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ml.chartshape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5.xml" ContentType="application/vnd.openxmlformats-officedocument.drawingml.chartshapes+xml"/>
  <Override PartName="/xl/charts/chart17.xml" ContentType="application/vnd.openxmlformats-officedocument.drawingml.char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charts/chart20.xml" ContentType="application/vnd.openxmlformats-officedocument.drawingml.char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charts/chart21.xml" ContentType="application/vnd.openxmlformats-officedocument.drawingml.chart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descriptive-stats" sheetId="9" r:id="rId1"/>
    <sheet name="mult.lin.reg (3)" sheetId="11" r:id="rId2"/>
    <sheet name="temps" sheetId="2" r:id="rId3"/>
    <sheet name="who" sheetId="3" r:id="rId4"/>
    <sheet name="power" sheetId="4" r:id="rId5"/>
    <sheet name="AC" sheetId="5" r:id="rId6"/>
    <sheet name="mult.lin.reg (2)" sheetId="8" r:id="rId7"/>
    <sheet name="mult.lin.reg (old)" sheetId="6" r:id="rId8"/>
    <sheet name="chi sq test" sheetId="7" r:id="rId9"/>
  </sheets>
  <externalReferences>
    <externalReference r:id="rId10"/>
  </externalReferences>
  <calcPr calcId="144525" concurrentCalc="0"/>
  <fileRecoveryPr repairLoad="1"/>
</workbook>
</file>

<file path=xl/calcChain.xml><?xml version="1.0" encoding="utf-8"?>
<calcChain xmlns="http://schemas.openxmlformats.org/spreadsheetml/2006/main">
  <c r="BP44" i="9" l="1"/>
  <c r="BD78" i="9"/>
  <c r="BC79" i="9"/>
  <c r="AX80" i="9"/>
  <c r="BC80" i="9"/>
  <c r="AX81" i="9"/>
  <c r="BC81" i="9"/>
  <c r="AX82" i="9"/>
  <c r="BC82" i="9"/>
  <c r="AX83" i="9"/>
  <c r="BC83" i="9"/>
  <c r="AX84" i="9"/>
  <c r="BC84" i="9"/>
  <c r="AX85" i="9"/>
  <c r="BC85" i="9"/>
  <c r="AX86" i="9"/>
  <c r="BC86" i="9"/>
  <c r="AX87" i="9"/>
  <c r="BC87" i="9"/>
  <c r="AX88" i="9"/>
  <c r="BC88" i="9"/>
  <c r="AX89" i="9"/>
  <c r="BC89" i="9"/>
  <c r="AX90" i="9"/>
  <c r="BC90" i="9"/>
  <c r="BC69" i="9"/>
  <c r="BC70" i="9"/>
  <c r="BC71" i="9"/>
  <c r="BC72" i="9"/>
  <c r="BC73" i="9"/>
  <c r="BC74" i="9"/>
  <c r="BC75" i="9"/>
  <c r="BC76" i="9"/>
  <c r="BC77" i="9"/>
  <c r="BC78" i="9"/>
  <c r="BB67" i="9"/>
  <c r="BB68" i="9"/>
  <c r="BB69" i="9"/>
  <c r="BD69" i="9"/>
  <c r="BB70" i="9"/>
  <c r="BD70" i="9"/>
  <c r="BB71" i="9"/>
  <c r="BD71" i="9"/>
  <c r="BB72" i="9"/>
  <c r="BD72" i="9"/>
  <c r="BB73" i="9"/>
  <c r="BD73" i="9"/>
  <c r="BB74" i="9"/>
  <c r="BD74" i="9"/>
  <c r="BB75" i="9"/>
  <c r="BD75" i="9"/>
  <c r="BB76" i="9"/>
  <c r="BB77" i="9"/>
  <c r="BD77" i="9"/>
  <c r="BB79" i="9"/>
  <c r="BD79" i="9"/>
  <c r="BB80" i="9"/>
  <c r="BD80" i="9"/>
  <c r="BB81" i="9"/>
  <c r="BD81" i="9"/>
  <c r="BB82" i="9"/>
  <c r="BD82" i="9"/>
  <c r="BB83" i="9"/>
  <c r="BD83" i="9"/>
  <c r="BB84" i="9"/>
  <c r="BD84" i="9"/>
  <c r="BB85" i="9"/>
  <c r="BD85" i="9"/>
  <c r="BB86" i="9"/>
  <c r="BD86" i="9"/>
  <c r="BB87" i="9"/>
  <c r="BD87" i="9"/>
  <c r="BB88" i="9"/>
  <c r="BD88" i="9"/>
  <c r="BB89" i="9"/>
  <c r="BD89" i="9"/>
  <c r="BB90" i="9"/>
  <c r="BD90" i="9"/>
  <c r="BD76" i="9"/>
  <c r="AX79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B78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BR44" i="9"/>
  <c r="BS44" i="9"/>
  <c r="BT44" i="9"/>
  <c r="BU44" i="9"/>
  <c r="BV44" i="9"/>
  <c r="BW44" i="9"/>
  <c r="BX44" i="9"/>
  <c r="BY44" i="9"/>
  <c r="BZ44" i="9"/>
  <c r="CA44" i="9"/>
  <c r="CB44" i="9"/>
  <c r="BR43" i="9"/>
  <c r="BS43" i="9"/>
  <c r="BT43" i="9"/>
  <c r="BU43" i="9"/>
  <c r="BV43" i="9"/>
  <c r="BW43" i="9"/>
  <c r="BP45" i="9"/>
  <c r="BR45" i="9"/>
  <c r="BS45" i="9"/>
  <c r="BT45" i="9"/>
  <c r="BU45" i="9"/>
  <c r="BV45" i="9"/>
  <c r="BW45" i="9"/>
  <c r="BX45" i="9"/>
  <c r="BY45" i="9"/>
  <c r="BZ45" i="9"/>
  <c r="CA45" i="9"/>
  <c r="CB45" i="9"/>
  <c r="BP40" i="9"/>
  <c r="BR40" i="9"/>
  <c r="BS40" i="9"/>
  <c r="BT40" i="9"/>
  <c r="BU40" i="9"/>
  <c r="BV40" i="9"/>
  <c r="BW40" i="9"/>
  <c r="BX40" i="9"/>
  <c r="BY40" i="9"/>
  <c r="BZ40" i="9"/>
  <c r="CA40" i="9"/>
  <c r="CB40" i="9"/>
  <c r="BP41" i="9"/>
  <c r="BR41" i="9"/>
  <c r="BS41" i="9"/>
  <c r="BT41" i="9"/>
  <c r="BU41" i="9"/>
  <c r="BV41" i="9"/>
  <c r="BW41" i="9"/>
  <c r="BX41" i="9"/>
  <c r="BY41" i="9"/>
  <c r="BZ41" i="9"/>
  <c r="CA41" i="9"/>
  <c r="CB41" i="9"/>
  <c r="BP42" i="9"/>
  <c r="BR42" i="9"/>
  <c r="BS42" i="9"/>
  <c r="BT42" i="9"/>
  <c r="BU42" i="9"/>
  <c r="BV42" i="9"/>
  <c r="BW42" i="9"/>
  <c r="BX42" i="9"/>
  <c r="BY42" i="9"/>
  <c r="BZ42" i="9"/>
  <c r="CA42" i="9"/>
  <c r="CB42" i="9"/>
  <c r="BQ40" i="9"/>
  <c r="BQ42" i="9"/>
  <c r="BQ41" i="9"/>
  <c r="BQ45" i="9"/>
  <c r="BQ44" i="9"/>
  <c r="BX43" i="9"/>
  <c r="BY43" i="9"/>
  <c r="BZ43" i="9"/>
  <c r="CA43" i="9"/>
  <c r="CB43" i="9"/>
  <c r="BQ43" i="9"/>
  <c r="BC8" i="9"/>
  <c r="BD7" i="9"/>
  <c r="BE7" i="9"/>
  <c r="BF7" i="9"/>
  <c r="BG7" i="9"/>
  <c r="BH7" i="9"/>
  <c r="BC9" i="9"/>
  <c r="BC4" i="9"/>
  <c r="BE4" i="9"/>
  <c r="BF4" i="9"/>
  <c r="BG4" i="9"/>
  <c r="BH4" i="9"/>
  <c r="BI4" i="9"/>
  <c r="BJ4" i="9"/>
  <c r="BK4" i="9"/>
  <c r="BL4" i="9"/>
  <c r="BM4" i="9"/>
  <c r="BN4" i="9"/>
  <c r="BC5" i="9"/>
  <c r="BE5" i="9"/>
  <c r="BF5" i="9"/>
  <c r="BG5" i="9"/>
  <c r="BH5" i="9"/>
  <c r="BI5" i="9"/>
  <c r="BJ5" i="9"/>
  <c r="BK5" i="9"/>
  <c r="BL5" i="9"/>
  <c r="BM5" i="9"/>
  <c r="BN5" i="9"/>
  <c r="BD4" i="9"/>
  <c r="BD5" i="9"/>
  <c r="BC6" i="9"/>
  <c r="BE6" i="9"/>
  <c r="BF6" i="9"/>
  <c r="BG6" i="9"/>
  <c r="BH6" i="9"/>
  <c r="BI6" i="9"/>
  <c r="BJ6" i="9"/>
  <c r="BK6" i="9"/>
  <c r="BL6" i="9"/>
  <c r="BM6" i="9"/>
  <c r="BN6" i="9"/>
  <c r="BD6" i="9"/>
  <c r="BE9" i="9"/>
  <c r="BF9" i="9"/>
  <c r="BG9" i="9"/>
  <c r="BH9" i="9"/>
  <c r="BI9" i="9"/>
  <c r="BJ9" i="9"/>
  <c r="BK9" i="9"/>
  <c r="BL9" i="9"/>
  <c r="BM9" i="9"/>
  <c r="BN9" i="9"/>
  <c r="BD9" i="9"/>
  <c r="BE8" i="9"/>
  <c r="BF8" i="9"/>
  <c r="BG8" i="9"/>
  <c r="BH8" i="9"/>
  <c r="BI8" i="9"/>
  <c r="BJ8" i="9"/>
  <c r="BK8" i="9"/>
  <c r="BL8" i="9"/>
  <c r="BM8" i="9"/>
  <c r="BN8" i="9"/>
  <c r="BD8" i="9"/>
  <c r="BN7" i="9"/>
  <c r="BM7" i="9"/>
  <c r="BL7" i="9"/>
  <c r="BK7" i="9"/>
  <c r="BJ7" i="9"/>
  <c r="BI7" i="9"/>
  <c r="AI122" i="9"/>
  <c r="AI123" i="9"/>
  <c r="AJ104" i="9"/>
  <c r="AJ103" i="9"/>
  <c r="E1565" i="9"/>
  <c r="E1566" i="9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AI63" i="9"/>
  <c r="AI46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Z132" i="9"/>
  <c r="Z133" i="9"/>
  <c r="Y134" i="9"/>
  <c r="Y135" i="9"/>
  <c r="Z134" i="9"/>
  <c r="Z135" i="9"/>
  <c r="Y136" i="9"/>
  <c r="Y137" i="9"/>
  <c r="Z136" i="9"/>
  <c r="Z137" i="9"/>
  <c r="Y138" i="9"/>
  <c r="Y139" i="9"/>
  <c r="Z138" i="9"/>
  <c r="Z139" i="9"/>
  <c r="Y140" i="9"/>
  <c r="Z140" i="9"/>
  <c r="Z126" i="9"/>
  <c r="Z127" i="9"/>
  <c r="Z128" i="9"/>
  <c r="Z129" i="9"/>
  <c r="Z130" i="9"/>
  <c r="Z131" i="9"/>
  <c r="Z119" i="9"/>
  <c r="Z120" i="9"/>
  <c r="Z121" i="9"/>
  <c r="Z122" i="9"/>
  <c r="Z123" i="9"/>
  <c r="Z124" i="9"/>
  <c r="Z125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87" i="9"/>
  <c r="Z88" i="9"/>
  <c r="Z89" i="9"/>
  <c r="Z90" i="9"/>
  <c r="Z91" i="9"/>
  <c r="Z92" i="9"/>
  <c r="Z93" i="9"/>
  <c r="Z94" i="9"/>
  <c r="Z95" i="9"/>
  <c r="Z96" i="9"/>
  <c r="Z97" i="9"/>
  <c r="Z98" i="9"/>
  <c r="Z85" i="9"/>
  <c r="Z86" i="9"/>
  <c r="AE85" i="9"/>
  <c r="S33" i="9"/>
  <c r="S34" i="9"/>
  <c r="S35" i="9"/>
  <c r="S36" i="9"/>
  <c r="T35" i="9"/>
  <c r="T36" i="9"/>
  <c r="S37" i="9"/>
  <c r="S38" i="9"/>
  <c r="T37" i="9"/>
  <c r="T38" i="9"/>
  <c r="S39" i="9"/>
  <c r="S40" i="9"/>
  <c r="T39" i="9"/>
  <c r="T40" i="9"/>
  <c r="S41" i="9"/>
  <c r="S42" i="9"/>
  <c r="T41" i="9"/>
  <c r="T42" i="9"/>
  <c r="S43" i="9"/>
  <c r="S44" i="9"/>
  <c r="T43" i="9"/>
  <c r="T44" i="9"/>
  <c r="S45" i="9"/>
  <c r="S46" i="9"/>
  <c r="T45" i="9"/>
  <c r="T46" i="9"/>
  <c r="S47" i="9"/>
  <c r="S48" i="9"/>
  <c r="T47" i="9"/>
  <c r="T48" i="9"/>
  <c r="S49" i="9"/>
  <c r="S50" i="9"/>
  <c r="T49" i="9"/>
  <c r="T50" i="9"/>
  <c r="S51" i="9"/>
  <c r="S52" i="9"/>
  <c r="T51" i="9"/>
  <c r="T52" i="9"/>
  <c r="S53" i="9"/>
  <c r="S54" i="9"/>
  <c r="T53" i="9"/>
  <c r="T54" i="9"/>
  <c r="S55" i="9"/>
  <c r="S56" i="9"/>
  <c r="T55" i="9"/>
  <c r="T56" i="9"/>
  <c r="S57" i="9"/>
  <c r="S58" i="9"/>
  <c r="T57" i="9"/>
  <c r="T58" i="9"/>
  <c r="S59" i="9"/>
  <c r="S60" i="9"/>
  <c r="T59" i="9"/>
  <c r="T60" i="9"/>
  <c r="S61" i="9"/>
  <c r="S62" i="9"/>
  <c r="T61" i="9"/>
  <c r="T62" i="9"/>
  <c r="S63" i="9"/>
  <c r="S64" i="9"/>
  <c r="T63" i="9"/>
  <c r="T64" i="9"/>
  <c r="S65" i="9"/>
  <c r="S66" i="9"/>
  <c r="T65" i="9"/>
  <c r="T66" i="9"/>
  <c r="S67" i="9"/>
  <c r="S68" i="9"/>
  <c r="T67" i="9"/>
  <c r="T68" i="9"/>
  <c r="S69" i="9"/>
  <c r="S70" i="9"/>
  <c r="T69" i="9"/>
  <c r="T70" i="9"/>
  <c r="S71" i="9"/>
  <c r="S72" i="9"/>
  <c r="T71" i="9"/>
  <c r="T72" i="9"/>
  <c r="S73" i="9"/>
  <c r="S74" i="9"/>
  <c r="T73" i="9"/>
  <c r="T74" i="9"/>
  <c r="S75" i="9"/>
  <c r="S76" i="9"/>
  <c r="T75" i="9"/>
  <c r="T76" i="9"/>
  <c r="S77" i="9"/>
  <c r="S78" i="9"/>
  <c r="T77" i="9"/>
  <c r="T78" i="9"/>
  <c r="S79" i="9"/>
  <c r="S80" i="9"/>
  <c r="T79" i="9"/>
  <c r="T80" i="9"/>
  <c r="S81" i="9"/>
  <c r="S82" i="9"/>
  <c r="T81" i="9"/>
  <c r="T82" i="9"/>
  <c r="S83" i="9"/>
  <c r="S84" i="9"/>
  <c r="T83" i="9"/>
  <c r="T84" i="9"/>
  <c r="S85" i="9"/>
  <c r="S86" i="9"/>
  <c r="T85" i="9"/>
  <c r="T86" i="9"/>
  <c r="S87" i="9"/>
  <c r="S88" i="9"/>
  <c r="T87" i="9"/>
  <c r="T88" i="9"/>
  <c r="S89" i="9"/>
  <c r="S90" i="9"/>
  <c r="T89" i="9"/>
  <c r="T90" i="9"/>
  <c r="S91" i="9"/>
  <c r="S92" i="9"/>
  <c r="T91" i="9"/>
  <c r="T92" i="9"/>
  <c r="S93" i="9"/>
  <c r="S94" i="9"/>
  <c r="T93" i="9"/>
  <c r="T94" i="9"/>
  <c r="S95" i="9"/>
  <c r="S96" i="9"/>
  <c r="T95" i="9"/>
  <c r="T96" i="9"/>
  <c r="S97" i="9"/>
  <c r="S98" i="9"/>
  <c r="T97" i="9"/>
  <c r="T98" i="9"/>
  <c r="S99" i="9"/>
  <c r="S100" i="9"/>
  <c r="T99" i="9"/>
  <c r="T100" i="9"/>
  <c r="S101" i="9"/>
  <c r="S102" i="9"/>
  <c r="T101" i="9"/>
  <c r="T102" i="9"/>
  <c r="S103" i="9"/>
  <c r="S104" i="9"/>
  <c r="T103" i="9"/>
  <c r="T104" i="9"/>
  <c r="S105" i="9"/>
  <c r="S106" i="9"/>
  <c r="T105" i="9"/>
  <c r="T106" i="9"/>
  <c r="S107" i="9"/>
  <c r="S108" i="9"/>
  <c r="T107" i="9"/>
  <c r="T108" i="9"/>
  <c r="S109" i="9"/>
  <c r="S110" i="9"/>
  <c r="T109" i="9"/>
  <c r="T110" i="9"/>
  <c r="S111" i="9"/>
  <c r="S112" i="9"/>
  <c r="T111" i="9"/>
  <c r="T112" i="9"/>
  <c r="S113" i="9"/>
  <c r="S114" i="9"/>
  <c r="T113" i="9"/>
  <c r="T114" i="9"/>
  <c r="S115" i="9"/>
  <c r="S116" i="9"/>
  <c r="T115" i="9"/>
  <c r="T116" i="9"/>
  <c r="S117" i="9"/>
  <c r="S118" i="9"/>
  <c r="T117" i="9"/>
  <c r="T118" i="9"/>
  <c r="S119" i="9"/>
  <c r="T119" i="9"/>
  <c r="T33" i="9"/>
  <c r="T34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U14" i="9"/>
  <c r="U3" i="9"/>
  <c r="U4" i="9"/>
  <c r="U5" i="9"/>
  <c r="U6" i="9"/>
  <c r="U7" i="9"/>
  <c r="U8" i="9"/>
  <c r="U9" i="9"/>
  <c r="U10" i="9"/>
  <c r="U11" i="9"/>
  <c r="U12" i="9"/>
  <c r="U13" i="9"/>
  <c r="U15" i="9"/>
  <c r="U16" i="9"/>
  <c r="U17" i="9"/>
  <c r="U18" i="9"/>
  <c r="U19" i="9"/>
  <c r="U20" i="9"/>
  <c r="U21" i="9"/>
  <c r="U22" i="9"/>
  <c r="U2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3" i="9"/>
  <c r="X19" i="9"/>
  <c r="Z53" i="9"/>
  <c r="X48" i="9"/>
  <c r="S2" i="1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T2" i="11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T839" i="11"/>
  <c r="T840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T1111" i="11"/>
  <c r="T1112" i="11"/>
  <c r="T1113" i="11"/>
  <c r="T1114" i="11"/>
  <c r="T1115" i="11"/>
  <c r="T1116" i="11"/>
  <c r="T1117" i="11"/>
  <c r="T1118" i="11"/>
  <c r="T1119" i="11"/>
  <c r="T1120" i="11"/>
  <c r="T1121" i="11"/>
  <c r="T1122" i="11"/>
  <c r="T1123" i="11"/>
  <c r="T1124" i="11"/>
  <c r="T1125" i="11"/>
  <c r="T1126" i="11"/>
  <c r="T1127" i="11"/>
  <c r="T1128" i="11"/>
  <c r="T1129" i="11"/>
  <c r="T1130" i="11"/>
  <c r="T1131" i="11"/>
  <c r="T1132" i="11"/>
  <c r="T1133" i="11"/>
  <c r="T1134" i="11"/>
  <c r="T1135" i="11"/>
  <c r="T1136" i="11"/>
  <c r="T1137" i="11"/>
  <c r="T1138" i="11"/>
  <c r="T1139" i="11"/>
  <c r="T1140" i="11"/>
  <c r="T1141" i="11"/>
  <c r="T1142" i="11"/>
  <c r="T1143" i="11"/>
  <c r="T1144" i="11"/>
  <c r="T1145" i="11"/>
  <c r="T1146" i="11"/>
  <c r="T1147" i="11"/>
  <c r="T1148" i="11"/>
  <c r="T1149" i="11"/>
  <c r="T1150" i="11"/>
  <c r="T1151" i="11"/>
  <c r="T1152" i="11"/>
  <c r="T1153" i="11"/>
  <c r="T1154" i="11"/>
  <c r="T1155" i="11"/>
  <c r="T1156" i="11"/>
  <c r="T1157" i="11"/>
  <c r="T1158" i="11"/>
  <c r="T1159" i="11"/>
  <c r="T1160" i="11"/>
  <c r="T1161" i="11"/>
  <c r="T1162" i="11"/>
  <c r="T1163" i="11"/>
  <c r="T1164" i="11"/>
  <c r="T1165" i="11"/>
  <c r="T1166" i="11"/>
  <c r="T1167" i="11"/>
  <c r="T1168" i="11"/>
  <c r="T1169" i="11"/>
  <c r="T1170" i="11"/>
  <c r="T1171" i="11"/>
  <c r="T1172" i="11"/>
  <c r="T1173" i="11"/>
  <c r="T1174" i="11"/>
  <c r="T1175" i="11"/>
  <c r="T1176" i="11"/>
  <c r="T1177" i="11"/>
  <c r="T1178" i="11"/>
  <c r="T1179" i="11"/>
  <c r="T1180" i="11"/>
  <c r="T1181" i="11"/>
  <c r="T1182" i="11"/>
  <c r="T1183" i="11"/>
  <c r="T1184" i="11"/>
  <c r="T1185" i="11"/>
  <c r="T1186" i="11"/>
  <c r="T1187" i="11"/>
  <c r="T1188" i="11"/>
  <c r="T1189" i="11"/>
  <c r="T1190" i="11"/>
  <c r="T1191" i="11"/>
  <c r="T1192" i="11"/>
  <c r="T1193" i="11"/>
  <c r="T1194" i="11"/>
  <c r="T1195" i="11"/>
  <c r="T1196" i="11"/>
  <c r="T1197" i="11"/>
  <c r="T1198" i="11"/>
  <c r="T1199" i="11"/>
  <c r="T1200" i="11"/>
  <c r="T1201" i="11"/>
  <c r="T1202" i="11"/>
  <c r="T1203" i="11"/>
  <c r="T1204" i="11"/>
  <c r="T1205" i="11"/>
  <c r="T1206" i="11"/>
  <c r="T1207" i="11"/>
  <c r="T1208" i="11"/>
  <c r="T1209" i="11"/>
  <c r="T1210" i="11"/>
  <c r="T1211" i="11"/>
  <c r="T1212" i="11"/>
  <c r="T1213" i="11"/>
  <c r="T1214" i="11"/>
  <c r="T1215" i="11"/>
  <c r="T1216" i="11"/>
  <c r="T1217" i="11"/>
  <c r="T1218" i="11"/>
  <c r="T1219" i="11"/>
  <c r="T1220" i="11"/>
  <c r="T1221" i="11"/>
  <c r="T1222" i="11"/>
  <c r="T1223" i="11"/>
  <c r="T1224" i="11"/>
  <c r="T1225" i="11"/>
  <c r="T1226" i="11"/>
  <c r="T1227" i="11"/>
  <c r="T1228" i="11"/>
  <c r="T1229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T1246" i="11"/>
  <c r="T1247" i="11"/>
  <c r="T1248" i="11"/>
  <c r="T1249" i="11"/>
  <c r="T1250" i="11"/>
  <c r="T1251" i="11"/>
  <c r="T1252" i="11"/>
  <c r="T1253" i="11"/>
  <c r="T1254" i="11"/>
  <c r="T1255" i="11"/>
  <c r="T1256" i="1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73" i="1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T1288" i="1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3" i="11"/>
  <c r="T1354" i="11"/>
  <c r="T1355" i="11"/>
  <c r="T1356" i="11"/>
  <c r="T1357" i="11"/>
  <c r="T1358" i="11"/>
  <c r="T1359" i="11"/>
  <c r="T1360" i="11"/>
  <c r="T1361" i="11"/>
  <c r="T1362" i="11"/>
  <c r="T1363" i="11"/>
  <c r="T1364" i="11"/>
  <c r="T1365" i="11"/>
  <c r="T1366" i="11"/>
  <c r="T1367" i="11"/>
  <c r="T1368" i="11"/>
  <c r="T1369" i="11"/>
  <c r="T1370" i="11"/>
  <c r="T1371" i="11"/>
  <c r="T1372" i="11"/>
  <c r="T1373" i="11"/>
  <c r="T1374" i="11"/>
  <c r="T1375" i="11"/>
  <c r="T1376" i="11"/>
  <c r="T1377" i="11"/>
  <c r="T1378" i="11"/>
  <c r="T1379" i="11"/>
  <c r="T1380" i="11"/>
  <c r="T1381" i="11"/>
  <c r="T1382" i="11"/>
  <c r="T1383" i="11"/>
  <c r="T1384" i="11"/>
  <c r="T1385" i="11"/>
  <c r="T1386" i="11"/>
  <c r="T1387" i="11"/>
  <c r="T1388" i="11"/>
  <c r="T1389" i="11"/>
  <c r="T1390" i="11"/>
  <c r="T1391" i="11"/>
  <c r="T1392" i="11"/>
  <c r="T1393" i="11"/>
  <c r="T1394" i="11"/>
  <c r="T1395" i="11"/>
  <c r="T1396" i="11"/>
  <c r="T1397" i="11"/>
  <c r="T1398" i="11"/>
  <c r="T1399" i="11"/>
  <c r="T1400" i="11"/>
  <c r="T1401" i="11"/>
  <c r="T1402" i="11"/>
  <c r="T1403" i="11"/>
  <c r="T1404" i="11"/>
  <c r="T1405" i="11"/>
  <c r="T1406" i="11"/>
  <c r="T1407" i="11"/>
  <c r="T1408" i="11"/>
  <c r="T1409" i="11"/>
  <c r="T1410" i="11"/>
  <c r="T1411" i="11"/>
  <c r="T1412" i="11"/>
  <c r="T1413" i="11"/>
  <c r="T1414" i="11"/>
  <c r="T1415" i="11"/>
  <c r="T1416" i="11"/>
  <c r="T1417" i="11"/>
  <c r="T1418" i="11"/>
  <c r="T1419" i="11"/>
  <c r="T1420" i="11"/>
  <c r="T1421" i="11"/>
  <c r="T1422" i="11"/>
  <c r="T1423" i="11"/>
  <c r="T1424" i="11"/>
  <c r="T1425" i="11"/>
  <c r="T1426" i="11"/>
  <c r="T1427" i="11"/>
  <c r="T1428" i="11"/>
  <c r="T1429" i="11"/>
  <c r="T1430" i="11"/>
  <c r="T1431" i="11"/>
  <c r="T1432" i="11"/>
  <c r="T1433" i="11"/>
  <c r="T1434" i="11"/>
  <c r="T1435" i="11"/>
  <c r="T1436" i="11"/>
  <c r="T1437" i="11"/>
  <c r="T1438" i="11"/>
  <c r="T1439" i="11"/>
  <c r="T1440" i="11"/>
  <c r="T1441" i="11"/>
  <c r="T1442" i="11"/>
  <c r="T1443" i="11"/>
  <c r="T1444" i="11"/>
  <c r="T1445" i="11"/>
  <c r="T1446" i="11"/>
  <c r="T1447" i="11"/>
  <c r="T1448" i="11"/>
  <c r="T1449" i="11"/>
  <c r="T1450" i="11"/>
  <c r="T1451" i="11"/>
  <c r="T1452" i="11"/>
  <c r="T1453" i="11"/>
  <c r="T1454" i="11"/>
  <c r="T1455" i="11"/>
  <c r="T1456" i="11"/>
  <c r="T1457" i="11"/>
  <c r="T1458" i="11"/>
  <c r="T1459" i="11"/>
  <c r="T1460" i="11"/>
  <c r="T1461" i="11"/>
  <c r="T1462" i="11"/>
  <c r="T1463" i="11"/>
  <c r="T1464" i="11"/>
  <c r="T1465" i="11"/>
  <c r="T1466" i="11"/>
  <c r="T1467" i="11"/>
  <c r="T1468" i="11"/>
  <c r="T1469" i="11"/>
  <c r="T1470" i="11"/>
  <c r="T1471" i="11"/>
  <c r="T1472" i="11"/>
  <c r="T1473" i="11"/>
  <c r="T1474" i="11"/>
  <c r="T1475" i="11"/>
  <c r="T1476" i="11"/>
  <c r="T1477" i="11"/>
  <c r="T1478" i="11"/>
  <c r="T1479" i="11"/>
  <c r="T1480" i="11"/>
  <c r="T1481" i="11"/>
  <c r="T1482" i="11"/>
  <c r="T1483" i="11"/>
  <c r="T1484" i="11"/>
  <c r="T1485" i="11"/>
  <c r="T1486" i="11"/>
  <c r="T1487" i="11"/>
  <c r="T1488" i="11"/>
  <c r="T1489" i="11"/>
  <c r="T1490" i="11"/>
  <c r="T1491" i="11"/>
  <c r="T1492" i="11"/>
  <c r="T1493" i="11"/>
  <c r="T1494" i="11"/>
  <c r="T1495" i="11"/>
  <c r="T1496" i="11"/>
  <c r="T1497" i="11"/>
  <c r="T1498" i="11"/>
  <c r="T1499" i="11"/>
  <c r="T1500" i="11"/>
  <c r="T1501" i="11"/>
  <c r="T1502" i="11"/>
  <c r="T1503" i="11"/>
  <c r="T1504" i="11"/>
  <c r="T1505" i="11"/>
  <c r="T1506" i="11"/>
  <c r="T1507" i="11"/>
  <c r="T1508" i="11"/>
  <c r="T1509" i="11"/>
  <c r="T1510" i="11"/>
  <c r="T1511" i="11"/>
  <c r="T1512" i="11"/>
  <c r="T1513" i="11"/>
  <c r="T1514" i="11"/>
  <c r="T1515" i="11"/>
  <c r="T1516" i="11"/>
  <c r="T1517" i="11"/>
  <c r="T1518" i="11"/>
  <c r="T1519" i="11"/>
  <c r="T1520" i="11"/>
  <c r="T1521" i="11"/>
  <c r="T1522" i="11"/>
  <c r="T1523" i="11"/>
  <c r="T1524" i="11"/>
  <c r="T1525" i="11"/>
  <c r="T1526" i="11"/>
  <c r="T1527" i="11"/>
  <c r="T1528" i="11"/>
  <c r="T1529" i="11"/>
  <c r="T1530" i="11"/>
  <c r="T1531" i="11"/>
  <c r="T1532" i="11"/>
  <c r="T1533" i="11"/>
  <c r="T1534" i="11"/>
  <c r="T1535" i="11"/>
  <c r="T1536" i="11"/>
  <c r="T1537" i="11"/>
  <c r="T1538" i="11"/>
  <c r="T1539" i="11"/>
  <c r="T1540" i="11"/>
  <c r="T1541" i="11"/>
  <c r="T1542" i="11"/>
  <c r="T1543" i="11"/>
  <c r="T1544" i="11"/>
  <c r="T1545" i="11"/>
  <c r="T1546" i="11"/>
  <c r="T1547" i="11"/>
  <c r="T1548" i="11"/>
  <c r="T1549" i="11"/>
  <c r="T1550" i="11"/>
  <c r="T1551" i="11"/>
  <c r="T1552" i="11"/>
  <c r="T1553" i="11"/>
  <c r="T1554" i="11"/>
  <c r="T1555" i="11"/>
  <c r="T1556" i="11"/>
  <c r="T1557" i="11"/>
  <c r="T1558" i="11"/>
  <c r="T1559" i="11"/>
  <c r="T1560" i="11"/>
  <c r="T1561" i="11"/>
  <c r="T1562" i="11"/>
  <c r="T1563" i="11"/>
  <c r="T1564" i="11"/>
  <c r="T1565" i="11"/>
  <c r="T1566" i="11"/>
  <c r="T1567" i="11"/>
  <c r="T1568" i="11"/>
  <c r="T1569" i="11"/>
  <c r="T1570" i="11"/>
  <c r="T1571" i="11"/>
  <c r="T1572" i="11"/>
  <c r="T1573" i="11"/>
  <c r="T1574" i="11"/>
  <c r="T1575" i="11"/>
  <c r="T1576" i="11"/>
  <c r="T1577" i="11"/>
  <c r="T1578" i="11"/>
  <c r="T1579" i="11"/>
  <c r="T1580" i="11"/>
  <c r="T1581" i="11"/>
  <c r="T1582" i="11"/>
  <c r="T1583" i="11"/>
  <c r="T1584" i="11"/>
  <c r="T1585" i="11"/>
  <c r="U2" i="11"/>
  <c r="U3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368" i="11"/>
  <c r="U369" i="11"/>
  <c r="U370" i="11"/>
  <c r="U371" i="11"/>
  <c r="U372" i="11"/>
  <c r="U373" i="11"/>
  <c r="U374" i="11"/>
  <c r="U375" i="11"/>
  <c r="U376" i="11"/>
  <c r="U377" i="11"/>
  <c r="U378" i="11"/>
  <c r="U379" i="11"/>
  <c r="U380" i="11"/>
  <c r="U381" i="11"/>
  <c r="U382" i="11"/>
  <c r="U383" i="11"/>
  <c r="U384" i="11"/>
  <c r="U385" i="11"/>
  <c r="U386" i="11"/>
  <c r="U387" i="11"/>
  <c r="U388" i="11"/>
  <c r="U389" i="11"/>
  <c r="U390" i="11"/>
  <c r="U391" i="11"/>
  <c r="U392" i="11"/>
  <c r="U393" i="11"/>
  <c r="U394" i="11"/>
  <c r="U395" i="11"/>
  <c r="U396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15" i="11"/>
  <c r="U416" i="11"/>
  <c r="U417" i="11"/>
  <c r="U418" i="11"/>
  <c r="U419" i="11"/>
  <c r="U420" i="11"/>
  <c r="U421" i="11"/>
  <c r="U422" i="11"/>
  <c r="U423" i="11"/>
  <c r="U424" i="11"/>
  <c r="U425" i="11"/>
  <c r="U426" i="11"/>
  <c r="U427" i="11"/>
  <c r="U428" i="11"/>
  <c r="U429" i="11"/>
  <c r="U430" i="11"/>
  <c r="U431" i="11"/>
  <c r="U432" i="11"/>
  <c r="U433" i="11"/>
  <c r="U434" i="11"/>
  <c r="U435" i="11"/>
  <c r="U436" i="11"/>
  <c r="U437" i="11"/>
  <c r="U438" i="11"/>
  <c r="U439" i="11"/>
  <c r="U440" i="11"/>
  <c r="U441" i="11"/>
  <c r="U442" i="11"/>
  <c r="U443" i="11"/>
  <c r="U444" i="11"/>
  <c r="U445" i="11"/>
  <c r="U446" i="11"/>
  <c r="U447" i="11"/>
  <c r="U448" i="11"/>
  <c r="U449" i="11"/>
  <c r="U450" i="11"/>
  <c r="U451" i="11"/>
  <c r="U452" i="11"/>
  <c r="U453" i="11"/>
  <c r="U454" i="11"/>
  <c r="U455" i="11"/>
  <c r="U456" i="11"/>
  <c r="U457" i="11"/>
  <c r="U458" i="11"/>
  <c r="U459" i="11"/>
  <c r="U460" i="11"/>
  <c r="U461" i="11"/>
  <c r="U462" i="11"/>
  <c r="U463" i="11"/>
  <c r="U464" i="11"/>
  <c r="U465" i="11"/>
  <c r="U466" i="11"/>
  <c r="U467" i="11"/>
  <c r="U468" i="11"/>
  <c r="U469" i="11"/>
  <c r="U470" i="11"/>
  <c r="U471" i="11"/>
  <c r="U472" i="11"/>
  <c r="U473" i="11"/>
  <c r="U474" i="11"/>
  <c r="U475" i="11"/>
  <c r="U476" i="11"/>
  <c r="U477" i="11"/>
  <c r="U478" i="11"/>
  <c r="U479" i="11"/>
  <c r="U480" i="11"/>
  <c r="U481" i="11"/>
  <c r="U482" i="11"/>
  <c r="U483" i="11"/>
  <c r="U484" i="11"/>
  <c r="U485" i="11"/>
  <c r="U486" i="11"/>
  <c r="U487" i="11"/>
  <c r="U488" i="11"/>
  <c r="U489" i="11"/>
  <c r="U490" i="11"/>
  <c r="U491" i="11"/>
  <c r="U492" i="11"/>
  <c r="U493" i="11"/>
  <c r="U494" i="11"/>
  <c r="U495" i="11"/>
  <c r="U496" i="11"/>
  <c r="U497" i="11"/>
  <c r="U498" i="11"/>
  <c r="U499" i="11"/>
  <c r="U500" i="11"/>
  <c r="U501" i="11"/>
  <c r="U502" i="11"/>
  <c r="U503" i="11"/>
  <c r="U504" i="11"/>
  <c r="U505" i="11"/>
  <c r="U506" i="11"/>
  <c r="U507" i="11"/>
  <c r="U508" i="11"/>
  <c r="U509" i="11"/>
  <c r="U510" i="11"/>
  <c r="U511" i="11"/>
  <c r="U512" i="11"/>
  <c r="U513" i="11"/>
  <c r="U514" i="11"/>
  <c r="U515" i="11"/>
  <c r="U516" i="11"/>
  <c r="U517" i="11"/>
  <c r="U518" i="11"/>
  <c r="U519" i="11"/>
  <c r="U520" i="11"/>
  <c r="U521" i="11"/>
  <c r="U522" i="11"/>
  <c r="U523" i="11"/>
  <c r="U524" i="11"/>
  <c r="U525" i="11"/>
  <c r="U526" i="11"/>
  <c r="U527" i="11"/>
  <c r="U528" i="11"/>
  <c r="U529" i="11"/>
  <c r="U530" i="11"/>
  <c r="U531" i="11"/>
  <c r="U532" i="11"/>
  <c r="U533" i="11"/>
  <c r="U534" i="11"/>
  <c r="U535" i="11"/>
  <c r="U536" i="11"/>
  <c r="U537" i="11"/>
  <c r="U538" i="11"/>
  <c r="U539" i="11"/>
  <c r="U540" i="11"/>
  <c r="U541" i="11"/>
  <c r="U542" i="11"/>
  <c r="U543" i="11"/>
  <c r="U544" i="11"/>
  <c r="U545" i="11"/>
  <c r="U546" i="11"/>
  <c r="U547" i="11"/>
  <c r="U548" i="11"/>
  <c r="U549" i="11"/>
  <c r="U550" i="11"/>
  <c r="U551" i="11"/>
  <c r="U552" i="11"/>
  <c r="U553" i="11"/>
  <c r="U554" i="11"/>
  <c r="U555" i="11"/>
  <c r="U556" i="11"/>
  <c r="U557" i="11"/>
  <c r="U558" i="11"/>
  <c r="U559" i="11"/>
  <c r="U560" i="11"/>
  <c r="U561" i="11"/>
  <c r="U562" i="11"/>
  <c r="U563" i="11"/>
  <c r="U564" i="11"/>
  <c r="U565" i="11"/>
  <c r="U566" i="11"/>
  <c r="U567" i="11"/>
  <c r="U568" i="11"/>
  <c r="U569" i="11"/>
  <c r="U570" i="11"/>
  <c r="U571" i="11"/>
  <c r="U572" i="11"/>
  <c r="U573" i="11"/>
  <c r="U574" i="11"/>
  <c r="U575" i="11"/>
  <c r="U576" i="11"/>
  <c r="U577" i="11"/>
  <c r="U578" i="11"/>
  <c r="U579" i="11"/>
  <c r="U580" i="11"/>
  <c r="U581" i="11"/>
  <c r="U582" i="11"/>
  <c r="U583" i="11"/>
  <c r="U584" i="11"/>
  <c r="U585" i="11"/>
  <c r="U586" i="11"/>
  <c r="U587" i="11"/>
  <c r="U588" i="11"/>
  <c r="U589" i="11"/>
  <c r="U590" i="11"/>
  <c r="U591" i="11"/>
  <c r="U592" i="11"/>
  <c r="U593" i="11"/>
  <c r="U594" i="11"/>
  <c r="U595" i="11"/>
  <c r="U596" i="11"/>
  <c r="U597" i="11"/>
  <c r="U598" i="11"/>
  <c r="U599" i="11"/>
  <c r="U600" i="11"/>
  <c r="U601" i="11"/>
  <c r="U602" i="11"/>
  <c r="U603" i="11"/>
  <c r="U604" i="11"/>
  <c r="U605" i="11"/>
  <c r="U606" i="11"/>
  <c r="U607" i="11"/>
  <c r="U608" i="11"/>
  <c r="U609" i="11"/>
  <c r="U610" i="11"/>
  <c r="U611" i="11"/>
  <c r="U612" i="11"/>
  <c r="U613" i="11"/>
  <c r="U614" i="11"/>
  <c r="U615" i="11"/>
  <c r="U616" i="11"/>
  <c r="U617" i="11"/>
  <c r="U618" i="11"/>
  <c r="U619" i="11"/>
  <c r="U620" i="11"/>
  <c r="U621" i="11"/>
  <c r="U622" i="11"/>
  <c r="U623" i="11"/>
  <c r="U624" i="11"/>
  <c r="U625" i="11"/>
  <c r="U626" i="11"/>
  <c r="U627" i="11"/>
  <c r="U628" i="11"/>
  <c r="U629" i="11"/>
  <c r="U630" i="11"/>
  <c r="U631" i="11"/>
  <c r="U632" i="11"/>
  <c r="U633" i="11"/>
  <c r="U634" i="11"/>
  <c r="U635" i="11"/>
  <c r="U636" i="11"/>
  <c r="U637" i="11"/>
  <c r="U638" i="11"/>
  <c r="U639" i="11"/>
  <c r="U640" i="11"/>
  <c r="U641" i="11"/>
  <c r="U642" i="11"/>
  <c r="U643" i="11"/>
  <c r="U644" i="11"/>
  <c r="U645" i="11"/>
  <c r="U646" i="11"/>
  <c r="U647" i="11"/>
  <c r="U648" i="11"/>
  <c r="U649" i="11"/>
  <c r="U650" i="11"/>
  <c r="U651" i="11"/>
  <c r="U652" i="11"/>
  <c r="U653" i="11"/>
  <c r="U654" i="11"/>
  <c r="U655" i="11"/>
  <c r="U656" i="11"/>
  <c r="U657" i="11"/>
  <c r="U658" i="11"/>
  <c r="U659" i="11"/>
  <c r="U660" i="11"/>
  <c r="U661" i="11"/>
  <c r="U662" i="11"/>
  <c r="U663" i="11"/>
  <c r="U664" i="11"/>
  <c r="U665" i="11"/>
  <c r="U666" i="11"/>
  <c r="U667" i="11"/>
  <c r="U668" i="11"/>
  <c r="U669" i="11"/>
  <c r="U670" i="11"/>
  <c r="U671" i="11"/>
  <c r="U672" i="11"/>
  <c r="U673" i="11"/>
  <c r="U674" i="11"/>
  <c r="U675" i="11"/>
  <c r="U676" i="11"/>
  <c r="U677" i="11"/>
  <c r="U678" i="11"/>
  <c r="U679" i="11"/>
  <c r="U680" i="11"/>
  <c r="U681" i="11"/>
  <c r="U682" i="11"/>
  <c r="U683" i="11"/>
  <c r="U684" i="11"/>
  <c r="U685" i="11"/>
  <c r="U686" i="11"/>
  <c r="U687" i="11"/>
  <c r="U688" i="11"/>
  <c r="U689" i="11"/>
  <c r="U690" i="11"/>
  <c r="U691" i="11"/>
  <c r="U692" i="11"/>
  <c r="U693" i="11"/>
  <c r="U694" i="11"/>
  <c r="U695" i="11"/>
  <c r="U696" i="11"/>
  <c r="U697" i="11"/>
  <c r="U698" i="11"/>
  <c r="U699" i="11"/>
  <c r="U700" i="11"/>
  <c r="U701" i="11"/>
  <c r="U702" i="11"/>
  <c r="U703" i="11"/>
  <c r="U704" i="11"/>
  <c r="U705" i="11"/>
  <c r="U706" i="11"/>
  <c r="U707" i="11"/>
  <c r="U708" i="11"/>
  <c r="U709" i="11"/>
  <c r="U710" i="11"/>
  <c r="U711" i="11"/>
  <c r="U712" i="11"/>
  <c r="U713" i="11"/>
  <c r="U714" i="11"/>
  <c r="U715" i="11"/>
  <c r="U716" i="11"/>
  <c r="U717" i="11"/>
  <c r="U718" i="11"/>
  <c r="U719" i="11"/>
  <c r="U720" i="11"/>
  <c r="U721" i="11"/>
  <c r="U722" i="11"/>
  <c r="U723" i="11"/>
  <c r="U724" i="11"/>
  <c r="U725" i="11"/>
  <c r="U726" i="11"/>
  <c r="U727" i="11"/>
  <c r="U728" i="11"/>
  <c r="U729" i="11"/>
  <c r="U730" i="11"/>
  <c r="U731" i="11"/>
  <c r="U732" i="11"/>
  <c r="U733" i="11"/>
  <c r="U734" i="11"/>
  <c r="U735" i="11"/>
  <c r="U736" i="11"/>
  <c r="U737" i="11"/>
  <c r="U738" i="11"/>
  <c r="U739" i="11"/>
  <c r="U740" i="11"/>
  <c r="U741" i="11"/>
  <c r="U742" i="11"/>
  <c r="U743" i="11"/>
  <c r="U744" i="11"/>
  <c r="U745" i="11"/>
  <c r="U746" i="11"/>
  <c r="U747" i="11"/>
  <c r="U748" i="11"/>
  <c r="U749" i="11"/>
  <c r="U750" i="11"/>
  <c r="U751" i="11"/>
  <c r="U752" i="11"/>
  <c r="U753" i="11"/>
  <c r="U754" i="11"/>
  <c r="U755" i="11"/>
  <c r="U756" i="11"/>
  <c r="U757" i="11"/>
  <c r="U758" i="11"/>
  <c r="U759" i="11"/>
  <c r="U760" i="11"/>
  <c r="U761" i="11"/>
  <c r="U762" i="11"/>
  <c r="U763" i="11"/>
  <c r="U764" i="11"/>
  <c r="U765" i="11"/>
  <c r="U766" i="11"/>
  <c r="U767" i="11"/>
  <c r="U768" i="11"/>
  <c r="U769" i="11"/>
  <c r="U770" i="11"/>
  <c r="U771" i="11"/>
  <c r="U772" i="11"/>
  <c r="U773" i="11"/>
  <c r="U774" i="11"/>
  <c r="U775" i="11"/>
  <c r="U776" i="11"/>
  <c r="U777" i="11"/>
  <c r="U778" i="11"/>
  <c r="U779" i="11"/>
  <c r="U780" i="11"/>
  <c r="U781" i="11"/>
  <c r="U782" i="11"/>
  <c r="U783" i="11"/>
  <c r="U784" i="11"/>
  <c r="U785" i="11"/>
  <c r="U786" i="11"/>
  <c r="U787" i="11"/>
  <c r="U788" i="11"/>
  <c r="U789" i="11"/>
  <c r="U790" i="11"/>
  <c r="U791" i="11"/>
  <c r="U792" i="11"/>
  <c r="U793" i="11"/>
  <c r="U794" i="11"/>
  <c r="U795" i="11"/>
  <c r="U796" i="11"/>
  <c r="U797" i="11"/>
  <c r="U798" i="11"/>
  <c r="U799" i="11"/>
  <c r="U800" i="11"/>
  <c r="U801" i="11"/>
  <c r="U802" i="11"/>
  <c r="U803" i="11"/>
  <c r="U804" i="11"/>
  <c r="U805" i="11"/>
  <c r="U806" i="11"/>
  <c r="U807" i="11"/>
  <c r="U808" i="11"/>
  <c r="U809" i="11"/>
  <c r="U810" i="11"/>
  <c r="U811" i="11"/>
  <c r="U812" i="11"/>
  <c r="U813" i="11"/>
  <c r="U814" i="11"/>
  <c r="U815" i="11"/>
  <c r="U816" i="11"/>
  <c r="U817" i="11"/>
  <c r="U818" i="11"/>
  <c r="U819" i="11"/>
  <c r="U820" i="11"/>
  <c r="U821" i="11"/>
  <c r="U822" i="11"/>
  <c r="U823" i="11"/>
  <c r="U824" i="11"/>
  <c r="U825" i="11"/>
  <c r="U826" i="11"/>
  <c r="U827" i="11"/>
  <c r="U828" i="11"/>
  <c r="U829" i="11"/>
  <c r="U830" i="11"/>
  <c r="U831" i="11"/>
  <c r="U832" i="11"/>
  <c r="U833" i="11"/>
  <c r="U834" i="11"/>
  <c r="U835" i="11"/>
  <c r="U836" i="11"/>
  <c r="U837" i="11"/>
  <c r="U838" i="11"/>
  <c r="U839" i="11"/>
  <c r="U840" i="11"/>
  <c r="U841" i="11"/>
  <c r="U842" i="11"/>
  <c r="U843" i="11"/>
  <c r="U844" i="11"/>
  <c r="U845" i="11"/>
  <c r="U846" i="11"/>
  <c r="U847" i="11"/>
  <c r="U848" i="11"/>
  <c r="U849" i="11"/>
  <c r="U850" i="11"/>
  <c r="U851" i="11"/>
  <c r="U852" i="11"/>
  <c r="U853" i="11"/>
  <c r="U854" i="11"/>
  <c r="U855" i="11"/>
  <c r="U856" i="11"/>
  <c r="U857" i="11"/>
  <c r="U858" i="11"/>
  <c r="U859" i="11"/>
  <c r="U860" i="11"/>
  <c r="U861" i="11"/>
  <c r="U862" i="11"/>
  <c r="U863" i="11"/>
  <c r="U864" i="11"/>
  <c r="U865" i="11"/>
  <c r="U866" i="11"/>
  <c r="U867" i="11"/>
  <c r="U868" i="11"/>
  <c r="U869" i="11"/>
  <c r="U870" i="11"/>
  <c r="U871" i="11"/>
  <c r="U872" i="11"/>
  <c r="U873" i="11"/>
  <c r="U874" i="11"/>
  <c r="U875" i="11"/>
  <c r="U876" i="11"/>
  <c r="U877" i="11"/>
  <c r="U878" i="11"/>
  <c r="U879" i="11"/>
  <c r="U880" i="11"/>
  <c r="U881" i="11"/>
  <c r="U882" i="11"/>
  <c r="U883" i="11"/>
  <c r="U884" i="11"/>
  <c r="U885" i="11"/>
  <c r="U886" i="11"/>
  <c r="U887" i="11"/>
  <c r="U888" i="11"/>
  <c r="U889" i="11"/>
  <c r="U890" i="11"/>
  <c r="U891" i="11"/>
  <c r="U892" i="11"/>
  <c r="U893" i="11"/>
  <c r="U894" i="11"/>
  <c r="U895" i="11"/>
  <c r="U896" i="11"/>
  <c r="U897" i="11"/>
  <c r="U898" i="11"/>
  <c r="U899" i="11"/>
  <c r="U900" i="11"/>
  <c r="U901" i="11"/>
  <c r="U902" i="11"/>
  <c r="U903" i="11"/>
  <c r="U904" i="11"/>
  <c r="U905" i="11"/>
  <c r="U906" i="11"/>
  <c r="U907" i="11"/>
  <c r="U908" i="11"/>
  <c r="U909" i="11"/>
  <c r="U910" i="11"/>
  <c r="U911" i="11"/>
  <c r="U912" i="11"/>
  <c r="U913" i="11"/>
  <c r="U914" i="11"/>
  <c r="U915" i="11"/>
  <c r="U916" i="11"/>
  <c r="U917" i="11"/>
  <c r="U918" i="11"/>
  <c r="U919" i="11"/>
  <c r="U920" i="11"/>
  <c r="U921" i="11"/>
  <c r="U922" i="11"/>
  <c r="U923" i="11"/>
  <c r="U924" i="11"/>
  <c r="U925" i="11"/>
  <c r="U926" i="11"/>
  <c r="U927" i="11"/>
  <c r="U928" i="11"/>
  <c r="U929" i="11"/>
  <c r="U930" i="11"/>
  <c r="U931" i="11"/>
  <c r="U932" i="11"/>
  <c r="U933" i="11"/>
  <c r="U934" i="11"/>
  <c r="U935" i="11"/>
  <c r="U936" i="11"/>
  <c r="U937" i="11"/>
  <c r="U938" i="11"/>
  <c r="U939" i="11"/>
  <c r="U940" i="11"/>
  <c r="U941" i="11"/>
  <c r="U942" i="11"/>
  <c r="U943" i="11"/>
  <c r="U944" i="11"/>
  <c r="U945" i="11"/>
  <c r="U946" i="11"/>
  <c r="U947" i="11"/>
  <c r="U948" i="11"/>
  <c r="U949" i="11"/>
  <c r="U950" i="11"/>
  <c r="U951" i="11"/>
  <c r="U952" i="11"/>
  <c r="U953" i="11"/>
  <c r="U954" i="11"/>
  <c r="U955" i="11"/>
  <c r="U956" i="11"/>
  <c r="U957" i="11"/>
  <c r="U958" i="11"/>
  <c r="U959" i="11"/>
  <c r="U960" i="11"/>
  <c r="U961" i="11"/>
  <c r="U962" i="11"/>
  <c r="U963" i="11"/>
  <c r="U964" i="11"/>
  <c r="U965" i="11"/>
  <c r="U966" i="11"/>
  <c r="U967" i="11"/>
  <c r="U968" i="11"/>
  <c r="U969" i="11"/>
  <c r="U970" i="11"/>
  <c r="U971" i="11"/>
  <c r="U972" i="11"/>
  <c r="U973" i="11"/>
  <c r="U974" i="11"/>
  <c r="U975" i="11"/>
  <c r="U976" i="11"/>
  <c r="U977" i="11"/>
  <c r="U978" i="11"/>
  <c r="U979" i="11"/>
  <c r="U980" i="11"/>
  <c r="U981" i="11"/>
  <c r="U982" i="11"/>
  <c r="U983" i="11"/>
  <c r="U984" i="11"/>
  <c r="U985" i="11"/>
  <c r="U986" i="11"/>
  <c r="U987" i="11"/>
  <c r="U988" i="11"/>
  <c r="U989" i="11"/>
  <c r="U990" i="11"/>
  <c r="U991" i="11"/>
  <c r="U992" i="11"/>
  <c r="U993" i="11"/>
  <c r="U994" i="11"/>
  <c r="U995" i="11"/>
  <c r="U996" i="11"/>
  <c r="U997" i="11"/>
  <c r="U998" i="11"/>
  <c r="U999" i="11"/>
  <c r="U1000" i="11"/>
  <c r="U1001" i="11"/>
  <c r="U1002" i="11"/>
  <c r="U1003" i="11"/>
  <c r="U1004" i="11"/>
  <c r="U1005" i="11"/>
  <c r="U1006" i="11"/>
  <c r="U1007" i="11"/>
  <c r="U1008" i="11"/>
  <c r="U1009" i="11"/>
  <c r="U1010" i="11"/>
  <c r="U1011" i="11"/>
  <c r="U1012" i="11"/>
  <c r="U1013" i="11"/>
  <c r="U1014" i="11"/>
  <c r="U1015" i="11"/>
  <c r="U1016" i="11"/>
  <c r="U1017" i="11"/>
  <c r="U1018" i="11"/>
  <c r="U1019" i="11"/>
  <c r="U1020" i="11"/>
  <c r="U1021" i="11"/>
  <c r="U1022" i="11"/>
  <c r="U1023" i="11"/>
  <c r="U1024" i="11"/>
  <c r="U1025" i="11"/>
  <c r="U1026" i="11"/>
  <c r="U1027" i="11"/>
  <c r="U1028" i="11"/>
  <c r="U1029" i="11"/>
  <c r="U1030" i="11"/>
  <c r="U1031" i="11"/>
  <c r="U1032" i="11"/>
  <c r="U1033" i="11"/>
  <c r="U1034" i="11"/>
  <c r="U1035" i="11"/>
  <c r="U1036" i="11"/>
  <c r="U1037" i="11"/>
  <c r="U1038" i="11"/>
  <c r="U1039" i="11"/>
  <c r="U1040" i="11"/>
  <c r="U1041" i="11"/>
  <c r="U1042" i="11"/>
  <c r="U1043" i="11"/>
  <c r="U1044" i="11"/>
  <c r="U1045" i="11"/>
  <c r="U1046" i="11"/>
  <c r="U1047" i="11"/>
  <c r="U1048" i="11"/>
  <c r="U1049" i="11"/>
  <c r="U1050" i="11"/>
  <c r="U1051" i="11"/>
  <c r="U1052" i="11"/>
  <c r="U1053" i="11"/>
  <c r="U1054" i="11"/>
  <c r="U1055" i="11"/>
  <c r="U1056" i="11"/>
  <c r="U1057" i="11"/>
  <c r="U1058" i="11"/>
  <c r="U1059" i="11"/>
  <c r="U1060" i="11"/>
  <c r="U1061" i="11"/>
  <c r="U1062" i="11"/>
  <c r="U1063" i="11"/>
  <c r="U1064" i="11"/>
  <c r="U1065" i="11"/>
  <c r="U1066" i="11"/>
  <c r="U1067" i="11"/>
  <c r="U1068" i="11"/>
  <c r="U1069" i="11"/>
  <c r="U1070" i="11"/>
  <c r="U1071" i="11"/>
  <c r="U1072" i="11"/>
  <c r="U1073" i="11"/>
  <c r="U1074" i="11"/>
  <c r="U1075" i="11"/>
  <c r="U1076" i="11"/>
  <c r="U1077" i="11"/>
  <c r="U1078" i="11"/>
  <c r="U1079" i="11"/>
  <c r="U1080" i="11"/>
  <c r="U1081" i="11"/>
  <c r="U1082" i="11"/>
  <c r="U1083" i="11"/>
  <c r="U1084" i="11"/>
  <c r="U1085" i="11"/>
  <c r="U1086" i="11"/>
  <c r="U1087" i="11"/>
  <c r="U1088" i="11"/>
  <c r="U1089" i="11"/>
  <c r="U1090" i="11"/>
  <c r="U1091" i="11"/>
  <c r="U1092" i="11"/>
  <c r="U1093" i="11"/>
  <c r="U1094" i="11"/>
  <c r="U1095" i="11"/>
  <c r="U1096" i="11"/>
  <c r="U1097" i="11"/>
  <c r="U1098" i="11"/>
  <c r="U1099" i="11"/>
  <c r="U1100" i="11"/>
  <c r="U1101" i="11"/>
  <c r="U1102" i="11"/>
  <c r="U1103" i="11"/>
  <c r="U1104" i="11"/>
  <c r="U1105" i="11"/>
  <c r="U1106" i="11"/>
  <c r="U1107" i="11"/>
  <c r="U1108" i="11"/>
  <c r="U1109" i="11"/>
  <c r="U1110" i="11"/>
  <c r="U1111" i="11"/>
  <c r="U1112" i="11"/>
  <c r="U1113" i="11"/>
  <c r="U1114" i="11"/>
  <c r="U1115" i="11"/>
  <c r="U1116" i="11"/>
  <c r="U1117" i="11"/>
  <c r="U1118" i="11"/>
  <c r="U1119" i="11"/>
  <c r="U1120" i="11"/>
  <c r="U1121" i="11"/>
  <c r="U1122" i="11"/>
  <c r="U1123" i="11"/>
  <c r="U1124" i="11"/>
  <c r="U1125" i="11"/>
  <c r="U1126" i="11"/>
  <c r="U1127" i="11"/>
  <c r="U1128" i="11"/>
  <c r="U1129" i="11"/>
  <c r="U1130" i="11"/>
  <c r="U1131" i="11"/>
  <c r="U1132" i="11"/>
  <c r="U1133" i="11"/>
  <c r="U1134" i="11"/>
  <c r="U1135" i="11"/>
  <c r="U1136" i="11"/>
  <c r="U1137" i="11"/>
  <c r="U1138" i="11"/>
  <c r="U1139" i="11"/>
  <c r="U1140" i="11"/>
  <c r="U1141" i="11"/>
  <c r="U1142" i="11"/>
  <c r="U1143" i="11"/>
  <c r="U1144" i="11"/>
  <c r="U1145" i="11"/>
  <c r="U1146" i="11"/>
  <c r="U1147" i="11"/>
  <c r="U1148" i="11"/>
  <c r="U1149" i="11"/>
  <c r="U1150" i="11"/>
  <c r="U1151" i="11"/>
  <c r="U1152" i="11"/>
  <c r="U1153" i="11"/>
  <c r="U1154" i="11"/>
  <c r="U1155" i="11"/>
  <c r="U1156" i="11"/>
  <c r="U1157" i="11"/>
  <c r="U1158" i="11"/>
  <c r="U1159" i="11"/>
  <c r="U1160" i="11"/>
  <c r="U1161" i="11"/>
  <c r="U1162" i="11"/>
  <c r="U1163" i="11"/>
  <c r="U1164" i="11"/>
  <c r="U1165" i="11"/>
  <c r="U1166" i="11"/>
  <c r="U1167" i="11"/>
  <c r="U1168" i="11"/>
  <c r="U1169" i="11"/>
  <c r="U1170" i="11"/>
  <c r="U1171" i="11"/>
  <c r="U1172" i="11"/>
  <c r="U1173" i="11"/>
  <c r="U1174" i="11"/>
  <c r="U1175" i="11"/>
  <c r="U1176" i="11"/>
  <c r="U1177" i="11"/>
  <c r="U1178" i="11"/>
  <c r="U1179" i="11"/>
  <c r="U1180" i="11"/>
  <c r="U1181" i="11"/>
  <c r="U1182" i="11"/>
  <c r="U1183" i="11"/>
  <c r="U1184" i="11"/>
  <c r="U1185" i="11"/>
  <c r="U1186" i="11"/>
  <c r="U1187" i="11"/>
  <c r="U1188" i="11"/>
  <c r="U1189" i="11"/>
  <c r="U1190" i="11"/>
  <c r="U1191" i="11"/>
  <c r="U1192" i="11"/>
  <c r="U1193" i="11"/>
  <c r="U1194" i="11"/>
  <c r="U1195" i="11"/>
  <c r="U1196" i="11"/>
  <c r="U1197" i="11"/>
  <c r="U1198" i="11"/>
  <c r="U1199" i="11"/>
  <c r="U1200" i="11"/>
  <c r="U1201" i="11"/>
  <c r="U1202" i="11"/>
  <c r="U1203" i="11"/>
  <c r="U1204" i="11"/>
  <c r="U1205" i="11"/>
  <c r="U1206" i="11"/>
  <c r="U1207" i="11"/>
  <c r="U1208" i="11"/>
  <c r="U1209" i="11"/>
  <c r="U1210" i="11"/>
  <c r="U1211" i="11"/>
  <c r="U1212" i="11"/>
  <c r="U1213" i="11"/>
  <c r="U1214" i="11"/>
  <c r="U1215" i="11"/>
  <c r="U1216" i="11"/>
  <c r="U1217" i="11"/>
  <c r="U1218" i="11"/>
  <c r="U1219" i="11"/>
  <c r="U1220" i="11"/>
  <c r="U1221" i="11"/>
  <c r="U1222" i="11"/>
  <c r="U1223" i="11"/>
  <c r="U1224" i="11"/>
  <c r="U1225" i="11"/>
  <c r="U1226" i="11"/>
  <c r="U1227" i="11"/>
  <c r="U1228" i="11"/>
  <c r="U1229" i="11"/>
  <c r="U1230" i="11"/>
  <c r="U1231" i="11"/>
  <c r="U1232" i="11"/>
  <c r="U1233" i="11"/>
  <c r="U1234" i="11"/>
  <c r="U1235" i="11"/>
  <c r="U1236" i="11"/>
  <c r="U1237" i="11"/>
  <c r="U1238" i="11"/>
  <c r="U1239" i="11"/>
  <c r="U1240" i="11"/>
  <c r="U1241" i="11"/>
  <c r="U1242" i="11"/>
  <c r="U1243" i="11"/>
  <c r="U1244" i="11"/>
  <c r="U1245" i="11"/>
  <c r="U1246" i="11"/>
  <c r="U1247" i="11"/>
  <c r="U1248" i="11"/>
  <c r="U1249" i="11"/>
  <c r="U1250" i="11"/>
  <c r="U1251" i="11"/>
  <c r="U1252" i="11"/>
  <c r="U1253" i="11"/>
  <c r="U1254" i="11"/>
  <c r="U1255" i="11"/>
  <c r="U1256" i="11"/>
  <c r="U1257" i="11"/>
  <c r="U1258" i="11"/>
  <c r="U1259" i="11"/>
  <c r="U1260" i="11"/>
  <c r="U1261" i="11"/>
  <c r="U1262" i="11"/>
  <c r="U1263" i="11"/>
  <c r="U1264" i="11"/>
  <c r="U1265" i="11"/>
  <c r="U1266" i="11"/>
  <c r="U1267" i="11"/>
  <c r="U1268" i="11"/>
  <c r="U1269" i="11"/>
  <c r="U1270" i="11"/>
  <c r="U1271" i="11"/>
  <c r="U1272" i="11"/>
  <c r="U1273" i="11"/>
  <c r="U1274" i="11"/>
  <c r="U1275" i="11"/>
  <c r="U1276" i="11"/>
  <c r="U1277" i="11"/>
  <c r="U1278" i="11"/>
  <c r="U1279" i="11"/>
  <c r="U1280" i="11"/>
  <c r="U1281" i="11"/>
  <c r="U1282" i="11"/>
  <c r="U1283" i="11"/>
  <c r="U1284" i="11"/>
  <c r="U1285" i="11"/>
  <c r="U1286" i="11"/>
  <c r="U1287" i="11"/>
  <c r="U1288" i="11"/>
  <c r="U1289" i="11"/>
  <c r="U1290" i="11"/>
  <c r="U1291" i="11"/>
  <c r="U1292" i="11"/>
  <c r="U1293" i="11"/>
  <c r="U1294" i="11"/>
  <c r="U1295" i="11"/>
  <c r="U1296" i="11"/>
  <c r="U1297" i="11"/>
  <c r="U1298" i="11"/>
  <c r="U1299" i="11"/>
  <c r="U1300" i="11"/>
  <c r="U1301" i="11"/>
  <c r="U1302" i="11"/>
  <c r="U1303" i="11"/>
  <c r="U1304" i="11"/>
  <c r="U1305" i="11"/>
  <c r="U1306" i="11"/>
  <c r="U1307" i="11"/>
  <c r="U1308" i="11"/>
  <c r="U1309" i="11"/>
  <c r="U1310" i="11"/>
  <c r="U1311" i="11"/>
  <c r="U1312" i="11"/>
  <c r="U1313" i="11"/>
  <c r="U1314" i="11"/>
  <c r="U1315" i="11"/>
  <c r="U1316" i="11"/>
  <c r="U1317" i="11"/>
  <c r="U1318" i="11"/>
  <c r="U1319" i="11"/>
  <c r="U1320" i="11"/>
  <c r="U1321" i="11"/>
  <c r="U1322" i="11"/>
  <c r="U1323" i="11"/>
  <c r="U1324" i="11"/>
  <c r="U1325" i="11"/>
  <c r="U1326" i="11"/>
  <c r="U1327" i="11"/>
  <c r="U1328" i="11"/>
  <c r="U1329" i="11"/>
  <c r="U1330" i="11"/>
  <c r="U1331" i="11"/>
  <c r="U1332" i="11"/>
  <c r="U1333" i="11"/>
  <c r="U1334" i="11"/>
  <c r="U1335" i="11"/>
  <c r="U1336" i="11"/>
  <c r="U1337" i="11"/>
  <c r="U1338" i="11"/>
  <c r="U1339" i="11"/>
  <c r="U1340" i="11"/>
  <c r="U1341" i="11"/>
  <c r="U1342" i="11"/>
  <c r="U1343" i="11"/>
  <c r="U1344" i="11"/>
  <c r="U1345" i="11"/>
  <c r="U1346" i="11"/>
  <c r="U1347" i="11"/>
  <c r="U1348" i="11"/>
  <c r="U1349" i="11"/>
  <c r="U1350" i="11"/>
  <c r="U1351" i="11"/>
  <c r="U1352" i="11"/>
  <c r="U1353" i="11"/>
  <c r="U1354" i="11"/>
  <c r="U1355" i="11"/>
  <c r="U1356" i="11"/>
  <c r="U1357" i="11"/>
  <c r="U1358" i="11"/>
  <c r="U1359" i="11"/>
  <c r="U1360" i="11"/>
  <c r="U1361" i="11"/>
  <c r="U1362" i="11"/>
  <c r="U1363" i="11"/>
  <c r="U1364" i="11"/>
  <c r="U1365" i="11"/>
  <c r="U1366" i="11"/>
  <c r="U1367" i="11"/>
  <c r="U1368" i="11"/>
  <c r="U1369" i="11"/>
  <c r="U1370" i="11"/>
  <c r="U1371" i="11"/>
  <c r="U1372" i="11"/>
  <c r="U1373" i="11"/>
  <c r="U1374" i="11"/>
  <c r="U1375" i="11"/>
  <c r="U1376" i="11"/>
  <c r="U1377" i="11"/>
  <c r="U1378" i="11"/>
  <c r="U1379" i="11"/>
  <c r="U1380" i="11"/>
  <c r="U1381" i="11"/>
  <c r="U1382" i="11"/>
  <c r="U1383" i="11"/>
  <c r="U1384" i="11"/>
  <c r="U1385" i="11"/>
  <c r="U1386" i="11"/>
  <c r="U1387" i="11"/>
  <c r="U1388" i="11"/>
  <c r="U1389" i="11"/>
  <c r="U1390" i="11"/>
  <c r="U1391" i="11"/>
  <c r="U1392" i="11"/>
  <c r="U1393" i="11"/>
  <c r="U1394" i="11"/>
  <c r="U1395" i="11"/>
  <c r="U1396" i="11"/>
  <c r="U1397" i="11"/>
  <c r="U1398" i="11"/>
  <c r="U1399" i="11"/>
  <c r="U1400" i="11"/>
  <c r="U1401" i="11"/>
  <c r="U1402" i="11"/>
  <c r="U1403" i="11"/>
  <c r="U1404" i="11"/>
  <c r="U1405" i="11"/>
  <c r="U1406" i="11"/>
  <c r="U1407" i="11"/>
  <c r="U1408" i="11"/>
  <c r="U1409" i="11"/>
  <c r="U1410" i="11"/>
  <c r="U1411" i="11"/>
  <c r="U1412" i="11"/>
  <c r="U1413" i="11"/>
  <c r="U1414" i="11"/>
  <c r="U1415" i="11"/>
  <c r="U1416" i="11"/>
  <c r="U1417" i="11"/>
  <c r="U1418" i="11"/>
  <c r="U1419" i="11"/>
  <c r="U1420" i="11"/>
  <c r="U1421" i="11"/>
  <c r="U1422" i="11"/>
  <c r="U1423" i="11"/>
  <c r="U1424" i="11"/>
  <c r="U1425" i="11"/>
  <c r="U1426" i="11"/>
  <c r="U1427" i="11"/>
  <c r="U1428" i="11"/>
  <c r="U1429" i="11"/>
  <c r="U1430" i="11"/>
  <c r="U1431" i="11"/>
  <c r="U1432" i="11"/>
  <c r="U1433" i="11"/>
  <c r="U1434" i="11"/>
  <c r="U1435" i="11"/>
  <c r="U1436" i="11"/>
  <c r="U1437" i="11"/>
  <c r="U1438" i="11"/>
  <c r="U1439" i="11"/>
  <c r="U1440" i="11"/>
  <c r="U1441" i="11"/>
  <c r="U1442" i="11"/>
  <c r="U1443" i="11"/>
  <c r="U1444" i="11"/>
  <c r="U1445" i="11"/>
  <c r="U1446" i="11"/>
  <c r="U1447" i="11"/>
  <c r="U1448" i="11"/>
  <c r="U1449" i="11"/>
  <c r="U1450" i="11"/>
  <c r="U1451" i="11"/>
  <c r="U1452" i="11"/>
  <c r="U1453" i="11"/>
  <c r="U1454" i="11"/>
  <c r="U1455" i="11"/>
  <c r="U1456" i="11"/>
  <c r="U1457" i="11"/>
  <c r="U1458" i="11"/>
  <c r="U1459" i="11"/>
  <c r="U1460" i="11"/>
  <c r="U1461" i="11"/>
  <c r="U1462" i="11"/>
  <c r="U1463" i="11"/>
  <c r="U1464" i="11"/>
  <c r="U1465" i="11"/>
  <c r="U1466" i="11"/>
  <c r="U1467" i="11"/>
  <c r="U1468" i="11"/>
  <c r="U1469" i="11"/>
  <c r="U1470" i="11"/>
  <c r="U1471" i="11"/>
  <c r="U1472" i="11"/>
  <c r="U1473" i="11"/>
  <c r="U1474" i="11"/>
  <c r="U1475" i="11"/>
  <c r="U1476" i="11"/>
  <c r="U1477" i="11"/>
  <c r="U1478" i="11"/>
  <c r="U1479" i="11"/>
  <c r="U1480" i="11"/>
  <c r="U1481" i="11"/>
  <c r="U1482" i="11"/>
  <c r="U1483" i="11"/>
  <c r="U1484" i="11"/>
  <c r="U1485" i="11"/>
  <c r="U1486" i="11"/>
  <c r="U1487" i="11"/>
  <c r="U1488" i="11"/>
  <c r="U1489" i="11"/>
  <c r="U1490" i="11"/>
  <c r="U1491" i="11"/>
  <c r="U1492" i="11"/>
  <c r="U1493" i="11"/>
  <c r="U1494" i="11"/>
  <c r="U1495" i="11"/>
  <c r="U1496" i="11"/>
  <c r="U1497" i="11"/>
  <c r="U1498" i="11"/>
  <c r="U1499" i="11"/>
  <c r="U1500" i="11"/>
  <c r="U1501" i="11"/>
  <c r="U1502" i="11"/>
  <c r="U1503" i="11"/>
  <c r="U1504" i="11"/>
  <c r="U1505" i="11"/>
  <c r="U1506" i="11"/>
  <c r="U1507" i="11"/>
  <c r="U1508" i="11"/>
  <c r="U1509" i="11"/>
  <c r="U1510" i="11"/>
  <c r="U1511" i="11"/>
  <c r="U1512" i="11"/>
  <c r="U1513" i="11"/>
  <c r="U1514" i="11"/>
  <c r="U1515" i="11"/>
  <c r="U1516" i="11"/>
  <c r="U1517" i="11"/>
  <c r="U1518" i="11"/>
  <c r="U1519" i="11"/>
  <c r="U1520" i="11"/>
  <c r="U1521" i="11"/>
  <c r="U1522" i="11"/>
  <c r="U1523" i="11"/>
  <c r="U1524" i="11"/>
  <c r="U1525" i="11"/>
  <c r="U1526" i="11"/>
  <c r="U1527" i="11"/>
  <c r="U1528" i="11"/>
  <c r="U1529" i="11"/>
  <c r="U1530" i="11"/>
  <c r="U1531" i="11"/>
  <c r="U1532" i="11"/>
  <c r="U1533" i="11"/>
  <c r="U1534" i="11"/>
  <c r="U1535" i="11"/>
  <c r="U1536" i="11"/>
  <c r="U1537" i="11"/>
  <c r="U1538" i="11"/>
  <c r="U1539" i="11"/>
  <c r="U1540" i="11"/>
  <c r="U1541" i="11"/>
  <c r="U1542" i="11"/>
  <c r="U1543" i="11"/>
  <c r="U1544" i="11"/>
  <c r="U1545" i="11"/>
  <c r="U1546" i="11"/>
  <c r="U1547" i="11"/>
  <c r="U1548" i="11"/>
  <c r="U1549" i="11"/>
  <c r="U1550" i="11"/>
  <c r="U1551" i="11"/>
  <c r="U1552" i="11"/>
  <c r="U1553" i="11"/>
  <c r="U1554" i="11"/>
  <c r="U1555" i="11"/>
  <c r="U1556" i="11"/>
  <c r="U1557" i="11"/>
  <c r="U1558" i="11"/>
  <c r="U1559" i="11"/>
  <c r="U1560" i="11"/>
  <c r="U1561" i="11"/>
  <c r="U1562" i="11"/>
  <c r="U1563" i="11"/>
  <c r="U1564" i="11"/>
  <c r="U1565" i="11"/>
  <c r="U1566" i="11"/>
  <c r="U1567" i="11"/>
  <c r="U1568" i="11"/>
  <c r="U1569" i="11"/>
  <c r="U1570" i="11"/>
  <c r="U1571" i="11"/>
  <c r="U1572" i="11"/>
  <c r="U1573" i="11"/>
  <c r="U1574" i="11"/>
  <c r="U1575" i="11"/>
  <c r="U1576" i="11"/>
  <c r="U1577" i="11"/>
  <c r="U1578" i="11"/>
  <c r="U1579" i="11"/>
  <c r="U1580" i="11"/>
  <c r="U1581" i="11"/>
  <c r="U1582" i="11"/>
  <c r="U1583" i="11"/>
  <c r="U1584" i="11"/>
  <c r="U1585" i="11"/>
  <c r="V2" i="11"/>
  <c r="V3" i="11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52" i="11"/>
  <c r="V153" i="11"/>
  <c r="V154" i="11"/>
  <c r="V155" i="11"/>
  <c r="V156" i="11"/>
  <c r="V157" i="11"/>
  <c r="V158" i="11"/>
  <c r="V159" i="11"/>
  <c r="V160" i="11"/>
  <c r="V161" i="11"/>
  <c r="V162" i="11"/>
  <c r="V163" i="11"/>
  <c r="V164" i="11"/>
  <c r="V165" i="11"/>
  <c r="V166" i="11"/>
  <c r="V167" i="11"/>
  <c r="V168" i="11"/>
  <c r="V169" i="11"/>
  <c r="V170" i="11"/>
  <c r="V171" i="11"/>
  <c r="V172" i="11"/>
  <c r="V173" i="11"/>
  <c r="V174" i="11"/>
  <c r="V175" i="11"/>
  <c r="V176" i="11"/>
  <c r="V177" i="11"/>
  <c r="V178" i="11"/>
  <c r="V179" i="11"/>
  <c r="V180" i="11"/>
  <c r="V181" i="11"/>
  <c r="V182" i="11"/>
  <c r="V183" i="11"/>
  <c r="V184" i="11"/>
  <c r="V185" i="11"/>
  <c r="V186" i="11"/>
  <c r="V187" i="11"/>
  <c r="V188" i="11"/>
  <c r="V189" i="11"/>
  <c r="V190" i="11"/>
  <c r="V191" i="11"/>
  <c r="V192" i="11"/>
  <c r="V193" i="11"/>
  <c r="V194" i="11"/>
  <c r="V195" i="11"/>
  <c r="V196" i="11"/>
  <c r="V197" i="11"/>
  <c r="V198" i="11"/>
  <c r="V199" i="11"/>
  <c r="V200" i="11"/>
  <c r="V201" i="11"/>
  <c r="V202" i="11"/>
  <c r="V203" i="11"/>
  <c r="V204" i="11"/>
  <c r="V205" i="11"/>
  <c r="V206" i="11"/>
  <c r="V207" i="11"/>
  <c r="V208" i="11"/>
  <c r="V209" i="11"/>
  <c r="V210" i="11"/>
  <c r="V211" i="11"/>
  <c r="V212" i="11"/>
  <c r="V213" i="11"/>
  <c r="V214" i="11"/>
  <c r="V215" i="11"/>
  <c r="V216" i="11"/>
  <c r="V217" i="11"/>
  <c r="V218" i="11"/>
  <c r="V219" i="11"/>
  <c r="V220" i="11"/>
  <c r="V221" i="11"/>
  <c r="V222" i="11"/>
  <c r="V223" i="11"/>
  <c r="V224" i="11"/>
  <c r="V225" i="11"/>
  <c r="V226" i="11"/>
  <c r="V227" i="11"/>
  <c r="V228" i="11"/>
  <c r="V229" i="11"/>
  <c r="V230" i="11"/>
  <c r="V231" i="11"/>
  <c r="V232" i="11"/>
  <c r="V233" i="11"/>
  <c r="V234" i="11"/>
  <c r="V235" i="11"/>
  <c r="V236" i="11"/>
  <c r="V237" i="11"/>
  <c r="V238" i="11"/>
  <c r="V239" i="11"/>
  <c r="V240" i="11"/>
  <c r="V241" i="11"/>
  <c r="V242" i="11"/>
  <c r="V243" i="11"/>
  <c r="V244" i="11"/>
  <c r="V245" i="11"/>
  <c r="V246" i="11"/>
  <c r="V247" i="11"/>
  <c r="V248" i="11"/>
  <c r="V249" i="11"/>
  <c r="V250" i="11"/>
  <c r="V251" i="11"/>
  <c r="V252" i="11"/>
  <c r="V253" i="11"/>
  <c r="V254" i="11"/>
  <c r="V255" i="11"/>
  <c r="V256" i="11"/>
  <c r="V257" i="11"/>
  <c r="V258" i="11"/>
  <c r="V259" i="11"/>
  <c r="V260" i="11"/>
  <c r="V261" i="11"/>
  <c r="V262" i="11"/>
  <c r="V263" i="11"/>
  <c r="V264" i="11"/>
  <c r="V265" i="11"/>
  <c r="V266" i="11"/>
  <c r="V267" i="11"/>
  <c r="V268" i="11"/>
  <c r="V269" i="11"/>
  <c r="V270" i="11"/>
  <c r="V271" i="11"/>
  <c r="V272" i="11"/>
  <c r="V273" i="11"/>
  <c r="V274" i="11"/>
  <c r="V275" i="11"/>
  <c r="V276" i="11"/>
  <c r="V277" i="11"/>
  <c r="V278" i="11"/>
  <c r="V279" i="11"/>
  <c r="V280" i="11"/>
  <c r="V281" i="11"/>
  <c r="V282" i="11"/>
  <c r="V283" i="11"/>
  <c r="V284" i="11"/>
  <c r="V285" i="11"/>
  <c r="V286" i="11"/>
  <c r="V287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344" i="11"/>
  <c r="V345" i="11"/>
  <c r="V346" i="11"/>
  <c r="V347" i="11"/>
  <c r="V348" i="11"/>
  <c r="V349" i="11"/>
  <c r="V350" i="11"/>
  <c r="V351" i="11"/>
  <c r="V352" i="11"/>
  <c r="V353" i="11"/>
  <c r="V354" i="11"/>
  <c r="V355" i="11"/>
  <c r="V356" i="11"/>
  <c r="V357" i="11"/>
  <c r="V358" i="11"/>
  <c r="V359" i="11"/>
  <c r="V360" i="11"/>
  <c r="V361" i="11"/>
  <c r="V362" i="11"/>
  <c r="V363" i="11"/>
  <c r="V364" i="11"/>
  <c r="V365" i="11"/>
  <c r="V366" i="11"/>
  <c r="V367" i="11"/>
  <c r="V368" i="11"/>
  <c r="V369" i="11"/>
  <c r="V370" i="11"/>
  <c r="V371" i="11"/>
  <c r="V372" i="11"/>
  <c r="V373" i="11"/>
  <c r="V374" i="11"/>
  <c r="V375" i="11"/>
  <c r="V376" i="11"/>
  <c r="V377" i="11"/>
  <c r="V378" i="11"/>
  <c r="V379" i="11"/>
  <c r="V380" i="11"/>
  <c r="V381" i="11"/>
  <c r="V382" i="11"/>
  <c r="V383" i="11"/>
  <c r="V384" i="11"/>
  <c r="V385" i="11"/>
  <c r="V386" i="11"/>
  <c r="V387" i="11"/>
  <c r="V388" i="11"/>
  <c r="V389" i="11"/>
  <c r="V390" i="11"/>
  <c r="V391" i="11"/>
  <c r="V392" i="11"/>
  <c r="V393" i="11"/>
  <c r="V394" i="11"/>
  <c r="V395" i="11"/>
  <c r="V396" i="11"/>
  <c r="V397" i="11"/>
  <c r="V398" i="11"/>
  <c r="V399" i="11"/>
  <c r="V400" i="11"/>
  <c r="V401" i="11"/>
  <c r="V402" i="11"/>
  <c r="V403" i="11"/>
  <c r="V404" i="11"/>
  <c r="V405" i="11"/>
  <c r="V406" i="11"/>
  <c r="V407" i="11"/>
  <c r="V408" i="11"/>
  <c r="V409" i="11"/>
  <c r="V410" i="11"/>
  <c r="V411" i="11"/>
  <c r="V412" i="11"/>
  <c r="V413" i="11"/>
  <c r="V414" i="11"/>
  <c r="V415" i="11"/>
  <c r="V416" i="11"/>
  <c r="V417" i="11"/>
  <c r="V418" i="11"/>
  <c r="V419" i="11"/>
  <c r="V420" i="11"/>
  <c r="V421" i="11"/>
  <c r="V422" i="11"/>
  <c r="V423" i="11"/>
  <c r="V424" i="11"/>
  <c r="V425" i="11"/>
  <c r="V426" i="11"/>
  <c r="V427" i="11"/>
  <c r="V428" i="11"/>
  <c r="V429" i="11"/>
  <c r="V430" i="11"/>
  <c r="V431" i="11"/>
  <c r="V432" i="11"/>
  <c r="V433" i="11"/>
  <c r="V434" i="11"/>
  <c r="V435" i="11"/>
  <c r="V436" i="11"/>
  <c r="V437" i="11"/>
  <c r="V438" i="11"/>
  <c r="V439" i="11"/>
  <c r="V440" i="11"/>
  <c r="V441" i="11"/>
  <c r="V442" i="11"/>
  <c r="V443" i="11"/>
  <c r="V444" i="11"/>
  <c r="V445" i="11"/>
  <c r="V446" i="11"/>
  <c r="V447" i="11"/>
  <c r="V448" i="11"/>
  <c r="V449" i="11"/>
  <c r="V450" i="11"/>
  <c r="V451" i="11"/>
  <c r="V452" i="11"/>
  <c r="V453" i="11"/>
  <c r="V454" i="11"/>
  <c r="V455" i="11"/>
  <c r="V456" i="11"/>
  <c r="V457" i="11"/>
  <c r="V458" i="11"/>
  <c r="V459" i="11"/>
  <c r="V460" i="11"/>
  <c r="V461" i="11"/>
  <c r="V462" i="11"/>
  <c r="V463" i="11"/>
  <c r="V464" i="11"/>
  <c r="V465" i="11"/>
  <c r="V466" i="11"/>
  <c r="V467" i="11"/>
  <c r="V468" i="11"/>
  <c r="V469" i="11"/>
  <c r="V470" i="11"/>
  <c r="V471" i="11"/>
  <c r="V472" i="11"/>
  <c r="V473" i="11"/>
  <c r="V474" i="11"/>
  <c r="V475" i="11"/>
  <c r="V476" i="11"/>
  <c r="V477" i="11"/>
  <c r="V478" i="11"/>
  <c r="V479" i="11"/>
  <c r="V480" i="11"/>
  <c r="V481" i="11"/>
  <c r="V482" i="11"/>
  <c r="V483" i="11"/>
  <c r="V484" i="11"/>
  <c r="V485" i="11"/>
  <c r="V486" i="11"/>
  <c r="V487" i="11"/>
  <c r="V488" i="11"/>
  <c r="V489" i="11"/>
  <c r="V490" i="11"/>
  <c r="V491" i="11"/>
  <c r="V492" i="11"/>
  <c r="V493" i="11"/>
  <c r="V494" i="11"/>
  <c r="V495" i="11"/>
  <c r="V496" i="11"/>
  <c r="V497" i="11"/>
  <c r="V498" i="11"/>
  <c r="V499" i="11"/>
  <c r="V500" i="11"/>
  <c r="V501" i="11"/>
  <c r="V502" i="11"/>
  <c r="V503" i="11"/>
  <c r="V504" i="11"/>
  <c r="V505" i="11"/>
  <c r="V506" i="11"/>
  <c r="V507" i="11"/>
  <c r="V508" i="11"/>
  <c r="V509" i="11"/>
  <c r="V510" i="11"/>
  <c r="V511" i="11"/>
  <c r="V512" i="11"/>
  <c r="V513" i="11"/>
  <c r="V514" i="11"/>
  <c r="V515" i="11"/>
  <c r="V516" i="11"/>
  <c r="V517" i="11"/>
  <c r="V518" i="11"/>
  <c r="V519" i="11"/>
  <c r="V520" i="11"/>
  <c r="V521" i="11"/>
  <c r="V522" i="11"/>
  <c r="V523" i="11"/>
  <c r="V524" i="11"/>
  <c r="V525" i="11"/>
  <c r="V526" i="11"/>
  <c r="V527" i="11"/>
  <c r="V528" i="11"/>
  <c r="V529" i="11"/>
  <c r="V530" i="11"/>
  <c r="V531" i="11"/>
  <c r="V532" i="11"/>
  <c r="V533" i="11"/>
  <c r="V534" i="11"/>
  <c r="V535" i="11"/>
  <c r="V536" i="11"/>
  <c r="V537" i="11"/>
  <c r="V538" i="11"/>
  <c r="V539" i="11"/>
  <c r="V540" i="11"/>
  <c r="V541" i="11"/>
  <c r="V542" i="11"/>
  <c r="V543" i="11"/>
  <c r="V544" i="11"/>
  <c r="V545" i="11"/>
  <c r="V546" i="11"/>
  <c r="V547" i="11"/>
  <c r="V548" i="11"/>
  <c r="V549" i="11"/>
  <c r="V550" i="11"/>
  <c r="V551" i="11"/>
  <c r="V552" i="11"/>
  <c r="V553" i="11"/>
  <c r="V554" i="11"/>
  <c r="V555" i="11"/>
  <c r="V556" i="11"/>
  <c r="V557" i="11"/>
  <c r="V558" i="11"/>
  <c r="V559" i="11"/>
  <c r="V560" i="11"/>
  <c r="V561" i="11"/>
  <c r="V562" i="11"/>
  <c r="V563" i="11"/>
  <c r="V564" i="11"/>
  <c r="V565" i="11"/>
  <c r="V566" i="11"/>
  <c r="V567" i="11"/>
  <c r="V568" i="11"/>
  <c r="V569" i="11"/>
  <c r="V570" i="11"/>
  <c r="V571" i="11"/>
  <c r="V572" i="11"/>
  <c r="V573" i="11"/>
  <c r="V574" i="11"/>
  <c r="V575" i="11"/>
  <c r="V576" i="11"/>
  <c r="V577" i="11"/>
  <c r="V578" i="11"/>
  <c r="V579" i="11"/>
  <c r="V580" i="11"/>
  <c r="V581" i="11"/>
  <c r="V582" i="11"/>
  <c r="V583" i="11"/>
  <c r="V584" i="11"/>
  <c r="V585" i="11"/>
  <c r="V586" i="11"/>
  <c r="V587" i="11"/>
  <c r="V588" i="11"/>
  <c r="V589" i="11"/>
  <c r="V590" i="11"/>
  <c r="V591" i="11"/>
  <c r="V592" i="11"/>
  <c r="V593" i="11"/>
  <c r="V594" i="11"/>
  <c r="V595" i="11"/>
  <c r="V596" i="11"/>
  <c r="V597" i="11"/>
  <c r="V598" i="11"/>
  <c r="V599" i="11"/>
  <c r="V600" i="11"/>
  <c r="V601" i="11"/>
  <c r="V602" i="11"/>
  <c r="V603" i="11"/>
  <c r="V604" i="11"/>
  <c r="V605" i="11"/>
  <c r="V606" i="11"/>
  <c r="V607" i="11"/>
  <c r="V608" i="11"/>
  <c r="V609" i="11"/>
  <c r="V610" i="11"/>
  <c r="V611" i="11"/>
  <c r="V612" i="11"/>
  <c r="V613" i="11"/>
  <c r="V614" i="11"/>
  <c r="V615" i="11"/>
  <c r="V616" i="11"/>
  <c r="V617" i="11"/>
  <c r="V618" i="11"/>
  <c r="V619" i="11"/>
  <c r="V620" i="11"/>
  <c r="V621" i="11"/>
  <c r="V622" i="11"/>
  <c r="V623" i="11"/>
  <c r="V624" i="11"/>
  <c r="V625" i="11"/>
  <c r="V626" i="11"/>
  <c r="V627" i="11"/>
  <c r="V628" i="11"/>
  <c r="V629" i="11"/>
  <c r="V630" i="11"/>
  <c r="V631" i="11"/>
  <c r="V632" i="11"/>
  <c r="V633" i="11"/>
  <c r="V634" i="11"/>
  <c r="V635" i="11"/>
  <c r="V636" i="11"/>
  <c r="V637" i="11"/>
  <c r="V638" i="11"/>
  <c r="V639" i="11"/>
  <c r="V640" i="11"/>
  <c r="V641" i="11"/>
  <c r="V642" i="11"/>
  <c r="V643" i="11"/>
  <c r="V644" i="11"/>
  <c r="V645" i="11"/>
  <c r="V646" i="11"/>
  <c r="V647" i="11"/>
  <c r="V648" i="11"/>
  <c r="V649" i="11"/>
  <c r="V650" i="11"/>
  <c r="V651" i="11"/>
  <c r="V652" i="11"/>
  <c r="V653" i="11"/>
  <c r="V654" i="11"/>
  <c r="V655" i="11"/>
  <c r="V656" i="11"/>
  <c r="V657" i="11"/>
  <c r="V658" i="11"/>
  <c r="V659" i="11"/>
  <c r="V660" i="11"/>
  <c r="V661" i="11"/>
  <c r="V662" i="11"/>
  <c r="V663" i="11"/>
  <c r="V664" i="11"/>
  <c r="V665" i="11"/>
  <c r="V666" i="11"/>
  <c r="V667" i="11"/>
  <c r="V668" i="11"/>
  <c r="V669" i="11"/>
  <c r="V670" i="11"/>
  <c r="V671" i="11"/>
  <c r="V672" i="11"/>
  <c r="V673" i="11"/>
  <c r="V674" i="11"/>
  <c r="V675" i="11"/>
  <c r="V676" i="11"/>
  <c r="V677" i="11"/>
  <c r="V678" i="11"/>
  <c r="V679" i="11"/>
  <c r="V680" i="11"/>
  <c r="V681" i="11"/>
  <c r="V682" i="11"/>
  <c r="V683" i="11"/>
  <c r="V684" i="11"/>
  <c r="V685" i="11"/>
  <c r="V686" i="11"/>
  <c r="V687" i="11"/>
  <c r="V688" i="11"/>
  <c r="V689" i="11"/>
  <c r="V690" i="11"/>
  <c r="V691" i="11"/>
  <c r="V692" i="11"/>
  <c r="V693" i="11"/>
  <c r="V694" i="11"/>
  <c r="V695" i="11"/>
  <c r="V696" i="11"/>
  <c r="V697" i="11"/>
  <c r="V698" i="11"/>
  <c r="V699" i="11"/>
  <c r="V700" i="11"/>
  <c r="V701" i="11"/>
  <c r="V702" i="11"/>
  <c r="V703" i="11"/>
  <c r="V704" i="11"/>
  <c r="V705" i="11"/>
  <c r="V706" i="11"/>
  <c r="V707" i="11"/>
  <c r="V708" i="11"/>
  <c r="V709" i="11"/>
  <c r="V710" i="11"/>
  <c r="V711" i="11"/>
  <c r="V712" i="11"/>
  <c r="V713" i="11"/>
  <c r="V714" i="11"/>
  <c r="V715" i="11"/>
  <c r="V716" i="11"/>
  <c r="V717" i="11"/>
  <c r="V718" i="11"/>
  <c r="V719" i="11"/>
  <c r="V720" i="11"/>
  <c r="V721" i="11"/>
  <c r="V722" i="11"/>
  <c r="V723" i="11"/>
  <c r="V724" i="11"/>
  <c r="V725" i="11"/>
  <c r="V726" i="11"/>
  <c r="V727" i="11"/>
  <c r="V728" i="11"/>
  <c r="V729" i="11"/>
  <c r="V730" i="11"/>
  <c r="V731" i="11"/>
  <c r="V732" i="11"/>
  <c r="V733" i="11"/>
  <c r="V734" i="11"/>
  <c r="V735" i="11"/>
  <c r="V736" i="11"/>
  <c r="V737" i="11"/>
  <c r="V738" i="11"/>
  <c r="V739" i="11"/>
  <c r="V740" i="11"/>
  <c r="V741" i="11"/>
  <c r="V742" i="11"/>
  <c r="V743" i="11"/>
  <c r="V744" i="11"/>
  <c r="V745" i="11"/>
  <c r="V746" i="11"/>
  <c r="V747" i="11"/>
  <c r="V748" i="11"/>
  <c r="V749" i="11"/>
  <c r="V750" i="11"/>
  <c r="V751" i="11"/>
  <c r="V752" i="11"/>
  <c r="V753" i="11"/>
  <c r="V754" i="11"/>
  <c r="V755" i="11"/>
  <c r="V756" i="11"/>
  <c r="V757" i="11"/>
  <c r="V758" i="11"/>
  <c r="V759" i="11"/>
  <c r="V760" i="11"/>
  <c r="V761" i="11"/>
  <c r="V762" i="11"/>
  <c r="V763" i="11"/>
  <c r="V764" i="11"/>
  <c r="V765" i="11"/>
  <c r="V766" i="11"/>
  <c r="V767" i="11"/>
  <c r="V768" i="11"/>
  <c r="V769" i="11"/>
  <c r="V770" i="11"/>
  <c r="V771" i="11"/>
  <c r="V772" i="11"/>
  <c r="V773" i="11"/>
  <c r="V774" i="11"/>
  <c r="V775" i="11"/>
  <c r="V776" i="11"/>
  <c r="V777" i="11"/>
  <c r="V778" i="11"/>
  <c r="V779" i="11"/>
  <c r="V780" i="11"/>
  <c r="V781" i="11"/>
  <c r="V782" i="11"/>
  <c r="V783" i="11"/>
  <c r="V784" i="11"/>
  <c r="V785" i="11"/>
  <c r="V786" i="11"/>
  <c r="V787" i="11"/>
  <c r="V788" i="11"/>
  <c r="V789" i="11"/>
  <c r="V790" i="11"/>
  <c r="V791" i="11"/>
  <c r="V792" i="11"/>
  <c r="V793" i="11"/>
  <c r="V794" i="11"/>
  <c r="V795" i="11"/>
  <c r="V796" i="11"/>
  <c r="V797" i="11"/>
  <c r="V798" i="11"/>
  <c r="V799" i="11"/>
  <c r="V800" i="11"/>
  <c r="V801" i="11"/>
  <c r="V802" i="11"/>
  <c r="V803" i="11"/>
  <c r="V804" i="11"/>
  <c r="V805" i="11"/>
  <c r="V806" i="11"/>
  <c r="V807" i="11"/>
  <c r="V808" i="11"/>
  <c r="V809" i="11"/>
  <c r="V810" i="11"/>
  <c r="V811" i="11"/>
  <c r="V812" i="11"/>
  <c r="V813" i="11"/>
  <c r="V814" i="11"/>
  <c r="V815" i="11"/>
  <c r="V816" i="11"/>
  <c r="V817" i="11"/>
  <c r="V818" i="11"/>
  <c r="V819" i="11"/>
  <c r="V820" i="11"/>
  <c r="V821" i="11"/>
  <c r="V822" i="11"/>
  <c r="V823" i="11"/>
  <c r="V824" i="11"/>
  <c r="V825" i="11"/>
  <c r="V826" i="11"/>
  <c r="V827" i="11"/>
  <c r="V828" i="11"/>
  <c r="V829" i="11"/>
  <c r="V830" i="11"/>
  <c r="V831" i="11"/>
  <c r="V832" i="11"/>
  <c r="V833" i="11"/>
  <c r="V834" i="11"/>
  <c r="V835" i="11"/>
  <c r="V836" i="11"/>
  <c r="V837" i="11"/>
  <c r="V838" i="11"/>
  <c r="V839" i="11"/>
  <c r="V840" i="11"/>
  <c r="V841" i="11"/>
  <c r="V842" i="11"/>
  <c r="V843" i="11"/>
  <c r="V844" i="11"/>
  <c r="V845" i="11"/>
  <c r="V846" i="11"/>
  <c r="V847" i="11"/>
  <c r="V848" i="11"/>
  <c r="V849" i="11"/>
  <c r="V850" i="11"/>
  <c r="V851" i="11"/>
  <c r="V852" i="11"/>
  <c r="V853" i="11"/>
  <c r="V854" i="11"/>
  <c r="V855" i="11"/>
  <c r="V856" i="11"/>
  <c r="V857" i="11"/>
  <c r="V858" i="11"/>
  <c r="V859" i="11"/>
  <c r="V860" i="11"/>
  <c r="V861" i="11"/>
  <c r="V862" i="11"/>
  <c r="V863" i="11"/>
  <c r="V864" i="11"/>
  <c r="V865" i="11"/>
  <c r="V866" i="11"/>
  <c r="V867" i="11"/>
  <c r="V868" i="11"/>
  <c r="V869" i="11"/>
  <c r="V870" i="11"/>
  <c r="V871" i="11"/>
  <c r="V872" i="11"/>
  <c r="V873" i="11"/>
  <c r="V874" i="11"/>
  <c r="V875" i="11"/>
  <c r="V876" i="11"/>
  <c r="V877" i="11"/>
  <c r="V878" i="11"/>
  <c r="V879" i="11"/>
  <c r="V880" i="11"/>
  <c r="V881" i="11"/>
  <c r="V882" i="11"/>
  <c r="V883" i="11"/>
  <c r="V884" i="11"/>
  <c r="V885" i="11"/>
  <c r="V886" i="11"/>
  <c r="V887" i="11"/>
  <c r="V888" i="11"/>
  <c r="V889" i="11"/>
  <c r="V890" i="11"/>
  <c r="V891" i="11"/>
  <c r="V892" i="11"/>
  <c r="V893" i="11"/>
  <c r="V894" i="11"/>
  <c r="V895" i="11"/>
  <c r="V896" i="11"/>
  <c r="V897" i="11"/>
  <c r="V898" i="11"/>
  <c r="V899" i="11"/>
  <c r="V900" i="11"/>
  <c r="V901" i="11"/>
  <c r="V902" i="11"/>
  <c r="V903" i="11"/>
  <c r="V904" i="11"/>
  <c r="V905" i="11"/>
  <c r="V906" i="11"/>
  <c r="V907" i="11"/>
  <c r="V908" i="11"/>
  <c r="V909" i="11"/>
  <c r="V910" i="11"/>
  <c r="V911" i="11"/>
  <c r="V912" i="11"/>
  <c r="V913" i="11"/>
  <c r="V914" i="11"/>
  <c r="V915" i="11"/>
  <c r="V916" i="11"/>
  <c r="V917" i="11"/>
  <c r="V918" i="11"/>
  <c r="V919" i="11"/>
  <c r="V920" i="11"/>
  <c r="V921" i="11"/>
  <c r="V922" i="11"/>
  <c r="V923" i="11"/>
  <c r="V924" i="11"/>
  <c r="V925" i="11"/>
  <c r="V926" i="11"/>
  <c r="V927" i="11"/>
  <c r="V928" i="11"/>
  <c r="V929" i="11"/>
  <c r="V930" i="11"/>
  <c r="V931" i="11"/>
  <c r="V932" i="11"/>
  <c r="V933" i="11"/>
  <c r="V934" i="11"/>
  <c r="V935" i="11"/>
  <c r="V936" i="11"/>
  <c r="V937" i="11"/>
  <c r="V938" i="11"/>
  <c r="V939" i="11"/>
  <c r="V940" i="11"/>
  <c r="V941" i="11"/>
  <c r="V942" i="11"/>
  <c r="V943" i="11"/>
  <c r="V944" i="11"/>
  <c r="V945" i="11"/>
  <c r="V946" i="11"/>
  <c r="V947" i="11"/>
  <c r="V948" i="11"/>
  <c r="V949" i="11"/>
  <c r="V950" i="11"/>
  <c r="V951" i="11"/>
  <c r="V952" i="11"/>
  <c r="V953" i="11"/>
  <c r="V954" i="11"/>
  <c r="V955" i="11"/>
  <c r="V956" i="11"/>
  <c r="V957" i="11"/>
  <c r="V958" i="11"/>
  <c r="V959" i="11"/>
  <c r="V960" i="11"/>
  <c r="V961" i="11"/>
  <c r="V962" i="11"/>
  <c r="V963" i="11"/>
  <c r="V964" i="11"/>
  <c r="V965" i="11"/>
  <c r="V966" i="11"/>
  <c r="V967" i="11"/>
  <c r="V968" i="11"/>
  <c r="V969" i="11"/>
  <c r="V970" i="11"/>
  <c r="V971" i="11"/>
  <c r="V972" i="11"/>
  <c r="V973" i="11"/>
  <c r="V974" i="11"/>
  <c r="V975" i="11"/>
  <c r="V976" i="11"/>
  <c r="V977" i="11"/>
  <c r="V978" i="11"/>
  <c r="V979" i="11"/>
  <c r="V980" i="11"/>
  <c r="V981" i="11"/>
  <c r="V982" i="11"/>
  <c r="V983" i="11"/>
  <c r="V984" i="11"/>
  <c r="V985" i="11"/>
  <c r="V986" i="11"/>
  <c r="V987" i="11"/>
  <c r="V988" i="11"/>
  <c r="V989" i="11"/>
  <c r="V990" i="11"/>
  <c r="V991" i="11"/>
  <c r="V992" i="11"/>
  <c r="V993" i="11"/>
  <c r="V994" i="11"/>
  <c r="V995" i="11"/>
  <c r="V996" i="11"/>
  <c r="V997" i="11"/>
  <c r="V998" i="11"/>
  <c r="V999" i="11"/>
  <c r="V1000" i="11"/>
  <c r="V1001" i="11"/>
  <c r="V1002" i="11"/>
  <c r="V1003" i="11"/>
  <c r="V1004" i="11"/>
  <c r="V1005" i="11"/>
  <c r="V1006" i="11"/>
  <c r="V1007" i="11"/>
  <c r="V1008" i="11"/>
  <c r="V1009" i="11"/>
  <c r="V1010" i="11"/>
  <c r="V1011" i="11"/>
  <c r="V1012" i="11"/>
  <c r="V1013" i="11"/>
  <c r="V1014" i="11"/>
  <c r="V1015" i="11"/>
  <c r="V1016" i="11"/>
  <c r="V1017" i="11"/>
  <c r="V1018" i="11"/>
  <c r="V1019" i="11"/>
  <c r="V1020" i="11"/>
  <c r="V1021" i="11"/>
  <c r="V1022" i="11"/>
  <c r="V1023" i="11"/>
  <c r="V1024" i="11"/>
  <c r="V1025" i="11"/>
  <c r="V1026" i="11"/>
  <c r="V1027" i="11"/>
  <c r="V1028" i="11"/>
  <c r="V1029" i="11"/>
  <c r="V1030" i="11"/>
  <c r="V1031" i="11"/>
  <c r="V1032" i="11"/>
  <c r="V1033" i="11"/>
  <c r="V1034" i="11"/>
  <c r="V1035" i="11"/>
  <c r="V1036" i="11"/>
  <c r="V1037" i="11"/>
  <c r="V1038" i="11"/>
  <c r="V1039" i="11"/>
  <c r="V1040" i="11"/>
  <c r="V1041" i="11"/>
  <c r="V1042" i="11"/>
  <c r="V1043" i="11"/>
  <c r="V1044" i="11"/>
  <c r="V1045" i="11"/>
  <c r="V1046" i="11"/>
  <c r="V1047" i="11"/>
  <c r="V1048" i="11"/>
  <c r="V1049" i="11"/>
  <c r="V1050" i="11"/>
  <c r="V1051" i="11"/>
  <c r="V1052" i="11"/>
  <c r="V1053" i="11"/>
  <c r="V1054" i="11"/>
  <c r="V1055" i="11"/>
  <c r="V1056" i="11"/>
  <c r="V1057" i="11"/>
  <c r="V1058" i="11"/>
  <c r="V1059" i="11"/>
  <c r="V1060" i="11"/>
  <c r="V1061" i="11"/>
  <c r="V1062" i="11"/>
  <c r="V1063" i="11"/>
  <c r="V1064" i="11"/>
  <c r="V1065" i="11"/>
  <c r="V1066" i="11"/>
  <c r="V1067" i="11"/>
  <c r="V1068" i="11"/>
  <c r="V1069" i="11"/>
  <c r="V1070" i="11"/>
  <c r="V1071" i="11"/>
  <c r="V1072" i="11"/>
  <c r="V1073" i="11"/>
  <c r="V1074" i="11"/>
  <c r="V1075" i="11"/>
  <c r="V1076" i="11"/>
  <c r="V1077" i="11"/>
  <c r="V1078" i="11"/>
  <c r="V1079" i="11"/>
  <c r="V1080" i="11"/>
  <c r="V1081" i="11"/>
  <c r="V1082" i="11"/>
  <c r="V1083" i="11"/>
  <c r="V1084" i="11"/>
  <c r="V1085" i="11"/>
  <c r="V1086" i="11"/>
  <c r="V1087" i="11"/>
  <c r="V1088" i="11"/>
  <c r="V1089" i="11"/>
  <c r="V1090" i="11"/>
  <c r="V1091" i="11"/>
  <c r="V1092" i="11"/>
  <c r="V1093" i="11"/>
  <c r="V1094" i="11"/>
  <c r="V1095" i="11"/>
  <c r="V1096" i="11"/>
  <c r="V1097" i="11"/>
  <c r="V1098" i="11"/>
  <c r="V1099" i="11"/>
  <c r="V1100" i="11"/>
  <c r="V1101" i="11"/>
  <c r="V1102" i="11"/>
  <c r="V1103" i="11"/>
  <c r="V1104" i="11"/>
  <c r="V1105" i="11"/>
  <c r="V1106" i="11"/>
  <c r="V1107" i="11"/>
  <c r="V1108" i="11"/>
  <c r="V1109" i="11"/>
  <c r="V1110" i="11"/>
  <c r="V1111" i="11"/>
  <c r="V1112" i="11"/>
  <c r="V1113" i="11"/>
  <c r="V1114" i="11"/>
  <c r="V1115" i="11"/>
  <c r="V1116" i="11"/>
  <c r="V1117" i="11"/>
  <c r="V1118" i="11"/>
  <c r="V1119" i="11"/>
  <c r="V1120" i="11"/>
  <c r="V1121" i="11"/>
  <c r="V1122" i="11"/>
  <c r="V1123" i="11"/>
  <c r="V1124" i="11"/>
  <c r="V1125" i="11"/>
  <c r="V1126" i="11"/>
  <c r="V1127" i="11"/>
  <c r="V1128" i="11"/>
  <c r="V1129" i="11"/>
  <c r="V1130" i="11"/>
  <c r="V1131" i="11"/>
  <c r="V1132" i="11"/>
  <c r="V1133" i="11"/>
  <c r="V1134" i="11"/>
  <c r="V1135" i="11"/>
  <c r="V1136" i="11"/>
  <c r="V1137" i="11"/>
  <c r="V1138" i="11"/>
  <c r="V1139" i="11"/>
  <c r="V1140" i="11"/>
  <c r="V1141" i="11"/>
  <c r="V1142" i="11"/>
  <c r="V1143" i="11"/>
  <c r="V1144" i="11"/>
  <c r="V1145" i="11"/>
  <c r="V1146" i="11"/>
  <c r="V1147" i="11"/>
  <c r="V1148" i="11"/>
  <c r="V1149" i="11"/>
  <c r="V1150" i="11"/>
  <c r="V1151" i="11"/>
  <c r="V1152" i="11"/>
  <c r="V1153" i="11"/>
  <c r="V1154" i="11"/>
  <c r="V1155" i="11"/>
  <c r="V1156" i="11"/>
  <c r="V1157" i="11"/>
  <c r="V1158" i="11"/>
  <c r="V1159" i="11"/>
  <c r="V1160" i="11"/>
  <c r="V1161" i="11"/>
  <c r="V1162" i="11"/>
  <c r="V1163" i="11"/>
  <c r="V1164" i="11"/>
  <c r="V1165" i="11"/>
  <c r="V1166" i="11"/>
  <c r="V1167" i="11"/>
  <c r="V1168" i="11"/>
  <c r="V1169" i="11"/>
  <c r="V1170" i="11"/>
  <c r="V1171" i="11"/>
  <c r="V1172" i="11"/>
  <c r="V1173" i="11"/>
  <c r="V1174" i="11"/>
  <c r="V1175" i="11"/>
  <c r="V1176" i="11"/>
  <c r="V1177" i="11"/>
  <c r="V1178" i="11"/>
  <c r="V1179" i="11"/>
  <c r="V1180" i="11"/>
  <c r="V1181" i="11"/>
  <c r="V1182" i="11"/>
  <c r="V1183" i="11"/>
  <c r="V1184" i="11"/>
  <c r="V1185" i="11"/>
  <c r="V1186" i="11"/>
  <c r="V1187" i="11"/>
  <c r="V1188" i="11"/>
  <c r="V1189" i="11"/>
  <c r="V1190" i="11"/>
  <c r="V1191" i="11"/>
  <c r="V1192" i="11"/>
  <c r="V1193" i="11"/>
  <c r="V1194" i="11"/>
  <c r="V1195" i="11"/>
  <c r="V1196" i="11"/>
  <c r="V1197" i="11"/>
  <c r="V1198" i="11"/>
  <c r="V1199" i="11"/>
  <c r="V1200" i="11"/>
  <c r="V1201" i="11"/>
  <c r="V1202" i="11"/>
  <c r="V1203" i="11"/>
  <c r="V1204" i="11"/>
  <c r="V1205" i="11"/>
  <c r="V1206" i="11"/>
  <c r="V1207" i="11"/>
  <c r="V1208" i="11"/>
  <c r="V1209" i="11"/>
  <c r="V1210" i="11"/>
  <c r="V1211" i="11"/>
  <c r="V1212" i="11"/>
  <c r="V1213" i="11"/>
  <c r="V1214" i="11"/>
  <c r="V1215" i="11"/>
  <c r="V1216" i="11"/>
  <c r="V1217" i="11"/>
  <c r="V1218" i="11"/>
  <c r="V1219" i="11"/>
  <c r="V1220" i="11"/>
  <c r="V1221" i="11"/>
  <c r="V1222" i="11"/>
  <c r="V1223" i="11"/>
  <c r="V1224" i="11"/>
  <c r="V1225" i="11"/>
  <c r="V1226" i="11"/>
  <c r="V1227" i="11"/>
  <c r="V1228" i="11"/>
  <c r="V1229" i="11"/>
  <c r="V1230" i="11"/>
  <c r="V1231" i="11"/>
  <c r="V1232" i="11"/>
  <c r="V1233" i="11"/>
  <c r="V1234" i="11"/>
  <c r="V1235" i="11"/>
  <c r="V1236" i="11"/>
  <c r="V1237" i="11"/>
  <c r="V1238" i="11"/>
  <c r="V1239" i="11"/>
  <c r="V1240" i="11"/>
  <c r="V1241" i="11"/>
  <c r="V1242" i="11"/>
  <c r="V1243" i="11"/>
  <c r="V1244" i="11"/>
  <c r="V1245" i="11"/>
  <c r="V1246" i="11"/>
  <c r="V1247" i="11"/>
  <c r="V1248" i="11"/>
  <c r="V1249" i="11"/>
  <c r="V1250" i="11"/>
  <c r="V1251" i="11"/>
  <c r="V1252" i="11"/>
  <c r="V1253" i="11"/>
  <c r="V1254" i="11"/>
  <c r="V1255" i="11"/>
  <c r="V1256" i="11"/>
  <c r="V1257" i="11"/>
  <c r="V1258" i="11"/>
  <c r="V1259" i="11"/>
  <c r="V1260" i="11"/>
  <c r="V1261" i="11"/>
  <c r="V1262" i="11"/>
  <c r="V1263" i="11"/>
  <c r="V1264" i="11"/>
  <c r="V1265" i="11"/>
  <c r="V1266" i="11"/>
  <c r="V1267" i="11"/>
  <c r="V1268" i="11"/>
  <c r="V1269" i="11"/>
  <c r="V1270" i="11"/>
  <c r="V1271" i="11"/>
  <c r="V1272" i="11"/>
  <c r="V1273" i="11"/>
  <c r="V1274" i="11"/>
  <c r="V1275" i="11"/>
  <c r="V1276" i="11"/>
  <c r="V1277" i="11"/>
  <c r="V1278" i="11"/>
  <c r="V1279" i="11"/>
  <c r="V1280" i="11"/>
  <c r="V1281" i="11"/>
  <c r="V1282" i="11"/>
  <c r="V1283" i="11"/>
  <c r="V1284" i="11"/>
  <c r="V1285" i="11"/>
  <c r="V1286" i="11"/>
  <c r="V1287" i="11"/>
  <c r="V1288" i="11"/>
  <c r="V1289" i="11"/>
  <c r="V1290" i="11"/>
  <c r="V1291" i="11"/>
  <c r="V1292" i="11"/>
  <c r="V1293" i="11"/>
  <c r="V1294" i="11"/>
  <c r="V1295" i="11"/>
  <c r="V1296" i="11"/>
  <c r="V1297" i="11"/>
  <c r="V1298" i="11"/>
  <c r="V1299" i="11"/>
  <c r="V1300" i="11"/>
  <c r="V1301" i="11"/>
  <c r="V1302" i="11"/>
  <c r="V1303" i="11"/>
  <c r="V1304" i="11"/>
  <c r="V1305" i="11"/>
  <c r="V1306" i="11"/>
  <c r="V1307" i="11"/>
  <c r="V1308" i="11"/>
  <c r="V1309" i="11"/>
  <c r="V1310" i="11"/>
  <c r="V1311" i="11"/>
  <c r="V1312" i="11"/>
  <c r="V1313" i="11"/>
  <c r="V1314" i="11"/>
  <c r="V1315" i="11"/>
  <c r="V1316" i="11"/>
  <c r="V1317" i="11"/>
  <c r="V1318" i="11"/>
  <c r="V1319" i="11"/>
  <c r="V1320" i="11"/>
  <c r="V1321" i="11"/>
  <c r="V1322" i="11"/>
  <c r="V1323" i="11"/>
  <c r="V1324" i="11"/>
  <c r="V1325" i="11"/>
  <c r="V1326" i="11"/>
  <c r="V1327" i="11"/>
  <c r="V1328" i="11"/>
  <c r="V1329" i="11"/>
  <c r="V1330" i="11"/>
  <c r="V1331" i="11"/>
  <c r="V1332" i="11"/>
  <c r="V1333" i="11"/>
  <c r="V1334" i="11"/>
  <c r="V1335" i="11"/>
  <c r="V1336" i="11"/>
  <c r="V1337" i="11"/>
  <c r="V1338" i="11"/>
  <c r="V1339" i="11"/>
  <c r="V1340" i="11"/>
  <c r="V1341" i="11"/>
  <c r="V1342" i="11"/>
  <c r="V1343" i="11"/>
  <c r="V1344" i="11"/>
  <c r="V1345" i="11"/>
  <c r="V1346" i="11"/>
  <c r="V1347" i="11"/>
  <c r="V1348" i="11"/>
  <c r="V1349" i="11"/>
  <c r="V1350" i="11"/>
  <c r="V1351" i="11"/>
  <c r="V1352" i="11"/>
  <c r="V1353" i="11"/>
  <c r="V1354" i="11"/>
  <c r="V1355" i="11"/>
  <c r="V1356" i="11"/>
  <c r="V1357" i="11"/>
  <c r="V1358" i="11"/>
  <c r="V1359" i="11"/>
  <c r="V1360" i="11"/>
  <c r="V1361" i="11"/>
  <c r="V1362" i="11"/>
  <c r="V1363" i="11"/>
  <c r="V1364" i="11"/>
  <c r="V1365" i="11"/>
  <c r="V1366" i="11"/>
  <c r="V1367" i="11"/>
  <c r="V1368" i="11"/>
  <c r="V1369" i="11"/>
  <c r="V1370" i="11"/>
  <c r="V1371" i="11"/>
  <c r="V1372" i="11"/>
  <c r="V1373" i="11"/>
  <c r="V1374" i="11"/>
  <c r="V1375" i="11"/>
  <c r="V1376" i="11"/>
  <c r="V1377" i="11"/>
  <c r="V1378" i="11"/>
  <c r="V1379" i="11"/>
  <c r="V1380" i="11"/>
  <c r="V1381" i="11"/>
  <c r="V1382" i="11"/>
  <c r="V1383" i="11"/>
  <c r="V1384" i="11"/>
  <c r="V1385" i="11"/>
  <c r="V1386" i="11"/>
  <c r="V1387" i="11"/>
  <c r="V1388" i="11"/>
  <c r="V1389" i="11"/>
  <c r="V1390" i="11"/>
  <c r="V1391" i="11"/>
  <c r="V1392" i="11"/>
  <c r="V1393" i="11"/>
  <c r="V1394" i="11"/>
  <c r="V1395" i="11"/>
  <c r="V1396" i="11"/>
  <c r="V1397" i="11"/>
  <c r="V1398" i="11"/>
  <c r="V1399" i="11"/>
  <c r="V1400" i="11"/>
  <c r="V1401" i="11"/>
  <c r="V1402" i="11"/>
  <c r="V1403" i="11"/>
  <c r="V1404" i="11"/>
  <c r="V1405" i="11"/>
  <c r="V1406" i="11"/>
  <c r="V1407" i="11"/>
  <c r="V1408" i="11"/>
  <c r="V1409" i="11"/>
  <c r="V1410" i="11"/>
  <c r="V1411" i="11"/>
  <c r="V1412" i="11"/>
  <c r="V1413" i="11"/>
  <c r="V1414" i="11"/>
  <c r="V1415" i="11"/>
  <c r="V1416" i="11"/>
  <c r="V1417" i="11"/>
  <c r="V1418" i="11"/>
  <c r="V1419" i="11"/>
  <c r="V1420" i="11"/>
  <c r="V1421" i="11"/>
  <c r="V1422" i="11"/>
  <c r="V1423" i="11"/>
  <c r="V1424" i="11"/>
  <c r="V1425" i="11"/>
  <c r="V1426" i="11"/>
  <c r="V1427" i="11"/>
  <c r="V1428" i="11"/>
  <c r="V1429" i="11"/>
  <c r="V1430" i="11"/>
  <c r="V1431" i="11"/>
  <c r="V1432" i="11"/>
  <c r="V1433" i="11"/>
  <c r="V1434" i="11"/>
  <c r="V1435" i="11"/>
  <c r="V1436" i="11"/>
  <c r="V1437" i="11"/>
  <c r="V1438" i="11"/>
  <c r="V1439" i="11"/>
  <c r="V1440" i="11"/>
  <c r="V1441" i="11"/>
  <c r="V1442" i="11"/>
  <c r="V1443" i="11"/>
  <c r="V1444" i="11"/>
  <c r="V1445" i="11"/>
  <c r="V1446" i="11"/>
  <c r="V1447" i="11"/>
  <c r="V1448" i="11"/>
  <c r="V1449" i="11"/>
  <c r="V1450" i="11"/>
  <c r="V1451" i="11"/>
  <c r="V1452" i="11"/>
  <c r="V1453" i="11"/>
  <c r="V1454" i="11"/>
  <c r="V1455" i="11"/>
  <c r="V1456" i="11"/>
  <c r="V1457" i="11"/>
  <c r="V1458" i="11"/>
  <c r="V1459" i="11"/>
  <c r="V1460" i="11"/>
  <c r="V1461" i="11"/>
  <c r="V1462" i="11"/>
  <c r="V1463" i="11"/>
  <c r="V1464" i="11"/>
  <c r="V1465" i="11"/>
  <c r="V1466" i="11"/>
  <c r="V1467" i="11"/>
  <c r="V1468" i="11"/>
  <c r="V1469" i="11"/>
  <c r="V1470" i="11"/>
  <c r="V1471" i="11"/>
  <c r="V1472" i="11"/>
  <c r="V1473" i="11"/>
  <c r="V1474" i="11"/>
  <c r="V1475" i="11"/>
  <c r="V1476" i="11"/>
  <c r="V1477" i="11"/>
  <c r="V1478" i="11"/>
  <c r="V1479" i="11"/>
  <c r="V1480" i="11"/>
  <c r="V1481" i="11"/>
  <c r="V1482" i="11"/>
  <c r="V1483" i="11"/>
  <c r="V1484" i="11"/>
  <c r="V1485" i="11"/>
  <c r="V1486" i="11"/>
  <c r="V1487" i="11"/>
  <c r="V1488" i="11"/>
  <c r="V1489" i="11"/>
  <c r="V1490" i="11"/>
  <c r="V1491" i="11"/>
  <c r="V1492" i="11"/>
  <c r="V1493" i="11"/>
  <c r="V1494" i="11"/>
  <c r="V1495" i="11"/>
  <c r="V1496" i="11"/>
  <c r="V1497" i="11"/>
  <c r="V1498" i="11"/>
  <c r="V1499" i="11"/>
  <c r="V1500" i="11"/>
  <c r="V1501" i="11"/>
  <c r="V1502" i="11"/>
  <c r="V1503" i="11"/>
  <c r="V1504" i="11"/>
  <c r="V1505" i="11"/>
  <c r="V1506" i="11"/>
  <c r="V1507" i="11"/>
  <c r="V1508" i="11"/>
  <c r="V1509" i="11"/>
  <c r="V1510" i="11"/>
  <c r="V1511" i="11"/>
  <c r="V1512" i="11"/>
  <c r="V1513" i="11"/>
  <c r="V1514" i="11"/>
  <c r="V1515" i="11"/>
  <c r="V1516" i="11"/>
  <c r="V1517" i="11"/>
  <c r="V1518" i="11"/>
  <c r="V1519" i="11"/>
  <c r="V1520" i="11"/>
  <c r="V1521" i="11"/>
  <c r="V1522" i="11"/>
  <c r="V1523" i="11"/>
  <c r="V1524" i="11"/>
  <c r="V1525" i="11"/>
  <c r="V1526" i="11"/>
  <c r="V1527" i="11"/>
  <c r="V1528" i="11"/>
  <c r="V1529" i="11"/>
  <c r="V1530" i="11"/>
  <c r="V1531" i="11"/>
  <c r="V1532" i="11"/>
  <c r="V1533" i="11"/>
  <c r="V1534" i="11"/>
  <c r="V1535" i="11"/>
  <c r="V1536" i="11"/>
  <c r="V1537" i="11"/>
  <c r="V1538" i="11"/>
  <c r="V1539" i="11"/>
  <c r="V1540" i="11"/>
  <c r="V1541" i="11"/>
  <c r="V1542" i="11"/>
  <c r="V1543" i="11"/>
  <c r="V1544" i="11"/>
  <c r="V1545" i="11"/>
  <c r="V1546" i="11"/>
  <c r="V1547" i="11"/>
  <c r="V1548" i="11"/>
  <c r="V1549" i="11"/>
  <c r="V1550" i="11"/>
  <c r="V1551" i="11"/>
  <c r="V1552" i="11"/>
  <c r="V1553" i="11"/>
  <c r="V1554" i="11"/>
  <c r="V1555" i="11"/>
  <c r="V1556" i="11"/>
  <c r="V1557" i="11"/>
  <c r="V1558" i="11"/>
  <c r="V1559" i="11"/>
  <c r="V1560" i="11"/>
  <c r="V1561" i="11"/>
  <c r="V1562" i="11"/>
  <c r="V1563" i="11"/>
  <c r="V1564" i="11"/>
  <c r="V1565" i="11"/>
  <c r="V1566" i="11"/>
  <c r="V1567" i="11"/>
  <c r="V1568" i="11"/>
  <c r="V1569" i="11"/>
  <c r="V1570" i="11"/>
  <c r="V1571" i="11"/>
  <c r="V1572" i="11"/>
  <c r="V1573" i="11"/>
  <c r="V1574" i="11"/>
  <c r="V1575" i="11"/>
  <c r="V1576" i="11"/>
  <c r="V1577" i="11"/>
  <c r="V1578" i="11"/>
  <c r="V1579" i="11"/>
  <c r="V1580" i="11"/>
  <c r="V1581" i="11"/>
  <c r="V1582" i="11"/>
  <c r="V1583" i="11"/>
  <c r="V1584" i="11"/>
  <c r="V1585" i="11"/>
  <c r="M1585" i="11"/>
  <c r="L1585" i="11"/>
  <c r="J1585" i="11"/>
  <c r="M1584" i="11"/>
  <c r="L1584" i="11"/>
  <c r="J1584" i="11"/>
  <c r="M1583" i="11"/>
  <c r="L1583" i="11"/>
  <c r="J1583" i="11"/>
  <c r="M1582" i="11"/>
  <c r="L1582" i="11"/>
  <c r="J1582" i="11"/>
  <c r="M1581" i="11"/>
  <c r="L1581" i="11"/>
  <c r="J1581" i="11"/>
  <c r="M1580" i="11"/>
  <c r="L1580" i="11"/>
  <c r="J1580" i="11"/>
  <c r="M1579" i="11"/>
  <c r="L1579" i="11"/>
  <c r="J1579" i="11"/>
  <c r="M1578" i="11"/>
  <c r="L1578" i="11"/>
  <c r="J1578" i="11"/>
  <c r="M1577" i="11"/>
  <c r="L1577" i="11"/>
  <c r="J1577" i="11"/>
  <c r="M1576" i="11"/>
  <c r="L1576" i="11"/>
  <c r="J1576" i="11"/>
  <c r="M1575" i="11"/>
  <c r="L1575" i="11"/>
  <c r="J1575" i="11"/>
  <c r="M1574" i="11"/>
  <c r="L1574" i="11"/>
  <c r="J1574" i="11"/>
  <c r="M1573" i="11"/>
  <c r="L1573" i="11"/>
  <c r="J1573" i="11"/>
  <c r="M1572" i="11"/>
  <c r="L1572" i="11"/>
  <c r="J1572" i="11"/>
  <c r="M1571" i="11"/>
  <c r="L1571" i="11"/>
  <c r="J1571" i="11"/>
  <c r="M1570" i="11"/>
  <c r="L1570" i="11"/>
  <c r="J1570" i="11"/>
  <c r="M1569" i="11"/>
  <c r="L1569" i="11"/>
  <c r="J1569" i="11"/>
  <c r="M1568" i="11"/>
  <c r="L1568" i="11"/>
  <c r="J1568" i="11"/>
  <c r="M1567" i="11"/>
  <c r="L1567" i="11"/>
  <c r="J1567" i="11"/>
  <c r="M1566" i="11"/>
  <c r="L1566" i="11"/>
  <c r="J1566" i="11"/>
  <c r="M1565" i="11"/>
  <c r="L1565" i="11"/>
  <c r="J1565" i="11"/>
  <c r="M1564" i="11"/>
  <c r="L1564" i="11"/>
  <c r="J1564" i="11"/>
  <c r="M1563" i="11"/>
  <c r="L1563" i="11"/>
  <c r="J1563" i="11"/>
  <c r="M1562" i="11"/>
  <c r="L1562" i="11"/>
  <c r="J1562" i="11"/>
  <c r="M1561" i="11"/>
  <c r="L1561" i="11"/>
  <c r="J1561" i="11"/>
  <c r="M1560" i="11"/>
  <c r="L1560" i="11"/>
  <c r="J1560" i="11"/>
  <c r="M1559" i="11"/>
  <c r="L1559" i="11"/>
  <c r="J1559" i="11"/>
  <c r="M1558" i="11"/>
  <c r="L1558" i="11"/>
  <c r="J1558" i="11"/>
  <c r="M1557" i="11"/>
  <c r="L1557" i="11"/>
  <c r="J1557" i="11"/>
  <c r="M1556" i="11"/>
  <c r="L1556" i="11"/>
  <c r="J1556" i="11"/>
  <c r="M1555" i="11"/>
  <c r="L1555" i="11"/>
  <c r="J1555" i="11"/>
  <c r="M1554" i="11"/>
  <c r="L1554" i="11"/>
  <c r="J1554" i="11"/>
  <c r="M1553" i="11"/>
  <c r="L1553" i="11"/>
  <c r="J1553" i="11"/>
  <c r="M1552" i="11"/>
  <c r="L1552" i="11"/>
  <c r="J1552" i="11"/>
  <c r="M1551" i="11"/>
  <c r="L1551" i="11"/>
  <c r="J1551" i="11"/>
  <c r="M1550" i="11"/>
  <c r="L1550" i="11"/>
  <c r="J1550" i="11"/>
  <c r="M1549" i="11"/>
  <c r="L1549" i="11"/>
  <c r="J1549" i="11"/>
  <c r="M1548" i="11"/>
  <c r="L1548" i="11"/>
  <c r="J1548" i="11"/>
  <c r="M1547" i="11"/>
  <c r="L1547" i="11"/>
  <c r="J1547" i="11"/>
  <c r="M1546" i="11"/>
  <c r="L1546" i="11"/>
  <c r="J1546" i="11"/>
  <c r="M1545" i="11"/>
  <c r="L1545" i="11"/>
  <c r="J1545" i="11"/>
  <c r="M1544" i="11"/>
  <c r="L1544" i="11"/>
  <c r="J1544" i="11"/>
  <c r="M1543" i="11"/>
  <c r="L1543" i="11"/>
  <c r="J1543" i="11"/>
  <c r="M1542" i="11"/>
  <c r="L1542" i="11"/>
  <c r="J1542" i="11"/>
  <c r="M1541" i="11"/>
  <c r="L1541" i="11"/>
  <c r="J1541" i="11"/>
  <c r="M1540" i="11"/>
  <c r="L1540" i="11"/>
  <c r="J1540" i="11"/>
  <c r="M1539" i="11"/>
  <c r="L1539" i="11"/>
  <c r="J1539" i="11"/>
  <c r="M1538" i="11"/>
  <c r="L1538" i="11"/>
  <c r="J1538" i="11"/>
  <c r="M1537" i="11"/>
  <c r="L1537" i="11"/>
  <c r="J1537" i="11"/>
  <c r="M1536" i="11"/>
  <c r="L1536" i="11"/>
  <c r="J1536" i="11"/>
  <c r="M1535" i="11"/>
  <c r="L1535" i="11"/>
  <c r="J1535" i="11"/>
  <c r="M1534" i="11"/>
  <c r="L1534" i="11"/>
  <c r="J1534" i="11"/>
  <c r="M1533" i="11"/>
  <c r="L1533" i="11"/>
  <c r="J1533" i="11"/>
  <c r="M1532" i="11"/>
  <c r="L1532" i="11"/>
  <c r="J1532" i="11"/>
  <c r="M1531" i="11"/>
  <c r="L1531" i="11"/>
  <c r="J1531" i="11"/>
  <c r="M1530" i="11"/>
  <c r="L1530" i="11"/>
  <c r="J1530" i="11"/>
  <c r="M1529" i="11"/>
  <c r="L1529" i="11"/>
  <c r="J1529" i="11"/>
  <c r="M1528" i="11"/>
  <c r="L1528" i="11"/>
  <c r="J1528" i="11"/>
  <c r="M1527" i="11"/>
  <c r="L1527" i="11"/>
  <c r="J1527" i="11"/>
  <c r="M1526" i="11"/>
  <c r="L1526" i="11"/>
  <c r="J1526" i="11"/>
  <c r="M1525" i="11"/>
  <c r="L1525" i="11"/>
  <c r="J1525" i="11"/>
  <c r="M1524" i="11"/>
  <c r="L1524" i="11"/>
  <c r="J1524" i="11"/>
  <c r="M1523" i="11"/>
  <c r="L1523" i="11"/>
  <c r="J1523" i="11"/>
  <c r="M1522" i="11"/>
  <c r="L1522" i="11"/>
  <c r="J1522" i="11"/>
  <c r="M1521" i="11"/>
  <c r="L1521" i="11"/>
  <c r="J1521" i="11"/>
  <c r="M1520" i="11"/>
  <c r="L1520" i="11"/>
  <c r="J1520" i="11"/>
  <c r="M1519" i="11"/>
  <c r="L1519" i="11"/>
  <c r="J1519" i="11"/>
  <c r="M1518" i="11"/>
  <c r="L1518" i="11"/>
  <c r="J1518" i="11"/>
  <c r="M1517" i="11"/>
  <c r="L1517" i="11"/>
  <c r="J1517" i="11"/>
  <c r="M1516" i="11"/>
  <c r="L1516" i="11"/>
  <c r="J1516" i="11"/>
  <c r="M1515" i="11"/>
  <c r="L1515" i="11"/>
  <c r="J1515" i="11"/>
  <c r="M1514" i="11"/>
  <c r="L1514" i="11"/>
  <c r="J1514" i="11"/>
  <c r="M1513" i="11"/>
  <c r="L1513" i="11"/>
  <c r="J1513" i="11"/>
  <c r="M1512" i="11"/>
  <c r="L1512" i="11"/>
  <c r="J1512" i="11"/>
  <c r="M1511" i="11"/>
  <c r="L1511" i="11"/>
  <c r="J1511" i="11"/>
  <c r="M1510" i="11"/>
  <c r="L1510" i="11"/>
  <c r="J1510" i="11"/>
  <c r="M1509" i="11"/>
  <c r="L1509" i="11"/>
  <c r="J1509" i="11"/>
  <c r="M1508" i="11"/>
  <c r="L1508" i="11"/>
  <c r="J1508" i="11"/>
  <c r="M1507" i="11"/>
  <c r="L1507" i="11"/>
  <c r="J1507" i="11"/>
  <c r="M1506" i="11"/>
  <c r="L1506" i="11"/>
  <c r="J1506" i="11"/>
  <c r="M1505" i="11"/>
  <c r="L1505" i="11"/>
  <c r="J1505" i="11"/>
  <c r="M1504" i="11"/>
  <c r="L1504" i="11"/>
  <c r="J1504" i="11"/>
  <c r="M1503" i="11"/>
  <c r="L1503" i="11"/>
  <c r="J1503" i="11"/>
  <c r="M1502" i="11"/>
  <c r="L1502" i="11"/>
  <c r="J1502" i="11"/>
  <c r="M1501" i="11"/>
  <c r="L1501" i="11"/>
  <c r="J1501" i="11"/>
  <c r="M1500" i="11"/>
  <c r="L1500" i="11"/>
  <c r="J1500" i="11"/>
  <c r="M1499" i="11"/>
  <c r="L1499" i="11"/>
  <c r="J1499" i="11"/>
  <c r="M1498" i="11"/>
  <c r="L1498" i="11"/>
  <c r="J1498" i="11"/>
  <c r="M1497" i="11"/>
  <c r="L1497" i="11"/>
  <c r="J1497" i="11"/>
  <c r="M1496" i="11"/>
  <c r="L1496" i="11"/>
  <c r="J1496" i="11"/>
  <c r="M1495" i="11"/>
  <c r="L1495" i="11"/>
  <c r="J1495" i="11"/>
  <c r="M1494" i="11"/>
  <c r="L1494" i="11"/>
  <c r="J1494" i="11"/>
  <c r="M1493" i="11"/>
  <c r="L1493" i="11"/>
  <c r="J1493" i="11"/>
  <c r="M1492" i="11"/>
  <c r="L1492" i="11"/>
  <c r="J1492" i="11"/>
  <c r="M1491" i="11"/>
  <c r="L1491" i="11"/>
  <c r="J1491" i="11"/>
  <c r="M1490" i="11"/>
  <c r="L1490" i="11"/>
  <c r="J1490" i="11"/>
  <c r="M1489" i="11"/>
  <c r="L1489" i="11"/>
  <c r="J1489" i="11"/>
  <c r="M1488" i="11"/>
  <c r="L1488" i="11"/>
  <c r="J1488" i="11"/>
  <c r="M1487" i="11"/>
  <c r="L1487" i="11"/>
  <c r="J1487" i="11"/>
  <c r="M1486" i="11"/>
  <c r="L1486" i="11"/>
  <c r="J1486" i="11"/>
  <c r="M1485" i="11"/>
  <c r="L1485" i="11"/>
  <c r="J1485" i="11"/>
  <c r="M1484" i="11"/>
  <c r="L1484" i="11"/>
  <c r="J1484" i="11"/>
  <c r="M1483" i="11"/>
  <c r="L1483" i="11"/>
  <c r="J1483" i="11"/>
  <c r="M1482" i="11"/>
  <c r="L1482" i="11"/>
  <c r="J1482" i="11"/>
  <c r="M1481" i="11"/>
  <c r="L1481" i="11"/>
  <c r="J1481" i="11"/>
  <c r="M1480" i="11"/>
  <c r="L1480" i="11"/>
  <c r="J1480" i="11"/>
  <c r="M1479" i="11"/>
  <c r="L1479" i="11"/>
  <c r="J1479" i="11"/>
  <c r="M1478" i="11"/>
  <c r="L1478" i="11"/>
  <c r="J1478" i="11"/>
  <c r="M1477" i="11"/>
  <c r="L1477" i="11"/>
  <c r="J1477" i="11"/>
  <c r="M1476" i="11"/>
  <c r="L1476" i="11"/>
  <c r="J1476" i="11"/>
  <c r="M1475" i="11"/>
  <c r="L1475" i="11"/>
  <c r="J1475" i="11"/>
  <c r="M1474" i="11"/>
  <c r="L1474" i="11"/>
  <c r="J1474" i="11"/>
  <c r="M1473" i="11"/>
  <c r="L1473" i="11"/>
  <c r="J1473" i="11"/>
  <c r="M1472" i="11"/>
  <c r="L1472" i="11"/>
  <c r="J1472" i="11"/>
  <c r="M1471" i="11"/>
  <c r="L1471" i="11"/>
  <c r="J1471" i="11"/>
  <c r="M1470" i="11"/>
  <c r="L1470" i="11"/>
  <c r="J1470" i="11"/>
  <c r="M1469" i="11"/>
  <c r="L1469" i="11"/>
  <c r="J1469" i="11"/>
  <c r="M1468" i="11"/>
  <c r="L1468" i="11"/>
  <c r="J1468" i="11"/>
  <c r="M1467" i="11"/>
  <c r="L1467" i="11"/>
  <c r="J1467" i="11"/>
  <c r="M1466" i="11"/>
  <c r="L1466" i="11"/>
  <c r="J1466" i="11"/>
  <c r="M1465" i="11"/>
  <c r="L1465" i="11"/>
  <c r="J1465" i="11"/>
  <c r="M1464" i="11"/>
  <c r="L1464" i="11"/>
  <c r="J1464" i="11"/>
  <c r="M1463" i="11"/>
  <c r="L1463" i="11"/>
  <c r="J1463" i="11"/>
  <c r="M1462" i="11"/>
  <c r="L1462" i="11"/>
  <c r="J1462" i="11"/>
  <c r="M1461" i="11"/>
  <c r="L1461" i="11"/>
  <c r="J1461" i="11"/>
  <c r="M1460" i="11"/>
  <c r="L1460" i="11"/>
  <c r="J1460" i="11"/>
  <c r="M1459" i="11"/>
  <c r="L1459" i="11"/>
  <c r="J1459" i="11"/>
  <c r="M1458" i="11"/>
  <c r="L1458" i="11"/>
  <c r="J1458" i="11"/>
  <c r="M1457" i="11"/>
  <c r="L1457" i="11"/>
  <c r="J1457" i="11"/>
  <c r="M1456" i="11"/>
  <c r="L1456" i="11"/>
  <c r="J1456" i="11"/>
  <c r="M1455" i="11"/>
  <c r="L1455" i="11"/>
  <c r="J1455" i="11"/>
  <c r="M1454" i="11"/>
  <c r="L1454" i="11"/>
  <c r="J1454" i="11"/>
  <c r="M1453" i="11"/>
  <c r="L1453" i="11"/>
  <c r="J1453" i="11"/>
  <c r="M1452" i="11"/>
  <c r="L1452" i="11"/>
  <c r="J1452" i="11"/>
  <c r="M1451" i="11"/>
  <c r="L1451" i="11"/>
  <c r="J1451" i="11"/>
  <c r="M1450" i="11"/>
  <c r="L1450" i="11"/>
  <c r="J1450" i="11"/>
  <c r="M1449" i="11"/>
  <c r="L1449" i="11"/>
  <c r="J1449" i="11"/>
  <c r="M1448" i="11"/>
  <c r="L1448" i="11"/>
  <c r="J1448" i="11"/>
  <c r="M1447" i="11"/>
  <c r="L1447" i="11"/>
  <c r="J1447" i="11"/>
  <c r="M1446" i="11"/>
  <c r="L1446" i="11"/>
  <c r="J1446" i="11"/>
  <c r="M1445" i="11"/>
  <c r="L1445" i="11"/>
  <c r="J1445" i="11"/>
  <c r="M1444" i="11"/>
  <c r="L1444" i="11"/>
  <c r="J1444" i="11"/>
  <c r="M1443" i="11"/>
  <c r="L1443" i="11"/>
  <c r="J1443" i="11"/>
  <c r="M1442" i="11"/>
  <c r="L1442" i="11"/>
  <c r="J1442" i="11"/>
  <c r="M1441" i="11"/>
  <c r="L1441" i="11"/>
  <c r="J1441" i="11"/>
  <c r="M1440" i="11"/>
  <c r="L1440" i="11"/>
  <c r="J1440" i="11"/>
  <c r="M1439" i="11"/>
  <c r="L1439" i="11"/>
  <c r="J1439" i="11"/>
  <c r="M1438" i="11"/>
  <c r="L1438" i="11"/>
  <c r="J1438" i="11"/>
  <c r="M1437" i="11"/>
  <c r="L1437" i="11"/>
  <c r="J1437" i="11"/>
  <c r="M1436" i="11"/>
  <c r="L1436" i="11"/>
  <c r="J1436" i="11"/>
  <c r="M1435" i="11"/>
  <c r="L1435" i="11"/>
  <c r="J1435" i="11"/>
  <c r="M1434" i="11"/>
  <c r="L1434" i="11"/>
  <c r="J1434" i="11"/>
  <c r="M1433" i="11"/>
  <c r="L1433" i="11"/>
  <c r="J1433" i="11"/>
  <c r="M1432" i="11"/>
  <c r="L1432" i="11"/>
  <c r="J1432" i="11"/>
  <c r="M1431" i="11"/>
  <c r="L1431" i="11"/>
  <c r="J1431" i="11"/>
  <c r="M1430" i="11"/>
  <c r="L1430" i="11"/>
  <c r="J1430" i="11"/>
  <c r="M1429" i="11"/>
  <c r="L1429" i="11"/>
  <c r="J1429" i="11"/>
  <c r="M1428" i="11"/>
  <c r="L1428" i="11"/>
  <c r="J1428" i="11"/>
  <c r="M1427" i="11"/>
  <c r="L1427" i="11"/>
  <c r="J1427" i="11"/>
  <c r="M1426" i="11"/>
  <c r="L1426" i="11"/>
  <c r="J1426" i="11"/>
  <c r="M1425" i="11"/>
  <c r="L1425" i="11"/>
  <c r="J1425" i="11"/>
  <c r="M1424" i="11"/>
  <c r="L1424" i="11"/>
  <c r="J1424" i="11"/>
  <c r="M1423" i="11"/>
  <c r="L1423" i="11"/>
  <c r="J1423" i="11"/>
  <c r="M1422" i="11"/>
  <c r="L1422" i="11"/>
  <c r="J1422" i="11"/>
  <c r="M1421" i="11"/>
  <c r="L1421" i="11"/>
  <c r="J1421" i="11"/>
  <c r="M1420" i="11"/>
  <c r="L1420" i="11"/>
  <c r="J1420" i="11"/>
  <c r="M1419" i="11"/>
  <c r="L1419" i="11"/>
  <c r="J1419" i="11"/>
  <c r="M1418" i="11"/>
  <c r="L1418" i="11"/>
  <c r="J1418" i="11"/>
  <c r="M1417" i="11"/>
  <c r="L1417" i="11"/>
  <c r="J1417" i="11"/>
  <c r="M1416" i="11"/>
  <c r="L1416" i="11"/>
  <c r="J1416" i="11"/>
  <c r="M1415" i="11"/>
  <c r="L1415" i="11"/>
  <c r="J1415" i="11"/>
  <c r="M1414" i="11"/>
  <c r="L1414" i="11"/>
  <c r="J1414" i="11"/>
  <c r="M1413" i="11"/>
  <c r="L1413" i="11"/>
  <c r="J1413" i="11"/>
  <c r="M1412" i="11"/>
  <c r="L1412" i="11"/>
  <c r="J1412" i="11"/>
  <c r="M1411" i="11"/>
  <c r="L1411" i="11"/>
  <c r="J1411" i="11"/>
  <c r="M1410" i="11"/>
  <c r="L1410" i="11"/>
  <c r="J1410" i="11"/>
  <c r="M1409" i="11"/>
  <c r="L1409" i="11"/>
  <c r="J1409" i="11"/>
  <c r="M1408" i="11"/>
  <c r="L1408" i="11"/>
  <c r="J1408" i="11"/>
  <c r="M1407" i="11"/>
  <c r="L1407" i="11"/>
  <c r="J1407" i="11"/>
  <c r="M1406" i="11"/>
  <c r="L1406" i="11"/>
  <c r="J1406" i="11"/>
  <c r="M1405" i="11"/>
  <c r="L1405" i="11"/>
  <c r="J1405" i="11"/>
  <c r="M1404" i="11"/>
  <c r="L1404" i="11"/>
  <c r="J1404" i="11"/>
  <c r="M1403" i="11"/>
  <c r="L1403" i="11"/>
  <c r="J1403" i="11"/>
  <c r="M1402" i="11"/>
  <c r="L1402" i="11"/>
  <c r="J1402" i="11"/>
  <c r="M1401" i="11"/>
  <c r="L1401" i="11"/>
  <c r="J1401" i="11"/>
  <c r="M1400" i="11"/>
  <c r="L1400" i="11"/>
  <c r="J1400" i="11"/>
  <c r="M1399" i="11"/>
  <c r="L1399" i="11"/>
  <c r="J1399" i="11"/>
  <c r="M1398" i="11"/>
  <c r="L1398" i="11"/>
  <c r="J1398" i="11"/>
  <c r="M1397" i="11"/>
  <c r="L1397" i="11"/>
  <c r="J1397" i="11"/>
  <c r="M1396" i="11"/>
  <c r="L1396" i="11"/>
  <c r="J1396" i="11"/>
  <c r="M1395" i="11"/>
  <c r="L1395" i="11"/>
  <c r="J1395" i="11"/>
  <c r="M1394" i="11"/>
  <c r="L1394" i="11"/>
  <c r="J1394" i="11"/>
  <c r="M1393" i="11"/>
  <c r="L1393" i="11"/>
  <c r="J1393" i="11"/>
  <c r="M1392" i="11"/>
  <c r="L1392" i="11"/>
  <c r="J1392" i="11"/>
  <c r="M1391" i="11"/>
  <c r="L1391" i="11"/>
  <c r="J1391" i="11"/>
  <c r="M1390" i="11"/>
  <c r="L1390" i="11"/>
  <c r="J1390" i="11"/>
  <c r="M1389" i="11"/>
  <c r="L1389" i="11"/>
  <c r="J1389" i="11"/>
  <c r="M1388" i="11"/>
  <c r="L1388" i="11"/>
  <c r="J1388" i="11"/>
  <c r="M1387" i="11"/>
  <c r="L1387" i="11"/>
  <c r="J1387" i="11"/>
  <c r="M1386" i="11"/>
  <c r="L1386" i="11"/>
  <c r="J1386" i="11"/>
  <c r="M1385" i="11"/>
  <c r="L1385" i="11"/>
  <c r="J1385" i="11"/>
  <c r="M1384" i="11"/>
  <c r="L1384" i="11"/>
  <c r="J1384" i="11"/>
  <c r="M1383" i="11"/>
  <c r="L1383" i="11"/>
  <c r="J1383" i="11"/>
  <c r="M1382" i="11"/>
  <c r="L1382" i="11"/>
  <c r="J1382" i="11"/>
  <c r="M1381" i="11"/>
  <c r="L1381" i="11"/>
  <c r="J1381" i="11"/>
  <c r="M1380" i="11"/>
  <c r="L1380" i="11"/>
  <c r="J1380" i="11"/>
  <c r="M1379" i="11"/>
  <c r="L1379" i="11"/>
  <c r="J1379" i="11"/>
  <c r="M1378" i="11"/>
  <c r="L1378" i="11"/>
  <c r="J1378" i="11"/>
  <c r="M1377" i="11"/>
  <c r="L1377" i="11"/>
  <c r="J1377" i="11"/>
  <c r="M1376" i="11"/>
  <c r="L1376" i="11"/>
  <c r="J1376" i="11"/>
  <c r="M1375" i="11"/>
  <c r="L1375" i="11"/>
  <c r="J1375" i="11"/>
  <c r="M1374" i="11"/>
  <c r="L1374" i="11"/>
  <c r="J1374" i="11"/>
  <c r="M1373" i="11"/>
  <c r="L1373" i="11"/>
  <c r="J1373" i="11"/>
  <c r="M1372" i="11"/>
  <c r="L1372" i="11"/>
  <c r="J1372" i="11"/>
  <c r="M1371" i="11"/>
  <c r="L1371" i="11"/>
  <c r="J1371" i="11"/>
  <c r="M1370" i="11"/>
  <c r="L1370" i="11"/>
  <c r="J1370" i="11"/>
  <c r="M1369" i="11"/>
  <c r="L1369" i="11"/>
  <c r="J1369" i="11"/>
  <c r="M1368" i="11"/>
  <c r="L1368" i="11"/>
  <c r="J1368" i="11"/>
  <c r="M1367" i="11"/>
  <c r="L1367" i="11"/>
  <c r="J1367" i="11"/>
  <c r="M1366" i="11"/>
  <c r="L1366" i="11"/>
  <c r="J1366" i="11"/>
  <c r="M1365" i="11"/>
  <c r="L1365" i="11"/>
  <c r="J1365" i="11"/>
  <c r="M1364" i="11"/>
  <c r="L1364" i="11"/>
  <c r="J1364" i="11"/>
  <c r="M1363" i="11"/>
  <c r="L1363" i="11"/>
  <c r="J1363" i="11"/>
  <c r="M1362" i="11"/>
  <c r="L1362" i="11"/>
  <c r="J1362" i="11"/>
  <c r="M1361" i="11"/>
  <c r="L1361" i="11"/>
  <c r="J1361" i="11"/>
  <c r="M1360" i="11"/>
  <c r="L1360" i="11"/>
  <c r="J1360" i="11"/>
  <c r="M1359" i="11"/>
  <c r="L1359" i="11"/>
  <c r="J1359" i="11"/>
  <c r="M1358" i="11"/>
  <c r="L1358" i="11"/>
  <c r="J1358" i="11"/>
  <c r="M1357" i="11"/>
  <c r="L1357" i="11"/>
  <c r="J1357" i="11"/>
  <c r="M1356" i="11"/>
  <c r="L1356" i="11"/>
  <c r="J1356" i="11"/>
  <c r="M1355" i="11"/>
  <c r="L1355" i="11"/>
  <c r="J1355" i="11"/>
  <c r="M1354" i="11"/>
  <c r="L1354" i="11"/>
  <c r="J1354" i="11"/>
  <c r="M1353" i="11"/>
  <c r="L1353" i="11"/>
  <c r="J1353" i="11"/>
  <c r="M1352" i="11"/>
  <c r="L1352" i="11"/>
  <c r="J1352" i="11"/>
  <c r="M1351" i="11"/>
  <c r="L1351" i="11"/>
  <c r="J1351" i="11"/>
  <c r="M1350" i="11"/>
  <c r="L1350" i="11"/>
  <c r="J1350" i="11"/>
  <c r="M1349" i="11"/>
  <c r="L1349" i="11"/>
  <c r="J1349" i="11"/>
  <c r="M1348" i="11"/>
  <c r="L1348" i="11"/>
  <c r="J1348" i="11"/>
  <c r="M1347" i="11"/>
  <c r="L1347" i="11"/>
  <c r="J1347" i="11"/>
  <c r="M1346" i="11"/>
  <c r="L1346" i="11"/>
  <c r="J1346" i="11"/>
  <c r="M1345" i="11"/>
  <c r="L1345" i="11"/>
  <c r="J1345" i="11"/>
  <c r="M1344" i="11"/>
  <c r="L1344" i="11"/>
  <c r="J1344" i="11"/>
  <c r="M1343" i="11"/>
  <c r="L1343" i="11"/>
  <c r="J1343" i="11"/>
  <c r="M1342" i="11"/>
  <c r="L1342" i="11"/>
  <c r="J1342" i="11"/>
  <c r="M1341" i="11"/>
  <c r="L1341" i="11"/>
  <c r="J1341" i="11"/>
  <c r="M1340" i="11"/>
  <c r="L1340" i="11"/>
  <c r="J1340" i="11"/>
  <c r="M1339" i="11"/>
  <c r="L1339" i="11"/>
  <c r="J1339" i="11"/>
  <c r="M1338" i="11"/>
  <c r="L1338" i="11"/>
  <c r="J1338" i="11"/>
  <c r="M1337" i="11"/>
  <c r="L1337" i="11"/>
  <c r="J1337" i="11"/>
  <c r="M1336" i="11"/>
  <c r="L1336" i="11"/>
  <c r="J1336" i="11"/>
  <c r="M1335" i="11"/>
  <c r="L1335" i="11"/>
  <c r="J1335" i="11"/>
  <c r="M1334" i="11"/>
  <c r="L1334" i="11"/>
  <c r="J1334" i="11"/>
  <c r="M1333" i="11"/>
  <c r="L1333" i="11"/>
  <c r="J1333" i="11"/>
  <c r="M1332" i="11"/>
  <c r="L1332" i="11"/>
  <c r="J1332" i="11"/>
  <c r="M1331" i="11"/>
  <c r="L1331" i="11"/>
  <c r="J1331" i="11"/>
  <c r="M1330" i="11"/>
  <c r="L1330" i="11"/>
  <c r="J1330" i="11"/>
  <c r="M1329" i="11"/>
  <c r="L1329" i="11"/>
  <c r="J1329" i="11"/>
  <c r="M1328" i="11"/>
  <c r="L1328" i="11"/>
  <c r="J1328" i="11"/>
  <c r="M1327" i="11"/>
  <c r="L1327" i="11"/>
  <c r="J1327" i="11"/>
  <c r="M1326" i="11"/>
  <c r="L1326" i="11"/>
  <c r="J1326" i="11"/>
  <c r="M1325" i="11"/>
  <c r="L1325" i="11"/>
  <c r="J1325" i="11"/>
  <c r="M1324" i="11"/>
  <c r="L1324" i="11"/>
  <c r="J1324" i="11"/>
  <c r="M1323" i="11"/>
  <c r="L1323" i="11"/>
  <c r="J1323" i="11"/>
  <c r="M1322" i="11"/>
  <c r="L1322" i="11"/>
  <c r="J1322" i="11"/>
  <c r="M1321" i="11"/>
  <c r="L1321" i="11"/>
  <c r="J1321" i="11"/>
  <c r="M1320" i="11"/>
  <c r="L1320" i="11"/>
  <c r="J1320" i="11"/>
  <c r="M1319" i="11"/>
  <c r="L1319" i="11"/>
  <c r="J1319" i="11"/>
  <c r="M1318" i="11"/>
  <c r="L1318" i="11"/>
  <c r="J1318" i="11"/>
  <c r="M1317" i="11"/>
  <c r="L1317" i="11"/>
  <c r="J1317" i="11"/>
  <c r="M1316" i="11"/>
  <c r="L1316" i="11"/>
  <c r="J1316" i="11"/>
  <c r="M1315" i="11"/>
  <c r="L1315" i="11"/>
  <c r="J1315" i="11"/>
  <c r="M1314" i="11"/>
  <c r="L1314" i="11"/>
  <c r="J1314" i="11"/>
  <c r="M1313" i="11"/>
  <c r="L1313" i="11"/>
  <c r="J1313" i="11"/>
  <c r="M1312" i="11"/>
  <c r="L1312" i="11"/>
  <c r="J1312" i="11"/>
  <c r="M1311" i="11"/>
  <c r="L1311" i="11"/>
  <c r="J1311" i="11"/>
  <c r="M1310" i="11"/>
  <c r="L1310" i="11"/>
  <c r="J1310" i="11"/>
  <c r="M1309" i="11"/>
  <c r="L1309" i="11"/>
  <c r="J1309" i="11"/>
  <c r="M1308" i="11"/>
  <c r="L1308" i="11"/>
  <c r="J1308" i="11"/>
  <c r="M1307" i="11"/>
  <c r="L1307" i="11"/>
  <c r="J1307" i="11"/>
  <c r="M1306" i="11"/>
  <c r="L1306" i="11"/>
  <c r="J1306" i="11"/>
  <c r="M1305" i="11"/>
  <c r="L1305" i="11"/>
  <c r="J1305" i="11"/>
  <c r="M1304" i="11"/>
  <c r="L1304" i="11"/>
  <c r="J1304" i="11"/>
  <c r="M1303" i="11"/>
  <c r="L1303" i="11"/>
  <c r="J1303" i="11"/>
  <c r="M1302" i="11"/>
  <c r="L1302" i="11"/>
  <c r="J1302" i="11"/>
  <c r="M1301" i="11"/>
  <c r="L1301" i="11"/>
  <c r="J1301" i="11"/>
  <c r="M1300" i="11"/>
  <c r="L1300" i="11"/>
  <c r="J1300" i="11"/>
  <c r="M1299" i="11"/>
  <c r="L1299" i="11"/>
  <c r="J1299" i="11"/>
  <c r="M1298" i="11"/>
  <c r="L1298" i="11"/>
  <c r="J1298" i="11"/>
  <c r="M1297" i="11"/>
  <c r="L1297" i="11"/>
  <c r="J1297" i="11"/>
  <c r="M1296" i="11"/>
  <c r="L1296" i="11"/>
  <c r="J1296" i="11"/>
  <c r="M1295" i="11"/>
  <c r="L1295" i="11"/>
  <c r="J1295" i="11"/>
  <c r="M1294" i="11"/>
  <c r="L1294" i="11"/>
  <c r="J1294" i="11"/>
  <c r="M1293" i="11"/>
  <c r="L1293" i="11"/>
  <c r="J1293" i="11"/>
  <c r="M1292" i="11"/>
  <c r="L1292" i="11"/>
  <c r="J1292" i="11"/>
  <c r="M1291" i="11"/>
  <c r="L1291" i="11"/>
  <c r="J1291" i="11"/>
  <c r="M1290" i="11"/>
  <c r="L1290" i="11"/>
  <c r="J1290" i="11"/>
  <c r="M1289" i="11"/>
  <c r="L1289" i="11"/>
  <c r="J1289" i="11"/>
  <c r="M1288" i="11"/>
  <c r="L1288" i="11"/>
  <c r="J1288" i="11"/>
  <c r="M1287" i="11"/>
  <c r="L1287" i="11"/>
  <c r="J1287" i="11"/>
  <c r="M1286" i="11"/>
  <c r="L1286" i="11"/>
  <c r="J1286" i="11"/>
  <c r="M1285" i="11"/>
  <c r="L1285" i="11"/>
  <c r="J1285" i="11"/>
  <c r="M1284" i="11"/>
  <c r="L1284" i="11"/>
  <c r="J1284" i="11"/>
  <c r="M1283" i="11"/>
  <c r="L1283" i="11"/>
  <c r="J1283" i="11"/>
  <c r="M1282" i="11"/>
  <c r="L1282" i="11"/>
  <c r="J1282" i="11"/>
  <c r="M1281" i="11"/>
  <c r="L1281" i="11"/>
  <c r="J1281" i="11"/>
  <c r="M1280" i="11"/>
  <c r="L1280" i="11"/>
  <c r="J1280" i="11"/>
  <c r="M1279" i="11"/>
  <c r="L1279" i="11"/>
  <c r="J1279" i="11"/>
  <c r="M1278" i="11"/>
  <c r="L1278" i="11"/>
  <c r="J1278" i="11"/>
  <c r="M1277" i="11"/>
  <c r="L1277" i="11"/>
  <c r="J1277" i="11"/>
  <c r="M1276" i="11"/>
  <c r="L1276" i="11"/>
  <c r="J1276" i="11"/>
  <c r="M1275" i="11"/>
  <c r="L1275" i="11"/>
  <c r="J1275" i="11"/>
  <c r="M1274" i="11"/>
  <c r="L1274" i="11"/>
  <c r="J1274" i="11"/>
  <c r="M1273" i="11"/>
  <c r="L1273" i="11"/>
  <c r="J1273" i="11"/>
  <c r="M1272" i="11"/>
  <c r="L1272" i="11"/>
  <c r="J1272" i="11"/>
  <c r="M1271" i="11"/>
  <c r="L1271" i="11"/>
  <c r="J1271" i="11"/>
  <c r="M1270" i="11"/>
  <c r="L1270" i="11"/>
  <c r="J1270" i="11"/>
  <c r="M1269" i="11"/>
  <c r="L1269" i="11"/>
  <c r="J1269" i="11"/>
  <c r="M1268" i="11"/>
  <c r="L1268" i="11"/>
  <c r="J1268" i="11"/>
  <c r="M1267" i="11"/>
  <c r="L1267" i="11"/>
  <c r="J1267" i="11"/>
  <c r="M1266" i="11"/>
  <c r="L1266" i="11"/>
  <c r="J1266" i="11"/>
  <c r="M1265" i="11"/>
  <c r="L1265" i="11"/>
  <c r="J1265" i="11"/>
  <c r="M1264" i="11"/>
  <c r="L1264" i="11"/>
  <c r="J1264" i="11"/>
  <c r="M1263" i="11"/>
  <c r="L1263" i="11"/>
  <c r="J1263" i="11"/>
  <c r="M1262" i="11"/>
  <c r="L1262" i="11"/>
  <c r="J1262" i="11"/>
  <c r="M1261" i="11"/>
  <c r="L1261" i="11"/>
  <c r="J1261" i="11"/>
  <c r="M1260" i="11"/>
  <c r="L1260" i="11"/>
  <c r="J1260" i="11"/>
  <c r="M1259" i="11"/>
  <c r="L1259" i="11"/>
  <c r="J1259" i="11"/>
  <c r="M1258" i="11"/>
  <c r="L1258" i="11"/>
  <c r="J1258" i="11"/>
  <c r="M1257" i="11"/>
  <c r="L1257" i="11"/>
  <c r="J1257" i="11"/>
  <c r="M1256" i="11"/>
  <c r="L1256" i="11"/>
  <c r="J1256" i="11"/>
  <c r="M1255" i="11"/>
  <c r="L1255" i="11"/>
  <c r="J1255" i="11"/>
  <c r="M1254" i="11"/>
  <c r="L1254" i="11"/>
  <c r="J1254" i="11"/>
  <c r="M1253" i="11"/>
  <c r="L1253" i="11"/>
  <c r="J1253" i="11"/>
  <c r="M1252" i="11"/>
  <c r="L1252" i="11"/>
  <c r="J1252" i="11"/>
  <c r="M1251" i="11"/>
  <c r="L1251" i="11"/>
  <c r="J1251" i="11"/>
  <c r="M1250" i="11"/>
  <c r="L1250" i="11"/>
  <c r="J1250" i="11"/>
  <c r="M1249" i="11"/>
  <c r="L1249" i="11"/>
  <c r="J1249" i="11"/>
  <c r="M1248" i="11"/>
  <c r="L1248" i="11"/>
  <c r="J1248" i="11"/>
  <c r="M1247" i="11"/>
  <c r="L1247" i="11"/>
  <c r="J1247" i="11"/>
  <c r="M1246" i="11"/>
  <c r="L1246" i="11"/>
  <c r="J1246" i="11"/>
  <c r="M1245" i="11"/>
  <c r="L1245" i="11"/>
  <c r="J1245" i="11"/>
  <c r="M1244" i="11"/>
  <c r="L1244" i="11"/>
  <c r="J1244" i="11"/>
  <c r="M1243" i="11"/>
  <c r="L1243" i="11"/>
  <c r="J1243" i="11"/>
  <c r="M1242" i="11"/>
  <c r="L1242" i="11"/>
  <c r="J1242" i="11"/>
  <c r="M1241" i="11"/>
  <c r="L1241" i="11"/>
  <c r="J1241" i="11"/>
  <c r="M1240" i="11"/>
  <c r="L1240" i="11"/>
  <c r="J1240" i="11"/>
  <c r="M1239" i="11"/>
  <c r="L1239" i="11"/>
  <c r="J1239" i="11"/>
  <c r="M1238" i="11"/>
  <c r="L1238" i="11"/>
  <c r="J1238" i="11"/>
  <c r="M1237" i="11"/>
  <c r="L1237" i="11"/>
  <c r="J1237" i="11"/>
  <c r="M1236" i="11"/>
  <c r="L1236" i="11"/>
  <c r="J1236" i="11"/>
  <c r="M1235" i="11"/>
  <c r="L1235" i="11"/>
  <c r="J1235" i="11"/>
  <c r="M1234" i="11"/>
  <c r="L1234" i="11"/>
  <c r="J1234" i="11"/>
  <c r="M1233" i="11"/>
  <c r="L1233" i="11"/>
  <c r="J1233" i="11"/>
  <c r="M1232" i="11"/>
  <c r="L1232" i="11"/>
  <c r="J1232" i="11"/>
  <c r="M1231" i="11"/>
  <c r="L1231" i="11"/>
  <c r="J1231" i="11"/>
  <c r="M1230" i="11"/>
  <c r="L1230" i="11"/>
  <c r="J1230" i="11"/>
  <c r="M1229" i="11"/>
  <c r="L1229" i="11"/>
  <c r="J1229" i="11"/>
  <c r="M1228" i="11"/>
  <c r="L1228" i="11"/>
  <c r="J1228" i="11"/>
  <c r="M1227" i="11"/>
  <c r="L1227" i="11"/>
  <c r="J1227" i="11"/>
  <c r="M1226" i="11"/>
  <c r="L1226" i="11"/>
  <c r="J1226" i="11"/>
  <c r="M1225" i="11"/>
  <c r="L1225" i="11"/>
  <c r="J1225" i="11"/>
  <c r="M1224" i="11"/>
  <c r="L1224" i="11"/>
  <c r="J1224" i="11"/>
  <c r="M1223" i="11"/>
  <c r="L1223" i="11"/>
  <c r="J1223" i="11"/>
  <c r="M1222" i="11"/>
  <c r="L1222" i="11"/>
  <c r="J1222" i="11"/>
  <c r="M1221" i="11"/>
  <c r="L1221" i="11"/>
  <c r="J1221" i="11"/>
  <c r="M1220" i="11"/>
  <c r="L1220" i="11"/>
  <c r="J1220" i="11"/>
  <c r="M1219" i="11"/>
  <c r="L1219" i="11"/>
  <c r="J1219" i="11"/>
  <c r="M1218" i="11"/>
  <c r="L1218" i="11"/>
  <c r="J1218" i="11"/>
  <c r="M1217" i="11"/>
  <c r="L1217" i="11"/>
  <c r="J1217" i="11"/>
  <c r="M1216" i="11"/>
  <c r="L1216" i="11"/>
  <c r="J1216" i="11"/>
  <c r="M1215" i="11"/>
  <c r="L1215" i="11"/>
  <c r="J1215" i="11"/>
  <c r="M1214" i="11"/>
  <c r="L1214" i="11"/>
  <c r="J1214" i="11"/>
  <c r="M1213" i="11"/>
  <c r="L1213" i="11"/>
  <c r="J1213" i="11"/>
  <c r="M1212" i="11"/>
  <c r="L1212" i="11"/>
  <c r="J1212" i="11"/>
  <c r="M1211" i="11"/>
  <c r="L1211" i="11"/>
  <c r="J1211" i="11"/>
  <c r="M1210" i="11"/>
  <c r="L1210" i="11"/>
  <c r="J1210" i="11"/>
  <c r="M1209" i="11"/>
  <c r="L1209" i="11"/>
  <c r="J1209" i="11"/>
  <c r="M1208" i="11"/>
  <c r="L1208" i="11"/>
  <c r="J1208" i="11"/>
  <c r="M1207" i="11"/>
  <c r="L1207" i="11"/>
  <c r="J1207" i="11"/>
  <c r="M1206" i="11"/>
  <c r="L1206" i="11"/>
  <c r="J1206" i="11"/>
  <c r="M1205" i="11"/>
  <c r="L1205" i="11"/>
  <c r="J1205" i="11"/>
  <c r="M1204" i="11"/>
  <c r="L1204" i="11"/>
  <c r="J1204" i="11"/>
  <c r="M1203" i="11"/>
  <c r="L1203" i="11"/>
  <c r="J1203" i="11"/>
  <c r="M1202" i="11"/>
  <c r="L1202" i="11"/>
  <c r="J1202" i="11"/>
  <c r="M1201" i="11"/>
  <c r="L1201" i="11"/>
  <c r="J1201" i="11"/>
  <c r="M1200" i="11"/>
  <c r="L1200" i="11"/>
  <c r="J1200" i="11"/>
  <c r="M1199" i="11"/>
  <c r="L1199" i="11"/>
  <c r="J1199" i="11"/>
  <c r="M1198" i="11"/>
  <c r="L1198" i="11"/>
  <c r="J1198" i="11"/>
  <c r="M1197" i="11"/>
  <c r="L1197" i="11"/>
  <c r="J1197" i="11"/>
  <c r="M1196" i="11"/>
  <c r="L1196" i="11"/>
  <c r="J1196" i="11"/>
  <c r="M1195" i="11"/>
  <c r="L1195" i="11"/>
  <c r="J1195" i="11"/>
  <c r="M1194" i="11"/>
  <c r="L1194" i="11"/>
  <c r="J1194" i="11"/>
  <c r="M1193" i="11"/>
  <c r="L1193" i="11"/>
  <c r="J1193" i="11"/>
  <c r="M1192" i="11"/>
  <c r="L1192" i="11"/>
  <c r="J1192" i="11"/>
  <c r="M1191" i="11"/>
  <c r="L1191" i="11"/>
  <c r="J1191" i="11"/>
  <c r="M1190" i="11"/>
  <c r="L1190" i="11"/>
  <c r="J1190" i="11"/>
  <c r="M1189" i="11"/>
  <c r="L1189" i="11"/>
  <c r="J1189" i="11"/>
  <c r="M1188" i="11"/>
  <c r="L1188" i="11"/>
  <c r="J1188" i="11"/>
  <c r="M1187" i="11"/>
  <c r="L1187" i="11"/>
  <c r="J1187" i="11"/>
  <c r="M1186" i="11"/>
  <c r="L1186" i="11"/>
  <c r="J1186" i="11"/>
  <c r="M1185" i="11"/>
  <c r="L1185" i="11"/>
  <c r="J1185" i="11"/>
  <c r="M1184" i="11"/>
  <c r="L1184" i="11"/>
  <c r="J1184" i="11"/>
  <c r="M1183" i="11"/>
  <c r="L1183" i="11"/>
  <c r="J1183" i="11"/>
  <c r="M1182" i="11"/>
  <c r="L1182" i="11"/>
  <c r="J1182" i="11"/>
  <c r="M1181" i="11"/>
  <c r="L1181" i="11"/>
  <c r="J1181" i="11"/>
  <c r="M1180" i="11"/>
  <c r="L1180" i="11"/>
  <c r="J1180" i="11"/>
  <c r="M1179" i="11"/>
  <c r="L1179" i="11"/>
  <c r="J1179" i="11"/>
  <c r="M1178" i="11"/>
  <c r="L1178" i="11"/>
  <c r="J1178" i="11"/>
  <c r="M1177" i="11"/>
  <c r="L1177" i="11"/>
  <c r="J1177" i="11"/>
  <c r="M1176" i="11"/>
  <c r="L1176" i="11"/>
  <c r="J1176" i="11"/>
  <c r="M1175" i="11"/>
  <c r="L1175" i="11"/>
  <c r="J1175" i="11"/>
  <c r="M1174" i="11"/>
  <c r="L1174" i="11"/>
  <c r="J1174" i="11"/>
  <c r="M1173" i="11"/>
  <c r="L1173" i="11"/>
  <c r="J1173" i="11"/>
  <c r="M1172" i="11"/>
  <c r="L1172" i="11"/>
  <c r="J1172" i="11"/>
  <c r="M1171" i="11"/>
  <c r="L1171" i="11"/>
  <c r="J1171" i="11"/>
  <c r="M1170" i="11"/>
  <c r="L1170" i="11"/>
  <c r="J1170" i="11"/>
  <c r="M1169" i="11"/>
  <c r="L1169" i="11"/>
  <c r="J1169" i="11"/>
  <c r="M1168" i="11"/>
  <c r="L1168" i="11"/>
  <c r="J1168" i="11"/>
  <c r="M1167" i="11"/>
  <c r="L1167" i="11"/>
  <c r="J1167" i="11"/>
  <c r="M1166" i="11"/>
  <c r="L1166" i="11"/>
  <c r="J1166" i="11"/>
  <c r="M1165" i="11"/>
  <c r="L1165" i="11"/>
  <c r="J1165" i="11"/>
  <c r="M1164" i="11"/>
  <c r="L1164" i="11"/>
  <c r="J1164" i="11"/>
  <c r="M1163" i="11"/>
  <c r="L1163" i="11"/>
  <c r="J1163" i="11"/>
  <c r="M1162" i="11"/>
  <c r="L1162" i="11"/>
  <c r="J1162" i="11"/>
  <c r="M1161" i="11"/>
  <c r="L1161" i="11"/>
  <c r="J1161" i="11"/>
  <c r="M1160" i="11"/>
  <c r="L1160" i="11"/>
  <c r="J1160" i="11"/>
  <c r="M1159" i="11"/>
  <c r="L1159" i="11"/>
  <c r="J1159" i="11"/>
  <c r="M1158" i="11"/>
  <c r="L1158" i="11"/>
  <c r="J1158" i="11"/>
  <c r="M1157" i="11"/>
  <c r="L1157" i="11"/>
  <c r="J1157" i="11"/>
  <c r="M1156" i="11"/>
  <c r="L1156" i="11"/>
  <c r="J1156" i="11"/>
  <c r="M1155" i="11"/>
  <c r="L1155" i="11"/>
  <c r="J1155" i="11"/>
  <c r="M1154" i="11"/>
  <c r="L1154" i="11"/>
  <c r="J1154" i="11"/>
  <c r="M1153" i="11"/>
  <c r="L1153" i="11"/>
  <c r="J1153" i="11"/>
  <c r="M1152" i="11"/>
  <c r="L1152" i="11"/>
  <c r="J1152" i="11"/>
  <c r="M1151" i="11"/>
  <c r="L1151" i="11"/>
  <c r="J1151" i="11"/>
  <c r="M1150" i="11"/>
  <c r="L1150" i="11"/>
  <c r="J1150" i="11"/>
  <c r="M1149" i="11"/>
  <c r="L1149" i="11"/>
  <c r="J1149" i="11"/>
  <c r="M1148" i="11"/>
  <c r="L1148" i="11"/>
  <c r="J1148" i="11"/>
  <c r="M1147" i="11"/>
  <c r="L1147" i="11"/>
  <c r="J1147" i="11"/>
  <c r="M1146" i="11"/>
  <c r="L1146" i="11"/>
  <c r="J1146" i="11"/>
  <c r="M1145" i="11"/>
  <c r="L1145" i="11"/>
  <c r="J1145" i="11"/>
  <c r="M1144" i="11"/>
  <c r="L1144" i="11"/>
  <c r="J1144" i="11"/>
  <c r="M1143" i="11"/>
  <c r="L1143" i="11"/>
  <c r="J1143" i="11"/>
  <c r="M1142" i="11"/>
  <c r="L1142" i="11"/>
  <c r="J1142" i="11"/>
  <c r="M1141" i="11"/>
  <c r="L1141" i="11"/>
  <c r="J1141" i="11"/>
  <c r="M1140" i="11"/>
  <c r="L1140" i="11"/>
  <c r="J1140" i="11"/>
  <c r="M1139" i="11"/>
  <c r="L1139" i="11"/>
  <c r="J1139" i="11"/>
  <c r="M1138" i="11"/>
  <c r="L1138" i="11"/>
  <c r="J1138" i="11"/>
  <c r="M1137" i="11"/>
  <c r="L1137" i="11"/>
  <c r="J1137" i="11"/>
  <c r="M1136" i="11"/>
  <c r="L1136" i="11"/>
  <c r="J1136" i="11"/>
  <c r="M1135" i="11"/>
  <c r="L1135" i="11"/>
  <c r="J1135" i="11"/>
  <c r="M1134" i="11"/>
  <c r="L1134" i="11"/>
  <c r="J1134" i="11"/>
  <c r="M1133" i="11"/>
  <c r="L1133" i="11"/>
  <c r="J1133" i="11"/>
  <c r="M1132" i="11"/>
  <c r="L1132" i="11"/>
  <c r="J1132" i="11"/>
  <c r="M1131" i="11"/>
  <c r="L1131" i="11"/>
  <c r="J1131" i="11"/>
  <c r="M1130" i="11"/>
  <c r="L1130" i="11"/>
  <c r="J1130" i="11"/>
  <c r="M1129" i="11"/>
  <c r="L1129" i="11"/>
  <c r="J1129" i="11"/>
  <c r="M1128" i="11"/>
  <c r="L1128" i="11"/>
  <c r="J1128" i="11"/>
  <c r="M1127" i="11"/>
  <c r="L1127" i="11"/>
  <c r="J1127" i="11"/>
  <c r="M1126" i="11"/>
  <c r="L1126" i="11"/>
  <c r="J1126" i="11"/>
  <c r="M1125" i="11"/>
  <c r="L1125" i="11"/>
  <c r="J1125" i="11"/>
  <c r="M1124" i="11"/>
  <c r="L1124" i="11"/>
  <c r="J1124" i="11"/>
  <c r="M1123" i="11"/>
  <c r="L1123" i="11"/>
  <c r="J1123" i="11"/>
  <c r="M1122" i="11"/>
  <c r="L1122" i="11"/>
  <c r="J1122" i="11"/>
  <c r="M1121" i="11"/>
  <c r="L1121" i="11"/>
  <c r="J1121" i="11"/>
  <c r="M1120" i="11"/>
  <c r="L1120" i="11"/>
  <c r="J1120" i="11"/>
  <c r="M1119" i="11"/>
  <c r="L1119" i="11"/>
  <c r="J1119" i="11"/>
  <c r="M1118" i="11"/>
  <c r="L1118" i="11"/>
  <c r="J1118" i="11"/>
  <c r="M1117" i="11"/>
  <c r="L1117" i="11"/>
  <c r="J1117" i="11"/>
  <c r="M1116" i="11"/>
  <c r="L1116" i="11"/>
  <c r="J1116" i="11"/>
  <c r="M1115" i="11"/>
  <c r="L1115" i="11"/>
  <c r="J1115" i="11"/>
  <c r="M1114" i="11"/>
  <c r="L1114" i="11"/>
  <c r="J1114" i="11"/>
  <c r="M1113" i="11"/>
  <c r="L1113" i="11"/>
  <c r="J1113" i="11"/>
  <c r="M1112" i="11"/>
  <c r="L1112" i="11"/>
  <c r="J1112" i="11"/>
  <c r="M1111" i="11"/>
  <c r="L1111" i="11"/>
  <c r="J1111" i="11"/>
  <c r="M1110" i="11"/>
  <c r="L1110" i="11"/>
  <c r="J1110" i="11"/>
  <c r="M1109" i="11"/>
  <c r="L1109" i="11"/>
  <c r="J1109" i="11"/>
  <c r="M1108" i="11"/>
  <c r="L1108" i="11"/>
  <c r="J1108" i="11"/>
  <c r="M1107" i="11"/>
  <c r="L1107" i="11"/>
  <c r="J1107" i="11"/>
  <c r="M1106" i="11"/>
  <c r="L1106" i="11"/>
  <c r="J1106" i="11"/>
  <c r="M1105" i="11"/>
  <c r="L1105" i="11"/>
  <c r="J1105" i="11"/>
  <c r="M1104" i="11"/>
  <c r="L1104" i="11"/>
  <c r="J1104" i="11"/>
  <c r="M1103" i="11"/>
  <c r="L1103" i="11"/>
  <c r="J1103" i="11"/>
  <c r="M1102" i="11"/>
  <c r="L1102" i="11"/>
  <c r="J1102" i="11"/>
  <c r="M1101" i="11"/>
  <c r="L1101" i="11"/>
  <c r="J1101" i="11"/>
  <c r="M1100" i="11"/>
  <c r="L1100" i="11"/>
  <c r="J1100" i="11"/>
  <c r="M1099" i="11"/>
  <c r="L1099" i="11"/>
  <c r="J1099" i="11"/>
  <c r="M1098" i="11"/>
  <c r="L1098" i="11"/>
  <c r="J1098" i="11"/>
  <c r="M1097" i="11"/>
  <c r="L1097" i="11"/>
  <c r="J1097" i="11"/>
  <c r="M1096" i="11"/>
  <c r="L1096" i="11"/>
  <c r="J1096" i="11"/>
  <c r="M1095" i="11"/>
  <c r="L1095" i="11"/>
  <c r="J1095" i="11"/>
  <c r="M1094" i="11"/>
  <c r="L1094" i="11"/>
  <c r="J1094" i="11"/>
  <c r="M1093" i="11"/>
  <c r="L1093" i="11"/>
  <c r="J1093" i="11"/>
  <c r="M1092" i="11"/>
  <c r="L1092" i="11"/>
  <c r="J1092" i="11"/>
  <c r="M1091" i="11"/>
  <c r="L1091" i="11"/>
  <c r="J1091" i="11"/>
  <c r="M1090" i="11"/>
  <c r="L1090" i="11"/>
  <c r="J1090" i="11"/>
  <c r="M1089" i="11"/>
  <c r="L1089" i="11"/>
  <c r="J1089" i="11"/>
  <c r="M1088" i="11"/>
  <c r="L1088" i="11"/>
  <c r="J1088" i="11"/>
  <c r="M1087" i="11"/>
  <c r="L1087" i="11"/>
  <c r="J1087" i="11"/>
  <c r="M1086" i="11"/>
  <c r="L1086" i="11"/>
  <c r="J1086" i="11"/>
  <c r="M1085" i="11"/>
  <c r="L1085" i="11"/>
  <c r="J1085" i="11"/>
  <c r="M1084" i="11"/>
  <c r="L1084" i="11"/>
  <c r="J1084" i="11"/>
  <c r="M1083" i="11"/>
  <c r="L1083" i="11"/>
  <c r="J1083" i="11"/>
  <c r="M1082" i="11"/>
  <c r="L1082" i="11"/>
  <c r="J1082" i="11"/>
  <c r="M1081" i="11"/>
  <c r="L1081" i="11"/>
  <c r="J1081" i="11"/>
  <c r="M1080" i="11"/>
  <c r="L1080" i="11"/>
  <c r="J1080" i="11"/>
  <c r="M1079" i="11"/>
  <c r="L1079" i="11"/>
  <c r="J1079" i="11"/>
  <c r="M1078" i="11"/>
  <c r="L1078" i="11"/>
  <c r="J1078" i="11"/>
  <c r="M1077" i="11"/>
  <c r="L1077" i="11"/>
  <c r="J1077" i="11"/>
  <c r="M1076" i="11"/>
  <c r="L1076" i="11"/>
  <c r="J1076" i="11"/>
  <c r="M1075" i="11"/>
  <c r="L1075" i="11"/>
  <c r="J1075" i="11"/>
  <c r="M1074" i="11"/>
  <c r="L1074" i="11"/>
  <c r="J1074" i="11"/>
  <c r="M1073" i="11"/>
  <c r="L1073" i="11"/>
  <c r="J1073" i="11"/>
  <c r="M1072" i="11"/>
  <c r="L1072" i="11"/>
  <c r="J1072" i="11"/>
  <c r="M1071" i="11"/>
  <c r="L1071" i="11"/>
  <c r="J1071" i="11"/>
  <c r="M1070" i="11"/>
  <c r="L1070" i="11"/>
  <c r="J1070" i="11"/>
  <c r="M1069" i="11"/>
  <c r="L1069" i="11"/>
  <c r="J1069" i="11"/>
  <c r="M1068" i="11"/>
  <c r="L1068" i="11"/>
  <c r="J1068" i="11"/>
  <c r="M1067" i="11"/>
  <c r="L1067" i="11"/>
  <c r="J1067" i="11"/>
  <c r="M1066" i="11"/>
  <c r="L1066" i="11"/>
  <c r="J1066" i="11"/>
  <c r="M1065" i="11"/>
  <c r="L1065" i="11"/>
  <c r="J1065" i="11"/>
  <c r="M1064" i="11"/>
  <c r="L1064" i="11"/>
  <c r="J1064" i="11"/>
  <c r="M1063" i="11"/>
  <c r="L1063" i="11"/>
  <c r="J1063" i="11"/>
  <c r="M1062" i="11"/>
  <c r="L1062" i="11"/>
  <c r="J1062" i="11"/>
  <c r="M1061" i="11"/>
  <c r="L1061" i="11"/>
  <c r="J1061" i="11"/>
  <c r="M1060" i="11"/>
  <c r="L1060" i="11"/>
  <c r="J1060" i="11"/>
  <c r="M1059" i="11"/>
  <c r="L1059" i="11"/>
  <c r="J1059" i="11"/>
  <c r="M1058" i="11"/>
  <c r="L1058" i="11"/>
  <c r="J1058" i="11"/>
  <c r="M1057" i="11"/>
  <c r="L1057" i="11"/>
  <c r="J1057" i="11"/>
  <c r="M1056" i="11"/>
  <c r="L1056" i="11"/>
  <c r="J1056" i="11"/>
  <c r="M1055" i="11"/>
  <c r="L1055" i="11"/>
  <c r="J1055" i="11"/>
  <c r="M1054" i="11"/>
  <c r="L1054" i="11"/>
  <c r="J1054" i="11"/>
  <c r="M1053" i="11"/>
  <c r="L1053" i="11"/>
  <c r="J1053" i="11"/>
  <c r="M1052" i="11"/>
  <c r="L1052" i="11"/>
  <c r="J1052" i="11"/>
  <c r="M1051" i="11"/>
  <c r="L1051" i="11"/>
  <c r="J1051" i="11"/>
  <c r="M1050" i="11"/>
  <c r="L1050" i="11"/>
  <c r="J1050" i="11"/>
  <c r="M1049" i="11"/>
  <c r="L1049" i="11"/>
  <c r="J1049" i="11"/>
  <c r="M1048" i="11"/>
  <c r="L1048" i="11"/>
  <c r="J1048" i="11"/>
  <c r="M1047" i="11"/>
  <c r="L1047" i="11"/>
  <c r="J1047" i="11"/>
  <c r="M1046" i="11"/>
  <c r="L1046" i="11"/>
  <c r="J1046" i="11"/>
  <c r="M1045" i="11"/>
  <c r="L1045" i="11"/>
  <c r="J1045" i="11"/>
  <c r="M1044" i="11"/>
  <c r="L1044" i="11"/>
  <c r="J1044" i="11"/>
  <c r="M1043" i="11"/>
  <c r="L1043" i="11"/>
  <c r="J1043" i="11"/>
  <c r="M1042" i="11"/>
  <c r="L1042" i="11"/>
  <c r="J1042" i="11"/>
  <c r="M1041" i="11"/>
  <c r="L1041" i="11"/>
  <c r="J1041" i="11"/>
  <c r="M1040" i="11"/>
  <c r="L1040" i="11"/>
  <c r="J1040" i="11"/>
  <c r="M1039" i="11"/>
  <c r="L1039" i="11"/>
  <c r="J1039" i="11"/>
  <c r="M1038" i="11"/>
  <c r="L1038" i="11"/>
  <c r="J1038" i="11"/>
  <c r="M1037" i="11"/>
  <c r="L1037" i="11"/>
  <c r="J1037" i="11"/>
  <c r="M1036" i="11"/>
  <c r="L1036" i="11"/>
  <c r="J1036" i="11"/>
  <c r="M1035" i="11"/>
  <c r="L1035" i="11"/>
  <c r="J1035" i="11"/>
  <c r="M1034" i="11"/>
  <c r="L1034" i="11"/>
  <c r="J1034" i="11"/>
  <c r="M1033" i="11"/>
  <c r="L1033" i="11"/>
  <c r="J1033" i="11"/>
  <c r="M1032" i="11"/>
  <c r="L1032" i="11"/>
  <c r="J1032" i="11"/>
  <c r="M1031" i="11"/>
  <c r="L1031" i="11"/>
  <c r="J1031" i="11"/>
  <c r="M1030" i="11"/>
  <c r="L1030" i="11"/>
  <c r="J1030" i="11"/>
  <c r="M1029" i="11"/>
  <c r="L1029" i="11"/>
  <c r="J1029" i="11"/>
  <c r="M1028" i="11"/>
  <c r="L1028" i="11"/>
  <c r="J1028" i="11"/>
  <c r="M1027" i="11"/>
  <c r="L1027" i="11"/>
  <c r="J1027" i="11"/>
  <c r="M1026" i="11"/>
  <c r="L1026" i="11"/>
  <c r="J1026" i="11"/>
  <c r="M1025" i="11"/>
  <c r="L1025" i="11"/>
  <c r="J1025" i="11"/>
  <c r="M1024" i="11"/>
  <c r="L1024" i="11"/>
  <c r="J1024" i="11"/>
  <c r="M1023" i="11"/>
  <c r="L1023" i="11"/>
  <c r="J1023" i="11"/>
  <c r="M1022" i="11"/>
  <c r="L1022" i="11"/>
  <c r="J1022" i="11"/>
  <c r="M1021" i="11"/>
  <c r="L1021" i="11"/>
  <c r="J1021" i="11"/>
  <c r="M1020" i="11"/>
  <c r="L1020" i="11"/>
  <c r="J1020" i="11"/>
  <c r="M1019" i="11"/>
  <c r="L1019" i="11"/>
  <c r="J1019" i="11"/>
  <c r="M1018" i="11"/>
  <c r="L1018" i="11"/>
  <c r="J1018" i="11"/>
  <c r="M1017" i="11"/>
  <c r="L1017" i="11"/>
  <c r="J1017" i="11"/>
  <c r="M1016" i="11"/>
  <c r="L1016" i="11"/>
  <c r="J1016" i="11"/>
  <c r="M1015" i="11"/>
  <c r="L1015" i="11"/>
  <c r="J1015" i="11"/>
  <c r="M1014" i="11"/>
  <c r="L1014" i="11"/>
  <c r="J1014" i="11"/>
  <c r="M1013" i="11"/>
  <c r="L1013" i="11"/>
  <c r="J1013" i="11"/>
  <c r="M1012" i="11"/>
  <c r="L1012" i="11"/>
  <c r="J1012" i="11"/>
  <c r="M1011" i="11"/>
  <c r="L1011" i="11"/>
  <c r="J1011" i="11"/>
  <c r="M1010" i="11"/>
  <c r="L1010" i="11"/>
  <c r="J1010" i="11"/>
  <c r="M1009" i="11"/>
  <c r="L1009" i="11"/>
  <c r="J1009" i="11"/>
  <c r="M1008" i="11"/>
  <c r="L1008" i="11"/>
  <c r="J1008" i="11"/>
  <c r="M1007" i="11"/>
  <c r="L1007" i="11"/>
  <c r="J1007" i="11"/>
  <c r="M1006" i="11"/>
  <c r="L1006" i="11"/>
  <c r="J1006" i="11"/>
  <c r="M1005" i="11"/>
  <c r="L1005" i="11"/>
  <c r="J1005" i="11"/>
  <c r="M1004" i="11"/>
  <c r="L1004" i="11"/>
  <c r="J1004" i="11"/>
  <c r="M1003" i="11"/>
  <c r="L1003" i="11"/>
  <c r="J1003" i="11"/>
  <c r="M1002" i="11"/>
  <c r="L1002" i="11"/>
  <c r="J1002" i="11"/>
  <c r="M1001" i="11"/>
  <c r="L1001" i="11"/>
  <c r="J1001" i="11"/>
  <c r="M1000" i="11"/>
  <c r="L1000" i="11"/>
  <c r="J1000" i="11"/>
  <c r="M999" i="11"/>
  <c r="L999" i="11"/>
  <c r="J999" i="11"/>
  <c r="M998" i="11"/>
  <c r="L998" i="11"/>
  <c r="J998" i="11"/>
  <c r="M997" i="11"/>
  <c r="L997" i="11"/>
  <c r="J997" i="11"/>
  <c r="M996" i="11"/>
  <c r="L996" i="11"/>
  <c r="J996" i="11"/>
  <c r="M995" i="11"/>
  <c r="L995" i="11"/>
  <c r="J995" i="11"/>
  <c r="M994" i="11"/>
  <c r="L994" i="11"/>
  <c r="J994" i="11"/>
  <c r="M993" i="11"/>
  <c r="L993" i="11"/>
  <c r="J993" i="11"/>
  <c r="M992" i="11"/>
  <c r="L992" i="11"/>
  <c r="J992" i="11"/>
  <c r="M991" i="11"/>
  <c r="L991" i="11"/>
  <c r="J991" i="11"/>
  <c r="M990" i="11"/>
  <c r="L990" i="11"/>
  <c r="J990" i="11"/>
  <c r="M989" i="11"/>
  <c r="L989" i="11"/>
  <c r="J989" i="11"/>
  <c r="M988" i="11"/>
  <c r="L988" i="11"/>
  <c r="J988" i="11"/>
  <c r="M987" i="11"/>
  <c r="L987" i="11"/>
  <c r="J987" i="11"/>
  <c r="M986" i="11"/>
  <c r="L986" i="11"/>
  <c r="J986" i="11"/>
  <c r="M985" i="11"/>
  <c r="L985" i="11"/>
  <c r="J985" i="11"/>
  <c r="M984" i="11"/>
  <c r="L984" i="11"/>
  <c r="J984" i="11"/>
  <c r="M983" i="11"/>
  <c r="L983" i="11"/>
  <c r="J983" i="11"/>
  <c r="M982" i="11"/>
  <c r="L982" i="11"/>
  <c r="J982" i="11"/>
  <c r="M981" i="11"/>
  <c r="L981" i="11"/>
  <c r="J981" i="11"/>
  <c r="M980" i="11"/>
  <c r="L980" i="11"/>
  <c r="J980" i="11"/>
  <c r="M979" i="11"/>
  <c r="L979" i="11"/>
  <c r="J979" i="11"/>
  <c r="M978" i="11"/>
  <c r="L978" i="11"/>
  <c r="J978" i="11"/>
  <c r="M977" i="11"/>
  <c r="L977" i="11"/>
  <c r="J977" i="11"/>
  <c r="M976" i="11"/>
  <c r="L976" i="11"/>
  <c r="J976" i="11"/>
  <c r="M975" i="11"/>
  <c r="L975" i="11"/>
  <c r="J975" i="11"/>
  <c r="M974" i="11"/>
  <c r="L974" i="11"/>
  <c r="J974" i="11"/>
  <c r="M973" i="11"/>
  <c r="L973" i="11"/>
  <c r="J973" i="11"/>
  <c r="M972" i="11"/>
  <c r="L972" i="11"/>
  <c r="J972" i="11"/>
  <c r="M971" i="11"/>
  <c r="L971" i="11"/>
  <c r="J971" i="11"/>
  <c r="M970" i="11"/>
  <c r="L970" i="11"/>
  <c r="J970" i="11"/>
  <c r="M969" i="11"/>
  <c r="L969" i="11"/>
  <c r="J969" i="11"/>
  <c r="M968" i="11"/>
  <c r="L968" i="11"/>
  <c r="J968" i="11"/>
  <c r="M967" i="11"/>
  <c r="L967" i="11"/>
  <c r="J967" i="11"/>
  <c r="M966" i="11"/>
  <c r="L966" i="11"/>
  <c r="J966" i="11"/>
  <c r="M965" i="11"/>
  <c r="L965" i="11"/>
  <c r="J965" i="11"/>
  <c r="M964" i="11"/>
  <c r="L964" i="11"/>
  <c r="J964" i="11"/>
  <c r="M963" i="11"/>
  <c r="L963" i="11"/>
  <c r="J963" i="11"/>
  <c r="M962" i="11"/>
  <c r="L962" i="11"/>
  <c r="J962" i="11"/>
  <c r="M961" i="11"/>
  <c r="L961" i="11"/>
  <c r="J961" i="11"/>
  <c r="M960" i="11"/>
  <c r="L960" i="11"/>
  <c r="J960" i="11"/>
  <c r="M959" i="11"/>
  <c r="L959" i="11"/>
  <c r="J959" i="11"/>
  <c r="M958" i="11"/>
  <c r="L958" i="11"/>
  <c r="J958" i="11"/>
  <c r="M957" i="11"/>
  <c r="L957" i="11"/>
  <c r="J957" i="11"/>
  <c r="M956" i="11"/>
  <c r="L956" i="11"/>
  <c r="J956" i="11"/>
  <c r="M955" i="11"/>
  <c r="L955" i="11"/>
  <c r="J955" i="11"/>
  <c r="M954" i="11"/>
  <c r="L954" i="11"/>
  <c r="J954" i="11"/>
  <c r="M953" i="11"/>
  <c r="L953" i="11"/>
  <c r="J953" i="11"/>
  <c r="M952" i="11"/>
  <c r="L952" i="11"/>
  <c r="J952" i="11"/>
  <c r="M951" i="11"/>
  <c r="L951" i="11"/>
  <c r="J951" i="11"/>
  <c r="M950" i="11"/>
  <c r="L950" i="11"/>
  <c r="J950" i="11"/>
  <c r="M949" i="11"/>
  <c r="L949" i="11"/>
  <c r="J949" i="11"/>
  <c r="M948" i="11"/>
  <c r="L948" i="11"/>
  <c r="J948" i="11"/>
  <c r="M947" i="11"/>
  <c r="L947" i="11"/>
  <c r="J947" i="11"/>
  <c r="M946" i="11"/>
  <c r="L946" i="11"/>
  <c r="J946" i="11"/>
  <c r="M945" i="11"/>
  <c r="L945" i="11"/>
  <c r="J945" i="11"/>
  <c r="M944" i="11"/>
  <c r="L944" i="11"/>
  <c r="J944" i="11"/>
  <c r="M943" i="11"/>
  <c r="L943" i="11"/>
  <c r="J943" i="11"/>
  <c r="M942" i="11"/>
  <c r="L942" i="11"/>
  <c r="J942" i="11"/>
  <c r="M941" i="11"/>
  <c r="L941" i="11"/>
  <c r="J941" i="11"/>
  <c r="M940" i="11"/>
  <c r="L940" i="11"/>
  <c r="J940" i="11"/>
  <c r="M939" i="11"/>
  <c r="L939" i="11"/>
  <c r="J939" i="11"/>
  <c r="M938" i="11"/>
  <c r="L938" i="11"/>
  <c r="J938" i="11"/>
  <c r="M937" i="11"/>
  <c r="L937" i="11"/>
  <c r="J937" i="11"/>
  <c r="M936" i="11"/>
  <c r="L936" i="11"/>
  <c r="J936" i="11"/>
  <c r="M935" i="11"/>
  <c r="L935" i="11"/>
  <c r="J935" i="11"/>
  <c r="M934" i="11"/>
  <c r="L934" i="11"/>
  <c r="J934" i="11"/>
  <c r="M933" i="11"/>
  <c r="L933" i="11"/>
  <c r="J933" i="11"/>
  <c r="M932" i="11"/>
  <c r="L932" i="11"/>
  <c r="J932" i="11"/>
  <c r="M931" i="11"/>
  <c r="L931" i="11"/>
  <c r="J931" i="11"/>
  <c r="M930" i="11"/>
  <c r="L930" i="11"/>
  <c r="J930" i="11"/>
  <c r="M929" i="11"/>
  <c r="L929" i="11"/>
  <c r="J929" i="11"/>
  <c r="M928" i="11"/>
  <c r="L928" i="11"/>
  <c r="J928" i="11"/>
  <c r="M927" i="11"/>
  <c r="L927" i="11"/>
  <c r="J927" i="11"/>
  <c r="M926" i="11"/>
  <c r="L926" i="11"/>
  <c r="J926" i="11"/>
  <c r="M925" i="11"/>
  <c r="L925" i="11"/>
  <c r="J925" i="11"/>
  <c r="M924" i="11"/>
  <c r="L924" i="11"/>
  <c r="J924" i="11"/>
  <c r="M923" i="11"/>
  <c r="L923" i="11"/>
  <c r="J923" i="11"/>
  <c r="M922" i="11"/>
  <c r="L922" i="11"/>
  <c r="J922" i="11"/>
  <c r="M921" i="11"/>
  <c r="L921" i="11"/>
  <c r="J921" i="11"/>
  <c r="M920" i="11"/>
  <c r="L920" i="11"/>
  <c r="J920" i="11"/>
  <c r="M919" i="11"/>
  <c r="L919" i="11"/>
  <c r="J919" i="11"/>
  <c r="M918" i="11"/>
  <c r="L918" i="11"/>
  <c r="J918" i="11"/>
  <c r="M917" i="11"/>
  <c r="L917" i="11"/>
  <c r="J917" i="11"/>
  <c r="M916" i="11"/>
  <c r="L916" i="11"/>
  <c r="J916" i="11"/>
  <c r="M915" i="11"/>
  <c r="L915" i="11"/>
  <c r="J915" i="11"/>
  <c r="M914" i="11"/>
  <c r="L914" i="11"/>
  <c r="J914" i="11"/>
  <c r="M913" i="11"/>
  <c r="L913" i="11"/>
  <c r="J913" i="11"/>
  <c r="M912" i="11"/>
  <c r="L912" i="11"/>
  <c r="J912" i="11"/>
  <c r="M911" i="11"/>
  <c r="L911" i="11"/>
  <c r="J911" i="11"/>
  <c r="M910" i="11"/>
  <c r="L910" i="11"/>
  <c r="J910" i="11"/>
  <c r="M909" i="11"/>
  <c r="L909" i="11"/>
  <c r="J909" i="11"/>
  <c r="M908" i="11"/>
  <c r="L908" i="11"/>
  <c r="J908" i="11"/>
  <c r="M907" i="11"/>
  <c r="L907" i="11"/>
  <c r="J907" i="11"/>
  <c r="M906" i="11"/>
  <c r="L906" i="11"/>
  <c r="J906" i="11"/>
  <c r="M905" i="11"/>
  <c r="L905" i="11"/>
  <c r="J905" i="11"/>
  <c r="M904" i="11"/>
  <c r="L904" i="11"/>
  <c r="J904" i="11"/>
  <c r="M903" i="11"/>
  <c r="L903" i="11"/>
  <c r="J903" i="11"/>
  <c r="M902" i="11"/>
  <c r="L902" i="11"/>
  <c r="J902" i="11"/>
  <c r="M901" i="11"/>
  <c r="L901" i="11"/>
  <c r="J901" i="11"/>
  <c r="M900" i="11"/>
  <c r="L900" i="11"/>
  <c r="J900" i="11"/>
  <c r="M899" i="11"/>
  <c r="L899" i="11"/>
  <c r="J899" i="11"/>
  <c r="M898" i="11"/>
  <c r="L898" i="11"/>
  <c r="J898" i="11"/>
  <c r="M897" i="11"/>
  <c r="L897" i="11"/>
  <c r="J897" i="11"/>
  <c r="M896" i="11"/>
  <c r="L896" i="11"/>
  <c r="J896" i="11"/>
  <c r="M895" i="11"/>
  <c r="L895" i="11"/>
  <c r="J895" i="11"/>
  <c r="M894" i="11"/>
  <c r="L894" i="11"/>
  <c r="J894" i="11"/>
  <c r="M893" i="11"/>
  <c r="L893" i="11"/>
  <c r="J893" i="11"/>
  <c r="M892" i="11"/>
  <c r="L892" i="11"/>
  <c r="J892" i="11"/>
  <c r="M891" i="11"/>
  <c r="L891" i="11"/>
  <c r="J891" i="11"/>
  <c r="M890" i="11"/>
  <c r="L890" i="11"/>
  <c r="J890" i="11"/>
  <c r="M889" i="11"/>
  <c r="L889" i="11"/>
  <c r="J889" i="11"/>
  <c r="M888" i="11"/>
  <c r="L888" i="11"/>
  <c r="J888" i="11"/>
  <c r="M887" i="11"/>
  <c r="L887" i="11"/>
  <c r="J887" i="11"/>
  <c r="M886" i="11"/>
  <c r="L886" i="11"/>
  <c r="J886" i="11"/>
  <c r="M885" i="11"/>
  <c r="L885" i="11"/>
  <c r="J885" i="11"/>
  <c r="M884" i="11"/>
  <c r="L884" i="11"/>
  <c r="J884" i="11"/>
  <c r="M883" i="11"/>
  <c r="L883" i="11"/>
  <c r="J883" i="11"/>
  <c r="M882" i="11"/>
  <c r="L882" i="11"/>
  <c r="J882" i="11"/>
  <c r="M881" i="11"/>
  <c r="L881" i="11"/>
  <c r="J881" i="11"/>
  <c r="M880" i="11"/>
  <c r="L880" i="11"/>
  <c r="J880" i="11"/>
  <c r="M879" i="11"/>
  <c r="L879" i="11"/>
  <c r="J879" i="11"/>
  <c r="M878" i="11"/>
  <c r="L878" i="11"/>
  <c r="J878" i="11"/>
  <c r="M877" i="11"/>
  <c r="L877" i="11"/>
  <c r="J877" i="11"/>
  <c r="M876" i="11"/>
  <c r="L876" i="11"/>
  <c r="J876" i="11"/>
  <c r="M875" i="11"/>
  <c r="L875" i="11"/>
  <c r="J875" i="11"/>
  <c r="M874" i="11"/>
  <c r="L874" i="11"/>
  <c r="J874" i="11"/>
  <c r="M873" i="11"/>
  <c r="L873" i="11"/>
  <c r="J873" i="11"/>
  <c r="M872" i="11"/>
  <c r="L872" i="11"/>
  <c r="J872" i="11"/>
  <c r="M871" i="11"/>
  <c r="L871" i="11"/>
  <c r="J871" i="11"/>
  <c r="M870" i="11"/>
  <c r="L870" i="11"/>
  <c r="J870" i="11"/>
  <c r="M869" i="11"/>
  <c r="L869" i="11"/>
  <c r="J869" i="11"/>
  <c r="M868" i="11"/>
  <c r="L868" i="11"/>
  <c r="J868" i="11"/>
  <c r="M867" i="11"/>
  <c r="L867" i="11"/>
  <c r="J867" i="11"/>
  <c r="M866" i="11"/>
  <c r="L866" i="11"/>
  <c r="J866" i="11"/>
  <c r="M865" i="11"/>
  <c r="L865" i="11"/>
  <c r="J865" i="11"/>
  <c r="M864" i="11"/>
  <c r="L864" i="11"/>
  <c r="J864" i="11"/>
  <c r="M863" i="11"/>
  <c r="L863" i="11"/>
  <c r="J863" i="11"/>
  <c r="M862" i="11"/>
  <c r="L862" i="11"/>
  <c r="J862" i="11"/>
  <c r="M861" i="11"/>
  <c r="L861" i="11"/>
  <c r="J861" i="11"/>
  <c r="M860" i="11"/>
  <c r="L860" i="11"/>
  <c r="J860" i="11"/>
  <c r="M859" i="11"/>
  <c r="L859" i="11"/>
  <c r="J859" i="11"/>
  <c r="M858" i="11"/>
  <c r="L858" i="11"/>
  <c r="J858" i="11"/>
  <c r="M857" i="11"/>
  <c r="L857" i="11"/>
  <c r="J857" i="11"/>
  <c r="M856" i="11"/>
  <c r="L856" i="11"/>
  <c r="J856" i="11"/>
  <c r="M855" i="11"/>
  <c r="L855" i="11"/>
  <c r="J855" i="11"/>
  <c r="M854" i="11"/>
  <c r="L854" i="11"/>
  <c r="J854" i="11"/>
  <c r="M853" i="11"/>
  <c r="L853" i="11"/>
  <c r="J853" i="11"/>
  <c r="M852" i="11"/>
  <c r="L852" i="11"/>
  <c r="J852" i="11"/>
  <c r="M851" i="11"/>
  <c r="L851" i="11"/>
  <c r="J851" i="11"/>
  <c r="M850" i="11"/>
  <c r="L850" i="11"/>
  <c r="J850" i="11"/>
  <c r="M849" i="11"/>
  <c r="L849" i="11"/>
  <c r="J849" i="11"/>
  <c r="M848" i="11"/>
  <c r="L848" i="11"/>
  <c r="J848" i="11"/>
  <c r="M847" i="11"/>
  <c r="L847" i="11"/>
  <c r="J847" i="11"/>
  <c r="M846" i="11"/>
  <c r="L846" i="11"/>
  <c r="J846" i="11"/>
  <c r="M845" i="11"/>
  <c r="L845" i="11"/>
  <c r="J845" i="11"/>
  <c r="M844" i="11"/>
  <c r="L844" i="11"/>
  <c r="J844" i="11"/>
  <c r="M843" i="11"/>
  <c r="L843" i="11"/>
  <c r="J843" i="11"/>
  <c r="M842" i="11"/>
  <c r="L842" i="11"/>
  <c r="J842" i="11"/>
  <c r="M841" i="11"/>
  <c r="L841" i="11"/>
  <c r="J841" i="11"/>
  <c r="M840" i="11"/>
  <c r="L840" i="11"/>
  <c r="J840" i="11"/>
  <c r="M839" i="11"/>
  <c r="L839" i="11"/>
  <c r="J839" i="11"/>
  <c r="M838" i="11"/>
  <c r="L838" i="11"/>
  <c r="J838" i="11"/>
  <c r="M837" i="11"/>
  <c r="L837" i="11"/>
  <c r="J837" i="11"/>
  <c r="M836" i="11"/>
  <c r="L836" i="11"/>
  <c r="J836" i="11"/>
  <c r="M835" i="11"/>
  <c r="L835" i="11"/>
  <c r="J835" i="11"/>
  <c r="M834" i="11"/>
  <c r="L834" i="11"/>
  <c r="J834" i="11"/>
  <c r="M833" i="11"/>
  <c r="L833" i="11"/>
  <c r="J833" i="11"/>
  <c r="M832" i="11"/>
  <c r="L832" i="11"/>
  <c r="J832" i="11"/>
  <c r="M831" i="11"/>
  <c r="L831" i="11"/>
  <c r="J831" i="11"/>
  <c r="M830" i="11"/>
  <c r="L830" i="11"/>
  <c r="J830" i="11"/>
  <c r="M829" i="11"/>
  <c r="L829" i="11"/>
  <c r="J829" i="11"/>
  <c r="M828" i="11"/>
  <c r="L828" i="11"/>
  <c r="J828" i="11"/>
  <c r="M827" i="11"/>
  <c r="L827" i="11"/>
  <c r="J827" i="11"/>
  <c r="M826" i="11"/>
  <c r="L826" i="11"/>
  <c r="J826" i="11"/>
  <c r="M825" i="11"/>
  <c r="L825" i="11"/>
  <c r="J825" i="11"/>
  <c r="M824" i="11"/>
  <c r="L824" i="11"/>
  <c r="J824" i="11"/>
  <c r="M823" i="11"/>
  <c r="L823" i="11"/>
  <c r="J823" i="11"/>
  <c r="M822" i="11"/>
  <c r="L822" i="11"/>
  <c r="J822" i="11"/>
  <c r="M821" i="11"/>
  <c r="L821" i="11"/>
  <c r="J821" i="11"/>
  <c r="M820" i="11"/>
  <c r="L820" i="11"/>
  <c r="J820" i="11"/>
  <c r="M819" i="11"/>
  <c r="L819" i="11"/>
  <c r="J819" i="11"/>
  <c r="M818" i="11"/>
  <c r="L818" i="11"/>
  <c r="J818" i="11"/>
  <c r="M817" i="11"/>
  <c r="L817" i="11"/>
  <c r="J817" i="11"/>
  <c r="M816" i="11"/>
  <c r="L816" i="11"/>
  <c r="J816" i="11"/>
  <c r="M815" i="11"/>
  <c r="L815" i="11"/>
  <c r="J815" i="11"/>
  <c r="M814" i="11"/>
  <c r="L814" i="11"/>
  <c r="J814" i="11"/>
  <c r="M813" i="11"/>
  <c r="L813" i="11"/>
  <c r="J813" i="11"/>
  <c r="M812" i="11"/>
  <c r="L812" i="11"/>
  <c r="J812" i="11"/>
  <c r="M811" i="11"/>
  <c r="L811" i="11"/>
  <c r="J811" i="11"/>
  <c r="M810" i="11"/>
  <c r="L810" i="11"/>
  <c r="J810" i="11"/>
  <c r="M809" i="11"/>
  <c r="L809" i="11"/>
  <c r="J809" i="11"/>
  <c r="M808" i="11"/>
  <c r="L808" i="11"/>
  <c r="J808" i="11"/>
  <c r="M807" i="11"/>
  <c r="L807" i="11"/>
  <c r="J807" i="11"/>
  <c r="M806" i="11"/>
  <c r="L806" i="11"/>
  <c r="J806" i="11"/>
  <c r="M805" i="11"/>
  <c r="L805" i="11"/>
  <c r="J805" i="11"/>
  <c r="M804" i="11"/>
  <c r="L804" i="11"/>
  <c r="J804" i="11"/>
  <c r="M803" i="11"/>
  <c r="L803" i="11"/>
  <c r="J803" i="11"/>
  <c r="M802" i="11"/>
  <c r="L802" i="11"/>
  <c r="J802" i="11"/>
  <c r="M801" i="11"/>
  <c r="L801" i="11"/>
  <c r="J801" i="11"/>
  <c r="M800" i="11"/>
  <c r="L800" i="11"/>
  <c r="J800" i="11"/>
  <c r="M799" i="11"/>
  <c r="L799" i="11"/>
  <c r="J799" i="11"/>
  <c r="M798" i="11"/>
  <c r="L798" i="11"/>
  <c r="J798" i="11"/>
  <c r="M797" i="11"/>
  <c r="L797" i="11"/>
  <c r="J797" i="11"/>
  <c r="M796" i="11"/>
  <c r="L796" i="11"/>
  <c r="J796" i="11"/>
  <c r="M795" i="11"/>
  <c r="L795" i="11"/>
  <c r="J795" i="11"/>
  <c r="M794" i="11"/>
  <c r="L794" i="11"/>
  <c r="J794" i="11"/>
  <c r="M793" i="11"/>
  <c r="L793" i="11"/>
  <c r="J793" i="11"/>
  <c r="M792" i="11"/>
  <c r="L792" i="11"/>
  <c r="J792" i="11"/>
  <c r="M791" i="11"/>
  <c r="L791" i="11"/>
  <c r="J791" i="11"/>
  <c r="M790" i="11"/>
  <c r="L790" i="11"/>
  <c r="J790" i="11"/>
  <c r="M789" i="11"/>
  <c r="L789" i="11"/>
  <c r="J789" i="11"/>
  <c r="M788" i="11"/>
  <c r="L788" i="11"/>
  <c r="J788" i="11"/>
  <c r="M787" i="11"/>
  <c r="L787" i="11"/>
  <c r="J787" i="11"/>
  <c r="M786" i="11"/>
  <c r="L786" i="11"/>
  <c r="J786" i="11"/>
  <c r="M785" i="11"/>
  <c r="L785" i="11"/>
  <c r="J785" i="11"/>
  <c r="M784" i="11"/>
  <c r="L784" i="11"/>
  <c r="J784" i="11"/>
  <c r="M783" i="11"/>
  <c r="L783" i="11"/>
  <c r="J783" i="11"/>
  <c r="M782" i="11"/>
  <c r="L782" i="11"/>
  <c r="J782" i="11"/>
  <c r="M781" i="11"/>
  <c r="L781" i="11"/>
  <c r="J781" i="11"/>
  <c r="M780" i="11"/>
  <c r="L780" i="11"/>
  <c r="J780" i="11"/>
  <c r="M779" i="11"/>
  <c r="L779" i="11"/>
  <c r="J779" i="11"/>
  <c r="M778" i="11"/>
  <c r="L778" i="11"/>
  <c r="J778" i="11"/>
  <c r="M777" i="11"/>
  <c r="L777" i="11"/>
  <c r="J777" i="11"/>
  <c r="M776" i="11"/>
  <c r="L776" i="11"/>
  <c r="J776" i="11"/>
  <c r="M775" i="11"/>
  <c r="L775" i="11"/>
  <c r="J775" i="11"/>
  <c r="M774" i="11"/>
  <c r="L774" i="11"/>
  <c r="J774" i="11"/>
  <c r="M773" i="11"/>
  <c r="L773" i="11"/>
  <c r="J773" i="11"/>
  <c r="M772" i="11"/>
  <c r="L772" i="11"/>
  <c r="J772" i="11"/>
  <c r="M771" i="11"/>
  <c r="L771" i="11"/>
  <c r="J771" i="11"/>
  <c r="M770" i="11"/>
  <c r="L770" i="11"/>
  <c r="J770" i="11"/>
  <c r="M769" i="11"/>
  <c r="L769" i="11"/>
  <c r="J769" i="11"/>
  <c r="M768" i="11"/>
  <c r="L768" i="11"/>
  <c r="J768" i="11"/>
  <c r="M767" i="11"/>
  <c r="L767" i="11"/>
  <c r="J767" i="11"/>
  <c r="M766" i="11"/>
  <c r="L766" i="11"/>
  <c r="J766" i="11"/>
  <c r="M765" i="11"/>
  <c r="L765" i="11"/>
  <c r="J765" i="11"/>
  <c r="M764" i="11"/>
  <c r="L764" i="11"/>
  <c r="J764" i="11"/>
  <c r="M763" i="11"/>
  <c r="L763" i="11"/>
  <c r="J763" i="11"/>
  <c r="M762" i="11"/>
  <c r="L762" i="11"/>
  <c r="J762" i="11"/>
  <c r="M761" i="11"/>
  <c r="L761" i="11"/>
  <c r="J761" i="11"/>
  <c r="M760" i="11"/>
  <c r="L760" i="11"/>
  <c r="J760" i="11"/>
  <c r="M759" i="11"/>
  <c r="L759" i="11"/>
  <c r="J759" i="11"/>
  <c r="M758" i="11"/>
  <c r="L758" i="11"/>
  <c r="J758" i="11"/>
  <c r="M757" i="11"/>
  <c r="L757" i="11"/>
  <c r="J757" i="11"/>
  <c r="M756" i="11"/>
  <c r="L756" i="11"/>
  <c r="J756" i="11"/>
  <c r="M755" i="11"/>
  <c r="L755" i="11"/>
  <c r="J755" i="11"/>
  <c r="M754" i="11"/>
  <c r="L754" i="11"/>
  <c r="J754" i="11"/>
  <c r="M753" i="11"/>
  <c r="L753" i="11"/>
  <c r="J753" i="11"/>
  <c r="M752" i="11"/>
  <c r="L752" i="11"/>
  <c r="J752" i="11"/>
  <c r="M751" i="11"/>
  <c r="L751" i="11"/>
  <c r="J751" i="11"/>
  <c r="M750" i="11"/>
  <c r="L750" i="11"/>
  <c r="J750" i="11"/>
  <c r="M749" i="11"/>
  <c r="L749" i="11"/>
  <c r="J749" i="11"/>
  <c r="M748" i="11"/>
  <c r="L748" i="11"/>
  <c r="J748" i="11"/>
  <c r="M747" i="11"/>
  <c r="L747" i="11"/>
  <c r="J747" i="11"/>
  <c r="M746" i="11"/>
  <c r="L746" i="11"/>
  <c r="J746" i="11"/>
  <c r="M745" i="11"/>
  <c r="L745" i="11"/>
  <c r="J745" i="11"/>
  <c r="M744" i="11"/>
  <c r="L744" i="11"/>
  <c r="J744" i="11"/>
  <c r="M743" i="11"/>
  <c r="L743" i="11"/>
  <c r="J743" i="11"/>
  <c r="M742" i="11"/>
  <c r="L742" i="11"/>
  <c r="J742" i="11"/>
  <c r="M741" i="11"/>
  <c r="L741" i="11"/>
  <c r="J741" i="11"/>
  <c r="M740" i="11"/>
  <c r="L740" i="11"/>
  <c r="J740" i="11"/>
  <c r="M739" i="11"/>
  <c r="L739" i="11"/>
  <c r="J739" i="11"/>
  <c r="M738" i="11"/>
  <c r="L738" i="11"/>
  <c r="J738" i="11"/>
  <c r="M737" i="11"/>
  <c r="L737" i="11"/>
  <c r="J737" i="11"/>
  <c r="M736" i="11"/>
  <c r="L736" i="11"/>
  <c r="J736" i="11"/>
  <c r="M735" i="11"/>
  <c r="L735" i="11"/>
  <c r="J735" i="11"/>
  <c r="M734" i="11"/>
  <c r="L734" i="11"/>
  <c r="J734" i="11"/>
  <c r="M733" i="11"/>
  <c r="L733" i="11"/>
  <c r="J733" i="11"/>
  <c r="M732" i="11"/>
  <c r="L732" i="11"/>
  <c r="J732" i="11"/>
  <c r="M731" i="11"/>
  <c r="L731" i="11"/>
  <c r="J731" i="11"/>
  <c r="M730" i="11"/>
  <c r="L730" i="11"/>
  <c r="J730" i="11"/>
  <c r="M729" i="11"/>
  <c r="L729" i="11"/>
  <c r="J729" i="11"/>
  <c r="M728" i="11"/>
  <c r="L728" i="11"/>
  <c r="J728" i="11"/>
  <c r="M727" i="11"/>
  <c r="L727" i="11"/>
  <c r="J727" i="11"/>
  <c r="M726" i="11"/>
  <c r="L726" i="11"/>
  <c r="J726" i="11"/>
  <c r="M725" i="11"/>
  <c r="L725" i="11"/>
  <c r="J725" i="11"/>
  <c r="M724" i="11"/>
  <c r="L724" i="11"/>
  <c r="J724" i="11"/>
  <c r="M723" i="11"/>
  <c r="L723" i="11"/>
  <c r="J723" i="11"/>
  <c r="M722" i="11"/>
  <c r="L722" i="11"/>
  <c r="J722" i="11"/>
  <c r="M721" i="11"/>
  <c r="L721" i="11"/>
  <c r="J721" i="11"/>
  <c r="M720" i="11"/>
  <c r="L720" i="11"/>
  <c r="J720" i="11"/>
  <c r="M719" i="11"/>
  <c r="L719" i="11"/>
  <c r="J719" i="11"/>
  <c r="M718" i="11"/>
  <c r="L718" i="11"/>
  <c r="J718" i="11"/>
  <c r="M717" i="11"/>
  <c r="L717" i="11"/>
  <c r="J717" i="11"/>
  <c r="M716" i="11"/>
  <c r="L716" i="11"/>
  <c r="J716" i="11"/>
  <c r="M715" i="11"/>
  <c r="L715" i="11"/>
  <c r="J715" i="11"/>
  <c r="M714" i="11"/>
  <c r="L714" i="11"/>
  <c r="J714" i="11"/>
  <c r="M713" i="11"/>
  <c r="L713" i="11"/>
  <c r="J713" i="11"/>
  <c r="M712" i="11"/>
  <c r="L712" i="11"/>
  <c r="J712" i="11"/>
  <c r="M711" i="11"/>
  <c r="L711" i="11"/>
  <c r="J711" i="11"/>
  <c r="M710" i="11"/>
  <c r="L710" i="11"/>
  <c r="J710" i="11"/>
  <c r="M709" i="11"/>
  <c r="L709" i="11"/>
  <c r="J709" i="11"/>
  <c r="M708" i="11"/>
  <c r="L708" i="11"/>
  <c r="J708" i="11"/>
  <c r="M707" i="11"/>
  <c r="L707" i="11"/>
  <c r="J707" i="11"/>
  <c r="M706" i="11"/>
  <c r="L706" i="11"/>
  <c r="J706" i="11"/>
  <c r="M705" i="11"/>
  <c r="L705" i="11"/>
  <c r="J705" i="11"/>
  <c r="M704" i="11"/>
  <c r="L704" i="11"/>
  <c r="J704" i="11"/>
  <c r="M703" i="11"/>
  <c r="L703" i="11"/>
  <c r="J703" i="11"/>
  <c r="M702" i="11"/>
  <c r="L702" i="11"/>
  <c r="J702" i="11"/>
  <c r="M701" i="11"/>
  <c r="L701" i="11"/>
  <c r="J701" i="11"/>
  <c r="M700" i="11"/>
  <c r="L700" i="11"/>
  <c r="J700" i="11"/>
  <c r="M699" i="11"/>
  <c r="L699" i="11"/>
  <c r="J699" i="11"/>
  <c r="M698" i="11"/>
  <c r="L698" i="11"/>
  <c r="J698" i="11"/>
  <c r="M697" i="11"/>
  <c r="L697" i="11"/>
  <c r="J697" i="11"/>
  <c r="M696" i="11"/>
  <c r="L696" i="11"/>
  <c r="J696" i="11"/>
  <c r="M695" i="11"/>
  <c r="L695" i="11"/>
  <c r="J695" i="11"/>
  <c r="M694" i="11"/>
  <c r="L694" i="11"/>
  <c r="J694" i="11"/>
  <c r="M693" i="11"/>
  <c r="L693" i="11"/>
  <c r="J693" i="11"/>
  <c r="M692" i="11"/>
  <c r="L692" i="11"/>
  <c r="J692" i="11"/>
  <c r="M691" i="11"/>
  <c r="L691" i="11"/>
  <c r="J691" i="11"/>
  <c r="M690" i="11"/>
  <c r="L690" i="11"/>
  <c r="J690" i="11"/>
  <c r="M689" i="11"/>
  <c r="L689" i="11"/>
  <c r="J689" i="11"/>
  <c r="M688" i="11"/>
  <c r="L688" i="11"/>
  <c r="J688" i="11"/>
  <c r="M687" i="11"/>
  <c r="L687" i="11"/>
  <c r="J687" i="11"/>
  <c r="M686" i="11"/>
  <c r="L686" i="11"/>
  <c r="J686" i="11"/>
  <c r="M685" i="11"/>
  <c r="L685" i="11"/>
  <c r="J685" i="11"/>
  <c r="M684" i="11"/>
  <c r="L684" i="11"/>
  <c r="J684" i="11"/>
  <c r="M683" i="11"/>
  <c r="L683" i="11"/>
  <c r="J683" i="11"/>
  <c r="M682" i="11"/>
  <c r="L682" i="11"/>
  <c r="J682" i="11"/>
  <c r="M681" i="11"/>
  <c r="L681" i="11"/>
  <c r="J681" i="11"/>
  <c r="M680" i="11"/>
  <c r="L680" i="11"/>
  <c r="J680" i="11"/>
  <c r="M679" i="11"/>
  <c r="L679" i="11"/>
  <c r="J679" i="11"/>
  <c r="M678" i="11"/>
  <c r="L678" i="11"/>
  <c r="J678" i="11"/>
  <c r="M677" i="11"/>
  <c r="L677" i="11"/>
  <c r="J677" i="11"/>
  <c r="M676" i="11"/>
  <c r="L676" i="11"/>
  <c r="J676" i="11"/>
  <c r="M675" i="11"/>
  <c r="L675" i="11"/>
  <c r="J675" i="11"/>
  <c r="M674" i="11"/>
  <c r="L674" i="11"/>
  <c r="J674" i="11"/>
  <c r="M673" i="11"/>
  <c r="L673" i="11"/>
  <c r="J673" i="11"/>
  <c r="M672" i="11"/>
  <c r="L672" i="11"/>
  <c r="J672" i="11"/>
  <c r="M671" i="11"/>
  <c r="L671" i="11"/>
  <c r="J671" i="11"/>
  <c r="M670" i="11"/>
  <c r="L670" i="11"/>
  <c r="J670" i="11"/>
  <c r="M669" i="11"/>
  <c r="L669" i="11"/>
  <c r="J669" i="11"/>
  <c r="M668" i="11"/>
  <c r="L668" i="11"/>
  <c r="J668" i="11"/>
  <c r="M667" i="11"/>
  <c r="L667" i="11"/>
  <c r="J667" i="11"/>
  <c r="M666" i="11"/>
  <c r="L666" i="11"/>
  <c r="J666" i="11"/>
  <c r="M665" i="11"/>
  <c r="L665" i="11"/>
  <c r="J665" i="11"/>
  <c r="M664" i="11"/>
  <c r="L664" i="11"/>
  <c r="J664" i="11"/>
  <c r="M663" i="11"/>
  <c r="L663" i="11"/>
  <c r="J663" i="11"/>
  <c r="M662" i="11"/>
  <c r="L662" i="11"/>
  <c r="J662" i="11"/>
  <c r="M661" i="11"/>
  <c r="L661" i="11"/>
  <c r="J661" i="11"/>
  <c r="M660" i="11"/>
  <c r="L660" i="11"/>
  <c r="J660" i="11"/>
  <c r="M659" i="11"/>
  <c r="L659" i="11"/>
  <c r="J659" i="11"/>
  <c r="M658" i="11"/>
  <c r="L658" i="11"/>
  <c r="J658" i="11"/>
  <c r="M657" i="11"/>
  <c r="L657" i="11"/>
  <c r="J657" i="11"/>
  <c r="M656" i="11"/>
  <c r="L656" i="11"/>
  <c r="J656" i="11"/>
  <c r="M655" i="11"/>
  <c r="L655" i="11"/>
  <c r="J655" i="11"/>
  <c r="M654" i="11"/>
  <c r="L654" i="11"/>
  <c r="J654" i="11"/>
  <c r="M653" i="11"/>
  <c r="L653" i="11"/>
  <c r="J653" i="11"/>
  <c r="M652" i="11"/>
  <c r="L652" i="11"/>
  <c r="J652" i="11"/>
  <c r="M651" i="11"/>
  <c r="L651" i="11"/>
  <c r="J651" i="11"/>
  <c r="M650" i="11"/>
  <c r="L650" i="11"/>
  <c r="J650" i="11"/>
  <c r="M649" i="11"/>
  <c r="L649" i="11"/>
  <c r="J649" i="11"/>
  <c r="M648" i="11"/>
  <c r="L648" i="11"/>
  <c r="J648" i="11"/>
  <c r="M647" i="11"/>
  <c r="L647" i="11"/>
  <c r="J647" i="11"/>
  <c r="M646" i="11"/>
  <c r="L646" i="11"/>
  <c r="J646" i="11"/>
  <c r="M645" i="11"/>
  <c r="L645" i="11"/>
  <c r="J645" i="11"/>
  <c r="M644" i="11"/>
  <c r="L644" i="11"/>
  <c r="J644" i="11"/>
  <c r="M643" i="11"/>
  <c r="L643" i="11"/>
  <c r="J643" i="11"/>
  <c r="M642" i="11"/>
  <c r="L642" i="11"/>
  <c r="J642" i="11"/>
  <c r="M641" i="11"/>
  <c r="L641" i="11"/>
  <c r="J641" i="11"/>
  <c r="M640" i="11"/>
  <c r="L640" i="11"/>
  <c r="J640" i="11"/>
  <c r="M639" i="11"/>
  <c r="L639" i="11"/>
  <c r="J639" i="11"/>
  <c r="M638" i="11"/>
  <c r="L638" i="11"/>
  <c r="J638" i="11"/>
  <c r="M637" i="11"/>
  <c r="L637" i="11"/>
  <c r="J637" i="11"/>
  <c r="M636" i="11"/>
  <c r="L636" i="11"/>
  <c r="J636" i="11"/>
  <c r="M635" i="11"/>
  <c r="L635" i="11"/>
  <c r="J635" i="11"/>
  <c r="M634" i="11"/>
  <c r="L634" i="11"/>
  <c r="J634" i="11"/>
  <c r="M633" i="11"/>
  <c r="L633" i="11"/>
  <c r="J633" i="11"/>
  <c r="M632" i="11"/>
  <c r="L632" i="11"/>
  <c r="J632" i="11"/>
  <c r="M631" i="11"/>
  <c r="L631" i="11"/>
  <c r="J631" i="11"/>
  <c r="M630" i="11"/>
  <c r="L630" i="11"/>
  <c r="J630" i="11"/>
  <c r="M629" i="11"/>
  <c r="L629" i="11"/>
  <c r="J629" i="11"/>
  <c r="M628" i="11"/>
  <c r="L628" i="11"/>
  <c r="J628" i="11"/>
  <c r="M627" i="11"/>
  <c r="L627" i="11"/>
  <c r="J627" i="11"/>
  <c r="M626" i="11"/>
  <c r="L626" i="11"/>
  <c r="J626" i="11"/>
  <c r="M625" i="11"/>
  <c r="L625" i="11"/>
  <c r="J625" i="11"/>
  <c r="M624" i="11"/>
  <c r="L624" i="11"/>
  <c r="J624" i="11"/>
  <c r="M623" i="11"/>
  <c r="L623" i="11"/>
  <c r="J623" i="11"/>
  <c r="M622" i="11"/>
  <c r="L622" i="11"/>
  <c r="J622" i="11"/>
  <c r="M621" i="11"/>
  <c r="L621" i="11"/>
  <c r="J621" i="11"/>
  <c r="M620" i="11"/>
  <c r="L620" i="11"/>
  <c r="J620" i="11"/>
  <c r="M619" i="11"/>
  <c r="L619" i="11"/>
  <c r="J619" i="11"/>
  <c r="M618" i="11"/>
  <c r="L618" i="11"/>
  <c r="J618" i="11"/>
  <c r="M617" i="11"/>
  <c r="L617" i="11"/>
  <c r="J617" i="11"/>
  <c r="M616" i="11"/>
  <c r="L616" i="11"/>
  <c r="J616" i="11"/>
  <c r="M615" i="11"/>
  <c r="L615" i="11"/>
  <c r="J615" i="11"/>
  <c r="M614" i="11"/>
  <c r="L614" i="11"/>
  <c r="J614" i="11"/>
  <c r="M613" i="11"/>
  <c r="L613" i="11"/>
  <c r="J613" i="11"/>
  <c r="M612" i="11"/>
  <c r="L612" i="11"/>
  <c r="J612" i="11"/>
  <c r="M611" i="11"/>
  <c r="L611" i="11"/>
  <c r="J611" i="11"/>
  <c r="M610" i="11"/>
  <c r="L610" i="11"/>
  <c r="J610" i="11"/>
  <c r="M609" i="11"/>
  <c r="L609" i="11"/>
  <c r="J609" i="11"/>
  <c r="M608" i="11"/>
  <c r="L608" i="11"/>
  <c r="J608" i="11"/>
  <c r="M607" i="11"/>
  <c r="L607" i="11"/>
  <c r="J607" i="11"/>
  <c r="M606" i="11"/>
  <c r="L606" i="11"/>
  <c r="J606" i="11"/>
  <c r="M605" i="11"/>
  <c r="L605" i="11"/>
  <c r="J605" i="11"/>
  <c r="M604" i="11"/>
  <c r="L604" i="11"/>
  <c r="J604" i="11"/>
  <c r="M603" i="11"/>
  <c r="L603" i="11"/>
  <c r="J603" i="11"/>
  <c r="M602" i="11"/>
  <c r="L602" i="11"/>
  <c r="J602" i="11"/>
  <c r="M601" i="11"/>
  <c r="L601" i="11"/>
  <c r="J601" i="11"/>
  <c r="M600" i="11"/>
  <c r="L600" i="11"/>
  <c r="J600" i="11"/>
  <c r="M599" i="11"/>
  <c r="L599" i="11"/>
  <c r="J599" i="11"/>
  <c r="M598" i="11"/>
  <c r="L598" i="11"/>
  <c r="J598" i="11"/>
  <c r="M597" i="11"/>
  <c r="L597" i="11"/>
  <c r="J597" i="11"/>
  <c r="M596" i="11"/>
  <c r="L596" i="11"/>
  <c r="J596" i="11"/>
  <c r="M595" i="11"/>
  <c r="L595" i="11"/>
  <c r="J595" i="11"/>
  <c r="M594" i="11"/>
  <c r="L594" i="11"/>
  <c r="J594" i="11"/>
  <c r="M593" i="11"/>
  <c r="L593" i="11"/>
  <c r="J593" i="11"/>
  <c r="M592" i="11"/>
  <c r="L592" i="11"/>
  <c r="J592" i="11"/>
  <c r="M591" i="11"/>
  <c r="L591" i="11"/>
  <c r="J591" i="11"/>
  <c r="M590" i="11"/>
  <c r="L590" i="11"/>
  <c r="J590" i="11"/>
  <c r="M589" i="11"/>
  <c r="L589" i="11"/>
  <c r="J589" i="11"/>
  <c r="M588" i="11"/>
  <c r="L588" i="11"/>
  <c r="J588" i="11"/>
  <c r="M587" i="11"/>
  <c r="L587" i="11"/>
  <c r="J587" i="11"/>
  <c r="M586" i="11"/>
  <c r="L586" i="11"/>
  <c r="J586" i="11"/>
  <c r="M585" i="11"/>
  <c r="L585" i="11"/>
  <c r="J585" i="11"/>
  <c r="M584" i="11"/>
  <c r="L584" i="11"/>
  <c r="J584" i="11"/>
  <c r="M583" i="11"/>
  <c r="L583" i="11"/>
  <c r="J583" i="11"/>
  <c r="M582" i="11"/>
  <c r="L582" i="11"/>
  <c r="J582" i="11"/>
  <c r="M581" i="11"/>
  <c r="L581" i="11"/>
  <c r="J581" i="11"/>
  <c r="M580" i="11"/>
  <c r="L580" i="11"/>
  <c r="J580" i="11"/>
  <c r="M579" i="11"/>
  <c r="L579" i="11"/>
  <c r="J579" i="11"/>
  <c r="M578" i="11"/>
  <c r="L578" i="11"/>
  <c r="J578" i="11"/>
  <c r="M577" i="11"/>
  <c r="L577" i="11"/>
  <c r="J577" i="11"/>
  <c r="M576" i="11"/>
  <c r="L576" i="11"/>
  <c r="J576" i="11"/>
  <c r="M575" i="11"/>
  <c r="L575" i="11"/>
  <c r="J575" i="11"/>
  <c r="M574" i="11"/>
  <c r="L574" i="11"/>
  <c r="J574" i="11"/>
  <c r="M573" i="11"/>
  <c r="L573" i="11"/>
  <c r="J573" i="11"/>
  <c r="M572" i="11"/>
  <c r="L572" i="11"/>
  <c r="J572" i="11"/>
  <c r="M571" i="11"/>
  <c r="L571" i="11"/>
  <c r="J571" i="11"/>
  <c r="M570" i="11"/>
  <c r="L570" i="11"/>
  <c r="J570" i="11"/>
  <c r="M569" i="11"/>
  <c r="L569" i="11"/>
  <c r="J569" i="11"/>
  <c r="M568" i="11"/>
  <c r="L568" i="11"/>
  <c r="J568" i="11"/>
  <c r="M567" i="11"/>
  <c r="L567" i="11"/>
  <c r="J567" i="11"/>
  <c r="M566" i="11"/>
  <c r="L566" i="11"/>
  <c r="J566" i="11"/>
  <c r="M565" i="11"/>
  <c r="L565" i="11"/>
  <c r="J565" i="11"/>
  <c r="M564" i="11"/>
  <c r="L564" i="11"/>
  <c r="J564" i="11"/>
  <c r="M563" i="11"/>
  <c r="L563" i="11"/>
  <c r="J563" i="11"/>
  <c r="M562" i="11"/>
  <c r="L562" i="11"/>
  <c r="J562" i="11"/>
  <c r="M561" i="11"/>
  <c r="L561" i="11"/>
  <c r="J561" i="11"/>
  <c r="M560" i="11"/>
  <c r="L560" i="11"/>
  <c r="J560" i="11"/>
  <c r="M559" i="11"/>
  <c r="L559" i="11"/>
  <c r="J559" i="11"/>
  <c r="M558" i="11"/>
  <c r="L558" i="11"/>
  <c r="J558" i="11"/>
  <c r="M557" i="11"/>
  <c r="L557" i="11"/>
  <c r="J557" i="11"/>
  <c r="M556" i="11"/>
  <c r="L556" i="11"/>
  <c r="J556" i="11"/>
  <c r="M555" i="11"/>
  <c r="L555" i="11"/>
  <c r="J555" i="11"/>
  <c r="M554" i="11"/>
  <c r="L554" i="11"/>
  <c r="J554" i="11"/>
  <c r="M553" i="11"/>
  <c r="L553" i="11"/>
  <c r="J553" i="11"/>
  <c r="M552" i="11"/>
  <c r="L552" i="11"/>
  <c r="J552" i="11"/>
  <c r="M551" i="11"/>
  <c r="L551" i="11"/>
  <c r="J551" i="11"/>
  <c r="M550" i="11"/>
  <c r="L550" i="11"/>
  <c r="J550" i="11"/>
  <c r="M549" i="11"/>
  <c r="L549" i="11"/>
  <c r="J549" i="11"/>
  <c r="M548" i="11"/>
  <c r="L548" i="11"/>
  <c r="J548" i="11"/>
  <c r="M547" i="11"/>
  <c r="L547" i="11"/>
  <c r="J547" i="11"/>
  <c r="M546" i="11"/>
  <c r="L546" i="11"/>
  <c r="J546" i="11"/>
  <c r="M545" i="11"/>
  <c r="L545" i="11"/>
  <c r="J545" i="11"/>
  <c r="M544" i="11"/>
  <c r="L544" i="11"/>
  <c r="J544" i="11"/>
  <c r="M543" i="11"/>
  <c r="L543" i="11"/>
  <c r="J543" i="11"/>
  <c r="M542" i="11"/>
  <c r="L542" i="11"/>
  <c r="J542" i="11"/>
  <c r="M541" i="11"/>
  <c r="L541" i="11"/>
  <c r="J541" i="11"/>
  <c r="M540" i="11"/>
  <c r="L540" i="11"/>
  <c r="J540" i="11"/>
  <c r="M539" i="11"/>
  <c r="L539" i="11"/>
  <c r="J539" i="11"/>
  <c r="M538" i="11"/>
  <c r="L538" i="11"/>
  <c r="J538" i="11"/>
  <c r="M537" i="11"/>
  <c r="L537" i="11"/>
  <c r="J537" i="11"/>
  <c r="M536" i="11"/>
  <c r="L536" i="11"/>
  <c r="J536" i="11"/>
  <c r="M535" i="11"/>
  <c r="L535" i="11"/>
  <c r="J535" i="11"/>
  <c r="M534" i="11"/>
  <c r="L534" i="11"/>
  <c r="J534" i="11"/>
  <c r="M533" i="11"/>
  <c r="L533" i="11"/>
  <c r="J533" i="11"/>
  <c r="M532" i="11"/>
  <c r="L532" i="11"/>
  <c r="J532" i="11"/>
  <c r="M531" i="11"/>
  <c r="L531" i="11"/>
  <c r="J531" i="11"/>
  <c r="M530" i="11"/>
  <c r="L530" i="11"/>
  <c r="J530" i="11"/>
  <c r="M529" i="11"/>
  <c r="L529" i="11"/>
  <c r="J529" i="11"/>
  <c r="M528" i="11"/>
  <c r="L528" i="11"/>
  <c r="J528" i="11"/>
  <c r="M527" i="11"/>
  <c r="L527" i="11"/>
  <c r="J527" i="11"/>
  <c r="M526" i="11"/>
  <c r="L526" i="11"/>
  <c r="J526" i="11"/>
  <c r="M525" i="11"/>
  <c r="L525" i="11"/>
  <c r="J525" i="11"/>
  <c r="M524" i="11"/>
  <c r="L524" i="11"/>
  <c r="J524" i="11"/>
  <c r="M523" i="11"/>
  <c r="L523" i="11"/>
  <c r="J523" i="11"/>
  <c r="M522" i="11"/>
  <c r="L522" i="11"/>
  <c r="J522" i="11"/>
  <c r="M521" i="11"/>
  <c r="L521" i="11"/>
  <c r="J521" i="11"/>
  <c r="M520" i="11"/>
  <c r="L520" i="11"/>
  <c r="J520" i="11"/>
  <c r="M519" i="11"/>
  <c r="L519" i="11"/>
  <c r="J519" i="11"/>
  <c r="M518" i="11"/>
  <c r="L518" i="11"/>
  <c r="J518" i="11"/>
  <c r="M517" i="11"/>
  <c r="L517" i="11"/>
  <c r="J517" i="11"/>
  <c r="M516" i="11"/>
  <c r="L516" i="11"/>
  <c r="J516" i="11"/>
  <c r="M515" i="11"/>
  <c r="L515" i="11"/>
  <c r="J515" i="11"/>
  <c r="M514" i="11"/>
  <c r="L514" i="11"/>
  <c r="J514" i="11"/>
  <c r="M513" i="11"/>
  <c r="L513" i="11"/>
  <c r="J513" i="11"/>
  <c r="M512" i="11"/>
  <c r="L512" i="11"/>
  <c r="J512" i="11"/>
  <c r="M511" i="11"/>
  <c r="L511" i="11"/>
  <c r="J511" i="11"/>
  <c r="M510" i="11"/>
  <c r="L510" i="11"/>
  <c r="J510" i="11"/>
  <c r="M509" i="11"/>
  <c r="L509" i="11"/>
  <c r="J509" i="11"/>
  <c r="M508" i="11"/>
  <c r="L508" i="11"/>
  <c r="J508" i="11"/>
  <c r="M507" i="11"/>
  <c r="L507" i="11"/>
  <c r="J507" i="11"/>
  <c r="M506" i="11"/>
  <c r="L506" i="11"/>
  <c r="J506" i="11"/>
  <c r="M505" i="11"/>
  <c r="L505" i="11"/>
  <c r="J505" i="11"/>
  <c r="M504" i="11"/>
  <c r="L504" i="11"/>
  <c r="J504" i="11"/>
  <c r="M503" i="11"/>
  <c r="L503" i="11"/>
  <c r="J503" i="11"/>
  <c r="M502" i="11"/>
  <c r="L502" i="11"/>
  <c r="J502" i="11"/>
  <c r="M501" i="11"/>
  <c r="L501" i="11"/>
  <c r="J501" i="11"/>
  <c r="M500" i="11"/>
  <c r="L500" i="11"/>
  <c r="J500" i="11"/>
  <c r="M499" i="11"/>
  <c r="L499" i="11"/>
  <c r="J499" i="11"/>
  <c r="M498" i="11"/>
  <c r="L498" i="11"/>
  <c r="J498" i="11"/>
  <c r="M497" i="11"/>
  <c r="L497" i="11"/>
  <c r="J497" i="11"/>
  <c r="M496" i="11"/>
  <c r="L496" i="11"/>
  <c r="J496" i="11"/>
  <c r="M495" i="11"/>
  <c r="L495" i="11"/>
  <c r="J495" i="11"/>
  <c r="M494" i="11"/>
  <c r="L494" i="11"/>
  <c r="J494" i="11"/>
  <c r="M493" i="11"/>
  <c r="L493" i="11"/>
  <c r="J493" i="11"/>
  <c r="M492" i="11"/>
  <c r="L492" i="11"/>
  <c r="J492" i="11"/>
  <c r="M491" i="11"/>
  <c r="L491" i="11"/>
  <c r="J491" i="11"/>
  <c r="M490" i="11"/>
  <c r="L490" i="11"/>
  <c r="J490" i="11"/>
  <c r="M489" i="11"/>
  <c r="L489" i="11"/>
  <c r="J489" i="11"/>
  <c r="M488" i="11"/>
  <c r="L488" i="11"/>
  <c r="J488" i="11"/>
  <c r="M487" i="11"/>
  <c r="L487" i="11"/>
  <c r="J487" i="11"/>
  <c r="M486" i="11"/>
  <c r="L486" i="11"/>
  <c r="J486" i="11"/>
  <c r="M485" i="11"/>
  <c r="L485" i="11"/>
  <c r="J485" i="11"/>
  <c r="M484" i="11"/>
  <c r="L484" i="11"/>
  <c r="J484" i="11"/>
  <c r="M483" i="11"/>
  <c r="L483" i="11"/>
  <c r="J483" i="11"/>
  <c r="M482" i="11"/>
  <c r="L482" i="11"/>
  <c r="J482" i="11"/>
  <c r="M481" i="11"/>
  <c r="L481" i="11"/>
  <c r="J481" i="11"/>
  <c r="M480" i="11"/>
  <c r="L480" i="11"/>
  <c r="J480" i="11"/>
  <c r="M479" i="11"/>
  <c r="L479" i="11"/>
  <c r="J479" i="11"/>
  <c r="M478" i="11"/>
  <c r="L478" i="11"/>
  <c r="J478" i="11"/>
  <c r="M477" i="11"/>
  <c r="L477" i="11"/>
  <c r="J477" i="11"/>
  <c r="M476" i="11"/>
  <c r="L476" i="11"/>
  <c r="J476" i="11"/>
  <c r="M475" i="11"/>
  <c r="L475" i="11"/>
  <c r="J475" i="11"/>
  <c r="M474" i="11"/>
  <c r="L474" i="11"/>
  <c r="J474" i="11"/>
  <c r="M473" i="11"/>
  <c r="L473" i="11"/>
  <c r="J473" i="11"/>
  <c r="M472" i="11"/>
  <c r="L472" i="11"/>
  <c r="J472" i="11"/>
  <c r="M471" i="11"/>
  <c r="L471" i="11"/>
  <c r="J471" i="11"/>
  <c r="M470" i="11"/>
  <c r="L470" i="11"/>
  <c r="J470" i="11"/>
  <c r="M469" i="11"/>
  <c r="L469" i="11"/>
  <c r="J469" i="11"/>
  <c r="M468" i="11"/>
  <c r="L468" i="11"/>
  <c r="J468" i="11"/>
  <c r="M467" i="11"/>
  <c r="L467" i="11"/>
  <c r="J467" i="11"/>
  <c r="M466" i="11"/>
  <c r="L466" i="11"/>
  <c r="J466" i="11"/>
  <c r="M465" i="11"/>
  <c r="L465" i="11"/>
  <c r="J465" i="11"/>
  <c r="M464" i="11"/>
  <c r="L464" i="11"/>
  <c r="J464" i="11"/>
  <c r="M463" i="11"/>
  <c r="L463" i="11"/>
  <c r="J463" i="11"/>
  <c r="M462" i="11"/>
  <c r="L462" i="11"/>
  <c r="J462" i="11"/>
  <c r="M461" i="11"/>
  <c r="L461" i="11"/>
  <c r="J461" i="11"/>
  <c r="M460" i="11"/>
  <c r="L460" i="11"/>
  <c r="J460" i="11"/>
  <c r="M459" i="11"/>
  <c r="L459" i="11"/>
  <c r="J459" i="11"/>
  <c r="M458" i="11"/>
  <c r="L458" i="11"/>
  <c r="J458" i="11"/>
  <c r="M457" i="11"/>
  <c r="L457" i="11"/>
  <c r="J457" i="11"/>
  <c r="M456" i="11"/>
  <c r="L456" i="11"/>
  <c r="J456" i="11"/>
  <c r="M455" i="11"/>
  <c r="L455" i="11"/>
  <c r="J455" i="11"/>
  <c r="M454" i="11"/>
  <c r="L454" i="11"/>
  <c r="J454" i="11"/>
  <c r="M453" i="11"/>
  <c r="L453" i="11"/>
  <c r="J453" i="11"/>
  <c r="M452" i="11"/>
  <c r="L452" i="11"/>
  <c r="J452" i="11"/>
  <c r="M451" i="11"/>
  <c r="L451" i="11"/>
  <c r="J451" i="11"/>
  <c r="M450" i="11"/>
  <c r="L450" i="11"/>
  <c r="J450" i="11"/>
  <c r="M449" i="11"/>
  <c r="L449" i="11"/>
  <c r="J449" i="11"/>
  <c r="M448" i="11"/>
  <c r="L448" i="11"/>
  <c r="J448" i="11"/>
  <c r="M447" i="11"/>
  <c r="L447" i="11"/>
  <c r="J447" i="11"/>
  <c r="M446" i="11"/>
  <c r="L446" i="11"/>
  <c r="J446" i="11"/>
  <c r="M445" i="11"/>
  <c r="L445" i="11"/>
  <c r="J445" i="11"/>
  <c r="M444" i="11"/>
  <c r="L444" i="11"/>
  <c r="J444" i="11"/>
  <c r="M443" i="11"/>
  <c r="L443" i="11"/>
  <c r="J443" i="11"/>
  <c r="M442" i="11"/>
  <c r="L442" i="11"/>
  <c r="J442" i="11"/>
  <c r="M441" i="11"/>
  <c r="L441" i="11"/>
  <c r="J441" i="11"/>
  <c r="M440" i="11"/>
  <c r="L440" i="11"/>
  <c r="J440" i="11"/>
  <c r="M439" i="11"/>
  <c r="L439" i="11"/>
  <c r="J439" i="11"/>
  <c r="M438" i="11"/>
  <c r="L438" i="11"/>
  <c r="J438" i="11"/>
  <c r="M437" i="11"/>
  <c r="L437" i="11"/>
  <c r="J437" i="11"/>
  <c r="M436" i="11"/>
  <c r="L436" i="11"/>
  <c r="J436" i="11"/>
  <c r="M435" i="11"/>
  <c r="L435" i="11"/>
  <c r="J435" i="11"/>
  <c r="M434" i="11"/>
  <c r="L434" i="11"/>
  <c r="J434" i="11"/>
  <c r="M433" i="11"/>
  <c r="L433" i="11"/>
  <c r="J433" i="11"/>
  <c r="M432" i="11"/>
  <c r="L432" i="11"/>
  <c r="J432" i="11"/>
  <c r="M431" i="11"/>
  <c r="L431" i="11"/>
  <c r="J431" i="11"/>
  <c r="M430" i="11"/>
  <c r="L430" i="11"/>
  <c r="J430" i="11"/>
  <c r="M429" i="11"/>
  <c r="L429" i="11"/>
  <c r="J429" i="11"/>
  <c r="M428" i="11"/>
  <c r="L428" i="11"/>
  <c r="J428" i="11"/>
  <c r="M427" i="11"/>
  <c r="L427" i="11"/>
  <c r="J427" i="11"/>
  <c r="M426" i="11"/>
  <c r="L426" i="11"/>
  <c r="J426" i="11"/>
  <c r="M425" i="11"/>
  <c r="L425" i="11"/>
  <c r="J425" i="11"/>
  <c r="M424" i="11"/>
  <c r="L424" i="11"/>
  <c r="J424" i="11"/>
  <c r="M423" i="11"/>
  <c r="L423" i="11"/>
  <c r="J423" i="11"/>
  <c r="M422" i="11"/>
  <c r="L422" i="11"/>
  <c r="J422" i="11"/>
  <c r="M421" i="11"/>
  <c r="L421" i="11"/>
  <c r="J421" i="11"/>
  <c r="M420" i="11"/>
  <c r="L420" i="11"/>
  <c r="J420" i="11"/>
  <c r="M419" i="11"/>
  <c r="L419" i="11"/>
  <c r="J419" i="11"/>
  <c r="M418" i="11"/>
  <c r="L418" i="11"/>
  <c r="J418" i="11"/>
  <c r="M417" i="11"/>
  <c r="L417" i="11"/>
  <c r="J417" i="11"/>
  <c r="M416" i="11"/>
  <c r="L416" i="11"/>
  <c r="J416" i="11"/>
  <c r="M415" i="11"/>
  <c r="L415" i="11"/>
  <c r="J415" i="11"/>
  <c r="M414" i="11"/>
  <c r="L414" i="11"/>
  <c r="J414" i="11"/>
  <c r="M413" i="11"/>
  <c r="L413" i="11"/>
  <c r="J413" i="11"/>
  <c r="M412" i="11"/>
  <c r="L412" i="11"/>
  <c r="J412" i="11"/>
  <c r="M411" i="11"/>
  <c r="L411" i="11"/>
  <c r="J411" i="11"/>
  <c r="M410" i="11"/>
  <c r="L410" i="11"/>
  <c r="J410" i="11"/>
  <c r="M409" i="11"/>
  <c r="L409" i="11"/>
  <c r="J409" i="11"/>
  <c r="M408" i="11"/>
  <c r="L408" i="11"/>
  <c r="J408" i="11"/>
  <c r="M407" i="11"/>
  <c r="L407" i="11"/>
  <c r="J407" i="11"/>
  <c r="M406" i="11"/>
  <c r="L406" i="11"/>
  <c r="J406" i="11"/>
  <c r="M405" i="11"/>
  <c r="L405" i="11"/>
  <c r="J405" i="11"/>
  <c r="M404" i="11"/>
  <c r="L404" i="11"/>
  <c r="J404" i="11"/>
  <c r="M403" i="11"/>
  <c r="L403" i="11"/>
  <c r="J403" i="11"/>
  <c r="M402" i="11"/>
  <c r="L402" i="11"/>
  <c r="J402" i="11"/>
  <c r="M401" i="11"/>
  <c r="L401" i="11"/>
  <c r="J401" i="11"/>
  <c r="M400" i="11"/>
  <c r="L400" i="11"/>
  <c r="J400" i="11"/>
  <c r="M399" i="11"/>
  <c r="L399" i="11"/>
  <c r="J399" i="11"/>
  <c r="M398" i="11"/>
  <c r="L398" i="11"/>
  <c r="J398" i="11"/>
  <c r="M397" i="11"/>
  <c r="L397" i="11"/>
  <c r="J397" i="11"/>
  <c r="M396" i="11"/>
  <c r="L396" i="11"/>
  <c r="J396" i="11"/>
  <c r="M395" i="11"/>
  <c r="L395" i="11"/>
  <c r="J395" i="11"/>
  <c r="M394" i="11"/>
  <c r="L394" i="11"/>
  <c r="J394" i="11"/>
  <c r="M393" i="11"/>
  <c r="L393" i="11"/>
  <c r="J393" i="11"/>
  <c r="M392" i="11"/>
  <c r="L392" i="11"/>
  <c r="J392" i="11"/>
  <c r="M391" i="11"/>
  <c r="L391" i="11"/>
  <c r="J391" i="11"/>
  <c r="M390" i="11"/>
  <c r="L390" i="11"/>
  <c r="J390" i="11"/>
  <c r="M389" i="11"/>
  <c r="L389" i="11"/>
  <c r="J389" i="11"/>
  <c r="M388" i="11"/>
  <c r="L388" i="11"/>
  <c r="J388" i="11"/>
  <c r="M387" i="11"/>
  <c r="L387" i="11"/>
  <c r="J387" i="11"/>
  <c r="M386" i="11"/>
  <c r="L386" i="11"/>
  <c r="J386" i="11"/>
  <c r="M385" i="11"/>
  <c r="L385" i="11"/>
  <c r="J385" i="11"/>
  <c r="M384" i="11"/>
  <c r="L384" i="11"/>
  <c r="J384" i="11"/>
  <c r="M383" i="11"/>
  <c r="L383" i="11"/>
  <c r="J383" i="11"/>
  <c r="M382" i="11"/>
  <c r="L382" i="11"/>
  <c r="J382" i="11"/>
  <c r="M381" i="11"/>
  <c r="L381" i="11"/>
  <c r="J381" i="11"/>
  <c r="M380" i="11"/>
  <c r="L380" i="11"/>
  <c r="J380" i="11"/>
  <c r="M379" i="11"/>
  <c r="L379" i="11"/>
  <c r="J379" i="11"/>
  <c r="M378" i="11"/>
  <c r="L378" i="11"/>
  <c r="J378" i="11"/>
  <c r="M377" i="11"/>
  <c r="L377" i="11"/>
  <c r="J377" i="11"/>
  <c r="M376" i="11"/>
  <c r="L376" i="11"/>
  <c r="J376" i="11"/>
  <c r="M375" i="11"/>
  <c r="L375" i="11"/>
  <c r="J375" i="11"/>
  <c r="M374" i="11"/>
  <c r="L374" i="11"/>
  <c r="J374" i="11"/>
  <c r="M373" i="11"/>
  <c r="L373" i="11"/>
  <c r="J373" i="11"/>
  <c r="M372" i="11"/>
  <c r="L372" i="11"/>
  <c r="J372" i="11"/>
  <c r="M371" i="11"/>
  <c r="L371" i="11"/>
  <c r="J371" i="11"/>
  <c r="M370" i="11"/>
  <c r="L370" i="11"/>
  <c r="J370" i="11"/>
  <c r="M369" i="11"/>
  <c r="L369" i="11"/>
  <c r="J369" i="11"/>
  <c r="M368" i="11"/>
  <c r="L368" i="11"/>
  <c r="J368" i="11"/>
  <c r="M367" i="11"/>
  <c r="L367" i="11"/>
  <c r="J367" i="11"/>
  <c r="M366" i="11"/>
  <c r="L366" i="11"/>
  <c r="J366" i="11"/>
  <c r="M365" i="11"/>
  <c r="L365" i="11"/>
  <c r="J365" i="11"/>
  <c r="M364" i="11"/>
  <c r="L364" i="11"/>
  <c r="J364" i="11"/>
  <c r="M363" i="11"/>
  <c r="L363" i="11"/>
  <c r="J363" i="11"/>
  <c r="M362" i="11"/>
  <c r="L362" i="11"/>
  <c r="J362" i="11"/>
  <c r="M361" i="11"/>
  <c r="L361" i="11"/>
  <c r="J361" i="11"/>
  <c r="M360" i="11"/>
  <c r="L360" i="11"/>
  <c r="J360" i="11"/>
  <c r="M359" i="11"/>
  <c r="L359" i="11"/>
  <c r="J359" i="11"/>
  <c r="M358" i="11"/>
  <c r="L358" i="11"/>
  <c r="J358" i="11"/>
  <c r="M357" i="11"/>
  <c r="L357" i="11"/>
  <c r="J357" i="11"/>
  <c r="M356" i="11"/>
  <c r="L356" i="11"/>
  <c r="J356" i="11"/>
  <c r="M355" i="11"/>
  <c r="L355" i="11"/>
  <c r="J355" i="11"/>
  <c r="M354" i="11"/>
  <c r="L354" i="11"/>
  <c r="J354" i="11"/>
  <c r="M353" i="11"/>
  <c r="L353" i="11"/>
  <c r="J353" i="11"/>
  <c r="M352" i="11"/>
  <c r="L352" i="11"/>
  <c r="J352" i="11"/>
  <c r="M351" i="11"/>
  <c r="L351" i="11"/>
  <c r="J351" i="11"/>
  <c r="M350" i="11"/>
  <c r="L350" i="11"/>
  <c r="J350" i="11"/>
  <c r="M349" i="11"/>
  <c r="L349" i="11"/>
  <c r="J349" i="11"/>
  <c r="M348" i="11"/>
  <c r="L348" i="11"/>
  <c r="J348" i="11"/>
  <c r="M347" i="11"/>
  <c r="L347" i="11"/>
  <c r="J347" i="11"/>
  <c r="M346" i="11"/>
  <c r="L346" i="11"/>
  <c r="J346" i="11"/>
  <c r="M345" i="11"/>
  <c r="L345" i="11"/>
  <c r="J345" i="11"/>
  <c r="M344" i="11"/>
  <c r="L344" i="11"/>
  <c r="J344" i="11"/>
  <c r="M343" i="11"/>
  <c r="L343" i="11"/>
  <c r="J343" i="11"/>
  <c r="M342" i="11"/>
  <c r="L342" i="11"/>
  <c r="J342" i="11"/>
  <c r="M341" i="11"/>
  <c r="L341" i="11"/>
  <c r="J341" i="11"/>
  <c r="M340" i="11"/>
  <c r="L340" i="11"/>
  <c r="J340" i="11"/>
  <c r="M339" i="11"/>
  <c r="L339" i="11"/>
  <c r="J339" i="11"/>
  <c r="M338" i="11"/>
  <c r="L338" i="11"/>
  <c r="J338" i="11"/>
  <c r="M337" i="11"/>
  <c r="L337" i="11"/>
  <c r="J337" i="11"/>
  <c r="M336" i="11"/>
  <c r="L336" i="11"/>
  <c r="J336" i="11"/>
  <c r="M335" i="11"/>
  <c r="L335" i="11"/>
  <c r="J335" i="11"/>
  <c r="M334" i="11"/>
  <c r="L334" i="11"/>
  <c r="J334" i="11"/>
  <c r="M333" i="11"/>
  <c r="L333" i="11"/>
  <c r="J333" i="11"/>
  <c r="M332" i="11"/>
  <c r="L332" i="11"/>
  <c r="J332" i="11"/>
  <c r="M331" i="11"/>
  <c r="L331" i="11"/>
  <c r="J331" i="11"/>
  <c r="M330" i="11"/>
  <c r="L330" i="11"/>
  <c r="J330" i="11"/>
  <c r="M329" i="11"/>
  <c r="L329" i="11"/>
  <c r="J329" i="11"/>
  <c r="M328" i="11"/>
  <c r="L328" i="11"/>
  <c r="J328" i="11"/>
  <c r="M327" i="11"/>
  <c r="L327" i="11"/>
  <c r="J327" i="11"/>
  <c r="M326" i="11"/>
  <c r="L326" i="11"/>
  <c r="J326" i="11"/>
  <c r="M325" i="11"/>
  <c r="L325" i="11"/>
  <c r="J325" i="11"/>
  <c r="M324" i="11"/>
  <c r="L324" i="11"/>
  <c r="J324" i="11"/>
  <c r="M323" i="11"/>
  <c r="L323" i="11"/>
  <c r="J323" i="11"/>
  <c r="M322" i="11"/>
  <c r="L322" i="11"/>
  <c r="J322" i="11"/>
  <c r="M321" i="11"/>
  <c r="L321" i="11"/>
  <c r="J321" i="11"/>
  <c r="M320" i="11"/>
  <c r="L320" i="11"/>
  <c r="J320" i="11"/>
  <c r="M319" i="11"/>
  <c r="L319" i="11"/>
  <c r="J319" i="11"/>
  <c r="M318" i="11"/>
  <c r="L318" i="11"/>
  <c r="J318" i="11"/>
  <c r="M317" i="11"/>
  <c r="L317" i="11"/>
  <c r="J317" i="11"/>
  <c r="M316" i="11"/>
  <c r="L316" i="11"/>
  <c r="J316" i="11"/>
  <c r="M315" i="11"/>
  <c r="L315" i="11"/>
  <c r="J315" i="11"/>
  <c r="M314" i="11"/>
  <c r="L314" i="11"/>
  <c r="J314" i="11"/>
  <c r="M313" i="11"/>
  <c r="L313" i="11"/>
  <c r="J313" i="11"/>
  <c r="M312" i="11"/>
  <c r="L312" i="11"/>
  <c r="J312" i="11"/>
  <c r="M311" i="11"/>
  <c r="L311" i="11"/>
  <c r="J311" i="11"/>
  <c r="M310" i="11"/>
  <c r="L310" i="11"/>
  <c r="J310" i="11"/>
  <c r="M309" i="11"/>
  <c r="L309" i="11"/>
  <c r="J309" i="11"/>
  <c r="M308" i="11"/>
  <c r="L308" i="11"/>
  <c r="J308" i="11"/>
  <c r="M307" i="11"/>
  <c r="L307" i="11"/>
  <c r="J307" i="11"/>
  <c r="M306" i="11"/>
  <c r="L306" i="11"/>
  <c r="J306" i="11"/>
  <c r="M305" i="11"/>
  <c r="L305" i="11"/>
  <c r="J305" i="11"/>
  <c r="M304" i="11"/>
  <c r="L304" i="11"/>
  <c r="J304" i="11"/>
  <c r="M303" i="11"/>
  <c r="L303" i="11"/>
  <c r="J303" i="11"/>
  <c r="M302" i="11"/>
  <c r="L302" i="11"/>
  <c r="J302" i="11"/>
  <c r="M301" i="11"/>
  <c r="L301" i="11"/>
  <c r="J301" i="11"/>
  <c r="M300" i="11"/>
  <c r="L300" i="11"/>
  <c r="J300" i="11"/>
  <c r="M299" i="11"/>
  <c r="L299" i="11"/>
  <c r="J299" i="11"/>
  <c r="M298" i="11"/>
  <c r="L298" i="11"/>
  <c r="J298" i="11"/>
  <c r="M297" i="11"/>
  <c r="L297" i="11"/>
  <c r="J297" i="11"/>
  <c r="M296" i="11"/>
  <c r="L296" i="11"/>
  <c r="J296" i="11"/>
  <c r="M295" i="11"/>
  <c r="L295" i="11"/>
  <c r="J295" i="11"/>
  <c r="M294" i="11"/>
  <c r="L294" i="11"/>
  <c r="J294" i="11"/>
  <c r="M293" i="11"/>
  <c r="L293" i="11"/>
  <c r="J293" i="11"/>
  <c r="M292" i="11"/>
  <c r="L292" i="11"/>
  <c r="J292" i="11"/>
  <c r="M291" i="11"/>
  <c r="L291" i="11"/>
  <c r="J291" i="11"/>
  <c r="M290" i="11"/>
  <c r="L290" i="11"/>
  <c r="J290" i="11"/>
  <c r="M289" i="11"/>
  <c r="L289" i="11"/>
  <c r="J289" i="11"/>
  <c r="M288" i="11"/>
  <c r="L288" i="11"/>
  <c r="J288" i="11"/>
  <c r="M287" i="11"/>
  <c r="L287" i="11"/>
  <c r="J287" i="11"/>
  <c r="M286" i="11"/>
  <c r="L286" i="11"/>
  <c r="J286" i="11"/>
  <c r="M285" i="11"/>
  <c r="L285" i="11"/>
  <c r="J285" i="11"/>
  <c r="M284" i="11"/>
  <c r="L284" i="11"/>
  <c r="J284" i="11"/>
  <c r="M283" i="11"/>
  <c r="L283" i="11"/>
  <c r="J283" i="11"/>
  <c r="M282" i="11"/>
  <c r="L282" i="11"/>
  <c r="J282" i="11"/>
  <c r="M281" i="11"/>
  <c r="L281" i="11"/>
  <c r="J281" i="11"/>
  <c r="M280" i="11"/>
  <c r="L280" i="11"/>
  <c r="J280" i="11"/>
  <c r="M279" i="11"/>
  <c r="L279" i="11"/>
  <c r="J279" i="11"/>
  <c r="M278" i="11"/>
  <c r="L278" i="11"/>
  <c r="J278" i="11"/>
  <c r="M277" i="11"/>
  <c r="L277" i="11"/>
  <c r="J277" i="11"/>
  <c r="M276" i="11"/>
  <c r="L276" i="11"/>
  <c r="J276" i="11"/>
  <c r="M275" i="11"/>
  <c r="L275" i="11"/>
  <c r="J275" i="11"/>
  <c r="M274" i="11"/>
  <c r="L274" i="11"/>
  <c r="J274" i="11"/>
  <c r="M273" i="11"/>
  <c r="L273" i="11"/>
  <c r="J273" i="11"/>
  <c r="M272" i="11"/>
  <c r="L272" i="11"/>
  <c r="J272" i="11"/>
  <c r="M271" i="11"/>
  <c r="L271" i="11"/>
  <c r="J271" i="11"/>
  <c r="M270" i="11"/>
  <c r="L270" i="11"/>
  <c r="J270" i="11"/>
  <c r="M269" i="11"/>
  <c r="L269" i="11"/>
  <c r="J269" i="11"/>
  <c r="M268" i="11"/>
  <c r="L268" i="11"/>
  <c r="J268" i="11"/>
  <c r="M267" i="11"/>
  <c r="L267" i="11"/>
  <c r="J267" i="11"/>
  <c r="M266" i="11"/>
  <c r="L266" i="11"/>
  <c r="J266" i="11"/>
  <c r="M265" i="11"/>
  <c r="L265" i="11"/>
  <c r="J265" i="11"/>
  <c r="M264" i="11"/>
  <c r="L264" i="11"/>
  <c r="J264" i="11"/>
  <c r="M263" i="11"/>
  <c r="L263" i="11"/>
  <c r="J263" i="11"/>
  <c r="M262" i="11"/>
  <c r="L262" i="11"/>
  <c r="J262" i="11"/>
  <c r="M261" i="11"/>
  <c r="L261" i="11"/>
  <c r="J261" i="11"/>
  <c r="M260" i="11"/>
  <c r="L260" i="11"/>
  <c r="J260" i="11"/>
  <c r="M259" i="11"/>
  <c r="L259" i="11"/>
  <c r="J259" i="11"/>
  <c r="M258" i="11"/>
  <c r="L258" i="11"/>
  <c r="J258" i="11"/>
  <c r="M257" i="11"/>
  <c r="L257" i="11"/>
  <c r="J257" i="11"/>
  <c r="M256" i="11"/>
  <c r="L256" i="11"/>
  <c r="J256" i="11"/>
  <c r="M255" i="11"/>
  <c r="L255" i="11"/>
  <c r="J255" i="11"/>
  <c r="M254" i="11"/>
  <c r="L254" i="11"/>
  <c r="J254" i="11"/>
  <c r="M253" i="11"/>
  <c r="L253" i="11"/>
  <c r="J253" i="11"/>
  <c r="M252" i="11"/>
  <c r="L252" i="11"/>
  <c r="J252" i="11"/>
  <c r="M251" i="11"/>
  <c r="L251" i="11"/>
  <c r="J251" i="11"/>
  <c r="M250" i="11"/>
  <c r="L250" i="11"/>
  <c r="J250" i="11"/>
  <c r="M249" i="11"/>
  <c r="L249" i="11"/>
  <c r="J249" i="11"/>
  <c r="M248" i="11"/>
  <c r="L248" i="11"/>
  <c r="J248" i="11"/>
  <c r="M247" i="11"/>
  <c r="L247" i="11"/>
  <c r="J247" i="11"/>
  <c r="M246" i="11"/>
  <c r="L246" i="11"/>
  <c r="J246" i="11"/>
  <c r="M245" i="11"/>
  <c r="L245" i="11"/>
  <c r="J245" i="11"/>
  <c r="M244" i="11"/>
  <c r="L244" i="11"/>
  <c r="J244" i="11"/>
  <c r="M243" i="11"/>
  <c r="L243" i="11"/>
  <c r="J243" i="11"/>
  <c r="M242" i="11"/>
  <c r="L242" i="11"/>
  <c r="J242" i="11"/>
  <c r="M241" i="11"/>
  <c r="L241" i="11"/>
  <c r="J241" i="11"/>
  <c r="M240" i="11"/>
  <c r="L240" i="11"/>
  <c r="J240" i="11"/>
  <c r="M239" i="11"/>
  <c r="L239" i="11"/>
  <c r="J239" i="11"/>
  <c r="M238" i="11"/>
  <c r="L238" i="11"/>
  <c r="J238" i="11"/>
  <c r="M237" i="11"/>
  <c r="L237" i="11"/>
  <c r="J237" i="11"/>
  <c r="M236" i="11"/>
  <c r="L236" i="11"/>
  <c r="J236" i="11"/>
  <c r="M235" i="11"/>
  <c r="L235" i="11"/>
  <c r="J235" i="11"/>
  <c r="M234" i="11"/>
  <c r="L234" i="11"/>
  <c r="J234" i="11"/>
  <c r="M233" i="11"/>
  <c r="L233" i="11"/>
  <c r="J233" i="11"/>
  <c r="M232" i="11"/>
  <c r="L232" i="11"/>
  <c r="J232" i="11"/>
  <c r="M231" i="11"/>
  <c r="L231" i="11"/>
  <c r="J231" i="11"/>
  <c r="M230" i="11"/>
  <c r="L230" i="11"/>
  <c r="J230" i="11"/>
  <c r="M229" i="11"/>
  <c r="L229" i="11"/>
  <c r="J229" i="11"/>
  <c r="M228" i="11"/>
  <c r="L228" i="11"/>
  <c r="J228" i="11"/>
  <c r="M227" i="11"/>
  <c r="L227" i="11"/>
  <c r="J227" i="11"/>
  <c r="M226" i="11"/>
  <c r="L226" i="11"/>
  <c r="J226" i="11"/>
  <c r="M225" i="11"/>
  <c r="L225" i="11"/>
  <c r="J225" i="11"/>
  <c r="M224" i="11"/>
  <c r="L224" i="11"/>
  <c r="J224" i="11"/>
  <c r="M223" i="11"/>
  <c r="L223" i="11"/>
  <c r="J223" i="11"/>
  <c r="M222" i="11"/>
  <c r="L222" i="11"/>
  <c r="J222" i="11"/>
  <c r="M221" i="11"/>
  <c r="L221" i="11"/>
  <c r="J221" i="11"/>
  <c r="M220" i="11"/>
  <c r="L220" i="11"/>
  <c r="J220" i="11"/>
  <c r="M219" i="11"/>
  <c r="L219" i="11"/>
  <c r="J219" i="11"/>
  <c r="M218" i="11"/>
  <c r="L218" i="11"/>
  <c r="J218" i="11"/>
  <c r="M217" i="11"/>
  <c r="L217" i="11"/>
  <c r="J217" i="11"/>
  <c r="M216" i="11"/>
  <c r="L216" i="11"/>
  <c r="J216" i="11"/>
  <c r="M215" i="11"/>
  <c r="L215" i="11"/>
  <c r="J215" i="11"/>
  <c r="M214" i="11"/>
  <c r="L214" i="11"/>
  <c r="J214" i="11"/>
  <c r="M213" i="11"/>
  <c r="L213" i="11"/>
  <c r="J213" i="11"/>
  <c r="M212" i="11"/>
  <c r="L212" i="11"/>
  <c r="J212" i="11"/>
  <c r="M211" i="11"/>
  <c r="L211" i="11"/>
  <c r="J211" i="11"/>
  <c r="M210" i="11"/>
  <c r="L210" i="11"/>
  <c r="J210" i="11"/>
  <c r="M209" i="11"/>
  <c r="L209" i="11"/>
  <c r="J209" i="11"/>
  <c r="M208" i="11"/>
  <c r="L208" i="11"/>
  <c r="J208" i="11"/>
  <c r="M207" i="11"/>
  <c r="L207" i="11"/>
  <c r="J207" i="11"/>
  <c r="M206" i="11"/>
  <c r="L206" i="11"/>
  <c r="J206" i="11"/>
  <c r="M205" i="11"/>
  <c r="L205" i="11"/>
  <c r="J205" i="11"/>
  <c r="M204" i="11"/>
  <c r="L204" i="11"/>
  <c r="J204" i="11"/>
  <c r="M203" i="11"/>
  <c r="L203" i="11"/>
  <c r="J203" i="11"/>
  <c r="M202" i="11"/>
  <c r="L202" i="11"/>
  <c r="J202" i="11"/>
  <c r="M201" i="11"/>
  <c r="L201" i="11"/>
  <c r="J201" i="11"/>
  <c r="M200" i="11"/>
  <c r="L200" i="11"/>
  <c r="J200" i="11"/>
  <c r="M199" i="11"/>
  <c r="L199" i="11"/>
  <c r="J199" i="11"/>
  <c r="M198" i="11"/>
  <c r="L198" i="11"/>
  <c r="J198" i="11"/>
  <c r="M197" i="11"/>
  <c r="L197" i="11"/>
  <c r="J197" i="11"/>
  <c r="M196" i="11"/>
  <c r="L196" i="11"/>
  <c r="J196" i="11"/>
  <c r="M195" i="11"/>
  <c r="L195" i="11"/>
  <c r="J195" i="11"/>
  <c r="M194" i="11"/>
  <c r="L194" i="11"/>
  <c r="J194" i="11"/>
  <c r="M193" i="11"/>
  <c r="L193" i="11"/>
  <c r="J193" i="11"/>
  <c r="M192" i="11"/>
  <c r="L192" i="11"/>
  <c r="J192" i="11"/>
  <c r="M191" i="11"/>
  <c r="L191" i="11"/>
  <c r="J191" i="11"/>
  <c r="M190" i="11"/>
  <c r="L190" i="11"/>
  <c r="J190" i="11"/>
  <c r="M189" i="11"/>
  <c r="L189" i="11"/>
  <c r="J189" i="11"/>
  <c r="M188" i="11"/>
  <c r="L188" i="11"/>
  <c r="J188" i="11"/>
  <c r="M187" i="11"/>
  <c r="L187" i="11"/>
  <c r="J187" i="11"/>
  <c r="M186" i="11"/>
  <c r="L186" i="11"/>
  <c r="J186" i="11"/>
  <c r="M185" i="11"/>
  <c r="L185" i="11"/>
  <c r="J185" i="11"/>
  <c r="M184" i="11"/>
  <c r="L184" i="11"/>
  <c r="J184" i="11"/>
  <c r="M183" i="11"/>
  <c r="L183" i="11"/>
  <c r="J183" i="11"/>
  <c r="M182" i="11"/>
  <c r="L182" i="11"/>
  <c r="J182" i="11"/>
  <c r="M181" i="11"/>
  <c r="L181" i="11"/>
  <c r="J181" i="11"/>
  <c r="M180" i="11"/>
  <c r="L180" i="11"/>
  <c r="J180" i="11"/>
  <c r="M179" i="11"/>
  <c r="L179" i="11"/>
  <c r="J179" i="11"/>
  <c r="M178" i="11"/>
  <c r="L178" i="11"/>
  <c r="J178" i="11"/>
  <c r="M177" i="11"/>
  <c r="L177" i="11"/>
  <c r="J177" i="11"/>
  <c r="M176" i="11"/>
  <c r="L176" i="11"/>
  <c r="J176" i="11"/>
  <c r="M175" i="11"/>
  <c r="L175" i="11"/>
  <c r="J175" i="11"/>
  <c r="M174" i="11"/>
  <c r="L174" i="11"/>
  <c r="J174" i="11"/>
  <c r="M173" i="11"/>
  <c r="L173" i="11"/>
  <c r="J173" i="11"/>
  <c r="M172" i="11"/>
  <c r="L172" i="11"/>
  <c r="J172" i="11"/>
  <c r="M171" i="11"/>
  <c r="L171" i="11"/>
  <c r="J171" i="11"/>
  <c r="M170" i="11"/>
  <c r="L170" i="11"/>
  <c r="J170" i="11"/>
  <c r="M169" i="11"/>
  <c r="L169" i="11"/>
  <c r="J169" i="11"/>
  <c r="M168" i="11"/>
  <c r="L168" i="11"/>
  <c r="J168" i="11"/>
  <c r="M167" i="11"/>
  <c r="L167" i="11"/>
  <c r="J167" i="11"/>
  <c r="M166" i="11"/>
  <c r="L166" i="11"/>
  <c r="J166" i="11"/>
  <c r="M165" i="11"/>
  <c r="L165" i="11"/>
  <c r="J165" i="11"/>
  <c r="M164" i="11"/>
  <c r="L164" i="11"/>
  <c r="J164" i="11"/>
  <c r="M163" i="11"/>
  <c r="L163" i="11"/>
  <c r="J163" i="11"/>
  <c r="M162" i="11"/>
  <c r="L162" i="11"/>
  <c r="J162" i="11"/>
  <c r="M161" i="11"/>
  <c r="L161" i="11"/>
  <c r="J161" i="11"/>
  <c r="M160" i="11"/>
  <c r="L160" i="11"/>
  <c r="J160" i="11"/>
  <c r="M159" i="11"/>
  <c r="L159" i="11"/>
  <c r="J159" i="11"/>
  <c r="M158" i="11"/>
  <c r="L158" i="11"/>
  <c r="J158" i="11"/>
  <c r="M157" i="11"/>
  <c r="L157" i="11"/>
  <c r="J157" i="11"/>
  <c r="M156" i="11"/>
  <c r="L156" i="11"/>
  <c r="J156" i="11"/>
  <c r="M155" i="11"/>
  <c r="L155" i="11"/>
  <c r="J155" i="11"/>
  <c r="M154" i="11"/>
  <c r="L154" i="11"/>
  <c r="J154" i="11"/>
  <c r="M153" i="11"/>
  <c r="L153" i="11"/>
  <c r="J153" i="11"/>
  <c r="M152" i="11"/>
  <c r="L152" i="11"/>
  <c r="J152" i="11"/>
  <c r="M151" i="11"/>
  <c r="L151" i="11"/>
  <c r="J151" i="11"/>
  <c r="M150" i="11"/>
  <c r="L150" i="11"/>
  <c r="J150" i="11"/>
  <c r="M149" i="11"/>
  <c r="L149" i="11"/>
  <c r="J149" i="11"/>
  <c r="M148" i="11"/>
  <c r="L148" i="11"/>
  <c r="J148" i="11"/>
  <c r="M147" i="11"/>
  <c r="L147" i="11"/>
  <c r="J147" i="11"/>
  <c r="M146" i="11"/>
  <c r="L146" i="11"/>
  <c r="J146" i="11"/>
  <c r="M145" i="11"/>
  <c r="L145" i="11"/>
  <c r="J145" i="11"/>
  <c r="M144" i="11"/>
  <c r="L144" i="11"/>
  <c r="J144" i="11"/>
  <c r="M143" i="11"/>
  <c r="L143" i="11"/>
  <c r="J143" i="11"/>
  <c r="M142" i="11"/>
  <c r="L142" i="11"/>
  <c r="J142" i="11"/>
  <c r="M141" i="11"/>
  <c r="L141" i="11"/>
  <c r="J141" i="11"/>
  <c r="M140" i="11"/>
  <c r="L140" i="11"/>
  <c r="J140" i="11"/>
  <c r="M139" i="11"/>
  <c r="L139" i="11"/>
  <c r="J139" i="11"/>
  <c r="M138" i="11"/>
  <c r="L138" i="11"/>
  <c r="J138" i="11"/>
  <c r="M137" i="11"/>
  <c r="L137" i="11"/>
  <c r="J137" i="11"/>
  <c r="M136" i="11"/>
  <c r="L136" i="11"/>
  <c r="J136" i="11"/>
  <c r="M135" i="11"/>
  <c r="L135" i="11"/>
  <c r="J135" i="11"/>
  <c r="M134" i="11"/>
  <c r="L134" i="11"/>
  <c r="J134" i="11"/>
  <c r="M133" i="11"/>
  <c r="L133" i="11"/>
  <c r="J133" i="11"/>
  <c r="M132" i="11"/>
  <c r="L132" i="11"/>
  <c r="J132" i="11"/>
  <c r="M131" i="11"/>
  <c r="L131" i="11"/>
  <c r="J131" i="11"/>
  <c r="M130" i="11"/>
  <c r="L130" i="11"/>
  <c r="J130" i="11"/>
  <c r="M129" i="11"/>
  <c r="L129" i="11"/>
  <c r="J129" i="11"/>
  <c r="M128" i="11"/>
  <c r="L128" i="11"/>
  <c r="J128" i="11"/>
  <c r="M127" i="11"/>
  <c r="L127" i="11"/>
  <c r="J127" i="11"/>
  <c r="M126" i="11"/>
  <c r="L126" i="11"/>
  <c r="J126" i="11"/>
  <c r="M125" i="11"/>
  <c r="L125" i="11"/>
  <c r="J125" i="11"/>
  <c r="M124" i="11"/>
  <c r="L124" i="11"/>
  <c r="J124" i="11"/>
  <c r="M123" i="11"/>
  <c r="L123" i="11"/>
  <c r="J123" i="11"/>
  <c r="M122" i="11"/>
  <c r="L122" i="11"/>
  <c r="J122" i="11"/>
  <c r="M121" i="11"/>
  <c r="L121" i="11"/>
  <c r="J121" i="11"/>
  <c r="M120" i="11"/>
  <c r="L120" i="11"/>
  <c r="J120" i="11"/>
  <c r="M119" i="11"/>
  <c r="L119" i="11"/>
  <c r="J119" i="11"/>
  <c r="M118" i="11"/>
  <c r="L118" i="11"/>
  <c r="J118" i="11"/>
  <c r="M117" i="11"/>
  <c r="L117" i="11"/>
  <c r="J117" i="11"/>
  <c r="M116" i="11"/>
  <c r="L116" i="11"/>
  <c r="J116" i="11"/>
  <c r="M115" i="11"/>
  <c r="L115" i="11"/>
  <c r="J115" i="11"/>
  <c r="M114" i="11"/>
  <c r="L114" i="11"/>
  <c r="J114" i="11"/>
  <c r="M113" i="11"/>
  <c r="L113" i="11"/>
  <c r="J113" i="11"/>
  <c r="M112" i="11"/>
  <c r="L112" i="11"/>
  <c r="J112" i="11"/>
  <c r="M111" i="11"/>
  <c r="L111" i="11"/>
  <c r="J111" i="11"/>
  <c r="M110" i="11"/>
  <c r="L110" i="11"/>
  <c r="J110" i="11"/>
  <c r="M109" i="11"/>
  <c r="L109" i="11"/>
  <c r="J109" i="11"/>
  <c r="M108" i="11"/>
  <c r="L108" i="11"/>
  <c r="J108" i="11"/>
  <c r="M107" i="11"/>
  <c r="L107" i="11"/>
  <c r="J107" i="11"/>
  <c r="M106" i="11"/>
  <c r="L106" i="11"/>
  <c r="J106" i="11"/>
  <c r="M105" i="11"/>
  <c r="L105" i="11"/>
  <c r="J105" i="11"/>
  <c r="M104" i="11"/>
  <c r="L104" i="11"/>
  <c r="J104" i="11"/>
  <c r="M103" i="11"/>
  <c r="L103" i="11"/>
  <c r="J103" i="11"/>
  <c r="M102" i="11"/>
  <c r="L102" i="11"/>
  <c r="J102" i="11"/>
  <c r="M101" i="11"/>
  <c r="L101" i="11"/>
  <c r="J101" i="11"/>
  <c r="M100" i="11"/>
  <c r="L100" i="11"/>
  <c r="J100" i="11"/>
  <c r="M99" i="11"/>
  <c r="L99" i="11"/>
  <c r="J99" i="11"/>
  <c r="M98" i="11"/>
  <c r="L98" i="11"/>
  <c r="J98" i="11"/>
  <c r="M97" i="11"/>
  <c r="L97" i="11"/>
  <c r="J97" i="11"/>
  <c r="M96" i="11"/>
  <c r="L96" i="11"/>
  <c r="J96" i="11"/>
  <c r="M95" i="11"/>
  <c r="L95" i="11"/>
  <c r="J95" i="11"/>
  <c r="M94" i="11"/>
  <c r="L94" i="11"/>
  <c r="J94" i="11"/>
  <c r="M93" i="11"/>
  <c r="L93" i="11"/>
  <c r="J93" i="11"/>
  <c r="M92" i="11"/>
  <c r="L92" i="11"/>
  <c r="J92" i="11"/>
  <c r="M91" i="11"/>
  <c r="L91" i="11"/>
  <c r="J91" i="11"/>
  <c r="M90" i="11"/>
  <c r="L90" i="11"/>
  <c r="J90" i="11"/>
  <c r="M89" i="11"/>
  <c r="L89" i="11"/>
  <c r="J89" i="11"/>
  <c r="M88" i="11"/>
  <c r="L88" i="11"/>
  <c r="J88" i="11"/>
  <c r="M87" i="11"/>
  <c r="L87" i="11"/>
  <c r="J87" i="11"/>
  <c r="M86" i="11"/>
  <c r="L86" i="11"/>
  <c r="J86" i="11"/>
  <c r="M85" i="11"/>
  <c r="L85" i="11"/>
  <c r="J85" i="11"/>
  <c r="M84" i="11"/>
  <c r="L84" i="11"/>
  <c r="J84" i="11"/>
  <c r="M83" i="11"/>
  <c r="L83" i="11"/>
  <c r="J83" i="11"/>
  <c r="M82" i="11"/>
  <c r="L82" i="11"/>
  <c r="J82" i="11"/>
  <c r="M81" i="11"/>
  <c r="L81" i="11"/>
  <c r="J81" i="11"/>
  <c r="M80" i="11"/>
  <c r="L80" i="11"/>
  <c r="J80" i="11"/>
  <c r="M79" i="11"/>
  <c r="L79" i="11"/>
  <c r="J79" i="11"/>
  <c r="M78" i="11"/>
  <c r="L78" i="11"/>
  <c r="J78" i="11"/>
  <c r="M77" i="11"/>
  <c r="L77" i="11"/>
  <c r="J77" i="11"/>
  <c r="M76" i="11"/>
  <c r="L76" i="11"/>
  <c r="J76" i="11"/>
  <c r="M75" i="11"/>
  <c r="L75" i="11"/>
  <c r="J75" i="11"/>
  <c r="M74" i="11"/>
  <c r="L74" i="11"/>
  <c r="J74" i="11"/>
  <c r="M73" i="11"/>
  <c r="L73" i="11"/>
  <c r="J73" i="11"/>
  <c r="M72" i="11"/>
  <c r="L72" i="11"/>
  <c r="J72" i="11"/>
  <c r="M71" i="11"/>
  <c r="L71" i="11"/>
  <c r="J71" i="11"/>
  <c r="M70" i="11"/>
  <c r="L70" i="11"/>
  <c r="J70" i="11"/>
  <c r="M69" i="11"/>
  <c r="L69" i="11"/>
  <c r="J69" i="11"/>
  <c r="M68" i="11"/>
  <c r="L68" i="11"/>
  <c r="J68" i="11"/>
  <c r="M67" i="11"/>
  <c r="L67" i="11"/>
  <c r="J67" i="11"/>
  <c r="M66" i="11"/>
  <c r="L66" i="11"/>
  <c r="J66" i="11"/>
  <c r="M65" i="11"/>
  <c r="L65" i="11"/>
  <c r="J65" i="11"/>
  <c r="M64" i="11"/>
  <c r="L64" i="11"/>
  <c r="J64" i="11"/>
  <c r="M63" i="11"/>
  <c r="L63" i="11"/>
  <c r="J63" i="11"/>
  <c r="M62" i="11"/>
  <c r="L62" i="11"/>
  <c r="J62" i="11"/>
  <c r="M61" i="11"/>
  <c r="L61" i="11"/>
  <c r="J61" i="11"/>
  <c r="M60" i="11"/>
  <c r="L60" i="11"/>
  <c r="J60" i="11"/>
  <c r="M59" i="11"/>
  <c r="L59" i="11"/>
  <c r="J59" i="11"/>
  <c r="M58" i="11"/>
  <c r="L58" i="11"/>
  <c r="J58" i="11"/>
  <c r="M57" i="11"/>
  <c r="L57" i="11"/>
  <c r="J57" i="11"/>
  <c r="M56" i="11"/>
  <c r="L56" i="11"/>
  <c r="J56" i="11"/>
  <c r="M55" i="11"/>
  <c r="L55" i="11"/>
  <c r="J55" i="11"/>
  <c r="M54" i="11"/>
  <c r="L54" i="11"/>
  <c r="J54" i="11"/>
  <c r="M53" i="11"/>
  <c r="L53" i="11"/>
  <c r="J53" i="11"/>
  <c r="M52" i="11"/>
  <c r="L52" i="11"/>
  <c r="J52" i="11"/>
  <c r="M51" i="11"/>
  <c r="L51" i="11"/>
  <c r="J51" i="11"/>
  <c r="M50" i="11"/>
  <c r="L50" i="11"/>
  <c r="J50" i="11"/>
  <c r="M49" i="11"/>
  <c r="L49" i="11"/>
  <c r="J49" i="11"/>
  <c r="M48" i="11"/>
  <c r="L48" i="11"/>
  <c r="J48" i="11"/>
  <c r="M47" i="11"/>
  <c r="L47" i="11"/>
  <c r="J47" i="11"/>
  <c r="M46" i="11"/>
  <c r="L46" i="11"/>
  <c r="J46" i="11"/>
  <c r="M45" i="11"/>
  <c r="L45" i="11"/>
  <c r="J45" i="11"/>
  <c r="M44" i="11"/>
  <c r="L44" i="11"/>
  <c r="J44" i="11"/>
  <c r="M43" i="11"/>
  <c r="L43" i="11"/>
  <c r="J43" i="11"/>
  <c r="M42" i="11"/>
  <c r="L42" i="11"/>
  <c r="J42" i="11"/>
  <c r="M41" i="11"/>
  <c r="L41" i="11"/>
  <c r="J41" i="11"/>
  <c r="M40" i="11"/>
  <c r="L40" i="11"/>
  <c r="J40" i="11"/>
  <c r="M39" i="11"/>
  <c r="L39" i="11"/>
  <c r="J39" i="11"/>
  <c r="M38" i="11"/>
  <c r="L38" i="11"/>
  <c r="J38" i="11"/>
  <c r="M37" i="11"/>
  <c r="L37" i="11"/>
  <c r="J37" i="11"/>
  <c r="M36" i="11"/>
  <c r="L36" i="11"/>
  <c r="J36" i="11"/>
  <c r="M35" i="11"/>
  <c r="L35" i="11"/>
  <c r="J35" i="11"/>
  <c r="M34" i="11"/>
  <c r="L34" i="11"/>
  <c r="J34" i="11"/>
  <c r="M33" i="11"/>
  <c r="L33" i="11"/>
  <c r="J33" i="11"/>
  <c r="M32" i="11"/>
  <c r="L32" i="11"/>
  <c r="J32" i="11"/>
  <c r="M31" i="11"/>
  <c r="L31" i="11"/>
  <c r="J31" i="11"/>
  <c r="M30" i="11"/>
  <c r="L30" i="11"/>
  <c r="J30" i="11"/>
  <c r="M29" i="11"/>
  <c r="L29" i="11"/>
  <c r="J29" i="11"/>
  <c r="M28" i="11"/>
  <c r="L28" i="11"/>
  <c r="J28" i="11"/>
  <c r="M27" i="11"/>
  <c r="L27" i="11"/>
  <c r="J27" i="11"/>
  <c r="M26" i="11"/>
  <c r="L26" i="11"/>
  <c r="J26" i="11"/>
  <c r="M25" i="11"/>
  <c r="L25" i="11"/>
  <c r="J25" i="11"/>
  <c r="M24" i="11"/>
  <c r="L24" i="11"/>
  <c r="J24" i="11"/>
  <c r="M23" i="11"/>
  <c r="L23" i="11"/>
  <c r="J23" i="11"/>
  <c r="M22" i="11"/>
  <c r="L22" i="11"/>
  <c r="J22" i="11"/>
  <c r="M21" i="11"/>
  <c r="L21" i="11"/>
  <c r="J21" i="11"/>
  <c r="M20" i="11"/>
  <c r="L20" i="11"/>
  <c r="J20" i="11"/>
  <c r="M19" i="11"/>
  <c r="L19" i="11"/>
  <c r="J19" i="11"/>
  <c r="M18" i="11"/>
  <c r="L18" i="11"/>
  <c r="J18" i="11"/>
  <c r="M17" i="11"/>
  <c r="L17" i="11"/>
  <c r="J17" i="11"/>
  <c r="M16" i="11"/>
  <c r="L16" i="11"/>
  <c r="J16" i="11"/>
  <c r="M15" i="11"/>
  <c r="L15" i="11"/>
  <c r="J15" i="11"/>
  <c r="M14" i="11"/>
  <c r="L14" i="11"/>
  <c r="J14" i="11"/>
  <c r="M13" i="11"/>
  <c r="L13" i="11"/>
  <c r="J13" i="11"/>
  <c r="M12" i="11"/>
  <c r="L12" i="11"/>
  <c r="J12" i="11"/>
  <c r="M11" i="11"/>
  <c r="L11" i="11"/>
  <c r="J11" i="11"/>
  <c r="M10" i="11"/>
  <c r="L10" i="11"/>
  <c r="J10" i="11"/>
  <c r="M9" i="11"/>
  <c r="L9" i="11"/>
  <c r="J9" i="11"/>
  <c r="M8" i="11"/>
  <c r="L8" i="11"/>
  <c r="J8" i="11"/>
  <c r="M7" i="11"/>
  <c r="L7" i="11"/>
  <c r="J7" i="11"/>
  <c r="M6" i="11"/>
  <c r="L6" i="11"/>
  <c r="J6" i="11"/>
  <c r="M5" i="11"/>
  <c r="L5" i="11"/>
  <c r="J5" i="11"/>
  <c r="M4" i="11"/>
  <c r="L4" i="11"/>
  <c r="J4" i="11"/>
  <c r="M3" i="11"/>
  <c r="L3" i="11"/>
  <c r="J3" i="11"/>
  <c r="M2" i="11"/>
  <c r="L2" i="11"/>
  <c r="J2" i="11"/>
  <c r="V21" i="8"/>
  <c r="S962" i="8"/>
  <c r="V1585" i="8"/>
  <c r="U1585" i="8"/>
  <c r="T1585" i="8"/>
  <c r="S1585" i="8"/>
  <c r="M1585" i="8"/>
  <c r="L1585" i="8"/>
  <c r="J1585" i="8"/>
  <c r="V1584" i="8"/>
  <c r="U1584" i="8"/>
  <c r="T1584" i="8"/>
  <c r="S1584" i="8"/>
  <c r="M1584" i="8"/>
  <c r="L1584" i="8"/>
  <c r="J1584" i="8"/>
  <c r="V1583" i="8"/>
  <c r="U1583" i="8"/>
  <c r="T1583" i="8"/>
  <c r="S1583" i="8"/>
  <c r="M1583" i="8"/>
  <c r="L1583" i="8"/>
  <c r="J1583" i="8"/>
  <c r="V1582" i="8"/>
  <c r="U1582" i="8"/>
  <c r="T1582" i="8"/>
  <c r="S1582" i="8"/>
  <c r="M1582" i="8"/>
  <c r="L1582" i="8"/>
  <c r="J1582" i="8"/>
  <c r="V1581" i="8"/>
  <c r="U1581" i="8"/>
  <c r="T1581" i="8"/>
  <c r="S1581" i="8"/>
  <c r="M1581" i="8"/>
  <c r="L1581" i="8"/>
  <c r="J1581" i="8"/>
  <c r="V1580" i="8"/>
  <c r="U1580" i="8"/>
  <c r="T1580" i="8"/>
  <c r="S1580" i="8"/>
  <c r="M1580" i="8"/>
  <c r="L1580" i="8"/>
  <c r="J1580" i="8"/>
  <c r="V1579" i="8"/>
  <c r="U1579" i="8"/>
  <c r="T1579" i="8"/>
  <c r="S1579" i="8"/>
  <c r="M1579" i="8"/>
  <c r="L1579" i="8"/>
  <c r="J1579" i="8"/>
  <c r="V1578" i="8"/>
  <c r="U1578" i="8"/>
  <c r="T1578" i="8"/>
  <c r="S1578" i="8"/>
  <c r="M1578" i="8"/>
  <c r="L1578" i="8"/>
  <c r="J1578" i="8"/>
  <c r="V1577" i="8"/>
  <c r="U1577" i="8"/>
  <c r="T1577" i="8"/>
  <c r="S1577" i="8"/>
  <c r="M1577" i="8"/>
  <c r="L1577" i="8"/>
  <c r="J1577" i="8"/>
  <c r="V1576" i="8"/>
  <c r="U1576" i="8"/>
  <c r="T1576" i="8"/>
  <c r="S1576" i="8"/>
  <c r="M1576" i="8"/>
  <c r="L1576" i="8"/>
  <c r="J1576" i="8"/>
  <c r="V1575" i="8"/>
  <c r="U1575" i="8"/>
  <c r="T1575" i="8"/>
  <c r="S1575" i="8"/>
  <c r="M1575" i="8"/>
  <c r="L1575" i="8"/>
  <c r="J1575" i="8"/>
  <c r="V1574" i="8"/>
  <c r="U1574" i="8"/>
  <c r="T1574" i="8"/>
  <c r="S1574" i="8"/>
  <c r="M1574" i="8"/>
  <c r="L1574" i="8"/>
  <c r="J1574" i="8"/>
  <c r="V1573" i="8"/>
  <c r="U1573" i="8"/>
  <c r="T1573" i="8"/>
  <c r="S1573" i="8"/>
  <c r="M1573" i="8"/>
  <c r="L1573" i="8"/>
  <c r="J1573" i="8"/>
  <c r="V1572" i="8"/>
  <c r="U1572" i="8"/>
  <c r="T1572" i="8"/>
  <c r="S1572" i="8"/>
  <c r="M1572" i="8"/>
  <c r="L1572" i="8"/>
  <c r="J1572" i="8"/>
  <c r="V1571" i="8"/>
  <c r="U1571" i="8"/>
  <c r="T1571" i="8"/>
  <c r="S1571" i="8"/>
  <c r="M1571" i="8"/>
  <c r="L1571" i="8"/>
  <c r="J1571" i="8"/>
  <c r="V1570" i="8"/>
  <c r="U1570" i="8"/>
  <c r="T1570" i="8"/>
  <c r="S1570" i="8"/>
  <c r="M1570" i="8"/>
  <c r="L1570" i="8"/>
  <c r="J1570" i="8"/>
  <c r="V1569" i="8"/>
  <c r="U1569" i="8"/>
  <c r="T1569" i="8"/>
  <c r="S1569" i="8"/>
  <c r="M1569" i="8"/>
  <c r="L1569" i="8"/>
  <c r="J1569" i="8"/>
  <c r="V1568" i="8"/>
  <c r="U1568" i="8"/>
  <c r="T1568" i="8"/>
  <c r="S1568" i="8"/>
  <c r="M1568" i="8"/>
  <c r="L1568" i="8"/>
  <c r="J1568" i="8"/>
  <c r="V1567" i="8"/>
  <c r="U1567" i="8"/>
  <c r="T1567" i="8"/>
  <c r="S1567" i="8"/>
  <c r="M1567" i="8"/>
  <c r="L1567" i="8"/>
  <c r="J1567" i="8"/>
  <c r="V1566" i="8"/>
  <c r="U1566" i="8"/>
  <c r="T1566" i="8"/>
  <c r="S1566" i="8"/>
  <c r="M1566" i="8"/>
  <c r="L1566" i="8"/>
  <c r="J1566" i="8"/>
  <c r="V1565" i="8"/>
  <c r="U1565" i="8"/>
  <c r="T1565" i="8"/>
  <c r="S1565" i="8"/>
  <c r="M1565" i="8"/>
  <c r="L1565" i="8"/>
  <c r="J1565" i="8"/>
  <c r="V1564" i="8"/>
  <c r="U1564" i="8"/>
  <c r="T1564" i="8"/>
  <c r="S1564" i="8"/>
  <c r="M1564" i="8"/>
  <c r="L1564" i="8"/>
  <c r="J1564" i="8"/>
  <c r="V1563" i="8"/>
  <c r="U1563" i="8"/>
  <c r="T1563" i="8"/>
  <c r="S1563" i="8"/>
  <c r="M1563" i="8"/>
  <c r="L1563" i="8"/>
  <c r="J1563" i="8"/>
  <c r="V1562" i="8"/>
  <c r="U1562" i="8"/>
  <c r="T1562" i="8"/>
  <c r="S1562" i="8"/>
  <c r="M1562" i="8"/>
  <c r="L1562" i="8"/>
  <c r="J1562" i="8"/>
  <c r="V1561" i="8"/>
  <c r="U1561" i="8"/>
  <c r="T1561" i="8"/>
  <c r="S1561" i="8"/>
  <c r="M1561" i="8"/>
  <c r="L1561" i="8"/>
  <c r="J1561" i="8"/>
  <c r="V1560" i="8"/>
  <c r="U1560" i="8"/>
  <c r="T1560" i="8"/>
  <c r="S1560" i="8"/>
  <c r="M1560" i="8"/>
  <c r="L1560" i="8"/>
  <c r="J1560" i="8"/>
  <c r="V1559" i="8"/>
  <c r="U1559" i="8"/>
  <c r="T1559" i="8"/>
  <c r="S1559" i="8"/>
  <c r="M1559" i="8"/>
  <c r="L1559" i="8"/>
  <c r="J1559" i="8"/>
  <c r="V1558" i="8"/>
  <c r="U1558" i="8"/>
  <c r="T1558" i="8"/>
  <c r="S1558" i="8"/>
  <c r="M1558" i="8"/>
  <c r="L1558" i="8"/>
  <c r="J1558" i="8"/>
  <c r="V1557" i="8"/>
  <c r="U1557" i="8"/>
  <c r="T1557" i="8"/>
  <c r="S1557" i="8"/>
  <c r="M1557" i="8"/>
  <c r="L1557" i="8"/>
  <c r="J1557" i="8"/>
  <c r="V1556" i="8"/>
  <c r="U1556" i="8"/>
  <c r="T1556" i="8"/>
  <c r="S1556" i="8"/>
  <c r="M1556" i="8"/>
  <c r="L1556" i="8"/>
  <c r="J1556" i="8"/>
  <c r="V1555" i="8"/>
  <c r="U1555" i="8"/>
  <c r="T1555" i="8"/>
  <c r="S1555" i="8"/>
  <c r="M1555" i="8"/>
  <c r="L1555" i="8"/>
  <c r="J1555" i="8"/>
  <c r="V1554" i="8"/>
  <c r="U1554" i="8"/>
  <c r="T1554" i="8"/>
  <c r="S1554" i="8"/>
  <c r="M1554" i="8"/>
  <c r="L1554" i="8"/>
  <c r="J1554" i="8"/>
  <c r="V1553" i="8"/>
  <c r="U1553" i="8"/>
  <c r="T1553" i="8"/>
  <c r="S1553" i="8"/>
  <c r="M1553" i="8"/>
  <c r="L1553" i="8"/>
  <c r="J1553" i="8"/>
  <c r="V1552" i="8"/>
  <c r="U1552" i="8"/>
  <c r="T1552" i="8"/>
  <c r="S1552" i="8"/>
  <c r="M1552" i="8"/>
  <c r="L1552" i="8"/>
  <c r="J1552" i="8"/>
  <c r="V1551" i="8"/>
  <c r="U1551" i="8"/>
  <c r="T1551" i="8"/>
  <c r="S1551" i="8"/>
  <c r="M1551" i="8"/>
  <c r="L1551" i="8"/>
  <c r="J1551" i="8"/>
  <c r="V1550" i="8"/>
  <c r="U1550" i="8"/>
  <c r="T1550" i="8"/>
  <c r="S1550" i="8"/>
  <c r="M1550" i="8"/>
  <c r="L1550" i="8"/>
  <c r="J1550" i="8"/>
  <c r="V1549" i="8"/>
  <c r="U1549" i="8"/>
  <c r="T1549" i="8"/>
  <c r="S1549" i="8"/>
  <c r="M1549" i="8"/>
  <c r="L1549" i="8"/>
  <c r="J1549" i="8"/>
  <c r="V1548" i="8"/>
  <c r="U1548" i="8"/>
  <c r="T1548" i="8"/>
  <c r="S1548" i="8"/>
  <c r="M1548" i="8"/>
  <c r="L1548" i="8"/>
  <c r="J1548" i="8"/>
  <c r="V1547" i="8"/>
  <c r="U1547" i="8"/>
  <c r="T1547" i="8"/>
  <c r="S1547" i="8"/>
  <c r="M1547" i="8"/>
  <c r="L1547" i="8"/>
  <c r="J1547" i="8"/>
  <c r="V1546" i="8"/>
  <c r="U1546" i="8"/>
  <c r="T1546" i="8"/>
  <c r="S1546" i="8"/>
  <c r="M1546" i="8"/>
  <c r="L1546" i="8"/>
  <c r="J1546" i="8"/>
  <c r="V1545" i="8"/>
  <c r="U1545" i="8"/>
  <c r="T1545" i="8"/>
  <c r="S1545" i="8"/>
  <c r="M1545" i="8"/>
  <c r="L1545" i="8"/>
  <c r="J1545" i="8"/>
  <c r="V1544" i="8"/>
  <c r="U1544" i="8"/>
  <c r="T1544" i="8"/>
  <c r="S1544" i="8"/>
  <c r="M1544" i="8"/>
  <c r="L1544" i="8"/>
  <c r="J1544" i="8"/>
  <c r="V1543" i="8"/>
  <c r="U1543" i="8"/>
  <c r="T1543" i="8"/>
  <c r="S1543" i="8"/>
  <c r="M1543" i="8"/>
  <c r="L1543" i="8"/>
  <c r="J1543" i="8"/>
  <c r="V1542" i="8"/>
  <c r="U1542" i="8"/>
  <c r="T1542" i="8"/>
  <c r="S1542" i="8"/>
  <c r="M1542" i="8"/>
  <c r="L1542" i="8"/>
  <c r="J1542" i="8"/>
  <c r="V1541" i="8"/>
  <c r="U1541" i="8"/>
  <c r="T1541" i="8"/>
  <c r="S1541" i="8"/>
  <c r="M1541" i="8"/>
  <c r="L1541" i="8"/>
  <c r="J1541" i="8"/>
  <c r="V1540" i="8"/>
  <c r="U1540" i="8"/>
  <c r="T1540" i="8"/>
  <c r="S1540" i="8"/>
  <c r="M1540" i="8"/>
  <c r="L1540" i="8"/>
  <c r="J1540" i="8"/>
  <c r="V1539" i="8"/>
  <c r="U1539" i="8"/>
  <c r="T1539" i="8"/>
  <c r="S1539" i="8"/>
  <c r="M1539" i="8"/>
  <c r="L1539" i="8"/>
  <c r="J1539" i="8"/>
  <c r="V1538" i="8"/>
  <c r="U1538" i="8"/>
  <c r="T1538" i="8"/>
  <c r="S1538" i="8"/>
  <c r="M1538" i="8"/>
  <c r="L1538" i="8"/>
  <c r="J1538" i="8"/>
  <c r="V1537" i="8"/>
  <c r="U1537" i="8"/>
  <c r="T1537" i="8"/>
  <c r="S1537" i="8"/>
  <c r="M1537" i="8"/>
  <c r="L1537" i="8"/>
  <c r="J1537" i="8"/>
  <c r="V1536" i="8"/>
  <c r="U1536" i="8"/>
  <c r="T1536" i="8"/>
  <c r="S1536" i="8"/>
  <c r="M1536" i="8"/>
  <c r="L1536" i="8"/>
  <c r="J1536" i="8"/>
  <c r="V1535" i="8"/>
  <c r="U1535" i="8"/>
  <c r="T1535" i="8"/>
  <c r="S1535" i="8"/>
  <c r="M1535" i="8"/>
  <c r="L1535" i="8"/>
  <c r="J1535" i="8"/>
  <c r="V1534" i="8"/>
  <c r="U1534" i="8"/>
  <c r="T1534" i="8"/>
  <c r="S1534" i="8"/>
  <c r="M1534" i="8"/>
  <c r="L1534" i="8"/>
  <c r="J1534" i="8"/>
  <c r="V1533" i="8"/>
  <c r="U1533" i="8"/>
  <c r="T1533" i="8"/>
  <c r="S1533" i="8"/>
  <c r="M1533" i="8"/>
  <c r="L1533" i="8"/>
  <c r="J1533" i="8"/>
  <c r="V1532" i="8"/>
  <c r="U1532" i="8"/>
  <c r="T1532" i="8"/>
  <c r="S1532" i="8"/>
  <c r="M1532" i="8"/>
  <c r="L1532" i="8"/>
  <c r="J1532" i="8"/>
  <c r="V1531" i="8"/>
  <c r="U1531" i="8"/>
  <c r="T1531" i="8"/>
  <c r="S1531" i="8"/>
  <c r="M1531" i="8"/>
  <c r="L1531" i="8"/>
  <c r="J1531" i="8"/>
  <c r="V1530" i="8"/>
  <c r="U1530" i="8"/>
  <c r="T1530" i="8"/>
  <c r="S1530" i="8"/>
  <c r="M1530" i="8"/>
  <c r="L1530" i="8"/>
  <c r="J1530" i="8"/>
  <c r="V1529" i="8"/>
  <c r="U1529" i="8"/>
  <c r="T1529" i="8"/>
  <c r="S1529" i="8"/>
  <c r="M1529" i="8"/>
  <c r="L1529" i="8"/>
  <c r="J1529" i="8"/>
  <c r="V1528" i="8"/>
  <c r="U1528" i="8"/>
  <c r="T1528" i="8"/>
  <c r="S1528" i="8"/>
  <c r="M1528" i="8"/>
  <c r="L1528" i="8"/>
  <c r="J1528" i="8"/>
  <c r="V1527" i="8"/>
  <c r="U1527" i="8"/>
  <c r="T1527" i="8"/>
  <c r="S1527" i="8"/>
  <c r="M1527" i="8"/>
  <c r="L1527" i="8"/>
  <c r="J1527" i="8"/>
  <c r="V1526" i="8"/>
  <c r="U1526" i="8"/>
  <c r="T1526" i="8"/>
  <c r="S1526" i="8"/>
  <c r="M1526" i="8"/>
  <c r="L1526" i="8"/>
  <c r="J1526" i="8"/>
  <c r="V1525" i="8"/>
  <c r="U1525" i="8"/>
  <c r="T1525" i="8"/>
  <c r="S1525" i="8"/>
  <c r="M1525" i="8"/>
  <c r="L1525" i="8"/>
  <c r="J1525" i="8"/>
  <c r="V1524" i="8"/>
  <c r="U1524" i="8"/>
  <c r="T1524" i="8"/>
  <c r="S1524" i="8"/>
  <c r="M1524" i="8"/>
  <c r="L1524" i="8"/>
  <c r="J1524" i="8"/>
  <c r="V1523" i="8"/>
  <c r="U1523" i="8"/>
  <c r="T1523" i="8"/>
  <c r="S1523" i="8"/>
  <c r="M1523" i="8"/>
  <c r="L1523" i="8"/>
  <c r="J1523" i="8"/>
  <c r="V1522" i="8"/>
  <c r="U1522" i="8"/>
  <c r="T1522" i="8"/>
  <c r="S1522" i="8"/>
  <c r="M1522" i="8"/>
  <c r="L1522" i="8"/>
  <c r="J1522" i="8"/>
  <c r="V1521" i="8"/>
  <c r="U1521" i="8"/>
  <c r="T1521" i="8"/>
  <c r="S1521" i="8"/>
  <c r="M1521" i="8"/>
  <c r="L1521" i="8"/>
  <c r="J1521" i="8"/>
  <c r="V1520" i="8"/>
  <c r="U1520" i="8"/>
  <c r="T1520" i="8"/>
  <c r="S1520" i="8"/>
  <c r="M1520" i="8"/>
  <c r="L1520" i="8"/>
  <c r="J1520" i="8"/>
  <c r="V1519" i="8"/>
  <c r="U1519" i="8"/>
  <c r="T1519" i="8"/>
  <c r="S1519" i="8"/>
  <c r="M1519" i="8"/>
  <c r="L1519" i="8"/>
  <c r="J1519" i="8"/>
  <c r="V1518" i="8"/>
  <c r="U1518" i="8"/>
  <c r="T1518" i="8"/>
  <c r="S1518" i="8"/>
  <c r="M1518" i="8"/>
  <c r="L1518" i="8"/>
  <c r="J1518" i="8"/>
  <c r="V1517" i="8"/>
  <c r="U1517" i="8"/>
  <c r="T1517" i="8"/>
  <c r="S1517" i="8"/>
  <c r="M1517" i="8"/>
  <c r="L1517" i="8"/>
  <c r="J1517" i="8"/>
  <c r="V1516" i="8"/>
  <c r="U1516" i="8"/>
  <c r="T1516" i="8"/>
  <c r="S1516" i="8"/>
  <c r="M1516" i="8"/>
  <c r="L1516" i="8"/>
  <c r="J1516" i="8"/>
  <c r="V1515" i="8"/>
  <c r="U1515" i="8"/>
  <c r="T1515" i="8"/>
  <c r="S1515" i="8"/>
  <c r="M1515" i="8"/>
  <c r="L1515" i="8"/>
  <c r="J1515" i="8"/>
  <c r="V1514" i="8"/>
  <c r="U1514" i="8"/>
  <c r="T1514" i="8"/>
  <c r="S1514" i="8"/>
  <c r="M1514" i="8"/>
  <c r="L1514" i="8"/>
  <c r="J1514" i="8"/>
  <c r="V1513" i="8"/>
  <c r="U1513" i="8"/>
  <c r="T1513" i="8"/>
  <c r="S1513" i="8"/>
  <c r="M1513" i="8"/>
  <c r="L1513" i="8"/>
  <c r="J1513" i="8"/>
  <c r="V1512" i="8"/>
  <c r="U1512" i="8"/>
  <c r="T1512" i="8"/>
  <c r="S1512" i="8"/>
  <c r="M1512" i="8"/>
  <c r="L1512" i="8"/>
  <c r="J1512" i="8"/>
  <c r="V1511" i="8"/>
  <c r="U1511" i="8"/>
  <c r="T1511" i="8"/>
  <c r="S1511" i="8"/>
  <c r="M1511" i="8"/>
  <c r="L1511" i="8"/>
  <c r="J1511" i="8"/>
  <c r="V1510" i="8"/>
  <c r="U1510" i="8"/>
  <c r="T1510" i="8"/>
  <c r="S1510" i="8"/>
  <c r="M1510" i="8"/>
  <c r="L1510" i="8"/>
  <c r="J1510" i="8"/>
  <c r="V1509" i="8"/>
  <c r="U1509" i="8"/>
  <c r="T1509" i="8"/>
  <c r="S1509" i="8"/>
  <c r="M1509" i="8"/>
  <c r="L1509" i="8"/>
  <c r="J1509" i="8"/>
  <c r="V1508" i="8"/>
  <c r="U1508" i="8"/>
  <c r="T1508" i="8"/>
  <c r="S1508" i="8"/>
  <c r="M1508" i="8"/>
  <c r="L1508" i="8"/>
  <c r="J1508" i="8"/>
  <c r="V1507" i="8"/>
  <c r="U1507" i="8"/>
  <c r="T1507" i="8"/>
  <c r="S1507" i="8"/>
  <c r="M1507" i="8"/>
  <c r="L1507" i="8"/>
  <c r="J1507" i="8"/>
  <c r="V1506" i="8"/>
  <c r="U1506" i="8"/>
  <c r="T1506" i="8"/>
  <c r="S1506" i="8"/>
  <c r="M1506" i="8"/>
  <c r="L1506" i="8"/>
  <c r="J1506" i="8"/>
  <c r="V1505" i="8"/>
  <c r="U1505" i="8"/>
  <c r="T1505" i="8"/>
  <c r="S1505" i="8"/>
  <c r="M1505" i="8"/>
  <c r="L1505" i="8"/>
  <c r="J1505" i="8"/>
  <c r="V1504" i="8"/>
  <c r="U1504" i="8"/>
  <c r="T1504" i="8"/>
  <c r="S1504" i="8"/>
  <c r="M1504" i="8"/>
  <c r="L1504" i="8"/>
  <c r="J1504" i="8"/>
  <c r="V1503" i="8"/>
  <c r="U1503" i="8"/>
  <c r="T1503" i="8"/>
  <c r="S1503" i="8"/>
  <c r="M1503" i="8"/>
  <c r="L1503" i="8"/>
  <c r="J1503" i="8"/>
  <c r="V1502" i="8"/>
  <c r="U1502" i="8"/>
  <c r="T1502" i="8"/>
  <c r="S1502" i="8"/>
  <c r="M1502" i="8"/>
  <c r="L1502" i="8"/>
  <c r="J1502" i="8"/>
  <c r="V1501" i="8"/>
  <c r="U1501" i="8"/>
  <c r="T1501" i="8"/>
  <c r="S1501" i="8"/>
  <c r="M1501" i="8"/>
  <c r="L1501" i="8"/>
  <c r="J1501" i="8"/>
  <c r="V1500" i="8"/>
  <c r="U1500" i="8"/>
  <c r="T1500" i="8"/>
  <c r="S1500" i="8"/>
  <c r="M1500" i="8"/>
  <c r="L1500" i="8"/>
  <c r="J1500" i="8"/>
  <c r="V1499" i="8"/>
  <c r="U1499" i="8"/>
  <c r="T1499" i="8"/>
  <c r="S1499" i="8"/>
  <c r="M1499" i="8"/>
  <c r="L1499" i="8"/>
  <c r="J1499" i="8"/>
  <c r="V1498" i="8"/>
  <c r="U1498" i="8"/>
  <c r="T1498" i="8"/>
  <c r="S1498" i="8"/>
  <c r="M1498" i="8"/>
  <c r="L1498" i="8"/>
  <c r="J1498" i="8"/>
  <c r="V1497" i="8"/>
  <c r="U1497" i="8"/>
  <c r="T1497" i="8"/>
  <c r="S1497" i="8"/>
  <c r="M1497" i="8"/>
  <c r="L1497" i="8"/>
  <c r="J1497" i="8"/>
  <c r="V1496" i="8"/>
  <c r="U1496" i="8"/>
  <c r="T1496" i="8"/>
  <c r="S1496" i="8"/>
  <c r="M1496" i="8"/>
  <c r="L1496" i="8"/>
  <c r="J1496" i="8"/>
  <c r="V1495" i="8"/>
  <c r="U1495" i="8"/>
  <c r="T1495" i="8"/>
  <c r="S1495" i="8"/>
  <c r="M1495" i="8"/>
  <c r="L1495" i="8"/>
  <c r="J1495" i="8"/>
  <c r="V1494" i="8"/>
  <c r="U1494" i="8"/>
  <c r="T1494" i="8"/>
  <c r="S1494" i="8"/>
  <c r="M1494" i="8"/>
  <c r="L1494" i="8"/>
  <c r="J1494" i="8"/>
  <c r="V1493" i="8"/>
  <c r="U1493" i="8"/>
  <c r="T1493" i="8"/>
  <c r="S1493" i="8"/>
  <c r="M1493" i="8"/>
  <c r="L1493" i="8"/>
  <c r="J1493" i="8"/>
  <c r="V1492" i="8"/>
  <c r="U1492" i="8"/>
  <c r="T1492" i="8"/>
  <c r="S1492" i="8"/>
  <c r="M1492" i="8"/>
  <c r="L1492" i="8"/>
  <c r="J1492" i="8"/>
  <c r="V1491" i="8"/>
  <c r="U1491" i="8"/>
  <c r="T1491" i="8"/>
  <c r="S1491" i="8"/>
  <c r="M1491" i="8"/>
  <c r="L1491" i="8"/>
  <c r="J1491" i="8"/>
  <c r="V1490" i="8"/>
  <c r="U1490" i="8"/>
  <c r="T1490" i="8"/>
  <c r="S1490" i="8"/>
  <c r="M1490" i="8"/>
  <c r="L1490" i="8"/>
  <c r="J1490" i="8"/>
  <c r="V1489" i="8"/>
  <c r="U1489" i="8"/>
  <c r="T1489" i="8"/>
  <c r="S1489" i="8"/>
  <c r="M1489" i="8"/>
  <c r="L1489" i="8"/>
  <c r="J1489" i="8"/>
  <c r="V1488" i="8"/>
  <c r="U1488" i="8"/>
  <c r="T1488" i="8"/>
  <c r="S1488" i="8"/>
  <c r="M1488" i="8"/>
  <c r="L1488" i="8"/>
  <c r="J1488" i="8"/>
  <c r="V1487" i="8"/>
  <c r="U1487" i="8"/>
  <c r="T1487" i="8"/>
  <c r="S1487" i="8"/>
  <c r="M1487" i="8"/>
  <c r="L1487" i="8"/>
  <c r="J1487" i="8"/>
  <c r="V1486" i="8"/>
  <c r="U1486" i="8"/>
  <c r="T1486" i="8"/>
  <c r="S1486" i="8"/>
  <c r="M1486" i="8"/>
  <c r="L1486" i="8"/>
  <c r="J1486" i="8"/>
  <c r="V1485" i="8"/>
  <c r="U1485" i="8"/>
  <c r="T1485" i="8"/>
  <c r="S1485" i="8"/>
  <c r="M1485" i="8"/>
  <c r="L1485" i="8"/>
  <c r="J1485" i="8"/>
  <c r="V1484" i="8"/>
  <c r="U1484" i="8"/>
  <c r="T1484" i="8"/>
  <c r="S1484" i="8"/>
  <c r="M1484" i="8"/>
  <c r="L1484" i="8"/>
  <c r="J1484" i="8"/>
  <c r="V1483" i="8"/>
  <c r="U1483" i="8"/>
  <c r="T1483" i="8"/>
  <c r="S1483" i="8"/>
  <c r="M1483" i="8"/>
  <c r="L1483" i="8"/>
  <c r="J1483" i="8"/>
  <c r="V1482" i="8"/>
  <c r="U1482" i="8"/>
  <c r="T1482" i="8"/>
  <c r="S1482" i="8"/>
  <c r="M1482" i="8"/>
  <c r="L1482" i="8"/>
  <c r="J1482" i="8"/>
  <c r="V1481" i="8"/>
  <c r="U1481" i="8"/>
  <c r="T1481" i="8"/>
  <c r="S1481" i="8"/>
  <c r="M1481" i="8"/>
  <c r="L1481" i="8"/>
  <c r="J1481" i="8"/>
  <c r="V1480" i="8"/>
  <c r="U1480" i="8"/>
  <c r="T1480" i="8"/>
  <c r="S1480" i="8"/>
  <c r="M1480" i="8"/>
  <c r="L1480" i="8"/>
  <c r="J1480" i="8"/>
  <c r="V1479" i="8"/>
  <c r="U1479" i="8"/>
  <c r="T1479" i="8"/>
  <c r="S1479" i="8"/>
  <c r="M1479" i="8"/>
  <c r="L1479" i="8"/>
  <c r="J1479" i="8"/>
  <c r="V1478" i="8"/>
  <c r="U1478" i="8"/>
  <c r="T1478" i="8"/>
  <c r="S1478" i="8"/>
  <c r="M1478" i="8"/>
  <c r="L1478" i="8"/>
  <c r="J1478" i="8"/>
  <c r="V1477" i="8"/>
  <c r="U1477" i="8"/>
  <c r="T1477" i="8"/>
  <c r="S1477" i="8"/>
  <c r="M1477" i="8"/>
  <c r="L1477" i="8"/>
  <c r="J1477" i="8"/>
  <c r="V1476" i="8"/>
  <c r="U1476" i="8"/>
  <c r="T1476" i="8"/>
  <c r="S1476" i="8"/>
  <c r="M1476" i="8"/>
  <c r="L1476" i="8"/>
  <c r="J1476" i="8"/>
  <c r="V1475" i="8"/>
  <c r="U1475" i="8"/>
  <c r="T1475" i="8"/>
  <c r="S1475" i="8"/>
  <c r="M1475" i="8"/>
  <c r="L1475" i="8"/>
  <c r="J1475" i="8"/>
  <c r="V1474" i="8"/>
  <c r="U1474" i="8"/>
  <c r="T1474" i="8"/>
  <c r="S1474" i="8"/>
  <c r="M1474" i="8"/>
  <c r="L1474" i="8"/>
  <c r="J1474" i="8"/>
  <c r="V1473" i="8"/>
  <c r="U1473" i="8"/>
  <c r="T1473" i="8"/>
  <c r="S1473" i="8"/>
  <c r="M1473" i="8"/>
  <c r="L1473" i="8"/>
  <c r="J1473" i="8"/>
  <c r="V1472" i="8"/>
  <c r="U1472" i="8"/>
  <c r="T1472" i="8"/>
  <c r="S1472" i="8"/>
  <c r="M1472" i="8"/>
  <c r="L1472" i="8"/>
  <c r="J1472" i="8"/>
  <c r="V1471" i="8"/>
  <c r="U1471" i="8"/>
  <c r="T1471" i="8"/>
  <c r="S1471" i="8"/>
  <c r="M1471" i="8"/>
  <c r="L1471" i="8"/>
  <c r="J1471" i="8"/>
  <c r="V1470" i="8"/>
  <c r="U1470" i="8"/>
  <c r="T1470" i="8"/>
  <c r="S1470" i="8"/>
  <c r="M1470" i="8"/>
  <c r="L1470" i="8"/>
  <c r="J1470" i="8"/>
  <c r="V1469" i="8"/>
  <c r="U1469" i="8"/>
  <c r="T1469" i="8"/>
  <c r="S1469" i="8"/>
  <c r="M1469" i="8"/>
  <c r="L1469" i="8"/>
  <c r="J1469" i="8"/>
  <c r="V1468" i="8"/>
  <c r="U1468" i="8"/>
  <c r="T1468" i="8"/>
  <c r="S1468" i="8"/>
  <c r="M1468" i="8"/>
  <c r="L1468" i="8"/>
  <c r="J1468" i="8"/>
  <c r="V1467" i="8"/>
  <c r="U1467" i="8"/>
  <c r="T1467" i="8"/>
  <c r="S1467" i="8"/>
  <c r="M1467" i="8"/>
  <c r="L1467" i="8"/>
  <c r="J1467" i="8"/>
  <c r="V1466" i="8"/>
  <c r="U1466" i="8"/>
  <c r="T1466" i="8"/>
  <c r="S1466" i="8"/>
  <c r="M1466" i="8"/>
  <c r="L1466" i="8"/>
  <c r="J1466" i="8"/>
  <c r="V1465" i="8"/>
  <c r="U1465" i="8"/>
  <c r="T1465" i="8"/>
  <c r="S1465" i="8"/>
  <c r="M1465" i="8"/>
  <c r="L1465" i="8"/>
  <c r="J1465" i="8"/>
  <c r="V1464" i="8"/>
  <c r="U1464" i="8"/>
  <c r="T1464" i="8"/>
  <c r="S1464" i="8"/>
  <c r="M1464" i="8"/>
  <c r="L1464" i="8"/>
  <c r="J1464" i="8"/>
  <c r="V1463" i="8"/>
  <c r="U1463" i="8"/>
  <c r="T1463" i="8"/>
  <c r="S1463" i="8"/>
  <c r="M1463" i="8"/>
  <c r="L1463" i="8"/>
  <c r="J1463" i="8"/>
  <c r="V1462" i="8"/>
  <c r="U1462" i="8"/>
  <c r="T1462" i="8"/>
  <c r="S1462" i="8"/>
  <c r="M1462" i="8"/>
  <c r="L1462" i="8"/>
  <c r="J1462" i="8"/>
  <c r="V1461" i="8"/>
  <c r="U1461" i="8"/>
  <c r="T1461" i="8"/>
  <c r="S1461" i="8"/>
  <c r="M1461" i="8"/>
  <c r="L1461" i="8"/>
  <c r="J1461" i="8"/>
  <c r="V1460" i="8"/>
  <c r="U1460" i="8"/>
  <c r="T1460" i="8"/>
  <c r="S1460" i="8"/>
  <c r="M1460" i="8"/>
  <c r="L1460" i="8"/>
  <c r="J1460" i="8"/>
  <c r="V1459" i="8"/>
  <c r="U1459" i="8"/>
  <c r="T1459" i="8"/>
  <c r="S1459" i="8"/>
  <c r="M1459" i="8"/>
  <c r="L1459" i="8"/>
  <c r="J1459" i="8"/>
  <c r="V1458" i="8"/>
  <c r="U1458" i="8"/>
  <c r="T1458" i="8"/>
  <c r="S1458" i="8"/>
  <c r="M1458" i="8"/>
  <c r="L1458" i="8"/>
  <c r="J1458" i="8"/>
  <c r="V1457" i="8"/>
  <c r="U1457" i="8"/>
  <c r="T1457" i="8"/>
  <c r="S1457" i="8"/>
  <c r="M1457" i="8"/>
  <c r="L1457" i="8"/>
  <c r="J1457" i="8"/>
  <c r="V1456" i="8"/>
  <c r="U1456" i="8"/>
  <c r="T1456" i="8"/>
  <c r="S1456" i="8"/>
  <c r="M1456" i="8"/>
  <c r="L1456" i="8"/>
  <c r="J1456" i="8"/>
  <c r="V1455" i="8"/>
  <c r="U1455" i="8"/>
  <c r="T1455" i="8"/>
  <c r="S1455" i="8"/>
  <c r="M1455" i="8"/>
  <c r="L1455" i="8"/>
  <c r="J1455" i="8"/>
  <c r="V1454" i="8"/>
  <c r="U1454" i="8"/>
  <c r="T1454" i="8"/>
  <c r="S1454" i="8"/>
  <c r="M1454" i="8"/>
  <c r="L1454" i="8"/>
  <c r="J1454" i="8"/>
  <c r="V1453" i="8"/>
  <c r="U1453" i="8"/>
  <c r="T1453" i="8"/>
  <c r="S1453" i="8"/>
  <c r="M1453" i="8"/>
  <c r="L1453" i="8"/>
  <c r="J1453" i="8"/>
  <c r="V1452" i="8"/>
  <c r="U1452" i="8"/>
  <c r="T1452" i="8"/>
  <c r="S1452" i="8"/>
  <c r="M1452" i="8"/>
  <c r="L1452" i="8"/>
  <c r="J1452" i="8"/>
  <c r="V1451" i="8"/>
  <c r="U1451" i="8"/>
  <c r="T1451" i="8"/>
  <c r="S1451" i="8"/>
  <c r="M1451" i="8"/>
  <c r="L1451" i="8"/>
  <c r="J1451" i="8"/>
  <c r="V1450" i="8"/>
  <c r="U1450" i="8"/>
  <c r="T1450" i="8"/>
  <c r="S1450" i="8"/>
  <c r="M1450" i="8"/>
  <c r="L1450" i="8"/>
  <c r="J1450" i="8"/>
  <c r="V1449" i="8"/>
  <c r="U1449" i="8"/>
  <c r="T1449" i="8"/>
  <c r="S1449" i="8"/>
  <c r="M1449" i="8"/>
  <c r="L1449" i="8"/>
  <c r="J1449" i="8"/>
  <c r="V1448" i="8"/>
  <c r="U1448" i="8"/>
  <c r="T1448" i="8"/>
  <c r="S1448" i="8"/>
  <c r="M1448" i="8"/>
  <c r="L1448" i="8"/>
  <c r="J1448" i="8"/>
  <c r="V1447" i="8"/>
  <c r="U1447" i="8"/>
  <c r="T1447" i="8"/>
  <c r="S1447" i="8"/>
  <c r="M1447" i="8"/>
  <c r="L1447" i="8"/>
  <c r="J1447" i="8"/>
  <c r="V1446" i="8"/>
  <c r="U1446" i="8"/>
  <c r="T1446" i="8"/>
  <c r="S1446" i="8"/>
  <c r="M1446" i="8"/>
  <c r="L1446" i="8"/>
  <c r="J1446" i="8"/>
  <c r="V1445" i="8"/>
  <c r="U1445" i="8"/>
  <c r="T1445" i="8"/>
  <c r="S1445" i="8"/>
  <c r="M1445" i="8"/>
  <c r="L1445" i="8"/>
  <c r="J1445" i="8"/>
  <c r="V1444" i="8"/>
  <c r="U1444" i="8"/>
  <c r="T1444" i="8"/>
  <c r="S1444" i="8"/>
  <c r="M1444" i="8"/>
  <c r="L1444" i="8"/>
  <c r="J1444" i="8"/>
  <c r="V1443" i="8"/>
  <c r="U1443" i="8"/>
  <c r="T1443" i="8"/>
  <c r="S1443" i="8"/>
  <c r="M1443" i="8"/>
  <c r="L1443" i="8"/>
  <c r="J1443" i="8"/>
  <c r="V1442" i="8"/>
  <c r="U1442" i="8"/>
  <c r="T1442" i="8"/>
  <c r="S1442" i="8"/>
  <c r="M1442" i="8"/>
  <c r="L1442" i="8"/>
  <c r="J1442" i="8"/>
  <c r="V1441" i="8"/>
  <c r="U1441" i="8"/>
  <c r="T1441" i="8"/>
  <c r="S1441" i="8"/>
  <c r="M1441" i="8"/>
  <c r="L1441" i="8"/>
  <c r="J1441" i="8"/>
  <c r="V1440" i="8"/>
  <c r="U1440" i="8"/>
  <c r="T1440" i="8"/>
  <c r="S1440" i="8"/>
  <c r="M1440" i="8"/>
  <c r="L1440" i="8"/>
  <c r="J1440" i="8"/>
  <c r="V1439" i="8"/>
  <c r="U1439" i="8"/>
  <c r="T1439" i="8"/>
  <c r="S1439" i="8"/>
  <c r="M1439" i="8"/>
  <c r="L1439" i="8"/>
  <c r="J1439" i="8"/>
  <c r="V1438" i="8"/>
  <c r="U1438" i="8"/>
  <c r="T1438" i="8"/>
  <c r="S1438" i="8"/>
  <c r="M1438" i="8"/>
  <c r="L1438" i="8"/>
  <c r="J1438" i="8"/>
  <c r="V1437" i="8"/>
  <c r="U1437" i="8"/>
  <c r="T1437" i="8"/>
  <c r="S1437" i="8"/>
  <c r="M1437" i="8"/>
  <c r="L1437" i="8"/>
  <c r="J1437" i="8"/>
  <c r="V1436" i="8"/>
  <c r="U1436" i="8"/>
  <c r="T1436" i="8"/>
  <c r="S1436" i="8"/>
  <c r="M1436" i="8"/>
  <c r="L1436" i="8"/>
  <c r="J1436" i="8"/>
  <c r="V1435" i="8"/>
  <c r="U1435" i="8"/>
  <c r="T1435" i="8"/>
  <c r="S1435" i="8"/>
  <c r="M1435" i="8"/>
  <c r="L1435" i="8"/>
  <c r="J1435" i="8"/>
  <c r="V1434" i="8"/>
  <c r="U1434" i="8"/>
  <c r="T1434" i="8"/>
  <c r="S1434" i="8"/>
  <c r="M1434" i="8"/>
  <c r="L1434" i="8"/>
  <c r="J1434" i="8"/>
  <c r="V1433" i="8"/>
  <c r="U1433" i="8"/>
  <c r="T1433" i="8"/>
  <c r="S1433" i="8"/>
  <c r="M1433" i="8"/>
  <c r="L1433" i="8"/>
  <c r="J1433" i="8"/>
  <c r="V1432" i="8"/>
  <c r="U1432" i="8"/>
  <c r="T1432" i="8"/>
  <c r="S1432" i="8"/>
  <c r="M1432" i="8"/>
  <c r="L1432" i="8"/>
  <c r="J1432" i="8"/>
  <c r="V1431" i="8"/>
  <c r="U1431" i="8"/>
  <c r="T1431" i="8"/>
  <c r="S1431" i="8"/>
  <c r="M1431" i="8"/>
  <c r="L1431" i="8"/>
  <c r="J1431" i="8"/>
  <c r="V1430" i="8"/>
  <c r="U1430" i="8"/>
  <c r="T1430" i="8"/>
  <c r="S1430" i="8"/>
  <c r="M1430" i="8"/>
  <c r="L1430" i="8"/>
  <c r="J1430" i="8"/>
  <c r="V1429" i="8"/>
  <c r="U1429" i="8"/>
  <c r="T1429" i="8"/>
  <c r="S1429" i="8"/>
  <c r="M1429" i="8"/>
  <c r="L1429" i="8"/>
  <c r="J1429" i="8"/>
  <c r="V1428" i="8"/>
  <c r="U1428" i="8"/>
  <c r="T1428" i="8"/>
  <c r="S1428" i="8"/>
  <c r="M1428" i="8"/>
  <c r="L1428" i="8"/>
  <c r="J1428" i="8"/>
  <c r="V1427" i="8"/>
  <c r="U1427" i="8"/>
  <c r="T1427" i="8"/>
  <c r="S1427" i="8"/>
  <c r="M1427" i="8"/>
  <c r="L1427" i="8"/>
  <c r="J1427" i="8"/>
  <c r="V1426" i="8"/>
  <c r="U1426" i="8"/>
  <c r="T1426" i="8"/>
  <c r="S1426" i="8"/>
  <c r="M1426" i="8"/>
  <c r="L1426" i="8"/>
  <c r="J1426" i="8"/>
  <c r="V1425" i="8"/>
  <c r="U1425" i="8"/>
  <c r="T1425" i="8"/>
  <c r="S1425" i="8"/>
  <c r="M1425" i="8"/>
  <c r="L1425" i="8"/>
  <c r="J1425" i="8"/>
  <c r="V1424" i="8"/>
  <c r="U1424" i="8"/>
  <c r="T1424" i="8"/>
  <c r="S1424" i="8"/>
  <c r="M1424" i="8"/>
  <c r="L1424" i="8"/>
  <c r="J1424" i="8"/>
  <c r="V1423" i="8"/>
  <c r="U1423" i="8"/>
  <c r="T1423" i="8"/>
  <c r="S1423" i="8"/>
  <c r="M1423" i="8"/>
  <c r="L1423" i="8"/>
  <c r="J1423" i="8"/>
  <c r="V1422" i="8"/>
  <c r="U1422" i="8"/>
  <c r="T1422" i="8"/>
  <c r="S1422" i="8"/>
  <c r="M1422" i="8"/>
  <c r="L1422" i="8"/>
  <c r="J1422" i="8"/>
  <c r="V1421" i="8"/>
  <c r="U1421" i="8"/>
  <c r="T1421" i="8"/>
  <c r="S1421" i="8"/>
  <c r="M1421" i="8"/>
  <c r="L1421" i="8"/>
  <c r="J1421" i="8"/>
  <c r="V1420" i="8"/>
  <c r="U1420" i="8"/>
  <c r="T1420" i="8"/>
  <c r="S1420" i="8"/>
  <c r="M1420" i="8"/>
  <c r="L1420" i="8"/>
  <c r="J1420" i="8"/>
  <c r="V1419" i="8"/>
  <c r="U1419" i="8"/>
  <c r="T1419" i="8"/>
  <c r="S1419" i="8"/>
  <c r="M1419" i="8"/>
  <c r="L1419" i="8"/>
  <c r="J1419" i="8"/>
  <c r="V1418" i="8"/>
  <c r="U1418" i="8"/>
  <c r="T1418" i="8"/>
  <c r="S1418" i="8"/>
  <c r="M1418" i="8"/>
  <c r="L1418" i="8"/>
  <c r="J1418" i="8"/>
  <c r="V1417" i="8"/>
  <c r="U1417" i="8"/>
  <c r="T1417" i="8"/>
  <c r="S1417" i="8"/>
  <c r="M1417" i="8"/>
  <c r="L1417" i="8"/>
  <c r="J1417" i="8"/>
  <c r="V1416" i="8"/>
  <c r="U1416" i="8"/>
  <c r="T1416" i="8"/>
  <c r="S1416" i="8"/>
  <c r="M1416" i="8"/>
  <c r="L1416" i="8"/>
  <c r="J1416" i="8"/>
  <c r="V1415" i="8"/>
  <c r="U1415" i="8"/>
  <c r="T1415" i="8"/>
  <c r="S1415" i="8"/>
  <c r="M1415" i="8"/>
  <c r="L1415" i="8"/>
  <c r="J1415" i="8"/>
  <c r="V1414" i="8"/>
  <c r="U1414" i="8"/>
  <c r="T1414" i="8"/>
  <c r="S1414" i="8"/>
  <c r="M1414" i="8"/>
  <c r="L1414" i="8"/>
  <c r="J1414" i="8"/>
  <c r="V1413" i="8"/>
  <c r="U1413" i="8"/>
  <c r="T1413" i="8"/>
  <c r="S1413" i="8"/>
  <c r="M1413" i="8"/>
  <c r="L1413" i="8"/>
  <c r="J1413" i="8"/>
  <c r="V1412" i="8"/>
  <c r="U1412" i="8"/>
  <c r="T1412" i="8"/>
  <c r="S1412" i="8"/>
  <c r="M1412" i="8"/>
  <c r="L1412" i="8"/>
  <c r="J1412" i="8"/>
  <c r="V1411" i="8"/>
  <c r="U1411" i="8"/>
  <c r="T1411" i="8"/>
  <c r="S1411" i="8"/>
  <c r="M1411" i="8"/>
  <c r="L1411" i="8"/>
  <c r="J1411" i="8"/>
  <c r="V1410" i="8"/>
  <c r="U1410" i="8"/>
  <c r="T1410" i="8"/>
  <c r="S1410" i="8"/>
  <c r="M1410" i="8"/>
  <c r="L1410" i="8"/>
  <c r="J1410" i="8"/>
  <c r="V1409" i="8"/>
  <c r="U1409" i="8"/>
  <c r="T1409" i="8"/>
  <c r="S1409" i="8"/>
  <c r="M1409" i="8"/>
  <c r="L1409" i="8"/>
  <c r="J1409" i="8"/>
  <c r="V1408" i="8"/>
  <c r="U1408" i="8"/>
  <c r="T1408" i="8"/>
  <c r="S1408" i="8"/>
  <c r="M1408" i="8"/>
  <c r="L1408" i="8"/>
  <c r="J1408" i="8"/>
  <c r="V1407" i="8"/>
  <c r="U1407" i="8"/>
  <c r="T1407" i="8"/>
  <c r="S1407" i="8"/>
  <c r="M1407" i="8"/>
  <c r="L1407" i="8"/>
  <c r="J1407" i="8"/>
  <c r="V1406" i="8"/>
  <c r="U1406" i="8"/>
  <c r="T1406" i="8"/>
  <c r="S1406" i="8"/>
  <c r="M1406" i="8"/>
  <c r="L1406" i="8"/>
  <c r="J1406" i="8"/>
  <c r="V1405" i="8"/>
  <c r="U1405" i="8"/>
  <c r="T1405" i="8"/>
  <c r="S1405" i="8"/>
  <c r="M1405" i="8"/>
  <c r="L1405" i="8"/>
  <c r="J1405" i="8"/>
  <c r="V1404" i="8"/>
  <c r="U1404" i="8"/>
  <c r="T1404" i="8"/>
  <c r="S1404" i="8"/>
  <c r="M1404" i="8"/>
  <c r="L1404" i="8"/>
  <c r="J1404" i="8"/>
  <c r="V1403" i="8"/>
  <c r="U1403" i="8"/>
  <c r="T1403" i="8"/>
  <c r="S1403" i="8"/>
  <c r="M1403" i="8"/>
  <c r="L1403" i="8"/>
  <c r="J1403" i="8"/>
  <c r="V1402" i="8"/>
  <c r="U1402" i="8"/>
  <c r="T1402" i="8"/>
  <c r="S1402" i="8"/>
  <c r="M1402" i="8"/>
  <c r="L1402" i="8"/>
  <c r="J1402" i="8"/>
  <c r="V1401" i="8"/>
  <c r="U1401" i="8"/>
  <c r="T1401" i="8"/>
  <c r="S1401" i="8"/>
  <c r="M1401" i="8"/>
  <c r="L1401" i="8"/>
  <c r="J1401" i="8"/>
  <c r="V1400" i="8"/>
  <c r="U1400" i="8"/>
  <c r="T1400" i="8"/>
  <c r="S1400" i="8"/>
  <c r="M1400" i="8"/>
  <c r="L1400" i="8"/>
  <c r="J1400" i="8"/>
  <c r="V1399" i="8"/>
  <c r="U1399" i="8"/>
  <c r="T1399" i="8"/>
  <c r="S1399" i="8"/>
  <c r="M1399" i="8"/>
  <c r="L1399" i="8"/>
  <c r="J1399" i="8"/>
  <c r="V1398" i="8"/>
  <c r="U1398" i="8"/>
  <c r="T1398" i="8"/>
  <c r="S1398" i="8"/>
  <c r="M1398" i="8"/>
  <c r="L1398" i="8"/>
  <c r="J1398" i="8"/>
  <c r="V1397" i="8"/>
  <c r="U1397" i="8"/>
  <c r="T1397" i="8"/>
  <c r="S1397" i="8"/>
  <c r="M1397" i="8"/>
  <c r="L1397" i="8"/>
  <c r="J1397" i="8"/>
  <c r="V1396" i="8"/>
  <c r="U1396" i="8"/>
  <c r="T1396" i="8"/>
  <c r="S1396" i="8"/>
  <c r="M1396" i="8"/>
  <c r="L1396" i="8"/>
  <c r="J1396" i="8"/>
  <c r="V1395" i="8"/>
  <c r="U1395" i="8"/>
  <c r="T1395" i="8"/>
  <c r="S1395" i="8"/>
  <c r="M1395" i="8"/>
  <c r="L1395" i="8"/>
  <c r="J1395" i="8"/>
  <c r="V1394" i="8"/>
  <c r="U1394" i="8"/>
  <c r="T1394" i="8"/>
  <c r="S1394" i="8"/>
  <c r="M1394" i="8"/>
  <c r="L1394" i="8"/>
  <c r="J1394" i="8"/>
  <c r="V1393" i="8"/>
  <c r="U1393" i="8"/>
  <c r="T1393" i="8"/>
  <c r="S1393" i="8"/>
  <c r="M1393" i="8"/>
  <c r="L1393" i="8"/>
  <c r="J1393" i="8"/>
  <c r="V1392" i="8"/>
  <c r="U1392" i="8"/>
  <c r="T1392" i="8"/>
  <c r="S1392" i="8"/>
  <c r="M1392" i="8"/>
  <c r="L1392" i="8"/>
  <c r="J1392" i="8"/>
  <c r="V1391" i="8"/>
  <c r="U1391" i="8"/>
  <c r="T1391" i="8"/>
  <c r="S1391" i="8"/>
  <c r="M1391" i="8"/>
  <c r="L1391" i="8"/>
  <c r="J1391" i="8"/>
  <c r="V1390" i="8"/>
  <c r="U1390" i="8"/>
  <c r="T1390" i="8"/>
  <c r="S1390" i="8"/>
  <c r="M1390" i="8"/>
  <c r="L1390" i="8"/>
  <c r="J1390" i="8"/>
  <c r="V1389" i="8"/>
  <c r="U1389" i="8"/>
  <c r="T1389" i="8"/>
  <c r="S1389" i="8"/>
  <c r="M1389" i="8"/>
  <c r="L1389" i="8"/>
  <c r="J1389" i="8"/>
  <c r="V1388" i="8"/>
  <c r="U1388" i="8"/>
  <c r="T1388" i="8"/>
  <c r="S1388" i="8"/>
  <c r="M1388" i="8"/>
  <c r="L1388" i="8"/>
  <c r="J1388" i="8"/>
  <c r="V1387" i="8"/>
  <c r="U1387" i="8"/>
  <c r="T1387" i="8"/>
  <c r="S1387" i="8"/>
  <c r="M1387" i="8"/>
  <c r="L1387" i="8"/>
  <c r="J1387" i="8"/>
  <c r="V1386" i="8"/>
  <c r="U1386" i="8"/>
  <c r="T1386" i="8"/>
  <c r="S1386" i="8"/>
  <c r="M1386" i="8"/>
  <c r="L1386" i="8"/>
  <c r="J1386" i="8"/>
  <c r="V1385" i="8"/>
  <c r="U1385" i="8"/>
  <c r="T1385" i="8"/>
  <c r="S1385" i="8"/>
  <c r="M1385" i="8"/>
  <c r="L1385" i="8"/>
  <c r="J1385" i="8"/>
  <c r="V1384" i="8"/>
  <c r="U1384" i="8"/>
  <c r="T1384" i="8"/>
  <c r="S1384" i="8"/>
  <c r="M1384" i="8"/>
  <c r="L1384" i="8"/>
  <c r="J1384" i="8"/>
  <c r="V1383" i="8"/>
  <c r="U1383" i="8"/>
  <c r="T1383" i="8"/>
  <c r="S1383" i="8"/>
  <c r="M1383" i="8"/>
  <c r="L1383" i="8"/>
  <c r="J1383" i="8"/>
  <c r="V1382" i="8"/>
  <c r="U1382" i="8"/>
  <c r="T1382" i="8"/>
  <c r="S1382" i="8"/>
  <c r="M1382" i="8"/>
  <c r="L1382" i="8"/>
  <c r="J1382" i="8"/>
  <c r="V1381" i="8"/>
  <c r="U1381" i="8"/>
  <c r="T1381" i="8"/>
  <c r="S1381" i="8"/>
  <c r="M1381" i="8"/>
  <c r="L1381" i="8"/>
  <c r="J1381" i="8"/>
  <c r="V1380" i="8"/>
  <c r="U1380" i="8"/>
  <c r="T1380" i="8"/>
  <c r="S1380" i="8"/>
  <c r="M1380" i="8"/>
  <c r="L1380" i="8"/>
  <c r="J1380" i="8"/>
  <c r="V1379" i="8"/>
  <c r="U1379" i="8"/>
  <c r="T1379" i="8"/>
  <c r="S1379" i="8"/>
  <c r="M1379" i="8"/>
  <c r="L1379" i="8"/>
  <c r="J1379" i="8"/>
  <c r="V1378" i="8"/>
  <c r="U1378" i="8"/>
  <c r="T1378" i="8"/>
  <c r="S1378" i="8"/>
  <c r="M1378" i="8"/>
  <c r="L1378" i="8"/>
  <c r="J1378" i="8"/>
  <c r="V1377" i="8"/>
  <c r="U1377" i="8"/>
  <c r="T1377" i="8"/>
  <c r="S1377" i="8"/>
  <c r="M1377" i="8"/>
  <c r="L1377" i="8"/>
  <c r="J1377" i="8"/>
  <c r="V1376" i="8"/>
  <c r="U1376" i="8"/>
  <c r="T1376" i="8"/>
  <c r="S1376" i="8"/>
  <c r="M1376" i="8"/>
  <c r="L1376" i="8"/>
  <c r="J1376" i="8"/>
  <c r="V1375" i="8"/>
  <c r="U1375" i="8"/>
  <c r="T1375" i="8"/>
  <c r="S1375" i="8"/>
  <c r="M1375" i="8"/>
  <c r="L1375" i="8"/>
  <c r="J1375" i="8"/>
  <c r="V1374" i="8"/>
  <c r="U1374" i="8"/>
  <c r="T1374" i="8"/>
  <c r="S1374" i="8"/>
  <c r="M1374" i="8"/>
  <c r="L1374" i="8"/>
  <c r="J1374" i="8"/>
  <c r="V1373" i="8"/>
  <c r="U1373" i="8"/>
  <c r="T1373" i="8"/>
  <c r="S1373" i="8"/>
  <c r="M1373" i="8"/>
  <c r="L1373" i="8"/>
  <c r="J1373" i="8"/>
  <c r="V1372" i="8"/>
  <c r="U1372" i="8"/>
  <c r="T1372" i="8"/>
  <c r="S1372" i="8"/>
  <c r="M1372" i="8"/>
  <c r="L1372" i="8"/>
  <c r="J1372" i="8"/>
  <c r="V1371" i="8"/>
  <c r="U1371" i="8"/>
  <c r="T1371" i="8"/>
  <c r="S1371" i="8"/>
  <c r="M1371" i="8"/>
  <c r="L1371" i="8"/>
  <c r="J1371" i="8"/>
  <c r="V1370" i="8"/>
  <c r="U1370" i="8"/>
  <c r="T1370" i="8"/>
  <c r="S1370" i="8"/>
  <c r="M1370" i="8"/>
  <c r="L1370" i="8"/>
  <c r="J1370" i="8"/>
  <c r="V1369" i="8"/>
  <c r="U1369" i="8"/>
  <c r="T1369" i="8"/>
  <c r="S1369" i="8"/>
  <c r="M1369" i="8"/>
  <c r="L1369" i="8"/>
  <c r="J1369" i="8"/>
  <c r="V1368" i="8"/>
  <c r="U1368" i="8"/>
  <c r="T1368" i="8"/>
  <c r="S1368" i="8"/>
  <c r="M1368" i="8"/>
  <c r="L1368" i="8"/>
  <c r="J1368" i="8"/>
  <c r="V1367" i="8"/>
  <c r="U1367" i="8"/>
  <c r="T1367" i="8"/>
  <c r="S1367" i="8"/>
  <c r="M1367" i="8"/>
  <c r="L1367" i="8"/>
  <c r="J1367" i="8"/>
  <c r="V1366" i="8"/>
  <c r="U1366" i="8"/>
  <c r="T1366" i="8"/>
  <c r="S1366" i="8"/>
  <c r="M1366" i="8"/>
  <c r="L1366" i="8"/>
  <c r="J1366" i="8"/>
  <c r="V1365" i="8"/>
  <c r="U1365" i="8"/>
  <c r="T1365" i="8"/>
  <c r="S1365" i="8"/>
  <c r="M1365" i="8"/>
  <c r="L1365" i="8"/>
  <c r="J1365" i="8"/>
  <c r="V1364" i="8"/>
  <c r="U1364" i="8"/>
  <c r="T1364" i="8"/>
  <c r="S1364" i="8"/>
  <c r="M1364" i="8"/>
  <c r="L1364" i="8"/>
  <c r="J1364" i="8"/>
  <c r="V1363" i="8"/>
  <c r="U1363" i="8"/>
  <c r="T1363" i="8"/>
  <c r="S1363" i="8"/>
  <c r="M1363" i="8"/>
  <c r="L1363" i="8"/>
  <c r="J1363" i="8"/>
  <c r="V1362" i="8"/>
  <c r="U1362" i="8"/>
  <c r="T1362" i="8"/>
  <c r="S1362" i="8"/>
  <c r="M1362" i="8"/>
  <c r="L1362" i="8"/>
  <c r="J1362" i="8"/>
  <c r="V1361" i="8"/>
  <c r="U1361" i="8"/>
  <c r="T1361" i="8"/>
  <c r="S1361" i="8"/>
  <c r="M1361" i="8"/>
  <c r="L1361" i="8"/>
  <c r="J1361" i="8"/>
  <c r="V1360" i="8"/>
  <c r="U1360" i="8"/>
  <c r="T1360" i="8"/>
  <c r="S1360" i="8"/>
  <c r="M1360" i="8"/>
  <c r="L1360" i="8"/>
  <c r="J1360" i="8"/>
  <c r="V1359" i="8"/>
  <c r="U1359" i="8"/>
  <c r="T1359" i="8"/>
  <c r="S1359" i="8"/>
  <c r="M1359" i="8"/>
  <c r="L1359" i="8"/>
  <c r="J1359" i="8"/>
  <c r="V1358" i="8"/>
  <c r="U1358" i="8"/>
  <c r="T1358" i="8"/>
  <c r="S1358" i="8"/>
  <c r="M1358" i="8"/>
  <c r="L1358" i="8"/>
  <c r="J1358" i="8"/>
  <c r="V1357" i="8"/>
  <c r="U1357" i="8"/>
  <c r="T1357" i="8"/>
  <c r="S1357" i="8"/>
  <c r="M1357" i="8"/>
  <c r="L1357" i="8"/>
  <c r="J1357" i="8"/>
  <c r="V1356" i="8"/>
  <c r="U1356" i="8"/>
  <c r="T1356" i="8"/>
  <c r="S1356" i="8"/>
  <c r="M1356" i="8"/>
  <c r="L1356" i="8"/>
  <c r="J1356" i="8"/>
  <c r="V1355" i="8"/>
  <c r="U1355" i="8"/>
  <c r="T1355" i="8"/>
  <c r="S1355" i="8"/>
  <c r="M1355" i="8"/>
  <c r="L1355" i="8"/>
  <c r="J1355" i="8"/>
  <c r="V1354" i="8"/>
  <c r="U1354" i="8"/>
  <c r="T1354" i="8"/>
  <c r="S1354" i="8"/>
  <c r="M1354" i="8"/>
  <c r="L1354" i="8"/>
  <c r="J1354" i="8"/>
  <c r="V1353" i="8"/>
  <c r="U1353" i="8"/>
  <c r="T1353" i="8"/>
  <c r="S1353" i="8"/>
  <c r="M1353" i="8"/>
  <c r="L1353" i="8"/>
  <c r="J1353" i="8"/>
  <c r="V1352" i="8"/>
  <c r="U1352" i="8"/>
  <c r="T1352" i="8"/>
  <c r="S1352" i="8"/>
  <c r="M1352" i="8"/>
  <c r="L1352" i="8"/>
  <c r="J1352" i="8"/>
  <c r="V1351" i="8"/>
  <c r="U1351" i="8"/>
  <c r="T1351" i="8"/>
  <c r="S1351" i="8"/>
  <c r="M1351" i="8"/>
  <c r="L1351" i="8"/>
  <c r="J1351" i="8"/>
  <c r="V1350" i="8"/>
  <c r="U1350" i="8"/>
  <c r="T1350" i="8"/>
  <c r="S1350" i="8"/>
  <c r="M1350" i="8"/>
  <c r="L1350" i="8"/>
  <c r="J1350" i="8"/>
  <c r="V1349" i="8"/>
  <c r="U1349" i="8"/>
  <c r="T1349" i="8"/>
  <c r="S1349" i="8"/>
  <c r="M1349" i="8"/>
  <c r="L1349" i="8"/>
  <c r="J1349" i="8"/>
  <c r="V1348" i="8"/>
  <c r="U1348" i="8"/>
  <c r="T1348" i="8"/>
  <c r="S1348" i="8"/>
  <c r="M1348" i="8"/>
  <c r="L1348" i="8"/>
  <c r="J1348" i="8"/>
  <c r="V1347" i="8"/>
  <c r="U1347" i="8"/>
  <c r="T1347" i="8"/>
  <c r="S1347" i="8"/>
  <c r="M1347" i="8"/>
  <c r="L1347" i="8"/>
  <c r="J1347" i="8"/>
  <c r="V1346" i="8"/>
  <c r="U1346" i="8"/>
  <c r="T1346" i="8"/>
  <c r="S1346" i="8"/>
  <c r="M1346" i="8"/>
  <c r="L1346" i="8"/>
  <c r="J1346" i="8"/>
  <c r="V1345" i="8"/>
  <c r="U1345" i="8"/>
  <c r="T1345" i="8"/>
  <c r="S1345" i="8"/>
  <c r="M1345" i="8"/>
  <c r="L1345" i="8"/>
  <c r="J1345" i="8"/>
  <c r="V1344" i="8"/>
  <c r="U1344" i="8"/>
  <c r="T1344" i="8"/>
  <c r="S1344" i="8"/>
  <c r="M1344" i="8"/>
  <c r="L1344" i="8"/>
  <c r="J1344" i="8"/>
  <c r="V1343" i="8"/>
  <c r="U1343" i="8"/>
  <c r="T1343" i="8"/>
  <c r="S1343" i="8"/>
  <c r="M1343" i="8"/>
  <c r="L1343" i="8"/>
  <c r="J1343" i="8"/>
  <c r="V1342" i="8"/>
  <c r="U1342" i="8"/>
  <c r="T1342" i="8"/>
  <c r="S1342" i="8"/>
  <c r="M1342" i="8"/>
  <c r="L1342" i="8"/>
  <c r="J1342" i="8"/>
  <c r="V1341" i="8"/>
  <c r="U1341" i="8"/>
  <c r="T1341" i="8"/>
  <c r="S1341" i="8"/>
  <c r="M1341" i="8"/>
  <c r="L1341" i="8"/>
  <c r="J1341" i="8"/>
  <c r="V1340" i="8"/>
  <c r="U1340" i="8"/>
  <c r="T1340" i="8"/>
  <c r="S1340" i="8"/>
  <c r="M1340" i="8"/>
  <c r="L1340" i="8"/>
  <c r="J1340" i="8"/>
  <c r="V1339" i="8"/>
  <c r="U1339" i="8"/>
  <c r="T1339" i="8"/>
  <c r="S1339" i="8"/>
  <c r="M1339" i="8"/>
  <c r="L1339" i="8"/>
  <c r="J1339" i="8"/>
  <c r="V1338" i="8"/>
  <c r="U1338" i="8"/>
  <c r="T1338" i="8"/>
  <c r="S1338" i="8"/>
  <c r="M1338" i="8"/>
  <c r="L1338" i="8"/>
  <c r="J1338" i="8"/>
  <c r="V1337" i="8"/>
  <c r="U1337" i="8"/>
  <c r="T1337" i="8"/>
  <c r="S1337" i="8"/>
  <c r="M1337" i="8"/>
  <c r="L1337" i="8"/>
  <c r="J1337" i="8"/>
  <c r="V1336" i="8"/>
  <c r="U1336" i="8"/>
  <c r="T1336" i="8"/>
  <c r="S1336" i="8"/>
  <c r="M1336" i="8"/>
  <c r="L1336" i="8"/>
  <c r="J1336" i="8"/>
  <c r="V1335" i="8"/>
  <c r="U1335" i="8"/>
  <c r="T1335" i="8"/>
  <c r="S1335" i="8"/>
  <c r="M1335" i="8"/>
  <c r="L1335" i="8"/>
  <c r="J1335" i="8"/>
  <c r="V1334" i="8"/>
  <c r="U1334" i="8"/>
  <c r="T1334" i="8"/>
  <c r="S1334" i="8"/>
  <c r="M1334" i="8"/>
  <c r="L1334" i="8"/>
  <c r="J1334" i="8"/>
  <c r="V1333" i="8"/>
  <c r="U1333" i="8"/>
  <c r="T1333" i="8"/>
  <c r="S1333" i="8"/>
  <c r="M1333" i="8"/>
  <c r="L1333" i="8"/>
  <c r="J1333" i="8"/>
  <c r="V1332" i="8"/>
  <c r="U1332" i="8"/>
  <c r="T1332" i="8"/>
  <c r="S1332" i="8"/>
  <c r="M1332" i="8"/>
  <c r="L1332" i="8"/>
  <c r="J1332" i="8"/>
  <c r="V1331" i="8"/>
  <c r="U1331" i="8"/>
  <c r="T1331" i="8"/>
  <c r="S1331" i="8"/>
  <c r="M1331" i="8"/>
  <c r="L1331" i="8"/>
  <c r="J1331" i="8"/>
  <c r="V1330" i="8"/>
  <c r="U1330" i="8"/>
  <c r="T1330" i="8"/>
  <c r="S1330" i="8"/>
  <c r="M1330" i="8"/>
  <c r="L1330" i="8"/>
  <c r="J1330" i="8"/>
  <c r="V1329" i="8"/>
  <c r="U1329" i="8"/>
  <c r="T1329" i="8"/>
  <c r="S1329" i="8"/>
  <c r="M1329" i="8"/>
  <c r="L1329" i="8"/>
  <c r="J1329" i="8"/>
  <c r="V1328" i="8"/>
  <c r="U1328" i="8"/>
  <c r="T1328" i="8"/>
  <c r="S1328" i="8"/>
  <c r="M1328" i="8"/>
  <c r="L1328" i="8"/>
  <c r="J1328" i="8"/>
  <c r="V1327" i="8"/>
  <c r="U1327" i="8"/>
  <c r="T1327" i="8"/>
  <c r="S1327" i="8"/>
  <c r="M1327" i="8"/>
  <c r="L1327" i="8"/>
  <c r="J1327" i="8"/>
  <c r="V1326" i="8"/>
  <c r="U1326" i="8"/>
  <c r="T1326" i="8"/>
  <c r="S1326" i="8"/>
  <c r="M1326" i="8"/>
  <c r="L1326" i="8"/>
  <c r="J1326" i="8"/>
  <c r="V1325" i="8"/>
  <c r="U1325" i="8"/>
  <c r="T1325" i="8"/>
  <c r="S1325" i="8"/>
  <c r="M1325" i="8"/>
  <c r="L1325" i="8"/>
  <c r="J1325" i="8"/>
  <c r="V1324" i="8"/>
  <c r="U1324" i="8"/>
  <c r="T1324" i="8"/>
  <c r="S1324" i="8"/>
  <c r="M1324" i="8"/>
  <c r="L1324" i="8"/>
  <c r="J1324" i="8"/>
  <c r="V1323" i="8"/>
  <c r="U1323" i="8"/>
  <c r="T1323" i="8"/>
  <c r="S1323" i="8"/>
  <c r="M1323" i="8"/>
  <c r="L1323" i="8"/>
  <c r="J1323" i="8"/>
  <c r="V1322" i="8"/>
  <c r="U1322" i="8"/>
  <c r="T1322" i="8"/>
  <c r="S1322" i="8"/>
  <c r="M1322" i="8"/>
  <c r="L1322" i="8"/>
  <c r="J1322" i="8"/>
  <c r="V1321" i="8"/>
  <c r="U1321" i="8"/>
  <c r="T1321" i="8"/>
  <c r="S1321" i="8"/>
  <c r="M1321" i="8"/>
  <c r="L1321" i="8"/>
  <c r="J1321" i="8"/>
  <c r="V1320" i="8"/>
  <c r="U1320" i="8"/>
  <c r="T1320" i="8"/>
  <c r="S1320" i="8"/>
  <c r="M1320" i="8"/>
  <c r="L1320" i="8"/>
  <c r="J1320" i="8"/>
  <c r="V1319" i="8"/>
  <c r="U1319" i="8"/>
  <c r="T1319" i="8"/>
  <c r="S1319" i="8"/>
  <c r="M1319" i="8"/>
  <c r="L1319" i="8"/>
  <c r="J1319" i="8"/>
  <c r="V1318" i="8"/>
  <c r="U1318" i="8"/>
  <c r="T1318" i="8"/>
  <c r="S1318" i="8"/>
  <c r="M1318" i="8"/>
  <c r="L1318" i="8"/>
  <c r="J1318" i="8"/>
  <c r="V1317" i="8"/>
  <c r="U1317" i="8"/>
  <c r="T1317" i="8"/>
  <c r="S1317" i="8"/>
  <c r="M1317" i="8"/>
  <c r="L1317" i="8"/>
  <c r="J1317" i="8"/>
  <c r="V1316" i="8"/>
  <c r="U1316" i="8"/>
  <c r="T1316" i="8"/>
  <c r="S1316" i="8"/>
  <c r="M1316" i="8"/>
  <c r="L1316" i="8"/>
  <c r="J1316" i="8"/>
  <c r="V1315" i="8"/>
  <c r="U1315" i="8"/>
  <c r="T1315" i="8"/>
  <c r="S1315" i="8"/>
  <c r="M1315" i="8"/>
  <c r="L1315" i="8"/>
  <c r="J1315" i="8"/>
  <c r="V1314" i="8"/>
  <c r="U1314" i="8"/>
  <c r="T1314" i="8"/>
  <c r="S1314" i="8"/>
  <c r="M1314" i="8"/>
  <c r="L1314" i="8"/>
  <c r="J1314" i="8"/>
  <c r="V1313" i="8"/>
  <c r="U1313" i="8"/>
  <c r="T1313" i="8"/>
  <c r="S1313" i="8"/>
  <c r="M1313" i="8"/>
  <c r="L1313" i="8"/>
  <c r="J1313" i="8"/>
  <c r="V1312" i="8"/>
  <c r="U1312" i="8"/>
  <c r="T1312" i="8"/>
  <c r="S1312" i="8"/>
  <c r="M1312" i="8"/>
  <c r="L1312" i="8"/>
  <c r="J1312" i="8"/>
  <c r="V1311" i="8"/>
  <c r="U1311" i="8"/>
  <c r="T1311" i="8"/>
  <c r="S1311" i="8"/>
  <c r="M1311" i="8"/>
  <c r="L1311" i="8"/>
  <c r="J1311" i="8"/>
  <c r="V1310" i="8"/>
  <c r="U1310" i="8"/>
  <c r="T1310" i="8"/>
  <c r="S1310" i="8"/>
  <c r="M1310" i="8"/>
  <c r="L1310" i="8"/>
  <c r="J1310" i="8"/>
  <c r="V1309" i="8"/>
  <c r="U1309" i="8"/>
  <c r="T1309" i="8"/>
  <c r="S1309" i="8"/>
  <c r="M1309" i="8"/>
  <c r="L1309" i="8"/>
  <c r="J1309" i="8"/>
  <c r="V1308" i="8"/>
  <c r="U1308" i="8"/>
  <c r="T1308" i="8"/>
  <c r="S1308" i="8"/>
  <c r="M1308" i="8"/>
  <c r="L1308" i="8"/>
  <c r="J1308" i="8"/>
  <c r="V1307" i="8"/>
  <c r="U1307" i="8"/>
  <c r="T1307" i="8"/>
  <c r="S1307" i="8"/>
  <c r="M1307" i="8"/>
  <c r="L1307" i="8"/>
  <c r="J1307" i="8"/>
  <c r="V1306" i="8"/>
  <c r="U1306" i="8"/>
  <c r="T1306" i="8"/>
  <c r="S1306" i="8"/>
  <c r="M1306" i="8"/>
  <c r="L1306" i="8"/>
  <c r="J1306" i="8"/>
  <c r="V1305" i="8"/>
  <c r="U1305" i="8"/>
  <c r="T1305" i="8"/>
  <c r="S1305" i="8"/>
  <c r="M1305" i="8"/>
  <c r="L1305" i="8"/>
  <c r="J1305" i="8"/>
  <c r="V1304" i="8"/>
  <c r="U1304" i="8"/>
  <c r="T1304" i="8"/>
  <c r="S1304" i="8"/>
  <c r="M1304" i="8"/>
  <c r="L1304" i="8"/>
  <c r="J1304" i="8"/>
  <c r="V1303" i="8"/>
  <c r="U1303" i="8"/>
  <c r="T1303" i="8"/>
  <c r="S1303" i="8"/>
  <c r="M1303" i="8"/>
  <c r="L1303" i="8"/>
  <c r="J1303" i="8"/>
  <c r="V1302" i="8"/>
  <c r="U1302" i="8"/>
  <c r="T1302" i="8"/>
  <c r="S1302" i="8"/>
  <c r="M1302" i="8"/>
  <c r="L1302" i="8"/>
  <c r="J1302" i="8"/>
  <c r="V1301" i="8"/>
  <c r="U1301" i="8"/>
  <c r="T1301" i="8"/>
  <c r="S1301" i="8"/>
  <c r="M1301" i="8"/>
  <c r="L1301" i="8"/>
  <c r="J1301" i="8"/>
  <c r="V1300" i="8"/>
  <c r="U1300" i="8"/>
  <c r="T1300" i="8"/>
  <c r="S1300" i="8"/>
  <c r="M1300" i="8"/>
  <c r="L1300" i="8"/>
  <c r="J1300" i="8"/>
  <c r="V1299" i="8"/>
  <c r="U1299" i="8"/>
  <c r="T1299" i="8"/>
  <c r="S1299" i="8"/>
  <c r="M1299" i="8"/>
  <c r="L1299" i="8"/>
  <c r="J1299" i="8"/>
  <c r="V1298" i="8"/>
  <c r="U1298" i="8"/>
  <c r="T1298" i="8"/>
  <c r="S1298" i="8"/>
  <c r="M1298" i="8"/>
  <c r="L1298" i="8"/>
  <c r="J1298" i="8"/>
  <c r="V1297" i="8"/>
  <c r="U1297" i="8"/>
  <c r="T1297" i="8"/>
  <c r="S1297" i="8"/>
  <c r="M1297" i="8"/>
  <c r="L1297" i="8"/>
  <c r="J1297" i="8"/>
  <c r="V1296" i="8"/>
  <c r="U1296" i="8"/>
  <c r="T1296" i="8"/>
  <c r="S1296" i="8"/>
  <c r="M1296" i="8"/>
  <c r="L1296" i="8"/>
  <c r="J1296" i="8"/>
  <c r="V1295" i="8"/>
  <c r="U1295" i="8"/>
  <c r="T1295" i="8"/>
  <c r="S1295" i="8"/>
  <c r="M1295" i="8"/>
  <c r="L1295" i="8"/>
  <c r="J1295" i="8"/>
  <c r="V1294" i="8"/>
  <c r="U1294" i="8"/>
  <c r="T1294" i="8"/>
  <c r="S1294" i="8"/>
  <c r="M1294" i="8"/>
  <c r="L1294" i="8"/>
  <c r="J1294" i="8"/>
  <c r="V1293" i="8"/>
  <c r="U1293" i="8"/>
  <c r="T1293" i="8"/>
  <c r="S1293" i="8"/>
  <c r="M1293" i="8"/>
  <c r="L1293" i="8"/>
  <c r="J1293" i="8"/>
  <c r="V1292" i="8"/>
  <c r="U1292" i="8"/>
  <c r="T1292" i="8"/>
  <c r="S1292" i="8"/>
  <c r="M1292" i="8"/>
  <c r="L1292" i="8"/>
  <c r="J1292" i="8"/>
  <c r="V1291" i="8"/>
  <c r="U1291" i="8"/>
  <c r="T1291" i="8"/>
  <c r="S1291" i="8"/>
  <c r="M1291" i="8"/>
  <c r="L1291" i="8"/>
  <c r="J1291" i="8"/>
  <c r="V1290" i="8"/>
  <c r="U1290" i="8"/>
  <c r="T1290" i="8"/>
  <c r="S1290" i="8"/>
  <c r="M1290" i="8"/>
  <c r="L1290" i="8"/>
  <c r="J1290" i="8"/>
  <c r="V1289" i="8"/>
  <c r="U1289" i="8"/>
  <c r="T1289" i="8"/>
  <c r="S1289" i="8"/>
  <c r="M1289" i="8"/>
  <c r="L1289" i="8"/>
  <c r="J1289" i="8"/>
  <c r="V1288" i="8"/>
  <c r="U1288" i="8"/>
  <c r="T1288" i="8"/>
  <c r="S1288" i="8"/>
  <c r="M1288" i="8"/>
  <c r="L1288" i="8"/>
  <c r="J1288" i="8"/>
  <c r="V1287" i="8"/>
  <c r="U1287" i="8"/>
  <c r="T1287" i="8"/>
  <c r="S1287" i="8"/>
  <c r="M1287" i="8"/>
  <c r="L1287" i="8"/>
  <c r="J1287" i="8"/>
  <c r="V1286" i="8"/>
  <c r="U1286" i="8"/>
  <c r="T1286" i="8"/>
  <c r="S1286" i="8"/>
  <c r="M1286" i="8"/>
  <c r="L1286" i="8"/>
  <c r="J1286" i="8"/>
  <c r="V1285" i="8"/>
  <c r="U1285" i="8"/>
  <c r="T1285" i="8"/>
  <c r="S1285" i="8"/>
  <c r="M1285" i="8"/>
  <c r="L1285" i="8"/>
  <c r="J1285" i="8"/>
  <c r="V1284" i="8"/>
  <c r="U1284" i="8"/>
  <c r="T1284" i="8"/>
  <c r="S1284" i="8"/>
  <c r="M1284" i="8"/>
  <c r="L1284" i="8"/>
  <c r="J1284" i="8"/>
  <c r="V1283" i="8"/>
  <c r="U1283" i="8"/>
  <c r="T1283" i="8"/>
  <c r="S1283" i="8"/>
  <c r="M1283" i="8"/>
  <c r="L1283" i="8"/>
  <c r="J1283" i="8"/>
  <c r="V1282" i="8"/>
  <c r="U1282" i="8"/>
  <c r="T1282" i="8"/>
  <c r="S1282" i="8"/>
  <c r="M1282" i="8"/>
  <c r="L1282" i="8"/>
  <c r="J1282" i="8"/>
  <c r="V1281" i="8"/>
  <c r="U1281" i="8"/>
  <c r="T1281" i="8"/>
  <c r="S1281" i="8"/>
  <c r="M1281" i="8"/>
  <c r="L1281" i="8"/>
  <c r="J1281" i="8"/>
  <c r="V1280" i="8"/>
  <c r="U1280" i="8"/>
  <c r="T1280" i="8"/>
  <c r="S1280" i="8"/>
  <c r="M1280" i="8"/>
  <c r="L1280" i="8"/>
  <c r="J1280" i="8"/>
  <c r="V1279" i="8"/>
  <c r="U1279" i="8"/>
  <c r="T1279" i="8"/>
  <c r="S1279" i="8"/>
  <c r="M1279" i="8"/>
  <c r="L1279" i="8"/>
  <c r="J1279" i="8"/>
  <c r="V1278" i="8"/>
  <c r="U1278" i="8"/>
  <c r="T1278" i="8"/>
  <c r="S1278" i="8"/>
  <c r="M1278" i="8"/>
  <c r="L1278" i="8"/>
  <c r="J1278" i="8"/>
  <c r="V1277" i="8"/>
  <c r="U1277" i="8"/>
  <c r="T1277" i="8"/>
  <c r="S1277" i="8"/>
  <c r="M1277" i="8"/>
  <c r="L1277" i="8"/>
  <c r="J1277" i="8"/>
  <c r="V1276" i="8"/>
  <c r="U1276" i="8"/>
  <c r="T1276" i="8"/>
  <c r="S1276" i="8"/>
  <c r="M1276" i="8"/>
  <c r="L1276" i="8"/>
  <c r="J1276" i="8"/>
  <c r="V1275" i="8"/>
  <c r="U1275" i="8"/>
  <c r="T1275" i="8"/>
  <c r="S1275" i="8"/>
  <c r="M1275" i="8"/>
  <c r="L1275" i="8"/>
  <c r="J1275" i="8"/>
  <c r="V1274" i="8"/>
  <c r="U1274" i="8"/>
  <c r="T1274" i="8"/>
  <c r="S1274" i="8"/>
  <c r="M1274" i="8"/>
  <c r="L1274" i="8"/>
  <c r="J1274" i="8"/>
  <c r="V1273" i="8"/>
  <c r="U1273" i="8"/>
  <c r="T1273" i="8"/>
  <c r="S1273" i="8"/>
  <c r="M1273" i="8"/>
  <c r="L1273" i="8"/>
  <c r="J1273" i="8"/>
  <c r="V1272" i="8"/>
  <c r="U1272" i="8"/>
  <c r="T1272" i="8"/>
  <c r="S1272" i="8"/>
  <c r="M1272" i="8"/>
  <c r="L1272" i="8"/>
  <c r="J1272" i="8"/>
  <c r="V1271" i="8"/>
  <c r="U1271" i="8"/>
  <c r="T1271" i="8"/>
  <c r="S1271" i="8"/>
  <c r="M1271" i="8"/>
  <c r="L1271" i="8"/>
  <c r="J1271" i="8"/>
  <c r="V1270" i="8"/>
  <c r="U1270" i="8"/>
  <c r="T1270" i="8"/>
  <c r="S1270" i="8"/>
  <c r="M1270" i="8"/>
  <c r="L1270" i="8"/>
  <c r="J1270" i="8"/>
  <c r="V1269" i="8"/>
  <c r="U1269" i="8"/>
  <c r="T1269" i="8"/>
  <c r="S1269" i="8"/>
  <c r="M1269" i="8"/>
  <c r="L1269" i="8"/>
  <c r="J1269" i="8"/>
  <c r="V1268" i="8"/>
  <c r="U1268" i="8"/>
  <c r="T1268" i="8"/>
  <c r="S1268" i="8"/>
  <c r="M1268" i="8"/>
  <c r="L1268" i="8"/>
  <c r="J1268" i="8"/>
  <c r="V1267" i="8"/>
  <c r="U1267" i="8"/>
  <c r="T1267" i="8"/>
  <c r="S1267" i="8"/>
  <c r="M1267" i="8"/>
  <c r="L1267" i="8"/>
  <c r="J1267" i="8"/>
  <c r="V1266" i="8"/>
  <c r="U1266" i="8"/>
  <c r="T1266" i="8"/>
  <c r="S1266" i="8"/>
  <c r="M1266" i="8"/>
  <c r="L1266" i="8"/>
  <c r="J1266" i="8"/>
  <c r="V1265" i="8"/>
  <c r="U1265" i="8"/>
  <c r="T1265" i="8"/>
  <c r="S1265" i="8"/>
  <c r="M1265" i="8"/>
  <c r="L1265" i="8"/>
  <c r="J1265" i="8"/>
  <c r="V1264" i="8"/>
  <c r="U1264" i="8"/>
  <c r="T1264" i="8"/>
  <c r="S1264" i="8"/>
  <c r="M1264" i="8"/>
  <c r="L1264" i="8"/>
  <c r="J1264" i="8"/>
  <c r="V1263" i="8"/>
  <c r="U1263" i="8"/>
  <c r="T1263" i="8"/>
  <c r="S1263" i="8"/>
  <c r="M1263" i="8"/>
  <c r="L1263" i="8"/>
  <c r="J1263" i="8"/>
  <c r="V1262" i="8"/>
  <c r="U1262" i="8"/>
  <c r="T1262" i="8"/>
  <c r="S1262" i="8"/>
  <c r="M1262" i="8"/>
  <c r="L1262" i="8"/>
  <c r="J1262" i="8"/>
  <c r="V1261" i="8"/>
  <c r="U1261" i="8"/>
  <c r="T1261" i="8"/>
  <c r="S1261" i="8"/>
  <c r="M1261" i="8"/>
  <c r="L1261" i="8"/>
  <c r="J1261" i="8"/>
  <c r="V1260" i="8"/>
  <c r="U1260" i="8"/>
  <c r="T1260" i="8"/>
  <c r="S1260" i="8"/>
  <c r="M1260" i="8"/>
  <c r="L1260" i="8"/>
  <c r="J1260" i="8"/>
  <c r="V1259" i="8"/>
  <c r="U1259" i="8"/>
  <c r="T1259" i="8"/>
  <c r="S1259" i="8"/>
  <c r="M1259" i="8"/>
  <c r="L1259" i="8"/>
  <c r="J1259" i="8"/>
  <c r="V1258" i="8"/>
  <c r="U1258" i="8"/>
  <c r="T1258" i="8"/>
  <c r="S1258" i="8"/>
  <c r="M1258" i="8"/>
  <c r="L1258" i="8"/>
  <c r="J1258" i="8"/>
  <c r="V1257" i="8"/>
  <c r="U1257" i="8"/>
  <c r="T1257" i="8"/>
  <c r="S1257" i="8"/>
  <c r="M1257" i="8"/>
  <c r="L1257" i="8"/>
  <c r="J1257" i="8"/>
  <c r="V1256" i="8"/>
  <c r="U1256" i="8"/>
  <c r="T1256" i="8"/>
  <c r="S1256" i="8"/>
  <c r="M1256" i="8"/>
  <c r="L1256" i="8"/>
  <c r="J1256" i="8"/>
  <c r="V1255" i="8"/>
  <c r="U1255" i="8"/>
  <c r="T1255" i="8"/>
  <c r="S1255" i="8"/>
  <c r="M1255" i="8"/>
  <c r="L1255" i="8"/>
  <c r="J1255" i="8"/>
  <c r="V1254" i="8"/>
  <c r="U1254" i="8"/>
  <c r="T1254" i="8"/>
  <c r="S1254" i="8"/>
  <c r="M1254" i="8"/>
  <c r="L1254" i="8"/>
  <c r="J1254" i="8"/>
  <c r="V1253" i="8"/>
  <c r="U1253" i="8"/>
  <c r="T1253" i="8"/>
  <c r="S1253" i="8"/>
  <c r="M1253" i="8"/>
  <c r="L1253" i="8"/>
  <c r="J1253" i="8"/>
  <c r="V1252" i="8"/>
  <c r="U1252" i="8"/>
  <c r="T1252" i="8"/>
  <c r="S1252" i="8"/>
  <c r="M1252" i="8"/>
  <c r="L1252" i="8"/>
  <c r="J1252" i="8"/>
  <c r="V1251" i="8"/>
  <c r="U1251" i="8"/>
  <c r="T1251" i="8"/>
  <c r="S1251" i="8"/>
  <c r="M1251" i="8"/>
  <c r="L1251" i="8"/>
  <c r="J1251" i="8"/>
  <c r="V1250" i="8"/>
  <c r="U1250" i="8"/>
  <c r="T1250" i="8"/>
  <c r="S1250" i="8"/>
  <c r="M1250" i="8"/>
  <c r="L1250" i="8"/>
  <c r="J1250" i="8"/>
  <c r="V1249" i="8"/>
  <c r="U1249" i="8"/>
  <c r="T1249" i="8"/>
  <c r="S1249" i="8"/>
  <c r="M1249" i="8"/>
  <c r="L1249" i="8"/>
  <c r="J1249" i="8"/>
  <c r="V1248" i="8"/>
  <c r="U1248" i="8"/>
  <c r="T1248" i="8"/>
  <c r="S1248" i="8"/>
  <c r="M1248" i="8"/>
  <c r="L1248" i="8"/>
  <c r="J1248" i="8"/>
  <c r="V1247" i="8"/>
  <c r="U1247" i="8"/>
  <c r="T1247" i="8"/>
  <c r="S1247" i="8"/>
  <c r="M1247" i="8"/>
  <c r="L1247" i="8"/>
  <c r="J1247" i="8"/>
  <c r="V1246" i="8"/>
  <c r="U1246" i="8"/>
  <c r="T1246" i="8"/>
  <c r="S1246" i="8"/>
  <c r="M1246" i="8"/>
  <c r="L1246" i="8"/>
  <c r="J1246" i="8"/>
  <c r="V1245" i="8"/>
  <c r="U1245" i="8"/>
  <c r="T1245" i="8"/>
  <c r="S1245" i="8"/>
  <c r="M1245" i="8"/>
  <c r="L1245" i="8"/>
  <c r="J1245" i="8"/>
  <c r="V1244" i="8"/>
  <c r="U1244" i="8"/>
  <c r="T1244" i="8"/>
  <c r="S1244" i="8"/>
  <c r="M1244" i="8"/>
  <c r="L1244" i="8"/>
  <c r="J1244" i="8"/>
  <c r="V1243" i="8"/>
  <c r="U1243" i="8"/>
  <c r="T1243" i="8"/>
  <c r="S1243" i="8"/>
  <c r="M1243" i="8"/>
  <c r="L1243" i="8"/>
  <c r="J1243" i="8"/>
  <c r="V1242" i="8"/>
  <c r="U1242" i="8"/>
  <c r="T1242" i="8"/>
  <c r="S1242" i="8"/>
  <c r="M1242" i="8"/>
  <c r="L1242" i="8"/>
  <c r="J1242" i="8"/>
  <c r="V1241" i="8"/>
  <c r="U1241" i="8"/>
  <c r="T1241" i="8"/>
  <c r="S1241" i="8"/>
  <c r="M1241" i="8"/>
  <c r="L1241" i="8"/>
  <c r="J1241" i="8"/>
  <c r="V1240" i="8"/>
  <c r="U1240" i="8"/>
  <c r="T1240" i="8"/>
  <c r="S1240" i="8"/>
  <c r="M1240" i="8"/>
  <c r="L1240" i="8"/>
  <c r="J1240" i="8"/>
  <c r="V1239" i="8"/>
  <c r="U1239" i="8"/>
  <c r="T1239" i="8"/>
  <c r="S1239" i="8"/>
  <c r="M1239" i="8"/>
  <c r="L1239" i="8"/>
  <c r="J1239" i="8"/>
  <c r="V1238" i="8"/>
  <c r="U1238" i="8"/>
  <c r="T1238" i="8"/>
  <c r="S1238" i="8"/>
  <c r="M1238" i="8"/>
  <c r="L1238" i="8"/>
  <c r="J1238" i="8"/>
  <c r="V1237" i="8"/>
  <c r="U1237" i="8"/>
  <c r="T1237" i="8"/>
  <c r="S1237" i="8"/>
  <c r="M1237" i="8"/>
  <c r="L1237" i="8"/>
  <c r="J1237" i="8"/>
  <c r="V1236" i="8"/>
  <c r="U1236" i="8"/>
  <c r="T1236" i="8"/>
  <c r="S1236" i="8"/>
  <c r="M1236" i="8"/>
  <c r="L1236" i="8"/>
  <c r="J1236" i="8"/>
  <c r="V1235" i="8"/>
  <c r="U1235" i="8"/>
  <c r="T1235" i="8"/>
  <c r="S1235" i="8"/>
  <c r="M1235" i="8"/>
  <c r="L1235" i="8"/>
  <c r="J1235" i="8"/>
  <c r="V1234" i="8"/>
  <c r="U1234" i="8"/>
  <c r="T1234" i="8"/>
  <c r="S1234" i="8"/>
  <c r="M1234" i="8"/>
  <c r="L1234" i="8"/>
  <c r="J1234" i="8"/>
  <c r="V1233" i="8"/>
  <c r="U1233" i="8"/>
  <c r="T1233" i="8"/>
  <c r="S1233" i="8"/>
  <c r="M1233" i="8"/>
  <c r="L1233" i="8"/>
  <c r="J1233" i="8"/>
  <c r="V1232" i="8"/>
  <c r="U1232" i="8"/>
  <c r="T1232" i="8"/>
  <c r="S1232" i="8"/>
  <c r="M1232" i="8"/>
  <c r="L1232" i="8"/>
  <c r="J1232" i="8"/>
  <c r="V1231" i="8"/>
  <c r="U1231" i="8"/>
  <c r="T1231" i="8"/>
  <c r="S1231" i="8"/>
  <c r="M1231" i="8"/>
  <c r="L1231" i="8"/>
  <c r="J1231" i="8"/>
  <c r="V1230" i="8"/>
  <c r="U1230" i="8"/>
  <c r="T1230" i="8"/>
  <c r="S1230" i="8"/>
  <c r="M1230" i="8"/>
  <c r="L1230" i="8"/>
  <c r="J1230" i="8"/>
  <c r="V1229" i="8"/>
  <c r="U1229" i="8"/>
  <c r="T1229" i="8"/>
  <c r="S1229" i="8"/>
  <c r="M1229" i="8"/>
  <c r="L1229" i="8"/>
  <c r="J1229" i="8"/>
  <c r="V1228" i="8"/>
  <c r="U1228" i="8"/>
  <c r="T1228" i="8"/>
  <c r="S1228" i="8"/>
  <c r="M1228" i="8"/>
  <c r="L1228" i="8"/>
  <c r="J1228" i="8"/>
  <c r="V1227" i="8"/>
  <c r="U1227" i="8"/>
  <c r="T1227" i="8"/>
  <c r="S1227" i="8"/>
  <c r="M1227" i="8"/>
  <c r="L1227" i="8"/>
  <c r="J1227" i="8"/>
  <c r="V1226" i="8"/>
  <c r="U1226" i="8"/>
  <c r="T1226" i="8"/>
  <c r="S1226" i="8"/>
  <c r="M1226" i="8"/>
  <c r="L1226" i="8"/>
  <c r="J1226" i="8"/>
  <c r="V1225" i="8"/>
  <c r="U1225" i="8"/>
  <c r="T1225" i="8"/>
  <c r="S1225" i="8"/>
  <c r="M1225" i="8"/>
  <c r="L1225" i="8"/>
  <c r="J1225" i="8"/>
  <c r="V1224" i="8"/>
  <c r="U1224" i="8"/>
  <c r="T1224" i="8"/>
  <c r="S1224" i="8"/>
  <c r="M1224" i="8"/>
  <c r="L1224" i="8"/>
  <c r="J1224" i="8"/>
  <c r="V1223" i="8"/>
  <c r="U1223" i="8"/>
  <c r="T1223" i="8"/>
  <c r="S1223" i="8"/>
  <c r="M1223" i="8"/>
  <c r="L1223" i="8"/>
  <c r="J1223" i="8"/>
  <c r="V1222" i="8"/>
  <c r="U1222" i="8"/>
  <c r="T1222" i="8"/>
  <c r="S1222" i="8"/>
  <c r="M1222" i="8"/>
  <c r="L1222" i="8"/>
  <c r="J1222" i="8"/>
  <c r="V1221" i="8"/>
  <c r="U1221" i="8"/>
  <c r="T1221" i="8"/>
  <c r="S1221" i="8"/>
  <c r="M1221" i="8"/>
  <c r="L1221" i="8"/>
  <c r="J1221" i="8"/>
  <c r="V1220" i="8"/>
  <c r="U1220" i="8"/>
  <c r="T1220" i="8"/>
  <c r="S1220" i="8"/>
  <c r="M1220" i="8"/>
  <c r="L1220" i="8"/>
  <c r="J1220" i="8"/>
  <c r="V1219" i="8"/>
  <c r="U1219" i="8"/>
  <c r="T1219" i="8"/>
  <c r="S1219" i="8"/>
  <c r="M1219" i="8"/>
  <c r="L1219" i="8"/>
  <c r="J1219" i="8"/>
  <c r="V1218" i="8"/>
  <c r="U1218" i="8"/>
  <c r="T1218" i="8"/>
  <c r="S1218" i="8"/>
  <c r="M1218" i="8"/>
  <c r="L1218" i="8"/>
  <c r="J1218" i="8"/>
  <c r="V1217" i="8"/>
  <c r="U1217" i="8"/>
  <c r="T1217" i="8"/>
  <c r="S1217" i="8"/>
  <c r="M1217" i="8"/>
  <c r="L1217" i="8"/>
  <c r="J1217" i="8"/>
  <c r="V1216" i="8"/>
  <c r="U1216" i="8"/>
  <c r="T1216" i="8"/>
  <c r="S1216" i="8"/>
  <c r="M1216" i="8"/>
  <c r="L1216" i="8"/>
  <c r="J1216" i="8"/>
  <c r="V1215" i="8"/>
  <c r="U1215" i="8"/>
  <c r="T1215" i="8"/>
  <c r="S1215" i="8"/>
  <c r="M1215" i="8"/>
  <c r="L1215" i="8"/>
  <c r="J1215" i="8"/>
  <c r="V1214" i="8"/>
  <c r="U1214" i="8"/>
  <c r="T1214" i="8"/>
  <c r="S1214" i="8"/>
  <c r="M1214" i="8"/>
  <c r="L1214" i="8"/>
  <c r="J1214" i="8"/>
  <c r="V1213" i="8"/>
  <c r="U1213" i="8"/>
  <c r="T1213" i="8"/>
  <c r="S1213" i="8"/>
  <c r="M1213" i="8"/>
  <c r="L1213" i="8"/>
  <c r="J1213" i="8"/>
  <c r="V1212" i="8"/>
  <c r="U1212" i="8"/>
  <c r="T1212" i="8"/>
  <c r="S1212" i="8"/>
  <c r="M1212" i="8"/>
  <c r="L1212" i="8"/>
  <c r="J1212" i="8"/>
  <c r="V1211" i="8"/>
  <c r="U1211" i="8"/>
  <c r="T1211" i="8"/>
  <c r="S1211" i="8"/>
  <c r="M1211" i="8"/>
  <c r="L1211" i="8"/>
  <c r="J1211" i="8"/>
  <c r="V1210" i="8"/>
  <c r="U1210" i="8"/>
  <c r="T1210" i="8"/>
  <c r="S1210" i="8"/>
  <c r="M1210" i="8"/>
  <c r="L1210" i="8"/>
  <c r="J1210" i="8"/>
  <c r="V1209" i="8"/>
  <c r="U1209" i="8"/>
  <c r="T1209" i="8"/>
  <c r="S1209" i="8"/>
  <c r="M1209" i="8"/>
  <c r="L1209" i="8"/>
  <c r="J1209" i="8"/>
  <c r="V1208" i="8"/>
  <c r="U1208" i="8"/>
  <c r="T1208" i="8"/>
  <c r="S1208" i="8"/>
  <c r="M1208" i="8"/>
  <c r="L1208" i="8"/>
  <c r="J1208" i="8"/>
  <c r="V1207" i="8"/>
  <c r="U1207" i="8"/>
  <c r="T1207" i="8"/>
  <c r="S1207" i="8"/>
  <c r="M1207" i="8"/>
  <c r="L1207" i="8"/>
  <c r="J1207" i="8"/>
  <c r="V1206" i="8"/>
  <c r="U1206" i="8"/>
  <c r="T1206" i="8"/>
  <c r="S1206" i="8"/>
  <c r="M1206" i="8"/>
  <c r="L1206" i="8"/>
  <c r="J1206" i="8"/>
  <c r="V1205" i="8"/>
  <c r="U1205" i="8"/>
  <c r="T1205" i="8"/>
  <c r="S1205" i="8"/>
  <c r="M1205" i="8"/>
  <c r="L1205" i="8"/>
  <c r="J1205" i="8"/>
  <c r="V1204" i="8"/>
  <c r="U1204" i="8"/>
  <c r="T1204" i="8"/>
  <c r="S1204" i="8"/>
  <c r="M1204" i="8"/>
  <c r="L1204" i="8"/>
  <c r="J1204" i="8"/>
  <c r="V1203" i="8"/>
  <c r="U1203" i="8"/>
  <c r="T1203" i="8"/>
  <c r="S1203" i="8"/>
  <c r="M1203" i="8"/>
  <c r="L1203" i="8"/>
  <c r="J1203" i="8"/>
  <c r="V1202" i="8"/>
  <c r="U1202" i="8"/>
  <c r="T1202" i="8"/>
  <c r="S1202" i="8"/>
  <c r="M1202" i="8"/>
  <c r="L1202" i="8"/>
  <c r="J1202" i="8"/>
  <c r="V1201" i="8"/>
  <c r="U1201" i="8"/>
  <c r="T1201" i="8"/>
  <c r="S1201" i="8"/>
  <c r="M1201" i="8"/>
  <c r="L1201" i="8"/>
  <c r="J1201" i="8"/>
  <c r="V1200" i="8"/>
  <c r="U1200" i="8"/>
  <c r="T1200" i="8"/>
  <c r="S1200" i="8"/>
  <c r="M1200" i="8"/>
  <c r="L1200" i="8"/>
  <c r="J1200" i="8"/>
  <c r="V1199" i="8"/>
  <c r="U1199" i="8"/>
  <c r="T1199" i="8"/>
  <c r="S1199" i="8"/>
  <c r="M1199" i="8"/>
  <c r="L1199" i="8"/>
  <c r="J1199" i="8"/>
  <c r="V1198" i="8"/>
  <c r="U1198" i="8"/>
  <c r="T1198" i="8"/>
  <c r="S1198" i="8"/>
  <c r="M1198" i="8"/>
  <c r="L1198" i="8"/>
  <c r="J1198" i="8"/>
  <c r="V1197" i="8"/>
  <c r="U1197" i="8"/>
  <c r="T1197" i="8"/>
  <c r="S1197" i="8"/>
  <c r="M1197" i="8"/>
  <c r="L1197" i="8"/>
  <c r="J1197" i="8"/>
  <c r="V1196" i="8"/>
  <c r="U1196" i="8"/>
  <c r="T1196" i="8"/>
  <c r="S1196" i="8"/>
  <c r="M1196" i="8"/>
  <c r="L1196" i="8"/>
  <c r="J1196" i="8"/>
  <c r="V1195" i="8"/>
  <c r="U1195" i="8"/>
  <c r="T1195" i="8"/>
  <c r="S1195" i="8"/>
  <c r="M1195" i="8"/>
  <c r="L1195" i="8"/>
  <c r="J1195" i="8"/>
  <c r="V1194" i="8"/>
  <c r="U1194" i="8"/>
  <c r="T1194" i="8"/>
  <c r="S1194" i="8"/>
  <c r="M1194" i="8"/>
  <c r="L1194" i="8"/>
  <c r="J1194" i="8"/>
  <c r="V1193" i="8"/>
  <c r="U1193" i="8"/>
  <c r="T1193" i="8"/>
  <c r="S1193" i="8"/>
  <c r="M1193" i="8"/>
  <c r="L1193" i="8"/>
  <c r="J1193" i="8"/>
  <c r="V1192" i="8"/>
  <c r="U1192" i="8"/>
  <c r="T1192" i="8"/>
  <c r="S1192" i="8"/>
  <c r="M1192" i="8"/>
  <c r="L1192" i="8"/>
  <c r="J1192" i="8"/>
  <c r="V1191" i="8"/>
  <c r="U1191" i="8"/>
  <c r="T1191" i="8"/>
  <c r="S1191" i="8"/>
  <c r="M1191" i="8"/>
  <c r="L1191" i="8"/>
  <c r="J1191" i="8"/>
  <c r="V1190" i="8"/>
  <c r="U1190" i="8"/>
  <c r="T1190" i="8"/>
  <c r="S1190" i="8"/>
  <c r="M1190" i="8"/>
  <c r="L1190" i="8"/>
  <c r="J1190" i="8"/>
  <c r="V1189" i="8"/>
  <c r="U1189" i="8"/>
  <c r="T1189" i="8"/>
  <c r="S1189" i="8"/>
  <c r="M1189" i="8"/>
  <c r="L1189" i="8"/>
  <c r="J1189" i="8"/>
  <c r="V1188" i="8"/>
  <c r="U1188" i="8"/>
  <c r="T1188" i="8"/>
  <c r="S1188" i="8"/>
  <c r="M1188" i="8"/>
  <c r="L1188" i="8"/>
  <c r="J1188" i="8"/>
  <c r="V1187" i="8"/>
  <c r="U1187" i="8"/>
  <c r="T1187" i="8"/>
  <c r="S1187" i="8"/>
  <c r="M1187" i="8"/>
  <c r="L1187" i="8"/>
  <c r="J1187" i="8"/>
  <c r="V1186" i="8"/>
  <c r="U1186" i="8"/>
  <c r="T1186" i="8"/>
  <c r="S1186" i="8"/>
  <c r="M1186" i="8"/>
  <c r="L1186" i="8"/>
  <c r="J1186" i="8"/>
  <c r="V1185" i="8"/>
  <c r="U1185" i="8"/>
  <c r="T1185" i="8"/>
  <c r="S1185" i="8"/>
  <c r="M1185" i="8"/>
  <c r="L1185" i="8"/>
  <c r="J1185" i="8"/>
  <c r="V1184" i="8"/>
  <c r="U1184" i="8"/>
  <c r="T1184" i="8"/>
  <c r="S1184" i="8"/>
  <c r="M1184" i="8"/>
  <c r="L1184" i="8"/>
  <c r="J1184" i="8"/>
  <c r="V1183" i="8"/>
  <c r="U1183" i="8"/>
  <c r="T1183" i="8"/>
  <c r="S1183" i="8"/>
  <c r="M1183" i="8"/>
  <c r="L1183" i="8"/>
  <c r="J1183" i="8"/>
  <c r="V1182" i="8"/>
  <c r="U1182" i="8"/>
  <c r="T1182" i="8"/>
  <c r="S1182" i="8"/>
  <c r="M1182" i="8"/>
  <c r="L1182" i="8"/>
  <c r="J1182" i="8"/>
  <c r="V1181" i="8"/>
  <c r="U1181" i="8"/>
  <c r="T1181" i="8"/>
  <c r="S1181" i="8"/>
  <c r="M1181" i="8"/>
  <c r="L1181" i="8"/>
  <c r="J1181" i="8"/>
  <c r="V1180" i="8"/>
  <c r="U1180" i="8"/>
  <c r="T1180" i="8"/>
  <c r="S1180" i="8"/>
  <c r="M1180" i="8"/>
  <c r="L1180" i="8"/>
  <c r="J1180" i="8"/>
  <c r="V1179" i="8"/>
  <c r="U1179" i="8"/>
  <c r="T1179" i="8"/>
  <c r="S1179" i="8"/>
  <c r="M1179" i="8"/>
  <c r="L1179" i="8"/>
  <c r="J1179" i="8"/>
  <c r="V1178" i="8"/>
  <c r="U1178" i="8"/>
  <c r="T1178" i="8"/>
  <c r="S1178" i="8"/>
  <c r="M1178" i="8"/>
  <c r="L1178" i="8"/>
  <c r="J1178" i="8"/>
  <c r="V1177" i="8"/>
  <c r="U1177" i="8"/>
  <c r="T1177" i="8"/>
  <c r="S1177" i="8"/>
  <c r="M1177" i="8"/>
  <c r="L1177" i="8"/>
  <c r="J1177" i="8"/>
  <c r="V1176" i="8"/>
  <c r="U1176" i="8"/>
  <c r="T1176" i="8"/>
  <c r="S1176" i="8"/>
  <c r="M1176" i="8"/>
  <c r="L1176" i="8"/>
  <c r="J1176" i="8"/>
  <c r="V1175" i="8"/>
  <c r="U1175" i="8"/>
  <c r="T1175" i="8"/>
  <c r="S1175" i="8"/>
  <c r="M1175" i="8"/>
  <c r="L1175" i="8"/>
  <c r="J1175" i="8"/>
  <c r="V1174" i="8"/>
  <c r="U1174" i="8"/>
  <c r="T1174" i="8"/>
  <c r="S1174" i="8"/>
  <c r="M1174" i="8"/>
  <c r="L1174" i="8"/>
  <c r="J1174" i="8"/>
  <c r="V1173" i="8"/>
  <c r="U1173" i="8"/>
  <c r="T1173" i="8"/>
  <c r="S1173" i="8"/>
  <c r="M1173" i="8"/>
  <c r="L1173" i="8"/>
  <c r="J1173" i="8"/>
  <c r="V1172" i="8"/>
  <c r="U1172" i="8"/>
  <c r="T1172" i="8"/>
  <c r="S1172" i="8"/>
  <c r="M1172" i="8"/>
  <c r="L1172" i="8"/>
  <c r="J1172" i="8"/>
  <c r="V1171" i="8"/>
  <c r="U1171" i="8"/>
  <c r="T1171" i="8"/>
  <c r="S1171" i="8"/>
  <c r="M1171" i="8"/>
  <c r="L1171" i="8"/>
  <c r="J1171" i="8"/>
  <c r="V1170" i="8"/>
  <c r="U1170" i="8"/>
  <c r="T1170" i="8"/>
  <c r="S1170" i="8"/>
  <c r="M1170" i="8"/>
  <c r="L1170" i="8"/>
  <c r="J1170" i="8"/>
  <c r="V1169" i="8"/>
  <c r="U1169" i="8"/>
  <c r="T1169" i="8"/>
  <c r="S1169" i="8"/>
  <c r="M1169" i="8"/>
  <c r="L1169" i="8"/>
  <c r="J1169" i="8"/>
  <c r="V1168" i="8"/>
  <c r="U1168" i="8"/>
  <c r="T1168" i="8"/>
  <c r="S1168" i="8"/>
  <c r="M1168" i="8"/>
  <c r="L1168" i="8"/>
  <c r="J1168" i="8"/>
  <c r="V1167" i="8"/>
  <c r="U1167" i="8"/>
  <c r="T1167" i="8"/>
  <c r="S1167" i="8"/>
  <c r="M1167" i="8"/>
  <c r="L1167" i="8"/>
  <c r="J1167" i="8"/>
  <c r="V1166" i="8"/>
  <c r="U1166" i="8"/>
  <c r="T1166" i="8"/>
  <c r="S1166" i="8"/>
  <c r="M1166" i="8"/>
  <c r="L1166" i="8"/>
  <c r="J1166" i="8"/>
  <c r="V1165" i="8"/>
  <c r="U1165" i="8"/>
  <c r="T1165" i="8"/>
  <c r="S1165" i="8"/>
  <c r="M1165" i="8"/>
  <c r="L1165" i="8"/>
  <c r="J1165" i="8"/>
  <c r="V1164" i="8"/>
  <c r="U1164" i="8"/>
  <c r="T1164" i="8"/>
  <c r="S1164" i="8"/>
  <c r="M1164" i="8"/>
  <c r="L1164" i="8"/>
  <c r="J1164" i="8"/>
  <c r="V1163" i="8"/>
  <c r="U1163" i="8"/>
  <c r="T1163" i="8"/>
  <c r="S1163" i="8"/>
  <c r="M1163" i="8"/>
  <c r="L1163" i="8"/>
  <c r="J1163" i="8"/>
  <c r="V1162" i="8"/>
  <c r="U1162" i="8"/>
  <c r="T1162" i="8"/>
  <c r="S1162" i="8"/>
  <c r="M1162" i="8"/>
  <c r="L1162" i="8"/>
  <c r="J1162" i="8"/>
  <c r="V1161" i="8"/>
  <c r="U1161" i="8"/>
  <c r="T1161" i="8"/>
  <c r="S1161" i="8"/>
  <c r="M1161" i="8"/>
  <c r="L1161" i="8"/>
  <c r="J1161" i="8"/>
  <c r="V1160" i="8"/>
  <c r="U1160" i="8"/>
  <c r="T1160" i="8"/>
  <c r="S1160" i="8"/>
  <c r="M1160" i="8"/>
  <c r="L1160" i="8"/>
  <c r="J1160" i="8"/>
  <c r="V1159" i="8"/>
  <c r="U1159" i="8"/>
  <c r="T1159" i="8"/>
  <c r="S1159" i="8"/>
  <c r="M1159" i="8"/>
  <c r="L1159" i="8"/>
  <c r="J1159" i="8"/>
  <c r="V1158" i="8"/>
  <c r="U1158" i="8"/>
  <c r="T1158" i="8"/>
  <c r="S1158" i="8"/>
  <c r="M1158" i="8"/>
  <c r="L1158" i="8"/>
  <c r="J1158" i="8"/>
  <c r="V1157" i="8"/>
  <c r="U1157" i="8"/>
  <c r="T1157" i="8"/>
  <c r="S1157" i="8"/>
  <c r="M1157" i="8"/>
  <c r="L1157" i="8"/>
  <c r="J1157" i="8"/>
  <c r="V1156" i="8"/>
  <c r="U1156" i="8"/>
  <c r="T1156" i="8"/>
  <c r="S1156" i="8"/>
  <c r="M1156" i="8"/>
  <c r="L1156" i="8"/>
  <c r="J1156" i="8"/>
  <c r="V1155" i="8"/>
  <c r="U1155" i="8"/>
  <c r="T1155" i="8"/>
  <c r="S1155" i="8"/>
  <c r="M1155" i="8"/>
  <c r="L1155" i="8"/>
  <c r="J1155" i="8"/>
  <c r="V1154" i="8"/>
  <c r="U1154" i="8"/>
  <c r="T1154" i="8"/>
  <c r="S1154" i="8"/>
  <c r="M1154" i="8"/>
  <c r="L1154" i="8"/>
  <c r="J1154" i="8"/>
  <c r="V1153" i="8"/>
  <c r="U1153" i="8"/>
  <c r="T1153" i="8"/>
  <c r="S1153" i="8"/>
  <c r="M1153" i="8"/>
  <c r="L1153" i="8"/>
  <c r="J1153" i="8"/>
  <c r="V1152" i="8"/>
  <c r="U1152" i="8"/>
  <c r="T1152" i="8"/>
  <c r="S1152" i="8"/>
  <c r="M1152" i="8"/>
  <c r="L1152" i="8"/>
  <c r="J1152" i="8"/>
  <c r="V1151" i="8"/>
  <c r="U1151" i="8"/>
  <c r="T1151" i="8"/>
  <c r="S1151" i="8"/>
  <c r="M1151" i="8"/>
  <c r="L1151" i="8"/>
  <c r="J1151" i="8"/>
  <c r="V1150" i="8"/>
  <c r="U1150" i="8"/>
  <c r="T1150" i="8"/>
  <c r="S1150" i="8"/>
  <c r="M1150" i="8"/>
  <c r="L1150" i="8"/>
  <c r="J1150" i="8"/>
  <c r="V1149" i="8"/>
  <c r="U1149" i="8"/>
  <c r="T1149" i="8"/>
  <c r="S1149" i="8"/>
  <c r="M1149" i="8"/>
  <c r="L1149" i="8"/>
  <c r="J1149" i="8"/>
  <c r="V1148" i="8"/>
  <c r="U1148" i="8"/>
  <c r="T1148" i="8"/>
  <c r="S1148" i="8"/>
  <c r="M1148" i="8"/>
  <c r="L1148" i="8"/>
  <c r="J1148" i="8"/>
  <c r="V1147" i="8"/>
  <c r="U1147" i="8"/>
  <c r="T1147" i="8"/>
  <c r="S1147" i="8"/>
  <c r="M1147" i="8"/>
  <c r="L1147" i="8"/>
  <c r="J1147" i="8"/>
  <c r="V1146" i="8"/>
  <c r="U1146" i="8"/>
  <c r="T1146" i="8"/>
  <c r="S1146" i="8"/>
  <c r="M1146" i="8"/>
  <c r="L1146" i="8"/>
  <c r="J1146" i="8"/>
  <c r="V1145" i="8"/>
  <c r="U1145" i="8"/>
  <c r="T1145" i="8"/>
  <c r="S1145" i="8"/>
  <c r="M1145" i="8"/>
  <c r="L1145" i="8"/>
  <c r="J1145" i="8"/>
  <c r="V1144" i="8"/>
  <c r="U1144" i="8"/>
  <c r="T1144" i="8"/>
  <c r="S1144" i="8"/>
  <c r="M1144" i="8"/>
  <c r="L1144" i="8"/>
  <c r="J1144" i="8"/>
  <c r="V1143" i="8"/>
  <c r="U1143" i="8"/>
  <c r="T1143" i="8"/>
  <c r="S1143" i="8"/>
  <c r="M1143" i="8"/>
  <c r="L1143" i="8"/>
  <c r="J1143" i="8"/>
  <c r="V1142" i="8"/>
  <c r="U1142" i="8"/>
  <c r="T1142" i="8"/>
  <c r="S1142" i="8"/>
  <c r="M1142" i="8"/>
  <c r="L1142" i="8"/>
  <c r="J1142" i="8"/>
  <c r="V1141" i="8"/>
  <c r="U1141" i="8"/>
  <c r="T1141" i="8"/>
  <c r="S1141" i="8"/>
  <c r="M1141" i="8"/>
  <c r="L1141" i="8"/>
  <c r="J1141" i="8"/>
  <c r="V1140" i="8"/>
  <c r="U1140" i="8"/>
  <c r="T1140" i="8"/>
  <c r="S1140" i="8"/>
  <c r="M1140" i="8"/>
  <c r="L1140" i="8"/>
  <c r="J1140" i="8"/>
  <c r="V1139" i="8"/>
  <c r="U1139" i="8"/>
  <c r="T1139" i="8"/>
  <c r="S1139" i="8"/>
  <c r="M1139" i="8"/>
  <c r="L1139" i="8"/>
  <c r="J1139" i="8"/>
  <c r="V1138" i="8"/>
  <c r="U1138" i="8"/>
  <c r="T1138" i="8"/>
  <c r="S1138" i="8"/>
  <c r="M1138" i="8"/>
  <c r="L1138" i="8"/>
  <c r="J1138" i="8"/>
  <c r="V1137" i="8"/>
  <c r="U1137" i="8"/>
  <c r="T1137" i="8"/>
  <c r="S1137" i="8"/>
  <c r="M1137" i="8"/>
  <c r="L1137" i="8"/>
  <c r="J1137" i="8"/>
  <c r="V1136" i="8"/>
  <c r="U1136" i="8"/>
  <c r="T1136" i="8"/>
  <c r="S1136" i="8"/>
  <c r="M1136" i="8"/>
  <c r="L1136" i="8"/>
  <c r="J1136" i="8"/>
  <c r="V1135" i="8"/>
  <c r="U1135" i="8"/>
  <c r="T1135" i="8"/>
  <c r="S1135" i="8"/>
  <c r="M1135" i="8"/>
  <c r="L1135" i="8"/>
  <c r="J1135" i="8"/>
  <c r="V1134" i="8"/>
  <c r="U1134" i="8"/>
  <c r="T1134" i="8"/>
  <c r="S1134" i="8"/>
  <c r="M1134" i="8"/>
  <c r="L1134" i="8"/>
  <c r="J1134" i="8"/>
  <c r="V1133" i="8"/>
  <c r="U1133" i="8"/>
  <c r="T1133" i="8"/>
  <c r="S1133" i="8"/>
  <c r="M1133" i="8"/>
  <c r="L1133" i="8"/>
  <c r="J1133" i="8"/>
  <c r="V1132" i="8"/>
  <c r="U1132" i="8"/>
  <c r="T1132" i="8"/>
  <c r="S1132" i="8"/>
  <c r="M1132" i="8"/>
  <c r="L1132" i="8"/>
  <c r="J1132" i="8"/>
  <c r="V1131" i="8"/>
  <c r="U1131" i="8"/>
  <c r="T1131" i="8"/>
  <c r="S1131" i="8"/>
  <c r="M1131" i="8"/>
  <c r="L1131" i="8"/>
  <c r="J1131" i="8"/>
  <c r="V1130" i="8"/>
  <c r="U1130" i="8"/>
  <c r="T1130" i="8"/>
  <c r="S1130" i="8"/>
  <c r="M1130" i="8"/>
  <c r="L1130" i="8"/>
  <c r="J1130" i="8"/>
  <c r="V1129" i="8"/>
  <c r="U1129" i="8"/>
  <c r="T1129" i="8"/>
  <c r="S1129" i="8"/>
  <c r="M1129" i="8"/>
  <c r="L1129" i="8"/>
  <c r="J1129" i="8"/>
  <c r="V1128" i="8"/>
  <c r="U1128" i="8"/>
  <c r="T1128" i="8"/>
  <c r="S1128" i="8"/>
  <c r="M1128" i="8"/>
  <c r="L1128" i="8"/>
  <c r="J1128" i="8"/>
  <c r="V1127" i="8"/>
  <c r="U1127" i="8"/>
  <c r="T1127" i="8"/>
  <c r="S1127" i="8"/>
  <c r="M1127" i="8"/>
  <c r="L1127" i="8"/>
  <c r="J1127" i="8"/>
  <c r="V1126" i="8"/>
  <c r="U1126" i="8"/>
  <c r="T1126" i="8"/>
  <c r="S1126" i="8"/>
  <c r="M1126" i="8"/>
  <c r="L1126" i="8"/>
  <c r="J1126" i="8"/>
  <c r="V1125" i="8"/>
  <c r="U1125" i="8"/>
  <c r="T1125" i="8"/>
  <c r="S1125" i="8"/>
  <c r="M1125" i="8"/>
  <c r="L1125" i="8"/>
  <c r="J1125" i="8"/>
  <c r="V1124" i="8"/>
  <c r="U1124" i="8"/>
  <c r="T1124" i="8"/>
  <c r="S1124" i="8"/>
  <c r="M1124" i="8"/>
  <c r="L1124" i="8"/>
  <c r="J1124" i="8"/>
  <c r="V1123" i="8"/>
  <c r="U1123" i="8"/>
  <c r="T1123" i="8"/>
  <c r="S1123" i="8"/>
  <c r="M1123" i="8"/>
  <c r="L1123" i="8"/>
  <c r="J1123" i="8"/>
  <c r="V1122" i="8"/>
  <c r="U1122" i="8"/>
  <c r="T1122" i="8"/>
  <c r="S1122" i="8"/>
  <c r="M1122" i="8"/>
  <c r="L1122" i="8"/>
  <c r="J1122" i="8"/>
  <c r="V1121" i="8"/>
  <c r="U1121" i="8"/>
  <c r="T1121" i="8"/>
  <c r="S1121" i="8"/>
  <c r="M1121" i="8"/>
  <c r="L1121" i="8"/>
  <c r="J1121" i="8"/>
  <c r="V1120" i="8"/>
  <c r="U1120" i="8"/>
  <c r="T1120" i="8"/>
  <c r="S1120" i="8"/>
  <c r="M1120" i="8"/>
  <c r="L1120" i="8"/>
  <c r="J1120" i="8"/>
  <c r="V1119" i="8"/>
  <c r="U1119" i="8"/>
  <c r="T1119" i="8"/>
  <c r="S1119" i="8"/>
  <c r="M1119" i="8"/>
  <c r="L1119" i="8"/>
  <c r="J1119" i="8"/>
  <c r="V1118" i="8"/>
  <c r="U1118" i="8"/>
  <c r="T1118" i="8"/>
  <c r="S1118" i="8"/>
  <c r="M1118" i="8"/>
  <c r="L1118" i="8"/>
  <c r="J1118" i="8"/>
  <c r="V1117" i="8"/>
  <c r="U1117" i="8"/>
  <c r="T1117" i="8"/>
  <c r="S1117" i="8"/>
  <c r="M1117" i="8"/>
  <c r="L1117" i="8"/>
  <c r="J1117" i="8"/>
  <c r="V1116" i="8"/>
  <c r="U1116" i="8"/>
  <c r="T1116" i="8"/>
  <c r="S1116" i="8"/>
  <c r="M1116" i="8"/>
  <c r="L1116" i="8"/>
  <c r="J1116" i="8"/>
  <c r="V1115" i="8"/>
  <c r="U1115" i="8"/>
  <c r="T1115" i="8"/>
  <c r="S1115" i="8"/>
  <c r="M1115" i="8"/>
  <c r="L1115" i="8"/>
  <c r="J1115" i="8"/>
  <c r="V1114" i="8"/>
  <c r="U1114" i="8"/>
  <c r="T1114" i="8"/>
  <c r="S1114" i="8"/>
  <c r="M1114" i="8"/>
  <c r="L1114" i="8"/>
  <c r="J1114" i="8"/>
  <c r="V1113" i="8"/>
  <c r="U1113" i="8"/>
  <c r="T1113" i="8"/>
  <c r="S1113" i="8"/>
  <c r="M1113" i="8"/>
  <c r="L1113" i="8"/>
  <c r="J1113" i="8"/>
  <c r="V1112" i="8"/>
  <c r="U1112" i="8"/>
  <c r="T1112" i="8"/>
  <c r="S1112" i="8"/>
  <c r="M1112" i="8"/>
  <c r="L1112" i="8"/>
  <c r="J1112" i="8"/>
  <c r="V1111" i="8"/>
  <c r="U1111" i="8"/>
  <c r="T1111" i="8"/>
  <c r="S1111" i="8"/>
  <c r="M1111" i="8"/>
  <c r="L1111" i="8"/>
  <c r="J1111" i="8"/>
  <c r="V1110" i="8"/>
  <c r="U1110" i="8"/>
  <c r="T1110" i="8"/>
  <c r="S1110" i="8"/>
  <c r="M1110" i="8"/>
  <c r="L1110" i="8"/>
  <c r="J1110" i="8"/>
  <c r="V1109" i="8"/>
  <c r="U1109" i="8"/>
  <c r="T1109" i="8"/>
  <c r="S1109" i="8"/>
  <c r="M1109" i="8"/>
  <c r="L1109" i="8"/>
  <c r="J1109" i="8"/>
  <c r="V1108" i="8"/>
  <c r="U1108" i="8"/>
  <c r="T1108" i="8"/>
  <c r="S1108" i="8"/>
  <c r="M1108" i="8"/>
  <c r="L1108" i="8"/>
  <c r="J1108" i="8"/>
  <c r="V1107" i="8"/>
  <c r="U1107" i="8"/>
  <c r="T1107" i="8"/>
  <c r="S1107" i="8"/>
  <c r="M1107" i="8"/>
  <c r="L1107" i="8"/>
  <c r="J1107" i="8"/>
  <c r="V1106" i="8"/>
  <c r="U1106" i="8"/>
  <c r="T1106" i="8"/>
  <c r="S1106" i="8"/>
  <c r="M1106" i="8"/>
  <c r="L1106" i="8"/>
  <c r="J1106" i="8"/>
  <c r="V1105" i="8"/>
  <c r="U1105" i="8"/>
  <c r="T1105" i="8"/>
  <c r="S1105" i="8"/>
  <c r="M1105" i="8"/>
  <c r="L1105" i="8"/>
  <c r="J1105" i="8"/>
  <c r="V1104" i="8"/>
  <c r="U1104" i="8"/>
  <c r="T1104" i="8"/>
  <c r="S1104" i="8"/>
  <c r="M1104" i="8"/>
  <c r="L1104" i="8"/>
  <c r="J1104" i="8"/>
  <c r="V1103" i="8"/>
  <c r="U1103" i="8"/>
  <c r="T1103" i="8"/>
  <c r="S1103" i="8"/>
  <c r="M1103" i="8"/>
  <c r="L1103" i="8"/>
  <c r="J1103" i="8"/>
  <c r="V1102" i="8"/>
  <c r="U1102" i="8"/>
  <c r="T1102" i="8"/>
  <c r="S1102" i="8"/>
  <c r="M1102" i="8"/>
  <c r="L1102" i="8"/>
  <c r="J1102" i="8"/>
  <c r="V1101" i="8"/>
  <c r="U1101" i="8"/>
  <c r="T1101" i="8"/>
  <c r="S1101" i="8"/>
  <c r="M1101" i="8"/>
  <c r="L1101" i="8"/>
  <c r="J1101" i="8"/>
  <c r="V1100" i="8"/>
  <c r="U1100" i="8"/>
  <c r="T1100" i="8"/>
  <c r="S1100" i="8"/>
  <c r="M1100" i="8"/>
  <c r="L1100" i="8"/>
  <c r="J1100" i="8"/>
  <c r="V1099" i="8"/>
  <c r="U1099" i="8"/>
  <c r="T1099" i="8"/>
  <c r="S1099" i="8"/>
  <c r="M1099" i="8"/>
  <c r="L1099" i="8"/>
  <c r="J1099" i="8"/>
  <c r="V1098" i="8"/>
  <c r="U1098" i="8"/>
  <c r="T1098" i="8"/>
  <c r="S1098" i="8"/>
  <c r="M1098" i="8"/>
  <c r="L1098" i="8"/>
  <c r="J1098" i="8"/>
  <c r="V1097" i="8"/>
  <c r="U1097" i="8"/>
  <c r="T1097" i="8"/>
  <c r="S1097" i="8"/>
  <c r="M1097" i="8"/>
  <c r="L1097" i="8"/>
  <c r="J1097" i="8"/>
  <c r="V1096" i="8"/>
  <c r="U1096" i="8"/>
  <c r="T1096" i="8"/>
  <c r="S1096" i="8"/>
  <c r="M1096" i="8"/>
  <c r="L1096" i="8"/>
  <c r="J1096" i="8"/>
  <c r="V1095" i="8"/>
  <c r="U1095" i="8"/>
  <c r="T1095" i="8"/>
  <c r="S1095" i="8"/>
  <c r="M1095" i="8"/>
  <c r="L1095" i="8"/>
  <c r="J1095" i="8"/>
  <c r="V1094" i="8"/>
  <c r="U1094" i="8"/>
  <c r="T1094" i="8"/>
  <c r="S1094" i="8"/>
  <c r="M1094" i="8"/>
  <c r="L1094" i="8"/>
  <c r="J1094" i="8"/>
  <c r="V1093" i="8"/>
  <c r="U1093" i="8"/>
  <c r="T1093" i="8"/>
  <c r="S1093" i="8"/>
  <c r="M1093" i="8"/>
  <c r="L1093" i="8"/>
  <c r="J1093" i="8"/>
  <c r="V1092" i="8"/>
  <c r="U1092" i="8"/>
  <c r="T1092" i="8"/>
  <c r="S1092" i="8"/>
  <c r="M1092" i="8"/>
  <c r="L1092" i="8"/>
  <c r="J1092" i="8"/>
  <c r="V1091" i="8"/>
  <c r="U1091" i="8"/>
  <c r="T1091" i="8"/>
  <c r="S1091" i="8"/>
  <c r="M1091" i="8"/>
  <c r="L1091" i="8"/>
  <c r="J1091" i="8"/>
  <c r="V1090" i="8"/>
  <c r="U1090" i="8"/>
  <c r="T1090" i="8"/>
  <c r="S1090" i="8"/>
  <c r="M1090" i="8"/>
  <c r="L1090" i="8"/>
  <c r="J1090" i="8"/>
  <c r="V1089" i="8"/>
  <c r="U1089" i="8"/>
  <c r="T1089" i="8"/>
  <c r="S1089" i="8"/>
  <c r="M1089" i="8"/>
  <c r="L1089" i="8"/>
  <c r="J1089" i="8"/>
  <c r="V1088" i="8"/>
  <c r="U1088" i="8"/>
  <c r="T1088" i="8"/>
  <c r="S1088" i="8"/>
  <c r="M1088" i="8"/>
  <c r="L1088" i="8"/>
  <c r="J1088" i="8"/>
  <c r="V1087" i="8"/>
  <c r="U1087" i="8"/>
  <c r="T1087" i="8"/>
  <c r="S1087" i="8"/>
  <c r="M1087" i="8"/>
  <c r="L1087" i="8"/>
  <c r="J1087" i="8"/>
  <c r="V1086" i="8"/>
  <c r="U1086" i="8"/>
  <c r="T1086" i="8"/>
  <c r="S1086" i="8"/>
  <c r="M1086" i="8"/>
  <c r="L1086" i="8"/>
  <c r="J1086" i="8"/>
  <c r="V1085" i="8"/>
  <c r="U1085" i="8"/>
  <c r="T1085" i="8"/>
  <c r="S1085" i="8"/>
  <c r="M1085" i="8"/>
  <c r="L1085" i="8"/>
  <c r="J1085" i="8"/>
  <c r="V1084" i="8"/>
  <c r="U1084" i="8"/>
  <c r="T1084" i="8"/>
  <c r="S1084" i="8"/>
  <c r="M1084" i="8"/>
  <c r="L1084" i="8"/>
  <c r="J1084" i="8"/>
  <c r="V1083" i="8"/>
  <c r="U1083" i="8"/>
  <c r="T1083" i="8"/>
  <c r="S1083" i="8"/>
  <c r="M1083" i="8"/>
  <c r="L1083" i="8"/>
  <c r="J1083" i="8"/>
  <c r="V1082" i="8"/>
  <c r="U1082" i="8"/>
  <c r="T1082" i="8"/>
  <c r="S1082" i="8"/>
  <c r="M1082" i="8"/>
  <c r="L1082" i="8"/>
  <c r="J1082" i="8"/>
  <c r="V1081" i="8"/>
  <c r="U1081" i="8"/>
  <c r="T1081" i="8"/>
  <c r="S1081" i="8"/>
  <c r="M1081" i="8"/>
  <c r="L1081" i="8"/>
  <c r="J1081" i="8"/>
  <c r="V1080" i="8"/>
  <c r="U1080" i="8"/>
  <c r="T1080" i="8"/>
  <c r="S1080" i="8"/>
  <c r="M1080" i="8"/>
  <c r="L1080" i="8"/>
  <c r="J1080" i="8"/>
  <c r="V1079" i="8"/>
  <c r="U1079" i="8"/>
  <c r="T1079" i="8"/>
  <c r="S1079" i="8"/>
  <c r="M1079" i="8"/>
  <c r="L1079" i="8"/>
  <c r="J1079" i="8"/>
  <c r="V1078" i="8"/>
  <c r="U1078" i="8"/>
  <c r="T1078" i="8"/>
  <c r="S1078" i="8"/>
  <c r="M1078" i="8"/>
  <c r="L1078" i="8"/>
  <c r="J1078" i="8"/>
  <c r="V1077" i="8"/>
  <c r="U1077" i="8"/>
  <c r="T1077" i="8"/>
  <c r="S1077" i="8"/>
  <c r="M1077" i="8"/>
  <c r="L1077" i="8"/>
  <c r="J1077" i="8"/>
  <c r="V1076" i="8"/>
  <c r="U1076" i="8"/>
  <c r="T1076" i="8"/>
  <c r="S1076" i="8"/>
  <c r="M1076" i="8"/>
  <c r="L1076" i="8"/>
  <c r="J1076" i="8"/>
  <c r="V1075" i="8"/>
  <c r="U1075" i="8"/>
  <c r="T1075" i="8"/>
  <c r="S1075" i="8"/>
  <c r="M1075" i="8"/>
  <c r="L1075" i="8"/>
  <c r="J1075" i="8"/>
  <c r="V1074" i="8"/>
  <c r="U1074" i="8"/>
  <c r="T1074" i="8"/>
  <c r="S1074" i="8"/>
  <c r="M1074" i="8"/>
  <c r="L1074" i="8"/>
  <c r="J1074" i="8"/>
  <c r="V1073" i="8"/>
  <c r="U1073" i="8"/>
  <c r="T1073" i="8"/>
  <c r="S1073" i="8"/>
  <c r="M1073" i="8"/>
  <c r="L1073" i="8"/>
  <c r="J1073" i="8"/>
  <c r="V1072" i="8"/>
  <c r="U1072" i="8"/>
  <c r="T1072" i="8"/>
  <c r="S1072" i="8"/>
  <c r="M1072" i="8"/>
  <c r="L1072" i="8"/>
  <c r="J1072" i="8"/>
  <c r="V1071" i="8"/>
  <c r="U1071" i="8"/>
  <c r="T1071" i="8"/>
  <c r="S1071" i="8"/>
  <c r="M1071" i="8"/>
  <c r="L1071" i="8"/>
  <c r="J1071" i="8"/>
  <c r="V1070" i="8"/>
  <c r="U1070" i="8"/>
  <c r="T1070" i="8"/>
  <c r="S1070" i="8"/>
  <c r="M1070" i="8"/>
  <c r="L1070" i="8"/>
  <c r="J1070" i="8"/>
  <c r="V1069" i="8"/>
  <c r="U1069" i="8"/>
  <c r="T1069" i="8"/>
  <c r="S1069" i="8"/>
  <c r="M1069" i="8"/>
  <c r="L1069" i="8"/>
  <c r="J1069" i="8"/>
  <c r="V1068" i="8"/>
  <c r="U1068" i="8"/>
  <c r="T1068" i="8"/>
  <c r="S1068" i="8"/>
  <c r="M1068" i="8"/>
  <c r="L1068" i="8"/>
  <c r="J1068" i="8"/>
  <c r="V1067" i="8"/>
  <c r="U1067" i="8"/>
  <c r="T1067" i="8"/>
  <c r="S1067" i="8"/>
  <c r="M1067" i="8"/>
  <c r="L1067" i="8"/>
  <c r="J1067" i="8"/>
  <c r="V1066" i="8"/>
  <c r="U1066" i="8"/>
  <c r="T1066" i="8"/>
  <c r="S1066" i="8"/>
  <c r="M1066" i="8"/>
  <c r="L1066" i="8"/>
  <c r="J1066" i="8"/>
  <c r="V1065" i="8"/>
  <c r="U1065" i="8"/>
  <c r="T1065" i="8"/>
  <c r="S1065" i="8"/>
  <c r="M1065" i="8"/>
  <c r="L1065" i="8"/>
  <c r="J1065" i="8"/>
  <c r="V1064" i="8"/>
  <c r="U1064" i="8"/>
  <c r="T1064" i="8"/>
  <c r="S1064" i="8"/>
  <c r="M1064" i="8"/>
  <c r="L1064" i="8"/>
  <c r="J1064" i="8"/>
  <c r="V1063" i="8"/>
  <c r="U1063" i="8"/>
  <c r="T1063" i="8"/>
  <c r="S1063" i="8"/>
  <c r="M1063" i="8"/>
  <c r="L1063" i="8"/>
  <c r="J1063" i="8"/>
  <c r="V1062" i="8"/>
  <c r="U1062" i="8"/>
  <c r="T1062" i="8"/>
  <c r="S1062" i="8"/>
  <c r="M1062" i="8"/>
  <c r="L1062" i="8"/>
  <c r="J1062" i="8"/>
  <c r="V1061" i="8"/>
  <c r="U1061" i="8"/>
  <c r="T1061" i="8"/>
  <c r="S1061" i="8"/>
  <c r="M1061" i="8"/>
  <c r="L1061" i="8"/>
  <c r="J1061" i="8"/>
  <c r="V1060" i="8"/>
  <c r="U1060" i="8"/>
  <c r="T1060" i="8"/>
  <c r="S1060" i="8"/>
  <c r="M1060" i="8"/>
  <c r="L1060" i="8"/>
  <c r="J1060" i="8"/>
  <c r="V1059" i="8"/>
  <c r="U1059" i="8"/>
  <c r="T1059" i="8"/>
  <c r="S1059" i="8"/>
  <c r="M1059" i="8"/>
  <c r="L1059" i="8"/>
  <c r="J1059" i="8"/>
  <c r="V1058" i="8"/>
  <c r="U1058" i="8"/>
  <c r="T1058" i="8"/>
  <c r="S1058" i="8"/>
  <c r="M1058" i="8"/>
  <c r="L1058" i="8"/>
  <c r="J1058" i="8"/>
  <c r="V1057" i="8"/>
  <c r="U1057" i="8"/>
  <c r="T1057" i="8"/>
  <c r="S1057" i="8"/>
  <c r="M1057" i="8"/>
  <c r="L1057" i="8"/>
  <c r="J1057" i="8"/>
  <c r="V1056" i="8"/>
  <c r="U1056" i="8"/>
  <c r="T1056" i="8"/>
  <c r="S1056" i="8"/>
  <c r="M1056" i="8"/>
  <c r="L1056" i="8"/>
  <c r="J1056" i="8"/>
  <c r="V1055" i="8"/>
  <c r="U1055" i="8"/>
  <c r="T1055" i="8"/>
  <c r="S1055" i="8"/>
  <c r="M1055" i="8"/>
  <c r="L1055" i="8"/>
  <c r="J1055" i="8"/>
  <c r="V1054" i="8"/>
  <c r="U1054" i="8"/>
  <c r="T1054" i="8"/>
  <c r="S1054" i="8"/>
  <c r="M1054" i="8"/>
  <c r="L1054" i="8"/>
  <c r="J1054" i="8"/>
  <c r="V1053" i="8"/>
  <c r="U1053" i="8"/>
  <c r="T1053" i="8"/>
  <c r="S1053" i="8"/>
  <c r="M1053" i="8"/>
  <c r="L1053" i="8"/>
  <c r="J1053" i="8"/>
  <c r="V1052" i="8"/>
  <c r="U1052" i="8"/>
  <c r="T1052" i="8"/>
  <c r="S1052" i="8"/>
  <c r="M1052" i="8"/>
  <c r="L1052" i="8"/>
  <c r="J1052" i="8"/>
  <c r="V1051" i="8"/>
  <c r="U1051" i="8"/>
  <c r="T1051" i="8"/>
  <c r="S1051" i="8"/>
  <c r="M1051" i="8"/>
  <c r="L1051" i="8"/>
  <c r="J1051" i="8"/>
  <c r="V1050" i="8"/>
  <c r="U1050" i="8"/>
  <c r="T1050" i="8"/>
  <c r="S1050" i="8"/>
  <c r="M1050" i="8"/>
  <c r="L1050" i="8"/>
  <c r="J1050" i="8"/>
  <c r="V1049" i="8"/>
  <c r="U1049" i="8"/>
  <c r="T1049" i="8"/>
  <c r="S1049" i="8"/>
  <c r="M1049" i="8"/>
  <c r="L1049" i="8"/>
  <c r="J1049" i="8"/>
  <c r="V1048" i="8"/>
  <c r="U1048" i="8"/>
  <c r="T1048" i="8"/>
  <c r="S1048" i="8"/>
  <c r="M1048" i="8"/>
  <c r="L1048" i="8"/>
  <c r="J1048" i="8"/>
  <c r="V1047" i="8"/>
  <c r="U1047" i="8"/>
  <c r="T1047" i="8"/>
  <c r="S1047" i="8"/>
  <c r="M1047" i="8"/>
  <c r="L1047" i="8"/>
  <c r="J1047" i="8"/>
  <c r="V1046" i="8"/>
  <c r="U1046" i="8"/>
  <c r="T1046" i="8"/>
  <c r="S1046" i="8"/>
  <c r="M1046" i="8"/>
  <c r="L1046" i="8"/>
  <c r="J1046" i="8"/>
  <c r="V1045" i="8"/>
  <c r="U1045" i="8"/>
  <c r="T1045" i="8"/>
  <c r="S1045" i="8"/>
  <c r="M1045" i="8"/>
  <c r="L1045" i="8"/>
  <c r="J1045" i="8"/>
  <c r="V1044" i="8"/>
  <c r="U1044" i="8"/>
  <c r="T1044" i="8"/>
  <c r="S1044" i="8"/>
  <c r="M1044" i="8"/>
  <c r="L1044" i="8"/>
  <c r="J1044" i="8"/>
  <c r="V1043" i="8"/>
  <c r="U1043" i="8"/>
  <c r="T1043" i="8"/>
  <c r="S1043" i="8"/>
  <c r="M1043" i="8"/>
  <c r="L1043" i="8"/>
  <c r="J1043" i="8"/>
  <c r="V1042" i="8"/>
  <c r="U1042" i="8"/>
  <c r="T1042" i="8"/>
  <c r="S1042" i="8"/>
  <c r="M1042" i="8"/>
  <c r="L1042" i="8"/>
  <c r="J1042" i="8"/>
  <c r="V1041" i="8"/>
  <c r="U1041" i="8"/>
  <c r="T1041" i="8"/>
  <c r="S1041" i="8"/>
  <c r="M1041" i="8"/>
  <c r="L1041" i="8"/>
  <c r="J1041" i="8"/>
  <c r="V1040" i="8"/>
  <c r="U1040" i="8"/>
  <c r="T1040" i="8"/>
  <c r="S1040" i="8"/>
  <c r="M1040" i="8"/>
  <c r="L1040" i="8"/>
  <c r="J1040" i="8"/>
  <c r="V1039" i="8"/>
  <c r="U1039" i="8"/>
  <c r="T1039" i="8"/>
  <c r="S1039" i="8"/>
  <c r="M1039" i="8"/>
  <c r="L1039" i="8"/>
  <c r="J1039" i="8"/>
  <c r="V1038" i="8"/>
  <c r="U1038" i="8"/>
  <c r="T1038" i="8"/>
  <c r="S1038" i="8"/>
  <c r="M1038" i="8"/>
  <c r="L1038" i="8"/>
  <c r="J1038" i="8"/>
  <c r="V1037" i="8"/>
  <c r="U1037" i="8"/>
  <c r="T1037" i="8"/>
  <c r="S1037" i="8"/>
  <c r="M1037" i="8"/>
  <c r="L1037" i="8"/>
  <c r="J1037" i="8"/>
  <c r="V1036" i="8"/>
  <c r="U1036" i="8"/>
  <c r="T1036" i="8"/>
  <c r="S1036" i="8"/>
  <c r="M1036" i="8"/>
  <c r="L1036" i="8"/>
  <c r="J1036" i="8"/>
  <c r="V1035" i="8"/>
  <c r="U1035" i="8"/>
  <c r="T1035" i="8"/>
  <c r="S1035" i="8"/>
  <c r="M1035" i="8"/>
  <c r="L1035" i="8"/>
  <c r="J1035" i="8"/>
  <c r="V1034" i="8"/>
  <c r="U1034" i="8"/>
  <c r="T1034" i="8"/>
  <c r="S1034" i="8"/>
  <c r="M1034" i="8"/>
  <c r="L1034" i="8"/>
  <c r="J1034" i="8"/>
  <c r="V1033" i="8"/>
  <c r="U1033" i="8"/>
  <c r="T1033" i="8"/>
  <c r="S1033" i="8"/>
  <c r="M1033" i="8"/>
  <c r="L1033" i="8"/>
  <c r="J1033" i="8"/>
  <c r="V1032" i="8"/>
  <c r="U1032" i="8"/>
  <c r="T1032" i="8"/>
  <c r="S1032" i="8"/>
  <c r="M1032" i="8"/>
  <c r="L1032" i="8"/>
  <c r="J1032" i="8"/>
  <c r="V1031" i="8"/>
  <c r="U1031" i="8"/>
  <c r="T1031" i="8"/>
  <c r="S1031" i="8"/>
  <c r="M1031" i="8"/>
  <c r="L1031" i="8"/>
  <c r="J1031" i="8"/>
  <c r="V1030" i="8"/>
  <c r="U1030" i="8"/>
  <c r="T1030" i="8"/>
  <c r="S1030" i="8"/>
  <c r="M1030" i="8"/>
  <c r="L1030" i="8"/>
  <c r="J1030" i="8"/>
  <c r="V1029" i="8"/>
  <c r="U1029" i="8"/>
  <c r="T1029" i="8"/>
  <c r="S1029" i="8"/>
  <c r="M1029" i="8"/>
  <c r="L1029" i="8"/>
  <c r="J1029" i="8"/>
  <c r="V1028" i="8"/>
  <c r="U1028" i="8"/>
  <c r="T1028" i="8"/>
  <c r="S1028" i="8"/>
  <c r="M1028" i="8"/>
  <c r="L1028" i="8"/>
  <c r="J1028" i="8"/>
  <c r="V1027" i="8"/>
  <c r="U1027" i="8"/>
  <c r="T1027" i="8"/>
  <c r="S1027" i="8"/>
  <c r="M1027" i="8"/>
  <c r="L1027" i="8"/>
  <c r="J1027" i="8"/>
  <c r="V1026" i="8"/>
  <c r="U1026" i="8"/>
  <c r="T1026" i="8"/>
  <c r="S1026" i="8"/>
  <c r="M1026" i="8"/>
  <c r="L1026" i="8"/>
  <c r="J1026" i="8"/>
  <c r="V1025" i="8"/>
  <c r="U1025" i="8"/>
  <c r="T1025" i="8"/>
  <c r="S1025" i="8"/>
  <c r="M1025" i="8"/>
  <c r="L1025" i="8"/>
  <c r="J1025" i="8"/>
  <c r="V1024" i="8"/>
  <c r="U1024" i="8"/>
  <c r="T1024" i="8"/>
  <c r="S1024" i="8"/>
  <c r="M1024" i="8"/>
  <c r="L1024" i="8"/>
  <c r="J1024" i="8"/>
  <c r="V1023" i="8"/>
  <c r="U1023" i="8"/>
  <c r="T1023" i="8"/>
  <c r="S1023" i="8"/>
  <c r="M1023" i="8"/>
  <c r="L1023" i="8"/>
  <c r="J1023" i="8"/>
  <c r="V1022" i="8"/>
  <c r="U1022" i="8"/>
  <c r="T1022" i="8"/>
  <c r="S1022" i="8"/>
  <c r="M1022" i="8"/>
  <c r="L1022" i="8"/>
  <c r="J1022" i="8"/>
  <c r="V1021" i="8"/>
  <c r="U1021" i="8"/>
  <c r="T1021" i="8"/>
  <c r="S1021" i="8"/>
  <c r="M1021" i="8"/>
  <c r="L1021" i="8"/>
  <c r="J1021" i="8"/>
  <c r="V1020" i="8"/>
  <c r="U1020" i="8"/>
  <c r="T1020" i="8"/>
  <c r="S1020" i="8"/>
  <c r="M1020" i="8"/>
  <c r="L1020" i="8"/>
  <c r="J1020" i="8"/>
  <c r="V1019" i="8"/>
  <c r="U1019" i="8"/>
  <c r="T1019" i="8"/>
  <c r="S1019" i="8"/>
  <c r="M1019" i="8"/>
  <c r="L1019" i="8"/>
  <c r="J1019" i="8"/>
  <c r="V1018" i="8"/>
  <c r="U1018" i="8"/>
  <c r="T1018" i="8"/>
  <c r="S1018" i="8"/>
  <c r="M1018" i="8"/>
  <c r="L1018" i="8"/>
  <c r="J1018" i="8"/>
  <c r="V1017" i="8"/>
  <c r="U1017" i="8"/>
  <c r="T1017" i="8"/>
  <c r="S1017" i="8"/>
  <c r="M1017" i="8"/>
  <c r="L1017" i="8"/>
  <c r="J1017" i="8"/>
  <c r="V1016" i="8"/>
  <c r="U1016" i="8"/>
  <c r="T1016" i="8"/>
  <c r="S1016" i="8"/>
  <c r="M1016" i="8"/>
  <c r="L1016" i="8"/>
  <c r="J1016" i="8"/>
  <c r="V1015" i="8"/>
  <c r="U1015" i="8"/>
  <c r="T1015" i="8"/>
  <c r="S1015" i="8"/>
  <c r="M1015" i="8"/>
  <c r="L1015" i="8"/>
  <c r="J1015" i="8"/>
  <c r="V1014" i="8"/>
  <c r="U1014" i="8"/>
  <c r="T1014" i="8"/>
  <c r="S1014" i="8"/>
  <c r="M1014" i="8"/>
  <c r="L1014" i="8"/>
  <c r="J1014" i="8"/>
  <c r="V1013" i="8"/>
  <c r="U1013" i="8"/>
  <c r="T1013" i="8"/>
  <c r="S1013" i="8"/>
  <c r="M1013" i="8"/>
  <c r="L1013" i="8"/>
  <c r="J1013" i="8"/>
  <c r="V1012" i="8"/>
  <c r="U1012" i="8"/>
  <c r="T1012" i="8"/>
  <c r="S1012" i="8"/>
  <c r="M1012" i="8"/>
  <c r="L1012" i="8"/>
  <c r="J1012" i="8"/>
  <c r="V1011" i="8"/>
  <c r="U1011" i="8"/>
  <c r="T1011" i="8"/>
  <c r="S1011" i="8"/>
  <c r="M1011" i="8"/>
  <c r="L1011" i="8"/>
  <c r="J1011" i="8"/>
  <c r="V1010" i="8"/>
  <c r="U1010" i="8"/>
  <c r="T1010" i="8"/>
  <c r="S1010" i="8"/>
  <c r="M1010" i="8"/>
  <c r="L1010" i="8"/>
  <c r="J1010" i="8"/>
  <c r="V1009" i="8"/>
  <c r="U1009" i="8"/>
  <c r="T1009" i="8"/>
  <c r="S1009" i="8"/>
  <c r="M1009" i="8"/>
  <c r="L1009" i="8"/>
  <c r="J1009" i="8"/>
  <c r="V1008" i="8"/>
  <c r="U1008" i="8"/>
  <c r="T1008" i="8"/>
  <c r="S1008" i="8"/>
  <c r="M1008" i="8"/>
  <c r="L1008" i="8"/>
  <c r="J1008" i="8"/>
  <c r="V1007" i="8"/>
  <c r="U1007" i="8"/>
  <c r="T1007" i="8"/>
  <c r="S1007" i="8"/>
  <c r="M1007" i="8"/>
  <c r="L1007" i="8"/>
  <c r="J1007" i="8"/>
  <c r="V1006" i="8"/>
  <c r="U1006" i="8"/>
  <c r="T1006" i="8"/>
  <c r="S1006" i="8"/>
  <c r="M1006" i="8"/>
  <c r="L1006" i="8"/>
  <c r="J1006" i="8"/>
  <c r="V1005" i="8"/>
  <c r="U1005" i="8"/>
  <c r="T1005" i="8"/>
  <c r="S1005" i="8"/>
  <c r="M1005" i="8"/>
  <c r="L1005" i="8"/>
  <c r="J1005" i="8"/>
  <c r="V1004" i="8"/>
  <c r="U1004" i="8"/>
  <c r="T1004" i="8"/>
  <c r="S1004" i="8"/>
  <c r="M1004" i="8"/>
  <c r="L1004" i="8"/>
  <c r="J1004" i="8"/>
  <c r="V1003" i="8"/>
  <c r="U1003" i="8"/>
  <c r="T1003" i="8"/>
  <c r="S1003" i="8"/>
  <c r="M1003" i="8"/>
  <c r="L1003" i="8"/>
  <c r="J1003" i="8"/>
  <c r="V1002" i="8"/>
  <c r="U1002" i="8"/>
  <c r="T1002" i="8"/>
  <c r="S1002" i="8"/>
  <c r="M1002" i="8"/>
  <c r="L1002" i="8"/>
  <c r="J1002" i="8"/>
  <c r="V1001" i="8"/>
  <c r="U1001" i="8"/>
  <c r="T1001" i="8"/>
  <c r="S1001" i="8"/>
  <c r="M1001" i="8"/>
  <c r="L1001" i="8"/>
  <c r="J1001" i="8"/>
  <c r="V1000" i="8"/>
  <c r="U1000" i="8"/>
  <c r="T1000" i="8"/>
  <c r="S1000" i="8"/>
  <c r="M1000" i="8"/>
  <c r="L1000" i="8"/>
  <c r="J1000" i="8"/>
  <c r="V999" i="8"/>
  <c r="U999" i="8"/>
  <c r="T999" i="8"/>
  <c r="S999" i="8"/>
  <c r="M999" i="8"/>
  <c r="L999" i="8"/>
  <c r="J999" i="8"/>
  <c r="V998" i="8"/>
  <c r="U998" i="8"/>
  <c r="T998" i="8"/>
  <c r="S998" i="8"/>
  <c r="M998" i="8"/>
  <c r="L998" i="8"/>
  <c r="J998" i="8"/>
  <c r="V997" i="8"/>
  <c r="U997" i="8"/>
  <c r="T997" i="8"/>
  <c r="S997" i="8"/>
  <c r="M997" i="8"/>
  <c r="L997" i="8"/>
  <c r="J997" i="8"/>
  <c r="V996" i="8"/>
  <c r="U996" i="8"/>
  <c r="T996" i="8"/>
  <c r="S996" i="8"/>
  <c r="M996" i="8"/>
  <c r="L996" i="8"/>
  <c r="J996" i="8"/>
  <c r="V995" i="8"/>
  <c r="U995" i="8"/>
  <c r="T995" i="8"/>
  <c r="S995" i="8"/>
  <c r="M995" i="8"/>
  <c r="L995" i="8"/>
  <c r="J995" i="8"/>
  <c r="V994" i="8"/>
  <c r="U994" i="8"/>
  <c r="T994" i="8"/>
  <c r="S994" i="8"/>
  <c r="M994" i="8"/>
  <c r="L994" i="8"/>
  <c r="J994" i="8"/>
  <c r="V993" i="8"/>
  <c r="U993" i="8"/>
  <c r="T993" i="8"/>
  <c r="S993" i="8"/>
  <c r="M993" i="8"/>
  <c r="L993" i="8"/>
  <c r="J993" i="8"/>
  <c r="V992" i="8"/>
  <c r="U992" i="8"/>
  <c r="T992" i="8"/>
  <c r="S992" i="8"/>
  <c r="M992" i="8"/>
  <c r="L992" i="8"/>
  <c r="J992" i="8"/>
  <c r="V991" i="8"/>
  <c r="U991" i="8"/>
  <c r="T991" i="8"/>
  <c r="S991" i="8"/>
  <c r="M991" i="8"/>
  <c r="L991" i="8"/>
  <c r="J991" i="8"/>
  <c r="V990" i="8"/>
  <c r="U990" i="8"/>
  <c r="T990" i="8"/>
  <c r="S990" i="8"/>
  <c r="M990" i="8"/>
  <c r="L990" i="8"/>
  <c r="J990" i="8"/>
  <c r="V989" i="8"/>
  <c r="U989" i="8"/>
  <c r="T989" i="8"/>
  <c r="S989" i="8"/>
  <c r="M989" i="8"/>
  <c r="L989" i="8"/>
  <c r="J989" i="8"/>
  <c r="V988" i="8"/>
  <c r="U988" i="8"/>
  <c r="T988" i="8"/>
  <c r="S988" i="8"/>
  <c r="M988" i="8"/>
  <c r="L988" i="8"/>
  <c r="J988" i="8"/>
  <c r="V987" i="8"/>
  <c r="U987" i="8"/>
  <c r="T987" i="8"/>
  <c r="S987" i="8"/>
  <c r="M987" i="8"/>
  <c r="L987" i="8"/>
  <c r="J987" i="8"/>
  <c r="V986" i="8"/>
  <c r="U986" i="8"/>
  <c r="T986" i="8"/>
  <c r="S986" i="8"/>
  <c r="M986" i="8"/>
  <c r="L986" i="8"/>
  <c r="J986" i="8"/>
  <c r="V985" i="8"/>
  <c r="U985" i="8"/>
  <c r="T985" i="8"/>
  <c r="S985" i="8"/>
  <c r="M985" i="8"/>
  <c r="L985" i="8"/>
  <c r="J985" i="8"/>
  <c r="V984" i="8"/>
  <c r="U984" i="8"/>
  <c r="T984" i="8"/>
  <c r="S984" i="8"/>
  <c r="M984" i="8"/>
  <c r="L984" i="8"/>
  <c r="J984" i="8"/>
  <c r="V983" i="8"/>
  <c r="U983" i="8"/>
  <c r="T983" i="8"/>
  <c r="S983" i="8"/>
  <c r="M983" i="8"/>
  <c r="L983" i="8"/>
  <c r="J983" i="8"/>
  <c r="V982" i="8"/>
  <c r="U982" i="8"/>
  <c r="T982" i="8"/>
  <c r="S982" i="8"/>
  <c r="M982" i="8"/>
  <c r="L982" i="8"/>
  <c r="J982" i="8"/>
  <c r="V981" i="8"/>
  <c r="U981" i="8"/>
  <c r="T981" i="8"/>
  <c r="S981" i="8"/>
  <c r="M981" i="8"/>
  <c r="L981" i="8"/>
  <c r="J981" i="8"/>
  <c r="V980" i="8"/>
  <c r="U980" i="8"/>
  <c r="T980" i="8"/>
  <c r="S980" i="8"/>
  <c r="M980" i="8"/>
  <c r="L980" i="8"/>
  <c r="J980" i="8"/>
  <c r="V979" i="8"/>
  <c r="U979" i="8"/>
  <c r="T979" i="8"/>
  <c r="S979" i="8"/>
  <c r="M979" i="8"/>
  <c r="L979" i="8"/>
  <c r="J979" i="8"/>
  <c r="V978" i="8"/>
  <c r="U978" i="8"/>
  <c r="T978" i="8"/>
  <c r="S978" i="8"/>
  <c r="M978" i="8"/>
  <c r="L978" i="8"/>
  <c r="J978" i="8"/>
  <c r="V977" i="8"/>
  <c r="U977" i="8"/>
  <c r="T977" i="8"/>
  <c r="S977" i="8"/>
  <c r="M977" i="8"/>
  <c r="L977" i="8"/>
  <c r="J977" i="8"/>
  <c r="V976" i="8"/>
  <c r="U976" i="8"/>
  <c r="T976" i="8"/>
  <c r="S976" i="8"/>
  <c r="M976" i="8"/>
  <c r="L976" i="8"/>
  <c r="J976" i="8"/>
  <c r="V975" i="8"/>
  <c r="U975" i="8"/>
  <c r="T975" i="8"/>
  <c r="S975" i="8"/>
  <c r="M975" i="8"/>
  <c r="L975" i="8"/>
  <c r="J975" i="8"/>
  <c r="V974" i="8"/>
  <c r="U974" i="8"/>
  <c r="T974" i="8"/>
  <c r="S974" i="8"/>
  <c r="M974" i="8"/>
  <c r="L974" i="8"/>
  <c r="J974" i="8"/>
  <c r="V973" i="8"/>
  <c r="U973" i="8"/>
  <c r="T973" i="8"/>
  <c r="S973" i="8"/>
  <c r="M973" i="8"/>
  <c r="L973" i="8"/>
  <c r="J973" i="8"/>
  <c r="V972" i="8"/>
  <c r="U972" i="8"/>
  <c r="T972" i="8"/>
  <c r="S972" i="8"/>
  <c r="M972" i="8"/>
  <c r="L972" i="8"/>
  <c r="J972" i="8"/>
  <c r="V971" i="8"/>
  <c r="U971" i="8"/>
  <c r="T971" i="8"/>
  <c r="S971" i="8"/>
  <c r="M971" i="8"/>
  <c r="L971" i="8"/>
  <c r="J971" i="8"/>
  <c r="V970" i="8"/>
  <c r="U970" i="8"/>
  <c r="T970" i="8"/>
  <c r="S970" i="8"/>
  <c r="M970" i="8"/>
  <c r="L970" i="8"/>
  <c r="J970" i="8"/>
  <c r="V969" i="8"/>
  <c r="U969" i="8"/>
  <c r="T969" i="8"/>
  <c r="S969" i="8"/>
  <c r="M969" i="8"/>
  <c r="L969" i="8"/>
  <c r="J969" i="8"/>
  <c r="V968" i="8"/>
  <c r="U968" i="8"/>
  <c r="T968" i="8"/>
  <c r="S968" i="8"/>
  <c r="M968" i="8"/>
  <c r="L968" i="8"/>
  <c r="J968" i="8"/>
  <c r="V967" i="8"/>
  <c r="U967" i="8"/>
  <c r="T967" i="8"/>
  <c r="S967" i="8"/>
  <c r="M967" i="8"/>
  <c r="L967" i="8"/>
  <c r="J967" i="8"/>
  <c r="V966" i="8"/>
  <c r="U966" i="8"/>
  <c r="T966" i="8"/>
  <c r="S966" i="8"/>
  <c r="M966" i="8"/>
  <c r="L966" i="8"/>
  <c r="J966" i="8"/>
  <c r="V965" i="8"/>
  <c r="U965" i="8"/>
  <c r="T965" i="8"/>
  <c r="S965" i="8"/>
  <c r="M965" i="8"/>
  <c r="L965" i="8"/>
  <c r="J965" i="8"/>
  <c r="V964" i="8"/>
  <c r="U964" i="8"/>
  <c r="T964" i="8"/>
  <c r="S964" i="8"/>
  <c r="M964" i="8"/>
  <c r="L964" i="8"/>
  <c r="J964" i="8"/>
  <c r="V963" i="8"/>
  <c r="U963" i="8"/>
  <c r="T963" i="8"/>
  <c r="S963" i="8"/>
  <c r="M963" i="8"/>
  <c r="L963" i="8"/>
  <c r="J963" i="8"/>
  <c r="V962" i="8"/>
  <c r="U962" i="8"/>
  <c r="T962" i="8"/>
  <c r="M962" i="8"/>
  <c r="L962" i="8"/>
  <c r="J962" i="8"/>
  <c r="V961" i="8"/>
  <c r="U961" i="8"/>
  <c r="T961" i="8"/>
  <c r="S961" i="8"/>
  <c r="M961" i="8"/>
  <c r="L961" i="8"/>
  <c r="J961" i="8"/>
  <c r="V960" i="8"/>
  <c r="U960" i="8"/>
  <c r="T960" i="8"/>
  <c r="S960" i="8"/>
  <c r="M960" i="8"/>
  <c r="L960" i="8"/>
  <c r="J960" i="8"/>
  <c r="V959" i="8"/>
  <c r="U959" i="8"/>
  <c r="T959" i="8"/>
  <c r="S959" i="8"/>
  <c r="M959" i="8"/>
  <c r="L959" i="8"/>
  <c r="J959" i="8"/>
  <c r="V958" i="8"/>
  <c r="U958" i="8"/>
  <c r="T958" i="8"/>
  <c r="S958" i="8"/>
  <c r="M958" i="8"/>
  <c r="L958" i="8"/>
  <c r="J958" i="8"/>
  <c r="V957" i="8"/>
  <c r="U957" i="8"/>
  <c r="T957" i="8"/>
  <c r="S957" i="8"/>
  <c r="M957" i="8"/>
  <c r="L957" i="8"/>
  <c r="J957" i="8"/>
  <c r="V956" i="8"/>
  <c r="U956" i="8"/>
  <c r="T956" i="8"/>
  <c r="S956" i="8"/>
  <c r="M956" i="8"/>
  <c r="L956" i="8"/>
  <c r="J956" i="8"/>
  <c r="V955" i="8"/>
  <c r="U955" i="8"/>
  <c r="T955" i="8"/>
  <c r="S955" i="8"/>
  <c r="M955" i="8"/>
  <c r="L955" i="8"/>
  <c r="J955" i="8"/>
  <c r="V954" i="8"/>
  <c r="U954" i="8"/>
  <c r="T954" i="8"/>
  <c r="S954" i="8"/>
  <c r="M954" i="8"/>
  <c r="L954" i="8"/>
  <c r="J954" i="8"/>
  <c r="V953" i="8"/>
  <c r="U953" i="8"/>
  <c r="T953" i="8"/>
  <c r="S953" i="8"/>
  <c r="M953" i="8"/>
  <c r="L953" i="8"/>
  <c r="J953" i="8"/>
  <c r="V952" i="8"/>
  <c r="U952" i="8"/>
  <c r="T952" i="8"/>
  <c r="S952" i="8"/>
  <c r="M952" i="8"/>
  <c r="L952" i="8"/>
  <c r="J952" i="8"/>
  <c r="V951" i="8"/>
  <c r="U951" i="8"/>
  <c r="T951" i="8"/>
  <c r="S951" i="8"/>
  <c r="M951" i="8"/>
  <c r="L951" i="8"/>
  <c r="J951" i="8"/>
  <c r="V950" i="8"/>
  <c r="U950" i="8"/>
  <c r="T950" i="8"/>
  <c r="S950" i="8"/>
  <c r="M950" i="8"/>
  <c r="L950" i="8"/>
  <c r="J950" i="8"/>
  <c r="V949" i="8"/>
  <c r="U949" i="8"/>
  <c r="T949" i="8"/>
  <c r="S949" i="8"/>
  <c r="M949" i="8"/>
  <c r="L949" i="8"/>
  <c r="J949" i="8"/>
  <c r="V948" i="8"/>
  <c r="U948" i="8"/>
  <c r="T948" i="8"/>
  <c r="S948" i="8"/>
  <c r="M948" i="8"/>
  <c r="L948" i="8"/>
  <c r="J948" i="8"/>
  <c r="V947" i="8"/>
  <c r="U947" i="8"/>
  <c r="T947" i="8"/>
  <c r="S947" i="8"/>
  <c r="M947" i="8"/>
  <c r="L947" i="8"/>
  <c r="J947" i="8"/>
  <c r="V946" i="8"/>
  <c r="U946" i="8"/>
  <c r="T946" i="8"/>
  <c r="S946" i="8"/>
  <c r="M946" i="8"/>
  <c r="L946" i="8"/>
  <c r="J946" i="8"/>
  <c r="V945" i="8"/>
  <c r="U945" i="8"/>
  <c r="T945" i="8"/>
  <c r="S945" i="8"/>
  <c r="M945" i="8"/>
  <c r="L945" i="8"/>
  <c r="J945" i="8"/>
  <c r="V944" i="8"/>
  <c r="U944" i="8"/>
  <c r="T944" i="8"/>
  <c r="S944" i="8"/>
  <c r="M944" i="8"/>
  <c r="L944" i="8"/>
  <c r="J944" i="8"/>
  <c r="V943" i="8"/>
  <c r="U943" i="8"/>
  <c r="T943" i="8"/>
  <c r="S943" i="8"/>
  <c r="M943" i="8"/>
  <c r="L943" i="8"/>
  <c r="J943" i="8"/>
  <c r="V942" i="8"/>
  <c r="U942" i="8"/>
  <c r="T942" i="8"/>
  <c r="S942" i="8"/>
  <c r="M942" i="8"/>
  <c r="L942" i="8"/>
  <c r="J942" i="8"/>
  <c r="V941" i="8"/>
  <c r="U941" i="8"/>
  <c r="T941" i="8"/>
  <c r="S941" i="8"/>
  <c r="M941" i="8"/>
  <c r="L941" i="8"/>
  <c r="J941" i="8"/>
  <c r="V940" i="8"/>
  <c r="U940" i="8"/>
  <c r="T940" i="8"/>
  <c r="S940" i="8"/>
  <c r="M940" i="8"/>
  <c r="L940" i="8"/>
  <c r="J940" i="8"/>
  <c r="V939" i="8"/>
  <c r="U939" i="8"/>
  <c r="T939" i="8"/>
  <c r="S939" i="8"/>
  <c r="M939" i="8"/>
  <c r="L939" i="8"/>
  <c r="J939" i="8"/>
  <c r="V938" i="8"/>
  <c r="U938" i="8"/>
  <c r="T938" i="8"/>
  <c r="S938" i="8"/>
  <c r="M938" i="8"/>
  <c r="L938" i="8"/>
  <c r="J938" i="8"/>
  <c r="V937" i="8"/>
  <c r="U937" i="8"/>
  <c r="T937" i="8"/>
  <c r="S937" i="8"/>
  <c r="M937" i="8"/>
  <c r="L937" i="8"/>
  <c r="J937" i="8"/>
  <c r="V936" i="8"/>
  <c r="U936" i="8"/>
  <c r="T936" i="8"/>
  <c r="S936" i="8"/>
  <c r="M936" i="8"/>
  <c r="L936" i="8"/>
  <c r="J936" i="8"/>
  <c r="V935" i="8"/>
  <c r="U935" i="8"/>
  <c r="T935" i="8"/>
  <c r="S935" i="8"/>
  <c r="M935" i="8"/>
  <c r="L935" i="8"/>
  <c r="J935" i="8"/>
  <c r="V934" i="8"/>
  <c r="U934" i="8"/>
  <c r="T934" i="8"/>
  <c r="S934" i="8"/>
  <c r="M934" i="8"/>
  <c r="L934" i="8"/>
  <c r="J934" i="8"/>
  <c r="V933" i="8"/>
  <c r="U933" i="8"/>
  <c r="T933" i="8"/>
  <c r="S933" i="8"/>
  <c r="M933" i="8"/>
  <c r="L933" i="8"/>
  <c r="J933" i="8"/>
  <c r="V932" i="8"/>
  <c r="U932" i="8"/>
  <c r="T932" i="8"/>
  <c r="S932" i="8"/>
  <c r="M932" i="8"/>
  <c r="L932" i="8"/>
  <c r="J932" i="8"/>
  <c r="V931" i="8"/>
  <c r="U931" i="8"/>
  <c r="T931" i="8"/>
  <c r="S931" i="8"/>
  <c r="M931" i="8"/>
  <c r="L931" i="8"/>
  <c r="J931" i="8"/>
  <c r="V930" i="8"/>
  <c r="U930" i="8"/>
  <c r="T930" i="8"/>
  <c r="S930" i="8"/>
  <c r="M930" i="8"/>
  <c r="L930" i="8"/>
  <c r="J930" i="8"/>
  <c r="V929" i="8"/>
  <c r="U929" i="8"/>
  <c r="T929" i="8"/>
  <c r="S929" i="8"/>
  <c r="M929" i="8"/>
  <c r="L929" i="8"/>
  <c r="J929" i="8"/>
  <c r="V928" i="8"/>
  <c r="U928" i="8"/>
  <c r="T928" i="8"/>
  <c r="S928" i="8"/>
  <c r="M928" i="8"/>
  <c r="L928" i="8"/>
  <c r="J928" i="8"/>
  <c r="V927" i="8"/>
  <c r="U927" i="8"/>
  <c r="T927" i="8"/>
  <c r="S927" i="8"/>
  <c r="M927" i="8"/>
  <c r="L927" i="8"/>
  <c r="J927" i="8"/>
  <c r="V926" i="8"/>
  <c r="U926" i="8"/>
  <c r="T926" i="8"/>
  <c r="S926" i="8"/>
  <c r="M926" i="8"/>
  <c r="L926" i="8"/>
  <c r="J926" i="8"/>
  <c r="V925" i="8"/>
  <c r="U925" i="8"/>
  <c r="T925" i="8"/>
  <c r="S925" i="8"/>
  <c r="M925" i="8"/>
  <c r="L925" i="8"/>
  <c r="J925" i="8"/>
  <c r="V924" i="8"/>
  <c r="U924" i="8"/>
  <c r="T924" i="8"/>
  <c r="S924" i="8"/>
  <c r="M924" i="8"/>
  <c r="L924" i="8"/>
  <c r="J924" i="8"/>
  <c r="V923" i="8"/>
  <c r="U923" i="8"/>
  <c r="T923" i="8"/>
  <c r="S923" i="8"/>
  <c r="M923" i="8"/>
  <c r="L923" i="8"/>
  <c r="J923" i="8"/>
  <c r="V922" i="8"/>
  <c r="U922" i="8"/>
  <c r="T922" i="8"/>
  <c r="S922" i="8"/>
  <c r="M922" i="8"/>
  <c r="L922" i="8"/>
  <c r="J922" i="8"/>
  <c r="V921" i="8"/>
  <c r="U921" i="8"/>
  <c r="T921" i="8"/>
  <c r="S921" i="8"/>
  <c r="M921" i="8"/>
  <c r="L921" i="8"/>
  <c r="J921" i="8"/>
  <c r="V920" i="8"/>
  <c r="U920" i="8"/>
  <c r="T920" i="8"/>
  <c r="S920" i="8"/>
  <c r="M920" i="8"/>
  <c r="L920" i="8"/>
  <c r="J920" i="8"/>
  <c r="V919" i="8"/>
  <c r="U919" i="8"/>
  <c r="T919" i="8"/>
  <c r="S919" i="8"/>
  <c r="M919" i="8"/>
  <c r="L919" i="8"/>
  <c r="J919" i="8"/>
  <c r="V918" i="8"/>
  <c r="U918" i="8"/>
  <c r="T918" i="8"/>
  <c r="S918" i="8"/>
  <c r="M918" i="8"/>
  <c r="L918" i="8"/>
  <c r="J918" i="8"/>
  <c r="V917" i="8"/>
  <c r="U917" i="8"/>
  <c r="T917" i="8"/>
  <c r="S917" i="8"/>
  <c r="M917" i="8"/>
  <c r="L917" i="8"/>
  <c r="J917" i="8"/>
  <c r="V916" i="8"/>
  <c r="U916" i="8"/>
  <c r="T916" i="8"/>
  <c r="S916" i="8"/>
  <c r="M916" i="8"/>
  <c r="L916" i="8"/>
  <c r="J916" i="8"/>
  <c r="V915" i="8"/>
  <c r="U915" i="8"/>
  <c r="T915" i="8"/>
  <c r="S915" i="8"/>
  <c r="M915" i="8"/>
  <c r="L915" i="8"/>
  <c r="J915" i="8"/>
  <c r="V914" i="8"/>
  <c r="U914" i="8"/>
  <c r="T914" i="8"/>
  <c r="S914" i="8"/>
  <c r="M914" i="8"/>
  <c r="L914" i="8"/>
  <c r="J914" i="8"/>
  <c r="V913" i="8"/>
  <c r="U913" i="8"/>
  <c r="T913" i="8"/>
  <c r="S913" i="8"/>
  <c r="M913" i="8"/>
  <c r="L913" i="8"/>
  <c r="J913" i="8"/>
  <c r="V912" i="8"/>
  <c r="U912" i="8"/>
  <c r="T912" i="8"/>
  <c r="S912" i="8"/>
  <c r="M912" i="8"/>
  <c r="L912" i="8"/>
  <c r="J912" i="8"/>
  <c r="V911" i="8"/>
  <c r="U911" i="8"/>
  <c r="T911" i="8"/>
  <c r="S911" i="8"/>
  <c r="M911" i="8"/>
  <c r="L911" i="8"/>
  <c r="J911" i="8"/>
  <c r="V910" i="8"/>
  <c r="U910" i="8"/>
  <c r="T910" i="8"/>
  <c r="S910" i="8"/>
  <c r="M910" i="8"/>
  <c r="L910" i="8"/>
  <c r="J910" i="8"/>
  <c r="V909" i="8"/>
  <c r="U909" i="8"/>
  <c r="T909" i="8"/>
  <c r="S909" i="8"/>
  <c r="M909" i="8"/>
  <c r="L909" i="8"/>
  <c r="J909" i="8"/>
  <c r="V908" i="8"/>
  <c r="U908" i="8"/>
  <c r="T908" i="8"/>
  <c r="S908" i="8"/>
  <c r="M908" i="8"/>
  <c r="L908" i="8"/>
  <c r="J908" i="8"/>
  <c r="V907" i="8"/>
  <c r="U907" i="8"/>
  <c r="T907" i="8"/>
  <c r="S907" i="8"/>
  <c r="M907" i="8"/>
  <c r="L907" i="8"/>
  <c r="J907" i="8"/>
  <c r="V906" i="8"/>
  <c r="U906" i="8"/>
  <c r="T906" i="8"/>
  <c r="S906" i="8"/>
  <c r="M906" i="8"/>
  <c r="L906" i="8"/>
  <c r="J906" i="8"/>
  <c r="V905" i="8"/>
  <c r="U905" i="8"/>
  <c r="T905" i="8"/>
  <c r="S905" i="8"/>
  <c r="M905" i="8"/>
  <c r="L905" i="8"/>
  <c r="J905" i="8"/>
  <c r="V904" i="8"/>
  <c r="U904" i="8"/>
  <c r="T904" i="8"/>
  <c r="S904" i="8"/>
  <c r="M904" i="8"/>
  <c r="L904" i="8"/>
  <c r="J904" i="8"/>
  <c r="V903" i="8"/>
  <c r="U903" i="8"/>
  <c r="T903" i="8"/>
  <c r="S903" i="8"/>
  <c r="M903" i="8"/>
  <c r="L903" i="8"/>
  <c r="J903" i="8"/>
  <c r="V902" i="8"/>
  <c r="U902" i="8"/>
  <c r="T902" i="8"/>
  <c r="S902" i="8"/>
  <c r="M902" i="8"/>
  <c r="L902" i="8"/>
  <c r="J902" i="8"/>
  <c r="V901" i="8"/>
  <c r="U901" i="8"/>
  <c r="T901" i="8"/>
  <c r="S901" i="8"/>
  <c r="M901" i="8"/>
  <c r="L901" i="8"/>
  <c r="J901" i="8"/>
  <c r="V900" i="8"/>
  <c r="U900" i="8"/>
  <c r="T900" i="8"/>
  <c r="S900" i="8"/>
  <c r="M900" i="8"/>
  <c r="L900" i="8"/>
  <c r="J900" i="8"/>
  <c r="V899" i="8"/>
  <c r="U899" i="8"/>
  <c r="T899" i="8"/>
  <c r="S899" i="8"/>
  <c r="M899" i="8"/>
  <c r="L899" i="8"/>
  <c r="J899" i="8"/>
  <c r="V898" i="8"/>
  <c r="U898" i="8"/>
  <c r="T898" i="8"/>
  <c r="S898" i="8"/>
  <c r="M898" i="8"/>
  <c r="L898" i="8"/>
  <c r="J898" i="8"/>
  <c r="V897" i="8"/>
  <c r="U897" i="8"/>
  <c r="T897" i="8"/>
  <c r="S897" i="8"/>
  <c r="M897" i="8"/>
  <c r="L897" i="8"/>
  <c r="J897" i="8"/>
  <c r="V896" i="8"/>
  <c r="U896" i="8"/>
  <c r="T896" i="8"/>
  <c r="S896" i="8"/>
  <c r="M896" i="8"/>
  <c r="L896" i="8"/>
  <c r="J896" i="8"/>
  <c r="V895" i="8"/>
  <c r="U895" i="8"/>
  <c r="T895" i="8"/>
  <c r="S895" i="8"/>
  <c r="M895" i="8"/>
  <c r="L895" i="8"/>
  <c r="J895" i="8"/>
  <c r="V894" i="8"/>
  <c r="U894" i="8"/>
  <c r="T894" i="8"/>
  <c r="S894" i="8"/>
  <c r="M894" i="8"/>
  <c r="L894" i="8"/>
  <c r="J894" i="8"/>
  <c r="V893" i="8"/>
  <c r="U893" i="8"/>
  <c r="T893" i="8"/>
  <c r="S893" i="8"/>
  <c r="M893" i="8"/>
  <c r="L893" i="8"/>
  <c r="J893" i="8"/>
  <c r="V892" i="8"/>
  <c r="U892" i="8"/>
  <c r="T892" i="8"/>
  <c r="S892" i="8"/>
  <c r="M892" i="8"/>
  <c r="L892" i="8"/>
  <c r="J892" i="8"/>
  <c r="V891" i="8"/>
  <c r="U891" i="8"/>
  <c r="T891" i="8"/>
  <c r="S891" i="8"/>
  <c r="M891" i="8"/>
  <c r="L891" i="8"/>
  <c r="J891" i="8"/>
  <c r="V890" i="8"/>
  <c r="U890" i="8"/>
  <c r="T890" i="8"/>
  <c r="S890" i="8"/>
  <c r="M890" i="8"/>
  <c r="L890" i="8"/>
  <c r="J890" i="8"/>
  <c r="V889" i="8"/>
  <c r="U889" i="8"/>
  <c r="T889" i="8"/>
  <c r="S889" i="8"/>
  <c r="M889" i="8"/>
  <c r="L889" i="8"/>
  <c r="J889" i="8"/>
  <c r="V888" i="8"/>
  <c r="U888" i="8"/>
  <c r="T888" i="8"/>
  <c r="S888" i="8"/>
  <c r="M888" i="8"/>
  <c r="L888" i="8"/>
  <c r="J888" i="8"/>
  <c r="V887" i="8"/>
  <c r="U887" i="8"/>
  <c r="T887" i="8"/>
  <c r="S887" i="8"/>
  <c r="M887" i="8"/>
  <c r="L887" i="8"/>
  <c r="J887" i="8"/>
  <c r="V886" i="8"/>
  <c r="U886" i="8"/>
  <c r="T886" i="8"/>
  <c r="S886" i="8"/>
  <c r="M886" i="8"/>
  <c r="L886" i="8"/>
  <c r="J886" i="8"/>
  <c r="V885" i="8"/>
  <c r="U885" i="8"/>
  <c r="T885" i="8"/>
  <c r="S885" i="8"/>
  <c r="M885" i="8"/>
  <c r="L885" i="8"/>
  <c r="J885" i="8"/>
  <c r="V884" i="8"/>
  <c r="U884" i="8"/>
  <c r="T884" i="8"/>
  <c r="S884" i="8"/>
  <c r="M884" i="8"/>
  <c r="L884" i="8"/>
  <c r="J884" i="8"/>
  <c r="V883" i="8"/>
  <c r="U883" i="8"/>
  <c r="T883" i="8"/>
  <c r="S883" i="8"/>
  <c r="M883" i="8"/>
  <c r="L883" i="8"/>
  <c r="J883" i="8"/>
  <c r="V882" i="8"/>
  <c r="U882" i="8"/>
  <c r="T882" i="8"/>
  <c r="S882" i="8"/>
  <c r="M882" i="8"/>
  <c r="L882" i="8"/>
  <c r="J882" i="8"/>
  <c r="V881" i="8"/>
  <c r="U881" i="8"/>
  <c r="T881" i="8"/>
  <c r="S881" i="8"/>
  <c r="M881" i="8"/>
  <c r="L881" i="8"/>
  <c r="J881" i="8"/>
  <c r="V880" i="8"/>
  <c r="U880" i="8"/>
  <c r="T880" i="8"/>
  <c r="S880" i="8"/>
  <c r="M880" i="8"/>
  <c r="L880" i="8"/>
  <c r="J880" i="8"/>
  <c r="V879" i="8"/>
  <c r="U879" i="8"/>
  <c r="T879" i="8"/>
  <c r="S879" i="8"/>
  <c r="M879" i="8"/>
  <c r="L879" i="8"/>
  <c r="J879" i="8"/>
  <c r="V878" i="8"/>
  <c r="U878" i="8"/>
  <c r="T878" i="8"/>
  <c r="S878" i="8"/>
  <c r="M878" i="8"/>
  <c r="L878" i="8"/>
  <c r="J878" i="8"/>
  <c r="V877" i="8"/>
  <c r="U877" i="8"/>
  <c r="T877" i="8"/>
  <c r="S877" i="8"/>
  <c r="M877" i="8"/>
  <c r="L877" i="8"/>
  <c r="J877" i="8"/>
  <c r="V876" i="8"/>
  <c r="U876" i="8"/>
  <c r="T876" i="8"/>
  <c r="S876" i="8"/>
  <c r="M876" i="8"/>
  <c r="L876" i="8"/>
  <c r="J876" i="8"/>
  <c r="V875" i="8"/>
  <c r="U875" i="8"/>
  <c r="T875" i="8"/>
  <c r="S875" i="8"/>
  <c r="M875" i="8"/>
  <c r="L875" i="8"/>
  <c r="J875" i="8"/>
  <c r="V874" i="8"/>
  <c r="U874" i="8"/>
  <c r="T874" i="8"/>
  <c r="S874" i="8"/>
  <c r="M874" i="8"/>
  <c r="L874" i="8"/>
  <c r="J874" i="8"/>
  <c r="V873" i="8"/>
  <c r="U873" i="8"/>
  <c r="T873" i="8"/>
  <c r="S873" i="8"/>
  <c r="M873" i="8"/>
  <c r="L873" i="8"/>
  <c r="J873" i="8"/>
  <c r="V872" i="8"/>
  <c r="U872" i="8"/>
  <c r="T872" i="8"/>
  <c r="S872" i="8"/>
  <c r="M872" i="8"/>
  <c r="L872" i="8"/>
  <c r="J872" i="8"/>
  <c r="V871" i="8"/>
  <c r="U871" i="8"/>
  <c r="T871" i="8"/>
  <c r="S871" i="8"/>
  <c r="M871" i="8"/>
  <c r="L871" i="8"/>
  <c r="J871" i="8"/>
  <c r="V870" i="8"/>
  <c r="U870" i="8"/>
  <c r="T870" i="8"/>
  <c r="S870" i="8"/>
  <c r="M870" i="8"/>
  <c r="L870" i="8"/>
  <c r="J870" i="8"/>
  <c r="V869" i="8"/>
  <c r="U869" i="8"/>
  <c r="T869" i="8"/>
  <c r="S869" i="8"/>
  <c r="M869" i="8"/>
  <c r="L869" i="8"/>
  <c r="J869" i="8"/>
  <c r="V868" i="8"/>
  <c r="U868" i="8"/>
  <c r="T868" i="8"/>
  <c r="S868" i="8"/>
  <c r="M868" i="8"/>
  <c r="L868" i="8"/>
  <c r="J868" i="8"/>
  <c r="V867" i="8"/>
  <c r="U867" i="8"/>
  <c r="T867" i="8"/>
  <c r="S867" i="8"/>
  <c r="M867" i="8"/>
  <c r="L867" i="8"/>
  <c r="J867" i="8"/>
  <c r="V866" i="8"/>
  <c r="U866" i="8"/>
  <c r="T866" i="8"/>
  <c r="S866" i="8"/>
  <c r="M866" i="8"/>
  <c r="L866" i="8"/>
  <c r="J866" i="8"/>
  <c r="V865" i="8"/>
  <c r="U865" i="8"/>
  <c r="T865" i="8"/>
  <c r="S865" i="8"/>
  <c r="M865" i="8"/>
  <c r="L865" i="8"/>
  <c r="J865" i="8"/>
  <c r="V864" i="8"/>
  <c r="U864" i="8"/>
  <c r="T864" i="8"/>
  <c r="S864" i="8"/>
  <c r="M864" i="8"/>
  <c r="L864" i="8"/>
  <c r="J864" i="8"/>
  <c r="V863" i="8"/>
  <c r="U863" i="8"/>
  <c r="T863" i="8"/>
  <c r="S863" i="8"/>
  <c r="M863" i="8"/>
  <c r="L863" i="8"/>
  <c r="J863" i="8"/>
  <c r="V862" i="8"/>
  <c r="U862" i="8"/>
  <c r="T862" i="8"/>
  <c r="S862" i="8"/>
  <c r="M862" i="8"/>
  <c r="L862" i="8"/>
  <c r="J862" i="8"/>
  <c r="V861" i="8"/>
  <c r="U861" i="8"/>
  <c r="T861" i="8"/>
  <c r="S861" i="8"/>
  <c r="M861" i="8"/>
  <c r="L861" i="8"/>
  <c r="J861" i="8"/>
  <c r="V860" i="8"/>
  <c r="U860" i="8"/>
  <c r="T860" i="8"/>
  <c r="S860" i="8"/>
  <c r="M860" i="8"/>
  <c r="L860" i="8"/>
  <c r="J860" i="8"/>
  <c r="V859" i="8"/>
  <c r="U859" i="8"/>
  <c r="T859" i="8"/>
  <c r="S859" i="8"/>
  <c r="M859" i="8"/>
  <c r="L859" i="8"/>
  <c r="J859" i="8"/>
  <c r="V858" i="8"/>
  <c r="U858" i="8"/>
  <c r="T858" i="8"/>
  <c r="S858" i="8"/>
  <c r="M858" i="8"/>
  <c r="L858" i="8"/>
  <c r="J858" i="8"/>
  <c r="V857" i="8"/>
  <c r="U857" i="8"/>
  <c r="T857" i="8"/>
  <c r="S857" i="8"/>
  <c r="M857" i="8"/>
  <c r="L857" i="8"/>
  <c r="J857" i="8"/>
  <c r="V856" i="8"/>
  <c r="U856" i="8"/>
  <c r="T856" i="8"/>
  <c r="S856" i="8"/>
  <c r="M856" i="8"/>
  <c r="L856" i="8"/>
  <c r="J856" i="8"/>
  <c r="V855" i="8"/>
  <c r="U855" i="8"/>
  <c r="T855" i="8"/>
  <c r="S855" i="8"/>
  <c r="M855" i="8"/>
  <c r="L855" i="8"/>
  <c r="J855" i="8"/>
  <c r="V854" i="8"/>
  <c r="U854" i="8"/>
  <c r="T854" i="8"/>
  <c r="S854" i="8"/>
  <c r="M854" i="8"/>
  <c r="L854" i="8"/>
  <c r="J854" i="8"/>
  <c r="V853" i="8"/>
  <c r="U853" i="8"/>
  <c r="T853" i="8"/>
  <c r="S853" i="8"/>
  <c r="M853" i="8"/>
  <c r="L853" i="8"/>
  <c r="J853" i="8"/>
  <c r="V852" i="8"/>
  <c r="U852" i="8"/>
  <c r="T852" i="8"/>
  <c r="S852" i="8"/>
  <c r="M852" i="8"/>
  <c r="L852" i="8"/>
  <c r="J852" i="8"/>
  <c r="V851" i="8"/>
  <c r="U851" i="8"/>
  <c r="T851" i="8"/>
  <c r="S851" i="8"/>
  <c r="M851" i="8"/>
  <c r="L851" i="8"/>
  <c r="J851" i="8"/>
  <c r="V850" i="8"/>
  <c r="U850" i="8"/>
  <c r="T850" i="8"/>
  <c r="S850" i="8"/>
  <c r="M850" i="8"/>
  <c r="L850" i="8"/>
  <c r="J850" i="8"/>
  <c r="V849" i="8"/>
  <c r="U849" i="8"/>
  <c r="T849" i="8"/>
  <c r="S849" i="8"/>
  <c r="M849" i="8"/>
  <c r="L849" i="8"/>
  <c r="J849" i="8"/>
  <c r="V848" i="8"/>
  <c r="U848" i="8"/>
  <c r="T848" i="8"/>
  <c r="S848" i="8"/>
  <c r="M848" i="8"/>
  <c r="L848" i="8"/>
  <c r="J848" i="8"/>
  <c r="V847" i="8"/>
  <c r="U847" i="8"/>
  <c r="T847" i="8"/>
  <c r="S847" i="8"/>
  <c r="M847" i="8"/>
  <c r="L847" i="8"/>
  <c r="J847" i="8"/>
  <c r="V846" i="8"/>
  <c r="U846" i="8"/>
  <c r="T846" i="8"/>
  <c r="S846" i="8"/>
  <c r="M846" i="8"/>
  <c r="L846" i="8"/>
  <c r="J846" i="8"/>
  <c r="V845" i="8"/>
  <c r="U845" i="8"/>
  <c r="T845" i="8"/>
  <c r="S845" i="8"/>
  <c r="M845" i="8"/>
  <c r="L845" i="8"/>
  <c r="J845" i="8"/>
  <c r="V844" i="8"/>
  <c r="U844" i="8"/>
  <c r="T844" i="8"/>
  <c r="S844" i="8"/>
  <c r="M844" i="8"/>
  <c r="L844" i="8"/>
  <c r="J844" i="8"/>
  <c r="V843" i="8"/>
  <c r="U843" i="8"/>
  <c r="T843" i="8"/>
  <c r="S843" i="8"/>
  <c r="M843" i="8"/>
  <c r="L843" i="8"/>
  <c r="J843" i="8"/>
  <c r="V842" i="8"/>
  <c r="U842" i="8"/>
  <c r="T842" i="8"/>
  <c r="S842" i="8"/>
  <c r="M842" i="8"/>
  <c r="L842" i="8"/>
  <c r="J842" i="8"/>
  <c r="V841" i="8"/>
  <c r="U841" i="8"/>
  <c r="T841" i="8"/>
  <c r="S841" i="8"/>
  <c r="M841" i="8"/>
  <c r="L841" i="8"/>
  <c r="J841" i="8"/>
  <c r="V840" i="8"/>
  <c r="U840" i="8"/>
  <c r="T840" i="8"/>
  <c r="S840" i="8"/>
  <c r="M840" i="8"/>
  <c r="L840" i="8"/>
  <c r="J840" i="8"/>
  <c r="V839" i="8"/>
  <c r="U839" i="8"/>
  <c r="T839" i="8"/>
  <c r="S839" i="8"/>
  <c r="M839" i="8"/>
  <c r="L839" i="8"/>
  <c r="J839" i="8"/>
  <c r="V838" i="8"/>
  <c r="U838" i="8"/>
  <c r="T838" i="8"/>
  <c r="S838" i="8"/>
  <c r="M838" i="8"/>
  <c r="L838" i="8"/>
  <c r="J838" i="8"/>
  <c r="V837" i="8"/>
  <c r="U837" i="8"/>
  <c r="T837" i="8"/>
  <c r="S837" i="8"/>
  <c r="M837" i="8"/>
  <c r="L837" i="8"/>
  <c r="J837" i="8"/>
  <c r="V836" i="8"/>
  <c r="U836" i="8"/>
  <c r="T836" i="8"/>
  <c r="S836" i="8"/>
  <c r="M836" i="8"/>
  <c r="L836" i="8"/>
  <c r="J836" i="8"/>
  <c r="V835" i="8"/>
  <c r="U835" i="8"/>
  <c r="T835" i="8"/>
  <c r="S835" i="8"/>
  <c r="M835" i="8"/>
  <c r="L835" i="8"/>
  <c r="J835" i="8"/>
  <c r="V834" i="8"/>
  <c r="U834" i="8"/>
  <c r="T834" i="8"/>
  <c r="S834" i="8"/>
  <c r="M834" i="8"/>
  <c r="L834" i="8"/>
  <c r="J834" i="8"/>
  <c r="V833" i="8"/>
  <c r="U833" i="8"/>
  <c r="T833" i="8"/>
  <c r="S833" i="8"/>
  <c r="M833" i="8"/>
  <c r="L833" i="8"/>
  <c r="J833" i="8"/>
  <c r="V832" i="8"/>
  <c r="U832" i="8"/>
  <c r="T832" i="8"/>
  <c r="S832" i="8"/>
  <c r="M832" i="8"/>
  <c r="L832" i="8"/>
  <c r="J832" i="8"/>
  <c r="V831" i="8"/>
  <c r="U831" i="8"/>
  <c r="T831" i="8"/>
  <c r="S831" i="8"/>
  <c r="M831" i="8"/>
  <c r="L831" i="8"/>
  <c r="J831" i="8"/>
  <c r="V830" i="8"/>
  <c r="U830" i="8"/>
  <c r="T830" i="8"/>
  <c r="S830" i="8"/>
  <c r="M830" i="8"/>
  <c r="L830" i="8"/>
  <c r="J830" i="8"/>
  <c r="V829" i="8"/>
  <c r="U829" i="8"/>
  <c r="T829" i="8"/>
  <c r="S829" i="8"/>
  <c r="M829" i="8"/>
  <c r="L829" i="8"/>
  <c r="J829" i="8"/>
  <c r="V828" i="8"/>
  <c r="U828" i="8"/>
  <c r="T828" i="8"/>
  <c r="S828" i="8"/>
  <c r="M828" i="8"/>
  <c r="L828" i="8"/>
  <c r="J828" i="8"/>
  <c r="V827" i="8"/>
  <c r="U827" i="8"/>
  <c r="T827" i="8"/>
  <c r="S827" i="8"/>
  <c r="M827" i="8"/>
  <c r="L827" i="8"/>
  <c r="J827" i="8"/>
  <c r="V826" i="8"/>
  <c r="U826" i="8"/>
  <c r="T826" i="8"/>
  <c r="S826" i="8"/>
  <c r="M826" i="8"/>
  <c r="L826" i="8"/>
  <c r="J826" i="8"/>
  <c r="V825" i="8"/>
  <c r="U825" i="8"/>
  <c r="T825" i="8"/>
  <c r="S825" i="8"/>
  <c r="M825" i="8"/>
  <c r="L825" i="8"/>
  <c r="J825" i="8"/>
  <c r="V824" i="8"/>
  <c r="U824" i="8"/>
  <c r="T824" i="8"/>
  <c r="S824" i="8"/>
  <c r="M824" i="8"/>
  <c r="L824" i="8"/>
  <c r="J824" i="8"/>
  <c r="V823" i="8"/>
  <c r="U823" i="8"/>
  <c r="T823" i="8"/>
  <c r="S823" i="8"/>
  <c r="M823" i="8"/>
  <c r="L823" i="8"/>
  <c r="J823" i="8"/>
  <c r="V822" i="8"/>
  <c r="U822" i="8"/>
  <c r="T822" i="8"/>
  <c r="S822" i="8"/>
  <c r="M822" i="8"/>
  <c r="L822" i="8"/>
  <c r="J822" i="8"/>
  <c r="V821" i="8"/>
  <c r="U821" i="8"/>
  <c r="T821" i="8"/>
  <c r="S821" i="8"/>
  <c r="M821" i="8"/>
  <c r="L821" i="8"/>
  <c r="J821" i="8"/>
  <c r="V820" i="8"/>
  <c r="U820" i="8"/>
  <c r="T820" i="8"/>
  <c r="S820" i="8"/>
  <c r="M820" i="8"/>
  <c r="L820" i="8"/>
  <c r="J820" i="8"/>
  <c r="V819" i="8"/>
  <c r="U819" i="8"/>
  <c r="T819" i="8"/>
  <c r="S819" i="8"/>
  <c r="M819" i="8"/>
  <c r="L819" i="8"/>
  <c r="J819" i="8"/>
  <c r="V818" i="8"/>
  <c r="U818" i="8"/>
  <c r="T818" i="8"/>
  <c r="S818" i="8"/>
  <c r="M818" i="8"/>
  <c r="L818" i="8"/>
  <c r="J818" i="8"/>
  <c r="V817" i="8"/>
  <c r="U817" i="8"/>
  <c r="T817" i="8"/>
  <c r="S817" i="8"/>
  <c r="M817" i="8"/>
  <c r="L817" i="8"/>
  <c r="J817" i="8"/>
  <c r="V816" i="8"/>
  <c r="U816" i="8"/>
  <c r="T816" i="8"/>
  <c r="S816" i="8"/>
  <c r="M816" i="8"/>
  <c r="L816" i="8"/>
  <c r="J816" i="8"/>
  <c r="V815" i="8"/>
  <c r="U815" i="8"/>
  <c r="T815" i="8"/>
  <c r="S815" i="8"/>
  <c r="M815" i="8"/>
  <c r="L815" i="8"/>
  <c r="J815" i="8"/>
  <c r="V814" i="8"/>
  <c r="U814" i="8"/>
  <c r="T814" i="8"/>
  <c r="S814" i="8"/>
  <c r="M814" i="8"/>
  <c r="L814" i="8"/>
  <c r="J814" i="8"/>
  <c r="V813" i="8"/>
  <c r="U813" i="8"/>
  <c r="T813" i="8"/>
  <c r="S813" i="8"/>
  <c r="M813" i="8"/>
  <c r="L813" i="8"/>
  <c r="J813" i="8"/>
  <c r="V812" i="8"/>
  <c r="U812" i="8"/>
  <c r="T812" i="8"/>
  <c r="S812" i="8"/>
  <c r="M812" i="8"/>
  <c r="L812" i="8"/>
  <c r="J812" i="8"/>
  <c r="V811" i="8"/>
  <c r="U811" i="8"/>
  <c r="T811" i="8"/>
  <c r="S811" i="8"/>
  <c r="M811" i="8"/>
  <c r="L811" i="8"/>
  <c r="J811" i="8"/>
  <c r="V810" i="8"/>
  <c r="U810" i="8"/>
  <c r="T810" i="8"/>
  <c r="S810" i="8"/>
  <c r="M810" i="8"/>
  <c r="L810" i="8"/>
  <c r="J810" i="8"/>
  <c r="V809" i="8"/>
  <c r="U809" i="8"/>
  <c r="T809" i="8"/>
  <c r="S809" i="8"/>
  <c r="M809" i="8"/>
  <c r="L809" i="8"/>
  <c r="J809" i="8"/>
  <c r="V808" i="8"/>
  <c r="U808" i="8"/>
  <c r="T808" i="8"/>
  <c r="S808" i="8"/>
  <c r="M808" i="8"/>
  <c r="L808" i="8"/>
  <c r="J808" i="8"/>
  <c r="V807" i="8"/>
  <c r="U807" i="8"/>
  <c r="T807" i="8"/>
  <c r="S807" i="8"/>
  <c r="M807" i="8"/>
  <c r="L807" i="8"/>
  <c r="J807" i="8"/>
  <c r="V806" i="8"/>
  <c r="U806" i="8"/>
  <c r="T806" i="8"/>
  <c r="S806" i="8"/>
  <c r="M806" i="8"/>
  <c r="L806" i="8"/>
  <c r="J806" i="8"/>
  <c r="V805" i="8"/>
  <c r="U805" i="8"/>
  <c r="T805" i="8"/>
  <c r="S805" i="8"/>
  <c r="M805" i="8"/>
  <c r="L805" i="8"/>
  <c r="J805" i="8"/>
  <c r="V804" i="8"/>
  <c r="U804" i="8"/>
  <c r="T804" i="8"/>
  <c r="S804" i="8"/>
  <c r="M804" i="8"/>
  <c r="L804" i="8"/>
  <c r="J804" i="8"/>
  <c r="V803" i="8"/>
  <c r="U803" i="8"/>
  <c r="T803" i="8"/>
  <c r="S803" i="8"/>
  <c r="M803" i="8"/>
  <c r="L803" i="8"/>
  <c r="J803" i="8"/>
  <c r="V802" i="8"/>
  <c r="U802" i="8"/>
  <c r="T802" i="8"/>
  <c r="S802" i="8"/>
  <c r="M802" i="8"/>
  <c r="L802" i="8"/>
  <c r="J802" i="8"/>
  <c r="V801" i="8"/>
  <c r="U801" i="8"/>
  <c r="T801" i="8"/>
  <c r="S801" i="8"/>
  <c r="M801" i="8"/>
  <c r="L801" i="8"/>
  <c r="J801" i="8"/>
  <c r="V800" i="8"/>
  <c r="U800" i="8"/>
  <c r="T800" i="8"/>
  <c r="S800" i="8"/>
  <c r="M800" i="8"/>
  <c r="L800" i="8"/>
  <c r="J800" i="8"/>
  <c r="V799" i="8"/>
  <c r="U799" i="8"/>
  <c r="T799" i="8"/>
  <c r="S799" i="8"/>
  <c r="M799" i="8"/>
  <c r="L799" i="8"/>
  <c r="J799" i="8"/>
  <c r="V798" i="8"/>
  <c r="U798" i="8"/>
  <c r="T798" i="8"/>
  <c r="S798" i="8"/>
  <c r="M798" i="8"/>
  <c r="L798" i="8"/>
  <c r="J798" i="8"/>
  <c r="V797" i="8"/>
  <c r="U797" i="8"/>
  <c r="T797" i="8"/>
  <c r="S797" i="8"/>
  <c r="M797" i="8"/>
  <c r="L797" i="8"/>
  <c r="J797" i="8"/>
  <c r="V796" i="8"/>
  <c r="U796" i="8"/>
  <c r="T796" i="8"/>
  <c r="S796" i="8"/>
  <c r="M796" i="8"/>
  <c r="L796" i="8"/>
  <c r="J796" i="8"/>
  <c r="V795" i="8"/>
  <c r="U795" i="8"/>
  <c r="T795" i="8"/>
  <c r="S795" i="8"/>
  <c r="M795" i="8"/>
  <c r="L795" i="8"/>
  <c r="J795" i="8"/>
  <c r="V794" i="8"/>
  <c r="U794" i="8"/>
  <c r="T794" i="8"/>
  <c r="S794" i="8"/>
  <c r="M794" i="8"/>
  <c r="L794" i="8"/>
  <c r="J794" i="8"/>
  <c r="V793" i="8"/>
  <c r="U793" i="8"/>
  <c r="T793" i="8"/>
  <c r="S793" i="8"/>
  <c r="M793" i="8"/>
  <c r="L793" i="8"/>
  <c r="J793" i="8"/>
  <c r="V792" i="8"/>
  <c r="U792" i="8"/>
  <c r="T792" i="8"/>
  <c r="S792" i="8"/>
  <c r="M792" i="8"/>
  <c r="L792" i="8"/>
  <c r="J792" i="8"/>
  <c r="V791" i="8"/>
  <c r="U791" i="8"/>
  <c r="T791" i="8"/>
  <c r="S791" i="8"/>
  <c r="M791" i="8"/>
  <c r="L791" i="8"/>
  <c r="J791" i="8"/>
  <c r="V790" i="8"/>
  <c r="U790" i="8"/>
  <c r="T790" i="8"/>
  <c r="S790" i="8"/>
  <c r="M790" i="8"/>
  <c r="L790" i="8"/>
  <c r="J790" i="8"/>
  <c r="V789" i="8"/>
  <c r="U789" i="8"/>
  <c r="T789" i="8"/>
  <c r="S789" i="8"/>
  <c r="M789" i="8"/>
  <c r="L789" i="8"/>
  <c r="J789" i="8"/>
  <c r="V788" i="8"/>
  <c r="U788" i="8"/>
  <c r="T788" i="8"/>
  <c r="S788" i="8"/>
  <c r="M788" i="8"/>
  <c r="L788" i="8"/>
  <c r="J788" i="8"/>
  <c r="V787" i="8"/>
  <c r="U787" i="8"/>
  <c r="T787" i="8"/>
  <c r="S787" i="8"/>
  <c r="M787" i="8"/>
  <c r="L787" i="8"/>
  <c r="J787" i="8"/>
  <c r="V786" i="8"/>
  <c r="U786" i="8"/>
  <c r="T786" i="8"/>
  <c r="S786" i="8"/>
  <c r="M786" i="8"/>
  <c r="L786" i="8"/>
  <c r="J786" i="8"/>
  <c r="V785" i="8"/>
  <c r="U785" i="8"/>
  <c r="T785" i="8"/>
  <c r="S785" i="8"/>
  <c r="M785" i="8"/>
  <c r="L785" i="8"/>
  <c r="J785" i="8"/>
  <c r="V784" i="8"/>
  <c r="U784" i="8"/>
  <c r="T784" i="8"/>
  <c r="S784" i="8"/>
  <c r="M784" i="8"/>
  <c r="L784" i="8"/>
  <c r="J784" i="8"/>
  <c r="V783" i="8"/>
  <c r="U783" i="8"/>
  <c r="T783" i="8"/>
  <c r="S783" i="8"/>
  <c r="M783" i="8"/>
  <c r="L783" i="8"/>
  <c r="J783" i="8"/>
  <c r="V782" i="8"/>
  <c r="U782" i="8"/>
  <c r="T782" i="8"/>
  <c r="S782" i="8"/>
  <c r="M782" i="8"/>
  <c r="L782" i="8"/>
  <c r="J782" i="8"/>
  <c r="V781" i="8"/>
  <c r="U781" i="8"/>
  <c r="T781" i="8"/>
  <c r="S781" i="8"/>
  <c r="M781" i="8"/>
  <c r="L781" i="8"/>
  <c r="J781" i="8"/>
  <c r="V780" i="8"/>
  <c r="U780" i="8"/>
  <c r="T780" i="8"/>
  <c r="S780" i="8"/>
  <c r="M780" i="8"/>
  <c r="L780" i="8"/>
  <c r="J780" i="8"/>
  <c r="V779" i="8"/>
  <c r="U779" i="8"/>
  <c r="T779" i="8"/>
  <c r="S779" i="8"/>
  <c r="M779" i="8"/>
  <c r="L779" i="8"/>
  <c r="J779" i="8"/>
  <c r="V778" i="8"/>
  <c r="U778" i="8"/>
  <c r="T778" i="8"/>
  <c r="S778" i="8"/>
  <c r="M778" i="8"/>
  <c r="L778" i="8"/>
  <c r="J778" i="8"/>
  <c r="V777" i="8"/>
  <c r="U777" i="8"/>
  <c r="T777" i="8"/>
  <c r="S777" i="8"/>
  <c r="M777" i="8"/>
  <c r="L777" i="8"/>
  <c r="J777" i="8"/>
  <c r="V776" i="8"/>
  <c r="U776" i="8"/>
  <c r="T776" i="8"/>
  <c r="S776" i="8"/>
  <c r="M776" i="8"/>
  <c r="L776" i="8"/>
  <c r="J776" i="8"/>
  <c r="V775" i="8"/>
  <c r="U775" i="8"/>
  <c r="T775" i="8"/>
  <c r="S775" i="8"/>
  <c r="M775" i="8"/>
  <c r="L775" i="8"/>
  <c r="J775" i="8"/>
  <c r="V774" i="8"/>
  <c r="U774" i="8"/>
  <c r="T774" i="8"/>
  <c r="S774" i="8"/>
  <c r="M774" i="8"/>
  <c r="L774" i="8"/>
  <c r="J774" i="8"/>
  <c r="V773" i="8"/>
  <c r="U773" i="8"/>
  <c r="T773" i="8"/>
  <c r="S773" i="8"/>
  <c r="M773" i="8"/>
  <c r="L773" i="8"/>
  <c r="J773" i="8"/>
  <c r="V772" i="8"/>
  <c r="U772" i="8"/>
  <c r="T772" i="8"/>
  <c r="S772" i="8"/>
  <c r="M772" i="8"/>
  <c r="L772" i="8"/>
  <c r="J772" i="8"/>
  <c r="V771" i="8"/>
  <c r="U771" i="8"/>
  <c r="T771" i="8"/>
  <c r="S771" i="8"/>
  <c r="M771" i="8"/>
  <c r="L771" i="8"/>
  <c r="J771" i="8"/>
  <c r="V770" i="8"/>
  <c r="U770" i="8"/>
  <c r="T770" i="8"/>
  <c r="S770" i="8"/>
  <c r="M770" i="8"/>
  <c r="L770" i="8"/>
  <c r="J770" i="8"/>
  <c r="V769" i="8"/>
  <c r="U769" i="8"/>
  <c r="T769" i="8"/>
  <c r="S769" i="8"/>
  <c r="M769" i="8"/>
  <c r="L769" i="8"/>
  <c r="J769" i="8"/>
  <c r="V768" i="8"/>
  <c r="U768" i="8"/>
  <c r="T768" i="8"/>
  <c r="S768" i="8"/>
  <c r="M768" i="8"/>
  <c r="L768" i="8"/>
  <c r="J768" i="8"/>
  <c r="V767" i="8"/>
  <c r="U767" i="8"/>
  <c r="T767" i="8"/>
  <c r="S767" i="8"/>
  <c r="M767" i="8"/>
  <c r="L767" i="8"/>
  <c r="J767" i="8"/>
  <c r="V766" i="8"/>
  <c r="U766" i="8"/>
  <c r="T766" i="8"/>
  <c r="S766" i="8"/>
  <c r="M766" i="8"/>
  <c r="L766" i="8"/>
  <c r="J766" i="8"/>
  <c r="V765" i="8"/>
  <c r="U765" i="8"/>
  <c r="T765" i="8"/>
  <c r="S765" i="8"/>
  <c r="M765" i="8"/>
  <c r="L765" i="8"/>
  <c r="J765" i="8"/>
  <c r="V764" i="8"/>
  <c r="U764" i="8"/>
  <c r="T764" i="8"/>
  <c r="S764" i="8"/>
  <c r="M764" i="8"/>
  <c r="L764" i="8"/>
  <c r="J764" i="8"/>
  <c r="V763" i="8"/>
  <c r="U763" i="8"/>
  <c r="T763" i="8"/>
  <c r="S763" i="8"/>
  <c r="M763" i="8"/>
  <c r="L763" i="8"/>
  <c r="J763" i="8"/>
  <c r="V762" i="8"/>
  <c r="U762" i="8"/>
  <c r="T762" i="8"/>
  <c r="S762" i="8"/>
  <c r="M762" i="8"/>
  <c r="L762" i="8"/>
  <c r="J762" i="8"/>
  <c r="V761" i="8"/>
  <c r="U761" i="8"/>
  <c r="T761" i="8"/>
  <c r="S761" i="8"/>
  <c r="M761" i="8"/>
  <c r="L761" i="8"/>
  <c r="J761" i="8"/>
  <c r="V760" i="8"/>
  <c r="U760" i="8"/>
  <c r="T760" i="8"/>
  <c r="S760" i="8"/>
  <c r="M760" i="8"/>
  <c r="L760" i="8"/>
  <c r="J760" i="8"/>
  <c r="V759" i="8"/>
  <c r="U759" i="8"/>
  <c r="T759" i="8"/>
  <c r="S759" i="8"/>
  <c r="M759" i="8"/>
  <c r="L759" i="8"/>
  <c r="J759" i="8"/>
  <c r="V758" i="8"/>
  <c r="U758" i="8"/>
  <c r="T758" i="8"/>
  <c r="S758" i="8"/>
  <c r="M758" i="8"/>
  <c r="L758" i="8"/>
  <c r="J758" i="8"/>
  <c r="V757" i="8"/>
  <c r="U757" i="8"/>
  <c r="T757" i="8"/>
  <c r="S757" i="8"/>
  <c r="M757" i="8"/>
  <c r="L757" i="8"/>
  <c r="J757" i="8"/>
  <c r="V756" i="8"/>
  <c r="U756" i="8"/>
  <c r="T756" i="8"/>
  <c r="S756" i="8"/>
  <c r="M756" i="8"/>
  <c r="L756" i="8"/>
  <c r="J756" i="8"/>
  <c r="V755" i="8"/>
  <c r="U755" i="8"/>
  <c r="T755" i="8"/>
  <c r="S755" i="8"/>
  <c r="M755" i="8"/>
  <c r="L755" i="8"/>
  <c r="J755" i="8"/>
  <c r="V754" i="8"/>
  <c r="U754" i="8"/>
  <c r="T754" i="8"/>
  <c r="S754" i="8"/>
  <c r="M754" i="8"/>
  <c r="L754" i="8"/>
  <c r="J754" i="8"/>
  <c r="V753" i="8"/>
  <c r="U753" i="8"/>
  <c r="T753" i="8"/>
  <c r="S753" i="8"/>
  <c r="M753" i="8"/>
  <c r="L753" i="8"/>
  <c r="J753" i="8"/>
  <c r="V752" i="8"/>
  <c r="U752" i="8"/>
  <c r="T752" i="8"/>
  <c r="S752" i="8"/>
  <c r="M752" i="8"/>
  <c r="L752" i="8"/>
  <c r="J752" i="8"/>
  <c r="V751" i="8"/>
  <c r="U751" i="8"/>
  <c r="T751" i="8"/>
  <c r="S751" i="8"/>
  <c r="M751" i="8"/>
  <c r="L751" i="8"/>
  <c r="J751" i="8"/>
  <c r="V750" i="8"/>
  <c r="U750" i="8"/>
  <c r="T750" i="8"/>
  <c r="S750" i="8"/>
  <c r="M750" i="8"/>
  <c r="L750" i="8"/>
  <c r="J750" i="8"/>
  <c r="V749" i="8"/>
  <c r="U749" i="8"/>
  <c r="T749" i="8"/>
  <c r="S749" i="8"/>
  <c r="M749" i="8"/>
  <c r="L749" i="8"/>
  <c r="J749" i="8"/>
  <c r="V748" i="8"/>
  <c r="U748" i="8"/>
  <c r="T748" i="8"/>
  <c r="S748" i="8"/>
  <c r="M748" i="8"/>
  <c r="L748" i="8"/>
  <c r="J748" i="8"/>
  <c r="V747" i="8"/>
  <c r="U747" i="8"/>
  <c r="T747" i="8"/>
  <c r="S747" i="8"/>
  <c r="M747" i="8"/>
  <c r="L747" i="8"/>
  <c r="J747" i="8"/>
  <c r="V746" i="8"/>
  <c r="U746" i="8"/>
  <c r="T746" i="8"/>
  <c r="S746" i="8"/>
  <c r="M746" i="8"/>
  <c r="L746" i="8"/>
  <c r="J746" i="8"/>
  <c r="V745" i="8"/>
  <c r="U745" i="8"/>
  <c r="T745" i="8"/>
  <c r="S745" i="8"/>
  <c r="M745" i="8"/>
  <c r="L745" i="8"/>
  <c r="J745" i="8"/>
  <c r="V744" i="8"/>
  <c r="U744" i="8"/>
  <c r="T744" i="8"/>
  <c r="S744" i="8"/>
  <c r="M744" i="8"/>
  <c r="L744" i="8"/>
  <c r="J744" i="8"/>
  <c r="V743" i="8"/>
  <c r="U743" i="8"/>
  <c r="T743" i="8"/>
  <c r="S743" i="8"/>
  <c r="M743" i="8"/>
  <c r="L743" i="8"/>
  <c r="J743" i="8"/>
  <c r="V742" i="8"/>
  <c r="U742" i="8"/>
  <c r="T742" i="8"/>
  <c r="S742" i="8"/>
  <c r="M742" i="8"/>
  <c r="L742" i="8"/>
  <c r="J742" i="8"/>
  <c r="V741" i="8"/>
  <c r="U741" i="8"/>
  <c r="T741" i="8"/>
  <c r="S741" i="8"/>
  <c r="M741" i="8"/>
  <c r="L741" i="8"/>
  <c r="J741" i="8"/>
  <c r="V740" i="8"/>
  <c r="U740" i="8"/>
  <c r="T740" i="8"/>
  <c r="S740" i="8"/>
  <c r="M740" i="8"/>
  <c r="L740" i="8"/>
  <c r="J740" i="8"/>
  <c r="V739" i="8"/>
  <c r="U739" i="8"/>
  <c r="T739" i="8"/>
  <c r="S739" i="8"/>
  <c r="M739" i="8"/>
  <c r="L739" i="8"/>
  <c r="J739" i="8"/>
  <c r="V738" i="8"/>
  <c r="U738" i="8"/>
  <c r="T738" i="8"/>
  <c r="S738" i="8"/>
  <c r="M738" i="8"/>
  <c r="L738" i="8"/>
  <c r="J738" i="8"/>
  <c r="V737" i="8"/>
  <c r="U737" i="8"/>
  <c r="T737" i="8"/>
  <c r="S737" i="8"/>
  <c r="M737" i="8"/>
  <c r="L737" i="8"/>
  <c r="J737" i="8"/>
  <c r="V736" i="8"/>
  <c r="U736" i="8"/>
  <c r="T736" i="8"/>
  <c r="S736" i="8"/>
  <c r="M736" i="8"/>
  <c r="L736" i="8"/>
  <c r="J736" i="8"/>
  <c r="V735" i="8"/>
  <c r="U735" i="8"/>
  <c r="T735" i="8"/>
  <c r="S735" i="8"/>
  <c r="M735" i="8"/>
  <c r="L735" i="8"/>
  <c r="J735" i="8"/>
  <c r="V734" i="8"/>
  <c r="U734" i="8"/>
  <c r="T734" i="8"/>
  <c r="S734" i="8"/>
  <c r="M734" i="8"/>
  <c r="L734" i="8"/>
  <c r="J734" i="8"/>
  <c r="V733" i="8"/>
  <c r="U733" i="8"/>
  <c r="T733" i="8"/>
  <c r="S733" i="8"/>
  <c r="M733" i="8"/>
  <c r="L733" i="8"/>
  <c r="J733" i="8"/>
  <c r="V732" i="8"/>
  <c r="U732" i="8"/>
  <c r="T732" i="8"/>
  <c r="S732" i="8"/>
  <c r="M732" i="8"/>
  <c r="L732" i="8"/>
  <c r="J732" i="8"/>
  <c r="V731" i="8"/>
  <c r="U731" i="8"/>
  <c r="T731" i="8"/>
  <c r="S731" i="8"/>
  <c r="M731" i="8"/>
  <c r="L731" i="8"/>
  <c r="J731" i="8"/>
  <c r="V730" i="8"/>
  <c r="U730" i="8"/>
  <c r="T730" i="8"/>
  <c r="S730" i="8"/>
  <c r="M730" i="8"/>
  <c r="L730" i="8"/>
  <c r="J730" i="8"/>
  <c r="V729" i="8"/>
  <c r="U729" i="8"/>
  <c r="T729" i="8"/>
  <c r="S729" i="8"/>
  <c r="M729" i="8"/>
  <c r="L729" i="8"/>
  <c r="J729" i="8"/>
  <c r="V728" i="8"/>
  <c r="U728" i="8"/>
  <c r="T728" i="8"/>
  <c r="S728" i="8"/>
  <c r="M728" i="8"/>
  <c r="L728" i="8"/>
  <c r="J728" i="8"/>
  <c r="V727" i="8"/>
  <c r="U727" i="8"/>
  <c r="T727" i="8"/>
  <c r="S727" i="8"/>
  <c r="M727" i="8"/>
  <c r="L727" i="8"/>
  <c r="J727" i="8"/>
  <c r="V726" i="8"/>
  <c r="U726" i="8"/>
  <c r="T726" i="8"/>
  <c r="S726" i="8"/>
  <c r="M726" i="8"/>
  <c r="L726" i="8"/>
  <c r="J726" i="8"/>
  <c r="V725" i="8"/>
  <c r="U725" i="8"/>
  <c r="T725" i="8"/>
  <c r="S725" i="8"/>
  <c r="M725" i="8"/>
  <c r="L725" i="8"/>
  <c r="J725" i="8"/>
  <c r="V724" i="8"/>
  <c r="U724" i="8"/>
  <c r="T724" i="8"/>
  <c r="S724" i="8"/>
  <c r="M724" i="8"/>
  <c r="L724" i="8"/>
  <c r="J724" i="8"/>
  <c r="V723" i="8"/>
  <c r="U723" i="8"/>
  <c r="T723" i="8"/>
  <c r="S723" i="8"/>
  <c r="M723" i="8"/>
  <c r="L723" i="8"/>
  <c r="J723" i="8"/>
  <c r="V722" i="8"/>
  <c r="U722" i="8"/>
  <c r="T722" i="8"/>
  <c r="S722" i="8"/>
  <c r="M722" i="8"/>
  <c r="L722" i="8"/>
  <c r="J722" i="8"/>
  <c r="V721" i="8"/>
  <c r="U721" i="8"/>
  <c r="T721" i="8"/>
  <c r="S721" i="8"/>
  <c r="M721" i="8"/>
  <c r="L721" i="8"/>
  <c r="J721" i="8"/>
  <c r="V720" i="8"/>
  <c r="U720" i="8"/>
  <c r="T720" i="8"/>
  <c r="S720" i="8"/>
  <c r="M720" i="8"/>
  <c r="L720" i="8"/>
  <c r="J720" i="8"/>
  <c r="V719" i="8"/>
  <c r="U719" i="8"/>
  <c r="T719" i="8"/>
  <c r="S719" i="8"/>
  <c r="M719" i="8"/>
  <c r="L719" i="8"/>
  <c r="J719" i="8"/>
  <c r="V718" i="8"/>
  <c r="U718" i="8"/>
  <c r="T718" i="8"/>
  <c r="S718" i="8"/>
  <c r="M718" i="8"/>
  <c r="L718" i="8"/>
  <c r="J718" i="8"/>
  <c r="V717" i="8"/>
  <c r="U717" i="8"/>
  <c r="T717" i="8"/>
  <c r="S717" i="8"/>
  <c r="M717" i="8"/>
  <c r="L717" i="8"/>
  <c r="J717" i="8"/>
  <c r="V716" i="8"/>
  <c r="U716" i="8"/>
  <c r="T716" i="8"/>
  <c r="S716" i="8"/>
  <c r="M716" i="8"/>
  <c r="L716" i="8"/>
  <c r="J716" i="8"/>
  <c r="V715" i="8"/>
  <c r="U715" i="8"/>
  <c r="T715" i="8"/>
  <c r="S715" i="8"/>
  <c r="M715" i="8"/>
  <c r="L715" i="8"/>
  <c r="J715" i="8"/>
  <c r="V714" i="8"/>
  <c r="U714" i="8"/>
  <c r="T714" i="8"/>
  <c r="S714" i="8"/>
  <c r="M714" i="8"/>
  <c r="L714" i="8"/>
  <c r="J714" i="8"/>
  <c r="V713" i="8"/>
  <c r="U713" i="8"/>
  <c r="T713" i="8"/>
  <c r="S713" i="8"/>
  <c r="M713" i="8"/>
  <c r="L713" i="8"/>
  <c r="J713" i="8"/>
  <c r="V712" i="8"/>
  <c r="U712" i="8"/>
  <c r="T712" i="8"/>
  <c r="S712" i="8"/>
  <c r="M712" i="8"/>
  <c r="L712" i="8"/>
  <c r="J712" i="8"/>
  <c r="V711" i="8"/>
  <c r="U711" i="8"/>
  <c r="T711" i="8"/>
  <c r="S711" i="8"/>
  <c r="M711" i="8"/>
  <c r="L711" i="8"/>
  <c r="J711" i="8"/>
  <c r="V710" i="8"/>
  <c r="U710" i="8"/>
  <c r="T710" i="8"/>
  <c r="S710" i="8"/>
  <c r="M710" i="8"/>
  <c r="L710" i="8"/>
  <c r="J710" i="8"/>
  <c r="V709" i="8"/>
  <c r="U709" i="8"/>
  <c r="T709" i="8"/>
  <c r="S709" i="8"/>
  <c r="M709" i="8"/>
  <c r="L709" i="8"/>
  <c r="J709" i="8"/>
  <c r="V708" i="8"/>
  <c r="U708" i="8"/>
  <c r="T708" i="8"/>
  <c r="S708" i="8"/>
  <c r="M708" i="8"/>
  <c r="L708" i="8"/>
  <c r="J708" i="8"/>
  <c r="V707" i="8"/>
  <c r="U707" i="8"/>
  <c r="T707" i="8"/>
  <c r="S707" i="8"/>
  <c r="M707" i="8"/>
  <c r="L707" i="8"/>
  <c r="J707" i="8"/>
  <c r="V706" i="8"/>
  <c r="U706" i="8"/>
  <c r="T706" i="8"/>
  <c r="S706" i="8"/>
  <c r="M706" i="8"/>
  <c r="L706" i="8"/>
  <c r="J706" i="8"/>
  <c r="V705" i="8"/>
  <c r="U705" i="8"/>
  <c r="T705" i="8"/>
  <c r="S705" i="8"/>
  <c r="M705" i="8"/>
  <c r="L705" i="8"/>
  <c r="J705" i="8"/>
  <c r="V704" i="8"/>
  <c r="U704" i="8"/>
  <c r="T704" i="8"/>
  <c r="S704" i="8"/>
  <c r="M704" i="8"/>
  <c r="L704" i="8"/>
  <c r="J704" i="8"/>
  <c r="V703" i="8"/>
  <c r="U703" i="8"/>
  <c r="T703" i="8"/>
  <c r="S703" i="8"/>
  <c r="M703" i="8"/>
  <c r="L703" i="8"/>
  <c r="J703" i="8"/>
  <c r="V702" i="8"/>
  <c r="U702" i="8"/>
  <c r="T702" i="8"/>
  <c r="S702" i="8"/>
  <c r="M702" i="8"/>
  <c r="L702" i="8"/>
  <c r="J702" i="8"/>
  <c r="V701" i="8"/>
  <c r="U701" i="8"/>
  <c r="T701" i="8"/>
  <c r="S701" i="8"/>
  <c r="M701" i="8"/>
  <c r="L701" i="8"/>
  <c r="J701" i="8"/>
  <c r="V700" i="8"/>
  <c r="U700" i="8"/>
  <c r="T700" i="8"/>
  <c r="S700" i="8"/>
  <c r="M700" i="8"/>
  <c r="L700" i="8"/>
  <c r="J700" i="8"/>
  <c r="V699" i="8"/>
  <c r="U699" i="8"/>
  <c r="T699" i="8"/>
  <c r="S699" i="8"/>
  <c r="M699" i="8"/>
  <c r="L699" i="8"/>
  <c r="J699" i="8"/>
  <c r="V698" i="8"/>
  <c r="U698" i="8"/>
  <c r="T698" i="8"/>
  <c r="S698" i="8"/>
  <c r="M698" i="8"/>
  <c r="L698" i="8"/>
  <c r="J698" i="8"/>
  <c r="V697" i="8"/>
  <c r="U697" i="8"/>
  <c r="T697" i="8"/>
  <c r="S697" i="8"/>
  <c r="M697" i="8"/>
  <c r="L697" i="8"/>
  <c r="J697" i="8"/>
  <c r="V696" i="8"/>
  <c r="U696" i="8"/>
  <c r="T696" i="8"/>
  <c r="S696" i="8"/>
  <c r="M696" i="8"/>
  <c r="L696" i="8"/>
  <c r="J696" i="8"/>
  <c r="V695" i="8"/>
  <c r="U695" i="8"/>
  <c r="T695" i="8"/>
  <c r="S695" i="8"/>
  <c r="M695" i="8"/>
  <c r="L695" i="8"/>
  <c r="J695" i="8"/>
  <c r="V694" i="8"/>
  <c r="U694" i="8"/>
  <c r="T694" i="8"/>
  <c r="S694" i="8"/>
  <c r="M694" i="8"/>
  <c r="L694" i="8"/>
  <c r="J694" i="8"/>
  <c r="V693" i="8"/>
  <c r="U693" i="8"/>
  <c r="T693" i="8"/>
  <c r="S693" i="8"/>
  <c r="M693" i="8"/>
  <c r="L693" i="8"/>
  <c r="J693" i="8"/>
  <c r="V692" i="8"/>
  <c r="U692" i="8"/>
  <c r="T692" i="8"/>
  <c r="S692" i="8"/>
  <c r="M692" i="8"/>
  <c r="L692" i="8"/>
  <c r="J692" i="8"/>
  <c r="V691" i="8"/>
  <c r="U691" i="8"/>
  <c r="T691" i="8"/>
  <c r="S691" i="8"/>
  <c r="M691" i="8"/>
  <c r="L691" i="8"/>
  <c r="J691" i="8"/>
  <c r="V690" i="8"/>
  <c r="U690" i="8"/>
  <c r="T690" i="8"/>
  <c r="S690" i="8"/>
  <c r="M690" i="8"/>
  <c r="L690" i="8"/>
  <c r="J690" i="8"/>
  <c r="V689" i="8"/>
  <c r="U689" i="8"/>
  <c r="T689" i="8"/>
  <c r="S689" i="8"/>
  <c r="M689" i="8"/>
  <c r="L689" i="8"/>
  <c r="J689" i="8"/>
  <c r="V688" i="8"/>
  <c r="U688" i="8"/>
  <c r="T688" i="8"/>
  <c r="S688" i="8"/>
  <c r="M688" i="8"/>
  <c r="L688" i="8"/>
  <c r="J688" i="8"/>
  <c r="V687" i="8"/>
  <c r="U687" i="8"/>
  <c r="T687" i="8"/>
  <c r="S687" i="8"/>
  <c r="M687" i="8"/>
  <c r="L687" i="8"/>
  <c r="J687" i="8"/>
  <c r="V686" i="8"/>
  <c r="U686" i="8"/>
  <c r="T686" i="8"/>
  <c r="S686" i="8"/>
  <c r="M686" i="8"/>
  <c r="L686" i="8"/>
  <c r="J686" i="8"/>
  <c r="V685" i="8"/>
  <c r="U685" i="8"/>
  <c r="T685" i="8"/>
  <c r="S685" i="8"/>
  <c r="M685" i="8"/>
  <c r="L685" i="8"/>
  <c r="J685" i="8"/>
  <c r="V684" i="8"/>
  <c r="U684" i="8"/>
  <c r="T684" i="8"/>
  <c r="S684" i="8"/>
  <c r="M684" i="8"/>
  <c r="L684" i="8"/>
  <c r="J684" i="8"/>
  <c r="V683" i="8"/>
  <c r="U683" i="8"/>
  <c r="T683" i="8"/>
  <c r="S683" i="8"/>
  <c r="M683" i="8"/>
  <c r="L683" i="8"/>
  <c r="J683" i="8"/>
  <c r="V682" i="8"/>
  <c r="U682" i="8"/>
  <c r="T682" i="8"/>
  <c r="S682" i="8"/>
  <c r="M682" i="8"/>
  <c r="L682" i="8"/>
  <c r="J682" i="8"/>
  <c r="V681" i="8"/>
  <c r="U681" i="8"/>
  <c r="T681" i="8"/>
  <c r="S681" i="8"/>
  <c r="M681" i="8"/>
  <c r="L681" i="8"/>
  <c r="J681" i="8"/>
  <c r="V680" i="8"/>
  <c r="U680" i="8"/>
  <c r="T680" i="8"/>
  <c r="S680" i="8"/>
  <c r="M680" i="8"/>
  <c r="L680" i="8"/>
  <c r="J680" i="8"/>
  <c r="V679" i="8"/>
  <c r="U679" i="8"/>
  <c r="T679" i="8"/>
  <c r="S679" i="8"/>
  <c r="M679" i="8"/>
  <c r="L679" i="8"/>
  <c r="J679" i="8"/>
  <c r="V678" i="8"/>
  <c r="U678" i="8"/>
  <c r="T678" i="8"/>
  <c r="S678" i="8"/>
  <c r="M678" i="8"/>
  <c r="L678" i="8"/>
  <c r="J678" i="8"/>
  <c r="V677" i="8"/>
  <c r="U677" i="8"/>
  <c r="T677" i="8"/>
  <c r="S677" i="8"/>
  <c r="M677" i="8"/>
  <c r="L677" i="8"/>
  <c r="J677" i="8"/>
  <c r="V676" i="8"/>
  <c r="U676" i="8"/>
  <c r="T676" i="8"/>
  <c r="S676" i="8"/>
  <c r="M676" i="8"/>
  <c r="L676" i="8"/>
  <c r="J676" i="8"/>
  <c r="V675" i="8"/>
  <c r="U675" i="8"/>
  <c r="T675" i="8"/>
  <c r="S675" i="8"/>
  <c r="M675" i="8"/>
  <c r="L675" i="8"/>
  <c r="J675" i="8"/>
  <c r="V674" i="8"/>
  <c r="U674" i="8"/>
  <c r="T674" i="8"/>
  <c r="S674" i="8"/>
  <c r="M674" i="8"/>
  <c r="L674" i="8"/>
  <c r="J674" i="8"/>
  <c r="V673" i="8"/>
  <c r="U673" i="8"/>
  <c r="T673" i="8"/>
  <c r="S673" i="8"/>
  <c r="M673" i="8"/>
  <c r="L673" i="8"/>
  <c r="J673" i="8"/>
  <c r="V672" i="8"/>
  <c r="U672" i="8"/>
  <c r="T672" i="8"/>
  <c r="S672" i="8"/>
  <c r="M672" i="8"/>
  <c r="L672" i="8"/>
  <c r="J672" i="8"/>
  <c r="V671" i="8"/>
  <c r="U671" i="8"/>
  <c r="T671" i="8"/>
  <c r="S671" i="8"/>
  <c r="M671" i="8"/>
  <c r="L671" i="8"/>
  <c r="J671" i="8"/>
  <c r="V670" i="8"/>
  <c r="U670" i="8"/>
  <c r="T670" i="8"/>
  <c r="S670" i="8"/>
  <c r="M670" i="8"/>
  <c r="L670" i="8"/>
  <c r="J670" i="8"/>
  <c r="V669" i="8"/>
  <c r="U669" i="8"/>
  <c r="T669" i="8"/>
  <c r="S669" i="8"/>
  <c r="M669" i="8"/>
  <c r="L669" i="8"/>
  <c r="J669" i="8"/>
  <c r="V668" i="8"/>
  <c r="U668" i="8"/>
  <c r="T668" i="8"/>
  <c r="S668" i="8"/>
  <c r="M668" i="8"/>
  <c r="L668" i="8"/>
  <c r="J668" i="8"/>
  <c r="V667" i="8"/>
  <c r="U667" i="8"/>
  <c r="T667" i="8"/>
  <c r="S667" i="8"/>
  <c r="M667" i="8"/>
  <c r="L667" i="8"/>
  <c r="J667" i="8"/>
  <c r="V666" i="8"/>
  <c r="U666" i="8"/>
  <c r="T666" i="8"/>
  <c r="S666" i="8"/>
  <c r="M666" i="8"/>
  <c r="L666" i="8"/>
  <c r="J666" i="8"/>
  <c r="V665" i="8"/>
  <c r="U665" i="8"/>
  <c r="T665" i="8"/>
  <c r="S665" i="8"/>
  <c r="M665" i="8"/>
  <c r="L665" i="8"/>
  <c r="J665" i="8"/>
  <c r="V664" i="8"/>
  <c r="U664" i="8"/>
  <c r="T664" i="8"/>
  <c r="S664" i="8"/>
  <c r="M664" i="8"/>
  <c r="L664" i="8"/>
  <c r="J664" i="8"/>
  <c r="V663" i="8"/>
  <c r="U663" i="8"/>
  <c r="T663" i="8"/>
  <c r="S663" i="8"/>
  <c r="M663" i="8"/>
  <c r="L663" i="8"/>
  <c r="J663" i="8"/>
  <c r="V662" i="8"/>
  <c r="U662" i="8"/>
  <c r="T662" i="8"/>
  <c r="S662" i="8"/>
  <c r="M662" i="8"/>
  <c r="L662" i="8"/>
  <c r="J662" i="8"/>
  <c r="V661" i="8"/>
  <c r="U661" i="8"/>
  <c r="T661" i="8"/>
  <c r="S661" i="8"/>
  <c r="M661" i="8"/>
  <c r="L661" i="8"/>
  <c r="J661" i="8"/>
  <c r="V660" i="8"/>
  <c r="U660" i="8"/>
  <c r="T660" i="8"/>
  <c r="S660" i="8"/>
  <c r="M660" i="8"/>
  <c r="L660" i="8"/>
  <c r="J660" i="8"/>
  <c r="V659" i="8"/>
  <c r="U659" i="8"/>
  <c r="T659" i="8"/>
  <c r="S659" i="8"/>
  <c r="M659" i="8"/>
  <c r="L659" i="8"/>
  <c r="J659" i="8"/>
  <c r="V658" i="8"/>
  <c r="U658" i="8"/>
  <c r="T658" i="8"/>
  <c r="S658" i="8"/>
  <c r="M658" i="8"/>
  <c r="L658" i="8"/>
  <c r="J658" i="8"/>
  <c r="V657" i="8"/>
  <c r="U657" i="8"/>
  <c r="T657" i="8"/>
  <c r="S657" i="8"/>
  <c r="M657" i="8"/>
  <c r="L657" i="8"/>
  <c r="J657" i="8"/>
  <c r="V656" i="8"/>
  <c r="U656" i="8"/>
  <c r="T656" i="8"/>
  <c r="S656" i="8"/>
  <c r="M656" i="8"/>
  <c r="L656" i="8"/>
  <c r="J656" i="8"/>
  <c r="V655" i="8"/>
  <c r="U655" i="8"/>
  <c r="T655" i="8"/>
  <c r="S655" i="8"/>
  <c r="M655" i="8"/>
  <c r="L655" i="8"/>
  <c r="J655" i="8"/>
  <c r="V654" i="8"/>
  <c r="U654" i="8"/>
  <c r="T654" i="8"/>
  <c r="S654" i="8"/>
  <c r="M654" i="8"/>
  <c r="L654" i="8"/>
  <c r="J654" i="8"/>
  <c r="V653" i="8"/>
  <c r="U653" i="8"/>
  <c r="T653" i="8"/>
  <c r="S653" i="8"/>
  <c r="M653" i="8"/>
  <c r="L653" i="8"/>
  <c r="J653" i="8"/>
  <c r="V652" i="8"/>
  <c r="U652" i="8"/>
  <c r="T652" i="8"/>
  <c r="S652" i="8"/>
  <c r="M652" i="8"/>
  <c r="L652" i="8"/>
  <c r="J652" i="8"/>
  <c r="V651" i="8"/>
  <c r="U651" i="8"/>
  <c r="T651" i="8"/>
  <c r="S651" i="8"/>
  <c r="M651" i="8"/>
  <c r="L651" i="8"/>
  <c r="J651" i="8"/>
  <c r="V650" i="8"/>
  <c r="U650" i="8"/>
  <c r="T650" i="8"/>
  <c r="S650" i="8"/>
  <c r="M650" i="8"/>
  <c r="L650" i="8"/>
  <c r="J650" i="8"/>
  <c r="V649" i="8"/>
  <c r="U649" i="8"/>
  <c r="T649" i="8"/>
  <c r="S649" i="8"/>
  <c r="M649" i="8"/>
  <c r="L649" i="8"/>
  <c r="J649" i="8"/>
  <c r="V648" i="8"/>
  <c r="U648" i="8"/>
  <c r="T648" i="8"/>
  <c r="S648" i="8"/>
  <c r="M648" i="8"/>
  <c r="L648" i="8"/>
  <c r="J648" i="8"/>
  <c r="V647" i="8"/>
  <c r="U647" i="8"/>
  <c r="T647" i="8"/>
  <c r="S647" i="8"/>
  <c r="M647" i="8"/>
  <c r="L647" i="8"/>
  <c r="J647" i="8"/>
  <c r="V646" i="8"/>
  <c r="U646" i="8"/>
  <c r="T646" i="8"/>
  <c r="S646" i="8"/>
  <c r="M646" i="8"/>
  <c r="L646" i="8"/>
  <c r="J646" i="8"/>
  <c r="V645" i="8"/>
  <c r="U645" i="8"/>
  <c r="T645" i="8"/>
  <c r="S645" i="8"/>
  <c r="M645" i="8"/>
  <c r="L645" i="8"/>
  <c r="J645" i="8"/>
  <c r="V644" i="8"/>
  <c r="U644" i="8"/>
  <c r="T644" i="8"/>
  <c r="S644" i="8"/>
  <c r="M644" i="8"/>
  <c r="L644" i="8"/>
  <c r="J644" i="8"/>
  <c r="V643" i="8"/>
  <c r="U643" i="8"/>
  <c r="T643" i="8"/>
  <c r="S643" i="8"/>
  <c r="M643" i="8"/>
  <c r="L643" i="8"/>
  <c r="J643" i="8"/>
  <c r="V642" i="8"/>
  <c r="U642" i="8"/>
  <c r="T642" i="8"/>
  <c r="S642" i="8"/>
  <c r="M642" i="8"/>
  <c r="L642" i="8"/>
  <c r="J642" i="8"/>
  <c r="V641" i="8"/>
  <c r="U641" i="8"/>
  <c r="T641" i="8"/>
  <c r="S641" i="8"/>
  <c r="M641" i="8"/>
  <c r="L641" i="8"/>
  <c r="J641" i="8"/>
  <c r="V640" i="8"/>
  <c r="U640" i="8"/>
  <c r="T640" i="8"/>
  <c r="S640" i="8"/>
  <c r="M640" i="8"/>
  <c r="L640" i="8"/>
  <c r="J640" i="8"/>
  <c r="V639" i="8"/>
  <c r="U639" i="8"/>
  <c r="T639" i="8"/>
  <c r="S639" i="8"/>
  <c r="M639" i="8"/>
  <c r="L639" i="8"/>
  <c r="J639" i="8"/>
  <c r="V638" i="8"/>
  <c r="U638" i="8"/>
  <c r="T638" i="8"/>
  <c r="S638" i="8"/>
  <c r="M638" i="8"/>
  <c r="L638" i="8"/>
  <c r="J638" i="8"/>
  <c r="V637" i="8"/>
  <c r="U637" i="8"/>
  <c r="T637" i="8"/>
  <c r="S637" i="8"/>
  <c r="M637" i="8"/>
  <c r="L637" i="8"/>
  <c r="J637" i="8"/>
  <c r="V636" i="8"/>
  <c r="U636" i="8"/>
  <c r="T636" i="8"/>
  <c r="S636" i="8"/>
  <c r="M636" i="8"/>
  <c r="L636" i="8"/>
  <c r="J636" i="8"/>
  <c r="V635" i="8"/>
  <c r="U635" i="8"/>
  <c r="T635" i="8"/>
  <c r="S635" i="8"/>
  <c r="M635" i="8"/>
  <c r="L635" i="8"/>
  <c r="J635" i="8"/>
  <c r="V634" i="8"/>
  <c r="U634" i="8"/>
  <c r="T634" i="8"/>
  <c r="S634" i="8"/>
  <c r="M634" i="8"/>
  <c r="L634" i="8"/>
  <c r="J634" i="8"/>
  <c r="V633" i="8"/>
  <c r="U633" i="8"/>
  <c r="T633" i="8"/>
  <c r="S633" i="8"/>
  <c r="M633" i="8"/>
  <c r="L633" i="8"/>
  <c r="J633" i="8"/>
  <c r="V632" i="8"/>
  <c r="U632" i="8"/>
  <c r="T632" i="8"/>
  <c r="S632" i="8"/>
  <c r="M632" i="8"/>
  <c r="L632" i="8"/>
  <c r="J632" i="8"/>
  <c r="V631" i="8"/>
  <c r="U631" i="8"/>
  <c r="T631" i="8"/>
  <c r="S631" i="8"/>
  <c r="M631" i="8"/>
  <c r="L631" i="8"/>
  <c r="J631" i="8"/>
  <c r="V630" i="8"/>
  <c r="U630" i="8"/>
  <c r="T630" i="8"/>
  <c r="S630" i="8"/>
  <c r="M630" i="8"/>
  <c r="L630" i="8"/>
  <c r="J630" i="8"/>
  <c r="V629" i="8"/>
  <c r="U629" i="8"/>
  <c r="T629" i="8"/>
  <c r="S629" i="8"/>
  <c r="M629" i="8"/>
  <c r="L629" i="8"/>
  <c r="J629" i="8"/>
  <c r="V628" i="8"/>
  <c r="U628" i="8"/>
  <c r="T628" i="8"/>
  <c r="S628" i="8"/>
  <c r="M628" i="8"/>
  <c r="L628" i="8"/>
  <c r="J628" i="8"/>
  <c r="V627" i="8"/>
  <c r="U627" i="8"/>
  <c r="T627" i="8"/>
  <c r="S627" i="8"/>
  <c r="M627" i="8"/>
  <c r="L627" i="8"/>
  <c r="J627" i="8"/>
  <c r="V626" i="8"/>
  <c r="U626" i="8"/>
  <c r="T626" i="8"/>
  <c r="S626" i="8"/>
  <c r="M626" i="8"/>
  <c r="L626" i="8"/>
  <c r="J626" i="8"/>
  <c r="V625" i="8"/>
  <c r="U625" i="8"/>
  <c r="T625" i="8"/>
  <c r="S625" i="8"/>
  <c r="M625" i="8"/>
  <c r="L625" i="8"/>
  <c r="J625" i="8"/>
  <c r="V624" i="8"/>
  <c r="U624" i="8"/>
  <c r="T624" i="8"/>
  <c r="S624" i="8"/>
  <c r="M624" i="8"/>
  <c r="L624" i="8"/>
  <c r="J624" i="8"/>
  <c r="V623" i="8"/>
  <c r="U623" i="8"/>
  <c r="T623" i="8"/>
  <c r="S623" i="8"/>
  <c r="M623" i="8"/>
  <c r="L623" i="8"/>
  <c r="J623" i="8"/>
  <c r="V622" i="8"/>
  <c r="U622" i="8"/>
  <c r="T622" i="8"/>
  <c r="S622" i="8"/>
  <c r="M622" i="8"/>
  <c r="L622" i="8"/>
  <c r="J622" i="8"/>
  <c r="V621" i="8"/>
  <c r="U621" i="8"/>
  <c r="T621" i="8"/>
  <c r="S621" i="8"/>
  <c r="M621" i="8"/>
  <c r="L621" i="8"/>
  <c r="J621" i="8"/>
  <c r="V620" i="8"/>
  <c r="U620" i="8"/>
  <c r="T620" i="8"/>
  <c r="S620" i="8"/>
  <c r="M620" i="8"/>
  <c r="L620" i="8"/>
  <c r="J620" i="8"/>
  <c r="V619" i="8"/>
  <c r="U619" i="8"/>
  <c r="T619" i="8"/>
  <c r="S619" i="8"/>
  <c r="M619" i="8"/>
  <c r="L619" i="8"/>
  <c r="J619" i="8"/>
  <c r="V618" i="8"/>
  <c r="U618" i="8"/>
  <c r="T618" i="8"/>
  <c r="S618" i="8"/>
  <c r="M618" i="8"/>
  <c r="L618" i="8"/>
  <c r="J618" i="8"/>
  <c r="V617" i="8"/>
  <c r="U617" i="8"/>
  <c r="T617" i="8"/>
  <c r="S617" i="8"/>
  <c r="M617" i="8"/>
  <c r="L617" i="8"/>
  <c r="J617" i="8"/>
  <c r="V616" i="8"/>
  <c r="U616" i="8"/>
  <c r="T616" i="8"/>
  <c r="S616" i="8"/>
  <c r="M616" i="8"/>
  <c r="L616" i="8"/>
  <c r="J616" i="8"/>
  <c r="V615" i="8"/>
  <c r="U615" i="8"/>
  <c r="T615" i="8"/>
  <c r="S615" i="8"/>
  <c r="M615" i="8"/>
  <c r="L615" i="8"/>
  <c r="J615" i="8"/>
  <c r="V614" i="8"/>
  <c r="U614" i="8"/>
  <c r="T614" i="8"/>
  <c r="S614" i="8"/>
  <c r="M614" i="8"/>
  <c r="L614" i="8"/>
  <c r="J614" i="8"/>
  <c r="V613" i="8"/>
  <c r="U613" i="8"/>
  <c r="T613" i="8"/>
  <c r="S613" i="8"/>
  <c r="M613" i="8"/>
  <c r="L613" i="8"/>
  <c r="J613" i="8"/>
  <c r="V612" i="8"/>
  <c r="U612" i="8"/>
  <c r="T612" i="8"/>
  <c r="S612" i="8"/>
  <c r="M612" i="8"/>
  <c r="L612" i="8"/>
  <c r="J612" i="8"/>
  <c r="V611" i="8"/>
  <c r="U611" i="8"/>
  <c r="T611" i="8"/>
  <c r="S611" i="8"/>
  <c r="M611" i="8"/>
  <c r="L611" i="8"/>
  <c r="J611" i="8"/>
  <c r="V610" i="8"/>
  <c r="U610" i="8"/>
  <c r="T610" i="8"/>
  <c r="S610" i="8"/>
  <c r="M610" i="8"/>
  <c r="L610" i="8"/>
  <c r="J610" i="8"/>
  <c r="V609" i="8"/>
  <c r="U609" i="8"/>
  <c r="T609" i="8"/>
  <c r="S609" i="8"/>
  <c r="M609" i="8"/>
  <c r="L609" i="8"/>
  <c r="J609" i="8"/>
  <c r="V608" i="8"/>
  <c r="U608" i="8"/>
  <c r="T608" i="8"/>
  <c r="S608" i="8"/>
  <c r="M608" i="8"/>
  <c r="L608" i="8"/>
  <c r="J608" i="8"/>
  <c r="V607" i="8"/>
  <c r="U607" i="8"/>
  <c r="T607" i="8"/>
  <c r="S607" i="8"/>
  <c r="M607" i="8"/>
  <c r="L607" i="8"/>
  <c r="J607" i="8"/>
  <c r="V606" i="8"/>
  <c r="U606" i="8"/>
  <c r="T606" i="8"/>
  <c r="S606" i="8"/>
  <c r="M606" i="8"/>
  <c r="L606" i="8"/>
  <c r="J606" i="8"/>
  <c r="V605" i="8"/>
  <c r="U605" i="8"/>
  <c r="T605" i="8"/>
  <c r="S605" i="8"/>
  <c r="M605" i="8"/>
  <c r="L605" i="8"/>
  <c r="J605" i="8"/>
  <c r="V604" i="8"/>
  <c r="U604" i="8"/>
  <c r="T604" i="8"/>
  <c r="S604" i="8"/>
  <c r="M604" i="8"/>
  <c r="L604" i="8"/>
  <c r="J604" i="8"/>
  <c r="V603" i="8"/>
  <c r="U603" i="8"/>
  <c r="T603" i="8"/>
  <c r="S603" i="8"/>
  <c r="M603" i="8"/>
  <c r="L603" i="8"/>
  <c r="J603" i="8"/>
  <c r="V602" i="8"/>
  <c r="U602" i="8"/>
  <c r="T602" i="8"/>
  <c r="S602" i="8"/>
  <c r="M602" i="8"/>
  <c r="L602" i="8"/>
  <c r="J602" i="8"/>
  <c r="V601" i="8"/>
  <c r="U601" i="8"/>
  <c r="T601" i="8"/>
  <c r="S601" i="8"/>
  <c r="M601" i="8"/>
  <c r="L601" i="8"/>
  <c r="J601" i="8"/>
  <c r="V600" i="8"/>
  <c r="U600" i="8"/>
  <c r="T600" i="8"/>
  <c r="S600" i="8"/>
  <c r="M600" i="8"/>
  <c r="L600" i="8"/>
  <c r="J600" i="8"/>
  <c r="V599" i="8"/>
  <c r="U599" i="8"/>
  <c r="T599" i="8"/>
  <c r="S599" i="8"/>
  <c r="M599" i="8"/>
  <c r="L599" i="8"/>
  <c r="J599" i="8"/>
  <c r="V598" i="8"/>
  <c r="U598" i="8"/>
  <c r="T598" i="8"/>
  <c r="S598" i="8"/>
  <c r="M598" i="8"/>
  <c r="L598" i="8"/>
  <c r="J598" i="8"/>
  <c r="V597" i="8"/>
  <c r="U597" i="8"/>
  <c r="T597" i="8"/>
  <c r="S597" i="8"/>
  <c r="M597" i="8"/>
  <c r="L597" i="8"/>
  <c r="J597" i="8"/>
  <c r="V596" i="8"/>
  <c r="U596" i="8"/>
  <c r="T596" i="8"/>
  <c r="S596" i="8"/>
  <c r="M596" i="8"/>
  <c r="L596" i="8"/>
  <c r="J596" i="8"/>
  <c r="V595" i="8"/>
  <c r="U595" i="8"/>
  <c r="T595" i="8"/>
  <c r="S595" i="8"/>
  <c r="M595" i="8"/>
  <c r="L595" i="8"/>
  <c r="J595" i="8"/>
  <c r="V594" i="8"/>
  <c r="U594" i="8"/>
  <c r="T594" i="8"/>
  <c r="S594" i="8"/>
  <c r="M594" i="8"/>
  <c r="L594" i="8"/>
  <c r="J594" i="8"/>
  <c r="V593" i="8"/>
  <c r="U593" i="8"/>
  <c r="T593" i="8"/>
  <c r="S593" i="8"/>
  <c r="M593" i="8"/>
  <c r="L593" i="8"/>
  <c r="J593" i="8"/>
  <c r="V592" i="8"/>
  <c r="U592" i="8"/>
  <c r="T592" i="8"/>
  <c r="S592" i="8"/>
  <c r="M592" i="8"/>
  <c r="L592" i="8"/>
  <c r="J592" i="8"/>
  <c r="V591" i="8"/>
  <c r="U591" i="8"/>
  <c r="T591" i="8"/>
  <c r="S591" i="8"/>
  <c r="M591" i="8"/>
  <c r="L591" i="8"/>
  <c r="J591" i="8"/>
  <c r="V590" i="8"/>
  <c r="U590" i="8"/>
  <c r="T590" i="8"/>
  <c r="S590" i="8"/>
  <c r="M590" i="8"/>
  <c r="L590" i="8"/>
  <c r="J590" i="8"/>
  <c r="V589" i="8"/>
  <c r="U589" i="8"/>
  <c r="T589" i="8"/>
  <c r="S589" i="8"/>
  <c r="M589" i="8"/>
  <c r="L589" i="8"/>
  <c r="J589" i="8"/>
  <c r="V588" i="8"/>
  <c r="U588" i="8"/>
  <c r="T588" i="8"/>
  <c r="S588" i="8"/>
  <c r="M588" i="8"/>
  <c r="L588" i="8"/>
  <c r="J588" i="8"/>
  <c r="V587" i="8"/>
  <c r="U587" i="8"/>
  <c r="T587" i="8"/>
  <c r="S587" i="8"/>
  <c r="M587" i="8"/>
  <c r="L587" i="8"/>
  <c r="J587" i="8"/>
  <c r="V586" i="8"/>
  <c r="U586" i="8"/>
  <c r="T586" i="8"/>
  <c r="S586" i="8"/>
  <c r="M586" i="8"/>
  <c r="L586" i="8"/>
  <c r="J586" i="8"/>
  <c r="V585" i="8"/>
  <c r="U585" i="8"/>
  <c r="T585" i="8"/>
  <c r="S585" i="8"/>
  <c r="M585" i="8"/>
  <c r="L585" i="8"/>
  <c r="J585" i="8"/>
  <c r="V584" i="8"/>
  <c r="U584" i="8"/>
  <c r="T584" i="8"/>
  <c r="S584" i="8"/>
  <c r="M584" i="8"/>
  <c r="L584" i="8"/>
  <c r="J584" i="8"/>
  <c r="V583" i="8"/>
  <c r="U583" i="8"/>
  <c r="T583" i="8"/>
  <c r="S583" i="8"/>
  <c r="M583" i="8"/>
  <c r="L583" i="8"/>
  <c r="J583" i="8"/>
  <c r="V582" i="8"/>
  <c r="U582" i="8"/>
  <c r="T582" i="8"/>
  <c r="S582" i="8"/>
  <c r="M582" i="8"/>
  <c r="L582" i="8"/>
  <c r="J582" i="8"/>
  <c r="V581" i="8"/>
  <c r="U581" i="8"/>
  <c r="T581" i="8"/>
  <c r="S581" i="8"/>
  <c r="M581" i="8"/>
  <c r="L581" i="8"/>
  <c r="J581" i="8"/>
  <c r="V580" i="8"/>
  <c r="U580" i="8"/>
  <c r="T580" i="8"/>
  <c r="S580" i="8"/>
  <c r="M580" i="8"/>
  <c r="L580" i="8"/>
  <c r="J580" i="8"/>
  <c r="V579" i="8"/>
  <c r="U579" i="8"/>
  <c r="T579" i="8"/>
  <c r="S579" i="8"/>
  <c r="M579" i="8"/>
  <c r="L579" i="8"/>
  <c r="J579" i="8"/>
  <c r="V578" i="8"/>
  <c r="U578" i="8"/>
  <c r="T578" i="8"/>
  <c r="S578" i="8"/>
  <c r="M578" i="8"/>
  <c r="L578" i="8"/>
  <c r="J578" i="8"/>
  <c r="V577" i="8"/>
  <c r="U577" i="8"/>
  <c r="T577" i="8"/>
  <c r="S577" i="8"/>
  <c r="M577" i="8"/>
  <c r="L577" i="8"/>
  <c r="J577" i="8"/>
  <c r="V576" i="8"/>
  <c r="U576" i="8"/>
  <c r="T576" i="8"/>
  <c r="S576" i="8"/>
  <c r="M576" i="8"/>
  <c r="L576" i="8"/>
  <c r="J576" i="8"/>
  <c r="V575" i="8"/>
  <c r="U575" i="8"/>
  <c r="T575" i="8"/>
  <c r="S575" i="8"/>
  <c r="M575" i="8"/>
  <c r="L575" i="8"/>
  <c r="J575" i="8"/>
  <c r="V574" i="8"/>
  <c r="U574" i="8"/>
  <c r="T574" i="8"/>
  <c r="S574" i="8"/>
  <c r="M574" i="8"/>
  <c r="L574" i="8"/>
  <c r="J574" i="8"/>
  <c r="V573" i="8"/>
  <c r="U573" i="8"/>
  <c r="T573" i="8"/>
  <c r="S573" i="8"/>
  <c r="M573" i="8"/>
  <c r="L573" i="8"/>
  <c r="J573" i="8"/>
  <c r="V572" i="8"/>
  <c r="U572" i="8"/>
  <c r="T572" i="8"/>
  <c r="S572" i="8"/>
  <c r="M572" i="8"/>
  <c r="L572" i="8"/>
  <c r="J572" i="8"/>
  <c r="V571" i="8"/>
  <c r="U571" i="8"/>
  <c r="T571" i="8"/>
  <c r="S571" i="8"/>
  <c r="M571" i="8"/>
  <c r="L571" i="8"/>
  <c r="J571" i="8"/>
  <c r="V570" i="8"/>
  <c r="U570" i="8"/>
  <c r="T570" i="8"/>
  <c r="S570" i="8"/>
  <c r="M570" i="8"/>
  <c r="L570" i="8"/>
  <c r="J570" i="8"/>
  <c r="V569" i="8"/>
  <c r="U569" i="8"/>
  <c r="T569" i="8"/>
  <c r="S569" i="8"/>
  <c r="M569" i="8"/>
  <c r="L569" i="8"/>
  <c r="J569" i="8"/>
  <c r="V568" i="8"/>
  <c r="U568" i="8"/>
  <c r="T568" i="8"/>
  <c r="S568" i="8"/>
  <c r="M568" i="8"/>
  <c r="L568" i="8"/>
  <c r="J568" i="8"/>
  <c r="V567" i="8"/>
  <c r="U567" i="8"/>
  <c r="T567" i="8"/>
  <c r="S567" i="8"/>
  <c r="M567" i="8"/>
  <c r="L567" i="8"/>
  <c r="J567" i="8"/>
  <c r="V566" i="8"/>
  <c r="U566" i="8"/>
  <c r="T566" i="8"/>
  <c r="S566" i="8"/>
  <c r="M566" i="8"/>
  <c r="L566" i="8"/>
  <c r="J566" i="8"/>
  <c r="V565" i="8"/>
  <c r="U565" i="8"/>
  <c r="T565" i="8"/>
  <c r="S565" i="8"/>
  <c r="M565" i="8"/>
  <c r="L565" i="8"/>
  <c r="J565" i="8"/>
  <c r="V564" i="8"/>
  <c r="U564" i="8"/>
  <c r="T564" i="8"/>
  <c r="S564" i="8"/>
  <c r="M564" i="8"/>
  <c r="L564" i="8"/>
  <c r="J564" i="8"/>
  <c r="V563" i="8"/>
  <c r="U563" i="8"/>
  <c r="T563" i="8"/>
  <c r="S563" i="8"/>
  <c r="M563" i="8"/>
  <c r="L563" i="8"/>
  <c r="J563" i="8"/>
  <c r="V562" i="8"/>
  <c r="U562" i="8"/>
  <c r="T562" i="8"/>
  <c r="S562" i="8"/>
  <c r="M562" i="8"/>
  <c r="L562" i="8"/>
  <c r="J562" i="8"/>
  <c r="V561" i="8"/>
  <c r="U561" i="8"/>
  <c r="T561" i="8"/>
  <c r="S561" i="8"/>
  <c r="M561" i="8"/>
  <c r="L561" i="8"/>
  <c r="J561" i="8"/>
  <c r="V560" i="8"/>
  <c r="U560" i="8"/>
  <c r="T560" i="8"/>
  <c r="S560" i="8"/>
  <c r="M560" i="8"/>
  <c r="L560" i="8"/>
  <c r="J560" i="8"/>
  <c r="V559" i="8"/>
  <c r="U559" i="8"/>
  <c r="T559" i="8"/>
  <c r="S559" i="8"/>
  <c r="M559" i="8"/>
  <c r="L559" i="8"/>
  <c r="J559" i="8"/>
  <c r="V558" i="8"/>
  <c r="U558" i="8"/>
  <c r="T558" i="8"/>
  <c r="S558" i="8"/>
  <c r="M558" i="8"/>
  <c r="L558" i="8"/>
  <c r="J558" i="8"/>
  <c r="V557" i="8"/>
  <c r="U557" i="8"/>
  <c r="T557" i="8"/>
  <c r="S557" i="8"/>
  <c r="M557" i="8"/>
  <c r="L557" i="8"/>
  <c r="J557" i="8"/>
  <c r="V556" i="8"/>
  <c r="U556" i="8"/>
  <c r="T556" i="8"/>
  <c r="S556" i="8"/>
  <c r="M556" i="8"/>
  <c r="L556" i="8"/>
  <c r="J556" i="8"/>
  <c r="V555" i="8"/>
  <c r="U555" i="8"/>
  <c r="T555" i="8"/>
  <c r="S555" i="8"/>
  <c r="M555" i="8"/>
  <c r="L555" i="8"/>
  <c r="J555" i="8"/>
  <c r="V554" i="8"/>
  <c r="U554" i="8"/>
  <c r="T554" i="8"/>
  <c r="S554" i="8"/>
  <c r="M554" i="8"/>
  <c r="L554" i="8"/>
  <c r="J554" i="8"/>
  <c r="V553" i="8"/>
  <c r="U553" i="8"/>
  <c r="T553" i="8"/>
  <c r="S553" i="8"/>
  <c r="M553" i="8"/>
  <c r="L553" i="8"/>
  <c r="J553" i="8"/>
  <c r="V552" i="8"/>
  <c r="U552" i="8"/>
  <c r="T552" i="8"/>
  <c r="S552" i="8"/>
  <c r="M552" i="8"/>
  <c r="L552" i="8"/>
  <c r="J552" i="8"/>
  <c r="V551" i="8"/>
  <c r="U551" i="8"/>
  <c r="T551" i="8"/>
  <c r="S551" i="8"/>
  <c r="M551" i="8"/>
  <c r="L551" i="8"/>
  <c r="J551" i="8"/>
  <c r="V550" i="8"/>
  <c r="U550" i="8"/>
  <c r="T550" i="8"/>
  <c r="S550" i="8"/>
  <c r="M550" i="8"/>
  <c r="L550" i="8"/>
  <c r="J550" i="8"/>
  <c r="V549" i="8"/>
  <c r="U549" i="8"/>
  <c r="T549" i="8"/>
  <c r="S549" i="8"/>
  <c r="M549" i="8"/>
  <c r="L549" i="8"/>
  <c r="J549" i="8"/>
  <c r="V548" i="8"/>
  <c r="U548" i="8"/>
  <c r="T548" i="8"/>
  <c r="S548" i="8"/>
  <c r="M548" i="8"/>
  <c r="L548" i="8"/>
  <c r="J548" i="8"/>
  <c r="V547" i="8"/>
  <c r="U547" i="8"/>
  <c r="T547" i="8"/>
  <c r="S547" i="8"/>
  <c r="M547" i="8"/>
  <c r="L547" i="8"/>
  <c r="J547" i="8"/>
  <c r="V546" i="8"/>
  <c r="U546" i="8"/>
  <c r="T546" i="8"/>
  <c r="S546" i="8"/>
  <c r="M546" i="8"/>
  <c r="L546" i="8"/>
  <c r="J546" i="8"/>
  <c r="V545" i="8"/>
  <c r="U545" i="8"/>
  <c r="T545" i="8"/>
  <c r="S545" i="8"/>
  <c r="M545" i="8"/>
  <c r="L545" i="8"/>
  <c r="J545" i="8"/>
  <c r="V544" i="8"/>
  <c r="U544" i="8"/>
  <c r="T544" i="8"/>
  <c r="S544" i="8"/>
  <c r="M544" i="8"/>
  <c r="L544" i="8"/>
  <c r="J544" i="8"/>
  <c r="V543" i="8"/>
  <c r="U543" i="8"/>
  <c r="T543" i="8"/>
  <c r="S543" i="8"/>
  <c r="M543" i="8"/>
  <c r="L543" i="8"/>
  <c r="J543" i="8"/>
  <c r="V542" i="8"/>
  <c r="U542" i="8"/>
  <c r="T542" i="8"/>
  <c r="S542" i="8"/>
  <c r="M542" i="8"/>
  <c r="L542" i="8"/>
  <c r="J542" i="8"/>
  <c r="V541" i="8"/>
  <c r="U541" i="8"/>
  <c r="T541" i="8"/>
  <c r="S541" i="8"/>
  <c r="M541" i="8"/>
  <c r="L541" i="8"/>
  <c r="J541" i="8"/>
  <c r="V540" i="8"/>
  <c r="U540" i="8"/>
  <c r="T540" i="8"/>
  <c r="S540" i="8"/>
  <c r="M540" i="8"/>
  <c r="L540" i="8"/>
  <c r="J540" i="8"/>
  <c r="V539" i="8"/>
  <c r="U539" i="8"/>
  <c r="T539" i="8"/>
  <c r="S539" i="8"/>
  <c r="M539" i="8"/>
  <c r="L539" i="8"/>
  <c r="J539" i="8"/>
  <c r="V538" i="8"/>
  <c r="U538" i="8"/>
  <c r="T538" i="8"/>
  <c r="S538" i="8"/>
  <c r="M538" i="8"/>
  <c r="L538" i="8"/>
  <c r="J538" i="8"/>
  <c r="V537" i="8"/>
  <c r="U537" i="8"/>
  <c r="T537" i="8"/>
  <c r="S537" i="8"/>
  <c r="M537" i="8"/>
  <c r="L537" i="8"/>
  <c r="J537" i="8"/>
  <c r="V536" i="8"/>
  <c r="U536" i="8"/>
  <c r="T536" i="8"/>
  <c r="S536" i="8"/>
  <c r="M536" i="8"/>
  <c r="L536" i="8"/>
  <c r="J536" i="8"/>
  <c r="V535" i="8"/>
  <c r="U535" i="8"/>
  <c r="T535" i="8"/>
  <c r="S535" i="8"/>
  <c r="M535" i="8"/>
  <c r="L535" i="8"/>
  <c r="J535" i="8"/>
  <c r="V534" i="8"/>
  <c r="U534" i="8"/>
  <c r="T534" i="8"/>
  <c r="S534" i="8"/>
  <c r="M534" i="8"/>
  <c r="L534" i="8"/>
  <c r="J534" i="8"/>
  <c r="V533" i="8"/>
  <c r="U533" i="8"/>
  <c r="T533" i="8"/>
  <c r="S533" i="8"/>
  <c r="M533" i="8"/>
  <c r="L533" i="8"/>
  <c r="J533" i="8"/>
  <c r="V532" i="8"/>
  <c r="U532" i="8"/>
  <c r="T532" i="8"/>
  <c r="S532" i="8"/>
  <c r="M532" i="8"/>
  <c r="L532" i="8"/>
  <c r="J532" i="8"/>
  <c r="V531" i="8"/>
  <c r="U531" i="8"/>
  <c r="T531" i="8"/>
  <c r="S531" i="8"/>
  <c r="M531" i="8"/>
  <c r="L531" i="8"/>
  <c r="J531" i="8"/>
  <c r="V530" i="8"/>
  <c r="U530" i="8"/>
  <c r="T530" i="8"/>
  <c r="S530" i="8"/>
  <c r="M530" i="8"/>
  <c r="L530" i="8"/>
  <c r="J530" i="8"/>
  <c r="V529" i="8"/>
  <c r="U529" i="8"/>
  <c r="T529" i="8"/>
  <c r="S529" i="8"/>
  <c r="M529" i="8"/>
  <c r="L529" i="8"/>
  <c r="J529" i="8"/>
  <c r="V528" i="8"/>
  <c r="U528" i="8"/>
  <c r="T528" i="8"/>
  <c r="S528" i="8"/>
  <c r="M528" i="8"/>
  <c r="L528" i="8"/>
  <c r="J528" i="8"/>
  <c r="V527" i="8"/>
  <c r="U527" i="8"/>
  <c r="T527" i="8"/>
  <c r="S527" i="8"/>
  <c r="M527" i="8"/>
  <c r="L527" i="8"/>
  <c r="J527" i="8"/>
  <c r="V526" i="8"/>
  <c r="U526" i="8"/>
  <c r="T526" i="8"/>
  <c r="S526" i="8"/>
  <c r="M526" i="8"/>
  <c r="L526" i="8"/>
  <c r="J526" i="8"/>
  <c r="V525" i="8"/>
  <c r="U525" i="8"/>
  <c r="T525" i="8"/>
  <c r="S525" i="8"/>
  <c r="M525" i="8"/>
  <c r="L525" i="8"/>
  <c r="J525" i="8"/>
  <c r="V524" i="8"/>
  <c r="U524" i="8"/>
  <c r="T524" i="8"/>
  <c r="S524" i="8"/>
  <c r="M524" i="8"/>
  <c r="L524" i="8"/>
  <c r="J524" i="8"/>
  <c r="V523" i="8"/>
  <c r="U523" i="8"/>
  <c r="T523" i="8"/>
  <c r="S523" i="8"/>
  <c r="M523" i="8"/>
  <c r="L523" i="8"/>
  <c r="J523" i="8"/>
  <c r="V522" i="8"/>
  <c r="U522" i="8"/>
  <c r="T522" i="8"/>
  <c r="S522" i="8"/>
  <c r="M522" i="8"/>
  <c r="L522" i="8"/>
  <c r="J522" i="8"/>
  <c r="V521" i="8"/>
  <c r="U521" i="8"/>
  <c r="T521" i="8"/>
  <c r="S521" i="8"/>
  <c r="M521" i="8"/>
  <c r="L521" i="8"/>
  <c r="J521" i="8"/>
  <c r="V520" i="8"/>
  <c r="U520" i="8"/>
  <c r="T520" i="8"/>
  <c r="S520" i="8"/>
  <c r="M520" i="8"/>
  <c r="L520" i="8"/>
  <c r="J520" i="8"/>
  <c r="V519" i="8"/>
  <c r="U519" i="8"/>
  <c r="T519" i="8"/>
  <c r="S519" i="8"/>
  <c r="M519" i="8"/>
  <c r="L519" i="8"/>
  <c r="J519" i="8"/>
  <c r="V518" i="8"/>
  <c r="U518" i="8"/>
  <c r="T518" i="8"/>
  <c r="S518" i="8"/>
  <c r="M518" i="8"/>
  <c r="L518" i="8"/>
  <c r="J518" i="8"/>
  <c r="V517" i="8"/>
  <c r="U517" i="8"/>
  <c r="T517" i="8"/>
  <c r="S517" i="8"/>
  <c r="M517" i="8"/>
  <c r="L517" i="8"/>
  <c r="J517" i="8"/>
  <c r="V516" i="8"/>
  <c r="U516" i="8"/>
  <c r="T516" i="8"/>
  <c r="S516" i="8"/>
  <c r="M516" i="8"/>
  <c r="L516" i="8"/>
  <c r="J516" i="8"/>
  <c r="V515" i="8"/>
  <c r="U515" i="8"/>
  <c r="T515" i="8"/>
  <c r="S515" i="8"/>
  <c r="M515" i="8"/>
  <c r="L515" i="8"/>
  <c r="J515" i="8"/>
  <c r="V514" i="8"/>
  <c r="U514" i="8"/>
  <c r="T514" i="8"/>
  <c r="S514" i="8"/>
  <c r="M514" i="8"/>
  <c r="L514" i="8"/>
  <c r="J514" i="8"/>
  <c r="V513" i="8"/>
  <c r="U513" i="8"/>
  <c r="T513" i="8"/>
  <c r="S513" i="8"/>
  <c r="M513" i="8"/>
  <c r="L513" i="8"/>
  <c r="J513" i="8"/>
  <c r="V512" i="8"/>
  <c r="U512" i="8"/>
  <c r="T512" i="8"/>
  <c r="S512" i="8"/>
  <c r="M512" i="8"/>
  <c r="L512" i="8"/>
  <c r="J512" i="8"/>
  <c r="V511" i="8"/>
  <c r="U511" i="8"/>
  <c r="T511" i="8"/>
  <c r="S511" i="8"/>
  <c r="M511" i="8"/>
  <c r="L511" i="8"/>
  <c r="J511" i="8"/>
  <c r="V510" i="8"/>
  <c r="U510" i="8"/>
  <c r="T510" i="8"/>
  <c r="S510" i="8"/>
  <c r="M510" i="8"/>
  <c r="L510" i="8"/>
  <c r="J510" i="8"/>
  <c r="V509" i="8"/>
  <c r="U509" i="8"/>
  <c r="T509" i="8"/>
  <c r="S509" i="8"/>
  <c r="M509" i="8"/>
  <c r="L509" i="8"/>
  <c r="J509" i="8"/>
  <c r="V508" i="8"/>
  <c r="U508" i="8"/>
  <c r="T508" i="8"/>
  <c r="S508" i="8"/>
  <c r="M508" i="8"/>
  <c r="L508" i="8"/>
  <c r="J508" i="8"/>
  <c r="V507" i="8"/>
  <c r="U507" i="8"/>
  <c r="T507" i="8"/>
  <c r="S507" i="8"/>
  <c r="M507" i="8"/>
  <c r="L507" i="8"/>
  <c r="J507" i="8"/>
  <c r="V506" i="8"/>
  <c r="U506" i="8"/>
  <c r="T506" i="8"/>
  <c r="S506" i="8"/>
  <c r="M506" i="8"/>
  <c r="L506" i="8"/>
  <c r="J506" i="8"/>
  <c r="V505" i="8"/>
  <c r="U505" i="8"/>
  <c r="T505" i="8"/>
  <c r="S505" i="8"/>
  <c r="M505" i="8"/>
  <c r="L505" i="8"/>
  <c r="J505" i="8"/>
  <c r="V504" i="8"/>
  <c r="U504" i="8"/>
  <c r="T504" i="8"/>
  <c r="S504" i="8"/>
  <c r="M504" i="8"/>
  <c r="L504" i="8"/>
  <c r="J504" i="8"/>
  <c r="V503" i="8"/>
  <c r="U503" i="8"/>
  <c r="T503" i="8"/>
  <c r="S503" i="8"/>
  <c r="M503" i="8"/>
  <c r="L503" i="8"/>
  <c r="J503" i="8"/>
  <c r="V502" i="8"/>
  <c r="U502" i="8"/>
  <c r="T502" i="8"/>
  <c r="S502" i="8"/>
  <c r="M502" i="8"/>
  <c r="L502" i="8"/>
  <c r="J502" i="8"/>
  <c r="V501" i="8"/>
  <c r="U501" i="8"/>
  <c r="T501" i="8"/>
  <c r="S501" i="8"/>
  <c r="M501" i="8"/>
  <c r="L501" i="8"/>
  <c r="J501" i="8"/>
  <c r="V500" i="8"/>
  <c r="U500" i="8"/>
  <c r="T500" i="8"/>
  <c r="S500" i="8"/>
  <c r="M500" i="8"/>
  <c r="L500" i="8"/>
  <c r="J500" i="8"/>
  <c r="V499" i="8"/>
  <c r="U499" i="8"/>
  <c r="T499" i="8"/>
  <c r="S499" i="8"/>
  <c r="M499" i="8"/>
  <c r="L499" i="8"/>
  <c r="J499" i="8"/>
  <c r="V498" i="8"/>
  <c r="U498" i="8"/>
  <c r="T498" i="8"/>
  <c r="S498" i="8"/>
  <c r="M498" i="8"/>
  <c r="L498" i="8"/>
  <c r="J498" i="8"/>
  <c r="V497" i="8"/>
  <c r="U497" i="8"/>
  <c r="T497" i="8"/>
  <c r="S497" i="8"/>
  <c r="M497" i="8"/>
  <c r="L497" i="8"/>
  <c r="J497" i="8"/>
  <c r="V496" i="8"/>
  <c r="U496" i="8"/>
  <c r="T496" i="8"/>
  <c r="S496" i="8"/>
  <c r="M496" i="8"/>
  <c r="L496" i="8"/>
  <c r="J496" i="8"/>
  <c r="V495" i="8"/>
  <c r="U495" i="8"/>
  <c r="T495" i="8"/>
  <c r="S495" i="8"/>
  <c r="M495" i="8"/>
  <c r="L495" i="8"/>
  <c r="J495" i="8"/>
  <c r="V494" i="8"/>
  <c r="U494" i="8"/>
  <c r="T494" i="8"/>
  <c r="S494" i="8"/>
  <c r="M494" i="8"/>
  <c r="L494" i="8"/>
  <c r="J494" i="8"/>
  <c r="V493" i="8"/>
  <c r="U493" i="8"/>
  <c r="T493" i="8"/>
  <c r="S493" i="8"/>
  <c r="M493" i="8"/>
  <c r="L493" i="8"/>
  <c r="J493" i="8"/>
  <c r="V492" i="8"/>
  <c r="U492" i="8"/>
  <c r="T492" i="8"/>
  <c r="S492" i="8"/>
  <c r="M492" i="8"/>
  <c r="L492" i="8"/>
  <c r="J492" i="8"/>
  <c r="V491" i="8"/>
  <c r="U491" i="8"/>
  <c r="T491" i="8"/>
  <c r="S491" i="8"/>
  <c r="M491" i="8"/>
  <c r="L491" i="8"/>
  <c r="J491" i="8"/>
  <c r="V490" i="8"/>
  <c r="U490" i="8"/>
  <c r="T490" i="8"/>
  <c r="S490" i="8"/>
  <c r="M490" i="8"/>
  <c r="L490" i="8"/>
  <c r="J490" i="8"/>
  <c r="V489" i="8"/>
  <c r="U489" i="8"/>
  <c r="T489" i="8"/>
  <c r="S489" i="8"/>
  <c r="M489" i="8"/>
  <c r="L489" i="8"/>
  <c r="J489" i="8"/>
  <c r="V488" i="8"/>
  <c r="U488" i="8"/>
  <c r="T488" i="8"/>
  <c r="S488" i="8"/>
  <c r="M488" i="8"/>
  <c r="L488" i="8"/>
  <c r="J488" i="8"/>
  <c r="V487" i="8"/>
  <c r="U487" i="8"/>
  <c r="T487" i="8"/>
  <c r="S487" i="8"/>
  <c r="M487" i="8"/>
  <c r="L487" i="8"/>
  <c r="J487" i="8"/>
  <c r="V486" i="8"/>
  <c r="U486" i="8"/>
  <c r="T486" i="8"/>
  <c r="S486" i="8"/>
  <c r="M486" i="8"/>
  <c r="L486" i="8"/>
  <c r="J486" i="8"/>
  <c r="V485" i="8"/>
  <c r="U485" i="8"/>
  <c r="T485" i="8"/>
  <c r="S485" i="8"/>
  <c r="M485" i="8"/>
  <c r="L485" i="8"/>
  <c r="J485" i="8"/>
  <c r="V484" i="8"/>
  <c r="U484" i="8"/>
  <c r="T484" i="8"/>
  <c r="S484" i="8"/>
  <c r="M484" i="8"/>
  <c r="L484" i="8"/>
  <c r="J484" i="8"/>
  <c r="V483" i="8"/>
  <c r="U483" i="8"/>
  <c r="T483" i="8"/>
  <c r="S483" i="8"/>
  <c r="M483" i="8"/>
  <c r="L483" i="8"/>
  <c r="J483" i="8"/>
  <c r="V482" i="8"/>
  <c r="U482" i="8"/>
  <c r="T482" i="8"/>
  <c r="S482" i="8"/>
  <c r="M482" i="8"/>
  <c r="L482" i="8"/>
  <c r="J482" i="8"/>
  <c r="V481" i="8"/>
  <c r="U481" i="8"/>
  <c r="T481" i="8"/>
  <c r="S481" i="8"/>
  <c r="M481" i="8"/>
  <c r="L481" i="8"/>
  <c r="J481" i="8"/>
  <c r="V480" i="8"/>
  <c r="U480" i="8"/>
  <c r="T480" i="8"/>
  <c r="S480" i="8"/>
  <c r="M480" i="8"/>
  <c r="L480" i="8"/>
  <c r="J480" i="8"/>
  <c r="V479" i="8"/>
  <c r="U479" i="8"/>
  <c r="T479" i="8"/>
  <c r="S479" i="8"/>
  <c r="M479" i="8"/>
  <c r="L479" i="8"/>
  <c r="J479" i="8"/>
  <c r="V478" i="8"/>
  <c r="U478" i="8"/>
  <c r="T478" i="8"/>
  <c r="S478" i="8"/>
  <c r="M478" i="8"/>
  <c r="L478" i="8"/>
  <c r="J478" i="8"/>
  <c r="V477" i="8"/>
  <c r="U477" i="8"/>
  <c r="T477" i="8"/>
  <c r="S477" i="8"/>
  <c r="M477" i="8"/>
  <c r="L477" i="8"/>
  <c r="J477" i="8"/>
  <c r="V476" i="8"/>
  <c r="U476" i="8"/>
  <c r="T476" i="8"/>
  <c r="S476" i="8"/>
  <c r="M476" i="8"/>
  <c r="L476" i="8"/>
  <c r="J476" i="8"/>
  <c r="V475" i="8"/>
  <c r="U475" i="8"/>
  <c r="T475" i="8"/>
  <c r="S475" i="8"/>
  <c r="M475" i="8"/>
  <c r="L475" i="8"/>
  <c r="J475" i="8"/>
  <c r="V474" i="8"/>
  <c r="U474" i="8"/>
  <c r="T474" i="8"/>
  <c r="S474" i="8"/>
  <c r="M474" i="8"/>
  <c r="L474" i="8"/>
  <c r="J474" i="8"/>
  <c r="V473" i="8"/>
  <c r="U473" i="8"/>
  <c r="T473" i="8"/>
  <c r="S473" i="8"/>
  <c r="M473" i="8"/>
  <c r="L473" i="8"/>
  <c r="J473" i="8"/>
  <c r="V472" i="8"/>
  <c r="U472" i="8"/>
  <c r="T472" i="8"/>
  <c r="S472" i="8"/>
  <c r="M472" i="8"/>
  <c r="L472" i="8"/>
  <c r="J472" i="8"/>
  <c r="V471" i="8"/>
  <c r="U471" i="8"/>
  <c r="T471" i="8"/>
  <c r="S471" i="8"/>
  <c r="M471" i="8"/>
  <c r="L471" i="8"/>
  <c r="J471" i="8"/>
  <c r="V470" i="8"/>
  <c r="U470" i="8"/>
  <c r="T470" i="8"/>
  <c r="S470" i="8"/>
  <c r="M470" i="8"/>
  <c r="L470" i="8"/>
  <c r="J470" i="8"/>
  <c r="V469" i="8"/>
  <c r="U469" i="8"/>
  <c r="T469" i="8"/>
  <c r="S469" i="8"/>
  <c r="M469" i="8"/>
  <c r="L469" i="8"/>
  <c r="J469" i="8"/>
  <c r="V468" i="8"/>
  <c r="U468" i="8"/>
  <c r="T468" i="8"/>
  <c r="S468" i="8"/>
  <c r="M468" i="8"/>
  <c r="L468" i="8"/>
  <c r="J468" i="8"/>
  <c r="V467" i="8"/>
  <c r="U467" i="8"/>
  <c r="T467" i="8"/>
  <c r="S467" i="8"/>
  <c r="M467" i="8"/>
  <c r="L467" i="8"/>
  <c r="J467" i="8"/>
  <c r="V466" i="8"/>
  <c r="U466" i="8"/>
  <c r="T466" i="8"/>
  <c r="S466" i="8"/>
  <c r="M466" i="8"/>
  <c r="L466" i="8"/>
  <c r="J466" i="8"/>
  <c r="V465" i="8"/>
  <c r="U465" i="8"/>
  <c r="T465" i="8"/>
  <c r="S465" i="8"/>
  <c r="M465" i="8"/>
  <c r="L465" i="8"/>
  <c r="J465" i="8"/>
  <c r="V464" i="8"/>
  <c r="U464" i="8"/>
  <c r="T464" i="8"/>
  <c r="S464" i="8"/>
  <c r="M464" i="8"/>
  <c r="L464" i="8"/>
  <c r="J464" i="8"/>
  <c r="V463" i="8"/>
  <c r="U463" i="8"/>
  <c r="T463" i="8"/>
  <c r="S463" i="8"/>
  <c r="M463" i="8"/>
  <c r="L463" i="8"/>
  <c r="J463" i="8"/>
  <c r="V462" i="8"/>
  <c r="U462" i="8"/>
  <c r="T462" i="8"/>
  <c r="S462" i="8"/>
  <c r="M462" i="8"/>
  <c r="L462" i="8"/>
  <c r="J462" i="8"/>
  <c r="V461" i="8"/>
  <c r="U461" i="8"/>
  <c r="T461" i="8"/>
  <c r="S461" i="8"/>
  <c r="M461" i="8"/>
  <c r="L461" i="8"/>
  <c r="J461" i="8"/>
  <c r="V460" i="8"/>
  <c r="U460" i="8"/>
  <c r="T460" i="8"/>
  <c r="S460" i="8"/>
  <c r="M460" i="8"/>
  <c r="L460" i="8"/>
  <c r="J460" i="8"/>
  <c r="V459" i="8"/>
  <c r="U459" i="8"/>
  <c r="T459" i="8"/>
  <c r="S459" i="8"/>
  <c r="M459" i="8"/>
  <c r="L459" i="8"/>
  <c r="J459" i="8"/>
  <c r="V458" i="8"/>
  <c r="U458" i="8"/>
  <c r="T458" i="8"/>
  <c r="S458" i="8"/>
  <c r="M458" i="8"/>
  <c r="L458" i="8"/>
  <c r="J458" i="8"/>
  <c r="V457" i="8"/>
  <c r="U457" i="8"/>
  <c r="T457" i="8"/>
  <c r="S457" i="8"/>
  <c r="M457" i="8"/>
  <c r="L457" i="8"/>
  <c r="J457" i="8"/>
  <c r="V456" i="8"/>
  <c r="U456" i="8"/>
  <c r="T456" i="8"/>
  <c r="S456" i="8"/>
  <c r="M456" i="8"/>
  <c r="L456" i="8"/>
  <c r="J456" i="8"/>
  <c r="V455" i="8"/>
  <c r="U455" i="8"/>
  <c r="T455" i="8"/>
  <c r="S455" i="8"/>
  <c r="M455" i="8"/>
  <c r="L455" i="8"/>
  <c r="J455" i="8"/>
  <c r="V454" i="8"/>
  <c r="U454" i="8"/>
  <c r="T454" i="8"/>
  <c r="S454" i="8"/>
  <c r="M454" i="8"/>
  <c r="L454" i="8"/>
  <c r="J454" i="8"/>
  <c r="V453" i="8"/>
  <c r="U453" i="8"/>
  <c r="T453" i="8"/>
  <c r="S453" i="8"/>
  <c r="M453" i="8"/>
  <c r="L453" i="8"/>
  <c r="J453" i="8"/>
  <c r="V452" i="8"/>
  <c r="U452" i="8"/>
  <c r="T452" i="8"/>
  <c r="S452" i="8"/>
  <c r="M452" i="8"/>
  <c r="L452" i="8"/>
  <c r="J452" i="8"/>
  <c r="V451" i="8"/>
  <c r="U451" i="8"/>
  <c r="T451" i="8"/>
  <c r="S451" i="8"/>
  <c r="M451" i="8"/>
  <c r="L451" i="8"/>
  <c r="J451" i="8"/>
  <c r="V450" i="8"/>
  <c r="U450" i="8"/>
  <c r="T450" i="8"/>
  <c r="S450" i="8"/>
  <c r="M450" i="8"/>
  <c r="L450" i="8"/>
  <c r="J450" i="8"/>
  <c r="V449" i="8"/>
  <c r="U449" i="8"/>
  <c r="T449" i="8"/>
  <c r="S449" i="8"/>
  <c r="M449" i="8"/>
  <c r="L449" i="8"/>
  <c r="J449" i="8"/>
  <c r="V448" i="8"/>
  <c r="U448" i="8"/>
  <c r="T448" i="8"/>
  <c r="S448" i="8"/>
  <c r="M448" i="8"/>
  <c r="L448" i="8"/>
  <c r="J448" i="8"/>
  <c r="V447" i="8"/>
  <c r="U447" i="8"/>
  <c r="T447" i="8"/>
  <c r="S447" i="8"/>
  <c r="M447" i="8"/>
  <c r="L447" i="8"/>
  <c r="J447" i="8"/>
  <c r="V446" i="8"/>
  <c r="U446" i="8"/>
  <c r="T446" i="8"/>
  <c r="S446" i="8"/>
  <c r="M446" i="8"/>
  <c r="L446" i="8"/>
  <c r="J446" i="8"/>
  <c r="V445" i="8"/>
  <c r="U445" i="8"/>
  <c r="T445" i="8"/>
  <c r="S445" i="8"/>
  <c r="M445" i="8"/>
  <c r="L445" i="8"/>
  <c r="J445" i="8"/>
  <c r="V444" i="8"/>
  <c r="U444" i="8"/>
  <c r="T444" i="8"/>
  <c r="S444" i="8"/>
  <c r="M444" i="8"/>
  <c r="L444" i="8"/>
  <c r="J444" i="8"/>
  <c r="V443" i="8"/>
  <c r="U443" i="8"/>
  <c r="T443" i="8"/>
  <c r="S443" i="8"/>
  <c r="M443" i="8"/>
  <c r="L443" i="8"/>
  <c r="J443" i="8"/>
  <c r="V442" i="8"/>
  <c r="U442" i="8"/>
  <c r="T442" i="8"/>
  <c r="S442" i="8"/>
  <c r="M442" i="8"/>
  <c r="L442" i="8"/>
  <c r="J442" i="8"/>
  <c r="V441" i="8"/>
  <c r="U441" i="8"/>
  <c r="T441" i="8"/>
  <c r="S441" i="8"/>
  <c r="M441" i="8"/>
  <c r="L441" i="8"/>
  <c r="J441" i="8"/>
  <c r="V440" i="8"/>
  <c r="U440" i="8"/>
  <c r="T440" i="8"/>
  <c r="S440" i="8"/>
  <c r="M440" i="8"/>
  <c r="L440" i="8"/>
  <c r="J440" i="8"/>
  <c r="V439" i="8"/>
  <c r="U439" i="8"/>
  <c r="T439" i="8"/>
  <c r="S439" i="8"/>
  <c r="M439" i="8"/>
  <c r="L439" i="8"/>
  <c r="J439" i="8"/>
  <c r="V438" i="8"/>
  <c r="U438" i="8"/>
  <c r="T438" i="8"/>
  <c r="S438" i="8"/>
  <c r="M438" i="8"/>
  <c r="L438" i="8"/>
  <c r="J438" i="8"/>
  <c r="V437" i="8"/>
  <c r="U437" i="8"/>
  <c r="T437" i="8"/>
  <c r="S437" i="8"/>
  <c r="M437" i="8"/>
  <c r="L437" i="8"/>
  <c r="J437" i="8"/>
  <c r="V436" i="8"/>
  <c r="U436" i="8"/>
  <c r="T436" i="8"/>
  <c r="S436" i="8"/>
  <c r="M436" i="8"/>
  <c r="L436" i="8"/>
  <c r="J436" i="8"/>
  <c r="V435" i="8"/>
  <c r="U435" i="8"/>
  <c r="T435" i="8"/>
  <c r="S435" i="8"/>
  <c r="M435" i="8"/>
  <c r="L435" i="8"/>
  <c r="J435" i="8"/>
  <c r="V434" i="8"/>
  <c r="U434" i="8"/>
  <c r="T434" i="8"/>
  <c r="S434" i="8"/>
  <c r="M434" i="8"/>
  <c r="L434" i="8"/>
  <c r="J434" i="8"/>
  <c r="V433" i="8"/>
  <c r="U433" i="8"/>
  <c r="T433" i="8"/>
  <c r="S433" i="8"/>
  <c r="M433" i="8"/>
  <c r="L433" i="8"/>
  <c r="J433" i="8"/>
  <c r="V432" i="8"/>
  <c r="U432" i="8"/>
  <c r="T432" i="8"/>
  <c r="S432" i="8"/>
  <c r="M432" i="8"/>
  <c r="L432" i="8"/>
  <c r="J432" i="8"/>
  <c r="V431" i="8"/>
  <c r="U431" i="8"/>
  <c r="T431" i="8"/>
  <c r="S431" i="8"/>
  <c r="M431" i="8"/>
  <c r="L431" i="8"/>
  <c r="J431" i="8"/>
  <c r="V430" i="8"/>
  <c r="U430" i="8"/>
  <c r="T430" i="8"/>
  <c r="S430" i="8"/>
  <c r="M430" i="8"/>
  <c r="L430" i="8"/>
  <c r="J430" i="8"/>
  <c r="V429" i="8"/>
  <c r="U429" i="8"/>
  <c r="T429" i="8"/>
  <c r="S429" i="8"/>
  <c r="M429" i="8"/>
  <c r="L429" i="8"/>
  <c r="J429" i="8"/>
  <c r="V428" i="8"/>
  <c r="U428" i="8"/>
  <c r="T428" i="8"/>
  <c r="S428" i="8"/>
  <c r="M428" i="8"/>
  <c r="L428" i="8"/>
  <c r="J428" i="8"/>
  <c r="V427" i="8"/>
  <c r="U427" i="8"/>
  <c r="T427" i="8"/>
  <c r="S427" i="8"/>
  <c r="M427" i="8"/>
  <c r="L427" i="8"/>
  <c r="J427" i="8"/>
  <c r="V426" i="8"/>
  <c r="U426" i="8"/>
  <c r="T426" i="8"/>
  <c r="S426" i="8"/>
  <c r="M426" i="8"/>
  <c r="L426" i="8"/>
  <c r="J426" i="8"/>
  <c r="V425" i="8"/>
  <c r="U425" i="8"/>
  <c r="T425" i="8"/>
  <c r="S425" i="8"/>
  <c r="M425" i="8"/>
  <c r="L425" i="8"/>
  <c r="J425" i="8"/>
  <c r="V424" i="8"/>
  <c r="U424" i="8"/>
  <c r="T424" i="8"/>
  <c r="S424" i="8"/>
  <c r="M424" i="8"/>
  <c r="L424" i="8"/>
  <c r="J424" i="8"/>
  <c r="V423" i="8"/>
  <c r="U423" i="8"/>
  <c r="T423" i="8"/>
  <c r="S423" i="8"/>
  <c r="M423" i="8"/>
  <c r="L423" i="8"/>
  <c r="J423" i="8"/>
  <c r="V422" i="8"/>
  <c r="U422" i="8"/>
  <c r="T422" i="8"/>
  <c r="S422" i="8"/>
  <c r="M422" i="8"/>
  <c r="L422" i="8"/>
  <c r="J422" i="8"/>
  <c r="V421" i="8"/>
  <c r="U421" i="8"/>
  <c r="T421" i="8"/>
  <c r="S421" i="8"/>
  <c r="M421" i="8"/>
  <c r="L421" i="8"/>
  <c r="J421" i="8"/>
  <c r="V420" i="8"/>
  <c r="U420" i="8"/>
  <c r="T420" i="8"/>
  <c r="S420" i="8"/>
  <c r="M420" i="8"/>
  <c r="L420" i="8"/>
  <c r="J420" i="8"/>
  <c r="V419" i="8"/>
  <c r="U419" i="8"/>
  <c r="T419" i="8"/>
  <c r="S419" i="8"/>
  <c r="M419" i="8"/>
  <c r="L419" i="8"/>
  <c r="J419" i="8"/>
  <c r="V418" i="8"/>
  <c r="U418" i="8"/>
  <c r="T418" i="8"/>
  <c r="S418" i="8"/>
  <c r="M418" i="8"/>
  <c r="L418" i="8"/>
  <c r="J418" i="8"/>
  <c r="V417" i="8"/>
  <c r="U417" i="8"/>
  <c r="T417" i="8"/>
  <c r="S417" i="8"/>
  <c r="M417" i="8"/>
  <c r="L417" i="8"/>
  <c r="J417" i="8"/>
  <c r="V416" i="8"/>
  <c r="U416" i="8"/>
  <c r="T416" i="8"/>
  <c r="S416" i="8"/>
  <c r="M416" i="8"/>
  <c r="L416" i="8"/>
  <c r="J416" i="8"/>
  <c r="V415" i="8"/>
  <c r="U415" i="8"/>
  <c r="T415" i="8"/>
  <c r="S415" i="8"/>
  <c r="M415" i="8"/>
  <c r="L415" i="8"/>
  <c r="J415" i="8"/>
  <c r="V414" i="8"/>
  <c r="U414" i="8"/>
  <c r="T414" i="8"/>
  <c r="S414" i="8"/>
  <c r="M414" i="8"/>
  <c r="L414" i="8"/>
  <c r="J414" i="8"/>
  <c r="V413" i="8"/>
  <c r="U413" i="8"/>
  <c r="T413" i="8"/>
  <c r="S413" i="8"/>
  <c r="M413" i="8"/>
  <c r="L413" i="8"/>
  <c r="J413" i="8"/>
  <c r="V412" i="8"/>
  <c r="U412" i="8"/>
  <c r="T412" i="8"/>
  <c r="S412" i="8"/>
  <c r="M412" i="8"/>
  <c r="L412" i="8"/>
  <c r="J412" i="8"/>
  <c r="V411" i="8"/>
  <c r="U411" i="8"/>
  <c r="T411" i="8"/>
  <c r="S411" i="8"/>
  <c r="M411" i="8"/>
  <c r="L411" i="8"/>
  <c r="J411" i="8"/>
  <c r="V410" i="8"/>
  <c r="U410" i="8"/>
  <c r="T410" i="8"/>
  <c r="S410" i="8"/>
  <c r="M410" i="8"/>
  <c r="L410" i="8"/>
  <c r="J410" i="8"/>
  <c r="V409" i="8"/>
  <c r="U409" i="8"/>
  <c r="T409" i="8"/>
  <c r="S409" i="8"/>
  <c r="M409" i="8"/>
  <c r="L409" i="8"/>
  <c r="J409" i="8"/>
  <c r="V408" i="8"/>
  <c r="U408" i="8"/>
  <c r="T408" i="8"/>
  <c r="S408" i="8"/>
  <c r="M408" i="8"/>
  <c r="L408" i="8"/>
  <c r="J408" i="8"/>
  <c r="V407" i="8"/>
  <c r="U407" i="8"/>
  <c r="T407" i="8"/>
  <c r="S407" i="8"/>
  <c r="M407" i="8"/>
  <c r="L407" i="8"/>
  <c r="J407" i="8"/>
  <c r="V406" i="8"/>
  <c r="U406" i="8"/>
  <c r="T406" i="8"/>
  <c r="S406" i="8"/>
  <c r="M406" i="8"/>
  <c r="L406" i="8"/>
  <c r="J406" i="8"/>
  <c r="V405" i="8"/>
  <c r="U405" i="8"/>
  <c r="T405" i="8"/>
  <c r="S405" i="8"/>
  <c r="M405" i="8"/>
  <c r="L405" i="8"/>
  <c r="J405" i="8"/>
  <c r="V404" i="8"/>
  <c r="U404" i="8"/>
  <c r="T404" i="8"/>
  <c r="S404" i="8"/>
  <c r="M404" i="8"/>
  <c r="L404" i="8"/>
  <c r="J404" i="8"/>
  <c r="V403" i="8"/>
  <c r="U403" i="8"/>
  <c r="T403" i="8"/>
  <c r="S403" i="8"/>
  <c r="M403" i="8"/>
  <c r="L403" i="8"/>
  <c r="J403" i="8"/>
  <c r="V402" i="8"/>
  <c r="U402" i="8"/>
  <c r="T402" i="8"/>
  <c r="S402" i="8"/>
  <c r="M402" i="8"/>
  <c r="L402" i="8"/>
  <c r="J402" i="8"/>
  <c r="V401" i="8"/>
  <c r="U401" i="8"/>
  <c r="T401" i="8"/>
  <c r="S401" i="8"/>
  <c r="M401" i="8"/>
  <c r="L401" i="8"/>
  <c r="J401" i="8"/>
  <c r="V400" i="8"/>
  <c r="U400" i="8"/>
  <c r="T400" i="8"/>
  <c r="S400" i="8"/>
  <c r="M400" i="8"/>
  <c r="L400" i="8"/>
  <c r="J400" i="8"/>
  <c r="V399" i="8"/>
  <c r="U399" i="8"/>
  <c r="T399" i="8"/>
  <c r="S399" i="8"/>
  <c r="M399" i="8"/>
  <c r="L399" i="8"/>
  <c r="J399" i="8"/>
  <c r="V398" i="8"/>
  <c r="U398" i="8"/>
  <c r="T398" i="8"/>
  <c r="S398" i="8"/>
  <c r="M398" i="8"/>
  <c r="L398" i="8"/>
  <c r="J398" i="8"/>
  <c r="V397" i="8"/>
  <c r="U397" i="8"/>
  <c r="T397" i="8"/>
  <c r="S397" i="8"/>
  <c r="M397" i="8"/>
  <c r="L397" i="8"/>
  <c r="J397" i="8"/>
  <c r="V396" i="8"/>
  <c r="U396" i="8"/>
  <c r="T396" i="8"/>
  <c r="S396" i="8"/>
  <c r="M396" i="8"/>
  <c r="L396" i="8"/>
  <c r="J396" i="8"/>
  <c r="V395" i="8"/>
  <c r="U395" i="8"/>
  <c r="T395" i="8"/>
  <c r="S395" i="8"/>
  <c r="M395" i="8"/>
  <c r="L395" i="8"/>
  <c r="J395" i="8"/>
  <c r="V394" i="8"/>
  <c r="U394" i="8"/>
  <c r="T394" i="8"/>
  <c r="S394" i="8"/>
  <c r="M394" i="8"/>
  <c r="L394" i="8"/>
  <c r="J394" i="8"/>
  <c r="V393" i="8"/>
  <c r="U393" i="8"/>
  <c r="T393" i="8"/>
  <c r="S393" i="8"/>
  <c r="M393" i="8"/>
  <c r="L393" i="8"/>
  <c r="J393" i="8"/>
  <c r="V392" i="8"/>
  <c r="U392" i="8"/>
  <c r="T392" i="8"/>
  <c r="S392" i="8"/>
  <c r="M392" i="8"/>
  <c r="L392" i="8"/>
  <c r="J392" i="8"/>
  <c r="V391" i="8"/>
  <c r="U391" i="8"/>
  <c r="T391" i="8"/>
  <c r="S391" i="8"/>
  <c r="M391" i="8"/>
  <c r="L391" i="8"/>
  <c r="J391" i="8"/>
  <c r="V390" i="8"/>
  <c r="U390" i="8"/>
  <c r="T390" i="8"/>
  <c r="S390" i="8"/>
  <c r="M390" i="8"/>
  <c r="L390" i="8"/>
  <c r="J390" i="8"/>
  <c r="V389" i="8"/>
  <c r="U389" i="8"/>
  <c r="T389" i="8"/>
  <c r="S389" i="8"/>
  <c r="M389" i="8"/>
  <c r="L389" i="8"/>
  <c r="J389" i="8"/>
  <c r="V388" i="8"/>
  <c r="U388" i="8"/>
  <c r="T388" i="8"/>
  <c r="S388" i="8"/>
  <c r="M388" i="8"/>
  <c r="L388" i="8"/>
  <c r="J388" i="8"/>
  <c r="V387" i="8"/>
  <c r="U387" i="8"/>
  <c r="T387" i="8"/>
  <c r="S387" i="8"/>
  <c r="M387" i="8"/>
  <c r="L387" i="8"/>
  <c r="J387" i="8"/>
  <c r="V386" i="8"/>
  <c r="U386" i="8"/>
  <c r="T386" i="8"/>
  <c r="S386" i="8"/>
  <c r="M386" i="8"/>
  <c r="L386" i="8"/>
  <c r="J386" i="8"/>
  <c r="V385" i="8"/>
  <c r="U385" i="8"/>
  <c r="T385" i="8"/>
  <c r="S385" i="8"/>
  <c r="M385" i="8"/>
  <c r="L385" i="8"/>
  <c r="J385" i="8"/>
  <c r="V384" i="8"/>
  <c r="U384" i="8"/>
  <c r="T384" i="8"/>
  <c r="S384" i="8"/>
  <c r="M384" i="8"/>
  <c r="L384" i="8"/>
  <c r="J384" i="8"/>
  <c r="V383" i="8"/>
  <c r="U383" i="8"/>
  <c r="T383" i="8"/>
  <c r="S383" i="8"/>
  <c r="M383" i="8"/>
  <c r="L383" i="8"/>
  <c r="J383" i="8"/>
  <c r="V382" i="8"/>
  <c r="U382" i="8"/>
  <c r="T382" i="8"/>
  <c r="S382" i="8"/>
  <c r="M382" i="8"/>
  <c r="L382" i="8"/>
  <c r="J382" i="8"/>
  <c r="V381" i="8"/>
  <c r="U381" i="8"/>
  <c r="T381" i="8"/>
  <c r="S381" i="8"/>
  <c r="M381" i="8"/>
  <c r="L381" i="8"/>
  <c r="J381" i="8"/>
  <c r="V380" i="8"/>
  <c r="U380" i="8"/>
  <c r="T380" i="8"/>
  <c r="S380" i="8"/>
  <c r="M380" i="8"/>
  <c r="L380" i="8"/>
  <c r="J380" i="8"/>
  <c r="V379" i="8"/>
  <c r="U379" i="8"/>
  <c r="T379" i="8"/>
  <c r="S379" i="8"/>
  <c r="M379" i="8"/>
  <c r="L379" i="8"/>
  <c r="J379" i="8"/>
  <c r="V378" i="8"/>
  <c r="U378" i="8"/>
  <c r="T378" i="8"/>
  <c r="S378" i="8"/>
  <c r="M378" i="8"/>
  <c r="L378" i="8"/>
  <c r="J378" i="8"/>
  <c r="V377" i="8"/>
  <c r="U377" i="8"/>
  <c r="T377" i="8"/>
  <c r="S377" i="8"/>
  <c r="M377" i="8"/>
  <c r="L377" i="8"/>
  <c r="J377" i="8"/>
  <c r="V376" i="8"/>
  <c r="U376" i="8"/>
  <c r="T376" i="8"/>
  <c r="S376" i="8"/>
  <c r="M376" i="8"/>
  <c r="L376" i="8"/>
  <c r="J376" i="8"/>
  <c r="V375" i="8"/>
  <c r="U375" i="8"/>
  <c r="T375" i="8"/>
  <c r="S375" i="8"/>
  <c r="M375" i="8"/>
  <c r="L375" i="8"/>
  <c r="J375" i="8"/>
  <c r="V374" i="8"/>
  <c r="U374" i="8"/>
  <c r="T374" i="8"/>
  <c r="S374" i="8"/>
  <c r="M374" i="8"/>
  <c r="L374" i="8"/>
  <c r="J374" i="8"/>
  <c r="V373" i="8"/>
  <c r="U373" i="8"/>
  <c r="T373" i="8"/>
  <c r="S373" i="8"/>
  <c r="M373" i="8"/>
  <c r="L373" i="8"/>
  <c r="J373" i="8"/>
  <c r="V372" i="8"/>
  <c r="U372" i="8"/>
  <c r="T372" i="8"/>
  <c r="S372" i="8"/>
  <c r="M372" i="8"/>
  <c r="L372" i="8"/>
  <c r="J372" i="8"/>
  <c r="V371" i="8"/>
  <c r="U371" i="8"/>
  <c r="T371" i="8"/>
  <c r="S371" i="8"/>
  <c r="M371" i="8"/>
  <c r="L371" i="8"/>
  <c r="J371" i="8"/>
  <c r="V370" i="8"/>
  <c r="U370" i="8"/>
  <c r="T370" i="8"/>
  <c r="S370" i="8"/>
  <c r="M370" i="8"/>
  <c r="L370" i="8"/>
  <c r="J370" i="8"/>
  <c r="V369" i="8"/>
  <c r="U369" i="8"/>
  <c r="T369" i="8"/>
  <c r="S369" i="8"/>
  <c r="M369" i="8"/>
  <c r="L369" i="8"/>
  <c r="J369" i="8"/>
  <c r="V368" i="8"/>
  <c r="U368" i="8"/>
  <c r="T368" i="8"/>
  <c r="S368" i="8"/>
  <c r="M368" i="8"/>
  <c r="L368" i="8"/>
  <c r="J368" i="8"/>
  <c r="V367" i="8"/>
  <c r="U367" i="8"/>
  <c r="T367" i="8"/>
  <c r="S367" i="8"/>
  <c r="M367" i="8"/>
  <c r="L367" i="8"/>
  <c r="J367" i="8"/>
  <c r="V366" i="8"/>
  <c r="U366" i="8"/>
  <c r="T366" i="8"/>
  <c r="S366" i="8"/>
  <c r="M366" i="8"/>
  <c r="L366" i="8"/>
  <c r="J366" i="8"/>
  <c r="V365" i="8"/>
  <c r="U365" i="8"/>
  <c r="T365" i="8"/>
  <c r="S365" i="8"/>
  <c r="M365" i="8"/>
  <c r="L365" i="8"/>
  <c r="J365" i="8"/>
  <c r="V364" i="8"/>
  <c r="U364" i="8"/>
  <c r="T364" i="8"/>
  <c r="S364" i="8"/>
  <c r="M364" i="8"/>
  <c r="L364" i="8"/>
  <c r="J364" i="8"/>
  <c r="V363" i="8"/>
  <c r="U363" i="8"/>
  <c r="T363" i="8"/>
  <c r="S363" i="8"/>
  <c r="M363" i="8"/>
  <c r="L363" i="8"/>
  <c r="J363" i="8"/>
  <c r="V362" i="8"/>
  <c r="U362" i="8"/>
  <c r="T362" i="8"/>
  <c r="S362" i="8"/>
  <c r="M362" i="8"/>
  <c r="L362" i="8"/>
  <c r="J362" i="8"/>
  <c r="V361" i="8"/>
  <c r="U361" i="8"/>
  <c r="T361" i="8"/>
  <c r="S361" i="8"/>
  <c r="M361" i="8"/>
  <c r="L361" i="8"/>
  <c r="J361" i="8"/>
  <c r="V360" i="8"/>
  <c r="U360" i="8"/>
  <c r="T360" i="8"/>
  <c r="S360" i="8"/>
  <c r="M360" i="8"/>
  <c r="L360" i="8"/>
  <c r="J360" i="8"/>
  <c r="V359" i="8"/>
  <c r="U359" i="8"/>
  <c r="T359" i="8"/>
  <c r="S359" i="8"/>
  <c r="M359" i="8"/>
  <c r="L359" i="8"/>
  <c r="J359" i="8"/>
  <c r="V358" i="8"/>
  <c r="U358" i="8"/>
  <c r="T358" i="8"/>
  <c r="S358" i="8"/>
  <c r="M358" i="8"/>
  <c r="L358" i="8"/>
  <c r="J358" i="8"/>
  <c r="V357" i="8"/>
  <c r="U357" i="8"/>
  <c r="T357" i="8"/>
  <c r="S357" i="8"/>
  <c r="M357" i="8"/>
  <c r="L357" i="8"/>
  <c r="J357" i="8"/>
  <c r="V356" i="8"/>
  <c r="U356" i="8"/>
  <c r="T356" i="8"/>
  <c r="S356" i="8"/>
  <c r="M356" i="8"/>
  <c r="L356" i="8"/>
  <c r="J356" i="8"/>
  <c r="V355" i="8"/>
  <c r="U355" i="8"/>
  <c r="T355" i="8"/>
  <c r="S355" i="8"/>
  <c r="M355" i="8"/>
  <c r="L355" i="8"/>
  <c r="J355" i="8"/>
  <c r="V354" i="8"/>
  <c r="U354" i="8"/>
  <c r="T354" i="8"/>
  <c r="S354" i="8"/>
  <c r="M354" i="8"/>
  <c r="L354" i="8"/>
  <c r="J354" i="8"/>
  <c r="V353" i="8"/>
  <c r="U353" i="8"/>
  <c r="T353" i="8"/>
  <c r="S353" i="8"/>
  <c r="M353" i="8"/>
  <c r="L353" i="8"/>
  <c r="J353" i="8"/>
  <c r="V352" i="8"/>
  <c r="U352" i="8"/>
  <c r="T352" i="8"/>
  <c r="S352" i="8"/>
  <c r="M352" i="8"/>
  <c r="L352" i="8"/>
  <c r="J352" i="8"/>
  <c r="V351" i="8"/>
  <c r="U351" i="8"/>
  <c r="T351" i="8"/>
  <c r="S351" i="8"/>
  <c r="M351" i="8"/>
  <c r="L351" i="8"/>
  <c r="J351" i="8"/>
  <c r="V350" i="8"/>
  <c r="U350" i="8"/>
  <c r="T350" i="8"/>
  <c r="S350" i="8"/>
  <c r="M350" i="8"/>
  <c r="L350" i="8"/>
  <c r="J350" i="8"/>
  <c r="V349" i="8"/>
  <c r="U349" i="8"/>
  <c r="T349" i="8"/>
  <c r="S349" i="8"/>
  <c r="M349" i="8"/>
  <c r="L349" i="8"/>
  <c r="J349" i="8"/>
  <c r="V348" i="8"/>
  <c r="U348" i="8"/>
  <c r="T348" i="8"/>
  <c r="S348" i="8"/>
  <c r="M348" i="8"/>
  <c r="L348" i="8"/>
  <c r="J348" i="8"/>
  <c r="V347" i="8"/>
  <c r="U347" i="8"/>
  <c r="T347" i="8"/>
  <c r="S347" i="8"/>
  <c r="M347" i="8"/>
  <c r="L347" i="8"/>
  <c r="J347" i="8"/>
  <c r="V346" i="8"/>
  <c r="U346" i="8"/>
  <c r="T346" i="8"/>
  <c r="S346" i="8"/>
  <c r="M346" i="8"/>
  <c r="L346" i="8"/>
  <c r="J346" i="8"/>
  <c r="V345" i="8"/>
  <c r="U345" i="8"/>
  <c r="T345" i="8"/>
  <c r="S345" i="8"/>
  <c r="M345" i="8"/>
  <c r="L345" i="8"/>
  <c r="J345" i="8"/>
  <c r="V344" i="8"/>
  <c r="U344" i="8"/>
  <c r="T344" i="8"/>
  <c r="S344" i="8"/>
  <c r="M344" i="8"/>
  <c r="L344" i="8"/>
  <c r="J344" i="8"/>
  <c r="V343" i="8"/>
  <c r="U343" i="8"/>
  <c r="T343" i="8"/>
  <c r="S343" i="8"/>
  <c r="M343" i="8"/>
  <c r="L343" i="8"/>
  <c r="J343" i="8"/>
  <c r="V342" i="8"/>
  <c r="U342" i="8"/>
  <c r="T342" i="8"/>
  <c r="S342" i="8"/>
  <c r="M342" i="8"/>
  <c r="L342" i="8"/>
  <c r="J342" i="8"/>
  <c r="V341" i="8"/>
  <c r="U341" i="8"/>
  <c r="T341" i="8"/>
  <c r="S341" i="8"/>
  <c r="M341" i="8"/>
  <c r="L341" i="8"/>
  <c r="J341" i="8"/>
  <c r="V340" i="8"/>
  <c r="U340" i="8"/>
  <c r="T340" i="8"/>
  <c r="S340" i="8"/>
  <c r="M340" i="8"/>
  <c r="L340" i="8"/>
  <c r="J340" i="8"/>
  <c r="V339" i="8"/>
  <c r="U339" i="8"/>
  <c r="T339" i="8"/>
  <c r="S339" i="8"/>
  <c r="M339" i="8"/>
  <c r="L339" i="8"/>
  <c r="J339" i="8"/>
  <c r="V338" i="8"/>
  <c r="U338" i="8"/>
  <c r="T338" i="8"/>
  <c r="S338" i="8"/>
  <c r="M338" i="8"/>
  <c r="L338" i="8"/>
  <c r="J338" i="8"/>
  <c r="V337" i="8"/>
  <c r="U337" i="8"/>
  <c r="T337" i="8"/>
  <c r="S337" i="8"/>
  <c r="M337" i="8"/>
  <c r="L337" i="8"/>
  <c r="J337" i="8"/>
  <c r="V336" i="8"/>
  <c r="U336" i="8"/>
  <c r="T336" i="8"/>
  <c r="S336" i="8"/>
  <c r="M336" i="8"/>
  <c r="L336" i="8"/>
  <c r="J336" i="8"/>
  <c r="V335" i="8"/>
  <c r="U335" i="8"/>
  <c r="T335" i="8"/>
  <c r="S335" i="8"/>
  <c r="M335" i="8"/>
  <c r="L335" i="8"/>
  <c r="J335" i="8"/>
  <c r="V334" i="8"/>
  <c r="U334" i="8"/>
  <c r="T334" i="8"/>
  <c r="S334" i="8"/>
  <c r="M334" i="8"/>
  <c r="L334" i="8"/>
  <c r="J334" i="8"/>
  <c r="V333" i="8"/>
  <c r="U333" i="8"/>
  <c r="T333" i="8"/>
  <c r="S333" i="8"/>
  <c r="M333" i="8"/>
  <c r="L333" i="8"/>
  <c r="J333" i="8"/>
  <c r="V332" i="8"/>
  <c r="U332" i="8"/>
  <c r="T332" i="8"/>
  <c r="S332" i="8"/>
  <c r="M332" i="8"/>
  <c r="L332" i="8"/>
  <c r="J332" i="8"/>
  <c r="V331" i="8"/>
  <c r="U331" i="8"/>
  <c r="T331" i="8"/>
  <c r="S331" i="8"/>
  <c r="M331" i="8"/>
  <c r="L331" i="8"/>
  <c r="J331" i="8"/>
  <c r="V330" i="8"/>
  <c r="U330" i="8"/>
  <c r="T330" i="8"/>
  <c r="S330" i="8"/>
  <c r="M330" i="8"/>
  <c r="L330" i="8"/>
  <c r="J330" i="8"/>
  <c r="V329" i="8"/>
  <c r="U329" i="8"/>
  <c r="T329" i="8"/>
  <c r="S329" i="8"/>
  <c r="M329" i="8"/>
  <c r="L329" i="8"/>
  <c r="J329" i="8"/>
  <c r="V328" i="8"/>
  <c r="U328" i="8"/>
  <c r="T328" i="8"/>
  <c r="S328" i="8"/>
  <c r="M328" i="8"/>
  <c r="L328" i="8"/>
  <c r="J328" i="8"/>
  <c r="V327" i="8"/>
  <c r="U327" i="8"/>
  <c r="T327" i="8"/>
  <c r="S327" i="8"/>
  <c r="M327" i="8"/>
  <c r="L327" i="8"/>
  <c r="J327" i="8"/>
  <c r="V326" i="8"/>
  <c r="U326" i="8"/>
  <c r="T326" i="8"/>
  <c r="S326" i="8"/>
  <c r="M326" i="8"/>
  <c r="L326" i="8"/>
  <c r="J326" i="8"/>
  <c r="V325" i="8"/>
  <c r="U325" i="8"/>
  <c r="T325" i="8"/>
  <c r="S325" i="8"/>
  <c r="M325" i="8"/>
  <c r="L325" i="8"/>
  <c r="J325" i="8"/>
  <c r="V324" i="8"/>
  <c r="U324" i="8"/>
  <c r="T324" i="8"/>
  <c r="S324" i="8"/>
  <c r="M324" i="8"/>
  <c r="L324" i="8"/>
  <c r="J324" i="8"/>
  <c r="V323" i="8"/>
  <c r="U323" i="8"/>
  <c r="T323" i="8"/>
  <c r="S323" i="8"/>
  <c r="M323" i="8"/>
  <c r="L323" i="8"/>
  <c r="J323" i="8"/>
  <c r="V322" i="8"/>
  <c r="U322" i="8"/>
  <c r="T322" i="8"/>
  <c r="S322" i="8"/>
  <c r="M322" i="8"/>
  <c r="L322" i="8"/>
  <c r="J322" i="8"/>
  <c r="V321" i="8"/>
  <c r="U321" i="8"/>
  <c r="T321" i="8"/>
  <c r="S321" i="8"/>
  <c r="M321" i="8"/>
  <c r="L321" i="8"/>
  <c r="J321" i="8"/>
  <c r="V320" i="8"/>
  <c r="U320" i="8"/>
  <c r="T320" i="8"/>
  <c r="S320" i="8"/>
  <c r="M320" i="8"/>
  <c r="L320" i="8"/>
  <c r="J320" i="8"/>
  <c r="V319" i="8"/>
  <c r="U319" i="8"/>
  <c r="T319" i="8"/>
  <c r="S319" i="8"/>
  <c r="M319" i="8"/>
  <c r="L319" i="8"/>
  <c r="J319" i="8"/>
  <c r="V318" i="8"/>
  <c r="U318" i="8"/>
  <c r="T318" i="8"/>
  <c r="S318" i="8"/>
  <c r="M318" i="8"/>
  <c r="L318" i="8"/>
  <c r="J318" i="8"/>
  <c r="V317" i="8"/>
  <c r="U317" i="8"/>
  <c r="T317" i="8"/>
  <c r="S317" i="8"/>
  <c r="M317" i="8"/>
  <c r="L317" i="8"/>
  <c r="J317" i="8"/>
  <c r="V316" i="8"/>
  <c r="U316" i="8"/>
  <c r="T316" i="8"/>
  <c r="S316" i="8"/>
  <c r="M316" i="8"/>
  <c r="L316" i="8"/>
  <c r="J316" i="8"/>
  <c r="V315" i="8"/>
  <c r="U315" i="8"/>
  <c r="T315" i="8"/>
  <c r="S315" i="8"/>
  <c r="M315" i="8"/>
  <c r="L315" i="8"/>
  <c r="J315" i="8"/>
  <c r="V314" i="8"/>
  <c r="U314" i="8"/>
  <c r="T314" i="8"/>
  <c r="S314" i="8"/>
  <c r="M314" i="8"/>
  <c r="L314" i="8"/>
  <c r="J314" i="8"/>
  <c r="V313" i="8"/>
  <c r="U313" i="8"/>
  <c r="T313" i="8"/>
  <c r="S313" i="8"/>
  <c r="M313" i="8"/>
  <c r="L313" i="8"/>
  <c r="J313" i="8"/>
  <c r="V312" i="8"/>
  <c r="U312" i="8"/>
  <c r="T312" i="8"/>
  <c r="S312" i="8"/>
  <c r="M312" i="8"/>
  <c r="L312" i="8"/>
  <c r="J312" i="8"/>
  <c r="V311" i="8"/>
  <c r="U311" i="8"/>
  <c r="T311" i="8"/>
  <c r="S311" i="8"/>
  <c r="M311" i="8"/>
  <c r="L311" i="8"/>
  <c r="J311" i="8"/>
  <c r="V310" i="8"/>
  <c r="U310" i="8"/>
  <c r="T310" i="8"/>
  <c r="S310" i="8"/>
  <c r="M310" i="8"/>
  <c r="L310" i="8"/>
  <c r="J310" i="8"/>
  <c r="V309" i="8"/>
  <c r="U309" i="8"/>
  <c r="T309" i="8"/>
  <c r="S309" i="8"/>
  <c r="M309" i="8"/>
  <c r="L309" i="8"/>
  <c r="J309" i="8"/>
  <c r="V308" i="8"/>
  <c r="U308" i="8"/>
  <c r="T308" i="8"/>
  <c r="S308" i="8"/>
  <c r="M308" i="8"/>
  <c r="L308" i="8"/>
  <c r="J308" i="8"/>
  <c r="V307" i="8"/>
  <c r="U307" i="8"/>
  <c r="T307" i="8"/>
  <c r="S307" i="8"/>
  <c r="M307" i="8"/>
  <c r="L307" i="8"/>
  <c r="J307" i="8"/>
  <c r="V306" i="8"/>
  <c r="U306" i="8"/>
  <c r="T306" i="8"/>
  <c r="S306" i="8"/>
  <c r="M306" i="8"/>
  <c r="L306" i="8"/>
  <c r="J306" i="8"/>
  <c r="V305" i="8"/>
  <c r="U305" i="8"/>
  <c r="T305" i="8"/>
  <c r="S305" i="8"/>
  <c r="M305" i="8"/>
  <c r="L305" i="8"/>
  <c r="J305" i="8"/>
  <c r="V304" i="8"/>
  <c r="U304" i="8"/>
  <c r="T304" i="8"/>
  <c r="S304" i="8"/>
  <c r="M304" i="8"/>
  <c r="L304" i="8"/>
  <c r="J304" i="8"/>
  <c r="V303" i="8"/>
  <c r="U303" i="8"/>
  <c r="T303" i="8"/>
  <c r="S303" i="8"/>
  <c r="M303" i="8"/>
  <c r="L303" i="8"/>
  <c r="J303" i="8"/>
  <c r="V302" i="8"/>
  <c r="U302" i="8"/>
  <c r="T302" i="8"/>
  <c r="S302" i="8"/>
  <c r="M302" i="8"/>
  <c r="L302" i="8"/>
  <c r="J302" i="8"/>
  <c r="V301" i="8"/>
  <c r="U301" i="8"/>
  <c r="T301" i="8"/>
  <c r="S301" i="8"/>
  <c r="M301" i="8"/>
  <c r="L301" i="8"/>
  <c r="J301" i="8"/>
  <c r="V300" i="8"/>
  <c r="U300" i="8"/>
  <c r="T300" i="8"/>
  <c r="S300" i="8"/>
  <c r="M300" i="8"/>
  <c r="L300" i="8"/>
  <c r="J300" i="8"/>
  <c r="V299" i="8"/>
  <c r="U299" i="8"/>
  <c r="T299" i="8"/>
  <c r="S299" i="8"/>
  <c r="M299" i="8"/>
  <c r="L299" i="8"/>
  <c r="J299" i="8"/>
  <c r="V298" i="8"/>
  <c r="U298" i="8"/>
  <c r="T298" i="8"/>
  <c r="S298" i="8"/>
  <c r="M298" i="8"/>
  <c r="L298" i="8"/>
  <c r="J298" i="8"/>
  <c r="V297" i="8"/>
  <c r="U297" i="8"/>
  <c r="T297" i="8"/>
  <c r="S297" i="8"/>
  <c r="M297" i="8"/>
  <c r="L297" i="8"/>
  <c r="J297" i="8"/>
  <c r="V296" i="8"/>
  <c r="U296" i="8"/>
  <c r="T296" i="8"/>
  <c r="S296" i="8"/>
  <c r="M296" i="8"/>
  <c r="L296" i="8"/>
  <c r="J296" i="8"/>
  <c r="V295" i="8"/>
  <c r="U295" i="8"/>
  <c r="T295" i="8"/>
  <c r="S295" i="8"/>
  <c r="M295" i="8"/>
  <c r="L295" i="8"/>
  <c r="J295" i="8"/>
  <c r="V294" i="8"/>
  <c r="U294" i="8"/>
  <c r="T294" i="8"/>
  <c r="S294" i="8"/>
  <c r="M294" i="8"/>
  <c r="L294" i="8"/>
  <c r="J294" i="8"/>
  <c r="V293" i="8"/>
  <c r="U293" i="8"/>
  <c r="T293" i="8"/>
  <c r="S293" i="8"/>
  <c r="M293" i="8"/>
  <c r="L293" i="8"/>
  <c r="J293" i="8"/>
  <c r="V292" i="8"/>
  <c r="U292" i="8"/>
  <c r="T292" i="8"/>
  <c r="S292" i="8"/>
  <c r="M292" i="8"/>
  <c r="L292" i="8"/>
  <c r="J292" i="8"/>
  <c r="V291" i="8"/>
  <c r="U291" i="8"/>
  <c r="T291" i="8"/>
  <c r="S291" i="8"/>
  <c r="M291" i="8"/>
  <c r="L291" i="8"/>
  <c r="J291" i="8"/>
  <c r="V290" i="8"/>
  <c r="U290" i="8"/>
  <c r="T290" i="8"/>
  <c r="S290" i="8"/>
  <c r="M290" i="8"/>
  <c r="L290" i="8"/>
  <c r="J290" i="8"/>
  <c r="V289" i="8"/>
  <c r="U289" i="8"/>
  <c r="T289" i="8"/>
  <c r="S289" i="8"/>
  <c r="M289" i="8"/>
  <c r="L289" i="8"/>
  <c r="J289" i="8"/>
  <c r="V288" i="8"/>
  <c r="U288" i="8"/>
  <c r="T288" i="8"/>
  <c r="S288" i="8"/>
  <c r="M288" i="8"/>
  <c r="L288" i="8"/>
  <c r="J288" i="8"/>
  <c r="V287" i="8"/>
  <c r="U287" i="8"/>
  <c r="T287" i="8"/>
  <c r="S287" i="8"/>
  <c r="M287" i="8"/>
  <c r="L287" i="8"/>
  <c r="J287" i="8"/>
  <c r="V286" i="8"/>
  <c r="U286" i="8"/>
  <c r="T286" i="8"/>
  <c r="S286" i="8"/>
  <c r="M286" i="8"/>
  <c r="L286" i="8"/>
  <c r="J286" i="8"/>
  <c r="V285" i="8"/>
  <c r="U285" i="8"/>
  <c r="T285" i="8"/>
  <c r="S285" i="8"/>
  <c r="M285" i="8"/>
  <c r="L285" i="8"/>
  <c r="J285" i="8"/>
  <c r="V284" i="8"/>
  <c r="U284" i="8"/>
  <c r="T284" i="8"/>
  <c r="S284" i="8"/>
  <c r="M284" i="8"/>
  <c r="L284" i="8"/>
  <c r="J284" i="8"/>
  <c r="V283" i="8"/>
  <c r="U283" i="8"/>
  <c r="T283" i="8"/>
  <c r="S283" i="8"/>
  <c r="M283" i="8"/>
  <c r="L283" i="8"/>
  <c r="J283" i="8"/>
  <c r="V282" i="8"/>
  <c r="U282" i="8"/>
  <c r="T282" i="8"/>
  <c r="S282" i="8"/>
  <c r="M282" i="8"/>
  <c r="L282" i="8"/>
  <c r="J282" i="8"/>
  <c r="V281" i="8"/>
  <c r="U281" i="8"/>
  <c r="T281" i="8"/>
  <c r="S281" i="8"/>
  <c r="M281" i="8"/>
  <c r="L281" i="8"/>
  <c r="J281" i="8"/>
  <c r="V280" i="8"/>
  <c r="U280" i="8"/>
  <c r="T280" i="8"/>
  <c r="S280" i="8"/>
  <c r="M280" i="8"/>
  <c r="L280" i="8"/>
  <c r="J280" i="8"/>
  <c r="V279" i="8"/>
  <c r="U279" i="8"/>
  <c r="T279" i="8"/>
  <c r="S279" i="8"/>
  <c r="M279" i="8"/>
  <c r="L279" i="8"/>
  <c r="J279" i="8"/>
  <c r="V278" i="8"/>
  <c r="U278" i="8"/>
  <c r="T278" i="8"/>
  <c r="S278" i="8"/>
  <c r="M278" i="8"/>
  <c r="L278" i="8"/>
  <c r="J278" i="8"/>
  <c r="V277" i="8"/>
  <c r="U277" i="8"/>
  <c r="T277" i="8"/>
  <c r="S277" i="8"/>
  <c r="M277" i="8"/>
  <c r="L277" i="8"/>
  <c r="J277" i="8"/>
  <c r="V276" i="8"/>
  <c r="U276" i="8"/>
  <c r="T276" i="8"/>
  <c r="S276" i="8"/>
  <c r="M276" i="8"/>
  <c r="L276" i="8"/>
  <c r="J276" i="8"/>
  <c r="V275" i="8"/>
  <c r="U275" i="8"/>
  <c r="T275" i="8"/>
  <c r="S275" i="8"/>
  <c r="M275" i="8"/>
  <c r="L275" i="8"/>
  <c r="J275" i="8"/>
  <c r="V274" i="8"/>
  <c r="U274" i="8"/>
  <c r="T274" i="8"/>
  <c r="S274" i="8"/>
  <c r="M274" i="8"/>
  <c r="L274" i="8"/>
  <c r="J274" i="8"/>
  <c r="V273" i="8"/>
  <c r="U273" i="8"/>
  <c r="T273" i="8"/>
  <c r="S273" i="8"/>
  <c r="M273" i="8"/>
  <c r="L273" i="8"/>
  <c r="J273" i="8"/>
  <c r="V272" i="8"/>
  <c r="U272" i="8"/>
  <c r="T272" i="8"/>
  <c r="S272" i="8"/>
  <c r="M272" i="8"/>
  <c r="L272" i="8"/>
  <c r="J272" i="8"/>
  <c r="V271" i="8"/>
  <c r="U271" i="8"/>
  <c r="T271" i="8"/>
  <c r="S271" i="8"/>
  <c r="M271" i="8"/>
  <c r="L271" i="8"/>
  <c r="J271" i="8"/>
  <c r="V270" i="8"/>
  <c r="U270" i="8"/>
  <c r="T270" i="8"/>
  <c r="S270" i="8"/>
  <c r="M270" i="8"/>
  <c r="L270" i="8"/>
  <c r="J270" i="8"/>
  <c r="V269" i="8"/>
  <c r="U269" i="8"/>
  <c r="T269" i="8"/>
  <c r="S269" i="8"/>
  <c r="M269" i="8"/>
  <c r="L269" i="8"/>
  <c r="J269" i="8"/>
  <c r="V268" i="8"/>
  <c r="U268" i="8"/>
  <c r="T268" i="8"/>
  <c r="S268" i="8"/>
  <c r="M268" i="8"/>
  <c r="L268" i="8"/>
  <c r="J268" i="8"/>
  <c r="V267" i="8"/>
  <c r="U267" i="8"/>
  <c r="T267" i="8"/>
  <c r="S267" i="8"/>
  <c r="M267" i="8"/>
  <c r="L267" i="8"/>
  <c r="J267" i="8"/>
  <c r="V266" i="8"/>
  <c r="U266" i="8"/>
  <c r="T266" i="8"/>
  <c r="S266" i="8"/>
  <c r="M266" i="8"/>
  <c r="L266" i="8"/>
  <c r="J266" i="8"/>
  <c r="V265" i="8"/>
  <c r="U265" i="8"/>
  <c r="T265" i="8"/>
  <c r="S265" i="8"/>
  <c r="M265" i="8"/>
  <c r="L265" i="8"/>
  <c r="J265" i="8"/>
  <c r="V264" i="8"/>
  <c r="U264" i="8"/>
  <c r="T264" i="8"/>
  <c r="S264" i="8"/>
  <c r="M264" i="8"/>
  <c r="L264" i="8"/>
  <c r="J264" i="8"/>
  <c r="V263" i="8"/>
  <c r="U263" i="8"/>
  <c r="T263" i="8"/>
  <c r="S263" i="8"/>
  <c r="M263" i="8"/>
  <c r="L263" i="8"/>
  <c r="J263" i="8"/>
  <c r="V262" i="8"/>
  <c r="U262" i="8"/>
  <c r="T262" i="8"/>
  <c r="S262" i="8"/>
  <c r="M262" i="8"/>
  <c r="L262" i="8"/>
  <c r="J262" i="8"/>
  <c r="V261" i="8"/>
  <c r="U261" i="8"/>
  <c r="T261" i="8"/>
  <c r="S261" i="8"/>
  <c r="M261" i="8"/>
  <c r="L261" i="8"/>
  <c r="J261" i="8"/>
  <c r="V260" i="8"/>
  <c r="U260" i="8"/>
  <c r="T260" i="8"/>
  <c r="S260" i="8"/>
  <c r="M260" i="8"/>
  <c r="L260" i="8"/>
  <c r="J260" i="8"/>
  <c r="V259" i="8"/>
  <c r="U259" i="8"/>
  <c r="T259" i="8"/>
  <c r="S259" i="8"/>
  <c r="M259" i="8"/>
  <c r="L259" i="8"/>
  <c r="J259" i="8"/>
  <c r="V258" i="8"/>
  <c r="U258" i="8"/>
  <c r="T258" i="8"/>
  <c r="S258" i="8"/>
  <c r="M258" i="8"/>
  <c r="L258" i="8"/>
  <c r="J258" i="8"/>
  <c r="V257" i="8"/>
  <c r="U257" i="8"/>
  <c r="T257" i="8"/>
  <c r="S257" i="8"/>
  <c r="M257" i="8"/>
  <c r="L257" i="8"/>
  <c r="J257" i="8"/>
  <c r="V256" i="8"/>
  <c r="U256" i="8"/>
  <c r="T256" i="8"/>
  <c r="S256" i="8"/>
  <c r="M256" i="8"/>
  <c r="L256" i="8"/>
  <c r="J256" i="8"/>
  <c r="V255" i="8"/>
  <c r="U255" i="8"/>
  <c r="T255" i="8"/>
  <c r="S255" i="8"/>
  <c r="M255" i="8"/>
  <c r="L255" i="8"/>
  <c r="J255" i="8"/>
  <c r="V254" i="8"/>
  <c r="U254" i="8"/>
  <c r="T254" i="8"/>
  <c r="S254" i="8"/>
  <c r="M254" i="8"/>
  <c r="L254" i="8"/>
  <c r="J254" i="8"/>
  <c r="V253" i="8"/>
  <c r="U253" i="8"/>
  <c r="T253" i="8"/>
  <c r="S253" i="8"/>
  <c r="M253" i="8"/>
  <c r="L253" i="8"/>
  <c r="J253" i="8"/>
  <c r="V252" i="8"/>
  <c r="U252" i="8"/>
  <c r="T252" i="8"/>
  <c r="S252" i="8"/>
  <c r="M252" i="8"/>
  <c r="L252" i="8"/>
  <c r="J252" i="8"/>
  <c r="V251" i="8"/>
  <c r="U251" i="8"/>
  <c r="T251" i="8"/>
  <c r="S251" i="8"/>
  <c r="M251" i="8"/>
  <c r="L251" i="8"/>
  <c r="J251" i="8"/>
  <c r="V250" i="8"/>
  <c r="U250" i="8"/>
  <c r="T250" i="8"/>
  <c r="S250" i="8"/>
  <c r="M250" i="8"/>
  <c r="L250" i="8"/>
  <c r="J250" i="8"/>
  <c r="V249" i="8"/>
  <c r="U249" i="8"/>
  <c r="T249" i="8"/>
  <c r="S249" i="8"/>
  <c r="M249" i="8"/>
  <c r="L249" i="8"/>
  <c r="J249" i="8"/>
  <c r="V248" i="8"/>
  <c r="U248" i="8"/>
  <c r="T248" i="8"/>
  <c r="S248" i="8"/>
  <c r="M248" i="8"/>
  <c r="L248" i="8"/>
  <c r="J248" i="8"/>
  <c r="V247" i="8"/>
  <c r="U247" i="8"/>
  <c r="T247" i="8"/>
  <c r="S247" i="8"/>
  <c r="M247" i="8"/>
  <c r="L247" i="8"/>
  <c r="J247" i="8"/>
  <c r="V246" i="8"/>
  <c r="U246" i="8"/>
  <c r="T246" i="8"/>
  <c r="S246" i="8"/>
  <c r="M246" i="8"/>
  <c r="L246" i="8"/>
  <c r="J246" i="8"/>
  <c r="V245" i="8"/>
  <c r="U245" i="8"/>
  <c r="T245" i="8"/>
  <c r="S245" i="8"/>
  <c r="M245" i="8"/>
  <c r="L245" i="8"/>
  <c r="J245" i="8"/>
  <c r="V244" i="8"/>
  <c r="U244" i="8"/>
  <c r="T244" i="8"/>
  <c r="S244" i="8"/>
  <c r="M244" i="8"/>
  <c r="L244" i="8"/>
  <c r="J244" i="8"/>
  <c r="V243" i="8"/>
  <c r="U243" i="8"/>
  <c r="T243" i="8"/>
  <c r="S243" i="8"/>
  <c r="M243" i="8"/>
  <c r="L243" i="8"/>
  <c r="J243" i="8"/>
  <c r="V242" i="8"/>
  <c r="U242" i="8"/>
  <c r="T242" i="8"/>
  <c r="S242" i="8"/>
  <c r="M242" i="8"/>
  <c r="L242" i="8"/>
  <c r="J242" i="8"/>
  <c r="V241" i="8"/>
  <c r="U241" i="8"/>
  <c r="T241" i="8"/>
  <c r="S241" i="8"/>
  <c r="M241" i="8"/>
  <c r="L241" i="8"/>
  <c r="J241" i="8"/>
  <c r="V240" i="8"/>
  <c r="U240" i="8"/>
  <c r="T240" i="8"/>
  <c r="S240" i="8"/>
  <c r="M240" i="8"/>
  <c r="L240" i="8"/>
  <c r="J240" i="8"/>
  <c r="V239" i="8"/>
  <c r="U239" i="8"/>
  <c r="T239" i="8"/>
  <c r="S239" i="8"/>
  <c r="M239" i="8"/>
  <c r="L239" i="8"/>
  <c r="J239" i="8"/>
  <c r="V238" i="8"/>
  <c r="U238" i="8"/>
  <c r="T238" i="8"/>
  <c r="S238" i="8"/>
  <c r="M238" i="8"/>
  <c r="L238" i="8"/>
  <c r="J238" i="8"/>
  <c r="V237" i="8"/>
  <c r="U237" i="8"/>
  <c r="T237" i="8"/>
  <c r="S237" i="8"/>
  <c r="M237" i="8"/>
  <c r="L237" i="8"/>
  <c r="J237" i="8"/>
  <c r="V236" i="8"/>
  <c r="U236" i="8"/>
  <c r="T236" i="8"/>
  <c r="S236" i="8"/>
  <c r="M236" i="8"/>
  <c r="L236" i="8"/>
  <c r="J236" i="8"/>
  <c r="V235" i="8"/>
  <c r="U235" i="8"/>
  <c r="T235" i="8"/>
  <c r="S235" i="8"/>
  <c r="M235" i="8"/>
  <c r="L235" i="8"/>
  <c r="J235" i="8"/>
  <c r="V234" i="8"/>
  <c r="U234" i="8"/>
  <c r="T234" i="8"/>
  <c r="S234" i="8"/>
  <c r="M234" i="8"/>
  <c r="L234" i="8"/>
  <c r="J234" i="8"/>
  <c r="V233" i="8"/>
  <c r="U233" i="8"/>
  <c r="T233" i="8"/>
  <c r="S233" i="8"/>
  <c r="M233" i="8"/>
  <c r="L233" i="8"/>
  <c r="J233" i="8"/>
  <c r="V232" i="8"/>
  <c r="U232" i="8"/>
  <c r="T232" i="8"/>
  <c r="S232" i="8"/>
  <c r="M232" i="8"/>
  <c r="L232" i="8"/>
  <c r="J232" i="8"/>
  <c r="V231" i="8"/>
  <c r="U231" i="8"/>
  <c r="T231" i="8"/>
  <c r="S231" i="8"/>
  <c r="M231" i="8"/>
  <c r="L231" i="8"/>
  <c r="J231" i="8"/>
  <c r="V230" i="8"/>
  <c r="U230" i="8"/>
  <c r="T230" i="8"/>
  <c r="S230" i="8"/>
  <c r="M230" i="8"/>
  <c r="L230" i="8"/>
  <c r="J230" i="8"/>
  <c r="V229" i="8"/>
  <c r="U229" i="8"/>
  <c r="T229" i="8"/>
  <c r="S229" i="8"/>
  <c r="M229" i="8"/>
  <c r="L229" i="8"/>
  <c r="J229" i="8"/>
  <c r="V228" i="8"/>
  <c r="U228" i="8"/>
  <c r="T228" i="8"/>
  <c r="S228" i="8"/>
  <c r="M228" i="8"/>
  <c r="L228" i="8"/>
  <c r="J228" i="8"/>
  <c r="V227" i="8"/>
  <c r="U227" i="8"/>
  <c r="T227" i="8"/>
  <c r="S227" i="8"/>
  <c r="M227" i="8"/>
  <c r="L227" i="8"/>
  <c r="J227" i="8"/>
  <c r="V226" i="8"/>
  <c r="U226" i="8"/>
  <c r="T226" i="8"/>
  <c r="S226" i="8"/>
  <c r="M226" i="8"/>
  <c r="L226" i="8"/>
  <c r="J226" i="8"/>
  <c r="V225" i="8"/>
  <c r="U225" i="8"/>
  <c r="T225" i="8"/>
  <c r="S225" i="8"/>
  <c r="M225" i="8"/>
  <c r="L225" i="8"/>
  <c r="J225" i="8"/>
  <c r="V224" i="8"/>
  <c r="U224" i="8"/>
  <c r="T224" i="8"/>
  <c r="S224" i="8"/>
  <c r="M224" i="8"/>
  <c r="L224" i="8"/>
  <c r="J224" i="8"/>
  <c r="V223" i="8"/>
  <c r="U223" i="8"/>
  <c r="T223" i="8"/>
  <c r="S223" i="8"/>
  <c r="M223" i="8"/>
  <c r="L223" i="8"/>
  <c r="J223" i="8"/>
  <c r="V222" i="8"/>
  <c r="U222" i="8"/>
  <c r="T222" i="8"/>
  <c r="S222" i="8"/>
  <c r="M222" i="8"/>
  <c r="L222" i="8"/>
  <c r="J222" i="8"/>
  <c r="V221" i="8"/>
  <c r="U221" i="8"/>
  <c r="T221" i="8"/>
  <c r="S221" i="8"/>
  <c r="M221" i="8"/>
  <c r="L221" i="8"/>
  <c r="J221" i="8"/>
  <c r="V220" i="8"/>
  <c r="U220" i="8"/>
  <c r="T220" i="8"/>
  <c r="S220" i="8"/>
  <c r="M220" i="8"/>
  <c r="L220" i="8"/>
  <c r="J220" i="8"/>
  <c r="V219" i="8"/>
  <c r="U219" i="8"/>
  <c r="T219" i="8"/>
  <c r="S219" i="8"/>
  <c r="M219" i="8"/>
  <c r="L219" i="8"/>
  <c r="J219" i="8"/>
  <c r="V218" i="8"/>
  <c r="U218" i="8"/>
  <c r="T218" i="8"/>
  <c r="S218" i="8"/>
  <c r="M218" i="8"/>
  <c r="L218" i="8"/>
  <c r="J218" i="8"/>
  <c r="V217" i="8"/>
  <c r="U217" i="8"/>
  <c r="T217" i="8"/>
  <c r="S217" i="8"/>
  <c r="M217" i="8"/>
  <c r="L217" i="8"/>
  <c r="J217" i="8"/>
  <c r="V216" i="8"/>
  <c r="U216" i="8"/>
  <c r="T216" i="8"/>
  <c r="S216" i="8"/>
  <c r="M216" i="8"/>
  <c r="L216" i="8"/>
  <c r="J216" i="8"/>
  <c r="V215" i="8"/>
  <c r="U215" i="8"/>
  <c r="T215" i="8"/>
  <c r="S215" i="8"/>
  <c r="M215" i="8"/>
  <c r="L215" i="8"/>
  <c r="J215" i="8"/>
  <c r="V214" i="8"/>
  <c r="U214" i="8"/>
  <c r="T214" i="8"/>
  <c r="S214" i="8"/>
  <c r="M214" i="8"/>
  <c r="L214" i="8"/>
  <c r="J214" i="8"/>
  <c r="V213" i="8"/>
  <c r="U213" i="8"/>
  <c r="T213" i="8"/>
  <c r="S213" i="8"/>
  <c r="M213" i="8"/>
  <c r="L213" i="8"/>
  <c r="J213" i="8"/>
  <c r="V212" i="8"/>
  <c r="U212" i="8"/>
  <c r="T212" i="8"/>
  <c r="S212" i="8"/>
  <c r="M212" i="8"/>
  <c r="L212" i="8"/>
  <c r="J212" i="8"/>
  <c r="V211" i="8"/>
  <c r="U211" i="8"/>
  <c r="T211" i="8"/>
  <c r="S211" i="8"/>
  <c r="M211" i="8"/>
  <c r="L211" i="8"/>
  <c r="J211" i="8"/>
  <c r="V210" i="8"/>
  <c r="U210" i="8"/>
  <c r="T210" i="8"/>
  <c r="S210" i="8"/>
  <c r="M210" i="8"/>
  <c r="L210" i="8"/>
  <c r="J210" i="8"/>
  <c r="V209" i="8"/>
  <c r="U209" i="8"/>
  <c r="T209" i="8"/>
  <c r="S209" i="8"/>
  <c r="M209" i="8"/>
  <c r="L209" i="8"/>
  <c r="J209" i="8"/>
  <c r="V208" i="8"/>
  <c r="U208" i="8"/>
  <c r="T208" i="8"/>
  <c r="S208" i="8"/>
  <c r="M208" i="8"/>
  <c r="L208" i="8"/>
  <c r="J208" i="8"/>
  <c r="V207" i="8"/>
  <c r="U207" i="8"/>
  <c r="T207" i="8"/>
  <c r="S207" i="8"/>
  <c r="M207" i="8"/>
  <c r="L207" i="8"/>
  <c r="J207" i="8"/>
  <c r="V206" i="8"/>
  <c r="U206" i="8"/>
  <c r="T206" i="8"/>
  <c r="S206" i="8"/>
  <c r="M206" i="8"/>
  <c r="L206" i="8"/>
  <c r="J206" i="8"/>
  <c r="V205" i="8"/>
  <c r="U205" i="8"/>
  <c r="T205" i="8"/>
  <c r="S205" i="8"/>
  <c r="M205" i="8"/>
  <c r="L205" i="8"/>
  <c r="J205" i="8"/>
  <c r="V204" i="8"/>
  <c r="U204" i="8"/>
  <c r="T204" i="8"/>
  <c r="S204" i="8"/>
  <c r="M204" i="8"/>
  <c r="L204" i="8"/>
  <c r="J204" i="8"/>
  <c r="V203" i="8"/>
  <c r="U203" i="8"/>
  <c r="T203" i="8"/>
  <c r="S203" i="8"/>
  <c r="M203" i="8"/>
  <c r="L203" i="8"/>
  <c r="J203" i="8"/>
  <c r="V202" i="8"/>
  <c r="U202" i="8"/>
  <c r="T202" i="8"/>
  <c r="S202" i="8"/>
  <c r="M202" i="8"/>
  <c r="L202" i="8"/>
  <c r="J202" i="8"/>
  <c r="V201" i="8"/>
  <c r="U201" i="8"/>
  <c r="T201" i="8"/>
  <c r="S201" i="8"/>
  <c r="M201" i="8"/>
  <c r="L201" i="8"/>
  <c r="J201" i="8"/>
  <c r="V200" i="8"/>
  <c r="U200" i="8"/>
  <c r="T200" i="8"/>
  <c r="S200" i="8"/>
  <c r="M200" i="8"/>
  <c r="L200" i="8"/>
  <c r="J200" i="8"/>
  <c r="V199" i="8"/>
  <c r="U199" i="8"/>
  <c r="T199" i="8"/>
  <c r="S199" i="8"/>
  <c r="M199" i="8"/>
  <c r="L199" i="8"/>
  <c r="J199" i="8"/>
  <c r="V198" i="8"/>
  <c r="U198" i="8"/>
  <c r="T198" i="8"/>
  <c r="S198" i="8"/>
  <c r="M198" i="8"/>
  <c r="L198" i="8"/>
  <c r="J198" i="8"/>
  <c r="V197" i="8"/>
  <c r="U197" i="8"/>
  <c r="T197" i="8"/>
  <c r="S197" i="8"/>
  <c r="M197" i="8"/>
  <c r="L197" i="8"/>
  <c r="J197" i="8"/>
  <c r="V196" i="8"/>
  <c r="U196" i="8"/>
  <c r="T196" i="8"/>
  <c r="S196" i="8"/>
  <c r="M196" i="8"/>
  <c r="L196" i="8"/>
  <c r="J196" i="8"/>
  <c r="V195" i="8"/>
  <c r="U195" i="8"/>
  <c r="T195" i="8"/>
  <c r="S195" i="8"/>
  <c r="M195" i="8"/>
  <c r="L195" i="8"/>
  <c r="J195" i="8"/>
  <c r="V194" i="8"/>
  <c r="U194" i="8"/>
  <c r="T194" i="8"/>
  <c r="S194" i="8"/>
  <c r="M194" i="8"/>
  <c r="L194" i="8"/>
  <c r="J194" i="8"/>
  <c r="V193" i="8"/>
  <c r="U193" i="8"/>
  <c r="T193" i="8"/>
  <c r="S193" i="8"/>
  <c r="M193" i="8"/>
  <c r="L193" i="8"/>
  <c r="J193" i="8"/>
  <c r="V192" i="8"/>
  <c r="U192" i="8"/>
  <c r="T192" i="8"/>
  <c r="S192" i="8"/>
  <c r="M192" i="8"/>
  <c r="L192" i="8"/>
  <c r="J192" i="8"/>
  <c r="V191" i="8"/>
  <c r="U191" i="8"/>
  <c r="T191" i="8"/>
  <c r="S191" i="8"/>
  <c r="M191" i="8"/>
  <c r="L191" i="8"/>
  <c r="J191" i="8"/>
  <c r="V190" i="8"/>
  <c r="U190" i="8"/>
  <c r="T190" i="8"/>
  <c r="S190" i="8"/>
  <c r="M190" i="8"/>
  <c r="L190" i="8"/>
  <c r="J190" i="8"/>
  <c r="V189" i="8"/>
  <c r="U189" i="8"/>
  <c r="T189" i="8"/>
  <c r="S189" i="8"/>
  <c r="M189" i="8"/>
  <c r="L189" i="8"/>
  <c r="J189" i="8"/>
  <c r="V188" i="8"/>
  <c r="U188" i="8"/>
  <c r="T188" i="8"/>
  <c r="S188" i="8"/>
  <c r="M188" i="8"/>
  <c r="L188" i="8"/>
  <c r="J188" i="8"/>
  <c r="V187" i="8"/>
  <c r="U187" i="8"/>
  <c r="T187" i="8"/>
  <c r="S187" i="8"/>
  <c r="M187" i="8"/>
  <c r="L187" i="8"/>
  <c r="J187" i="8"/>
  <c r="V186" i="8"/>
  <c r="U186" i="8"/>
  <c r="T186" i="8"/>
  <c r="S186" i="8"/>
  <c r="M186" i="8"/>
  <c r="L186" i="8"/>
  <c r="J186" i="8"/>
  <c r="V185" i="8"/>
  <c r="U185" i="8"/>
  <c r="T185" i="8"/>
  <c r="S185" i="8"/>
  <c r="M185" i="8"/>
  <c r="L185" i="8"/>
  <c r="J185" i="8"/>
  <c r="V184" i="8"/>
  <c r="U184" i="8"/>
  <c r="T184" i="8"/>
  <c r="S184" i="8"/>
  <c r="M184" i="8"/>
  <c r="L184" i="8"/>
  <c r="J184" i="8"/>
  <c r="V183" i="8"/>
  <c r="U183" i="8"/>
  <c r="T183" i="8"/>
  <c r="S183" i="8"/>
  <c r="M183" i="8"/>
  <c r="L183" i="8"/>
  <c r="J183" i="8"/>
  <c r="V182" i="8"/>
  <c r="U182" i="8"/>
  <c r="T182" i="8"/>
  <c r="S182" i="8"/>
  <c r="M182" i="8"/>
  <c r="L182" i="8"/>
  <c r="J182" i="8"/>
  <c r="V181" i="8"/>
  <c r="U181" i="8"/>
  <c r="T181" i="8"/>
  <c r="S181" i="8"/>
  <c r="M181" i="8"/>
  <c r="L181" i="8"/>
  <c r="J181" i="8"/>
  <c r="V180" i="8"/>
  <c r="U180" i="8"/>
  <c r="T180" i="8"/>
  <c r="S180" i="8"/>
  <c r="M180" i="8"/>
  <c r="L180" i="8"/>
  <c r="J180" i="8"/>
  <c r="V179" i="8"/>
  <c r="U179" i="8"/>
  <c r="T179" i="8"/>
  <c r="S179" i="8"/>
  <c r="M179" i="8"/>
  <c r="L179" i="8"/>
  <c r="J179" i="8"/>
  <c r="V178" i="8"/>
  <c r="U178" i="8"/>
  <c r="T178" i="8"/>
  <c r="S178" i="8"/>
  <c r="M178" i="8"/>
  <c r="L178" i="8"/>
  <c r="J178" i="8"/>
  <c r="V177" i="8"/>
  <c r="U177" i="8"/>
  <c r="T177" i="8"/>
  <c r="S177" i="8"/>
  <c r="M177" i="8"/>
  <c r="L177" i="8"/>
  <c r="J177" i="8"/>
  <c r="V176" i="8"/>
  <c r="U176" i="8"/>
  <c r="T176" i="8"/>
  <c r="S176" i="8"/>
  <c r="M176" i="8"/>
  <c r="L176" i="8"/>
  <c r="J176" i="8"/>
  <c r="V175" i="8"/>
  <c r="U175" i="8"/>
  <c r="T175" i="8"/>
  <c r="S175" i="8"/>
  <c r="M175" i="8"/>
  <c r="L175" i="8"/>
  <c r="J175" i="8"/>
  <c r="V174" i="8"/>
  <c r="U174" i="8"/>
  <c r="T174" i="8"/>
  <c r="S174" i="8"/>
  <c r="M174" i="8"/>
  <c r="L174" i="8"/>
  <c r="J174" i="8"/>
  <c r="V173" i="8"/>
  <c r="U173" i="8"/>
  <c r="T173" i="8"/>
  <c r="S173" i="8"/>
  <c r="M173" i="8"/>
  <c r="L173" i="8"/>
  <c r="J173" i="8"/>
  <c r="V172" i="8"/>
  <c r="U172" i="8"/>
  <c r="T172" i="8"/>
  <c r="S172" i="8"/>
  <c r="M172" i="8"/>
  <c r="L172" i="8"/>
  <c r="J172" i="8"/>
  <c r="V171" i="8"/>
  <c r="U171" i="8"/>
  <c r="T171" i="8"/>
  <c r="S171" i="8"/>
  <c r="M171" i="8"/>
  <c r="L171" i="8"/>
  <c r="J171" i="8"/>
  <c r="V170" i="8"/>
  <c r="U170" i="8"/>
  <c r="T170" i="8"/>
  <c r="S170" i="8"/>
  <c r="M170" i="8"/>
  <c r="L170" i="8"/>
  <c r="J170" i="8"/>
  <c r="V169" i="8"/>
  <c r="U169" i="8"/>
  <c r="T169" i="8"/>
  <c r="S169" i="8"/>
  <c r="M169" i="8"/>
  <c r="L169" i="8"/>
  <c r="J169" i="8"/>
  <c r="V168" i="8"/>
  <c r="U168" i="8"/>
  <c r="T168" i="8"/>
  <c r="S168" i="8"/>
  <c r="M168" i="8"/>
  <c r="L168" i="8"/>
  <c r="J168" i="8"/>
  <c r="V167" i="8"/>
  <c r="U167" i="8"/>
  <c r="T167" i="8"/>
  <c r="S167" i="8"/>
  <c r="M167" i="8"/>
  <c r="L167" i="8"/>
  <c r="J167" i="8"/>
  <c r="V166" i="8"/>
  <c r="U166" i="8"/>
  <c r="T166" i="8"/>
  <c r="S166" i="8"/>
  <c r="M166" i="8"/>
  <c r="L166" i="8"/>
  <c r="J166" i="8"/>
  <c r="V165" i="8"/>
  <c r="U165" i="8"/>
  <c r="T165" i="8"/>
  <c r="S165" i="8"/>
  <c r="M165" i="8"/>
  <c r="L165" i="8"/>
  <c r="J165" i="8"/>
  <c r="V164" i="8"/>
  <c r="U164" i="8"/>
  <c r="T164" i="8"/>
  <c r="S164" i="8"/>
  <c r="M164" i="8"/>
  <c r="L164" i="8"/>
  <c r="J164" i="8"/>
  <c r="V163" i="8"/>
  <c r="U163" i="8"/>
  <c r="T163" i="8"/>
  <c r="S163" i="8"/>
  <c r="M163" i="8"/>
  <c r="L163" i="8"/>
  <c r="J163" i="8"/>
  <c r="V162" i="8"/>
  <c r="U162" i="8"/>
  <c r="T162" i="8"/>
  <c r="S162" i="8"/>
  <c r="M162" i="8"/>
  <c r="L162" i="8"/>
  <c r="J162" i="8"/>
  <c r="V161" i="8"/>
  <c r="U161" i="8"/>
  <c r="T161" i="8"/>
  <c r="S161" i="8"/>
  <c r="M161" i="8"/>
  <c r="L161" i="8"/>
  <c r="J161" i="8"/>
  <c r="V160" i="8"/>
  <c r="U160" i="8"/>
  <c r="T160" i="8"/>
  <c r="S160" i="8"/>
  <c r="M160" i="8"/>
  <c r="L160" i="8"/>
  <c r="J160" i="8"/>
  <c r="V159" i="8"/>
  <c r="U159" i="8"/>
  <c r="T159" i="8"/>
  <c r="S159" i="8"/>
  <c r="M159" i="8"/>
  <c r="L159" i="8"/>
  <c r="J159" i="8"/>
  <c r="V158" i="8"/>
  <c r="U158" i="8"/>
  <c r="T158" i="8"/>
  <c r="S158" i="8"/>
  <c r="M158" i="8"/>
  <c r="L158" i="8"/>
  <c r="J158" i="8"/>
  <c r="V157" i="8"/>
  <c r="U157" i="8"/>
  <c r="T157" i="8"/>
  <c r="S157" i="8"/>
  <c r="M157" i="8"/>
  <c r="L157" i="8"/>
  <c r="J157" i="8"/>
  <c r="V156" i="8"/>
  <c r="U156" i="8"/>
  <c r="T156" i="8"/>
  <c r="S156" i="8"/>
  <c r="M156" i="8"/>
  <c r="L156" i="8"/>
  <c r="J156" i="8"/>
  <c r="V155" i="8"/>
  <c r="U155" i="8"/>
  <c r="T155" i="8"/>
  <c r="S155" i="8"/>
  <c r="M155" i="8"/>
  <c r="L155" i="8"/>
  <c r="J155" i="8"/>
  <c r="V154" i="8"/>
  <c r="U154" i="8"/>
  <c r="T154" i="8"/>
  <c r="S154" i="8"/>
  <c r="M154" i="8"/>
  <c r="L154" i="8"/>
  <c r="J154" i="8"/>
  <c r="V153" i="8"/>
  <c r="U153" i="8"/>
  <c r="T153" i="8"/>
  <c r="S153" i="8"/>
  <c r="M153" i="8"/>
  <c r="L153" i="8"/>
  <c r="J153" i="8"/>
  <c r="V152" i="8"/>
  <c r="U152" i="8"/>
  <c r="T152" i="8"/>
  <c r="S152" i="8"/>
  <c r="M152" i="8"/>
  <c r="L152" i="8"/>
  <c r="J152" i="8"/>
  <c r="V151" i="8"/>
  <c r="U151" i="8"/>
  <c r="T151" i="8"/>
  <c r="S151" i="8"/>
  <c r="M151" i="8"/>
  <c r="L151" i="8"/>
  <c r="J151" i="8"/>
  <c r="V150" i="8"/>
  <c r="U150" i="8"/>
  <c r="T150" i="8"/>
  <c r="S150" i="8"/>
  <c r="M150" i="8"/>
  <c r="L150" i="8"/>
  <c r="J150" i="8"/>
  <c r="V149" i="8"/>
  <c r="U149" i="8"/>
  <c r="T149" i="8"/>
  <c r="S149" i="8"/>
  <c r="M149" i="8"/>
  <c r="L149" i="8"/>
  <c r="J149" i="8"/>
  <c r="V148" i="8"/>
  <c r="U148" i="8"/>
  <c r="T148" i="8"/>
  <c r="S148" i="8"/>
  <c r="M148" i="8"/>
  <c r="L148" i="8"/>
  <c r="J148" i="8"/>
  <c r="V147" i="8"/>
  <c r="U147" i="8"/>
  <c r="T147" i="8"/>
  <c r="S147" i="8"/>
  <c r="M147" i="8"/>
  <c r="L147" i="8"/>
  <c r="J147" i="8"/>
  <c r="V146" i="8"/>
  <c r="U146" i="8"/>
  <c r="T146" i="8"/>
  <c r="S146" i="8"/>
  <c r="M146" i="8"/>
  <c r="L146" i="8"/>
  <c r="J146" i="8"/>
  <c r="V145" i="8"/>
  <c r="U145" i="8"/>
  <c r="T145" i="8"/>
  <c r="S145" i="8"/>
  <c r="M145" i="8"/>
  <c r="L145" i="8"/>
  <c r="J145" i="8"/>
  <c r="V144" i="8"/>
  <c r="U144" i="8"/>
  <c r="T144" i="8"/>
  <c r="S144" i="8"/>
  <c r="M144" i="8"/>
  <c r="L144" i="8"/>
  <c r="J144" i="8"/>
  <c r="V143" i="8"/>
  <c r="U143" i="8"/>
  <c r="T143" i="8"/>
  <c r="S143" i="8"/>
  <c r="M143" i="8"/>
  <c r="L143" i="8"/>
  <c r="J143" i="8"/>
  <c r="V142" i="8"/>
  <c r="U142" i="8"/>
  <c r="T142" i="8"/>
  <c r="S142" i="8"/>
  <c r="M142" i="8"/>
  <c r="L142" i="8"/>
  <c r="J142" i="8"/>
  <c r="V141" i="8"/>
  <c r="U141" i="8"/>
  <c r="T141" i="8"/>
  <c r="S141" i="8"/>
  <c r="M141" i="8"/>
  <c r="L141" i="8"/>
  <c r="J141" i="8"/>
  <c r="V140" i="8"/>
  <c r="U140" i="8"/>
  <c r="T140" i="8"/>
  <c r="S140" i="8"/>
  <c r="M140" i="8"/>
  <c r="L140" i="8"/>
  <c r="J140" i="8"/>
  <c r="V139" i="8"/>
  <c r="U139" i="8"/>
  <c r="T139" i="8"/>
  <c r="S139" i="8"/>
  <c r="M139" i="8"/>
  <c r="L139" i="8"/>
  <c r="J139" i="8"/>
  <c r="V138" i="8"/>
  <c r="U138" i="8"/>
  <c r="T138" i="8"/>
  <c r="S138" i="8"/>
  <c r="M138" i="8"/>
  <c r="L138" i="8"/>
  <c r="J138" i="8"/>
  <c r="V137" i="8"/>
  <c r="U137" i="8"/>
  <c r="T137" i="8"/>
  <c r="S137" i="8"/>
  <c r="M137" i="8"/>
  <c r="L137" i="8"/>
  <c r="J137" i="8"/>
  <c r="V136" i="8"/>
  <c r="U136" i="8"/>
  <c r="T136" i="8"/>
  <c r="S136" i="8"/>
  <c r="M136" i="8"/>
  <c r="L136" i="8"/>
  <c r="J136" i="8"/>
  <c r="V135" i="8"/>
  <c r="U135" i="8"/>
  <c r="T135" i="8"/>
  <c r="S135" i="8"/>
  <c r="M135" i="8"/>
  <c r="L135" i="8"/>
  <c r="J135" i="8"/>
  <c r="V134" i="8"/>
  <c r="U134" i="8"/>
  <c r="T134" i="8"/>
  <c r="S134" i="8"/>
  <c r="M134" i="8"/>
  <c r="L134" i="8"/>
  <c r="J134" i="8"/>
  <c r="V133" i="8"/>
  <c r="U133" i="8"/>
  <c r="T133" i="8"/>
  <c r="S133" i="8"/>
  <c r="M133" i="8"/>
  <c r="L133" i="8"/>
  <c r="J133" i="8"/>
  <c r="V132" i="8"/>
  <c r="U132" i="8"/>
  <c r="T132" i="8"/>
  <c r="S132" i="8"/>
  <c r="M132" i="8"/>
  <c r="L132" i="8"/>
  <c r="J132" i="8"/>
  <c r="V131" i="8"/>
  <c r="U131" i="8"/>
  <c r="T131" i="8"/>
  <c r="S131" i="8"/>
  <c r="M131" i="8"/>
  <c r="L131" i="8"/>
  <c r="J131" i="8"/>
  <c r="V130" i="8"/>
  <c r="U130" i="8"/>
  <c r="T130" i="8"/>
  <c r="S130" i="8"/>
  <c r="M130" i="8"/>
  <c r="L130" i="8"/>
  <c r="J130" i="8"/>
  <c r="V129" i="8"/>
  <c r="U129" i="8"/>
  <c r="T129" i="8"/>
  <c r="S129" i="8"/>
  <c r="M129" i="8"/>
  <c r="L129" i="8"/>
  <c r="J129" i="8"/>
  <c r="V128" i="8"/>
  <c r="U128" i="8"/>
  <c r="T128" i="8"/>
  <c r="S128" i="8"/>
  <c r="M128" i="8"/>
  <c r="L128" i="8"/>
  <c r="J128" i="8"/>
  <c r="V127" i="8"/>
  <c r="U127" i="8"/>
  <c r="T127" i="8"/>
  <c r="S127" i="8"/>
  <c r="M127" i="8"/>
  <c r="L127" i="8"/>
  <c r="J127" i="8"/>
  <c r="V126" i="8"/>
  <c r="U126" i="8"/>
  <c r="T126" i="8"/>
  <c r="S126" i="8"/>
  <c r="M126" i="8"/>
  <c r="L126" i="8"/>
  <c r="J126" i="8"/>
  <c r="V125" i="8"/>
  <c r="U125" i="8"/>
  <c r="T125" i="8"/>
  <c r="S125" i="8"/>
  <c r="M125" i="8"/>
  <c r="L125" i="8"/>
  <c r="J125" i="8"/>
  <c r="V124" i="8"/>
  <c r="U124" i="8"/>
  <c r="T124" i="8"/>
  <c r="S124" i="8"/>
  <c r="M124" i="8"/>
  <c r="L124" i="8"/>
  <c r="J124" i="8"/>
  <c r="V123" i="8"/>
  <c r="U123" i="8"/>
  <c r="T123" i="8"/>
  <c r="S123" i="8"/>
  <c r="M123" i="8"/>
  <c r="L123" i="8"/>
  <c r="J123" i="8"/>
  <c r="V122" i="8"/>
  <c r="U122" i="8"/>
  <c r="T122" i="8"/>
  <c r="S122" i="8"/>
  <c r="M122" i="8"/>
  <c r="L122" i="8"/>
  <c r="J122" i="8"/>
  <c r="V121" i="8"/>
  <c r="U121" i="8"/>
  <c r="T121" i="8"/>
  <c r="S121" i="8"/>
  <c r="M121" i="8"/>
  <c r="L121" i="8"/>
  <c r="J121" i="8"/>
  <c r="V120" i="8"/>
  <c r="U120" i="8"/>
  <c r="T120" i="8"/>
  <c r="S120" i="8"/>
  <c r="M120" i="8"/>
  <c r="L120" i="8"/>
  <c r="J120" i="8"/>
  <c r="V119" i="8"/>
  <c r="U119" i="8"/>
  <c r="T119" i="8"/>
  <c r="S119" i="8"/>
  <c r="M119" i="8"/>
  <c r="L119" i="8"/>
  <c r="J119" i="8"/>
  <c r="V118" i="8"/>
  <c r="U118" i="8"/>
  <c r="T118" i="8"/>
  <c r="S118" i="8"/>
  <c r="M118" i="8"/>
  <c r="L118" i="8"/>
  <c r="J118" i="8"/>
  <c r="V117" i="8"/>
  <c r="U117" i="8"/>
  <c r="T117" i="8"/>
  <c r="S117" i="8"/>
  <c r="M117" i="8"/>
  <c r="L117" i="8"/>
  <c r="J117" i="8"/>
  <c r="V116" i="8"/>
  <c r="U116" i="8"/>
  <c r="T116" i="8"/>
  <c r="S116" i="8"/>
  <c r="M116" i="8"/>
  <c r="L116" i="8"/>
  <c r="J116" i="8"/>
  <c r="V115" i="8"/>
  <c r="U115" i="8"/>
  <c r="T115" i="8"/>
  <c r="S115" i="8"/>
  <c r="M115" i="8"/>
  <c r="L115" i="8"/>
  <c r="J115" i="8"/>
  <c r="V114" i="8"/>
  <c r="U114" i="8"/>
  <c r="T114" i="8"/>
  <c r="S114" i="8"/>
  <c r="M114" i="8"/>
  <c r="L114" i="8"/>
  <c r="J114" i="8"/>
  <c r="V113" i="8"/>
  <c r="U113" i="8"/>
  <c r="T113" i="8"/>
  <c r="S113" i="8"/>
  <c r="M113" i="8"/>
  <c r="L113" i="8"/>
  <c r="J113" i="8"/>
  <c r="V112" i="8"/>
  <c r="U112" i="8"/>
  <c r="T112" i="8"/>
  <c r="S112" i="8"/>
  <c r="M112" i="8"/>
  <c r="L112" i="8"/>
  <c r="J112" i="8"/>
  <c r="V111" i="8"/>
  <c r="U111" i="8"/>
  <c r="T111" i="8"/>
  <c r="S111" i="8"/>
  <c r="M111" i="8"/>
  <c r="L111" i="8"/>
  <c r="J111" i="8"/>
  <c r="V110" i="8"/>
  <c r="U110" i="8"/>
  <c r="T110" i="8"/>
  <c r="S110" i="8"/>
  <c r="M110" i="8"/>
  <c r="L110" i="8"/>
  <c r="J110" i="8"/>
  <c r="V109" i="8"/>
  <c r="U109" i="8"/>
  <c r="T109" i="8"/>
  <c r="S109" i="8"/>
  <c r="M109" i="8"/>
  <c r="L109" i="8"/>
  <c r="J109" i="8"/>
  <c r="V108" i="8"/>
  <c r="U108" i="8"/>
  <c r="T108" i="8"/>
  <c r="S108" i="8"/>
  <c r="M108" i="8"/>
  <c r="L108" i="8"/>
  <c r="J108" i="8"/>
  <c r="V107" i="8"/>
  <c r="U107" i="8"/>
  <c r="T107" i="8"/>
  <c r="S107" i="8"/>
  <c r="M107" i="8"/>
  <c r="L107" i="8"/>
  <c r="J107" i="8"/>
  <c r="V106" i="8"/>
  <c r="U106" i="8"/>
  <c r="T106" i="8"/>
  <c r="S106" i="8"/>
  <c r="M106" i="8"/>
  <c r="L106" i="8"/>
  <c r="J106" i="8"/>
  <c r="V105" i="8"/>
  <c r="U105" i="8"/>
  <c r="T105" i="8"/>
  <c r="S105" i="8"/>
  <c r="M105" i="8"/>
  <c r="L105" i="8"/>
  <c r="J105" i="8"/>
  <c r="V104" i="8"/>
  <c r="U104" i="8"/>
  <c r="T104" i="8"/>
  <c r="S104" i="8"/>
  <c r="M104" i="8"/>
  <c r="L104" i="8"/>
  <c r="J104" i="8"/>
  <c r="V103" i="8"/>
  <c r="U103" i="8"/>
  <c r="T103" i="8"/>
  <c r="S103" i="8"/>
  <c r="M103" i="8"/>
  <c r="L103" i="8"/>
  <c r="J103" i="8"/>
  <c r="V102" i="8"/>
  <c r="U102" i="8"/>
  <c r="T102" i="8"/>
  <c r="S102" i="8"/>
  <c r="M102" i="8"/>
  <c r="L102" i="8"/>
  <c r="J102" i="8"/>
  <c r="V101" i="8"/>
  <c r="U101" i="8"/>
  <c r="T101" i="8"/>
  <c r="S101" i="8"/>
  <c r="M101" i="8"/>
  <c r="L101" i="8"/>
  <c r="J101" i="8"/>
  <c r="V100" i="8"/>
  <c r="U100" i="8"/>
  <c r="T100" i="8"/>
  <c r="S100" i="8"/>
  <c r="M100" i="8"/>
  <c r="L100" i="8"/>
  <c r="J100" i="8"/>
  <c r="V99" i="8"/>
  <c r="U99" i="8"/>
  <c r="T99" i="8"/>
  <c r="S99" i="8"/>
  <c r="M99" i="8"/>
  <c r="L99" i="8"/>
  <c r="J99" i="8"/>
  <c r="V98" i="8"/>
  <c r="U98" i="8"/>
  <c r="T98" i="8"/>
  <c r="S98" i="8"/>
  <c r="M98" i="8"/>
  <c r="L98" i="8"/>
  <c r="J98" i="8"/>
  <c r="V97" i="8"/>
  <c r="U97" i="8"/>
  <c r="T97" i="8"/>
  <c r="S97" i="8"/>
  <c r="M97" i="8"/>
  <c r="L97" i="8"/>
  <c r="J97" i="8"/>
  <c r="V96" i="8"/>
  <c r="U96" i="8"/>
  <c r="T96" i="8"/>
  <c r="S96" i="8"/>
  <c r="M96" i="8"/>
  <c r="L96" i="8"/>
  <c r="J96" i="8"/>
  <c r="V95" i="8"/>
  <c r="U95" i="8"/>
  <c r="T95" i="8"/>
  <c r="S95" i="8"/>
  <c r="M95" i="8"/>
  <c r="L95" i="8"/>
  <c r="J95" i="8"/>
  <c r="V94" i="8"/>
  <c r="U94" i="8"/>
  <c r="T94" i="8"/>
  <c r="S94" i="8"/>
  <c r="M94" i="8"/>
  <c r="L94" i="8"/>
  <c r="J94" i="8"/>
  <c r="V93" i="8"/>
  <c r="U93" i="8"/>
  <c r="T93" i="8"/>
  <c r="S93" i="8"/>
  <c r="M93" i="8"/>
  <c r="L93" i="8"/>
  <c r="J93" i="8"/>
  <c r="V92" i="8"/>
  <c r="U92" i="8"/>
  <c r="T92" i="8"/>
  <c r="S92" i="8"/>
  <c r="M92" i="8"/>
  <c r="L92" i="8"/>
  <c r="J92" i="8"/>
  <c r="V91" i="8"/>
  <c r="U91" i="8"/>
  <c r="T91" i="8"/>
  <c r="S91" i="8"/>
  <c r="M91" i="8"/>
  <c r="L91" i="8"/>
  <c r="J91" i="8"/>
  <c r="V90" i="8"/>
  <c r="U90" i="8"/>
  <c r="T90" i="8"/>
  <c r="S90" i="8"/>
  <c r="M90" i="8"/>
  <c r="L90" i="8"/>
  <c r="J90" i="8"/>
  <c r="V89" i="8"/>
  <c r="U89" i="8"/>
  <c r="T89" i="8"/>
  <c r="S89" i="8"/>
  <c r="M89" i="8"/>
  <c r="L89" i="8"/>
  <c r="J89" i="8"/>
  <c r="V88" i="8"/>
  <c r="U88" i="8"/>
  <c r="T88" i="8"/>
  <c r="S88" i="8"/>
  <c r="M88" i="8"/>
  <c r="L88" i="8"/>
  <c r="J88" i="8"/>
  <c r="V87" i="8"/>
  <c r="U87" i="8"/>
  <c r="T87" i="8"/>
  <c r="S87" i="8"/>
  <c r="M87" i="8"/>
  <c r="L87" i="8"/>
  <c r="J87" i="8"/>
  <c r="V86" i="8"/>
  <c r="U86" i="8"/>
  <c r="T86" i="8"/>
  <c r="S86" i="8"/>
  <c r="M86" i="8"/>
  <c r="L86" i="8"/>
  <c r="J86" i="8"/>
  <c r="V85" i="8"/>
  <c r="U85" i="8"/>
  <c r="T85" i="8"/>
  <c r="S85" i="8"/>
  <c r="M85" i="8"/>
  <c r="L85" i="8"/>
  <c r="J85" i="8"/>
  <c r="V84" i="8"/>
  <c r="U84" i="8"/>
  <c r="T84" i="8"/>
  <c r="S84" i="8"/>
  <c r="M84" i="8"/>
  <c r="L84" i="8"/>
  <c r="J84" i="8"/>
  <c r="V83" i="8"/>
  <c r="U83" i="8"/>
  <c r="T83" i="8"/>
  <c r="S83" i="8"/>
  <c r="M83" i="8"/>
  <c r="L83" i="8"/>
  <c r="J83" i="8"/>
  <c r="V82" i="8"/>
  <c r="U82" i="8"/>
  <c r="T82" i="8"/>
  <c r="S82" i="8"/>
  <c r="M82" i="8"/>
  <c r="L82" i="8"/>
  <c r="J82" i="8"/>
  <c r="V81" i="8"/>
  <c r="U81" i="8"/>
  <c r="T81" i="8"/>
  <c r="S81" i="8"/>
  <c r="M81" i="8"/>
  <c r="L81" i="8"/>
  <c r="J81" i="8"/>
  <c r="V80" i="8"/>
  <c r="U80" i="8"/>
  <c r="T80" i="8"/>
  <c r="S80" i="8"/>
  <c r="M80" i="8"/>
  <c r="L80" i="8"/>
  <c r="J80" i="8"/>
  <c r="V79" i="8"/>
  <c r="U79" i="8"/>
  <c r="T79" i="8"/>
  <c r="S79" i="8"/>
  <c r="M79" i="8"/>
  <c r="L79" i="8"/>
  <c r="J79" i="8"/>
  <c r="V78" i="8"/>
  <c r="U78" i="8"/>
  <c r="T78" i="8"/>
  <c r="S78" i="8"/>
  <c r="M78" i="8"/>
  <c r="L78" i="8"/>
  <c r="J78" i="8"/>
  <c r="V77" i="8"/>
  <c r="U77" i="8"/>
  <c r="T77" i="8"/>
  <c r="S77" i="8"/>
  <c r="M77" i="8"/>
  <c r="L77" i="8"/>
  <c r="J77" i="8"/>
  <c r="V76" i="8"/>
  <c r="U76" i="8"/>
  <c r="T76" i="8"/>
  <c r="S76" i="8"/>
  <c r="M76" i="8"/>
  <c r="L76" i="8"/>
  <c r="J76" i="8"/>
  <c r="V75" i="8"/>
  <c r="U75" i="8"/>
  <c r="T75" i="8"/>
  <c r="S75" i="8"/>
  <c r="M75" i="8"/>
  <c r="L75" i="8"/>
  <c r="J75" i="8"/>
  <c r="V74" i="8"/>
  <c r="U74" i="8"/>
  <c r="T74" i="8"/>
  <c r="S74" i="8"/>
  <c r="M74" i="8"/>
  <c r="L74" i="8"/>
  <c r="J74" i="8"/>
  <c r="V73" i="8"/>
  <c r="U73" i="8"/>
  <c r="T73" i="8"/>
  <c r="S73" i="8"/>
  <c r="M73" i="8"/>
  <c r="L73" i="8"/>
  <c r="J73" i="8"/>
  <c r="V72" i="8"/>
  <c r="U72" i="8"/>
  <c r="T72" i="8"/>
  <c r="S72" i="8"/>
  <c r="M72" i="8"/>
  <c r="L72" i="8"/>
  <c r="J72" i="8"/>
  <c r="V71" i="8"/>
  <c r="U71" i="8"/>
  <c r="T71" i="8"/>
  <c r="S71" i="8"/>
  <c r="M71" i="8"/>
  <c r="L71" i="8"/>
  <c r="J71" i="8"/>
  <c r="V70" i="8"/>
  <c r="U70" i="8"/>
  <c r="T70" i="8"/>
  <c r="S70" i="8"/>
  <c r="M70" i="8"/>
  <c r="L70" i="8"/>
  <c r="J70" i="8"/>
  <c r="V69" i="8"/>
  <c r="U69" i="8"/>
  <c r="T69" i="8"/>
  <c r="S69" i="8"/>
  <c r="M69" i="8"/>
  <c r="L69" i="8"/>
  <c r="J69" i="8"/>
  <c r="V68" i="8"/>
  <c r="U68" i="8"/>
  <c r="T68" i="8"/>
  <c r="S68" i="8"/>
  <c r="M68" i="8"/>
  <c r="L68" i="8"/>
  <c r="J68" i="8"/>
  <c r="V67" i="8"/>
  <c r="U67" i="8"/>
  <c r="T67" i="8"/>
  <c r="S67" i="8"/>
  <c r="M67" i="8"/>
  <c r="L67" i="8"/>
  <c r="J67" i="8"/>
  <c r="V66" i="8"/>
  <c r="U66" i="8"/>
  <c r="T66" i="8"/>
  <c r="S66" i="8"/>
  <c r="M66" i="8"/>
  <c r="L66" i="8"/>
  <c r="J66" i="8"/>
  <c r="V65" i="8"/>
  <c r="U65" i="8"/>
  <c r="T65" i="8"/>
  <c r="S65" i="8"/>
  <c r="M65" i="8"/>
  <c r="L65" i="8"/>
  <c r="J65" i="8"/>
  <c r="V64" i="8"/>
  <c r="U64" i="8"/>
  <c r="T64" i="8"/>
  <c r="S64" i="8"/>
  <c r="M64" i="8"/>
  <c r="L64" i="8"/>
  <c r="J64" i="8"/>
  <c r="V63" i="8"/>
  <c r="U63" i="8"/>
  <c r="T63" i="8"/>
  <c r="S63" i="8"/>
  <c r="M63" i="8"/>
  <c r="L63" i="8"/>
  <c r="J63" i="8"/>
  <c r="V62" i="8"/>
  <c r="U62" i="8"/>
  <c r="T62" i="8"/>
  <c r="S62" i="8"/>
  <c r="M62" i="8"/>
  <c r="L62" i="8"/>
  <c r="J62" i="8"/>
  <c r="V61" i="8"/>
  <c r="U61" i="8"/>
  <c r="T61" i="8"/>
  <c r="S61" i="8"/>
  <c r="M61" i="8"/>
  <c r="L61" i="8"/>
  <c r="J61" i="8"/>
  <c r="V60" i="8"/>
  <c r="U60" i="8"/>
  <c r="T60" i="8"/>
  <c r="S60" i="8"/>
  <c r="M60" i="8"/>
  <c r="L60" i="8"/>
  <c r="J60" i="8"/>
  <c r="V59" i="8"/>
  <c r="U59" i="8"/>
  <c r="T59" i="8"/>
  <c r="S59" i="8"/>
  <c r="M59" i="8"/>
  <c r="L59" i="8"/>
  <c r="J59" i="8"/>
  <c r="V58" i="8"/>
  <c r="U58" i="8"/>
  <c r="T58" i="8"/>
  <c r="S58" i="8"/>
  <c r="M58" i="8"/>
  <c r="L58" i="8"/>
  <c r="J58" i="8"/>
  <c r="V57" i="8"/>
  <c r="U57" i="8"/>
  <c r="T57" i="8"/>
  <c r="S57" i="8"/>
  <c r="M57" i="8"/>
  <c r="L57" i="8"/>
  <c r="J57" i="8"/>
  <c r="V56" i="8"/>
  <c r="U56" i="8"/>
  <c r="T56" i="8"/>
  <c r="S56" i="8"/>
  <c r="M56" i="8"/>
  <c r="L56" i="8"/>
  <c r="J56" i="8"/>
  <c r="V55" i="8"/>
  <c r="U55" i="8"/>
  <c r="T55" i="8"/>
  <c r="S55" i="8"/>
  <c r="M55" i="8"/>
  <c r="L55" i="8"/>
  <c r="J55" i="8"/>
  <c r="V54" i="8"/>
  <c r="U54" i="8"/>
  <c r="T54" i="8"/>
  <c r="S54" i="8"/>
  <c r="M54" i="8"/>
  <c r="L54" i="8"/>
  <c r="J54" i="8"/>
  <c r="V53" i="8"/>
  <c r="U53" i="8"/>
  <c r="T53" i="8"/>
  <c r="S53" i="8"/>
  <c r="M53" i="8"/>
  <c r="L53" i="8"/>
  <c r="J53" i="8"/>
  <c r="V52" i="8"/>
  <c r="U52" i="8"/>
  <c r="T52" i="8"/>
  <c r="S52" i="8"/>
  <c r="M52" i="8"/>
  <c r="L52" i="8"/>
  <c r="J52" i="8"/>
  <c r="V51" i="8"/>
  <c r="U51" i="8"/>
  <c r="T51" i="8"/>
  <c r="S51" i="8"/>
  <c r="M51" i="8"/>
  <c r="L51" i="8"/>
  <c r="J51" i="8"/>
  <c r="V50" i="8"/>
  <c r="U50" i="8"/>
  <c r="T50" i="8"/>
  <c r="S50" i="8"/>
  <c r="M50" i="8"/>
  <c r="L50" i="8"/>
  <c r="J50" i="8"/>
  <c r="V49" i="8"/>
  <c r="U49" i="8"/>
  <c r="T49" i="8"/>
  <c r="S49" i="8"/>
  <c r="M49" i="8"/>
  <c r="L49" i="8"/>
  <c r="J49" i="8"/>
  <c r="V48" i="8"/>
  <c r="U48" i="8"/>
  <c r="T48" i="8"/>
  <c r="S48" i="8"/>
  <c r="M48" i="8"/>
  <c r="L48" i="8"/>
  <c r="J48" i="8"/>
  <c r="V47" i="8"/>
  <c r="U47" i="8"/>
  <c r="T47" i="8"/>
  <c r="S47" i="8"/>
  <c r="M47" i="8"/>
  <c r="L47" i="8"/>
  <c r="J47" i="8"/>
  <c r="V46" i="8"/>
  <c r="U46" i="8"/>
  <c r="T46" i="8"/>
  <c r="S46" i="8"/>
  <c r="M46" i="8"/>
  <c r="L46" i="8"/>
  <c r="J46" i="8"/>
  <c r="V45" i="8"/>
  <c r="U45" i="8"/>
  <c r="T45" i="8"/>
  <c r="S45" i="8"/>
  <c r="M45" i="8"/>
  <c r="L45" i="8"/>
  <c r="J45" i="8"/>
  <c r="V44" i="8"/>
  <c r="U44" i="8"/>
  <c r="T44" i="8"/>
  <c r="S44" i="8"/>
  <c r="M44" i="8"/>
  <c r="L44" i="8"/>
  <c r="J44" i="8"/>
  <c r="V43" i="8"/>
  <c r="U43" i="8"/>
  <c r="T43" i="8"/>
  <c r="S43" i="8"/>
  <c r="M43" i="8"/>
  <c r="L43" i="8"/>
  <c r="J43" i="8"/>
  <c r="V42" i="8"/>
  <c r="U42" i="8"/>
  <c r="T42" i="8"/>
  <c r="S42" i="8"/>
  <c r="M42" i="8"/>
  <c r="L42" i="8"/>
  <c r="J42" i="8"/>
  <c r="V41" i="8"/>
  <c r="U41" i="8"/>
  <c r="T41" i="8"/>
  <c r="S41" i="8"/>
  <c r="M41" i="8"/>
  <c r="L41" i="8"/>
  <c r="J41" i="8"/>
  <c r="V40" i="8"/>
  <c r="U40" i="8"/>
  <c r="T40" i="8"/>
  <c r="S40" i="8"/>
  <c r="M40" i="8"/>
  <c r="L40" i="8"/>
  <c r="J40" i="8"/>
  <c r="V39" i="8"/>
  <c r="U39" i="8"/>
  <c r="T39" i="8"/>
  <c r="S39" i="8"/>
  <c r="M39" i="8"/>
  <c r="L39" i="8"/>
  <c r="J39" i="8"/>
  <c r="V38" i="8"/>
  <c r="U38" i="8"/>
  <c r="T38" i="8"/>
  <c r="S38" i="8"/>
  <c r="M38" i="8"/>
  <c r="L38" i="8"/>
  <c r="J38" i="8"/>
  <c r="V37" i="8"/>
  <c r="U37" i="8"/>
  <c r="T37" i="8"/>
  <c r="S37" i="8"/>
  <c r="M37" i="8"/>
  <c r="L37" i="8"/>
  <c r="J37" i="8"/>
  <c r="V36" i="8"/>
  <c r="U36" i="8"/>
  <c r="T36" i="8"/>
  <c r="S36" i="8"/>
  <c r="M36" i="8"/>
  <c r="L36" i="8"/>
  <c r="J36" i="8"/>
  <c r="V35" i="8"/>
  <c r="U35" i="8"/>
  <c r="T35" i="8"/>
  <c r="S35" i="8"/>
  <c r="M35" i="8"/>
  <c r="L35" i="8"/>
  <c r="J35" i="8"/>
  <c r="V34" i="8"/>
  <c r="U34" i="8"/>
  <c r="T34" i="8"/>
  <c r="S34" i="8"/>
  <c r="M34" i="8"/>
  <c r="L34" i="8"/>
  <c r="J34" i="8"/>
  <c r="V33" i="8"/>
  <c r="U33" i="8"/>
  <c r="T33" i="8"/>
  <c r="S33" i="8"/>
  <c r="M33" i="8"/>
  <c r="L33" i="8"/>
  <c r="J33" i="8"/>
  <c r="V32" i="8"/>
  <c r="U32" i="8"/>
  <c r="T32" i="8"/>
  <c r="S32" i="8"/>
  <c r="M32" i="8"/>
  <c r="L32" i="8"/>
  <c r="J32" i="8"/>
  <c r="V31" i="8"/>
  <c r="U31" i="8"/>
  <c r="T31" i="8"/>
  <c r="S31" i="8"/>
  <c r="M31" i="8"/>
  <c r="L31" i="8"/>
  <c r="J31" i="8"/>
  <c r="V30" i="8"/>
  <c r="U30" i="8"/>
  <c r="T30" i="8"/>
  <c r="S30" i="8"/>
  <c r="M30" i="8"/>
  <c r="L30" i="8"/>
  <c r="J30" i="8"/>
  <c r="V29" i="8"/>
  <c r="U29" i="8"/>
  <c r="T29" i="8"/>
  <c r="S29" i="8"/>
  <c r="M29" i="8"/>
  <c r="L29" i="8"/>
  <c r="J29" i="8"/>
  <c r="V28" i="8"/>
  <c r="U28" i="8"/>
  <c r="T28" i="8"/>
  <c r="S28" i="8"/>
  <c r="M28" i="8"/>
  <c r="L28" i="8"/>
  <c r="J28" i="8"/>
  <c r="V27" i="8"/>
  <c r="U27" i="8"/>
  <c r="T27" i="8"/>
  <c r="S27" i="8"/>
  <c r="M27" i="8"/>
  <c r="L27" i="8"/>
  <c r="J27" i="8"/>
  <c r="V26" i="8"/>
  <c r="U26" i="8"/>
  <c r="T26" i="8"/>
  <c r="S26" i="8"/>
  <c r="M26" i="8"/>
  <c r="L26" i="8"/>
  <c r="J26" i="8"/>
  <c r="V25" i="8"/>
  <c r="U25" i="8"/>
  <c r="T25" i="8"/>
  <c r="S25" i="8"/>
  <c r="M25" i="8"/>
  <c r="L25" i="8"/>
  <c r="J25" i="8"/>
  <c r="V24" i="8"/>
  <c r="U24" i="8"/>
  <c r="T24" i="8"/>
  <c r="S24" i="8"/>
  <c r="M24" i="8"/>
  <c r="L24" i="8"/>
  <c r="J24" i="8"/>
  <c r="V23" i="8"/>
  <c r="U23" i="8"/>
  <c r="T23" i="8"/>
  <c r="S23" i="8"/>
  <c r="M23" i="8"/>
  <c r="L23" i="8"/>
  <c r="J23" i="8"/>
  <c r="V22" i="8"/>
  <c r="U22" i="8"/>
  <c r="T22" i="8"/>
  <c r="S22" i="8"/>
  <c r="M22" i="8"/>
  <c r="L22" i="8"/>
  <c r="J22" i="8"/>
  <c r="U21" i="8"/>
  <c r="T21" i="8"/>
  <c r="S21" i="8"/>
  <c r="M21" i="8"/>
  <c r="L21" i="8"/>
  <c r="J21" i="8"/>
  <c r="V20" i="8"/>
  <c r="U20" i="8"/>
  <c r="T20" i="8"/>
  <c r="S20" i="8"/>
  <c r="M20" i="8"/>
  <c r="L20" i="8"/>
  <c r="J20" i="8"/>
  <c r="V19" i="8"/>
  <c r="U19" i="8"/>
  <c r="T19" i="8"/>
  <c r="S19" i="8"/>
  <c r="M19" i="8"/>
  <c r="L19" i="8"/>
  <c r="J19" i="8"/>
  <c r="V18" i="8"/>
  <c r="U18" i="8"/>
  <c r="T18" i="8"/>
  <c r="S18" i="8"/>
  <c r="M18" i="8"/>
  <c r="L18" i="8"/>
  <c r="J18" i="8"/>
  <c r="V17" i="8"/>
  <c r="U17" i="8"/>
  <c r="T17" i="8"/>
  <c r="S17" i="8"/>
  <c r="M17" i="8"/>
  <c r="L17" i="8"/>
  <c r="J17" i="8"/>
  <c r="V16" i="8"/>
  <c r="U16" i="8"/>
  <c r="T16" i="8"/>
  <c r="S16" i="8"/>
  <c r="M16" i="8"/>
  <c r="L16" i="8"/>
  <c r="J16" i="8"/>
  <c r="V15" i="8"/>
  <c r="U15" i="8"/>
  <c r="T15" i="8"/>
  <c r="S15" i="8"/>
  <c r="M15" i="8"/>
  <c r="L15" i="8"/>
  <c r="J15" i="8"/>
  <c r="V14" i="8"/>
  <c r="U14" i="8"/>
  <c r="T14" i="8"/>
  <c r="S14" i="8"/>
  <c r="M14" i="8"/>
  <c r="L14" i="8"/>
  <c r="J14" i="8"/>
  <c r="V13" i="8"/>
  <c r="U13" i="8"/>
  <c r="T13" i="8"/>
  <c r="S13" i="8"/>
  <c r="M13" i="8"/>
  <c r="L13" i="8"/>
  <c r="J13" i="8"/>
  <c r="V12" i="8"/>
  <c r="U12" i="8"/>
  <c r="T12" i="8"/>
  <c r="S12" i="8"/>
  <c r="M12" i="8"/>
  <c r="L12" i="8"/>
  <c r="J12" i="8"/>
  <c r="V11" i="8"/>
  <c r="U11" i="8"/>
  <c r="T11" i="8"/>
  <c r="S11" i="8"/>
  <c r="M11" i="8"/>
  <c r="L11" i="8"/>
  <c r="J11" i="8"/>
  <c r="V10" i="8"/>
  <c r="U10" i="8"/>
  <c r="T10" i="8"/>
  <c r="S10" i="8"/>
  <c r="M10" i="8"/>
  <c r="L10" i="8"/>
  <c r="J10" i="8"/>
  <c r="V9" i="8"/>
  <c r="U9" i="8"/>
  <c r="T9" i="8"/>
  <c r="S9" i="8"/>
  <c r="M9" i="8"/>
  <c r="L9" i="8"/>
  <c r="J9" i="8"/>
  <c r="V8" i="8"/>
  <c r="U8" i="8"/>
  <c r="T8" i="8"/>
  <c r="S8" i="8"/>
  <c r="M8" i="8"/>
  <c r="L8" i="8"/>
  <c r="J8" i="8"/>
  <c r="V7" i="8"/>
  <c r="U7" i="8"/>
  <c r="T7" i="8"/>
  <c r="S7" i="8"/>
  <c r="M7" i="8"/>
  <c r="L7" i="8"/>
  <c r="J7" i="8"/>
  <c r="V6" i="8"/>
  <c r="U6" i="8"/>
  <c r="T6" i="8"/>
  <c r="S6" i="8"/>
  <c r="M6" i="8"/>
  <c r="L6" i="8"/>
  <c r="J6" i="8"/>
  <c r="V5" i="8"/>
  <c r="U5" i="8"/>
  <c r="T5" i="8"/>
  <c r="S5" i="8"/>
  <c r="M5" i="8"/>
  <c r="L5" i="8"/>
  <c r="J5" i="8"/>
  <c r="V4" i="8"/>
  <c r="U4" i="8"/>
  <c r="T4" i="8"/>
  <c r="S4" i="8"/>
  <c r="M4" i="8"/>
  <c r="L4" i="8"/>
  <c r="J4" i="8"/>
  <c r="V3" i="8"/>
  <c r="U3" i="8"/>
  <c r="T3" i="8"/>
  <c r="S3" i="8"/>
  <c r="M3" i="8"/>
  <c r="L3" i="8"/>
  <c r="J3" i="8"/>
  <c r="V2" i="8"/>
  <c r="U2" i="8"/>
  <c r="T2" i="8"/>
  <c r="S2" i="8"/>
  <c r="M2" i="8"/>
  <c r="L2" i="8"/>
  <c r="J2" i="8"/>
  <c r="M3" i="2"/>
  <c r="M2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Y35" i="7"/>
  <c r="AA28" i="7"/>
  <c r="AA21" i="7"/>
  <c r="AA22" i="7"/>
  <c r="AA23" i="7"/>
  <c r="AA24" i="7"/>
  <c r="AA25" i="7"/>
  <c r="AA26" i="7"/>
  <c r="AA27" i="7"/>
  <c r="AA20" i="7"/>
  <c r="Z28" i="7"/>
  <c r="Y28" i="7"/>
  <c r="Z27" i="7"/>
  <c r="Z26" i="7"/>
  <c r="Z25" i="7"/>
  <c r="Z24" i="7"/>
  <c r="Z23" i="7"/>
  <c r="Z22" i="7"/>
  <c r="Z21" i="7"/>
  <c r="Z20" i="7"/>
  <c r="Y27" i="7"/>
  <c r="Y26" i="7"/>
  <c r="Y25" i="7"/>
  <c r="Y24" i="7"/>
  <c r="Y23" i="7"/>
  <c r="Y22" i="7"/>
  <c r="Y21" i="7"/>
  <c r="Y20" i="7"/>
  <c r="Z12" i="7"/>
  <c r="Y12" i="7"/>
  <c r="AA12" i="7"/>
  <c r="AA11" i="7"/>
  <c r="AA10" i="7"/>
  <c r="AA9" i="7"/>
  <c r="AA8" i="7"/>
  <c r="Z11" i="7"/>
  <c r="Z10" i="7"/>
  <c r="Z9" i="7"/>
  <c r="Z8" i="7"/>
  <c r="Y11" i="7"/>
  <c r="Y10" i="7"/>
  <c r="Y9" i="7"/>
  <c r="Y8" i="7"/>
  <c r="S1585" i="7"/>
  <c r="R1585" i="7"/>
  <c r="Q1585" i="7"/>
  <c r="P1585" i="7"/>
  <c r="J1585" i="7"/>
  <c r="S1584" i="7"/>
  <c r="R1584" i="7"/>
  <c r="Q1584" i="7"/>
  <c r="P1584" i="7"/>
  <c r="J1584" i="7"/>
  <c r="S1583" i="7"/>
  <c r="R1583" i="7"/>
  <c r="Q1583" i="7"/>
  <c r="P1583" i="7"/>
  <c r="J1583" i="7"/>
  <c r="S1582" i="7"/>
  <c r="R1582" i="7"/>
  <c r="Q1582" i="7"/>
  <c r="P1582" i="7"/>
  <c r="J1582" i="7"/>
  <c r="S1581" i="7"/>
  <c r="R1581" i="7"/>
  <c r="Q1581" i="7"/>
  <c r="P1581" i="7"/>
  <c r="J1581" i="7"/>
  <c r="S1580" i="7"/>
  <c r="R1580" i="7"/>
  <c r="Q1580" i="7"/>
  <c r="P1580" i="7"/>
  <c r="J1580" i="7"/>
  <c r="S1579" i="7"/>
  <c r="R1579" i="7"/>
  <c r="Q1579" i="7"/>
  <c r="P1579" i="7"/>
  <c r="J1579" i="7"/>
  <c r="S1578" i="7"/>
  <c r="R1578" i="7"/>
  <c r="Q1578" i="7"/>
  <c r="P1578" i="7"/>
  <c r="J1578" i="7"/>
  <c r="S1577" i="7"/>
  <c r="R1577" i="7"/>
  <c r="Q1577" i="7"/>
  <c r="P1577" i="7"/>
  <c r="J1577" i="7"/>
  <c r="S1576" i="7"/>
  <c r="R1576" i="7"/>
  <c r="Q1576" i="7"/>
  <c r="P1576" i="7"/>
  <c r="J1576" i="7"/>
  <c r="S1575" i="7"/>
  <c r="R1575" i="7"/>
  <c r="Q1575" i="7"/>
  <c r="P1575" i="7"/>
  <c r="J1575" i="7"/>
  <c r="S1574" i="7"/>
  <c r="R1574" i="7"/>
  <c r="Q1574" i="7"/>
  <c r="P1574" i="7"/>
  <c r="J1574" i="7"/>
  <c r="S1573" i="7"/>
  <c r="R1573" i="7"/>
  <c r="Q1573" i="7"/>
  <c r="P1573" i="7"/>
  <c r="J1573" i="7"/>
  <c r="S1572" i="7"/>
  <c r="R1572" i="7"/>
  <c r="Q1572" i="7"/>
  <c r="P1572" i="7"/>
  <c r="J1572" i="7"/>
  <c r="S1571" i="7"/>
  <c r="R1571" i="7"/>
  <c r="Q1571" i="7"/>
  <c r="P1571" i="7"/>
  <c r="J1571" i="7"/>
  <c r="S1570" i="7"/>
  <c r="R1570" i="7"/>
  <c r="Q1570" i="7"/>
  <c r="P1570" i="7"/>
  <c r="J1570" i="7"/>
  <c r="S1569" i="7"/>
  <c r="R1569" i="7"/>
  <c r="Q1569" i="7"/>
  <c r="P1569" i="7"/>
  <c r="J1569" i="7"/>
  <c r="S1568" i="7"/>
  <c r="R1568" i="7"/>
  <c r="Q1568" i="7"/>
  <c r="P1568" i="7"/>
  <c r="J1568" i="7"/>
  <c r="S1567" i="7"/>
  <c r="R1567" i="7"/>
  <c r="Q1567" i="7"/>
  <c r="P1567" i="7"/>
  <c r="J1567" i="7"/>
  <c r="S1566" i="7"/>
  <c r="R1566" i="7"/>
  <c r="Q1566" i="7"/>
  <c r="P1566" i="7"/>
  <c r="J1566" i="7"/>
  <c r="S1565" i="7"/>
  <c r="R1565" i="7"/>
  <c r="Q1565" i="7"/>
  <c r="P1565" i="7"/>
  <c r="J1565" i="7"/>
  <c r="S1564" i="7"/>
  <c r="R1564" i="7"/>
  <c r="Q1564" i="7"/>
  <c r="P1564" i="7"/>
  <c r="J1564" i="7"/>
  <c r="S1563" i="7"/>
  <c r="R1563" i="7"/>
  <c r="Q1563" i="7"/>
  <c r="P1563" i="7"/>
  <c r="J1563" i="7"/>
  <c r="S1562" i="7"/>
  <c r="R1562" i="7"/>
  <c r="Q1562" i="7"/>
  <c r="P1562" i="7"/>
  <c r="J1562" i="7"/>
  <c r="S1561" i="7"/>
  <c r="R1561" i="7"/>
  <c r="Q1561" i="7"/>
  <c r="P1561" i="7"/>
  <c r="J1561" i="7"/>
  <c r="S1560" i="7"/>
  <c r="R1560" i="7"/>
  <c r="Q1560" i="7"/>
  <c r="P1560" i="7"/>
  <c r="J1560" i="7"/>
  <c r="S1559" i="7"/>
  <c r="R1559" i="7"/>
  <c r="Q1559" i="7"/>
  <c r="P1559" i="7"/>
  <c r="J1559" i="7"/>
  <c r="S1558" i="7"/>
  <c r="R1558" i="7"/>
  <c r="Q1558" i="7"/>
  <c r="P1558" i="7"/>
  <c r="J1558" i="7"/>
  <c r="S1557" i="7"/>
  <c r="R1557" i="7"/>
  <c r="Q1557" i="7"/>
  <c r="P1557" i="7"/>
  <c r="J1557" i="7"/>
  <c r="S1556" i="7"/>
  <c r="R1556" i="7"/>
  <c r="Q1556" i="7"/>
  <c r="P1556" i="7"/>
  <c r="J1556" i="7"/>
  <c r="S1555" i="7"/>
  <c r="R1555" i="7"/>
  <c r="Q1555" i="7"/>
  <c r="P1555" i="7"/>
  <c r="J1555" i="7"/>
  <c r="S1554" i="7"/>
  <c r="R1554" i="7"/>
  <c r="Q1554" i="7"/>
  <c r="P1554" i="7"/>
  <c r="J1554" i="7"/>
  <c r="S1553" i="7"/>
  <c r="R1553" i="7"/>
  <c r="Q1553" i="7"/>
  <c r="P1553" i="7"/>
  <c r="J1553" i="7"/>
  <c r="S1552" i="7"/>
  <c r="R1552" i="7"/>
  <c r="Q1552" i="7"/>
  <c r="P1552" i="7"/>
  <c r="J1552" i="7"/>
  <c r="S1551" i="7"/>
  <c r="R1551" i="7"/>
  <c r="Q1551" i="7"/>
  <c r="P1551" i="7"/>
  <c r="J1551" i="7"/>
  <c r="S1550" i="7"/>
  <c r="R1550" i="7"/>
  <c r="Q1550" i="7"/>
  <c r="P1550" i="7"/>
  <c r="J1550" i="7"/>
  <c r="S1549" i="7"/>
  <c r="R1549" i="7"/>
  <c r="Q1549" i="7"/>
  <c r="P1549" i="7"/>
  <c r="J1549" i="7"/>
  <c r="S1548" i="7"/>
  <c r="R1548" i="7"/>
  <c r="Q1548" i="7"/>
  <c r="P1548" i="7"/>
  <c r="J1548" i="7"/>
  <c r="S1547" i="7"/>
  <c r="R1547" i="7"/>
  <c r="Q1547" i="7"/>
  <c r="P1547" i="7"/>
  <c r="J1547" i="7"/>
  <c r="S1546" i="7"/>
  <c r="R1546" i="7"/>
  <c r="Q1546" i="7"/>
  <c r="P1546" i="7"/>
  <c r="J1546" i="7"/>
  <c r="S1545" i="7"/>
  <c r="R1545" i="7"/>
  <c r="Q1545" i="7"/>
  <c r="P1545" i="7"/>
  <c r="J1545" i="7"/>
  <c r="S1544" i="7"/>
  <c r="R1544" i="7"/>
  <c r="Q1544" i="7"/>
  <c r="P1544" i="7"/>
  <c r="J1544" i="7"/>
  <c r="S1543" i="7"/>
  <c r="R1543" i="7"/>
  <c r="Q1543" i="7"/>
  <c r="P1543" i="7"/>
  <c r="J1543" i="7"/>
  <c r="S1542" i="7"/>
  <c r="R1542" i="7"/>
  <c r="Q1542" i="7"/>
  <c r="P1542" i="7"/>
  <c r="J1542" i="7"/>
  <c r="S1541" i="7"/>
  <c r="R1541" i="7"/>
  <c r="Q1541" i="7"/>
  <c r="P1541" i="7"/>
  <c r="J1541" i="7"/>
  <c r="S1540" i="7"/>
  <c r="R1540" i="7"/>
  <c r="Q1540" i="7"/>
  <c r="P1540" i="7"/>
  <c r="J1540" i="7"/>
  <c r="S1539" i="7"/>
  <c r="R1539" i="7"/>
  <c r="Q1539" i="7"/>
  <c r="P1539" i="7"/>
  <c r="J1539" i="7"/>
  <c r="S1538" i="7"/>
  <c r="R1538" i="7"/>
  <c r="Q1538" i="7"/>
  <c r="P1538" i="7"/>
  <c r="J1538" i="7"/>
  <c r="S1537" i="7"/>
  <c r="R1537" i="7"/>
  <c r="Q1537" i="7"/>
  <c r="P1537" i="7"/>
  <c r="J1537" i="7"/>
  <c r="S1536" i="7"/>
  <c r="R1536" i="7"/>
  <c r="Q1536" i="7"/>
  <c r="P1536" i="7"/>
  <c r="J1536" i="7"/>
  <c r="S1535" i="7"/>
  <c r="R1535" i="7"/>
  <c r="Q1535" i="7"/>
  <c r="P1535" i="7"/>
  <c r="J1535" i="7"/>
  <c r="S1534" i="7"/>
  <c r="R1534" i="7"/>
  <c r="Q1534" i="7"/>
  <c r="P1534" i="7"/>
  <c r="J1534" i="7"/>
  <c r="S1533" i="7"/>
  <c r="R1533" i="7"/>
  <c r="Q1533" i="7"/>
  <c r="P1533" i="7"/>
  <c r="J1533" i="7"/>
  <c r="S1532" i="7"/>
  <c r="R1532" i="7"/>
  <c r="Q1532" i="7"/>
  <c r="P1532" i="7"/>
  <c r="J1532" i="7"/>
  <c r="S1531" i="7"/>
  <c r="R1531" i="7"/>
  <c r="Q1531" i="7"/>
  <c r="P1531" i="7"/>
  <c r="J1531" i="7"/>
  <c r="S1530" i="7"/>
  <c r="R1530" i="7"/>
  <c r="Q1530" i="7"/>
  <c r="P1530" i="7"/>
  <c r="J1530" i="7"/>
  <c r="S1529" i="7"/>
  <c r="R1529" i="7"/>
  <c r="Q1529" i="7"/>
  <c r="P1529" i="7"/>
  <c r="J1529" i="7"/>
  <c r="S1528" i="7"/>
  <c r="R1528" i="7"/>
  <c r="Q1528" i="7"/>
  <c r="P1528" i="7"/>
  <c r="J1528" i="7"/>
  <c r="S1527" i="7"/>
  <c r="R1527" i="7"/>
  <c r="Q1527" i="7"/>
  <c r="P1527" i="7"/>
  <c r="J1527" i="7"/>
  <c r="S1526" i="7"/>
  <c r="R1526" i="7"/>
  <c r="Q1526" i="7"/>
  <c r="P1526" i="7"/>
  <c r="J1526" i="7"/>
  <c r="S1525" i="7"/>
  <c r="R1525" i="7"/>
  <c r="Q1525" i="7"/>
  <c r="P1525" i="7"/>
  <c r="J1525" i="7"/>
  <c r="S1524" i="7"/>
  <c r="R1524" i="7"/>
  <c r="Q1524" i="7"/>
  <c r="P1524" i="7"/>
  <c r="J1524" i="7"/>
  <c r="S1523" i="7"/>
  <c r="R1523" i="7"/>
  <c r="Q1523" i="7"/>
  <c r="P1523" i="7"/>
  <c r="J1523" i="7"/>
  <c r="S1522" i="7"/>
  <c r="R1522" i="7"/>
  <c r="Q1522" i="7"/>
  <c r="P1522" i="7"/>
  <c r="J1522" i="7"/>
  <c r="S1521" i="7"/>
  <c r="R1521" i="7"/>
  <c r="Q1521" i="7"/>
  <c r="P1521" i="7"/>
  <c r="J1521" i="7"/>
  <c r="S1520" i="7"/>
  <c r="R1520" i="7"/>
  <c r="Q1520" i="7"/>
  <c r="P1520" i="7"/>
  <c r="J1520" i="7"/>
  <c r="S1519" i="7"/>
  <c r="R1519" i="7"/>
  <c r="Q1519" i="7"/>
  <c r="P1519" i="7"/>
  <c r="J1519" i="7"/>
  <c r="S1518" i="7"/>
  <c r="R1518" i="7"/>
  <c r="Q1518" i="7"/>
  <c r="P1518" i="7"/>
  <c r="J1518" i="7"/>
  <c r="S1517" i="7"/>
  <c r="R1517" i="7"/>
  <c r="Q1517" i="7"/>
  <c r="P1517" i="7"/>
  <c r="J1517" i="7"/>
  <c r="S1516" i="7"/>
  <c r="R1516" i="7"/>
  <c r="Q1516" i="7"/>
  <c r="P1516" i="7"/>
  <c r="J1516" i="7"/>
  <c r="S1515" i="7"/>
  <c r="R1515" i="7"/>
  <c r="Q1515" i="7"/>
  <c r="P1515" i="7"/>
  <c r="J1515" i="7"/>
  <c r="S1514" i="7"/>
  <c r="R1514" i="7"/>
  <c r="Q1514" i="7"/>
  <c r="P1514" i="7"/>
  <c r="J1514" i="7"/>
  <c r="S1513" i="7"/>
  <c r="R1513" i="7"/>
  <c r="Q1513" i="7"/>
  <c r="P1513" i="7"/>
  <c r="J1513" i="7"/>
  <c r="S1512" i="7"/>
  <c r="R1512" i="7"/>
  <c r="Q1512" i="7"/>
  <c r="P1512" i="7"/>
  <c r="J1512" i="7"/>
  <c r="S1511" i="7"/>
  <c r="R1511" i="7"/>
  <c r="Q1511" i="7"/>
  <c r="P1511" i="7"/>
  <c r="J1511" i="7"/>
  <c r="S1510" i="7"/>
  <c r="R1510" i="7"/>
  <c r="Q1510" i="7"/>
  <c r="P1510" i="7"/>
  <c r="J1510" i="7"/>
  <c r="S1509" i="7"/>
  <c r="R1509" i="7"/>
  <c r="Q1509" i="7"/>
  <c r="P1509" i="7"/>
  <c r="J1509" i="7"/>
  <c r="S1508" i="7"/>
  <c r="R1508" i="7"/>
  <c r="Q1508" i="7"/>
  <c r="P1508" i="7"/>
  <c r="J1508" i="7"/>
  <c r="S1507" i="7"/>
  <c r="R1507" i="7"/>
  <c r="Q1507" i="7"/>
  <c r="P1507" i="7"/>
  <c r="J1507" i="7"/>
  <c r="S1506" i="7"/>
  <c r="R1506" i="7"/>
  <c r="Q1506" i="7"/>
  <c r="P1506" i="7"/>
  <c r="J1506" i="7"/>
  <c r="S1505" i="7"/>
  <c r="R1505" i="7"/>
  <c r="Q1505" i="7"/>
  <c r="P1505" i="7"/>
  <c r="J1505" i="7"/>
  <c r="S1504" i="7"/>
  <c r="R1504" i="7"/>
  <c r="Q1504" i="7"/>
  <c r="P1504" i="7"/>
  <c r="J1504" i="7"/>
  <c r="S1503" i="7"/>
  <c r="R1503" i="7"/>
  <c r="Q1503" i="7"/>
  <c r="P1503" i="7"/>
  <c r="J1503" i="7"/>
  <c r="S1502" i="7"/>
  <c r="R1502" i="7"/>
  <c r="Q1502" i="7"/>
  <c r="P1502" i="7"/>
  <c r="J1502" i="7"/>
  <c r="S1501" i="7"/>
  <c r="R1501" i="7"/>
  <c r="Q1501" i="7"/>
  <c r="P1501" i="7"/>
  <c r="J1501" i="7"/>
  <c r="S1500" i="7"/>
  <c r="R1500" i="7"/>
  <c r="Q1500" i="7"/>
  <c r="P1500" i="7"/>
  <c r="J1500" i="7"/>
  <c r="S1499" i="7"/>
  <c r="R1499" i="7"/>
  <c r="Q1499" i="7"/>
  <c r="P1499" i="7"/>
  <c r="J1499" i="7"/>
  <c r="S1498" i="7"/>
  <c r="R1498" i="7"/>
  <c r="Q1498" i="7"/>
  <c r="P1498" i="7"/>
  <c r="J1498" i="7"/>
  <c r="S1497" i="7"/>
  <c r="R1497" i="7"/>
  <c r="Q1497" i="7"/>
  <c r="P1497" i="7"/>
  <c r="J1497" i="7"/>
  <c r="S1496" i="7"/>
  <c r="R1496" i="7"/>
  <c r="Q1496" i="7"/>
  <c r="P1496" i="7"/>
  <c r="J1496" i="7"/>
  <c r="S1495" i="7"/>
  <c r="R1495" i="7"/>
  <c r="Q1495" i="7"/>
  <c r="P1495" i="7"/>
  <c r="J1495" i="7"/>
  <c r="S1494" i="7"/>
  <c r="R1494" i="7"/>
  <c r="Q1494" i="7"/>
  <c r="P1494" i="7"/>
  <c r="J1494" i="7"/>
  <c r="S1493" i="7"/>
  <c r="R1493" i="7"/>
  <c r="Q1493" i="7"/>
  <c r="P1493" i="7"/>
  <c r="J1493" i="7"/>
  <c r="S1492" i="7"/>
  <c r="R1492" i="7"/>
  <c r="Q1492" i="7"/>
  <c r="P1492" i="7"/>
  <c r="J1492" i="7"/>
  <c r="S1491" i="7"/>
  <c r="R1491" i="7"/>
  <c r="Q1491" i="7"/>
  <c r="P1491" i="7"/>
  <c r="J1491" i="7"/>
  <c r="S1490" i="7"/>
  <c r="R1490" i="7"/>
  <c r="Q1490" i="7"/>
  <c r="P1490" i="7"/>
  <c r="J1490" i="7"/>
  <c r="S1489" i="7"/>
  <c r="R1489" i="7"/>
  <c r="Q1489" i="7"/>
  <c r="P1489" i="7"/>
  <c r="J1489" i="7"/>
  <c r="S1488" i="7"/>
  <c r="R1488" i="7"/>
  <c r="Q1488" i="7"/>
  <c r="P1488" i="7"/>
  <c r="J1488" i="7"/>
  <c r="S1487" i="7"/>
  <c r="R1487" i="7"/>
  <c r="Q1487" i="7"/>
  <c r="P1487" i="7"/>
  <c r="J1487" i="7"/>
  <c r="S1486" i="7"/>
  <c r="R1486" i="7"/>
  <c r="Q1486" i="7"/>
  <c r="P1486" i="7"/>
  <c r="J1486" i="7"/>
  <c r="S1485" i="7"/>
  <c r="R1485" i="7"/>
  <c r="Q1485" i="7"/>
  <c r="P1485" i="7"/>
  <c r="J1485" i="7"/>
  <c r="S1484" i="7"/>
  <c r="R1484" i="7"/>
  <c r="Q1484" i="7"/>
  <c r="P1484" i="7"/>
  <c r="J1484" i="7"/>
  <c r="S1483" i="7"/>
  <c r="R1483" i="7"/>
  <c r="Q1483" i="7"/>
  <c r="P1483" i="7"/>
  <c r="J1483" i="7"/>
  <c r="S1482" i="7"/>
  <c r="R1482" i="7"/>
  <c r="Q1482" i="7"/>
  <c r="P1482" i="7"/>
  <c r="J1482" i="7"/>
  <c r="S1481" i="7"/>
  <c r="R1481" i="7"/>
  <c r="Q1481" i="7"/>
  <c r="P1481" i="7"/>
  <c r="J1481" i="7"/>
  <c r="S1480" i="7"/>
  <c r="R1480" i="7"/>
  <c r="Q1480" i="7"/>
  <c r="P1480" i="7"/>
  <c r="J1480" i="7"/>
  <c r="S1479" i="7"/>
  <c r="R1479" i="7"/>
  <c r="Q1479" i="7"/>
  <c r="P1479" i="7"/>
  <c r="J1479" i="7"/>
  <c r="S1478" i="7"/>
  <c r="R1478" i="7"/>
  <c r="Q1478" i="7"/>
  <c r="P1478" i="7"/>
  <c r="J1478" i="7"/>
  <c r="S1477" i="7"/>
  <c r="R1477" i="7"/>
  <c r="Q1477" i="7"/>
  <c r="P1477" i="7"/>
  <c r="J1477" i="7"/>
  <c r="S1476" i="7"/>
  <c r="R1476" i="7"/>
  <c r="Q1476" i="7"/>
  <c r="P1476" i="7"/>
  <c r="J1476" i="7"/>
  <c r="S1475" i="7"/>
  <c r="R1475" i="7"/>
  <c r="Q1475" i="7"/>
  <c r="P1475" i="7"/>
  <c r="J1475" i="7"/>
  <c r="S1474" i="7"/>
  <c r="R1474" i="7"/>
  <c r="Q1474" i="7"/>
  <c r="P1474" i="7"/>
  <c r="J1474" i="7"/>
  <c r="S1473" i="7"/>
  <c r="R1473" i="7"/>
  <c r="Q1473" i="7"/>
  <c r="P1473" i="7"/>
  <c r="J1473" i="7"/>
  <c r="S1472" i="7"/>
  <c r="R1472" i="7"/>
  <c r="Q1472" i="7"/>
  <c r="P1472" i="7"/>
  <c r="J1472" i="7"/>
  <c r="S1471" i="7"/>
  <c r="R1471" i="7"/>
  <c r="Q1471" i="7"/>
  <c r="P1471" i="7"/>
  <c r="J1471" i="7"/>
  <c r="S1470" i="7"/>
  <c r="R1470" i="7"/>
  <c r="Q1470" i="7"/>
  <c r="P1470" i="7"/>
  <c r="J1470" i="7"/>
  <c r="S1469" i="7"/>
  <c r="R1469" i="7"/>
  <c r="Q1469" i="7"/>
  <c r="P1469" i="7"/>
  <c r="J1469" i="7"/>
  <c r="S1468" i="7"/>
  <c r="R1468" i="7"/>
  <c r="Q1468" i="7"/>
  <c r="P1468" i="7"/>
  <c r="J1468" i="7"/>
  <c r="S1467" i="7"/>
  <c r="R1467" i="7"/>
  <c r="Q1467" i="7"/>
  <c r="P1467" i="7"/>
  <c r="J1467" i="7"/>
  <c r="S1466" i="7"/>
  <c r="R1466" i="7"/>
  <c r="Q1466" i="7"/>
  <c r="P1466" i="7"/>
  <c r="J1466" i="7"/>
  <c r="S1465" i="7"/>
  <c r="R1465" i="7"/>
  <c r="Q1465" i="7"/>
  <c r="P1465" i="7"/>
  <c r="J1465" i="7"/>
  <c r="S1464" i="7"/>
  <c r="R1464" i="7"/>
  <c r="Q1464" i="7"/>
  <c r="P1464" i="7"/>
  <c r="J1464" i="7"/>
  <c r="S1463" i="7"/>
  <c r="R1463" i="7"/>
  <c r="Q1463" i="7"/>
  <c r="P1463" i="7"/>
  <c r="J1463" i="7"/>
  <c r="S1462" i="7"/>
  <c r="R1462" i="7"/>
  <c r="Q1462" i="7"/>
  <c r="P1462" i="7"/>
  <c r="J1462" i="7"/>
  <c r="S1461" i="7"/>
  <c r="R1461" i="7"/>
  <c r="Q1461" i="7"/>
  <c r="P1461" i="7"/>
  <c r="J1461" i="7"/>
  <c r="S1460" i="7"/>
  <c r="R1460" i="7"/>
  <c r="Q1460" i="7"/>
  <c r="P1460" i="7"/>
  <c r="J1460" i="7"/>
  <c r="S1459" i="7"/>
  <c r="R1459" i="7"/>
  <c r="Q1459" i="7"/>
  <c r="P1459" i="7"/>
  <c r="J1459" i="7"/>
  <c r="S1458" i="7"/>
  <c r="R1458" i="7"/>
  <c r="Q1458" i="7"/>
  <c r="P1458" i="7"/>
  <c r="J1458" i="7"/>
  <c r="S1457" i="7"/>
  <c r="R1457" i="7"/>
  <c r="Q1457" i="7"/>
  <c r="P1457" i="7"/>
  <c r="J1457" i="7"/>
  <c r="S1456" i="7"/>
  <c r="R1456" i="7"/>
  <c r="Q1456" i="7"/>
  <c r="P1456" i="7"/>
  <c r="J1456" i="7"/>
  <c r="S1455" i="7"/>
  <c r="R1455" i="7"/>
  <c r="Q1455" i="7"/>
  <c r="P1455" i="7"/>
  <c r="J1455" i="7"/>
  <c r="S1454" i="7"/>
  <c r="R1454" i="7"/>
  <c r="Q1454" i="7"/>
  <c r="P1454" i="7"/>
  <c r="J1454" i="7"/>
  <c r="S1453" i="7"/>
  <c r="R1453" i="7"/>
  <c r="Q1453" i="7"/>
  <c r="P1453" i="7"/>
  <c r="J1453" i="7"/>
  <c r="S1452" i="7"/>
  <c r="R1452" i="7"/>
  <c r="Q1452" i="7"/>
  <c r="P1452" i="7"/>
  <c r="J1452" i="7"/>
  <c r="S1451" i="7"/>
  <c r="R1451" i="7"/>
  <c r="Q1451" i="7"/>
  <c r="P1451" i="7"/>
  <c r="J1451" i="7"/>
  <c r="S1450" i="7"/>
  <c r="R1450" i="7"/>
  <c r="Q1450" i="7"/>
  <c r="P1450" i="7"/>
  <c r="J1450" i="7"/>
  <c r="S1449" i="7"/>
  <c r="R1449" i="7"/>
  <c r="Q1449" i="7"/>
  <c r="P1449" i="7"/>
  <c r="J1449" i="7"/>
  <c r="S1448" i="7"/>
  <c r="R1448" i="7"/>
  <c r="Q1448" i="7"/>
  <c r="P1448" i="7"/>
  <c r="J1448" i="7"/>
  <c r="S1447" i="7"/>
  <c r="R1447" i="7"/>
  <c r="Q1447" i="7"/>
  <c r="P1447" i="7"/>
  <c r="J1447" i="7"/>
  <c r="S1446" i="7"/>
  <c r="R1446" i="7"/>
  <c r="Q1446" i="7"/>
  <c r="P1446" i="7"/>
  <c r="J1446" i="7"/>
  <c r="S1445" i="7"/>
  <c r="R1445" i="7"/>
  <c r="Q1445" i="7"/>
  <c r="P1445" i="7"/>
  <c r="J1445" i="7"/>
  <c r="S1444" i="7"/>
  <c r="R1444" i="7"/>
  <c r="Q1444" i="7"/>
  <c r="P1444" i="7"/>
  <c r="J1444" i="7"/>
  <c r="S1443" i="7"/>
  <c r="R1443" i="7"/>
  <c r="Q1443" i="7"/>
  <c r="P1443" i="7"/>
  <c r="J1443" i="7"/>
  <c r="S1442" i="7"/>
  <c r="R1442" i="7"/>
  <c r="Q1442" i="7"/>
  <c r="P1442" i="7"/>
  <c r="J1442" i="7"/>
  <c r="S1441" i="7"/>
  <c r="R1441" i="7"/>
  <c r="Q1441" i="7"/>
  <c r="P1441" i="7"/>
  <c r="J1441" i="7"/>
  <c r="S1440" i="7"/>
  <c r="R1440" i="7"/>
  <c r="Q1440" i="7"/>
  <c r="P1440" i="7"/>
  <c r="J1440" i="7"/>
  <c r="S1439" i="7"/>
  <c r="R1439" i="7"/>
  <c r="Q1439" i="7"/>
  <c r="P1439" i="7"/>
  <c r="J1439" i="7"/>
  <c r="S1438" i="7"/>
  <c r="R1438" i="7"/>
  <c r="Q1438" i="7"/>
  <c r="P1438" i="7"/>
  <c r="J1438" i="7"/>
  <c r="S1437" i="7"/>
  <c r="R1437" i="7"/>
  <c r="Q1437" i="7"/>
  <c r="P1437" i="7"/>
  <c r="J1437" i="7"/>
  <c r="S1436" i="7"/>
  <c r="R1436" i="7"/>
  <c r="Q1436" i="7"/>
  <c r="P1436" i="7"/>
  <c r="J1436" i="7"/>
  <c r="S1435" i="7"/>
  <c r="R1435" i="7"/>
  <c r="Q1435" i="7"/>
  <c r="P1435" i="7"/>
  <c r="J1435" i="7"/>
  <c r="S1434" i="7"/>
  <c r="R1434" i="7"/>
  <c r="Q1434" i="7"/>
  <c r="P1434" i="7"/>
  <c r="J1434" i="7"/>
  <c r="S1433" i="7"/>
  <c r="R1433" i="7"/>
  <c r="Q1433" i="7"/>
  <c r="P1433" i="7"/>
  <c r="J1433" i="7"/>
  <c r="S1432" i="7"/>
  <c r="R1432" i="7"/>
  <c r="Q1432" i="7"/>
  <c r="P1432" i="7"/>
  <c r="J1432" i="7"/>
  <c r="S1431" i="7"/>
  <c r="R1431" i="7"/>
  <c r="Q1431" i="7"/>
  <c r="P1431" i="7"/>
  <c r="J1431" i="7"/>
  <c r="S1430" i="7"/>
  <c r="R1430" i="7"/>
  <c r="Q1430" i="7"/>
  <c r="P1430" i="7"/>
  <c r="J1430" i="7"/>
  <c r="S1429" i="7"/>
  <c r="R1429" i="7"/>
  <c r="Q1429" i="7"/>
  <c r="P1429" i="7"/>
  <c r="J1429" i="7"/>
  <c r="S1428" i="7"/>
  <c r="R1428" i="7"/>
  <c r="Q1428" i="7"/>
  <c r="P1428" i="7"/>
  <c r="J1428" i="7"/>
  <c r="S1427" i="7"/>
  <c r="R1427" i="7"/>
  <c r="Q1427" i="7"/>
  <c r="P1427" i="7"/>
  <c r="J1427" i="7"/>
  <c r="S1426" i="7"/>
  <c r="R1426" i="7"/>
  <c r="Q1426" i="7"/>
  <c r="P1426" i="7"/>
  <c r="J1426" i="7"/>
  <c r="S1425" i="7"/>
  <c r="R1425" i="7"/>
  <c r="Q1425" i="7"/>
  <c r="P1425" i="7"/>
  <c r="J1425" i="7"/>
  <c r="S1424" i="7"/>
  <c r="R1424" i="7"/>
  <c r="Q1424" i="7"/>
  <c r="P1424" i="7"/>
  <c r="J1424" i="7"/>
  <c r="S1423" i="7"/>
  <c r="R1423" i="7"/>
  <c r="Q1423" i="7"/>
  <c r="P1423" i="7"/>
  <c r="J1423" i="7"/>
  <c r="S1422" i="7"/>
  <c r="R1422" i="7"/>
  <c r="Q1422" i="7"/>
  <c r="P1422" i="7"/>
  <c r="J1422" i="7"/>
  <c r="S1421" i="7"/>
  <c r="R1421" i="7"/>
  <c r="Q1421" i="7"/>
  <c r="P1421" i="7"/>
  <c r="J1421" i="7"/>
  <c r="S1420" i="7"/>
  <c r="R1420" i="7"/>
  <c r="Q1420" i="7"/>
  <c r="P1420" i="7"/>
  <c r="J1420" i="7"/>
  <c r="S1419" i="7"/>
  <c r="R1419" i="7"/>
  <c r="Q1419" i="7"/>
  <c r="P1419" i="7"/>
  <c r="J1419" i="7"/>
  <c r="S1418" i="7"/>
  <c r="R1418" i="7"/>
  <c r="Q1418" i="7"/>
  <c r="P1418" i="7"/>
  <c r="J1418" i="7"/>
  <c r="S1417" i="7"/>
  <c r="R1417" i="7"/>
  <c r="Q1417" i="7"/>
  <c r="P1417" i="7"/>
  <c r="J1417" i="7"/>
  <c r="S1416" i="7"/>
  <c r="R1416" i="7"/>
  <c r="Q1416" i="7"/>
  <c r="P1416" i="7"/>
  <c r="J1416" i="7"/>
  <c r="S1415" i="7"/>
  <c r="R1415" i="7"/>
  <c r="Q1415" i="7"/>
  <c r="P1415" i="7"/>
  <c r="J1415" i="7"/>
  <c r="S1414" i="7"/>
  <c r="R1414" i="7"/>
  <c r="Q1414" i="7"/>
  <c r="P1414" i="7"/>
  <c r="J1414" i="7"/>
  <c r="S1413" i="7"/>
  <c r="R1413" i="7"/>
  <c r="Q1413" i="7"/>
  <c r="P1413" i="7"/>
  <c r="J1413" i="7"/>
  <c r="S1412" i="7"/>
  <c r="R1412" i="7"/>
  <c r="Q1412" i="7"/>
  <c r="P1412" i="7"/>
  <c r="J1412" i="7"/>
  <c r="S1411" i="7"/>
  <c r="R1411" i="7"/>
  <c r="Q1411" i="7"/>
  <c r="P1411" i="7"/>
  <c r="J1411" i="7"/>
  <c r="S1410" i="7"/>
  <c r="R1410" i="7"/>
  <c r="Q1410" i="7"/>
  <c r="P1410" i="7"/>
  <c r="J1410" i="7"/>
  <c r="S1409" i="7"/>
  <c r="R1409" i="7"/>
  <c r="Q1409" i="7"/>
  <c r="P1409" i="7"/>
  <c r="J1409" i="7"/>
  <c r="S1408" i="7"/>
  <c r="R1408" i="7"/>
  <c r="Q1408" i="7"/>
  <c r="P1408" i="7"/>
  <c r="J1408" i="7"/>
  <c r="S1407" i="7"/>
  <c r="R1407" i="7"/>
  <c r="Q1407" i="7"/>
  <c r="P1407" i="7"/>
  <c r="J1407" i="7"/>
  <c r="S1406" i="7"/>
  <c r="R1406" i="7"/>
  <c r="Q1406" i="7"/>
  <c r="P1406" i="7"/>
  <c r="J1406" i="7"/>
  <c r="S1405" i="7"/>
  <c r="R1405" i="7"/>
  <c r="Q1405" i="7"/>
  <c r="P1405" i="7"/>
  <c r="J1405" i="7"/>
  <c r="S1404" i="7"/>
  <c r="R1404" i="7"/>
  <c r="Q1404" i="7"/>
  <c r="P1404" i="7"/>
  <c r="J1404" i="7"/>
  <c r="S1403" i="7"/>
  <c r="R1403" i="7"/>
  <c r="Q1403" i="7"/>
  <c r="P1403" i="7"/>
  <c r="J1403" i="7"/>
  <c r="S1402" i="7"/>
  <c r="R1402" i="7"/>
  <c r="Q1402" i="7"/>
  <c r="P1402" i="7"/>
  <c r="J1402" i="7"/>
  <c r="S1401" i="7"/>
  <c r="R1401" i="7"/>
  <c r="Q1401" i="7"/>
  <c r="P1401" i="7"/>
  <c r="J1401" i="7"/>
  <c r="S1400" i="7"/>
  <c r="R1400" i="7"/>
  <c r="Q1400" i="7"/>
  <c r="P1400" i="7"/>
  <c r="J1400" i="7"/>
  <c r="S1399" i="7"/>
  <c r="R1399" i="7"/>
  <c r="Q1399" i="7"/>
  <c r="P1399" i="7"/>
  <c r="J1399" i="7"/>
  <c r="S1398" i="7"/>
  <c r="R1398" i="7"/>
  <c r="Q1398" i="7"/>
  <c r="P1398" i="7"/>
  <c r="J1398" i="7"/>
  <c r="S1397" i="7"/>
  <c r="R1397" i="7"/>
  <c r="Q1397" i="7"/>
  <c r="P1397" i="7"/>
  <c r="J1397" i="7"/>
  <c r="S1396" i="7"/>
  <c r="R1396" i="7"/>
  <c r="Q1396" i="7"/>
  <c r="P1396" i="7"/>
  <c r="J1396" i="7"/>
  <c r="S1395" i="7"/>
  <c r="R1395" i="7"/>
  <c r="Q1395" i="7"/>
  <c r="P1395" i="7"/>
  <c r="J1395" i="7"/>
  <c r="S1394" i="7"/>
  <c r="R1394" i="7"/>
  <c r="Q1394" i="7"/>
  <c r="P1394" i="7"/>
  <c r="J1394" i="7"/>
  <c r="S1393" i="7"/>
  <c r="R1393" i="7"/>
  <c r="Q1393" i="7"/>
  <c r="P1393" i="7"/>
  <c r="J1393" i="7"/>
  <c r="S1392" i="7"/>
  <c r="R1392" i="7"/>
  <c r="Q1392" i="7"/>
  <c r="P1392" i="7"/>
  <c r="J1392" i="7"/>
  <c r="S1391" i="7"/>
  <c r="R1391" i="7"/>
  <c r="Q1391" i="7"/>
  <c r="P1391" i="7"/>
  <c r="J1391" i="7"/>
  <c r="S1390" i="7"/>
  <c r="R1390" i="7"/>
  <c r="Q1390" i="7"/>
  <c r="P1390" i="7"/>
  <c r="J1390" i="7"/>
  <c r="S1389" i="7"/>
  <c r="R1389" i="7"/>
  <c r="Q1389" i="7"/>
  <c r="P1389" i="7"/>
  <c r="J1389" i="7"/>
  <c r="S1388" i="7"/>
  <c r="R1388" i="7"/>
  <c r="Q1388" i="7"/>
  <c r="P1388" i="7"/>
  <c r="J1388" i="7"/>
  <c r="S1387" i="7"/>
  <c r="R1387" i="7"/>
  <c r="Q1387" i="7"/>
  <c r="P1387" i="7"/>
  <c r="J1387" i="7"/>
  <c r="S1386" i="7"/>
  <c r="R1386" i="7"/>
  <c r="Q1386" i="7"/>
  <c r="P1386" i="7"/>
  <c r="J1386" i="7"/>
  <c r="S1385" i="7"/>
  <c r="R1385" i="7"/>
  <c r="Q1385" i="7"/>
  <c r="P1385" i="7"/>
  <c r="J1385" i="7"/>
  <c r="S1384" i="7"/>
  <c r="R1384" i="7"/>
  <c r="Q1384" i="7"/>
  <c r="P1384" i="7"/>
  <c r="J1384" i="7"/>
  <c r="S1383" i="7"/>
  <c r="R1383" i="7"/>
  <c r="Q1383" i="7"/>
  <c r="P1383" i="7"/>
  <c r="J1383" i="7"/>
  <c r="S1382" i="7"/>
  <c r="R1382" i="7"/>
  <c r="Q1382" i="7"/>
  <c r="P1382" i="7"/>
  <c r="J1382" i="7"/>
  <c r="S1381" i="7"/>
  <c r="R1381" i="7"/>
  <c r="Q1381" i="7"/>
  <c r="P1381" i="7"/>
  <c r="J1381" i="7"/>
  <c r="S1380" i="7"/>
  <c r="R1380" i="7"/>
  <c r="Q1380" i="7"/>
  <c r="P1380" i="7"/>
  <c r="J1380" i="7"/>
  <c r="S1379" i="7"/>
  <c r="R1379" i="7"/>
  <c r="Q1379" i="7"/>
  <c r="P1379" i="7"/>
  <c r="J1379" i="7"/>
  <c r="S1378" i="7"/>
  <c r="R1378" i="7"/>
  <c r="Q1378" i="7"/>
  <c r="P1378" i="7"/>
  <c r="J1378" i="7"/>
  <c r="S1377" i="7"/>
  <c r="R1377" i="7"/>
  <c r="Q1377" i="7"/>
  <c r="P1377" i="7"/>
  <c r="J1377" i="7"/>
  <c r="S1376" i="7"/>
  <c r="R1376" i="7"/>
  <c r="Q1376" i="7"/>
  <c r="P1376" i="7"/>
  <c r="J1376" i="7"/>
  <c r="S1375" i="7"/>
  <c r="R1375" i="7"/>
  <c r="Q1375" i="7"/>
  <c r="P1375" i="7"/>
  <c r="J1375" i="7"/>
  <c r="S1374" i="7"/>
  <c r="R1374" i="7"/>
  <c r="Q1374" i="7"/>
  <c r="P1374" i="7"/>
  <c r="J1374" i="7"/>
  <c r="S1373" i="7"/>
  <c r="R1373" i="7"/>
  <c r="Q1373" i="7"/>
  <c r="P1373" i="7"/>
  <c r="J1373" i="7"/>
  <c r="S1372" i="7"/>
  <c r="R1372" i="7"/>
  <c r="Q1372" i="7"/>
  <c r="P1372" i="7"/>
  <c r="J1372" i="7"/>
  <c r="S1371" i="7"/>
  <c r="R1371" i="7"/>
  <c r="Q1371" i="7"/>
  <c r="P1371" i="7"/>
  <c r="J1371" i="7"/>
  <c r="S1370" i="7"/>
  <c r="R1370" i="7"/>
  <c r="Q1370" i="7"/>
  <c r="P1370" i="7"/>
  <c r="J1370" i="7"/>
  <c r="S1369" i="7"/>
  <c r="R1369" i="7"/>
  <c r="Q1369" i="7"/>
  <c r="P1369" i="7"/>
  <c r="J1369" i="7"/>
  <c r="S1368" i="7"/>
  <c r="R1368" i="7"/>
  <c r="Q1368" i="7"/>
  <c r="P1368" i="7"/>
  <c r="J1368" i="7"/>
  <c r="S1367" i="7"/>
  <c r="R1367" i="7"/>
  <c r="Q1367" i="7"/>
  <c r="P1367" i="7"/>
  <c r="J1367" i="7"/>
  <c r="S1366" i="7"/>
  <c r="R1366" i="7"/>
  <c r="Q1366" i="7"/>
  <c r="P1366" i="7"/>
  <c r="J1366" i="7"/>
  <c r="S1365" i="7"/>
  <c r="R1365" i="7"/>
  <c r="Q1365" i="7"/>
  <c r="P1365" i="7"/>
  <c r="J1365" i="7"/>
  <c r="S1364" i="7"/>
  <c r="R1364" i="7"/>
  <c r="Q1364" i="7"/>
  <c r="P1364" i="7"/>
  <c r="J1364" i="7"/>
  <c r="S1363" i="7"/>
  <c r="R1363" i="7"/>
  <c r="Q1363" i="7"/>
  <c r="P1363" i="7"/>
  <c r="J1363" i="7"/>
  <c r="S1362" i="7"/>
  <c r="R1362" i="7"/>
  <c r="Q1362" i="7"/>
  <c r="P1362" i="7"/>
  <c r="J1362" i="7"/>
  <c r="S1361" i="7"/>
  <c r="R1361" i="7"/>
  <c r="Q1361" i="7"/>
  <c r="P1361" i="7"/>
  <c r="J1361" i="7"/>
  <c r="S1360" i="7"/>
  <c r="R1360" i="7"/>
  <c r="Q1360" i="7"/>
  <c r="P1360" i="7"/>
  <c r="J1360" i="7"/>
  <c r="S1359" i="7"/>
  <c r="R1359" i="7"/>
  <c r="Q1359" i="7"/>
  <c r="P1359" i="7"/>
  <c r="J1359" i="7"/>
  <c r="S1358" i="7"/>
  <c r="R1358" i="7"/>
  <c r="Q1358" i="7"/>
  <c r="P1358" i="7"/>
  <c r="J1358" i="7"/>
  <c r="S1357" i="7"/>
  <c r="R1357" i="7"/>
  <c r="Q1357" i="7"/>
  <c r="P1357" i="7"/>
  <c r="J1357" i="7"/>
  <c r="S1356" i="7"/>
  <c r="R1356" i="7"/>
  <c r="Q1356" i="7"/>
  <c r="P1356" i="7"/>
  <c r="J1356" i="7"/>
  <c r="S1355" i="7"/>
  <c r="R1355" i="7"/>
  <c r="Q1355" i="7"/>
  <c r="P1355" i="7"/>
  <c r="J1355" i="7"/>
  <c r="S1354" i="7"/>
  <c r="R1354" i="7"/>
  <c r="Q1354" i="7"/>
  <c r="P1354" i="7"/>
  <c r="J1354" i="7"/>
  <c r="S1353" i="7"/>
  <c r="R1353" i="7"/>
  <c r="Q1353" i="7"/>
  <c r="P1353" i="7"/>
  <c r="J1353" i="7"/>
  <c r="S1352" i="7"/>
  <c r="R1352" i="7"/>
  <c r="Q1352" i="7"/>
  <c r="P1352" i="7"/>
  <c r="J1352" i="7"/>
  <c r="S1351" i="7"/>
  <c r="R1351" i="7"/>
  <c r="Q1351" i="7"/>
  <c r="P1351" i="7"/>
  <c r="J1351" i="7"/>
  <c r="S1350" i="7"/>
  <c r="R1350" i="7"/>
  <c r="Q1350" i="7"/>
  <c r="P1350" i="7"/>
  <c r="J1350" i="7"/>
  <c r="S1349" i="7"/>
  <c r="R1349" i="7"/>
  <c r="Q1349" i="7"/>
  <c r="P1349" i="7"/>
  <c r="J1349" i="7"/>
  <c r="S1348" i="7"/>
  <c r="R1348" i="7"/>
  <c r="Q1348" i="7"/>
  <c r="P1348" i="7"/>
  <c r="J1348" i="7"/>
  <c r="S1347" i="7"/>
  <c r="R1347" i="7"/>
  <c r="Q1347" i="7"/>
  <c r="P1347" i="7"/>
  <c r="J1347" i="7"/>
  <c r="S1346" i="7"/>
  <c r="R1346" i="7"/>
  <c r="Q1346" i="7"/>
  <c r="P1346" i="7"/>
  <c r="J1346" i="7"/>
  <c r="S1345" i="7"/>
  <c r="R1345" i="7"/>
  <c r="Q1345" i="7"/>
  <c r="P1345" i="7"/>
  <c r="J1345" i="7"/>
  <c r="S1344" i="7"/>
  <c r="R1344" i="7"/>
  <c r="Q1344" i="7"/>
  <c r="P1344" i="7"/>
  <c r="J1344" i="7"/>
  <c r="S1343" i="7"/>
  <c r="R1343" i="7"/>
  <c r="Q1343" i="7"/>
  <c r="P1343" i="7"/>
  <c r="J1343" i="7"/>
  <c r="S1342" i="7"/>
  <c r="R1342" i="7"/>
  <c r="Q1342" i="7"/>
  <c r="P1342" i="7"/>
  <c r="J1342" i="7"/>
  <c r="S1341" i="7"/>
  <c r="R1341" i="7"/>
  <c r="Q1341" i="7"/>
  <c r="P1341" i="7"/>
  <c r="J1341" i="7"/>
  <c r="S1340" i="7"/>
  <c r="R1340" i="7"/>
  <c r="Q1340" i="7"/>
  <c r="P1340" i="7"/>
  <c r="J1340" i="7"/>
  <c r="S1339" i="7"/>
  <c r="R1339" i="7"/>
  <c r="Q1339" i="7"/>
  <c r="P1339" i="7"/>
  <c r="J1339" i="7"/>
  <c r="S1338" i="7"/>
  <c r="R1338" i="7"/>
  <c r="Q1338" i="7"/>
  <c r="P1338" i="7"/>
  <c r="J1338" i="7"/>
  <c r="S1337" i="7"/>
  <c r="R1337" i="7"/>
  <c r="Q1337" i="7"/>
  <c r="P1337" i="7"/>
  <c r="J1337" i="7"/>
  <c r="S1336" i="7"/>
  <c r="R1336" i="7"/>
  <c r="Q1336" i="7"/>
  <c r="P1336" i="7"/>
  <c r="J1336" i="7"/>
  <c r="S1335" i="7"/>
  <c r="R1335" i="7"/>
  <c r="Q1335" i="7"/>
  <c r="P1335" i="7"/>
  <c r="J1335" i="7"/>
  <c r="S1334" i="7"/>
  <c r="R1334" i="7"/>
  <c r="Q1334" i="7"/>
  <c r="P1334" i="7"/>
  <c r="J1334" i="7"/>
  <c r="S1333" i="7"/>
  <c r="R1333" i="7"/>
  <c r="Q1333" i="7"/>
  <c r="P1333" i="7"/>
  <c r="J1333" i="7"/>
  <c r="S1332" i="7"/>
  <c r="R1332" i="7"/>
  <c r="Q1332" i="7"/>
  <c r="P1332" i="7"/>
  <c r="J1332" i="7"/>
  <c r="S1331" i="7"/>
  <c r="R1331" i="7"/>
  <c r="Q1331" i="7"/>
  <c r="P1331" i="7"/>
  <c r="J1331" i="7"/>
  <c r="S1330" i="7"/>
  <c r="R1330" i="7"/>
  <c r="Q1330" i="7"/>
  <c r="P1330" i="7"/>
  <c r="J1330" i="7"/>
  <c r="S1329" i="7"/>
  <c r="R1329" i="7"/>
  <c r="Q1329" i="7"/>
  <c r="P1329" i="7"/>
  <c r="J1329" i="7"/>
  <c r="S1328" i="7"/>
  <c r="R1328" i="7"/>
  <c r="Q1328" i="7"/>
  <c r="P1328" i="7"/>
  <c r="J1328" i="7"/>
  <c r="S1327" i="7"/>
  <c r="R1327" i="7"/>
  <c r="Q1327" i="7"/>
  <c r="P1327" i="7"/>
  <c r="J1327" i="7"/>
  <c r="S1326" i="7"/>
  <c r="R1326" i="7"/>
  <c r="Q1326" i="7"/>
  <c r="P1326" i="7"/>
  <c r="J1326" i="7"/>
  <c r="S1325" i="7"/>
  <c r="R1325" i="7"/>
  <c r="Q1325" i="7"/>
  <c r="P1325" i="7"/>
  <c r="J1325" i="7"/>
  <c r="S1324" i="7"/>
  <c r="R1324" i="7"/>
  <c r="Q1324" i="7"/>
  <c r="P1324" i="7"/>
  <c r="J1324" i="7"/>
  <c r="S1323" i="7"/>
  <c r="R1323" i="7"/>
  <c r="Q1323" i="7"/>
  <c r="P1323" i="7"/>
  <c r="J1323" i="7"/>
  <c r="S1322" i="7"/>
  <c r="R1322" i="7"/>
  <c r="Q1322" i="7"/>
  <c r="P1322" i="7"/>
  <c r="J1322" i="7"/>
  <c r="S1321" i="7"/>
  <c r="R1321" i="7"/>
  <c r="Q1321" i="7"/>
  <c r="P1321" i="7"/>
  <c r="J1321" i="7"/>
  <c r="S1320" i="7"/>
  <c r="R1320" i="7"/>
  <c r="Q1320" i="7"/>
  <c r="P1320" i="7"/>
  <c r="J1320" i="7"/>
  <c r="S1319" i="7"/>
  <c r="R1319" i="7"/>
  <c r="Q1319" i="7"/>
  <c r="P1319" i="7"/>
  <c r="J1319" i="7"/>
  <c r="S1318" i="7"/>
  <c r="R1318" i="7"/>
  <c r="Q1318" i="7"/>
  <c r="P1318" i="7"/>
  <c r="J1318" i="7"/>
  <c r="S1317" i="7"/>
  <c r="R1317" i="7"/>
  <c r="Q1317" i="7"/>
  <c r="P1317" i="7"/>
  <c r="J1317" i="7"/>
  <c r="S1316" i="7"/>
  <c r="R1316" i="7"/>
  <c r="Q1316" i="7"/>
  <c r="P1316" i="7"/>
  <c r="J1316" i="7"/>
  <c r="S1315" i="7"/>
  <c r="R1315" i="7"/>
  <c r="Q1315" i="7"/>
  <c r="P1315" i="7"/>
  <c r="J1315" i="7"/>
  <c r="S1314" i="7"/>
  <c r="R1314" i="7"/>
  <c r="Q1314" i="7"/>
  <c r="P1314" i="7"/>
  <c r="J1314" i="7"/>
  <c r="S1313" i="7"/>
  <c r="R1313" i="7"/>
  <c r="Q1313" i="7"/>
  <c r="P1313" i="7"/>
  <c r="J1313" i="7"/>
  <c r="S1312" i="7"/>
  <c r="R1312" i="7"/>
  <c r="Q1312" i="7"/>
  <c r="P1312" i="7"/>
  <c r="J1312" i="7"/>
  <c r="S1311" i="7"/>
  <c r="R1311" i="7"/>
  <c r="Q1311" i="7"/>
  <c r="P1311" i="7"/>
  <c r="J1311" i="7"/>
  <c r="S1310" i="7"/>
  <c r="R1310" i="7"/>
  <c r="Q1310" i="7"/>
  <c r="P1310" i="7"/>
  <c r="J1310" i="7"/>
  <c r="S1309" i="7"/>
  <c r="R1309" i="7"/>
  <c r="Q1309" i="7"/>
  <c r="P1309" i="7"/>
  <c r="J1309" i="7"/>
  <c r="S1308" i="7"/>
  <c r="R1308" i="7"/>
  <c r="Q1308" i="7"/>
  <c r="P1308" i="7"/>
  <c r="J1308" i="7"/>
  <c r="S1307" i="7"/>
  <c r="R1307" i="7"/>
  <c r="Q1307" i="7"/>
  <c r="P1307" i="7"/>
  <c r="J1307" i="7"/>
  <c r="S1306" i="7"/>
  <c r="R1306" i="7"/>
  <c r="Q1306" i="7"/>
  <c r="P1306" i="7"/>
  <c r="J1306" i="7"/>
  <c r="S1305" i="7"/>
  <c r="R1305" i="7"/>
  <c r="Q1305" i="7"/>
  <c r="P1305" i="7"/>
  <c r="J1305" i="7"/>
  <c r="S1304" i="7"/>
  <c r="R1304" i="7"/>
  <c r="Q1304" i="7"/>
  <c r="P1304" i="7"/>
  <c r="J1304" i="7"/>
  <c r="S1303" i="7"/>
  <c r="R1303" i="7"/>
  <c r="Q1303" i="7"/>
  <c r="P1303" i="7"/>
  <c r="J1303" i="7"/>
  <c r="S1302" i="7"/>
  <c r="R1302" i="7"/>
  <c r="Q1302" i="7"/>
  <c r="P1302" i="7"/>
  <c r="J1302" i="7"/>
  <c r="S1301" i="7"/>
  <c r="R1301" i="7"/>
  <c r="Q1301" i="7"/>
  <c r="P1301" i="7"/>
  <c r="J1301" i="7"/>
  <c r="S1300" i="7"/>
  <c r="R1300" i="7"/>
  <c r="Q1300" i="7"/>
  <c r="P1300" i="7"/>
  <c r="J1300" i="7"/>
  <c r="S1299" i="7"/>
  <c r="R1299" i="7"/>
  <c r="Q1299" i="7"/>
  <c r="P1299" i="7"/>
  <c r="J1299" i="7"/>
  <c r="S1298" i="7"/>
  <c r="R1298" i="7"/>
  <c r="Q1298" i="7"/>
  <c r="P1298" i="7"/>
  <c r="J1298" i="7"/>
  <c r="S1297" i="7"/>
  <c r="R1297" i="7"/>
  <c r="Q1297" i="7"/>
  <c r="P1297" i="7"/>
  <c r="J1297" i="7"/>
  <c r="S1296" i="7"/>
  <c r="R1296" i="7"/>
  <c r="Q1296" i="7"/>
  <c r="P1296" i="7"/>
  <c r="J1296" i="7"/>
  <c r="S1295" i="7"/>
  <c r="R1295" i="7"/>
  <c r="Q1295" i="7"/>
  <c r="P1295" i="7"/>
  <c r="J1295" i="7"/>
  <c r="S1294" i="7"/>
  <c r="R1294" i="7"/>
  <c r="Q1294" i="7"/>
  <c r="P1294" i="7"/>
  <c r="J1294" i="7"/>
  <c r="S1293" i="7"/>
  <c r="R1293" i="7"/>
  <c r="Q1293" i="7"/>
  <c r="P1293" i="7"/>
  <c r="J1293" i="7"/>
  <c r="S1292" i="7"/>
  <c r="R1292" i="7"/>
  <c r="Q1292" i="7"/>
  <c r="P1292" i="7"/>
  <c r="J1292" i="7"/>
  <c r="S1291" i="7"/>
  <c r="R1291" i="7"/>
  <c r="Q1291" i="7"/>
  <c r="P1291" i="7"/>
  <c r="J1291" i="7"/>
  <c r="S1290" i="7"/>
  <c r="R1290" i="7"/>
  <c r="Q1290" i="7"/>
  <c r="P1290" i="7"/>
  <c r="J1290" i="7"/>
  <c r="S1289" i="7"/>
  <c r="R1289" i="7"/>
  <c r="Q1289" i="7"/>
  <c r="P1289" i="7"/>
  <c r="J1289" i="7"/>
  <c r="S1288" i="7"/>
  <c r="R1288" i="7"/>
  <c r="Q1288" i="7"/>
  <c r="P1288" i="7"/>
  <c r="J1288" i="7"/>
  <c r="S1287" i="7"/>
  <c r="R1287" i="7"/>
  <c r="Q1287" i="7"/>
  <c r="P1287" i="7"/>
  <c r="J1287" i="7"/>
  <c r="S1286" i="7"/>
  <c r="R1286" i="7"/>
  <c r="Q1286" i="7"/>
  <c r="P1286" i="7"/>
  <c r="J1286" i="7"/>
  <c r="S1285" i="7"/>
  <c r="R1285" i="7"/>
  <c r="Q1285" i="7"/>
  <c r="P1285" i="7"/>
  <c r="J1285" i="7"/>
  <c r="S1284" i="7"/>
  <c r="R1284" i="7"/>
  <c r="Q1284" i="7"/>
  <c r="P1284" i="7"/>
  <c r="J1284" i="7"/>
  <c r="S1283" i="7"/>
  <c r="R1283" i="7"/>
  <c r="Q1283" i="7"/>
  <c r="P1283" i="7"/>
  <c r="J1283" i="7"/>
  <c r="S1282" i="7"/>
  <c r="R1282" i="7"/>
  <c r="Q1282" i="7"/>
  <c r="P1282" i="7"/>
  <c r="J1282" i="7"/>
  <c r="S1281" i="7"/>
  <c r="R1281" i="7"/>
  <c r="Q1281" i="7"/>
  <c r="P1281" i="7"/>
  <c r="J1281" i="7"/>
  <c r="S1280" i="7"/>
  <c r="R1280" i="7"/>
  <c r="Q1280" i="7"/>
  <c r="P1280" i="7"/>
  <c r="J1280" i="7"/>
  <c r="S1279" i="7"/>
  <c r="R1279" i="7"/>
  <c r="Q1279" i="7"/>
  <c r="P1279" i="7"/>
  <c r="J1279" i="7"/>
  <c r="S1278" i="7"/>
  <c r="R1278" i="7"/>
  <c r="Q1278" i="7"/>
  <c r="P1278" i="7"/>
  <c r="J1278" i="7"/>
  <c r="S1277" i="7"/>
  <c r="R1277" i="7"/>
  <c r="Q1277" i="7"/>
  <c r="P1277" i="7"/>
  <c r="J1277" i="7"/>
  <c r="S1276" i="7"/>
  <c r="R1276" i="7"/>
  <c r="Q1276" i="7"/>
  <c r="P1276" i="7"/>
  <c r="J1276" i="7"/>
  <c r="S1275" i="7"/>
  <c r="R1275" i="7"/>
  <c r="Q1275" i="7"/>
  <c r="P1275" i="7"/>
  <c r="J1275" i="7"/>
  <c r="S1274" i="7"/>
  <c r="R1274" i="7"/>
  <c r="Q1274" i="7"/>
  <c r="P1274" i="7"/>
  <c r="J1274" i="7"/>
  <c r="S1273" i="7"/>
  <c r="R1273" i="7"/>
  <c r="Q1273" i="7"/>
  <c r="P1273" i="7"/>
  <c r="J1273" i="7"/>
  <c r="S1272" i="7"/>
  <c r="R1272" i="7"/>
  <c r="Q1272" i="7"/>
  <c r="P1272" i="7"/>
  <c r="J1272" i="7"/>
  <c r="S1271" i="7"/>
  <c r="R1271" i="7"/>
  <c r="Q1271" i="7"/>
  <c r="P1271" i="7"/>
  <c r="J1271" i="7"/>
  <c r="S1270" i="7"/>
  <c r="R1270" i="7"/>
  <c r="Q1270" i="7"/>
  <c r="P1270" i="7"/>
  <c r="J1270" i="7"/>
  <c r="S1269" i="7"/>
  <c r="R1269" i="7"/>
  <c r="Q1269" i="7"/>
  <c r="P1269" i="7"/>
  <c r="J1269" i="7"/>
  <c r="S1268" i="7"/>
  <c r="R1268" i="7"/>
  <c r="Q1268" i="7"/>
  <c r="P1268" i="7"/>
  <c r="J1268" i="7"/>
  <c r="S1267" i="7"/>
  <c r="R1267" i="7"/>
  <c r="Q1267" i="7"/>
  <c r="P1267" i="7"/>
  <c r="J1267" i="7"/>
  <c r="S1266" i="7"/>
  <c r="R1266" i="7"/>
  <c r="Q1266" i="7"/>
  <c r="P1266" i="7"/>
  <c r="J1266" i="7"/>
  <c r="S1265" i="7"/>
  <c r="R1265" i="7"/>
  <c r="Q1265" i="7"/>
  <c r="P1265" i="7"/>
  <c r="J1265" i="7"/>
  <c r="S1264" i="7"/>
  <c r="R1264" i="7"/>
  <c r="Q1264" i="7"/>
  <c r="P1264" i="7"/>
  <c r="J1264" i="7"/>
  <c r="S1263" i="7"/>
  <c r="R1263" i="7"/>
  <c r="Q1263" i="7"/>
  <c r="P1263" i="7"/>
  <c r="J1263" i="7"/>
  <c r="S1262" i="7"/>
  <c r="R1262" i="7"/>
  <c r="Q1262" i="7"/>
  <c r="P1262" i="7"/>
  <c r="J1262" i="7"/>
  <c r="S1261" i="7"/>
  <c r="R1261" i="7"/>
  <c r="Q1261" i="7"/>
  <c r="P1261" i="7"/>
  <c r="J1261" i="7"/>
  <c r="S1260" i="7"/>
  <c r="R1260" i="7"/>
  <c r="Q1260" i="7"/>
  <c r="P1260" i="7"/>
  <c r="J1260" i="7"/>
  <c r="S1259" i="7"/>
  <c r="R1259" i="7"/>
  <c r="Q1259" i="7"/>
  <c r="P1259" i="7"/>
  <c r="J1259" i="7"/>
  <c r="S1258" i="7"/>
  <c r="R1258" i="7"/>
  <c r="Q1258" i="7"/>
  <c r="P1258" i="7"/>
  <c r="J1258" i="7"/>
  <c r="S1257" i="7"/>
  <c r="R1257" i="7"/>
  <c r="Q1257" i="7"/>
  <c r="P1257" i="7"/>
  <c r="J1257" i="7"/>
  <c r="S1256" i="7"/>
  <c r="R1256" i="7"/>
  <c r="Q1256" i="7"/>
  <c r="P1256" i="7"/>
  <c r="J1256" i="7"/>
  <c r="S1255" i="7"/>
  <c r="R1255" i="7"/>
  <c r="Q1255" i="7"/>
  <c r="P1255" i="7"/>
  <c r="J1255" i="7"/>
  <c r="S1254" i="7"/>
  <c r="R1254" i="7"/>
  <c r="Q1254" i="7"/>
  <c r="P1254" i="7"/>
  <c r="J1254" i="7"/>
  <c r="S1253" i="7"/>
  <c r="R1253" i="7"/>
  <c r="Q1253" i="7"/>
  <c r="P1253" i="7"/>
  <c r="J1253" i="7"/>
  <c r="S1252" i="7"/>
  <c r="R1252" i="7"/>
  <c r="Q1252" i="7"/>
  <c r="P1252" i="7"/>
  <c r="J1252" i="7"/>
  <c r="S1251" i="7"/>
  <c r="R1251" i="7"/>
  <c r="Q1251" i="7"/>
  <c r="P1251" i="7"/>
  <c r="J1251" i="7"/>
  <c r="S1250" i="7"/>
  <c r="R1250" i="7"/>
  <c r="Q1250" i="7"/>
  <c r="P1250" i="7"/>
  <c r="J1250" i="7"/>
  <c r="S1249" i="7"/>
  <c r="R1249" i="7"/>
  <c r="Q1249" i="7"/>
  <c r="P1249" i="7"/>
  <c r="J1249" i="7"/>
  <c r="S1248" i="7"/>
  <c r="R1248" i="7"/>
  <c r="Q1248" i="7"/>
  <c r="P1248" i="7"/>
  <c r="J1248" i="7"/>
  <c r="S1247" i="7"/>
  <c r="R1247" i="7"/>
  <c r="Q1247" i="7"/>
  <c r="P1247" i="7"/>
  <c r="J1247" i="7"/>
  <c r="S1246" i="7"/>
  <c r="R1246" i="7"/>
  <c r="Q1246" i="7"/>
  <c r="P1246" i="7"/>
  <c r="J1246" i="7"/>
  <c r="S1245" i="7"/>
  <c r="R1245" i="7"/>
  <c r="Q1245" i="7"/>
  <c r="P1245" i="7"/>
  <c r="J1245" i="7"/>
  <c r="S1244" i="7"/>
  <c r="R1244" i="7"/>
  <c r="Q1244" i="7"/>
  <c r="P1244" i="7"/>
  <c r="J1244" i="7"/>
  <c r="S1243" i="7"/>
  <c r="R1243" i="7"/>
  <c r="Q1243" i="7"/>
  <c r="P1243" i="7"/>
  <c r="J1243" i="7"/>
  <c r="S1242" i="7"/>
  <c r="R1242" i="7"/>
  <c r="Q1242" i="7"/>
  <c r="P1242" i="7"/>
  <c r="J1242" i="7"/>
  <c r="S1241" i="7"/>
  <c r="R1241" i="7"/>
  <c r="Q1241" i="7"/>
  <c r="P1241" i="7"/>
  <c r="J1241" i="7"/>
  <c r="S1240" i="7"/>
  <c r="R1240" i="7"/>
  <c r="Q1240" i="7"/>
  <c r="P1240" i="7"/>
  <c r="J1240" i="7"/>
  <c r="S1239" i="7"/>
  <c r="R1239" i="7"/>
  <c r="Q1239" i="7"/>
  <c r="P1239" i="7"/>
  <c r="J1239" i="7"/>
  <c r="S1238" i="7"/>
  <c r="R1238" i="7"/>
  <c r="Q1238" i="7"/>
  <c r="P1238" i="7"/>
  <c r="J1238" i="7"/>
  <c r="S1237" i="7"/>
  <c r="R1237" i="7"/>
  <c r="Q1237" i="7"/>
  <c r="P1237" i="7"/>
  <c r="J1237" i="7"/>
  <c r="S1236" i="7"/>
  <c r="R1236" i="7"/>
  <c r="Q1236" i="7"/>
  <c r="P1236" i="7"/>
  <c r="J1236" i="7"/>
  <c r="S1235" i="7"/>
  <c r="R1235" i="7"/>
  <c r="Q1235" i="7"/>
  <c r="P1235" i="7"/>
  <c r="J1235" i="7"/>
  <c r="S1234" i="7"/>
  <c r="R1234" i="7"/>
  <c r="Q1234" i="7"/>
  <c r="P1234" i="7"/>
  <c r="J1234" i="7"/>
  <c r="S1233" i="7"/>
  <c r="R1233" i="7"/>
  <c r="Q1233" i="7"/>
  <c r="P1233" i="7"/>
  <c r="J1233" i="7"/>
  <c r="S1232" i="7"/>
  <c r="R1232" i="7"/>
  <c r="Q1232" i="7"/>
  <c r="P1232" i="7"/>
  <c r="J1232" i="7"/>
  <c r="S1231" i="7"/>
  <c r="R1231" i="7"/>
  <c r="Q1231" i="7"/>
  <c r="P1231" i="7"/>
  <c r="J1231" i="7"/>
  <c r="S1230" i="7"/>
  <c r="R1230" i="7"/>
  <c r="Q1230" i="7"/>
  <c r="P1230" i="7"/>
  <c r="J1230" i="7"/>
  <c r="S1229" i="7"/>
  <c r="R1229" i="7"/>
  <c r="Q1229" i="7"/>
  <c r="P1229" i="7"/>
  <c r="J1229" i="7"/>
  <c r="S1228" i="7"/>
  <c r="R1228" i="7"/>
  <c r="Q1228" i="7"/>
  <c r="P1228" i="7"/>
  <c r="J1228" i="7"/>
  <c r="S1227" i="7"/>
  <c r="R1227" i="7"/>
  <c r="Q1227" i="7"/>
  <c r="P1227" i="7"/>
  <c r="J1227" i="7"/>
  <c r="S1226" i="7"/>
  <c r="R1226" i="7"/>
  <c r="Q1226" i="7"/>
  <c r="P1226" i="7"/>
  <c r="J1226" i="7"/>
  <c r="S1225" i="7"/>
  <c r="R1225" i="7"/>
  <c r="Q1225" i="7"/>
  <c r="P1225" i="7"/>
  <c r="J1225" i="7"/>
  <c r="S1224" i="7"/>
  <c r="R1224" i="7"/>
  <c r="Q1224" i="7"/>
  <c r="P1224" i="7"/>
  <c r="J1224" i="7"/>
  <c r="S1223" i="7"/>
  <c r="R1223" i="7"/>
  <c r="Q1223" i="7"/>
  <c r="P1223" i="7"/>
  <c r="J1223" i="7"/>
  <c r="S1222" i="7"/>
  <c r="R1222" i="7"/>
  <c r="Q1222" i="7"/>
  <c r="P1222" i="7"/>
  <c r="J1222" i="7"/>
  <c r="S1221" i="7"/>
  <c r="R1221" i="7"/>
  <c r="Q1221" i="7"/>
  <c r="P1221" i="7"/>
  <c r="J1221" i="7"/>
  <c r="S1220" i="7"/>
  <c r="R1220" i="7"/>
  <c r="Q1220" i="7"/>
  <c r="P1220" i="7"/>
  <c r="J1220" i="7"/>
  <c r="S1219" i="7"/>
  <c r="R1219" i="7"/>
  <c r="Q1219" i="7"/>
  <c r="P1219" i="7"/>
  <c r="J1219" i="7"/>
  <c r="S1218" i="7"/>
  <c r="R1218" i="7"/>
  <c r="Q1218" i="7"/>
  <c r="P1218" i="7"/>
  <c r="J1218" i="7"/>
  <c r="S1217" i="7"/>
  <c r="R1217" i="7"/>
  <c r="Q1217" i="7"/>
  <c r="P1217" i="7"/>
  <c r="J1217" i="7"/>
  <c r="S1216" i="7"/>
  <c r="R1216" i="7"/>
  <c r="Q1216" i="7"/>
  <c r="P1216" i="7"/>
  <c r="J1216" i="7"/>
  <c r="S1215" i="7"/>
  <c r="R1215" i="7"/>
  <c r="Q1215" i="7"/>
  <c r="P1215" i="7"/>
  <c r="J1215" i="7"/>
  <c r="S1214" i="7"/>
  <c r="R1214" i="7"/>
  <c r="Q1214" i="7"/>
  <c r="P1214" i="7"/>
  <c r="J1214" i="7"/>
  <c r="S1213" i="7"/>
  <c r="R1213" i="7"/>
  <c r="Q1213" i="7"/>
  <c r="P1213" i="7"/>
  <c r="J1213" i="7"/>
  <c r="S1212" i="7"/>
  <c r="R1212" i="7"/>
  <c r="Q1212" i="7"/>
  <c r="P1212" i="7"/>
  <c r="J1212" i="7"/>
  <c r="S1211" i="7"/>
  <c r="R1211" i="7"/>
  <c r="Q1211" i="7"/>
  <c r="P1211" i="7"/>
  <c r="J1211" i="7"/>
  <c r="S1210" i="7"/>
  <c r="R1210" i="7"/>
  <c r="Q1210" i="7"/>
  <c r="P1210" i="7"/>
  <c r="J1210" i="7"/>
  <c r="S1209" i="7"/>
  <c r="R1209" i="7"/>
  <c r="Q1209" i="7"/>
  <c r="P1209" i="7"/>
  <c r="J1209" i="7"/>
  <c r="S1208" i="7"/>
  <c r="R1208" i="7"/>
  <c r="Q1208" i="7"/>
  <c r="P1208" i="7"/>
  <c r="J1208" i="7"/>
  <c r="S1207" i="7"/>
  <c r="R1207" i="7"/>
  <c r="Q1207" i="7"/>
  <c r="P1207" i="7"/>
  <c r="J1207" i="7"/>
  <c r="S1206" i="7"/>
  <c r="R1206" i="7"/>
  <c r="Q1206" i="7"/>
  <c r="P1206" i="7"/>
  <c r="J1206" i="7"/>
  <c r="S1205" i="7"/>
  <c r="R1205" i="7"/>
  <c r="Q1205" i="7"/>
  <c r="P1205" i="7"/>
  <c r="J1205" i="7"/>
  <c r="S1204" i="7"/>
  <c r="R1204" i="7"/>
  <c r="Q1204" i="7"/>
  <c r="P1204" i="7"/>
  <c r="J1204" i="7"/>
  <c r="S1203" i="7"/>
  <c r="R1203" i="7"/>
  <c r="Q1203" i="7"/>
  <c r="P1203" i="7"/>
  <c r="J1203" i="7"/>
  <c r="S1202" i="7"/>
  <c r="R1202" i="7"/>
  <c r="Q1202" i="7"/>
  <c r="P1202" i="7"/>
  <c r="J1202" i="7"/>
  <c r="S1201" i="7"/>
  <c r="R1201" i="7"/>
  <c r="Q1201" i="7"/>
  <c r="P1201" i="7"/>
  <c r="J1201" i="7"/>
  <c r="S1200" i="7"/>
  <c r="R1200" i="7"/>
  <c r="Q1200" i="7"/>
  <c r="P1200" i="7"/>
  <c r="J1200" i="7"/>
  <c r="S1199" i="7"/>
  <c r="R1199" i="7"/>
  <c r="Q1199" i="7"/>
  <c r="P1199" i="7"/>
  <c r="J1199" i="7"/>
  <c r="S1198" i="7"/>
  <c r="R1198" i="7"/>
  <c r="Q1198" i="7"/>
  <c r="P1198" i="7"/>
  <c r="J1198" i="7"/>
  <c r="S1197" i="7"/>
  <c r="R1197" i="7"/>
  <c r="Q1197" i="7"/>
  <c r="P1197" i="7"/>
  <c r="J1197" i="7"/>
  <c r="S1196" i="7"/>
  <c r="R1196" i="7"/>
  <c r="Q1196" i="7"/>
  <c r="P1196" i="7"/>
  <c r="J1196" i="7"/>
  <c r="S1195" i="7"/>
  <c r="R1195" i="7"/>
  <c r="Q1195" i="7"/>
  <c r="P1195" i="7"/>
  <c r="J1195" i="7"/>
  <c r="S1194" i="7"/>
  <c r="R1194" i="7"/>
  <c r="Q1194" i="7"/>
  <c r="P1194" i="7"/>
  <c r="J1194" i="7"/>
  <c r="S1193" i="7"/>
  <c r="R1193" i="7"/>
  <c r="Q1193" i="7"/>
  <c r="P1193" i="7"/>
  <c r="J1193" i="7"/>
  <c r="S1192" i="7"/>
  <c r="R1192" i="7"/>
  <c r="Q1192" i="7"/>
  <c r="P1192" i="7"/>
  <c r="J1192" i="7"/>
  <c r="S1191" i="7"/>
  <c r="R1191" i="7"/>
  <c r="Q1191" i="7"/>
  <c r="P1191" i="7"/>
  <c r="J1191" i="7"/>
  <c r="S1190" i="7"/>
  <c r="R1190" i="7"/>
  <c r="Q1190" i="7"/>
  <c r="P1190" i="7"/>
  <c r="J1190" i="7"/>
  <c r="S1189" i="7"/>
  <c r="R1189" i="7"/>
  <c r="Q1189" i="7"/>
  <c r="P1189" i="7"/>
  <c r="J1189" i="7"/>
  <c r="S1188" i="7"/>
  <c r="R1188" i="7"/>
  <c r="Q1188" i="7"/>
  <c r="P1188" i="7"/>
  <c r="J1188" i="7"/>
  <c r="S1187" i="7"/>
  <c r="R1187" i="7"/>
  <c r="Q1187" i="7"/>
  <c r="P1187" i="7"/>
  <c r="J1187" i="7"/>
  <c r="S1186" i="7"/>
  <c r="R1186" i="7"/>
  <c r="Q1186" i="7"/>
  <c r="P1186" i="7"/>
  <c r="J1186" i="7"/>
  <c r="S1185" i="7"/>
  <c r="R1185" i="7"/>
  <c r="Q1185" i="7"/>
  <c r="P1185" i="7"/>
  <c r="J1185" i="7"/>
  <c r="S1184" i="7"/>
  <c r="R1184" i="7"/>
  <c r="Q1184" i="7"/>
  <c r="P1184" i="7"/>
  <c r="J1184" i="7"/>
  <c r="S1183" i="7"/>
  <c r="R1183" i="7"/>
  <c r="Q1183" i="7"/>
  <c r="P1183" i="7"/>
  <c r="J1183" i="7"/>
  <c r="S1182" i="7"/>
  <c r="R1182" i="7"/>
  <c r="Q1182" i="7"/>
  <c r="P1182" i="7"/>
  <c r="J1182" i="7"/>
  <c r="S1181" i="7"/>
  <c r="R1181" i="7"/>
  <c r="Q1181" i="7"/>
  <c r="P1181" i="7"/>
  <c r="J1181" i="7"/>
  <c r="S1180" i="7"/>
  <c r="R1180" i="7"/>
  <c r="Q1180" i="7"/>
  <c r="P1180" i="7"/>
  <c r="J1180" i="7"/>
  <c r="S1179" i="7"/>
  <c r="R1179" i="7"/>
  <c r="Q1179" i="7"/>
  <c r="P1179" i="7"/>
  <c r="J1179" i="7"/>
  <c r="S1178" i="7"/>
  <c r="R1178" i="7"/>
  <c r="Q1178" i="7"/>
  <c r="P1178" i="7"/>
  <c r="J1178" i="7"/>
  <c r="S1177" i="7"/>
  <c r="R1177" i="7"/>
  <c r="Q1177" i="7"/>
  <c r="P1177" i="7"/>
  <c r="J1177" i="7"/>
  <c r="S1176" i="7"/>
  <c r="R1176" i="7"/>
  <c r="Q1176" i="7"/>
  <c r="P1176" i="7"/>
  <c r="J1176" i="7"/>
  <c r="S1175" i="7"/>
  <c r="R1175" i="7"/>
  <c r="Q1175" i="7"/>
  <c r="P1175" i="7"/>
  <c r="J1175" i="7"/>
  <c r="S1174" i="7"/>
  <c r="R1174" i="7"/>
  <c r="Q1174" i="7"/>
  <c r="P1174" i="7"/>
  <c r="J1174" i="7"/>
  <c r="S1173" i="7"/>
  <c r="R1173" i="7"/>
  <c r="Q1173" i="7"/>
  <c r="P1173" i="7"/>
  <c r="J1173" i="7"/>
  <c r="S1172" i="7"/>
  <c r="R1172" i="7"/>
  <c r="Q1172" i="7"/>
  <c r="P1172" i="7"/>
  <c r="J1172" i="7"/>
  <c r="S1171" i="7"/>
  <c r="R1171" i="7"/>
  <c r="Q1171" i="7"/>
  <c r="P1171" i="7"/>
  <c r="J1171" i="7"/>
  <c r="S1170" i="7"/>
  <c r="R1170" i="7"/>
  <c r="Q1170" i="7"/>
  <c r="P1170" i="7"/>
  <c r="J1170" i="7"/>
  <c r="S1169" i="7"/>
  <c r="R1169" i="7"/>
  <c r="Q1169" i="7"/>
  <c r="P1169" i="7"/>
  <c r="J1169" i="7"/>
  <c r="S1168" i="7"/>
  <c r="R1168" i="7"/>
  <c r="Q1168" i="7"/>
  <c r="P1168" i="7"/>
  <c r="J1168" i="7"/>
  <c r="S1167" i="7"/>
  <c r="R1167" i="7"/>
  <c r="Q1167" i="7"/>
  <c r="P1167" i="7"/>
  <c r="J1167" i="7"/>
  <c r="S1166" i="7"/>
  <c r="R1166" i="7"/>
  <c r="Q1166" i="7"/>
  <c r="P1166" i="7"/>
  <c r="J1166" i="7"/>
  <c r="S1165" i="7"/>
  <c r="R1165" i="7"/>
  <c r="Q1165" i="7"/>
  <c r="P1165" i="7"/>
  <c r="J1165" i="7"/>
  <c r="S1164" i="7"/>
  <c r="R1164" i="7"/>
  <c r="Q1164" i="7"/>
  <c r="P1164" i="7"/>
  <c r="J1164" i="7"/>
  <c r="S1163" i="7"/>
  <c r="R1163" i="7"/>
  <c r="Q1163" i="7"/>
  <c r="P1163" i="7"/>
  <c r="J1163" i="7"/>
  <c r="S1162" i="7"/>
  <c r="R1162" i="7"/>
  <c r="Q1162" i="7"/>
  <c r="P1162" i="7"/>
  <c r="J1162" i="7"/>
  <c r="S1161" i="7"/>
  <c r="R1161" i="7"/>
  <c r="Q1161" i="7"/>
  <c r="P1161" i="7"/>
  <c r="J1161" i="7"/>
  <c r="S1160" i="7"/>
  <c r="R1160" i="7"/>
  <c r="Q1160" i="7"/>
  <c r="P1160" i="7"/>
  <c r="J1160" i="7"/>
  <c r="S1159" i="7"/>
  <c r="R1159" i="7"/>
  <c r="Q1159" i="7"/>
  <c r="P1159" i="7"/>
  <c r="J1159" i="7"/>
  <c r="S1158" i="7"/>
  <c r="R1158" i="7"/>
  <c r="Q1158" i="7"/>
  <c r="P1158" i="7"/>
  <c r="J1158" i="7"/>
  <c r="S1157" i="7"/>
  <c r="R1157" i="7"/>
  <c r="Q1157" i="7"/>
  <c r="P1157" i="7"/>
  <c r="J1157" i="7"/>
  <c r="S1156" i="7"/>
  <c r="R1156" i="7"/>
  <c r="Q1156" i="7"/>
  <c r="P1156" i="7"/>
  <c r="J1156" i="7"/>
  <c r="S1155" i="7"/>
  <c r="R1155" i="7"/>
  <c r="Q1155" i="7"/>
  <c r="P1155" i="7"/>
  <c r="J1155" i="7"/>
  <c r="S1154" i="7"/>
  <c r="R1154" i="7"/>
  <c r="Q1154" i="7"/>
  <c r="P1154" i="7"/>
  <c r="J1154" i="7"/>
  <c r="S1153" i="7"/>
  <c r="R1153" i="7"/>
  <c r="Q1153" i="7"/>
  <c r="P1153" i="7"/>
  <c r="J1153" i="7"/>
  <c r="S1152" i="7"/>
  <c r="R1152" i="7"/>
  <c r="Q1152" i="7"/>
  <c r="P1152" i="7"/>
  <c r="J1152" i="7"/>
  <c r="S1151" i="7"/>
  <c r="R1151" i="7"/>
  <c r="Q1151" i="7"/>
  <c r="P1151" i="7"/>
  <c r="J1151" i="7"/>
  <c r="S1150" i="7"/>
  <c r="R1150" i="7"/>
  <c r="Q1150" i="7"/>
  <c r="P1150" i="7"/>
  <c r="J1150" i="7"/>
  <c r="S1149" i="7"/>
  <c r="R1149" i="7"/>
  <c r="Q1149" i="7"/>
  <c r="P1149" i="7"/>
  <c r="J1149" i="7"/>
  <c r="S1148" i="7"/>
  <c r="R1148" i="7"/>
  <c r="Q1148" i="7"/>
  <c r="P1148" i="7"/>
  <c r="J1148" i="7"/>
  <c r="S1147" i="7"/>
  <c r="R1147" i="7"/>
  <c r="Q1147" i="7"/>
  <c r="P1147" i="7"/>
  <c r="J1147" i="7"/>
  <c r="S1146" i="7"/>
  <c r="R1146" i="7"/>
  <c r="Q1146" i="7"/>
  <c r="P1146" i="7"/>
  <c r="J1146" i="7"/>
  <c r="S1145" i="7"/>
  <c r="R1145" i="7"/>
  <c r="Q1145" i="7"/>
  <c r="P1145" i="7"/>
  <c r="J1145" i="7"/>
  <c r="S1144" i="7"/>
  <c r="R1144" i="7"/>
  <c r="Q1144" i="7"/>
  <c r="P1144" i="7"/>
  <c r="J1144" i="7"/>
  <c r="S1143" i="7"/>
  <c r="R1143" i="7"/>
  <c r="Q1143" i="7"/>
  <c r="P1143" i="7"/>
  <c r="J1143" i="7"/>
  <c r="S1142" i="7"/>
  <c r="R1142" i="7"/>
  <c r="Q1142" i="7"/>
  <c r="P1142" i="7"/>
  <c r="J1142" i="7"/>
  <c r="S1141" i="7"/>
  <c r="R1141" i="7"/>
  <c r="Q1141" i="7"/>
  <c r="P1141" i="7"/>
  <c r="J1141" i="7"/>
  <c r="S1140" i="7"/>
  <c r="R1140" i="7"/>
  <c r="Q1140" i="7"/>
  <c r="P1140" i="7"/>
  <c r="J1140" i="7"/>
  <c r="S1139" i="7"/>
  <c r="R1139" i="7"/>
  <c r="Q1139" i="7"/>
  <c r="P1139" i="7"/>
  <c r="J1139" i="7"/>
  <c r="S1138" i="7"/>
  <c r="R1138" i="7"/>
  <c r="Q1138" i="7"/>
  <c r="P1138" i="7"/>
  <c r="J1138" i="7"/>
  <c r="S1137" i="7"/>
  <c r="R1137" i="7"/>
  <c r="Q1137" i="7"/>
  <c r="P1137" i="7"/>
  <c r="J1137" i="7"/>
  <c r="S1136" i="7"/>
  <c r="R1136" i="7"/>
  <c r="Q1136" i="7"/>
  <c r="P1136" i="7"/>
  <c r="J1136" i="7"/>
  <c r="S1135" i="7"/>
  <c r="R1135" i="7"/>
  <c r="Q1135" i="7"/>
  <c r="P1135" i="7"/>
  <c r="J1135" i="7"/>
  <c r="S1134" i="7"/>
  <c r="R1134" i="7"/>
  <c r="Q1134" i="7"/>
  <c r="P1134" i="7"/>
  <c r="J1134" i="7"/>
  <c r="S1133" i="7"/>
  <c r="R1133" i="7"/>
  <c r="Q1133" i="7"/>
  <c r="P1133" i="7"/>
  <c r="J1133" i="7"/>
  <c r="S1132" i="7"/>
  <c r="R1132" i="7"/>
  <c r="Q1132" i="7"/>
  <c r="P1132" i="7"/>
  <c r="J1132" i="7"/>
  <c r="S1131" i="7"/>
  <c r="R1131" i="7"/>
  <c r="Q1131" i="7"/>
  <c r="P1131" i="7"/>
  <c r="J1131" i="7"/>
  <c r="S1130" i="7"/>
  <c r="R1130" i="7"/>
  <c r="Q1130" i="7"/>
  <c r="P1130" i="7"/>
  <c r="J1130" i="7"/>
  <c r="S1129" i="7"/>
  <c r="R1129" i="7"/>
  <c r="Q1129" i="7"/>
  <c r="P1129" i="7"/>
  <c r="J1129" i="7"/>
  <c r="S1128" i="7"/>
  <c r="R1128" i="7"/>
  <c r="Q1128" i="7"/>
  <c r="P1128" i="7"/>
  <c r="J1128" i="7"/>
  <c r="S1127" i="7"/>
  <c r="R1127" i="7"/>
  <c r="Q1127" i="7"/>
  <c r="P1127" i="7"/>
  <c r="J1127" i="7"/>
  <c r="S1126" i="7"/>
  <c r="R1126" i="7"/>
  <c r="Q1126" i="7"/>
  <c r="P1126" i="7"/>
  <c r="J1126" i="7"/>
  <c r="S1125" i="7"/>
  <c r="R1125" i="7"/>
  <c r="Q1125" i="7"/>
  <c r="P1125" i="7"/>
  <c r="J1125" i="7"/>
  <c r="S1124" i="7"/>
  <c r="R1124" i="7"/>
  <c r="Q1124" i="7"/>
  <c r="P1124" i="7"/>
  <c r="J1124" i="7"/>
  <c r="S1123" i="7"/>
  <c r="R1123" i="7"/>
  <c r="Q1123" i="7"/>
  <c r="P1123" i="7"/>
  <c r="J1123" i="7"/>
  <c r="S1122" i="7"/>
  <c r="R1122" i="7"/>
  <c r="Q1122" i="7"/>
  <c r="P1122" i="7"/>
  <c r="J1122" i="7"/>
  <c r="S1121" i="7"/>
  <c r="R1121" i="7"/>
  <c r="Q1121" i="7"/>
  <c r="P1121" i="7"/>
  <c r="J1121" i="7"/>
  <c r="S1120" i="7"/>
  <c r="R1120" i="7"/>
  <c r="Q1120" i="7"/>
  <c r="P1120" i="7"/>
  <c r="J1120" i="7"/>
  <c r="S1119" i="7"/>
  <c r="R1119" i="7"/>
  <c r="Q1119" i="7"/>
  <c r="P1119" i="7"/>
  <c r="J1119" i="7"/>
  <c r="S1118" i="7"/>
  <c r="R1118" i="7"/>
  <c r="Q1118" i="7"/>
  <c r="P1118" i="7"/>
  <c r="J1118" i="7"/>
  <c r="S1117" i="7"/>
  <c r="R1117" i="7"/>
  <c r="Q1117" i="7"/>
  <c r="P1117" i="7"/>
  <c r="J1117" i="7"/>
  <c r="S1116" i="7"/>
  <c r="R1116" i="7"/>
  <c r="Q1116" i="7"/>
  <c r="P1116" i="7"/>
  <c r="J1116" i="7"/>
  <c r="S1115" i="7"/>
  <c r="R1115" i="7"/>
  <c r="Q1115" i="7"/>
  <c r="P1115" i="7"/>
  <c r="J1115" i="7"/>
  <c r="S1114" i="7"/>
  <c r="R1114" i="7"/>
  <c r="Q1114" i="7"/>
  <c r="P1114" i="7"/>
  <c r="J1114" i="7"/>
  <c r="S1113" i="7"/>
  <c r="R1113" i="7"/>
  <c r="Q1113" i="7"/>
  <c r="P1113" i="7"/>
  <c r="J1113" i="7"/>
  <c r="S1112" i="7"/>
  <c r="R1112" i="7"/>
  <c r="Q1112" i="7"/>
  <c r="P1112" i="7"/>
  <c r="J1112" i="7"/>
  <c r="S1111" i="7"/>
  <c r="R1111" i="7"/>
  <c r="Q1111" i="7"/>
  <c r="P1111" i="7"/>
  <c r="J1111" i="7"/>
  <c r="S1110" i="7"/>
  <c r="R1110" i="7"/>
  <c r="Q1110" i="7"/>
  <c r="P1110" i="7"/>
  <c r="J1110" i="7"/>
  <c r="S1109" i="7"/>
  <c r="R1109" i="7"/>
  <c r="Q1109" i="7"/>
  <c r="P1109" i="7"/>
  <c r="J1109" i="7"/>
  <c r="S1108" i="7"/>
  <c r="R1108" i="7"/>
  <c r="Q1108" i="7"/>
  <c r="P1108" i="7"/>
  <c r="J1108" i="7"/>
  <c r="S1107" i="7"/>
  <c r="R1107" i="7"/>
  <c r="Q1107" i="7"/>
  <c r="P1107" i="7"/>
  <c r="J1107" i="7"/>
  <c r="S1106" i="7"/>
  <c r="R1106" i="7"/>
  <c r="Q1106" i="7"/>
  <c r="P1106" i="7"/>
  <c r="J1106" i="7"/>
  <c r="S1105" i="7"/>
  <c r="R1105" i="7"/>
  <c r="Q1105" i="7"/>
  <c r="P1105" i="7"/>
  <c r="J1105" i="7"/>
  <c r="S1104" i="7"/>
  <c r="R1104" i="7"/>
  <c r="Q1104" i="7"/>
  <c r="P1104" i="7"/>
  <c r="J1104" i="7"/>
  <c r="S1103" i="7"/>
  <c r="R1103" i="7"/>
  <c r="Q1103" i="7"/>
  <c r="P1103" i="7"/>
  <c r="J1103" i="7"/>
  <c r="S1102" i="7"/>
  <c r="R1102" i="7"/>
  <c r="Q1102" i="7"/>
  <c r="P1102" i="7"/>
  <c r="J1102" i="7"/>
  <c r="S1101" i="7"/>
  <c r="R1101" i="7"/>
  <c r="Q1101" i="7"/>
  <c r="P1101" i="7"/>
  <c r="J1101" i="7"/>
  <c r="S1100" i="7"/>
  <c r="R1100" i="7"/>
  <c r="Q1100" i="7"/>
  <c r="P1100" i="7"/>
  <c r="J1100" i="7"/>
  <c r="S1099" i="7"/>
  <c r="R1099" i="7"/>
  <c r="Q1099" i="7"/>
  <c r="P1099" i="7"/>
  <c r="J1099" i="7"/>
  <c r="S1098" i="7"/>
  <c r="R1098" i="7"/>
  <c r="Q1098" i="7"/>
  <c r="P1098" i="7"/>
  <c r="J1098" i="7"/>
  <c r="S1097" i="7"/>
  <c r="R1097" i="7"/>
  <c r="Q1097" i="7"/>
  <c r="P1097" i="7"/>
  <c r="J1097" i="7"/>
  <c r="S1096" i="7"/>
  <c r="R1096" i="7"/>
  <c r="Q1096" i="7"/>
  <c r="P1096" i="7"/>
  <c r="J1096" i="7"/>
  <c r="S1095" i="7"/>
  <c r="R1095" i="7"/>
  <c r="Q1095" i="7"/>
  <c r="P1095" i="7"/>
  <c r="J1095" i="7"/>
  <c r="S1094" i="7"/>
  <c r="R1094" i="7"/>
  <c r="Q1094" i="7"/>
  <c r="P1094" i="7"/>
  <c r="J1094" i="7"/>
  <c r="S1093" i="7"/>
  <c r="R1093" i="7"/>
  <c r="Q1093" i="7"/>
  <c r="P1093" i="7"/>
  <c r="J1093" i="7"/>
  <c r="S1092" i="7"/>
  <c r="R1092" i="7"/>
  <c r="Q1092" i="7"/>
  <c r="P1092" i="7"/>
  <c r="J1092" i="7"/>
  <c r="S1091" i="7"/>
  <c r="R1091" i="7"/>
  <c r="Q1091" i="7"/>
  <c r="P1091" i="7"/>
  <c r="J1091" i="7"/>
  <c r="S1090" i="7"/>
  <c r="R1090" i="7"/>
  <c r="Q1090" i="7"/>
  <c r="P1090" i="7"/>
  <c r="J1090" i="7"/>
  <c r="S1089" i="7"/>
  <c r="R1089" i="7"/>
  <c r="Q1089" i="7"/>
  <c r="P1089" i="7"/>
  <c r="J1089" i="7"/>
  <c r="S1088" i="7"/>
  <c r="R1088" i="7"/>
  <c r="Q1088" i="7"/>
  <c r="P1088" i="7"/>
  <c r="J1088" i="7"/>
  <c r="S1087" i="7"/>
  <c r="R1087" i="7"/>
  <c r="Q1087" i="7"/>
  <c r="P1087" i="7"/>
  <c r="J1087" i="7"/>
  <c r="S1086" i="7"/>
  <c r="R1086" i="7"/>
  <c r="Q1086" i="7"/>
  <c r="P1086" i="7"/>
  <c r="J1086" i="7"/>
  <c r="S1085" i="7"/>
  <c r="R1085" i="7"/>
  <c r="Q1085" i="7"/>
  <c r="P1085" i="7"/>
  <c r="J1085" i="7"/>
  <c r="S1084" i="7"/>
  <c r="R1084" i="7"/>
  <c r="Q1084" i="7"/>
  <c r="P1084" i="7"/>
  <c r="J1084" i="7"/>
  <c r="S1083" i="7"/>
  <c r="R1083" i="7"/>
  <c r="Q1083" i="7"/>
  <c r="P1083" i="7"/>
  <c r="J1083" i="7"/>
  <c r="S1082" i="7"/>
  <c r="R1082" i="7"/>
  <c r="Q1082" i="7"/>
  <c r="P1082" i="7"/>
  <c r="J1082" i="7"/>
  <c r="S1081" i="7"/>
  <c r="R1081" i="7"/>
  <c r="Q1081" i="7"/>
  <c r="P1081" i="7"/>
  <c r="J1081" i="7"/>
  <c r="S1080" i="7"/>
  <c r="R1080" i="7"/>
  <c r="Q1080" i="7"/>
  <c r="P1080" i="7"/>
  <c r="J1080" i="7"/>
  <c r="S1079" i="7"/>
  <c r="R1079" i="7"/>
  <c r="Q1079" i="7"/>
  <c r="P1079" i="7"/>
  <c r="J1079" i="7"/>
  <c r="S1078" i="7"/>
  <c r="R1078" i="7"/>
  <c r="Q1078" i="7"/>
  <c r="P1078" i="7"/>
  <c r="J1078" i="7"/>
  <c r="S1077" i="7"/>
  <c r="R1077" i="7"/>
  <c r="Q1077" i="7"/>
  <c r="P1077" i="7"/>
  <c r="J1077" i="7"/>
  <c r="S1076" i="7"/>
  <c r="R1076" i="7"/>
  <c r="Q1076" i="7"/>
  <c r="P1076" i="7"/>
  <c r="J1076" i="7"/>
  <c r="S1075" i="7"/>
  <c r="R1075" i="7"/>
  <c r="Q1075" i="7"/>
  <c r="P1075" i="7"/>
  <c r="J1075" i="7"/>
  <c r="S1074" i="7"/>
  <c r="R1074" i="7"/>
  <c r="Q1074" i="7"/>
  <c r="P1074" i="7"/>
  <c r="J1074" i="7"/>
  <c r="S1073" i="7"/>
  <c r="R1073" i="7"/>
  <c r="Q1073" i="7"/>
  <c r="P1073" i="7"/>
  <c r="J1073" i="7"/>
  <c r="S1072" i="7"/>
  <c r="R1072" i="7"/>
  <c r="Q1072" i="7"/>
  <c r="P1072" i="7"/>
  <c r="J1072" i="7"/>
  <c r="S1071" i="7"/>
  <c r="R1071" i="7"/>
  <c r="Q1071" i="7"/>
  <c r="P1071" i="7"/>
  <c r="J1071" i="7"/>
  <c r="S1070" i="7"/>
  <c r="R1070" i="7"/>
  <c r="Q1070" i="7"/>
  <c r="P1070" i="7"/>
  <c r="J1070" i="7"/>
  <c r="S1069" i="7"/>
  <c r="R1069" i="7"/>
  <c r="Q1069" i="7"/>
  <c r="P1069" i="7"/>
  <c r="J1069" i="7"/>
  <c r="S1068" i="7"/>
  <c r="R1068" i="7"/>
  <c r="Q1068" i="7"/>
  <c r="P1068" i="7"/>
  <c r="J1068" i="7"/>
  <c r="S1067" i="7"/>
  <c r="R1067" i="7"/>
  <c r="Q1067" i="7"/>
  <c r="P1067" i="7"/>
  <c r="J1067" i="7"/>
  <c r="S1066" i="7"/>
  <c r="R1066" i="7"/>
  <c r="Q1066" i="7"/>
  <c r="P1066" i="7"/>
  <c r="J1066" i="7"/>
  <c r="S1065" i="7"/>
  <c r="R1065" i="7"/>
  <c r="Q1065" i="7"/>
  <c r="P1065" i="7"/>
  <c r="J1065" i="7"/>
  <c r="S1064" i="7"/>
  <c r="R1064" i="7"/>
  <c r="Q1064" i="7"/>
  <c r="P1064" i="7"/>
  <c r="J1064" i="7"/>
  <c r="S1063" i="7"/>
  <c r="R1063" i="7"/>
  <c r="Q1063" i="7"/>
  <c r="P1063" i="7"/>
  <c r="J1063" i="7"/>
  <c r="S1062" i="7"/>
  <c r="R1062" i="7"/>
  <c r="Q1062" i="7"/>
  <c r="P1062" i="7"/>
  <c r="J1062" i="7"/>
  <c r="S1061" i="7"/>
  <c r="R1061" i="7"/>
  <c r="Q1061" i="7"/>
  <c r="P1061" i="7"/>
  <c r="J1061" i="7"/>
  <c r="S1060" i="7"/>
  <c r="R1060" i="7"/>
  <c r="Q1060" i="7"/>
  <c r="P1060" i="7"/>
  <c r="J1060" i="7"/>
  <c r="S1059" i="7"/>
  <c r="R1059" i="7"/>
  <c r="Q1059" i="7"/>
  <c r="P1059" i="7"/>
  <c r="J1059" i="7"/>
  <c r="S1058" i="7"/>
  <c r="R1058" i="7"/>
  <c r="Q1058" i="7"/>
  <c r="P1058" i="7"/>
  <c r="J1058" i="7"/>
  <c r="S1057" i="7"/>
  <c r="R1057" i="7"/>
  <c r="Q1057" i="7"/>
  <c r="P1057" i="7"/>
  <c r="J1057" i="7"/>
  <c r="S1056" i="7"/>
  <c r="R1056" i="7"/>
  <c r="Q1056" i="7"/>
  <c r="P1056" i="7"/>
  <c r="J1056" i="7"/>
  <c r="S1055" i="7"/>
  <c r="R1055" i="7"/>
  <c r="Q1055" i="7"/>
  <c r="P1055" i="7"/>
  <c r="J1055" i="7"/>
  <c r="S1054" i="7"/>
  <c r="R1054" i="7"/>
  <c r="Q1054" i="7"/>
  <c r="P1054" i="7"/>
  <c r="J1054" i="7"/>
  <c r="S1053" i="7"/>
  <c r="R1053" i="7"/>
  <c r="Q1053" i="7"/>
  <c r="P1053" i="7"/>
  <c r="J1053" i="7"/>
  <c r="S1052" i="7"/>
  <c r="R1052" i="7"/>
  <c r="Q1052" i="7"/>
  <c r="P1052" i="7"/>
  <c r="J1052" i="7"/>
  <c r="S1051" i="7"/>
  <c r="R1051" i="7"/>
  <c r="Q1051" i="7"/>
  <c r="P1051" i="7"/>
  <c r="J1051" i="7"/>
  <c r="S1050" i="7"/>
  <c r="R1050" i="7"/>
  <c r="Q1050" i="7"/>
  <c r="P1050" i="7"/>
  <c r="J1050" i="7"/>
  <c r="S1049" i="7"/>
  <c r="R1049" i="7"/>
  <c r="Q1049" i="7"/>
  <c r="P1049" i="7"/>
  <c r="J1049" i="7"/>
  <c r="S1048" i="7"/>
  <c r="R1048" i="7"/>
  <c r="Q1048" i="7"/>
  <c r="P1048" i="7"/>
  <c r="J1048" i="7"/>
  <c r="S1047" i="7"/>
  <c r="R1047" i="7"/>
  <c r="Q1047" i="7"/>
  <c r="P1047" i="7"/>
  <c r="J1047" i="7"/>
  <c r="S1046" i="7"/>
  <c r="R1046" i="7"/>
  <c r="Q1046" i="7"/>
  <c r="P1046" i="7"/>
  <c r="J1046" i="7"/>
  <c r="S1045" i="7"/>
  <c r="R1045" i="7"/>
  <c r="Q1045" i="7"/>
  <c r="P1045" i="7"/>
  <c r="J1045" i="7"/>
  <c r="S1044" i="7"/>
  <c r="R1044" i="7"/>
  <c r="Q1044" i="7"/>
  <c r="P1044" i="7"/>
  <c r="J1044" i="7"/>
  <c r="S1043" i="7"/>
  <c r="R1043" i="7"/>
  <c r="Q1043" i="7"/>
  <c r="P1043" i="7"/>
  <c r="J1043" i="7"/>
  <c r="S1042" i="7"/>
  <c r="R1042" i="7"/>
  <c r="Q1042" i="7"/>
  <c r="P1042" i="7"/>
  <c r="J1042" i="7"/>
  <c r="S1041" i="7"/>
  <c r="R1041" i="7"/>
  <c r="Q1041" i="7"/>
  <c r="P1041" i="7"/>
  <c r="J1041" i="7"/>
  <c r="S1040" i="7"/>
  <c r="R1040" i="7"/>
  <c r="Q1040" i="7"/>
  <c r="P1040" i="7"/>
  <c r="J1040" i="7"/>
  <c r="S1039" i="7"/>
  <c r="R1039" i="7"/>
  <c r="Q1039" i="7"/>
  <c r="P1039" i="7"/>
  <c r="J1039" i="7"/>
  <c r="S1038" i="7"/>
  <c r="R1038" i="7"/>
  <c r="Q1038" i="7"/>
  <c r="P1038" i="7"/>
  <c r="J1038" i="7"/>
  <c r="S1037" i="7"/>
  <c r="R1037" i="7"/>
  <c r="Q1037" i="7"/>
  <c r="P1037" i="7"/>
  <c r="J1037" i="7"/>
  <c r="S1036" i="7"/>
  <c r="R1036" i="7"/>
  <c r="Q1036" i="7"/>
  <c r="P1036" i="7"/>
  <c r="J1036" i="7"/>
  <c r="S1035" i="7"/>
  <c r="R1035" i="7"/>
  <c r="Q1035" i="7"/>
  <c r="P1035" i="7"/>
  <c r="J1035" i="7"/>
  <c r="S1034" i="7"/>
  <c r="R1034" i="7"/>
  <c r="Q1034" i="7"/>
  <c r="P1034" i="7"/>
  <c r="J1034" i="7"/>
  <c r="S1033" i="7"/>
  <c r="R1033" i="7"/>
  <c r="Q1033" i="7"/>
  <c r="P1033" i="7"/>
  <c r="J1033" i="7"/>
  <c r="S1032" i="7"/>
  <c r="R1032" i="7"/>
  <c r="Q1032" i="7"/>
  <c r="P1032" i="7"/>
  <c r="J1032" i="7"/>
  <c r="S1031" i="7"/>
  <c r="R1031" i="7"/>
  <c r="Q1031" i="7"/>
  <c r="P1031" i="7"/>
  <c r="J1031" i="7"/>
  <c r="S1030" i="7"/>
  <c r="R1030" i="7"/>
  <c r="Q1030" i="7"/>
  <c r="P1030" i="7"/>
  <c r="J1030" i="7"/>
  <c r="S1029" i="7"/>
  <c r="R1029" i="7"/>
  <c r="Q1029" i="7"/>
  <c r="P1029" i="7"/>
  <c r="J1029" i="7"/>
  <c r="S1028" i="7"/>
  <c r="R1028" i="7"/>
  <c r="Q1028" i="7"/>
  <c r="P1028" i="7"/>
  <c r="J1028" i="7"/>
  <c r="S1027" i="7"/>
  <c r="R1027" i="7"/>
  <c r="Q1027" i="7"/>
  <c r="P1027" i="7"/>
  <c r="J1027" i="7"/>
  <c r="S1026" i="7"/>
  <c r="R1026" i="7"/>
  <c r="Q1026" i="7"/>
  <c r="P1026" i="7"/>
  <c r="J1026" i="7"/>
  <c r="S1025" i="7"/>
  <c r="R1025" i="7"/>
  <c r="Q1025" i="7"/>
  <c r="P1025" i="7"/>
  <c r="J1025" i="7"/>
  <c r="S1024" i="7"/>
  <c r="R1024" i="7"/>
  <c r="Q1024" i="7"/>
  <c r="P1024" i="7"/>
  <c r="J1024" i="7"/>
  <c r="S1023" i="7"/>
  <c r="R1023" i="7"/>
  <c r="Q1023" i="7"/>
  <c r="P1023" i="7"/>
  <c r="J1023" i="7"/>
  <c r="S1022" i="7"/>
  <c r="R1022" i="7"/>
  <c r="Q1022" i="7"/>
  <c r="P1022" i="7"/>
  <c r="J1022" i="7"/>
  <c r="S1021" i="7"/>
  <c r="R1021" i="7"/>
  <c r="Q1021" i="7"/>
  <c r="P1021" i="7"/>
  <c r="J1021" i="7"/>
  <c r="S1020" i="7"/>
  <c r="R1020" i="7"/>
  <c r="Q1020" i="7"/>
  <c r="P1020" i="7"/>
  <c r="J1020" i="7"/>
  <c r="S1019" i="7"/>
  <c r="R1019" i="7"/>
  <c r="Q1019" i="7"/>
  <c r="P1019" i="7"/>
  <c r="J1019" i="7"/>
  <c r="S1018" i="7"/>
  <c r="R1018" i="7"/>
  <c r="Q1018" i="7"/>
  <c r="P1018" i="7"/>
  <c r="J1018" i="7"/>
  <c r="S1017" i="7"/>
  <c r="R1017" i="7"/>
  <c r="Q1017" i="7"/>
  <c r="P1017" i="7"/>
  <c r="J1017" i="7"/>
  <c r="S1016" i="7"/>
  <c r="R1016" i="7"/>
  <c r="Q1016" i="7"/>
  <c r="P1016" i="7"/>
  <c r="J1016" i="7"/>
  <c r="S1015" i="7"/>
  <c r="R1015" i="7"/>
  <c r="Q1015" i="7"/>
  <c r="P1015" i="7"/>
  <c r="J1015" i="7"/>
  <c r="S1014" i="7"/>
  <c r="R1014" i="7"/>
  <c r="Q1014" i="7"/>
  <c r="P1014" i="7"/>
  <c r="J1014" i="7"/>
  <c r="S1013" i="7"/>
  <c r="R1013" i="7"/>
  <c r="Q1013" i="7"/>
  <c r="P1013" i="7"/>
  <c r="J1013" i="7"/>
  <c r="S1012" i="7"/>
  <c r="R1012" i="7"/>
  <c r="Q1012" i="7"/>
  <c r="P1012" i="7"/>
  <c r="J1012" i="7"/>
  <c r="S1011" i="7"/>
  <c r="R1011" i="7"/>
  <c r="Q1011" i="7"/>
  <c r="P1011" i="7"/>
  <c r="J1011" i="7"/>
  <c r="S1010" i="7"/>
  <c r="R1010" i="7"/>
  <c r="Q1010" i="7"/>
  <c r="P1010" i="7"/>
  <c r="J1010" i="7"/>
  <c r="S1009" i="7"/>
  <c r="R1009" i="7"/>
  <c r="Q1009" i="7"/>
  <c r="P1009" i="7"/>
  <c r="J1009" i="7"/>
  <c r="S1008" i="7"/>
  <c r="R1008" i="7"/>
  <c r="Q1008" i="7"/>
  <c r="P1008" i="7"/>
  <c r="J1008" i="7"/>
  <c r="S1007" i="7"/>
  <c r="R1007" i="7"/>
  <c r="Q1007" i="7"/>
  <c r="P1007" i="7"/>
  <c r="J1007" i="7"/>
  <c r="S1006" i="7"/>
  <c r="R1006" i="7"/>
  <c r="Q1006" i="7"/>
  <c r="P1006" i="7"/>
  <c r="J1006" i="7"/>
  <c r="S1005" i="7"/>
  <c r="R1005" i="7"/>
  <c r="Q1005" i="7"/>
  <c r="P1005" i="7"/>
  <c r="J1005" i="7"/>
  <c r="S1004" i="7"/>
  <c r="R1004" i="7"/>
  <c r="Q1004" i="7"/>
  <c r="P1004" i="7"/>
  <c r="J1004" i="7"/>
  <c r="S1003" i="7"/>
  <c r="R1003" i="7"/>
  <c r="Q1003" i="7"/>
  <c r="P1003" i="7"/>
  <c r="J1003" i="7"/>
  <c r="S1002" i="7"/>
  <c r="R1002" i="7"/>
  <c r="Q1002" i="7"/>
  <c r="P1002" i="7"/>
  <c r="J1002" i="7"/>
  <c r="S1001" i="7"/>
  <c r="R1001" i="7"/>
  <c r="Q1001" i="7"/>
  <c r="P1001" i="7"/>
  <c r="J1001" i="7"/>
  <c r="S1000" i="7"/>
  <c r="R1000" i="7"/>
  <c r="Q1000" i="7"/>
  <c r="P1000" i="7"/>
  <c r="J1000" i="7"/>
  <c r="S999" i="7"/>
  <c r="R999" i="7"/>
  <c r="Q999" i="7"/>
  <c r="P999" i="7"/>
  <c r="J999" i="7"/>
  <c r="S998" i="7"/>
  <c r="R998" i="7"/>
  <c r="Q998" i="7"/>
  <c r="P998" i="7"/>
  <c r="J998" i="7"/>
  <c r="S997" i="7"/>
  <c r="R997" i="7"/>
  <c r="Q997" i="7"/>
  <c r="P997" i="7"/>
  <c r="J997" i="7"/>
  <c r="S996" i="7"/>
  <c r="R996" i="7"/>
  <c r="Q996" i="7"/>
  <c r="P996" i="7"/>
  <c r="J996" i="7"/>
  <c r="S995" i="7"/>
  <c r="R995" i="7"/>
  <c r="Q995" i="7"/>
  <c r="P995" i="7"/>
  <c r="J995" i="7"/>
  <c r="S994" i="7"/>
  <c r="R994" i="7"/>
  <c r="Q994" i="7"/>
  <c r="P994" i="7"/>
  <c r="J994" i="7"/>
  <c r="S993" i="7"/>
  <c r="R993" i="7"/>
  <c r="Q993" i="7"/>
  <c r="P993" i="7"/>
  <c r="J993" i="7"/>
  <c r="S992" i="7"/>
  <c r="R992" i="7"/>
  <c r="Q992" i="7"/>
  <c r="P992" i="7"/>
  <c r="J992" i="7"/>
  <c r="S991" i="7"/>
  <c r="R991" i="7"/>
  <c r="Q991" i="7"/>
  <c r="P991" i="7"/>
  <c r="J991" i="7"/>
  <c r="S990" i="7"/>
  <c r="R990" i="7"/>
  <c r="Q990" i="7"/>
  <c r="P990" i="7"/>
  <c r="J990" i="7"/>
  <c r="S989" i="7"/>
  <c r="R989" i="7"/>
  <c r="Q989" i="7"/>
  <c r="P989" i="7"/>
  <c r="J989" i="7"/>
  <c r="S988" i="7"/>
  <c r="R988" i="7"/>
  <c r="Q988" i="7"/>
  <c r="P988" i="7"/>
  <c r="J988" i="7"/>
  <c r="S987" i="7"/>
  <c r="R987" i="7"/>
  <c r="Q987" i="7"/>
  <c r="P987" i="7"/>
  <c r="J987" i="7"/>
  <c r="S986" i="7"/>
  <c r="R986" i="7"/>
  <c r="Q986" i="7"/>
  <c r="P986" i="7"/>
  <c r="J986" i="7"/>
  <c r="S985" i="7"/>
  <c r="R985" i="7"/>
  <c r="Q985" i="7"/>
  <c r="P985" i="7"/>
  <c r="J985" i="7"/>
  <c r="S984" i="7"/>
  <c r="R984" i="7"/>
  <c r="Q984" i="7"/>
  <c r="P984" i="7"/>
  <c r="J984" i="7"/>
  <c r="S983" i="7"/>
  <c r="R983" i="7"/>
  <c r="Q983" i="7"/>
  <c r="P983" i="7"/>
  <c r="J983" i="7"/>
  <c r="S982" i="7"/>
  <c r="R982" i="7"/>
  <c r="Q982" i="7"/>
  <c r="P982" i="7"/>
  <c r="J982" i="7"/>
  <c r="S981" i="7"/>
  <c r="R981" i="7"/>
  <c r="Q981" i="7"/>
  <c r="P981" i="7"/>
  <c r="J981" i="7"/>
  <c r="S980" i="7"/>
  <c r="R980" i="7"/>
  <c r="Q980" i="7"/>
  <c r="P980" i="7"/>
  <c r="J980" i="7"/>
  <c r="S979" i="7"/>
  <c r="R979" i="7"/>
  <c r="Q979" i="7"/>
  <c r="P979" i="7"/>
  <c r="J979" i="7"/>
  <c r="S978" i="7"/>
  <c r="R978" i="7"/>
  <c r="Q978" i="7"/>
  <c r="P978" i="7"/>
  <c r="J978" i="7"/>
  <c r="S977" i="7"/>
  <c r="R977" i="7"/>
  <c r="Q977" i="7"/>
  <c r="P977" i="7"/>
  <c r="J977" i="7"/>
  <c r="S976" i="7"/>
  <c r="R976" i="7"/>
  <c r="Q976" i="7"/>
  <c r="P976" i="7"/>
  <c r="J976" i="7"/>
  <c r="S975" i="7"/>
  <c r="R975" i="7"/>
  <c r="Q975" i="7"/>
  <c r="P975" i="7"/>
  <c r="J975" i="7"/>
  <c r="S974" i="7"/>
  <c r="R974" i="7"/>
  <c r="Q974" i="7"/>
  <c r="P974" i="7"/>
  <c r="J974" i="7"/>
  <c r="S973" i="7"/>
  <c r="R973" i="7"/>
  <c r="Q973" i="7"/>
  <c r="P973" i="7"/>
  <c r="J973" i="7"/>
  <c r="S972" i="7"/>
  <c r="R972" i="7"/>
  <c r="Q972" i="7"/>
  <c r="P972" i="7"/>
  <c r="J972" i="7"/>
  <c r="S971" i="7"/>
  <c r="R971" i="7"/>
  <c r="Q971" i="7"/>
  <c r="P971" i="7"/>
  <c r="J971" i="7"/>
  <c r="S970" i="7"/>
  <c r="R970" i="7"/>
  <c r="Q970" i="7"/>
  <c r="P970" i="7"/>
  <c r="J970" i="7"/>
  <c r="S969" i="7"/>
  <c r="R969" i="7"/>
  <c r="Q969" i="7"/>
  <c r="P969" i="7"/>
  <c r="J969" i="7"/>
  <c r="S968" i="7"/>
  <c r="R968" i="7"/>
  <c r="Q968" i="7"/>
  <c r="P968" i="7"/>
  <c r="J968" i="7"/>
  <c r="S967" i="7"/>
  <c r="R967" i="7"/>
  <c r="Q967" i="7"/>
  <c r="P967" i="7"/>
  <c r="J967" i="7"/>
  <c r="S966" i="7"/>
  <c r="R966" i="7"/>
  <c r="Q966" i="7"/>
  <c r="P966" i="7"/>
  <c r="J966" i="7"/>
  <c r="S965" i="7"/>
  <c r="R965" i="7"/>
  <c r="Q965" i="7"/>
  <c r="P965" i="7"/>
  <c r="J965" i="7"/>
  <c r="S964" i="7"/>
  <c r="R964" i="7"/>
  <c r="Q964" i="7"/>
  <c r="P964" i="7"/>
  <c r="J964" i="7"/>
  <c r="S963" i="7"/>
  <c r="R963" i="7"/>
  <c r="Q963" i="7"/>
  <c r="P963" i="7"/>
  <c r="J963" i="7"/>
  <c r="S962" i="7"/>
  <c r="R962" i="7"/>
  <c r="Q962" i="7"/>
  <c r="P962" i="7"/>
  <c r="J962" i="7"/>
  <c r="S961" i="7"/>
  <c r="R961" i="7"/>
  <c r="Q961" i="7"/>
  <c r="P961" i="7"/>
  <c r="J961" i="7"/>
  <c r="S960" i="7"/>
  <c r="R960" i="7"/>
  <c r="Q960" i="7"/>
  <c r="P960" i="7"/>
  <c r="J960" i="7"/>
  <c r="S959" i="7"/>
  <c r="R959" i="7"/>
  <c r="Q959" i="7"/>
  <c r="P959" i="7"/>
  <c r="J959" i="7"/>
  <c r="S958" i="7"/>
  <c r="R958" i="7"/>
  <c r="Q958" i="7"/>
  <c r="P958" i="7"/>
  <c r="J958" i="7"/>
  <c r="S957" i="7"/>
  <c r="R957" i="7"/>
  <c r="Q957" i="7"/>
  <c r="P957" i="7"/>
  <c r="J957" i="7"/>
  <c r="S956" i="7"/>
  <c r="R956" i="7"/>
  <c r="Q956" i="7"/>
  <c r="P956" i="7"/>
  <c r="J956" i="7"/>
  <c r="S955" i="7"/>
  <c r="R955" i="7"/>
  <c r="Q955" i="7"/>
  <c r="P955" i="7"/>
  <c r="J955" i="7"/>
  <c r="S954" i="7"/>
  <c r="R954" i="7"/>
  <c r="Q954" i="7"/>
  <c r="P954" i="7"/>
  <c r="J954" i="7"/>
  <c r="S953" i="7"/>
  <c r="R953" i="7"/>
  <c r="Q953" i="7"/>
  <c r="P953" i="7"/>
  <c r="J953" i="7"/>
  <c r="S952" i="7"/>
  <c r="R952" i="7"/>
  <c r="Q952" i="7"/>
  <c r="P952" i="7"/>
  <c r="J952" i="7"/>
  <c r="S951" i="7"/>
  <c r="R951" i="7"/>
  <c r="Q951" i="7"/>
  <c r="P951" i="7"/>
  <c r="J951" i="7"/>
  <c r="S950" i="7"/>
  <c r="R950" i="7"/>
  <c r="Q950" i="7"/>
  <c r="P950" i="7"/>
  <c r="J950" i="7"/>
  <c r="S949" i="7"/>
  <c r="R949" i="7"/>
  <c r="Q949" i="7"/>
  <c r="P949" i="7"/>
  <c r="J949" i="7"/>
  <c r="S948" i="7"/>
  <c r="R948" i="7"/>
  <c r="Q948" i="7"/>
  <c r="P948" i="7"/>
  <c r="J948" i="7"/>
  <c r="S947" i="7"/>
  <c r="R947" i="7"/>
  <c r="Q947" i="7"/>
  <c r="P947" i="7"/>
  <c r="J947" i="7"/>
  <c r="S946" i="7"/>
  <c r="R946" i="7"/>
  <c r="Q946" i="7"/>
  <c r="P946" i="7"/>
  <c r="J946" i="7"/>
  <c r="S945" i="7"/>
  <c r="R945" i="7"/>
  <c r="Q945" i="7"/>
  <c r="P945" i="7"/>
  <c r="J945" i="7"/>
  <c r="S944" i="7"/>
  <c r="R944" i="7"/>
  <c r="Q944" i="7"/>
  <c r="P944" i="7"/>
  <c r="J944" i="7"/>
  <c r="S943" i="7"/>
  <c r="R943" i="7"/>
  <c r="Q943" i="7"/>
  <c r="P943" i="7"/>
  <c r="J943" i="7"/>
  <c r="S942" i="7"/>
  <c r="R942" i="7"/>
  <c r="Q942" i="7"/>
  <c r="P942" i="7"/>
  <c r="J942" i="7"/>
  <c r="S941" i="7"/>
  <c r="R941" i="7"/>
  <c r="Q941" i="7"/>
  <c r="P941" i="7"/>
  <c r="J941" i="7"/>
  <c r="S940" i="7"/>
  <c r="R940" i="7"/>
  <c r="Q940" i="7"/>
  <c r="P940" i="7"/>
  <c r="J940" i="7"/>
  <c r="S939" i="7"/>
  <c r="R939" i="7"/>
  <c r="Q939" i="7"/>
  <c r="P939" i="7"/>
  <c r="J939" i="7"/>
  <c r="S938" i="7"/>
  <c r="R938" i="7"/>
  <c r="Q938" i="7"/>
  <c r="P938" i="7"/>
  <c r="J938" i="7"/>
  <c r="S937" i="7"/>
  <c r="R937" i="7"/>
  <c r="Q937" i="7"/>
  <c r="P937" i="7"/>
  <c r="J937" i="7"/>
  <c r="S936" i="7"/>
  <c r="R936" i="7"/>
  <c r="Q936" i="7"/>
  <c r="P936" i="7"/>
  <c r="J936" i="7"/>
  <c r="S935" i="7"/>
  <c r="R935" i="7"/>
  <c r="Q935" i="7"/>
  <c r="P935" i="7"/>
  <c r="J935" i="7"/>
  <c r="S934" i="7"/>
  <c r="R934" i="7"/>
  <c r="Q934" i="7"/>
  <c r="P934" i="7"/>
  <c r="J934" i="7"/>
  <c r="S933" i="7"/>
  <c r="R933" i="7"/>
  <c r="Q933" i="7"/>
  <c r="P933" i="7"/>
  <c r="J933" i="7"/>
  <c r="S932" i="7"/>
  <c r="R932" i="7"/>
  <c r="Q932" i="7"/>
  <c r="P932" i="7"/>
  <c r="J932" i="7"/>
  <c r="S931" i="7"/>
  <c r="R931" i="7"/>
  <c r="Q931" i="7"/>
  <c r="P931" i="7"/>
  <c r="J931" i="7"/>
  <c r="S930" i="7"/>
  <c r="R930" i="7"/>
  <c r="Q930" i="7"/>
  <c r="P930" i="7"/>
  <c r="J930" i="7"/>
  <c r="S929" i="7"/>
  <c r="R929" i="7"/>
  <c r="Q929" i="7"/>
  <c r="P929" i="7"/>
  <c r="J929" i="7"/>
  <c r="S928" i="7"/>
  <c r="R928" i="7"/>
  <c r="Q928" i="7"/>
  <c r="P928" i="7"/>
  <c r="J928" i="7"/>
  <c r="S927" i="7"/>
  <c r="R927" i="7"/>
  <c r="Q927" i="7"/>
  <c r="P927" i="7"/>
  <c r="J927" i="7"/>
  <c r="S926" i="7"/>
  <c r="R926" i="7"/>
  <c r="Q926" i="7"/>
  <c r="P926" i="7"/>
  <c r="J926" i="7"/>
  <c r="S925" i="7"/>
  <c r="R925" i="7"/>
  <c r="Q925" i="7"/>
  <c r="P925" i="7"/>
  <c r="J925" i="7"/>
  <c r="S924" i="7"/>
  <c r="R924" i="7"/>
  <c r="Q924" i="7"/>
  <c r="P924" i="7"/>
  <c r="J924" i="7"/>
  <c r="S923" i="7"/>
  <c r="R923" i="7"/>
  <c r="Q923" i="7"/>
  <c r="P923" i="7"/>
  <c r="J923" i="7"/>
  <c r="S922" i="7"/>
  <c r="R922" i="7"/>
  <c r="Q922" i="7"/>
  <c r="P922" i="7"/>
  <c r="J922" i="7"/>
  <c r="S921" i="7"/>
  <c r="R921" i="7"/>
  <c r="Q921" i="7"/>
  <c r="P921" i="7"/>
  <c r="J921" i="7"/>
  <c r="S920" i="7"/>
  <c r="R920" i="7"/>
  <c r="Q920" i="7"/>
  <c r="P920" i="7"/>
  <c r="J920" i="7"/>
  <c r="S919" i="7"/>
  <c r="R919" i="7"/>
  <c r="Q919" i="7"/>
  <c r="P919" i="7"/>
  <c r="J919" i="7"/>
  <c r="S918" i="7"/>
  <c r="R918" i="7"/>
  <c r="Q918" i="7"/>
  <c r="P918" i="7"/>
  <c r="J918" i="7"/>
  <c r="S917" i="7"/>
  <c r="R917" i="7"/>
  <c r="Q917" i="7"/>
  <c r="P917" i="7"/>
  <c r="J917" i="7"/>
  <c r="S916" i="7"/>
  <c r="R916" i="7"/>
  <c r="Q916" i="7"/>
  <c r="P916" i="7"/>
  <c r="J916" i="7"/>
  <c r="S915" i="7"/>
  <c r="R915" i="7"/>
  <c r="Q915" i="7"/>
  <c r="P915" i="7"/>
  <c r="J915" i="7"/>
  <c r="S914" i="7"/>
  <c r="R914" i="7"/>
  <c r="Q914" i="7"/>
  <c r="P914" i="7"/>
  <c r="J914" i="7"/>
  <c r="S913" i="7"/>
  <c r="R913" i="7"/>
  <c r="Q913" i="7"/>
  <c r="P913" i="7"/>
  <c r="J913" i="7"/>
  <c r="S912" i="7"/>
  <c r="R912" i="7"/>
  <c r="Q912" i="7"/>
  <c r="P912" i="7"/>
  <c r="J912" i="7"/>
  <c r="S911" i="7"/>
  <c r="R911" i="7"/>
  <c r="Q911" i="7"/>
  <c r="P911" i="7"/>
  <c r="J911" i="7"/>
  <c r="S910" i="7"/>
  <c r="R910" i="7"/>
  <c r="Q910" i="7"/>
  <c r="P910" i="7"/>
  <c r="J910" i="7"/>
  <c r="S909" i="7"/>
  <c r="R909" i="7"/>
  <c r="Q909" i="7"/>
  <c r="P909" i="7"/>
  <c r="J909" i="7"/>
  <c r="S908" i="7"/>
  <c r="R908" i="7"/>
  <c r="Q908" i="7"/>
  <c r="P908" i="7"/>
  <c r="J908" i="7"/>
  <c r="S907" i="7"/>
  <c r="R907" i="7"/>
  <c r="Q907" i="7"/>
  <c r="P907" i="7"/>
  <c r="J907" i="7"/>
  <c r="S906" i="7"/>
  <c r="R906" i="7"/>
  <c r="Q906" i="7"/>
  <c r="P906" i="7"/>
  <c r="J906" i="7"/>
  <c r="S905" i="7"/>
  <c r="R905" i="7"/>
  <c r="Q905" i="7"/>
  <c r="P905" i="7"/>
  <c r="J905" i="7"/>
  <c r="S904" i="7"/>
  <c r="R904" i="7"/>
  <c r="Q904" i="7"/>
  <c r="P904" i="7"/>
  <c r="J904" i="7"/>
  <c r="S903" i="7"/>
  <c r="R903" i="7"/>
  <c r="Q903" i="7"/>
  <c r="P903" i="7"/>
  <c r="J903" i="7"/>
  <c r="S902" i="7"/>
  <c r="R902" i="7"/>
  <c r="Q902" i="7"/>
  <c r="P902" i="7"/>
  <c r="J902" i="7"/>
  <c r="S901" i="7"/>
  <c r="R901" i="7"/>
  <c r="Q901" i="7"/>
  <c r="P901" i="7"/>
  <c r="J901" i="7"/>
  <c r="S900" i="7"/>
  <c r="R900" i="7"/>
  <c r="Q900" i="7"/>
  <c r="P900" i="7"/>
  <c r="J900" i="7"/>
  <c r="S899" i="7"/>
  <c r="R899" i="7"/>
  <c r="Q899" i="7"/>
  <c r="P899" i="7"/>
  <c r="J899" i="7"/>
  <c r="S898" i="7"/>
  <c r="R898" i="7"/>
  <c r="Q898" i="7"/>
  <c r="P898" i="7"/>
  <c r="J898" i="7"/>
  <c r="S897" i="7"/>
  <c r="R897" i="7"/>
  <c r="Q897" i="7"/>
  <c r="P897" i="7"/>
  <c r="J897" i="7"/>
  <c r="S896" i="7"/>
  <c r="R896" i="7"/>
  <c r="Q896" i="7"/>
  <c r="P896" i="7"/>
  <c r="J896" i="7"/>
  <c r="S895" i="7"/>
  <c r="R895" i="7"/>
  <c r="Q895" i="7"/>
  <c r="P895" i="7"/>
  <c r="J895" i="7"/>
  <c r="S894" i="7"/>
  <c r="R894" i="7"/>
  <c r="Q894" i="7"/>
  <c r="P894" i="7"/>
  <c r="J894" i="7"/>
  <c r="S893" i="7"/>
  <c r="R893" i="7"/>
  <c r="Q893" i="7"/>
  <c r="P893" i="7"/>
  <c r="J893" i="7"/>
  <c r="S892" i="7"/>
  <c r="R892" i="7"/>
  <c r="Q892" i="7"/>
  <c r="P892" i="7"/>
  <c r="J892" i="7"/>
  <c r="S891" i="7"/>
  <c r="R891" i="7"/>
  <c r="Q891" i="7"/>
  <c r="P891" i="7"/>
  <c r="J891" i="7"/>
  <c r="S890" i="7"/>
  <c r="R890" i="7"/>
  <c r="Q890" i="7"/>
  <c r="P890" i="7"/>
  <c r="J890" i="7"/>
  <c r="S889" i="7"/>
  <c r="R889" i="7"/>
  <c r="Q889" i="7"/>
  <c r="P889" i="7"/>
  <c r="J889" i="7"/>
  <c r="S888" i="7"/>
  <c r="R888" i="7"/>
  <c r="Q888" i="7"/>
  <c r="P888" i="7"/>
  <c r="J888" i="7"/>
  <c r="S887" i="7"/>
  <c r="R887" i="7"/>
  <c r="Q887" i="7"/>
  <c r="P887" i="7"/>
  <c r="J887" i="7"/>
  <c r="S886" i="7"/>
  <c r="R886" i="7"/>
  <c r="Q886" i="7"/>
  <c r="P886" i="7"/>
  <c r="J886" i="7"/>
  <c r="S885" i="7"/>
  <c r="R885" i="7"/>
  <c r="Q885" i="7"/>
  <c r="P885" i="7"/>
  <c r="J885" i="7"/>
  <c r="S884" i="7"/>
  <c r="R884" i="7"/>
  <c r="Q884" i="7"/>
  <c r="P884" i="7"/>
  <c r="J884" i="7"/>
  <c r="S883" i="7"/>
  <c r="R883" i="7"/>
  <c r="Q883" i="7"/>
  <c r="P883" i="7"/>
  <c r="J883" i="7"/>
  <c r="S882" i="7"/>
  <c r="R882" i="7"/>
  <c r="Q882" i="7"/>
  <c r="P882" i="7"/>
  <c r="J882" i="7"/>
  <c r="S881" i="7"/>
  <c r="R881" i="7"/>
  <c r="Q881" i="7"/>
  <c r="P881" i="7"/>
  <c r="J881" i="7"/>
  <c r="S880" i="7"/>
  <c r="R880" i="7"/>
  <c r="Q880" i="7"/>
  <c r="P880" i="7"/>
  <c r="J880" i="7"/>
  <c r="S879" i="7"/>
  <c r="R879" i="7"/>
  <c r="Q879" i="7"/>
  <c r="P879" i="7"/>
  <c r="J879" i="7"/>
  <c r="S878" i="7"/>
  <c r="R878" i="7"/>
  <c r="Q878" i="7"/>
  <c r="P878" i="7"/>
  <c r="J878" i="7"/>
  <c r="S877" i="7"/>
  <c r="R877" i="7"/>
  <c r="Q877" i="7"/>
  <c r="P877" i="7"/>
  <c r="J877" i="7"/>
  <c r="S876" i="7"/>
  <c r="R876" i="7"/>
  <c r="Q876" i="7"/>
  <c r="P876" i="7"/>
  <c r="J876" i="7"/>
  <c r="S875" i="7"/>
  <c r="R875" i="7"/>
  <c r="Q875" i="7"/>
  <c r="P875" i="7"/>
  <c r="J875" i="7"/>
  <c r="S874" i="7"/>
  <c r="R874" i="7"/>
  <c r="Q874" i="7"/>
  <c r="P874" i="7"/>
  <c r="J874" i="7"/>
  <c r="S873" i="7"/>
  <c r="R873" i="7"/>
  <c r="Q873" i="7"/>
  <c r="P873" i="7"/>
  <c r="J873" i="7"/>
  <c r="S872" i="7"/>
  <c r="R872" i="7"/>
  <c r="Q872" i="7"/>
  <c r="P872" i="7"/>
  <c r="J872" i="7"/>
  <c r="S871" i="7"/>
  <c r="R871" i="7"/>
  <c r="Q871" i="7"/>
  <c r="P871" i="7"/>
  <c r="J871" i="7"/>
  <c r="S870" i="7"/>
  <c r="R870" i="7"/>
  <c r="Q870" i="7"/>
  <c r="P870" i="7"/>
  <c r="J870" i="7"/>
  <c r="S869" i="7"/>
  <c r="R869" i="7"/>
  <c r="Q869" i="7"/>
  <c r="P869" i="7"/>
  <c r="J869" i="7"/>
  <c r="S868" i="7"/>
  <c r="R868" i="7"/>
  <c r="Q868" i="7"/>
  <c r="P868" i="7"/>
  <c r="J868" i="7"/>
  <c r="S867" i="7"/>
  <c r="R867" i="7"/>
  <c r="Q867" i="7"/>
  <c r="P867" i="7"/>
  <c r="J867" i="7"/>
  <c r="S866" i="7"/>
  <c r="R866" i="7"/>
  <c r="Q866" i="7"/>
  <c r="P866" i="7"/>
  <c r="J866" i="7"/>
  <c r="S865" i="7"/>
  <c r="R865" i="7"/>
  <c r="Q865" i="7"/>
  <c r="P865" i="7"/>
  <c r="J865" i="7"/>
  <c r="S864" i="7"/>
  <c r="R864" i="7"/>
  <c r="Q864" i="7"/>
  <c r="P864" i="7"/>
  <c r="J864" i="7"/>
  <c r="S863" i="7"/>
  <c r="R863" i="7"/>
  <c r="Q863" i="7"/>
  <c r="P863" i="7"/>
  <c r="J863" i="7"/>
  <c r="S862" i="7"/>
  <c r="R862" i="7"/>
  <c r="Q862" i="7"/>
  <c r="P862" i="7"/>
  <c r="J862" i="7"/>
  <c r="S861" i="7"/>
  <c r="R861" i="7"/>
  <c r="Q861" i="7"/>
  <c r="P861" i="7"/>
  <c r="J861" i="7"/>
  <c r="S860" i="7"/>
  <c r="R860" i="7"/>
  <c r="Q860" i="7"/>
  <c r="P860" i="7"/>
  <c r="J860" i="7"/>
  <c r="S859" i="7"/>
  <c r="R859" i="7"/>
  <c r="Q859" i="7"/>
  <c r="P859" i="7"/>
  <c r="J859" i="7"/>
  <c r="S858" i="7"/>
  <c r="R858" i="7"/>
  <c r="Q858" i="7"/>
  <c r="P858" i="7"/>
  <c r="J858" i="7"/>
  <c r="S857" i="7"/>
  <c r="R857" i="7"/>
  <c r="Q857" i="7"/>
  <c r="P857" i="7"/>
  <c r="J857" i="7"/>
  <c r="S856" i="7"/>
  <c r="R856" i="7"/>
  <c r="Q856" i="7"/>
  <c r="P856" i="7"/>
  <c r="J856" i="7"/>
  <c r="S855" i="7"/>
  <c r="R855" i="7"/>
  <c r="Q855" i="7"/>
  <c r="P855" i="7"/>
  <c r="J855" i="7"/>
  <c r="S854" i="7"/>
  <c r="R854" i="7"/>
  <c r="Q854" i="7"/>
  <c r="P854" i="7"/>
  <c r="J854" i="7"/>
  <c r="S853" i="7"/>
  <c r="R853" i="7"/>
  <c r="Q853" i="7"/>
  <c r="P853" i="7"/>
  <c r="J853" i="7"/>
  <c r="S852" i="7"/>
  <c r="R852" i="7"/>
  <c r="Q852" i="7"/>
  <c r="P852" i="7"/>
  <c r="J852" i="7"/>
  <c r="S851" i="7"/>
  <c r="R851" i="7"/>
  <c r="Q851" i="7"/>
  <c r="P851" i="7"/>
  <c r="J851" i="7"/>
  <c r="S850" i="7"/>
  <c r="R850" i="7"/>
  <c r="Q850" i="7"/>
  <c r="P850" i="7"/>
  <c r="J850" i="7"/>
  <c r="S849" i="7"/>
  <c r="R849" i="7"/>
  <c r="Q849" i="7"/>
  <c r="P849" i="7"/>
  <c r="J849" i="7"/>
  <c r="S848" i="7"/>
  <c r="R848" i="7"/>
  <c r="Q848" i="7"/>
  <c r="P848" i="7"/>
  <c r="J848" i="7"/>
  <c r="S847" i="7"/>
  <c r="R847" i="7"/>
  <c r="Q847" i="7"/>
  <c r="P847" i="7"/>
  <c r="J847" i="7"/>
  <c r="S846" i="7"/>
  <c r="R846" i="7"/>
  <c r="Q846" i="7"/>
  <c r="P846" i="7"/>
  <c r="J846" i="7"/>
  <c r="S845" i="7"/>
  <c r="R845" i="7"/>
  <c r="Q845" i="7"/>
  <c r="P845" i="7"/>
  <c r="J845" i="7"/>
  <c r="S844" i="7"/>
  <c r="R844" i="7"/>
  <c r="Q844" i="7"/>
  <c r="P844" i="7"/>
  <c r="J844" i="7"/>
  <c r="S843" i="7"/>
  <c r="R843" i="7"/>
  <c r="Q843" i="7"/>
  <c r="P843" i="7"/>
  <c r="J843" i="7"/>
  <c r="S842" i="7"/>
  <c r="R842" i="7"/>
  <c r="Q842" i="7"/>
  <c r="P842" i="7"/>
  <c r="J842" i="7"/>
  <c r="S841" i="7"/>
  <c r="R841" i="7"/>
  <c r="Q841" i="7"/>
  <c r="P841" i="7"/>
  <c r="J841" i="7"/>
  <c r="S840" i="7"/>
  <c r="R840" i="7"/>
  <c r="Q840" i="7"/>
  <c r="P840" i="7"/>
  <c r="J840" i="7"/>
  <c r="S839" i="7"/>
  <c r="R839" i="7"/>
  <c r="Q839" i="7"/>
  <c r="P839" i="7"/>
  <c r="J839" i="7"/>
  <c r="S838" i="7"/>
  <c r="R838" i="7"/>
  <c r="Q838" i="7"/>
  <c r="P838" i="7"/>
  <c r="J838" i="7"/>
  <c r="S837" i="7"/>
  <c r="R837" i="7"/>
  <c r="Q837" i="7"/>
  <c r="P837" i="7"/>
  <c r="J837" i="7"/>
  <c r="S836" i="7"/>
  <c r="R836" i="7"/>
  <c r="Q836" i="7"/>
  <c r="P836" i="7"/>
  <c r="J836" i="7"/>
  <c r="S835" i="7"/>
  <c r="R835" i="7"/>
  <c r="Q835" i="7"/>
  <c r="P835" i="7"/>
  <c r="J835" i="7"/>
  <c r="S834" i="7"/>
  <c r="R834" i="7"/>
  <c r="Q834" i="7"/>
  <c r="P834" i="7"/>
  <c r="J834" i="7"/>
  <c r="S833" i="7"/>
  <c r="R833" i="7"/>
  <c r="Q833" i="7"/>
  <c r="P833" i="7"/>
  <c r="J833" i="7"/>
  <c r="S832" i="7"/>
  <c r="R832" i="7"/>
  <c r="Q832" i="7"/>
  <c r="P832" i="7"/>
  <c r="J832" i="7"/>
  <c r="S831" i="7"/>
  <c r="R831" i="7"/>
  <c r="Q831" i="7"/>
  <c r="P831" i="7"/>
  <c r="J831" i="7"/>
  <c r="S830" i="7"/>
  <c r="R830" i="7"/>
  <c r="Q830" i="7"/>
  <c r="P830" i="7"/>
  <c r="J830" i="7"/>
  <c r="S829" i="7"/>
  <c r="R829" i="7"/>
  <c r="Q829" i="7"/>
  <c r="P829" i="7"/>
  <c r="J829" i="7"/>
  <c r="S828" i="7"/>
  <c r="R828" i="7"/>
  <c r="Q828" i="7"/>
  <c r="P828" i="7"/>
  <c r="J828" i="7"/>
  <c r="S827" i="7"/>
  <c r="R827" i="7"/>
  <c r="Q827" i="7"/>
  <c r="P827" i="7"/>
  <c r="J827" i="7"/>
  <c r="S826" i="7"/>
  <c r="R826" i="7"/>
  <c r="Q826" i="7"/>
  <c r="P826" i="7"/>
  <c r="J826" i="7"/>
  <c r="S825" i="7"/>
  <c r="R825" i="7"/>
  <c r="Q825" i="7"/>
  <c r="P825" i="7"/>
  <c r="J825" i="7"/>
  <c r="S824" i="7"/>
  <c r="R824" i="7"/>
  <c r="Q824" i="7"/>
  <c r="P824" i="7"/>
  <c r="J824" i="7"/>
  <c r="S823" i="7"/>
  <c r="R823" i="7"/>
  <c r="Q823" i="7"/>
  <c r="P823" i="7"/>
  <c r="J823" i="7"/>
  <c r="S822" i="7"/>
  <c r="R822" i="7"/>
  <c r="Q822" i="7"/>
  <c r="P822" i="7"/>
  <c r="J822" i="7"/>
  <c r="S821" i="7"/>
  <c r="R821" i="7"/>
  <c r="Q821" i="7"/>
  <c r="P821" i="7"/>
  <c r="J821" i="7"/>
  <c r="S820" i="7"/>
  <c r="R820" i="7"/>
  <c r="Q820" i="7"/>
  <c r="P820" i="7"/>
  <c r="J820" i="7"/>
  <c r="S819" i="7"/>
  <c r="R819" i="7"/>
  <c r="Q819" i="7"/>
  <c r="P819" i="7"/>
  <c r="J819" i="7"/>
  <c r="S818" i="7"/>
  <c r="R818" i="7"/>
  <c r="Q818" i="7"/>
  <c r="P818" i="7"/>
  <c r="J818" i="7"/>
  <c r="S817" i="7"/>
  <c r="R817" i="7"/>
  <c r="Q817" i="7"/>
  <c r="P817" i="7"/>
  <c r="J817" i="7"/>
  <c r="S816" i="7"/>
  <c r="R816" i="7"/>
  <c r="Q816" i="7"/>
  <c r="P816" i="7"/>
  <c r="J816" i="7"/>
  <c r="S815" i="7"/>
  <c r="R815" i="7"/>
  <c r="Q815" i="7"/>
  <c r="P815" i="7"/>
  <c r="J815" i="7"/>
  <c r="S814" i="7"/>
  <c r="R814" i="7"/>
  <c r="Q814" i="7"/>
  <c r="P814" i="7"/>
  <c r="J814" i="7"/>
  <c r="S813" i="7"/>
  <c r="R813" i="7"/>
  <c r="Q813" i="7"/>
  <c r="P813" i="7"/>
  <c r="J813" i="7"/>
  <c r="S812" i="7"/>
  <c r="R812" i="7"/>
  <c r="Q812" i="7"/>
  <c r="P812" i="7"/>
  <c r="J812" i="7"/>
  <c r="S811" i="7"/>
  <c r="R811" i="7"/>
  <c r="Q811" i="7"/>
  <c r="P811" i="7"/>
  <c r="J811" i="7"/>
  <c r="S810" i="7"/>
  <c r="R810" i="7"/>
  <c r="Q810" i="7"/>
  <c r="P810" i="7"/>
  <c r="J810" i="7"/>
  <c r="S809" i="7"/>
  <c r="R809" i="7"/>
  <c r="Q809" i="7"/>
  <c r="P809" i="7"/>
  <c r="J809" i="7"/>
  <c r="S808" i="7"/>
  <c r="R808" i="7"/>
  <c r="Q808" i="7"/>
  <c r="P808" i="7"/>
  <c r="J808" i="7"/>
  <c r="S807" i="7"/>
  <c r="R807" i="7"/>
  <c r="Q807" i="7"/>
  <c r="P807" i="7"/>
  <c r="J807" i="7"/>
  <c r="S806" i="7"/>
  <c r="R806" i="7"/>
  <c r="Q806" i="7"/>
  <c r="P806" i="7"/>
  <c r="J806" i="7"/>
  <c r="S805" i="7"/>
  <c r="R805" i="7"/>
  <c r="Q805" i="7"/>
  <c r="P805" i="7"/>
  <c r="J805" i="7"/>
  <c r="S804" i="7"/>
  <c r="R804" i="7"/>
  <c r="Q804" i="7"/>
  <c r="P804" i="7"/>
  <c r="J804" i="7"/>
  <c r="S803" i="7"/>
  <c r="R803" i="7"/>
  <c r="Q803" i="7"/>
  <c r="P803" i="7"/>
  <c r="J803" i="7"/>
  <c r="S802" i="7"/>
  <c r="R802" i="7"/>
  <c r="Q802" i="7"/>
  <c r="P802" i="7"/>
  <c r="J802" i="7"/>
  <c r="S801" i="7"/>
  <c r="R801" i="7"/>
  <c r="Q801" i="7"/>
  <c r="P801" i="7"/>
  <c r="J801" i="7"/>
  <c r="S800" i="7"/>
  <c r="R800" i="7"/>
  <c r="Q800" i="7"/>
  <c r="P800" i="7"/>
  <c r="J800" i="7"/>
  <c r="S799" i="7"/>
  <c r="R799" i="7"/>
  <c r="Q799" i="7"/>
  <c r="P799" i="7"/>
  <c r="J799" i="7"/>
  <c r="S798" i="7"/>
  <c r="R798" i="7"/>
  <c r="Q798" i="7"/>
  <c r="P798" i="7"/>
  <c r="J798" i="7"/>
  <c r="S797" i="7"/>
  <c r="R797" i="7"/>
  <c r="Q797" i="7"/>
  <c r="P797" i="7"/>
  <c r="J797" i="7"/>
  <c r="S796" i="7"/>
  <c r="R796" i="7"/>
  <c r="Q796" i="7"/>
  <c r="P796" i="7"/>
  <c r="J796" i="7"/>
  <c r="S795" i="7"/>
  <c r="R795" i="7"/>
  <c r="Q795" i="7"/>
  <c r="P795" i="7"/>
  <c r="J795" i="7"/>
  <c r="S794" i="7"/>
  <c r="R794" i="7"/>
  <c r="Q794" i="7"/>
  <c r="P794" i="7"/>
  <c r="J794" i="7"/>
  <c r="S793" i="7"/>
  <c r="R793" i="7"/>
  <c r="Q793" i="7"/>
  <c r="P793" i="7"/>
  <c r="J793" i="7"/>
  <c r="S792" i="7"/>
  <c r="R792" i="7"/>
  <c r="Q792" i="7"/>
  <c r="P792" i="7"/>
  <c r="J792" i="7"/>
  <c r="S791" i="7"/>
  <c r="R791" i="7"/>
  <c r="Q791" i="7"/>
  <c r="P791" i="7"/>
  <c r="J791" i="7"/>
  <c r="S790" i="7"/>
  <c r="R790" i="7"/>
  <c r="Q790" i="7"/>
  <c r="P790" i="7"/>
  <c r="J790" i="7"/>
  <c r="S789" i="7"/>
  <c r="R789" i="7"/>
  <c r="Q789" i="7"/>
  <c r="P789" i="7"/>
  <c r="J789" i="7"/>
  <c r="S788" i="7"/>
  <c r="R788" i="7"/>
  <c r="Q788" i="7"/>
  <c r="P788" i="7"/>
  <c r="J788" i="7"/>
  <c r="S787" i="7"/>
  <c r="R787" i="7"/>
  <c r="Q787" i="7"/>
  <c r="P787" i="7"/>
  <c r="J787" i="7"/>
  <c r="S786" i="7"/>
  <c r="R786" i="7"/>
  <c r="Q786" i="7"/>
  <c r="P786" i="7"/>
  <c r="J786" i="7"/>
  <c r="S785" i="7"/>
  <c r="R785" i="7"/>
  <c r="Q785" i="7"/>
  <c r="P785" i="7"/>
  <c r="J785" i="7"/>
  <c r="S784" i="7"/>
  <c r="R784" i="7"/>
  <c r="Q784" i="7"/>
  <c r="P784" i="7"/>
  <c r="J784" i="7"/>
  <c r="S783" i="7"/>
  <c r="R783" i="7"/>
  <c r="Q783" i="7"/>
  <c r="P783" i="7"/>
  <c r="J783" i="7"/>
  <c r="S782" i="7"/>
  <c r="R782" i="7"/>
  <c r="Q782" i="7"/>
  <c r="P782" i="7"/>
  <c r="J782" i="7"/>
  <c r="S781" i="7"/>
  <c r="R781" i="7"/>
  <c r="Q781" i="7"/>
  <c r="P781" i="7"/>
  <c r="J781" i="7"/>
  <c r="S780" i="7"/>
  <c r="R780" i="7"/>
  <c r="Q780" i="7"/>
  <c r="P780" i="7"/>
  <c r="J780" i="7"/>
  <c r="S779" i="7"/>
  <c r="R779" i="7"/>
  <c r="Q779" i="7"/>
  <c r="P779" i="7"/>
  <c r="J779" i="7"/>
  <c r="S778" i="7"/>
  <c r="R778" i="7"/>
  <c r="Q778" i="7"/>
  <c r="P778" i="7"/>
  <c r="J778" i="7"/>
  <c r="S777" i="7"/>
  <c r="R777" i="7"/>
  <c r="Q777" i="7"/>
  <c r="P777" i="7"/>
  <c r="J777" i="7"/>
  <c r="S776" i="7"/>
  <c r="R776" i="7"/>
  <c r="Q776" i="7"/>
  <c r="P776" i="7"/>
  <c r="J776" i="7"/>
  <c r="S775" i="7"/>
  <c r="R775" i="7"/>
  <c r="Q775" i="7"/>
  <c r="P775" i="7"/>
  <c r="J775" i="7"/>
  <c r="S774" i="7"/>
  <c r="R774" i="7"/>
  <c r="Q774" i="7"/>
  <c r="P774" i="7"/>
  <c r="J774" i="7"/>
  <c r="S773" i="7"/>
  <c r="R773" i="7"/>
  <c r="Q773" i="7"/>
  <c r="P773" i="7"/>
  <c r="J773" i="7"/>
  <c r="S772" i="7"/>
  <c r="R772" i="7"/>
  <c r="Q772" i="7"/>
  <c r="P772" i="7"/>
  <c r="J772" i="7"/>
  <c r="S771" i="7"/>
  <c r="R771" i="7"/>
  <c r="Q771" i="7"/>
  <c r="P771" i="7"/>
  <c r="J771" i="7"/>
  <c r="S770" i="7"/>
  <c r="R770" i="7"/>
  <c r="Q770" i="7"/>
  <c r="P770" i="7"/>
  <c r="J770" i="7"/>
  <c r="S769" i="7"/>
  <c r="R769" i="7"/>
  <c r="Q769" i="7"/>
  <c r="P769" i="7"/>
  <c r="J769" i="7"/>
  <c r="S768" i="7"/>
  <c r="R768" i="7"/>
  <c r="Q768" i="7"/>
  <c r="P768" i="7"/>
  <c r="J768" i="7"/>
  <c r="S767" i="7"/>
  <c r="R767" i="7"/>
  <c r="Q767" i="7"/>
  <c r="P767" i="7"/>
  <c r="J767" i="7"/>
  <c r="S766" i="7"/>
  <c r="R766" i="7"/>
  <c r="Q766" i="7"/>
  <c r="P766" i="7"/>
  <c r="J766" i="7"/>
  <c r="S765" i="7"/>
  <c r="R765" i="7"/>
  <c r="Q765" i="7"/>
  <c r="P765" i="7"/>
  <c r="J765" i="7"/>
  <c r="S764" i="7"/>
  <c r="R764" i="7"/>
  <c r="Q764" i="7"/>
  <c r="P764" i="7"/>
  <c r="J764" i="7"/>
  <c r="S763" i="7"/>
  <c r="R763" i="7"/>
  <c r="Q763" i="7"/>
  <c r="P763" i="7"/>
  <c r="J763" i="7"/>
  <c r="S762" i="7"/>
  <c r="R762" i="7"/>
  <c r="Q762" i="7"/>
  <c r="P762" i="7"/>
  <c r="J762" i="7"/>
  <c r="S761" i="7"/>
  <c r="R761" i="7"/>
  <c r="Q761" i="7"/>
  <c r="P761" i="7"/>
  <c r="J761" i="7"/>
  <c r="S760" i="7"/>
  <c r="R760" i="7"/>
  <c r="Q760" i="7"/>
  <c r="P760" i="7"/>
  <c r="J760" i="7"/>
  <c r="S759" i="7"/>
  <c r="R759" i="7"/>
  <c r="Q759" i="7"/>
  <c r="P759" i="7"/>
  <c r="J759" i="7"/>
  <c r="S758" i="7"/>
  <c r="R758" i="7"/>
  <c r="Q758" i="7"/>
  <c r="P758" i="7"/>
  <c r="J758" i="7"/>
  <c r="S757" i="7"/>
  <c r="R757" i="7"/>
  <c r="Q757" i="7"/>
  <c r="P757" i="7"/>
  <c r="J757" i="7"/>
  <c r="S756" i="7"/>
  <c r="R756" i="7"/>
  <c r="Q756" i="7"/>
  <c r="P756" i="7"/>
  <c r="J756" i="7"/>
  <c r="S755" i="7"/>
  <c r="R755" i="7"/>
  <c r="Q755" i="7"/>
  <c r="P755" i="7"/>
  <c r="J755" i="7"/>
  <c r="S754" i="7"/>
  <c r="R754" i="7"/>
  <c r="Q754" i="7"/>
  <c r="P754" i="7"/>
  <c r="J754" i="7"/>
  <c r="S753" i="7"/>
  <c r="R753" i="7"/>
  <c r="Q753" i="7"/>
  <c r="P753" i="7"/>
  <c r="J753" i="7"/>
  <c r="S752" i="7"/>
  <c r="R752" i="7"/>
  <c r="Q752" i="7"/>
  <c r="P752" i="7"/>
  <c r="J752" i="7"/>
  <c r="S751" i="7"/>
  <c r="R751" i="7"/>
  <c r="Q751" i="7"/>
  <c r="P751" i="7"/>
  <c r="J751" i="7"/>
  <c r="S750" i="7"/>
  <c r="R750" i="7"/>
  <c r="Q750" i="7"/>
  <c r="P750" i="7"/>
  <c r="J750" i="7"/>
  <c r="S749" i="7"/>
  <c r="R749" i="7"/>
  <c r="Q749" i="7"/>
  <c r="P749" i="7"/>
  <c r="J749" i="7"/>
  <c r="S748" i="7"/>
  <c r="R748" i="7"/>
  <c r="Q748" i="7"/>
  <c r="P748" i="7"/>
  <c r="J748" i="7"/>
  <c r="S747" i="7"/>
  <c r="R747" i="7"/>
  <c r="Q747" i="7"/>
  <c r="P747" i="7"/>
  <c r="J747" i="7"/>
  <c r="S746" i="7"/>
  <c r="R746" i="7"/>
  <c r="Q746" i="7"/>
  <c r="P746" i="7"/>
  <c r="J746" i="7"/>
  <c r="S745" i="7"/>
  <c r="R745" i="7"/>
  <c r="Q745" i="7"/>
  <c r="P745" i="7"/>
  <c r="J745" i="7"/>
  <c r="S744" i="7"/>
  <c r="R744" i="7"/>
  <c r="Q744" i="7"/>
  <c r="P744" i="7"/>
  <c r="J744" i="7"/>
  <c r="S743" i="7"/>
  <c r="R743" i="7"/>
  <c r="Q743" i="7"/>
  <c r="P743" i="7"/>
  <c r="J743" i="7"/>
  <c r="S742" i="7"/>
  <c r="R742" i="7"/>
  <c r="Q742" i="7"/>
  <c r="P742" i="7"/>
  <c r="J742" i="7"/>
  <c r="S741" i="7"/>
  <c r="R741" i="7"/>
  <c r="Q741" i="7"/>
  <c r="P741" i="7"/>
  <c r="J741" i="7"/>
  <c r="S740" i="7"/>
  <c r="R740" i="7"/>
  <c r="Q740" i="7"/>
  <c r="P740" i="7"/>
  <c r="J740" i="7"/>
  <c r="S739" i="7"/>
  <c r="R739" i="7"/>
  <c r="Q739" i="7"/>
  <c r="P739" i="7"/>
  <c r="J739" i="7"/>
  <c r="S738" i="7"/>
  <c r="R738" i="7"/>
  <c r="Q738" i="7"/>
  <c r="P738" i="7"/>
  <c r="J738" i="7"/>
  <c r="S737" i="7"/>
  <c r="R737" i="7"/>
  <c r="Q737" i="7"/>
  <c r="P737" i="7"/>
  <c r="J737" i="7"/>
  <c r="S736" i="7"/>
  <c r="R736" i="7"/>
  <c r="Q736" i="7"/>
  <c r="P736" i="7"/>
  <c r="J736" i="7"/>
  <c r="S735" i="7"/>
  <c r="R735" i="7"/>
  <c r="Q735" i="7"/>
  <c r="P735" i="7"/>
  <c r="J735" i="7"/>
  <c r="S734" i="7"/>
  <c r="R734" i="7"/>
  <c r="Q734" i="7"/>
  <c r="P734" i="7"/>
  <c r="J734" i="7"/>
  <c r="S733" i="7"/>
  <c r="R733" i="7"/>
  <c r="Q733" i="7"/>
  <c r="P733" i="7"/>
  <c r="J733" i="7"/>
  <c r="S732" i="7"/>
  <c r="R732" i="7"/>
  <c r="Q732" i="7"/>
  <c r="P732" i="7"/>
  <c r="J732" i="7"/>
  <c r="S731" i="7"/>
  <c r="R731" i="7"/>
  <c r="Q731" i="7"/>
  <c r="P731" i="7"/>
  <c r="J731" i="7"/>
  <c r="S730" i="7"/>
  <c r="R730" i="7"/>
  <c r="Q730" i="7"/>
  <c r="P730" i="7"/>
  <c r="J730" i="7"/>
  <c r="S729" i="7"/>
  <c r="R729" i="7"/>
  <c r="Q729" i="7"/>
  <c r="P729" i="7"/>
  <c r="J729" i="7"/>
  <c r="S728" i="7"/>
  <c r="R728" i="7"/>
  <c r="Q728" i="7"/>
  <c r="P728" i="7"/>
  <c r="J728" i="7"/>
  <c r="S727" i="7"/>
  <c r="R727" i="7"/>
  <c r="Q727" i="7"/>
  <c r="P727" i="7"/>
  <c r="J727" i="7"/>
  <c r="S726" i="7"/>
  <c r="R726" i="7"/>
  <c r="Q726" i="7"/>
  <c r="P726" i="7"/>
  <c r="J726" i="7"/>
  <c r="S725" i="7"/>
  <c r="R725" i="7"/>
  <c r="Q725" i="7"/>
  <c r="P725" i="7"/>
  <c r="J725" i="7"/>
  <c r="S724" i="7"/>
  <c r="R724" i="7"/>
  <c r="Q724" i="7"/>
  <c r="P724" i="7"/>
  <c r="J724" i="7"/>
  <c r="S723" i="7"/>
  <c r="R723" i="7"/>
  <c r="Q723" i="7"/>
  <c r="P723" i="7"/>
  <c r="J723" i="7"/>
  <c r="S722" i="7"/>
  <c r="R722" i="7"/>
  <c r="Q722" i="7"/>
  <c r="P722" i="7"/>
  <c r="J722" i="7"/>
  <c r="S721" i="7"/>
  <c r="R721" i="7"/>
  <c r="Q721" i="7"/>
  <c r="P721" i="7"/>
  <c r="J721" i="7"/>
  <c r="S720" i="7"/>
  <c r="R720" i="7"/>
  <c r="Q720" i="7"/>
  <c r="P720" i="7"/>
  <c r="J720" i="7"/>
  <c r="S719" i="7"/>
  <c r="R719" i="7"/>
  <c r="Q719" i="7"/>
  <c r="P719" i="7"/>
  <c r="J719" i="7"/>
  <c r="S718" i="7"/>
  <c r="R718" i="7"/>
  <c r="Q718" i="7"/>
  <c r="P718" i="7"/>
  <c r="J718" i="7"/>
  <c r="S717" i="7"/>
  <c r="R717" i="7"/>
  <c r="Q717" i="7"/>
  <c r="P717" i="7"/>
  <c r="J717" i="7"/>
  <c r="S716" i="7"/>
  <c r="R716" i="7"/>
  <c r="Q716" i="7"/>
  <c r="P716" i="7"/>
  <c r="J716" i="7"/>
  <c r="S715" i="7"/>
  <c r="R715" i="7"/>
  <c r="Q715" i="7"/>
  <c r="P715" i="7"/>
  <c r="J715" i="7"/>
  <c r="S714" i="7"/>
  <c r="R714" i="7"/>
  <c r="Q714" i="7"/>
  <c r="P714" i="7"/>
  <c r="J714" i="7"/>
  <c r="S713" i="7"/>
  <c r="R713" i="7"/>
  <c r="Q713" i="7"/>
  <c r="P713" i="7"/>
  <c r="J713" i="7"/>
  <c r="S712" i="7"/>
  <c r="R712" i="7"/>
  <c r="Q712" i="7"/>
  <c r="P712" i="7"/>
  <c r="J712" i="7"/>
  <c r="S711" i="7"/>
  <c r="R711" i="7"/>
  <c r="Q711" i="7"/>
  <c r="P711" i="7"/>
  <c r="J711" i="7"/>
  <c r="S710" i="7"/>
  <c r="R710" i="7"/>
  <c r="Q710" i="7"/>
  <c r="P710" i="7"/>
  <c r="J710" i="7"/>
  <c r="S709" i="7"/>
  <c r="R709" i="7"/>
  <c r="Q709" i="7"/>
  <c r="P709" i="7"/>
  <c r="J709" i="7"/>
  <c r="S708" i="7"/>
  <c r="R708" i="7"/>
  <c r="Q708" i="7"/>
  <c r="P708" i="7"/>
  <c r="J708" i="7"/>
  <c r="S707" i="7"/>
  <c r="R707" i="7"/>
  <c r="Q707" i="7"/>
  <c r="P707" i="7"/>
  <c r="J707" i="7"/>
  <c r="S706" i="7"/>
  <c r="R706" i="7"/>
  <c r="Q706" i="7"/>
  <c r="P706" i="7"/>
  <c r="J706" i="7"/>
  <c r="S705" i="7"/>
  <c r="R705" i="7"/>
  <c r="Q705" i="7"/>
  <c r="P705" i="7"/>
  <c r="J705" i="7"/>
  <c r="S704" i="7"/>
  <c r="R704" i="7"/>
  <c r="Q704" i="7"/>
  <c r="P704" i="7"/>
  <c r="J704" i="7"/>
  <c r="S703" i="7"/>
  <c r="R703" i="7"/>
  <c r="Q703" i="7"/>
  <c r="P703" i="7"/>
  <c r="J703" i="7"/>
  <c r="S702" i="7"/>
  <c r="R702" i="7"/>
  <c r="Q702" i="7"/>
  <c r="P702" i="7"/>
  <c r="J702" i="7"/>
  <c r="S701" i="7"/>
  <c r="R701" i="7"/>
  <c r="Q701" i="7"/>
  <c r="P701" i="7"/>
  <c r="J701" i="7"/>
  <c r="S700" i="7"/>
  <c r="R700" i="7"/>
  <c r="Q700" i="7"/>
  <c r="P700" i="7"/>
  <c r="J700" i="7"/>
  <c r="S699" i="7"/>
  <c r="R699" i="7"/>
  <c r="Q699" i="7"/>
  <c r="P699" i="7"/>
  <c r="J699" i="7"/>
  <c r="S698" i="7"/>
  <c r="R698" i="7"/>
  <c r="Q698" i="7"/>
  <c r="P698" i="7"/>
  <c r="J698" i="7"/>
  <c r="S697" i="7"/>
  <c r="R697" i="7"/>
  <c r="Q697" i="7"/>
  <c r="P697" i="7"/>
  <c r="J697" i="7"/>
  <c r="S696" i="7"/>
  <c r="R696" i="7"/>
  <c r="Q696" i="7"/>
  <c r="P696" i="7"/>
  <c r="J696" i="7"/>
  <c r="S695" i="7"/>
  <c r="R695" i="7"/>
  <c r="Q695" i="7"/>
  <c r="P695" i="7"/>
  <c r="J695" i="7"/>
  <c r="S694" i="7"/>
  <c r="R694" i="7"/>
  <c r="Q694" i="7"/>
  <c r="P694" i="7"/>
  <c r="J694" i="7"/>
  <c r="S693" i="7"/>
  <c r="R693" i="7"/>
  <c r="Q693" i="7"/>
  <c r="P693" i="7"/>
  <c r="J693" i="7"/>
  <c r="S692" i="7"/>
  <c r="R692" i="7"/>
  <c r="Q692" i="7"/>
  <c r="P692" i="7"/>
  <c r="J692" i="7"/>
  <c r="S691" i="7"/>
  <c r="R691" i="7"/>
  <c r="Q691" i="7"/>
  <c r="P691" i="7"/>
  <c r="J691" i="7"/>
  <c r="S690" i="7"/>
  <c r="R690" i="7"/>
  <c r="Q690" i="7"/>
  <c r="P690" i="7"/>
  <c r="J690" i="7"/>
  <c r="S689" i="7"/>
  <c r="R689" i="7"/>
  <c r="Q689" i="7"/>
  <c r="P689" i="7"/>
  <c r="J689" i="7"/>
  <c r="S688" i="7"/>
  <c r="R688" i="7"/>
  <c r="Q688" i="7"/>
  <c r="P688" i="7"/>
  <c r="J688" i="7"/>
  <c r="S687" i="7"/>
  <c r="R687" i="7"/>
  <c r="Q687" i="7"/>
  <c r="P687" i="7"/>
  <c r="J687" i="7"/>
  <c r="S686" i="7"/>
  <c r="R686" i="7"/>
  <c r="Q686" i="7"/>
  <c r="P686" i="7"/>
  <c r="J686" i="7"/>
  <c r="S685" i="7"/>
  <c r="R685" i="7"/>
  <c r="Q685" i="7"/>
  <c r="P685" i="7"/>
  <c r="J685" i="7"/>
  <c r="S684" i="7"/>
  <c r="R684" i="7"/>
  <c r="Q684" i="7"/>
  <c r="P684" i="7"/>
  <c r="J684" i="7"/>
  <c r="S683" i="7"/>
  <c r="R683" i="7"/>
  <c r="Q683" i="7"/>
  <c r="P683" i="7"/>
  <c r="J683" i="7"/>
  <c r="S682" i="7"/>
  <c r="R682" i="7"/>
  <c r="Q682" i="7"/>
  <c r="P682" i="7"/>
  <c r="J682" i="7"/>
  <c r="S681" i="7"/>
  <c r="R681" i="7"/>
  <c r="Q681" i="7"/>
  <c r="P681" i="7"/>
  <c r="J681" i="7"/>
  <c r="S680" i="7"/>
  <c r="R680" i="7"/>
  <c r="Q680" i="7"/>
  <c r="P680" i="7"/>
  <c r="J680" i="7"/>
  <c r="S679" i="7"/>
  <c r="R679" i="7"/>
  <c r="Q679" i="7"/>
  <c r="P679" i="7"/>
  <c r="J679" i="7"/>
  <c r="S678" i="7"/>
  <c r="R678" i="7"/>
  <c r="Q678" i="7"/>
  <c r="P678" i="7"/>
  <c r="J678" i="7"/>
  <c r="S677" i="7"/>
  <c r="R677" i="7"/>
  <c r="Q677" i="7"/>
  <c r="P677" i="7"/>
  <c r="J677" i="7"/>
  <c r="S676" i="7"/>
  <c r="R676" i="7"/>
  <c r="Q676" i="7"/>
  <c r="P676" i="7"/>
  <c r="J676" i="7"/>
  <c r="S675" i="7"/>
  <c r="R675" i="7"/>
  <c r="Q675" i="7"/>
  <c r="P675" i="7"/>
  <c r="J675" i="7"/>
  <c r="S674" i="7"/>
  <c r="R674" i="7"/>
  <c r="Q674" i="7"/>
  <c r="P674" i="7"/>
  <c r="J674" i="7"/>
  <c r="S673" i="7"/>
  <c r="R673" i="7"/>
  <c r="Q673" i="7"/>
  <c r="P673" i="7"/>
  <c r="J673" i="7"/>
  <c r="S672" i="7"/>
  <c r="R672" i="7"/>
  <c r="Q672" i="7"/>
  <c r="P672" i="7"/>
  <c r="J672" i="7"/>
  <c r="S671" i="7"/>
  <c r="R671" i="7"/>
  <c r="Q671" i="7"/>
  <c r="P671" i="7"/>
  <c r="J671" i="7"/>
  <c r="S670" i="7"/>
  <c r="R670" i="7"/>
  <c r="Q670" i="7"/>
  <c r="P670" i="7"/>
  <c r="J670" i="7"/>
  <c r="S669" i="7"/>
  <c r="R669" i="7"/>
  <c r="Q669" i="7"/>
  <c r="P669" i="7"/>
  <c r="J669" i="7"/>
  <c r="S668" i="7"/>
  <c r="R668" i="7"/>
  <c r="Q668" i="7"/>
  <c r="P668" i="7"/>
  <c r="J668" i="7"/>
  <c r="S667" i="7"/>
  <c r="R667" i="7"/>
  <c r="Q667" i="7"/>
  <c r="P667" i="7"/>
  <c r="J667" i="7"/>
  <c r="S666" i="7"/>
  <c r="R666" i="7"/>
  <c r="Q666" i="7"/>
  <c r="P666" i="7"/>
  <c r="J666" i="7"/>
  <c r="S665" i="7"/>
  <c r="R665" i="7"/>
  <c r="Q665" i="7"/>
  <c r="P665" i="7"/>
  <c r="J665" i="7"/>
  <c r="S664" i="7"/>
  <c r="R664" i="7"/>
  <c r="Q664" i="7"/>
  <c r="P664" i="7"/>
  <c r="J664" i="7"/>
  <c r="S663" i="7"/>
  <c r="R663" i="7"/>
  <c r="Q663" i="7"/>
  <c r="P663" i="7"/>
  <c r="J663" i="7"/>
  <c r="S662" i="7"/>
  <c r="R662" i="7"/>
  <c r="Q662" i="7"/>
  <c r="P662" i="7"/>
  <c r="J662" i="7"/>
  <c r="S661" i="7"/>
  <c r="R661" i="7"/>
  <c r="Q661" i="7"/>
  <c r="P661" i="7"/>
  <c r="J661" i="7"/>
  <c r="S660" i="7"/>
  <c r="R660" i="7"/>
  <c r="Q660" i="7"/>
  <c r="P660" i="7"/>
  <c r="J660" i="7"/>
  <c r="S659" i="7"/>
  <c r="R659" i="7"/>
  <c r="Q659" i="7"/>
  <c r="P659" i="7"/>
  <c r="J659" i="7"/>
  <c r="S658" i="7"/>
  <c r="R658" i="7"/>
  <c r="Q658" i="7"/>
  <c r="P658" i="7"/>
  <c r="J658" i="7"/>
  <c r="S657" i="7"/>
  <c r="R657" i="7"/>
  <c r="Q657" i="7"/>
  <c r="P657" i="7"/>
  <c r="J657" i="7"/>
  <c r="S656" i="7"/>
  <c r="R656" i="7"/>
  <c r="Q656" i="7"/>
  <c r="P656" i="7"/>
  <c r="J656" i="7"/>
  <c r="S655" i="7"/>
  <c r="R655" i="7"/>
  <c r="Q655" i="7"/>
  <c r="P655" i="7"/>
  <c r="J655" i="7"/>
  <c r="S654" i="7"/>
  <c r="R654" i="7"/>
  <c r="Q654" i="7"/>
  <c r="P654" i="7"/>
  <c r="J654" i="7"/>
  <c r="S653" i="7"/>
  <c r="R653" i="7"/>
  <c r="Q653" i="7"/>
  <c r="P653" i="7"/>
  <c r="J653" i="7"/>
  <c r="S652" i="7"/>
  <c r="R652" i="7"/>
  <c r="Q652" i="7"/>
  <c r="P652" i="7"/>
  <c r="J652" i="7"/>
  <c r="S651" i="7"/>
  <c r="R651" i="7"/>
  <c r="Q651" i="7"/>
  <c r="P651" i="7"/>
  <c r="J651" i="7"/>
  <c r="S650" i="7"/>
  <c r="R650" i="7"/>
  <c r="Q650" i="7"/>
  <c r="P650" i="7"/>
  <c r="J650" i="7"/>
  <c r="S649" i="7"/>
  <c r="R649" i="7"/>
  <c r="Q649" i="7"/>
  <c r="P649" i="7"/>
  <c r="J649" i="7"/>
  <c r="S648" i="7"/>
  <c r="R648" i="7"/>
  <c r="Q648" i="7"/>
  <c r="P648" i="7"/>
  <c r="J648" i="7"/>
  <c r="S647" i="7"/>
  <c r="R647" i="7"/>
  <c r="Q647" i="7"/>
  <c r="P647" i="7"/>
  <c r="J647" i="7"/>
  <c r="S646" i="7"/>
  <c r="R646" i="7"/>
  <c r="Q646" i="7"/>
  <c r="P646" i="7"/>
  <c r="J646" i="7"/>
  <c r="S645" i="7"/>
  <c r="R645" i="7"/>
  <c r="Q645" i="7"/>
  <c r="P645" i="7"/>
  <c r="J645" i="7"/>
  <c r="S644" i="7"/>
  <c r="R644" i="7"/>
  <c r="Q644" i="7"/>
  <c r="P644" i="7"/>
  <c r="J644" i="7"/>
  <c r="S643" i="7"/>
  <c r="R643" i="7"/>
  <c r="Q643" i="7"/>
  <c r="P643" i="7"/>
  <c r="J643" i="7"/>
  <c r="S642" i="7"/>
  <c r="R642" i="7"/>
  <c r="Q642" i="7"/>
  <c r="P642" i="7"/>
  <c r="J642" i="7"/>
  <c r="S641" i="7"/>
  <c r="R641" i="7"/>
  <c r="Q641" i="7"/>
  <c r="P641" i="7"/>
  <c r="J641" i="7"/>
  <c r="S640" i="7"/>
  <c r="R640" i="7"/>
  <c r="Q640" i="7"/>
  <c r="P640" i="7"/>
  <c r="J640" i="7"/>
  <c r="S639" i="7"/>
  <c r="R639" i="7"/>
  <c r="Q639" i="7"/>
  <c r="P639" i="7"/>
  <c r="J639" i="7"/>
  <c r="S638" i="7"/>
  <c r="R638" i="7"/>
  <c r="Q638" i="7"/>
  <c r="P638" i="7"/>
  <c r="J638" i="7"/>
  <c r="S637" i="7"/>
  <c r="R637" i="7"/>
  <c r="Q637" i="7"/>
  <c r="P637" i="7"/>
  <c r="J637" i="7"/>
  <c r="S636" i="7"/>
  <c r="R636" i="7"/>
  <c r="Q636" i="7"/>
  <c r="P636" i="7"/>
  <c r="J636" i="7"/>
  <c r="S635" i="7"/>
  <c r="R635" i="7"/>
  <c r="Q635" i="7"/>
  <c r="P635" i="7"/>
  <c r="J635" i="7"/>
  <c r="S634" i="7"/>
  <c r="R634" i="7"/>
  <c r="Q634" i="7"/>
  <c r="P634" i="7"/>
  <c r="J634" i="7"/>
  <c r="S633" i="7"/>
  <c r="R633" i="7"/>
  <c r="Q633" i="7"/>
  <c r="P633" i="7"/>
  <c r="J633" i="7"/>
  <c r="S632" i="7"/>
  <c r="R632" i="7"/>
  <c r="Q632" i="7"/>
  <c r="P632" i="7"/>
  <c r="J632" i="7"/>
  <c r="S631" i="7"/>
  <c r="R631" i="7"/>
  <c r="Q631" i="7"/>
  <c r="P631" i="7"/>
  <c r="J631" i="7"/>
  <c r="S630" i="7"/>
  <c r="R630" i="7"/>
  <c r="Q630" i="7"/>
  <c r="P630" i="7"/>
  <c r="J630" i="7"/>
  <c r="S629" i="7"/>
  <c r="R629" i="7"/>
  <c r="Q629" i="7"/>
  <c r="P629" i="7"/>
  <c r="J629" i="7"/>
  <c r="S628" i="7"/>
  <c r="R628" i="7"/>
  <c r="Q628" i="7"/>
  <c r="P628" i="7"/>
  <c r="J628" i="7"/>
  <c r="S627" i="7"/>
  <c r="R627" i="7"/>
  <c r="Q627" i="7"/>
  <c r="P627" i="7"/>
  <c r="J627" i="7"/>
  <c r="S626" i="7"/>
  <c r="R626" i="7"/>
  <c r="Q626" i="7"/>
  <c r="P626" i="7"/>
  <c r="J626" i="7"/>
  <c r="S625" i="7"/>
  <c r="R625" i="7"/>
  <c r="Q625" i="7"/>
  <c r="P625" i="7"/>
  <c r="J625" i="7"/>
  <c r="S624" i="7"/>
  <c r="R624" i="7"/>
  <c r="Q624" i="7"/>
  <c r="P624" i="7"/>
  <c r="J624" i="7"/>
  <c r="S623" i="7"/>
  <c r="R623" i="7"/>
  <c r="Q623" i="7"/>
  <c r="P623" i="7"/>
  <c r="J623" i="7"/>
  <c r="S622" i="7"/>
  <c r="R622" i="7"/>
  <c r="Q622" i="7"/>
  <c r="P622" i="7"/>
  <c r="J622" i="7"/>
  <c r="S621" i="7"/>
  <c r="R621" i="7"/>
  <c r="Q621" i="7"/>
  <c r="P621" i="7"/>
  <c r="J621" i="7"/>
  <c r="S620" i="7"/>
  <c r="R620" i="7"/>
  <c r="Q620" i="7"/>
  <c r="P620" i="7"/>
  <c r="J620" i="7"/>
  <c r="S619" i="7"/>
  <c r="R619" i="7"/>
  <c r="Q619" i="7"/>
  <c r="P619" i="7"/>
  <c r="J619" i="7"/>
  <c r="S618" i="7"/>
  <c r="R618" i="7"/>
  <c r="Q618" i="7"/>
  <c r="P618" i="7"/>
  <c r="J618" i="7"/>
  <c r="S617" i="7"/>
  <c r="R617" i="7"/>
  <c r="Q617" i="7"/>
  <c r="P617" i="7"/>
  <c r="J617" i="7"/>
  <c r="S616" i="7"/>
  <c r="R616" i="7"/>
  <c r="Q616" i="7"/>
  <c r="P616" i="7"/>
  <c r="J616" i="7"/>
  <c r="S615" i="7"/>
  <c r="R615" i="7"/>
  <c r="Q615" i="7"/>
  <c r="P615" i="7"/>
  <c r="J615" i="7"/>
  <c r="S614" i="7"/>
  <c r="R614" i="7"/>
  <c r="Q614" i="7"/>
  <c r="P614" i="7"/>
  <c r="J614" i="7"/>
  <c r="S613" i="7"/>
  <c r="R613" i="7"/>
  <c r="Q613" i="7"/>
  <c r="P613" i="7"/>
  <c r="J613" i="7"/>
  <c r="S612" i="7"/>
  <c r="R612" i="7"/>
  <c r="Q612" i="7"/>
  <c r="P612" i="7"/>
  <c r="J612" i="7"/>
  <c r="S611" i="7"/>
  <c r="R611" i="7"/>
  <c r="Q611" i="7"/>
  <c r="P611" i="7"/>
  <c r="J611" i="7"/>
  <c r="S610" i="7"/>
  <c r="R610" i="7"/>
  <c r="Q610" i="7"/>
  <c r="P610" i="7"/>
  <c r="J610" i="7"/>
  <c r="S609" i="7"/>
  <c r="R609" i="7"/>
  <c r="Q609" i="7"/>
  <c r="P609" i="7"/>
  <c r="J609" i="7"/>
  <c r="S608" i="7"/>
  <c r="R608" i="7"/>
  <c r="Q608" i="7"/>
  <c r="P608" i="7"/>
  <c r="J608" i="7"/>
  <c r="S607" i="7"/>
  <c r="R607" i="7"/>
  <c r="Q607" i="7"/>
  <c r="P607" i="7"/>
  <c r="J607" i="7"/>
  <c r="S606" i="7"/>
  <c r="R606" i="7"/>
  <c r="Q606" i="7"/>
  <c r="P606" i="7"/>
  <c r="J606" i="7"/>
  <c r="S605" i="7"/>
  <c r="R605" i="7"/>
  <c r="Q605" i="7"/>
  <c r="P605" i="7"/>
  <c r="J605" i="7"/>
  <c r="S604" i="7"/>
  <c r="R604" i="7"/>
  <c r="Q604" i="7"/>
  <c r="P604" i="7"/>
  <c r="J604" i="7"/>
  <c r="S603" i="7"/>
  <c r="R603" i="7"/>
  <c r="Q603" i="7"/>
  <c r="P603" i="7"/>
  <c r="J603" i="7"/>
  <c r="S602" i="7"/>
  <c r="R602" i="7"/>
  <c r="Q602" i="7"/>
  <c r="P602" i="7"/>
  <c r="J602" i="7"/>
  <c r="S601" i="7"/>
  <c r="R601" i="7"/>
  <c r="Q601" i="7"/>
  <c r="P601" i="7"/>
  <c r="J601" i="7"/>
  <c r="S600" i="7"/>
  <c r="R600" i="7"/>
  <c r="Q600" i="7"/>
  <c r="P600" i="7"/>
  <c r="J600" i="7"/>
  <c r="S599" i="7"/>
  <c r="R599" i="7"/>
  <c r="Q599" i="7"/>
  <c r="P599" i="7"/>
  <c r="J599" i="7"/>
  <c r="S598" i="7"/>
  <c r="R598" i="7"/>
  <c r="Q598" i="7"/>
  <c r="P598" i="7"/>
  <c r="J598" i="7"/>
  <c r="S597" i="7"/>
  <c r="R597" i="7"/>
  <c r="Q597" i="7"/>
  <c r="P597" i="7"/>
  <c r="J597" i="7"/>
  <c r="S596" i="7"/>
  <c r="R596" i="7"/>
  <c r="Q596" i="7"/>
  <c r="P596" i="7"/>
  <c r="J596" i="7"/>
  <c r="S595" i="7"/>
  <c r="R595" i="7"/>
  <c r="Q595" i="7"/>
  <c r="P595" i="7"/>
  <c r="J595" i="7"/>
  <c r="S594" i="7"/>
  <c r="R594" i="7"/>
  <c r="Q594" i="7"/>
  <c r="P594" i="7"/>
  <c r="J594" i="7"/>
  <c r="S593" i="7"/>
  <c r="R593" i="7"/>
  <c r="Q593" i="7"/>
  <c r="P593" i="7"/>
  <c r="J593" i="7"/>
  <c r="S592" i="7"/>
  <c r="R592" i="7"/>
  <c r="Q592" i="7"/>
  <c r="P592" i="7"/>
  <c r="J592" i="7"/>
  <c r="S591" i="7"/>
  <c r="R591" i="7"/>
  <c r="Q591" i="7"/>
  <c r="P591" i="7"/>
  <c r="J591" i="7"/>
  <c r="S590" i="7"/>
  <c r="R590" i="7"/>
  <c r="Q590" i="7"/>
  <c r="P590" i="7"/>
  <c r="J590" i="7"/>
  <c r="S589" i="7"/>
  <c r="R589" i="7"/>
  <c r="Q589" i="7"/>
  <c r="P589" i="7"/>
  <c r="J589" i="7"/>
  <c r="S588" i="7"/>
  <c r="R588" i="7"/>
  <c r="Q588" i="7"/>
  <c r="P588" i="7"/>
  <c r="J588" i="7"/>
  <c r="S587" i="7"/>
  <c r="R587" i="7"/>
  <c r="Q587" i="7"/>
  <c r="P587" i="7"/>
  <c r="J587" i="7"/>
  <c r="S586" i="7"/>
  <c r="R586" i="7"/>
  <c r="Q586" i="7"/>
  <c r="P586" i="7"/>
  <c r="J586" i="7"/>
  <c r="S585" i="7"/>
  <c r="R585" i="7"/>
  <c r="Q585" i="7"/>
  <c r="P585" i="7"/>
  <c r="J585" i="7"/>
  <c r="S584" i="7"/>
  <c r="R584" i="7"/>
  <c r="Q584" i="7"/>
  <c r="P584" i="7"/>
  <c r="J584" i="7"/>
  <c r="S583" i="7"/>
  <c r="R583" i="7"/>
  <c r="Q583" i="7"/>
  <c r="P583" i="7"/>
  <c r="J583" i="7"/>
  <c r="S582" i="7"/>
  <c r="R582" i="7"/>
  <c r="Q582" i="7"/>
  <c r="P582" i="7"/>
  <c r="J582" i="7"/>
  <c r="S581" i="7"/>
  <c r="R581" i="7"/>
  <c r="Q581" i="7"/>
  <c r="P581" i="7"/>
  <c r="J581" i="7"/>
  <c r="S580" i="7"/>
  <c r="R580" i="7"/>
  <c r="Q580" i="7"/>
  <c r="P580" i="7"/>
  <c r="J580" i="7"/>
  <c r="S579" i="7"/>
  <c r="R579" i="7"/>
  <c r="Q579" i="7"/>
  <c r="P579" i="7"/>
  <c r="J579" i="7"/>
  <c r="S578" i="7"/>
  <c r="R578" i="7"/>
  <c r="Q578" i="7"/>
  <c r="P578" i="7"/>
  <c r="J578" i="7"/>
  <c r="S577" i="7"/>
  <c r="R577" i="7"/>
  <c r="Q577" i="7"/>
  <c r="P577" i="7"/>
  <c r="J577" i="7"/>
  <c r="S576" i="7"/>
  <c r="R576" i="7"/>
  <c r="Q576" i="7"/>
  <c r="P576" i="7"/>
  <c r="J576" i="7"/>
  <c r="S575" i="7"/>
  <c r="R575" i="7"/>
  <c r="Q575" i="7"/>
  <c r="P575" i="7"/>
  <c r="J575" i="7"/>
  <c r="S574" i="7"/>
  <c r="R574" i="7"/>
  <c r="Q574" i="7"/>
  <c r="P574" i="7"/>
  <c r="J574" i="7"/>
  <c r="S573" i="7"/>
  <c r="R573" i="7"/>
  <c r="Q573" i="7"/>
  <c r="P573" i="7"/>
  <c r="J573" i="7"/>
  <c r="S572" i="7"/>
  <c r="R572" i="7"/>
  <c r="Q572" i="7"/>
  <c r="P572" i="7"/>
  <c r="J572" i="7"/>
  <c r="S571" i="7"/>
  <c r="R571" i="7"/>
  <c r="Q571" i="7"/>
  <c r="P571" i="7"/>
  <c r="J571" i="7"/>
  <c r="S570" i="7"/>
  <c r="R570" i="7"/>
  <c r="Q570" i="7"/>
  <c r="P570" i="7"/>
  <c r="J570" i="7"/>
  <c r="S569" i="7"/>
  <c r="R569" i="7"/>
  <c r="Q569" i="7"/>
  <c r="P569" i="7"/>
  <c r="J569" i="7"/>
  <c r="S568" i="7"/>
  <c r="R568" i="7"/>
  <c r="Q568" i="7"/>
  <c r="P568" i="7"/>
  <c r="J568" i="7"/>
  <c r="S567" i="7"/>
  <c r="R567" i="7"/>
  <c r="Q567" i="7"/>
  <c r="P567" i="7"/>
  <c r="J567" i="7"/>
  <c r="S566" i="7"/>
  <c r="R566" i="7"/>
  <c r="Q566" i="7"/>
  <c r="P566" i="7"/>
  <c r="J566" i="7"/>
  <c r="S565" i="7"/>
  <c r="R565" i="7"/>
  <c r="Q565" i="7"/>
  <c r="P565" i="7"/>
  <c r="J565" i="7"/>
  <c r="S564" i="7"/>
  <c r="R564" i="7"/>
  <c r="Q564" i="7"/>
  <c r="P564" i="7"/>
  <c r="J564" i="7"/>
  <c r="S563" i="7"/>
  <c r="R563" i="7"/>
  <c r="Q563" i="7"/>
  <c r="P563" i="7"/>
  <c r="J563" i="7"/>
  <c r="S562" i="7"/>
  <c r="R562" i="7"/>
  <c r="Q562" i="7"/>
  <c r="P562" i="7"/>
  <c r="J562" i="7"/>
  <c r="S561" i="7"/>
  <c r="R561" i="7"/>
  <c r="Q561" i="7"/>
  <c r="P561" i="7"/>
  <c r="J561" i="7"/>
  <c r="S560" i="7"/>
  <c r="R560" i="7"/>
  <c r="Q560" i="7"/>
  <c r="P560" i="7"/>
  <c r="J560" i="7"/>
  <c r="S559" i="7"/>
  <c r="R559" i="7"/>
  <c r="Q559" i="7"/>
  <c r="P559" i="7"/>
  <c r="J559" i="7"/>
  <c r="S558" i="7"/>
  <c r="R558" i="7"/>
  <c r="Q558" i="7"/>
  <c r="P558" i="7"/>
  <c r="J558" i="7"/>
  <c r="S557" i="7"/>
  <c r="R557" i="7"/>
  <c r="Q557" i="7"/>
  <c r="P557" i="7"/>
  <c r="J557" i="7"/>
  <c r="S556" i="7"/>
  <c r="R556" i="7"/>
  <c r="Q556" i="7"/>
  <c r="P556" i="7"/>
  <c r="J556" i="7"/>
  <c r="S555" i="7"/>
  <c r="R555" i="7"/>
  <c r="Q555" i="7"/>
  <c r="P555" i="7"/>
  <c r="J555" i="7"/>
  <c r="S554" i="7"/>
  <c r="R554" i="7"/>
  <c r="Q554" i="7"/>
  <c r="P554" i="7"/>
  <c r="J554" i="7"/>
  <c r="S553" i="7"/>
  <c r="R553" i="7"/>
  <c r="Q553" i="7"/>
  <c r="P553" i="7"/>
  <c r="J553" i="7"/>
  <c r="S552" i="7"/>
  <c r="R552" i="7"/>
  <c r="Q552" i="7"/>
  <c r="P552" i="7"/>
  <c r="J552" i="7"/>
  <c r="S551" i="7"/>
  <c r="R551" i="7"/>
  <c r="Q551" i="7"/>
  <c r="P551" i="7"/>
  <c r="J551" i="7"/>
  <c r="S550" i="7"/>
  <c r="R550" i="7"/>
  <c r="Q550" i="7"/>
  <c r="P550" i="7"/>
  <c r="J550" i="7"/>
  <c r="S549" i="7"/>
  <c r="R549" i="7"/>
  <c r="Q549" i="7"/>
  <c r="P549" i="7"/>
  <c r="J549" i="7"/>
  <c r="S548" i="7"/>
  <c r="R548" i="7"/>
  <c r="Q548" i="7"/>
  <c r="P548" i="7"/>
  <c r="J548" i="7"/>
  <c r="S547" i="7"/>
  <c r="R547" i="7"/>
  <c r="Q547" i="7"/>
  <c r="P547" i="7"/>
  <c r="J547" i="7"/>
  <c r="S546" i="7"/>
  <c r="R546" i="7"/>
  <c r="Q546" i="7"/>
  <c r="P546" i="7"/>
  <c r="J546" i="7"/>
  <c r="S545" i="7"/>
  <c r="R545" i="7"/>
  <c r="Q545" i="7"/>
  <c r="P545" i="7"/>
  <c r="J545" i="7"/>
  <c r="S544" i="7"/>
  <c r="R544" i="7"/>
  <c r="Q544" i="7"/>
  <c r="P544" i="7"/>
  <c r="J544" i="7"/>
  <c r="S543" i="7"/>
  <c r="R543" i="7"/>
  <c r="Q543" i="7"/>
  <c r="P543" i="7"/>
  <c r="J543" i="7"/>
  <c r="S542" i="7"/>
  <c r="R542" i="7"/>
  <c r="Q542" i="7"/>
  <c r="P542" i="7"/>
  <c r="J542" i="7"/>
  <c r="S541" i="7"/>
  <c r="R541" i="7"/>
  <c r="Q541" i="7"/>
  <c r="P541" i="7"/>
  <c r="J541" i="7"/>
  <c r="S540" i="7"/>
  <c r="R540" i="7"/>
  <c r="Q540" i="7"/>
  <c r="P540" i="7"/>
  <c r="J540" i="7"/>
  <c r="S539" i="7"/>
  <c r="R539" i="7"/>
  <c r="Q539" i="7"/>
  <c r="P539" i="7"/>
  <c r="J539" i="7"/>
  <c r="S538" i="7"/>
  <c r="R538" i="7"/>
  <c r="Q538" i="7"/>
  <c r="P538" i="7"/>
  <c r="J538" i="7"/>
  <c r="S537" i="7"/>
  <c r="R537" i="7"/>
  <c r="Q537" i="7"/>
  <c r="P537" i="7"/>
  <c r="J537" i="7"/>
  <c r="S536" i="7"/>
  <c r="R536" i="7"/>
  <c r="Q536" i="7"/>
  <c r="P536" i="7"/>
  <c r="J536" i="7"/>
  <c r="S535" i="7"/>
  <c r="R535" i="7"/>
  <c r="Q535" i="7"/>
  <c r="P535" i="7"/>
  <c r="J535" i="7"/>
  <c r="S534" i="7"/>
  <c r="R534" i="7"/>
  <c r="Q534" i="7"/>
  <c r="P534" i="7"/>
  <c r="J534" i="7"/>
  <c r="S533" i="7"/>
  <c r="R533" i="7"/>
  <c r="Q533" i="7"/>
  <c r="P533" i="7"/>
  <c r="J533" i="7"/>
  <c r="S532" i="7"/>
  <c r="R532" i="7"/>
  <c r="Q532" i="7"/>
  <c r="P532" i="7"/>
  <c r="J532" i="7"/>
  <c r="S531" i="7"/>
  <c r="R531" i="7"/>
  <c r="Q531" i="7"/>
  <c r="P531" i="7"/>
  <c r="J531" i="7"/>
  <c r="S530" i="7"/>
  <c r="R530" i="7"/>
  <c r="Q530" i="7"/>
  <c r="P530" i="7"/>
  <c r="J530" i="7"/>
  <c r="S529" i="7"/>
  <c r="R529" i="7"/>
  <c r="Q529" i="7"/>
  <c r="P529" i="7"/>
  <c r="J529" i="7"/>
  <c r="S528" i="7"/>
  <c r="R528" i="7"/>
  <c r="Q528" i="7"/>
  <c r="P528" i="7"/>
  <c r="J528" i="7"/>
  <c r="S527" i="7"/>
  <c r="R527" i="7"/>
  <c r="Q527" i="7"/>
  <c r="P527" i="7"/>
  <c r="J527" i="7"/>
  <c r="S526" i="7"/>
  <c r="R526" i="7"/>
  <c r="Q526" i="7"/>
  <c r="P526" i="7"/>
  <c r="J526" i="7"/>
  <c r="S525" i="7"/>
  <c r="R525" i="7"/>
  <c r="Q525" i="7"/>
  <c r="P525" i="7"/>
  <c r="J525" i="7"/>
  <c r="S524" i="7"/>
  <c r="R524" i="7"/>
  <c r="Q524" i="7"/>
  <c r="P524" i="7"/>
  <c r="J524" i="7"/>
  <c r="S523" i="7"/>
  <c r="R523" i="7"/>
  <c r="Q523" i="7"/>
  <c r="P523" i="7"/>
  <c r="J523" i="7"/>
  <c r="S522" i="7"/>
  <c r="R522" i="7"/>
  <c r="Q522" i="7"/>
  <c r="P522" i="7"/>
  <c r="J522" i="7"/>
  <c r="S521" i="7"/>
  <c r="R521" i="7"/>
  <c r="Q521" i="7"/>
  <c r="P521" i="7"/>
  <c r="J521" i="7"/>
  <c r="S520" i="7"/>
  <c r="R520" i="7"/>
  <c r="Q520" i="7"/>
  <c r="P520" i="7"/>
  <c r="J520" i="7"/>
  <c r="S519" i="7"/>
  <c r="R519" i="7"/>
  <c r="Q519" i="7"/>
  <c r="P519" i="7"/>
  <c r="J519" i="7"/>
  <c r="S518" i="7"/>
  <c r="R518" i="7"/>
  <c r="Q518" i="7"/>
  <c r="P518" i="7"/>
  <c r="J518" i="7"/>
  <c r="S517" i="7"/>
  <c r="R517" i="7"/>
  <c r="Q517" i="7"/>
  <c r="P517" i="7"/>
  <c r="J517" i="7"/>
  <c r="S516" i="7"/>
  <c r="R516" i="7"/>
  <c r="Q516" i="7"/>
  <c r="P516" i="7"/>
  <c r="J516" i="7"/>
  <c r="S515" i="7"/>
  <c r="R515" i="7"/>
  <c r="Q515" i="7"/>
  <c r="P515" i="7"/>
  <c r="J515" i="7"/>
  <c r="S514" i="7"/>
  <c r="R514" i="7"/>
  <c r="Q514" i="7"/>
  <c r="P514" i="7"/>
  <c r="J514" i="7"/>
  <c r="S513" i="7"/>
  <c r="R513" i="7"/>
  <c r="Q513" i="7"/>
  <c r="P513" i="7"/>
  <c r="J513" i="7"/>
  <c r="S512" i="7"/>
  <c r="R512" i="7"/>
  <c r="Q512" i="7"/>
  <c r="P512" i="7"/>
  <c r="J512" i="7"/>
  <c r="S511" i="7"/>
  <c r="R511" i="7"/>
  <c r="Q511" i="7"/>
  <c r="P511" i="7"/>
  <c r="J511" i="7"/>
  <c r="S510" i="7"/>
  <c r="R510" i="7"/>
  <c r="Q510" i="7"/>
  <c r="P510" i="7"/>
  <c r="J510" i="7"/>
  <c r="S509" i="7"/>
  <c r="R509" i="7"/>
  <c r="Q509" i="7"/>
  <c r="P509" i="7"/>
  <c r="J509" i="7"/>
  <c r="S508" i="7"/>
  <c r="R508" i="7"/>
  <c r="Q508" i="7"/>
  <c r="P508" i="7"/>
  <c r="J508" i="7"/>
  <c r="S507" i="7"/>
  <c r="R507" i="7"/>
  <c r="Q507" i="7"/>
  <c r="P507" i="7"/>
  <c r="J507" i="7"/>
  <c r="S506" i="7"/>
  <c r="R506" i="7"/>
  <c r="Q506" i="7"/>
  <c r="P506" i="7"/>
  <c r="J506" i="7"/>
  <c r="S505" i="7"/>
  <c r="R505" i="7"/>
  <c r="Q505" i="7"/>
  <c r="P505" i="7"/>
  <c r="J505" i="7"/>
  <c r="S504" i="7"/>
  <c r="R504" i="7"/>
  <c r="Q504" i="7"/>
  <c r="P504" i="7"/>
  <c r="J504" i="7"/>
  <c r="S503" i="7"/>
  <c r="R503" i="7"/>
  <c r="Q503" i="7"/>
  <c r="P503" i="7"/>
  <c r="J503" i="7"/>
  <c r="S502" i="7"/>
  <c r="R502" i="7"/>
  <c r="Q502" i="7"/>
  <c r="P502" i="7"/>
  <c r="J502" i="7"/>
  <c r="S501" i="7"/>
  <c r="R501" i="7"/>
  <c r="Q501" i="7"/>
  <c r="P501" i="7"/>
  <c r="J501" i="7"/>
  <c r="S500" i="7"/>
  <c r="R500" i="7"/>
  <c r="Q500" i="7"/>
  <c r="P500" i="7"/>
  <c r="J500" i="7"/>
  <c r="S499" i="7"/>
  <c r="R499" i="7"/>
  <c r="Q499" i="7"/>
  <c r="P499" i="7"/>
  <c r="J499" i="7"/>
  <c r="S498" i="7"/>
  <c r="R498" i="7"/>
  <c r="Q498" i="7"/>
  <c r="P498" i="7"/>
  <c r="J498" i="7"/>
  <c r="S497" i="7"/>
  <c r="R497" i="7"/>
  <c r="Q497" i="7"/>
  <c r="P497" i="7"/>
  <c r="J497" i="7"/>
  <c r="S496" i="7"/>
  <c r="R496" i="7"/>
  <c r="Q496" i="7"/>
  <c r="P496" i="7"/>
  <c r="J496" i="7"/>
  <c r="S495" i="7"/>
  <c r="R495" i="7"/>
  <c r="Q495" i="7"/>
  <c r="P495" i="7"/>
  <c r="J495" i="7"/>
  <c r="S494" i="7"/>
  <c r="R494" i="7"/>
  <c r="Q494" i="7"/>
  <c r="P494" i="7"/>
  <c r="J494" i="7"/>
  <c r="S493" i="7"/>
  <c r="R493" i="7"/>
  <c r="Q493" i="7"/>
  <c r="P493" i="7"/>
  <c r="J493" i="7"/>
  <c r="S492" i="7"/>
  <c r="R492" i="7"/>
  <c r="Q492" i="7"/>
  <c r="P492" i="7"/>
  <c r="J492" i="7"/>
  <c r="S491" i="7"/>
  <c r="R491" i="7"/>
  <c r="Q491" i="7"/>
  <c r="P491" i="7"/>
  <c r="J491" i="7"/>
  <c r="S490" i="7"/>
  <c r="R490" i="7"/>
  <c r="Q490" i="7"/>
  <c r="P490" i="7"/>
  <c r="J490" i="7"/>
  <c r="S489" i="7"/>
  <c r="R489" i="7"/>
  <c r="Q489" i="7"/>
  <c r="P489" i="7"/>
  <c r="J489" i="7"/>
  <c r="S488" i="7"/>
  <c r="R488" i="7"/>
  <c r="Q488" i="7"/>
  <c r="P488" i="7"/>
  <c r="J488" i="7"/>
  <c r="S487" i="7"/>
  <c r="R487" i="7"/>
  <c r="Q487" i="7"/>
  <c r="P487" i="7"/>
  <c r="J487" i="7"/>
  <c r="S486" i="7"/>
  <c r="R486" i="7"/>
  <c r="Q486" i="7"/>
  <c r="P486" i="7"/>
  <c r="J486" i="7"/>
  <c r="S485" i="7"/>
  <c r="R485" i="7"/>
  <c r="Q485" i="7"/>
  <c r="P485" i="7"/>
  <c r="J485" i="7"/>
  <c r="S484" i="7"/>
  <c r="R484" i="7"/>
  <c r="Q484" i="7"/>
  <c r="P484" i="7"/>
  <c r="J484" i="7"/>
  <c r="S483" i="7"/>
  <c r="R483" i="7"/>
  <c r="Q483" i="7"/>
  <c r="P483" i="7"/>
  <c r="J483" i="7"/>
  <c r="S482" i="7"/>
  <c r="R482" i="7"/>
  <c r="Q482" i="7"/>
  <c r="P482" i="7"/>
  <c r="J482" i="7"/>
  <c r="S481" i="7"/>
  <c r="R481" i="7"/>
  <c r="Q481" i="7"/>
  <c r="P481" i="7"/>
  <c r="J481" i="7"/>
  <c r="S480" i="7"/>
  <c r="R480" i="7"/>
  <c r="Q480" i="7"/>
  <c r="P480" i="7"/>
  <c r="J480" i="7"/>
  <c r="S479" i="7"/>
  <c r="R479" i="7"/>
  <c r="Q479" i="7"/>
  <c r="P479" i="7"/>
  <c r="J479" i="7"/>
  <c r="S478" i="7"/>
  <c r="R478" i="7"/>
  <c r="Q478" i="7"/>
  <c r="P478" i="7"/>
  <c r="J478" i="7"/>
  <c r="S477" i="7"/>
  <c r="R477" i="7"/>
  <c r="Q477" i="7"/>
  <c r="P477" i="7"/>
  <c r="J477" i="7"/>
  <c r="S476" i="7"/>
  <c r="R476" i="7"/>
  <c r="Q476" i="7"/>
  <c r="P476" i="7"/>
  <c r="J476" i="7"/>
  <c r="S475" i="7"/>
  <c r="R475" i="7"/>
  <c r="Q475" i="7"/>
  <c r="P475" i="7"/>
  <c r="J475" i="7"/>
  <c r="S474" i="7"/>
  <c r="R474" i="7"/>
  <c r="Q474" i="7"/>
  <c r="P474" i="7"/>
  <c r="J474" i="7"/>
  <c r="S473" i="7"/>
  <c r="R473" i="7"/>
  <c r="Q473" i="7"/>
  <c r="P473" i="7"/>
  <c r="J473" i="7"/>
  <c r="S472" i="7"/>
  <c r="R472" i="7"/>
  <c r="Q472" i="7"/>
  <c r="P472" i="7"/>
  <c r="J472" i="7"/>
  <c r="S471" i="7"/>
  <c r="R471" i="7"/>
  <c r="Q471" i="7"/>
  <c r="P471" i="7"/>
  <c r="J471" i="7"/>
  <c r="S470" i="7"/>
  <c r="R470" i="7"/>
  <c r="Q470" i="7"/>
  <c r="P470" i="7"/>
  <c r="J470" i="7"/>
  <c r="S469" i="7"/>
  <c r="R469" i="7"/>
  <c r="Q469" i="7"/>
  <c r="P469" i="7"/>
  <c r="J469" i="7"/>
  <c r="S468" i="7"/>
  <c r="R468" i="7"/>
  <c r="Q468" i="7"/>
  <c r="P468" i="7"/>
  <c r="J468" i="7"/>
  <c r="S467" i="7"/>
  <c r="R467" i="7"/>
  <c r="Q467" i="7"/>
  <c r="P467" i="7"/>
  <c r="J467" i="7"/>
  <c r="S466" i="7"/>
  <c r="R466" i="7"/>
  <c r="Q466" i="7"/>
  <c r="P466" i="7"/>
  <c r="J466" i="7"/>
  <c r="S465" i="7"/>
  <c r="R465" i="7"/>
  <c r="Q465" i="7"/>
  <c r="P465" i="7"/>
  <c r="J465" i="7"/>
  <c r="S464" i="7"/>
  <c r="R464" i="7"/>
  <c r="Q464" i="7"/>
  <c r="P464" i="7"/>
  <c r="J464" i="7"/>
  <c r="S463" i="7"/>
  <c r="R463" i="7"/>
  <c r="Q463" i="7"/>
  <c r="P463" i="7"/>
  <c r="J463" i="7"/>
  <c r="S462" i="7"/>
  <c r="R462" i="7"/>
  <c r="Q462" i="7"/>
  <c r="P462" i="7"/>
  <c r="J462" i="7"/>
  <c r="S461" i="7"/>
  <c r="R461" i="7"/>
  <c r="Q461" i="7"/>
  <c r="P461" i="7"/>
  <c r="J461" i="7"/>
  <c r="S460" i="7"/>
  <c r="R460" i="7"/>
  <c r="Q460" i="7"/>
  <c r="P460" i="7"/>
  <c r="J460" i="7"/>
  <c r="S459" i="7"/>
  <c r="R459" i="7"/>
  <c r="Q459" i="7"/>
  <c r="P459" i="7"/>
  <c r="J459" i="7"/>
  <c r="S458" i="7"/>
  <c r="R458" i="7"/>
  <c r="Q458" i="7"/>
  <c r="P458" i="7"/>
  <c r="J458" i="7"/>
  <c r="S457" i="7"/>
  <c r="R457" i="7"/>
  <c r="Q457" i="7"/>
  <c r="P457" i="7"/>
  <c r="J457" i="7"/>
  <c r="S456" i="7"/>
  <c r="R456" i="7"/>
  <c r="Q456" i="7"/>
  <c r="P456" i="7"/>
  <c r="J456" i="7"/>
  <c r="S455" i="7"/>
  <c r="R455" i="7"/>
  <c r="Q455" i="7"/>
  <c r="P455" i="7"/>
  <c r="J455" i="7"/>
  <c r="S454" i="7"/>
  <c r="R454" i="7"/>
  <c r="Q454" i="7"/>
  <c r="P454" i="7"/>
  <c r="J454" i="7"/>
  <c r="S453" i="7"/>
  <c r="R453" i="7"/>
  <c r="Q453" i="7"/>
  <c r="P453" i="7"/>
  <c r="J453" i="7"/>
  <c r="S452" i="7"/>
  <c r="R452" i="7"/>
  <c r="Q452" i="7"/>
  <c r="P452" i="7"/>
  <c r="J452" i="7"/>
  <c r="S451" i="7"/>
  <c r="R451" i="7"/>
  <c r="Q451" i="7"/>
  <c r="P451" i="7"/>
  <c r="J451" i="7"/>
  <c r="S450" i="7"/>
  <c r="R450" i="7"/>
  <c r="Q450" i="7"/>
  <c r="P450" i="7"/>
  <c r="J450" i="7"/>
  <c r="S449" i="7"/>
  <c r="R449" i="7"/>
  <c r="Q449" i="7"/>
  <c r="P449" i="7"/>
  <c r="J449" i="7"/>
  <c r="S448" i="7"/>
  <c r="R448" i="7"/>
  <c r="Q448" i="7"/>
  <c r="P448" i="7"/>
  <c r="J448" i="7"/>
  <c r="S447" i="7"/>
  <c r="R447" i="7"/>
  <c r="Q447" i="7"/>
  <c r="P447" i="7"/>
  <c r="J447" i="7"/>
  <c r="S446" i="7"/>
  <c r="R446" i="7"/>
  <c r="Q446" i="7"/>
  <c r="P446" i="7"/>
  <c r="J446" i="7"/>
  <c r="S445" i="7"/>
  <c r="R445" i="7"/>
  <c r="Q445" i="7"/>
  <c r="P445" i="7"/>
  <c r="J445" i="7"/>
  <c r="S444" i="7"/>
  <c r="R444" i="7"/>
  <c r="Q444" i="7"/>
  <c r="P444" i="7"/>
  <c r="J444" i="7"/>
  <c r="S443" i="7"/>
  <c r="R443" i="7"/>
  <c r="Q443" i="7"/>
  <c r="P443" i="7"/>
  <c r="J443" i="7"/>
  <c r="S442" i="7"/>
  <c r="R442" i="7"/>
  <c r="Q442" i="7"/>
  <c r="P442" i="7"/>
  <c r="J442" i="7"/>
  <c r="S441" i="7"/>
  <c r="R441" i="7"/>
  <c r="Q441" i="7"/>
  <c r="P441" i="7"/>
  <c r="J441" i="7"/>
  <c r="S440" i="7"/>
  <c r="R440" i="7"/>
  <c r="Q440" i="7"/>
  <c r="P440" i="7"/>
  <c r="J440" i="7"/>
  <c r="S439" i="7"/>
  <c r="R439" i="7"/>
  <c r="Q439" i="7"/>
  <c r="P439" i="7"/>
  <c r="J439" i="7"/>
  <c r="S438" i="7"/>
  <c r="R438" i="7"/>
  <c r="Q438" i="7"/>
  <c r="P438" i="7"/>
  <c r="J438" i="7"/>
  <c r="S437" i="7"/>
  <c r="R437" i="7"/>
  <c r="Q437" i="7"/>
  <c r="P437" i="7"/>
  <c r="J437" i="7"/>
  <c r="S436" i="7"/>
  <c r="R436" i="7"/>
  <c r="Q436" i="7"/>
  <c r="P436" i="7"/>
  <c r="J436" i="7"/>
  <c r="S435" i="7"/>
  <c r="R435" i="7"/>
  <c r="Q435" i="7"/>
  <c r="P435" i="7"/>
  <c r="J435" i="7"/>
  <c r="S434" i="7"/>
  <c r="R434" i="7"/>
  <c r="Q434" i="7"/>
  <c r="P434" i="7"/>
  <c r="J434" i="7"/>
  <c r="S433" i="7"/>
  <c r="R433" i="7"/>
  <c r="Q433" i="7"/>
  <c r="P433" i="7"/>
  <c r="J433" i="7"/>
  <c r="S432" i="7"/>
  <c r="R432" i="7"/>
  <c r="Q432" i="7"/>
  <c r="P432" i="7"/>
  <c r="J432" i="7"/>
  <c r="S431" i="7"/>
  <c r="R431" i="7"/>
  <c r="Q431" i="7"/>
  <c r="P431" i="7"/>
  <c r="J431" i="7"/>
  <c r="S430" i="7"/>
  <c r="R430" i="7"/>
  <c r="Q430" i="7"/>
  <c r="P430" i="7"/>
  <c r="J430" i="7"/>
  <c r="S429" i="7"/>
  <c r="R429" i="7"/>
  <c r="Q429" i="7"/>
  <c r="P429" i="7"/>
  <c r="J429" i="7"/>
  <c r="S428" i="7"/>
  <c r="R428" i="7"/>
  <c r="Q428" i="7"/>
  <c r="P428" i="7"/>
  <c r="J428" i="7"/>
  <c r="S427" i="7"/>
  <c r="R427" i="7"/>
  <c r="Q427" i="7"/>
  <c r="P427" i="7"/>
  <c r="J427" i="7"/>
  <c r="S426" i="7"/>
  <c r="R426" i="7"/>
  <c r="Q426" i="7"/>
  <c r="P426" i="7"/>
  <c r="J426" i="7"/>
  <c r="S425" i="7"/>
  <c r="R425" i="7"/>
  <c r="Q425" i="7"/>
  <c r="P425" i="7"/>
  <c r="J425" i="7"/>
  <c r="S424" i="7"/>
  <c r="R424" i="7"/>
  <c r="Q424" i="7"/>
  <c r="P424" i="7"/>
  <c r="J424" i="7"/>
  <c r="S423" i="7"/>
  <c r="R423" i="7"/>
  <c r="Q423" i="7"/>
  <c r="P423" i="7"/>
  <c r="J423" i="7"/>
  <c r="S422" i="7"/>
  <c r="R422" i="7"/>
  <c r="Q422" i="7"/>
  <c r="P422" i="7"/>
  <c r="J422" i="7"/>
  <c r="S421" i="7"/>
  <c r="R421" i="7"/>
  <c r="Q421" i="7"/>
  <c r="P421" i="7"/>
  <c r="J421" i="7"/>
  <c r="S420" i="7"/>
  <c r="R420" i="7"/>
  <c r="Q420" i="7"/>
  <c r="P420" i="7"/>
  <c r="J420" i="7"/>
  <c r="S419" i="7"/>
  <c r="R419" i="7"/>
  <c r="Q419" i="7"/>
  <c r="P419" i="7"/>
  <c r="J419" i="7"/>
  <c r="S418" i="7"/>
  <c r="R418" i="7"/>
  <c r="Q418" i="7"/>
  <c r="P418" i="7"/>
  <c r="J418" i="7"/>
  <c r="S417" i="7"/>
  <c r="R417" i="7"/>
  <c r="Q417" i="7"/>
  <c r="P417" i="7"/>
  <c r="J417" i="7"/>
  <c r="S416" i="7"/>
  <c r="R416" i="7"/>
  <c r="Q416" i="7"/>
  <c r="P416" i="7"/>
  <c r="J416" i="7"/>
  <c r="S415" i="7"/>
  <c r="R415" i="7"/>
  <c r="Q415" i="7"/>
  <c r="P415" i="7"/>
  <c r="J415" i="7"/>
  <c r="S414" i="7"/>
  <c r="R414" i="7"/>
  <c r="Q414" i="7"/>
  <c r="P414" i="7"/>
  <c r="J414" i="7"/>
  <c r="S413" i="7"/>
  <c r="R413" i="7"/>
  <c r="Q413" i="7"/>
  <c r="P413" i="7"/>
  <c r="J413" i="7"/>
  <c r="S412" i="7"/>
  <c r="R412" i="7"/>
  <c r="Q412" i="7"/>
  <c r="P412" i="7"/>
  <c r="J412" i="7"/>
  <c r="S411" i="7"/>
  <c r="R411" i="7"/>
  <c r="Q411" i="7"/>
  <c r="P411" i="7"/>
  <c r="J411" i="7"/>
  <c r="S410" i="7"/>
  <c r="R410" i="7"/>
  <c r="Q410" i="7"/>
  <c r="P410" i="7"/>
  <c r="J410" i="7"/>
  <c r="S409" i="7"/>
  <c r="R409" i="7"/>
  <c r="Q409" i="7"/>
  <c r="P409" i="7"/>
  <c r="J409" i="7"/>
  <c r="S408" i="7"/>
  <c r="R408" i="7"/>
  <c r="Q408" i="7"/>
  <c r="P408" i="7"/>
  <c r="J408" i="7"/>
  <c r="S407" i="7"/>
  <c r="R407" i="7"/>
  <c r="Q407" i="7"/>
  <c r="P407" i="7"/>
  <c r="J407" i="7"/>
  <c r="S406" i="7"/>
  <c r="R406" i="7"/>
  <c r="Q406" i="7"/>
  <c r="P406" i="7"/>
  <c r="J406" i="7"/>
  <c r="S405" i="7"/>
  <c r="R405" i="7"/>
  <c r="Q405" i="7"/>
  <c r="P405" i="7"/>
  <c r="J405" i="7"/>
  <c r="S404" i="7"/>
  <c r="R404" i="7"/>
  <c r="Q404" i="7"/>
  <c r="P404" i="7"/>
  <c r="J404" i="7"/>
  <c r="S403" i="7"/>
  <c r="R403" i="7"/>
  <c r="Q403" i="7"/>
  <c r="P403" i="7"/>
  <c r="J403" i="7"/>
  <c r="S402" i="7"/>
  <c r="R402" i="7"/>
  <c r="Q402" i="7"/>
  <c r="P402" i="7"/>
  <c r="J402" i="7"/>
  <c r="S401" i="7"/>
  <c r="R401" i="7"/>
  <c r="Q401" i="7"/>
  <c r="P401" i="7"/>
  <c r="J401" i="7"/>
  <c r="S400" i="7"/>
  <c r="R400" i="7"/>
  <c r="Q400" i="7"/>
  <c r="P400" i="7"/>
  <c r="J400" i="7"/>
  <c r="S399" i="7"/>
  <c r="R399" i="7"/>
  <c r="Q399" i="7"/>
  <c r="P399" i="7"/>
  <c r="J399" i="7"/>
  <c r="S398" i="7"/>
  <c r="R398" i="7"/>
  <c r="Q398" i="7"/>
  <c r="P398" i="7"/>
  <c r="J398" i="7"/>
  <c r="S397" i="7"/>
  <c r="R397" i="7"/>
  <c r="Q397" i="7"/>
  <c r="P397" i="7"/>
  <c r="J397" i="7"/>
  <c r="S396" i="7"/>
  <c r="R396" i="7"/>
  <c r="Q396" i="7"/>
  <c r="P396" i="7"/>
  <c r="J396" i="7"/>
  <c r="S395" i="7"/>
  <c r="R395" i="7"/>
  <c r="Q395" i="7"/>
  <c r="P395" i="7"/>
  <c r="J395" i="7"/>
  <c r="S394" i="7"/>
  <c r="R394" i="7"/>
  <c r="Q394" i="7"/>
  <c r="P394" i="7"/>
  <c r="J394" i="7"/>
  <c r="S393" i="7"/>
  <c r="R393" i="7"/>
  <c r="Q393" i="7"/>
  <c r="P393" i="7"/>
  <c r="J393" i="7"/>
  <c r="S392" i="7"/>
  <c r="R392" i="7"/>
  <c r="Q392" i="7"/>
  <c r="P392" i="7"/>
  <c r="J392" i="7"/>
  <c r="S391" i="7"/>
  <c r="R391" i="7"/>
  <c r="Q391" i="7"/>
  <c r="P391" i="7"/>
  <c r="J391" i="7"/>
  <c r="S390" i="7"/>
  <c r="R390" i="7"/>
  <c r="Q390" i="7"/>
  <c r="P390" i="7"/>
  <c r="J390" i="7"/>
  <c r="S389" i="7"/>
  <c r="R389" i="7"/>
  <c r="Q389" i="7"/>
  <c r="P389" i="7"/>
  <c r="J389" i="7"/>
  <c r="S388" i="7"/>
  <c r="R388" i="7"/>
  <c r="Q388" i="7"/>
  <c r="P388" i="7"/>
  <c r="J388" i="7"/>
  <c r="S387" i="7"/>
  <c r="R387" i="7"/>
  <c r="Q387" i="7"/>
  <c r="P387" i="7"/>
  <c r="J387" i="7"/>
  <c r="S386" i="7"/>
  <c r="R386" i="7"/>
  <c r="Q386" i="7"/>
  <c r="P386" i="7"/>
  <c r="J386" i="7"/>
  <c r="S385" i="7"/>
  <c r="R385" i="7"/>
  <c r="Q385" i="7"/>
  <c r="P385" i="7"/>
  <c r="J385" i="7"/>
  <c r="S384" i="7"/>
  <c r="R384" i="7"/>
  <c r="Q384" i="7"/>
  <c r="P384" i="7"/>
  <c r="J384" i="7"/>
  <c r="S383" i="7"/>
  <c r="R383" i="7"/>
  <c r="Q383" i="7"/>
  <c r="P383" i="7"/>
  <c r="J383" i="7"/>
  <c r="S382" i="7"/>
  <c r="R382" i="7"/>
  <c r="Q382" i="7"/>
  <c r="P382" i="7"/>
  <c r="J382" i="7"/>
  <c r="S381" i="7"/>
  <c r="R381" i="7"/>
  <c r="Q381" i="7"/>
  <c r="P381" i="7"/>
  <c r="J381" i="7"/>
  <c r="S380" i="7"/>
  <c r="R380" i="7"/>
  <c r="Q380" i="7"/>
  <c r="P380" i="7"/>
  <c r="J380" i="7"/>
  <c r="S379" i="7"/>
  <c r="R379" i="7"/>
  <c r="Q379" i="7"/>
  <c r="P379" i="7"/>
  <c r="J379" i="7"/>
  <c r="S378" i="7"/>
  <c r="R378" i="7"/>
  <c r="Q378" i="7"/>
  <c r="P378" i="7"/>
  <c r="J378" i="7"/>
  <c r="S377" i="7"/>
  <c r="R377" i="7"/>
  <c r="Q377" i="7"/>
  <c r="P377" i="7"/>
  <c r="J377" i="7"/>
  <c r="S376" i="7"/>
  <c r="R376" i="7"/>
  <c r="Q376" i="7"/>
  <c r="P376" i="7"/>
  <c r="J376" i="7"/>
  <c r="S375" i="7"/>
  <c r="R375" i="7"/>
  <c r="Q375" i="7"/>
  <c r="P375" i="7"/>
  <c r="J375" i="7"/>
  <c r="S374" i="7"/>
  <c r="R374" i="7"/>
  <c r="Q374" i="7"/>
  <c r="P374" i="7"/>
  <c r="J374" i="7"/>
  <c r="S373" i="7"/>
  <c r="R373" i="7"/>
  <c r="Q373" i="7"/>
  <c r="P373" i="7"/>
  <c r="J373" i="7"/>
  <c r="S372" i="7"/>
  <c r="R372" i="7"/>
  <c r="Q372" i="7"/>
  <c r="P372" i="7"/>
  <c r="J372" i="7"/>
  <c r="S371" i="7"/>
  <c r="R371" i="7"/>
  <c r="Q371" i="7"/>
  <c r="P371" i="7"/>
  <c r="J371" i="7"/>
  <c r="S370" i="7"/>
  <c r="R370" i="7"/>
  <c r="Q370" i="7"/>
  <c r="P370" i="7"/>
  <c r="J370" i="7"/>
  <c r="S369" i="7"/>
  <c r="R369" i="7"/>
  <c r="Q369" i="7"/>
  <c r="P369" i="7"/>
  <c r="J369" i="7"/>
  <c r="S368" i="7"/>
  <c r="R368" i="7"/>
  <c r="Q368" i="7"/>
  <c r="P368" i="7"/>
  <c r="J368" i="7"/>
  <c r="S367" i="7"/>
  <c r="R367" i="7"/>
  <c r="Q367" i="7"/>
  <c r="P367" i="7"/>
  <c r="J367" i="7"/>
  <c r="S366" i="7"/>
  <c r="R366" i="7"/>
  <c r="Q366" i="7"/>
  <c r="P366" i="7"/>
  <c r="J366" i="7"/>
  <c r="S365" i="7"/>
  <c r="R365" i="7"/>
  <c r="Q365" i="7"/>
  <c r="P365" i="7"/>
  <c r="J365" i="7"/>
  <c r="S364" i="7"/>
  <c r="R364" i="7"/>
  <c r="Q364" i="7"/>
  <c r="P364" i="7"/>
  <c r="J364" i="7"/>
  <c r="S363" i="7"/>
  <c r="R363" i="7"/>
  <c r="Q363" i="7"/>
  <c r="P363" i="7"/>
  <c r="J363" i="7"/>
  <c r="S362" i="7"/>
  <c r="R362" i="7"/>
  <c r="Q362" i="7"/>
  <c r="P362" i="7"/>
  <c r="J362" i="7"/>
  <c r="S361" i="7"/>
  <c r="R361" i="7"/>
  <c r="Q361" i="7"/>
  <c r="P361" i="7"/>
  <c r="J361" i="7"/>
  <c r="S360" i="7"/>
  <c r="R360" i="7"/>
  <c r="Q360" i="7"/>
  <c r="P360" i="7"/>
  <c r="J360" i="7"/>
  <c r="S359" i="7"/>
  <c r="R359" i="7"/>
  <c r="Q359" i="7"/>
  <c r="P359" i="7"/>
  <c r="J359" i="7"/>
  <c r="S358" i="7"/>
  <c r="R358" i="7"/>
  <c r="Q358" i="7"/>
  <c r="P358" i="7"/>
  <c r="J358" i="7"/>
  <c r="S357" i="7"/>
  <c r="R357" i="7"/>
  <c r="Q357" i="7"/>
  <c r="P357" i="7"/>
  <c r="J357" i="7"/>
  <c r="S356" i="7"/>
  <c r="R356" i="7"/>
  <c r="Q356" i="7"/>
  <c r="P356" i="7"/>
  <c r="J356" i="7"/>
  <c r="S355" i="7"/>
  <c r="R355" i="7"/>
  <c r="Q355" i="7"/>
  <c r="P355" i="7"/>
  <c r="J355" i="7"/>
  <c r="S354" i="7"/>
  <c r="R354" i="7"/>
  <c r="Q354" i="7"/>
  <c r="P354" i="7"/>
  <c r="J354" i="7"/>
  <c r="S353" i="7"/>
  <c r="R353" i="7"/>
  <c r="Q353" i="7"/>
  <c r="P353" i="7"/>
  <c r="J353" i="7"/>
  <c r="S352" i="7"/>
  <c r="R352" i="7"/>
  <c r="Q352" i="7"/>
  <c r="P352" i="7"/>
  <c r="J352" i="7"/>
  <c r="S351" i="7"/>
  <c r="R351" i="7"/>
  <c r="Q351" i="7"/>
  <c r="P351" i="7"/>
  <c r="J351" i="7"/>
  <c r="S350" i="7"/>
  <c r="R350" i="7"/>
  <c r="Q350" i="7"/>
  <c r="P350" i="7"/>
  <c r="J350" i="7"/>
  <c r="S349" i="7"/>
  <c r="R349" i="7"/>
  <c r="Q349" i="7"/>
  <c r="P349" i="7"/>
  <c r="J349" i="7"/>
  <c r="S348" i="7"/>
  <c r="R348" i="7"/>
  <c r="Q348" i="7"/>
  <c r="P348" i="7"/>
  <c r="J348" i="7"/>
  <c r="S347" i="7"/>
  <c r="R347" i="7"/>
  <c r="Q347" i="7"/>
  <c r="P347" i="7"/>
  <c r="J347" i="7"/>
  <c r="S346" i="7"/>
  <c r="R346" i="7"/>
  <c r="Q346" i="7"/>
  <c r="P346" i="7"/>
  <c r="J346" i="7"/>
  <c r="S345" i="7"/>
  <c r="R345" i="7"/>
  <c r="Q345" i="7"/>
  <c r="P345" i="7"/>
  <c r="J345" i="7"/>
  <c r="S344" i="7"/>
  <c r="R344" i="7"/>
  <c r="Q344" i="7"/>
  <c r="P344" i="7"/>
  <c r="J344" i="7"/>
  <c r="S343" i="7"/>
  <c r="R343" i="7"/>
  <c r="Q343" i="7"/>
  <c r="P343" i="7"/>
  <c r="J343" i="7"/>
  <c r="S342" i="7"/>
  <c r="R342" i="7"/>
  <c r="Q342" i="7"/>
  <c r="P342" i="7"/>
  <c r="J342" i="7"/>
  <c r="S341" i="7"/>
  <c r="R341" i="7"/>
  <c r="Q341" i="7"/>
  <c r="P341" i="7"/>
  <c r="J341" i="7"/>
  <c r="S340" i="7"/>
  <c r="R340" i="7"/>
  <c r="Q340" i="7"/>
  <c r="P340" i="7"/>
  <c r="J340" i="7"/>
  <c r="S339" i="7"/>
  <c r="R339" i="7"/>
  <c r="Q339" i="7"/>
  <c r="P339" i="7"/>
  <c r="J339" i="7"/>
  <c r="S338" i="7"/>
  <c r="R338" i="7"/>
  <c r="Q338" i="7"/>
  <c r="P338" i="7"/>
  <c r="J338" i="7"/>
  <c r="S337" i="7"/>
  <c r="R337" i="7"/>
  <c r="Q337" i="7"/>
  <c r="P337" i="7"/>
  <c r="J337" i="7"/>
  <c r="S336" i="7"/>
  <c r="R336" i="7"/>
  <c r="Q336" i="7"/>
  <c r="P336" i="7"/>
  <c r="J336" i="7"/>
  <c r="S335" i="7"/>
  <c r="R335" i="7"/>
  <c r="Q335" i="7"/>
  <c r="P335" i="7"/>
  <c r="J335" i="7"/>
  <c r="S334" i="7"/>
  <c r="R334" i="7"/>
  <c r="Q334" i="7"/>
  <c r="P334" i="7"/>
  <c r="J334" i="7"/>
  <c r="S333" i="7"/>
  <c r="R333" i="7"/>
  <c r="Q333" i="7"/>
  <c r="P333" i="7"/>
  <c r="J333" i="7"/>
  <c r="S332" i="7"/>
  <c r="R332" i="7"/>
  <c r="Q332" i="7"/>
  <c r="P332" i="7"/>
  <c r="J332" i="7"/>
  <c r="S331" i="7"/>
  <c r="R331" i="7"/>
  <c r="Q331" i="7"/>
  <c r="P331" i="7"/>
  <c r="J331" i="7"/>
  <c r="S330" i="7"/>
  <c r="R330" i="7"/>
  <c r="Q330" i="7"/>
  <c r="P330" i="7"/>
  <c r="J330" i="7"/>
  <c r="S329" i="7"/>
  <c r="R329" i="7"/>
  <c r="Q329" i="7"/>
  <c r="P329" i="7"/>
  <c r="J329" i="7"/>
  <c r="S328" i="7"/>
  <c r="R328" i="7"/>
  <c r="Q328" i="7"/>
  <c r="P328" i="7"/>
  <c r="J328" i="7"/>
  <c r="S327" i="7"/>
  <c r="R327" i="7"/>
  <c r="Q327" i="7"/>
  <c r="P327" i="7"/>
  <c r="J327" i="7"/>
  <c r="S326" i="7"/>
  <c r="R326" i="7"/>
  <c r="Q326" i="7"/>
  <c r="P326" i="7"/>
  <c r="J326" i="7"/>
  <c r="S325" i="7"/>
  <c r="R325" i="7"/>
  <c r="Q325" i="7"/>
  <c r="P325" i="7"/>
  <c r="J325" i="7"/>
  <c r="S324" i="7"/>
  <c r="R324" i="7"/>
  <c r="Q324" i="7"/>
  <c r="P324" i="7"/>
  <c r="J324" i="7"/>
  <c r="S323" i="7"/>
  <c r="R323" i="7"/>
  <c r="Q323" i="7"/>
  <c r="P323" i="7"/>
  <c r="J323" i="7"/>
  <c r="S322" i="7"/>
  <c r="R322" i="7"/>
  <c r="Q322" i="7"/>
  <c r="P322" i="7"/>
  <c r="J322" i="7"/>
  <c r="S321" i="7"/>
  <c r="R321" i="7"/>
  <c r="Q321" i="7"/>
  <c r="P321" i="7"/>
  <c r="J321" i="7"/>
  <c r="S320" i="7"/>
  <c r="R320" i="7"/>
  <c r="Q320" i="7"/>
  <c r="P320" i="7"/>
  <c r="J320" i="7"/>
  <c r="S319" i="7"/>
  <c r="R319" i="7"/>
  <c r="Q319" i="7"/>
  <c r="P319" i="7"/>
  <c r="J319" i="7"/>
  <c r="S318" i="7"/>
  <c r="R318" i="7"/>
  <c r="Q318" i="7"/>
  <c r="P318" i="7"/>
  <c r="J318" i="7"/>
  <c r="S317" i="7"/>
  <c r="R317" i="7"/>
  <c r="Q317" i="7"/>
  <c r="P317" i="7"/>
  <c r="J317" i="7"/>
  <c r="S316" i="7"/>
  <c r="R316" i="7"/>
  <c r="Q316" i="7"/>
  <c r="P316" i="7"/>
  <c r="J316" i="7"/>
  <c r="S315" i="7"/>
  <c r="R315" i="7"/>
  <c r="Q315" i="7"/>
  <c r="P315" i="7"/>
  <c r="J315" i="7"/>
  <c r="S314" i="7"/>
  <c r="R314" i="7"/>
  <c r="Q314" i="7"/>
  <c r="P314" i="7"/>
  <c r="J314" i="7"/>
  <c r="S313" i="7"/>
  <c r="R313" i="7"/>
  <c r="Q313" i="7"/>
  <c r="P313" i="7"/>
  <c r="J313" i="7"/>
  <c r="S312" i="7"/>
  <c r="R312" i="7"/>
  <c r="Q312" i="7"/>
  <c r="P312" i="7"/>
  <c r="J312" i="7"/>
  <c r="S311" i="7"/>
  <c r="R311" i="7"/>
  <c r="Q311" i="7"/>
  <c r="P311" i="7"/>
  <c r="J311" i="7"/>
  <c r="S310" i="7"/>
  <c r="R310" i="7"/>
  <c r="Q310" i="7"/>
  <c r="P310" i="7"/>
  <c r="J310" i="7"/>
  <c r="S309" i="7"/>
  <c r="R309" i="7"/>
  <c r="Q309" i="7"/>
  <c r="P309" i="7"/>
  <c r="J309" i="7"/>
  <c r="S308" i="7"/>
  <c r="R308" i="7"/>
  <c r="Q308" i="7"/>
  <c r="P308" i="7"/>
  <c r="J308" i="7"/>
  <c r="S307" i="7"/>
  <c r="R307" i="7"/>
  <c r="Q307" i="7"/>
  <c r="P307" i="7"/>
  <c r="J307" i="7"/>
  <c r="S306" i="7"/>
  <c r="R306" i="7"/>
  <c r="Q306" i="7"/>
  <c r="P306" i="7"/>
  <c r="J306" i="7"/>
  <c r="S305" i="7"/>
  <c r="R305" i="7"/>
  <c r="Q305" i="7"/>
  <c r="P305" i="7"/>
  <c r="J305" i="7"/>
  <c r="S304" i="7"/>
  <c r="R304" i="7"/>
  <c r="Q304" i="7"/>
  <c r="P304" i="7"/>
  <c r="J304" i="7"/>
  <c r="S303" i="7"/>
  <c r="R303" i="7"/>
  <c r="Q303" i="7"/>
  <c r="P303" i="7"/>
  <c r="J303" i="7"/>
  <c r="S302" i="7"/>
  <c r="R302" i="7"/>
  <c r="Q302" i="7"/>
  <c r="P302" i="7"/>
  <c r="J302" i="7"/>
  <c r="S301" i="7"/>
  <c r="R301" i="7"/>
  <c r="Q301" i="7"/>
  <c r="P301" i="7"/>
  <c r="J301" i="7"/>
  <c r="S300" i="7"/>
  <c r="R300" i="7"/>
  <c r="Q300" i="7"/>
  <c r="P300" i="7"/>
  <c r="J300" i="7"/>
  <c r="S299" i="7"/>
  <c r="R299" i="7"/>
  <c r="Q299" i="7"/>
  <c r="P299" i="7"/>
  <c r="J299" i="7"/>
  <c r="S298" i="7"/>
  <c r="R298" i="7"/>
  <c r="Q298" i="7"/>
  <c r="P298" i="7"/>
  <c r="J298" i="7"/>
  <c r="S297" i="7"/>
  <c r="R297" i="7"/>
  <c r="Q297" i="7"/>
  <c r="P297" i="7"/>
  <c r="J297" i="7"/>
  <c r="S296" i="7"/>
  <c r="R296" i="7"/>
  <c r="Q296" i="7"/>
  <c r="P296" i="7"/>
  <c r="J296" i="7"/>
  <c r="S295" i="7"/>
  <c r="R295" i="7"/>
  <c r="Q295" i="7"/>
  <c r="P295" i="7"/>
  <c r="J295" i="7"/>
  <c r="S294" i="7"/>
  <c r="R294" i="7"/>
  <c r="Q294" i="7"/>
  <c r="P294" i="7"/>
  <c r="J294" i="7"/>
  <c r="S293" i="7"/>
  <c r="R293" i="7"/>
  <c r="Q293" i="7"/>
  <c r="P293" i="7"/>
  <c r="J293" i="7"/>
  <c r="S292" i="7"/>
  <c r="R292" i="7"/>
  <c r="Q292" i="7"/>
  <c r="P292" i="7"/>
  <c r="J292" i="7"/>
  <c r="S291" i="7"/>
  <c r="R291" i="7"/>
  <c r="Q291" i="7"/>
  <c r="P291" i="7"/>
  <c r="J291" i="7"/>
  <c r="S290" i="7"/>
  <c r="R290" i="7"/>
  <c r="Q290" i="7"/>
  <c r="P290" i="7"/>
  <c r="J290" i="7"/>
  <c r="S289" i="7"/>
  <c r="R289" i="7"/>
  <c r="Q289" i="7"/>
  <c r="P289" i="7"/>
  <c r="J289" i="7"/>
  <c r="S288" i="7"/>
  <c r="R288" i="7"/>
  <c r="Q288" i="7"/>
  <c r="P288" i="7"/>
  <c r="J288" i="7"/>
  <c r="S287" i="7"/>
  <c r="R287" i="7"/>
  <c r="Q287" i="7"/>
  <c r="P287" i="7"/>
  <c r="J287" i="7"/>
  <c r="S286" i="7"/>
  <c r="R286" i="7"/>
  <c r="Q286" i="7"/>
  <c r="P286" i="7"/>
  <c r="J286" i="7"/>
  <c r="S285" i="7"/>
  <c r="R285" i="7"/>
  <c r="Q285" i="7"/>
  <c r="P285" i="7"/>
  <c r="J285" i="7"/>
  <c r="S284" i="7"/>
  <c r="R284" i="7"/>
  <c r="Q284" i="7"/>
  <c r="P284" i="7"/>
  <c r="J284" i="7"/>
  <c r="S283" i="7"/>
  <c r="R283" i="7"/>
  <c r="Q283" i="7"/>
  <c r="P283" i="7"/>
  <c r="J283" i="7"/>
  <c r="S282" i="7"/>
  <c r="R282" i="7"/>
  <c r="Q282" i="7"/>
  <c r="P282" i="7"/>
  <c r="J282" i="7"/>
  <c r="S281" i="7"/>
  <c r="R281" i="7"/>
  <c r="Q281" i="7"/>
  <c r="P281" i="7"/>
  <c r="J281" i="7"/>
  <c r="S280" i="7"/>
  <c r="R280" i="7"/>
  <c r="Q280" i="7"/>
  <c r="P280" i="7"/>
  <c r="J280" i="7"/>
  <c r="S279" i="7"/>
  <c r="R279" i="7"/>
  <c r="Q279" i="7"/>
  <c r="P279" i="7"/>
  <c r="J279" i="7"/>
  <c r="S278" i="7"/>
  <c r="R278" i="7"/>
  <c r="Q278" i="7"/>
  <c r="P278" i="7"/>
  <c r="J278" i="7"/>
  <c r="S277" i="7"/>
  <c r="R277" i="7"/>
  <c r="Q277" i="7"/>
  <c r="P277" i="7"/>
  <c r="J277" i="7"/>
  <c r="S276" i="7"/>
  <c r="R276" i="7"/>
  <c r="Q276" i="7"/>
  <c r="P276" i="7"/>
  <c r="J276" i="7"/>
  <c r="S275" i="7"/>
  <c r="R275" i="7"/>
  <c r="Q275" i="7"/>
  <c r="P275" i="7"/>
  <c r="J275" i="7"/>
  <c r="S274" i="7"/>
  <c r="R274" i="7"/>
  <c r="Q274" i="7"/>
  <c r="P274" i="7"/>
  <c r="J274" i="7"/>
  <c r="S273" i="7"/>
  <c r="R273" i="7"/>
  <c r="Q273" i="7"/>
  <c r="P273" i="7"/>
  <c r="J273" i="7"/>
  <c r="S272" i="7"/>
  <c r="R272" i="7"/>
  <c r="Q272" i="7"/>
  <c r="P272" i="7"/>
  <c r="J272" i="7"/>
  <c r="S271" i="7"/>
  <c r="R271" i="7"/>
  <c r="Q271" i="7"/>
  <c r="P271" i="7"/>
  <c r="J271" i="7"/>
  <c r="S270" i="7"/>
  <c r="R270" i="7"/>
  <c r="Q270" i="7"/>
  <c r="P270" i="7"/>
  <c r="J270" i="7"/>
  <c r="S269" i="7"/>
  <c r="R269" i="7"/>
  <c r="Q269" i="7"/>
  <c r="P269" i="7"/>
  <c r="J269" i="7"/>
  <c r="S268" i="7"/>
  <c r="R268" i="7"/>
  <c r="Q268" i="7"/>
  <c r="P268" i="7"/>
  <c r="J268" i="7"/>
  <c r="S267" i="7"/>
  <c r="R267" i="7"/>
  <c r="Q267" i="7"/>
  <c r="P267" i="7"/>
  <c r="J267" i="7"/>
  <c r="S266" i="7"/>
  <c r="R266" i="7"/>
  <c r="Q266" i="7"/>
  <c r="P266" i="7"/>
  <c r="J266" i="7"/>
  <c r="S265" i="7"/>
  <c r="R265" i="7"/>
  <c r="Q265" i="7"/>
  <c r="P265" i="7"/>
  <c r="J265" i="7"/>
  <c r="S264" i="7"/>
  <c r="R264" i="7"/>
  <c r="Q264" i="7"/>
  <c r="P264" i="7"/>
  <c r="J264" i="7"/>
  <c r="S263" i="7"/>
  <c r="R263" i="7"/>
  <c r="Q263" i="7"/>
  <c r="P263" i="7"/>
  <c r="J263" i="7"/>
  <c r="S262" i="7"/>
  <c r="R262" i="7"/>
  <c r="Q262" i="7"/>
  <c r="P262" i="7"/>
  <c r="J262" i="7"/>
  <c r="S261" i="7"/>
  <c r="R261" i="7"/>
  <c r="Q261" i="7"/>
  <c r="P261" i="7"/>
  <c r="J261" i="7"/>
  <c r="S260" i="7"/>
  <c r="R260" i="7"/>
  <c r="Q260" i="7"/>
  <c r="P260" i="7"/>
  <c r="J260" i="7"/>
  <c r="S259" i="7"/>
  <c r="R259" i="7"/>
  <c r="Q259" i="7"/>
  <c r="P259" i="7"/>
  <c r="J259" i="7"/>
  <c r="S258" i="7"/>
  <c r="R258" i="7"/>
  <c r="Q258" i="7"/>
  <c r="P258" i="7"/>
  <c r="J258" i="7"/>
  <c r="S257" i="7"/>
  <c r="R257" i="7"/>
  <c r="Q257" i="7"/>
  <c r="P257" i="7"/>
  <c r="J257" i="7"/>
  <c r="S256" i="7"/>
  <c r="R256" i="7"/>
  <c r="Q256" i="7"/>
  <c r="P256" i="7"/>
  <c r="J256" i="7"/>
  <c r="S255" i="7"/>
  <c r="R255" i="7"/>
  <c r="Q255" i="7"/>
  <c r="P255" i="7"/>
  <c r="J255" i="7"/>
  <c r="S254" i="7"/>
  <c r="R254" i="7"/>
  <c r="Q254" i="7"/>
  <c r="P254" i="7"/>
  <c r="J254" i="7"/>
  <c r="S253" i="7"/>
  <c r="R253" i="7"/>
  <c r="Q253" i="7"/>
  <c r="P253" i="7"/>
  <c r="J253" i="7"/>
  <c r="S252" i="7"/>
  <c r="R252" i="7"/>
  <c r="Q252" i="7"/>
  <c r="P252" i="7"/>
  <c r="J252" i="7"/>
  <c r="S251" i="7"/>
  <c r="R251" i="7"/>
  <c r="Q251" i="7"/>
  <c r="P251" i="7"/>
  <c r="J251" i="7"/>
  <c r="S250" i="7"/>
  <c r="R250" i="7"/>
  <c r="Q250" i="7"/>
  <c r="P250" i="7"/>
  <c r="J250" i="7"/>
  <c r="S249" i="7"/>
  <c r="R249" i="7"/>
  <c r="Q249" i="7"/>
  <c r="P249" i="7"/>
  <c r="J249" i="7"/>
  <c r="S248" i="7"/>
  <c r="R248" i="7"/>
  <c r="Q248" i="7"/>
  <c r="P248" i="7"/>
  <c r="J248" i="7"/>
  <c r="S247" i="7"/>
  <c r="R247" i="7"/>
  <c r="Q247" i="7"/>
  <c r="P247" i="7"/>
  <c r="J247" i="7"/>
  <c r="S246" i="7"/>
  <c r="R246" i="7"/>
  <c r="Q246" i="7"/>
  <c r="P246" i="7"/>
  <c r="J246" i="7"/>
  <c r="S245" i="7"/>
  <c r="R245" i="7"/>
  <c r="Q245" i="7"/>
  <c r="P245" i="7"/>
  <c r="J245" i="7"/>
  <c r="S244" i="7"/>
  <c r="R244" i="7"/>
  <c r="Q244" i="7"/>
  <c r="P244" i="7"/>
  <c r="J244" i="7"/>
  <c r="S243" i="7"/>
  <c r="R243" i="7"/>
  <c r="Q243" i="7"/>
  <c r="P243" i="7"/>
  <c r="J243" i="7"/>
  <c r="S242" i="7"/>
  <c r="R242" i="7"/>
  <c r="Q242" i="7"/>
  <c r="P242" i="7"/>
  <c r="J242" i="7"/>
  <c r="S241" i="7"/>
  <c r="R241" i="7"/>
  <c r="Q241" i="7"/>
  <c r="P241" i="7"/>
  <c r="J241" i="7"/>
  <c r="S240" i="7"/>
  <c r="R240" i="7"/>
  <c r="Q240" i="7"/>
  <c r="P240" i="7"/>
  <c r="J240" i="7"/>
  <c r="S239" i="7"/>
  <c r="R239" i="7"/>
  <c r="Q239" i="7"/>
  <c r="P239" i="7"/>
  <c r="J239" i="7"/>
  <c r="S238" i="7"/>
  <c r="R238" i="7"/>
  <c r="Q238" i="7"/>
  <c r="P238" i="7"/>
  <c r="J238" i="7"/>
  <c r="S237" i="7"/>
  <c r="R237" i="7"/>
  <c r="Q237" i="7"/>
  <c r="P237" i="7"/>
  <c r="J237" i="7"/>
  <c r="S236" i="7"/>
  <c r="R236" i="7"/>
  <c r="Q236" i="7"/>
  <c r="P236" i="7"/>
  <c r="J236" i="7"/>
  <c r="S235" i="7"/>
  <c r="R235" i="7"/>
  <c r="Q235" i="7"/>
  <c r="P235" i="7"/>
  <c r="J235" i="7"/>
  <c r="S234" i="7"/>
  <c r="R234" i="7"/>
  <c r="Q234" i="7"/>
  <c r="P234" i="7"/>
  <c r="J234" i="7"/>
  <c r="S233" i="7"/>
  <c r="R233" i="7"/>
  <c r="Q233" i="7"/>
  <c r="P233" i="7"/>
  <c r="J233" i="7"/>
  <c r="S232" i="7"/>
  <c r="R232" i="7"/>
  <c r="Q232" i="7"/>
  <c r="P232" i="7"/>
  <c r="J232" i="7"/>
  <c r="S231" i="7"/>
  <c r="R231" i="7"/>
  <c r="Q231" i="7"/>
  <c r="P231" i="7"/>
  <c r="J231" i="7"/>
  <c r="S230" i="7"/>
  <c r="R230" i="7"/>
  <c r="Q230" i="7"/>
  <c r="P230" i="7"/>
  <c r="J230" i="7"/>
  <c r="S229" i="7"/>
  <c r="R229" i="7"/>
  <c r="Q229" i="7"/>
  <c r="P229" i="7"/>
  <c r="J229" i="7"/>
  <c r="S228" i="7"/>
  <c r="R228" i="7"/>
  <c r="Q228" i="7"/>
  <c r="P228" i="7"/>
  <c r="J228" i="7"/>
  <c r="S227" i="7"/>
  <c r="R227" i="7"/>
  <c r="Q227" i="7"/>
  <c r="P227" i="7"/>
  <c r="J227" i="7"/>
  <c r="S226" i="7"/>
  <c r="R226" i="7"/>
  <c r="Q226" i="7"/>
  <c r="P226" i="7"/>
  <c r="J226" i="7"/>
  <c r="S225" i="7"/>
  <c r="R225" i="7"/>
  <c r="Q225" i="7"/>
  <c r="P225" i="7"/>
  <c r="J225" i="7"/>
  <c r="S224" i="7"/>
  <c r="R224" i="7"/>
  <c r="Q224" i="7"/>
  <c r="P224" i="7"/>
  <c r="J224" i="7"/>
  <c r="S223" i="7"/>
  <c r="R223" i="7"/>
  <c r="Q223" i="7"/>
  <c r="P223" i="7"/>
  <c r="J223" i="7"/>
  <c r="S222" i="7"/>
  <c r="R222" i="7"/>
  <c r="Q222" i="7"/>
  <c r="P222" i="7"/>
  <c r="J222" i="7"/>
  <c r="S221" i="7"/>
  <c r="R221" i="7"/>
  <c r="Q221" i="7"/>
  <c r="P221" i="7"/>
  <c r="J221" i="7"/>
  <c r="S220" i="7"/>
  <c r="R220" i="7"/>
  <c r="Q220" i="7"/>
  <c r="P220" i="7"/>
  <c r="J220" i="7"/>
  <c r="S219" i="7"/>
  <c r="R219" i="7"/>
  <c r="Q219" i="7"/>
  <c r="P219" i="7"/>
  <c r="J219" i="7"/>
  <c r="S218" i="7"/>
  <c r="R218" i="7"/>
  <c r="Q218" i="7"/>
  <c r="P218" i="7"/>
  <c r="J218" i="7"/>
  <c r="S217" i="7"/>
  <c r="R217" i="7"/>
  <c r="Q217" i="7"/>
  <c r="P217" i="7"/>
  <c r="J217" i="7"/>
  <c r="S216" i="7"/>
  <c r="R216" i="7"/>
  <c r="Q216" i="7"/>
  <c r="P216" i="7"/>
  <c r="J216" i="7"/>
  <c r="S215" i="7"/>
  <c r="R215" i="7"/>
  <c r="Q215" i="7"/>
  <c r="P215" i="7"/>
  <c r="J215" i="7"/>
  <c r="S214" i="7"/>
  <c r="R214" i="7"/>
  <c r="Q214" i="7"/>
  <c r="P214" i="7"/>
  <c r="J214" i="7"/>
  <c r="S213" i="7"/>
  <c r="R213" i="7"/>
  <c r="Q213" i="7"/>
  <c r="P213" i="7"/>
  <c r="J213" i="7"/>
  <c r="S212" i="7"/>
  <c r="R212" i="7"/>
  <c r="Q212" i="7"/>
  <c r="P212" i="7"/>
  <c r="J212" i="7"/>
  <c r="S211" i="7"/>
  <c r="R211" i="7"/>
  <c r="Q211" i="7"/>
  <c r="P211" i="7"/>
  <c r="J211" i="7"/>
  <c r="S210" i="7"/>
  <c r="R210" i="7"/>
  <c r="Q210" i="7"/>
  <c r="P210" i="7"/>
  <c r="J210" i="7"/>
  <c r="S209" i="7"/>
  <c r="R209" i="7"/>
  <c r="Q209" i="7"/>
  <c r="P209" i="7"/>
  <c r="J209" i="7"/>
  <c r="S208" i="7"/>
  <c r="R208" i="7"/>
  <c r="Q208" i="7"/>
  <c r="P208" i="7"/>
  <c r="J208" i="7"/>
  <c r="S207" i="7"/>
  <c r="R207" i="7"/>
  <c r="Q207" i="7"/>
  <c r="P207" i="7"/>
  <c r="J207" i="7"/>
  <c r="S206" i="7"/>
  <c r="R206" i="7"/>
  <c r="Q206" i="7"/>
  <c r="P206" i="7"/>
  <c r="J206" i="7"/>
  <c r="S205" i="7"/>
  <c r="R205" i="7"/>
  <c r="Q205" i="7"/>
  <c r="P205" i="7"/>
  <c r="J205" i="7"/>
  <c r="S204" i="7"/>
  <c r="R204" i="7"/>
  <c r="Q204" i="7"/>
  <c r="P204" i="7"/>
  <c r="J204" i="7"/>
  <c r="S203" i="7"/>
  <c r="R203" i="7"/>
  <c r="Q203" i="7"/>
  <c r="P203" i="7"/>
  <c r="J203" i="7"/>
  <c r="S202" i="7"/>
  <c r="R202" i="7"/>
  <c r="Q202" i="7"/>
  <c r="P202" i="7"/>
  <c r="J202" i="7"/>
  <c r="S201" i="7"/>
  <c r="R201" i="7"/>
  <c r="Q201" i="7"/>
  <c r="P201" i="7"/>
  <c r="J201" i="7"/>
  <c r="S200" i="7"/>
  <c r="R200" i="7"/>
  <c r="Q200" i="7"/>
  <c r="P200" i="7"/>
  <c r="J200" i="7"/>
  <c r="S199" i="7"/>
  <c r="R199" i="7"/>
  <c r="Q199" i="7"/>
  <c r="P199" i="7"/>
  <c r="J199" i="7"/>
  <c r="S198" i="7"/>
  <c r="R198" i="7"/>
  <c r="Q198" i="7"/>
  <c r="P198" i="7"/>
  <c r="J198" i="7"/>
  <c r="S197" i="7"/>
  <c r="R197" i="7"/>
  <c r="Q197" i="7"/>
  <c r="P197" i="7"/>
  <c r="J197" i="7"/>
  <c r="S196" i="7"/>
  <c r="R196" i="7"/>
  <c r="Q196" i="7"/>
  <c r="P196" i="7"/>
  <c r="J196" i="7"/>
  <c r="S195" i="7"/>
  <c r="R195" i="7"/>
  <c r="Q195" i="7"/>
  <c r="P195" i="7"/>
  <c r="J195" i="7"/>
  <c r="S194" i="7"/>
  <c r="R194" i="7"/>
  <c r="Q194" i="7"/>
  <c r="P194" i="7"/>
  <c r="J194" i="7"/>
  <c r="S193" i="7"/>
  <c r="R193" i="7"/>
  <c r="Q193" i="7"/>
  <c r="P193" i="7"/>
  <c r="J193" i="7"/>
  <c r="S192" i="7"/>
  <c r="R192" i="7"/>
  <c r="Q192" i="7"/>
  <c r="P192" i="7"/>
  <c r="J192" i="7"/>
  <c r="S191" i="7"/>
  <c r="R191" i="7"/>
  <c r="Q191" i="7"/>
  <c r="P191" i="7"/>
  <c r="J191" i="7"/>
  <c r="S190" i="7"/>
  <c r="R190" i="7"/>
  <c r="Q190" i="7"/>
  <c r="P190" i="7"/>
  <c r="J190" i="7"/>
  <c r="S189" i="7"/>
  <c r="R189" i="7"/>
  <c r="Q189" i="7"/>
  <c r="P189" i="7"/>
  <c r="J189" i="7"/>
  <c r="S188" i="7"/>
  <c r="R188" i="7"/>
  <c r="Q188" i="7"/>
  <c r="P188" i="7"/>
  <c r="J188" i="7"/>
  <c r="S187" i="7"/>
  <c r="R187" i="7"/>
  <c r="Q187" i="7"/>
  <c r="P187" i="7"/>
  <c r="J187" i="7"/>
  <c r="S186" i="7"/>
  <c r="R186" i="7"/>
  <c r="Q186" i="7"/>
  <c r="P186" i="7"/>
  <c r="J186" i="7"/>
  <c r="S185" i="7"/>
  <c r="R185" i="7"/>
  <c r="Q185" i="7"/>
  <c r="P185" i="7"/>
  <c r="J185" i="7"/>
  <c r="S184" i="7"/>
  <c r="R184" i="7"/>
  <c r="Q184" i="7"/>
  <c r="P184" i="7"/>
  <c r="J184" i="7"/>
  <c r="S183" i="7"/>
  <c r="R183" i="7"/>
  <c r="Q183" i="7"/>
  <c r="P183" i="7"/>
  <c r="J183" i="7"/>
  <c r="S182" i="7"/>
  <c r="R182" i="7"/>
  <c r="Q182" i="7"/>
  <c r="P182" i="7"/>
  <c r="J182" i="7"/>
  <c r="S181" i="7"/>
  <c r="R181" i="7"/>
  <c r="Q181" i="7"/>
  <c r="P181" i="7"/>
  <c r="J181" i="7"/>
  <c r="S180" i="7"/>
  <c r="R180" i="7"/>
  <c r="Q180" i="7"/>
  <c r="P180" i="7"/>
  <c r="J180" i="7"/>
  <c r="S179" i="7"/>
  <c r="R179" i="7"/>
  <c r="Q179" i="7"/>
  <c r="P179" i="7"/>
  <c r="J179" i="7"/>
  <c r="S178" i="7"/>
  <c r="R178" i="7"/>
  <c r="Q178" i="7"/>
  <c r="P178" i="7"/>
  <c r="J178" i="7"/>
  <c r="S177" i="7"/>
  <c r="R177" i="7"/>
  <c r="Q177" i="7"/>
  <c r="P177" i="7"/>
  <c r="J177" i="7"/>
  <c r="S176" i="7"/>
  <c r="R176" i="7"/>
  <c r="Q176" i="7"/>
  <c r="P176" i="7"/>
  <c r="J176" i="7"/>
  <c r="S175" i="7"/>
  <c r="R175" i="7"/>
  <c r="Q175" i="7"/>
  <c r="P175" i="7"/>
  <c r="J175" i="7"/>
  <c r="S174" i="7"/>
  <c r="R174" i="7"/>
  <c r="Q174" i="7"/>
  <c r="P174" i="7"/>
  <c r="J174" i="7"/>
  <c r="S173" i="7"/>
  <c r="R173" i="7"/>
  <c r="Q173" i="7"/>
  <c r="P173" i="7"/>
  <c r="J173" i="7"/>
  <c r="S172" i="7"/>
  <c r="R172" i="7"/>
  <c r="Q172" i="7"/>
  <c r="P172" i="7"/>
  <c r="J172" i="7"/>
  <c r="S171" i="7"/>
  <c r="R171" i="7"/>
  <c r="Q171" i="7"/>
  <c r="P171" i="7"/>
  <c r="J171" i="7"/>
  <c r="S170" i="7"/>
  <c r="R170" i="7"/>
  <c r="Q170" i="7"/>
  <c r="P170" i="7"/>
  <c r="J170" i="7"/>
  <c r="S169" i="7"/>
  <c r="R169" i="7"/>
  <c r="Q169" i="7"/>
  <c r="P169" i="7"/>
  <c r="J169" i="7"/>
  <c r="S168" i="7"/>
  <c r="R168" i="7"/>
  <c r="Q168" i="7"/>
  <c r="P168" i="7"/>
  <c r="J168" i="7"/>
  <c r="S167" i="7"/>
  <c r="R167" i="7"/>
  <c r="Q167" i="7"/>
  <c r="P167" i="7"/>
  <c r="J167" i="7"/>
  <c r="S166" i="7"/>
  <c r="R166" i="7"/>
  <c r="Q166" i="7"/>
  <c r="P166" i="7"/>
  <c r="J166" i="7"/>
  <c r="S165" i="7"/>
  <c r="R165" i="7"/>
  <c r="Q165" i="7"/>
  <c r="P165" i="7"/>
  <c r="J165" i="7"/>
  <c r="S164" i="7"/>
  <c r="R164" i="7"/>
  <c r="Q164" i="7"/>
  <c r="P164" i="7"/>
  <c r="J164" i="7"/>
  <c r="S163" i="7"/>
  <c r="R163" i="7"/>
  <c r="Q163" i="7"/>
  <c r="P163" i="7"/>
  <c r="J163" i="7"/>
  <c r="S162" i="7"/>
  <c r="R162" i="7"/>
  <c r="Q162" i="7"/>
  <c r="P162" i="7"/>
  <c r="J162" i="7"/>
  <c r="S161" i="7"/>
  <c r="R161" i="7"/>
  <c r="Q161" i="7"/>
  <c r="P161" i="7"/>
  <c r="J161" i="7"/>
  <c r="S160" i="7"/>
  <c r="R160" i="7"/>
  <c r="Q160" i="7"/>
  <c r="P160" i="7"/>
  <c r="J160" i="7"/>
  <c r="S159" i="7"/>
  <c r="R159" i="7"/>
  <c r="Q159" i="7"/>
  <c r="P159" i="7"/>
  <c r="J159" i="7"/>
  <c r="S158" i="7"/>
  <c r="R158" i="7"/>
  <c r="Q158" i="7"/>
  <c r="P158" i="7"/>
  <c r="J158" i="7"/>
  <c r="S157" i="7"/>
  <c r="R157" i="7"/>
  <c r="Q157" i="7"/>
  <c r="P157" i="7"/>
  <c r="J157" i="7"/>
  <c r="S156" i="7"/>
  <c r="R156" i="7"/>
  <c r="Q156" i="7"/>
  <c r="P156" i="7"/>
  <c r="J156" i="7"/>
  <c r="S155" i="7"/>
  <c r="R155" i="7"/>
  <c r="Q155" i="7"/>
  <c r="P155" i="7"/>
  <c r="J155" i="7"/>
  <c r="S154" i="7"/>
  <c r="R154" i="7"/>
  <c r="Q154" i="7"/>
  <c r="P154" i="7"/>
  <c r="J154" i="7"/>
  <c r="S153" i="7"/>
  <c r="R153" i="7"/>
  <c r="Q153" i="7"/>
  <c r="P153" i="7"/>
  <c r="J153" i="7"/>
  <c r="S152" i="7"/>
  <c r="R152" i="7"/>
  <c r="Q152" i="7"/>
  <c r="P152" i="7"/>
  <c r="J152" i="7"/>
  <c r="S151" i="7"/>
  <c r="R151" i="7"/>
  <c r="Q151" i="7"/>
  <c r="P151" i="7"/>
  <c r="J151" i="7"/>
  <c r="S150" i="7"/>
  <c r="R150" i="7"/>
  <c r="Q150" i="7"/>
  <c r="P150" i="7"/>
  <c r="J150" i="7"/>
  <c r="S149" i="7"/>
  <c r="R149" i="7"/>
  <c r="Q149" i="7"/>
  <c r="P149" i="7"/>
  <c r="J149" i="7"/>
  <c r="S148" i="7"/>
  <c r="R148" i="7"/>
  <c r="Q148" i="7"/>
  <c r="P148" i="7"/>
  <c r="J148" i="7"/>
  <c r="S147" i="7"/>
  <c r="R147" i="7"/>
  <c r="Q147" i="7"/>
  <c r="P147" i="7"/>
  <c r="J147" i="7"/>
  <c r="S146" i="7"/>
  <c r="R146" i="7"/>
  <c r="Q146" i="7"/>
  <c r="P146" i="7"/>
  <c r="J146" i="7"/>
  <c r="S145" i="7"/>
  <c r="R145" i="7"/>
  <c r="Q145" i="7"/>
  <c r="P145" i="7"/>
  <c r="J145" i="7"/>
  <c r="S144" i="7"/>
  <c r="R144" i="7"/>
  <c r="Q144" i="7"/>
  <c r="P144" i="7"/>
  <c r="J144" i="7"/>
  <c r="S143" i="7"/>
  <c r="R143" i="7"/>
  <c r="Q143" i="7"/>
  <c r="P143" i="7"/>
  <c r="J143" i="7"/>
  <c r="S142" i="7"/>
  <c r="R142" i="7"/>
  <c r="Q142" i="7"/>
  <c r="P142" i="7"/>
  <c r="J142" i="7"/>
  <c r="S141" i="7"/>
  <c r="R141" i="7"/>
  <c r="Q141" i="7"/>
  <c r="P141" i="7"/>
  <c r="J141" i="7"/>
  <c r="S140" i="7"/>
  <c r="R140" i="7"/>
  <c r="Q140" i="7"/>
  <c r="P140" i="7"/>
  <c r="J140" i="7"/>
  <c r="S139" i="7"/>
  <c r="R139" i="7"/>
  <c r="Q139" i="7"/>
  <c r="P139" i="7"/>
  <c r="J139" i="7"/>
  <c r="S138" i="7"/>
  <c r="R138" i="7"/>
  <c r="Q138" i="7"/>
  <c r="P138" i="7"/>
  <c r="J138" i="7"/>
  <c r="S137" i="7"/>
  <c r="R137" i="7"/>
  <c r="Q137" i="7"/>
  <c r="P137" i="7"/>
  <c r="J137" i="7"/>
  <c r="S136" i="7"/>
  <c r="R136" i="7"/>
  <c r="Q136" i="7"/>
  <c r="P136" i="7"/>
  <c r="J136" i="7"/>
  <c r="S135" i="7"/>
  <c r="R135" i="7"/>
  <c r="Q135" i="7"/>
  <c r="P135" i="7"/>
  <c r="J135" i="7"/>
  <c r="S134" i="7"/>
  <c r="R134" i="7"/>
  <c r="Q134" i="7"/>
  <c r="P134" i="7"/>
  <c r="J134" i="7"/>
  <c r="S133" i="7"/>
  <c r="R133" i="7"/>
  <c r="Q133" i="7"/>
  <c r="P133" i="7"/>
  <c r="J133" i="7"/>
  <c r="S132" i="7"/>
  <c r="R132" i="7"/>
  <c r="Q132" i="7"/>
  <c r="P132" i="7"/>
  <c r="J132" i="7"/>
  <c r="S131" i="7"/>
  <c r="R131" i="7"/>
  <c r="Q131" i="7"/>
  <c r="P131" i="7"/>
  <c r="J131" i="7"/>
  <c r="S130" i="7"/>
  <c r="R130" i="7"/>
  <c r="Q130" i="7"/>
  <c r="P130" i="7"/>
  <c r="J130" i="7"/>
  <c r="S129" i="7"/>
  <c r="R129" i="7"/>
  <c r="Q129" i="7"/>
  <c r="P129" i="7"/>
  <c r="J129" i="7"/>
  <c r="S128" i="7"/>
  <c r="R128" i="7"/>
  <c r="Q128" i="7"/>
  <c r="P128" i="7"/>
  <c r="J128" i="7"/>
  <c r="S127" i="7"/>
  <c r="R127" i="7"/>
  <c r="Q127" i="7"/>
  <c r="P127" i="7"/>
  <c r="J127" i="7"/>
  <c r="S126" i="7"/>
  <c r="R126" i="7"/>
  <c r="Q126" i="7"/>
  <c r="P126" i="7"/>
  <c r="J126" i="7"/>
  <c r="S125" i="7"/>
  <c r="R125" i="7"/>
  <c r="Q125" i="7"/>
  <c r="P125" i="7"/>
  <c r="J125" i="7"/>
  <c r="S124" i="7"/>
  <c r="R124" i="7"/>
  <c r="Q124" i="7"/>
  <c r="P124" i="7"/>
  <c r="J124" i="7"/>
  <c r="S123" i="7"/>
  <c r="R123" i="7"/>
  <c r="Q123" i="7"/>
  <c r="P123" i="7"/>
  <c r="J123" i="7"/>
  <c r="S122" i="7"/>
  <c r="R122" i="7"/>
  <c r="Q122" i="7"/>
  <c r="P122" i="7"/>
  <c r="J122" i="7"/>
  <c r="S121" i="7"/>
  <c r="R121" i="7"/>
  <c r="Q121" i="7"/>
  <c r="P121" i="7"/>
  <c r="J121" i="7"/>
  <c r="S120" i="7"/>
  <c r="R120" i="7"/>
  <c r="Q120" i="7"/>
  <c r="P120" i="7"/>
  <c r="J120" i="7"/>
  <c r="S119" i="7"/>
  <c r="R119" i="7"/>
  <c r="Q119" i="7"/>
  <c r="P119" i="7"/>
  <c r="J119" i="7"/>
  <c r="S118" i="7"/>
  <c r="R118" i="7"/>
  <c r="Q118" i="7"/>
  <c r="P118" i="7"/>
  <c r="J118" i="7"/>
  <c r="S117" i="7"/>
  <c r="R117" i="7"/>
  <c r="Q117" i="7"/>
  <c r="P117" i="7"/>
  <c r="J117" i="7"/>
  <c r="S116" i="7"/>
  <c r="R116" i="7"/>
  <c r="Q116" i="7"/>
  <c r="P116" i="7"/>
  <c r="J116" i="7"/>
  <c r="S115" i="7"/>
  <c r="R115" i="7"/>
  <c r="Q115" i="7"/>
  <c r="P115" i="7"/>
  <c r="J115" i="7"/>
  <c r="S114" i="7"/>
  <c r="R114" i="7"/>
  <c r="Q114" i="7"/>
  <c r="P114" i="7"/>
  <c r="J114" i="7"/>
  <c r="S113" i="7"/>
  <c r="R113" i="7"/>
  <c r="Q113" i="7"/>
  <c r="P113" i="7"/>
  <c r="J113" i="7"/>
  <c r="S112" i="7"/>
  <c r="R112" i="7"/>
  <c r="Q112" i="7"/>
  <c r="P112" i="7"/>
  <c r="J112" i="7"/>
  <c r="S111" i="7"/>
  <c r="R111" i="7"/>
  <c r="Q111" i="7"/>
  <c r="P111" i="7"/>
  <c r="J111" i="7"/>
  <c r="S110" i="7"/>
  <c r="R110" i="7"/>
  <c r="Q110" i="7"/>
  <c r="P110" i="7"/>
  <c r="J110" i="7"/>
  <c r="S109" i="7"/>
  <c r="R109" i="7"/>
  <c r="Q109" i="7"/>
  <c r="P109" i="7"/>
  <c r="J109" i="7"/>
  <c r="S108" i="7"/>
  <c r="R108" i="7"/>
  <c r="Q108" i="7"/>
  <c r="P108" i="7"/>
  <c r="J108" i="7"/>
  <c r="S107" i="7"/>
  <c r="R107" i="7"/>
  <c r="Q107" i="7"/>
  <c r="P107" i="7"/>
  <c r="J107" i="7"/>
  <c r="S106" i="7"/>
  <c r="R106" i="7"/>
  <c r="Q106" i="7"/>
  <c r="P106" i="7"/>
  <c r="J106" i="7"/>
  <c r="S105" i="7"/>
  <c r="R105" i="7"/>
  <c r="Q105" i="7"/>
  <c r="P105" i="7"/>
  <c r="J105" i="7"/>
  <c r="S104" i="7"/>
  <c r="R104" i="7"/>
  <c r="Q104" i="7"/>
  <c r="P104" i="7"/>
  <c r="J104" i="7"/>
  <c r="S103" i="7"/>
  <c r="R103" i="7"/>
  <c r="Q103" i="7"/>
  <c r="P103" i="7"/>
  <c r="J103" i="7"/>
  <c r="S102" i="7"/>
  <c r="R102" i="7"/>
  <c r="Q102" i="7"/>
  <c r="P102" i="7"/>
  <c r="J102" i="7"/>
  <c r="S101" i="7"/>
  <c r="R101" i="7"/>
  <c r="Q101" i="7"/>
  <c r="P101" i="7"/>
  <c r="J101" i="7"/>
  <c r="S100" i="7"/>
  <c r="R100" i="7"/>
  <c r="Q100" i="7"/>
  <c r="P100" i="7"/>
  <c r="J100" i="7"/>
  <c r="S99" i="7"/>
  <c r="R99" i="7"/>
  <c r="Q99" i="7"/>
  <c r="P99" i="7"/>
  <c r="J99" i="7"/>
  <c r="S98" i="7"/>
  <c r="R98" i="7"/>
  <c r="Q98" i="7"/>
  <c r="P98" i="7"/>
  <c r="J98" i="7"/>
  <c r="S97" i="7"/>
  <c r="R97" i="7"/>
  <c r="Q97" i="7"/>
  <c r="P97" i="7"/>
  <c r="J97" i="7"/>
  <c r="S96" i="7"/>
  <c r="R96" i="7"/>
  <c r="Q96" i="7"/>
  <c r="P96" i="7"/>
  <c r="J96" i="7"/>
  <c r="S95" i="7"/>
  <c r="R95" i="7"/>
  <c r="Q95" i="7"/>
  <c r="P95" i="7"/>
  <c r="J95" i="7"/>
  <c r="S94" i="7"/>
  <c r="R94" i="7"/>
  <c r="Q94" i="7"/>
  <c r="P94" i="7"/>
  <c r="J94" i="7"/>
  <c r="S93" i="7"/>
  <c r="R93" i="7"/>
  <c r="Q93" i="7"/>
  <c r="P93" i="7"/>
  <c r="J93" i="7"/>
  <c r="S92" i="7"/>
  <c r="R92" i="7"/>
  <c r="Q92" i="7"/>
  <c r="P92" i="7"/>
  <c r="J92" i="7"/>
  <c r="S91" i="7"/>
  <c r="R91" i="7"/>
  <c r="Q91" i="7"/>
  <c r="P91" i="7"/>
  <c r="J91" i="7"/>
  <c r="S90" i="7"/>
  <c r="R90" i="7"/>
  <c r="Q90" i="7"/>
  <c r="P90" i="7"/>
  <c r="J90" i="7"/>
  <c r="S89" i="7"/>
  <c r="R89" i="7"/>
  <c r="Q89" i="7"/>
  <c r="P89" i="7"/>
  <c r="J89" i="7"/>
  <c r="S88" i="7"/>
  <c r="R88" i="7"/>
  <c r="Q88" i="7"/>
  <c r="P88" i="7"/>
  <c r="J88" i="7"/>
  <c r="S87" i="7"/>
  <c r="R87" i="7"/>
  <c r="Q87" i="7"/>
  <c r="P87" i="7"/>
  <c r="J87" i="7"/>
  <c r="S86" i="7"/>
  <c r="R86" i="7"/>
  <c r="Q86" i="7"/>
  <c r="P86" i="7"/>
  <c r="J86" i="7"/>
  <c r="S85" i="7"/>
  <c r="R85" i="7"/>
  <c r="Q85" i="7"/>
  <c r="P85" i="7"/>
  <c r="J85" i="7"/>
  <c r="S84" i="7"/>
  <c r="R84" i="7"/>
  <c r="Q84" i="7"/>
  <c r="P84" i="7"/>
  <c r="J84" i="7"/>
  <c r="S83" i="7"/>
  <c r="R83" i="7"/>
  <c r="Q83" i="7"/>
  <c r="P83" i="7"/>
  <c r="J83" i="7"/>
  <c r="S82" i="7"/>
  <c r="R82" i="7"/>
  <c r="Q82" i="7"/>
  <c r="P82" i="7"/>
  <c r="J82" i="7"/>
  <c r="S81" i="7"/>
  <c r="R81" i="7"/>
  <c r="Q81" i="7"/>
  <c r="P81" i="7"/>
  <c r="J81" i="7"/>
  <c r="S80" i="7"/>
  <c r="R80" i="7"/>
  <c r="Q80" i="7"/>
  <c r="P80" i="7"/>
  <c r="J80" i="7"/>
  <c r="S79" i="7"/>
  <c r="R79" i="7"/>
  <c r="Q79" i="7"/>
  <c r="P79" i="7"/>
  <c r="J79" i="7"/>
  <c r="S78" i="7"/>
  <c r="R78" i="7"/>
  <c r="Q78" i="7"/>
  <c r="P78" i="7"/>
  <c r="J78" i="7"/>
  <c r="S77" i="7"/>
  <c r="R77" i="7"/>
  <c r="Q77" i="7"/>
  <c r="P77" i="7"/>
  <c r="J77" i="7"/>
  <c r="S76" i="7"/>
  <c r="R76" i="7"/>
  <c r="Q76" i="7"/>
  <c r="P76" i="7"/>
  <c r="J76" i="7"/>
  <c r="S75" i="7"/>
  <c r="R75" i="7"/>
  <c r="Q75" i="7"/>
  <c r="P75" i="7"/>
  <c r="J75" i="7"/>
  <c r="S74" i="7"/>
  <c r="R74" i="7"/>
  <c r="Q74" i="7"/>
  <c r="P74" i="7"/>
  <c r="J74" i="7"/>
  <c r="S73" i="7"/>
  <c r="R73" i="7"/>
  <c r="Q73" i="7"/>
  <c r="P73" i="7"/>
  <c r="J73" i="7"/>
  <c r="S72" i="7"/>
  <c r="R72" i="7"/>
  <c r="Q72" i="7"/>
  <c r="P72" i="7"/>
  <c r="J72" i="7"/>
  <c r="S71" i="7"/>
  <c r="R71" i="7"/>
  <c r="Q71" i="7"/>
  <c r="P71" i="7"/>
  <c r="J71" i="7"/>
  <c r="S70" i="7"/>
  <c r="R70" i="7"/>
  <c r="Q70" i="7"/>
  <c r="P70" i="7"/>
  <c r="J70" i="7"/>
  <c r="S69" i="7"/>
  <c r="R69" i="7"/>
  <c r="Q69" i="7"/>
  <c r="P69" i="7"/>
  <c r="J69" i="7"/>
  <c r="S68" i="7"/>
  <c r="R68" i="7"/>
  <c r="Q68" i="7"/>
  <c r="P68" i="7"/>
  <c r="J68" i="7"/>
  <c r="S67" i="7"/>
  <c r="R67" i="7"/>
  <c r="Q67" i="7"/>
  <c r="P67" i="7"/>
  <c r="J67" i="7"/>
  <c r="S66" i="7"/>
  <c r="R66" i="7"/>
  <c r="Q66" i="7"/>
  <c r="P66" i="7"/>
  <c r="J66" i="7"/>
  <c r="S65" i="7"/>
  <c r="R65" i="7"/>
  <c r="Q65" i="7"/>
  <c r="P65" i="7"/>
  <c r="J65" i="7"/>
  <c r="S64" i="7"/>
  <c r="R64" i="7"/>
  <c r="Q64" i="7"/>
  <c r="P64" i="7"/>
  <c r="J64" i="7"/>
  <c r="S63" i="7"/>
  <c r="R63" i="7"/>
  <c r="Q63" i="7"/>
  <c r="P63" i="7"/>
  <c r="J63" i="7"/>
  <c r="S62" i="7"/>
  <c r="R62" i="7"/>
  <c r="Q62" i="7"/>
  <c r="P62" i="7"/>
  <c r="J62" i="7"/>
  <c r="S61" i="7"/>
  <c r="R61" i="7"/>
  <c r="Q61" i="7"/>
  <c r="P61" i="7"/>
  <c r="J61" i="7"/>
  <c r="S60" i="7"/>
  <c r="R60" i="7"/>
  <c r="Q60" i="7"/>
  <c r="P60" i="7"/>
  <c r="J60" i="7"/>
  <c r="S59" i="7"/>
  <c r="R59" i="7"/>
  <c r="Q59" i="7"/>
  <c r="P59" i="7"/>
  <c r="J59" i="7"/>
  <c r="S58" i="7"/>
  <c r="R58" i="7"/>
  <c r="Q58" i="7"/>
  <c r="P58" i="7"/>
  <c r="J58" i="7"/>
  <c r="S57" i="7"/>
  <c r="R57" i="7"/>
  <c r="Q57" i="7"/>
  <c r="P57" i="7"/>
  <c r="J57" i="7"/>
  <c r="S56" i="7"/>
  <c r="R56" i="7"/>
  <c r="Q56" i="7"/>
  <c r="P56" i="7"/>
  <c r="J56" i="7"/>
  <c r="S55" i="7"/>
  <c r="R55" i="7"/>
  <c r="Q55" i="7"/>
  <c r="P55" i="7"/>
  <c r="J55" i="7"/>
  <c r="S54" i="7"/>
  <c r="R54" i="7"/>
  <c r="Q54" i="7"/>
  <c r="P54" i="7"/>
  <c r="J54" i="7"/>
  <c r="S53" i="7"/>
  <c r="R53" i="7"/>
  <c r="Q53" i="7"/>
  <c r="P53" i="7"/>
  <c r="J53" i="7"/>
  <c r="S52" i="7"/>
  <c r="R52" i="7"/>
  <c r="Q52" i="7"/>
  <c r="P52" i="7"/>
  <c r="J52" i="7"/>
  <c r="S51" i="7"/>
  <c r="R51" i="7"/>
  <c r="Q51" i="7"/>
  <c r="P51" i="7"/>
  <c r="J51" i="7"/>
  <c r="S50" i="7"/>
  <c r="R50" i="7"/>
  <c r="Q50" i="7"/>
  <c r="P50" i="7"/>
  <c r="J50" i="7"/>
  <c r="S49" i="7"/>
  <c r="R49" i="7"/>
  <c r="Q49" i="7"/>
  <c r="P49" i="7"/>
  <c r="J49" i="7"/>
  <c r="S48" i="7"/>
  <c r="R48" i="7"/>
  <c r="Q48" i="7"/>
  <c r="P48" i="7"/>
  <c r="J48" i="7"/>
  <c r="S47" i="7"/>
  <c r="R47" i="7"/>
  <c r="Q47" i="7"/>
  <c r="P47" i="7"/>
  <c r="J47" i="7"/>
  <c r="S46" i="7"/>
  <c r="R46" i="7"/>
  <c r="Q46" i="7"/>
  <c r="P46" i="7"/>
  <c r="J46" i="7"/>
  <c r="S45" i="7"/>
  <c r="R45" i="7"/>
  <c r="Q45" i="7"/>
  <c r="P45" i="7"/>
  <c r="J45" i="7"/>
  <c r="S44" i="7"/>
  <c r="R44" i="7"/>
  <c r="Q44" i="7"/>
  <c r="P44" i="7"/>
  <c r="J44" i="7"/>
  <c r="S43" i="7"/>
  <c r="R43" i="7"/>
  <c r="Q43" i="7"/>
  <c r="P43" i="7"/>
  <c r="J43" i="7"/>
  <c r="S42" i="7"/>
  <c r="R42" i="7"/>
  <c r="Q42" i="7"/>
  <c r="P42" i="7"/>
  <c r="J42" i="7"/>
  <c r="S41" i="7"/>
  <c r="R41" i="7"/>
  <c r="Q41" i="7"/>
  <c r="P41" i="7"/>
  <c r="J41" i="7"/>
  <c r="S40" i="7"/>
  <c r="R40" i="7"/>
  <c r="Q40" i="7"/>
  <c r="P40" i="7"/>
  <c r="J40" i="7"/>
  <c r="S39" i="7"/>
  <c r="R39" i="7"/>
  <c r="Q39" i="7"/>
  <c r="P39" i="7"/>
  <c r="J39" i="7"/>
  <c r="S38" i="7"/>
  <c r="R38" i="7"/>
  <c r="Q38" i="7"/>
  <c r="P38" i="7"/>
  <c r="J38" i="7"/>
  <c r="S37" i="7"/>
  <c r="R37" i="7"/>
  <c r="Q37" i="7"/>
  <c r="P37" i="7"/>
  <c r="J37" i="7"/>
  <c r="S36" i="7"/>
  <c r="R36" i="7"/>
  <c r="Q36" i="7"/>
  <c r="P36" i="7"/>
  <c r="J36" i="7"/>
  <c r="S35" i="7"/>
  <c r="R35" i="7"/>
  <c r="Q35" i="7"/>
  <c r="P35" i="7"/>
  <c r="J35" i="7"/>
  <c r="S34" i="7"/>
  <c r="R34" i="7"/>
  <c r="Q34" i="7"/>
  <c r="P34" i="7"/>
  <c r="J34" i="7"/>
  <c r="S33" i="7"/>
  <c r="R33" i="7"/>
  <c r="Q33" i="7"/>
  <c r="P33" i="7"/>
  <c r="J33" i="7"/>
  <c r="S32" i="7"/>
  <c r="R32" i="7"/>
  <c r="Q32" i="7"/>
  <c r="P32" i="7"/>
  <c r="J32" i="7"/>
  <c r="S31" i="7"/>
  <c r="R31" i="7"/>
  <c r="Q31" i="7"/>
  <c r="P31" i="7"/>
  <c r="J31" i="7"/>
  <c r="S30" i="7"/>
  <c r="R30" i="7"/>
  <c r="Q30" i="7"/>
  <c r="P30" i="7"/>
  <c r="J30" i="7"/>
  <c r="S29" i="7"/>
  <c r="R29" i="7"/>
  <c r="Q29" i="7"/>
  <c r="P29" i="7"/>
  <c r="J29" i="7"/>
  <c r="S28" i="7"/>
  <c r="R28" i="7"/>
  <c r="Q28" i="7"/>
  <c r="P28" i="7"/>
  <c r="J28" i="7"/>
  <c r="S27" i="7"/>
  <c r="R27" i="7"/>
  <c r="Q27" i="7"/>
  <c r="P27" i="7"/>
  <c r="J27" i="7"/>
  <c r="S26" i="7"/>
  <c r="R26" i="7"/>
  <c r="Q26" i="7"/>
  <c r="P26" i="7"/>
  <c r="J26" i="7"/>
  <c r="S25" i="7"/>
  <c r="R25" i="7"/>
  <c r="Q25" i="7"/>
  <c r="P25" i="7"/>
  <c r="J25" i="7"/>
  <c r="S24" i="7"/>
  <c r="R24" i="7"/>
  <c r="Q24" i="7"/>
  <c r="P24" i="7"/>
  <c r="J24" i="7"/>
  <c r="S23" i="7"/>
  <c r="R23" i="7"/>
  <c r="Q23" i="7"/>
  <c r="P23" i="7"/>
  <c r="J23" i="7"/>
  <c r="S22" i="7"/>
  <c r="R22" i="7"/>
  <c r="Q22" i="7"/>
  <c r="P22" i="7"/>
  <c r="J22" i="7"/>
  <c r="S21" i="7"/>
  <c r="R21" i="7"/>
  <c r="Q21" i="7"/>
  <c r="P21" i="7"/>
  <c r="J21" i="7"/>
  <c r="S20" i="7"/>
  <c r="R20" i="7"/>
  <c r="Q20" i="7"/>
  <c r="P20" i="7"/>
  <c r="J20" i="7"/>
  <c r="S19" i="7"/>
  <c r="R19" i="7"/>
  <c r="Q19" i="7"/>
  <c r="P19" i="7"/>
  <c r="J19" i="7"/>
  <c r="S18" i="7"/>
  <c r="R18" i="7"/>
  <c r="Q18" i="7"/>
  <c r="P18" i="7"/>
  <c r="J18" i="7"/>
  <c r="S17" i="7"/>
  <c r="R17" i="7"/>
  <c r="Q17" i="7"/>
  <c r="P17" i="7"/>
  <c r="J17" i="7"/>
  <c r="S16" i="7"/>
  <c r="R16" i="7"/>
  <c r="Q16" i="7"/>
  <c r="P16" i="7"/>
  <c r="J16" i="7"/>
  <c r="S15" i="7"/>
  <c r="R15" i="7"/>
  <c r="Q15" i="7"/>
  <c r="P15" i="7"/>
  <c r="J15" i="7"/>
  <c r="S14" i="7"/>
  <c r="R14" i="7"/>
  <c r="Q14" i="7"/>
  <c r="P14" i="7"/>
  <c r="J14" i="7"/>
  <c r="S13" i="7"/>
  <c r="R13" i="7"/>
  <c r="Q13" i="7"/>
  <c r="P13" i="7"/>
  <c r="J13" i="7"/>
  <c r="S12" i="7"/>
  <c r="R12" i="7"/>
  <c r="Q12" i="7"/>
  <c r="P12" i="7"/>
  <c r="J12" i="7"/>
  <c r="S11" i="7"/>
  <c r="R11" i="7"/>
  <c r="Q11" i="7"/>
  <c r="P11" i="7"/>
  <c r="J11" i="7"/>
  <c r="S10" i="7"/>
  <c r="R10" i="7"/>
  <c r="Q10" i="7"/>
  <c r="P10" i="7"/>
  <c r="J10" i="7"/>
  <c r="S9" i="7"/>
  <c r="R9" i="7"/>
  <c r="Q9" i="7"/>
  <c r="P9" i="7"/>
  <c r="J9" i="7"/>
  <c r="S8" i="7"/>
  <c r="R8" i="7"/>
  <c r="Q8" i="7"/>
  <c r="P8" i="7"/>
  <c r="J8" i="7"/>
  <c r="S7" i="7"/>
  <c r="R7" i="7"/>
  <c r="Q7" i="7"/>
  <c r="P7" i="7"/>
  <c r="J7" i="7"/>
  <c r="S6" i="7"/>
  <c r="R6" i="7"/>
  <c r="Q6" i="7"/>
  <c r="P6" i="7"/>
  <c r="J6" i="7"/>
  <c r="S5" i="7"/>
  <c r="R5" i="7"/>
  <c r="Q5" i="7"/>
  <c r="P5" i="7"/>
  <c r="J5" i="7"/>
  <c r="S4" i="7"/>
  <c r="R4" i="7"/>
  <c r="Q4" i="7"/>
  <c r="P4" i="7"/>
  <c r="J4" i="7"/>
  <c r="S3" i="7"/>
  <c r="R3" i="7"/>
  <c r="Q3" i="7"/>
  <c r="P3" i="7"/>
  <c r="J3" i="7"/>
  <c r="S2" i="7"/>
  <c r="R2" i="7"/>
  <c r="Q2" i="7"/>
  <c r="P2" i="7"/>
  <c r="J2" i="7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S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T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U1548" i="6"/>
  <c r="U1549" i="6"/>
  <c r="U1550" i="6"/>
  <c r="U1551" i="6"/>
  <c r="U1552" i="6"/>
  <c r="U1553" i="6"/>
  <c r="U1554" i="6"/>
  <c r="U1555" i="6"/>
  <c r="U1556" i="6"/>
  <c r="U1557" i="6"/>
  <c r="U1558" i="6"/>
  <c r="U1559" i="6"/>
  <c r="U1560" i="6"/>
  <c r="U1561" i="6"/>
  <c r="U1562" i="6"/>
  <c r="U1563" i="6"/>
  <c r="U1564" i="6"/>
  <c r="U1565" i="6"/>
  <c r="U1566" i="6"/>
  <c r="U1567" i="6"/>
  <c r="U1568" i="6"/>
  <c r="U1569" i="6"/>
  <c r="U1570" i="6"/>
  <c r="U1571" i="6"/>
  <c r="U1572" i="6"/>
  <c r="U1573" i="6"/>
  <c r="U1574" i="6"/>
  <c r="U1575" i="6"/>
  <c r="U1576" i="6"/>
  <c r="U1577" i="6"/>
  <c r="U1578" i="6"/>
  <c r="U1579" i="6"/>
  <c r="U1580" i="6"/>
  <c r="U1581" i="6"/>
  <c r="U1582" i="6"/>
  <c r="U1583" i="6"/>
  <c r="U1584" i="6"/>
  <c r="U1585" i="6"/>
  <c r="V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2" i="6"/>
  <c r="V1103" i="6"/>
  <c r="V1104" i="6"/>
  <c r="V1105" i="6"/>
  <c r="V1106" i="6"/>
  <c r="V1107" i="6"/>
  <c r="V1108" i="6"/>
  <c r="V1109" i="6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V1124" i="6"/>
  <c r="V1125" i="6"/>
  <c r="V1126" i="6"/>
  <c r="V1127" i="6"/>
  <c r="V1128" i="6"/>
  <c r="V1129" i="6"/>
  <c r="V1130" i="6"/>
  <c r="V1131" i="6"/>
  <c r="V1132" i="6"/>
  <c r="V1133" i="6"/>
  <c r="V1134" i="6"/>
  <c r="V1135" i="6"/>
  <c r="V1136" i="6"/>
  <c r="V1137" i="6"/>
  <c r="V1138" i="6"/>
  <c r="V1139" i="6"/>
  <c r="V1140" i="6"/>
  <c r="V1141" i="6"/>
  <c r="V1142" i="6"/>
  <c r="V1143" i="6"/>
  <c r="V1144" i="6"/>
  <c r="V1145" i="6"/>
  <c r="V1146" i="6"/>
  <c r="V1147" i="6"/>
  <c r="V1148" i="6"/>
  <c r="V1149" i="6"/>
  <c r="V1150" i="6"/>
  <c r="V1151" i="6"/>
  <c r="V1152" i="6"/>
  <c r="V1153" i="6"/>
  <c r="V1154" i="6"/>
  <c r="V1155" i="6"/>
  <c r="V1156" i="6"/>
  <c r="V1157" i="6"/>
  <c r="V1158" i="6"/>
  <c r="V1159" i="6"/>
  <c r="V1160" i="6"/>
  <c r="V1161" i="6"/>
  <c r="V1162" i="6"/>
  <c r="V1163" i="6"/>
  <c r="V1164" i="6"/>
  <c r="V1165" i="6"/>
  <c r="V1166" i="6"/>
  <c r="V1167" i="6"/>
  <c r="V1168" i="6"/>
  <c r="V1169" i="6"/>
  <c r="V1170" i="6"/>
  <c r="V1171" i="6"/>
  <c r="V1172" i="6"/>
  <c r="V1173" i="6"/>
  <c r="V1174" i="6"/>
  <c r="V1175" i="6"/>
  <c r="V1176" i="6"/>
  <c r="V1177" i="6"/>
  <c r="V1178" i="6"/>
  <c r="V1179" i="6"/>
  <c r="V1180" i="6"/>
  <c r="V1181" i="6"/>
  <c r="V1182" i="6"/>
  <c r="V1183" i="6"/>
  <c r="V1184" i="6"/>
  <c r="V1185" i="6"/>
  <c r="V1186" i="6"/>
  <c r="V1187" i="6"/>
  <c r="V1188" i="6"/>
  <c r="V1189" i="6"/>
  <c r="V1190" i="6"/>
  <c r="V1191" i="6"/>
  <c r="V1192" i="6"/>
  <c r="V1193" i="6"/>
  <c r="V1194" i="6"/>
  <c r="V1195" i="6"/>
  <c r="V1196" i="6"/>
  <c r="V1197" i="6"/>
  <c r="V1198" i="6"/>
  <c r="V1199" i="6"/>
  <c r="V1200" i="6"/>
  <c r="V1201" i="6"/>
  <c r="V1202" i="6"/>
  <c r="V1203" i="6"/>
  <c r="V1204" i="6"/>
  <c r="V1205" i="6"/>
  <c r="V1206" i="6"/>
  <c r="V1207" i="6"/>
  <c r="V1208" i="6"/>
  <c r="V1209" i="6"/>
  <c r="V1210" i="6"/>
  <c r="V1211" i="6"/>
  <c r="V1212" i="6"/>
  <c r="V1213" i="6"/>
  <c r="V1214" i="6"/>
  <c r="V1215" i="6"/>
  <c r="V1216" i="6"/>
  <c r="V1217" i="6"/>
  <c r="V1218" i="6"/>
  <c r="V1219" i="6"/>
  <c r="V1220" i="6"/>
  <c r="V1221" i="6"/>
  <c r="V1222" i="6"/>
  <c r="V1223" i="6"/>
  <c r="V1224" i="6"/>
  <c r="V1225" i="6"/>
  <c r="V1226" i="6"/>
  <c r="V1227" i="6"/>
  <c r="V1228" i="6"/>
  <c r="V1229" i="6"/>
  <c r="V1230" i="6"/>
  <c r="V1231" i="6"/>
  <c r="V1232" i="6"/>
  <c r="V1233" i="6"/>
  <c r="V1234" i="6"/>
  <c r="V1235" i="6"/>
  <c r="V1236" i="6"/>
  <c r="V1237" i="6"/>
  <c r="V1238" i="6"/>
  <c r="V1239" i="6"/>
  <c r="V1240" i="6"/>
  <c r="V1241" i="6"/>
  <c r="V1242" i="6"/>
  <c r="V1243" i="6"/>
  <c r="V1244" i="6"/>
  <c r="V1245" i="6"/>
  <c r="V1246" i="6"/>
  <c r="V1247" i="6"/>
  <c r="V1248" i="6"/>
  <c r="V1249" i="6"/>
  <c r="V1250" i="6"/>
  <c r="V1251" i="6"/>
  <c r="V1252" i="6"/>
  <c r="V1253" i="6"/>
  <c r="V1254" i="6"/>
  <c r="V1255" i="6"/>
  <c r="V1256" i="6"/>
  <c r="V1257" i="6"/>
  <c r="V1258" i="6"/>
  <c r="V1259" i="6"/>
  <c r="V1260" i="6"/>
  <c r="V1261" i="6"/>
  <c r="V1262" i="6"/>
  <c r="V1263" i="6"/>
  <c r="V1264" i="6"/>
  <c r="V1265" i="6"/>
  <c r="V1266" i="6"/>
  <c r="V1267" i="6"/>
  <c r="V1268" i="6"/>
  <c r="V1269" i="6"/>
  <c r="V1270" i="6"/>
  <c r="V1271" i="6"/>
  <c r="V1272" i="6"/>
  <c r="V1273" i="6"/>
  <c r="V1274" i="6"/>
  <c r="V1275" i="6"/>
  <c r="V1276" i="6"/>
  <c r="V1277" i="6"/>
  <c r="V1278" i="6"/>
  <c r="V1279" i="6"/>
  <c r="V1280" i="6"/>
  <c r="V1281" i="6"/>
  <c r="V1282" i="6"/>
  <c r="V1283" i="6"/>
  <c r="V1284" i="6"/>
  <c r="V1285" i="6"/>
  <c r="V1286" i="6"/>
  <c r="V1287" i="6"/>
  <c r="V1288" i="6"/>
  <c r="V1289" i="6"/>
  <c r="V1290" i="6"/>
  <c r="V1291" i="6"/>
  <c r="V1292" i="6"/>
  <c r="V1293" i="6"/>
  <c r="V1294" i="6"/>
  <c r="V1295" i="6"/>
  <c r="V1296" i="6"/>
  <c r="V1297" i="6"/>
  <c r="V1298" i="6"/>
  <c r="V1299" i="6"/>
  <c r="V1300" i="6"/>
  <c r="V1301" i="6"/>
  <c r="V1302" i="6"/>
  <c r="V1303" i="6"/>
  <c r="V1304" i="6"/>
  <c r="V1305" i="6"/>
  <c r="V1306" i="6"/>
  <c r="V1307" i="6"/>
  <c r="V1308" i="6"/>
  <c r="V1309" i="6"/>
  <c r="V1310" i="6"/>
  <c r="V1311" i="6"/>
  <c r="V1312" i="6"/>
  <c r="V1313" i="6"/>
  <c r="V1314" i="6"/>
  <c r="V1315" i="6"/>
  <c r="V1316" i="6"/>
  <c r="V1317" i="6"/>
  <c r="V1318" i="6"/>
  <c r="V1319" i="6"/>
  <c r="V1320" i="6"/>
  <c r="V1321" i="6"/>
  <c r="V1322" i="6"/>
  <c r="V1323" i="6"/>
  <c r="V1324" i="6"/>
  <c r="V1325" i="6"/>
  <c r="V1326" i="6"/>
  <c r="V1327" i="6"/>
  <c r="V1328" i="6"/>
  <c r="V1329" i="6"/>
  <c r="V1330" i="6"/>
  <c r="V1331" i="6"/>
  <c r="V1332" i="6"/>
  <c r="V1333" i="6"/>
  <c r="V1334" i="6"/>
  <c r="V1335" i="6"/>
  <c r="V1336" i="6"/>
  <c r="V1337" i="6"/>
  <c r="V1338" i="6"/>
  <c r="V1339" i="6"/>
  <c r="V1340" i="6"/>
  <c r="V1341" i="6"/>
  <c r="V1342" i="6"/>
  <c r="V1343" i="6"/>
  <c r="V1344" i="6"/>
  <c r="V1345" i="6"/>
  <c r="V1346" i="6"/>
  <c r="V1347" i="6"/>
  <c r="V1348" i="6"/>
  <c r="V1349" i="6"/>
  <c r="V1350" i="6"/>
  <c r="V1351" i="6"/>
  <c r="V1352" i="6"/>
  <c r="V1353" i="6"/>
  <c r="V1354" i="6"/>
  <c r="V1355" i="6"/>
  <c r="V1356" i="6"/>
  <c r="V1357" i="6"/>
  <c r="V1358" i="6"/>
  <c r="V1359" i="6"/>
  <c r="V1360" i="6"/>
  <c r="V1361" i="6"/>
  <c r="V1362" i="6"/>
  <c r="V1363" i="6"/>
  <c r="V1364" i="6"/>
  <c r="V1365" i="6"/>
  <c r="V1366" i="6"/>
  <c r="V1367" i="6"/>
  <c r="V1368" i="6"/>
  <c r="V1369" i="6"/>
  <c r="V1370" i="6"/>
  <c r="V1371" i="6"/>
  <c r="V1372" i="6"/>
  <c r="V1373" i="6"/>
  <c r="V1374" i="6"/>
  <c r="V1375" i="6"/>
  <c r="V1376" i="6"/>
  <c r="V1377" i="6"/>
  <c r="V1378" i="6"/>
  <c r="V1379" i="6"/>
  <c r="V1380" i="6"/>
  <c r="V1381" i="6"/>
  <c r="V1382" i="6"/>
  <c r="V1383" i="6"/>
  <c r="V1384" i="6"/>
  <c r="V1385" i="6"/>
  <c r="V1386" i="6"/>
  <c r="V1387" i="6"/>
  <c r="V1388" i="6"/>
  <c r="V1389" i="6"/>
  <c r="V1390" i="6"/>
  <c r="V1391" i="6"/>
  <c r="V1392" i="6"/>
  <c r="V1393" i="6"/>
  <c r="V1394" i="6"/>
  <c r="V1395" i="6"/>
  <c r="V1396" i="6"/>
  <c r="V1397" i="6"/>
  <c r="V1398" i="6"/>
  <c r="V1399" i="6"/>
  <c r="V1400" i="6"/>
  <c r="V1401" i="6"/>
  <c r="V1402" i="6"/>
  <c r="V1403" i="6"/>
  <c r="V1404" i="6"/>
  <c r="V1405" i="6"/>
  <c r="V1406" i="6"/>
  <c r="V1407" i="6"/>
  <c r="V1408" i="6"/>
  <c r="V1409" i="6"/>
  <c r="V1410" i="6"/>
  <c r="V1411" i="6"/>
  <c r="V1412" i="6"/>
  <c r="V1413" i="6"/>
  <c r="V1414" i="6"/>
  <c r="V1415" i="6"/>
  <c r="V1416" i="6"/>
  <c r="V1417" i="6"/>
  <c r="V1418" i="6"/>
  <c r="V1419" i="6"/>
  <c r="V1420" i="6"/>
  <c r="V1421" i="6"/>
  <c r="V1422" i="6"/>
  <c r="V1423" i="6"/>
  <c r="V1424" i="6"/>
  <c r="V1425" i="6"/>
  <c r="V1426" i="6"/>
  <c r="V1427" i="6"/>
  <c r="V1428" i="6"/>
  <c r="V1429" i="6"/>
  <c r="V1430" i="6"/>
  <c r="V1431" i="6"/>
  <c r="V1432" i="6"/>
  <c r="V1433" i="6"/>
  <c r="V1434" i="6"/>
  <c r="V1435" i="6"/>
  <c r="V1436" i="6"/>
  <c r="V1437" i="6"/>
  <c r="V1438" i="6"/>
  <c r="V1439" i="6"/>
  <c r="V1440" i="6"/>
  <c r="V1441" i="6"/>
  <c r="V1442" i="6"/>
  <c r="V1443" i="6"/>
  <c r="V1444" i="6"/>
  <c r="V1445" i="6"/>
  <c r="V1446" i="6"/>
  <c r="V1447" i="6"/>
  <c r="V1448" i="6"/>
  <c r="V1449" i="6"/>
  <c r="V1450" i="6"/>
  <c r="V1451" i="6"/>
  <c r="V1452" i="6"/>
  <c r="V1453" i="6"/>
  <c r="V1454" i="6"/>
  <c r="V1455" i="6"/>
  <c r="V1456" i="6"/>
  <c r="V1457" i="6"/>
  <c r="V1458" i="6"/>
  <c r="V1459" i="6"/>
  <c r="V1460" i="6"/>
  <c r="V1461" i="6"/>
  <c r="V1462" i="6"/>
  <c r="V1463" i="6"/>
  <c r="V1464" i="6"/>
  <c r="V1465" i="6"/>
  <c r="V1466" i="6"/>
  <c r="V1467" i="6"/>
  <c r="V1468" i="6"/>
  <c r="V1469" i="6"/>
  <c r="V1470" i="6"/>
  <c r="V1471" i="6"/>
  <c r="V1472" i="6"/>
  <c r="V1473" i="6"/>
  <c r="V1474" i="6"/>
  <c r="V1475" i="6"/>
  <c r="V1476" i="6"/>
  <c r="V1477" i="6"/>
  <c r="V1478" i="6"/>
  <c r="V1479" i="6"/>
  <c r="V1480" i="6"/>
  <c r="V1481" i="6"/>
  <c r="V1482" i="6"/>
  <c r="V1483" i="6"/>
  <c r="V1484" i="6"/>
  <c r="V1485" i="6"/>
  <c r="V1486" i="6"/>
  <c r="V1487" i="6"/>
  <c r="V1488" i="6"/>
  <c r="V1489" i="6"/>
  <c r="V1490" i="6"/>
  <c r="V1491" i="6"/>
  <c r="V1492" i="6"/>
  <c r="V1493" i="6"/>
  <c r="V1494" i="6"/>
  <c r="V1495" i="6"/>
  <c r="V1496" i="6"/>
  <c r="V1497" i="6"/>
  <c r="V1498" i="6"/>
  <c r="V1499" i="6"/>
  <c r="V1500" i="6"/>
  <c r="V1501" i="6"/>
  <c r="V1502" i="6"/>
  <c r="V1503" i="6"/>
  <c r="V1504" i="6"/>
  <c r="V1505" i="6"/>
  <c r="V1506" i="6"/>
  <c r="V1507" i="6"/>
  <c r="V1508" i="6"/>
  <c r="V1509" i="6"/>
  <c r="V1510" i="6"/>
  <c r="V1511" i="6"/>
  <c r="V1512" i="6"/>
  <c r="V1513" i="6"/>
  <c r="V1514" i="6"/>
  <c r="V1515" i="6"/>
  <c r="V1516" i="6"/>
  <c r="V1517" i="6"/>
  <c r="V1518" i="6"/>
  <c r="V1519" i="6"/>
  <c r="V1520" i="6"/>
  <c r="V1521" i="6"/>
  <c r="V1522" i="6"/>
  <c r="V1523" i="6"/>
  <c r="V1524" i="6"/>
  <c r="V1525" i="6"/>
  <c r="V1526" i="6"/>
  <c r="V1527" i="6"/>
  <c r="V1528" i="6"/>
  <c r="V1529" i="6"/>
  <c r="V1530" i="6"/>
  <c r="V1531" i="6"/>
  <c r="V1532" i="6"/>
  <c r="V1533" i="6"/>
  <c r="V1534" i="6"/>
  <c r="V1535" i="6"/>
  <c r="V1536" i="6"/>
  <c r="V1537" i="6"/>
  <c r="V1538" i="6"/>
  <c r="V1539" i="6"/>
  <c r="V1540" i="6"/>
  <c r="V1541" i="6"/>
  <c r="V1542" i="6"/>
  <c r="V1543" i="6"/>
  <c r="V1544" i="6"/>
  <c r="V1545" i="6"/>
  <c r="V1546" i="6"/>
  <c r="V1547" i="6"/>
  <c r="V1548" i="6"/>
  <c r="V1549" i="6"/>
  <c r="V1550" i="6"/>
  <c r="V1551" i="6"/>
  <c r="V1552" i="6"/>
  <c r="V1553" i="6"/>
  <c r="V1554" i="6"/>
  <c r="V1555" i="6"/>
  <c r="V1556" i="6"/>
  <c r="V1557" i="6"/>
  <c r="V1558" i="6"/>
  <c r="V1559" i="6"/>
  <c r="V1560" i="6"/>
  <c r="V1561" i="6"/>
  <c r="V1562" i="6"/>
  <c r="V1563" i="6"/>
  <c r="V1564" i="6"/>
  <c r="V1565" i="6"/>
  <c r="V1566" i="6"/>
  <c r="V1567" i="6"/>
  <c r="V1568" i="6"/>
  <c r="V1569" i="6"/>
  <c r="V1570" i="6"/>
  <c r="V1571" i="6"/>
  <c r="V1572" i="6"/>
  <c r="V1573" i="6"/>
  <c r="V1574" i="6"/>
  <c r="V1575" i="6"/>
  <c r="V1576" i="6"/>
  <c r="V1577" i="6"/>
  <c r="V1578" i="6"/>
  <c r="V1579" i="6"/>
  <c r="V1580" i="6"/>
  <c r="V1581" i="6"/>
  <c r="V1582" i="6"/>
  <c r="V1583" i="6"/>
  <c r="V1584" i="6"/>
  <c r="V1585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L1602" i="5"/>
  <c r="L1596" i="5"/>
  <c r="L1603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L1597" i="5"/>
  <c r="L1604" i="5"/>
  <c r="L1598" i="5"/>
  <c r="L159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2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D1156" i="5"/>
  <c r="D1157" i="5"/>
  <c r="D1158" i="5"/>
  <c r="D1159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61" i="5"/>
  <c r="D962" i="5"/>
  <c r="D963" i="5"/>
  <c r="D964" i="5"/>
  <c r="D965" i="5"/>
  <c r="D966" i="5"/>
  <c r="D967" i="5"/>
  <c r="D968" i="5"/>
  <c r="D969" i="5"/>
  <c r="D970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3" i="5"/>
  <c r="D1154" i="5"/>
  <c r="D1155" i="5"/>
  <c r="D1160" i="5"/>
  <c r="D1161" i="5"/>
  <c r="D1162" i="5"/>
  <c r="D1163" i="5"/>
  <c r="D1164" i="5"/>
  <c r="D1165" i="5"/>
  <c r="D1166" i="5"/>
  <c r="D1167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2" i="5"/>
  <c r="E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2" i="5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J2" i="3"/>
  <c r="K2" i="3"/>
  <c r="L2" i="3"/>
  <c r="J3" i="3"/>
  <c r="K3" i="3"/>
  <c r="L3" i="3"/>
  <c r="J4" i="3"/>
  <c r="K4" i="3"/>
  <c r="L4" i="3"/>
  <c r="J5" i="3"/>
  <c r="K5" i="3"/>
  <c r="L5" i="3"/>
  <c r="J6" i="3"/>
  <c r="K6" i="3"/>
  <c r="L6" i="3"/>
  <c r="J7" i="3"/>
  <c r="K7" i="3"/>
  <c r="L7" i="3"/>
  <c r="J8" i="3"/>
  <c r="K8" i="3"/>
  <c r="L8" i="3"/>
  <c r="J9" i="3"/>
  <c r="K9" i="3"/>
  <c r="L9" i="3"/>
  <c r="J10" i="3"/>
  <c r="K10" i="3"/>
  <c r="L10" i="3"/>
  <c r="J11" i="3"/>
  <c r="K11" i="3"/>
  <c r="L11" i="3"/>
  <c r="J12" i="3"/>
  <c r="K12" i="3"/>
  <c r="L12" i="3"/>
  <c r="J13" i="3"/>
  <c r="K13" i="3"/>
  <c r="L13" i="3"/>
  <c r="J14" i="3"/>
  <c r="K14" i="3"/>
  <c r="L14" i="3"/>
  <c r="J15" i="3"/>
  <c r="K15" i="3"/>
  <c r="L15" i="3"/>
  <c r="J16" i="3"/>
  <c r="K16" i="3"/>
  <c r="L16" i="3"/>
  <c r="J17" i="3"/>
  <c r="K17" i="3"/>
  <c r="L17" i="3"/>
  <c r="J18" i="3"/>
  <c r="K18" i="3"/>
  <c r="L18" i="3"/>
  <c r="J19" i="3"/>
  <c r="K19" i="3"/>
  <c r="L19" i="3"/>
  <c r="J20" i="3"/>
  <c r="K20" i="3"/>
  <c r="L20" i="3"/>
  <c r="J21" i="3"/>
  <c r="K21" i="3"/>
  <c r="L21" i="3"/>
  <c r="J22" i="3"/>
  <c r="K22" i="3"/>
  <c r="L22" i="3"/>
  <c r="J23" i="3"/>
  <c r="K23" i="3"/>
  <c r="L23" i="3"/>
  <c r="J24" i="3"/>
  <c r="K24" i="3"/>
  <c r="L24" i="3"/>
  <c r="J25" i="3"/>
  <c r="K25" i="3"/>
  <c r="L25" i="3"/>
  <c r="J26" i="3"/>
  <c r="K26" i="3"/>
  <c r="L26" i="3"/>
  <c r="J27" i="3"/>
  <c r="K27" i="3"/>
  <c r="L27" i="3"/>
  <c r="J28" i="3"/>
  <c r="K28" i="3"/>
  <c r="L28" i="3"/>
  <c r="J29" i="3"/>
  <c r="K29" i="3"/>
  <c r="L29" i="3"/>
  <c r="J30" i="3"/>
  <c r="K30" i="3"/>
  <c r="L30" i="3"/>
  <c r="J31" i="3"/>
  <c r="K31" i="3"/>
  <c r="L31" i="3"/>
  <c r="J32" i="3"/>
  <c r="K32" i="3"/>
  <c r="L32" i="3"/>
  <c r="J33" i="3"/>
  <c r="K33" i="3"/>
  <c r="L33" i="3"/>
  <c r="J34" i="3"/>
  <c r="K34" i="3"/>
  <c r="L34" i="3"/>
  <c r="J35" i="3"/>
  <c r="K35" i="3"/>
  <c r="L35" i="3"/>
  <c r="J36" i="3"/>
  <c r="K36" i="3"/>
  <c r="L36" i="3"/>
  <c r="J37" i="3"/>
  <c r="K37" i="3"/>
  <c r="L37" i="3"/>
  <c r="J38" i="3"/>
  <c r="K38" i="3"/>
  <c r="L38" i="3"/>
  <c r="J39" i="3"/>
  <c r="K39" i="3"/>
  <c r="L39" i="3"/>
  <c r="J40" i="3"/>
  <c r="K40" i="3"/>
  <c r="L40" i="3"/>
  <c r="J41" i="3"/>
  <c r="K41" i="3"/>
  <c r="L41" i="3"/>
  <c r="J42" i="3"/>
  <c r="K42" i="3"/>
  <c r="L42" i="3"/>
  <c r="J43" i="3"/>
  <c r="K43" i="3"/>
  <c r="L43" i="3"/>
  <c r="J44" i="3"/>
  <c r="K44" i="3"/>
  <c r="L44" i="3"/>
  <c r="J45" i="3"/>
  <c r="K45" i="3"/>
  <c r="L45" i="3"/>
  <c r="J46" i="3"/>
  <c r="K46" i="3"/>
  <c r="L46" i="3"/>
  <c r="J47" i="3"/>
  <c r="K47" i="3"/>
  <c r="L47" i="3"/>
  <c r="J48" i="3"/>
  <c r="K48" i="3"/>
  <c r="L48" i="3"/>
  <c r="J49" i="3"/>
  <c r="K49" i="3"/>
  <c r="L49" i="3"/>
  <c r="J50" i="3"/>
  <c r="K50" i="3"/>
  <c r="L50" i="3"/>
  <c r="J51" i="3"/>
  <c r="K51" i="3"/>
  <c r="L51" i="3"/>
  <c r="J52" i="3"/>
  <c r="K52" i="3"/>
  <c r="L52" i="3"/>
  <c r="J53" i="3"/>
  <c r="K53" i="3"/>
  <c r="L53" i="3"/>
  <c r="J54" i="3"/>
  <c r="K54" i="3"/>
  <c r="L54" i="3"/>
  <c r="J55" i="3"/>
  <c r="K55" i="3"/>
  <c r="L55" i="3"/>
  <c r="J56" i="3"/>
  <c r="K56" i="3"/>
  <c r="L56" i="3"/>
  <c r="J57" i="3"/>
  <c r="K57" i="3"/>
  <c r="L57" i="3"/>
  <c r="J58" i="3"/>
  <c r="K58" i="3"/>
  <c r="L58" i="3"/>
  <c r="J59" i="3"/>
  <c r="K59" i="3"/>
  <c r="L59" i="3"/>
  <c r="J60" i="3"/>
  <c r="K60" i="3"/>
  <c r="L60" i="3"/>
  <c r="J61" i="3"/>
  <c r="K61" i="3"/>
  <c r="L61" i="3"/>
  <c r="J62" i="3"/>
  <c r="K62" i="3"/>
  <c r="L62" i="3"/>
  <c r="J63" i="3"/>
  <c r="K63" i="3"/>
  <c r="L63" i="3"/>
  <c r="J64" i="3"/>
  <c r="K64" i="3"/>
  <c r="L64" i="3"/>
  <c r="J65" i="3"/>
  <c r="K65" i="3"/>
  <c r="L65" i="3"/>
  <c r="J66" i="3"/>
  <c r="K66" i="3"/>
  <c r="L66" i="3"/>
  <c r="J67" i="3"/>
  <c r="K67" i="3"/>
  <c r="L67" i="3"/>
  <c r="J68" i="3"/>
  <c r="K68" i="3"/>
  <c r="L68" i="3"/>
  <c r="J69" i="3"/>
  <c r="K69" i="3"/>
  <c r="L69" i="3"/>
  <c r="J70" i="3"/>
  <c r="K70" i="3"/>
  <c r="L70" i="3"/>
  <c r="J71" i="3"/>
  <c r="K71" i="3"/>
  <c r="L71" i="3"/>
  <c r="J72" i="3"/>
  <c r="K72" i="3"/>
  <c r="L72" i="3"/>
  <c r="J73" i="3"/>
  <c r="K73" i="3"/>
  <c r="L73" i="3"/>
  <c r="J74" i="3"/>
  <c r="K74" i="3"/>
  <c r="L74" i="3"/>
  <c r="J75" i="3"/>
  <c r="K75" i="3"/>
  <c r="L75" i="3"/>
  <c r="J76" i="3"/>
  <c r="K76" i="3"/>
  <c r="L76" i="3"/>
  <c r="J77" i="3"/>
  <c r="K77" i="3"/>
  <c r="L77" i="3"/>
  <c r="J78" i="3"/>
  <c r="K78" i="3"/>
  <c r="L78" i="3"/>
  <c r="J79" i="3"/>
  <c r="K79" i="3"/>
  <c r="L79" i="3"/>
  <c r="J80" i="3"/>
  <c r="K80" i="3"/>
  <c r="L80" i="3"/>
  <c r="J81" i="3"/>
  <c r="K81" i="3"/>
  <c r="L81" i="3"/>
  <c r="J82" i="3"/>
  <c r="K82" i="3"/>
  <c r="L82" i="3"/>
  <c r="J83" i="3"/>
  <c r="K83" i="3"/>
  <c r="L83" i="3"/>
  <c r="J84" i="3"/>
  <c r="K84" i="3"/>
  <c r="L84" i="3"/>
  <c r="J85" i="3"/>
  <c r="K85" i="3"/>
  <c r="L85" i="3"/>
  <c r="J86" i="3"/>
  <c r="K86" i="3"/>
  <c r="L86" i="3"/>
  <c r="J87" i="3"/>
  <c r="K87" i="3"/>
  <c r="L87" i="3"/>
  <c r="J88" i="3"/>
  <c r="K88" i="3"/>
  <c r="L88" i="3"/>
  <c r="J89" i="3"/>
  <c r="K89" i="3"/>
  <c r="L89" i="3"/>
  <c r="J90" i="3"/>
  <c r="K90" i="3"/>
  <c r="L90" i="3"/>
  <c r="J91" i="3"/>
  <c r="K91" i="3"/>
  <c r="L91" i="3"/>
  <c r="J92" i="3"/>
  <c r="K92" i="3"/>
  <c r="L92" i="3"/>
  <c r="J93" i="3"/>
  <c r="K93" i="3"/>
  <c r="L93" i="3"/>
  <c r="J94" i="3"/>
  <c r="K94" i="3"/>
  <c r="L94" i="3"/>
  <c r="J95" i="3"/>
  <c r="K95" i="3"/>
  <c r="L95" i="3"/>
  <c r="J96" i="3"/>
  <c r="K96" i="3"/>
  <c r="L96" i="3"/>
  <c r="J97" i="3"/>
  <c r="K97" i="3"/>
  <c r="L97" i="3"/>
  <c r="J98" i="3"/>
  <c r="K98" i="3"/>
  <c r="L98" i="3"/>
  <c r="J99" i="3"/>
  <c r="K99" i="3"/>
  <c r="L99" i="3"/>
  <c r="J100" i="3"/>
  <c r="K100" i="3"/>
  <c r="L100" i="3"/>
  <c r="J101" i="3"/>
  <c r="K101" i="3"/>
  <c r="L101" i="3"/>
  <c r="J102" i="3"/>
  <c r="K102" i="3"/>
  <c r="L102" i="3"/>
  <c r="J103" i="3"/>
  <c r="K103" i="3"/>
  <c r="L103" i="3"/>
  <c r="J104" i="3"/>
  <c r="K104" i="3"/>
  <c r="L104" i="3"/>
  <c r="J105" i="3"/>
  <c r="K105" i="3"/>
  <c r="L105" i="3"/>
  <c r="J106" i="3"/>
  <c r="K106" i="3"/>
  <c r="L106" i="3"/>
  <c r="J107" i="3"/>
  <c r="K107" i="3"/>
  <c r="L107" i="3"/>
  <c r="J108" i="3"/>
  <c r="K108" i="3"/>
  <c r="L108" i="3"/>
  <c r="J109" i="3"/>
  <c r="K109" i="3"/>
  <c r="L109" i="3"/>
  <c r="J110" i="3"/>
  <c r="K110" i="3"/>
  <c r="L110" i="3"/>
  <c r="J111" i="3"/>
  <c r="K111" i="3"/>
  <c r="L111" i="3"/>
  <c r="J112" i="3"/>
  <c r="K112" i="3"/>
  <c r="L112" i="3"/>
  <c r="J113" i="3"/>
  <c r="K113" i="3"/>
  <c r="L113" i="3"/>
  <c r="J114" i="3"/>
  <c r="K114" i="3"/>
  <c r="L114" i="3"/>
  <c r="J115" i="3"/>
  <c r="K115" i="3"/>
  <c r="L115" i="3"/>
  <c r="J116" i="3"/>
  <c r="K116" i="3"/>
  <c r="L116" i="3"/>
  <c r="J117" i="3"/>
  <c r="K117" i="3"/>
  <c r="L117" i="3"/>
  <c r="J118" i="3"/>
  <c r="K118" i="3"/>
  <c r="L118" i="3"/>
  <c r="J119" i="3"/>
  <c r="K119" i="3"/>
  <c r="L119" i="3"/>
  <c r="J120" i="3"/>
  <c r="K120" i="3"/>
  <c r="L120" i="3"/>
  <c r="J121" i="3"/>
  <c r="K121" i="3"/>
  <c r="L121" i="3"/>
  <c r="J122" i="3"/>
  <c r="K122" i="3"/>
  <c r="L122" i="3"/>
  <c r="J123" i="3"/>
  <c r="K123" i="3"/>
  <c r="L123" i="3"/>
  <c r="J124" i="3"/>
  <c r="K124" i="3"/>
  <c r="L124" i="3"/>
  <c r="J125" i="3"/>
  <c r="K125" i="3"/>
  <c r="L125" i="3"/>
  <c r="J126" i="3"/>
  <c r="K126" i="3"/>
  <c r="L126" i="3"/>
  <c r="J127" i="3"/>
  <c r="K127" i="3"/>
  <c r="L127" i="3"/>
  <c r="J128" i="3"/>
  <c r="K128" i="3"/>
  <c r="L128" i="3"/>
  <c r="J129" i="3"/>
  <c r="K129" i="3"/>
  <c r="L129" i="3"/>
  <c r="J130" i="3"/>
  <c r="K130" i="3"/>
  <c r="L130" i="3"/>
  <c r="J131" i="3"/>
  <c r="K131" i="3"/>
  <c r="L131" i="3"/>
  <c r="J132" i="3"/>
  <c r="K132" i="3"/>
  <c r="L132" i="3"/>
  <c r="J133" i="3"/>
  <c r="K133" i="3"/>
  <c r="L133" i="3"/>
  <c r="J134" i="3"/>
  <c r="K134" i="3"/>
  <c r="L134" i="3"/>
  <c r="J135" i="3"/>
  <c r="K135" i="3"/>
  <c r="L135" i="3"/>
  <c r="J136" i="3"/>
  <c r="K136" i="3"/>
  <c r="L136" i="3"/>
  <c r="J137" i="3"/>
  <c r="K137" i="3"/>
  <c r="L137" i="3"/>
  <c r="J138" i="3"/>
  <c r="K138" i="3"/>
  <c r="L138" i="3"/>
  <c r="J139" i="3"/>
  <c r="K139" i="3"/>
  <c r="L139" i="3"/>
  <c r="J140" i="3"/>
  <c r="K140" i="3"/>
  <c r="L140" i="3"/>
  <c r="J141" i="3"/>
  <c r="K141" i="3"/>
  <c r="L141" i="3"/>
  <c r="J142" i="3"/>
  <c r="K142" i="3"/>
  <c r="L142" i="3"/>
  <c r="J143" i="3"/>
  <c r="K143" i="3"/>
  <c r="L143" i="3"/>
  <c r="J144" i="3"/>
  <c r="K144" i="3"/>
  <c r="L144" i="3"/>
  <c r="J145" i="3"/>
  <c r="K145" i="3"/>
  <c r="L145" i="3"/>
  <c r="J146" i="3"/>
  <c r="K146" i="3"/>
  <c r="L146" i="3"/>
  <c r="J147" i="3"/>
  <c r="K147" i="3"/>
  <c r="L147" i="3"/>
  <c r="J148" i="3"/>
  <c r="K148" i="3"/>
  <c r="L148" i="3"/>
  <c r="J149" i="3"/>
  <c r="K149" i="3"/>
  <c r="L149" i="3"/>
  <c r="J150" i="3"/>
  <c r="K150" i="3"/>
  <c r="L150" i="3"/>
  <c r="J151" i="3"/>
  <c r="K151" i="3"/>
  <c r="L151" i="3"/>
  <c r="J152" i="3"/>
  <c r="K152" i="3"/>
  <c r="L152" i="3"/>
  <c r="J153" i="3"/>
  <c r="K153" i="3"/>
  <c r="L153" i="3"/>
  <c r="J154" i="3"/>
  <c r="K154" i="3"/>
  <c r="L154" i="3"/>
  <c r="J155" i="3"/>
  <c r="K155" i="3"/>
  <c r="L155" i="3"/>
  <c r="J156" i="3"/>
  <c r="K156" i="3"/>
  <c r="L156" i="3"/>
  <c r="J157" i="3"/>
  <c r="K157" i="3"/>
  <c r="L157" i="3"/>
  <c r="J158" i="3"/>
  <c r="K158" i="3"/>
  <c r="L158" i="3"/>
  <c r="J159" i="3"/>
  <c r="K159" i="3"/>
  <c r="L159" i="3"/>
  <c r="J160" i="3"/>
  <c r="K160" i="3"/>
  <c r="L160" i="3"/>
  <c r="J161" i="3"/>
  <c r="K161" i="3"/>
  <c r="L161" i="3"/>
  <c r="J162" i="3"/>
  <c r="K162" i="3"/>
  <c r="L162" i="3"/>
  <c r="J163" i="3"/>
  <c r="K163" i="3"/>
  <c r="L163" i="3"/>
  <c r="J164" i="3"/>
  <c r="K164" i="3"/>
  <c r="L164" i="3"/>
  <c r="J165" i="3"/>
  <c r="K165" i="3"/>
  <c r="L165" i="3"/>
  <c r="J166" i="3"/>
  <c r="K166" i="3"/>
  <c r="L166" i="3"/>
  <c r="J167" i="3"/>
  <c r="K167" i="3"/>
  <c r="L167" i="3"/>
  <c r="J168" i="3"/>
  <c r="K168" i="3"/>
  <c r="L168" i="3"/>
  <c r="J169" i="3"/>
  <c r="K169" i="3"/>
  <c r="L169" i="3"/>
  <c r="J170" i="3"/>
  <c r="K170" i="3"/>
  <c r="L170" i="3"/>
  <c r="J171" i="3"/>
  <c r="K171" i="3"/>
  <c r="L171" i="3"/>
  <c r="J172" i="3"/>
  <c r="K172" i="3"/>
  <c r="L172" i="3"/>
  <c r="J173" i="3"/>
  <c r="K173" i="3"/>
  <c r="L173" i="3"/>
  <c r="J174" i="3"/>
  <c r="K174" i="3"/>
  <c r="L174" i="3"/>
  <c r="J175" i="3"/>
  <c r="K175" i="3"/>
  <c r="L175" i="3"/>
  <c r="J176" i="3"/>
  <c r="K176" i="3"/>
  <c r="L176" i="3"/>
  <c r="J177" i="3"/>
  <c r="K177" i="3"/>
  <c r="L177" i="3"/>
  <c r="J178" i="3"/>
  <c r="K178" i="3"/>
  <c r="L178" i="3"/>
  <c r="J179" i="3"/>
  <c r="K179" i="3"/>
  <c r="L179" i="3"/>
  <c r="J180" i="3"/>
  <c r="K180" i="3"/>
  <c r="L180" i="3"/>
  <c r="J181" i="3"/>
  <c r="K181" i="3"/>
  <c r="L181" i="3"/>
  <c r="J182" i="3"/>
  <c r="K182" i="3"/>
  <c r="L182" i="3"/>
  <c r="J183" i="3"/>
  <c r="K183" i="3"/>
  <c r="L183" i="3"/>
  <c r="J184" i="3"/>
  <c r="K184" i="3"/>
  <c r="L184" i="3"/>
  <c r="J185" i="3"/>
  <c r="K185" i="3"/>
  <c r="L185" i="3"/>
  <c r="J186" i="3"/>
  <c r="K186" i="3"/>
  <c r="L186" i="3"/>
  <c r="J187" i="3"/>
  <c r="K187" i="3"/>
  <c r="L187" i="3"/>
  <c r="J188" i="3"/>
  <c r="K188" i="3"/>
  <c r="L188" i="3"/>
  <c r="J189" i="3"/>
  <c r="K189" i="3"/>
  <c r="L189" i="3"/>
  <c r="J190" i="3"/>
  <c r="K190" i="3"/>
  <c r="L190" i="3"/>
  <c r="J191" i="3"/>
  <c r="K191" i="3"/>
  <c r="L191" i="3"/>
  <c r="J192" i="3"/>
  <c r="K192" i="3"/>
  <c r="L192" i="3"/>
  <c r="J193" i="3"/>
  <c r="K193" i="3"/>
  <c r="L193" i="3"/>
  <c r="J194" i="3"/>
  <c r="K194" i="3"/>
  <c r="L194" i="3"/>
  <c r="J195" i="3"/>
  <c r="K195" i="3"/>
  <c r="L195" i="3"/>
  <c r="J196" i="3"/>
  <c r="K196" i="3"/>
  <c r="L196" i="3"/>
  <c r="J197" i="3"/>
  <c r="K197" i="3"/>
  <c r="L197" i="3"/>
  <c r="J198" i="3"/>
  <c r="K198" i="3"/>
  <c r="L198" i="3"/>
  <c r="J199" i="3"/>
  <c r="K199" i="3"/>
  <c r="L199" i="3"/>
  <c r="J200" i="3"/>
  <c r="K200" i="3"/>
  <c r="L200" i="3"/>
  <c r="J201" i="3"/>
  <c r="K201" i="3"/>
  <c r="L201" i="3"/>
  <c r="J202" i="3"/>
  <c r="K202" i="3"/>
  <c r="L202" i="3"/>
  <c r="J203" i="3"/>
  <c r="K203" i="3"/>
  <c r="L203" i="3"/>
  <c r="J204" i="3"/>
  <c r="K204" i="3"/>
  <c r="L204" i="3"/>
  <c r="J205" i="3"/>
  <c r="K205" i="3"/>
  <c r="L205" i="3"/>
  <c r="J206" i="3"/>
  <c r="K206" i="3"/>
  <c r="L206" i="3"/>
  <c r="J207" i="3"/>
  <c r="K207" i="3"/>
  <c r="L207" i="3"/>
  <c r="J208" i="3"/>
  <c r="K208" i="3"/>
  <c r="L208" i="3"/>
  <c r="J209" i="3"/>
  <c r="K209" i="3"/>
  <c r="L209" i="3"/>
  <c r="J210" i="3"/>
  <c r="K210" i="3"/>
  <c r="L210" i="3"/>
  <c r="J211" i="3"/>
  <c r="K211" i="3"/>
  <c r="L211" i="3"/>
  <c r="J212" i="3"/>
  <c r="K212" i="3"/>
  <c r="L212" i="3"/>
  <c r="J213" i="3"/>
  <c r="K213" i="3"/>
  <c r="L213" i="3"/>
  <c r="J214" i="3"/>
  <c r="K214" i="3"/>
  <c r="L214" i="3"/>
  <c r="J215" i="3"/>
  <c r="K215" i="3"/>
  <c r="L215" i="3"/>
  <c r="J216" i="3"/>
  <c r="K216" i="3"/>
  <c r="L216" i="3"/>
  <c r="J217" i="3"/>
  <c r="K217" i="3"/>
  <c r="L217" i="3"/>
  <c r="J218" i="3"/>
  <c r="K218" i="3"/>
  <c r="L218" i="3"/>
  <c r="J219" i="3"/>
  <c r="K219" i="3"/>
  <c r="L219" i="3"/>
  <c r="J220" i="3"/>
  <c r="K220" i="3"/>
  <c r="L220" i="3"/>
  <c r="J221" i="3"/>
  <c r="K221" i="3"/>
  <c r="L221" i="3"/>
  <c r="J222" i="3"/>
  <c r="K222" i="3"/>
  <c r="L222" i="3"/>
  <c r="J223" i="3"/>
  <c r="K223" i="3"/>
  <c r="L223" i="3"/>
  <c r="J224" i="3"/>
  <c r="K224" i="3"/>
  <c r="L224" i="3"/>
  <c r="J225" i="3"/>
  <c r="K225" i="3"/>
  <c r="L225" i="3"/>
  <c r="J226" i="3"/>
  <c r="K226" i="3"/>
  <c r="L226" i="3"/>
  <c r="J227" i="3"/>
  <c r="K227" i="3"/>
  <c r="L227" i="3"/>
  <c r="J228" i="3"/>
  <c r="K228" i="3"/>
  <c r="L228" i="3"/>
  <c r="J229" i="3"/>
  <c r="K229" i="3"/>
  <c r="L229" i="3"/>
  <c r="J230" i="3"/>
  <c r="K230" i="3"/>
  <c r="L230" i="3"/>
  <c r="J231" i="3"/>
  <c r="K231" i="3"/>
  <c r="L231" i="3"/>
  <c r="J232" i="3"/>
  <c r="K232" i="3"/>
  <c r="L232" i="3"/>
  <c r="J233" i="3"/>
  <c r="K233" i="3"/>
  <c r="L233" i="3"/>
  <c r="J234" i="3"/>
  <c r="K234" i="3"/>
  <c r="L234" i="3"/>
  <c r="J235" i="3"/>
  <c r="K235" i="3"/>
  <c r="L235" i="3"/>
  <c r="J236" i="3"/>
  <c r="K236" i="3"/>
  <c r="L236" i="3"/>
  <c r="J237" i="3"/>
  <c r="K237" i="3"/>
  <c r="L237" i="3"/>
  <c r="J238" i="3"/>
  <c r="K238" i="3"/>
  <c r="L238" i="3"/>
  <c r="J239" i="3"/>
  <c r="K239" i="3"/>
  <c r="L239" i="3"/>
  <c r="J240" i="3"/>
  <c r="K240" i="3"/>
  <c r="L240" i="3"/>
  <c r="J241" i="3"/>
  <c r="K241" i="3"/>
  <c r="L241" i="3"/>
  <c r="J242" i="3"/>
  <c r="K242" i="3"/>
  <c r="L242" i="3"/>
  <c r="J243" i="3"/>
  <c r="K243" i="3"/>
  <c r="L243" i="3"/>
  <c r="J244" i="3"/>
  <c r="K244" i="3"/>
  <c r="L244" i="3"/>
  <c r="J245" i="3"/>
  <c r="K245" i="3"/>
  <c r="L245" i="3"/>
  <c r="J246" i="3"/>
  <c r="K246" i="3"/>
  <c r="L246" i="3"/>
  <c r="J247" i="3"/>
  <c r="K247" i="3"/>
  <c r="L247" i="3"/>
  <c r="J248" i="3"/>
  <c r="K248" i="3"/>
  <c r="L248" i="3"/>
  <c r="J249" i="3"/>
  <c r="K249" i="3"/>
  <c r="L249" i="3"/>
  <c r="J250" i="3"/>
  <c r="K250" i="3"/>
  <c r="L250" i="3"/>
  <c r="J251" i="3"/>
  <c r="K251" i="3"/>
  <c r="L251" i="3"/>
  <c r="J252" i="3"/>
  <c r="K252" i="3"/>
  <c r="L252" i="3"/>
  <c r="J253" i="3"/>
  <c r="K253" i="3"/>
  <c r="L253" i="3"/>
  <c r="J254" i="3"/>
  <c r="K254" i="3"/>
  <c r="L254" i="3"/>
  <c r="J255" i="3"/>
  <c r="K255" i="3"/>
  <c r="L255" i="3"/>
  <c r="J256" i="3"/>
  <c r="K256" i="3"/>
  <c r="L256" i="3"/>
  <c r="J257" i="3"/>
  <c r="K257" i="3"/>
  <c r="L257" i="3"/>
  <c r="J258" i="3"/>
  <c r="K258" i="3"/>
  <c r="L258" i="3"/>
  <c r="J259" i="3"/>
  <c r="K259" i="3"/>
  <c r="L259" i="3"/>
  <c r="J260" i="3"/>
  <c r="K260" i="3"/>
  <c r="L260" i="3"/>
  <c r="J261" i="3"/>
  <c r="K261" i="3"/>
  <c r="L261" i="3"/>
  <c r="J262" i="3"/>
  <c r="K262" i="3"/>
  <c r="L262" i="3"/>
  <c r="J263" i="3"/>
  <c r="K263" i="3"/>
  <c r="L263" i="3"/>
  <c r="J264" i="3"/>
  <c r="K264" i="3"/>
  <c r="L264" i="3"/>
  <c r="J265" i="3"/>
  <c r="K265" i="3"/>
  <c r="L265" i="3"/>
  <c r="J266" i="3"/>
  <c r="K266" i="3"/>
  <c r="L266" i="3"/>
  <c r="J267" i="3"/>
  <c r="K267" i="3"/>
  <c r="L267" i="3"/>
  <c r="J268" i="3"/>
  <c r="K268" i="3"/>
  <c r="L268" i="3"/>
  <c r="J269" i="3"/>
  <c r="K269" i="3"/>
  <c r="L269" i="3"/>
  <c r="J270" i="3"/>
  <c r="K270" i="3"/>
  <c r="L270" i="3"/>
  <c r="J271" i="3"/>
  <c r="K271" i="3"/>
  <c r="L271" i="3"/>
  <c r="J272" i="3"/>
  <c r="K272" i="3"/>
  <c r="L272" i="3"/>
  <c r="J273" i="3"/>
  <c r="K273" i="3"/>
  <c r="L273" i="3"/>
  <c r="J274" i="3"/>
  <c r="K274" i="3"/>
  <c r="L274" i="3"/>
  <c r="J275" i="3"/>
  <c r="K275" i="3"/>
  <c r="L275" i="3"/>
  <c r="J276" i="3"/>
  <c r="K276" i="3"/>
  <c r="L276" i="3"/>
  <c r="J277" i="3"/>
  <c r="K277" i="3"/>
  <c r="L277" i="3"/>
  <c r="J278" i="3"/>
  <c r="K278" i="3"/>
  <c r="L278" i="3"/>
  <c r="J279" i="3"/>
  <c r="K279" i="3"/>
  <c r="L279" i="3"/>
  <c r="J280" i="3"/>
  <c r="K280" i="3"/>
  <c r="L280" i="3"/>
  <c r="J281" i="3"/>
  <c r="K281" i="3"/>
  <c r="L281" i="3"/>
  <c r="J282" i="3"/>
  <c r="K282" i="3"/>
  <c r="L282" i="3"/>
  <c r="J283" i="3"/>
  <c r="K283" i="3"/>
  <c r="L283" i="3"/>
  <c r="J284" i="3"/>
  <c r="K284" i="3"/>
  <c r="L284" i="3"/>
  <c r="J285" i="3"/>
  <c r="K285" i="3"/>
  <c r="L285" i="3"/>
  <c r="J286" i="3"/>
  <c r="K286" i="3"/>
  <c r="L286" i="3"/>
  <c r="J287" i="3"/>
  <c r="K287" i="3"/>
  <c r="L287" i="3"/>
  <c r="J288" i="3"/>
  <c r="K288" i="3"/>
  <c r="L288" i="3"/>
  <c r="J289" i="3"/>
  <c r="K289" i="3"/>
  <c r="L289" i="3"/>
  <c r="J290" i="3"/>
  <c r="K290" i="3"/>
  <c r="L290" i="3"/>
  <c r="J291" i="3"/>
  <c r="K291" i="3"/>
  <c r="L291" i="3"/>
  <c r="J292" i="3"/>
  <c r="K292" i="3"/>
  <c r="L292" i="3"/>
  <c r="J293" i="3"/>
  <c r="K293" i="3"/>
  <c r="L293" i="3"/>
  <c r="J294" i="3"/>
  <c r="K294" i="3"/>
  <c r="L294" i="3"/>
  <c r="J295" i="3"/>
  <c r="K295" i="3"/>
  <c r="L295" i="3"/>
  <c r="J296" i="3"/>
  <c r="K296" i="3"/>
  <c r="L296" i="3"/>
  <c r="J297" i="3"/>
  <c r="K297" i="3"/>
  <c r="L297" i="3"/>
  <c r="J298" i="3"/>
  <c r="K298" i="3"/>
  <c r="L298" i="3"/>
  <c r="J299" i="3"/>
  <c r="K299" i="3"/>
  <c r="L299" i="3"/>
  <c r="J300" i="3"/>
  <c r="K300" i="3"/>
  <c r="L300" i="3"/>
  <c r="J301" i="3"/>
  <c r="K301" i="3"/>
  <c r="L301" i="3"/>
  <c r="J302" i="3"/>
  <c r="K302" i="3"/>
  <c r="L302" i="3"/>
  <c r="J303" i="3"/>
  <c r="K303" i="3"/>
  <c r="L303" i="3"/>
  <c r="J304" i="3"/>
  <c r="K304" i="3"/>
  <c r="L304" i="3"/>
  <c r="J305" i="3"/>
  <c r="K305" i="3"/>
  <c r="L305" i="3"/>
  <c r="J306" i="3"/>
  <c r="K306" i="3"/>
  <c r="L306" i="3"/>
  <c r="J307" i="3"/>
  <c r="K307" i="3"/>
  <c r="L307" i="3"/>
  <c r="J308" i="3"/>
  <c r="K308" i="3"/>
  <c r="L308" i="3"/>
  <c r="J309" i="3"/>
  <c r="K309" i="3"/>
  <c r="L309" i="3"/>
  <c r="J310" i="3"/>
  <c r="K310" i="3"/>
  <c r="L310" i="3"/>
  <c r="J311" i="3"/>
  <c r="K311" i="3"/>
  <c r="L311" i="3"/>
  <c r="J312" i="3"/>
  <c r="K312" i="3"/>
  <c r="L312" i="3"/>
  <c r="J313" i="3"/>
  <c r="K313" i="3"/>
  <c r="L313" i="3"/>
  <c r="J314" i="3"/>
  <c r="K314" i="3"/>
  <c r="L314" i="3"/>
  <c r="J315" i="3"/>
  <c r="K315" i="3"/>
  <c r="L315" i="3"/>
  <c r="J316" i="3"/>
  <c r="K316" i="3"/>
  <c r="L316" i="3"/>
  <c r="J317" i="3"/>
  <c r="K317" i="3"/>
  <c r="L317" i="3"/>
  <c r="J318" i="3"/>
  <c r="K318" i="3"/>
  <c r="L318" i="3"/>
  <c r="J319" i="3"/>
  <c r="K319" i="3"/>
  <c r="L319" i="3"/>
  <c r="J320" i="3"/>
  <c r="K320" i="3"/>
  <c r="L320" i="3"/>
  <c r="J321" i="3"/>
  <c r="K321" i="3"/>
  <c r="L321" i="3"/>
  <c r="J322" i="3"/>
  <c r="K322" i="3"/>
  <c r="L322" i="3"/>
  <c r="J323" i="3"/>
  <c r="K323" i="3"/>
  <c r="L323" i="3"/>
  <c r="J324" i="3"/>
  <c r="K324" i="3"/>
  <c r="L324" i="3"/>
  <c r="J325" i="3"/>
  <c r="K325" i="3"/>
  <c r="L325" i="3"/>
  <c r="J326" i="3"/>
  <c r="K326" i="3"/>
  <c r="L326" i="3"/>
  <c r="J327" i="3"/>
  <c r="K327" i="3"/>
  <c r="L327" i="3"/>
  <c r="J328" i="3"/>
  <c r="K328" i="3"/>
  <c r="L328" i="3"/>
  <c r="J329" i="3"/>
  <c r="K329" i="3"/>
  <c r="L329" i="3"/>
  <c r="J330" i="3"/>
  <c r="K330" i="3"/>
  <c r="L330" i="3"/>
  <c r="J331" i="3"/>
  <c r="K331" i="3"/>
  <c r="L331" i="3"/>
  <c r="J332" i="3"/>
  <c r="K332" i="3"/>
  <c r="L332" i="3"/>
  <c r="J333" i="3"/>
  <c r="K333" i="3"/>
  <c r="L333" i="3"/>
  <c r="J334" i="3"/>
  <c r="K334" i="3"/>
  <c r="L334" i="3"/>
  <c r="J335" i="3"/>
  <c r="K335" i="3"/>
  <c r="L335" i="3"/>
  <c r="J336" i="3"/>
  <c r="K336" i="3"/>
  <c r="L336" i="3"/>
  <c r="J337" i="3"/>
  <c r="K337" i="3"/>
  <c r="L337" i="3"/>
  <c r="J338" i="3"/>
  <c r="K338" i="3"/>
  <c r="L338" i="3"/>
  <c r="J339" i="3"/>
  <c r="K339" i="3"/>
  <c r="L339" i="3"/>
  <c r="J340" i="3"/>
  <c r="K340" i="3"/>
  <c r="L340" i="3"/>
  <c r="J341" i="3"/>
  <c r="K341" i="3"/>
  <c r="L341" i="3"/>
  <c r="J342" i="3"/>
  <c r="K342" i="3"/>
  <c r="L342" i="3"/>
  <c r="J343" i="3"/>
  <c r="K343" i="3"/>
  <c r="L343" i="3"/>
  <c r="J344" i="3"/>
  <c r="K344" i="3"/>
  <c r="L344" i="3"/>
  <c r="J345" i="3"/>
  <c r="K345" i="3"/>
  <c r="L345" i="3"/>
  <c r="J346" i="3"/>
  <c r="K346" i="3"/>
  <c r="L346" i="3"/>
  <c r="J347" i="3"/>
  <c r="K347" i="3"/>
  <c r="L347" i="3"/>
  <c r="J348" i="3"/>
  <c r="K348" i="3"/>
  <c r="L348" i="3"/>
  <c r="J349" i="3"/>
  <c r="K349" i="3"/>
  <c r="L349" i="3"/>
  <c r="J350" i="3"/>
  <c r="K350" i="3"/>
  <c r="L350" i="3"/>
  <c r="J351" i="3"/>
  <c r="K351" i="3"/>
  <c r="L351" i="3"/>
  <c r="J352" i="3"/>
  <c r="K352" i="3"/>
  <c r="L352" i="3"/>
  <c r="J353" i="3"/>
  <c r="K353" i="3"/>
  <c r="L353" i="3"/>
  <c r="J354" i="3"/>
  <c r="K354" i="3"/>
  <c r="L354" i="3"/>
  <c r="J355" i="3"/>
  <c r="K355" i="3"/>
  <c r="L355" i="3"/>
  <c r="J356" i="3"/>
  <c r="K356" i="3"/>
  <c r="L356" i="3"/>
  <c r="J357" i="3"/>
  <c r="K357" i="3"/>
  <c r="L357" i="3"/>
  <c r="J358" i="3"/>
  <c r="K358" i="3"/>
  <c r="L358" i="3"/>
  <c r="J359" i="3"/>
  <c r="K359" i="3"/>
  <c r="L359" i="3"/>
  <c r="J360" i="3"/>
  <c r="K360" i="3"/>
  <c r="L360" i="3"/>
  <c r="J361" i="3"/>
  <c r="K361" i="3"/>
  <c r="L361" i="3"/>
  <c r="J362" i="3"/>
  <c r="K362" i="3"/>
  <c r="L362" i="3"/>
  <c r="J363" i="3"/>
  <c r="K363" i="3"/>
  <c r="L363" i="3"/>
  <c r="J364" i="3"/>
  <c r="K364" i="3"/>
  <c r="L364" i="3"/>
  <c r="J365" i="3"/>
  <c r="K365" i="3"/>
  <c r="L365" i="3"/>
  <c r="J366" i="3"/>
  <c r="K366" i="3"/>
  <c r="L366" i="3"/>
  <c r="J367" i="3"/>
  <c r="K367" i="3"/>
  <c r="L367" i="3"/>
  <c r="J368" i="3"/>
  <c r="K368" i="3"/>
  <c r="L368" i="3"/>
  <c r="J369" i="3"/>
  <c r="K369" i="3"/>
  <c r="L369" i="3"/>
  <c r="J370" i="3"/>
  <c r="K370" i="3"/>
  <c r="L370" i="3"/>
  <c r="J371" i="3"/>
  <c r="K371" i="3"/>
  <c r="L371" i="3"/>
  <c r="J372" i="3"/>
  <c r="K372" i="3"/>
  <c r="L372" i="3"/>
  <c r="J373" i="3"/>
  <c r="K373" i="3"/>
  <c r="L373" i="3"/>
  <c r="J374" i="3"/>
  <c r="K374" i="3"/>
  <c r="L374" i="3"/>
  <c r="J375" i="3"/>
  <c r="K375" i="3"/>
  <c r="L375" i="3"/>
  <c r="J376" i="3"/>
  <c r="K376" i="3"/>
  <c r="L376" i="3"/>
  <c r="J377" i="3"/>
  <c r="K377" i="3"/>
  <c r="L377" i="3"/>
  <c r="J378" i="3"/>
  <c r="K378" i="3"/>
  <c r="L378" i="3"/>
  <c r="J379" i="3"/>
  <c r="K379" i="3"/>
  <c r="L379" i="3"/>
  <c r="J380" i="3"/>
  <c r="K380" i="3"/>
  <c r="L380" i="3"/>
  <c r="J381" i="3"/>
  <c r="K381" i="3"/>
  <c r="L381" i="3"/>
  <c r="J382" i="3"/>
  <c r="K382" i="3"/>
  <c r="L382" i="3"/>
  <c r="J383" i="3"/>
  <c r="K383" i="3"/>
  <c r="L383" i="3"/>
  <c r="J384" i="3"/>
  <c r="K384" i="3"/>
  <c r="L384" i="3"/>
  <c r="J385" i="3"/>
  <c r="K385" i="3"/>
  <c r="L385" i="3"/>
  <c r="J386" i="3"/>
  <c r="K386" i="3"/>
  <c r="L386" i="3"/>
  <c r="J387" i="3"/>
  <c r="K387" i="3"/>
  <c r="L387" i="3"/>
  <c r="J388" i="3"/>
  <c r="K388" i="3"/>
  <c r="L388" i="3"/>
  <c r="J389" i="3"/>
  <c r="K389" i="3"/>
  <c r="L389" i="3"/>
  <c r="J390" i="3"/>
  <c r="K390" i="3"/>
  <c r="L390" i="3"/>
  <c r="J391" i="3"/>
  <c r="K391" i="3"/>
  <c r="L391" i="3"/>
  <c r="J392" i="3"/>
  <c r="K392" i="3"/>
  <c r="L392" i="3"/>
  <c r="J393" i="3"/>
  <c r="K393" i="3"/>
  <c r="L393" i="3"/>
  <c r="J394" i="3"/>
  <c r="K394" i="3"/>
  <c r="L394" i="3"/>
  <c r="J395" i="3"/>
  <c r="K395" i="3"/>
  <c r="L395" i="3"/>
  <c r="J396" i="3"/>
  <c r="K396" i="3"/>
  <c r="L396" i="3"/>
  <c r="J397" i="3"/>
  <c r="K397" i="3"/>
  <c r="L397" i="3"/>
  <c r="J398" i="3"/>
  <c r="K398" i="3"/>
  <c r="L398" i="3"/>
  <c r="J399" i="3"/>
  <c r="K399" i="3"/>
  <c r="L399" i="3"/>
  <c r="J400" i="3"/>
  <c r="K400" i="3"/>
  <c r="L400" i="3"/>
  <c r="J401" i="3"/>
  <c r="K401" i="3"/>
  <c r="L401" i="3"/>
  <c r="J402" i="3"/>
  <c r="K402" i="3"/>
  <c r="L402" i="3"/>
  <c r="J403" i="3"/>
  <c r="K403" i="3"/>
  <c r="L403" i="3"/>
  <c r="J404" i="3"/>
  <c r="K404" i="3"/>
  <c r="L404" i="3"/>
  <c r="J405" i="3"/>
  <c r="K405" i="3"/>
  <c r="L405" i="3"/>
  <c r="J406" i="3"/>
  <c r="K406" i="3"/>
  <c r="L406" i="3"/>
  <c r="J407" i="3"/>
  <c r="K407" i="3"/>
  <c r="L407" i="3"/>
  <c r="J408" i="3"/>
  <c r="K408" i="3"/>
  <c r="L408" i="3"/>
  <c r="J409" i="3"/>
  <c r="K409" i="3"/>
  <c r="L409" i="3"/>
  <c r="J410" i="3"/>
  <c r="K410" i="3"/>
  <c r="L410" i="3"/>
  <c r="J411" i="3"/>
  <c r="K411" i="3"/>
  <c r="L411" i="3"/>
  <c r="J412" i="3"/>
  <c r="K412" i="3"/>
  <c r="L412" i="3"/>
  <c r="J413" i="3"/>
  <c r="K413" i="3"/>
  <c r="L413" i="3"/>
  <c r="J414" i="3"/>
  <c r="K414" i="3"/>
  <c r="L414" i="3"/>
  <c r="J415" i="3"/>
  <c r="K415" i="3"/>
  <c r="L415" i="3"/>
  <c r="J416" i="3"/>
  <c r="K416" i="3"/>
  <c r="L416" i="3"/>
  <c r="J417" i="3"/>
  <c r="K417" i="3"/>
  <c r="L417" i="3"/>
  <c r="J418" i="3"/>
  <c r="K418" i="3"/>
  <c r="L418" i="3"/>
  <c r="J419" i="3"/>
  <c r="K419" i="3"/>
  <c r="L419" i="3"/>
  <c r="J420" i="3"/>
  <c r="K420" i="3"/>
  <c r="L420" i="3"/>
  <c r="J421" i="3"/>
  <c r="K421" i="3"/>
  <c r="L421" i="3"/>
  <c r="J422" i="3"/>
  <c r="K422" i="3"/>
  <c r="L422" i="3"/>
  <c r="J423" i="3"/>
  <c r="K423" i="3"/>
  <c r="L423" i="3"/>
  <c r="J424" i="3"/>
  <c r="K424" i="3"/>
  <c r="L424" i="3"/>
  <c r="J425" i="3"/>
  <c r="K425" i="3"/>
  <c r="L425" i="3"/>
  <c r="J426" i="3"/>
  <c r="K426" i="3"/>
  <c r="L426" i="3"/>
  <c r="J427" i="3"/>
  <c r="K427" i="3"/>
  <c r="L427" i="3"/>
  <c r="J428" i="3"/>
  <c r="K428" i="3"/>
  <c r="L428" i="3"/>
  <c r="J429" i="3"/>
  <c r="K429" i="3"/>
  <c r="L429" i="3"/>
  <c r="J430" i="3"/>
  <c r="K430" i="3"/>
  <c r="L430" i="3"/>
  <c r="J431" i="3"/>
  <c r="K431" i="3"/>
  <c r="L431" i="3"/>
  <c r="J432" i="3"/>
  <c r="K432" i="3"/>
  <c r="L432" i="3"/>
  <c r="J433" i="3"/>
  <c r="K433" i="3"/>
  <c r="L433" i="3"/>
  <c r="J434" i="3"/>
  <c r="K434" i="3"/>
  <c r="L434" i="3"/>
  <c r="J435" i="3"/>
  <c r="K435" i="3"/>
  <c r="L435" i="3"/>
  <c r="J436" i="3"/>
  <c r="K436" i="3"/>
  <c r="L436" i="3"/>
  <c r="J437" i="3"/>
  <c r="K437" i="3"/>
  <c r="L437" i="3"/>
  <c r="J438" i="3"/>
  <c r="K438" i="3"/>
  <c r="L438" i="3"/>
  <c r="J439" i="3"/>
  <c r="K439" i="3"/>
  <c r="L439" i="3"/>
  <c r="J440" i="3"/>
  <c r="K440" i="3"/>
  <c r="L440" i="3"/>
  <c r="J441" i="3"/>
  <c r="K441" i="3"/>
  <c r="L441" i="3"/>
  <c r="J442" i="3"/>
  <c r="K442" i="3"/>
  <c r="L442" i="3"/>
  <c r="J443" i="3"/>
  <c r="K443" i="3"/>
  <c r="L443" i="3"/>
  <c r="J444" i="3"/>
  <c r="K444" i="3"/>
  <c r="L444" i="3"/>
  <c r="J445" i="3"/>
  <c r="K445" i="3"/>
  <c r="L445" i="3"/>
  <c r="J446" i="3"/>
  <c r="K446" i="3"/>
  <c r="L446" i="3"/>
  <c r="J447" i="3"/>
  <c r="K447" i="3"/>
  <c r="L447" i="3"/>
  <c r="J448" i="3"/>
  <c r="K448" i="3"/>
  <c r="L448" i="3"/>
  <c r="J449" i="3"/>
  <c r="K449" i="3"/>
  <c r="L449" i="3"/>
  <c r="J450" i="3"/>
  <c r="K450" i="3"/>
  <c r="L450" i="3"/>
  <c r="J451" i="3"/>
  <c r="K451" i="3"/>
  <c r="L451" i="3"/>
  <c r="J452" i="3"/>
  <c r="K452" i="3"/>
  <c r="L452" i="3"/>
  <c r="J453" i="3"/>
  <c r="K453" i="3"/>
  <c r="L453" i="3"/>
  <c r="J454" i="3"/>
  <c r="K454" i="3"/>
  <c r="L454" i="3"/>
  <c r="J455" i="3"/>
  <c r="K455" i="3"/>
  <c r="L455" i="3"/>
  <c r="J456" i="3"/>
  <c r="K456" i="3"/>
  <c r="L456" i="3"/>
  <c r="J457" i="3"/>
  <c r="K457" i="3"/>
  <c r="L457" i="3"/>
  <c r="J458" i="3"/>
  <c r="K458" i="3"/>
  <c r="L458" i="3"/>
  <c r="J459" i="3"/>
  <c r="K459" i="3"/>
  <c r="L459" i="3"/>
  <c r="J460" i="3"/>
  <c r="K460" i="3"/>
  <c r="L460" i="3"/>
  <c r="J461" i="3"/>
  <c r="K461" i="3"/>
  <c r="L461" i="3"/>
  <c r="J462" i="3"/>
  <c r="K462" i="3"/>
  <c r="L462" i="3"/>
  <c r="J463" i="3"/>
  <c r="K463" i="3"/>
  <c r="L463" i="3"/>
  <c r="J464" i="3"/>
  <c r="K464" i="3"/>
  <c r="L464" i="3"/>
  <c r="J465" i="3"/>
  <c r="K465" i="3"/>
  <c r="L465" i="3"/>
  <c r="J466" i="3"/>
  <c r="K466" i="3"/>
  <c r="L466" i="3"/>
  <c r="J467" i="3"/>
  <c r="K467" i="3"/>
  <c r="L467" i="3"/>
  <c r="J468" i="3"/>
  <c r="K468" i="3"/>
  <c r="L468" i="3"/>
  <c r="J469" i="3"/>
  <c r="K469" i="3"/>
  <c r="L469" i="3"/>
  <c r="J470" i="3"/>
  <c r="K470" i="3"/>
  <c r="L470" i="3"/>
  <c r="J471" i="3"/>
  <c r="K471" i="3"/>
  <c r="L471" i="3"/>
  <c r="J472" i="3"/>
  <c r="K472" i="3"/>
  <c r="L472" i="3"/>
  <c r="J473" i="3"/>
  <c r="K473" i="3"/>
  <c r="L473" i="3"/>
  <c r="J474" i="3"/>
  <c r="K474" i="3"/>
  <c r="L474" i="3"/>
  <c r="J475" i="3"/>
  <c r="K475" i="3"/>
  <c r="L475" i="3"/>
  <c r="J476" i="3"/>
  <c r="K476" i="3"/>
  <c r="L476" i="3"/>
  <c r="J477" i="3"/>
  <c r="K477" i="3"/>
  <c r="L477" i="3"/>
  <c r="J478" i="3"/>
  <c r="K478" i="3"/>
  <c r="L478" i="3"/>
  <c r="J479" i="3"/>
  <c r="K479" i="3"/>
  <c r="L479" i="3"/>
  <c r="J480" i="3"/>
  <c r="K480" i="3"/>
  <c r="L480" i="3"/>
  <c r="J481" i="3"/>
  <c r="K481" i="3"/>
  <c r="L481" i="3"/>
  <c r="J482" i="3"/>
  <c r="K482" i="3"/>
  <c r="L482" i="3"/>
  <c r="J483" i="3"/>
  <c r="K483" i="3"/>
  <c r="L483" i="3"/>
  <c r="J484" i="3"/>
  <c r="K484" i="3"/>
  <c r="L484" i="3"/>
  <c r="J485" i="3"/>
  <c r="K485" i="3"/>
  <c r="L485" i="3"/>
  <c r="J486" i="3"/>
  <c r="K486" i="3"/>
  <c r="L486" i="3"/>
  <c r="J487" i="3"/>
  <c r="K487" i="3"/>
  <c r="L487" i="3"/>
  <c r="J488" i="3"/>
  <c r="K488" i="3"/>
  <c r="L488" i="3"/>
  <c r="J489" i="3"/>
  <c r="K489" i="3"/>
  <c r="L489" i="3"/>
  <c r="J490" i="3"/>
  <c r="K490" i="3"/>
  <c r="L490" i="3"/>
  <c r="J491" i="3"/>
  <c r="K491" i="3"/>
  <c r="L491" i="3"/>
  <c r="J492" i="3"/>
  <c r="K492" i="3"/>
  <c r="L492" i="3"/>
  <c r="J493" i="3"/>
  <c r="K493" i="3"/>
  <c r="L493" i="3"/>
  <c r="J494" i="3"/>
  <c r="K494" i="3"/>
  <c r="L494" i="3"/>
  <c r="J495" i="3"/>
  <c r="K495" i="3"/>
  <c r="L495" i="3"/>
  <c r="J496" i="3"/>
  <c r="K496" i="3"/>
  <c r="L496" i="3"/>
  <c r="J497" i="3"/>
  <c r="K497" i="3"/>
  <c r="L497" i="3"/>
  <c r="J498" i="3"/>
  <c r="K498" i="3"/>
  <c r="L498" i="3"/>
  <c r="J499" i="3"/>
  <c r="K499" i="3"/>
  <c r="L499" i="3"/>
  <c r="J500" i="3"/>
  <c r="K500" i="3"/>
  <c r="L500" i="3"/>
  <c r="J501" i="3"/>
  <c r="K501" i="3"/>
  <c r="L501" i="3"/>
  <c r="J502" i="3"/>
  <c r="K502" i="3"/>
  <c r="L502" i="3"/>
  <c r="J503" i="3"/>
  <c r="K503" i="3"/>
  <c r="L503" i="3"/>
  <c r="J504" i="3"/>
  <c r="K504" i="3"/>
  <c r="L504" i="3"/>
  <c r="J505" i="3"/>
  <c r="K505" i="3"/>
  <c r="L505" i="3"/>
  <c r="J506" i="3"/>
  <c r="K506" i="3"/>
  <c r="L506" i="3"/>
  <c r="J507" i="3"/>
  <c r="K507" i="3"/>
  <c r="L507" i="3"/>
  <c r="J508" i="3"/>
  <c r="K508" i="3"/>
  <c r="L508" i="3"/>
  <c r="J509" i="3"/>
  <c r="K509" i="3"/>
  <c r="L509" i="3"/>
  <c r="J510" i="3"/>
  <c r="K510" i="3"/>
  <c r="L510" i="3"/>
  <c r="J511" i="3"/>
  <c r="K511" i="3"/>
  <c r="L511" i="3"/>
  <c r="J512" i="3"/>
  <c r="K512" i="3"/>
  <c r="L512" i="3"/>
  <c r="J513" i="3"/>
  <c r="K513" i="3"/>
  <c r="L513" i="3"/>
  <c r="J514" i="3"/>
  <c r="K514" i="3"/>
  <c r="L514" i="3"/>
  <c r="J515" i="3"/>
  <c r="K515" i="3"/>
  <c r="L515" i="3"/>
  <c r="J516" i="3"/>
  <c r="K516" i="3"/>
  <c r="L516" i="3"/>
  <c r="J517" i="3"/>
  <c r="K517" i="3"/>
  <c r="L517" i="3"/>
  <c r="J518" i="3"/>
  <c r="K518" i="3"/>
  <c r="L518" i="3"/>
  <c r="J519" i="3"/>
  <c r="K519" i="3"/>
  <c r="L519" i="3"/>
  <c r="J520" i="3"/>
  <c r="K520" i="3"/>
  <c r="L520" i="3"/>
  <c r="J521" i="3"/>
  <c r="K521" i="3"/>
  <c r="L521" i="3"/>
  <c r="J522" i="3"/>
  <c r="K522" i="3"/>
  <c r="L522" i="3"/>
  <c r="J523" i="3"/>
  <c r="K523" i="3"/>
  <c r="L523" i="3"/>
  <c r="J524" i="3"/>
  <c r="K524" i="3"/>
  <c r="L524" i="3"/>
  <c r="J525" i="3"/>
  <c r="K525" i="3"/>
  <c r="L525" i="3"/>
  <c r="J526" i="3"/>
  <c r="K526" i="3"/>
  <c r="L526" i="3"/>
  <c r="J527" i="3"/>
  <c r="K527" i="3"/>
  <c r="L527" i="3"/>
  <c r="J528" i="3"/>
  <c r="K528" i="3"/>
  <c r="L528" i="3"/>
  <c r="J529" i="3"/>
  <c r="K529" i="3"/>
  <c r="L529" i="3"/>
  <c r="J530" i="3"/>
  <c r="K530" i="3"/>
  <c r="L530" i="3"/>
  <c r="J531" i="3"/>
  <c r="K531" i="3"/>
  <c r="L531" i="3"/>
  <c r="J532" i="3"/>
  <c r="K532" i="3"/>
  <c r="L532" i="3"/>
  <c r="J533" i="3"/>
  <c r="K533" i="3"/>
  <c r="L533" i="3"/>
  <c r="J534" i="3"/>
  <c r="K534" i="3"/>
  <c r="L534" i="3"/>
  <c r="J535" i="3"/>
  <c r="K535" i="3"/>
  <c r="L535" i="3"/>
  <c r="J536" i="3"/>
  <c r="K536" i="3"/>
  <c r="L536" i="3"/>
  <c r="J537" i="3"/>
  <c r="K537" i="3"/>
  <c r="L537" i="3"/>
  <c r="J538" i="3"/>
  <c r="K538" i="3"/>
  <c r="L538" i="3"/>
  <c r="J539" i="3"/>
  <c r="K539" i="3"/>
  <c r="L539" i="3"/>
  <c r="J540" i="3"/>
  <c r="K540" i="3"/>
  <c r="L540" i="3"/>
  <c r="J541" i="3"/>
  <c r="K541" i="3"/>
  <c r="L541" i="3"/>
  <c r="J542" i="3"/>
  <c r="K542" i="3"/>
  <c r="L542" i="3"/>
  <c r="J543" i="3"/>
  <c r="K543" i="3"/>
  <c r="L543" i="3"/>
  <c r="J544" i="3"/>
  <c r="K544" i="3"/>
  <c r="L544" i="3"/>
  <c r="J545" i="3"/>
  <c r="K545" i="3"/>
  <c r="L545" i="3"/>
  <c r="J546" i="3"/>
  <c r="K546" i="3"/>
  <c r="L546" i="3"/>
  <c r="J547" i="3"/>
  <c r="K547" i="3"/>
  <c r="L547" i="3"/>
  <c r="J548" i="3"/>
  <c r="K548" i="3"/>
  <c r="L548" i="3"/>
  <c r="J549" i="3"/>
  <c r="K549" i="3"/>
  <c r="L549" i="3"/>
  <c r="J550" i="3"/>
  <c r="K550" i="3"/>
  <c r="L550" i="3"/>
  <c r="J551" i="3"/>
  <c r="K551" i="3"/>
  <c r="L551" i="3"/>
  <c r="J552" i="3"/>
  <c r="K552" i="3"/>
  <c r="L552" i="3"/>
  <c r="J553" i="3"/>
  <c r="K553" i="3"/>
  <c r="L553" i="3"/>
  <c r="J554" i="3"/>
  <c r="K554" i="3"/>
  <c r="L554" i="3"/>
  <c r="J555" i="3"/>
  <c r="K555" i="3"/>
  <c r="L555" i="3"/>
  <c r="J556" i="3"/>
  <c r="K556" i="3"/>
  <c r="L556" i="3"/>
  <c r="J557" i="3"/>
  <c r="K557" i="3"/>
  <c r="L557" i="3"/>
  <c r="J558" i="3"/>
  <c r="K558" i="3"/>
  <c r="L558" i="3"/>
  <c r="J559" i="3"/>
  <c r="K559" i="3"/>
  <c r="L559" i="3"/>
  <c r="J560" i="3"/>
  <c r="K560" i="3"/>
  <c r="L560" i="3"/>
  <c r="J561" i="3"/>
  <c r="K561" i="3"/>
  <c r="L561" i="3"/>
  <c r="J562" i="3"/>
  <c r="K562" i="3"/>
  <c r="L562" i="3"/>
  <c r="J563" i="3"/>
  <c r="K563" i="3"/>
  <c r="L563" i="3"/>
  <c r="J564" i="3"/>
  <c r="K564" i="3"/>
  <c r="L564" i="3"/>
  <c r="J565" i="3"/>
  <c r="K565" i="3"/>
  <c r="L565" i="3"/>
  <c r="J566" i="3"/>
  <c r="K566" i="3"/>
  <c r="L566" i="3"/>
  <c r="J567" i="3"/>
  <c r="K567" i="3"/>
  <c r="L567" i="3"/>
  <c r="J568" i="3"/>
  <c r="K568" i="3"/>
  <c r="L568" i="3"/>
  <c r="J569" i="3"/>
  <c r="K569" i="3"/>
  <c r="L569" i="3"/>
  <c r="J570" i="3"/>
  <c r="K570" i="3"/>
  <c r="L570" i="3"/>
  <c r="J571" i="3"/>
  <c r="K571" i="3"/>
  <c r="L571" i="3"/>
  <c r="J572" i="3"/>
  <c r="K572" i="3"/>
  <c r="L572" i="3"/>
  <c r="J573" i="3"/>
  <c r="K573" i="3"/>
  <c r="L573" i="3"/>
  <c r="J574" i="3"/>
  <c r="K574" i="3"/>
  <c r="L574" i="3"/>
  <c r="J575" i="3"/>
  <c r="K575" i="3"/>
  <c r="L575" i="3"/>
  <c r="J576" i="3"/>
  <c r="K576" i="3"/>
  <c r="L576" i="3"/>
  <c r="J577" i="3"/>
  <c r="K577" i="3"/>
  <c r="L577" i="3"/>
  <c r="J578" i="3"/>
  <c r="K578" i="3"/>
  <c r="L578" i="3"/>
  <c r="J579" i="3"/>
  <c r="K579" i="3"/>
  <c r="L579" i="3"/>
  <c r="J580" i="3"/>
  <c r="K580" i="3"/>
  <c r="L580" i="3"/>
  <c r="J581" i="3"/>
  <c r="K581" i="3"/>
  <c r="L581" i="3"/>
  <c r="J582" i="3"/>
  <c r="K582" i="3"/>
  <c r="L582" i="3"/>
  <c r="J583" i="3"/>
  <c r="K583" i="3"/>
  <c r="L583" i="3"/>
  <c r="J584" i="3"/>
  <c r="K584" i="3"/>
  <c r="L584" i="3"/>
  <c r="J585" i="3"/>
  <c r="K585" i="3"/>
  <c r="L585" i="3"/>
  <c r="J586" i="3"/>
  <c r="K586" i="3"/>
  <c r="L586" i="3"/>
  <c r="J587" i="3"/>
  <c r="K587" i="3"/>
  <c r="L587" i="3"/>
  <c r="J588" i="3"/>
  <c r="K588" i="3"/>
  <c r="L588" i="3"/>
  <c r="J589" i="3"/>
  <c r="K589" i="3"/>
  <c r="L589" i="3"/>
  <c r="J590" i="3"/>
  <c r="K590" i="3"/>
  <c r="L590" i="3"/>
  <c r="J591" i="3"/>
  <c r="K591" i="3"/>
  <c r="L591" i="3"/>
  <c r="J592" i="3"/>
  <c r="K592" i="3"/>
  <c r="L592" i="3"/>
  <c r="J593" i="3"/>
  <c r="K593" i="3"/>
  <c r="L593" i="3"/>
  <c r="J594" i="3"/>
  <c r="K594" i="3"/>
  <c r="L594" i="3"/>
  <c r="J595" i="3"/>
  <c r="K595" i="3"/>
  <c r="L595" i="3"/>
  <c r="J596" i="3"/>
  <c r="K596" i="3"/>
  <c r="L596" i="3"/>
  <c r="J597" i="3"/>
  <c r="K597" i="3"/>
  <c r="L597" i="3"/>
  <c r="J598" i="3"/>
  <c r="K598" i="3"/>
  <c r="L598" i="3"/>
  <c r="J599" i="3"/>
  <c r="K599" i="3"/>
  <c r="L599" i="3"/>
  <c r="J600" i="3"/>
  <c r="K600" i="3"/>
  <c r="L600" i="3"/>
  <c r="J601" i="3"/>
  <c r="K601" i="3"/>
  <c r="L601" i="3"/>
  <c r="J602" i="3"/>
  <c r="K602" i="3"/>
  <c r="L602" i="3"/>
  <c r="J603" i="3"/>
  <c r="K603" i="3"/>
  <c r="L603" i="3"/>
  <c r="J604" i="3"/>
  <c r="K604" i="3"/>
  <c r="L604" i="3"/>
  <c r="J605" i="3"/>
  <c r="K605" i="3"/>
  <c r="L605" i="3"/>
  <c r="J606" i="3"/>
  <c r="K606" i="3"/>
  <c r="L606" i="3"/>
  <c r="J607" i="3"/>
  <c r="K607" i="3"/>
  <c r="L607" i="3"/>
  <c r="J608" i="3"/>
  <c r="K608" i="3"/>
  <c r="L608" i="3"/>
  <c r="J609" i="3"/>
  <c r="K609" i="3"/>
  <c r="L609" i="3"/>
  <c r="J610" i="3"/>
  <c r="K610" i="3"/>
  <c r="L610" i="3"/>
  <c r="J611" i="3"/>
  <c r="K611" i="3"/>
  <c r="L611" i="3"/>
  <c r="J612" i="3"/>
  <c r="K612" i="3"/>
  <c r="L612" i="3"/>
  <c r="J613" i="3"/>
  <c r="K613" i="3"/>
  <c r="L613" i="3"/>
  <c r="J614" i="3"/>
  <c r="K614" i="3"/>
  <c r="L614" i="3"/>
  <c r="J615" i="3"/>
  <c r="K615" i="3"/>
  <c r="L615" i="3"/>
  <c r="J616" i="3"/>
  <c r="K616" i="3"/>
  <c r="L616" i="3"/>
  <c r="J617" i="3"/>
  <c r="K617" i="3"/>
  <c r="L617" i="3"/>
  <c r="J618" i="3"/>
  <c r="K618" i="3"/>
  <c r="L618" i="3"/>
  <c r="J619" i="3"/>
  <c r="K619" i="3"/>
  <c r="L619" i="3"/>
  <c r="J620" i="3"/>
  <c r="K620" i="3"/>
  <c r="L620" i="3"/>
  <c r="J621" i="3"/>
  <c r="K621" i="3"/>
  <c r="L621" i="3"/>
  <c r="J622" i="3"/>
  <c r="K622" i="3"/>
  <c r="L622" i="3"/>
  <c r="J623" i="3"/>
  <c r="K623" i="3"/>
  <c r="L623" i="3"/>
  <c r="J624" i="3"/>
  <c r="K624" i="3"/>
  <c r="L624" i="3"/>
  <c r="J625" i="3"/>
  <c r="K625" i="3"/>
  <c r="L625" i="3"/>
  <c r="J626" i="3"/>
  <c r="K626" i="3"/>
  <c r="L626" i="3"/>
  <c r="J627" i="3"/>
  <c r="K627" i="3"/>
  <c r="L627" i="3"/>
  <c r="J628" i="3"/>
  <c r="K628" i="3"/>
  <c r="L628" i="3"/>
  <c r="J629" i="3"/>
  <c r="K629" i="3"/>
  <c r="L629" i="3"/>
  <c r="J630" i="3"/>
  <c r="K630" i="3"/>
  <c r="L630" i="3"/>
  <c r="J631" i="3"/>
  <c r="K631" i="3"/>
  <c r="L631" i="3"/>
  <c r="J632" i="3"/>
  <c r="K632" i="3"/>
  <c r="L632" i="3"/>
  <c r="J633" i="3"/>
  <c r="K633" i="3"/>
  <c r="L633" i="3"/>
  <c r="J634" i="3"/>
  <c r="K634" i="3"/>
  <c r="L634" i="3"/>
  <c r="J635" i="3"/>
  <c r="K635" i="3"/>
  <c r="L635" i="3"/>
  <c r="J636" i="3"/>
  <c r="K636" i="3"/>
  <c r="L636" i="3"/>
  <c r="J637" i="3"/>
  <c r="K637" i="3"/>
  <c r="L637" i="3"/>
  <c r="J638" i="3"/>
  <c r="K638" i="3"/>
  <c r="L638" i="3"/>
  <c r="J639" i="3"/>
  <c r="K639" i="3"/>
  <c r="L639" i="3"/>
  <c r="J640" i="3"/>
  <c r="K640" i="3"/>
  <c r="L640" i="3"/>
  <c r="J641" i="3"/>
  <c r="K641" i="3"/>
  <c r="L641" i="3"/>
  <c r="J642" i="3"/>
  <c r="K642" i="3"/>
  <c r="L642" i="3"/>
  <c r="J643" i="3"/>
  <c r="K643" i="3"/>
  <c r="L643" i="3"/>
  <c r="J644" i="3"/>
  <c r="K644" i="3"/>
  <c r="L644" i="3"/>
  <c r="J645" i="3"/>
  <c r="K645" i="3"/>
  <c r="L645" i="3"/>
  <c r="J646" i="3"/>
  <c r="K646" i="3"/>
  <c r="L646" i="3"/>
  <c r="J647" i="3"/>
  <c r="K647" i="3"/>
  <c r="L647" i="3"/>
  <c r="J648" i="3"/>
  <c r="K648" i="3"/>
  <c r="L648" i="3"/>
  <c r="J649" i="3"/>
  <c r="K649" i="3"/>
  <c r="L649" i="3"/>
  <c r="J650" i="3"/>
  <c r="K650" i="3"/>
  <c r="L650" i="3"/>
  <c r="J651" i="3"/>
  <c r="K651" i="3"/>
  <c r="L651" i="3"/>
  <c r="J652" i="3"/>
  <c r="K652" i="3"/>
  <c r="L652" i="3"/>
  <c r="J653" i="3"/>
  <c r="K653" i="3"/>
  <c r="L653" i="3"/>
  <c r="J654" i="3"/>
  <c r="K654" i="3"/>
  <c r="L654" i="3"/>
  <c r="J655" i="3"/>
  <c r="K655" i="3"/>
  <c r="L655" i="3"/>
  <c r="J656" i="3"/>
  <c r="K656" i="3"/>
  <c r="L656" i="3"/>
  <c r="J657" i="3"/>
  <c r="K657" i="3"/>
  <c r="L657" i="3"/>
  <c r="J658" i="3"/>
  <c r="K658" i="3"/>
  <c r="L658" i="3"/>
  <c r="J659" i="3"/>
  <c r="K659" i="3"/>
  <c r="L659" i="3"/>
  <c r="J660" i="3"/>
  <c r="K660" i="3"/>
  <c r="L660" i="3"/>
  <c r="J661" i="3"/>
  <c r="K661" i="3"/>
  <c r="L661" i="3"/>
  <c r="J662" i="3"/>
  <c r="K662" i="3"/>
  <c r="L662" i="3"/>
  <c r="J663" i="3"/>
  <c r="K663" i="3"/>
  <c r="L663" i="3"/>
  <c r="J664" i="3"/>
  <c r="K664" i="3"/>
  <c r="L664" i="3"/>
  <c r="J665" i="3"/>
  <c r="K665" i="3"/>
  <c r="L665" i="3"/>
  <c r="J666" i="3"/>
  <c r="K666" i="3"/>
  <c r="L666" i="3"/>
  <c r="J667" i="3"/>
  <c r="K667" i="3"/>
  <c r="L667" i="3"/>
  <c r="J668" i="3"/>
  <c r="K668" i="3"/>
  <c r="L668" i="3"/>
  <c r="J669" i="3"/>
  <c r="K669" i="3"/>
  <c r="L669" i="3"/>
  <c r="J670" i="3"/>
  <c r="K670" i="3"/>
  <c r="L670" i="3"/>
  <c r="J671" i="3"/>
  <c r="K671" i="3"/>
  <c r="L671" i="3"/>
  <c r="J672" i="3"/>
  <c r="K672" i="3"/>
  <c r="L672" i="3"/>
  <c r="J673" i="3"/>
  <c r="K673" i="3"/>
  <c r="L673" i="3"/>
  <c r="J674" i="3"/>
  <c r="K674" i="3"/>
  <c r="L674" i="3"/>
  <c r="J675" i="3"/>
  <c r="K675" i="3"/>
  <c r="L675" i="3"/>
  <c r="J676" i="3"/>
  <c r="K676" i="3"/>
  <c r="L676" i="3"/>
  <c r="J677" i="3"/>
  <c r="K677" i="3"/>
  <c r="L677" i="3"/>
  <c r="J678" i="3"/>
  <c r="K678" i="3"/>
  <c r="L678" i="3"/>
  <c r="J679" i="3"/>
  <c r="K679" i="3"/>
  <c r="L679" i="3"/>
  <c r="J680" i="3"/>
  <c r="K680" i="3"/>
  <c r="L680" i="3"/>
  <c r="J681" i="3"/>
  <c r="K681" i="3"/>
  <c r="L681" i="3"/>
  <c r="J682" i="3"/>
  <c r="K682" i="3"/>
  <c r="L682" i="3"/>
  <c r="J683" i="3"/>
  <c r="K683" i="3"/>
  <c r="L683" i="3"/>
  <c r="J684" i="3"/>
  <c r="K684" i="3"/>
  <c r="L684" i="3"/>
  <c r="J685" i="3"/>
  <c r="K685" i="3"/>
  <c r="L685" i="3"/>
  <c r="J686" i="3"/>
  <c r="K686" i="3"/>
  <c r="L686" i="3"/>
  <c r="J687" i="3"/>
  <c r="K687" i="3"/>
  <c r="L687" i="3"/>
  <c r="J688" i="3"/>
  <c r="K688" i="3"/>
  <c r="L688" i="3"/>
  <c r="J689" i="3"/>
  <c r="K689" i="3"/>
  <c r="L689" i="3"/>
  <c r="J690" i="3"/>
  <c r="K690" i="3"/>
  <c r="L690" i="3"/>
  <c r="J691" i="3"/>
  <c r="K691" i="3"/>
  <c r="L691" i="3"/>
  <c r="J692" i="3"/>
  <c r="K692" i="3"/>
  <c r="L692" i="3"/>
  <c r="J693" i="3"/>
  <c r="K693" i="3"/>
  <c r="L693" i="3"/>
  <c r="J694" i="3"/>
  <c r="K694" i="3"/>
  <c r="L694" i="3"/>
  <c r="J695" i="3"/>
  <c r="K695" i="3"/>
  <c r="L695" i="3"/>
  <c r="J696" i="3"/>
  <c r="K696" i="3"/>
  <c r="L696" i="3"/>
  <c r="J697" i="3"/>
  <c r="K697" i="3"/>
  <c r="L697" i="3"/>
  <c r="J698" i="3"/>
  <c r="K698" i="3"/>
  <c r="L698" i="3"/>
  <c r="J699" i="3"/>
  <c r="K699" i="3"/>
  <c r="L699" i="3"/>
  <c r="J700" i="3"/>
  <c r="K700" i="3"/>
  <c r="L700" i="3"/>
  <c r="J701" i="3"/>
  <c r="K701" i="3"/>
  <c r="L701" i="3"/>
  <c r="J702" i="3"/>
  <c r="K702" i="3"/>
  <c r="L702" i="3"/>
  <c r="J703" i="3"/>
  <c r="K703" i="3"/>
  <c r="L703" i="3"/>
  <c r="J704" i="3"/>
  <c r="K704" i="3"/>
  <c r="L704" i="3"/>
  <c r="J705" i="3"/>
  <c r="K705" i="3"/>
  <c r="L705" i="3"/>
  <c r="J706" i="3"/>
  <c r="K706" i="3"/>
  <c r="L706" i="3"/>
  <c r="J707" i="3"/>
  <c r="K707" i="3"/>
  <c r="L707" i="3"/>
  <c r="J708" i="3"/>
  <c r="K708" i="3"/>
  <c r="L708" i="3"/>
  <c r="J709" i="3"/>
  <c r="K709" i="3"/>
  <c r="L709" i="3"/>
  <c r="J710" i="3"/>
  <c r="K710" i="3"/>
  <c r="L710" i="3"/>
  <c r="J711" i="3"/>
  <c r="K711" i="3"/>
  <c r="L711" i="3"/>
  <c r="J712" i="3"/>
  <c r="K712" i="3"/>
  <c r="L712" i="3"/>
  <c r="J713" i="3"/>
  <c r="K713" i="3"/>
  <c r="L713" i="3"/>
  <c r="J714" i="3"/>
  <c r="K714" i="3"/>
  <c r="L714" i="3"/>
  <c r="J715" i="3"/>
  <c r="K715" i="3"/>
  <c r="L715" i="3"/>
  <c r="J716" i="3"/>
  <c r="K716" i="3"/>
  <c r="L716" i="3"/>
  <c r="J717" i="3"/>
  <c r="K717" i="3"/>
  <c r="L717" i="3"/>
  <c r="J718" i="3"/>
  <c r="K718" i="3"/>
  <c r="L718" i="3"/>
  <c r="J719" i="3"/>
  <c r="K719" i="3"/>
  <c r="L719" i="3"/>
  <c r="J720" i="3"/>
  <c r="K720" i="3"/>
  <c r="L720" i="3"/>
  <c r="J721" i="3"/>
  <c r="K721" i="3"/>
  <c r="L721" i="3"/>
  <c r="J722" i="3"/>
  <c r="K722" i="3"/>
  <c r="L722" i="3"/>
  <c r="J723" i="3"/>
  <c r="K723" i="3"/>
  <c r="L723" i="3"/>
  <c r="J724" i="3"/>
  <c r="K724" i="3"/>
  <c r="L724" i="3"/>
  <c r="J725" i="3"/>
  <c r="K725" i="3"/>
  <c r="L725" i="3"/>
  <c r="J726" i="3"/>
  <c r="K726" i="3"/>
  <c r="L726" i="3"/>
  <c r="J727" i="3"/>
  <c r="K727" i="3"/>
  <c r="L727" i="3"/>
  <c r="J728" i="3"/>
  <c r="K728" i="3"/>
  <c r="L728" i="3"/>
  <c r="J729" i="3"/>
  <c r="K729" i="3"/>
  <c r="L729" i="3"/>
  <c r="J730" i="3"/>
  <c r="K730" i="3"/>
  <c r="L730" i="3"/>
  <c r="J731" i="3"/>
  <c r="K731" i="3"/>
  <c r="L731" i="3"/>
  <c r="J732" i="3"/>
  <c r="K732" i="3"/>
  <c r="L732" i="3"/>
  <c r="J733" i="3"/>
  <c r="K733" i="3"/>
  <c r="L733" i="3"/>
  <c r="J734" i="3"/>
  <c r="K734" i="3"/>
  <c r="L734" i="3"/>
  <c r="J735" i="3"/>
  <c r="K735" i="3"/>
  <c r="L735" i="3"/>
  <c r="J736" i="3"/>
  <c r="K736" i="3"/>
  <c r="L736" i="3"/>
  <c r="J737" i="3"/>
  <c r="K737" i="3"/>
  <c r="L737" i="3"/>
  <c r="J738" i="3"/>
  <c r="K738" i="3"/>
  <c r="L738" i="3"/>
  <c r="J739" i="3"/>
  <c r="K739" i="3"/>
  <c r="L739" i="3"/>
  <c r="J740" i="3"/>
  <c r="K740" i="3"/>
  <c r="L740" i="3"/>
  <c r="J741" i="3"/>
  <c r="K741" i="3"/>
  <c r="L741" i="3"/>
  <c r="J742" i="3"/>
  <c r="K742" i="3"/>
  <c r="L742" i="3"/>
  <c r="J743" i="3"/>
  <c r="K743" i="3"/>
  <c r="L743" i="3"/>
  <c r="J744" i="3"/>
  <c r="K744" i="3"/>
  <c r="L744" i="3"/>
  <c r="J745" i="3"/>
  <c r="K745" i="3"/>
  <c r="L745" i="3"/>
  <c r="J746" i="3"/>
  <c r="K746" i="3"/>
  <c r="L746" i="3"/>
  <c r="J747" i="3"/>
  <c r="K747" i="3"/>
  <c r="L747" i="3"/>
  <c r="J748" i="3"/>
  <c r="K748" i="3"/>
  <c r="L748" i="3"/>
  <c r="J749" i="3"/>
  <c r="K749" i="3"/>
  <c r="L749" i="3"/>
  <c r="J750" i="3"/>
  <c r="K750" i="3"/>
  <c r="L750" i="3"/>
  <c r="J751" i="3"/>
  <c r="K751" i="3"/>
  <c r="L751" i="3"/>
  <c r="J752" i="3"/>
  <c r="K752" i="3"/>
  <c r="L752" i="3"/>
  <c r="J753" i="3"/>
  <c r="K753" i="3"/>
  <c r="L753" i="3"/>
  <c r="J754" i="3"/>
  <c r="K754" i="3"/>
  <c r="L754" i="3"/>
  <c r="J755" i="3"/>
  <c r="K755" i="3"/>
  <c r="L755" i="3"/>
  <c r="J756" i="3"/>
  <c r="K756" i="3"/>
  <c r="L756" i="3"/>
  <c r="J757" i="3"/>
  <c r="K757" i="3"/>
  <c r="L757" i="3"/>
  <c r="J758" i="3"/>
  <c r="K758" i="3"/>
  <c r="L758" i="3"/>
  <c r="J759" i="3"/>
  <c r="K759" i="3"/>
  <c r="L759" i="3"/>
  <c r="J760" i="3"/>
  <c r="K760" i="3"/>
  <c r="L760" i="3"/>
  <c r="J761" i="3"/>
  <c r="K761" i="3"/>
  <c r="L761" i="3"/>
  <c r="J762" i="3"/>
  <c r="K762" i="3"/>
  <c r="L762" i="3"/>
  <c r="J763" i="3"/>
  <c r="K763" i="3"/>
  <c r="L763" i="3"/>
  <c r="J764" i="3"/>
  <c r="K764" i="3"/>
  <c r="L764" i="3"/>
  <c r="J765" i="3"/>
  <c r="K765" i="3"/>
  <c r="L765" i="3"/>
  <c r="J766" i="3"/>
  <c r="K766" i="3"/>
  <c r="L766" i="3"/>
  <c r="J767" i="3"/>
  <c r="K767" i="3"/>
  <c r="L767" i="3"/>
  <c r="J768" i="3"/>
  <c r="K768" i="3"/>
  <c r="L768" i="3"/>
  <c r="J769" i="3"/>
  <c r="K769" i="3"/>
  <c r="L769" i="3"/>
  <c r="J770" i="3"/>
  <c r="K770" i="3"/>
  <c r="L770" i="3"/>
  <c r="J771" i="3"/>
  <c r="K771" i="3"/>
  <c r="L771" i="3"/>
  <c r="J772" i="3"/>
  <c r="K772" i="3"/>
  <c r="L772" i="3"/>
  <c r="J773" i="3"/>
  <c r="K773" i="3"/>
  <c r="L773" i="3"/>
  <c r="J774" i="3"/>
  <c r="K774" i="3"/>
  <c r="L774" i="3"/>
  <c r="J775" i="3"/>
  <c r="K775" i="3"/>
  <c r="L775" i="3"/>
  <c r="J776" i="3"/>
  <c r="K776" i="3"/>
  <c r="L776" i="3"/>
  <c r="J777" i="3"/>
  <c r="K777" i="3"/>
  <c r="L777" i="3"/>
  <c r="J778" i="3"/>
  <c r="K778" i="3"/>
  <c r="L778" i="3"/>
  <c r="J779" i="3"/>
  <c r="K779" i="3"/>
  <c r="L779" i="3"/>
  <c r="J780" i="3"/>
  <c r="K780" i="3"/>
  <c r="L780" i="3"/>
  <c r="J781" i="3"/>
  <c r="K781" i="3"/>
  <c r="L781" i="3"/>
  <c r="J782" i="3"/>
  <c r="K782" i="3"/>
  <c r="L782" i="3"/>
  <c r="J783" i="3"/>
  <c r="K783" i="3"/>
  <c r="L783" i="3"/>
  <c r="J784" i="3"/>
  <c r="K784" i="3"/>
  <c r="L784" i="3"/>
  <c r="J785" i="3"/>
  <c r="K785" i="3"/>
  <c r="L785" i="3"/>
  <c r="J786" i="3"/>
  <c r="K786" i="3"/>
  <c r="L786" i="3"/>
  <c r="J787" i="3"/>
  <c r="K787" i="3"/>
  <c r="L787" i="3"/>
  <c r="J788" i="3"/>
  <c r="K788" i="3"/>
  <c r="L788" i="3"/>
  <c r="J789" i="3"/>
  <c r="K789" i="3"/>
  <c r="L789" i="3"/>
  <c r="J790" i="3"/>
  <c r="K790" i="3"/>
  <c r="L790" i="3"/>
  <c r="J791" i="3"/>
  <c r="K791" i="3"/>
  <c r="L791" i="3"/>
  <c r="J792" i="3"/>
  <c r="K792" i="3"/>
  <c r="L792" i="3"/>
  <c r="J793" i="3"/>
  <c r="K793" i="3"/>
  <c r="L793" i="3"/>
  <c r="J794" i="3"/>
  <c r="K794" i="3"/>
  <c r="L794" i="3"/>
  <c r="J795" i="3"/>
  <c r="K795" i="3"/>
  <c r="L795" i="3"/>
  <c r="J796" i="3"/>
  <c r="K796" i="3"/>
  <c r="L796" i="3"/>
  <c r="J797" i="3"/>
  <c r="K797" i="3"/>
  <c r="L797" i="3"/>
  <c r="J798" i="3"/>
  <c r="K798" i="3"/>
  <c r="L798" i="3"/>
  <c r="J799" i="3"/>
  <c r="K799" i="3"/>
  <c r="L799" i="3"/>
  <c r="J800" i="3"/>
  <c r="K800" i="3"/>
  <c r="L800" i="3"/>
  <c r="J801" i="3"/>
  <c r="K801" i="3"/>
  <c r="L801" i="3"/>
  <c r="J802" i="3"/>
  <c r="K802" i="3"/>
  <c r="L802" i="3"/>
  <c r="J803" i="3"/>
  <c r="K803" i="3"/>
  <c r="L803" i="3"/>
  <c r="J804" i="3"/>
  <c r="K804" i="3"/>
  <c r="L804" i="3"/>
  <c r="J805" i="3"/>
  <c r="K805" i="3"/>
  <c r="L805" i="3"/>
  <c r="J806" i="3"/>
  <c r="K806" i="3"/>
  <c r="L806" i="3"/>
  <c r="J807" i="3"/>
  <c r="K807" i="3"/>
  <c r="L807" i="3"/>
  <c r="J808" i="3"/>
  <c r="K808" i="3"/>
  <c r="L808" i="3"/>
  <c r="J809" i="3"/>
  <c r="K809" i="3"/>
  <c r="L809" i="3"/>
  <c r="J810" i="3"/>
  <c r="K810" i="3"/>
  <c r="L810" i="3"/>
  <c r="J811" i="3"/>
  <c r="K811" i="3"/>
  <c r="L811" i="3"/>
  <c r="J812" i="3"/>
  <c r="K812" i="3"/>
  <c r="L812" i="3"/>
  <c r="J813" i="3"/>
  <c r="K813" i="3"/>
  <c r="L813" i="3"/>
  <c r="J814" i="3"/>
  <c r="K814" i="3"/>
  <c r="L814" i="3"/>
  <c r="J815" i="3"/>
  <c r="K815" i="3"/>
  <c r="L815" i="3"/>
  <c r="J816" i="3"/>
  <c r="K816" i="3"/>
  <c r="L816" i="3"/>
  <c r="J817" i="3"/>
  <c r="K817" i="3"/>
  <c r="L817" i="3"/>
  <c r="J818" i="3"/>
  <c r="K818" i="3"/>
  <c r="L818" i="3"/>
  <c r="J819" i="3"/>
  <c r="K819" i="3"/>
  <c r="L819" i="3"/>
  <c r="J820" i="3"/>
  <c r="K820" i="3"/>
  <c r="L820" i="3"/>
  <c r="J821" i="3"/>
  <c r="K821" i="3"/>
  <c r="L821" i="3"/>
  <c r="J822" i="3"/>
  <c r="K822" i="3"/>
  <c r="L822" i="3"/>
  <c r="J823" i="3"/>
  <c r="K823" i="3"/>
  <c r="L823" i="3"/>
  <c r="J824" i="3"/>
  <c r="K824" i="3"/>
  <c r="L824" i="3"/>
  <c r="J825" i="3"/>
  <c r="K825" i="3"/>
  <c r="L825" i="3"/>
  <c r="J826" i="3"/>
  <c r="K826" i="3"/>
  <c r="L826" i="3"/>
  <c r="J827" i="3"/>
  <c r="K827" i="3"/>
  <c r="L827" i="3"/>
  <c r="J828" i="3"/>
  <c r="K828" i="3"/>
  <c r="L828" i="3"/>
  <c r="J829" i="3"/>
  <c r="K829" i="3"/>
  <c r="L829" i="3"/>
  <c r="J830" i="3"/>
  <c r="K830" i="3"/>
  <c r="L830" i="3"/>
  <c r="J831" i="3"/>
  <c r="K831" i="3"/>
  <c r="L831" i="3"/>
  <c r="J832" i="3"/>
  <c r="K832" i="3"/>
  <c r="L832" i="3"/>
  <c r="J833" i="3"/>
  <c r="K833" i="3"/>
  <c r="L833" i="3"/>
  <c r="J834" i="3"/>
  <c r="K834" i="3"/>
  <c r="L834" i="3"/>
  <c r="J835" i="3"/>
  <c r="K835" i="3"/>
  <c r="L835" i="3"/>
  <c r="J836" i="3"/>
  <c r="K836" i="3"/>
  <c r="L836" i="3"/>
  <c r="J837" i="3"/>
  <c r="K837" i="3"/>
  <c r="L837" i="3"/>
  <c r="J838" i="3"/>
  <c r="K838" i="3"/>
  <c r="L838" i="3"/>
  <c r="J839" i="3"/>
  <c r="K839" i="3"/>
  <c r="L839" i="3"/>
  <c r="J840" i="3"/>
  <c r="K840" i="3"/>
  <c r="L840" i="3"/>
  <c r="J841" i="3"/>
  <c r="K841" i="3"/>
  <c r="L841" i="3"/>
  <c r="J842" i="3"/>
  <c r="K842" i="3"/>
  <c r="L842" i="3"/>
  <c r="J843" i="3"/>
  <c r="K843" i="3"/>
  <c r="L843" i="3"/>
  <c r="J844" i="3"/>
  <c r="K844" i="3"/>
  <c r="L844" i="3"/>
  <c r="J845" i="3"/>
  <c r="K845" i="3"/>
  <c r="L845" i="3"/>
  <c r="J846" i="3"/>
  <c r="K846" i="3"/>
  <c r="L846" i="3"/>
  <c r="J847" i="3"/>
  <c r="K847" i="3"/>
  <c r="L847" i="3"/>
  <c r="J848" i="3"/>
  <c r="K848" i="3"/>
  <c r="L848" i="3"/>
  <c r="J849" i="3"/>
  <c r="K849" i="3"/>
  <c r="L849" i="3"/>
  <c r="J850" i="3"/>
  <c r="K850" i="3"/>
  <c r="L850" i="3"/>
  <c r="J851" i="3"/>
  <c r="K851" i="3"/>
  <c r="L851" i="3"/>
  <c r="J852" i="3"/>
  <c r="K852" i="3"/>
  <c r="L852" i="3"/>
  <c r="J853" i="3"/>
  <c r="K853" i="3"/>
  <c r="L853" i="3"/>
  <c r="J854" i="3"/>
  <c r="K854" i="3"/>
  <c r="L854" i="3"/>
  <c r="J855" i="3"/>
  <c r="K855" i="3"/>
  <c r="L855" i="3"/>
  <c r="J856" i="3"/>
  <c r="K856" i="3"/>
  <c r="L856" i="3"/>
  <c r="J857" i="3"/>
  <c r="K857" i="3"/>
  <c r="L857" i="3"/>
  <c r="J858" i="3"/>
  <c r="K858" i="3"/>
  <c r="L858" i="3"/>
  <c r="J859" i="3"/>
  <c r="K859" i="3"/>
  <c r="L859" i="3"/>
  <c r="J860" i="3"/>
  <c r="K860" i="3"/>
  <c r="L860" i="3"/>
  <c r="J861" i="3"/>
  <c r="K861" i="3"/>
  <c r="L861" i="3"/>
  <c r="J862" i="3"/>
  <c r="K862" i="3"/>
  <c r="L862" i="3"/>
  <c r="J863" i="3"/>
  <c r="K863" i="3"/>
  <c r="L863" i="3"/>
  <c r="J864" i="3"/>
  <c r="K864" i="3"/>
  <c r="L864" i="3"/>
  <c r="J865" i="3"/>
  <c r="K865" i="3"/>
  <c r="L865" i="3"/>
  <c r="J866" i="3"/>
  <c r="K866" i="3"/>
  <c r="L866" i="3"/>
  <c r="J867" i="3"/>
  <c r="K867" i="3"/>
  <c r="L867" i="3"/>
  <c r="J868" i="3"/>
  <c r="K868" i="3"/>
  <c r="L868" i="3"/>
  <c r="J869" i="3"/>
  <c r="K869" i="3"/>
  <c r="L869" i="3"/>
  <c r="J870" i="3"/>
  <c r="K870" i="3"/>
  <c r="L870" i="3"/>
  <c r="J871" i="3"/>
  <c r="K871" i="3"/>
  <c r="L871" i="3"/>
  <c r="J872" i="3"/>
  <c r="K872" i="3"/>
  <c r="L872" i="3"/>
  <c r="J873" i="3"/>
  <c r="K873" i="3"/>
  <c r="L873" i="3"/>
  <c r="J874" i="3"/>
  <c r="K874" i="3"/>
  <c r="L874" i="3"/>
  <c r="J875" i="3"/>
  <c r="K875" i="3"/>
  <c r="L875" i="3"/>
  <c r="J876" i="3"/>
  <c r="K876" i="3"/>
  <c r="L876" i="3"/>
  <c r="J877" i="3"/>
  <c r="K877" i="3"/>
  <c r="L877" i="3"/>
  <c r="J878" i="3"/>
  <c r="K878" i="3"/>
  <c r="L878" i="3"/>
  <c r="J879" i="3"/>
  <c r="K879" i="3"/>
  <c r="L879" i="3"/>
  <c r="J880" i="3"/>
  <c r="K880" i="3"/>
  <c r="L880" i="3"/>
  <c r="J881" i="3"/>
  <c r="K881" i="3"/>
  <c r="L881" i="3"/>
  <c r="J882" i="3"/>
  <c r="K882" i="3"/>
  <c r="L882" i="3"/>
  <c r="J883" i="3"/>
  <c r="K883" i="3"/>
  <c r="L883" i="3"/>
  <c r="J884" i="3"/>
  <c r="K884" i="3"/>
  <c r="L884" i="3"/>
  <c r="J885" i="3"/>
  <c r="K885" i="3"/>
  <c r="L885" i="3"/>
  <c r="J886" i="3"/>
  <c r="K886" i="3"/>
  <c r="L886" i="3"/>
  <c r="J887" i="3"/>
  <c r="K887" i="3"/>
  <c r="L887" i="3"/>
  <c r="J888" i="3"/>
  <c r="K888" i="3"/>
  <c r="L888" i="3"/>
  <c r="J889" i="3"/>
  <c r="K889" i="3"/>
  <c r="L889" i="3"/>
  <c r="J890" i="3"/>
  <c r="K890" i="3"/>
  <c r="L890" i="3"/>
  <c r="J891" i="3"/>
  <c r="K891" i="3"/>
  <c r="L891" i="3"/>
  <c r="J892" i="3"/>
  <c r="K892" i="3"/>
  <c r="L892" i="3"/>
  <c r="J893" i="3"/>
  <c r="K893" i="3"/>
  <c r="L893" i="3"/>
  <c r="J894" i="3"/>
  <c r="K894" i="3"/>
  <c r="L894" i="3"/>
  <c r="J895" i="3"/>
  <c r="K895" i="3"/>
  <c r="L895" i="3"/>
  <c r="J896" i="3"/>
  <c r="K896" i="3"/>
  <c r="L896" i="3"/>
  <c r="J897" i="3"/>
  <c r="K897" i="3"/>
  <c r="L897" i="3"/>
  <c r="J898" i="3"/>
  <c r="K898" i="3"/>
  <c r="L898" i="3"/>
  <c r="J899" i="3"/>
  <c r="K899" i="3"/>
  <c r="L899" i="3"/>
  <c r="J900" i="3"/>
  <c r="K900" i="3"/>
  <c r="L900" i="3"/>
  <c r="J901" i="3"/>
  <c r="K901" i="3"/>
  <c r="L901" i="3"/>
  <c r="J902" i="3"/>
  <c r="K902" i="3"/>
  <c r="L902" i="3"/>
  <c r="J903" i="3"/>
  <c r="K903" i="3"/>
  <c r="L903" i="3"/>
  <c r="J904" i="3"/>
  <c r="K904" i="3"/>
  <c r="L904" i="3"/>
  <c r="J905" i="3"/>
  <c r="K905" i="3"/>
  <c r="L905" i="3"/>
  <c r="J906" i="3"/>
  <c r="K906" i="3"/>
  <c r="L906" i="3"/>
  <c r="J907" i="3"/>
  <c r="K907" i="3"/>
  <c r="L907" i="3"/>
  <c r="J908" i="3"/>
  <c r="K908" i="3"/>
  <c r="L908" i="3"/>
  <c r="J909" i="3"/>
  <c r="K909" i="3"/>
  <c r="L909" i="3"/>
  <c r="J910" i="3"/>
  <c r="K910" i="3"/>
  <c r="L910" i="3"/>
  <c r="J911" i="3"/>
  <c r="K911" i="3"/>
  <c r="L911" i="3"/>
  <c r="J912" i="3"/>
  <c r="K912" i="3"/>
  <c r="L912" i="3"/>
  <c r="J913" i="3"/>
  <c r="K913" i="3"/>
  <c r="L913" i="3"/>
  <c r="J914" i="3"/>
  <c r="K914" i="3"/>
  <c r="L914" i="3"/>
  <c r="J915" i="3"/>
  <c r="K915" i="3"/>
  <c r="L915" i="3"/>
  <c r="J916" i="3"/>
  <c r="K916" i="3"/>
  <c r="L916" i="3"/>
  <c r="J917" i="3"/>
  <c r="K917" i="3"/>
  <c r="L917" i="3"/>
  <c r="J918" i="3"/>
  <c r="K918" i="3"/>
  <c r="L918" i="3"/>
  <c r="J919" i="3"/>
  <c r="K919" i="3"/>
  <c r="L919" i="3"/>
  <c r="J920" i="3"/>
  <c r="K920" i="3"/>
  <c r="L920" i="3"/>
  <c r="J921" i="3"/>
  <c r="K921" i="3"/>
  <c r="L921" i="3"/>
  <c r="J922" i="3"/>
  <c r="K922" i="3"/>
  <c r="L922" i="3"/>
  <c r="J923" i="3"/>
  <c r="K923" i="3"/>
  <c r="L923" i="3"/>
  <c r="J924" i="3"/>
  <c r="K924" i="3"/>
  <c r="L924" i="3"/>
  <c r="J925" i="3"/>
  <c r="K925" i="3"/>
  <c r="L925" i="3"/>
  <c r="J926" i="3"/>
  <c r="K926" i="3"/>
  <c r="L926" i="3"/>
  <c r="J927" i="3"/>
  <c r="K927" i="3"/>
  <c r="L927" i="3"/>
  <c r="J928" i="3"/>
  <c r="K928" i="3"/>
  <c r="L928" i="3"/>
  <c r="J929" i="3"/>
  <c r="K929" i="3"/>
  <c r="L929" i="3"/>
  <c r="J930" i="3"/>
  <c r="K930" i="3"/>
  <c r="L930" i="3"/>
  <c r="J931" i="3"/>
  <c r="K931" i="3"/>
  <c r="L931" i="3"/>
  <c r="J932" i="3"/>
  <c r="K932" i="3"/>
  <c r="L932" i="3"/>
  <c r="J933" i="3"/>
  <c r="K933" i="3"/>
  <c r="L933" i="3"/>
  <c r="J934" i="3"/>
  <c r="K934" i="3"/>
  <c r="L934" i="3"/>
  <c r="J935" i="3"/>
  <c r="K935" i="3"/>
  <c r="L935" i="3"/>
  <c r="J936" i="3"/>
  <c r="K936" i="3"/>
  <c r="L936" i="3"/>
  <c r="J937" i="3"/>
  <c r="K937" i="3"/>
  <c r="L937" i="3"/>
  <c r="J938" i="3"/>
  <c r="K938" i="3"/>
  <c r="L938" i="3"/>
  <c r="J939" i="3"/>
  <c r="K939" i="3"/>
  <c r="L939" i="3"/>
  <c r="J940" i="3"/>
  <c r="K940" i="3"/>
  <c r="L940" i="3"/>
  <c r="J941" i="3"/>
  <c r="K941" i="3"/>
  <c r="L941" i="3"/>
  <c r="J942" i="3"/>
  <c r="K942" i="3"/>
  <c r="L942" i="3"/>
  <c r="J943" i="3"/>
  <c r="K943" i="3"/>
  <c r="L943" i="3"/>
  <c r="J944" i="3"/>
  <c r="K944" i="3"/>
  <c r="L944" i="3"/>
  <c r="J945" i="3"/>
  <c r="K945" i="3"/>
  <c r="L945" i="3"/>
  <c r="J946" i="3"/>
  <c r="K946" i="3"/>
  <c r="L946" i="3"/>
  <c r="J947" i="3"/>
  <c r="K947" i="3"/>
  <c r="L947" i="3"/>
  <c r="J948" i="3"/>
  <c r="K948" i="3"/>
  <c r="L948" i="3"/>
  <c r="J949" i="3"/>
  <c r="K949" i="3"/>
  <c r="L949" i="3"/>
  <c r="J950" i="3"/>
  <c r="K950" i="3"/>
  <c r="L950" i="3"/>
  <c r="J951" i="3"/>
  <c r="K951" i="3"/>
  <c r="L951" i="3"/>
  <c r="J952" i="3"/>
  <c r="K952" i="3"/>
  <c r="L952" i="3"/>
  <c r="J953" i="3"/>
  <c r="K953" i="3"/>
  <c r="L953" i="3"/>
  <c r="J954" i="3"/>
  <c r="K954" i="3"/>
  <c r="L954" i="3"/>
  <c r="J955" i="3"/>
  <c r="K955" i="3"/>
  <c r="L955" i="3"/>
  <c r="J956" i="3"/>
  <c r="K956" i="3"/>
  <c r="L956" i="3"/>
  <c r="J957" i="3"/>
  <c r="K957" i="3"/>
  <c r="L957" i="3"/>
  <c r="J958" i="3"/>
  <c r="K958" i="3"/>
  <c r="L958" i="3"/>
  <c r="J959" i="3"/>
  <c r="K959" i="3"/>
  <c r="L959" i="3"/>
  <c r="J960" i="3"/>
  <c r="K960" i="3"/>
  <c r="L960" i="3"/>
  <c r="J961" i="3"/>
  <c r="K961" i="3"/>
  <c r="L961" i="3"/>
  <c r="J962" i="3"/>
  <c r="K962" i="3"/>
  <c r="L962" i="3"/>
  <c r="J963" i="3"/>
  <c r="K963" i="3"/>
  <c r="L963" i="3"/>
  <c r="J964" i="3"/>
  <c r="K964" i="3"/>
  <c r="L964" i="3"/>
  <c r="J965" i="3"/>
  <c r="K965" i="3"/>
  <c r="L965" i="3"/>
  <c r="J966" i="3"/>
  <c r="K966" i="3"/>
  <c r="L966" i="3"/>
  <c r="J967" i="3"/>
  <c r="K967" i="3"/>
  <c r="L967" i="3"/>
  <c r="J968" i="3"/>
  <c r="K968" i="3"/>
  <c r="L968" i="3"/>
  <c r="J969" i="3"/>
  <c r="K969" i="3"/>
  <c r="L969" i="3"/>
  <c r="J970" i="3"/>
  <c r="K970" i="3"/>
  <c r="L970" i="3"/>
  <c r="J971" i="3"/>
  <c r="K971" i="3"/>
  <c r="L971" i="3"/>
  <c r="J972" i="3"/>
  <c r="K972" i="3"/>
  <c r="L972" i="3"/>
  <c r="J973" i="3"/>
  <c r="K973" i="3"/>
  <c r="L973" i="3"/>
  <c r="J974" i="3"/>
  <c r="K974" i="3"/>
  <c r="L974" i="3"/>
  <c r="J975" i="3"/>
  <c r="K975" i="3"/>
  <c r="L975" i="3"/>
  <c r="J976" i="3"/>
  <c r="K976" i="3"/>
  <c r="L976" i="3"/>
  <c r="J977" i="3"/>
  <c r="K977" i="3"/>
  <c r="L977" i="3"/>
  <c r="J978" i="3"/>
  <c r="K978" i="3"/>
  <c r="L978" i="3"/>
  <c r="J979" i="3"/>
  <c r="K979" i="3"/>
  <c r="L979" i="3"/>
  <c r="J980" i="3"/>
  <c r="K980" i="3"/>
  <c r="L980" i="3"/>
  <c r="J981" i="3"/>
  <c r="K981" i="3"/>
  <c r="L981" i="3"/>
  <c r="J982" i="3"/>
  <c r="K982" i="3"/>
  <c r="L982" i="3"/>
  <c r="J983" i="3"/>
  <c r="K983" i="3"/>
  <c r="L983" i="3"/>
  <c r="J984" i="3"/>
  <c r="K984" i="3"/>
  <c r="L984" i="3"/>
  <c r="J985" i="3"/>
  <c r="K985" i="3"/>
  <c r="L985" i="3"/>
  <c r="J986" i="3"/>
  <c r="K986" i="3"/>
  <c r="L986" i="3"/>
  <c r="J987" i="3"/>
  <c r="K987" i="3"/>
  <c r="L987" i="3"/>
  <c r="J988" i="3"/>
  <c r="K988" i="3"/>
  <c r="L988" i="3"/>
  <c r="J989" i="3"/>
  <c r="K989" i="3"/>
  <c r="L989" i="3"/>
  <c r="J990" i="3"/>
  <c r="K990" i="3"/>
  <c r="L990" i="3"/>
  <c r="J991" i="3"/>
  <c r="K991" i="3"/>
  <c r="L991" i="3"/>
  <c r="J992" i="3"/>
  <c r="K992" i="3"/>
  <c r="L992" i="3"/>
  <c r="J993" i="3"/>
  <c r="K993" i="3"/>
  <c r="L993" i="3"/>
  <c r="J994" i="3"/>
  <c r="K994" i="3"/>
  <c r="L994" i="3"/>
  <c r="J995" i="3"/>
  <c r="K995" i="3"/>
  <c r="L995" i="3"/>
  <c r="J996" i="3"/>
  <c r="K996" i="3"/>
  <c r="L996" i="3"/>
  <c r="J997" i="3"/>
  <c r="K997" i="3"/>
  <c r="L997" i="3"/>
  <c r="J998" i="3"/>
  <c r="K998" i="3"/>
  <c r="L998" i="3"/>
  <c r="J999" i="3"/>
  <c r="K999" i="3"/>
  <c r="L999" i="3"/>
  <c r="J1000" i="3"/>
  <c r="K1000" i="3"/>
  <c r="L1000" i="3"/>
  <c r="J1001" i="3"/>
  <c r="K1001" i="3"/>
  <c r="L1001" i="3"/>
  <c r="J1002" i="3"/>
  <c r="K1002" i="3"/>
  <c r="L1002" i="3"/>
  <c r="J1003" i="3"/>
  <c r="K1003" i="3"/>
  <c r="L1003" i="3"/>
  <c r="J1004" i="3"/>
  <c r="K1004" i="3"/>
  <c r="L1004" i="3"/>
  <c r="J1005" i="3"/>
  <c r="K1005" i="3"/>
  <c r="L1005" i="3"/>
  <c r="J1006" i="3"/>
  <c r="K1006" i="3"/>
  <c r="L1006" i="3"/>
  <c r="J1007" i="3"/>
  <c r="K1007" i="3"/>
  <c r="L1007" i="3"/>
  <c r="J1008" i="3"/>
  <c r="K1008" i="3"/>
  <c r="L1008" i="3"/>
  <c r="J1009" i="3"/>
  <c r="K1009" i="3"/>
  <c r="L1009" i="3"/>
  <c r="J1010" i="3"/>
  <c r="K1010" i="3"/>
  <c r="L1010" i="3"/>
  <c r="J1011" i="3"/>
  <c r="K1011" i="3"/>
  <c r="L1011" i="3"/>
  <c r="J1012" i="3"/>
  <c r="K1012" i="3"/>
  <c r="L1012" i="3"/>
  <c r="J1013" i="3"/>
  <c r="K1013" i="3"/>
  <c r="L1013" i="3"/>
  <c r="J1014" i="3"/>
  <c r="K1014" i="3"/>
  <c r="L1014" i="3"/>
  <c r="J1015" i="3"/>
  <c r="K1015" i="3"/>
  <c r="L1015" i="3"/>
  <c r="J1016" i="3"/>
  <c r="K1016" i="3"/>
  <c r="L1016" i="3"/>
  <c r="J1017" i="3"/>
  <c r="K1017" i="3"/>
  <c r="L1017" i="3"/>
  <c r="J1018" i="3"/>
  <c r="K1018" i="3"/>
  <c r="L1018" i="3"/>
  <c r="J1019" i="3"/>
  <c r="K1019" i="3"/>
  <c r="L1019" i="3"/>
  <c r="J1020" i="3"/>
  <c r="K1020" i="3"/>
  <c r="L1020" i="3"/>
  <c r="J1021" i="3"/>
  <c r="K1021" i="3"/>
  <c r="L1021" i="3"/>
  <c r="J1022" i="3"/>
  <c r="K1022" i="3"/>
  <c r="L1022" i="3"/>
  <c r="J1023" i="3"/>
  <c r="K1023" i="3"/>
  <c r="L1023" i="3"/>
  <c r="J1024" i="3"/>
  <c r="K1024" i="3"/>
  <c r="L1024" i="3"/>
  <c r="J1025" i="3"/>
  <c r="K1025" i="3"/>
  <c r="L1025" i="3"/>
  <c r="J1026" i="3"/>
  <c r="K1026" i="3"/>
  <c r="L1026" i="3"/>
  <c r="J1027" i="3"/>
  <c r="K1027" i="3"/>
  <c r="L1027" i="3"/>
  <c r="J1028" i="3"/>
  <c r="K1028" i="3"/>
  <c r="L1028" i="3"/>
  <c r="J1029" i="3"/>
  <c r="K1029" i="3"/>
  <c r="L1029" i="3"/>
  <c r="J1030" i="3"/>
  <c r="K1030" i="3"/>
  <c r="L1030" i="3"/>
  <c r="J1031" i="3"/>
  <c r="K1031" i="3"/>
  <c r="L1031" i="3"/>
  <c r="J1032" i="3"/>
  <c r="K1032" i="3"/>
  <c r="L1032" i="3"/>
  <c r="J1033" i="3"/>
  <c r="K1033" i="3"/>
  <c r="L1033" i="3"/>
  <c r="J1034" i="3"/>
  <c r="K1034" i="3"/>
  <c r="L1034" i="3"/>
  <c r="J1035" i="3"/>
  <c r="K1035" i="3"/>
  <c r="L1035" i="3"/>
  <c r="J1036" i="3"/>
  <c r="K1036" i="3"/>
  <c r="L1036" i="3"/>
  <c r="J1037" i="3"/>
  <c r="K1037" i="3"/>
  <c r="L1037" i="3"/>
  <c r="J1038" i="3"/>
  <c r="K1038" i="3"/>
  <c r="L1038" i="3"/>
  <c r="J1039" i="3"/>
  <c r="K1039" i="3"/>
  <c r="L1039" i="3"/>
  <c r="J1040" i="3"/>
  <c r="K1040" i="3"/>
  <c r="L1040" i="3"/>
  <c r="J1041" i="3"/>
  <c r="K1041" i="3"/>
  <c r="L1041" i="3"/>
  <c r="J1042" i="3"/>
  <c r="K1042" i="3"/>
  <c r="L1042" i="3"/>
  <c r="J1043" i="3"/>
  <c r="K1043" i="3"/>
  <c r="L1043" i="3"/>
  <c r="J1044" i="3"/>
  <c r="K1044" i="3"/>
  <c r="L1044" i="3"/>
  <c r="J1045" i="3"/>
  <c r="K1045" i="3"/>
  <c r="L1045" i="3"/>
  <c r="J1046" i="3"/>
  <c r="K1046" i="3"/>
  <c r="L1046" i="3"/>
  <c r="J1047" i="3"/>
  <c r="K1047" i="3"/>
  <c r="L1047" i="3"/>
  <c r="J1048" i="3"/>
  <c r="K1048" i="3"/>
  <c r="L1048" i="3"/>
  <c r="J1049" i="3"/>
  <c r="K1049" i="3"/>
  <c r="L1049" i="3"/>
  <c r="J1050" i="3"/>
  <c r="K1050" i="3"/>
  <c r="L1050" i="3"/>
  <c r="J1051" i="3"/>
  <c r="K1051" i="3"/>
  <c r="L1051" i="3"/>
  <c r="J1052" i="3"/>
  <c r="K1052" i="3"/>
  <c r="L1052" i="3"/>
  <c r="J1053" i="3"/>
  <c r="K1053" i="3"/>
  <c r="L1053" i="3"/>
  <c r="J1054" i="3"/>
  <c r="K1054" i="3"/>
  <c r="L1054" i="3"/>
  <c r="J1055" i="3"/>
  <c r="K1055" i="3"/>
  <c r="L1055" i="3"/>
  <c r="J1056" i="3"/>
  <c r="K1056" i="3"/>
  <c r="L1056" i="3"/>
  <c r="J1057" i="3"/>
  <c r="K1057" i="3"/>
  <c r="L1057" i="3"/>
  <c r="J1058" i="3"/>
  <c r="K1058" i="3"/>
  <c r="L1058" i="3"/>
  <c r="J1059" i="3"/>
  <c r="K1059" i="3"/>
  <c r="L1059" i="3"/>
  <c r="J1060" i="3"/>
  <c r="K1060" i="3"/>
  <c r="L1060" i="3"/>
  <c r="J1061" i="3"/>
  <c r="K1061" i="3"/>
  <c r="L1061" i="3"/>
  <c r="J1062" i="3"/>
  <c r="K1062" i="3"/>
  <c r="L1062" i="3"/>
  <c r="J1063" i="3"/>
  <c r="K1063" i="3"/>
  <c r="L1063" i="3"/>
  <c r="J1064" i="3"/>
  <c r="K1064" i="3"/>
  <c r="L1064" i="3"/>
  <c r="J1065" i="3"/>
  <c r="K1065" i="3"/>
  <c r="L1065" i="3"/>
  <c r="J1066" i="3"/>
  <c r="K1066" i="3"/>
  <c r="L1066" i="3"/>
  <c r="J1067" i="3"/>
  <c r="K1067" i="3"/>
  <c r="L1067" i="3"/>
  <c r="J1068" i="3"/>
  <c r="K1068" i="3"/>
  <c r="L1068" i="3"/>
  <c r="J1069" i="3"/>
  <c r="K1069" i="3"/>
  <c r="L1069" i="3"/>
  <c r="J1070" i="3"/>
  <c r="K1070" i="3"/>
  <c r="L1070" i="3"/>
  <c r="J1071" i="3"/>
  <c r="K1071" i="3"/>
  <c r="L1071" i="3"/>
  <c r="J1072" i="3"/>
  <c r="K1072" i="3"/>
  <c r="L1072" i="3"/>
  <c r="J1073" i="3"/>
  <c r="K1073" i="3"/>
  <c r="L1073" i="3"/>
  <c r="J1074" i="3"/>
  <c r="K1074" i="3"/>
  <c r="L1074" i="3"/>
  <c r="J1075" i="3"/>
  <c r="K1075" i="3"/>
  <c r="L1075" i="3"/>
  <c r="J1076" i="3"/>
  <c r="K1076" i="3"/>
  <c r="L1076" i="3"/>
  <c r="J1077" i="3"/>
  <c r="K1077" i="3"/>
  <c r="L1077" i="3"/>
  <c r="J1078" i="3"/>
  <c r="K1078" i="3"/>
  <c r="L1078" i="3"/>
  <c r="J1079" i="3"/>
  <c r="K1079" i="3"/>
  <c r="L1079" i="3"/>
  <c r="J1080" i="3"/>
  <c r="K1080" i="3"/>
  <c r="L1080" i="3"/>
  <c r="J1081" i="3"/>
  <c r="K1081" i="3"/>
  <c r="L1081" i="3"/>
  <c r="J1082" i="3"/>
  <c r="K1082" i="3"/>
  <c r="L1082" i="3"/>
  <c r="J1083" i="3"/>
  <c r="K1083" i="3"/>
  <c r="L1083" i="3"/>
  <c r="J1084" i="3"/>
  <c r="K1084" i="3"/>
  <c r="L1084" i="3"/>
  <c r="J1085" i="3"/>
  <c r="K1085" i="3"/>
  <c r="L1085" i="3"/>
  <c r="J1086" i="3"/>
  <c r="K1086" i="3"/>
  <c r="L1086" i="3"/>
  <c r="J1087" i="3"/>
  <c r="K1087" i="3"/>
  <c r="L1087" i="3"/>
  <c r="J1088" i="3"/>
  <c r="K1088" i="3"/>
  <c r="L1088" i="3"/>
  <c r="J1089" i="3"/>
  <c r="K1089" i="3"/>
  <c r="L1089" i="3"/>
  <c r="J1090" i="3"/>
  <c r="K1090" i="3"/>
  <c r="L1090" i="3"/>
  <c r="J1091" i="3"/>
  <c r="K1091" i="3"/>
  <c r="L1091" i="3"/>
  <c r="J1092" i="3"/>
  <c r="K1092" i="3"/>
  <c r="L1092" i="3"/>
  <c r="J1093" i="3"/>
  <c r="K1093" i="3"/>
  <c r="L1093" i="3"/>
  <c r="J1094" i="3"/>
  <c r="K1094" i="3"/>
  <c r="L1094" i="3"/>
  <c r="J1095" i="3"/>
  <c r="K1095" i="3"/>
  <c r="L1095" i="3"/>
  <c r="J1096" i="3"/>
  <c r="K1096" i="3"/>
  <c r="L1096" i="3"/>
  <c r="J1097" i="3"/>
  <c r="K1097" i="3"/>
  <c r="L1097" i="3"/>
  <c r="J1098" i="3"/>
  <c r="K1098" i="3"/>
  <c r="L1098" i="3"/>
  <c r="J1099" i="3"/>
  <c r="K1099" i="3"/>
  <c r="L1099" i="3"/>
  <c r="J1100" i="3"/>
  <c r="K1100" i="3"/>
  <c r="L1100" i="3"/>
  <c r="J1101" i="3"/>
  <c r="K1101" i="3"/>
  <c r="L1101" i="3"/>
  <c r="J1102" i="3"/>
  <c r="K1102" i="3"/>
  <c r="L1102" i="3"/>
  <c r="J1103" i="3"/>
  <c r="K1103" i="3"/>
  <c r="L1103" i="3"/>
  <c r="J1104" i="3"/>
  <c r="K1104" i="3"/>
  <c r="L1104" i="3"/>
  <c r="J1105" i="3"/>
  <c r="K1105" i="3"/>
  <c r="L1105" i="3"/>
  <c r="J1106" i="3"/>
  <c r="K1106" i="3"/>
  <c r="L1106" i="3"/>
  <c r="J1107" i="3"/>
  <c r="K1107" i="3"/>
  <c r="L1107" i="3"/>
  <c r="J1108" i="3"/>
  <c r="K1108" i="3"/>
  <c r="L1108" i="3"/>
  <c r="J1109" i="3"/>
  <c r="K1109" i="3"/>
  <c r="L1109" i="3"/>
  <c r="J1110" i="3"/>
  <c r="K1110" i="3"/>
  <c r="L1110" i="3"/>
  <c r="J1111" i="3"/>
  <c r="K1111" i="3"/>
  <c r="L1111" i="3"/>
  <c r="J1112" i="3"/>
  <c r="K1112" i="3"/>
  <c r="L1112" i="3"/>
  <c r="J1113" i="3"/>
  <c r="K1113" i="3"/>
  <c r="L1113" i="3"/>
  <c r="J1114" i="3"/>
  <c r="K1114" i="3"/>
  <c r="L1114" i="3"/>
  <c r="J1115" i="3"/>
  <c r="K1115" i="3"/>
  <c r="L1115" i="3"/>
  <c r="J1116" i="3"/>
  <c r="K1116" i="3"/>
  <c r="L1116" i="3"/>
  <c r="J1117" i="3"/>
  <c r="K1117" i="3"/>
  <c r="L1117" i="3"/>
  <c r="J1118" i="3"/>
  <c r="K1118" i="3"/>
  <c r="L1118" i="3"/>
  <c r="J1119" i="3"/>
  <c r="K1119" i="3"/>
  <c r="L1119" i="3"/>
  <c r="J1120" i="3"/>
  <c r="K1120" i="3"/>
  <c r="L1120" i="3"/>
  <c r="J1121" i="3"/>
  <c r="K1121" i="3"/>
  <c r="L1121" i="3"/>
  <c r="J1122" i="3"/>
  <c r="K1122" i="3"/>
  <c r="L1122" i="3"/>
  <c r="J1123" i="3"/>
  <c r="K1123" i="3"/>
  <c r="L1123" i="3"/>
  <c r="J1124" i="3"/>
  <c r="K1124" i="3"/>
  <c r="L1124" i="3"/>
  <c r="J1125" i="3"/>
  <c r="K1125" i="3"/>
  <c r="L1125" i="3"/>
  <c r="J1126" i="3"/>
  <c r="K1126" i="3"/>
  <c r="L1126" i="3"/>
  <c r="J1127" i="3"/>
  <c r="K1127" i="3"/>
  <c r="L1127" i="3"/>
  <c r="J1128" i="3"/>
  <c r="K1128" i="3"/>
  <c r="L1128" i="3"/>
  <c r="J1129" i="3"/>
  <c r="K1129" i="3"/>
  <c r="L1129" i="3"/>
  <c r="J1130" i="3"/>
  <c r="K1130" i="3"/>
  <c r="L1130" i="3"/>
  <c r="J1131" i="3"/>
  <c r="K1131" i="3"/>
  <c r="L1131" i="3"/>
  <c r="J1132" i="3"/>
  <c r="K1132" i="3"/>
  <c r="L1132" i="3"/>
  <c r="J1133" i="3"/>
  <c r="K1133" i="3"/>
  <c r="L1133" i="3"/>
  <c r="J1134" i="3"/>
  <c r="K1134" i="3"/>
  <c r="L1134" i="3"/>
  <c r="J1135" i="3"/>
  <c r="K1135" i="3"/>
  <c r="L1135" i="3"/>
  <c r="J1136" i="3"/>
  <c r="K1136" i="3"/>
  <c r="L1136" i="3"/>
  <c r="J1137" i="3"/>
  <c r="K1137" i="3"/>
  <c r="L1137" i="3"/>
  <c r="J1138" i="3"/>
  <c r="K1138" i="3"/>
  <c r="L1138" i="3"/>
  <c r="J1139" i="3"/>
  <c r="K1139" i="3"/>
  <c r="L1139" i="3"/>
  <c r="J1140" i="3"/>
  <c r="K1140" i="3"/>
  <c r="L1140" i="3"/>
  <c r="J1141" i="3"/>
  <c r="K1141" i="3"/>
  <c r="L1141" i="3"/>
  <c r="J1142" i="3"/>
  <c r="K1142" i="3"/>
  <c r="L1142" i="3"/>
  <c r="J1143" i="3"/>
  <c r="K1143" i="3"/>
  <c r="L1143" i="3"/>
  <c r="J1144" i="3"/>
  <c r="K1144" i="3"/>
  <c r="L1144" i="3"/>
  <c r="J1145" i="3"/>
  <c r="K1145" i="3"/>
  <c r="L1145" i="3"/>
  <c r="J1146" i="3"/>
  <c r="K1146" i="3"/>
  <c r="L1146" i="3"/>
  <c r="J1147" i="3"/>
  <c r="K1147" i="3"/>
  <c r="L1147" i="3"/>
  <c r="J1148" i="3"/>
  <c r="K1148" i="3"/>
  <c r="L1148" i="3"/>
  <c r="J1149" i="3"/>
  <c r="K1149" i="3"/>
  <c r="L1149" i="3"/>
  <c r="J1150" i="3"/>
  <c r="K1150" i="3"/>
  <c r="L1150" i="3"/>
  <c r="J1151" i="3"/>
  <c r="K1151" i="3"/>
  <c r="L1151" i="3"/>
  <c r="J1152" i="3"/>
  <c r="K1152" i="3"/>
  <c r="L1152" i="3"/>
  <c r="J1153" i="3"/>
  <c r="K1153" i="3"/>
  <c r="L1153" i="3"/>
  <c r="J1154" i="3"/>
  <c r="K1154" i="3"/>
  <c r="L1154" i="3"/>
  <c r="J1155" i="3"/>
  <c r="K1155" i="3"/>
  <c r="L1155" i="3"/>
  <c r="J1156" i="3"/>
  <c r="K1156" i="3"/>
  <c r="L1156" i="3"/>
  <c r="J1157" i="3"/>
  <c r="K1157" i="3"/>
  <c r="L1157" i="3"/>
  <c r="J1158" i="3"/>
  <c r="K1158" i="3"/>
  <c r="L1158" i="3"/>
  <c r="J1159" i="3"/>
  <c r="K1159" i="3"/>
  <c r="L1159" i="3"/>
  <c r="J1160" i="3"/>
  <c r="K1160" i="3"/>
  <c r="L1160" i="3"/>
  <c r="J1161" i="3"/>
  <c r="K1161" i="3"/>
  <c r="L1161" i="3"/>
  <c r="J1162" i="3"/>
  <c r="K1162" i="3"/>
  <c r="L1162" i="3"/>
  <c r="J1163" i="3"/>
  <c r="K1163" i="3"/>
  <c r="L1163" i="3"/>
  <c r="J1164" i="3"/>
  <c r="K1164" i="3"/>
  <c r="L1164" i="3"/>
  <c r="J1165" i="3"/>
  <c r="K1165" i="3"/>
  <c r="L1165" i="3"/>
  <c r="J1166" i="3"/>
  <c r="K1166" i="3"/>
  <c r="L1166" i="3"/>
  <c r="J1167" i="3"/>
  <c r="K1167" i="3"/>
  <c r="L1167" i="3"/>
  <c r="J1168" i="3"/>
  <c r="K1168" i="3"/>
  <c r="L1168" i="3"/>
  <c r="J1169" i="3"/>
  <c r="K1169" i="3"/>
  <c r="L1169" i="3"/>
  <c r="J1170" i="3"/>
  <c r="K1170" i="3"/>
  <c r="L1170" i="3"/>
  <c r="J1171" i="3"/>
  <c r="K1171" i="3"/>
  <c r="L1171" i="3"/>
  <c r="J1172" i="3"/>
  <c r="K1172" i="3"/>
  <c r="L1172" i="3"/>
  <c r="J1173" i="3"/>
  <c r="K1173" i="3"/>
  <c r="L1173" i="3"/>
  <c r="J1174" i="3"/>
  <c r="K1174" i="3"/>
  <c r="L1174" i="3"/>
  <c r="J1175" i="3"/>
  <c r="K1175" i="3"/>
  <c r="L1175" i="3"/>
  <c r="J1176" i="3"/>
  <c r="K1176" i="3"/>
  <c r="L1176" i="3"/>
  <c r="J1177" i="3"/>
  <c r="K1177" i="3"/>
  <c r="L1177" i="3"/>
  <c r="J1178" i="3"/>
  <c r="K1178" i="3"/>
  <c r="L1178" i="3"/>
  <c r="J1179" i="3"/>
  <c r="K1179" i="3"/>
  <c r="L1179" i="3"/>
  <c r="J1180" i="3"/>
  <c r="K1180" i="3"/>
  <c r="L1180" i="3"/>
  <c r="J1181" i="3"/>
  <c r="K1181" i="3"/>
  <c r="L1181" i="3"/>
  <c r="J1182" i="3"/>
  <c r="K1182" i="3"/>
  <c r="L1182" i="3"/>
  <c r="J1183" i="3"/>
  <c r="K1183" i="3"/>
  <c r="L1183" i="3"/>
  <c r="J1184" i="3"/>
  <c r="K1184" i="3"/>
  <c r="L1184" i="3"/>
  <c r="J1185" i="3"/>
  <c r="K1185" i="3"/>
  <c r="L1185" i="3"/>
  <c r="J1186" i="3"/>
  <c r="K1186" i="3"/>
  <c r="L1186" i="3"/>
  <c r="J1187" i="3"/>
  <c r="K1187" i="3"/>
  <c r="L1187" i="3"/>
  <c r="J1188" i="3"/>
  <c r="K1188" i="3"/>
  <c r="L1188" i="3"/>
  <c r="J1189" i="3"/>
  <c r="K1189" i="3"/>
  <c r="L1189" i="3"/>
  <c r="J1190" i="3"/>
  <c r="K1190" i="3"/>
  <c r="L1190" i="3"/>
  <c r="J1191" i="3"/>
  <c r="K1191" i="3"/>
  <c r="L1191" i="3"/>
  <c r="J1192" i="3"/>
  <c r="K1192" i="3"/>
  <c r="L1192" i="3"/>
  <c r="J1193" i="3"/>
  <c r="K1193" i="3"/>
  <c r="L1193" i="3"/>
  <c r="J1194" i="3"/>
  <c r="K1194" i="3"/>
  <c r="L1194" i="3"/>
  <c r="J1195" i="3"/>
  <c r="K1195" i="3"/>
  <c r="L1195" i="3"/>
  <c r="J1196" i="3"/>
  <c r="K1196" i="3"/>
  <c r="L1196" i="3"/>
  <c r="J1197" i="3"/>
  <c r="K1197" i="3"/>
  <c r="L1197" i="3"/>
  <c r="J1198" i="3"/>
  <c r="K1198" i="3"/>
  <c r="L1198" i="3"/>
  <c r="J1199" i="3"/>
  <c r="K1199" i="3"/>
  <c r="L1199" i="3"/>
  <c r="J1200" i="3"/>
  <c r="K1200" i="3"/>
  <c r="L1200" i="3"/>
  <c r="J1201" i="3"/>
  <c r="K1201" i="3"/>
  <c r="L1201" i="3"/>
  <c r="J1202" i="3"/>
  <c r="K1202" i="3"/>
  <c r="L1202" i="3"/>
  <c r="J1203" i="3"/>
  <c r="K1203" i="3"/>
  <c r="L1203" i="3"/>
  <c r="J1204" i="3"/>
  <c r="K1204" i="3"/>
  <c r="L1204" i="3"/>
  <c r="J1205" i="3"/>
  <c r="K1205" i="3"/>
  <c r="L1205" i="3"/>
  <c r="J1206" i="3"/>
  <c r="K1206" i="3"/>
  <c r="L1206" i="3"/>
  <c r="J1207" i="3"/>
  <c r="K1207" i="3"/>
  <c r="L1207" i="3"/>
  <c r="J1208" i="3"/>
  <c r="K1208" i="3"/>
  <c r="L1208" i="3"/>
  <c r="J1209" i="3"/>
  <c r="K1209" i="3"/>
  <c r="L1209" i="3"/>
  <c r="J1210" i="3"/>
  <c r="K1210" i="3"/>
  <c r="L1210" i="3"/>
  <c r="J1211" i="3"/>
  <c r="K1211" i="3"/>
  <c r="L1211" i="3"/>
  <c r="J1212" i="3"/>
  <c r="K1212" i="3"/>
  <c r="L1212" i="3"/>
  <c r="J1213" i="3"/>
  <c r="K1213" i="3"/>
  <c r="L1213" i="3"/>
  <c r="J1214" i="3"/>
  <c r="K1214" i="3"/>
  <c r="L1214" i="3"/>
  <c r="J1215" i="3"/>
  <c r="K1215" i="3"/>
  <c r="L1215" i="3"/>
  <c r="J1216" i="3"/>
  <c r="K1216" i="3"/>
  <c r="L1216" i="3"/>
  <c r="J1217" i="3"/>
  <c r="K1217" i="3"/>
  <c r="L1217" i="3"/>
  <c r="J1218" i="3"/>
  <c r="K1218" i="3"/>
  <c r="L1218" i="3"/>
  <c r="J1219" i="3"/>
  <c r="K1219" i="3"/>
  <c r="L1219" i="3"/>
  <c r="J1220" i="3"/>
  <c r="K1220" i="3"/>
  <c r="L1220" i="3"/>
  <c r="J1221" i="3"/>
  <c r="K1221" i="3"/>
  <c r="L1221" i="3"/>
  <c r="J1222" i="3"/>
  <c r="K1222" i="3"/>
  <c r="L1222" i="3"/>
  <c r="J1223" i="3"/>
  <c r="K1223" i="3"/>
  <c r="L1223" i="3"/>
  <c r="J1224" i="3"/>
  <c r="K1224" i="3"/>
  <c r="L1224" i="3"/>
  <c r="J1225" i="3"/>
  <c r="K1225" i="3"/>
  <c r="L1225" i="3"/>
  <c r="J1226" i="3"/>
  <c r="K1226" i="3"/>
  <c r="L1226" i="3"/>
  <c r="J1227" i="3"/>
  <c r="K1227" i="3"/>
  <c r="L1227" i="3"/>
  <c r="J1228" i="3"/>
  <c r="K1228" i="3"/>
  <c r="L1228" i="3"/>
  <c r="J1229" i="3"/>
  <c r="K1229" i="3"/>
  <c r="L1229" i="3"/>
  <c r="J1230" i="3"/>
  <c r="K1230" i="3"/>
  <c r="L1230" i="3"/>
  <c r="J1231" i="3"/>
  <c r="K1231" i="3"/>
  <c r="L1231" i="3"/>
  <c r="J1232" i="3"/>
  <c r="K1232" i="3"/>
  <c r="L1232" i="3"/>
  <c r="J1233" i="3"/>
  <c r="K1233" i="3"/>
  <c r="L1233" i="3"/>
  <c r="J1234" i="3"/>
  <c r="K1234" i="3"/>
  <c r="L1234" i="3"/>
  <c r="J1235" i="3"/>
  <c r="K1235" i="3"/>
  <c r="L1235" i="3"/>
  <c r="J1236" i="3"/>
  <c r="K1236" i="3"/>
  <c r="L1236" i="3"/>
  <c r="J1237" i="3"/>
  <c r="K1237" i="3"/>
  <c r="L1237" i="3"/>
  <c r="J1238" i="3"/>
  <c r="K1238" i="3"/>
  <c r="L1238" i="3"/>
  <c r="J1239" i="3"/>
  <c r="K1239" i="3"/>
  <c r="L1239" i="3"/>
  <c r="J1240" i="3"/>
  <c r="K1240" i="3"/>
  <c r="L1240" i="3"/>
  <c r="J1241" i="3"/>
  <c r="K1241" i="3"/>
  <c r="L1241" i="3"/>
  <c r="J1242" i="3"/>
  <c r="K1242" i="3"/>
  <c r="L1242" i="3"/>
  <c r="J1243" i="3"/>
  <c r="K1243" i="3"/>
  <c r="L1243" i="3"/>
  <c r="J1244" i="3"/>
  <c r="K1244" i="3"/>
  <c r="L1244" i="3"/>
  <c r="J1245" i="3"/>
  <c r="K1245" i="3"/>
  <c r="L1245" i="3"/>
  <c r="J1246" i="3"/>
  <c r="K1246" i="3"/>
  <c r="L1246" i="3"/>
  <c r="J1247" i="3"/>
  <c r="K1247" i="3"/>
  <c r="L1247" i="3"/>
  <c r="J1248" i="3"/>
  <c r="K1248" i="3"/>
  <c r="L1248" i="3"/>
  <c r="J1249" i="3"/>
  <c r="K1249" i="3"/>
  <c r="L1249" i="3"/>
  <c r="J1250" i="3"/>
  <c r="K1250" i="3"/>
  <c r="L1250" i="3"/>
  <c r="J1251" i="3"/>
  <c r="K1251" i="3"/>
  <c r="L1251" i="3"/>
  <c r="J1252" i="3"/>
  <c r="K1252" i="3"/>
  <c r="L1252" i="3"/>
  <c r="J1253" i="3"/>
  <c r="K1253" i="3"/>
  <c r="L1253" i="3"/>
  <c r="J1254" i="3"/>
  <c r="K1254" i="3"/>
  <c r="L1254" i="3"/>
  <c r="J1255" i="3"/>
  <c r="K1255" i="3"/>
  <c r="L1255" i="3"/>
  <c r="J1256" i="3"/>
  <c r="K1256" i="3"/>
  <c r="L1256" i="3"/>
  <c r="J1257" i="3"/>
  <c r="K1257" i="3"/>
  <c r="L1257" i="3"/>
  <c r="J1258" i="3"/>
  <c r="K1258" i="3"/>
  <c r="L1258" i="3"/>
  <c r="J1259" i="3"/>
  <c r="K1259" i="3"/>
  <c r="L1259" i="3"/>
  <c r="J1260" i="3"/>
  <c r="K1260" i="3"/>
  <c r="L1260" i="3"/>
  <c r="J1261" i="3"/>
  <c r="K1261" i="3"/>
  <c r="L1261" i="3"/>
  <c r="J1262" i="3"/>
  <c r="K1262" i="3"/>
  <c r="L1262" i="3"/>
  <c r="J1263" i="3"/>
  <c r="K1263" i="3"/>
  <c r="L1263" i="3"/>
  <c r="J1264" i="3"/>
  <c r="K1264" i="3"/>
  <c r="L1264" i="3"/>
  <c r="J1265" i="3"/>
  <c r="K1265" i="3"/>
  <c r="L1265" i="3"/>
  <c r="J1266" i="3"/>
  <c r="K1266" i="3"/>
  <c r="L1266" i="3"/>
  <c r="J1267" i="3"/>
  <c r="K1267" i="3"/>
  <c r="L1267" i="3"/>
  <c r="J1268" i="3"/>
  <c r="K1268" i="3"/>
  <c r="L1268" i="3"/>
  <c r="J1269" i="3"/>
  <c r="K1269" i="3"/>
  <c r="L1269" i="3"/>
  <c r="J1270" i="3"/>
  <c r="K1270" i="3"/>
  <c r="L1270" i="3"/>
  <c r="J1271" i="3"/>
  <c r="K1271" i="3"/>
  <c r="L1271" i="3"/>
  <c r="J1272" i="3"/>
  <c r="K1272" i="3"/>
  <c r="L1272" i="3"/>
  <c r="J1273" i="3"/>
  <c r="K1273" i="3"/>
  <c r="L1273" i="3"/>
  <c r="J1274" i="3"/>
  <c r="K1274" i="3"/>
  <c r="L1274" i="3"/>
  <c r="J1275" i="3"/>
  <c r="K1275" i="3"/>
  <c r="L1275" i="3"/>
  <c r="J1276" i="3"/>
  <c r="K1276" i="3"/>
  <c r="L1276" i="3"/>
  <c r="J1277" i="3"/>
  <c r="K1277" i="3"/>
  <c r="L1277" i="3"/>
  <c r="J1278" i="3"/>
  <c r="K1278" i="3"/>
  <c r="L1278" i="3"/>
  <c r="J1279" i="3"/>
  <c r="K1279" i="3"/>
  <c r="L1279" i="3"/>
  <c r="J1280" i="3"/>
  <c r="K1280" i="3"/>
  <c r="L1280" i="3"/>
  <c r="J1281" i="3"/>
  <c r="K1281" i="3"/>
  <c r="L1281" i="3"/>
  <c r="J1282" i="3"/>
  <c r="K1282" i="3"/>
  <c r="L1282" i="3"/>
  <c r="J1283" i="3"/>
  <c r="K1283" i="3"/>
  <c r="L1283" i="3"/>
  <c r="J1284" i="3"/>
  <c r="K1284" i="3"/>
  <c r="L1284" i="3"/>
  <c r="J1285" i="3"/>
  <c r="K1285" i="3"/>
  <c r="L1285" i="3"/>
  <c r="J1286" i="3"/>
  <c r="K1286" i="3"/>
  <c r="L1286" i="3"/>
  <c r="J1287" i="3"/>
  <c r="K1287" i="3"/>
  <c r="L1287" i="3"/>
  <c r="J1288" i="3"/>
  <c r="K1288" i="3"/>
  <c r="L1288" i="3"/>
  <c r="J1289" i="3"/>
  <c r="K1289" i="3"/>
  <c r="L1289" i="3"/>
  <c r="J1290" i="3"/>
  <c r="K1290" i="3"/>
  <c r="L1290" i="3"/>
  <c r="J1291" i="3"/>
  <c r="K1291" i="3"/>
  <c r="L1291" i="3"/>
  <c r="J1292" i="3"/>
  <c r="K1292" i="3"/>
  <c r="L1292" i="3"/>
  <c r="J1293" i="3"/>
  <c r="K1293" i="3"/>
  <c r="L1293" i="3"/>
  <c r="J1294" i="3"/>
  <c r="K1294" i="3"/>
  <c r="L1294" i="3"/>
  <c r="J1295" i="3"/>
  <c r="K1295" i="3"/>
  <c r="L1295" i="3"/>
  <c r="J1296" i="3"/>
  <c r="K1296" i="3"/>
  <c r="L1296" i="3"/>
  <c r="J1297" i="3"/>
  <c r="K1297" i="3"/>
  <c r="L1297" i="3"/>
  <c r="J1298" i="3"/>
  <c r="K1298" i="3"/>
  <c r="L1298" i="3"/>
  <c r="J1299" i="3"/>
  <c r="K1299" i="3"/>
  <c r="L1299" i="3"/>
  <c r="J1300" i="3"/>
  <c r="K1300" i="3"/>
  <c r="L1300" i="3"/>
  <c r="J1301" i="3"/>
  <c r="K1301" i="3"/>
  <c r="L1301" i="3"/>
  <c r="J1302" i="3"/>
  <c r="K1302" i="3"/>
  <c r="L1302" i="3"/>
  <c r="J1303" i="3"/>
  <c r="K1303" i="3"/>
  <c r="L1303" i="3"/>
  <c r="J1304" i="3"/>
  <c r="K1304" i="3"/>
  <c r="L1304" i="3"/>
  <c r="J1305" i="3"/>
  <c r="K1305" i="3"/>
  <c r="L1305" i="3"/>
  <c r="J1306" i="3"/>
  <c r="K1306" i="3"/>
  <c r="L1306" i="3"/>
  <c r="J1307" i="3"/>
  <c r="K1307" i="3"/>
  <c r="L1307" i="3"/>
  <c r="J1308" i="3"/>
  <c r="K1308" i="3"/>
  <c r="L1308" i="3"/>
  <c r="J1309" i="3"/>
  <c r="K1309" i="3"/>
  <c r="L1309" i="3"/>
  <c r="J1310" i="3"/>
  <c r="K1310" i="3"/>
  <c r="L1310" i="3"/>
  <c r="J1311" i="3"/>
  <c r="K1311" i="3"/>
  <c r="L1311" i="3"/>
  <c r="J1312" i="3"/>
  <c r="K1312" i="3"/>
  <c r="L1312" i="3"/>
  <c r="J1313" i="3"/>
  <c r="K1313" i="3"/>
  <c r="L1313" i="3"/>
  <c r="J1314" i="3"/>
  <c r="K1314" i="3"/>
  <c r="L1314" i="3"/>
  <c r="J1315" i="3"/>
  <c r="K1315" i="3"/>
  <c r="L1315" i="3"/>
  <c r="J1316" i="3"/>
  <c r="K1316" i="3"/>
  <c r="L1316" i="3"/>
  <c r="J1317" i="3"/>
  <c r="K1317" i="3"/>
  <c r="L1317" i="3"/>
  <c r="J1318" i="3"/>
  <c r="K1318" i="3"/>
  <c r="L1318" i="3"/>
  <c r="J1319" i="3"/>
  <c r="K1319" i="3"/>
  <c r="L1319" i="3"/>
  <c r="J1320" i="3"/>
  <c r="K1320" i="3"/>
  <c r="L1320" i="3"/>
  <c r="J1321" i="3"/>
  <c r="K1321" i="3"/>
  <c r="L1321" i="3"/>
  <c r="J1322" i="3"/>
  <c r="K1322" i="3"/>
  <c r="L1322" i="3"/>
  <c r="J1323" i="3"/>
  <c r="K1323" i="3"/>
  <c r="L1323" i="3"/>
  <c r="J1324" i="3"/>
  <c r="K1324" i="3"/>
  <c r="L1324" i="3"/>
  <c r="J1325" i="3"/>
  <c r="K1325" i="3"/>
  <c r="L1325" i="3"/>
  <c r="J1326" i="3"/>
  <c r="K1326" i="3"/>
  <c r="L1326" i="3"/>
  <c r="J1327" i="3"/>
  <c r="K1327" i="3"/>
  <c r="L1327" i="3"/>
  <c r="J1328" i="3"/>
  <c r="K1328" i="3"/>
  <c r="L1328" i="3"/>
  <c r="J1329" i="3"/>
  <c r="K1329" i="3"/>
  <c r="L1329" i="3"/>
  <c r="J1330" i="3"/>
  <c r="K1330" i="3"/>
  <c r="L1330" i="3"/>
  <c r="J1331" i="3"/>
  <c r="K1331" i="3"/>
  <c r="L1331" i="3"/>
  <c r="J1332" i="3"/>
  <c r="K1332" i="3"/>
  <c r="L1332" i="3"/>
  <c r="J1333" i="3"/>
  <c r="K1333" i="3"/>
  <c r="L1333" i="3"/>
  <c r="J1334" i="3"/>
  <c r="K1334" i="3"/>
  <c r="L1334" i="3"/>
  <c r="J1335" i="3"/>
  <c r="K1335" i="3"/>
  <c r="L1335" i="3"/>
  <c r="J1336" i="3"/>
  <c r="K1336" i="3"/>
  <c r="L1336" i="3"/>
  <c r="J1337" i="3"/>
  <c r="K1337" i="3"/>
  <c r="L1337" i="3"/>
  <c r="J1338" i="3"/>
  <c r="K1338" i="3"/>
  <c r="L1338" i="3"/>
  <c r="J1339" i="3"/>
  <c r="K1339" i="3"/>
  <c r="L1339" i="3"/>
  <c r="J1340" i="3"/>
  <c r="K1340" i="3"/>
  <c r="L1340" i="3"/>
  <c r="J1341" i="3"/>
  <c r="K1341" i="3"/>
  <c r="L1341" i="3"/>
  <c r="J1342" i="3"/>
  <c r="K1342" i="3"/>
  <c r="L1342" i="3"/>
  <c r="J1343" i="3"/>
  <c r="K1343" i="3"/>
  <c r="L1343" i="3"/>
  <c r="J1344" i="3"/>
  <c r="K1344" i="3"/>
  <c r="L1344" i="3"/>
  <c r="J1345" i="3"/>
  <c r="K1345" i="3"/>
  <c r="L1345" i="3"/>
  <c r="J1346" i="3"/>
  <c r="K1346" i="3"/>
  <c r="L1346" i="3"/>
  <c r="J1347" i="3"/>
  <c r="K1347" i="3"/>
  <c r="L1347" i="3"/>
  <c r="J1348" i="3"/>
  <c r="K1348" i="3"/>
  <c r="L1348" i="3"/>
  <c r="J1349" i="3"/>
  <c r="K1349" i="3"/>
  <c r="L1349" i="3"/>
  <c r="J1350" i="3"/>
  <c r="K1350" i="3"/>
  <c r="L1350" i="3"/>
  <c r="J1351" i="3"/>
  <c r="K1351" i="3"/>
  <c r="L1351" i="3"/>
  <c r="J1352" i="3"/>
  <c r="K1352" i="3"/>
  <c r="L1352" i="3"/>
  <c r="J1353" i="3"/>
  <c r="K1353" i="3"/>
  <c r="L1353" i="3"/>
  <c r="J1354" i="3"/>
  <c r="K1354" i="3"/>
  <c r="L1354" i="3"/>
  <c r="J1355" i="3"/>
  <c r="K1355" i="3"/>
  <c r="L1355" i="3"/>
  <c r="J1356" i="3"/>
  <c r="K1356" i="3"/>
  <c r="L1356" i="3"/>
  <c r="J1357" i="3"/>
  <c r="K1357" i="3"/>
  <c r="L1357" i="3"/>
  <c r="J1358" i="3"/>
  <c r="K1358" i="3"/>
  <c r="L1358" i="3"/>
  <c r="J1359" i="3"/>
  <c r="K1359" i="3"/>
  <c r="L1359" i="3"/>
  <c r="J1360" i="3"/>
  <c r="K1360" i="3"/>
  <c r="L1360" i="3"/>
  <c r="J1361" i="3"/>
  <c r="K1361" i="3"/>
  <c r="L1361" i="3"/>
  <c r="J1362" i="3"/>
  <c r="K1362" i="3"/>
  <c r="L1362" i="3"/>
  <c r="J1363" i="3"/>
  <c r="K1363" i="3"/>
  <c r="L1363" i="3"/>
  <c r="J1364" i="3"/>
  <c r="K1364" i="3"/>
  <c r="L1364" i="3"/>
  <c r="J1365" i="3"/>
  <c r="K1365" i="3"/>
  <c r="L1365" i="3"/>
  <c r="J1366" i="3"/>
  <c r="K1366" i="3"/>
  <c r="L1366" i="3"/>
  <c r="J1367" i="3"/>
  <c r="K1367" i="3"/>
  <c r="L1367" i="3"/>
  <c r="J1368" i="3"/>
  <c r="K1368" i="3"/>
  <c r="L1368" i="3"/>
  <c r="J1369" i="3"/>
  <c r="K1369" i="3"/>
  <c r="L1369" i="3"/>
  <c r="J1370" i="3"/>
  <c r="K1370" i="3"/>
  <c r="L1370" i="3"/>
  <c r="J1371" i="3"/>
  <c r="K1371" i="3"/>
  <c r="L1371" i="3"/>
  <c r="J1372" i="3"/>
  <c r="K1372" i="3"/>
  <c r="L1372" i="3"/>
  <c r="J1373" i="3"/>
  <c r="K1373" i="3"/>
  <c r="L1373" i="3"/>
  <c r="J1374" i="3"/>
  <c r="K1374" i="3"/>
  <c r="L1374" i="3"/>
  <c r="J1375" i="3"/>
  <c r="K1375" i="3"/>
  <c r="L1375" i="3"/>
  <c r="J1376" i="3"/>
  <c r="K1376" i="3"/>
  <c r="L1376" i="3"/>
  <c r="J1377" i="3"/>
  <c r="K1377" i="3"/>
  <c r="L1377" i="3"/>
  <c r="J1378" i="3"/>
  <c r="K1378" i="3"/>
  <c r="L1378" i="3"/>
  <c r="J1379" i="3"/>
  <c r="K1379" i="3"/>
  <c r="L1379" i="3"/>
  <c r="J1380" i="3"/>
  <c r="K1380" i="3"/>
  <c r="L1380" i="3"/>
  <c r="J1381" i="3"/>
  <c r="K1381" i="3"/>
  <c r="L1381" i="3"/>
  <c r="J1382" i="3"/>
  <c r="K1382" i="3"/>
  <c r="L1382" i="3"/>
  <c r="J1383" i="3"/>
  <c r="K1383" i="3"/>
  <c r="L1383" i="3"/>
  <c r="J1384" i="3"/>
  <c r="K1384" i="3"/>
  <c r="L1384" i="3"/>
  <c r="J1385" i="3"/>
  <c r="K1385" i="3"/>
  <c r="L1385" i="3"/>
  <c r="J1386" i="3"/>
  <c r="K1386" i="3"/>
  <c r="L1386" i="3"/>
  <c r="J1387" i="3"/>
  <c r="K1387" i="3"/>
  <c r="L1387" i="3"/>
  <c r="J1388" i="3"/>
  <c r="K1388" i="3"/>
  <c r="L1388" i="3"/>
  <c r="J1389" i="3"/>
  <c r="K1389" i="3"/>
  <c r="L1389" i="3"/>
  <c r="J1390" i="3"/>
  <c r="K1390" i="3"/>
  <c r="L1390" i="3"/>
  <c r="J1391" i="3"/>
  <c r="K1391" i="3"/>
  <c r="L1391" i="3"/>
  <c r="J1392" i="3"/>
  <c r="K1392" i="3"/>
  <c r="L1392" i="3"/>
  <c r="J1393" i="3"/>
  <c r="K1393" i="3"/>
  <c r="L1393" i="3"/>
  <c r="J1394" i="3"/>
  <c r="K1394" i="3"/>
  <c r="L1394" i="3"/>
  <c r="J1395" i="3"/>
  <c r="K1395" i="3"/>
  <c r="L1395" i="3"/>
  <c r="J1396" i="3"/>
  <c r="K1396" i="3"/>
  <c r="L1396" i="3"/>
  <c r="J1397" i="3"/>
  <c r="K1397" i="3"/>
  <c r="L1397" i="3"/>
  <c r="J1398" i="3"/>
  <c r="K1398" i="3"/>
  <c r="L1398" i="3"/>
  <c r="J1399" i="3"/>
  <c r="K1399" i="3"/>
  <c r="L1399" i="3"/>
  <c r="J1400" i="3"/>
  <c r="K1400" i="3"/>
  <c r="L1400" i="3"/>
  <c r="J1401" i="3"/>
  <c r="K1401" i="3"/>
  <c r="L1401" i="3"/>
  <c r="J1402" i="3"/>
  <c r="K1402" i="3"/>
  <c r="L1402" i="3"/>
  <c r="J1403" i="3"/>
  <c r="K1403" i="3"/>
  <c r="L1403" i="3"/>
  <c r="J1404" i="3"/>
  <c r="K1404" i="3"/>
  <c r="L1404" i="3"/>
  <c r="J1405" i="3"/>
  <c r="K1405" i="3"/>
  <c r="L1405" i="3"/>
  <c r="J1406" i="3"/>
  <c r="K1406" i="3"/>
  <c r="L1406" i="3"/>
  <c r="J1407" i="3"/>
  <c r="K1407" i="3"/>
  <c r="L1407" i="3"/>
  <c r="J1408" i="3"/>
  <c r="K1408" i="3"/>
  <c r="L1408" i="3"/>
  <c r="J1409" i="3"/>
  <c r="K1409" i="3"/>
  <c r="L1409" i="3"/>
  <c r="J1410" i="3"/>
  <c r="K1410" i="3"/>
  <c r="L1410" i="3"/>
  <c r="J1411" i="3"/>
  <c r="K1411" i="3"/>
  <c r="L1411" i="3"/>
  <c r="J1412" i="3"/>
  <c r="K1412" i="3"/>
  <c r="L1412" i="3"/>
  <c r="J1413" i="3"/>
  <c r="K1413" i="3"/>
  <c r="L1413" i="3"/>
  <c r="J1414" i="3"/>
  <c r="K1414" i="3"/>
  <c r="L1414" i="3"/>
  <c r="J1415" i="3"/>
  <c r="K1415" i="3"/>
  <c r="L1415" i="3"/>
  <c r="J1416" i="3"/>
  <c r="K1416" i="3"/>
  <c r="L1416" i="3"/>
  <c r="J1417" i="3"/>
  <c r="K1417" i="3"/>
  <c r="L1417" i="3"/>
  <c r="J1418" i="3"/>
  <c r="K1418" i="3"/>
  <c r="L1418" i="3"/>
  <c r="J1419" i="3"/>
  <c r="K1419" i="3"/>
  <c r="L1419" i="3"/>
  <c r="J1420" i="3"/>
  <c r="K1420" i="3"/>
  <c r="L1420" i="3"/>
  <c r="J1421" i="3"/>
  <c r="K1421" i="3"/>
  <c r="L1421" i="3"/>
  <c r="J1422" i="3"/>
  <c r="K1422" i="3"/>
  <c r="L1422" i="3"/>
  <c r="J1423" i="3"/>
  <c r="K1423" i="3"/>
  <c r="L1423" i="3"/>
  <c r="J1424" i="3"/>
  <c r="K1424" i="3"/>
  <c r="L1424" i="3"/>
  <c r="J1425" i="3"/>
  <c r="K1425" i="3"/>
  <c r="L1425" i="3"/>
  <c r="J1426" i="3"/>
  <c r="K1426" i="3"/>
  <c r="L1426" i="3"/>
  <c r="J1427" i="3"/>
  <c r="K1427" i="3"/>
  <c r="L1427" i="3"/>
  <c r="J1428" i="3"/>
  <c r="K1428" i="3"/>
  <c r="L1428" i="3"/>
  <c r="J1429" i="3"/>
  <c r="K1429" i="3"/>
  <c r="L1429" i="3"/>
  <c r="J1430" i="3"/>
  <c r="K1430" i="3"/>
  <c r="L1430" i="3"/>
  <c r="J1431" i="3"/>
  <c r="K1431" i="3"/>
  <c r="L1431" i="3"/>
  <c r="J1432" i="3"/>
  <c r="K1432" i="3"/>
  <c r="L1432" i="3"/>
  <c r="J1433" i="3"/>
  <c r="K1433" i="3"/>
  <c r="L1433" i="3"/>
  <c r="J1434" i="3"/>
  <c r="K1434" i="3"/>
  <c r="L1434" i="3"/>
  <c r="J1435" i="3"/>
  <c r="K1435" i="3"/>
  <c r="L1435" i="3"/>
  <c r="J1436" i="3"/>
  <c r="K1436" i="3"/>
  <c r="L1436" i="3"/>
  <c r="J1437" i="3"/>
  <c r="K1437" i="3"/>
  <c r="L1437" i="3"/>
  <c r="J1438" i="3"/>
  <c r="K1438" i="3"/>
  <c r="L1438" i="3"/>
  <c r="J1439" i="3"/>
  <c r="K1439" i="3"/>
  <c r="L1439" i="3"/>
  <c r="J1440" i="3"/>
  <c r="K1440" i="3"/>
  <c r="L1440" i="3"/>
  <c r="J1441" i="3"/>
  <c r="K1441" i="3"/>
  <c r="L1441" i="3"/>
  <c r="J1442" i="3"/>
  <c r="K1442" i="3"/>
  <c r="L1442" i="3"/>
  <c r="J1443" i="3"/>
  <c r="K1443" i="3"/>
  <c r="L1443" i="3"/>
  <c r="J1444" i="3"/>
  <c r="K1444" i="3"/>
  <c r="L1444" i="3"/>
  <c r="J1445" i="3"/>
  <c r="K1445" i="3"/>
  <c r="L1445" i="3"/>
  <c r="J1446" i="3"/>
  <c r="K1446" i="3"/>
  <c r="L1446" i="3"/>
  <c r="J1447" i="3"/>
  <c r="K1447" i="3"/>
  <c r="L1447" i="3"/>
  <c r="J1448" i="3"/>
  <c r="K1448" i="3"/>
  <c r="L1448" i="3"/>
  <c r="J1449" i="3"/>
  <c r="K1449" i="3"/>
  <c r="L1449" i="3"/>
  <c r="J1450" i="3"/>
  <c r="K1450" i="3"/>
  <c r="L1450" i="3"/>
  <c r="J1451" i="3"/>
  <c r="K1451" i="3"/>
  <c r="L1451" i="3"/>
  <c r="J1452" i="3"/>
  <c r="K1452" i="3"/>
  <c r="L1452" i="3"/>
  <c r="J1453" i="3"/>
  <c r="K1453" i="3"/>
  <c r="L1453" i="3"/>
  <c r="J1454" i="3"/>
  <c r="K1454" i="3"/>
  <c r="L1454" i="3"/>
  <c r="J1455" i="3"/>
  <c r="K1455" i="3"/>
  <c r="L1455" i="3"/>
  <c r="J1456" i="3"/>
  <c r="K1456" i="3"/>
  <c r="L1456" i="3"/>
  <c r="J1457" i="3"/>
  <c r="K1457" i="3"/>
  <c r="L1457" i="3"/>
  <c r="J1458" i="3"/>
  <c r="K1458" i="3"/>
  <c r="L1458" i="3"/>
  <c r="J1459" i="3"/>
  <c r="K1459" i="3"/>
  <c r="L1459" i="3"/>
  <c r="J1460" i="3"/>
  <c r="K1460" i="3"/>
  <c r="L1460" i="3"/>
  <c r="J1461" i="3"/>
  <c r="K1461" i="3"/>
  <c r="L1461" i="3"/>
  <c r="J1462" i="3"/>
  <c r="K1462" i="3"/>
  <c r="L1462" i="3"/>
  <c r="J1463" i="3"/>
  <c r="K1463" i="3"/>
  <c r="L1463" i="3"/>
  <c r="J1464" i="3"/>
  <c r="K1464" i="3"/>
  <c r="L1464" i="3"/>
  <c r="J1465" i="3"/>
  <c r="K1465" i="3"/>
  <c r="L1465" i="3"/>
  <c r="J1466" i="3"/>
  <c r="K1466" i="3"/>
  <c r="L1466" i="3"/>
  <c r="J1467" i="3"/>
  <c r="K1467" i="3"/>
  <c r="L1467" i="3"/>
  <c r="J1468" i="3"/>
  <c r="K1468" i="3"/>
  <c r="L1468" i="3"/>
  <c r="J1469" i="3"/>
  <c r="K1469" i="3"/>
  <c r="L1469" i="3"/>
  <c r="J1470" i="3"/>
  <c r="K1470" i="3"/>
  <c r="L1470" i="3"/>
  <c r="J1471" i="3"/>
  <c r="K1471" i="3"/>
  <c r="L1471" i="3"/>
  <c r="J1472" i="3"/>
  <c r="K1472" i="3"/>
  <c r="L1472" i="3"/>
  <c r="J1473" i="3"/>
  <c r="K1473" i="3"/>
  <c r="L1473" i="3"/>
  <c r="J1474" i="3"/>
  <c r="K1474" i="3"/>
  <c r="L1474" i="3"/>
  <c r="J1475" i="3"/>
  <c r="K1475" i="3"/>
  <c r="L1475" i="3"/>
  <c r="J1476" i="3"/>
  <c r="K1476" i="3"/>
  <c r="L1476" i="3"/>
  <c r="J1477" i="3"/>
  <c r="K1477" i="3"/>
  <c r="L1477" i="3"/>
  <c r="J1478" i="3"/>
  <c r="K1478" i="3"/>
  <c r="L1478" i="3"/>
  <c r="J1479" i="3"/>
  <c r="K1479" i="3"/>
  <c r="L1479" i="3"/>
  <c r="J1480" i="3"/>
  <c r="K1480" i="3"/>
  <c r="L1480" i="3"/>
  <c r="J1481" i="3"/>
  <c r="K1481" i="3"/>
  <c r="L1481" i="3"/>
  <c r="J1482" i="3"/>
  <c r="K1482" i="3"/>
  <c r="L1482" i="3"/>
  <c r="J1483" i="3"/>
  <c r="K1483" i="3"/>
  <c r="L1483" i="3"/>
  <c r="J1484" i="3"/>
  <c r="K1484" i="3"/>
  <c r="L1484" i="3"/>
  <c r="J1485" i="3"/>
  <c r="K1485" i="3"/>
  <c r="L1485" i="3"/>
  <c r="J1486" i="3"/>
  <c r="K1486" i="3"/>
  <c r="L1486" i="3"/>
  <c r="J1487" i="3"/>
  <c r="K1487" i="3"/>
  <c r="L1487" i="3"/>
  <c r="J1488" i="3"/>
  <c r="K1488" i="3"/>
  <c r="L1488" i="3"/>
  <c r="J1489" i="3"/>
  <c r="K1489" i="3"/>
  <c r="L1489" i="3"/>
  <c r="J1490" i="3"/>
  <c r="K1490" i="3"/>
  <c r="L1490" i="3"/>
  <c r="J1491" i="3"/>
  <c r="K1491" i="3"/>
  <c r="L1491" i="3"/>
  <c r="J1492" i="3"/>
  <c r="K1492" i="3"/>
  <c r="L1492" i="3"/>
  <c r="J1493" i="3"/>
  <c r="K1493" i="3"/>
  <c r="L1493" i="3"/>
  <c r="J1494" i="3"/>
  <c r="K1494" i="3"/>
  <c r="L1494" i="3"/>
  <c r="J1495" i="3"/>
  <c r="K1495" i="3"/>
  <c r="L1495" i="3"/>
  <c r="J1496" i="3"/>
  <c r="K1496" i="3"/>
  <c r="L1496" i="3"/>
  <c r="J1497" i="3"/>
  <c r="K1497" i="3"/>
  <c r="L1497" i="3"/>
  <c r="J1498" i="3"/>
  <c r="K1498" i="3"/>
  <c r="L1498" i="3"/>
  <c r="J1499" i="3"/>
  <c r="K1499" i="3"/>
  <c r="L1499" i="3"/>
  <c r="J1500" i="3"/>
  <c r="K1500" i="3"/>
  <c r="L1500" i="3"/>
  <c r="J1501" i="3"/>
  <c r="K1501" i="3"/>
  <c r="L1501" i="3"/>
  <c r="J1502" i="3"/>
  <c r="K1502" i="3"/>
  <c r="L1502" i="3"/>
  <c r="J1503" i="3"/>
  <c r="K1503" i="3"/>
  <c r="L1503" i="3"/>
  <c r="J1504" i="3"/>
  <c r="K1504" i="3"/>
  <c r="L1504" i="3"/>
  <c r="J1505" i="3"/>
  <c r="K1505" i="3"/>
  <c r="L1505" i="3"/>
  <c r="J1506" i="3"/>
  <c r="K1506" i="3"/>
  <c r="L1506" i="3"/>
  <c r="J1507" i="3"/>
  <c r="K1507" i="3"/>
  <c r="L1507" i="3"/>
  <c r="J1508" i="3"/>
  <c r="K1508" i="3"/>
  <c r="L1508" i="3"/>
  <c r="J1509" i="3"/>
  <c r="K1509" i="3"/>
  <c r="L1509" i="3"/>
  <c r="J1510" i="3"/>
  <c r="K1510" i="3"/>
  <c r="L1510" i="3"/>
  <c r="J1511" i="3"/>
  <c r="K1511" i="3"/>
  <c r="L1511" i="3"/>
  <c r="J1512" i="3"/>
  <c r="K1512" i="3"/>
  <c r="L1512" i="3"/>
  <c r="J1513" i="3"/>
  <c r="K1513" i="3"/>
  <c r="L1513" i="3"/>
  <c r="J1514" i="3"/>
  <c r="K1514" i="3"/>
  <c r="L1514" i="3"/>
  <c r="J1515" i="3"/>
  <c r="K1515" i="3"/>
  <c r="L1515" i="3"/>
  <c r="J1516" i="3"/>
  <c r="K1516" i="3"/>
  <c r="L1516" i="3"/>
  <c r="J1517" i="3"/>
  <c r="K1517" i="3"/>
  <c r="L1517" i="3"/>
  <c r="J1518" i="3"/>
  <c r="K1518" i="3"/>
  <c r="L1518" i="3"/>
  <c r="J1519" i="3"/>
  <c r="K1519" i="3"/>
  <c r="L1519" i="3"/>
  <c r="J1520" i="3"/>
  <c r="K1520" i="3"/>
  <c r="L1520" i="3"/>
  <c r="J1521" i="3"/>
  <c r="K1521" i="3"/>
  <c r="L1521" i="3"/>
  <c r="J1522" i="3"/>
  <c r="K1522" i="3"/>
  <c r="L1522" i="3"/>
  <c r="J1523" i="3"/>
  <c r="K1523" i="3"/>
  <c r="L1523" i="3"/>
  <c r="J1524" i="3"/>
  <c r="K1524" i="3"/>
  <c r="L1524" i="3"/>
  <c r="J1525" i="3"/>
  <c r="K1525" i="3"/>
  <c r="L1525" i="3"/>
  <c r="J1526" i="3"/>
  <c r="K1526" i="3"/>
  <c r="L1526" i="3"/>
  <c r="J1527" i="3"/>
  <c r="K1527" i="3"/>
  <c r="L1527" i="3"/>
  <c r="J1528" i="3"/>
  <c r="K1528" i="3"/>
  <c r="L1528" i="3"/>
  <c r="J1529" i="3"/>
  <c r="K1529" i="3"/>
  <c r="L1529" i="3"/>
  <c r="J1530" i="3"/>
  <c r="K1530" i="3"/>
  <c r="L1530" i="3"/>
  <c r="J1531" i="3"/>
  <c r="K1531" i="3"/>
  <c r="L1531" i="3"/>
  <c r="J1532" i="3"/>
  <c r="K1532" i="3"/>
  <c r="L1532" i="3"/>
  <c r="J1533" i="3"/>
  <c r="K1533" i="3"/>
  <c r="L1533" i="3"/>
  <c r="J1534" i="3"/>
  <c r="K1534" i="3"/>
  <c r="L1534" i="3"/>
  <c r="J1535" i="3"/>
  <c r="K1535" i="3"/>
  <c r="L1535" i="3"/>
  <c r="J1536" i="3"/>
  <c r="K1536" i="3"/>
  <c r="L1536" i="3"/>
  <c r="J1537" i="3"/>
  <c r="K1537" i="3"/>
  <c r="L1537" i="3"/>
  <c r="J1538" i="3"/>
  <c r="K1538" i="3"/>
  <c r="L1538" i="3"/>
  <c r="J1539" i="3"/>
  <c r="K1539" i="3"/>
  <c r="L1539" i="3"/>
  <c r="J1540" i="3"/>
  <c r="K1540" i="3"/>
  <c r="L1540" i="3"/>
  <c r="J1541" i="3"/>
  <c r="K1541" i="3"/>
  <c r="L1541" i="3"/>
  <c r="J1542" i="3"/>
  <c r="K1542" i="3"/>
  <c r="L1542" i="3"/>
  <c r="J1543" i="3"/>
  <c r="K1543" i="3"/>
  <c r="L1543" i="3"/>
  <c r="J1544" i="3"/>
  <c r="K1544" i="3"/>
  <c r="L1544" i="3"/>
  <c r="J1545" i="3"/>
  <c r="K1545" i="3"/>
  <c r="L1545" i="3"/>
  <c r="J1546" i="3"/>
  <c r="K1546" i="3"/>
  <c r="L1546" i="3"/>
  <c r="J1547" i="3"/>
  <c r="K1547" i="3"/>
  <c r="L1547" i="3"/>
  <c r="J1548" i="3"/>
  <c r="K1548" i="3"/>
  <c r="L1548" i="3"/>
  <c r="J1549" i="3"/>
  <c r="K1549" i="3"/>
  <c r="L1549" i="3"/>
  <c r="J1550" i="3"/>
  <c r="K1550" i="3"/>
  <c r="L1550" i="3"/>
  <c r="J1551" i="3"/>
  <c r="K1551" i="3"/>
  <c r="L1551" i="3"/>
  <c r="J1552" i="3"/>
  <c r="K1552" i="3"/>
  <c r="L1552" i="3"/>
  <c r="J1553" i="3"/>
  <c r="K1553" i="3"/>
  <c r="L1553" i="3"/>
  <c r="J1554" i="3"/>
  <c r="K1554" i="3"/>
  <c r="L1554" i="3"/>
  <c r="J1555" i="3"/>
  <c r="K1555" i="3"/>
  <c r="L1555" i="3"/>
  <c r="J1556" i="3"/>
  <c r="K1556" i="3"/>
  <c r="L1556" i="3"/>
  <c r="J1557" i="3"/>
  <c r="K1557" i="3"/>
  <c r="L1557" i="3"/>
  <c r="J1558" i="3"/>
  <c r="K1558" i="3"/>
  <c r="L1558" i="3"/>
  <c r="J1559" i="3"/>
  <c r="K1559" i="3"/>
  <c r="L1559" i="3"/>
  <c r="J1560" i="3"/>
  <c r="K1560" i="3"/>
  <c r="L1560" i="3"/>
  <c r="J1561" i="3"/>
  <c r="K1561" i="3"/>
  <c r="L1561" i="3"/>
  <c r="J1562" i="3"/>
  <c r="K1562" i="3"/>
  <c r="L1562" i="3"/>
  <c r="J1563" i="3"/>
  <c r="K1563" i="3"/>
  <c r="L1563" i="3"/>
  <c r="J1564" i="3"/>
  <c r="K1564" i="3"/>
  <c r="L1564" i="3"/>
  <c r="J1565" i="3"/>
  <c r="K1565" i="3"/>
  <c r="L1565" i="3"/>
  <c r="J1566" i="3"/>
  <c r="K1566" i="3"/>
  <c r="L1566" i="3"/>
  <c r="J1567" i="3"/>
  <c r="K1567" i="3"/>
  <c r="L1567" i="3"/>
  <c r="J1568" i="3"/>
  <c r="K1568" i="3"/>
  <c r="L1568" i="3"/>
  <c r="J1569" i="3"/>
  <c r="K1569" i="3"/>
  <c r="L1569" i="3"/>
  <c r="J1570" i="3"/>
  <c r="K1570" i="3"/>
  <c r="L1570" i="3"/>
  <c r="J1571" i="3"/>
  <c r="K1571" i="3"/>
  <c r="L1571" i="3"/>
  <c r="J1572" i="3"/>
  <c r="K1572" i="3"/>
  <c r="L1572" i="3"/>
  <c r="J1573" i="3"/>
  <c r="K1573" i="3"/>
  <c r="L1573" i="3"/>
  <c r="J1574" i="3"/>
  <c r="K1574" i="3"/>
  <c r="L1574" i="3"/>
  <c r="J1575" i="3"/>
  <c r="K1575" i="3"/>
  <c r="L1575" i="3"/>
  <c r="J1576" i="3"/>
  <c r="K1576" i="3"/>
  <c r="L1576" i="3"/>
  <c r="J1577" i="3"/>
  <c r="K1577" i="3"/>
  <c r="L1577" i="3"/>
  <c r="J1578" i="3"/>
  <c r="K1578" i="3"/>
  <c r="L1578" i="3"/>
  <c r="J1579" i="3"/>
  <c r="K1579" i="3"/>
  <c r="L1579" i="3"/>
  <c r="J1580" i="3"/>
  <c r="K1580" i="3"/>
  <c r="L1580" i="3"/>
  <c r="J1581" i="3"/>
  <c r="K1581" i="3"/>
  <c r="L1581" i="3"/>
  <c r="J1582" i="3"/>
  <c r="K1582" i="3"/>
  <c r="L1582" i="3"/>
  <c r="J1583" i="3"/>
  <c r="K1583" i="3"/>
  <c r="L1583" i="3"/>
  <c r="J1584" i="3"/>
  <c r="K1584" i="3"/>
  <c r="L1584" i="3"/>
  <c r="J1585" i="3"/>
  <c r="K1585" i="3"/>
  <c r="L1585" i="3"/>
  <c r="J1586" i="3"/>
  <c r="K1586" i="3"/>
  <c r="L1586" i="3"/>
  <c r="J1587" i="3"/>
  <c r="K1587" i="3"/>
  <c r="L1587" i="3"/>
  <c r="J1588" i="3"/>
  <c r="K1588" i="3"/>
  <c r="L1588" i="3"/>
  <c r="J1589" i="3"/>
  <c r="K1589" i="3"/>
  <c r="L1589" i="3"/>
  <c r="J1590" i="3"/>
  <c r="K1590" i="3"/>
  <c r="L1590" i="3"/>
  <c r="J1591" i="3"/>
  <c r="K1591" i="3"/>
  <c r="L1591" i="3"/>
  <c r="J1592" i="3"/>
  <c r="K1592" i="3"/>
  <c r="L1592" i="3"/>
  <c r="J1593" i="3"/>
  <c r="K1593" i="3"/>
  <c r="L1593" i="3"/>
  <c r="J1594" i="3"/>
  <c r="K1594" i="3"/>
  <c r="L1594" i="3"/>
  <c r="J1595" i="3"/>
  <c r="K1595" i="3"/>
  <c r="L1595" i="3"/>
  <c r="J1596" i="3"/>
  <c r="K1596" i="3"/>
  <c r="L1596" i="3"/>
  <c r="J1597" i="3"/>
  <c r="K1597" i="3"/>
  <c r="L1597" i="3"/>
  <c r="J1598" i="3"/>
  <c r="K1598" i="3"/>
  <c r="L1598" i="3"/>
  <c r="J1599" i="3"/>
  <c r="K1599" i="3"/>
  <c r="L1599" i="3"/>
  <c r="J1600" i="3"/>
  <c r="K1600" i="3"/>
  <c r="L1600" i="3"/>
  <c r="J1601" i="3"/>
  <c r="K1601" i="3"/>
  <c r="L1601" i="3"/>
  <c r="J1602" i="3"/>
  <c r="K1602" i="3"/>
  <c r="L1602" i="3"/>
  <c r="J1603" i="3"/>
  <c r="K1603" i="3"/>
  <c r="L1603" i="3"/>
  <c r="J1604" i="3"/>
  <c r="K1604" i="3"/>
  <c r="L1604" i="3"/>
  <c r="J1605" i="3"/>
  <c r="K1605" i="3"/>
  <c r="L1605" i="3"/>
  <c r="J1606" i="3"/>
  <c r="K1606" i="3"/>
  <c r="L1606" i="3"/>
  <c r="J1607" i="3"/>
  <c r="K1607" i="3"/>
  <c r="L1607" i="3"/>
  <c r="J1608" i="3"/>
  <c r="K1608" i="3"/>
  <c r="L1608" i="3"/>
  <c r="J1609" i="3"/>
  <c r="K1609" i="3"/>
  <c r="L1609" i="3"/>
  <c r="J1610" i="3"/>
  <c r="K1610" i="3"/>
  <c r="L1610" i="3"/>
  <c r="J1611" i="3"/>
  <c r="K1611" i="3"/>
  <c r="L1611" i="3"/>
  <c r="J1612" i="3"/>
  <c r="K1612" i="3"/>
  <c r="L1612" i="3"/>
  <c r="J1613" i="3"/>
  <c r="K1613" i="3"/>
  <c r="L1613" i="3"/>
  <c r="J1614" i="3"/>
  <c r="K1614" i="3"/>
  <c r="L1614" i="3"/>
  <c r="J1615" i="3"/>
  <c r="K1615" i="3"/>
  <c r="L1615" i="3"/>
  <c r="J1616" i="3"/>
  <c r="K1616" i="3"/>
  <c r="L1616" i="3"/>
  <c r="J1617" i="3"/>
  <c r="K1617" i="3"/>
  <c r="L1617" i="3"/>
  <c r="J1618" i="3"/>
  <c r="K1618" i="3"/>
  <c r="L1618" i="3"/>
  <c r="J1619" i="3"/>
  <c r="K1619" i="3"/>
  <c r="L1619" i="3"/>
  <c r="J1620" i="3"/>
  <c r="K1620" i="3"/>
  <c r="L1620" i="3"/>
  <c r="J1621" i="3"/>
  <c r="K1621" i="3"/>
  <c r="L1621" i="3"/>
  <c r="J1622" i="3"/>
  <c r="K1622" i="3"/>
  <c r="L1622" i="3"/>
  <c r="J1623" i="3"/>
  <c r="K1623" i="3"/>
  <c r="L1623" i="3"/>
  <c r="J1624" i="3"/>
  <c r="K1624" i="3"/>
  <c r="L1624" i="3"/>
  <c r="J1625" i="3"/>
  <c r="K1625" i="3"/>
  <c r="L1625" i="3"/>
  <c r="J1626" i="3"/>
  <c r="K1626" i="3"/>
  <c r="L1626" i="3"/>
  <c r="J1627" i="3"/>
  <c r="K1627" i="3"/>
  <c r="L1627" i="3"/>
  <c r="J1628" i="3"/>
  <c r="K1628" i="3"/>
  <c r="L1628" i="3"/>
  <c r="J1629" i="3"/>
  <c r="K1629" i="3"/>
  <c r="L1629" i="3"/>
  <c r="J1630" i="3"/>
  <c r="K1630" i="3"/>
  <c r="L1630" i="3"/>
  <c r="J1631" i="3"/>
  <c r="K1631" i="3"/>
  <c r="L1631" i="3"/>
  <c r="J1632" i="3"/>
  <c r="K1632" i="3"/>
  <c r="L1632" i="3"/>
  <c r="J1633" i="3"/>
  <c r="K1633" i="3"/>
  <c r="L1633" i="3"/>
  <c r="J1634" i="3"/>
  <c r="K1634" i="3"/>
  <c r="L1634" i="3"/>
  <c r="J1635" i="3"/>
  <c r="K1635" i="3"/>
  <c r="L1635" i="3"/>
  <c r="J1636" i="3"/>
  <c r="K1636" i="3"/>
  <c r="L1636" i="3"/>
  <c r="J1637" i="3"/>
  <c r="K1637" i="3"/>
  <c r="L1637" i="3"/>
  <c r="J1638" i="3"/>
  <c r="K1638" i="3"/>
  <c r="L1638" i="3"/>
  <c r="J1639" i="3"/>
  <c r="K1639" i="3"/>
  <c r="L1639" i="3"/>
  <c r="J1640" i="3"/>
  <c r="K1640" i="3"/>
  <c r="L1640" i="3"/>
  <c r="J1641" i="3"/>
  <c r="K1641" i="3"/>
  <c r="L1641" i="3"/>
  <c r="J1642" i="3"/>
  <c r="K1642" i="3"/>
  <c r="L1642" i="3"/>
  <c r="J1643" i="3"/>
  <c r="K1643" i="3"/>
  <c r="L1643" i="3"/>
  <c r="J1644" i="3"/>
  <c r="K1644" i="3"/>
  <c r="L1644" i="3"/>
  <c r="J1645" i="3"/>
  <c r="K1645" i="3"/>
  <c r="L1645" i="3"/>
  <c r="J1646" i="3"/>
  <c r="K1646" i="3"/>
  <c r="L1646" i="3"/>
  <c r="J1647" i="3"/>
  <c r="K1647" i="3"/>
  <c r="L1647" i="3"/>
  <c r="J1648" i="3"/>
  <c r="K1648" i="3"/>
  <c r="L1648" i="3"/>
  <c r="J1649" i="3"/>
  <c r="K1649" i="3"/>
  <c r="L1649" i="3"/>
  <c r="J1650" i="3"/>
  <c r="K1650" i="3"/>
  <c r="L1650" i="3"/>
  <c r="J1651" i="3"/>
  <c r="K1651" i="3"/>
  <c r="L1651" i="3"/>
  <c r="J1652" i="3"/>
  <c r="K1652" i="3"/>
  <c r="L1652" i="3"/>
  <c r="J1653" i="3"/>
  <c r="K1653" i="3"/>
  <c r="L1653" i="3"/>
  <c r="J1654" i="3"/>
  <c r="K1654" i="3"/>
  <c r="L1654" i="3"/>
  <c r="J1655" i="3"/>
  <c r="K1655" i="3"/>
  <c r="L1655" i="3"/>
  <c r="J1656" i="3"/>
  <c r="K1656" i="3"/>
  <c r="L1656" i="3"/>
  <c r="J1657" i="3"/>
  <c r="K1657" i="3"/>
  <c r="L1657" i="3"/>
  <c r="J1658" i="3"/>
  <c r="K1658" i="3"/>
  <c r="L1658" i="3"/>
  <c r="J1659" i="3"/>
  <c r="K1659" i="3"/>
  <c r="L1659" i="3"/>
  <c r="J1660" i="3"/>
  <c r="K1660" i="3"/>
  <c r="L1660" i="3"/>
  <c r="J1661" i="3"/>
  <c r="K1661" i="3"/>
  <c r="L1661" i="3"/>
  <c r="J1662" i="3"/>
  <c r="K1662" i="3"/>
  <c r="L1662" i="3"/>
  <c r="J1663" i="3"/>
  <c r="K1663" i="3"/>
  <c r="L1663" i="3"/>
  <c r="J1664" i="3"/>
  <c r="K1664" i="3"/>
  <c r="L1664" i="3"/>
  <c r="J1665" i="3"/>
  <c r="K1665" i="3"/>
  <c r="L1665" i="3"/>
  <c r="J1666" i="3"/>
  <c r="K1666" i="3"/>
  <c r="L1666" i="3"/>
  <c r="J1667" i="3"/>
  <c r="K1667" i="3"/>
  <c r="L1667" i="3"/>
  <c r="J1668" i="3"/>
  <c r="K1668" i="3"/>
  <c r="L1668" i="3"/>
  <c r="J1669" i="3"/>
  <c r="K1669" i="3"/>
  <c r="L1669" i="3"/>
  <c r="J1670" i="3"/>
  <c r="K1670" i="3"/>
  <c r="L1670" i="3"/>
  <c r="J1671" i="3"/>
  <c r="K1671" i="3"/>
  <c r="L1671" i="3"/>
  <c r="J1672" i="3"/>
  <c r="K1672" i="3"/>
  <c r="L1672" i="3"/>
  <c r="J1673" i="3"/>
  <c r="K1673" i="3"/>
  <c r="L1673" i="3"/>
  <c r="J1674" i="3"/>
  <c r="K1674" i="3"/>
  <c r="L1674" i="3"/>
  <c r="J1675" i="3"/>
  <c r="K1675" i="3"/>
  <c r="L1675" i="3"/>
  <c r="J1676" i="3"/>
  <c r="K1676" i="3"/>
  <c r="L1676" i="3"/>
  <c r="J1677" i="3"/>
  <c r="K1677" i="3"/>
  <c r="L1677" i="3"/>
  <c r="J1678" i="3"/>
  <c r="K1678" i="3"/>
  <c r="L1678" i="3"/>
  <c r="J1679" i="3"/>
  <c r="K1679" i="3"/>
  <c r="L1679" i="3"/>
  <c r="J1680" i="3"/>
  <c r="K1680" i="3"/>
  <c r="L1680" i="3"/>
  <c r="J1681" i="3"/>
  <c r="K1681" i="3"/>
  <c r="L1681" i="3"/>
  <c r="J1682" i="3"/>
  <c r="K1682" i="3"/>
  <c r="L1682" i="3"/>
  <c r="J1683" i="3"/>
  <c r="K1683" i="3"/>
  <c r="L1683" i="3"/>
  <c r="J1684" i="3"/>
  <c r="K1684" i="3"/>
  <c r="L1684" i="3"/>
  <c r="J1685" i="3"/>
  <c r="K1685" i="3"/>
  <c r="L1685" i="3"/>
  <c r="J1686" i="3"/>
  <c r="K1686" i="3"/>
  <c r="L1686" i="3"/>
  <c r="J1687" i="3"/>
  <c r="K1687" i="3"/>
  <c r="L1687" i="3"/>
  <c r="J1688" i="3"/>
  <c r="K1688" i="3"/>
  <c r="L1688" i="3"/>
  <c r="J1689" i="3"/>
  <c r="K1689" i="3"/>
  <c r="L1689" i="3"/>
  <c r="J1690" i="3"/>
  <c r="K1690" i="3"/>
  <c r="L1690" i="3"/>
  <c r="J1691" i="3"/>
  <c r="K1691" i="3"/>
  <c r="L1691" i="3"/>
  <c r="J1692" i="3"/>
  <c r="K1692" i="3"/>
  <c r="L1692" i="3"/>
  <c r="J1693" i="3"/>
  <c r="K1693" i="3"/>
  <c r="L1693" i="3"/>
  <c r="J1694" i="3"/>
  <c r="K1694" i="3"/>
  <c r="L1694" i="3"/>
  <c r="J1695" i="3"/>
  <c r="K1695" i="3"/>
  <c r="L1695" i="3"/>
  <c r="J1696" i="3"/>
  <c r="K1696" i="3"/>
  <c r="L1696" i="3"/>
  <c r="J1697" i="3"/>
  <c r="K1697" i="3"/>
  <c r="L1697" i="3"/>
  <c r="J1698" i="3"/>
  <c r="K1698" i="3"/>
  <c r="L1698" i="3"/>
  <c r="J1699" i="3"/>
  <c r="K1699" i="3"/>
  <c r="L1699" i="3"/>
  <c r="J1700" i="3"/>
  <c r="K1700" i="3"/>
  <c r="L1700" i="3"/>
  <c r="J1701" i="3"/>
  <c r="K1701" i="3"/>
  <c r="L1701" i="3"/>
  <c r="J1702" i="3"/>
  <c r="K1702" i="3"/>
  <c r="L1702" i="3"/>
  <c r="J1703" i="3"/>
  <c r="K1703" i="3"/>
  <c r="L1703" i="3"/>
  <c r="J1704" i="3"/>
  <c r="K1704" i="3"/>
  <c r="L1704" i="3"/>
  <c r="J1705" i="3"/>
  <c r="K1705" i="3"/>
  <c r="L1705" i="3"/>
  <c r="J1706" i="3"/>
  <c r="K1706" i="3"/>
  <c r="L1706" i="3"/>
  <c r="J1707" i="3"/>
  <c r="K1707" i="3"/>
  <c r="L1707" i="3"/>
  <c r="J1708" i="3"/>
  <c r="K1708" i="3"/>
  <c r="L1708" i="3"/>
  <c r="J1709" i="3"/>
  <c r="K1709" i="3"/>
  <c r="L1709" i="3"/>
  <c r="J1710" i="3"/>
  <c r="K1710" i="3"/>
  <c r="L1710" i="3"/>
  <c r="J1711" i="3"/>
  <c r="K1711" i="3"/>
  <c r="L1711" i="3"/>
  <c r="J1712" i="3"/>
  <c r="K1712" i="3"/>
  <c r="L1712" i="3"/>
  <c r="J1713" i="3"/>
  <c r="K1713" i="3"/>
  <c r="L1713" i="3"/>
  <c r="J1714" i="3"/>
  <c r="K1714" i="3"/>
  <c r="L1714" i="3"/>
  <c r="J1715" i="3"/>
  <c r="K1715" i="3"/>
  <c r="L1715" i="3"/>
  <c r="J1716" i="3"/>
  <c r="K1716" i="3"/>
  <c r="L1716" i="3"/>
  <c r="J1717" i="3"/>
  <c r="K1717" i="3"/>
  <c r="L1717" i="3"/>
  <c r="J1718" i="3"/>
  <c r="K1718" i="3"/>
  <c r="L1718" i="3"/>
  <c r="J1719" i="3"/>
  <c r="K1719" i="3"/>
  <c r="L1719" i="3"/>
  <c r="J1720" i="3"/>
  <c r="K1720" i="3"/>
  <c r="L1720" i="3"/>
  <c r="J1721" i="3"/>
  <c r="K1721" i="3"/>
  <c r="L1721" i="3"/>
  <c r="J1722" i="3"/>
  <c r="K1722" i="3"/>
  <c r="L1722" i="3"/>
  <c r="J1723" i="3"/>
  <c r="K1723" i="3"/>
  <c r="L1723" i="3"/>
  <c r="J1724" i="3"/>
  <c r="K1724" i="3"/>
  <c r="L1724" i="3"/>
  <c r="J1725" i="3"/>
  <c r="K1725" i="3"/>
  <c r="L1725" i="3"/>
  <c r="J1726" i="3"/>
  <c r="K1726" i="3"/>
  <c r="L1726" i="3"/>
  <c r="J1727" i="3"/>
  <c r="K1727" i="3"/>
  <c r="L1727" i="3"/>
  <c r="J1728" i="3"/>
  <c r="K1728" i="3"/>
  <c r="L1728" i="3"/>
  <c r="J1729" i="3"/>
  <c r="K1729" i="3"/>
  <c r="L1729" i="3"/>
  <c r="J1730" i="3"/>
  <c r="K1730" i="3"/>
  <c r="L1730" i="3"/>
  <c r="J1731" i="3"/>
  <c r="K1731" i="3"/>
  <c r="L1731" i="3"/>
  <c r="J1732" i="3"/>
  <c r="K1732" i="3"/>
  <c r="L1732" i="3"/>
  <c r="J1733" i="3"/>
  <c r="K1733" i="3"/>
  <c r="L1733" i="3"/>
  <c r="J1734" i="3"/>
  <c r="K1734" i="3"/>
  <c r="L1734" i="3"/>
  <c r="J1735" i="3"/>
  <c r="K1735" i="3"/>
  <c r="L1735" i="3"/>
  <c r="J1736" i="3"/>
  <c r="K1736" i="3"/>
  <c r="L1736" i="3"/>
  <c r="J1737" i="3"/>
  <c r="K1737" i="3"/>
  <c r="L1737" i="3"/>
  <c r="J1738" i="3"/>
  <c r="K1738" i="3"/>
  <c r="L1738" i="3"/>
  <c r="J1739" i="3"/>
  <c r="K1739" i="3"/>
  <c r="L1739" i="3"/>
  <c r="J1740" i="3"/>
  <c r="K1740" i="3"/>
  <c r="L1740" i="3"/>
  <c r="J1741" i="3"/>
  <c r="K1741" i="3"/>
  <c r="L1741" i="3"/>
  <c r="J1742" i="3"/>
  <c r="K1742" i="3"/>
  <c r="L1742" i="3"/>
  <c r="J1743" i="3"/>
  <c r="K1743" i="3"/>
  <c r="L1743" i="3"/>
  <c r="J1744" i="3"/>
  <c r="K1744" i="3"/>
  <c r="L1744" i="3"/>
  <c r="J1745" i="3"/>
  <c r="K1745" i="3"/>
  <c r="L1745" i="3"/>
  <c r="J1746" i="3"/>
  <c r="K1746" i="3"/>
  <c r="L1746" i="3"/>
  <c r="J1747" i="3"/>
  <c r="K1747" i="3"/>
  <c r="L1747" i="3"/>
  <c r="J1748" i="3"/>
  <c r="K1748" i="3"/>
  <c r="L1748" i="3"/>
  <c r="J1749" i="3"/>
  <c r="K1749" i="3"/>
  <c r="L1749" i="3"/>
  <c r="J1750" i="3"/>
  <c r="K1750" i="3"/>
  <c r="L1750" i="3"/>
  <c r="J1751" i="3"/>
  <c r="K1751" i="3"/>
  <c r="L1751" i="3"/>
  <c r="J1752" i="3"/>
  <c r="K1752" i="3"/>
  <c r="L1752" i="3"/>
  <c r="J1753" i="3"/>
  <c r="K1753" i="3"/>
  <c r="L1753" i="3"/>
  <c r="J1754" i="3"/>
  <c r="K1754" i="3"/>
  <c r="L1754" i="3"/>
  <c r="J1755" i="3"/>
  <c r="K1755" i="3"/>
  <c r="L1755" i="3"/>
  <c r="J1756" i="3"/>
  <c r="K1756" i="3"/>
  <c r="L1756" i="3"/>
  <c r="J1757" i="3"/>
  <c r="K1757" i="3"/>
  <c r="L1757" i="3"/>
  <c r="J1758" i="3"/>
  <c r="K1758" i="3"/>
  <c r="L1758" i="3"/>
  <c r="J1759" i="3"/>
  <c r="K1759" i="3"/>
  <c r="L1759" i="3"/>
  <c r="J1760" i="3"/>
  <c r="K1760" i="3"/>
  <c r="L1760" i="3"/>
  <c r="J1761" i="3"/>
  <c r="K1761" i="3"/>
  <c r="L1761" i="3"/>
  <c r="J1762" i="3"/>
  <c r="K1762" i="3"/>
  <c r="L1762" i="3"/>
  <c r="J1763" i="3"/>
  <c r="K1763" i="3"/>
  <c r="L1763" i="3"/>
  <c r="J1764" i="3"/>
  <c r="K1764" i="3"/>
  <c r="L1764" i="3"/>
  <c r="J1765" i="3"/>
  <c r="K1765" i="3"/>
  <c r="L1765" i="3"/>
  <c r="J1766" i="3"/>
  <c r="K1766" i="3"/>
  <c r="L1766" i="3"/>
  <c r="J1767" i="3"/>
  <c r="K1767" i="3"/>
  <c r="L1767" i="3"/>
  <c r="J1768" i="3"/>
  <c r="K1768" i="3"/>
  <c r="L1768" i="3"/>
  <c r="J1769" i="3"/>
  <c r="K1769" i="3"/>
  <c r="L1769" i="3"/>
  <c r="J1770" i="3"/>
  <c r="K1770" i="3"/>
  <c r="L1770" i="3"/>
  <c r="J1771" i="3"/>
  <c r="K1771" i="3"/>
  <c r="L1771" i="3"/>
  <c r="J1772" i="3"/>
  <c r="K1772" i="3"/>
  <c r="L1772" i="3"/>
  <c r="J1773" i="3"/>
  <c r="K1773" i="3"/>
  <c r="L1773" i="3"/>
  <c r="J1774" i="3"/>
  <c r="K1774" i="3"/>
  <c r="L1774" i="3"/>
  <c r="J1775" i="3"/>
  <c r="K1775" i="3"/>
  <c r="L1775" i="3"/>
  <c r="J1776" i="3"/>
  <c r="K1776" i="3"/>
  <c r="L1776" i="3"/>
  <c r="J1777" i="3"/>
  <c r="K1777" i="3"/>
  <c r="L1777" i="3"/>
  <c r="J1778" i="3"/>
  <c r="K1778" i="3"/>
  <c r="L1778" i="3"/>
  <c r="J1779" i="3"/>
  <c r="K1779" i="3"/>
  <c r="L1779" i="3"/>
  <c r="J1780" i="3"/>
  <c r="K1780" i="3"/>
  <c r="L1780" i="3"/>
  <c r="J1781" i="3"/>
  <c r="K1781" i="3"/>
  <c r="L1781" i="3"/>
  <c r="J1782" i="3"/>
  <c r="K1782" i="3"/>
  <c r="L1782" i="3"/>
  <c r="J1783" i="3"/>
  <c r="K1783" i="3"/>
  <c r="L1783" i="3"/>
  <c r="J1784" i="3"/>
  <c r="K1784" i="3"/>
  <c r="L1784" i="3"/>
  <c r="J1785" i="3"/>
  <c r="K1785" i="3"/>
  <c r="L1785" i="3"/>
  <c r="J1786" i="3"/>
  <c r="K1786" i="3"/>
  <c r="L1786" i="3"/>
  <c r="J1787" i="3"/>
  <c r="K1787" i="3"/>
  <c r="L1787" i="3"/>
  <c r="J1788" i="3"/>
  <c r="K1788" i="3"/>
  <c r="L1788" i="3"/>
  <c r="J1789" i="3"/>
  <c r="K1789" i="3"/>
  <c r="L1789" i="3"/>
  <c r="J1790" i="3"/>
  <c r="K1790" i="3"/>
  <c r="L1790" i="3"/>
  <c r="J1791" i="3"/>
  <c r="K1791" i="3"/>
  <c r="L1791" i="3"/>
  <c r="J1792" i="3"/>
  <c r="K1792" i="3"/>
  <c r="L1792" i="3"/>
  <c r="J1793" i="3"/>
  <c r="K1793" i="3"/>
  <c r="L1793" i="3"/>
  <c r="J1794" i="3"/>
  <c r="K1794" i="3"/>
  <c r="L1794" i="3"/>
  <c r="J1795" i="3"/>
  <c r="K1795" i="3"/>
  <c r="L1795" i="3"/>
  <c r="J1796" i="3"/>
  <c r="K1796" i="3"/>
  <c r="L1796" i="3"/>
  <c r="J1797" i="3"/>
  <c r="K1797" i="3"/>
  <c r="L1797" i="3"/>
  <c r="J1798" i="3"/>
  <c r="K1798" i="3"/>
  <c r="L1798" i="3"/>
  <c r="J1799" i="3"/>
  <c r="K1799" i="3"/>
  <c r="L1799" i="3"/>
  <c r="J1800" i="3"/>
  <c r="K1800" i="3"/>
  <c r="L1800" i="3"/>
  <c r="J1801" i="3"/>
  <c r="K1801" i="3"/>
  <c r="L1801" i="3"/>
  <c r="J1802" i="3"/>
  <c r="K1802" i="3"/>
  <c r="L1802" i="3"/>
  <c r="J1803" i="3"/>
  <c r="K1803" i="3"/>
  <c r="L1803" i="3"/>
  <c r="J1804" i="3"/>
  <c r="K1804" i="3"/>
  <c r="L1804" i="3"/>
  <c r="J1805" i="3"/>
  <c r="K1805" i="3"/>
  <c r="L1805" i="3"/>
  <c r="J1806" i="3"/>
  <c r="K1806" i="3"/>
  <c r="L1806" i="3"/>
  <c r="J1807" i="3"/>
  <c r="K1807" i="3"/>
  <c r="L1807" i="3"/>
  <c r="J1808" i="3"/>
  <c r="K1808" i="3"/>
  <c r="L1808" i="3"/>
  <c r="J1809" i="3"/>
  <c r="K1809" i="3"/>
  <c r="L1809" i="3"/>
  <c r="J1810" i="3"/>
  <c r="K1810" i="3"/>
  <c r="L1810" i="3"/>
  <c r="J1811" i="3"/>
  <c r="K1811" i="3"/>
  <c r="L1811" i="3"/>
  <c r="J1812" i="3"/>
  <c r="K1812" i="3"/>
  <c r="L1812" i="3"/>
  <c r="J1813" i="3"/>
  <c r="K1813" i="3"/>
  <c r="L1813" i="3"/>
  <c r="J1814" i="3"/>
  <c r="K1814" i="3"/>
  <c r="L1814" i="3"/>
  <c r="J1815" i="3"/>
  <c r="K1815" i="3"/>
  <c r="L1815" i="3"/>
  <c r="J1816" i="3"/>
  <c r="K1816" i="3"/>
  <c r="L1816" i="3"/>
  <c r="J1817" i="3"/>
  <c r="K1817" i="3"/>
  <c r="L1817" i="3"/>
  <c r="J1818" i="3"/>
  <c r="K1818" i="3"/>
  <c r="L1818" i="3"/>
  <c r="J1819" i="3"/>
  <c r="K1819" i="3"/>
  <c r="L1819" i="3"/>
  <c r="J1820" i="3"/>
  <c r="K1820" i="3"/>
  <c r="L1820" i="3"/>
  <c r="J1821" i="3"/>
  <c r="K1821" i="3"/>
  <c r="L1821" i="3"/>
  <c r="J1822" i="3"/>
  <c r="K1822" i="3"/>
  <c r="L1822" i="3"/>
  <c r="J1823" i="3"/>
  <c r="K1823" i="3"/>
  <c r="L1823" i="3"/>
  <c r="J1824" i="3"/>
  <c r="K1824" i="3"/>
  <c r="L1824" i="3"/>
  <c r="J1825" i="3"/>
  <c r="K1825" i="3"/>
  <c r="L1825" i="3"/>
  <c r="J1826" i="3"/>
  <c r="K1826" i="3"/>
  <c r="L1826" i="3"/>
  <c r="J1827" i="3"/>
  <c r="K1827" i="3"/>
  <c r="L1827" i="3"/>
  <c r="J1828" i="3"/>
  <c r="K1828" i="3"/>
  <c r="L1828" i="3"/>
  <c r="J1829" i="3"/>
  <c r="K1829" i="3"/>
  <c r="L1829" i="3"/>
  <c r="J1830" i="3"/>
  <c r="K1830" i="3"/>
  <c r="L1830" i="3"/>
  <c r="J1831" i="3"/>
  <c r="K1831" i="3"/>
  <c r="L1831" i="3"/>
  <c r="J1832" i="3"/>
  <c r="K1832" i="3"/>
  <c r="L1832" i="3"/>
  <c r="J1833" i="3"/>
  <c r="K1833" i="3"/>
  <c r="L1833" i="3"/>
  <c r="J1834" i="3"/>
  <c r="K1834" i="3"/>
  <c r="L1834" i="3"/>
  <c r="J1835" i="3"/>
  <c r="K1835" i="3"/>
  <c r="L1835" i="3"/>
  <c r="J1836" i="3"/>
  <c r="K1836" i="3"/>
  <c r="L1836" i="3"/>
  <c r="J1837" i="3"/>
  <c r="K1837" i="3"/>
  <c r="L1837" i="3"/>
  <c r="J1838" i="3"/>
  <c r="K1838" i="3"/>
  <c r="L1838" i="3"/>
  <c r="J1839" i="3"/>
  <c r="K1839" i="3"/>
  <c r="L1839" i="3"/>
  <c r="J1840" i="3"/>
  <c r="K1840" i="3"/>
  <c r="L1840" i="3"/>
  <c r="J1841" i="3"/>
  <c r="K1841" i="3"/>
  <c r="L1841" i="3"/>
  <c r="J1842" i="3"/>
  <c r="K1842" i="3"/>
  <c r="L1842" i="3"/>
  <c r="J1843" i="3"/>
  <c r="K1843" i="3"/>
  <c r="L1843" i="3"/>
  <c r="J1844" i="3"/>
  <c r="K1844" i="3"/>
  <c r="L1844" i="3"/>
  <c r="J1845" i="3"/>
  <c r="K1845" i="3"/>
  <c r="L1845" i="3"/>
  <c r="J1846" i="3"/>
  <c r="K1846" i="3"/>
  <c r="L1846" i="3"/>
  <c r="J1847" i="3"/>
  <c r="K1847" i="3"/>
  <c r="L1847" i="3"/>
  <c r="J1848" i="3"/>
  <c r="K1848" i="3"/>
  <c r="L1848" i="3"/>
  <c r="J1849" i="3"/>
  <c r="K1849" i="3"/>
  <c r="L1849" i="3"/>
  <c r="J1850" i="3"/>
  <c r="K1850" i="3"/>
  <c r="L1850" i="3"/>
  <c r="J1851" i="3"/>
  <c r="K1851" i="3"/>
  <c r="L1851" i="3"/>
  <c r="J1852" i="3"/>
  <c r="K1852" i="3"/>
  <c r="L1852" i="3"/>
  <c r="J1853" i="3"/>
  <c r="K1853" i="3"/>
  <c r="L1853" i="3"/>
  <c r="J1854" i="3"/>
  <c r="K1854" i="3"/>
  <c r="L1854" i="3"/>
  <c r="J1855" i="3"/>
  <c r="K1855" i="3"/>
  <c r="L1855" i="3"/>
  <c r="J1856" i="3"/>
  <c r="K1856" i="3"/>
  <c r="L1856" i="3"/>
  <c r="J1857" i="3"/>
  <c r="K1857" i="3"/>
  <c r="L1857" i="3"/>
  <c r="J1858" i="3"/>
  <c r="K1858" i="3"/>
  <c r="L1858" i="3"/>
  <c r="J1859" i="3"/>
  <c r="K1859" i="3"/>
  <c r="L1859" i="3"/>
  <c r="J1860" i="3"/>
  <c r="K1860" i="3"/>
  <c r="L1860" i="3"/>
  <c r="J1861" i="3"/>
  <c r="K1861" i="3"/>
  <c r="L1861" i="3"/>
  <c r="J1862" i="3"/>
  <c r="K1862" i="3"/>
  <c r="L1862" i="3"/>
  <c r="J1863" i="3"/>
  <c r="K1863" i="3"/>
  <c r="L1863" i="3"/>
  <c r="J1864" i="3"/>
  <c r="K1864" i="3"/>
  <c r="L1864" i="3"/>
  <c r="J1865" i="3"/>
  <c r="K1865" i="3"/>
  <c r="L1865" i="3"/>
  <c r="J1866" i="3"/>
  <c r="K1866" i="3"/>
  <c r="L1866" i="3"/>
  <c r="J1867" i="3"/>
  <c r="K1867" i="3"/>
  <c r="L1867" i="3"/>
  <c r="J1868" i="3"/>
  <c r="K1868" i="3"/>
  <c r="L1868" i="3"/>
  <c r="J1869" i="3"/>
  <c r="K1869" i="3"/>
  <c r="L1869" i="3"/>
  <c r="J1870" i="3"/>
  <c r="K1870" i="3"/>
  <c r="L1870" i="3"/>
  <c r="J1871" i="3"/>
  <c r="K1871" i="3"/>
  <c r="L1871" i="3"/>
  <c r="J1872" i="3"/>
  <c r="K1872" i="3"/>
  <c r="L1872" i="3"/>
  <c r="J1873" i="3"/>
  <c r="K1873" i="3"/>
  <c r="L1873" i="3"/>
  <c r="J1874" i="3"/>
  <c r="K1874" i="3"/>
  <c r="L1874" i="3"/>
  <c r="J1875" i="3"/>
  <c r="K1875" i="3"/>
  <c r="L1875" i="3"/>
  <c r="J1876" i="3"/>
  <c r="K1876" i="3"/>
  <c r="L1876" i="3"/>
  <c r="J1877" i="3"/>
  <c r="K1877" i="3"/>
  <c r="L1877" i="3"/>
  <c r="J1878" i="3"/>
  <c r="K1878" i="3"/>
  <c r="L1878" i="3"/>
  <c r="J1879" i="3"/>
  <c r="K1879" i="3"/>
  <c r="L1879" i="3"/>
  <c r="J1880" i="3"/>
  <c r="K1880" i="3"/>
  <c r="L1880" i="3"/>
  <c r="J1881" i="3"/>
  <c r="K1881" i="3"/>
  <c r="L1881" i="3"/>
  <c r="J1882" i="3"/>
  <c r="K1882" i="3"/>
  <c r="L1882" i="3"/>
  <c r="J1883" i="3"/>
  <c r="K1883" i="3"/>
  <c r="L1883" i="3"/>
  <c r="J1884" i="3"/>
  <c r="K1884" i="3"/>
  <c r="L1884" i="3"/>
  <c r="J1885" i="3"/>
  <c r="K1885" i="3"/>
  <c r="L1885" i="3"/>
  <c r="J1886" i="3"/>
  <c r="K1886" i="3"/>
  <c r="L1886" i="3"/>
  <c r="J1887" i="3"/>
  <c r="K1887" i="3"/>
  <c r="L1887" i="3"/>
  <c r="J1888" i="3"/>
  <c r="K1888" i="3"/>
  <c r="L1888" i="3"/>
  <c r="J1889" i="3"/>
  <c r="K1889" i="3"/>
  <c r="L1889" i="3"/>
  <c r="J1890" i="3"/>
  <c r="K1890" i="3"/>
  <c r="L1890" i="3"/>
  <c r="J1891" i="3"/>
  <c r="K1891" i="3"/>
  <c r="L1891" i="3"/>
  <c r="J1892" i="3"/>
  <c r="K1892" i="3"/>
  <c r="L1892" i="3"/>
  <c r="J1893" i="3"/>
  <c r="K1893" i="3"/>
  <c r="L1893" i="3"/>
  <c r="J1894" i="3"/>
  <c r="K1894" i="3"/>
  <c r="L1894" i="3"/>
  <c r="J1895" i="3"/>
  <c r="K1895" i="3"/>
  <c r="L1895" i="3"/>
  <c r="J1896" i="3"/>
  <c r="K1896" i="3"/>
  <c r="L1896" i="3"/>
  <c r="J1897" i="3"/>
  <c r="K1897" i="3"/>
  <c r="L1897" i="3"/>
  <c r="J1898" i="3"/>
  <c r="K1898" i="3"/>
  <c r="L1898" i="3"/>
  <c r="J1899" i="3"/>
  <c r="K1899" i="3"/>
  <c r="L1899" i="3"/>
  <c r="J1900" i="3"/>
  <c r="K1900" i="3"/>
  <c r="L1900" i="3"/>
  <c r="J1901" i="3"/>
  <c r="K1901" i="3"/>
  <c r="L1901" i="3"/>
  <c r="J1902" i="3"/>
  <c r="K1902" i="3"/>
  <c r="L1902" i="3"/>
  <c r="J1903" i="3"/>
  <c r="K1903" i="3"/>
  <c r="L1903" i="3"/>
  <c r="J1904" i="3"/>
  <c r="K1904" i="3"/>
  <c r="L1904" i="3"/>
  <c r="J1905" i="3"/>
  <c r="K1905" i="3"/>
  <c r="L1905" i="3"/>
  <c r="J1906" i="3"/>
  <c r="K1906" i="3"/>
  <c r="L1906" i="3"/>
  <c r="J1907" i="3"/>
  <c r="K1907" i="3"/>
  <c r="L1907" i="3"/>
  <c r="J1908" i="3"/>
  <c r="K1908" i="3"/>
  <c r="L1908" i="3"/>
  <c r="J1909" i="3"/>
  <c r="K1909" i="3"/>
  <c r="L1909" i="3"/>
  <c r="J1910" i="3"/>
  <c r="K1910" i="3"/>
  <c r="L1910" i="3"/>
  <c r="J1911" i="3"/>
  <c r="K1911" i="3"/>
  <c r="L1911" i="3"/>
  <c r="J1912" i="3"/>
  <c r="K1912" i="3"/>
  <c r="L1912" i="3"/>
  <c r="J1913" i="3"/>
  <c r="K1913" i="3"/>
  <c r="L1913" i="3"/>
  <c r="J1914" i="3"/>
  <c r="K1914" i="3"/>
  <c r="L1914" i="3"/>
  <c r="J1915" i="3"/>
  <c r="K1915" i="3"/>
  <c r="L1915" i="3"/>
  <c r="J1916" i="3"/>
  <c r="K1916" i="3"/>
  <c r="L1916" i="3"/>
  <c r="J1917" i="3"/>
  <c r="K1917" i="3"/>
  <c r="L1917" i="3"/>
  <c r="J1918" i="3"/>
  <c r="K1918" i="3"/>
  <c r="L1918" i="3"/>
  <c r="J1919" i="3"/>
  <c r="K1919" i="3"/>
  <c r="L1919" i="3"/>
  <c r="J1920" i="3"/>
  <c r="K1920" i="3"/>
  <c r="L1920" i="3"/>
  <c r="J1921" i="3"/>
  <c r="K1921" i="3"/>
  <c r="L1921" i="3"/>
  <c r="J1922" i="3"/>
  <c r="K1922" i="3"/>
  <c r="L1922" i="3"/>
  <c r="J1923" i="3"/>
  <c r="K1923" i="3"/>
  <c r="L1923" i="3"/>
  <c r="J1924" i="3"/>
  <c r="K1924" i="3"/>
  <c r="L1924" i="3"/>
  <c r="J1925" i="3"/>
  <c r="K1925" i="3"/>
  <c r="L1925" i="3"/>
  <c r="J1926" i="3"/>
  <c r="K1926" i="3"/>
  <c r="L1926" i="3"/>
  <c r="J1927" i="3"/>
  <c r="K1927" i="3"/>
  <c r="L1927" i="3"/>
  <c r="J1928" i="3"/>
  <c r="K1928" i="3"/>
  <c r="L1928" i="3"/>
  <c r="J1929" i="3"/>
  <c r="K1929" i="3"/>
  <c r="L1929" i="3"/>
  <c r="J1930" i="3"/>
  <c r="K1930" i="3"/>
  <c r="L1930" i="3"/>
  <c r="J1931" i="3"/>
  <c r="K1931" i="3"/>
  <c r="L1931" i="3"/>
  <c r="J1932" i="3"/>
  <c r="K1932" i="3"/>
  <c r="L1932" i="3"/>
  <c r="J1933" i="3"/>
  <c r="K1933" i="3"/>
  <c r="L1933" i="3"/>
  <c r="J1934" i="3"/>
  <c r="K1934" i="3"/>
  <c r="L1934" i="3"/>
  <c r="J1935" i="3"/>
  <c r="K1935" i="3"/>
  <c r="L1935" i="3"/>
  <c r="J1936" i="3"/>
  <c r="K1936" i="3"/>
  <c r="L1936" i="3"/>
  <c r="J1937" i="3"/>
  <c r="K1937" i="3"/>
  <c r="L1937" i="3"/>
  <c r="J1938" i="3"/>
  <c r="K1938" i="3"/>
  <c r="L1938" i="3"/>
  <c r="J1939" i="3"/>
  <c r="K1939" i="3"/>
  <c r="L1939" i="3"/>
  <c r="J1940" i="3"/>
  <c r="K1940" i="3"/>
  <c r="L1940" i="3"/>
  <c r="J1941" i="3"/>
  <c r="K1941" i="3"/>
  <c r="L1941" i="3"/>
  <c r="J1942" i="3"/>
  <c r="K1942" i="3"/>
  <c r="L1942" i="3"/>
  <c r="J1943" i="3"/>
  <c r="K1943" i="3"/>
  <c r="L1943" i="3"/>
  <c r="J1944" i="3"/>
  <c r="K1944" i="3"/>
  <c r="L1944" i="3"/>
  <c r="J1945" i="3"/>
  <c r="K1945" i="3"/>
  <c r="L1945" i="3"/>
  <c r="J1946" i="3"/>
  <c r="K1946" i="3"/>
  <c r="L1946" i="3"/>
  <c r="J1947" i="3"/>
  <c r="K1947" i="3"/>
  <c r="L1947" i="3"/>
  <c r="J1948" i="3"/>
  <c r="K1948" i="3"/>
  <c r="L1948" i="3"/>
  <c r="J1949" i="3"/>
  <c r="K1949" i="3"/>
  <c r="L1949" i="3"/>
  <c r="J1950" i="3"/>
  <c r="K1950" i="3"/>
  <c r="L1950" i="3"/>
  <c r="J1951" i="3"/>
  <c r="K1951" i="3"/>
  <c r="L1951" i="3"/>
  <c r="J1952" i="3"/>
  <c r="K1952" i="3"/>
  <c r="L1952" i="3"/>
  <c r="J1953" i="3"/>
  <c r="K1953" i="3"/>
  <c r="L1953" i="3"/>
  <c r="J1954" i="3"/>
  <c r="K1954" i="3"/>
  <c r="L1954" i="3"/>
  <c r="J1955" i="3"/>
  <c r="K1955" i="3"/>
  <c r="L1955" i="3"/>
  <c r="J1956" i="3"/>
  <c r="K1956" i="3"/>
  <c r="L1956" i="3"/>
  <c r="J1957" i="3"/>
  <c r="K1957" i="3"/>
  <c r="L1957" i="3"/>
  <c r="J1958" i="3"/>
  <c r="K1958" i="3"/>
  <c r="L1958" i="3"/>
  <c r="J1959" i="3"/>
  <c r="K1959" i="3"/>
  <c r="L1959" i="3"/>
  <c r="J1960" i="3"/>
  <c r="K1960" i="3"/>
  <c r="L1960" i="3"/>
  <c r="J1961" i="3"/>
  <c r="K1961" i="3"/>
  <c r="L1961" i="3"/>
  <c r="J1962" i="3"/>
  <c r="K1962" i="3"/>
  <c r="L1962" i="3"/>
  <c r="J1963" i="3"/>
  <c r="K1963" i="3"/>
  <c r="L1963" i="3"/>
  <c r="J1964" i="3"/>
  <c r="K1964" i="3"/>
  <c r="L1964" i="3"/>
  <c r="J1965" i="3"/>
  <c r="K1965" i="3"/>
  <c r="L1965" i="3"/>
  <c r="J1966" i="3"/>
  <c r="K1966" i="3"/>
  <c r="L1966" i="3"/>
  <c r="J1967" i="3"/>
  <c r="K1967" i="3"/>
  <c r="L1967" i="3"/>
  <c r="J1968" i="3"/>
  <c r="K1968" i="3"/>
  <c r="L1968" i="3"/>
  <c r="J1969" i="3"/>
  <c r="K1969" i="3"/>
  <c r="L1969" i="3"/>
  <c r="J1970" i="3"/>
  <c r="K1970" i="3"/>
  <c r="L1970" i="3"/>
  <c r="J1971" i="3"/>
  <c r="K1971" i="3"/>
  <c r="L1971" i="3"/>
  <c r="J1972" i="3"/>
  <c r="K1972" i="3"/>
  <c r="L1972" i="3"/>
  <c r="J1973" i="3"/>
  <c r="K1973" i="3"/>
  <c r="L1973" i="3"/>
  <c r="J1974" i="3"/>
  <c r="K1974" i="3"/>
  <c r="L1974" i="3"/>
  <c r="J1975" i="3"/>
  <c r="K1975" i="3"/>
  <c r="L1975" i="3"/>
  <c r="J1976" i="3"/>
  <c r="K1976" i="3"/>
  <c r="L1976" i="3"/>
  <c r="J1977" i="3"/>
  <c r="K1977" i="3"/>
  <c r="L1977" i="3"/>
  <c r="J1978" i="3"/>
  <c r="K1978" i="3"/>
  <c r="L1978" i="3"/>
  <c r="J1979" i="3"/>
  <c r="K1979" i="3"/>
  <c r="L1979" i="3"/>
  <c r="J1980" i="3"/>
  <c r="K1980" i="3"/>
  <c r="L1980" i="3"/>
  <c r="J1981" i="3"/>
  <c r="K1981" i="3"/>
  <c r="L1981" i="3"/>
  <c r="J1982" i="3"/>
  <c r="K1982" i="3"/>
  <c r="L1982" i="3"/>
  <c r="J1983" i="3"/>
  <c r="K1983" i="3"/>
  <c r="L1983" i="3"/>
  <c r="J1984" i="3"/>
  <c r="K1984" i="3"/>
  <c r="L1984" i="3"/>
  <c r="J1985" i="3"/>
  <c r="K1985" i="3"/>
  <c r="L1985" i="3"/>
  <c r="J1986" i="3"/>
  <c r="K1986" i="3"/>
  <c r="L1986" i="3"/>
  <c r="J1987" i="3"/>
  <c r="K1987" i="3"/>
  <c r="L1987" i="3"/>
  <c r="J1988" i="3"/>
  <c r="K1988" i="3"/>
  <c r="L1988" i="3"/>
  <c r="J1989" i="3"/>
  <c r="K1989" i="3"/>
  <c r="L1989" i="3"/>
  <c r="J1990" i="3"/>
  <c r="K1990" i="3"/>
  <c r="L1990" i="3"/>
  <c r="J1991" i="3"/>
  <c r="K1991" i="3"/>
  <c r="L1991" i="3"/>
  <c r="J1992" i="3"/>
  <c r="K1992" i="3"/>
  <c r="L1992" i="3"/>
  <c r="J1993" i="3"/>
  <c r="K1993" i="3"/>
  <c r="L1993" i="3"/>
  <c r="J1994" i="3"/>
  <c r="K1994" i="3"/>
  <c r="L1994" i="3"/>
  <c r="J1995" i="3"/>
  <c r="K1995" i="3"/>
  <c r="L1995" i="3"/>
  <c r="J1996" i="3"/>
  <c r="K1996" i="3"/>
  <c r="L1996" i="3"/>
  <c r="J1997" i="3"/>
  <c r="K1997" i="3"/>
  <c r="L1997" i="3"/>
  <c r="J1998" i="3"/>
  <c r="K1998" i="3"/>
  <c r="L1998" i="3"/>
  <c r="J1999" i="3"/>
  <c r="K1999" i="3"/>
  <c r="L1999" i="3"/>
  <c r="J2000" i="3"/>
  <c r="K2000" i="3"/>
  <c r="L2000" i="3"/>
  <c r="J2001" i="3"/>
  <c r="K2001" i="3"/>
  <c r="L2001" i="3"/>
  <c r="J2002" i="3"/>
  <c r="K2002" i="3"/>
  <c r="L2002" i="3"/>
  <c r="J2003" i="3"/>
  <c r="K2003" i="3"/>
  <c r="L2003" i="3"/>
  <c r="J2004" i="3"/>
  <c r="K2004" i="3"/>
  <c r="L2004" i="3"/>
  <c r="J2005" i="3"/>
  <c r="K2005" i="3"/>
  <c r="L2005" i="3"/>
  <c r="J2006" i="3"/>
  <c r="K2006" i="3"/>
  <c r="L2006" i="3"/>
  <c r="J2007" i="3"/>
  <c r="K2007" i="3"/>
  <c r="L2007" i="3"/>
  <c r="J2008" i="3"/>
  <c r="K2008" i="3"/>
  <c r="L2008" i="3"/>
  <c r="J2009" i="3"/>
  <c r="K2009" i="3"/>
  <c r="L2009" i="3"/>
  <c r="J2010" i="3"/>
  <c r="K2010" i="3"/>
  <c r="L2010" i="3"/>
  <c r="J2011" i="3"/>
  <c r="K2011" i="3"/>
  <c r="L2011" i="3"/>
  <c r="J2012" i="3"/>
  <c r="K2012" i="3"/>
  <c r="L2012" i="3"/>
  <c r="J2013" i="3"/>
  <c r="K2013" i="3"/>
  <c r="L2013" i="3"/>
  <c r="J2014" i="3"/>
  <c r="K2014" i="3"/>
  <c r="L2014" i="3"/>
  <c r="J2015" i="3"/>
  <c r="K2015" i="3"/>
  <c r="L2015" i="3"/>
  <c r="J2016" i="3"/>
  <c r="K2016" i="3"/>
  <c r="L2016" i="3"/>
  <c r="J2017" i="3"/>
  <c r="K2017" i="3"/>
  <c r="L2017" i="3"/>
  <c r="J2018" i="3"/>
  <c r="K2018" i="3"/>
  <c r="L2018" i="3"/>
  <c r="J2019" i="3"/>
  <c r="K2019" i="3"/>
  <c r="L2019" i="3"/>
  <c r="J2020" i="3"/>
  <c r="K2020" i="3"/>
  <c r="L2020" i="3"/>
  <c r="J2021" i="3"/>
  <c r="K2021" i="3"/>
  <c r="L2021" i="3"/>
  <c r="J2022" i="3"/>
  <c r="K2022" i="3"/>
  <c r="L2022" i="3"/>
  <c r="J2023" i="3"/>
  <c r="K2023" i="3"/>
  <c r="L2023" i="3"/>
  <c r="J2024" i="3"/>
  <c r="K2024" i="3"/>
  <c r="L2024" i="3"/>
  <c r="J2025" i="3"/>
  <c r="K2025" i="3"/>
  <c r="L2025" i="3"/>
  <c r="J2026" i="3"/>
  <c r="K2026" i="3"/>
  <c r="L2026" i="3"/>
  <c r="J2027" i="3"/>
  <c r="K2027" i="3"/>
  <c r="L2027" i="3"/>
  <c r="J2028" i="3"/>
  <c r="K2028" i="3"/>
  <c r="L2028" i="3"/>
  <c r="J2029" i="3"/>
  <c r="K2029" i="3"/>
  <c r="L2029" i="3"/>
  <c r="J2030" i="3"/>
  <c r="K2030" i="3"/>
  <c r="L2030" i="3"/>
  <c r="J2031" i="3"/>
  <c r="K2031" i="3"/>
  <c r="L2031" i="3"/>
  <c r="J2032" i="3"/>
  <c r="K2032" i="3"/>
  <c r="L2032" i="3"/>
  <c r="J2033" i="3"/>
  <c r="K2033" i="3"/>
  <c r="L2033" i="3"/>
  <c r="J2034" i="3"/>
  <c r="K2034" i="3"/>
  <c r="L2034" i="3"/>
  <c r="J2035" i="3"/>
  <c r="K2035" i="3"/>
  <c r="L2035" i="3"/>
  <c r="J2036" i="3"/>
  <c r="K2036" i="3"/>
  <c r="L2036" i="3"/>
  <c r="J2037" i="3"/>
  <c r="K2037" i="3"/>
  <c r="L2037" i="3"/>
  <c r="J2038" i="3"/>
  <c r="K2038" i="3"/>
  <c r="L2038" i="3"/>
  <c r="J2039" i="3"/>
  <c r="K2039" i="3"/>
  <c r="L2039" i="3"/>
  <c r="J2040" i="3"/>
  <c r="K2040" i="3"/>
  <c r="L2040" i="3"/>
  <c r="J2041" i="3"/>
  <c r="K2041" i="3"/>
  <c r="L2041" i="3"/>
  <c r="J2042" i="3"/>
  <c r="K2042" i="3"/>
  <c r="L2042" i="3"/>
  <c r="J2043" i="3"/>
  <c r="K2043" i="3"/>
  <c r="L2043" i="3"/>
  <c r="J2044" i="3"/>
  <c r="K2044" i="3"/>
  <c r="L2044" i="3"/>
  <c r="J2045" i="3"/>
  <c r="K2045" i="3"/>
  <c r="L2045" i="3"/>
  <c r="J2046" i="3"/>
  <c r="K2046" i="3"/>
  <c r="L2046" i="3"/>
  <c r="J2047" i="3"/>
  <c r="K2047" i="3"/>
  <c r="L2047" i="3"/>
  <c r="J2048" i="3"/>
  <c r="K2048" i="3"/>
  <c r="L2048" i="3"/>
  <c r="J2049" i="3"/>
  <c r="K2049" i="3"/>
  <c r="L2049" i="3"/>
  <c r="J2050" i="3"/>
  <c r="K2050" i="3"/>
  <c r="L2050" i="3"/>
  <c r="J2051" i="3"/>
  <c r="K2051" i="3"/>
  <c r="L2051" i="3"/>
  <c r="J2052" i="3"/>
  <c r="K2052" i="3"/>
  <c r="L2052" i="3"/>
  <c r="J2053" i="3"/>
  <c r="K2053" i="3"/>
  <c r="L2053" i="3"/>
  <c r="J2054" i="3"/>
  <c r="K2054" i="3"/>
  <c r="L2054" i="3"/>
  <c r="J2055" i="3"/>
  <c r="K2055" i="3"/>
  <c r="L2055" i="3"/>
  <c r="J2056" i="3"/>
  <c r="K2056" i="3"/>
  <c r="L2056" i="3"/>
  <c r="J2057" i="3"/>
  <c r="K2057" i="3"/>
  <c r="L2057" i="3"/>
  <c r="J2058" i="3"/>
  <c r="K2058" i="3"/>
  <c r="L2058" i="3"/>
  <c r="J2059" i="3"/>
  <c r="K2059" i="3"/>
  <c r="L2059" i="3"/>
  <c r="J2060" i="3"/>
  <c r="K2060" i="3"/>
  <c r="L2060" i="3"/>
  <c r="J2061" i="3"/>
  <c r="K2061" i="3"/>
  <c r="L2061" i="3"/>
  <c r="J2062" i="3"/>
  <c r="K2062" i="3"/>
  <c r="L2062" i="3"/>
  <c r="J2063" i="3"/>
  <c r="K2063" i="3"/>
  <c r="L2063" i="3"/>
  <c r="J2064" i="3"/>
  <c r="K2064" i="3"/>
  <c r="L2064" i="3"/>
  <c r="J2065" i="3"/>
  <c r="K2065" i="3"/>
  <c r="L2065" i="3"/>
  <c r="J2066" i="3"/>
  <c r="K2066" i="3"/>
  <c r="L2066" i="3"/>
  <c r="J2067" i="3"/>
  <c r="K2067" i="3"/>
  <c r="L2067" i="3"/>
  <c r="J2068" i="3"/>
  <c r="K2068" i="3"/>
  <c r="L2068" i="3"/>
  <c r="J2069" i="3"/>
  <c r="K2069" i="3"/>
  <c r="L2069" i="3"/>
  <c r="J2070" i="3"/>
  <c r="K2070" i="3"/>
  <c r="L2070" i="3"/>
  <c r="J2071" i="3"/>
  <c r="K2071" i="3"/>
  <c r="L2071" i="3"/>
  <c r="J2072" i="3"/>
  <c r="K2072" i="3"/>
  <c r="L2072" i="3"/>
  <c r="J2073" i="3"/>
  <c r="K2073" i="3"/>
  <c r="L2073" i="3"/>
  <c r="J2074" i="3"/>
  <c r="K2074" i="3"/>
  <c r="L2074" i="3"/>
  <c r="J2075" i="3"/>
  <c r="K2075" i="3"/>
  <c r="L2075" i="3"/>
  <c r="J2076" i="3"/>
  <c r="K2076" i="3"/>
  <c r="L2076" i="3"/>
  <c r="J2077" i="3"/>
  <c r="K2077" i="3"/>
  <c r="L2077" i="3"/>
  <c r="J2078" i="3"/>
  <c r="K2078" i="3"/>
  <c r="L2078" i="3"/>
  <c r="J2079" i="3"/>
  <c r="K2079" i="3"/>
  <c r="L2079" i="3"/>
  <c r="J2080" i="3"/>
  <c r="K2080" i="3"/>
  <c r="L2080" i="3"/>
  <c r="J2081" i="3"/>
  <c r="K2081" i="3"/>
  <c r="L2081" i="3"/>
  <c r="J2082" i="3"/>
  <c r="K2082" i="3"/>
  <c r="L2082" i="3"/>
  <c r="J2083" i="3"/>
  <c r="K2083" i="3"/>
  <c r="L2083" i="3"/>
  <c r="J2084" i="3"/>
  <c r="K2084" i="3"/>
  <c r="L2084" i="3"/>
  <c r="J2085" i="3"/>
  <c r="K2085" i="3"/>
  <c r="L2085" i="3"/>
  <c r="J2086" i="3"/>
  <c r="K2086" i="3"/>
  <c r="L2086" i="3"/>
  <c r="J2087" i="3"/>
  <c r="K2087" i="3"/>
  <c r="L2087" i="3"/>
  <c r="J2088" i="3"/>
  <c r="K2088" i="3"/>
  <c r="L2088" i="3"/>
  <c r="J2089" i="3"/>
  <c r="K2089" i="3"/>
  <c r="L2089" i="3"/>
  <c r="J2090" i="3"/>
  <c r="K2090" i="3"/>
  <c r="L2090" i="3"/>
  <c r="J2091" i="3"/>
  <c r="K2091" i="3"/>
  <c r="L2091" i="3"/>
  <c r="J2092" i="3"/>
  <c r="K2092" i="3"/>
  <c r="L2092" i="3"/>
  <c r="J2093" i="3"/>
  <c r="K2093" i="3"/>
  <c r="L2093" i="3"/>
  <c r="J2094" i="3"/>
  <c r="K2094" i="3"/>
  <c r="L2094" i="3"/>
  <c r="J2095" i="3"/>
  <c r="K2095" i="3"/>
  <c r="L2095" i="3"/>
  <c r="J2096" i="3"/>
  <c r="K2096" i="3"/>
  <c r="L2096" i="3"/>
  <c r="J2097" i="3"/>
  <c r="K2097" i="3"/>
  <c r="L2097" i="3"/>
  <c r="J2098" i="3"/>
  <c r="K2098" i="3"/>
  <c r="L2098" i="3"/>
  <c r="J2099" i="3"/>
  <c r="K2099" i="3"/>
  <c r="L2099" i="3"/>
  <c r="J2100" i="3"/>
  <c r="K2100" i="3"/>
  <c r="L2100" i="3"/>
  <c r="J2101" i="3"/>
  <c r="K2101" i="3"/>
  <c r="L2101" i="3"/>
  <c r="J2102" i="3"/>
  <c r="K2102" i="3"/>
  <c r="L2102" i="3"/>
  <c r="J2103" i="3"/>
  <c r="K2103" i="3"/>
  <c r="L2103" i="3"/>
  <c r="J2104" i="3"/>
  <c r="K2104" i="3"/>
  <c r="L2104" i="3"/>
  <c r="J2105" i="3"/>
  <c r="K2105" i="3"/>
  <c r="L2105" i="3"/>
  <c r="J2106" i="3"/>
  <c r="K2106" i="3"/>
  <c r="L2106" i="3"/>
  <c r="J2107" i="3"/>
  <c r="K2107" i="3"/>
  <c r="L2107" i="3"/>
  <c r="J2108" i="3"/>
  <c r="K2108" i="3"/>
  <c r="L2108" i="3"/>
  <c r="J2109" i="3"/>
  <c r="K2109" i="3"/>
  <c r="L2109" i="3"/>
  <c r="J2110" i="3"/>
  <c r="K2110" i="3"/>
  <c r="L2110" i="3"/>
  <c r="J2111" i="3"/>
  <c r="K2111" i="3"/>
  <c r="L2111" i="3"/>
  <c r="J2112" i="3"/>
  <c r="K2112" i="3"/>
  <c r="L2112" i="3"/>
  <c r="J2113" i="3"/>
  <c r="K2113" i="3"/>
  <c r="L2113" i="3"/>
  <c r="J2114" i="3"/>
  <c r="K2114" i="3"/>
  <c r="L2114" i="3"/>
  <c r="J2115" i="3"/>
  <c r="K2115" i="3"/>
  <c r="L2115" i="3"/>
  <c r="J2116" i="3"/>
  <c r="K2116" i="3"/>
  <c r="L2116" i="3"/>
  <c r="J2117" i="3"/>
  <c r="K2117" i="3"/>
  <c r="L2117" i="3"/>
  <c r="J2118" i="3"/>
  <c r="K2118" i="3"/>
  <c r="L2118" i="3"/>
  <c r="J2119" i="3"/>
  <c r="K2119" i="3"/>
  <c r="L2119" i="3"/>
  <c r="J2120" i="3"/>
  <c r="K2120" i="3"/>
  <c r="L2120" i="3"/>
  <c r="J2121" i="3"/>
  <c r="K2121" i="3"/>
  <c r="L2121" i="3"/>
  <c r="J2122" i="3"/>
  <c r="K2122" i="3"/>
  <c r="L2122" i="3"/>
  <c r="J2123" i="3"/>
  <c r="K2123" i="3"/>
  <c r="L2123" i="3"/>
  <c r="J2124" i="3"/>
  <c r="K2124" i="3"/>
  <c r="L2124" i="3"/>
  <c r="J2125" i="3"/>
  <c r="K2125" i="3"/>
  <c r="L2125" i="3"/>
  <c r="J2126" i="3"/>
  <c r="K2126" i="3"/>
  <c r="L2126" i="3"/>
  <c r="J2127" i="3"/>
  <c r="K2127" i="3"/>
  <c r="L2127" i="3"/>
  <c r="J2128" i="3"/>
  <c r="K2128" i="3"/>
  <c r="L2128" i="3"/>
  <c r="J2129" i="3"/>
  <c r="K2129" i="3"/>
  <c r="L2129" i="3"/>
  <c r="J2130" i="3"/>
  <c r="K2130" i="3"/>
  <c r="L2130" i="3"/>
  <c r="J2131" i="3"/>
  <c r="K2131" i="3"/>
  <c r="L2131" i="3"/>
  <c r="J2132" i="3"/>
  <c r="K2132" i="3"/>
  <c r="L2132" i="3"/>
  <c r="J2133" i="3"/>
  <c r="K2133" i="3"/>
  <c r="L2133" i="3"/>
  <c r="J2134" i="3"/>
  <c r="K2134" i="3"/>
  <c r="L2134" i="3"/>
  <c r="J2135" i="3"/>
  <c r="K2135" i="3"/>
  <c r="L2135" i="3"/>
  <c r="J2136" i="3"/>
  <c r="K2136" i="3"/>
  <c r="L2136" i="3"/>
  <c r="J2137" i="3"/>
  <c r="K2137" i="3"/>
  <c r="L2137" i="3"/>
  <c r="J2138" i="3"/>
  <c r="K2138" i="3"/>
  <c r="L2138" i="3"/>
  <c r="J2139" i="3"/>
  <c r="K2139" i="3"/>
  <c r="L2139" i="3"/>
  <c r="J2140" i="3"/>
  <c r="K2140" i="3"/>
  <c r="L2140" i="3"/>
  <c r="J2141" i="3"/>
  <c r="K2141" i="3"/>
  <c r="L2141" i="3"/>
  <c r="J2142" i="3"/>
  <c r="K2142" i="3"/>
  <c r="L2142" i="3"/>
  <c r="J2143" i="3"/>
  <c r="K2143" i="3"/>
  <c r="L2143" i="3"/>
  <c r="J2144" i="3"/>
  <c r="K2144" i="3"/>
  <c r="L2144" i="3"/>
  <c r="J2145" i="3"/>
  <c r="K2145" i="3"/>
  <c r="L2145" i="3"/>
  <c r="J2146" i="3"/>
  <c r="K2146" i="3"/>
  <c r="L2146" i="3"/>
  <c r="J2147" i="3"/>
  <c r="K2147" i="3"/>
  <c r="L2147" i="3"/>
  <c r="J2148" i="3"/>
  <c r="K2148" i="3"/>
  <c r="L2148" i="3"/>
  <c r="J2149" i="3"/>
  <c r="K2149" i="3"/>
  <c r="L2149" i="3"/>
  <c r="J2150" i="3"/>
  <c r="K2150" i="3"/>
  <c r="L2150" i="3"/>
  <c r="J2151" i="3"/>
  <c r="K2151" i="3"/>
  <c r="L2151" i="3"/>
  <c r="J2152" i="3"/>
  <c r="K2152" i="3"/>
  <c r="L2152" i="3"/>
  <c r="J2153" i="3"/>
  <c r="K2153" i="3"/>
  <c r="L2153" i="3"/>
  <c r="J2154" i="3"/>
  <c r="K2154" i="3"/>
  <c r="L2154" i="3"/>
  <c r="J2155" i="3"/>
  <c r="K2155" i="3"/>
  <c r="L2155" i="3"/>
  <c r="J2156" i="3"/>
  <c r="K2156" i="3"/>
  <c r="L2156" i="3"/>
  <c r="J2157" i="3"/>
  <c r="K2157" i="3"/>
  <c r="L2157" i="3"/>
  <c r="J2158" i="3"/>
  <c r="K2158" i="3"/>
  <c r="L2158" i="3"/>
  <c r="J2159" i="3"/>
  <c r="K2159" i="3"/>
  <c r="L2159" i="3"/>
  <c r="J2160" i="3"/>
  <c r="K2160" i="3"/>
  <c r="L2160" i="3"/>
  <c r="J2161" i="3"/>
  <c r="K2161" i="3"/>
  <c r="L2161" i="3"/>
  <c r="J2162" i="3"/>
  <c r="K2162" i="3"/>
  <c r="L2162" i="3"/>
  <c r="J2163" i="3"/>
  <c r="K2163" i="3"/>
  <c r="L2163" i="3"/>
  <c r="J2164" i="3"/>
  <c r="K2164" i="3"/>
  <c r="L2164" i="3"/>
  <c r="J2165" i="3"/>
  <c r="K2165" i="3"/>
  <c r="L2165" i="3"/>
  <c r="J2166" i="3"/>
  <c r="K2166" i="3"/>
  <c r="L2166" i="3"/>
  <c r="J2167" i="3"/>
  <c r="K2167" i="3"/>
  <c r="L2167" i="3"/>
  <c r="J2168" i="3"/>
  <c r="K2168" i="3"/>
  <c r="L2168" i="3"/>
  <c r="J2169" i="3"/>
  <c r="K2169" i="3"/>
  <c r="L2169" i="3"/>
  <c r="J2170" i="3"/>
  <c r="K2170" i="3"/>
  <c r="L2170" i="3"/>
  <c r="J2171" i="3"/>
  <c r="K2171" i="3"/>
  <c r="L2171" i="3"/>
  <c r="J2172" i="3"/>
  <c r="K2172" i="3"/>
  <c r="L2172" i="3"/>
  <c r="J2173" i="3"/>
  <c r="K2173" i="3"/>
  <c r="L2173" i="3"/>
  <c r="J2174" i="3"/>
  <c r="K2174" i="3"/>
  <c r="L2174" i="3"/>
  <c r="J2175" i="3"/>
  <c r="K2175" i="3"/>
  <c r="L2175" i="3"/>
  <c r="J2176" i="3"/>
  <c r="K2176" i="3"/>
  <c r="L2176" i="3"/>
  <c r="J2177" i="3"/>
  <c r="K2177" i="3"/>
  <c r="L2177" i="3"/>
  <c r="J2178" i="3"/>
  <c r="K2178" i="3"/>
  <c r="L2178" i="3"/>
  <c r="J2179" i="3"/>
  <c r="K2179" i="3"/>
  <c r="L2179" i="3"/>
  <c r="J2180" i="3"/>
  <c r="K2180" i="3"/>
  <c r="L2180" i="3"/>
  <c r="J2181" i="3"/>
  <c r="K2181" i="3"/>
  <c r="L2181" i="3"/>
  <c r="J2182" i="3"/>
  <c r="K2182" i="3"/>
  <c r="L2182" i="3"/>
  <c r="J2183" i="3"/>
  <c r="K2183" i="3"/>
  <c r="L2183" i="3"/>
  <c r="J2184" i="3"/>
  <c r="K2184" i="3"/>
  <c r="L2184" i="3"/>
  <c r="J2185" i="3"/>
  <c r="K2185" i="3"/>
  <c r="L2185" i="3"/>
  <c r="J2186" i="3"/>
  <c r="K2186" i="3"/>
  <c r="L2186" i="3"/>
  <c r="J2187" i="3"/>
  <c r="K2187" i="3"/>
  <c r="L2187" i="3"/>
  <c r="J2188" i="3"/>
  <c r="K2188" i="3"/>
  <c r="L2188" i="3"/>
  <c r="J2189" i="3"/>
  <c r="K2189" i="3"/>
  <c r="L2189" i="3"/>
  <c r="J2190" i="3"/>
  <c r="K2190" i="3"/>
  <c r="L2190" i="3"/>
  <c r="J2191" i="3"/>
  <c r="K2191" i="3"/>
  <c r="L2191" i="3"/>
  <c r="J2192" i="3"/>
  <c r="K2192" i="3"/>
  <c r="L2192" i="3"/>
  <c r="J2193" i="3"/>
  <c r="K2193" i="3"/>
  <c r="L2193" i="3"/>
  <c r="J2194" i="3"/>
  <c r="K2194" i="3"/>
  <c r="L2194" i="3"/>
  <c r="J2195" i="3"/>
  <c r="K2195" i="3"/>
  <c r="L2195" i="3"/>
  <c r="J2196" i="3"/>
  <c r="K2196" i="3"/>
  <c r="L2196" i="3"/>
  <c r="J2197" i="3"/>
  <c r="K2197" i="3"/>
  <c r="L2197" i="3"/>
  <c r="J2198" i="3"/>
  <c r="K2198" i="3"/>
  <c r="L2198" i="3"/>
  <c r="J2199" i="3"/>
  <c r="K2199" i="3"/>
  <c r="L2199" i="3"/>
  <c r="J2200" i="3"/>
  <c r="K2200" i="3"/>
  <c r="L2200" i="3"/>
  <c r="J2201" i="3"/>
  <c r="K2201" i="3"/>
  <c r="L2201" i="3"/>
  <c r="J2202" i="3"/>
  <c r="K2202" i="3"/>
  <c r="L2202" i="3"/>
  <c r="J2203" i="3"/>
  <c r="K2203" i="3"/>
  <c r="L2203" i="3"/>
  <c r="J2204" i="3"/>
  <c r="K2204" i="3"/>
  <c r="L2204" i="3"/>
  <c r="J2205" i="3"/>
  <c r="K2205" i="3"/>
  <c r="L2205" i="3"/>
  <c r="J2206" i="3"/>
  <c r="K2206" i="3"/>
  <c r="L2206" i="3"/>
  <c r="J2207" i="3"/>
  <c r="K2207" i="3"/>
  <c r="L2207" i="3"/>
  <c r="J2208" i="3"/>
  <c r="K2208" i="3"/>
  <c r="L2208" i="3"/>
  <c r="J2209" i="3"/>
  <c r="K2209" i="3"/>
  <c r="L2209" i="3"/>
  <c r="J2210" i="3"/>
  <c r="K2210" i="3"/>
  <c r="L2210" i="3"/>
  <c r="J2211" i="3"/>
  <c r="K2211" i="3"/>
  <c r="L2211" i="3"/>
  <c r="J2212" i="3"/>
  <c r="K2212" i="3"/>
  <c r="L2212" i="3"/>
  <c r="J2213" i="3"/>
  <c r="K2213" i="3"/>
  <c r="L2213" i="3"/>
  <c r="J2214" i="3"/>
  <c r="K2214" i="3"/>
  <c r="L2214" i="3"/>
  <c r="J2215" i="3"/>
  <c r="K2215" i="3"/>
  <c r="L2215" i="3"/>
  <c r="J2216" i="3"/>
  <c r="K2216" i="3"/>
  <c r="L2216" i="3"/>
  <c r="J2217" i="3"/>
  <c r="K2217" i="3"/>
  <c r="L2217" i="3"/>
  <c r="J2218" i="3"/>
  <c r="K2218" i="3"/>
  <c r="L2218" i="3"/>
  <c r="J2219" i="3"/>
  <c r="K2219" i="3"/>
  <c r="L2219" i="3"/>
  <c r="J2220" i="3"/>
  <c r="K2220" i="3"/>
  <c r="L2220" i="3"/>
  <c r="J2221" i="3"/>
  <c r="K2221" i="3"/>
  <c r="L2221" i="3"/>
  <c r="J2222" i="3"/>
  <c r="K2222" i="3"/>
  <c r="L2222" i="3"/>
  <c r="J2223" i="3"/>
  <c r="K2223" i="3"/>
  <c r="L2223" i="3"/>
  <c r="J2224" i="3"/>
  <c r="K2224" i="3"/>
  <c r="L2224" i="3"/>
  <c r="J2225" i="3"/>
  <c r="K2225" i="3"/>
  <c r="L2225" i="3"/>
  <c r="J2226" i="3"/>
  <c r="K2226" i="3"/>
  <c r="L2226" i="3"/>
  <c r="J2227" i="3"/>
  <c r="K2227" i="3"/>
  <c r="L2227" i="3"/>
  <c r="J2228" i="3"/>
  <c r="K2228" i="3"/>
  <c r="L2228" i="3"/>
  <c r="J2229" i="3"/>
  <c r="K2229" i="3"/>
  <c r="L2229" i="3"/>
  <c r="J2230" i="3"/>
  <c r="K2230" i="3"/>
  <c r="L2230" i="3"/>
  <c r="J2231" i="3"/>
  <c r="K2231" i="3"/>
  <c r="L2231" i="3"/>
  <c r="J2232" i="3"/>
  <c r="K2232" i="3"/>
  <c r="L2232" i="3"/>
  <c r="J2233" i="3"/>
  <c r="K2233" i="3"/>
  <c r="L2233" i="3"/>
  <c r="J2234" i="3"/>
  <c r="K2234" i="3"/>
  <c r="L2234" i="3"/>
  <c r="J2235" i="3"/>
  <c r="K2235" i="3"/>
  <c r="L2235" i="3"/>
  <c r="J2236" i="3"/>
  <c r="K2236" i="3"/>
  <c r="L2236" i="3"/>
  <c r="J2237" i="3"/>
  <c r="K2237" i="3"/>
  <c r="L2237" i="3"/>
  <c r="J2238" i="3"/>
  <c r="K2238" i="3"/>
  <c r="L2238" i="3"/>
  <c r="J2239" i="3"/>
  <c r="K2239" i="3"/>
  <c r="L2239" i="3"/>
  <c r="J2240" i="3"/>
  <c r="K2240" i="3"/>
  <c r="L2240" i="3"/>
  <c r="J2241" i="3"/>
  <c r="K2241" i="3"/>
  <c r="L2241" i="3"/>
  <c r="J2242" i="3"/>
  <c r="K2242" i="3"/>
  <c r="L2242" i="3"/>
  <c r="J2243" i="3"/>
  <c r="K2243" i="3"/>
  <c r="L2243" i="3"/>
  <c r="J2244" i="3"/>
  <c r="K2244" i="3"/>
  <c r="L2244" i="3"/>
  <c r="J2245" i="3"/>
  <c r="K2245" i="3"/>
  <c r="L2245" i="3"/>
  <c r="J2246" i="3"/>
  <c r="K2246" i="3"/>
  <c r="L2246" i="3"/>
  <c r="J2247" i="3"/>
  <c r="K2247" i="3"/>
  <c r="L2247" i="3"/>
  <c r="J2248" i="3"/>
  <c r="K2248" i="3"/>
  <c r="L2248" i="3"/>
  <c r="J2249" i="3"/>
  <c r="K2249" i="3"/>
  <c r="L2249" i="3"/>
  <c r="J2250" i="3"/>
  <c r="K2250" i="3"/>
  <c r="L2250" i="3"/>
  <c r="J2251" i="3"/>
  <c r="K2251" i="3"/>
  <c r="L2251" i="3"/>
  <c r="J2252" i="3"/>
  <c r="K2252" i="3"/>
  <c r="L2252" i="3"/>
  <c r="J2253" i="3"/>
  <c r="K2253" i="3"/>
  <c r="L2253" i="3"/>
  <c r="J2254" i="3"/>
  <c r="K2254" i="3"/>
  <c r="L2254" i="3"/>
  <c r="J2255" i="3"/>
  <c r="K2255" i="3"/>
  <c r="L2255" i="3"/>
  <c r="J2256" i="3"/>
  <c r="K2256" i="3"/>
  <c r="L2256" i="3"/>
  <c r="J2257" i="3"/>
  <c r="K2257" i="3"/>
  <c r="L2257" i="3"/>
  <c r="J2258" i="3"/>
  <c r="K2258" i="3"/>
  <c r="L2258" i="3"/>
  <c r="J2259" i="3"/>
  <c r="K2259" i="3"/>
  <c r="L2259" i="3"/>
  <c r="J2260" i="3"/>
  <c r="K2260" i="3"/>
  <c r="L2260" i="3"/>
  <c r="J2261" i="3"/>
  <c r="K2261" i="3"/>
  <c r="L2261" i="3"/>
  <c r="J2262" i="3"/>
  <c r="K2262" i="3"/>
  <c r="L2262" i="3"/>
  <c r="J2263" i="3"/>
  <c r="K2263" i="3"/>
  <c r="L2263" i="3"/>
  <c r="J2264" i="3"/>
  <c r="K2264" i="3"/>
  <c r="L2264" i="3"/>
  <c r="J2265" i="3"/>
  <c r="K2265" i="3"/>
  <c r="L2265" i="3"/>
  <c r="J2266" i="3"/>
  <c r="K2266" i="3"/>
  <c r="L2266" i="3"/>
  <c r="J2267" i="3"/>
  <c r="K2267" i="3"/>
  <c r="L2267" i="3"/>
  <c r="J2268" i="3"/>
  <c r="K2268" i="3"/>
  <c r="L2268" i="3"/>
  <c r="J2269" i="3"/>
  <c r="K2269" i="3"/>
  <c r="L2269" i="3"/>
  <c r="J2270" i="3"/>
  <c r="K2270" i="3"/>
  <c r="L2270" i="3"/>
  <c r="J2271" i="3"/>
  <c r="K2271" i="3"/>
  <c r="L2271" i="3"/>
  <c r="J2272" i="3"/>
  <c r="K2272" i="3"/>
  <c r="L2272" i="3"/>
  <c r="J2273" i="3"/>
  <c r="K2273" i="3"/>
  <c r="L2273" i="3"/>
  <c r="J2274" i="3"/>
  <c r="K2274" i="3"/>
  <c r="L2274" i="3"/>
  <c r="J2275" i="3"/>
  <c r="K2275" i="3"/>
  <c r="L2275" i="3"/>
  <c r="J2276" i="3"/>
  <c r="K2276" i="3"/>
  <c r="L2276" i="3"/>
  <c r="J2277" i="3"/>
  <c r="K2277" i="3"/>
  <c r="L2277" i="3"/>
  <c r="J2278" i="3"/>
  <c r="K2278" i="3"/>
  <c r="L2278" i="3"/>
  <c r="J2279" i="3"/>
  <c r="K2279" i="3"/>
  <c r="L2279" i="3"/>
  <c r="J2280" i="3"/>
  <c r="K2280" i="3"/>
  <c r="L2280" i="3"/>
  <c r="J2281" i="3"/>
  <c r="K2281" i="3"/>
  <c r="L2281" i="3"/>
  <c r="J2282" i="3"/>
  <c r="K2282" i="3"/>
  <c r="L2282" i="3"/>
  <c r="J2283" i="3"/>
  <c r="K2283" i="3"/>
  <c r="L2283" i="3"/>
  <c r="J2284" i="3"/>
  <c r="K2284" i="3"/>
  <c r="L2284" i="3"/>
  <c r="J2285" i="3"/>
  <c r="K2285" i="3"/>
  <c r="L2285" i="3"/>
  <c r="J2286" i="3"/>
  <c r="K2286" i="3"/>
  <c r="L2286" i="3"/>
  <c r="J2287" i="3"/>
  <c r="K2287" i="3"/>
  <c r="L2287" i="3"/>
  <c r="J2288" i="3"/>
  <c r="K2288" i="3"/>
  <c r="L2288" i="3"/>
  <c r="J2289" i="3"/>
  <c r="K2289" i="3"/>
  <c r="L2289" i="3"/>
  <c r="J2290" i="3"/>
  <c r="K2290" i="3"/>
  <c r="L2290" i="3"/>
  <c r="J2291" i="3"/>
  <c r="K2291" i="3"/>
  <c r="L2291" i="3"/>
  <c r="J2292" i="3"/>
  <c r="K2292" i="3"/>
  <c r="L2292" i="3"/>
  <c r="J2293" i="3"/>
  <c r="K2293" i="3"/>
  <c r="L2293" i="3"/>
  <c r="J2294" i="3"/>
  <c r="K2294" i="3"/>
  <c r="L2294" i="3"/>
  <c r="J2295" i="3"/>
  <c r="K2295" i="3"/>
  <c r="L2295" i="3"/>
  <c r="J2296" i="3"/>
  <c r="K2296" i="3"/>
  <c r="L2296" i="3"/>
  <c r="J2297" i="3"/>
  <c r="K2297" i="3"/>
  <c r="L2297" i="3"/>
  <c r="J2298" i="3"/>
  <c r="K2298" i="3"/>
  <c r="L2298" i="3"/>
  <c r="J2299" i="3"/>
  <c r="K2299" i="3"/>
  <c r="L2299" i="3"/>
  <c r="J2300" i="3"/>
  <c r="K2300" i="3"/>
  <c r="L2300" i="3"/>
  <c r="J2301" i="3"/>
  <c r="K2301" i="3"/>
  <c r="L2301" i="3"/>
  <c r="J2302" i="3"/>
  <c r="K2302" i="3"/>
  <c r="L2302" i="3"/>
  <c r="J2303" i="3"/>
  <c r="K2303" i="3"/>
  <c r="L2303" i="3"/>
  <c r="J2304" i="3"/>
  <c r="K2304" i="3"/>
  <c r="L2304" i="3"/>
  <c r="J2305" i="3"/>
  <c r="K2305" i="3"/>
  <c r="L2305" i="3"/>
  <c r="J2306" i="3"/>
  <c r="K2306" i="3"/>
  <c r="L2306" i="3"/>
  <c r="J2307" i="3"/>
  <c r="K2307" i="3"/>
  <c r="L2307" i="3"/>
  <c r="J2308" i="3"/>
  <c r="K2308" i="3"/>
  <c r="L2308" i="3"/>
  <c r="J2309" i="3"/>
  <c r="K2309" i="3"/>
  <c r="L2309" i="3"/>
  <c r="J2310" i="3"/>
  <c r="K2310" i="3"/>
  <c r="L2310" i="3"/>
  <c r="J2311" i="3"/>
  <c r="K2311" i="3"/>
  <c r="L2311" i="3"/>
  <c r="J2312" i="3"/>
  <c r="K2312" i="3"/>
  <c r="L2312" i="3"/>
  <c r="J2313" i="3"/>
  <c r="K2313" i="3"/>
  <c r="L2313" i="3"/>
  <c r="J2314" i="3"/>
  <c r="K2314" i="3"/>
  <c r="L2314" i="3"/>
  <c r="J2315" i="3"/>
  <c r="K2315" i="3"/>
  <c r="L2315" i="3"/>
  <c r="J2316" i="3"/>
  <c r="K2316" i="3"/>
  <c r="L2316" i="3"/>
  <c r="J2317" i="3"/>
  <c r="K2317" i="3"/>
  <c r="L2317" i="3"/>
  <c r="J2318" i="3"/>
  <c r="K2318" i="3"/>
  <c r="L2318" i="3"/>
  <c r="J2319" i="3"/>
  <c r="K2319" i="3"/>
  <c r="L2319" i="3"/>
  <c r="J2320" i="3"/>
  <c r="K2320" i="3"/>
  <c r="L2320" i="3"/>
  <c r="J2321" i="3"/>
  <c r="K2321" i="3"/>
  <c r="L2321" i="3"/>
  <c r="J2322" i="3"/>
  <c r="K2322" i="3"/>
  <c r="L2322" i="3"/>
  <c r="J2323" i="3"/>
  <c r="K2323" i="3"/>
  <c r="L2323" i="3"/>
  <c r="J2324" i="3"/>
  <c r="K2324" i="3"/>
  <c r="L2324" i="3"/>
  <c r="J2325" i="3"/>
  <c r="K2325" i="3"/>
  <c r="L2325" i="3"/>
  <c r="J2326" i="3"/>
  <c r="K2326" i="3"/>
  <c r="L2326" i="3"/>
  <c r="J2327" i="3"/>
  <c r="K2327" i="3"/>
  <c r="L2327" i="3"/>
  <c r="J2328" i="3"/>
  <c r="K2328" i="3"/>
  <c r="L2328" i="3"/>
  <c r="J2329" i="3"/>
  <c r="K2329" i="3"/>
  <c r="L2329" i="3"/>
  <c r="J2330" i="3"/>
  <c r="K2330" i="3"/>
  <c r="L2330" i="3"/>
  <c r="J2331" i="3"/>
  <c r="K2331" i="3"/>
  <c r="L2331" i="3"/>
  <c r="J2332" i="3"/>
  <c r="K2332" i="3"/>
  <c r="L2332" i="3"/>
  <c r="J2333" i="3"/>
  <c r="K2333" i="3"/>
  <c r="L2333" i="3"/>
  <c r="J2334" i="3"/>
  <c r="K2334" i="3"/>
  <c r="L2334" i="3"/>
  <c r="J2335" i="3"/>
  <c r="K2335" i="3"/>
  <c r="L2335" i="3"/>
  <c r="J2336" i="3"/>
  <c r="K2336" i="3"/>
  <c r="L2336" i="3"/>
  <c r="J2337" i="3"/>
  <c r="K2337" i="3"/>
  <c r="L2337" i="3"/>
  <c r="J2338" i="3"/>
  <c r="K2338" i="3"/>
  <c r="L2338" i="3"/>
  <c r="J2339" i="3"/>
  <c r="K2339" i="3"/>
  <c r="L2339" i="3"/>
  <c r="J2340" i="3"/>
  <c r="K2340" i="3"/>
  <c r="L2340" i="3"/>
  <c r="J2341" i="3"/>
  <c r="K2341" i="3"/>
  <c r="L2341" i="3"/>
  <c r="J2342" i="3"/>
  <c r="K2342" i="3"/>
  <c r="L2342" i="3"/>
  <c r="J2343" i="3"/>
  <c r="K2343" i="3"/>
  <c r="L2343" i="3"/>
  <c r="J2344" i="3"/>
  <c r="K2344" i="3"/>
  <c r="L2344" i="3"/>
  <c r="J2345" i="3"/>
  <c r="K2345" i="3"/>
  <c r="L2345" i="3"/>
  <c r="J2346" i="3"/>
  <c r="K2346" i="3"/>
  <c r="L2346" i="3"/>
  <c r="J2347" i="3"/>
  <c r="K2347" i="3"/>
  <c r="L2347" i="3"/>
  <c r="J2348" i="3"/>
  <c r="K2348" i="3"/>
  <c r="L2348" i="3"/>
  <c r="J2349" i="3"/>
  <c r="K2349" i="3"/>
  <c r="L2349" i="3"/>
  <c r="J2350" i="3"/>
  <c r="K2350" i="3"/>
  <c r="L2350" i="3"/>
  <c r="J2351" i="3"/>
  <c r="K2351" i="3"/>
  <c r="L2351" i="3"/>
  <c r="J2352" i="3"/>
  <c r="K2352" i="3"/>
  <c r="L2352" i="3"/>
  <c r="J2353" i="3"/>
  <c r="K2353" i="3"/>
  <c r="L2353" i="3"/>
  <c r="J2354" i="3"/>
  <c r="K2354" i="3"/>
  <c r="L2354" i="3"/>
  <c r="J2355" i="3"/>
  <c r="K2355" i="3"/>
  <c r="L2355" i="3"/>
  <c r="J2356" i="3"/>
  <c r="K2356" i="3"/>
  <c r="L2356" i="3"/>
  <c r="J2357" i="3"/>
  <c r="K2357" i="3"/>
  <c r="L2357" i="3"/>
  <c r="J2358" i="3"/>
  <c r="K2358" i="3"/>
  <c r="L2358" i="3"/>
  <c r="J2359" i="3"/>
  <c r="K2359" i="3"/>
  <c r="L2359" i="3"/>
  <c r="J2360" i="3"/>
  <c r="K2360" i="3"/>
  <c r="L2360" i="3"/>
  <c r="J2361" i="3"/>
  <c r="K2361" i="3"/>
  <c r="L2361" i="3"/>
  <c r="J2362" i="3"/>
  <c r="K2362" i="3"/>
  <c r="L2362" i="3"/>
  <c r="J2363" i="3"/>
  <c r="K2363" i="3"/>
  <c r="L2363" i="3"/>
  <c r="J2364" i="3"/>
  <c r="K2364" i="3"/>
  <c r="L2364" i="3"/>
  <c r="J2365" i="3"/>
  <c r="K2365" i="3"/>
  <c r="L2365" i="3"/>
  <c r="J2366" i="3"/>
  <c r="K2366" i="3"/>
  <c r="L2366" i="3"/>
  <c r="J2367" i="3"/>
  <c r="K2367" i="3"/>
  <c r="L2367" i="3"/>
  <c r="J2368" i="3"/>
  <c r="K2368" i="3"/>
  <c r="L2368" i="3"/>
  <c r="J2369" i="3"/>
  <c r="K2369" i="3"/>
  <c r="L2369" i="3"/>
  <c r="J2370" i="3"/>
  <c r="K2370" i="3"/>
  <c r="L2370" i="3"/>
  <c r="J2371" i="3"/>
  <c r="K2371" i="3"/>
  <c r="L2371" i="3"/>
  <c r="J2372" i="3"/>
  <c r="K2372" i="3"/>
  <c r="L2372" i="3"/>
  <c r="J2373" i="3"/>
  <c r="K2373" i="3"/>
  <c r="L2373" i="3"/>
  <c r="J2374" i="3"/>
  <c r="K2374" i="3"/>
  <c r="L2374" i="3"/>
  <c r="J2375" i="3"/>
  <c r="K2375" i="3"/>
  <c r="L2375" i="3"/>
  <c r="J2376" i="3"/>
  <c r="K2376" i="3"/>
  <c r="L2376" i="3"/>
  <c r="J2377" i="3"/>
  <c r="K2377" i="3"/>
  <c r="L2377" i="3"/>
  <c r="J2378" i="3"/>
  <c r="K2378" i="3"/>
  <c r="L2378" i="3"/>
  <c r="J2379" i="3"/>
  <c r="K2379" i="3"/>
  <c r="L2379" i="3"/>
  <c r="J2380" i="3"/>
  <c r="K2380" i="3"/>
  <c r="L2380" i="3"/>
  <c r="J2381" i="3"/>
  <c r="K2381" i="3"/>
  <c r="L2381" i="3"/>
  <c r="J2382" i="3"/>
  <c r="K2382" i="3"/>
  <c r="L2382" i="3"/>
  <c r="J2383" i="3"/>
  <c r="K2383" i="3"/>
  <c r="L2383" i="3"/>
  <c r="J2384" i="3"/>
  <c r="K2384" i="3"/>
  <c r="L2384" i="3"/>
  <c r="J2385" i="3"/>
  <c r="K2385" i="3"/>
  <c r="L2385" i="3"/>
  <c r="J2386" i="3"/>
  <c r="K2386" i="3"/>
  <c r="L2386" i="3"/>
  <c r="J2387" i="3"/>
  <c r="K2387" i="3"/>
  <c r="L2387" i="3"/>
  <c r="J2388" i="3"/>
  <c r="K2388" i="3"/>
  <c r="L2388" i="3"/>
  <c r="J2389" i="3"/>
  <c r="K2389" i="3"/>
  <c r="L2389" i="3"/>
  <c r="J2390" i="3"/>
  <c r="K2390" i="3"/>
  <c r="L2390" i="3"/>
  <c r="J2391" i="3"/>
  <c r="K2391" i="3"/>
  <c r="L2391" i="3"/>
  <c r="J2392" i="3"/>
  <c r="K2392" i="3"/>
  <c r="L2392" i="3"/>
  <c r="J2393" i="3"/>
  <c r="K2393" i="3"/>
  <c r="L2393" i="3"/>
  <c r="J2394" i="3"/>
  <c r="K2394" i="3"/>
  <c r="L2394" i="3"/>
  <c r="J2395" i="3"/>
  <c r="K2395" i="3"/>
  <c r="L2395" i="3"/>
  <c r="J2396" i="3"/>
  <c r="K2396" i="3"/>
  <c r="L2396" i="3"/>
  <c r="J2397" i="3"/>
  <c r="K2397" i="3"/>
  <c r="L2397" i="3"/>
  <c r="J2398" i="3"/>
  <c r="K2398" i="3"/>
  <c r="L2398" i="3"/>
  <c r="J2399" i="3"/>
  <c r="K2399" i="3"/>
  <c r="L2399" i="3"/>
  <c r="J2400" i="3"/>
  <c r="K2400" i="3"/>
  <c r="L2400" i="3"/>
  <c r="J2401" i="3"/>
  <c r="K2401" i="3"/>
  <c r="L2401" i="3"/>
  <c r="J2402" i="3"/>
  <c r="K2402" i="3"/>
  <c r="L2402" i="3"/>
  <c r="J2403" i="3"/>
  <c r="K2403" i="3"/>
  <c r="L2403" i="3"/>
  <c r="J2404" i="3"/>
  <c r="K2404" i="3"/>
  <c r="L2404" i="3"/>
  <c r="J2405" i="3"/>
  <c r="K2405" i="3"/>
  <c r="L2405" i="3"/>
  <c r="J2406" i="3"/>
  <c r="K2406" i="3"/>
  <c r="L2406" i="3"/>
  <c r="J2407" i="3"/>
  <c r="K2407" i="3"/>
  <c r="L2407" i="3"/>
  <c r="J2408" i="3"/>
  <c r="K2408" i="3"/>
  <c r="L2408" i="3"/>
  <c r="J2409" i="3"/>
  <c r="K2409" i="3"/>
  <c r="L2409" i="3"/>
  <c r="J2410" i="3"/>
  <c r="K2410" i="3"/>
  <c r="L2410" i="3"/>
  <c r="J2411" i="3"/>
  <c r="K2411" i="3"/>
  <c r="L2411" i="3"/>
  <c r="J2412" i="3"/>
  <c r="K2412" i="3"/>
  <c r="L2412" i="3"/>
  <c r="J2413" i="3"/>
  <c r="K2413" i="3"/>
  <c r="L2413" i="3"/>
  <c r="J2414" i="3"/>
  <c r="K2414" i="3"/>
  <c r="L2414" i="3"/>
  <c r="J2415" i="3"/>
  <c r="K2415" i="3"/>
  <c r="L2415" i="3"/>
  <c r="J2416" i="3"/>
  <c r="K2416" i="3"/>
  <c r="L2416" i="3"/>
  <c r="J2417" i="3"/>
  <c r="K2417" i="3"/>
  <c r="L2417" i="3"/>
  <c r="J2418" i="3"/>
  <c r="K2418" i="3"/>
  <c r="L2418" i="3"/>
  <c r="J2419" i="3"/>
  <c r="K2419" i="3"/>
  <c r="L2419" i="3"/>
  <c r="J2420" i="3"/>
  <c r="K2420" i="3"/>
  <c r="L2420" i="3"/>
  <c r="J2421" i="3"/>
  <c r="K2421" i="3"/>
  <c r="L2421" i="3"/>
  <c r="J2422" i="3"/>
  <c r="K2422" i="3"/>
  <c r="L2422" i="3"/>
  <c r="J2423" i="3"/>
  <c r="K2423" i="3"/>
  <c r="L2423" i="3"/>
  <c r="J2424" i="3"/>
  <c r="K2424" i="3"/>
  <c r="L2424" i="3"/>
  <c r="J2425" i="3"/>
  <c r="K2425" i="3"/>
  <c r="L2425" i="3"/>
  <c r="J2426" i="3"/>
  <c r="K2426" i="3"/>
  <c r="L2426" i="3"/>
  <c r="J2427" i="3"/>
  <c r="K2427" i="3"/>
  <c r="L2427" i="3"/>
  <c r="J2428" i="3"/>
  <c r="K2428" i="3"/>
  <c r="L2428" i="3"/>
  <c r="J2429" i="3"/>
  <c r="K2429" i="3"/>
  <c r="L2429" i="3"/>
  <c r="J2430" i="3"/>
  <c r="K2430" i="3"/>
  <c r="L2430" i="3"/>
  <c r="J2431" i="3"/>
  <c r="K2431" i="3"/>
  <c r="L2431" i="3"/>
  <c r="J2432" i="3"/>
  <c r="K2432" i="3"/>
  <c r="L2432" i="3"/>
  <c r="J2433" i="3"/>
  <c r="K2433" i="3"/>
  <c r="L2433" i="3"/>
  <c r="J2434" i="3"/>
  <c r="K2434" i="3"/>
  <c r="L2434" i="3"/>
  <c r="J2435" i="3"/>
  <c r="K2435" i="3"/>
  <c r="L2435" i="3"/>
  <c r="J2436" i="3"/>
  <c r="K2436" i="3"/>
  <c r="L2436" i="3"/>
  <c r="J2437" i="3"/>
  <c r="K2437" i="3"/>
  <c r="L2437" i="3"/>
  <c r="J2438" i="3"/>
  <c r="K2438" i="3"/>
  <c r="L2438" i="3"/>
  <c r="J2439" i="3"/>
  <c r="K2439" i="3"/>
  <c r="L2439" i="3"/>
  <c r="J2440" i="3"/>
  <c r="K2440" i="3"/>
  <c r="L2440" i="3"/>
  <c r="J2441" i="3"/>
  <c r="K2441" i="3"/>
  <c r="L2441" i="3"/>
  <c r="J2442" i="3"/>
  <c r="K2442" i="3"/>
  <c r="L2442" i="3"/>
  <c r="J2443" i="3"/>
  <c r="K2443" i="3"/>
  <c r="L2443" i="3"/>
  <c r="J2444" i="3"/>
  <c r="K2444" i="3"/>
  <c r="L2444" i="3"/>
  <c r="J2445" i="3"/>
  <c r="K2445" i="3"/>
  <c r="L2445" i="3"/>
  <c r="J2446" i="3"/>
  <c r="K2446" i="3"/>
  <c r="L2446" i="3"/>
  <c r="J2447" i="3"/>
  <c r="K2447" i="3"/>
  <c r="L2447" i="3"/>
  <c r="J2448" i="3"/>
  <c r="K2448" i="3"/>
  <c r="L2448" i="3"/>
  <c r="J2449" i="3"/>
  <c r="K2449" i="3"/>
  <c r="L2449" i="3"/>
  <c r="J2450" i="3"/>
  <c r="K2450" i="3"/>
  <c r="L2450" i="3"/>
  <c r="J2451" i="3"/>
  <c r="K2451" i="3"/>
  <c r="L2451" i="3"/>
  <c r="J2452" i="3"/>
  <c r="K2452" i="3"/>
  <c r="L2452" i="3"/>
  <c r="J2453" i="3"/>
  <c r="K2453" i="3"/>
  <c r="L2453" i="3"/>
  <c r="J2454" i="3"/>
  <c r="K2454" i="3"/>
  <c r="L2454" i="3"/>
  <c r="J2455" i="3"/>
  <c r="K2455" i="3"/>
  <c r="L2455" i="3"/>
  <c r="J2456" i="3"/>
  <c r="K2456" i="3"/>
  <c r="L2456" i="3"/>
  <c r="J2457" i="3"/>
  <c r="K2457" i="3"/>
  <c r="L2457" i="3"/>
  <c r="J2458" i="3"/>
  <c r="K2458" i="3"/>
  <c r="L2458" i="3"/>
  <c r="J2459" i="3"/>
  <c r="K2459" i="3"/>
  <c r="L2459" i="3"/>
  <c r="J2460" i="3"/>
  <c r="K2460" i="3"/>
  <c r="L2460" i="3"/>
  <c r="J2461" i="3"/>
  <c r="K2461" i="3"/>
  <c r="L2461" i="3"/>
  <c r="J2462" i="3"/>
  <c r="K2462" i="3"/>
  <c r="L2462" i="3"/>
  <c r="J2463" i="3"/>
  <c r="K2463" i="3"/>
  <c r="L2463" i="3"/>
  <c r="J2464" i="3"/>
  <c r="K2464" i="3"/>
  <c r="L2464" i="3"/>
  <c r="J2465" i="3"/>
  <c r="K2465" i="3"/>
  <c r="L2465" i="3"/>
  <c r="J2466" i="3"/>
  <c r="K2466" i="3"/>
  <c r="L2466" i="3"/>
  <c r="J2467" i="3"/>
  <c r="K2467" i="3"/>
  <c r="L2467" i="3"/>
  <c r="J2468" i="3"/>
  <c r="K2468" i="3"/>
  <c r="L2468" i="3"/>
  <c r="J2469" i="3"/>
  <c r="K2469" i="3"/>
  <c r="L2469" i="3"/>
  <c r="J2470" i="3"/>
  <c r="K2470" i="3"/>
  <c r="L2470" i="3"/>
  <c r="J2471" i="3"/>
  <c r="K2471" i="3"/>
  <c r="L2471" i="3"/>
  <c r="J2472" i="3"/>
  <c r="K2472" i="3"/>
  <c r="L2472" i="3"/>
  <c r="J2473" i="3"/>
  <c r="K2473" i="3"/>
  <c r="L2473" i="3"/>
  <c r="J2474" i="3"/>
  <c r="K2474" i="3"/>
  <c r="L2474" i="3"/>
  <c r="J2475" i="3"/>
  <c r="K2475" i="3"/>
  <c r="L2475" i="3"/>
  <c r="J2476" i="3"/>
  <c r="K2476" i="3"/>
  <c r="L2476" i="3"/>
  <c r="J2477" i="3"/>
  <c r="K2477" i="3"/>
  <c r="L2477" i="3"/>
  <c r="J2478" i="3"/>
  <c r="K2478" i="3"/>
  <c r="L2478" i="3"/>
  <c r="J2479" i="3"/>
  <c r="K2479" i="3"/>
  <c r="L2479" i="3"/>
  <c r="J2480" i="3"/>
  <c r="K2480" i="3"/>
  <c r="L2480" i="3"/>
  <c r="J2481" i="3"/>
  <c r="K2481" i="3"/>
  <c r="L2481" i="3"/>
  <c r="J2482" i="3"/>
  <c r="K2482" i="3"/>
  <c r="L2482" i="3"/>
  <c r="J2483" i="3"/>
  <c r="K2483" i="3"/>
  <c r="L2483" i="3"/>
  <c r="J2484" i="3"/>
  <c r="K2484" i="3"/>
  <c r="L2484" i="3"/>
  <c r="J2485" i="3"/>
  <c r="K2485" i="3"/>
  <c r="L2485" i="3"/>
  <c r="J2486" i="3"/>
  <c r="K2486" i="3"/>
  <c r="L2486" i="3"/>
  <c r="J2487" i="3"/>
  <c r="K2487" i="3"/>
  <c r="L2487" i="3"/>
  <c r="J2488" i="3"/>
  <c r="K2488" i="3"/>
  <c r="L2488" i="3"/>
  <c r="J2489" i="3"/>
  <c r="K2489" i="3"/>
  <c r="L2489" i="3"/>
  <c r="J2490" i="3"/>
  <c r="K2490" i="3"/>
  <c r="L2490" i="3"/>
  <c r="J2491" i="3"/>
  <c r="K2491" i="3"/>
  <c r="L2491" i="3"/>
  <c r="J2492" i="3"/>
  <c r="K2492" i="3"/>
  <c r="L2492" i="3"/>
  <c r="J2493" i="3"/>
  <c r="K2493" i="3"/>
  <c r="L2493" i="3"/>
  <c r="J2494" i="3"/>
  <c r="K2494" i="3"/>
  <c r="L2494" i="3"/>
  <c r="J2495" i="3"/>
  <c r="K2495" i="3"/>
  <c r="L2495" i="3"/>
  <c r="J2496" i="3"/>
  <c r="K2496" i="3"/>
  <c r="L2496" i="3"/>
  <c r="J2497" i="3"/>
  <c r="K2497" i="3"/>
  <c r="L2497" i="3"/>
  <c r="J2498" i="3"/>
  <c r="K2498" i="3"/>
  <c r="L2498" i="3"/>
  <c r="J2499" i="3"/>
  <c r="K2499" i="3"/>
  <c r="L2499" i="3"/>
  <c r="J2500" i="3"/>
  <c r="K2500" i="3"/>
  <c r="L2500" i="3"/>
  <c r="J2501" i="3"/>
  <c r="K2501" i="3"/>
  <c r="L2501" i="3"/>
  <c r="J2502" i="3"/>
  <c r="K2502" i="3"/>
  <c r="L2502" i="3"/>
  <c r="J2503" i="3"/>
  <c r="K2503" i="3"/>
  <c r="L2503" i="3"/>
  <c r="J2504" i="3"/>
  <c r="K2504" i="3"/>
  <c r="L2504" i="3"/>
  <c r="J2505" i="3"/>
  <c r="K2505" i="3"/>
  <c r="L2505" i="3"/>
  <c r="J2506" i="3"/>
  <c r="K2506" i="3"/>
  <c r="L2506" i="3"/>
  <c r="J2507" i="3"/>
  <c r="K2507" i="3"/>
  <c r="L2507" i="3"/>
  <c r="J2508" i="3"/>
  <c r="K2508" i="3"/>
  <c r="L2508" i="3"/>
  <c r="J2509" i="3"/>
  <c r="K2509" i="3"/>
  <c r="L2509" i="3"/>
  <c r="J2510" i="3"/>
  <c r="K2510" i="3"/>
  <c r="L2510" i="3"/>
  <c r="J2511" i="3"/>
  <c r="K2511" i="3"/>
  <c r="L2511" i="3"/>
  <c r="J2512" i="3"/>
  <c r="K2512" i="3"/>
  <c r="L2512" i="3"/>
  <c r="J2513" i="3"/>
  <c r="K2513" i="3"/>
  <c r="L2513" i="3"/>
  <c r="J2514" i="3"/>
  <c r="K2514" i="3"/>
  <c r="L2514" i="3"/>
  <c r="J2515" i="3"/>
  <c r="K2515" i="3"/>
  <c r="L2515" i="3"/>
  <c r="J2516" i="3"/>
  <c r="K2516" i="3"/>
  <c r="L2516" i="3"/>
  <c r="J2517" i="3"/>
  <c r="K2517" i="3"/>
  <c r="L2517" i="3"/>
  <c r="J2518" i="3"/>
  <c r="K2518" i="3"/>
  <c r="L2518" i="3"/>
  <c r="J2519" i="3"/>
  <c r="K2519" i="3"/>
  <c r="L2519" i="3"/>
  <c r="J2520" i="3"/>
  <c r="K2520" i="3"/>
  <c r="L2520" i="3"/>
  <c r="J2521" i="3"/>
  <c r="K2521" i="3"/>
  <c r="L2521" i="3"/>
  <c r="J2522" i="3"/>
  <c r="K2522" i="3"/>
  <c r="L2522" i="3"/>
  <c r="J2523" i="3"/>
  <c r="K2523" i="3"/>
  <c r="L2523" i="3"/>
  <c r="J2524" i="3"/>
  <c r="K2524" i="3"/>
  <c r="L2524" i="3"/>
  <c r="J2525" i="3"/>
  <c r="K2525" i="3"/>
  <c r="L2525" i="3"/>
  <c r="J2526" i="3"/>
  <c r="K2526" i="3"/>
  <c r="L2526" i="3"/>
  <c r="J2527" i="3"/>
  <c r="K2527" i="3"/>
  <c r="L2527" i="3"/>
  <c r="J2528" i="3"/>
  <c r="K2528" i="3"/>
  <c r="L2528" i="3"/>
  <c r="J2529" i="3"/>
  <c r="K2529" i="3"/>
  <c r="L2529" i="3"/>
  <c r="J2530" i="3"/>
  <c r="K2530" i="3"/>
  <c r="L2530" i="3"/>
  <c r="J2531" i="3"/>
  <c r="K2531" i="3"/>
  <c r="L2531" i="3"/>
  <c r="J2532" i="3"/>
  <c r="K2532" i="3"/>
  <c r="L2532" i="3"/>
  <c r="J2533" i="3"/>
  <c r="K2533" i="3"/>
  <c r="L2533" i="3"/>
  <c r="J2534" i="3"/>
  <c r="K2534" i="3"/>
  <c r="L2534" i="3"/>
  <c r="J2535" i="3"/>
  <c r="K2535" i="3"/>
  <c r="L2535" i="3"/>
  <c r="J2536" i="3"/>
  <c r="K2536" i="3"/>
  <c r="L2536" i="3"/>
  <c r="J2537" i="3"/>
  <c r="K2537" i="3"/>
  <c r="L2537" i="3"/>
  <c r="J2538" i="3"/>
  <c r="K2538" i="3"/>
  <c r="L2538" i="3"/>
  <c r="J2539" i="3"/>
  <c r="K2539" i="3"/>
  <c r="L2539" i="3"/>
  <c r="J2540" i="3"/>
  <c r="K2540" i="3"/>
  <c r="L2540" i="3"/>
  <c r="J2541" i="3"/>
  <c r="K2541" i="3"/>
  <c r="L2541" i="3"/>
  <c r="J2542" i="3"/>
  <c r="K2542" i="3"/>
  <c r="L2542" i="3"/>
  <c r="J2543" i="3"/>
  <c r="K2543" i="3"/>
  <c r="L2543" i="3"/>
  <c r="J2544" i="3"/>
  <c r="K2544" i="3"/>
  <c r="L2544" i="3"/>
  <c r="J2545" i="3"/>
  <c r="K2545" i="3"/>
  <c r="L2545" i="3"/>
  <c r="J2546" i="3"/>
  <c r="K2546" i="3"/>
  <c r="L2546" i="3"/>
  <c r="J2547" i="3"/>
  <c r="K2547" i="3"/>
  <c r="L2547" i="3"/>
  <c r="J2548" i="3"/>
  <c r="K2548" i="3"/>
  <c r="L2548" i="3"/>
  <c r="J2549" i="3"/>
  <c r="K2549" i="3"/>
  <c r="L2549" i="3"/>
  <c r="J2550" i="3"/>
  <c r="K2550" i="3"/>
  <c r="L2550" i="3"/>
  <c r="J2551" i="3"/>
  <c r="K2551" i="3"/>
  <c r="L2551" i="3"/>
  <c r="J2552" i="3"/>
  <c r="K2552" i="3"/>
  <c r="L2552" i="3"/>
  <c r="J2553" i="3"/>
  <c r="K2553" i="3"/>
  <c r="L2553" i="3"/>
  <c r="J2554" i="3"/>
  <c r="K2554" i="3"/>
  <c r="L2554" i="3"/>
  <c r="J2555" i="3"/>
  <c r="K2555" i="3"/>
  <c r="L2555" i="3"/>
  <c r="J2556" i="3"/>
  <c r="K2556" i="3"/>
  <c r="L2556" i="3"/>
  <c r="J2557" i="3"/>
  <c r="K2557" i="3"/>
  <c r="L2557" i="3"/>
  <c r="J2558" i="3"/>
  <c r="K2558" i="3"/>
  <c r="L2558" i="3"/>
  <c r="J2559" i="3"/>
  <c r="K2559" i="3"/>
  <c r="L2559" i="3"/>
  <c r="J2560" i="3"/>
  <c r="K2560" i="3"/>
  <c r="L2560" i="3"/>
  <c r="J2561" i="3"/>
  <c r="K2561" i="3"/>
  <c r="L2561" i="3"/>
  <c r="J2562" i="3"/>
  <c r="K2562" i="3"/>
  <c r="L2562" i="3"/>
  <c r="J2563" i="3"/>
  <c r="K2563" i="3"/>
  <c r="L2563" i="3"/>
  <c r="J2564" i="3"/>
  <c r="K2564" i="3"/>
  <c r="L2564" i="3"/>
  <c r="J2565" i="3"/>
  <c r="K2565" i="3"/>
  <c r="L2565" i="3"/>
  <c r="J2566" i="3"/>
  <c r="K2566" i="3"/>
  <c r="L2566" i="3"/>
  <c r="J2567" i="3"/>
  <c r="K2567" i="3"/>
  <c r="L2567" i="3"/>
  <c r="J2568" i="3"/>
  <c r="K2568" i="3"/>
  <c r="L2568" i="3"/>
  <c r="J2569" i="3"/>
  <c r="K2569" i="3"/>
  <c r="L2569" i="3"/>
  <c r="J2570" i="3"/>
  <c r="K2570" i="3"/>
  <c r="L2570" i="3"/>
  <c r="J2571" i="3"/>
  <c r="K2571" i="3"/>
  <c r="L2571" i="3"/>
  <c r="J2572" i="3"/>
  <c r="K2572" i="3"/>
  <c r="L2572" i="3"/>
  <c r="J2573" i="3"/>
  <c r="K2573" i="3"/>
  <c r="L2573" i="3"/>
  <c r="J2574" i="3"/>
  <c r="K2574" i="3"/>
  <c r="L2574" i="3"/>
  <c r="J2575" i="3"/>
  <c r="K2575" i="3"/>
  <c r="L2575" i="3"/>
  <c r="J2576" i="3"/>
  <c r="K2576" i="3"/>
  <c r="L2576" i="3"/>
  <c r="J2577" i="3"/>
  <c r="K2577" i="3"/>
  <c r="L2577" i="3"/>
  <c r="J2578" i="3"/>
  <c r="K2578" i="3"/>
  <c r="L2578" i="3"/>
  <c r="J2579" i="3"/>
  <c r="K2579" i="3"/>
  <c r="L2579" i="3"/>
  <c r="J2580" i="3"/>
  <c r="K2580" i="3"/>
  <c r="L2580" i="3"/>
  <c r="J2581" i="3"/>
  <c r="K2581" i="3"/>
  <c r="L2581" i="3"/>
  <c r="J2582" i="3"/>
  <c r="K2582" i="3"/>
  <c r="L2582" i="3"/>
  <c r="J2583" i="3"/>
  <c r="K2583" i="3"/>
  <c r="L2583" i="3"/>
  <c r="J2584" i="3"/>
  <c r="K2584" i="3"/>
  <c r="L2584" i="3"/>
  <c r="J2585" i="3"/>
  <c r="K2585" i="3"/>
  <c r="L2585" i="3"/>
  <c r="J2586" i="3"/>
  <c r="K2586" i="3"/>
  <c r="L2586" i="3"/>
  <c r="J2587" i="3"/>
  <c r="K2587" i="3"/>
  <c r="L2587" i="3"/>
  <c r="J2588" i="3"/>
  <c r="K2588" i="3"/>
  <c r="L2588" i="3"/>
  <c r="J2589" i="3"/>
  <c r="K2589" i="3"/>
  <c r="L2589" i="3"/>
  <c r="J2590" i="3"/>
  <c r="K2590" i="3"/>
  <c r="L2590" i="3"/>
  <c r="J2591" i="3"/>
  <c r="K2591" i="3"/>
  <c r="L2591" i="3"/>
  <c r="J2592" i="3"/>
  <c r="K2592" i="3"/>
  <c r="L2592" i="3"/>
  <c r="J2593" i="3"/>
  <c r="K2593" i="3"/>
  <c r="L2593" i="3"/>
  <c r="J2594" i="3"/>
  <c r="K2594" i="3"/>
  <c r="L2594" i="3"/>
  <c r="J2595" i="3"/>
  <c r="K2595" i="3"/>
  <c r="L2595" i="3"/>
  <c r="J2596" i="3"/>
  <c r="K2596" i="3"/>
  <c r="L2596" i="3"/>
  <c r="J2597" i="3"/>
  <c r="K2597" i="3"/>
  <c r="L2597" i="3"/>
  <c r="J2598" i="3"/>
  <c r="K2598" i="3"/>
  <c r="L2598" i="3"/>
  <c r="J2599" i="3"/>
  <c r="K2599" i="3"/>
  <c r="L2599" i="3"/>
  <c r="J2600" i="3"/>
  <c r="K2600" i="3"/>
  <c r="L2600" i="3"/>
  <c r="J2601" i="3"/>
  <c r="K2601" i="3"/>
  <c r="L2601" i="3"/>
  <c r="J2602" i="3"/>
  <c r="K2602" i="3"/>
  <c r="L2602" i="3"/>
  <c r="J2603" i="3"/>
  <c r="K2603" i="3"/>
  <c r="L2603" i="3"/>
  <c r="J2604" i="3"/>
  <c r="K2604" i="3"/>
  <c r="L2604" i="3"/>
  <c r="J2605" i="3"/>
  <c r="K2605" i="3"/>
  <c r="L2605" i="3"/>
  <c r="J2606" i="3"/>
  <c r="K2606" i="3"/>
  <c r="L2606" i="3"/>
  <c r="J2607" i="3"/>
  <c r="K2607" i="3"/>
  <c r="L2607" i="3"/>
  <c r="J2608" i="3"/>
  <c r="K2608" i="3"/>
  <c r="L2608" i="3"/>
  <c r="J2609" i="3"/>
  <c r="K2609" i="3"/>
  <c r="L2609" i="3"/>
  <c r="J2610" i="3"/>
  <c r="K2610" i="3"/>
  <c r="L2610" i="3"/>
  <c r="J2611" i="3"/>
  <c r="K2611" i="3"/>
  <c r="L2611" i="3"/>
  <c r="J2612" i="3"/>
  <c r="K2612" i="3"/>
  <c r="L2612" i="3"/>
  <c r="J2613" i="3"/>
  <c r="K2613" i="3"/>
  <c r="L2613" i="3"/>
  <c r="J2614" i="3"/>
  <c r="K2614" i="3"/>
  <c r="L2614" i="3"/>
  <c r="J2615" i="3"/>
  <c r="K2615" i="3"/>
  <c r="L2615" i="3"/>
  <c r="J2616" i="3"/>
  <c r="K2616" i="3"/>
  <c r="L2616" i="3"/>
  <c r="J2617" i="3"/>
  <c r="K2617" i="3"/>
  <c r="L2617" i="3"/>
  <c r="J2618" i="3"/>
  <c r="K2618" i="3"/>
  <c r="L2618" i="3"/>
  <c r="J2619" i="3"/>
  <c r="K2619" i="3"/>
  <c r="L2619" i="3"/>
  <c r="J2620" i="3"/>
  <c r="K2620" i="3"/>
  <c r="L2620" i="3"/>
  <c r="J2621" i="3"/>
  <c r="K2621" i="3"/>
  <c r="L2621" i="3"/>
  <c r="J2622" i="3"/>
  <c r="K2622" i="3"/>
  <c r="L2622" i="3"/>
  <c r="J2623" i="3"/>
  <c r="K2623" i="3"/>
  <c r="L2623" i="3"/>
  <c r="J2624" i="3"/>
  <c r="K2624" i="3"/>
  <c r="L2624" i="3"/>
  <c r="J2625" i="3"/>
  <c r="K2625" i="3"/>
  <c r="L2625" i="3"/>
  <c r="J2626" i="3"/>
  <c r="K2626" i="3"/>
  <c r="L2626" i="3"/>
  <c r="J2627" i="3"/>
  <c r="K2627" i="3"/>
  <c r="L2627" i="3"/>
  <c r="J2628" i="3"/>
  <c r="K2628" i="3"/>
  <c r="L2628" i="3"/>
  <c r="J2629" i="3"/>
  <c r="K2629" i="3"/>
  <c r="L2629" i="3"/>
  <c r="J2630" i="3"/>
  <c r="K2630" i="3"/>
  <c r="L2630" i="3"/>
  <c r="J2631" i="3"/>
  <c r="K2631" i="3"/>
  <c r="L2631" i="3"/>
  <c r="J2632" i="3"/>
  <c r="K2632" i="3"/>
  <c r="L2632" i="3"/>
  <c r="J2633" i="3"/>
  <c r="K2633" i="3"/>
  <c r="L2633" i="3"/>
  <c r="J2634" i="3"/>
  <c r="K2634" i="3"/>
  <c r="L2634" i="3"/>
  <c r="J2635" i="3"/>
  <c r="K2635" i="3"/>
  <c r="L2635" i="3"/>
  <c r="J2636" i="3"/>
  <c r="K2636" i="3"/>
  <c r="L2636" i="3"/>
  <c r="J2637" i="3"/>
  <c r="K2637" i="3"/>
  <c r="L2637" i="3"/>
  <c r="J2638" i="3"/>
  <c r="K2638" i="3"/>
  <c r="L2638" i="3"/>
  <c r="J2639" i="3"/>
  <c r="K2639" i="3"/>
  <c r="L2639" i="3"/>
  <c r="J2640" i="3"/>
  <c r="K2640" i="3"/>
  <c r="L2640" i="3"/>
  <c r="J2641" i="3"/>
  <c r="K2641" i="3"/>
  <c r="L2641" i="3"/>
  <c r="J2642" i="3"/>
  <c r="K2642" i="3"/>
  <c r="L2642" i="3"/>
  <c r="J2643" i="3"/>
  <c r="K2643" i="3"/>
  <c r="L2643" i="3"/>
  <c r="J2644" i="3"/>
  <c r="K2644" i="3"/>
  <c r="L2644" i="3"/>
  <c r="J2645" i="3"/>
  <c r="K2645" i="3"/>
  <c r="L2645" i="3"/>
  <c r="J2646" i="3"/>
  <c r="K2646" i="3"/>
  <c r="L2646" i="3"/>
  <c r="J2647" i="3"/>
  <c r="K2647" i="3"/>
  <c r="L2647" i="3"/>
  <c r="J2648" i="3"/>
  <c r="K2648" i="3"/>
  <c r="L2648" i="3"/>
  <c r="J2649" i="3"/>
  <c r="K2649" i="3"/>
  <c r="L2649" i="3"/>
  <c r="J2650" i="3"/>
  <c r="K2650" i="3"/>
  <c r="L2650" i="3"/>
  <c r="J2651" i="3"/>
  <c r="K2651" i="3"/>
  <c r="L2651" i="3"/>
  <c r="J2652" i="3"/>
  <c r="K2652" i="3"/>
  <c r="L2652" i="3"/>
  <c r="J2653" i="3"/>
  <c r="K2653" i="3"/>
  <c r="L2653" i="3"/>
  <c r="J2654" i="3"/>
  <c r="K2654" i="3"/>
  <c r="L2654" i="3"/>
  <c r="J2655" i="3"/>
  <c r="K2655" i="3"/>
  <c r="L2655" i="3"/>
  <c r="J2656" i="3"/>
  <c r="K2656" i="3"/>
  <c r="L2656" i="3"/>
  <c r="J2657" i="3"/>
  <c r="K2657" i="3"/>
  <c r="L2657" i="3"/>
  <c r="J2658" i="3"/>
  <c r="K2658" i="3"/>
  <c r="L2658" i="3"/>
  <c r="J2659" i="3"/>
  <c r="K2659" i="3"/>
  <c r="L2659" i="3"/>
  <c r="J2660" i="3"/>
  <c r="K2660" i="3"/>
  <c r="L2660" i="3"/>
  <c r="J2661" i="3"/>
  <c r="K2661" i="3"/>
  <c r="L2661" i="3"/>
  <c r="J2662" i="3"/>
  <c r="K2662" i="3"/>
  <c r="L2662" i="3"/>
  <c r="J2663" i="3"/>
  <c r="K2663" i="3"/>
  <c r="L2663" i="3"/>
  <c r="J2664" i="3"/>
  <c r="K2664" i="3"/>
  <c r="L2664" i="3"/>
  <c r="J2665" i="3"/>
  <c r="K2665" i="3"/>
  <c r="L2665" i="3"/>
  <c r="J2666" i="3"/>
  <c r="K2666" i="3"/>
  <c r="L2666" i="3"/>
  <c r="J2667" i="3"/>
  <c r="K2667" i="3"/>
  <c r="L2667" i="3"/>
  <c r="J2668" i="3"/>
  <c r="K2668" i="3"/>
  <c r="L2668" i="3"/>
  <c r="J2669" i="3"/>
  <c r="K2669" i="3"/>
  <c r="L2669" i="3"/>
  <c r="J2670" i="3"/>
  <c r="K2670" i="3"/>
  <c r="L2670" i="3"/>
  <c r="J2671" i="3"/>
  <c r="K2671" i="3"/>
  <c r="L2671" i="3"/>
  <c r="J2672" i="3"/>
  <c r="K2672" i="3"/>
  <c r="L2672" i="3"/>
  <c r="J2673" i="3"/>
  <c r="K2673" i="3"/>
  <c r="L2673" i="3"/>
  <c r="J2674" i="3"/>
  <c r="K2674" i="3"/>
  <c r="L2674" i="3"/>
  <c r="J2675" i="3"/>
  <c r="K2675" i="3"/>
  <c r="L2675" i="3"/>
  <c r="J2676" i="3"/>
  <c r="K2676" i="3"/>
  <c r="L2676" i="3"/>
  <c r="J2677" i="3"/>
  <c r="K2677" i="3"/>
  <c r="L2677" i="3"/>
  <c r="J2678" i="3"/>
  <c r="K2678" i="3"/>
  <c r="L2678" i="3"/>
  <c r="J2679" i="3"/>
  <c r="K2679" i="3"/>
  <c r="L2679" i="3"/>
  <c r="J2680" i="3"/>
  <c r="K2680" i="3"/>
  <c r="L2680" i="3"/>
  <c r="J2681" i="3"/>
  <c r="K2681" i="3"/>
  <c r="L2681" i="3"/>
  <c r="J2682" i="3"/>
  <c r="K2682" i="3"/>
  <c r="L2682" i="3"/>
  <c r="J2683" i="3"/>
  <c r="K2683" i="3"/>
  <c r="L2683" i="3"/>
  <c r="J2684" i="3"/>
  <c r="K2684" i="3"/>
  <c r="L2684" i="3"/>
  <c r="J2685" i="3"/>
  <c r="K2685" i="3"/>
  <c r="L2685" i="3"/>
  <c r="J2686" i="3"/>
  <c r="K2686" i="3"/>
  <c r="L2686" i="3"/>
  <c r="J2687" i="3"/>
  <c r="K2687" i="3"/>
  <c r="L2687" i="3"/>
  <c r="J2688" i="3"/>
  <c r="K2688" i="3"/>
  <c r="L2688" i="3"/>
  <c r="J2689" i="3"/>
  <c r="K2689" i="3"/>
  <c r="L2689" i="3"/>
  <c r="J2690" i="3"/>
  <c r="K2690" i="3"/>
  <c r="L2690" i="3"/>
  <c r="J2691" i="3"/>
  <c r="K2691" i="3"/>
  <c r="L2691" i="3"/>
  <c r="J2692" i="3"/>
  <c r="K2692" i="3"/>
  <c r="L2692" i="3"/>
  <c r="J2693" i="3"/>
  <c r="K2693" i="3"/>
  <c r="L2693" i="3"/>
  <c r="J2694" i="3"/>
  <c r="K2694" i="3"/>
  <c r="L2694" i="3"/>
  <c r="J2695" i="3"/>
  <c r="K2695" i="3"/>
  <c r="L2695" i="3"/>
  <c r="J2696" i="3"/>
  <c r="K2696" i="3"/>
  <c r="L2696" i="3"/>
  <c r="J2697" i="3"/>
  <c r="K2697" i="3"/>
  <c r="L2697" i="3"/>
  <c r="J2698" i="3"/>
  <c r="K2698" i="3"/>
  <c r="L2698" i="3"/>
  <c r="J2699" i="3"/>
  <c r="K2699" i="3"/>
  <c r="L2699" i="3"/>
  <c r="J2700" i="3"/>
  <c r="K2700" i="3"/>
  <c r="L2700" i="3"/>
  <c r="J2701" i="3"/>
  <c r="K2701" i="3"/>
  <c r="L2701" i="3"/>
  <c r="J2702" i="3"/>
  <c r="K2702" i="3"/>
  <c r="L2702" i="3"/>
  <c r="J2703" i="3"/>
  <c r="K2703" i="3"/>
  <c r="L2703" i="3"/>
  <c r="J2704" i="3"/>
  <c r="K2704" i="3"/>
  <c r="L2704" i="3"/>
  <c r="J2705" i="3"/>
  <c r="K2705" i="3"/>
  <c r="L2705" i="3"/>
  <c r="J2706" i="3"/>
  <c r="K2706" i="3"/>
  <c r="L2706" i="3"/>
  <c r="J2707" i="3"/>
  <c r="K2707" i="3"/>
  <c r="L2707" i="3"/>
  <c r="J2708" i="3"/>
  <c r="K2708" i="3"/>
  <c r="L2708" i="3"/>
  <c r="J2709" i="3"/>
  <c r="K2709" i="3"/>
  <c r="L2709" i="3"/>
  <c r="J2710" i="3"/>
  <c r="K2710" i="3"/>
  <c r="L2710" i="3"/>
  <c r="J2711" i="3"/>
  <c r="K2711" i="3"/>
  <c r="L2711" i="3"/>
  <c r="J2712" i="3"/>
  <c r="K2712" i="3"/>
  <c r="L2712" i="3"/>
  <c r="J2713" i="3"/>
  <c r="K2713" i="3"/>
  <c r="L2713" i="3"/>
  <c r="J2714" i="3"/>
  <c r="K2714" i="3"/>
  <c r="L2714" i="3"/>
  <c r="J2715" i="3"/>
  <c r="K2715" i="3"/>
  <c r="L2715" i="3"/>
  <c r="J2716" i="3"/>
  <c r="K2716" i="3"/>
  <c r="L2716" i="3"/>
  <c r="J2717" i="3"/>
  <c r="K2717" i="3"/>
  <c r="L2717" i="3"/>
  <c r="J2718" i="3"/>
  <c r="K2718" i="3"/>
  <c r="L2718" i="3"/>
  <c r="J2719" i="3"/>
  <c r="K2719" i="3"/>
  <c r="L2719" i="3"/>
  <c r="J2720" i="3"/>
  <c r="K2720" i="3"/>
  <c r="L2720" i="3"/>
  <c r="J2721" i="3"/>
  <c r="K2721" i="3"/>
  <c r="L2721" i="3"/>
  <c r="J2722" i="3"/>
  <c r="K2722" i="3"/>
  <c r="L2722" i="3"/>
  <c r="J2723" i="3"/>
  <c r="K2723" i="3"/>
  <c r="L2723" i="3"/>
  <c r="J2724" i="3"/>
  <c r="K2724" i="3"/>
  <c r="L2724" i="3"/>
  <c r="J2725" i="3"/>
  <c r="K2725" i="3"/>
  <c r="L2725" i="3"/>
  <c r="J2726" i="3"/>
  <c r="K2726" i="3"/>
  <c r="L2726" i="3"/>
  <c r="J2727" i="3"/>
  <c r="K2727" i="3"/>
  <c r="L2727" i="3"/>
  <c r="J2728" i="3"/>
  <c r="K2728" i="3"/>
  <c r="L2728" i="3"/>
  <c r="J2729" i="3"/>
  <c r="K2729" i="3"/>
  <c r="L2729" i="3"/>
  <c r="J2730" i="3"/>
  <c r="K2730" i="3"/>
  <c r="L2730" i="3"/>
  <c r="J2731" i="3"/>
  <c r="K2731" i="3"/>
  <c r="L2731" i="3"/>
  <c r="J2732" i="3"/>
  <c r="K2732" i="3"/>
  <c r="L2732" i="3"/>
  <c r="J2733" i="3"/>
  <c r="K2733" i="3"/>
  <c r="L2733" i="3"/>
  <c r="J2734" i="3"/>
  <c r="K2734" i="3"/>
  <c r="L2734" i="3"/>
  <c r="J2735" i="3"/>
  <c r="K2735" i="3"/>
  <c r="L2735" i="3"/>
  <c r="J2736" i="3"/>
  <c r="K2736" i="3"/>
  <c r="L2736" i="3"/>
  <c r="J2737" i="3"/>
  <c r="K2737" i="3"/>
  <c r="L2737" i="3"/>
  <c r="J2738" i="3"/>
  <c r="K2738" i="3"/>
  <c r="L2738" i="3"/>
  <c r="J2739" i="3"/>
  <c r="K2739" i="3"/>
  <c r="L2739" i="3"/>
  <c r="J2740" i="3"/>
  <c r="K2740" i="3"/>
  <c r="L2740" i="3"/>
  <c r="J2741" i="3"/>
  <c r="K2741" i="3"/>
  <c r="L2741" i="3"/>
  <c r="J2742" i="3"/>
  <c r="K2742" i="3"/>
  <c r="L2742" i="3"/>
  <c r="J2743" i="3"/>
  <c r="K2743" i="3"/>
  <c r="L2743" i="3"/>
  <c r="J2744" i="3"/>
  <c r="K2744" i="3"/>
  <c r="L2744" i="3"/>
  <c r="J2745" i="3"/>
  <c r="K2745" i="3"/>
  <c r="L2745" i="3"/>
  <c r="J2746" i="3"/>
  <c r="K2746" i="3"/>
  <c r="L2746" i="3"/>
  <c r="J2747" i="3"/>
  <c r="K2747" i="3"/>
  <c r="L2747" i="3"/>
  <c r="J2748" i="3"/>
  <c r="K2748" i="3"/>
  <c r="L2748" i="3"/>
  <c r="J2749" i="3"/>
  <c r="K2749" i="3"/>
  <c r="L2749" i="3"/>
  <c r="J2750" i="3"/>
  <c r="K2750" i="3"/>
  <c r="L2750" i="3"/>
  <c r="J2751" i="3"/>
  <c r="K2751" i="3"/>
  <c r="L2751" i="3"/>
  <c r="J2752" i="3"/>
  <c r="K2752" i="3"/>
  <c r="L2752" i="3"/>
  <c r="J2753" i="3"/>
  <c r="K2753" i="3"/>
  <c r="L2753" i="3"/>
  <c r="J2754" i="3"/>
  <c r="K2754" i="3"/>
  <c r="L2754" i="3"/>
  <c r="J2755" i="3"/>
  <c r="K2755" i="3"/>
  <c r="L2755" i="3"/>
  <c r="J2756" i="3"/>
  <c r="K2756" i="3"/>
  <c r="L2756" i="3"/>
  <c r="J2757" i="3"/>
  <c r="K2757" i="3"/>
  <c r="L2757" i="3"/>
  <c r="J2758" i="3"/>
  <c r="K2758" i="3"/>
  <c r="L2758" i="3"/>
  <c r="J2759" i="3"/>
  <c r="K2759" i="3"/>
  <c r="L2759" i="3"/>
  <c r="J2760" i="3"/>
  <c r="K2760" i="3"/>
  <c r="L2760" i="3"/>
  <c r="J2761" i="3"/>
  <c r="K2761" i="3"/>
  <c r="L2761" i="3"/>
  <c r="J2762" i="3"/>
  <c r="K2762" i="3"/>
  <c r="L2762" i="3"/>
  <c r="J2763" i="3"/>
  <c r="K2763" i="3"/>
  <c r="L2763" i="3"/>
  <c r="J2764" i="3"/>
  <c r="K2764" i="3"/>
  <c r="L2764" i="3"/>
  <c r="J2765" i="3"/>
  <c r="K2765" i="3"/>
  <c r="L2765" i="3"/>
  <c r="J2766" i="3"/>
  <c r="K2766" i="3"/>
  <c r="L2766" i="3"/>
  <c r="J2767" i="3"/>
  <c r="K2767" i="3"/>
  <c r="L2767" i="3"/>
  <c r="J2768" i="3"/>
  <c r="K2768" i="3"/>
  <c r="L2768" i="3"/>
  <c r="J2769" i="3"/>
  <c r="K2769" i="3"/>
  <c r="L2769" i="3"/>
  <c r="J2770" i="3"/>
  <c r="K2770" i="3"/>
  <c r="L2770" i="3"/>
  <c r="J2771" i="3"/>
  <c r="K2771" i="3"/>
  <c r="L2771" i="3"/>
  <c r="J2772" i="3"/>
  <c r="K2772" i="3"/>
  <c r="L2772" i="3"/>
  <c r="J2773" i="3"/>
  <c r="K2773" i="3"/>
  <c r="L2773" i="3"/>
  <c r="J2774" i="3"/>
  <c r="K2774" i="3"/>
  <c r="L2774" i="3"/>
  <c r="J2775" i="3"/>
  <c r="K2775" i="3"/>
  <c r="L2775" i="3"/>
  <c r="J2776" i="3"/>
  <c r="K2776" i="3"/>
  <c r="L2776" i="3"/>
  <c r="J2777" i="3"/>
  <c r="K2777" i="3"/>
  <c r="L2777" i="3"/>
  <c r="J2778" i="3"/>
  <c r="K2778" i="3"/>
  <c r="L2778" i="3"/>
  <c r="J2779" i="3"/>
  <c r="K2779" i="3"/>
  <c r="L2779" i="3"/>
  <c r="J2780" i="3"/>
  <c r="K2780" i="3"/>
  <c r="L2780" i="3"/>
  <c r="J2781" i="3"/>
  <c r="K2781" i="3"/>
  <c r="L2781" i="3"/>
  <c r="J2782" i="3"/>
  <c r="K2782" i="3"/>
  <c r="L2782" i="3"/>
  <c r="J2783" i="3"/>
  <c r="K2783" i="3"/>
  <c r="L2783" i="3"/>
  <c r="J2784" i="3"/>
  <c r="K2784" i="3"/>
  <c r="L2784" i="3"/>
  <c r="J2785" i="3"/>
  <c r="K2785" i="3"/>
  <c r="L2785" i="3"/>
  <c r="J2786" i="3"/>
  <c r="K2786" i="3"/>
  <c r="L2786" i="3"/>
  <c r="J2787" i="3"/>
  <c r="K2787" i="3"/>
  <c r="L2787" i="3"/>
  <c r="J2788" i="3"/>
  <c r="K2788" i="3"/>
  <c r="L2788" i="3"/>
  <c r="J2789" i="3"/>
  <c r="K2789" i="3"/>
  <c r="L2789" i="3"/>
  <c r="J2790" i="3"/>
  <c r="K2790" i="3"/>
  <c r="L2790" i="3"/>
  <c r="J2791" i="3"/>
  <c r="K2791" i="3"/>
  <c r="L2791" i="3"/>
  <c r="J2792" i="3"/>
  <c r="K2792" i="3"/>
  <c r="L2792" i="3"/>
  <c r="J2793" i="3"/>
  <c r="K2793" i="3"/>
  <c r="L2793" i="3"/>
  <c r="J2794" i="3"/>
  <c r="K2794" i="3"/>
  <c r="L2794" i="3"/>
  <c r="J2795" i="3"/>
  <c r="K2795" i="3"/>
  <c r="L2795" i="3"/>
  <c r="J2796" i="3"/>
  <c r="K2796" i="3"/>
  <c r="L2796" i="3"/>
  <c r="J2797" i="3"/>
  <c r="K2797" i="3"/>
  <c r="L2797" i="3"/>
  <c r="J2798" i="3"/>
  <c r="K2798" i="3"/>
  <c r="L2798" i="3"/>
  <c r="J2799" i="3"/>
  <c r="K2799" i="3"/>
  <c r="L2799" i="3"/>
  <c r="J2800" i="3"/>
  <c r="K2800" i="3"/>
  <c r="L2800" i="3"/>
  <c r="J2801" i="3"/>
  <c r="K2801" i="3"/>
  <c r="L2801" i="3"/>
  <c r="J2802" i="3"/>
  <c r="K2802" i="3"/>
  <c r="L2802" i="3"/>
  <c r="J2803" i="3"/>
  <c r="K2803" i="3"/>
  <c r="L2803" i="3"/>
  <c r="J2804" i="3"/>
  <c r="K2804" i="3"/>
  <c r="L2804" i="3"/>
  <c r="J2805" i="3"/>
  <c r="K2805" i="3"/>
  <c r="L2805" i="3"/>
  <c r="J2806" i="3"/>
  <c r="K2806" i="3"/>
  <c r="L2806" i="3"/>
  <c r="J2807" i="3"/>
  <c r="K2807" i="3"/>
  <c r="L2807" i="3"/>
  <c r="J2808" i="3"/>
  <c r="K2808" i="3"/>
  <c r="L2808" i="3"/>
  <c r="J2809" i="3"/>
  <c r="K2809" i="3"/>
  <c r="L2809" i="3"/>
  <c r="J2810" i="3"/>
  <c r="K2810" i="3"/>
  <c r="L2810" i="3"/>
  <c r="J2811" i="3"/>
  <c r="K2811" i="3"/>
  <c r="L2811" i="3"/>
  <c r="J2812" i="3"/>
  <c r="K2812" i="3"/>
  <c r="L2812" i="3"/>
  <c r="J2813" i="3"/>
  <c r="K2813" i="3"/>
  <c r="L2813" i="3"/>
  <c r="J2814" i="3"/>
  <c r="K2814" i="3"/>
  <c r="L2814" i="3"/>
  <c r="J2815" i="3"/>
  <c r="K2815" i="3"/>
  <c r="L2815" i="3"/>
  <c r="J2816" i="3"/>
  <c r="K2816" i="3"/>
  <c r="L2816" i="3"/>
  <c r="J2817" i="3"/>
  <c r="K2817" i="3"/>
  <c r="L2817" i="3"/>
  <c r="J2818" i="3"/>
  <c r="K2818" i="3"/>
  <c r="L2818" i="3"/>
  <c r="J2819" i="3"/>
  <c r="K2819" i="3"/>
  <c r="L2819" i="3"/>
  <c r="J2820" i="3"/>
  <c r="K2820" i="3"/>
  <c r="L2820" i="3"/>
  <c r="J2821" i="3"/>
  <c r="K2821" i="3"/>
  <c r="L2821" i="3"/>
  <c r="J2822" i="3"/>
  <c r="K2822" i="3"/>
  <c r="L2822" i="3"/>
  <c r="J2823" i="3"/>
  <c r="K2823" i="3"/>
  <c r="L2823" i="3"/>
  <c r="J2824" i="3"/>
  <c r="K2824" i="3"/>
  <c r="L2824" i="3"/>
  <c r="J2825" i="3"/>
  <c r="K2825" i="3"/>
  <c r="L2825" i="3"/>
  <c r="J2826" i="3"/>
  <c r="K2826" i="3"/>
  <c r="L2826" i="3"/>
  <c r="J2827" i="3"/>
  <c r="K2827" i="3"/>
  <c r="L2827" i="3"/>
  <c r="J2828" i="3"/>
  <c r="K2828" i="3"/>
  <c r="L2828" i="3"/>
  <c r="J2829" i="3"/>
  <c r="K2829" i="3"/>
  <c r="L2829" i="3"/>
  <c r="J2830" i="3"/>
  <c r="K2830" i="3"/>
  <c r="L2830" i="3"/>
  <c r="J2831" i="3"/>
  <c r="K2831" i="3"/>
  <c r="L2831" i="3"/>
  <c r="J2832" i="3"/>
  <c r="K2832" i="3"/>
  <c r="L2832" i="3"/>
  <c r="J2833" i="3"/>
  <c r="K2833" i="3"/>
  <c r="L2833" i="3"/>
  <c r="J2834" i="3"/>
  <c r="K2834" i="3"/>
  <c r="L2834" i="3"/>
  <c r="J2835" i="3"/>
  <c r="K2835" i="3"/>
  <c r="L2835" i="3"/>
  <c r="J2836" i="3"/>
  <c r="K2836" i="3"/>
  <c r="L2836" i="3"/>
  <c r="J2837" i="3"/>
  <c r="K2837" i="3"/>
  <c r="L2837" i="3"/>
  <c r="J2838" i="3"/>
  <c r="K2838" i="3"/>
  <c r="L2838" i="3"/>
  <c r="J2839" i="3"/>
  <c r="K2839" i="3"/>
  <c r="L2839" i="3"/>
  <c r="J2840" i="3"/>
  <c r="K2840" i="3"/>
  <c r="L2840" i="3"/>
  <c r="J2841" i="3"/>
  <c r="K2841" i="3"/>
  <c r="L2841" i="3"/>
  <c r="J2842" i="3"/>
  <c r="K2842" i="3"/>
  <c r="L2842" i="3"/>
  <c r="J2843" i="3"/>
  <c r="K2843" i="3"/>
  <c r="L2843" i="3"/>
  <c r="J2844" i="3"/>
  <c r="K2844" i="3"/>
  <c r="L2844" i="3"/>
  <c r="J2845" i="3"/>
  <c r="K2845" i="3"/>
  <c r="L2845" i="3"/>
  <c r="J2846" i="3"/>
  <c r="K2846" i="3"/>
  <c r="L2846" i="3"/>
  <c r="J2847" i="3"/>
  <c r="K2847" i="3"/>
  <c r="L2847" i="3"/>
  <c r="J2848" i="3"/>
  <c r="K2848" i="3"/>
  <c r="L2848" i="3"/>
  <c r="J2849" i="3"/>
  <c r="K2849" i="3"/>
  <c r="L2849" i="3"/>
  <c r="J2850" i="3"/>
  <c r="K2850" i="3"/>
  <c r="L2850" i="3"/>
  <c r="J2851" i="3"/>
  <c r="K2851" i="3"/>
  <c r="L2851" i="3"/>
  <c r="J2852" i="3"/>
  <c r="K2852" i="3"/>
  <c r="L2852" i="3"/>
  <c r="J2853" i="3"/>
  <c r="K2853" i="3"/>
  <c r="L2853" i="3"/>
  <c r="J2854" i="3"/>
  <c r="K2854" i="3"/>
  <c r="L2854" i="3"/>
  <c r="J2855" i="3"/>
  <c r="K2855" i="3"/>
  <c r="L2855" i="3"/>
  <c r="J2856" i="3"/>
  <c r="K2856" i="3"/>
  <c r="L2856" i="3"/>
  <c r="J2857" i="3"/>
  <c r="K2857" i="3"/>
  <c r="L2857" i="3"/>
  <c r="J2858" i="3"/>
  <c r="K2858" i="3"/>
  <c r="L2858" i="3"/>
  <c r="J2859" i="3"/>
  <c r="K2859" i="3"/>
  <c r="L2859" i="3"/>
  <c r="J2860" i="3"/>
  <c r="K2860" i="3"/>
  <c r="L2860" i="3"/>
  <c r="J2861" i="3"/>
  <c r="K2861" i="3"/>
  <c r="L2861" i="3"/>
  <c r="J2862" i="3"/>
  <c r="K2862" i="3"/>
  <c r="L2862" i="3"/>
  <c r="J2863" i="3"/>
  <c r="K2863" i="3"/>
  <c r="L2863" i="3"/>
  <c r="J2864" i="3"/>
  <c r="K2864" i="3"/>
  <c r="L2864" i="3"/>
  <c r="J2865" i="3"/>
  <c r="K2865" i="3"/>
  <c r="L2865" i="3"/>
  <c r="J2866" i="3"/>
  <c r="K2866" i="3"/>
  <c r="L2866" i="3"/>
  <c r="J2867" i="3"/>
  <c r="K2867" i="3"/>
  <c r="L2867" i="3"/>
  <c r="J2868" i="3"/>
  <c r="K2868" i="3"/>
  <c r="L2868" i="3"/>
  <c r="J2869" i="3"/>
  <c r="K2869" i="3"/>
  <c r="L2869" i="3"/>
  <c r="J2870" i="3"/>
  <c r="K2870" i="3"/>
  <c r="L2870" i="3"/>
  <c r="J2871" i="3"/>
  <c r="K2871" i="3"/>
  <c r="L2871" i="3"/>
  <c r="J2872" i="3"/>
  <c r="K2872" i="3"/>
  <c r="L2872" i="3"/>
  <c r="J2873" i="3"/>
  <c r="K2873" i="3"/>
  <c r="L2873" i="3"/>
  <c r="J2874" i="3"/>
  <c r="K2874" i="3"/>
  <c r="L2874" i="3"/>
  <c r="J2875" i="3"/>
  <c r="K2875" i="3"/>
  <c r="L2875" i="3"/>
  <c r="J2876" i="3"/>
  <c r="K2876" i="3"/>
  <c r="L2876" i="3"/>
  <c r="J2877" i="3"/>
  <c r="K2877" i="3"/>
  <c r="L2877" i="3"/>
  <c r="J2878" i="3"/>
  <c r="K2878" i="3"/>
  <c r="L2878" i="3"/>
  <c r="J2879" i="3"/>
  <c r="K2879" i="3"/>
  <c r="L2879" i="3"/>
  <c r="J2880" i="3"/>
  <c r="K2880" i="3"/>
  <c r="L2880" i="3"/>
  <c r="J2881" i="3"/>
  <c r="K2881" i="3"/>
  <c r="L2881" i="3"/>
  <c r="J2882" i="3"/>
  <c r="K2882" i="3"/>
  <c r="L2882" i="3"/>
  <c r="J2883" i="3"/>
  <c r="K2883" i="3"/>
  <c r="L2883" i="3"/>
  <c r="J2884" i="3"/>
  <c r="K2884" i="3"/>
  <c r="L2884" i="3"/>
  <c r="J2885" i="3"/>
  <c r="K2885" i="3"/>
  <c r="L2885" i="3"/>
  <c r="J2886" i="3"/>
  <c r="K2886" i="3"/>
  <c r="L2886" i="3"/>
  <c r="J2887" i="3"/>
  <c r="K2887" i="3"/>
  <c r="L2887" i="3"/>
  <c r="J2888" i="3"/>
  <c r="K2888" i="3"/>
  <c r="L2888" i="3"/>
  <c r="J2889" i="3"/>
  <c r="K2889" i="3"/>
  <c r="L2889" i="3"/>
  <c r="J2890" i="3"/>
  <c r="K2890" i="3"/>
  <c r="L2890" i="3"/>
  <c r="J2891" i="3"/>
  <c r="K2891" i="3"/>
  <c r="L2891" i="3"/>
  <c r="J2892" i="3"/>
  <c r="K2892" i="3"/>
  <c r="L2892" i="3"/>
  <c r="J2893" i="3"/>
  <c r="K2893" i="3"/>
  <c r="L2893" i="3"/>
  <c r="J2894" i="3"/>
  <c r="K2894" i="3"/>
  <c r="L2894" i="3"/>
  <c r="J2895" i="3"/>
  <c r="K2895" i="3"/>
  <c r="L2895" i="3"/>
  <c r="J2896" i="3"/>
  <c r="K2896" i="3"/>
  <c r="L2896" i="3"/>
  <c r="J2897" i="3"/>
  <c r="K2897" i="3"/>
  <c r="L2897" i="3"/>
  <c r="J2898" i="3"/>
  <c r="K2898" i="3"/>
  <c r="L2898" i="3"/>
  <c r="J2899" i="3"/>
  <c r="K2899" i="3"/>
  <c r="L2899" i="3"/>
  <c r="J2900" i="3"/>
  <c r="K2900" i="3"/>
  <c r="L2900" i="3"/>
  <c r="J2901" i="3"/>
  <c r="K2901" i="3"/>
  <c r="L2901" i="3"/>
  <c r="J2902" i="3"/>
  <c r="K2902" i="3"/>
  <c r="L2902" i="3"/>
  <c r="J2903" i="3"/>
  <c r="K2903" i="3"/>
  <c r="L2903" i="3"/>
  <c r="J2904" i="3"/>
  <c r="K2904" i="3"/>
  <c r="L2904" i="3"/>
  <c r="J2905" i="3"/>
  <c r="K2905" i="3"/>
  <c r="L2905" i="3"/>
  <c r="J2906" i="3"/>
  <c r="K2906" i="3"/>
  <c r="L2906" i="3"/>
  <c r="J2907" i="3"/>
  <c r="K2907" i="3"/>
  <c r="L2907" i="3"/>
  <c r="J2908" i="3"/>
  <c r="K2908" i="3"/>
  <c r="L2908" i="3"/>
  <c r="J2909" i="3"/>
  <c r="K2909" i="3"/>
  <c r="L2909" i="3"/>
  <c r="J2910" i="3"/>
  <c r="K2910" i="3"/>
  <c r="L2910" i="3"/>
  <c r="J2911" i="3"/>
  <c r="K2911" i="3"/>
  <c r="L2911" i="3"/>
  <c r="J2912" i="3"/>
  <c r="K2912" i="3"/>
  <c r="L2912" i="3"/>
  <c r="J2913" i="3"/>
  <c r="K2913" i="3"/>
  <c r="L2913" i="3"/>
  <c r="J2914" i="3"/>
  <c r="K2914" i="3"/>
  <c r="L2914" i="3"/>
  <c r="J2915" i="3"/>
  <c r="K2915" i="3"/>
  <c r="L2915" i="3"/>
  <c r="J2916" i="3"/>
  <c r="K2916" i="3"/>
  <c r="L2916" i="3"/>
  <c r="J2917" i="3"/>
  <c r="K2917" i="3"/>
  <c r="L2917" i="3"/>
  <c r="J2918" i="3"/>
  <c r="K2918" i="3"/>
  <c r="L2918" i="3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C2918" i="3"/>
  <c r="B2918" i="3"/>
  <c r="C2917" i="3"/>
  <c r="B2917" i="3"/>
  <c r="C2916" i="3"/>
  <c r="B2916" i="3"/>
  <c r="C2915" i="3"/>
  <c r="B2915" i="3"/>
  <c r="C2914" i="3"/>
  <c r="B2914" i="3"/>
  <c r="C2913" i="3"/>
  <c r="B2913" i="3"/>
  <c r="C2912" i="3"/>
  <c r="B2912" i="3"/>
  <c r="C2911" i="3"/>
  <c r="B2911" i="3"/>
  <c r="C2910" i="3"/>
  <c r="B2910" i="3"/>
  <c r="C2909" i="3"/>
  <c r="B2909" i="3"/>
  <c r="C2908" i="3"/>
  <c r="B2908" i="3"/>
  <c r="C2907" i="3"/>
  <c r="B2907" i="3"/>
  <c r="C2906" i="3"/>
  <c r="B2906" i="3"/>
  <c r="C2905" i="3"/>
  <c r="B2905" i="3"/>
  <c r="C2904" i="3"/>
  <c r="B2904" i="3"/>
  <c r="C2903" i="3"/>
  <c r="B2903" i="3"/>
  <c r="C2902" i="3"/>
  <c r="B2902" i="3"/>
  <c r="C2901" i="3"/>
  <c r="B2901" i="3"/>
  <c r="C2900" i="3"/>
  <c r="B2900" i="3"/>
  <c r="C2899" i="3"/>
  <c r="B2899" i="3"/>
  <c r="C2898" i="3"/>
  <c r="B2898" i="3"/>
  <c r="C2897" i="3"/>
  <c r="B2897" i="3"/>
  <c r="C2896" i="3"/>
  <c r="B2896" i="3"/>
  <c r="C2895" i="3"/>
  <c r="B2895" i="3"/>
  <c r="C2894" i="3"/>
  <c r="B2894" i="3"/>
  <c r="C2893" i="3"/>
  <c r="B2893" i="3"/>
  <c r="C2892" i="3"/>
  <c r="B2892" i="3"/>
  <c r="C2891" i="3"/>
  <c r="B2891" i="3"/>
  <c r="C2890" i="3"/>
  <c r="B2890" i="3"/>
  <c r="C2889" i="3"/>
  <c r="B2889" i="3"/>
  <c r="C2888" i="3"/>
  <c r="B2888" i="3"/>
  <c r="C2887" i="3"/>
  <c r="B2887" i="3"/>
  <c r="C2886" i="3"/>
  <c r="B2886" i="3"/>
  <c r="C2885" i="3"/>
  <c r="B2885" i="3"/>
  <c r="C2884" i="3"/>
  <c r="B2884" i="3"/>
  <c r="C2883" i="3"/>
  <c r="B2883" i="3"/>
  <c r="C2882" i="3"/>
  <c r="B2882" i="3"/>
  <c r="C2881" i="3"/>
  <c r="B2881" i="3"/>
  <c r="C2880" i="3"/>
  <c r="B2880" i="3"/>
  <c r="C2879" i="3"/>
  <c r="B2879" i="3"/>
  <c r="C2878" i="3"/>
  <c r="B2878" i="3"/>
  <c r="C2877" i="3"/>
  <c r="B2877" i="3"/>
  <c r="C2876" i="3"/>
  <c r="B2876" i="3"/>
  <c r="C2875" i="3"/>
  <c r="B2875" i="3"/>
  <c r="C2874" i="3"/>
  <c r="B2874" i="3"/>
  <c r="C2873" i="3"/>
  <c r="B2873" i="3"/>
  <c r="C2872" i="3"/>
  <c r="B2872" i="3"/>
  <c r="C2871" i="3"/>
  <c r="B2871" i="3"/>
  <c r="C2870" i="3"/>
  <c r="B2870" i="3"/>
  <c r="C2869" i="3"/>
  <c r="B2869" i="3"/>
  <c r="C2868" i="3"/>
  <c r="B2868" i="3"/>
  <c r="C2867" i="3"/>
  <c r="B2867" i="3"/>
  <c r="C2866" i="3"/>
  <c r="B2866" i="3"/>
  <c r="C2865" i="3"/>
  <c r="B2865" i="3"/>
  <c r="C2864" i="3"/>
  <c r="B2864" i="3"/>
  <c r="C2863" i="3"/>
  <c r="B2863" i="3"/>
  <c r="C2862" i="3"/>
  <c r="B2862" i="3"/>
  <c r="C2861" i="3"/>
  <c r="B2861" i="3"/>
  <c r="C2860" i="3"/>
  <c r="B2860" i="3"/>
  <c r="C2859" i="3"/>
  <c r="B2859" i="3"/>
  <c r="C2858" i="3"/>
  <c r="B2858" i="3"/>
  <c r="C2857" i="3"/>
  <c r="B2857" i="3"/>
  <c r="C2856" i="3"/>
  <c r="B2856" i="3"/>
  <c r="C2855" i="3"/>
  <c r="B2855" i="3"/>
  <c r="C2854" i="3"/>
  <c r="B2854" i="3"/>
  <c r="C2853" i="3"/>
  <c r="B2853" i="3"/>
  <c r="C2852" i="3"/>
  <c r="B2852" i="3"/>
  <c r="C2851" i="3"/>
  <c r="B2851" i="3"/>
  <c r="C2850" i="3"/>
  <c r="B2850" i="3"/>
  <c r="C2849" i="3"/>
  <c r="B2849" i="3"/>
  <c r="C2848" i="3"/>
  <c r="B2848" i="3"/>
  <c r="C2847" i="3"/>
  <c r="B2847" i="3"/>
  <c r="C2846" i="3"/>
  <c r="B2846" i="3"/>
  <c r="C2845" i="3"/>
  <c r="B2845" i="3"/>
  <c r="C2844" i="3"/>
  <c r="B2844" i="3"/>
  <c r="C2843" i="3"/>
  <c r="B2843" i="3"/>
  <c r="C2842" i="3"/>
  <c r="B2842" i="3"/>
  <c r="C2841" i="3"/>
  <c r="B2841" i="3"/>
  <c r="C2840" i="3"/>
  <c r="B2840" i="3"/>
  <c r="C2839" i="3"/>
  <c r="B2839" i="3"/>
  <c r="C2838" i="3"/>
  <c r="B2838" i="3"/>
  <c r="C2837" i="3"/>
  <c r="B2837" i="3"/>
  <c r="C2836" i="3"/>
  <c r="B2836" i="3"/>
  <c r="C2835" i="3"/>
  <c r="B2835" i="3"/>
  <c r="C2834" i="3"/>
  <c r="B2834" i="3"/>
  <c r="C2833" i="3"/>
  <c r="B2833" i="3"/>
  <c r="C2832" i="3"/>
  <c r="B2832" i="3"/>
  <c r="C2831" i="3"/>
  <c r="B2831" i="3"/>
  <c r="C2830" i="3"/>
  <c r="B2830" i="3"/>
  <c r="C2829" i="3"/>
  <c r="B2829" i="3"/>
  <c r="C2828" i="3"/>
  <c r="B2828" i="3"/>
  <c r="C2827" i="3"/>
  <c r="B2827" i="3"/>
  <c r="C2826" i="3"/>
  <c r="B2826" i="3"/>
  <c r="C2825" i="3"/>
  <c r="B2825" i="3"/>
  <c r="C2824" i="3"/>
  <c r="B2824" i="3"/>
  <c r="C2823" i="3"/>
  <c r="B2823" i="3"/>
  <c r="C2822" i="3"/>
  <c r="B2822" i="3"/>
  <c r="C2821" i="3"/>
  <c r="B2821" i="3"/>
  <c r="C2820" i="3"/>
  <c r="B2820" i="3"/>
  <c r="C2819" i="3"/>
  <c r="B2819" i="3"/>
  <c r="C2818" i="3"/>
  <c r="B2818" i="3"/>
  <c r="C2817" i="3"/>
  <c r="B2817" i="3"/>
  <c r="C2816" i="3"/>
  <c r="B2816" i="3"/>
  <c r="C2815" i="3"/>
  <c r="B2815" i="3"/>
  <c r="C2814" i="3"/>
  <c r="B2814" i="3"/>
  <c r="C2813" i="3"/>
  <c r="B2813" i="3"/>
  <c r="C2812" i="3"/>
  <c r="B2812" i="3"/>
  <c r="C2811" i="3"/>
  <c r="B2811" i="3"/>
  <c r="C2810" i="3"/>
  <c r="B2810" i="3"/>
  <c r="C2809" i="3"/>
  <c r="B2809" i="3"/>
  <c r="C2808" i="3"/>
  <c r="B2808" i="3"/>
  <c r="C2807" i="3"/>
  <c r="B2807" i="3"/>
  <c r="C2806" i="3"/>
  <c r="B2806" i="3"/>
  <c r="C2805" i="3"/>
  <c r="B2805" i="3"/>
  <c r="C2804" i="3"/>
  <c r="B2804" i="3"/>
  <c r="C2803" i="3"/>
  <c r="B2803" i="3"/>
  <c r="C2802" i="3"/>
  <c r="B2802" i="3"/>
  <c r="C2801" i="3"/>
  <c r="B2801" i="3"/>
  <c r="C2800" i="3"/>
  <c r="B2800" i="3"/>
  <c r="C2799" i="3"/>
  <c r="B2799" i="3"/>
  <c r="C2798" i="3"/>
  <c r="B2798" i="3"/>
  <c r="C2797" i="3"/>
  <c r="B2797" i="3"/>
  <c r="C2796" i="3"/>
  <c r="B2796" i="3"/>
  <c r="C2795" i="3"/>
  <c r="B2795" i="3"/>
  <c r="C2794" i="3"/>
  <c r="B2794" i="3"/>
  <c r="C2793" i="3"/>
  <c r="B2793" i="3"/>
  <c r="C2792" i="3"/>
  <c r="B2792" i="3"/>
  <c r="C2791" i="3"/>
  <c r="B2791" i="3"/>
  <c r="C2790" i="3"/>
  <c r="B2790" i="3"/>
  <c r="C2789" i="3"/>
  <c r="B2789" i="3"/>
  <c r="C2788" i="3"/>
  <c r="B2788" i="3"/>
  <c r="C2787" i="3"/>
  <c r="B2787" i="3"/>
  <c r="C2786" i="3"/>
  <c r="B2786" i="3"/>
  <c r="C2785" i="3"/>
  <c r="B2785" i="3"/>
  <c r="C2784" i="3"/>
  <c r="B2784" i="3"/>
  <c r="C2783" i="3"/>
  <c r="B2783" i="3"/>
  <c r="C2782" i="3"/>
  <c r="B2782" i="3"/>
  <c r="C2781" i="3"/>
  <c r="B2781" i="3"/>
  <c r="C2780" i="3"/>
  <c r="B2780" i="3"/>
  <c r="C2779" i="3"/>
  <c r="B2779" i="3"/>
  <c r="C2778" i="3"/>
  <c r="B2778" i="3"/>
  <c r="C2777" i="3"/>
  <c r="B2777" i="3"/>
  <c r="C2776" i="3"/>
  <c r="B2776" i="3"/>
  <c r="C2775" i="3"/>
  <c r="B2775" i="3"/>
  <c r="C2774" i="3"/>
  <c r="B2774" i="3"/>
  <c r="C2773" i="3"/>
  <c r="B2773" i="3"/>
  <c r="C2772" i="3"/>
  <c r="B2772" i="3"/>
  <c r="C2771" i="3"/>
  <c r="B2771" i="3"/>
  <c r="C2770" i="3"/>
  <c r="B2770" i="3"/>
  <c r="C2769" i="3"/>
  <c r="B2769" i="3"/>
  <c r="C2768" i="3"/>
  <c r="B2768" i="3"/>
  <c r="C2767" i="3"/>
  <c r="B2767" i="3"/>
  <c r="C2766" i="3"/>
  <c r="B2766" i="3"/>
  <c r="C2765" i="3"/>
  <c r="B2765" i="3"/>
  <c r="C2764" i="3"/>
  <c r="B2764" i="3"/>
  <c r="C2763" i="3"/>
  <c r="B2763" i="3"/>
  <c r="C2762" i="3"/>
  <c r="B2762" i="3"/>
  <c r="C2761" i="3"/>
  <c r="B2761" i="3"/>
  <c r="C2760" i="3"/>
  <c r="B2760" i="3"/>
  <c r="C2759" i="3"/>
  <c r="B2759" i="3"/>
  <c r="C2758" i="3"/>
  <c r="B2758" i="3"/>
  <c r="C2757" i="3"/>
  <c r="B2757" i="3"/>
  <c r="C2756" i="3"/>
  <c r="B2756" i="3"/>
  <c r="C2755" i="3"/>
  <c r="B2755" i="3"/>
  <c r="C2754" i="3"/>
  <c r="B2754" i="3"/>
  <c r="C2753" i="3"/>
  <c r="B2753" i="3"/>
  <c r="C2752" i="3"/>
  <c r="B2752" i="3"/>
  <c r="C2751" i="3"/>
  <c r="B2751" i="3"/>
  <c r="C2750" i="3"/>
  <c r="B2750" i="3"/>
  <c r="C2749" i="3"/>
  <c r="B2749" i="3"/>
  <c r="C2748" i="3"/>
  <c r="B2748" i="3"/>
  <c r="C2747" i="3"/>
  <c r="B2747" i="3"/>
  <c r="C2746" i="3"/>
  <c r="B2746" i="3"/>
  <c r="C2745" i="3"/>
  <c r="B2745" i="3"/>
  <c r="C2744" i="3"/>
  <c r="B2744" i="3"/>
  <c r="C2743" i="3"/>
  <c r="B2743" i="3"/>
  <c r="C2742" i="3"/>
  <c r="B2742" i="3"/>
  <c r="C2741" i="3"/>
  <c r="B2741" i="3"/>
  <c r="C2740" i="3"/>
  <c r="B2740" i="3"/>
  <c r="C2739" i="3"/>
  <c r="B2739" i="3"/>
  <c r="C2738" i="3"/>
  <c r="B2738" i="3"/>
  <c r="C2737" i="3"/>
  <c r="B2737" i="3"/>
  <c r="C2736" i="3"/>
  <c r="B2736" i="3"/>
  <c r="C2735" i="3"/>
  <c r="B2735" i="3"/>
  <c r="C2734" i="3"/>
  <c r="B2734" i="3"/>
  <c r="C2733" i="3"/>
  <c r="B2733" i="3"/>
  <c r="C2732" i="3"/>
  <c r="B2732" i="3"/>
  <c r="C2731" i="3"/>
  <c r="B2731" i="3"/>
  <c r="C2730" i="3"/>
  <c r="B2730" i="3"/>
  <c r="C2729" i="3"/>
  <c r="B2729" i="3"/>
  <c r="C2728" i="3"/>
  <c r="B2728" i="3"/>
  <c r="C2727" i="3"/>
  <c r="B2727" i="3"/>
  <c r="C2726" i="3"/>
  <c r="B2726" i="3"/>
  <c r="C2725" i="3"/>
  <c r="B2725" i="3"/>
  <c r="C2724" i="3"/>
  <c r="B2724" i="3"/>
  <c r="C2723" i="3"/>
  <c r="B2723" i="3"/>
  <c r="C2722" i="3"/>
  <c r="B2722" i="3"/>
  <c r="C2721" i="3"/>
  <c r="B2721" i="3"/>
  <c r="C2720" i="3"/>
  <c r="B2720" i="3"/>
  <c r="C2719" i="3"/>
  <c r="B2719" i="3"/>
  <c r="C2718" i="3"/>
  <c r="B2718" i="3"/>
  <c r="C2717" i="3"/>
  <c r="B2717" i="3"/>
  <c r="C2716" i="3"/>
  <c r="B2716" i="3"/>
  <c r="C2715" i="3"/>
  <c r="B2715" i="3"/>
  <c r="C2714" i="3"/>
  <c r="B2714" i="3"/>
  <c r="C2713" i="3"/>
  <c r="B2713" i="3"/>
  <c r="C2712" i="3"/>
  <c r="B2712" i="3"/>
  <c r="C2711" i="3"/>
  <c r="B2711" i="3"/>
  <c r="C2710" i="3"/>
  <c r="B2710" i="3"/>
  <c r="C2709" i="3"/>
  <c r="B2709" i="3"/>
  <c r="C2708" i="3"/>
  <c r="B2708" i="3"/>
  <c r="C2707" i="3"/>
  <c r="B2707" i="3"/>
  <c r="C2706" i="3"/>
  <c r="B2706" i="3"/>
  <c r="C2705" i="3"/>
  <c r="B2705" i="3"/>
  <c r="C2704" i="3"/>
  <c r="B2704" i="3"/>
  <c r="C2703" i="3"/>
  <c r="B2703" i="3"/>
  <c r="C2702" i="3"/>
  <c r="B2702" i="3"/>
  <c r="C2701" i="3"/>
  <c r="B2701" i="3"/>
  <c r="C2700" i="3"/>
  <c r="B2700" i="3"/>
  <c r="C2699" i="3"/>
  <c r="B2699" i="3"/>
  <c r="C2698" i="3"/>
  <c r="B2698" i="3"/>
  <c r="C2697" i="3"/>
  <c r="B2697" i="3"/>
  <c r="C2696" i="3"/>
  <c r="B2696" i="3"/>
  <c r="C2695" i="3"/>
  <c r="B2695" i="3"/>
  <c r="C2694" i="3"/>
  <c r="B2694" i="3"/>
  <c r="C2693" i="3"/>
  <c r="B2693" i="3"/>
  <c r="C2692" i="3"/>
  <c r="B2692" i="3"/>
  <c r="C2691" i="3"/>
  <c r="B2691" i="3"/>
  <c r="C2690" i="3"/>
  <c r="B2690" i="3"/>
  <c r="C2689" i="3"/>
  <c r="B2689" i="3"/>
  <c r="C2688" i="3"/>
  <c r="B2688" i="3"/>
  <c r="C2687" i="3"/>
  <c r="B2687" i="3"/>
  <c r="C2686" i="3"/>
  <c r="B2686" i="3"/>
  <c r="C2685" i="3"/>
  <c r="B2685" i="3"/>
  <c r="C2684" i="3"/>
  <c r="B2684" i="3"/>
  <c r="C2683" i="3"/>
  <c r="B2683" i="3"/>
  <c r="C2682" i="3"/>
  <c r="B2682" i="3"/>
  <c r="C2681" i="3"/>
  <c r="B2681" i="3"/>
  <c r="C2680" i="3"/>
  <c r="B2680" i="3"/>
  <c r="C2679" i="3"/>
  <c r="B2679" i="3"/>
  <c r="C2678" i="3"/>
  <c r="B2678" i="3"/>
  <c r="C2677" i="3"/>
  <c r="B2677" i="3"/>
  <c r="C2676" i="3"/>
  <c r="B2676" i="3"/>
  <c r="C2675" i="3"/>
  <c r="B2675" i="3"/>
  <c r="C2674" i="3"/>
  <c r="B2674" i="3"/>
  <c r="C2673" i="3"/>
  <c r="B2673" i="3"/>
  <c r="C2672" i="3"/>
  <c r="B2672" i="3"/>
  <c r="C2671" i="3"/>
  <c r="B2671" i="3"/>
  <c r="C2670" i="3"/>
  <c r="B2670" i="3"/>
  <c r="C2669" i="3"/>
  <c r="B2669" i="3"/>
  <c r="C2668" i="3"/>
  <c r="B2668" i="3"/>
  <c r="C2667" i="3"/>
  <c r="B2667" i="3"/>
  <c r="C2666" i="3"/>
  <c r="B2666" i="3"/>
  <c r="C2665" i="3"/>
  <c r="B2665" i="3"/>
  <c r="C2664" i="3"/>
  <c r="B2664" i="3"/>
  <c r="C2663" i="3"/>
  <c r="B2663" i="3"/>
  <c r="C2662" i="3"/>
  <c r="B2662" i="3"/>
  <c r="C2661" i="3"/>
  <c r="B2661" i="3"/>
  <c r="C2660" i="3"/>
  <c r="B2660" i="3"/>
  <c r="C2659" i="3"/>
  <c r="B2659" i="3"/>
  <c r="C2658" i="3"/>
  <c r="B2658" i="3"/>
  <c r="C2657" i="3"/>
  <c r="B2657" i="3"/>
  <c r="C2656" i="3"/>
  <c r="B2656" i="3"/>
  <c r="C2655" i="3"/>
  <c r="B2655" i="3"/>
  <c r="C2654" i="3"/>
  <c r="B2654" i="3"/>
  <c r="C2653" i="3"/>
  <c r="B2653" i="3"/>
  <c r="C2652" i="3"/>
  <c r="B2652" i="3"/>
  <c r="C2651" i="3"/>
  <c r="B2651" i="3"/>
  <c r="C2650" i="3"/>
  <c r="B2650" i="3"/>
  <c r="C2649" i="3"/>
  <c r="B2649" i="3"/>
  <c r="C2648" i="3"/>
  <c r="B2648" i="3"/>
  <c r="C2647" i="3"/>
  <c r="B2647" i="3"/>
  <c r="C2646" i="3"/>
  <c r="B2646" i="3"/>
  <c r="C2645" i="3"/>
  <c r="B2645" i="3"/>
  <c r="C2644" i="3"/>
  <c r="B2644" i="3"/>
  <c r="C2643" i="3"/>
  <c r="B2643" i="3"/>
  <c r="C2642" i="3"/>
  <c r="B2642" i="3"/>
  <c r="C2641" i="3"/>
  <c r="B2641" i="3"/>
  <c r="C2640" i="3"/>
  <c r="B2640" i="3"/>
  <c r="C2639" i="3"/>
  <c r="B2639" i="3"/>
  <c r="C2638" i="3"/>
  <c r="B2638" i="3"/>
  <c r="C2637" i="3"/>
  <c r="B2637" i="3"/>
  <c r="C2636" i="3"/>
  <c r="B2636" i="3"/>
  <c r="C2635" i="3"/>
  <c r="B2635" i="3"/>
  <c r="C2634" i="3"/>
  <c r="B2634" i="3"/>
  <c r="C2633" i="3"/>
  <c r="B2633" i="3"/>
  <c r="C2632" i="3"/>
  <c r="B2632" i="3"/>
  <c r="C2631" i="3"/>
  <c r="B2631" i="3"/>
  <c r="C2630" i="3"/>
  <c r="B2630" i="3"/>
  <c r="C2629" i="3"/>
  <c r="B2629" i="3"/>
  <c r="C2628" i="3"/>
  <c r="B2628" i="3"/>
  <c r="C2627" i="3"/>
  <c r="B2627" i="3"/>
  <c r="C2626" i="3"/>
  <c r="B2626" i="3"/>
  <c r="C2625" i="3"/>
  <c r="B2625" i="3"/>
  <c r="C2624" i="3"/>
  <c r="B2624" i="3"/>
  <c r="C2623" i="3"/>
  <c r="B2623" i="3"/>
  <c r="C2622" i="3"/>
  <c r="B2622" i="3"/>
  <c r="C2621" i="3"/>
  <c r="B2621" i="3"/>
  <c r="C2620" i="3"/>
  <c r="B2620" i="3"/>
  <c r="C2619" i="3"/>
  <c r="B2619" i="3"/>
  <c r="C2618" i="3"/>
  <c r="B2618" i="3"/>
  <c r="C2617" i="3"/>
  <c r="B2617" i="3"/>
  <c r="C2616" i="3"/>
  <c r="B2616" i="3"/>
  <c r="C2615" i="3"/>
  <c r="B2615" i="3"/>
  <c r="C2614" i="3"/>
  <c r="B2614" i="3"/>
  <c r="C2613" i="3"/>
  <c r="B2613" i="3"/>
  <c r="C2612" i="3"/>
  <c r="B2612" i="3"/>
  <c r="C2611" i="3"/>
  <c r="B2611" i="3"/>
  <c r="C2610" i="3"/>
  <c r="B2610" i="3"/>
  <c r="C2609" i="3"/>
  <c r="B2609" i="3"/>
  <c r="C2608" i="3"/>
  <c r="B2608" i="3"/>
  <c r="C2607" i="3"/>
  <c r="B2607" i="3"/>
  <c r="C2606" i="3"/>
  <c r="B2606" i="3"/>
  <c r="C2605" i="3"/>
  <c r="B2605" i="3"/>
  <c r="C2604" i="3"/>
  <c r="B2604" i="3"/>
  <c r="C2603" i="3"/>
  <c r="B2603" i="3"/>
  <c r="C2602" i="3"/>
  <c r="B2602" i="3"/>
  <c r="C2601" i="3"/>
  <c r="B2601" i="3"/>
  <c r="C2600" i="3"/>
  <c r="B2600" i="3"/>
  <c r="C2599" i="3"/>
  <c r="B2599" i="3"/>
  <c r="C2598" i="3"/>
  <c r="B2598" i="3"/>
  <c r="C2597" i="3"/>
  <c r="B2597" i="3"/>
  <c r="C2596" i="3"/>
  <c r="B2596" i="3"/>
  <c r="C2595" i="3"/>
  <c r="B2595" i="3"/>
  <c r="C2594" i="3"/>
  <c r="B2594" i="3"/>
  <c r="C2593" i="3"/>
  <c r="B2593" i="3"/>
  <c r="C2592" i="3"/>
  <c r="B2592" i="3"/>
  <c r="C2591" i="3"/>
  <c r="B2591" i="3"/>
  <c r="C2590" i="3"/>
  <c r="B2590" i="3"/>
  <c r="C2589" i="3"/>
  <c r="B2589" i="3"/>
  <c r="C2588" i="3"/>
  <c r="B2588" i="3"/>
  <c r="C2587" i="3"/>
  <c r="B2587" i="3"/>
  <c r="C2586" i="3"/>
  <c r="B2586" i="3"/>
  <c r="C2585" i="3"/>
  <c r="B2585" i="3"/>
  <c r="C2584" i="3"/>
  <c r="B2584" i="3"/>
  <c r="C2583" i="3"/>
  <c r="B2583" i="3"/>
  <c r="C2582" i="3"/>
  <c r="B2582" i="3"/>
  <c r="C2581" i="3"/>
  <c r="B2581" i="3"/>
  <c r="C2580" i="3"/>
  <c r="B2580" i="3"/>
  <c r="C2579" i="3"/>
  <c r="B2579" i="3"/>
  <c r="C2578" i="3"/>
  <c r="B2578" i="3"/>
  <c r="C2577" i="3"/>
  <c r="B2577" i="3"/>
  <c r="C2576" i="3"/>
  <c r="B2576" i="3"/>
  <c r="C2575" i="3"/>
  <c r="B2575" i="3"/>
  <c r="C2574" i="3"/>
  <c r="B2574" i="3"/>
  <c r="C2573" i="3"/>
  <c r="B2573" i="3"/>
  <c r="C2572" i="3"/>
  <c r="B2572" i="3"/>
  <c r="C2571" i="3"/>
  <c r="B2571" i="3"/>
  <c r="C2570" i="3"/>
  <c r="B2570" i="3"/>
  <c r="C2569" i="3"/>
  <c r="B2569" i="3"/>
  <c r="C2568" i="3"/>
  <c r="B2568" i="3"/>
  <c r="C2567" i="3"/>
  <c r="B2567" i="3"/>
  <c r="C2566" i="3"/>
  <c r="B2566" i="3"/>
  <c r="C2565" i="3"/>
  <c r="B2565" i="3"/>
  <c r="C2564" i="3"/>
  <c r="B2564" i="3"/>
  <c r="C2563" i="3"/>
  <c r="B2563" i="3"/>
  <c r="C2562" i="3"/>
  <c r="B2562" i="3"/>
  <c r="C2561" i="3"/>
  <c r="B2561" i="3"/>
  <c r="C2560" i="3"/>
  <c r="B2560" i="3"/>
  <c r="C2559" i="3"/>
  <c r="B2559" i="3"/>
  <c r="C2558" i="3"/>
  <c r="B2558" i="3"/>
  <c r="C2557" i="3"/>
  <c r="B2557" i="3"/>
  <c r="C2556" i="3"/>
  <c r="B2556" i="3"/>
  <c r="C2555" i="3"/>
  <c r="B2555" i="3"/>
  <c r="C2554" i="3"/>
  <c r="B2554" i="3"/>
  <c r="C2553" i="3"/>
  <c r="B2553" i="3"/>
  <c r="C2552" i="3"/>
  <c r="B2552" i="3"/>
  <c r="C2551" i="3"/>
  <c r="B2551" i="3"/>
  <c r="C2550" i="3"/>
  <c r="B2550" i="3"/>
  <c r="C2549" i="3"/>
  <c r="B2549" i="3"/>
  <c r="C2548" i="3"/>
  <c r="B2548" i="3"/>
  <c r="C2547" i="3"/>
  <c r="B2547" i="3"/>
  <c r="C2546" i="3"/>
  <c r="B2546" i="3"/>
  <c r="C2545" i="3"/>
  <c r="B2545" i="3"/>
  <c r="C2544" i="3"/>
  <c r="B2544" i="3"/>
  <c r="C2543" i="3"/>
  <c r="B2543" i="3"/>
  <c r="C2542" i="3"/>
  <c r="B2542" i="3"/>
  <c r="C2541" i="3"/>
  <c r="B2541" i="3"/>
  <c r="C2540" i="3"/>
  <c r="B2540" i="3"/>
  <c r="C2539" i="3"/>
  <c r="B2539" i="3"/>
  <c r="C2538" i="3"/>
  <c r="B2538" i="3"/>
  <c r="C2537" i="3"/>
  <c r="B2537" i="3"/>
  <c r="C2536" i="3"/>
  <c r="B2536" i="3"/>
  <c r="C2535" i="3"/>
  <c r="B2535" i="3"/>
  <c r="C2534" i="3"/>
  <c r="B2534" i="3"/>
  <c r="C2533" i="3"/>
  <c r="B2533" i="3"/>
  <c r="C2532" i="3"/>
  <c r="B2532" i="3"/>
  <c r="C2531" i="3"/>
  <c r="B2531" i="3"/>
  <c r="C2530" i="3"/>
  <c r="B2530" i="3"/>
  <c r="C2529" i="3"/>
  <c r="B2529" i="3"/>
  <c r="C2528" i="3"/>
  <c r="B2528" i="3"/>
  <c r="C2527" i="3"/>
  <c r="B2527" i="3"/>
  <c r="C2526" i="3"/>
  <c r="B2526" i="3"/>
  <c r="C2525" i="3"/>
  <c r="B2525" i="3"/>
  <c r="C2524" i="3"/>
  <c r="B2524" i="3"/>
  <c r="C2523" i="3"/>
  <c r="B2523" i="3"/>
  <c r="C2522" i="3"/>
  <c r="B2522" i="3"/>
  <c r="C2521" i="3"/>
  <c r="B2521" i="3"/>
  <c r="C2520" i="3"/>
  <c r="B2520" i="3"/>
  <c r="C2519" i="3"/>
  <c r="B2519" i="3"/>
  <c r="C2518" i="3"/>
  <c r="B2518" i="3"/>
  <c r="C2517" i="3"/>
  <c r="B2517" i="3"/>
  <c r="C2516" i="3"/>
  <c r="B2516" i="3"/>
  <c r="C2515" i="3"/>
  <c r="B2515" i="3"/>
  <c r="C2514" i="3"/>
  <c r="B2514" i="3"/>
  <c r="C2513" i="3"/>
  <c r="B2513" i="3"/>
  <c r="C2512" i="3"/>
  <c r="B2512" i="3"/>
  <c r="C2511" i="3"/>
  <c r="B2511" i="3"/>
  <c r="C2510" i="3"/>
  <c r="B2510" i="3"/>
  <c r="C2509" i="3"/>
  <c r="B2509" i="3"/>
  <c r="C2508" i="3"/>
  <c r="B2508" i="3"/>
  <c r="C2507" i="3"/>
  <c r="B2507" i="3"/>
  <c r="C2506" i="3"/>
  <c r="B2506" i="3"/>
  <c r="C2505" i="3"/>
  <c r="B2505" i="3"/>
  <c r="C2504" i="3"/>
  <c r="B2504" i="3"/>
  <c r="C2503" i="3"/>
  <c r="B2503" i="3"/>
  <c r="C2502" i="3"/>
  <c r="B2502" i="3"/>
  <c r="C2501" i="3"/>
  <c r="B2501" i="3"/>
  <c r="C2500" i="3"/>
  <c r="B2500" i="3"/>
  <c r="C2499" i="3"/>
  <c r="B2499" i="3"/>
  <c r="C2498" i="3"/>
  <c r="B2498" i="3"/>
  <c r="C2497" i="3"/>
  <c r="B2497" i="3"/>
  <c r="C2496" i="3"/>
  <c r="B2496" i="3"/>
  <c r="C2495" i="3"/>
  <c r="B2495" i="3"/>
  <c r="C2494" i="3"/>
  <c r="B2494" i="3"/>
  <c r="C2493" i="3"/>
  <c r="B2493" i="3"/>
  <c r="C2492" i="3"/>
  <c r="B2492" i="3"/>
  <c r="C2491" i="3"/>
  <c r="B2491" i="3"/>
  <c r="C2490" i="3"/>
  <c r="B2490" i="3"/>
  <c r="C2489" i="3"/>
  <c r="B2489" i="3"/>
  <c r="C2488" i="3"/>
  <c r="B2488" i="3"/>
  <c r="C2487" i="3"/>
  <c r="B2487" i="3"/>
  <c r="C2486" i="3"/>
  <c r="B2486" i="3"/>
  <c r="C2485" i="3"/>
  <c r="B2485" i="3"/>
  <c r="C2484" i="3"/>
  <c r="B2484" i="3"/>
  <c r="C2483" i="3"/>
  <c r="B2483" i="3"/>
  <c r="C2482" i="3"/>
  <c r="B2482" i="3"/>
  <c r="C2481" i="3"/>
  <c r="B2481" i="3"/>
  <c r="C2480" i="3"/>
  <c r="B2480" i="3"/>
  <c r="C2479" i="3"/>
  <c r="B2479" i="3"/>
  <c r="C2478" i="3"/>
  <c r="B2478" i="3"/>
  <c r="C2477" i="3"/>
  <c r="B2477" i="3"/>
  <c r="C2476" i="3"/>
  <c r="B2476" i="3"/>
  <c r="C2475" i="3"/>
  <c r="B2475" i="3"/>
  <c r="C2474" i="3"/>
  <c r="B2474" i="3"/>
  <c r="C2473" i="3"/>
  <c r="B2473" i="3"/>
  <c r="C2472" i="3"/>
  <c r="B2472" i="3"/>
  <c r="C2471" i="3"/>
  <c r="B2471" i="3"/>
  <c r="C2470" i="3"/>
  <c r="B2470" i="3"/>
  <c r="C2469" i="3"/>
  <c r="B2469" i="3"/>
  <c r="C2468" i="3"/>
  <c r="B2468" i="3"/>
  <c r="C2467" i="3"/>
  <c r="B2467" i="3"/>
  <c r="C2466" i="3"/>
  <c r="B2466" i="3"/>
  <c r="C2465" i="3"/>
  <c r="B2465" i="3"/>
  <c r="C2464" i="3"/>
  <c r="B2464" i="3"/>
  <c r="C2463" i="3"/>
  <c r="B2463" i="3"/>
  <c r="C2462" i="3"/>
  <c r="B2462" i="3"/>
  <c r="C2461" i="3"/>
  <c r="B2461" i="3"/>
  <c r="C2460" i="3"/>
  <c r="B2460" i="3"/>
  <c r="C2459" i="3"/>
  <c r="B2459" i="3"/>
  <c r="C2458" i="3"/>
  <c r="B2458" i="3"/>
  <c r="C2457" i="3"/>
  <c r="B2457" i="3"/>
  <c r="C2456" i="3"/>
  <c r="B2456" i="3"/>
  <c r="C2455" i="3"/>
  <c r="B2455" i="3"/>
  <c r="C2454" i="3"/>
  <c r="B2454" i="3"/>
  <c r="C2453" i="3"/>
  <c r="B2453" i="3"/>
  <c r="C2452" i="3"/>
  <c r="B2452" i="3"/>
  <c r="C2451" i="3"/>
  <c r="B2451" i="3"/>
  <c r="C2450" i="3"/>
  <c r="B2450" i="3"/>
  <c r="C2449" i="3"/>
  <c r="B2449" i="3"/>
  <c r="C2448" i="3"/>
  <c r="B2448" i="3"/>
  <c r="C2447" i="3"/>
  <c r="B2447" i="3"/>
  <c r="C2446" i="3"/>
  <c r="B2446" i="3"/>
  <c r="C2445" i="3"/>
  <c r="B2445" i="3"/>
  <c r="C2444" i="3"/>
  <c r="B2444" i="3"/>
  <c r="C2443" i="3"/>
  <c r="B2443" i="3"/>
  <c r="C2442" i="3"/>
  <c r="B2442" i="3"/>
  <c r="C2441" i="3"/>
  <c r="B2441" i="3"/>
  <c r="C2440" i="3"/>
  <c r="B2440" i="3"/>
  <c r="C2439" i="3"/>
  <c r="B2439" i="3"/>
  <c r="C2438" i="3"/>
  <c r="B2438" i="3"/>
  <c r="C2437" i="3"/>
  <c r="B2437" i="3"/>
  <c r="C2436" i="3"/>
  <c r="B2436" i="3"/>
  <c r="C2435" i="3"/>
  <c r="B2435" i="3"/>
  <c r="C2434" i="3"/>
  <c r="B2434" i="3"/>
  <c r="C2433" i="3"/>
  <c r="B2433" i="3"/>
  <c r="C2432" i="3"/>
  <c r="B2432" i="3"/>
  <c r="C2431" i="3"/>
  <c r="B2431" i="3"/>
  <c r="C2430" i="3"/>
  <c r="B2430" i="3"/>
  <c r="C2429" i="3"/>
  <c r="B2429" i="3"/>
  <c r="C2428" i="3"/>
  <c r="B2428" i="3"/>
  <c r="C2427" i="3"/>
  <c r="B2427" i="3"/>
  <c r="C2426" i="3"/>
  <c r="B2426" i="3"/>
  <c r="C2425" i="3"/>
  <c r="B2425" i="3"/>
  <c r="C2424" i="3"/>
  <c r="B2424" i="3"/>
  <c r="C2423" i="3"/>
  <c r="B2423" i="3"/>
  <c r="C2422" i="3"/>
  <c r="B2422" i="3"/>
  <c r="C2421" i="3"/>
  <c r="B2421" i="3"/>
  <c r="C2420" i="3"/>
  <c r="B2420" i="3"/>
  <c r="C2419" i="3"/>
  <c r="B2419" i="3"/>
  <c r="C2418" i="3"/>
  <c r="B2418" i="3"/>
  <c r="C2417" i="3"/>
  <c r="B2417" i="3"/>
  <c r="C2416" i="3"/>
  <c r="B2416" i="3"/>
  <c r="C2415" i="3"/>
  <c r="B2415" i="3"/>
  <c r="C2414" i="3"/>
  <c r="B2414" i="3"/>
  <c r="C2413" i="3"/>
  <c r="B2413" i="3"/>
  <c r="C2412" i="3"/>
  <c r="B2412" i="3"/>
  <c r="C2411" i="3"/>
  <c r="B2411" i="3"/>
  <c r="C2410" i="3"/>
  <c r="B2410" i="3"/>
  <c r="C2409" i="3"/>
  <c r="B2409" i="3"/>
  <c r="C2408" i="3"/>
  <c r="B2408" i="3"/>
  <c r="C2407" i="3"/>
  <c r="B2407" i="3"/>
  <c r="C2406" i="3"/>
  <c r="B2406" i="3"/>
  <c r="C2405" i="3"/>
  <c r="B2405" i="3"/>
  <c r="C2404" i="3"/>
  <c r="B2404" i="3"/>
  <c r="C2403" i="3"/>
  <c r="B2403" i="3"/>
  <c r="C2402" i="3"/>
  <c r="B2402" i="3"/>
  <c r="C2401" i="3"/>
  <c r="B2401" i="3"/>
  <c r="C2400" i="3"/>
  <c r="B2400" i="3"/>
  <c r="C2399" i="3"/>
  <c r="B2399" i="3"/>
  <c r="C2398" i="3"/>
  <c r="B2398" i="3"/>
  <c r="C2397" i="3"/>
  <c r="B2397" i="3"/>
  <c r="C2396" i="3"/>
  <c r="B2396" i="3"/>
  <c r="C2395" i="3"/>
  <c r="B2395" i="3"/>
  <c r="C2394" i="3"/>
  <c r="B2394" i="3"/>
  <c r="C2393" i="3"/>
  <c r="B2393" i="3"/>
  <c r="C2392" i="3"/>
  <c r="B2392" i="3"/>
  <c r="C2391" i="3"/>
  <c r="B2391" i="3"/>
  <c r="C2390" i="3"/>
  <c r="B2390" i="3"/>
  <c r="C2389" i="3"/>
  <c r="B2389" i="3"/>
  <c r="C2388" i="3"/>
  <c r="B2388" i="3"/>
  <c r="C2387" i="3"/>
  <c r="B2387" i="3"/>
  <c r="C2386" i="3"/>
  <c r="B2386" i="3"/>
  <c r="C2385" i="3"/>
  <c r="B2385" i="3"/>
  <c r="C2384" i="3"/>
  <c r="B2384" i="3"/>
  <c r="C2383" i="3"/>
  <c r="B2383" i="3"/>
  <c r="C2382" i="3"/>
  <c r="B2382" i="3"/>
  <c r="C2381" i="3"/>
  <c r="B2381" i="3"/>
  <c r="C2380" i="3"/>
  <c r="B2380" i="3"/>
  <c r="C2379" i="3"/>
  <c r="B2379" i="3"/>
  <c r="C2378" i="3"/>
  <c r="B2378" i="3"/>
  <c r="C2377" i="3"/>
  <c r="B2377" i="3"/>
  <c r="C2376" i="3"/>
  <c r="B2376" i="3"/>
  <c r="C2375" i="3"/>
  <c r="B2375" i="3"/>
  <c r="C2374" i="3"/>
  <c r="B2374" i="3"/>
  <c r="C2373" i="3"/>
  <c r="B2373" i="3"/>
  <c r="C2372" i="3"/>
  <c r="B2372" i="3"/>
  <c r="C2371" i="3"/>
  <c r="B2371" i="3"/>
  <c r="C2370" i="3"/>
  <c r="B2370" i="3"/>
  <c r="C2369" i="3"/>
  <c r="B2369" i="3"/>
  <c r="C2368" i="3"/>
  <c r="B2368" i="3"/>
  <c r="C2367" i="3"/>
  <c r="B2367" i="3"/>
  <c r="C2366" i="3"/>
  <c r="B2366" i="3"/>
  <c r="C2365" i="3"/>
  <c r="B2365" i="3"/>
  <c r="C2364" i="3"/>
  <c r="B2364" i="3"/>
  <c r="C2363" i="3"/>
  <c r="B2363" i="3"/>
  <c r="C2362" i="3"/>
  <c r="B2362" i="3"/>
  <c r="C2361" i="3"/>
  <c r="B2361" i="3"/>
  <c r="C2360" i="3"/>
  <c r="B2360" i="3"/>
  <c r="C2359" i="3"/>
  <c r="B2359" i="3"/>
  <c r="C2358" i="3"/>
  <c r="B2358" i="3"/>
  <c r="C2357" i="3"/>
  <c r="B2357" i="3"/>
  <c r="C2356" i="3"/>
  <c r="B2356" i="3"/>
  <c r="C2355" i="3"/>
  <c r="B2355" i="3"/>
  <c r="C2354" i="3"/>
  <c r="B2354" i="3"/>
  <c r="C2353" i="3"/>
  <c r="B2353" i="3"/>
  <c r="C2352" i="3"/>
  <c r="B2352" i="3"/>
  <c r="C2351" i="3"/>
  <c r="B2351" i="3"/>
  <c r="C2350" i="3"/>
  <c r="B2350" i="3"/>
  <c r="C2349" i="3"/>
  <c r="B2349" i="3"/>
  <c r="C2348" i="3"/>
  <c r="B2348" i="3"/>
  <c r="C2347" i="3"/>
  <c r="B2347" i="3"/>
  <c r="C2346" i="3"/>
  <c r="B2346" i="3"/>
  <c r="C2345" i="3"/>
  <c r="B2345" i="3"/>
  <c r="C2344" i="3"/>
  <c r="B2344" i="3"/>
  <c r="C2343" i="3"/>
  <c r="B2343" i="3"/>
  <c r="C2342" i="3"/>
  <c r="B2342" i="3"/>
  <c r="C2341" i="3"/>
  <c r="B2341" i="3"/>
  <c r="C2340" i="3"/>
  <c r="B2340" i="3"/>
  <c r="C2339" i="3"/>
  <c r="B2339" i="3"/>
  <c r="C2338" i="3"/>
  <c r="B2338" i="3"/>
  <c r="C2337" i="3"/>
  <c r="B2337" i="3"/>
  <c r="C2336" i="3"/>
  <c r="B2336" i="3"/>
  <c r="C2335" i="3"/>
  <c r="B2335" i="3"/>
  <c r="C2334" i="3"/>
  <c r="B2334" i="3"/>
  <c r="C2333" i="3"/>
  <c r="B2333" i="3"/>
  <c r="C2332" i="3"/>
  <c r="B2332" i="3"/>
  <c r="C2331" i="3"/>
  <c r="B2331" i="3"/>
  <c r="C2330" i="3"/>
  <c r="B2330" i="3"/>
  <c r="C2329" i="3"/>
  <c r="B2329" i="3"/>
  <c r="C2328" i="3"/>
  <c r="B2328" i="3"/>
  <c r="C2327" i="3"/>
  <c r="B2327" i="3"/>
  <c r="C2326" i="3"/>
  <c r="B2326" i="3"/>
  <c r="C2325" i="3"/>
  <c r="B2325" i="3"/>
  <c r="C2324" i="3"/>
  <c r="B2324" i="3"/>
  <c r="C2323" i="3"/>
  <c r="B2323" i="3"/>
  <c r="C2322" i="3"/>
  <c r="B2322" i="3"/>
  <c r="C2321" i="3"/>
  <c r="B2321" i="3"/>
  <c r="C2320" i="3"/>
  <c r="B2320" i="3"/>
  <c r="C2319" i="3"/>
  <c r="B2319" i="3"/>
  <c r="C2318" i="3"/>
  <c r="B2318" i="3"/>
  <c r="C2317" i="3"/>
  <c r="B2317" i="3"/>
  <c r="C2316" i="3"/>
  <c r="B2316" i="3"/>
  <c r="C2315" i="3"/>
  <c r="B2315" i="3"/>
  <c r="C2314" i="3"/>
  <c r="B2314" i="3"/>
  <c r="C2313" i="3"/>
  <c r="B2313" i="3"/>
  <c r="C2312" i="3"/>
  <c r="B2312" i="3"/>
  <c r="C2311" i="3"/>
  <c r="B2311" i="3"/>
  <c r="C2310" i="3"/>
  <c r="B2310" i="3"/>
  <c r="C2309" i="3"/>
  <c r="B2309" i="3"/>
  <c r="C2308" i="3"/>
  <c r="B2308" i="3"/>
  <c r="C2307" i="3"/>
  <c r="B2307" i="3"/>
  <c r="C2306" i="3"/>
  <c r="B2306" i="3"/>
  <c r="C2305" i="3"/>
  <c r="B2305" i="3"/>
  <c r="C2304" i="3"/>
  <c r="B2304" i="3"/>
  <c r="C2303" i="3"/>
  <c r="B2303" i="3"/>
  <c r="C2302" i="3"/>
  <c r="B2302" i="3"/>
  <c r="C2301" i="3"/>
  <c r="B2301" i="3"/>
  <c r="C2300" i="3"/>
  <c r="B2300" i="3"/>
  <c r="C2299" i="3"/>
  <c r="B2299" i="3"/>
  <c r="C2298" i="3"/>
  <c r="B2298" i="3"/>
  <c r="C2297" i="3"/>
  <c r="B2297" i="3"/>
  <c r="C2296" i="3"/>
  <c r="B2296" i="3"/>
  <c r="C2295" i="3"/>
  <c r="B2295" i="3"/>
  <c r="C2294" i="3"/>
  <c r="B2294" i="3"/>
  <c r="C2293" i="3"/>
  <c r="B2293" i="3"/>
  <c r="C2292" i="3"/>
  <c r="B2292" i="3"/>
  <c r="C2291" i="3"/>
  <c r="B2291" i="3"/>
  <c r="C2290" i="3"/>
  <c r="B2290" i="3"/>
  <c r="C2289" i="3"/>
  <c r="B2289" i="3"/>
  <c r="C2288" i="3"/>
  <c r="B2288" i="3"/>
  <c r="C2287" i="3"/>
  <c r="B2287" i="3"/>
  <c r="C2286" i="3"/>
  <c r="B2286" i="3"/>
  <c r="C2285" i="3"/>
  <c r="B2285" i="3"/>
  <c r="C2284" i="3"/>
  <c r="B2284" i="3"/>
  <c r="C2283" i="3"/>
  <c r="B2283" i="3"/>
  <c r="C2282" i="3"/>
  <c r="B2282" i="3"/>
  <c r="C2281" i="3"/>
  <c r="B2281" i="3"/>
  <c r="C2280" i="3"/>
  <c r="B2280" i="3"/>
  <c r="C2279" i="3"/>
  <c r="B2279" i="3"/>
  <c r="C2278" i="3"/>
  <c r="B2278" i="3"/>
  <c r="C2277" i="3"/>
  <c r="B2277" i="3"/>
  <c r="C2276" i="3"/>
  <c r="B2276" i="3"/>
  <c r="C2275" i="3"/>
  <c r="B2275" i="3"/>
  <c r="C2274" i="3"/>
  <c r="B2274" i="3"/>
  <c r="C2273" i="3"/>
  <c r="B2273" i="3"/>
  <c r="C2272" i="3"/>
  <c r="B2272" i="3"/>
  <c r="C2271" i="3"/>
  <c r="B2271" i="3"/>
  <c r="C2270" i="3"/>
  <c r="B2270" i="3"/>
  <c r="C2269" i="3"/>
  <c r="B2269" i="3"/>
  <c r="C2268" i="3"/>
  <c r="B2268" i="3"/>
  <c r="C2267" i="3"/>
  <c r="B2267" i="3"/>
  <c r="C2266" i="3"/>
  <c r="B2266" i="3"/>
  <c r="C2265" i="3"/>
  <c r="B2265" i="3"/>
  <c r="C2264" i="3"/>
  <c r="B2264" i="3"/>
  <c r="C2263" i="3"/>
  <c r="B2263" i="3"/>
  <c r="C2262" i="3"/>
  <c r="B2262" i="3"/>
  <c r="C2261" i="3"/>
  <c r="B2261" i="3"/>
  <c r="C2260" i="3"/>
  <c r="B2260" i="3"/>
  <c r="C2259" i="3"/>
  <c r="B2259" i="3"/>
  <c r="C2258" i="3"/>
  <c r="B2258" i="3"/>
  <c r="C2257" i="3"/>
  <c r="B2257" i="3"/>
  <c r="C2256" i="3"/>
  <c r="B2256" i="3"/>
  <c r="C2255" i="3"/>
  <c r="B2255" i="3"/>
  <c r="C2254" i="3"/>
  <c r="B2254" i="3"/>
  <c r="C2253" i="3"/>
  <c r="B2253" i="3"/>
  <c r="C2252" i="3"/>
  <c r="B2252" i="3"/>
  <c r="C2251" i="3"/>
  <c r="B2251" i="3"/>
  <c r="C2250" i="3"/>
  <c r="B2250" i="3"/>
  <c r="C2249" i="3"/>
  <c r="B2249" i="3"/>
  <c r="C2248" i="3"/>
  <c r="B2248" i="3"/>
  <c r="C2247" i="3"/>
  <c r="B2247" i="3"/>
  <c r="C2246" i="3"/>
  <c r="B2246" i="3"/>
  <c r="C2245" i="3"/>
  <c r="B2245" i="3"/>
  <c r="C2244" i="3"/>
  <c r="B2244" i="3"/>
  <c r="C2243" i="3"/>
  <c r="B2243" i="3"/>
  <c r="C2242" i="3"/>
  <c r="B2242" i="3"/>
  <c r="C2241" i="3"/>
  <c r="B2241" i="3"/>
  <c r="C2240" i="3"/>
  <c r="B2240" i="3"/>
  <c r="C2239" i="3"/>
  <c r="B2239" i="3"/>
  <c r="C2238" i="3"/>
  <c r="B2238" i="3"/>
  <c r="C2237" i="3"/>
  <c r="B2237" i="3"/>
  <c r="C2236" i="3"/>
  <c r="B2236" i="3"/>
  <c r="C2235" i="3"/>
  <c r="B2235" i="3"/>
  <c r="C2234" i="3"/>
  <c r="B2234" i="3"/>
  <c r="C2233" i="3"/>
  <c r="B2233" i="3"/>
  <c r="C2232" i="3"/>
  <c r="B2232" i="3"/>
  <c r="C2231" i="3"/>
  <c r="B2231" i="3"/>
  <c r="C2230" i="3"/>
  <c r="B2230" i="3"/>
  <c r="C2229" i="3"/>
  <c r="B2229" i="3"/>
  <c r="C2228" i="3"/>
  <c r="B2228" i="3"/>
  <c r="C2227" i="3"/>
  <c r="B2227" i="3"/>
  <c r="C2226" i="3"/>
  <c r="B2226" i="3"/>
  <c r="C2225" i="3"/>
  <c r="B2225" i="3"/>
  <c r="C2224" i="3"/>
  <c r="B2224" i="3"/>
  <c r="C2223" i="3"/>
  <c r="B2223" i="3"/>
  <c r="C2222" i="3"/>
  <c r="B2222" i="3"/>
  <c r="C2221" i="3"/>
  <c r="B2221" i="3"/>
  <c r="C2220" i="3"/>
  <c r="B2220" i="3"/>
  <c r="C2219" i="3"/>
  <c r="B2219" i="3"/>
  <c r="C2218" i="3"/>
  <c r="B2218" i="3"/>
  <c r="C2217" i="3"/>
  <c r="B2217" i="3"/>
  <c r="C2216" i="3"/>
  <c r="B2216" i="3"/>
  <c r="C2215" i="3"/>
  <c r="B2215" i="3"/>
  <c r="C2214" i="3"/>
  <c r="B2214" i="3"/>
  <c r="C2213" i="3"/>
  <c r="B2213" i="3"/>
  <c r="C2212" i="3"/>
  <c r="B2212" i="3"/>
  <c r="C2211" i="3"/>
  <c r="B2211" i="3"/>
  <c r="C2210" i="3"/>
  <c r="B2210" i="3"/>
  <c r="C2209" i="3"/>
  <c r="B2209" i="3"/>
  <c r="C2208" i="3"/>
  <c r="B2208" i="3"/>
  <c r="C2207" i="3"/>
  <c r="B2207" i="3"/>
  <c r="C2206" i="3"/>
  <c r="B2206" i="3"/>
  <c r="C2205" i="3"/>
  <c r="B2205" i="3"/>
  <c r="C2204" i="3"/>
  <c r="B2204" i="3"/>
  <c r="C2203" i="3"/>
  <c r="B2203" i="3"/>
  <c r="C2202" i="3"/>
  <c r="B2202" i="3"/>
  <c r="C2201" i="3"/>
  <c r="B2201" i="3"/>
  <c r="C2200" i="3"/>
  <c r="B2200" i="3"/>
  <c r="C2199" i="3"/>
  <c r="B2199" i="3"/>
  <c r="C2198" i="3"/>
  <c r="B2198" i="3"/>
  <c r="C2197" i="3"/>
  <c r="B2197" i="3"/>
  <c r="C2196" i="3"/>
  <c r="B2196" i="3"/>
  <c r="C2195" i="3"/>
  <c r="B2195" i="3"/>
  <c r="C2194" i="3"/>
  <c r="B2194" i="3"/>
  <c r="C2193" i="3"/>
  <c r="B2193" i="3"/>
  <c r="C2192" i="3"/>
  <c r="B2192" i="3"/>
  <c r="C2191" i="3"/>
  <c r="B2191" i="3"/>
  <c r="C2190" i="3"/>
  <c r="B2190" i="3"/>
  <c r="C2189" i="3"/>
  <c r="B2189" i="3"/>
  <c r="C2188" i="3"/>
  <c r="B2188" i="3"/>
  <c r="C2187" i="3"/>
  <c r="B2187" i="3"/>
  <c r="C2186" i="3"/>
  <c r="B2186" i="3"/>
  <c r="C2185" i="3"/>
  <c r="B2185" i="3"/>
  <c r="C2184" i="3"/>
  <c r="B2184" i="3"/>
  <c r="C2183" i="3"/>
  <c r="B2183" i="3"/>
  <c r="C2182" i="3"/>
  <c r="B2182" i="3"/>
  <c r="C2181" i="3"/>
  <c r="B2181" i="3"/>
  <c r="C2180" i="3"/>
  <c r="B2180" i="3"/>
  <c r="C2179" i="3"/>
  <c r="B2179" i="3"/>
  <c r="C2178" i="3"/>
  <c r="B2178" i="3"/>
  <c r="C2177" i="3"/>
  <c r="B2177" i="3"/>
  <c r="C2176" i="3"/>
  <c r="B2176" i="3"/>
  <c r="C2175" i="3"/>
  <c r="B2175" i="3"/>
  <c r="C2174" i="3"/>
  <c r="B2174" i="3"/>
  <c r="C2173" i="3"/>
  <c r="B2173" i="3"/>
  <c r="C2172" i="3"/>
  <c r="B2172" i="3"/>
  <c r="C2171" i="3"/>
  <c r="B2171" i="3"/>
  <c r="C2170" i="3"/>
  <c r="B2170" i="3"/>
  <c r="C2169" i="3"/>
  <c r="B2169" i="3"/>
  <c r="C2168" i="3"/>
  <c r="B2168" i="3"/>
  <c r="C2167" i="3"/>
  <c r="B2167" i="3"/>
  <c r="C2166" i="3"/>
  <c r="B2166" i="3"/>
  <c r="C2165" i="3"/>
  <c r="B2165" i="3"/>
  <c r="C2164" i="3"/>
  <c r="B2164" i="3"/>
  <c r="C2163" i="3"/>
  <c r="B2163" i="3"/>
  <c r="C2162" i="3"/>
  <c r="B2162" i="3"/>
  <c r="C2161" i="3"/>
  <c r="B2161" i="3"/>
  <c r="C2160" i="3"/>
  <c r="B2160" i="3"/>
  <c r="C2159" i="3"/>
  <c r="B2159" i="3"/>
  <c r="C2158" i="3"/>
  <c r="B2158" i="3"/>
  <c r="C2157" i="3"/>
  <c r="B2157" i="3"/>
  <c r="C2156" i="3"/>
  <c r="B2156" i="3"/>
  <c r="C2155" i="3"/>
  <c r="B2155" i="3"/>
  <c r="C2154" i="3"/>
  <c r="B2154" i="3"/>
  <c r="C2153" i="3"/>
  <c r="B2153" i="3"/>
  <c r="C2152" i="3"/>
  <c r="B2152" i="3"/>
  <c r="C2151" i="3"/>
  <c r="B2151" i="3"/>
  <c r="C2150" i="3"/>
  <c r="B2150" i="3"/>
  <c r="C2149" i="3"/>
  <c r="B2149" i="3"/>
  <c r="C2148" i="3"/>
  <c r="B2148" i="3"/>
  <c r="C2147" i="3"/>
  <c r="B2147" i="3"/>
  <c r="C2146" i="3"/>
  <c r="B2146" i="3"/>
  <c r="C2145" i="3"/>
  <c r="B2145" i="3"/>
  <c r="C2144" i="3"/>
  <c r="B2144" i="3"/>
  <c r="C2143" i="3"/>
  <c r="B2143" i="3"/>
  <c r="C2142" i="3"/>
  <c r="B2142" i="3"/>
  <c r="C2141" i="3"/>
  <c r="B2141" i="3"/>
  <c r="C2140" i="3"/>
  <c r="B2140" i="3"/>
  <c r="C2139" i="3"/>
  <c r="B2139" i="3"/>
  <c r="C2138" i="3"/>
  <c r="B2138" i="3"/>
  <c r="C2137" i="3"/>
  <c r="B2137" i="3"/>
  <c r="C2136" i="3"/>
  <c r="B2136" i="3"/>
  <c r="C2135" i="3"/>
  <c r="B2135" i="3"/>
  <c r="C2134" i="3"/>
  <c r="B2134" i="3"/>
  <c r="C2133" i="3"/>
  <c r="B2133" i="3"/>
  <c r="C2132" i="3"/>
  <c r="B2132" i="3"/>
  <c r="C2131" i="3"/>
  <c r="B2131" i="3"/>
  <c r="C2130" i="3"/>
  <c r="B2130" i="3"/>
  <c r="C2129" i="3"/>
  <c r="B2129" i="3"/>
  <c r="C2128" i="3"/>
  <c r="B2128" i="3"/>
  <c r="C2127" i="3"/>
  <c r="B2127" i="3"/>
  <c r="C2126" i="3"/>
  <c r="B2126" i="3"/>
  <c r="C2125" i="3"/>
  <c r="B2125" i="3"/>
  <c r="C2124" i="3"/>
  <c r="B2124" i="3"/>
  <c r="C2123" i="3"/>
  <c r="B2123" i="3"/>
  <c r="C2122" i="3"/>
  <c r="B2122" i="3"/>
  <c r="C2121" i="3"/>
  <c r="B2121" i="3"/>
  <c r="C2120" i="3"/>
  <c r="B2120" i="3"/>
  <c r="C2119" i="3"/>
  <c r="B2119" i="3"/>
  <c r="C2118" i="3"/>
  <c r="B2118" i="3"/>
  <c r="C2117" i="3"/>
  <c r="B2117" i="3"/>
  <c r="C2116" i="3"/>
  <c r="B2116" i="3"/>
  <c r="C2115" i="3"/>
  <c r="B2115" i="3"/>
  <c r="C2114" i="3"/>
  <c r="B2114" i="3"/>
  <c r="C2113" i="3"/>
  <c r="B2113" i="3"/>
  <c r="C2112" i="3"/>
  <c r="B2112" i="3"/>
  <c r="C2111" i="3"/>
  <c r="B2111" i="3"/>
  <c r="C2110" i="3"/>
  <c r="B2110" i="3"/>
  <c r="C2109" i="3"/>
  <c r="B2109" i="3"/>
  <c r="C2108" i="3"/>
  <c r="B2108" i="3"/>
  <c r="C2107" i="3"/>
  <c r="B2107" i="3"/>
  <c r="C2106" i="3"/>
  <c r="B2106" i="3"/>
  <c r="C2105" i="3"/>
  <c r="B2105" i="3"/>
  <c r="C2104" i="3"/>
  <c r="B2104" i="3"/>
  <c r="C2103" i="3"/>
  <c r="B2103" i="3"/>
  <c r="C2102" i="3"/>
  <c r="B2102" i="3"/>
  <c r="C2101" i="3"/>
  <c r="B2101" i="3"/>
  <c r="C2100" i="3"/>
  <c r="B2100" i="3"/>
  <c r="C2099" i="3"/>
  <c r="B2099" i="3"/>
  <c r="C2098" i="3"/>
  <c r="B2098" i="3"/>
  <c r="C2097" i="3"/>
  <c r="B2097" i="3"/>
  <c r="C2096" i="3"/>
  <c r="B2096" i="3"/>
  <c r="C2095" i="3"/>
  <c r="B2095" i="3"/>
  <c r="C2094" i="3"/>
  <c r="B2094" i="3"/>
  <c r="C2093" i="3"/>
  <c r="B2093" i="3"/>
  <c r="C2092" i="3"/>
  <c r="B2092" i="3"/>
  <c r="C2091" i="3"/>
  <c r="B2091" i="3"/>
  <c r="C2090" i="3"/>
  <c r="B2090" i="3"/>
  <c r="C2089" i="3"/>
  <c r="B2089" i="3"/>
  <c r="C2088" i="3"/>
  <c r="B2088" i="3"/>
  <c r="C2087" i="3"/>
  <c r="B2087" i="3"/>
  <c r="C2086" i="3"/>
  <c r="B2086" i="3"/>
  <c r="C2085" i="3"/>
  <c r="B2085" i="3"/>
  <c r="C2084" i="3"/>
  <c r="B2084" i="3"/>
  <c r="C2083" i="3"/>
  <c r="B2083" i="3"/>
  <c r="C2082" i="3"/>
  <c r="B2082" i="3"/>
  <c r="C2081" i="3"/>
  <c r="B2081" i="3"/>
  <c r="C2080" i="3"/>
  <c r="B2080" i="3"/>
  <c r="C2079" i="3"/>
  <c r="B2079" i="3"/>
  <c r="C2078" i="3"/>
  <c r="B2078" i="3"/>
  <c r="C2077" i="3"/>
  <c r="B2077" i="3"/>
  <c r="C2076" i="3"/>
  <c r="B2076" i="3"/>
  <c r="C2075" i="3"/>
  <c r="B2075" i="3"/>
  <c r="C2074" i="3"/>
  <c r="B2074" i="3"/>
  <c r="C2073" i="3"/>
  <c r="B2073" i="3"/>
  <c r="C2072" i="3"/>
  <c r="B2072" i="3"/>
  <c r="C2071" i="3"/>
  <c r="B2071" i="3"/>
  <c r="C2070" i="3"/>
  <c r="B2070" i="3"/>
  <c r="C2069" i="3"/>
  <c r="B2069" i="3"/>
  <c r="C2068" i="3"/>
  <c r="B2068" i="3"/>
  <c r="C2067" i="3"/>
  <c r="B2067" i="3"/>
  <c r="C2066" i="3"/>
  <c r="B2066" i="3"/>
  <c r="C2065" i="3"/>
  <c r="B2065" i="3"/>
  <c r="C2064" i="3"/>
  <c r="B2064" i="3"/>
  <c r="C2063" i="3"/>
  <c r="B2063" i="3"/>
  <c r="C2062" i="3"/>
  <c r="B2062" i="3"/>
  <c r="C2061" i="3"/>
  <c r="B2061" i="3"/>
  <c r="C2060" i="3"/>
  <c r="B2060" i="3"/>
  <c r="C2059" i="3"/>
  <c r="B2059" i="3"/>
  <c r="C2058" i="3"/>
  <c r="B2058" i="3"/>
  <c r="C2057" i="3"/>
  <c r="B2057" i="3"/>
  <c r="C2056" i="3"/>
  <c r="B2056" i="3"/>
  <c r="C2055" i="3"/>
  <c r="B2055" i="3"/>
  <c r="C2054" i="3"/>
  <c r="B2054" i="3"/>
  <c r="C2053" i="3"/>
  <c r="B2053" i="3"/>
  <c r="C2052" i="3"/>
  <c r="B2052" i="3"/>
  <c r="C2051" i="3"/>
  <c r="B2051" i="3"/>
  <c r="C2050" i="3"/>
  <c r="B2050" i="3"/>
  <c r="C2049" i="3"/>
  <c r="B2049" i="3"/>
  <c r="C2048" i="3"/>
  <c r="B2048" i="3"/>
  <c r="C2047" i="3"/>
  <c r="B2047" i="3"/>
  <c r="C2046" i="3"/>
  <c r="B2046" i="3"/>
  <c r="C2045" i="3"/>
  <c r="B2045" i="3"/>
  <c r="C2044" i="3"/>
  <c r="B2044" i="3"/>
  <c r="C2043" i="3"/>
  <c r="B2043" i="3"/>
  <c r="C2042" i="3"/>
  <c r="B2042" i="3"/>
  <c r="C2041" i="3"/>
  <c r="B2041" i="3"/>
  <c r="C2040" i="3"/>
  <c r="B2040" i="3"/>
  <c r="C2039" i="3"/>
  <c r="B2039" i="3"/>
  <c r="C2038" i="3"/>
  <c r="B2038" i="3"/>
  <c r="C2037" i="3"/>
  <c r="B2037" i="3"/>
  <c r="C2036" i="3"/>
  <c r="B2036" i="3"/>
  <c r="C2035" i="3"/>
  <c r="B2035" i="3"/>
  <c r="C2034" i="3"/>
  <c r="B2034" i="3"/>
  <c r="C2033" i="3"/>
  <c r="B2033" i="3"/>
  <c r="C2032" i="3"/>
  <c r="B2032" i="3"/>
  <c r="C2031" i="3"/>
  <c r="B2031" i="3"/>
  <c r="C2030" i="3"/>
  <c r="B2030" i="3"/>
  <c r="C2029" i="3"/>
  <c r="B2029" i="3"/>
  <c r="C2028" i="3"/>
  <c r="B2028" i="3"/>
  <c r="C2027" i="3"/>
  <c r="B2027" i="3"/>
  <c r="C2026" i="3"/>
  <c r="B2026" i="3"/>
  <c r="C2025" i="3"/>
  <c r="B2025" i="3"/>
  <c r="C2024" i="3"/>
  <c r="B2024" i="3"/>
  <c r="C2023" i="3"/>
  <c r="B2023" i="3"/>
  <c r="C2022" i="3"/>
  <c r="B2022" i="3"/>
  <c r="C2021" i="3"/>
  <c r="B2021" i="3"/>
  <c r="C2020" i="3"/>
  <c r="B2020" i="3"/>
  <c r="C2019" i="3"/>
  <c r="B2019" i="3"/>
  <c r="C2018" i="3"/>
  <c r="B2018" i="3"/>
  <c r="C2017" i="3"/>
  <c r="B2017" i="3"/>
  <c r="C2016" i="3"/>
  <c r="B2016" i="3"/>
  <c r="C2015" i="3"/>
  <c r="B2015" i="3"/>
  <c r="C2014" i="3"/>
  <c r="B2014" i="3"/>
  <c r="C2013" i="3"/>
  <c r="B2013" i="3"/>
  <c r="C2012" i="3"/>
  <c r="B2012" i="3"/>
  <c r="C2011" i="3"/>
  <c r="B2011" i="3"/>
  <c r="C2010" i="3"/>
  <c r="B2010" i="3"/>
  <c r="C2009" i="3"/>
  <c r="B2009" i="3"/>
  <c r="C2008" i="3"/>
  <c r="B2008" i="3"/>
  <c r="C2007" i="3"/>
  <c r="B2007" i="3"/>
  <c r="C2006" i="3"/>
  <c r="B2006" i="3"/>
  <c r="C2005" i="3"/>
  <c r="B2005" i="3"/>
  <c r="C2004" i="3"/>
  <c r="B2004" i="3"/>
  <c r="C2003" i="3"/>
  <c r="B2003" i="3"/>
  <c r="C2002" i="3"/>
  <c r="B2002" i="3"/>
  <c r="C2001" i="3"/>
  <c r="B2001" i="3"/>
  <c r="C2000" i="3"/>
  <c r="B2000" i="3"/>
  <c r="C1999" i="3"/>
  <c r="B1999" i="3"/>
  <c r="C1998" i="3"/>
  <c r="B1998" i="3"/>
  <c r="C1997" i="3"/>
  <c r="B1997" i="3"/>
  <c r="C1996" i="3"/>
  <c r="B1996" i="3"/>
  <c r="C1995" i="3"/>
  <c r="B1995" i="3"/>
  <c r="C1994" i="3"/>
  <c r="B1994" i="3"/>
  <c r="C1993" i="3"/>
  <c r="B1993" i="3"/>
  <c r="C1992" i="3"/>
  <c r="B1992" i="3"/>
  <c r="C1991" i="3"/>
  <c r="B1991" i="3"/>
  <c r="C1990" i="3"/>
  <c r="B1990" i="3"/>
  <c r="C1989" i="3"/>
  <c r="B1989" i="3"/>
  <c r="C1988" i="3"/>
  <c r="B1988" i="3"/>
  <c r="C1987" i="3"/>
  <c r="B1987" i="3"/>
  <c r="C1986" i="3"/>
  <c r="B1986" i="3"/>
  <c r="C1985" i="3"/>
  <c r="B1985" i="3"/>
  <c r="C1984" i="3"/>
  <c r="B1984" i="3"/>
  <c r="C1983" i="3"/>
  <c r="B1983" i="3"/>
  <c r="C1982" i="3"/>
  <c r="B1982" i="3"/>
  <c r="C1981" i="3"/>
  <c r="B1981" i="3"/>
  <c r="C1980" i="3"/>
  <c r="B1980" i="3"/>
  <c r="C1979" i="3"/>
  <c r="B1979" i="3"/>
  <c r="C1978" i="3"/>
  <c r="B1978" i="3"/>
  <c r="C1977" i="3"/>
  <c r="B1977" i="3"/>
  <c r="C1976" i="3"/>
  <c r="B1976" i="3"/>
  <c r="C1975" i="3"/>
  <c r="B1975" i="3"/>
  <c r="C1974" i="3"/>
  <c r="B1974" i="3"/>
  <c r="C1973" i="3"/>
  <c r="B1973" i="3"/>
  <c r="C1972" i="3"/>
  <c r="B1972" i="3"/>
  <c r="C1971" i="3"/>
  <c r="B1971" i="3"/>
  <c r="C1970" i="3"/>
  <c r="B1970" i="3"/>
  <c r="C1969" i="3"/>
  <c r="B1969" i="3"/>
  <c r="C1968" i="3"/>
  <c r="B1968" i="3"/>
  <c r="C1967" i="3"/>
  <c r="B1967" i="3"/>
  <c r="C1966" i="3"/>
  <c r="B1966" i="3"/>
  <c r="C1965" i="3"/>
  <c r="B1965" i="3"/>
  <c r="C1964" i="3"/>
  <c r="B1964" i="3"/>
  <c r="C1963" i="3"/>
  <c r="B1963" i="3"/>
  <c r="C1962" i="3"/>
  <c r="B1962" i="3"/>
  <c r="C1961" i="3"/>
  <c r="B1961" i="3"/>
  <c r="C1960" i="3"/>
  <c r="B1960" i="3"/>
  <c r="C1959" i="3"/>
  <c r="B1959" i="3"/>
  <c r="C1958" i="3"/>
  <c r="B1958" i="3"/>
  <c r="C1957" i="3"/>
  <c r="B1957" i="3"/>
  <c r="C1956" i="3"/>
  <c r="B1956" i="3"/>
  <c r="C1955" i="3"/>
  <c r="B1955" i="3"/>
  <c r="C1954" i="3"/>
  <c r="B1954" i="3"/>
  <c r="C1953" i="3"/>
  <c r="B1953" i="3"/>
  <c r="C1952" i="3"/>
  <c r="B1952" i="3"/>
  <c r="C1951" i="3"/>
  <c r="B1951" i="3"/>
  <c r="C1950" i="3"/>
  <c r="B1950" i="3"/>
  <c r="C1949" i="3"/>
  <c r="B1949" i="3"/>
  <c r="C1948" i="3"/>
  <c r="B1948" i="3"/>
  <c r="C1947" i="3"/>
  <c r="B1947" i="3"/>
  <c r="C1946" i="3"/>
  <c r="B1946" i="3"/>
  <c r="C1945" i="3"/>
  <c r="B1945" i="3"/>
  <c r="C1944" i="3"/>
  <c r="B1944" i="3"/>
  <c r="C1943" i="3"/>
  <c r="B1943" i="3"/>
  <c r="C1942" i="3"/>
  <c r="B1942" i="3"/>
  <c r="C1941" i="3"/>
  <c r="B1941" i="3"/>
  <c r="C1940" i="3"/>
  <c r="B1940" i="3"/>
  <c r="C1939" i="3"/>
  <c r="B1939" i="3"/>
  <c r="C1938" i="3"/>
  <c r="B1938" i="3"/>
  <c r="C1937" i="3"/>
  <c r="B1937" i="3"/>
  <c r="C1936" i="3"/>
  <c r="B1936" i="3"/>
  <c r="C1935" i="3"/>
  <c r="B1935" i="3"/>
  <c r="C1934" i="3"/>
  <c r="B1934" i="3"/>
  <c r="C1933" i="3"/>
  <c r="B1933" i="3"/>
  <c r="C1932" i="3"/>
  <c r="B1932" i="3"/>
  <c r="C1931" i="3"/>
  <c r="B1931" i="3"/>
  <c r="C1930" i="3"/>
  <c r="B1930" i="3"/>
  <c r="C1929" i="3"/>
  <c r="B1929" i="3"/>
  <c r="C1928" i="3"/>
  <c r="B1928" i="3"/>
  <c r="C1927" i="3"/>
  <c r="B1927" i="3"/>
  <c r="C1926" i="3"/>
  <c r="B1926" i="3"/>
  <c r="C1925" i="3"/>
  <c r="B1925" i="3"/>
  <c r="C1924" i="3"/>
  <c r="B1924" i="3"/>
  <c r="C1923" i="3"/>
  <c r="B1923" i="3"/>
  <c r="C1922" i="3"/>
  <c r="B1922" i="3"/>
  <c r="C1921" i="3"/>
  <c r="B1921" i="3"/>
  <c r="C1920" i="3"/>
  <c r="B1920" i="3"/>
  <c r="C1919" i="3"/>
  <c r="B1919" i="3"/>
  <c r="C1918" i="3"/>
  <c r="B1918" i="3"/>
  <c r="C1917" i="3"/>
  <c r="B1917" i="3"/>
  <c r="C1916" i="3"/>
  <c r="B1916" i="3"/>
  <c r="C1915" i="3"/>
  <c r="B1915" i="3"/>
  <c r="C1914" i="3"/>
  <c r="B1914" i="3"/>
  <c r="C1913" i="3"/>
  <c r="B1913" i="3"/>
  <c r="C1912" i="3"/>
  <c r="B1912" i="3"/>
  <c r="C1911" i="3"/>
  <c r="B1911" i="3"/>
  <c r="C1910" i="3"/>
  <c r="B1910" i="3"/>
  <c r="C1909" i="3"/>
  <c r="B1909" i="3"/>
  <c r="C1908" i="3"/>
  <c r="B1908" i="3"/>
  <c r="C1907" i="3"/>
  <c r="B1907" i="3"/>
  <c r="C1906" i="3"/>
  <c r="B1906" i="3"/>
  <c r="C1905" i="3"/>
  <c r="B1905" i="3"/>
  <c r="C1904" i="3"/>
  <c r="B1904" i="3"/>
  <c r="C1903" i="3"/>
  <c r="B1903" i="3"/>
  <c r="C1902" i="3"/>
  <c r="B1902" i="3"/>
  <c r="C1901" i="3"/>
  <c r="B1901" i="3"/>
  <c r="C1900" i="3"/>
  <c r="B1900" i="3"/>
  <c r="C1899" i="3"/>
  <c r="B1899" i="3"/>
  <c r="C1898" i="3"/>
  <c r="B1898" i="3"/>
  <c r="C1897" i="3"/>
  <c r="B1897" i="3"/>
  <c r="C1896" i="3"/>
  <c r="B1896" i="3"/>
  <c r="C1895" i="3"/>
  <c r="B1895" i="3"/>
  <c r="C1894" i="3"/>
  <c r="B1894" i="3"/>
  <c r="C1893" i="3"/>
  <c r="B1893" i="3"/>
  <c r="C1892" i="3"/>
  <c r="B1892" i="3"/>
  <c r="C1891" i="3"/>
  <c r="B1891" i="3"/>
  <c r="C1890" i="3"/>
  <c r="B1890" i="3"/>
  <c r="C1889" i="3"/>
  <c r="B1889" i="3"/>
  <c r="C1888" i="3"/>
  <c r="B1888" i="3"/>
  <c r="C1887" i="3"/>
  <c r="B1887" i="3"/>
  <c r="C1886" i="3"/>
  <c r="B1886" i="3"/>
  <c r="C1885" i="3"/>
  <c r="B1885" i="3"/>
  <c r="C1884" i="3"/>
  <c r="B1884" i="3"/>
  <c r="C1883" i="3"/>
  <c r="B1883" i="3"/>
  <c r="C1882" i="3"/>
  <c r="B1882" i="3"/>
  <c r="C1881" i="3"/>
  <c r="B1881" i="3"/>
  <c r="C1880" i="3"/>
  <c r="B1880" i="3"/>
  <c r="C1879" i="3"/>
  <c r="B1879" i="3"/>
  <c r="C1878" i="3"/>
  <c r="B1878" i="3"/>
  <c r="C1877" i="3"/>
  <c r="B1877" i="3"/>
  <c r="C1876" i="3"/>
  <c r="B1876" i="3"/>
  <c r="C1875" i="3"/>
  <c r="B1875" i="3"/>
  <c r="C1874" i="3"/>
  <c r="B1874" i="3"/>
  <c r="C1873" i="3"/>
  <c r="B1873" i="3"/>
  <c r="C1872" i="3"/>
  <c r="B1872" i="3"/>
  <c r="C1871" i="3"/>
  <c r="B1871" i="3"/>
  <c r="C1870" i="3"/>
  <c r="B1870" i="3"/>
  <c r="C1869" i="3"/>
  <c r="B1869" i="3"/>
  <c r="C1868" i="3"/>
  <c r="B1868" i="3"/>
  <c r="C1867" i="3"/>
  <c r="B1867" i="3"/>
  <c r="C1866" i="3"/>
  <c r="B1866" i="3"/>
  <c r="C1865" i="3"/>
  <c r="B1865" i="3"/>
  <c r="C1864" i="3"/>
  <c r="B1864" i="3"/>
  <c r="C1863" i="3"/>
  <c r="B1863" i="3"/>
  <c r="C1862" i="3"/>
  <c r="B1862" i="3"/>
  <c r="C1861" i="3"/>
  <c r="B1861" i="3"/>
  <c r="C1860" i="3"/>
  <c r="B1860" i="3"/>
  <c r="C1859" i="3"/>
  <c r="B1859" i="3"/>
  <c r="C1858" i="3"/>
  <c r="B1858" i="3"/>
  <c r="C1857" i="3"/>
  <c r="B1857" i="3"/>
  <c r="C1856" i="3"/>
  <c r="B1856" i="3"/>
  <c r="C1855" i="3"/>
  <c r="B1855" i="3"/>
  <c r="C1854" i="3"/>
  <c r="B1854" i="3"/>
  <c r="C1853" i="3"/>
  <c r="B1853" i="3"/>
  <c r="C1852" i="3"/>
  <c r="B1852" i="3"/>
  <c r="C1851" i="3"/>
  <c r="B1851" i="3"/>
  <c r="C1850" i="3"/>
  <c r="B1850" i="3"/>
  <c r="C1849" i="3"/>
  <c r="B1849" i="3"/>
  <c r="C1848" i="3"/>
  <c r="B1848" i="3"/>
  <c r="C1847" i="3"/>
  <c r="B1847" i="3"/>
  <c r="C1846" i="3"/>
  <c r="B1846" i="3"/>
  <c r="C1845" i="3"/>
  <c r="B1845" i="3"/>
  <c r="C1844" i="3"/>
  <c r="B1844" i="3"/>
  <c r="C1843" i="3"/>
  <c r="B1843" i="3"/>
  <c r="C1842" i="3"/>
  <c r="B1842" i="3"/>
  <c r="C1841" i="3"/>
  <c r="B1841" i="3"/>
  <c r="C1840" i="3"/>
  <c r="B1840" i="3"/>
  <c r="C1839" i="3"/>
  <c r="B1839" i="3"/>
  <c r="C1838" i="3"/>
  <c r="B1838" i="3"/>
  <c r="C1837" i="3"/>
  <c r="B1837" i="3"/>
  <c r="C1836" i="3"/>
  <c r="B1836" i="3"/>
  <c r="C1835" i="3"/>
  <c r="B1835" i="3"/>
  <c r="C1834" i="3"/>
  <c r="B1834" i="3"/>
  <c r="C1833" i="3"/>
  <c r="B1833" i="3"/>
  <c r="C1832" i="3"/>
  <c r="B1832" i="3"/>
  <c r="C1831" i="3"/>
  <c r="B1831" i="3"/>
  <c r="C1830" i="3"/>
  <c r="B1830" i="3"/>
  <c r="C1829" i="3"/>
  <c r="B1829" i="3"/>
  <c r="C1828" i="3"/>
  <c r="B1828" i="3"/>
  <c r="C1827" i="3"/>
  <c r="B1827" i="3"/>
  <c r="C1826" i="3"/>
  <c r="B1826" i="3"/>
  <c r="C1825" i="3"/>
  <c r="B1825" i="3"/>
  <c r="C1824" i="3"/>
  <c r="B1824" i="3"/>
  <c r="C1823" i="3"/>
  <c r="B1823" i="3"/>
  <c r="C1822" i="3"/>
  <c r="B1822" i="3"/>
  <c r="C1821" i="3"/>
  <c r="B1821" i="3"/>
  <c r="C1820" i="3"/>
  <c r="B1820" i="3"/>
  <c r="C1819" i="3"/>
  <c r="B1819" i="3"/>
  <c r="C1818" i="3"/>
  <c r="B1818" i="3"/>
  <c r="C1817" i="3"/>
  <c r="B1817" i="3"/>
  <c r="C1816" i="3"/>
  <c r="B1816" i="3"/>
  <c r="C1815" i="3"/>
  <c r="B1815" i="3"/>
  <c r="C1814" i="3"/>
  <c r="B1814" i="3"/>
  <c r="C1813" i="3"/>
  <c r="B1813" i="3"/>
  <c r="C1812" i="3"/>
  <c r="B1812" i="3"/>
  <c r="C1811" i="3"/>
  <c r="B1811" i="3"/>
  <c r="C1810" i="3"/>
  <c r="B1810" i="3"/>
  <c r="C1809" i="3"/>
  <c r="B1809" i="3"/>
  <c r="C1808" i="3"/>
  <c r="B1808" i="3"/>
  <c r="C1807" i="3"/>
  <c r="B1807" i="3"/>
  <c r="C1806" i="3"/>
  <c r="B1806" i="3"/>
  <c r="C1805" i="3"/>
  <c r="B1805" i="3"/>
  <c r="C1804" i="3"/>
  <c r="B1804" i="3"/>
  <c r="C1803" i="3"/>
  <c r="B1803" i="3"/>
  <c r="C1802" i="3"/>
  <c r="B1802" i="3"/>
  <c r="C1801" i="3"/>
  <c r="B1801" i="3"/>
  <c r="C1800" i="3"/>
  <c r="B1800" i="3"/>
  <c r="C1799" i="3"/>
  <c r="B1799" i="3"/>
  <c r="C1798" i="3"/>
  <c r="B1798" i="3"/>
  <c r="C1797" i="3"/>
  <c r="B1797" i="3"/>
  <c r="C1796" i="3"/>
  <c r="B1796" i="3"/>
  <c r="C1795" i="3"/>
  <c r="B1795" i="3"/>
  <c r="C1794" i="3"/>
  <c r="B1794" i="3"/>
  <c r="C1793" i="3"/>
  <c r="B1793" i="3"/>
  <c r="C1792" i="3"/>
  <c r="B1792" i="3"/>
  <c r="C1791" i="3"/>
  <c r="B1791" i="3"/>
  <c r="C1790" i="3"/>
  <c r="B1790" i="3"/>
  <c r="C1789" i="3"/>
  <c r="B1789" i="3"/>
  <c r="C1788" i="3"/>
  <c r="B1788" i="3"/>
  <c r="C1787" i="3"/>
  <c r="B1787" i="3"/>
  <c r="C1786" i="3"/>
  <c r="B1786" i="3"/>
  <c r="C1785" i="3"/>
  <c r="B1785" i="3"/>
  <c r="C1784" i="3"/>
  <c r="B1784" i="3"/>
  <c r="C1783" i="3"/>
  <c r="B1783" i="3"/>
  <c r="C1782" i="3"/>
  <c r="B1782" i="3"/>
  <c r="C1781" i="3"/>
  <c r="B1781" i="3"/>
  <c r="C1780" i="3"/>
  <c r="B1780" i="3"/>
  <c r="C1779" i="3"/>
  <c r="B1779" i="3"/>
  <c r="C1778" i="3"/>
  <c r="B1778" i="3"/>
  <c r="C1777" i="3"/>
  <c r="B1777" i="3"/>
  <c r="C1776" i="3"/>
  <c r="B1776" i="3"/>
  <c r="C1775" i="3"/>
  <c r="B1775" i="3"/>
  <c r="C1774" i="3"/>
  <c r="B1774" i="3"/>
  <c r="C1773" i="3"/>
  <c r="B1773" i="3"/>
  <c r="C1772" i="3"/>
  <c r="B1772" i="3"/>
  <c r="C1771" i="3"/>
  <c r="B1771" i="3"/>
  <c r="C1770" i="3"/>
  <c r="B1770" i="3"/>
  <c r="C1769" i="3"/>
  <c r="B1769" i="3"/>
  <c r="C1768" i="3"/>
  <c r="B1768" i="3"/>
  <c r="C1767" i="3"/>
  <c r="B1767" i="3"/>
  <c r="C1766" i="3"/>
  <c r="B1766" i="3"/>
  <c r="C1765" i="3"/>
  <c r="B1765" i="3"/>
  <c r="C1764" i="3"/>
  <c r="B1764" i="3"/>
  <c r="C1763" i="3"/>
  <c r="B1763" i="3"/>
  <c r="C1762" i="3"/>
  <c r="B1762" i="3"/>
  <c r="C1761" i="3"/>
  <c r="B1761" i="3"/>
  <c r="C1760" i="3"/>
  <c r="B1760" i="3"/>
  <c r="C1759" i="3"/>
  <c r="B1759" i="3"/>
  <c r="C1758" i="3"/>
  <c r="B1758" i="3"/>
  <c r="C1757" i="3"/>
  <c r="B1757" i="3"/>
  <c r="C1756" i="3"/>
  <c r="B1756" i="3"/>
  <c r="C1755" i="3"/>
  <c r="B1755" i="3"/>
  <c r="C1754" i="3"/>
  <c r="B1754" i="3"/>
  <c r="C1753" i="3"/>
  <c r="B1753" i="3"/>
  <c r="C1752" i="3"/>
  <c r="B1752" i="3"/>
  <c r="C1751" i="3"/>
  <c r="B1751" i="3"/>
  <c r="C1750" i="3"/>
  <c r="B1750" i="3"/>
  <c r="C1749" i="3"/>
  <c r="B1749" i="3"/>
  <c r="C1748" i="3"/>
  <c r="B1748" i="3"/>
  <c r="C1747" i="3"/>
  <c r="B1747" i="3"/>
  <c r="C1746" i="3"/>
  <c r="B1746" i="3"/>
  <c r="C1745" i="3"/>
  <c r="B1745" i="3"/>
  <c r="C1744" i="3"/>
  <c r="B1744" i="3"/>
  <c r="C1743" i="3"/>
  <c r="B1743" i="3"/>
  <c r="C1742" i="3"/>
  <c r="B1742" i="3"/>
  <c r="C1741" i="3"/>
  <c r="B1741" i="3"/>
  <c r="C1740" i="3"/>
  <c r="B1740" i="3"/>
  <c r="C1739" i="3"/>
  <c r="B1739" i="3"/>
  <c r="C1738" i="3"/>
  <c r="B1738" i="3"/>
  <c r="C1737" i="3"/>
  <c r="B1737" i="3"/>
  <c r="C1736" i="3"/>
  <c r="B1736" i="3"/>
  <c r="C1735" i="3"/>
  <c r="B1735" i="3"/>
  <c r="C1734" i="3"/>
  <c r="B1734" i="3"/>
  <c r="C1733" i="3"/>
  <c r="B1733" i="3"/>
  <c r="C1732" i="3"/>
  <c r="B1732" i="3"/>
  <c r="C1731" i="3"/>
  <c r="B1731" i="3"/>
  <c r="C1730" i="3"/>
  <c r="B1730" i="3"/>
  <c r="C1729" i="3"/>
  <c r="B1729" i="3"/>
  <c r="C1728" i="3"/>
  <c r="B1728" i="3"/>
  <c r="C1727" i="3"/>
  <c r="B1727" i="3"/>
  <c r="C1726" i="3"/>
  <c r="B1726" i="3"/>
  <c r="C1725" i="3"/>
  <c r="B1725" i="3"/>
  <c r="C1724" i="3"/>
  <c r="B1724" i="3"/>
  <c r="C1723" i="3"/>
  <c r="B1723" i="3"/>
  <c r="C1722" i="3"/>
  <c r="B1722" i="3"/>
  <c r="C1721" i="3"/>
  <c r="B1721" i="3"/>
  <c r="C1720" i="3"/>
  <c r="B1720" i="3"/>
  <c r="C1719" i="3"/>
  <c r="B1719" i="3"/>
  <c r="C1718" i="3"/>
  <c r="B1718" i="3"/>
  <c r="C1717" i="3"/>
  <c r="B1717" i="3"/>
  <c r="C1716" i="3"/>
  <c r="B1716" i="3"/>
  <c r="C1715" i="3"/>
  <c r="B1715" i="3"/>
  <c r="C1714" i="3"/>
  <c r="B1714" i="3"/>
  <c r="C1713" i="3"/>
  <c r="B1713" i="3"/>
  <c r="C1712" i="3"/>
  <c r="B1712" i="3"/>
  <c r="C1711" i="3"/>
  <c r="B1711" i="3"/>
  <c r="C1710" i="3"/>
  <c r="B1710" i="3"/>
  <c r="C1709" i="3"/>
  <c r="B1709" i="3"/>
  <c r="C1708" i="3"/>
  <c r="B1708" i="3"/>
  <c r="C1707" i="3"/>
  <c r="B1707" i="3"/>
  <c r="C1706" i="3"/>
  <c r="B1706" i="3"/>
  <c r="C1705" i="3"/>
  <c r="B1705" i="3"/>
  <c r="C1704" i="3"/>
  <c r="B1704" i="3"/>
  <c r="C1703" i="3"/>
  <c r="B1703" i="3"/>
  <c r="C1702" i="3"/>
  <c r="B1702" i="3"/>
  <c r="C1701" i="3"/>
  <c r="B1701" i="3"/>
  <c r="C1700" i="3"/>
  <c r="B1700" i="3"/>
  <c r="C1699" i="3"/>
  <c r="B1699" i="3"/>
  <c r="C1698" i="3"/>
  <c r="B1698" i="3"/>
  <c r="C1697" i="3"/>
  <c r="B1697" i="3"/>
  <c r="C1696" i="3"/>
  <c r="B1696" i="3"/>
  <c r="C1695" i="3"/>
  <c r="B1695" i="3"/>
  <c r="C1694" i="3"/>
  <c r="B1694" i="3"/>
  <c r="C1693" i="3"/>
  <c r="B1693" i="3"/>
  <c r="C1692" i="3"/>
  <c r="B1692" i="3"/>
  <c r="C1691" i="3"/>
  <c r="B1691" i="3"/>
  <c r="C1690" i="3"/>
  <c r="B1690" i="3"/>
  <c r="C1689" i="3"/>
  <c r="B1689" i="3"/>
  <c r="C1688" i="3"/>
  <c r="B1688" i="3"/>
  <c r="C1687" i="3"/>
  <c r="B1687" i="3"/>
  <c r="C1686" i="3"/>
  <c r="B1686" i="3"/>
  <c r="C1685" i="3"/>
  <c r="B1685" i="3"/>
  <c r="C1684" i="3"/>
  <c r="B1684" i="3"/>
  <c r="C1683" i="3"/>
  <c r="B1683" i="3"/>
  <c r="C1682" i="3"/>
  <c r="B1682" i="3"/>
  <c r="C1681" i="3"/>
  <c r="B1681" i="3"/>
  <c r="C1680" i="3"/>
  <c r="B1680" i="3"/>
  <c r="C1679" i="3"/>
  <c r="B1679" i="3"/>
  <c r="C1678" i="3"/>
  <c r="B1678" i="3"/>
  <c r="C1677" i="3"/>
  <c r="B1677" i="3"/>
  <c r="C1676" i="3"/>
  <c r="B1676" i="3"/>
  <c r="C1675" i="3"/>
  <c r="B1675" i="3"/>
  <c r="C1674" i="3"/>
  <c r="B1674" i="3"/>
  <c r="C1673" i="3"/>
  <c r="B1673" i="3"/>
  <c r="C1672" i="3"/>
  <c r="B1672" i="3"/>
  <c r="C1671" i="3"/>
  <c r="B1671" i="3"/>
  <c r="C1670" i="3"/>
  <c r="B1670" i="3"/>
  <c r="C1669" i="3"/>
  <c r="B1669" i="3"/>
  <c r="C1668" i="3"/>
  <c r="B1668" i="3"/>
  <c r="C1667" i="3"/>
  <c r="B1667" i="3"/>
  <c r="C1666" i="3"/>
  <c r="B1666" i="3"/>
  <c r="C1665" i="3"/>
  <c r="B1665" i="3"/>
  <c r="C1664" i="3"/>
  <c r="B1664" i="3"/>
  <c r="C1663" i="3"/>
  <c r="B1663" i="3"/>
  <c r="C1662" i="3"/>
  <c r="B1662" i="3"/>
  <c r="C1661" i="3"/>
  <c r="B1661" i="3"/>
  <c r="C1660" i="3"/>
  <c r="B1660" i="3"/>
  <c r="C1659" i="3"/>
  <c r="B1659" i="3"/>
  <c r="C1658" i="3"/>
  <c r="B1658" i="3"/>
  <c r="C1657" i="3"/>
  <c r="B1657" i="3"/>
  <c r="C1656" i="3"/>
  <c r="B1656" i="3"/>
  <c r="C1655" i="3"/>
  <c r="B1655" i="3"/>
  <c r="C1654" i="3"/>
  <c r="B1654" i="3"/>
  <c r="C1653" i="3"/>
  <c r="B1653" i="3"/>
  <c r="C1652" i="3"/>
  <c r="B1652" i="3"/>
  <c r="C1651" i="3"/>
  <c r="B1651" i="3"/>
  <c r="C1650" i="3"/>
  <c r="B1650" i="3"/>
  <c r="C1649" i="3"/>
  <c r="B1649" i="3"/>
  <c r="C1648" i="3"/>
  <c r="B1648" i="3"/>
  <c r="C1647" i="3"/>
  <c r="B1647" i="3"/>
  <c r="C1646" i="3"/>
  <c r="B1646" i="3"/>
  <c r="C1645" i="3"/>
  <c r="B1645" i="3"/>
  <c r="C1644" i="3"/>
  <c r="B1644" i="3"/>
  <c r="C1643" i="3"/>
  <c r="B1643" i="3"/>
  <c r="C1642" i="3"/>
  <c r="B1642" i="3"/>
  <c r="C1641" i="3"/>
  <c r="B1641" i="3"/>
  <c r="C1640" i="3"/>
  <c r="B1640" i="3"/>
  <c r="C1639" i="3"/>
  <c r="B1639" i="3"/>
  <c r="C1638" i="3"/>
  <c r="B1638" i="3"/>
  <c r="C1637" i="3"/>
  <c r="B1637" i="3"/>
  <c r="C1636" i="3"/>
  <c r="B1636" i="3"/>
  <c r="C1635" i="3"/>
  <c r="B1635" i="3"/>
  <c r="C1634" i="3"/>
  <c r="B1634" i="3"/>
  <c r="C1633" i="3"/>
  <c r="B1633" i="3"/>
  <c r="C1632" i="3"/>
  <c r="B1632" i="3"/>
  <c r="C1631" i="3"/>
  <c r="B1631" i="3"/>
  <c r="C1630" i="3"/>
  <c r="B1630" i="3"/>
  <c r="C1629" i="3"/>
  <c r="B1629" i="3"/>
  <c r="C1628" i="3"/>
  <c r="B1628" i="3"/>
  <c r="C1627" i="3"/>
  <c r="B1627" i="3"/>
  <c r="C1626" i="3"/>
  <c r="B1626" i="3"/>
  <c r="C1625" i="3"/>
  <c r="B1625" i="3"/>
  <c r="C1624" i="3"/>
  <c r="B1624" i="3"/>
  <c r="C1623" i="3"/>
  <c r="B1623" i="3"/>
  <c r="C1622" i="3"/>
  <c r="B1622" i="3"/>
  <c r="C1621" i="3"/>
  <c r="B1621" i="3"/>
  <c r="C1620" i="3"/>
  <c r="B1620" i="3"/>
  <c r="C1619" i="3"/>
  <c r="B1619" i="3"/>
  <c r="C1618" i="3"/>
  <c r="B1618" i="3"/>
  <c r="C1617" i="3"/>
  <c r="B1617" i="3"/>
  <c r="C1616" i="3"/>
  <c r="B1616" i="3"/>
  <c r="C1615" i="3"/>
  <c r="B1615" i="3"/>
  <c r="C1614" i="3"/>
  <c r="B1614" i="3"/>
  <c r="C1613" i="3"/>
  <c r="B1613" i="3"/>
  <c r="C1612" i="3"/>
  <c r="B1612" i="3"/>
  <c r="C1611" i="3"/>
  <c r="B1611" i="3"/>
  <c r="C1610" i="3"/>
  <c r="B1610" i="3"/>
  <c r="C1609" i="3"/>
  <c r="B1609" i="3"/>
  <c r="C1608" i="3"/>
  <c r="B1608" i="3"/>
  <c r="C1607" i="3"/>
  <c r="B1607" i="3"/>
  <c r="C1606" i="3"/>
  <c r="B1606" i="3"/>
  <c r="C1605" i="3"/>
  <c r="B1605" i="3"/>
  <c r="C1604" i="3"/>
  <c r="B1604" i="3"/>
  <c r="C1603" i="3"/>
  <c r="B1603" i="3"/>
  <c r="C1602" i="3"/>
  <c r="B1602" i="3"/>
  <c r="C1601" i="3"/>
  <c r="B1601" i="3"/>
  <c r="C1600" i="3"/>
  <c r="B1600" i="3"/>
  <c r="C1599" i="3"/>
  <c r="B1599" i="3"/>
  <c r="C1598" i="3"/>
  <c r="B1598" i="3"/>
  <c r="C1597" i="3"/>
  <c r="B1597" i="3"/>
  <c r="C1596" i="3"/>
  <c r="B1596" i="3"/>
  <c r="C1595" i="3"/>
  <c r="B1595" i="3"/>
  <c r="C1594" i="3"/>
  <c r="B1594" i="3"/>
  <c r="C1593" i="3"/>
  <c r="B1593" i="3"/>
  <c r="C1592" i="3"/>
  <c r="B1592" i="3"/>
  <c r="C1591" i="3"/>
  <c r="B1591" i="3"/>
  <c r="C1590" i="3"/>
  <c r="B1590" i="3"/>
  <c r="C1589" i="3"/>
  <c r="B1589" i="3"/>
  <c r="C1588" i="3"/>
  <c r="B1588" i="3"/>
  <c r="C1587" i="3"/>
  <c r="B1587" i="3"/>
  <c r="C1586" i="3"/>
  <c r="B1586" i="3"/>
  <c r="C1585" i="3"/>
  <c r="B1585" i="3"/>
  <c r="C1584" i="3"/>
  <c r="B1584" i="3"/>
  <c r="C1583" i="3"/>
  <c r="B1583" i="3"/>
  <c r="C1582" i="3"/>
  <c r="B1582" i="3"/>
  <c r="C1581" i="3"/>
  <c r="B1581" i="3"/>
  <c r="C1580" i="3"/>
  <c r="B1580" i="3"/>
  <c r="C1579" i="3"/>
  <c r="B1579" i="3"/>
  <c r="C1578" i="3"/>
  <c r="B1578" i="3"/>
  <c r="C1577" i="3"/>
  <c r="B1577" i="3"/>
  <c r="C1576" i="3"/>
  <c r="B1576" i="3"/>
  <c r="C1575" i="3"/>
  <c r="B1575" i="3"/>
  <c r="C1574" i="3"/>
  <c r="B1574" i="3"/>
  <c r="C1573" i="3"/>
  <c r="B1573" i="3"/>
  <c r="C1572" i="3"/>
  <c r="B1572" i="3"/>
  <c r="C1571" i="3"/>
  <c r="B1571" i="3"/>
  <c r="C1570" i="3"/>
  <c r="B1570" i="3"/>
  <c r="C1569" i="3"/>
  <c r="B1569" i="3"/>
  <c r="C1568" i="3"/>
  <c r="B1568" i="3"/>
  <c r="C1567" i="3"/>
  <c r="B1567" i="3"/>
  <c r="C1566" i="3"/>
  <c r="B1566" i="3"/>
  <c r="C1565" i="3"/>
  <c r="B1565" i="3"/>
  <c r="C1564" i="3"/>
  <c r="B1564" i="3"/>
  <c r="C1563" i="3"/>
  <c r="B1563" i="3"/>
  <c r="C1562" i="3"/>
  <c r="B1562" i="3"/>
  <c r="C1561" i="3"/>
  <c r="B1561" i="3"/>
  <c r="C1560" i="3"/>
  <c r="B1560" i="3"/>
  <c r="C1559" i="3"/>
  <c r="B1559" i="3"/>
  <c r="C1558" i="3"/>
  <c r="B1558" i="3"/>
  <c r="C1557" i="3"/>
  <c r="B1557" i="3"/>
  <c r="C1556" i="3"/>
  <c r="B1556" i="3"/>
  <c r="C1555" i="3"/>
  <c r="B1555" i="3"/>
  <c r="C1554" i="3"/>
  <c r="B1554" i="3"/>
  <c r="C1553" i="3"/>
  <c r="B1553" i="3"/>
  <c r="C1552" i="3"/>
  <c r="B1552" i="3"/>
  <c r="C1551" i="3"/>
  <c r="B1551" i="3"/>
  <c r="C1550" i="3"/>
  <c r="B1550" i="3"/>
  <c r="C1549" i="3"/>
  <c r="B1549" i="3"/>
  <c r="C1548" i="3"/>
  <c r="B1548" i="3"/>
  <c r="C1547" i="3"/>
  <c r="B1547" i="3"/>
  <c r="C1546" i="3"/>
  <c r="B1546" i="3"/>
  <c r="C1545" i="3"/>
  <c r="B1545" i="3"/>
  <c r="C1544" i="3"/>
  <c r="B1544" i="3"/>
  <c r="C1543" i="3"/>
  <c r="B1543" i="3"/>
  <c r="C1542" i="3"/>
  <c r="B1542" i="3"/>
  <c r="C1541" i="3"/>
  <c r="B1541" i="3"/>
  <c r="C1540" i="3"/>
  <c r="B1540" i="3"/>
  <c r="C1539" i="3"/>
  <c r="B1539" i="3"/>
  <c r="C1538" i="3"/>
  <c r="B1538" i="3"/>
  <c r="C1537" i="3"/>
  <c r="B1537" i="3"/>
  <c r="C1536" i="3"/>
  <c r="B1536" i="3"/>
  <c r="C1535" i="3"/>
  <c r="B1535" i="3"/>
  <c r="C1534" i="3"/>
  <c r="B1534" i="3"/>
  <c r="C1533" i="3"/>
  <c r="B1533" i="3"/>
  <c r="C1532" i="3"/>
  <c r="B1532" i="3"/>
  <c r="C1531" i="3"/>
  <c r="B1531" i="3"/>
  <c r="C1530" i="3"/>
  <c r="B1530" i="3"/>
  <c r="C1529" i="3"/>
  <c r="B1529" i="3"/>
  <c r="C1528" i="3"/>
  <c r="B1528" i="3"/>
  <c r="C1527" i="3"/>
  <c r="B1527" i="3"/>
  <c r="C1526" i="3"/>
  <c r="B1526" i="3"/>
  <c r="C1525" i="3"/>
  <c r="B1525" i="3"/>
  <c r="C1524" i="3"/>
  <c r="B1524" i="3"/>
  <c r="C1523" i="3"/>
  <c r="B1523" i="3"/>
  <c r="C1522" i="3"/>
  <c r="B1522" i="3"/>
  <c r="C1521" i="3"/>
  <c r="B1521" i="3"/>
  <c r="C1520" i="3"/>
  <c r="B1520" i="3"/>
  <c r="C1519" i="3"/>
  <c r="B1519" i="3"/>
  <c r="C1518" i="3"/>
  <c r="B1518" i="3"/>
  <c r="C1517" i="3"/>
  <c r="B1517" i="3"/>
  <c r="C1516" i="3"/>
  <c r="B1516" i="3"/>
  <c r="C1515" i="3"/>
  <c r="B1515" i="3"/>
  <c r="C1514" i="3"/>
  <c r="B1514" i="3"/>
  <c r="C1513" i="3"/>
  <c r="B1513" i="3"/>
  <c r="C1512" i="3"/>
  <c r="B1512" i="3"/>
  <c r="C1511" i="3"/>
  <c r="B1511" i="3"/>
  <c r="C1510" i="3"/>
  <c r="B1510" i="3"/>
  <c r="C1509" i="3"/>
  <c r="B1509" i="3"/>
  <c r="C1508" i="3"/>
  <c r="B1508" i="3"/>
  <c r="C1507" i="3"/>
  <c r="B1507" i="3"/>
  <c r="C1506" i="3"/>
  <c r="B1506" i="3"/>
  <c r="C1505" i="3"/>
  <c r="B1505" i="3"/>
  <c r="C1504" i="3"/>
  <c r="B1504" i="3"/>
  <c r="C1503" i="3"/>
  <c r="B1503" i="3"/>
  <c r="C1502" i="3"/>
  <c r="B1502" i="3"/>
  <c r="C1501" i="3"/>
  <c r="B1501" i="3"/>
  <c r="C1500" i="3"/>
  <c r="B1500" i="3"/>
  <c r="C1499" i="3"/>
  <c r="B1499" i="3"/>
  <c r="C1498" i="3"/>
  <c r="B1498" i="3"/>
  <c r="C1497" i="3"/>
  <c r="B1497" i="3"/>
  <c r="C1496" i="3"/>
  <c r="B1496" i="3"/>
  <c r="C1495" i="3"/>
  <c r="B1495" i="3"/>
  <c r="C1494" i="3"/>
  <c r="B1494" i="3"/>
  <c r="C1493" i="3"/>
  <c r="B1493" i="3"/>
  <c r="C1492" i="3"/>
  <c r="B1492" i="3"/>
  <c r="C1491" i="3"/>
  <c r="B1491" i="3"/>
  <c r="C1490" i="3"/>
  <c r="B1490" i="3"/>
  <c r="C1489" i="3"/>
  <c r="B1489" i="3"/>
  <c r="C1488" i="3"/>
  <c r="B1488" i="3"/>
  <c r="C1487" i="3"/>
  <c r="B1487" i="3"/>
  <c r="C1486" i="3"/>
  <c r="B1486" i="3"/>
  <c r="C1485" i="3"/>
  <c r="B1485" i="3"/>
  <c r="C1484" i="3"/>
  <c r="B1484" i="3"/>
  <c r="C1483" i="3"/>
  <c r="B1483" i="3"/>
  <c r="C1482" i="3"/>
  <c r="B1482" i="3"/>
  <c r="C1481" i="3"/>
  <c r="B1481" i="3"/>
  <c r="C1480" i="3"/>
  <c r="B1480" i="3"/>
  <c r="C1479" i="3"/>
  <c r="B1479" i="3"/>
  <c r="C1478" i="3"/>
  <c r="B1478" i="3"/>
  <c r="C1477" i="3"/>
  <c r="B1477" i="3"/>
  <c r="C1476" i="3"/>
  <c r="B1476" i="3"/>
  <c r="C1475" i="3"/>
  <c r="B1475" i="3"/>
  <c r="C1474" i="3"/>
  <c r="B1474" i="3"/>
  <c r="C1473" i="3"/>
  <c r="B1473" i="3"/>
  <c r="C1472" i="3"/>
  <c r="B1472" i="3"/>
  <c r="C1471" i="3"/>
  <c r="B1471" i="3"/>
  <c r="C1470" i="3"/>
  <c r="B1470" i="3"/>
  <c r="C1469" i="3"/>
  <c r="B1469" i="3"/>
  <c r="C1468" i="3"/>
  <c r="B1468" i="3"/>
  <c r="C1467" i="3"/>
  <c r="B1467" i="3"/>
  <c r="C1466" i="3"/>
  <c r="B1466" i="3"/>
  <c r="C1465" i="3"/>
  <c r="B1465" i="3"/>
  <c r="C1464" i="3"/>
  <c r="B1464" i="3"/>
  <c r="C1463" i="3"/>
  <c r="B1463" i="3"/>
  <c r="C1462" i="3"/>
  <c r="B1462" i="3"/>
  <c r="C1461" i="3"/>
  <c r="B1461" i="3"/>
  <c r="C1460" i="3"/>
  <c r="B1460" i="3"/>
  <c r="C1459" i="3"/>
  <c r="B1459" i="3"/>
  <c r="C1458" i="3"/>
  <c r="B1458" i="3"/>
  <c r="C1457" i="3"/>
  <c r="B1457" i="3"/>
  <c r="C1456" i="3"/>
  <c r="B1456" i="3"/>
  <c r="C1455" i="3"/>
  <c r="B1455" i="3"/>
  <c r="C1454" i="3"/>
  <c r="B1454" i="3"/>
  <c r="C1453" i="3"/>
  <c r="B1453" i="3"/>
  <c r="C1452" i="3"/>
  <c r="B1452" i="3"/>
  <c r="C1451" i="3"/>
  <c r="B1451" i="3"/>
  <c r="C1450" i="3"/>
  <c r="B1450" i="3"/>
  <c r="C1449" i="3"/>
  <c r="B1449" i="3"/>
  <c r="C1448" i="3"/>
  <c r="B1448" i="3"/>
  <c r="C1447" i="3"/>
  <c r="B1447" i="3"/>
  <c r="C1446" i="3"/>
  <c r="B1446" i="3"/>
  <c r="C1445" i="3"/>
  <c r="B1445" i="3"/>
  <c r="C1444" i="3"/>
  <c r="B1444" i="3"/>
  <c r="C1443" i="3"/>
  <c r="B1443" i="3"/>
  <c r="C1442" i="3"/>
  <c r="B1442" i="3"/>
  <c r="C1441" i="3"/>
  <c r="B1441" i="3"/>
  <c r="C1440" i="3"/>
  <c r="B1440" i="3"/>
  <c r="C1439" i="3"/>
  <c r="B1439" i="3"/>
  <c r="C1438" i="3"/>
  <c r="B1438" i="3"/>
  <c r="C1437" i="3"/>
  <c r="B1437" i="3"/>
  <c r="C1436" i="3"/>
  <c r="B1436" i="3"/>
  <c r="C1435" i="3"/>
  <c r="B1435" i="3"/>
  <c r="C1434" i="3"/>
  <c r="B1434" i="3"/>
  <c r="C1433" i="3"/>
  <c r="B1433" i="3"/>
  <c r="C1432" i="3"/>
  <c r="B1432" i="3"/>
  <c r="C1431" i="3"/>
  <c r="B1431" i="3"/>
  <c r="C1430" i="3"/>
  <c r="B1430" i="3"/>
  <c r="C1429" i="3"/>
  <c r="B1429" i="3"/>
  <c r="C1428" i="3"/>
  <c r="B1428" i="3"/>
  <c r="C1427" i="3"/>
  <c r="B1427" i="3"/>
  <c r="C1426" i="3"/>
  <c r="B1426" i="3"/>
  <c r="C1425" i="3"/>
  <c r="B1425" i="3"/>
  <c r="C1424" i="3"/>
  <c r="B1424" i="3"/>
  <c r="C1423" i="3"/>
  <c r="B1423" i="3"/>
  <c r="C1422" i="3"/>
  <c r="B1422" i="3"/>
  <c r="C1421" i="3"/>
  <c r="B1421" i="3"/>
  <c r="C1420" i="3"/>
  <c r="B1420" i="3"/>
  <c r="C1419" i="3"/>
  <c r="B1419" i="3"/>
  <c r="C1418" i="3"/>
  <c r="B1418" i="3"/>
  <c r="C1417" i="3"/>
  <c r="B1417" i="3"/>
  <c r="C1416" i="3"/>
  <c r="B1416" i="3"/>
  <c r="C1415" i="3"/>
  <c r="B1415" i="3"/>
  <c r="C1414" i="3"/>
  <c r="B1414" i="3"/>
  <c r="C1413" i="3"/>
  <c r="B1413" i="3"/>
  <c r="C1412" i="3"/>
  <c r="B1412" i="3"/>
  <c r="C1411" i="3"/>
  <c r="B1411" i="3"/>
  <c r="C1410" i="3"/>
  <c r="B1410" i="3"/>
  <c r="C1409" i="3"/>
  <c r="B1409" i="3"/>
  <c r="C1408" i="3"/>
  <c r="B1408" i="3"/>
  <c r="C1407" i="3"/>
  <c r="B1407" i="3"/>
  <c r="C1406" i="3"/>
  <c r="B1406" i="3"/>
  <c r="C1405" i="3"/>
  <c r="B1405" i="3"/>
  <c r="C1404" i="3"/>
  <c r="B1404" i="3"/>
  <c r="C1403" i="3"/>
  <c r="B1403" i="3"/>
  <c r="C1402" i="3"/>
  <c r="B1402" i="3"/>
  <c r="C1401" i="3"/>
  <c r="B1401" i="3"/>
  <c r="C1400" i="3"/>
  <c r="B1400" i="3"/>
  <c r="C1399" i="3"/>
  <c r="B1399" i="3"/>
  <c r="C1398" i="3"/>
  <c r="B1398" i="3"/>
  <c r="C1397" i="3"/>
  <c r="B1397" i="3"/>
  <c r="C1396" i="3"/>
  <c r="B1396" i="3"/>
  <c r="C1395" i="3"/>
  <c r="B1395" i="3"/>
  <c r="C1394" i="3"/>
  <c r="B1394" i="3"/>
  <c r="C1393" i="3"/>
  <c r="B1393" i="3"/>
  <c r="C1392" i="3"/>
  <c r="B1392" i="3"/>
  <c r="C1391" i="3"/>
  <c r="B1391" i="3"/>
  <c r="C1390" i="3"/>
  <c r="B1390" i="3"/>
  <c r="C1389" i="3"/>
  <c r="B1389" i="3"/>
  <c r="C1388" i="3"/>
  <c r="B1388" i="3"/>
  <c r="C1387" i="3"/>
  <c r="B1387" i="3"/>
  <c r="C1386" i="3"/>
  <c r="B1386" i="3"/>
  <c r="C1385" i="3"/>
  <c r="B1385" i="3"/>
  <c r="C1384" i="3"/>
  <c r="B1384" i="3"/>
  <c r="C1383" i="3"/>
  <c r="B1383" i="3"/>
  <c r="C1382" i="3"/>
  <c r="B1382" i="3"/>
  <c r="C1381" i="3"/>
  <c r="B1381" i="3"/>
  <c r="C1380" i="3"/>
  <c r="B1380" i="3"/>
  <c r="C1379" i="3"/>
  <c r="B1379" i="3"/>
  <c r="C1378" i="3"/>
  <c r="B1378" i="3"/>
  <c r="C1377" i="3"/>
  <c r="B1377" i="3"/>
  <c r="C1376" i="3"/>
  <c r="B1376" i="3"/>
  <c r="C1375" i="3"/>
  <c r="B1375" i="3"/>
  <c r="C1374" i="3"/>
  <c r="B1374" i="3"/>
  <c r="C1373" i="3"/>
  <c r="B1373" i="3"/>
  <c r="C1372" i="3"/>
  <c r="B1372" i="3"/>
  <c r="C1371" i="3"/>
  <c r="B1371" i="3"/>
  <c r="C1370" i="3"/>
  <c r="B1370" i="3"/>
  <c r="C1369" i="3"/>
  <c r="B1369" i="3"/>
  <c r="C1368" i="3"/>
  <c r="B1368" i="3"/>
  <c r="C1367" i="3"/>
  <c r="B1367" i="3"/>
  <c r="C1366" i="3"/>
  <c r="B1366" i="3"/>
  <c r="C1365" i="3"/>
  <c r="B1365" i="3"/>
  <c r="C1364" i="3"/>
  <c r="B1364" i="3"/>
  <c r="C1363" i="3"/>
  <c r="B1363" i="3"/>
  <c r="C1362" i="3"/>
  <c r="B1362" i="3"/>
  <c r="C1361" i="3"/>
  <c r="B1361" i="3"/>
  <c r="C1360" i="3"/>
  <c r="B1360" i="3"/>
  <c r="C1359" i="3"/>
  <c r="B1359" i="3"/>
  <c r="C1358" i="3"/>
  <c r="B1358" i="3"/>
  <c r="C1357" i="3"/>
  <c r="B1357" i="3"/>
  <c r="C1356" i="3"/>
  <c r="B1356" i="3"/>
  <c r="C1355" i="3"/>
  <c r="B1355" i="3"/>
  <c r="C1354" i="3"/>
  <c r="B1354" i="3"/>
  <c r="C1353" i="3"/>
  <c r="B1353" i="3"/>
  <c r="C1352" i="3"/>
  <c r="B1352" i="3"/>
  <c r="C1351" i="3"/>
  <c r="B1351" i="3"/>
  <c r="C1350" i="3"/>
  <c r="B1350" i="3"/>
  <c r="C1349" i="3"/>
  <c r="B1349" i="3"/>
  <c r="C1348" i="3"/>
  <c r="B1348" i="3"/>
  <c r="C1347" i="3"/>
  <c r="B1347" i="3"/>
  <c r="C1346" i="3"/>
  <c r="B1346" i="3"/>
  <c r="C1345" i="3"/>
  <c r="B1345" i="3"/>
  <c r="C1344" i="3"/>
  <c r="B1344" i="3"/>
  <c r="C1343" i="3"/>
  <c r="B1343" i="3"/>
  <c r="C1342" i="3"/>
  <c r="B1342" i="3"/>
  <c r="C1341" i="3"/>
  <c r="B1341" i="3"/>
  <c r="C1340" i="3"/>
  <c r="B1340" i="3"/>
  <c r="C1339" i="3"/>
  <c r="B1339" i="3"/>
  <c r="C1338" i="3"/>
  <c r="B1338" i="3"/>
  <c r="C1337" i="3"/>
  <c r="B1337" i="3"/>
  <c r="C1336" i="3"/>
  <c r="B1336" i="3"/>
  <c r="C1335" i="3"/>
  <c r="B1335" i="3"/>
  <c r="C1334" i="3"/>
  <c r="B1334" i="3"/>
  <c r="C1333" i="3"/>
  <c r="B1333" i="3"/>
  <c r="C1332" i="3"/>
  <c r="B1332" i="3"/>
  <c r="C1331" i="3"/>
  <c r="B1331" i="3"/>
  <c r="C1330" i="3"/>
  <c r="B1330" i="3"/>
  <c r="C1329" i="3"/>
  <c r="B1329" i="3"/>
  <c r="C1328" i="3"/>
  <c r="B1328" i="3"/>
  <c r="C1327" i="3"/>
  <c r="B1327" i="3"/>
  <c r="C1326" i="3"/>
  <c r="B1326" i="3"/>
  <c r="C1325" i="3"/>
  <c r="B1325" i="3"/>
  <c r="C1324" i="3"/>
  <c r="B1324" i="3"/>
  <c r="C1323" i="3"/>
  <c r="B1323" i="3"/>
  <c r="C1322" i="3"/>
  <c r="B1322" i="3"/>
  <c r="C1321" i="3"/>
  <c r="B1321" i="3"/>
  <c r="C1320" i="3"/>
  <c r="B1320" i="3"/>
  <c r="C1319" i="3"/>
  <c r="B1319" i="3"/>
  <c r="C1318" i="3"/>
  <c r="B1318" i="3"/>
  <c r="C1317" i="3"/>
  <c r="B1317" i="3"/>
  <c r="C1316" i="3"/>
  <c r="B1316" i="3"/>
  <c r="C1315" i="3"/>
  <c r="B1315" i="3"/>
  <c r="C1314" i="3"/>
  <c r="B1314" i="3"/>
  <c r="C1313" i="3"/>
  <c r="B1313" i="3"/>
  <c r="C1312" i="3"/>
  <c r="B1312" i="3"/>
  <c r="C1311" i="3"/>
  <c r="B1311" i="3"/>
  <c r="C1310" i="3"/>
  <c r="B1310" i="3"/>
  <c r="C1309" i="3"/>
  <c r="B1309" i="3"/>
  <c r="C1308" i="3"/>
  <c r="B1308" i="3"/>
  <c r="C1307" i="3"/>
  <c r="B1307" i="3"/>
  <c r="C1306" i="3"/>
  <c r="B1306" i="3"/>
  <c r="C1305" i="3"/>
  <c r="B1305" i="3"/>
  <c r="C1304" i="3"/>
  <c r="B1304" i="3"/>
  <c r="C1303" i="3"/>
  <c r="B1303" i="3"/>
  <c r="C1302" i="3"/>
  <c r="B1302" i="3"/>
  <c r="C1301" i="3"/>
  <c r="B1301" i="3"/>
  <c r="C1300" i="3"/>
  <c r="B1300" i="3"/>
  <c r="C1299" i="3"/>
  <c r="B1299" i="3"/>
  <c r="C1298" i="3"/>
  <c r="B1298" i="3"/>
  <c r="C1297" i="3"/>
  <c r="B1297" i="3"/>
  <c r="C1296" i="3"/>
  <c r="B1296" i="3"/>
  <c r="C1295" i="3"/>
  <c r="B1295" i="3"/>
  <c r="C1294" i="3"/>
  <c r="B1294" i="3"/>
  <c r="C1293" i="3"/>
  <c r="B1293" i="3"/>
  <c r="C1292" i="3"/>
  <c r="B1292" i="3"/>
  <c r="C1291" i="3"/>
  <c r="B1291" i="3"/>
  <c r="C1290" i="3"/>
  <c r="B1290" i="3"/>
  <c r="C1289" i="3"/>
  <c r="B1289" i="3"/>
  <c r="C1288" i="3"/>
  <c r="B1288" i="3"/>
  <c r="C1287" i="3"/>
  <c r="B1287" i="3"/>
  <c r="C1286" i="3"/>
  <c r="B1286" i="3"/>
  <c r="C1285" i="3"/>
  <c r="B1285" i="3"/>
  <c r="C1284" i="3"/>
  <c r="B1284" i="3"/>
  <c r="C1283" i="3"/>
  <c r="B1283" i="3"/>
  <c r="C1282" i="3"/>
  <c r="B1282" i="3"/>
  <c r="C1281" i="3"/>
  <c r="B1281" i="3"/>
  <c r="C1280" i="3"/>
  <c r="B1280" i="3"/>
  <c r="C1279" i="3"/>
  <c r="B1279" i="3"/>
  <c r="C1278" i="3"/>
  <c r="B1278" i="3"/>
  <c r="C1277" i="3"/>
  <c r="B1277" i="3"/>
  <c r="C1276" i="3"/>
  <c r="B1276" i="3"/>
  <c r="C1275" i="3"/>
  <c r="B1275" i="3"/>
  <c r="C1274" i="3"/>
  <c r="B1274" i="3"/>
  <c r="C1273" i="3"/>
  <c r="B1273" i="3"/>
  <c r="C1272" i="3"/>
  <c r="B1272" i="3"/>
  <c r="C1271" i="3"/>
  <c r="B1271" i="3"/>
  <c r="C1270" i="3"/>
  <c r="B1270" i="3"/>
  <c r="C1269" i="3"/>
  <c r="B1269" i="3"/>
  <c r="C1268" i="3"/>
  <c r="B1268" i="3"/>
  <c r="C1267" i="3"/>
  <c r="B1267" i="3"/>
  <c r="C1266" i="3"/>
  <c r="B1266" i="3"/>
  <c r="C1265" i="3"/>
  <c r="B1265" i="3"/>
  <c r="C1264" i="3"/>
  <c r="B1264" i="3"/>
  <c r="C1263" i="3"/>
  <c r="B1263" i="3"/>
  <c r="C1262" i="3"/>
  <c r="B1262" i="3"/>
  <c r="C1261" i="3"/>
  <c r="B1261" i="3"/>
  <c r="C1260" i="3"/>
  <c r="B1260" i="3"/>
  <c r="C1259" i="3"/>
  <c r="B1259" i="3"/>
  <c r="C1258" i="3"/>
  <c r="B1258" i="3"/>
  <c r="C1257" i="3"/>
  <c r="B1257" i="3"/>
  <c r="C1256" i="3"/>
  <c r="B1256" i="3"/>
  <c r="C1255" i="3"/>
  <c r="B1255" i="3"/>
  <c r="C1254" i="3"/>
  <c r="B1254" i="3"/>
  <c r="C1253" i="3"/>
  <c r="B1253" i="3"/>
  <c r="C1252" i="3"/>
  <c r="B1252" i="3"/>
  <c r="C1251" i="3"/>
  <c r="B1251" i="3"/>
  <c r="C1250" i="3"/>
  <c r="B1250" i="3"/>
  <c r="C1249" i="3"/>
  <c r="B1249" i="3"/>
  <c r="C1248" i="3"/>
  <c r="B1248" i="3"/>
  <c r="C1247" i="3"/>
  <c r="B1247" i="3"/>
  <c r="C1246" i="3"/>
  <c r="B1246" i="3"/>
  <c r="C1245" i="3"/>
  <c r="B1245" i="3"/>
  <c r="C1244" i="3"/>
  <c r="B1244" i="3"/>
  <c r="C1243" i="3"/>
  <c r="B1243" i="3"/>
  <c r="C1242" i="3"/>
  <c r="B1242" i="3"/>
  <c r="C1241" i="3"/>
  <c r="B1241" i="3"/>
  <c r="C1240" i="3"/>
  <c r="B1240" i="3"/>
  <c r="C1239" i="3"/>
  <c r="B1239" i="3"/>
  <c r="C1238" i="3"/>
  <c r="B1238" i="3"/>
  <c r="C1237" i="3"/>
  <c r="B1237" i="3"/>
  <c r="C1236" i="3"/>
  <c r="B1236" i="3"/>
  <c r="C1235" i="3"/>
  <c r="B1235" i="3"/>
  <c r="C1234" i="3"/>
  <c r="B1234" i="3"/>
  <c r="C1233" i="3"/>
  <c r="B1233" i="3"/>
  <c r="C1232" i="3"/>
  <c r="B1232" i="3"/>
  <c r="C1231" i="3"/>
  <c r="B1231" i="3"/>
  <c r="C1230" i="3"/>
  <c r="B1230" i="3"/>
  <c r="C1229" i="3"/>
  <c r="B1229" i="3"/>
  <c r="C1228" i="3"/>
  <c r="B1228" i="3"/>
  <c r="C1227" i="3"/>
  <c r="B1227" i="3"/>
  <c r="C1226" i="3"/>
  <c r="B1226" i="3"/>
  <c r="C1225" i="3"/>
  <c r="B1225" i="3"/>
  <c r="C1224" i="3"/>
  <c r="B1224" i="3"/>
  <c r="C1223" i="3"/>
  <c r="B1223" i="3"/>
  <c r="C1222" i="3"/>
  <c r="B1222" i="3"/>
  <c r="C1221" i="3"/>
  <c r="B1221" i="3"/>
  <c r="C1220" i="3"/>
  <c r="B1220" i="3"/>
  <c r="C1219" i="3"/>
  <c r="B1219" i="3"/>
  <c r="C1218" i="3"/>
  <c r="B1218" i="3"/>
  <c r="C1217" i="3"/>
  <c r="B1217" i="3"/>
  <c r="C1216" i="3"/>
  <c r="B1216" i="3"/>
  <c r="C1215" i="3"/>
  <c r="B1215" i="3"/>
  <c r="C1214" i="3"/>
  <c r="B1214" i="3"/>
  <c r="C1213" i="3"/>
  <c r="B1213" i="3"/>
  <c r="C1212" i="3"/>
  <c r="B1212" i="3"/>
  <c r="C1211" i="3"/>
  <c r="B1211" i="3"/>
  <c r="C1210" i="3"/>
  <c r="B1210" i="3"/>
  <c r="C1209" i="3"/>
  <c r="B1209" i="3"/>
  <c r="C1208" i="3"/>
  <c r="B1208" i="3"/>
  <c r="C1207" i="3"/>
  <c r="B1207" i="3"/>
  <c r="C1206" i="3"/>
  <c r="B1206" i="3"/>
  <c r="C1205" i="3"/>
  <c r="B1205" i="3"/>
  <c r="C1204" i="3"/>
  <c r="B1204" i="3"/>
  <c r="C1203" i="3"/>
  <c r="B1203" i="3"/>
  <c r="C1202" i="3"/>
  <c r="B1202" i="3"/>
  <c r="C1201" i="3"/>
  <c r="B1201" i="3"/>
  <c r="C1200" i="3"/>
  <c r="B1200" i="3"/>
  <c r="C1199" i="3"/>
  <c r="B1199" i="3"/>
  <c r="C1198" i="3"/>
  <c r="B1198" i="3"/>
  <c r="C1197" i="3"/>
  <c r="B1197" i="3"/>
  <c r="C1196" i="3"/>
  <c r="B1196" i="3"/>
  <c r="C1195" i="3"/>
  <c r="B1195" i="3"/>
  <c r="C1194" i="3"/>
  <c r="B1194" i="3"/>
  <c r="C1193" i="3"/>
  <c r="B1193" i="3"/>
  <c r="C1192" i="3"/>
  <c r="B1192" i="3"/>
  <c r="C1191" i="3"/>
  <c r="B1191" i="3"/>
  <c r="C1190" i="3"/>
  <c r="B1190" i="3"/>
  <c r="C1189" i="3"/>
  <c r="B1189" i="3"/>
  <c r="C1188" i="3"/>
  <c r="B1188" i="3"/>
  <c r="C1187" i="3"/>
  <c r="B1187" i="3"/>
  <c r="C1186" i="3"/>
  <c r="B1186" i="3"/>
  <c r="C1185" i="3"/>
  <c r="B1185" i="3"/>
  <c r="C1184" i="3"/>
  <c r="B1184" i="3"/>
  <c r="C1183" i="3"/>
  <c r="B1183" i="3"/>
  <c r="C1182" i="3"/>
  <c r="B1182" i="3"/>
  <c r="C1181" i="3"/>
  <c r="B1181" i="3"/>
  <c r="C1180" i="3"/>
  <c r="B1180" i="3"/>
  <c r="C1179" i="3"/>
  <c r="B1179" i="3"/>
  <c r="C1178" i="3"/>
  <c r="B1178" i="3"/>
  <c r="C1177" i="3"/>
  <c r="B1177" i="3"/>
  <c r="C1176" i="3"/>
  <c r="B1176" i="3"/>
  <c r="C1175" i="3"/>
  <c r="B1175" i="3"/>
  <c r="C1174" i="3"/>
  <c r="B1174" i="3"/>
  <c r="C1173" i="3"/>
  <c r="B1173" i="3"/>
  <c r="C1172" i="3"/>
  <c r="B1172" i="3"/>
  <c r="C1171" i="3"/>
  <c r="B1171" i="3"/>
  <c r="C1170" i="3"/>
  <c r="B1170" i="3"/>
  <c r="C1169" i="3"/>
  <c r="B1169" i="3"/>
  <c r="C1168" i="3"/>
  <c r="B1168" i="3"/>
  <c r="C1167" i="3"/>
  <c r="B1167" i="3"/>
  <c r="C1166" i="3"/>
  <c r="B1166" i="3"/>
  <c r="C1165" i="3"/>
  <c r="B1165" i="3"/>
  <c r="C1164" i="3"/>
  <c r="B1164" i="3"/>
  <c r="C1163" i="3"/>
  <c r="B1163" i="3"/>
  <c r="C1162" i="3"/>
  <c r="B1162" i="3"/>
  <c r="C1161" i="3"/>
  <c r="B1161" i="3"/>
  <c r="C1160" i="3"/>
  <c r="B1160" i="3"/>
  <c r="C1159" i="3"/>
  <c r="B1159" i="3"/>
  <c r="C1158" i="3"/>
  <c r="B1158" i="3"/>
  <c r="C1157" i="3"/>
  <c r="B1157" i="3"/>
  <c r="C1156" i="3"/>
  <c r="B1156" i="3"/>
  <c r="C1155" i="3"/>
  <c r="B1155" i="3"/>
  <c r="C1154" i="3"/>
  <c r="B1154" i="3"/>
  <c r="C1153" i="3"/>
  <c r="B1153" i="3"/>
  <c r="C1152" i="3"/>
  <c r="B1152" i="3"/>
  <c r="C1151" i="3"/>
  <c r="B1151" i="3"/>
  <c r="C1150" i="3"/>
  <c r="B1150" i="3"/>
  <c r="C1149" i="3"/>
  <c r="B1149" i="3"/>
  <c r="C1148" i="3"/>
  <c r="B1148" i="3"/>
  <c r="C1147" i="3"/>
  <c r="B1147" i="3"/>
  <c r="C1146" i="3"/>
  <c r="B1146" i="3"/>
  <c r="C1145" i="3"/>
  <c r="B1145" i="3"/>
  <c r="C1144" i="3"/>
  <c r="B1144" i="3"/>
  <c r="C1143" i="3"/>
  <c r="B1143" i="3"/>
  <c r="C1142" i="3"/>
  <c r="B1142" i="3"/>
  <c r="C1141" i="3"/>
  <c r="B1141" i="3"/>
  <c r="C1140" i="3"/>
  <c r="B1140" i="3"/>
  <c r="C1139" i="3"/>
  <c r="B1139" i="3"/>
  <c r="C1138" i="3"/>
  <c r="B1138" i="3"/>
  <c r="C1137" i="3"/>
  <c r="B1137" i="3"/>
  <c r="C1136" i="3"/>
  <c r="B1136" i="3"/>
  <c r="C1135" i="3"/>
  <c r="B1135" i="3"/>
  <c r="C1134" i="3"/>
  <c r="B1134" i="3"/>
  <c r="C1133" i="3"/>
  <c r="B1133" i="3"/>
  <c r="C1132" i="3"/>
  <c r="B1132" i="3"/>
  <c r="C1131" i="3"/>
  <c r="B1131" i="3"/>
  <c r="C1130" i="3"/>
  <c r="B1130" i="3"/>
  <c r="C1129" i="3"/>
  <c r="B1129" i="3"/>
  <c r="C1128" i="3"/>
  <c r="B1128" i="3"/>
  <c r="C1127" i="3"/>
  <c r="B1127" i="3"/>
  <c r="C1126" i="3"/>
  <c r="B1126" i="3"/>
  <c r="C1125" i="3"/>
  <c r="B1125" i="3"/>
  <c r="C1124" i="3"/>
  <c r="B1124" i="3"/>
  <c r="C1123" i="3"/>
  <c r="B1123" i="3"/>
  <c r="C1122" i="3"/>
  <c r="B1122" i="3"/>
  <c r="C1121" i="3"/>
  <c r="B1121" i="3"/>
  <c r="C1120" i="3"/>
  <c r="B1120" i="3"/>
  <c r="C1119" i="3"/>
  <c r="B1119" i="3"/>
  <c r="C1118" i="3"/>
  <c r="B1118" i="3"/>
  <c r="C1117" i="3"/>
  <c r="B1117" i="3"/>
  <c r="C1116" i="3"/>
  <c r="B1116" i="3"/>
  <c r="C1115" i="3"/>
  <c r="B1115" i="3"/>
  <c r="C1114" i="3"/>
  <c r="B1114" i="3"/>
  <c r="C1113" i="3"/>
  <c r="B1113" i="3"/>
  <c r="C1112" i="3"/>
  <c r="B1112" i="3"/>
  <c r="C1111" i="3"/>
  <c r="B1111" i="3"/>
  <c r="C1110" i="3"/>
  <c r="B1110" i="3"/>
  <c r="C1109" i="3"/>
  <c r="B1109" i="3"/>
  <c r="C1108" i="3"/>
  <c r="B1108" i="3"/>
  <c r="C1107" i="3"/>
  <c r="B1107" i="3"/>
  <c r="C1106" i="3"/>
  <c r="B1106" i="3"/>
  <c r="C1105" i="3"/>
  <c r="B1105" i="3"/>
  <c r="C1104" i="3"/>
  <c r="B1104" i="3"/>
  <c r="C1103" i="3"/>
  <c r="B1103" i="3"/>
  <c r="C1102" i="3"/>
  <c r="B1102" i="3"/>
  <c r="C1101" i="3"/>
  <c r="B1101" i="3"/>
  <c r="C1100" i="3"/>
  <c r="B1100" i="3"/>
  <c r="C1099" i="3"/>
  <c r="B1099" i="3"/>
  <c r="C1098" i="3"/>
  <c r="B1098" i="3"/>
  <c r="C1097" i="3"/>
  <c r="B1097" i="3"/>
  <c r="C1096" i="3"/>
  <c r="B1096" i="3"/>
  <c r="C1095" i="3"/>
  <c r="B1095" i="3"/>
  <c r="C1094" i="3"/>
  <c r="B1094" i="3"/>
  <c r="C1093" i="3"/>
  <c r="B1093" i="3"/>
  <c r="C1092" i="3"/>
  <c r="B1092" i="3"/>
  <c r="C1091" i="3"/>
  <c r="B1091" i="3"/>
  <c r="C1090" i="3"/>
  <c r="B1090" i="3"/>
  <c r="C1089" i="3"/>
  <c r="B1089" i="3"/>
  <c r="C1088" i="3"/>
  <c r="B1088" i="3"/>
  <c r="C1087" i="3"/>
  <c r="B1087" i="3"/>
  <c r="C1086" i="3"/>
  <c r="B1086" i="3"/>
  <c r="C1085" i="3"/>
  <c r="B1085" i="3"/>
  <c r="C1084" i="3"/>
  <c r="B1084" i="3"/>
  <c r="C1083" i="3"/>
  <c r="B1083" i="3"/>
  <c r="C1082" i="3"/>
  <c r="B1082" i="3"/>
  <c r="C1081" i="3"/>
  <c r="B1081" i="3"/>
  <c r="C1080" i="3"/>
  <c r="B1080" i="3"/>
  <c r="C1079" i="3"/>
  <c r="B1079" i="3"/>
  <c r="C1078" i="3"/>
  <c r="B1078" i="3"/>
  <c r="C1077" i="3"/>
  <c r="B1077" i="3"/>
  <c r="C1076" i="3"/>
  <c r="B1076" i="3"/>
  <c r="C1075" i="3"/>
  <c r="B1075" i="3"/>
  <c r="C1074" i="3"/>
  <c r="B1074" i="3"/>
  <c r="C1073" i="3"/>
  <c r="B1073" i="3"/>
  <c r="C1072" i="3"/>
  <c r="B1072" i="3"/>
  <c r="C1071" i="3"/>
  <c r="B1071" i="3"/>
  <c r="C1070" i="3"/>
  <c r="B1070" i="3"/>
  <c r="C1069" i="3"/>
  <c r="B1069" i="3"/>
  <c r="C1068" i="3"/>
  <c r="B1068" i="3"/>
  <c r="C1067" i="3"/>
  <c r="B1067" i="3"/>
  <c r="C1066" i="3"/>
  <c r="B1066" i="3"/>
  <c r="C1065" i="3"/>
  <c r="B1065" i="3"/>
  <c r="C1064" i="3"/>
  <c r="B1064" i="3"/>
  <c r="C1063" i="3"/>
  <c r="B1063" i="3"/>
  <c r="C1062" i="3"/>
  <c r="B1062" i="3"/>
  <c r="C1061" i="3"/>
  <c r="B1061" i="3"/>
  <c r="C1060" i="3"/>
  <c r="B1060" i="3"/>
  <c r="C1059" i="3"/>
  <c r="B1059" i="3"/>
  <c r="C1058" i="3"/>
  <c r="B1058" i="3"/>
  <c r="C1057" i="3"/>
  <c r="B1057" i="3"/>
  <c r="C1056" i="3"/>
  <c r="B1056" i="3"/>
  <c r="C1055" i="3"/>
  <c r="B1055" i="3"/>
  <c r="C1054" i="3"/>
  <c r="B1054" i="3"/>
  <c r="C1053" i="3"/>
  <c r="B1053" i="3"/>
  <c r="C1052" i="3"/>
  <c r="B1052" i="3"/>
  <c r="C1051" i="3"/>
  <c r="B1051" i="3"/>
  <c r="C1050" i="3"/>
  <c r="B1050" i="3"/>
  <c r="C1049" i="3"/>
  <c r="B1049" i="3"/>
  <c r="C1048" i="3"/>
  <c r="B1048" i="3"/>
  <c r="C1047" i="3"/>
  <c r="B1047" i="3"/>
  <c r="C1046" i="3"/>
  <c r="B1046" i="3"/>
  <c r="C1045" i="3"/>
  <c r="B1045" i="3"/>
  <c r="C1044" i="3"/>
  <c r="B1044" i="3"/>
  <c r="C1043" i="3"/>
  <c r="B1043" i="3"/>
  <c r="C1042" i="3"/>
  <c r="B1042" i="3"/>
  <c r="C1041" i="3"/>
  <c r="B1041" i="3"/>
  <c r="C1040" i="3"/>
  <c r="B1040" i="3"/>
  <c r="C1039" i="3"/>
  <c r="B1039" i="3"/>
  <c r="C1038" i="3"/>
  <c r="B1038" i="3"/>
  <c r="C1037" i="3"/>
  <c r="B1037" i="3"/>
  <c r="C1036" i="3"/>
  <c r="B1036" i="3"/>
  <c r="C1035" i="3"/>
  <c r="B1035" i="3"/>
  <c r="C1034" i="3"/>
  <c r="B1034" i="3"/>
  <c r="C1033" i="3"/>
  <c r="B1033" i="3"/>
  <c r="C1032" i="3"/>
  <c r="B1032" i="3"/>
  <c r="C1031" i="3"/>
  <c r="B1031" i="3"/>
  <c r="C1030" i="3"/>
  <c r="B1030" i="3"/>
  <c r="C1029" i="3"/>
  <c r="B1029" i="3"/>
  <c r="C1028" i="3"/>
  <c r="B1028" i="3"/>
  <c r="C1027" i="3"/>
  <c r="B1027" i="3"/>
  <c r="C1026" i="3"/>
  <c r="B1026" i="3"/>
  <c r="C1025" i="3"/>
  <c r="B1025" i="3"/>
  <c r="C1024" i="3"/>
  <c r="B1024" i="3"/>
  <c r="C1023" i="3"/>
  <c r="B1023" i="3"/>
  <c r="C1022" i="3"/>
  <c r="B1022" i="3"/>
  <c r="C1021" i="3"/>
  <c r="B1021" i="3"/>
  <c r="C1020" i="3"/>
  <c r="B1020" i="3"/>
  <c r="C1019" i="3"/>
  <c r="B1019" i="3"/>
  <c r="C1018" i="3"/>
  <c r="B1018" i="3"/>
  <c r="C1017" i="3"/>
  <c r="B1017" i="3"/>
  <c r="C1016" i="3"/>
  <c r="B1016" i="3"/>
  <c r="C1015" i="3"/>
  <c r="B1015" i="3"/>
  <c r="C1014" i="3"/>
  <c r="B1014" i="3"/>
  <c r="C1013" i="3"/>
  <c r="B1013" i="3"/>
  <c r="C1012" i="3"/>
  <c r="B1012" i="3"/>
  <c r="C1011" i="3"/>
  <c r="B1011" i="3"/>
  <c r="C1010" i="3"/>
  <c r="B1010" i="3"/>
  <c r="C1009" i="3"/>
  <c r="B1009" i="3"/>
  <c r="C1008" i="3"/>
  <c r="B1008" i="3"/>
  <c r="C1007" i="3"/>
  <c r="B1007" i="3"/>
  <c r="C1006" i="3"/>
  <c r="B1006" i="3"/>
  <c r="C1005" i="3"/>
  <c r="B1005" i="3"/>
  <c r="C1004" i="3"/>
  <c r="B1004" i="3"/>
  <c r="C1003" i="3"/>
  <c r="B1003" i="3"/>
  <c r="C1002" i="3"/>
  <c r="B1002" i="3"/>
  <c r="C1001" i="3"/>
  <c r="B1001" i="3"/>
  <c r="C1000" i="3"/>
  <c r="B1000" i="3"/>
  <c r="C999" i="3"/>
  <c r="B999" i="3"/>
  <c r="C998" i="3"/>
  <c r="B998" i="3"/>
  <c r="C997" i="3"/>
  <c r="B997" i="3"/>
  <c r="C996" i="3"/>
  <c r="B996" i="3"/>
  <c r="C995" i="3"/>
  <c r="B995" i="3"/>
  <c r="C994" i="3"/>
  <c r="B994" i="3"/>
  <c r="C993" i="3"/>
  <c r="B993" i="3"/>
  <c r="C992" i="3"/>
  <c r="B992" i="3"/>
  <c r="C991" i="3"/>
  <c r="B991" i="3"/>
  <c r="C990" i="3"/>
  <c r="B990" i="3"/>
  <c r="C989" i="3"/>
  <c r="B989" i="3"/>
  <c r="C988" i="3"/>
  <c r="B988" i="3"/>
  <c r="C987" i="3"/>
  <c r="B987" i="3"/>
  <c r="C986" i="3"/>
  <c r="B986" i="3"/>
  <c r="C985" i="3"/>
  <c r="B985" i="3"/>
  <c r="C984" i="3"/>
  <c r="B984" i="3"/>
  <c r="C983" i="3"/>
  <c r="B983" i="3"/>
  <c r="C982" i="3"/>
  <c r="B982" i="3"/>
  <c r="C981" i="3"/>
  <c r="B981" i="3"/>
  <c r="C980" i="3"/>
  <c r="B980" i="3"/>
  <c r="C979" i="3"/>
  <c r="B979" i="3"/>
  <c r="C978" i="3"/>
  <c r="B978" i="3"/>
  <c r="C977" i="3"/>
  <c r="B977" i="3"/>
  <c r="C976" i="3"/>
  <c r="B976" i="3"/>
  <c r="C975" i="3"/>
  <c r="B975" i="3"/>
  <c r="C974" i="3"/>
  <c r="B974" i="3"/>
  <c r="C973" i="3"/>
  <c r="B973" i="3"/>
  <c r="C972" i="3"/>
  <c r="B972" i="3"/>
  <c r="C971" i="3"/>
  <c r="B971" i="3"/>
  <c r="C970" i="3"/>
  <c r="B970" i="3"/>
  <c r="C969" i="3"/>
  <c r="B969" i="3"/>
  <c r="C968" i="3"/>
  <c r="B968" i="3"/>
  <c r="C967" i="3"/>
  <c r="B967" i="3"/>
  <c r="C966" i="3"/>
  <c r="B966" i="3"/>
  <c r="C965" i="3"/>
  <c r="B965" i="3"/>
  <c r="C964" i="3"/>
  <c r="B964" i="3"/>
  <c r="C963" i="3"/>
  <c r="B963" i="3"/>
  <c r="C962" i="3"/>
  <c r="B962" i="3"/>
  <c r="C961" i="3"/>
  <c r="B961" i="3"/>
  <c r="C960" i="3"/>
  <c r="B960" i="3"/>
  <c r="C959" i="3"/>
  <c r="B959" i="3"/>
  <c r="C958" i="3"/>
  <c r="B958" i="3"/>
  <c r="C957" i="3"/>
  <c r="B957" i="3"/>
  <c r="C956" i="3"/>
  <c r="B956" i="3"/>
  <c r="C955" i="3"/>
  <c r="B955" i="3"/>
  <c r="C954" i="3"/>
  <c r="B954" i="3"/>
  <c r="C953" i="3"/>
  <c r="B953" i="3"/>
  <c r="C952" i="3"/>
  <c r="B952" i="3"/>
  <c r="C951" i="3"/>
  <c r="B951" i="3"/>
  <c r="C950" i="3"/>
  <c r="B950" i="3"/>
  <c r="C949" i="3"/>
  <c r="B949" i="3"/>
  <c r="C948" i="3"/>
  <c r="B948" i="3"/>
  <c r="C947" i="3"/>
  <c r="B947" i="3"/>
  <c r="C946" i="3"/>
  <c r="B946" i="3"/>
  <c r="C945" i="3"/>
  <c r="B945" i="3"/>
  <c r="C944" i="3"/>
  <c r="B944" i="3"/>
  <c r="C943" i="3"/>
  <c r="B943" i="3"/>
  <c r="C942" i="3"/>
  <c r="B942" i="3"/>
  <c r="C941" i="3"/>
  <c r="B941" i="3"/>
  <c r="C940" i="3"/>
  <c r="B940" i="3"/>
  <c r="C939" i="3"/>
  <c r="B939" i="3"/>
  <c r="C938" i="3"/>
  <c r="B938" i="3"/>
  <c r="C937" i="3"/>
  <c r="B937" i="3"/>
  <c r="C936" i="3"/>
  <c r="B936" i="3"/>
  <c r="C935" i="3"/>
  <c r="B935" i="3"/>
  <c r="C934" i="3"/>
  <c r="B934" i="3"/>
  <c r="C933" i="3"/>
  <c r="B933" i="3"/>
  <c r="C932" i="3"/>
  <c r="B932" i="3"/>
  <c r="C931" i="3"/>
  <c r="B931" i="3"/>
  <c r="C930" i="3"/>
  <c r="B930" i="3"/>
  <c r="C929" i="3"/>
  <c r="B929" i="3"/>
  <c r="C928" i="3"/>
  <c r="B928" i="3"/>
  <c r="C927" i="3"/>
  <c r="B927" i="3"/>
  <c r="C926" i="3"/>
  <c r="B926" i="3"/>
  <c r="C925" i="3"/>
  <c r="B925" i="3"/>
  <c r="C924" i="3"/>
  <c r="B924" i="3"/>
  <c r="C923" i="3"/>
  <c r="B923" i="3"/>
  <c r="C922" i="3"/>
  <c r="B922" i="3"/>
  <c r="C921" i="3"/>
  <c r="B921" i="3"/>
  <c r="C920" i="3"/>
  <c r="B920" i="3"/>
  <c r="C919" i="3"/>
  <c r="B919" i="3"/>
  <c r="C918" i="3"/>
  <c r="B918" i="3"/>
  <c r="C917" i="3"/>
  <c r="B917" i="3"/>
  <c r="C916" i="3"/>
  <c r="B916" i="3"/>
  <c r="C915" i="3"/>
  <c r="B915" i="3"/>
  <c r="C914" i="3"/>
  <c r="B914" i="3"/>
  <c r="C913" i="3"/>
  <c r="B913" i="3"/>
  <c r="C912" i="3"/>
  <c r="B912" i="3"/>
  <c r="C911" i="3"/>
  <c r="B911" i="3"/>
  <c r="C910" i="3"/>
  <c r="B910" i="3"/>
  <c r="C909" i="3"/>
  <c r="B909" i="3"/>
  <c r="C908" i="3"/>
  <c r="B908" i="3"/>
  <c r="C907" i="3"/>
  <c r="B907" i="3"/>
  <c r="C906" i="3"/>
  <c r="B906" i="3"/>
  <c r="C905" i="3"/>
  <c r="B905" i="3"/>
  <c r="C904" i="3"/>
  <c r="B904" i="3"/>
  <c r="C903" i="3"/>
  <c r="B903" i="3"/>
  <c r="C902" i="3"/>
  <c r="B902" i="3"/>
  <c r="C901" i="3"/>
  <c r="B901" i="3"/>
  <c r="C900" i="3"/>
  <c r="B900" i="3"/>
  <c r="C899" i="3"/>
  <c r="B899" i="3"/>
  <c r="C898" i="3"/>
  <c r="B898" i="3"/>
  <c r="C897" i="3"/>
  <c r="B897" i="3"/>
  <c r="C896" i="3"/>
  <c r="B896" i="3"/>
  <c r="C895" i="3"/>
  <c r="B895" i="3"/>
  <c r="C894" i="3"/>
  <c r="B894" i="3"/>
  <c r="C893" i="3"/>
  <c r="B893" i="3"/>
  <c r="C892" i="3"/>
  <c r="B892" i="3"/>
  <c r="C891" i="3"/>
  <c r="B891" i="3"/>
  <c r="C890" i="3"/>
  <c r="B890" i="3"/>
  <c r="C889" i="3"/>
  <c r="B889" i="3"/>
  <c r="C888" i="3"/>
  <c r="B888" i="3"/>
  <c r="C887" i="3"/>
  <c r="B887" i="3"/>
  <c r="C886" i="3"/>
  <c r="B886" i="3"/>
  <c r="C885" i="3"/>
  <c r="B885" i="3"/>
  <c r="C884" i="3"/>
  <c r="B884" i="3"/>
  <c r="C883" i="3"/>
  <c r="B883" i="3"/>
  <c r="C882" i="3"/>
  <c r="B882" i="3"/>
  <c r="C881" i="3"/>
  <c r="B881" i="3"/>
  <c r="C880" i="3"/>
  <c r="B880" i="3"/>
  <c r="C879" i="3"/>
  <c r="B879" i="3"/>
  <c r="C878" i="3"/>
  <c r="B878" i="3"/>
  <c r="C877" i="3"/>
  <c r="B877" i="3"/>
  <c r="C876" i="3"/>
  <c r="B876" i="3"/>
  <c r="C875" i="3"/>
  <c r="B875" i="3"/>
  <c r="C874" i="3"/>
  <c r="B874" i="3"/>
  <c r="C873" i="3"/>
  <c r="B873" i="3"/>
  <c r="C872" i="3"/>
  <c r="B872" i="3"/>
  <c r="C871" i="3"/>
  <c r="B871" i="3"/>
  <c r="C870" i="3"/>
  <c r="B870" i="3"/>
  <c r="C869" i="3"/>
  <c r="B869" i="3"/>
  <c r="C868" i="3"/>
  <c r="B868" i="3"/>
  <c r="C867" i="3"/>
  <c r="B867" i="3"/>
  <c r="C866" i="3"/>
  <c r="B866" i="3"/>
  <c r="C865" i="3"/>
  <c r="B865" i="3"/>
  <c r="C864" i="3"/>
  <c r="B864" i="3"/>
  <c r="C863" i="3"/>
  <c r="B863" i="3"/>
  <c r="C862" i="3"/>
  <c r="B862" i="3"/>
  <c r="C861" i="3"/>
  <c r="B861" i="3"/>
  <c r="C860" i="3"/>
  <c r="B860" i="3"/>
  <c r="C859" i="3"/>
  <c r="B859" i="3"/>
  <c r="C858" i="3"/>
  <c r="B858" i="3"/>
  <c r="C857" i="3"/>
  <c r="B857" i="3"/>
  <c r="C856" i="3"/>
  <c r="B856" i="3"/>
  <c r="C855" i="3"/>
  <c r="B855" i="3"/>
  <c r="C854" i="3"/>
  <c r="B854" i="3"/>
  <c r="C853" i="3"/>
  <c r="B853" i="3"/>
  <c r="C852" i="3"/>
  <c r="B852" i="3"/>
  <c r="C851" i="3"/>
  <c r="B851" i="3"/>
  <c r="C850" i="3"/>
  <c r="B850" i="3"/>
  <c r="C849" i="3"/>
  <c r="B849" i="3"/>
  <c r="C848" i="3"/>
  <c r="B848" i="3"/>
  <c r="C847" i="3"/>
  <c r="B847" i="3"/>
  <c r="C846" i="3"/>
  <c r="B846" i="3"/>
  <c r="C845" i="3"/>
  <c r="B845" i="3"/>
  <c r="C844" i="3"/>
  <c r="B844" i="3"/>
  <c r="C843" i="3"/>
  <c r="B843" i="3"/>
  <c r="C842" i="3"/>
  <c r="B842" i="3"/>
  <c r="C841" i="3"/>
  <c r="B841" i="3"/>
  <c r="C840" i="3"/>
  <c r="B840" i="3"/>
  <c r="C839" i="3"/>
  <c r="B839" i="3"/>
  <c r="C838" i="3"/>
  <c r="B838" i="3"/>
  <c r="C837" i="3"/>
  <c r="B837" i="3"/>
  <c r="C836" i="3"/>
  <c r="B836" i="3"/>
  <c r="C835" i="3"/>
  <c r="B835" i="3"/>
  <c r="C834" i="3"/>
  <c r="B834" i="3"/>
  <c r="C833" i="3"/>
  <c r="B833" i="3"/>
  <c r="C832" i="3"/>
  <c r="B832" i="3"/>
  <c r="C831" i="3"/>
  <c r="B831" i="3"/>
  <c r="C830" i="3"/>
  <c r="B830" i="3"/>
  <c r="C829" i="3"/>
  <c r="B829" i="3"/>
  <c r="C828" i="3"/>
  <c r="B828" i="3"/>
  <c r="C827" i="3"/>
  <c r="B827" i="3"/>
  <c r="C826" i="3"/>
  <c r="B826" i="3"/>
  <c r="C825" i="3"/>
  <c r="B825" i="3"/>
  <c r="C824" i="3"/>
  <c r="B824" i="3"/>
  <c r="C823" i="3"/>
  <c r="B823" i="3"/>
  <c r="C822" i="3"/>
  <c r="B822" i="3"/>
  <c r="C821" i="3"/>
  <c r="B821" i="3"/>
  <c r="C820" i="3"/>
  <c r="B820" i="3"/>
  <c r="C819" i="3"/>
  <c r="B819" i="3"/>
  <c r="C818" i="3"/>
  <c r="B818" i="3"/>
  <c r="C817" i="3"/>
  <c r="B817" i="3"/>
  <c r="C816" i="3"/>
  <c r="B816" i="3"/>
  <c r="C815" i="3"/>
  <c r="B815" i="3"/>
  <c r="C814" i="3"/>
  <c r="B814" i="3"/>
  <c r="C813" i="3"/>
  <c r="B813" i="3"/>
  <c r="C812" i="3"/>
  <c r="B812" i="3"/>
  <c r="C811" i="3"/>
  <c r="B811" i="3"/>
  <c r="C810" i="3"/>
  <c r="B810" i="3"/>
  <c r="C809" i="3"/>
  <c r="B809" i="3"/>
  <c r="C808" i="3"/>
  <c r="B808" i="3"/>
  <c r="C807" i="3"/>
  <c r="B807" i="3"/>
  <c r="C806" i="3"/>
  <c r="B806" i="3"/>
  <c r="C805" i="3"/>
  <c r="B805" i="3"/>
  <c r="C804" i="3"/>
  <c r="B804" i="3"/>
  <c r="C803" i="3"/>
  <c r="B803" i="3"/>
  <c r="C802" i="3"/>
  <c r="B802" i="3"/>
  <c r="C801" i="3"/>
  <c r="B801" i="3"/>
  <c r="C800" i="3"/>
  <c r="B800" i="3"/>
  <c r="C799" i="3"/>
  <c r="B799" i="3"/>
  <c r="C798" i="3"/>
  <c r="B798" i="3"/>
  <c r="C797" i="3"/>
  <c r="B797" i="3"/>
  <c r="C796" i="3"/>
  <c r="B796" i="3"/>
  <c r="C795" i="3"/>
  <c r="B795" i="3"/>
  <c r="C794" i="3"/>
  <c r="B794" i="3"/>
  <c r="C793" i="3"/>
  <c r="B793" i="3"/>
  <c r="C792" i="3"/>
  <c r="B792" i="3"/>
  <c r="C791" i="3"/>
  <c r="B791" i="3"/>
  <c r="C790" i="3"/>
  <c r="B790" i="3"/>
  <c r="C789" i="3"/>
  <c r="B789" i="3"/>
  <c r="C788" i="3"/>
  <c r="B788" i="3"/>
  <c r="C787" i="3"/>
  <c r="B787" i="3"/>
  <c r="C786" i="3"/>
  <c r="B786" i="3"/>
  <c r="C785" i="3"/>
  <c r="B785" i="3"/>
  <c r="C784" i="3"/>
  <c r="B784" i="3"/>
  <c r="C783" i="3"/>
  <c r="B783" i="3"/>
  <c r="C782" i="3"/>
  <c r="B782" i="3"/>
  <c r="C781" i="3"/>
  <c r="B781" i="3"/>
  <c r="C780" i="3"/>
  <c r="B780" i="3"/>
  <c r="C779" i="3"/>
  <c r="B779" i="3"/>
  <c r="C778" i="3"/>
  <c r="B778" i="3"/>
  <c r="C777" i="3"/>
  <c r="B777" i="3"/>
  <c r="C776" i="3"/>
  <c r="B776" i="3"/>
  <c r="C775" i="3"/>
  <c r="B775" i="3"/>
  <c r="C774" i="3"/>
  <c r="B774" i="3"/>
  <c r="C773" i="3"/>
  <c r="B773" i="3"/>
  <c r="C772" i="3"/>
  <c r="B772" i="3"/>
  <c r="C771" i="3"/>
  <c r="B771" i="3"/>
  <c r="C770" i="3"/>
  <c r="B770" i="3"/>
  <c r="C769" i="3"/>
  <c r="B769" i="3"/>
  <c r="C768" i="3"/>
  <c r="B768" i="3"/>
  <c r="C767" i="3"/>
  <c r="B767" i="3"/>
  <c r="C766" i="3"/>
  <c r="B766" i="3"/>
  <c r="C765" i="3"/>
  <c r="B765" i="3"/>
  <c r="C764" i="3"/>
  <c r="B764" i="3"/>
  <c r="C763" i="3"/>
  <c r="B763" i="3"/>
  <c r="C762" i="3"/>
  <c r="B762" i="3"/>
  <c r="C761" i="3"/>
  <c r="B761" i="3"/>
  <c r="C760" i="3"/>
  <c r="B760" i="3"/>
  <c r="C759" i="3"/>
  <c r="B759" i="3"/>
  <c r="C758" i="3"/>
  <c r="B758" i="3"/>
  <c r="C757" i="3"/>
  <c r="B757" i="3"/>
  <c r="C756" i="3"/>
  <c r="B756" i="3"/>
  <c r="C755" i="3"/>
  <c r="B755" i="3"/>
  <c r="C754" i="3"/>
  <c r="B754" i="3"/>
  <c r="C753" i="3"/>
  <c r="B753" i="3"/>
  <c r="C752" i="3"/>
  <c r="B752" i="3"/>
  <c r="C751" i="3"/>
  <c r="B751" i="3"/>
  <c r="C750" i="3"/>
  <c r="B750" i="3"/>
  <c r="C749" i="3"/>
  <c r="B749" i="3"/>
  <c r="C748" i="3"/>
  <c r="B748" i="3"/>
  <c r="C747" i="3"/>
  <c r="B747" i="3"/>
  <c r="C746" i="3"/>
  <c r="B746" i="3"/>
  <c r="C745" i="3"/>
  <c r="B745" i="3"/>
  <c r="C744" i="3"/>
  <c r="B744" i="3"/>
  <c r="C743" i="3"/>
  <c r="B743" i="3"/>
  <c r="C742" i="3"/>
  <c r="B742" i="3"/>
  <c r="C741" i="3"/>
  <c r="B741" i="3"/>
  <c r="C740" i="3"/>
  <c r="B740" i="3"/>
  <c r="C739" i="3"/>
  <c r="B739" i="3"/>
  <c r="C738" i="3"/>
  <c r="B738" i="3"/>
  <c r="C737" i="3"/>
  <c r="B737" i="3"/>
  <c r="C736" i="3"/>
  <c r="B736" i="3"/>
  <c r="C735" i="3"/>
  <c r="B735" i="3"/>
  <c r="C734" i="3"/>
  <c r="B734" i="3"/>
  <c r="C733" i="3"/>
  <c r="B733" i="3"/>
  <c r="C732" i="3"/>
  <c r="B732" i="3"/>
  <c r="C731" i="3"/>
  <c r="B731" i="3"/>
  <c r="C730" i="3"/>
  <c r="B730" i="3"/>
  <c r="C729" i="3"/>
  <c r="B729" i="3"/>
  <c r="C728" i="3"/>
  <c r="B728" i="3"/>
  <c r="C727" i="3"/>
  <c r="B727" i="3"/>
  <c r="C726" i="3"/>
  <c r="B726" i="3"/>
  <c r="C725" i="3"/>
  <c r="B725" i="3"/>
  <c r="C724" i="3"/>
  <c r="B724" i="3"/>
  <c r="C723" i="3"/>
  <c r="B723" i="3"/>
  <c r="C722" i="3"/>
  <c r="B722" i="3"/>
  <c r="C721" i="3"/>
  <c r="B721" i="3"/>
  <c r="C720" i="3"/>
  <c r="B720" i="3"/>
  <c r="C719" i="3"/>
  <c r="B719" i="3"/>
  <c r="C718" i="3"/>
  <c r="B718" i="3"/>
  <c r="C717" i="3"/>
  <c r="B717" i="3"/>
  <c r="C716" i="3"/>
  <c r="B716" i="3"/>
  <c r="C715" i="3"/>
  <c r="B715" i="3"/>
  <c r="C714" i="3"/>
  <c r="B714" i="3"/>
  <c r="C713" i="3"/>
  <c r="B713" i="3"/>
  <c r="C712" i="3"/>
  <c r="B712" i="3"/>
  <c r="C711" i="3"/>
  <c r="B711" i="3"/>
  <c r="C710" i="3"/>
  <c r="B710" i="3"/>
  <c r="C709" i="3"/>
  <c r="B709" i="3"/>
  <c r="C708" i="3"/>
  <c r="B708" i="3"/>
  <c r="C707" i="3"/>
  <c r="B707" i="3"/>
  <c r="C706" i="3"/>
  <c r="B706" i="3"/>
  <c r="C705" i="3"/>
  <c r="B705" i="3"/>
  <c r="C704" i="3"/>
  <c r="B704" i="3"/>
  <c r="C703" i="3"/>
  <c r="B703" i="3"/>
  <c r="C702" i="3"/>
  <c r="B702" i="3"/>
  <c r="C701" i="3"/>
  <c r="B701" i="3"/>
  <c r="C700" i="3"/>
  <c r="B700" i="3"/>
  <c r="C699" i="3"/>
  <c r="B699" i="3"/>
  <c r="C698" i="3"/>
  <c r="B698" i="3"/>
  <c r="C697" i="3"/>
  <c r="B697" i="3"/>
  <c r="C696" i="3"/>
  <c r="B696" i="3"/>
  <c r="C695" i="3"/>
  <c r="B695" i="3"/>
  <c r="C694" i="3"/>
  <c r="B694" i="3"/>
  <c r="C693" i="3"/>
  <c r="B693" i="3"/>
  <c r="C692" i="3"/>
  <c r="B692" i="3"/>
  <c r="C691" i="3"/>
  <c r="B691" i="3"/>
  <c r="C690" i="3"/>
  <c r="B690" i="3"/>
  <c r="C689" i="3"/>
  <c r="B689" i="3"/>
  <c r="C688" i="3"/>
  <c r="B688" i="3"/>
  <c r="C687" i="3"/>
  <c r="B687" i="3"/>
  <c r="C686" i="3"/>
  <c r="B686" i="3"/>
  <c r="C685" i="3"/>
  <c r="B685" i="3"/>
  <c r="C684" i="3"/>
  <c r="B684" i="3"/>
  <c r="C683" i="3"/>
  <c r="B683" i="3"/>
  <c r="C682" i="3"/>
  <c r="B682" i="3"/>
  <c r="C681" i="3"/>
  <c r="B681" i="3"/>
  <c r="C680" i="3"/>
  <c r="B680" i="3"/>
  <c r="C679" i="3"/>
  <c r="B679" i="3"/>
  <c r="C678" i="3"/>
  <c r="B678" i="3"/>
  <c r="C677" i="3"/>
  <c r="B677" i="3"/>
  <c r="C676" i="3"/>
  <c r="B676" i="3"/>
  <c r="C675" i="3"/>
  <c r="B675" i="3"/>
  <c r="C674" i="3"/>
  <c r="B674" i="3"/>
  <c r="C673" i="3"/>
  <c r="B673" i="3"/>
  <c r="C672" i="3"/>
  <c r="B672" i="3"/>
  <c r="C671" i="3"/>
  <c r="B671" i="3"/>
  <c r="C670" i="3"/>
  <c r="B670" i="3"/>
  <c r="A669" i="3"/>
  <c r="C669" i="3"/>
  <c r="B669" i="3"/>
  <c r="A668" i="3"/>
  <c r="C668" i="3"/>
  <c r="B668" i="3"/>
  <c r="C667" i="3"/>
  <c r="B667" i="3"/>
  <c r="A666" i="3"/>
  <c r="C666" i="3"/>
  <c r="B666" i="3"/>
  <c r="A665" i="3"/>
  <c r="C665" i="3"/>
  <c r="B665" i="3"/>
  <c r="A664" i="3"/>
  <c r="C664" i="3"/>
  <c r="B664" i="3"/>
  <c r="A663" i="3"/>
  <c r="C663" i="3"/>
  <c r="B663" i="3"/>
  <c r="A662" i="3"/>
  <c r="C662" i="3"/>
  <c r="B662" i="3"/>
  <c r="A661" i="3"/>
  <c r="C661" i="3"/>
  <c r="B661" i="3"/>
  <c r="A660" i="3"/>
  <c r="C660" i="3"/>
  <c r="B660" i="3"/>
  <c r="A659" i="3"/>
  <c r="C659" i="3"/>
  <c r="B659" i="3"/>
  <c r="C658" i="3"/>
  <c r="B658" i="3"/>
  <c r="C657" i="3"/>
  <c r="B657" i="3"/>
  <c r="C656" i="3"/>
  <c r="B656" i="3"/>
  <c r="C655" i="3"/>
  <c r="B655" i="3"/>
  <c r="C654" i="3"/>
  <c r="B654" i="3"/>
  <c r="C653" i="3"/>
  <c r="B653" i="3"/>
  <c r="C652" i="3"/>
  <c r="B652" i="3"/>
  <c r="C651" i="3"/>
  <c r="B651" i="3"/>
  <c r="C650" i="3"/>
  <c r="B650" i="3"/>
  <c r="C649" i="3"/>
  <c r="B649" i="3"/>
  <c r="C648" i="3"/>
  <c r="B648" i="3"/>
  <c r="C647" i="3"/>
  <c r="B647" i="3"/>
  <c r="C646" i="3"/>
  <c r="B646" i="3"/>
  <c r="C645" i="3"/>
  <c r="B645" i="3"/>
  <c r="C644" i="3"/>
  <c r="B644" i="3"/>
  <c r="C643" i="3"/>
  <c r="B643" i="3"/>
  <c r="A642" i="3"/>
  <c r="C642" i="3"/>
  <c r="B642" i="3"/>
  <c r="A641" i="3"/>
  <c r="C641" i="3"/>
  <c r="B641" i="3"/>
  <c r="A640" i="3"/>
  <c r="C640" i="3"/>
  <c r="B640" i="3"/>
  <c r="A639" i="3"/>
  <c r="C639" i="3"/>
  <c r="B639" i="3"/>
  <c r="A638" i="3"/>
  <c r="C638" i="3"/>
  <c r="B638" i="3"/>
  <c r="A637" i="3"/>
  <c r="C637" i="3"/>
  <c r="B637" i="3"/>
  <c r="A636" i="3"/>
  <c r="C636" i="3"/>
  <c r="B636" i="3"/>
  <c r="A635" i="3"/>
  <c r="C635" i="3"/>
  <c r="B635" i="3"/>
  <c r="C634" i="3"/>
  <c r="B634" i="3"/>
  <c r="C633" i="3"/>
  <c r="B633" i="3"/>
  <c r="C632" i="3"/>
  <c r="B632" i="3"/>
  <c r="C631" i="3"/>
  <c r="B631" i="3"/>
  <c r="C630" i="3"/>
  <c r="B630" i="3"/>
  <c r="C629" i="3"/>
  <c r="B629" i="3"/>
  <c r="C628" i="3"/>
  <c r="B628" i="3"/>
  <c r="C627" i="3"/>
  <c r="B627" i="3"/>
  <c r="C626" i="3"/>
  <c r="B626" i="3"/>
  <c r="C625" i="3"/>
  <c r="B625" i="3"/>
  <c r="C624" i="3"/>
  <c r="B624" i="3"/>
  <c r="C623" i="3"/>
  <c r="B623" i="3"/>
  <c r="C622" i="3"/>
  <c r="B622" i="3"/>
  <c r="C621" i="3"/>
  <c r="B621" i="3"/>
  <c r="C620" i="3"/>
  <c r="B620" i="3"/>
  <c r="C619" i="3"/>
  <c r="B619" i="3"/>
  <c r="C618" i="3"/>
  <c r="B618" i="3"/>
  <c r="C617" i="3"/>
  <c r="B617" i="3"/>
  <c r="C616" i="3"/>
  <c r="B616" i="3"/>
  <c r="A615" i="3"/>
  <c r="C615" i="3"/>
  <c r="B615" i="3"/>
  <c r="A614" i="3"/>
  <c r="C614" i="3"/>
  <c r="B614" i="3"/>
  <c r="C613" i="3"/>
  <c r="B613" i="3"/>
  <c r="C612" i="3"/>
  <c r="B612" i="3"/>
  <c r="C611" i="3"/>
  <c r="B611" i="3"/>
  <c r="C610" i="3"/>
  <c r="B610" i="3"/>
  <c r="C609" i="3"/>
  <c r="B609" i="3"/>
  <c r="C608" i="3"/>
  <c r="B608" i="3"/>
  <c r="C607" i="3"/>
  <c r="B607" i="3"/>
  <c r="C606" i="3"/>
  <c r="B606" i="3"/>
  <c r="C605" i="3"/>
  <c r="B605" i="3"/>
  <c r="C604" i="3"/>
  <c r="B604" i="3"/>
  <c r="C603" i="3"/>
  <c r="B603" i="3"/>
  <c r="C602" i="3"/>
  <c r="B602" i="3"/>
  <c r="C601" i="3"/>
  <c r="B601" i="3"/>
  <c r="C600" i="3"/>
  <c r="B600" i="3"/>
  <c r="C599" i="3"/>
  <c r="B599" i="3"/>
  <c r="C598" i="3"/>
  <c r="B598" i="3"/>
  <c r="A597" i="3"/>
  <c r="C597" i="3"/>
  <c r="B597" i="3"/>
  <c r="C596" i="3"/>
  <c r="B596" i="3"/>
  <c r="C595" i="3"/>
  <c r="B595" i="3"/>
  <c r="C594" i="3"/>
  <c r="B594" i="3"/>
  <c r="C593" i="3"/>
  <c r="B593" i="3"/>
  <c r="C592" i="3"/>
  <c r="B592" i="3"/>
  <c r="C591" i="3"/>
  <c r="B591" i="3"/>
  <c r="C590" i="3"/>
  <c r="B590" i="3"/>
  <c r="C589" i="3"/>
  <c r="B589" i="3"/>
  <c r="A588" i="3"/>
  <c r="C588" i="3"/>
  <c r="B588" i="3"/>
  <c r="C587" i="3"/>
  <c r="B587" i="3"/>
  <c r="C586" i="3"/>
  <c r="B586" i="3"/>
  <c r="C585" i="3"/>
  <c r="B585" i="3"/>
  <c r="C584" i="3"/>
  <c r="B584" i="3"/>
  <c r="C583" i="3"/>
  <c r="B583" i="3"/>
  <c r="C582" i="3"/>
  <c r="B582" i="3"/>
  <c r="C581" i="3"/>
  <c r="B581" i="3"/>
  <c r="C580" i="3"/>
  <c r="B580" i="3"/>
  <c r="C579" i="3"/>
  <c r="B579" i="3"/>
  <c r="C578" i="3"/>
  <c r="B578" i="3"/>
  <c r="C577" i="3"/>
  <c r="B577" i="3"/>
  <c r="C576" i="3"/>
  <c r="B576" i="3"/>
  <c r="A575" i="3"/>
  <c r="C575" i="3"/>
  <c r="B575" i="3"/>
  <c r="A574" i="3"/>
  <c r="C574" i="3"/>
  <c r="B574" i="3"/>
  <c r="A573" i="3"/>
  <c r="C573" i="3"/>
  <c r="B573" i="3"/>
  <c r="C572" i="3"/>
  <c r="B572" i="3"/>
  <c r="C571" i="3"/>
  <c r="B571" i="3"/>
  <c r="A570" i="3"/>
  <c r="C570" i="3"/>
  <c r="B570" i="3"/>
  <c r="A569" i="3"/>
  <c r="C569" i="3"/>
  <c r="B569" i="3"/>
  <c r="A568" i="3"/>
  <c r="C568" i="3"/>
  <c r="B568" i="3"/>
  <c r="A567" i="3"/>
  <c r="C567" i="3"/>
  <c r="B567" i="3"/>
  <c r="A566" i="3"/>
  <c r="C566" i="3"/>
  <c r="B566" i="3"/>
  <c r="A565" i="3"/>
  <c r="C565" i="3"/>
  <c r="B565" i="3"/>
  <c r="A564" i="3"/>
  <c r="C564" i="3"/>
  <c r="B564" i="3"/>
  <c r="A563" i="3"/>
  <c r="C563" i="3"/>
  <c r="B563" i="3"/>
  <c r="C562" i="3"/>
  <c r="B562" i="3"/>
  <c r="C561" i="3"/>
  <c r="B561" i="3"/>
  <c r="C560" i="3"/>
  <c r="B560" i="3"/>
  <c r="C559" i="3"/>
  <c r="B559" i="3"/>
  <c r="C558" i="3"/>
  <c r="B558" i="3"/>
  <c r="C557" i="3"/>
  <c r="B557" i="3"/>
  <c r="C556" i="3"/>
  <c r="B556" i="3"/>
  <c r="C555" i="3"/>
  <c r="B555" i="3"/>
  <c r="C554" i="3"/>
  <c r="B554" i="3"/>
  <c r="C553" i="3"/>
  <c r="B553" i="3"/>
  <c r="C552" i="3"/>
  <c r="B552" i="3"/>
  <c r="C551" i="3"/>
  <c r="B551" i="3"/>
  <c r="C550" i="3"/>
  <c r="B550" i="3"/>
  <c r="C549" i="3"/>
  <c r="B549" i="3"/>
  <c r="C548" i="3"/>
  <c r="B548" i="3"/>
  <c r="C547" i="3"/>
  <c r="B547" i="3"/>
  <c r="A546" i="3"/>
  <c r="C546" i="3"/>
  <c r="B546" i="3"/>
  <c r="A545" i="3"/>
  <c r="C545" i="3"/>
  <c r="B545" i="3"/>
  <c r="A544" i="3"/>
  <c r="C544" i="3"/>
  <c r="B544" i="3"/>
  <c r="A543" i="3"/>
  <c r="C543" i="3"/>
  <c r="B543" i="3"/>
  <c r="A542" i="3"/>
  <c r="C542" i="3"/>
  <c r="B542" i="3"/>
  <c r="A541" i="3"/>
  <c r="C541" i="3"/>
  <c r="B541" i="3"/>
  <c r="A540" i="3"/>
  <c r="C540" i="3"/>
  <c r="B540" i="3"/>
  <c r="A539" i="3"/>
  <c r="C539" i="3"/>
  <c r="B539" i="3"/>
  <c r="C538" i="3"/>
  <c r="B538" i="3"/>
  <c r="C537" i="3"/>
  <c r="B537" i="3"/>
  <c r="C536" i="3"/>
  <c r="B536" i="3"/>
  <c r="C535" i="3"/>
  <c r="B535" i="3"/>
  <c r="C534" i="3"/>
  <c r="B534" i="3"/>
  <c r="C533" i="3"/>
  <c r="B533" i="3"/>
  <c r="C532" i="3"/>
  <c r="B532" i="3"/>
  <c r="C531" i="3"/>
  <c r="B531" i="3"/>
  <c r="C530" i="3"/>
  <c r="B530" i="3"/>
  <c r="C529" i="3"/>
  <c r="B529" i="3"/>
  <c r="C528" i="3"/>
  <c r="B528" i="3"/>
  <c r="C527" i="3"/>
  <c r="B527" i="3"/>
  <c r="C526" i="3"/>
  <c r="B526" i="3"/>
  <c r="C525" i="3"/>
  <c r="B525" i="3"/>
  <c r="C524" i="3"/>
  <c r="B524" i="3"/>
  <c r="C523" i="3"/>
  <c r="B523" i="3"/>
  <c r="A522" i="3"/>
  <c r="C522" i="3"/>
  <c r="B522" i="3"/>
  <c r="A521" i="3"/>
  <c r="C521" i="3"/>
  <c r="B521" i="3"/>
  <c r="A520" i="3"/>
  <c r="C520" i="3"/>
  <c r="B520" i="3"/>
  <c r="A519" i="3"/>
  <c r="C519" i="3"/>
  <c r="B519" i="3"/>
  <c r="A518" i="3"/>
  <c r="C518" i="3"/>
  <c r="B518" i="3"/>
  <c r="A517" i="3"/>
  <c r="C517" i="3"/>
  <c r="B517" i="3"/>
  <c r="A516" i="3"/>
  <c r="C516" i="3"/>
  <c r="B516" i="3"/>
  <c r="A515" i="3"/>
  <c r="C515" i="3"/>
  <c r="B515" i="3"/>
  <c r="C514" i="3"/>
  <c r="B514" i="3"/>
  <c r="C513" i="3"/>
  <c r="B513" i="3"/>
  <c r="C512" i="3"/>
  <c r="B512" i="3"/>
  <c r="C511" i="3"/>
  <c r="B511" i="3"/>
  <c r="C510" i="3"/>
  <c r="B510" i="3"/>
  <c r="C509" i="3"/>
  <c r="B509" i="3"/>
  <c r="C508" i="3"/>
  <c r="B508" i="3"/>
  <c r="C507" i="3"/>
  <c r="B507" i="3"/>
  <c r="C506" i="3"/>
  <c r="B506" i="3"/>
  <c r="C505" i="3"/>
  <c r="B505" i="3"/>
  <c r="C504" i="3"/>
  <c r="B504" i="3"/>
  <c r="C503" i="3"/>
  <c r="B503" i="3"/>
  <c r="A502" i="3"/>
  <c r="C502" i="3"/>
  <c r="B502" i="3"/>
  <c r="A501" i="3"/>
  <c r="C501" i="3"/>
  <c r="B501" i="3"/>
  <c r="C500" i="3"/>
  <c r="B500" i="3"/>
  <c r="C499" i="3"/>
  <c r="B499" i="3"/>
  <c r="A498" i="3"/>
  <c r="C498" i="3"/>
  <c r="B498" i="3"/>
  <c r="A497" i="3"/>
  <c r="C497" i="3"/>
  <c r="B497" i="3"/>
  <c r="A496" i="3"/>
  <c r="C496" i="3"/>
  <c r="B496" i="3"/>
  <c r="A495" i="3"/>
  <c r="C495" i="3"/>
  <c r="B495" i="3"/>
  <c r="A494" i="3"/>
  <c r="C494" i="3"/>
  <c r="B494" i="3"/>
  <c r="A493" i="3"/>
  <c r="C493" i="3"/>
  <c r="B493" i="3"/>
  <c r="A492" i="3"/>
  <c r="C492" i="3"/>
  <c r="B492" i="3"/>
  <c r="A491" i="3"/>
  <c r="C491" i="3"/>
  <c r="B491" i="3"/>
  <c r="A490" i="3"/>
  <c r="C490" i="3"/>
  <c r="B490" i="3"/>
  <c r="C489" i="3"/>
  <c r="B489" i="3"/>
  <c r="C488" i="3"/>
  <c r="B488" i="3"/>
  <c r="C487" i="3"/>
  <c r="B487" i="3"/>
  <c r="C486" i="3"/>
  <c r="B486" i="3"/>
  <c r="C485" i="3"/>
  <c r="B485" i="3"/>
  <c r="C484" i="3"/>
  <c r="B484" i="3"/>
  <c r="C483" i="3"/>
  <c r="B483" i="3"/>
  <c r="C482" i="3"/>
  <c r="B482" i="3"/>
  <c r="C481" i="3"/>
  <c r="B481" i="3"/>
  <c r="C480" i="3"/>
  <c r="B480" i="3"/>
  <c r="C479" i="3"/>
  <c r="B479" i="3"/>
  <c r="C478" i="3"/>
  <c r="B478" i="3"/>
  <c r="C477" i="3"/>
  <c r="B477" i="3"/>
  <c r="C476" i="3"/>
  <c r="B476" i="3"/>
  <c r="C475" i="3"/>
  <c r="B475" i="3"/>
  <c r="A474" i="3"/>
  <c r="C474" i="3"/>
  <c r="B474" i="3"/>
  <c r="A473" i="3"/>
  <c r="C473" i="3"/>
  <c r="B473" i="3"/>
  <c r="A472" i="3"/>
  <c r="C472" i="3"/>
  <c r="B472" i="3"/>
  <c r="A471" i="3"/>
  <c r="C471" i="3"/>
  <c r="B471" i="3"/>
  <c r="A470" i="3"/>
  <c r="C470" i="3"/>
  <c r="B470" i="3"/>
  <c r="A469" i="3"/>
  <c r="C469" i="3"/>
  <c r="B469" i="3"/>
  <c r="A468" i="3"/>
  <c r="C468" i="3"/>
  <c r="B468" i="3"/>
  <c r="A467" i="3"/>
  <c r="C467" i="3"/>
  <c r="B467" i="3"/>
  <c r="C466" i="3"/>
  <c r="B466" i="3"/>
  <c r="C465" i="3"/>
  <c r="B465" i="3"/>
  <c r="C464" i="3"/>
  <c r="B464" i="3"/>
  <c r="C463" i="3"/>
  <c r="B463" i="3"/>
  <c r="C462" i="3"/>
  <c r="B462" i="3"/>
  <c r="C461" i="3"/>
  <c r="B461" i="3"/>
  <c r="C460" i="3"/>
  <c r="B460" i="3"/>
  <c r="C459" i="3"/>
  <c r="B459" i="3"/>
  <c r="C458" i="3"/>
  <c r="B458" i="3"/>
  <c r="C457" i="3"/>
  <c r="B457" i="3"/>
  <c r="C456" i="3"/>
  <c r="B456" i="3"/>
  <c r="C455" i="3"/>
  <c r="B455" i="3"/>
  <c r="C454" i="3"/>
  <c r="B454" i="3"/>
  <c r="C453" i="3"/>
  <c r="B453" i="3"/>
  <c r="C452" i="3"/>
  <c r="B452" i="3"/>
  <c r="A451" i="3"/>
  <c r="C451" i="3"/>
  <c r="B451" i="3"/>
  <c r="C450" i="3"/>
  <c r="B450" i="3"/>
  <c r="C449" i="3"/>
  <c r="B449" i="3"/>
  <c r="C448" i="3"/>
  <c r="B448" i="3"/>
  <c r="C447" i="3"/>
  <c r="B447" i="3"/>
  <c r="C446" i="3"/>
  <c r="B446" i="3"/>
  <c r="C445" i="3"/>
  <c r="B445" i="3"/>
  <c r="C444" i="3"/>
  <c r="B444" i="3"/>
  <c r="C443" i="3"/>
  <c r="B443" i="3"/>
  <c r="C442" i="3"/>
  <c r="B442" i="3"/>
  <c r="C441" i="3"/>
  <c r="B441" i="3"/>
  <c r="C440" i="3"/>
  <c r="B440" i="3"/>
  <c r="C439" i="3"/>
  <c r="B439" i="3"/>
  <c r="C438" i="3"/>
  <c r="B438" i="3"/>
  <c r="C437" i="3"/>
  <c r="B437" i="3"/>
  <c r="C436" i="3"/>
  <c r="B436" i="3"/>
  <c r="C435" i="3"/>
  <c r="B435" i="3"/>
  <c r="C434" i="3"/>
  <c r="B434" i="3"/>
  <c r="C433" i="3"/>
  <c r="B433" i="3"/>
  <c r="C432" i="3"/>
  <c r="B432" i="3"/>
  <c r="C431" i="3"/>
  <c r="B431" i="3"/>
  <c r="C430" i="3"/>
  <c r="B430" i="3"/>
  <c r="C429" i="3"/>
  <c r="B429" i="3"/>
  <c r="C428" i="3"/>
  <c r="B428" i="3"/>
  <c r="C427" i="3"/>
  <c r="B427" i="3"/>
  <c r="C426" i="3"/>
  <c r="B426" i="3"/>
  <c r="C425" i="3"/>
  <c r="B425" i="3"/>
  <c r="A424" i="3"/>
  <c r="C424" i="3"/>
  <c r="B424" i="3"/>
  <c r="C423" i="3"/>
  <c r="B423" i="3"/>
  <c r="A422" i="3"/>
  <c r="C422" i="3"/>
  <c r="B422" i="3"/>
  <c r="A421" i="3"/>
  <c r="C421" i="3"/>
  <c r="B421" i="3"/>
  <c r="C420" i="3"/>
  <c r="B420" i="3"/>
  <c r="C419" i="3"/>
  <c r="B419" i="3"/>
  <c r="C418" i="3"/>
  <c r="B418" i="3"/>
  <c r="C417" i="3"/>
  <c r="B417" i="3"/>
  <c r="C416" i="3"/>
  <c r="B416" i="3"/>
  <c r="C415" i="3"/>
  <c r="B415" i="3"/>
  <c r="C414" i="3"/>
  <c r="B414" i="3"/>
  <c r="C413" i="3"/>
  <c r="B413" i="3"/>
  <c r="C412" i="3"/>
  <c r="B412" i="3"/>
  <c r="C411" i="3"/>
  <c r="B411" i="3"/>
  <c r="C410" i="3"/>
  <c r="B410" i="3"/>
  <c r="C409" i="3"/>
  <c r="B409" i="3"/>
  <c r="C408" i="3"/>
  <c r="B408" i="3"/>
  <c r="C407" i="3"/>
  <c r="B407" i="3"/>
  <c r="C406" i="3"/>
  <c r="B406" i="3"/>
  <c r="C405" i="3"/>
  <c r="B405" i="3"/>
  <c r="C404" i="3"/>
  <c r="B404" i="3"/>
  <c r="C403" i="3"/>
  <c r="B403" i="3"/>
  <c r="C402" i="3"/>
  <c r="B402" i="3"/>
  <c r="A401" i="3"/>
  <c r="C401" i="3"/>
  <c r="B401" i="3"/>
  <c r="A400" i="3"/>
  <c r="C400" i="3"/>
  <c r="B400" i="3"/>
  <c r="A399" i="3"/>
  <c r="C399" i="3"/>
  <c r="B399" i="3"/>
  <c r="A398" i="3"/>
  <c r="C398" i="3"/>
  <c r="B398" i="3"/>
  <c r="A397" i="3"/>
  <c r="C397" i="3"/>
  <c r="B397" i="3"/>
  <c r="A396" i="3"/>
  <c r="C396" i="3"/>
  <c r="B396" i="3"/>
  <c r="A395" i="3"/>
  <c r="C395" i="3"/>
  <c r="B395" i="3"/>
  <c r="C394" i="3"/>
  <c r="B394" i="3"/>
  <c r="C393" i="3"/>
  <c r="B393" i="3"/>
  <c r="C392" i="3"/>
  <c r="B392" i="3"/>
  <c r="C391" i="3"/>
  <c r="B391" i="3"/>
  <c r="C390" i="3"/>
  <c r="B390" i="3"/>
  <c r="C389" i="3"/>
  <c r="B389" i="3"/>
  <c r="C388" i="3"/>
  <c r="B388" i="3"/>
  <c r="C387" i="3"/>
  <c r="B387" i="3"/>
  <c r="C386" i="3"/>
  <c r="B386" i="3"/>
  <c r="C385" i="3"/>
  <c r="B385" i="3"/>
  <c r="C384" i="3"/>
  <c r="B384" i="3"/>
  <c r="A383" i="3"/>
  <c r="C383" i="3"/>
  <c r="B383" i="3"/>
  <c r="A382" i="3"/>
  <c r="C382" i="3"/>
  <c r="B382" i="3"/>
  <c r="A381" i="3"/>
  <c r="C381" i="3"/>
  <c r="B381" i="3"/>
  <c r="A380" i="3"/>
  <c r="C380" i="3"/>
  <c r="B380" i="3"/>
  <c r="A379" i="3"/>
  <c r="C379" i="3"/>
  <c r="B379" i="3"/>
  <c r="C378" i="3"/>
  <c r="B378" i="3"/>
  <c r="A377" i="3"/>
  <c r="C377" i="3"/>
  <c r="B377" i="3"/>
  <c r="A376" i="3"/>
  <c r="C376" i="3"/>
  <c r="B376" i="3"/>
  <c r="A375" i="3"/>
  <c r="C375" i="3"/>
  <c r="B375" i="3"/>
  <c r="A374" i="3"/>
  <c r="C374" i="3"/>
  <c r="B374" i="3"/>
  <c r="A373" i="3"/>
  <c r="C373" i="3"/>
  <c r="B373" i="3"/>
  <c r="A372" i="3"/>
  <c r="C372" i="3"/>
  <c r="B372" i="3"/>
  <c r="A371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A354" i="3"/>
  <c r="C354" i="3"/>
  <c r="B354" i="3"/>
  <c r="A353" i="3"/>
  <c r="C353" i="3"/>
  <c r="B353" i="3"/>
  <c r="A352" i="3"/>
  <c r="C352" i="3"/>
  <c r="B352" i="3"/>
  <c r="A351" i="3"/>
  <c r="C351" i="3"/>
  <c r="B351" i="3"/>
  <c r="A350" i="3"/>
  <c r="C350" i="3"/>
  <c r="B350" i="3"/>
  <c r="A349" i="3"/>
  <c r="C349" i="3"/>
  <c r="B349" i="3"/>
  <c r="A348" i="3"/>
  <c r="C348" i="3"/>
  <c r="B348" i="3"/>
  <c r="A347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A327" i="3"/>
  <c r="C327" i="3"/>
  <c r="B327" i="3"/>
  <c r="C326" i="3"/>
  <c r="B326" i="3"/>
  <c r="A325" i="3"/>
  <c r="C325" i="3"/>
  <c r="B325" i="3"/>
  <c r="A324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A306" i="3"/>
  <c r="C306" i="3"/>
  <c r="B306" i="3"/>
  <c r="A305" i="3"/>
  <c r="C305" i="3"/>
  <c r="B305" i="3"/>
  <c r="A304" i="3"/>
  <c r="C304" i="3"/>
  <c r="B304" i="3"/>
  <c r="A303" i="3"/>
  <c r="C303" i="3"/>
  <c r="B303" i="3"/>
  <c r="A302" i="3"/>
  <c r="C302" i="3"/>
  <c r="B302" i="3"/>
  <c r="A301" i="3"/>
  <c r="C301" i="3"/>
  <c r="B301" i="3"/>
  <c r="A300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A286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A278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A264" i="3"/>
  <c r="C264" i="3"/>
  <c r="B264" i="3"/>
  <c r="A263" i="3"/>
  <c r="C263" i="3"/>
  <c r="B263" i="3"/>
  <c r="A262" i="3"/>
  <c r="C262" i="3"/>
  <c r="B262" i="3"/>
  <c r="C261" i="3"/>
  <c r="B261" i="3"/>
  <c r="A260" i="3"/>
  <c r="C260" i="3"/>
  <c r="B260" i="3"/>
  <c r="A259" i="3"/>
  <c r="C259" i="3"/>
  <c r="B259" i="3"/>
  <c r="A258" i="3"/>
  <c r="C258" i="3"/>
  <c r="B258" i="3"/>
  <c r="A257" i="3"/>
  <c r="C257" i="3"/>
  <c r="B257" i="3"/>
  <c r="A256" i="3"/>
  <c r="C256" i="3"/>
  <c r="B256" i="3"/>
  <c r="A255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A232" i="3"/>
  <c r="C232" i="3"/>
  <c r="B232" i="3"/>
  <c r="C231" i="3"/>
  <c r="B231" i="3"/>
  <c r="C230" i="3"/>
  <c r="B230" i="3"/>
  <c r="C229" i="3"/>
  <c r="B229" i="3"/>
  <c r="C228" i="3"/>
  <c r="B228" i="3"/>
  <c r="A227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A211" i="3"/>
  <c r="C211" i="3"/>
  <c r="B211" i="3"/>
  <c r="A210" i="3"/>
  <c r="C210" i="3"/>
  <c r="B210" i="3"/>
  <c r="A209" i="3"/>
  <c r="C209" i="3"/>
  <c r="B209" i="3"/>
  <c r="A208" i="3"/>
  <c r="C208" i="3"/>
  <c r="B208" i="3"/>
  <c r="A207" i="3"/>
  <c r="C207" i="3"/>
  <c r="B207" i="3"/>
  <c r="A206" i="3"/>
  <c r="C206" i="3"/>
  <c r="B206" i="3"/>
  <c r="A205" i="3"/>
  <c r="C205" i="3"/>
  <c r="B205" i="3"/>
  <c r="A204" i="3"/>
  <c r="C204" i="3"/>
  <c r="B204" i="3"/>
  <c r="A203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A186" i="3"/>
  <c r="C186" i="3"/>
  <c r="B186" i="3"/>
  <c r="A185" i="3"/>
  <c r="C185" i="3"/>
  <c r="B185" i="3"/>
  <c r="A184" i="3"/>
  <c r="C184" i="3"/>
  <c r="B184" i="3"/>
  <c r="A183" i="3"/>
  <c r="C183" i="3"/>
  <c r="B183" i="3"/>
  <c r="A182" i="3"/>
  <c r="C182" i="3"/>
  <c r="B182" i="3"/>
  <c r="A181" i="3"/>
  <c r="C181" i="3"/>
  <c r="B181" i="3"/>
  <c r="A180" i="3"/>
  <c r="C180" i="3"/>
  <c r="B180" i="3"/>
  <c r="A179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A166" i="3"/>
  <c r="C166" i="3"/>
  <c r="B166" i="3"/>
  <c r="A165" i="3"/>
  <c r="C165" i="3"/>
  <c r="B165" i="3"/>
  <c r="C164" i="3"/>
  <c r="B164" i="3"/>
  <c r="C163" i="3"/>
  <c r="B163" i="3"/>
  <c r="A162" i="3"/>
  <c r="C162" i="3"/>
  <c r="B162" i="3"/>
  <c r="A161" i="3"/>
  <c r="C161" i="3"/>
  <c r="B161" i="3"/>
  <c r="A160" i="3"/>
  <c r="C160" i="3"/>
  <c r="B160" i="3"/>
  <c r="A159" i="3"/>
  <c r="C159" i="3"/>
  <c r="B159" i="3"/>
  <c r="A158" i="3"/>
  <c r="C158" i="3"/>
  <c r="B158" i="3"/>
  <c r="A157" i="3"/>
  <c r="C157" i="3"/>
  <c r="B157" i="3"/>
  <c r="A156" i="3"/>
  <c r="C156" i="3"/>
  <c r="B156" i="3"/>
  <c r="A155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A138" i="3"/>
  <c r="C138" i="3"/>
  <c r="B138" i="3"/>
  <c r="A137" i="3"/>
  <c r="C137" i="3"/>
  <c r="B137" i="3"/>
  <c r="A136" i="3"/>
  <c r="C136" i="3"/>
  <c r="B136" i="3"/>
  <c r="A135" i="3"/>
  <c r="C135" i="3"/>
  <c r="B135" i="3"/>
  <c r="A134" i="3"/>
  <c r="C134" i="3"/>
  <c r="B134" i="3"/>
  <c r="A133" i="3"/>
  <c r="C133" i="3"/>
  <c r="B133" i="3"/>
  <c r="A132" i="3"/>
  <c r="C132" i="3"/>
  <c r="B132" i="3"/>
  <c r="A131" i="3"/>
  <c r="C131" i="3"/>
  <c r="B131" i="3"/>
  <c r="A130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A92" i="3"/>
  <c r="C92" i="3"/>
  <c r="B92" i="3"/>
  <c r="A91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A71" i="3"/>
  <c r="C71" i="3"/>
  <c r="B71" i="3"/>
  <c r="C70" i="3"/>
  <c r="B70" i="3"/>
  <c r="C69" i="3"/>
  <c r="B69" i="3"/>
  <c r="C68" i="3"/>
  <c r="B68" i="3"/>
  <c r="C67" i="3"/>
  <c r="B67" i="3"/>
  <c r="A66" i="3"/>
  <c r="C66" i="3"/>
  <c r="B66" i="3"/>
  <c r="A65" i="3"/>
  <c r="C65" i="3"/>
  <c r="B65" i="3"/>
  <c r="A64" i="3"/>
  <c r="C64" i="3"/>
  <c r="B64" i="3"/>
  <c r="A63" i="3"/>
  <c r="C63" i="3"/>
  <c r="B63" i="3"/>
  <c r="A62" i="3"/>
  <c r="C62" i="3"/>
  <c r="B62" i="3"/>
  <c r="A61" i="3"/>
  <c r="C61" i="3"/>
  <c r="B61" i="3"/>
  <c r="A60" i="3"/>
  <c r="C60" i="3"/>
  <c r="B60" i="3"/>
  <c r="A59" i="3"/>
  <c r="C59" i="3"/>
  <c r="B59" i="3"/>
  <c r="C58" i="3"/>
  <c r="B58" i="3"/>
  <c r="C57" i="3"/>
  <c r="B57" i="3"/>
  <c r="C56" i="3"/>
  <c r="B56" i="3"/>
  <c r="C55" i="3"/>
  <c r="B55" i="3"/>
  <c r="C54" i="3"/>
  <c r="B54" i="3"/>
  <c r="C53" i="3"/>
  <c r="B53" i="3"/>
  <c r="C52" i="3"/>
  <c r="B52" i="3"/>
  <c r="C51" i="3"/>
  <c r="B51" i="3"/>
  <c r="C50" i="3"/>
  <c r="B50" i="3"/>
  <c r="C49" i="3"/>
  <c r="B49" i="3"/>
  <c r="C48" i="3"/>
  <c r="B48" i="3"/>
  <c r="C47" i="3"/>
  <c r="B47" i="3"/>
  <c r="C46" i="3"/>
  <c r="B46" i="3"/>
  <c r="C45" i="3"/>
  <c r="B45" i="3"/>
  <c r="C44" i="3"/>
  <c r="B44" i="3"/>
  <c r="C43" i="3"/>
  <c r="B43" i="3"/>
  <c r="A42" i="3"/>
  <c r="C42" i="3"/>
  <c r="B42" i="3"/>
  <c r="A41" i="3"/>
  <c r="C41" i="3"/>
  <c r="B41" i="3"/>
  <c r="A40" i="3"/>
  <c r="C40" i="3"/>
  <c r="B40" i="3"/>
  <c r="A39" i="3"/>
  <c r="C39" i="3"/>
  <c r="B39" i="3"/>
  <c r="A38" i="3"/>
  <c r="C38" i="3"/>
  <c r="B38" i="3"/>
  <c r="A37" i="3"/>
  <c r="C37" i="3"/>
  <c r="B37" i="3"/>
  <c r="A36" i="3"/>
  <c r="C36" i="3"/>
  <c r="B36" i="3"/>
  <c r="A35" i="3"/>
  <c r="C35" i="3"/>
  <c r="B35" i="3"/>
  <c r="A34" i="3"/>
  <c r="C34" i="3"/>
  <c r="B34" i="3"/>
  <c r="C33" i="3"/>
  <c r="B33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B25" i="3"/>
  <c r="C24" i="3"/>
  <c r="B24" i="3"/>
  <c r="C23" i="3"/>
  <c r="B23" i="3"/>
  <c r="C22" i="3"/>
  <c r="B22" i="3"/>
  <c r="C21" i="3"/>
  <c r="B21" i="3"/>
  <c r="C20" i="3"/>
  <c r="B20" i="3"/>
  <c r="C19" i="3"/>
  <c r="B19" i="3"/>
  <c r="A18" i="3"/>
  <c r="C18" i="3"/>
  <c r="B18" i="3"/>
  <c r="A17" i="3"/>
  <c r="C17" i="3"/>
  <c r="B17" i="3"/>
  <c r="A16" i="3"/>
  <c r="C16" i="3"/>
  <c r="B16" i="3"/>
  <c r="A15" i="3"/>
  <c r="C15" i="3"/>
  <c r="B15" i="3"/>
  <c r="A14" i="3"/>
  <c r="C14" i="3"/>
  <c r="B14" i="3"/>
  <c r="A13" i="3"/>
  <c r="C13" i="3"/>
  <c r="B13" i="3"/>
  <c r="A12" i="3"/>
  <c r="C12" i="3"/>
  <c r="B12" i="3"/>
  <c r="A11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</calcChain>
</file>

<file path=xl/sharedStrings.xml><?xml version="1.0" encoding="utf-8"?>
<sst xmlns="http://schemas.openxmlformats.org/spreadsheetml/2006/main" count="24832" uniqueCount="555">
  <si>
    <t>date</t>
  </si>
  <si>
    <t>Temperature</t>
  </si>
  <si>
    <t>Dew Point</t>
  </si>
  <si>
    <t>Humidity</t>
  </si>
  <si>
    <t>Wind</t>
  </si>
  <si>
    <t>Wind Speed</t>
  </si>
  <si>
    <t>Wind Gust</t>
  </si>
  <si>
    <t>Pressure</t>
  </si>
  <si>
    <t>Precip.</t>
  </si>
  <si>
    <t>Condition</t>
  </si>
  <si>
    <t>Day</t>
  </si>
  <si>
    <t>Hour</t>
  </si>
  <si>
    <t>74 F</t>
  </si>
  <si>
    <t>68 F</t>
  </si>
  <si>
    <t>82 %</t>
  </si>
  <si>
    <t>SW</t>
  </si>
  <si>
    <t>6 mph</t>
  </si>
  <si>
    <t>0 mph</t>
  </si>
  <si>
    <t>30.03 in</t>
  </si>
  <si>
    <t>0.0 in</t>
  </si>
  <si>
    <t>Mostly Cloudy</t>
  </si>
  <si>
    <t>WSW</t>
  </si>
  <si>
    <t>30.04 in</t>
  </si>
  <si>
    <t>Cloudy</t>
  </si>
  <si>
    <t>73 F</t>
  </si>
  <si>
    <t>84 %</t>
  </si>
  <si>
    <t>5 mph</t>
  </si>
  <si>
    <t>72 F</t>
  </si>
  <si>
    <t>87 %</t>
  </si>
  <si>
    <t>SSW</t>
  </si>
  <si>
    <t>Partly Cloudy</t>
  </si>
  <si>
    <t>71 F</t>
  </si>
  <si>
    <t>67 F</t>
  </si>
  <si>
    <t>N</t>
  </si>
  <si>
    <t>CALM</t>
  </si>
  <si>
    <t>30.05 in</t>
  </si>
  <si>
    <t>Fair</t>
  </si>
  <si>
    <t>76 F</t>
  </si>
  <si>
    <t>74 %</t>
  </si>
  <si>
    <t>W</t>
  </si>
  <si>
    <t>66 %</t>
  </si>
  <si>
    <t>3 mph</t>
  </si>
  <si>
    <t>30.07 in</t>
  </si>
  <si>
    <t>60 %</t>
  </si>
  <si>
    <t>NNW</t>
  </si>
  <si>
    <t>10 mph</t>
  </si>
  <si>
    <t>30.08 in</t>
  </si>
  <si>
    <t>58 %</t>
  </si>
  <si>
    <t>NNE</t>
  </si>
  <si>
    <t>9 mph</t>
  </si>
  <si>
    <t>66 F</t>
  </si>
  <si>
    <t>51 %</t>
  </si>
  <si>
    <t>8 mph</t>
  </si>
  <si>
    <t>65 F</t>
  </si>
  <si>
    <t>45 %</t>
  </si>
  <si>
    <t>NE</t>
  </si>
  <si>
    <t>43 %</t>
  </si>
  <si>
    <t>ENE</t>
  </si>
  <si>
    <t>64 F</t>
  </si>
  <si>
    <t>42 %</t>
  </si>
  <si>
    <t>63 F</t>
  </si>
  <si>
    <t>49 %</t>
  </si>
  <si>
    <t>7 mph</t>
  </si>
  <si>
    <t>30.01 in</t>
  </si>
  <si>
    <t>E</t>
  </si>
  <si>
    <t>13 mph</t>
  </si>
  <si>
    <t>53 %</t>
  </si>
  <si>
    <t>62 %</t>
  </si>
  <si>
    <t>SSE</t>
  </si>
  <si>
    <t>15 mph</t>
  </si>
  <si>
    <t>24 mph</t>
  </si>
  <si>
    <t>ESE</t>
  </si>
  <si>
    <t>69 %</t>
  </si>
  <si>
    <t>68 %</t>
  </si>
  <si>
    <t>71 %</t>
  </si>
  <si>
    <t>S</t>
  </si>
  <si>
    <t>69 F</t>
  </si>
  <si>
    <t>76 %</t>
  </si>
  <si>
    <t>Thunder</t>
  </si>
  <si>
    <t>79 %</t>
  </si>
  <si>
    <t>Thunder in the Vicinity</t>
  </si>
  <si>
    <t>70 F</t>
  </si>
  <si>
    <t>12 mph</t>
  </si>
  <si>
    <t>30.10 in</t>
  </si>
  <si>
    <t>Light Rain</t>
  </si>
  <si>
    <t>30.09 in</t>
  </si>
  <si>
    <t>T-Storm</t>
  </si>
  <si>
    <t>30.14 in</t>
  </si>
  <si>
    <t>30.12 in</t>
  </si>
  <si>
    <t>64 %</t>
  </si>
  <si>
    <t>30.11 in</t>
  </si>
  <si>
    <t>54 %</t>
  </si>
  <si>
    <t>VAR</t>
  </si>
  <si>
    <t>46 %</t>
  </si>
  <si>
    <t>14 mph</t>
  </si>
  <si>
    <t>30.06 in</t>
  </si>
  <si>
    <t>55 %</t>
  </si>
  <si>
    <t>67 %</t>
  </si>
  <si>
    <t>85 %</t>
  </si>
  <si>
    <t>75 F</t>
  </si>
  <si>
    <t>30.02 in</t>
  </si>
  <si>
    <t>91 %</t>
  </si>
  <si>
    <t>30.00 in</t>
  </si>
  <si>
    <t>29.99 in</t>
  </si>
  <si>
    <t>29.96 in</t>
  </si>
  <si>
    <t>29.94 in</t>
  </si>
  <si>
    <t>29.92 in</t>
  </si>
  <si>
    <t>29.91 in</t>
  </si>
  <si>
    <t>29.90 in</t>
  </si>
  <si>
    <t>59 %</t>
  </si>
  <si>
    <t>SE</t>
  </si>
  <si>
    <t>29.89 in</t>
  </si>
  <si>
    <t>63 %</t>
  </si>
  <si>
    <t>29.93 in</t>
  </si>
  <si>
    <t>61 %</t>
  </si>
  <si>
    <t>NW</t>
  </si>
  <si>
    <t>57 %</t>
  </si>
  <si>
    <t>WNW</t>
  </si>
  <si>
    <t>39 %</t>
  </si>
  <si>
    <t>41 %</t>
  </si>
  <si>
    <t>59 F</t>
  </si>
  <si>
    <t>35 %</t>
  </si>
  <si>
    <t>29.88 in</t>
  </si>
  <si>
    <t>60 F</t>
  </si>
  <si>
    <t>34 %</t>
  </si>
  <si>
    <t>36 %</t>
  </si>
  <si>
    <t>40 %</t>
  </si>
  <si>
    <t>58 F</t>
  </si>
  <si>
    <t>29.97 in</t>
  </si>
  <si>
    <t>65 %</t>
  </si>
  <si>
    <t>48 %</t>
  </si>
  <si>
    <t>20 mph</t>
  </si>
  <si>
    <t>26 mph</t>
  </si>
  <si>
    <t>56 %</t>
  </si>
  <si>
    <t>73 %</t>
  </si>
  <si>
    <t>29.87 in</t>
  </si>
  <si>
    <t>78 %</t>
  </si>
  <si>
    <t>29.85 in</t>
  </si>
  <si>
    <t>29.83 in</t>
  </si>
  <si>
    <t>29.80 in</t>
  </si>
  <si>
    <t>62 F</t>
  </si>
  <si>
    <t>38 %</t>
  </si>
  <si>
    <t>29.79 in</t>
  </si>
  <si>
    <t>29.78 in</t>
  </si>
  <si>
    <t>72 %</t>
  </si>
  <si>
    <t>16 mph</t>
  </si>
  <si>
    <t>29.81 in</t>
  </si>
  <si>
    <t>18 mph</t>
  </si>
  <si>
    <t>29.82 in</t>
  </si>
  <si>
    <t>77 %</t>
  </si>
  <si>
    <t>29.77 in</t>
  </si>
  <si>
    <t>17 mph</t>
  </si>
  <si>
    <t>29.73 in</t>
  </si>
  <si>
    <t>47 %</t>
  </si>
  <si>
    <t>29.70 in</t>
  </si>
  <si>
    <t>29.69 in</t>
  </si>
  <si>
    <t>36 mph</t>
  </si>
  <si>
    <t>29.74 in</t>
  </si>
  <si>
    <t>Heavy T-Storm</t>
  </si>
  <si>
    <t>29.76 in</t>
  </si>
  <si>
    <t>81 %</t>
  </si>
  <si>
    <t>29.75 in</t>
  </si>
  <si>
    <t>44 %</t>
  </si>
  <si>
    <t>29.72 in</t>
  </si>
  <si>
    <t>57 F</t>
  </si>
  <si>
    <t>32 %</t>
  </si>
  <si>
    <t>29.71 in</t>
  </si>
  <si>
    <t>33 %</t>
  </si>
  <si>
    <t>61 F</t>
  </si>
  <si>
    <t>50 %</t>
  </si>
  <si>
    <t>23 mph</t>
  </si>
  <si>
    <t>55 F</t>
  </si>
  <si>
    <t>29 %</t>
  </si>
  <si>
    <t>21 mph</t>
  </si>
  <si>
    <t>56 F</t>
  </si>
  <si>
    <t>54 F</t>
  </si>
  <si>
    <t>29.84 in</t>
  </si>
  <si>
    <t>53 F</t>
  </si>
  <si>
    <t>52 F</t>
  </si>
  <si>
    <t>29.86 in</t>
  </si>
  <si>
    <t>29.95 in</t>
  </si>
  <si>
    <t>29.98 in</t>
  </si>
  <si>
    <t>51 F</t>
  </si>
  <si>
    <t>30 %</t>
  </si>
  <si>
    <t>75 %</t>
  </si>
  <si>
    <t>0.1 in</t>
  </si>
  <si>
    <t>Light Rain with Thunder</t>
  </si>
  <si>
    <t>89 %</t>
  </si>
  <si>
    <t>90 %</t>
  </si>
  <si>
    <t>94 %</t>
  </si>
  <si>
    <t>88 %</t>
  </si>
  <si>
    <t>52 %</t>
  </si>
  <si>
    <t>37 %</t>
  </si>
  <si>
    <t>Heavy Rain</t>
  </si>
  <si>
    <t>83 %</t>
  </si>
  <si>
    <t>70 %</t>
  </si>
  <si>
    <t>30.16 in</t>
  </si>
  <si>
    <t>30.17 in</t>
  </si>
  <si>
    <t>30.15 in</t>
  </si>
  <si>
    <t>30.13 in</t>
  </si>
  <si>
    <t>30.18 in</t>
  </si>
  <si>
    <t>30.19 in</t>
  </si>
  <si>
    <t>30.20 in</t>
  </si>
  <si>
    <t>30.21 in</t>
  </si>
  <si>
    <t>22 mph</t>
  </si>
  <si>
    <t>28 mph</t>
  </si>
  <si>
    <t>29 mph</t>
  </si>
  <si>
    <t>30.22 in</t>
  </si>
  <si>
    <t>30.23 in</t>
  </si>
  <si>
    <t>30.24 in</t>
  </si>
  <si>
    <t>30.25 in</t>
  </si>
  <si>
    <t>30.26 in</t>
  </si>
  <si>
    <t>30.27 in</t>
  </si>
  <si>
    <t>30.28 in</t>
  </si>
  <si>
    <t>25 mph</t>
  </si>
  <si>
    <t>80 %</t>
  </si>
  <si>
    <t>30 mph</t>
  </si>
  <si>
    <t>30.30 in</t>
  </si>
  <si>
    <t>30.32 in</t>
  </si>
  <si>
    <t>30.31 in</t>
  </si>
  <si>
    <t>30.29 in</t>
  </si>
  <si>
    <t>Light Drizzle</t>
  </si>
  <si>
    <t>30.34 in</t>
  </si>
  <si>
    <t>30.35 in</t>
  </si>
  <si>
    <t>30.36 in</t>
  </si>
  <si>
    <t>30.33 in</t>
  </si>
  <si>
    <t>27 %</t>
  </si>
  <si>
    <t>46 F</t>
  </si>
  <si>
    <t>24 %</t>
  </si>
  <si>
    <t>50 F</t>
  </si>
  <si>
    <t>49 F</t>
  </si>
  <si>
    <t>48 F</t>
  </si>
  <si>
    <t>45 F</t>
  </si>
  <si>
    <t>43 F</t>
  </si>
  <si>
    <t>37 F</t>
  </si>
  <si>
    <t>26 %</t>
  </si>
  <si>
    <t>34 F</t>
  </si>
  <si>
    <t>23 %</t>
  </si>
  <si>
    <t>22 %</t>
  </si>
  <si>
    <t>36 F</t>
  </si>
  <si>
    <t>42 F</t>
  </si>
  <si>
    <t>31 %</t>
  </si>
  <si>
    <t>47 F</t>
  </si>
  <si>
    <t>Fair / Windy</t>
  </si>
  <si>
    <t>40 F</t>
  </si>
  <si>
    <t>41 F</t>
  </si>
  <si>
    <t>39 F</t>
  </si>
  <si>
    <t>30.38 in</t>
  </si>
  <si>
    <t>30.40 in</t>
  </si>
  <si>
    <t>30.41 in</t>
  </si>
  <si>
    <t>30.42 in</t>
  </si>
  <si>
    <t>44 F</t>
  </si>
  <si>
    <t>30.39 in</t>
  </si>
  <si>
    <t>31 mph</t>
  </si>
  <si>
    <t>Light Rain / Windy</t>
  </si>
  <si>
    <t>Cloudy / Windy</t>
  </si>
  <si>
    <t>33 F</t>
  </si>
  <si>
    <t>35 F</t>
  </si>
  <si>
    <t>38 F</t>
  </si>
  <si>
    <t>86 %</t>
  </si>
  <si>
    <t>28 %</t>
  </si>
  <si>
    <t>93 %</t>
  </si>
  <si>
    <t>Rain</t>
  </si>
  <si>
    <t>29.65 in</t>
  </si>
  <si>
    <t>29.60 in</t>
  </si>
  <si>
    <t>0.3 in</t>
  </si>
  <si>
    <t>96 %</t>
  </si>
  <si>
    <t>29.57 in</t>
  </si>
  <si>
    <t>29.50 in</t>
  </si>
  <si>
    <t>29.51 in</t>
  </si>
  <si>
    <t>37 mph</t>
  </si>
  <si>
    <t>29.52 in</t>
  </si>
  <si>
    <t>29.54 in</t>
  </si>
  <si>
    <t>29.58 in</t>
  </si>
  <si>
    <t>29.56 in</t>
  </si>
  <si>
    <t>29.55 in</t>
  </si>
  <si>
    <t>29.59 in</t>
  </si>
  <si>
    <t>35 mph</t>
  </si>
  <si>
    <t>29.62 in</t>
  </si>
  <si>
    <t>29.63 in</t>
  </si>
  <si>
    <t>29.64 in</t>
  </si>
  <si>
    <t>39 mph</t>
  </si>
  <si>
    <t>Mostly Cloudy / Windy</t>
  </si>
  <si>
    <t>32 mph</t>
  </si>
  <si>
    <t>29.66 in</t>
  </si>
  <si>
    <t>29.67 in</t>
  </si>
  <si>
    <t>43 mph</t>
  </si>
  <si>
    <t>29.68 in</t>
  </si>
  <si>
    <t>33 mph</t>
  </si>
  <si>
    <t>Partly Cloudy / Windy</t>
  </si>
  <si>
    <t>97 %</t>
  </si>
  <si>
    <t>0.2 in</t>
  </si>
  <si>
    <t>100 %</t>
  </si>
  <si>
    <t>Fog</t>
  </si>
  <si>
    <t>0 F</t>
  </si>
  <si>
    <t>0 %</t>
  </si>
  <si>
    <t>N/A</t>
  </si>
  <si>
    <t>29.53 in</t>
  </si>
  <si>
    <t>38 mph</t>
  </si>
  <si>
    <t>Rain / Windy</t>
  </si>
  <si>
    <t>32 F</t>
  </si>
  <si>
    <t>30 F</t>
  </si>
  <si>
    <t>29 F</t>
  </si>
  <si>
    <t>31 F</t>
  </si>
  <si>
    <t>28 F</t>
  </si>
  <si>
    <t>27 F</t>
  </si>
  <si>
    <t>26 F</t>
  </si>
  <si>
    <t>24 F</t>
  </si>
  <si>
    <t>23 F</t>
  </si>
  <si>
    <t>25 F</t>
  </si>
  <si>
    <t>30.37 in</t>
  </si>
  <si>
    <t>30.44 in</t>
  </si>
  <si>
    <t>30.46 in</t>
  </si>
  <si>
    <t>30.47 in</t>
  </si>
  <si>
    <t>30.45 in</t>
  </si>
  <si>
    <t>21 F</t>
  </si>
  <si>
    <t>22 F</t>
  </si>
  <si>
    <t>19 F</t>
  </si>
  <si>
    <t>20 F</t>
  </si>
  <si>
    <t>18 F</t>
  </si>
  <si>
    <t>14 F</t>
  </si>
  <si>
    <t>13 F</t>
  </si>
  <si>
    <t>12 F</t>
  </si>
  <si>
    <t>11 F</t>
  </si>
  <si>
    <t>10 F</t>
  </si>
  <si>
    <t>30.43 in</t>
  </si>
  <si>
    <t>17 F</t>
  </si>
  <si>
    <t>15 F</t>
  </si>
  <si>
    <t>16 F</t>
  </si>
  <si>
    <t>92 %</t>
  </si>
  <si>
    <t>29.46 in</t>
  </si>
  <si>
    <t>29.47 in</t>
  </si>
  <si>
    <t>29.48 in</t>
  </si>
  <si>
    <t>46 mph</t>
  </si>
  <si>
    <t>29.61 in</t>
  </si>
  <si>
    <t>44 mph</t>
  </si>
  <si>
    <t>40 mph</t>
  </si>
  <si>
    <t>day</t>
  </si>
  <si>
    <t>hour</t>
  </si>
  <si>
    <t>day-offset</t>
  </si>
  <si>
    <t>kw-h 1/2</t>
  </si>
  <si>
    <t>kw-h 2/2</t>
  </si>
  <si>
    <t>kw-h tot</t>
  </si>
  <si>
    <t>time</t>
  </si>
  <si>
    <t>datetime</t>
  </si>
  <si>
    <t>Baseline</t>
  </si>
  <si>
    <t>Weekdays</t>
  </si>
  <si>
    <t>6am 68</t>
  </si>
  <si>
    <t>8am 60</t>
  </si>
  <si>
    <t>5pm 68</t>
  </si>
  <si>
    <t>11pm 68</t>
  </si>
  <si>
    <t>Weekend</t>
  </si>
  <si>
    <t>7am 68</t>
  </si>
  <si>
    <t>8am 68</t>
  </si>
  <si>
    <t>thermostat changes</t>
  </si>
  <si>
    <t>nov 8 - 5:30p - 68 to 70</t>
  </si>
  <si>
    <t>(reset at some point in the night</t>
  </si>
  <si>
    <t>nov 9 - 9:47 - 68 to 70</t>
  </si>
  <si>
    <t>Nov 14 10:26 p temp set to 70, was at 68</t>
  </si>
  <si>
    <t>Nov 16 9:30 p temp set to 70, was at 68</t>
  </si>
  <si>
    <t>Nov 17 2:30 pm temp was 68, turned off</t>
  </si>
  <si>
    <t>Nov 17 4'30 p temp set to 70, was at 67</t>
  </si>
  <si>
    <t>Engage temp changes @ Nov 20. 9am...</t>
  </si>
  <si>
    <t>5pm 70 #</t>
  </si>
  <si>
    <t>8am 65 #</t>
  </si>
  <si>
    <t>Nov 30 10:53a temp set to 70, was at 65</t>
  </si>
  <si>
    <t>FallsChurchAvg kwh</t>
  </si>
  <si>
    <t>house avg/day</t>
  </si>
  <si>
    <t>blank</t>
  </si>
  <si>
    <t>P1</t>
  </si>
  <si>
    <t>P2</t>
  </si>
  <si>
    <t>P3</t>
  </si>
  <si>
    <t>P4</t>
  </si>
  <si>
    <t>T1</t>
  </si>
  <si>
    <t>T2</t>
  </si>
  <si>
    <t>T3</t>
  </si>
  <si>
    <t>T4</t>
  </si>
  <si>
    <t>Thermostat Temp</t>
  </si>
  <si>
    <t>Weekday/Weekend</t>
  </si>
  <si>
    <t>manual adj temp</t>
  </si>
  <si>
    <t>temp diff</t>
  </si>
  <si>
    <t>failures (day)</t>
  </si>
  <si>
    <t xml:space="preserve">actual defects (A) = </t>
  </si>
  <si>
    <t>possible defects per day (D*U) =</t>
  </si>
  <si>
    <t xml:space="preserve">units per day (U) = </t>
  </si>
  <si>
    <t xml:space="preserve">defect opportunities per unit (D) = </t>
  </si>
  <si>
    <t>defects-per-opportunity rate (A ÷ DU = DPO) =</t>
  </si>
  <si>
    <t>defects-per-million (DPMO) =</t>
  </si>
  <si>
    <t>&lt;- changes made to themostat automatic-ness</t>
  </si>
  <si>
    <t>SQL(958,333)=</t>
  </si>
  <si>
    <t>AFTER THERMOSTAT CHANGE ( Nov  20 )</t>
  </si>
  <si>
    <t>BEFORE THERMOSTAT CHANGE ( Nov  20 )</t>
  </si>
  <si>
    <t>SQL(208,333)</t>
  </si>
  <si>
    <t xml:space="preserve">SQL (41,667) = </t>
  </si>
  <si>
    <t>time2</t>
  </si>
  <si>
    <t>day3</t>
  </si>
  <si>
    <t>hour4</t>
  </si>
  <si>
    <t>home</t>
  </si>
  <si>
    <t>away</t>
  </si>
  <si>
    <t>totals</t>
  </si>
  <si>
    <t>p1</t>
  </si>
  <si>
    <t>p2</t>
  </si>
  <si>
    <t>p3</t>
  </si>
  <si>
    <t>p4</t>
  </si>
  <si>
    <t>Totals</t>
  </si>
  <si>
    <t>f(obs)</t>
  </si>
  <si>
    <t>F(expect)</t>
  </si>
  <si>
    <t>(f-F)^2 / F</t>
  </si>
  <si>
    <t>P1/home</t>
  </si>
  <si>
    <t>P1/away</t>
  </si>
  <si>
    <t>P2/home</t>
  </si>
  <si>
    <t>P2/away</t>
  </si>
  <si>
    <t>P3/home</t>
  </si>
  <si>
    <t>P3/away</t>
  </si>
  <si>
    <t>P4/home</t>
  </si>
  <si>
    <t>P4/away</t>
  </si>
  <si>
    <t>&lt;-N</t>
  </si>
  <si>
    <t>&lt;-chi-sq</t>
  </si>
  <si>
    <t>df=</t>
  </si>
  <si>
    <t>df=(rows-1)*(cols-1)</t>
  </si>
  <si>
    <t>a=</t>
  </si>
  <si>
    <t>chisq</t>
  </si>
  <si>
    <t>sun-rating</t>
  </si>
  <si>
    <t>thing</t>
  </si>
  <si>
    <t>rating</t>
  </si>
  <si>
    <t>cloudiness</t>
  </si>
  <si>
    <t>temp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</si>
  <si>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</si>
  <si>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</si>
  <si>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</si>
  <si>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</si>
  <si>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</si>
  <si>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</si>
  <si>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</si>
  <si>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</si>
  <si>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</si>
  <si>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</si>
  <si>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</si>
  <si>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</si>
  <si>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</si>
  <si>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</si>
  <si>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</si>
  <si>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</si>
  <si>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</si>
  <si>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</si>
  <si>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</si>
  <si>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</si>
  <si>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</si>
  <si>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</si>
  <si>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</si>
  <si>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</si>
  <si>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</si>
  <si>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</si>
  <si>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kw-h tot</t>
  </si>
  <si>
    <t>Residuals</t>
  </si>
  <si>
    <t>attempt 2</t>
  </si>
  <si>
    <t>tenant 1</t>
  </si>
  <si>
    <t>tenant 2</t>
  </si>
  <si>
    <t>tenant 3</t>
  </si>
  <si>
    <t>tenant 4</t>
  </si>
  <si>
    <t>Std. Err.</t>
  </si>
  <si>
    <t>kWh</t>
  </si>
  <si>
    <t>Mean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</si>
  <si>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</si>
  <si>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</si>
  <si>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</si>
  <si>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</si>
  <si>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</si>
  <si>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</si>
  <si>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</si>
  <si>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</si>
  <si>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</si>
  <si>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</si>
  <si>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</si>
  <si>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&lt;- old version</t>
  </si>
  <si>
    <t>newest version (this page)</t>
  </si>
  <si>
    <t>house avg kWh/day</t>
  </si>
  <si>
    <t>Confidence Level(95.0%)</t>
  </si>
  <si>
    <t>sun-amount</t>
  </si>
  <si>
    <t>kWh/24h</t>
  </si>
  <si>
    <t>Thermostat (F)</t>
  </si>
  <si>
    <t>Temp (F)</t>
  </si>
  <si>
    <t>kWh/h</t>
  </si>
  <si>
    <t>pre-nov-20-stats</t>
  </si>
  <si>
    <t>post-nov-20-stats</t>
  </si>
  <si>
    <t>n = ( (z* s) / E )^2   z*=1.960, s=12.25, E=1</t>
  </si>
  <si>
    <t xml:space="preserve">z* 10% = </t>
  </si>
  <si>
    <t>z* 5%=</t>
  </si>
  <si>
    <t>n=312 (post nov20)</t>
  </si>
  <si>
    <t xml:space="preserve">z* 1% = </t>
  </si>
  <si>
    <t>pct confidence</t>
  </si>
  <si>
    <t>margin of err</t>
  </si>
  <si>
    <t>(z*)(s/sqrt(n))</t>
  </si>
  <si>
    <t>n=</t>
  </si>
  <si>
    <t>+/-</t>
  </si>
  <si>
    <t>mean = 1.725</t>
  </si>
  <si>
    <t>99% confidence</t>
  </si>
  <si>
    <t xml:space="preserve">we can be 99% confident that the mean of 1.431 is correct within +/- </t>
  </si>
  <si>
    <t>skew between -2 and 2</t>
  </si>
  <si>
    <t>is the kWh normally distributed??</t>
  </si>
  <si>
    <t>kurtosis between -2 and 2</t>
  </si>
  <si>
    <t>are mean and median similar?</t>
  </si>
  <si>
    <t>kWh bin limits</t>
  </si>
  <si>
    <t>bin label</t>
  </si>
  <si>
    <t>&lt;=0.2</t>
  </si>
  <si>
    <t>&gt;=8.6</t>
  </si>
  <si>
    <t>bin counts</t>
  </si>
  <si>
    <t>freq</t>
  </si>
  <si>
    <t>bin</t>
  </si>
  <si>
    <t>kWh-day-avg</t>
  </si>
  <si>
    <t>day-only</t>
  </si>
  <si>
    <t>pre-nov-20-stats (day only)</t>
  </si>
  <si>
    <t>after-nov-20-stats (day only)</t>
  </si>
  <si>
    <t>we can say with a 95% confidence that the mean is  1.445 +/-</t>
  </si>
  <si>
    <t>we can say with a 95% confidence that the mean is  1.680 +/-</t>
  </si>
  <si>
    <t>kW/day</t>
  </si>
  <si>
    <t>kW/day avg</t>
  </si>
  <si>
    <t>`</t>
  </si>
  <si>
    <t>temp/day avg</t>
  </si>
  <si>
    <t>sun/day avg</t>
  </si>
  <si>
    <t>post nov-20 thermostat adjustments</t>
  </si>
  <si>
    <t>pre nov-20 thermostat adjustments</t>
  </si>
  <si>
    <t>34.34 +/- 2.76 is less than 41.4 +/- 2.97</t>
  </si>
  <si>
    <t xml:space="preserve"> kW per day</t>
  </si>
  <si>
    <t>HYPOTHESIS TEST</t>
  </si>
  <si>
    <t>z=</t>
  </si>
  <si>
    <t>p=</t>
  </si>
  <si>
    <t>kWh/day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</si>
  <si>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</si>
  <si>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</si>
  <si>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</si>
  <si>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</si>
  <si>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</si>
  <si>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</si>
  <si>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</si>
  <si>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</si>
  <si>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</si>
  <si>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</si>
  <si>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</si>
  <si>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</si>
  <si>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Deficit</t>
  </si>
  <si>
    <t>UNPL</t>
  </si>
  <si>
    <t>LNPL</t>
  </si>
  <si>
    <t>URL</t>
  </si>
  <si>
    <t>mR</t>
  </si>
  <si>
    <t>x-bar:</t>
  </si>
  <si>
    <t>XmR</t>
  </si>
  <si>
    <t>Meter Read Date</t>
  </si>
  <si>
    <t>Days</t>
  </si>
  <si>
    <t>Usage</t>
  </si>
  <si>
    <t>Average Daily Usage</t>
  </si>
  <si>
    <t>average daily usage</t>
  </si>
  <si>
    <t>xxxxxx</t>
  </si>
  <si>
    <t>LNL</t>
  </si>
  <si>
    <t>x-bar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</si>
</sst>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9" formatCode="0.00000"/>
    <numFmt numFmtId="170" formatCode="0.0000"/>
    <numFmt numFmtId="182" formatCode="_(* #,##0.0000000_);_(* \(#,##0.0000000\);_(* &quot;-&quot;??_);_(@_)"/>
    <numFmt numFmtId="183" formatCode="0.000"/>
    <numFmt numFmtId="184" formatCode="0.0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Urbano-Light"/>
    </font>
    <font>
      <sz val="12"/>
      <color rgb="FF333333"/>
      <name val="Urbano-Light"/>
    </font>
    <font>
      <sz val="11"/>
      <color rgb="FF00B0F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5CFDA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DDDDDD"/>
      </top>
      <bottom style="medium">
        <color rgb="FFCCCCCC"/>
      </bottom>
      <diagonal/>
    </border>
    <border>
      <left/>
      <right style="medium">
        <color rgb="FFCCCCCC"/>
      </right>
      <top style="medium">
        <color rgb="FFDDDDDD"/>
      </top>
      <bottom style="medium">
        <color rgb="FFCCCCCC"/>
      </bottom>
      <diagonal/>
    </border>
    <border>
      <left style="medium">
        <color rgb="FFCCCCCC"/>
      </left>
      <right/>
      <top style="medium">
        <color rgb="FFDDDDDD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DDDDDD"/>
      </top>
      <bottom/>
      <diagonal/>
    </border>
    <border>
      <left style="medium">
        <color rgb="FFCCCCCC"/>
      </left>
      <right style="medium">
        <color rgb="FFCCCCCC"/>
      </right>
      <top style="medium">
        <color rgb="FFDDDDDD"/>
      </top>
      <bottom/>
      <diagonal/>
    </border>
    <border>
      <left style="medium">
        <color rgb="FFCCCCCC"/>
      </left>
      <right/>
      <top style="medium">
        <color rgb="FFDDDDDD"/>
      </top>
      <bottom/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8">
    <xf numFmtId="0" fontId="0" fillId="0" borderId="0" xfId="0"/>
    <xf numFmtId="14" fontId="0" fillId="0" borderId="0" xfId="0" applyNumberFormat="1"/>
    <xf numFmtId="0" fontId="3" fillId="0" borderId="0" xfId="0" applyFont="1"/>
    <xf numFmtId="0" fontId="0" fillId="0" borderId="0" xfId="0" applyNumberFormat="1"/>
    <xf numFmtId="22" fontId="0" fillId="0" borderId="0" xfId="0" applyNumberFormat="1"/>
    <xf numFmtId="18" fontId="0" fillId="0" borderId="0" xfId="0" applyNumberFormat="1"/>
    <xf numFmtId="22" fontId="2" fillId="3" borderId="2" xfId="0" applyNumberFormat="1" applyFont="1" applyFill="1" applyBorder="1"/>
    <xf numFmtId="22" fontId="0" fillId="4" borderId="2" xfId="0" applyNumberFormat="1" applyFont="1" applyFill="1" applyBorder="1"/>
    <xf numFmtId="22" fontId="0" fillId="0" borderId="2" xfId="0" applyNumberFormat="1" applyFont="1" applyBorder="1"/>
    <xf numFmtId="0" fontId="2" fillId="0" borderId="0" xfId="0" applyFont="1" applyFill="1" applyBorder="1"/>
    <xf numFmtId="0" fontId="0" fillId="0" borderId="0" xfId="0" applyFont="1" applyFill="1" applyBorder="1"/>
    <xf numFmtId="0" fontId="0" fillId="0" borderId="0" xfId="0" applyFill="1" applyBorder="1"/>
    <xf numFmtId="2" fontId="0" fillId="0" borderId="0" xfId="0" applyNumberFormat="1"/>
    <xf numFmtId="164" fontId="0" fillId="0" borderId="0" xfId="0" applyNumberFormat="1"/>
    <xf numFmtId="165" fontId="3" fillId="0" borderId="0" xfId="1" applyNumberFormat="1" applyFont="1"/>
    <xf numFmtId="0" fontId="3" fillId="0" borderId="4" xfId="0" applyFont="1" applyBorder="1" applyAlignment="1">
      <alignment horizontal="center"/>
    </xf>
    <xf numFmtId="0" fontId="0" fillId="0" borderId="0" xfId="0" applyFill="1"/>
    <xf numFmtId="0" fontId="0" fillId="5" borderId="0" xfId="0" applyFill="1"/>
    <xf numFmtId="0" fontId="3" fillId="5" borderId="0" xfId="0" applyFont="1" applyFill="1"/>
    <xf numFmtId="0" fontId="2" fillId="0" borderId="0" xfId="0" applyNumberFormat="1" applyFont="1" applyFill="1" applyBorder="1"/>
    <xf numFmtId="0" fontId="0" fillId="0" borderId="0" xfId="0" applyNumberFormat="1" applyFont="1" applyFill="1" applyBorder="1"/>
    <xf numFmtId="0" fontId="0" fillId="0" borderId="0" xfId="0" applyNumberFormat="1" applyFill="1" applyBorder="1"/>
    <xf numFmtId="0" fontId="0" fillId="2" borderId="3" xfId="0" applyNumberFormat="1" applyFont="1" applyFill="1" applyBorder="1"/>
    <xf numFmtId="0" fontId="0" fillId="0" borderId="3" xfId="0" applyNumberFormat="1" applyFont="1" applyBorder="1"/>
    <xf numFmtId="49" fontId="0" fillId="0" borderId="3" xfId="0" applyNumberFormat="1" applyFont="1" applyFill="1" applyBorder="1"/>
    <xf numFmtId="49" fontId="0" fillId="0" borderId="1" xfId="0" applyNumberFormat="1" applyFont="1" applyBorder="1"/>
    <xf numFmtId="49" fontId="0" fillId="2" borderId="1" xfId="0" applyNumberFormat="1" applyFont="1" applyFill="1" applyBorder="1"/>
    <xf numFmtId="49" fontId="0" fillId="0" borderId="0" xfId="0" applyNumberFormat="1" applyFill="1"/>
    <xf numFmtId="49" fontId="0" fillId="0" borderId="0" xfId="0" applyNumberFormat="1"/>
    <xf numFmtId="0" fontId="0" fillId="0" borderId="5" xfId="0" applyFill="1" applyBorder="1" applyAlignment="1"/>
    <xf numFmtId="0" fontId="0" fillId="0" borderId="0" xfId="0" applyFill="1" applyBorder="1" applyAlignment="1"/>
    <xf numFmtId="0" fontId="0" fillId="0" borderId="6" xfId="0" applyFill="1" applyBorder="1" applyAlignment="1"/>
    <xf numFmtId="0" fontId="5" fillId="0" borderId="7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Continuous"/>
    </xf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11" xfId="0" applyFont="1" applyBorder="1"/>
    <xf numFmtId="0" fontId="0" fillId="5" borderId="0" xfId="0" applyFill="1" applyBorder="1" applyAlignment="1"/>
    <xf numFmtId="169" fontId="0" fillId="0" borderId="0" xfId="0" applyNumberFormat="1" applyFill="1" applyBorder="1" applyAlignment="1"/>
    <xf numFmtId="169" fontId="0" fillId="0" borderId="6" xfId="0" applyNumberFormat="1" applyFill="1" applyBorder="1" applyAlignment="1"/>
    <xf numFmtId="170" fontId="0" fillId="0" borderId="0" xfId="0" applyNumberFormat="1" applyFill="1" applyBorder="1" applyAlignment="1"/>
    <xf numFmtId="170" fontId="0" fillId="0" borderId="6" xfId="0" applyNumberFormat="1" applyFill="1" applyBorder="1" applyAlignment="1"/>
    <xf numFmtId="169" fontId="3" fillId="5" borderId="0" xfId="0" applyNumberFormat="1" applyFont="1" applyFill="1" applyBorder="1" applyAlignment="1"/>
    <xf numFmtId="0" fontId="3" fillId="5" borderId="0" xfId="0" applyFont="1" applyFill="1" applyBorder="1" applyAlignment="1"/>
    <xf numFmtId="0" fontId="0" fillId="5" borderId="6" xfId="0" applyFill="1" applyBorder="1" applyAlignment="1"/>
    <xf numFmtId="182" fontId="0" fillId="0" borderId="0" xfId="1" applyNumberFormat="1" applyFont="1" applyFill="1" applyBorder="1" applyAlignment="1"/>
    <xf numFmtId="182" fontId="0" fillId="5" borderId="0" xfId="1" applyNumberFormat="1" applyFont="1" applyFill="1" applyBorder="1" applyAlignment="1"/>
    <xf numFmtId="182" fontId="0" fillId="5" borderId="6" xfId="1" applyNumberFormat="1" applyFont="1" applyFill="1" applyBorder="1" applyAlignment="1"/>
    <xf numFmtId="183" fontId="0" fillId="0" borderId="0" xfId="0" applyNumberFormat="1" applyFill="1" applyBorder="1" applyAlignment="1"/>
    <xf numFmtId="2" fontId="0" fillId="0" borderId="0" xfId="0" applyNumberFormat="1" applyFill="1" applyBorder="1" applyAlignment="1"/>
    <xf numFmtId="0" fontId="3" fillId="0" borderId="0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0" fillId="0" borderId="0" xfId="0" applyBorder="1"/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184" fontId="0" fillId="0" borderId="0" xfId="0" applyNumberFormat="1"/>
    <xf numFmtId="183" fontId="0" fillId="0" borderId="0" xfId="0" applyNumberFormat="1"/>
    <xf numFmtId="0" fontId="3" fillId="0" borderId="0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Border="1"/>
    <xf numFmtId="0" fontId="3" fillId="0" borderId="0" xfId="0" quotePrefix="1" applyFont="1" applyAlignment="1">
      <alignment horizontal="right"/>
    </xf>
    <xf numFmtId="0" fontId="0" fillId="7" borderId="0" xfId="0" applyFill="1"/>
    <xf numFmtId="170" fontId="0" fillId="0" borderId="0" xfId="0" applyNumberFormat="1"/>
    <xf numFmtId="14" fontId="4" fillId="0" borderId="0" xfId="0" applyNumberFormat="1" applyFont="1"/>
    <xf numFmtId="170" fontId="4" fillId="0" borderId="0" xfId="0" applyNumberFormat="1" applyFont="1"/>
    <xf numFmtId="14" fontId="7" fillId="0" borderId="0" xfId="0" applyNumberFormat="1" applyFont="1"/>
    <xf numFmtId="170" fontId="7" fillId="0" borderId="0" xfId="0" applyNumberFormat="1" applyFont="1"/>
    <xf numFmtId="0" fontId="0" fillId="0" borderId="12" xfId="0" applyBorder="1"/>
    <xf numFmtId="0" fontId="0" fillId="0" borderId="5" xfId="0" applyBorder="1"/>
    <xf numFmtId="0" fontId="0" fillId="0" borderId="13" xfId="0" applyBorder="1"/>
    <xf numFmtId="0" fontId="3" fillId="0" borderId="14" xfId="0" applyFont="1" applyFill="1" applyBorder="1" applyAlignment="1"/>
    <xf numFmtId="0" fontId="0" fillId="0" borderId="15" xfId="0" applyBorder="1"/>
    <xf numFmtId="0" fontId="0" fillId="0" borderId="14" xfId="0" applyFill="1" applyBorder="1" applyAlignment="1"/>
    <xf numFmtId="0" fontId="0" fillId="0" borderId="16" xfId="0" applyFill="1" applyBorder="1" applyAlignment="1"/>
    <xf numFmtId="0" fontId="0" fillId="0" borderId="14" xfId="0" applyBorder="1"/>
    <xf numFmtId="0" fontId="0" fillId="0" borderId="6" xfId="0" applyBorder="1"/>
    <xf numFmtId="0" fontId="0" fillId="0" borderId="17" xfId="0" applyBorder="1"/>
    <xf numFmtId="0" fontId="0" fillId="0" borderId="0" xfId="0" applyAlignment="1">
      <alignment horizontal="left"/>
    </xf>
    <xf numFmtId="0" fontId="5" fillId="5" borderId="7" xfId="0" applyFont="1" applyFill="1" applyBorder="1" applyAlignment="1">
      <alignment horizontal="centerContinuous"/>
    </xf>
    <xf numFmtId="0" fontId="0" fillId="8" borderId="0" xfId="0" applyFill="1"/>
    <xf numFmtId="0" fontId="5" fillId="8" borderId="7" xfId="0" applyFont="1" applyFill="1" applyBorder="1" applyAlignment="1">
      <alignment horizontal="centerContinuous"/>
    </xf>
    <xf numFmtId="0" fontId="6" fillId="8" borderId="7" xfId="0" applyFont="1" applyFill="1" applyBorder="1" applyAlignment="1">
      <alignment horizontal="centerContinuous"/>
    </xf>
    <xf numFmtId="0" fontId="6" fillId="5" borderId="7" xfId="0" applyFont="1" applyFill="1" applyBorder="1" applyAlignment="1">
      <alignment horizontal="centerContinuous"/>
    </xf>
    <xf numFmtId="0" fontId="0" fillId="8" borderId="0" xfId="0" applyFill="1" applyBorder="1" applyAlignment="1"/>
    <xf numFmtId="0" fontId="0" fillId="8" borderId="6" xfId="0" applyFill="1" applyBorder="1" applyAlignment="1"/>
    <xf numFmtId="0" fontId="0" fillId="0" borderId="0" xfId="0" applyFont="1" applyFill="1"/>
    <xf numFmtId="0" fontId="0" fillId="5" borderId="0" xfId="0" applyFont="1" applyFill="1"/>
    <xf numFmtId="0" fontId="3" fillId="0" borderId="0" xfId="0" applyFont="1" applyFill="1"/>
    <xf numFmtId="2" fontId="0" fillId="0" borderId="0" xfId="0" applyNumberFormat="1" applyFont="1" applyFill="1"/>
    <xf numFmtId="0" fontId="0" fillId="6" borderId="0" xfId="0" applyFont="1" applyFill="1"/>
    <xf numFmtId="0" fontId="9" fillId="10" borderId="18" xfId="0" applyFont="1" applyFill="1" applyBorder="1" applyAlignment="1">
      <alignment horizontal="center" vertical="top" wrapText="1"/>
    </xf>
    <xf numFmtId="0" fontId="9" fillId="11" borderId="18" xfId="0" applyFont="1" applyFill="1" applyBorder="1" applyAlignment="1">
      <alignment horizontal="center" vertical="top" wrapText="1"/>
    </xf>
    <xf numFmtId="14" fontId="9" fillId="10" borderId="19" xfId="0" applyNumberFormat="1" applyFont="1" applyFill="1" applyBorder="1" applyAlignment="1">
      <alignment horizontal="center" vertical="top" wrapText="1"/>
    </xf>
    <xf numFmtId="14" fontId="9" fillId="11" borderId="19" xfId="0" applyNumberFormat="1" applyFont="1" applyFill="1" applyBorder="1" applyAlignment="1">
      <alignment horizontal="center" vertical="top" wrapText="1"/>
    </xf>
    <xf numFmtId="0" fontId="9" fillId="10" borderId="20" xfId="0" applyFont="1" applyFill="1" applyBorder="1" applyAlignment="1">
      <alignment horizontal="center" vertical="top" wrapText="1"/>
    </xf>
    <xf numFmtId="0" fontId="9" fillId="11" borderId="20" xfId="0" applyFont="1" applyFill="1" applyBorder="1" applyAlignment="1">
      <alignment horizontal="center" vertical="top" wrapText="1"/>
    </xf>
    <xf numFmtId="0" fontId="8" fillId="9" borderId="21" xfId="0" applyFont="1" applyFill="1" applyBorder="1" applyAlignment="1">
      <alignment horizontal="center" vertical="top" wrapText="1"/>
    </xf>
    <xf numFmtId="0" fontId="8" fillId="9" borderId="22" xfId="0" applyFont="1" applyFill="1" applyBorder="1" applyAlignment="1">
      <alignment horizontal="center" vertical="top" wrapText="1"/>
    </xf>
    <xf numFmtId="0" fontId="8" fillId="9" borderId="23" xfId="0" applyFont="1" applyFill="1" applyBorder="1" applyAlignment="1">
      <alignment horizontal="center" vertical="top" wrapText="1"/>
    </xf>
    <xf numFmtId="14" fontId="9" fillId="10" borderId="24" xfId="0" applyNumberFormat="1" applyFont="1" applyFill="1" applyBorder="1" applyAlignment="1">
      <alignment horizontal="center" vertical="top" wrapText="1"/>
    </xf>
    <xf numFmtId="0" fontId="9" fillId="10" borderId="25" xfId="0" applyFont="1" applyFill="1" applyBorder="1" applyAlignment="1">
      <alignment horizontal="center" vertical="top" wrapText="1"/>
    </xf>
    <xf numFmtId="0" fontId="9" fillId="10" borderId="26" xfId="0" applyFont="1" applyFill="1" applyBorder="1" applyAlignment="1">
      <alignment horizontal="center" vertical="top" wrapText="1"/>
    </xf>
    <xf numFmtId="184" fontId="0" fillId="5" borderId="27" xfId="0" applyNumberFormat="1" applyFont="1" applyFill="1" applyBorder="1"/>
    <xf numFmtId="184" fontId="0" fillId="5" borderId="28" xfId="0" applyNumberFormat="1" applyFont="1" applyFill="1" applyBorder="1"/>
    <xf numFmtId="184" fontId="0" fillId="0" borderId="0" xfId="0" applyNumberFormat="1" applyFill="1"/>
    <xf numFmtId="0" fontId="10" fillId="0" borderId="0" xfId="0" applyFont="1"/>
  </cellXfs>
  <cellStyles count="2">
    <cellStyle name="Comma" xfId="1" builtinId="3"/>
    <cellStyle name="Normal" xfId="0" builtinId="0"/>
  </cellStyles>
  <dxfs count="119">
    <dxf>
      <numFmt numFmtId="0" formatCode="General"/>
    </dxf>
    <dxf>
      <numFmt numFmtId="0" formatCode="General"/>
    </dxf>
    <dxf>
      <numFmt numFmtId="184" formatCode="0.0"/>
    </dxf>
    <dxf>
      <numFmt numFmtId="184" formatCode="0.0"/>
    </dxf>
    <dxf>
      <numFmt numFmtId="184" formatCode="0.0"/>
    </dxf>
    <dxf>
      <numFmt numFmtId="0" formatCode="General"/>
    </dxf>
    <dxf>
      <numFmt numFmtId="184" formatCode="0.0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Urbano-Light"/>
        <scheme val="none"/>
      </font>
      <fill>
        <patternFill patternType="solid">
          <fgColor indexed="64"/>
          <bgColor rgb="FFE5E5E5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Urbano-Light"/>
        <scheme val="none"/>
      </font>
      <fill>
        <patternFill patternType="solid">
          <fgColor indexed="64"/>
          <bgColor rgb="FFFFFFFF"/>
        </patternFill>
      </fill>
      <alignment horizontal="center" vertical="top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DDDDDD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Urbano-Light"/>
        <scheme val="none"/>
      </font>
      <fill>
        <patternFill patternType="solid">
          <fgColor indexed="64"/>
          <bgColor rgb="FFFFFFFF"/>
        </patternFill>
      </fill>
      <alignment horizontal="center" vertical="top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DDDDDD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Urbano-Light"/>
        <scheme val="none"/>
      </font>
      <fill>
        <patternFill patternType="solid">
          <fgColor indexed="64"/>
          <bgColor rgb="FFFFFFFF"/>
        </patternFill>
      </fill>
      <alignment horizontal="center" vertical="top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DDDDDD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Urbano-Light"/>
        <scheme val="none"/>
      </font>
      <numFmt numFmtId="19" formatCode="m/d/yyyy"/>
      <fill>
        <patternFill patternType="solid">
          <fgColor indexed="64"/>
          <bgColor rgb="FFFFFFFF"/>
        </patternFill>
      </fill>
      <alignment horizontal="center" vertical="top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DDDDDD"/>
        </top>
        <bottom style="medium">
          <color rgb="FFCCCCCC"/>
        </bottom>
        <vertical/>
        <horizontal/>
      </border>
    </dxf>
    <dxf>
      <border outline="0">
        <top style="medium">
          <color rgb="FFDDDDDD"/>
        </top>
      </border>
    </dxf>
    <dxf>
      <border outline="0">
        <bottom style="medium">
          <color rgb="FFCCCCCC"/>
        </bottom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DDDDDD"/>
        </top>
        <bottom style="medium">
          <color rgb="FFCCCCCC"/>
        </bottom>
      </border>
    </dxf>
    <dxf>
      <numFmt numFmtId="170" formatCode="0.0000"/>
    </dxf>
    <dxf>
      <numFmt numFmtId="170" formatCode="0.0000"/>
    </dxf>
    <dxf>
      <numFmt numFmtId="170" formatCode="0.0000"/>
    </dxf>
    <dxf>
      <numFmt numFmtId="19" formatCode="m/d/yyyy"/>
    </dxf>
    <dxf>
      <numFmt numFmtId="2" formatCode="0.00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" formatCode="0.00"/>
    </dxf>
    <dxf>
      <numFmt numFmtId="0" formatCode="General"/>
    </dxf>
    <dxf>
      <numFmt numFmtId="0" formatCode="General"/>
    </dxf>
    <dxf>
      <numFmt numFmtId="23" formatCode="h:mm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" formatCode="0.00"/>
    </dxf>
    <dxf>
      <numFmt numFmtId="0" formatCode="General"/>
    </dxf>
    <dxf>
      <numFmt numFmtId="0" formatCode="General"/>
    </dxf>
    <dxf>
      <numFmt numFmtId="23" formatCode="h:mm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3" formatCode="h:mm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" formatCode="0.00"/>
    </dxf>
    <dxf>
      <numFmt numFmtId="0" formatCode="General"/>
    </dxf>
    <dxf>
      <numFmt numFmtId="0" formatCode="General"/>
    </dxf>
    <dxf>
      <numFmt numFmtId="23" formatCode="h:mm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" formatCode="0.00"/>
    </dxf>
    <dxf>
      <numFmt numFmtId="0" formatCode="General"/>
    </dxf>
    <dxf>
      <numFmt numFmtId="0" formatCode="General"/>
    </dxf>
    <dxf>
      <numFmt numFmtId="23" formatCode="h:mm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27" formatCode="m/d/yyyy\ h:mm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count of </a:t>
            </a:r>
            <a:r>
              <a:rPr lang="en-US"/>
              <a:t>kWh (0.2</a:t>
            </a:r>
            <a:r>
              <a:rPr lang="en-US" baseline="0"/>
              <a:t> kWh </a:t>
            </a:r>
            <a:r>
              <a:rPr lang="en-US"/>
              <a:t>bins) over 2 mo.</a:t>
            </a:r>
          </a:p>
        </c:rich>
      </c:tx>
      <c:layout>
        <c:manualLayout>
          <c:xMode val="edge"/>
          <c:yMode val="edge"/>
          <c:x val="0.15193349743220236"/>
          <c:y val="2.7777777777777776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kW per h over 2 mo.</c:v>
          </c:tx>
          <c:marker>
            <c:symbol val="none"/>
          </c:marker>
          <c:xVal>
            <c:numRef>
              <c:f>'descriptive-stats'!$S$33:$S$119</c:f>
              <c:numCache>
                <c:formatCode>General</c:formatCode>
                <c:ptCount val="87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0.4</c:v>
                </c:pt>
                <c:pt idx="4">
                  <c:v>0.4</c:v>
                </c:pt>
                <c:pt idx="5">
                  <c:v>0.60000000000000009</c:v>
                </c:pt>
                <c:pt idx="6">
                  <c:v>0.60000000000000009</c:v>
                </c:pt>
                <c:pt idx="7">
                  <c:v>0.8</c:v>
                </c:pt>
                <c:pt idx="8">
                  <c:v>0.8</c:v>
                </c:pt>
                <c:pt idx="9">
                  <c:v>1</c:v>
                </c:pt>
                <c:pt idx="10">
                  <c:v>1</c:v>
                </c:pt>
                <c:pt idx="11">
                  <c:v>1.2</c:v>
                </c:pt>
                <c:pt idx="12">
                  <c:v>1.2</c:v>
                </c:pt>
                <c:pt idx="13">
                  <c:v>1.4</c:v>
                </c:pt>
                <c:pt idx="14">
                  <c:v>1.4</c:v>
                </c:pt>
                <c:pt idx="15">
                  <c:v>1.5999999999999999</c:v>
                </c:pt>
                <c:pt idx="16">
                  <c:v>1.5999999999999999</c:v>
                </c:pt>
                <c:pt idx="17">
                  <c:v>1.7999999999999998</c:v>
                </c:pt>
                <c:pt idx="18">
                  <c:v>1.7999999999999998</c:v>
                </c:pt>
                <c:pt idx="19">
                  <c:v>1.9999999999999998</c:v>
                </c:pt>
                <c:pt idx="20">
                  <c:v>1.9999999999999998</c:v>
                </c:pt>
                <c:pt idx="21">
                  <c:v>2.1999999999999997</c:v>
                </c:pt>
                <c:pt idx="22">
                  <c:v>2.1999999999999997</c:v>
                </c:pt>
                <c:pt idx="23">
                  <c:v>2.4</c:v>
                </c:pt>
                <c:pt idx="24">
                  <c:v>2.4</c:v>
                </c:pt>
                <c:pt idx="25">
                  <c:v>2.6</c:v>
                </c:pt>
                <c:pt idx="26">
                  <c:v>2.6</c:v>
                </c:pt>
                <c:pt idx="27">
                  <c:v>2.8000000000000003</c:v>
                </c:pt>
                <c:pt idx="28">
                  <c:v>2.8000000000000003</c:v>
                </c:pt>
                <c:pt idx="29">
                  <c:v>3.0000000000000004</c:v>
                </c:pt>
                <c:pt idx="30">
                  <c:v>3.0000000000000004</c:v>
                </c:pt>
                <c:pt idx="31">
                  <c:v>3.2000000000000006</c:v>
                </c:pt>
                <c:pt idx="32">
                  <c:v>3.2000000000000006</c:v>
                </c:pt>
                <c:pt idx="33">
                  <c:v>3.4000000000000008</c:v>
                </c:pt>
                <c:pt idx="34">
                  <c:v>3.4000000000000008</c:v>
                </c:pt>
                <c:pt idx="35">
                  <c:v>3.600000000000001</c:v>
                </c:pt>
                <c:pt idx="36">
                  <c:v>3.600000000000001</c:v>
                </c:pt>
                <c:pt idx="37">
                  <c:v>3.8000000000000012</c:v>
                </c:pt>
                <c:pt idx="38">
                  <c:v>3.8000000000000012</c:v>
                </c:pt>
                <c:pt idx="39">
                  <c:v>4.0000000000000009</c:v>
                </c:pt>
                <c:pt idx="40">
                  <c:v>4.0000000000000009</c:v>
                </c:pt>
                <c:pt idx="41">
                  <c:v>4.2000000000000011</c:v>
                </c:pt>
                <c:pt idx="42">
                  <c:v>4.2000000000000011</c:v>
                </c:pt>
                <c:pt idx="43">
                  <c:v>4.4000000000000012</c:v>
                </c:pt>
                <c:pt idx="44">
                  <c:v>4.4000000000000012</c:v>
                </c:pt>
                <c:pt idx="45">
                  <c:v>4.6000000000000014</c:v>
                </c:pt>
                <c:pt idx="46">
                  <c:v>4.6000000000000014</c:v>
                </c:pt>
                <c:pt idx="47">
                  <c:v>4.8000000000000016</c:v>
                </c:pt>
                <c:pt idx="48">
                  <c:v>4.8000000000000016</c:v>
                </c:pt>
                <c:pt idx="49">
                  <c:v>5.0000000000000018</c:v>
                </c:pt>
                <c:pt idx="50">
                  <c:v>5.0000000000000018</c:v>
                </c:pt>
                <c:pt idx="51">
                  <c:v>5.200000000000002</c:v>
                </c:pt>
                <c:pt idx="52">
                  <c:v>5.200000000000002</c:v>
                </c:pt>
                <c:pt idx="53">
                  <c:v>5.4000000000000021</c:v>
                </c:pt>
                <c:pt idx="54">
                  <c:v>5.4000000000000021</c:v>
                </c:pt>
                <c:pt idx="55">
                  <c:v>5.6000000000000023</c:v>
                </c:pt>
                <c:pt idx="56">
                  <c:v>5.6000000000000023</c:v>
                </c:pt>
                <c:pt idx="57">
                  <c:v>5.8000000000000025</c:v>
                </c:pt>
                <c:pt idx="58">
                  <c:v>5.8000000000000025</c:v>
                </c:pt>
                <c:pt idx="59">
                  <c:v>6.0000000000000027</c:v>
                </c:pt>
                <c:pt idx="60">
                  <c:v>6.0000000000000027</c:v>
                </c:pt>
                <c:pt idx="61">
                  <c:v>6.2000000000000028</c:v>
                </c:pt>
                <c:pt idx="62">
                  <c:v>6.2000000000000028</c:v>
                </c:pt>
                <c:pt idx="63">
                  <c:v>6.400000000000003</c:v>
                </c:pt>
                <c:pt idx="64">
                  <c:v>6.400000000000003</c:v>
                </c:pt>
                <c:pt idx="65">
                  <c:v>6.6000000000000032</c:v>
                </c:pt>
                <c:pt idx="66">
                  <c:v>6.6000000000000032</c:v>
                </c:pt>
                <c:pt idx="67">
                  <c:v>6.8000000000000034</c:v>
                </c:pt>
                <c:pt idx="68">
                  <c:v>6.8000000000000034</c:v>
                </c:pt>
                <c:pt idx="69">
                  <c:v>7.0000000000000036</c:v>
                </c:pt>
                <c:pt idx="70">
                  <c:v>7.0000000000000036</c:v>
                </c:pt>
                <c:pt idx="71">
                  <c:v>7.2000000000000037</c:v>
                </c:pt>
                <c:pt idx="72">
                  <c:v>7.2000000000000037</c:v>
                </c:pt>
                <c:pt idx="73">
                  <c:v>7.4000000000000039</c:v>
                </c:pt>
                <c:pt idx="74">
                  <c:v>7.4000000000000039</c:v>
                </c:pt>
                <c:pt idx="75">
                  <c:v>7.6000000000000041</c:v>
                </c:pt>
                <c:pt idx="76">
                  <c:v>7.6000000000000041</c:v>
                </c:pt>
                <c:pt idx="77">
                  <c:v>7.8000000000000043</c:v>
                </c:pt>
                <c:pt idx="78">
                  <c:v>7.8000000000000043</c:v>
                </c:pt>
                <c:pt idx="79">
                  <c:v>8.0000000000000036</c:v>
                </c:pt>
                <c:pt idx="80">
                  <c:v>8.0000000000000036</c:v>
                </c:pt>
                <c:pt idx="81">
                  <c:v>8.2000000000000028</c:v>
                </c:pt>
                <c:pt idx="82">
                  <c:v>8.2000000000000028</c:v>
                </c:pt>
                <c:pt idx="83">
                  <c:v>8.4000000000000021</c:v>
                </c:pt>
                <c:pt idx="84">
                  <c:v>8.4000000000000021</c:v>
                </c:pt>
                <c:pt idx="85">
                  <c:v>8.6000000000000014</c:v>
                </c:pt>
                <c:pt idx="86">
                  <c:v>8.6000000000000014</c:v>
                </c:pt>
              </c:numCache>
            </c:numRef>
          </c:xVal>
          <c:yVal>
            <c:numRef>
              <c:f>'descriptive-stats'!$T$33:$T$119</c:f>
              <c:numCache>
                <c:formatCode>General</c:formatCode>
                <c:ptCount val="87"/>
                <c:pt idx="0">
                  <c:v>0</c:v>
                </c:pt>
                <c:pt idx="1">
                  <c:v>0</c:v>
                </c:pt>
                <c:pt idx="2">
                  <c:v>44</c:v>
                </c:pt>
                <c:pt idx="3">
                  <c:v>44</c:v>
                </c:pt>
                <c:pt idx="4">
                  <c:v>283</c:v>
                </c:pt>
                <c:pt idx="5">
                  <c:v>283</c:v>
                </c:pt>
                <c:pt idx="6">
                  <c:v>194</c:v>
                </c:pt>
                <c:pt idx="7">
                  <c:v>194</c:v>
                </c:pt>
                <c:pt idx="8">
                  <c:v>149</c:v>
                </c:pt>
                <c:pt idx="9">
                  <c:v>149</c:v>
                </c:pt>
                <c:pt idx="10">
                  <c:v>110</c:v>
                </c:pt>
                <c:pt idx="11">
                  <c:v>110</c:v>
                </c:pt>
                <c:pt idx="12">
                  <c:v>106</c:v>
                </c:pt>
                <c:pt idx="13">
                  <c:v>106</c:v>
                </c:pt>
                <c:pt idx="14">
                  <c:v>103</c:v>
                </c:pt>
                <c:pt idx="15">
                  <c:v>103</c:v>
                </c:pt>
                <c:pt idx="16">
                  <c:v>86</c:v>
                </c:pt>
                <c:pt idx="17">
                  <c:v>86</c:v>
                </c:pt>
                <c:pt idx="18">
                  <c:v>66</c:v>
                </c:pt>
                <c:pt idx="19">
                  <c:v>66</c:v>
                </c:pt>
                <c:pt idx="20">
                  <c:v>56</c:v>
                </c:pt>
                <c:pt idx="21">
                  <c:v>56</c:v>
                </c:pt>
                <c:pt idx="22">
                  <c:v>60</c:v>
                </c:pt>
                <c:pt idx="23">
                  <c:v>60</c:v>
                </c:pt>
                <c:pt idx="24">
                  <c:v>47</c:v>
                </c:pt>
                <c:pt idx="25">
                  <c:v>47</c:v>
                </c:pt>
                <c:pt idx="26">
                  <c:v>40</c:v>
                </c:pt>
                <c:pt idx="27">
                  <c:v>40</c:v>
                </c:pt>
                <c:pt idx="28">
                  <c:v>36</c:v>
                </c:pt>
                <c:pt idx="29">
                  <c:v>36</c:v>
                </c:pt>
                <c:pt idx="30">
                  <c:v>38</c:v>
                </c:pt>
                <c:pt idx="31">
                  <c:v>38</c:v>
                </c:pt>
                <c:pt idx="32">
                  <c:v>17</c:v>
                </c:pt>
                <c:pt idx="33">
                  <c:v>17</c:v>
                </c:pt>
                <c:pt idx="34">
                  <c:v>14</c:v>
                </c:pt>
                <c:pt idx="35">
                  <c:v>14</c:v>
                </c:pt>
                <c:pt idx="36">
                  <c:v>20</c:v>
                </c:pt>
                <c:pt idx="37">
                  <c:v>20</c:v>
                </c:pt>
                <c:pt idx="38">
                  <c:v>18</c:v>
                </c:pt>
                <c:pt idx="39">
                  <c:v>18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16</c:v>
                </c:pt>
                <c:pt idx="45">
                  <c:v>16</c:v>
                </c:pt>
                <c:pt idx="46">
                  <c:v>11</c:v>
                </c:pt>
                <c:pt idx="47">
                  <c:v>11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5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29952"/>
        <c:axId val="200101824"/>
      </c:scatterChart>
      <c:valAx>
        <c:axId val="21102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0101824"/>
        <c:crosses val="autoZero"/>
        <c:crossBetween val="midCat"/>
      </c:valAx>
      <c:valAx>
        <c:axId val="2001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029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count of kWh/day (0.11 kWh</a:t>
            </a:r>
            <a:r>
              <a:rPr lang="en-US" baseline="0"/>
              <a:t> bins</a:t>
            </a:r>
            <a:r>
              <a:rPr lang="en-US"/>
              <a:t>) over 2 mo. </a:t>
            </a:r>
            <a:r>
              <a:rPr lang="en-US" baseline="0"/>
              <a:t> 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kW per day</c:v>
          </c:tx>
          <c:marker>
            <c:symbol val="none"/>
          </c:marker>
          <c:xVal>
            <c:numRef>
              <c:f>'descriptive-stats'!$Y$84:$Y$140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0.111</c:v>
                </c:pt>
                <c:pt idx="3">
                  <c:v>0.111</c:v>
                </c:pt>
                <c:pt idx="4">
                  <c:v>0.222</c:v>
                </c:pt>
                <c:pt idx="5">
                  <c:v>0.222</c:v>
                </c:pt>
                <c:pt idx="6">
                  <c:v>0.33300000000000002</c:v>
                </c:pt>
                <c:pt idx="7">
                  <c:v>0.33300000000000002</c:v>
                </c:pt>
                <c:pt idx="8">
                  <c:v>0.44400000000000001</c:v>
                </c:pt>
                <c:pt idx="9">
                  <c:v>0.44400000000000001</c:v>
                </c:pt>
                <c:pt idx="10">
                  <c:v>0.55500000000000005</c:v>
                </c:pt>
                <c:pt idx="11">
                  <c:v>0.55500000000000005</c:v>
                </c:pt>
                <c:pt idx="12">
                  <c:v>0.66600000000000004</c:v>
                </c:pt>
                <c:pt idx="13">
                  <c:v>0.66600000000000004</c:v>
                </c:pt>
                <c:pt idx="14">
                  <c:v>0.77700000000000002</c:v>
                </c:pt>
                <c:pt idx="15">
                  <c:v>0.77700000000000002</c:v>
                </c:pt>
                <c:pt idx="16">
                  <c:v>0.88800000000000001</c:v>
                </c:pt>
                <c:pt idx="17">
                  <c:v>0.88800000000000001</c:v>
                </c:pt>
                <c:pt idx="18">
                  <c:v>0.999</c:v>
                </c:pt>
                <c:pt idx="19">
                  <c:v>0.999</c:v>
                </c:pt>
                <c:pt idx="20">
                  <c:v>1.1100000000000001</c:v>
                </c:pt>
                <c:pt idx="21">
                  <c:v>1.1100000000000001</c:v>
                </c:pt>
                <c:pt idx="22">
                  <c:v>1.2210000000000001</c:v>
                </c:pt>
                <c:pt idx="23">
                  <c:v>1.2210000000000001</c:v>
                </c:pt>
                <c:pt idx="24">
                  <c:v>1.3320000000000001</c:v>
                </c:pt>
                <c:pt idx="25">
                  <c:v>1.3320000000000001</c:v>
                </c:pt>
                <c:pt idx="26">
                  <c:v>1.4430000000000001</c:v>
                </c:pt>
                <c:pt idx="27">
                  <c:v>1.4430000000000001</c:v>
                </c:pt>
                <c:pt idx="28">
                  <c:v>1.554</c:v>
                </c:pt>
                <c:pt idx="29">
                  <c:v>1.554</c:v>
                </c:pt>
                <c:pt idx="30">
                  <c:v>1.665</c:v>
                </c:pt>
                <c:pt idx="31">
                  <c:v>1.665</c:v>
                </c:pt>
                <c:pt idx="32">
                  <c:v>1.776</c:v>
                </c:pt>
                <c:pt idx="33">
                  <c:v>1.776</c:v>
                </c:pt>
                <c:pt idx="34">
                  <c:v>1.887</c:v>
                </c:pt>
                <c:pt idx="35">
                  <c:v>1.887</c:v>
                </c:pt>
                <c:pt idx="36">
                  <c:v>1.998</c:v>
                </c:pt>
                <c:pt idx="37">
                  <c:v>1.998</c:v>
                </c:pt>
                <c:pt idx="38">
                  <c:v>2.109</c:v>
                </c:pt>
                <c:pt idx="39">
                  <c:v>2.109</c:v>
                </c:pt>
                <c:pt idx="40">
                  <c:v>2.2200000000000002</c:v>
                </c:pt>
                <c:pt idx="41">
                  <c:v>2.2200000000000002</c:v>
                </c:pt>
                <c:pt idx="42">
                  <c:v>2.2200000000000002</c:v>
                </c:pt>
                <c:pt idx="43">
                  <c:v>2.3310000000000004</c:v>
                </c:pt>
                <c:pt idx="44">
                  <c:v>2.3310000000000004</c:v>
                </c:pt>
                <c:pt idx="45">
                  <c:v>2.4420000000000006</c:v>
                </c:pt>
                <c:pt idx="46">
                  <c:v>2.4420000000000006</c:v>
                </c:pt>
                <c:pt idx="47">
                  <c:v>2.5530000000000008</c:v>
                </c:pt>
                <c:pt idx="48">
                  <c:v>2.5530000000000008</c:v>
                </c:pt>
                <c:pt idx="49">
                  <c:v>2.664000000000001</c:v>
                </c:pt>
                <c:pt idx="50">
                  <c:v>2.664000000000001</c:v>
                </c:pt>
                <c:pt idx="51">
                  <c:v>2.7750000000000012</c:v>
                </c:pt>
                <c:pt idx="52">
                  <c:v>2.7750000000000012</c:v>
                </c:pt>
                <c:pt idx="53">
                  <c:v>2.8860000000000015</c:v>
                </c:pt>
                <c:pt idx="54">
                  <c:v>2.8860000000000015</c:v>
                </c:pt>
                <c:pt idx="55">
                  <c:v>2.9970000000000017</c:v>
                </c:pt>
                <c:pt idx="56">
                  <c:v>2.9970000000000017</c:v>
                </c:pt>
              </c:numCache>
            </c:numRef>
          </c:xVal>
          <c:yVal>
            <c:numRef>
              <c:f>'descriptive-stats'!$Z$84:$Z$140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5</c:v>
                </c:pt>
                <c:pt idx="15">
                  <c:v>45</c:v>
                </c:pt>
                <c:pt idx="16">
                  <c:v>45</c:v>
                </c:pt>
                <c:pt idx="17">
                  <c:v>131</c:v>
                </c:pt>
                <c:pt idx="18">
                  <c:v>131</c:v>
                </c:pt>
                <c:pt idx="19">
                  <c:v>129</c:v>
                </c:pt>
                <c:pt idx="20">
                  <c:v>129</c:v>
                </c:pt>
                <c:pt idx="21">
                  <c:v>175</c:v>
                </c:pt>
                <c:pt idx="22">
                  <c:v>175</c:v>
                </c:pt>
                <c:pt idx="23">
                  <c:v>118</c:v>
                </c:pt>
                <c:pt idx="24">
                  <c:v>118</c:v>
                </c:pt>
                <c:pt idx="25">
                  <c:v>148</c:v>
                </c:pt>
                <c:pt idx="26">
                  <c:v>148</c:v>
                </c:pt>
                <c:pt idx="27">
                  <c:v>179</c:v>
                </c:pt>
                <c:pt idx="28">
                  <c:v>179</c:v>
                </c:pt>
                <c:pt idx="29">
                  <c:v>130</c:v>
                </c:pt>
                <c:pt idx="30">
                  <c:v>130</c:v>
                </c:pt>
                <c:pt idx="31">
                  <c:v>133</c:v>
                </c:pt>
                <c:pt idx="32">
                  <c:v>133</c:v>
                </c:pt>
                <c:pt idx="33">
                  <c:v>98</c:v>
                </c:pt>
                <c:pt idx="34">
                  <c:v>98</c:v>
                </c:pt>
                <c:pt idx="35">
                  <c:v>58</c:v>
                </c:pt>
                <c:pt idx="36">
                  <c:v>58</c:v>
                </c:pt>
                <c:pt idx="37">
                  <c:v>48</c:v>
                </c:pt>
                <c:pt idx="38">
                  <c:v>48</c:v>
                </c:pt>
                <c:pt idx="39">
                  <c:v>84</c:v>
                </c:pt>
                <c:pt idx="40">
                  <c:v>84</c:v>
                </c:pt>
                <c:pt idx="41">
                  <c:v>0</c:v>
                </c:pt>
                <c:pt idx="42">
                  <c:v>38</c:v>
                </c:pt>
                <c:pt idx="43">
                  <c:v>38</c:v>
                </c:pt>
                <c:pt idx="44">
                  <c:v>27</c:v>
                </c:pt>
                <c:pt idx="45">
                  <c:v>27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1</c:v>
                </c:pt>
                <c:pt idx="51">
                  <c:v>1</c:v>
                </c:pt>
                <c:pt idx="52">
                  <c:v>3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120000"/>
        <c:axId val="266119424"/>
      </c:scatterChart>
      <c:valAx>
        <c:axId val="26612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119424"/>
        <c:crosses val="autoZero"/>
        <c:crossBetween val="midCat"/>
      </c:valAx>
      <c:valAx>
        <c:axId val="266119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120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kWh per day, by day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kW per day</c:v>
          </c:tx>
          <c:spPr>
            <a:ln w="28575">
              <a:noFill/>
            </a:ln>
          </c:spPr>
          <c:xVal>
            <c:numRef>
              <c:f>'descriptive-stats'!$H$2:$H$66</c:f>
              <c:numCache>
                <c:formatCode>m/d/yyyy</c:formatCode>
                <c:ptCount val="65"/>
                <c:pt idx="0">
                  <c:v>43738</c:v>
                </c:pt>
                <c:pt idx="1">
                  <c:v>43739</c:v>
                </c:pt>
                <c:pt idx="2">
                  <c:v>43740</c:v>
                </c:pt>
                <c:pt idx="3">
                  <c:v>43741</c:v>
                </c:pt>
                <c:pt idx="4">
                  <c:v>43742</c:v>
                </c:pt>
                <c:pt idx="5">
                  <c:v>43743</c:v>
                </c:pt>
                <c:pt idx="6">
                  <c:v>43744</c:v>
                </c:pt>
                <c:pt idx="7">
                  <c:v>43745</c:v>
                </c:pt>
                <c:pt idx="8">
                  <c:v>43746</c:v>
                </c:pt>
                <c:pt idx="9">
                  <c:v>43747</c:v>
                </c:pt>
                <c:pt idx="10">
                  <c:v>43748</c:v>
                </c:pt>
                <c:pt idx="11">
                  <c:v>43749</c:v>
                </c:pt>
                <c:pt idx="12">
                  <c:v>43750</c:v>
                </c:pt>
                <c:pt idx="13">
                  <c:v>43751</c:v>
                </c:pt>
                <c:pt idx="14">
                  <c:v>43752</c:v>
                </c:pt>
                <c:pt idx="15">
                  <c:v>43753</c:v>
                </c:pt>
                <c:pt idx="16">
                  <c:v>43754</c:v>
                </c:pt>
                <c:pt idx="17">
                  <c:v>43755</c:v>
                </c:pt>
                <c:pt idx="18">
                  <c:v>43756</c:v>
                </c:pt>
                <c:pt idx="19">
                  <c:v>43757</c:v>
                </c:pt>
                <c:pt idx="20">
                  <c:v>43758</c:v>
                </c:pt>
                <c:pt idx="21">
                  <c:v>43759</c:v>
                </c:pt>
                <c:pt idx="22">
                  <c:v>43760</c:v>
                </c:pt>
                <c:pt idx="23">
                  <c:v>43761</c:v>
                </c:pt>
                <c:pt idx="24">
                  <c:v>43762</c:v>
                </c:pt>
                <c:pt idx="25">
                  <c:v>43763</c:v>
                </c:pt>
                <c:pt idx="26">
                  <c:v>43764</c:v>
                </c:pt>
                <c:pt idx="27">
                  <c:v>43765</c:v>
                </c:pt>
                <c:pt idx="28">
                  <c:v>43766</c:v>
                </c:pt>
                <c:pt idx="29">
                  <c:v>43767</c:v>
                </c:pt>
                <c:pt idx="30">
                  <c:v>43768</c:v>
                </c:pt>
                <c:pt idx="31">
                  <c:v>43769</c:v>
                </c:pt>
                <c:pt idx="32">
                  <c:v>43770</c:v>
                </c:pt>
                <c:pt idx="33">
                  <c:v>43771</c:v>
                </c:pt>
                <c:pt idx="34">
                  <c:v>43772</c:v>
                </c:pt>
                <c:pt idx="35">
                  <c:v>43773</c:v>
                </c:pt>
                <c:pt idx="36">
                  <c:v>43774</c:v>
                </c:pt>
                <c:pt idx="37">
                  <c:v>43775</c:v>
                </c:pt>
                <c:pt idx="38">
                  <c:v>43776</c:v>
                </c:pt>
                <c:pt idx="39">
                  <c:v>43777</c:v>
                </c:pt>
                <c:pt idx="40">
                  <c:v>43778</c:v>
                </c:pt>
                <c:pt idx="41">
                  <c:v>43779</c:v>
                </c:pt>
                <c:pt idx="42">
                  <c:v>43780</c:v>
                </c:pt>
                <c:pt idx="43">
                  <c:v>43781</c:v>
                </c:pt>
                <c:pt idx="44">
                  <c:v>43782</c:v>
                </c:pt>
                <c:pt idx="45">
                  <c:v>43783</c:v>
                </c:pt>
                <c:pt idx="46">
                  <c:v>43784</c:v>
                </c:pt>
                <c:pt idx="47">
                  <c:v>43785</c:v>
                </c:pt>
                <c:pt idx="48">
                  <c:v>43786</c:v>
                </c:pt>
                <c:pt idx="49">
                  <c:v>43787</c:v>
                </c:pt>
                <c:pt idx="50">
                  <c:v>43788</c:v>
                </c:pt>
                <c:pt idx="51">
                  <c:v>43789</c:v>
                </c:pt>
                <c:pt idx="52">
                  <c:v>43790</c:v>
                </c:pt>
                <c:pt idx="53">
                  <c:v>43791</c:v>
                </c:pt>
                <c:pt idx="54">
                  <c:v>43792</c:v>
                </c:pt>
                <c:pt idx="55">
                  <c:v>43793</c:v>
                </c:pt>
                <c:pt idx="56">
                  <c:v>43794</c:v>
                </c:pt>
                <c:pt idx="57">
                  <c:v>43795</c:v>
                </c:pt>
                <c:pt idx="58">
                  <c:v>43796</c:v>
                </c:pt>
                <c:pt idx="59">
                  <c:v>43797</c:v>
                </c:pt>
                <c:pt idx="60">
                  <c:v>43798</c:v>
                </c:pt>
                <c:pt idx="61">
                  <c:v>43799</c:v>
                </c:pt>
                <c:pt idx="62">
                  <c:v>43800</c:v>
                </c:pt>
                <c:pt idx="63">
                  <c:v>43801</c:v>
                </c:pt>
                <c:pt idx="64">
                  <c:v>43802</c:v>
                </c:pt>
              </c:numCache>
            </c:numRef>
          </c:xVal>
          <c:yVal>
            <c:numRef>
              <c:f>'descriptive-stats'!$J$2:$J$66</c:f>
              <c:numCache>
                <c:formatCode>0.0</c:formatCode>
                <c:ptCount val="65"/>
                <c:pt idx="0">
                  <c:v>35.1</c:v>
                </c:pt>
                <c:pt idx="1">
                  <c:v>38.800000000000011</c:v>
                </c:pt>
                <c:pt idx="2">
                  <c:v>54.699999999999996</c:v>
                </c:pt>
                <c:pt idx="3">
                  <c:v>47.100000000000009</c:v>
                </c:pt>
                <c:pt idx="4">
                  <c:v>39.200000000000003</c:v>
                </c:pt>
                <c:pt idx="5">
                  <c:v>32.700000000000003</c:v>
                </c:pt>
                <c:pt idx="6">
                  <c:v>50.7</c:v>
                </c:pt>
                <c:pt idx="7">
                  <c:v>35.5</c:v>
                </c:pt>
                <c:pt idx="8">
                  <c:v>27.100000000000005</c:v>
                </c:pt>
                <c:pt idx="9">
                  <c:v>25.799999999999997</c:v>
                </c:pt>
                <c:pt idx="10">
                  <c:v>29.599999999999998</c:v>
                </c:pt>
                <c:pt idx="11">
                  <c:v>27.9</c:v>
                </c:pt>
                <c:pt idx="12">
                  <c:v>25.300000000000004</c:v>
                </c:pt>
                <c:pt idx="13">
                  <c:v>29.1</c:v>
                </c:pt>
                <c:pt idx="14">
                  <c:v>26.4</c:v>
                </c:pt>
                <c:pt idx="15">
                  <c:v>20.800000000000004</c:v>
                </c:pt>
                <c:pt idx="16">
                  <c:v>31.699999999999996</c:v>
                </c:pt>
                <c:pt idx="17">
                  <c:v>21.000000000000004</c:v>
                </c:pt>
                <c:pt idx="18">
                  <c:v>34.70000000000001</c:v>
                </c:pt>
                <c:pt idx="19">
                  <c:v>21.900000000000002</c:v>
                </c:pt>
                <c:pt idx="20">
                  <c:v>38.70000000000001</c:v>
                </c:pt>
                <c:pt idx="21">
                  <c:v>24.3</c:v>
                </c:pt>
                <c:pt idx="22">
                  <c:v>23.4</c:v>
                </c:pt>
                <c:pt idx="23">
                  <c:v>28.6</c:v>
                </c:pt>
                <c:pt idx="24">
                  <c:v>20</c:v>
                </c:pt>
                <c:pt idx="25">
                  <c:v>27.900000000000002</c:v>
                </c:pt>
                <c:pt idx="26">
                  <c:v>29.1</c:v>
                </c:pt>
                <c:pt idx="27">
                  <c:v>36.5</c:v>
                </c:pt>
                <c:pt idx="28">
                  <c:v>25.000000000000004</c:v>
                </c:pt>
                <c:pt idx="29">
                  <c:v>26.000000000000004</c:v>
                </c:pt>
                <c:pt idx="30">
                  <c:v>21.000000000000007</c:v>
                </c:pt>
                <c:pt idx="31">
                  <c:v>37.300000000000004</c:v>
                </c:pt>
                <c:pt idx="32">
                  <c:v>21.400000000000002</c:v>
                </c:pt>
                <c:pt idx="33">
                  <c:v>41.199999999999996</c:v>
                </c:pt>
                <c:pt idx="34">
                  <c:v>31.699999999999992</c:v>
                </c:pt>
                <c:pt idx="35">
                  <c:v>34.199999999999989</c:v>
                </c:pt>
                <c:pt idx="36">
                  <c:v>28.8</c:v>
                </c:pt>
                <c:pt idx="37">
                  <c:v>32.000000000000007</c:v>
                </c:pt>
                <c:pt idx="38">
                  <c:v>28.5</c:v>
                </c:pt>
                <c:pt idx="39">
                  <c:v>48</c:v>
                </c:pt>
                <c:pt idx="40">
                  <c:v>56.9</c:v>
                </c:pt>
                <c:pt idx="41">
                  <c:v>38.699999999999996</c:v>
                </c:pt>
                <c:pt idx="42">
                  <c:v>37.1</c:v>
                </c:pt>
                <c:pt idx="43">
                  <c:v>35.199999999999996</c:v>
                </c:pt>
                <c:pt idx="44">
                  <c:v>53.800000000000004</c:v>
                </c:pt>
                <c:pt idx="45">
                  <c:v>51.899999999999991</c:v>
                </c:pt>
                <c:pt idx="46">
                  <c:v>43.5</c:v>
                </c:pt>
                <c:pt idx="47">
                  <c:v>51.79999999999999</c:v>
                </c:pt>
                <c:pt idx="48">
                  <c:v>49.500000000000007</c:v>
                </c:pt>
                <c:pt idx="49">
                  <c:v>34.400000000000006</c:v>
                </c:pt>
                <c:pt idx="50">
                  <c:v>38.1</c:v>
                </c:pt>
                <c:pt idx="51">
                  <c:v>36.099999999999994</c:v>
                </c:pt>
                <c:pt idx="52">
                  <c:v>44.3</c:v>
                </c:pt>
                <c:pt idx="53">
                  <c:v>37.600000000000009</c:v>
                </c:pt>
                <c:pt idx="54">
                  <c:v>45</c:v>
                </c:pt>
                <c:pt idx="55">
                  <c:v>39.999999999999993</c:v>
                </c:pt>
                <c:pt idx="56">
                  <c:v>41.1</c:v>
                </c:pt>
                <c:pt idx="57">
                  <c:v>35.700000000000003</c:v>
                </c:pt>
                <c:pt idx="58">
                  <c:v>35.400000000000006</c:v>
                </c:pt>
                <c:pt idx="59">
                  <c:v>37</c:v>
                </c:pt>
                <c:pt idx="60">
                  <c:v>37.799999999999997</c:v>
                </c:pt>
                <c:pt idx="61">
                  <c:v>47.5</c:v>
                </c:pt>
                <c:pt idx="62">
                  <c:v>51.999999999999993</c:v>
                </c:pt>
                <c:pt idx="63">
                  <c:v>42.2</c:v>
                </c:pt>
                <c:pt idx="64">
                  <c:v>42.600000000000009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1248"/>
        <c:axId val="200100096"/>
      </c:scatterChart>
      <c:valAx>
        <c:axId val="2001012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200100096"/>
        <c:crosses val="autoZero"/>
        <c:crossBetween val="midCat"/>
      </c:valAx>
      <c:valAx>
        <c:axId val="200100096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200101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8229447538364651E-2"/>
          <c:y val="7.4548702245552642E-2"/>
          <c:w val="0.85357630615430324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strRef>
              <c:f>[1]Sheet1!$B$133</c:f>
              <c:strCache>
                <c:ptCount val="1"/>
                <c:pt idx="0">
                  <c:v>Deficit</c:v>
                </c:pt>
              </c:strCache>
            </c:strRef>
          </c:tx>
          <c:marker>
            <c:symbol val="none"/>
          </c:marker>
          <c:cat>
            <c:strRef>
              <c:f>[1]Sheet1!$C$132:$N$132</c:f>
              <c:strCache>
                <c:ptCount val="12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</c:strCache>
            </c:strRef>
          </c:cat>
          <c:val>
            <c:numRef>
              <c:f>[1]Sheet1!$C$133:$N$133</c:f>
              <c:numCache>
                <c:formatCode>General</c:formatCode>
                <c:ptCount val="12"/>
                <c:pt idx="0">
                  <c:v>10.5</c:v>
                </c:pt>
                <c:pt idx="1">
                  <c:v>11.2</c:v>
                </c:pt>
                <c:pt idx="2">
                  <c:v>9.1999999999999993</c:v>
                </c:pt>
                <c:pt idx="3">
                  <c:v>10.1</c:v>
                </c:pt>
                <c:pt idx="4">
                  <c:v>10.4</c:v>
                </c:pt>
                <c:pt idx="5">
                  <c:v>10.5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7</c:v>
                </c:pt>
                <c:pt idx="9">
                  <c:v>6.8</c:v>
                </c:pt>
                <c:pt idx="10">
                  <c:v>9.6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[1]Sheet1!$B$134</c:f>
              <c:strCache>
                <c:ptCount val="1"/>
                <c:pt idx="0">
                  <c:v>UNPL</c:v>
                </c:pt>
              </c:strCache>
            </c:strRef>
          </c:tx>
          <c:marker>
            <c:symbol val="none"/>
          </c:marker>
          <c:cat>
            <c:strRef>
              <c:f>[1]Sheet1!$C$132:$N$132</c:f>
              <c:strCache>
                <c:ptCount val="12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</c:strCache>
            </c:strRef>
          </c:cat>
          <c:val>
            <c:numRef>
              <c:f>[1]Sheet1!$C$134:$N$134</c:f>
              <c:numCache>
                <c:formatCode>General</c:formatCode>
                <c:ptCount val="12"/>
                <c:pt idx="0">
                  <c:v>12.444666666666667</c:v>
                </c:pt>
                <c:pt idx="1">
                  <c:v>12.444666666666667</c:v>
                </c:pt>
                <c:pt idx="2">
                  <c:v>12.444666666666667</c:v>
                </c:pt>
                <c:pt idx="3">
                  <c:v>12.444666666666667</c:v>
                </c:pt>
                <c:pt idx="4">
                  <c:v>12.444666666666667</c:v>
                </c:pt>
                <c:pt idx="5">
                  <c:v>12.444666666666667</c:v>
                </c:pt>
                <c:pt idx="6">
                  <c:v>12.444666666666667</c:v>
                </c:pt>
                <c:pt idx="7">
                  <c:v>12.444666666666667</c:v>
                </c:pt>
                <c:pt idx="8">
                  <c:v>12.444666666666667</c:v>
                </c:pt>
                <c:pt idx="9">
                  <c:v>12.444666666666667</c:v>
                </c:pt>
                <c:pt idx="10">
                  <c:v>12.444666666666667</c:v>
                </c:pt>
                <c:pt idx="11">
                  <c:v>12.444666666666667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[1]Sheet1!$B$135</c:f>
              <c:strCache>
                <c:ptCount val="1"/>
                <c:pt idx="0">
                  <c:v>LNPL</c:v>
                </c:pt>
              </c:strCache>
            </c:strRef>
          </c:tx>
          <c:marker>
            <c:symbol val="none"/>
          </c:marker>
          <c:cat>
            <c:strRef>
              <c:f>[1]Sheet1!$C$132:$N$132</c:f>
              <c:strCache>
                <c:ptCount val="12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</c:strCache>
            </c:strRef>
          </c:cat>
          <c:val>
            <c:numRef>
              <c:f>[1]Sheet1!$C$135:$N$135</c:f>
              <c:numCache>
                <c:formatCode>General</c:formatCode>
                <c:ptCount val="12"/>
                <c:pt idx="0">
                  <c:v>8.1886666666666663</c:v>
                </c:pt>
                <c:pt idx="1">
                  <c:v>8.1886666666666663</c:v>
                </c:pt>
                <c:pt idx="2">
                  <c:v>8.1886666666666663</c:v>
                </c:pt>
                <c:pt idx="3">
                  <c:v>8.1886666666666663</c:v>
                </c:pt>
                <c:pt idx="4">
                  <c:v>8.1886666666666663</c:v>
                </c:pt>
                <c:pt idx="5">
                  <c:v>8.1886666666666663</c:v>
                </c:pt>
                <c:pt idx="6">
                  <c:v>8.1886666666666663</c:v>
                </c:pt>
                <c:pt idx="7">
                  <c:v>8.1886666666666663</c:v>
                </c:pt>
                <c:pt idx="8">
                  <c:v>8.1886666666666663</c:v>
                </c:pt>
                <c:pt idx="9">
                  <c:v>8.1886666666666663</c:v>
                </c:pt>
                <c:pt idx="10">
                  <c:v>8.1886666666666663</c:v>
                </c:pt>
                <c:pt idx="11">
                  <c:v>8.1886666666666663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[1]Sheet1!$B$136</c:f>
              <c:strCache>
                <c:ptCount val="1"/>
                <c:pt idx="0">
                  <c:v>URL</c:v>
                </c:pt>
              </c:strCache>
            </c:strRef>
          </c:tx>
          <c:marker>
            <c:symbol val="none"/>
          </c:marker>
          <c:cat>
            <c:strRef>
              <c:f>[1]Sheet1!$C$132:$N$132</c:f>
              <c:strCache>
                <c:ptCount val="12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</c:strCache>
            </c:strRef>
          </c:cat>
          <c:val>
            <c:numRef>
              <c:f>[1]Sheet1!$C$136:$N$136</c:f>
              <c:numCache>
                <c:formatCode>General</c:formatCode>
                <c:ptCount val="12"/>
                <c:pt idx="0">
                  <c:v>2.6160000000000001</c:v>
                </c:pt>
                <c:pt idx="1">
                  <c:v>2.6160000000000001</c:v>
                </c:pt>
                <c:pt idx="2">
                  <c:v>2.6160000000000001</c:v>
                </c:pt>
                <c:pt idx="3">
                  <c:v>2.6160000000000001</c:v>
                </c:pt>
                <c:pt idx="4">
                  <c:v>2.6160000000000001</c:v>
                </c:pt>
                <c:pt idx="5">
                  <c:v>2.6160000000000001</c:v>
                </c:pt>
                <c:pt idx="6">
                  <c:v>2.6160000000000001</c:v>
                </c:pt>
                <c:pt idx="7">
                  <c:v>2.6160000000000001</c:v>
                </c:pt>
                <c:pt idx="8">
                  <c:v>2.6160000000000001</c:v>
                </c:pt>
                <c:pt idx="9">
                  <c:v>2.6160000000000001</c:v>
                </c:pt>
                <c:pt idx="10">
                  <c:v>2.6160000000000001</c:v>
                </c:pt>
                <c:pt idx="11">
                  <c:v>2.6160000000000001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[1]Sheet1!$B$137</c:f>
              <c:strCache>
                <c:ptCount val="1"/>
                <c:pt idx="0">
                  <c:v>mR</c:v>
                </c:pt>
              </c:strCache>
            </c:strRef>
          </c:tx>
          <c:marker>
            <c:symbol val="none"/>
          </c:marker>
          <c:cat>
            <c:strRef>
              <c:f>[1]Sheet1!$C$132:$N$132</c:f>
              <c:strCache>
                <c:ptCount val="12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</c:strCache>
            </c:strRef>
          </c:cat>
          <c:val>
            <c:numRef>
              <c:f>[1]Sheet1!$C$137:$N$137</c:f>
              <c:numCache>
                <c:formatCode>General</c:formatCode>
                <c:ptCount val="12"/>
                <c:pt idx="1">
                  <c:v>0.69999999999999929</c:v>
                </c:pt>
                <c:pt idx="2">
                  <c:v>2</c:v>
                </c:pt>
                <c:pt idx="3">
                  <c:v>0.90000000000000036</c:v>
                </c:pt>
                <c:pt idx="4">
                  <c:v>0.30000000000000071</c:v>
                </c:pt>
                <c:pt idx="5">
                  <c:v>9.9999999999999645E-2</c:v>
                </c:pt>
                <c:pt idx="6">
                  <c:v>1.8000000000000007</c:v>
                </c:pt>
                <c:pt idx="7">
                  <c:v>0</c:v>
                </c:pt>
                <c:pt idx="8">
                  <c:v>1.6999999999999993</c:v>
                </c:pt>
                <c:pt idx="9">
                  <c:v>0.20000000000000018</c:v>
                </c:pt>
                <c:pt idx="10">
                  <c:v>2.8</c:v>
                </c:pt>
                <c:pt idx="11">
                  <c:v>0.59999999999999964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[1]Sheet1!$B$138</c:f>
              <c:strCache>
                <c:ptCount val="1"/>
                <c:pt idx="0">
                  <c:v>x-bar:</c:v>
                </c:pt>
              </c:strCache>
            </c:strRef>
          </c:tx>
          <c:marker>
            <c:symbol val="none"/>
          </c:marker>
          <c:cat>
            <c:strRef>
              <c:f>[1]Sheet1!$C$132:$N$132</c:f>
              <c:strCache>
                <c:ptCount val="12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</c:strCache>
            </c:strRef>
          </c:cat>
          <c:val>
            <c:numRef>
              <c:f>[1]Sheet1!$C$138:$N$138</c:f>
              <c:numCache>
                <c:formatCode>General</c:formatCode>
                <c:ptCount val="12"/>
                <c:pt idx="0">
                  <c:v>10.316666666666666</c:v>
                </c:pt>
                <c:pt idx="1">
                  <c:v>10.316666666666666</c:v>
                </c:pt>
                <c:pt idx="2">
                  <c:v>10.316666666666666</c:v>
                </c:pt>
                <c:pt idx="3">
                  <c:v>10.316666666666666</c:v>
                </c:pt>
                <c:pt idx="4">
                  <c:v>10.316666666666666</c:v>
                </c:pt>
                <c:pt idx="5">
                  <c:v>10.316666666666666</c:v>
                </c:pt>
                <c:pt idx="6">
                  <c:v>10.316666666666666</c:v>
                </c:pt>
                <c:pt idx="7">
                  <c:v>10.316666666666666</c:v>
                </c:pt>
                <c:pt idx="8">
                  <c:v>10.316666666666666</c:v>
                </c:pt>
                <c:pt idx="9">
                  <c:v>10.316666666666666</c:v>
                </c:pt>
                <c:pt idx="10">
                  <c:v>10.316666666666666</c:v>
                </c:pt>
                <c:pt idx="11">
                  <c:v>10.316666666666666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[1]Sheet1!$B$139</c:f>
              <c:strCache>
                <c:ptCount val="1"/>
                <c:pt idx="0">
                  <c:v>XmR</c:v>
                </c:pt>
              </c:strCache>
            </c:strRef>
          </c:tx>
          <c:marker>
            <c:symbol val="none"/>
          </c:marker>
          <c:cat>
            <c:strRef>
              <c:f>[1]Sheet1!$C$132:$N$132</c:f>
              <c:strCache>
                <c:ptCount val="12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</c:strCache>
            </c:strRef>
          </c:cat>
          <c:val>
            <c:numRef>
              <c:f>[1]Sheet1!$C$139:$N$139</c:f>
              <c:numCache>
                <c:formatCode>General</c:formatCode>
                <c:ptCount val="12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904448"/>
        <c:axId val="265974848"/>
      </c:lineChart>
      <c:catAx>
        <c:axId val="356904448"/>
        <c:scaling>
          <c:orientation val="minMax"/>
        </c:scaling>
        <c:delete val="0"/>
        <c:axPos val="b"/>
        <c:majorTickMark val="out"/>
        <c:minorTickMark val="none"/>
        <c:tickLblPos val="nextTo"/>
        <c:crossAx val="265974848"/>
        <c:crosses val="autoZero"/>
        <c:auto val="1"/>
        <c:lblAlgn val="ctr"/>
        <c:lblOffset val="100"/>
        <c:noMultiLvlLbl val="0"/>
      </c:catAx>
      <c:valAx>
        <c:axId val="265974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69044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'descriptive-stats'!$AX$28</c:f>
              <c:strCache>
                <c:ptCount val="1"/>
                <c:pt idx="0">
                  <c:v>average daily usage</c:v>
                </c:pt>
              </c:strCache>
            </c:strRef>
          </c:tx>
          <c:marker>
            <c:symbol val="none"/>
          </c:marker>
          <c:xVal>
            <c:strRef>
              <c:f>'descriptive-stats'!$AY$27:$BW$27</c:f>
              <c:strCache>
                <c:ptCount val="25"/>
                <c:pt idx="0">
                  <c:v>Nov</c:v>
                </c:pt>
                <c:pt idx="1">
                  <c:v>Nov</c:v>
                </c:pt>
                <c:pt idx="2">
                  <c:v>Dec</c:v>
                </c:pt>
                <c:pt idx="3">
                  <c:v>Dec</c:v>
                </c:pt>
                <c:pt idx="4">
                  <c:v>Jan</c:v>
                </c:pt>
                <c:pt idx="5">
                  <c:v>Jan</c:v>
                </c:pt>
                <c:pt idx="6">
                  <c:v>Feb</c:v>
                </c:pt>
                <c:pt idx="7">
                  <c:v>Feb</c:v>
                </c:pt>
                <c:pt idx="8">
                  <c:v>Mar</c:v>
                </c:pt>
                <c:pt idx="9">
                  <c:v>Mar</c:v>
                </c:pt>
                <c:pt idx="10">
                  <c:v>Apr</c:v>
                </c:pt>
                <c:pt idx="11">
                  <c:v>Apr</c:v>
                </c:pt>
                <c:pt idx="12">
                  <c:v>May</c:v>
                </c:pt>
                <c:pt idx="13">
                  <c:v>May</c:v>
                </c:pt>
                <c:pt idx="14">
                  <c:v>Jun</c:v>
                </c:pt>
                <c:pt idx="15">
                  <c:v>Jun</c:v>
                </c:pt>
                <c:pt idx="16">
                  <c:v>Jul</c:v>
                </c:pt>
                <c:pt idx="17">
                  <c:v>Jul</c:v>
                </c:pt>
                <c:pt idx="18">
                  <c:v>Aug</c:v>
                </c:pt>
                <c:pt idx="19">
                  <c:v>Aug</c:v>
                </c:pt>
                <c:pt idx="20">
                  <c:v>Sep</c:v>
                </c:pt>
                <c:pt idx="21">
                  <c:v>Sep</c:v>
                </c:pt>
                <c:pt idx="22">
                  <c:v>Oct</c:v>
                </c:pt>
                <c:pt idx="23">
                  <c:v>Oct</c:v>
                </c:pt>
                <c:pt idx="24">
                  <c:v>Nov</c:v>
                </c:pt>
              </c:strCache>
            </c:strRef>
          </c:xVal>
          <c:yVal>
            <c:numRef>
              <c:f>'descriptive-stats'!$AY$28:$BW$28</c:f>
              <c:numCache>
                <c:formatCode>General</c:formatCode>
                <c:ptCount val="25"/>
                <c:pt idx="0">
                  <c:v>33</c:v>
                </c:pt>
                <c:pt idx="1">
                  <c:v>33</c:v>
                </c:pt>
                <c:pt idx="2">
                  <c:v>42</c:v>
                </c:pt>
                <c:pt idx="3">
                  <c:v>42</c:v>
                </c:pt>
                <c:pt idx="4">
                  <c:v>52</c:v>
                </c:pt>
                <c:pt idx="5">
                  <c:v>52</c:v>
                </c:pt>
                <c:pt idx="6">
                  <c:v>55</c:v>
                </c:pt>
                <c:pt idx="7">
                  <c:v>55</c:v>
                </c:pt>
                <c:pt idx="8">
                  <c:v>45</c:v>
                </c:pt>
                <c:pt idx="9">
                  <c:v>45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47</c:v>
                </c:pt>
                <c:pt idx="15">
                  <c:v>47</c:v>
                </c:pt>
                <c:pt idx="16">
                  <c:v>59</c:v>
                </c:pt>
                <c:pt idx="17">
                  <c:v>59</c:v>
                </c:pt>
                <c:pt idx="18">
                  <c:v>55</c:v>
                </c:pt>
                <c:pt idx="19">
                  <c:v>55</c:v>
                </c:pt>
                <c:pt idx="20">
                  <c:v>45</c:v>
                </c:pt>
                <c:pt idx="21">
                  <c:v>45</c:v>
                </c:pt>
                <c:pt idx="22">
                  <c:v>37</c:v>
                </c:pt>
                <c:pt idx="23">
                  <c:v>37</c:v>
                </c:pt>
                <c:pt idx="24">
                  <c:v>35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'descriptive-stats'!$AX$30</c:f>
              <c:strCache>
                <c:ptCount val="1"/>
                <c:pt idx="0">
                  <c:v>UNPL</c:v>
                </c:pt>
              </c:strCache>
            </c:strRef>
          </c:tx>
          <c:marker>
            <c:symbol val="none"/>
          </c:marker>
          <c:xVal>
            <c:strRef>
              <c:f>'descriptive-stats'!$AY$27:$BW$27</c:f>
              <c:strCache>
                <c:ptCount val="25"/>
                <c:pt idx="0">
                  <c:v>Nov</c:v>
                </c:pt>
                <c:pt idx="1">
                  <c:v>Nov</c:v>
                </c:pt>
                <c:pt idx="2">
                  <c:v>Dec</c:v>
                </c:pt>
                <c:pt idx="3">
                  <c:v>Dec</c:v>
                </c:pt>
                <c:pt idx="4">
                  <c:v>Jan</c:v>
                </c:pt>
                <c:pt idx="5">
                  <c:v>Jan</c:v>
                </c:pt>
                <c:pt idx="6">
                  <c:v>Feb</c:v>
                </c:pt>
                <c:pt idx="7">
                  <c:v>Feb</c:v>
                </c:pt>
                <c:pt idx="8">
                  <c:v>Mar</c:v>
                </c:pt>
                <c:pt idx="9">
                  <c:v>Mar</c:v>
                </c:pt>
                <c:pt idx="10">
                  <c:v>Apr</c:v>
                </c:pt>
                <c:pt idx="11">
                  <c:v>Apr</c:v>
                </c:pt>
                <c:pt idx="12">
                  <c:v>May</c:v>
                </c:pt>
                <c:pt idx="13">
                  <c:v>May</c:v>
                </c:pt>
                <c:pt idx="14">
                  <c:v>Jun</c:v>
                </c:pt>
                <c:pt idx="15">
                  <c:v>Jun</c:v>
                </c:pt>
                <c:pt idx="16">
                  <c:v>Jul</c:v>
                </c:pt>
                <c:pt idx="17">
                  <c:v>Jul</c:v>
                </c:pt>
                <c:pt idx="18">
                  <c:v>Aug</c:v>
                </c:pt>
                <c:pt idx="19">
                  <c:v>Aug</c:v>
                </c:pt>
                <c:pt idx="20">
                  <c:v>Sep</c:v>
                </c:pt>
                <c:pt idx="21">
                  <c:v>Sep</c:v>
                </c:pt>
                <c:pt idx="22">
                  <c:v>Oct</c:v>
                </c:pt>
                <c:pt idx="23">
                  <c:v>Oct</c:v>
                </c:pt>
                <c:pt idx="24">
                  <c:v>Nov</c:v>
                </c:pt>
              </c:strCache>
            </c:strRef>
          </c:xVal>
          <c:yVal>
            <c:numRef>
              <c:f>'descriptive-stats'!$AY$30:$BW$30</c:f>
              <c:numCache>
                <c:formatCode>General</c:formatCode>
                <c:ptCount val="25"/>
                <c:pt idx="0">
                  <c:v>33.443333333333335</c:v>
                </c:pt>
                <c:pt idx="1">
                  <c:v>33.443333333333335</c:v>
                </c:pt>
                <c:pt idx="2">
                  <c:v>65.94</c:v>
                </c:pt>
                <c:pt idx="3">
                  <c:v>65.94</c:v>
                </c:pt>
                <c:pt idx="4">
                  <c:v>78.599999999999994</c:v>
                </c:pt>
                <c:pt idx="5">
                  <c:v>78.599999999999994</c:v>
                </c:pt>
                <c:pt idx="6">
                  <c:v>62.980000000000004</c:v>
                </c:pt>
                <c:pt idx="7">
                  <c:v>62.980000000000004</c:v>
                </c:pt>
                <c:pt idx="8">
                  <c:v>18.399999999999999</c:v>
                </c:pt>
                <c:pt idx="9">
                  <c:v>18.399999999999999</c:v>
                </c:pt>
                <c:pt idx="10">
                  <c:v>23.04</c:v>
                </c:pt>
                <c:pt idx="11">
                  <c:v>23.04</c:v>
                </c:pt>
                <c:pt idx="12">
                  <c:v>39</c:v>
                </c:pt>
                <c:pt idx="13">
                  <c:v>39</c:v>
                </c:pt>
                <c:pt idx="14">
                  <c:v>68.28</c:v>
                </c:pt>
                <c:pt idx="15">
                  <c:v>68.28</c:v>
                </c:pt>
                <c:pt idx="16">
                  <c:v>90.92</c:v>
                </c:pt>
                <c:pt idx="17">
                  <c:v>90.92</c:v>
                </c:pt>
                <c:pt idx="18">
                  <c:v>44.36</c:v>
                </c:pt>
                <c:pt idx="19">
                  <c:v>44.36</c:v>
                </c:pt>
                <c:pt idx="20">
                  <c:v>18.399999999999999</c:v>
                </c:pt>
                <c:pt idx="21">
                  <c:v>18.399999999999999</c:v>
                </c:pt>
                <c:pt idx="22">
                  <c:v>15.719999999999999</c:v>
                </c:pt>
                <c:pt idx="23">
                  <c:v>15.719999999999999</c:v>
                </c:pt>
                <c:pt idx="24">
                  <c:v>29.68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'descriptive-stats'!$AX$31</c:f>
              <c:strCache>
                <c:ptCount val="1"/>
                <c:pt idx="0">
                  <c:v>LNPL</c:v>
                </c:pt>
              </c:strCache>
            </c:strRef>
          </c:tx>
          <c:marker>
            <c:symbol val="none"/>
          </c:marker>
          <c:xVal>
            <c:strRef>
              <c:f>'descriptive-stats'!$AY$27:$BW$27</c:f>
              <c:strCache>
                <c:ptCount val="25"/>
                <c:pt idx="0">
                  <c:v>Nov</c:v>
                </c:pt>
                <c:pt idx="1">
                  <c:v>Nov</c:v>
                </c:pt>
                <c:pt idx="2">
                  <c:v>Dec</c:v>
                </c:pt>
                <c:pt idx="3">
                  <c:v>Dec</c:v>
                </c:pt>
                <c:pt idx="4">
                  <c:v>Jan</c:v>
                </c:pt>
                <c:pt idx="5">
                  <c:v>Jan</c:v>
                </c:pt>
                <c:pt idx="6">
                  <c:v>Feb</c:v>
                </c:pt>
                <c:pt idx="7">
                  <c:v>Feb</c:v>
                </c:pt>
                <c:pt idx="8">
                  <c:v>Mar</c:v>
                </c:pt>
                <c:pt idx="9">
                  <c:v>Mar</c:v>
                </c:pt>
                <c:pt idx="10">
                  <c:v>Apr</c:v>
                </c:pt>
                <c:pt idx="11">
                  <c:v>Apr</c:v>
                </c:pt>
                <c:pt idx="12">
                  <c:v>May</c:v>
                </c:pt>
                <c:pt idx="13">
                  <c:v>May</c:v>
                </c:pt>
                <c:pt idx="14">
                  <c:v>Jun</c:v>
                </c:pt>
                <c:pt idx="15">
                  <c:v>Jun</c:v>
                </c:pt>
                <c:pt idx="16">
                  <c:v>Jul</c:v>
                </c:pt>
                <c:pt idx="17">
                  <c:v>Jul</c:v>
                </c:pt>
                <c:pt idx="18">
                  <c:v>Aug</c:v>
                </c:pt>
                <c:pt idx="19">
                  <c:v>Aug</c:v>
                </c:pt>
                <c:pt idx="20">
                  <c:v>Sep</c:v>
                </c:pt>
                <c:pt idx="21">
                  <c:v>Sep</c:v>
                </c:pt>
                <c:pt idx="22">
                  <c:v>Oct</c:v>
                </c:pt>
                <c:pt idx="23">
                  <c:v>Oct</c:v>
                </c:pt>
                <c:pt idx="24">
                  <c:v>Nov</c:v>
                </c:pt>
              </c:strCache>
            </c:strRef>
          </c:xVal>
          <c:yVal>
            <c:numRef>
              <c:f>'descriptive-stats'!$AY$31:$BW$31</c:f>
              <c:numCache>
                <c:formatCode>General</c:formatCode>
                <c:ptCount val="25"/>
                <c:pt idx="0">
                  <c:v>32.556666666666665</c:v>
                </c:pt>
                <c:pt idx="1">
                  <c:v>32.556666666666665</c:v>
                </c:pt>
                <c:pt idx="2">
                  <c:v>18.059999999999999</c:v>
                </c:pt>
                <c:pt idx="3">
                  <c:v>18.059999999999999</c:v>
                </c:pt>
                <c:pt idx="4">
                  <c:v>25.4</c:v>
                </c:pt>
                <c:pt idx="5">
                  <c:v>25.4</c:v>
                </c:pt>
                <c:pt idx="6">
                  <c:v>47.019999999999996</c:v>
                </c:pt>
                <c:pt idx="7">
                  <c:v>47.019999999999996</c:v>
                </c:pt>
                <c:pt idx="8">
                  <c:v>71.599999999999994</c:v>
                </c:pt>
                <c:pt idx="9">
                  <c:v>71.599999999999994</c:v>
                </c:pt>
                <c:pt idx="10">
                  <c:v>54.96</c:v>
                </c:pt>
                <c:pt idx="11">
                  <c:v>54.96</c:v>
                </c:pt>
                <c:pt idx="12">
                  <c:v>39</c:v>
                </c:pt>
                <c:pt idx="13">
                  <c:v>39</c:v>
                </c:pt>
                <c:pt idx="14">
                  <c:v>25.72</c:v>
                </c:pt>
                <c:pt idx="15">
                  <c:v>25.72</c:v>
                </c:pt>
                <c:pt idx="16">
                  <c:v>27.08</c:v>
                </c:pt>
                <c:pt idx="17">
                  <c:v>27.08</c:v>
                </c:pt>
                <c:pt idx="18">
                  <c:v>65.64</c:v>
                </c:pt>
                <c:pt idx="19">
                  <c:v>65.64</c:v>
                </c:pt>
                <c:pt idx="20">
                  <c:v>71.599999999999994</c:v>
                </c:pt>
                <c:pt idx="21">
                  <c:v>71.599999999999994</c:v>
                </c:pt>
                <c:pt idx="22">
                  <c:v>58.28</c:v>
                </c:pt>
                <c:pt idx="23">
                  <c:v>58.28</c:v>
                </c:pt>
                <c:pt idx="24">
                  <c:v>40.32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'descriptive-stats'!$AX$32</c:f>
              <c:strCache>
                <c:ptCount val="1"/>
                <c:pt idx="0">
                  <c:v>URL</c:v>
                </c:pt>
              </c:strCache>
            </c:strRef>
          </c:tx>
          <c:marker>
            <c:symbol val="none"/>
          </c:marker>
          <c:xVal>
            <c:strRef>
              <c:f>'descriptive-stats'!$AY$27:$BW$27</c:f>
              <c:strCache>
                <c:ptCount val="25"/>
                <c:pt idx="0">
                  <c:v>Nov</c:v>
                </c:pt>
                <c:pt idx="1">
                  <c:v>Nov</c:v>
                </c:pt>
                <c:pt idx="2">
                  <c:v>Dec</c:v>
                </c:pt>
                <c:pt idx="3">
                  <c:v>Dec</c:v>
                </c:pt>
                <c:pt idx="4">
                  <c:v>Jan</c:v>
                </c:pt>
                <c:pt idx="5">
                  <c:v>Jan</c:v>
                </c:pt>
                <c:pt idx="6">
                  <c:v>Feb</c:v>
                </c:pt>
                <c:pt idx="7">
                  <c:v>Feb</c:v>
                </c:pt>
                <c:pt idx="8">
                  <c:v>Mar</c:v>
                </c:pt>
                <c:pt idx="9">
                  <c:v>Mar</c:v>
                </c:pt>
                <c:pt idx="10">
                  <c:v>Apr</c:v>
                </c:pt>
                <c:pt idx="11">
                  <c:v>Apr</c:v>
                </c:pt>
                <c:pt idx="12">
                  <c:v>May</c:v>
                </c:pt>
                <c:pt idx="13">
                  <c:v>May</c:v>
                </c:pt>
                <c:pt idx="14">
                  <c:v>Jun</c:v>
                </c:pt>
                <c:pt idx="15">
                  <c:v>Jun</c:v>
                </c:pt>
                <c:pt idx="16">
                  <c:v>Jul</c:v>
                </c:pt>
                <c:pt idx="17">
                  <c:v>Jul</c:v>
                </c:pt>
                <c:pt idx="18">
                  <c:v>Aug</c:v>
                </c:pt>
                <c:pt idx="19">
                  <c:v>Aug</c:v>
                </c:pt>
                <c:pt idx="20">
                  <c:v>Sep</c:v>
                </c:pt>
                <c:pt idx="21">
                  <c:v>Sep</c:v>
                </c:pt>
                <c:pt idx="22">
                  <c:v>Oct</c:v>
                </c:pt>
                <c:pt idx="23">
                  <c:v>Oct</c:v>
                </c:pt>
                <c:pt idx="24">
                  <c:v>Nov</c:v>
                </c:pt>
              </c:strCache>
            </c:strRef>
          </c:xVal>
          <c:yVal>
            <c:numRef>
              <c:f>'descriptive-stats'!$AY$32:$BW$32</c:f>
              <c:numCache>
                <c:formatCode>General</c:formatCode>
                <c:ptCount val="25"/>
                <c:pt idx="0">
                  <c:v>0.54499999999999993</c:v>
                </c:pt>
                <c:pt idx="1">
                  <c:v>0.54499999999999993</c:v>
                </c:pt>
                <c:pt idx="2">
                  <c:v>29.43</c:v>
                </c:pt>
                <c:pt idx="3">
                  <c:v>29.43</c:v>
                </c:pt>
                <c:pt idx="4">
                  <c:v>32.700000000000003</c:v>
                </c:pt>
                <c:pt idx="5">
                  <c:v>32.700000000000003</c:v>
                </c:pt>
                <c:pt idx="6">
                  <c:v>9.81</c:v>
                </c:pt>
                <c:pt idx="7">
                  <c:v>9.81</c:v>
                </c:pt>
                <c:pt idx="8">
                  <c:v>-32.700000000000003</c:v>
                </c:pt>
                <c:pt idx="9">
                  <c:v>-32.700000000000003</c:v>
                </c:pt>
                <c:pt idx="10">
                  <c:v>-19.62</c:v>
                </c:pt>
                <c:pt idx="11">
                  <c:v>-19.62</c:v>
                </c:pt>
                <c:pt idx="12">
                  <c:v>0</c:v>
                </c:pt>
                <c:pt idx="13">
                  <c:v>0</c:v>
                </c:pt>
                <c:pt idx="14">
                  <c:v>26.16</c:v>
                </c:pt>
                <c:pt idx="15">
                  <c:v>26.16</c:v>
                </c:pt>
                <c:pt idx="16">
                  <c:v>39.24</c:v>
                </c:pt>
                <c:pt idx="17">
                  <c:v>39.24</c:v>
                </c:pt>
                <c:pt idx="18">
                  <c:v>-13.08</c:v>
                </c:pt>
                <c:pt idx="19">
                  <c:v>-13.08</c:v>
                </c:pt>
                <c:pt idx="20">
                  <c:v>-32.700000000000003</c:v>
                </c:pt>
                <c:pt idx="21">
                  <c:v>-32.700000000000003</c:v>
                </c:pt>
                <c:pt idx="22">
                  <c:v>-26.16</c:v>
                </c:pt>
                <c:pt idx="23">
                  <c:v>-26.16</c:v>
                </c:pt>
                <c:pt idx="24">
                  <c:v>-6.54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'descriptive-stats'!$AX$33</c:f>
              <c:strCache>
                <c:ptCount val="1"/>
                <c:pt idx="0">
                  <c:v>mR</c:v>
                </c:pt>
              </c:strCache>
            </c:strRef>
          </c:tx>
          <c:marker>
            <c:symbol val="none"/>
          </c:marker>
          <c:xVal>
            <c:strRef>
              <c:f>'descriptive-stats'!$AY$27:$BW$27</c:f>
              <c:strCache>
                <c:ptCount val="25"/>
                <c:pt idx="0">
                  <c:v>Nov</c:v>
                </c:pt>
                <c:pt idx="1">
                  <c:v>Nov</c:v>
                </c:pt>
                <c:pt idx="2">
                  <c:v>Dec</c:v>
                </c:pt>
                <c:pt idx="3">
                  <c:v>Dec</c:v>
                </c:pt>
                <c:pt idx="4">
                  <c:v>Jan</c:v>
                </c:pt>
                <c:pt idx="5">
                  <c:v>Jan</c:v>
                </c:pt>
                <c:pt idx="6">
                  <c:v>Feb</c:v>
                </c:pt>
                <c:pt idx="7">
                  <c:v>Feb</c:v>
                </c:pt>
                <c:pt idx="8">
                  <c:v>Mar</c:v>
                </c:pt>
                <c:pt idx="9">
                  <c:v>Mar</c:v>
                </c:pt>
                <c:pt idx="10">
                  <c:v>Apr</c:v>
                </c:pt>
                <c:pt idx="11">
                  <c:v>Apr</c:v>
                </c:pt>
                <c:pt idx="12">
                  <c:v>May</c:v>
                </c:pt>
                <c:pt idx="13">
                  <c:v>May</c:v>
                </c:pt>
                <c:pt idx="14">
                  <c:v>Jun</c:v>
                </c:pt>
                <c:pt idx="15">
                  <c:v>Jun</c:v>
                </c:pt>
                <c:pt idx="16">
                  <c:v>Jul</c:v>
                </c:pt>
                <c:pt idx="17">
                  <c:v>Jul</c:v>
                </c:pt>
                <c:pt idx="18">
                  <c:v>Aug</c:v>
                </c:pt>
                <c:pt idx="19">
                  <c:v>Aug</c:v>
                </c:pt>
                <c:pt idx="20">
                  <c:v>Sep</c:v>
                </c:pt>
                <c:pt idx="21">
                  <c:v>Sep</c:v>
                </c:pt>
                <c:pt idx="22">
                  <c:v>Oct</c:v>
                </c:pt>
                <c:pt idx="23">
                  <c:v>Oct</c:v>
                </c:pt>
                <c:pt idx="24">
                  <c:v>Nov</c:v>
                </c:pt>
              </c:strCache>
            </c:strRef>
          </c:xVal>
          <c:yVal>
            <c:numRef>
              <c:f>'descriptive-stats'!$AY$33:$BW$33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9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3</c:v>
                </c:pt>
                <c:pt idx="7">
                  <c:v>3</c:v>
                </c:pt>
                <c:pt idx="8">
                  <c:v>-10</c:v>
                </c:pt>
                <c:pt idx="9">
                  <c:v>-10</c:v>
                </c:pt>
                <c:pt idx="10">
                  <c:v>-6</c:v>
                </c:pt>
                <c:pt idx="11">
                  <c:v>-6</c:v>
                </c:pt>
                <c:pt idx="12">
                  <c:v>0</c:v>
                </c:pt>
                <c:pt idx="13">
                  <c:v>0</c:v>
                </c:pt>
                <c:pt idx="14">
                  <c:v>8</c:v>
                </c:pt>
                <c:pt idx="15">
                  <c:v>8</c:v>
                </c:pt>
                <c:pt idx="16">
                  <c:v>12</c:v>
                </c:pt>
                <c:pt idx="17">
                  <c:v>12</c:v>
                </c:pt>
                <c:pt idx="18">
                  <c:v>-4</c:v>
                </c:pt>
                <c:pt idx="19">
                  <c:v>-4</c:v>
                </c:pt>
                <c:pt idx="20">
                  <c:v>-10</c:v>
                </c:pt>
                <c:pt idx="21">
                  <c:v>-10</c:v>
                </c:pt>
                <c:pt idx="22">
                  <c:v>-8</c:v>
                </c:pt>
                <c:pt idx="23">
                  <c:v>-8</c:v>
                </c:pt>
                <c:pt idx="24">
                  <c:v>-2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'descriptive-stats'!$AX$34</c:f>
              <c:strCache>
                <c:ptCount val="1"/>
                <c:pt idx="0">
                  <c:v>x-bar:</c:v>
                </c:pt>
              </c:strCache>
            </c:strRef>
          </c:tx>
          <c:marker>
            <c:symbol val="none"/>
          </c:marker>
          <c:xVal>
            <c:strRef>
              <c:f>'descriptive-stats'!$AY$27:$BW$27</c:f>
              <c:strCache>
                <c:ptCount val="25"/>
                <c:pt idx="0">
                  <c:v>Nov</c:v>
                </c:pt>
                <c:pt idx="1">
                  <c:v>Nov</c:v>
                </c:pt>
                <c:pt idx="2">
                  <c:v>Dec</c:v>
                </c:pt>
                <c:pt idx="3">
                  <c:v>Dec</c:v>
                </c:pt>
                <c:pt idx="4">
                  <c:v>Jan</c:v>
                </c:pt>
                <c:pt idx="5">
                  <c:v>Jan</c:v>
                </c:pt>
                <c:pt idx="6">
                  <c:v>Feb</c:v>
                </c:pt>
                <c:pt idx="7">
                  <c:v>Feb</c:v>
                </c:pt>
                <c:pt idx="8">
                  <c:v>Mar</c:v>
                </c:pt>
                <c:pt idx="9">
                  <c:v>Mar</c:v>
                </c:pt>
                <c:pt idx="10">
                  <c:v>Apr</c:v>
                </c:pt>
                <c:pt idx="11">
                  <c:v>Apr</c:v>
                </c:pt>
                <c:pt idx="12">
                  <c:v>May</c:v>
                </c:pt>
                <c:pt idx="13">
                  <c:v>May</c:v>
                </c:pt>
                <c:pt idx="14">
                  <c:v>Jun</c:v>
                </c:pt>
                <c:pt idx="15">
                  <c:v>Jun</c:v>
                </c:pt>
                <c:pt idx="16">
                  <c:v>Jul</c:v>
                </c:pt>
                <c:pt idx="17">
                  <c:v>Jul</c:v>
                </c:pt>
                <c:pt idx="18">
                  <c:v>Aug</c:v>
                </c:pt>
                <c:pt idx="19">
                  <c:v>Aug</c:v>
                </c:pt>
                <c:pt idx="20">
                  <c:v>Sep</c:v>
                </c:pt>
                <c:pt idx="21">
                  <c:v>Sep</c:v>
                </c:pt>
                <c:pt idx="22">
                  <c:v>Oct</c:v>
                </c:pt>
                <c:pt idx="23">
                  <c:v>Oct</c:v>
                </c:pt>
                <c:pt idx="24">
                  <c:v>Nov</c:v>
                </c:pt>
              </c:strCache>
            </c:strRef>
          </c:xVal>
          <c:yVal>
            <c:numRef>
              <c:f>'descriptive-stats'!$AY$34:$BW$34</c:f>
              <c:numCache>
                <c:formatCode>General</c:formatCode>
                <c:ptCount val="25"/>
                <c:pt idx="0">
                  <c:v>33</c:v>
                </c:pt>
                <c:pt idx="1">
                  <c:v>33</c:v>
                </c:pt>
                <c:pt idx="2">
                  <c:v>42</c:v>
                </c:pt>
                <c:pt idx="3">
                  <c:v>42</c:v>
                </c:pt>
                <c:pt idx="4">
                  <c:v>52</c:v>
                </c:pt>
                <c:pt idx="5">
                  <c:v>52</c:v>
                </c:pt>
                <c:pt idx="6">
                  <c:v>55</c:v>
                </c:pt>
                <c:pt idx="7">
                  <c:v>55</c:v>
                </c:pt>
                <c:pt idx="8">
                  <c:v>45</c:v>
                </c:pt>
                <c:pt idx="9">
                  <c:v>45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47</c:v>
                </c:pt>
                <c:pt idx="15">
                  <c:v>47</c:v>
                </c:pt>
                <c:pt idx="16">
                  <c:v>59</c:v>
                </c:pt>
                <c:pt idx="17">
                  <c:v>59</c:v>
                </c:pt>
                <c:pt idx="18">
                  <c:v>55</c:v>
                </c:pt>
                <c:pt idx="19">
                  <c:v>55</c:v>
                </c:pt>
                <c:pt idx="20">
                  <c:v>45</c:v>
                </c:pt>
                <c:pt idx="21">
                  <c:v>45</c:v>
                </c:pt>
                <c:pt idx="22">
                  <c:v>37</c:v>
                </c:pt>
                <c:pt idx="23">
                  <c:v>37</c:v>
                </c:pt>
                <c:pt idx="24">
                  <c:v>35</c:v>
                </c:pt>
              </c:numCache>
            </c:numRef>
          </c:yVal>
          <c:smooth val="0"/>
        </c:ser>
        <c:ser>
          <c:idx val="7"/>
          <c:order val="6"/>
          <c:tx>
            <c:strRef>
              <c:f>'descriptive-stats'!$AX$35</c:f>
              <c:strCache>
                <c:ptCount val="1"/>
                <c:pt idx="0">
                  <c:v>XmR</c:v>
                </c:pt>
              </c:strCache>
            </c:strRef>
          </c:tx>
          <c:marker>
            <c:symbol val="none"/>
          </c:marker>
          <c:xVal>
            <c:strRef>
              <c:f>'descriptive-stats'!$AY$27:$BW$27</c:f>
              <c:strCache>
                <c:ptCount val="25"/>
                <c:pt idx="0">
                  <c:v>Nov</c:v>
                </c:pt>
                <c:pt idx="1">
                  <c:v>Nov</c:v>
                </c:pt>
                <c:pt idx="2">
                  <c:v>Dec</c:v>
                </c:pt>
                <c:pt idx="3">
                  <c:v>Dec</c:v>
                </c:pt>
                <c:pt idx="4">
                  <c:v>Jan</c:v>
                </c:pt>
                <c:pt idx="5">
                  <c:v>Jan</c:v>
                </c:pt>
                <c:pt idx="6">
                  <c:v>Feb</c:v>
                </c:pt>
                <c:pt idx="7">
                  <c:v>Feb</c:v>
                </c:pt>
                <c:pt idx="8">
                  <c:v>Mar</c:v>
                </c:pt>
                <c:pt idx="9">
                  <c:v>Mar</c:v>
                </c:pt>
                <c:pt idx="10">
                  <c:v>Apr</c:v>
                </c:pt>
                <c:pt idx="11">
                  <c:v>Apr</c:v>
                </c:pt>
                <c:pt idx="12">
                  <c:v>May</c:v>
                </c:pt>
                <c:pt idx="13">
                  <c:v>May</c:v>
                </c:pt>
                <c:pt idx="14">
                  <c:v>Jun</c:v>
                </c:pt>
                <c:pt idx="15">
                  <c:v>Jun</c:v>
                </c:pt>
                <c:pt idx="16">
                  <c:v>Jul</c:v>
                </c:pt>
                <c:pt idx="17">
                  <c:v>Jul</c:v>
                </c:pt>
                <c:pt idx="18">
                  <c:v>Aug</c:v>
                </c:pt>
                <c:pt idx="19">
                  <c:v>Aug</c:v>
                </c:pt>
                <c:pt idx="20">
                  <c:v>Sep</c:v>
                </c:pt>
                <c:pt idx="21">
                  <c:v>Sep</c:v>
                </c:pt>
                <c:pt idx="22">
                  <c:v>Oct</c:v>
                </c:pt>
                <c:pt idx="23">
                  <c:v>Oct</c:v>
                </c:pt>
                <c:pt idx="24">
                  <c:v>Nov</c:v>
                </c:pt>
              </c:strCache>
            </c:strRef>
          </c:xVal>
          <c:yVal>
            <c:numRef>
              <c:f>'descriptive-stats'!$AY$35:$BW$35</c:f>
              <c:numCache>
                <c:formatCode>General</c:formatCode>
                <c:ptCount val="25"/>
                <c:pt idx="0">
                  <c:v>0.16666666666666666</c:v>
                </c:pt>
                <c:pt idx="1">
                  <c:v>0.16666666666666666</c:v>
                </c:pt>
                <c:pt idx="2">
                  <c:v>9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3</c:v>
                </c:pt>
                <c:pt idx="7">
                  <c:v>3</c:v>
                </c:pt>
                <c:pt idx="8">
                  <c:v>-10</c:v>
                </c:pt>
                <c:pt idx="9">
                  <c:v>-10</c:v>
                </c:pt>
                <c:pt idx="10">
                  <c:v>-6</c:v>
                </c:pt>
                <c:pt idx="11">
                  <c:v>-6</c:v>
                </c:pt>
                <c:pt idx="12">
                  <c:v>0</c:v>
                </c:pt>
                <c:pt idx="13">
                  <c:v>0</c:v>
                </c:pt>
                <c:pt idx="14">
                  <c:v>8</c:v>
                </c:pt>
                <c:pt idx="15">
                  <c:v>8</c:v>
                </c:pt>
                <c:pt idx="16">
                  <c:v>12</c:v>
                </c:pt>
                <c:pt idx="17">
                  <c:v>12</c:v>
                </c:pt>
                <c:pt idx="18">
                  <c:v>-4</c:v>
                </c:pt>
                <c:pt idx="19">
                  <c:v>-4</c:v>
                </c:pt>
                <c:pt idx="20">
                  <c:v>-10</c:v>
                </c:pt>
                <c:pt idx="21">
                  <c:v>-10</c:v>
                </c:pt>
                <c:pt idx="22">
                  <c:v>-8</c:v>
                </c:pt>
                <c:pt idx="23">
                  <c:v>-8</c:v>
                </c:pt>
                <c:pt idx="24">
                  <c:v>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098496"/>
        <c:axId val="349097344"/>
      </c:scatterChart>
      <c:valAx>
        <c:axId val="349098496"/>
        <c:scaling>
          <c:orientation val="minMax"/>
        </c:scaling>
        <c:delete val="0"/>
        <c:axPos val="b"/>
        <c:majorTickMark val="out"/>
        <c:minorTickMark val="none"/>
        <c:tickLblPos val="nextTo"/>
        <c:crossAx val="349097344"/>
        <c:crosses val="autoZero"/>
        <c:crossBetween val="midCat"/>
      </c:valAx>
      <c:valAx>
        <c:axId val="349097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098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'descriptive-stats'!$AX$65</c:f>
              <c:strCache>
                <c:ptCount val="1"/>
                <c:pt idx="0">
                  <c:v>Average Daily Usage</c:v>
                </c:pt>
              </c:strCache>
            </c:strRef>
          </c:tx>
          <c:marker>
            <c:symbol val="none"/>
          </c:marker>
          <c:xVal>
            <c:numRef>
              <c:f>'descriptive-stats'!$AU$66:$AU$104</c:f>
              <c:numCache>
                <c:formatCode>m/d/yyyy</c:formatCode>
                <c:ptCount val="39"/>
                <c:pt idx="0">
                  <c:v>43424</c:v>
                </c:pt>
                <c:pt idx="1">
                  <c:v>43454</c:v>
                </c:pt>
                <c:pt idx="2">
                  <c:v>43488</c:v>
                </c:pt>
                <c:pt idx="3">
                  <c:v>43517</c:v>
                </c:pt>
                <c:pt idx="4">
                  <c:v>43546</c:v>
                </c:pt>
                <c:pt idx="5">
                  <c:v>43578</c:v>
                </c:pt>
                <c:pt idx="6">
                  <c:v>43607</c:v>
                </c:pt>
                <c:pt idx="7">
                  <c:v>43637</c:v>
                </c:pt>
                <c:pt idx="8">
                  <c:v>43669</c:v>
                </c:pt>
                <c:pt idx="9">
                  <c:v>43698</c:v>
                </c:pt>
                <c:pt idx="10">
                  <c:v>43728</c:v>
                </c:pt>
                <c:pt idx="11">
                  <c:v>43759</c:v>
                </c:pt>
                <c:pt idx="12">
                  <c:v>43789</c:v>
                </c:pt>
                <c:pt idx="13">
                  <c:v>43819</c:v>
                </c:pt>
                <c:pt idx="14">
                  <c:v>43849</c:v>
                </c:pt>
                <c:pt idx="15">
                  <c:v>43879</c:v>
                </c:pt>
                <c:pt idx="16">
                  <c:v>43909</c:v>
                </c:pt>
                <c:pt idx="17">
                  <c:v>43939</c:v>
                </c:pt>
                <c:pt idx="18">
                  <c:v>43969</c:v>
                </c:pt>
                <c:pt idx="19">
                  <c:v>43999</c:v>
                </c:pt>
                <c:pt idx="20">
                  <c:v>44029</c:v>
                </c:pt>
                <c:pt idx="21">
                  <c:v>44059</c:v>
                </c:pt>
                <c:pt idx="22">
                  <c:v>44089</c:v>
                </c:pt>
                <c:pt idx="23">
                  <c:v>44119</c:v>
                </c:pt>
                <c:pt idx="24">
                  <c:v>44149</c:v>
                </c:pt>
              </c:numCache>
            </c:numRef>
          </c:xVal>
          <c:yVal>
            <c:numRef>
              <c:f>'descriptive-stats'!$AX$66:$AX$94</c:f>
              <c:numCache>
                <c:formatCode>0.0</c:formatCode>
                <c:ptCount val="29"/>
                <c:pt idx="0">
                  <c:v>33</c:v>
                </c:pt>
                <c:pt idx="1">
                  <c:v>42</c:v>
                </c:pt>
                <c:pt idx="2">
                  <c:v>52</c:v>
                </c:pt>
                <c:pt idx="3">
                  <c:v>55</c:v>
                </c:pt>
                <c:pt idx="4">
                  <c:v>45</c:v>
                </c:pt>
                <c:pt idx="5">
                  <c:v>39</c:v>
                </c:pt>
                <c:pt idx="6">
                  <c:v>39</c:v>
                </c:pt>
                <c:pt idx="7">
                  <c:v>47</c:v>
                </c:pt>
                <c:pt idx="8">
                  <c:v>59</c:v>
                </c:pt>
                <c:pt idx="9">
                  <c:v>55</c:v>
                </c:pt>
                <c:pt idx="10">
                  <c:v>45</c:v>
                </c:pt>
                <c:pt idx="11">
                  <c:v>37</c:v>
                </c:pt>
                <c:pt idx="12">
                  <c:v>35</c:v>
                </c:pt>
                <c:pt idx="13">
                  <c:v>40.6</c:v>
                </c:pt>
                <c:pt idx="14">
                  <c:v>49.72</c:v>
                </c:pt>
                <c:pt idx="15">
                  <c:v>53.944000000000003</c:v>
                </c:pt>
                <c:pt idx="16">
                  <c:v>46.788800000000002</c:v>
                </c:pt>
                <c:pt idx="17">
                  <c:v>40.557760000000002</c:v>
                </c:pt>
                <c:pt idx="18">
                  <c:v>39.311552000000006</c:v>
                </c:pt>
                <c:pt idx="19">
                  <c:v>45.462310400000007</c:v>
                </c:pt>
                <c:pt idx="20">
                  <c:v>56.292462080000007</c:v>
                </c:pt>
                <c:pt idx="21">
                  <c:v>55.258492416000003</c:v>
                </c:pt>
                <c:pt idx="22">
                  <c:v>47.051698483199999</c:v>
                </c:pt>
                <c:pt idx="23">
                  <c:v>39.010339696640003</c:v>
                </c:pt>
                <c:pt idx="24">
                  <c:v>35.802067939327998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041152"/>
        <c:axId val="349039424"/>
      </c:scatterChart>
      <c:valAx>
        <c:axId val="349041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49039424"/>
        <c:crosses val="autoZero"/>
        <c:crossBetween val="midCat"/>
      </c:valAx>
      <c:valAx>
        <c:axId val="34903942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3490411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'descriptive-stats'!$BO$38</c:f>
              <c:strCache>
                <c:ptCount val="1"/>
                <c:pt idx="0">
                  <c:v>average daily usage</c:v>
                </c:pt>
              </c:strCache>
            </c:strRef>
          </c:tx>
          <c:marker>
            <c:symbol val="none"/>
          </c:marker>
          <c:xVal>
            <c:multiLvlStrRef>
              <c:f>'descriptive-stats'!$BP$36:$CB$37</c:f>
              <c:multiLvlStrCache>
                <c:ptCount val="13"/>
                <c:lvl>
                  <c:pt idx="0">
                    <c:v>Nov</c:v>
                  </c:pt>
                  <c:pt idx="1">
                    <c:v>Dec</c:v>
                  </c:pt>
                  <c:pt idx="2">
                    <c:v>Jan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May</c:v>
                  </c:pt>
                  <c:pt idx="7">
                    <c:v>Jun</c:v>
                  </c:pt>
                  <c:pt idx="8">
                    <c:v>Jul</c:v>
                  </c:pt>
                  <c:pt idx="9">
                    <c:v>Aug</c:v>
                  </c:pt>
                  <c:pt idx="10">
                    <c:v>Sep</c:v>
                  </c:pt>
                  <c:pt idx="11">
                    <c:v>Oct</c:v>
                  </c:pt>
                  <c:pt idx="12">
                    <c:v>Nov</c:v>
                  </c:pt>
                </c:lvl>
                <c:lvl>
                  <c:pt idx="0">
                    <c:v>2018</c:v>
                  </c:pt>
                  <c:pt idx="1">
                    <c:v>2018</c:v>
                  </c:pt>
                  <c:pt idx="2">
                    <c:v>2019</c:v>
                  </c:pt>
                  <c:pt idx="3">
                    <c:v>2019</c:v>
                  </c:pt>
                  <c:pt idx="4">
                    <c:v>2019</c:v>
                  </c:pt>
                  <c:pt idx="5">
                    <c:v>2019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2019</c:v>
                  </c:pt>
                  <c:pt idx="9">
                    <c:v>2019</c:v>
                  </c:pt>
                  <c:pt idx="10">
                    <c:v>2019</c:v>
                  </c:pt>
                  <c:pt idx="11">
                    <c:v>2019</c:v>
                  </c:pt>
                  <c:pt idx="12">
                    <c:v>2019</c:v>
                  </c:pt>
                </c:lvl>
              </c:multiLvlStrCache>
            </c:multiLvlStrRef>
          </c:xVal>
          <c:yVal>
            <c:numRef>
              <c:f>'descriptive-stats'!$BP$38:$CB$38</c:f>
              <c:numCache>
                <c:formatCode>General</c:formatCode>
                <c:ptCount val="13"/>
                <c:pt idx="0">
                  <c:v>33</c:v>
                </c:pt>
                <c:pt idx="1">
                  <c:v>42</c:v>
                </c:pt>
                <c:pt idx="2">
                  <c:v>52</c:v>
                </c:pt>
                <c:pt idx="3">
                  <c:v>55</c:v>
                </c:pt>
                <c:pt idx="4">
                  <c:v>45</c:v>
                </c:pt>
                <c:pt idx="5">
                  <c:v>39</c:v>
                </c:pt>
                <c:pt idx="6">
                  <c:v>39</c:v>
                </c:pt>
                <c:pt idx="7">
                  <c:v>47</c:v>
                </c:pt>
                <c:pt idx="8">
                  <c:v>59</c:v>
                </c:pt>
                <c:pt idx="9">
                  <c:v>55</c:v>
                </c:pt>
                <c:pt idx="10">
                  <c:v>45</c:v>
                </c:pt>
                <c:pt idx="11">
                  <c:v>37</c:v>
                </c:pt>
                <c:pt idx="12">
                  <c:v>35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'descriptive-stats'!$BO$40</c:f>
              <c:strCache>
                <c:ptCount val="1"/>
                <c:pt idx="0">
                  <c:v>UNPL</c:v>
                </c:pt>
              </c:strCache>
            </c:strRef>
          </c:tx>
          <c:marker>
            <c:symbol val="none"/>
          </c:marker>
          <c:xVal>
            <c:multiLvlStrRef>
              <c:f>'descriptive-stats'!$BP$36:$CB$37</c:f>
              <c:multiLvlStrCache>
                <c:ptCount val="13"/>
                <c:lvl>
                  <c:pt idx="0">
                    <c:v>Nov</c:v>
                  </c:pt>
                  <c:pt idx="1">
                    <c:v>Dec</c:v>
                  </c:pt>
                  <c:pt idx="2">
                    <c:v>Jan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May</c:v>
                  </c:pt>
                  <c:pt idx="7">
                    <c:v>Jun</c:v>
                  </c:pt>
                  <c:pt idx="8">
                    <c:v>Jul</c:v>
                  </c:pt>
                  <c:pt idx="9">
                    <c:v>Aug</c:v>
                  </c:pt>
                  <c:pt idx="10">
                    <c:v>Sep</c:v>
                  </c:pt>
                  <c:pt idx="11">
                    <c:v>Oct</c:v>
                  </c:pt>
                  <c:pt idx="12">
                    <c:v>Nov</c:v>
                  </c:pt>
                </c:lvl>
                <c:lvl>
                  <c:pt idx="0">
                    <c:v>2018</c:v>
                  </c:pt>
                  <c:pt idx="1">
                    <c:v>2018</c:v>
                  </c:pt>
                  <c:pt idx="2">
                    <c:v>2019</c:v>
                  </c:pt>
                  <c:pt idx="3">
                    <c:v>2019</c:v>
                  </c:pt>
                  <c:pt idx="4">
                    <c:v>2019</c:v>
                  </c:pt>
                  <c:pt idx="5">
                    <c:v>2019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2019</c:v>
                  </c:pt>
                  <c:pt idx="9">
                    <c:v>2019</c:v>
                  </c:pt>
                  <c:pt idx="10">
                    <c:v>2019</c:v>
                  </c:pt>
                  <c:pt idx="11">
                    <c:v>2019</c:v>
                  </c:pt>
                  <c:pt idx="12">
                    <c:v>2019</c:v>
                  </c:pt>
                </c:lvl>
              </c:multiLvlStrCache>
            </c:multiLvlStrRef>
          </c:xVal>
          <c:yVal>
            <c:numRef>
              <c:f>'descriptive-stats'!$BP$40:$CB$40</c:f>
              <c:numCache>
                <c:formatCode>General</c:formatCode>
                <c:ptCount val="13"/>
                <c:pt idx="0">
                  <c:v>63.022820512820516</c:v>
                </c:pt>
                <c:pt idx="1">
                  <c:v>63.022820512820516</c:v>
                </c:pt>
                <c:pt idx="2">
                  <c:v>63.022820512820516</c:v>
                </c:pt>
                <c:pt idx="3">
                  <c:v>63.022820512820516</c:v>
                </c:pt>
                <c:pt idx="4">
                  <c:v>63.022820512820516</c:v>
                </c:pt>
                <c:pt idx="5">
                  <c:v>63.022820512820516</c:v>
                </c:pt>
                <c:pt idx="6">
                  <c:v>63.022820512820516</c:v>
                </c:pt>
                <c:pt idx="7">
                  <c:v>63.022820512820516</c:v>
                </c:pt>
                <c:pt idx="8">
                  <c:v>63.022820512820516</c:v>
                </c:pt>
                <c:pt idx="9">
                  <c:v>63.022820512820516</c:v>
                </c:pt>
                <c:pt idx="10">
                  <c:v>63.022820512820516</c:v>
                </c:pt>
                <c:pt idx="11">
                  <c:v>63.022820512820516</c:v>
                </c:pt>
                <c:pt idx="12">
                  <c:v>63.022820512820516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'descriptive-stats'!$BO$41</c:f>
              <c:strCache>
                <c:ptCount val="1"/>
                <c:pt idx="0">
                  <c:v>LNPL</c:v>
                </c:pt>
              </c:strCache>
            </c:strRef>
          </c:tx>
          <c:marker>
            <c:symbol val="none"/>
          </c:marker>
          <c:xVal>
            <c:multiLvlStrRef>
              <c:f>'descriptive-stats'!$BP$36:$CB$37</c:f>
              <c:multiLvlStrCache>
                <c:ptCount val="13"/>
                <c:lvl>
                  <c:pt idx="0">
                    <c:v>Nov</c:v>
                  </c:pt>
                  <c:pt idx="1">
                    <c:v>Dec</c:v>
                  </c:pt>
                  <c:pt idx="2">
                    <c:v>Jan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May</c:v>
                  </c:pt>
                  <c:pt idx="7">
                    <c:v>Jun</c:v>
                  </c:pt>
                  <c:pt idx="8">
                    <c:v>Jul</c:v>
                  </c:pt>
                  <c:pt idx="9">
                    <c:v>Aug</c:v>
                  </c:pt>
                  <c:pt idx="10">
                    <c:v>Sep</c:v>
                  </c:pt>
                  <c:pt idx="11">
                    <c:v>Oct</c:v>
                  </c:pt>
                  <c:pt idx="12">
                    <c:v>Nov</c:v>
                  </c:pt>
                </c:lvl>
                <c:lvl>
                  <c:pt idx="0">
                    <c:v>2018</c:v>
                  </c:pt>
                  <c:pt idx="1">
                    <c:v>2018</c:v>
                  </c:pt>
                  <c:pt idx="2">
                    <c:v>2019</c:v>
                  </c:pt>
                  <c:pt idx="3">
                    <c:v>2019</c:v>
                  </c:pt>
                  <c:pt idx="4">
                    <c:v>2019</c:v>
                  </c:pt>
                  <c:pt idx="5">
                    <c:v>2019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2019</c:v>
                  </c:pt>
                  <c:pt idx="9">
                    <c:v>2019</c:v>
                  </c:pt>
                  <c:pt idx="10">
                    <c:v>2019</c:v>
                  </c:pt>
                  <c:pt idx="11">
                    <c:v>2019</c:v>
                  </c:pt>
                  <c:pt idx="12">
                    <c:v>2019</c:v>
                  </c:pt>
                </c:lvl>
              </c:multiLvlStrCache>
            </c:multiLvlStrRef>
          </c:xVal>
          <c:yVal>
            <c:numRef>
              <c:f>'descriptive-stats'!$BP$41:$CB$41</c:f>
              <c:numCache>
                <c:formatCode>General</c:formatCode>
                <c:ptCount val="13"/>
                <c:pt idx="0">
                  <c:v>26.669487179487181</c:v>
                </c:pt>
                <c:pt idx="1">
                  <c:v>26.669487179487181</c:v>
                </c:pt>
                <c:pt idx="2">
                  <c:v>26.669487179487181</c:v>
                </c:pt>
                <c:pt idx="3">
                  <c:v>26.669487179487181</c:v>
                </c:pt>
                <c:pt idx="4">
                  <c:v>26.669487179487181</c:v>
                </c:pt>
                <c:pt idx="5">
                  <c:v>26.669487179487181</c:v>
                </c:pt>
                <c:pt idx="6">
                  <c:v>26.669487179487181</c:v>
                </c:pt>
                <c:pt idx="7">
                  <c:v>26.669487179487181</c:v>
                </c:pt>
                <c:pt idx="8">
                  <c:v>26.669487179487181</c:v>
                </c:pt>
                <c:pt idx="9">
                  <c:v>26.669487179487181</c:v>
                </c:pt>
                <c:pt idx="10">
                  <c:v>26.669487179487181</c:v>
                </c:pt>
                <c:pt idx="11">
                  <c:v>26.669487179487181</c:v>
                </c:pt>
                <c:pt idx="12">
                  <c:v>26.669487179487181</c:v>
                </c:pt>
              </c:numCache>
            </c:numRef>
          </c:yVal>
          <c:smooth val="0"/>
        </c:ser>
        <c:ser>
          <c:idx val="6"/>
          <c:order val="3"/>
          <c:tx>
            <c:strRef>
              <c:f>'descriptive-stats'!$BO$44</c:f>
              <c:strCache>
                <c:ptCount val="1"/>
                <c:pt idx="0">
                  <c:v>x-bar:</c:v>
                </c:pt>
              </c:strCache>
            </c:strRef>
          </c:tx>
          <c:marker>
            <c:symbol val="none"/>
          </c:marker>
          <c:xVal>
            <c:multiLvlStrRef>
              <c:f>'descriptive-stats'!$BP$36:$CB$37</c:f>
              <c:multiLvlStrCache>
                <c:ptCount val="13"/>
                <c:lvl>
                  <c:pt idx="0">
                    <c:v>Nov</c:v>
                  </c:pt>
                  <c:pt idx="1">
                    <c:v>Dec</c:v>
                  </c:pt>
                  <c:pt idx="2">
                    <c:v>Jan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May</c:v>
                  </c:pt>
                  <c:pt idx="7">
                    <c:v>Jun</c:v>
                  </c:pt>
                  <c:pt idx="8">
                    <c:v>Jul</c:v>
                  </c:pt>
                  <c:pt idx="9">
                    <c:v>Aug</c:v>
                  </c:pt>
                  <c:pt idx="10">
                    <c:v>Sep</c:v>
                  </c:pt>
                  <c:pt idx="11">
                    <c:v>Oct</c:v>
                  </c:pt>
                  <c:pt idx="12">
                    <c:v>Nov</c:v>
                  </c:pt>
                </c:lvl>
                <c:lvl>
                  <c:pt idx="0">
                    <c:v>2018</c:v>
                  </c:pt>
                  <c:pt idx="1">
                    <c:v>2018</c:v>
                  </c:pt>
                  <c:pt idx="2">
                    <c:v>2019</c:v>
                  </c:pt>
                  <c:pt idx="3">
                    <c:v>2019</c:v>
                  </c:pt>
                  <c:pt idx="4">
                    <c:v>2019</c:v>
                  </c:pt>
                  <c:pt idx="5">
                    <c:v>2019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2019</c:v>
                  </c:pt>
                  <c:pt idx="9">
                    <c:v>2019</c:v>
                  </c:pt>
                  <c:pt idx="10">
                    <c:v>2019</c:v>
                  </c:pt>
                  <c:pt idx="11">
                    <c:v>2019</c:v>
                  </c:pt>
                  <c:pt idx="12">
                    <c:v>2019</c:v>
                  </c:pt>
                </c:lvl>
              </c:multiLvlStrCache>
            </c:multiLvlStrRef>
          </c:xVal>
          <c:yVal>
            <c:numRef>
              <c:f>'descriptive-stats'!$BP$44:$CB$44</c:f>
              <c:numCache>
                <c:formatCode>General</c:formatCode>
                <c:ptCount val="13"/>
                <c:pt idx="0">
                  <c:v>44.846153846153847</c:v>
                </c:pt>
                <c:pt idx="1">
                  <c:v>44.846153846153847</c:v>
                </c:pt>
                <c:pt idx="2">
                  <c:v>44.846153846153847</c:v>
                </c:pt>
                <c:pt idx="3">
                  <c:v>44.846153846153847</c:v>
                </c:pt>
                <c:pt idx="4">
                  <c:v>44.846153846153847</c:v>
                </c:pt>
                <c:pt idx="5">
                  <c:v>44.846153846153847</c:v>
                </c:pt>
                <c:pt idx="6">
                  <c:v>44.846153846153847</c:v>
                </c:pt>
                <c:pt idx="7">
                  <c:v>44.846153846153847</c:v>
                </c:pt>
                <c:pt idx="8">
                  <c:v>44.846153846153847</c:v>
                </c:pt>
                <c:pt idx="9">
                  <c:v>44.846153846153847</c:v>
                </c:pt>
                <c:pt idx="10">
                  <c:v>44.846153846153847</c:v>
                </c:pt>
                <c:pt idx="11">
                  <c:v>44.846153846153847</c:v>
                </c:pt>
                <c:pt idx="12">
                  <c:v>44.846153846153847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113728"/>
        <c:axId val="348113152"/>
      </c:scatterChart>
      <c:valAx>
        <c:axId val="348113728"/>
        <c:scaling>
          <c:orientation val="minMax"/>
        </c:scaling>
        <c:delete val="0"/>
        <c:axPos val="b"/>
        <c:majorTickMark val="out"/>
        <c:minorTickMark val="none"/>
        <c:tickLblPos val="nextTo"/>
        <c:crossAx val="348113152"/>
        <c:crosses val="autoZero"/>
        <c:crossBetween val="midCat"/>
      </c:valAx>
      <c:valAx>
        <c:axId val="348113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1137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5115559757814219"/>
          <c:y val="0.18777874987848744"/>
          <c:w val="0.1350599070718147"/>
          <c:h val="0.2379215470033957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'descriptive-stats'!$BO$42</c:f>
              <c:strCache>
                <c:ptCount val="1"/>
                <c:pt idx="0">
                  <c:v>URL</c:v>
                </c:pt>
              </c:strCache>
            </c:strRef>
          </c:tx>
          <c:marker>
            <c:symbol val="none"/>
          </c:marker>
          <c:xVal>
            <c:multiLvlStrRef>
              <c:f>'[combined.xlsx]descriptive-stats'!$BP$36:$CB$37</c:f>
              <c:multiLvlStrCache>
                <c:ptCount val="13"/>
                <c:lvl>
                  <c:pt idx="0">
                    <c:v>Nov</c:v>
                  </c:pt>
                  <c:pt idx="1">
                    <c:v>Dec</c:v>
                  </c:pt>
                  <c:pt idx="2">
                    <c:v>Jan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May</c:v>
                  </c:pt>
                  <c:pt idx="7">
                    <c:v>Jun</c:v>
                  </c:pt>
                  <c:pt idx="8">
                    <c:v>Jul</c:v>
                  </c:pt>
                  <c:pt idx="9">
                    <c:v>Aug</c:v>
                  </c:pt>
                  <c:pt idx="10">
                    <c:v>Sep</c:v>
                  </c:pt>
                  <c:pt idx="11">
                    <c:v>Oct</c:v>
                  </c:pt>
                  <c:pt idx="12">
                    <c:v>Nov</c:v>
                  </c:pt>
                </c:lvl>
                <c:lvl>
                  <c:pt idx="0">
                    <c:v>2018</c:v>
                  </c:pt>
                  <c:pt idx="1">
                    <c:v>2018</c:v>
                  </c:pt>
                  <c:pt idx="2">
                    <c:v>2019</c:v>
                  </c:pt>
                  <c:pt idx="3">
                    <c:v>2019</c:v>
                  </c:pt>
                  <c:pt idx="4">
                    <c:v>2019</c:v>
                  </c:pt>
                  <c:pt idx="5">
                    <c:v>2019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2019</c:v>
                  </c:pt>
                  <c:pt idx="9">
                    <c:v>2019</c:v>
                  </c:pt>
                  <c:pt idx="10">
                    <c:v>2019</c:v>
                  </c:pt>
                  <c:pt idx="11">
                    <c:v>2019</c:v>
                  </c:pt>
                  <c:pt idx="12">
                    <c:v>2019</c:v>
                  </c:pt>
                </c:lvl>
              </c:multiLvlStrCache>
            </c:multiLvlStrRef>
          </c:xVal>
          <c:yVal>
            <c:numRef>
              <c:f>'descriptive-stats'!$BP$42:$CB$42</c:f>
              <c:numCache>
                <c:formatCode>General</c:formatCode>
                <c:ptCount val="13"/>
                <c:pt idx="0">
                  <c:v>22.344999999999999</c:v>
                </c:pt>
                <c:pt idx="1">
                  <c:v>22.344999999999999</c:v>
                </c:pt>
                <c:pt idx="2">
                  <c:v>22.344999999999999</c:v>
                </c:pt>
                <c:pt idx="3">
                  <c:v>22.344999999999999</c:v>
                </c:pt>
                <c:pt idx="4">
                  <c:v>22.344999999999999</c:v>
                </c:pt>
                <c:pt idx="5">
                  <c:v>22.344999999999999</c:v>
                </c:pt>
                <c:pt idx="6">
                  <c:v>22.344999999999999</c:v>
                </c:pt>
                <c:pt idx="7">
                  <c:v>22.344999999999999</c:v>
                </c:pt>
                <c:pt idx="8">
                  <c:v>22.344999999999999</c:v>
                </c:pt>
                <c:pt idx="9">
                  <c:v>22.344999999999999</c:v>
                </c:pt>
                <c:pt idx="10">
                  <c:v>22.344999999999999</c:v>
                </c:pt>
                <c:pt idx="11">
                  <c:v>22.344999999999999</c:v>
                </c:pt>
                <c:pt idx="12">
                  <c:v>22.344999999999999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'descriptive-stats'!$BO$43</c:f>
              <c:strCache>
                <c:ptCount val="1"/>
                <c:pt idx="0">
                  <c:v>mR</c:v>
                </c:pt>
              </c:strCache>
            </c:strRef>
          </c:tx>
          <c:marker>
            <c:symbol val="none"/>
          </c:marker>
          <c:xVal>
            <c:multiLvlStrRef>
              <c:f>'[combined.xlsx]descriptive-stats'!$BP$36:$CB$37</c:f>
              <c:multiLvlStrCache>
                <c:ptCount val="13"/>
                <c:lvl>
                  <c:pt idx="0">
                    <c:v>Nov</c:v>
                  </c:pt>
                  <c:pt idx="1">
                    <c:v>Dec</c:v>
                  </c:pt>
                  <c:pt idx="2">
                    <c:v>Jan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May</c:v>
                  </c:pt>
                  <c:pt idx="7">
                    <c:v>Jun</c:v>
                  </c:pt>
                  <c:pt idx="8">
                    <c:v>Jul</c:v>
                  </c:pt>
                  <c:pt idx="9">
                    <c:v>Aug</c:v>
                  </c:pt>
                  <c:pt idx="10">
                    <c:v>Sep</c:v>
                  </c:pt>
                  <c:pt idx="11">
                    <c:v>Oct</c:v>
                  </c:pt>
                  <c:pt idx="12">
                    <c:v>Nov</c:v>
                  </c:pt>
                </c:lvl>
                <c:lvl>
                  <c:pt idx="0">
                    <c:v>2018</c:v>
                  </c:pt>
                  <c:pt idx="1">
                    <c:v>2018</c:v>
                  </c:pt>
                  <c:pt idx="2">
                    <c:v>2019</c:v>
                  </c:pt>
                  <c:pt idx="3">
                    <c:v>2019</c:v>
                  </c:pt>
                  <c:pt idx="4">
                    <c:v>2019</c:v>
                  </c:pt>
                  <c:pt idx="5">
                    <c:v>2019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2019</c:v>
                  </c:pt>
                  <c:pt idx="9">
                    <c:v>2019</c:v>
                  </c:pt>
                  <c:pt idx="10">
                    <c:v>2019</c:v>
                  </c:pt>
                  <c:pt idx="11">
                    <c:v>2019</c:v>
                  </c:pt>
                  <c:pt idx="12">
                    <c:v>2019</c:v>
                  </c:pt>
                </c:lvl>
              </c:multiLvlStrCache>
            </c:multiLvlStrRef>
          </c:xVal>
          <c:yVal>
            <c:numRef>
              <c:f>'descriptive-stats'!$BP$43:$CB$43</c:f>
              <c:numCache>
                <c:formatCode>General</c:formatCode>
                <c:ptCount val="13"/>
                <c:pt idx="0">
                  <c:v>0</c:v>
                </c:pt>
                <c:pt idx="1">
                  <c:v>9</c:v>
                </c:pt>
                <c:pt idx="2">
                  <c:v>10</c:v>
                </c:pt>
                <c:pt idx="3">
                  <c:v>3</c:v>
                </c:pt>
                <c:pt idx="4">
                  <c:v>10</c:v>
                </c:pt>
                <c:pt idx="5">
                  <c:v>6</c:v>
                </c:pt>
                <c:pt idx="6">
                  <c:v>0</c:v>
                </c:pt>
                <c:pt idx="7">
                  <c:v>8</c:v>
                </c:pt>
                <c:pt idx="8">
                  <c:v>12</c:v>
                </c:pt>
                <c:pt idx="9">
                  <c:v>4</c:v>
                </c:pt>
                <c:pt idx="10">
                  <c:v>10</c:v>
                </c:pt>
                <c:pt idx="11">
                  <c:v>8</c:v>
                </c:pt>
                <c:pt idx="12">
                  <c:v>2</c:v>
                </c:pt>
              </c:numCache>
            </c:numRef>
          </c:yVal>
          <c:smooth val="0"/>
        </c:ser>
        <c:ser>
          <c:idx val="7"/>
          <c:order val="2"/>
          <c:tx>
            <c:strRef>
              <c:f>'descriptive-stats'!$BO$45</c:f>
              <c:strCache>
                <c:ptCount val="1"/>
                <c:pt idx="0">
                  <c:v>XmR</c:v>
                </c:pt>
              </c:strCache>
            </c:strRef>
          </c:tx>
          <c:marker>
            <c:symbol val="none"/>
          </c:marker>
          <c:xVal>
            <c:multiLvlStrRef>
              <c:f>'[combined.xlsx]descriptive-stats'!$BP$36:$CB$37</c:f>
              <c:multiLvlStrCache>
                <c:ptCount val="13"/>
                <c:lvl>
                  <c:pt idx="0">
                    <c:v>Nov</c:v>
                  </c:pt>
                  <c:pt idx="1">
                    <c:v>Dec</c:v>
                  </c:pt>
                  <c:pt idx="2">
                    <c:v>Jan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May</c:v>
                  </c:pt>
                  <c:pt idx="7">
                    <c:v>Jun</c:v>
                  </c:pt>
                  <c:pt idx="8">
                    <c:v>Jul</c:v>
                  </c:pt>
                  <c:pt idx="9">
                    <c:v>Aug</c:v>
                  </c:pt>
                  <c:pt idx="10">
                    <c:v>Sep</c:v>
                  </c:pt>
                  <c:pt idx="11">
                    <c:v>Oct</c:v>
                  </c:pt>
                  <c:pt idx="12">
                    <c:v>Nov</c:v>
                  </c:pt>
                </c:lvl>
                <c:lvl>
                  <c:pt idx="0">
                    <c:v>2018</c:v>
                  </c:pt>
                  <c:pt idx="1">
                    <c:v>2018</c:v>
                  </c:pt>
                  <c:pt idx="2">
                    <c:v>2019</c:v>
                  </c:pt>
                  <c:pt idx="3">
                    <c:v>2019</c:v>
                  </c:pt>
                  <c:pt idx="4">
                    <c:v>2019</c:v>
                  </c:pt>
                  <c:pt idx="5">
                    <c:v>2019</c:v>
                  </c:pt>
                  <c:pt idx="6">
                    <c:v>2019</c:v>
                  </c:pt>
                  <c:pt idx="7">
                    <c:v>2019</c:v>
                  </c:pt>
                  <c:pt idx="8">
                    <c:v>2019</c:v>
                  </c:pt>
                  <c:pt idx="9">
                    <c:v>2019</c:v>
                  </c:pt>
                  <c:pt idx="10">
                    <c:v>2019</c:v>
                  </c:pt>
                  <c:pt idx="11">
                    <c:v>2019</c:v>
                  </c:pt>
                  <c:pt idx="12">
                    <c:v>2019</c:v>
                  </c:pt>
                </c:lvl>
              </c:multiLvlStrCache>
            </c:multiLvlStrRef>
          </c:xVal>
          <c:yVal>
            <c:numRef>
              <c:f>'descriptive-stats'!$BP$45:$CB$45</c:f>
              <c:numCache>
                <c:formatCode>General</c:formatCode>
                <c:ptCount val="13"/>
                <c:pt idx="0">
                  <c:v>6.833333333333333</c:v>
                </c:pt>
                <c:pt idx="1">
                  <c:v>6.833333333333333</c:v>
                </c:pt>
                <c:pt idx="2">
                  <c:v>6.833333333333333</c:v>
                </c:pt>
                <c:pt idx="3">
                  <c:v>6.833333333333333</c:v>
                </c:pt>
                <c:pt idx="4">
                  <c:v>6.833333333333333</c:v>
                </c:pt>
                <c:pt idx="5">
                  <c:v>6.833333333333333</c:v>
                </c:pt>
                <c:pt idx="6">
                  <c:v>6.833333333333333</c:v>
                </c:pt>
                <c:pt idx="7">
                  <c:v>6.833333333333333</c:v>
                </c:pt>
                <c:pt idx="8">
                  <c:v>6.833333333333333</c:v>
                </c:pt>
                <c:pt idx="9">
                  <c:v>6.833333333333333</c:v>
                </c:pt>
                <c:pt idx="10">
                  <c:v>6.833333333333333</c:v>
                </c:pt>
                <c:pt idx="11">
                  <c:v>6.833333333333333</c:v>
                </c:pt>
                <c:pt idx="12">
                  <c:v>6.833333333333333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117760"/>
        <c:axId val="348118336"/>
      </c:scatterChart>
      <c:valAx>
        <c:axId val="348117760"/>
        <c:scaling>
          <c:orientation val="minMax"/>
        </c:scaling>
        <c:delete val="0"/>
        <c:axPos val="b"/>
        <c:majorTickMark val="out"/>
        <c:minorTickMark val="none"/>
        <c:tickLblPos val="nextTo"/>
        <c:crossAx val="348118336"/>
        <c:crosses val="autoZero"/>
        <c:crossBetween val="midCat"/>
      </c:valAx>
      <c:valAx>
        <c:axId val="348118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1177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90745053138100451"/>
          <c:y val="0.11205858526943392"/>
          <c:w val="8.7563676296228923E-2"/>
          <c:h val="0.733047924564984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'descriptive-stats'!$BA$65</c:f>
              <c:strCache>
                <c:ptCount val="1"/>
                <c:pt idx="0">
                  <c:v>URL</c:v>
                </c:pt>
              </c:strCache>
            </c:strRef>
          </c:tx>
          <c:marker>
            <c:symbol val="none"/>
          </c:marker>
          <c:xVal>
            <c:numRef>
              <c:f>'descriptive-stats'!$AU$66:$AU$104</c:f>
              <c:numCache>
                <c:formatCode>m/d/yyyy</c:formatCode>
                <c:ptCount val="39"/>
                <c:pt idx="0">
                  <c:v>43424</c:v>
                </c:pt>
                <c:pt idx="1">
                  <c:v>43454</c:v>
                </c:pt>
                <c:pt idx="2">
                  <c:v>43488</c:v>
                </c:pt>
                <c:pt idx="3">
                  <c:v>43517</c:v>
                </c:pt>
                <c:pt idx="4">
                  <c:v>43546</c:v>
                </c:pt>
                <c:pt idx="5">
                  <c:v>43578</c:v>
                </c:pt>
                <c:pt idx="6">
                  <c:v>43607</c:v>
                </c:pt>
                <c:pt idx="7">
                  <c:v>43637</c:v>
                </c:pt>
                <c:pt idx="8">
                  <c:v>43669</c:v>
                </c:pt>
                <c:pt idx="9">
                  <c:v>43698</c:v>
                </c:pt>
                <c:pt idx="10">
                  <c:v>43728</c:v>
                </c:pt>
                <c:pt idx="11">
                  <c:v>43759</c:v>
                </c:pt>
                <c:pt idx="12">
                  <c:v>43789</c:v>
                </c:pt>
                <c:pt idx="13">
                  <c:v>43819</c:v>
                </c:pt>
                <c:pt idx="14">
                  <c:v>43849</c:v>
                </c:pt>
                <c:pt idx="15">
                  <c:v>43879</c:v>
                </c:pt>
                <c:pt idx="16">
                  <c:v>43909</c:v>
                </c:pt>
                <c:pt idx="17">
                  <c:v>43939</c:v>
                </c:pt>
                <c:pt idx="18">
                  <c:v>43969</c:v>
                </c:pt>
                <c:pt idx="19">
                  <c:v>43999</c:v>
                </c:pt>
                <c:pt idx="20">
                  <c:v>44029</c:v>
                </c:pt>
                <c:pt idx="21">
                  <c:v>44059</c:v>
                </c:pt>
                <c:pt idx="22">
                  <c:v>44089</c:v>
                </c:pt>
                <c:pt idx="23">
                  <c:v>44119</c:v>
                </c:pt>
                <c:pt idx="24">
                  <c:v>44149</c:v>
                </c:pt>
              </c:numCache>
            </c:numRef>
          </c:xVal>
          <c:yVal>
            <c:numRef>
              <c:f>'descriptive-stats'!$BA$66:$BA$104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23.98</c:v>
                </c:pt>
                <c:pt idx="4">
                  <c:v>25.07</c:v>
                </c:pt>
                <c:pt idx="5">
                  <c:v>20.71</c:v>
                </c:pt>
                <c:pt idx="6">
                  <c:v>17.439999999999998</c:v>
                </c:pt>
                <c:pt idx="7">
                  <c:v>15.260000000000002</c:v>
                </c:pt>
                <c:pt idx="8">
                  <c:v>21.8</c:v>
                </c:pt>
                <c:pt idx="9">
                  <c:v>26.16</c:v>
                </c:pt>
                <c:pt idx="10">
                  <c:v>28.34</c:v>
                </c:pt>
                <c:pt idx="11">
                  <c:v>23.98</c:v>
                </c:pt>
                <c:pt idx="12">
                  <c:v>21.8</c:v>
                </c:pt>
                <c:pt idx="13">
                  <c:v>17.004000000000001</c:v>
                </c:pt>
                <c:pt idx="14">
                  <c:v>18.224799999999998</c:v>
                </c:pt>
                <c:pt idx="15">
                  <c:v>20.648960000000002</c:v>
                </c:pt>
                <c:pt idx="16">
                  <c:v>22.344128000000001</c:v>
                </c:pt>
                <c:pt idx="17">
                  <c:v>19.195161600000006</c:v>
                </c:pt>
                <c:pt idx="18">
                  <c:v>15.949368319999996</c:v>
                </c:pt>
                <c:pt idx="19">
                  <c:v>14.854526975999995</c:v>
                </c:pt>
                <c:pt idx="20">
                  <c:v>19.867558707199997</c:v>
                </c:pt>
                <c:pt idx="21">
                  <c:v>19.636218920960005</c:v>
                </c:pt>
                <c:pt idx="22">
                  <c:v>21.877297651712009</c:v>
                </c:pt>
                <c:pt idx="23">
                  <c:v>18.837513397862406</c:v>
                </c:pt>
                <c:pt idx="24">
                  <c:v>21.207502679572485</c:v>
                </c:pt>
              </c:numCache>
            </c:numRef>
          </c:yVal>
          <c:smooth val="0"/>
        </c:ser>
        <c:ser>
          <c:idx val="6"/>
          <c:order val="1"/>
          <c:tx>
            <c:strRef>
              <c:f>'descriptive-stats'!$BB$65</c:f>
              <c:strCache>
                <c:ptCount val="1"/>
                <c:pt idx="0">
                  <c:v>mR</c:v>
                </c:pt>
              </c:strCache>
            </c:strRef>
          </c:tx>
          <c:marker>
            <c:symbol val="none"/>
          </c:marker>
          <c:xVal>
            <c:numRef>
              <c:f>'descriptive-stats'!$AU$66:$AU$104</c:f>
              <c:numCache>
                <c:formatCode>m/d/yyyy</c:formatCode>
                <c:ptCount val="39"/>
                <c:pt idx="0">
                  <c:v>43424</c:v>
                </c:pt>
                <c:pt idx="1">
                  <c:v>43454</c:v>
                </c:pt>
                <c:pt idx="2">
                  <c:v>43488</c:v>
                </c:pt>
                <c:pt idx="3">
                  <c:v>43517</c:v>
                </c:pt>
                <c:pt idx="4">
                  <c:v>43546</c:v>
                </c:pt>
                <c:pt idx="5">
                  <c:v>43578</c:v>
                </c:pt>
                <c:pt idx="6">
                  <c:v>43607</c:v>
                </c:pt>
                <c:pt idx="7">
                  <c:v>43637</c:v>
                </c:pt>
                <c:pt idx="8">
                  <c:v>43669</c:v>
                </c:pt>
                <c:pt idx="9">
                  <c:v>43698</c:v>
                </c:pt>
                <c:pt idx="10">
                  <c:v>43728</c:v>
                </c:pt>
                <c:pt idx="11">
                  <c:v>43759</c:v>
                </c:pt>
                <c:pt idx="12">
                  <c:v>43789</c:v>
                </c:pt>
                <c:pt idx="13">
                  <c:v>43819</c:v>
                </c:pt>
                <c:pt idx="14">
                  <c:v>43849</c:v>
                </c:pt>
                <c:pt idx="15">
                  <c:v>43879</c:v>
                </c:pt>
                <c:pt idx="16">
                  <c:v>43909</c:v>
                </c:pt>
                <c:pt idx="17">
                  <c:v>43939</c:v>
                </c:pt>
                <c:pt idx="18">
                  <c:v>43969</c:v>
                </c:pt>
                <c:pt idx="19">
                  <c:v>43999</c:v>
                </c:pt>
                <c:pt idx="20">
                  <c:v>44029</c:v>
                </c:pt>
                <c:pt idx="21">
                  <c:v>44059</c:v>
                </c:pt>
                <c:pt idx="22">
                  <c:v>44089</c:v>
                </c:pt>
                <c:pt idx="23">
                  <c:v>44119</c:v>
                </c:pt>
                <c:pt idx="24">
                  <c:v>44149</c:v>
                </c:pt>
              </c:numCache>
            </c:numRef>
          </c:xVal>
          <c:yVal>
            <c:numRef>
              <c:f>'descriptive-stats'!$BB$66:$BB$104</c:f>
              <c:numCache>
                <c:formatCode>0.0</c:formatCode>
                <c:ptCount val="39"/>
                <c:pt idx="1">
                  <c:v>9</c:v>
                </c:pt>
                <c:pt idx="2">
                  <c:v>10</c:v>
                </c:pt>
                <c:pt idx="3">
                  <c:v>3</c:v>
                </c:pt>
                <c:pt idx="4">
                  <c:v>10</c:v>
                </c:pt>
                <c:pt idx="5">
                  <c:v>6</c:v>
                </c:pt>
                <c:pt idx="6">
                  <c:v>0</c:v>
                </c:pt>
                <c:pt idx="7">
                  <c:v>8</c:v>
                </c:pt>
                <c:pt idx="8">
                  <c:v>12</c:v>
                </c:pt>
                <c:pt idx="9">
                  <c:v>4</c:v>
                </c:pt>
                <c:pt idx="10">
                  <c:v>10</c:v>
                </c:pt>
                <c:pt idx="11">
                  <c:v>8</c:v>
                </c:pt>
                <c:pt idx="12">
                  <c:v>2</c:v>
                </c:pt>
                <c:pt idx="13">
                  <c:v>5.6000000000000014</c:v>
                </c:pt>
                <c:pt idx="14">
                  <c:v>9.1199999999999974</c:v>
                </c:pt>
                <c:pt idx="15">
                  <c:v>4.2240000000000038</c:v>
                </c:pt>
                <c:pt idx="16">
                  <c:v>7.1552000000000007</c:v>
                </c:pt>
                <c:pt idx="17">
                  <c:v>6.2310400000000001</c:v>
                </c:pt>
                <c:pt idx="18">
                  <c:v>1.2462079999999958</c:v>
                </c:pt>
                <c:pt idx="19">
                  <c:v>6.1507584000000008</c:v>
                </c:pt>
                <c:pt idx="20">
                  <c:v>10.83015168</c:v>
                </c:pt>
                <c:pt idx="21">
                  <c:v>1.0339696640000042</c:v>
                </c:pt>
                <c:pt idx="22">
                  <c:v>8.2067939328000037</c:v>
                </c:pt>
                <c:pt idx="23">
                  <c:v>8.0413587865599965</c:v>
                </c:pt>
                <c:pt idx="24">
                  <c:v>3.208271757312005</c:v>
                </c:pt>
              </c:numCache>
            </c:numRef>
          </c:yVal>
          <c:smooth val="0"/>
        </c:ser>
        <c:ser>
          <c:idx val="8"/>
          <c:order val="2"/>
          <c:tx>
            <c:strRef>
              <c:f>'descriptive-stats'!$BD$65</c:f>
              <c:strCache>
                <c:ptCount val="1"/>
                <c:pt idx="0">
                  <c:v>XmR</c:v>
                </c:pt>
              </c:strCache>
            </c:strRef>
          </c:tx>
          <c:marker>
            <c:symbol val="none"/>
          </c:marker>
          <c:xVal>
            <c:numRef>
              <c:f>'descriptive-stats'!$AU$66:$AU$104</c:f>
              <c:numCache>
                <c:formatCode>m/d/yyyy</c:formatCode>
                <c:ptCount val="39"/>
                <c:pt idx="0">
                  <c:v>43424</c:v>
                </c:pt>
                <c:pt idx="1">
                  <c:v>43454</c:v>
                </c:pt>
                <c:pt idx="2">
                  <c:v>43488</c:v>
                </c:pt>
                <c:pt idx="3">
                  <c:v>43517</c:v>
                </c:pt>
                <c:pt idx="4">
                  <c:v>43546</c:v>
                </c:pt>
                <c:pt idx="5">
                  <c:v>43578</c:v>
                </c:pt>
                <c:pt idx="6">
                  <c:v>43607</c:v>
                </c:pt>
                <c:pt idx="7">
                  <c:v>43637</c:v>
                </c:pt>
                <c:pt idx="8">
                  <c:v>43669</c:v>
                </c:pt>
                <c:pt idx="9">
                  <c:v>43698</c:v>
                </c:pt>
                <c:pt idx="10">
                  <c:v>43728</c:v>
                </c:pt>
                <c:pt idx="11">
                  <c:v>43759</c:v>
                </c:pt>
                <c:pt idx="12">
                  <c:v>43789</c:v>
                </c:pt>
                <c:pt idx="13">
                  <c:v>43819</c:v>
                </c:pt>
                <c:pt idx="14">
                  <c:v>43849</c:v>
                </c:pt>
                <c:pt idx="15">
                  <c:v>43879</c:v>
                </c:pt>
                <c:pt idx="16">
                  <c:v>43909</c:v>
                </c:pt>
                <c:pt idx="17">
                  <c:v>43939</c:v>
                </c:pt>
                <c:pt idx="18">
                  <c:v>43969</c:v>
                </c:pt>
                <c:pt idx="19">
                  <c:v>43999</c:v>
                </c:pt>
                <c:pt idx="20">
                  <c:v>44029</c:v>
                </c:pt>
                <c:pt idx="21">
                  <c:v>44059</c:v>
                </c:pt>
                <c:pt idx="22">
                  <c:v>44089</c:v>
                </c:pt>
                <c:pt idx="23">
                  <c:v>44119</c:v>
                </c:pt>
                <c:pt idx="24">
                  <c:v>44149</c:v>
                </c:pt>
              </c:numCache>
            </c:numRef>
          </c:xVal>
          <c:yVal>
            <c:numRef>
              <c:f>'descriptive-stats'!$BD$66:$BD$104</c:f>
              <c:numCache>
                <c:formatCode>0.0</c:formatCode>
                <c:ptCount val="39"/>
                <c:pt idx="3">
                  <c:v>7.333333333333333</c:v>
                </c:pt>
                <c:pt idx="4">
                  <c:v>7.666666666666667</c:v>
                </c:pt>
                <c:pt idx="5">
                  <c:v>6.333333333333333</c:v>
                </c:pt>
                <c:pt idx="6">
                  <c:v>5.333333333333333</c:v>
                </c:pt>
                <c:pt idx="7">
                  <c:v>4.666666666666667</c:v>
                </c:pt>
                <c:pt idx="8">
                  <c:v>6.666666666666667</c:v>
                </c:pt>
                <c:pt idx="9">
                  <c:v>8</c:v>
                </c:pt>
                <c:pt idx="10">
                  <c:v>8.6666666666666661</c:v>
                </c:pt>
                <c:pt idx="11">
                  <c:v>7.333333333333333</c:v>
                </c:pt>
                <c:pt idx="12">
                  <c:v>6.666666666666667</c:v>
                </c:pt>
                <c:pt idx="13">
                  <c:v>5.2</c:v>
                </c:pt>
                <c:pt idx="14">
                  <c:v>5.5733333333333333</c:v>
                </c:pt>
                <c:pt idx="15">
                  <c:v>6.3146666666666675</c:v>
                </c:pt>
                <c:pt idx="16">
                  <c:v>6.8330666666666673</c:v>
                </c:pt>
                <c:pt idx="17">
                  <c:v>5.8700800000000015</c:v>
                </c:pt>
                <c:pt idx="18">
                  <c:v>4.8774826666666655</c:v>
                </c:pt>
                <c:pt idx="19">
                  <c:v>4.5426687999999986</c:v>
                </c:pt>
                <c:pt idx="20">
                  <c:v>6.0757060266666656</c:v>
                </c:pt>
                <c:pt idx="21">
                  <c:v>6.0049599146666681</c:v>
                </c:pt>
                <c:pt idx="22">
                  <c:v>6.6903050922666694</c:v>
                </c:pt>
                <c:pt idx="23">
                  <c:v>5.7607074611200018</c:v>
                </c:pt>
                <c:pt idx="24">
                  <c:v>6.4854748255573353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3984"/>
        <c:axId val="3353408"/>
      </c:scatterChart>
      <c:valAx>
        <c:axId val="33539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353408"/>
        <c:crosses val="autoZero"/>
        <c:crossBetween val="midCat"/>
      </c:valAx>
      <c:valAx>
        <c:axId val="3353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53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'descriptive-stats'!$AX$65</c:f>
              <c:strCache>
                <c:ptCount val="1"/>
                <c:pt idx="0">
                  <c:v>Average Daily Usage</c:v>
                </c:pt>
              </c:strCache>
            </c:strRef>
          </c:tx>
          <c:marker>
            <c:symbol val="none"/>
          </c:marker>
          <c:xVal>
            <c:numRef>
              <c:f>'descriptive-stats'!$AU$66:$AU$104</c:f>
              <c:numCache>
                <c:formatCode>m/d/yyyy</c:formatCode>
                <c:ptCount val="39"/>
                <c:pt idx="0">
                  <c:v>43424</c:v>
                </c:pt>
                <c:pt idx="1">
                  <c:v>43454</c:v>
                </c:pt>
                <c:pt idx="2">
                  <c:v>43488</c:v>
                </c:pt>
                <c:pt idx="3">
                  <c:v>43517</c:v>
                </c:pt>
                <c:pt idx="4">
                  <c:v>43546</c:v>
                </c:pt>
                <c:pt idx="5">
                  <c:v>43578</c:v>
                </c:pt>
                <c:pt idx="6">
                  <c:v>43607</c:v>
                </c:pt>
                <c:pt idx="7">
                  <c:v>43637</c:v>
                </c:pt>
                <c:pt idx="8">
                  <c:v>43669</c:v>
                </c:pt>
                <c:pt idx="9">
                  <c:v>43698</c:v>
                </c:pt>
                <c:pt idx="10">
                  <c:v>43728</c:v>
                </c:pt>
                <c:pt idx="11">
                  <c:v>43759</c:v>
                </c:pt>
                <c:pt idx="12">
                  <c:v>43789</c:v>
                </c:pt>
                <c:pt idx="13">
                  <c:v>43819</c:v>
                </c:pt>
                <c:pt idx="14">
                  <c:v>43849</c:v>
                </c:pt>
                <c:pt idx="15">
                  <c:v>43879</c:v>
                </c:pt>
                <c:pt idx="16">
                  <c:v>43909</c:v>
                </c:pt>
                <c:pt idx="17">
                  <c:v>43939</c:v>
                </c:pt>
                <c:pt idx="18">
                  <c:v>43969</c:v>
                </c:pt>
                <c:pt idx="19">
                  <c:v>43999</c:v>
                </c:pt>
                <c:pt idx="20">
                  <c:v>44029</c:v>
                </c:pt>
                <c:pt idx="21">
                  <c:v>44059</c:v>
                </c:pt>
                <c:pt idx="22">
                  <c:v>44089</c:v>
                </c:pt>
                <c:pt idx="23">
                  <c:v>44119</c:v>
                </c:pt>
                <c:pt idx="24">
                  <c:v>44149</c:v>
                </c:pt>
              </c:numCache>
            </c:numRef>
          </c:xVal>
          <c:yVal>
            <c:numRef>
              <c:f>'descriptive-stats'!$AX$66:$AX$94</c:f>
              <c:numCache>
                <c:formatCode>0.0</c:formatCode>
                <c:ptCount val="29"/>
                <c:pt idx="0">
                  <c:v>33</c:v>
                </c:pt>
                <c:pt idx="1">
                  <c:v>42</c:v>
                </c:pt>
                <c:pt idx="2">
                  <c:v>52</c:v>
                </c:pt>
                <c:pt idx="3">
                  <c:v>55</c:v>
                </c:pt>
                <c:pt idx="4">
                  <c:v>45</c:v>
                </c:pt>
                <c:pt idx="5">
                  <c:v>39</c:v>
                </c:pt>
                <c:pt idx="6">
                  <c:v>39</c:v>
                </c:pt>
                <c:pt idx="7">
                  <c:v>47</c:v>
                </c:pt>
                <c:pt idx="8">
                  <c:v>59</c:v>
                </c:pt>
                <c:pt idx="9">
                  <c:v>55</c:v>
                </c:pt>
                <c:pt idx="10">
                  <c:v>45</c:v>
                </c:pt>
                <c:pt idx="11">
                  <c:v>37</c:v>
                </c:pt>
                <c:pt idx="12">
                  <c:v>35</c:v>
                </c:pt>
                <c:pt idx="13">
                  <c:v>40.6</c:v>
                </c:pt>
                <c:pt idx="14">
                  <c:v>49.72</c:v>
                </c:pt>
                <c:pt idx="15">
                  <c:v>53.944000000000003</c:v>
                </c:pt>
                <c:pt idx="16">
                  <c:v>46.788800000000002</c:v>
                </c:pt>
                <c:pt idx="17">
                  <c:v>40.557760000000002</c:v>
                </c:pt>
                <c:pt idx="18">
                  <c:v>39.311552000000006</c:v>
                </c:pt>
                <c:pt idx="19">
                  <c:v>45.462310400000007</c:v>
                </c:pt>
                <c:pt idx="20">
                  <c:v>56.292462080000007</c:v>
                </c:pt>
                <c:pt idx="21">
                  <c:v>55.258492416000003</c:v>
                </c:pt>
                <c:pt idx="22">
                  <c:v>47.051698483199999</c:v>
                </c:pt>
                <c:pt idx="23">
                  <c:v>39.010339696640003</c:v>
                </c:pt>
                <c:pt idx="24">
                  <c:v>35.802067939327998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'descriptive-stats'!$AY$65</c:f>
              <c:strCache>
                <c:ptCount val="1"/>
                <c:pt idx="0">
                  <c:v>UNPL</c:v>
                </c:pt>
              </c:strCache>
            </c:strRef>
          </c:tx>
          <c:marker>
            <c:symbol val="none"/>
          </c:marker>
          <c:xVal>
            <c:numRef>
              <c:f>'descriptive-stats'!$AU$66:$AU$104</c:f>
              <c:numCache>
                <c:formatCode>m/d/yyyy</c:formatCode>
                <c:ptCount val="39"/>
                <c:pt idx="0">
                  <c:v>43424</c:v>
                </c:pt>
                <c:pt idx="1">
                  <c:v>43454</c:v>
                </c:pt>
                <c:pt idx="2">
                  <c:v>43488</c:v>
                </c:pt>
                <c:pt idx="3">
                  <c:v>43517</c:v>
                </c:pt>
                <c:pt idx="4">
                  <c:v>43546</c:v>
                </c:pt>
                <c:pt idx="5">
                  <c:v>43578</c:v>
                </c:pt>
                <c:pt idx="6">
                  <c:v>43607</c:v>
                </c:pt>
                <c:pt idx="7">
                  <c:v>43637</c:v>
                </c:pt>
                <c:pt idx="8">
                  <c:v>43669</c:v>
                </c:pt>
                <c:pt idx="9">
                  <c:v>43698</c:v>
                </c:pt>
                <c:pt idx="10">
                  <c:v>43728</c:v>
                </c:pt>
                <c:pt idx="11">
                  <c:v>43759</c:v>
                </c:pt>
                <c:pt idx="12">
                  <c:v>43789</c:v>
                </c:pt>
                <c:pt idx="13">
                  <c:v>43819</c:v>
                </c:pt>
                <c:pt idx="14">
                  <c:v>43849</c:v>
                </c:pt>
                <c:pt idx="15">
                  <c:v>43879</c:v>
                </c:pt>
                <c:pt idx="16">
                  <c:v>43909</c:v>
                </c:pt>
                <c:pt idx="17">
                  <c:v>43939</c:v>
                </c:pt>
                <c:pt idx="18">
                  <c:v>43969</c:v>
                </c:pt>
                <c:pt idx="19">
                  <c:v>43999</c:v>
                </c:pt>
                <c:pt idx="20">
                  <c:v>44029</c:v>
                </c:pt>
                <c:pt idx="21">
                  <c:v>44059</c:v>
                </c:pt>
                <c:pt idx="22">
                  <c:v>44089</c:v>
                </c:pt>
                <c:pt idx="23">
                  <c:v>44119</c:v>
                </c:pt>
                <c:pt idx="24">
                  <c:v>44149</c:v>
                </c:pt>
              </c:numCache>
            </c:numRef>
          </c:xVal>
          <c:yVal>
            <c:numRef>
              <c:f>'descriptive-stats'!$AY$66:$AY$104</c:f>
              <c:numCache>
                <c:formatCode>0.0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73.006666666666661</c:v>
                </c:pt>
                <c:pt idx="4">
                  <c:v>70.393333333333331</c:v>
                </c:pt>
                <c:pt idx="5">
                  <c:v>58.846666666666664</c:v>
                </c:pt>
                <c:pt idx="6">
                  <c:v>53.186666666666667</c:v>
                </c:pt>
                <c:pt idx="7">
                  <c:v>55.413333333333334</c:v>
                </c:pt>
                <c:pt idx="8">
                  <c:v>70.733333333333334</c:v>
                </c:pt>
                <c:pt idx="9">
                  <c:v>78.28</c:v>
                </c:pt>
                <c:pt idx="10">
                  <c:v>73.053333333333342</c:v>
                </c:pt>
                <c:pt idx="11">
                  <c:v>60.506666666666668</c:v>
                </c:pt>
                <c:pt idx="12">
                  <c:v>53.733333333333334</c:v>
                </c:pt>
                <c:pt idx="13">
                  <c:v>51.365333333333332</c:v>
                </c:pt>
                <c:pt idx="14">
                  <c:v>56.598399999999998</c:v>
                </c:pt>
                <c:pt idx="15">
                  <c:v>64.885013333333333</c:v>
                </c:pt>
                <c:pt idx="16">
                  <c:v>68.326890666666671</c:v>
                </c:pt>
                <c:pt idx="17">
                  <c:v>62.711266133333339</c:v>
                </c:pt>
                <c:pt idx="18">
                  <c:v>55.193474559999999</c:v>
                </c:pt>
                <c:pt idx="19">
                  <c:v>53.860706474666671</c:v>
                </c:pt>
                <c:pt idx="20">
                  <c:v>63.183486190933337</c:v>
                </c:pt>
                <c:pt idx="21">
                  <c:v>68.310948338346677</c:v>
                </c:pt>
                <c:pt idx="22">
                  <c:v>70.663762538496002</c:v>
                </c:pt>
                <c:pt idx="23">
                  <c:v>62.430325378525879</c:v>
                </c:pt>
                <c:pt idx="24">
                  <c:v>57.872731742371847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'descriptive-stats'!$AZ$65</c:f>
              <c:strCache>
                <c:ptCount val="1"/>
                <c:pt idx="0">
                  <c:v>LNL</c:v>
                </c:pt>
              </c:strCache>
            </c:strRef>
          </c:tx>
          <c:marker>
            <c:symbol val="none"/>
          </c:marker>
          <c:xVal>
            <c:numRef>
              <c:f>'descriptive-stats'!$AU$66:$AU$104</c:f>
              <c:numCache>
                <c:formatCode>m/d/yyyy</c:formatCode>
                <c:ptCount val="39"/>
                <c:pt idx="0">
                  <c:v>43424</c:v>
                </c:pt>
                <c:pt idx="1">
                  <c:v>43454</c:v>
                </c:pt>
                <c:pt idx="2">
                  <c:v>43488</c:v>
                </c:pt>
                <c:pt idx="3">
                  <c:v>43517</c:v>
                </c:pt>
                <c:pt idx="4">
                  <c:v>43546</c:v>
                </c:pt>
                <c:pt idx="5">
                  <c:v>43578</c:v>
                </c:pt>
                <c:pt idx="6">
                  <c:v>43607</c:v>
                </c:pt>
                <c:pt idx="7">
                  <c:v>43637</c:v>
                </c:pt>
                <c:pt idx="8">
                  <c:v>43669</c:v>
                </c:pt>
                <c:pt idx="9">
                  <c:v>43698</c:v>
                </c:pt>
                <c:pt idx="10">
                  <c:v>43728</c:v>
                </c:pt>
                <c:pt idx="11">
                  <c:v>43759</c:v>
                </c:pt>
                <c:pt idx="12">
                  <c:v>43789</c:v>
                </c:pt>
                <c:pt idx="13">
                  <c:v>43819</c:v>
                </c:pt>
                <c:pt idx="14">
                  <c:v>43849</c:v>
                </c:pt>
                <c:pt idx="15">
                  <c:v>43879</c:v>
                </c:pt>
                <c:pt idx="16">
                  <c:v>43909</c:v>
                </c:pt>
                <c:pt idx="17">
                  <c:v>43939</c:v>
                </c:pt>
                <c:pt idx="18">
                  <c:v>43969</c:v>
                </c:pt>
                <c:pt idx="19">
                  <c:v>43999</c:v>
                </c:pt>
                <c:pt idx="20">
                  <c:v>44029</c:v>
                </c:pt>
                <c:pt idx="21">
                  <c:v>44059</c:v>
                </c:pt>
                <c:pt idx="22">
                  <c:v>44089</c:v>
                </c:pt>
                <c:pt idx="23">
                  <c:v>44119</c:v>
                </c:pt>
                <c:pt idx="24">
                  <c:v>44149</c:v>
                </c:pt>
              </c:numCache>
            </c:numRef>
          </c:xVal>
          <c:yVal>
            <c:numRef>
              <c:f>'descriptive-stats'!$AZ$66:$AZ$104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33.993333333333332</c:v>
                </c:pt>
                <c:pt idx="4">
                  <c:v>29.606666666666666</c:v>
                </c:pt>
                <c:pt idx="5">
                  <c:v>25.153333333333332</c:v>
                </c:pt>
                <c:pt idx="6">
                  <c:v>24.813333333333333</c:v>
                </c:pt>
                <c:pt idx="7">
                  <c:v>30.586666666666666</c:v>
                </c:pt>
                <c:pt idx="8">
                  <c:v>35.266666666666666</c:v>
                </c:pt>
                <c:pt idx="9">
                  <c:v>35.72</c:v>
                </c:pt>
                <c:pt idx="10">
                  <c:v>26.946666666666665</c:v>
                </c:pt>
                <c:pt idx="11">
                  <c:v>21.493333333333332</c:v>
                </c:pt>
                <c:pt idx="12">
                  <c:v>18.266666666666666</c:v>
                </c:pt>
                <c:pt idx="13">
                  <c:v>23.701333333333331</c:v>
                </c:pt>
                <c:pt idx="14">
                  <c:v>26.948266666666669</c:v>
                </c:pt>
                <c:pt idx="15">
                  <c:v>31.290986666666665</c:v>
                </c:pt>
                <c:pt idx="16">
                  <c:v>31.974975999999998</c:v>
                </c:pt>
                <c:pt idx="17">
                  <c:v>31.482440533333332</c:v>
                </c:pt>
                <c:pt idx="18">
                  <c:v>29.245266773333341</c:v>
                </c:pt>
                <c:pt idx="19">
                  <c:v>29.693708458666677</c:v>
                </c:pt>
                <c:pt idx="20">
                  <c:v>30.860730129066678</c:v>
                </c:pt>
                <c:pt idx="21">
                  <c:v>36.364561592320001</c:v>
                </c:pt>
                <c:pt idx="22">
                  <c:v>35.071339447637328</c:v>
                </c:pt>
                <c:pt idx="23">
                  <c:v>31.783361685367467</c:v>
                </c:pt>
                <c:pt idx="24">
                  <c:v>23.370005670406819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'descriptive-stats'!$BC$65</c:f>
              <c:strCache>
                <c:ptCount val="1"/>
                <c:pt idx="0">
                  <c:v>x-bar</c:v>
                </c:pt>
              </c:strCache>
            </c:strRef>
          </c:tx>
          <c:marker>
            <c:symbol val="none"/>
          </c:marker>
          <c:xVal>
            <c:numRef>
              <c:f>'descriptive-stats'!$AU$66:$AU$104</c:f>
              <c:numCache>
                <c:formatCode>m/d/yyyy</c:formatCode>
                <c:ptCount val="39"/>
                <c:pt idx="0">
                  <c:v>43424</c:v>
                </c:pt>
                <c:pt idx="1">
                  <c:v>43454</c:v>
                </c:pt>
                <c:pt idx="2">
                  <c:v>43488</c:v>
                </c:pt>
                <c:pt idx="3">
                  <c:v>43517</c:v>
                </c:pt>
                <c:pt idx="4">
                  <c:v>43546</c:v>
                </c:pt>
                <c:pt idx="5">
                  <c:v>43578</c:v>
                </c:pt>
                <c:pt idx="6">
                  <c:v>43607</c:v>
                </c:pt>
                <c:pt idx="7">
                  <c:v>43637</c:v>
                </c:pt>
                <c:pt idx="8">
                  <c:v>43669</c:v>
                </c:pt>
                <c:pt idx="9">
                  <c:v>43698</c:v>
                </c:pt>
                <c:pt idx="10">
                  <c:v>43728</c:v>
                </c:pt>
                <c:pt idx="11">
                  <c:v>43759</c:v>
                </c:pt>
                <c:pt idx="12">
                  <c:v>43789</c:v>
                </c:pt>
                <c:pt idx="13">
                  <c:v>43819</c:v>
                </c:pt>
                <c:pt idx="14">
                  <c:v>43849</c:v>
                </c:pt>
                <c:pt idx="15">
                  <c:v>43879</c:v>
                </c:pt>
                <c:pt idx="16">
                  <c:v>43909</c:v>
                </c:pt>
                <c:pt idx="17">
                  <c:v>43939</c:v>
                </c:pt>
                <c:pt idx="18">
                  <c:v>43969</c:v>
                </c:pt>
                <c:pt idx="19">
                  <c:v>43999</c:v>
                </c:pt>
                <c:pt idx="20">
                  <c:v>44029</c:v>
                </c:pt>
                <c:pt idx="21">
                  <c:v>44059</c:v>
                </c:pt>
                <c:pt idx="22">
                  <c:v>44089</c:v>
                </c:pt>
                <c:pt idx="23">
                  <c:v>44119</c:v>
                </c:pt>
                <c:pt idx="24">
                  <c:v>44149</c:v>
                </c:pt>
              </c:numCache>
            </c:numRef>
          </c:xVal>
          <c:yVal>
            <c:numRef>
              <c:f>'descriptive-stats'!$BC$66:$BC$104</c:f>
              <c:numCache>
                <c:formatCode>0.0</c:formatCode>
                <c:ptCount val="39"/>
                <c:pt idx="3">
                  <c:v>53.5</c:v>
                </c:pt>
                <c:pt idx="4">
                  <c:v>50</c:v>
                </c:pt>
                <c:pt idx="5">
                  <c:v>42</c:v>
                </c:pt>
                <c:pt idx="6">
                  <c:v>39</c:v>
                </c:pt>
                <c:pt idx="7">
                  <c:v>43</c:v>
                </c:pt>
                <c:pt idx="8">
                  <c:v>53</c:v>
                </c:pt>
                <c:pt idx="9">
                  <c:v>57</c:v>
                </c:pt>
                <c:pt idx="10">
                  <c:v>50</c:v>
                </c:pt>
                <c:pt idx="11">
                  <c:v>41</c:v>
                </c:pt>
                <c:pt idx="12">
                  <c:v>36</c:v>
                </c:pt>
                <c:pt idx="13">
                  <c:v>37.533333333333331</c:v>
                </c:pt>
                <c:pt idx="14">
                  <c:v>41.773333333333333</c:v>
                </c:pt>
                <c:pt idx="15">
                  <c:v>48.088000000000001</c:v>
                </c:pt>
                <c:pt idx="16">
                  <c:v>50.150933333333334</c:v>
                </c:pt>
                <c:pt idx="17">
                  <c:v>47.096853333333335</c:v>
                </c:pt>
                <c:pt idx="18">
                  <c:v>42.21937066666667</c:v>
                </c:pt>
                <c:pt idx="19">
                  <c:v>41.777207466666674</c:v>
                </c:pt>
                <c:pt idx="20">
                  <c:v>47.022108160000009</c:v>
                </c:pt>
                <c:pt idx="21">
                  <c:v>52.337754965333339</c:v>
                </c:pt>
                <c:pt idx="22">
                  <c:v>52.867550993066665</c:v>
                </c:pt>
                <c:pt idx="23">
                  <c:v>47.106843531946673</c:v>
                </c:pt>
                <c:pt idx="24">
                  <c:v>40.621368706389333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038848"/>
        <c:axId val="349037696"/>
      </c:scatterChart>
      <c:valAx>
        <c:axId val="3490388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49037696"/>
        <c:crosses val="autoZero"/>
        <c:crossBetween val="midCat"/>
      </c:valAx>
      <c:valAx>
        <c:axId val="349037696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349038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'mult.lin.reg (3)'!$AD$30</c:f>
              <c:strCache>
                <c:ptCount val="1"/>
                <c:pt idx="0">
                  <c:v>Residuals</c:v>
                </c:pt>
              </c:strCache>
            </c:strRef>
          </c:tx>
          <c:spPr>
            <a:ln w="28575">
              <a:noFill/>
            </a:ln>
          </c:spPr>
          <c:xVal>
            <c:numRef>
              <c:f>'mult.lin.reg (3)'!$AC$31:$AC$1590</c:f>
              <c:numCache>
                <c:formatCode>General</c:formatCode>
                <c:ptCount val="1560"/>
                <c:pt idx="0">
                  <c:v>1.4346499474193624</c:v>
                </c:pt>
                <c:pt idx="1">
                  <c:v>1.4587511102081272</c:v>
                </c:pt>
                <c:pt idx="2">
                  <c:v>1.4587511102081272</c:v>
                </c:pt>
                <c:pt idx="3">
                  <c:v>1.4587511102081272</c:v>
                </c:pt>
                <c:pt idx="4">
                  <c:v>1.4587511102081272</c:v>
                </c:pt>
                <c:pt idx="5">
                  <c:v>1.4720431620899113</c:v>
                </c:pt>
                <c:pt idx="6">
                  <c:v>2.2053924484983427</c:v>
                </c:pt>
                <c:pt idx="7">
                  <c:v>2.228252140799706</c:v>
                </c:pt>
                <c:pt idx="8">
                  <c:v>2.2415441926814901</c:v>
                </c:pt>
                <c:pt idx="9">
                  <c:v>1.1361622275056305</c:v>
                </c:pt>
                <c:pt idx="10">
                  <c:v>1.1361622275056305</c:v>
                </c:pt>
                <c:pt idx="11">
                  <c:v>1.1361622275056305</c:v>
                </c:pt>
                <c:pt idx="12">
                  <c:v>1.1361622275056305</c:v>
                </c:pt>
                <c:pt idx="13">
                  <c:v>1.0734263795589152</c:v>
                </c:pt>
                <c:pt idx="14">
                  <c:v>1.0734263795589152</c:v>
                </c:pt>
                <c:pt idx="15">
                  <c:v>1.0601343276771311</c:v>
                </c:pt>
                <c:pt idx="16">
                  <c:v>1.0601343276771311</c:v>
                </c:pt>
                <c:pt idx="17">
                  <c:v>1.110352118084027</c:v>
                </c:pt>
                <c:pt idx="18">
                  <c:v>1.8957862662239557</c:v>
                </c:pt>
                <c:pt idx="19">
                  <c:v>1.8957862662239557</c:v>
                </c:pt>
                <c:pt idx="20">
                  <c:v>1.9090783181057398</c:v>
                </c:pt>
                <c:pt idx="21">
                  <c:v>2.2415441926814901</c:v>
                </c:pt>
                <c:pt idx="22">
                  <c:v>2.2186845003801268</c:v>
                </c:pt>
                <c:pt idx="23">
                  <c:v>2.2707693621116243</c:v>
                </c:pt>
                <c:pt idx="24">
                  <c:v>2.2707693621116243</c:v>
                </c:pt>
                <c:pt idx="25">
                  <c:v>2.2707693621116243</c:v>
                </c:pt>
                <c:pt idx="26">
                  <c:v>2.2707693621116243</c:v>
                </c:pt>
                <c:pt idx="27">
                  <c:v>2.2707693621116243</c:v>
                </c:pt>
                <c:pt idx="28">
                  <c:v>2.2707693621116243</c:v>
                </c:pt>
                <c:pt idx="29">
                  <c:v>2.2599602512046437</c:v>
                </c:pt>
                <c:pt idx="30">
                  <c:v>2.1502635481678003</c:v>
                </c:pt>
                <c:pt idx="31">
                  <c:v>2.1236794444042322</c:v>
                </c:pt>
                <c:pt idx="32">
                  <c:v>1.7372713679593805</c:v>
                </c:pt>
                <c:pt idx="33">
                  <c:v>1.0349498190927271</c:v>
                </c:pt>
                <c:pt idx="34">
                  <c:v>0.89866901229231555</c:v>
                </c:pt>
                <c:pt idx="35">
                  <c:v>0.82000004679725014</c:v>
                </c:pt>
                <c:pt idx="36">
                  <c:v>0.78012389115189795</c:v>
                </c:pt>
                <c:pt idx="37">
                  <c:v>0.76683183927011389</c:v>
                </c:pt>
                <c:pt idx="38">
                  <c:v>0.75353978738832983</c:v>
                </c:pt>
                <c:pt idx="39">
                  <c:v>0.76683183927011389</c:v>
                </c:pt>
                <c:pt idx="40">
                  <c:v>0.75353978738832983</c:v>
                </c:pt>
                <c:pt idx="41">
                  <c:v>0.89183605901810759</c:v>
                </c:pt>
                <c:pt idx="42">
                  <c:v>0.93171221466345999</c:v>
                </c:pt>
                <c:pt idx="43">
                  <c:v>0.89478647613834816</c:v>
                </c:pt>
                <c:pt idx="44">
                  <c:v>0.95628085359766191</c:v>
                </c:pt>
                <c:pt idx="45">
                  <c:v>1.3179718976035462</c:v>
                </c:pt>
                <c:pt idx="46">
                  <c:v>1.3814817398922261</c:v>
                </c:pt>
                <c:pt idx="47">
                  <c:v>1.3814817398922261</c:v>
                </c:pt>
                <c:pt idx="48">
                  <c:v>1.3947737917740102</c:v>
                </c:pt>
                <c:pt idx="49">
                  <c:v>1.3947737917740102</c:v>
                </c:pt>
                <c:pt idx="50">
                  <c:v>1.4080658436557942</c:v>
                </c:pt>
                <c:pt idx="51">
                  <c:v>1.4080658436557942</c:v>
                </c:pt>
                <c:pt idx="52">
                  <c:v>1.4213578955375783</c:v>
                </c:pt>
                <c:pt idx="53">
                  <c:v>1.4213578955375783</c:v>
                </c:pt>
                <c:pt idx="54">
                  <c:v>1.4080658436557942</c:v>
                </c:pt>
                <c:pt idx="55">
                  <c:v>2.1669158880321553</c:v>
                </c:pt>
                <c:pt idx="56">
                  <c:v>2.0419116682841612</c:v>
                </c:pt>
                <c:pt idx="57">
                  <c:v>0.8416182686112117</c:v>
                </c:pt>
                <c:pt idx="58">
                  <c:v>0.75690007537090076</c:v>
                </c:pt>
                <c:pt idx="59">
                  <c:v>0.66882159414801889</c:v>
                </c:pt>
                <c:pt idx="60">
                  <c:v>0.71702391972554858</c:v>
                </c:pt>
                <c:pt idx="61">
                  <c:v>0.73031597160733264</c:v>
                </c:pt>
                <c:pt idx="62">
                  <c:v>0.65552954226623483</c:v>
                </c:pt>
                <c:pt idx="63">
                  <c:v>0.73031597160733264</c:v>
                </c:pt>
                <c:pt idx="64">
                  <c:v>0.73031597160733264</c:v>
                </c:pt>
                <c:pt idx="65">
                  <c:v>0.78348417913446888</c:v>
                </c:pt>
                <c:pt idx="66">
                  <c:v>1.0951058262382223</c:v>
                </c:pt>
                <c:pt idx="67">
                  <c:v>1.1698922555793201</c:v>
                </c:pt>
                <c:pt idx="68">
                  <c:v>1.1964763593428882</c:v>
                </c:pt>
                <c:pt idx="69">
                  <c:v>1.2496445668700245</c:v>
                </c:pt>
                <c:pt idx="70">
                  <c:v>2.1378488432937837</c:v>
                </c:pt>
                <c:pt idx="71">
                  <c:v>2.1245567914119992</c:v>
                </c:pt>
                <c:pt idx="72">
                  <c:v>2.1378488432937837</c:v>
                </c:pt>
                <c:pt idx="73">
                  <c:v>2.0522533030457049</c:v>
                </c:pt>
                <c:pt idx="74">
                  <c:v>2.0788374068092734</c:v>
                </c:pt>
                <c:pt idx="75">
                  <c:v>2.0921294586910575</c:v>
                </c:pt>
                <c:pt idx="76">
                  <c:v>2.1054215105728415</c:v>
                </c:pt>
                <c:pt idx="77">
                  <c:v>2.1536238361503712</c:v>
                </c:pt>
                <c:pt idx="78">
                  <c:v>2.1669158880321553</c:v>
                </c:pt>
                <c:pt idx="79">
                  <c:v>2.1910170508209199</c:v>
                </c:pt>
                <c:pt idx="80">
                  <c:v>1.8444851300214207</c:v>
                </c:pt>
                <c:pt idx="81">
                  <c:v>1.0202581720317789</c:v>
                </c:pt>
                <c:pt idx="82">
                  <c:v>1.0069661201499949</c:v>
                </c:pt>
                <c:pt idx="83">
                  <c:v>1.0069661201499949</c:v>
                </c:pt>
                <c:pt idx="84">
                  <c:v>0.98038201638642675</c:v>
                </c:pt>
                <c:pt idx="85">
                  <c:v>0.99367406826821081</c:v>
                </c:pt>
                <c:pt idx="86">
                  <c:v>0.99367406826821081</c:v>
                </c:pt>
                <c:pt idx="87">
                  <c:v>1.0069661201499949</c:v>
                </c:pt>
                <c:pt idx="88">
                  <c:v>0.99615700924301409</c:v>
                </c:pt>
                <c:pt idx="89">
                  <c:v>1.0837680143204589</c:v>
                </c:pt>
                <c:pt idx="90">
                  <c:v>1.0837680143204589</c:v>
                </c:pt>
                <c:pt idx="91">
                  <c:v>1.0837680143204589</c:v>
                </c:pt>
                <c:pt idx="92">
                  <c:v>1.0837680143204589</c:v>
                </c:pt>
                <c:pt idx="93">
                  <c:v>1.3933741965948461</c:v>
                </c:pt>
                <c:pt idx="94">
                  <c:v>1.418874954562775</c:v>
                </c:pt>
                <c:pt idx="95">
                  <c:v>2.204309102702704</c:v>
                </c:pt>
                <c:pt idx="96">
                  <c:v>2.204309102702704</c:v>
                </c:pt>
                <c:pt idx="97">
                  <c:v>2.204309102702704</c:v>
                </c:pt>
                <c:pt idx="98">
                  <c:v>2.204309102702704</c:v>
                </c:pt>
                <c:pt idx="99">
                  <c:v>2.204309102702704</c:v>
                </c:pt>
                <c:pt idx="100">
                  <c:v>2.1585897180999778</c:v>
                </c:pt>
                <c:pt idx="101">
                  <c:v>2.1369714962860162</c:v>
                </c:pt>
                <c:pt idx="102">
                  <c:v>2.1369714962860162</c:v>
                </c:pt>
                <c:pt idx="103">
                  <c:v>2.1236794444042322</c:v>
                </c:pt>
                <c:pt idx="104">
                  <c:v>2.0468775502337677</c:v>
                </c:pt>
                <c:pt idx="105">
                  <c:v>1.7200967799236295</c:v>
                </c:pt>
                <c:pt idx="106">
                  <c:v>0.92137057990191629</c:v>
                </c:pt>
                <c:pt idx="107">
                  <c:v>0.90807852802013223</c:v>
                </c:pt>
                <c:pt idx="108">
                  <c:v>0.89478647613834816</c:v>
                </c:pt>
                <c:pt idx="109">
                  <c:v>0.92137057990191629</c:v>
                </c:pt>
                <c:pt idx="110">
                  <c:v>0.89478647613834816</c:v>
                </c:pt>
                <c:pt idx="111">
                  <c:v>0.85987620244260254</c:v>
                </c:pt>
                <c:pt idx="112">
                  <c:v>1.2093585403623419</c:v>
                </c:pt>
                <c:pt idx="113">
                  <c:v>1.2492346960076941</c:v>
                </c:pt>
                <c:pt idx="114">
                  <c:v>1.3393286420599422</c:v>
                </c:pt>
                <c:pt idx="115">
                  <c:v>1.3676216924563491</c:v>
                </c:pt>
                <c:pt idx="116">
                  <c:v>1.4087393185891028</c:v>
                </c:pt>
                <c:pt idx="117">
                  <c:v>1.435323422352671</c:v>
                </c:pt>
                <c:pt idx="118">
                  <c:v>1.5470355902188806</c:v>
                </c:pt>
                <c:pt idx="119">
                  <c:v>1.5736196939824487</c:v>
                </c:pt>
                <c:pt idx="120">
                  <c:v>1.525417368404919</c:v>
                </c:pt>
                <c:pt idx="121">
                  <c:v>1.6351140714417625</c:v>
                </c:pt>
                <c:pt idx="122">
                  <c:v>1.7137830369368277</c:v>
                </c:pt>
                <c:pt idx="123">
                  <c:v>1.7137830369368277</c:v>
                </c:pt>
                <c:pt idx="124">
                  <c:v>1.7511762516073766</c:v>
                </c:pt>
                <c:pt idx="125">
                  <c:v>1.7270750888186117</c:v>
                </c:pt>
                <c:pt idx="126">
                  <c:v>1.6921648151228661</c:v>
                </c:pt>
                <c:pt idx="127">
                  <c:v>1.7137830369368277</c:v>
                </c:pt>
                <c:pt idx="128">
                  <c:v>1.6124125038321617</c:v>
                </c:pt>
                <c:pt idx="129">
                  <c:v>2.3928807700224843</c:v>
                </c:pt>
                <c:pt idx="130">
                  <c:v>1.567570466237203</c:v>
                </c:pt>
                <c:pt idx="131">
                  <c:v>1.567570466237203</c:v>
                </c:pt>
                <c:pt idx="132">
                  <c:v>1.1811623897923518</c:v>
                </c:pt>
                <c:pt idx="133">
                  <c:v>1.1811623897923518</c:v>
                </c:pt>
                <c:pt idx="134">
                  <c:v>1.4623173969785697</c:v>
                </c:pt>
                <c:pt idx="135">
                  <c:v>1.4623173969785697</c:v>
                </c:pt>
                <c:pt idx="136">
                  <c:v>1.4756094488603537</c:v>
                </c:pt>
                <c:pt idx="137">
                  <c:v>1.4889015007421378</c:v>
                </c:pt>
                <c:pt idx="138">
                  <c:v>1.5130026635309026</c:v>
                </c:pt>
                <c:pt idx="139">
                  <c:v>1.4760769250057908</c:v>
                </c:pt>
                <c:pt idx="140">
                  <c:v>1.4893689768875749</c:v>
                </c:pt>
                <c:pt idx="141">
                  <c:v>1.4893689768875749</c:v>
                </c:pt>
                <c:pt idx="142">
                  <c:v>1.5395867672944707</c:v>
                </c:pt>
                <c:pt idx="143">
                  <c:v>1.5916716290259678</c:v>
                </c:pt>
                <c:pt idx="144">
                  <c:v>1.5916716290259678</c:v>
                </c:pt>
                <c:pt idx="145">
                  <c:v>1.5916716290259678</c:v>
                </c:pt>
                <c:pt idx="146">
                  <c:v>1.5783795771441838</c:v>
                </c:pt>
                <c:pt idx="147">
                  <c:v>1.5783795771441838</c:v>
                </c:pt>
                <c:pt idx="148">
                  <c:v>1.5783795771441838</c:v>
                </c:pt>
                <c:pt idx="149">
                  <c:v>1.5650875252623997</c:v>
                </c:pt>
                <c:pt idx="150">
                  <c:v>1.5517954733806156</c:v>
                </c:pt>
                <c:pt idx="151">
                  <c:v>1.5517954733806156</c:v>
                </c:pt>
                <c:pt idx="152">
                  <c:v>1.5252113696170475</c:v>
                </c:pt>
                <c:pt idx="153">
                  <c:v>1.1635203256111633</c:v>
                </c:pt>
                <c:pt idx="154">
                  <c:v>1.1369362218475951</c:v>
                </c:pt>
                <c:pt idx="155">
                  <c:v>1.1890210835790922</c:v>
                </c:pt>
                <c:pt idx="156">
                  <c:v>1.0601343276771311</c:v>
                </c:pt>
                <c:pt idx="157">
                  <c:v>1.8976533375485569</c:v>
                </c:pt>
                <c:pt idx="158">
                  <c:v>2.1285905543278791</c:v>
                </c:pt>
                <c:pt idx="159">
                  <c:v>2.1788083447347746</c:v>
                </c:pt>
                <c:pt idx="160">
                  <c:v>2.2308932064662721</c:v>
                </c:pt>
                <c:pt idx="161">
                  <c:v>2.1921003966165586</c:v>
                </c:pt>
                <c:pt idx="162">
                  <c:v>1.4066662484766301</c:v>
                </c:pt>
                <c:pt idx="163">
                  <c:v>1.3825650856878653</c:v>
                </c:pt>
                <c:pt idx="164">
                  <c:v>1.4587511102081272</c:v>
                </c:pt>
                <c:pt idx="165">
                  <c:v>1.4720431620899113</c:v>
                </c:pt>
                <c:pt idx="166">
                  <c:v>1.4720431620899113</c:v>
                </c:pt>
                <c:pt idx="167">
                  <c:v>1.4853352139716953</c:v>
                </c:pt>
                <c:pt idx="168">
                  <c:v>1.4587511102081272</c:v>
                </c:pt>
                <c:pt idx="169">
                  <c:v>1.4587511102081272</c:v>
                </c:pt>
                <c:pt idx="170">
                  <c:v>1.4720431620899113</c:v>
                </c:pt>
                <c:pt idx="171">
                  <c:v>1.4720431620899113</c:v>
                </c:pt>
                <c:pt idx="172">
                  <c:v>1.4853352139716953</c:v>
                </c:pt>
                <c:pt idx="173">
                  <c:v>1.4853352139716953</c:v>
                </c:pt>
                <c:pt idx="174">
                  <c:v>1.4986272658534794</c:v>
                </c:pt>
                <c:pt idx="175">
                  <c:v>2.2707693621116243</c:v>
                </c:pt>
                <c:pt idx="176">
                  <c:v>1.7599729355689817</c:v>
                </c:pt>
                <c:pt idx="177">
                  <c:v>0.93466263178370035</c:v>
                </c:pt>
                <c:pt idx="178">
                  <c:v>0.94298880171587784</c:v>
                </c:pt>
                <c:pt idx="179">
                  <c:v>0.92969674983409378</c:v>
                </c:pt>
                <c:pt idx="180">
                  <c:v>0.90062970509572216</c:v>
                </c:pt>
                <c:pt idx="181">
                  <c:v>0.92969674983409378</c:v>
                </c:pt>
                <c:pt idx="182">
                  <c:v>0.90311264607052544</c:v>
                </c:pt>
                <c:pt idx="183">
                  <c:v>0.9164046979523095</c:v>
                </c:pt>
                <c:pt idx="184">
                  <c:v>0.94298880171587784</c:v>
                </c:pt>
                <c:pt idx="185">
                  <c:v>0.99320659212277373</c:v>
                </c:pt>
                <c:pt idx="186">
                  <c:v>1.0173077549115386</c:v>
                </c:pt>
                <c:pt idx="187">
                  <c:v>1.1369362218475951</c:v>
                </c:pt>
                <c:pt idx="188">
                  <c:v>1.2370652844648593</c:v>
                </c:pt>
                <c:pt idx="189">
                  <c:v>1.5650875252623997</c:v>
                </c:pt>
                <c:pt idx="190">
                  <c:v>1.5650875252623997</c:v>
                </c:pt>
                <c:pt idx="191">
                  <c:v>1.5783795771441838</c:v>
                </c:pt>
                <c:pt idx="192">
                  <c:v>1.5783795771441838</c:v>
                </c:pt>
                <c:pt idx="193">
                  <c:v>1.5916716290259678</c:v>
                </c:pt>
                <c:pt idx="194">
                  <c:v>1.5916716290259678</c:v>
                </c:pt>
                <c:pt idx="195">
                  <c:v>1.5916716290259678</c:v>
                </c:pt>
                <c:pt idx="196">
                  <c:v>1.6049636809077519</c:v>
                </c:pt>
                <c:pt idx="197">
                  <c:v>1.5916716290259678</c:v>
                </c:pt>
                <c:pt idx="198">
                  <c:v>1.5916716290259678</c:v>
                </c:pt>
                <c:pt idx="199">
                  <c:v>1.5783795771441838</c:v>
                </c:pt>
                <c:pt idx="200">
                  <c:v>1.1785213241257859</c:v>
                </c:pt>
                <c:pt idx="201">
                  <c:v>1.1531786908496195</c:v>
                </c:pt>
                <c:pt idx="202">
                  <c:v>1.1531786908496195</c:v>
                </c:pt>
                <c:pt idx="203">
                  <c:v>1.1398866389678355</c:v>
                </c:pt>
                <c:pt idx="204">
                  <c:v>1.1398866389678355</c:v>
                </c:pt>
                <c:pt idx="205">
                  <c:v>1.1265945870860514</c:v>
                </c:pt>
                <c:pt idx="206">
                  <c:v>1.0892013724155025</c:v>
                </c:pt>
                <c:pt idx="207">
                  <c:v>1.0892013724155025</c:v>
                </c:pt>
                <c:pt idx="208">
                  <c:v>1.1133025352042674</c:v>
                </c:pt>
                <c:pt idx="209">
                  <c:v>1.1394191628223984</c:v>
                </c:pt>
                <c:pt idx="210">
                  <c:v>1.1768123774929473</c:v>
                </c:pt>
                <c:pt idx="211">
                  <c:v>1.4494928212422227</c:v>
                </c:pt>
                <c:pt idx="212">
                  <c:v>1.4494928212422227</c:v>
                </c:pt>
                <c:pt idx="213">
                  <c:v>1.4997106116491186</c:v>
                </c:pt>
                <c:pt idx="214">
                  <c:v>1.5130026635309026</c:v>
                </c:pt>
                <c:pt idx="215">
                  <c:v>1.5130026635309026</c:v>
                </c:pt>
                <c:pt idx="216">
                  <c:v>1.5262947154126867</c:v>
                </c:pt>
                <c:pt idx="217">
                  <c:v>1.6049636809077519</c:v>
                </c:pt>
                <c:pt idx="218">
                  <c:v>1.6544074769726831</c:v>
                </c:pt>
                <c:pt idx="219">
                  <c:v>1.6714239403166722</c:v>
                </c:pt>
                <c:pt idx="220">
                  <c:v>1.6340307256461233</c:v>
                </c:pt>
                <c:pt idx="221">
                  <c:v>1.6207386737643392</c:v>
                </c:pt>
                <c:pt idx="222">
                  <c:v>1.6207386737643392</c:v>
                </c:pt>
                <c:pt idx="223">
                  <c:v>2.3313863925631706</c:v>
                </c:pt>
                <c:pt idx="224">
                  <c:v>2.2876277007638506</c:v>
                </c:pt>
                <c:pt idx="225">
                  <c:v>1.1792953184677506</c:v>
                </c:pt>
                <c:pt idx="226">
                  <c:v>1.1157854761790706</c:v>
                </c:pt>
                <c:pt idx="227">
                  <c:v>1.0277069949561888</c:v>
                </c:pt>
                <c:pt idx="228">
                  <c:v>0.95292056561509098</c:v>
                </c:pt>
                <c:pt idx="229">
                  <c:v>0.92633646185152285</c:v>
                </c:pt>
                <c:pt idx="230">
                  <c:v>0.98783083931083659</c:v>
                </c:pt>
                <c:pt idx="231">
                  <c:v>1.0277069949561888</c:v>
                </c:pt>
                <c:pt idx="232">
                  <c:v>1.067583150601541</c:v>
                </c:pt>
                <c:pt idx="233">
                  <c:v>1.157677096653789</c:v>
                </c:pt>
                <c:pt idx="234">
                  <c:v>1.9564032966755018</c:v>
                </c:pt>
                <c:pt idx="235">
                  <c:v>2.0046056222530315</c:v>
                </c:pt>
                <c:pt idx="236">
                  <c:v>1.2432726369018676</c:v>
                </c:pt>
                <c:pt idx="237">
                  <c:v>1.5528788191762548</c:v>
                </c:pt>
                <c:pt idx="238">
                  <c:v>1.6182557327895359</c:v>
                </c:pt>
                <c:pt idx="239">
                  <c:v>1.63154778467132</c:v>
                </c:pt>
                <c:pt idx="240">
                  <c:v>1.63154778467132</c:v>
                </c:pt>
                <c:pt idx="241">
                  <c:v>1.6448398365531041</c:v>
                </c:pt>
                <c:pt idx="242">
                  <c:v>1.6448398365531041</c:v>
                </c:pt>
                <c:pt idx="243">
                  <c:v>1.6581318884348881</c:v>
                </c:pt>
                <c:pt idx="244">
                  <c:v>1.6448398365531041</c:v>
                </c:pt>
                <c:pt idx="245">
                  <c:v>1.6581318884348881</c:v>
                </c:pt>
                <c:pt idx="246">
                  <c:v>1.6340307256461233</c:v>
                </c:pt>
                <c:pt idx="247">
                  <c:v>1.63154778467132</c:v>
                </c:pt>
                <c:pt idx="248">
                  <c:v>1.2230540102670702</c:v>
                </c:pt>
                <c:pt idx="249">
                  <c:v>1.1349755290441883</c:v>
                </c:pt>
                <c:pt idx="250">
                  <c:v>1.0430145116673391</c:v>
                </c:pt>
                <c:pt idx="251">
                  <c:v>0.9898463041402028</c:v>
                </c:pt>
                <c:pt idx="252">
                  <c:v>0.96326220037663468</c:v>
                </c:pt>
                <c:pt idx="253">
                  <c:v>0.95829631842702812</c:v>
                </c:pt>
                <c:pt idx="254">
                  <c:v>0.95829631842702812</c:v>
                </c:pt>
                <c:pt idx="255">
                  <c:v>0.95829631842702812</c:v>
                </c:pt>
                <c:pt idx="256">
                  <c:v>0.98488042219059624</c:v>
                </c:pt>
                <c:pt idx="257">
                  <c:v>0.9898463041402028</c:v>
                </c:pt>
                <c:pt idx="258">
                  <c:v>1.0031383560219869</c:v>
                </c:pt>
                <c:pt idx="259">
                  <c:v>1.0430145116673391</c:v>
                </c:pt>
                <c:pt idx="260">
                  <c:v>1.0563065635491231</c:v>
                </c:pt>
                <c:pt idx="261">
                  <c:v>1.4490253450967856</c:v>
                </c:pt>
                <c:pt idx="262">
                  <c:v>1.4179976075550074</c:v>
                </c:pt>
                <c:pt idx="263">
                  <c:v>1.4445817113185755</c:v>
                </c:pt>
                <c:pt idx="264">
                  <c:v>1.4711658150821436</c:v>
                </c:pt>
                <c:pt idx="265">
                  <c:v>1.4977499188457117</c:v>
                </c:pt>
                <c:pt idx="266">
                  <c:v>1.5243340226092799</c:v>
                </c:pt>
                <c:pt idx="267">
                  <c:v>1.5243340226092799</c:v>
                </c:pt>
                <c:pt idx="268">
                  <c:v>1.5376260744910639</c:v>
                </c:pt>
                <c:pt idx="269">
                  <c:v>1.5991204519503777</c:v>
                </c:pt>
                <c:pt idx="270">
                  <c:v>1.5858284000685936</c:v>
                </c:pt>
                <c:pt idx="271">
                  <c:v>1.5326601925414574</c:v>
                </c:pt>
                <c:pt idx="272">
                  <c:v>1.4037734366394963</c:v>
                </c:pt>
                <c:pt idx="273">
                  <c:v>1.3638972809941441</c:v>
                </c:pt>
                <c:pt idx="274">
                  <c:v>1.2758187997712622</c:v>
                </c:pt>
                <c:pt idx="275">
                  <c:v>1.2492346960076941</c:v>
                </c:pt>
                <c:pt idx="276">
                  <c:v>1.1960664884805579</c:v>
                </c:pt>
                <c:pt idx="277">
                  <c:v>0.88646030620617067</c:v>
                </c:pt>
                <c:pt idx="278">
                  <c:v>0.88646030620617067</c:v>
                </c:pt>
                <c:pt idx="279">
                  <c:v>0.89975235808795473</c:v>
                </c:pt>
                <c:pt idx="280">
                  <c:v>0.92633646185152285</c:v>
                </c:pt>
                <c:pt idx="281">
                  <c:v>0.96621261749687504</c:v>
                </c:pt>
                <c:pt idx="282">
                  <c:v>0.9795046693786591</c:v>
                </c:pt>
                <c:pt idx="283">
                  <c:v>1.0193808250240113</c:v>
                </c:pt>
                <c:pt idx="284">
                  <c:v>1.0326728769057953</c:v>
                </c:pt>
                <c:pt idx="285">
                  <c:v>1.1113418424008605</c:v>
                </c:pt>
                <c:pt idx="286">
                  <c:v>1.1113418424008605</c:v>
                </c:pt>
                <c:pt idx="287">
                  <c:v>1.1379259461644287</c:v>
                </c:pt>
                <c:pt idx="288">
                  <c:v>1.1645100499279968</c:v>
                </c:pt>
                <c:pt idx="289">
                  <c:v>1.1778021018097808</c:v>
                </c:pt>
                <c:pt idx="290">
                  <c:v>1.3007908567284083</c:v>
                </c:pt>
                <c:pt idx="291">
                  <c:v>1.3115999676353891</c:v>
                </c:pt>
                <c:pt idx="292">
                  <c:v>1.3248920195171732</c:v>
                </c:pt>
                <c:pt idx="293">
                  <c:v>1.3007908567284083</c:v>
                </c:pt>
                <c:pt idx="294">
                  <c:v>1.2392964792690946</c:v>
                </c:pt>
                <c:pt idx="295">
                  <c:v>1.2609147010830561</c:v>
                </c:pt>
                <c:pt idx="296">
                  <c:v>1.234330597319488</c:v>
                </c:pt>
                <c:pt idx="297">
                  <c:v>1.1423695799426388</c:v>
                </c:pt>
                <c:pt idx="298">
                  <c:v>1.0892013724155025</c:v>
                </c:pt>
                <c:pt idx="299">
                  <c:v>1.0493252167701503</c:v>
                </c:pt>
                <c:pt idx="300">
                  <c:v>1.0360331648883663</c:v>
                </c:pt>
                <c:pt idx="301">
                  <c:v>1.0468422757953471</c:v>
                </c:pt>
                <c:pt idx="302">
                  <c:v>1.0989271375268441</c:v>
                </c:pt>
                <c:pt idx="303">
                  <c:v>1.1255112412904122</c:v>
                </c:pt>
                <c:pt idx="304">
                  <c:v>1.4110162607760346</c:v>
                </c:pt>
                <c:pt idx="305">
                  <c:v>1.4376003645396027</c:v>
                </c:pt>
                <c:pt idx="306">
                  <c:v>1.1024934242972866</c:v>
                </c:pt>
                <c:pt idx="307">
                  <c:v>1.1157854761790706</c:v>
                </c:pt>
                <c:pt idx="308">
                  <c:v>1.3904813847577122</c:v>
                </c:pt>
                <c:pt idx="309">
                  <c:v>1.4691503502527774</c:v>
                </c:pt>
                <c:pt idx="310">
                  <c:v>1.5306447277120911</c:v>
                </c:pt>
                <c:pt idx="311">
                  <c:v>1.5223185577799137</c:v>
                </c:pt>
                <c:pt idx="312">
                  <c:v>1.5356106096616977</c:v>
                </c:pt>
                <c:pt idx="313">
                  <c:v>1.5838129352392274</c:v>
                </c:pt>
                <c:pt idx="314">
                  <c:v>1.5838129352392274</c:v>
                </c:pt>
                <c:pt idx="315">
                  <c:v>1.6079140980279922</c:v>
                </c:pt>
                <c:pt idx="316">
                  <c:v>1.6079140980279922</c:v>
                </c:pt>
                <c:pt idx="317">
                  <c:v>1.6212061499097763</c:v>
                </c:pt>
                <c:pt idx="318">
                  <c:v>1.6212061499097763</c:v>
                </c:pt>
                <c:pt idx="319">
                  <c:v>1.5838129352392274</c:v>
                </c:pt>
                <c:pt idx="320">
                  <c:v>1.5051439697441622</c:v>
                </c:pt>
                <c:pt idx="321">
                  <c:v>1.3821552148255347</c:v>
                </c:pt>
                <c:pt idx="322">
                  <c:v>1.451975762217026</c:v>
                </c:pt>
                <c:pt idx="323">
                  <c:v>1.1531786908496195</c:v>
                </c:pt>
                <c:pt idx="324">
                  <c:v>1.2052635525811166</c:v>
                </c:pt>
                <c:pt idx="325">
                  <c:v>1.2318476563446847</c:v>
                </c:pt>
                <c:pt idx="326">
                  <c:v>1.525520721070722</c:v>
                </c:pt>
                <c:pt idx="327">
                  <c:v>1.6630429983585353</c:v>
                </c:pt>
                <c:pt idx="328">
                  <c:v>1.529245132532927</c:v>
                </c:pt>
                <c:pt idx="329">
                  <c:v>1.529245132532927</c:v>
                </c:pt>
                <c:pt idx="330">
                  <c:v>1.5425371844147111</c:v>
                </c:pt>
                <c:pt idx="331">
                  <c:v>1.5425371844147111</c:v>
                </c:pt>
                <c:pt idx="332">
                  <c:v>1.529245132532927</c:v>
                </c:pt>
                <c:pt idx="333">
                  <c:v>1.5813299942644241</c:v>
                </c:pt>
                <c:pt idx="334">
                  <c:v>1.56803794238264</c:v>
                </c:pt>
                <c:pt idx="335">
                  <c:v>1.5439367795938752</c:v>
                </c:pt>
                <c:pt idx="336">
                  <c:v>1.474116232202384</c:v>
                </c:pt>
                <c:pt idx="337">
                  <c:v>1.5007003359659521</c:v>
                </c:pt>
                <c:pt idx="338">
                  <c:v>1.5139923878477362</c:v>
                </c:pt>
                <c:pt idx="339">
                  <c:v>1.5139923878477362</c:v>
                </c:pt>
                <c:pt idx="340">
                  <c:v>1.5272844397295202</c:v>
                </c:pt>
                <c:pt idx="341">
                  <c:v>1.588778817188834</c:v>
                </c:pt>
                <c:pt idx="342">
                  <c:v>1.5754867653070499</c:v>
                </c:pt>
                <c:pt idx="343">
                  <c:v>1.4608241803205999</c:v>
                </c:pt>
                <c:pt idx="344">
                  <c:v>1.0991331363147157</c:v>
                </c:pt>
                <c:pt idx="345">
                  <c:v>1.0592569806693635</c:v>
                </c:pt>
                <c:pt idx="346">
                  <c:v>0.99279672126044316</c:v>
                </c:pt>
                <c:pt idx="347">
                  <c:v>0.92633646185152285</c:v>
                </c:pt>
                <c:pt idx="348">
                  <c:v>0.92633646185152285</c:v>
                </c:pt>
                <c:pt idx="349">
                  <c:v>0.93667809661306656</c:v>
                </c:pt>
                <c:pt idx="350">
                  <c:v>0.9233860447312825</c:v>
                </c:pt>
                <c:pt idx="351">
                  <c:v>0.93667809661306656</c:v>
                </c:pt>
                <c:pt idx="352">
                  <c:v>1.2861604345328059</c:v>
                </c:pt>
                <c:pt idx="353">
                  <c:v>1.3393286420599422</c:v>
                </c:pt>
                <c:pt idx="354">
                  <c:v>1.3526206939417262</c:v>
                </c:pt>
                <c:pt idx="355">
                  <c:v>1.3792047977052944</c:v>
                </c:pt>
                <c:pt idx="356">
                  <c:v>1.3924968495870784</c:v>
                </c:pt>
                <c:pt idx="357">
                  <c:v>1.4578737632003596</c:v>
                </c:pt>
                <c:pt idx="358">
                  <c:v>1.4711658150821436</c:v>
                </c:pt>
                <c:pt idx="359">
                  <c:v>1.4977499188457117</c:v>
                </c:pt>
                <c:pt idx="360">
                  <c:v>1.4977499188457117</c:v>
                </c:pt>
                <c:pt idx="361">
                  <c:v>1.550918126372848</c:v>
                </c:pt>
                <c:pt idx="362">
                  <c:v>1.564210178254632</c:v>
                </c:pt>
                <c:pt idx="363">
                  <c:v>1.5907942820182002</c:v>
                </c:pt>
                <c:pt idx="364">
                  <c:v>1.5907942820182002</c:v>
                </c:pt>
                <c:pt idx="365">
                  <c:v>1.5907942820182002</c:v>
                </c:pt>
                <c:pt idx="366">
                  <c:v>1.5907942820182002</c:v>
                </c:pt>
                <c:pt idx="367">
                  <c:v>1.5243340226092799</c:v>
                </c:pt>
                <c:pt idx="368">
                  <c:v>1.1246338942826446</c:v>
                </c:pt>
                <c:pt idx="369">
                  <c:v>1.0326728769057953</c:v>
                </c:pt>
                <c:pt idx="370">
                  <c:v>0.99279672126044316</c:v>
                </c:pt>
                <c:pt idx="371">
                  <c:v>0.9795046693786591</c:v>
                </c:pt>
                <c:pt idx="372">
                  <c:v>0.95292056561509098</c:v>
                </c:pt>
                <c:pt idx="373">
                  <c:v>0.95292056561509098</c:v>
                </c:pt>
                <c:pt idx="374">
                  <c:v>0.95292056561509098</c:v>
                </c:pt>
                <c:pt idx="375">
                  <c:v>0.93962851373330691</c:v>
                </c:pt>
                <c:pt idx="376">
                  <c:v>1.0277069949561888</c:v>
                </c:pt>
                <c:pt idx="377">
                  <c:v>1.067583150601541</c:v>
                </c:pt>
                <c:pt idx="378">
                  <c:v>1.144385044772005</c:v>
                </c:pt>
                <c:pt idx="379">
                  <c:v>1.1227668229580434</c:v>
                </c:pt>
                <c:pt idx="380">
                  <c:v>1.2579642839628158</c:v>
                </c:pt>
                <c:pt idx="381">
                  <c:v>1.580862518118987</c:v>
                </c:pt>
                <c:pt idx="382">
                  <c:v>1.6182557327895359</c:v>
                </c:pt>
                <c:pt idx="383">
                  <c:v>1.5110419707274958</c:v>
                </c:pt>
                <c:pt idx="384">
                  <c:v>1.6074466218825552</c:v>
                </c:pt>
                <c:pt idx="385">
                  <c:v>1.6049636809077519</c:v>
                </c:pt>
                <c:pt idx="386">
                  <c:v>1.6182557327895359</c:v>
                </c:pt>
                <c:pt idx="387">
                  <c:v>1.6182557327895359</c:v>
                </c:pt>
                <c:pt idx="388">
                  <c:v>1.6049636809077519</c:v>
                </c:pt>
                <c:pt idx="389">
                  <c:v>1.5916716290259678</c:v>
                </c:pt>
                <c:pt idx="390">
                  <c:v>1.5916716290259678</c:v>
                </c:pt>
                <c:pt idx="391">
                  <c:v>1.5783795771441838</c:v>
                </c:pt>
                <c:pt idx="392">
                  <c:v>1.5148697348555038</c:v>
                </c:pt>
                <c:pt idx="393">
                  <c:v>1.4856445654253698</c:v>
                </c:pt>
                <c:pt idx="394">
                  <c:v>1.2387742310976981</c:v>
                </c:pt>
                <c:pt idx="395">
                  <c:v>1.3135606604387959</c:v>
                </c:pt>
                <c:pt idx="396">
                  <c:v>1.3534368160841481</c:v>
                </c:pt>
                <c:pt idx="397">
                  <c:v>1.3052344905066184</c:v>
                </c:pt>
                <c:pt idx="398">
                  <c:v>1.255790694441687</c:v>
                </c:pt>
                <c:pt idx="399">
                  <c:v>1.2424986425599029</c:v>
                </c:pt>
                <c:pt idx="400">
                  <c:v>1.2088298393515591</c:v>
                </c:pt>
                <c:pt idx="401">
                  <c:v>1.1872116175375975</c:v>
                </c:pt>
                <c:pt idx="402">
                  <c:v>2.2842674127812796</c:v>
                </c:pt>
                <c:pt idx="403">
                  <c:v>1.5108838460357334</c:v>
                </c:pt>
                <c:pt idx="404">
                  <c:v>1.564210178254632</c:v>
                </c:pt>
                <c:pt idx="405">
                  <c:v>1.17888544760542</c:v>
                </c:pt>
                <c:pt idx="406">
                  <c:v>1.2054695513689881</c:v>
                </c:pt>
                <c:pt idx="407">
                  <c:v>1.2054695513689881</c:v>
                </c:pt>
                <c:pt idx="408">
                  <c:v>1.280255980710086</c:v>
                </c:pt>
                <c:pt idx="409">
                  <c:v>1.3126833134310283</c:v>
                </c:pt>
                <c:pt idx="410">
                  <c:v>1.3126833134310283</c:v>
                </c:pt>
                <c:pt idx="411">
                  <c:v>1.2619980468786953</c:v>
                </c:pt>
                <c:pt idx="412">
                  <c:v>1.2619980468786953</c:v>
                </c:pt>
                <c:pt idx="413">
                  <c:v>1.2752900987604794</c:v>
                </c:pt>
                <c:pt idx="414">
                  <c:v>1.2752900987604794</c:v>
                </c:pt>
                <c:pt idx="415">
                  <c:v>1.2619980468786953</c:v>
                </c:pt>
                <c:pt idx="416">
                  <c:v>1.2487059949969113</c:v>
                </c:pt>
                <c:pt idx="417">
                  <c:v>1.2208804207459414</c:v>
                </c:pt>
                <c:pt idx="418">
                  <c:v>1.2075883688641573</c:v>
                </c:pt>
                <c:pt idx="419">
                  <c:v>1.2088298393515591</c:v>
                </c:pt>
                <c:pt idx="420">
                  <c:v>1.2208804207459414</c:v>
                </c:pt>
                <c:pt idx="421">
                  <c:v>1.2208804207459414</c:v>
                </c:pt>
                <c:pt idx="422">
                  <c:v>1.2341724726277254</c:v>
                </c:pt>
                <c:pt idx="423">
                  <c:v>1.2354139431151272</c:v>
                </c:pt>
                <c:pt idx="424">
                  <c:v>1.1872116175375975</c:v>
                </c:pt>
                <c:pt idx="425">
                  <c:v>1.1872116175375975</c:v>
                </c:pt>
                <c:pt idx="426">
                  <c:v>1.1523013438418519</c:v>
                </c:pt>
                <c:pt idx="427">
                  <c:v>1.6124125038321617</c:v>
                </c:pt>
                <c:pt idx="428">
                  <c:v>1.5775022301364161</c:v>
                </c:pt>
                <c:pt idx="429">
                  <c:v>1.5775022301364161</c:v>
                </c:pt>
                <c:pt idx="430">
                  <c:v>1.5907942820182002</c:v>
                </c:pt>
                <c:pt idx="431">
                  <c:v>1.6040863338999842</c:v>
                </c:pt>
                <c:pt idx="432">
                  <c:v>1.6306704376635524</c:v>
                </c:pt>
                <c:pt idx="433">
                  <c:v>1.6306704376635524</c:v>
                </c:pt>
                <c:pt idx="434">
                  <c:v>1.6439624895453364</c:v>
                </c:pt>
                <c:pt idx="435">
                  <c:v>1.6572545414271205</c:v>
                </c:pt>
                <c:pt idx="436">
                  <c:v>1.7054568670046502</c:v>
                </c:pt>
                <c:pt idx="437">
                  <c:v>1.6439624895453364</c:v>
                </c:pt>
                <c:pt idx="438">
                  <c:v>1.6306704376635524</c:v>
                </c:pt>
                <c:pt idx="439">
                  <c:v>1.5520014721684872</c:v>
                </c:pt>
                <c:pt idx="440">
                  <c:v>1.5101098516937688</c:v>
                </c:pt>
                <c:pt idx="441">
                  <c:v>1.1872116175375975</c:v>
                </c:pt>
                <c:pt idx="442">
                  <c:v>1.1473354618922453</c:v>
                </c:pt>
                <c:pt idx="443">
                  <c:v>1.1328019395230597</c:v>
                </c:pt>
                <c:pt idx="444">
                  <c:v>1.0592569806693635</c:v>
                </c:pt>
                <c:pt idx="445">
                  <c:v>1.0326728769057953</c:v>
                </c:pt>
                <c:pt idx="446">
                  <c:v>1.0326728769057953</c:v>
                </c:pt>
                <c:pt idx="447">
                  <c:v>1.3422790591801825</c:v>
                </c:pt>
                <c:pt idx="448">
                  <c:v>1.3688631629437507</c:v>
                </c:pt>
                <c:pt idx="449">
                  <c:v>1.3954472667073188</c:v>
                </c:pt>
                <c:pt idx="450">
                  <c:v>1.4589571089959987</c:v>
                </c:pt>
                <c:pt idx="451">
                  <c:v>1.5376260744910639</c:v>
                </c:pt>
                <c:pt idx="452">
                  <c:v>1.564210178254632</c:v>
                </c:pt>
                <c:pt idx="453">
                  <c:v>1.6040863338999842</c:v>
                </c:pt>
                <c:pt idx="454">
                  <c:v>1.6040863338999842</c:v>
                </c:pt>
                <c:pt idx="455">
                  <c:v>1.6572545414271205</c:v>
                </c:pt>
                <c:pt idx="456">
                  <c:v>1.7536591925821798</c:v>
                </c:pt>
                <c:pt idx="457">
                  <c:v>1.6921648151228661</c:v>
                </c:pt>
                <c:pt idx="458">
                  <c:v>1.7054568670046502</c:v>
                </c:pt>
                <c:pt idx="459">
                  <c:v>1.6838386451906886</c:v>
                </c:pt>
                <c:pt idx="460">
                  <c:v>1.6838386451906886</c:v>
                </c:pt>
                <c:pt idx="461">
                  <c:v>1.7104227489542567</c:v>
                </c:pt>
                <c:pt idx="462">
                  <c:v>1.6705465933089045</c:v>
                </c:pt>
                <c:pt idx="463">
                  <c:v>1.6306704376635524</c:v>
                </c:pt>
                <c:pt idx="464">
                  <c:v>1.5775022301364161</c:v>
                </c:pt>
                <c:pt idx="465">
                  <c:v>1.5376260744910639</c:v>
                </c:pt>
                <c:pt idx="466">
                  <c:v>1.4824424021345615</c:v>
                </c:pt>
                <c:pt idx="467">
                  <c:v>1.4037734366394963</c:v>
                </c:pt>
                <c:pt idx="468">
                  <c:v>1.080875202483325</c:v>
                </c:pt>
                <c:pt idx="469">
                  <c:v>1.1556616318244228</c:v>
                </c:pt>
                <c:pt idx="470">
                  <c:v>1.1556616318244228</c:v>
                </c:pt>
                <c:pt idx="471">
                  <c:v>1.1556616318244228</c:v>
                </c:pt>
                <c:pt idx="472">
                  <c:v>1.2063468983767558</c:v>
                </c:pt>
                <c:pt idx="473">
                  <c:v>1.2196389502585399</c:v>
                </c:pt>
                <c:pt idx="474">
                  <c:v>1.2196389502585399</c:v>
                </c:pt>
                <c:pt idx="475">
                  <c:v>1.529245132532927</c:v>
                </c:pt>
                <c:pt idx="476">
                  <c:v>1.5425371844147111</c:v>
                </c:pt>
                <c:pt idx="477">
                  <c:v>1.5425371844147111</c:v>
                </c:pt>
                <c:pt idx="478">
                  <c:v>1.6079140980279922</c:v>
                </c:pt>
                <c:pt idx="479">
                  <c:v>1.6340307256461233</c:v>
                </c:pt>
                <c:pt idx="480">
                  <c:v>1.6714239403166722</c:v>
                </c:pt>
                <c:pt idx="481">
                  <c:v>1.6581318884348881</c:v>
                </c:pt>
                <c:pt idx="482">
                  <c:v>1.6448398365531041</c:v>
                </c:pt>
                <c:pt idx="483">
                  <c:v>1.6809915807362512</c:v>
                </c:pt>
                <c:pt idx="484">
                  <c:v>1.6942836326180353</c:v>
                </c:pt>
                <c:pt idx="485">
                  <c:v>1.6554908227683223</c:v>
                </c:pt>
                <c:pt idx="486">
                  <c:v>1.7049346188332537</c:v>
                </c:pt>
                <c:pt idx="487">
                  <c:v>1.7049346188332537</c:v>
                </c:pt>
                <c:pt idx="488">
                  <c:v>1.7531369444107834</c:v>
                </c:pt>
                <c:pt idx="489">
                  <c:v>1.3953284365588665</c:v>
                </c:pt>
                <c:pt idx="490">
                  <c:v>1.3953284365588665</c:v>
                </c:pt>
                <c:pt idx="491">
                  <c:v>1.4435307621363962</c:v>
                </c:pt>
                <c:pt idx="492">
                  <c:v>1.3451106461519706</c:v>
                </c:pt>
                <c:pt idx="493">
                  <c:v>1.3820363846770825</c:v>
                </c:pt>
                <c:pt idx="494">
                  <c:v>1.6809915807362512</c:v>
                </c:pt>
                <c:pt idx="495">
                  <c:v>1.7171433249193986</c:v>
                </c:pt>
                <c:pt idx="496">
                  <c:v>1.6942836326180353</c:v>
                </c:pt>
                <c:pt idx="497">
                  <c:v>1.6942836326180353</c:v>
                </c:pt>
                <c:pt idx="498">
                  <c:v>1.6060470267033911</c:v>
                </c:pt>
                <c:pt idx="499">
                  <c:v>1.6060470267033911</c:v>
                </c:pt>
                <c:pt idx="500">
                  <c:v>1.6060470267033911</c:v>
                </c:pt>
                <c:pt idx="501">
                  <c:v>1.6060470267033911</c:v>
                </c:pt>
                <c:pt idx="502">
                  <c:v>1.6714239403166722</c:v>
                </c:pt>
                <c:pt idx="503">
                  <c:v>1.6714239403166722</c:v>
                </c:pt>
                <c:pt idx="504">
                  <c:v>1.6714239403166722</c:v>
                </c:pt>
                <c:pt idx="505">
                  <c:v>1.6714239403166722</c:v>
                </c:pt>
                <c:pt idx="506">
                  <c:v>1.6847159921984562</c:v>
                </c:pt>
                <c:pt idx="507">
                  <c:v>1.6847159921984562</c:v>
                </c:pt>
                <c:pt idx="508">
                  <c:v>1.6847159921984562</c:v>
                </c:pt>
                <c:pt idx="509">
                  <c:v>1.6847159921984562</c:v>
                </c:pt>
                <c:pt idx="510">
                  <c:v>1.6847159921984562</c:v>
                </c:pt>
                <c:pt idx="511">
                  <c:v>1.6714239403166722</c:v>
                </c:pt>
                <c:pt idx="512">
                  <c:v>1.2874988048466243</c:v>
                </c:pt>
                <c:pt idx="513">
                  <c:v>1.2476226492012721</c:v>
                </c:pt>
                <c:pt idx="514">
                  <c:v>1.1861282717419583</c:v>
                </c:pt>
                <c:pt idx="515">
                  <c:v>1.0193808250240113</c:v>
                </c:pt>
                <c:pt idx="516">
                  <c:v>1.0581736348737243</c:v>
                </c:pt>
                <c:pt idx="517">
                  <c:v>1.0664998048059018</c:v>
                </c:pt>
                <c:pt idx="518">
                  <c:v>1.0277069949561888</c:v>
                </c:pt>
                <c:pt idx="519">
                  <c:v>1.0409990468379728</c:v>
                </c:pt>
                <c:pt idx="520">
                  <c:v>1.0542910987197569</c:v>
                </c:pt>
                <c:pt idx="521">
                  <c:v>1.1074593062468931</c:v>
                </c:pt>
                <c:pt idx="522">
                  <c:v>1.2324635259948868</c:v>
                </c:pt>
                <c:pt idx="523">
                  <c:v>1.2324635259948868</c:v>
                </c:pt>
                <c:pt idx="524">
                  <c:v>1.2457555778766709</c:v>
                </c:pt>
                <c:pt idx="525">
                  <c:v>1.3219416023969328</c:v>
                </c:pt>
                <c:pt idx="526">
                  <c:v>1.6182557327895359</c:v>
                </c:pt>
                <c:pt idx="527">
                  <c:v>1.63154778467132</c:v>
                </c:pt>
                <c:pt idx="528">
                  <c:v>1.63154778467132</c:v>
                </c:pt>
                <c:pt idx="529">
                  <c:v>1.63154778467132</c:v>
                </c:pt>
                <c:pt idx="530">
                  <c:v>1.63154778467132</c:v>
                </c:pt>
                <c:pt idx="531">
                  <c:v>1.63154778467132</c:v>
                </c:pt>
                <c:pt idx="532">
                  <c:v>1.63154778467132</c:v>
                </c:pt>
                <c:pt idx="533">
                  <c:v>1.6556489474600848</c:v>
                </c:pt>
                <c:pt idx="534">
                  <c:v>1.6556489474600848</c:v>
                </c:pt>
                <c:pt idx="535">
                  <c:v>1.3352336542787169</c:v>
                </c:pt>
                <c:pt idx="536">
                  <c:v>1.2329310021403239</c:v>
                </c:pt>
                <c:pt idx="537">
                  <c:v>1.2196389502585399</c:v>
                </c:pt>
                <c:pt idx="538">
                  <c:v>1.2196389502585399</c:v>
                </c:pt>
                <c:pt idx="539">
                  <c:v>1.2063468983767558</c:v>
                </c:pt>
                <c:pt idx="540">
                  <c:v>1.1797627946131877</c:v>
                </c:pt>
                <c:pt idx="541">
                  <c:v>1.2292065906781189</c:v>
                </c:pt>
                <c:pt idx="542">
                  <c:v>1.2292065906781189</c:v>
                </c:pt>
                <c:pt idx="543">
                  <c:v>1.2653583348612663</c:v>
                </c:pt>
                <c:pt idx="544">
                  <c:v>1.2424986425599029</c:v>
                </c:pt>
                <c:pt idx="545">
                  <c:v>1.2063468983767558</c:v>
                </c:pt>
                <c:pt idx="546">
                  <c:v>1.2565646887836517</c:v>
                </c:pt>
                <c:pt idx="547">
                  <c:v>1.2063468983767558</c:v>
                </c:pt>
                <c:pt idx="548">
                  <c:v>1.4785598659805941</c:v>
                </c:pt>
                <c:pt idx="549">
                  <c:v>1.4220313704708869</c:v>
                </c:pt>
                <c:pt idx="550">
                  <c:v>1.550918126372848</c:v>
                </c:pt>
                <c:pt idx="551">
                  <c:v>1.6003619224377794</c:v>
                </c:pt>
                <c:pt idx="552">
                  <c:v>1.6136539743195635</c:v>
                </c:pt>
                <c:pt idx="553">
                  <c:v>1.5907942820182002</c:v>
                </c:pt>
                <c:pt idx="554">
                  <c:v>1.5907942820182002</c:v>
                </c:pt>
                <c:pt idx="555">
                  <c:v>1.5907942820182002</c:v>
                </c:pt>
                <c:pt idx="556">
                  <c:v>1.6040863338999842</c:v>
                </c:pt>
                <c:pt idx="557">
                  <c:v>1.5907942820182002</c:v>
                </c:pt>
                <c:pt idx="558">
                  <c:v>1.6040863338999842</c:v>
                </c:pt>
                <c:pt idx="559">
                  <c:v>1.550918126372848</c:v>
                </c:pt>
                <c:pt idx="560">
                  <c:v>1.4475321284388158</c:v>
                </c:pt>
                <c:pt idx="561">
                  <c:v>1.3688631629437507</c:v>
                </c:pt>
                <c:pt idx="562">
                  <c:v>1.0592569806693635</c:v>
                </c:pt>
                <c:pt idx="563">
                  <c:v>1.0459649287875794</c:v>
                </c:pt>
                <c:pt idx="564">
                  <c:v>1.0326728769057953</c:v>
                </c:pt>
                <c:pt idx="565">
                  <c:v>1.0326728769057953</c:v>
                </c:pt>
                <c:pt idx="566">
                  <c:v>1.0060887731422272</c:v>
                </c:pt>
                <c:pt idx="567">
                  <c:v>1.0060887731422272</c:v>
                </c:pt>
                <c:pt idx="568">
                  <c:v>1.0193808250240113</c:v>
                </c:pt>
                <c:pt idx="569">
                  <c:v>1.0858410844329316</c:v>
                </c:pt>
                <c:pt idx="570">
                  <c:v>1.1626429786033956</c:v>
                </c:pt>
                <c:pt idx="571">
                  <c:v>1.4855412127595669</c:v>
                </c:pt>
                <c:pt idx="572">
                  <c:v>1.564210178254632</c:v>
                </c:pt>
                <c:pt idx="573">
                  <c:v>2.3193741945415209</c:v>
                </c:pt>
                <c:pt idx="574">
                  <c:v>1.6040863338999842</c:v>
                </c:pt>
                <c:pt idx="575">
                  <c:v>1.6439624895453364</c:v>
                </c:pt>
                <c:pt idx="576">
                  <c:v>1.6439624895453364</c:v>
                </c:pt>
                <c:pt idx="577">
                  <c:v>1.6705465933089045</c:v>
                </c:pt>
                <c:pt idx="578">
                  <c:v>1.6705465933089045</c:v>
                </c:pt>
                <c:pt idx="579">
                  <c:v>1.6971306970724727</c:v>
                </c:pt>
                <c:pt idx="580">
                  <c:v>1.6705465933089045</c:v>
                </c:pt>
                <c:pt idx="581">
                  <c:v>1.6838386451906886</c:v>
                </c:pt>
                <c:pt idx="582">
                  <c:v>1.6705465933089045</c:v>
                </c:pt>
                <c:pt idx="583">
                  <c:v>1.6306704376635524</c:v>
                </c:pt>
                <c:pt idx="584">
                  <c:v>1.1921774994872041</c:v>
                </c:pt>
                <c:pt idx="585">
                  <c:v>1.1257172400782838</c:v>
                </c:pt>
                <c:pt idx="586">
                  <c:v>1.0725490325511475</c:v>
                </c:pt>
                <c:pt idx="587">
                  <c:v>1.0326728769057953</c:v>
                </c:pt>
                <c:pt idx="588">
                  <c:v>0.99279672126044316</c:v>
                </c:pt>
                <c:pt idx="589">
                  <c:v>0.99279672126044316</c:v>
                </c:pt>
                <c:pt idx="590">
                  <c:v>0.99279672126044316</c:v>
                </c:pt>
                <c:pt idx="591">
                  <c:v>1.0060887731422272</c:v>
                </c:pt>
                <c:pt idx="592">
                  <c:v>1.0326728769057953</c:v>
                </c:pt>
                <c:pt idx="593">
                  <c:v>1.0725490325511475</c:v>
                </c:pt>
                <c:pt idx="594">
                  <c:v>1.4589571089959987</c:v>
                </c:pt>
                <c:pt idx="595">
                  <c:v>1.5243340226092799</c:v>
                </c:pt>
                <c:pt idx="596">
                  <c:v>1.4855412127595669</c:v>
                </c:pt>
                <c:pt idx="597">
                  <c:v>1.550918126372848</c:v>
                </c:pt>
                <c:pt idx="598">
                  <c:v>1.5775022301364161</c:v>
                </c:pt>
                <c:pt idx="599">
                  <c:v>1.5907942820182002</c:v>
                </c:pt>
                <c:pt idx="600">
                  <c:v>1.6040863338999842</c:v>
                </c:pt>
                <c:pt idx="601">
                  <c:v>1.6173783857817683</c:v>
                </c:pt>
                <c:pt idx="602">
                  <c:v>1.665580711359298</c:v>
                </c:pt>
                <c:pt idx="603">
                  <c:v>1.7245921478438084</c:v>
                </c:pt>
                <c:pt idx="604">
                  <c:v>1.7378841997255925</c:v>
                </c:pt>
                <c:pt idx="605">
                  <c:v>1.7137830369368277</c:v>
                </c:pt>
                <c:pt idx="606">
                  <c:v>1.7137830369368277</c:v>
                </c:pt>
                <c:pt idx="607">
                  <c:v>1.6473227775279073</c:v>
                </c:pt>
                <c:pt idx="608">
                  <c:v>1.2487059949969113</c:v>
                </c:pt>
                <c:pt idx="609">
                  <c:v>1.2221218912333431</c:v>
                </c:pt>
                <c:pt idx="610">
                  <c:v>1.1024934242972866</c:v>
                </c:pt>
                <c:pt idx="611">
                  <c:v>1.1531786908496195</c:v>
                </c:pt>
                <c:pt idx="612">
                  <c:v>1.1423695799426388</c:v>
                </c:pt>
                <c:pt idx="613">
                  <c:v>1.0626172686519344</c:v>
                </c:pt>
                <c:pt idx="614">
                  <c:v>1.1133025352042674</c:v>
                </c:pt>
                <c:pt idx="615">
                  <c:v>1.1265945870860514</c:v>
                </c:pt>
                <c:pt idx="616">
                  <c:v>1.4494928212422227</c:v>
                </c:pt>
                <c:pt idx="617">
                  <c:v>1.4997106116491186</c:v>
                </c:pt>
                <c:pt idx="618">
                  <c:v>1.5395867672944707</c:v>
                </c:pt>
                <c:pt idx="619">
                  <c:v>1.5916716290259678</c:v>
                </c:pt>
                <c:pt idx="620">
                  <c:v>1.5528788191762548</c:v>
                </c:pt>
                <c:pt idx="621">
                  <c:v>1.6049636809077519</c:v>
                </c:pt>
                <c:pt idx="622">
                  <c:v>1.6182557327895359</c:v>
                </c:pt>
                <c:pt idx="623">
                  <c:v>1.6182557327895359</c:v>
                </c:pt>
                <c:pt idx="624">
                  <c:v>1.6182557327895359</c:v>
                </c:pt>
                <c:pt idx="625">
                  <c:v>1.6182557327895359</c:v>
                </c:pt>
                <c:pt idx="626">
                  <c:v>1.6182557327895359</c:v>
                </c:pt>
                <c:pt idx="627">
                  <c:v>1.6182557327895359</c:v>
                </c:pt>
                <c:pt idx="628">
                  <c:v>1.63154778467132</c:v>
                </c:pt>
                <c:pt idx="629">
                  <c:v>1.6448398365531041</c:v>
                </c:pt>
                <c:pt idx="630">
                  <c:v>1.6074466218825552</c:v>
                </c:pt>
                <c:pt idx="631">
                  <c:v>1.5941545700007711</c:v>
                </c:pt>
                <c:pt idx="632">
                  <c:v>1.5542784143554189</c:v>
                </c:pt>
                <c:pt idx="633">
                  <c:v>1.1925873703495347</c:v>
                </c:pt>
                <c:pt idx="634">
                  <c:v>1.2528402773214466</c:v>
                </c:pt>
                <c:pt idx="635">
                  <c:v>1.1660032665859665</c:v>
                </c:pt>
                <c:pt idx="636">
                  <c:v>1.9514374147258953</c:v>
                </c:pt>
                <c:pt idx="637">
                  <c:v>1.962246525632876</c:v>
                </c:pt>
                <c:pt idx="638">
                  <c:v>1.1901044293747314</c:v>
                </c:pt>
                <c:pt idx="639">
                  <c:v>1.2033964812565154</c:v>
                </c:pt>
                <c:pt idx="640">
                  <c:v>1.5650875252623997</c:v>
                </c:pt>
                <c:pt idx="641">
                  <c:v>1.5395867672944707</c:v>
                </c:pt>
                <c:pt idx="642">
                  <c:v>1.1797627946131877</c:v>
                </c:pt>
                <c:pt idx="643">
                  <c:v>1.5395867672944707</c:v>
                </c:pt>
                <c:pt idx="644">
                  <c:v>1.5395867672944707</c:v>
                </c:pt>
                <c:pt idx="645">
                  <c:v>1.589030563359402</c:v>
                </c:pt>
                <c:pt idx="646">
                  <c:v>1.602322615241186</c:v>
                </c:pt>
                <c:pt idx="647">
                  <c:v>1.5528788191762548</c:v>
                </c:pt>
                <c:pt idx="648">
                  <c:v>1.5026610287693589</c:v>
                </c:pt>
                <c:pt idx="649">
                  <c:v>1.4760769250057908</c:v>
                </c:pt>
                <c:pt idx="650">
                  <c:v>1.525520721070722</c:v>
                </c:pt>
                <c:pt idx="651">
                  <c:v>1.525520721070722</c:v>
                </c:pt>
                <c:pt idx="652">
                  <c:v>1.5350883614903013</c:v>
                </c:pt>
                <c:pt idx="653">
                  <c:v>1.4856445654253698</c:v>
                </c:pt>
                <c:pt idx="654">
                  <c:v>1.4457684097800176</c:v>
                </c:pt>
                <c:pt idx="655">
                  <c:v>1.3963246137150864</c:v>
                </c:pt>
                <c:pt idx="656">
                  <c:v>1.4324763578982336</c:v>
                </c:pt>
                <c:pt idx="657">
                  <c:v>1.5443466504562058</c:v>
                </c:pt>
                <c:pt idx="658">
                  <c:v>1.5925489760337355</c:v>
                </c:pt>
                <c:pt idx="659">
                  <c:v>1.0349498190927271</c:v>
                </c:pt>
                <c:pt idx="660">
                  <c:v>0.90807852802013223</c:v>
                </c:pt>
                <c:pt idx="661">
                  <c:v>0.96016338975162929</c:v>
                </c:pt>
                <c:pt idx="662">
                  <c:v>0.93357928598806117</c:v>
                </c:pt>
                <c:pt idx="663">
                  <c:v>1.3199873624329124</c:v>
                </c:pt>
                <c:pt idx="664">
                  <c:v>1.2595763307692378</c:v>
                </c:pt>
                <c:pt idx="665">
                  <c:v>1.29945248641459</c:v>
                </c:pt>
                <c:pt idx="666">
                  <c:v>1.3393286420599422</c:v>
                </c:pt>
                <c:pt idx="667">
                  <c:v>1.3526206939417262</c:v>
                </c:pt>
                <c:pt idx="668">
                  <c:v>1.3792047977052944</c:v>
                </c:pt>
                <c:pt idx="669">
                  <c:v>1.3526206939417262</c:v>
                </c:pt>
                <c:pt idx="670">
                  <c:v>1.3659127458235103</c:v>
                </c:pt>
                <c:pt idx="671">
                  <c:v>1.4445817113185755</c:v>
                </c:pt>
                <c:pt idx="672">
                  <c:v>1.4578737632003596</c:v>
                </c:pt>
                <c:pt idx="673">
                  <c:v>1.4844578669639277</c:v>
                </c:pt>
                <c:pt idx="674">
                  <c:v>1.5110419707274958</c:v>
                </c:pt>
                <c:pt idx="675">
                  <c:v>1.5243340226092799</c:v>
                </c:pt>
                <c:pt idx="676">
                  <c:v>1.5243340226092799</c:v>
                </c:pt>
                <c:pt idx="677">
                  <c:v>1.550918126372848</c:v>
                </c:pt>
                <c:pt idx="678">
                  <c:v>1.5243340226092799</c:v>
                </c:pt>
                <c:pt idx="679">
                  <c:v>1.5243340226092799</c:v>
                </c:pt>
                <c:pt idx="680">
                  <c:v>1.1512179980462127</c:v>
                </c:pt>
                <c:pt idx="681">
                  <c:v>1.0991331363147157</c:v>
                </c:pt>
                <c:pt idx="682">
                  <c:v>1.0459649287875794</c:v>
                </c:pt>
                <c:pt idx="683">
                  <c:v>1.0326728769057953</c:v>
                </c:pt>
                <c:pt idx="684">
                  <c:v>1.0060887731422272</c:v>
                </c:pt>
                <c:pt idx="685">
                  <c:v>0.99279672126044316</c:v>
                </c:pt>
                <c:pt idx="686">
                  <c:v>1.0277069949561888</c:v>
                </c:pt>
                <c:pt idx="687">
                  <c:v>1.0542910987197569</c:v>
                </c:pt>
                <c:pt idx="688">
                  <c:v>1.1290775280608547</c:v>
                </c:pt>
                <c:pt idx="689">
                  <c:v>1.1689536837062069</c:v>
                </c:pt>
                <c:pt idx="690">
                  <c:v>1.2324635259948868</c:v>
                </c:pt>
                <c:pt idx="691">
                  <c:v>1.272339681640239</c:v>
                </c:pt>
                <c:pt idx="692">
                  <c:v>1.297840439608168</c:v>
                </c:pt>
                <c:pt idx="693">
                  <c:v>1.6182557327895359</c:v>
                </c:pt>
                <c:pt idx="694">
                  <c:v>1.6049636809077519</c:v>
                </c:pt>
                <c:pt idx="695">
                  <c:v>1.5916716290259678</c:v>
                </c:pt>
                <c:pt idx="696">
                  <c:v>1.6182557327895359</c:v>
                </c:pt>
                <c:pt idx="697">
                  <c:v>1.5941545700007711</c:v>
                </c:pt>
                <c:pt idx="698">
                  <c:v>1.6074466218825552</c:v>
                </c:pt>
                <c:pt idx="699">
                  <c:v>1.6074466218825552</c:v>
                </c:pt>
                <c:pt idx="700">
                  <c:v>1.63154778467132</c:v>
                </c:pt>
                <c:pt idx="701">
                  <c:v>1.6074466218825552</c:v>
                </c:pt>
                <c:pt idx="702">
                  <c:v>1.580862518118987</c:v>
                </c:pt>
                <c:pt idx="703">
                  <c:v>1.580862518118987</c:v>
                </c:pt>
                <c:pt idx="704">
                  <c:v>1.1930548464949717</c:v>
                </c:pt>
                <c:pt idx="705">
                  <c:v>1.1664707427314036</c:v>
                </c:pt>
                <c:pt idx="706">
                  <c:v>1.1265945870860514</c:v>
                </c:pt>
                <c:pt idx="707">
                  <c:v>1.1133025352042674</c:v>
                </c:pt>
                <c:pt idx="708">
                  <c:v>1.1133025352042674</c:v>
                </c:pt>
                <c:pt idx="709">
                  <c:v>1.1398866389678355</c:v>
                </c:pt>
                <c:pt idx="710">
                  <c:v>1.1398866389678355</c:v>
                </c:pt>
                <c:pt idx="711">
                  <c:v>1.1398866389678355</c:v>
                </c:pt>
                <c:pt idx="712">
                  <c:v>1.1531786908496195</c:v>
                </c:pt>
                <c:pt idx="713">
                  <c:v>1.2166885331382995</c:v>
                </c:pt>
                <c:pt idx="714">
                  <c:v>1.2432726369018676</c:v>
                </c:pt>
                <c:pt idx="715">
                  <c:v>1.2318476563446847</c:v>
                </c:pt>
                <c:pt idx="716">
                  <c:v>1.2451397082264688</c:v>
                </c:pt>
                <c:pt idx="717">
                  <c:v>1.567570466237203</c:v>
                </c:pt>
                <c:pt idx="718">
                  <c:v>1.580862518118987</c:v>
                </c:pt>
                <c:pt idx="719">
                  <c:v>1.6049636809077519</c:v>
                </c:pt>
                <c:pt idx="720">
                  <c:v>1.6049636809077519</c:v>
                </c:pt>
                <c:pt idx="721">
                  <c:v>1.6182557327895359</c:v>
                </c:pt>
                <c:pt idx="722">
                  <c:v>1.6182557327895359</c:v>
                </c:pt>
                <c:pt idx="723">
                  <c:v>1.6182557327895359</c:v>
                </c:pt>
                <c:pt idx="724">
                  <c:v>1.6182557327895359</c:v>
                </c:pt>
                <c:pt idx="725">
                  <c:v>1.6049636809077519</c:v>
                </c:pt>
                <c:pt idx="726">
                  <c:v>1.6049636809077519</c:v>
                </c:pt>
                <c:pt idx="727">
                  <c:v>1.6049636809077519</c:v>
                </c:pt>
                <c:pt idx="728">
                  <c:v>1.4893689768875749</c:v>
                </c:pt>
                <c:pt idx="729">
                  <c:v>1.1664707427314036</c:v>
                </c:pt>
                <c:pt idx="730">
                  <c:v>1.0941672543651091</c:v>
                </c:pt>
                <c:pt idx="731">
                  <c:v>1.1531786908496195</c:v>
                </c:pt>
                <c:pt idx="732">
                  <c:v>1.1398866389678355</c:v>
                </c:pt>
                <c:pt idx="733">
                  <c:v>1.1265945870860514</c:v>
                </c:pt>
                <c:pt idx="734">
                  <c:v>1.1398866389678355</c:v>
                </c:pt>
                <c:pt idx="735">
                  <c:v>1.1531786908496195</c:v>
                </c:pt>
                <c:pt idx="736">
                  <c:v>1.1893304350327667</c:v>
                </c:pt>
                <c:pt idx="737">
                  <c:v>1.2794243810850148</c:v>
                </c:pt>
                <c:pt idx="738">
                  <c:v>1.2424986425599029</c:v>
                </c:pt>
                <c:pt idx="739">
                  <c:v>1.2424986425599029</c:v>
                </c:pt>
                <c:pt idx="740">
                  <c:v>1.2424986425599029</c:v>
                </c:pt>
                <c:pt idx="741">
                  <c:v>1.589030563359402</c:v>
                </c:pt>
                <c:pt idx="742">
                  <c:v>1.5916716290259678</c:v>
                </c:pt>
                <c:pt idx="743">
                  <c:v>1.5916716290259678</c:v>
                </c:pt>
                <c:pt idx="744">
                  <c:v>1.5916716290259678</c:v>
                </c:pt>
                <c:pt idx="745">
                  <c:v>1.5916716290259678</c:v>
                </c:pt>
                <c:pt idx="746">
                  <c:v>1.627823373209115</c:v>
                </c:pt>
                <c:pt idx="747">
                  <c:v>1.6373910136286942</c:v>
                </c:pt>
                <c:pt idx="748">
                  <c:v>1.5517954733806156</c:v>
                </c:pt>
                <c:pt idx="749">
                  <c:v>1.5746551656819787</c:v>
                </c:pt>
                <c:pt idx="750">
                  <c:v>1.5252113696170475</c:v>
                </c:pt>
                <c:pt idx="751">
                  <c:v>1.5252113696170475</c:v>
                </c:pt>
                <c:pt idx="752">
                  <c:v>1.1520953450539804</c:v>
                </c:pt>
                <c:pt idx="753">
                  <c:v>1.1000104833224833</c:v>
                </c:pt>
                <c:pt idx="754">
                  <c:v>1.1228701756238464</c:v>
                </c:pt>
                <c:pt idx="755">
                  <c:v>1.1228701756238464</c:v>
                </c:pt>
                <c:pt idx="756">
                  <c:v>1.1095781237420623</c:v>
                </c:pt>
                <c:pt idx="757">
                  <c:v>1.0468422757953471</c:v>
                </c:pt>
                <c:pt idx="758">
                  <c:v>1.0202581720317789</c:v>
                </c:pt>
                <c:pt idx="759">
                  <c:v>1.0202581720317789</c:v>
                </c:pt>
                <c:pt idx="760">
                  <c:v>1.0069661201499949</c:v>
                </c:pt>
                <c:pt idx="761">
                  <c:v>1.0704759624386748</c:v>
                </c:pt>
                <c:pt idx="762">
                  <c:v>1.3522565704620921</c:v>
                </c:pt>
                <c:pt idx="763">
                  <c:v>1.4658358096529029</c:v>
                </c:pt>
                <c:pt idx="764">
                  <c:v>1.4670772801403047</c:v>
                </c:pt>
                <c:pt idx="765">
                  <c:v>1.4803693320220888</c:v>
                </c:pt>
                <c:pt idx="766">
                  <c:v>1.7291939063137809</c:v>
                </c:pt>
                <c:pt idx="767">
                  <c:v>1.7474518401451715</c:v>
                </c:pt>
                <c:pt idx="768">
                  <c:v>1.6776312927536805</c:v>
                </c:pt>
                <c:pt idx="769">
                  <c:v>1.669305122821503</c:v>
                </c:pt>
                <c:pt idx="770">
                  <c:v>1.6838386451906886</c:v>
                </c:pt>
                <c:pt idx="771">
                  <c:v>1.6838386451906886</c:v>
                </c:pt>
                <c:pt idx="772">
                  <c:v>1.6971306970724727</c:v>
                </c:pt>
                <c:pt idx="773">
                  <c:v>1.6971306970724727</c:v>
                </c:pt>
                <c:pt idx="774">
                  <c:v>1.6971306970724727</c:v>
                </c:pt>
                <c:pt idx="775">
                  <c:v>1.6705465933089045</c:v>
                </c:pt>
                <c:pt idx="776">
                  <c:v>1.3862830443106839</c:v>
                </c:pt>
                <c:pt idx="777">
                  <c:v>1.3589249462051511</c:v>
                </c:pt>
                <c:pt idx="778">
                  <c:v>1.2669639288283019</c:v>
                </c:pt>
                <c:pt idx="779">
                  <c:v>1.2054695513689881</c:v>
                </c:pt>
                <c:pt idx="780">
                  <c:v>1.1921774994872041</c:v>
                </c:pt>
                <c:pt idx="781">
                  <c:v>1.17888544760542</c:v>
                </c:pt>
                <c:pt idx="782">
                  <c:v>1.17888544760542</c:v>
                </c:pt>
                <c:pt idx="783">
                  <c:v>1.1921774994872041</c:v>
                </c:pt>
                <c:pt idx="784">
                  <c:v>1.5150757336433753</c:v>
                </c:pt>
                <c:pt idx="785">
                  <c:v>1.5416598374069435</c:v>
                </c:pt>
                <c:pt idx="786">
                  <c:v>1.5549518892887275</c:v>
                </c:pt>
                <c:pt idx="787">
                  <c:v>1.3354396530665884</c:v>
                </c:pt>
                <c:pt idx="788">
                  <c:v>1.6317537834591915</c:v>
                </c:pt>
                <c:pt idx="789">
                  <c:v>1.7104227489542567</c:v>
                </c:pt>
                <c:pt idx="790">
                  <c:v>1.7104227489542567</c:v>
                </c:pt>
                <c:pt idx="791">
                  <c:v>1.7370068527178248</c:v>
                </c:pt>
                <c:pt idx="792">
                  <c:v>1.7237148008360408</c:v>
                </c:pt>
                <c:pt idx="793">
                  <c:v>1.7502989045996089</c:v>
                </c:pt>
                <c:pt idx="794">
                  <c:v>1.7635909564813934</c:v>
                </c:pt>
                <c:pt idx="795">
                  <c:v>1.7635909564813934</c:v>
                </c:pt>
                <c:pt idx="796">
                  <c:v>1.7768830083631775</c:v>
                </c:pt>
                <c:pt idx="797">
                  <c:v>1.7901750602449615</c:v>
                </c:pt>
                <c:pt idx="798">
                  <c:v>1.7901750602449615</c:v>
                </c:pt>
                <c:pt idx="799">
                  <c:v>1.7370068527178248</c:v>
                </c:pt>
                <c:pt idx="800">
                  <c:v>1.6971306970724727</c:v>
                </c:pt>
                <c:pt idx="801">
                  <c:v>1.6971306970724727</c:v>
                </c:pt>
                <c:pt idx="802">
                  <c:v>1.6051696796956234</c:v>
                </c:pt>
                <c:pt idx="803">
                  <c:v>1.5652935240502712</c:v>
                </c:pt>
                <c:pt idx="804">
                  <c:v>1.5520014721684872</c:v>
                </c:pt>
                <c:pt idx="805">
                  <c:v>1.525417368404919</c:v>
                </c:pt>
                <c:pt idx="806">
                  <c:v>1.512125316523135</c:v>
                </c:pt>
                <c:pt idx="807">
                  <c:v>1.525417368404919</c:v>
                </c:pt>
                <c:pt idx="808">
                  <c:v>1.5652935240502712</c:v>
                </c:pt>
                <c:pt idx="809">
                  <c:v>1.5785855759320553</c:v>
                </c:pt>
                <c:pt idx="810">
                  <c:v>1.5785855759320553</c:v>
                </c:pt>
                <c:pt idx="811">
                  <c:v>1.6184617315774075</c:v>
                </c:pt>
                <c:pt idx="812">
                  <c:v>1.5815359930522956</c:v>
                </c:pt>
                <c:pt idx="813">
                  <c:v>1.3118059664232606</c:v>
                </c:pt>
                <c:pt idx="814">
                  <c:v>1.3118059664232606</c:v>
                </c:pt>
                <c:pt idx="815">
                  <c:v>1.6583378872227597</c:v>
                </c:pt>
                <c:pt idx="816">
                  <c:v>1.6716299391045437</c:v>
                </c:pt>
                <c:pt idx="817">
                  <c:v>1.6450458353409756</c:v>
                </c:pt>
                <c:pt idx="818">
                  <c:v>1.6184617315774075</c:v>
                </c:pt>
                <c:pt idx="819">
                  <c:v>1.6583378872227597</c:v>
                </c:pt>
                <c:pt idx="820">
                  <c:v>1.6716299391045437</c:v>
                </c:pt>
                <c:pt idx="821">
                  <c:v>1.6583378872227597</c:v>
                </c:pt>
                <c:pt idx="822">
                  <c:v>1.6932481609185053</c:v>
                </c:pt>
                <c:pt idx="823">
                  <c:v>1.6666640571549372</c:v>
                </c:pt>
                <c:pt idx="824">
                  <c:v>1.5785855759320553</c:v>
                </c:pt>
                <c:pt idx="825">
                  <c:v>1.2689793936576681</c:v>
                </c:pt>
                <c:pt idx="826">
                  <c:v>1.2423952898941</c:v>
                </c:pt>
                <c:pt idx="827">
                  <c:v>1.2291032380123159</c:v>
                </c:pt>
                <c:pt idx="828">
                  <c:v>1.1523013438418519</c:v>
                </c:pt>
                <c:pt idx="829">
                  <c:v>1.448615474234455</c:v>
                </c:pt>
                <c:pt idx="830">
                  <c:v>1.435323422352671</c:v>
                </c:pt>
                <c:pt idx="831">
                  <c:v>1.448615474234455</c:v>
                </c:pt>
                <c:pt idx="832">
                  <c:v>1.525417368404919</c:v>
                </c:pt>
                <c:pt idx="833">
                  <c:v>1.5652935240502712</c:v>
                </c:pt>
                <c:pt idx="834">
                  <c:v>1.5652935240502712</c:v>
                </c:pt>
                <c:pt idx="835">
                  <c:v>1.6051696796956234</c:v>
                </c:pt>
                <c:pt idx="836">
                  <c:v>1.6971306970724727</c:v>
                </c:pt>
                <c:pt idx="837">
                  <c:v>1.6971306970724727</c:v>
                </c:pt>
                <c:pt idx="838">
                  <c:v>1.7104227489542567</c:v>
                </c:pt>
                <c:pt idx="839">
                  <c:v>1.7104227489542567</c:v>
                </c:pt>
                <c:pt idx="840">
                  <c:v>1.7370068527178248</c:v>
                </c:pt>
                <c:pt idx="841">
                  <c:v>1.7768830083631775</c:v>
                </c:pt>
                <c:pt idx="842">
                  <c:v>1.7985012301771386</c:v>
                </c:pt>
                <c:pt idx="843">
                  <c:v>1.8250853339407072</c:v>
                </c:pt>
                <c:pt idx="844">
                  <c:v>1.8250853339407072</c:v>
                </c:pt>
                <c:pt idx="845">
                  <c:v>1.7635909564813934</c:v>
                </c:pt>
                <c:pt idx="846">
                  <c:v>1.7635909564813934</c:v>
                </c:pt>
                <c:pt idx="847">
                  <c:v>1.6583378872227597</c:v>
                </c:pt>
                <c:pt idx="848">
                  <c:v>1.2586377588961244</c:v>
                </c:pt>
                <c:pt idx="849">
                  <c:v>1.2320536551325563</c:v>
                </c:pt>
                <c:pt idx="850">
                  <c:v>1.1523013438418519</c:v>
                </c:pt>
                <c:pt idx="851">
                  <c:v>1.1606275137740294</c:v>
                </c:pt>
                <c:pt idx="852">
                  <c:v>1.1473354618922453</c:v>
                </c:pt>
                <c:pt idx="853">
                  <c:v>1.1473354618922453</c:v>
                </c:pt>
                <c:pt idx="854">
                  <c:v>1.1473354618922453</c:v>
                </c:pt>
                <c:pt idx="855">
                  <c:v>1.195537787469775</c:v>
                </c:pt>
                <c:pt idx="856">
                  <c:v>1.2354139431151272</c:v>
                </c:pt>
                <c:pt idx="857">
                  <c:v>1.2487059949969113</c:v>
                </c:pt>
                <c:pt idx="858">
                  <c:v>1.3255078891673753</c:v>
                </c:pt>
                <c:pt idx="859">
                  <c:v>1.3775927508988723</c:v>
                </c:pt>
                <c:pt idx="860">
                  <c:v>1.4041768546624405</c:v>
                </c:pt>
                <c:pt idx="861">
                  <c:v>1.7137830369368277</c:v>
                </c:pt>
                <c:pt idx="862">
                  <c:v>1.7137830369368277</c:v>
                </c:pt>
                <c:pt idx="863">
                  <c:v>1.7403671407003958</c:v>
                </c:pt>
                <c:pt idx="864">
                  <c:v>1.7054568670046502</c:v>
                </c:pt>
                <c:pt idx="865">
                  <c:v>1.7187489188864342</c:v>
                </c:pt>
                <c:pt idx="866">
                  <c:v>1.7453330226500023</c:v>
                </c:pt>
                <c:pt idx="867">
                  <c:v>1.7320409707682183</c:v>
                </c:pt>
                <c:pt idx="868">
                  <c:v>1.7453330226500023</c:v>
                </c:pt>
                <c:pt idx="869">
                  <c:v>1.7453330226500023</c:v>
                </c:pt>
                <c:pt idx="870">
                  <c:v>1.7453330226500023</c:v>
                </c:pt>
                <c:pt idx="871">
                  <c:v>1.7054568670046502</c:v>
                </c:pt>
                <c:pt idx="872">
                  <c:v>1.2669639288283019</c:v>
                </c:pt>
                <c:pt idx="873">
                  <c:v>1.2885821506422634</c:v>
                </c:pt>
                <c:pt idx="874">
                  <c:v>1.2619980468786953</c:v>
                </c:pt>
                <c:pt idx="875">
                  <c:v>1.2221218912333431</c:v>
                </c:pt>
                <c:pt idx="876">
                  <c:v>1.182245735587991</c:v>
                </c:pt>
                <c:pt idx="877">
                  <c:v>1.1556616318244228</c:v>
                </c:pt>
                <c:pt idx="878">
                  <c:v>1.1689536837062069</c:v>
                </c:pt>
                <c:pt idx="879">
                  <c:v>1.1556616318244228</c:v>
                </c:pt>
                <c:pt idx="880">
                  <c:v>1.195537787469775</c:v>
                </c:pt>
                <c:pt idx="881">
                  <c:v>1.272339681640239</c:v>
                </c:pt>
                <c:pt idx="882">
                  <c:v>1.3160983734395586</c:v>
                </c:pt>
                <c:pt idx="883">
                  <c:v>1.2403798250647338</c:v>
                </c:pt>
                <c:pt idx="884">
                  <c:v>1.2885821506422634</c:v>
                </c:pt>
                <c:pt idx="885">
                  <c:v>1.4174689065442245</c:v>
                </c:pt>
                <c:pt idx="886">
                  <c:v>1.3559745290849108</c:v>
                </c:pt>
                <c:pt idx="887">
                  <c:v>1.3210642553891652</c:v>
                </c:pt>
                <c:pt idx="888">
                  <c:v>1.3343563072709492</c:v>
                </c:pt>
                <c:pt idx="889">
                  <c:v>1.3476483591527333</c:v>
                </c:pt>
                <c:pt idx="890">
                  <c:v>1.3609404110345173</c:v>
                </c:pt>
                <c:pt idx="891">
                  <c:v>1.3875245147980855</c:v>
                </c:pt>
                <c:pt idx="892">
                  <c:v>1.3875245147980855</c:v>
                </c:pt>
                <c:pt idx="893">
                  <c:v>1.4008165666798695</c:v>
                </c:pt>
                <c:pt idx="894">
                  <c:v>1.6971306970724727</c:v>
                </c:pt>
                <c:pt idx="895">
                  <c:v>1.6306704376635524</c:v>
                </c:pt>
                <c:pt idx="896">
                  <c:v>1.5538685434930883</c:v>
                </c:pt>
                <c:pt idx="897">
                  <c:v>1.4884916298798072</c:v>
                </c:pt>
                <c:pt idx="898">
                  <c:v>1.1523013438418519</c:v>
                </c:pt>
                <c:pt idx="899">
                  <c:v>1.1390092919600678</c:v>
                </c:pt>
                <c:pt idx="900">
                  <c:v>1.1257172400782838</c:v>
                </c:pt>
                <c:pt idx="901">
                  <c:v>1.1124251881964997</c:v>
                </c:pt>
                <c:pt idx="902">
                  <c:v>1.1124251881964997</c:v>
                </c:pt>
                <c:pt idx="903">
                  <c:v>1.1257172400782838</c:v>
                </c:pt>
                <c:pt idx="904">
                  <c:v>1.165593395723636</c:v>
                </c:pt>
                <c:pt idx="905">
                  <c:v>1.165593395723636</c:v>
                </c:pt>
                <c:pt idx="906">
                  <c:v>1.2054695513689881</c:v>
                </c:pt>
                <c:pt idx="907">
                  <c:v>1.5150757336433753</c:v>
                </c:pt>
                <c:pt idx="908">
                  <c:v>1.5804526472566565</c:v>
                </c:pt>
                <c:pt idx="909">
                  <c:v>1.6901493502934999</c:v>
                </c:pt>
                <c:pt idx="910">
                  <c:v>1.7669512444639639</c:v>
                </c:pt>
                <c:pt idx="911">
                  <c:v>1.7320409707682183</c:v>
                </c:pt>
                <c:pt idx="912">
                  <c:v>1.780243296345748</c:v>
                </c:pt>
                <c:pt idx="913">
                  <c:v>1.7777603553709447</c:v>
                </c:pt>
                <c:pt idx="914">
                  <c:v>1.7777603553709447</c:v>
                </c:pt>
                <c:pt idx="915">
                  <c:v>1.7777603553709447</c:v>
                </c:pt>
                <c:pt idx="916">
                  <c:v>1.7644683034891606</c:v>
                </c:pt>
                <c:pt idx="917">
                  <c:v>1.7123834417576635</c:v>
                </c:pt>
                <c:pt idx="918">
                  <c:v>1.6749902270871146</c:v>
                </c:pt>
                <c:pt idx="919">
                  <c:v>1.4027772594832764</c:v>
                </c:pt>
                <c:pt idx="920">
                  <c:v>1.3894852076014923</c:v>
                </c:pt>
                <c:pt idx="921">
                  <c:v>1.3126833134310283</c:v>
                </c:pt>
                <c:pt idx="922">
                  <c:v>1.2993912615492442</c:v>
                </c:pt>
                <c:pt idx="923">
                  <c:v>1.2728071577856761</c:v>
                </c:pt>
                <c:pt idx="924">
                  <c:v>1.3115999676353891</c:v>
                </c:pt>
                <c:pt idx="925">
                  <c:v>1.2717238119900369</c:v>
                </c:pt>
                <c:pt idx="926">
                  <c:v>1.2584317601082529</c:v>
                </c:pt>
                <c:pt idx="927">
                  <c:v>1.2584317601082529</c:v>
                </c:pt>
                <c:pt idx="928">
                  <c:v>1.2690827463234711</c:v>
                </c:pt>
                <c:pt idx="929">
                  <c:v>1.3222509538506073</c:v>
                </c:pt>
                <c:pt idx="930">
                  <c:v>1.3724687442575032</c:v>
                </c:pt>
                <c:pt idx="931">
                  <c:v>1.6820749265318904</c:v>
                </c:pt>
                <c:pt idx="932">
                  <c:v>1.7607438920269556</c:v>
                </c:pt>
                <c:pt idx="933">
                  <c:v>1.7873279957905237</c:v>
                </c:pt>
                <c:pt idx="934">
                  <c:v>1.7644683034891606</c:v>
                </c:pt>
                <c:pt idx="935">
                  <c:v>1.7910524072527287</c:v>
                </c:pt>
                <c:pt idx="936">
                  <c:v>1.8176365110162969</c:v>
                </c:pt>
                <c:pt idx="937">
                  <c:v>1.8309285628980809</c:v>
                </c:pt>
                <c:pt idx="938">
                  <c:v>1.7370068527178248</c:v>
                </c:pt>
                <c:pt idx="939">
                  <c:v>1.8467035557546683</c:v>
                </c:pt>
                <c:pt idx="940">
                  <c:v>1.8467035557546683</c:v>
                </c:pt>
                <c:pt idx="941">
                  <c:v>1.8250853339407072</c:v>
                </c:pt>
                <c:pt idx="942">
                  <c:v>1.8383773858224912</c:v>
                </c:pt>
                <c:pt idx="943">
                  <c:v>1.8250853339407072</c:v>
                </c:pt>
                <c:pt idx="944">
                  <c:v>1.4272425457516755</c:v>
                </c:pt>
                <c:pt idx="945">
                  <c:v>1.3886078605937247</c:v>
                </c:pt>
                <c:pt idx="946">
                  <c:v>1.4368101861712543</c:v>
                </c:pt>
                <c:pt idx="947">
                  <c:v>1.4215026694601041</c:v>
                </c:pt>
                <c:pt idx="948">
                  <c:v>1.40821061757832</c:v>
                </c:pt>
                <c:pt idx="949">
                  <c:v>1.4215026694601041</c:v>
                </c:pt>
                <c:pt idx="950">
                  <c:v>1.4215026694601041</c:v>
                </c:pt>
                <c:pt idx="951">
                  <c:v>1.4347947213418881</c:v>
                </c:pt>
                <c:pt idx="952">
                  <c:v>1.7444009036162753</c:v>
                </c:pt>
                <c:pt idx="953">
                  <c:v>1.7094906299205299</c:v>
                </c:pt>
                <c:pt idx="954">
                  <c:v>1.8230698691113407</c:v>
                </c:pt>
                <c:pt idx="955">
                  <c:v>1.774867543533811</c:v>
                </c:pt>
                <c:pt idx="956">
                  <c:v>1.736074733684098</c:v>
                </c:pt>
                <c:pt idx="957">
                  <c:v>1.7493667855658821</c:v>
                </c:pt>
                <c:pt idx="958">
                  <c:v>1.8108611630251958</c:v>
                </c:pt>
                <c:pt idx="959">
                  <c:v>1.8241532149069799</c:v>
                </c:pt>
                <c:pt idx="960">
                  <c:v>1.837445266788764</c:v>
                </c:pt>
                <c:pt idx="961">
                  <c:v>1.8507373186705482</c:v>
                </c:pt>
                <c:pt idx="962">
                  <c:v>1.8640293705523323</c:v>
                </c:pt>
                <c:pt idx="963">
                  <c:v>1.8773214224341164</c:v>
                </c:pt>
                <c:pt idx="964">
                  <c:v>1.7676247193972729</c:v>
                </c:pt>
                <c:pt idx="965">
                  <c:v>1.7676247193972729</c:v>
                </c:pt>
                <c:pt idx="966">
                  <c:v>1.7676247193972729</c:v>
                </c:pt>
                <c:pt idx="967">
                  <c:v>1.7277485637519205</c:v>
                </c:pt>
                <c:pt idx="968">
                  <c:v>1.7493667855658821</c:v>
                </c:pt>
                <c:pt idx="969">
                  <c:v>1.6745803562247843</c:v>
                </c:pt>
                <c:pt idx="970">
                  <c:v>1.6347042005794319</c:v>
                </c:pt>
                <c:pt idx="971">
                  <c:v>1.6696144742751775</c:v>
                </c:pt>
                <c:pt idx="972">
                  <c:v>1.6912326960891391</c:v>
                </c:pt>
                <c:pt idx="973">
                  <c:v>1.7045247479709231</c:v>
                </c:pt>
                <c:pt idx="974">
                  <c:v>1.6912326960891391</c:v>
                </c:pt>
                <c:pt idx="975">
                  <c:v>1.6912326960891391</c:v>
                </c:pt>
                <c:pt idx="976">
                  <c:v>1.7178167998527072</c:v>
                </c:pt>
                <c:pt idx="977">
                  <c:v>1.7444009036162753</c:v>
                </c:pt>
                <c:pt idx="978">
                  <c:v>1.7444009036162753</c:v>
                </c:pt>
                <c:pt idx="979">
                  <c:v>1.7094906299205299</c:v>
                </c:pt>
                <c:pt idx="980">
                  <c:v>1.4879629288690246</c:v>
                </c:pt>
                <c:pt idx="981">
                  <c:v>1.722782681802314</c:v>
                </c:pt>
                <c:pt idx="982">
                  <c:v>1.7709850073798437</c:v>
                </c:pt>
                <c:pt idx="983">
                  <c:v>1.7975691111434118</c:v>
                </c:pt>
                <c:pt idx="984">
                  <c:v>1.8216702739321766</c:v>
                </c:pt>
                <c:pt idx="985">
                  <c:v>1.8216702739321766</c:v>
                </c:pt>
                <c:pt idx="986">
                  <c:v>1.8216702739321766</c:v>
                </c:pt>
                <c:pt idx="987">
                  <c:v>1.6745803562247843</c:v>
                </c:pt>
                <c:pt idx="988">
                  <c:v>1.7817941182868244</c:v>
                </c:pt>
                <c:pt idx="989">
                  <c:v>1.7817941182868244</c:v>
                </c:pt>
                <c:pt idx="990">
                  <c:v>1.7576929554980596</c:v>
                </c:pt>
                <c:pt idx="991">
                  <c:v>1.7444009036162753</c:v>
                </c:pt>
                <c:pt idx="992">
                  <c:v>1.7178167998527072</c:v>
                </c:pt>
                <c:pt idx="993">
                  <c:v>1.6164462667480413</c:v>
                </c:pt>
                <c:pt idx="994">
                  <c:v>1.5898621629844731</c:v>
                </c:pt>
                <c:pt idx="995">
                  <c:v>1.3018742025240475</c:v>
                </c:pt>
                <c:pt idx="996">
                  <c:v>1.2885821506422634</c:v>
                </c:pt>
                <c:pt idx="997">
                  <c:v>1.3381840713989572</c:v>
                </c:pt>
                <c:pt idx="998">
                  <c:v>1.3381840713989572</c:v>
                </c:pt>
                <c:pt idx="999">
                  <c:v>1.3140829086101924</c:v>
                </c:pt>
                <c:pt idx="1000">
                  <c:v>1.3406670123737605</c:v>
                </c:pt>
                <c:pt idx="1001">
                  <c:v>1.3406670123737605</c:v>
                </c:pt>
                <c:pt idx="1002">
                  <c:v>1.3672511161373286</c:v>
                </c:pt>
                <c:pt idx="1003">
                  <c:v>1.3805431680191127</c:v>
                </c:pt>
                <c:pt idx="1004">
                  <c:v>1.3938352199008968</c:v>
                </c:pt>
                <c:pt idx="1005">
                  <c:v>1.4071272717826808</c:v>
                </c:pt>
                <c:pt idx="1006">
                  <c:v>1.3589249462051511</c:v>
                </c:pt>
                <c:pt idx="1007">
                  <c:v>1.3722169980869352</c:v>
                </c:pt>
                <c:pt idx="1008">
                  <c:v>1.3505987762729736</c:v>
                </c:pt>
                <c:pt idx="1009">
                  <c:v>1.3505987762729736</c:v>
                </c:pt>
                <c:pt idx="1010">
                  <c:v>1.3505987762729736</c:v>
                </c:pt>
                <c:pt idx="1011">
                  <c:v>1.4386772574958555</c:v>
                </c:pt>
                <c:pt idx="1012">
                  <c:v>1.4735875311916011</c:v>
                </c:pt>
                <c:pt idx="1013">
                  <c:v>1.4868795830733852</c:v>
                </c:pt>
                <c:pt idx="1014">
                  <c:v>1.4868795830733852</c:v>
                </c:pt>
                <c:pt idx="1015">
                  <c:v>1.447003427428033</c:v>
                </c:pt>
                <c:pt idx="1016">
                  <c:v>1.3550424100511838</c:v>
                </c:pt>
                <c:pt idx="1017">
                  <c:v>1.3151662544058316</c:v>
                </c:pt>
                <c:pt idx="1018">
                  <c:v>1.2619980468786953</c:v>
                </c:pt>
                <c:pt idx="1019">
                  <c:v>1.195537787469775</c:v>
                </c:pt>
                <c:pt idx="1020">
                  <c:v>1.1423695799426388</c:v>
                </c:pt>
                <c:pt idx="1021">
                  <c:v>1.0892013724155025</c:v>
                </c:pt>
                <c:pt idx="1022">
                  <c:v>1.1024934242972866</c:v>
                </c:pt>
                <c:pt idx="1023">
                  <c:v>1.1423695799426388</c:v>
                </c:pt>
                <c:pt idx="1024">
                  <c:v>1.1556616318244228</c:v>
                </c:pt>
                <c:pt idx="1025">
                  <c:v>1.195537787469775</c:v>
                </c:pt>
                <c:pt idx="1026">
                  <c:v>1.2762222177942064</c:v>
                </c:pt>
                <c:pt idx="1027">
                  <c:v>1.5991204519503777</c:v>
                </c:pt>
                <c:pt idx="1028">
                  <c:v>1.5858284000685936</c:v>
                </c:pt>
                <c:pt idx="1029">
                  <c:v>1.6448398365531041</c:v>
                </c:pt>
                <c:pt idx="1030">
                  <c:v>1.6182557327895359</c:v>
                </c:pt>
                <c:pt idx="1031">
                  <c:v>1.6182557327895359</c:v>
                </c:pt>
                <c:pt idx="1032">
                  <c:v>1.6182557327895359</c:v>
                </c:pt>
                <c:pt idx="1033">
                  <c:v>1.63154778467132</c:v>
                </c:pt>
                <c:pt idx="1034">
                  <c:v>1.63154778467132</c:v>
                </c:pt>
                <c:pt idx="1035">
                  <c:v>1.6809915807362512</c:v>
                </c:pt>
                <c:pt idx="1036">
                  <c:v>1.7341597882633875</c:v>
                </c:pt>
                <c:pt idx="1037">
                  <c:v>1.7341597882633875</c:v>
                </c:pt>
                <c:pt idx="1038">
                  <c:v>1.7315187225968218</c:v>
                </c:pt>
                <c:pt idx="1039">
                  <c:v>1.7751192897043788</c:v>
                </c:pt>
                <c:pt idx="1040">
                  <c:v>1.7647776549428351</c:v>
                </c:pt>
                <c:pt idx="1041">
                  <c:v>1.7539685440358543</c:v>
                </c:pt>
                <c:pt idx="1042">
                  <c:v>1.8312379143517556</c:v>
                </c:pt>
                <c:pt idx="1043">
                  <c:v>1.8179458624699716</c:v>
                </c:pt>
                <c:pt idx="1044">
                  <c:v>1.5224057264193329</c:v>
                </c:pt>
                <c:pt idx="1045">
                  <c:v>1.4983045636305681</c:v>
                </c:pt>
                <c:pt idx="1046">
                  <c:v>1.4837710412613823</c:v>
                </c:pt>
                <c:pt idx="1047">
                  <c:v>1.4613788251054565</c:v>
                </c:pt>
                <c:pt idx="1048">
                  <c:v>1.4983045636305681</c:v>
                </c:pt>
                <c:pt idx="1049">
                  <c:v>1.5635233525520871</c:v>
                </c:pt>
                <c:pt idx="1050">
                  <c:v>1.5165624974619589</c:v>
                </c:pt>
                <c:pt idx="1051">
                  <c:v>1.5317216206683442</c:v>
                </c:pt>
                <c:pt idx="1052">
                  <c:v>1.4968113469725985</c:v>
                </c:pt>
                <c:pt idx="1053">
                  <c:v>1.5233954507361667</c:v>
                </c:pt>
                <c:pt idx="1054">
                  <c:v>1.8699273715356659</c:v>
                </c:pt>
                <c:pt idx="1055">
                  <c:v>1.88321942341745</c:v>
                </c:pt>
                <c:pt idx="1056">
                  <c:v>1.9098035271810181</c:v>
                </c:pt>
                <c:pt idx="1057">
                  <c:v>1.9230955790628022</c:v>
                </c:pt>
                <c:pt idx="1058">
                  <c:v>1.9230955790628022</c:v>
                </c:pt>
                <c:pt idx="1059">
                  <c:v>1.9363876309445862</c:v>
                </c:pt>
                <c:pt idx="1060">
                  <c:v>1.9363876309445862</c:v>
                </c:pt>
                <c:pt idx="1061">
                  <c:v>1.8975948210948732</c:v>
                </c:pt>
                <c:pt idx="1062">
                  <c:v>1.8975948210948732</c:v>
                </c:pt>
                <c:pt idx="1063">
                  <c:v>1.8843027692130891</c:v>
                </c:pt>
                <c:pt idx="1064">
                  <c:v>1.8577186654495206</c:v>
                </c:pt>
                <c:pt idx="1065">
                  <c:v>1.5082363275297814</c:v>
                </c:pt>
                <c:pt idx="1066">
                  <c:v>1.4949442756479974</c:v>
                </c:pt>
                <c:pt idx="1067">
                  <c:v>1.5165624974619589</c:v>
                </c:pt>
                <c:pt idx="1068">
                  <c:v>1.4550681200026452</c:v>
                </c:pt>
                <c:pt idx="1069">
                  <c:v>1.4417760681208611</c:v>
                </c:pt>
                <c:pt idx="1070">
                  <c:v>1.5032704455801749</c:v>
                </c:pt>
                <c:pt idx="1071">
                  <c:v>1.5032704455801749</c:v>
                </c:pt>
                <c:pt idx="1072">
                  <c:v>1.6168496847709857</c:v>
                </c:pt>
                <c:pt idx="1073">
                  <c:v>1.6434337885345538</c:v>
                </c:pt>
                <c:pt idx="1074">
                  <c:v>1.5932159981276579</c:v>
                </c:pt>
                <c:pt idx="1075">
                  <c:v>1.5450136725501282</c:v>
                </c:pt>
                <c:pt idx="1076">
                  <c:v>1.5450136725501282</c:v>
                </c:pt>
                <c:pt idx="1077">
                  <c:v>1.9663320226907253</c:v>
                </c:pt>
                <c:pt idx="1078">
                  <c:v>1.9530399708089412</c:v>
                </c:pt>
                <c:pt idx="1079">
                  <c:v>1.9530399708089412</c:v>
                </c:pt>
                <c:pt idx="1080">
                  <c:v>1.9929161264542934</c:v>
                </c:pt>
                <c:pt idx="1081">
                  <c:v>1.9796240745725093</c:v>
                </c:pt>
                <c:pt idx="1082">
                  <c:v>1.9929161264542934</c:v>
                </c:pt>
                <c:pt idx="1083">
                  <c:v>1.9580058527585478</c:v>
                </c:pt>
                <c:pt idx="1084">
                  <c:v>1.9580058527585478</c:v>
                </c:pt>
                <c:pt idx="1085">
                  <c:v>1.9580058527585478</c:v>
                </c:pt>
                <c:pt idx="1086">
                  <c:v>2.0195002302178615</c:v>
                </c:pt>
                <c:pt idx="1087">
                  <c:v>1.9796240745725093</c:v>
                </c:pt>
                <c:pt idx="1088">
                  <c:v>1.6046409786848408</c:v>
                </c:pt>
                <c:pt idx="1089">
                  <c:v>1.4816522237662133</c:v>
                </c:pt>
                <c:pt idx="1090">
                  <c:v>1.5888659858282534</c:v>
                </c:pt>
                <c:pt idx="1091">
                  <c:v>1.5622818820646853</c:v>
                </c:pt>
                <c:pt idx="1092">
                  <c:v>1.5115966155123524</c:v>
                </c:pt>
                <c:pt idx="1093">
                  <c:v>1.5115966155123524</c:v>
                </c:pt>
                <c:pt idx="1094">
                  <c:v>1.4983045636305681</c:v>
                </c:pt>
                <c:pt idx="1095">
                  <c:v>1.485012511748784</c:v>
                </c:pt>
                <c:pt idx="1096">
                  <c:v>1.4983045636305681</c:v>
                </c:pt>
                <c:pt idx="1097">
                  <c:v>1.5134636868369535</c:v>
                </c:pt>
                <c:pt idx="1098">
                  <c:v>1.761575491652027</c:v>
                </c:pt>
                <c:pt idx="1099">
                  <c:v>1.7709850073798437</c:v>
                </c:pt>
                <c:pt idx="1100">
                  <c:v>1.7995845759727778</c:v>
                </c:pt>
                <c:pt idx="1101">
                  <c:v>1.8998717632818045</c:v>
                </c:pt>
                <c:pt idx="1102">
                  <c:v>1.8732876595182368</c:v>
                </c:pt>
                <c:pt idx="1103">
                  <c:v>1.8250853339407072</c:v>
                </c:pt>
                <c:pt idx="1104">
                  <c:v>1.8998717632818045</c:v>
                </c:pt>
                <c:pt idx="1105">
                  <c:v>1.9264558670453731</c:v>
                </c:pt>
                <c:pt idx="1106">
                  <c:v>1.9505570298341379</c:v>
                </c:pt>
                <c:pt idx="1107">
                  <c:v>1.9372649779523539</c:v>
                </c:pt>
                <c:pt idx="1108">
                  <c:v>1.963849081715922</c:v>
                </c:pt>
                <c:pt idx="1109">
                  <c:v>1.9505570298341379</c:v>
                </c:pt>
                <c:pt idx="1110">
                  <c:v>1.9372649779523539</c:v>
                </c:pt>
                <c:pt idx="1111">
                  <c:v>1.9239729260705694</c:v>
                </c:pt>
                <c:pt idx="1112">
                  <c:v>1.5356977783011172</c:v>
                </c:pt>
                <c:pt idx="1113">
                  <c:v>1.4958216226557648</c:v>
                </c:pt>
                <c:pt idx="1114">
                  <c:v>1.3653840448127275</c:v>
                </c:pt>
                <c:pt idx="1115">
                  <c:v>1.3387999410491593</c:v>
                </c:pt>
                <c:pt idx="1116">
                  <c:v>1.3255078891673753</c:v>
                </c:pt>
                <c:pt idx="1117">
                  <c:v>1.3496090519561401</c:v>
                </c:pt>
                <c:pt idx="1118">
                  <c:v>1.3629011038379242</c:v>
                </c:pt>
                <c:pt idx="1119">
                  <c:v>1.3761931557197082</c:v>
                </c:pt>
                <c:pt idx="1120">
                  <c:v>1.3653840448127275</c:v>
                </c:pt>
                <c:pt idx="1121">
                  <c:v>1.6749902270871146</c:v>
                </c:pt>
                <c:pt idx="1122">
                  <c:v>1.7644683034891606</c:v>
                </c:pt>
                <c:pt idx="1123">
                  <c:v>1.716733454057068</c:v>
                </c:pt>
                <c:pt idx="1124">
                  <c:v>1.4602954793098171</c:v>
                </c:pt>
                <c:pt idx="1125">
                  <c:v>1.4037669838001099</c:v>
                </c:pt>
                <c:pt idx="1126">
                  <c:v>1.4170590356818942</c:v>
                </c:pt>
                <c:pt idx="1127">
                  <c:v>1.4406927223252217</c:v>
                </c:pt>
                <c:pt idx="1128">
                  <c:v>1.7370068527178248</c:v>
                </c:pt>
                <c:pt idx="1129">
                  <c:v>1.7502989045996089</c:v>
                </c:pt>
                <c:pt idx="1130">
                  <c:v>1.8117932820589231</c:v>
                </c:pt>
                <c:pt idx="1131">
                  <c:v>1.8383773858224912</c:v>
                </c:pt>
                <c:pt idx="1132">
                  <c:v>1.8034671121267452</c:v>
                </c:pt>
                <c:pt idx="1133">
                  <c:v>1.7901750602449615</c:v>
                </c:pt>
                <c:pt idx="1134">
                  <c:v>1.8034671121267452</c:v>
                </c:pt>
                <c:pt idx="1135">
                  <c:v>1.7768830083631775</c:v>
                </c:pt>
                <c:pt idx="1136">
                  <c:v>1.7502989045996089</c:v>
                </c:pt>
                <c:pt idx="1137">
                  <c:v>1.7104227489542567</c:v>
                </c:pt>
                <c:pt idx="1138">
                  <c:v>1.6932481609185053</c:v>
                </c:pt>
                <c:pt idx="1139">
                  <c:v>1.6297383186298253</c:v>
                </c:pt>
                <c:pt idx="1140">
                  <c:v>1.5815359930522956</c:v>
                </c:pt>
                <c:pt idx="1141">
                  <c:v>1.5682439411705116</c:v>
                </c:pt>
                <c:pt idx="1142">
                  <c:v>1.6336208547837927</c:v>
                </c:pt>
                <c:pt idx="1143">
                  <c:v>1.3638908281547577</c:v>
                </c:pt>
                <c:pt idx="1144">
                  <c:v>1.3904749319183258</c:v>
                </c:pt>
                <c:pt idx="1145">
                  <c:v>1.4170590356818942</c:v>
                </c:pt>
                <c:pt idx="1146">
                  <c:v>1.4170590356818942</c:v>
                </c:pt>
                <c:pt idx="1147">
                  <c:v>1.5877826400326143</c:v>
                </c:pt>
                <c:pt idx="1148">
                  <c:v>1.8230698691113407</c:v>
                </c:pt>
                <c:pt idx="1149">
                  <c:v>1.8230698691113407</c:v>
                </c:pt>
                <c:pt idx="1150">
                  <c:v>1.8973888223070017</c:v>
                </c:pt>
                <c:pt idx="1151">
                  <c:v>1.8973888223070017</c:v>
                </c:pt>
                <c:pt idx="1152">
                  <c:v>1.8973888223070017</c:v>
                </c:pt>
                <c:pt idx="1153">
                  <c:v>1.9106808741887857</c:v>
                </c:pt>
                <c:pt idx="1154">
                  <c:v>1.9106808741887857</c:v>
                </c:pt>
                <c:pt idx="1155">
                  <c:v>1.9239729260705694</c:v>
                </c:pt>
                <c:pt idx="1156">
                  <c:v>1.9239729260705694</c:v>
                </c:pt>
                <c:pt idx="1157">
                  <c:v>1.9239729260705694</c:v>
                </c:pt>
                <c:pt idx="1158">
                  <c:v>1.9239729260705694</c:v>
                </c:pt>
                <c:pt idx="1159">
                  <c:v>1.9239729260705694</c:v>
                </c:pt>
                <c:pt idx="1160">
                  <c:v>1.9106808741887857</c:v>
                </c:pt>
                <c:pt idx="1161">
                  <c:v>1.8320119086937203</c:v>
                </c:pt>
                <c:pt idx="1162">
                  <c:v>1.7921357530483679</c:v>
                </c:pt>
                <c:pt idx="1163">
                  <c:v>1.5479064843872619</c:v>
                </c:pt>
                <c:pt idx="1164">
                  <c:v>1.4711045902167978</c:v>
                </c:pt>
                <c:pt idx="1165">
                  <c:v>1.4711045902167978</c:v>
                </c:pt>
                <c:pt idx="1166">
                  <c:v>1.7541266687276169</c:v>
                </c:pt>
                <c:pt idx="1167">
                  <c:v>1.7153338588779039</c:v>
                </c:pt>
                <c:pt idx="1168">
                  <c:v>1.728625910759688</c:v>
                </c:pt>
                <c:pt idx="1169">
                  <c:v>1.7788437011665839</c:v>
                </c:pt>
                <c:pt idx="1170">
                  <c:v>1.7788437011665839</c:v>
                </c:pt>
                <c:pt idx="1171">
                  <c:v>1.7921357530483679</c:v>
                </c:pt>
                <c:pt idx="1172">
                  <c:v>1.7921357530483679</c:v>
                </c:pt>
                <c:pt idx="1173">
                  <c:v>1.7921357530483679</c:v>
                </c:pt>
                <c:pt idx="1174">
                  <c:v>1.844220614779865</c:v>
                </c:pt>
                <c:pt idx="1175">
                  <c:v>1.857512666661649</c:v>
                </c:pt>
                <c:pt idx="1176">
                  <c:v>1.8949058813321979</c:v>
                </c:pt>
                <c:pt idx="1177">
                  <c:v>1.8949058813321979</c:v>
                </c:pt>
                <c:pt idx="1178">
                  <c:v>1.8708047185434331</c:v>
                </c:pt>
                <c:pt idx="1179">
                  <c:v>1.8949058813321979</c:v>
                </c:pt>
                <c:pt idx="1180">
                  <c:v>1.9081979332139825</c:v>
                </c:pt>
                <c:pt idx="1181">
                  <c:v>1.8840967704252176</c:v>
                </c:pt>
                <c:pt idx="1182">
                  <c:v>1.8708047185434331</c:v>
                </c:pt>
                <c:pt idx="1183">
                  <c:v>1.8708047185434331</c:v>
                </c:pt>
                <c:pt idx="1184">
                  <c:v>1.8708047185434331</c:v>
                </c:pt>
                <c:pt idx="1185">
                  <c:v>1.5224057264193329</c:v>
                </c:pt>
                <c:pt idx="1186">
                  <c:v>1.5332148373263137</c:v>
                </c:pt>
                <c:pt idx="1187">
                  <c:v>1.5091136745375489</c:v>
                </c:pt>
                <c:pt idx="1188">
                  <c:v>1.4958216226557648</c:v>
                </c:pt>
                <c:pt idx="1189">
                  <c:v>1.4559454670104126</c:v>
                </c:pt>
                <c:pt idx="1190">
                  <c:v>1.4185522523398637</c:v>
                </c:pt>
                <c:pt idx="1191">
                  <c:v>1.4318443042216478</c:v>
                </c:pt>
                <c:pt idx="1192">
                  <c:v>1.4318443042216478</c:v>
                </c:pt>
                <c:pt idx="1193">
                  <c:v>1.741450486496035</c:v>
                </c:pt>
                <c:pt idx="1194">
                  <c:v>1.814995445349731</c:v>
                </c:pt>
                <c:pt idx="1195">
                  <c:v>1.5707661766886249</c:v>
                </c:pt>
                <c:pt idx="1196">
                  <c:v>1.5707661766886249</c:v>
                </c:pt>
                <c:pt idx="1197">
                  <c:v>1.6069179208717723</c:v>
                </c:pt>
                <c:pt idx="1198">
                  <c:v>1.9032320512643754</c:v>
                </c:pt>
                <c:pt idx="1199">
                  <c:v>1.8670803070812281</c:v>
                </c:pt>
                <c:pt idx="1200">
                  <c:v>1.8670803070812281</c:v>
                </c:pt>
                <c:pt idx="1201">
                  <c:v>1.8309285628980809</c:v>
                </c:pt>
                <c:pt idx="1202">
                  <c:v>1.8309285628980809</c:v>
                </c:pt>
                <c:pt idx="1203">
                  <c:v>1.8309285628980809</c:v>
                </c:pt>
                <c:pt idx="1204">
                  <c:v>1.8309285628980809</c:v>
                </c:pt>
                <c:pt idx="1205">
                  <c:v>1.8176365110162969</c:v>
                </c:pt>
                <c:pt idx="1206">
                  <c:v>1.7655516492847998</c:v>
                </c:pt>
                <c:pt idx="1207">
                  <c:v>1.754742538377819</c:v>
                </c:pt>
                <c:pt idx="1208">
                  <c:v>1.7281584346142509</c:v>
                </c:pt>
                <c:pt idx="1209">
                  <c:v>1.3836419786441181</c:v>
                </c:pt>
                <c:pt idx="1210">
                  <c:v>1.3304737711169818</c:v>
                </c:pt>
                <c:pt idx="1211">
                  <c:v>1.3786760966945115</c:v>
                </c:pt>
                <c:pt idx="1212">
                  <c:v>1.3496090519561401</c:v>
                </c:pt>
                <c:pt idx="1213">
                  <c:v>1.2989237854038072</c:v>
                </c:pt>
                <c:pt idx="1214">
                  <c:v>1.3255078891673753</c:v>
                </c:pt>
                <c:pt idx="1215">
                  <c:v>1.3387999410491593</c:v>
                </c:pt>
                <c:pt idx="1216">
                  <c:v>1.3520919929309434</c:v>
                </c:pt>
                <c:pt idx="1217">
                  <c:v>1.3387999410491593</c:v>
                </c:pt>
                <c:pt idx="1218">
                  <c:v>1.3894852076014923</c:v>
                </c:pt>
                <c:pt idx="1219">
                  <c:v>1.3259753653128123</c:v>
                </c:pt>
                <c:pt idx="1220">
                  <c:v>1.3791435728399486</c:v>
                </c:pt>
                <c:pt idx="1221">
                  <c:v>1.7275425649640488</c:v>
                </c:pt>
                <c:pt idx="1222">
                  <c:v>1.7275425649640488</c:v>
                </c:pt>
                <c:pt idx="1223">
                  <c:v>1.7777603553709447</c:v>
                </c:pt>
                <c:pt idx="1224">
                  <c:v>1.7511762516073766</c:v>
                </c:pt>
                <c:pt idx="1225">
                  <c:v>1.7511762516073766</c:v>
                </c:pt>
                <c:pt idx="1226">
                  <c:v>1.7777603553709447</c:v>
                </c:pt>
                <c:pt idx="1227">
                  <c:v>1.7777603553709447</c:v>
                </c:pt>
                <c:pt idx="1228">
                  <c:v>1.7777603553709447</c:v>
                </c:pt>
                <c:pt idx="1229">
                  <c:v>1.7910524072527287</c:v>
                </c:pt>
                <c:pt idx="1230">
                  <c:v>1.7777603553709447</c:v>
                </c:pt>
                <c:pt idx="1231">
                  <c:v>1.7777603553709447</c:v>
                </c:pt>
                <c:pt idx="1232">
                  <c:v>1.7123834417576635</c:v>
                </c:pt>
                <c:pt idx="1233">
                  <c:v>1.4160693113650604</c:v>
                </c:pt>
                <c:pt idx="1234">
                  <c:v>1.3894852076014923</c:v>
                </c:pt>
                <c:pt idx="1235">
                  <c:v>1.3387999410491593</c:v>
                </c:pt>
                <c:pt idx="1236">
                  <c:v>1.3255078891673753</c:v>
                </c:pt>
                <c:pt idx="1237">
                  <c:v>1.3761931557197082</c:v>
                </c:pt>
                <c:pt idx="1238">
                  <c:v>1.3255078891673753</c:v>
                </c:pt>
                <c:pt idx="1239">
                  <c:v>1.3259753653128123</c:v>
                </c:pt>
                <c:pt idx="1240">
                  <c:v>1.3894852076014923</c:v>
                </c:pt>
                <c:pt idx="1241">
                  <c:v>1.3653840448127275</c:v>
                </c:pt>
                <c:pt idx="1242">
                  <c:v>1.3894852076014923</c:v>
                </c:pt>
                <c:pt idx="1243">
                  <c:v>1.7511762516073766</c:v>
                </c:pt>
                <c:pt idx="1244">
                  <c:v>1.7403671407003958</c:v>
                </c:pt>
                <c:pt idx="1245">
                  <c:v>1.7536591925821798</c:v>
                </c:pt>
                <c:pt idx="1246">
                  <c:v>1.7320409707682183</c:v>
                </c:pt>
                <c:pt idx="1247">
                  <c:v>1.6705465933089045</c:v>
                </c:pt>
                <c:pt idx="1248">
                  <c:v>1.6838386451906886</c:v>
                </c:pt>
                <c:pt idx="1249">
                  <c:v>1.6971306970724727</c:v>
                </c:pt>
                <c:pt idx="1250">
                  <c:v>1.7237148008360408</c:v>
                </c:pt>
                <c:pt idx="1251">
                  <c:v>1.8117932820589231</c:v>
                </c:pt>
                <c:pt idx="1252">
                  <c:v>1.7985012301771386</c:v>
                </c:pt>
                <c:pt idx="1253">
                  <c:v>1.8467035557546683</c:v>
                </c:pt>
                <c:pt idx="1254">
                  <c:v>1.7680345902596031</c:v>
                </c:pt>
                <c:pt idx="1255">
                  <c:v>1.741450486496035</c:v>
                </c:pt>
                <c:pt idx="1256">
                  <c:v>1.4451363561034318</c:v>
                </c:pt>
                <c:pt idx="1257">
                  <c:v>1.3304737711169818</c:v>
                </c:pt>
                <c:pt idx="1258">
                  <c:v>1.3171817192351978</c:v>
                </c:pt>
                <c:pt idx="1259">
                  <c:v>1.3653840448127275</c:v>
                </c:pt>
                <c:pt idx="1260">
                  <c:v>1.3761931557197082</c:v>
                </c:pt>
                <c:pt idx="1261">
                  <c:v>1.3520919929309434</c:v>
                </c:pt>
                <c:pt idx="1262">
                  <c:v>1.3520919929309434</c:v>
                </c:pt>
                <c:pt idx="1263">
                  <c:v>1.3520919929309434</c:v>
                </c:pt>
                <c:pt idx="1264">
                  <c:v>1.3653840448127275</c:v>
                </c:pt>
                <c:pt idx="1265">
                  <c:v>1.3894852076014923</c:v>
                </c:pt>
                <c:pt idx="1266">
                  <c:v>1.4548621212147734</c:v>
                </c:pt>
                <c:pt idx="1267">
                  <c:v>1.7403671407003958</c:v>
                </c:pt>
                <c:pt idx="1268">
                  <c:v>1.7270750888186117</c:v>
                </c:pt>
                <c:pt idx="1269">
                  <c:v>1.7378841997255925</c:v>
                </c:pt>
                <c:pt idx="1270">
                  <c:v>1.7511762516073766</c:v>
                </c:pt>
                <c:pt idx="1271">
                  <c:v>1.7378841997255925</c:v>
                </c:pt>
                <c:pt idx="1272">
                  <c:v>1.7245921478438084</c:v>
                </c:pt>
                <c:pt idx="1273">
                  <c:v>1.6306704376635524</c:v>
                </c:pt>
                <c:pt idx="1274">
                  <c:v>1.7536591925821798</c:v>
                </c:pt>
                <c:pt idx="1275">
                  <c:v>1.7403671407003958</c:v>
                </c:pt>
                <c:pt idx="1276">
                  <c:v>1.6439624895453364</c:v>
                </c:pt>
                <c:pt idx="1277">
                  <c:v>1.7270750888186117</c:v>
                </c:pt>
                <c:pt idx="1278">
                  <c:v>1.7644683034891606</c:v>
                </c:pt>
                <c:pt idx="1279">
                  <c:v>1.7137830369368277</c:v>
                </c:pt>
                <c:pt idx="1280">
                  <c:v>1.6725072861123114</c:v>
                </c:pt>
                <c:pt idx="1281">
                  <c:v>1.4123448999028554</c:v>
                </c:pt>
                <c:pt idx="1282">
                  <c:v>1.4617886959677868</c:v>
                </c:pt>
                <c:pt idx="1283">
                  <c:v>1.4617886959677868</c:v>
                </c:pt>
                <c:pt idx="1284">
                  <c:v>1.3629011038379242</c:v>
                </c:pt>
                <c:pt idx="1285">
                  <c:v>1.3496090519561401</c:v>
                </c:pt>
                <c:pt idx="1286">
                  <c:v>1.3363170000743561</c:v>
                </c:pt>
                <c:pt idx="1287">
                  <c:v>1.3122158372855912</c:v>
                </c:pt>
                <c:pt idx="1288">
                  <c:v>1.3387999410491593</c:v>
                </c:pt>
                <c:pt idx="1289">
                  <c:v>1.6484061233235465</c:v>
                </c:pt>
                <c:pt idx="1290">
                  <c:v>1.5785855759320553</c:v>
                </c:pt>
                <c:pt idx="1291">
                  <c:v>1.2586377588961244</c:v>
                </c:pt>
                <c:pt idx="1292">
                  <c:v>1.2985139145414766</c:v>
                </c:pt>
                <c:pt idx="1293">
                  <c:v>1.4274006704434377</c:v>
                </c:pt>
                <c:pt idx="1294">
                  <c:v>1.4406927223252217</c:v>
                </c:pt>
                <c:pt idx="1295">
                  <c:v>1.7635909564813934</c:v>
                </c:pt>
                <c:pt idx="1296">
                  <c:v>1.7768830083631775</c:v>
                </c:pt>
                <c:pt idx="1297">
                  <c:v>1.7901750602449615</c:v>
                </c:pt>
                <c:pt idx="1298">
                  <c:v>1.8998717632818045</c:v>
                </c:pt>
                <c:pt idx="1299">
                  <c:v>1.8865797114000209</c:v>
                </c:pt>
                <c:pt idx="1300">
                  <c:v>1.8998717632818045</c:v>
                </c:pt>
                <c:pt idx="1301">
                  <c:v>1.913163815163589</c:v>
                </c:pt>
                <c:pt idx="1302">
                  <c:v>1.8477869015503074</c:v>
                </c:pt>
                <c:pt idx="1303">
                  <c:v>1.8477869015503074</c:v>
                </c:pt>
                <c:pt idx="1304">
                  <c:v>1.8344948496685236</c:v>
                </c:pt>
                <c:pt idx="1305">
                  <c:v>1.7946186940231712</c:v>
                </c:pt>
                <c:pt idx="1306">
                  <c:v>1.4983045636305681</c:v>
                </c:pt>
                <c:pt idx="1307">
                  <c:v>1.485012511748784</c:v>
                </c:pt>
                <c:pt idx="1308">
                  <c:v>1.471720459867</c:v>
                </c:pt>
                <c:pt idx="1309">
                  <c:v>1.510513269716713</c:v>
                </c:pt>
                <c:pt idx="1310">
                  <c:v>1.5346144325054778</c:v>
                </c:pt>
                <c:pt idx="1311">
                  <c:v>1.5186813149571279</c:v>
                </c:pt>
                <c:pt idx="1312">
                  <c:v>1.5319733668389119</c:v>
                </c:pt>
                <c:pt idx="1313">
                  <c:v>1.8415795491132991</c:v>
                </c:pt>
                <c:pt idx="1314">
                  <c:v>1.8415795491132991</c:v>
                </c:pt>
                <c:pt idx="1315">
                  <c:v>1.8548716009950832</c:v>
                </c:pt>
                <c:pt idx="1316">
                  <c:v>1.5242727977439341</c:v>
                </c:pt>
                <c:pt idx="1317">
                  <c:v>1.5965762861102286</c:v>
                </c:pt>
                <c:pt idx="1318">
                  <c:v>1.8928904165028317</c:v>
                </c:pt>
                <c:pt idx="1319">
                  <c:v>1.9913105324872573</c:v>
                </c:pt>
                <c:pt idx="1320">
                  <c:v>1.9431082069097276</c:v>
                </c:pt>
                <c:pt idx="1321">
                  <c:v>1.9069564627265803</c:v>
                </c:pt>
                <c:pt idx="1322">
                  <c:v>1.9069564627265803</c:v>
                </c:pt>
                <c:pt idx="1323">
                  <c:v>1.8708047185434331</c:v>
                </c:pt>
                <c:pt idx="1324">
                  <c:v>1.8708047185434331</c:v>
                </c:pt>
                <c:pt idx="1325">
                  <c:v>1.8467035557546683</c:v>
                </c:pt>
                <c:pt idx="1326">
                  <c:v>1.8708047185434331</c:v>
                </c:pt>
                <c:pt idx="1327">
                  <c:v>1.8068274001093161</c:v>
                </c:pt>
                <c:pt idx="1328">
                  <c:v>1.8043444591345128</c:v>
                </c:pt>
                <c:pt idx="1329">
                  <c:v>1.7522595974030157</c:v>
                </c:pt>
                <c:pt idx="1330">
                  <c:v>1.7655516492847998</c:v>
                </c:pt>
                <c:pt idx="1331">
                  <c:v>1.4293613632468445</c:v>
                </c:pt>
                <c:pt idx="1332">
                  <c:v>1.3018742025240475</c:v>
                </c:pt>
                <c:pt idx="1333">
                  <c:v>1.1921774994872041</c:v>
                </c:pt>
                <c:pt idx="1334">
                  <c:v>1.4884916298798072</c:v>
                </c:pt>
                <c:pt idx="1335">
                  <c:v>1.549986007339121</c:v>
                </c:pt>
                <c:pt idx="1336">
                  <c:v>1.5283677855251594</c:v>
                </c:pt>
                <c:pt idx="1337">
                  <c:v>1.6070367510202246</c:v>
                </c:pt>
                <c:pt idx="1338">
                  <c:v>1.5682439411705116</c:v>
                </c:pt>
                <c:pt idx="1339">
                  <c:v>1.5815359930522956</c:v>
                </c:pt>
                <c:pt idx="1340">
                  <c:v>1.6336208547837927</c:v>
                </c:pt>
                <c:pt idx="1341">
                  <c:v>1.6469129066655768</c:v>
                </c:pt>
                <c:pt idx="1342">
                  <c:v>1.6734970104291449</c:v>
                </c:pt>
                <c:pt idx="1343">
                  <c:v>1.7133731660744973</c:v>
                </c:pt>
                <c:pt idx="1344">
                  <c:v>1.7266652179562814</c:v>
                </c:pt>
                <c:pt idx="1345">
                  <c:v>1.7399572698380654</c:v>
                </c:pt>
                <c:pt idx="1346">
                  <c:v>1.7532493217198493</c:v>
                </c:pt>
                <c:pt idx="1347">
                  <c:v>1.7532493217198493</c:v>
                </c:pt>
                <c:pt idx="1348">
                  <c:v>1.7532493217198493</c:v>
                </c:pt>
                <c:pt idx="1349">
                  <c:v>1.8496539728749086</c:v>
                </c:pt>
                <c:pt idx="1350">
                  <c:v>1.7881595954155951</c:v>
                </c:pt>
                <c:pt idx="1351">
                  <c:v>1.7635909564813934</c:v>
                </c:pt>
                <c:pt idx="1352">
                  <c:v>1.4102260824076862</c:v>
                </c:pt>
                <c:pt idx="1353">
                  <c:v>1.35705787488055</c:v>
                </c:pt>
                <c:pt idx="1354">
                  <c:v>1.3171817192351978</c:v>
                </c:pt>
                <c:pt idx="1355">
                  <c:v>1.2423952898941</c:v>
                </c:pt>
                <c:pt idx="1356">
                  <c:v>1.2158111861305319</c:v>
                </c:pt>
                <c:pt idx="1357">
                  <c:v>1.1892270823669637</c:v>
                </c:pt>
                <c:pt idx="1358">
                  <c:v>1.1892270823669637</c:v>
                </c:pt>
                <c:pt idx="1359">
                  <c:v>1.2291032380123159</c:v>
                </c:pt>
                <c:pt idx="1360">
                  <c:v>1.3038896673534137</c:v>
                </c:pt>
                <c:pt idx="1361">
                  <c:v>1.3304737711169818</c:v>
                </c:pt>
                <c:pt idx="1362">
                  <c:v>1.35705787488055</c:v>
                </c:pt>
                <c:pt idx="1363">
                  <c:v>1.640079953391369</c:v>
                </c:pt>
                <c:pt idx="1364">
                  <c:v>1.6184617315774075</c:v>
                </c:pt>
                <c:pt idx="1365">
                  <c:v>1.6838386451906886</c:v>
                </c:pt>
                <c:pt idx="1366">
                  <c:v>1.7237148008360408</c:v>
                </c:pt>
                <c:pt idx="1367">
                  <c:v>1.7370068527178248</c:v>
                </c:pt>
                <c:pt idx="1368">
                  <c:v>1.7586250745317864</c:v>
                </c:pt>
                <c:pt idx="1369">
                  <c:v>1.8334115038728842</c:v>
                </c:pt>
                <c:pt idx="1370">
                  <c:v>1.7852091782953545</c:v>
                </c:pt>
                <c:pt idx="1371">
                  <c:v>1.7852091782953545</c:v>
                </c:pt>
                <c:pt idx="1372">
                  <c:v>1.8117932820589231</c:v>
                </c:pt>
                <c:pt idx="1373">
                  <c:v>1.8117932820589231</c:v>
                </c:pt>
                <c:pt idx="1374">
                  <c:v>1.7901750602449615</c:v>
                </c:pt>
                <c:pt idx="1375">
                  <c:v>1.7502989045996089</c:v>
                </c:pt>
                <c:pt idx="1376">
                  <c:v>1.4141086185616536</c:v>
                </c:pt>
                <c:pt idx="1377">
                  <c:v>1.3742324629163014</c:v>
                </c:pt>
                <c:pt idx="1378">
                  <c:v>1.2822714455394522</c:v>
                </c:pt>
                <c:pt idx="1379">
                  <c:v>1.2773055635898456</c:v>
                </c:pt>
                <c:pt idx="1380">
                  <c:v>1.272339681640239</c:v>
                </c:pt>
                <c:pt idx="1381">
                  <c:v>1.1842612004173572</c:v>
                </c:pt>
                <c:pt idx="1382">
                  <c:v>1.2191714741131028</c:v>
                </c:pt>
                <c:pt idx="1383">
                  <c:v>1.2457555778766709</c:v>
                </c:pt>
                <c:pt idx="1384">
                  <c:v>1.2856317335220231</c:v>
                </c:pt>
                <c:pt idx="1385">
                  <c:v>1.3255078891673753</c:v>
                </c:pt>
                <c:pt idx="1386">
                  <c:v>1.3387999410491593</c:v>
                </c:pt>
                <c:pt idx="1387">
                  <c:v>1.3520919929309434</c:v>
                </c:pt>
                <c:pt idx="1388">
                  <c:v>1.3653840448127275</c:v>
                </c:pt>
                <c:pt idx="1389">
                  <c:v>1.7004909850550436</c:v>
                </c:pt>
                <c:pt idx="1390">
                  <c:v>1.7403671407003958</c:v>
                </c:pt>
                <c:pt idx="1391">
                  <c:v>1.7669512444639639</c:v>
                </c:pt>
                <c:pt idx="1392">
                  <c:v>1.7669512444639639</c:v>
                </c:pt>
                <c:pt idx="1393">
                  <c:v>1.793535348227532</c:v>
                </c:pt>
                <c:pt idx="1394">
                  <c:v>1.793535348227532</c:v>
                </c:pt>
                <c:pt idx="1395">
                  <c:v>1.8043444591345128</c:v>
                </c:pt>
                <c:pt idx="1396">
                  <c:v>1.8043444591345128</c:v>
                </c:pt>
                <c:pt idx="1397">
                  <c:v>1.7777603553709447</c:v>
                </c:pt>
                <c:pt idx="1398">
                  <c:v>1.7873279957905237</c:v>
                </c:pt>
                <c:pt idx="1399">
                  <c:v>1.7740359439087396</c:v>
                </c:pt>
                <c:pt idx="1400">
                  <c:v>1.7378841997255925</c:v>
                </c:pt>
                <c:pt idx="1401">
                  <c:v>1.6857993379940954</c:v>
                </c:pt>
                <c:pt idx="1402">
                  <c:v>1.3629011038379242</c:v>
                </c:pt>
                <c:pt idx="1403">
                  <c:v>1.2728071577856761</c:v>
                </c:pt>
                <c:pt idx="1404">
                  <c:v>1.2715656872982743</c:v>
                </c:pt>
                <c:pt idx="1405">
                  <c:v>1.2715656872982743</c:v>
                </c:pt>
                <c:pt idx="1406">
                  <c:v>1.259515105903892</c:v>
                </c:pt>
                <c:pt idx="1407">
                  <c:v>1.2582736354164903</c:v>
                </c:pt>
                <c:pt idx="1408">
                  <c:v>1.4835257479302006</c:v>
                </c:pt>
                <c:pt idx="1409">
                  <c:v>1.4473740037470535</c:v>
                </c:pt>
                <c:pt idx="1410">
                  <c:v>1.435323422352671</c:v>
                </c:pt>
                <c:pt idx="1411">
                  <c:v>1.1390092919600678</c:v>
                </c:pt>
                <c:pt idx="1412">
                  <c:v>1.165593395723636</c:v>
                </c:pt>
                <c:pt idx="1413">
                  <c:v>1.5405764916113043</c:v>
                </c:pt>
                <c:pt idx="1414">
                  <c:v>1.4994588654785506</c:v>
                </c:pt>
                <c:pt idx="1415">
                  <c:v>1.5139923878477362</c:v>
                </c:pt>
                <c:pt idx="1416">
                  <c:v>1.6008293985832165</c:v>
                </c:pt>
                <c:pt idx="1417">
                  <c:v>1.6141214504650006</c:v>
                </c:pt>
                <c:pt idx="1418">
                  <c:v>1.6635652465299318</c:v>
                </c:pt>
                <c:pt idx="1419">
                  <c:v>1.6286549728341861</c:v>
                </c:pt>
                <c:pt idx="1420">
                  <c:v>1.6070367510202246</c:v>
                </c:pt>
                <c:pt idx="1421">
                  <c:v>1.6203288029020086</c:v>
                </c:pt>
                <c:pt idx="1422">
                  <c:v>1.6336208547837927</c:v>
                </c:pt>
                <c:pt idx="1423">
                  <c:v>1.6336208547837927</c:v>
                </c:pt>
                <c:pt idx="1424">
                  <c:v>1.7287840354514503</c:v>
                </c:pt>
                <c:pt idx="1425">
                  <c:v>1.6901493502934999</c:v>
                </c:pt>
                <c:pt idx="1426">
                  <c:v>1.6768572984117158</c:v>
                </c:pt>
                <c:pt idx="1427">
                  <c:v>1.3938352199008968</c:v>
                </c:pt>
                <c:pt idx="1428">
                  <c:v>1.353800939563782</c:v>
                </c:pt>
                <c:pt idx="1429">
                  <c:v>1.3911941542343309</c:v>
                </c:pt>
                <c:pt idx="1430">
                  <c:v>1.3791435728399486</c:v>
                </c:pt>
                <c:pt idx="1431">
                  <c:v>1.3550424100511838</c:v>
                </c:pt>
                <c:pt idx="1432">
                  <c:v>1.3683344619329678</c:v>
                </c:pt>
                <c:pt idx="1433">
                  <c:v>1.3816265138147519</c:v>
                </c:pt>
                <c:pt idx="1434">
                  <c:v>1.3816265138147519</c:v>
                </c:pt>
                <c:pt idx="1435">
                  <c:v>1.4190197284853008</c:v>
                </c:pt>
                <c:pt idx="1436">
                  <c:v>1.4323117803670848</c:v>
                </c:pt>
                <c:pt idx="1437">
                  <c:v>1.3638908281547577</c:v>
                </c:pt>
                <c:pt idx="1438">
                  <c:v>1.4843966420985819</c:v>
                </c:pt>
                <c:pt idx="1439">
                  <c:v>1.497688693980366</c:v>
                </c:pt>
                <c:pt idx="1440">
                  <c:v>1.51098074586215</c:v>
                </c:pt>
                <c:pt idx="1441">
                  <c:v>1.5242727977439341</c:v>
                </c:pt>
                <c:pt idx="1442">
                  <c:v>1.5242727977439341</c:v>
                </c:pt>
                <c:pt idx="1443">
                  <c:v>1.5508569015075024</c:v>
                </c:pt>
                <c:pt idx="1444">
                  <c:v>1.5508569015075024</c:v>
                </c:pt>
                <c:pt idx="1445">
                  <c:v>1.5641489533892865</c:v>
                </c:pt>
                <c:pt idx="1446">
                  <c:v>1.5400477906005217</c:v>
                </c:pt>
                <c:pt idx="1447">
                  <c:v>1.5134636868369535</c:v>
                </c:pt>
                <c:pt idx="1448">
                  <c:v>1.4868795830733852</c:v>
                </c:pt>
                <c:pt idx="1449">
                  <c:v>1.4120931537322874</c:v>
                </c:pt>
                <c:pt idx="1450">
                  <c:v>1.4071272717826808</c:v>
                </c:pt>
                <c:pt idx="1451">
                  <c:v>1.3938352199008968</c:v>
                </c:pt>
                <c:pt idx="1452">
                  <c:v>1.280255980710086</c:v>
                </c:pt>
                <c:pt idx="1453">
                  <c:v>1.2575544131004852</c:v>
                </c:pt>
                <c:pt idx="1454">
                  <c:v>1.2575544131004852</c:v>
                </c:pt>
                <c:pt idx="1455">
                  <c:v>1.3672511161373286</c:v>
                </c:pt>
                <c:pt idx="1456">
                  <c:v>1.3284583062876156</c:v>
                </c:pt>
                <c:pt idx="1457">
                  <c:v>1.3791435728399486</c:v>
                </c:pt>
                <c:pt idx="1458">
                  <c:v>1.3816265138147519</c:v>
                </c:pt>
                <c:pt idx="1459">
                  <c:v>1.4318443042216478</c:v>
                </c:pt>
                <c:pt idx="1460">
                  <c:v>1.4692375188921967</c:v>
                </c:pt>
                <c:pt idx="1461">
                  <c:v>1.5346144325054778</c:v>
                </c:pt>
                <c:pt idx="1462">
                  <c:v>1.5479064843872619</c:v>
                </c:pt>
                <c:pt idx="1463">
                  <c:v>1.5479064843872619</c:v>
                </c:pt>
                <c:pt idx="1464">
                  <c:v>1.5611985362690459</c:v>
                </c:pt>
                <c:pt idx="1465">
                  <c:v>1.5611985362690459</c:v>
                </c:pt>
                <c:pt idx="1466">
                  <c:v>1.57449058815083</c:v>
                </c:pt>
                <c:pt idx="1467">
                  <c:v>1.57449058815083</c:v>
                </c:pt>
                <c:pt idx="1468">
                  <c:v>1.57449058815083</c:v>
                </c:pt>
                <c:pt idx="1469">
                  <c:v>1.57449058815083</c:v>
                </c:pt>
                <c:pt idx="1470">
                  <c:v>1.57449058815083</c:v>
                </c:pt>
                <c:pt idx="1471">
                  <c:v>1.5224057264193329</c:v>
                </c:pt>
                <c:pt idx="1472">
                  <c:v>1.5091136745375489</c:v>
                </c:pt>
                <c:pt idx="1473">
                  <c:v>1.4958216226557648</c:v>
                </c:pt>
                <c:pt idx="1474">
                  <c:v>1.4958216226557648</c:v>
                </c:pt>
                <c:pt idx="1475">
                  <c:v>1.4825295707739807</c:v>
                </c:pt>
                <c:pt idx="1476">
                  <c:v>1.7655516492847998</c:v>
                </c:pt>
                <c:pt idx="1477">
                  <c:v>1.4190197284853008</c:v>
                </c:pt>
                <c:pt idx="1478">
                  <c:v>1.4190197284853008</c:v>
                </c:pt>
                <c:pt idx="1479">
                  <c:v>1.4190197284853008</c:v>
                </c:pt>
                <c:pt idx="1480">
                  <c:v>1.4190197284853008</c:v>
                </c:pt>
                <c:pt idx="1481">
                  <c:v>1.4190197284853008</c:v>
                </c:pt>
                <c:pt idx="1482">
                  <c:v>1.4190197284853008</c:v>
                </c:pt>
                <c:pt idx="1483">
                  <c:v>1.4323117803670848</c:v>
                </c:pt>
                <c:pt idx="1484">
                  <c:v>1.4456038322488689</c:v>
                </c:pt>
                <c:pt idx="1485">
                  <c:v>1.4456038322488689</c:v>
                </c:pt>
                <c:pt idx="1486">
                  <c:v>1.4456038322488689</c:v>
                </c:pt>
                <c:pt idx="1487">
                  <c:v>1.4456038322488689</c:v>
                </c:pt>
                <c:pt idx="1488">
                  <c:v>1.4456038322488689</c:v>
                </c:pt>
                <c:pt idx="1489">
                  <c:v>1.458895884130653</c:v>
                </c:pt>
                <c:pt idx="1490">
                  <c:v>1.458895884130653</c:v>
                </c:pt>
                <c:pt idx="1491">
                  <c:v>1.458895884130653</c:v>
                </c:pt>
                <c:pt idx="1492">
                  <c:v>1.5095811506829862</c:v>
                </c:pt>
                <c:pt idx="1493">
                  <c:v>1.5216317320773685</c:v>
                </c:pt>
                <c:pt idx="1494">
                  <c:v>1.5095811506829862</c:v>
                </c:pt>
                <c:pt idx="1495">
                  <c:v>1.5228732025647702</c:v>
                </c:pt>
                <c:pt idx="1496">
                  <c:v>1.472187936012437</c:v>
                </c:pt>
                <c:pt idx="1497">
                  <c:v>1.4950476283138001</c:v>
                </c:pt>
                <c:pt idx="1498">
                  <c:v>1.5179073206151634</c:v>
                </c:pt>
                <c:pt idx="1499">
                  <c:v>1.4817555764320161</c:v>
                </c:pt>
                <c:pt idx="1500">
                  <c:v>1.539525542429125</c:v>
                </c:pt>
                <c:pt idx="1501">
                  <c:v>1.4551714726684479</c:v>
                </c:pt>
                <c:pt idx="1502">
                  <c:v>1.4551714726684479</c:v>
                </c:pt>
                <c:pt idx="1503">
                  <c:v>1.4190197284853008</c:v>
                </c:pt>
                <c:pt idx="1504">
                  <c:v>1.4431208912740656</c:v>
                </c:pt>
                <c:pt idx="1505">
                  <c:v>1.4190197284853008</c:v>
                </c:pt>
                <c:pt idx="1506">
                  <c:v>1.4190197284853008</c:v>
                </c:pt>
                <c:pt idx="1507">
                  <c:v>1.4190197284853008</c:v>
                </c:pt>
                <c:pt idx="1508">
                  <c:v>1.458895884130653</c:v>
                </c:pt>
                <c:pt idx="1509">
                  <c:v>1.472187936012437</c:v>
                </c:pt>
                <c:pt idx="1510">
                  <c:v>1.4854799878942213</c:v>
                </c:pt>
                <c:pt idx="1511">
                  <c:v>1.4854799878942213</c:v>
                </c:pt>
                <c:pt idx="1512">
                  <c:v>1.4854799878942213</c:v>
                </c:pt>
                <c:pt idx="1513">
                  <c:v>1.4854799878942213</c:v>
                </c:pt>
                <c:pt idx="1514">
                  <c:v>1.4854799878942213</c:v>
                </c:pt>
                <c:pt idx="1515">
                  <c:v>1.4854799878942213</c:v>
                </c:pt>
                <c:pt idx="1516">
                  <c:v>1.4854799878942213</c:v>
                </c:pt>
                <c:pt idx="1517">
                  <c:v>1.4854799878942213</c:v>
                </c:pt>
                <c:pt idx="1518">
                  <c:v>1.472187936012437</c:v>
                </c:pt>
                <c:pt idx="1519">
                  <c:v>1.472187936012437</c:v>
                </c:pt>
                <c:pt idx="1520">
                  <c:v>1.472187936012437</c:v>
                </c:pt>
                <c:pt idx="1521">
                  <c:v>1.472187936012437</c:v>
                </c:pt>
                <c:pt idx="1522">
                  <c:v>1.4950476283138001</c:v>
                </c:pt>
                <c:pt idx="1523">
                  <c:v>1.4817555764320161</c:v>
                </c:pt>
                <c:pt idx="1524">
                  <c:v>1.4950476283138001</c:v>
                </c:pt>
                <c:pt idx="1525">
                  <c:v>1.4817555764320161</c:v>
                </c:pt>
                <c:pt idx="1526">
                  <c:v>1.468463524550232</c:v>
                </c:pt>
                <c:pt idx="1527">
                  <c:v>1.4456038322488689</c:v>
                </c:pt>
                <c:pt idx="1528">
                  <c:v>1.4456038322488689</c:v>
                </c:pt>
                <c:pt idx="1529">
                  <c:v>1.4817555764320161</c:v>
                </c:pt>
                <c:pt idx="1530">
                  <c:v>1.4456038322488689</c:v>
                </c:pt>
                <c:pt idx="1531">
                  <c:v>1.4817555764320161</c:v>
                </c:pt>
                <c:pt idx="1532">
                  <c:v>1.4456038322488689</c:v>
                </c:pt>
                <c:pt idx="1533">
                  <c:v>1.458895884130653</c:v>
                </c:pt>
                <c:pt idx="1534">
                  <c:v>1.458895884130653</c:v>
                </c:pt>
                <c:pt idx="1535">
                  <c:v>1.4131764995279268</c:v>
                </c:pt>
                <c:pt idx="1536">
                  <c:v>1.4264685514097108</c:v>
                </c:pt>
                <c:pt idx="1537">
                  <c:v>1.4613788251054565</c:v>
                </c:pt>
                <c:pt idx="1538">
                  <c:v>1.4613788251054565</c:v>
                </c:pt>
                <c:pt idx="1539">
                  <c:v>1.4613788251054565</c:v>
                </c:pt>
                <c:pt idx="1540">
                  <c:v>1.3649741739503971</c:v>
                </c:pt>
                <c:pt idx="1541">
                  <c:v>1.4131764995279268</c:v>
                </c:pt>
                <c:pt idx="1542">
                  <c:v>1.4613788251054565</c:v>
                </c:pt>
                <c:pt idx="1543">
                  <c:v>1.4601373546180545</c:v>
                </c:pt>
                <c:pt idx="1544">
                  <c:v>1.3853509252769569</c:v>
                </c:pt>
                <c:pt idx="1545">
                  <c:v>1.4202611989727023</c:v>
                </c:pt>
                <c:pt idx="1546">
                  <c:v>1.3816265138147519</c:v>
                </c:pt>
                <c:pt idx="1547">
                  <c:v>1.3201321363554381</c:v>
                </c:pt>
                <c:pt idx="1548">
                  <c:v>1.3068400844736541</c:v>
                </c:pt>
                <c:pt idx="1549">
                  <c:v>1.29354803259187</c:v>
                </c:pt>
                <c:pt idx="1550">
                  <c:v>1.3550424100511838</c:v>
                </c:pt>
                <c:pt idx="1551">
                  <c:v>1.3683344619329678</c:v>
                </c:pt>
                <c:pt idx="1552">
                  <c:v>1.40821061757832</c:v>
                </c:pt>
                <c:pt idx="1553">
                  <c:v>1.3733003438825744</c:v>
                </c:pt>
                <c:pt idx="1554">
                  <c:v>1.3865923957643584</c:v>
                </c:pt>
                <c:pt idx="1555">
                  <c:v>1.3516821220686128</c:v>
                </c:pt>
                <c:pt idx="1556">
                  <c:v>1.4613788251054565</c:v>
                </c:pt>
                <c:pt idx="1557">
                  <c:v>1.4613788251054565</c:v>
                </c:pt>
                <c:pt idx="1558">
                  <c:v>1.472187936012437</c:v>
                </c:pt>
                <c:pt idx="1559">
                  <c:v>1.4987720397760054</c:v>
                </c:pt>
              </c:numCache>
            </c:numRef>
          </c:xVal>
          <c:yVal>
            <c:numRef>
              <c:f>'mult.lin.reg (3)'!$AD$31:$AD$1590</c:f>
              <c:numCache>
                <c:formatCode>General</c:formatCode>
                <c:ptCount val="1560"/>
                <c:pt idx="0">
                  <c:v>0.36535005258063769</c:v>
                </c:pt>
                <c:pt idx="1">
                  <c:v>0.84124888979187262</c:v>
                </c:pt>
                <c:pt idx="2">
                  <c:v>-0.15875111020812738</c:v>
                </c:pt>
                <c:pt idx="3">
                  <c:v>-0.15875111020812738</c:v>
                </c:pt>
                <c:pt idx="4">
                  <c:v>-0.4587511102081272</c:v>
                </c:pt>
                <c:pt idx="5">
                  <c:v>-7.204316208991135E-2</c:v>
                </c:pt>
                <c:pt idx="6">
                  <c:v>0.29460755150165729</c:v>
                </c:pt>
                <c:pt idx="7">
                  <c:v>-0.3282521407997061</c:v>
                </c:pt>
                <c:pt idx="8">
                  <c:v>0.25845580731850992</c:v>
                </c:pt>
                <c:pt idx="9">
                  <c:v>0.96383777249436964</c:v>
                </c:pt>
                <c:pt idx="10">
                  <c:v>6.3837772494369505E-2</c:v>
                </c:pt>
                <c:pt idx="11">
                  <c:v>6.3837772494369505E-2</c:v>
                </c:pt>
                <c:pt idx="12">
                  <c:v>-3.6162227505630362E-2</c:v>
                </c:pt>
                <c:pt idx="13">
                  <c:v>-7.3426379558915178E-2</c:v>
                </c:pt>
                <c:pt idx="14">
                  <c:v>0.22657362044108464</c:v>
                </c:pt>
                <c:pt idx="15">
                  <c:v>-0.16013432767713121</c:v>
                </c:pt>
                <c:pt idx="16">
                  <c:v>-0.16013432767713109</c:v>
                </c:pt>
                <c:pt idx="17">
                  <c:v>-0.21035211808402698</c:v>
                </c:pt>
                <c:pt idx="18">
                  <c:v>0.50421373377604417</c:v>
                </c:pt>
                <c:pt idx="19">
                  <c:v>-0.79578626622395565</c:v>
                </c:pt>
                <c:pt idx="20">
                  <c:v>-0.60907831810573976</c:v>
                </c:pt>
                <c:pt idx="21">
                  <c:v>-0.64154419268148999</c:v>
                </c:pt>
                <c:pt idx="22">
                  <c:v>-1.1186845003801267</c:v>
                </c:pt>
                <c:pt idx="23">
                  <c:v>-1.2707693621116243</c:v>
                </c:pt>
                <c:pt idx="24">
                  <c:v>-1.2707693621116243</c:v>
                </c:pt>
                <c:pt idx="25">
                  <c:v>-1.4707693621116242</c:v>
                </c:pt>
                <c:pt idx="26">
                  <c:v>-1.4707693621116242</c:v>
                </c:pt>
                <c:pt idx="27">
                  <c:v>-0.5707693621116241</c:v>
                </c:pt>
                <c:pt idx="28">
                  <c:v>-1.5707693621116243</c:v>
                </c:pt>
                <c:pt idx="29">
                  <c:v>-1.6599602512046436</c:v>
                </c:pt>
                <c:pt idx="30">
                  <c:v>-1.3502635481678003</c:v>
                </c:pt>
                <c:pt idx="31">
                  <c:v>0.97632055559576791</c:v>
                </c:pt>
                <c:pt idx="32">
                  <c:v>2.8627286320406191</c:v>
                </c:pt>
                <c:pt idx="33">
                  <c:v>0.66505018090727308</c:v>
                </c:pt>
                <c:pt idx="34">
                  <c:v>1.7013309877076845</c:v>
                </c:pt>
                <c:pt idx="35">
                  <c:v>0.17999995320274986</c:v>
                </c:pt>
                <c:pt idx="36">
                  <c:v>0.51987610884810187</c:v>
                </c:pt>
                <c:pt idx="37">
                  <c:v>0.63316816072988602</c:v>
                </c:pt>
                <c:pt idx="38">
                  <c:v>0.84646021261167026</c:v>
                </c:pt>
                <c:pt idx="39">
                  <c:v>0.93316816072988606</c:v>
                </c:pt>
                <c:pt idx="40">
                  <c:v>1.8464602126116703</c:v>
                </c:pt>
                <c:pt idx="41">
                  <c:v>0.60816394098189241</c:v>
                </c:pt>
                <c:pt idx="42">
                  <c:v>0.56828778533654001</c:v>
                </c:pt>
                <c:pt idx="43">
                  <c:v>0.50521352386165175</c:v>
                </c:pt>
                <c:pt idx="44">
                  <c:v>0.24371914640233805</c:v>
                </c:pt>
                <c:pt idx="45">
                  <c:v>0.28202810239645393</c:v>
                </c:pt>
                <c:pt idx="46">
                  <c:v>0.71851826010777398</c:v>
                </c:pt>
                <c:pt idx="47">
                  <c:v>0.11851826010777389</c:v>
                </c:pt>
                <c:pt idx="48">
                  <c:v>1.1052262082259898</c:v>
                </c:pt>
                <c:pt idx="49">
                  <c:v>5.2262082259897369E-3</c:v>
                </c:pt>
                <c:pt idx="50">
                  <c:v>-8.0658436557943247E-3</c:v>
                </c:pt>
                <c:pt idx="51">
                  <c:v>-0.20806584365579428</c:v>
                </c:pt>
                <c:pt idx="52">
                  <c:v>-0.22135789553757834</c:v>
                </c:pt>
                <c:pt idx="53">
                  <c:v>-0.22135789553757834</c:v>
                </c:pt>
                <c:pt idx="54">
                  <c:v>1.5919341563442058</c:v>
                </c:pt>
                <c:pt idx="55">
                  <c:v>1.3330841119678447</c:v>
                </c:pt>
                <c:pt idx="56">
                  <c:v>1.2580883317158387</c:v>
                </c:pt>
                <c:pt idx="57">
                  <c:v>1.5583817313887882</c:v>
                </c:pt>
                <c:pt idx="58">
                  <c:v>0.64309992462909915</c:v>
                </c:pt>
                <c:pt idx="59">
                  <c:v>0.83117840585198111</c:v>
                </c:pt>
                <c:pt idx="60">
                  <c:v>0.9829760802744516</c:v>
                </c:pt>
                <c:pt idx="61">
                  <c:v>0.96968402839266732</c:v>
                </c:pt>
                <c:pt idx="62">
                  <c:v>1.1444704577337652</c:v>
                </c:pt>
                <c:pt idx="63">
                  <c:v>1.0696840283926674</c:v>
                </c:pt>
                <c:pt idx="64">
                  <c:v>1.0696840283926674</c:v>
                </c:pt>
                <c:pt idx="65">
                  <c:v>2.0165158208655312</c:v>
                </c:pt>
                <c:pt idx="66">
                  <c:v>1.0048941737617778</c:v>
                </c:pt>
                <c:pt idx="67">
                  <c:v>2.73010774442068</c:v>
                </c:pt>
                <c:pt idx="68">
                  <c:v>3.5035236406571117</c:v>
                </c:pt>
                <c:pt idx="69">
                  <c:v>1.4503554331299757</c:v>
                </c:pt>
                <c:pt idx="70">
                  <c:v>0.66215115670621616</c:v>
                </c:pt>
                <c:pt idx="71">
                  <c:v>0.77544320858800075</c:v>
                </c:pt>
                <c:pt idx="72">
                  <c:v>-0.13784884329378366</c:v>
                </c:pt>
                <c:pt idx="73">
                  <c:v>4.7746696954295231E-2</c:v>
                </c:pt>
                <c:pt idx="74">
                  <c:v>-0.57883740680927342</c:v>
                </c:pt>
                <c:pt idx="75">
                  <c:v>-0.59212945869105749</c:v>
                </c:pt>
                <c:pt idx="76">
                  <c:v>-5.4215105728414592E-3</c:v>
                </c:pt>
                <c:pt idx="77">
                  <c:v>-0.55362383615037114</c:v>
                </c:pt>
                <c:pt idx="78">
                  <c:v>-0.16691588803215529</c:v>
                </c:pt>
                <c:pt idx="79">
                  <c:v>2.1089829491790808</c:v>
                </c:pt>
                <c:pt idx="80">
                  <c:v>3.9555148699785789</c:v>
                </c:pt>
                <c:pt idx="81">
                  <c:v>0.67974182796822125</c:v>
                </c:pt>
                <c:pt idx="82">
                  <c:v>0.59303387985000522</c:v>
                </c:pt>
                <c:pt idx="83">
                  <c:v>0.29303387985000495</c:v>
                </c:pt>
                <c:pt idx="84">
                  <c:v>0.51961798361357325</c:v>
                </c:pt>
                <c:pt idx="85">
                  <c:v>0.30632593173178901</c:v>
                </c:pt>
                <c:pt idx="86">
                  <c:v>1.4063259317317891</c:v>
                </c:pt>
                <c:pt idx="87">
                  <c:v>0.69303387985000509</c:v>
                </c:pt>
                <c:pt idx="88">
                  <c:v>0.70384299075698586</c:v>
                </c:pt>
                <c:pt idx="89">
                  <c:v>0.41623198567954112</c:v>
                </c:pt>
                <c:pt idx="90">
                  <c:v>0.31623198567954103</c:v>
                </c:pt>
                <c:pt idx="91">
                  <c:v>0.11623198567954107</c:v>
                </c:pt>
                <c:pt idx="92">
                  <c:v>0.21623198567954094</c:v>
                </c:pt>
                <c:pt idx="93">
                  <c:v>-0.39337419659484607</c:v>
                </c:pt>
                <c:pt idx="94">
                  <c:v>0.58112504543722499</c:v>
                </c:pt>
                <c:pt idx="95">
                  <c:v>0.39569089729729612</c:v>
                </c:pt>
                <c:pt idx="96">
                  <c:v>-0.90430910270270415</c:v>
                </c:pt>
                <c:pt idx="97">
                  <c:v>-1.004309102702704</c:v>
                </c:pt>
                <c:pt idx="98">
                  <c:v>-1.004309102702704</c:v>
                </c:pt>
                <c:pt idx="99">
                  <c:v>-1.204309102702704</c:v>
                </c:pt>
                <c:pt idx="100">
                  <c:v>-1.0585897180999777</c:v>
                </c:pt>
                <c:pt idx="101">
                  <c:v>-1.2369714962860163</c:v>
                </c:pt>
                <c:pt idx="102">
                  <c:v>-0.93697149628601606</c:v>
                </c:pt>
                <c:pt idx="103">
                  <c:v>2.2763205555957682</c:v>
                </c:pt>
                <c:pt idx="104">
                  <c:v>2.5531224497662319</c:v>
                </c:pt>
                <c:pt idx="105">
                  <c:v>0.37990322007637056</c:v>
                </c:pt>
                <c:pt idx="106">
                  <c:v>7.8629420098083713E-2</c:v>
                </c:pt>
                <c:pt idx="107">
                  <c:v>0.3919214719798676</c:v>
                </c:pt>
                <c:pt idx="108">
                  <c:v>0.10521352386165184</c:v>
                </c:pt>
                <c:pt idx="109">
                  <c:v>0.37862942009808354</c:v>
                </c:pt>
                <c:pt idx="110">
                  <c:v>1.4052135238616517</c:v>
                </c:pt>
                <c:pt idx="111">
                  <c:v>0.44012379755739728</c:v>
                </c:pt>
                <c:pt idx="112">
                  <c:v>-0.10935854036234183</c:v>
                </c:pt>
                <c:pt idx="113">
                  <c:v>0.2507653039923059</c:v>
                </c:pt>
                <c:pt idx="114">
                  <c:v>-3.9328642059942354E-2</c:v>
                </c:pt>
                <c:pt idx="115">
                  <c:v>-6.7621692456349303E-2</c:v>
                </c:pt>
                <c:pt idx="116">
                  <c:v>-0.1087393185891028</c:v>
                </c:pt>
                <c:pt idx="117">
                  <c:v>0.96467657764732895</c:v>
                </c:pt>
                <c:pt idx="118">
                  <c:v>0.9529644097811194</c:v>
                </c:pt>
                <c:pt idx="119">
                  <c:v>-0.97361969398244874</c:v>
                </c:pt>
                <c:pt idx="120">
                  <c:v>-1.025417368404919</c:v>
                </c:pt>
                <c:pt idx="121">
                  <c:v>-1.2351140714417626</c:v>
                </c:pt>
                <c:pt idx="122">
                  <c:v>-1.3137830369368277</c:v>
                </c:pt>
                <c:pt idx="123">
                  <c:v>8.6216963063172392E-2</c:v>
                </c:pt>
                <c:pt idx="124">
                  <c:v>-1.3511762516073764</c:v>
                </c:pt>
                <c:pt idx="125">
                  <c:v>-1.3270750888186118</c:v>
                </c:pt>
                <c:pt idx="126">
                  <c:v>-1.2921648151228662</c:v>
                </c:pt>
                <c:pt idx="127">
                  <c:v>-1.3137830369368277</c:v>
                </c:pt>
                <c:pt idx="128">
                  <c:v>-1.1124125038321617</c:v>
                </c:pt>
                <c:pt idx="129">
                  <c:v>-1.1928807700224844</c:v>
                </c:pt>
                <c:pt idx="130">
                  <c:v>2.2324295337627973</c:v>
                </c:pt>
                <c:pt idx="131">
                  <c:v>1.3324295337627969</c:v>
                </c:pt>
                <c:pt idx="132">
                  <c:v>3.3188376102076482</c:v>
                </c:pt>
                <c:pt idx="133">
                  <c:v>2.3188376102076482</c:v>
                </c:pt>
                <c:pt idx="134">
                  <c:v>-0.46231739697856966</c:v>
                </c:pt>
                <c:pt idx="135">
                  <c:v>-0.36231739697856957</c:v>
                </c:pt>
                <c:pt idx="136">
                  <c:v>-0.67560944886035368</c:v>
                </c:pt>
                <c:pt idx="137">
                  <c:v>-0.48890150074213778</c:v>
                </c:pt>
                <c:pt idx="138">
                  <c:v>-0.61300266353090271</c:v>
                </c:pt>
                <c:pt idx="139">
                  <c:v>-0.67607692500579075</c:v>
                </c:pt>
                <c:pt idx="140">
                  <c:v>0.31063102311242519</c:v>
                </c:pt>
                <c:pt idx="141">
                  <c:v>-0.58936897688757495</c:v>
                </c:pt>
                <c:pt idx="142">
                  <c:v>-0.93958676729447077</c:v>
                </c:pt>
                <c:pt idx="143">
                  <c:v>1.1083283709740324</c:v>
                </c:pt>
                <c:pt idx="144">
                  <c:v>-0.69167162902596779</c:v>
                </c:pt>
                <c:pt idx="145">
                  <c:v>0.10832837097403214</c:v>
                </c:pt>
                <c:pt idx="146">
                  <c:v>-1.0783795771441838</c:v>
                </c:pt>
                <c:pt idx="147">
                  <c:v>-1.0783795771441838</c:v>
                </c:pt>
                <c:pt idx="148">
                  <c:v>-1.1783795771441836</c:v>
                </c:pt>
                <c:pt idx="149">
                  <c:v>-0.9650875252623996</c:v>
                </c:pt>
                <c:pt idx="150">
                  <c:v>-0.95179547338061554</c:v>
                </c:pt>
                <c:pt idx="151">
                  <c:v>0.24820452661938441</c:v>
                </c:pt>
                <c:pt idx="152">
                  <c:v>2.2747886303829521</c:v>
                </c:pt>
                <c:pt idx="153">
                  <c:v>-0.26352032561116334</c:v>
                </c:pt>
                <c:pt idx="154">
                  <c:v>2.0630637781524053</c:v>
                </c:pt>
                <c:pt idx="155">
                  <c:v>0.41097891642090789</c:v>
                </c:pt>
                <c:pt idx="156">
                  <c:v>1.2398656723228687</c:v>
                </c:pt>
                <c:pt idx="157">
                  <c:v>-0.69765333754855696</c:v>
                </c:pt>
                <c:pt idx="158">
                  <c:v>-0.72859055432787923</c:v>
                </c:pt>
                <c:pt idx="159">
                  <c:v>1.9211916552652251</c:v>
                </c:pt>
                <c:pt idx="160">
                  <c:v>1.6691067935337283</c:v>
                </c:pt>
                <c:pt idx="161">
                  <c:v>2.407899603383441</c:v>
                </c:pt>
                <c:pt idx="162">
                  <c:v>1.69333375152337</c:v>
                </c:pt>
                <c:pt idx="163">
                  <c:v>2.6174349143121347</c:v>
                </c:pt>
                <c:pt idx="164">
                  <c:v>1.9412488897918727</c:v>
                </c:pt>
                <c:pt idx="165">
                  <c:v>1.1279568379100888</c:v>
                </c:pt>
                <c:pt idx="166">
                  <c:v>0.92795683791008865</c:v>
                </c:pt>
                <c:pt idx="167">
                  <c:v>-0.28533521397169537</c:v>
                </c:pt>
                <c:pt idx="168">
                  <c:v>-0.65875111020812716</c:v>
                </c:pt>
                <c:pt idx="169">
                  <c:v>-0.35875111020812711</c:v>
                </c:pt>
                <c:pt idx="170">
                  <c:v>-0.37204316208991117</c:v>
                </c:pt>
                <c:pt idx="171">
                  <c:v>-0.47204316208991126</c:v>
                </c:pt>
                <c:pt idx="172">
                  <c:v>-0.38533521397169523</c:v>
                </c:pt>
                <c:pt idx="173">
                  <c:v>0.61466478602830477</c:v>
                </c:pt>
                <c:pt idx="174">
                  <c:v>0.20137273414652079</c:v>
                </c:pt>
                <c:pt idx="175">
                  <c:v>2.4292306378883759</c:v>
                </c:pt>
                <c:pt idx="176">
                  <c:v>2.7400270644310183</c:v>
                </c:pt>
                <c:pt idx="177">
                  <c:v>-3.4662631783700326E-2</c:v>
                </c:pt>
                <c:pt idx="178">
                  <c:v>0.25701119828412233</c:v>
                </c:pt>
                <c:pt idx="179">
                  <c:v>0.17030325016590631</c:v>
                </c:pt>
                <c:pt idx="180">
                  <c:v>-0.10062970509572211</c:v>
                </c:pt>
                <c:pt idx="181">
                  <c:v>0.17030325016590631</c:v>
                </c:pt>
                <c:pt idx="182">
                  <c:v>1.0968873539294746</c:v>
                </c:pt>
                <c:pt idx="183">
                  <c:v>-1.6404697952309477E-2</c:v>
                </c:pt>
                <c:pt idx="184">
                  <c:v>0.15701119828412224</c:v>
                </c:pt>
                <c:pt idx="185">
                  <c:v>0.20679340787722622</c:v>
                </c:pt>
                <c:pt idx="186">
                  <c:v>8.2692245088461513E-2</c:v>
                </c:pt>
                <c:pt idx="187">
                  <c:v>-0.13693622184759513</c:v>
                </c:pt>
                <c:pt idx="188">
                  <c:v>-0.2370652844648593</c:v>
                </c:pt>
                <c:pt idx="189">
                  <c:v>-0.66508752526239967</c:v>
                </c:pt>
                <c:pt idx="190">
                  <c:v>0.63491247473760049</c:v>
                </c:pt>
                <c:pt idx="191">
                  <c:v>-0.67837957714418373</c:v>
                </c:pt>
                <c:pt idx="192">
                  <c:v>-0.77837957714418371</c:v>
                </c:pt>
                <c:pt idx="193">
                  <c:v>-0.99167162902596773</c:v>
                </c:pt>
                <c:pt idx="194">
                  <c:v>-0.99167162902596773</c:v>
                </c:pt>
                <c:pt idx="195">
                  <c:v>-0.99167162902596784</c:v>
                </c:pt>
                <c:pt idx="196">
                  <c:v>-1.0049636809077518</c:v>
                </c:pt>
                <c:pt idx="197">
                  <c:v>1.5083283709740323</c:v>
                </c:pt>
                <c:pt idx="198">
                  <c:v>0.8083283709740321</c:v>
                </c:pt>
                <c:pt idx="199">
                  <c:v>2.421620422855816</c:v>
                </c:pt>
                <c:pt idx="200">
                  <c:v>-0.37852132412578587</c:v>
                </c:pt>
                <c:pt idx="201">
                  <c:v>-0.55317869084961946</c:v>
                </c:pt>
                <c:pt idx="202">
                  <c:v>-0.55317869084961946</c:v>
                </c:pt>
                <c:pt idx="203">
                  <c:v>-0.33988663896783544</c:v>
                </c:pt>
                <c:pt idx="204">
                  <c:v>-0.5398866389678354</c:v>
                </c:pt>
                <c:pt idx="205">
                  <c:v>0.47340541291394866</c:v>
                </c:pt>
                <c:pt idx="206">
                  <c:v>-0.28920137241550248</c:v>
                </c:pt>
                <c:pt idx="207">
                  <c:v>-0.48920137241550243</c:v>
                </c:pt>
                <c:pt idx="208">
                  <c:v>-0.51330253520426727</c:v>
                </c:pt>
                <c:pt idx="209">
                  <c:v>-0.43941916282239846</c:v>
                </c:pt>
                <c:pt idx="210">
                  <c:v>-0.2768123774929474</c:v>
                </c:pt>
                <c:pt idx="211">
                  <c:v>1.2505071787577775</c:v>
                </c:pt>
                <c:pt idx="212">
                  <c:v>-0.34949282124222258</c:v>
                </c:pt>
                <c:pt idx="213">
                  <c:v>-0.49971061164911856</c:v>
                </c:pt>
                <c:pt idx="214">
                  <c:v>-0.91300266353090254</c:v>
                </c:pt>
                <c:pt idx="215">
                  <c:v>-1.1130026635309025</c:v>
                </c:pt>
                <c:pt idx="216">
                  <c:v>-1.1262947154126866</c:v>
                </c:pt>
                <c:pt idx="217">
                  <c:v>-1.1049636809077519</c:v>
                </c:pt>
                <c:pt idx="218">
                  <c:v>0.34559252302731691</c:v>
                </c:pt>
                <c:pt idx="219">
                  <c:v>-1.0714239403166721</c:v>
                </c:pt>
                <c:pt idx="220">
                  <c:v>-1.2340307256461234</c:v>
                </c:pt>
                <c:pt idx="221">
                  <c:v>-1.2207386737643393</c:v>
                </c:pt>
                <c:pt idx="222">
                  <c:v>0.37926132623566078</c:v>
                </c:pt>
                <c:pt idx="223">
                  <c:v>-0.93138639256317068</c:v>
                </c:pt>
                <c:pt idx="224">
                  <c:v>0.71237229923614942</c:v>
                </c:pt>
                <c:pt idx="225">
                  <c:v>1.2207046815322493</c:v>
                </c:pt>
                <c:pt idx="226">
                  <c:v>-0.41578547617907069</c:v>
                </c:pt>
                <c:pt idx="227">
                  <c:v>-0.52770699495618878</c:v>
                </c:pt>
                <c:pt idx="228">
                  <c:v>-0.45292056561509098</c:v>
                </c:pt>
                <c:pt idx="229">
                  <c:v>-0.2263364618515229</c:v>
                </c:pt>
                <c:pt idx="230">
                  <c:v>1.2169160689163405E-2</c:v>
                </c:pt>
                <c:pt idx="231">
                  <c:v>-0.12770699495618876</c:v>
                </c:pt>
                <c:pt idx="232">
                  <c:v>-0.26758315060154092</c:v>
                </c:pt>
                <c:pt idx="233">
                  <c:v>0.34232290334621096</c:v>
                </c:pt>
                <c:pt idx="234">
                  <c:v>-1.0564032966755019</c:v>
                </c:pt>
                <c:pt idx="235">
                  <c:v>-1.3046056222530316</c:v>
                </c:pt>
                <c:pt idx="236">
                  <c:v>-0.54327263690186767</c:v>
                </c:pt>
                <c:pt idx="237">
                  <c:v>-0.75287881917625477</c:v>
                </c:pt>
                <c:pt idx="238">
                  <c:v>0.18174426721046388</c:v>
                </c:pt>
                <c:pt idx="239">
                  <c:v>-0.43154778467132004</c:v>
                </c:pt>
                <c:pt idx="240">
                  <c:v>-0.83154778467131996</c:v>
                </c:pt>
                <c:pt idx="241">
                  <c:v>-0.94483983655310411</c:v>
                </c:pt>
                <c:pt idx="242">
                  <c:v>-1.0448398365531042</c:v>
                </c:pt>
                <c:pt idx="243">
                  <c:v>-1.0581318884348883</c:v>
                </c:pt>
                <c:pt idx="244">
                  <c:v>-1.1448398365531041</c:v>
                </c:pt>
                <c:pt idx="245">
                  <c:v>-1.0581318884348883</c:v>
                </c:pt>
                <c:pt idx="246">
                  <c:v>-1.1340307256461233</c:v>
                </c:pt>
                <c:pt idx="247">
                  <c:v>2.4684522153286794</c:v>
                </c:pt>
                <c:pt idx="248">
                  <c:v>-2.3054010267070213E-2</c:v>
                </c:pt>
                <c:pt idx="249">
                  <c:v>1.9650244709558118</c:v>
                </c:pt>
                <c:pt idx="250">
                  <c:v>-0.44301451166733896</c:v>
                </c:pt>
                <c:pt idx="251">
                  <c:v>-0.28984630414020285</c:v>
                </c:pt>
                <c:pt idx="252">
                  <c:v>-0.16326220037663464</c:v>
                </c:pt>
                <c:pt idx="253">
                  <c:v>-0.15829631842702807</c:v>
                </c:pt>
                <c:pt idx="254">
                  <c:v>-5.8296318427028093E-2</c:v>
                </c:pt>
                <c:pt idx="255">
                  <c:v>1.0417036815729719</c:v>
                </c:pt>
                <c:pt idx="256">
                  <c:v>-0.18488042219059619</c:v>
                </c:pt>
                <c:pt idx="257">
                  <c:v>1.1101536958597973</c:v>
                </c:pt>
                <c:pt idx="258">
                  <c:v>0.89686164397801305</c:v>
                </c:pt>
                <c:pt idx="259">
                  <c:v>0.35698548833266086</c:v>
                </c:pt>
                <c:pt idx="260">
                  <c:v>-0.25630656354912307</c:v>
                </c:pt>
                <c:pt idx="261">
                  <c:v>-0.74902534509678564</c:v>
                </c:pt>
                <c:pt idx="262">
                  <c:v>-0.21799760755500741</c:v>
                </c:pt>
                <c:pt idx="263">
                  <c:v>0.75541828868142469</c:v>
                </c:pt>
                <c:pt idx="264">
                  <c:v>-0.87116581508214352</c:v>
                </c:pt>
                <c:pt idx="265">
                  <c:v>-0.79774991884571178</c:v>
                </c:pt>
                <c:pt idx="266">
                  <c:v>-0.62433402260927984</c:v>
                </c:pt>
                <c:pt idx="267">
                  <c:v>-1.0243340226092799</c:v>
                </c:pt>
                <c:pt idx="268">
                  <c:v>-0.93762607449106383</c:v>
                </c:pt>
                <c:pt idx="269">
                  <c:v>-1.0991204519503777</c:v>
                </c:pt>
                <c:pt idx="270">
                  <c:v>-0.48582840006859351</c:v>
                </c:pt>
                <c:pt idx="271">
                  <c:v>2.7673398074585425</c:v>
                </c:pt>
                <c:pt idx="272">
                  <c:v>-0.50377343663949636</c:v>
                </c:pt>
                <c:pt idx="273">
                  <c:v>1.236102719005856</c:v>
                </c:pt>
                <c:pt idx="274">
                  <c:v>2.3241812002287379</c:v>
                </c:pt>
                <c:pt idx="275">
                  <c:v>0.35076530399230599</c:v>
                </c:pt>
                <c:pt idx="276">
                  <c:v>-0.19606648848055785</c:v>
                </c:pt>
                <c:pt idx="277">
                  <c:v>1.3539693793829355E-2</c:v>
                </c:pt>
                <c:pt idx="278">
                  <c:v>1.3539693793829355E-2</c:v>
                </c:pt>
                <c:pt idx="279">
                  <c:v>-9.9752358087954685E-2</c:v>
                </c:pt>
                <c:pt idx="280">
                  <c:v>-0.12633646185152281</c:v>
                </c:pt>
                <c:pt idx="281">
                  <c:v>0.73378738250312514</c:v>
                </c:pt>
                <c:pt idx="282">
                  <c:v>-0.37950466937865901</c:v>
                </c:pt>
                <c:pt idx="283">
                  <c:v>-0.51938082502401128</c:v>
                </c:pt>
                <c:pt idx="284">
                  <c:v>-0.53267287690579534</c:v>
                </c:pt>
                <c:pt idx="285">
                  <c:v>-0.41134184240086058</c:v>
                </c:pt>
                <c:pt idx="286">
                  <c:v>-0.21134184240086062</c:v>
                </c:pt>
                <c:pt idx="287">
                  <c:v>-0.4379259461644287</c:v>
                </c:pt>
                <c:pt idx="288">
                  <c:v>-0.5645100499279968</c:v>
                </c:pt>
                <c:pt idx="289">
                  <c:v>0.42219789819021925</c:v>
                </c:pt>
                <c:pt idx="290">
                  <c:v>-0.80079085672840833</c:v>
                </c:pt>
                <c:pt idx="291">
                  <c:v>-0.81159996763538911</c:v>
                </c:pt>
                <c:pt idx="292">
                  <c:v>-0.92489201951717315</c:v>
                </c:pt>
                <c:pt idx="293">
                  <c:v>-0.80079085672840833</c:v>
                </c:pt>
                <c:pt idx="294">
                  <c:v>-0.83929647926909456</c:v>
                </c:pt>
                <c:pt idx="295">
                  <c:v>0.63908529891694377</c:v>
                </c:pt>
                <c:pt idx="296">
                  <c:v>-0.43433059731948798</c:v>
                </c:pt>
                <c:pt idx="297">
                  <c:v>-0.74236957994263875</c:v>
                </c:pt>
                <c:pt idx="298">
                  <c:v>-0.48920137241550243</c:v>
                </c:pt>
                <c:pt idx="299">
                  <c:v>-0.44932521677015025</c:v>
                </c:pt>
                <c:pt idx="300">
                  <c:v>-0.33603316488836632</c:v>
                </c:pt>
                <c:pt idx="301">
                  <c:v>-0.44684227579534697</c:v>
                </c:pt>
                <c:pt idx="302">
                  <c:v>0.20107286247315592</c:v>
                </c:pt>
                <c:pt idx="303">
                  <c:v>0.57448875870958793</c:v>
                </c:pt>
                <c:pt idx="304">
                  <c:v>2.8889837392239661</c:v>
                </c:pt>
                <c:pt idx="305">
                  <c:v>0.26239963546039746</c:v>
                </c:pt>
                <c:pt idx="306">
                  <c:v>-0.30249342429728654</c:v>
                </c:pt>
                <c:pt idx="307">
                  <c:v>-0.61578547617907065</c:v>
                </c:pt>
                <c:pt idx="308">
                  <c:v>-0.59048138475771217</c:v>
                </c:pt>
                <c:pt idx="309">
                  <c:v>3.0849649747222596E-2</c:v>
                </c:pt>
                <c:pt idx="310">
                  <c:v>0.46935527228790885</c:v>
                </c:pt>
                <c:pt idx="311">
                  <c:v>-0.92231855777991367</c:v>
                </c:pt>
                <c:pt idx="312">
                  <c:v>-1.0356106096616977</c:v>
                </c:pt>
                <c:pt idx="313">
                  <c:v>-1.2838129352392273</c:v>
                </c:pt>
                <c:pt idx="314">
                  <c:v>-1.2838129352392273</c:v>
                </c:pt>
                <c:pt idx="315">
                  <c:v>-1.2079140980279921</c:v>
                </c:pt>
                <c:pt idx="316">
                  <c:v>-1.3079140980279922</c:v>
                </c:pt>
                <c:pt idx="317">
                  <c:v>0.3787938500902237</c:v>
                </c:pt>
                <c:pt idx="318">
                  <c:v>1.0787938500902239</c:v>
                </c:pt>
                <c:pt idx="319">
                  <c:v>-0.4838129352392273</c:v>
                </c:pt>
                <c:pt idx="320">
                  <c:v>-0.40514396974416211</c:v>
                </c:pt>
                <c:pt idx="321">
                  <c:v>0.11784478517446528</c:v>
                </c:pt>
                <c:pt idx="322">
                  <c:v>0.74802423778297422</c:v>
                </c:pt>
                <c:pt idx="323">
                  <c:v>-0.3531786908496195</c:v>
                </c:pt>
                <c:pt idx="324">
                  <c:v>-0.50526355258111666</c:v>
                </c:pt>
                <c:pt idx="325">
                  <c:v>0.76815234365531526</c:v>
                </c:pt>
                <c:pt idx="326">
                  <c:v>-0.82552072107072205</c:v>
                </c:pt>
                <c:pt idx="327">
                  <c:v>0.2369570016414646</c:v>
                </c:pt>
                <c:pt idx="328">
                  <c:v>0.57075486746707305</c:v>
                </c:pt>
                <c:pt idx="329">
                  <c:v>-0.62924513253292702</c:v>
                </c:pt>
                <c:pt idx="330">
                  <c:v>-0.34253718441471115</c:v>
                </c:pt>
                <c:pt idx="331">
                  <c:v>-0.44253718441471102</c:v>
                </c:pt>
                <c:pt idx="332">
                  <c:v>-0.42924513253292695</c:v>
                </c:pt>
                <c:pt idx="333">
                  <c:v>0.71867000573557571</c:v>
                </c:pt>
                <c:pt idx="334">
                  <c:v>-0.26803794238264023</c:v>
                </c:pt>
                <c:pt idx="335">
                  <c:v>-0.94393677959387512</c:v>
                </c:pt>
                <c:pt idx="336">
                  <c:v>-1.1741162322023839</c:v>
                </c:pt>
                <c:pt idx="337">
                  <c:v>-1.200700335965952</c:v>
                </c:pt>
                <c:pt idx="338">
                  <c:v>-1.2139923878477361</c:v>
                </c:pt>
                <c:pt idx="339">
                  <c:v>-1.1139923878477362</c:v>
                </c:pt>
                <c:pt idx="340">
                  <c:v>-0.22728443972952017</c:v>
                </c:pt>
                <c:pt idx="341">
                  <c:v>-0.68877881718883405</c:v>
                </c:pt>
                <c:pt idx="342">
                  <c:v>-1.17548676530705</c:v>
                </c:pt>
                <c:pt idx="343">
                  <c:v>1.9391758196794</c:v>
                </c:pt>
                <c:pt idx="344">
                  <c:v>-0.69913313631471563</c:v>
                </c:pt>
                <c:pt idx="345">
                  <c:v>-0.55925698066936347</c:v>
                </c:pt>
                <c:pt idx="346">
                  <c:v>-0.39279672126044307</c:v>
                </c:pt>
                <c:pt idx="347">
                  <c:v>-0.52633646185152283</c:v>
                </c:pt>
                <c:pt idx="348">
                  <c:v>-0.32633646185152276</c:v>
                </c:pt>
                <c:pt idx="349">
                  <c:v>-3.6678096613066535E-2</c:v>
                </c:pt>
                <c:pt idx="350">
                  <c:v>0.37661395526871733</c:v>
                </c:pt>
                <c:pt idx="351">
                  <c:v>0.86332190338693326</c:v>
                </c:pt>
                <c:pt idx="352">
                  <c:v>-0.18616043453280584</c:v>
                </c:pt>
                <c:pt idx="353">
                  <c:v>0.16067135794005782</c:v>
                </c:pt>
                <c:pt idx="354">
                  <c:v>4.7379306058273674E-2</c:v>
                </c:pt>
                <c:pt idx="355">
                  <c:v>-0.37920479770529436</c:v>
                </c:pt>
                <c:pt idx="356">
                  <c:v>-0.59249684958707838</c:v>
                </c:pt>
                <c:pt idx="357">
                  <c:v>1.3421262367996403</c:v>
                </c:pt>
                <c:pt idx="358">
                  <c:v>1.4288341849178567</c:v>
                </c:pt>
                <c:pt idx="359">
                  <c:v>-0.39774991884571165</c:v>
                </c:pt>
                <c:pt idx="360">
                  <c:v>-0.89774991884571165</c:v>
                </c:pt>
                <c:pt idx="361">
                  <c:v>-1.1509181263728481</c:v>
                </c:pt>
                <c:pt idx="362">
                  <c:v>-0.96421017825463196</c:v>
                </c:pt>
                <c:pt idx="363">
                  <c:v>-1.1907942820182003</c:v>
                </c:pt>
                <c:pt idx="364">
                  <c:v>-1.1907942820182003</c:v>
                </c:pt>
                <c:pt idx="365">
                  <c:v>-0.39079428201820021</c:v>
                </c:pt>
                <c:pt idx="366">
                  <c:v>-0.39079428201820021</c:v>
                </c:pt>
                <c:pt idx="367">
                  <c:v>1.0756659773907202</c:v>
                </c:pt>
                <c:pt idx="368">
                  <c:v>1.3753661057173554</c:v>
                </c:pt>
                <c:pt idx="369">
                  <c:v>-0.33267287690579539</c:v>
                </c:pt>
                <c:pt idx="370">
                  <c:v>-0.2927967212604432</c:v>
                </c:pt>
                <c:pt idx="371">
                  <c:v>-0.27950466937865914</c:v>
                </c:pt>
                <c:pt idx="372">
                  <c:v>-0.35292056561509089</c:v>
                </c:pt>
                <c:pt idx="373">
                  <c:v>-0.25292056561509102</c:v>
                </c:pt>
                <c:pt idx="374">
                  <c:v>-0.15292056561509093</c:v>
                </c:pt>
                <c:pt idx="375">
                  <c:v>0.86037148626669313</c:v>
                </c:pt>
                <c:pt idx="376">
                  <c:v>-0.42770699495618869</c:v>
                </c:pt>
                <c:pt idx="377">
                  <c:v>-0.46758315060154088</c:v>
                </c:pt>
                <c:pt idx="378">
                  <c:v>-0.34438504477200493</c:v>
                </c:pt>
                <c:pt idx="379">
                  <c:v>-0.52276682295804333</c:v>
                </c:pt>
                <c:pt idx="380">
                  <c:v>-0.75796428396281579</c:v>
                </c:pt>
                <c:pt idx="381">
                  <c:v>-0.78086251811898699</c:v>
                </c:pt>
                <c:pt idx="382">
                  <c:v>-1.0182557327895359</c:v>
                </c:pt>
                <c:pt idx="383">
                  <c:v>-1.1110419707274959</c:v>
                </c:pt>
                <c:pt idx="384">
                  <c:v>-0.20744662188255525</c:v>
                </c:pt>
                <c:pt idx="385">
                  <c:v>-1.1049636809077519</c:v>
                </c:pt>
                <c:pt idx="386">
                  <c:v>-1.1182557327895359</c:v>
                </c:pt>
                <c:pt idx="387">
                  <c:v>-1.2182557327895358</c:v>
                </c:pt>
                <c:pt idx="388">
                  <c:v>-1.0049636809077518</c:v>
                </c:pt>
                <c:pt idx="389">
                  <c:v>-0.89167162902596786</c:v>
                </c:pt>
                <c:pt idx="390">
                  <c:v>0.60832837097403236</c:v>
                </c:pt>
                <c:pt idx="391">
                  <c:v>2.0216204228558157</c:v>
                </c:pt>
                <c:pt idx="392">
                  <c:v>0.9851302651444962</c:v>
                </c:pt>
                <c:pt idx="393">
                  <c:v>-0.18564456542536978</c:v>
                </c:pt>
                <c:pt idx="394">
                  <c:v>-0.63877423109769804</c:v>
                </c:pt>
                <c:pt idx="395">
                  <c:v>-0.71356066043879585</c:v>
                </c:pt>
                <c:pt idx="396">
                  <c:v>-0.65343681608414816</c:v>
                </c:pt>
                <c:pt idx="397">
                  <c:v>-0.90523449050661842</c:v>
                </c:pt>
                <c:pt idx="398">
                  <c:v>-0.65579069444168692</c:v>
                </c:pt>
                <c:pt idx="399">
                  <c:v>-0.84249864255990292</c:v>
                </c:pt>
                <c:pt idx="400">
                  <c:v>-0.60882983935155899</c:v>
                </c:pt>
                <c:pt idx="401">
                  <c:v>0.11278838246240253</c:v>
                </c:pt>
                <c:pt idx="402">
                  <c:v>-1.3842674127812797</c:v>
                </c:pt>
                <c:pt idx="403">
                  <c:v>2.1891161539642665</c:v>
                </c:pt>
                <c:pt idx="404">
                  <c:v>0.73578982174536778</c:v>
                </c:pt>
                <c:pt idx="405">
                  <c:v>0.32111455239457998</c:v>
                </c:pt>
                <c:pt idx="406">
                  <c:v>0.49453044863101181</c:v>
                </c:pt>
                <c:pt idx="407">
                  <c:v>1.494530448631012</c:v>
                </c:pt>
                <c:pt idx="408">
                  <c:v>-0.78025598071008595</c:v>
                </c:pt>
                <c:pt idx="409">
                  <c:v>-0.71268331343102831</c:v>
                </c:pt>
                <c:pt idx="410">
                  <c:v>-0.61268331343102833</c:v>
                </c:pt>
                <c:pt idx="411">
                  <c:v>-0.8619980468786953</c:v>
                </c:pt>
                <c:pt idx="412">
                  <c:v>-0.8619980468786953</c:v>
                </c:pt>
                <c:pt idx="413">
                  <c:v>-0.87529009876047936</c:v>
                </c:pt>
                <c:pt idx="414">
                  <c:v>-0.57529009876047943</c:v>
                </c:pt>
                <c:pt idx="415">
                  <c:v>2.4380019531213049</c:v>
                </c:pt>
                <c:pt idx="416">
                  <c:v>-0.84870599499691124</c:v>
                </c:pt>
                <c:pt idx="417">
                  <c:v>0.67911957925405875</c:v>
                </c:pt>
                <c:pt idx="418">
                  <c:v>-0.8075883688641573</c:v>
                </c:pt>
                <c:pt idx="419">
                  <c:v>-0.80882983935155905</c:v>
                </c:pt>
                <c:pt idx="420">
                  <c:v>-0.82088042074594136</c:v>
                </c:pt>
                <c:pt idx="421">
                  <c:v>-0.82088042074594136</c:v>
                </c:pt>
                <c:pt idx="422">
                  <c:v>-0.83417247262772543</c:v>
                </c:pt>
                <c:pt idx="423">
                  <c:v>-0.83541394311512718</c:v>
                </c:pt>
                <c:pt idx="424">
                  <c:v>-0.7872116175375975</c:v>
                </c:pt>
                <c:pt idx="425">
                  <c:v>-0.7872116175375975</c:v>
                </c:pt>
                <c:pt idx="426">
                  <c:v>0.54769865615814806</c:v>
                </c:pt>
                <c:pt idx="427">
                  <c:v>-1.2412503832161637E-2</c:v>
                </c:pt>
                <c:pt idx="428">
                  <c:v>0.32249776986358381</c:v>
                </c:pt>
                <c:pt idx="429">
                  <c:v>-0.27750223013641628</c:v>
                </c:pt>
                <c:pt idx="430">
                  <c:v>-0.59079428201820017</c:v>
                </c:pt>
                <c:pt idx="431">
                  <c:v>-1.0040863338999841</c:v>
                </c:pt>
                <c:pt idx="432">
                  <c:v>-3.0670437663552264E-2</c:v>
                </c:pt>
                <c:pt idx="433">
                  <c:v>-1.1306704376635524</c:v>
                </c:pt>
                <c:pt idx="434">
                  <c:v>-1.2439624895453365</c:v>
                </c:pt>
                <c:pt idx="435">
                  <c:v>-1.2572545414271206</c:v>
                </c:pt>
                <c:pt idx="436">
                  <c:v>-0.80545686700465025</c:v>
                </c:pt>
                <c:pt idx="437">
                  <c:v>-1.1439624895453364</c:v>
                </c:pt>
                <c:pt idx="438">
                  <c:v>6.9329562336447603E-2</c:v>
                </c:pt>
                <c:pt idx="439">
                  <c:v>0.64799852783151302</c:v>
                </c:pt>
                <c:pt idx="440">
                  <c:v>-1.0109851693768768E-2</c:v>
                </c:pt>
                <c:pt idx="441">
                  <c:v>-0.7872116175375975</c:v>
                </c:pt>
                <c:pt idx="442">
                  <c:v>-0.74733546189224531</c:v>
                </c:pt>
                <c:pt idx="443">
                  <c:v>-0.73280193952305972</c:v>
                </c:pt>
                <c:pt idx="444">
                  <c:v>-0.65925698066936345</c:v>
                </c:pt>
                <c:pt idx="445">
                  <c:v>-0.63267287690579532</c:v>
                </c:pt>
                <c:pt idx="446">
                  <c:v>-0.63267287690579532</c:v>
                </c:pt>
                <c:pt idx="447">
                  <c:v>-4.2279059180182488E-2</c:v>
                </c:pt>
                <c:pt idx="448">
                  <c:v>2.8311368370562495</c:v>
                </c:pt>
                <c:pt idx="449">
                  <c:v>1.6045527332926812</c:v>
                </c:pt>
                <c:pt idx="450">
                  <c:v>1.2410428910040014</c:v>
                </c:pt>
                <c:pt idx="451">
                  <c:v>1.6623739255089363</c:v>
                </c:pt>
                <c:pt idx="452">
                  <c:v>1.5357898217453676</c:v>
                </c:pt>
                <c:pt idx="453">
                  <c:v>1.5959136661000159</c:v>
                </c:pt>
                <c:pt idx="454">
                  <c:v>-0.40408633389998427</c:v>
                </c:pt>
                <c:pt idx="455">
                  <c:v>-0.95725454142712052</c:v>
                </c:pt>
                <c:pt idx="456">
                  <c:v>-1.2536591925821798</c:v>
                </c:pt>
                <c:pt idx="457">
                  <c:v>-1.3921648151228661</c:v>
                </c:pt>
                <c:pt idx="458">
                  <c:v>-1.3054568670046502</c:v>
                </c:pt>
                <c:pt idx="459">
                  <c:v>-1.2838386451906887</c:v>
                </c:pt>
                <c:pt idx="460">
                  <c:v>-1.4838386451906886</c:v>
                </c:pt>
                <c:pt idx="461">
                  <c:v>-1.1104227489542566</c:v>
                </c:pt>
                <c:pt idx="462">
                  <c:v>-7.0546593308904448E-2</c:v>
                </c:pt>
                <c:pt idx="463">
                  <c:v>-1.0306704376635523</c:v>
                </c:pt>
                <c:pt idx="464">
                  <c:v>0.32249776986358381</c:v>
                </c:pt>
                <c:pt idx="465">
                  <c:v>2.1623739255089363</c:v>
                </c:pt>
                <c:pt idx="466">
                  <c:v>0.21755759786543849</c:v>
                </c:pt>
                <c:pt idx="467">
                  <c:v>-0.80377343663949619</c:v>
                </c:pt>
                <c:pt idx="468">
                  <c:v>-0.680875202483325</c:v>
                </c:pt>
                <c:pt idx="469">
                  <c:v>-0.75566163182442281</c:v>
                </c:pt>
                <c:pt idx="470">
                  <c:v>0.24433836817557708</c:v>
                </c:pt>
                <c:pt idx="471">
                  <c:v>-0.75566163182442281</c:v>
                </c:pt>
                <c:pt idx="472">
                  <c:v>-0.90634689837675575</c:v>
                </c:pt>
                <c:pt idx="473">
                  <c:v>-0.91963895025853981</c:v>
                </c:pt>
                <c:pt idx="474">
                  <c:v>-0.81963895025853983</c:v>
                </c:pt>
                <c:pt idx="475">
                  <c:v>-0.82924513253292709</c:v>
                </c:pt>
                <c:pt idx="476">
                  <c:v>-0.74253718441471106</c:v>
                </c:pt>
                <c:pt idx="477">
                  <c:v>-0.74253718441471106</c:v>
                </c:pt>
                <c:pt idx="478">
                  <c:v>-0.40791409802799206</c:v>
                </c:pt>
                <c:pt idx="479">
                  <c:v>0.66596927435387698</c:v>
                </c:pt>
                <c:pt idx="480">
                  <c:v>-1.2714239403166721</c:v>
                </c:pt>
                <c:pt idx="481">
                  <c:v>-1.258131888434888</c:v>
                </c:pt>
                <c:pt idx="482">
                  <c:v>-1.2448398365531039</c:v>
                </c:pt>
                <c:pt idx="483">
                  <c:v>-0.48099158073625126</c:v>
                </c:pt>
                <c:pt idx="484">
                  <c:v>5.7163673819646821E-3</c:v>
                </c:pt>
                <c:pt idx="485">
                  <c:v>-1.2554908227683224</c:v>
                </c:pt>
                <c:pt idx="486">
                  <c:v>-1.3049346188332538</c:v>
                </c:pt>
                <c:pt idx="487">
                  <c:v>-1.0049346188332537</c:v>
                </c:pt>
                <c:pt idx="488">
                  <c:v>-0.35313694441078347</c:v>
                </c:pt>
                <c:pt idx="489">
                  <c:v>-0.99532843655886649</c:v>
                </c:pt>
                <c:pt idx="490">
                  <c:v>-0.99532843655886649</c:v>
                </c:pt>
                <c:pt idx="491">
                  <c:v>0.65646923786360389</c:v>
                </c:pt>
                <c:pt idx="492">
                  <c:v>-0.9451106461519706</c:v>
                </c:pt>
                <c:pt idx="493">
                  <c:v>0.11796361532291755</c:v>
                </c:pt>
                <c:pt idx="494">
                  <c:v>3.4190084192637484</c:v>
                </c:pt>
                <c:pt idx="495">
                  <c:v>1.3828566750806015</c:v>
                </c:pt>
                <c:pt idx="496">
                  <c:v>0.90571636738196482</c:v>
                </c:pt>
                <c:pt idx="497">
                  <c:v>1.4057163673819644</c:v>
                </c:pt>
                <c:pt idx="498">
                  <c:v>0.59395297329660912</c:v>
                </c:pt>
                <c:pt idx="499">
                  <c:v>-0.20604702670339115</c:v>
                </c:pt>
                <c:pt idx="500">
                  <c:v>2.193952973296609</c:v>
                </c:pt>
                <c:pt idx="501">
                  <c:v>0.59395297329660912</c:v>
                </c:pt>
                <c:pt idx="502">
                  <c:v>-0.47142394031667223</c:v>
                </c:pt>
                <c:pt idx="503">
                  <c:v>0.52857605968332799</c:v>
                </c:pt>
                <c:pt idx="504">
                  <c:v>-0.97142394031667223</c:v>
                </c:pt>
                <c:pt idx="505">
                  <c:v>-0.87142394031667214</c:v>
                </c:pt>
                <c:pt idx="506">
                  <c:v>-0.98471599219845629</c:v>
                </c:pt>
                <c:pt idx="507">
                  <c:v>-0.98471599219845629</c:v>
                </c:pt>
                <c:pt idx="508">
                  <c:v>-0.98471599219845629</c:v>
                </c:pt>
                <c:pt idx="509">
                  <c:v>-1.0847159921984564</c:v>
                </c:pt>
                <c:pt idx="510">
                  <c:v>-0.58471599219845616</c:v>
                </c:pt>
                <c:pt idx="511">
                  <c:v>2.4285760596833272</c:v>
                </c:pt>
                <c:pt idx="512">
                  <c:v>-0.58749880484662431</c:v>
                </c:pt>
                <c:pt idx="513">
                  <c:v>0.85237735079872801</c:v>
                </c:pt>
                <c:pt idx="514">
                  <c:v>-0.28612827174195832</c:v>
                </c:pt>
                <c:pt idx="515">
                  <c:v>-0.71938082502401124</c:v>
                </c:pt>
                <c:pt idx="516">
                  <c:v>-0.45817363487372431</c:v>
                </c:pt>
                <c:pt idx="517">
                  <c:v>-6.6499804805901785E-2</c:v>
                </c:pt>
                <c:pt idx="518">
                  <c:v>-0.12770699495618876</c:v>
                </c:pt>
                <c:pt idx="519">
                  <c:v>0.75900095316202698</c:v>
                </c:pt>
                <c:pt idx="520">
                  <c:v>-0.35429109871975695</c:v>
                </c:pt>
                <c:pt idx="521">
                  <c:v>-0.60745930624689315</c:v>
                </c:pt>
                <c:pt idx="522">
                  <c:v>0.36753647400511302</c:v>
                </c:pt>
                <c:pt idx="523">
                  <c:v>-3.2463525994886888E-2</c:v>
                </c:pt>
                <c:pt idx="524">
                  <c:v>-0.44575557787667086</c:v>
                </c:pt>
                <c:pt idx="525">
                  <c:v>-0.52194160239693277</c:v>
                </c:pt>
                <c:pt idx="526">
                  <c:v>-1.1182557327895359</c:v>
                </c:pt>
                <c:pt idx="527">
                  <c:v>-1.13154778467132</c:v>
                </c:pt>
                <c:pt idx="528">
                  <c:v>-1.13154778467132</c:v>
                </c:pt>
                <c:pt idx="529">
                  <c:v>-1.0315477846713199</c:v>
                </c:pt>
                <c:pt idx="530">
                  <c:v>-0.23154778467132009</c:v>
                </c:pt>
                <c:pt idx="531">
                  <c:v>-1.0315477846713199</c:v>
                </c:pt>
                <c:pt idx="532">
                  <c:v>-1.2315477846713199</c:v>
                </c:pt>
                <c:pt idx="533">
                  <c:v>-0.8556489474600848</c:v>
                </c:pt>
                <c:pt idx="534">
                  <c:v>-0.3556489474600848</c:v>
                </c:pt>
                <c:pt idx="535">
                  <c:v>1.6647663457212831</c:v>
                </c:pt>
                <c:pt idx="536">
                  <c:v>-0.53293100214032396</c:v>
                </c:pt>
                <c:pt idx="537">
                  <c:v>-0.5196389502585399</c:v>
                </c:pt>
                <c:pt idx="538">
                  <c:v>-0.5196389502585399</c:v>
                </c:pt>
                <c:pt idx="539">
                  <c:v>-0.50634689837675584</c:v>
                </c:pt>
                <c:pt idx="540">
                  <c:v>-0.27976279461318765</c:v>
                </c:pt>
                <c:pt idx="541">
                  <c:v>-0.72920659067811888</c:v>
                </c:pt>
                <c:pt idx="542">
                  <c:v>-0.62920659067811879</c:v>
                </c:pt>
                <c:pt idx="543">
                  <c:v>0.33464166513873383</c:v>
                </c:pt>
                <c:pt idx="544">
                  <c:v>-0.4424986425599029</c:v>
                </c:pt>
                <c:pt idx="545">
                  <c:v>-0.40634689837675575</c:v>
                </c:pt>
                <c:pt idx="546">
                  <c:v>-0.55656468878365173</c:v>
                </c:pt>
                <c:pt idx="547">
                  <c:v>-0.60634689837675571</c:v>
                </c:pt>
                <c:pt idx="548">
                  <c:v>-0.67855986598059403</c:v>
                </c:pt>
                <c:pt idx="549">
                  <c:v>0.27796862952911328</c:v>
                </c:pt>
                <c:pt idx="550">
                  <c:v>0.74908187362715184</c:v>
                </c:pt>
                <c:pt idx="551">
                  <c:v>-0.90036192243777946</c:v>
                </c:pt>
                <c:pt idx="552">
                  <c:v>-1.2136539743195636</c:v>
                </c:pt>
                <c:pt idx="553">
                  <c:v>9.2057179817999213E-3</c:v>
                </c:pt>
                <c:pt idx="554">
                  <c:v>-1.1907942820182003</c:v>
                </c:pt>
                <c:pt idx="555">
                  <c:v>-1.1907942820182003</c:v>
                </c:pt>
                <c:pt idx="556">
                  <c:v>-1.2040863338999843</c:v>
                </c:pt>
                <c:pt idx="557">
                  <c:v>-1.1907942820182003</c:v>
                </c:pt>
                <c:pt idx="558">
                  <c:v>-1.1040863338999842</c:v>
                </c:pt>
                <c:pt idx="559">
                  <c:v>1.449081873627152</c:v>
                </c:pt>
                <c:pt idx="560">
                  <c:v>2.0524678715611842</c:v>
                </c:pt>
                <c:pt idx="561">
                  <c:v>-0.76886316294375057</c:v>
                </c:pt>
                <c:pt idx="562">
                  <c:v>-0.45925698066936338</c:v>
                </c:pt>
                <c:pt idx="563">
                  <c:v>-0.74596492878757936</c:v>
                </c:pt>
                <c:pt idx="564">
                  <c:v>-0.63267287690579532</c:v>
                </c:pt>
                <c:pt idx="565">
                  <c:v>-0.53267287690579534</c:v>
                </c:pt>
                <c:pt idx="566">
                  <c:v>-0.20608877314222718</c:v>
                </c:pt>
                <c:pt idx="567">
                  <c:v>-0.1060887731422272</c:v>
                </c:pt>
                <c:pt idx="568">
                  <c:v>0.28061917497598876</c:v>
                </c:pt>
                <c:pt idx="569">
                  <c:v>-0.68584108443293157</c:v>
                </c:pt>
                <c:pt idx="570">
                  <c:v>-0.56264297860339563</c:v>
                </c:pt>
                <c:pt idx="571">
                  <c:v>-8.5541212759566942E-2</c:v>
                </c:pt>
                <c:pt idx="572">
                  <c:v>2.2357898217453678</c:v>
                </c:pt>
                <c:pt idx="573">
                  <c:v>0.48062580545847888</c:v>
                </c:pt>
                <c:pt idx="574">
                  <c:v>1.1959136661000156</c:v>
                </c:pt>
                <c:pt idx="575">
                  <c:v>-0.84396248954533637</c:v>
                </c:pt>
                <c:pt idx="576">
                  <c:v>-1.1439624895453364</c:v>
                </c:pt>
                <c:pt idx="577">
                  <c:v>-1.2705465933089046</c:v>
                </c:pt>
                <c:pt idx="578">
                  <c:v>-1.2705465933089046</c:v>
                </c:pt>
                <c:pt idx="579">
                  <c:v>-1.2971306970724727</c:v>
                </c:pt>
                <c:pt idx="580">
                  <c:v>-1.2705465933089046</c:v>
                </c:pt>
                <c:pt idx="581">
                  <c:v>0.11616135480931145</c:v>
                </c:pt>
                <c:pt idx="582">
                  <c:v>-0.97054659330890458</c:v>
                </c:pt>
                <c:pt idx="583">
                  <c:v>2.0693295623364478</c:v>
                </c:pt>
                <c:pt idx="584">
                  <c:v>-0.79217749948720406</c:v>
                </c:pt>
                <c:pt idx="585">
                  <c:v>-0.82571724007828373</c:v>
                </c:pt>
                <c:pt idx="586">
                  <c:v>-0.67254903255114751</c:v>
                </c:pt>
                <c:pt idx="587">
                  <c:v>-0.63267287690579532</c:v>
                </c:pt>
                <c:pt idx="588">
                  <c:v>-0.7927967212604432</c:v>
                </c:pt>
                <c:pt idx="589">
                  <c:v>-0.69279672126044312</c:v>
                </c:pt>
                <c:pt idx="590">
                  <c:v>-0.49279672126044316</c:v>
                </c:pt>
                <c:pt idx="591">
                  <c:v>0.19391122685777296</c:v>
                </c:pt>
                <c:pt idx="592">
                  <c:v>-0.43267287690579526</c:v>
                </c:pt>
                <c:pt idx="593">
                  <c:v>-0.77254903255114749</c:v>
                </c:pt>
                <c:pt idx="594">
                  <c:v>-0.75895710899599877</c:v>
                </c:pt>
                <c:pt idx="595">
                  <c:v>-0.42433402260927977</c:v>
                </c:pt>
                <c:pt idx="596">
                  <c:v>-0.2855412127595669</c:v>
                </c:pt>
                <c:pt idx="597">
                  <c:v>-5.0918126372847983E-2</c:v>
                </c:pt>
                <c:pt idx="598">
                  <c:v>0.62249776986358407</c:v>
                </c:pt>
                <c:pt idx="599">
                  <c:v>-1.1907942820182003</c:v>
                </c:pt>
                <c:pt idx="600">
                  <c:v>-1.2040863338999843</c:v>
                </c:pt>
                <c:pt idx="601">
                  <c:v>-1.2173783857817684</c:v>
                </c:pt>
                <c:pt idx="602">
                  <c:v>-1.2655807113592981</c:v>
                </c:pt>
                <c:pt idx="603">
                  <c:v>-1.3245921478438083</c:v>
                </c:pt>
                <c:pt idx="604">
                  <c:v>-1.2378841997255925</c:v>
                </c:pt>
                <c:pt idx="605">
                  <c:v>0.38621696306317244</c:v>
                </c:pt>
                <c:pt idx="606">
                  <c:v>-0.91378303693682761</c:v>
                </c:pt>
                <c:pt idx="607">
                  <c:v>2.0526772224720928</c:v>
                </c:pt>
                <c:pt idx="608">
                  <c:v>-0.74870599499691126</c:v>
                </c:pt>
                <c:pt idx="609">
                  <c:v>-0.82212189123334312</c:v>
                </c:pt>
                <c:pt idx="610">
                  <c:v>-0.70249342429728656</c:v>
                </c:pt>
                <c:pt idx="611">
                  <c:v>-0.75317869084961953</c:v>
                </c:pt>
                <c:pt idx="612">
                  <c:v>-0.74236957994263875</c:v>
                </c:pt>
                <c:pt idx="613">
                  <c:v>-0.66261726865193438</c:v>
                </c:pt>
                <c:pt idx="614">
                  <c:v>-0.71330253520426734</c:v>
                </c:pt>
                <c:pt idx="615">
                  <c:v>0.17340541291394862</c:v>
                </c:pt>
                <c:pt idx="616">
                  <c:v>-0.84949282124222258</c:v>
                </c:pt>
                <c:pt idx="617">
                  <c:v>-0.59971061164911854</c:v>
                </c:pt>
                <c:pt idx="618">
                  <c:v>0.16041323270552943</c:v>
                </c:pt>
                <c:pt idx="619">
                  <c:v>1.0083283709740323</c:v>
                </c:pt>
                <c:pt idx="620">
                  <c:v>0.84712118082374555</c:v>
                </c:pt>
                <c:pt idx="621">
                  <c:v>2.5950363190922481</c:v>
                </c:pt>
                <c:pt idx="622">
                  <c:v>-1.825573278953585E-2</c:v>
                </c:pt>
                <c:pt idx="623">
                  <c:v>-0.61825573278953594</c:v>
                </c:pt>
                <c:pt idx="624">
                  <c:v>-1.1182557327895359</c:v>
                </c:pt>
                <c:pt idx="625">
                  <c:v>-1.2182557327895358</c:v>
                </c:pt>
                <c:pt idx="626">
                  <c:v>-1.2182557327895358</c:v>
                </c:pt>
                <c:pt idx="627">
                  <c:v>-1.2182557327895358</c:v>
                </c:pt>
                <c:pt idx="628">
                  <c:v>-1.2315477846713199</c:v>
                </c:pt>
                <c:pt idx="629">
                  <c:v>-4.4839836553103973E-2</c:v>
                </c:pt>
                <c:pt idx="630">
                  <c:v>-7.4466218825550712E-3</c:v>
                </c:pt>
                <c:pt idx="631">
                  <c:v>2.6058454299992282</c:v>
                </c:pt>
                <c:pt idx="632">
                  <c:v>-0.25427841435541887</c:v>
                </c:pt>
                <c:pt idx="633">
                  <c:v>-0.59258737034953468</c:v>
                </c:pt>
                <c:pt idx="634">
                  <c:v>-0.4528402773214466</c:v>
                </c:pt>
                <c:pt idx="635">
                  <c:v>-0.56600326658596645</c:v>
                </c:pt>
                <c:pt idx="636">
                  <c:v>-0.95143741472589527</c:v>
                </c:pt>
                <c:pt idx="637">
                  <c:v>-0.76224652563287609</c:v>
                </c:pt>
                <c:pt idx="638">
                  <c:v>9.8955706252685793E-3</c:v>
                </c:pt>
                <c:pt idx="639">
                  <c:v>0.69660351874348447</c:v>
                </c:pt>
                <c:pt idx="640">
                  <c:v>-0.26508752526239965</c:v>
                </c:pt>
                <c:pt idx="641">
                  <c:v>0.76041323270552907</c:v>
                </c:pt>
                <c:pt idx="642">
                  <c:v>-0.37976279461318763</c:v>
                </c:pt>
                <c:pt idx="643">
                  <c:v>-0.83958676729447079</c:v>
                </c:pt>
                <c:pt idx="644">
                  <c:v>6.0413232705529341E-2</c:v>
                </c:pt>
                <c:pt idx="645">
                  <c:v>1.310969436640598</c:v>
                </c:pt>
                <c:pt idx="646">
                  <c:v>-0.80232261524118598</c:v>
                </c:pt>
                <c:pt idx="647">
                  <c:v>-0.95287881917625472</c:v>
                </c:pt>
                <c:pt idx="648">
                  <c:v>-0.20266102876935888</c:v>
                </c:pt>
                <c:pt idx="649">
                  <c:v>-0.77607692500579084</c:v>
                </c:pt>
                <c:pt idx="650">
                  <c:v>-1.1255207210707221</c:v>
                </c:pt>
                <c:pt idx="651">
                  <c:v>-1.1255207210707221</c:v>
                </c:pt>
                <c:pt idx="652">
                  <c:v>-1.1350883614903013</c:v>
                </c:pt>
                <c:pt idx="653">
                  <c:v>-0.88564456542536973</c:v>
                </c:pt>
                <c:pt idx="654">
                  <c:v>-1.0457684097800177</c:v>
                </c:pt>
                <c:pt idx="655">
                  <c:v>-0.89632461371508643</c:v>
                </c:pt>
                <c:pt idx="656">
                  <c:v>0.46752364210176656</c:v>
                </c:pt>
                <c:pt idx="657">
                  <c:v>-0.64434665045620576</c:v>
                </c:pt>
                <c:pt idx="658">
                  <c:v>1.7074510239662644</c:v>
                </c:pt>
                <c:pt idx="659">
                  <c:v>1.2650501809072727</c:v>
                </c:pt>
                <c:pt idx="660">
                  <c:v>-0.10807852802013218</c:v>
                </c:pt>
                <c:pt idx="661">
                  <c:v>0.1398366102483708</c:v>
                </c:pt>
                <c:pt idx="662">
                  <c:v>-3.3579285988061147E-2</c:v>
                </c:pt>
                <c:pt idx="663">
                  <c:v>1.3800126375670878</c:v>
                </c:pt>
                <c:pt idx="664">
                  <c:v>1.040423669230762</c:v>
                </c:pt>
                <c:pt idx="665">
                  <c:v>2.20054751358541</c:v>
                </c:pt>
                <c:pt idx="666">
                  <c:v>0.26067135794005791</c:v>
                </c:pt>
                <c:pt idx="667">
                  <c:v>0.34737930605827372</c:v>
                </c:pt>
                <c:pt idx="668">
                  <c:v>0.82079520229470582</c:v>
                </c:pt>
                <c:pt idx="669">
                  <c:v>0.74737930605827385</c:v>
                </c:pt>
                <c:pt idx="670">
                  <c:v>2.2340872541764893</c:v>
                </c:pt>
                <c:pt idx="671">
                  <c:v>-0.54458171131857547</c:v>
                </c:pt>
                <c:pt idx="672">
                  <c:v>-0.7578737632003596</c:v>
                </c:pt>
                <c:pt idx="673">
                  <c:v>-0.88445786696392759</c:v>
                </c:pt>
                <c:pt idx="674">
                  <c:v>-1.1110419707274959</c:v>
                </c:pt>
                <c:pt idx="675">
                  <c:v>-0.92433402260927977</c:v>
                </c:pt>
                <c:pt idx="676">
                  <c:v>-0.92433402260927977</c:v>
                </c:pt>
                <c:pt idx="677">
                  <c:v>-0.15091812637284785</c:v>
                </c:pt>
                <c:pt idx="678">
                  <c:v>-0.62433402260927995</c:v>
                </c:pt>
                <c:pt idx="679">
                  <c:v>2.2756659773907204</c:v>
                </c:pt>
                <c:pt idx="680">
                  <c:v>1.3487820019537873</c:v>
                </c:pt>
                <c:pt idx="681">
                  <c:v>-0.79913313631471561</c:v>
                </c:pt>
                <c:pt idx="682">
                  <c:v>-0.74596492878757936</c:v>
                </c:pt>
                <c:pt idx="683">
                  <c:v>-0.7326728769057953</c:v>
                </c:pt>
                <c:pt idx="684">
                  <c:v>-0.70608877314222718</c:v>
                </c:pt>
                <c:pt idx="685">
                  <c:v>-0.69279672126044312</c:v>
                </c:pt>
                <c:pt idx="686">
                  <c:v>-0.32770699495618882</c:v>
                </c:pt>
                <c:pt idx="687">
                  <c:v>-0.45429109871975681</c:v>
                </c:pt>
                <c:pt idx="688">
                  <c:v>0.77092247193914543</c:v>
                </c:pt>
                <c:pt idx="689">
                  <c:v>-0.36895368370620685</c:v>
                </c:pt>
                <c:pt idx="690">
                  <c:v>-0.4324635259948868</c:v>
                </c:pt>
                <c:pt idx="691">
                  <c:v>-0.37233968164023912</c:v>
                </c:pt>
                <c:pt idx="692">
                  <c:v>-0.19784043960816788</c:v>
                </c:pt>
                <c:pt idx="693">
                  <c:v>0.78174426721046397</c:v>
                </c:pt>
                <c:pt idx="694">
                  <c:v>0.5950363190922483</c:v>
                </c:pt>
                <c:pt idx="695">
                  <c:v>-0.99167162902596773</c:v>
                </c:pt>
                <c:pt idx="696">
                  <c:v>-1.0182557327895359</c:v>
                </c:pt>
                <c:pt idx="697">
                  <c:v>-1.0941545700007711</c:v>
                </c:pt>
                <c:pt idx="698">
                  <c:v>-1.2074466218825552</c:v>
                </c:pt>
                <c:pt idx="699">
                  <c:v>-1.0074466218825551</c:v>
                </c:pt>
                <c:pt idx="700">
                  <c:v>-1.2315477846713199</c:v>
                </c:pt>
                <c:pt idx="701">
                  <c:v>-0.20744662188255503</c:v>
                </c:pt>
                <c:pt idx="702">
                  <c:v>-8.0862518118987037E-2</c:v>
                </c:pt>
                <c:pt idx="703">
                  <c:v>2.5191374818810126</c:v>
                </c:pt>
                <c:pt idx="704">
                  <c:v>-0.59305484649497164</c:v>
                </c:pt>
                <c:pt idx="705">
                  <c:v>-0.76647074273140359</c:v>
                </c:pt>
                <c:pt idx="706">
                  <c:v>-0.7265945870860514</c:v>
                </c:pt>
                <c:pt idx="707">
                  <c:v>-0.71330253520426734</c:v>
                </c:pt>
                <c:pt idx="708">
                  <c:v>-0.71330253520426734</c:v>
                </c:pt>
                <c:pt idx="709">
                  <c:v>-0.73988663896783546</c:v>
                </c:pt>
                <c:pt idx="710">
                  <c:v>0.16011336103216456</c:v>
                </c:pt>
                <c:pt idx="711">
                  <c:v>-0.73988663896783546</c:v>
                </c:pt>
                <c:pt idx="712">
                  <c:v>-0.3531786908496195</c:v>
                </c:pt>
                <c:pt idx="713">
                  <c:v>-0.41668853313829946</c:v>
                </c:pt>
                <c:pt idx="714">
                  <c:v>-0.24327263690186762</c:v>
                </c:pt>
                <c:pt idx="715">
                  <c:v>-0.83184765634468472</c:v>
                </c:pt>
                <c:pt idx="716">
                  <c:v>-0.54513970822646884</c:v>
                </c:pt>
                <c:pt idx="717">
                  <c:v>0.93242953376279702</c:v>
                </c:pt>
                <c:pt idx="718">
                  <c:v>2.919137481881013</c:v>
                </c:pt>
                <c:pt idx="719">
                  <c:v>-0.10496368090775188</c:v>
                </c:pt>
                <c:pt idx="720">
                  <c:v>-1.0049636809077518</c:v>
                </c:pt>
                <c:pt idx="721">
                  <c:v>-1.0182557327895359</c:v>
                </c:pt>
                <c:pt idx="722">
                  <c:v>-1.2182557327895358</c:v>
                </c:pt>
                <c:pt idx="723">
                  <c:v>-1.2182557327895358</c:v>
                </c:pt>
                <c:pt idx="724">
                  <c:v>-1.0182557327895359</c:v>
                </c:pt>
                <c:pt idx="725">
                  <c:v>0.69503631909224795</c:v>
                </c:pt>
                <c:pt idx="726">
                  <c:v>-0.30496368090775205</c:v>
                </c:pt>
                <c:pt idx="727">
                  <c:v>2.5950363190922481</c:v>
                </c:pt>
                <c:pt idx="728">
                  <c:v>1.0631023112425142E-2</c:v>
                </c:pt>
                <c:pt idx="729">
                  <c:v>-0.86647074273140356</c:v>
                </c:pt>
                <c:pt idx="730">
                  <c:v>-0.79416725436510904</c:v>
                </c:pt>
                <c:pt idx="731">
                  <c:v>-0.75317869084961953</c:v>
                </c:pt>
                <c:pt idx="732">
                  <c:v>-0.83988663896783544</c:v>
                </c:pt>
                <c:pt idx="733">
                  <c:v>-0.7265945870860514</c:v>
                </c:pt>
                <c:pt idx="734">
                  <c:v>-0.73988663896783546</c:v>
                </c:pt>
                <c:pt idx="735">
                  <c:v>0.1468213091503805</c:v>
                </c:pt>
                <c:pt idx="736">
                  <c:v>-0.38933043503276676</c:v>
                </c:pt>
                <c:pt idx="737">
                  <c:v>-0.47942438108501473</c:v>
                </c:pt>
                <c:pt idx="738">
                  <c:v>-0.64249864255990285</c:v>
                </c:pt>
                <c:pt idx="739">
                  <c:v>-0.74249864255990294</c:v>
                </c:pt>
                <c:pt idx="740">
                  <c:v>-0.74249864255990294</c:v>
                </c:pt>
                <c:pt idx="741">
                  <c:v>-1.089030563359402</c:v>
                </c:pt>
                <c:pt idx="742">
                  <c:v>-0.39167162902596786</c:v>
                </c:pt>
                <c:pt idx="743">
                  <c:v>-0.79167162902596777</c:v>
                </c:pt>
                <c:pt idx="744">
                  <c:v>-9.1671629025967816E-2</c:v>
                </c:pt>
                <c:pt idx="745">
                  <c:v>-0.99167162902596773</c:v>
                </c:pt>
                <c:pt idx="746">
                  <c:v>-1.2278233732091151</c:v>
                </c:pt>
                <c:pt idx="747">
                  <c:v>-1.0373910136286941</c:v>
                </c:pt>
                <c:pt idx="748">
                  <c:v>-1.1517954733806155</c:v>
                </c:pt>
                <c:pt idx="749">
                  <c:v>-0.97465516568197863</c:v>
                </c:pt>
                <c:pt idx="750">
                  <c:v>-0.42521136961704742</c:v>
                </c:pt>
                <c:pt idx="751">
                  <c:v>3.274788630382953</c:v>
                </c:pt>
                <c:pt idx="752">
                  <c:v>1.2479046549460195</c:v>
                </c:pt>
                <c:pt idx="753">
                  <c:v>-0.70001048332248328</c:v>
                </c:pt>
                <c:pt idx="754">
                  <c:v>-0.62287017562384639</c:v>
                </c:pt>
                <c:pt idx="755">
                  <c:v>-0.72287017562384637</c:v>
                </c:pt>
                <c:pt idx="756">
                  <c:v>-0.70957812374206231</c:v>
                </c:pt>
                <c:pt idx="757">
                  <c:v>-0.54684227579534705</c:v>
                </c:pt>
                <c:pt idx="758">
                  <c:v>0.17974182796822125</c:v>
                </c:pt>
                <c:pt idx="759">
                  <c:v>-0.42025817203177884</c:v>
                </c:pt>
                <c:pt idx="760">
                  <c:v>9.3033879850005219E-2</c:v>
                </c:pt>
                <c:pt idx="761">
                  <c:v>-0.1704759624386748</c:v>
                </c:pt>
                <c:pt idx="762">
                  <c:v>-0.25225657046209204</c:v>
                </c:pt>
                <c:pt idx="763">
                  <c:v>2.734164190347097</c:v>
                </c:pt>
                <c:pt idx="764">
                  <c:v>4.5329227198596955</c:v>
                </c:pt>
                <c:pt idx="765">
                  <c:v>1.7196306679779114</c:v>
                </c:pt>
                <c:pt idx="766">
                  <c:v>0.77080609368621911</c:v>
                </c:pt>
                <c:pt idx="767">
                  <c:v>0.15254815985482839</c:v>
                </c:pt>
                <c:pt idx="768">
                  <c:v>-1.0776312927536804</c:v>
                </c:pt>
                <c:pt idx="769">
                  <c:v>-1.169305122821503</c:v>
                </c:pt>
                <c:pt idx="770">
                  <c:v>-1.0838386451906885</c:v>
                </c:pt>
                <c:pt idx="771">
                  <c:v>-1.0838386451906885</c:v>
                </c:pt>
                <c:pt idx="772">
                  <c:v>-1.0971306970724726</c:v>
                </c:pt>
                <c:pt idx="773">
                  <c:v>-1.2971306970724727</c:v>
                </c:pt>
                <c:pt idx="774">
                  <c:v>2.8693029275275173E-3</c:v>
                </c:pt>
                <c:pt idx="775">
                  <c:v>1.1294534066910953</c:v>
                </c:pt>
                <c:pt idx="776">
                  <c:v>0.91371695568931588</c:v>
                </c:pt>
                <c:pt idx="777">
                  <c:v>-0.45892494620515123</c:v>
                </c:pt>
                <c:pt idx="778">
                  <c:v>-0.96696392882830184</c:v>
                </c:pt>
                <c:pt idx="779">
                  <c:v>-0.9054695513689881</c:v>
                </c:pt>
                <c:pt idx="780">
                  <c:v>-0.89217749948720404</c:v>
                </c:pt>
                <c:pt idx="781">
                  <c:v>-0.77888544760542</c:v>
                </c:pt>
                <c:pt idx="782">
                  <c:v>-0.87888544760541998</c:v>
                </c:pt>
                <c:pt idx="783">
                  <c:v>0.10782250051279596</c:v>
                </c:pt>
                <c:pt idx="784">
                  <c:v>-1.0150757336433753</c:v>
                </c:pt>
                <c:pt idx="785">
                  <c:v>-0.74165983740694341</c:v>
                </c:pt>
                <c:pt idx="786">
                  <c:v>-0.95495188928872743</c:v>
                </c:pt>
                <c:pt idx="787">
                  <c:v>-0.83543965306658841</c:v>
                </c:pt>
                <c:pt idx="788">
                  <c:v>-0.93175378345919158</c:v>
                </c:pt>
                <c:pt idx="789">
                  <c:v>-0.31042274895425681</c:v>
                </c:pt>
                <c:pt idx="790">
                  <c:v>0.68957725104574319</c:v>
                </c:pt>
                <c:pt idx="791">
                  <c:v>-1.1370068527178248</c:v>
                </c:pt>
                <c:pt idx="792">
                  <c:v>-1.1237148008360407</c:v>
                </c:pt>
                <c:pt idx="793">
                  <c:v>-1.2502989045996089</c:v>
                </c:pt>
                <c:pt idx="794">
                  <c:v>-1.2635909564813934</c:v>
                </c:pt>
                <c:pt idx="795">
                  <c:v>-1.1635909564813933</c:v>
                </c:pt>
                <c:pt idx="796">
                  <c:v>-1.2768830083631775</c:v>
                </c:pt>
                <c:pt idx="797">
                  <c:v>-1.2901750602449615</c:v>
                </c:pt>
                <c:pt idx="798">
                  <c:v>-1.0901750602449616</c:v>
                </c:pt>
                <c:pt idx="799">
                  <c:v>0.16299314728217507</c:v>
                </c:pt>
                <c:pt idx="800">
                  <c:v>3.0028693029275275</c:v>
                </c:pt>
                <c:pt idx="801">
                  <c:v>0.50286930292752707</c:v>
                </c:pt>
                <c:pt idx="802">
                  <c:v>-0.80516967969562336</c:v>
                </c:pt>
                <c:pt idx="803">
                  <c:v>7.0347064759497284</c:v>
                </c:pt>
                <c:pt idx="804">
                  <c:v>1.4479985278315128</c:v>
                </c:pt>
                <c:pt idx="805">
                  <c:v>-0.12541736840491913</c:v>
                </c:pt>
                <c:pt idx="806">
                  <c:v>2.8878746834768654</c:v>
                </c:pt>
                <c:pt idx="807">
                  <c:v>-0.72541736840491899</c:v>
                </c:pt>
                <c:pt idx="808">
                  <c:v>-0.76529352405027118</c:v>
                </c:pt>
                <c:pt idx="809">
                  <c:v>-0.57858557593205528</c:v>
                </c:pt>
                <c:pt idx="810">
                  <c:v>-7.8585575932055285E-2</c:v>
                </c:pt>
                <c:pt idx="811">
                  <c:v>-0.11846173157740747</c:v>
                </c:pt>
                <c:pt idx="812">
                  <c:v>-0.58153599305229564</c:v>
                </c:pt>
                <c:pt idx="813">
                  <c:v>-1.1805966423260816E-2</c:v>
                </c:pt>
                <c:pt idx="814">
                  <c:v>0.68819403357673936</c:v>
                </c:pt>
                <c:pt idx="815">
                  <c:v>-1.2583378872227597</c:v>
                </c:pt>
                <c:pt idx="816">
                  <c:v>-0.67162993910454372</c:v>
                </c:pt>
                <c:pt idx="817">
                  <c:v>0.15495416465902445</c:v>
                </c:pt>
                <c:pt idx="818">
                  <c:v>-0.71846173157740745</c:v>
                </c:pt>
                <c:pt idx="819">
                  <c:v>-0.4583378872227597</c:v>
                </c:pt>
                <c:pt idx="820">
                  <c:v>-0.57162993910454363</c:v>
                </c:pt>
                <c:pt idx="821">
                  <c:v>-0.55833788722275957</c:v>
                </c:pt>
                <c:pt idx="822">
                  <c:v>0.20675183908149464</c:v>
                </c:pt>
                <c:pt idx="823">
                  <c:v>-0.26666405715493724</c:v>
                </c:pt>
                <c:pt idx="824">
                  <c:v>0.42141442406794472</c:v>
                </c:pt>
                <c:pt idx="825">
                  <c:v>-0.56897939365766814</c:v>
                </c:pt>
                <c:pt idx="826">
                  <c:v>0.35760471010590011</c:v>
                </c:pt>
                <c:pt idx="827">
                  <c:v>0.170896761987684</c:v>
                </c:pt>
                <c:pt idx="828">
                  <c:v>-0.6523013438418519</c:v>
                </c:pt>
                <c:pt idx="829">
                  <c:v>-1.0486154742344551</c:v>
                </c:pt>
                <c:pt idx="830">
                  <c:v>-1.0353234223526711</c:v>
                </c:pt>
                <c:pt idx="831">
                  <c:v>-0.84861547423445494</c:v>
                </c:pt>
                <c:pt idx="832">
                  <c:v>-0.92541736840491906</c:v>
                </c:pt>
                <c:pt idx="833">
                  <c:v>0.43470647594972878</c:v>
                </c:pt>
                <c:pt idx="834">
                  <c:v>1.5347064759497284</c:v>
                </c:pt>
                <c:pt idx="835">
                  <c:v>0.59483032030437677</c:v>
                </c:pt>
                <c:pt idx="836">
                  <c:v>-0.29713069707247275</c:v>
                </c:pt>
                <c:pt idx="837">
                  <c:v>0.80286930292752734</c:v>
                </c:pt>
                <c:pt idx="838">
                  <c:v>-0.81042274895425681</c:v>
                </c:pt>
                <c:pt idx="839">
                  <c:v>-0.71042274895425672</c:v>
                </c:pt>
                <c:pt idx="840">
                  <c:v>-0.63700685271782476</c:v>
                </c:pt>
                <c:pt idx="841">
                  <c:v>-0.37688300836317756</c:v>
                </c:pt>
                <c:pt idx="842">
                  <c:v>-0.49850123017713854</c:v>
                </c:pt>
                <c:pt idx="843">
                  <c:v>-0.52508533394070711</c:v>
                </c:pt>
                <c:pt idx="844">
                  <c:v>-0.22508533394070707</c:v>
                </c:pt>
                <c:pt idx="845">
                  <c:v>0.73640904351860659</c:v>
                </c:pt>
                <c:pt idx="846">
                  <c:v>2.5364090435186064</c:v>
                </c:pt>
                <c:pt idx="847">
                  <c:v>0.84166211277724035</c:v>
                </c:pt>
                <c:pt idx="848">
                  <c:v>-0.75863775889612439</c:v>
                </c:pt>
                <c:pt idx="849">
                  <c:v>-0.53205365513255631</c:v>
                </c:pt>
                <c:pt idx="850">
                  <c:v>-0.75230134384185188</c:v>
                </c:pt>
                <c:pt idx="851">
                  <c:v>-0.76062751377402937</c:v>
                </c:pt>
                <c:pt idx="852">
                  <c:v>-0.74733546189224531</c:v>
                </c:pt>
                <c:pt idx="853">
                  <c:v>-0.74733546189224531</c:v>
                </c:pt>
                <c:pt idx="854">
                  <c:v>-0.74733546189224531</c:v>
                </c:pt>
                <c:pt idx="855">
                  <c:v>0.7044622125302249</c:v>
                </c:pt>
                <c:pt idx="856">
                  <c:v>0.46458605688487298</c:v>
                </c:pt>
                <c:pt idx="857">
                  <c:v>-0.34870599499691135</c:v>
                </c:pt>
                <c:pt idx="858">
                  <c:v>-0.42550788916737536</c:v>
                </c:pt>
                <c:pt idx="859">
                  <c:v>-7.759275089887252E-2</c:v>
                </c:pt>
                <c:pt idx="860">
                  <c:v>0.89582314533755936</c:v>
                </c:pt>
                <c:pt idx="861">
                  <c:v>0.18621696306317226</c:v>
                </c:pt>
                <c:pt idx="862">
                  <c:v>0.48621696306317252</c:v>
                </c:pt>
                <c:pt idx="863">
                  <c:v>0.15963285929960414</c:v>
                </c:pt>
                <c:pt idx="864">
                  <c:v>-1.1054568670046501</c:v>
                </c:pt>
                <c:pt idx="865">
                  <c:v>-0.91874891888643417</c:v>
                </c:pt>
                <c:pt idx="866">
                  <c:v>-1.0453330226500024</c:v>
                </c:pt>
                <c:pt idx="867">
                  <c:v>-0.83204097076821826</c:v>
                </c:pt>
                <c:pt idx="868">
                  <c:v>-1.0453330226500024</c:v>
                </c:pt>
                <c:pt idx="869">
                  <c:v>0.75466697734999766</c:v>
                </c:pt>
                <c:pt idx="870">
                  <c:v>3.2546669773499977</c:v>
                </c:pt>
                <c:pt idx="871">
                  <c:v>1.99454313299535</c:v>
                </c:pt>
                <c:pt idx="872">
                  <c:v>-0.76696392882830189</c:v>
                </c:pt>
                <c:pt idx="873">
                  <c:v>-0.88858215064226342</c:v>
                </c:pt>
                <c:pt idx="874">
                  <c:v>-0.8619980468786953</c:v>
                </c:pt>
                <c:pt idx="875">
                  <c:v>-0.92212189123334309</c:v>
                </c:pt>
                <c:pt idx="876">
                  <c:v>-0.78224573558799093</c:v>
                </c:pt>
                <c:pt idx="877">
                  <c:v>-0.75566163182442281</c:v>
                </c:pt>
                <c:pt idx="878">
                  <c:v>-6.8953683706206803E-2</c:v>
                </c:pt>
                <c:pt idx="879">
                  <c:v>-0.25566163182442292</c:v>
                </c:pt>
                <c:pt idx="880">
                  <c:v>-0.89553778746977497</c:v>
                </c:pt>
                <c:pt idx="881">
                  <c:v>-0.47233968164023898</c:v>
                </c:pt>
                <c:pt idx="882">
                  <c:v>0.78390162656044149</c:v>
                </c:pt>
                <c:pt idx="883">
                  <c:v>-0.44037982506473372</c:v>
                </c:pt>
                <c:pt idx="884">
                  <c:v>-0.58858215064226349</c:v>
                </c:pt>
                <c:pt idx="885">
                  <c:v>-0.61746890654422448</c:v>
                </c:pt>
                <c:pt idx="886">
                  <c:v>1.444025470915089</c:v>
                </c:pt>
                <c:pt idx="887">
                  <c:v>-0.12106425538916521</c:v>
                </c:pt>
                <c:pt idx="888">
                  <c:v>-0.9343563072709492</c:v>
                </c:pt>
                <c:pt idx="889">
                  <c:v>-0.64764835915273333</c:v>
                </c:pt>
                <c:pt idx="890">
                  <c:v>-0.46094041103451733</c:v>
                </c:pt>
                <c:pt idx="891">
                  <c:v>-0.68752451479808552</c:v>
                </c:pt>
                <c:pt idx="892">
                  <c:v>-0.68752451479808552</c:v>
                </c:pt>
                <c:pt idx="893">
                  <c:v>0.59918343332013047</c:v>
                </c:pt>
                <c:pt idx="894">
                  <c:v>0.60286930292752716</c:v>
                </c:pt>
                <c:pt idx="895">
                  <c:v>1.9693295623364477</c:v>
                </c:pt>
                <c:pt idx="896">
                  <c:v>0.84613145650691157</c:v>
                </c:pt>
                <c:pt idx="897">
                  <c:v>-1.0884916298798073</c:v>
                </c:pt>
                <c:pt idx="898">
                  <c:v>-0.85230134384185186</c:v>
                </c:pt>
                <c:pt idx="899">
                  <c:v>-0.83900929196006779</c:v>
                </c:pt>
                <c:pt idx="900">
                  <c:v>-0.72571724007828375</c:v>
                </c:pt>
                <c:pt idx="901">
                  <c:v>-0.81242518819649967</c:v>
                </c:pt>
                <c:pt idx="902">
                  <c:v>-0.81242518819649967</c:v>
                </c:pt>
                <c:pt idx="903">
                  <c:v>7.4282759921716179E-2</c:v>
                </c:pt>
                <c:pt idx="904">
                  <c:v>0.33440660427636404</c:v>
                </c:pt>
                <c:pt idx="905">
                  <c:v>-0.36559339572363592</c:v>
                </c:pt>
                <c:pt idx="906">
                  <c:v>9.4530448631011899E-2</c:v>
                </c:pt>
                <c:pt idx="907">
                  <c:v>-0.21507573364337551</c:v>
                </c:pt>
                <c:pt idx="908">
                  <c:v>2.8195473527433439</c:v>
                </c:pt>
                <c:pt idx="909">
                  <c:v>1.3098506497065001</c:v>
                </c:pt>
                <c:pt idx="910">
                  <c:v>0.63304875553603601</c:v>
                </c:pt>
                <c:pt idx="911">
                  <c:v>-1.3320409707682184</c:v>
                </c:pt>
                <c:pt idx="912">
                  <c:v>-1.1802432963457479</c:v>
                </c:pt>
                <c:pt idx="913">
                  <c:v>-1.2777603553709447</c:v>
                </c:pt>
                <c:pt idx="914">
                  <c:v>-1.0777603553709447</c:v>
                </c:pt>
                <c:pt idx="915">
                  <c:v>-0.97776035537094463</c:v>
                </c:pt>
                <c:pt idx="916">
                  <c:v>-0.96446830348916057</c:v>
                </c:pt>
                <c:pt idx="917">
                  <c:v>0.28761655824233645</c:v>
                </c:pt>
                <c:pt idx="918">
                  <c:v>2.5009772912885309E-2</c:v>
                </c:pt>
                <c:pt idx="919">
                  <c:v>1.2972227405167238</c:v>
                </c:pt>
                <c:pt idx="920">
                  <c:v>-0.78948520760149221</c:v>
                </c:pt>
                <c:pt idx="921">
                  <c:v>-0.91268331343102826</c:v>
                </c:pt>
                <c:pt idx="922">
                  <c:v>-0.8993912615492442</c:v>
                </c:pt>
                <c:pt idx="923">
                  <c:v>-0.87280715778567608</c:v>
                </c:pt>
                <c:pt idx="924">
                  <c:v>-0.91159996763538909</c:v>
                </c:pt>
                <c:pt idx="925">
                  <c:v>-0.8717238119900369</c:v>
                </c:pt>
                <c:pt idx="926">
                  <c:v>-0.65843176010825288</c:v>
                </c:pt>
                <c:pt idx="927">
                  <c:v>0.94156823989174732</c:v>
                </c:pt>
                <c:pt idx="928">
                  <c:v>-0.86908274632347104</c:v>
                </c:pt>
                <c:pt idx="929">
                  <c:v>-0.32225095385060731</c:v>
                </c:pt>
                <c:pt idx="930">
                  <c:v>-0.27246874425750311</c:v>
                </c:pt>
                <c:pt idx="931">
                  <c:v>-0.28207492653189048</c:v>
                </c:pt>
                <c:pt idx="932">
                  <c:v>2.5392561079730442</c:v>
                </c:pt>
                <c:pt idx="933">
                  <c:v>0.31267200420947594</c:v>
                </c:pt>
                <c:pt idx="934">
                  <c:v>0.53553169651083921</c:v>
                </c:pt>
                <c:pt idx="935">
                  <c:v>-1.0910524072527288</c:v>
                </c:pt>
                <c:pt idx="936">
                  <c:v>-1.1176365110162969</c:v>
                </c:pt>
                <c:pt idx="937">
                  <c:v>-1.2309285628980808</c:v>
                </c:pt>
                <c:pt idx="938">
                  <c:v>-0.73700685271782485</c:v>
                </c:pt>
                <c:pt idx="939">
                  <c:v>-0.84670355575466827</c:v>
                </c:pt>
                <c:pt idx="940">
                  <c:v>-0.64670355575466831</c:v>
                </c:pt>
                <c:pt idx="941">
                  <c:v>0.87491466605929302</c:v>
                </c:pt>
                <c:pt idx="942">
                  <c:v>0.56162261417750914</c:v>
                </c:pt>
                <c:pt idx="943">
                  <c:v>2.0749146660592932</c:v>
                </c:pt>
                <c:pt idx="944">
                  <c:v>-0.82724254575167555</c:v>
                </c:pt>
                <c:pt idx="945">
                  <c:v>0.21139213940627544</c:v>
                </c:pt>
                <c:pt idx="946">
                  <c:v>1.5631898138287457</c:v>
                </c:pt>
                <c:pt idx="947">
                  <c:v>-1.121502669460104</c:v>
                </c:pt>
                <c:pt idx="948">
                  <c:v>-1.0082106175783201</c:v>
                </c:pt>
                <c:pt idx="949">
                  <c:v>-1.0215026694601042</c:v>
                </c:pt>
                <c:pt idx="950">
                  <c:v>-1.121502669460104</c:v>
                </c:pt>
                <c:pt idx="951">
                  <c:v>1.165205278658112</c:v>
                </c:pt>
                <c:pt idx="952">
                  <c:v>2.655599096383725</c:v>
                </c:pt>
                <c:pt idx="953">
                  <c:v>3.6905093700794707</c:v>
                </c:pt>
                <c:pt idx="954">
                  <c:v>0.67693013088865928</c:v>
                </c:pt>
                <c:pt idx="955">
                  <c:v>2.8251324564661884</c:v>
                </c:pt>
                <c:pt idx="956">
                  <c:v>2.1639252663159025</c:v>
                </c:pt>
                <c:pt idx="957">
                  <c:v>0.7506332144341179</c:v>
                </c:pt>
                <c:pt idx="958">
                  <c:v>-1.4108611630251957</c:v>
                </c:pt>
                <c:pt idx="959">
                  <c:v>-0.22415321490697981</c:v>
                </c:pt>
                <c:pt idx="960">
                  <c:v>1.162554733211236</c:v>
                </c:pt>
                <c:pt idx="961">
                  <c:v>0.54926268132945166</c:v>
                </c:pt>
                <c:pt idx="962">
                  <c:v>0.43597062944766751</c:v>
                </c:pt>
                <c:pt idx="963">
                  <c:v>0.52267857756588354</c:v>
                </c:pt>
                <c:pt idx="964">
                  <c:v>0.63237528060272696</c:v>
                </c:pt>
                <c:pt idx="965">
                  <c:v>1.2323752806027271</c:v>
                </c:pt>
                <c:pt idx="966">
                  <c:v>2.2323752806027271</c:v>
                </c:pt>
                <c:pt idx="967">
                  <c:v>1.6722514362480794</c:v>
                </c:pt>
                <c:pt idx="968">
                  <c:v>1.5506332144341177</c:v>
                </c:pt>
                <c:pt idx="969">
                  <c:v>0.52541964377521588</c:v>
                </c:pt>
                <c:pt idx="970">
                  <c:v>2.3652957994205681</c:v>
                </c:pt>
                <c:pt idx="971">
                  <c:v>0.63038552572482232</c:v>
                </c:pt>
                <c:pt idx="972">
                  <c:v>2.9087673039108606</c:v>
                </c:pt>
                <c:pt idx="973">
                  <c:v>-0.30452474797092322</c:v>
                </c:pt>
                <c:pt idx="974">
                  <c:v>-0.29123269608913915</c:v>
                </c:pt>
                <c:pt idx="975">
                  <c:v>-0.39123269608913902</c:v>
                </c:pt>
                <c:pt idx="976">
                  <c:v>-0.51781679985270723</c:v>
                </c:pt>
                <c:pt idx="977">
                  <c:v>5.5599096383724733E-2</c:v>
                </c:pt>
                <c:pt idx="978">
                  <c:v>0.25559909638372469</c:v>
                </c:pt>
                <c:pt idx="979">
                  <c:v>0.99050937007947026</c:v>
                </c:pt>
                <c:pt idx="980">
                  <c:v>0.21203707113097559</c:v>
                </c:pt>
                <c:pt idx="981">
                  <c:v>0.27721731819768602</c:v>
                </c:pt>
                <c:pt idx="982">
                  <c:v>-7.0985007379843479E-2</c:v>
                </c:pt>
                <c:pt idx="983">
                  <c:v>-1.3975691111434116</c:v>
                </c:pt>
                <c:pt idx="984">
                  <c:v>-0.72167027393217653</c:v>
                </c:pt>
                <c:pt idx="985">
                  <c:v>-0.32167027393217662</c:v>
                </c:pt>
                <c:pt idx="986">
                  <c:v>-0.32167027393217662</c:v>
                </c:pt>
                <c:pt idx="987">
                  <c:v>-7.4580356224784206E-2</c:v>
                </c:pt>
                <c:pt idx="988">
                  <c:v>0.81820588171317565</c:v>
                </c:pt>
                <c:pt idx="989">
                  <c:v>-8.179411828682448E-2</c:v>
                </c:pt>
                <c:pt idx="990">
                  <c:v>-0.25769295549805959</c:v>
                </c:pt>
                <c:pt idx="991">
                  <c:v>-0.24440090361627531</c:v>
                </c:pt>
                <c:pt idx="992">
                  <c:v>-0.1178167998527071</c:v>
                </c:pt>
                <c:pt idx="993">
                  <c:v>-0.11644626674804126</c:v>
                </c:pt>
                <c:pt idx="994">
                  <c:v>1.1101378370155266</c:v>
                </c:pt>
                <c:pt idx="995">
                  <c:v>-0.30187420252404751</c:v>
                </c:pt>
                <c:pt idx="996">
                  <c:v>-0.68858215064226347</c:v>
                </c:pt>
                <c:pt idx="997">
                  <c:v>-0.13818407139895728</c:v>
                </c:pt>
                <c:pt idx="998">
                  <c:v>0.76181592860104286</c:v>
                </c:pt>
                <c:pt idx="999">
                  <c:v>-0.51408290861019235</c:v>
                </c:pt>
                <c:pt idx="1000">
                  <c:v>-0.44066701237376049</c:v>
                </c:pt>
                <c:pt idx="1001">
                  <c:v>-0.24066701237376042</c:v>
                </c:pt>
                <c:pt idx="1002">
                  <c:v>4.232748883862671</c:v>
                </c:pt>
                <c:pt idx="1003">
                  <c:v>-0.48054316801911268</c:v>
                </c:pt>
                <c:pt idx="1004">
                  <c:v>-0.49383521990089674</c:v>
                </c:pt>
                <c:pt idx="1005">
                  <c:v>-0.5071272717826808</c:v>
                </c:pt>
                <c:pt idx="1006">
                  <c:v>1.5410750537948488</c:v>
                </c:pt>
                <c:pt idx="1007">
                  <c:v>-0.3722169980869352</c:v>
                </c:pt>
                <c:pt idx="1008">
                  <c:v>-0.45059877627297362</c:v>
                </c:pt>
                <c:pt idx="1009">
                  <c:v>-0.65059877627297369</c:v>
                </c:pt>
                <c:pt idx="1010">
                  <c:v>-0.25059877627297356</c:v>
                </c:pt>
                <c:pt idx="1011">
                  <c:v>0.4613227425041444</c:v>
                </c:pt>
                <c:pt idx="1012">
                  <c:v>-0.17358753119160131</c:v>
                </c:pt>
                <c:pt idx="1013">
                  <c:v>0.21312041692661476</c:v>
                </c:pt>
                <c:pt idx="1014">
                  <c:v>-0.48687958307338519</c:v>
                </c:pt>
                <c:pt idx="1015">
                  <c:v>1.4529965725719669</c:v>
                </c:pt>
                <c:pt idx="1016">
                  <c:v>-1.0550424100511837</c:v>
                </c:pt>
                <c:pt idx="1017">
                  <c:v>-1.0151662544058315</c:v>
                </c:pt>
                <c:pt idx="1018">
                  <c:v>-0.8619980468786953</c:v>
                </c:pt>
                <c:pt idx="1019">
                  <c:v>-0.79553778746977499</c:v>
                </c:pt>
                <c:pt idx="1020">
                  <c:v>-0.84236957994263872</c:v>
                </c:pt>
                <c:pt idx="1021">
                  <c:v>-0.78920137241550248</c:v>
                </c:pt>
                <c:pt idx="1022">
                  <c:v>-0.70249342429728656</c:v>
                </c:pt>
                <c:pt idx="1023">
                  <c:v>-0.34236957994263884</c:v>
                </c:pt>
                <c:pt idx="1024">
                  <c:v>0.74433836817557708</c:v>
                </c:pt>
                <c:pt idx="1025">
                  <c:v>-0.69553778746977502</c:v>
                </c:pt>
                <c:pt idx="1026">
                  <c:v>1.2237777822057936</c:v>
                </c:pt>
                <c:pt idx="1027">
                  <c:v>5.000879548049622</c:v>
                </c:pt>
                <c:pt idx="1028">
                  <c:v>2.2141715999314062</c:v>
                </c:pt>
                <c:pt idx="1029">
                  <c:v>2.5551601634468959</c:v>
                </c:pt>
                <c:pt idx="1030">
                  <c:v>-0.21825573278953603</c:v>
                </c:pt>
                <c:pt idx="1031">
                  <c:v>-0.11825573278953594</c:v>
                </c:pt>
                <c:pt idx="1032">
                  <c:v>-1.2182557327895358</c:v>
                </c:pt>
                <c:pt idx="1033">
                  <c:v>-1.2315477846713199</c:v>
                </c:pt>
                <c:pt idx="1034">
                  <c:v>-1.2315477846713199</c:v>
                </c:pt>
                <c:pt idx="1035">
                  <c:v>-1.2809915807362513</c:v>
                </c:pt>
                <c:pt idx="1036">
                  <c:v>-0.63415978826338737</c:v>
                </c:pt>
                <c:pt idx="1037">
                  <c:v>0.46584021173661272</c:v>
                </c:pt>
                <c:pt idx="1038">
                  <c:v>-0.23151872259682182</c:v>
                </c:pt>
                <c:pt idx="1039">
                  <c:v>0.62488071029562153</c:v>
                </c:pt>
                <c:pt idx="1040">
                  <c:v>0.33522234505716497</c:v>
                </c:pt>
                <c:pt idx="1041">
                  <c:v>-0.75396854403585434</c:v>
                </c:pt>
                <c:pt idx="1042">
                  <c:v>-0.73123791435175556</c:v>
                </c:pt>
                <c:pt idx="1043">
                  <c:v>-1.2179458624699715</c:v>
                </c:pt>
                <c:pt idx="1044">
                  <c:v>-0.82240572641933296</c:v>
                </c:pt>
                <c:pt idx="1045">
                  <c:v>0.50169543636943192</c:v>
                </c:pt>
                <c:pt idx="1046">
                  <c:v>-0.68377104126138222</c:v>
                </c:pt>
                <c:pt idx="1047">
                  <c:v>-0.86137882510545649</c:v>
                </c:pt>
                <c:pt idx="1048">
                  <c:v>0.7016954363694321</c:v>
                </c:pt>
                <c:pt idx="1049">
                  <c:v>0.1364766474479131</c:v>
                </c:pt>
                <c:pt idx="1050">
                  <c:v>0.48343750253804108</c:v>
                </c:pt>
                <c:pt idx="1051">
                  <c:v>0.76827837933165566</c:v>
                </c:pt>
                <c:pt idx="1052">
                  <c:v>2.3031886530274015</c:v>
                </c:pt>
                <c:pt idx="1053">
                  <c:v>0.37660454926383324</c:v>
                </c:pt>
                <c:pt idx="1054">
                  <c:v>-6.9927371535666083E-2</c:v>
                </c:pt>
                <c:pt idx="1055">
                  <c:v>-8.3219423417449923E-2</c:v>
                </c:pt>
                <c:pt idx="1056">
                  <c:v>-9.803527181018179E-3</c:v>
                </c:pt>
                <c:pt idx="1057">
                  <c:v>-0.12309557906280211</c:v>
                </c:pt>
                <c:pt idx="1058">
                  <c:v>1.1769044209371979</c:v>
                </c:pt>
                <c:pt idx="1059">
                  <c:v>0.26361236905541396</c:v>
                </c:pt>
                <c:pt idx="1060">
                  <c:v>6.3612369055413787E-2</c:v>
                </c:pt>
                <c:pt idx="1061">
                  <c:v>1.1024051789051268</c:v>
                </c:pt>
                <c:pt idx="1062">
                  <c:v>1.9024051789051271</c:v>
                </c:pt>
                <c:pt idx="1063">
                  <c:v>0.7156972307869105</c:v>
                </c:pt>
                <c:pt idx="1064">
                  <c:v>0.24228133455047951</c:v>
                </c:pt>
                <c:pt idx="1065">
                  <c:v>-1.1082363275297813</c:v>
                </c:pt>
                <c:pt idx="1066">
                  <c:v>-0.99494427564799737</c:v>
                </c:pt>
                <c:pt idx="1067">
                  <c:v>-0.91656249746195895</c:v>
                </c:pt>
                <c:pt idx="1068">
                  <c:v>-0.75506812000264523</c:v>
                </c:pt>
                <c:pt idx="1069">
                  <c:v>-1.041776068120861</c:v>
                </c:pt>
                <c:pt idx="1070">
                  <c:v>-1.1032704455801747</c:v>
                </c:pt>
                <c:pt idx="1071">
                  <c:v>0.79672955441982496</c:v>
                </c:pt>
                <c:pt idx="1072">
                  <c:v>3.3831503152290141</c:v>
                </c:pt>
                <c:pt idx="1073">
                  <c:v>3.4565662114654456</c:v>
                </c:pt>
                <c:pt idx="1074">
                  <c:v>1.1067840018723423</c:v>
                </c:pt>
                <c:pt idx="1075">
                  <c:v>0.25498632744987182</c:v>
                </c:pt>
                <c:pt idx="1076">
                  <c:v>0.45498632744987177</c:v>
                </c:pt>
                <c:pt idx="1077">
                  <c:v>1.2336679773092749</c:v>
                </c:pt>
                <c:pt idx="1078">
                  <c:v>1.1469600291910584</c:v>
                </c:pt>
                <c:pt idx="1079">
                  <c:v>1.1469600291910584</c:v>
                </c:pt>
                <c:pt idx="1080">
                  <c:v>-0.29291612645429321</c:v>
                </c:pt>
                <c:pt idx="1081">
                  <c:v>2.0375925427490671E-2</c:v>
                </c:pt>
                <c:pt idx="1082">
                  <c:v>7.0838735457066093E-3</c:v>
                </c:pt>
                <c:pt idx="1083">
                  <c:v>4.1994147241452229E-2</c:v>
                </c:pt>
                <c:pt idx="1084">
                  <c:v>0.34199414724145205</c:v>
                </c:pt>
                <c:pt idx="1085">
                  <c:v>1.5419941472414522</c:v>
                </c:pt>
                <c:pt idx="1086">
                  <c:v>-0.1195002302178616</c:v>
                </c:pt>
                <c:pt idx="1087">
                  <c:v>2.5203759254274907</c:v>
                </c:pt>
                <c:pt idx="1088">
                  <c:v>-1.2046409786848407</c:v>
                </c:pt>
                <c:pt idx="1089">
                  <c:v>1.8347776233786695E-2</c:v>
                </c:pt>
                <c:pt idx="1090">
                  <c:v>-1.0888659858282534</c:v>
                </c:pt>
                <c:pt idx="1091">
                  <c:v>-1.1622818820646854</c:v>
                </c:pt>
                <c:pt idx="1092">
                  <c:v>-1.0115966155123524</c:v>
                </c:pt>
                <c:pt idx="1093">
                  <c:v>-1.1115966155123522</c:v>
                </c:pt>
                <c:pt idx="1094">
                  <c:v>-1.0983045636305682</c:v>
                </c:pt>
                <c:pt idx="1095">
                  <c:v>2.3149874882512158</c:v>
                </c:pt>
                <c:pt idx="1096">
                  <c:v>1.5016954363694319</c:v>
                </c:pt>
                <c:pt idx="1097">
                  <c:v>3.4865363131630467</c:v>
                </c:pt>
                <c:pt idx="1098">
                  <c:v>1.0384245083479728</c:v>
                </c:pt>
                <c:pt idx="1099">
                  <c:v>0.72901499262015634</c:v>
                </c:pt>
                <c:pt idx="1100">
                  <c:v>0.70041542402722223</c:v>
                </c:pt>
                <c:pt idx="1101">
                  <c:v>0.60012823671819548</c:v>
                </c:pt>
                <c:pt idx="1102">
                  <c:v>2.926712340481763</c:v>
                </c:pt>
                <c:pt idx="1103">
                  <c:v>-0.82508533394070716</c:v>
                </c:pt>
                <c:pt idx="1104">
                  <c:v>-0.29987176328180443</c:v>
                </c:pt>
                <c:pt idx="1105">
                  <c:v>-2.6455867045373171E-2</c:v>
                </c:pt>
                <c:pt idx="1106">
                  <c:v>-5.0557029834138012E-2</c:v>
                </c:pt>
                <c:pt idx="1107">
                  <c:v>6.2735022047646138E-2</c:v>
                </c:pt>
                <c:pt idx="1108">
                  <c:v>3.6150918284078015E-2</c:v>
                </c:pt>
                <c:pt idx="1109">
                  <c:v>1.1494429701658622</c:v>
                </c:pt>
                <c:pt idx="1110">
                  <c:v>1.7627350220476463</c:v>
                </c:pt>
                <c:pt idx="1111">
                  <c:v>2.8760270739294311</c:v>
                </c:pt>
                <c:pt idx="1112">
                  <c:v>-1.1356977783011173</c:v>
                </c:pt>
                <c:pt idx="1113">
                  <c:v>-0.99582162265576479</c:v>
                </c:pt>
                <c:pt idx="1114">
                  <c:v>-0.6653840448127275</c:v>
                </c:pt>
                <c:pt idx="1115">
                  <c:v>-0.53879994104915929</c:v>
                </c:pt>
                <c:pt idx="1116">
                  <c:v>-0.52550788916737523</c:v>
                </c:pt>
                <c:pt idx="1117">
                  <c:v>0.5503909480438598</c:v>
                </c:pt>
                <c:pt idx="1118">
                  <c:v>-0.56290110383792413</c:v>
                </c:pt>
                <c:pt idx="1119">
                  <c:v>-0.47619315571970822</c:v>
                </c:pt>
                <c:pt idx="1120">
                  <c:v>1.4346159551872724</c:v>
                </c:pt>
                <c:pt idx="1121">
                  <c:v>0.1250097729128854</c:v>
                </c:pt>
                <c:pt idx="1122">
                  <c:v>2.3355316965108388</c:v>
                </c:pt>
                <c:pt idx="1123">
                  <c:v>-0.21673345405706801</c:v>
                </c:pt>
                <c:pt idx="1124">
                  <c:v>-0.46029547930981707</c:v>
                </c:pt>
                <c:pt idx="1125">
                  <c:v>-0.10376698380011007</c:v>
                </c:pt>
                <c:pt idx="1126">
                  <c:v>0.18294096431810591</c:v>
                </c:pt>
                <c:pt idx="1127">
                  <c:v>0.15930727767477837</c:v>
                </c:pt>
                <c:pt idx="1128">
                  <c:v>1.1629931472821755</c:v>
                </c:pt>
                <c:pt idx="1129">
                  <c:v>-0.45029890459960886</c:v>
                </c:pt>
                <c:pt idx="1130">
                  <c:v>-0.61179328205892314</c:v>
                </c:pt>
                <c:pt idx="1131">
                  <c:v>-0.53837738582249139</c:v>
                </c:pt>
                <c:pt idx="1132">
                  <c:v>-0.30346711212674515</c:v>
                </c:pt>
                <c:pt idx="1133">
                  <c:v>-0.29017506024496154</c:v>
                </c:pt>
                <c:pt idx="1134">
                  <c:v>-0.40346711212674524</c:v>
                </c:pt>
                <c:pt idx="1135">
                  <c:v>-0.37688300836317756</c:v>
                </c:pt>
                <c:pt idx="1136">
                  <c:v>0.84970109540039118</c:v>
                </c:pt>
                <c:pt idx="1137">
                  <c:v>-0.61042274895425663</c:v>
                </c:pt>
                <c:pt idx="1138">
                  <c:v>3.5067518390814949</c:v>
                </c:pt>
                <c:pt idx="1139">
                  <c:v>0.87026168137017468</c:v>
                </c:pt>
                <c:pt idx="1140">
                  <c:v>0.2184640069477044</c:v>
                </c:pt>
                <c:pt idx="1141">
                  <c:v>3.1756058829488509E-2</c:v>
                </c:pt>
                <c:pt idx="1142">
                  <c:v>-0.7336208547837928</c:v>
                </c:pt>
                <c:pt idx="1143">
                  <c:v>-0.16389082815475775</c:v>
                </c:pt>
                <c:pt idx="1144">
                  <c:v>1.909525068081674</c:v>
                </c:pt>
                <c:pt idx="1145">
                  <c:v>0.38294096431810587</c:v>
                </c:pt>
                <c:pt idx="1146">
                  <c:v>1.4829409643181057</c:v>
                </c:pt>
                <c:pt idx="1147">
                  <c:v>4.4122173599673857</c:v>
                </c:pt>
                <c:pt idx="1148">
                  <c:v>-0.32306986911134072</c:v>
                </c:pt>
                <c:pt idx="1149">
                  <c:v>1.8769301308886595</c:v>
                </c:pt>
                <c:pt idx="1150">
                  <c:v>0.50261117769299868</c:v>
                </c:pt>
                <c:pt idx="1151">
                  <c:v>-1.0973888223070016</c:v>
                </c:pt>
                <c:pt idx="1152">
                  <c:v>-0.6973888223070015</c:v>
                </c:pt>
                <c:pt idx="1153">
                  <c:v>-0.31068087418878565</c:v>
                </c:pt>
                <c:pt idx="1154">
                  <c:v>0.38931912581121408</c:v>
                </c:pt>
                <c:pt idx="1155">
                  <c:v>-0.32397292607056927</c:v>
                </c:pt>
                <c:pt idx="1156">
                  <c:v>-0.32397292607056927</c:v>
                </c:pt>
                <c:pt idx="1157">
                  <c:v>-0.32397292607056927</c:v>
                </c:pt>
                <c:pt idx="1158">
                  <c:v>-0.42397292607056936</c:v>
                </c:pt>
                <c:pt idx="1159">
                  <c:v>-0.22397292607056918</c:v>
                </c:pt>
                <c:pt idx="1160">
                  <c:v>1.4893191258112146</c:v>
                </c:pt>
                <c:pt idx="1161">
                  <c:v>0.36798809130627985</c:v>
                </c:pt>
                <c:pt idx="1162">
                  <c:v>1.107864246951632</c:v>
                </c:pt>
                <c:pt idx="1163">
                  <c:v>1.752093515612738</c:v>
                </c:pt>
                <c:pt idx="1164">
                  <c:v>-0.47110459021679785</c:v>
                </c:pt>
                <c:pt idx="1165">
                  <c:v>-0.17110459021679802</c:v>
                </c:pt>
                <c:pt idx="1166">
                  <c:v>4.5873331272382911E-2</c:v>
                </c:pt>
                <c:pt idx="1167">
                  <c:v>-0.31533385887790399</c:v>
                </c:pt>
                <c:pt idx="1168">
                  <c:v>-0.72862591075968797</c:v>
                </c:pt>
                <c:pt idx="1169">
                  <c:v>2.4211562988334165</c:v>
                </c:pt>
                <c:pt idx="1170">
                  <c:v>0.72115629883341614</c:v>
                </c:pt>
                <c:pt idx="1171">
                  <c:v>-0.59213575304836796</c:v>
                </c:pt>
                <c:pt idx="1172">
                  <c:v>1.9078642469516323</c:v>
                </c:pt>
                <c:pt idx="1173">
                  <c:v>0.40786424695163226</c:v>
                </c:pt>
                <c:pt idx="1174">
                  <c:v>0.95577938522013484</c:v>
                </c:pt>
                <c:pt idx="1175">
                  <c:v>-0.35751266666164905</c:v>
                </c:pt>
                <c:pt idx="1176">
                  <c:v>-1.0949058813321979</c:v>
                </c:pt>
                <c:pt idx="1177">
                  <c:v>-0.79490588133219786</c:v>
                </c:pt>
                <c:pt idx="1178">
                  <c:v>-0.67080471854343315</c:v>
                </c:pt>
                <c:pt idx="1179">
                  <c:v>-0.79490588133219786</c:v>
                </c:pt>
                <c:pt idx="1180">
                  <c:v>-0.90819793321398246</c:v>
                </c:pt>
                <c:pt idx="1181">
                  <c:v>-0.68409677042521766</c:v>
                </c:pt>
                <c:pt idx="1182">
                  <c:v>1.1291952814565669</c:v>
                </c:pt>
                <c:pt idx="1183">
                  <c:v>1.0291952814565668</c:v>
                </c:pt>
                <c:pt idx="1184">
                  <c:v>-7.0804718543433065E-2</c:v>
                </c:pt>
                <c:pt idx="1185">
                  <c:v>-1.1224057264193328</c:v>
                </c:pt>
                <c:pt idx="1186">
                  <c:v>-1.1332148373263138</c:v>
                </c:pt>
                <c:pt idx="1187">
                  <c:v>-1.2091136745375488</c:v>
                </c:pt>
                <c:pt idx="1188">
                  <c:v>-0.99582162265576479</c:v>
                </c:pt>
                <c:pt idx="1189">
                  <c:v>-0.95594546701041261</c:v>
                </c:pt>
                <c:pt idx="1190">
                  <c:v>-0.91855225233986371</c:v>
                </c:pt>
                <c:pt idx="1191">
                  <c:v>-0.43184430422164777</c:v>
                </c:pt>
                <c:pt idx="1192">
                  <c:v>2.0681556957783522</c:v>
                </c:pt>
                <c:pt idx="1193">
                  <c:v>-0.24145048649603496</c:v>
                </c:pt>
                <c:pt idx="1194">
                  <c:v>8.5004554650269126E-2</c:v>
                </c:pt>
                <c:pt idx="1195">
                  <c:v>-7.0766176688624949E-2</c:v>
                </c:pt>
                <c:pt idx="1196">
                  <c:v>1.2292338233113749</c:v>
                </c:pt>
                <c:pt idx="1197">
                  <c:v>1.793082079128228</c:v>
                </c:pt>
                <c:pt idx="1198">
                  <c:v>-0.80323205126437536</c:v>
                </c:pt>
                <c:pt idx="1199">
                  <c:v>-0.86708030708122807</c:v>
                </c:pt>
                <c:pt idx="1200">
                  <c:v>-0.86708030708122807</c:v>
                </c:pt>
                <c:pt idx="1201">
                  <c:v>-0.73092856289808084</c:v>
                </c:pt>
                <c:pt idx="1202">
                  <c:v>-0.9309285628980809</c:v>
                </c:pt>
                <c:pt idx="1203">
                  <c:v>-0.83092856289808092</c:v>
                </c:pt>
                <c:pt idx="1204">
                  <c:v>-0.33092856289808092</c:v>
                </c:pt>
                <c:pt idx="1205">
                  <c:v>0.68236348898370314</c:v>
                </c:pt>
                <c:pt idx="1206">
                  <c:v>-0.7655516492847998</c:v>
                </c:pt>
                <c:pt idx="1207">
                  <c:v>1.6452574616221813</c:v>
                </c:pt>
                <c:pt idx="1208">
                  <c:v>-1.328158434614251</c:v>
                </c:pt>
                <c:pt idx="1209">
                  <c:v>-0.98364197864411806</c:v>
                </c:pt>
                <c:pt idx="1210">
                  <c:v>1.5695262288830181</c:v>
                </c:pt>
                <c:pt idx="1211">
                  <c:v>0.42132390330548852</c:v>
                </c:pt>
                <c:pt idx="1212">
                  <c:v>3.4503909480438608</c:v>
                </c:pt>
                <c:pt idx="1213">
                  <c:v>0.30107621459619294</c:v>
                </c:pt>
                <c:pt idx="1214">
                  <c:v>-0.42550788916737536</c:v>
                </c:pt>
                <c:pt idx="1215">
                  <c:v>-0.73879994104915936</c:v>
                </c:pt>
                <c:pt idx="1216">
                  <c:v>1.3479080070690568</c:v>
                </c:pt>
                <c:pt idx="1217">
                  <c:v>-0.53879994104915929</c:v>
                </c:pt>
                <c:pt idx="1218">
                  <c:v>-0.18948520760149234</c:v>
                </c:pt>
                <c:pt idx="1219">
                  <c:v>-0.62597536531281239</c:v>
                </c:pt>
                <c:pt idx="1220">
                  <c:v>-0.67914357283994864</c:v>
                </c:pt>
                <c:pt idx="1221">
                  <c:v>0.97245743503595139</c:v>
                </c:pt>
                <c:pt idx="1222">
                  <c:v>-0.32754256496404888</c:v>
                </c:pt>
                <c:pt idx="1223">
                  <c:v>0.32223964462905497</c:v>
                </c:pt>
                <c:pt idx="1224">
                  <c:v>-1.0511762516073766</c:v>
                </c:pt>
                <c:pt idx="1225">
                  <c:v>-1.0511762516073766</c:v>
                </c:pt>
                <c:pt idx="1226">
                  <c:v>-1.1777603553709446</c:v>
                </c:pt>
                <c:pt idx="1227">
                  <c:v>-0.97776035537094463</c:v>
                </c:pt>
                <c:pt idx="1228">
                  <c:v>-0.97776035537094463</c:v>
                </c:pt>
                <c:pt idx="1229">
                  <c:v>-0.69105240725272865</c:v>
                </c:pt>
                <c:pt idx="1230">
                  <c:v>0.92223964462905506</c:v>
                </c:pt>
                <c:pt idx="1231">
                  <c:v>1.822239644629055</c:v>
                </c:pt>
                <c:pt idx="1232">
                  <c:v>-0.9123834417576635</c:v>
                </c:pt>
                <c:pt idx="1233">
                  <c:v>-1.0160693113650603</c:v>
                </c:pt>
                <c:pt idx="1234">
                  <c:v>-0.78948520760149221</c:v>
                </c:pt>
                <c:pt idx="1235">
                  <c:v>0.36120005895084062</c:v>
                </c:pt>
                <c:pt idx="1236">
                  <c:v>-0.7255078891673753</c:v>
                </c:pt>
                <c:pt idx="1237">
                  <c:v>-0.87619315571970824</c:v>
                </c:pt>
                <c:pt idx="1238">
                  <c:v>0.47449211083262455</c:v>
                </c:pt>
                <c:pt idx="1239">
                  <c:v>-0.12597536531281239</c:v>
                </c:pt>
                <c:pt idx="1240">
                  <c:v>1.3105147923985079</c:v>
                </c:pt>
                <c:pt idx="1241">
                  <c:v>0.43461595518727258</c:v>
                </c:pt>
                <c:pt idx="1242">
                  <c:v>1.4105147923985075</c:v>
                </c:pt>
                <c:pt idx="1243">
                  <c:v>0.24882374839262345</c:v>
                </c:pt>
                <c:pt idx="1244">
                  <c:v>1.9596328592996044</c:v>
                </c:pt>
                <c:pt idx="1245">
                  <c:v>0.74634080741782016</c:v>
                </c:pt>
                <c:pt idx="1246">
                  <c:v>-0.13204097076821819</c:v>
                </c:pt>
                <c:pt idx="1247">
                  <c:v>-1.2705465933089046</c:v>
                </c:pt>
                <c:pt idx="1248">
                  <c:v>-1.2838386451906887</c:v>
                </c:pt>
                <c:pt idx="1249">
                  <c:v>-1.1971306970724727</c:v>
                </c:pt>
                <c:pt idx="1250">
                  <c:v>-0.82371480083604076</c:v>
                </c:pt>
                <c:pt idx="1251">
                  <c:v>-0.91179328205892307</c:v>
                </c:pt>
                <c:pt idx="1252">
                  <c:v>0.50149876982286123</c:v>
                </c:pt>
                <c:pt idx="1253">
                  <c:v>-1.0467035557546682</c:v>
                </c:pt>
                <c:pt idx="1254">
                  <c:v>3.1965409740396966E-2</c:v>
                </c:pt>
                <c:pt idx="1255">
                  <c:v>1.8585495135039651</c:v>
                </c:pt>
                <c:pt idx="1256">
                  <c:v>-1.0451363561034319</c:v>
                </c:pt>
                <c:pt idx="1257">
                  <c:v>-0.83047377111698184</c:v>
                </c:pt>
                <c:pt idx="1258">
                  <c:v>-0.91718171923519776</c:v>
                </c:pt>
                <c:pt idx="1259">
                  <c:v>-0.76538404481272737</c:v>
                </c:pt>
                <c:pt idx="1260">
                  <c:v>0.12380684428029176</c:v>
                </c:pt>
                <c:pt idx="1261">
                  <c:v>-0.65209199293094344</c:v>
                </c:pt>
                <c:pt idx="1262">
                  <c:v>-0.8520919929309434</c:v>
                </c:pt>
                <c:pt idx="1263">
                  <c:v>-0.25209199293094331</c:v>
                </c:pt>
                <c:pt idx="1264">
                  <c:v>1.2346159551872726</c:v>
                </c:pt>
                <c:pt idx="1265">
                  <c:v>2.5105147923985074</c:v>
                </c:pt>
                <c:pt idx="1266">
                  <c:v>2.2451378787852265</c:v>
                </c:pt>
                <c:pt idx="1267">
                  <c:v>2.7596328592996042</c:v>
                </c:pt>
                <c:pt idx="1268">
                  <c:v>2.7729249111813883</c:v>
                </c:pt>
                <c:pt idx="1269">
                  <c:v>0.16211580027440742</c:v>
                </c:pt>
                <c:pt idx="1270">
                  <c:v>0.44882374839262362</c:v>
                </c:pt>
                <c:pt idx="1271">
                  <c:v>2.3621158002744069</c:v>
                </c:pt>
                <c:pt idx="1272">
                  <c:v>-1.3245921478438083</c:v>
                </c:pt>
                <c:pt idx="1273">
                  <c:v>-1.2306704376635524</c:v>
                </c:pt>
                <c:pt idx="1274">
                  <c:v>-1.3536591925821799</c:v>
                </c:pt>
                <c:pt idx="1275">
                  <c:v>-1.3403671407003959</c:v>
                </c:pt>
                <c:pt idx="1276">
                  <c:v>-1.0439624895453363</c:v>
                </c:pt>
                <c:pt idx="1277">
                  <c:v>-0.12707508881861163</c:v>
                </c:pt>
                <c:pt idx="1278">
                  <c:v>0.13553169651083929</c:v>
                </c:pt>
                <c:pt idx="1279">
                  <c:v>2.9862169630631725</c:v>
                </c:pt>
                <c:pt idx="1280">
                  <c:v>-0.67250728611231136</c:v>
                </c:pt>
                <c:pt idx="1281">
                  <c:v>-0.91234489990285539</c:v>
                </c:pt>
                <c:pt idx="1282">
                  <c:v>-1.0617886959677869</c:v>
                </c:pt>
                <c:pt idx="1283">
                  <c:v>-1.0617886959677869</c:v>
                </c:pt>
                <c:pt idx="1284">
                  <c:v>1.0370988961620757</c:v>
                </c:pt>
                <c:pt idx="1285">
                  <c:v>0.25039094804385997</c:v>
                </c:pt>
                <c:pt idx="1286">
                  <c:v>2.1636829999256442</c:v>
                </c:pt>
                <c:pt idx="1287">
                  <c:v>1.9877841627144086</c:v>
                </c:pt>
                <c:pt idx="1288">
                  <c:v>1.4612000589508405</c:v>
                </c:pt>
                <c:pt idx="1289">
                  <c:v>1.0515938766764537</c:v>
                </c:pt>
                <c:pt idx="1290">
                  <c:v>0.5214144240679448</c:v>
                </c:pt>
                <c:pt idx="1291">
                  <c:v>-0.75863775889612439</c:v>
                </c:pt>
                <c:pt idx="1292">
                  <c:v>0.10148608545852333</c:v>
                </c:pt>
                <c:pt idx="1293">
                  <c:v>0.97259932955656225</c:v>
                </c:pt>
                <c:pt idx="1294">
                  <c:v>5.930727767477828E-2</c:v>
                </c:pt>
                <c:pt idx="1295">
                  <c:v>-1.0635909564813935</c:v>
                </c:pt>
                <c:pt idx="1296">
                  <c:v>-0.17688300836317761</c:v>
                </c:pt>
                <c:pt idx="1297">
                  <c:v>-0.89017506024496162</c:v>
                </c:pt>
                <c:pt idx="1298">
                  <c:v>-0.59987176328180469</c:v>
                </c:pt>
                <c:pt idx="1299">
                  <c:v>-0.78657971140002081</c:v>
                </c:pt>
                <c:pt idx="1300">
                  <c:v>-0.39987176328180452</c:v>
                </c:pt>
                <c:pt idx="1301">
                  <c:v>-0.41316381516358902</c:v>
                </c:pt>
                <c:pt idx="1302">
                  <c:v>-0.24778690155030736</c:v>
                </c:pt>
                <c:pt idx="1303">
                  <c:v>1.0522130984496929</c:v>
                </c:pt>
                <c:pt idx="1304">
                  <c:v>-1.1344948496685237</c:v>
                </c:pt>
                <c:pt idx="1305">
                  <c:v>0.50538130597682862</c:v>
                </c:pt>
                <c:pt idx="1306">
                  <c:v>-0.79830456363056812</c:v>
                </c:pt>
                <c:pt idx="1307">
                  <c:v>-0.88501251174878404</c:v>
                </c:pt>
                <c:pt idx="1308">
                  <c:v>-0.771720459867</c:v>
                </c:pt>
                <c:pt idx="1309">
                  <c:v>2.989486730283287</c:v>
                </c:pt>
                <c:pt idx="1310">
                  <c:v>-0.23461443250547775</c:v>
                </c:pt>
                <c:pt idx="1311">
                  <c:v>-0.11868131495712797</c:v>
                </c:pt>
                <c:pt idx="1312">
                  <c:v>-0.13197336683891203</c:v>
                </c:pt>
                <c:pt idx="1313">
                  <c:v>4.3584204508867002</c:v>
                </c:pt>
                <c:pt idx="1314">
                  <c:v>1.0584204508867008</c:v>
                </c:pt>
                <c:pt idx="1315">
                  <c:v>0.84512839900491699</c:v>
                </c:pt>
                <c:pt idx="1316">
                  <c:v>0.17572720225606608</c:v>
                </c:pt>
                <c:pt idx="1317">
                  <c:v>1.5034237138897715</c:v>
                </c:pt>
                <c:pt idx="1318">
                  <c:v>-9.2890416502831696E-2</c:v>
                </c:pt>
                <c:pt idx="1319">
                  <c:v>-1.3913105324872572</c:v>
                </c:pt>
                <c:pt idx="1320">
                  <c:v>-1.4431082069097276</c:v>
                </c:pt>
                <c:pt idx="1321">
                  <c:v>-1.1069564627265802</c:v>
                </c:pt>
                <c:pt idx="1322">
                  <c:v>-0.7069564627265803</c:v>
                </c:pt>
                <c:pt idx="1323">
                  <c:v>-0.67080471854343315</c:v>
                </c:pt>
                <c:pt idx="1324">
                  <c:v>-0.4708047185434332</c:v>
                </c:pt>
                <c:pt idx="1325">
                  <c:v>-0.34670355575466827</c:v>
                </c:pt>
                <c:pt idx="1326">
                  <c:v>1.1291952814565669</c:v>
                </c:pt>
                <c:pt idx="1327">
                  <c:v>0.49317259989068374</c:v>
                </c:pt>
                <c:pt idx="1328">
                  <c:v>1.1956555408654872</c:v>
                </c:pt>
                <c:pt idx="1329">
                  <c:v>0.24774040259698427</c:v>
                </c:pt>
                <c:pt idx="1330">
                  <c:v>-0.66555164928479971</c:v>
                </c:pt>
                <c:pt idx="1331">
                  <c:v>0.87063863675315534</c:v>
                </c:pt>
                <c:pt idx="1332">
                  <c:v>-0.90187420252404749</c:v>
                </c:pt>
                <c:pt idx="1333">
                  <c:v>-0.79217749948720406</c:v>
                </c:pt>
                <c:pt idx="1334">
                  <c:v>-1.0884916298798073</c:v>
                </c:pt>
                <c:pt idx="1335">
                  <c:v>-0.24998600733912091</c:v>
                </c:pt>
                <c:pt idx="1336">
                  <c:v>1.6716322144748408</c:v>
                </c:pt>
                <c:pt idx="1337">
                  <c:v>2.5929632489797756</c:v>
                </c:pt>
                <c:pt idx="1338">
                  <c:v>-6.8243941170511579E-2</c:v>
                </c:pt>
                <c:pt idx="1339">
                  <c:v>-8.1535993052295641E-2</c:v>
                </c:pt>
                <c:pt idx="1340">
                  <c:v>-0.13362085478379271</c:v>
                </c:pt>
                <c:pt idx="1341">
                  <c:v>1.2530870933344231</c:v>
                </c:pt>
                <c:pt idx="1342">
                  <c:v>0.12650298957085515</c:v>
                </c:pt>
                <c:pt idx="1343">
                  <c:v>-1.1133731660744974</c:v>
                </c:pt>
                <c:pt idx="1344">
                  <c:v>-1.3266652179562812</c:v>
                </c:pt>
                <c:pt idx="1345">
                  <c:v>-0.53995726983806547</c:v>
                </c:pt>
                <c:pt idx="1346">
                  <c:v>-0.45324932171984944</c:v>
                </c:pt>
                <c:pt idx="1347">
                  <c:v>-0.35324932171984935</c:v>
                </c:pt>
                <c:pt idx="1348">
                  <c:v>-0.45324932171984944</c:v>
                </c:pt>
                <c:pt idx="1349">
                  <c:v>1.2503460271250915</c:v>
                </c:pt>
                <c:pt idx="1350">
                  <c:v>1.5118404045844047</c:v>
                </c:pt>
                <c:pt idx="1351">
                  <c:v>2.9364090435186068</c:v>
                </c:pt>
                <c:pt idx="1352">
                  <c:v>-0.71022608240768625</c:v>
                </c:pt>
                <c:pt idx="1353">
                  <c:v>-0.85705787488054996</c:v>
                </c:pt>
                <c:pt idx="1354">
                  <c:v>-0.81718171923519778</c:v>
                </c:pt>
                <c:pt idx="1355">
                  <c:v>-0.84239528989409995</c:v>
                </c:pt>
                <c:pt idx="1356">
                  <c:v>0.98418881386946833</c:v>
                </c:pt>
                <c:pt idx="1357">
                  <c:v>-0.88922708236696368</c:v>
                </c:pt>
                <c:pt idx="1358">
                  <c:v>-0.58922708236696375</c:v>
                </c:pt>
                <c:pt idx="1359">
                  <c:v>-0.22910323801231591</c:v>
                </c:pt>
                <c:pt idx="1360">
                  <c:v>1.5961103326465866</c:v>
                </c:pt>
                <c:pt idx="1361">
                  <c:v>0.16952622888301816</c:v>
                </c:pt>
                <c:pt idx="1362">
                  <c:v>-0.35705787488054996</c:v>
                </c:pt>
                <c:pt idx="1363">
                  <c:v>0.15992004660863102</c:v>
                </c:pt>
                <c:pt idx="1364">
                  <c:v>2.7815382684225929</c:v>
                </c:pt>
                <c:pt idx="1365">
                  <c:v>1.2161613548093118</c:v>
                </c:pt>
                <c:pt idx="1366">
                  <c:v>1.4762851991639594</c:v>
                </c:pt>
                <c:pt idx="1367">
                  <c:v>-1.2370068527178248</c:v>
                </c:pt>
                <c:pt idx="1368">
                  <c:v>-1.0586250745317864</c:v>
                </c:pt>
                <c:pt idx="1369">
                  <c:v>-0.93341150387288419</c:v>
                </c:pt>
                <c:pt idx="1370">
                  <c:v>-0.78520917829535453</c:v>
                </c:pt>
                <c:pt idx="1371">
                  <c:v>-0.68520917829535444</c:v>
                </c:pt>
                <c:pt idx="1372">
                  <c:v>-0.81179328205892309</c:v>
                </c:pt>
                <c:pt idx="1373">
                  <c:v>-0.711793282058923</c:v>
                </c:pt>
                <c:pt idx="1374">
                  <c:v>1.1098249397550384</c:v>
                </c:pt>
                <c:pt idx="1375">
                  <c:v>-0.85029890459960888</c:v>
                </c:pt>
                <c:pt idx="1376">
                  <c:v>0.88589138143834623</c:v>
                </c:pt>
                <c:pt idx="1377">
                  <c:v>0.22576753708369846</c:v>
                </c:pt>
                <c:pt idx="1378">
                  <c:v>-0.88227144553945214</c:v>
                </c:pt>
                <c:pt idx="1379">
                  <c:v>-0.87730556358984557</c:v>
                </c:pt>
                <c:pt idx="1380">
                  <c:v>-0.87233968164023901</c:v>
                </c:pt>
                <c:pt idx="1381">
                  <c:v>-0.78426120041735714</c:v>
                </c:pt>
                <c:pt idx="1382">
                  <c:v>-0.11917147411310269</c:v>
                </c:pt>
                <c:pt idx="1383">
                  <c:v>0.35424442212332918</c:v>
                </c:pt>
                <c:pt idx="1384">
                  <c:v>1.5143682664779767</c:v>
                </c:pt>
                <c:pt idx="1385">
                  <c:v>0.17449211083262472</c:v>
                </c:pt>
                <c:pt idx="1386">
                  <c:v>0.26120005895084075</c:v>
                </c:pt>
                <c:pt idx="1387">
                  <c:v>0.54790800706905651</c:v>
                </c:pt>
                <c:pt idx="1388">
                  <c:v>2.6346159551872725</c:v>
                </c:pt>
                <c:pt idx="1389">
                  <c:v>0.19950901494495632</c:v>
                </c:pt>
                <c:pt idx="1390">
                  <c:v>2.059632859299604</c:v>
                </c:pt>
                <c:pt idx="1391">
                  <c:v>-1.366951244463964</c:v>
                </c:pt>
                <c:pt idx="1392">
                  <c:v>-1.366951244463964</c:v>
                </c:pt>
                <c:pt idx="1393">
                  <c:v>-1.3935353482275321</c:v>
                </c:pt>
                <c:pt idx="1394">
                  <c:v>-1.0935353482275321</c:v>
                </c:pt>
                <c:pt idx="1395">
                  <c:v>-1.1043444591345128</c:v>
                </c:pt>
                <c:pt idx="1396">
                  <c:v>-1.1043444591345128</c:v>
                </c:pt>
                <c:pt idx="1397">
                  <c:v>-0.97776035537094463</c:v>
                </c:pt>
                <c:pt idx="1398">
                  <c:v>2.1126720042094767</c:v>
                </c:pt>
                <c:pt idx="1399">
                  <c:v>-0.37403594390873973</c:v>
                </c:pt>
                <c:pt idx="1400">
                  <c:v>1.3621158002744072</c:v>
                </c:pt>
                <c:pt idx="1401">
                  <c:v>3.6142006620059046</c:v>
                </c:pt>
                <c:pt idx="1402">
                  <c:v>-0.66290110383792422</c:v>
                </c:pt>
                <c:pt idx="1403">
                  <c:v>-0.7728071577856761</c:v>
                </c:pt>
                <c:pt idx="1404">
                  <c:v>-0.77156568729827435</c:v>
                </c:pt>
                <c:pt idx="1405">
                  <c:v>-0.87156568729827433</c:v>
                </c:pt>
                <c:pt idx="1406">
                  <c:v>-0.75951510590389204</c:v>
                </c:pt>
                <c:pt idx="1407">
                  <c:v>-0.75827363541649029</c:v>
                </c:pt>
                <c:pt idx="1408">
                  <c:v>2.1164742520697994</c:v>
                </c:pt>
                <c:pt idx="1409">
                  <c:v>0.15262599625294659</c:v>
                </c:pt>
                <c:pt idx="1410">
                  <c:v>-0.63532342235267092</c:v>
                </c:pt>
                <c:pt idx="1411">
                  <c:v>-0.13900929196006784</c:v>
                </c:pt>
                <c:pt idx="1412">
                  <c:v>0.63440660427636408</c:v>
                </c:pt>
                <c:pt idx="1413">
                  <c:v>0.25942350838869577</c:v>
                </c:pt>
                <c:pt idx="1414">
                  <c:v>1.2005411345214496</c:v>
                </c:pt>
                <c:pt idx="1415">
                  <c:v>8.6007612152263935E-2</c:v>
                </c:pt>
                <c:pt idx="1416">
                  <c:v>-0.40082939858321653</c:v>
                </c:pt>
                <c:pt idx="1417">
                  <c:v>1.3858785495349994</c:v>
                </c:pt>
                <c:pt idx="1418">
                  <c:v>-0.66356524652993176</c:v>
                </c:pt>
                <c:pt idx="1419">
                  <c:v>-1.1286549728341861</c:v>
                </c:pt>
                <c:pt idx="1420">
                  <c:v>-1.1070367510202246</c:v>
                </c:pt>
                <c:pt idx="1421">
                  <c:v>-1.1203288029020086</c:v>
                </c:pt>
                <c:pt idx="1422">
                  <c:v>-0.83362085478379266</c:v>
                </c:pt>
                <c:pt idx="1423">
                  <c:v>0.2663791452162072</c:v>
                </c:pt>
                <c:pt idx="1424">
                  <c:v>-1.0287840354514504</c:v>
                </c:pt>
                <c:pt idx="1425">
                  <c:v>1.3098506497065001</c:v>
                </c:pt>
                <c:pt idx="1426">
                  <c:v>2.9231427015882838</c:v>
                </c:pt>
                <c:pt idx="1427">
                  <c:v>2.2061647800991033</c:v>
                </c:pt>
                <c:pt idx="1428">
                  <c:v>-0.95380093956378198</c:v>
                </c:pt>
                <c:pt idx="1429">
                  <c:v>-0.99119415423433088</c:v>
                </c:pt>
                <c:pt idx="1430">
                  <c:v>-0.97914357283994857</c:v>
                </c:pt>
                <c:pt idx="1431">
                  <c:v>-0.75504241005118367</c:v>
                </c:pt>
                <c:pt idx="1432">
                  <c:v>1.3316655380670324</c:v>
                </c:pt>
                <c:pt idx="1433">
                  <c:v>0.71837348618524821</c:v>
                </c:pt>
                <c:pt idx="1434">
                  <c:v>0.21837348618524821</c:v>
                </c:pt>
                <c:pt idx="1435">
                  <c:v>1.0809802715146992</c:v>
                </c:pt>
                <c:pt idx="1436">
                  <c:v>6.7688219632915159E-2</c:v>
                </c:pt>
                <c:pt idx="1437">
                  <c:v>3.6109171845242205E-2</c:v>
                </c:pt>
                <c:pt idx="1438">
                  <c:v>0.21560335790141827</c:v>
                </c:pt>
                <c:pt idx="1439">
                  <c:v>-1.0976886939803658</c:v>
                </c:pt>
                <c:pt idx="1440">
                  <c:v>-0.61098074586215001</c:v>
                </c:pt>
                <c:pt idx="1441">
                  <c:v>-0.62427279774393407</c:v>
                </c:pt>
                <c:pt idx="1442">
                  <c:v>-0.424272797743934</c:v>
                </c:pt>
                <c:pt idx="1443">
                  <c:v>-0.15085690150750253</c:v>
                </c:pt>
                <c:pt idx="1444">
                  <c:v>-0.45085690150750235</c:v>
                </c:pt>
                <c:pt idx="1445">
                  <c:v>-0.16414895338928659</c:v>
                </c:pt>
                <c:pt idx="1446">
                  <c:v>-0.3400477906005217</c:v>
                </c:pt>
                <c:pt idx="1447">
                  <c:v>-1.3463686836953537E-2</c:v>
                </c:pt>
                <c:pt idx="1448">
                  <c:v>0.51312041692661481</c:v>
                </c:pt>
                <c:pt idx="1449">
                  <c:v>-0.71209315373228743</c:v>
                </c:pt>
                <c:pt idx="1450">
                  <c:v>1.1928727282173188</c:v>
                </c:pt>
                <c:pt idx="1451">
                  <c:v>1.0061647800991036</c:v>
                </c:pt>
                <c:pt idx="1452">
                  <c:v>-0.88025598071008593</c:v>
                </c:pt>
                <c:pt idx="1453">
                  <c:v>-0.75755441310048521</c:v>
                </c:pt>
                <c:pt idx="1454">
                  <c:v>-0.55755441310048526</c:v>
                </c:pt>
                <c:pt idx="1455">
                  <c:v>-6.7251116137328593E-2</c:v>
                </c:pt>
                <c:pt idx="1456">
                  <c:v>1.4715416937123842</c:v>
                </c:pt>
                <c:pt idx="1457">
                  <c:v>1.8208564271600516</c:v>
                </c:pt>
                <c:pt idx="1458">
                  <c:v>1.8373486185248034E-2</c:v>
                </c:pt>
                <c:pt idx="1459">
                  <c:v>0.16815569577835232</c:v>
                </c:pt>
                <c:pt idx="1460">
                  <c:v>0.23076248110780329</c:v>
                </c:pt>
                <c:pt idx="1461">
                  <c:v>2.965385567494522</c:v>
                </c:pt>
                <c:pt idx="1462">
                  <c:v>0.45209351561273814</c:v>
                </c:pt>
                <c:pt idx="1463">
                  <c:v>-1.0479064843872619</c:v>
                </c:pt>
                <c:pt idx="1464">
                  <c:v>-1.1611985362690458</c:v>
                </c:pt>
                <c:pt idx="1465">
                  <c:v>-0.6611985362690459</c:v>
                </c:pt>
                <c:pt idx="1466">
                  <c:v>-0.57449058815082998</c:v>
                </c:pt>
                <c:pt idx="1467">
                  <c:v>-0.37449058815083003</c:v>
                </c:pt>
                <c:pt idx="1468">
                  <c:v>-0.27449058815083016</c:v>
                </c:pt>
                <c:pt idx="1469">
                  <c:v>1.42550941184917</c:v>
                </c:pt>
                <c:pt idx="1470">
                  <c:v>0.72550941184916984</c:v>
                </c:pt>
                <c:pt idx="1471">
                  <c:v>1.0775942735806667</c:v>
                </c:pt>
                <c:pt idx="1472">
                  <c:v>-0.8091136745375489</c:v>
                </c:pt>
                <c:pt idx="1473">
                  <c:v>0.30417837734423525</c:v>
                </c:pt>
                <c:pt idx="1474">
                  <c:v>2.0041783773442354</c:v>
                </c:pt>
                <c:pt idx="1475">
                  <c:v>6.2174704292260188</c:v>
                </c:pt>
                <c:pt idx="1476">
                  <c:v>1.1344483507152001</c:v>
                </c:pt>
                <c:pt idx="1477">
                  <c:v>0.58098027151469922</c:v>
                </c:pt>
                <c:pt idx="1478">
                  <c:v>0.7809802715146994</c:v>
                </c:pt>
                <c:pt idx="1479">
                  <c:v>-1.9019728485300869E-2</c:v>
                </c:pt>
                <c:pt idx="1480">
                  <c:v>8.098027151469922E-2</c:v>
                </c:pt>
                <c:pt idx="1481">
                  <c:v>0.18098027151469931</c:v>
                </c:pt>
                <c:pt idx="1482">
                  <c:v>8.098027151469922E-2</c:v>
                </c:pt>
                <c:pt idx="1483">
                  <c:v>0.3676882196329152</c:v>
                </c:pt>
                <c:pt idx="1484">
                  <c:v>0.15439616775113119</c:v>
                </c:pt>
                <c:pt idx="1485">
                  <c:v>1.2543961677511313</c:v>
                </c:pt>
                <c:pt idx="1486">
                  <c:v>5.4396167751131097E-2</c:v>
                </c:pt>
                <c:pt idx="1487">
                  <c:v>-1.0456038322488688</c:v>
                </c:pt>
                <c:pt idx="1488">
                  <c:v>-1.0456038322488688</c:v>
                </c:pt>
                <c:pt idx="1489">
                  <c:v>-0.45889588413065296</c:v>
                </c:pt>
                <c:pt idx="1490">
                  <c:v>-0.55889588413065294</c:v>
                </c:pt>
                <c:pt idx="1491">
                  <c:v>-0.45889588413065296</c:v>
                </c:pt>
                <c:pt idx="1492">
                  <c:v>-0.50958115068298615</c:v>
                </c:pt>
                <c:pt idx="1493">
                  <c:v>-0.52163173207736846</c:v>
                </c:pt>
                <c:pt idx="1494">
                  <c:v>0.89041884931701376</c:v>
                </c:pt>
                <c:pt idx="1495">
                  <c:v>0.17712679743522974</c:v>
                </c:pt>
                <c:pt idx="1496">
                  <c:v>2.3278120639875626</c:v>
                </c:pt>
                <c:pt idx="1497">
                  <c:v>-0.39504762831380003</c:v>
                </c:pt>
                <c:pt idx="1498">
                  <c:v>-0.81790732061516347</c:v>
                </c:pt>
                <c:pt idx="1499">
                  <c:v>1.6182444235679836</c:v>
                </c:pt>
                <c:pt idx="1500">
                  <c:v>2.960474457570875</c:v>
                </c:pt>
                <c:pt idx="1501">
                  <c:v>1.1448285273315522</c:v>
                </c:pt>
                <c:pt idx="1502">
                  <c:v>2.444828527331552</c:v>
                </c:pt>
                <c:pt idx="1503">
                  <c:v>2.6809802715146986</c:v>
                </c:pt>
                <c:pt idx="1504">
                  <c:v>1.8568791087259342</c:v>
                </c:pt>
                <c:pt idx="1505">
                  <c:v>0.68098027151469931</c:v>
                </c:pt>
                <c:pt idx="1506">
                  <c:v>0.38098027151469926</c:v>
                </c:pt>
                <c:pt idx="1507">
                  <c:v>0.7809802715146994</c:v>
                </c:pt>
                <c:pt idx="1508">
                  <c:v>2.5411041158693468</c:v>
                </c:pt>
                <c:pt idx="1509">
                  <c:v>0.8278120639875628</c:v>
                </c:pt>
                <c:pt idx="1510">
                  <c:v>0.71452001210577887</c:v>
                </c:pt>
                <c:pt idx="1511">
                  <c:v>-0.5854799878942214</c:v>
                </c:pt>
                <c:pt idx="1512">
                  <c:v>-0.88547998789422122</c:v>
                </c:pt>
                <c:pt idx="1513">
                  <c:v>-0.68547998789422127</c:v>
                </c:pt>
                <c:pt idx="1514">
                  <c:v>1.2145200121057789</c:v>
                </c:pt>
                <c:pt idx="1515">
                  <c:v>-0.28547998789422135</c:v>
                </c:pt>
                <c:pt idx="1516">
                  <c:v>1.452001210577869E-2</c:v>
                </c:pt>
                <c:pt idx="1517">
                  <c:v>1.452001210577869E-2</c:v>
                </c:pt>
                <c:pt idx="1518">
                  <c:v>1.3278120639875628</c:v>
                </c:pt>
                <c:pt idx="1519">
                  <c:v>2.9278120639875631</c:v>
                </c:pt>
                <c:pt idx="1520">
                  <c:v>-1.0721879360124369</c:v>
                </c:pt>
                <c:pt idx="1521">
                  <c:v>-1.2721879360124371</c:v>
                </c:pt>
                <c:pt idx="1522">
                  <c:v>-1.0950476283138002</c:v>
                </c:pt>
                <c:pt idx="1523">
                  <c:v>-1.0817555764320161</c:v>
                </c:pt>
                <c:pt idx="1524">
                  <c:v>-0.69504762831380007</c:v>
                </c:pt>
                <c:pt idx="1525">
                  <c:v>-0.68175557643201601</c:v>
                </c:pt>
                <c:pt idx="1526">
                  <c:v>-0.3684635245502319</c:v>
                </c:pt>
                <c:pt idx="1527">
                  <c:v>1.454396167751131</c:v>
                </c:pt>
                <c:pt idx="1528">
                  <c:v>1.3543961677511309</c:v>
                </c:pt>
                <c:pt idx="1529">
                  <c:v>1.5182444235679839</c:v>
                </c:pt>
                <c:pt idx="1530">
                  <c:v>0.75439616775113127</c:v>
                </c:pt>
                <c:pt idx="1531">
                  <c:v>0.71824442356798412</c:v>
                </c:pt>
                <c:pt idx="1532">
                  <c:v>0.65439616775113119</c:v>
                </c:pt>
                <c:pt idx="1533">
                  <c:v>2.9411041158693472</c:v>
                </c:pt>
                <c:pt idx="1534">
                  <c:v>0.74110411586934721</c:v>
                </c:pt>
                <c:pt idx="1535">
                  <c:v>-0.61317649952792674</c:v>
                </c:pt>
                <c:pt idx="1536">
                  <c:v>-1.0264685514097107</c:v>
                </c:pt>
                <c:pt idx="1537">
                  <c:v>-0.56137882510545656</c:v>
                </c:pt>
                <c:pt idx="1538">
                  <c:v>-0.26137882510545651</c:v>
                </c:pt>
                <c:pt idx="1539">
                  <c:v>0.73862117489454371</c:v>
                </c:pt>
                <c:pt idx="1540">
                  <c:v>0.23502582604960298</c:v>
                </c:pt>
                <c:pt idx="1541">
                  <c:v>0.48682350047207312</c:v>
                </c:pt>
                <c:pt idx="1542">
                  <c:v>1.8386211748945434</c:v>
                </c:pt>
                <c:pt idx="1543">
                  <c:v>2.1398626453819456</c:v>
                </c:pt>
                <c:pt idx="1544">
                  <c:v>-0.98535092527695689</c:v>
                </c:pt>
                <c:pt idx="1545">
                  <c:v>-1.0202611989727024</c:v>
                </c:pt>
                <c:pt idx="1546">
                  <c:v>-1.0816265138147518</c:v>
                </c:pt>
                <c:pt idx="1547">
                  <c:v>-0.92013213635543811</c:v>
                </c:pt>
                <c:pt idx="1548">
                  <c:v>0.8931599155263461</c:v>
                </c:pt>
                <c:pt idx="1549">
                  <c:v>0.70645196740812999</c:v>
                </c:pt>
                <c:pt idx="1550">
                  <c:v>-0.55504241005118371</c:v>
                </c:pt>
                <c:pt idx="1551">
                  <c:v>1.2316655380670323</c:v>
                </c:pt>
                <c:pt idx="1552">
                  <c:v>1.6917893824216801</c:v>
                </c:pt>
                <c:pt idx="1553">
                  <c:v>1.3266996561174258</c:v>
                </c:pt>
                <c:pt idx="1554">
                  <c:v>1.7134076042356416</c:v>
                </c:pt>
                <c:pt idx="1555">
                  <c:v>1.7483178779313873</c:v>
                </c:pt>
                <c:pt idx="1556">
                  <c:v>0.63862117489454362</c:v>
                </c:pt>
                <c:pt idx="1557">
                  <c:v>-6.1378825105456558E-2</c:v>
                </c:pt>
                <c:pt idx="1558">
                  <c:v>0.72781206398756315</c:v>
                </c:pt>
                <c:pt idx="1559">
                  <c:v>-0.79877203977600542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82592"/>
        <c:axId val="127383168"/>
      </c:scatterChart>
      <c:valAx>
        <c:axId val="127382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7383168"/>
        <c:crosses val="autoZero"/>
        <c:crossBetween val="midCat"/>
      </c:valAx>
      <c:valAx>
        <c:axId val="127383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73825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temp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'mult.lin.reg (3)'!$W$2:$W$1561</c:f>
              <c:numCache>
                <c:formatCode>@</c:formatCode>
                <c:ptCount val="1560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71</c:v>
                </c:pt>
                <c:pt idx="6">
                  <c:v>71</c:v>
                </c:pt>
                <c:pt idx="7">
                  <c:v>72</c:v>
                </c:pt>
                <c:pt idx="8">
                  <c:v>71</c:v>
                </c:pt>
                <c:pt idx="9">
                  <c:v>69</c:v>
                </c:pt>
                <c:pt idx="10">
                  <c:v>69</c:v>
                </c:pt>
                <c:pt idx="11">
                  <c:v>69</c:v>
                </c:pt>
                <c:pt idx="12">
                  <c:v>69</c:v>
                </c:pt>
                <c:pt idx="13">
                  <c:v>71</c:v>
                </c:pt>
                <c:pt idx="14">
                  <c:v>71</c:v>
                </c:pt>
                <c:pt idx="15">
                  <c:v>72</c:v>
                </c:pt>
                <c:pt idx="16">
                  <c:v>72</c:v>
                </c:pt>
                <c:pt idx="17">
                  <c:v>72</c:v>
                </c:pt>
                <c:pt idx="18">
                  <c:v>72</c:v>
                </c:pt>
                <c:pt idx="19">
                  <c:v>72</c:v>
                </c:pt>
                <c:pt idx="20">
                  <c:v>71</c:v>
                </c:pt>
                <c:pt idx="21">
                  <c:v>71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69</c:v>
                </c:pt>
                <c:pt idx="30">
                  <c:v>70</c:v>
                </c:pt>
                <c:pt idx="31">
                  <c:v>72</c:v>
                </c:pt>
                <c:pt idx="32">
                  <c:v>75</c:v>
                </c:pt>
                <c:pt idx="33">
                  <c:v>76</c:v>
                </c:pt>
                <c:pt idx="34">
                  <c:v>79</c:v>
                </c:pt>
                <c:pt idx="35">
                  <c:v>81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85</c:v>
                </c:pt>
                <c:pt idx="40">
                  <c:v>86</c:v>
                </c:pt>
                <c:pt idx="41">
                  <c:v>83</c:v>
                </c:pt>
                <c:pt idx="42">
                  <c:v>80</c:v>
                </c:pt>
                <c:pt idx="43">
                  <c:v>79</c:v>
                </c:pt>
                <c:pt idx="44">
                  <c:v>78</c:v>
                </c:pt>
                <c:pt idx="45">
                  <c:v>77</c:v>
                </c:pt>
                <c:pt idx="46">
                  <c:v>76</c:v>
                </c:pt>
                <c:pt idx="47">
                  <c:v>76</c:v>
                </c:pt>
                <c:pt idx="48">
                  <c:v>75</c:v>
                </c:pt>
                <c:pt idx="49">
                  <c:v>75</c:v>
                </c:pt>
                <c:pt idx="50">
                  <c:v>74</c:v>
                </c:pt>
                <c:pt idx="51">
                  <c:v>74</c:v>
                </c:pt>
                <c:pt idx="52">
                  <c:v>73</c:v>
                </c:pt>
                <c:pt idx="53">
                  <c:v>73</c:v>
                </c:pt>
                <c:pt idx="54">
                  <c:v>74</c:v>
                </c:pt>
                <c:pt idx="55">
                  <c:v>76</c:v>
                </c:pt>
                <c:pt idx="56">
                  <c:v>78</c:v>
                </c:pt>
                <c:pt idx="57">
                  <c:v>83</c:v>
                </c:pt>
                <c:pt idx="58">
                  <c:v>93</c:v>
                </c:pt>
                <c:pt idx="59">
                  <c:v>96</c:v>
                </c:pt>
                <c:pt idx="60">
                  <c:v>96</c:v>
                </c:pt>
                <c:pt idx="61">
                  <c:v>95</c:v>
                </c:pt>
                <c:pt idx="62">
                  <c:v>97</c:v>
                </c:pt>
                <c:pt idx="63">
                  <c:v>95</c:v>
                </c:pt>
                <c:pt idx="64">
                  <c:v>95</c:v>
                </c:pt>
                <c:pt idx="65">
                  <c:v>91</c:v>
                </c:pt>
                <c:pt idx="66">
                  <c:v>90</c:v>
                </c:pt>
                <c:pt idx="67">
                  <c:v>88</c:v>
                </c:pt>
                <c:pt idx="68">
                  <c:v>86</c:v>
                </c:pt>
                <c:pt idx="69">
                  <c:v>82</c:v>
                </c:pt>
                <c:pt idx="70">
                  <c:v>80</c:v>
                </c:pt>
                <c:pt idx="71">
                  <c:v>81</c:v>
                </c:pt>
                <c:pt idx="72">
                  <c:v>80</c:v>
                </c:pt>
                <c:pt idx="73">
                  <c:v>81</c:v>
                </c:pt>
                <c:pt idx="74">
                  <c:v>79</c:v>
                </c:pt>
                <c:pt idx="75">
                  <c:v>78</c:v>
                </c:pt>
                <c:pt idx="76">
                  <c:v>77</c:v>
                </c:pt>
                <c:pt idx="77">
                  <c:v>77</c:v>
                </c:pt>
                <c:pt idx="78">
                  <c:v>76</c:v>
                </c:pt>
                <c:pt idx="79">
                  <c:v>76</c:v>
                </c:pt>
                <c:pt idx="80">
                  <c:v>76</c:v>
                </c:pt>
                <c:pt idx="81">
                  <c:v>75</c:v>
                </c:pt>
                <c:pt idx="82">
                  <c:v>76</c:v>
                </c:pt>
                <c:pt idx="83">
                  <c:v>76</c:v>
                </c:pt>
                <c:pt idx="84">
                  <c:v>78</c:v>
                </c:pt>
                <c:pt idx="85">
                  <c:v>77</c:v>
                </c:pt>
                <c:pt idx="86">
                  <c:v>77</c:v>
                </c:pt>
                <c:pt idx="87">
                  <c:v>76</c:v>
                </c:pt>
                <c:pt idx="88">
                  <c:v>75</c:v>
                </c:pt>
                <c:pt idx="89">
                  <c:v>74</c:v>
                </c:pt>
                <c:pt idx="90">
                  <c:v>74</c:v>
                </c:pt>
                <c:pt idx="91">
                  <c:v>74</c:v>
                </c:pt>
                <c:pt idx="92">
                  <c:v>74</c:v>
                </c:pt>
                <c:pt idx="93">
                  <c:v>73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73</c:v>
                </c:pt>
                <c:pt idx="101">
                  <c:v>71</c:v>
                </c:pt>
                <c:pt idx="102">
                  <c:v>71</c:v>
                </c:pt>
                <c:pt idx="103">
                  <c:v>72</c:v>
                </c:pt>
                <c:pt idx="104">
                  <c:v>74</c:v>
                </c:pt>
                <c:pt idx="105">
                  <c:v>76</c:v>
                </c:pt>
                <c:pt idx="106">
                  <c:v>77</c:v>
                </c:pt>
                <c:pt idx="107">
                  <c:v>78</c:v>
                </c:pt>
                <c:pt idx="108">
                  <c:v>79</c:v>
                </c:pt>
                <c:pt idx="109">
                  <c:v>77</c:v>
                </c:pt>
                <c:pt idx="110">
                  <c:v>79</c:v>
                </c:pt>
                <c:pt idx="111">
                  <c:v>78</c:v>
                </c:pt>
                <c:pt idx="112">
                  <c:v>74</c:v>
                </c:pt>
                <c:pt idx="113">
                  <c:v>71</c:v>
                </c:pt>
                <c:pt idx="114">
                  <c:v>68</c:v>
                </c:pt>
                <c:pt idx="115">
                  <c:v>63</c:v>
                </c:pt>
                <c:pt idx="116">
                  <c:v>59</c:v>
                </c:pt>
                <c:pt idx="117">
                  <c:v>57</c:v>
                </c:pt>
                <c:pt idx="118">
                  <c:v>56</c:v>
                </c:pt>
                <c:pt idx="119">
                  <c:v>54</c:v>
                </c:pt>
                <c:pt idx="120">
                  <c:v>54</c:v>
                </c:pt>
                <c:pt idx="121">
                  <c:v>53</c:v>
                </c:pt>
                <c:pt idx="122">
                  <c:v>51</c:v>
                </c:pt>
                <c:pt idx="123">
                  <c:v>51</c:v>
                </c:pt>
                <c:pt idx="124">
                  <c:v>50</c:v>
                </c:pt>
                <c:pt idx="125">
                  <c:v>50</c:v>
                </c:pt>
                <c:pt idx="126">
                  <c:v>49</c:v>
                </c:pt>
                <c:pt idx="127">
                  <c:v>51</c:v>
                </c:pt>
                <c:pt idx="128">
                  <c:v>55</c:v>
                </c:pt>
                <c:pt idx="129">
                  <c:v>59</c:v>
                </c:pt>
                <c:pt idx="130">
                  <c:v>62</c:v>
                </c:pt>
                <c:pt idx="131">
                  <c:v>62</c:v>
                </c:pt>
                <c:pt idx="132">
                  <c:v>65</c:v>
                </c:pt>
                <c:pt idx="133">
                  <c:v>65</c:v>
                </c:pt>
                <c:pt idx="134">
                  <c:v>66</c:v>
                </c:pt>
                <c:pt idx="135">
                  <c:v>66</c:v>
                </c:pt>
                <c:pt idx="136">
                  <c:v>65</c:v>
                </c:pt>
                <c:pt idx="137">
                  <c:v>64</c:v>
                </c:pt>
                <c:pt idx="138">
                  <c:v>64</c:v>
                </c:pt>
                <c:pt idx="139">
                  <c:v>63</c:v>
                </c:pt>
                <c:pt idx="140">
                  <c:v>62</c:v>
                </c:pt>
                <c:pt idx="141">
                  <c:v>62</c:v>
                </c:pt>
                <c:pt idx="142">
                  <c:v>62</c:v>
                </c:pt>
                <c:pt idx="143">
                  <c:v>62</c:v>
                </c:pt>
                <c:pt idx="144">
                  <c:v>62</c:v>
                </c:pt>
                <c:pt idx="145">
                  <c:v>62</c:v>
                </c:pt>
                <c:pt idx="146">
                  <c:v>63</c:v>
                </c:pt>
                <c:pt idx="147">
                  <c:v>63</c:v>
                </c:pt>
                <c:pt idx="148">
                  <c:v>63</c:v>
                </c:pt>
                <c:pt idx="149">
                  <c:v>64</c:v>
                </c:pt>
                <c:pt idx="150">
                  <c:v>65</c:v>
                </c:pt>
                <c:pt idx="151">
                  <c:v>65</c:v>
                </c:pt>
                <c:pt idx="152">
                  <c:v>67</c:v>
                </c:pt>
                <c:pt idx="153">
                  <c:v>68</c:v>
                </c:pt>
                <c:pt idx="154">
                  <c:v>70</c:v>
                </c:pt>
                <c:pt idx="155">
                  <c:v>70</c:v>
                </c:pt>
                <c:pt idx="156">
                  <c:v>72</c:v>
                </c:pt>
                <c:pt idx="157">
                  <c:v>72</c:v>
                </c:pt>
                <c:pt idx="158">
                  <c:v>73</c:v>
                </c:pt>
                <c:pt idx="159">
                  <c:v>73</c:v>
                </c:pt>
                <c:pt idx="160">
                  <c:v>73</c:v>
                </c:pt>
                <c:pt idx="161">
                  <c:v>72</c:v>
                </c:pt>
                <c:pt idx="162">
                  <c:v>72</c:v>
                </c:pt>
                <c:pt idx="163">
                  <c:v>72</c:v>
                </c:pt>
                <c:pt idx="164">
                  <c:v>72</c:v>
                </c:pt>
                <c:pt idx="165">
                  <c:v>71</c:v>
                </c:pt>
                <c:pt idx="166">
                  <c:v>71</c:v>
                </c:pt>
                <c:pt idx="167">
                  <c:v>70</c:v>
                </c:pt>
                <c:pt idx="168">
                  <c:v>72</c:v>
                </c:pt>
                <c:pt idx="169">
                  <c:v>72</c:v>
                </c:pt>
                <c:pt idx="170">
                  <c:v>71</c:v>
                </c:pt>
                <c:pt idx="171">
                  <c:v>71</c:v>
                </c:pt>
                <c:pt idx="172">
                  <c:v>70</c:v>
                </c:pt>
                <c:pt idx="173">
                  <c:v>70</c:v>
                </c:pt>
                <c:pt idx="174">
                  <c:v>69</c:v>
                </c:pt>
                <c:pt idx="175">
                  <c:v>70</c:v>
                </c:pt>
                <c:pt idx="176">
                  <c:v>73</c:v>
                </c:pt>
                <c:pt idx="177">
                  <c:v>76</c:v>
                </c:pt>
                <c:pt idx="178">
                  <c:v>79</c:v>
                </c:pt>
                <c:pt idx="179">
                  <c:v>80</c:v>
                </c:pt>
                <c:pt idx="180">
                  <c:v>84</c:v>
                </c:pt>
                <c:pt idx="181">
                  <c:v>80</c:v>
                </c:pt>
                <c:pt idx="182">
                  <c:v>82</c:v>
                </c:pt>
                <c:pt idx="183">
                  <c:v>81</c:v>
                </c:pt>
                <c:pt idx="184">
                  <c:v>79</c:v>
                </c:pt>
                <c:pt idx="185">
                  <c:v>79</c:v>
                </c:pt>
                <c:pt idx="186">
                  <c:v>79</c:v>
                </c:pt>
                <c:pt idx="187">
                  <c:v>70</c:v>
                </c:pt>
                <c:pt idx="188">
                  <c:v>67</c:v>
                </c:pt>
                <c:pt idx="189">
                  <c:v>64</c:v>
                </c:pt>
                <c:pt idx="190">
                  <c:v>64</c:v>
                </c:pt>
                <c:pt idx="191">
                  <c:v>63</c:v>
                </c:pt>
                <c:pt idx="192">
                  <c:v>63</c:v>
                </c:pt>
                <c:pt idx="193">
                  <c:v>62</c:v>
                </c:pt>
                <c:pt idx="194">
                  <c:v>62</c:v>
                </c:pt>
                <c:pt idx="195">
                  <c:v>62</c:v>
                </c:pt>
                <c:pt idx="196">
                  <c:v>61</c:v>
                </c:pt>
                <c:pt idx="197">
                  <c:v>62</c:v>
                </c:pt>
                <c:pt idx="198">
                  <c:v>62</c:v>
                </c:pt>
                <c:pt idx="199">
                  <c:v>63</c:v>
                </c:pt>
                <c:pt idx="200">
                  <c:v>64</c:v>
                </c:pt>
                <c:pt idx="201">
                  <c:v>65</c:v>
                </c:pt>
                <c:pt idx="202">
                  <c:v>65</c:v>
                </c:pt>
                <c:pt idx="203">
                  <c:v>66</c:v>
                </c:pt>
                <c:pt idx="204">
                  <c:v>66</c:v>
                </c:pt>
                <c:pt idx="205">
                  <c:v>67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67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64</c:v>
                </c:pt>
                <c:pt idx="215">
                  <c:v>64</c:v>
                </c:pt>
                <c:pt idx="216">
                  <c:v>63</c:v>
                </c:pt>
                <c:pt idx="217">
                  <c:v>61</c:v>
                </c:pt>
                <c:pt idx="218">
                  <c:v>60</c:v>
                </c:pt>
                <c:pt idx="219">
                  <c:v>56</c:v>
                </c:pt>
                <c:pt idx="220">
                  <c:v>57</c:v>
                </c:pt>
                <c:pt idx="221">
                  <c:v>58</c:v>
                </c:pt>
                <c:pt idx="222">
                  <c:v>58</c:v>
                </c:pt>
                <c:pt idx="223">
                  <c:v>60</c:v>
                </c:pt>
                <c:pt idx="224">
                  <c:v>63</c:v>
                </c:pt>
                <c:pt idx="225">
                  <c:v>65</c:v>
                </c:pt>
                <c:pt idx="226">
                  <c:v>66</c:v>
                </c:pt>
                <c:pt idx="227">
                  <c:v>69</c:v>
                </c:pt>
                <c:pt idx="228">
                  <c:v>71</c:v>
                </c:pt>
                <c:pt idx="229">
                  <c:v>73</c:v>
                </c:pt>
                <c:pt idx="230">
                  <c:v>72</c:v>
                </c:pt>
                <c:pt idx="231">
                  <c:v>69</c:v>
                </c:pt>
                <c:pt idx="232">
                  <c:v>66</c:v>
                </c:pt>
                <c:pt idx="233">
                  <c:v>63</c:v>
                </c:pt>
                <c:pt idx="234">
                  <c:v>62</c:v>
                </c:pt>
                <c:pt idx="235">
                  <c:v>62</c:v>
                </c:pt>
                <c:pt idx="236">
                  <c:v>62</c:v>
                </c:pt>
                <c:pt idx="237">
                  <c:v>61</c:v>
                </c:pt>
                <c:pt idx="238">
                  <c:v>60</c:v>
                </c:pt>
                <c:pt idx="239">
                  <c:v>59</c:v>
                </c:pt>
                <c:pt idx="240">
                  <c:v>59</c:v>
                </c:pt>
                <c:pt idx="241">
                  <c:v>58</c:v>
                </c:pt>
                <c:pt idx="242">
                  <c:v>58</c:v>
                </c:pt>
                <c:pt idx="243">
                  <c:v>57</c:v>
                </c:pt>
                <c:pt idx="244">
                  <c:v>58</c:v>
                </c:pt>
                <c:pt idx="245">
                  <c:v>57</c:v>
                </c:pt>
                <c:pt idx="246">
                  <c:v>57</c:v>
                </c:pt>
                <c:pt idx="247">
                  <c:v>59</c:v>
                </c:pt>
                <c:pt idx="248">
                  <c:v>62</c:v>
                </c:pt>
                <c:pt idx="249">
                  <c:v>65</c:v>
                </c:pt>
                <c:pt idx="250">
                  <c:v>68</c:v>
                </c:pt>
                <c:pt idx="251">
                  <c:v>72</c:v>
                </c:pt>
                <c:pt idx="252">
                  <c:v>74</c:v>
                </c:pt>
                <c:pt idx="253">
                  <c:v>78</c:v>
                </c:pt>
                <c:pt idx="254">
                  <c:v>78</c:v>
                </c:pt>
                <c:pt idx="255">
                  <c:v>78</c:v>
                </c:pt>
                <c:pt idx="256">
                  <c:v>76</c:v>
                </c:pt>
                <c:pt idx="257">
                  <c:v>72</c:v>
                </c:pt>
                <c:pt idx="258">
                  <c:v>71</c:v>
                </c:pt>
                <c:pt idx="259">
                  <c:v>68</c:v>
                </c:pt>
                <c:pt idx="260">
                  <c:v>67</c:v>
                </c:pt>
                <c:pt idx="261">
                  <c:v>67</c:v>
                </c:pt>
                <c:pt idx="262">
                  <c:v>66</c:v>
                </c:pt>
                <c:pt idx="263">
                  <c:v>64</c:v>
                </c:pt>
                <c:pt idx="264">
                  <c:v>62</c:v>
                </c:pt>
                <c:pt idx="265">
                  <c:v>60</c:v>
                </c:pt>
                <c:pt idx="266">
                  <c:v>58</c:v>
                </c:pt>
                <c:pt idx="267">
                  <c:v>58</c:v>
                </c:pt>
                <c:pt idx="268">
                  <c:v>57</c:v>
                </c:pt>
                <c:pt idx="269">
                  <c:v>56</c:v>
                </c:pt>
                <c:pt idx="270">
                  <c:v>57</c:v>
                </c:pt>
                <c:pt idx="271">
                  <c:v>61</c:v>
                </c:pt>
                <c:pt idx="272">
                  <c:v>63</c:v>
                </c:pt>
                <c:pt idx="273">
                  <c:v>66</c:v>
                </c:pt>
                <c:pt idx="274">
                  <c:v>69</c:v>
                </c:pt>
                <c:pt idx="275">
                  <c:v>71</c:v>
                </c:pt>
                <c:pt idx="276">
                  <c:v>75</c:v>
                </c:pt>
                <c:pt idx="277">
                  <c:v>76</c:v>
                </c:pt>
                <c:pt idx="278">
                  <c:v>76</c:v>
                </c:pt>
                <c:pt idx="279">
                  <c:v>75</c:v>
                </c:pt>
                <c:pt idx="280">
                  <c:v>73</c:v>
                </c:pt>
                <c:pt idx="281">
                  <c:v>70</c:v>
                </c:pt>
                <c:pt idx="282">
                  <c:v>69</c:v>
                </c:pt>
                <c:pt idx="283">
                  <c:v>66</c:v>
                </c:pt>
                <c:pt idx="284">
                  <c:v>65</c:v>
                </c:pt>
                <c:pt idx="285">
                  <c:v>63</c:v>
                </c:pt>
                <c:pt idx="286">
                  <c:v>63</c:v>
                </c:pt>
                <c:pt idx="287">
                  <c:v>61</c:v>
                </c:pt>
                <c:pt idx="288">
                  <c:v>59</c:v>
                </c:pt>
                <c:pt idx="289">
                  <c:v>58</c:v>
                </c:pt>
                <c:pt idx="290">
                  <c:v>56</c:v>
                </c:pt>
                <c:pt idx="291">
                  <c:v>57</c:v>
                </c:pt>
                <c:pt idx="292">
                  <c:v>56</c:v>
                </c:pt>
                <c:pt idx="293">
                  <c:v>56</c:v>
                </c:pt>
                <c:pt idx="294">
                  <c:v>57</c:v>
                </c:pt>
                <c:pt idx="295">
                  <c:v>59</c:v>
                </c:pt>
                <c:pt idx="296">
                  <c:v>61</c:v>
                </c:pt>
                <c:pt idx="297">
                  <c:v>64</c:v>
                </c:pt>
                <c:pt idx="298">
                  <c:v>68</c:v>
                </c:pt>
                <c:pt idx="299">
                  <c:v>71</c:v>
                </c:pt>
                <c:pt idx="300">
                  <c:v>72</c:v>
                </c:pt>
                <c:pt idx="301">
                  <c:v>73</c:v>
                </c:pt>
                <c:pt idx="302">
                  <c:v>73</c:v>
                </c:pt>
                <c:pt idx="303">
                  <c:v>71</c:v>
                </c:pt>
                <c:pt idx="304">
                  <c:v>70</c:v>
                </c:pt>
                <c:pt idx="305">
                  <c:v>68</c:v>
                </c:pt>
                <c:pt idx="306">
                  <c:v>67</c:v>
                </c:pt>
                <c:pt idx="307">
                  <c:v>66</c:v>
                </c:pt>
                <c:pt idx="308">
                  <c:v>64</c:v>
                </c:pt>
                <c:pt idx="309">
                  <c:v>62</c:v>
                </c:pt>
                <c:pt idx="310">
                  <c:v>61</c:v>
                </c:pt>
                <c:pt idx="311">
                  <c:v>58</c:v>
                </c:pt>
                <c:pt idx="312">
                  <c:v>57</c:v>
                </c:pt>
                <c:pt idx="313">
                  <c:v>57</c:v>
                </c:pt>
                <c:pt idx="314">
                  <c:v>57</c:v>
                </c:pt>
                <c:pt idx="315">
                  <c:v>57</c:v>
                </c:pt>
                <c:pt idx="316">
                  <c:v>57</c:v>
                </c:pt>
                <c:pt idx="317">
                  <c:v>56</c:v>
                </c:pt>
                <c:pt idx="318">
                  <c:v>56</c:v>
                </c:pt>
                <c:pt idx="319">
                  <c:v>57</c:v>
                </c:pt>
                <c:pt idx="320">
                  <c:v>59</c:v>
                </c:pt>
                <c:pt idx="321">
                  <c:v>61</c:v>
                </c:pt>
                <c:pt idx="322">
                  <c:v>63</c:v>
                </c:pt>
                <c:pt idx="323">
                  <c:v>65</c:v>
                </c:pt>
                <c:pt idx="324">
                  <c:v>65</c:v>
                </c:pt>
                <c:pt idx="325">
                  <c:v>63</c:v>
                </c:pt>
                <c:pt idx="326">
                  <c:v>62</c:v>
                </c:pt>
                <c:pt idx="327">
                  <c:v>58</c:v>
                </c:pt>
                <c:pt idx="328">
                  <c:v>59</c:v>
                </c:pt>
                <c:pt idx="329">
                  <c:v>59</c:v>
                </c:pt>
                <c:pt idx="330">
                  <c:v>58</c:v>
                </c:pt>
                <c:pt idx="331">
                  <c:v>58</c:v>
                </c:pt>
                <c:pt idx="332">
                  <c:v>59</c:v>
                </c:pt>
                <c:pt idx="333">
                  <c:v>59</c:v>
                </c:pt>
                <c:pt idx="334">
                  <c:v>60</c:v>
                </c:pt>
                <c:pt idx="335">
                  <c:v>60</c:v>
                </c:pt>
                <c:pt idx="336">
                  <c:v>58</c:v>
                </c:pt>
                <c:pt idx="337">
                  <c:v>56</c:v>
                </c:pt>
                <c:pt idx="338">
                  <c:v>55</c:v>
                </c:pt>
                <c:pt idx="339">
                  <c:v>55</c:v>
                </c:pt>
                <c:pt idx="340">
                  <c:v>54</c:v>
                </c:pt>
                <c:pt idx="341">
                  <c:v>53</c:v>
                </c:pt>
                <c:pt idx="342">
                  <c:v>54</c:v>
                </c:pt>
                <c:pt idx="343">
                  <c:v>59</c:v>
                </c:pt>
                <c:pt idx="344">
                  <c:v>60</c:v>
                </c:pt>
                <c:pt idx="345">
                  <c:v>63</c:v>
                </c:pt>
                <c:pt idx="346">
                  <c:v>68</c:v>
                </c:pt>
                <c:pt idx="347">
                  <c:v>73</c:v>
                </c:pt>
                <c:pt idx="348">
                  <c:v>73</c:v>
                </c:pt>
                <c:pt idx="349">
                  <c:v>76</c:v>
                </c:pt>
                <c:pt idx="350">
                  <c:v>77</c:v>
                </c:pt>
                <c:pt idx="351">
                  <c:v>76</c:v>
                </c:pt>
                <c:pt idx="352">
                  <c:v>72</c:v>
                </c:pt>
                <c:pt idx="353">
                  <c:v>68</c:v>
                </c:pt>
                <c:pt idx="354">
                  <c:v>67</c:v>
                </c:pt>
                <c:pt idx="355">
                  <c:v>65</c:v>
                </c:pt>
                <c:pt idx="356">
                  <c:v>64</c:v>
                </c:pt>
                <c:pt idx="357">
                  <c:v>63</c:v>
                </c:pt>
                <c:pt idx="358">
                  <c:v>62</c:v>
                </c:pt>
                <c:pt idx="359">
                  <c:v>60</c:v>
                </c:pt>
                <c:pt idx="360">
                  <c:v>60</c:v>
                </c:pt>
                <c:pt idx="361">
                  <c:v>56</c:v>
                </c:pt>
                <c:pt idx="362">
                  <c:v>55</c:v>
                </c:pt>
                <c:pt idx="363">
                  <c:v>53</c:v>
                </c:pt>
                <c:pt idx="364">
                  <c:v>53</c:v>
                </c:pt>
                <c:pt idx="365">
                  <c:v>53</c:v>
                </c:pt>
                <c:pt idx="366">
                  <c:v>53</c:v>
                </c:pt>
                <c:pt idx="367">
                  <c:v>58</c:v>
                </c:pt>
                <c:pt idx="368">
                  <c:v>62</c:v>
                </c:pt>
                <c:pt idx="369">
                  <c:v>65</c:v>
                </c:pt>
                <c:pt idx="370">
                  <c:v>68</c:v>
                </c:pt>
                <c:pt idx="371">
                  <c:v>69</c:v>
                </c:pt>
                <c:pt idx="372">
                  <c:v>71</c:v>
                </c:pt>
                <c:pt idx="373">
                  <c:v>71</c:v>
                </c:pt>
                <c:pt idx="374">
                  <c:v>71</c:v>
                </c:pt>
                <c:pt idx="375">
                  <c:v>72</c:v>
                </c:pt>
                <c:pt idx="376">
                  <c:v>69</c:v>
                </c:pt>
                <c:pt idx="377">
                  <c:v>66</c:v>
                </c:pt>
                <c:pt idx="378">
                  <c:v>64</c:v>
                </c:pt>
                <c:pt idx="379">
                  <c:v>62</c:v>
                </c:pt>
                <c:pt idx="380">
                  <c:v>63</c:v>
                </c:pt>
                <c:pt idx="381">
                  <c:v>61</c:v>
                </c:pt>
                <c:pt idx="382">
                  <c:v>60</c:v>
                </c:pt>
                <c:pt idx="383">
                  <c:v>59</c:v>
                </c:pt>
                <c:pt idx="384">
                  <c:v>59</c:v>
                </c:pt>
                <c:pt idx="385">
                  <c:v>61</c:v>
                </c:pt>
                <c:pt idx="386">
                  <c:v>60</c:v>
                </c:pt>
                <c:pt idx="387">
                  <c:v>60</c:v>
                </c:pt>
                <c:pt idx="388">
                  <c:v>61</c:v>
                </c:pt>
                <c:pt idx="389">
                  <c:v>62</c:v>
                </c:pt>
                <c:pt idx="390">
                  <c:v>62</c:v>
                </c:pt>
                <c:pt idx="391">
                  <c:v>63</c:v>
                </c:pt>
                <c:pt idx="392">
                  <c:v>64</c:v>
                </c:pt>
                <c:pt idx="393">
                  <c:v>65</c:v>
                </c:pt>
                <c:pt idx="394">
                  <c:v>64</c:v>
                </c:pt>
                <c:pt idx="395">
                  <c:v>62</c:v>
                </c:pt>
                <c:pt idx="396">
                  <c:v>59</c:v>
                </c:pt>
                <c:pt idx="397">
                  <c:v>59</c:v>
                </c:pt>
                <c:pt idx="398">
                  <c:v>60</c:v>
                </c:pt>
                <c:pt idx="399">
                  <c:v>61</c:v>
                </c:pt>
                <c:pt idx="400">
                  <c:v>59</c:v>
                </c:pt>
                <c:pt idx="401">
                  <c:v>57</c:v>
                </c:pt>
                <c:pt idx="402">
                  <c:v>56</c:v>
                </c:pt>
                <c:pt idx="403">
                  <c:v>56</c:v>
                </c:pt>
                <c:pt idx="404">
                  <c:v>55</c:v>
                </c:pt>
                <c:pt idx="405">
                  <c:v>54</c:v>
                </c:pt>
                <c:pt idx="406">
                  <c:v>52</c:v>
                </c:pt>
                <c:pt idx="407">
                  <c:v>52</c:v>
                </c:pt>
                <c:pt idx="408">
                  <c:v>50</c:v>
                </c:pt>
                <c:pt idx="409">
                  <c:v>53</c:v>
                </c:pt>
                <c:pt idx="410">
                  <c:v>53</c:v>
                </c:pt>
                <c:pt idx="411">
                  <c:v>55</c:v>
                </c:pt>
                <c:pt idx="412">
                  <c:v>55</c:v>
                </c:pt>
                <c:pt idx="413">
                  <c:v>54</c:v>
                </c:pt>
                <c:pt idx="414">
                  <c:v>54</c:v>
                </c:pt>
                <c:pt idx="415">
                  <c:v>55</c:v>
                </c:pt>
                <c:pt idx="416">
                  <c:v>56</c:v>
                </c:pt>
                <c:pt idx="417">
                  <c:v>59</c:v>
                </c:pt>
                <c:pt idx="418">
                  <c:v>60</c:v>
                </c:pt>
                <c:pt idx="419">
                  <c:v>59</c:v>
                </c:pt>
                <c:pt idx="420">
                  <c:v>59</c:v>
                </c:pt>
                <c:pt idx="421">
                  <c:v>59</c:v>
                </c:pt>
                <c:pt idx="422">
                  <c:v>58</c:v>
                </c:pt>
                <c:pt idx="423">
                  <c:v>57</c:v>
                </c:pt>
                <c:pt idx="424">
                  <c:v>57</c:v>
                </c:pt>
                <c:pt idx="425">
                  <c:v>57</c:v>
                </c:pt>
                <c:pt idx="426">
                  <c:v>56</c:v>
                </c:pt>
                <c:pt idx="427">
                  <c:v>55</c:v>
                </c:pt>
                <c:pt idx="428">
                  <c:v>54</c:v>
                </c:pt>
                <c:pt idx="429">
                  <c:v>54</c:v>
                </c:pt>
                <c:pt idx="430">
                  <c:v>53</c:v>
                </c:pt>
                <c:pt idx="431">
                  <c:v>52</c:v>
                </c:pt>
                <c:pt idx="432">
                  <c:v>50</c:v>
                </c:pt>
                <c:pt idx="433">
                  <c:v>50</c:v>
                </c:pt>
                <c:pt idx="434">
                  <c:v>49</c:v>
                </c:pt>
                <c:pt idx="435">
                  <c:v>48</c:v>
                </c:pt>
                <c:pt idx="436">
                  <c:v>48</c:v>
                </c:pt>
                <c:pt idx="437">
                  <c:v>49</c:v>
                </c:pt>
                <c:pt idx="438">
                  <c:v>50</c:v>
                </c:pt>
                <c:pt idx="439">
                  <c:v>52</c:v>
                </c:pt>
                <c:pt idx="440">
                  <c:v>55</c:v>
                </c:pt>
                <c:pt idx="441">
                  <c:v>57</c:v>
                </c:pt>
                <c:pt idx="442">
                  <c:v>60</c:v>
                </c:pt>
                <c:pt idx="443">
                  <c:v>62</c:v>
                </c:pt>
                <c:pt idx="444">
                  <c:v>63</c:v>
                </c:pt>
                <c:pt idx="445">
                  <c:v>65</c:v>
                </c:pt>
                <c:pt idx="446">
                  <c:v>65</c:v>
                </c:pt>
                <c:pt idx="447">
                  <c:v>64</c:v>
                </c:pt>
                <c:pt idx="448">
                  <c:v>62</c:v>
                </c:pt>
                <c:pt idx="449">
                  <c:v>60</c:v>
                </c:pt>
                <c:pt idx="450">
                  <c:v>59</c:v>
                </c:pt>
                <c:pt idx="451">
                  <c:v>57</c:v>
                </c:pt>
                <c:pt idx="452">
                  <c:v>55</c:v>
                </c:pt>
                <c:pt idx="453">
                  <c:v>52</c:v>
                </c:pt>
                <c:pt idx="454">
                  <c:v>52</c:v>
                </c:pt>
                <c:pt idx="455">
                  <c:v>48</c:v>
                </c:pt>
                <c:pt idx="456">
                  <c:v>48</c:v>
                </c:pt>
                <c:pt idx="457">
                  <c:v>49</c:v>
                </c:pt>
                <c:pt idx="458">
                  <c:v>48</c:v>
                </c:pt>
                <c:pt idx="459">
                  <c:v>46</c:v>
                </c:pt>
                <c:pt idx="460">
                  <c:v>46</c:v>
                </c:pt>
                <c:pt idx="461">
                  <c:v>44</c:v>
                </c:pt>
                <c:pt idx="462">
                  <c:v>47</c:v>
                </c:pt>
                <c:pt idx="463">
                  <c:v>50</c:v>
                </c:pt>
                <c:pt idx="464">
                  <c:v>54</c:v>
                </c:pt>
                <c:pt idx="465">
                  <c:v>57</c:v>
                </c:pt>
                <c:pt idx="466">
                  <c:v>61</c:v>
                </c:pt>
                <c:pt idx="467">
                  <c:v>63</c:v>
                </c:pt>
                <c:pt idx="468">
                  <c:v>65</c:v>
                </c:pt>
                <c:pt idx="469">
                  <c:v>63</c:v>
                </c:pt>
                <c:pt idx="470">
                  <c:v>63</c:v>
                </c:pt>
                <c:pt idx="471">
                  <c:v>63</c:v>
                </c:pt>
                <c:pt idx="472">
                  <c:v>61</c:v>
                </c:pt>
                <c:pt idx="473">
                  <c:v>60</c:v>
                </c:pt>
                <c:pt idx="474">
                  <c:v>60</c:v>
                </c:pt>
                <c:pt idx="475">
                  <c:v>59</c:v>
                </c:pt>
                <c:pt idx="476">
                  <c:v>58</c:v>
                </c:pt>
                <c:pt idx="477">
                  <c:v>58</c:v>
                </c:pt>
                <c:pt idx="478">
                  <c:v>57</c:v>
                </c:pt>
                <c:pt idx="479">
                  <c:v>57</c:v>
                </c:pt>
                <c:pt idx="480">
                  <c:v>56</c:v>
                </c:pt>
                <c:pt idx="481">
                  <c:v>57</c:v>
                </c:pt>
                <c:pt idx="482">
                  <c:v>58</c:v>
                </c:pt>
                <c:pt idx="483">
                  <c:v>58</c:v>
                </c:pt>
                <c:pt idx="484">
                  <c:v>57</c:v>
                </c:pt>
                <c:pt idx="485">
                  <c:v>56</c:v>
                </c:pt>
                <c:pt idx="486">
                  <c:v>55</c:v>
                </c:pt>
                <c:pt idx="487">
                  <c:v>55</c:v>
                </c:pt>
                <c:pt idx="488">
                  <c:v>55</c:v>
                </c:pt>
                <c:pt idx="489">
                  <c:v>56</c:v>
                </c:pt>
                <c:pt idx="490">
                  <c:v>56</c:v>
                </c:pt>
                <c:pt idx="491">
                  <c:v>56</c:v>
                </c:pt>
                <c:pt idx="492">
                  <c:v>56</c:v>
                </c:pt>
                <c:pt idx="493">
                  <c:v>57</c:v>
                </c:pt>
                <c:pt idx="494">
                  <c:v>58</c:v>
                </c:pt>
                <c:pt idx="495">
                  <c:v>58</c:v>
                </c:pt>
                <c:pt idx="496">
                  <c:v>57</c:v>
                </c:pt>
                <c:pt idx="497">
                  <c:v>57</c:v>
                </c:pt>
                <c:pt idx="498">
                  <c:v>57</c:v>
                </c:pt>
                <c:pt idx="499">
                  <c:v>57</c:v>
                </c:pt>
                <c:pt idx="500">
                  <c:v>57</c:v>
                </c:pt>
                <c:pt idx="501">
                  <c:v>57</c:v>
                </c:pt>
                <c:pt idx="502">
                  <c:v>56</c:v>
                </c:pt>
                <c:pt idx="503">
                  <c:v>56</c:v>
                </c:pt>
                <c:pt idx="504">
                  <c:v>56</c:v>
                </c:pt>
                <c:pt idx="505">
                  <c:v>56</c:v>
                </c:pt>
                <c:pt idx="506">
                  <c:v>55</c:v>
                </c:pt>
                <c:pt idx="507">
                  <c:v>55</c:v>
                </c:pt>
                <c:pt idx="508">
                  <c:v>55</c:v>
                </c:pt>
                <c:pt idx="509">
                  <c:v>55</c:v>
                </c:pt>
                <c:pt idx="510">
                  <c:v>55</c:v>
                </c:pt>
                <c:pt idx="511">
                  <c:v>56</c:v>
                </c:pt>
                <c:pt idx="512">
                  <c:v>57</c:v>
                </c:pt>
                <c:pt idx="513">
                  <c:v>60</c:v>
                </c:pt>
                <c:pt idx="514">
                  <c:v>61</c:v>
                </c:pt>
                <c:pt idx="515">
                  <c:v>66</c:v>
                </c:pt>
                <c:pt idx="516">
                  <c:v>67</c:v>
                </c:pt>
                <c:pt idx="517">
                  <c:v>70</c:v>
                </c:pt>
                <c:pt idx="518">
                  <c:v>69</c:v>
                </c:pt>
                <c:pt idx="519">
                  <c:v>68</c:v>
                </c:pt>
                <c:pt idx="520">
                  <c:v>67</c:v>
                </c:pt>
                <c:pt idx="521">
                  <c:v>63</c:v>
                </c:pt>
                <c:pt idx="522">
                  <c:v>61</c:v>
                </c:pt>
                <c:pt idx="523">
                  <c:v>61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59</c:v>
                </c:pt>
                <c:pt idx="528">
                  <c:v>59</c:v>
                </c:pt>
                <c:pt idx="529">
                  <c:v>59</c:v>
                </c:pt>
                <c:pt idx="530">
                  <c:v>59</c:v>
                </c:pt>
                <c:pt idx="531">
                  <c:v>59</c:v>
                </c:pt>
                <c:pt idx="532">
                  <c:v>59</c:v>
                </c:pt>
                <c:pt idx="533">
                  <c:v>59</c:v>
                </c:pt>
                <c:pt idx="534">
                  <c:v>59</c:v>
                </c:pt>
                <c:pt idx="535">
                  <c:v>59</c:v>
                </c:pt>
                <c:pt idx="536">
                  <c:v>59</c:v>
                </c:pt>
                <c:pt idx="537">
                  <c:v>60</c:v>
                </c:pt>
                <c:pt idx="538">
                  <c:v>60</c:v>
                </c:pt>
                <c:pt idx="539">
                  <c:v>61</c:v>
                </c:pt>
                <c:pt idx="540">
                  <c:v>63</c:v>
                </c:pt>
                <c:pt idx="541">
                  <c:v>62</c:v>
                </c:pt>
                <c:pt idx="542">
                  <c:v>62</c:v>
                </c:pt>
                <c:pt idx="543">
                  <c:v>62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61</c:v>
                </c:pt>
                <c:pt idx="548">
                  <c:v>61</c:v>
                </c:pt>
                <c:pt idx="549">
                  <c:v>58</c:v>
                </c:pt>
                <c:pt idx="550">
                  <c:v>56</c:v>
                </c:pt>
                <c:pt idx="551">
                  <c:v>55</c:v>
                </c:pt>
                <c:pt idx="552">
                  <c:v>54</c:v>
                </c:pt>
                <c:pt idx="553">
                  <c:v>53</c:v>
                </c:pt>
                <c:pt idx="554">
                  <c:v>53</c:v>
                </c:pt>
                <c:pt idx="555">
                  <c:v>53</c:v>
                </c:pt>
                <c:pt idx="556">
                  <c:v>52</c:v>
                </c:pt>
                <c:pt idx="557">
                  <c:v>53</c:v>
                </c:pt>
                <c:pt idx="558">
                  <c:v>52</c:v>
                </c:pt>
                <c:pt idx="559">
                  <c:v>56</c:v>
                </c:pt>
                <c:pt idx="560">
                  <c:v>60</c:v>
                </c:pt>
                <c:pt idx="561">
                  <c:v>62</c:v>
                </c:pt>
                <c:pt idx="562">
                  <c:v>63</c:v>
                </c:pt>
                <c:pt idx="563">
                  <c:v>64</c:v>
                </c:pt>
                <c:pt idx="564">
                  <c:v>65</c:v>
                </c:pt>
                <c:pt idx="565">
                  <c:v>65</c:v>
                </c:pt>
                <c:pt idx="566">
                  <c:v>67</c:v>
                </c:pt>
                <c:pt idx="567">
                  <c:v>67</c:v>
                </c:pt>
                <c:pt idx="568">
                  <c:v>66</c:v>
                </c:pt>
                <c:pt idx="569">
                  <c:v>61</c:v>
                </c:pt>
                <c:pt idx="570">
                  <c:v>59</c:v>
                </c:pt>
                <c:pt idx="571">
                  <c:v>57</c:v>
                </c:pt>
                <c:pt idx="572">
                  <c:v>55</c:v>
                </c:pt>
                <c:pt idx="573">
                  <c:v>0</c:v>
                </c:pt>
                <c:pt idx="574">
                  <c:v>52</c:v>
                </c:pt>
                <c:pt idx="575">
                  <c:v>49</c:v>
                </c:pt>
                <c:pt idx="576">
                  <c:v>49</c:v>
                </c:pt>
                <c:pt idx="577">
                  <c:v>47</c:v>
                </c:pt>
                <c:pt idx="578">
                  <c:v>47</c:v>
                </c:pt>
                <c:pt idx="579">
                  <c:v>45</c:v>
                </c:pt>
                <c:pt idx="580">
                  <c:v>47</c:v>
                </c:pt>
                <c:pt idx="581">
                  <c:v>46</c:v>
                </c:pt>
                <c:pt idx="582">
                  <c:v>47</c:v>
                </c:pt>
                <c:pt idx="583">
                  <c:v>50</c:v>
                </c:pt>
                <c:pt idx="584">
                  <c:v>53</c:v>
                </c:pt>
                <c:pt idx="585">
                  <c:v>58</c:v>
                </c:pt>
                <c:pt idx="586">
                  <c:v>62</c:v>
                </c:pt>
                <c:pt idx="587">
                  <c:v>65</c:v>
                </c:pt>
                <c:pt idx="588">
                  <c:v>68</c:v>
                </c:pt>
                <c:pt idx="589">
                  <c:v>68</c:v>
                </c:pt>
                <c:pt idx="590">
                  <c:v>68</c:v>
                </c:pt>
                <c:pt idx="591">
                  <c:v>67</c:v>
                </c:pt>
                <c:pt idx="592">
                  <c:v>65</c:v>
                </c:pt>
                <c:pt idx="593">
                  <c:v>62</c:v>
                </c:pt>
                <c:pt idx="594">
                  <c:v>59</c:v>
                </c:pt>
                <c:pt idx="595">
                  <c:v>58</c:v>
                </c:pt>
                <c:pt idx="596">
                  <c:v>57</c:v>
                </c:pt>
                <c:pt idx="597">
                  <c:v>56</c:v>
                </c:pt>
                <c:pt idx="598">
                  <c:v>54</c:v>
                </c:pt>
                <c:pt idx="599">
                  <c:v>53</c:v>
                </c:pt>
                <c:pt idx="600">
                  <c:v>52</c:v>
                </c:pt>
                <c:pt idx="601">
                  <c:v>51</c:v>
                </c:pt>
                <c:pt idx="602">
                  <c:v>51</c:v>
                </c:pt>
                <c:pt idx="603">
                  <c:v>52</c:v>
                </c:pt>
                <c:pt idx="604">
                  <c:v>51</c:v>
                </c:pt>
                <c:pt idx="605">
                  <c:v>51</c:v>
                </c:pt>
                <c:pt idx="606">
                  <c:v>51</c:v>
                </c:pt>
                <c:pt idx="607">
                  <c:v>56</c:v>
                </c:pt>
                <c:pt idx="608">
                  <c:v>56</c:v>
                </c:pt>
                <c:pt idx="609">
                  <c:v>58</c:v>
                </c:pt>
                <c:pt idx="610">
                  <c:v>67</c:v>
                </c:pt>
                <c:pt idx="611">
                  <c:v>65</c:v>
                </c:pt>
                <c:pt idx="612">
                  <c:v>64</c:v>
                </c:pt>
                <c:pt idx="613">
                  <c:v>70</c:v>
                </c:pt>
                <c:pt idx="614">
                  <c:v>68</c:v>
                </c:pt>
                <c:pt idx="615">
                  <c:v>67</c:v>
                </c:pt>
                <c:pt idx="616">
                  <c:v>65</c:v>
                </c:pt>
                <c:pt idx="617">
                  <c:v>65</c:v>
                </c:pt>
                <c:pt idx="618">
                  <c:v>62</c:v>
                </c:pt>
                <c:pt idx="619">
                  <c:v>62</c:v>
                </c:pt>
                <c:pt idx="620">
                  <c:v>61</c:v>
                </c:pt>
                <c:pt idx="621">
                  <c:v>61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59</c:v>
                </c:pt>
                <c:pt idx="629">
                  <c:v>58</c:v>
                </c:pt>
                <c:pt idx="630">
                  <c:v>59</c:v>
                </c:pt>
                <c:pt idx="631">
                  <c:v>60</c:v>
                </c:pt>
                <c:pt idx="632">
                  <c:v>63</c:v>
                </c:pt>
                <c:pt idx="633">
                  <c:v>64</c:v>
                </c:pt>
                <c:pt idx="634">
                  <c:v>64</c:v>
                </c:pt>
                <c:pt idx="635">
                  <c:v>66</c:v>
                </c:pt>
                <c:pt idx="636">
                  <c:v>66</c:v>
                </c:pt>
                <c:pt idx="637">
                  <c:v>67</c:v>
                </c:pt>
                <c:pt idx="638">
                  <c:v>66</c:v>
                </c:pt>
                <c:pt idx="639">
                  <c:v>65</c:v>
                </c:pt>
                <c:pt idx="640">
                  <c:v>64</c:v>
                </c:pt>
                <c:pt idx="641">
                  <c:v>62</c:v>
                </c:pt>
                <c:pt idx="642">
                  <c:v>63</c:v>
                </c:pt>
                <c:pt idx="643">
                  <c:v>62</c:v>
                </c:pt>
                <c:pt idx="644">
                  <c:v>62</c:v>
                </c:pt>
                <c:pt idx="645">
                  <c:v>61</c:v>
                </c:pt>
                <c:pt idx="646">
                  <c:v>60</c:v>
                </c:pt>
                <c:pt idx="647">
                  <c:v>61</c:v>
                </c:pt>
                <c:pt idx="648">
                  <c:v>61</c:v>
                </c:pt>
                <c:pt idx="649">
                  <c:v>63</c:v>
                </c:pt>
                <c:pt idx="650">
                  <c:v>62</c:v>
                </c:pt>
                <c:pt idx="651">
                  <c:v>62</c:v>
                </c:pt>
                <c:pt idx="652">
                  <c:v>64</c:v>
                </c:pt>
                <c:pt idx="653">
                  <c:v>65</c:v>
                </c:pt>
                <c:pt idx="654">
                  <c:v>68</c:v>
                </c:pt>
                <c:pt idx="655">
                  <c:v>69</c:v>
                </c:pt>
                <c:pt idx="656">
                  <c:v>69</c:v>
                </c:pt>
                <c:pt idx="657">
                  <c:v>71</c:v>
                </c:pt>
                <c:pt idx="658">
                  <c:v>71</c:v>
                </c:pt>
                <c:pt idx="659">
                  <c:v>76</c:v>
                </c:pt>
                <c:pt idx="660">
                  <c:v>78</c:v>
                </c:pt>
                <c:pt idx="661">
                  <c:v>78</c:v>
                </c:pt>
                <c:pt idx="662">
                  <c:v>80</c:v>
                </c:pt>
                <c:pt idx="663">
                  <c:v>77</c:v>
                </c:pt>
                <c:pt idx="664">
                  <c:v>74</c:v>
                </c:pt>
                <c:pt idx="665">
                  <c:v>71</c:v>
                </c:pt>
                <c:pt idx="666">
                  <c:v>68</c:v>
                </c:pt>
                <c:pt idx="667">
                  <c:v>67</c:v>
                </c:pt>
                <c:pt idx="668">
                  <c:v>65</c:v>
                </c:pt>
                <c:pt idx="669">
                  <c:v>67</c:v>
                </c:pt>
                <c:pt idx="670">
                  <c:v>66</c:v>
                </c:pt>
                <c:pt idx="671">
                  <c:v>64</c:v>
                </c:pt>
                <c:pt idx="672">
                  <c:v>63</c:v>
                </c:pt>
                <c:pt idx="673">
                  <c:v>61</c:v>
                </c:pt>
                <c:pt idx="674">
                  <c:v>59</c:v>
                </c:pt>
                <c:pt idx="675">
                  <c:v>58</c:v>
                </c:pt>
                <c:pt idx="676">
                  <c:v>58</c:v>
                </c:pt>
                <c:pt idx="677">
                  <c:v>56</c:v>
                </c:pt>
                <c:pt idx="678">
                  <c:v>58</c:v>
                </c:pt>
                <c:pt idx="679">
                  <c:v>58</c:v>
                </c:pt>
                <c:pt idx="680">
                  <c:v>60</c:v>
                </c:pt>
                <c:pt idx="681">
                  <c:v>60</c:v>
                </c:pt>
                <c:pt idx="682">
                  <c:v>64</c:v>
                </c:pt>
                <c:pt idx="683">
                  <c:v>65</c:v>
                </c:pt>
                <c:pt idx="684">
                  <c:v>67</c:v>
                </c:pt>
                <c:pt idx="685">
                  <c:v>68</c:v>
                </c:pt>
                <c:pt idx="686">
                  <c:v>69</c:v>
                </c:pt>
                <c:pt idx="687">
                  <c:v>67</c:v>
                </c:pt>
                <c:pt idx="688">
                  <c:v>65</c:v>
                </c:pt>
                <c:pt idx="689">
                  <c:v>62</c:v>
                </c:pt>
                <c:pt idx="690">
                  <c:v>61</c:v>
                </c:pt>
                <c:pt idx="691">
                  <c:v>58</c:v>
                </c:pt>
                <c:pt idx="692">
                  <c:v>60</c:v>
                </c:pt>
                <c:pt idx="693">
                  <c:v>60</c:v>
                </c:pt>
                <c:pt idx="694">
                  <c:v>61</c:v>
                </c:pt>
                <c:pt idx="695">
                  <c:v>62</c:v>
                </c:pt>
                <c:pt idx="696">
                  <c:v>60</c:v>
                </c:pt>
                <c:pt idx="697">
                  <c:v>60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61</c:v>
                </c:pt>
                <c:pt idx="703">
                  <c:v>61</c:v>
                </c:pt>
                <c:pt idx="704">
                  <c:v>62</c:v>
                </c:pt>
                <c:pt idx="705">
                  <c:v>64</c:v>
                </c:pt>
                <c:pt idx="706">
                  <c:v>67</c:v>
                </c:pt>
                <c:pt idx="707">
                  <c:v>68</c:v>
                </c:pt>
                <c:pt idx="708">
                  <c:v>68</c:v>
                </c:pt>
                <c:pt idx="709">
                  <c:v>66</c:v>
                </c:pt>
                <c:pt idx="710">
                  <c:v>66</c:v>
                </c:pt>
                <c:pt idx="711">
                  <c:v>66</c:v>
                </c:pt>
                <c:pt idx="712">
                  <c:v>65</c:v>
                </c:pt>
                <c:pt idx="713">
                  <c:v>64</c:v>
                </c:pt>
                <c:pt idx="714">
                  <c:v>62</c:v>
                </c:pt>
                <c:pt idx="715">
                  <c:v>63</c:v>
                </c:pt>
                <c:pt idx="716">
                  <c:v>62</c:v>
                </c:pt>
                <c:pt idx="717">
                  <c:v>62</c:v>
                </c:pt>
                <c:pt idx="718">
                  <c:v>61</c:v>
                </c:pt>
                <c:pt idx="719">
                  <c:v>61</c:v>
                </c:pt>
                <c:pt idx="720">
                  <c:v>61</c:v>
                </c:pt>
                <c:pt idx="721">
                  <c:v>60</c:v>
                </c:pt>
                <c:pt idx="722">
                  <c:v>60</c:v>
                </c:pt>
                <c:pt idx="723">
                  <c:v>60</c:v>
                </c:pt>
                <c:pt idx="724">
                  <c:v>60</c:v>
                </c:pt>
                <c:pt idx="725">
                  <c:v>61</c:v>
                </c:pt>
                <c:pt idx="726">
                  <c:v>61</c:v>
                </c:pt>
                <c:pt idx="727">
                  <c:v>61</c:v>
                </c:pt>
                <c:pt idx="728">
                  <c:v>62</c:v>
                </c:pt>
                <c:pt idx="729">
                  <c:v>64</c:v>
                </c:pt>
                <c:pt idx="730">
                  <c:v>64</c:v>
                </c:pt>
                <c:pt idx="731">
                  <c:v>65</c:v>
                </c:pt>
                <c:pt idx="732">
                  <c:v>66</c:v>
                </c:pt>
                <c:pt idx="733">
                  <c:v>67</c:v>
                </c:pt>
                <c:pt idx="734">
                  <c:v>66</c:v>
                </c:pt>
                <c:pt idx="735">
                  <c:v>65</c:v>
                </c:pt>
                <c:pt idx="736">
                  <c:v>65</c:v>
                </c:pt>
                <c:pt idx="737">
                  <c:v>62</c:v>
                </c:pt>
                <c:pt idx="738">
                  <c:v>61</c:v>
                </c:pt>
                <c:pt idx="739">
                  <c:v>61</c:v>
                </c:pt>
                <c:pt idx="740">
                  <c:v>61</c:v>
                </c:pt>
                <c:pt idx="741">
                  <c:v>61</c:v>
                </c:pt>
                <c:pt idx="742">
                  <c:v>62</c:v>
                </c:pt>
                <c:pt idx="743">
                  <c:v>62</c:v>
                </c:pt>
                <c:pt idx="744">
                  <c:v>62</c:v>
                </c:pt>
                <c:pt idx="745">
                  <c:v>62</c:v>
                </c:pt>
                <c:pt idx="746">
                  <c:v>62</c:v>
                </c:pt>
                <c:pt idx="747">
                  <c:v>64</c:v>
                </c:pt>
                <c:pt idx="748">
                  <c:v>65</c:v>
                </c:pt>
                <c:pt idx="749">
                  <c:v>66</c:v>
                </c:pt>
                <c:pt idx="750">
                  <c:v>67</c:v>
                </c:pt>
                <c:pt idx="751">
                  <c:v>67</c:v>
                </c:pt>
                <c:pt idx="752">
                  <c:v>69</c:v>
                </c:pt>
                <c:pt idx="753">
                  <c:v>69</c:v>
                </c:pt>
                <c:pt idx="754">
                  <c:v>70</c:v>
                </c:pt>
                <c:pt idx="755">
                  <c:v>70</c:v>
                </c:pt>
                <c:pt idx="756">
                  <c:v>71</c:v>
                </c:pt>
                <c:pt idx="757">
                  <c:v>73</c:v>
                </c:pt>
                <c:pt idx="758">
                  <c:v>75</c:v>
                </c:pt>
                <c:pt idx="759">
                  <c:v>75</c:v>
                </c:pt>
                <c:pt idx="760">
                  <c:v>76</c:v>
                </c:pt>
                <c:pt idx="761">
                  <c:v>75</c:v>
                </c:pt>
                <c:pt idx="762">
                  <c:v>77</c:v>
                </c:pt>
                <c:pt idx="763">
                  <c:v>76</c:v>
                </c:pt>
                <c:pt idx="764">
                  <c:v>75</c:v>
                </c:pt>
                <c:pt idx="765">
                  <c:v>74</c:v>
                </c:pt>
                <c:pt idx="766">
                  <c:v>58</c:v>
                </c:pt>
                <c:pt idx="767">
                  <c:v>53</c:v>
                </c:pt>
                <c:pt idx="768">
                  <c:v>51</c:v>
                </c:pt>
                <c:pt idx="769">
                  <c:v>48</c:v>
                </c:pt>
                <c:pt idx="770">
                  <c:v>46</c:v>
                </c:pt>
                <c:pt idx="771">
                  <c:v>46</c:v>
                </c:pt>
                <c:pt idx="772">
                  <c:v>45</c:v>
                </c:pt>
                <c:pt idx="773">
                  <c:v>45</c:v>
                </c:pt>
                <c:pt idx="774">
                  <c:v>45</c:v>
                </c:pt>
                <c:pt idx="775">
                  <c:v>47</c:v>
                </c:pt>
                <c:pt idx="776">
                  <c:v>47</c:v>
                </c:pt>
                <c:pt idx="777">
                  <c:v>48</c:v>
                </c:pt>
                <c:pt idx="778">
                  <c:v>51</c:v>
                </c:pt>
                <c:pt idx="779">
                  <c:v>52</c:v>
                </c:pt>
                <c:pt idx="780">
                  <c:v>53</c:v>
                </c:pt>
                <c:pt idx="781">
                  <c:v>54</c:v>
                </c:pt>
                <c:pt idx="782">
                  <c:v>54</c:v>
                </c:pt>
                <c:pt idx="783">
                  <c:v>53</c:v>
                </c:pt>
                <c:pt idx="784">
                  <c:v>51</c:v>
                </c:pt>
                <c:pt idx="785">
                  <c:v>49</c:v>
                </c:pt>
                <c:pt idx="786">
                  <c:v>48</c:v>
                </c:pt>
                <c:pt idx="787">
                  <c:v>46</c:v>
                </c:pt>
                <c:pt idx="788">
                  <c:v>46</c:v>
                </c:pt>
                <c:pt idx="789">
                  <c:v>44</c:v>
                </c:pt>
                <c:pt idx="790">
                  <c:v>44</c:v>
                </c:pt>
                <c:pt idx="791">
                  <c:v>42</c:v>
                </c:pt>
                <c:pt idx="792">
                  <c:v>43</c:v>
                </c:pt>
                <c:pt idx="793">
                  <c:v>41</c:v>
                </c:pt>
                <c:pt idx="794">
                  <c:v>40</c:v>
                </c:pt>
                <c:pt idx="795">
                  <c:v>40</c:v>
                </c:pt>
                <c:pt idx="796">
                  <c:v>39</c:v>
                </c:pt>
                <c:pt idx="797">
                  <c:v>38</c:v>
                </c:pt>
                <c:pt idx="798">
                  <c:v>38</c:v>
                </c:pt>
                <c:pt idx="799">
                  <c:v>42</c:v>
                </c:pt>
                <c:pt idx="800">
                  <c:v>45</c:v>
                </c:pt>
                <c:pt idx="801">
                  <c:v>45</c:v>
                </c:pt>
                <c:pt idx="802">
                  <c:v>48</c:v>
                </c:pt>
                <c:pt idx="803">
                  <c:v>51</c:v>
                </c:pt>
                <c:pt idx="804">
                  <c:v>52</c:v>
                </c:pt>
                <c:pt idx="805">
                  <c:v>54</c:v>
                </c:pt>
                <c:pt idx="806">
                  <c:v>55</c:v>
                </c:pt>
                <c:pt idx="807">
                  <c:v>54</c:v>
                </c:pt>
                <c:pt idx="808">
                  <c:v>51</c:v>
                </c:pt>
                <c:pt idx="809">
                  <c:v>50</c:v>
                </c:pt>
                <c:pt idx="810">
                  <c:v>50</c:v>
                </c:pt>
                <c:pt idx="811">
                  <c:v>47</c:v>
                </c:pt>
                <c:pt idx="812">
                  <c:v>46</c:v>
                </c:pt>
                <c:pt idx="813">
                  <c:v>44</c:v>
                </c:pt>
                <c:pt idx="814">
                  <c:v>44</c:v>
                </c:pt>
                <c:pt idx="815">
                  <c:v>44</c:v>
                </c:pt>
                <c:pt idx="816">
                  <c:v>43</c:v>
                </c:pt>
                <c:pt idx="817">
                  <c:v>45</c:v>
                </c:pt>
                <c:pt idx="818">
                  <c:v>47</c:v>
                </c:pt>
                <c:pt idx="819">
                  <c:v>44</c:v>
                </c:pt>
                <c:pt idx="820">
                  <c:v>43</c:v>
                </c:pt>
                <c:pt idx="821">
                  <c:v>44</c:v>
                </c:pt>
                <c:pt idx="822">
                  <c:v>45</c:v>
                </c:pt>
                <c:pt idx="823">
                  <c:v>47</c:v>
                </c:pt>
                <c:pt idx="824">
                  <c:v>50</c:v>
                </c:pt>
                <c:pt idx="825">
                  <c:v>51</c:v>
                </c:pt>
                <c:pt idx="826">
                  <c:v>53</c:v>
                </c:pt>
                <c:pt idx="827">
                  <c:v>54</c:v>
                </c:pt>
                <c:pt idx="828">
                  <c:v>56</c:v>
                </c:pt>
                <c:pt idx="829">
                  <c:v>56</c:v>
                </c:pt>
                <c:pt idx="830">
                  <c:v>57</c:v>
                </c:pt>
                <c:pt idx="831">
                  <c:v>56</c:v>
                </c:pt>
                <c:pt idx="832">
                  <c:v>54</c:v>
                </c:pt>
                <c:pt idx="833">
                  <c:v>51</c:v>
                </c:pt>
                <c:pt idx="834">
                  <c:v>51</c:v>
                </c:pt>
                <c:pt idx="835">
                  <c:v>48</c:v>
                </c:pt>
                <c:pt idx="836">
                  <c:v>45</c:v>
                </c:pt>
                <c:pt idx="837">
                  <c:v>45</c:v>
                </c:pt>
                <c:pt idx="838">
                  <c:v>44</c:v>
                </c:pt>
                <c:pt idx="839">
                  <c:v>44</c:v>
                </c:pt>
                <c:pt idx="840">
                  <c:v>42</c:v>
                </c:pt>
                <c:pt idx="841">
                  <c:v>39</c:v>
                </c:pt>
                <c:pt idx="842">
                  <c:v>41</c:v>
                </c:pt>
                <c:pt idx="843">
                  <c:v>39</c:v>
                </c:pt>
                <c:pt idx="844">
                  <c:v>39</c:v>
                </c:pt>
                <c:pt idx="845">
                  <c:v>40</c:v>
                </c:pt>
                <c:pt idx="846">
                  <c:v>40</c:v>
                </c:pt>
                <c:pt idx="847">
                  <c:v>44</c:v>
                </c:pt>
                <c:pt idx="848">
                  <c:v>48</c:v>
                </c:pt>
                <c:pt idx="849">
                  <c:v>50</c:v>
                </c:pt>
                <c:pt idx="850">
                  <c:v>56</c:v>
                </c:pt>
                <c:pt idx="851">
                  <c:v>59</c:v>
                </c:pt>
                <c:pt idx="852">
                  <c:v>60</c:v>
                </c:pt>
                <c:pt idx="853">
                  <c:v>60</c:v>
                </c:pt>
                <c:pt idx="854">
                  <c:v>60</c:v>
                </c:pt>
                <c:pt idx="855">
                  <c:v>60</c:v>
                </c:pt>
                <c:pt idx="856">
                  <c:v>57</c:v>
                </c:pt>
                <c:pt idx="857">
                  <c:v>56</c:v>
                </c:pt>
                <c:pt idx="858">
                  <c:v>54</c:v>
                </c:pt>
                <c:pt idx="859">
                  <c:v>54</c:v>
                </c:pt>
                <c:pt idx="860">
                  <c:v>52</c:v>
                </c:pt>
                <c:pt idx="861">
                  <c:v>51</c:v>
                </c:pt>
                <c:pt idx="862">
                  <c:v>51</c:v>
                </c:pt>
                <c:pt idx="863">
                  <c:v>49</c:v>
                </c:pt>
                <c:pt idx="864">
                  <c:v>48</c:v>
                </c:pt>
                <c:pt idx="865">
                  <c:v>47</c:v>
                </c:pt>
                <c:pt idx="866">
                  <c:v>45</c:v>
                </c:pt>
                <c:pt idx="867">
                  <c:v>46</c:v>
                </c:pt>
                <c:pt idx="868">
                  <c:v>45</c:v>
                </c:pt>
                <c:pt idx="869">
                  <c:v>45</c:v>
                </c:pt>
                <c:pt idx="870">
                  <c:v>45</c:v>
                </c:pt>
                <c:pt idx="871">
                  <c:v>48</c:v>
                </c:pt>
                <c:pt idx="872">
                  <c:v>51</c:v>
                </c:pt>
                <c:pt idx="873">
                  <c:v>53</c:v>
                </c:pt>
                <c:pt idx="874">
                  <c:v>55</c:v>
                </c:pt>
                <c:pt idx="875">
                  <c:v>58</c:v>
                </c:pt>
                <c:pt idx="876">
                  <c:v>61</c:v>
                </c:pt>
                <c:pt idx="877">
                  <c:v>63</c:v>
                </c:pt>
                <c:pt idx="878">
                  <c:v>62</c:v>
                </c:pt>
                <c:pt idx="879">
                  <c:v>63</c:v>
                </c:pt>
                <c:pt idx="880">
                  <c:v>60</c:v>
                </c:pt>
                <c:pt idx="881">
                  <c:v>58</c:v>
                </c:pt>
                <c:pt idx="882">
                  <c:v>55</c:v>
                </c:pt>
                <c:pt idx="883">
                  <c:v>53</c:v>
                </c:pt>
                <c:pt idx="884">
                  <c:v>53</c:v>
                </c:pt>
                <c:pt idx="885">
                  <c:v>51</c:v>
                </c:pt>
                <c:pt idx="886">
                  <c:v>52</c:v>
                </c:pt>
                <c:pt idx="887">
                  <c:v>51</c:v>
                </c:pt>
                <c:pt idx="888">
                  <c:v>50</c:v>
                </c:pt>
                <c:pt idx="889">
                  <c:v>49</c:v>
                </c:pt>
                <c:pt idx="890">
                  <c:v>48</c:v>
                </c:pt>
                <c:pt idx="891">
                  <c:v>46</c:v>
                </c:pt>
                <c:pt idx="892">
                  <c:v>46</c:v>
                </c:pt>
                <c:pt idx="893">
                  <c:v>45</c:v>
                </c:pt>
                <c:pt idx="894">
                  <c:v>45</c:v>
                </c:pt>
                <c:pt idx="895">
                  <c:v>50</c:v>
                </c:pt>
                <c:pt idx="896">
                  <c:v>52</c:v>
                </c:pt>
                <c:pt idx="897">
                  <c:v>53</c:v>
                </c:pt>
                <c:pt idx="898">
                  <c:v>56</c:v>
                </c:pt>
                <c:pt idx="899">
                  <c:v>57</c:v>
                </c:pt>
                <c:pt idx="900">
                  <c:v>58</c:v>
                </c:pt>
                <c:pt idx="901">
                  <c:v>59</c:v>
                </c:pt>
                <c:pt idx="902">
                  <c:v>59</c:v>
                </c:pt>
                <c:pt idx="903">
                  <c:v>58</c:v>
                </c:pt>
                <c:pt idx="904">
                  <c:v>55</c:v>
                </c:pt>
                <c:pt idx="905">
                  <c:v>55</c:v>
                </c:pt>
                <c:pt idx="906">
                  <c:v>52</c:v>
                </c:pt>
                <c:pt idx="907">
                  <c:v>51</c:v>
                </c:pt>
                <c:pt idx="908">
                  <c:v>50</c:v>
                </c:pt>
                <c:pt idx="909">
                  <c:v>49</c:v>
                </c:pt>
                <c:pt idx="910">
                  <c:v>47</c:v>
                </c:pt>
                <c:pt idx="911">
                  <c:v>46</c:v>
                </c:pt>
                <c:pt idx="912">
                  <c:v>46</c:v>
                </c:pt>
                <c:pt idx="913">
                  <c:v>48</c:v>
                </c:pt>
                <c:pt idx="914">
                  <c:v>48</c:v>
                </c:pt>
                <c:pt idx="915">
                  <c:v>48</c:v>
                </c:pt>
                <c:pt idx="916">
                  <c:v>49</c:v>
                </c:pt>
                <c:pt idx="917">
                  <c:v>49</c:v>
                </c:pt>
                <c:pt idx="918">
                  <c:v>50</c:v>
                </c:pt>
                <c:pt idx="919">
                  <c:v>50</c:v>
                </c:pt>
                <c:pt idx="920">
                  <c:v>51</c:v>
                </c:pt>
                <c:pt idx="921">
                  <c:v>53</c:v>
                </c:pt>
                <c:pt idx="922">
                  <c:v>54</c:v>
                </c:pt>
                <c:pt idx="923">
                  <c:v>56</c:v>
                </c:pt>
                <c:pt idx="924">
                  <c:v>57</c:v>
                </c:pt>
                <c:pt idx="925">
                  <c:v>60</c:v>
                </c:pt>
                <c:pt idx="926">
                  <c:v>61</c:v>
                </c:pt>
                <c:pt idx="927">
                  <c:v>61</c:v>
                </c:pt>
                <c:pt idx="928">
                  <c:v>59</c:v>
                </c:pt>
                <c:pt idx="929">
                  <c:v>55</c:v>
                </c:pt>
                <c:pt idx="930">
                  <c:v>55</c:v>
                </c:pt>
                <c:pt idx="931">
                  <c:v>54</c:v>
                </c:pt>
                <c:pt idx="932">
                  <c:v>52</c:v>
                </c:pt>
                <c:pt idx="933">
                  <c:v>50</c:v>
                </c:pt>
                <c:pt idx="934">
                  <c:v>49</c:v>
                </c:pt>
                <c:pt idx="935">
                  <c:v>47</c:v>
                </c:pt>
                <c:pt idx="936">
                  <c:v>45</c:v>
                </c:pt>
                <c:pt idx="937">
                  <c:v>44</c:v>
                </c:pt>
                <c:pt idx="938">
                  <c:v>42</c:v>
                </c:pt>
                <c:pt idx="939">
                  <c:v>41</c:v>
                </c:pt>
                <c:pt idx="940">
                  <c:v>41</c:v>
                </c:pt>
                <c:pt idx="941">
                  <c:v>39</c:v>
                </c:pt>
                <c:pt idx="942">
                  <c:v>38</c:v>
                </c:pt>
                <c:pt idx="943">
                  <c:v>39</c:v>
                </c:pt>
                <c:pt idx="944">
                  <c:v>40</c:v>
                </c:pt>
                <c:pt idx="945">
                  <c:v>42</c:v>
                </c:pt>
                <c:pt idx="946">
                  <c:v>42</c:v>
                </c:pt>
                <c:pt idx="947">
                  <c:v>43</c:v>
                </c:pt>
                <c:pt idx="948">
                  <c:v>44</c:v>
                </c:pt>
                <c:pt idx="949">
                  <c:v>43</c:v>
                </c:pt>
                <c:pt idx="950">
                  <c:v>43</c:v>
                </c:pt>
                <c:pt idx="951">
                  <c:v>42</c:v>
                </c:pt>
                <c:pt idx="952">
                  <c:v>41</c:v>
                </c:pt>
                <c:pt idx="953">
                  <c:v>40</c:v>
                </c:pt>
                <c:pt idx="954">
                  <c:v>39</c:v>
                </c:pt>
                <c:pt idx="955">
                  <c:v>39</c:v>
                </c:pt>
                <c:pt idx="956">
                  <c:v>38</c:v>
                </c:pt>
                <c:pt idx="957">
                  <c:v>37</c:v>
                </c:pt>
                <c:pt idx="958">
                  <c:v>36</c:v>
                </c:pt>
                <c:pt idx="959">
                  <c:v>35</c:v>
                </c:pt>
                <c:pt idx="960">
                  <c:v>34</c:v>
                </c:pt>
                <c:pt idx="961">
                  <c:v>33</c:v>
                </c:pt>
                <c:pt idx="962">
                  <c:v>32</c:v>
                </c:pt>
                <c:pt idx="963">
                  <c:v>31</c:v>
                </c:pt>
                <c:pt idx="964">
                  <c:v>32</c:v>
                </c:pt>
                <c:pt idx="965">
                  <c:v>32</c:v>
                </c:pt>
                <c:pt idx="966">
                  <c:v>32</c:v>
                </c:pt>
                <c:pt idx="967">
                  <c:v>35</c:v>
                </c:pt>
                <c:pt idx="968">
                  <c:v>37</c:v>
                </c:pt>
                <c:pt idx="969">
                  <c:v>39</c:v>
                </c:pt>
                <c:pt idx="970">
                  <c:v>42</c:v>
                </c:pt>
                <c:pt idx="971">
                  <c:v>43</c:v>
                </c:pt>
                <c:pt idx="972">
                  <c:v>45</c:v>
                </c:pt>
                <c:pt idx="973">
                  <c:v>44</c:v>
                </c:pt>
                <c:pt idx="974">
                  <c:v>45</c:v>
                </c:pt>
                <c:pt idx="975">
                  <c:v>45</c:v>
                </c:pt>
                <c:pt idx="976">
                  <c:v>43</c:v>
                </c:pt>
                <c:pt idx="977">
                  <c:v>41</c:v>
                </c:pt>
                <c:pt idx="978">
                  <c:v>41</c:v>
                </c:pt>
                <c:pt idx="979">
                  <c:v>40</c:v>
                </c:pt>
                <c:pt idx="980">
                  <c:v>38</c:v>
                </c:pt>
                <c:pt idx="981">
                  <c:v>39</c:v>
                </c:pt>
                <c:pt idx="982">
                  <c:v>39</c:v>
                </c:pt>
                <c:pt idx="983">
                  <c:v>37</c:v>
                </c:pt>
                <c:pt idx="984">
                  <c:v>37</c:v>
                </c:pt>
                <c:pt idx="985">
                  <c:v>37</c:v>
                </c:pt>
                <c:pt idx="986">
                  <c:v>37</c:v>
                </c:pt>
                <c:pt idx="987">
                  <c:v>39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41</c:v>
                </c:pt>
                <c:pt idx="992">
                  <c:v>43</c:v>
                </c:pt>
                <c:pt idx="993">
                  <c:v>47</c:v>
                </c:pt>
                <c:pt idx="994">
                  <c:v>49</c:v>
                </c:pt>
                <c:pt idx="995">
                  <c:v>52</c:v>
                </c:pt>
                <c:pt idx="996">
                  <c:v>53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53</c:v>
                </c:pt>
                <c:pt idx="1001">
                  <c:v>53</c:v>
                </c:pt>
                <c:pt idx="1002">
                  <c:v>51</c:v>
                </c:pt>
                <c:pt idx="1003">
                  <c:v>50</c:v>
                </c:pt>
                <c:pt idx="1004">
                  <c:v>49</c:v>
                </c:pt>
                <c:pt idx="1005">
                  <c:v>48</c:v>
                </c:pt>
                <c:pt idx="1006">
                  <c:v>48</c:v>
                </c:pt>
                <c:pt idx="1007">
                  <c:v>47</c:v>
                </c:pt>
                <c:pt idx="1008">
                  <c:v>45</c:v>
                </c:pt>
                <c:pt idx="1009">
                  <c:v>45</c:v>
                </c:pt>
                <c:pt idx="1010">
                  <c:v>45</c:v>
                </c:pt>
                <c:pt idx="1011">
                  <c:v>42</c:v>
                </c:pt>
                <c:pt idx="1012">
                  <c:v>43</c:v>
                </c:pt>
                <c:pt idx="1013">
                  <c:v>42</c:v>
                </c:pt>
                <c:pt idx="1014">
                  <c:v>42</c:v>
                </c:pt>
                <c:pt idx="1015">
                  <c:v>45</c:v>
                </c:pt>
                <c:pt idx="1016">
                  <c:v>48</c:v>
                </c:pt>
                <c:pt idx="1017">
                  <c:v>51</c:v>
                </c:pt>
                <c:pt idx="1018">
                  <c:v>55</c:v>
                </c:pt>
                <c:pt idx="1019">
                  <c:v>60</c:v>
                </c:pt>
                <c:pt idx="1020">
                  <c:v>64</c:v>
                </c:pt>
                <c:pt idx="1021">
                  <c:v>68</c:v>
                </c:pt>
                <c:pt idx="1022">
                  <c:v>67</c:v>
                </c:pt>
                <c:pt idx="1023">
                  <c:v>64</c:v>
                </c:pt>
                <c:pt idx="1024">
                  <c:v>63</c:v>
                </c:pt>
                <c:pt idx="1025">
                  <c:v>60</c:v>
                </c:pt>
                <c:pt idx="1026">
                  <c:v>58</c:v>
                </c:pt>
                <c:pt idx="1027">
                  <c:v>56</c:v>
                </c:pt>
                <c:pt idx="1028">
                  <c:v>57</c:v>
                </c:pt>
                <c:pt idx="1029">
                  <c:v>58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59</c:v>
                </c:pt>
                <c:pt idx="1034">
                  <c:v>59</c:v>
                </c:pt>
                <c:pt idx="1035">
                  <c:v>58</c:v>
                </c:pt>
                <c:pt idx="1036">
                  <c:v>54</c:v>
                </c:pt>
                <c:pt idx="1037">
                  <c:v>54</c:v>
                </c:pt>
                <c:pt idx="1038">
                  <c:v>53</c:v>
                </c:pt>
                <c:pt idx="1039">
                  <c:v>47</c:v>
                </c:pt>
                <c:pt idx="1040">
                  <c:v>44</c:v>
                </c:pt>
                <c:pt idx="1041">
                  <c:v>43</c:v>
                </c:pt>
                <c:pt idx="1042">
                  <c:v>39</c:v>
                </c:pt>
                <c:pt idx="1043">
                  <c:v>40</c:v>
                </c:pt>
                <c:pt idx="1044">
                  <c:v>41</c:v>
                </c:pt>
                <c:pt idx="1045">
                  <c:v>41</c:v>
                </c:pt>
                <c:pt idx="1046">
                  <c:v>43</c:v>
                </c:pt>
                <c:pt idx="1047">
                  <c:v>40</c:v>
                </c:pt>
                <c:pt idx="1048">
                  <c:v>41</c:v>
                </c:pt>
                <c:pt idx="1049">
                  <c:v>37</c:v>
                </c:pt>
                <c:pt idx="1050">
                  <c:v>36</c:v>
                </c:pt>
                <c:pt idx="1051">
                  <c:v>35</c:v>
                </c:pt>
                <c:pt idx="1052">
                  <c:v>34</c:v>
                </c:pt>
                <c:pt idx="1053">
                  <c:v>32</c:v>
                </c:pt>
                <c:pt idx="1054">
                  <c:v>32</c:v>
                </c:pt>
                <c:pt idx="1055">
                  <c:v>31</c:v>
                </c:pt>
                <c:pt idx="1056">
                  <c:v>29</c:v>
                </c:pt>
                <c:pt idx="1057">
                  <c:v>28</c:v>
                </c:pt>
                <c:pt idx="1058">
                  <c:v>28</c:v>
                </c:pt>
                <c:pt idx="1059">
                  <c:v>27</c:v>
                </c:pt>
                <c:pt idx="1060">
                  <c:v>27</c:v>
                </c:pt>
                <c:pt idx="1061">
                  <c:v>26</c:v>
                </c:pt>
                <c:pt idx="1062">
                  <c:v>26</c:v>
                </c:pt>
                <c:pt idx="1063">
                  <c:v>27</c:v>
                </c:pt>
                <c:pt idx="1064">
                  <c:v>29</c:v>
                </c:pt>
                <c:pt idx="1065">
                  <c:v>33</c:v>
                </c:pt>
                <c:pt idx="1066">
                  <c:v>34</c:v>
                </c:pt>
                <c:pt idx="1067">
                  <c:v>36</c:v>
                </c:pt>
                <c:pt idx="1068">
                  <c:v>37</c:v>
                </c:pt>
                <c:pt idx="1069">
                  <c:v>38</c:v>
                </c:pt>
                <c:pt idx="1070">
                  <c:v>37</c:v>
                </c:pt>
                <c:pt idx="1071">
                  <c:v>37</c:v>
                </c:pt>
                <c:pt idx="1072">
                  <c:v>36</c:v>
                </c:pt>
                <c:pt idx="1073">
                  <c:v>34</c:v>
                </c:pt>
                <c:pt idx="1074">
                  <c:v>34</c:v>
                </c:pt>
                <c:pt idx="1075">
                  <c:v>34</c:v>
                </c:pt>
                <c:pt idx="1076">
                  <c:v>34</c:v>
                </c:pt>
                <c:pt idx="1077">
                  <c:v>32</c:v>
                </c:pt>
                <c:pt idx="1078">
                  <c:v>33</c:v>
                </c:pt>
                <c:pt idx="1079">
                  <c:v>33</c:v>
                </c:pt>
                <c:pt idx="1080">
                  <c:v>30</c:v>
                </c:pt>
                <c:pt idx="1081">
                  <c:v>31</c:v>
                </c:pt>
                <c:pt idx="1082">
                  <c:v>30</c:v>
                </c:pt>
                <c:pt idx="1083">
                  <c:v>29</c:v>
                </c:pt>
                <c:pt idx="1084">
                  <c:v>29</c:v>
                </c:pt>
                <c:pt idx="1085">
                  <c:v>29</c:v>
                </c:pt>
                <c:pt idx="1086">
                  <c:v>28</c:v>
                </c:pt>
                <c:pt idx="1087">
                  <c:v>31</c:v>
                </c:pt>
                <c:pt idx="1088">
                  <c:v>33</c:v>
                </c:pt>
                <c:pt idx="1089">
                  <c:v>35</c:v>
                </c:pt>
                <c:pt idx="1090">
                  <c:v>36</c:v>
                </c:pt>
                <c:pt idx="1091">
                  <c:v>38</c:v>
                </c:pt>
                <c:pt idx="1092">
                  <c:v>40</c:v>
                </c:pt>
                <c:pt idx="1093">
                  <c:v>40</c:v>
                </c:pt>
                <c:pt idx="1094">
                  <c:v>41</c:v>
                </c:pt>
                <c:pt idx="1095">
                  <c:v>42</c:v>
                </c:pt>
                <c:pt idx="1096">
                  <c:v>41</c:v>
                </c:pt>
                <c:pt idx="1097">
                  <c:v>40</c:v>
                </c:pt>
                <c:pt idx="1098">
                  <c:v>40</c:v>
                </c:pt>
                <c:pt idx="1099">
                  <c:v>39</c:v>
                </c:pt>
                <c:pt idx="1100">
                  <c:v>37</c:v>
                </c:pt>
                <c:pt idx="1101">
                  <c:v>37</c:v>
                </c:pt>
                <c:pt idx="1102">
                  <c:v>39</c:v>
                </c:pt>
                <c:pt idx="1103">
                  <c:v>39</c:v>
                </c:pt>
                <c:pt idx="1104">
                  <c:v>37</c:v>
                </c:pt>
                <c:pt idx="1105">
                  <c:v>35</c:v>
                </c:pt>
                <c:pt idx="1106">
                  <c:v>35</c:v>
                </c:pt>
                <c:pt idx="1107">
                  <c:v>36</c:v>
                </c:pt>
                <c:pt idx="1108">
                  <c:v>34</c:v>
                </c:pt>
                <c:pt idx="1109">
                  <c:v>35</c:v>
                </c:pt>
                <c:pt idx="1110">
                  <c:v>36</c:v>
                </c:pt>
                <c:pt idx="1111">
                  <c:v>37</c:v>
                </c:pt>
                <c:pt idx="1112">
                  <c:v>40</c:v>
                </c:pt>
                <c:pt idx="1113">
                  <c:v>43</c:v>
                </c:pt>
                <c:pt idx="1114">
                  <c:v>51</c:v>
                </c:pt>
                <c:pt idx="1115">
                  <c:v>53</c:v>
                </c:pt>
                <c:pt idx="1116">
                  <c:v>54</c:v>
                </c:pt>
                <c:pt idx="1117">
                  <c:v>54</c:v>
                </c:pt>
                <c:pt idx="1118">
                  <c:v>53</c:v>
                </c:pt>
                <c:pt idx="1119">
                  <c:v>52</c:v>
                </c:pt>
                <c:pt idx="1120">
                  <c:v>51</c:v>
                </c:pt>
                <c:pt idx="1121">
                  <c:v>50</c:v>
                </c:pt>
                <c:pt idx="1122">
                  <c:v>49</c:v>
                </c:pt>
                <c:pt idx="1123">
                  <c:v>47</c:v>
                </c:pt>
                <c:pt idx="1124">
                  <c:v>44</c:v>
                </c:pt>
                <c:pt idx="1125">
                  <c:v>41</c:v>
                </c:pt>
                <c:pt idx="1126">
                  <c:v>40</c:v>
                </c:pt>
                <c:pt idx="1127">
                  <c:v>42</c:v>
                </c:pt>
                <c:pt idx="1128">
                  <c:v>42</c:v>
                </c:pt>
                <c:pt idx="1129">
                  <c:v>41</c:v>
                </c:pt>
                <c:pt idx="1130">
                  <c:v>40</c:v>
                </c:pt>
                <c:pt idx="1131">
                  <c:v>38</c:v>
                </c:pt>
                <c:pt idx="1132">
                  <c:v>37</c:v>
                </c:pt>
                <c:pt idx="1133">
                  <c:v>38</c:v>
                </c:pt>
                <c:pt idx="1134">
                  <c:v>37</c:v>
                </c:pt>
                <c:pt idx="1135">
                  <c:v>39</c:v>
                </c:pt>
                <c:pt idx="1136">
                  <c:v>41</c:v>
                </c:pt>
                <c:pt idx="1137">
                  <c:v>44</c:v>
                </c:pt>
                <c:pt idx="1138">
                  <c:v>45</c:v>
                </c:pt>
                <c:pt idx="1139">
                  <c:v>46</c:v>
                </c:pt>
                <c:pt idx="1140">
                  <c:v>46</c:v>
                </c:pt>
                <c:pt idx="1141">
                  <c:v>47</c:v>
                </c:pt>
                <c:pt idx="1142">
                  <c:v>46</c:v>
                </c:pt>
                <c:pt idx="1143">
                  <c:v>44</c:v>
                </c:pt>
                <c:pt idx="1144">
                  <c:v>42</c:v>
                </c:pt>
                <c:pt idx="1145">
                  <c:v>40</c:v>
                </c:pt>
                <c:pt idx="1146">
                  <c:v>40</c:v>
                </c:pt>
                <c:pt idx="1147">
                  <c:v>40</c:v>
                </c:pt>
                <c:pt idx="1148">
                  <c:v>39</c:v>
                </c:pt>
                <c:pt idx="1149">
                  <c:v>39</c:v>
                </c:pt>
                <c:pt idx="1150">
                  <c:v>39</c:v>
                </c:pt>
                <c:pt idx="1151">
                  <c:v>39</c:v>
                </c:pt>
                <c:pt idx="1152">
                  <c:v>39</c:v>
                </c:pt>
                <c:pt idx="1153">
                  <c:v>38</c:v>
                </c:pt>
                <c:pt idx="1154">
                  <c:v>38</c:v>
                </c:pt>
                <c:pt idx="1155">
                  <c:v>37</c:v>
                </c:pt>
                <c:pt idx="1156">
                  <c:v>37</c:v>
                </c:pt>
                <c:pt idx="1157">
                  <c:v>37</c:v>
                </c:pt>
                <c:pt idx="1158">
                  <c:v>37</c:v>
                </c:pt>
                <c:pt idx="1159">
                  <c:v>37</c:v>
                </c:pt>
                <c:pt idx="1160">
                  <c:v>38</c:v>
                </c:pt>
                <c:pt idx="1161">
                  <c:v>40</c:v>
                </c:pt>
                <c:pt idx="1162">
                  <c:v>43</c:v>
                </c:pt>
                <c:pt idx="1163">
                  <c:v>43</c:v>
                </c:pt>
                <c:pt idx="1164">
                  <c:v>45</c:v>
                </c:pt>
                <c:pt idx="1165">
                  <c:v>45</c:v>
                </c:pt>
                <c:pt idx="1166">
                  <c:v>46</c:v>
                </c:pt>
                <c:pt idx="1167">
                  <c:v>45</c:v>
                </c:pt>
                <c:pt idx="1168">
                  <c:v>44</c:v>
                </c:pt>
                <c:pt idx="1169">
                  <c:v>44</c:v>
                </c:pt>
                <c:pt idx="1170">
                  <c:v>44</c:v>
                </c:pt>
                <c:pt idx="1171">
                  <c:v>43</c:v>
                </c:pt>
                <c:pt idx="1172">
                  <c:v>43</c:v>
                </c:pt>
                <c:pt idx="1173">
                  <c:v>43</c:v>
                </c:pt>
                <c:pt idx="1174">
                  <c:v>43</c:v>
                </c:pt>
                <c:pt idx="1175">
                  <c:v>42</c:v>
                </c:pt>
                <c:pt idx="1176">
                  <c:v>41</c:v>
                </c:pt>
                <c:pt idx="1177">
                  <c:v>41</c:v>
                </c:pt>
                <c:pt idx="1178">
                  <c:v>41</c:v>
                </c:pt>
                <c:pt idx="1179">
                  <c:v>41</c:v>
                </c:pt>
                <c:pt idx="1180">
                  <c:v>40</c:v>
                </c:pt>
                <c:pt idx="1181">
                  <c:v>40</c:v>
                </c:pt>
                <c:pt idx="1182">
                  <c:v>41</c:v>
                </c:pt>
                <c:pt idx="1183">
                  <c:v>41</c:v>
                </c:pt>
                <c:pt idx="1184">
                  <c:v>41</c:v>
                </c:pt>
                <c:pt idx="1185">
                  <c:v>41</c:v>
                </c:pt>
                <c:pt idx="1186">
                  <c:v>42</c:v>
                </c:pt>
                <c:pt idx="1187">
                  <c:v>42</c:v>
                </c:pt>
                <c:pt idx="1188">
                  <c:v>43</c:v>
                </c:pt>
                <c:pt idx="1189">
                  <c:v>46</c:v>
                </c:pt>
                <c:pt idx="1190">
                  <c:v>47</c:v>
                </c:pt>
                <c:pt idx="1191">
                  <c:v>46</c:v>
                </c:pt>
                <c:pt idx="1192">
                  <c:v>46</c:v>
                </c:pt>
                <c:pt idx="1193">
                  <c:v>45</c:v>
                </c:pt>
                <c:pt idx="1194">
                  <c:v>44</c:v>
                </c:pt>
                <c:pt idx="1195">
                  <c:v>44</c:v>
                </c:pt>
                <c:pt idx="1196">
                  <c:v>44</c:v>
                </c:pt>
                <c:pt idx="1197">
                  <c:v>44</c:v>
                </c:pt>
                <c:pt idx="1198">
                  <c:v>44</c:v>
                </c:pt>
                <c:pt idx="1199">
                  <c:v>44</c:v>
                </c:pt>
                <c:pt idx="1200">
                  <c:v>44</c:v>
                </c:pt>
                <c:pt idx="1201">
                  <c:v>44</c:v>
                </c:pt>
                <c:pt idx="1202">
                  <c:v>44</c:v>
                </c:pt>
                <c:pt idx="1203">
                  <c:v>44</c:v>
                </c:pt>
                <c:pt idx="1204">
                  <c:v>44</c:v>
                </c:pt>
                <c:pt idx="1205">
                  <c:v>45</c:v>
                </c:pt>
                <c:pt idx="1206">
                  <c:v>45</c:v>
                </c:pt>
                <c:pt idx="1207">
                  <c:v>44</c:v>
                </c:pt>
                <c:pt idx="1208">
                  <c:v>46</c:v>
                </c:pt>
                <c:pt idx="1209">
                  <c:v>46</c:v>
                </c:pt>
                <c:pt idx="1210">
                  <c:v>50</c:v>
                </c:pt>
                <c:pt idx="1211">
                  <c:v>50</c:v>
                </c:pt>
                <c:pt idx="1212">
                  <c:v>54</c:v>
                </c:pt>
                <c:pt idx="1213">
                  <c:v>56</c:v>
                </c:pt>
                <c:pt idx="1214">
                  <c:v>54</c:v>
                </c:pt>
                <c:pt idx="1215">
                  <c:v>53</c:v>
                </c:pt>
                <c:pt idx="1216">
                  <c:v>52</c:v>
                </c:pt>
                <c:pt idx="1217">
                  <c:v>53</c:v>
                </c:pt>
                <c:pt idx="1218">
                  <c:v>51</c:v>
                </c:pt>
                <c:pt idx="1219">
                  <c:v>52</c:v>
                </c:pt>
                <c:pt idx="1220">
                  <c:v>48</c:v>
                </c:pt>
                <c:pt idx="1221">
                  <c:v>48</c:v>
                </c:pt>
                <c:pt idx="1222">
                  <c:v>48</c:v>
                </c:pt>
                <c:pt idx="1223">
                  <c:v>48</c:v>
                </c:pt>
                <c:pt idx="1224">
                  <c:v>50</c:v>
                </c:pt>
                <c:pt idx="1225">
                  <c:v>50</c:v>
                </c:pt>
                <c:pt idx="1226">
                  <c:v>48</c:v>
                </c:pt>
                <c:pt idx="1227">
                  <c:v>48</c:v>
                </c:pt>
                <c:pt idx="1228">
                  <c:v>48</c:v>
                </c:pt>
                <c:pt idx="1229">
                  <c:v>47</c:v>
                </c:pt>
                <c:pt idx="1230">
                  <c:v>48</c:v>
                </c:pt>
                <c:pt idx="1231">
                  <c:v>48</c:v>
                </c:pt>
                <c:pt idx="1232">
                  <c:v>49</c:v>
                </c:pt>
                <c:pt idx="1233">
                  <c:v>49</c:v>
                </c:pt>
                <c:pt idx="1234">
                  <c:v>51</c:v>
                </c:pt>
                <c:pt idx="1235">
                  <c:v>53</c:v>
                </c:pt>
                <c:pt idx="1236">
                  <c:v>54</c:v>
                </c:pt>
                <c:pt idx="1237">
                  <c:v>52</c:v>
                </c:pt>
                <c:pt idx="1238">
                  <c:v>54</c:v>
                </c:pt>
                <c:pt idx="1239">
                  <c:v>52</c:v>
                </c:pt>
                <c:pt idx="1240">
                  <c:v>51</c:v>
                </c:pt>
                <c:pt idx="1241">
                  <c:v>51</c:v>
                </c:pt>
                <c:pt idx="1242">
                  <c:v>51</c:v>
                </c:pt>
                <c:pt idx="1243">
                  <c:v>50</c:v>
                </c:pt>
                <c:pt idx="1244">
                  <c:v>49</c:v>
                </c:pt>
                <c:pt idx="1245">
                  <c:v>48</c:v>
                </c:pt>
                <c:pt idx="1246">
                  <c:v>46</c:v>
                </c:pt>
                <c:pt idx="1247">
                  <c:v>47</c:v>
                </c:pt>
                <c:pt idx="1248">
                  <c:v>46</c:v>
                </c:pt>
                <c:pt idx="1249">
                  <c:v>45</c:v>
                </c:pt>
                <c:pt idx="1250">
                  <c:v>43</c:v>
                </c:pt>
                <c:pt idx="1251">
                  <c:v>40</c:v>
                </c:pt>
                <c:pt idx="1252">
                  <c:v>41</c:v>
                </c:pt>
                <c:pt idx="1253">
                  <c:v>41</c:v>
                </c:pt>
                <c:pt idx="1254">
                  <c:v>43</c:v>
                </c:pt>
                <c:pt idx="1255">
                  <c:v>45</c:v>
                </c:pt>
                <c:pt idx="1256">
                  <c:v>45</c:v>
                </c:pt>
                <c:pt idx="1257">
                  <c:v>50</c:v>
                </c:pt>
                <c:pt idx="1258">
                  <c:v>51</c:v>
                </c:pt>
                <c:pt idx="1259">
                  <c:v>51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51</c:v>
                </c:pt>
                <c:pt idx="1265">
                  <c:v>51</c:v>
                </c:pt>
                <c:pt idx="1266">
                  <c:v>50</c:v>
                </c:pt>
                <c:pt idx="1267">
                  <c:v>49</c:v>
                </c:pt>
                <c:pt idx="1268">
                  <c:v>50</c:v>
                </c:pt>
                <c:pt idx="1269">
                  <c:v>51</c:v>
                </c:pt>
                <c:pt idx="1270">
                  <c:v>50</c:v>
                </c:pt>
                <c:pt idx="1271">
                  <c:v>51</c:v>
                </c:pt>
                <c:pt idx="1272">
                  <c:v>52</c:v>
                </c:pt>
                <c:pt idx="1273">
                  <c:v>50</c:v>
                </c:pt>
                <c:pt idx="1274">
                  <c:v>48</c:v>
                </c:pt>
                <c:pt idx="1275">
                  <c:v>49</c:v>
                </c:pt>
                <c:pt idx="1276">
                  <c:v>49</c:v>
                </c:pt>
                <c:pt idx="1277">
                  <c:v>50</c:v>
                </c:pt>
                <c:pt idx="1278">
                  <c:v>49</c:v>
                </c:pt>
                <c:pt idx="1279">
                  <c:v>51</c:v>
                </c:pt>
                <c:pt idx="1280">
                  <c:v>52</c:v>
                </c:pt>
                <c:pt idx="1281">
                  <c:v>52</c:v>
                </c:pt>
                <c:pt idx="1282">
                  <c:v>51</c:v>
                </c:pt>
                <c:pt idx="1283">
                  <c:v>51</c:v>
                </c:pt>
                <c:pt idx="1284">
                  <c:v>53</c:v>
                </c:pt>
                <c:pt idx="1285">
                  <c:v>54</c:v>
                </c:pt>
                <c:pt idx="1286">
                  <c:v>55</c:v>
                </c:pt>
                <c:pt idx="1287">
                  <c:v>55</c:v>
                </c:pt>
                <c:pt idx="1288">
                  <c:v>53</c:v>
                </c:pt>
                <c:pt idx="1289">
                  <c:v>52</c:v>
                </c:pt>
                <c:pt idx="1290">
                  <c:v>50</c:v>
                </c:pt>
                <c:pt idx="1291">
                  <c:v>48</c:v>
                </c:pt>
                <c:pt idx="1292">
                  <c:v>45</c:v>
                </c:pt>
                <c:pt idx="1293">
                  <c:v>43</c:v>
                </c:pt>
                <c:pt idx="1294">
                  <c:v>42</c:v>
                </c:pt>
                <c:pt idx="1295">
                  <c:v>40</c:v>
                </c:pt>
                <c:pt idx="1296">
                  <c:v>39</c:v>
                </c:pt>
                <c:pt idx="1297">
                  <c:v>38</c:v>
                </c:pt>
                <c:pt idx="1298">
                  <c:v>37</c:v>
                </c:pt>
                <c:pt idx="1299">
                  <c:v>38</c:v>
                </c:pt>
                <c:pt idx="1300">
                  <c:v>37</c:v>
                </c:pt>
                <c:pt idx="1301">
                  <c:v>36</c:v>
                </c:pt>
                <c:pt idx="1302">
                  <c:v>37</c:v>
                </c:pt>
                <c:pt idx="1303">
                  <c:v>37</c:v>
                </c:pt>
                <c:pt idx="1304">
                  <c:v>38</c:v>
                </c:pt>
                <c:pt idx="1305">
                  <c:v>41</c:v>
                </c:pt>
                <c:pt idx="1306">
                  <c:v>41</c:v>
                </c:pt>
                <c:pt idx="1307">
                  <c:v>42</c:v>
                </c:pt>
                <c:pt idx="1308">
                  <c:v>43</c:v>
                </c:pt>
                <c:pt idx="1309">
                  <c:v>44</c:v>
                </c:pt>
                <c:pt idx="1310">
                  <c:v>44</c:v>
                </c:pt>
                <c:pt idx="1311">
                  <c:v>44</c:v>
                </c:pt>
                <c:pt idx="1312">
                  <c:v>43</c:v>
                </c:pt>
                <c:pt idx="1313">
                  <c:v>42</c:v>
                </c:pt>
                <c:pt idx="1314">
                  <c:v>42</c:v>
                </c:pt>
                <c:pt idx="1315">
                  <c:v>41</c:v>
                </c:pt>
                <c:pt idx="1316">
                  <c:v>41</c:v>
                </c:pt>
                <c:pt idx="1317">
                  <c:v>41</c:v>
                </c:pt>
                <c:pt idx="1318">
                  <c:v>41</c:v>
                </c:pt>
                <c:pt idx="1319">
                  <c:v>41</c:v>
                </c:pt>
                <c:pt idx="1320">
                  <c:v>41</c:v>
                </c:pt>
                <c:pt idx="1321">
                  <c:v>41</c:v>
                </c:pt>
                <c:pt idx="1322">
                  <c:v>41</c:v>
                </c:pt>
                <c:pt idx="1323">
                  <c:v>41</c:v>
                </c:pt>
                <c:pt idx="1324">
                  <c:v>41</c:v>
                </c:pt>
                <c:pt idx="1325">
                  <c:v>41</c:v>
                </c:pt>
                <c:pt idx="1326">
                  <c:v>41</c:v>
                </c:pt>
                <c:pt idx="1327">
                  <c:v>44</c:v>
                </c:pt>
                <c:pt idx="1328">
                  <c:v>46</c:v>
                </c:pt>
                <c:pt idx="1329">
                  <c:v>46</c:v>
                </c:pt>
                <c:pt idx="1330">
                  <c:v>45</c:v>
                </c:pt>
                <c:pt idx="1331">
                  <c:v>48</c:v>
                </c:pt>
                <c:pt idx="1332">
                  <c:v>52</c:v>
                </c:pt>
                <c:pt idx="1333">
                  <c:v>53</c:v>
                </c:pt>
                <c:pt idx="1334">
                  <c:v>53</c:v>
                </c:pt>
                <c:pt idx="1335">
                  <c:v>52</c:v>
                </c:pt>
                <c:pt idx="1336">
                  <c:v>50</c:v>
                </c:pt>
                <c:pt idx="1337">
                  <c:v>48</c:v>
                </c:pt>
                <c:pt idx="1338">
                  <c:v>47</c:v>
                </c:pt>
                <c:pt idx="1339">
                  <c:v>46</c:v>
                </c:pt>
                <c:pt idx="1340">
                  <c:v>46</c:v>
                </c:pt>
                <c:pt idx="1341">
                  <c:v>45</c:v>
                </c:pt>
                <c:pt idx="1342">
                  <c:v>43</c:v>
                </c:pt>
                <c:pt idx="1343">
                  <c:v>40</c:v>
                </c:pt>
                <c:pt idx="1344">
                  <c:v>39</c:v>
                </c:pt>
                <c:pt idx="1345">
                  <c:v>38</c:v>
                </c:pt>
                <c:pt idx="1346">
                  <c:v>37</c:v>
                </c:pt>
                <c:pt idx="1347">
                  <c:v>37</c:v>
                </c:pt>
                <c:pt idx="1348">
                  <c:v>37</c:v>
                </c:pt>
                <c:pt idx="1349">
                  <c:v>37</c:v>
                </c:pt>
                <c:pt idx="1350">
                  <c:v>38</c:v>
                </c:pt>
                <c:pt idx="1351">
                  <c:v>40</c:v>
                </c:pt>
                <c:pt idx="1352">
                  <c:v>44</c:v>
                </c:pt>
                <c:pt idx="1353">
                  <c:v>48</c:v>
                </c:pt>
                <c:pt idx="1354">
                  <c:v>51</c:v>
                </c:pt>
                <c:pt idx="1355">
                  <c:v>53</c:v>
                </c:pt>
                <c:pt idx="1356">
                  <c:v>55</c:v>
                </c:pt>
                <c:pt idx="1357">
                  <c:v>57</c:v>
                </c:pt>
                <c:pt idx="1358">
                  <c:v>57</c:v>
                </c:pt>
                <c:pt idx="1359">
                  <c:v>54</c:v>
                </c:pt>
                <c:pt idx="1360">
                  <c:v>52</c:v>
                </c:pt>
                <c:pt idx="1361">
                  <c:v>50</c:v>
                </c:pt>
                <c:pt idx="1362">
                  <c:v>48</c:v>
                </c:pt>
                <c:pt idx="1363">
                  <c:v>49</c:v>
                </c:pt>
                <c:pt idx="1364">
                  <c:v>47</c:v>
                </c:pt>
                <c:pt idx="1365">
                  <c:v>46</c:v>
                </c:pt>
                <c:pt idx="1366">
                  <c:v>43</c:v>
                </c:pt>
                <c:pt idx="1367">
                  <c:v>42</c:v>
                </c:pt>
                <c:pt idx="1368">
                  <c:v>44</c:v>
                </c:pt>
                <c:pt idx="1369">
                  <c:v>42</c:v>
                </c:pt>
                <c:pt idx="1370">
                  <c:v>42</c:v>
                </c:pt>
                <c:pt idx="1371">
                  <c:v>42</c:v>
                </c:pt>
                <c:pt idx="1372">
                  <c:v>40</c:v>
                </c:pt>
                <c:pt idx="1373">
                  <c:v>40</c:v>
                </c:pt>
                <c:pt idx="1374">
                  <c:v>38</c:v>
                </c:pt>
                <c:pt idx="1375">
                  <c:v>41</c:v>
                </c:pt>
                <c:pt idx="1376">
                  <c:v>44</c:v>
                </c:pt>
                <c:pt idx="1377">
                  <c:v>47</c:v>
                </c:pt>
                <c:pt idx="1378">
                  <c:v>50</c:v>
                </c:pt>
                <c:pt idx="1379">
                  <c:v>54</c:v>
                </c:pt>
                <c:pt idx="1380">
                  <c:v>58</c:v>
                </c:pt>
                <c:pt idx="1381">
                  <c:v>61</c:v>
                </c:pt>
                <c:pt idx="1382">
                  <c:v>62</c:v>
                </c:pt>
                <c:pt idx="1383">
                  <c:v>60</c:v>
                </c:pt>
                <c:pt idx="1384">
                  <c:v>57</c:v>
                </c:pt>
                <c:pt idx="1385">
                  <c:v>54</c:v>
                </c:pt>
                <c:pt idx="1386">
                  <c:v>53</c:v>
                </c:pt>
                <c:pt idx="1387">
                  <c:v>52</c:v>
                </c:pt>
                <c:pt idx="1388">
                  <c:v>51</c:v>
                </c:pt>
                <c:pt idx="1389">
                  <c:v>52</c:v>
                </c:pt>
                <c:pt idx="1390">
                  <c:v>49</c:v>
                </c:pt>
                <c:pt idx="1391">
                  <c:v>47</c:v>
                </c:pt>
                <c:pt idx="1392">
                  <c:v>47</c:v>
                </c:pt>
                <c:pt idx="1393">
                  <c:v>45</c:v>
                </c:pt>
                <c:pt idx="1394">
                  <c:v>45</c:v>
                </c:pt>
                <c:pt idx="1395">
                  <c:v>46</c:v>
                </c:pt>
                <c:pt idx="1396">
                  <c:v>46</c:v>
                </c:pt>
                <c:pt idx="1397">
                  <c:v>48</c:v>
                </c:pt>
                <c:pt idx="1398">
                  <c:v>50</c:v>
                </c:pt>
                <c:pt idx="1399">
                  <c:v>51</c:v>
                </c:pt>
                <c:pt idx="1400">
                  <c:v>51</c:v>
                </c:pt>
                <c:pt idx="1401">
                  <c:v>51</c:v>
                </c:pt>
                <c:pt idx="1402">
                  <c:v>53</c:v>
                </c:pt>
                <c:pt idx="1403">
                  <c:v>56</c:v>
                </c:pt>
                <c:pt idx="1404">
                  <c:v>57</c:v>
                </c:pt>
                <c:pt idx="1405">
                  <c:v>57</c:v>
                </c:pt>
                <c:pt idx="1406">
                  <c:v>57</c:v>
                </c:pt>
                <c:pt idx="1407">
                  <c:v>58</c:v>
                </c:pt>
                <c:pt idx="1408">
                  <c:v>57</c:v>
                </c:pt>
                <c:pt idx="1409">
                  <c:v>57</c:v>
                </c:pt>
                <c:pt idx="1410">
                  <c:v>57</c:v>
                </c:pt>
                <c:pt idx="1411">
                  <c:v>57</c:v>
                </c:pt>
                <c:pt idx="1412">
                  <c:v>55</c:v>
                </c:pt>
                <c:pt idx="1413">
                  <c:v>53</c:v>
                </c:pt>
                <c:pt idx="1414">
                  <c:v>57</c:v>
                </c:pt>
                <c:pt idx="1415">
                  <c:v>55</c:v>
                </c:pt>
                <c:pt idx="1416">
                  <c:v>53</c:v>
                </c:pt>
                <c:pt idx="1417">
                  <c:v>52</c:v>
                </c:pt>
                <c:pt idx="1418">
                  <c:v>51</c:v>
                </c:pt>
                <c:pt idx="1419">
                  <c:v>50</c:v>
                </c:pt>
                <c:pt idx="1420">
                  <c:v>48</c:v>
                </c:pt>
                <c:pt idx="1421">
                  <c:v>47</c:v>
                </c:pt>
                <c:pt idx="1422">
                  <c:v>46</c:v>
                </c:pt>
                <c:pt idx="1423">
                  <c:v>46</c:v>
                </c:pt>
                <c:pt idx="1424">
                  <c:v>47</c:v>
                </c:pt>
                <c:pt idx="1425">
                  <c:v>49</c:v>
                </c:pt>
                <c:pt idx="1426">
                  <c:v>50</c:v>
                </c:pt>
                <c:pt idx="1427">
                  <c:v>49</c:v>
                </c:pt>
                <c:pt idx="1428">
                  <c:v>49</c:v>
                </c:pt>
                <c:pt idx="1429">
                  <c:v>48</c:v>
                </c:pt>
                <c:pt idx="1430">
                  <c:v>48</c:v>
                </c:pt>
                <c:pt idx="1431">
                  <c:v>48</c:v>
                </c:pt>
                <c:pt idx="1432">
                  <c:v>47</c:v>
                </c:pt>
                <c:pt idx="1433">
                  <c:v>46</c:v>
                </c:pt>
                <c:pt idx="1434">
                  <c:v>46</c:v>
                </c:pt>
                <c:pt idx="1435">
                  <c:v>45</c:v>
                </c:pt>
                <c:pt idx="1436">
                  <c:v>44</c:v>
                </c:pt>
                <c:pt idx="1437">
                  <c:v>44</c:v>
                </c:pt>
                <c:pt idx="1438">
                  <c:v>44</c:v>
                </c:pt>
                <c:pt idx="1439">
                  <c:v>43</c:v>
                </c:pt>
                <c:pt idx="1440">
                  <c:v>42</c:v>
                </c:pt>
                <c:pt idx="1441">
                  <c:v>41</c:v>
                </c:pt>
                <c:pt idx="1442">
                  <c:v>41</c:v>
                </c:pt>
                <c:pt idx="1443">
                  <c:v>39</c:v>
                </c:pt>
                <c:pt idx="1444">
                  <c:v>39</c:v>
                </c:pt>
                <c:pt idx="1445">
                  <c:v>38</c:v>
                </c:pt>
                <c:pt idx="1446">
                  <c:v>38</c:v>
                </c:pt>
                <c:pt idx="1447">
                  <c:v>40</c:v>
                </c:pt>
                <c:pt idx="1448">
                  <c:v>42</c:v>
                </c:pt>
                <c:pt idx="1449">
                  <c:v>44</c:v>
                </c:pt>
                <c:pt idx="1450">
                  <c:v>48</c:v>
                </c:pt>
                <c:pt idx="1451">
                  <c:v>49</c:v>
                </c:pt>
                <c:pt idx="1452">
                  <c:v>50</c:v>
                </c:pt>
                <c:pt idx="1453">
                  <c:v>52</c:v>
                </c:pt>
                <c:pt idx="1454">
                  <c:v>52</c:v>
                </c:pt>
                <c:pt idx="1455">
                  <c:v>51</c:v>
                </c:pt>
                <c:pt idx="1456">
                  <c:v>50</c:v>
                </c:pt>
                <c:pt idx="1457">
                  <c:v>48</c:v>
                </c:pt>
                <c:pt idx="1458">
                  <c:v>46</c:v>
                </c:pt>
                <c:pt idx="1459">
                  <c:v>46</c:v>
                </c:pt>
                <c:pt idx="1460">
                  <c:v>45</c:v>
                </c:pt>
                <c:pt idx="1461">
                  <c:v>44</c:v>
                </c:pt>
                <c:pt idx="1462">
                  <c:v>43</c:v>
                </c:pt>
                <c:pt idx="1463">
                  <c:v>43</c:v>
                </c:pt>
                <c:pt idx="1464">
                  <c:v>42</c:v>
                </c:pt>
                <c:pt idx="1465">
                  <c:v>42</c:v>
                </c:pt>
                <c:pt idx="1466">
                  <c:v>41</c:v>
                </c:pt>
                <c:pt idx="1467">
                  <c:v>41</c:v>
                </c:pt>
                <c:pt idx="1468">
                  <c:v>41</c:v>
                </c:pt>
                <c:pt idx="1469">
                  <c:v>41</c:v>
                </c:pt>
                <c:pt idx="1470">
                  <c:v>41</c:v>
                </c:pt>
                <c:pt idx="1471">
                  <c:v>41</c:v>
                </c:pt>
                <c:pt idx="1472">
                  <c:v>42</c:v>
                </c:pt>
                <c:pt idx="1473">
                  <c:v>43</c:v>
                </c:pt>
                <c:pt idx="1474">
                  <c:v>43</c:v>
                </c:pt>
                <c:pt idx="1475">
                  <c:v>44</c:v>
                </c:pt>
                <c:pt idx="1476">
                  <c:v>45</c:v>
                </c:pt>
                <c:pt idx="1477">
                  <c:v>45</c:v>
                </c:pt>
                <c:pt idx="1478">
                  <c:v>45</c:v>
                </c:pt>
                <c:pt idx="1479">
                  <c:v>45</c:v>
                </c:pt>
                <c:pt idx="1480">
                  <c:v>45</c:v>
                </c:pt>
                <c:pt idx="1481">
                  <c:v>45</c:v>
                </c:pt>
                <c:pt idx="1482">
                  <c:v>45</c:v>
                </c:pt>
                <c:pt idx="1483">
                  <c:v>44</c:v>
                </c:pt>
                <c:pt idx="1484">
                  <c:v>43</c:v>
                </c:pt>
                <c:pt idx="1485">
                  <c:v>43</c:v>
                </c:pt>
                <c:pt idx="1486">
                  <c:v>43</c:v>
                </c:pt>
                <c:pt idx="1487">
                  <c:v>43</c:v>
                </c:pt>
                <c:pt idx="1488">
                  <c:v>43</c:v>
                </c:pt>
                <c:pt idx="1489">
                  <c:v>42</c:v>
                </c:pt>
                <c:pt idx="1490">
                  <c:v>42</c:v>
                </c:pt>
                <c:pt idx="1491">
                  <c:v>42</c:v>
                </c:pt>
                <c:pt idx="1492">
                  <c:v>40</c:v>
                </c:pt>
                <c:pt idx="1493">
                  <c:v>40</c:v>
                </c:pt>
                <c:pt idx="1494">
                  <c:v>40</c:v>
                </c:pt>
                <c:pt idx="1495">
                  <c:v>39</c:v>
                </c:pt>
                <c:pt idx="1496">
                  <c:v>41</c:v>
                </c:pt>
                <c:pt idx="1497">
                  <c:v>42</c:v>
                </c:pt>
                <c:pt idx="1498">
                  <c:v>43</c:v>
                </c:pt>
                <c:pt idx="1499">
                  <c:v>43</c:v>
                </c:pt>
                <c:pt idx="1500">
                  <c:v>45</c:v>
                </c:pt>
                <c:pt idx="1501">
                  <c:v>45</c:v>
                </c:pt>
                <c:pt idx="1502">
                  <c:v>45</c:v>
                </c:pt>
                <c:pt idx="1503">
                  <c:v>45</c:v>
                </c:pt>
                <c:pt idx="1504">
                  <c:v>45</c:v>
                </c:pt>
                <c:pt idx="1505">
                  <c:v>45</c:v>
                </c:pt>
                <c:pt idx="1506">
                  <c:v>45</c:v>
                </c:pt>
                <c:pt idx="1507">
                  <c:v>45</c:v>
                </c:pt>
                <c:pt idx="1508">
                  <c:v>42</c:v>
                </c:pt>
                <c:pt idx="1509">
                  <c:v>41</c:v>
                </c:pt>
                <c:pt idx="1510">
                  <c:v>40</c:v>
                </c:pt>
                <c:pt idx="1511">
                  <c:v>40</c:v>
                </c:pt>
                <c:pt idx="1512">
                  <c:v>40</c:v>
                </c:pt>
                <c:pt idx="1513">
                  <c:v>40</c:v>
                </c:pt>
                <c:pt idx="1514">
                  <c:v>40</c:v>
                </c:pt>
                <c:pt idx="1515">
                  <c:v>40</c:v>
                </c:pt>
                <c:pt idx="1516">
                  <c:v>40</c:v>
                </c:pt>
                <c:pt idx="1517">
                  <c:v>40</c:v>
                </c:pt>
                <c:pt idx="1518">
                  <c:v>41</c:v>
                </c:pt>
                <c:pt idx="1519">
                  <c:v>41</c:v>
                </c:pt>
                <c:pt idx="1520">
                  <c:v>41</c:v>
                </c:pt>
                <c:pt idx="1521">
                  <c:v>41</c:v>
                </c:pt>
                <c:pt idx="1522">
                  <c:v>42</c:v>
                </c:pt>
                <c:pt idx="1523">
                  <c:v>43</c:v>
                </c:pt>
                <c:pt idx="1524">
                  <c:v>42</c:v>
                </c:pt>
                <c:pt idx="1525">
                  <c:v>43</c:v>
                </c:pt>
                <c:pt idx="1526">
                  <c:v>44</c:v>
                </c:pt>
                <c:pt idx="1527">
                  <c:v>43</c:v>
                </c:pt>
                <c:pt idx="1528">
                  <c:v>43</c:v>
                </c:pt>
                <c:pt idx="1529">
                  <c:v>43</c:v>
                </c:pt>
                <c:pt idx="1530">
                  <c:v>43</c:v>
                </c:pt>
                <c:pt idx="1531">
                  <c:v>43</c:v>
                </c:pt>
                <c:pt idx="1532">
                  <c:v>43</c:v>
                </c:pt>
                <c:pt idx="1533">
                  <c:v>42</c:v>
                </c:pt>
                <c:pt idx="1534">
                  <c:v>42</c:v>
                </c:pt>
                <c:pt idx="1535">
                  <c:v>40</c:v>
                </c:pt>
                <c:pt idx="1536">
                  <c:v>39</c:v>
                </c:pt>
                <c:pt idx="1537">
                  <c:v>40</c:v>
                </c:pt>
                <c:pt idx="1538">
                  <c:v>40</c:v>
                </c:pt>
                <c:pt idx="1539">
                  <c:v>40</c:v>
                </c:pt>
                <c:pt idx="1540">
                  <c:v>40</c:v>
                </c:pt>
                <c:pt idx="1541">
                  <c:v>40</c:v>
                </c:pt>
                <c:pt idx="1542">
                  <c:v>40</c:v>
                </c:pt>
                <c:pt idx="1543">
                  <c:v>41</c:v>
                </c:pt>
                <c:pt idx="1544">
                  <c:v>43</c:v>
                </c:pt>
                <c:pt idx="1545">
                  <c:v>44</c:v>
                </c:pt>
                <c:pt idx="1546">
                  <c:v>46</c:v>
                </c:pt>
                <c:pt idx="1547">
                  <c:v>47</c:v>
                </c:pt>
                <c:pt idx="1548">
                  <c:v>48</c:v>
                </c:pt>
                <c:pt idx="1549">
                  <c:v>49</c:v>
                </c:pt>
                <c:pt idx="1550">
                  <c:v>48</c:v>
                </c:pt>
                <c:pt idx="1551">
                  <c:v>47</c:v>
                </c:pt>
                <c:pt idx="1552">
                  <c:v>44</c:v>
                </c:pt>
                <c:pt idx="1553">
                  <c:v>43</c:v>
                </c:pt>
                <c:pt idx="1554">
                  <c:v>42</c:v>
                </c:pt>
                <c:pt idx="1555">
                  <c:v>41</c:v>
                </c:pt>
                <c:pt idx="1556">
                  <c:v>40</c:v>
                </c:pt>
                <c:pt idx="1557">
                  <c:v>40</c:v>
                </c:pt>
                <c:pt idx="1558">
                  <c:v>41</c:v>
                </c:pt>
                <c:pt idx="1559">
                  <c:v>39</c:v>
                </c:pt>
              </c:numCache>
            </c:numRef>
          </c:xVal>
          <c:yVal>
            <c:numRef>
              <c:f>'mult.lin.reg (3)'!$AD$31:$AD$1590</c:f>
              <c:numCache>
                <c:formatCode>General</c:formatCode>
                <c:ptCount val="1560"/>
                <c:pt idx="0">
                  <c:v>0.36535005258063769</c:v>
                </c:pt>
                <c:pt idx="1">
                  <c:v>0.84124888979187262</c:v>
                </c:pt>
                <c:pt idx="2">
                  <c:v>-0.15875111020812738</c:v>
                </c:pt>
                <c:pt idx="3">
                  <c:v>-0.15875111020812738</c:v>
                </c:pt>
                <c:pt idx="4">
                  <c:v>-0.4587511102081272</c:v>
                </c:pt>
                <c:pt idx="5">
                  <c:v>-7.204316208991135E-2</c:v>
                </c:pt>
                <c:pt idx="6">
                  <c:v>0.29460755150165729</c:v>
                </c:pt>
                <c:pt idx="7">
                  <c:v>-0.3282521407997061</c:v>
                </c:pt>
                <c:pt idx="8">
                  <c:v>0.25845580731850992</c:v>
                </c:pt>
                <c:pt idx="9">
                  <c:v>0.96383777249436964</c:v>
                </c:pt>
                <c:pt idx="10">
                  <c:v>6.3837772494369505E-2</c:v>
                </c:pt>
                <c:pt idx="11">
                  <c:v>6.3837772494369505E-2</c:v>
                </c:pt>
                <c:pt idx="12">
                  <c:v>-3.6162227505630362E-2</c:v>
                </c:pt>
                <c:pt idx="13">
                  <c:v>-7.3426379558915178E-2</c:v>
                </c:pt>
                <c:pt idx="14">
                  <c:v>0.22657362044108464</c:v>
                </c:pt>
                <c:pt idx="15">
                  <c:v>-0.16013432767713121</c:v>
                </c:pt>
                <c:pt idx="16">
                  <c:v>-0.16013432767713109</c:v>
                </c:pt>
                <c:pt idx="17">
                  <c:v>-0.21035211808402698</c:v>
                </c:pt>
                <c:pt idx="18">
                  <c:v>0.50421373377604417</c:v>
                </c:pt>
                <c:pt idx="19">
                  <c:v>-0.79578626622395565</c:v>
                </c:pt>
                <c:pt idx="20">
                  <c:v>-0.60907831810573976</c:v>
                </c:pt>
                <c:pt idx="21">
                  <c:v>-0.64154419268148999</c:v>
                </c:pt>
                <c:pt idx="22">
                  <c:v>-1.1186845003801267</c:v>
                </c:pt>
                <c:pt idx="23">
                  <c:v>-1.2707693621116243</c:v>
                </c:pt>
                <c:pt idx="24">
                  <c:v>-1.2707693621116243</c:v>
                </c:pt>
                <c:pt idx="25">
                  <c:v>-1.4707693621116242</c:v>
                </c:pt>
                <c:pt idx="26">
                  <c:v>-1.4707693621116242</c:v>
                </c:pt>
                <c:pt idx="27">
                  <c:v>-0.5707693621116241</c:v>
                </c:pt>
                <c:pt idx="28">
                  <c:v>-1.5707693621116243</c:v>
                </c:pt>
                <c:pt idx="29">
                  <c:v>-1.6599602512046436</c:v>
                </c:pt>
                <c:pt idx="30">
                  <c:v>-1.3502635481678003</c:v>
                </c:pt>
                <c:pt idx="31">
                  <c:v>0.97632055559576791</c:v>
                </c:pt>
                <c:pt idx="32">
                  <c:v>2.8627286320406191</c:v>
                </c:pt>
                <c:pt idx="33">
                  <c:v>0.66505018090727308</c:v>
                </c:pt>
                <c:pt idx="34">
                  <c:v>1.7013309877076845</c:v>
                </c:pt>
                <c:pt idx="35">
                  <c:v>0.17999995320274986</c:v>
                </c:pt>
                <c:pt idx="36">
                  <c:v>0.51987610884810187</c:v>
                </c:pt>
                <c:pt idx="37">
                  <c:v>0.63316816072988602</c:v>
                </c:pt>
                <c:pt idx="38">
                  <c:v>0.84646021261167026</c:v>
                </c:pt>
                <c:pt idx="39">
                  <c:v>0.93316816072988606</c:v>
                </c:pt>
                <c:pt idx="40">
                  <c:v>1.8464602126116703</c:v>
                </c:pt>
                <c:pt idx="41">
                  <c:v>0.60816394098189241</c:v>
                </c:pt>
                <c:pt idx="42">
                  <c:v>0.56828778533654001</c:v>
                </c:pt>
                <c:pt idx="43">
                  <c:v>0.50521352386165175</c:v>
                </c:pt>
                <c:pt idx="44">
                  <c:v>0.24371914640233805</c:v>
                </c:pt>
                <c:pt idx="45">
                  <c:v>0.28202810239645393</c:v>
                </c:pt>
                <c:pt idx="46">
                  <c:v>0.71851826010777398</c:v>
                </c:pt>
                <c:pt idx="47">
                  <c:v>0.11851826010777389</c:v>
                </c:pt>
                <c:pt idx="48">
                  <c:v>1.1052262082259898</c:v>
                </c:pt>
                <c:pt idx="49">
                  <c:v>5.2262082259897369E-3</c:v>
                </c:pt>
                <c:pt idx="50">
                  <c:v>-8.0658436557943247E-3</c:v>
                </c:pt>
                <c:pt idx="51">
                  <c:v>-0.20806584365579428</c:v>
                </c:pt>
                <c:pt idx="52">
                  <c:v>-0.22135789553757834</c:v>
                </c:pt>
                <c:pt idx="53">
                  <c:v>-0.22135789553757834</c:v>
                </c:pt>
                <c:pt idx="54">
                  <c:v>1.5919341563442058</c:v>
                </c:pt>
                <c:pt idx="55">
                  <c:v>1.3330841119678447</c:v>
                </c:pt>
                <c:pt idx="56">
                  <c:v>1.2580883317158387</c:v>
                </c:pt>
                <c:pt idx="57">
                  <c:v>1.5583817313887882</c:v>
                </c:pt>
                <c:pt idx="58">
                  <c:v>0.64309992462909915</c:v>
                </c:pt>
                <c:pt idx="59">
                  <c:v>0.83117840585198111</c:v>
                </c:pt>
                <c:pt idx="60">
                  <c:v>0.9829760802744516</c:v>
                </c:pt>
                <c:pt idx="61">
                  <c:v>0.96968402839266732</c:v>
                </c:pt>
                <c:pt idx="62">
                  <c:v>1.1444704577337652</c:v>
                </c:pt>
                <c:pt idx="63">
                  <c:v>1.0696840283926674</c:v>
                </c:pt>
                <c:pt idx="64">
                  <c:v>1.0696840283926674</c:v>
                </c:pt>
                <c:pt idx="65">
                  <c:v>2.0165158208655312</c:v>
                </c:pt>
                <c:pt idx="66">
                  <c:v>1.0048941737617778</c:v>
                </c:pt>
                <c:pt idx="67">
                  <c:v>2.73010774442068</c:v>
                </c:pt>
                <c:pt idx="68">
                  <c:v>3.5035236406571117</c:v>
                </c:pt>
                <c:pt idx="69">
                  <c:v>1.4503554331299757</c:v>
                </c:pt>
                <c:pt idx="70">
                  <c:v>0.66215115670621616</c:v>
                </c:pt>
                <c:pt idx="71">
                  <c:v>0.77544320858800075</c:v>
                </c:pt>
                <c:pt idx="72">
                  <c:v>-0.13784884329378366</c:v>
                </c:pt>
                <c:pt idx="73">
                  <c:v>4.7746696954295231E-2</c:v>
                </c:pt>
                <c:pt idx="74">
                  <c:v>-0.57883740680927342</c:v>
                </c:pt>
                <c:pt idx="75">
                  <c:v>-0.59212945869105749</c:v>
                </c:pt>
                <c:pt idx="76">
                  <c:v>-5.4215105728414592E-3</c:v>
                </c:pt>
                <c:pt idx="77">
                  <c:v>-0.55362383615037114</c:v>
                </c:pt>
                <c:pt idx="78">
                  <c:v>-0.16691588803215529</c:v>
                </c:pt>
                <c:pt idx="79">
                  <c:v>2.1089829491790808</c:v>
                </c:pt>
                <c:pt idx="80">
                  <c:v>3.9555148699785789</c:v>
                </c:pt>
                <c:pt idx="81">
                  <c:v>0.67974182796822125</c:v>
                </c:pt>
                <c:pt idx="82">
                  <c:v>0.59303387985000522</c:v>
                </c:pt>
                <c:pt idx="83">
                  <c:v>0.29303387985000495</c:v>
                </c:pt>
                <c:pt idx="84">
                  <c:v>0.51961798361357325</c:v>
                </c:pt>
                <c:pt idx="85">
                  <c:v>0.30632593173178901</c:v>
                </c:pt>
                <c:pt idx="86">
                  <c:v>1.4063259317317891</c:v>
                </c:pt>
                <c:pt idx="87">
                  <c:v>0.69303387985000509</c:v>
                </c:pt>
                <c:pt idx="88">
                  <c:v>0.70384299075698586</c:v>
                </c:pt>
                <c:pt idx="89">
                  <c:v>0.41623198567954112</c:v>
                </c:pt>
                <c:pt idx="90">
                  <c:v>0.31623198567954103</c:v>
                </c:pt>
                <c:pt idx="91">
                  <c:v>0.11623198567954107</c:v>
                </c:pt>
                <c:pt idx="92">
                  <c:v>0.21623198567954094</c:v>
                </c:pt>
                <c:pt idx="93">
                  <c:v>-0.39337419659484607</c:v>
                </c:pt>
                <c:pt idx="94">
                  <c:v>0.58112504543722499</c:v>
                </c:pt>
                <c:pt idx="95">
                  <c:v>0.39569089729729612</c:v>
                </c:pt>
                <c:pt idx="96">
                  <c:v>-0.90430910270270415</c:v>
                </c:pt>
                <c:pt idx="97">
                  <c:v>-1.004309102702704</c:v>
                </c:pt>
                <c:pt idx="98">
                  <c:v>-1.004309102702704</c:v>
                </c:pt>
                <c:pt idx="99">
                  <c:v>-1.204309102702704</c:v>
                </c:pt>
                <c:pt idx="100">
                  <c:v>-1.0585897180999777</c:v>
                </c:pt>
                <c:pt idx="101">
                  <c:v>-1.2369714962860163</c:v>
                </c:pt>
                <c:pt idx="102">
                  <c:v>-0.93697149628601606</c:v>
                </c:pt>
                <c:pt idx="103">
                  <c:v>2.2763205555957682</c:v>
                </c:pt>
                <c:pt idx="104">
                  <c:v>2.5531224497662319</c:v>
                </c:pt>
                <c:pt idx="105">
                  <c:v>0.37990322007637056</c:v>
                </c:pt>
                <c:pt idx="106">
                  <c:v>7.8629420098083713E-2</c:v>
                </c:pt>
                <c:pt idx="107">
                  <c:v>0.3919214719798676</c:v>
                </c:pt>
                <c:pt idx="108">
                  <c:v>0.10521352386165184</c:v>
                </c:pt>
                <c:pt idx="109">
                  <c:v>0.37862942009808354</c:v>
                </c:pt>
                <c:pt idx="110">
                  <c:v>1.4052135238616517</c:v>
                </c:pt>
                <c:pt idx="111">
                  <c:v>0.44012379755739728</c:v>
                </c:pt>
                <c:pt idx="112">
                  <c:v>-0.10935854036234183</c:v>
                </c:pt>
                <c:pt idx="113">
                  <c:v>0.2507653039923059</c:v>
                </c:pt>
                <c:pt idx="114">
                  <c:v>-3.9328642059942354E-2</c:v>
                </c:pt>
                <c:pt idx="115">
                  <c:v>-6.7621692456349303E-2</c:v>
                </c:pt>
                <c:pt idx="116">
                  <c:v>-0.1087393185891028</c:v>
                </c:pt>
                <c:pt idx="117">
                  <c:v>0.96467657764732895</c:v>
                </c:pt>
                <c:pt idx="118">
                  <c:v>0.9529644097811194</c:v>
                </c:pt>
                <c:pt idx="119">
                  <c:v>-0.97361969398244874</c:v>
                </c:pt>
                <c:pt idx="120">
                  <c:v>-1.025417368404919</c:v>
                </c:pt>
                <c:pt idx="121">
                  <c:v>-1.2351140714417626</c:v>
                </c:pt>
                <c:pt idx="122">
                  <c:v>-1.3137830369368277</c:v>
                </c:pt>
                <c:pt idx="123">
                  <c:v>8.6216963063172392E-2</c:v>
                </c:pt>
                <c:pt idx="124">
                  <c:v>-1.3511762516073764</c:v>
                </c:pt>
                <c:pt idx="125">
                  <c:v>-1.3270750888186118</c:v>
                </c:pt>
                <c:pt idx="126">
                  <c:v>-1.2921648151228662</c:v>
                </c:pt>
                <c:pt idx="127">
                  <c:v>-1.3137830369368277</c:v>
                </c:pt>
                <c:pt idx="128">
                  <c:v>-1.1124125038321617</c:v>
                </c:pt>
                <c:pt idx="129">
                  <c:v>-1.1928807700224844</c:v>
                </c:pt>
                <c:pt idx="130">
                  <c:v>2.2324295337627973</c:v>
                </c:pt>
                <c:pt idx="131">
                  <c:v>1.3324295337627969</c:v>
                </c:pt>
                <c:pt idx="132">
                  <c:v>3.3188376102076482</c:v>
                </c:pt>
                <c:pt idx="133">
                  <c:v>2.3188376102076482</c:v>
                </c:pt>
                <c:pt idx="134">
                  <c:v>-0.46231739697856966</c:v>
                </c:pt>
                <c:pt idx="135">
                  <c:v>-0.36231739697856957</c:v>
                </c:pt>
                <c:pt idx="136">
                  <c:v>-0.67560944886035368</c:v>
                </c:pt>
                <c:pt idx="137">
                  <c:v>-0.48890150074213778</c:v>
                </c:pt>
                <c:pt idx="138">
                  <c:v>-0.61300266353090271</c:v>
                </c:pt>
                <c:pt idx="139">
                  <c:v>-0.67607692500579075</c:v>
                </c:pt>
                <c:pt idx="140">
                  <c:v>0.31063102311242519</c:v>
                </c:pt>
                <c:pt idx="141">
                  <c:v>-0.58936897688757495</c:v>
                </c:pt>
                <c:pt idx="142">
                  <c:v>-0.93958676729447077</c:v>
                </c:pt>
                <c:pt idx="143">
                  <c:v>1.1083283709740324</c:v>
                </c:pt>
                <c:pt idx="144">
                  <c:v>-0.69167162902596779</c:v>
                </c:pt>
                <c:pt idx="145">
                  <c:v>0.10832837097403214</c:v>
                </c:pt>
                <c:pt idx="146">
                  <c:v>-1.0783795771441838</c:v>
                </c:pt>
                <c:pt idx="147">
                  <c:v>-1.0783795771441838</c:v>
                </c:pt>
                <c:pt idx="148">
                  <c:v>-1.1783795771441836</c:v>
                </c:pt>
                <c:pt idx="149">
                  <c:v>-0.9650875252623996</c:v>
                </c:pt>
                <c:pt idx="150">
                  <c:v>-0.95179547338061554</c:v>
                </c:pt>
                <c:pt idx="151">
                  <c:v>0.24820452661938441</c:v>
                </c:pt>
                <c:pt idx="152">
                  <c:v>2.2747886303829521</c:v>
                </c:pt>
                <c:pt idx="153">
                  <c:v>-0.26352032561116334</c:v>
                </c:pt>
                <c:pt idx="154">
                  <c:v>2.0630637781524053</c:v>
                </c:pt>
                <c:pt idx="155">
                  <c:v>0.41097891642090789</c:v>
                </c:pt>
                <c:pt idx="156">
                  <c:v>1.2398656723228687</c:v>
                </c:pt>
                <c:pt idx="157">
                  <c:v>-0.69765333754855696</c:v>
                </c:pt>
                <c:pt idx="158">
                  <c:v>-0.72859055432787923</c:v>
                </c:pt>
                <c:pt idx="159">
                  <c:v>1.9211916552652251</c:v>
                </c:pt>
                <c:pt idx="160">
                  <c:v>1.6691067935337283</c:v>
                </c:pt>
                <c:pt idx="161">
                  <c:v>2.407899603383441</c:v>
                </c:pt>
                <c:pt idx="162">
                  <c:v>1.69333375152337</c:v>
                </c:pt>
                <c:pt idx="163">
                  <c:v>2.6174349143121347</c:v>
                </c:pt>
                <c:pt idx="164">
                  <c:v>1.9412488897918727</c:v>
                </c:pt>
                <c:pt idx="165">
                  <c:v>1.1279568379100888</c:v>
                </c:pt>
                <c:pt idx="166">
                  <c:v>0.92795683791008865</c:v>
                </c:pt>
                <c:pt idx="167">
                  <c:v>-0.28533521397169537</c:v>
                </c:pt>
                <c:pt idx="168">
                  <c:v>-0.65875111020812716</c:v>
                </c:pt>
                <c:pt idx="169">
                  <c:v>-0.35875111020812711</c:v>
                </c:pt>
                <c:pt idx="170">
                  <c:v>-0.37204316208991117</c:v>
                </c:pt>
                <c:pt idx="171">
                  <c:v>-0.47204316208991126</c:v>
                </c:pt>
                <c:pt idx="172">
                  <c:v>-0.38533521397169523</c:v>
                </c:pt>
                <c:pt idx="173">
                  <c:v>0.61466478602830477</c:v>
                </c:pt>
                <c:pt idx="174">
                  <c:v>0.20137273414652079</c:v>
                </c:pt>
                <c:pt idx="175">
                  <c:v>2.4292306378883759</c:v>
                </c:pt>
                <c:pt idx="176">
                  <c:v>2.7400270644310183</c:v>
                </c:pt>
                <c:pt idx="177">
                  <c:v>-3.4662631783700326E-2</c:v>
                </c:pt>
                <c:pt idx="178">
                  <c:v>0.25701119828412233</c:v>
                </c:pt>
                <c:pt idx="179">
                  <c:v>0.17030325016590631</c:v>
                </c:pt>
                <c:pt idx="180">
                  <c:v>-0.10062970509572211</c:v>
                </c:pt>
                <c:pt idx="181">
                  <c:v>0.17030325016590631</c:v>
                </c:pt>
                <c:pt idx="182">
                  <c:v>1.0968873539294746</c:v>
                </c:pt>
                <c:pt idx="183">
                  <c:v>-1.6404697952309477E-2</c:v>
                </c:pt>
                <c:pt idx="184">
                  <c:v>0.15701119828412224</c:v>
                </c:pt>
                <c:pt idx="185">
                  <c:v>0.20679340787722622</c:v>
                </c:pt>
                <c:pt idx="186">
                  <c:v>8.2692245088461513E-2</c:v>
                </c:pt>
                <c:pt idx="187">
                  <c:v>-0.13693622184759513</c:v>
                </c:pt>
                <c:pt idx="188">
                  <c:v>-0.2370652844648593</c:v>
                </c:pt>
                <c:pt idx="189">
                  <c:v>-0.66508752526239967</c:v>
                </c:pt>
                <c:pt idx="190">
                  <c:v>0.63491247473760049</c:v>
                </c:pt>
                <c:pt idx="191">
                  <c:v>-0.67837957714418373</c:v>
                </c:pt>
                <c:pt idx="192">
                  <c:v>-0.77837957714418371</c:v>
                </c:pt>
                <c:pt idx="193">
                  <c:v>-0.99167162902596773</c:v>
                </c:pt>
                <c:pt idx="194">
                  <c:v>-0.99167162902596773</c:v>
                </c:pt>
                <c:pt idx="195">
                  <c:v>-0.99167162902596784</c:v>
                </c:pt>
                <c:pt idx="196">
                  <c:v>-1.0049636809077518</c:v>
                </c:pt>
                <c:pt idx="197">
                  <c:v>1.5083283709740323</c:v>
                </c:pt>
                <c:pt idx="198">
                  <c:v>0.8083283709740321</c:v>
                </c:pt>
                <c:pt idx="199">
                  <c:v>2.421620422855816</c:v>
                </c:pt>
                <c:pt idx="200">
                  <c:v>-0.37852132412578587</c:v>
                </c:pt>
                <c:pt idx="201">
                  <c:v>-0.55317869084961946</c:v>
                </c:pt>
                <c:pt idx="202">
                  <c:v>-0.55317869084961946</c:v>
                </c:pt>
                <c:pt idx="203">
                  <c:v>-0.33988663896783544</c:v>
                </c:pt>
                <c:pt idx="204">
                  <c:v>-0.5398866389678354</c:v>
                </c:pt>
                <c:pt idx="205">
                  <c:v>0.47340541291394866</c:v>
                </c:pt>
                <c:pt idx="206">
                  <c:v>-0.28920137241550248</c:v>
                </c:pt>
                <c:pt idx="207">
                  <c:v>-0.48920137241550243</c:v>
                </c:pt>
                <c:pt idx="208">
                  <c:v>-0.51330253520426727</c:v>
                </c:pt>
                <c:pt idx="209">
                  <c:v>-0.43941916282239846</c:v>
                </c:pt>
                <c:pt idx="210">
                  <c:v>-0.2768123774929474</c:v>
                </c:pt>
                <c:pt idx="211">
                  <c:v>1.2505071787577775</c:v>
                </c:pt>
                <c:pt idx="212">
                  <c:v>-0.34949282124222258</c:v>
                </c:pt>
                <c:pt idx="213">
                  <c:v>-0.49971061164911856</c:v>
                </c:pt>
                <c:pt idx="214">
                  <c:v>-0.91300266353090254</c:v>
                </c:pt>
                <c:pt idx="215">
                  <c:v>-1.1130026635309025</c:v>
                </c:pt>
                <c:pt idx="216">
                  <c:v>-1.1262947154126866</c:v>
                </c:pt>
                <c:pt idx="217">
                  <c:v>-1.1049636809077519</c:v>
                </c:pt>
                <c:pt idx="218">
                  <c:v>0.34559252302731691</c:v>
                </c:pt>
                <c:pt idx="219">
                  <c:v>-1.0714239403166721</c:v>
                </c:pt>
                <c:pt idx="220">
                  <c:v>-1.2340307256461234</c:v>
                </c:pt>
                <c:pt idx="221">
                  <c:v>-1.2207386737643393</c:v>
                </c:pt>
                <c:pt idx="222">
                  <c:v>0.37926132623566078</c:v>
                </c:pt>
                <c:pt idx="223">
                  <c:v>-0.93138639256317068</c:v>
                </c:pt>
                <c:pt idx="224">
                  <c:v>0.71237229923614942</c:v>
                </c:pt>
                <c:pt idx="225">
                  <c:v>1.2207046815322493</c:v>
                </c:pt>
                <c:pt idx="226">
                  <c:v>-0.41578547617907069</c:v>
                </c:pt>
                <c:pt idx="227">
                  <c:v>-0.52770699495618878</c:v>
                </c:pt>
                <c:pt idx="228">
                  <c:v>-0.45292056561509098</c:v>
                </c:pt>
                <c:pt idx="229">
                  <c:v>-0.2263364618515229</c:v>
                </c:pt>
                <c:pt idx="230">
                  <c:v>1.2169160689163405E-2</c:v>
                </c:pt>
                <c:pt idx="231">
                  <c:v>-0.12770699495618876</c:v>
                </c:pt>
                <c:pt idx="232">
                  <c:v>-0.26758315060154092</c:v>
                </c:pt>
                <c:pt idx="233">
                  <c:v>0.34232290334621096</c:v>
                </c:pt>
                <c:pt idx="234">
                  <c:v>-1.0564032966755019</c:v>
                </c:pt>
                <c:pt idx="235">
                  <c:v>-1.3046056222530316</c:v>
                </c:pt>
                <c:pt idx="236">
                  <c:v>-0.54327263690186767</c:v>
                </c:pt>
                <c:pt idx="237">
                  <c:v>-0.75287881917625477</c:v>
                </c:pt>
                <c:pt idx="238">
                  <c:v>0.18174426721046388</c:v>
                </c:pt>
                <c:pt idx="239">
                  <c:v>-0.43154778467132004</c:v>
                </c:pt>
                <c:pt idx="240">
                  <c:v>-0.83154778467131996</c:v>
                </c:pt>
                <c:pt idx="241">
                  <c:v>-0.94483983655310411</c:v>
                </c:pt>
                <c:pt idx="242">
                  <c:v>-1.0448398365531042</c:v>
                </c:pt>
                <c:pt idx="243">
                  <c:v>-1.0581318884348883</c:v>
                </c:pt>
                <c:pt idx="244">
                  <c:v>-1.1448398365531041</c:v>
                </c:pt>
                <c:pt idx="245">
                  <c:v>-1.0581318884348883</c:v>
                </c:pt>
                <c:pt idx="246">
                  <c:v>-1.1340307256461233</c:v>
                </c:pt>
                <c:pt idx="247">
                  <c:v>2.4684522153286794</c:v>
                </c:pt>
                <c:pt idx="248">
                  <c:v>-2.3054010267070213E-2</c:v>
                </c:pt>
                <c:pt idx="249">
                  <c:v>1.9650244709558118</c:v>
                </c:pt>
                <c:pt idx="250">
                  <c:v>-0.44301451166733896</c:v>
                </c:pt>
                <c:pt idx="251">
                  <c:v>-0.28984630414020285</c:v>
                </c:pt>
                <c:pt idx="252">
                  <c:v>-0.16326220037663464</c:v>
                </c:pt>
                <c:pt idx="253">
                  <c:v>-0.15829631842702807</c:v>
                </c:pt>
                <c:pt idx="254">
                  <c:v>-5.8296318427028093E-2</c:v>
                </c:pt>
                <c:pt idx="255">
                  <c:v>1.0417036815729719</c:v>
                </c:pt>
                <c:pt idx="256">
                  <c:v>-0.18488042219059619</c:v>
                </c:pt>
                <c:pt idx="257">
                  <c:v>1.1101536958597973</c:v>
                </c:pt>
                <c:pt idx="258">
                  <c:v>0.89686164397801305</c:v>
                </c:pt>
                <c:pt idx="259">
                  <c:v>0.35698548833266086</c:v>
                </c:pt>
                <c:pt idx="260">
                  <c:v>-0.25630656354912307</c:v>
                </c:pt>
                <c:pt idx="261">
                  <c:v>-0.74902534509678564</c:v>
                </c:pt>
                <c:pt idx="262">
                  <c:v>-0.21799760755500741</c:v>
                </c:pt>
                <c:pt idx="263">
                  <c:v>0.75541828868142469</c:v>
                </c:pt>
                <c:pt idx="264">
                  <c:v>-0.87116581508214352</c:v>
                </c:pt>
                <c:pt idx="265">
                  <c:v>-0.79774991884571178</c:v>
                </c:pt>
                <c:pt idx="266">
                  <c:v>-0.62433402260927984</c:v>
                </c:pt>
                <c:pt idx="267">
                  <c:v>-1.0243340226092799</c:v>
                </c:pt>
                <c:pt idx="268">
                  <c:v>-0.93762607449106383</c:v>
                </c:pt>
                <c:pt idx="269">
                  <c:v>-1.0991204519503777</c:v>
                </c:pt>
                <c:pt idx="270">
                  <c:v>-0.48582840006859351</c:v>
                </c:pt>
                <c:pt idx="271">
                  <c:v>2.7673398074585425</c:v>
                </c:pt>
                <c:pt idx="272">
                  <c:v>-0.50377343663949636</c:v>
                </c:pt>
                <c:pt idx="273">
                  <c:v>1.236102719005856</c:v>
                </c:pt>
                <c:pt idx="274">
                  <c:v>2.3241812002287379</c:v>
                </c:pt>
                <c:pt idx="275">
                  <c:v>0.35076530399230599</c:v>
                </c:pt>
                <c:pt idx="276">
                  <c:v>-0.19606648848055785</c:v>
                </c:pt>
                <c:pt idx="277">
                  <c:v>1.3539693793829355E-2</c:v>
                </c:pt>
                <c:pt idx="278">
                  <c:v>1.3539693793829355E-2</c:v>
                </c:pt>
                <c:pt idx="279">
                  <c:v>-9.9752358087954685E-2</c:v>
                </c:pt>
                <c:pt idx="280">
                  <c:v>-0.12633646185152281</c:v>
                </c:pt>
                <c:pt idx="281">
                  <c:v>0.73378738250312514</c:v>
                </c:pt>
                <c:pt idx="282">
                  <c:v>-0.37950466937865901</c:v>
                </c:pt>
                <c:pt idx="283">
                  <c:v>-0.51938082502401128</c:v>
                </c:pt>
                <c:pt idx="284">
                  <c:v>-0.53267287690579534</c:v>
                </c:pt>
                <c:pt idx="285">
                  <c:v>-0.41134184240086058</c:v>
                </c:pt>
                <c:pt idx="286">
                  <c:v>-0.21134184240086062</c:v>
                </c:pt>
                <c:pt idx="287">
                  <c:v>-0.4379259461644287</c:v>
                </c:pt>
                <c:pt idx="288">
                  <c:v>-0.5645100499279968</c:v>
                </c:pt>
                <c:pt idx="289">
                  <c:v>0.42219789819021925</c:v>
                </c:pt>
                <c:pt idx="290">
                  <c:v>-0.80079085672840833</c:v>
                </c:pt>
                <c:pt idx="291">
                  <c:v>-0.81159996763538911</c:v>
                </c:pt>
                <c:pt idx="292">
                  <c:v>-0.92489201951717315</c:v>
                </c:pt>
                <c:pt idx="293">
                  <c:v>-0.80079085672840833</c:v>
                </c:pt>
                <c:pt idx="294">
                  <c:v>-0.83929647926909456</c:v>
                </c:pt>
                <c:pt idx="295">
                  <c:v>0.63908529891694377</c:v>
                </c:pt>
                <c:pt idx="296">
                  <c:v>-0.43433059731948798</c:v>
                </c:pt>
                <c:pt idx="297">
                  <c:v>-0.74236957994263875</c:v>
                </c:pt>
                <c:pt idx="298">
                  <c:v>-0.48920137241550243</c:v>
                </c:pt>
                <c:pt idx="299">
                  <c:v>-0.44932521677015025</c:v>
                </c:pt>
                <c:pt idx="300">
                  <c:v>-0.33603316488836632</c:v>
                </c:pt>
                <c:pt idx="301">
                  <c:v>-0.44684227579534697</c:v>
                </c:pt>
                <c:pt idx="302">
                  <c:v>0.20107286247315592</c:v>
                </c:pt>
                <c:pt idx="303">
                  <c:v>0.57448875870958793</c:v>
                </c:pt>
                <c:pt idx="304">
                  <c:v>2.8889837392239661</c:v>
                </c:pt>
                <c:pt idx="305">
                  <c:v>0.26239963546039746</c:v>
                </c:pt>
                <c:pt idx="306">
                  <c:v>-0.30249342429728654</c:v>
                </c:pt>
                <c:pt idx="307">
                  <c:v>-0.61578547617907065</c:v>
                </c:pt>
                <c:pt idx="308">
                  <c:v>-0.59048138475771217</c:v>
                </c:pt>
                <c:pt idx="309">
                  <c:v>3.0849649747222596E-2</c:v>
                </c:pt>
                <c:pt idx="310">
                  <c:v>0.46935527228790885</c:v>
                </c:pt>
                <c:pt idx="311">
                  <c:v>-0.92231855777991367</c:v>
                </c:pt>
                <c:pt idx="312">
                  <c:v>-1.0356106096616977</c:v>
                </c:pt>
                <c:pt idx="313">
                  <c:v>-1.2838129352392273</c:v>
                </c:pt>
                <c:pt idx="314">
                  <c:v>-1.2838129352392273</c:v>
                </c:pt>
                <c:pt idx="315">
                  <c:v>-1.2079140980279921</c:v>
                </c:pt>
                <c:pt idx="316">
                  <c:v>-1.3079140980279922</c:v>
                </c:pt>
                <c:pt idx="317">
                  <c:v>0.3787938500902237</c:v>
                </c:pt>
                <c:pt idx="318">
                  <c:v>1.0787938500902239</c:v>
                </c:pt>
                <c:pt idx="319">
                  <c:v>-0.4838129352392273</c:v>
                </c:pt>
                <c:pt idx="320">
                  <c:v>-0.40514396974416211</c:v>
                </c:pt>
                <c:pt idx="321">
                  <c:v>0.11784478517446528</c:v>
                </c:pt>
                <c:pt idx="322">
                  <c:v>0.74802423778297422</c:v>
                </c:pt>
                <c:pt idx="323">
                  <c:v>-0.3531786908496195</c:v>
                </c:pt>
                <c:pt idx="324">
                  <c:v>-0.50526355258111666</c:v>
                </c:pt>
                <c:pt idx="325">
                  <c:v>0.76815234365531526</c:v>
                </c:pt>
                <c:pt idx="326">
                  <c:v>-0.82552072107072205</c:v>
                </c:pt>
                <c:pt idx="327">
                  <c:v>0.2369570016414646</c:v>
                </c:pt>
                <c:pt idx="328">
                  <c:v>0.57075486746707305</c:v>
                </c:pt>
                <c:pt idx="329">
                  <c:v>-0.62924513253292702</c:v>
                </c:pt>
                <c:pt idx="330">
                  <c:v>-0.34253718441471115</c:v>
                </c:pt>
                <c:pt idx="331">
                  <c:v>-0.44253718441471102</c:v>
                </c:pt>
                <c:pt idx="332">
                  <c:v>-0.42924513253292695</c:v>
                </c:pt>
                <c:pt idx="333">
                  <c:v>0.71867000573557571</c:v>
                </c:pt>
                <c:pt idx="334">
                  <c:v>-0.26803794238264023</c:v>
                </c:pt>
                <c:pt idx="335">
                  <c:v>-0.94393677959387512</c:v>
                </c:pt>
                <c:pt idx="336">
                  <c:v>-1.1741162322023839</c:v>
                </c:pt>
                <c:pt idx="337">
                  <c:v>-1.200700335965952</c:v>
                </c:pt>
                <c:pt idx="338">
                  <c:v>-1.2139923878477361</c:v>
                </c:pt>
                <c:pt idx="339">
                  <c:v>-1.1139923878477362</c:v>
                </c:pt>
                <c:pt idx="340">
                  <c:v>-0.22728443972952017</c:v>
                </c:pt>
                <c:pt idx="341">
                  <c:v>-0.68877881718883405</c:v>
                </c:pt>
                <c:pt idx="342">
                  <c:v>-1.17548676530705</c:v>
                </c:pt>
                <c:pt idx="343">
                  <c:v>1.9391758196794</c:v>
                </c:pt>
                <c:pt idx="344">
                  <c:v>-0.69913313631471563</c:v>
                </c:pt>
                <c:pt idx="345">
                  <c:v>-0.55925698066936347</c:v>
                </c:pt>
                <c:pt idx="346">
                  <c:v>-0.39279672126044307</c:v>
                </c:pt>
                <c:pt idx="347">
                  <c:v>-0.52633646185152283</c:v>
                </c:pt>
                <c:pt idx="348">
                  <c:v>-0.32633646185152276</c:v>
                </c:pt>
                <c:pt idx="349">
                  <c:v>-3.6678096613066535E-2</c:v>
                </c:pt>
                <c:pt idx="350">
                  <c:v>0.37661395526871733</c:v>
                </c:pt>
                <c:pt idx="351">
                  <c:v>0.86332190338693326</c:v>
                </c:pt>
                <c:pt idx="352">
                  <c:v>-0.18616043453280584</c:v>
                </c:pt>
                <c:pt idx="353">
                  <c:v>0.16067135794005782</c:v>
                </c:pt>
                <c:pt idx="354">
                  <c:v>4.7379306058273674E-2</c:v>
                </c:pt>
                <c:pt idx="355">
                  <c:v>-0.37920479770529436</c:v>
                </c:pt>
                <c:pt idx="356">
                  <c:v>-0.59249684958707838</c:v>
                </c:pt>
                <c:pt idx="357">
                  <c:v>1.3421262367996403</c:v>
                </c:pt>
                <c:pt idx="358">
                  <c:v>1.4288341849178567</c:v>
                </c:pt>
                <c:pt idx="359">
                  <c:v>-0.39774991884571165</c:v>
                </c:pt>
                <c:pt idx="360">
                  <c:v>-0.89774991884571165</c:v>
                </c:pt>
                <c:pt idx="361">
                  <c:v>-1.1509181263728481</c:v>
                </c:pt>
                <c:pt idx="362">
                  <c:v>-0.96421017825463196</c:v>
                </c:pt>
                <c:pt idx="363">
                  <c:v>-1.1907942820182003</c:v>
                </c:pt>
                <c:pt idx="364">
                  <c:v>-1.1907942820182003</c:v>
                </c:pt>
                <c:pt idx="365">
                  <c:v>-0.39079428201820021</c:v>
                </c:pt>
                <c:pt idx="366">
                  <c:v>-0.39079428201820021</c:v>
                </c:pt>
                <c:pt idx="367">
                  <c:v>1.0756659773907202</c:v>
                </c:pt>
                <c:pt idx="368">
                  <c:v>1.3753661057173554</c:v>
                </c:pt>
                <c:pt idx="369">
                  <c:v>-0.33267287690579539</c:v>
                </c:pt>
                <c:pt idx="370">
                  <c:v>-0.2927967212604432</c:v>
                </c:pt>
                <c:pt idx="371">
                  <c:v>-0.27950466937865914</c:v>
                </c:pt>
                <c:pt idx="372">
                  <c:v>-0.35292056561509089</c:v>
                </c:pt>
                <c:pt idx="373">
                  <c:v>-0.25292056561509102</c:v>
                </c:pt>
                <c:pt idx="374">
                  <c:v>-0.15292056561509093</c:v>
                </c:pt>
                <c:pt idx="375">
                  <c:v>0.86037148626669313</c:v>
                </c:pt>
                <c:pt idx="376">
                  <c:v>-0.42770699495618869</c:v>
                </c:pt>
                <c:pt idx="377">
                  <c:v>-0.46758315060154088</c:v>
                </c:pt>
                <c:pt idx="378">
                  <c:v>-0.34438504477200493</c:v>
                </c:pt>
                <c:pt idx="379">
                  <c:v>-0.52276682295804333</c:v>
                </c:pt>
                <c:pt idx="380">
                  <c:v>-0.75796428396281579</c:v>
                </c:pt>
                <c:pt idx="381">
                  <c:v>-0.78086251811898699</c:v>
                </c:pt>
                <c:pt idx="382">
                  <c:v>-1.0182557327895359</c:v>
                </c:pt>
                <c:pt idx="383">
                  <c:v>-1.1110419707274959</c:v>
                </c:pt>
                <c:pt idx="384">
                  <c:v>-0.20744662188255525</c:v>
                </c:pt>
                <c:pt idx="385">
                  <c:v>-1.1049636809077519</c:v>
                </c:pt>
                <c:pt idx="386">
                  <c:v>-1.1182557327895359</c:v>
                </c:pt>
                <c:pt idx="387">
                  <c:v>-1.2182557327895358</c:v>
                </c:pt>
                <c:pt idx="388">
                  <c:v>-1.0049636809077518</c:v>
                </c:pt>
                <c:pt idx="389">
                  <c:v>-0.89167162902596786</c:v>
                </c:pt>
                <c:pt idx="390">
                  <c:v>0.60832837097403236</c:v>
                </c:pt>
                <c:pt idx="391">
                  <c:v>2.0216204228558157</c:v>
                </c:pt>
                <c:pt idx="392">
                  <c:v>0.9851302651444962</c:v>
                </c:pt>
                <c:pt idx="393">
                  <c:v>-0.18564456542536978</c:v>
                </c:pt>
                <c:pt idx="394">
                  <c:v>-0.63877423109769804</c:v>
                </c:pt>
                <c:pt idx="395">
                  <c:v>-0.71356066043879585</c:v>
                </c:pt>
                <c:pt idx="396">
                  <c:v>-0.65343681608414816</c:v>
                </c:pt>
                <c:pt idx="397">
                  <c:v>-0.90523449050661842</c:v>
                </c:pt>
                <c:pt idx="398">
                  <c:v>-0.65579069444168692</c:v>
                </c:pt>
                <c:pt idx="399">
                  <c:v>-0.84249864255990292</c:v>
                </c:pt>
                <c:pt idx="400">
                  <c:v>-0.60882983935155899</c:v>
                </c:pt>
                <c:pt idx="401">
                  <c:v>0.11278838246240253</c:v>
                </c:pt>
                <c:pt idx="402">
                  <c:v>-1.3842674127812797</c:v>
                </c:pt>
                <c:pt idx="403">
                  <c:v>2.1891161539642665</c:v>
                </c:pt>
                <c:pt idx="404">
                  <c:v>0.73578982174536778</c:v>
                </c:pt>
                <c:pt idx="405">
                  <c:v>0.32111455239457998</c:v>
                </c:pt>
                <c:pt idx="406">
                  <c:v>0.49453044863101181</c:v>
                </c:pt>
                <c:pt idx="407">
                  <c:v>1.494530448631012</c:v>
                </c:pt>
                <c:pt idx="408">
                  <c:v>-0.78025598071008595</c:v>
                </c:pt>
                <c:pt idx="409">
                  <c:v>-0.71268331343102831</c:v>
                </c:pt>
                <c:pt idx="410">
                  <c:v>-0.61268331343102833</c:v>
                </c:pt>
                <c:pt idx="411">
                  <c:v>-0.8619980468786953</c:v>
                </c:pt>
                <c:pt idx="412">
                  <c:v>-0.8619980468786953</c:v>
                </c:pt>
                <c:pt idx="413">
                  <c:v>-0.87529009876047936</c:v>
                </c:pt>
                <c:pt idx="414">
                  <c:v>-0.57529009876047943</c:v>
                </c:pt>
                <c:pt idx="415">
                  <c:v>2.4380019531213049</c:v>
                </c:pt>
                <c:pt idx="416">
                  <c:v>-0.84870599499691124</c:v>
                </c:pt>
                <c:pt idx="417">
                  <c:v>0.67911957925405875</c:v>
                </c:pt>
                <c:pt idx="418">
                  <c:v>-0.8075883688641573</c:v>
                </c:pt>
                <c:pt idx="419">
                  <c:v>-0.80882983935155905</c:v>
                </c:pt>
                <c:pt idx="420">
                  <c:v>-0.82088042074594136</c:v>
                </c:pt>
                <c:pt idx="421">
                  <c:v>-0.82088042074594136</c:v>
                </c:pt>
                <c:pt idx="422">
                  <c:v>-0.83417247262772543</c:v>
                </c:pt>
                <c:pt idx="423">
                  <c:v>-0.83541394311512718</c:v>
                </c:pt>
                <c:pt idx="424">
                  <c:v>-0.7872116175375975</c:v>
                </c:pt>
                <c:pt idx="425">
                  <c:v>-0.7872116175375975</c:v>
                </c:pt>
                <c:pt idx="426">
                  <c:v>0.54769865615814806</c:v>
                </c:pt>
                <c:pt idx="427">
                  <c:v>-1.2412503832161637E-2</c:v>
                </c:pt>
                <c:pt idx="428">
                  <c:v>0.32249776986358381</c:v>
                </c:pt>
                <c:pt idx="429">
                  <c:v>-0.27750223013641628</c:v>
                </c:pt>
                <c:pt idx="430">
                  <c:v>-0.59079428201820017</c:v>
                </c:pt>
                <c:pt idx="431">
                  <c:v>-1.0040863338999841</c:v>
                </c:pt>
                <c:pt idx="432">
                  <c:v>-3.0670437663552264E-2</c:v>
                </c:pt>
                <c:pt idx="433">
                  <c:v>-1.1306704376635524</c:v>
                </c:pt>
                <c:pt idx="434">
                  <c:v>-1.2439624895453365</c:v>
                </c:pt>
                <c:pt idx="435">
                  <c:v>-1.2572545414271206</c:v>
                </c:pt>
                <c:pt idx="436">
                  <c:v>-0.80545686700465025</c:v>
                </c:pt>
                <c:pt idx="437">
                  <c:v>-1.1439624895453364</c:v>
                </c:pt>
                <c:pt idx="438">
                  <c:v>6.9329562336447603E-2</c:v>
                </c:pt>
                <c:pt idx="439">
                  <c:v>0.64799852783151302</c:v>
                </c:pt>
                <c:pt idx="440">
                  <c:v>-1.0109851693768768E-2</c:v>
                </c:pt>
                <c:pt idx="441">
                  <c:v>-0.7872116175375975</c:v>
                </c:pt>
                <c:pt idx="442">
                  <c:v>-0.74733546189224531</c:v>
                </c:pt>
                <c:pt idx="443">
                  <c:v>-0.73280193952305972</c:v>
                </c:pt>
                <c:pt idx="444">
                  <c:v>-0.65925698066936345</c:v>
                </c:pt>
                <c:pt idx="445">
                  <c:v>-0.63267287690579532</c:v>
                </c:pt>
                <c:pt idx="446">
                  <c:v>-0.63267287690579532</c:v>
                </c:pt>
                <c:pt idx="447">
                  <c:v>-4.2279059180182488E-2</c:v>
                </c:pt>
                <c:pt idx="448">
                  <c:v>2.8311368370562495</c:v>
                </c:pt>
                <c:pt idx="449">
                  <c:v>1.6045527332926812</c:v>
                </c:pt>
                <c:pt idx="450">
                  <c:v>1.2410428910040014</c:v>
                </c:pt>
                <c:pt idx="451">
                  <c:v>1.6623739255089363</c:v>
                </c:pt>
                <c:pt idx="452">
                  <c:v>1.5357898217453676</c:v>
                </c:pt>
                <c:pt idx="453">
                  <c:v>1.5959136661000159</c:v>
                </c:pt>
                <c:pt idx="454">
                  <c:v>-0.40408633389998427</c:v>
                </c:pt>
                <c:pt idx="455">
                  <c:v>-0.95725454142712052</c:v>
                </c:pt>
                <c:pt idx="456">
                  <c:v>-1.2536591925821798</c:v>
                </c:pt>
                <c:pt idx="457">
                  <c:v>-1.3921648151228661</c:v>
                </c:pt>
                <c:pt idx="458">
                  <c:v>-1.3054568670046502</c:v>
                </c:pt>
                <c:pt idx="459">
                  <c:v>-1.2838386451906887</c:v>
                </c:pt>
                <c:pt idx="460">
                  <c:v>-1.4838386451906886</c:v>
                </c:pt>
                <c:pt idx="461">
                  <c:v>-1.1104227489542566</c:v>
                </c:pt>
                <c:pt idx="462">
                  <c:v>-7.0546593308904448E-2</c:v>
                </c:pt>
                <c:pt idx="463">
                  <c:v>-1.0306704376635523</c:v>
                </c:pt>
                <c:pt idx="464">
                  <c:v>0.32249776986358381</c:v>
                </c:pt>
                <c:pt idx="465">
                  <c:v>2.1623739255089363</c:v>
                </c:pt>
                <c:pt idx="466">
                  <c:v>0.21755759786543849</c:v>
                </c:pt>
                <c:pt idx="467">
                  <c:v>-0.80377343663949619</c:v>
                </c:pt>
                <c:pt idx="468">
                  <c:v>-0.680875202483325</c:v>
                </c:pt>
                <c:pt idx="469">
                  <c:v>-0.75566163182442281</c:v>
                </c:pt>
                <c:pt idx="470">
                  <c:v>0.24433836817557708</c:v>
                </c:pt>
                <c:pt idx="471">
                  <c:v>-0.75566163182442281</c:v>
                </c:pt>
                <c:pt idx="472">
                  <c:v>-0.90634689837675575</c:v>
                </c:pt>
                <c:pt idx="473">
                  <c:v>-0.91963895025853981</c:v>
                </c:pt>
                <c:pt idx="474">
                  <c:v>-0.81963895025853983</c:v>
                </c:pt>
                <c:pt idx="475">
                  <c:v>-0.82924513253292709</c:v>
                </c:pt>
                <c:pt idx="476">
                  <c:v>-0.74253718441471106</c:v>
                </c:pt>
                <c:pt idx="477">
                  <c:v>-0.74253718441471106</c:v>
                </c:pt>
                <c:pt idx="478">
                  <c:v>-0.40791409802799206</c:v>
                </c:pt>
                <c:pt idx="479">
                  <c:v>0.66596927435387698</c:v>
                </c:pt>
                <c:pt idx="480">
                  <c:v>-1.2714239403166721</c:v>
                </c:pt>
                <c:pt idx="481">
                  <c:v>-1.258131888434888</c:v>
                </c:pt>
                <c:pt idx="482">
                  <c:v>-1.2448398365531039</c:v>
                </c:pt>
                <c:pt idx="483">
                  <c:v>-0.48099158073625126</c:v>
                </c:pt>
                <c:pt idx="484">
                  <c:v>5.7163673819646821E-3</c:v>
                </c:pt>
                <c:pt idx="485">
                  <c:v>-1.2554908227683224</c:v>
                </c:pt>
                <c:pt idx="486">
                  <c:v>-1.3049346188332538</c:v>
                </c:pt>
                <c:pt idx="487">
                  <c:v>-1.0049346188332537</c:v>
                </c:pt>
                <c:pt idx="488">
                  <c:v>-0.35313694441078347</c:v>
                </c:pt>
                <c:pt idx="489">
                  <c:v>-0.99532843655886649</c:v>
                </c:pt>
                <c:pt idx="490">
                  <c:v>-0.99532843655886649</c:v>
                </c:pt>
                <c:pt idx="491">
                  <c:v>0.65646923786360389</c:v>
                </c:pt>
                <c:pt idx="492">
                  <c:v>-0.9451106461519706</c:v>
                </c:pt>
                <c:pt idx="493">
                  <c:v>0.11796361532291755</c:v>
                </c:pt>
                <c:pt idx="494">
                  <c:v>3.4190084192637484</c:v>
                </c:pt>
                <c:pt idx="495">
                  <c:v>1.3828566750806015</c:v>
                </c:pt>
                <c:pt idx="496">
                  <c:v>0.90571636738196482</c:v>
                </c:pt>
                <c:pt idx="497">
                  <c:v>1.4057163673819644</c:v>
                </c:pt>
                <c:pt idx="498">
                  <c:v>0.59395297329660912</c:v>
                </c:pt>
                <c:pt idx="499">
                  <c:v>-0.20604702670339115</c:v>
                </c:pt>
                <c:pt idx="500">
                  <c:v>2.193952973296609</c:v>
                </c:pt>
                <c:pt idx="501">
                  <c:v>0.59395297329660912</c:v>
                </c:pt>
                <c:pt idx="502">
                  <c:v>-0.47142394031667223</c:v>
                </c:pt>
                <c:pt idx="503">
                  <c:v>0.52857605968332799</c:v>
                </c:pt>
                <c:pt idx="504">
                  <c:v>-0.97142394031667223</c:v>
                </c:pt>
                <c:pt idx="505">
                  <c:v>-0.87142394031667214</c:v>
                </c:pt>
                <c:pt idx="506">
                  <c:v>-0.98471599219845629</c:v>
                </c:pt>
                <c:pt idx="507">
                  <c:v>-0.98471599219845629</c:v>
                </c:pt>
                <c:pt idx="508">
                  <c:v>-0.98471599219845629</c:v>
                </c:pt>
                <c:pt idx="509">
                  <c:v>-1.0847159921984564</c:v>
                </c:pt>
                <c:pt idx="510">
                  <c:v>-0.58471599219845616</c:v>
                </c:pt>
                <c:pt idx="511">
                  <c:v>2.4285760596833272</c:v>
                </c:pt>
                <c:pt idx="512">
                  <c:v>-0.58749880484662431</c:v>
                </c:pt>
                <c:pt idx="513">
                  <c:v>0.85237735079872801</c:v>
                </c:pt>
                <c:pt idx="514">
                  <c:v>-0.28612827174195832</c:v>
                </c:pt>
                <c:pt idx="515">
                  <c:v>-0.71938082502401124</c:v>
                </c:pt>
                <c:pt idx="516">
                  <c:v>-0.45817363487372431</c:v>
                </c:pt>
                <c:pt idx="517">
                  <c:v>-6.6499804805901785E-2</c:v>
                </c:pt>
                <c:pt idx="518">
                  <c:v>-0.12770699495618876</c:v>
                </c:pt>
                <c:pt idx="519">
                  <c:v>0.75900095316202698</c:v>
                </c:pt>
                <c:pt idx="520">
                  <c:v>-0.35429109871975695</c:v>
                </c:pt>
                <c:pt idx="521">
                  <c:v>-0.60745930624689315</c:v>
                </c:pt>
                <c:pt idx="522">
                  <c:v>0.36753647400511302</c:v>
                </c:pt>
                <c:pt idx="523">
                  <c:v>-3.2463525994886888E-2</c:v>
                </c:pt>
                <c:pt idx="524">
                  <c:v>-0.44575557787667086</c:v>
                </c:pt>
                <c:pt idx="525">
                  <c:v>-0.52194160239693277</c:v>
                </c:pt>
                <c:pt idx="526">
                  <c:v>-1.1182557327895359</c:v>
                </c:pt>
                <c:pt idx="527">
                  <c:v>-1.13154778467132</c:v>
                </c:pt>
                <c:pt idx="528">
                  <c:v>-1.13154778467132</c:v>
                </c:pt>
                <c:pt idx="529">
                  <c:v>-1.0315477846713199</c:v>
                </c:pt>
                <c:pt idx="530">
                  <c:v>-0.23154778467132009</c:v>
                </c:pt>
                <c:pt idx="531">
                  <c:v>-1.0315477846713199</c:v>
                </c:pt>
                <c:pt idx="532">
                  <c:v>-1.2315477846713199</c:v>
                </c:pt>
                <c:pt idx="533">
                  <c:v>-0.8556489474600848</c:v>
                </c:pt>
                <c:pt idx="534">
                  <c:v>-0.3556489474600848</c:v>
                </c:pt>
                <c:pt idx="535">
                  <c:v>1.6647663457212831</c:v>
                </c:pt>
                <c:pt idx="536">
                  <c:v>-0.53293100214032396</c:v>
                </c:pt>
                <c:pt idx="537">
                  <c:v>-0.5196389502585399</c:v>
                </c:pt>
                <c:pt idx="538">
                  <c:v>-0.5196389502585399</c:v>
                </c:pt>
                <c:pt idx="539">
                  <c:v>-0.50634689837675584</c:v>
                </c:pt>
                <c:pt idx="540">
                  <c:v>-0.27976279461318765</c:v>
                </c:pt>
                <c:pt idx="541">
                  <c:v>-0.72920659067811888</c:v>
                </c:pt>
                <c:pt idx="542">
                  <c:v>-0.62920659067811879</c:v>
                </c:pt>
                <c:pt idx="543">
                  <c:v>0.33464166513873383</c:v>
                </c:pt>
                <c:pt idx="544">
                  <c:v>-0.4424986425599029</c:v>
                </c:pt>
                <c:pt idx="545">
                  <c:v>-0.40634689837675575</c:v>
                </c:pt>
                <c:pt idx="546">
                  <c:v>-0.55656468878365173</c:v>
                </c:pt>
                <c:pt idx="547">
                  <c:v>-0.60634689837675571</c:v>
                </c:pt>
                <c:pt idx="548">
                  <c:v>-0.67855986598059403</c:v>
                </c:pt>
                <c:pt idx="549">
                  <c:v>0.27796862952911328</c:v>
                </c:pt>
                <c:pt idx="550">
                  <c:v>0.74908187362715184</c:v>
                </c:pt>
                <c:pt idx="551">
                  <c:v>-0.90036192243777946</c:v>
                </c:pt>
                <c:pt idx="552">
                  <c:v>-1.2136539743195636</c:v>
                </c:pt>
                <c:pt idx="553">
                  <c:v>9.2057179817999213E-3</c:v>
                </c:pt>
                <c:pt idx="554">
                  <c:v>-1.1907942820182003</c:v>
                </c:pt>
                <c:pt idx="555">
                  <c:v>-1.1907942820182003</c:v>
                </c:pt>
                <c:pt idx="556">
                  <c:v>-1.2040863338999843</c:v>
                </c:pt>
                <c:pt idx="557">
                  <c:v>-1.1907942820182003</c:v>
                </c:pt>
                <c:pt idx="558">
                  <c:v>-1.1040863338999842</c:v>
                </c:pt>
                <c:pt idx="559">
                  <c:v>1.449081873627152</c:v>
                </c:pt>
                <c:pt idx="560">
                  <c:v>2.0524678715611842</c:v>
                </c:pt>
                <c:pt idx="561">
                  <c:v>-0.76886316294375057</c:v>
                </c:pt>
                <c:pt idx="562">
                  <c:v>-0.45925698066936338</c:v>
                </c:pt>
                <c:pt idx="563">
                  <c:v>-0.74596492878757936</c:v>
                </c:pt>
                <c:pt idx="564">
                  <c:v>-0.63267287690579532</c:v>
                </c:pt>
                <c:pt idx="565">
                  <c:v>-0.53267287690579534</c:v>
                </c:pt>
                <c:pt idx="566">
                  <c:v>-0.20608877314222718</c:v>
                </c:pt>
                <c:pt idx="567">
                  <c:v>-0.1060887731422272</c:v>
                </c:pt>
                <c:pt idx="568">
                  <c:v>0.28061917497598876</c:v>
                </c:pt>
                <c:pt idx="569">
                  <c:v>-0.68584108443293157</c:v>
                </c:pt>
                <c:pt idx="570">
                  <c:v>-0.56264297860339563</c:v>
                </c:pt>
                <c:pt idx="571">
                  <c:v>-8.5541212759566942E-2</c:v>
                </c:pt>
                <c:pt idx="572">
                  <c:v>2.2357898217453678</c:v>
                </c:pt>
                <c:pt idx="573">
                  <c:v>0.48062580545847888</c:v>
                </c:pt>
                <c:pt idx="574">
                  <c:v>1.1959136661000156</c:v>
                </c:pt>
                <c:pt idx="575">
                  <c:v>-0.84396248954533637</c:v>
                </c:pt>
                <c:pt idx="576">
                  <c:v>-1.1439624895453364</c:v>
                </c:pt>
                <c:pt idx="577">
                  <c:v>-1.2705465933089046</c:v>
                </c:pt>
                <c:pt idx="578">
                  <c:v>-1.2705465933089046</c:v>
                </c:pt>
                <c:pt idx="579">
                  <c:v>-1.2971306970724727</c:v>
                </c:pt>
                <c:pt idx="580">
                  <c:v>-1.2705465933089046</c:v>
                </c:pt>
                <c:pt idx="581">
                  <c:v>0.11616135480931145</c:v>
                </c:pt>
                <c:pt idx="582">
                  <c:v>-0.97054659330890458</c:v>
                </c:pt>
                <c:pt idx="583">
                  <c:v>2.0693295623364478</c:v>
                </c:pt>
                <c:pt idx="584">
                  <c:v>-0.79217749948720406</c:v>
                </c:pt>
                <c:pt idx="585">
                  <c:v>-0.82571724007828373</c:v>
                </c:pt>
                <c:pt idx="586">
                  <c:v>-0.67254903255114751</c:v>
                </c:pt>
                <c:pt idx="587">
                  <c:v>-0.63267287690579532</c:v>
                </c:pt>
                <c:pt idx="588">
                  <c:v>-0.7927967212604432</c:v>
                </c:pt>
                <c:pt idx="589">
                  <c:v>-0.69279672126044312</c:v>
                </c:pt>
                <c:pt idx="590">
                  <c:v>-0.49279672126044316</c:v>
                </c:pt>
                <c:pt idx="591">
                  <c:v>0.19391122685777296</c:v>
                </c:pt>
                <c:pt idx="592">
                  <c:v>-0.43267287690579526</c:v>
                </c:pt>
                <c:pt idx="593">
                  <c:v>-0.77254903255114749</c:v>
                </c:pt>
                <c:pt idx="594">
                  <c:v>-0.75895710899599877</c:v>
                </c:pt>
                <c:pt idx="595">
                  <c:v>-0.42433402260927977</c:v>
                </c:pt>
                <c:pt idx="596">
                  <c:v>-0.2855412127595669</c:v>
                </c:pt>
                <c:pt idx="597">
                  <c:v>-5.0918126372847983E-2</c:v>
                </c:pt>
                <c:pt idx="598">
                  <c:v>0.62249776986358407</c:v>
                </c:pt>
                <c:pt idx="599">
                  <c:v>-1.1907942820182003</c:v>
                </c:pt>
                <c:pt idx="600">
                  <c:v>-1.2040863338999843</c:v>
                </c:pt>
                <c:pt idx="601">
                  <c:v>-1.2173783857817684</c:v>
                </c:pt>
                <c:pt idx="602">
                  <c:v>-1.2655807113592981</c:v>
                </c:pt>
                <c:pt idx="603">
                  <c:v>-1.3245921478438083</c:v>
                </c:pt>
                <c:pt idx="604">
                  <c:v>-1.2378841997255925</c:v>
                </c:pt>
                <c:pt idx="605">
                  <c:v>0.38621696306317244</c:v>
                </c:pt>
                <c:pt idx="606">
                  <c:v>-0.91378303693682761</c:v>
                </c:pt>
                <c:pt idx="607">
                  <c:v>2.0526772224720928</c:v>
                </c:pt>
                <c:pt idx="608">
                  <c:v>-0.74870599499691126</c:v>
                </c:pt>
                <c:pt idx="609">
                  <c:v>-0.82212189123334312</c:v>
                </c:pt>
                <c:pt idx="610">
                  <c:v>-0.70249342429728656</c:v>
                </c:pt>
                <c:pt idx="611">
                  <c:v>-0.75317869084961953</c:v>
                </c:pt>
                <c:pt idx="612">
                  <c:v>-0.74236957994263875</c:v>
                </c:pt>
                <c:pt idx="613">
                  <c:v>-0.66261726865193438</c:v>
                </c:pt>
                <c:pt idx="614">
                  <c:v>-0.71330253520426734</c:v>
                </c:pt>
                <c:pt idx="615">
                  <c:v>0.17340541291394862</c:v>
                </c:pt>
                <c:pt idx="616">
                  <c:v>-0.84949282124222258</c:v>
                </c:pt>
                <c:pt idx="617">
                  <c:v>-0.59971061164911854</c:v>
                </c:pt>
                <c:pt idx="618">
                  <c:v>0.16041323270552943</c:v>
                </c:pt>
                <c:pt idx="619">
                  <c:v>1.0083283709740323</c:v>
                </c:pt>
                <c:pt idx="620">
                  <c:v>0.84712118082374555</c:v>
                </c:pt>
                <c:pt idx="621">
                  <c:v>2.5950363190922481</c:v>
                </c:pt>
                <c:pt idx="622">
                  <c:v>-1.825573278953585E-2</c:v>
                </c:pt>
                <c:pt idx="623">
                  <c:v>-0.61825573278953594</c:v>
                </c:pt>
                <c:pt idx="624">
                  <c:v>-1.1182557327895359</c:v>
                </c:pt>
                <c:pt idx="625">
                  <c:v>-1.2182557327895358</c:v>
                </c:pt>
                <c:pt idx="626">
                  <c:v>-1.2182557327895358</c:v>
                </c:pt>
                <c:pt idx="627">
                  <c:v>-1.2182557327895358</c:v>
                </c:pt>
                <c:pt idx="628">
                  <c:v>-1.2315477846713199</c:v>
                </c:pt>
                <c:pt idx="629">
                  <c:v>-4.4839836553103973E-2</c:v>
                </c:pt>
                <c:pt idx="630">
                  <c:v>-7.4466218825550712E-3</c:v>
                </c:pt>
                <c:pt idx="631">
                  <c:v>2.6058454299992282</c:v>
                </c:pt>
                <c:pt idx="632">
                  <c:v>-0.25427841435541887</c:v>
                </c:pt>
                <c:pt idx="633">
                  <c:v>-0.59258737034953468</c:v>
                </c:pt>
                <c:pt idx="634">
                  <c:v>-0.4528402773214466</c:v>
                </c:pt>
                <c:pt idx="635">
                  <c:v>-0.56600326658596645</c:v>
                </c:pt>
                <c:pt idx="636">
                  <c:v>-0.95143741472589527</c:v>
                </c:pt>
                <c:pt idx="637">
                  <c:v>-0.76224652563287609</c:v>
                </c:pt>
                <c:pt idx="638">
                  <c:v>9.8955706252685793E-3</c:v>
                </c:pt>
                <c:pt idx="639">
                  <c:v>0.69660351874348447</c:v>
                </c:pt>
                <c:pt idx="640">
                  <c:v>-0.26508752526239965</c:v>
                </c:pt>
                <c:pt idx="641">
                  <c:v>0.76041323270552907</c:v>
                </c:pt>
                <c:pt idx="642">
                  <c:v>-0.37976279461318763</c:v>
                </c:pt>
                <c:pt idx="643">
                  <c:v>-0.83958676729447079</c:v>
                </c:pt>
                <c:pt idx="644">
                  <c:v>6.0413232705529341E-2</c:v>
                </c:pt>
                <c:pt idx="645">
                  <c:v>1.310969436640598</c:v>
                </c:pt>
                <c:pt idx="646">
                  <c:v>-0.80232261524118598</c:v>
                </c:pt>
                <c:pt idx="647">
                  <c:v>-0.95287881917625472</c:v>
                </c:pt>
                <c:pt idx="648">
                  <c:v>-0.20266102876935888</c:v>
                </c:pt>
                <c:pt idx="649">
                  <c:v>-0.77607692500579084</c:v>
                </c:pt>
                <c:pt idx="650">
                  <c:v>-1.1255207210707221</c:v>
                </c:pt>
                <c:pt idx="651">
                  <c:v>-1.1255207210707221</c:v>
                </c:pt>
                <c:pt idx="652">
                  <c:v>-1.1350883614903013</c:v>
                </c:pt>
                <c:pt idx="653">
                  <c:v>-0.88564456542536973</c:v>
                </c:pt>
                <c:pt idx="654">
                  <c:v>-1.0457684097800177</c:v>
                </c:pt>
                <c:pt idx="655">
                  <c:v>-0.89632461371508643</c:v>
                </c:pt>
                <c:pt idx="656">
                  <c:v>0.46752364210176656</c:v>
                </c:pt>
                <c:pt idx="657">
                  <c:v>-0.64434665045620576</c:v>
                </c:pt>
                <c:pt idx="658">
                  <c:v>1.7074510239662644</c:v>
                </c:pt>
                <c:pt idx="659">
                  <c:v>1.2650501809072727</c:v>
                </c:pt>
                <c:pt idx="660">
                  <c:v>-0.10807852802013218</c:v>
                </c:pt>
                <c:pt idx="661">
                  <c:v>0.1398366102483708</c:v>
                </c:pt>
                <c:pt idx="662">
                  <c:v>-3.3579285988061147E-2</c:v>
                </c:pt>
                <c:pt idx="663">
                  <c:v>1.3800126375670878</c:v>
                </c:pt>
                <c:pt idx="664">
                  <c:v>1.040423669230762</c:v>
                </c:pt>
                <c:pt idx="665">
                  <c:v>2.20054751358541</c:v>
                </c:pt>
                <c:pt idx="666">
                  <c:v>0.26067135794005791</c:v>
                </c:pt>
                <c:pt idx="667">
                  <c:v>0.34737930605827372</c:v>
                </c:pt>
                <c:pt idx="668">
                  <c:v>0.82079520229470582</c:v>
                </c:pt>
                <c:pt idx="669">
                  <c:v>0.74737930605827385</c:v>
                </c:pt>
                <c:pt idx="670">
                  <c:v>2.2340872541764893</c:v>
                </c:pt>
                <c:pt idx="671">
                  <c:v>-0.54458171131857547</c:v>
                </c:pt>
                <c:pt idx="672">
                  <c:v>-0.7578737632003596</c:v>
                </c:pt>
                <c:pt idx="673">
                  <c:v>-0.88445786696392759</c:v>
                </c:pt>
                <c:pt idx="674">
                  <c:v>-1.1110419707274959</c:v>
                </c:pt>
                <c:pt idx="675">
                  <c:v>-0.92433402260927977</c:v>
                </c:pt>
                <c:pt idx="676">
                  <c:v>-0.92433402260927977</c:v>
                </c:pt>
                <c:pt idx="677">
                  <c:v>-0.15091812637284785</c:v>
                </c:pt>
                <c:pt idx="678">
                  <c:v>-0.62433402260927995</c:v>
                </c:pt>
                <c:pt idx="679">
                  <c:v>2.2756659773907204</c:v>
                </c:pt>
                <c:pt idx="680">
                  <c:v>1.3487820019537873</c:v>
                </c:pt>
                <c:pt idx="681">
                  <c:v>-0.79913313631471561</c:v>
                </c:pt>
                <c:pt idx="682">
                  <c:v>-0.74596492878757936</c:v>
                </c:pt>
                <c:pt idx="683">
                  <c:v>-0.7326728769057953</c:v>
                </c:pt>
                <c:pt idx="684">
                  <c:v>-0.70608877314222718</c:v>
                </c:pt>
                <c:pt idx="685">
                  <c:v>-0.69279672126044312</c:v>
                </c:pt>
                <c:pt idx="686">
                  <c:v>-0.32770699495618882</c:v>
                </c:pt>
                <c:pt idx="687">
                  <c:v>-0.45429109871975681</c:v>
                </c:pt>
                <c:pt idx="688">
                  <c:v>0.77092247193914543</c:v>
                </c:pt>
                <c:pt idx="689">
                  <c:v>-0.36895368370620685</c:v>
                </c:pt>
                <c:pt idx="690">
                  <c:v>-0.4324635259948868</c:v>
                </c:pt>
                <c:pt idx="691">
                  <c:v>-0.37233968164023912</c:v>
                </c:pt>
                <c:pt idx="692">
                  <c:v>-0.19784043960816788</c:v>
                </c:pt>
                <c:pt idx="693">
                  <c:v>0.78174426721046397</c:v>
                </c:pt>
                <c:pt idx="694">
                  <c:v>0.5950363190922483</c:v>
                </c:pt>
                <c:pt idx="695">
                  <c:v>-0.99167162902596773</c:v>
                </c:pt>
                <c:pt idx="696">
                  <c:v>-1.0182557327895359</c:v>
                </c:pt>
                <c:pt idx="697">
                  <c:v>-1.0941545700007711</c:v>
                </c:pt>
                <c:pt idx="698">
                  <c:v>-1.2074466218825552</c:v>
                </c:pt>
                <c:pt idx="699">
                  <c:v>-1.0074466218825551</c:v>
                </c:pt>
                <c:pt idx="700">
                  <c:v>-1.2315477846713199</c:v>
                </c:pt>
                <c:pt idx="701">
                  <c:v>-0.20744662188255503</c:v>
                </c:pt>
                <c:pt idx="702">
                  <c:v>-8.0862518118987037E-2</c:v>
                </c:pt>
                <c:pt idx="703">
                  <c:v>2.5191374818810126</c:v>
                </c:pt>
                <c:pt idx="704">
                  <c:v>-0.59305484649497164</c:v>
                </c:pt>
                <c:pt idx="705">
                  <c:v>-0.76647074273140359</c:v>
                </c:pt>
                <c:pt idx="706">
                  <c:v>-0.7265945870860514</c:v>
                </c:pt>
                <c:pt idx="707">
                  <c:v>-0.71330253520426734</c:v>
                </c:pt>
                <c:pt idx="708">
                  <c:v>-0.71330253520426734</c:v>
                </c:pt>
                <c:pt idx="709">
                  <c:v>-0.73988663896783546</c:v>
                </c:pt>
                <c:pt idx="710">
                  <c:v>0.16011336103216456</c:v>
                </c:pt>
                <c:pt idx="711">
                  <c:v>-0.73988663896783546</c:v>
                </c:pt>
                <c:pt idx="712">
                  <c:v>-0.3531786908496195</c:v>
                </c:pt>
                <c:pt idx="713">
                  <c:v>-0.41668853313829946</c:v>
                </c:pt>
                <c:pt idx="714">
                  <c:v>-0.24327263690186762</c:v>
                </c:pt>
                <c:pt idx="715">
                  <c:v>-0.83184765634468472</c:v>
                </c:pt>
                <c:pt idx="716">
                  <c:v>-0.54513970822646884</c:v>
                </c:pt>
                <c:pt idx="717">
                  <c:v>0.93242953376279702</c:v>
                </c:pt>
                <c:pt idx="718">
                  <c:v>2.919137481881013</c:v>
                </c:pt>
                <c:pt idx="719">
                  <c:v>-0.10496368090775188</c:v>
                </c:pt>
                <c:pt idx="720">
                  <c:v>-1.0049636809077518</c:v>
                </c:pt>
                <c:pt idx="721">
                  <c:v>-1.0182557327895359</c:v>
                </c:pt>
                <c:pt idx="722">
                  <c:v>-1.2182557327895358</c:v>
                </c:pt>
                <c:pt idx="723">
                  <c:v>-1.2182557327895358</c:v>
                </c:pt>
                <c:pt idx="724">
                  <c:v>-1.0182557327895359</c:v>
                </c:pt>
                <c:pt idx="725">
                  <c:v>0.69503631909224795</c:v>
                </c:pt>
                <c:pt idx="726">
                  <c:v>-0.30496368090775205</c:v>
                </c:pt>
                <c:pt idx="727">
                  <c:v>2.5950363190922481</c:v>
                </c:pt>
                <c:pt idx="728">
                  <c:v>1.0631023112425142E-2</c:v>
                </c:pt>
                <c:pt idx="729">
                  <c:v>-0.86647074273140356</c:v>
                </c:pt>
                <c:pt idx="730">
                  <c:v>-0.79416725436510904</c:v>
                </c:pt>
                <c:pt idx="731">
                  <c:v>-0.75317869084961953</c:v>
                </c:pt>
                <c:pt idx="732">
                  <c:v>-0.83988663896783544</c:v>
                </c:pt>
                <c:pt idx="733">
                  <c:v>-0.7265945870860514</c:v>
                </c:pt>
                <c:pt idx="734">
                  <c:v>-0.73988663896783546</c:v>
                </c:pt>
                <c:pt idx="735">
                  <c:v>0.1468213091503805</c:v>
                </c:pt>
                <c:pt idx="736">
                  <c:v>-0.38933043503276676</c:v>
                </c:pt>
                <c:pt idx="737">
                  <c:v>-0.47942438108501473</c:v>
                </c:pt>
                <c:pt idx="738">
                  <c:v>-0.64249864255990285</c:v>
                </c:pt>
                <c:pt idx="739">
                  <c:v>-0.74249864255990294</c:v>
                </c:pt>
                <c:pt idx="740">
                  <c:v>-0.74249864255990294</c:v>
                </c:pt>
                <c:pt idx="741">
                  <c:v>-1.089030563359402</c:v>
                </c:pt>
                <c:pt idx="742">
                  <c:v>-0.39167162902596786</c:v>
                </c:pt>
                <c:pt idx="743">
                  <c:v>-0.79167162902596777</c:v>
                </c:pt>
                <c:pt idx="744">
                  <c:v>-9.1671629025967816E-2</c:v>
                </c:pt>
                <c:pt idx="745">
                  <c:v>-0.99167162902596773</c:v>
                </c:pt>
                <c:pt idx="746">
                  <c:v>-1.2278233732091151</c:v>
                </c:pt>
                <c:pt idx="747">
                  <c:v>-1.0373910136286941</c:v>
                </c:pt>
                <c:pt idx="748">
                  <c:v>-1.1517954733806155</c:v>
                </c:pt>
                <c:pt idx="749">
                  <c:v>-0.97465516568197863</c:v>
                </c:pt>
                <c:pt idx="750">
                  <c:v>-0.42521136961704742</c:v>
                </c:pt>
                <c:pt idx="751">
                  <c:v>3.274788630382953</c:v>
                </c:pt>
                <c:pt idx="752">
                  <c:v>1.2479046549460195</c:v>
                </c:pt>
                <c:pt idx="753">
                  <c:v>-0.70001048332248328</c:v>
                </c:pt>
                <c:pt idx="754">
                  <c:v>-0.62287017562384639</c:v>
                </c:pt>
                <c:pt idx="755">
                  <c:v>-0.72287017562384637</c:v>
                </c:pt>
                <c:pt idx="756">
                  <c:v>-0.70957812374206231</c:v>
                </c:pt>
                <c:pt idx="757">
                  <c:v>-0.54684227579534705</c:v>
                </c:pt>
                <c:pt idx="758">
                  <c:v>0.17974182796822125</c:v>
                </c:pt>
                <c:pt idx="759">
                  <c:v>-0.42025817203177884</c:v>
                </c:pt>
                <c:pt idx="760">
                  <c:v>9.3033879850005219E-2</c:v>
                </c:pt>
                <c:pt idx="761">
                  <c:v>-0.1704759624386748</c:v>
                </c:pt>
                <c:pt idx="762">
                  <c:v>-0.25225657046209204</c:v>
                </c:pt>
                <c:pt idx="763">
                  <c:v>2.734164190347097</c:v>
                </c:pt>
                <c:pt idx="764">
                  <c:v>4.5329227198596955</c:v>
                </c:pt>
                <c:pt idx="765">
                  <c:v>1.7196306679779114</c:v>
                </c:pt>
                <c:pt idx="766">
                  <c:v>0.77080609368621911</c:v>
                </c:pt>
                <c:pt idx="767">
                  <c:v>0.15254815985482839</c:v>
                </c:pt>
                <c:pt idx="768">
                  <c:v>-1.0776312927536804</c:v>
                </c:pt>
                <c:pt idx="769">
                  <c:v>-1.169305122821503</c:v>
                </c:pt>
                <c:pt idx="770">
                  <c:v>-1.0838386451906885</c:v>
                </c:pt>
                <c:pt idx="771">
                  <c:v>-1.0838386451906885</c:v>
                </c:pt>
                <c:pt idx="772">
                  <c:v>-1.0971306970724726</c:v>
                </c:pt>
                <c:pt idx="773">
                  <c:v>-1.2971306970724727</c:v>
                </c:pt>
                <c:pt idx="774">
                  <c:v>2.8693029275275173E-3</c:v>
                </c:pt>
                <c:pt idx="775">
                  <c:v>1.1294534066910953</c:v>
                </c:pt>
                <c:pt idx="776">
                  <c:v>0.91371695568931588</c:v>
                </c:pt>
                <c:pt idx="777">
                  <c:v>-0.45892494620515123</c:v>
                </c:pt>
                <c:pt idx="778">
                  <c:v>-0.96696392882830184</c:v>
                </c:pt>
                <c:pt idx="779">
                  <c:v>-0.9054695513689881</c:v>
                </c:pt>
                <c:pt idx="780">
                  <c:v>-0.89217749948720404</c:v>
                </c:pt>
                <c:pt idx="781">
                  <c:v>-0.77888544760542</c:v>
                </c:pt>
                <c:pt idx="782">
                  <c:v>-0.87888544760541998</c:v>
                </c:pt>
                <c:pt idx="783">
                  <c:v>0.10782250051279596</c:v>
                </c:pt>
                <c:pt idx="784">
                  <c:v>-1.0150757336433753</c:v>
                </c:pt>
                <c:pt idx="785">
                  <c:v>-0.74165983740694341</c:v>
                </c:pt>
                <c:pt idx="786">
                  <c:v>-0.95495188928872743</c:v>
                </c:pt>
                <c:pt idx="787">
                  <c:v>-0.83543965306658841</c:v>
                </c:pt>
                <c:pt idx="788">
                  <c:v>-0.93175378345919158</c:v>
                </c:pt>
                <c:pt idx="789">
                  <c:v>-0.31042274895425681</c:v>
                </c:pt>
                <c:pt idx="790">
                  <c:v>0.68957725104574319</c:v>
                </c:pt>
                <c:pt idx="791">
                  <c:v>-1.1370068527178248</c:v>
                </c:pt>
                <c:pt idx="792">
                  <c:v>-1.1237148008360407</c:v>
                </c:pt>
                <c:pt idx="793">
                  <c:v>-1.2502989045996089</c:v>
                </c:pt>
                <c:pt idx="794">
                  <c:v>-1.2635909564813934</c:v>
                </c:pt>
                <c:pt idx="795">
                  <c:v>-1.1635909564813933</c:v>
                </c:pt>
                <c:pt idx="796">
                  <c:v>-1.2768830083631775</c:v>
                </c:pt>
                <c:pt idx="797">
                  <c:v>-1.2901750602449615</c:v>
                </c:pt>
                <c:pt idx="798">
                  <c:v>-1.0901750602449616</c:v>
                </c:pt>
                <c:pt idx="799">
                  <c:v>0.16299314728217507</c:v>
                </c:pt>
                <c:pt idx="800">
                  <c:v>3.0028693029275275</c:v>
                </c:pt>
                <c:pt idx="801">
                  <c:v>0.50286930292752707</c:v>
                </c:pt>
                <c:pt idx="802">
                  <c:v>-0.80516967969562336</c:v>
                </c:pt>
                <c:pt idx="803">
                  <c:v>7.0347064759497284</c:v>
                </c:pt>
                <c:pt idx="804">
                  <c:v>1.4479985278315128</c:v>
                </c:pt>
                <c:pt idx="805">
                  <c:v>-0.12541736840491913</c:v>
                </c:pt>
                <c:pt idx="806">
                  <c:v>2.8878746834768654</c:v>
                </c:pt>
                <c:pt idx="807">
                  <c:v>-0.72541736840491899</c:v>
                </c:pt>
                <c:pt idx="808">
                  <c:v>-0.76529352405027118</c:v>
                </c:pt>
                <c:pt idx="809">
                  <c:v>-0.57858557593205528</c:v>
                </c:pt>
                <c:pt idx="810">
                  <c:v>-7.8585575932055285E-2</c:v>
                </c:pt>
                <c:pt idx="811">
                  <c:v>-0.11846173157740747</c:v>
                </c:pt>
                <c:pt idx="812">
                  <c:v>-0.58153599305229564</c:v>
                </c:pt>
                <c:pt idx="813">
                  <c:v>-1.1805966423260816E-2</c:v>
                </c:pt>
                <c:pt idx="814">
                  <c:v>0.68819403357673936</c:v>
                </c:pt>
                <c:pt idx="815">
                  <c:v>-1.2583378872227597</c:v>
                </c:pt>
                <c:pt idx="816">
                  <c:v>-0.67162993910454372</c:v>
                </c:pt>
                <c:pt idx="817">
                  <c:v>0.15495416465902445</c:v>
                </c:pt>
                <c:pt idx="818">
                  <c:v>-0.71846173157740745</c:v>
                </c:pt>
                <c:pt idx="819">
                  <c:v>-0.4583378872227597</c:v>
                </c:pt>
                <c:pt idx="820">
                  <c:v>-0.57162993910454363</c:v>
                </c:pt>
                <c:pt idx="821">
                  <c:v>-0.55833788722275957</c:v>
                </c:pt>
                <c:pt idx="822">
                  <c:v>0.20675183908149464</c:v>
                </c:pt>
                <c:pt idx="823">
                  <c:v>-0.26666405715493724</c:v>
                </c:pt>
                <c:pt idx="824">
                  <c:v>0.42141442406794472</c:v>
                </c:pt>
                <c:pt idx="825">
                  <c:v>-0.56897939365766814</c:v>
                </c:pt>
                <c:pt idx="826">
                  <c:v>0.35760471010590011</c:v>
                </c:pt>
                <c:pt idx="827">
                  <c:v>0.170896761987684</c:v>
                </c:pt>
                <c:pt idx="828">
                  <c:v>-0.6523013438418519</c:v>
                </c:pt>
                <c:pt idx="829">
                  <c:v>-1.0486154742344551</c:v>
                </c:pt>
                <c:pt idx="830">
                  <c:v>-1.0353234223526711</c:v>
                </c:pt>
                <c:pt idx="831">
                  <c:v>-0.84861547423445494</c:v>
                </c:pt>
                <c:pt idx="832">
                  <c:v>-0.92541736840491906</c:v>
                </c:pt>
                <c:pt idx="833">
                  <c:v>0.43470647594972878</c:v>
                </c:pt>
                <c:pt idx="834">
                  <c:v>1.5347064759497284</c:v>
                </c:pt>
                <c:pt idx="835">
                  <c:v>0.59483032030437677</c:v>
                </c:pt>
                <c:pt idx="836">
                  <c:v>-0.29713069707247275</c:v>
                </c:pt>
                <c:pt idx="837">
                  <c:v>0.80286930292752734</c:v>
                </c:pt>
                <c:pt idx="838">
                  <c:v>-0.81042274895425681</c:v>
                </c:pt>
                <c:pt idx="839">
                  <c:v>-0.71042274895425672</c:v>
                </c:pt>
                <c:pt idx="840">
                  <c:v>-0.63700685271782476</c:v>
                </c:pt>
                <c:pt idx="841">
                  <c:v>-0.37688300836317756</c:v>
                </c:pt>
                <c:pt idx="842">
                  <c:v>-0.49850123017713854</c:v>
                </c:pt>
                <c:pt idx="843">
                  <c:v>-0.52508533394070711</c:v>
                </c:pt>
                <c:pt idx="844">
                  <c:v>-0.22508533394070707</c:v>
                </c:pt>
                <c:pt idx="845">
                  <c:v>0.73640904351860659</c:v>
                </c:pt>
                <c:pt idx="846">
                  <c:v>2.5364090435186064</c:v>
                </c:pt>
                <c:pt idx="847">
                  <c:v>0.84166211277724035</c:v>
                </c:pt>
                <c:pt idx="848">
                  <c:v>-0.75863775889612439</c:v>
                </c:pt>
                <c:pt idx="849">
                  <c:v>-0.53205365513255631</c:v>
                </c:pt>
                <c:pt idx="850">
                  <c:v>-0.75230134384185188</c:v>
                </c:pt>
                <c:pt idx="851">
                  <c:v>-0.76062751377402937</c:v>
                </c:pt>
                <c:pt idx="852">
                  <c:v>-0.74733546189224531</c:v>
                </c:pt>
                <c:pt idx="853">
                  <c:v>-0.74733546189224531</c:v>
                </c:pt>
                <c:pt idx="854">
                  <c:v>-0.74733546189224531</c:v>
                </c:pt>
                <c:pt idx="855">
                  <c:v>0.7044622125302249</c:v>
                </c:pt>
                <c:pt idx="856">
                  <c:v>0.46458605688487298</c:v>
                </c:pt>
                <c:pt idx="857">
                  <c:v>-0.34870599499691135</c:v>
                </c:pt>
                <c:pt idx="858">
                  <c:v>-0.42550788916737536</c:v>
                </c:pt>
                <c:pt idx="859">
                  <c:v>-7.759275089887252E-2</c:v>
                </c:pt>
                <c:pt idx="860">
                  <c:v>0.89582314533755936</c:v>
                </c:pt>
                <c:pt idx="861">
                  <c:v>0.18621696306317226</c:v>
                </c:pt>
                <c:pt idx="862">
                  <c:v>0.48621696306317252</c:v>
                </c:pt>
                <c:pt idx="863">
                  <c:v>0.15963285929960414</c:v>
                </c:pt>
                <c:pt idx="864">
                  <c:v>-1.1054568670046501</c:v>
                </c:pt>
                <c:pt idx="865">
                  <c:v>-0.91874891888643417</c:v>
                </c:pt>
                <c:pt idx="866">
                  <c:v>-1.0453330226500024</c:v>
                </c:pt>
                <c:pt idx="867">
                  <c:v>-0.83204097076821826</c:v>
                </c:pt>
                <c:pt idx="868">
                  <c:v>-1.0453330226500024</c:v>
                </c:pt>
                <c:pt idx="869">
                  <c:v>0.75466697734999766</c:v>
                </c:pt>
                <c:pt idx="870">
                  <c:v>3.2546669773499977</c:v>
                </c:pt>
                <c:pt idx="871">
                  <c:v>1.99454313299535</c:v>
                </c:pt>
                <c:pt idx="872">
                  <c:v>-0.76696392882830189</c:v>
                </c:pt>
                <c:pt idx="873">
                  <c:v>-0.88858215064226342</c:v>
                </c:pt>
                <c:pt idx="874">
                  <c:v>-0.8619980468786953</c:v>
                </c:pt>
                <c:pt idx="875">
                  <c:v>-0.92212189123334309</c:v>
                </c:pt>
                <c:pt idx="876">
                  <c:v>-0.78224573558799093</c:v>
                </c:pt>
                <c:pt idx="877">
                  <c:v>-0.75566163182442281</c:v>
                </c:pt>
                <c:pt idx="878">
                  <c:v>-6.8953683706206803E-2</c:v>
                </c:pt>
                <c:pt idx="879">
                  <c:v>-0.25566163182442292</c:v>
                </c:pt>
                <c:pt idx="880">
                  <c:v>-0.89553778746977497</c:v>
                </c:pt>
                <c:pt idx="881">
                  <c:v>-0.47233968164023898</c:v>
                </c:pt>
                <c:pt idx="882">
                  <c:v>0.78390162656044149</c:v>
                </c:pt>
                <c:pt idx="883">
                  <c:v>-0.44037982506473372</c:v>
                </c:pt>
                <c:pt idx="884">
                  <c:v>-0.58858215064226349</c:v>
                </c:pt>
                <c:pt idx="885">
                  <c:v>-0.61746890654422448</c:v>
                </c:pt>
                <c:pt idx="886">
                  <c:v>1.444025470915089</c:v>
                </c:pt>
                <c:pt idx="887">
                  <c:v>-0.12106425538916521</c:v>
                </c:pt>
                <c:pt idx="888">
                  <c:v>-0.9343563072709492</c:v>
                </c:pt>
                <c:pt idx="889">
                  <c:v>-0.64764835915273333</c:v>
                </c:pt>
                <c:pt idx="890">
                  <c:v>-0.46094041103451733</c:v>
                </c:pt>
                <c:pt idx="891">
                  <c:v>-0.68752451479808552</c:v>
                </c:pt>
                <c:pt idx="892">
                  <c:v>-0.68752451479808552</c:v>
                </c:pt>
                <c:pt idx="893">
                  <c:v>0.59918343332013047</c:v>
                </c:pt>
                <c:pt idx="894">
                  <c:v>0.60286930292752716</c:v>
                </c:pt>
                <c:pt idx="895">
                  <c:v>1.9693295623364477</c:v>
                </c:pt>
                <c:pt idx="896">
                  <c:v>0.84613145650691157</c:v>
                </c:pt>
                <c:pt idx="897">
                  <c:v>-1.0884916298798073</c:v>
                </c:pt>
                <c:pt idx="898">
                  <c:v>-0.85230134384185186</c:v>
                </c:pt>
                <c:pt idx="899">
                  <c:v>-0.83900929196006779</c:v>
                </c:pt>
                <c:pt idx="900">
                  <c:v>-0.72571724007828375</c:v>
                </c:pt>
                <c:pt idx="901">
                  <c:v>-0.81242518819649967</c:v>
                </c:pt>
                <c:pt idx="902">
                  <c:v>-0.81242518819649967</c:v>
                </c:pt>
                <c:pt idx="903">
                  <c:v>7.4282759921716179E-2</c:v>
                </c:pt>
                <c:pt idx="904">
                  <c:v>0.33440660427636404</c:v>
                </c:pt>
                <c:pt idx="905">
                  <c:v>-0.36559339572363592</c:v>
                </c:pt>
                <c:pt idx="906">
                  <c:v>9.4530448631011899E-2</c:v>
                </c:pt>
                <c:pt idx="907">
                  <c:v>-0.21507573364337551</c:v>
                </c:pt>
                <c:pt idx="908">
                  <c:v>2.8195473527433439</c:v>
                </c:pt>
                <c:pt idx="909">
                  <c:v>1.3098506497065001</c:v>
                </c:pt>
                <c:pt idx="910">
                  <c:v>0.63304875553603601</c:v>
                </c:pt>
                <c:pt idx="911">
                  <c:v>-1.3320409707682184</c:v>
                </c:pt>
                <c:pt idx="912">
                  <c:v>-1.1802432963457479</c:v>
                </c:pt>
                <c:pt idx="913">
                  <c:v>-1.2777603553709447</c:v>
                </c:pt>
                <c:pt idx="914">
                  <c:v>-1.0777603553709447</c:v>
                </c:pt>
                <c:pt idx="915">
                  <c:v>-0.97776035537094463</c:v>
                </c:pt>
                <c:pt idx="916">
                  <c:v>-0.96446830348916057</c:v>
                </c:pt>
                <c:pt idx="917">
                  <c:v>0.28761655824233645</c:v>
                </c:pt>
                <c:pt idx="918">
                  <c:v>2.5009772912885309E-2</c:v>
                </c:pt>
                <c:pt idx="919">
                  <c:v>1.2972227405167238</c:v>
                </c:pt>
                <c:pt idx="920">
                  <c:v>-0.78948520760149221</c:v>
                </c:pt>
                <c:pt idx="921">
                  <c:v>-0.91268331343102826</c:v>
                </c:pt>
                <c:pt idx="922">
                  <c:v>-0.8993912615492442</c:v>
                </c:pt>
                <c:pt idx="923">
                  <c:v>-0.87280715778567608</c:v>
                </c:pt>
                <c:pt idx="924">
                  <c:v>-0.91159996763538909</c:v>
                </c:pt>
                <c:pt idx="925">
                  <c:v>-0.8717238119900369</c:v>
                </c:pt>
                <c:pt idx="926">
                  <c:v>-0.65843176010825288</c:v>
                </c:pt>
                <c:pt idx="927">
                  <c:v>0.94156823989174732</c:v>
                </c:pt>
                <c:pt idx="928">
                  <c:v>-0.86908274632347104</c:v>
                </c:pt>
                <c:pt idx="929">
                  <c:v>-0.32225095385060731</c:v>
                </c:pt>
                <c:pt idx="930">
                  <c:v>-0.27246874425750311</c:v>
                </c:pt>
                <c:pt idx="931">
                  <c:v>-0.28207492653189048</c:v>
                </c:pt>
                <c:pt idx="932">
                  <c:v>2.5392561079730442</c:v>
                </c:pt>
                <c:pt idx="933">
                  <c:v>0.31267200420947594</c:v>
                </c:pt>
                <c:pt idx="934">
                  <c:v>0.53553169651083921</c:v>
                </c:pt>
                <c:pt idx="935">
                  <c:v>-1.0910524072527288</c:v>
                </c:pt>
                <c:pt idx="936">
                  <c:v>-1.1176365110162969</c:v>
                </c:pt>
                <c:pt idx="937">
                  <c:v>-1.2309285628980808</c:v>
                </c:pt>
                <c:pt idx="938">
                  <c:v>-0.73700685271782485</c:v>
                </c:pt>
                <c:pt idx="939">
                  <c:v>-0.84670355575466827</c:v>
                </c:pt>
                <c:pt idx="940">
                  <c:v>-0.64670355575466831</c:v>
                </c:pt>
                <c:pt idx="941">
                  <c:v>0.87491466605929302</c:v>
                </c:pt>
                <c:pt idx="942">
                  <c:v>0.56162261417750914</c:v>
                </c:pt>
                <c:pt idx="943">
                  <c:v>2.0749146660592932</c:v>
                </c:pt>
                <c:pt idx="944">
                  <c:v>-0.82724254575167555</c:v>
                </c:pt>
                <c:pt idx="945">
                  <c:v>0.21139213940627544</c:v>
                </c:pt>
                <c:pt idx="946">
                  <c:v>1.5631898138287457</c:v>
                </c:pt>
                <c:pt idx="947">
                  <c:v>-1.121502669460104</c:v>
                </c:pt>
                <c:pt idx="948">
                  <c:v>-1.0082106175783201</c:v>
                </c:pt>
                <c:pt idx="949">
                  <c:v>-1.0215026694601042</c:v>
                </c:pt>
                <c:pt idx="950">
                  <c:v>-1.121502669460104</c:v>
                </c:pt>
                <c:pt idx="951">
                  <c:v>1.165205278658112</c:v>
                </c:pt>
                <c:pt idx="952">
                  <c:v>2.655599096383725</c:v>
                </c:pt>
                <c:pt idx="953">
                  <c:v>3.6905093700794707</c:v>
                </c:pt>
                <c:pt idx="954">
                  <c:v>0.67693013088865928</c:v>
                </c:pt>
                <c:pt idx="955">
                  <c:v>2.8251324564661884</c:v>
                </c:pt>
                <c:pt idx="956">
                  <c:v>2.1639252663159025</c:v>
                </c:pt>
                <c:pt idx="957">
                  <c:v>0.7506332144341179</c:v>
                </c:pt>
                <c:pt idx="958">
                  <c:v>-1.4108611630251957</c:v>
                </c:pt>
                <c:pt idx="959">
                  <c:v>-0.22415321490697981</c:v>
                </c:pt>
                <c:pt idx="960">
                  <c:v>1.162554733211236</c:v>
                </c:pt>
                <c:pt idx="961">
                  <c:v>0.54926268132945166</c:v>
                </c:pt>
                <c:pt idx="962">
                  <c:v>0.43597062944766751</c:v>
                </c:pt>
                <c:pt idx="963">
                  <c:v>0.52267857756588354</c:v>
                </c:pt>
                <c:pt idx="964">
                  <c:v>0.63237528060272696</c:v>
                </c:pt>
                <c:pt idx="965">
                  <c:v>1.2323752806027271</c:v>
                </c:pt>
                <c:pt idx="966">
                  <c:v>2.2323752806027271</c:v>
                </c:pt>
                <c:pt idx="967">
                  <c:v>1.6722514362480794</c:v>
                </c:pt>
                <c:pt idx="968">
                  <c:v>1.5506332144341177</c:v>
                </c:pt>
                <c:pt idx="969">
                  <c:v>0.52541964377521588</c:v>
                </c:pt>
                <c:pt idx="970">
                  <c:v>2.3652957994205681</c:v>
                </c:pt>
                <c:pt idx="971">
                  <c:v>0.63038552572482232</c:v>
                </c:pt>
                <c:pt idx="972">
                  <c:v>2.9087673039108606</c:v>
                </c:pt>
                <c:pt idx="973">
                  <c:v>-0.30452474797092322</c:v>
                </c:pt>
                <c:pt idx="974">
                  <c:v>-0.29123269608913915</c:v>
                </c:pt>
                <c:pt idx="975">
                  <c:v>-0.39123269608913902</c:v>
                </c:pt>
                <c:pt idx="976">
                  <c:v>-0.51781679985270723</c:v>
                </c:pt>
                <c:pt idx="977">
                  <c:v>5.5599096383724733E-2</c:v>
                </c:pt>
                <c:pt idx="978">
                  <c:v>0.25559909638372469</c:v>
                </c:pt>
                <c:pt idx="979">
                  <c:v>0.99050937007947026</c:v>
                </c:pt>
                <c:pt idx="980">
                  <c:v>0.21203707113097559</c:v>
                </c:pt>
                <c:pt idx="981">
                  <c:v>0.27721731819768602</c:v>
                </c:pt>
                <c:pt idx="982">
                  <c:v>-7.0985007379843479E-2</c:v>
                </c:pt>
                <c:pt idx="983">
                  <c:v>-1.3975691111434116</c:v>
                </c:pt>
                <c:pt idx="984">
                  <c:v>-0.72167027393217653</c:v>
                </c:pt>
                <c:pt idx="985">
                  <c:v>-0.32167027393217662</c:v>
                </c:pt>
                <c:pt idx="986">
                  <c:v>-0.32167027393217662</c:v>
                </c:pt>
                <c:pt idx="987">
                  <c:v>-7.4580356224784206E-2</c:v>
                </c:pt>
                <c:pt idx="988">
                  <c:v>0.81820588171317565</c:v>
                </c:pt>
                <c:pt idx="989">
                  <c:v>-8.179411828682448E-2</c:v>
                </c:pt>
                <c:pt idx="990">
                  <c:v>-0.25769295549805959</c:v>
                </c:pt>
                <c:pt idx="991">
                  <c:v>-0.24440090361627531</c:v>
                </c:pt>
                <c:pt idx="992">
                  <c:v>-0.1178167998527071</c:v>
                </c:pt>
                <c:pt idx="993">
                  <c:v>-0.11644626674804126</c:v>
                </c:pt>
                <c:pt idx="994">
                  <c:v>1.1101378370155266</c:v>
                </c:pt>
                <c:pt idx="995">
                  <c:v>-0.30187420252404751</c:v>
                </c:pt>
                <c:pt idx="996">
                  <c:v>-0.68858215064226347</c:v>
                </c:pt>
                <c:pt idx="997">
                  <c:v>-0.13818407139895728</c:v>
                </c:pt>
                <c:pt idx="998">
                  <c:v>0.76181592860104286</c:v>
                </c:pt>
                <c:pt idx="999">
                  <c:v>-0.51408290861019235</c:v>
                </c:pt>
                <c:pt idx="1000">
                  <c:v>-0.44066701237376049</c:v>
                </c:pt>
                <c:pt idx="1001">
                  <c:v>-0.24066701237376042</c:v>
                </c:pt>
                <c:pt idx="1002">
                  <c:v>4.232748883862671</c:v>
                </c:pt>
                <c:pt idx="1003">
                  <c:v>-0.48054316801911268</c:v>
                </c:pt>
                <c:pt idx="1004">
                  <c:v>-0.49383521990089674</c:v>
                </c:pt>
                <c:pt idx="1005">
                  <c:v>-0.5071272717826808</c:v>
                </c:pt>
                <c:pt idx="1006">
                  <c:v>1.5410750537948488</c:v>
                </c:pt>
                <c:pt idx="1007">
                  <c:v>-0.3722169980869352</c:v>
                </c:pt>
                <c:pt idx="1008">
                  <c:v>-0.45059877627297362</c:v>
                </c:pt>
                <c:pt idx="1009">
                  <c:v>-0.65059877627297369</c:v>
                </c:pt>
                <c:pt idx="1010">
                  <c:v>-0.25059877627297356</c:v>
                </c:pt>
                <c:pt idx="1011">
                  <c:v>0.4613227425041444</c:v>
                </c:pt>
                <c:pt idx="1012">
                  <c:v>-0.17358753119160131</c:v>
                </c:pt>
                <c:pt idx="1013">
                  <c:v>0.21312041692661476</c:v>
                </c:pt>
                <c:pt idx="1014">
                  <c:v>-0.48687958307338519</c:v>
                </c:pt>
                <c:pt idx="1015">
                  <c:v>1.4529965725719669</c:v>
                </c:pt>
                <c:pt idx="1016">
                  <c:v>-1.0550424100511837</c:v>
                </c:pt>
                <c:pt idx="1017">
                  <c:v>-1.0151662544058315</c:v>
                </c:pt>
                <c:pt idx="1018">
                  <c:v>-0.8619980468786953</c:v>
                </c:pt>
                <c:pt idx="1019">
                  <c:v>-0.79553778746977499</c:v>
                </c:pt>
                <c:pt idx="1020">
                  <c:v>-0.84236957994263872</c:v>
                </c:pt>
                <c:pt idx="1021">
                  <c:v>-0.78920137241550248</c:v>
                </c:pt>
                <c:pt idx="1022">
                  <c:v>-0.70249342429728656</c:v>
                </c:pt>
                <c:pt idx="1023">
                  <c:v>-0.34236957994263884</c:v>
                </c:pt>
                <c:pt idx="1024">
                  <c:v>0.74433836817557708</c:v>
                </c:pt>
                <c:pt idx="1025">
                  <c:v>-0.69553778746977502</c:v>
                </c:pt>
                <c:pt idx="1026">
                  <c:v>1.2237777822057936</c:v>
                </c:pt>
                <c:pt idx="1027">
                  <c:v>5.000879548049622</c:v>
                </c:pt>
                <c:pt idx="1028">
                  <c:v>2.2141715999314062</c:v>
                </c:pt>
                <c:pt idx="1029">
                  <c:v>2.5551601634468959</c:v>
                </c:pt>
                <c:pt idx="1030">
                  <c:v>-0.21825573278953603</c:v>
                </c:pt>
                <c:pt idx="1031">
                  <c:v>-0.11825573278953594</c:v>
                </c:pt>
                <c:pt idx="1032">
                  <c:v>-1.2182557327895358</c:v>
                </c:pt>
                <c:pt idx="1033">
                  <c:v>-1.2315477846713199</c:v>
                </c:pt>
                <c:pt idx="1034">
                  <c:v>-1.2315477846713199</c:v>
                </c:pt>
                <c:pt idx="1035">
                  <c:v>-1.2809915807362513</c:v>
                </c:pt>
                <c:pt idx="1036">
                  <c:v>-0.63415978826338737</c:v>
                </c:pt>
                <c:pt idx="1037">
                  <c:v>0.46584021173661272</c:v>
                </c:pt>
                <c:pt idx="1038">
                  <c:v>-0.23151872259682182</c:v>
                </c:pt>
                <c:pt idx="1039">
                  <c:v>0.62488071029562153</c:v>
                </c:pt>
                <c:pt idx="1040">
                  <c:v>0.33522234505716497</c:v>
                </c:pt>
                <c:pt idx="1041">
                  <c:v>-0.75396854403585434</c:v>
                </c:pt>
                <c:pt idx="1042">
                  <c:v>-0.73123791435175556</c:v>
                </c:pt>
                <c:pt idx="1043">
                  <c:v>-1.2179458624699715</c:v>
                </c:pt>
                <c:pt idx="1044">
                  <c:v>-0.82240572641933296</c:v>
                </c:pt>
                <c:pt idx="1045">
                  <c:v>0.50169543636943192</c:v>
                </c:pt>
                <c:pt idx="1046">
                  <c:v>-0.68377104126138222</c:v>
                </c:pt>
                <c:pt idx="1047">
                  <c:v>-0.86137882510545649</c:v>
                </c:pt>
                <c:pt idx="1048">
                  <c:v>0.7016954363694321</c:v>
                </c:pt>
                <c:pt idx="1049">
                  <c:v>0.1364766474479131</c:v>
                </c:pt>
                <c:pt idx="1050">
                  <c:v>0.48343750253804108</c:v>
                </c:pt>
                <c:pt idx="1051">
                  <c:v>0.76827837933165566</c:v>
                </c:pt>
                <c:pt idx="1052">
                  <c:v>2.3031886530274015</c:v>
                </c:pt>
                <c:pt idx="1053">
                  <c:v>0.37660454926383324</c:v>
                </c:pt>
                <c:pt idx="1054">
                  <c:v>-6.9927371535666083E-2</c:v>
                </c:pt>
                <c:pt idx="1055">
                  <c:v>-8.3219423417449923E-2</c:v>
                </c:pt>
                <c:pt idx="1056">
                  <c:v>-9.803527181018179E-3</c:v>
                </c:pt>
                <c:pt idx="1057">
                  <c:v>-0.12309557906280211</c:v>
                </c:pt>
                <c:pt idx="1058">
                  <c:v>1.1769044209371979</c:v>
                </c:pt>
                <c:pt idx="1059">
                  <c:v>0.26361236905541396</c:v>
                </c:pt>
                <c:pt idx="1060">
                  <c:v>6.3612369055413787E-2</c:v>
                </c:pt>
                <c:pt idx="1061">
                  <c:v>1.1024051789051268</c:v>
                </c:pt>
                <c:pt idx="1062">
                  <c:v>1.9024051789051271</c:v>
                </c:pt>
                <c:pt idx="1063">
                  <c:v>0.7156972307869105</c:v>
                </c:pt>
                <c:pt idx="1064">
                  <c:v>0.24228133455047951</c:v>
                </c:pt>
                <c:pt idx="1065">
                  <c:v>-1.1082363275297813</c:v>
                </c:pt>
                <c:pt idx="1066">
                  <c:v>-0.99494427564799737</c:v>
                </c:pt>
                <c:pt idx="1067">
                  <c:v>-0.91656249746195895</c:v>
                </c:pt>
                <c:pt idx="1068">
                  <c:v>-0.75506812000264523</c:v>
                </c:pt>
                <c:pt idx="1069">
                  <c:v>-1.041776068120861</c:v>
                </c:pt>
                <c:pt idx="1070">
                  <c:v>-1.1032704455801747</c:v>
                </c:pt>
                <c:pt idx="1071">
                  <c:v>0.79672955441982496</c:v>
                </c:pt>
                <c:pt idx="1072">
                  <c:v>3.3831503152290141</c:v>
                </c:pt>
                <c:pt idx="1073">
                  <c:v>3.4565662114654456</c:v>
                </c:pt>
                <c:pt idx="1074">
                  <c:v>1.1067840018723423</c:v>
                </c:pt>
                <c:pt idx="1075">
                  <c:v>0.25498632744987182</c:v>
                </c:pt>
                <c:pt idx="1076">
                  <c:v>0.45498632744987177</c:v>
                </c:pt>
                <c:pt idx="1077">
                  <c:v>1.2336679773092749</c:v>
                </c:pt>
                <c:pt idx="1078">
                  <c:v>1.1469600291910584</c:v>
                </c:pt>
                <c:pt idx="1079">
                  <c:v>1.1469600291910584</c:v>
                </c:pt>
                <c:pt idx="1080">
                  <c:v>-0.29291612645429321</c:v>
                </c:pt>
                <c:pt idx="1081">
                  <c:v>2.0375925427490671E-2</c:v>
                </c:pt>
                <c:pt idx="1082">
                  <c:v>7.0838735457066093E-3</c:v>
                </c:pt>
                <c:pt idx="1083">
                  <c:v>4.1994147241452229E-2</c:v>
                </c:pt>
                <c:pt idx="1084">
                  <c:v>0.34199414724145205</c:v>
                </c:pt>
                <c:pt idx="1085">
                  <c:v>1.5419941472414522</c:v>
                </c:pt>
                <c:pt idx="1086">
                  <c:v>-0.1195002302178616</c:v>
                </c:pt>
                <c:pt idx="1087">
                  <c:v>2.5203759254274907</c:v>
                </c:pt>
                <c:pt idx="1088">
                  <c:v>-1.2046409786848407</c:v>
                </c:pt>
                <c:pt idx="1089">
                  <c:v>1.8347776233786695E-2</c:v>
                </c:pt>
                <c:pt idx="1090">
                  <c:v>-1.0888659858282534</c:v>
                </c:pt>
                <c:pt idx="1091">
                  <c:v>-1.1622818820646854</c:v>
                </c:pt>
                <c:pt idx="1092">
                  <c:v>-1.0115966155123524</c:v>
                </c:pt>
                <c:pt idx="1093">
                  <c:v>-1.1115966155123522</c:v>
                </c:pt>
                <c:pt idx="1094">
                  <c:v>-1.0983045636305682</c:v>
                </c:pt>
                <c:pt idx="1095">
                  <c:v>2.3149874882512158</c:v>
                </c:pt>
                <c:pt idx="1096">
                  <c:v>1.5016954363694319</c:v>
                </c:pt>
                <c:pt idx="1097">
                  <c:v>3.4865363131630467</c:v>
                </c:pt>
                <c:pt idx="1098">
                  <c:v>1.0384245083479728</c:v>
                </c:pt>
                <c:pt idx="1099">
                  <c:v>0.72901499262015634</c:v>
                </c:pt>
                <c:pt idx="1100">
                  <c:v>0.70041542402722223</c:v>
                </c:pt>
                <c:pt idx="1101">
                  <c:v>0.60012823671819548</c:v>
                </c:pt>
                <c:pt idx="1102">
                  <c:v>2.926712340481763</c:v>
                </c:pt>
                <c:pt idx="1103">
                  <c:v>-0.82508533394070716</c:v>
                </c:pt>
                <c:pt idx="1104">
                  <c:v>-0.29987176328180443</c:v>
                </c:pt>
                <c:pt idx="1105">
                  <c:v>-2.6455867045373171E-2</c:v>
                </c:pt>
                <c:pt idx="1106">
                  <c:v>-5.0557029834138012E-2</c:v>
                </c:pt>
                <c:pt idx="1107">
                  <c:v>6.2735022047646138E-2</c:v>
                </c:pt>
                <c:pt idx="1108">
                  <c:v>3.6150918284078015E-2</c:v>
                </c:pt>
                <c:pt idx="1109">
                  <c:v>1.1494429701658622</c:v>
                </c:pt>
                <c:pt idx="1110">
                  <c:v>1.7627350220476463</c:v>
                </c:pt>
                <c:pt idx="1111">
                  <c:v>2.8760270739294311</c:v>
                </c:pt>
                <c:pt idx="1112">
                  <c:v>-1.1356977783011173</c:v>
                </c:pt>
                <c:pt idx="1113">
                  <c:v>-0.99582162265576479</c:v>
                </c:pt>
                <c:pt idx="1114">
                  <c:v>-0.6653840448127275</c:v>
                </c:pt>
                <c:pt idx="1115">
                  <c:v>-0.53879994104915929</c:v>
                </c:pt>
                <c:pt idx="1116">
                  <c:v>-0.52550788916737523</c:v>
                </c:pt>
                <c:pt idx="1117">
                  <c:v>0.5503909480438598</c:v>
                </c:pt>
                <c:pt idx="1118">
                  <c:v>-0.56290110383792413</c:v>
                </c:pt>
                <c:pt idx="1119">
                  <c:v>-0.47619315571970822</c:v>
                </c:pt>
                <c:pt idx="1120">
                  <c:v>1.4346159551872724</c:v>
                </c:pt>
                <c:pt idx="1121">
                  <c:v>0.1250097729128854</c:v>
                </c:pt>
                <c:pt idx="1122">
                  <c:v>2.3355316965108388</c:v>
                </c:pt>
                <c:pt idx="1123">
                  <c:v>-0.21673345405706801</c:v>
                </c:pt>
                <c:pt idx="1124">
                  <c:v>-0.46029547930981707</c:v>
                </c:pt>
                <c:pt idx="1125">
                  <c:v>-0.10376698380011007</c:v>
                </c:pt>
                <c:pt idx="1126">
                  <c:v>0.18294096431810591</c:v>
                </c:pt>
                <c:pt idx="1127">
                  <c:v>0.15930727767477837</c:v>
                </c:pt>
                <c:pt idx="1128">
                  <c:v>1.1629931472821755</c:v>
                </c:pt>
                <c:pt idx="1129">
                  <c:v>-0.45029890459960886</c:v>
                </c:pt>
                <c:pt idx="1130">
                  <c:v>-0.61179328205892314</c:v>
                </c:pt>
                <c:pt idx="1131">
                  <c:v>-0.53837738582249139</c:v>
                </c:pt>
                <c:pt idx="1132">
                  <c:v>-0.30346711212674515</c:v>
                </c:pt>
                <c:pt idx="1133">
                  <c:v>-0.29017506024496154</c:v>
                </c:pt>
                <c:pt idx="1134">
                  <c:v>-0.40346711212674524</c:v>
                </c:pt>
                <c:pt idx="1135">
                  <c:v>-0.37688300836317756</c:v>
                </c:pt>
                <c:pt idx="1136">
                  <c:v>0.84970109540039118</c:v>
                </c:pt>
                <c:pt idx="1137">
                  <c:v>-0.61042274895425663</c:v>
                </c:pt>
                <c:pt idx="1138">
                  <c:v>3.5067518390814949</c:v>
                </c:pt>
                <c:pt idx="1139">
                  <c:v>0.87026168137017468</c:v>
                </c:pt>
                <c:pt idx="1140">
                  <c:v>0.2184640069477044</c:v>
                </c:pt>
                <c:pt idx="1141">
                  <c:v>3.1756058829488509E-2</c:v>
                </c:pt>
                <c:pt idx="1142">
                  <c:v>-0.7336208547837928</c:v>
                </c:pt>
                <c:pt idx="1143">
                  <c:v>-0.16389082815475775</c:v>
                </c:pt>
                <c:pt idx="1144">
                  <c:v>1.909525068081674</c:v>
                </c:pt>
                <c:pt idx="1145">
                  <c:v>0.38294096431810587</c:v>
                </c:pt>
                <c:pt idx="1146">
                  <c:v>1.4829409643181057</c:v>
                </c:pt>
                <c:pt idx="1147">
                  <c:v>4.4122173599673857</c:v>
                </c:pt>
                <c:pt idx="1148">
                  <c:v>-0.32306986911134072</c:v>
                </c:pt>
                <c:pt idx="1149">
                  <c:v>1.8769301308886595</c:v>
                </c:pt>
                <c:pt idx="1150">
                  <c:v>0.50261117769299868</c:v>
                </c:pt>
                <c:pt idx="1151">
                  <c:v>-1.0973888223070016</c:v>
                </c:pt>
                <c:pt idx="1152">
                  <c:v>-0.6973888223070015</c:v>
                </c:pt>
                <c:pt idx="1153">
                  <c:v>-0.31068087418878565</c:v>
                </c:pt>
                <c:pt idx="1154">
                  <c:v>0.38931912581121408</c:v>
                </c:pt>
                <c:pt idx="1155">
                  <c:v>-0.32397292607056927</c:v>
                </c:pt>
                <c:pt idx="1156">
                  <c:v>-0.32397292607056927</c:v>
                </c:pt>
                <c:pt idx="1157">
                  <c:v>-0.32397292607056927</c:v>
                </c:pt>
                <c:pt idx="1158">
                  <c:v>-0.42397292607056936</c:v>
                </c:pt>
                <c:pt idx="1159">
                  <c:v>-0.22397292607056918</c:v>
                </c:pt>
                <c:pt idx="1160">
                  <c:v>1.4893191258112146</c:v>
                </c:pt>
                <c:pt idx="1161">
                  <c:v>0.36798809130627985</c:v>
                </c:pt>
                <c:pt idx="1162">
                  <c:v>1.107864246951632</c:v>
                </c:pt>
                <c:pt idx="1163">
                  <c:v>1.752093515612738</c:v>
                </c:pt>
                <c:pt idx="1164">
                  <c:v>-0.47110459021679785</c:v>
                </c:pt>
                <c:pt idx="1165">
                  <c:v>-0.17110459021679802</c:v>
                </c:pt>
                <c:pt idx="1166">
                  <c:v>4.5873331272382911E-2</c:v>
                </c:pt>
                <c:pt idx="1167">
                  <c:v>-0.31533385887790399</c:v>
                </c:pt>
                <c:pt idx="1168">
                  <c:v>-0.72862591075968797</c:v>
                </c:pt>
                <c:pt idx="1169">
                  <c:v>2.4211562988334165</c:v>
                </c:pt>
                <c:pt idx="1170">
                  <c:v>0.72115629883341614</c:v>
                </c:pt>
                <c:pt idx="1171">
                  <c:v>-0.59213575304836796</c:v>
                </c:pt>
                <c:pt idx="1172">
                  <c:v>1.9078642469516323</c:v>
                </c:pt>
                <c:pt idx="1173">
                  <c:v>0.40786424695163226</c:v>
                </c:pt>
                <c:pt idx="1174">
                  <c:v>0.95577938522013484</c:v>
                </c:pt>
                <c:pt idx="1175">
                  <c:v>-0.35751266666164905</c:v>
                </c:pt>
                <c:pt idx="1176">
                  <c:v>-1.0949058813321979</c:v>
                </c:pt>
                <c:pt idx="1177">
                  <c:v>-0.79490588133219786</c:v>
                </c:pt>
                <c:pt idx="1178">
                  <c:v>-0.67080471854343315</c:v>
                </c:pt>
                <c:pt idx="1179">
                  <c:v>-0.79490588133219786</c:v>
                </c:pt>
                <c:pt idx="1180">
                  <c:v>-0.90819793321398246</c:v>
                </c:pt>
                <c:pt idx="1181">
                  <c:v>-0.68409677042521766</c:v>
                </c:pt>
                <c:pt idx="1182">
                  <c:v>1.1291952814565669</c:v>
                </c:pt>
                <c:pt idx="1183">
                  <c:v>1.0291952814565668</c:v>
                </c:pt>
                <c:pt idx="1184">
                  <c:v>-7.0804718543433065E-2</c:v>
                </c:pt>
                <c:pt idx="1185">
                  <c:v>-1.1224057264193328</c:v>
                </c:pt>
                <c:pt idx="1186">
                  <c:v>-1.1332148373263138</c:v>
                </c:pt>
                <c:pt idx="1187">
                  <c:v>-1.2091136745375488</c:v>
                </c:pt>
                <c:pt idx="1188">
                  <c:v>-0.99582162265576479</c:v>
                </c:pt>
                <c:pt idx="1189">
                  <c:v>-0.95594546701041261</c:v>
                </c:pt>
                <c:pt idx="1190">
                  <c:v>-0.91855225233986371</c:v>
                </c:pt>
                <c:pt idx="1191">
                  <c:v>-0.43184430422164777</c:v>
                </c:pt>
                <c:pt idx="1192">
                  <c:v>2.0681556957783522</c:v>
                </c:pt>
                <c:pt idx="1193">
                  <c:v>-0.24145048649603496</c:v>
                </c:pt>
                <c:pt idx="1194">
                  <c:v>8.5004554650269126E-2</c:v>
                </c:pt>
                <c:pt idx="1195">
                  <c:v>-7.0766176688624949E-2</c:v>
                </c:pt>
                <c:pt idx="1196">
                  <c:v>1.2292338233113749</c:v>
                </c:pt>
                <c:pt idx="1197">
                  <c:v>1.793082079128228</c:v>
                </c:pt>
                <c:pt idx="1198">
                  <c:v>-0.80323205126437536</c:v>
                </c:pt>
                <c:pt idx="1199">
                  <c:v>-0.86708030708122807</c:v>
                </c:pt>
                <c:pt idx="1200">
                  <c:v>-0.86708030708122807</c:v>
                </c:pt>
                <c:pt idx="1201">
                  <c:v>-0.73092856289808084</c:v>
                </c:pt>
                <c:pt idx="1202">
                  <c:v>-0.9309285628980809</c:v>
                </c:pt>
                <c:pt idx="1203">
                  <c:v>-0.83092856289808092</c:v>
                </c:pt>
                <c:pt idx="1204">
                  <c:v>-0.33092856289808092</c:v>
                </c:pt>
                <c:pt idx="1205">
                  <c:v>0.68236348898370314</c:v>
                </c:pt>
                <c:pt idx="1206">
                  <c:v>-0.7655516492847998</c:v>
                </c:pt>
                <c:pt idx="1207">
                  <c:v>1.6452574616221813</c:v>
                </c:pt>
                <c:pt idx="1208">
                  <c:v>-1.328158434614251</c:v>
                </c:pt>
                <c:pt idx="1209">
                  <c:v>-0.98364197864411806</c:v>
                </c:pt>
                <c:pt idx="1210">
                  <c:v>1.5695262288830181</c:v>
                </c:pt>
                <c:pt idx="1211">
                  <c:v>0.42132390330548852</c:v>
                </c:pt>
                <c:pt idx="1212">
                  <c:v>3.4503909480438608</c:v>
                </c:pt>
                <c:pt idx="1213">
                  <c:v>0.30107621459619294</c:v>
                </c:pt>
                <c:pt idx="1214">
                  <c:v>-0.42550788916737536</c:v>
                </c:pt>
                <c:pt idx="1215">
                  <c:v>-0.73879994104915936</c:v>
                </c:pt>
                <c:pt idx="1216">
                  <c:v>1.3479080070690568</c:v>
                </c:pt>
                <c:pt idx="1217">
                  <c:v>-0.53879994104915929</c:v>
                </c:pt>
                <c:pt idx="1218">
                  <c:v>-0.18948520760149234</c:v>
                </c:pt>
                <c:pt idx="1219">
                  <c:v>-0.62597536531281239</c:v>
                </c:pt>
                <c:pt idx="1220">
                  <c:v>-0.67914357283994864</c:v>
                </c:pt>
                <c:pt idx="1221">
                  <c:v>0.97245743503595139</c:v>
                </c:pt>
                <c:pt idx="1222">
                  <c:v>-0.32754256496404888</c:v>
                </c:pt>
                <c:pt idx="1223">
                  <c:v>0.32223964462905497</c:v>
                </c:pt>
                <c:pt idx="1224">
                  <c:v>-1.0511762516073766</c:v>
                </c:pt>
                <c:pt idx="1225">
                  <c:v>-1.0511762516073766</c:v>
                </c:pt>
                <c:pt idx="1226">
                  <c:v>-1.1777603553709446</c:v>
                </c:pt>
                <c:pt idx="1227">
                  <c:v>-0.97776035537094463</c:v>
                </c:pt>
                <c:pt idx="1228">
                  <c:v>-0.97776035537094463</c:v>
                </c:pt>
                <c:pt idx="1229">
                  <c:v>-0.69105240725272865</c:v>
                </c:pt>
                <c:pt idx="1230">
                  <c:v>0.92223964462905506</c:v>
                </c:pt>
                <c:pt idx="1231">
                  <c:v>1.822239644629055</c:v>
                </c:pt>
                <c:pt idx="1232">
                  <c:v>-0.9123834417576635</c:v>
                </c:pt>
                <c:pt idx="1233">
                  <c:v>-1.0160693113650603</c:v>
                </c:pt>
                <c:pt idx="1234">
                  <c:v>-0.78948520760149221</c:v>
                </c:pt>
                <c:pt idx="1235">
                  <c:v>0.36120005895084062</c:v>
                </c:pt>
                <c:pt idx="1236">
                  <c:v>-0.7255078891673753</c:v>
                </c:pt>
                <c:pt idx="1237">
                  <c:v>-0.87619315571970824</c:v>
                </c:pt>
                <c:pt idx="1238">
                  <c:v>0.47449211083262455</c:v>
                </c:pt>
                <c:pt idx="1239">
                  <c:v>-0.12597536531281239</c:v>
                </c:pt>
                <c:pt idx="1240">
                  <c:v>1.3105147923985079</c:v>
                </c:pt>
                <c:pt idx="1241">
                  <c:v>0.43461595518727258</c:v>
                </c:pt>
                <c:pt idx="1242">
                  <c:v>1.4105147923985075</c:v>
                </c:pt>
                <c:pt idx="1243">
                  <c:v>0.24882374839262345</c:v>
                </c:pt>
                <c:pt idx="1244">
                  <c:v>1.9596328592996044</c:v>
                </c:pt>
                <c:pt idx="1245">
                  <c:v>0.74634080741782016</c:v>
                </c:pt>
                <c:pt idx="1246">
                  <c:v>-0.13204097076821819</c:v>
                </c:pt>
                <c:pt idx="1247">
                  <c:v>-1.2705465933089046</c:v>
                </c:pt>
                <c:pt idx="1248">
                  <c:v>-1.2838386451906887</c:v>
                </c:pt>
                <c:pt idx="1249">
                  <c:v>-1.1971306970724727</c:v>
                </c:pt>
                <c:pt idx="1250">
                  <c:v>-0.82371480083604076</c:v>
                </c:pt>
                <c:pt idx="1251">
                  <c:v>-0.91179328205892307</c:v>
                </c:pt>
                <c:pt idx="1252">
                  <c:v>0.50149876982286123</c:v>
                </c:pt>
                <c:pt idx="1253">
                  <c:v>-1.0467035557546682</c:v>
                </c:pt>
                <c:pt idx="1254">
                  <c:v>3.1965409740396966E-2</c:v>
                </c:pt>
                <c:pt idx="1255">
                  <c:v>1.8585495135039651</c:v>
                </c:pt>
                <c:pt idx="1256">
                  <c:v>-1.0451363561034319</c:v>
                </c:pt>
                <c:pt idx="1257">
                  <c:v>-0.83047377111698184</c:v>
                </c:pt>
                <c:pt idx="1258">
                  <c:v>-0.91718171923519776</c:v>
                </c:pt>
                <c:pt idx="1259">
                  <c:v>-0.76538404481272737</c:v>
                </c:pt>
                <c:pt idx="1260">
                  <c:v>0.12380684428029176</c:v>
                </c:pt>
                <c:pt idx="1261">
                  <c:v>-0.65209199293094344</c:v>
                </c:pt>
                <c:pt idx="1262">
                  <c:v>-0.8520919929309434</c:v>
                </c:pt>
                <c:pt idx="1263">
                  <c:v>-0.25209199293094331</c:v>
                </c:pt>
                <c:pt idx="1264">
                  <c:v>1.2346159551872726</c:v>
                </c:pt>
                <c:pt idx="1265">
                  <c:v>2.5105147923985074</c:v>
                </c:pt>
                <c:pt idx="1266">
                  <c:v>2.2451378787852265</c:v>
                </c:pt>
                <c:pt idx="1267">
                  <c:v>2.7596328592996042</c:v>
                </c:pt>
                <c:pt idx="1268">
                  <c:v>2.7729249111813883</c:v>
                </c:pt>
                <c:pt idx="1269">
                  <c:v>0.16211580027440742</c:v>
                </c:pt>
                <c:pt idx="1270">
                  <c:v>0.44882374839262362</c:v>
                </c:pt>
                <c:pt idx="1271">
                  <c:v>2.3621158002744069</c:v>
                </c:pt>
                <c:pt idx="1272">
                  <c:v>-1.3245921478438083</c:v>
                </c:pt>
                <c:pt idx="1273">
                  <c:v>-1.2306704376635524</c:v>
                </c:pt>
                <c:pt idx="1274">
                  <c:v>-1.3536591925821799</c:v>
                </c:pt>
                <c:pt idx="1275">
                  <c:v>-1.3403671407003959</c:v>
                </c:pt>
                <c:pt idx="1276">
                  <c:v>-1.0439624895453363</c:v>
                </c:pt>
                <c:pt idx="1277">
                  <c:v>-0.12707508881861163</c:v>
                </c:pt>
                <c:pt idx="1278">
                  <c:v>0.13553169651083929</c:v>
                </c:pt>
                <c:pt idx="1279">
                  <c:v>2.9862169630631725</c:v>
                </c:pt>
                <c:pt idx="1280">
                  <c:v>-0.67250728611231136</c:v>
                </c:pt>
                <c:pt idx="1281">
                  <c:v>-0.91234489990285539</c:v>
                </c:pt>
                <c:pt idx="1282">
                  <c:v>-1.0617886959677869</c:v>
                </c:pt>
                <c:pt idx="1283">
                  <c:v>-1.0617886959677869</c:v>
                </c:pt>
                <c:pt idx="1284">
                  <c:v>1.0370988961620757</c:v>
                </c:pt>
                <c:pt idx="1285">
                  <c:v>0.25039094804385997</c:v>
                </c:pt>
                <c:pt idx="1286">
                  <c:v>2.1636829999256442</c:v>
                </c:pt>
                <c:pt idx="1287">
                  <c:v>1.9877841627144086</c:v>
                </c:pt>
                <c:pt idx="1288">
                  <c:v>1.4612000589508405</c:v>
                </c:pt>
                <c:pt idx="1289">
                  <c:v>1.0515938766764537</c:v>
                </c:pt>
                <c:pt idx="1290">
                  <c:v>0.5214144240679448</c:v>
                </c:pt>
                <c:pt idx="1291">
                  <c:v>-0.75863775889612439</c:v>
                </c:pt>
                <c:pt idx="1292">
                  <c:v>0.10148608545852333</c:v>
                </c:pt>
                <c:pt idx="1293">
                  <c:v>0.97259932955656225</c:v>
                </c:pt>
                <c:pt idx="1294">
                  <c:v>5.930727767477828E-2</c:v>
                </c:pt>
                <c:pt idx="1295">
                  <c:v>-1.0635909564813935</c:v>
                </c:pt>
                <c:pt idx="1296">
                  <c:v>-0.17688300836317761</c:v>
                </c:pt>
                <c:pt idx="1297">
                  <c:v>-0.89017506024496162</c:v>
                </c:pt>
                <c:pt idx="1298">
                  <c:v>-0.59987176328180469</c:v>
                </c:pt>
                <c:pt idx="1299">
                  <c:v>-0.78657971140002081</c:v>
                </c:pt>
                <c:pt idx="1300">
                  <c:v>-0.39987176328180452</c:v>
                </c:pt>
                <c:pt idx="1301">
                  <c:v>-0.41316381516358902</c:v>
                </c:pt>
                <c:pt idx="1302">
                  <c:v>-0.24778690155030736</c:v>
                </c:pt>
                <c:pt idx="1303">
                  <c:v>1.0522130984496929</c:v>
                </c:pt>
                <c:pt idx="1304">
                  <c:v>-1.1344948496685237</c:v>
                </c:pt>
                <c:pt idx="1305">
                  <c:v>0.50538130597682862</c:v>
                </c:pt>
                <c:pt idx="1306">
                  <c:v>-0.79830456363056812</c:v>
                </c:pt>
                <c:pt idx="1307">
                  <c:v>-0.88501251174878404</c:v>
                </c:pt>
                <c:pt idx="1308">
                  <c:v>-0.771720459867</c:v>
                </c:pt>
                <c:pt idx="1309">
                  <c:v>2.989486730283287</c:v>
                </c:pt>
                <c:pt idx="1310">
                  <c:v>-0.23461443250547775</c:v>
                </c:pt>
                <c:pt idx="1311">
                  <c:v>-0.11868131495712797</c:v>
                </c:pt>
                <c:pt idx="1312">
                  <c:v>-0.13197336683891203</c:v>
                </c:pt>
                <c:pt idx="1313">
                  <c:v>4.3584204508867002</c:v>
                </c:pt>
                <c:pt idx="1314">
                  <c:v>1.0584204508867008</c:v>
                </c:pt>
                <c:pt idx="1315">
                  <c:v>0.84512839900491699</c:v>
                </c:pt>
                <c:pt idx="1316">
                  <c:v>0.17572720225606608</c:v>
                </c:pt>
                <c:pt idx="1317">
                  <c:v>1.5034237138897715</c:v>
                </c:pt>
                <c:pt idx="1318">
                  <c:v>-9.2890416502831696E-2</c:v>
                </c:pt>
                <c:pt idx="1319">
                  <c:v>-1.3913105324872572</c:v>
                </c:pt>
                <c:pt idx="1320">
                  <c:v>-1.4431082069097276</c:v>
                </c:pt>
                <c:pt idx="1321">
                  <c:v>-1.1069564627265802</c:v>
                </c:pt>
                <c:pt idx="1322">
                  <c:v>-0.7069564627265803</c:v>
                </c:pt>
                <c:pt idx="1323">
                  <c:v>-0.67080471854343315</c:v>
                </c:pt>
                <c:pt idx="1324">
                  <c:v>-0.4708047185434332</c:v>
                </c:pt>
                <c:pt idx="1325">
                  <c:v>-0.34670355575466827</c:v>
                </c:pt>
                <c:pt idx="1326">
                  <c:v>1.1291952814565669</c:v>
                </c:pt>
                <c:pt idx="1327">
                  <c:v>0.49317259989068374</c:v>
                </c:pt>
                <c:pt idx="1328">
                  <c:v>1.1956555408654872</c:v>
                </c:pt>
                <c:pt idx="1329">
                  <c:v>0.24774040259698427</c:v>
                </c:pt>
                <c:pt idx="1330">
                  <c:v>-0.66555164928479971</c:v>
                </c:pt>
                <c:pt idx="1331">
                  <c:v>0.87063863675315534</c:v>
                </c:pt>
                <c:pt idx="1332">
                  <c:v>-0.90187420252404749</c:v>
                </c:pt>
                <c:pt idx="1333">
                  <c:v>-0.79217749948720406</c:v>
                </c:pt>
                <c:pt idx="1334">
                  <c:v>-1.0884916298798073</c:v>
                </c:pt>
                <c:pt idx="1335">
                  <c:v>-0.24998600733912091</c:v>
                </c:pt>
                <c:pt idx="1336">
                  <c:v>1.6716322144748408</c:v>
                </c:pt>
                <c:pt idx="1337">
                  <c:v>2.5929632489797756</c:v>
                </c:pt>
                <c:pt idx="1338">
                  <c:v>-6.8243941170511579E-2</c:v>
                </c:pt>
                <c:pt idx="1339">
                  <c:v>-8.1535993052295641E-2</c:v>
                </c:pt>
                <c:pt idx="1340">
                  <c:v>-0.13362085478379271</c:v>
                </c:pt>
                <c:pt idx="1341">
                  <c:v>1.2530870933344231</c:v>
                </c:pt>
                <c:pt idx="1342">
                  <c:v>0.12650298957085515</c:v>
                </c:pt>
                <c:pt idx="1343">
                  <c:v>-1.1133731660744974</c:v>
                </c:pt>
                <c:pt idx="1344">
                  <c:v>-1.3266652179562812</c:v>
                </c:pt>
                <c:pt idx="1345">
                  <c:v>-0.53995726983806547</c:v>
                </c:pt>
                <c:pt idx="1346">
                  <c:v>-0.45324932171984944</c:v>
                </c:pt>
                <c:pt idx="1347">
                  <c:v>-0.35324932171984935</c:v>
                </c:pt>
                <c:pt idx="1348">
                  <c:v>-0.45324932171984944</c:v>
                </c:pt>
                <c:pt idx="1349">
                  <c:v>1.2503460271250915</c:v>
                </c:pt>
                <c:pt idx="1350">
                  <c:v>1.5118404045844047</c:v>
                </c:pt>
                <c:pt idx="1351">
                  <c:v>2.9364090435186068</c:v>
                </c:pt>
                <c:pt idx="1352">
                  <c:v>-0.71022608240768625</c:v>
                </c:pt>
                <c:pt idx="1353">
                  <c:v>-0.85705787488054996</c:v>
                </c:pt>
                <c:pt idx="1354">
                  <c:v>-0.81718171923519778</c:v>
                </c:pt>
                <c:pt idx="1355">
                  <c:v>-0.84239528989409995</c:v>
                </c:pt>
                <c:pt idx="1356">
                  <c:v>0.98418881386946833</c:v>
                </c:pt>
                <c:pt idx="1357">
                  <c:v>-0.88922708236696368</c:v>
                </c:pt>
                <c:pt idx="1358">
                  <c:v>-0.58922708236696375</c:v>
                </c:pt>
                <c:pt idx="1359">
                  <c:v>-0.22910323801231591</c:v>
                </c:pt>
                <c:pt idx="1360">
                  <c:v>1.5961103326465866</c:v>
                </c:pt>
                <c:pt idx="1361">
                  <c:v>0.16952622888301816</c:v>
                </c:pt>
                <c:pt idx="1362">
                  <c:v>-0.35705787488054996</c:v>
                </c:pt>
                <c:pt idx="1363">
                  <c:v>0.15992004660863102</c:v>
                </c:pt>
                <c:pt idx="1364">
                  <c:v>2.7815382684225929</c:v>
                </c:pt>
                <c:pt idx="1365">
                  <c:v>1.2161613548093118</c:v>
                </c:pt>
                <c:pt idx="1366">
                  <c:v>1.4762851991639594</c:v>
                </c:pt>
                <c:pt idx="1367">
                  <c:v>-1.2370068527178248</c:v>
                </c:pt>
                <c:pt idx="1368">
                  <c:v>-1.0586250745317864</c:v>
                </c:pt>
                <c:pt idx="1369">
                  <c:v>-0.93341150387288419</c:v>
                </c:pt>
                <c:pt idx="1370">
                  <c:v>-0.78520917829535453</c:v>
                </c:pt>
                <c:pt idx="1371">
                  <c:v>-0.68520917829535444</c:v>
                </c:pt>
                <c:pt idx="1372">
                  <c:v>-0.81179328205892309</c:v>
                </c:pt>
                <c:pt idx="1373">
                  <c:v>-0.711793282058923</c:v>
                </c:pt>
                <c:pt idx="1374">
                  <c:v>1.1098249397550384</c:v>
                </c:pt>
                <c:pt idx="1375">
                  <c:v>-0.85029890459960888</c:v>
                </c:pt>
                <c:pt idx="1376">
                  <c:v>0.88589138143834623</c:v>
                </c:pt>
                <c:pt idx="1377">
                  <c:v>0.22576753708369846</c:v>
                </c:pt>
                <c:pt idx="1378">
                  <c:v>-0.88227144553945214</c:v>
                </c:pt>
                <c:pt idx="1379">
                  <c:v>-0.87730556358984557</c:v>
                </c:pt>
                <c:pt idx="1380">
                  <c:v>-0.87233968164023901</c:v>
                </c:pt>
                <c:pt idx="1381">
                  <c:v>-0.78426120041735714</c:v>
                </c:pt>
                <c:pt idx="1382">
                  <c:v>-0.11917147411310269</c:v>
                </c:pt>
                <c:pt idx="1383">
                  <c:v>0.35424442212332918</c:v>
                </c:pt>
                <c:pt idx="1384">
                  <c:v>1.5143682664779767</c:v>
                </c:pt>
                <c:pt idx="1385">
                  <c:v>0.17449211083262472</c:v>
                </c:pt>
                <c:pt idx="1386">
                  <c:v>0.26120005895084075</c:v>
                </c:pt>
                <c:pt idx="1387">
                  <c:v>0.54790800706905651</c:v>
                </c:pt>
                <c:pt idx="1388">
                  <c:v>2.6346159551872725</c:v>
                </c:pt>
                <c:pt idx="1389">
                  <c:v>0.19950901494495632</c:v>
                </c:pt>
                <c:pt idx="1390">
                  <c:v>2.059632859299604</c:v>
                </c:pt>
                <c:pt idx="1391">
                  <c:v>-1.366951244463964</c:v>
                </c:pt>
                <c:pt idx="1392">
                  <c:v>-1.366951244463964</c:v>
                </c:pt>
                <c:pt idx="1393">
                  <c:v>-1.3935353482275321</c:v>
                </c:pt>
                <c:pt idx="1394">
                  <c:v>-1.0935353482275321</c:v>
                </c:pt>
                <c:pt idx="1395">
                  <c:v>-1.1043444591345128</c:v>
                </c:pt>
                <c:pt idx="1396">
                  <c:v>-1.1043444591345128</c:v>
                </c:pt>
                <c:pt idx="1397">
                  <c:v>-0.97776035537094463</c:v>
                </c:pt>
                <c:pt idx="1398">
                  <c:v>2.1126720042094767</c:v>
                </c:pt>
                <c:pt idx="1399">
                  <c:v>-0.37403594390873973</c:v>
                </c:pt>
                <c:pt idx="1400">
                  <c:v>1.3621158002744072</c:v>
                </c:pt>
                <c:pt idx="1401">
                  <c:v>3.6142006620059046</c:v>
                </c:pt>
                <c:pt idx="1402">
                  <c:v>-0.66290110383792422</c:v>
                </c:pt>
                <c:pt idx="1403">
                  <c:v>-0.7728071577856761</c:v>
                </c:pt>
                <c:pt idx="1404">
                  <c:v>-0.77156568729827435</c:v>
                </c:pt>
                <c:pt idx="1405">
                  <c:v>-0.87156568729827433</c:v>
                </c:pt>
                <c:pt idx="1406">
                  <c:v>-0.75951510590389204</c:v>
                </c:pt>
                <c:pt idx="1407">
                  <c:v>-0.75827363541649029</c:v>
                </c:pt>
                <c:pt idx="1408">
                  <c:v>2.1164742520697994</c:v>
                </c:pt>
                <c:pt idx="1409">
                  <c:v>0.15262599625294659</c:v>
                </c:pt>
                <c:pt idx="1410">
                  <c:v>-0.63532342235267092</c:v>
                </c:pt>
                <c:pt idx="1411">
                  <c:v>-0.13900929196006784</c:v>
                </c:pt>
                <c:pt idx="1412">
                  <c:v>0.63440660427636408</c:v>
                </c:pt>
                <c:pt idx="1413">
                  <c:v>0.25942350838869577</c:v>
                </c:pt>
                <c:pt idx="1414">
                  <c:v>1.2005411345214496</c:v>
                </c:pt>
                <c:pt idx="1415">
                  <c:v>8.6007612152263935E-2</c:v>
                </c:pt>
                <c:pt idx="1416">
                  <c:v>-0.40082939858321653</c:v>
                </c:pt>
                <c:pt idx="1417">
                  <c:v>1.3858785495349994</c:v>
                </c:pt>
                <c:pt idx="1418">
                  <c:v>-0.66356524652993176</c:v>
                </c:pt>
                <c:pt idx="1419">
                  <c:v>-1.1286549728341861</c:v>
                </c:pt>
                <c:pt idx="1420">
                  <c:v>-1.1070367510202246</c:v>
                </c:pt>
                <c:pt idx="1421">
                  <c:v>-1.1203288029020086</c:v>
                </c:pt>
                <c:pt idx="1422">
                  <c:v>-0.83362085478379266</c:v>
                </c:pt>
                <c:pt idx="1423">
                  <c:v>0.2663791452162072</c:v>
                </c:pt>
                <c:pt idx="1424">
                  <c:v>-1.0287840354514504</c:v>
                </c:pt>
                <c:pt idx="1425">
                  <c:v>1.3098506497065001</c:v>
                </c:pt>
                <c:pt idx="1426">
                  <c:v>2.9231427015882838</c:v>
                </c:pt>
                <c:pt idx="1427">
                  <c:v>2.2061647800991033</c:v>
                </c:pt>
                <c:pt idx="1428">
                  <c:v>-0.95380093956378198</c:v>
                </c:pt>
                <c:pt idx="1429">
                  <c:v>-0.99119415423433088</c:v>
                </c:pt>
                <c:pt idx="1430">
                  <c:v>-0.97914357283994857</c:v>
                </c:pt>
                <c:pt idx="1431">
                  <c:v>-0.75504241005118367</c:v>
                </c:pt>
                <c:pt idx="1432">
                  <c:v>1.3316655380670324</c:v>
                </c:pt>
                <c:pt idx="1433">
                  <c:v>0.71837348618524821</c:v>
                </c:pt>
                <c:pt idx="1434">
                  <c:v>0.21837348618524821</c:v>
                </c:pt>
                <c:pt idx="1435">
                  <c:v>1.0809802715146992</c:v>
                </c:pt>
                <c:pt idx="1436">
                  <c:v>6.7688219632915159E-2</c:v>
                </c:pt>
                <c:pt idx="1437">
                  <c:v>3.6109171845242205E-2</c:v>
                </c:pt>
                <c:pt idx="1438">
                  <c:v>0.21560335790141827</c:v>
                </c:pt>
                <c:pt idx="1439">
                  <c:v>-1.0976886939803658</c:v>
                </c:pt>
                <c:pt idx="1440">
                  <c:v>-0.61098074586215001</c:v>
                </c:pt>
                <c:pt idx="1441">
                  <c:v>-0.62427279774393407</c:v>
                </c:pt>
                <c:pt idx="1442">
                  <c:v>-0.424272797743934</c:v>
                </c:pt>
                <c:pt idx="1443">
                  <c:v>-0.15085690150750253</c:v>
                </c:pt>
                <c:pt idx="1444">
                  <c:v>-0.45085690150750235</c:v>
                </c:pt>
                <c:pt idx="1445">
                  <c:v>-0.16414895338928659</c:v>
                </c:pt>
                <c:pt idx="1446">
                  <c:v>-0.3400477906005217</c:v>
                </c:pt>
                <c:pt idx="1447">
                  <c:v>-1.3463686836953537E-2</c:v>
                </c:pt>
                <c:pt idx="1448">
                  <c:v>0.51312041692661481</c:v>
                </c:pt>
                <c:pt idx="1449">
                  <c:v>-0.71209315373228743</c:v>
                </c:pt>
                <c:pt idx="1450">
                  <c:v>1.1928727282173188</c:v>
                </c:pt>
                <c:pt idx="1451">
                  <c:v>1.0061647800991036</c:v>
                </c:pt>
                <c:pt idx="1452">
                  <c:v>-0.88025598071008593</c:v>
                </c:pt>
                <c:pt idx="1453">
                  <c:v>-0.75755441310048521</c:v>
                </c:pt>
                <c:pt idx="1454">
                  <c:v>-0.55755441310048526</c:v>
                </c:pt>
                <c:pt idx="1455">
                  <c:v>-6.7251116137328593E-2</c:v>
                </c:pt>
                <c:pt idx="1456">
                  <c:v>1.4715416937123842</c:v>
                </c:pt>
                <c:pt idx="1457">
                  <c:v>1.8208564271600516</c:v>
                </c:pt>
                <c:pt idx="1458">
                  <c:v>1.8373486185248034E-2</c:v>
                </c:pt>
                <c:pt idx="1459">
                  <c:v>0.16815569577835232</c:v>
                </c:pt>
                <c:pt idx="1460">
                  <c:v>0.23076248110780329</c:v>
                </c:pt>
                <c:pt idx="1461">
                  <c:v>2.965385567494522</c:v>
                </c:pt>
                <c:pt idx="1462">
                  <c:v>0.45209351561273814</c:v>
                </c:pt>
                <c:pt idx="1463">
                  <c:v>-1.0479064843872619</c:v>
                </c:pt>
                <c:pt idx="1464">
                  <c:v>-1.1611985362690458</c:v>
                </c:pt>
                <c:pt idx="1465">
                  <c:v>-0.6611985362690459</c:v>
                </c:pt>
                <c:pt idx="1466">
                  <c:v>-0.57449058815082998</c:v>
                </c:pt>
                <c:pt idx="1467">
                  <c:v>-0.37449058815083003</c:v>
                </c:pt>
                <c:pt idx="1468">
                  <c:v>-0.27449058815083016</c:v>
                </c:pt>
                <c:pt idx="1469">
                  <c:v>1.42550941184917</c:v>
                </c:pt>
                <c:pt idx="1470">
                  <c:v>0.72550941184916984</c:v>
                </c:pt>
                <c:pt idx="1471">
                  <c:v>1.0775942735806667</c:v>
                </c:pt>
                <c:pt idx="1472">
                  <c:v>-0.8091136745375489</c:v>
                </c:pt>
                <c:pt idx="1473">
                  <c:v>0.30417837734423525</c:v>
                </c:pt>
                <c:pt idx="1474">
                  <c:v>2.0041783773442354</c:v>
                </c:pt>
                <c:pt idx="1475">
                  <c:v>6.2174704292260188</c:v>
                </c:pt>
                <c:pt idx="1476">
                  <c:v>1.1344483507152001</c:v>
                </c:pt>
                <c:pt idx="1477">
                  <c:v>0.58098027151469922</c:v>
                </c:pt>
                <c:pt idx="1478">
                  <c:v>0.7809802715146994</c:v>
                </c:pt>
                <c:pt idx="1479">
                  <c:v>-1.9019728485300869E-2</c:v>
                </c:pt>
                <c:pt idx="1480">
                  <c:v>8.098027151469922E-2</c:v>
                </c:pt>
                <c:pt idx="1481">
                  <c:v>0.18098027151469931</c:v>
                </c:pt>
                <c:pt idx="1482">
                  <c:v>8.098027151469922E-2</c:v>
                </c:pt>
                <c:pt idx="1483">
                  <c:v>0.3676882196329152</c:v>
                </c:pt>
                <c:pt idx="1484">
                  <c:v>0.15439616775113119</c:v>
                </c:pt>
                <c:pt idx="1485">
                  <c:v>1.2543961677511313</c:v>
                </c:pt>
                <c:pt idx="1486">
                  <c:v>5.4396167751131097E-2</c:v>
                </c:pt>
                <c:pt idx="1487">
                  <c:v>-1.0456038322488688</c:v>
                </c:pt>
                <c:pt idx="1488">
                  <c:v>-1.0456038322488688</c:v>
                </c:pt>
                <c:pt idx="1489">
                  <c:v>-0.45889588413065296</c:v>
                </c:pt>
                <c:pt idx="1490">
                  <c:v>-0.55889588413065294</c:v>
                </c:pt>
                <c:pt idx="1491">
                  <c:v>-0.45889588413065296</c:v>
                </c:pt>
                <c:pt idx="1492">
                  <c:v>-0.50958115068298615</c:v>
                </c:pt>
                <c:pt idx="1493">
                  <c:v>-0.52163173207736846</c:v>
                </c:pt>
                <c:pt idx="1494">
                  <c:v>0.89041884931701376</c:v>
                </c:pt>
                <c:pt idx="1495">
                  <c:v>0.17712679743522974</c:v>
                </c:pt>
                <c:pt idx="1496">
                  <c:v>2.3278120639875626</c:v>
                </c:pt>
                <c:pt idx="1497">
                  <c:v>-0.39504762831380003</c:v>
                </c:pt>
                <c:pt idx="1498">
                  <c:v>-0.81790732061516347</c:v>
                </c:pt>
                <c:pt idx="1499">
                  <c:v>1.6182444235679836</c:v>
                </c:pt>
                <c:pt idx="1500">
                  <c:v>2.960474457570875</c:v>
                </c:pt>
                <c:pt idx="1501">
                  <c:v>1.1448285273315522</c:v>
                </c:pt>
                <c:pt idx="1502">
                  <c:v>2.444828527331552</c:v>
                </c:pt>
                <c:pt idx="1503">
                  <c:v>2.6809802715146986</c:v>
                </c:pt>
                <c:pt idx="1504">
                  <c:v>1.8568791087259342</c:v>
                </c:pt>
                <c:pt idx="1505">
                  <c:v>0.68098027151469931</c:v>
                </c:pt>
                <c:pt idx="1506">
                  <c:v>0.38098027151469926</c:v>
                </c:pt>
                <c:pt idx="1507">
                  <c:v>0.7809802715146994</c:v>
                </c:pt>
                <c:pt idx="1508">
                  <c:v>2.5411041158693468</c:v>
                </c:pt>
                <c:pt idx="1509">
                  <c:v>0.8278120639875628</c:v>
                </c:pt>
                <c:pt idx="1510">
                  <c:v>0.71452001210577887</c:v>
                </c:pt>
                <c:pt idx="1511">
                  <c:v>-0.5854799878942214</c:v>
                </c:pt>
                <c:pt idx="1512">
                  <c:v>-0.88547998789422122</c:v>
                </c:pt>
                <c:pt idx="1513">
                  <c:v>-0.68547998789422127</c:v>
                </c:pt>
                <c:pt idx="1514">
                  <c:v>1.2145200121057789</c:v>
                </c:pt>
                <c:pt idx="1515">
                  <c:v>-0.28547998789422135</c:v>
                </c:pt>
                <c:pt idx="1516">
                  <c:v>1.452001210577869E-2</c:v>
                </c:pt>
                <c:pt idx="1517">
                  <c:v>1.452001210577869E-2</c:v>
                </c:pt>
                <c:pt idx="1518">
                  <c:v>1.3278120639875628</c:v>
                </c:pt>
                <c:pt idx="1519">
                  <c:v>2.9278120639875631</c:v>
                </c:pt>
                <c:pt idx="1520">
                  <c:v>-1.0721879360124369</c:v>
                </c:pt>
                <c:pt idx="1521">
                  <c:v>-1.2721879360124371</c:v>
                </c:pt>
                <c:pt idx="1522">
                  <c:v>-1.0950476283138002</c:v>
                </c:pt>
                <c:pt idx="1523">
                  <c:v>-1.0817555764320161</c:v>
                </c:pt>
                <c:pt idx="1524">
                  <c:v>-0.69504762831380007</c:v>
                </c:pt>
                <c:pt idx="1525">
                  <c:v>-0.68175557643201601</c:v>
                </c:pt>
                <c:pt idx="1526">
                  <c:v>-0.3684635245502319</c:v>
                </c:pt>
                <c:pt idx="1527">
                  <c:v>1.454396167751131</c:v>
                </c:pt>
                <c:pt idx="1528">
                  <c:v>1.3543961677511309</c:v>
                </c:pt>
                <c:pt idx="1529">
                  <c:v>1.5182444235679839</c:v>
                </c:pt>
                <c:pt idx="1530">
                  <c:v>0.75439616775113127</c:v>
                </c:pt>
                <c:pt idx="1531">
                  <c:v>0.71824442356798412</c:v>
                </c:pt>
                <c:pt idx="1532">
                  <c:v>0.65439616775113119</c:v>
                </c:pt>
                <c:pt idx="1533">
                  <c:v>2.9411041158693472</c:v>
                </c:pt>
                <c:pt idx="1534">
                  <c:v>0.74110411586934721</c:v>
                </c:pt>
                <c:pt idx="1535">
                  <c:v>-0.61317649952792674</c:v>
                </c:pt>
                <c:pt idx="1536">
                  <c:v>-1.0264685514097107</c:v>
                </c:pt>
                <c:pt idx="1537">
                  <c:v>-0.56137882510545656</c:v>
                </c:pt>
                <c:pt idx="1538">
                  <c:v>-0.26137882510545651</c:v>
                </c:pt>
                <c:pt idx="1539">
                  <c:v>0.73862117489454371</c:v>
                </c:pt>
                <c:pt idx="1540">
                  <c:v>0.23502582604960298</c:v>
                </c:pt>
                <c:pt idx="1541">
                  <c:v>0.48682350047207312</c:v>
                </c:pt>
                <c:pt idx="1542">
                  <c:v>1.8386211748945434</c:v>
                </c:pt>
                <c:pt idx="1543">
                  <c:v>2.1398626453819456</c:v>
                </c:pt>
                <c:pt idx="1544">
                  <c:v>-0.98535092527695689</c:v>
                </c:pt>
                <c:pt idx="1545">
                  <c:v>-1.0202611989727024</c:v>
                </c:pt>
                <c:pt idx="1546">
                  <c:v>-1.0816265138147518</c:v>
                </c:pt>
                <c:pt idx="1547">
                  <c:v>-0.92013213635543811</c:v>
                </c:pt>
                <c:pt idx="1548">
                  <c:v>0.8931599155263461</c:v>
                </c:pt>
                <c:pt idx="1549">
                  <c:v>0.70645196740812999</c:v>
                </c:pt>
                <c:pt idx="1550">
                  <c:v>-0.55504241005118371</c:v>
                </c:pt>
                <c:pt idx="1551">
                  <c:v>1.2316655380670323</c:v>
                </c:pt>
                <c:pt idx="1552">
                  <c:v>1.6917893824216801</c:v>
                </c:pt>
                <c:pt idx="1553">
                  <c:v>1.3266996561174258</c:v>
                </c:pt>
                <c:pt idx="1554">
                  <c:v>1.7134076042356416</c:v>
                </c:pt>
                <c:pt idx="1555">
                  <c:v>1.7483178779313873</c:v>
                </c:pt>
                <c:pt idx="1556">
                  <c:v>0.63862117489454362</c:v>
                </c:pt>
                <c:pt idx="1557">
                  <c:v>-6.1378825105456558E-2</c:v>
                </c:pt>
                <c:pt idx="1558">
                  <c:v>0.72781206398756315</c:v>
                </c:pt>
                <c:pt idx="1559">
                  <c:v>-0.79877203977600542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9104"/>
        <c:axId val="165852224"/>
      </c:scatterChart>
      <c:valAx>
        <c:axId val="13127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</a:t>
                </a:r>
              </a:p>
            </c:rich>
          </c:tx>
          <c:layout/>
          <c:overlay val="0"/>
        </c:title>
        <c:numFmt formatCode="@" sourceLinked="1"/>
        <c:majorTickMark val="out"/>
        <c:minorTickMark val="none"/>
        <c:tickLblPos val="nextTo"/>
        <c:crossAx val="165852224"/>
        <c:crosses val="autoZero"/>
        <c:crossBetween val="midCat"/>
      </c:valAx>
      <c:valAx>
        <c:axId val="165852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279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cloudiness  Residual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'mult.lin.reg (3)'!$X$2:$X$1561</c:f>
              <c:numCache>
                <c:formatCode>General</c:formatCode>
                <c:ptCount val="1560"/>
                <c:pt idx="0">
                  <c:v>13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8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13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13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17</c:v>
                </c:pt>
                <c:pt idx="57">
                  <c:v>17</c:v>
                </c:pt>
                <c:pt idx="58">
                  <c:v>13</c:v>
                </c:pt>
                <c:pt idx="59">
                  <c:v>17</c:v>
                </c:pt>
                <c:pt idx="60">
                  <c:v>13</c:v>
                </c:pt>
                <c:pt idx="61">
                  <c:v>13</c:v>
                </c:pt>
                <c:pt idx="62">
                  <c:v>17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17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13</c:v>
                </c:pt>
                <c:pt idx="78">
                  <c:v>13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13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17</c:v>
                </c:pt>
                <c:pt idx="101">
                  <c:v>21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20</c:v>
                </c:pt>
                <c:pt idx="116">
                  <c:v>21</c:v>
                </c:pt>
                <c:pt idx="117">
                  <c:v>21</c:v>
                </c:pt>
                <c:pt idx="118">
                  <c:v>17</c:v>
                </c:pt>
                <c:pt idx="119">
                  <c:v>17</c:v>
                </c:pt>
                <c:pt idx="120">
                  <c:v>21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11</c:v>
                </c:pt>
                <c:pt idx="125">
                  <c:v>13</c:v>
                </c:pt>
                <c:pt idx="126">
                  <c:v>17</c:v>
                </c:pt>
                <c:pt idx="127">
                  <c:v>13</c:v>
                </c:pt>
                <c:pt idx="128">
                  <c:v>17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13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17</c:v>
                </c:pt>
                <c:pt idx="177">
                  <c:v>17</c:v>
                </c:pt>
                <c:pt idx="178">
                  <c:v>13</c:v>
                </c:pt>
                <c:pt idx="179">
                  <c:v>13</c:v>
                </c:pt>
                <c:pt idx="180">
                  <c:v>11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11</c:v>
                </c:pt>
                <c:pt idx="187">
                  <c:v>11</c:v>
                </c:pt>
                <c:pt idx="188">
                  <c:v>6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10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13</c:v>
                </c:pt>
                <c:pt idx="207">
                  <c:v>13</c:v>
                </c:pt>
                <c:pt idx="208">
                  <c:v>11</c:v>
                </c:pt>
                <c:pt idx="209">
                  <c:v>13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8</c:v>
                </c:pt>
                <c:pt idx="219">
                  <c:v>11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17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17</c:v>
                </c:pt>
                <c:pt idx="228">
                  <c:v>21</c:v>
                </c:pt>
                <c:pt idx="229">
                  <c:v>21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13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13</c:v>
                </c:pt>
                <c:pt idx="247">
                  <c:v>11</c:v>
                </c:pt>
                <c:pt idx="248">
                  <c:v>17</c:v>
                </c:pt>
                <c:pt idx="249">
                  <c:v>21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13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13</c:v>
                </c:pt>
                <c:pt idx="291">
                  <c:v>11</c:v>
                </c:pt>
                <c:pt idx="292">
                  <c:v>11</c:v>
                </c:pt>
                <c:pt idx="293">
                  <c:v>13</c:v>
                </c:pt>
                <c:pt idx="294">
                  <c:v>17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11</c:v>
                </c:pt>
                <c:pt idx="302">
                  <c:v>11</c:v>
                </c:pt>
                <c:pt idx="303">
                  <c:v>11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17</c:v>
                </c:pt>
                <c:pt idx="309">
                  <c:v>17</c:v>
                </c:pt>
                <c:pt idx="310">
                  <c:v>13</c:v>
                </c:pt>
                <c:pt idx="311">
                  <c:v>17</c:v>
                </c:pt>
                <c:pt idx="312">
                  <c:v>17</c:v>
                </c:pt>
                <c:pt idx="313">
                  <c:v>13</c:v>
                </c:pt>
                <c:pt idx="314">
                  <c:v>13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13</c:v>
                </c:pt>
                <c:pt idx="320">
                  <c:v>13</c:v>
                </c:pt>
                <c:pt idx="321">
                  <c:v>21</c:v>
                </c:pt>
                <c:pt idx="322">
                  <c:v>13</c:v>
                </c:pt>
                <c:pt idx="323">
                  <c:v>11</c:v>
                </c:pt>
                <c:pt idx="324">
                  <c:v>11</c:v>
                </c:pt>
                <c:pt idx="325">
                  <c:v>11</c:v>
                </c:pt>
                <c:pt idx="326">
                  <c:v>8</c:v>
                </c:pt>
                <c:pt idx="327">
                  <c:v>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11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13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17</c:v>
                </c:pt>
                <c:pt idx="342">
                  <c:v>17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21</c:v>
                </c:pt>
                <c:pt idx="380">
                  <c:v>13</c:v>
                </c:pt>
                <c:pt idx="381">
                  <c:v>13</c:v>
                </c:pt>
                <c:pt idx="382">
                  <c:v>11</c:v>
                </c:pt>
                <c:pt idx="383">
                  <c:v>21</c:v>
                </c:pt>
                <c:pt idx="384">
                  <c:v>13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8</c:v>
                </c:pt>
                <c:pt idx="394">
                  <c:v>5</c:v>
                </c:pt>
                <c:pt idx="395">
                  <c:v>1</c:v>
                </c:pt>
                <c:pt idx="396">
                  <c:v>1</c:v>
                </c:pt>
                <c:pt idx="397">
                  <c:v>5</c:v>
                </c:pt>
                <c:pt idx="398">
                  <c:v>8</c:v>
                </c:pt>
                <c:pt idx="399">
                  <c:v>8</c:v>
                </c:pt>
                <c:pt idx="400">
                  <c:v>13</c:v>
                </c:pt>
                <c:pt idx="401">
                  <c:v>17</c:v>
                </c:pt>
                <c:pt idx="402">
                  <c:v>21</c:v>
                </c:pt>
                <c:pt idx="403">
                  <c:v>20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17</c:v>
                </c:pt>
                <c:pt idx="409">
                  <c:v>11</c:v>
                </c:pt>
                <c:pt idx="410">
                  <c:v>11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12</c:v>
                </c:pt>
                <c:pt idx="418">
                  <c:v>12</c:v>
                </c:pt>
                <c:pt idx="419">
                  <c:v>13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13</c:v>
                </c:pt>
                <c:pt idx="424">
                  <c:v>17</c:v>
                </c:pt>
                <c:pt idx="425">
                  <c:v>17</c:v>
                </c:pt>
                <c:pt idx="426">
                  <c:v>21</c:v>
                </c:pt>
                <c:pt idx="427">
                  <c:v>17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17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17</c:v>
                </c:pt>
                <c:pt idx="441">
                  <c:v>17</c:v>
                </c:pt>
                <c:pt idx="442">
                  <c:v>17</c:v>
                </c:pt>
                <c:pt idx="443">
                  <c:v>16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13</c:v>
                </c:pt>
                <c:pt idx="457">
                  <c:v>17</c:v>
                </c:pt>
                <c:pt idx="458">
                  <c:v>17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17</c:v>
                </c:pt>
                <c:pt idx="467">
                  <c:v>17</c:v>
                </c:pt>
                <c:pt idx="468">
                  <c:v>17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13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5</c:v>
                </c:pt>
                <c:pt idx="487">
                  <c:v>5</c:v>
                </c:pt>
                <c:pt idx="488">
                  <c:v>1</c:v>
                </c:pt>
                <c:pt idx="489">
                  <c:v>5</c:v>
                </c:pt>
                <c:pt idx="490">
                  <c:v>5</c:v>
                </c:pt>
                <c:pt idx="491">
                  <c:v>1</c:v>
                </c:pt>
                <c:pt idx="492">
                  <c:v>5</c:v>
                </c:pt>
                <c:pt idx="493">
                  <c:v>5</c:v>
                </c:pt>
                <c:pt idx="494">
                  <c:v>8</c:v>
                </c:pt>
                <c:pt idx="495">
                  <c:v>5</c:v>
                </c:pt>
                <c:pt idx="496">
                  <c:v>8</c:v>
                </c:pt>
                <c:pt idx="497">
                  <c:v>8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13</c:v>
                </c:pt>
                <c:pt idx="513">
                  <c:v>13</c:v>
                </c:pt>
                <c:pt idx="514">
                  <c:v>17</c:v>
                </c:pt>
                <c:pt idx="515">
                  <c:v>21</c:v>
                </c:pt>
                <c:pt idx="516">
                  <c:v>21</c:v>
                </c:pt>
                <c:pt idx="517">
                  <c:v>17</c:v>
                </c:pt>
                <c:pt idx="518">
                  <c:v>17</c:v>
                </c:pt>
                <c:pt idx="519">
                  <c:v>17</c:v>
                </c:pt>
                <c:pt idx="520">
                  <c:v>17</c:v>
                </c:pt>
                <c:pt idx="521">
                  <c:v>17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9</c:v>
                </c:pt>
                <c:pt idx="534">
                  <c:v>9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8</c:v>
                </c:pt>
                <c:pt idx="542">
                  <c:v>8</c:v>
                </c:pt>
                <c:pt idx="543">
                  <c:v>5</c:v>
                </c:pt>
                <c:pt idx="544">
                  <c:v>8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13</c:v>
                </c:pt>
                <c:pt idx="549">
                  <c:v>21</c:v>
                </c:pt>
                <c:pt idx="550">
                  <c:v>21</c:v>
                </c:pt>
                <c:pt idx="551">
                  <c:v>18</c:v>
                </c:pt>
                <c:pt idx="552">
                  <c:v>18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19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17</c:v>
                </c:pt>
                <c:pt idx="603">
                  <c:v>11</c:v>
                </c:pt>
                <c:pt idx="604">
                  <c:v>11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11</c:v>
                </c:pt>
                <c:pt idx="612">
                  <c:v>13</c:v>
                </c:pt>
                <c:pt idx="613">
                  <c:v>13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8</c:v>
                </c:pt>
                <c:pt idx="635">
                  <c:v>13</c:v>
                </c:pt>
                <c:pt idx="636">
                  <c:v>13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8</c:v>
                </c:pt>
                <c:pt idx="646">
                  <c:v>8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8</c:v>
                </c:pt>
                <c:pt idx="651">
                  <c:v>8</c:v>
                </c:pt>
                <c:pt idx="652">
                  <c:v>5</c:v>
                </c:pt>
                <c:pt idx="653">
                  <c:v>8</c:v>
                </c:pt>
                <c:pt idx="654">
                  <c:v>8</c:v>
                </c:pt>
                <c:pt idx="655">
                  <c:v>11</c:v>
                </c:pt>
                <c:pt idx="656">
                  <c:v>8</c:v>
                </c:pt>
                <c:pt idx="657">
                  <c:v>5</c:v>
                </c:pt>
                <c:pt idx="658">
                  <c:v>1</c:v>
                </c:pt>
                <c:pt idx="659">
                  <c:v>13</c:v>
                </c:pt>
                <c:pt idx="660">
                  <c:v>17</c:v>
                </c:pt>
                <c:pt idx="661">
                  <c:v>17</c:v>
                </c:pt>
                <c:pt idx="662">
                  <c:v>17</c:v>
                </c:pt>
                <c:pt idx="663">
                  <c:v>17</c:v>
                </c:pt>
                <c:pt idx="664">
                  <c:v>21</c:v>
                </c:pt>
                <c:pt idx="665">
                  <c:v>21</c:v>
                </c:pt>
                <c:pt idx="666">
                  <c:v>21</c:v>
                </c:pt>
                <c:pt idx="667">
                  <c:v>21</c:v>
                </c:pt>
                <c:pt idx="668">
                  <c:v>21</c:v>
                </c:pt>
                <c:pt idx="669">
                  <c:v>21</c:v>
                </c:pt>
                <c:pt idx="670">
                  <c:v>21</c:v>
                </c:pt>
                <c:pt idx="671">
                  <c:v>21</c:v>
                </c:pt>
                <c:pt idx="672">
                  <c:v>21</c:v>
                </c:pt>
                <c:pt idx="673">
                  <c:v>21</c:v>
                </c:pt>
                <c:pt idx="674">
                  <c:v>21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21</c:v>
                </c:pt>
                <c:pt idx="679">
                  <c:v>21</c:v>
                </c:pt>
                <c:pt idx="680">
                  <c:v>21</c:v>
                </c:pt>
                <c:pt idx="681">
                  <c:v>21</c:v>
                </c:pt>
                <c:pt idx="682">
                  <c:v>21</c:v>
                </c:pt>
                <c:pt idx="683">
                  <c:v>21</c:v>
                </c:pt>
                <c:pt idx="684">
                  <c:v>21</c:v>
                </c:pt>
                <c:pt idx="685">
                  <c:v>21</c:v>
                </c:pt>
                <c:pt idx="686">
                  <c:v>17</c:v>
                </c:pt>
                <c:pt idx="687">
                  <c:v>17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11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11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11</c:v>
                </c:pt>
                <c:pt idx="705">
                  <c:v>11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13</c:v>
                </c:pt>
                <c:pt idx="718">
                  <c:v>13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17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11</c:v>
                </c:pt>
                <c:pt idx="746">
                  <c:v>8</c:v>
                </c:pt>
                <c:pt idx="747">
                  <c:v>5</c:v>
                </c:pt>
                <c:pt idx="748">
                  <c:v>11</c:v>
                </c:pt>
                <c:pt idx="749">
                  <c:v>8</c:v>
                </c:pt>
                <c:pt idx="750">
                  <c:v>11</c:v>
                </c:pt>
                <c:pt idx="751">
                  <c:v>11</c:v>
                </c:pt>
                <c:pt idx="752">
                  <c:v>11</c:v>
                </c:pt>
                <c:pt idx="753">
                  <c:v>11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10</c:v>
                </c:pt>
                <c:pt idx="763">
                  <c:v>6</c:v>
                </c:pt>
                <c:pt idx="764">
                  <c:v>7</c:v>
                </c:pt>
                <c:pt idx="765">
                  <c:v>7</c:v>
                </c:pt>
                <c:pt idx="766">
                  <c:v>4</c:v>
                </c:pt>
                <c:pt idx="767">
                  <c:v>8</c:v>
                </c:pt>
                <c:pt idx="768">
                  <c:v>16</c:v>
                </c:pt>
                <c:pt idx="769">
                  <c:v>20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20</c:v>
                </c:pt>
                <c:pt idx="777">
                  <c:v>17</c:v>
                </c:pt>
                <c:pt idx="778">
                  <c:v>17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21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21</c:v>
                </c:pt>
                <c:pt idx="810">
                  <c:v>21</c:v>
                </c:pt>
                <c:pt idx="811">
                  <c:v>21</c:v>
                </c:pt>
                <c:pt idx="812">
                  <c:v>21</c:v>
                </c:pt>
                <c:pt idx="813">
                  <c:v>21</c:v>
                </c:pt>
                <c:pt idx="814">
                  <c:v>21</c:v>
                </c:pt>
                <c:pt idx="815">
                  <c:v>21</c:v>
                </c:pt>
                <c:pt idx="816">
                  <c:v>21</c:v>
                </c:pt>
                <c:pt idx="817">
                  <c:v>21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21</c:v>
                </c:pt>
                <c:pt idx="822">
                  <c:v>17</c:v>
                </c:pt>
                <c:pt idx="823">
                  <c:v>17</c:v>
                </c:pt>
                <c:pt idx="824">
                  <c:v>21</c:v>
                </c:pt>
                <c:pt idx="825">
                  <c:v>21</c:v>
                </c:pt>
                <c:pt idx="826">
                  <c:v>21</c:v>
                </c:pt>
                <c:pt idx="827">
                  <c:v>21</c:v>
                </c:pt>
                <c:pt idx="828">
                  <c:v>21</c:v>
                </c:pt>
                <c:pt idx="829">
                  <c:v>21</c:v>
                </c:pt>
                <c:pt idx="830">
                  <c:v>21</c:v>
                </c:pt>
                <c:pt idx="831">
                  <c:v>21</c:v>
                </c:pt>
                <c:pt idx="832">
                  <c:v>21</c:v>
                </c:pt>
                <c:pt idx="833">
                  <c:v>21</c:v>
                </c:pt>
                <c:pt idx="834">
                  <c:v>21</c:v>
                </c:pt>
                <c:pt idx="835">
                  <c:v>21</c:v>
                </c:pt>
                <c:pt idx="836">
                  <c:v>21</c:v>
                </c:pt>
                <c:pt idx="837">
                  <c:v>21</c:v>
                </c:pt>
                <c:pt idx="838">
                  <c:v>21</c:v>
                </c:pt>
                <c:pt idx="839">
                  <c:v>21</c:v>
                </c:pt>
                <c:pt idx="840">
                  <c:v>21</c:v>
                </c:pt>
                <c:pt idx="841">
                  <c:v>21</c:v>
                </c:pt>
                <c:pt idx="842">
                  <c:v>17</c:v>
                </c:pt>
                <c:pt idx="843">
                  <c:v>17</c:v>
                </c:pt>
                <c:pt idx="844">
                  <c:v>17</c:v>
                </c:pt>
                <c:pt idx="845">
                  <c:v>21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17</c:v>
                </c:pt>
                <c:pt idx="852">
                  <c:v>17</c:v>
                </c:pt>
                <c:pt idx="853">
                  <c:v>17</c:v>
                </c:pt>
                <c:pt idx="854">
                  <c:v>17</c:v>
                </c:pt>
                <c:pt idx="855">
                  <c:v>13</c:v>
                </c:pt>
                <c:pt idx="856">
                  <c:v>13</c:v>
                </c:pt>
                <c:pt idx="857">
                  <c:v>13</c:v>
                </c:pt>
                <c:pt idx="858">
                  <c:v>13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13</c:v>
                </c:pt>
                <c:pt idx="863">
                  <c:v>13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13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13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17</c:v>
                </c:pt>
                <c:pt idx="883">
                  <c:v>17</c:v>
                </c:pt>
                <c:pt idx="884">
                  <c:v>13</c:v>
                </c:pt>
                <c:pt idx="885">
                  <c:v>13</c:v>
                </c:pt>
                <c:pt idx="886">
                  <c:v>17</c:v>
                </c:pt>
                <c:pt idx="887">
                  <c:v>21</c:v>
                </c:pt>
                <c:pt idx="888">
                  <c:v>21</c:v>
                </c:pt>
                <c:pt idx="889">
                  <c:v>21</c:v>
                </c:pt>
                <c:pt idx="890">
                  <c:v>21</c:v>
                </c:pt>
                <c:pt idx="891">
                  <c:v>21</c:v>
                </c:pt>
                <c:pt idx="892">
                  <c:v>21</c:v>
                </c:pt>
                <c:pt idx="893">
                  <c:v>21</c:v>
                </c:pt>
                <c:pt idx="894">
                  <c:v>21</c:v>
                </c:pt>
                <c:pt idx="895">
                  <c:v>21</c:v>
                </c:pt>
                <c:pt idx="896">
                  <c:v>21</c:v>
                </c:pt>
                <c:pt idx="897">
                  <c:v>21</c:v>
                </c:pt>
                <c:pt idx="898">
                  <c:v>21</c:v>
                </c:pt>
                <c:pt idx="899">
                  <c:v>21</c:v>
                </c:pt>
                <c:pt idx="900">
                  <c:v>21</c:v>
                </c:pt>
                <c:pt idx="901">
                  <c:v>21</c:v>
                </c:pt>
                <c:pt idx="902">
                  <c:v>21</c:v>
                </c:pt>
                <c:pt idx="903">
                  <c:v>21</c:v>
                </c:pt>
                <c:pt idx="904">
                  <c:v>21</c:v>
                </c:pt>
                <c:pt idx="905">
                  <c:v>21</c:v>
                </c:pt>
                <c:pt idx="906">
                  <c:v>21</c:v>
                </c:pt>
                <c:pt idx="907">
                  <c:v>21</c:v>
                </c:pt>
                <c:pt idx="908">
                  <c:v>21</c:v>
                </c:pt>
                <c:pt idx="909">
                  <c:v>13</c:v>
                </c:pt>
                <c:pt idx="910">
                  <c:v>13</c:v>
                </c:pt>
                <c:pt idx="911">
                  <c:v>17</c:v>
                </c:pt>
                <c:pt idx="912">
                  <c:v>13</c:v>
                </c:pt>
                <c:pt idx="913">
                  <c:v>11</c:v>
                </c:pt>
                <c:pt idx="914">
                  <c:v>11</c:v>
                </c:pt>
                <c:pt idx="915">
                  <c:v>11</c:v>
                </c:pt>
                <c:pt idx="916">
                  <c:v>11</c:v>
                </c:pt>
                <c:pt idx="917">
                  <c:v>11</c:v>
                </c:pt>
                <c:pt idx="918">
                  <c:v>13</c:v>
                </c:pt>
                <c:pt idx="919">
                  <c:v>11</c:v>
                </c:pt>
                <c:pt idx="920">
                  <c:v>11</c:v>
                </c:pt>
                <c:pt idx="921">
                  <c:v>11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11</c:v>
                </c:pt>
                <c:pt idx="927">
                  <c:v>11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11</c:v>
                </c:pt>
                <c:pt idx="938">
                  <c:v>21</c:v>
                </c:pt>
                <c:pt idx="939">
                  <c:v>13</c:v>
                </c:pt>
                <c:pt idx="940">
                  <c:v>13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20</c:v>
                </c:pt>
                <c:pt idx="945">
                  <c:v>21</c:v>
                </c:pt>
                <c:pt idx="946">
                  <c:v>17</c:v>
                </c:pt>
                <c:pt idx="947">
                  <c:v>13</c:v>
                </c:pt>
                <c:pt idx="948">
                  <c:v>13</c:v>
                </c:pt>
                <c:pt idx="949">
                  <c:v>13</c:v>
                </c:pt>
                <c:pt idx="950">
                  <c:v>13</c:v>
                </c:pt>
                <c:pt idx="951">
                  <c:v>13</c:v>
                </c:pt>
                <c:pt idx="952">
                  <c:v>13</c:v>
                </c:pt>
                <c:pt idx="953">
                  <c:v>17</c:v>
                </c:pt>
                <c:pt idx="954">
                  <c:v>13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13</c:v>
                </c:pt>
                <c:pt idx="963">
                  <c:v>13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21</c:v>
                </c:pt>
                <c:pt idx="968">
                  <c:v>17</c:v>
                </c:pt>
                <c:pt idx="969">
                  <c:v>21</c:v>
                </c:pt>
                <c:pt idx="970">
                  <c:v>21</c:v>
                </c:pt>
                <c:pt idx="971">
                  <c:v>17</c:v>
                </c:pt>
                <c:pt idx="972">
                  <c:v>13</c:v>
                </c:pt>
                <c:pt idx="973">
                  <c:v>13</c:v>
                </c:pt>
                <c:pt idx="974">
                  <c:v>13</c:v>
                </c:pt>
                <c:pt idx="975">
                  <c:v>13</c:v>
                </c:pt>
                <c:pt idx="976">
                  <c:v>13</c:v>
                </c:pt>
                <c:pt idx="977">
                  <c:v>13</c:v>
                </c:pt>
                <c:pt idx="978">
                  <c:v>13</c:v>
                </c:pt>
                <c:pt idx="979">
                  <c:v>17</c:v>
                </c:pt>
                <c:pt idx="980">
                  <c:v>13</c:v>
                </c:pt>
                <c:pt idx="981">
                  <c:v>17</c:v>
                </c:pt>
                <c:pt idx="982">
                  <c:v>13</c:v>
                </c:pt>
                <c:pt idx="983">
                  <c:v>13</c:v>
                </c:pt>
                <c:pt idx="984">
                  <c:v>11</c:v>
                </c:pt>
                <c:pt idx="985">
                  <c:v>11</c:v>
                </c:pt>
                <c:pt idx="986">
                  <c:v>11</c:v>
                </c:pt>
                <c:pt idx="987">
                  <c:v>21</c:v>
                </c:pt>
                <c:pt idx="988">
                  <c:v>11</c:v>
                </c:pt>
                <c:pt idx="989">
                  <c:v>11</c:v>
                </c:pt>
                <c:pt idx="990">
                  <c:v>13</c:v>
                </c:pt>
                <c:pt idx="991">
                  <c:v>13</c:v>
                </c:pt>
                <c:pt idx="992">
                  <c:v>13</c:v>
                </c:pt>
                <c:pt idx="993">
                  <c:v>17</c:v>
                </c:pt>
                <c:pt idx="994">
                  <c:v>17</c:v>
                </c:pt>
                <c:pt idx="995">
                  <c:v>13</c:v>
                </c:pt>
                <c:pt idx="996">
                  <c:v>13</c:v>
                </c:pt>
                <c:pt idx="997">
                  <c:v>11</c:v>
                </c:pt>
                <c:pt idx="998">
                  <c:v>11</c:v>
                </c:pt>
                <c:pt idx="999">
                  <c:v>13</c:v>
                </c:pt>
                <c:pt idx="1000">
                  <c:v>13</c:v>
                </c:pt>
                <c:pt idx="1001">
                  <c:v>13</c:v>
                </c:pt>
                <c:pt idx="1002">
                  <c:v>13</c:v>
                </c:pt>
                <c:pt idx="1003">
                  <c:v>13</c:v>
                </c:pt>
                <c:pt idx="1004">
                  <c:v>13</c:v>
                </c:pt>
                <c:pt idx="1005">
                  <c:v>13</c:v>
                </c:pt>
                <c:pt idx="1006">
                  <c:v>17</c:v>
                </c:pt>
                <c:pt idx="1007">
                  <c:v>17</c:v>
                </c:pt>
                <c:pt idx="1008">
                  <c:v>21</c:v>
                </c:pt>
                <c:pt idx="1009">
                  <c:v>21</c:v>
                </c:pt>
                <c:pt idx="1010">
                  <c:v>21</c:v>
                </c:pt>
                <c:pt idx="1011">
                  <c:v>17</c:v>
                </c:pt>
                <c:pt idx="1012">
                  <c:v>13</c:v>
                </c:pt>
                <c:pt idx="1013">
                  <c:v>13</c:v>
                </c:pt>
                <c:pt idx="1014">
                  <c:v>13</c:v>
                </c:pt>
                <c:pt idx="1015">
                  <c:v>13</c:v>
                </c:pt>
                <c:pt idx="1016">
                  <c:v>13</c:v>
                </c:pt>
                <c:pt idx="1017">
                  <c:v>13</c:v>
                </c:pt>
                <c:pt idx="1018">
                  <c:v>13</c:v>
                </c:pt>
                <c:pt idx="1019">
                  <c:v>13</c:v>
                </c:pt>
                <c:pt idx="1020">
                  <c:v>13</c:v>
                </c:pt>
                <c:pt idx="1021">
                  <c:v>13</c:v>
                </c:pt>
                <c:pt idx="1022">
                  <c:v>13</c:v>
                </c:pt>
                <c:pt idx="1023">
                  <c:v>13</c:v>
                </c:pt>
                <c:pt idx="1024">
                  <c:v>13</c:v>
                </c:pt>
                <c:pt idx="1025">
                  <c:v>13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5</c:v>
                </c:pt>
                <c:pt idx="1039">
                  <c:v>8</c:v>
                </c:pt>
                <c:pt idx="1040">
                  <c:v>8</c:v>
                </c:pt>
                <c:pt idx="1041">
                  <c:v>10</c:v>
                </c:pt>
                <c:pt idx="1042">
                  <c:v>8</c:v>
                </c:pt>
                <c:pt idx="1043">
                  <c:v>8</c:v>
                </c:pt>
                <c:pt idx="1044">
                  <c:v>11</c:v>
                </c:pt>
                <c:pt idx="1045">
                  <c:v>13</c:v>
                </c:pt>
                <c:pt idx="1046">
                  <c:v>12</c:v>
                </c:pt>
                <c:pt idx="1047">
                  <c:v>13</c:v>
                </c:pt>
                <c:pt idx="1048">
                  <c:v>13</c:v>
                </c:pt>
                <c:pt idx="1049">
                  <c:v>12</c:v>
                </c:pt>
                <c:pt idx="1050">
                  <c:v>17</c:v>
                </c:pt>
                <c:pt idx="1051">
                  <c:v>17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5">
                  <c:v>21</c:v>
                </c:pt>
                <c:pt idx="1056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21</c:v>
                </c:pt>
                <c:pt idx="1063">
                  <c:v>21</c:v>
                </c:pt>
                <c:pt idx="1064">
                  <c:v>21</c:v>
                </c:pt>
                <c:pt idx="1065">
                  <c:v>21</c:v>
                </c:pt>
                <c:pt idx="1066">
                  <c:v>21</c:v>
                </c:pt>
                <c:pt idx="1067">
                  <c:v>17</c:v>
                </c:pt>
                <c:pt idx="1068">
                  <c:v>21</c:v>
                </c:pt>
                <c:pt idx="1069">
                  <c:v>21</c:v>
                </c:pt>
                <c:pt idx="1070">
                  <c:v>17</c:v>
                </c:pt>
                <c:pt idx="1071">
                  <c:v>17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17</c:v>
                </c:pt>
                <c:pt idx="1076">
                  <c:v>17</c:v>
                </c:pt>
                <c:pt idx="1077">
                  <c:v>13</c:v>
                </c:pt>
                <c:pt idx="1078">
                  <c:v>13</c:v>
                </c:pt>
                <c:pt idx="1079">
                  <c:v>13</c:v>
                </c:pt>
                <c:pt idx="1080">
                  <c:v>13</c:v>
                </c:pt>
                <c:pt idx="1081">
                  <c:v>13</c:v>
                </c:pt>
                <c:pt idx="1082">
                  <c:v>13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21</c:v>
                </c:pt>
                <c:pt idx="1090">
                  <c:v>11</c:v>
                </c:pt>
                <c:pt idx="1091">
                  <c:v>11</c:v>
                </c:pt>
                <c:pt idx="1092">
                  <c:v>13</c:v>
                </c:pt>
                <c:pt idx="1093">
                  <c:v>13</c:v>
                </c:pt>
                <c:pt idx="1094">
                  <c:v>13</c:v>
                </c:pt>
                <c:pt idx="1095">
                  <c:v>13</c:v>
                </c:pt>
                <c:pt idx="1096">
                  <c:v>13</c:v>
                </c:pt>
                <c:pt idx="1097">
                  <c:v>13</c:v>
                </c:pt>
                <c:pt idx="1098">
                  <c:v>17</c:v>
                </c:pt>
                <c:pt idx="1099">
                  <c:v>13</c:v>
                </c:pt>
                <c:pt idx="1100">
                  <c:v>17</c:v>
                </c:pt>
                <c:pt idx="1101">
                  <c:v>13</c:v>
                </c:pt>
                <c:pt idx="1102">
                  <c:v>13</c:v>
                </c:pt>
                <c:pt idx="1103">
                  <c:v>17</c:v>
                </c:pt>
                <c:pt idx="1104">
                  <c:v>13</c:v>
                </c:pt>
                <c:pt idx="1105">
                  <c:v>13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13</c:v>
                </c:pt>
                <c:pt idx="1115">
                  <c:v>13</c:v>
                </c:pt>
                <c:pt idx="1116">
                  <c:v>13</c:v>
                </c:pt>
                <c:pt idx="1117">
                  <c:v>11</c:v>
                </c:pt>
                <c:pt idx="1118">
                  <c:v>11</c:v>
                </c:pt>
                <c:pt idx="1119">
                  <c:v>11</c:v>
                </c:pt>
                <c:pt idx="1120">
                  <c:v>13</c:v>
                </c:pt>
                <c:pt idx="1121">
                  <c:v>13</c:v>
                </c:pt>
                <c:pt idx="1122">
                  <c:v>11</c:v>
                </c:pt>
                <c:pt idx="1123">
                  <c:v>13</c:v>
                </c:pt>
                <c:pt idx="1124">
                  <c:v>13</c:v>
                </c:pt>
                <c:pt idx="1125">
                  <c:v>21</c:v>
                </c:pt>
                <c:pt idx="1126">
                  <c:v>21</c:v>
                </c:pt>
                <c:pt idx="1127">
                  <c:v>21</c:v>
                </c:pt>
                <c:pt idx="1128">
                  <c:v>21</c:v>
                </c:pt>
                <c:pt idx="1129">
                  <c:v>21</c:v>
                </c:pt>
                <c:pt idx="1130">
                  <c:v>17</c:v>
                </c:pt>
                <c:pt idx="1131">
                  <c:v>17</c:v>
                </c:pt>
                <c:pt idx="1132">
                  <c:v>21</c:v>
                </c:pt>
                <c:pt idx="1133">
                  <c:v>21</c:v>
                </c:pt>
                <c:pt idx="1134">
                  <c:v>21</c:v>
                </c:pt>
                <c:pt idx="1135">
                  <c:v>21</c:v>
                </c:pt>
                <c:pt idx="1136">
                  <c:v>21</c:v>
                </c:pt>
                <c:pt idx="1137">
                  <c:v>21</c:v>
                </c:pt>
                <c:pt idx="1138">
                  <c:v>17</c:v>
                </c:pt>
                <c:pt idx="1139">
                  <c:v>17</c:v>
                </c:pt>
                <c:pt idx="1140">
                  <c:v>21</c:v>
                </c:pt>
                <c:pt idx="1141">
                  <c:v>21</c:v>
                </c:pt>
                <c:pt idx="1142">
                  <c:v>21</c:v>
                </c:pt>
                <c:pt idx="1143">
                  <c:v>21</c:v>
                </c:pt>
                <c:pt idx="1144">
                  <c:v>21</c:v>
                </c:pt>
                <c:pt idx="1145">
                  <c:v>21</c:v>
                </c:pt>
                <c:pt idx="1146">
                  <c:v>21</c:v>
                </c:pt>
                <c:pt idx="1147">
                  <c:v>11</c:v>
                </c:pt>
                <c:pt idx="1148">
                  <c:v>13</c:v>
                </c:pt>
                <c:pt idx="1149">
                  <c:v>13</c:v>
                </c:pt>
                <c:pt idx="1150">
                  <c:v>11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11</c:v>
                </c:pt>
                <c:pt idx="1156">
                  <c:v>11</c:v>
                </c:pt>
                <c:pt idx="1157">
                  <c:v>11</c:v>
                </c:pt>
                <c:pt idx="1158">
                  <c:v>11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11</c:v>
                </c:pt>
                <c:pt idx="1174">
                  <c:v>11</c:v>
                </c:pt>
                <c:pt idx="1175">
                  <c:v>11</c:v>
                </c:pt>
                <c:pt idx="1176">
                  <c:v>9</c:v>
                </c:pt>
                <c:pt idx="1177">
                  <c:v>9</c:v>
                </c:pt>
                <c:pt idx="1178">
                  <c:v>11</c:v>
                </c:pt>
                <c:pt idx="1179">
                  <c:v>9</c:v>
                </c:pt>
                <c:pt idx="1180">
                  <c:v>9</c:v>
                </c:pt>
                <c:pt idx="1181">
                  <c:v>11</c:v>
                </c:pt>
                <c:pt idx="1182">
                  <c:v>11</c:v>
                </c:pt>
                <c:pt idx="1183">
                  <c:v>11</c:v>
                </c:pt>
                <c:pt idx="1184">
                  <c:v>11</c:v>
                </c:pt>
                <c:pt idx="1185">
                  <c:v>11</c:v>
                </c:pt>
                <c:pt idx="1186">
                  <c:v>9</c:v>
                </c:pt>
                <c:pt idx="1187">
                  <c:v>11</c:v>
                </c:pt>
                <c:pt idx="1188">
                  <c:v>11</c:v>
                </c:pt>
                <c:pt idx="1189">
                  <c:v>11</c:v>
                </c:pt>
                <c:pt idx="1190">
                  <c:v>13</c:v>
                </c:pt>
                <c:pt idx="1191">
                  <c:v>13</c:v>
                </c:pt>
                <c:pt idx="1192">
                  <c:v>13</c:v>
                </c:pt>
                <c:pt idx="1193">
                  <c:v>13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5</c:v>
                </c:pt>
                <c:pt idx="1198">
                  <c:v>5</c:v>
                </c:pt>
                <c:pt idx="1199">
                  <c:v>8</c:v>
                </c:pt>
                <c:pt idx="1200">
                  <c:v>8</c:v>
                </c:pt>
                <c:pt idx="1201">
                  <c:v>11</c:v>
                </c:pt>
                <c:pt idx="1202">
                  <c:v>11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13</c:v>
                </c:pt>
                <c:pt idx="1208">
                  <c:v>13</c:v>
                </c:pt>
                <c:pt idx="1209">
                  <c:v>17</c:v>
                </c:pt>
                <c:pt idx="1210">
                  <c:v>17</c:v>
                </c:pt>
                <c:pt idx="1211">
                  <c:v>13</c:v>
                </c:pt>
                <c:pt idx="1212">
                  <c:v>11</c:v>
                </c:pt>
                <c:pt idx="1213">
                  <c:v>13</c:v>
                </c:pt>
                <c:pt idx="1214">
                  <c:v>13</c:v>
                </c:pt>
                <c:pt idx="1215">
                  <c:v>13</c:v>
                </c:pt>
                <c:pt idx="1216">
                  <c:v>13</c:v>
                </c:pt>
                <c:pt idx="1217">
                  <c:v>13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11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13</c:v>
                </c:pt>
                <c:pt idx="1236">
                  <c:v>13</c:v>
                </c:pt>
                <c:pt idx="1237">
                  <c:v>11</c:v>
                </c:pt>
                <c:pt idx="1238">
                  <c:v>13</c:v>
                </c:pt>
                <c:pt idx="1239">
                  <c:v>11</c:v>
                </c:pt>
                <c:pt idx="1240">
                  <c:v>11</c:v>
                </c:pt>
                <c:pt idx="1241">
                  <c:v>13</c:v>
                </c:pt>
                <c:pt idx="1242">
                  <c:v>11</c:v>
                </c:pt>
                <c:pt idx="1243">
                  <c:v>11</c:v>
                </c:pt>
                <c:pt idx="1244">
                  <c:v>13</c:v>
                </c:pt>
                <c:pt idx="1245">
                  <c:v>13</c:v>
                </c:pt>
                <c:pt idx="1246">
                  <c:v>17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17</c:v>
                </c:pt>
                <c:pt idx="1252">
                  <c:v>17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17</c:v>
                </c:pt>
                <c:pt idx="1258">
                  <c:v>17</c:v>
                </c:pt>
                <c:pt idx="1259">
                  <c:v>13</c:v>
                </c:pt>
                <c:pt idx="1260">
                  <c:v>11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11</c:v>
                </c:pt>
                <c:pt idx="1266">
                  <c:v>11</c:v>
                </c:pt>
                <c:pt idx="1267">
                  <c:v>13</c:v>
                </c:pt>
                <c:pt idx="1268">
                  <c:v>13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21</c:v>
                </c:pt>
                <c:pt idx="1274">
                  <c:v>13</c:v>
                </c:pt>
                <c:pt idx="1275">
                  <c:v>13</c:v>
                </c:pt>
                <c:pt idx="1276">
                  <c:v>21</c:v>
                </c:pt>
                <c:pt idx="1277">
                  <c:v>13</c:v>
                </c:pt>
                <c:pt idx="1278">
                  <c:v>11</c:v>
                </c:pt>
                <c:pt idx="1279">
                  <c:v>13</c:v>
                </c:pt>
                <c:pt idx="1280">
                  <c:v>11</c:v>
                </c:pt>
                <c:pt idx="1281">
                  <c:v>8</c:v>
                </c:pt>
                <c:pt idx="1282">
                  <c:v>5</c:v>
                </c:pt>
                <c:pt idx="1283">
                  <c:v>5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13</c:v>
                </c:pt>
                <c:pt idx="1288">
                  <c:v>13</c:v>
                </c:pt>
                <c:pt idx="1289">
                  <c:v>13</c:v>
                </c:pt>
                <c:pt idx="1290">
                  <c:v>21</c:v>
                </c:pt>
                <c:pt idx="1291">
                  <c:v>21</c:v>
                </c:pt>
                <c:pt idx="1292">
                  <c:v>21</c:v>
                </c:pt>
                <c:pt idx="1293">
                  <c:v>21</c:v>
                </c:pt>
                <c:pt idx="1294">
                  <c:v>21</c:v>
                </c:pt>
                <c:pt idx="1295">
                  <c:v>21</c:v>
                </c:pt>
                <c:pt idx="1296">
                  <c:v>21</c:v>
                </c:pt>
                <c:pt idx="1297">
                  <c:v>21</c:v>
                </c:pt>
                <c:pt idx="1298">
                  <c:v>13</c:v>
                </c:pt>
                <c:pt idx="1299">
                  <c:v>13</c:v>
                </c:pt>
                <c:pt idx="1300">
                  <c:v>13</c:v>
                </c:pt>
                <c:pt idx="1301">
                  <c:v>13</c:v>
                </c:pt>
                <c:pt idx="1302">
                  <c:v>13</c:v>
                </c:pt>
                <c:pt idx="1303">
                  <c:v>13</c:v>
                </c:pt>
                <c:pt idx="1304">
                  <c:v>13</c:v>
                </c:pt>
                <c:pt idx="1305">
                  <c:v>13</c:v>
                </c:pt>
                <c:pt idx="1306">
                  <c:v>13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11</c:v>
                </c:pt>
                <c:pt idx="1311">
                  <c:v>8</c:v>
                </c:pt>
                <c:pt idx="1312">
                  <c:v>8</c:v>
                </c:pt>
                <c:pt idx="1313">
                  <c:v>8</c:v>
                </c:pt>
                <c:pt idx="1314">
                  <c:v>8</c:v>
                </c:pt>
                <c:pt idx="1315">
                  <c:v>8</c:v>
                </c:pt>
                <c:pt idx="1316">
                  <c:v>11</c:v>
                </c:pt>
                <c:pt idx="1317">
                  <c:v>5</c:v>
                </c:pt>
                <c:pt idx="1318">
                  <c:v>5</c:v>
                </c:pt>
                <c:pt idx="1319">
                  <c:v>1</c:v>
                </c:pt>
                <c:pt idx="1320">
                  <c:v>5</c:v>
                </c:pt>
                <c:pt idx="1321">
                  <c:v>8</c:v>
                </c:pt>
                <c:pt idx="1322">
                  <c:v>8</c:v>
                </c:pt>
                <c:pt idx="1323">
                  <c:v>11</c:v>
                </c:pt>
                <c:pt idx="1324">
                  <c:v>11</c:v>
                </c:pt>
                <c:pt idx="1325">
                  <c:v>13</c:v>
                </c:pt>
                <c:pt idx="1326">
                  <c:v>11</c:v>
                </c:pt>
                <c:pt idx="1327">
                  <c:v>13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13</c:v>
                </c:pt>
                <c:pt idx="1333">
                  <c:v>21</c:v>
                </c:pt>
                <c:pt idx="1334">
                  <c:v>21</c:v>
                </c:pt>
                <c:pt idx="1335">
                  <c:v>17</c:v>
                </c:pt>
                <c:pt idx="1336">
                  <c:v>21</c:v>
                </c:pt>
                <c:pt idx="1337">
                  <c:v>21</c:v>
                </c:pt>
                <c:pt idx="1338">
                  <c:v>21</c:v>
                </c:pt>
                <c:pt idx="1339">
                  <c:v>21</c:v>
                </c:pt>
                <c:pt idx="1340">
                  <c:v>21</c:v>
                </c:pt>
                <c:pt idx="1341">
                  <c:v>21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21</c:v>
                </c:pt>
                <c:pt idx="1348">
                  <c:v>21</c:v>
                </c:pt>
                <c:pt idx="1349">
                  <c:v>13</c:v>
                </c:pt>
                <c:pt idx="1350">
                  <c:v>17</c:v>
                </c:pt>
                <c:pt idx="1351">
                  <c:v>21</c:v>
                </c:pt>
                <c:pt idx="1352">
                  <c:v>17</c:v>
                </c:pt>
                <c:pt idx="1353">
                  <c:v>17</c:v>
                </c:pt>
                <c:pt idx="1354">
                  <c:v>17</c:v>
                </c:pt>
                <c:pt idx="1355">
                  <c:v>21</c:v>
                </c:pt>
                <c:pt idx="1356">
                  <c:v>21</c:v>
                </c:pt>
                <c:pt idx="1357">
                  <c:v>21</c:v>
                </c:pt>
                <c:pt idx="1358">
                  <c:v>21</c:v>
                </c:pt>
                <c:pt idx="1359">
                  <c:v>21</c:v>
                </c:pt>
                <c:pt idx="1360">
                  <c:v>17</c:v>
                </c:pt>
                <c:pt idx="1361">
                  <c:v>17</c:v>
                </c:pt>
                <c:pt idx="1362">
                  <c:v>17</c:v>
                </c:pt>
                <c:pt idx="1363">
                  <c:v>17</c:v>
                </c:pt>
                <c:pt idx="1364">
                  <c:v>21</c:v>
                </c:pt>
                <c:pt idx="1365">
                  <c:v>21</c:v>
                </c:pt>
                <c:pt idx="1366">
                  <c:v>21</c:v>
                </c:pt>
                <c:pt idx="1367">
                  <c:v>21</c:v>
                </c:pt>
                <c:pt idx="1368">
                  <c:v>17</c:v>
                </c:pt>
                <c:pt idx="1369">
                  <c:v>13</c:v>
                </c:pt>
                <c:pt idx="1370">
                  <c:v>17</c:v>
                </c:pt>
                <c:pt idx="1371">
                  <c:v>17</c:v>
                </c:pt>
                <c:pt idx="1372">
                  <c:v>17</c:v>
                </c:pt>
                <c:pt idx="1373">
                  <c:v>17</c:v>
                </c:pt>
                <c:pt idx="1374">
                  <c:v>21</c:v>
                </c:pt>
                <c:pt idx="1375">
                  <c:v>21</c:v>
                </c:pt>
                <c:pt idx="1376">
                  <c:v>21</c:v>
                </c:pt>
                <c:pt idx="1377">
                  <c:v>21</c:v>
                </c:pt>
                <c:pt idx="1378">
                  <c:v>21</c:v>
                </c:pt>
                <c:pt idx="1379">
                  <c:v>17</c:v>
                </c:pt>
                <c:pt idx="1380">
                  <c:v>13</c:v>
                </c:pt>
                <c:pt idx="1381">
                  <c:v>17</c:v>
                </c:pt>
                <c:pt idx="1382">
                  <c:v>13</c:v>
                </c:pt>
                <c:pt idx="1383">
                  <c:v>13</c:v>
                </c:pt>
                <c:pt idx="1384">
                  <c:v>13</c:v>
                </c:pt>
                <c:pt idx="1385">
                  <c:v>13</c:v>
                </c:pt>
                <c:pt idx="1386">
                  <c:v>13</c:v>
                </c:pt>
                <c:pt idx="1387">
                  <c:v>13</c:v>
                </c:pt>
                <c:pt idx="1388">
                  <c:v>13</c:v>
                </c:pt>
                <c:pt idx="1389">
                  <c:v>13</c:v>
                </c:pt>
                <c:pt idx="1390">
                  <c:v>13</c:v>
                </c:pt>
                <c:pt idx="1391">
                  <c:v>13</c:v>
                </c:pt>
                <c:pt idx="1392">
                  <c:v>13</c:v>
                </c:pt>
                <c:pt idx="1393">
                  <c:v>13</c:v>
                </c:pt>
                <c:pt idx="1394">
                  <c:v>13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8</c:v>
                </c:pt>
                <c:pt idx="1399">
                  <c:v>8</c:v>
                </c:pt>
                <c:pt idx="1400">
                  <c:v>11</c:v>
                </c:pt>
                <c:pt idx="1401">
                  <c:v>11</c:v>
                </c:pt>
                <c:pt idx="1402">
                  <c:v>11</c:v>
                </c:pt>
                <c:pt idx="1403">
                  <c:v>11</c:v>
                </c:pt>
                <c:pt idx="1404">
                  <c:v>10</c:v>
                </c:pt>
                <c:pt idx="1405">
                  <c:v>10</c:v>
                </c:pt>
                <c:pt idx="1406">
                  <c:v>11</c:v>
                </c:pt>
                <c:pt idx="1407">
                  <c:v>10</c:v>
                </c:pt>
                <c:pt idx="1408">
                  <c:v>17</c:v>
                </c:pt>
                <c:pt idx="1409">
                  <c:v>20</c:v>
                </c:pt>
                <c:pt idx="1410">
                  <c:v>21</c:v>
                </c:pt>
                <c:pt idx="1411">
                  <c:v>21</c:v>
                </c:pt>
                <c:pt idx="1412">
                  <c:v>21</c:v>
                </c:pt>
                <c:pt idx="1413">
                  <c:v>21</c:v>
                </c:pt>
                <c:pt idx="1414">
                  <c:v>20</c:v>
                </c:pt>
                <c:pt idx="1415">
                  <c:v>21</c:v>
                </c:pt>
                <c:pt idx="1416">
                  <c:v>16</c:v>
                </c:pt>
                <c:pt idx="1417">
                  <c:v>16</c:v>
                </c:pt>
                <c:pt idx="1418">
                  <c:v>13</c:v>
                </c:pt>
                <c:pt idx="1419">
                  <c:v>17</c:v>
                </c:pt>
                <c:pt idx="1420">
                  <c:v>21</c:v>
                </c:pt>
                <c:pt idx="1421">
                  <c:v>21</c:v>
                </c:pt>
                <c:pt idx="1422">
                  <c:v>21</c:v>
                </c:pt>
                <c:pt idx="1423">
                  <c:v>21</c:v>
                </c:pt>
                <c:pt idx="1424">
                  <c:v>12</c:v>
                </c:pt>
                <c:pt idx="1425">
                  <c:v>13</c:v>
                </c:pt>
                <c:pt idx="1426">
                  <c:v>13</c:v>
                </c:pt>
                <c:pt idx="1427">
                  <c:v>13</c:v>
                </c:pt>
                <c:pt idx="1428">
                  <c:v>12</c:v>
                </c:pt>
                <c:pt idx="1429">
                  <c:v>10</c:v>
                </c:pt>
                <c:pt idx="1430">
                  <c:v>11</c:v>
                </c:pt>
                <c:pt idx="1431">
                  <c:v>13</c:v>
                </c:pt>
                <c:pt idx="1432">
                  <c:v>13</c:v>
                </c:pt>
                <c:pt idx="1433">
                  <c:v>13</c:v>
                </c:pt>
                <c:pt idx="1434">
                  <c:v>13</c:v>
                </c:pt>
                <c:pt idx="1435">
                  <c:v>11</c:v>
                </c:pt>
                <c:pt idx="1436">
                  <c:v>11</c:v>
                </c:pt>
                <c:pt idx="1437">
                  <c:v>21</c:v>
                </c:pt>
                <c:pt idx="1438">
                  <c:v>11</c:v>
                </c:pt>
                <c:pt idx="1439">
                  <c:v>11</c:v>
                </c:pt>
                <c:pt idx="1440">
                  <c:v>11</c:v>
                </c:pt>
                <c:pt idx="1441">
                  <c:v>11</c:v>
                </c:pt>
                <c:pt idx="1442">
                  <c:v>11</c:v>
                </c:pt>
                <c:pt idx="1443">
                  <c:v>11</c:v>
                </c:pt>
                <c:pt idx="1444">
                  <c:v>11</c:v>
                </c:pt>
                <c:pt idx="1445">
                  <c:v>11</c:v>
                </c:pt>
                <c:pt idx="1446">
                  <c:v>13</c:v>
                </c:pt>
                <c:pt idx="1447">
                  <c:v>13</c:v>
                </c:pt>
                <c:pt idx="1448">
                  <c:v>13</c:v>
                </c:pt>
                <c:pt idx="1449">
                  <c:v>17</c:v>
                </c:pt>
                <c:pt idx="1450">
                  <c:v>13</c:v>
                </c:pt>
                <c:pt idx="1451">
                  <c:v>13</c:v>
                </c:pt>
                <c:pt idx="1452">
                  <c:v>17</c:v>
                </c:pt>
                <c:pt idx="1453">
                  <c:v>21</c:v>
                </c:pt>
                <c:pt idx="1454">
                  <c:v>21</c:v>
                </c:pt>
                <c:pt idx="1455">
                  <c:v>13</c:v>
                </c:pt>
                <c:pt idx="1456">
                  <c:v>13</c:v>
                </c:pt>
                <c:pt idx="1457">
                  <c:v>11</c:v>
                </c:pt>
                <c:pt idx="1458">
                  <c:v>13</c:v>
                </c:pt>
                <c:pt idx="1459">
                  <c:v>13</c:v>
                </c:pt>
                <c:pt idx="1460">
                  <c:v>11</c:v>
                </c:pt>
                <c:pt idx="1461">
                  <c:v>11</c:v>
                </c:pt>
                <c:pt idx="1462">
                  <c:v>11</c:v>
                </c:pt>
                <c:pt idx="1463">
                  <c:v>11</c:v>
                </c:pt>
                <c:pt idx="1464">
                  <c:v>11</c:v>
                </c:pt>
                <c:pt idx="1465">
                  <c:v>11</c:v>
                </c:pt>
                <c:pt idx="1466">
                  <c:v>11</c:v>
                </c:pt>
                <c:pt idx="1467">
                  <c:v>11</c:v>
                </c:pt>
                <c:pt idx="1468">
                  <c:v>11</c:v>
                </c:pt>
                <c:pt idx="1469">
                  <c:v>11</c:v>
                </c:pt>
                <c:pt idx="1470">
                  <c:v>11</c:v>
                </c:pt>
                <c:pt idx="1471">
                  <c:v>11</c:v>
                </c:pt>
                <c:pt idx="1472">
                  <c:v>11</c:v>
                </c:pt>
                <c:pt idx="1473">
                  <c:v>11</c:v>
                </c:pt>
                <c:pt idx="1474">
                  <c:v>11</c:v>
                </c:pt>
                <c:pt idx="1475">
                  <c:v>11</c:v>
                </c:pt>
                <c:pt idx="1476">
                  <c:v>11</c:v>
                </c:pt>
                <c:pt idx="1477">
                  <c:v>11</c:v>
                </c:pt>
                <c:pt idx="1478">
                  <c:v>11</c:v>
                </c:pt>
                <c:pt idx="1479">
                  <c:v>11</c:v>
                </c:pt>
                <c:pt idx="1480">
                  <c:v>11</c:v>
                </c:pt>
                <c:pt idx="1481">
                  <c:v>11</c:v>
                </c:pt>
                <c:pt idx="1482">
                  <c:v>11</c:v>
                </c:pt>
                <c:pt idx="1483">
                  <c:v>11</c:v>
                </c:pt>
                <c:pt idx="1484">
                  <c:v>11</c:v>
                </c:pt>
                <c:pt idx="1485">
                  <c:v>11</c:v>
                </c:pt>
                <c:pt idx="1486">
                  <c:v>11</c:v>
                </c:pt>
                <c:pt idx="1487">
                  <c:v>11</c:v>
                </c:pt>
                <c:pt idx="1488">
                  <c:v>11</c:v>
                </c:pt>
                <c:pt idx="1489">
                  <c:v>11</c:v>
                </c:pt>
                <c:pt idx="1490">
                  <c:v>11</c:v>
                </c:pt>
                <c:pt idx="1491">
                  <c:v>11</c:v>
                </c:pt>
                <c:pt idx="1492">
                  <c:v>9</c:v>
                </c:pt>
                <c:pt idx="1493">
                  <c:v>8</c:v>
                </c:pt>
                <c:pt idx="1494">
                  <c:v>9</c:v>
                </c:pt>
                <c:pt idx="1495">
                  <c:v>9</c:v>
                </c:pt>
                <c:pt idx="1496">
                  <c:v>11</c:v>
                </c:pt>
                <c:pt idx="1497">
                  <c:v>8</c:v>
                </c:pt>
                <c:pt idx="1498">
                  <c:v>5</c:v>
                </c:pt>
                <c:pt idx="1499">
                  <c:v>8</c:v>
                </c:pt>
                <c:pt idx="1500">
                  <c:v>1</c:v>
                </c:pt>
                <c:pt idx="1501">
                  <c:v>8</c:v>
                </c:pt>
                <c:pt idx="1502">
                  <c:v>8</c:v>
                </c:pt>
                <c:pt idx="1503">
                  <c:v>11</c:v>
                </c:pt>
                <c:pt idx="1504">
                  <c:v>9</c:v>
                </c:pt>
                <c:pt idx="1505">
                  <c:v>11</c:v>
                </c:pt>
                <c:pt idx="1506">
                  <c:v>11</c:v>
                </c:pt>
                <c:pt idx="1507">
                  <c:v>11</c:v>
                </c:pt>
                <c:pt idx="1508">
                  <c:v>11</c:v>
                </c:pt>
                <c:pt idx="1509">
                  <c:v>11</c:v>
                </c:pt>
                <c:pt idx="1510">
                  <c:v>11</c:v>
                </c:pt>
                <c:pt idx="1511">
                  <c:v>11</c:v>
                </c:pt>
                <c:pt idx="1512">
                  <c:v>11</c:v>
                </c:pt>
                <c:pt idx="1513">
                  <c:v>11</c:v>
                </c:pt>
                <c:pt idx="1514">
                  <c:v>11</c:v>
                </c:pt>
                <c:pt idx="1515">
                  <c:v>11</c:v>
                </c:pt>
                <c:pt idx="1516">
                  <c:v>11</c:v>
                </c:pt>
                <c:pt idx="1517">
                  <c:v>11</c:v>
                </c:pt>
                <c:pt idx="1518">
                  <c:v>11</c:v>
                </c:pt>
                <c:pt idx="1519">
                  <c:v>11</c:v>
                </c:pt>
                <c:pt idx="1520">
                  <c:v>11</c:v>
                </c:pt>
                <c:pt idx="1521">
                  <c:v>11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11</c:v>
                </c:pt>
                <c:pt idx="1528">
                  <c:v>11</c:v>
                </c:pt>
                <c:pt idx="1529">
                  <c:v>8</c:v>
                </c:pt>
                <c:pt idx="1530">
                  <c:v>11</c:v>
                </c:pt>
                <c:pt idx="1531">
                  <c:v>8</c:v>
                </c:pt>
                <c:pt idx="1532">
                  <c:v>11</c:v>
                </c:pt>
                <c:pt idx="1533">
                  <c:v>11</c:v>
                </c:pt>
                <c:pt idx="1534">
                  <c:v>11</c:v>
                </c:pt>
                <c:pt idx="1535">
                  <c:v>17</c:v>
                </c:pt>
                <c:pt idx="1536">
                  <c:v>17</c:v>
                </c:pt>
                <c:pt idx="1537">
                  <c:v>13</c:v>
                </c:pt>
                <c:pt idx="1538">
                  <c:v>13</c:v>
                </c:pt>
                <c:pt idx="1539">
                  <c:v>13</c:v>
                </c:pt>
                <c:pt idx="1540">
                  <c:v>21</c:v>
                </c:pt>
                <c:pt idx="1541">
                  <c:v>17</c:v>
                </c:pt>
                <c:pt idx="1542">
                  <c:v>13</c:v>
                </c:pt>
                <c:pt idx="1543">
                  <c:v>12</c:v>
                </c:pt>
                <c:pt idx="1544">
                  <c:v>16</c:v>
                </c:pt>
                <c:pt idx="1545">
                  <c:v>12</c:v>
                </c:pt>
                <c:pt idx="1546">
                  <c:v>13</c:v>
                </c:pt>
                <c:pt idx="1547">
                  <c:v>17</c:v>
                </c:pt>
                <c:pt idx="1548">
                  <c:v>17</c:v>
                </c:pt>
                <c:pt idx="1549">
                  <c:v>17</c:v>
                </c:pt>
                <c:pt idx="1550">
                  <c:v>13</c:v>
                </c:pt>
                <c:pt idx="1551">
                  <c:v>13</c:v>
                </c:pt>
                <c:pt idx="1552">
                  <c:v>13</c:v>
                </c:pt>
                <c:pt idx="1553">
                  <c:v>17</c:v>
                </c:pt>
                <c:pt idx="1554">
                  <c:v>17</c:v>
                </c:pt>
                <c:pt idx="1555">
                  <c:v>21</c:v>
                </c:pt>
                <c:pt idx="1556">
                  <c:v>13</c:v>
                </c:pt>
                <c:pt idx="1557">
                  <c:v>13</c:v>
                </c:pt>
                <c:pt idx="1558">
                  <c:v>11</c:v>
                </c:pt>
                <c:pt idx="1559">
                  <c:v>11</c:v>
                </c:pt>
              </c:numCache>
            </c:numRef>
          </c:xVal>
          <c:yVal>
            <c:numRef>
              <c:f>'mult.lin.reg (3)'!$AD$31:$AD$1590</c:f>
              <c:numCache>
                <c:formatCode>General</c:formatCode>
                <c:ptCount val="1560"/>
                <c:pt idx="0">
                  <c:v>0.36535005258063769</c:v>
                </c:pt>
                <c:pt idx="1">
                  <c:v>0.84124888979187262</c:v>
                </c:pt>
                <c:pt idx="2">
                  <c:v>-0.15875111020812738</c:v>
                </c:pt>
                <c:pt idx="3">
                  <c:v>-0.15875111020812738</c:v>
                </c:pt>
                <c:pt idx="4">
                  <c:v>-0.4587511102081272</c:v>
                </c:pt>
                <c:pt idx="5">
                  <c:v>-7.204316208991135E-2</c:v>
                </c:pt>
                <c:pt idx="6">
                  <c:v>0.29460755150165729</c:v>
                </c:pt>
                <c:pt idx="7">
                  <c:v>-0.3282521407997061</c:v>
                </c:pt>
                <c:pt idx="8">
                  <c:v>0.25845580731850992</c:v>
                </c:pt>
                <c:pt idx="9">
                  <c:v>0.96383777249436964</c:v>
                </c:pt>
                <c:pt idx="10">
                  <c:v>6.3837772494369505E-2</c:v>
                </c:pt>
                <c:pt idx="11">
                  <c:v>6.3837772494369505E-2</c:v>
                </c:pt>
                <c:pt idx="12">
                  <c:v>-3.6162227505630362E-2</c:v>
                </c:pt>
                <c:pt idx="13">
                  <c:v>-7.3426379558915178E-2</c:v>
                </c:pt>
                <c:pt idx="14">
                  <c:v>0.22657362044108464</c:v>
                </c:pt>
                <c:pt idx="15">
                  <c:v>-0.16013432767713121</c:v>
                </c:pt>
                <c:pt idx="16">
                  <c:v>-0.16013432767713109</c:v>
                </c:pt>
                <c:pt idx="17">
                  <c:v>-0.21035211808402698</c:v>
                </c:pt>
                <c:pt idx="18">
                  <c:v>0.50421373377604417</c:v>
                </c:pt>
                <c:pt idx="19">
                  <c:v>-0.79578626622395565</c:v>
                </c:pt>
                <c:pt idx="20">
                  <c:v>-0.60907831810573976</c:v>
                </c:pt>
                <c:pt idx="21">
                  <c:v>-0.64154419268148999</c:v>
                </c:pt>
                <c:pt idx="22">
                  <c:v>-1.1186845003801267</c:v>
                </c:pt>
                <c:pt idx="23">
                  <c:v>-1.2707693621116243</c:v>
                </c:pt>
                <c:pt idx="24">
                  <c:v>-1.2707693621116243</c:v>
                </c:pt>
                <c:pt idx="25">
                  <c:v>-1.4707693621116242</c:v>
                </c:pt>
                <c:pt idx="26">
                  <c:v>-1.4707693621116242</c:v>
                </c:pt>
                <c:pt idx="27">
                  <c:v>-0.5707693621116241</c:v>
                </c:pt>
                <c:pt idx="28">
                  <c:v>-1.5707693621116243</c:v>
                </c:pt>
                <c:pt idx="29">
                  <c:v>-1.6599602512046436</c:v>
                </c:pt>
                <c:pt idx="30">
                  <c:v>-1.3502635481678003</c:v>
                </c:pt>
                <c:pt idx="31">
                  <c:v>0.97632055559576791</c:v>
                </c:pt>
                <c:pt idx="32">
                  <c:v>2.8627286320406191</c:v>
                </c:pt>
                <c:pt idx="33">
                  <c:v>0.66505018090727308</c:v>
                </c:pt>
                <c:pt idx="34">
                  <c:v>1.7013309877076845</c:v>
                </c:pt>
                <c:pt idx="35">
                  <c:v>0.17999995320274986</c:v>
                </c:pt>
                <c:pt idx="36">
                  <c:v>0.51987610884810187</c:v>
                </c:pt>
                <c:pt idx="37">
                  <c:v>0.63316816072988602</c:v>
                </c:pt>
                <c:pt idx="38">
                  <c:v>0.84646021261167026</c:v>
                </c:pt>
                <c:pt idx="39">
                  <c:v>0.93316816072988606</c:v>
                </c:pt>
                <c:pt idx="40">
                  <c:v>1.8464602126116703</c:v>
                </c:pt>
                <c:pt idx="41">
                  <c:v>0.60816394098189241</c:v>
                </c:pt>
                <c:pt idx="42">
                  <c:v>0.56828778533654001</c:v>
                </c:pt>
                <c:pt idx="43">
                  <c:v>0.50521352386165175</c:v>
                </c:pt>
                <c:pt idx="44">
                  <c:v>0.24371914640233805</c:v>
                </c:pt>
                <c:pt idx="45">
                  <c:v>0.28202810239645393</c:v>
                </c:pt>
                <c:pt idx="46">
                  <c:v>0.71851826010777398</c:v>
                </c:pt>
                <c:pt idx="47">
                  <c:v>0.11851826010777389</c:v>
                </c:pt>
                <c:pt idx="48">
                  <c:v>1.1052262082259898</c:v>
                </c:pt>
                <c:pt idx="49">
                  <c:v>5.2262082259897369E-3</c:v>
                </c:pt>
                <c:pt idx="50">
                  <c:v>-8.0658436557943247E-3</c:v>
                </c:pt>
                <c:pt idx="51">
                  <c:v>-0.20806584365579428</c:v>
                </c:pt>
                <c:pt idx="52">
                  <c:v>-0.22135789553757834</c:v>
                </c:pt>
                <c:pt idx="53">
                  <c:v>-0.22135789553757834</c:v>
                </c:pt>
                <c:pt idx="54">
                  <c:v>1.5919341563442058</c:v>
                </c:pt>
                <c:pt idx="55">
                  <c:v>1.3330841119678447</c:v>
                </c:pt>
                <c:pt idx="56">
                  <c:v>1.2580883317158387</c:v>
                </c:pt>
                <c:pt idx="57">
                  <c:v>1.5583817313887882</c:v>
                </c:pt>
                <c:pt idx="58">
                  <c:v>0.64309992462909915</c:v>
                </c:pt>
                <c:pt idx="59">
                  <c:v>0.83117840585198111</c:v>
                </c:pt>
                <c:pt idx="60">
                  <c:v>0.9829760802744516</c:v>
                </c:pt>
                <c:pt idx="61">
                  <c:v>0.96968402839266732</c:v>
                </c:pt>
                <c:pt idx="62">
                  <c:v>1.1444704577337652</c:v>
                </c:pt>
                <c:pt idx="63">
                  <c:v>1.0696840283926674</c:v>
                </c:pt>
                <c:pt idx="64">
                  <c:v>1.0696840283926674</c:v>
                </c:pt>
                <c:pt idx="65">
                  <c:v>2.0165158208655312</c:v>
                </c:pt>
                <c:pt idx="66">
                  <c:v>1.0048941737617778</c:v>
                </c:pt>
                <c:pt idx="67">
                  <c:v>2.73010774442068</c:v>
                </c:pt>
                <c:pt idx="68">
                  <c:v>3.5035236406571117</c:v>
                </c:pt>
                <c:pt idx="69">
                  <c:v>1.4503554331299757</c:v>
                </c:pt>
                <c:pt idx="70">
                  <c:v>0.66215115670621616</c:v>
                </c:pt>
                <c:pt idx="71">
                  <c:v>0.77544320858800075</c:v>
                </c:pt>
                <c:pt idx="72">
                  <c:v>-0.13784884329378366</c:v>
                </c:pt>
                <c:pt idx="73">
                  <c:v>4.7746696954295231E-2</c:v>
                </c:pt>
                <c:pt idx="74">
                  <c:v>-0.57883740680927342</c:v>
                </c:pt>
                <c:pt idx="75">
                  <c:v>-0.59212945869105749</c:v>
                </c:pt>
                <c:pt idx="76">
                  <c:v>-5.4215105728414592E-3</c:v>
                </c:pt>
                <c:pt idx="77">
                  <c:v>-0.55362383615037114</c:v>
                </c:pt>
                <c:pt idx="78">
                  <c:v>-0.16691588803215529</c:v>
                </c:pt>
                <c:pt idx="79">
                  <c:v>2.1089829491790808</c:v>
                </c:pt>
                <c:pt idx="80">
                  <c:v>3.9555148699785789</c:v>
                </c:pt>
                <c:pt idx="81">
                  <c:v>0.67974182796822125</c:v>
                </c:pt>
                <c:pt idx="82">
                  <c:v>0.59303387985000522</c:v>
                </c:pt>
                <c:pt idx="83">
                  <c:v>0.29303387985000495</c:v>
                </c:pt>
                <c:pt idx="84">
                  <c:v>0.51961798361357325</c:v>
                </c:pt>
                <c:pt idx="85">
                  <c:v>0.30632593173178901</c:v>
                </c:pt>
                <c:pt idx="86">
                  <c:v>1.4063259317317891</c:v>
                </c:pt>
                <c:pt idx="87">
                  <c:v>0.69303387985000509</c:v>
                </c:pt>
                <c:pt idx="88">
                  <c:v>0.70384299075698586</c:v>
                </c:pt>
                <c:pt idx="89">
                  <c:v>0.41623198567954112</c:v>
                </c:pt>
                <c:pt idx="90">
                  <c:v>0.31623198567954103</c:v>
                </c:pt>
                <c:pt idx="91">
                  <c:v>0.11623198567954107</c:v>
                </c:pt>
                <c:pt idx="92">
                  <c:v>0.21623198567954094</c:v>
                </c:pt>
                <c:pt idx="93">
                  <c:v>-0.39337419659484607</c:v>
                </c:pt>
                <c:pt idx="94">
                  <c:v>0.58112504543722499</c:v>
                </c:pt>
                <c:pt idx="95">
                  <c:v>0.39569089729729612</c:v>
                </c:pt>
                <c:pt idx="96">
                  <c:v>-0.90430910270270415</c:v>
                </c:pt>
                <c:pt idx="97">
                  <c:v>-1.004309102702704</c:v>
                </c:pt>
                <c:pt idx="98">
                  <c:v>-1.004309102702704</c:v>
                </c:pt>
                <c:pt idx="99">
                  <c:v>-1.204309102702704</c:v>
                </c:pt>
                <c:pt idx="100">
                  <c:v>-1.0585897180999777</c:v>
                </c:pt>
                <c:pt idx="101">
                  <c:v>-1.2369714962860163</c:v>
                </c:pt>
                <c:pt idx="102">
                  <c:v>-0.93697149628601606</c:v>
                </c:pt>
                <c:pt idx="103">
                  <c:v>2.2763205555957682</c:v>
                </c:pt>
                <c:pt idx="104">
                  <c:v>2.5531224497662319</c:v>
                </c:pt>
                <c:pt idx="105">
                  <c:v>0.37990322007637056</c:v>
                </c:pt>
                <c:pt idx="106">
                  <c:v>7.8629420098083713E-2</c:v>
                </c:pt>
                <c:pt idx="107">
                  <c:v>0.3919214719798676</c:v>
                </c:pt>
                <c:pt idx="108">
                  <c:v>0.10521352386165184</c:v>
                </c:pt>
                <c:pt idx="109">
                  <c:v>0.37862942009808354</c:v>
                </c:pt>
                <c:pt idx="110">
                  <c:v>1.4052135238616517</c:v>
                </c:pt>
                <c:pt idx="111">
                  <c:v>0.44012379755739728</c:v>
                </c:pt>
                <c:pt idx="112">
                  <c:v>-0.10935854036234183</c:v>
                </c:pt>
                <c:pt idx="113">
                  <c:v>0.2507653039923059</c:v>
                </c:pt>
                <c:pt idx="114">
                  <c:v>-3.9328642059942354E-2</c:v>
                </c:pt>
                <c:pt idx="115">
                  <c:v>-6.7621692456349303E-2</c:v>
                </c:pt>
                <c:pt idx="116">
                  <c:v>-0.1087393185891028</c:v>
                </c:pt>
                <c:pt idx="117">
                  <c:v>0.96467657764732895</c:v>
                </c:pt>
                <c:pt idx="118">
                  <c:v>0.9529644097811194</c:v>
                </c:pt>
                <c:pt idx="119">
                  <c:v>-0.97361969398244874</c:v>
                </c:pt>
                <c:pt idx="120">
                  <c:v>-1.025417368404919</c:v>
                </c:pt>
                <c:pt idx="121">
                  <c:v>-1.2351140714417626</c:v>
                </c:pt>
                <c:pt idx="122">
                  <c:v>-1.3137830369368277</c:v>
                </c:pt>
                <c:pt idx="123">
                  <c:v>8.6216963063172392E-2</c:v>
                </c:pt>
                <c:pt idx="124">
                  <c:v>-1.3511762516073764</c:v>
                </c:pt>
                <c:pt idx="125">
                  <c:v>-1.3270750888186118</c:v>
                </c:pt>
                <c:pt idx="126">
                  <c:v>-1.2921648151228662</c:v>
                </c:pt>
                <c:pt idx="127">
                  <c:v>-1.3137830369368277</c:v>
                </c:pt>
                <c:pt idx="128">
                  <c:v>-1.1124125038321617</c:v>
                </c:pt>
                <c:pt idx="129">
                  <c:v>-1.1928807700224844</c:v>
                </c:pt>
                <c:pt idx="130">
                  <c:v>2.2324295337627973</c:v>
                </c:pt>
                <c:pt idx="131">
                  <c:v>1.3324295337627969</c:v>
                </c:pt>
                <c:pt idx="132">
                  <c:v>3.3188376102076482</c:v>
                </c:pt>
                <c:pt idx="133">
                  <c:v>2.3188376102076482</c:v>
                </c:pt>
                <c:pt idx="134">
                  <c:v>-0.46231739697856966</c:v>
                </c:pt>
                <c:pt idx="135">
                  <c:v>-0.36231739697856957</c:v>
                </c:pt>
                <c:pt idx="136">
                  <c:v>-0.67560944886035368</c:v>
                </c:pt>
                <c:pt idx="137">
                  <c:v>-0.48890150074213778</c:v>
                </c:pt>
                <c:pt idx="138">
                  <c:v>-0.61300266353090271</c:v>
                </c:pt>
                <c:pt idx="139">
                  <c:v>-0.67607692500579075</c:v>
                </c:pt>
                <c:pt idx="140">
                  <c:v>0.31063102311242519</c:v>
                </c:pt>
                <c:pt idx="141">
                  <c:v>-0.58936897688757495</c:v>
                </c:pt>
                <c:pt idx="142">
                  <c:v>-0.93958676729447077</c:v>
                </c:pt>
                <c:pt idx="143">
                  <c:v>1.1083283709740324</c:v>
                </c:pt>
                <c:pt idx="144">
                  <c:v>-0.69167162902596779</c:v>
                </c:pt>
                <c:pt idx="145">
                  <c:v>0.10832837097403214</c:v>
                </c:pt>
                <c:pt idx="146">
                  <c:v>-1.0783795771441838</c:v>
                </c:pt>
                <c:pt idx="147">
                  <c:v>-1.0783795771441838</c:v>
                </c:pt>
                <c:pt idx="148">
                  <c:v>-1.1783795771441836</c:v>
                </c:pt>
                <c:pt idx="149">
                  <c:v>-0.9650875252623996</c:v>
                </c:pt>
                <c:pt idx="150">
                  <c:v>-0.95179547338061554</c:v>
                </c:pt>
                <c:pt idx="151">
                  <c:v>0.24820452661938441</c:v>
                </c:pt>
                <c:pt idx="152">
                  <c:v>2.2747886303829521</c:v>
                </c:pt>
                <c:pt idx="153">
                  <c:v>-0.26352032561116334</c:v>
                </c:pt>
                <c:pt idx="154">
                  <c:v>2.0630637781524053</c:v>
                </c:pt>
                <c:pt idx="155">
                  <c:v>0.41097891642090789</c:v>
                </c:pt>
                <c:pt idx="156">
                  <c:v>1.2398656723228687</c:v>
                </c:pt>
                <c:pt idx="157">
                  <c:v>-0.69765333754855696</c:v>
                </c:pt>
                <c:pt idx="158">
                  <c:v>-0.72859055432787923</c:v>
                </c:pt>
                <c:pt idx="159">
                  <c:v>1.9211916552652251</c:v>
                </c:pt>
                <c:pt idx="160">
                  <c:v>1.6691067935337283</c:v>
                </c:pt>
                <c:pt idx="161">
                  <c:v>2.407899603383441</c:v>
                </c:pt>
                <c:pt idx="162">
                  <c:v>1.69333375152337</c:v>
                </c:pt>
                <c:pt idx="163">
                  <c:v>2.6174349143121347</c:v>
                </c:pt>
                <c:pt idx="164">
                  <c:v>1.9412488897918727</c:v>
                </c:pt>
                <c:pt idx="165">
                  <c:v>1.1279568379100888</c:v>
                </c:pt>
                <c:pt idx="166">
                  <c:v>0.92795683791008865</c:v>
                </c:pt>
                <c:pt idx="167">
                  <c:v>-0.28533521397169537</c:v>
                </c:pt>
                <c:pt idx="168">
                  <c:v>-0.65875111020812716</c:v>
                </c:pt>
                <c:pt idx="169">
                  <c:v>-0.35875111020812711</c:v>
                </c:pt>
                <c:pt idx="170">
                  <c:v>-0.37204316208991117</c:v>
                </c:pt>
                <c:pt idx="171">
                  <c:v>-0.47204316208991126</c:v>
                </c:pt>
                <c:pt idx="172">
                  <c:v>-0.38533521397169523</c:v>
                </c:pt>
                <c:pt idx="173">
                  <c:v>0.61466478602830477</c:v>
                </c:pt>
                <c:pt idx="174">
                  <c:v>0.20137273414652079</c:v>
                </c:pt>
                <c:pt idx="175">
                  <c:v>2.4292306378883759</c:v>
                </c:pt>
                <c:pt idx="176">
                  <c:v>2.7400270644310183</c:v>
                </c:pt>
                <c:pt idx="177">
                  <c:v>-3.4662631783700326E-2</c:v>
                </c:pt>
                <c:pt idx="178">
                  <c:v>0.25701119828412233</c:v>
                </c:pt>
                <c:pt idx="179">
                  <c:v>0.17030325016590631</c:v>
                </c:pt>
                <c:pt idx="180">
                  <c:v>-0.10062970509572211</c:v>
                </c:pt>
                <c:pt idx="181">
                  <c:v>0.17030325016590631</c:v>
                </c:pt>
                <c:pt idx="182">
                  <c:v>1.0968873539294746</c:v>
                </c:pt>
                <c:pt idx="183">
                  <c:v>-1.6404697952309477E-2</c:v>
                </c:pt>
                <c:pt idx="184">
                  <c:v>0.15701119828412224</c:v>
                </c:pt>
                <c:pt idx="185">
                  <c:v>0.20679340787722622</c:v>
                </c:pt>
                <c:pt idx="186">
                  <c:v>8.2692245088461513E-2</c:v>
                </c:pt>
                <c:pt idx="187">
                  <c:v>-0.13693622184759513</c:v>
                </c:pt>
                <c:pt idx="188">
                  <c:v>-0.2370652844648593</c:v>
                </c:pt>
                <c:pt idx="189">
                  <c:v>-0.66508752526239967</c:v>
                </c:pt>
                <c:pt idx="190">
                  <c:v>0.63491247473760049</c:v>
                </c:pt>
                <c:pt idx="191">
                  <c:v>-0.67837957714418373</c:v>
                </c:pt>
                <c:pt idx="192">
                  <c:v>-0.77837957714418371</c:v>
                </c:pt>
                <c:pt idx="193">
                  <c:v>-0.99167162902596773</c:v>
                </c:pt>
                <c:pt idx="194">
                  <c:v>-0.99167162902596773</c:v>
                </c:pt>
                <c:pt idx="195">
                  <c:v>-0.99167162902596784</c:v>
                </c:pt>
                <c:pt idx="196">
                  <c:v>-1.0049636809077518</c:v>
                </c:pt>
                <c:pt idx="197">
                  <c:v>1.5083283709740323</c:v>
                </c:pt>
                <c:pt idx="198">
                  <c:v>0.8083283709740321</c:v>
                </c:pt>
                <c:pt idx="199">
                  <c:v>2.421620422855816</c:v>
                </c:pt>
                <c:pt idx="200">
                  <c:v>-0.37852132412578587</c:v>
                </c:pt>
                <c:pt idx="201">
                  <c:v>-0.55317869084961946</c:v>
                </c:pt>
                <c:pt idx="202">
                  <c:v>-0.55317869084961946</c:v>
                </c:pt>
                <c:pt idx="203">
                  <c:v>-0.33988663896783544</c:v>
                </c:pt>
                <c:pt idx="204">
                  <c:v>-0.5398866389678354</c:v>
                </c:pt>
                <c:pt idx="205">
                  <c:v>0.47340541291394866</c:v>
                </c:pt>
                <c:pt idx="206">
                  <c:v>-0.28920137241550248</c:v>
                </c:pt>
                <c:pt idx="207">
                  <c:v>-0.48920137241550243</c:v>
                </c:pt>
                <c:pt idx="208">
                  <c:v>-0.51330253520426727</c:v>
                </c:pt>
                <c:pt idx="209">
                  <c:v>-0.43941916282239846</c:v>
                </c:pt>
                <c:pt idx="210">
                  <c:v>-0.2768123774929474</c:v>
                </c:pt>
                <c:pt idx="211">
                  <c:v>1.2505071787577775</c:v>
                </c:pt>
                <c:pt idx="212">
                  <c:v>-0.34949282124222258</c:v>
                </c:pt>
                <c:pt idx="213">
                  <c:v>-0.49971061164911856</c:v>
                </c:pt>
                <c:pt idx="214">
                  <c:v>-0.91300266353090254</c:v>
                </c:pt>
                <c:pt idx="215">
                  <c:v>-1.1130026635309025</c:v>
                </c:pt>
                <c:pt idx="216">
                  <c:v>-1.1262947154126866</c:v>
                </c:pt>
                <c:pt idx="217">
                  <c:v>-1.1049636809077519</c:v>
                </c:pt>
                <c:pt idx="218">
                  <c:v>0.34559252302731691</c:v>
                </c:pt>
                <c:pt idx="219">
                  <c:v>-1.0714239403166721</c:v>
                </c:pt>
                <c:pt idx="220">
                  <c:v>-1.2340307256461234</c:v>
                </c:pt>
                <c:pt idx="221">
                  <c:v>-1.2207386737643393</c:v>
                </c:pt>
                <c:pt idx="222">
                  <c:v>0.37926132623566078</c:v>
                </c:pt>
                <c:pt idx="223">
                  <c:v>-0.93138639256317068</c:v>
                </c:pt>
                <c:pt idx="224">
                  <c:v>0.71237229923614942</c:v>
                </c:pt>
                <c:pt idx="225">
                  <c:v>1.2207046815322493</c:v>
                </c:pt>
                <c:pt idx="226">
                  <c:v>-0.41578547617907069</c:v>
                </c:pt>
                <c:pt idx="227">
                  <c:v>-0.52770699495618878</c:v>
                </c:pt>
                <c:pt idx="228">
                  <c:v>-0.45292056561509098</c:v>
                </c:pt>
                <c:pt idx="229">
                  <c:v>-0.2263364618515229</c:v>
                </c:pt>
                <c:pt idx="230">
                  <c:v>1.2169160689163405E-2</c:v>
                </c:pt>
                <c:pt idx="231">
                  <c:v>-0.12770699495618876</c:v>
                </c:pt>
                <c:pt idx="232">
                  <c:v>-0.26758315060154092</c:v>
                </c:pt>
                <c:pt idx="233">
                  <c:v>0.34232290334621096</c:v>
                </c:pt>
                <c:pt idx="234">
                  <c:v>-1.0564032966755019</c:v>
                </c:pt>
                <c:pt idx="235">
                  <c:v>-1.3046056222530316</c:v>
                </c:pt>
                <c:pt idx="236">
                  <c:v>-0.54327263690186767</c:v>
                </c:pt>
                <c:pt idx="237">
                  <c:v>-0.75287881917625477</c:v>
                </c:pt>
                <c:pt idx="238">
                  <c:v>0.18174426721046388</c:v>
                </c:pt>
                <c:pt idx="239">
                  <c:v>-0.43154778467132004</c:v>
                </c:pt>
                <c:pt idx="240">
                  <c:v>-0.83154778467131996</c:v>
                </c:pt>
                <c:pt idx="241">
                  <c:v>-0.94483983655310411</c:v>
                </c:pt>
                <c:pt idx="242">
                  <c:v>-1.0448398365531042</c:v>
                </c:pt>
                <c:pt idx="243">
                  <c:v>-1.0581318884348883</c:v>
                </c:pt>
                <c:pt idx="244">
                  <c:v>-1.1448398365531041</c:v>
                </c:pt>
                <c:pt idx="245">
                  <c:v>-1.0581318884348883</c:v>
                </c:pt>
                <c:pt idx="246">
                  <c:v>-1.1340307256461233</c:v>
                </c:pt>
                <c:pt idx="247">
                  <c:v>2.4684522153286794</c:v>
                </c:pt>
                <c:pt idx="248">
                  <c:v>-2.3054010267070213E-2</c:v>
                </c:pt>
                <c:pt idx="249">
                  <c:v>1.9650244709558118</c:v>
                </c:pt>
                <c:pt idx="250">
                  <c:v>-0.44301451166733896</c:v>
                </c:pt>
                <c:pt idx="251">
                  <c:v>-0.28984630414020285</c:v>
                </c:pt>
                <c:pt idx="252">
                  <c:v>-0.16326220037663464</c:v>
                </c:pt>
                <c:pt idx="253">
                  <c:v>-0.15829631842702807</c:v>
                </c:pt>
                <c:pt idx="254">
                  <c:v>-5.8296318427028093E-2</c:v>
                </c:pt>
                <c:pt idx="255">
                  <c:v>1.0417036815729719</c:v>
                </c:pt>
                <c:pt idx="256">
                  <c:v>-0.18488042219059619</c:v>
                </c:pt>
                <c:pt idx="257">
                  <c:v>1.1101536958597973</c:v>
                </c:pt>
                <c:pt idx="258">
                  <c:v>0.89686164397801305</c:v>
                </c:pt>
                <c:pt idx="259">
                  <c:v>0.35698548833266086</c:v>
                </c:pt>
                <c:pt idx="260">
                  <c:v>-0.25630656354912307</c:v>
                </c:pt>
                <c:pt idx="261">
                  <c:v>-0.74902534509678564</c:v>
                </c:pt>
                <c:pt idx="262">
                  <c:v>-0.21799760755500741</c:v>
                </c:pt>
                <c:pt idx="263">
                  <c:v>0.75541828868142469</c:v>
                </c:pt>
                <c:pt idx="264">
                  <c:v>-0.87116581508214352</c:v>
                </c:pt>
                <c:pt idx="265">
                  <c:v>-0.79774991884571178</c:v>
                </c:pt>
                <c:pt idx="266">
                  <c:v>-0.62433402260927984</c:v>
                </c:pt>
                <c:pt idx="267">
                  <c:v>-1.0243340226092799</c:v>
                </c:pt>
                <c:pt idx="268">
                  <c:v>-0.93762607449106383</c:v>
                </c:pt>
                <c:pt idx="269">
                  <c:v>-1.0991204519503777</c:v>
                </c:pt>
                <c:pt idx="270">
                  <c:v>-0.48582840006859351</c:v>
                </c:pt>
                <c:pt idx="271">
                  <c:v>2.7673398074585425</c:v>
                </c:pt>
                <c:pt idx="272">
                  <c:v>-0.50377343663949636</c:v>
                </c:pt>
                <c:pt idx="273">
                  <c:v>1.236102719005856</c:v>
                </c:pt>
                <c:pt idx="274">
                  <c:v>2.3241812002287379</c:v>
                </c:pt>
                <c:pt idx="275">
                  <c:v>0.35076530399230599</c:v>
                </c:pt>
                <c:pt idx="276">
                  <c:v>-0.19606648848055785</c:v>
                </c:pt>
                <c:pt idx="277">
                  <c:v>1.3539693793829355E-2</c:v>
                </c:pt>
                <c:pt idx="278">
                  <c:v>1.3539693793829355E-2</c:v>
                </c:pt>
                <c:pt idx="279">
                  <c:v>-9.9752358087954685E-2</c:v>
                </c:pt>
                <c:pt idx="280">
                  <c:v>-0.12633646185152281</c:v>
                </c:pt>
                <c:pt idx="281">
                  <c:v>0.73378738250312514</c:v>
                </c:pt>
                <c:pt idx="282">
                  <c:v>-0.37950466937865901</c:v>
                </c:pt>
                <c:pt idx="283">
                  <c:v>-0.51938082502401128</c:v>
                </c:pt>
                <c:pt idx="284">
                  <c:v>-0.53267287690579534</c:v>
                </c:pt>
                <c:pt idx="285">
                  <c:v>-0.41134184240086058</c:v>
                </c:pt>
                <c:pt idx="286">
                  <c:v>-0.21134184240086062</c:v>
                </c:pt>
                <c:pt idx="287">
                  <c:v>-0.4379259461644287</c:v>
                </c:pt>
                <c:pt idx="288">
                  <c:v>-0.5645100499279968</c:v>
                </c:pt>
                <c:pt idx="289">
                  <c:v>0.42219789819021925</c:v>
                </c:pt>
                <c:pt idx="290">
                  <c:v>-0.80079085672840833</c:v>
                </c:pt>
                <c:pt idx="291">
                  <c:v>-0.81159996763538911</c:v>
                </c:pt>
                <c:pt idx="292">
                  <c:v>-0.92489201951717315</c:v>
                </c:pt>
                <c:pt idx="293">
                  <c:v>-0.80079085672840833</c:v>
                </c:pt>
                <c:pt idx="294">
                  <c:v>-0.83929647926909456</c:v>
                </c:pt>
                <c:pt idx="295">
                  <c:v>0.63908529891694377</c:v>
                </c:pt>
                <c:pt idx="296">
                  <c:v>-0.43433059731948798</c:v>
                </c:pt>
                <c:pt idx="297">
                  <c:v>-0.74236957994263875</c:v>
                </c:pt>
                <c:pt idx="298">
                  <c:v>-0.48920137241550243</c:v>
                </c:pt>
                <c:pt idx="299">
                  <c:v>-0.44932521677015025</c:v>
                </c:pt>
                <c:pt idx="300">
                  <c:v>-0.33603316488836632</c:v>
                </c:pt>
                <c:pt idx="301">
                  <c:v>-0.44684227579534697</c:v>
                </c:pt>
                <c:pt idx="302">
                  <c:v>0.20107286247315592</c:v>
                </c:pt>
                <c:pt idx="303">
                  <c:v>0.57448875870958793</c:v>
                </c:pt>
                <c:pt idx="304">
                  <c:v>2.8889837392239661</c:v>
                </c:pt>
                <c:pt idx="305">
                  <c:v>0.26239963546039746</c:v>
                </c:pt>
                <c:pt idx="306">
                  <c:v>-0.30249342429728654</c:v>
                </c:pt>
                <c:pt idx="307">
                  <c:v>-0.61578547617907065</c:v>
                </c:pt>
                <c:pt idx="308">
                  <c:v>-0.59048138475771217</c:v>
                </c:pt>
                <c:pt idx="309">
                  <c:v>3.0849649747222596E-2</c:v>
                </c:pt>
                <c:pt idx="310">
                  <c:v>0.46935527228790885</c:v>
                </c:pt>
                <c:pt idx="311">
                  <c:v>-0.92231855777991367</c:v>
                </c:pt>
                <c:pt idx="312">
                  <c:v>-1.0356106096616977</c:v>
                </c:pt>
                <c:pt idx="313">
                  <c:v>-1.2838129352392273</c:v>
                </c:pt>
                <c:pt idx="314">
                  <c:v>-1.2838129352392273</c:v>
                </c:pt>
                <c:pt idx="315">
                  <c:v>-1.2079140980279921</c:v>
                </c:pt>
                <c:pt idx="316">
                  <c:v>-1.3079140980279922</c:v>
                </c:pt>
                <c:pt idx="317">
                  <c:v>0.3787938500902237</c:v>
                </c:pt>
                <c:pt idx="318">
                  <c:v>1.0787938500902239</c:v>
                </c:pt>
                <c:pt idx="319">
                  <c:v>-0.4838129352392273</c:v>
                </c:pt>
                <c:pt idx="320">
                  <c:v>-0.40514396974416211</c:v>
                </c:pt>
                <c:pt idx="321">
                  <c:v>0.11784478517446528</c:v>
                </c:pt>
                <c:pt idx="322">
                  <c:v>0.74802423778297422</c:v>
                </c:pt>
                <c:pt idx="323">
                  <c:v>-0.3531786908496195</c:v>
                </c:pt>
                <c:pt idx="324">
                  <c:v>-0.50526355258111666</c:v>
                </c:pt>
                <c:pt idx="325">
                  <c:v>0.76815234365531526</c:v>
                </c:pt>
                <c:pt idx="326">
                  <c:v>-0.82552072107072205</c:v>
                </c:pt>
                <c:pt idx="327">
                  <c:v>0.2369570016414646</c:v>
                </c:pt>
                <c:pt idx="328">
                  <c:v>0.57075486746707305</c:v>
                </c:pt>
                <c:pt idx="329">
                  <c:v>-0.62924513253292702</c:v>
                </c:pt>
                <c:pt idx="330">
                  <c:v>-0.34253718441471115</c:v>
                </c:pt>
                <c:pt idx="331">
                  <c:v>-0.44253718441471102</c:v>
                </c:pt>
                <c:pt idx="332">
                  <c:v>-0.42924513253292695</c:v>
                </c:pt>
                <c:pt idx="333">
                  <c:v>0.71867000573557571</c:v>
                </c:pt>
                <c:pt idx="334">
                  <c:v>-0.26803794238264023</c:v>
                </c:pt>
                <c:pt idx="335">
                  <c:v>-0.94393677959387512</c:v>
                </c:pt>
                <c:pt idx="336">
                  <c:v>-1.1741162322023839</c:v>
                </c:pt>
                <c:pt idx="337">
                  <c:v>-1.200700335965952</c:v>
                </c:pt>
                <c:pt idx="338">
                  <c:v>-1.2139923878477361</c:v>
                </c:pt>
                <c:pt idx="339">
                  <c:v>-1.1139923878477362</c:v>
                </c:pt>
                <c:pt idx="340">
                  <c:v>-0.22728443972952017</c:v>
                </c:pt>
                <c:pt idx="341">
                  <c:v>-0.68877881718883405</c:v>
                </c:pt>
                <c:pt idx="342">
                  <c:v>-1.17548676530705</c:v>
                </c:pt>
                <c:pt idx="343">
                  <c:v>1.9391758196794</c:v>
                </c:pt>
                <c:pt idx="344">
                  <c:v>-0.69913313631471563</c:v>
                </c:pt>
                <c:pt idx="345">
                  <c:v>-0.55925698066936347</c:v>
                </c:pt>
                <c:pt idx="346">
                  <c:v>-0.39279672126044307</c:v>
                </c:pt>
                <c:pt idx="347">
                  <c:v>-0.52633646185152283</c:v>
                </c:pt>
                <c:pt idx="348">
                  <c:v>-0.32633646185152276</c:v>
                </c:pt>
                <c:pt idx="349">
                  <c:v>-3.6678096613066535E-2</c:v>
                </c:pt>
                <c:pt idx="350">
                  <c:v>0.37661395526871733</c:v>
                </c:pt>
                <c:pt idx="351">
                  <c:v>0.86332190338693326</c:v>
                </c:pt>
                <c:pt idx="352">
                  <c:v>-0.18616043453280584</c:v>
                </c:pt>
                <c:pt idx="353">
                  <c:v>0.16067135794005782</c:v>
                </c:pt>
                <c:pt idx="354">
                  <c:v>4.7379306058273674E-2</c:v>
                </c:pt>
                <c:pt idx="355">
                  <c:v>-0.37920479770529436</c:v>
                </c:pt>
                <c:pt idx="356">
                  <c:v>-0.59249684958707838</c:v>
                </c:pt>
                <c:pt idx="357">
                  <c:v>1.3421262367996403</c:v>
                </c:pt>
                <c:pt idx="358">
                  <c:v>1.4288341849178567</c:v>
                </c:pt>
                <c:pt idx="359">
                  <c:v>-0.39774991884571165</c:v>
                </c:pt>
                <c:pt idx="360">
                  <c:v>-0.89774991884571165</c:v>
                </c:pt>
                <c:pt idx="361">
                  <c:v>-1.1509181263728481</c:v>
                </c:pt>
                <c:pt idx="362">
                  <c:v>-0.96421017825463196</c:v>
                </c:pt>
                <c:pt idx="363">
                  <c:v>-1.1907942820182003</c:v>
                </c:pt>
                <c:pt idx="364">
                  <c:v>-1.1907942820182003</c:v>
                </c:pt>
                <c:pt idx="365">
                  <c:v>-0.39079428201820021</c:v>
                </c:pt>
                <c:pt idx="366">
                  <c:v>-0.39079428201820021</c:v>
                </c:pt>
                <c:pt idx="367">
                  <c:v>1.0756659773907202</c:v>
                </c:pt>
                <c:pt idx="368">
                  <c:v>1.3753661057173554</c:v>
                </c:pt>
                <c:pt idx="369">
                  <c:v>-0.33267287690579539</c:v>
                </c:pt>
                <c:pt idx="370">
                  <c:v>-0.2927967212604432</c:v>
                </c:pt>
                <c:pt idx="371">
                  <c:v>-0.27950466937865914</c:v>
                </c:pt>
                <c:pt idx="372">
                  <c:v>-0.35292056561509089</c:v>
                </c:pt>
                <c:pt idx="373">
                  <c:v>-0.25292056561509102</c:v>
                </c:pt>
                <c:pt idx="374">
                  <c:v>-0.15292056561509093</c:v>
                </c:pt>
                <c:pt idx="375">
                  <c:v>0.86037148626669313</c:v>
                </c:pt>
                <c:pt idx="376">
                  <c:v>-0.42770699495618869</c:v>
                </c:pt>
                <c:pt idx="377">
                  <c:v>-0.46758315060154088</c:v>
                </c:pt>
                <c:pt idx="378">
                  <c:v>-0.34438504477200493</c:v>
                </c:pt>
                <c:pt idx="379">
                  <c:v>-0.52276682295804333</c:v>
                </c:pt>
                <c:pt idx="380">
                  <c:v>-0.75796428396281579</c:v>
                </c:pt>
                <c:pt idx="381">
                  <c:v>-0.78086251811898699</c:v>
                </c:pt>
                <c:pt idx="382">
                  <c:v>-1.0182557327895359</c:v>
                </c:pt>
                <c:pt idx="383">
                  <c:v>-1.1110419707274959</c:v>
                </c:pt>
                <c:pt idx="384">
                  <c:v>-0.20744662188255525</c:v>
                </c:pt>
                <c:pt idx="385">
                  <c:v>-1.1049636809077519</c:v>
                </c:pt>
                <c:pt idx="386">
                  <c:v>-1.1182557327895359</c:v>
                </c:pt>
                <c:pt idx="387">
                  <c:v>-1.2182557327895358</c:v>
                </c:pt>
                <c:pt idx="388">
                  <c:v>-1.0049636809077518</c:v>
                </c:pt>
                <c:pt idx="389">
                  <c:v>-0.89167162902596786</c:v>
                </c:pt>
                <c:pt idx="390">
                  <c:v>0.60832837097403236</c:v>
                </c:pt>
                <c:pt idx="391">
                  <c:v>2.0216204228558157</c:v>
                </c:pt>
                <c:pt idx="392">
                  <c:v>0.9851302651444962</c:v>
                </c:pt>
                <c:pt idx="393">
                  <c:v>-0.18564456542536978</c:v>
                </c:pt>
                <c:pt idx="394">
                  <c:v>-0.63877423109769804</c:v>
                </c:pt>
                <c:pt idx="395">
                  <c:v>-0.71356066043879585</c:v>
                </c:pt>
                <c:pt idx="396">
                  <c:v>-0.65343681608414816</c:v>
                </c:pt>
                <c:pt idx="397">
                  <c:v>-0.90523449050661842</c:v>
                </c:pt>
                <c:pt idx="398">
                  <c:v>-0.65579069444168692</c:v>
                </c:pt>
                <c:pt idx="399">
                  <c:v>-0.84249864255990292</c:v>
                </c:pt>
                <c:pt idx="400">
                  <c:v>-0.60882983935155899</c:v>
                </c:pt>
                <c:pt idx="401">
                  <c:v>0.11278838246240253</c:v>
                </c:pt>
                <c:pt idx="402">
                  <c:v>-1.3842674127812797</c:v>
                </c:pt>
                <c:pt idx="403">
                  <c:v>2.1891161539642665</c:v>
                </c:pt>
                <c:pt idx="404">
                  <c:v>0.73578982174536778</c:v>
                </c:pt>
                <c:pt idx="405">
                  <c:v>0.32111455239457998</c:v>
                </c:pt>
                <c:pt idx="406">
                  <c:v>0.49453044863101181</c:v>
                </c:pt>
                <c:pt idx="407">
                  <c:v>1.494530448631012</c:v>
                </c:pt>
                <c:pt idx="408">
                  <c:v>-0.78025598071008595</c:v>
                </c:pt>
                <c:pt idx="409">
                  <c:v>-0.71268331343102831</c:v>
                </c:pt>
                <c:pt idx="410">
                  <c:v>-0.61268331343102833</c:v>
                </c:pt>
                <c:pt idx="411">
                  <c:v>-0.8619980468786953</c:v>
                </c:pt>
                <c:pt idx="412">
                  <c:v>-0.8619980468786953</c:v>
                </c:pt>
                <c:pt idx="413">
                  <c:v>-0.87529009876047936</c:v>
                </c:pt>
                <c:pt idx="414">
                  <c:v>-0.57529009876047943</c:v>
                </c:pt>
                <c:pt idx="415">
                  <c:v>2.4380019531213049</c:v>
                </c:pt>
                <c:pt idx="416">
                  <c:v>-0.84870599499691124</c:v>
                </c:pt>
                <c:pt idx="417">
                  <c:v>0.67911957925405875</c:v>
                </c:pt>
                <c:pt idx="418">
                  <c:v>-0.8075883688641573</c:v>
                </c:pt>
                <c:pt idx="419">
                  <c:v>-0.80882983935155905</c:v>
                </c:pt>
                <c:pt idx="420">
                  <c:v>-0.82088042074594136</c:v>
                </c:pt>
                <c:pt idx="421">
                  <c:v>-0.82088042074594136</c:v>
                </c:pt>
                <c:pt idx="422">
                  <c:v>-0.83417247262772543</c:v>
                </c:pt>
                <c:pt idx="423">
                  <c:v>-0.83541394311512718</c:v>
                </c:pt>
                <c:pt idx="424">
                  <c:v>-0.7872116175375975</c:v>
                </c:pt>
                <c:pt idx="425">
                  <c:v>-0.7872116175375975</c:v>
                </c:pt>
                <c:pt idx="426">
                  <c:v>0.54769865615814806</c:v>
                </c:pt>
                <c:pt idx="427">
                  <c:v>-1.2412503832161637E-2</c:v>
                </c:pt>
                <c:pt idx="428">
                  <c:v>0.32249776986358381</c:v>
                </c:pt>
                <c:pt idx="429">
                  <c:v>-0.27750223013641628</c:v>
                </c:pt>
                <c:pt idx="430">
                  <c:v>-0.59079428201820017</c:v>
                </c:pt>
                <c:pt idx="431">
                  <c:v>-1.0040863338999841</c:v>
                </c:pt>
                <c:pt idx="432">
                  <c:v>-3.0670437663552264E-2</c:v>
                </c:pt>
                <c:pt idx="433">
                  <c:v>-1.1306704376635524</c:v>
                </c:pt>
                <c:pt idx="434">
                  <c:v>-1.2439624895453365</c:v>
                </c:pt>
                <c:pt idx="435">
                  <c:v>-1.2572545414271206</c:v>
                </c:pt>
                <c:pt idx="436">
                  <c:v>-0.80545686700465025</c:v>
                </c:pt>
                <c:pt idx="437">
                  <c:v>-1.1439624895453364</c:v>
                </c:pt>
                <c:pt idx="438">
                  <c:v>6.9329562336447603E-2</c:v>
                </c:pt>
                <c:pt idx="439">
                  <c:v>0.64799852783151302</c:v>
                </c:pt>
                <c:pt idx="440">
                  <c:v>-1.0109851693768768E-2</c:v>
                </c:pt>
                <c:pt idx="441">
                  <c:v>-0.7872116175375975</c:v>
                </c:pt>
                <c:pt idx="442">
                  <c:v>-0.74733546189224531</c:v>
                </c:pt>
                <c:pt idx="443">
                  <c:v>-0.73280193952305972</c:v>
                </c:pt>
                <c:pt idx="444">
                  <c:v>-0.65925698066936345</c:v>
                </c:pt>
                <c:pt idx="445">
                  <c:v>-0.63267287690579532</c:v>
                </c:pt>
                <c:pt idx="446">
                  <c:v>-0.63267287690579532</c:v>
                </c:pt>
                <c:pt idx="447">
                  <c:v>-4.2279059180182488E-2</c:v>
                </c:pt>
                <c:pt idx="448">
                  <c:v>2.8311368370562495</c:v>
                </c:pt>
                <c:pt idx="449">
                  <c:v>1.6045527332926812</c:v>
                </c:pt>
                <c:pt idx="450">
                  <c:v>1.2410428910040014</c:v>
                </c:pt>
                <c:pt idx="451">
                  <c:v>1.6623739255089363</c:v>
                </c:pt>
                <c:pt idx="452">
                  <c:v>1.5357898217453676</c:v>
                </c:pt>
                <c:pt idx="453">
                  <c:v>1.5959136661000159</c:v>
                </c:pt>
                <c:pt idx="454">
                  <c:v>-0.40408633389998427</c:v>
                </c:pt>
                <c:pt idx="455">
                  <c:v>-0.95725454142712052</c:v>
                </c:pt>
                <c:pt idx="456">
                  <c:v>-1.2536591925821798</c:v>
                </c:pt>
                <c:pt idx="457">
                  <c:v>-1.3921648151228661</c:v>
                </c:pt>
                <c:pt idx="458">
                  <c:v>-1.3054568670046502</c:v>
                </c:pt>
                <c:pt idx="459">
                  <c:v>-1.2838386451906887</c:v>
                </c:pt>
                <c:pt idx="460">
                  <c:v>-1.4838386451906886</c:v>
                </c:pt>
                <c:pt idx="461">
                  <c:v>-1.1104227489542566</c:v>
                </c:pt>
                <c:pt idx="462">
                  <c:v>-7.0546593308904448E-2</c:v>
                </c:pt>
                <c:pt idx="463">
                  <c:v>-1.0306704376635523</c:v>
                </c:pt>
                <c:pt idx="464">
                  <c:v>0.32249776986358381</c:v>
                </c:pt>
                <c:pt idx="465">
                  <c:v>2.1623739255089363</c:v>
                </c:pt>
                <c:pt idx="466">
                  <c:v>0.21755759786543849</c:v>
                </c:pt>
                <c:pt idx="467">
                  <c:v>-0.80377343663949619</c:v>
                </c:pt>
                <c:pt idx="468">
                  <c:v>-0.680875202483325</c:v>
                </c:pt>
                <c:pt idx="469">
                  <c:v>-0.75566163182442281</c:v>
                </c:pt>
                <c:pt idx="470">
                  <c:v>0.24433836817557708</c:v>
                </c:pt>
                <c:pt idx="471">
                  <c:v>-0.75566163182442281</c:v>
                </c:pt>
                <c:pt idx="472">
                  <c:v>-0.90634689837675575</c:v>
                </c:pt>
                <c:pt idx="473">
                  <c:v>-0.91963895025853981</c:v>
                </c:pt>
                <c:pt idx="474">
                  <c:v>-0.81963895025853983</c:v>
                </c:pt>
                <c:pt idx="475">
                  <c:v>-0.82924513253292709</c:v>
                </c:pt>
                <c:pt idx="476">
                  <c:v>-0.74253718441471106</c:v>
                </c:pt>
                <c:pt idx="477">
                  <c:v>-0.74253718441471106</c:v>
                </c:pt>
                <c:pt idx="478">
                  <c:v>-0.40791409802799206</c:v>
                </c:pt>
                <c:pt idx="479">
                  <c:v>0.66596927435387698</c:v>
                </c:pt>
                <c:pt idx="480">
                  <c:v>-1.2714239403166721</c:v>
                </c:pt>
                <c:pt idx="481">
                  <c:v>-1.258131888434888</c:v>
                </c:pt>
                <c:pt idx="482">
                  <c:v>-1.2448398365531039</c:v>
                </c:pt>
                <c:pt idx="483">
                  <c:v>-0.48099158073625126</c:v>
                </c:pt>
                <c:pt idx="484">
                  <c:v>5.7163673819646821E-3</c:v>
                </c:pt>
                <c:pt idx="485">
                  <c:v>-1.2554908227683224</c:v>
                </c:pt>
                <c:pt idx="486">
                  <c:v>-1.3049346188332538</c:v>
                </c:pt>
                <c:pt idx="487">
                  <c:v>-1.0049346188332537</c:v>
                </c:pt>
                <c:pt idx="488">
                  <c:v>-0.35313694441078347</c:v>
                </c:pt>
                <c:pt idx="489">
                  <c:v>-0.99532843655886649</c:v>
                </c:pt>
                <c:pt idx="490">
                  <c:v>-0.99532843655886649</c:v>
                </c:pt>
                <c:pt idx="491">
                  <c:v>0.65646923786360389</c:v>
                </c:pt>
                <c:pt idx="492">
                  <c:v>-0.9451106461519706</c:v>
                </c:pt>
                <c:pt idx="493">
                  <c:v>0.11796361532291755</c:v>
                </c:pt>
                <c:pt idx="494">
                  <c:v>3.4190084192637484</c:v>
                </c:pt>
                <c:pt idx="495">
                  <c:v>1.3828566750806015</c:v>
                </c:pt>
                <c:pt idx="496">
                  <c:v>0.90571636738196482</c:v>
                </c:pt>
                <c:pt idx="497">
                  <c:v>1.4057163673819644</c:v>
                </c:pt>
                <c:pt idx="498">
                  <c:v>0.59395297329660912</c:v>
                </c:pt>
                <c:pt idx="499">
                  <c:v>-0.20604702670339115</c:v>
                </c:pt>
                <c:pt idx="500">
                  <c:v>2.193952973296609</c:v>
                </c:pt>
                <c:pt idx="501">
                  <c:v>0.59395297329660912</c:v>
                </c:pt>
                <c:pt idx="502">
                  <c:v>-0.47142394031667223</c:v>
                </c:pt>
                <c:pt idx="503">
                  <c:v>0.52857605968332799</c:v>
                </c:pt>
                <c:pt idx="504">
                  <c:v>-0.97142394031667223</c:v>
                </c:pt>
                <c:pt idx="505">
                  <c:v>-0.87142394031667214</c:v>
                </c:pt>
                <c:pt idx="506">
                  <c:v>-0.98471599219845629</c:v>
                </c:pt>
                <c:pt idx="507">
                  <c:v>-0.98471599219845629</c:v>
                </c:pt>
                <c:pt idx="508">
                  <c:v>-0.98471599219845629</c:v>
                </c:pt>
                <c:pt idx="509">
                  <c:v>-1.0847159921984564</c:v>
                </c:pt>
                <c:pt idx="510">
                  <c:v>-0.58471599219845616</c:v>
                </c:pt>
                <c:pt idx="511">
                  <c:v>2.4285760596833272</c:v>
                </c:pt>
                <c:pt idx="512">
                  <c:v>-0.58749880484662431</c:v>
                </c:pt>
                <c:pt idx="513">
                  <c:v>0.85237735079872801</c:v>
                </c:pt>
                <c:pt idx="514">
                  <c:v>-0.28612827174195832</c:v>
                </c:pt>
                <c:pt idx="515">
                  <c:v>-0.71938082502401124</c:v>
                </c:pt>
                <c:pt idx="516">
                  <c:v>-0.45817363487372431</c:v>
                </c:pt>
                <c:pt idx="517">
                  <c:v>-6.6499804805901785E-2</c:v>
                </c:pt>
                <c:pt idx="518">
                  <c:v>-0.12770699495618876</c:v>
                </c:pt>
                <c:pt idx="519">
                  <c:v>0.75900095316202698</c:v>
                </c:pt>
                <c:pt idx="520">
                  <c:v>-0.35429109871975695</c:v>
                </c:pt>
                <c:pt idx="521">
                  <c:v>-0.60745930624689315</c:v>
                </c:pt>
                <c:pt idx="522">
                  <c:v>0.36753647400511302</c:v>
                </c:pt>
                <c:pt idx="523">
                  <c:v>-3.2463525994886888E-2</c:v>
                </c:pt>
                <c:pt idx="524">
                  <c:v>-0.44575557787667086</c:v>
                </c:pt>
                <c:pt idx="525">
                  <c:v>-0.52194160239693277</c:v>
                </c:pt>
                <c:pt idx="526">
                  <c:v>-1.1182557327895359</c:v>
                </c:pt>
                <c:pt idx="527">
                  <c:v>-1.13154778467132</c:v>
                </c:pt>
                <c:pt idx="528">
                  <c:v>-1.13154778467132</c:v>
                </c:pt>
                <c:pt idx="529">
                  <c:v>-1.0315477846713199</c:v>
                </c:pt>
                <c:pt idx="530">
                  <c:v>-0.23154778467132009</c:v>
                </c:pt>
                <c:pt idx="531">
                  <c:v>-1.0315477846713199</c:v>
                </c:pt>
                <c:pt idx="532">
                  <c:v>-1.2315477846713199</c:v>
                </c:pt>
                <c:pt idx="533">
                  <c:v>-0.8556489474600848</c:v>
                </c:pt>
                <c:pt idx="534">
                  <c:v>-0.3556489474600848</c:v>
                </c:pt>
                <c:pt idx="535">
                  <c:v>1.6647663457212831</c:v>
                </c:pt>
                <c:pt idx="536">
                  <c:v>-0.53293100214032396</c:v>
                </c:pt>
                <c:pt idx="537">
                  <c:v>-0.5196389502585399</c:v>
                </c:pt>
                <c:pt idx="538">
                  <c:v>-0.5196389502585399</c:v>
                </c:pt>
                <c:pt idx="539">
                  <c:v>-0.50634689837675584</c:v>
                </c:pt>
                <c:pt idx="540">
                  <c:v>-0.27976279461318765</c:v>
                </c:pt>
                <c:pt idx="541">
                  <c:v>-0.72920659067811888</c:v>
                </c:pt>
                <c:pt idx="542">
                  <c:v>-0.62920659067811879</c:v>
                </c:pt>
                <c:pt idx="543">
                  <c:v>0.33464166513873383</c:v>
                </c:pt>
                <c:pt idx="544">
                  <c:v>-0.4424986425599029</c:v>
                </c:pt>
                <c:pt idx="545">
                  <c:v>-0.40634689837675575</c:v>
                </c:pt>
                <c:pt idx="546">
                  <c:v>-0.55656468878365173</c:v>
                </c:pt>
                <c:pt idx="547">
                  <c:v>-0.60634689837675571</c:v>
                </c:pt>
                <c:pt idx="548">
                  <c:v>-0.67855986598059403</c:v>
                </c:pt>
                <c:pt idx="549">
                  <c:v>0.27796862952911328</c:v>
                </c:pt>
                <c:pt idx="550">
                  <c:v>0.74908187362715184</c:v>
                </c:pt>
                <c:pt idx="551">
                  <c:v>-0.90036192243777946</c:v>
                </c:pt>
                <c:pt idx="552">
                  <c:v>-1.2136539743195636</c:v>
                </c:pt>
                <c:pt idx="553">
                  <c:v>9.2057179817999213E-3</c:v>
                </c:pt>
                <c:pt idx="554">
                  <c:v>-1.1907942820182003</c:v>
                </c:pt>
                <c:pt idx="555">
                  <c:v>-1.1907942820182003</c:v>
                </c:pt>
                <c:pt idx="556">
                  <c:v>-1.2040863338999843</c:v>
                </c:pt>
                <c:pt idx="557">
                  <c:v>-1.1907942820182003</c:v>
                </c:pt>
                <c:pt idx="558">
                  <c:v>-1.1040863338999842</c:v>
                </c:pt>
                <c:pt idx="559">
                  <c:v>1.449081873627152</c:v>
                </c:pt>
                <c:pt idx="560">
                  <c:v>2.0524678715611842</c:v>
                </c:pt>
                <c:pt idx="561">
                  <c:v>-0.76886316294375057</c:v>
                </c:pt>
                <c:pt idx="562">
                  <c:v>-0.45925698066936338</c:v>
                </c:pt>
                <c:pt idx="563">
                  <c:v>-0.74596492878757936</c:v>
                </c:pt>
                <c:pt idx="564">
                  <c:v>-0.63267287690579532</c:v>
                </c:pt>
                <c:pt idx="565">
                  <c:v>-0.53267287690579534</c:v>
                </c:pt>
                <c:pt idx="566">
                  <c:v>-0.20608877314222718</c:v>
                </c:pt>
                <c:pt idx="567">
                  <c:v>-0.1060887731422272</c:v>
                </c:pt>
                <c:pt idx="568">
                  <c:v>0.28061917497598876</c:v>
                </c:pt>
                <c:pt idx="569">
                  <c:v>-0.68584108443293157</c:v>
                </c:pt>
                <c:pt idx="570">
                  <c:v>-0.56264297860339563</c:v>
                </c:pt>
                <c:pt idx="571">
                  <c:v>-8.5541212759566942E-2</c:v>
                </c:pt>
                <c:pt idx="572">
                  <c:v>2.2357898217453678</c:v>
                </c:pt>
                <c:pt idx="573">
                  <c:v>0.48062580545847888</c:v>
                </c:pt>
                <c:pt idx="574">
                  <c:v>1.1959136661000156</c:v>
                </c:pt>
                <c:pt idx="575">
                  <c:v>-0.84396248954533637</c:v>
                </c:pt>
                <c:pt idx="576">
                  <c:v>-1.1439624895453364</c:v>
                </c:pt>
                <c:pt idx="577">
                  <c:v>-1.2705465933089046</c:v>
                </c:pt>
                <c:pt idx="578">
                  <c:v>-1.2705465933089046</c:v>
                </c:pt>
                <c:pt idx="579">
                  <c:v>-1.2971306970724727</c:v>
                </c:pt>
                <c:pt idx="580">
                  <c:v>-1.2705465933089046</c:v>
                </c:pt>
                <c:pt idx="581">
                  <c:v>0.11616135480931145</c:v>
                </c:pt>
                <c:pt idx="582">
                  <c:v>-0.97054659330890458</c:v>
                </c:pt>
                <c:pt idx="583">
                  <c:v>2.0693295623364478</c:v>
                </c:pt>
                <c:pt idx="584">
                  <c:v>-0.79217749948720406</c:v>
                </c:pt>
                <c:pt idx="585">
                  <c:v>-0.82571724007828373</c:v>
                </c:pt>
                <c:pt idx="586">
                  <c:v>-0.67254903255114751</c:v>
                </c:pt>
                <c:pt idx="587">
                  <c:v>-0.63267287690579532</c:v>
                </c:pt>
                <c:pt idx="588">
                  <c:v>-0.7927967212604432</c:v>
                </c:pt>
                <c:pt idx="589">
                  <c:v>-0.69279672126044312</c:v>
                </c:pt>
                <c:pt idx="590">
                  <c:v>-0.49279672126044316</c:v>
                </c:pt>
                <c:pt idx="591">
                  <c:v>0.19391122685777296</c:v>
                </c:pt>
                <c:pt idx="592">
                  <c:v>-0.43267287690579526</c:v>
                </c:pt>
                <c:pt idx="593">
                  <c:v>-0.77254903255114749</c:v>
                </c:pt>
                <c:pt idx="594">
                  <c:v>-0.75895710899599877</c:v>
                </c:pt>
                <c:pt idx="595">
                  <c:v>-0.42433402260927977</c:v>
                </c:pt>
                <c:pt idx="596">
                  <c:v>-0.2855412127595669</c:v>
                </c:pt>
                <c:pt idx="597">
                  <c:v>-5.0918126372847983E-2</c:v>
                </c:pt>
                <c:pt idx="598">
                  <c:v>0.62249776986358407</c:v>
                </c:pt>
                <c:pt idx="599">
                  <c:v>-1.1907942820182003</c:v>
                </c:pt>
                <c:pt idx="600">
                  <c:v>-1.2040863338999843</c:v>
                </c:pt>
                <c:pt idx="601">
                  <c:v>-1.2173783857817684</c:v>
                </c:pt>
                <c:pt idx="602">
                  <c:v>-1.2655807113592981</c:v>
                </c:pt>
                <c:pt idx="603">
                  <c:v>-1.3245921478438083</c:v>
                </c:pt>
                <c:pt idx="604">
                  <c:v>-1.2378841997255925</c:v>
                </c:pt>
                <c:pt idx="605">
                  <c:v>0.38621696306317244</c:v>
                </c:pt>
                <c:pt idx="606">
                  <c:v>-0.91378303693682761</c:v>
                </c:pt>
                <c:pt idx="607">
                  <c:v>2.0526772224720928</c:v>
                </c:pt>
                <c:pt idx="608">
                  <c:v>-0.74870599499691126</c:v>
                </c:pt>
                <c:pt idx="609">
                  <c:v>-0.82212189123334312</c:v>
                </c:pt>
                <c:pt idx="610">
                  <c:v>-0.70249342429728656</c:v>
                </c:pt>
                <c:pt idx="611">
                  <c:v>-0.75317869084961953</c:v>
                </c:pt>
                <c:pt idx="612">
                  <c:v>-0.74236957994263875</c:v>
                </c:pt>
                <c:pt idx="613">
                  <c:v>-0.66261726865193438</c:v>
                </c:pt>
                <c:pt idx="614">
                  <c:v>-0.71330253520426734</c:v>
                </c:pt>
                <c:pt idx="615">
                  <c:v>0.17340541291394862</c:v>
                </c:pt>
                <c:pt idx="616">
                  <c:v>-0.84949282124222258</c:v>
                </c:pt>
                <c:pt idx="617">
                  <c:v>-0.59971061164911854</c:v>
                </c:pt>
                <c:pt idx="618">
                  <c:v>0.16041323270552943</c:v>
                </c:pt>
                <c:pt idx="619">
                  <c:v>1.0083283709740323</c:v>
                </c:pt>
                <c:pt idx="620">
                  <c:v>0.84712118082374555</c:v>
                </c:pt>
                <c:pt idx="621">
                  <c:v>2.5950363190922481</c:v>
                </c:pt>
                <c:pt idx="622">
                  <c:v>-1.825573278953585E-2</c:v>
                </c:pt>
                <c:pt idx="623">
                  <c:v>-0.61825573278953594</c:v>
                </c:pt>
                <c:pt idx="624">
                  <c:v>-1.1182557327895359</c:v>
                </c:pt>
                <c:pt idx="625">
                  <c:v>-1.2182557327895358</c:v>
                </c:pt>
                <c:pt idx="626">
                  <c:v>-1.2182557327895358</c:v>
                </c:pt>
                <c:pt idx="627">
                  <c:v>-1.2182557327895358</c:v>
                </c:pt>
                <c:pt idx="628">
                  <c:v>-1.2315477846713199</c:v>
                </c:pt>
                <c:pt idx="629">
                  <c:v>-4.4839836553103973E-2</c:v>
                </c:pt>
                <c:pt idx="630">
                  <c:v>-7.4466218825550712E-3</c:v>
                </c:pt>
                <c:pt idx="631">
                  <c:v>2.6058454299992282</c:v>
                </c:pt>
                <c:pt idx="632">
                  <c:v>-0.25427841435541887</c:v>
                </c:pt>
                <c:pt idx="633">
                  <c:v>-0.59258737034953468</c:v>
                </c:pt>
                <c:pt idx="634">
                  <c:v>-0.4528402773214466</c:v>
                </c:pt>
                <c:pt idx="635">
                  <c:v>-0.56600326658596645</c:v>
                </c:pt>
                <c:pt idx="636">
                  <c:v>-0.95143741472589527</c:v>
                </c:pt>
                <c:pt idx="637">
                  <c:v>-0.76224652563287609</c:v>
                </c:pt>
                <c:pt idx="638">
                  <c:v>9.8955706252685793E-3</c:v>
                </c:pt>
                <c:pt idx="639">
                  <c:v>0.69660351874348447</c:v>
                </c:pt>
                <c:pt idx="640">
                  <c:v>-0.26508752526239965</c:v>
                </c:pt>
                <c:pt idx="641">
                  <c:v>0.76041323270552907</c:v>
                </c:pt>
                <c:pt idx="642">
                  <c:v>-0.37976279461318763</c:v>
                </c:pt>
                <c:pt idx="643">
                  <c:v>-0.83958676729447079</c:v>
                </c:pt>
                <c:pt idx="644">
                  <c:v>6.0413232705529341E-2</c:v>
                </c:pt>
                <c:pt idx="645">
                  <c:v>1.310969436640598</c:v>
                </c:pt>
                <c:pt idx="646">
                  <c:v>-0.80232261524118598</c:v>
                </c:pt>
                <c:pt idx="647">
                  <c:v>-0.95287881917625472</c:v>
                </c:pt>
                <c:pt idx="648">
                  <c:v>-0.20266102876935888</c:v>
                </c:pt>
                <c:pt idx="649">
                  <c:v>-0.77607692500579084</c:v>
                </c:pt>
                <c:pt idx="650">
                  <c:v>-1.1255207210707221</c:v>
                </c:pt>
                <c:pt idx="651">
                  <c:v>-1.1255207210707221</c:v>
                </c:pt>
                <c:pt idx="652">
                  <c:v>-1.1350883614903013</c:v>
                </c:pt>
                <c:pt idx="653">
                  <c:v>-0.88564456542536973</c:v>
                </c:pt>
                <c:pt idx="654">
                  <c:v>-1.0457684097800177</c:v>
                </c:pt>
                <c:pt idx="655">
                  <c:v>-0.89632461371508643</c:v>
                </c:pt>
                <c:pt idx="656">
                  <c:v>0.46752364210176656</c:v>
                </c:pt>
                <c:pt idx="657">
                  <c:v>-0.64434665045620576</c:v>
                </c:pt>
                <c:pt idx="658">
                  <c:v>1.7074510239662644</c:v>
                </c:pt>
                <c:pt idx="659">
                  <c:v>1.2650501809072727</c:v>
                </c:pt>
                <c:pt idx="660">
                  <c:v>-0.10807852802013218</c:v>
                </c:pt>
                <c:pt idx="661">
                  <c:v>0.1398366102483708</c:v>
                </c:pt>
                <c:pt idx="662">
                  <c:v>-3.3579285988061147E-2</c:v>
                </c:pt>
                <c:pt idx="663">
                  <c:v>1.3800126375670878</c:v>
                </c:pt>
                <c:pt idx="664">
                  <c:v>1.040423669230762</c:v>
                </c:pt>
                <c:pt idx="665">
                  <c:v>2.20054751358541</c:v>
                </c:pt>
                <c:pt idx="666">
                  <c:v>0.26067135794005791</c:v>
                </c:pt>
                <c:pt idx="667">
                  <c:v>0.34737930605827372</c:v>
                </c:pt>
                <c:pt idx="668">
                  <c:v>0.82079520229470582</c:v>
                </c:pt>
                <c:pt idx="669">
                  <c:v>0.74737930605827385</c:v>
                </c:pt>
                <c:pt idx="670">
                  <c:v>2.2340872541764893</c:v>
                </c:pt>
                <c:pt idx="671">
                  <c:v>-0.54458171131857547</c:v>
                </c:pt>
                <c:pt idx="672">
                  <c:v>-0.7578737632003596</c:v>
                </c:pt>
                <c:pt idx="673">
                  <c:v>-0.88445786696392759</c:v>
                </c:pt>
                <c:pt idx="674">
                  <c:v>-1.1110419707274959</c:v>
                </c:pt>
                <c:pt idx="675">
                  <c:v>-0.92433402260927977</c:v>
                </c:pt>
                <c:pt idx="676">
                  <c:v>-0.92433402260927977</c:v>
                </c:pt>
                <c:pt idx="677">
                  <c:v>-0.15091812637284785</c:v>
                </c:pt>
                <c:pt idx="678">
                  <c:v>-0.62433402260927995</c:v>
                </c:pt>
                <c:pt idx="679">
                  <c:v>2.2756659773907204</c:v>
                </c:pt>
                <c:pt idx="680">
                  <c:v>1.3487820019537873</c:v>
                </c:pt>
                <c:pt idx="681">
                  <c:v>-0.79913313631471561</c:v>
                </c:pt>
                <c:pt idx="682">
                  <c:v>-0.74596492878757936</c:v>
                </c:pt>
                <c:pt idx="683">
                  <c:v>-0.7326728769057953</c:v>
                </c:pt>
                <c:pt idx="684">
                  <c:v>-0.70608877314222718</c:v>
                </c:pt>
                <c:pt idx="685">
                  <c:v>-0.69279672126044312</c:v>
                </c:pt>
                <c:pt idx="686">
                  <c:v>-0.32770699495618882</c:v>
                </c:pt>
                <c:pt idx="687">
                  <c:v>-0.45429109871975681</c:v>
                </c:pt>
                <c:pt idx="688">
                  <c:v>0.77092247193914543</c:v>
                </c:pt>
                <c:pt idx="689">
                  <c:v>-0.36895368370620685</c:v>
                </c:pt>
                <c:pt idx="690">
                  <c:v>-0.4324635259948868</c:v>
                </c:pt>
                <c:pt idx="691">
                  <c:v>-0.37233968164023912</c:v>
                </c:pt>
                <c:pt idx="692">
                  <c:v>-0.19784043960816788</c:v>
                </c:pt>
                <c:pt idx="693">
                  <c:v>0.78174426721046397</c:v>
                </c:pt>
                <c:pt idx="694">
                  <c:v>0.5950363190922483</c:v>
                </c:pt>
                <c:pt idx="695">
                  <c:v>-0.99167162902596773</c:v>
                </c:pt>
                <c:pt idx="696">
                  <c:v>-1.0182557327895359</c:v>
                </c:pt>
                <c:pt idx="697">
                  <c:v>-1.0941545700007711</c:v>
                </c:pt>
                <c:pt idx="698">
                  <c:v>-1.2074466218825552</c:v>
                </c:pt>
                <c:pt idx="699">
                  <c:v>-1.0074466218825551</c:v>
                </c:pt>
                <c:pt idx="700">
                  <c:v>-1.2315477846713199</c:v>
                </c:pt>
                <c:pt idx="701">
                  <c:v>-0.20744662188255503</c:v>
                </c:pt>
                <c:pt idx="702">
                  <c:v>-8.0862518118987037E-2</c:v>
                </c:pt>
                <c:pt idx="703">
                  <c:v>2.5191374818810126</c:v>
                </c:pt>
                <c:pt idx="704">
                  <c:v>-0.59305484649497164</c:v>
                </c:pt>
                <c:pt idx="705">
                  <c:v>-0.76647074273140359</c:v>
                </c:pt>
                <c:pt idx="706">
                  <c:v>-0.7265945870860514</c:v>
                </c:pt>
                <c:pt idx="707">
                  <c:v>-0.71330253520426734</c:v>
                </c:pt>
                <c:pt idx="708">
                  <c:v>-0.71330253520426734</c:v>
                </c:pt>
                <c:pt idx="709">
                  <c:v>-0.73988663896783546</c:v>
                </c:pt>
                <c:pt idx="710">
                  <c:v>0.16011336103216456</c:v>
                </c:pt>
                <c:pt idx="711">
                  <c:v>-0.73988663896783546</c:v>
                </c:pt>
                <c:pt idx="712">
                  <c:v>-0.3531786908496195</c:v>
                </c:pt>
                <c:pt idx="713">
                  <c:v>-0.41668853313829946</c:v>
                </c:pt>
                <c:pt idx="714">
                  <c:v>-0.24327263690186762</c:v>
                </c:pt>
                <c:pt idx="715">
                  <c:v>-0.83184765634468472</c:v>
                </c:pt>
                <c:pt idx="716">
                  <c:v>-0.54513970822646884</c:v>
                </c:pt>
                <c:pt idx="717">
                  <c:v>0.93242953376279702</c:v>
                </c:pt>
                <c:pt idx="718">
                  <c:v>2.919137481881013</c:v>
                </c:pt>
                <c:pt idx="719">
                  <c:v>-0.10496368090775188</c:v>
                </c:pt>
                <c:pt idx="720">
                  <c:v>-1.0049636809077518</c:v>
                </c:pt>
                <c:pt idx="721">
                  <c:v>-1.0182557327895359</c:v>
                </c:pt>
                <c:pt idx="722">
                  <c:v>-1.2182557327895358</c:v>
                </c:pt>
                <c:pt idx="723">
                  <c:v>-1.2182557327895358</c:v>
                </c:pt>
                <c:pt idx="724">
                  <c:v>-1.0182557327895359</c:v>
                </c:pt>
                <c:pt idx="725">
                  <c:v>0.69503631909224795</c:v>
                </c:pt>
                <c:pt idx="726">
                  <c:v>-0.30496368090775205</c:v>
                </c:pt>
                <c:pt idx="727">
                  <c:v>2.5950363190922481</c:v>
                </c:pt>
                <c:pt idx="728">
                  <c:v>1.0631023112425142E-2</c:v>
                </c:pt>
                <c:pt idx="729">
                  <c:v>-0.86647074273140356</c:v>
                </c:pt>
                <c:pt idx="730">
                  <c:v>-0.79416725436510904</c:v>
                </c:pt>
                <c:pt idx="731">
                  <c:v>-0.75317869084961953</c:v>
                </c:pt>
                <c:pt idx="732">
                  <c:v>-0.83988663896783544</c:v>
                </c:pt>
                <c:pt idx="733">
                  <c:v>-0.7265945870860514</c:v>
                </c:pt>
                <c:pt idx="734">
                  <c:v>-0.73988663896783546</c:v>
                </c:pt>
                <c:pt idx="735">
                  <c:v>0.1468213091503805</c:v>
                </c:pt>
                <c:pt idx="736">
                  <c:v>-0.38933043503276676</c:v>
                </c:pt>
                <c:pt idx="737">
                  <c:v>-0.47942438108501473</c:v>
                </c:pt>
                <c:pt idx="738">
                  <c:v>-0.64249864255990285</c:v>
                </c:pt>
                <c:pt idx="739">
                  <c:v>-0.74249864255990294</c:v>
                </c:pt>
                <c:pt idx="740">
                  <c:v>-0.74249864255990294</c:v>
                </c:pt>
                <c:pt idx="741">
                  <c:v>-1.089030563359402</c:v>
                </c:pt>
                <c:pt idx="742">
                  <c:v>-0.39167162902596786</c:v>
                </c:pt>
                <c:pt idx="743">
                  <c:v>-0.79167162902596777</c:v>
                </c:pt>
                <c:pt idx="744">
                  <c:v>-9.1671629025967816E-2</c:v>
                </c:pt>
                <c:pt idx="745">
                  <c:v>-0.99167162902596773</c:v>
                </c:pt>
                <c:pt idx="746">
                  <c:v>-1.2278233732091151</c:v>
                </c:pt>
                <c:pt idx="747">
                  <c:v>-1.0373910136286941</c:v>
                </c:pt>
                <c:pt idx="748">
                  <c:v>-1.1517954733806155</c:v>
                </c:pt>
                <c:pt idx="749">
                  <c:v>-0.97465516568197863</c:v>
                </c:pt>
                <c:pt idx="750">
                  <c:v>-0.42521136961704742</c:v>
                </c:pt>
                <c:pt idx="751">
                  <c:v>3.274788630382953</c:v>
                </c:pt>
                <c:pt idx="752">
                  <c:v>1.2479046549460195</c:v>
                </c:pt>
                <c:pt idx="753">
                  <c:v>-0.70001048332248328</c:v>
                </c:pt>
                <c:pt idx="754">
                  <c:v>-0.62287017562384639</c:v>
                </c:pt>
                <c:pt idx="755">
                  <c:v>-0.72287017562384637</c:v>
                </c:pt>
                <c:pt idx="756">
                  <c:v>-0.70957812374206231</c:v>
                </c:pt>
                <c:pt idx="757">
                  <c:v>-0.54684227579534705</c:v>
                </c:pt>
                <c:pt idx="758">
                  <c:v>0.17974182796822125</c:v>
                </c:pt>
                <c:pt idx="759">
                  <c:v>-0.42025817203177884</c:v>
                </c:pt>
                <c:pt idx="760">
                  <c:v>9.3033879850005219E-2</c:v>
                </c:pt>
                <c:pt idx="761">
                  <c:v>-0.1704759624386748</c:v>
                </c:pt>
                <c:pt idx="762">
                  <c:v>-0.25225657046209204</c:v>
                </c:pt>
                <c:pt idx="763">
                  <c:v>2.734164190347097</c:v>
                </c:pt>
                <c:pt idx="764">
                  <c:v>4.5329227198596955</c:v>
                </c:pt>
                <c:pt idx="765">
                  <c:v>1.7196306679779114</c:v>
                </c:pt>
                <c:pt idx="766">
                  <c:v>0.77080609368621911</c:v>
                </c:pt>
                <c:pt idx="767">
                  <c:v>0.15254815985482839</c:v>
                </c:pt>
                <c:pt idx="768">
                  <c:v>-1.0776312927536804</c:v>
                </c:pt>
                <c:pt idx="769">
                  <c:v>-1.169305122821503</c:v>
                </c:pt>
                <c:pt idx="770">
                  <c:v>-1.0838386451906885</c:v>
                </c:pt>
                <c:pt idx="771">
                  <c:v>-1.0838386451906885</c:v>
                </c:pt>
                <c:pt idx="772">
                  <c:v>-1.0971306970724726</c:v>
                </c:pt>
                <c:pt idx="773">
                  <c:v>-1.2971306970724727</c:v>
                </c:pt>
                <c:pt idx="774">
                  <c:v>2.8693029275275173E-3</c:v>
                </c:pt>
                <c:pt idx="775">
                  <c:v>1.1294534066910953</c:v>
                </c:pt>
                <c:pt idx="776">
                  <c:v>0.91371695568931588</c:v>
                </c:pt>
                <c:pt idx="777">
                  <c:v>-0.45892494620515123</c:v>
                </c:pt>
                <c:pt idx="778">
                  <c:v>-0.96696392882830184</c:v>
                </c:pt>
                <c:pt idx="779">
                  <c:v>-0.9054695513689881</c:v>
                </c:pt>
                <c:pt idx="780">
                  <c:v>-0.89217749948720404</c:v>
                </c:pt>
                <c:pt idx="781">
                  <c:v>-0.77888544760542</c:v>
                </c:pt>
                <c:pt idx="782">
                  <c:v>-0.87888544760541998</c:v>
                </c:pt>
                <c:pt idx="783">
                  <c:v>0.10782250051279596</c:v>
                </c:pt>
                <c:pt idx="784">
                  <c:v>-1.0150757336433753</c:v>
                </c:pt>
                <c:pt idx="785">
                  <c:v>-0.74165983740694341</c:v>
                </c:pt>
                <c:pt idx="786">
                  <c:v>-0.95495188928872743</c:v>
                </c:pt>
                <c:pt idx="787">
                  <c:v>-0.83543965306658841</c:v>
                </c:pt>
                <c:pt idx="788">
                  <c:v>-0.93175378345919158</c:v>
                </c:pt>
                <c:pt idx="789">
                  <c:v>-0.31042274895425681</c:v>
                </c:pt>
                <c:pt idx="790">
                  <c:v>0.68957725104574319</c:v>
                </c:pt>
                <c:pt idx="791">
                  <c:v>-1.1370068527178248</c:v>
                </c:pt>
                <c:pt idx="792">
                  <c:v>-1.1237148008360407</c:v>
                </c:pt>
                <c:pt idx="793">
                  <c:v>-1.2502989045996089</c:v>
                </c:pt>
                <c:pt idx="794">
                  <c:v>-1.2635909564813934</c:v>
                </c:pt>
                <c:pt idx="795">
                  <c:v>-1.1635909564813933</c:v>
                </c:pt>
                <c:pt idx="796">
                  <c:v>-1.2768830083631775</c:v>
                </c:pt>
                <c:pt idx="797">
                  <c:v>-1.2901750602449615</c:v>
                </c:pt>
                <c:pt idx="798">
                  <c:v>-1.0901750602449616</c:v>
                </c:pt>
                <c:pt idx="799">
                  <c:v>0.16299314728217507</c:v>
                </c:pt>
                <c:pt idx="800">
                  <c:v>3.0028693029275275</c:v>
                </c:pt>
                <c:pt idx="801">
                  <c:v>0.50286930292752707</c:v>
                </c:pt>
                <c:pt idx="802">
                  <c:v>-0.80516967969562336</c:v>
                </c:pt>
                <c:pt idx="803">
                  <c:v>7.0347064759497284</c:v>
                </c:pt>
                <c:pt idx="804">
                  <c:v>1.4479985278315128</c:v>
                </c:pt>
                <c:pt idx="805">
                  <c:v>-0.12541736840491913</c:v>
                </c:pt>
                <c:pt idx="806">
                  <c:v>2.8878746834768654</c:v>
                </c:pt>
                <c:pt idx="807">
                  <c:v>-0.72541736840491899</c:v>
                </c:pt>
                <c:pt idx="808">
                  <c:v>-0.76529352405027118</c:v>
                </c:pt>
                <c:pt idx="809">
                  <c:v>-0.57858557593205528</c:v>
                </c:pt>
                <c:pt idx="810">
                  <c:v>-7.8585575932055285E-2</c:v>
                </c:pt>
                <c:pt idx="811">
                  <c:v>-0.11846173157740747</c:v>
                </c:pt>
                <c:pt idx="812">
                  <c:v>-0.58153599305229564</c:v>
                </c:pt>
                <c:pt idx="813">
                  <c:v>-1.1805966423260816E-2</c:v>
                </c:pt>
                <c:pt idx="814">
                  <c:v>0.68819403357673936</c:v>
                </c:pt>
                <c:pt idx="815">
                  <c:v>-1.2583378872227597</c:v>
                </c:pt>
                <c:pt idx="816">
                  <c:v>-0.67162993910454372</c:v>
                </c:pt>
                <c:pt idx="817">
                  <c:v>0.15495416465902445</c:v>
                </c:pt>
                <c:pt idx="818">
                  <c:v>-0.71846173157740745</c:v>
                </c:pt>
                <c:pt idx="819">
                  <c:v>-0.4583378872227597</c:v>
                </c:pt>
                <c:pt idx="820">
                  <c:v>-0.57162993910454363</c:v>
                </c:pt>
                <c:pt idx="821">
                  <c:v>-0.55833788722275957</c:v>
                </c:pt>
                <c:pt idx="822">
                  <c:v>0.20675183908149464</c:v>
                </c:pt>
                <c:pt idx="823">
                  <c:v>-0.26666405715493724</c:v>
                </c:pt>
                <c:pt idx="824">
                  <c:v>0.42141442406794472</c:v>
                </c:pt>
                <c:pt idx="825">
                  <c:v>-0.56897939365766814</c:v>
                </c:pt>
                <c:pt idx="826">
                  <c:v>0.35760471010590011</c:v>
                </c:pt>
                <c:pt idx="827">
                  <c:v>0.170896761987684</c:v>
                </c:pt>
                <c:pt idx="828">
                  <c:v>-0.6523013438418519</c:v>
                </c:pt>
                <c:pt idx="829">
                  <c:v>-1.0486154742344551</c:v>
                </c:pt>
                <c:pt idx="830">
                  <c:v>-1.0353234223526711</c:v>
                </c:pt>
                <c:pt idx="831">
                  <c:v>-0.84861547423445494</c:v>
                </c:pt>
                <c:pt idx="832">
                  <c:v>-0.92541736840491906</c:v>
                </c:pt>
                <c:pt idx="833">
                  <c:v>0.43470647594972878</c:v>
                </c:pt>
                <c:pt idx="834">
                  <c:v>1.5347064759497284</c:v>
                </c:pt>
                <c:pt idx="835">
                  <c:v>0.59483032030437677</c:v>
                </c:pt>
                <c:pt idx="836">
                  <c:v>-0.29713069707247275</c:v>
                </c:pt>
                <c:pt idx="837">
                  <c:v>0.80286930292752734</c:v>
                </c:pt>
                <c:pt idx="838">
                  <c:v>-0.81042274895425681</c:v>
                </c:pt>
                <c:pt idx="839">
                  <c:v>-0.71042274895425672</c:v>
                </c:pt>
                <c:pt idx="840">
                  <c:v>-0.63700685271782476</c:v>
                </c:pt>
                <c:pt idx="841">
                  <c:v>-0.37688300836317756</c:v>
                </c:pt>
                <c:pt idx="842">
                  <c:v>-0.49850123017713854</c:v>
                </c:pt>
                <c:pt idx="843">
                  <c:v>-0.52508533394070711</c:v>
                </c:pt>
                <c:pt idx="844">
                  <c:v>-0.22508533394070707</c:v>
                </c:pt>
                <c:pt idx="845">
                  <c:v>0.73640904351860659</c:v>
                </c:pt>
                <c:pt idx="846">
                  <c:v>2.5364090435186064</c:v>
                </c:pt>
                <c:pt idx="847">
                  <c:v>0.84166211277724035</c:v>
                </c:pt>
                <c:pt idx="848">
                  <c:v>-0.75863775889612439</c:v>
                </c:pt>
                <c:pt idx="849">
                  <c:v>-0.53205365513255631</c:v>
                </c:pt>
                <c:pt idx="850">
                  <c:v>-0.75230134384185188</c:v>
                </c:pt>
                <c:pt idx="851">
                  <c:v>-0.76062751377402937</c:v>
                </c:pt>
                <c:pt idx="852">
                  <c:v>-0.74733546189224531</c:v>
                </c:pt>
                <c:pt idx="853">
                  <c:v>-0.74733546189224531</c:v>
                </c:pt>
                <c:pt idx="854">
                  <c:v>-0.74733546189224531</c:v>
                </c:pt>
                <c:pt idx="855">
                  <c:v>0.7044622125302249</c:v>
                </c:pt>
                <c:pt idx="856">
                  <c:v>0.46458605688487298</c:v>
                </c:pt>
                <c:pt idx="857">
                  <c:v>-0.34870599499691135</c:v>
                </c:pt>
                <c:pt idx="858">
                  <c:v>-0.42550788916737536</c:v>
                </c:pt>
                <c:pt idx="859">
                  <c:v>-7.759275089887252E-2</c:v>
                </c:pt>
                <c:pt idx="860">
                  <c:v>0.89582314533755936</c:v>
                </c:pt>
                <c:pt idx="861">
                  <c:v>0.18621696306317226</c:v>
                </c:pt>
                <c:pt idx="862">
                  <c:v>0.48621696306317252</c:v>
                </c:pt>
                <c:pt idx="863">
                  <c:v>0.15963285929960414</c:v>
                </c:pt>
                <c:pt idx="864">
                  <c:v>-1.1054568670046501</c:v>
                </c:pt>
                <c:pt idx="865">
                  <c:v>-0.91874891888643417</c:v>
                </c:pt>
                <c:pt idx="866">
                  <c:v>-1.0453330226500024</c:v>
                </c:pt>
                <c:pt idx="867">
                  <c:v>-0.83204097076821826</c:v>
                </c:pt>
                <c:pt idx="868">
                  <c:v>-1.0453330226500024</c:v>
                </c:pt>
                <c:pt idx="869">
                  <c:v>0.75466697734999766</c:v>
                </c:pt>
                <c:pt idx="870">
                  <c:v>3.2546669773499977</c:v>
                </c:pt>
                <c:pt idx="871">
                  <c:v>1.99454313299535</c:v>
                </c:pt>
                <c:pt idx="872">
                  <c:v>-0.76696392882830189</c:v>
                </c:pt>
                <c:pt idx="873">
                  <c:v>-0.88858215064226342</c:v>
                </c:pt>
                <c:pt idx="874">
                  <c:v>-0.8619980468786953</c:v>
                </c:pt>
                <c:pt idx="875">
                  <c:v>-0.92212189123334309</c:v>
                </c:pt>
                <c:pt idx="876">
                  <c:v>-0.78224573558799093</c:v>
                </c:pt>
                <c:pt idx="877">
                  <c:v>-0.75566163182442281</c:v>
                </c:pt>
                <c:pt idx="878">
                  <c:v>-6.8953683706206803E-2</c:v>
                </c:pt>
                <c:pt idx="879">
                  <c:v>-0.25566163182442292</c:v>
                </c:pt>
                <c:pt idx="880">
                  <c:v>-0.89553778746977497</c:v>
                </c:pt>
                <c:pt idx="881">
                  <c:v>-0.47233968164023898</c:v>
                </c:pt>
                <c:pt idx="882">
                  <c:v>0.78390162656044149</c:v>
                </c:pt>
                <c:pt idx="883">
                  <c:v>-0.44037982506473372</c:v>
                </c:pt>
                <c:pt idx="884">
                  <c:v>-0.58858215064226349</c:v>
                </c:pt>
                <c:pt idx="885">
                  <c:v>-0.61746890654422448</c:v>
                </c:pt>
                <c:pt idx="886">
                  <c:v>1.444025470915089</c:v>
                </c:pt>
                <c:pt idx="887">
                  <c:v>-0.12106425538916521</c:v>
                </c:pt>
                <c:pt idx="888">
                  <c:v>-0.9343563072709492</c:v>
                </c:pt>
                <c:pt idx="889">
                  <c:v>-0.64764835915273333</c:v>
                </c:pt>
                <c:pt idx="890">
                  <c:v>-0.46094041103451733</c:v>
                </c:pt>
                <c:pt idx="891">
                  <c:v>-0.68752451479808552</c:v>
                </c:pt>
                <c:pt idx="892">
                  <c:v>-0.68752451479808552</c:v>
                </c:pt>
                <c:pt idx="893">
                  <c:v>0.59918343332013047</c:v>
                </c:pt>
                <c:pt idx="894">
                  <c:v>0.60286930292752716</c:v>
                </c:pt>
                <c:pt idx="895">
                  <c:v>1.9693295623364477</c:v>
                </c:pt>
                <c:pt idx="896">
                  <c:v>0.84613145650691157</c:v>
                </c:pt>
                <c:pt idx="897">
                  <c:v>-1.0884916298798073</c:v>
                </c:pt>
                <c:pt idx="898">
                  <c:v>-0.85230134384185186</c:v>
                </c:pt>
                <c:pt idx="899">
                  <c:v>-0.83900929196006779</c:v>
                </c:pt>
                <c:pt idx="900">
                  <c:v>-0.72571724007828375</c:v>
                </c:pt>
                <c:pt idx="901">
                  <c:v>-0.81242518819649967</c:v>
                </c:pt>
                <c:pt idx="902">
                  <c:v>-0.81242518819649967</c:v>
                </c:pt>
                <c:pt idx="903">
                  <c:v>7.4282759921716179E-2</c:v>
                </c:pt>
                <c:pt idx="904">
                  <c:v>0.33440660427636404</c:v>
                </c:pt>
                <c:pt idx="905">
                  <c:v>-0.36559339572363592</c:v>
                </c:pt>
                <c:pt idx="906">
                  <c:v>9.4530448631011899E-2</c:v>
                </c:pt>
                <c:pt idx="907">
                  <c:v>-0.21507573364337551</c:v>
                </c:pt>
                <c:pt idx="908">
                  <c:v>2.8195473527433439</c:v>
                </c:pt>
                <c:pt idx="909">
                  <c:v>1.3098506497065001</c:v>
                </c:pt>
                <c:pt idx="910">
                  <c:v>0.63304875553603601</c:v>
                </c:pt>
                <c:pt idx="911">
                  <c:v>-1.3320409707682184</c:v>
                </c:pt>
                <c:pt idx="912">
                  <c:v>-1.1802432963457479</c:v>
                </c:pt>
                <c:pt idx="913">
                  <c:v>-1.2777603553709447</c:v>
                </c:pt>
                <c:pt idx="914">
                  <c:v>-1.0777603553709447</c:v>
                </c:pt>
                <c:pt idx="915">
                  <c:v>-0.97776035537094463</c:v>
                </c:pt>
                <c:pt idx="916">
                  <c:v>-0.96446830348916057</c:v>
                </c:pt>
                <c:pt idx="917">
                  <c:v>0.28761655824233645</c:v>
                </c:pt>
                <c:pt idx="918">
                  <c:v>2.5009772912885309E-2</c:v>
                </c:pt>
                <c:pt idx="919">
                  <c:v>1.2972227405167238</c:v>
                </c:pt>
                <c:pt idx="920">
                  <c:v>-0.78948520760149221</c:v>
                </c:pt>
                <c:pt idx="921">
                  <c:v>-0.91268331343102826</c:v>
                </c:pt>
                <c:pt idx="922">
                  <c:v>-0.8993912615492442</c:v>
                </c:pt>
                <c:pt idx="923">
                  <c:v>-0.87280715778567608</c:v>
                </c:pt>
                <c:pt idx="924">
                  <c:v>-0.91159996763538909</c:v>
                </c:pt>
                <c:pt idx="925">
                  <c:v>-0.8717238119900369</c:v>
                </c:pt>
                <c:pt idx="926">
                  <c:v>-0.65843176010825288</c:v>
                </c:pt>
                <c:pt idx="927">
                  <c:v>0.94156823989174732</c:v>
                </c:pt>
                <c:pt idx="928">
                  <c:v>-0.86908274632347104</c:v>
                </c:pt>
                <c:pt idx="929">
                  <c:v>-0.32225095385060731</c:v>
                </c:pt>
                <c:pt idx="930">
                  <c:v>-0.27246874425750311</c:v>
                </c:pt>
                <c:pt idx="931">
                  <c:v>-0.28207492653189048</c:v>
                </c:pt>
                <c:pt idx="932">
                  <c:v>2.5392561079730442</c:v>
                </c:pt>
                <c:pt idx="933">
                  <c:v>0.31267200420947594</c:v>
                </c:pt>
                <c:pt idx="934">
                  <c:v>0.53553169651083921</c:v>
                </c:pt>
                <c:pt idx="935">
                  <c:v>-1.0910524072527288</c:v>
                </c:pt>
                <c:pt idx="936">
                  <c:v>-1.1176365110162969</c:v>
                </c:pt>
                <c:pt idx="937">
                  <c:v>-1.2309285628980808</c:v>
                </c:pt>
                <c:pt idx="938">
                  <c:v>-0.73700685271782485</c:v>
                </c:pt>
                <c:pt idx="939">
                  <c:v>-0.84670355575466827</c:v>
                </c:pt>
                <c:pt idx="940">
                  <c:v>-0.64670355575466831</c:v>
                </c:pt>
                <c:pt idx="941">
                  <c:v>0.87491466605929302</c:v>
                </c:pt>
                <c:pt idx="942">
                  <c:v>0.56162261417750914</c:v>
                </c:pt>
                <c:pt idx="943">
                  <c:v>2.0749146660592932</c:v>
                </c:pt>
                <c:pt idx="944">
                  <c:v>-0.82724254575167555</c:v>
                </c:pt>
                <c:pt idx="945">
                  <c:v>0.21139213940627544</c:v>
                </c:pt>
                <c:pt idx="946">
                  <c:v>1.5631898138287457</c:v>
                </c:pt>
                <c:pt idx="947">
                  <c:v>-1.121502669460104</c:v>
                </c:pt>
                <c:pt idx="948">
                  <c:v>-1.0082106175783201</c:v>
                </c:pt>
                <c:pt idx="949">
                  <c:v>-1.0215026694601042</c:v>
                </c:pt>
                <c:pt idx="950">
                  <c:v>-1.121502669460104</c:v>
                </c:pt>
                <c:pt idx="951">
                  <c:v>1.165205278658112</c:v>
                </c:pt>
                <c:pt idx="952">
                  <c:v>2.655599096383725</c:v>
                </c:pt>
                <c:pt idx="953">
                  <c:v>3.6905093700794707</c:v>
                </c:pt>
                <c:pt idx="954">
                  <c:v>0.67693013088865928</c:v>
                </c:pt>
                <c:pt idx="955">
                  <c:v>2.8251324564661884</c:v>
                </c:pt>
                <c:pt idx="956">
                  <c:v>2.1639252663159025</c:v>
                </c:pt>
                <c:pt idx="957">
                  <c:v>0.7506332144341179</c:v>
                </c:pt>
                <c:pt idx="958">
                  <c:v>-1.4108611630251957</c:v>
                </c:pt>
                <c:pt idx="959">
                  <c:v>-0.22415321490697981</c:v>
                </c:pt>
                <c:pt idx="960">
                  <c:v>1.162554733211236</c:v>
                </c:pt>
                <c:pt idx="961">
                  <c:v>0.54926268132945166</c:v>
                </c:pt>
                <c:pt idx="962">
                  <c:v>0.43597062944766751</c:v>
                </c:pt>
                <c:pt idx="963">
                  <c:v>0.52267857756588354</c:v>
                </c:pt>
                <c:pt idx="964">
                  <c:v>0.63237528060272696</c:v>
                </c:pt>
                <c:pt idx="965">
                  <c:v>1.2323752806027271</c:v>
                </c:pt>
                <c:pt idx="966">
                  <c:v>2.2323752806027271</c:v>
                </c:pt>
                <c:pt idx="967">
                  <c:v>1.6722514362480794</c:v>
                </c:pt>
                <c:pt idx="968">
                  <c:v>1.5506332144341177</c:v>
                </c:pt>
                <c:pt idx="969">
                  <c:v>0.52541964377521588</c:v>
                </c:pt>
                <c:pt idx="970">
                  <c:v>2.3652957994205681</c:v>
                </c:pt>
                <c:pt idx="971">
                  <c:v>0.63038552572482232</c:v>
                </c:pt>
                <c:pt idx="972">
                  <c:v>2.9087673039108606</c:v>
                </c:pt>
                <c:pt idx="973">
                  <c:v>-0.30452474797092322</c:v>
                </c:pt>
                <c:pt idx="974">
                  <c:v>-0.29123269608913915</c:v>
                </c:pt>
                <c:pt idx="975">
                  <c:v>-0.39123269608913902</c:v>
                </c:pt>
                <c:pt idx="976">
                  <c:v>-0.51781679985270723</c:v>
                </c:pt>
                <c:pt idx="977">
                  <c:v>5.5599096383724733E-2</c:v>
                </c:pt>
                <c:pt idx="978">
                  <c:v>0.25559909638372469</c:v>
                </c:pt>
                <c:pt idx="979">
                  <c:v>0.99050937007947026</c:v>
                </c:pt>
                <c:pt idx="980">
                  <c:v>0.21203707113097559</c:v>
                </c:pt>
                <c:pt idx="981">
                  <c:v>0.27721731819768602</c:v>
                </c:pt>
                <c:pt idx="982">
                  <c:v>-7.0985007379843479E-2</c:v>
                </c:pt>
                <c:pt idx="983">
                  <c:v>-1.3975691111434116</c:v>
                </c:pt>
                <c:pt idx="984">
                  <c:v>-0.72167027393217653</c:v>
                </c:pt>
                <c:pt idx="985">
                  <c:v>-0.32167027393217662</c:v>
                </c:pt>
                <c:pt idx="986">
                  <c:v>-0.32167027393217662</c:v>
                </c:pt>
                <c:pt idx="987">
                  <c:v>-7.4580356224784206E-2</c:v>
                </c:pt>
                <c:pt idx="988">
                  <c:v>0.81820588171317565</c:v>
                </c:pt>
                <c:pt idx="989">
                  <c:v>-8.179411828682448E-2</c:v>
                </c:pt>
                <c:pt idx="990">
                  <c:v>-0.25769295549805959</c:v>
                </c:pt>
                <c:pt idx="991">
                  <c:v>-0.24440090361627531</c:v>
                </c:pt>
                <c:pt idx="992">
                  <c:v>-0.1178167998527071</c:v>
                </c:pt>
                <c:pt idx="993">
                  <c:v>-0.11644626674804126</c:v>
                </c:pt>
                <c:pt idx="994">
                  <c:v>1.1101378370155266</c:v>
                </c:pt>
                <c:pt idx="995">
                  <c:v>-0.30187420252404751</c:v>
                </c:pt>
                <c:pt idx="996">
                  <c:v>-0.68858215064226347</c:v>
                </c:pt>
                <c:pt idx="997">
                  <c:v>-0.13818407139895728</c:v>
                </c:pt>
                <c:pt idx="998">
                  <c:v>0.76181592860104286</c:v>
                </c:pt>
                <c:pt idx="999">
                  <c:v>-0.51408290861019235</c:v>
                </c:pt>
                <c:pt idx="1000">
                  <c:v>-0.44066701237376049</c:v>
                </c:pt>
                <c:pt idx="1001">
                  <c:v>-0.24066701237376042</c:v>
                </c:pt>
                <c:pt idx="1002">
                  <c:v>4.232748883862671</c:v>
                </c:pt>
                <c:pt idx="1003">
                  <c:v>-0.48054316801911268</c:v>
                </c:pt>
                <c:pt idx="1004">
                  <c:v>-0.49383521990089674</c:v>
                </c:pt>
                <c:pt idx="1005">
                  <c:v>-0.5071272717826808</c:v>
                </c:pt>
                <c:pt idx="1006">
                  <c:v>1.5410750537948488</c:v>
                </c:pt>
                <c:pt idx="1007">
                  <c:v>-0.3722169980869352</c:v>
                </c:pt>
                <c:pt idx="1008">
                  <c:v>-0.45059877627297362</c:v>
                </c:pt>
                <c:pt idx="1009">
                  <c:v>-0.65059877627297369</c:v>
                </c:pt>
                <c:pt idx="1010">
                  <c:v>-0.25059877627297356</c:v>
                </c:pt>
                <c:pt idx="1011">
                  <c:v>0.4613227425041444</c:v>
                </c:pt>
                <c:pt idx="1012">
                  <c:v>-0.17358753119160131</c:v>
                </c:pt>
                <c:pt idx="1013">
                  <c:v>0.21312041692661476</c:v>
                </c:pt>
                <c:pt idx="1014">
                  <c:v>-0.48687958307338519</c:v>
                </c:pt>
                <c:pt idx="1015">
                  <c:v>1.4529965725719669</c:v>
                </c:pt>
                <c:pt idx="1016">
                  <c:v>-1.0550424100511837</c:v>
                </c:pt>
                <c:pt idx="1017">
                  <c:v>-1.0151662544058315</c:v>
                </c:pt>
                <c:pt idx="1018">
                  <c:v>-0.8619980468786953</c:v>
                </c:pt>
                <c:pt idx="1019">
                  <c:v>-0.79553778746977499</c:v>
                </c:pt>
                <c:pt idx="1020">
                  <c:v>-0.84236957994263872</c:v>
                </c:pt>
                <c:pt idx="1021">
                  <c:v>-0.78920137241550248</c:v>
                </c:pt>
                <c:pt idx="1022">
                  <c:v>-0.70249342429728656</c:v>
                </c:pt>
                <c:pt idx="1023">
                  <c:v>-0.34236957994263884</c:v>
                </c:pt>
                <c:pt idx="1024">
                  <c:v>0.74433836817557708</c:v>
                </c:pt>
                <c:pt idx="1025">
                  <c:v>-0.69553778746977502</c:v>
                </c:pt>
                <c:pt idx="1026">
                  <c:v>1.2237777822057936</c:v>
                </c:pt>
                <c:pt idx="1027">
                  <c:v>5.000879548049622</c:v>
                </c:pt>
                <c:pt idx="1028">
                  <c:v>2.2141715999314062</c:v>
                </c:pt>
                <c:pt idx="1029">
                  <c:v>2.5551601634468959</c:v>
                </c:pt>
                <c:pt idx="1030">
                  <c:v>-0.21825573278953603</c:v>
                </c:pt>
                <c:pt idx="1031">
                  <c:v>-0.11825573278953594</c:v>
                </c:pt>
                <c:pt idx="1032">
                  <c:v>-1.2182557327895358</c:v>
                </c:pt>
                <c:pt idx="1033">
                  <c:v>-1.2315477846713199</c:v>
                </c:pt>
                <c:pt idx="1034">
                  <c:v>-1.2315477846713199</c:v>
                </c:pt>
                <c:pt idx="1035">
                  <c:v>-1.2809915807362513</c:v>
                </c:pt>
                <c:pt idx="1036">
                  <c:v>-0.63415978826338737</c:v>
                </c:pt>
                <c:pt idx="1037">
                  <c:v>0.46584021173661272</c:v>
                </c:pt>
                <c:pt idx="1038">
                  <c:v>-0.23151872259682182</c:v>
                </c:pt>
                <c:pt idx="1039">
                  <c:v>0.62488071029562153</c:v>
                </c:pt>
                <c:pt idx="1040">
                  <c:v>0.33522234505716497</c:v>
                </c:pt>
                <c:pt idx="1041">
                  <c:v>-0.75396854403585434</c:v>
                </c:pt>
                <c:pt idx="1042">
                  <c:v>-0.73123791435175556</c:v>
                </c:pt>
                <c:pt idx="1043">
                  <c:v>-1.2179458624699715</c:v>
                </c:pt>
                <c:pt idx="1044">
                  <c:v>-0.82240572641933296</c:v>
                </c:pt>
                <c:pt idx="1045">
                  <c:v>0.50169543636943192</c:v>
                </c:pt>
                <c:pt idx="1046">
                  <c:v>-0.68377104126138222</c:v>
                </c:pt>
                <c:pt idx="1047">
                  <c:v>-0.86137882510545649</c:v>
                </c:pt>
                <c:pt idx="1048">
                  <c:v>0.7016954363694321</c:v>
                </c:pt>
                <c:pt idx="1049">
                  <c:v>0.1364766474479131</c:v>
                </c:pt>
                <c:pt idx="1050">
                  <c:v>0.48343750253804108</c:v>
                </c:pt>
                <c:pt idx="1051">
                  <c:v>0.76827837933165566</c:v>
                </c:pt>
                <c:pt idx="1052">
                  <c:v>2.3031886530274015</c:v>
                </c:pt>
                <c:pt idx="1053">
                  <c:v>0.37660454926383324</c:v>
                </c:pt>
                <c:pt idx="1054">
                  <c:v>-6.9927371535666083E-2</c:v>
                </c:pt>
                <c:pt idx="1055">
                  <c:v>-8.3219423417449923E-2</c:v>
                </c:pt>
                <c:pt idx="1056">
                  <c:v>-9.803527181018179E-3</c:v>
                </c:pt>
                <c:pt idx="1057">
                  <c:v>-0.12309557906280211</c:v>
                </c:pt>
                <c:pt idx="1058">
                  <c:v>1.1769044209371979</c:v>
                </c:pt>
                <c:pt idx="1059">
                  <c:v>0.26361236905541396</c:v>
                </c:pt>
                <c:pt idx="1060">
                  <c:v>6.3612369055413787E-2</c:v>
                </c:pt>
                <c:pt idx="1061">
                  <c:v>1.1024051789051268</c:v>
                </c:pt>
                <c:pt idx="1062">
                  <c:v>1.9024051789051271</c:v>
                </c:pt>
                <c:pt idx="1063">
                  <c:v>0.7156972307869105</c:v>
                </c:pt>
                <c:pt idx="1064">
                  <c:v>0.24228133455047951</c:v>
                </c:pt>
                <c:pt idx="1065">
                  <c:v>-1.1082363275297813</c:v>
                </c:pt>
                <c:pt idx="1066">
                  <c:v>-0.99494427564799737</c:v>
                </c:pt>
                <c:pt idx="1067">
                  <c:v>-0.91656249746195895</c:v>
                </c:pt>
                <c:pt idx="1068">
                  <c:v>-0.75506812000264523</c:v>
                </c:pt>
                <c:pt idx="1069">
                  <c:v>-1.041776068120861</c:v>
                </c:pt>
                <c:pt idx="1070">
                  <c:v>-1.1032704455801747</c:v>
                </c:pt>
                <c:pt idx="1071">
                  <c:v>0.79672955441982496</c:v>
                </c:pt>
                <c:pt idx="1072">
                  <c:v>3.3831503152290141</c:v>
                </c:pt>
                <c:pt idx="1073">
                  <c:v>3.4565662114654456</c:v>
                </c:pt>
                <c:pt idx="1074">
                  <c:v>1.1067840018723423</c:v>
                </c:pt>
                <c:pt idx="1075">
                  <c:v>0.25498632744987182</c:v>
                </c:pt>
                <c:pt idx="1076">
                  <c:v>0.45498632744987177</c:v>
                </c:pt>
                <c:pt idx="1077">
                  <c:v>1.2336679773092749</c:v>
                </c:pt>
                <c:pt idx="1078">
                  <c:v>1.1469600291910584</c:v>
                </c:pt>
                <c:pt idx="1079">
                  <c:v>1.1469600291910584</c:v>
                </c:pt>
                <c:pt idx="1080">
                  <c:v>-0.29291612645429321</c:v>
                </c:pt>
                <c:pt idx="1081">
                  <c:v>2.0375925427490671E-2</c:v>
                </c:pt>
                <c:pt idx="1082">
                  <c:v>7.0838735457066093E-3</c:v>
                </c:pt>
                <c:pt idx="1083">
                  <c:v>4.1994147241452229E-2</c:v>
                </c:pt>
                <c:pt idx="1084">
                  <c:v>0.34199414724145205</c:v>
                </c:pt>
                <c:pt idx="1085">
                  <c:v>1.5419941472414522</c:v>
                </c:pt>
                <c:pt idx="1086">
                  <c:v>-0.1195002302178616</c:v>
                </c:pt>
                <c:pt idx="1087">
                  <c:v>2.5203759254274907</c:v>
                </c:pt>
                <c:pt idx="1088">
                  <c:v>-1.2046409786848407</c:v>
                </c:pt>
                <c:pt idx="1089">
                  <c:v>1.8347776233786695E-2</c:v>
                </c:pt>
                <c:pt idx="1090">
                  <c:v>-1.0888659858282534</c:v>
                </c:pt>
                <c:pt idx="1091">
                  <c:v>-1.1622818820646854</c:v>
                </c:pt>
                <c:pt idx="1092">
                  <c:v>-1.0115966155123524</c:v>
                </c:pt>
                <c:pt idx="1093">
                  <c:v>-1.1115966155123522</c:v>
                </c:pt>
                <c:pt idx="1094">
                  <c:v>-1.0983045636305682</c:v>
                </c:pt>
                <c:pt idx="1095">
                  <c:v>2.3149874882512158</c:v>
                </c:pt>
                <c:pt idx="1096">
                  <c:v>1.5016954363694319</c:v>
                </c:pt>
                <c:pt idx="1097">
                  <c:v>3.4865363131630467</c:v>
                </c:pt>
                <c:pt idx="1098">
                  <c:v>1.0384245083479728</c:v>
                </c:pt>
                <c:pt idx="1099">
                  <c:v>0.72901499262015634</c:v>
                </c:pt>
                <c:pt idx="1100">
                  <c:v>0.70041542402722223</c:v>
                </c:pt>
                <c:pt idx="1101">
                  <c:v>0.60012823671819548</c:v>
                </c:pt>
                <c:pt idx="1102">
                  <c:v>2.926712340481763</c:v>
                </c:pt>
                <c:pt idx="1103">
                  <c:v>-0.82508533394070716</c:v>
                </c:pt>
                <c:pt idx="1104">
                  <c:v>-0.29987176328180443</c:v>
                </c:pt>
                <c:pt idx="1105">
                  <c:v>-2.6455867045373171E-2</c:v>
                </c:pt>
                <c:pt idx="1106">
                  <c:v>-5.0557029834138012E-2</c:v>
                </c:pt>
                <c:pt idx="1107">
                  <c:v>6.2735022047646138E-2</c:v>
                </c:pt>
                <c:pt idx="1108">
                  <c:v>3.6150918284078015E-2</c:v>
                </c:pt>
                <c:pt idx="1109">
                  <c:v>1.1494429701658622</c:v>
                </c:pt>
                <c:pt idx="1110">
                  <c:v>1.7627350220476463</c:v>
                </c:pt>
                <c:pt idx="1111">
                  <c:v>2.8760270739294311</c:v>
                </c:pt>
                <c:pt idx="1112">
                  <c:v>-1.1356977783011173</c:v>
                </c:pt>
                <c:pt idx="1113">
                  <c:v>-0.99582162265576479</c:v>
                </c:pt>
                <c:pt idx="1114">
                  <c:v>-0.6653840448127275</c:v>
                </c:pt>
                <c:pt idx="1115">
                  <c:v>-0.53879994104915929</c:v>
                </c:pt>
                <c:pt idx="1116">
                  <c:v>-0.52550788916737523</c:v>
                </c:pt>
                <c:pt idx="1117">
                  <c:v>0.5503909480438598</c:v>
                </c:pt>
                <c:pt idx="1118">
                  <c:v>-0.56290110383792413</c:v>
                </c:pt>
                <c:pt idx="1119">
                  <c:v>-0.47619315571970822</c:v>
                </c:pt>
                <c:pt idx="1120">
                  <c:v>1.4346159551872724</c:v>
                </c:pt>
                <c:pt idx="1121">
                  <c:v>0.1250097729128854</c:v>
                </c:pt>
                <c:pt idx="1122">
                  <c:v>2.3355316965108388</c:v>
                </c:pt>
                <c:pt idx="1123">
                  <c:v>-0.21673345405706801</c:v>
                </c:pt>
                <c:pt idx="1124">
                  <c:v>-0.46029547930981707</c:v>
                </c:pt>
                <c:pt idx="1125">
                  <c:v>-0.10376698380011007</c:v>
                </c:pt>
                <c:pt idx="1126">
                  <c:v>0.18294096431810591</c:v>
                </c:pt>
                <c:pt idx="1127">
                  <c:v>0.15930727767477837</c:v>
                </c:pt>
                <c:pt idx="1128">
                  <c:v>1.1629931472821755</c:v>
                </c:pt>
                <c:pt idx="1129">
                  <c:v>-0.45029890459960886</c:v>
                </c:pt>
                <c:pt idx="1130">
                  <c:v>-0.61179328205892314</c:v>
                </c:pt>
                <c:pt idx="1131">
                  <c:v>-0.53837738582249139</c:v>
                </c:pt>
                <c:pt idx="1132">
                  <c:v>-0.30346711212674515</c:v>
                </c:pt>
                <c:pt idx="1133">
                  <c:v>-0.29017506024496154</c:v>
                </c:pt>
                <c:pt idx="1134">
                  <c:v>-0.40346711212674524</c:v>
                </c:pt>
                <c:pt idx="1135">
                  <c:v>-0.37688300836317756</c:v>
                </c:pt>
                <c:pt idx="1136">
                  <c:v>0.84970109540039118</c:v>
                </c:pt>
                <c:pt idx="1137">
                  <c:v>-0.61042274895425663</c:v>
                </c:pt>
                <c:pt idx="1138">
                  <c:v>3.5067518390814949</c:v>
                </c:pt>
                <c:pt idx="1139">
                  <c:v>0.87026168137017468</c:v>
                </c:pt>
                <c:pt idx="1140">
                  <c:v>0.2184640069477044</c:v>
                </c:pt>
                <c:pt idx="1141">
                  <c:v>3.1756058829488509E-2</c:v>
                </c:pt>
                <c:pt idx="1142">
                  <c:v>-0.7336208547837928</c:v>
                </c:pt>
                <c:pt idx="1143">
                  <c:v>-0.16389082815475775</c:v>
                </c:pt>
                <c:pt idx="1144">
                  <c:v>1.909525068081674</c:v>
                </c:pt>
                <c:pt idx="1145">
                  <c:v>0.38294096431810587</c:v>
                </c:pt>
                <c:pt idx="1146">
                  <c:v>1.4829409643181057</c:v>
                </c:pt>
                <c:pt idx="1147">
                  <c:v>4.4122173599673857</c:v>
                </c:pt>
                <c:pt idx="1148">
                  <c:v>-0.32306986911134072</c:v>
                </c:pt>
                <c:pt idx="1149">
                  <c:v>1.8769301308886595</c:v>
                </c:pt>
                <c:pt idx="1150">
                  <c:v>0.50261117769299868</c:v>
                </c:pt>
                <c:pt idx="1151">
                  <c:v>-1.0973888223070016</c:v>
                </c:pt>
                <c:pt idx="1152">
                  <c:v>-0.6973888223070015</c:v>
                </c:pt>
                <c:pt idx="1153">
                  <c:v>-0.31068087418878565</c:v>
                </c:pt>
                <c:pt idx="1154">
                  <c:v>0.38931912581121408</c:v>
                </c:pt>
                <c:pt idx="1155">
                  <c:v>-0.32397292607056927</c:v>
                </c:pt>
                <c:pt idx="1156">
                  <c:v>-0.32397292607056927</c:v>
                </c:pt>
                <c:pt idx="1157">
                  <c:v>-0.32397292607056927</c:v>
                </c:pt>
                <c:pt idx="1158">
                  <c:v>-0.42397292607056936</c:v>
                </c:pt>
                <c:pt idx="1159">
                  <c:v>-0.22397292607056918</c:v>
                </c:pt>
                <c:pt idx="1160">
                  <c:v>1.4893191258112146</c:v>
                </c:pt>
                <c:pt idx="1161">
                  <c:v>0.36798809130627985</c:v>
                </c:pt>
                <c:pt idx="1162">
                  <c:v>1.107864246951632</c:v>
                </c:pt>
                <c:pt idx="1163">
                  <c:v>1.752093515612738</c:v>
                </c:pt>
                <c:pt idx="1164">
                  <c:v>-0.47110459021679785</c:v>
                </c:pt>
                <c:pt idx="1165">
                  <c:v>-0.17110459021679802</c:v>
                </c:pt>
                <c:pt idx="1166">
                  <c:v>4.5873331272382911E-2</c:v>
                </c:pt>
                <c:pt idx="1167">
                  <c:v>-0.31533385887790399</c:v>
                </c:pt>
                <c:pt idx="1168">
                  <c:v>-0.72862591075968797</c:v>
                </c:pt>
                <c:pt idx="1169">
                  <c:v>2.4211562988334165</c:v>
                </c:pt>
                <c:pt idx="1170">
                  <c:v>0.72115629883341614</c:v>
                </c:pt>
                <c:pt idx="1171">
                  <c:v>-0.59213575304836796</c:v>
                </c:pt>
                <c:pt idx="1172">
                  <c:v>1.9078642469516323</c:v>
                </c:pt>
                <c:pt idx="1173">
                  <c:v>0.40786424695163226</c:v>
                </c:pt>
                <c:pt idx="1174">
                  <c:v>0.95577938522013484</c:v>
                </c:pt>
                <c:pt idx="1175">
                  <c:v>-0.35751266666164905</c:v>
                </c:pt>
                <c:pt idx="1176">
                  <c:v>-1.0949058813321979</c:v>
                </c:pt>
                <c:pt idx="1177">
                  <c:v>-0.79490588133219786</c:v>
                </c:pt>
                <c:pt idx="1178">
                  <c:v>-0.67080471854343315</c:v>
                </c:pt>
                <c:pt idx="1179">
                  <c:v>-0.79490588133219786</c:v>
                </c:pt>
                <c:pt idx="1180">
                  <c:v>-0.90819793321398246</c:v>
                </c:pt>
                <c:pt idx="1181">
                  <c:v>-0.68409677042521766</c:v>
                </c:pt>
                <c:pt idx="1182">
                  <c:v>1.1291952814565669</c:v>
                </c:pt>
                <c:pt idx="1183">
                  <c:v>1.0291952814565668</c:v>
                </c:pt>
                <c:pt idx="1184">
                  <c:v>-7.0804718543433065E-2</c:v>
                </c:pt>
                <c:pt idx="1185">
                  <c:v>-1.1224057264193328</c:v>
                </c:pt>
                <c:pt idx="1186">
                  <c:v>-1.1332148373263138</c:v>
                </c:pt>
                <c:pt idx="1187">
                  <c:v>-1.2091136745375488</c:v>
                </c:pt>
                <c:pt idx="1188">
                  <c:v>-0.99582162265576479</c:v>
                </c:pt>
                <c:pt idx="1189">
                  <c:v>-0.95594546701041261</c:v>
                </c:pt>
                <c:pt idx="1190">
                  <c:v>-0.91855225233986371</c:v>
                </c:pt>
                <c:pt idx="1191">
                  <c:v>-0.43184430422164777</c:v>
                </c:pt>
                <c:pt idx="1192">
                  <c:v>2.0681556957783522</c:v>
                </c:pt>
                <c:pt idx="1193">
                  <c:v>-0.24145048649603496</c:v>
                </c:pt>
                <c:pt idx="1194">
                  <c:v>8.5004554650269126E-2</c:v>
                </c:pt>
                <c:pt idx="1195">
                  <c:v>-7.0766176688624949E-2</c:v>
                </c:pt>
                <c:pt idx="1196">
                  <c:v>1.2292338233113749</c:v>
                </c:pt>
                <c:pt idx="1197">
                  <c:v>1.793082079128228</c:v>
                </c:pt>
                <c:pt idx="1198">
                  <c:v>-0.80323205126437536</c:v>
                </c:pt>
                <c:pt idx="1199">
                  <c:v>-0.86708030708122807</c:v>
                </c:pt>
                <c:pt idx="1200">
                  <c:v>-0.86708030708122807</c:v>
                </c:pt>
                <c:pt idx="1201">
                  <c:v>-0.73092856289808084</c:v>
                </c:pt>
                <c:pt idx="1202">
                  <c:v>-0.9309285628980809</c:v>
                </c:pt>
                <c:pt idx="1203">
                  <c:v>-0.83092856289808092</c:v>
                </c:pt>
                <c:pt idx="1204">
                  <c:v>-0.33092856289808092</c:v>
                </c:pt>
                <c:pt idx="1205">
                  <c:v>0.68236348898370314</c:v>
                </c:pt>
                <c:pt idx="1206">
                  <c:v>-0.7655516492847998</c:v>
                </c:pt>
                <c:pt idx="1207">
                  <c:v>1.6452574616221813</c:v>
                </c:pt>
                <c:pt idx="1208">
                  <c:v>-1.328158434614251</c:v>
                </c:pt>
                <c:pt idx="1209">
                  <c:v>-0.98364197864411806</c:v>
                </c:pt>
                <c:pt idx="1210">
                  <c:v>1.5695262288830181</c:v>
                </c:pt>
                <c:pt idx="1211">
                  <c:v>0.42132390330548852</c:v>
                </c:pt>
                <c:pt idx="1212">
                  <c:v>3.4503909480438608</c:v>
                </c:pt>
                <c:pt idx="1213">
                  <c:v>0.30107621459619294</c:v>
                </c:pt>
                <c:pt idx="1214">
                  <c:v>-0.42550788916737536</c:v>
                </c:pt>
                <c:pt idx="1215">
                  <c:v>-0.73879994104915936</c:v>
                </c:pt>
                <c:pt idx="1216">
                  <c:v>1.3479080070690568</c:v>
                </c:pt>
                <c:pt idx="1217">
                  <c:v>-0.53879994104915929</c:v>
                </c:pt>
                <c:pt idx="1218">
                  <c:v>-0.18948520760149234</c:v>
                </c:pt>
                <c:pt idx="1219">
                  <c:v>-0.62597536531281239</c:v>
                </c:pt>
                <c:pt idx="1220">
                  <c:v>-0.67914357283994864</c:v>
                </c:pt>
                <c:pt idx="1221">
                  <c:v>0.97245743503595139</c:v>
                </c:pt>
                <c:pt idx="1222">
                  <c:v>-0.32754256496404888</c:v>
                </c:pt>
                <c:pt idx="1223">
                  <c:v>0.32223964462905497</c:v>
                </c:pt>
                <c:pt idx="1224">
                  <c:v>-1.0511762516073766</c:v>
                </c:pt>
                <c:pt idx="1225">
                  <c:v>-1.0511762516073766</c:v>
                </c:pt>
                <c:pt idx="1226">
                  <c:v>-1.1777603553709446</c:v>
                </c:pt>
                <c:pt idx="1227">
                  <c:v>-0.97776035537094463</c:v>
                </c:pt>
                <c:pt idx="1228">
                  <c:v>-0.97776035537094463</c:v>
                </c:pt>
                <c:pt idx="1229">
                  <c:v>-0.69105240725272865</c:v>
                </c:pt>
                <c:pt idx="1230">
                  <c:v>0.92223964462905506</c:v>
                </c:pt>
                <c:pt idx="1231">
                  <c:v>1.822239644629055</c:v>
                </c:pt>
                <c:pt idx="1232">
                  <c:v>-0.9123834417576635</c:v>
                </c:pt>
                <c:pt idx="1233">
                  <c:v>-1.0160693113650603</c:v>
                </c:pt>
                <c:pt idx="1234">
                  <c:v>-0.78948520760149221</c:v>
                </c:pt>
                <c:pt idx="1235">
                  <c:v>0.36120005895084062</c:v>
                </c:pt>
                <c:pt idx="1236">
                  <c:v>-0.7255078891673753</c:v>
                </c:pt>
                <c:pt idx="1237">
                  <c:v>-0.87619315571970824</c:v>
                </c:pt>
                <c:pt idx="1238">
                  <c:v>0.47449211083262455</c:v>
                </c:pt>
                <c:pt idx="1239">
                  <c:v>-0.12597536531281239</c:v>
                </c:pt>
                <c:pt idx="1240">
                  <c:v>1.3105147923985079</c:v>
                </c:pt>
                <c:pt idx="1241">
                  <c:v>0.43461595518727258</c:v>
                </c:pt>
                <c:pt idx="1242">
                  <c:v>1.4105147923985075</c:v>
                </c:pt>
                <c:pt idx="1243">
                  <c:v>0.24882374839262345</c:v>
                </c:pt>
                <c:pt idx="1244">
                  <c:v>1.9596328592996044</c:v>
                </c:pt>
                <c:pt idx="1245">
                  <c:v>0.74634080741782016</c:v>
                </c:pt>
                <c:pt idx="1246">
                  <c:v>-0.13204097076821819</c:v>
                </c:pt>
                <c:pt idx="1247">
                  <c:v>-1.2705465933089046</c:v>
                </c:pt>
                <c:pt idx="1248">
                  <c:v>-1.2838386451906887</c:v>
                </c:pt>
                <c:pt idx="1249">
                  <c:v>-1.1971306970724727</c:v>
                </c:pt>
                <c:pt idx="1250">
                  <c:v>-0.82371480083604076</c:v>
                </c:pt>
                <c:pt idx="1251">
                  <c:v>-0.91179328205892307</c:v>
                </c:pt>
                <c:pt idx="1252">
                  <c:v>0.50149876982286123</c:v>
                </c:pt>
                <c:pt idx="1253">
                  <c:v>-1.0467035557546682</c:v>
                </c:pt>
                <c:pt idx="1254">
                  <c:v>3.1965409740396966E-2</c:v>
                </c:pt>
                <c:pt idx="1255">
                  <c:v>1.8585495135039651</c:v>
                </c:pt>
                <c:pt idx="1256">
                  <c:v>-1.0451363561034319</c:v>
                </c:pt>
                <c:pt idx="1257">
                  <c:v>-0.83047377111698184</c:v>
                </c:pt>
                <c:pt idx="1258">
                  <c:v>-0.91718171923519776</c:v>
                </c:pt>
                <c:pt idx="1259">
                  <c:v>-0.76538404481272737</c:v>
                </c:pt>
                <c:pt idx="1260">
                  <c:v>0.12380684428029176</c:v>
                </c:pt>
                <c:pt idx="1261">
                  <c:v>-0.65209199293094344</c:v>
                </c:pt>
                <c:pt idx="1262">
                  <c:v>-0.8520919929309434</c:v>
                </c:pt>
                <c:pt idx="1263">
                  <c:v>-0.25209199293094331</c:v>
                </c:pt>
                <c:pt idx="1264">
                  <c:v>1.2346159551872726</c:v>
                </c:pt>
                <c:pt idx="1265">
                  <c:v>2.5105147923985074</c:v>
                </c:pt>
                <c:pt idx="1266">
                  <c:v>2.2451378787852265</c:v>
                </c:pt>
                <c:pt idx="1267">
                  <c:v>2.7596328592996042</c:v>
                </c:pt>
                <c:pt idx="1268">
                  <c:v>2.7729249111813883</c:v>
                </c:pt>
                <c:pt idx="1269">
                  <c:v>0.16211580027440742</c:v>
                </c:pt>
                <c:pt idx="1270">
                  <c:v>0.44882374839262362</c:v>
                </c:pt>
                <c:pt idx="1271">
                  <c:v>2.3621158002744069</c:v>
                </c:pt>
                <c:pt idx="1272">
                  <c:v>-1.3245921478438083</c:v>
                </c:pt>
                <c:pt idx="1273">
                  <c:v>-1.2306704376635524</c:v>
                </c:pt>
                <c:pt idx="1274">
                  <c:v>-1.3536591925821799</c:v>
                </c:pt>
                <c:pt idx="1275">
                  <c:v>-1.3403671407003959</c:v>
                </c:pt>
                <c:pt idx="1276">
                  <c:v>-1.0439624895453363</c:v>
                </c:pt>
                <c:pt idx="1277">
                  <c:v>-0.12707508881861163</c:v>
                </c:pt>
                <c:pt idx="1278">
                  <c:v>0.13553169651083929</c:v>
                </c:pt>
                <c:pt idx="1279">
                  <c:v>2.9862169630631725</c:v>
                </c:pt>
                <c:pt idx="1280">
                  <c:v>-0.67250728611231136</c:v>
                </c:pt>
                <c:pt idx="1281">
                  <c:v>-0.91234489990285539</c:v>
                </c:pt>
                <c:pt idx="1282">
                  <c:v>-1.0617886959677869</c:v>
                </c:pt>
                <c:pt idx="1283">
                  <c:v>-1.0617886959677869</c:v>
                </c:pt>
                <c:pt idx="1284">
                  <c:v>1.0370988961620757</c:v>
                </c:pt>
                <c:pt idx="1285">
                  <c:v>0.25039094804385997</c:v>
                </c:pt>
                <c:pt idx="1286">
                  <c:v>2.1636829999256442</c:v>
                </c:pt>
                <c:pt idx="1287">
                  <c:v>1.9877841627144086</c:v>
                </c:pt>
                <c:pt idx="1288">
                  <c:v>1.4612000589508405</c:v>
                </c:pt>
                <c:pt idx="1289">
                  <c:v>1.0515938766764537</c:v>
                </c:pt>
                <c:pt idx="1290">
                  <c:v>0.5214144240679448</c:v>
                </c:pt>
                <c:pt idx="1291">
                  <c:v>-0.75863775889612439</c:v>
                </c:pt>
                <c:pt idx="1292">
                  <c:v>0.10148608545852333</c:v>
                </c:pt>
                <c:pt idx="1293">
                  <c:v>0.97259932955656225</c:v>
                </c:pt>
                <c:pt idx="1294">
                  <c:v>5.930727767477828E-2</c:v>
                </c:pt>
                <c:pt idx="1295">
                  <c:v>-1.0635909564813935</c:v>
                </c:pt>
                <c:pt idx="1296">
                  <c:v>-0.17688300836317761</c:v>
                </c:pt>
                <c:pt idx="1297">
                  <c:v>-0.89017506024496162</c:v>
                </c:pt>
                <c:pt idx="1298">
                  <c:v>-0.59987176328180469</c:v>
                </c:pt>
                <c:pt idx="1299">
                  <c:v>-0.78657971140002081</c:v>
                </c:pt>
                <c:pt idx="1300">
                  <c:v>-0.39987176328180452</c:v>
                </c:pt>
                <c:pt idx="1301">
                  <c:v>-0.41316381516358902</c:v>
                </c:pt>
                <c:pt idx="1302">
                  <c:v>-0.24778690155030736</c:v>
                </c:pt>
                <c:pt idx="1303">
                  <c:v>1.0522130984496929</c:v>
                </c:pt>
                <c:pt idx="1304">
                  <c:v>-1.1344948496685237</c:v>
                </c:pt>
                <c:pt idx="1305">
                  <c:v>0.50538130597682862</c:v>
                </c:pt>
                <c:pt idx="1306">
                  <c:v>-0.79830456363056812</c:v>
                </c:pt>
                <c:pt idx="1307">
                  <c:v>-0.88501251174878404</c:v>
                </c:pt>
                <c:pt idx="1308">
                  <c:v>-0.771720459867</c:v>
                </c:pt>
                <c:pt idx="1309">
                  <c:v>2.989486730283287</c:v>
                </c:pt>
                <c:pt idx="1310">
                  <c:v>-0.23461443250547775</c:v>
                </c:pt>
                <c:pt idx="1311">
                  <c:v>-0.11868131495712797</c:v>
                </c:pt>
                <c:pt idx="1312">
                  <c:v>-0.13197336683891203</c:v>
                </c:pt>
                <c:pt idx="1313">
                  <c:v>4.3584204508867002</c:v>
                </c:pt>
                <c:pt idx="1314">
                  <c:v>1.0584204508867008</c:v>
                </c:pt>
                <c:pt idx="1315">
                  <c:v>0.84512839900491699</c:v>
                </c:pt>
                <c:pt idx="1316">
                  <c:v>0.17572720225606608</c:v>
                </c:pt>
                <c:pt idx="1317">
                  <c:v>1.5034237138897715</c:v>
                </c:pt>
                <c:pt idx="1318">
                  <c:v>-9.2890416502831696E-2</c:v>
                </c:pt>
                <c:pt idx="1319">
                  <c:v>-1.3913105324872572</c:v>
                </c:pt>
                <c:pt idx="1320">
                  <c:v>-1.4431082069097276</c:v>
                </c:pt>
                <c:pt idx="1321">
                  <c:v>-1.1069564627265802</c:v>
                </c:pt>
                <c:pt idx="1322">
                  <c:v>-0.7069564627265803</c:v>
                </c:pt>
                <c:pt idx="1323">
                  <c:v>-0.67080471854343315</c:v>
                </c:pt>
                <c:pt idx="1324">
                  <c:v>-0.4708047185434332</c:v>
                </c:pt>
                <c:pt idx="1325">
                  <c:v>-0.34670355575466827</c:v>
                </c:pt>
                <c:pt idx="1326">
                  <c:v>1.1291952814565669</c:v>
                </c:pt>
                <c:pt idx="1327">
                  <c:v>0.49317259989068374</c:v>
                </c:pt>
                <c:pt idx="1328">
                  <c:v>1.1956555408654872</c:v>
                </c:pt>
                <c:pt idx="1329">
                  <c:v>0.24774040259698427</c:v>
                </c:pt>
                <c:pt idx="1330">
                  <c:v>-0.66555164928479971</c:v>
                </c:pt>
                <c:pt idx="1331">
                  <c:v>0.87063863675315534</c:v>
                </c:pt>
                <c:pt idx="1332">
                  <c:v>-0.90187420252404749</c:v>
                </c:pt>
                <c:pt idx="1333">
                  <c:v>-0.79217749948720406</c:v>
                </c:pt>
                <c:pt idx="1334">
                  <c:v>-1.0884916298798073</c:v>
                </c:pt>
                <c:pt idx="1335">
                  <c:v>-0.24998600733912091</c:v>
                </c:pt>
                <c:pt idx="1336">
                  <c:v>1.6716322144748408</c:v>
                </c:pt>
                <c:pt idx="1337">
                  <c:v>2.5929632489797756</c:v>
                </c:pt>
                <c:pt idx="1338">
                  <c:v>-6.8243941170511579E-2</c:v>
                </c:pt>
                <c:pt idx="1339">
                  <c:v>-8.1535993052295641E-2</c:v>
                </c:pt>
                <c:pt idx="1340">
                  <c:v>-0.13362085478379271</c:v>
                </c:pt>
                <c:pt idx="1341">
                  <c:v>1.2530870933344231</c:v>
                </c:pt>
                <c:pt idx="1342">
                  <c:v>0.12650298957085515</c:v>
                </c:pt>
                <c:pt idx="1343">
                  <c:v>-1.1133731660744974</c:v>
                </c:pt>
                <c:pt idx="1344">
                  <c:v>-1.3266652179562812</c:v>
                </c:pt>
                <c:pt idx="1345">
                  <c:v>-0.53995726983806547</c:v>
                </c:pt>
                <c:pt idx="1346">
                  <c:v>-0.45324932171984944</c:v>
                </c:pt>
                <c:pt idx="1347">
                  <c:v>-0.35324932171984935</c:v>
                </c:pt>
                <c:pt idx="1348">
                  <c:v>-0.45324932171984944</c:v>
                </c:pt>
                <c:pt idx="1349">
                  <c:v>1.2503460271250915</c:v>
                </c:pt>
                <c:pt idx="1350">
                  <c:v>1.5118404045844047</c:v>
                </c:pt>
                <c:pt idx="1351">
                  <c:v>2.9364090435186068</c:v>
                </c:pt>
                <c:pt idx="1352">
                  <c:v>-0.71022608240768625</c:v>
                </c:pt>
                <c:pt idx="1353">
                  <c:v>-0.85705787488054996</c:v>
                </c:pt>
                <c:pt idx="1354">
                  <c:v>-0.81718171923519778</c:v>
                </c:pt>
                <c:pt idx="1355">
                  <c:v>-0.84239528989409995</c:v>
                </c:pt>
                <c:pt idx="1356">
                  <c:v>0.98418881386946833</c:v>
                </c:pt>
                <c:pt idx="1357">
                  <c:v>-0.88922708236696368</c:v>
                </c:pt>
                <c:pt idx="1358">
                  <c:v>-0.58922708236696375</c:v>
                </c:pt>
                <c:pt idx="1359">
                  <c:v>-0.22910323801231591</c:v>
                </c:pt>
                <c:pt idx="1360">
                  <c:v>1.5961103326465866</c:v>
                </c:pt>
                <c:pt idx="1361">
                  <c:v>0.16952622888301816</c:v>
                </c:pt>
                <c:pt idx="1362">
                  <c:v>-0.35705787488054996</c:v>
                </c:pt>
                <c:pt idx="1363">
                  <c:v>0.15992004660863102</c:v>
                </c:pt>
                <c:pt idx="1364">
                  <c:v>2.7815382684225929</c:v>
                </c:pt>
                <c:pt idx="1365">
                  <c:v>1.2161613548093118</c:v>
                </c:pt>
                <c:pt idx="1366">
                  <c:v>1.4762851991639594</c:v>
                </c:pt>
                <c:pt idx="1367">
                  <c:v>-1.2370068527178248</c:v>
                </c:pt>
                <c:pt idx="1368">
                  <c:v>-1.0586250745317864</c:v>
                </c:pt>
                <c:pt idx="1369">
                  <c:v>-0.93341150387288419</c:v>
                </c:pt>
                <c:pt idx="1370">
                  <c:v>-0.78520917829535453</c:v>
                </c:pt>
                <c:pt idx="1371">
                  <c:v>-0.68520917829535444</c:v>
                </c:pt>
                <c:pt idx="1372">
                  <c:v>-0.81179328205892309</c:v>
                </c:pt>
                <c:pt idx="1373">
                  <c:v>-0.711793282058923</c:v>
                </c:pt>
                <c:pt idx="1374">
                  <c:v>1.1098249397550384</c:v>
                </c:pt>
                <c:pt idx="1375">
                  <c:v>-0.85029890459960888</c:v>
                </c:pt>
                <c:pt idx="1376">
                  <c:v>0.88589138143834623</c:v>
                </c:pt>
                <c:pt idx="1377">
                  <c:v>0.22576753708369846</c:v>
                </c:pt>
                <c:pt idx="1378">
                  <c:v>-0.88227144553945214</c:v>
                </c:pt>
                <c:pt idx="1379">
                  <c:v>-0.87730556358984557</c:v>
                </c:pt>
                <c:pt idx="1380">
                  <c:v>-0.87233968164023901</c:v>
                </c:pt>
                <c:pt idx="1381">
                  <c:v>-0.78426120041735714</c:v>
                </c:pt>
                <c:pt idx="1382">
                  <c:v>-0.11917147411310269</c:v>
                </c:pt>
                <c:pt idx="1383">
                  <c:v>0.35424442212332918</c:v>
                </c:pt>
                <c:pt idx="1384">
                  <c:v>1.5143682664779767</c:v>
                </c:pt>
                <c:pt idx="1385">
                  <c:v>0.17449211083262472</c:v>
                </c:pt>
                <c:pt idx="1386">
                  <c:v>0.26120005895084075</c:v>
                </c:pt>
                <c:pt idx="1387">
                  <c:v>0.54790800706905651</c:v>
                </c:pt>
                <c:pt idx="1388">
                  <c:v>2.6346159551872725</c:v>
                </c:pt>
                <c:pt idx="1389">
                  <c:v>0.19950901494495632</c:v>
                </c:pt>
                <c:pt idx="1390">
                  <c:v>2.059632859299604</c:v>
                </c:pt>
                <c:pt idx="1391">
                  <c:v>-1.366951244463964</c:v>
                </c:pt>
                <c:pt idx="1392">
                  <c:v>-1.366951244463964</c:v>
                </c:pt>
                <c:pt idx="1393">
                  <c:v>-1.3935353482275321</c:v>
                </c:pt>
                <c:pt idx="1394">
                  <c:v>-1.0935353482275321</c:v>
                </c:pt>
                <c:pt idx="1395">
                  <c:v>-1.1043444591345128</c:v>
                </c:pt>
                <c:pt idx="1396">
                  <c:v>-1.1043444591345128</c:v>
                </c:pt>
                <c:pt idx="1397">
                  <c:v>-0.97776035537094463</c:v>
                </c:pt>
                <c:pt idx="1398">
                  <c:v>2.1126720042094767</c:v>
                </c:pt>
                <c:pt idx="1399">
                  <c:v>-0.37403594390873973</c:v>
                </c:pt>
                <c:pt idx="1400">
                  <c:v>1.3621158002744072</c:v>
                </c:pt>
                <c:pt idx="1401">
                  <c:v>3.6142006620059046</c:v>
                </c:pt>
                <c:pt idx="1402">
                  <c:v>-0.66290110383792422</c:v>
                </c:pt>
                <c:pt idx="1403">
                  <c:v>-0.7728071577856761</c:v>
                </c:pt>
                <c:pt idx="1404">
                  <c:v>-0.77156568729827435</c:v>
                </c:pt>
                <c:pt idx="1405">
                  <c:v>-0.87156568729827433</c:v>
                </c:pt>
                <c:pt idx="1406">
                  <c:v>-0.75951510590389204</c:v>
                </c:pt>
                <c:pt idx="1407">
                  <c:v>-0.75827363541649029</c:v>
                </c:pt>
                <c:pt idx="1408">
                  <c:v>2.1164742520697994</c:v>
                </c:pt>
                <c:pt idx="1409">
                  <c:v>0.15262599625294659</c:v>
                </c:pt>
                <c:pt idx="1410">
                  <c:v>-0.63532342235267092</c:v>
                </c:pt>
                <c:pt idx="1411">
                  <c:v>-0.13900929196006784</c:v>
                </c:pt>
                <c:pt idx="1412">
                  <c:v>0.63440660427636408</c:v>
                </c:pt>
                <c:pt idx="1413">
                  <c:v>0.25942350838869577</c:v>
                </c:pt>
                <c:pt idx="1414">
                  <c:v>1.2005411345214496</c:v>
                </c:pt>
                <c:pt idx="1415">
                  <c:v>8.6007612152263935E-2</c:v>
                </c:pt>
                <c:pt idx="1416">
                  <c:v>-0.40082939858321653</c:v>
                </c:pt>
                <c:pt idx="1417">
                  <c:v>1.3858785495349994</c:v>
                </c:pt>
                <c:pt idx="1418">
                  <c:v>-0.66356524652993176</c:v>
                </c:pt>
                <c:pt idx="1419">
                  <c:v>-1.1286549728341861</c:v>
                </c:pt>
                <c:pt idx="1420">
                  <c:v>-1.1070367510202246</c:v>
                </c:pt>
                <c:pt idx="1421">
                  <c:v>-1.1203288029020086</c:v>
                </c:pt>
                <c:pt idx="1422">
                  <c:v>-0.83362085478379266</c:v>
                </c:pt>
                <c:pt idx="1423">
                  <c:v>0.2663791452162072</c:v>
                </c:pt>
                <c:pt idx="1424">
                  <c:v>-1.0287840354514504</c:v>
                </c:pt>
                <c:pt idx="1425">
                  <c:v>1.3098506497065001</c:v>
                </c:pt>
                <c:pt idx="1426">
                  <c:v>2.9231427015882838</c:v>
                </c:pt>
                <c:pt idx="1427">
                  <c:v>2.2061647800991033</c:v>
                </c:pt>
                <c:pt idx="1428">
                  <c:v>-0.95380093956378198</c:v>
                </c:pt>
                <c:pt idx="1429">
                  <c:v>-0.99119415423433088</c:v>
                </c:pt>
                <c:pt idx="1430">
                  <c:v>-0.97914357283994857</c:v>
                </c:pt>
                <c:pt idx="1431">
                  <c:v>-0.75504241005118367</c:v>
                </c:pt>
                <c:pt idx="1432">
                  <c:v>1.3316655380670324</c:v>
                </c:pt>
                <c:pt idx="1433">
                  <c:v>0.71837348618524821</c:v>
                </c:pt>
                <c:pt idx="1434">
                  <c:v>0.21837348618524821</c:v>
                </c:pt>
                <c:pt idx="1435">
                  <c:v>1.0809802715146992</c:v>
                </c:pt>
                <c:pt idx="1436">
                  <c:v>6.7688219632915159E-2</c:v>
                </c:pt>
                <c:pt idx="1437">
                  <c:v>3.6109171845242205E-2</c:v>
                </c:pt>
                <c:pt idx="1438">
                  <c:v>0.21560335790141827</c:v>
                </c:pt>
                <c:pt idx="1439">
                  <c:v>-1.0976886939803658</c:v>
                </c:pt>
                <c:pt idx="1440">
                  <c:v>-0.61098074586215001</c:v>
                </c:pt>
                <c:pt idx="1441">
                  <c:v>-0.62427279774393407</c:v>
                </c:pt>
                <c:pt idx="1442">
                  <c:v>-0.424272797743934</c:v>
                </c:pt>
                <c:pt idx="1443">
                  <c:v>-0.15085690150750253</c:v>
                </c:pt>
                <c:pt idx="1444">
                  <c:v>-0.45085690150750235</c:v>
                </c:pt>
                <c:pt idx="1445">
                  <c:v>-0.16414895338928659</c:v>
                </c:pt>
                <c:pt idx="1446">
                  <c:v>-0.3400477906005217</c:v>
                </c:pt>
                <c:pt idx="1447">
                  <c:v>-1.3463686836953537E-2</c:v>
                </c:pt>
                <c:pt idx="1448">
                  <c:v>0.51312041692661481</c:v>
                </c:pt>
                <c:pt idx="1449">
                  <c:v>-0.71209315373228743</c:v>
                </c:pt>
                <c:pt idx="1450">
                  <c:v>1.1928727282173188</c:v>
                </c:pt>
                <c:pt idx="1451">
                  <c:v>1.0061647800991036</c:v>
                </c:pt>
                <c:pt idx="1452">
                  <c:v>-0.88025598071008593</c:v>
                </c:pt>
                <c:pt idx="1453">
                  <c:v>-0.75755441310048521</c:v>
                </c:pt>
                <c:pt idx="1454">
                  <c:v>-0.55755441310048526</c:v>
                </c:pt>
                <c:pt idx="1455">
                  <c:v>-6.7251116137328593E-2</c:v>
                </c:pt>
                <c:pt idx="1456">
                  <c:v>1.4715416937123842</c:v>
                </c:pt>
                <c:pt idx="1457">
                  <c:v>1.8208564271600516</c:v>
                </c:pt>
                <c:pt idx="1458">
                  <c:v>1.8373486185248034E-2</c:v>
                </c:pt>
                <c:pt idx="1459">
                  <c:v>0.16815569577835232</c:v>
                </c:pt>
                <c:pt idx="1460">
                  <c:v>0.23076248110780329</c:v>
                </c:pt>
                <c:pt idx="1461">
                  <c:v>2.965385567494522</c:v>
                </c:pt>
                <c:pt idx="1462">
                  <c:v>0.45209351561273814</c:v>
                </c:pt>
                <c:pt idx="1463">
                  <c:v>-1.0479064843872619</c:v>
                </c:pt>
                <c:pt idx="1464">
                  <c:v>-1.1611985362690458</c:v>
                </c:pt>
                <c:pt idx="1465">
                  <c:v>-0.6611985362690459</c:v>
                </c:pt>
                <c:pt idx="1466">
                  <c:v>-0.57449058815082998</c:v>
                </c:pt>
                <c:pt idx="1467">
                  <c:v>-0.37449058815083003</c:v>
                </c:pt>
                <c:pt idx="1468">
                  <c:v>-0.27449058815083016</c:v>
                </c:pt>
                <c:pt idx="1469">
                  <c:v>1.42550941184917</c:v>
                </c:pt>
                <c:pt idx="1470">
                  <c:v>0.72550941184916984</c:v>
                </c:pt>
                <c:pt idx="1471">
                  <c:v>1.0775942735806667</c:v>
                </c:pt>
                <c:pt idx="1472">
                  <c:v>-0.8091136745375489</c:v>
                </c:pt>
                <c:pt idx="1473">
                  <c:v>0.30417837734423525</c:v>
                </c:pt>
                <c:pt idx="1474">
                  <c:v>2.0041783773442354</c:v>
                </c:pt>
                <c:pt idx="1475">
                  <c:v>6.2174704292260188</c:v>
                </c:pt>
                <c:pt idx="1476">
                  <c:v>1.1344483507152001</c:v>
                </c:pt>
                <c:pt idx="1477">
                  <c:v>0.58098027151469922</c:v>
                </c:pt>
                <c:pt idx="1478">
                  <c:v>0.7809802715146994</c:v>
                </c:pt>
                <c:pt idx="1479">
                  <c:v>-1.9019728485300869E-2</c:v>
                </c:pt>
                <c:pt idx="1480">
                  <c:v>8.098027151469922E-2</c:v>
                </c:pt>
                <c:pt idx="1481">
                  <c:v>0.18098027151469931</c:v>
                </c:pt>
                <c:pt idx="1482">
                  <c:v>8.098027151469922E-2</c:v>
                </c:pt>
                <c:pt idx="1483">
                  <c:v>0.3676882196329152</c:v>
                </c:pt>
                <c:pt idx="1484">
                  <c:v>0.15439616775113119</c:v>
                </c:pt>
                <c:pt idx="1485">
                  <c:v>1.2543961677511313</c:v>
                </c:pt>
                <c:pt idx="1486">
                  <c:v>5.4396167751131097E-2</c:v>
                </c:pt>
                <c:pt idx="1487">
                  <c:v>-1.0456038322488688</c:v>
                </c:pt>
                <c:pt idx="1488">
                  <c:v>-1.0456038322488688</c:v>
                </c:pt>
                <c:pt idx="1489">
                  <c:v>-0.45889588413065296</c:v>
                </c:pt>
                <c:pt idx="1490">
                  <c:v>-0.55889588413065294</c:v>
                </c:pt>
                <c:pt idx="1491">
                  <c:v>-0.45889588413065296</c:v>
                </c:pt>
                <c:pt idx="1492">
                  <c:v>-0.50958115068298615</c:v>
                </c:pt>
                <c:pt idx="1493">
                  <c:v>-0.52163173207736846</c:v>
                </c:pt>
                <c:pt idx="1494">
                  <c:v>0.89041884931701376</c:v>
                </c:pt>
                <c:pt idx="1495">
                  <c:v>0.17712679743522974</c:v>
                </c:pt>
                <c:pt idx="1496">
                  <c:v>2.3278120639875626</c:v>
                </c:pt>
                <c:pt idx="1497">
                  <c:v>-0.39504762831380003</c:v>
                </c:pt>
                <c:pt idx="1498">
                  <c:v>-0.81790732061516347</c:v>
                </c:pt>
                <c:pt idx="1499">
                  <c:v>1.6182444235679836</c:v>
                </c:pt>
                <c:pt idx="1500">
                  <c:v>2.960474457570875</c:v>
                </c:pt>
                <c:pt idx="1501">
                  <c:v>1.1448285273315522</c:v>
                </c:pt>
                <c:pt idx="1502">
                  <c:v>2.444828527331552</c:v>
                </c:pt>
                <c:pt idx="1503">
                  <c:v>2.6809802715146986</c:v>
                </c:pt>
                <c:pt idx="1504">
                  <c:v>1.8568791087259342</c:v>
                </c:pt>
                <c:pt idx="1505">
                  <c:v>0.68098027151469931</c:v>
                </c:pt>
                <c:pt idx="1506">
                  <c:v>0.38098027151469926</c:v>
                </c:pt>
                <c:pt idx="1507">
                  <c:v>0.7809802715146994</c:v>
                </c:pt>
                <c:pt idx="1508">
                  <c:v>2.5411041158693468</c:v>
                </c:pt>
                <c:pt idx="1509">
                  <c:v>0.8278120639875628</c:v>
                </c:pt>
                <c:pt idx="1510">
                  <c:v>0.71452001210577887</c:v>
                </c:pt>
                <c:pt idx="1511">
                  <c:v>-0.5854799878942214</c:v>
                </c:pt>
                <c:pt idx="1512">
                  <c:v>-0.88547998789422122</c:v>
                </c:pt>
                <c:pt idx="1513">
                  <c:v>-0.68547998789422127</c:v>
                </c:pt>
                <c:pt idx="1514">
                  <c:v>1.2145200121057789</c:v>
                </c:pt>
                <c:pt idx="1515">
                  <c:v>-0.28547998789422135</c:v>
                </c:pt>
                <c:pt idx="1516">
                  <c:v>1.452001210577869E-2</c:v>
                </c:pt>
                <c:pt idx="1517">
                  <c:v>1.452001210577869E-2</c:v>
                </c:pt>
                <c:pt idx="1518">
                  <c:v>1.3278120639875628</c:v>
                </c:pt>
                <c:pt idx="1519">
                  <c:v>2.9278120639875631</c:v>
                </c:pt>
                <c:pt idx="1520">
                  <c:v>-1.0721879360124369</c:v>
                </c:pt>
                <c:pt idx="1521">
                  <c:v>-1.2721879360124371</c:v>
                </c:pt>
                <c:pt idx="1522">
                  <c:v>-1.0950476283138002</c:v>
                </c:pt>
                <c:pt idx="1523">
                  <c:v>-1.0817555764320161</c:v>
                </c:pt>
                <c:pt idx="1524">
                  <c:v>-0.69504762831380007</c:v>
                </c:pt>
                <c:pt idx="1525">
                  <c:v>-0.68175557643201601</c:v>
                </c:pt>
                <c:pt idx="1526">
                  <c:v>-0.3684635245502319</c:v>
                </c:pt>
                <c:pt idx="1527">
                  <c:v>1.454396167751131</c:v>
                </c:pt>
                <c:pt idx="1528">
                  <c:v>1.3543961677511309</c:v>
                </c:pt>
                <c:pt idx="1529">
                  <c:v>1.5182444235679839</c:v>
                </c:pt>
                <c:pt idx="1530">
                  <c:v>0.75439616775113127</c:v>
                </c:pt>
                <c:pt idx="1531">
                  <c:v>0.71824442356798412</c:v>
                </c:pt>
                <c:pt idx="1532">
                  <c:v>0.65439616775113119</c:v>
                </c:pt>
                <c:pt idx="1533">
                  <c:v>2.9411041158693472</c:v>
                </c:pt>
                <c:pt idx="1534">
                  <c:v>0.74110411586934721</c:v>
                </c:pt>
                <c:pt idx="1535">
                  <c:v>-0.61317649952792674</c:v>
                </c:pt>
                <c:pt idx="1536">
                  <c:v>-1.0264685514097107</c:v>
                </c:pt>
                <c:pt idx="1537">
                  <c:v>-0.56137882510545656</c:v>
                </c:pt>
                <c:pt idx="1538">
                  <c:v>-0.26137882510545651</c:v>
                </c:pt>
                <c:pt idx="1539">
                  <c:v>0.73862117489454371</c:v>
                </c:pt>
                <c:pt idx="1540">
                  <c:v>0.23502582604960298</c:v>
                </c:pt>
                <c:pt idx="1541">
                  <c:v>0.48682350047207312</c:v>
                </c:pt>
                <c:pt idx="1542">
                  <c:v>1.8386211748945434</c:v>
                </c:pt>
                <c:pt idx="1543">
                  <c:v>2.1398626453819456</c:v>
                </c:pt>
                <c:pt idx="1544">
                  <c:v>-0.98535092527695689</c:v>
                </c:pt>
                <c:pt idx="1545">
                  <c:v>-1.0202611989727024</c:v>
                </c:pt>
                <c:pt idx="1546">
                  <c:v>-1.0816265138147518</c:v>
                </c:pt>
                <c:pt idx="1547">
                  <c:v>-0.92013213635543811</c:v>
                </c:pt>
                <c:pt idx="1548">
                  <c:v>0.8931599155263461</c:v>
                </c:pt>
                <c:pt idx="1549">
                  <c:v>0.70645196740812999</c:v>
                </c:pt>
                <c:pt idx="1550">
                  <c:v>-0.55504241005118371</c:v>
                </c:pt>
                <c:pt idx="1551">
                  <c:v>1.2316655380670323</c:v>
                </c:pt>
                <c:pt idx="1552">
                  <c:v>1.6917893824216801</c:v>
                </c:pt>
                <c:pt idx="1553">
                  <c:v>1.3266996561174258</c:v>
                </c:pt>
                <c:pt idx="1554">
                  <c:v>1.7134076042356416</c:v>
                </c:pt>
                <c:pt idx="1555">
                  <c:v>1.7483178779313873</c:v>
                </c:pt>
                <c:pt idx="1556">
                  <c:v>0.63862117489454362</c:v>
                </c:pt>
                <c:pt idx="1557">
                  <c:v>-6.1378825105456558E-2</c:v>
                </c:pt>
                <c:pt idx="1558">
                  <c:v>0.72781206398756315</c:v>
                </c:pt>
                <c:pt idx="1559">
                  <c:v>-0.79877203977600542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7376"/>
        <c:axId val="131281984"/>
      </c:scatterChart>
      <c:valAx>
        <c:axId val="13127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cloudiness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281984"/>
        <c:crosses val="autoZero"/>
        <c:crossBetween val="midCat"/>
      </c:valAx>
      <c:valAx>
        <c:axId val="1312819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277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Tenant 1</c:v>
          </c:tx>
          <c:spPr>
            <a:ln w="28575">
              <a:noFill/>
            </a:ln>
          </c:spPr>
          <c:xVal>
            <c:numRef>
              <c:f>'mult.lin.reg (3)'!$A$26:$A$97</c:f>
              <c:numCache>
                <c:formatCode>m/d/yyyy\ h:mm</c:formatCode>
                <c:ptCount val="72"/>
                <c:pt idx="0">
                  <c:v>43739</c:v>
                </c:pt>
                <c:pt idx="1">
                  <c:v>43739.041666666664</c:v>
                </c:pt>
                <c:pt idx="2">
                  <c:v>43739.083333333336</c:v>
                </c:pt>
                <c:pt idx="3">
                  <c:v>43739.125</c:v>
                </c:pt>
                <c:pt idx="4">
                  <c:v>43739.166666666664</c:v>
                </c:pt>
                <c:pt idx="5">
                  <c:v>43739.208333333336</c:v>
                </c:pt>
                <c:pt idx="6">
                  <c:v>43739.25</c:v>
                </c:pt>
                <c:pt idx="7">
                  <c:v>43739.291666666664</c:v>
                </c:pt>
                <c:pt idx="8">
                  <c:v>43739.333333333336</c:v>
                </c:pt>
                <c:pt idx="9">
                  <c:v>43739.375</c:v>
                </c:pt>
                <c:pt idx="10">
                  <c:v>43739.416666666664</c:v>
                </c:pt>
                <c:pt idx="11">
                  <c:v>43739.458333333336</c:v>
                </c:pt>
                <c:pt idx="12">
                  <c:v>43739.5</c:v>
                </c:pt>
                <c:pt idx="13">
                  <c:v>43739.541666666664</c:v>
                </c:pt>
                <c:pt idx="14">
                  <c:v>43739.583333333336</c:v>
                </c:pt>
                <c:pt idx="15">
                  <c:v>43739.625</c:v>
                </c:pt>
                <c:pt idx="16">
                  <c:v>43739.666666666664</c:v>
                </c:pt>
                <c:pt idx="17">
                  <c:v>43739.708333333336</c:v>
                </c:pt>
                <c:pt idx="18">
                  <c:v>43739.75</c:v>
                </c:pt>
                <c:pt idx="19">
                  <c:v>43739.791666666664</c:v>
                </c:pt>
                <c:pt idx="20">
                  <c:v>43739.833333333336</c:v>
                </c:pt>
                <c:pt idx="21">
                  <c:v>43739.875</c:v>
                </c:pt>
                <c:pt idx="22">
                  <c:v>43739.916666666664</c:v>
                </c:pt>
                <c:pt idx="23">
                  <c:v>43739.958333333336</c:v>
                </c:pt>
                <c:pt idx="24">
                  <c:v>43740</c:v>
                </c:pt>
                <c:pt idx="25">
                  <c:v>43740.041666666664</c:v>
                </c:pt>
                <c:pt idx="26">
                  <c:v>43740.083333333336</c:v>
                </c:pt>
                <c:pt idx="27">
                  <c:v>43740.125</c:v>
                </c:pt>
                <c:pt idx="28">
                  <c:v>43740.166666666664</c:v>
                </c:pt>
                <c:pt idx="29">
                  <c:v>43740.208333333336</c:v>
                </c:pt>
                <c:pt idx="30">
                  <c:v>43740.25</c:v>
                </c:pt>
                <c:pt idx="31">
                  <c:v>43740.291666666664</c:v>
                </c:pt>
                <c:pt idx="32">
                  <c:v>43740.333333333336</c:v>
                </c:pt>
                <c:pt idx="33">
                  <c:v>43740.375</c:v>
                </c:pt>
                <c:pt idx="34">
                  <c:v>43740.416666666664</c:v>
                </c:pt>
                <c:pt idx="35">
                  <c:v>43740.458333333336</c:v>
                </c:pt>
                <c:pt idx="36">
                  <c:v>43740.5</c:v>
                </c:pt>
                <c:pt idx="37">
                  <c:v>43740.541666666664</c:v>
                </c:pt>
                <c:pt idx="38">
                  <c:v>43740.583333333336</c:v>
                </c:pt>
                <c:pt idx="39">
                  <c:v>43740.625</c:v>
                </c:pt>
                <c:pt idx="40">
                  <c:v>43740.666666666664</c:v>
                </c:pt>
                <c:pt idx="41">
                  <c:v>43740.708333333336</c:v>
                </c:pt>
                <c:pt idx="42">
                  <c:v>43740.75</c:v>
                </c:pt>
                <c:pt idx="43">
                  <c:v>43740.791666666664</c:v>
                </c:pt>
                <c:pt idx="44">
                  <c:v>43740.833333333336</c:v>
                </c:pt>
                <c:pt idx="45">
                  <c:v>43740.875</c:v>
                </c:pt>
                <c:pt idx="46">
                  <c:v>43740.916666666664</c:v>
                </c:pt>
                <c:pt idx="47">
                  <c:v>43740.958333333336</c:v>
                </c:pt>
                <c:pt idx="48">
                  <c:v>43741</c:v>
                </c:pt>
                <c:pt idx="49">
                  <c:v>43741.041666666664</c:v>
                </c:pt>
                <c:pt idx="50">
                  <c:v>43741.083333333336</c:v>
                </c:pt>
                <c:pt idx="51">
                  <c:v>43741.125</c:v>
                </c:pt>
                <c:pt idx="52">
                  <c:v>43741.166666666664</c:v>
                </c:pt>
                <c:pt idx="53">
                  <c:v>43741.208333333336</c:v>
                </c:pt>
                <c:pt idx="54">
                  <c:v>43741.25</c:v>
                </c:pt>
                <c:pt idx="55">
                  <c:v>43741.291666666664</c:v>
                </c:pt>
                <c:pt idx="56">
                  <c:v>43741.333333333336</c:v>
                </c:pt>
                <c:pt idx="57">
                  <c:v>43741.375</c:v>
                </c:pt>
                <c:pt idx="58">
                  <c:v>43741.416666666664</c:v>
                </c:pt>
                <c:pt idx="59">
                  <c:v>43741.458333333336</c:v>
                </c:pt>
                <c:pt idx="60">
                  <c:v>43741.5</c:v>
                </c:pt>
                <c:pt idx="61">
                  <c:v>43741.541666666664</c:v>
                </c:pt>
                <c:pt idx="62">
                  <c:v>43741.583333333336</c:v>
                </c:pt>
                <c:pt idx="63">
                  <c:v>43741.625</c:v>
                </c:pt>
                <c:pt idx="64">
                  <c:v>43741.666666666664</c:v>
                </c:pt>
                <c:pt idx="65">
                  <c:v>43741.708333333336</c:v>
                </c:pt>
                <c:pt idx="66">
                  <c:v>43741.75</c:v>
                </c:pt>
                <c:pt idx="67">
                  <c:v>43741.791666666664</c:v>
                </c:pt>
                <c:pt idx="68">
                  <c:v>43741.833333333336</c:v>
                </c:pt>
                <c:pt idx="69">
                  <c:v>43741.875</c:v>
                </c:pt>
                <c:pt idx="70">
                  <c:v>43741.916666666664</c:v>
                </c:pt>
                <c:pt idx="71">
                  <c:v>43741.958333333336</c:v>
                </c:pt>
              </c:numCache>
            </c:numRef>
          </c:xVal>
          <c:yVal>
            <c:numRef>
              <c:f>'mult.lin.reg (3)'!$S$26:$S$97</c:f>
              <c:numCache>
                <c:formatCode>General</c:formatCode>
                <c:ptCount val="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Tenant 2</c:v>
          </c:tx>
          <c:spPr>
            <a:ln w="28575">
              <a:noFill/>
            </a:ln>
          </c:spPr>
          <c:xVal>
            <c:numRef>
              <c:f>'mult.lin.reg (3)'!$A$26:$A$97</c:f>
              <c:numCache>
                <c:formatCode>m/d/yyyy\ h:mm</c:formatCode>
                <c:ptCount val="72"/>
                <c:pt idx="0">
                  <c:v>43739</c:v>
                </c:pt>
                <c:pt idx="1">
                  <c:v>43739.041666666664</c:v>
                </c:pt>
                <c:pt idx="2">
                  <c:v>43739.083333333336</c:v>
                </c:pt>
                <c:pt idx="3">
                  <c:v>43739.125</c:v>
                </c:pt>
                <c:pt idx="4">
                  <c:v>43739.166666666664</c:v>
                </c:pt>
                <c:pt idx="5">
                  <c:v>43739.208333333336</c:v>
                </c:pt>
                <c:pt idx="6">
                  <c:v>43739.25</c:v>
                </c:pt>
                <c:pt idx="7">
                  <c:v>43739.291666666664</c:v>
                </c:pt>
                <c:pt idx="8">
                  <c:v>43739.333333333336</c:v>
                </c:pt>
                <c:pt idx="9">
                  <c:v>43739.375</c:v>
                </c:pt>
                <c:pt idx="10">
                  <c:v>43739.416666666664</c:v>
                </c:pt>
                <c:pt idx="11">
                  <c:v>43739.458333333336</c:v>
                </c:pt>
                <c:pt idx="12">
                  <c:v>43739.5</c:v>
                </c:pt>
                <c:pt idx="13">
                  <c:v>43739.541666666664</c:v>
                </c:pt>
                <c:pt idx="14">
                  <c:v>43739.583333333336</c:v>
                </c:pt>
                <c:pt idx="15">
                  <c:v>43739.625</c:v>
                </c:pt>
                <c:pt idx="16">
                  <c:v>43739.666666666664</c:v>
                </c:pt>
                <c:pt idx="17">
                  <c:v>43739.708333333336</c:v>
                </c:pt>
                <c:pt idx="18">
                  <c:v>43739.75</c:v>
                </c:pt>
                <c:pt idx="19">
                  <c:v>43739.791666666664</c:v>
                </c:pt>
                <c:pt idx="20">
                  <c:v>43739.833333333336</c:v>
                </c:pt>
                <c:pt idx="21">
                  <c:v>43739.875</c:v>
                </c:pt>
                <c:pt idx="22">
                  <c:v>43739.916666666664</c:v>
                </c:pt>
                <c:pt idx="23">
                  <c:v>43739.958333333336</c:v>
                </c:pt>
                <c:pt idx="24">
                  <c:v>43740</c:v>
                </c:pt>
                <c:pt idx="25">
                  <c:v>43740.041666666664</c:v>
                </c:pt>
                <c:pt idx="26">
                  <c:v>43740.083333333336</c:v>
                </c:pt>
                <c:pt idx="27">
                  <c:v>43740.125</c:v>
                </c:pt>
                <c:pt idx="28">
                  <c:v>43740.166666666664</c:v>
                </c:pt>
                <c:pt idx="29">
                  <c:v>43740.208333333336</c:v>
                </c:pt>
                <c:pt idx="30">
                  <c:v>43740.25</c:v>
                </c:pt>
                <c:pt idx="31">
                  <c:v>43740.291666666664</c:v>
                </c:pt>
                <c:pt idx="32">
                  <c:v>43740.333333333336</c:v>
                </c:pt>
                <c:pt idx="33">
                  <c:v>43740.375</c:v>
                </c:pt>
                <c:pt idx="34">
                  <c:v>43740.416666666664</c:v>
                </c:pt>
                <c:pt idx="35">
                  <c:v>43740.458333333336</c:v>
                </c:pt>
                <c:pt idx="36">
                  <c:v>43740.5</c:v>
                </c:pt>
                <c:pt idx="37">
                  <c:v>43740.541666666664</c:v>
                </c:pt>
                <c:pt idx="38">
                  <c:v>43740.583333333336</c:v>
                </c:pt>
                <c:pt idx="39">
                  <c:v>43740.625</c:v>
                </c:pt>
                <c:pt idx="40">
                  <c:v>43740.666666666664</c:v>
                </c:pt>
                <c:pt idx="41">
                  <c:v>43740.708333333336</c:v>
                </c:pt>
                <c:pt idx="42">
                  <c:v>43740.75</c:v>
                </c:pt>
                <c:pt idx="43">
                  <c:v>43740.791666666664</c:v>
                </c:pt>
                <c:pt idx="44">
                  <c:v>43740.833333333336</c:v>
                </c:pt>
                <c:pt idx="45">
                  <c:v>43740.875</c:v>
                </c:pt>
                <c:pt idx="46">
                  <c:v>43740.916666666664</c:v>
                </c:pt>
                <c:pt idx="47">
                  <c:v>43740.958333333336</c:v>
                </c:pt>
                <c:pt idx="48">
                  <c:v>43741</c:v>
                </c:pt>
                <c:pt idx="49">
                  <c:v>43741.041666666664</c:v>
                </c:pt>
                <c:pt idx="50">
                  <c:v>43741.083333333336</c:v>
                </c:pt>
                <c:pt idx="51">
                  <c:v>43741.125</c:v>
                </c:pt>
                <c:pt idx="52">
                  <c:v>43741.166666666664</c:v>
                </c:pt>
                <c:pt idx="53">
                  <c:v>43741.208333333336</c:v>
                </c:pt>
                <c:pt idx="54">
                  <c:v>43741.25</c:v>
                </c:pt>
                <c:pt idx="55">
                  <c:v>43741.291666666664</c:v>
                </c:pt>
                <c:pt idx="56">
                  <c:v>43741.333333333336</c:v>
                </c:pt>
                <c:pt idx="57">
                  <c:v>43741.375</c:v>
                </c:pt>
                <c:pt idx="58">
                  <c:v>43741.416666666664</c:v>
                </c:pt>
                <c:pt idx="59">
                  <c:v>43741.458333333336</c:v>
                </c:pt>
                <c:pt idx="60">
                  <c:v>43741.5</c:v>
                </c:pt>
                <c:pt idx="61">
                  <c:v>43741.541666666664</c:v>
                </c:pt>
                <c:pt idx="62">
                  <c:v>43741.583333333336</c:v>
                </c:pt>
                <c:pt idx="63">
                  <c:v>43741.625</c:v>
                </c:pt>
                <c:pt idx="64">
                  <c:v>43741.666666666664</c:v>
                </c:pt>
                <c:pt idx="65">
                  <c:v>43741.708333333336</c:v>
                </c:pt>
                <c:pt idx="66">
                  <c:v>43741.75</c:v>
                </c:pt>
                <c:pt idx="67">
                  <c:v>43741.791666666664</c:v>
                </c:pt>
                <c:pt idx="68">
                  <c:v>43741.833333333336</c:v>
                </c:pt>
                <c:pt idx="69">
                  <c:v>43741.875</c:v>
                </c:pt>
                <c:pt idx="70">
                  <c:v>43741.916666666664</c:v>
                </c:pt>
                <c:pt idx="71">
                  <c:v>43741.958333333336</c:v>
                </c:pt>
              </c:numCache>
            </c:numRef>
          </c:xVal>
          <c:yVal>
            <c:numRef>
              <c:f>'mult.lin.reg (3)'!$T$26:$T$97</c:f>
              <c:numCache>
                <c:formatCode>General</c:formatCode>
                <c:ptCount val="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</c:numCache>
            </c:numRef>
          </c:yVal>
          <c:smooth val="0"/>
        </c:ser>
        <c:ser>
          <c:idx val="2"/>
          <c:order val="2"/>
          <c:tx>
            <c:v>Tenant 3</c:v>
          </c:tx>
          <c:spPr>
            <a:ln w="28575">
              <a:noFill/>
            </a:ln>
          </c:spPr>
          <c:xVal>
            <c:numRef>
              <c:f>'mult.lin.reg (3)'!$A$26:$A$97</c:f>
              <c:numCache>
                <c:formatCode>m/d/yyyy\ h:mm</c:formatCode>
                <c:ptCount val="72"/>
                <c:pt idx="0">
                  <c:v>43739</c:v>
                </c:pt>
                <c:pt idx="1">
                  <c:v>43739.041666666664</c:v>
                </c:pt>
                <c:pt idx="2">
                  <c:v>43739.083333333336</c:v>
                </c:pt>
                <c:pt idx="3">
                  <c:v>43739.125</c:v>
                </c:pt>
                <c:pt idx="4">
                  <c:v>43739.166666666664</c:v>
                </c:pt>
                <c:pt idx="5">
                  <c:v>43739.208333333336</c:v>
                </c:pt>
                <c:pt idx="6">
                  <c:v>43739.25</c:v>
                </c:pt>
                <c:pt idx="7">
                  <c:v>43739.291666666664</c:v>
                </c:pt>
                <c:pt idx="8">
                  <c:v>43739.333333333336</c:v>
                </c:pt>
                <c:pt idx="9">
                  <c:v>43739.375</c:v>
                </c:pt>
                <c:pt idx="10">
                  <c:v>43739.416666666664</c:v>
                </c:pt>
                <c:pt idx="11">
                  <c:v>43739.458333333336</c:v>
                </c:pt>
                <c:pt idx="12">
                  <c:v>43739.5</c:v>
                </c:pt>
                <c:pt idx="13">
                  <c:v>43739.541666666664</c:v>
                </c:pt>
                <c:pt idx="14">
                  <c:v>43739.583333333336</c:v>
                </c:pt>
                <c:pt idx="15">
                  <c:v>43739.625</c:v>
                </c:pt>
                <c:pt idx="16">
                  <c:v>43739.666666666664</c:v>
                </c:pt>
                <c:pt idx="17">
                  <c:v>43739.708333333336</c:v>
                </c:pt>
                <c:pt idx="18">
                  <c:v>43739.75</c:v>
                </c:pt>
                <c:pt idx="19">
                  <c:v>43739.791666666664</c:v>
                </c:pt>
                <c:pt idx="20">
                  <c:v>43739.833333333336</c:v>
                </c:pt>
                <c:pt idx="21">
                  <c:v>43739.875</c:v>
                </c:pt>
                <c:pt idx="22">
                  <c:v>43739.916666666664</c:v>
                </c:pt>
                <c:pt idx="23">
                  <c:v>43739.958333333336</c:v>
                </c:pt>
                <c:pt idx="24">
                  <c:v>43740</c:v>
                </c:pt>
                <c:pt idx="25">
                  <c:v>43740.041666666664</c:v>
                </c:pt>
                <c:pt idx="26">
                  <c:v>43740.083333333336</c:v>
                </c:pt>
                <c:pt idx="27">
                  <c:v>43740.125</c:v>
                </c:pt>
                <c:pt idx="28">
                  <c:v>43740.166666666664</c:v>
                </c:pt>
                <c:pt idx="29">
                  <c:v>43740.208333333336</c:v>
                </c:pt>
                <c:pt idx="30">
                  <c:v>43740.25</c:v>
                </c:pt>
                <c:pt idx="31">
                  <c:v>43740.291666666664</c:v>
                </c:pt>
                <c:pt idx="32">
                  <c:v>43740.333333333336</c:v>
                </c:pt>
                <c:pt idx="33">
                  <c:v>43740.375</c:v>
                </c:pt>
                <c:pt idx="34">
                  <c:v>43740.416666666664</c:v>
                </c:pt>
                <c:pt idx="35">
                  <c:v>43740.458333333336</c:v>
                </c:pt>
                <c:pt idx="36">
                  <c:v>43740.5</c:v>
                </c:pt>
                <c:pt idx="37">
                  <c:v>43740.541666666664</c:v>
                </c:pt>
                <c:pt idx="38">
                  <c:v>43740.583333333336</c:v>
                </c:pt>
                <c:pt idx="39">
                  <c:v>43740.625</c:v>
                </c:pt>
                <c:pt idx="40">
                  <c:v>43740.666666666664</c:v>
                </c:pt>
                <c:pt idx="41">
                  <c:v>43740.708333333336</c:v>
                </c:pt>
                <c:pt idx="42">
                  <c:v>43740.75</c:v>
                </c:pt>
                <c:pt idx="43">
                  <c:v>43740.791666666664</c:v>
                </c:pt>
                <c:pt idx="44">
                  <c:v>43740.833333333336</c:v>
                </c:pt>
                <c:pt idx="45">
                  <c:v>43740.875</c:v>
                </c:pt>
                <c:pt idx="46">
                  <c:v>43740.916666666664</c:v>
                </c:pt>
                <c:pt idx="47">
                  <c:v>43740.958333333336</c:v>
                </c:pt>
                <c:pt idx="48">
                  <c:v>43741</c:v>
                </c:pt>
                <c:pt idx="49">
                  <c:v>43741.041666666664</c:v>
                </c:pt>
                <c:pt idx="50">
                  <c:v>43741.083333333336</c:v>
                </c:pt>
                <c:pt idx="51">
                  <c:v>43741.125</c:v>
                </c:pt>
                <c:pt idx="52">
                  <c:v>43741.166666666664</c:v>
                </c:pt>
                <c:pt idx="53">
                  <c:v>43741.208333333336</c:v>
                </c:pt>
                <c:pt idx="54">
                  <c:v>43741.25</c:v>
                </c:pt>
                <c:pt idx="55">
                  <c:v>43741.291666666664</c:v>
                </c:pt>
                <c:pt idx="56">
                  <c:v>43741.333333333336</c:v>
                </c:pt>
                <c:pt idx="57">
                  <c:v>43741.375</c:v>
                </c:pt>
                <c:pt idx="58">
                  <c:v>43741.416666666664</c:v>
                </c:pt>
                <c:pt idx="59">
                  <c:v>43741.458333333336</c:v>
                </c:pt>
                <c:pt idx="60">
                  <c:v>43741.5</c:v>
                </c:pt>
                <c:pt idx="61">
                  <c:v>43741.541666666664</c:v>
                </c:pt>
                <c:pt idx="62">
                  <c:v>43741.583333333336</c:v>
                </c:pt>
                <c:pt idx="63">
                  <c:v>43741.625</c:v>
                </c:pt>
                <c:pt idx="64">
                  <c:v>43741.666666666664</c:v>
                </c:pt>
                <c:pt idx="65">
                  <c:v>43741.708333333336</c:v>
                </c:pt>
                <c:pt idx="66">
                  <c:v>43741.75</c:v>
                </c:pt>
                <c:pt idx="67">
                  <c:v>43741.791666666664</c:v>
                </c:pt>
                <c:pt idx="68">
                  <c:v>43741.833333333336</c:v>
                </c:pt>
                <c:pt idx="69">
                  <c:v>43741.875</c:v>
                </c:pt>
                <c:pt idx="70">
                  <c:v>43741.916666666664</c:v>
                </c:pt>
                <c:pt idx="71">
                  <c:v>43741.958333333336</c:v>
                </c:pt>
              </c:numCache>
            </c:numRef>
          </c:xVal>
          <c:yVal>
            <c:numRef>
              <c:f>'mult.lin.reg (3)'!$U$26:$U$97</c:f>
              <c:numCache>
                <c:formatCode>General</c:formatCode>
                <c:ptCount val="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v>Tenant 4</c:v>
          </c:tx>
          <c:spPr>
            <a:ln w="28575">
              <a:noFill/>
            </a:ln>
          </c:spPr>
          <c:xVal>
            <c:numRef>
              <c:f>'mult.lin.reg (3)'!$A$26:$A$97</c:f>
              <c:numCache>
                <c:formatCode>m/d/yyyy\ h:mm</c:formatCode>
                <c:ptCount val="72"/>
                <c:pt idx="0">
                  <c:v>43739</c:v>
                </c:pt>
                <c:pt idx="1">
                  <c:v>43739.041666666664</c:v>
                </c:pt>
                <c:pt idx="2">
                  <c:v>43739.083333333336</c:v>
                </c:pt>
                <c:pt idx="3">
                  <c:v>43739.125</c:v>
                </c:pt>
                <c:pt idx="4">
                  <c:v>43739.166666666664</c:v>
                </c:pt>
                <c:pt idx="5">
                  <c:v>43739.208333333336</c:v>
                </c:pt>
                <c:pt idx="6">
                  <c:v>43739.25</c:v>
                </c:pt>
                <c:pt idx="7">
                  <c:v>43739.291666666664</c:v>
                </c:pt>
                <c:pt idx="8">
                  <c:v>43739.333333333336</c:v>
                </c:pt>
                <c:pt idx="9">
                  <c:v>43739.375</c:v>
                </c:pt>
                <c:pt idx="10">
                  <c:v>43739.416666666664</c:v>
                </c:pt>
                <c:pt idx="11">
                  <c:v>43739.458333333336</c:v>
                </c:pt>
                <c:pt idx="12">
                  <c:v>43739.5</c:v>
                </c:pt>
                <c:pt idx="13">
                  <c:v>43739.541666666664</c:v>
                </c:pt>
                <c:pt idx="14">
                  <c:v>43739.583333333336</c:v>
                </c:pt>
                <c:pt idx="15">
                  <c:v>43739.625</c:v>
                </c:pt>
                <c:pt idx="16">
                  <c:v>43739.666666666664</c:v>
                </c:pt>
                <c:pt idx="17">
                  <c:v>43739.708333333336</c:v>
                </c:pt>
                <c:pt idx="18">
                  <c:v>43739.75</c:v>
                </c:pt>
                <c:pt idx="19">
                  <c:v>43739.791666666664</c:v>
                </c:pt>
                <c:pt idx="20">
                  <c:v>43739.833333333336</c:v>
                </c:pt>
                <c:pt idx="21">
                  <c:v>43739.875</c:v>
                </c:pt>
                <c:pt idx="22">
                  <c:v>43739.916666666664</c:v>
                </c:pt>
                <c:pt idx="23">
                  <c:v>43739.958333333336</c:v>
                </c:pt>
                <c:pt idx="24">
                  <c:v>43740</c:v>
                </c:pt>
                <c:pt idx="25">
                  <c:v>43740.041666666664</c:v>
                </c:pt>
                <c:pt idx="26">
                  <c:v>43740.083333333336</c:v>
                </c:pt>
                <c:pt idx="27">
                  <c:v>43740.125</c:v>
                </c:pt>
                <c:pt idx="28">
                  <c:v>43740.166666666664</c:v>
                </c:pt>
                <c:pt idx="29">
                  <c:v>43740.208333333336</c:v>
                </c:pt>
                <c:pt idx="30">
                  <c:v>43740.25</c:v>
                </c:pt>
                <c:pt idx="31">
                  <c:v>43740.291666666664</c:v>
                </c:pt>
                <c:pt idx="32">
                  <c:v>43740.333333333336</c:v>
                </c:pt>
                <c:pt idx="33">
                  <c:v>43740.375</c:v>
                </c:pt>
                <c:pt idx="34">
                  <c:v>43740.416666666664</c:v>
                </c:pt>
                <c:pt idx="35">
                  <c:v>43740.458333333336</c:v>
                </c:pt>
                <c:pt idx="36">
                  <c:v>43740.5</c:v>
                </c:pt>
                <c:pt idx="37">
                  <c:v>43740.541666666664</c:v>
                </c:pt>
                <c:pt idx="38">
                  <c:v>43740.583333333336</c:v>
                </c:pt>
                <c:pt idx="39">
                  <c:v>43740.625</c:v>
                </c:pt>
                <c:pt idx="40">
                  <c:v>43740.666666666664</c:v>
                </c:pt>
                <c:pt idx="41">
                  <c:v>43740.708333333336</c:v>
                </c:pt>
                <c:pt idx="42">
                  <c:v>43740.75</c:v>
                </c:pt>
                <c:pt idx="43">
                  <c:v>43740.791666666664</c:v>
                </c:pt>
                <c:pt idx="44">
                  <c:v>43740.833333333336</c:v>
                </c:pt>
                <c:pt idx="45">
                  <c:v>43740.875</c:v>
                </c:pt>
                <c:pt idx="46">
                  <c:v>43740.916666666664</c:v>
                </c:pt>
                <c:pt idx="47">
                  <c:v>43740.958333333336</c:v>
                </c:pt>
                <c:pt idx="48">
                  <c:v>43741</c:v>
                </c:pt>
                <c:pt idx="49">
                  <c:v>43741.041666666664</c:v>
                </c:pt>
                <c:pt idx="50">
                  <c:v>43741.083333333336</c:v>
                </c:pt>
                <c:pt idx="51">
                  <c:v>43741.125</c:v>
                </c:pt>
                <c:pt idx="52">
                  <c:v>43741.166666666664</c:v>
                </c:pt>
                <c:pt idx="53">
                  <c:v>43741.208333333336</c:v>
                </c:pt>
                <c:pt idx="54">
                  <c:v>43741.25</c:v>
                </c:pt>
                <c:pt idx="55">
                  <c:v>43741.291666666664</c:v>
                </c:pt>
                <c:pt idx="56">
                  <c:v>43741.333333333336</c:v>
                </c:pt>
                <c:pt idx="57">
                  <c:v>43741.375</c:v>
                </c:pt>
                <c:pt idx="58">
                  <c:v>43741.416666666664</c:v>
                </c:pt>
                <c:pt idx="59">
                  <c:v>43741.458333333336</c:v>
                </c:pt>
                <c:pt idx="60">
                  <c:v>43741.5</c:v>
                </c:pt>
                <c:pt idx="61">
                  <c:v>43741.541666666664</c:v>
                </c:pt>
                <c:pt idx="62">
                  <c:v>43741.583333333336</c:v>
                </c:pt>
                <c:pt idx="63">
                  <c:v>43741.625</c:v>
                </c:pt>
                <c:pt idx="64">
                  <c:v>43741.666666666664</c:v>
                </c:pt>
                <c:pt idx="65">
                  <c:v>43741.708333333336</c:v>
                </c:pt>
                <c:pt idx="66">
                  <c:v>43741.75</c:v>
                </c:pt>
                <c:pt idx="67">
                  <c:v>43741.791666666664</c:v>
                </c:pt>
                <c:pt idx="68">
                  <c:v>43741.833333333336</c:v>
                </c:pt>
                <c:pt idx="69">
                  <c:v>43741.875</c:v>
                </c:pt>
                <c:pt idx="70">
                  <c:v>43741.916666666664</c:v>
                </c:pt>
                <c:pt idx="71">
                  <c:v>43741.958333333336</c:v>
                </c:pt>
              </c:numCache>
            </c:numRef>
          </c:xVal>
          <c:yVal>
            <c:numRef>
              <c:f>'mult.lin.reg (3)'!$V$26:$V$97</c:f>
              <c:numCache>
                <c:formatCode>General</c:formatCode>
                <c:ptCount val="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03552"/>
        <c:axId val="200104128"/>
      </c:scatterChart>
      <c:valAx>
        <c:axId val="200103552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crossAx val="200104128"/>
        <c:crosses val="autoZero"/>
        <c:crossBetween val="midCat"/>
      </c:valAx>
      <c:valAx>
        <c:axId val="20010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200103552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who!$A$26:$A$97</c:f>
              <c:numCache>
                <c:formatCode>m/d/yyyy\ h:mm</c:formatCode>
                <c:ptCount val="72"/>
                <c:pt idx="0">
                  <c:v>43678</c:v>
                </c:pt>
                <c:pt idx="1">
                  <c:v>43678.041666666664</c:v>
                </c:pt>
                <c:pt idx="2">
                  <c:v>43678.083333333336</c:v>
                </c:pt>
                <c:pt idx="3">
                  <c:v>43678.125</c:v>
                </c:pt>
                <c:pt idx="4">
                  <c:v>43678.166666666664</c:v>
                </c:pt>
                <c:pt idx="5">
                  <c:v>43678.208333333336</c:v>
                </c:pt>
                <c:pt idx="6">
                  <c:v>43678.25</c:v>
                </c:pt>
                <c:pt idx="7">
                  <c:v>43678.291666666664</c:v>
                </c:pt>
                <c:pt idx="8">
                  <c:v>43678</c:v>
                </c:pt>
                <c:pt idx="9">
                  <c:v>43678</c:v>
                </c:pt>
                <c:pt idx="10">
                  <c:v>43678</c:v>
                </c:pt>
                <c:pt idx="11">
                  <c:v>43678</c:v>
                </c:pt>
                <c:pt idx="12">
                  <c:v>43678</c:v>
                </c:pt>
                <c:pt idx="13">
                  <c:v>43678</c:v>
                </c:pt>
                <c:pt idx="14">
                  <c:v>43678</c:v>
                </c:pt>
                <c:pt idx="15">
                  <c:v>43678</c:v>
                </c:pt>
                <c:pt idx="16">
                  <c:v>43678</c:v>
                </c:pt>
                <c:pt idx="17">
                  <c:v>43678.708333333336</c:v>
                </c:pt>
                <c:pt idx="18">
                  <c:v>43678.75</c:v>
                </c:pt>
                <c:pt idx="19">
                  <c:v>43678.791666666664</c:v>
                </c:pt>
                <c:pt idx="20">
                  <c:v>43678.833333333336</c:v>
                </c:pt>
                <c:pt idx="21">
                  <c:v>43678.875</c:v>
                </c:pt>
                <c:pt idx="22">
                  <c:v>43678.916666666664</c:v>
                </c:pt>
                <c:pt idx="23">
                  <c:v>43678.958333333336</c:v>
                </c:pt>
                <c:pt idx="24">
                  <c:v>43679</c:v>
                </c:pt>
                <c:pt idx="25">
                  <c:v>43679.041666666664</c:v>
                </c:pt>
                <c:pt idx="26">
                  <c:v>43679.083333333336</c:v>
                </c:pt>
                <c:pt idx="27">
                  <c:v>43679.125</c:v>
                </c:pt>
                <c:pt idx="28">
                  <c:v>43679.166666666664</c:v>
                </c:pt>
                <c:pt idx="29">
                  <c:v>43679.208333333336</c:v>
                </c:pt>
                <c:pt idx="30">
                  <c:v>43679.25</c:v>
                </c:pt>
                <c:pt idx="31">
                  <c:v>43679.291666666664</c:v>
                </c:pt>
                <c:pt idx="32">
                  <c:v>43679.333333333336</c:v>
                </c:pt>
                <c:pt idx="33">
                  <c:v>43679</c:v>
                </c:pt>
                <c:pt idx="34">
                  <c:v>43679</c:v>
                </c:pt>
                <c:pt idx="35">
                  <c:v>43679</c:v>
                </c:pt>
                <c:pt idx="36">
                  <c:v>43679</c:v>
                </c:pt>
                <c:pt idx="37">
                  <c:v>43679</c:v>
                </c:pt>
                <c:pt idx="38">
                  <c:v>43679</c:v>
                </c:pt>
                <c:pt idx="39">
                  <c:v>43679</c:v>
                </c:pt>
                <c:pt idx="40">
                  <c:v>43679</c:v>
                </c:pt>
                <c:pt idx="41">
                  <c:v>43679.708333333336</c:v>
                </c:pt>
                <c:pt idx="42">
                  <c:v>43679.75</c:v>
                </c:pt>
                <c:pt idx="43">
                  <c:v>43679.791666666664</c:v>
                </c:pt>
                <c:pt idx="44">
                  <c:v>43679.833333333336</c:v>
                </c:pt>
                <c:pt idx="45">
                  <c:v>43679</c:v>
                </c:pt>
                <c:pt idx="46">
                  <c:v>43679.916666666664</c:v>
                </c:pt>
                <c:pt idx="47">
                  <c:v>43679.958333333336</c:v>
                </c:pt>
                <c:pt idx="48">
                  <c:v>43680</c:v>
                </c:pt>
                <c:pt idx="49">
                  <c:v>43680.041666666664</c:v>
                </c:pt>
                <c:pt idx="50">
                  <c:v>43680.083333333336</c:v>
                </c:pt>
                <c:pt idx="51">
                  <c:v>43680.125</c:v>
                </c:pt>
                <c:pt idx="52">
                  <c:v>43680.166666666664</c:v>
                </c:pt>
                <c:pt idx="53">
                  <c:v>43680.208333333336</c:v>
                </c:pt>
                <c:pt idx="54">
                  <c:v>43680.25</c:v>
                </c:pt>
                <c:pt idx="55">
                  <c:v>43680.291666666664</c:v>
                </c:pt>
                <c:pt idx="56">
                  <c:v>43680.333333333336</c:v>
                </c:pt>
                <c:pt idx="57">
                  <c:v>43680.375</c:v>
                </c:pt>
                <c:pt idx="58">
                  <c:v>43680.416666666664</c:v>
                </c:pt>
                <c:pt idx="59">
                  <c:v>43680.458333333336</c:v>
                </c:pt>
                <c:pt idx="60">
                  <c:v>43680.5</c:v>
                </c:pt>
                <c:pt idx="61">
                  <c:v>43680.541666666664</c:v>
                </c:pt>
                <c:pt idx="62">
                  <c:v>43680.583333333336</c:v>
                </c:pt>
                <c:pt idx="63">
                  <c:v>43680.625</c:v>
                </c:pt>
                <c:pt idx="64">
                  <c:v>43680.666666666664</c:v>
                </c:pt>
                <c:pt idx="65">
                  <c:v>43680</c:v>
                </c:pt>
                <c:pt idx="66">
                  <c:v>43680</c:v>
                </c:pt>
                <c:pt idx="67">
                  <c:v>43680.791666666664</c:v>
                </c:pt>
                <c:pt idx="68">
                  <c:v>43680.833333333336</c:v>
                </c:pt>
                <c:pt idx="69">
                  <c:v>43680.875</c:v>
                </c:pt>
                <c:pt idx="70">
                  <c:v>43680.916666666664</c:v>
                </c:pt>
                <c:pt idx="71">
                  <c:v>43680.958333333336</c:v>
                </c:pt>
              </c:numCache>
            </c:numRef>
          </c:xVal>
          <c:yVal>
            <c:numRef>
              <c:f>who!$D$26:$D$97</c:f>
              <c:numCache>
                <c:formatCode>General</c:formatCode>
                <c:ptCount val="72"/>
                <c:pt idx="0">
                  <c:v>57</c:v>
                </c:pt>
                <c:pt idx="1">
                  <c:v>58</c:v>
                </c:pt>
                <c:pt idx="2">
                  <c:v>58</c:v>
                </c:pt>
                <c:pt idx="3">
                  <c:v>57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22</c:v>
                </c:pt>
                <c:pt idx="17">
                  <c:v>0</c:v>
                </c:pt>
                <c:pt idx="18">
                  <c:v>14</c:v>
                </c:pt>
                <c:pt idx="19">
                  <c:v>58</c:v>
                </c:pt>
                <c:pt idx="20">
                  <c:v>57</c:v>
                </c:pt>
                <c:pt idx="21">
                  <c:v>58</c:v>
                </c:pt>
                <c:pt idx="22">
                  <c:v>58</c:v>
                </c:pt>
                <c:pt idx="23">
                  <c:v>58</c:v>
                </c:pt>
                <c:pt idx="24">
                  <c:v>57</c:v>
                </c:pt>
                <c:pt idx="25">
                  <c:v>58</c:v>
                </c:pt>
                <c:pt idx="26">
                  <c:v>58</c:v>
                </c:pt>
                <c:pt idx="27">
                  <c:v>58</c:v>
                </c:pt>
                <c:pt idx="28">
                  <c:v>57</c:v>
                </c:pt>
                <c:pt idx="29">
                  <c:v>58</c:v>
                </c:pt>
                <c:pt idx="30">
                  <c:v>58</c:v>
                </c:pt>
                <c:pt idx="31">
                  <c:v>39</c:v>
                </c:pt>
                <c:pt idx="32">
                  <c:v>0</c:v>
                </c:pt>
                <c:pt idx="41">
                  <c:v>45</c:v>
                </c:pt>
                <c:pt idx="42">
                  <c:v>58</c:v>
                </c:pt>
                <c:pt idx="43">
                  <c:v>58</c:v>
                </c:pt>
                <c:pt idx="44">
                  <c:v>46</c:v>
                </c:pt>
                <c:pt idx="46">
                  <c:v>38</c:v>
                </c:pt>
                <c:pt idx="47">
                  <c:v>58</c:v>
                </c:pt>
                <c:pt idx="48">
                  <c:v>58</c:v>
                </c:pt>
                <c:pt idx="49">
                  <c:v>57</c:v>
                </c:pt>
                <c:pt idx="50">
                  <c:v>58</c:v>
                </c:pt>
                <c:pt idx="51">
                  <c:v>58</c:v>
                </c:pt>
                <c:pt idx="52">
                  <c:v>58</c:v>
                </c:pt>
                <c:pt idx="53">
                  <c:v>57</c:v>
                </c:pt>
                <c:pt idx="54">
                  <c:v>58</c:v>
                </c:pt>
                <c:pt idx="55">
                  <c:v>58</c:v>
                </c:pt>
                <c:pt idx="56">
                  <c:v>58</c:v>
                </c:pt>
                <c:pt idx="57">
                  <c:v>7</c:v>
                </c:pt>
                <c:pt idx="58">
                  <c:v>8</c:v>
                </c:pt>
                <c:pt idx="59">
                  <c:v>58</c:v>
                </c:pt>
                <c:pt idx="60">
                  <c:v>58</c:v>
                </c:pt>
                <c:pt idx="61">
                  <c:v>57</c:v>
                </c:pt>
                <c:pt idx="62">
                  <c:v>58</c:v>
                </c:pt>
                <c:pt idx="63">
                  <c:v>58</c:v>
                </c:pt>
                <c:pt idx="64">
                  <c:v>48</c:v>
                </c:pt>
                <c:pt idx="67">
                  <c:v>0</c:v>
                </c:pt>
                <c:pt idx="68">
                  <c:v>17</c:v>
                </c:pt>
                <c:pt idx="69">
                  <c:v>58</c:v>
                </c:pt>
                <c:pt idx="70">
                  <c:v>58</c:v>
                </c:pt>
                <c:pt idx="71">
                  <c:v>57</c:v>
                </c:pt>
              </c:numCache>
            </c:numRef>
          </c:yVal>
          <c:smooth val="0"/>
        </c:ser>
        <c:ser>
          <c:idx val="1"/>
          <c:order val="1"/>
          <c:marker>
            <c:symbol val="none"/>
          </c:marker>
          <c:xVal>
            <c:numRef>
              <c:f>who!$A$26:$A$97</c:f>
              <c:numCache>
                <c:formatCode>m/d/yyyy\ h:mm</c:formatCode>
                <c:ptCount val="72"/>
                <c:pt idx="0">
                  <c:v>43678</c:v>
                </c:pt>
                <c:pt idx="1">
                  <c:v>43678.041666666664</c:v>
                </c:pt>
                <c:pt idx="2">
                  <c:v>43678.083333333336</c:v>
                </c:pt>
                <c:pt idx="3">
                  <c:v>43678.125</c:v>
                </c:pt>
                <c:pt idx="4">
                  <c:v>43678.166666666664</c:v>
                </c:pt>
                <c:pt idx="5">
                  <c:v>43678.208333333336</c:v>
                </c:pt>
                <c:pt idx="6">
                  <c:v>43678.25</c:v>
                </c:pt>
                <c:pt idx="7">
                  <c:v>43678.291666666664</c:v>
                </c:pt>
                <c:pt idx="8">
                  <c:v>43678</c:v>
                </c:pt>
                <c:pt idx="9">
                  <c:v>43678</c:v>
                </c:pt>
                <c:pt idx="10">
                  <c:v>43678</c:v>
                </c:pt>
                <c:pt idx="11">
                  <c:v>43678</c:v>
                </c:pt>
                <c:pt idx="12">
                  <c:v>43678</c:v>
                </c:pt>
                <c:pt idx="13">
                  <c:v>43678</c:v>
                </c:pt>
                <c:pt idx="14">
                  <c:v>43678</c:v>
                </c:pt>
                <c:pt idx="15">
                  <c:v>43678</c:v>
                </c:pt>
                <c:pt idx="16">
                  <c:v>43678</c:v>
                </c:pt>
                <c:pt idx="17">
                  <c:v>43678.708333333336</c:v>
                </c:pt>
                <c:pt idx="18">
                  <c:v>43678.75</c:v>
                </c:pt>
                <c:pt idx="19">
                  <c:v>43678.791666666664</c:v>
                </c:pt>
                <c:pt idx="20">
                  <c:v>43678.833333333336</c:v>
                </c:pt>
                <c:pt idx="21">
                  <c:v>43678.875</c:v>
                </c:pt>
                <c:pt idx="22">
                  <c:v>43678.916666666664</c:v>
                </c:pt>
                <c:pt idx="23">
                  <c:v>43678.958333333336</c:v>
                </c:pt>
                <c:pt idx="24">
                  <c:v>43679</c:v>
                </c:pt>
                <c:pt idx="25">
                  <c:v>43679.041666666664</c:v>
                </c:pt>
                <c:pt idx="26">
                  <c:v>43679.083333333336</c:v>
                </c:pt>
                <c:pt idx="27">
                  <c:v>43679.125</c:v>
                </c:pt>
                <c:pt idx="28">
                  <c:v>43679.166666666664</c:v>
                </c:pt>
                <c:pt idx="29">
                  <c:v>43679.208333333336</c:v>
                </c:pt>
                <c:pt idx="30">
                  <c:v>43679.25</c:v>
                </c:pt>
                <c:pt idx="31">
                  <c:v>43679.291666666664</c:v>
                </c:pt>
                <c:pt idx="32">
                  <c:v>43679.333333333336</c:v>
                </c:pt>
                <c:pt idx="33">
                  <c:v>43679</c:v>
                </c:pt>
                <c:pt idx="34">
                  <c:v>43679</c:v>
                </c:pt>
                <c:pt idx="35">
                  <c:v>43679</c:v>
                </c:pt>
                <c:pt idx="36">
                  <c:v>43679</c:v>
                </c:pt>
                <c:pt idx="37">
                  <c:v>43679</c:v>
                </c:pt>
                <c:pt idx="38">
                  <c:v>43679</c:v>
                </c:pt>
                <c:pt idx="39">
                  <c:v>43679</c:v>
                </c:pt>
                <c:pt idx="40">
                  <c:v>43679</c:v>
                </c:pt>
                <c:pt idx="41">
                  <c:v>43679.708333333336</c:v>
                </c:pt>
                <c:pt idx="42">
                  <c:v>43679.75</c:v>
                </c:pt>
                <c:pt idx="43">
                  <c:v>43679.791666666664</c:v>
                </c:pt>
                <c:pt idx="44">
                  <c:v>43679.833333333336</c:v>
                </c:pt>
                <c:pt idx="45">
                  <c:v>43679</c:v>
                </c:pt>
                <c:pt idx="46">
                  <c:v>43679.916666666664</c:v>
                </c:pt>
                <c:pt idx="47">
                  <c:v>43679.958333333336</c:v>
                </c:pt>
                <c:pt idx="48">
                  <c:v>43680</c:v>
                </c:pt>
                <c:pt idx="49">
                  <c:v>43680.041666666664</c:v>
                </c:pt>
                <c:pt idx="50">
                  <c:v>43680.083333333336</c:v>
                </c:pt>
                <c:pt idx="51">
                  <c:v>43680.125</c:v>
                </c:pt>
                <c:pt idx="52">
                  <c:v>43680.166666666664</c:v>
                </c:pt>
                <c:pt idx="53">
                  <c:v>43680.208333333336</c:v>
                </c:pt>
                <c:pt idx="54">
                  <c:v>43680.25</c:v>
                </c:pt>
                <c:pt idx="55">
                  <c:v>43680.291666666664</c:v>
                </c:pt>
                <c:pt idx="56">
                  <c:v>43680.333333333336</c:v>
                </c:pt>
                <c:pt idx="57">
                  <c:v>43680.375</c:v>
                </c:pt>
                <c:pt idx="58">
                  <c:v>43680.416666666664</c:v>
                </c:pt>
                <c:pt idx="59">
                  <c:v>43680.458333333336</c:v>
                </c:pt>
                <c:pt idx="60">
                  <c:v>43680.5</c:v>
                </c:pt>
                <c:pt idx="61">
                  <c:v>43680.541666666664</c:v>
                </c:pt>
                <c:pt idx="62">
                  <c:v>43680.583333333336</c:v>
                </c:pt>
                <c:pt idx="63">
                  <c:v>43680.625</c:v>
                </c:pt>
                <c:pt idx="64">
                  <c:v>43680.666666666664</c:v>
                </c:pt>
                <c:pt idx="65">
                  <c:v>43680</c:v>
                </c:pt>
                <c:pt idx="66">
                  <c:v>43680</c:v>
                </c:pt>
                <c:pt idx="67">
                  <c:v>43680.791666666664</c:v>
                </c:pt>
                <c:pt idx="68">
                  <c:v>43680.833333333336</c:v>
                </c:pt>
                <c:pt idx="69">
                  <c:v>43680.875</c:v>
                </c:pt>
                <c:pt idx="70">
                  <c:v>43680.916666666664</c:v>
                </c:pt>
                <c:pt idx="71">
                  <c:v>43680.958333333336</c:v>
                </c:pt>
              </c:numCache>
            </c:numRef>
          </c:xVal>
          <c:yVal>
            <c:numRef>
              <c:f>who!$E$26:$E$97</c:f>
              <c:numCache>
                <c:formatCode>General</c:formatCode>
                <c:ptCount val="72"/>
                <c:pt idx="0">
                  <c:v>33</c:v>
                </c:pt>
                <c:pt idx="1">
                  <c:v>26</c:v>
                </c:pt>
                <c:pt idx="2">
                  <c:v>32</c:v>
                </c:pt>
                <c:pt idx="3">
                  <c:v>32</c:v>
                </c:pt>
                <c:pt idx="4">
                  <c:v>35</c:v>
                </c:pt>
                <c:pt idx="5">
                  <c:v>51</c:v>
                </c:pt>
                <c:pt idx="6">
                  <c:v>56</c:v>
                </c:pt>
                <c:pt idx="7">
                  <c:v>31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41</c:v>
                </c:pt>
                <c:pt idx="23">
                  <c:v>35</c:v>
                </c:pt>
                <c:pt idx="24">
                  <c:v>29</c:v>
                </c:pt>
                <c:pt idx="25">
                  <c:v>36</c:v>
                </c:pt>
                <c:pt idx="26">
                  <c:v>31</c:v>
                </c:pt>
                <c:pt idx="27">
                  <c:v>25</c:v>
                </c:pt>
                <c:pt idx="28">
                  <c:v>25</c:v>
                </c:pt>
                <c:pt idx="29">
                  <c:v>58</c:v>
                </c:pt>
                <c:pt idx="30">
                  <c:v>38</c:v>
                </c:pt>
                <c:pt idx="31">
                  <c:v>4</c:v>
                </c:pt>
                <c:pt idx="32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40</c:v>
                </c:pt>
                <c:pt idx="49">
                  <c:v>45</c:v>
                </c:pt>
                <c:pt idx="50">
                  <c:v>36</c:v>
                </c:pt>
                <c:pt idx="51">
                  <c:v>29</c:v>
                </c:pt>
                <c:pt idx="52">
                  <c:v>30</c:v>
                </c:pt>
                <c:pt idx="53">
                  <c:v>30</c:v>
                </c:pt>
                <c:pt idx="54">
                  <c:v>27</c:v>
                </c:pt>
                <c:pt idx="55">
                  <c:v>46</c:v>
                </c:pt>
                <c:pt idx="56">
                  <c:v>58</c:v>
                </c:pt>
                <c:pt idx="57">
                  <c:v>54</c:v>
                </c:pt>
                <c:pt idx="58">
                  <c:v>27</c:v>
                </c:pt>
                <c:pt idx="59">
                  <c:v>11</c:v>
                </c:pt>
                <c:pt idx="60">
                  <c:v>0</c:v>
                </c:pt>
                <c:pt idx="61">
                  <c:v>0</c:v>
                </c:pt>
                <c:pt idx="62">
                  <c:v>48</c:v>
                </c:pt>
                <c:pt idx="63">
                  <c:v>0</c:v>
                </c:pt>
                <c:pt idx="64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yVal>
          <c:smooth val="0"/>
        </c:ser>
        <c:ser>
          <c:idx val="2"/>
          <c:order val="2"/>
          <c:marker>
            <c:symbol val="none"/>
          </c:marker>
          <c:xVal>
            <c:numRef>
              <c:f>who!$A$26:$A$97</c:f>
              <c:numCache>
                <c:formatCode>m/d/yyyy\ h:mm</c:formatCode>
                <c:ptCount val="72"/>
                <c:pt idx="0">
                  <c:v>43678</c:v>
                </c:pt>
                <c:pt idx="1">
                  <c:v>43678.041666666664</c:v>
                </c:pt>
                <c:pt idx="2">
                  <c:v>43678.083333333336</c:v>
                </c:pt>
                <c:pt idx="3">
                  <c:v>43678.125</c:v>
                </c:pt>
                <c:pt idx="4">
                  <c:v>43678.166666666664</c:v>
                </c:pt>
                <c:pt idx="5">
                  <c:v>43678.208333333336</c:v>
                </c:pt>
                <c:pt idx="6">
                  <c:v>43678.25</c:v>
                </c:pt>
                <c:pt idx="7">
                  <c:v>43678.291666666664</c:v>
                </c:pt>
                <c:pt idx="8">
                  <c:v>43678</c:v>
                </c:pt>
                <c:pt idx="9">
                  <c:v>43678</c:v>
                </c:pt>
                <c:pt idx="10">
                  <c:v>43678</c:v>
                </c:pt>
                <c:pt idx="11">
                  <c:v>43678</c:v>
                </c:pt>
                <c:pt idx="12">
                  <c:v>43678</c:v>
                </c:pt>
                <c:pt idx="13">
                  <c:v>43678</c:v>
                </c:pt>
                <c:pt idx="14">
                  <c:v>43678</c:v>
                </c:pt>
                <c:pt idx="15">
                  <c:v>43678</c:v>
                </c:pt>
                <c:pt idx="16">
                  <c:v>43678</c:v>
                </c:pt>
                <c:pt idx="17">
                  <c:v>43678.708333333336</c:v>
                </c:pt>
                <c:pt idx="18">
                  <c:v>43678.75</c:v>
                </c:pt>
                <c:pt idx="19">
                  <c:v>43678.791666666664</c:v>
                </c:pt>
                <c:pt idx="20">
                  <c:v>43678.833333333336</c:v>
                </c:pt>
                <c:pt idx="21">
                  <c:v>43678.875</c:v>
                </c:pt>
                <c:pt idx="22">
                  <c:v>43678.916666666664</c:v>
                </c:pt>
                <c:pt idx="23">
                  <c:v>43678.958333333336</c:v>
                </c:pt>
                <c:pt idx="24">
                  <c:v>43679</c:v>
                </c:pt>
                <c:pt idx="25">
                  <c:v>43679.041666666664</c:v>
                </c:pt>
                <c:pt idx="26">
                  <c:v>43679.083333333336</c:v>
                </c:pt>
                <c:pt idx="27">
                  <c:v>43679.125</c:v>
                </c:pt>
                <c:pt idx="28">
                  <c:v>43679.166666666664</c:v>
                </c:pt>
                <c:pt idx="29">
                  <c:v>43679.208333333336</c:v>
                </c:pt>
                <c:pt idx="30">
                  <c:v>43679.25</c:v>
                </c:pt>
                <c:pt idx="31">
                  <c:v>43679.291666666664</c:v>
                </c:pt>
                <c:pt idx="32">
                  <c:v>43679.333333333336</c:v>
                </c:pt>
                <c:pt idx="33">
                  <c:v>43679</c:v>
                </c:pt>
                <c:pt idx="34">
                  <c:v>43679</c:v>
                </c:pt>
                <c:pt idx="35">
                  <c:v>43679</c:v>
                </c:pt>
                <c:pt idx="36">
                  <c:v>43679</c:v>
                </c:pt>
                <c:pt idx="37">
                  <c:v>43679</c:v>
                </c:pt>
                <c:pt idx="38">
                  <c:v>43679</c:v>
                </c:pt>
                <c:pt idx="39">
                  <c:v>43679</c:v>
                </c:pt>
                <c:pt idx="40">
                  <c:v>43679</c:v>
                </c:pt>
                <c:pt idx="41">
                  <c:v>43679.708333333336</c:v>
                </c:pt>
                <c:pt idx="42">
                  <c:v>43679.75</c:v>
                </c:pt>
                <c:pt idx="43">
                  <c:v>43679.791666666664</c:v>
                </c:pt>
                <c:pt idx="44">
                  <c:v>43679.833333333336</c:v>
                </c:pt>
                <c:pt idx="45">
                  <c:v>43679</c:v>
                </c:pt>
                <c:pt idx="46">
                  <c:v>43679.916666666664</c:v>
                </c:pt>
                <c:pt idx="47">
                  <c:v>43679.958333333336</c:v>
                </c:pt>
                <c:pt idx="48">
                  <c:v>43680</c:v>
                </c:pt>
                <c:pt idx="49">
                  <c:v>43680.041666666664</c:v>
                </c:pt>
                <c:pt idx="50">
                  <c:v>43680.083333333336</c:v>
                </c:pt>
                <c:pt idx="51">
                  <c:v>43680.125</c:v>
                </c:pt>
                <c:pt idx="52">
                  <c:v>43680.166666666664</c:v>
                </c:pt>
                <c:pt idx="53">
                  <c:v>43680.208333333336</c:v>
                </c:pt>
                <c:pt idx="54">
                  <c:v>43680.25</c:v>
                </c:pt>
                <c:pt idx="55">
                  <c:v>43680.291666666664</c:v>
                </c:pt>
                <c:pt idx="56">
                  <c:v>43680.333333333336</c:v>
                </c:pt>
                <c:pt idx="57">
                  <c:v>43680.375</c:v>
                </c:pt>
                <c:pt idx="58">
                  <c:v>43680.416666666664</c:v>
                </c:pt>
                <c:pt idx="59">
                  <c:v>43680.458333333336</c:v>
                </c:pt>
                <c:pt idx="60">
                  <c:v>43680.5</c:v>
                </c:pt>
                <c:pt idx="61">
                  <c:v>43680.541666666664</c:v>
                </c:pt>
                <c:pt idx="62">
                  <c:v>43680.583333333336</c:v>
                </c:pt>
                <c:pt idx="63">
                  <c:v>43680.625</c:v>
                </c:pt>
                <c:pt idx="64">
                  <c:v>43680.666666666664</c:v>
                </c:pt>
                <c:pt idx="65">
                  <c:v>43680</c:v>
                </c:pt>
                <c:pt idx="66">
                  <c:v>43680</c:v>
                </c:pt>
                <c:pt idx="67">
                  <c:v>43680.791666666664</c:v>
                </c:pt>
                <c:pt idx="68">
                  <c:v>43680.833333333336</c:v>
                </c:pt>
                <c:pt idx="69">
                  <c:v>43680.875</c:v>
                </c:pt>
                <c:pt idx="70">
                  <c:v>43680.916666666664</c:v>
                </c:pt>
                <c:pt idx="71">
                  <c:v>43680.958333333336</c:v>
                </c:pt>
              </c:numCache>
            </c:numRef>
          </c:xVal>
          <c:yVal>
            <c:numRef>
              <c:f>who!$F$26:$F$97</c:f>
              <c:numCache>
                <c:formatCode>General</c:formatCode>
                <c:ptCount val="72"/>
                <c:pt idx="0">
                  <c:v>57</c:v>
                </c:pt>
                <c:pt idx="1">
                  <c:v>58</c:v>
                </c:pt>
                <c:pt idx="2">
                  <c:v>58</c:v>
                </c:pt>
                <c:pt idx="3">
                  <c:v>57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54</c:v>
                </c:pt>
                <c:pt idx="17">
                  <c:v>9</c:v>
                </c:pt>
                <c:pt idx="18">
                  <c:v>58</c:v>
                </c:pt>
                <c:pt idx="19">
                  <c:v>58</c:v>
                </c:pt>
                <c:pt idx="20">
                  <c:v>57</c:v>
                </c:pt>
                <c:pt idx="21">
                  <c:v>58</c:v>
                </c:pt>
                <c:pt idx="22">
                  <c:v>58</c:v>
                </c:pt>
                <c:pt idx="23">
                  <c:v>58</c:v>
                </c:pt>
                <c:pt idx="24">
                  <c:v>57</c:v>
                </c:pt>
                <c:pt idx="25">
                  <c:v>58</c:v>
                </c:pt>
                <c:pt idx="26">
                  <c:v>58</c:v>
                </c:pt>
                <c:pt idx="27">
                  <c:v>58</c:v>
                </c:pt>
                <c:pt idx="28">
                  <c:v>57</c:v>
                </c:pt>
                <c:pt idx="29">
                  <c:v>58</c:v>
                </c:pt>
                <c:pt idx="30">
                  <c:v>58</c:v>
                </c:pt>
                <c:pt idx="31">
                  <c:v>58</c:v>
                </c:pt>
                <c:pt idx="32">
                  <c:v>4</c:v>
                </c:pt>
                <c:pt idx="41">
                  <c:v>0</c:v>
                </c:pt>
                <c:pt idx="42">
                  <c:v>7</c:v>
                </c:pt>
                <c:pt idx="43">
                  <c:v>58</c:v>
                </c:pt>
                <c:pt idx="44">
                  <c:v>46</c:v>
                </c:pt>
                <c:pt idx="46">
                  <c:v>39</c:v>
                </c:pt>
                <c:pt idx="47">
                  <c:v>58</c:v>
                </c:pt>
                <c:pt idx="48">
                  <c:v>58</c:v>
                </c:pt>
                <c:pt idx="49">
                  <c:v>57</c:v>
                </c:pt>
                <c:pt idx="50">
                  <c:v>58</c:v>
                </c:pt>
                <c:pt idx="51">
                  <c:v>58</c:v>
                </c:pt>
                <c:pt idx="52">
                  <c:v>58</c:v>
                </c:pt>
                <c:pt idx="53">
                  <c:v>57</c:v>
                </c:pt>
                <c:pt idx="54">
                  <c:v>58</c:v>
                </c:pt>
                <c:pt idx="55">
                  <c:v>58</c:v>
                </c:pt>
                <c:pt idx="56">
                  <c:v>58</c:v>
                </c:pt>
                <c:pt idx="57">
                  <c:v>57</c:v>
                </c:pt>
                <c:pt idx="58">
                  <c:v>58</c:v>
                </c:pt>
                <c:pt idx="59">
                  <c:v>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7">
                  <c:v>36</c:v>
                </c:pt>
                <c:pt idx="68">
                  <c:v>29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yVal>
          <c:smooth val="0"/>
        </c:ser>
        <c:ser>
          <c:idx val="3"/>
          <c:order val="3"/>
          <c:marker>
            <c:symbol val="none"/>
          </c:marker>
          <c:xVal>
            <c:numRef>
              <c:f>who!$A$26:$A$97</c:f>
              <c:numCache>
                <c:formatCode>m/d/yyyy\ h:mm</c:formatCode>
                <c:ptCount val="72"/>
                <c:pt idx="0">
                  <c:v>43678</c:v>
                </c:pt>
                <c:pt idx="1">
                  <c:v>43678.041666666664</c:v>
                </c:pt>
                <c:pt idx="2">
                  <c:v>43678.083333333336</c:v>
                </c:pt>
                <c:pt idx="3">
                  <c:v>43678.125</c:v>
                </c:pt>
                <c:pt idx="4">
                  <c:v>43678.166666666664</c:v>
                </c:pt>
                <c:pt idx="5">
                  <c:v>43678.208333333336</c:v>
                </c:pt>
                <c:pt idx="6">
                  <c:v>43678.25</c:v>
                </c:pt>
                <c:pt idx="7">
                  <c:v>43678.291666666664</c:v>
                </c:pt>
                <c:pt idx="8">
                  <c:v>43678</c:v>
                </c:pt>
                <c:pt idx="9">
                  <c:v>43678</c:v>
                </c:pt>
                <c:pt idx="10">
                  <c:v>43678</c:v>
                </c:pt>
                <c:pt idx="11">
                  <c:v>43678</c:v>
                </c:pt>
                <c:pt idx="12">
                  <c:v>43678</c:v>
                </c:pt>
                <c:pt idx="13">
                  <c:v>43678</c:v>
                </c:pt>
                <c:pt idx="14">
                  <c:v>43678</c:v>
                </c:pt>
                <c:pt idx="15">
                  <c:v>43678</c:v>
                </c:pt>
                <c:pt idx="16">
                  <c:v>43678</c:v>
                </c:pt>
                <c:pt idx="17">
                  <c:v>43678.708333333336</c:v>
                </c:pt>
                <c:pt idx="18">
                  <c:v>43678.75</c:v>
                </c:pt>
                <c:pt idx="19">
                  <c:v>43678.791666666664</c:v>
                </c:pt>
                <c:pt idx="20">
                  <c:v>43678.833333333336</c:v>
                </c:pt>
                <c:pt idx="21">
                  <c:v>43678.875</c:v>
                </c:pt>
                <c:pt idx="22">
                  <c:v>43678.916666666664</c:v>
                </c:pt>
                <c:pt idx="23">
                  <c:v>43678.958333333336</c:v>
                </c:pt>
                <c:pt idx="24">
                  <c:v>43679</c:v>
                </c:pt>
                <c:pt idx="25">
                  <c:v>43679.041666666664</c:v>
                </c:pt>
                <c:pt idx="26">
                  <c:v>43679.083333333336</c:v>
                </c:pt>
                <c:pt idx="27">
                  <c:v>43679.125</c:v>
                </c:pt>
                <c:pt idx="28">
                  <c:v>43679.166666666664</c:v>
                </c:pt>
                <c:pt idx="29">
                  <c:v>43679.208333333336</c:v>
                </c:pt>
                <c:pt idx="30">
                  <c:v>43679.25</c:v>
                </c:pt>
                <c:pt idx="31">
                  <c:v>43679.291666666664</c:v>
                </c:pt>
                <c:pt idx="32">
                  <c:v>43679.333333333336</c:v>
                </c:pt>
                <c:pt idx="33">
                  <c:v>43679</c:v>
                </c:pt>
                <c:pt idx="34">
                  <c:v>43679</c:v>
                </c:pt>
                <c:pt idx="35">
                  <c:v>43679</c:v>
                </c:pt>
                <c:pt idx="36">
                  <c:v>43679</c:v>
                </c:pt>
                <c:pt idx="37">
                  <c:v>43679</c:v>
                </c:pt>
                <c:pt idx="38">
                  <c:v>43679</c:v>
                </c:pt>
                <c:pt idx="39">
                  <c:v>43679</c:v>
                </c:pt>
                <c:pt idx="40">
                  <c:v>43679</c:v>
                </c:pt>
                <c:pt idx="41">
                  <c:v>43679.708333333336</c:v>
                </c:pt>
                <c:pt idx="42">
                  <c:v>43679.75</c:v>
                </c:pt>
                <c:pt idx="43">
                  <c:v>43679.791666666664</c:v>
                </c:pt>
                <c:pt idx="44">
                  <c:v>43679.833333333336</c:v>
                </c:pt>
                <c:pt idx="45">
                  <c:v>43679</c:v>
                </c:pt>
                <c:pt idx="46">
                  <c:v>43679.916666666664</c:v>
                </c:pt>
                <c:pt idx="47">
                  <c:v>43679.958333333336</c:v>
                </c:pt>
                <c:pt idx="48">
                  <c:v>43680</c:v>
                </c:pt>
                <c:pt idx="49">
                  <c:v>43680.041666666664</c:v>
                </c:pt>
                <c:pt idx="50">
                  <c:v>43680.083333333336</c:v>
                </c:pt>
                <c:pt idx="51">
                  <c:v>43680.125</c:v>
                </c:pt>
                <c:pt idx="52">
                  <c:v>43680.166666666664</c:v>
                </c:pt>
                <c:pt idx="53">
                  <c:v>43680.208333333336</c:v>
                </c:pt>
                <c:pt idx="54">
                  <c:v>43680.25</c:v>
                </c:pt>
                <c:pt idx="55">
                  <c:v>43680.291666666664</c:v>
                </c:pt>
                <c:pt idx="56">
                  <c:v>43680.333333333336</c:v>
                </c:pt>
                <c:pt idx="57">
                  <c:v>43680.375</c:v>
                </c:pt>
                <c:pt idx="58">
                  <c:v>43680.416666666664</c:v>
                </c:pt>
                <c:pt idx="59">
                  <c:v>43680.458333333336</c:v>
                </c:pt>
                <c:pt idx="60">
                  <c:v>43680.5</c:v>
                </c:pt>
                <c:pt idx="61">
                  <c:v>43680.541666666664</c:v>
                </c:pt>
                <c:pt idx="62">
                  <c:v>43680.583333333336</c:v>
                </c:pt>
                <c:pt idx="63">
                  <c:v>43680.625</c:v>
                </c:pt>
                <c:pt idx="64">
                  <c:v>43680.666666666664</c:v>
                </c:pt>
                <c:pt idx="65">
                  <c:v>43680</c:v>
                </c:pt>
                <c:pt idx="66">
                  <c:v>43680</c:v>
                </c:pt>
                <c:pt idx="67">
                  <c:v>43680.791666666664</c:v>
                </c:pt>
                <c:pt idx="68">
                  <c:v>43680.833333333336</c:v>
                </c:pt>
                <c:pt idx="69">
                  <c:v>43680.875</c:v>
                </c:pt>
                <c:pt idx="70">
                  <c:v>43680.916666666664</c:v>
                </c:pt>
                <c:pt idx="71">
                  <c:v>43680.958333333336</c:v>
                </c:pt>
              </c:numCache>
            </c:numRef>
          </c:xVal>
          <c:yVal>
            <c:numRef>
              <c:f>who!$G$26:$G$97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9008"/>
        <c:axId val="136739584"/>
      </c:scatterChart>
      <c:valAx>
        <c:axId val="136739008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136739584"/>
        <c:crosses val="autoZero"/>
        <c:crossBetween val="midCat"/>
      </c:valAx>
      <c:valAx>
        <c:axId val="136739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6739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P1</c:v>
          </c:tx>
          <c:spPr>
            <a:ln w="28575">
              <a:noFill/>
            </a:ln>
          </c:spPr>
          <c:xVal>
            <c:numRef>
              <c:f>who!$A$26:$A$97</c:f>
              <c:numCache>
                <c:formatCode>m/d/yyyy\ h:mm</c:formatCode>
                <c:ptCount val="72"/>
                <c:pt idx="0">
                  <c:v>43678</c:v>
                </c:pt>
                <c:pt idx="1">
                  <c:v>43678.041666666664</c:v>
                </c:pt>
                <c:pt idx="2">
                  <c:v>43678.083333333336</c:v>
                </c:pt>
                <c:pt idx="3">
                  <c:v>43678.125</c:v>
                </c:pt>
                <c:pt idx="4">
                  <c:v>43678.166666666664</c:v>
                </c:pt>
                <c:pt idx="5">
                  <c:v>43678.208333333336</c:v>
                </c:pt>
                <c:pt idx="6">
                  <c:v>43678.25</c:v>
                </c:pt>
                <c:pt idx="7">
                  <c:v>43678.291666666664</c:v>
                </c:pt>
                <c:pt idx="8">
                  <c:v>43678</c:v>
                </c:pt>
                <c:pt idx="9">
                  <c:v>43678</c:v>
                </c:pt>
                <c:pt idx="10">
                  <c:v>43678</c:v>
                </c:pt>
                <c:pt idx="11">
                  <c:v>43678</c:v>
                </c:pt>
                <c:pt idx="12">
                  <c:v>43678</c:v>
                </c:pt>
                <c:pt idx="13">
                  <c:v>43678</c:v>
                </c:pt>
                <c:pt idx="14">
                  <c:v>43678</c:v>
                </c:pt>
                <c:pt idx="15">
                  <c:v>43678</c:v>
                </c:pt>
                <c:pt idx="16">
                  <c:v>43678</c:v>
                </c:pt>
                <c:pt idx="17">
                  <c:v>43678.708333333336</c:v>
                </c:pt>
                <c:pt idx="18">
                  <c:v>43678.75</c:v>
                </c:pt>
                <c:pt idx="19">
                  <c:v>43678.791666666664</c:v>
                </c:pt>
                <c:pt idx="20">
                  <c:v>43678.833333333336</c:v>
                </c:pt>
                <c:pt idx="21">
                  <c:v>43678.875</c:v>
                </c:pt>
                <c:pt idx="22">
                  <c:v>43678.916666666664</c:v>
                </c:pt>
                <c:pt idx="23">
                  <c:v>43678.958333333336</c:v>
                </c:pt>
                <c:pt idx="24">
                  <c:v>43679</c:v>
                </c:pt>
                <c:pt idx="25">
                  <c:v>43679.041666666664</c:v>
                </c:pt>
                <c:pt idx="26">
                  <c:v>43679.083333333336</c:v>
                </c:pt>
                <c:pt idx="27">
                  <c:v>43679.125</c:v>
                </c:pt>
                <c:pt idx="28">
                  <c:v>43679.166666666664</c:v>
                </c:pt>
                <c:pt idx="29">
                  <c:v>43679.208333333336</c:v>
                </c:pt>
                <c:pt idx="30">
                  <c:v>43679.25</c:v>
                </c:pt>
                <c:pt idx="31">
                  <c:v>43679.291666666664</c:v>
                </c:pt>
                <c:pt idx="32">
                  <c:v>43679.333333333336</c:v>
                </c:pt>
                <c:pt idx="33">
                  <c:v>43679</c:v>
                </c:pt>
                <c:pt idx="34">
                  <c:v>43679</c:v>
                </c:pt>
                <c:pt idx="35">
                  <c:v>43679</c:v>
                </c:pt>
                <c:pt idx="36">
                  <c:v>43679</c:v>
                </c:pt>
                <c:pt idx="37">
                  <c:v>43679</c:v>
                </c:pt>
                <c:pt idx="38">
                  <c:v>43679</c:v>
                </c:pt>
                <c:pt idx="39">
                  <c:v>43679</c:v>
                </c:pt>
                <c:pt idx="40">
                  <c:v>43679</c:v>
                </c:pt>
                <c:pt idx="41">
                  <c:v>43679.708333333336</c:v>
                </c:pt>
                <c:pt idx="42">
                  <c:v>43679.75</c:v>
                </c:pt>
                <c:pt idx="43">
                  <c:v>43679.791666666664</c:v>
                </c:pt>
                <c:pt idx="44">
                  <c:v>43679.833333333336</c:v>
                </c:pt>
                <c:pt idx="45">
                  <c:v>43679</c:v>
                </c:pt>
                <c:pt idx="46">
                  <c:v>43679.916666666664</c:v>
                </c:pt>
                <c:pt idx="47">
                  <c:v>43679.958333333336</c:v>
                </c:pt>
                <c:pt idx="48">
                  <c:v>43680</c:v>
                </c:pt>
                <c:pt idx="49">
                  <c:v>43680.041666666664</c:v>
                </c:pt>
                <c:pt idx="50">
                  <c:v>43680.083333333336</c:v>
                </c:pt>
                <c:pt idx="51">
                  <c:v>43680.125</c:v>
                </c:pt>
                <c:pt idx="52">
                  <c:v>43680.166666666664</c:v>
                </c:pt>
                <c:pt idx="53">
                  <c:v>43680.208333333336</c:v>
                </c:pt>
                <c:pt idx="54">
                  <c:v>43680.25</c:v>
                </c:pt>
                <c:pt idx="55">
                  <c:v>43680.291666666664</c:v>
                </c:pt>
                <c:pt idx="56">
                  <c:v>43680.333333333336</c:v>
                </c:pt>
                <c:pt idx="57">
                  <c:v>43680.375</c:v>
                </c:pt>
                <c:pt idx="58">
                  <c:v>43680.416666666664</c:v>
                </c:pt>
                <c:pt idx="59">
                  <c:v>43680.458333333336</c:v>
                </c:pt>
                <c:pt idx="60">
                  <c:v>43680.5</c:v>
                </c:pt>
                <c:pt idx="61">
                  <c:v>43680.541666666664</c:v>
                </c:pt>
                <c:pt idx="62">
                  <c:v>43680.583333333336</c:v>
                </c:pt>
                <c:pt idx="63">
                  <c:v>43680.625</c:v>
                </c:pt>
                <c:pt idx="64">
                  <c:v>43680.666666666664</c:v>
                </c:pt>
                <c:pt idx="65">
                  <c:v>43680</c:v>
                </c:pt>
                <c:pt idx="66">
                  <c:v>43680</c:v>
                </c:pt>
                <c:pt idx="67">
                  <c:v>43680.791666666664</c:v>
                </c:pt>
                <c:pt idx="68">
                  <c:v>43680.833333333336</c:v>
                </c:pt>
                <c:pt idx="69">
                  <c:v>43680.875</c:v>
                </c:pt>
                <c:pt idx="70">
                  <c:v>43680.916666666664</c:v>
                </c:pt>
                <c:pt idx="71">
                  <c:v>43680.958333333336</c:v>
                </c:pt>
              </c:numCache>
            </c:numRef>
          </c:xVal>
          <c:yVal>
            <c:numRef>
              <c:f>who!$I$26:$I$97</c:f>
              <c:numCache>
                <c:formatCode>General</c:formatCode>
                <c:ptCount val="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P2</c:v>
          </c:tx>
          <c:spPr>
            <a:ln w="28575">
              <a:noFill/>
            </a:ln>
          </c:spPr>
          <c:xVal>
            <c:numRef>
              <c:f>who!$A$26:$A$97</c:f>
              <c:numCache>
                <c:formatCode>m/d/yyyy\ h:mm</c:formatCode>
                <c:ptCount val="72"/>
                <c:pt idx="0">
                  <c:v>43678</c:v>
                </c:pt>
                <c:pt idx="1">
                  <c:v>43678.041666666664</c:v>
                </c:pt>
                <c:pt idx="2">
                  <c:v>43678.083333333336</c:v>
                </c:pt>
                <c:pt idx="3">
                  <c:v>43678.125</c:v>
                </c:pt>
                <c:pt idx="4">
                  <c:v>43678.166666666664</c:v>
                </c:pt>
                <c:pt idx="5">
                  <c:v>43678.208333333336</c:v>
                </c:pt>
                <c:pt idx="6">
                  <c:v>43678.25</c:v>
                </c:pt>
                <c:pt idx="7">
                  <c:v>43678.291666666664</c:v>
                </c:pt>
                <c:pt idx="8">
                  <c:v>43678</c:v>
                </c:pt>
                <c:pt idx="9">
                  <c:v>43678</c:v>
                </c:pt>
                <c:pt idx="10">
                  <c:v>43678</c:v>
                </c:pt>
                <c:pt idx="11">
                  <c:v>43678</c:v>
                </c:pt>
                <c:pt idx="12">
                  <c:v>43678</c:v>
                </c:pt>
                <c:pt idx="13">
                  <c:v>43678</c:v>
                </c:pt>
                <c:pt idx="14">
                  <c:v>43678</c:v>
                </c:pt>
                <c:pt idx="15">
                  <c:v>43678</c:v>
                </c:pt>
                <c:pt idx="16">
                  <c:v>43678</c:v>
                </c:pt>
                <c:pt idx="17">
                  <c:v>43678.708333333336</c:v>
                </c:pt>
                <c:pt idx="18">
                  <c:v>43678.75</c:v>
                </c:pt>
                <c:pt idx="19">
                  <c:v>43678.791666666664</c:v>
                </c:pt>
                <c:pt idx="20">
                  <c:v>43678.833333333336</c:v>
                </c:pt>
                <c:pt idx="21">
                  <c:v>43678.875</c:v>
                </c:pt>
                <c:pt idx="22">
                  <c:v>43678.916666666664</c:v>
                </c:pt>
                <c:pt idx="23">
                  <c:v>43678.958333333336</c:v>
                </c:pt>
                <c:pt idx="24">
                  <c:v>43679</c:v>
                </c:pt>
                <c:pt idx="25">
                  <c:v>43679.041666666664</c:v>
                </c:pt>
                <c:pt idx="26">
                  <c:v>43679.083333333336</c:v>
                </c:pt>
                <c:pt idx="27">
                  <c:v>43679.125</c:v>
                </c:pt>
                <c:pt idx="28">
                  <c:v>43679.166666666664</c:v>
                </c:pt>
                <c:pt idx="29">
                  <c:v>43679.208333333336</c:v>
                </c:pt>
                <c:pt idx="30">
                  <c:v>43679.25</c:v>
                </c:pt>
                <c:pt idx="31">
                  <c:v>43679.291666666664</c:v>
                </c:pt>
                <c:pt idx="32">
                  <c:v>43679.333333333336</c:v>
                </c:pt>
                <c:pt idx="33">
                  <c:v>43679</c:v>
                </c:pt>
                <c:pt idx="34">
                  <c:v>43679</c:v>
                </c:pt>
                <c:pt idx="35">
                  <c:v>43679</c:v>
                </c:pt>
                <c:pt idx="36">
                  <c:v>43679</c:v>
                </c:pt>
                <c:pt idx="37">
                  <c:v>43679</c:v>
                </c:pt>
                <c:pt idx="38">
                  <c:v>43679</c:v>
                </c:pt>
                <c:pt idx="39">
                  <c:v>43679</c:v>
                </c:pt>
                <c:pt idx="40">
                  <c:v>43679</c:v>
                </c:pt>
                <c:pt idx="41">
                  <c:v>43679.708333333336</c:v>
                </c:pt>
                <c:pt idx="42">
                  <c:v>43679.75</c:v>
                </c:pt>
                <c:pt idx="43">
                  <c:v>43679.791666666664</c:v>
                </c:pt>
                <c:pt idx="44">
                  <c:v>43679.833333333336</c:v>
                </c:pt>
                <c:pt idx="45">
                  <c:v>43679</c:v>
                </c:pt>
                <c:pt idx="46">
                  <c:v>43679.916666666664</c:v>
                </c:pt>
                <c:pt idx="47">
                  <c:v>43679.958333333336</c:v>
                </c:pt>
                <c:pt idx="48">
                  <c:v>43680</c:v>
                </c:pt>
                <c:pt idx="49">
                  <c:v>43680.041666666664</c:v>
                </c:pt>
                <c:pt idx="50">
                  <c:v>43680.083333333336</c:v>
                </c:pt>
                <c:pt idx="51">
                  <c:v>43680.125</c:v>
                </c:pt>
                <c:pt idx="52">
                  <c:v>43680.166666666664</c:v>
                </c:pt>
                <c:pt idx="53">
                  <c:v>43680.208333333336</c:v>
                </c:pt>
                <c:pt idx="54">
                  <c:v>43680.25</c:v>
                </c:pt>
                <c:pt idx="55">
                  <c:v>43680.291666666664</c:v>
                </c:pt>
                <c:pt idx="56">
                  <c:v>43680.333333333336</c:v>
                </c:pt>
                <c:pt idx="57">
                  <c:v>43680.375</c:v>
                </c:pt>
                <c:pt idx="58">
                  <c:v>43680.416666666664</c:v>
                </c:pt>
                <c:pt idx="59">
                  <c:v>43680.458333333336</c:v>
                </c:pt>
                <c:pt idx="60">
                  <c:v>43680.5</c:v>
                </c:pt>
                <c:pt idx="61">
                  <c:v>43680.541666666664</c:v>
                </c:pt>
                <c:pt idx="62">
                  <c:v>43680.583333333336</c:v>
                </c:pt>
                <c:pt idx="63">
                  <c:v>43680.625</c:v>
                </c:pt>
                <c:pt idx="64">
                  <c:v>43680.666666666664</c:v>
                </c:pt>
                <c:pt idx="65">
                  <c:v>43680</c:v>
                </c:pt>
                <c:pt idx="66">
                  <c:v>43680</c:v>
                </c:pt>
                <c:pt idx="67">
                  <c:v>43680.791666666664</c:v>
                </c:pt>
                <c:pt idx="68">
                  <c:v>43680.833333333336</c:v>
                </c:pt>
                <c:pt idx="69">
                  <c:v>43680.875</c:v>
                </c:pt>
                <c:pt idx="70">
                  <c:v>43680.916666666664</c:v>
                </c:pt>
                <c:pt idx="71">
                  <c:v>43680.958333333336</c:v>
                </c:pt>
              </c:numCache>
            </c:numRef>
          </c:xVal>
          <c:yVal>
            <c:numRef>
              <c:f>who!$J$26:$J$97</c:f>
              <c:numCache>
                <c:formatCode>General</c:formatCode>
                <c:ptCount val="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P3</c:v>
          </c:tx>
          <c:spPr>
            <a:ln w="28575">
              <a:noFill/>
            </a:ln>
          </c:spPr>
          <c:xVal>
            <c:numRef>
              <c:f>who!$A$26:$A$97</c:f>
              <c:numCache>
                <c:formatCode>m/d/yyyy\ h:mm</c:formatCode>
                <c:ptCount val="72"/>
                <c:pt idx="0">
                  <c:v>43678</c:v>
                </c:pt>
                <c:pt idx="1">
                  <c:v>43678.041666666664</c:v>
                </c:pt>
                <c:pt idx="2">
                  <c:v>43678.083333333336</c:v>
                </c:pt>
                <c:pt idx="3">
                  <c:v>43678.125</c:v>
                </c:pt>
                <c:pt idx="4">
                  <c:v>43678.166666666664</c:v>
                </c:pt>
                <c:pt idx="5">
                  <c:v>43678.208333333336</c:v>
                </c:pt>
                <c:pt idx="6">
                  <c:v>43678.25</c:v>
                </c:pt>
                <c:pt idx="7">
                  <c:v>43678.291666666664</c:v>
                </c:pt>
                <c:pt idx="8">
                  <c:v>43678</c:v>
                </c:pt>
                <c:pt idx="9">
                  <c:v>43678</c:v>
                </c:pt>
                <c:pt idx="10">
                  <c:v>43678</c:v>
                </c:pt>
                <c:pt idx="11">
                  <c:v>43678</c:v>
                </c:pt>
                <c:pt idx="12">
                  <c:v>43678</c:v>
                </c:pt>
                <c:pt idx="13">
                  <c:v>43678</c:v>
                </c:pt>
                <c:pt idx="14">
                  <c:v>43678</c:v>
                </c:pt>
                <c:pt idx="15">
                  <c:v>43678</c:v>
                </c:pt>
                <c:pt idx="16">
                  <c:v>43678</c:v>
                </c:pt>
                <c:pt idx="17">
                  <c:v>43678.708333333336</c:v>
                </c:pt>
                <c:pt idx="18">
                  <c:v>43678.75</c:v>
                </c:pt>
                <c:pt idx="19">
                  <c:v>43678.791666666664</c:v>
                </c:pt>
                <c:pt idx="20">
                  <c:v>43678.833333333336</c:v>
                </c:pt>
                <c:pt idx="21">
                  <c:v>43678.875</c:v>
                </c:pt>
                <c:pt idx="22">
                  <c:v>43678.916666666664</c:v>
                </c:pt>
                <c:pt idx="23">
                  <c:v>43678.958333333336</c:v>
                </c:pt>
                <c:pt idx="24">
                  <c:v>43679</c:v>
                </c:pt>
                <c:pt idx="25">
                  <c:v>43679.041666666664</c:v>
                </c:pt>
                <c:pt idx="26">
                  <c:v>43679.083333333336</c:v>
                </c:pt>
                <c:pt idx="27">
                  <c:v>43679.125</c:v>
                </c:pt>
                <c:pt idx="28">
                  <c:v>43679.166666666664</c:v>
                </c:pt>
                <c:pt idx="29">
                  <c:v>43679.208333333336</c:v>
                </c:pt>
                <c:pt idx="30">
                  <c:v>43679.25</c:v>
                </c:pt>
                <c:pt idx="31">
                  <c:v>43679.291666666664</c:v>
                </c:pt>
                <c:pt idx="32">
                  <c:v>43679.333333333336</c:v>
                </c:pt>
                <c:pt idx="33">
                  <c:v>43679</c:v>
                </c:pt>
                <c:pt idx="34">
                  <c:v>43679</c:v>
                </c:pt>
                <c:pt idx="35">
                  <c:v>43679</c:v>
                </c:pt>
                <c:pt idx="36">
                  <c:v>43679</c:v>
                </c:pt>
                <c:pt idx="37">
                  <c:v>43679</c:v>
                </c:pt>
                <c:pt idx="38">
                  <c:v>43679</c:v>
                </c:pt>
                <c:pt idx="39">
                  <c:v>43679</c:v>
                </c:pt>
                <c:pt idx="40">
                  <c:v>43679</c:v>
                </c:pt>
                <c:pt idx="41">
                  <c:v>43679.708333333336</c:v>
                </c:pt>
                <c:pt idx="42">
                  <c:v>43679.75</c:v>
                </c:pt>
                <c:pt idx="43">
                  <c:v>43679.791666666664</c:v>
                </c:pt>
                <c:pt idx="44">
                  <c:v>43679.833333333336</c:v>
                </c:pt>
                <c:pt idx="45">
                  <c:v>43679</c:v>
                </c:pt>
                <c:pt idx="46">
                  <c:v>43679.916666666664</c:v>
                </c:pt>
                <c:pt idx="47">
                  <c:v>43679.958333333336</c:v>
                </c:pt>
                <c:pt idx="48">
                  <c:v>43680</c:v>
                </c:pt>
                <c:pt idx="49">
                  <c:v>43680.041666666664</c:v>
                </c:pt>
                <c:pt idx="50">
                  <c:v>43680.083333333336</c:v>
                </c:pt>
                <c:pt idx="51">
                  <c:v>43680.125</c:v>
                </c:pt>
                <c:pt idx="52">
                  <c:v>43680.166666666664</c:v>
                </c:pt>
                <c:pt idx="53">
                  <c:v>43680.208333333336</c:v>
                </c:pt>
                <c:pt idx="54">
                  <c:v>43680.25</c:v>
                </c:pt>
                <c:pt idx="55">
                  <c:v>43680.291666666664</c:v>
                </c:pt>
                <c:pt idx="56">
                  <c:v>43680.333333333336</c:v>
                </c:pt>
                <c:pt idx="57">
                  <c:v>43680.375</c:v>
                </c:pt>
                <c:pt idx="58">
                  <c:v>43680.416666666664</c:v>
                </c:pt>
                <c:pt idx="59">
                  <c:v>43680.458333333336</c:v>
                </c:pt>
                <c:pt idx="60">
                  <c:v>43680.5</c:v>
                </c:pt>
                <c:pt idx="61">
                  <c:v>43680.541666666664</c:v>
                </c:pt>
                <c:pt idx="62">
                  <c:v>43680.583333333336</c:v>
                </c:pt>
                <c:pt idx="63">
                  <c:v>43680.625</c:v>
                </c:pt>
                <c:pt idx="64">
                  <c:v>43680.666666666664</c:v>
                </c:pt>
                <c:pt idx="65">
                  <c:v>43680</c:v>
                </c:pt>
                <c:pt idx="66">
                  <c:v>43680</c:v>
                </c:pt>
                <c:pt idx="67">
                  <c:v>43680.791666666664</c:v>
                </c:pt>
                <c:pt idx="68">
                  <c:v>43680.833333333336</c:v>
                </c:pt>
                <c:pt idx="69">
                  <c:v>43680.875</c:v>
                </c:pt>
                <c:pt idx="70">
                  <c:v>43680.916666666664</c:v>
                </c:pt>
                <c:pt idx="71">
                  <c:v>43680.958333333336</c:v>
                </c:pt>
              </c:numCache>
            </c:numRef>
          </c:xVal>
          <c:yVal>
            <c:numRef>
              <c:f>who!$K$26:$K$97</c:f>
              <c:numCache>
                <c:formatCode>General</c:formatCode>
                <c:ptCount val="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P4</c:v>
          </c:tx>
          <c:spPr>
            <a:ln w="28575">
              <a:noFill/>
            </a:ln>
          </c:spPr>
          <c:xVal>
            <c:numRef>
              <c:f>who!$A$26:$A$97</c:f>
              <c:numCache>
                <c:formatCode>m/d/yyyy\ h:mm</c:formatCode>
                <c:ptCount val="72"/>
                <c:pt idx="0">
                  <c:v>43678</c:v>
                </c:pt>
                <c:pt idx="1">
                  <c:v>43678.041666666664</c:v>
                </c:pt>
                <c:pt idx="2">
                  <c:v>43678.083333333336</c:v>
                </c:pt>
                <c:pt idx="3">
                  <c:v>43678.125</c:v>
                </c:pt>
                <c:pt idx="4">
                  <c:v>43678.166666666664</c:v>
                </c:pt>
                <c:pt idx="5">
                  <c:v>43678.208333333336</c:v>
                </c:pt>
                <c:pt idx="6">
                  <c:v>43678.25</c:v>
                </c:pt>
                <c:pt idx="7">
                  <c:v>43678.291666666664</c:v>
                </c:pt>
                <c:pt idx="8">
                  <c:v>43678</c:v>
                </c:pt>
                <c:pt idx="9">
                  <c:v>43678</c:v>
                </c:pt>
                <c:pt idx="10">
                  <c:v>43678</c:v>
                </c:pt>
                <c:pt idx="11">
                  <c:v>43678</c:v>
                </c:pt>
                <c:pt idx="12">
                  <c:v>43678</c:v>
                </c:pt>
                <c:pt idx="13">
                  <c:v>43678</c:v>
                </c:pt>
                <c:pt idx="14">
                  <c:v>43678</c:v>
                </c:pt>
                <c:pt idx="15">
                  <c:v>43678</c:v>
                </c:pt>
                <c:pt idx="16">
                  <c:v>43678</c:v>
                </c:pt>
                <c:pt idx="17">
                  <c:v>43678.708333333336</c:v>
                </c:pt>
                <c:pt idx="18">
                  <c:v>43678.75</c:v>
                </c:pt>
                <c:pt idx="19">
                  <c:v>43678.791666666664</c:v>
                </c:pt>
                <c:pt idx="20">
                  <c:v>43678.833333333336</c:v>
                </c:pt>
                <c:pt idx="21">
                  <c:v>43678.875</c:v>
                </c:pt>
                <c:pt idx="22">
                  <c:v>43678.916666666664</c:v>
                </c:pt>
                <c:pt idx="23">
                  <c:v>43678.958333333336</c:v>
                </c:pt>
                <c:pt idx="24">
                  <c:v>43679</c:v>
                </c:pt>
                <c:pt idx="25">
                  <c:v>43679.041666666664</c:v>
                </c:pt>
                <c:pt idx="26">
                  <c:v>43679.083333333336</c:v>
                </c:pt>
                <c:pt idx="27">
                  <c:v>43679.125</c:v>
                </c:pt>
                <c:pt idx="28">
                  <c:v>43679.166666666664</c:v>
                </c:pt>
                <c:pt idx="29">
                  <c:v>43679.208333333336</c:v>
                </c:pt>
                <c:pt idx="30">
                  <c:v>43679.25</c:v>
                </c:pt>
                <c:pt idx="31">
                  <c:v>43679.291666666664</c:v>
                </c:pt>
                <c:pt idx="32">
                  <c:v>43679.333333333336</c:v>
                </c:pt>
                <c:pt idx="33">
                  <c:v>43679</c:v>
                </c:pt>
                <c:pt idx="34">
                  <c:v>43679</c:v>
                </c:pt>
                <c:pt idx="35">
                  <c:v>43679</c:v>
                </c:pt>
                <c:pt idx="36">
                  <c:v>43679</c:v>
                </c:pt>
                <c:pt idx="37">
                  <c:v>43679</c:v>
                </c:pt>
                <c:pt idx="38">
                  <c:v>43679</c:v>
                </c:pt>
                <c:pt idx="39">
                  <c:v>43679</c:v>
                </c:pt>
                <c:pt idx="40">
                  <c:v>43679</c:v>
                </c:pt>
                <c:pt idx="41">
                  <c:v>43679.708333333336</c:v>
                </c:pt>
                <c:pt idx="42">
                  <c:v>43679.75</c:v>
                </c:pt>
                <c:pt idx="43">
                  <c:v>43679.791666666664</c:v>
                </c:pt>
                <c:pt idx="44">
                  <c:v>43679.833333333336</c:v>
                </c:pt>
                <c:pt idx="45">
                  <c:v>43679</c:v>
                </c:pt>
                <c:pt idx="46">
                  <c:v>43679.916666666664</c:v>
                </c:pt>
                <c:pt idx="47">
                  <c:v>43679.958333333336</c:v>
                </c:pt>
                <c:pt idx="48">
                  <c:v>43680</c:v>
                </c:pt>
                <c:pt idx="49">
                  <c:v>43680.041666666664</c:v>
                </c:pt>
                <c:pt idx="50">
                  <c:v>43680.083333333336</c:v>
                </c:pt>
                <c:pt idx="51">
                  <c:v>43680.125</c:v>
                </c:pt>
                <c:pt idx="52">
                  <c:v>43680.166666666664</c:v>
                </c:pt>
                <c:pt idx="53">
                  <c:v>43680.208333333336</c:v>
                </c:pt>
                <c:pt idx="54">
                  <c:v>43680.25</c:v>
                </c:pt>
                <c:pt idx="55">
                  <c:v>43680.291666666664</c:v>
                </c:pt>
                <c:pt idx="56">
                  <c:v>43680.333333333336</c:v>
                </c:pt>
                <c:pt idx="57">
                  <c:v>43680.375</c:v>
                </c:pt>
                <c:pt idx="58">
                  <c:v>43680.416666666664</c:v>
                </c:pt>
                <c:pt idx="59">
                  <c:v>43680.458333333336</c:v>
                </c:pt>
                <c:pt idx="60">
                  <c:v>43680.5</c:v>
                </c:pt>
                <c:pt idx="61">
                  <c:v>43680.541666666664</c:v>
                </c:pt>
                <c:pt idx="62">
                  <c:v>43680.583333333336</c:v>
                </c:pt>
                <c:pt idx="63">
                  <c:v>43680.625</c:v>
                </c:pt>
                <c:pt idx="64">
                  <c:v>43680.666666666664</c:v>
                </c:pt>
                <c:pt idx="65">
                  <c:v>43680</c:v>
                </c:pt>
                <c:pt idx="66">
                  <c:v>43680</c:v>
                </c:pt>
                <c:pt idx="67">
                  <c:v>43680.791666666664</c:v>
                </c:pt>
                <c:pt idx="68">
                  <c:v>43680.833333333336</c:v>
                </c:pt>
                <c:pt idx="69">
                  <c:v>43680.875</c:v>
                </c:pt>
                <c:pt idx="70">
                  <c:v>43680.916666666664</c:v>
                </c:pt>
                <c:pt idx="71">
                  <c:v>43680.958333333336</c:v>
                </c:pt>
              </c:numCache>
            </c:numRef>
          </c:xVal>
          <c:yVal>
            <c:numRef>
              <c:f>who!$L$26:$L$97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115712"/>
        <c:axId val="250116288"/>
      </c:scatterChart>
      <c:valAx>
        <c:axId val="250115712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crossAx val="250116288"/>
        <c:crosses val="autoZero"/>
        <c:crossBetween val="midCat"/>
      </c:valAx>
      <c:valAx>
        <c:axId val="250116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250115712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tx>
            <c:v>P1</c:v>
          </c:tx>
          <c:cat>
            <c:numRef>
              <c:f>who!$A$26:$A$97</c:f>
              <c:numCache>
                <c:formatCode>m/d/yyyy\ h:mm</c:formatCode>
                <c:ptCount val="72"/>
                <c:pt idx="0">
                  <c:v>43678</c:v>
                </c:pt>
                <c:pt idx="1">
                  <c:v>43678.041666666664</c:v>
                </c:pt>
                <c:pt idx="2">
                  <c:v>43678.083333333336</c:v>
                </c:pt>
                <c:pt idx="3">
                  <c:v>43678.125</c:v>
                </c:pt>
                <c:pt idx="4">
                  <c:v>43678.166666666664</c:v>
                </c:pt>
                <c:pt idx="5">
                  <c:v>43678.208333333336</c:v>
                </c:pt>
                <c:pt idx="6">
                  <c:v>43678.25</c:v>
                </c:pt>
                <c:pt idx="7">
                  <c:v>43678.291666666664</c:v>
                </c:pt>
                <c:pt idx="8">
                  <c:v>43678</c:v>
                </c:pt>
                <c:pt idx="9">
                  <c:v>43678</c:v>
                </c:pt>
                <c:pt idx="10">
                  <c:v>43678</c:v>
                </c:pt>
                <c:pt idx="11">
                  <c:v>43678</c:v>
                </c:pt>
                <c:pt idx="12">
                  <c:v>43678</c:v>
                </c:pt>
                <c:pt idx="13">
                  <c:v>43678</c:v>
                </c:pt>
                <c:pt idx="14">
                  <c:v>43678</c:v>
                </c:pt>
                <c:pt idx="15">
                  <c:v>43678</c:v>
                </c:pt>
                <c:pt idx="16">
                  <c:v>43678</c:v>
                </c:pt>
                <c:pt idx="17">
                  <c:v>43678.708333333336</c:v>
                </c:pt>
                <c:pt idx="18">
                  <c:v>43678.75</c:v>
                </c:pt>
                <c:pt idx="19">
                  <c:v>43678.791666666664</c:v>
                </c:pt>
                <c:pt idx="20">
                  <c:v>43678.833333333336</c:v>
                </c:pt>
                <c:pt idx="21">
                  <c:v>43678.875</c:v>
                </c:pt>
                <c:pt idx="22">
                  <c:v>43678.916666666664</c:v>
                </c:pt>
                <c:pt idx="23">
                  <c:v>43678.958333333336</c:v>
                </c:pt>
                <c:pt idx="24">
                  <c:v>43679</c:v>
                </c:pt>
                <c:pt idx="25">
                  <c:v>43679.041666666664</c:v>
                </c:pt>
                <c:pt idx="26">
                  <c:v>43679.083333333336</c:v>
                </c:pt>
                <c:pt idx="27">
                  <c:v>43679.125</c:v>
                </c:pt>
                <c:pt idx="28">
                  <c:v>43679.166666666664</c:v>
                </c:pt>
                <c:pt idx="29">
                  <c:v>43679.208333333336</c:v>
                </c:pt>
                <c:pt idx="30">
                  <c:v>43679.25</c:v>
                </c:pt>
                <c:pt idx="31">
                  <c:v>43679.291666666664</c:v>
                </c:pt>
                <c:pt idx="32">
                  <c:v>43679.333333333336</c:v>
                </c:pt>
                <c:pt idx="33">
                  <c:v>43679</c:v>
                </c:pt>
                <c:pt idx="34">
                  <c:v>43679</c:v>
                </c:pt>
                <c:pt idx="35">
                  <c:v>43679</c:v>
                </c:pt>
                <c:pt idx="36">
                  <c:v>43679</c:v>
                </c:pt>
                <c:pt idx="37">
                  <c:v>43679</c:v>
                </c:pt>
                <c:pt idx="38">
                  <c:v>43679</c:v>
                </c:pt>
                <c:pt idx="39">
                  <c:v>43679</c:v>
                </c:pt>
                <c:pt idx="40">
                  <c:v>43679</c:v>
                </c:pt>
                <c:pt idx="41">
                  <c:v>43679.708333333336</c:v>
                </c:pt>
                <c:pt idx="42">
                  <c:v>43679.75</c:v>
                </c:pt>
                <c:pt idx="43">
                  <c:v>43679.791666666664</c:v>
                </c:pt>
                <c:pt idx="44">
                  <c:v>43679.833333333336</c:v>
                </c:pt>
                <c:pt idx="45">
                  <c:v>43679</c:v>
                </c:pt>
                <c:pt idx="46">
                  <c:v>43679.916666666664</c:v>
                </c:pt>
                <c:pt idx="47">
                  <c:v>43679.958333333336</c:v>
                </c:pt>
                <c:pt idx="48">
                  <c:v>43680</c:v>
                </c:pt>
                <c:pt idx="49">
                  <c:v>43680.041666666664</c:v>
                </c:pt>
                <c:pt idx="50">
                  <c:v>43680.083333333336</c:v>
                </c:pt>
                <c:pt idx="51">
                  <c:v>43680.125</c:v>
                </c:pt>
                <c:pt idx="52">
                  <c:v>43680.166666666664</c:v>
                </c:pt>
                <c:pt idx="53">
                  <c:v>43680.208333333336</c:v>
                </c:pt>
                <c:pt idx="54">
                  <c:v>43680.25</c:v>
                </c:pt>
                <c:pt idx="55">
                  <c:v>43680.291666666664</c:v>
                </c:pt>
                <c:pt idx="56">
                  <c:v>43680.333333333336</c:v>
                </c:pt>
                <c:pt idx="57">
                  <c:v>43680.375</c:v>
                </c:pt>
                <c:pt idx="58">
                  <c:v>43680.416666666664</c:v>
                </c:pt>
                <c:pt idx="59">
                  <c:v>43680.458333333336</c:v>
                </c:pt>
                <c:pt idx="60">
                  <c:v>43680.5</c:v>
                </c:pt>
                <c:pt idx="61">
                  <c:v>43680.541666666664</c:v>
                </c:pt>
                <c:pt idx="62">
                  <c:v>43680.583333333336</c:v>
                </c:pt>
                <c:pt idx="63">
                  <c:v>43680.625</c:v>
                </c:pt>
                <c:pt idx="64">
                  <c:v>43680.666666666664</c:v>
                </c:pt>
                <c:pt idx="65">
                  <c:v>43680</c:v>
                </c:pt>
                <c:pt idx="66">
                  <c:v>43680</c:v>
                </c:pt>
                <c:pt idx="67">
                  <c:v>43680.791666666664</c:v>
                </c:pt>
                <c:pt idx="68">
                  <c:v>43680.833333333336</c:v>
                </c:pt>
                <c:pt idx="69">
                  <c:v>43680.875</c:v>
                </c:pt>
                <c:pt idx="70">
                  <c:v>43680.916666666664</c:v>
                </c:pt>
                <c:pt idx="71">
                  <c:v>43680.958333333336</c:v>
                </c:pt>
              </c:numCache>
            </c:numRef>
          </c:cat>
          <c:val>
            <c:numRef>
              <c:f>who!$I$26:$I$97</c:f>
              <c:numCache>
                <c:formatCode>General</c:formatCode>
                <c:ptCount val="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</c:numCache>
            </c:numRef>
          </c:val>
        </c:ser>
        <c:ser>
          <c:idx val="1"/>
          <c:order val="1"/>
          <c:tx>
            <c:v>P2</c:v>
          </c:tx>
          <c:cat>
            <c:numRef>
              <c:f>who!$A$26:$A$97</c:f>
              <c:numCache>
                <c:formatCode>m/d/yyyy\ h:mm</c:formatCode>
                <c:ptCount val="72"/>
                <c:pt idx="0">
                  <c:v>43678</c:v>
                </c:pt>
                <c:pt idx="1">
                  <c:v>43678.041666666664</c:v>
                </c:pt>
                <c:pt idx="2">
                  <c:v>43678.083333333336</c:v>
                </c:pt>
                <c:pt idx="3">
                  <c:v>43678.125</c:v>
                </c:pt>
                <c:pt idx="4">
                  <c:v>43678.166666666664</c:v>
                </c:pt>
                <c:pt idx="5">
                  <c:v>43678.208333333336</c:v>
                </c:pt>
                <c:pt idx="6">
                  <c:v>43678.25</c:v>
                </c:pt>
                <c:pt idx="7">
                  <c:v>43678.291666666664</c:v>
                </c:pt>
                <c:pt idx="8">
                  <c:v>43678</c:v>
                </c:pt>
                <c:pt idx="9">
                  <c:v>43678</c:v>
                </c:pt>
                <c:pt idx="10">
                  <c:v>43678</c:v>
                </c:pt>
                <c:pt idx="11">
                  <c:v>43678</c:v>
                </c:pt>
                <c:pt idx="12">
                  <c:v>43678</c:v>
                </c:pt>
                <c:pt idx="13">
                  <c:v>43678</c:v>
                </c:pt>
                <c:pt idx="14">
                  <c:v>43678</c:v>
                </c:pt>
                <c:pt idx="15">
                  <c:v>43678</c:v>
                </c:pt>
                <c:pt idx="16">
                  <c:v>43678</c:v>
                </c:pt>
                <c:pt idx="17">
                  <c:v>43678.708333333336</c:v>
                </c:pt>
                <c:pt idx="18">
                  <c:v>43678.75</c:v>
                </c:pt>
                <c:pt idx="19">
                  <c:v>43678.791666666664</c:v>
                </c:pt>
                <c:pt idx="20">
                  <c:v>43678.833333333336</c:v>
                </c:pt>
                <c:pt idx="21">
                  <c:v>43678.875</c:v>
                </c:pt>
                <c:pt idx="22">
                  <c:v>43678.916666666664</c:v>
                </c:pt>
                <c:pt idx="23">
                  <c:v>43678.958333333336</c:v>
                </c:pt>
                <c:pt idx="24">
                  <c:v>43679</c:v>
                </c:pt>
                <c:pt idx="25">
                  <c:v>43679.041666666664</c:v>
                </c:pt>
                <c:pt idx="26">
                  <c:v>43679.083333333336</c:v>
                </c:pt>
                <c:pt idx="27">
                  <c:v>43679.125</c:v>
                </c:pt>
                <c:pt idx="28">
                  <c:v>43679.166666666664</c:v>
                </c:pt>
                <c:pt idx="29">
                  <c:v>43679.208333333336</c:v>
                </c:pt>
                <c:pt idx="30">
                  <c:v>43679.25</c:v>
                </c:pt>
                <c:pt idx="31">
                  <c:v>43679.291666666664</c:v>
                </c:pt>
                <c:pt idx="32">
                  <c:v>43679.333333333336</c:v>
                </c:pt>
                <c:pt idx="33">
                  <c:v>43679</c:v>
                </c:pt>
                <c:pt idx="34">
                  <c:v>43679</c:v>
                </c:pt>
                <c:pt idx="35">
                  <c:v>43679</c:v>
                </c:pt>
                <c:pt idx="36">
                  <c:v>43679</c:v>
                </c:pt>
                <c:pt idx="37">
                  <c:v>43679</c:v>
                </c:pt>
                <c:pt idx="38">
                  <c:v>43679</c:v>
                </c:pt>
                <c:pt idx="39">
                  <c:v>43679</c:v>
                </c:pt>
                <c:pt idx="40">
                  <c:v>43679</c:v>
                </c:pt>
                <c:pt idx="41">
                  <c:v>43679.708333333336</c:v>
                </c:pt>
                <c:pt idx="42">
                  <c:v>43679.75</c:v>
                </c:pt>
                <c:pt idx="43">
                  <c:v>43679.791666666664</c:v>
                </c:pt>
                <c:pt idx="44">
                  <c:v>43679.833333333336</c:v>
                </c:pt>
                <c:pt idx="45">
                  <c:v>43679</c:v>
                </c:pt>
                <c:pt idx="46">
                  <c:v>43679.916666666664</c:v>
                </c:pt>
                <c:pt idx="47">
                  <c:v>43679.958333333336</c:v>
                </c:pt>
                <c:pt idx="48">
                  <c:v>43680</c:v>
                </c:pt>
                <c:pt idx="49">
                  <c:v>43680.041666666664</c:v>
                </c:pt>
                <c:pt idx="50">
                  <c:v>43680.083333333336</c:v>
                </c:pt>
                <c:pt idx="51">
                  <c:v>43680.125</c:v>
                </c:pt>
                <c:pt idx="52">
                  <c:v>43680.166666666664</c:v>
                </c:pt>
                <c:pt idx="53">
                  <c:v>43680.208333333336</c:v>
                </c:pt>
                <c:pt idx="54">
                  <c:v>43680.25</c:v>
                </c:pt>
                <c:pt idx="55">
                  <c:v>43680.291666666664</c:v>
                </c:pt>
                <c:pt idx="56">
                  <c:v>43680.333333333336</c:v>
                </c:pt>
                <c:pt idx="57">
                  <c:v>43680.375</c:v>
                </c:pt>
                <c:pt idx="58">
                  <c:v>43680.416666666664</c:v>
                </c:pt>
                <c:pt idx="59">
                  <c:v>43680.458333333336</c:v>
                </c:pt>
                <c:pt idx="60">
                  <c:v>43680.5</c:v>
                </c:pt>
                <c:pt idx="61">
                  <c:v>43680.541666666664</c:v>
                </c:pt>
                <c:pt idx="62">
                  <c:v>43680.583333333336</c:v>
                </c:pt>
                <c:pt idx="63">
                  <c:v>43680.625</c:v>
                </c:pt>
                <c:pt idx="64">
                  <c:v>43680.666666666664</c:v>
                </c:pt>
                <c:pt idx="65">
                  <c:v>43680</c:v>
                </c:pt>
                <c:pt idx="66">
                  <c:v>43680</c:v>
                </c:pt>
                <c:pt idx="67">
                  <c:v>43680.791666666664</c:v>
                </c:pt>
                <c:pt idx="68">
                  <c:v>43680.833333333336</c:v>
                </c:pt>
                <c:pt idx="69">
                  <c:v>43680.875</c:v>
                </c:pt>
                <c:pt idx="70">
                  <c:v>43680.916666666664</c:v>
                </c:pt>
                <c:pt idx="71">
                  <c:v>43680.958333333336</c:v>
                </c:pt>
              </c:numCache>
            </c:numRef>
          </c:cat>
          <c:val>
            <c:numRef>
              <c:f>who!$J$26:$J$97</c:f>
              <c:numCache>
                <c:formatCode>General</c:formatCode>
                <c:ptCount val="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</c:ser>
        <c:ser>
          <c:idx val="2"/>
          <c:order val="2"/>
          <c:tx>
            <c:v>P3</c:v>
          </c:tx>
          <c:cat>
            <c:numRef>
              <c:f>who!$A$26:$A$97</c:f>
              <c:numCache>
                <c:formatCode>m/d/yyyy\ h:mm</c:formatCode>
                <c:ptCount val="72"/>
                <c:pt idx="0">
                  <c:v>43678</c:v>
                </c:pt>
                <c:pt idx="1">
                  <c:v>43678.041666666664</c:v>
                </c:pt>
                <c:pt idx="2">
                  <c:v>43678.083333333336</c:v>
                </c:pt>
                <c:pt idx="3">
                  <c:v>43678.125</c:v>
                </c:pt>
                <c:pt idx="4">
                  <c:v>43678.166666666664</c:v>
                </c:pt>
                <c:pt idx="5">
                  <c:v>43678.208333333336</c:v>
                </c:pt>
                <c:pt idx="6">
                  <c:v>43678.25</c:v>
                </c:pt>
                <c:pt idx="7">
                  <c:v>43678.291666666664</c:v>
                </c:pt>
                <c:pt idx="8">
                  <c:v>43678</c:v>
                </c:pt>
                <c:pt idx="9">
                  <c:v>43678</c:v>
                </c:pt>
                <c:pt idx="10">
                  <c:v>43678</c:v>
                </c:pt>
                <c:pt idx="11">
                  <c:v>43678</c:v>
                </c:pt>
                <c:pt idx="12">
                  <c:v>43678</c:v>
                </c:pt>
                <c:pt idx="13">
                  <c:v>43678</c:v>
                </c:pt>
                <c:pt idx="14">
                  <c:v>43678</c:v>
                </c:pt>
                <c:pt idx="15">
                  <c:v>43678</c:v>
                </c:pt>
                <c:pt idx="16">
                  <c:v>43678</c:v>
                </c:pt>
                <c:pt idx="17">
                  <c:v>43678.708333333336</c:v>
                </c:pt>
                <c:pt idx="18">
                  <c:v>43678.75</c:v>
                </c:pt>
                <c:pt idx="19">
                  <c:v>43678.791666666664</c:v>
                </c:pt>
                <c:pt idx="20">
                  <c:v>43678.833333333336</c:v>
                </c:pt>
                <c:pt idx="21">
                  <c:v>43678.875</c:v>
                </c:pt>
                <c:pt idx="22">
                  <c:v>43678.916666666664</c:v>
                </c:pt>
                <c:pt idx="23">
                  <c:v>43678.958333333336</c:v>
                </c:pt>
                <c:pt idx="24">
                  <c:v>43679</c:v>
                </c:pt>
                <c:pt idx="25">
                  <c:v>43679.041666666664</c:v>
                </c:pt>
                <c:pt idx="26">
                  <c:v>43679.083333333336</c:v>
                </c:pt>
                <c:pt idx="27">
                  <c:v>43679.125</c:v>
                </c:pt>
                <c:pt idx="28">
                  <c:v>43679.166666666664</c:v>
                </c:pt>
                <c:pt idx="29">
                  <c:v>43679.208333333336</c:v>
                </c:pt>
                <c:pt idx="30">
                  <c:v>43679.25</c:v>
                </c:pt>
                <c:pt idx="31">
                  <c:v>43679.291666666664</c:v>
                </c:pt>
                <c:pt idx="32">
                  <c:v>43679.333333333336</c:v>
                </c:pt>
                <c:pt idx="33">
                  <c:v>43679</c:v>
                </c:pt>
                <c:pt idx="34">
                  <c:v>43679</c:v>
                </c:pt>
                <c:pt idx="35">
                  <c:v>43679</c:v>
                </c:pt>
                <c:pt idx="36">
                  <c:v>43679</c:v>
                </c:pt>
                <c:pt idx="37">
                  <c:v>43679</c:v>
                </c:pt>
                <c:pt idx="38">
                  <c:v>43679</c:v>
                </c:pt>
                <c:pt idx="39">
                  <c:v>43679</c:v>
                </c:pt>
                <c:pt idx="40">
                  <c:v>43679</c:v>
                </c:pt>
                <c:pt idx="41">
                  <c:v>43679.708333333336</c:v>
                </c:pt>
                <c:pt idx="42">
                  <c:v>43679.75</c:v>
                </c:pt>
                <c:pt idx="43">
                  <c:v>43679.791666666664</c:v>
                </c:pt>
                <c:pt idx="44">
                  <c:v>43679.833333333336</c:v>
                </c:pt>
                <c:pt idx="45">
                  <c:v>43679</c:v>
                </c:pt>
                <c:pt idx="46">
                  <c:v>43679.916666666664</c:v>
                </c:pt>
                <c:pt idx="47">
                  <c:v>43679.958333333336</c:v>
                </c:pt>
                <c:pt idx="48">
                  <c:v>43680</c:v>
                </c:pt>
                <c:pt idx="49">
                  <c:v>43680.041666666664</c:v>
                </c:pt>
                <c:pt idx="50">
                  <c:v>43680.083333333336</c:v>
                </c:pt>
                <c:pt idx="51">
                  <c:v>43680.125</c:v>
                </c:pt>
                <c:pt idx="52">
                  <c:v>43680.166666666664</c:v>
                </c:pt>
                <c:pt idx="53">
                  <c:v>43680.208333333336</c:v>
                </c:pt>
                <c:pt idx="54">
                  <c:v>43680.25</c:v>
                </c:pt>
                <c:pt idx="55">
                  <c:v>43680.291666666664</c:v>
                </c:pt>
                <c:pt idx="56">
                  <c:v>43680.333333333336</c:v>
                </c:pt>
                <c:pt idx="57">
                  <c:v>43680.375</c:v>
                </c:pt>
                <c:pt idx="58">
                  <c:v>43680.416666666664</c:v>
                </c:pt>
                <c:pt idx="59">
                  <c:v>43680.458333333336</c:v>
                </c:pt>
                <c:pt idx="60">
                  <c:v>43680.5</c:v>
                </c:pt>
                <c:pt idx="61">
                  <c:v>43680.541666666664</c:v>
                </c:pt>
                <c:pt idx="62">
                  <c:v>43680.583333333336</c:v>
                </c:pt>
                <c:pt idx="63">
                  <c:v>43680.625</c:v>
                </c:pt>
                <c:pt idx="64">
                  <c:v>43680.666666666664</c:v>
                </c:pt>
                <c:pt idx="65">
                  <c:v>43680</c:v>
                </c:pt>
                <c:pt idx="66">
                  <c:v>43680</c:v>
                </c:pt>
                <c:pt idx="67">
                  <c:v>43680.791666666664</c:v>
                </c:pt>
                <c:pt idx="68">
                  <c:v>43680.833333333336</c:v>
                </c:pt>
                <c:pt idx="69">
                  <c:v>43680.875</c:v>
                </c:pt>
                <c:pt idx="70">
                  <c:v>43680.916666666664</c:v>
                </c:pt>
                <c:pt idx="71">
                  <c:v>43680.958333333336</c:v>
                </c:pt>
              </c:numCache>
            </c:numRef>
          </c:cat>
          <c:val>
            <c:numRef>
              <c:f>who!$K$26:$K$97</c:f>
              <c:numCache>
                <c:formatCode>General</c:formatCode>
                <c:ptCount val="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</c:ser>
        <c:ser>
          <c:idx val="3"/>
          <c:order val="3"/>
          <c:tx>
            <c:v>P4</c:v>
          </c:tx>
          <c:cat>
            <c:numRef>
              <c:f>who!$A$26:$A$97</c:f>
              <c:numCache>
                <c:formatCode>m/d/yyyy\ h:mm</c:formatCode>
                <c:ptCount val="72"/>
                <c:pt idx="0">
                  <c:v>43678</c:v>
                </c:pt>
                <c:pt idx="1">
                  <c:v>43678.041666666664</c:v>
                </c:pt>
                <c:pt idx="2">
                  <c:v>43678.083333333336</c:v>
                </c:pt>
                <c:pt idx="3">
                  <c:v>43678.125</c:v>
                </c:pt>
                <c:pt idx="4">
                  <c:v>43678.166666666664</c:v>
                </c:pt>
                <c:pt idx="5">
                  <c:v>43678.208333333336</c:v>
                </c:pt>
                <c:pt idx="6">
                  <c:v>43678.25</c:v>
                </c:pt>
                <c:pt idx="7">
                  <c:v>43678.291666666664</c:v>
                </c:pt>
                <c:pt idx="8">
                  <c:v>43678</c:v>
                </c:pt>
                <c:pt idx="9">
                  <c:v>43678</c:v>
                </c:pt>
                <c:pt idx="10">
                  <c:v>43678</c:v>
                </c:pt>
                <c:pt idx="11">
                  <c:v>43678</c:v>
                </c:pt>
                <c:pt idx="12">
                  <c:v>43678</c:v>
                </c:pt>
                <c:pt idx="13">
                  <c:v>43678</c:v>
                </c:pt>
                <c:pt idx="14">
                  <c:v>43678</c:v>
                </c:pt>
                <c:pt idx="15">
                  <c:v>43678</c:v>
                </c:pt>
                <c:pt idx="16">
                  <c:v>43678</c:v>
                </c:pt>
                <c:pt idx="17">
                  <c:v>43678.708333333336</c:v>
                </c:pt>
                <c:pt idx="18">
                  <c:v>43678.75</c:v>
                </c:pt>
                <c:pt idx="19">
                  <c:v>43678.791666666664</c:v>
                </c:pt>
                <c:pt idx="20">
                  <c:v>43678.833333333336</c:v>
                </c:pt>
                <c:pt idx="21">
                  <c:v>43678.875</c:v>
                </c:pt>
                <c:pt idx="22">
                  <c:v>43678.916666666664</c:v>
                </c:pt>
                <c:pt idx="23">
                  <c:v>43678.958333333336</c:v>
                </c:pt>
                <c:pt idx="24">
                  <c:v>43679</c:v>
                </c:pt>
                <c:pt idx="25">
                  <c:v>43679.041666666664</c:v>
                </c:pt>
                <c:pt idx="26">
                  <c:v>43679.083333333336</c:v>
                </c:pt>
                <c:pt idx="27">
                  <c:v>43679.125</c:v>
                </c:pt>
                <c:pt idx="28">
                  <c:v>43679.166666666664</c:v>
                </c:pt>
                <c:pt idx="29">
                  <c:v>43679.208333333336</c:v>
                </c:pt>
                <c:pt idx="30">
                  <c:v>43679.25</c:v>
                </c:pt>
                <c:pt idx="31">
                  <c:v>43679.291666666664</c:v>
                </c:pt>
                <c:pt idx="32">
                  <c:v>43679.333333333336</c:v>
                </c:pt>
                <c:pt idx="33">
                  <c:v>43679</c:v>
                </c:pt>
                <c:pt idx="34">
                  <c:v>43679</c:v>
                </c:pt>
                <c:pt idx="35">
                  <c:v>43679</c:v>
                </c:pt>
                <c:pt idx="36">
                  <c:v>43679</c:v>
                </c:pt>
                <c:pt idx="37">
                  <c:v>43679</c:v>
                </c:pt>
                <c:pt idx="38">
                  <c:v>43679</c:v>
                </c:pt>
                <c:pt idx="39">
                  <c:v>43679</c:v>
                </c:pt>
                <c:pt idx="40">
                  <c:v>43679</c:v>
                </c:pt>
                <c:pt idx="41">
                  <c:v>43679.708333333336</c:v>
                </c:pt>
                <c:pt idx="42">
                  <c:v>43679.75</c:v>
                </c:pt>
                <c:pt idx="43">
                  <c:v>43679.791666666664</c:v>
                </c:pt>
                <c:pt idx="44">
                  <c:v>43679.833333333336</c:v>
                </c:pt>
                <c:pt idx="45">
                  <c:v>43679</c:v>
                </c:pt>
                <c:pt idx="46">
                  <c:v>43679.916666666664</c:v>
                </c:pt>
                <c:pt idx="47">
                  <c:v>43679.958333333336</c:v>
                </c:pt>
                <c:pt idx="48">
                  <c:v>43680</c:v>
                </c:pt>
                <c:pt idx="49">
                  <c:v>43680.041666666664</c:v>
                </c:pt>
                <c:pt idx="50">
                  <c:v>43680.083333333336</c:v>
                </c:pt>
                <c:pt idx="51">
                  <c:v>43680.125</c:v>
                </c:pt>
                <c:pt idx="52">
                  <c:v>43680.166666666664</c:v>
                </c:pt>
                <c:pt idx="53">
                  <c:v>43680.208333333336</c:v>
                </c:pt>
                <c:pt idx="54">
                  <c:v>43680.25</c:v>
                </c:pt>
                <c:pt idx="55">
                  <c:v>43680.291666666664</c:v>
                </c:pt>
                <c:pt idx="56">
                  <c:v>43680.333333333336</c:v>
                </c:pt>
                <c:pt idx="57">
                  <c:v>43680.375</c:v>
                </c:pt>
                <c:pt idx="58">
                  <c:v>43680.416666666664</c:v>
                </c:pt>
                <c:pt idx="59">
                  <c:v>43680.458333333336</c:v>
                </c:pt>
                <c:pt idx="60">
                  <c:v>43680.5</c:v>
                </c:pt>
                <c:pt idx="61">
                  <c:v>43680.541666666664</c:v>
                </c:pt>
                <c:pt idx="62">
                  <c:v>43680.583333333336</c:v>
                </c:pt>
                <c:pt idx="63">
                  <c:v>43680.625</c:v>
                </c:pt>
                <c:pt idx="64">
                  <c:v>43680.666666666664</c:v>
                </c:pt>
                <c:pt idx="65">
                  <c:v>43680</c:v>
                </c:pt>
                <c:pt idx="66">
                  <c:v>43680</c:v>
                </c:pt>
                <c:pt idx="67">
                  <c:v>43680.791666666664</c:v>
                </c:pt>
                <c:pt idx="68">
                  <c:v>43680.833333333336</c:v>
                </c:pt>
                <c:pt idx="69">
                  <c:v>43680.875</c:v>
                </c:pt>
                <c:pt idx="70">
                  <c:v>43680.916666666664</c:v>
                </c:pt>
                <c:pt idx="71">
                  <c:v>43680.958333333336</c:v>
                </c:pt>
              </c:numCache>
            </c:numRef>
          </c:cat>
          <c:val>
            <c:numRef>
              <c:f>who!$L$26:$L$97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112576"/>
        <c:axId val="249893952"/>
      </c:radarChart>
      <c:catAx>
        <c:axId val="137112576"/>
        <c:scaling>
          <c:orientation val="minMax"/>
        </c:scaling>
        <c:delete val="0"/>
        <c:axPos val="b"/>
        <c:majorGridlines/>
        <c:numFmt formatCode="m/d/yyyy\ h:mm" sourceLinked="1"/>
        <c:majorTickMark val="none"/>
        <c:minorTickMark val="none"/>
        <c:tickLblPos val="nextTo"/>
        <c:crossAx val="249893952"/>
        <c:crosses val="autoZero"/>
        <c:auto val="1"/>
        <c:lblAlgn val="ctr"/>
        <c:lblOffset val="100"/>
        <c:noMultiLvlLbl val="0"/>
      </c:catAx>
      <c:valAx>
        <c:axId val="249893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3711257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power!$H$1</c:f>
              <c:strCache>
                <c:ptCount val="1"/>
                <c:pt idx="0">
                  <c:v>kw-h tot</c:v>
                </c:pt>
              </c:strCache>
            </c:strRef>
          </c:tx>
          <c:marker>
            <c:symbol val="none"/>
          </c:marker>
          <c:xVal>
            <c:numRef>
              <c:f>power!$A$2:$A$1585</c:f>
              <c:numCache>
                <c:formatCode>m/d/yyyy\ h:mm</c:formatCode>
                <c:ptCount val="1584"/>
                <c:pt idx="0">
                  <c:v>43738</c:v>
                </c:pt>
                <c:pt idx="1">
                  <c:v>43738.041666666664</c:v>
                </c:pt>
                <c:pt idx="2">
                  <c:v>43738.083333333336</c:v>
                </c:pt>
                <c:pt idx="3">
                  <c:v>43738.125</c:v>
                </c:pt>
                <c:pt idx="4">
                  <c:v>43738.166666666664</c:v>
                </c:pt>
                <c:pt idx="5">
                  <c:v>43738.208333333336</c:v>
                </c:pt>
                <c:pt idx="6">
                  <c:v>43738.25</c:v>
                </c:pt>
                <c:pt idx="7">
                  <c:v>43738.291666666664</c:v>
                </c:pt>
                <c:pt idx="8">
                  <c:v>43738.333333333336</c:v>
                </c:pt>
                <c:pt idx="9">
                  <c:v>43738.375</c:v>
                </c:pt>
                <c:pt idx="10">
                  <c:v>43738.416666666664</c:v>
                </c:pt>
                <c:pt idx="11">
                  <c:v>43738.458333333336</c:v>
                </c:pt>
                <c:pt idx="12">
                  <c:v>43738.5</c:v>
                </c:pt>
                <c:pt idx="13">
                  <c:v>43738.541666666664</c:v>
                </c:pt>
                <c:pt idx="14">
                  <c:v>43738.583333333336</c:v>
                </c:pt>
                <c:pt idx="15">
                  <c:v>43738.625</c:v>
                </c:pt>
                <c:pt idx="16">
                  <c:v>43738.666666666664</c:v>
                </c:pt>
                <c:pt idx="17">
                  <c:v>43738.708333333336</c:v>
                </c:pt>
                <c:pt idx="18">
                  <c:v>43738.75</c:v>
                </c:pt>
                <c:pt idx="19">
                  <c:v>43738.791666666664</c:v>
                </c:pt>
                <c:pt idx="20">
                  <c:v>43738.833333333336</c:v>
                </c:pt>
                <c:pt idx="21">
                  <c:v>43738.875</c:v>
                </c:pt>
                <c:pt idx="22">
                  <c:v>43738.916666666664</c:v>
                </c:pt>
                <c:pt idx="23">
                  <c:v>43738.958333333336</c:v>
                </c:pt>
                <c:pt idx="24">
                  <c:v>43739</c:v>
                </c:pt>
                <c:pt idx="25">
                  <c:v>43739.041666666664</c:v>
                </c:pt>
                <c:pt idx="26">
                  <c:v>43739.083333333336</c:v>
                </c:pt>
                <c:pt idx="27">
                  <c:v>43739.125</c:v>
                </c:pt>
                <c:pt idx="28">
                  <c:v>43739.166666666664</c:v>
                </c:pt>
                <c:pt idx="29">
                  <c:v>43739.208333333336</c:v>
                </c:pt>
                <c:pt idx="30">
                  <c:v>43739.25</c:v>
                </c:pt>
                <c:pt idx="31">
                  <c:v>43739.291666666664</c:v>
                </c:pt>
                <c:pt idx="32">
                  <c:v>43739.333333333336</c:v>
                </c:pt>
                <c:pt idx="33">
                  <c:v>43739.375</c:v>
                </c:pt>
                <c:pt idx="34">
                  <c:v>43739.416666666664</c:v>
                </c:pt>
                <c:pt idx="35">
                  <c:v>43739.458333333336</c:v>
                </c:pt>
                <c:pt idx="36">
                  <c:v>43739.5</c:v>
                </c:pt>
                <c:pt idx="37">
                  <c:v>43739.541666666664</c:v>
                </c:pt>
                <c:pt idx="38">
                  <c:v>43739.583333333336</c:v>
                </c:pt>
                <c:pt idx="39">
                  <c:v>43739.625</c:v>
                </c:pt>
                <c:pt idx="40">
                  <c:v>43739.666666666664</c:v>
                </c:pt>
                <c:pt idx="41">
                  <c:v>43739.708333333336</c:v>
                </c:pt>
                <c:pt idx="42">
                  <c:v>43739.75</c:v>
                </c:pt>
                <c:pt idx="43">
                  <c:v>43739.791666666664</c:v>
                </c:pt>
                <c:pt idx="44">
                  <c:v>43739.833333333336</c:v>
                </c:pt>
                <c:pt idx="45">
                  <c:v>43739.875</c:v>
                </c:pt>
                <c:pt idx="46">
                  <c:v>43739.916666666664</c:v>
                </c:pt>
                <c:pt idx="47">
                  <c:v>43739.958333333336</c:v>
                </c:pt>
                <c:pt idx="48">
                  <c:v>43740</c:v>
                </c:pt>
                <c:pt idx="49">
                  <c:v>43740.041666666664</c:v>
                </c:pt>
                <c:pt idx="50">
                  <c:v>43740.083333333336</c:v>
                </c:pt>
                <c:pt idx="51">
                  <c:v>43740.125</c:v>
                </c:pt>
                <c:pt idx="52">
                  <c:v>43740.166666666664</c:v>
                </c:pt>
                <c:pt idx="53">
                  <c:v>43740.208333333336</c:v>
                </c:pt>
                <c:pt idx="54">
                  <c:v>43740.25</c:v>
                </c:pt>
                <c:pt idx="55">
                  <c:v>43740.291666666664</c:v>
                </c:pt>
                <c:pt idx="56">
                  <c:v>43740.333333333336</c:v>
                </c:pt>
                <c:pt idx="57">
                  <c:v>43740.375</c:v>
                </c:pt>
                <c:pt idx="58">
                  <c:v>43740.416666666664</c:v>
                </c:pt>
                <c:pt idx="59">
                  <c:v>43740.458333333336</c:v>
                </c:pt>
                <c:pt idx="60">
                  <c:v>43740.5</c:v>
                </c:pt>
                <c:pt idx="61">
                  <c:v>43740.541666666664</c:v>
                </c:pt>
                <c:pt idx="62">
                  <c:v>43740.583333333336</c:v>
                </c:pt>
                <c:pt idx="63">
                  <c:v>43740.625</c:v>
                </c:pt>
                <c:pt idx="64">
                  <c:v>43740.666666666664</c:v>
                </c:pt>
                <c:pt idx="65">
                  <c:v>43740.708333333336</c:v>
                </c:pt>
                <c:pt idx="66">
                  <c:v>43740.75</c:v>
                </c:pt>
                <c:pt idx="67">
                  <c:v>43740.791666666664</c:v>
                </c:pt>
                <c:pt idx="68">
                  <c:v>43740.833333333336</c:v>
                </c:pt>
                <c:pt idx="69">
                  <c:v>43740.875</c:v>
                </c:pt>
                <c:pt idx="70">
                  <c:v>43740.916666666664</c:v>
                </c:pt>
                <c:pt idx="71">
                  <c:v>43740.958333333336</c:v>
                </c:pt>
                <c:pt idx="72">
                  <c:v>43741</c:v>
                </c:pt>
                <c:pt idx="73">
                  <c:v>43741.041666666664</c:v>
                </c:pt>
                <c:pt idx="74">
                  <c:v>43741.083333333336</c:v>
                </c:pt>
                <c:pt idx="75">
                  <c:v>43741.125</c:v>
                </c:pt>
                <c:pt idx="76">
                  <c:v>43741.166666666664</c:v>
                </c:pt>
                <c:pt idx="77">
                  <c:v>43741.208333333336</c:v>
                </c:pt>
                <c:pt idx="78">
                  <c:v>43741.25</c:v>
                </c:pt>
                <c:pt idx="79">
                  <c:v>43741.291666666664</c:v>
                </c:pt>
                <c:pt idx="80">
                  <c:v>43741.333333333336</c:v>
                </c:pt>
                <c:pt idx="81">
                  <c:v>43741.375</c:v>
                </c:pt>
                <c:pt idx="82">
                  <c:v>43741.416666666664</c:v>
                </c:pt>
                <c:pt idx="83">
                  <c:v>43741.458333333336</c:v>
                </c:pt>
                <c:pt idx="84">
                  <c:v>43741.5</c:v>
                </c:pt>
                <c:pt idx="85">
                  <c:v>43741.541666666664</c:v>
                </c:pt>
                <c:pt idx="86">
                  <c:v>43741.583333333336</c:v>
                </c:pt>
                <c:pt idx="87">
                  <c:v>43741.625</c:v>
                </c:pt>
                <c:pt idx="88">
                  <c:v>43741.666666666664</c:v>
                </c:pt>
                <c:pt idx="89">
                  <c:v>43741.708333333336</c:v>
                </c:pt>
                <c:pt idx="90">
                  <c:v>43741.75</c:v>
                </c:pt>
                <c:pt idx="91">
                  <c:v>43741.791666666664</c:v>
                </c:pt>
                <c:pt idx="92">
                  <c:v>43741.833333333336</c:v>
                </c:pt>
                <c:pt idx="93">
                  <c:v>43741.875</c:v>
                </c:pt>
                <c:pt idx="94">
                  <c:v>43741.916666666664</c:v>
                </c:pt>
                <c:pt idx="95">
                  <c:v>43741.958333333336</c:v>
                </c:pt>
                <c:pt idx="96">
                  <c:v>43742</c:v>
                </c:pt>
                <c:pt idx="97">
                  <c:v>43742.041666666664</c:v>
                </c:pt>
                <c:pt idx="98">
                  <c:v>43742.083333333336</c:v>
                </c:pt>
                <c:pt idx="99">
                  <c:v>43742.125</c:v>
                </c:pt>
                <c:pt idx="100">
                  <c:v>43742.166666666664</c:v>
                </c:pt>
                <c:pt idx="101">
                  <c:v>43742.208333333336</c:v>
                </c:pt>
                <c:pt idx="102">
                  <c:v>43742.25</c:v>
                </c:pt>
                <c:pt idx="103">
                  <c:v>43742.291666666664</c:v>
                </c:pt>
                <c:pt idx="104">
                  <c:v>43742.333333333336</c:v>
                </c:pt>
                <c:pt idx="105">
                  <c:v>43742.375</c:v>
                </c:pt>
                <c:pt idx="106">
                  <c:v>43742.416666666664</c:v>
                </c:pt>
                <c:pt idx="107">
                  <c:v>43742.458333333336</c:v>
                </c:pt>
                <c:pt idx="108">
                  <c:v>43742.5</c:v>
                </c:pt>
                <c:pt idx="109">
                  <c:v>43742.541666666664</c:v>
                </c:pt>
                <c:pt idx="110">
                  <c:v>43742.583333333336</c:v>
                </c:pt>
                <c:pt idx="111">
                  <c:v>43742.625</c:v>
                </c:pt>
                <c:pt idx="112">
                  <c:v>43742.666666666664</c:v>
                </c:pt>
                <c:pt idx="113">
                  <c:v>43742.708333333336</c:v>
                </c:pt>
                <c:pt idx="114">
                  <c:v>43742.75</c:v>
                </c:pt>
                <c:pt idx="115">
                  <c:v>43742.791666666664</c:v>
                </c:pt>
                <c:pt idx="116">
                  <c:v>43742.833333333336</c:v>
                </c:pt>
                <c:pt idx="117">
                  <c:v>43742.875</c:v>
                </c:pt>
                <c:pt idx="118">
                  <c:v>43742.916666666664</c:v>
                </c:pt>
                <c:pt idx="119">
                  <c:v>43742.958333333336</c:v>
                </c:pt>
                <c:pt idx="120">
                  <c:v>43743</c:v>
                </c:pt>
                <c:pt idx="121">
                  <c:v>43743.041666666664</c:v>
                </c:pt>
                <c:pt idx="122">
                  <c:v>43743.083333333336</c:v>
                </c:pt>
                <c:pt idx="123">
                  <c:v>43743.125</c:v>
                </c:pt>
                <c:pt idx="124">
                  <c:v>43743.166666666664</c:v>
                </c:pt>
                <c:pt idx="125">
                  <c:v>43743.208333333336</c:v>
                </c:pt>
                <c:pt idx="126">
                  <c:v>43743.25</c:v>
                </c:pt>
                <c:pt idx="127">
                  <c:v>43743.291666666664</c:v>
                </c:pt>
                <c:pt idx="128">
                  <c:v>43743.333333333336</c:v>
                </c:pt>
                <c:pt idx="129">
                  <c:v>43743.375</c:v>
                </c:pt>
                <c:pt idx="130">
                  <c:v>43743.416666666664</c:v>
                </c:pt>
                <c:pt idx="131">
                  <c:v>43743.458333333336</c:v>
                </c:pt>
                <c:pt idx="132">
                  <c:v>43743.5</c:v>
                </c:pt>
                <c:pt idx="133">
                  <c:v>43743.541666666664</c:v>
                </c:pt>
                <c:pt idx="134">
                  <c:v>43743.583333333336</c:v>
                </c:pt>
                <c:pt idx="135">
                  <c:v>43743.625</c:v>
                </c:pt>
                <c:pt idx="136">
                  <c:v>43743.666666666664</c:v>
                </c:pt>
                <c:pt idx="137">
                  <c:v>43743.708333333336</c:v>
                </c:pt>
                <c:pt idx="138">
                  <c:v>43743.75</c:v>
                </c:pt>
                <c:pt idx="139">
                  <c:v>43743.791666666664</c:v>
                </c:pt>
                <c:pt idx="140">
                  <c:v>43743.833333333336</c:v>
                </c:pt>
                <c:pt idx="141">
                  <c:v>43743.875</c:v>
                </c:pt>
                <c:pt idx="142">
                  <c:v>43743.916666666664</c:v>
                </c:pt>
                <c:pt idx="143">
                  <c:v>43743.958333333336</c:v>
                </c:pt>
                <c:pt idx="144">
                  <c:v>43744</c:v>
                </c:pt>
                <c:pt idx="145">
                  <c:v>43744.041666666664</c:v>
                </c:pt>
                <c:pt idx="146">
                  <c:v>43744.083333333336</c:v>
                </c:pt>
                <c:pt idx="147">
                  <c:v>43744.125</c:v>
                </c:pt>
                <c:pt idx="148">
                  <c:v>43744.166666666664</c:v>
                </c:pt>
                <c:pt idx="149">
                  <c:v>43744.208333333336</c:v>
                </c:pt>
                <c:pt idx="150">
                  <c:v>43744.25</c:v>
                </c:pt>
                <c:pt idx="151">
                  <c:v>43744.291666666664</c:v>
                </c:pt>
                <c:pt idx="152">
                  <c:v>43744.333333333336</c:v>
                </c:pt>
                <c:pt idx="153">
                  <c:v>43744.375</c:v>
                </c:pt>
                <c:pt idx="154">
                  <c:v>43744.416666666664</c:v>
                </c:pt>
                <c:pt idx="155">
                  <c:v>43744.458333333336</c:v>
                </c:pt>
                <c:pt idx="156">
                  <c:v>43744.5</c:v>
                </c:pt>
                <c:pt idx="157">
                  <c:v>43744.541666666664</c:v>
                </c:pt>
                <c:pt idx="158">
                  <c:v>43744.583333333336</c:v>
                </c:pt>
                <c:pt idx="159">
                  <c:v>43744.625</c:v>
                </c:pt>
                <c:pt idx="160">
                  <c:v>43744.666666666664</c:v>
                </c:pt>
                <c:pt idx="161">
                  <c:v>43744.708333333336</c:v>
                </c:pt>
                <c:pt idx="162">
                  <c:v>43744.75</c:v>
                </c:pt>
                <c:pt idx="163">
                  <c:v>43744.791666666664</c:v>
                </c:pt>
                <c:pt idx="164">
                  <c:v>43744.833333333336</c:v>
                </c:pt>
                <c:pt idx="165">
                  <c:v>43744.875</c:v>
                </c:pt>
                <c:pt idx="166">
                  <c:v>43744.916666666664</c:v>
                </c:pt>
                <c:pt idx="167">
                  <c:v>43744.958333333336</c:v>
                </c:pt>
                <c:pt idx="168">
                  <c:v>43745</c:v>
                </c:pt>
                <c:pt idx="169">
                  <c:v>43745.041666666664</c:v>
                </c:pt>
                <c:pt idx="170">
                  <c:v>43745.083333333336</c:v>
                </c:pt>
                <c:pt idx="171">
                  <c:v>43745.125</c:v>
                </c:pt>
                <c:pt idx="172">
                  <c:v>43745.166666666664</c:v>
                </c:pt>
                <c:pt idx="173">
                  <c:v>43745.208333333336</c:v>
                </c:pt>
                <c:pt idx="174">
                  <c:v>43745.25</c:v>
                </c:pt>
                <c:pt idx="175">
                  <c:v>43745.291666666664</c:v>
                </c:pt>
                <c:pt idx="176">
                  <c:v>43745.333333333336</c:v>
                </c:pt>
                <c:pt idx="177">
                  <c:v>43745.375</c:v>
                </c:pt>
                <c:pt idx="178">
                  <c:v>43745.416666666664</c:v>
                </c:pt>
                <c:pt idx="179">
                  <c:v>43745.458333333336</c:v>
                </c:pt>
                <c:pt idx="180">
                  <c:v>43745.5</c:v>
                </c:pt>
                <c:pt idx="181">
                  <c:v>43745.541666666664</c:v>
                </c:pt>
                <c:pt idx="182">
                  <c:v>43745.583333333336</c:v>
                </c:pt>
                <c:pt idx="183">
                  <c:v>43745.625</c:v>
                </c:pt>
                <c:pt idx="184">
                  <c:v>43745.666666666664</c:v>
                </c:pt>
                <c:pt idx="185">
                  <c:v>43745.708333333336</c:v>
                </c:pt>
                <c:pt idx="186">
                  <c:v>43745.75</c:v>
                </c:pt>
                <c:pt idx="187">
                  <c:v>43745.791666666664</c:v>
                </c:pt>
                <c:pt idx="188">
                  <c:v>43745.833333333336</c:v>
                </c:pt>
                <c:pt idx="189">
                  <c:v>43745.875</c:v>
                </c:pt>
                <c:pt idx="190">
                  <c:v>43745.916666666664</c:v>
                </c:pt>
                <c:pt idx="191">
                  <c:v>43745.958333333336</c:v>
                </c:pt>
                <c:pt idx="192">
                  <c:v>43746</c:v>
                </c:pt>
                <c:pt idx="193">
                  <c:v>43746.041666666664</c:v>
                </c:pt>
                <c:pt idx="194">
                  <c:v>43746.083333333336</c:v>
                </c:pt>
                <c:pt idx="195">
                  <c:v>43746.125</c:v>
                </c:pt>
                <c:pt idx="196">
                  <c:v>43746.166666666664</c:v>
                </c:pt>
                <c:pt idx="197">
                  <c:v>43746.208333333336</c:v>
                </c:pt>
                <c:pt idx="198">
                  <c:v>43746.25</c:v>
                </c:pt>
                <c:pt idx="199">
                  <c:v>43746.291666666664</c:v>
                </c:pt>
                <c:pt idx="200">
                  <c:v>43746.333333333336</c:v>
                </c:pt>
                <c:pt idx="201">
                  <c:v>43746.375</c:v>
                </c:pt>
                <c:pt idx="202">
                  <c:v>43746.416666666664</c:v>
                </c:pt>
                <c:pt idx="203">
                  <c:v>43746.458333333336</c:v>
                </c:pt>
                <c:pt idx="204">
                  <c:v>43746.5</c:v>
                </c:pt>
                <c:pt idx="205">
                  <c:v>43746.541666666664</c:v>
                </c:pt>
                <c:pt idx="206">
                  <c:v>43746.583333333336</c:v>
                </c:pt>
                <c:pt idx="207">
                  <c:v>43746.625</c:v>
                </c:pt>
                <c:pt idx="208">
                  <c:v>43746.666666666664</c:v>
                </c:pt>
                <c:pt idx="209">
                  <c:v>43746.708333333336</c:v>
                </c:pt>
                <c:pt idx="210">
                  <c:v>43746.75</c:v>
                </c:pt>
                <c:pt idx="211">
                  <c:v>43746.791666666664</c:v>
                </c:pt>
                <c:pt idx="212">
                  <c:v>43746.833333333336</c:v>
                </c:pt>
                <c:pt idx="213">
                  <c:v>43746.875</c:v>
                </c:pt>
                <c:pt idx="214">
                  <c:v>43746.916666666664</c:v>
                </c:pt>
                <c:pt idx="215">
                  <c:v>43746.958333333336</c:v>
                </c:pt>
                <c:pt idx="216">
                  <c:v>43747</c:v>
                </c:pt>
                <c:pt idx="217">
                  <c:v>43747.041666666664</c:v>
                </c:pt>
                <c:pt idx="218">
                  <c:v>43747.083333333336</c:v>
                </c:pt>
                <c:pt idx="219">
                  <c:v>43747.125</c:v>
                </c:pt>
                <c:pt idx="220">
                  <c:v>43747.166666666664</c:v>
                </c:pt>
                <c:pt idx="221">
                  <c:v>43747.208333333336</c:v>
                </c:pt>
                <c:pt idx="222">
                  <c:v>43747.25</c:v>
                </c:pt>
                <c:pt idx="223">
                  <c:v>43747.291666666664</c:v>
                </c:pt>
                <c:pt idx="224">
                  <c:v>43747.333333333336</c:v>
                </c:pt>
                <c:pt idx="225">
                  <c:v>43747.375</c:v>
                </c:pt>
                <c:pt idx="226">
                  <c:v>43747.416666666664</c:v>
                </c:pt>
                <c:pt idx="227">
                  <c:v>43747.458333333336</c:v>
                </c:pt>
                <c:pt idx="228">
                  <c:v>43747.5</c:v>
                </c:pt>
                <c:pt idx="229">
                  <c:v>43747.541666666664</c:v>
                </c:pt>
                <c:pt idx="230">
                  <c:v>43747.583333333336</c:v>
                </c:pt>
                <c:pt idx="231">
                  <c:v>43747.625</c:v>
                </c:pt>
                <c:pt idx="232">
                  <c:v>43747.666666666664</c:v>
                </c:pt>
                <c:pt idx="233">
                  <c:v>43747.708333333336</c:v>
                </c:pt>
                <c:pt idx="234">
                  <c:v>43747.75</c:v>
                </c:pt>
                <c:pt idx="235">
                  <c:v>43747.791666666664</c:v>
                </c:pt>
                <c:pt idx="236">
                  <c:v>43747.833333333336</c:v>
                </c:pt>
                <c:pt idx="237">
                  <c:v>43747.875</c:v>
                </c:pt>
                <c:pt idx="238">
                  <c:v>43747.916666666664</c:v>
                </c:pt>
                <c:pt idx="239">
                  <c:v>43747.958333333336</c:v>
                </c:pt>
                <c:pt idx="240">
                  <c:v>43748</c:v>
                </c:pt>
                <c:pt idx="241">
                  <c:v>43748.041666666664</c:v>
                </c:pt>
                <c:pt idx="242">
                  <c:v>43748.083333333336</c:v>
                </c:pt>
                <c:pt idx="243">
                  <c:v>43748.125</c:v>
                </c:pt>
                <c:pt idx="244">
                  <c:v>43748.166666666664</c:v>
                </c:pt>
                <c:pt idx="245">
                  <c:v>43748.208333333336</c:v>
                </c:pt>
                <c:pt idx="246">
                  <c:v>43748.25</c:v>
                </c:pt>
                <c:pt idx="247">
                  <c:v>43748.291666666664</c:v>
                </c:pt>
                <c:pt idx="248">
                  <c:v>43748.333333333336</c:v>
                </c:pt>
                <c:pt idx="249">
                  <c:v>43748.375</c:v>
                </c:pt>
                <c:pt idx="250">
                  <c:v>43748.416666666664</c:v>
                </c:pt>
                <c:pt idx="251">
                  <c:v>43748.458333333336</c:v>
                </c:pt>
                <c:pt idx="252">
                  <c:v>43748.5</c:v>
                </c:pt>
                <c:pt idx="253">
                  <c:v>43748.541666666664</c:v>
                </c:pt>
                <c:pt idx="254">
                  <c:v>43748.583333333336</c:v>
                </c:pt>
                <c:pt idx="255">
                  <c:v>43748.625</c:v>
                </c:pt>
                <c:pt idx="256">
                  <c:v>43748.666666666664</c:v>
                </c:pt>
                <c:pt idx="257">
                  <c:v>43748.708333333336</c:v>
                </c:pt>
                <c:pt idx="258">
                  <c:v>43748.75</c:v>
                </c:pt>
                <c:pt idx="259">
                  <c:v>43748.791666666664</c:v>
                </c:pt>
                <c:pt idx="260">
                  <c:v>43748.833333333336</c:v>
                </c:pt>
                <c:pt idx="261">
                  <c:v>43748.875</c:v>
                </c:pt>
                <c:pt idx="262">
                  <c:v>43748.916666666664</c:v>
                </c:pt>
                <c:pt idx="263">
                  <c:v>43748.958333333336</c:v>
                </c:pt>
                <c:pt idx="264">
                  <c:v>43749</c:v>
                </c:pt>
                <c:pt idx="265">
                  <c:v>43749.041666666664</c:v>
                </c:pt>
                <c:pt idx="266">
                  <c:v>43749.083333333336</c:v>
                </c:pt>
                <c:pt idx="267">
                  <c:v>43749.125</c:v>
                </c:pt>
                <c:pt idx="268">
                  <c:v>43749.166666666664</c:v>
                </c:pt>
                <c:pt idx="269">
                  <c:v>43749.208333333336</c:v>
                </c:pt>
                <c:pt idx="270">
                  <c:v>43749.25</c:v>
                </c:pt>
                <c:pt idx="271">
                  <c:v>43749.291666666664</c:v>
                </c:pt>
                <c:pt idx="272">
                  <c:v>43749.333333333336</c:v>
                </c:pt>
                <c:pt idx="273">
                  <c:v>43749.375</c:v>
                </c:pt>
                <c:pt idx="274">
                  <c:v>43749.416666666664</c:v>
                </c:pt>
                <c:pt idx="275">
                  <c:v>43749.458333333336</c:v>
                </c:pt>
                <c:pt idx="276">
                  <c:v>43749.5</c:v>
                </c:pt>
                <c:pt idx="277">
                  <c:v>43749.541666666664</c:v>
                </c:pt>
                <c:pt idx="278">
                  <c:v>43749.583333333336</c:v>
                </c:pt>
                <c:pt idx="279">
                  <c:v>43749.625</c:v>
                </c:pt>
                <c:pt idx="280">
                  <c:v>43749.666666666664</c:v>
                </c:pt>
                <c:pt idx="281">
                  <c:v>43749.708333333336</c:v>
                </c:pt>
                <c:pt idx="282">
                  <c:v>43749.75</c:v>
                </c:pt>
                <c:pt idx="283">
                  <c:v>43749.791666666664</c:v>
                </c:pt>
                <c:pt idx="284">
                  <c:v>43749.833333333336</c:v>
                </c:pt>
                <c:pt idx="285">
                  <c:v>43749.875</c:v>
                </c:pt>
                <c:pt idx="286">
                  <c:v>43749.916666666664</c:v>
                </c:pt>
                <c:pt idx="287">
                  <c:v>43749.958333333336</c:v>
                </c:pt>
                <c:pt idx="288">
                  <c:v>43750</c:v>
                </c:pt>
                <c:pt idx="289">
                  <c:v>43750.041666666664</c:v>
                </c:pt>
                <c:pt idx="290">
                  <c:v>43750.083333333336</c:v>
                </c:pt>
                <c:pt idx="291">
                  <c:v>43750.125</c:v>
                </c:pt>
                <c:pt idx="292">
                  <c:v>43750.166666666664</c:v>
                </c:pt>
                <c:pt idx="293">
                  <c:v>43750.208333333336</c:v>
                </c:pt>
                <c:pt idx="294">
                  <c:v>43750.25</c:v>
                </c:pt>
                <c:pt idx="295">
                  <c:v>43750.291666666664</c:v>
                </c:pt>
                <c:pt idx="296">
                  <c:v>43750.333333333336</c:v>
                </c:pt>
                <c:pt idx="297">
                  <c:v>43750.375</c:v>
                </c:pt>
                <c:pt idx="298">
                  <c:v>43750.416666666664</c:v>
                </c:pt>
                <c:pt idx="299">
                  <c:v>43750.458333333336</c:v>
                </c:pt>
                <c:pt idx="300">
                  <c:v>43750.5</c:v>
                </c:pt>
                <c:pt idx="301">
                  <c:v>43750.541666666664</c:v>
                </c:pt>
                <c:pt idx="302">
                  <c:v>43750.583333333336</c:v>
                </c:pt>
                <c:pt idx="303">
                  <c:v>43750.625</c:v>
                </c:pt>
                <c:pt idx="304">
                  <c:v>43750.666666666664</c:v>
                </c:pt>
                <c:pt idx="305">
                  <c:v>43750.708333333336</c:v>
                </c:pt>
                <c:pt idx="306">
                  <c:v>43750.75</c:v>
                </c:pt>
                <c:pt idx="307">
                  <c:v>43750.791666666664</c:v>
                </c:pt>
                <c:pt idx="308">
                  <c:v>43750.833333333336</c:v>
                </c:pt>
                <c:pt idx="309">
                  <c:v>43750.875</c:v>
                </c:pt>
                <c:pt idx="310">
                  <c:v>43750.916666666664</c:v>
                </c:pt>
                <c:pt idx="311">
                  <c:v>43750.958333333336</c:v>
                </c:pt>
                <c:pt idx="312">
                  <c:v>43751</c:v>
                </c:pt>
                <c:pt idx="313">
                  <c:v>43751.041666666664</c:v>
                </c:pt>
                <c:pt idx="314">
                  <c:v>43751.083333333336</c:v>
                </c:pt>
                <c:pt idx="315">
                  <c:v>43751.125</c:v>
                </c:pt>
                <c:pt idx="316">
                  <c:v>43751.166666666664</c:v>
                </c:pt>
                <c:pt idx="317">
                  <c:v>43751.208333333336</c:v>
                </c:pt>
                <c:pt idx="318">
                  <c:v>43751.25</c:v>
                </c:pt>
                <c:pt idx="319">
                  <c:v>43751.291666666664</c:v>
                </c:pt>
                <c:pt idx="320">
                  <c:v>43751.333333333336</c:v>
                </c:pt>
                <c:pt idx="321">
                  <c:v>43751.375</c:v>
                </c:pt>
                <c:pt idx="322">
                  <c:v>43751.416666666664</c:v>
                </c:pt>
                <c:pt idx="323">
                  <c:v>43751.458333333336</c:v>
                </c:pt>
                <c:pt idx="324">
                  <c:v>43751.5</c:v>
                </c:pt>
                <c:pt idx="325">
                  <c:v>43751.541666666664</c:v>
                </c:pt>
                <c:pt idx="326">
                  <c:v>43751.583333333336</c:v>
                </c:pt>
                <c:pt idx="327">
                  <c:v>43751.625</c:v>
                </c:pt>
                <c:pt idx="328">
                  <c:v>43751.666666666664</c:v>
                </c:pt>
                <c:pt idx="329">
                  <c:v>43751.708333333336</c:v>
                </c:pt>
                <c:pt idx="330">
                  <c:v>43751.75</c:v>
                </c:pt>
                <c:pt idx="331">
                  <c:v>43751.791666666664</c:v>
                </c:pt>
                <c:pt idx="332">
                  <c:v>43751.833333333336</c:v>
                </c:pt>
                <c:pt idx="333">
                  <c:v>43751.875</c:v>
                </c:pt>
                <c:pt idx="334">
                  <c:v>43751.916666666664</c:v>
                </c:pt>
                <c:pt idx="335">
                  <c:v>43751.958333333336</c:v>
                </c:pt>
                <c:pt idx="336">
                  <c:v>43752</c:v>
                </c:pt>
                <c:pt idx="337">
                  <c:v>43752.041666666664</c:v>
                </c:pt>
                <c:pt idx="338">
                  <c:v>43752.083333333336</c:v>
                </c:pt>
                <c:pt idx="339">
                  <c:v>43752.125</c:v>
                </c:pt>
                <c:pt idx="340">
                  <c:v>43752.166666666664</c:v>
                </c:pt>
                <c:pt idx="341">
                  <c:v>43752.208333333336</c:v>
                </c:pt>
                <c:pt idx="342">
                  <c:v>43752.25</c:v>
                </c:pt>
                <c:pt idx="343">
                  <c:v>43752.291666666664</c:v>
                </c:pt>
                <c:pt idx="344">
                  <c:v>43752.333333333336</c:v>
                </c:pt>
                <c:pt idx="345">
                  <c:v>43752.375</c:v>
                </c:pt>
                <c:pt idx="346">
                  <c:v>43752.416666666664</c:v>
                </c:pt>
                <c:pt idx="347">
                  <c:v>43752.458333333336</c:v>
                </c:pt>
                <c:pt idx="348">
                  <c:v>43752.5</c:v>
                </c:pt>
                <c:pt idx="349">
                  <c:v>43752.541666666664</c:v>
                </c:pt>
                <c:pt idx="350">
                  <c:v>43752.583333333336</c:v>
                </c:pt>
                <c:pt idx="351">
                  <c:v>43752.625</c:v>
                </c:pt>
                <c:pt idx="352">
                  <c:v>43752.666666666664</c:v>
                </c:pt>
                <c:pt idx="353">
                  <c:v>43752.708333333336</c:v>
                </c:pt>
                <c:pt idx="354">
                  <c:v>43752.75</c:v>
                </c:pt>
                <c:pt idx="355">
                  <c:v>43752.791666666664</c:v>
                </c:pt>
                <c:pt idx="356">
                  <c:v>43752.833333333336</c:v>
                </c:pt>
                <c:pt idx="357">
                  <c:v>43752.875</c:v>
                </c:pt>
                <c:pt idx="358">
                  <c:v>43752.916666666664</c:v>
                </c:pt>
                <c:pt idx="359">
                  <c:v>43752.958333333336</c:v>
                </c:pt>
                <c:pt idx="360">
                  <c:v>43753</c:v>
                </c:pt>
                <c:pt idx="361">
                  <c:v>43753.041666666664</c:v>
                </c:pt>
                <c:pt idx="362">
                  <c:v>43753.083333333336</c:v>
                </c:pt>
                <c:pt idx="363">
                  <c:v>43753.125</c:v>
                </c:pt>
                <c:pt idx="364">
                  <c:v>43753.166666666664</c:v>
                </c:pt>
                <c:pt idx="365">
                  <c:v>43753.208333333336</c:v>
                </c:pt>
                <c:pt idx="366">
                  <c:v>43753.25</c:v>
                </c:pt>
                <c:pt idx="367">
                  <c:v>43753.291666666664</c:v>
                </c:pt>
                <c:pt idx="368">
                  <c:v>43753.333333333336</c:v>
                </c:pt>
                <c:pt idx="369">
                  <c:v>43753.375</c:v>
                </c:pt>
                <c:pt idx="370">
                  <c:v>43753.416666666664</c:v>
                </c:pt>
                <c:pt idx="371">
                  <c:v>43753.458333333336</c:v>
                </c:pt>
                <c:pt idx="372">
                  <c:v>43753.5</c:v>
                </c:pt>
                <c:pt idx="373">
                  <c:v>43753.541666666664</c:v>
                </c:pt>
                <c:pt idx="374">
                  <c:v>43753.583333333336</c:v>
                </c:pt>
                <c:pt idx="375">
                  <c:v>43753.625</c:v>
                </c:pt>
                <c:pt idx="376">
                  <c:v>43753.666666666664</c:v>
                </c:pt>
                <c:pt idx="377">
                  <c:v>43753.708333333336</c:v>
                </c:pt>
                <c:pt idx="378">
                  <c:v>43753.75</c:v>
                </c:pt>
                <c:pt idx="379">
                  <c:v>43753.791666666664</c:v>
                </c:pt>
                <c:pt idx="380">
                  <c:v>43753.833333333336</c:v>
                </c:pt>
                <c:pt idx="381">
                  <c:v>43753.875</c:v>
                </c:pt>
                <c:pt idx="382">
                  <c:v>43753.916666666664</c:v>
                </c:pt>
                <c:pt idx="383">
                  <c:v>43753.958333333336</c:v>
                </c:pt>
                <c:pt idx="384">
                  <c:v>43754</c:v>
                </c:pt>
                <c:pt idx="385">
                  <c:v>43754.041666666664</c:v>
                </c:pt>
                <c:pt idx="386">
                  <c:v>43754.083333333336</c:v>
                </c:pt>
                <c:pt idx="387">
                  <c:v>43754.125</c:v>
                </c:pt>
                <c:pt idx="388">
                  <c:v>43754.166666666664</c:v>
                </c:pt>
                <c:pt idx="389">
                  <c:v>43754.208333333336</c:v>
                </c:pt>
                <c:pt idx="390">
                  <c:v>43754.25</c:v>
                </c:pt>
                <c:pt idx="391">
                  <c:v>43754.291666666664</c:v>
                </c:pt>
                <c:pt idx="392">
                  <c:v>43754.333333333336</c:v>
                </c:pt>
                <c:pt idx="393">
                  <c:v>43754.375</c:v>
                </c:pt>
                <c:pt idx="394">
                  <c:v>43754.416666666664</c:v>
                </c:pt>
                <c:pt idx="395">
                  <c:v>43754.458333333336</c:v>
                </c:pt>
                <c:pt idx="396">
                  <c:v>43754.5</c:v>
                </c:pt>
                <c:pt idx="397">
                  <c:v>43754.541666666664</c:v>
                </c:pt>
                <c:pt idx="398">
                  <c:v>43754.583333333336</c:v>
                </c:pt>
                <c:pt idx="399">
                  <c:v>43754.625</c:v>
                </c:pt>
                <c:pt idx="400">
                  <c:v>43754.666666666664</c:v>
                </c:pt>
                <c:pt idx="401">
                  <c:v>43754.708333333336</c:v>
                </c:pt>
                <c:pt idx="402">
                  <c:v>43754.75</c:v>
                </c:pt>
                <c:pt idx="403">
                  <c:v>43754.791666666664</c:v>
                </c:pt>
                <c:pt idx="404">
                  <c:v>43754.833333333336</c:v>
                </c:pt>
                <c:pt idx="405">
                  <c:v>43754.875</c:v>
                </c:pt>
                <c:pt idx="406">
                  <c:v>43754.916666666664</c:v>
                </c:pt>
                <c:pt idx="407">
                  <c:v>43754.958333333336</c:v>
                </c:pt>
                <c:pt idx="408">
                  <c:v>43755</c:v>
                </c:pt>
                <c:pt idx="409">
                  <c:v>43755.041666666664</c:v>
                </c:pt>
                <c:pt idx="410">
                  <c:v>43755.083333333336</c:v>
                </c:pt>
                <c:pt idx="411">
                  <c:v>43755.125</c:v>
                </c:pt>
                <c:pt idx="412">
                  <c:v>43755.166666666664</c:v>
                </c:pt>
                <c:pt idx="413">
                  <c:v>43755.208333333336</c:v>
                </c:pt>
                <c:pt idx="414">
                  <c:v>43755.25</c:v>
                </c:pt>
                <c:pt idx="415">
                  <c:v>43755.291666666664</c:v>
                </c:pt>
                <c:pt idx="416">
                  <c:v>43755.333333333336</c:v>
                </c:pt>
                <c:pt idx="417">
                  <c:v>43755.375</c:v>
                </c:pt>
                <c:pt idx="418">
                  <c:v>43755.416666666664</c:v>
                </c:pt>
                <c:pt idx="419">
                  <c:v>43755.458333333336</c:v>
                </c:pt>
                <c:pt idx="420">
                  <c:v>43755.5</c:v>
                </c:pt>
                <c:pt idx="421">
                  <c:v>43755.541666666664</c:v>
                </c:pt>
                <c:pt idx="422">
                  <c:v>43755.583333333336</c:v>
                </c:pt>
                <c:pt idx="423">
                  <c:v>43755.625</c:v>
                </c:pt>
                <c:pt idx="424">
                  <c:v>43755.666666666664</c:v>
                </c:pt>
                <c:pt idx="425">
                  <c:v>43755.708333333336</c:v>
                </c:pt>
                <c:pt idx="426">
                  <c:v>43755.75</c:v>
                </c:pt>
                <c:pt idx="427">
                  <c:v>43755.791666666664</c:v>
                </c:pt>
                <c:pt idx="428">
                  <c:v>43755.833333333336</c:v>
                </c:pt>
                <c:pt idx="429">
                  <c:v>43755.875</c:v>
                </c:pt>
                <c:pt idx="430">
                  <c:v>43755.916666666664</c:v>
                </c:pt>
                <c:pt idx="431">
                  <c:v>43755.958333333336</c:v>
                </c:pt>
                <c:pt idx="432">
                  <c:v>43756</c:v>
                </c:pt>
                <c:pt idx="433">
                  <c:v>43756.041666666664</c:v>
                </c:pt>
                <c:pt idx="434">
                  <c:v>43756.083333333336</c:v>
                </c:pt>
                <c:pt idx="435">
                  <c:v>43756.125</c:v>
                </c:pt>
                <c:pt idx="436">
                  <c:v>43756.166666666664</c:v>
                </c:pt>
                <c:pt idx="437">
                  <c:v>43756.208333333336</c:v>
                </c:pt>
                <c:pt idx="438">
                  <c:v>43756.25</c:v>
                </c:pt>
                <c:pt idx="439">
                  <c:v>43756.291666666664</c:v>
                </c:pt>
                <c:pt idx="440">
                  <c:v>43756.333333333336</c:v>
                </c:pt>
                <c:pt idx="441">
                  <c:v>43756.375</c:v>
                </c:pt>
                <c:pt idx="442">
                  <c:v>43756.416666666664</c:v>
                </c:pt>
                <c:pt idx="443">
                  <c:v>43756.458333333336</c:v>
                </c:pt>
                <c:pt idx="444">
                  <c:v>43756.5</c:v>
                </c:pt>
                <c:pt idx="445">
                  <c:v>43756.541666666664</c:v>
                </c:pt>
                <c:pt idx="446">
                  <c:v>43756.583333333336</c:v>
                </c:pt>
                <c:pt idx="447">
                  <c:v>43756.625</c:v>
                </c:pt>
                <c:pt idx="448">
                  <c:v>43756.666666666664</c:v>
                </c:pt>
                <c:pt idx="449">
                  <c:v>43756.708333333336</c:v>
                </c:pt>
                <c:pt idx="450">
                  <c:v>43756.75</c:v>
                </c:pt>
                <c:pt idx="451">
                  <c:v>43756.791666666664</c:v>
                </c:pt>
                <c:pt idx="452">
                  <c:v>43756.833333333336</c:v>
                </c:pt>
                <c:pt idx="453">
                  <c:v>43756.875</c:v>
                </c:pt>
                <c:pt idx="454">
                  <c:v>43756.916666666664</c:v>
                </c:pt>
                <c:pt idx="455">
                  <c:v>43756.958333333336</c:v>
                </c:pt>
                <c:pt idx="456">
                  <c:v>43757</c:v>
                </c:pt>
                <c:pt idx="457">
                  <c:v>43757.041666666664</c:v>
                </c:pt>
                <c:pt idx="458">
                  <c:v>43757.083333333336</c:v>
                </c:pt>
                <c:pt idx="459">
                  <c:v>43757.125</c:v>
                </c:pt>
                <c:pt idx="460">
                  <c:v>43757.166666666664</c:v>
                </c:pt>
                <c:pt idx="461">
                  <c:v>43757.208333333336</c:v>
                </c:pt>
                <c:pt idx="462">
                  <c:v>43757.25</c:v>
                </c:pt>
                <c:pt idx="463">
                  <c:v>43757.291666666664</c:v>
                </c:pt>
                <c:pt idx="464">
                  <c:v>43757.333333333336</c:v>
                </c:pt>
                <c:pt idx="465">
                  <c:v>43757.375</c:v>
                </c:pt>
                <c:pt idx="466">
                  <c:v>43757.416666666664</c:v>
                </c:pt>
                <c:pt idx="467">
                  <c:v>43757.458333333336</c:v>
                </c:pt>
                <c:pt idx="468">
                  <c:v>43757.5</c:v>
                </c:pt>
                <c:pt idx="469">
                  <c:v>43757.541666666664</c:v>
                </c:pt>
                <c:pt idx="470">
                  <c:v>43757.583333333336</c:v>
                </c:pt>
                <c:pt idx="471">
                  <c:v>43757.625</c:v>
                </c:pt>
                <c:pt idx="472">
                  <c:v>43757.666666666664</c:v>
                </c:pt>
                <c:pt idx="473">
                  <c:v>43757.708333333336</c:v>
                </c:pt>
                <c:pt idx="474">
                  <c:v>43757.75</c:v>
                </c:pt>
                <c:pt idx="475">
                  <c:v>43757.791666666664</c:v>
                </c:pt>
                <c:pt idx="476">
                  <c:v>43757.833333333336</c:v>
                </c:pt>
                <c:pt idx="477">
                  <c:v>43757.875</c:v>
                </c:pt>
                <c:pt idx="478">
                  <c:v>43757.916666666664</c:v>
                </c:pt>
                <c:pt idx="479">
                  <c:v>43757.958333333336</c:v>
                </c:pt>
                <c:pt idx="480">
                  <c:v>43758</c:v>
                </c:pt>
                <c:pt idx="481">
                  <c:v>43758.041666666664</c:v>
                </c:pt>
                <c:pt idx="482">
                  <c:v>43758.083333333336</c:v>
                </c:pt>
                <c:pt idx="483">
                  <c:v>43758.125</c:v>
                </c:pt>
                <c:pt idx="484">
                  <c:v>43758.166666666664</c:v>
                </c:pt>
                <c:pt idx="485">
                  <c:v>43758.208333333336</c:v>
                </c:pt>
                <c:pt idx="486">
                  <c:v>43758.25</c:v>
                </c:pt>
                <c:pt idx="487">
                  <c:v>43758.291666666664</c:v>
                </c:pt>
                <c:pt idx="488">
                  <c:v>43758.333333333336</c:v>
                </c:pt>
                <c:pt idx="489">
                  <c:v>43758.375</c:v>
                </c:pt>
                <c:pt idx="490">
                  <c:v>43758.416666666664</c:v>
                </c:pt>
                <c:pt idx="491">
                  <c:v>43758.458333333336</c:v>
                </c:pt>
                <c:pt idx="492">
                  <c:v>43758.5</c:v>
                </c:pt>
                <c:pt idx="493">
                  <c:v>43758.541666666664</c:v>
                </c:pt>
                <c:pt idx="494">
                  <c:v>43758.583333333336</c:v>
                </c:pt>
                <c:pt idx="495">
                  <c:v>43758.625</c:v>
                </c:pt>
                <c:pt idx="496">
                  <c:v>43758.666666666664</c:v>
                </c:pt>
                <c:pt idx="497">
                  <c:v>43758.708333333336</c:v>
                </c:pt>
                <c:pt idx="498">
                  <c:v>43758.75</c:v>
                </c:pt>
                <c:pt idx="499">
                  <c:v>43758.791666666664</c:v>
                </c:pt>
                <c:pt idx="500">
                  <c:v>43758.833333333336</c:v>
                </c:pt>
                <c:pt idx="501">
                  <c:v>43758.875</c:v>
                </c:pt>
                <c:pt idx="502">
                  <c:v>43758.916666666664</c:v>
                </c:pt>
                <c:pt idx="503">
                  <c:v>43758.958333333336</c:v>
                </c:pt>
                <c:pt idx="504">
                  <c:v>43759</c:v>
                </c:pt>
                <c:pt idx="505">
                  <c:v>43759.041666666664</c:v>
                </c:pt>
                <c:pt idx="506">
                  <c:v>43759.083333333336</c:v>
                </c:pt>
                <c:pt idx="507">
                  <c:v>43759.125</c:v>
                </c:pt>
                <c:pt idx="508">
                  <c:v>43759.166666666664</c:v>
                </c:pt>
                <c:pt idx="509">
                  <c:v>43759.208333333336</c:v>
                </c:pt>
                <c:pt idx="510">
                  <c:v>43759.25</c:v>
                </c:pt>
                <c:pt idx="511">
                  <c:v>43759.291666666664</c:v>
                </c:pt>
                <c:pt idx="512">
                  <c:v>43759.333333333336</c:v>
                </c:pt>
                <c:pt idx="513">
                  <c:v>43759.375</c:v>
                </c:pt>
                <c:pt idx="514">
                  <c:v>43759.416666666664</c:v>
                </c:pt>
                <c:pt idx="515">
                  <c:v>43759.458333333336</c:v>
                </c:pt>
                <c:pt idx="516">
                  <c:v>43759.5</c:v>
                </c:pt>
                <c:pt idx="517">
                  <c:v>43759.541666666664</c:v>
                </c:pt>
                <c:pt idx="518">
                  <c:v>43759.583333333336</c:v>
                </c:pt>
                <c:pt idx="519">
                  <c:v>43759.625</c:v>
                </c:pt>
                <c:pt idx="520">
                  <c:v>43759.666666666664</c:v>
                </c:pt>
                <c:pt idx="521">
                  <c:v>43759.708333333336</c:v>
                </c:pt>
                <c:pt idx="522">
                  <c:v>43759.75</c:v>
                </c:pt>
                <c:pt idx="523">
                  <c:v>43759.791666666664</c:v>
                </c:pt>
                <c:pt idx="524">
                  <c:v>43759.833333333336</c:v>
                </c:pt>
                <c:pt idx="525">
                  <c:v>43759.875</c:v>
                </c:pt>
                <c:pt idx="526">
                  <c:v>43759.916666666664</c:v>
                </c:pt>
                <c:pt idx="527">
                  <c:v>43759.958333333336</c:v>
                </c:pt>
                <c:pt idx="528">
                  <c:v>43760</c:v>
                </c:pt>
                <c:pt idx="529">
                  <c:v>43760.041666666664</c:v>
                </c:pt>
                <c:pt idx="530">
                  <c:v>43760.083333333336</c:v>
                </c:pt>
                <c:pt idx="531">
                  <c:v>43760.125</c:v>
                </c:pt>
                <c:pt idx="532">
                  <c:v>43760.166666666664</c:v>
                </c:pt>
                <c:pt idx="533">
                  <c:v>43760.208333333336</c:v>
                </c:pt>
                <c:pt idx="534">
                  <c:v>43760.25</c:v>
                </c:pt>
                <c:pt idx="535">
                  <c:v>43760.291666666664</c:v>
                </c:pt>
                <c:pt idx="536">
                  <c:v>43760.333333333336</c:v>
                </c:pt>
                <c:pt idx="537">
                  <c:v>43760.375</c:v>
                </c:pt>
                <c:pt idx="538">
                  <c:v>43760.416666666664</c:v>
                </c:pt>
                <c:pt idx="539">
                  <c:v>43760.458333333336</c:v>
                </c:pt>
                <c:pt idx="540">
                  <c:v>43760.5</c:v>
                </c:pt>
                <c:pt idx="541">
                  <c:v>43760.541666666664</c:v>
                </c:pt>
                <c:pt idx="542">
                  <c:v>43760.583333333336</c:v>
                </c:pt>
                <c:pt idx="543">
                  <c:v>43760.625</c:v>
                </c:pt>
                <c:pt idx="544">
                  <c:v>43760.666666666664</c:v>
                </c:pt>
                <c:pt idx="545">
                  <c:v>43760.708333333336</c:v>
                </c:pt>
                <c:pt idx="546">
                  <c:v>43760.75</c:v>
                </c:pt>
                <c:pt idx="547">
                  <c:v>43760.791666666664</c:v>
                </c:pt>
                <c:pt idx="548">
                  <c:v>43760.833333333336</c:v>
                </c:pt>
                <c:pt idx="549">
                  <c:v>43760.875</c:v>
                </c:pt>
                <c:pt idx="550">
                  <c:v>43760.916666666664</c:v>
                </c:pt>
                <c:pt idx="551">
                  <c:v>43760.958333333336</c:v>
                </c:pt>
                <c:pt idx="552">
                  <c:v>43761</c:v>
                </c:pt>
                <c:pt idx="553">
                  <c:v>43761.041666666664</c:v>
                </c:pt>
                <c:pt idx="554">
                  <c:v>43761.083333333336</c:v>
                </c:pt>
                <c:pt idx="555">
                  <c:v>43761.125</c:v>
                </c:pt>
                <c:pt idx="556">
                  <c:v>43761.166666666664</c:v>
                </c:pt>
                <c:pt idx="557">
                  <c:v>43761.208333333336</c:v>
                </c:pt>
                <c:pt idx="558">
                  <c:v>43761.25</c:v>
                </c:pt>
                <c:pt idx="559">
                  <c:v>43761.291666666664</c:v>
                </c:pt>
                <c:pt idx="560">
                  <c:v>43761.333333333336</c:v>
                </c:pt>
                <c:pt idx="561">
                  <c:v>43761.375</c:v>
                </c:pt>
                <c:pt idx="562">
                  <c:v>43761.416666666664</c:v>
                </c:pt>
                <c:pt idx="563">
                  <c:v>43761.458333333336</c:v>
                </c:pt>
                <c:pt idx="564">
                  <c:v>43761.5</c:v>
                </c:pt>
                <c:pt idx="565">
                  <c:v>43761.541666666664</c:v>
                </c:pt>
                <c:pt idx="566">
                  <c:v>43761.583333333336</c:v>
                </c:pt>
                <c:pt idx="567">
                  <c:v>43761.625</c:v>
                </c:pt>
                <c:pt idx="568">
                  <c:v>43761.666666666664</c:v>
                </c:pt>
                <c:pt idx="569">
                  <c:v>43761.708333333336</c:v>
                </c:pt>
                <c:pt idx="570">
                  <c:v>43761.75</c:v>
                </c:pt>
                <c:pt idx="571">
                  <c:v>43761.791666666664</c:v>
                </c:pt>
                <c:pt idx="572">
                  <c:v>43761.833333333336</c:v>
                </c:pt>
                <c:pt idx="573">
                  <c:v>43761.875</c:v>
                </c:pt>
                <c:pt idx="574">
                  <c:v>43761.916666666664</c:v>
                </c:pt>
                <c:pt idx="575">
                  <c:v>43761.958333333336</c:v>
                </c:pt>
                <c:pt idx="576">
                  <c:v>43762</c:v>
                </c:pt>
                <c:pt idx="577">
                  <c:v>43762.041666666664</c:v>
                </c:pt>
                <c:pt idx="578">
                  <c:v>43762.083333333336</c:v>
                </c:pt>
                <c:pt idx="579">
                  <c:v>43762.125</c:v>
                </c:pt>
                <c:pt idx="580">
                  <c:v>43762.166666666664</c:v>
                </c:pt>
                <c:pt idx="581">
                  <c:v>43762.208333333336</c:v>
                </c:pt>
                <c:pt idx="582">
                  <c:v>43762.25</c:v>
                </c:pt>
                <c:pt idx="583">
                  <c:v>43762.291666666664</c:v>
                </c:pt>
                <c:pt idx="584">
                  <c:v>43762.333333333336</c:v>
                </c:pt>
                <c:pt idx="585">
                  <c:v>43762.375</c:v>
                </c:pt>
                <c:pt idx="586">
                  <c:v>43762.416666666664</c:v>
                </c:pt>
                <c:pt idx="587">
                  <c:v>43762.458333333336</c:v>
                </c:pt>
                <c:pt idx="588">
                  <c:v>43762.5</c:v>
                </c:pt>
                <c:pt idx="589">
                  <c:v>43762.541666666664</c:v>
                </c:pt>
                <c:pt idx="590">
                  <c:v>43762.583333333336</c:v>
                </c:pt>
                <c:pt idx="591">
                  <c:v>43762.625</c:v>
                </c:pt>
                <c:pt idx="592">
                  <c:v>43762.666666666664</c:v>
                </c:pt>
                <c:pt idx="593">
                  <c:v>43762.708333333336</c:v>
                </c:pt>
                <c:pt idx="594">
                  <c:v>43762.75</c:v>
                </c:pt>
                <c:pt idx="595">
                  <c:v>43762.791666666664</c:v>
                </c:pt>
                <c:pt idx="596">
                  <c:v>43762.833333333336</c:v>
                </c:pt>
                <c:pt idx="597">
                  <c:v>43762.875</c:v>
                </c:pt>
                <c:pt idx="598">
                  <c:v>43762.916666666664</c:v>
                </c:pt>
                <c:pt idx="599">
                  <c:v>43762.958333333336</c:v>
                </c:pt>
                <c:pt idx="600">
                  <c:v>43763</c:v>
                </c:pt>
                <c:pt idx="601">
                  <c:v>43763.041666666664</c:v>
                </c:pt>
                <c:pt idx="602">
                  <c:v>43763.083333333336</c:v>
                </c:pt>
                <c:pt idx="603">
                  <c:v>43763.125</c:v>
                </c:pt>
                <c:pt idx="604">
                  <c:v>43763.166666666664</c:v>
                </c:pt>
                <c:pt idx="605">
                  <c:v>43763.208333333336</c:v>
                </c:pt>
                <c:pt idx="606">
                  <c:v>43763.25</c:v>
                </c:pt>
                <c:pt idx="607">
                  <c:v>43763.291666666664</c:v>
                </c:pt>
                <c:pt idx="608">
                  <c:v>43763.333333333336</c:v>
                </c:pt>
                <c:pt idx="609">
                  <c:v>43763.375</c:v>
                </c:pt>
                <c:pt idx="610">
                  <c:v>43763.416666666664</c:v>
                </c:pt>
                <c:pt idx="611">
                  <c:v>43763.458333333336</c:v>
                </c:pt>
                <c:pt idx="612">
                  <c:v>43763.5</c:v>
                </c:pt>
                <c:pt idx="613">
                  <c:v>43763.541666666664</c:v>
                </c:pt>
                <c:pt idx="614">
                  <c:v>43763.583333333336</c:v>
                </c:pt>
                <c:pt idx="615">
                  <c:v>43763.625</c:v>
                </c:pt>
                <c:pt idx="616">
                  <c:v>43763.666666666664</c:v>
                </c:pt>
                <c:pt idx="617">
                  <c:v>43763.708333333336</c:v>
                </c:pt>
                <c:pt idx="618">
                  <c:v>43763.75</c:v>
                </c:pt>
                <c:pt idx="619">
                  <c:v>43763.791666666664</c:v>
                </c:pt>
                <c:pt idx="620">
                  <c:v>43763.833333333336</c:v>
                </c:pt>
                <c:pt idx="621">
                  <c:v>43763.875</c:v>
                </c:pt>
                <c:pt idx="622">
                  <c:v>43763.916666666664</c:v>
                </c:pt>
                <c:pt idx="623">
                  <c:v>43763.958333333336</c:v>
                </c:pt>
                <c:pt idx="624">
                  <c:v>43764</c:v>
                </c:pt>
                <c:pt idx="625">
                  <c:v>43764.041666666664</c:v>
                </c:pt>
                <c:pt idx="626">
                  <c:v>43764.083333333336</c:v>
                </c:pt>
                <c:pt idx="627">
                  <c:v>43764.125</c:v>
                </c:pt>
                <c:pt idx="628">
                  <c:v>43764.166666666664</c:v>
                </c:pt>
                <c:pt idx="629">
                  <c:v>43764.208333333336</c:v>
                </c:pt>
                <c:pt idx="630">
                  <c:v>43764.25</c:v>
                </c:pt>
                <c:pt idx="631">
                  <c:v>43764.291666666664</c:v>
                </c:pt>
                <c:pt idx="632">
                  <c:v>43764.333333333336</c:v>
                </c:pt>
                <c:pt idx="633">
                  <c:v>43764.375</c:v>
                </c:pt>
                <c:pt idx="634">
                  <c:v>43764.416666666664</c:v>
                </c:pt>
                <c:pt idx="635">
                  <c:v>43764.458333333336</c:v>
                </c:pt>
                <c:pt idx="636">
                  <c:v>43764.5</c:v>
                </c:pt>
                <c:pt idx="637">
                  <c:v>43764.541666666664</c:v>
                </c:pt>
                <c:pt idx="638">
                  <c:v>43764.583333333336</c:v>
                </c:pt>
                <c:pt idx="639">
                  <c:v>43764.625</c:v>
                </c:pt>
                <c:pt idx="640">
                  <c:v>43764.666666666664</c:v>
                </c:pt>
                <c:pt idx="641">
                  <c:v>43764.708333333336</c:v>
                </c:pt>
                <c:pt idx="642">
                  <c:v>43764.75</c:v>
                </c:pt>
                <c:pt idx="643">
                  <c:v>43764.791666666664</c:v>
                </c:pt>
                <c:pt idx="644">
                  <c:v>43764.833333333336</c:v>
                </c:pt>
                <c:pt idx="645">
                  <c:v>43764.875</c:v>
                </c:pt>
                <c:pt idx="646">
                  <c:v>43764.916666666664</c:v>
                </c:pt>
                <c:pt idx="647">
                  <c:v>43764.958333333336</c:v>
                </c:pt>
                <c:pt idx="648">
                  <c:v>43765</c:v>
                </c:pt>
                <c:pt idx="649">
                  <c:v>43765.041666666664</c:v>
                </c:pt>
                <c:pt idx="650">
                  <c:v>43765.083333333336</c:v>
                </c:pt>
                <c:pt idx="651">
                  <c:v>43765.125</c:v>
                </c:pt>
                <c:pt idx="652">
                  <c:v>43765.166666666664</c:v>
                </c:pt>
                <c:pt idx="653">
                  <c:v>43765.208333333336</c:v>
                </c:pt>
                <c:pt idx="654">
                  <c:v>43765.25</c:v>
                </c:pt>
                <c:pt idx="655">
                  <c:v>43765.291666666664</c:v>
                </c:pt>
                <c:pt idx="656">
                  <c:v>43765.333333333336</c:v>
                </c:pt>
                <c:pt idx="657">
                  <c:v>43765.375</c:v>
                </c:pt>
                <c:pt idx="658">
                  <c:v>43765.416666666664</c:v>
                </c:pt>
                <c:pt idx="659">
                  <c:v>43765.458333333336</c:v>
                </c:pt>
                <c:pt idx="660">
                  <c:v>43765.5</c:v>
                </c:pt>
                <c:pt idx="661">
                  <c:v>43765.541666666664</c:v>
                </c:pt>
                <c:pt idx="662">
                  <c:v>43765.583333333336</c:v>
                </c:pt>
                <c:pt idx="663">
                  <c:v>43765.625</c:v>
                </c:pt>
                <c:pt idx="664">
                  <c:v>43765.666666666664</c:v>
                </c:pt>
                <c:pt idx="665">
                  <c:v>43765.708333333336</c:v>
                </c:pt>
                <c:pt idx="666">
                  <c:v>43765.75</c:v>
                </c:pt>
                <c:pt idx="667">
                  <c:v>43765.791666666664</c:v>
                </c:pt>
                <c:pt idx="668">
                  <c:v>43765.833333333336</c:v>
                </c:pt>
                <c:pt idx="669">
                  <c:v>43765.875</c:v>
                </c:pt>
                <c:pt idx="670">
                  <c:v>43765.916666666664</c:v>
                </c:pt>
                <c:pt idx="671">
                  <c:v>43765.958333333336</c:v>
                </c:pt>
                <c:pt idx="672">
                  <c:v>43766</c:v>
                </c:pt>
                <c:pt idx="673">
                  <c:v>43766.041666666664</c:v>
                </c:pt>
                <c:pt idx="674">
                  <c:v>43766.083333333336</c:v>
                </c:pt>
                <c:pt idx="675">
                  <c:v>43766.125</c:v>
                </c:pt>
                <c:pt idx="676">
                  <c:v>43766.166666666664</c:v>
                </c:pt>
                <c:pt idx="677">
                  <c:v>43766.208333333336</c:v>
                </c:pt>
                <c:pt idx="678">
                  <c:v>43766.25</c:v>
                </c:pt>
                <c:pt idx="679">
                  <c:v>43766.291666666664</c:v>
                </c:pt>
                <c:pt idx="680">
                  <c:v>43766.333333333336</c:v>
                </c:pt>
                <c:pt idx="681">
                  <c:v>43766.375</c:v>
                </c:pt>
                <c:pt idx="682">
                  <c:v>43766.416666666664</c:v>
                </c:pt>
                <c:pt idx="683">
                  <c:v>43766.458333333336</c:v>
                </c:pt>
                <c:pt idx="684">
                  <c:v>43766.5</c:v>
                </c:pt>
                <c:pt idx="685">
                  <c:v>43766.541666666664</c:v>
                </c:pt>
                <c:pt idx="686">
                  <c:v>43766.583333333336</c:v>
                </c:pt>
                <c:pt idx="687">
                  <c:v>43766.625</c:v>
                </c:pt>
                <c:pt idx="688">
                  <c:v>43766.666666666664</c:v>
                </c:pt>
                <c:pt idx="689">
                  <c:v>43766.708333333336</c:v>
                </c:pt>
                <c:pt idx="690">
                  <c:v>43766.75</c:v>
                </c:pt>
                <c:pt idx="691">
                  <c:v>43766.791666666664</c:v>
                </c:pt>
                <c:pt idx="692">
                  <c:v>43766.833333333336</c:v>
                </c:pt>
                <c:pt idx="693">
                  <c:v>43766.875</c:v>
                </c:pt>
                <c:pt idx="694">
                  <c:v>43766.916666666664</c:v>
                </c:pt>
                <c:pt idx="695">
                  <c:v>43766.958333333336</c:v>
                </c:pt>
                <c:pt idx="696">
                  <c:v>43767</c:v>
                </c:pt>
                <c:pt idx="697">
                  <c:v>43767.041666666664</c:v>
                </c:pt>
                <c:pt idx="698">
                  <c:v>43767.083333333336</c:v>
                </c:pt>
                <c:pt idx="699">
                  <c:v>43767.125</c:v>
                </c:pt>
                <c:pt idx="700">
                  <c:v>43767.166666666664</c:v>
                </c:pt>
                <c:pt idx="701">
                  <c:v>43767.208333333336</c:v>
                </c:pt>
                <c:pt idx="702">
                  <c:v>43767.25</c:v>
                </c:pt>
                <c:pt idx="703">
                  <c:v>43767.291666666664</c:v>
                </c:pt>
                <c:pt idx="704">
                  <c:v>43767.333333333336</c:v>
                </c:pt>
                <c:pt idx="705">
                  <c:v>43767.375</c:v>
                </c:pt>
                <c:pt idx="706">
                  <c:v>43767.416666666664</c:v>
                </c:pt>
                <c:pt idx="707">
                  <c:v>43767.458333333336</c:v>
                </c:pt>
                <c:pt idx="708">
                  <c:v>43767.5</c:v>
                </c:pt>
                <c:pt idx="709">
                  <c:v>43767.541666666664</c:v>
                </c:pt>
                <c:pt idx="710">
                  <c:v>43767.583333333336</c:v>
                </c:pt>
                <c:pt idx="711">
                  <c:v>43767.625</c:v>
                </c:pt>
                <c:pt idx="712">
                  <c:v>43767.666666666664</c:v>
                </c:pt>
                <c:pt idx="713">
                  <c:v>43767.708333333336</c:v>
                </c:pt>
                <c:pt idx="714">
                  <c:v>43767.75</c:v>
                </c:pt>
                <c:pt idx="715">
                  <c:v>43767.791666666664</c:v>
                </c:pt>
                <c:pt idx="716">
                  <c:v>43767.833333333336</c:v>
                </c:pt>
                <c:pt idx="717">
                  <c:v>43767.875</c:v>
                </c:pt>
                <c:pt idx="718">
                  <c:v>43767.916666666664</c:v>
                </c:pt>
                <c:pt idx="719">
                  <c:v>43767.958333333336</c:v>
                </c:pt>
                <c:pt idx="720">
                  <c:v>43768</c:v>
                </c:pt>
                <c:pt idx="721">
                  <c:v>43768.041666666664</c:v>
                </c:pt>
                <c:pt idx="722">
                  <c:v>43768.083333333336</c:v>
                </c:pt>
                <c:pt idx="723">
                  <c:v>43768.125</c:v>
                </c:pt>
                <c:pt idx="724">
                  <c:v>43768.166666666664</c:v>
                </c:pt>
                <c:pt idx="725">
                  <c:v>43768.208333333336</c:v>
                </c:pt>
                <c:pt idx="726">
                  <c:v>43768.25</c:v>
                </c:pt>
                <c:pt idx="727">
                  <c:v>43768.291666666664</c:v>
                </c:pt>
                <c:pt idx="728">
                  <c:v>43768.333333333336</c:v>
                </c:pt>
                <c:pt idx="729">
                  <c:v>43768.375</c:v>
                </c:pt>
                <c:pt idx="730">
                  <c:v>43768.416666666664</c:v>
                </c:pt>
                <c:pt idx="731">
                  <c:v>43768.458333333336</c:v>
                </c:pt>
                <c:pt idx="732">
                  <c:v>43768.5</c:v>
                </c:pt>
                <c:pt idx="733">
                  <c:v>43768.541666666664</c:v>
                </c:pt>
                <c:pt idx="734">
                  <c:v>43768.583333333336</c:v>
                </c:pt>
                <c:pt idx="735">
                  <c:v>43768.625</c:v>
                </c:pt>
                <c:pt idx="736">
                  <c:v>43768.666666666664</c:v>
                </c:pt>
                <c:pt idx="737">
                  <c:v>43768.708333333336</c:v>
                </c:pt>
                <c:pt idx="738">
                  <c:v>43768.75</c:v>
                </c:pt>
                <c:pt idx="739">
                  <c:v>43768.791666666664</c:v>
                </c:pt>
                <c:pt idx="740">
                  <c:v>43768.833333333336</c:v>
                </c:pt>
                <c:pt idx="741">
                  <c:v>43768.875</c:v>
                </c:pt>
                <c:pt idx="742">
                  <c:v>43768.916666666664</c:v>
                </c:pt>
                <c:pt idx="743">
                  <c:v>43768.958333333336</c:v>
                </c:pt>
                <c:pt idx="744">
                  <c:v>43769</c:v>
                </c:pt>
                <c:pt idx="745">
                  <c:v>43769.041666666664</c:v>
                </c:pt>
                <c:pt idx="746">
                  <c:v>43769.083333333336</c:v>
                </c:pt>
                <c:pt idx="747">
                  <c:v>43769.125</c:v>
                </c:pt>
                <c:pt idx="748">
                  <c:v>43769.166666666664</c:v>
                </c:pt>
                <c:pt idx="749">
                  <c:v>43769.208333333336</c:v>
                </c:pt>
                <c:pt idx="750">
                  <c:v>43769.25</c:v>
                </c:pt>
                <c:pt idx="751">
                  <c:v>43769.291666666664</c:v>
                </c:pt>
                <c:pt idx="752">
                  <c:v>43769.333333333336</c:v>
                </c:pt>
                <c:pt idx="753">
                  <c:v>43769.375</c:v>
                </c:pt>
                <c:pt idx="754">
                  <c:v>43769.416666666664</c:v>
                </c:pt>
                <c:pt idx="755">
                  <c:v>43769.458333333336</c:v>
                </c:pt>
                <c:pt idx="756">
                  <c:v>43769.5</c:v>
                </c:pt>
                <c:pt idx="757">
                  <c:v>43769.541666666664</c:v>
                </c:pt>
                <c:pt idx="758">
                  <c:v>43769.583333333336</c:v>
                </c:pt>
                <c:pt idx="759">
                  <c:v>43769.625</c:v>
                </c:pt>
                <c:pt idx="760">
                  <c:v>43769.666666666664</c:v>
                </c:pt>
                <c:pt idx="761">
                  <c:v>43769.708333333336</c:v>
                </c:pt>
                <c:pt idx="762">
                  <c:v>43769.75</c:v>
                </c:pt>
                <c:pt idx="763">
                  <c:v>43769.791666666664</c:v>
                </c:pt>
                <c:pt idx="764">
                  <c:v>43769.833333333336</c:v>
                </c:pt>
                <c:pt idx="765">
                  <c:v>43769.875</c:v>
                </c:pt>
                <c:pt idx="766">
                  <c:v>43769.916666666664</c:v>
                </c:pt>
                <c:pt idx="767">
                  <c:v>43769.958333333336</c:v>
                </c:pt>
                <c:pt idx="768">
                  <c:v>43770</c:v>
                </c:pt>
                <c:pt idx="769">
                  <c:v>43770.041666666664</c:v>
                </c:pt>
                <c:pt idx="770">
                  <c:v>43770.083333333336</c:v>
                </c:pt>
                <c:pt idx="771">
                  <c:v>43770.125</c:v>
                </c:pt>
                <c:pt idx="772">
                  <c:v>43770.166666666664</c:v>
                </c:pt>
                <c:pt idx="773">
                  <c:v>43770.208333333336</c:v>
                </c:pt>
                <c:pt idx="774">
                  <c:v>43770.25</c:v>
                </c:pt>
                <c:pt idx="775">
                  <c:v>43770.291666666664</c:v>
                </c:pt>
                <c:pt idx="776">
                  <c:v>43770.333333333336</c:v>
                </c:pt>
                <c:pt idx="777">
                  <c:v>43770.375</c:v>
                </c:pt>
                <c:pt idx="778">
                  <c:v>43770.416666666664</c:v>
                </c:pt>
                <c:pt idx="779">
                  <c:v>43770.458333333336</c:v>
                </c:pt>
                <c:pt idx="780">
                  <c:v>43770.5</c:v>
                </c:pt>
                <c:pt idx="781">
                  <c:v>43770.541666666664</c:v>
                </c:pt>
                <c:pt idx="782">
                  <c:v>43770.583333333336</c:v>
                </c:pt>
                <c:pt idx="783">
                  <c:v>43770.625</c:v>
                </c:pt>
                <c:pt idx="784">
                  <c:v>43770.666666666664</c:v>
                </c:pt>
                <c:pt idx="785">
                  <c:v>43770.708333333336</c:v>
                </c:pt>
                <c:pt idx="786">
                  <c:v>43770.75</c:v>
                </c:pt>
                <c:pt idx="787">
                  <c:v>43770.791666666664</c:v>
                </c:pt>
                <c:pt idx="788">
                  <c:v>43770.833333333336</c:v>
                </c:pt>
                <c:pt idx="789">
                  <c:v>43770.875</c:v>
                </c:pt>
                <c:pt idx="790">
                  <c:v>43770.916666666664</c:v>
                </c:pt>
                <c:pt idx="791">
                  <c:v>43770.958333333336</c:v>
                </c:pt>
                <c:pt idx="792">
                  <c:v>43771</c:v>
                </c:pt>
                <c:pt idx="793">
                  <c:v>43771.041666666664</c:v>
                </c:pt>
                <c:pt idx="794">
                  <c:v>43771.083333333336</c:v>
                </c:pt>
                <c:pt idx="795">
                  <c:v>43771.125</c:v>
                </c:pt>
                <c:pt idx="796">
                  <c:v>43771.166666666664</c:v>
                </c:pt>
                <c:pt idx="797">
                  <c:v>43771.208333333336</c:v>
                </c:pt>
                <c:pt idx="798">
                  <c:v>43771.25</c:v>
                </c:pt>
                <c:pt idx="799">
                  <c:v>43771.291666666664</c:v>
                </c:pt>
                <c:pt idx="800">
                  <c:v>43771.333333333336</c:v>
                </c:pt>
                <c:pt idx="801">
                  <c:v>43771.375</c:v>
                </c:pt>
                <c:pt idx="802">
                  <c:v>43771.416666666664</c:v>
                </c:pt>
                <c:pt idx="803">
                  <c:v>43771.458333333336</c:v>
                </c:pt>
                <c:pt idx="804">
                  <c:v>43771.5</c:v>
                </c:pt>
                <c:pt idx="805">
                  <c:v>43771.541666666664</c:v>
                </c:pt>
                <c:pt idx="806">
                  <c:v>43771.583333333336</c:v>
                </c:pt>
                <c:pt idx="807">
                  <c:v>43771.625</c:v>
                </c:pt>
                <c:pt idx="808">
                  <c:v>43771.666666666664</c:v>
                </c:pt>
                <c:pt idx="809">
                  <c:v>43771.708333333336</c:v>
                </c:pt>
                <c:pt idx="810">
                  <c:v>43771.75</c:v>
                </c:pt>
                <c:pt idx="811">
                  <c:v>43771.791666666664</c:v>
                </c:pt>
                <c:pt idx="812">
                  <c:v>43771.833333333336</c:v>
                </c:pt>
                <c:pt idx="813">
                  <c:v>43771.875</c:v>
                </c:pt>
                <c:pt idx="814">
                  <c:v>43771.916666666664</c:v>
                </c:pt>
                <c:pt idx="815">
                  <c:v>43771.958333333336</c:v>
                </c:pt>
                <c:pt idx="816">
                  <c:v>43772</c:v>
                </c:pt>
                <c:pt idx="817">
                  <c:v>43772.041666666664</c:v>
                </c:pt>
                <c:pt idx="818">
                  <c:v>43772.083333333336</c:v>
                </c:pt>
                <c:pt idx="819">
                  <c:v>43772.125</c:v>
                </c:pt>
                <c:pt idx="820">
                  <c:v>43772.166666666664</c:v>
                </c:pt>
                <c:pt idx="821">
                  <c:v>43772.208333333336</c:v>
                </c:pt>
                <c:pt idx="822">
                  <c:v>43772.25</c:v>
                </c:pt>
                <c:pt idx="823">
                  <c:v>43772.291666666664</c:v>
                </c:pt>
                <c:pt idx="824">
                  <c:v>43772.333333333336</c:v>
                </c:pt>
                <c:pt idx="825">
                  <c:v>43772.375</c:v>
                </c:pt>
                <c:pt idx="826">
                  <c:v>43772.416666666664</c:v>
                </c:pt>
                <c:pt idx="827">
                  <c:v>43772.458333333336</c:v>
                </c:pt>
                <c:pt idx="828">
                  <c:v>43772.5</c:v>
                </c:pt>
                <c:pt idx="829">
                  <c:v>43772.541666666664</c:v>
                </c:pt>
                <c:pt idx="830">
                  <c:v>43772.583333333336</c:v>
                </c:pt>
                <c:pt idx="831">
                  <c:v>43772.625</c:v>
                </c:pt>
                <c:pt idx="832">
                  <c:v>43772.666666666664</c:v>
                </c:pt>
                <c:pt idx="833">
                  <c:v>43772.708333333336</c:v>
                </c:pt>
                <c:pt idx="834">
                  <c:v>43772.75</c:v>
                </c:pt>
                <c:pt idx="835">
                  <c:v>43772.791666666664</c:v>
                </c:pt>
                <c:pt idx="836">
                  <c:v>43772.833333333336</c:v>
                </c:pt>
                <c:pt idx="837">
                  <c:v>43772.875</c:v>
                </c:pt>
                <c:pt idx="838">
                  <c:v>43772.916666666664</c:v>
                </c:pt>
                <c:pt idx="839">
                  <c:v>43772.958333333336</c:v>
                </c:pt>
                <c:pt idx="840">
                  <c:v>43773</c:v>
                </c:pt>
                <c:pt idx="841">
                  <c:v>43773.041666666664</c:v>
                </c:pt>
                <c:pt idx="842">
                  <c:v>43773.083333333336</c:v>
                </c:pt>
                <c:pt idx="843">
                  <c:v>43773.125</c:v>
                </c:pt>
                <c:pt idx="844">
                  <c:v>43773.166666666664</c:v>
                </c:pt>
                <c:pt idx="845">
                  <c:v>43773.208333333336</c:v>
                </c:pt>
                <c:pt idx="846">
                  <c:v>43773.25</c:v>
                </c:pt>
                <c:pt idx="847">
                  <c:v>43773.291666666664</c:v>
                </c:pt>
                <c:pt idx="848">
                  <c:v>43773.333333333336</c:v>
                </c:pt>
                <c:pt idx="849">
                  <c:v>43773.375</c:v>
                </c:pt>
                <c:pt idx="850">
                  <c:v>43773.416666666664</c:v>
                </c:pt>
                <c:pt idx="851">
                  <c:v>43773.458333333336</c:v>
                </c:pt>
                <c:pt idx="852">
                  <c:v>43773.5</c:v>
                </c:pt>
                <c:pt idx="853">
                  <c:v>43773.541666666664</c:v>
                </c:pt>
                <c:pt idx="854">
                  <c:v>43773.583333333336</c:v>
                </c:pt>
                <c:pt idx="855">
                  <c:v>43773.625</c:v>
                </c:pt>
                <c:pt idx="856">
                  <c:v>43773.666666666664</c:v>
                </c:pt>
                <c:pt idx="857">
                  <c:v>43773.708333333336</c:v>
                </c:pt>
                <c:pt idx="858">
                  <c:v>43773.75</c:v>
                </c:pt>
                <c:pt idx="859">
                  <c:v>43773.791666666664</c:v>
                </c:pt>
                <c:pt idx="860">
                  <c:v>43773.833333333336</c:v>
                </c:pt>
                <c:pt idx="861">
                  <c:v>43773.875</c:v>
                </c:pt>
                <c:pt idx="862">
                  <c:v>43773.916666666664</c:v>
                </c:pt>
                <c:pt idx="863">
                  <c:v>43773.958333333336</c:v>
                </c:pt>
                <c:pt idx="864">
                  <c:v>43774</c:v>
                </c:pt>
                <c:pt idx="865">
                  <c:v>43774.041666666664</c:v>
                </c:pt>
                <c:pt idx="866">
                  <c:v>43774.083333333336</c:v>
                </c:pt>
                <c:pt idx="867">
                  <c:v>43774.125</c:v>
                </c:pt>
                <c:pt idx="868">
                  <c:v>43774.166666666664</c:v>
                </c:pt>
                <c:pt idx="869">
                  <c:v>43774.208333333336</c:v>
                </c:pt>
                <c:pt idx="870">
                  <c:v>43774.25</c:v>
                </c:pt>
                <c:pt idx="871">
                  <c:v>43774.291666666664</c:v>
                </c:pt>
                <c:pt idx="872">
                  <c:v>43774.333333333336</c:v>
                </c:pt>
                <c:pt idx="873">
                  <c:v>43774.375</c:v>
                </c:pt>
                <c:pt idx="874">
                  <c:v>43774.416666666664</c:v>
                </c:pt>
                <c:pt idx="875">
                  <c:v>43774.458333333336</c:v>
                </c:pt>
                <c:pt idx="876">
                  <c:v>43774.5</c:v>
                </c:pt>
                <c:pt idx="877">
                  <c:v>43774.541666666664</c:v>
                </c:pt>
                <c:pt idx="878">
                  <c:v>43774.583333333336</c:v>
                </c:pt>
                <c:pt idx="879">
                  <c:v>43774.625</c:v>
                </c:pt>
                <c:pt idx="880">
                  <c:v>43774.666666666664</c:v>
                </c:pt>
                <c:pt idx="881">
                  <c:v>43774.708333333336</c:v>
                </c:pt>
                <c:pt idx="882">
                  <c:v>43774.75</c:v>
                </c:pt>
                <c:pt idx="883">
                  <c:v>43774.791666666664</c:v>
                </c:pt>
                <c:pt idx="884">
                  <c:v>43774.833333333336</c:v>
                </c:pt>
                <c:pt idx="885">
                  <c:v>43774.875</c:v>
                </c:pt>
                <c:pt idx="886">
                  <c:v>43774.916666666664</c:v>
                </c:pt>
                <c:pt idx="887">
                  <c:v>43774.958333333336</c:v>
                </c:pt>
                <c:pt idx="888">
                  <c:v>43775</c:v>
                </c:pt>
                <c:pt idx="889">
                  <c:v>43775.041666666664</c:v>
                </c:pt>
                <c:pt idx="890">
                  <c:v>43775.083333333336</c:v>
                </c:pt>
                <c:pt idx="891">
                  <c:v>43775.125</c:v>
                </c:pt>
                <c:pt idx="892">
                  <c:v>43775.166666666664</c:v>
                </c:pt>
                <c:pt idx="893">
                  <c:v>43775.208333333336</c:v>
                </c:pt>
                <c:pt idx="894">
                  <c:v>43775.25</c:v>
                </c:pt>
                <c:pt idx="895">
                  <c:v>43775.291666666664</c:v>
                </c:pt>
                <c:pt idx="896">
                  <c:v>43775.333333333336</c:v>
                </c:pt>
                <c:pt idx="897">
                  <c:v>43775.375</c:v>
                </c:pt>
                <c:pt idx="898">
                  <c:v>43775.416666666664</c:v>
                </c:pt>
                <c:pt idx="899">
                  <c:v>43775.458333333336</c:v>
                </c:pt>
                <c:pt idx="900">
                  <c:v>43775.5</c:v>
                </c:pt>
                <c:pt idx="901">
                  <c:v>43775.541666666664</c:v>
                </c:pt>
                <c:pt idx="902">
                  <c:v>43775.583333333336</c:v>
                </c:pt>
                <c:pt idx="903">
                  <c:v>43775.625</c:v>
                </c:pt>
                <c:pt idx="904">
                  <c:v>43775.666666666664</c:v>
                </c:pt>
                <c:pt idx="905">
                  <c:v>43775.708333333336</c:v>
                </c:pt>
                <c:pt idx="906">
                  <c:v>43775.75</c:v>
                </c:pt>
                <c:pt idx="907">
                  <c:v>43775.791666666664</c:v>
                </c:pt>
                <c:pt idx="908">
                  <c:v>43775.833333333336</c:v>
                </c:pt>
                <c:pt idx="909">
                  <c:v>43775.875</c:v>
                </c:pt>
                <c:pt idx="910">
                  <c:v>43775.916666666664</c:v>
                </c:pt>
                <c:pt idx="911">
                  <c:v>43775.958333333336</c:v>
                </c:pt>
                <c:pt idx="912">
                  <c:v>43776</c:v>
                </c:pt>
                <c:pt idx="913">
                  <c:v>43776.041666666664</c:v>
                </c:pt>
                <c:pt idx="914">
                  <c:v>43776.083333333336</c:v>
                </c:pt>
                <c:pt idx="915">
                  <c:v>43776.125</c:v>
                </c:pt>
                <c:pt idx="916">
                  <c:v>43776.166666666664</c:v>
                </c:pt>
                <c:pt idx="917">
                  <c:v>43776.208333333336</c:v>
                </c:pt>
                <c:pt idx="918">
                  <c:v>43776.25</c:v>
                </c:pt>
                <c:pt idx="919">
                  <c:v>43776.291666666664</c:v>
                </c:pt>
                <c:pt idx="920">
                  <c:v>43776.333333333336</c:v>
                </c:pt>
                <c:pt idx="921">
                  <c:v>43776.375</c:v>
                </c:pt>
                <c:pt idx="922">
                  <c:v>43776.416666666664</c:v>
                </c:pt>
                <c:pt idx="923">
                  <c:v>43776.458333333336</c:v>
                </c:pt>
                <c:pt idx="924">
                  <c:v>43776.5</c:v>
                </c:pt>
                <c:pt idx="925">
                  <c:v>43776.541666666664</c:v>
                </c:pt>
                <c:pt idx="926">
                  <c:v>43776.583333333336</c:v>
                </c:pt>
                <c:pt idx="927">
                  <c:v>43776.625</c:v>
                </c:pt>
                <c:pt idx="928">
                  <c:v>43776.666666666664</c:v>
                </c:pt>
                <c:pt idx="929">
                  <c:v>43776.708333333336</c:v>
                </c:pt>
                <c:pt idx="930">
                  <c:v>43776.75</c:v>
                </c:pt>
                <c:pt idx="931">
                  <c:v>43776.791666666664</c:v>
                </c:pt>
                <c:pt idx="932">
                  <c:v>43776.833333333336</c:v>
                </c:pt>
                <c:pt idx="933">
                  <c:v>43776.875</c:v>
                </c:pt>
                <c:pt idx="934">
                  <c:v>43776.916666666664</c:v>
                </c:pt>
                <c:pt idx="935">
                  <c:v>43776.958333333336</c:v>
                </c:pt>
                <c:pt idx="936">
                  <c:v>43777</c:v>
                </c:pt>
                <c:pt idx="937">
                  <c:v>43777.041666666664</c:v>
                </c:pt>
                <c:pt idx="938">
                  <c:v>43777.083333333336</c:v>
                </c:pt>
                <c:pt idx="939">
                  <c:v>43777.125</c:v>
                </c:pt>
                <c:pt idx="940">
                  <c:v>43777.166666666664</c:v>
                </c:pt>
                <c:pt idx="941">
                  <c:v>43777.208333333336</c:v>
                </c:pt>
                <c:pt idx="942">
                  <c:v>43777.25</c:v>
                </c:pt>
                <c:pt idx="943">
                  <c:v>43777.291666666664</c:v>
                </c:pt>
                <c:pt idx="944">
                  <c:v>43777.333333333336</c:v>
                </c:pt>
                <c:pt idx="945">
                  <c:v>43777.375</c:v>
                </c:pt>
                <c:pt idx="946">
                  <c:v>43777.416666666664</c:v>
                </c:pt>
                <c:pt idx="947">
                  <c:v>43777.458333333336</c:v>
                </c:pt>
                <c:pt idx="948">
                  <c:v>43777.5</c:v>
                </c:pt>
                <c:pt idx="949">
                  <c:v>43777.541666666664</c:v>
                </c:pt>
                <c:pt idx="950">
                  <c:v>43777.583333333336</c:v>
                </c:pt>
                <c:pt idx="951">
                  <c:v>43777.625</c:v>
                </c:pt>
                <c:pt idx="952">
                  <c:v>43777.666666666664</c:v>
                </c:pt>
                <c:pt idx="953">
                  <c:v>43777.708333333336</c:v>
                </c:pt>
                <c:pt idx="954">
                  <c:v>43777.75</c:v>
                </c:pt>
                <c:pt idx="955">
                  <c:v>43777.791666666664</c:v>
                </c:pt>
                <c:pt idx="956">
                  <c:v>43777.833333333336</c:v>
                </c:pt>
                <c:pt idx="957">
                  <c:v>43777.875</c:v>
                </c:pt>
                <c:pt idx="958">
                  <c:v>43777.916666666664</c:v>
                </c:pt>
                <c:pt idx="959">
                  <c:v>43777.958333333336</c:v>
                </c:pt>
                <c:pt idx="960">
                  <c:v>43778</c:v>
                </c:pt>
                <c:pt idx="961">
                  <c:v>43778.041666666664</c:v>
                </c:pt>
                <c:pt idx="962">
                  <c:v>43778.083333333336</c:v>
                </c:pt>
                <c:pt idx="963">
                  <c:v>43778.125</c:v>
                </c:pt>
                <c:pt idx="964">
                  <c:v>43778.166666666664</c:v>
                </c:pt>
                <c:pt idx="965">
                  <c:v>43778.208333333336</c:v>
                </c:pt>
                <c:pt idx="966">
                  <c:v>43778.25</c:v>
                </c:pt>
                <c:pt idx="967">
                  <c:v>43778.291666666664</c:v>
                </c:pt>
                <c:pt idx="968">
                  <c:v>43778.333333333336</c:v>
                </c:pt>
                <c:pt idx="969">
                  <c:v>43778.375</c:v>
                </c:pt>
                <c:pt idx="970">
                  <c:v>43778.416666666664</c:v>
                </c:pt>
                <c:pt idx="971">
                  <c:v>43778.458333333336</c:v>
                </c:pt>
                <c:pt idx="972">
                  <c:v>43778.5</c:v>
                </c:pt>
                <c:pt idx="973">
                  <c:v>43778.541666666664</c:v>
                </c:pt>
                <c:pt idx="974">
                  <c:v>43778.583333333336</c:v>
                </c:pt>
                <c:pt idx="975">
                  <c:v>43778.625</c:v>
                </c:pt>
                <c:pt idx="976">
                  <c:v>43778.666666666664</c:v>
                </c:pt>
                <c:pt idx="977">
                  <c:v>43778.708333333336</c:v>
                </c:pt>
                <c:pt idx="978">
                  <c:v>43778.75</c:v>
                </c:pt>
                <c:pt idx="979">
                  <c:v>43778.791666666664</c:v>
                </c:pt>
                <c:pt idx="980">
                  <c:v>43778.833333333336</c:v>
                </c:pt>
                <c:pt idx="981">
                  <c:v>43778.875</c:v>
                </c:pt>
                <c:pt idx="982">
                  <c:v>43778.916666666664</c:v>
                </c:pt>
                <c:pt idx="983">
                  <c:v>43778.958333333336</c:v>
                </c:pt>
                <c:pt idx="984">
                  <c:v>43779</c:v>
                </c:pt>
                <c:pt idx="985">
                  <c:v>43779.041666666664</c:v>
                </c:pt>
                <c:pt idx="986">
                  <c:v>43779.083333333336</c:v>
                </c:pt>
                <c:pt idx="987">
                  <c:v>43779.125</c:v>
                </c:pt>
                <c:pt idx="988">
                  <c:v>43779.166666666664</c:v>
                </c:pt>
                <c:pt idx="989">
                  <c:v>43779.208333333336</c:v>
                </c:pt>
                <c:pt idx="990">
                  <c:v>43779.25</c:v>
                </c:pt>
                <c:pt idx="991">
                  <c:v>43779.291666666664</c:v>
                </c:pt>
                <c:pt idx="992">
                  <c:v>43779.333333333336</c:v>
                </c:pt>
                <c:pt idx="993">
                  <c:v>43779.375</c:v>
                </c:pt>
                <c:pt idx="994">
                  <c:v>43779.416666666664</c:v>
                </c:pt>
                <c:pt idx="995">
                  <c:v>43779.458333333336</c:v>
                </c:pt>
                <c:pt idx="996">
                  <c:v>43779.5</c:v>
                </c:pt>
                <c:pt idx="997">
                  <c:v>43779.541666666664</c:v>
                </c:pt>
                <c:pt idx="998">
                  <c:v>43779.583333333336</c:v>
                </c:pt>
                <c:pt idx="999">
                  <c:v>43779.625</c:v>
                </c:pt>
                <c:pt idx="1000">
                  <c:v>43779.666666666664</c:v>
                </c:pt>
                <c:pt idx="1001">
                  <c:v>43779.708333333336</c:v>
                </c:pt>
                <c:pt idx="1002">
                  <c:v>43779.75</c:v>
                </c:pt>
                <c:pt idx="1003">
                  <c:v>43779.791666666664</c:v>
                </c:pt>
                <c:pt idx="1004">
                  <c:v>43779.833333333336</c:v>
                </c:pt>
                <c:pt idx="1005">
                  <c:v>43779.875</c:v>
                </c:pt>
                <c:pt idx="1006">
                  <c:v>43779.916666666664</c:v>
                </c:pt>
                <c:pt idx="1007">
                  <c:v>43779.958333333336</c:v>
                </c:pt>
                <c:pt idx="1008">
                  <c:v>43780</c:v>
                </c:pt>
                <c:pt idx="1009">
                  <c:v>43780.041666666664</c:v>
                </c:pt>
                <c:pt idx="1010">
                  <c:v>43780.083333333336</c:v>
                </c:pt>
                <c:pt idx="1011">
                  <c:v>43780.125</c:v>
                </c:pt>
                <c:pt idx="1012">
                  <c:v>43780.166666666664</c:v>
                </c:pt>
                <c:pt idx="1013">
                  <c:v>43780.208333333336</c:v>
                </c:pt>
                <c:pt idx="1014">
                  <c:v>43780.25</c:v>
                </c:pt>
                <c:pt idx="1015">
                  <c:v>43780.291666666664</c:v>
                </c:pt>
                <c:pt idx="1016">
                  <c:v>43780.333333333336</c:v>
                </c:pt>
                <c:pt idx="1017">
                  <c:v>43780.375</c:v>
                </c:pt>
                <c:pt idx="1018">
                  <c:v>43780.416666666664</c:v>
                </c:pt>
                <c:pt idx="1019">
                  <c:v>43780.458333333336</c:v>
                </c:pt>
                <c:pt idx="1020">
                  <c:v>43780.5</c:v>
                </c:pt>
                <c:pt idx="1021">
                  <c:v>43780.541666666664</c:v>
                </c:pt>
                <c:pt idx="1022">
                  <c:v>43780.583333333336</c:v>
                </c:pt>
                <c:pt idx="1023">
                  <c:v>43780.625</c:v>
                </c:pt>
                <c:pt idx="1024">
                  <c:v>43780.666666666664</c:v>
                </c:pt>
                <c:pt idx="1025">
                  <c:v>43780.708333333336</c:v>
                </c:pt>
                <c:pt idx="1026">
                  <c:v>43780.75</c:v>
                </c:pt>
                <c:pt idx="1027">
                  <c:v>43780.791666666664</c:v>
                </c:pt>
                <c:pt idx="1028">
                  <c:v>43780.833333333336</c:v>
                </c:pt>
                <c:pt idx="1029">
                  <c:v>43780.875</c:v>
                </c:pt>
                <c:pt idx="1030">
                  <c:v>43780.916666666664</c:v>
                </c:pt>
                <c:pt idx="1031">
                  <c:v>43780.958333333336</c:v>
                </c:pt>
                <c:pt idx="1032">
                  <c:v>43781</c:v>
                </c:pt>
                <c:pt idx="1033">
                  <c:v>43781.041666666664</c:v>
                </c:pt>
                <c:pt idx="1034">
                  <c:v>43781.083333333336</c:v>
                </c:pt>
                <c:pt idx="1035">
                  <c:v>43781.125</c:v>
                </c:pt>
                <c:pt idx="1036">
                  <c:v>43781.166666666664</c:v>
                </c:pt>
                <c:pt idx="1037">
                  <c:v>43781.208333333336</c:v>
                </c:pt>
                <c:pt idx="1038">
                  <c:v>43781.25</c:v>
                </c:pt>
                <c:pt idx="1039">
                  <c:v>43781.291666666664</c:v>
                </c:pt>
                <c:pt idx="1040">
                  <c:v>43781.333333333336</c:v>
                </c:pt>
                <c:pt idx="1041">
                  <c:v>43781.375</c:v>
                </c:pt>
                <c:pt idx="1042">
                  <c:v>43781.416666666664</c:v>
                </c:pt>
                <c:pt idx="1043">
                  <c:v>43781.458333333336</c:v>
                </c:pt>
                <c:pt idx="1044">
                  <c:v>43781.5</c:v>
                </c:pt>
                <c:pt idx="1045">
                  <c:v>43781.541666666664</c:v>
                </c:pt>
                <c:pt idx="1046">
                  <c:v>43781.583333333336</c:v>
                </c:pt>
                <c:pt idx="1047">
                  <c:v>43781.625</c:v>
                </c:pt>
                <c:pt idx="1048">
                  <c:v>43781.666666666664</c:v>
                </c:pt>
                <c:pt idx="1049">
                  <c:v>43781.708333333336</c:v>
                </c:pt>
                <c:pt idx="1050">
                  <c:v>43781.75</c:v>
                </c:pt>
                <c:pt idx="1051">
                  <c:v>43781.791666666664</c:v>
                </c:pt>
                <c:pt idx="1052">
                  <c:v>43781.833333333336</c:v>
                </c:pt>
                <c:pt idx="1053">
                  <c:v>43781.875</c:v>
                </c:pt>
                <c:pt idx="1054">
                  <c:v>43781.916666666664</c:v>
                </c:pt>
                <c:pt idx="1055">
                  <c:v>43781.958333333336</c:v>
                </c:pt>
                <c:pt idx="1056">
                  <c:v>43782</c:v>
                </c:pt>
                <c:pt idx="1057">
                  <c:v>43782.041666666664</c:v>
                </c:pt>
                <c:pt idx="1058">
                  <c:v>43782.083333333336</c:v>
                </c:pt>
                <c:pt idx="1059">
                  <c:v>43782.125</c:v>
                </c:pt>
                <c:pt idx="1060">
                  <c:v>43782.166666666664</c:v>
                </c:pt>
                <c:pt idx="1061">
                  <c:v>43782.208333333336</c:v>
                </c:pt>
                <c:pt idx="1062">
                  <c:v>43782.25</c:v>
                </c:pt>
                <c:pt idx="1063">
                  <c:v>43782.291666666664</c:v>
                </c:pt>
                <c:pt idx="1064">
                  <c:v>43782.333333333336</c:v>
                </c:pt>
                <c:pt idx="1065">
                  <c:v>43782.375</c:v>
                </c:pt>
                <c:pt idx="1066">
                  <c:v>43782.416666666664</c:v>
                </c:pt>
                <c:pt idx="1067">
                  <c:v>43782.458333333336</c:v>
                </c:pt>
                <c:pt idx="1068">
                  <c:v>43782.5</c:v>
                </c:pt>
                <c:pt idx="1069">
                  <c:v>43782.541666666664</c:v>
                </c:pt>
                <c:pt idx="1070">
                  <c:v>43782.583333333336</c:v>
                </c:pt>
                <c:pt idx="1071">
                  <c:v>43782.625</c:v>
                </c:pt>
                <c:pt idx="1072">
                  <c:v>43782.666666666664</c:v>
                </c:pt>
                <c:pt idx="1073">
                  <c:v>43782.708333333336</c:v>
                </c:pt>
                <c:pt idx="1074">
                  <c:v>43782.75</c:v>
                </c:pt>
                <c:pt idx="1075">
                  <c:v>43782.791666666664</c:v>
                </c:pt>
                <c:pt idx="1076">
                  <c:v>43782.833333333336</c:v>
                </c:pt>
                <c:pt idx="1077">
                  <c:v>43782.875</c:v>
                </c:pt>
                <c:pt idx="1078">
                  <c:v>43782.916666666664</c:v>
                </c:pt>
                <c:pt idx="1079">
                  <c:v>43782.958333333336</c:v>
                </c:pt>
                <c:pt idx="1080">
                  <c:v>43783</c:v>
                </c:pt>
                <c:pt idx="1081">
                  <c:v>43783.041666666664</c:v>
                </c:pt>
                <c:pt idx="1082">
                  <c:v>43783.083333333336</c:v>
                </c:pt>
                <c:pt idx="1083">
                  <c:v>43783.125</c:v>
                </c:pt>
                <c:pt idx="1084">
                  <c:v>43783.166666666664</c:v>
                </c:pt>
                <c:pt idx="1085">
                  <c:v>43783.208333333336</c:v>
                </c:pt>
                <c:pt idx="1086">
                  <c:v>43783.25</c:v>
                </c:pt>
                <c:pt idx="1087">
                  <c:v>43783.291666666664</c:v>
                </c:pt>
                <c:pt idx="1088">
                  <c:v>43783.333333333336</c:v>
                </c:pt>
                <c:pt idx="1089">
                  <c:v>43783.375</c:v>
                </c:pt>
                <c:pt idx="1090">
                  <c:v>43783.416666666664</c:v>
                </c:pt>
                <c:pt idx="1091">
                  <c:v>43783.458333333336</c:v>
                </c:pt>
                <c:pt idx="1092">
                  <c:v>43783.5</c:v>
                </c:pt>
                <c:pt idx="1093">
                  <c:v>43783.541666666664</c:v>
                </c:pt>
                <c:pt idx="1094">
                  <c:v>43783.583333333336</c:v>
                </c:pt>
                <c:pt idx="1095">
                  <c:v>43783.625</c:v>
                </c:pt>
                <c:pt idx="1096">
                  <c:v>43783.666666666664</c:v>
                </c:pt>
                <c:pt idx="1097">
                  <c:v>43783.708333333336</c:v>
                </c:pt>
                <c:pt idx="1098">
                  <c:v>43783.75</c:v>
                </c:pt>
                <c:pt idx="1099">
                  <c:v>43783.791666666664</c:v>
                </c:pt>
                <c:pt idx="1100">
                  <c:v>43783.833333333336</c:v>
                </c:pt>
                <c:pt idx="1101">
                  <c:v>43783.875</c:v>
                </c:pt>
                <c:pt idx="1102">
                  <c:v>43783.916666666664</c:v>
                </c:pt>
                <c:pt idx="1103">
                  <c:v>43783.958333333336</c:v>
                </c:pt>
                <c:pt idx="1104">
                  <c:v>43784</c:v>
                </c:pt>
                <c:pt idx="1105">
                  <c:v>43784.041666666664</c:v>
                </c:pt>
                <c:pt idx="1106">
                  <c:v>43784.083333333336</c:v>
                </c:pt>
                <c:pt idx="1107">
                  <c:v>43784.125</c:v>
                </c:pt>
                <c:pt idx="1108">
                  <c:v>43784.166666666664</c:v>
                </c:pt>
                <c:pt idx="1109">
                  <c:v>43784.208333333336</c:v>
                </c:pt>
                <c:pt idx="1110">
                  <c:v>43784.25</c:v>
                </c:pt>
                <c:pt idx="1111">
                  <c:v>43784.291666666664</c:v>
                </c:pt>
                <c:pt idx="1112">
                  <c:v>43784.333333333336</c:v>
                </c:pt>
                <c:pt idx="1113">
                  <c:v>43784.375</c:v>
                </c:pt>
                <c:pt idx="1114">
                  <c:v>43784.416666666664</c:v>
                </c:pt>
                <c:pt idx="1115">
                  <c:v>43784.458333333336</c:v>
                </c:pt>
                <c:pt idx="1116">
                  <c:v>43784.5</c:v>
                </c:pt>
                <c:pt idx="1117">
                  <c:v>43784.541666666664</c:v>
                </c:pt>
                <c:pt idx="1118">
                  <c:v>43784.583333333336</c:v>
                </c:pt>
                <c:pt idx="1119">
                  <c:v>43784.625</c:v>
                </c:pt>
                <c:pt idx="1120">
                  <c:v>43784.666666666664</c:v>
                </c:pt>
                <c:pt idx="1121">
                  <c:v>43784.708333333336</c:v>
                </c:pt>
                <c:pt idx="1122">
                  <c:v>43784.75</c:v>
                </c:pt>
                <c:pt idx="1123">
                  <c:v>43784.791666666664</c:v>
                </c:pt>
                <c:pt idx="1124">
                  <c:v>43784.833333333336</c:v>
                </c:pt>
                <c:pt idx="1125">
                  <c:v>43784.875</c:v>
                </c:pt>
                <c:pt idx="1126">
                  <c:v>43784.916666666664</c:v>
                </c:pt>
                <c:pt idx="1127">
                  <c:v>43784.958333333336</c:v>
                </c:pt>
                <c:pt idx="1128">
                  <c:v>43785</c:v>
                </c:pt>
                <c:pt idx="1129">
                  <c:v>43785.041666666664</c:v>
                </c:pt>
                <c:pt idx="1130">
                  <c:v>43785.083333333336</c:v>
                </c:pt>
                <c:pt idx="1131">
                  <c:v>43785.125</c:v>
                </c:pt>
                <c:pt idx="1132">
                  <c:v>43785.166666666664</c:v>
                </c:pt>
                <c:pt idx="1133">
                  <c:v>43785.208333333336</c:v>
                </c:pt>
                <c:pt idx="1134">
                  <c:v>43785.25</c:v>
                </c:pt>
                <c:pt idx="1135">
                  <c:v>43785.291666666664</c:v>
                </c:pt>
                <c:pt idx="1136">
                  <c:v>43785.333333333336</c:v>
                </c:pt>
                <c:pt idx="1137">
                  <c:v>43785.375</c:v>
                </c:pt>
                <c:pt idx="1138">
                  <c:v>43785.416666666664</c:v>
                </c:pt>
                <c:pt idx="1139">
                  <c:v>43785.458333333336</c:v>
                </c:pt>
                <c:pt idx="1140">
                  <c:v>43785.5</c:v>
                </c:pt>
                <c:pt idx="1141">
                  <c:v>43785.541666666664</c:v>
                </c:pt>
                <c:pt idx="1142">
                  <c:v>43785.583333333336</c:v>
                </c:pt>
                <c:pt idx="1143">
                  <c:v>43785.625</c:v>
                </c:pt>
                <c:pt idx="1144">
                  <c:v>43785.666666666664</c:v>
                </c:pt>
                <c:pt idx="1145">
                  <c:v>43785.708333333336</c:v>
                </c:pt>
                <c:pt idx="1146">
                  <c:v>43785.75</c:v>
                </c:pt>
                <c:pt idx="1147">
                  <c:v>43785.791666666664</c:v>
                </c:pt>
                <c:pt idx="1148">
                  <c:v>43785.833333333336</c:v>
                </c:pt>
                <c:pt idx="1149">
                  <c:v>43785.875</c:v>
                </c:pt>
                <c:pt idx="1150">
                  <c:v>43785.916666666664</c:v>
                </c:pt>
                <c:pt idx="1151">
                  <c:v>43785.958333333336</c:v>
                </c:pt>
                <c:pt idx="1152">
                  <c:v>43786</c:v>
                </c:pt>
                <c:pt idx="1153">
                  <c:v>43786.041666666664</c:v>
                </c:pt>
                <c:pt idx="1154">
                  <c:v>43786.083333333336</c:v>
                </c:pt>
                <c:pt idx="1155">
                  <c:v>43786.125</c:v>
                </c:pt>
                <c:pt idx="1156">
                  <c:v>43786.166666666664</c:v>
                </c:pt>
                <c:pt idx="1157">
                  <c:v>43786.208333333336</c:v>
                </c:pt>
                <c:pt idx="1158">
                  <c:v>43786.25</c:v>
                </c:pt>
                <c:pt idx="1159">
                  <c:v>43786.291666666664</c:v>
                </c:pt>
                <c:pt idx="1160">
                  <c:v>43786.333333333336</c:v>
                </c:pt>
                <c:pt idx="1161">
                  <c:v>43786.375</c:v>
                </c:pt>
                <c:pt idx="1162">
                  <c:v>43786.416666666664</c:v>
                </c:pt>
                <c:pt idx="1163">
                  <c:v>43786.458333333336</c:v>
                </c:pt>
                <c:pt idx="1164">
                  <c:v>43786.5</c:v>
                </c:pt>
                <c:pt idx="1165">
                  <c:v>43786.541666666664</c:v>
                </c:pt>
                <c:pt idx="1166">
                  <c:v>43786.583333333336</c:v>
                </c:pt>
                <c:pt idx="1167">
                  <c:v>43786.625</c:v>
                </c:pt>
                <c:pt idx="1168">
                  <c:v>43786.666666666664</c:v>
                </c:pt>
                <c:pt idx="1169">
                  <c:v>43786.708333333336</c:v>
                </c:pt>
                <c:pt idx="1170">
                  <c:v>43786.75</c:v>
                </c:pt>
                <c:pt idx="1171">
                  <c:v>43786.791666666664</c:v>
                </c:pt>
                <c:pt idx="1172">
                  <c:v>43786.833333333336</c:v>
                </c:pt>
                <c:pt idx="1173">
                  <c:v>43786.875</c:v>
                </c:pt>
                <c:pt idx="1174">
                  <c:v>43786.916666666664</c:v>
                </c:pt>
                <c:pt idx="1175">
                  <c:v>43786.958333333336</c:v>
                </c:pt>
                <c:pt idx="1176">
                  <c:v>43787</c:v>
                </c:pt>
                <c:pt idx="1177">
                  <c:v>43787.041666666664</c:v>
                </c:pt>
                <c:pt idx="1178">
                  <c:v>43787.083333333336</c:v>
                </c:pt>
                <c:pt idx="1179">
                  <c:v>43787.125</c:v>
                </c:pt>
                <c:pt idx="1180">
                  <c:v>43787.166666666664</c:v>
                </c:pt>
                <c:pt idx="1181">
                  <c:v>43787.208333333336</c:v>
                </c:pt>
                <c:pt idx="1182">
                  <c:v>43787.25</c:v>
                </c:pt>
                <c:pt idx="1183">
                  <c:v>43787.291666666664</c:v>
                </c:pt>
                <c:pt idx="1184">
                  <c:v>43787.333333333336</c:v>
                </c:pt>
                <c:pt idx="1185">
                  <c:v>43787.375</c:v>
                </c:pt>
                <c:pt idx="1186">
                  <c:v>43787.416666666664</c:v>
                </c:pt>
                <c:pt idx="1187">
                  <c:v>43787.458333333336</c:v>
                </c:pt>
                <c:pt idx="1188">
                  <c:v>43787.5</c:v>
                </c:pt>
                <c:pt idx="1189">
                  <c:v>43787.541666666664</c:v>
                </c:pt>
                <c:pt idx="1190">
                  <c:v>43787.583333333336</c:v>
                </c:pt>
                <c:pt idx="1191">
                  <c:v>43787.625</c:v>
                </c:pt>
                <c:pt idx="1192">
                  <c:v>43787.666666666664</c:v>
                </c:pt>
                <c:pt idx="1193">
                  <c:v>43787.708333333336</c:v>
                </c:pt>
                <c:pt idx="1194">
                  <c:v>43787.75</c:v>
                </c:pt>
                <c:pt idx="1195">
                  <c:v>43787.791666666664</c:v>
                </c:pt>
                <c:pt idx="1196">
                  <c:v>43787.833333333336</c:v>
                </c:pt>
                <c:pt idx="1197">
                  <c:v>43787.875</c:v>
                </c:pt>
                <c:pt idx="1198">
                  <c:v>43787.916666666664</c:v>
                </c:pt>
                <c:pt idx="1199">
                  <c:v>43787.958333333336</c:v>
                </c:pt>
                <c:pt idx="1200">
                  <c:v>43788</c:v>
                </c:pt>
                <c:pt idx="1201">
                  <c:v>43788.041666666664</c:v>
                </c:pt>
                <c:pt idx="1202">
                  <c:v>43788.083333333336</c:v>
                </c:pt>
                <c:pt idx="1203">
                  <c:v>43788.125</c:v>
                </c:pt>
                <c:pt idx="1204">
                  <c:v>43788.166666666664</c:v>
                </c:pt>
                <c:pt idx="1205">
                  <c:v>43788.208333333336</c:v>
                </c:pt>
                <c:pt idx="1206">
                  <c:v>43788.25</c:v>
                </c:pt>
                <c:pt idx="1207">
                  <c:v>43788.291666666664</c:v>
                </c:pt>
                <c:pt idx="1208">
                  <c:v>43788.333333333336</c:v>
                </c:pt>
                <c:pt idx="1209">
                  <c:v>43788.375</c:v>
                </c:pt>
                <c:pt idx="1210">
                  <c:v>43788.416666666664</c:v>
                </c:pt>
                <c:pt idx="1211">
                  <c:v>43788.458333333336</c:v>
                </c:pt>
                <c:pt idx="1212">
                  <c:v>43788.5</c:v>
                </c:pt>
                <c:pt idx="1213">
                  <c:v>43788.541666666664</c:v>
                </c:pt>
                <c:pt idx="1214">
                  <c:v>43788.583333333336</c:v>
                </c:pt>
                <c:pt idx="1215">
                  <c:v>43788.625</c:v>
                </c:pt>
                <c:pt idx="1216">
                  <c:v>43788.666666666664</c:v>
                </c:pt>
                <c:pt idx="1217">
                  <c:v>43788.708333333336</c:v>
                </c:pt>
                <c:pt idx="1218">
                  <c:v>43788.75</c:v>
                </c:pt>
                <c:pt idx="1219">
                  <c:v>43788.791666666664</c:v>
                </c:pt>
                <c:pt idx="1220">
                  <c:v>43788.833333333336</c:v>
                </c:pt>
                <c:pt idx="1221">
                  <c:v>43788.875</c:v>
                </c:pt>
                <c:pt idx="1222">
                  <c:v>43788.916666666664</c:v>
                </c:pt>
                <c:pt idx="1223">
                  <c:v>43788.958333333336</c:v>
                </c:pt>
                <c:pt idx="1224">
                  <c:v>43789</c:v>
                </c:pt>
                <c:pt idx="1225">
                  <c:v>43789.041666666664</c:v>
                </c:pt>
                <c:pt idx="1226">
                  <c:v>43789.083333333336</c:v>
                </c:pt>
                <c:pt idx="1227">
                  <c:v>43789.125</c:v>
                </c:pt>
                <c:pt idx="1228">
                  <c:v>43789.166666666664</c:v>
                </c:pt>
                <c:pt idx="1229">
                  <c:v>43789.208333333336</c:v>
                </c:pt>
                <c:pt idx="1230">
                  <c:v>43789.25</c:v>
                </c:pt>
                <c:pt idx="1231">
                  <c:v>43789.291666666664</c:v>
                </c:pt>
                <c:pt idx="1232">
                  <c:v>43789.333333333336</c:v>
                </c:pt>
                <c:pt idx="1233">
                  <c:v>43789.375</c:v>
                </c:pt>
                <c:pt idx="1234">
                  <c:v>43789.416666666664</c:v>
                </c:pt>
                <c:pt idx="1235">
                  <c:v>43789.458333333336</c:v>
                </c:pt>
                <c:pt idx="1236">
                  <c:v>43789.5</c:v>
                </c:pt>
                <c:pt idx="1237">
                  <c:v>43789.541666666664</c:v>
                </c:pt>
                <c:pt idx="1238">
                  <c:v>43789.583333333336</c:v>
                </c:pt>
                <c:pt idx="1239">
                  <c:v>43789.625</c:v>
                </c:pt>
                <c:pt idx="1240">
                  <c:v>43789.666666666664</c:v>
                </c:pt>
                <c:pt idx="1241">
                  <c:v>43789.708333333336</c:v>
                </c:pt>
                <c:pt idx="1242">
                  <c:v>43789.75</c:v>
                </c:pt>
                <c:pt idx="1243">
                  <c:v>43789.791666666664</c:v>
                </c:pt>
                <c:pt idx="1244">
                  <c:v>43789.833333333336</c:v>
                </c:pt>
                <c:pt idx="1245">
                  <c:v>43789.875</c:v>
                </c:pt>
                <c:pt idx="1246">
                  <c:v>43789.916666666664</c:v>
                </c:pt>
                <c:pt idx="1247">
                  <c:v>43789.958333333336</c:v>
                </c:pt>
                <c:pt idx="1248">
                  <c:v>43790</c:v>
                </c:pt>
                <c:pt idx="1249">
                  <c:v>43790.041666666664</c:v>
                </c:pt>
                <c:pt idx="1250">
                  <c:v>43790.083333333336</c:v>
                </c:pt>
                <c:pt idx="1251">
                  <c:v>43790.125</c:v>
                </c:pt>
                <c:pt idx="1252">
                  <c:v>43790.166666666664</c:v>
                </c:pt>
                <c:pt idx="1253">
                  <c:v>43790.208333333336</c:v>
                </c:pt>
                <c:pt idx="1254">
                  <c:v>43790.25</c:v>
                </c:pt>
                <c:pt idx="1255">
                  <c:v>43790.291666666664</c:v>
                </c:pt>
                <c:pt idx="1256">
                  <c:v>43790.333333333336</c:v>
                </c:pt>
                <c:pt idx="1257">
                  <c:v>43790.375</c:v>
                </c:pt>
                <c:pt idx="1258">
                  <c:v>43790.416666666664</c:v>
                </c:pt>
                <c:pt idx="1259">
                  <c:v>43790.458333333336</c:v>
                </c:pt>
                <c:pt idx="1260">
                  <c:v>43790.5</c:v>
                </c:pt>
                <c:pt idx="1261">
                  <c:v>43790.541666666664</c:v>
                </c:pt>
                <c:pt idx="1262">
                  <c:v>43790.583333333336</c:v>
                </c:pt>
                <c:pt idx="1263">
                  <c:v>43790.625</c:v>
                </c:pt>
                <c:pt idx="1264">
                  <c:v>43790.666666666664</c:v>
                </c:pt>
                <c:pt idx="1265">
                  <c:v>43790.708333333336</c:v>
                </c:pt>
                <c:pt idx="1266">
                  <c:v>43790.75</c:v>
                </c:pt>
                <c:pt idx="1267">
                  <c:v>43790.791666666664</c:v>
                </c:pt>
                <c:pt idx="1268">
                  <c:v>43790.833333333336</c:v>
                </c:pt>
                <c:pt idx="1269">
                  <c:v>43790.875</c:v>
                </c:pt>
                <c:pt idx="1270">
                  <c:v>43790.916666666664</c:v>
                </c:pt>
                <c:pt idx="1271">
                  <c:v>43790.958333333336</c:v>
                </c:pt>
                <c:pt idx="1272">
                  <c:v>43791</c:v>
                </c:pt>
                <c:pt idx="1273">
                  <c:v>43791.041666666664</c:v>
                </c:pt>
                <c:pt idx="1274">
                  <c:v>43791.083333333336</c:v>
                </c:pt>
                <c:pt idx="1275">
                  <c:v>43791.125</c:v>
                </c:pt>
                <c:pt idx="1276">
                  <c:v>43791.166666666664</c:v>
                </c:pt>
                <c:pt idx="1277">
                  <c:v>43791.208333333336</c:v>
                </c:pt>
                <c:pt idx="1278">
                  <c:v>43791.25</c:v>
                </c:pt>
                <c:pt idx="1279">
                  <c:v>43791.291666666664</c:v>
                </c:pt>
                <c:pt idx="1280">
                  <c:v>43791.333333333336</c:v>
                </c:pt>
                <c:pt idx="1281">
                  <c:v>43791.375</c:v>
                </c:pt>
                <c:pt idx="1282">
                  <c:v>43791.416666666664</c:v>
                </c:pt>
                <c:pt idx="1283">
                  <c:v>43791.458333333336</c:v>
                </c:pt>
                <c:pt idx="1284">
                  <c:v>43791.5</c:v>
                </c:pt>
                <c:pt idx="1285">
                  <c:v>43791.541666666664</c:v>
                </c:pt>
                <c:pt idx="1286">
                  <c:v>43791.583333333336</c:v>
                </c:pt>
                <c:pt idx="1287">
                  <c:v>43791.625</c:v>
                </c:pt>
                <c:pt idx="1288">
                  <c:v>43791.666666666664</c:v>
                </c:pt>
                <c:pt idx="1289">
                  <c:v>43791.708333333336</c:v>
                </c:pt>
                <c:pt idx="1290">
                  <c:v>43791.75</c:v>
                </c:pt>
                <c:pt idx="1291">
                  <c:v>43791.791666666664</c:v>
                </c:pt>
                <c:pt idx="1292">
                  <c:v>43791.833333333336</c:v>
                </c:pt>
                <c:pt idx="1293">
                  <c:v>43791.875</c:v>
                </c:pt>
                <c:pt idx="1294">
                  <c:v>43791.916666666664</c:v>
                </c:pt>
                <c:pt idx="1295">
                  <c:v>43791.958333333336</c:v>
                </c:pt>
                <c:pt idx="1296">
                  <c:v>43792</c:v>
                </c:pt>
                <c:pt idx="1297">
                  <c:v>43792.041666666664</c:v>
                </c:pt>
                <c:pt idx="1298">
                  <c:v>43792.083333333336</c:v>
                </c:pt>
                <c:pt idx="1299">
                  <c:v>43792.125</c:v>
                </c:pt>
                <c:pt idx="1300">
                  <c:v>43792.166666666664</c:v>
                </c:pt>
                <c:pt idx="1301">
                  <c:v>43792.208333333336</c:v>
                </c:pt>
                <c:pt idx="1302">
                  <c:v>43792.25</c:v>
                </c:pt>
                <c:pt idx="1303">
                  <c:v>43792.291666666664</c:v>
                </c:pt>
                <c:pt idx="1304">
                  <c:v>43792.333333333336</c:v>
                </c:pt>
                <c:pt idx="1305">
                  <c:v>43792.375</c:v>
                </c:pt>
                <c:pt idx="1306">
                  <c:v>43792.416666666664</c:v>
                </c:pt>
                <c:pt idx="1307">
                  <c:v>43792.458333333336</c:v>
                </c:pt>
                <c:pt idx="1308">
                  <c:v>43792.5</c:v>
                </c:pt>
                <c:pt idx="1309">
                  <c:v>43792.541666666664</c:v>
                </c:pt>
                <c:pt idx="1310">
                  <c:v>43792.583333333336</c:v>
                </c:pt>
                <c:pt idx="1311">
                  <c:v>43792.625</c:v>
                </c:pt>
                <c:pt idx="1312">
                  <c:v>43792.666666666664</c:v>
                </c:pt>
                <c:pt idx="1313">
                  <c:v>43792.708333333336</c:v>
                </c:pt>
                <c:pt idx="1314">
                  <c:v>43792.75</c:v>
                </c:pt>
                <c:pt idx="1315">
                  <c:v>43792.791666666664</c:v>
                </c:pt>
                <c:pt idx="1316">
                  <c:v>43792.833333333336</c:v>
                </c:pt>
                <c:pt idx="1317">
                  <c:v>43792.875</c:v>
                </c:pt>
                <c:pt idx="1318">
                  <c:v>43792.916666666664</c:v>
                </c:pt>
                <c:pt idx="1319">
                  <c:v>43792.958333333336</c:v>
                </c:pt>
                <c:pt idx="1320">
                  <c:v>43793</c:v>
                </c:pt>
                <c:pt idx="1321">
                  <c:v>43793.041666666664</c:v>
                </c:pt>
                <c:pt idx="1322">
                  <c:v>43793.083333333336</c:v>
                </c:pt>
                <c:pt idx="1323">
                  <c:v>43793.125</c:v>
                </c:pt>
                <c:pt idx="1324">
                  <c:v>43793.166666666664</c:v>
                </c:pt>
                <c:pt idx="1325">
                  <c:v>43793.208333333336</c:v>
                </c:pt>
                <c:pt idx="1326">
                  <c:v>43793.25</c:v>
                </c:pt>
                <c:pt idx="1327">
                  <c:v>43793.291666666664</c:v>
                </c:pt>
                <c:pt idx="1328">
                  <c:v>43793.333333333336</c:v>
                </c:pt>
                <c:pt idx="1329">
                  <c:v>43793.375</c:v>
                </c:pt>
                <c:pt idx="1330">
                  <c:v>43793.416666666664</c:v>
                </c:pt>
                <c:pt idx="1331">
                  <c:v>43793.458333333336</c:v>
                </c:pt>
                <c:pt idx="1332">
                  <c:v>43793.5</c:v>
                </c:pt>
                <c:pt idx="1333">
                  <c:v>43793.541666666664</c:v>
                </c:pt>
                <c:pt idx="1334">
                  <c:v>43793.583333333336</c:v>
                </c:pt>
                <c:pt idx="1335">
                  <c:v>43793.625</c:v>
                </c:pt>
                <c:pt idx="1336">
                  <c:v>43793.666666666664</c:v>
                </c:pt>
                <c:pt idx="1337">
                  <c:v>43793.708333333336</c:v>
                </c:pt>
                <c:pt idx="1338">
                  <c:v>43793.75</c:v>
                </c:pt>
                <c:pt idx="1339">
                  <c:v>43793.791666666664</c:v>
                </c:pt>
                <c:pt idx="1340">
                  <c:v>43793.833333333336</c:v>
                </c:pt>
                <c:pt idx="1341">
                  <c:v>43793.875</c:v>
                </c:pt>
                <c:pt idx="1342">
                  <c:v>43793.916666666664</c:v>
                </c:pt>
                <c:pt idx="1343">
                  <c:v>43793.958333333336</c:v>
                </c:pt>
                <c:pt idx="1344">
                  <c:v>43794</c:v>
                </c:pt>
                <c:pt idx="1345">
                  <c:v>43794.041666666664</c:v>
                </c:pt>
                <c:pt idx="1346">
                  <c:v>43794.083333333336</c:v>
                </c:pt>
                <c:pt idx="1347">
                  <c:v>43794.125</c:v>
                </c:pt>
                <c:pt idx="1348">
                  <c:v>43794.166666666664</c:v>
                </c:pt>
                <c:pt idx="1349">
                  <c:v>43794.208333333336</c:v>
                </c:pt>
                <c:pt idx="1350">
                  <c:v>43794.25</c:v>
                </c:pt>
                <c:pt idx="1351">
                  <c:v>43794.291666666664</c:v>
                </c:pt>
                <c:pt idx="1352">
                  <c:v>43794.333333333336</c:v>
                </c:pt>
                <c:pt idx="1353">
                  <c:v>43794.375</c:v>
                </c:pt>
                <c:pt idx="1354">
                  <c:v>43794.416666666664</c:v>
                </c:pt>
                <c:pt idx="1355">
                  <c:v>43794.458333333336</c:v>
                </c:pt>
                <c:pt idx="1356">
                  <c:v>43794.5</c:v>
                </c:pt>
                <c:pt idx="1357">
                  <c:v>43794.541666666664</c:v>
                </c:pt>
                <c:pt idx="1358">
                  <c:v>43794.583333333336</c:v>
                </c:pt>
                <c:pt idx="1359">
                  <c:v>43794.625</c:v>
                </c:pt>
                <c:pt idx="1360">
                  <c:v>43794.666666666664</c:v>
                </c:pt>
                <c:pt idx="1361">
                  <c:v>43794.708333333336</c:v>
                </c:pt>
                <c:pt idx="1362">
                  <c:v>43794.75</c:v>
                </c:pt>
                <c:pt idx="1363">
                  <c:v>43794.791666666664</c:v>
                </c:pt>
                <c:pt idx="1364">
                  <c:v>43794.833333333336</c:v>
                </c:pt>
                <c:pt idx="1365">
                  <c:v>43794.875</c:v>
                </c:pt>
                <c:pt idx="1366">
                  <c:v>43794.916666666664</c:v>
                </c:pt>
                <c:pt idx="1367">
                  <c:v>43794.958333333336</c:v>
                </c:pt>
                <c:pt idx="1368">
                  <c:v>43795</c:v>
                </c:pt>
                <c:pt idx="1369">
                  <c:v>43795.041666666664</c:v>
                </c:pt>
                <c:pt idx="1370">
                  <c:v>43795.083333333336</c:v>
                </c:pt>
                <c:pt idx="1371">
                  <c:v>43795.125</c:v>
                </c:pt>
                <c:pt idx="1372">
                  <c:v>43795.166666666664</c:v>
                </c:pt>
                <c:pt idx="1373">
                  <c:v>43795.208333333336</c:v>
                </c:pt>
                <c:pt idx="1374">
                  <c:v>43795.25</c:v>
                </c:pt>
                <c:pt idx="1375">
                  <c:v>43795.291666666664</c:v>
                </c:pt>
                <c:pt idx="1376">
                  <c:v>43795.333333333336</c:v>
                </c:pt>
                <c:pt idx="1377">
                  <c:v>43795.375</c:v>
                </c:pt>
                <c:pt idx="1378">
                  <c:v>43795.416666666664</c:v>
                </c:pt>
                <c:pt idx="1379">
                  <c:v>43795.458333333336</c:v>
                </c:pt>
                <c:pt idx="1380">
                  <c:v>43795.5</c:v>
                </c:pt>
                <c:pt idx="1381">
                  <c:v>43795.541666666664</c:v>
                </c:pt>
                <c:pt idx="1382">
                  <c:v>43795.583333333336</c:v>
                </c:pt>
                <c:pt idx="1383">
                  <c:v>43795.625</c:v>
                </c:pt>
                <c:pt idx="1384">
                  <c:v>43795.666666666664</c:v>
                </c:pt>
                <c:pt idx="1385">
                  <c:v>43795.708333333336</c:v>
                </c:pt>
                <c:pt idx="1386">
                  <c:v>43795.75</c:v>
                </c:pt>
                <c:pt idx="1387">
                  <c:v>43795.791666666664</c:v>
                </c:pt>
                <c:pt idx="1388">
                  <c:v>43795.833333333336</c:v>
                </c:pt>
                <c:pt idx="1389">
                  <c:v>43795.875</c:v>
                </c:pt>
                <c:pt idx="1390">
                  <c:v>43795.916666666664</c:v>
                </c:pt>
                <c:pt idx="1391">
                  <c:v>43795.958333333336</c:v>
                </c:pt>
                <c:pt idx="1392">
                  <c:v>43796</c:v>
                </c:pt>
                <c:pt idx="1393">
                  <c:v>43796.041666666664</c:v>
                </c:pt>
                <c:pt idx="1394">
                  <c:v>43796.083333333336</c:v>
                </c:pt>
                <c:pt idx="1395">
                  <c:v>43796.125</c:v>
                </c:pt>
                <c:pt idx="1396">
                  <c:v>43796.166666666664</c:v>
                </c:pt>
                <c:pt idx="1397">
                  <c:v>43796.208333333336</c:v>
                </c:pt>
                <c:pt idx="1398">
                  <c:v>43796.25</c:v>
                </c:pt>
                <c:pt idx="1399">
                  <c:v>43796.291666666664</c:v>
                </c:pt>
                <c:pt idx="1400">
                  <c:v>43796.333333333336</c:v>
                </c:pt>
                <c:pt idx="1401">
                  <c:v>43796.375</c:v>
                </c:pt>
                <c:pt idx="1402">
                  <c:v>43796.416666666664</c:v>
                </c:pt>
                <c:pt idx="1403">
                  <c:v>43796.458333333336</c:v>
                </c:pt>
                <c:pt idx="1404">
                  <c:v>43796.5</c:v>
                </c:pt>
                <c:pt idx="1405">
                  <c:v>43796.541666666664</c:v>
                </c:pt>
                <c:pt idx="1406">
                  <c:v>43796.583333333336</c:v>
                </c:pt>
                <c:pt idx="1407">
                  <c:v>43796.625</c:v>
                </c:pt>
                <c:pt idx="1408">
                  <c:v>43796.666666666664</c:v>
                </c:pt>
                <c:pt idx="1409">
                  <c:v>43796.708333333336</c:v>
                </c:pt>
                <c:pt idx="1410">
                  <c:v>43796.75</c:v>
                </c:pt>
                <c:pt idx="1411">
                  <c:v>43796.791666666664</c:v>
                </c:pt>
                <c:pt idx="1412">
                  <c:v>43796.833333333336</c:v>
                </c:pt>
                <c:pt idx="1413">
                  <c:v>43796.875</c:v>
                </c:pt>
                <c:pt idx="1414">
                  <c:v>43796.916666666664</c:v>
                </c:pt>
                <c:pt idx="1415">
                  <c:v>43796.958333333336</c:v>
                </c:pt>
                <c:pt idx="1416">
                  <c:v>43797</c:v>
                </c:pt>
                <c:pt idx="1417">
                  <c:v>43797.041666666664</c:v>
                </c:pt>
                <c:pt idx="1418">
                  <c:v>43797.083333333336</c:v>
                </c:pt>
                <c:pt idx="1419">
                  <c:v>43797.125</c:v>
                </c:pt>
                <c:pt idx="1420">
                  <c:v>43797.166666666664</c:v>
                </c:pt>
                <c:pt idx="1421">
                  <c:v>43797.208333333336</c:v>
                </c:pt>
                <c:pt idx="1422">
                  <c:v>43797.25</c:v>
                </c:pt>
                <c:pt idx="1423">
                  <c:v>43797.291666666664</c:v>
                </c:pt>
                <c:pt idx="1424">
                  <c:v>43797.333333333336</c:v>
                </c:pt>
                <c:pt idx="1425">
                  <c:v>43797.375</c:v>
                </c:pt>
                <c:pt idx="1426">
                  <c:v>43797.416666666664</c:v>
                </c:pt>
                <c:pt idx="1427">
                  <c:v>43797.458333333336</c:v>
                </c:pt>
                <c:pt idx="1428">
                  <c:v>43797.5</c:v>
                </c:pt>
                <c:pt idx="1429">
                  <c:v>43797.541666666664</c:v>
                </c:pt>
                <c:pt idx="1430">
                  <c:v>43797.583333333336</c:v>
                </c:pt>
                <c:pt idx="1431">
                  <c:v>43797.625</c:v>
                </c:pt>
                <c:pt idx="1432">
                  <c:v>43797.666666666664</c:v>
                </c:pt>
                <c:pt idx="1433">
                  <c:v>43797.708333333336</c:v>
                </c:pt>
                <c:pt idx="1434">
                  <c:v>43797.75</c:v>
                </c:pt>
                <c:pt idx="1435">
                  <c:v>43797.791666666664</c:v>
                </c:pt>
                <c:pt idx="1436">
                  <c:v>43797.833333333336</c:v>
                </c:pt>
                <c:pt idx="1437">
                  <c:v>43797.875</c:v>
                </c:pt>
                <c:pt idx="1438">
                  <c:v>43797.916666666664</c:v>
                </c:pt>
                <c:pt idx="1439">
                  <c:v>43797.958333333336</c:v>
                </c:pt>
                <c:pt idx="1440">
                  <c:v>43798</c:v>
                </c:pt>
                <c:pt idx="1441">
                  <c:v>43798.041666666664</c:v>
                </c:pt>
                <c:pt idx="1442">
                  <c:v>43798.083333333336</c:v>
                </c:pt>
                <c:pt idx="1443">
                  <c:v>43798.125</c:v>
                </c:pt>
                <c:pt idx="1444">
                  <c:v>43798.166666666664</c:v>
                </c:pt>
                <c:pt idx="1445">
                  <c:v>43798.208333333336</c:v>
                </c:pt>
                <c:pt idx="1446">
                  <c:v>43798.25</c:v>
                </c:pt>
                <c:pt idx="1447">
                  <c:v>43798.291666666664</c:v>
                </c:pt>
                <c:pt idx="1448">
                  <c:v>43798.333333333336</c:v>
                </c:pt>
                <c:pt idx="1449">
                  <c:v>43798.375</c:v>
                </c:pt>
                <c:pt idx="1450">
                  <c:v>43798.416666666664</c:v>
                </c:pt>
                <c:pt idx="1451">
                  <c:v>43798.458333333336</c:v>
                </c:pt>
                <c:pt idx="1452">
                  <c:v>43798.5</c:v>
                </c:pt>
                <c:pt idx="1453">
                  <c:v>43798.541666666664</c:v>
                </c:pt>
                <c:pt idx="1454">
                  <c:v>43798.583333333336</c:v>
                </c:pt>
                <c:pt idx="1455">
                  <c:v>43798.625</c:v>
                </c:pt>
                <c:pt idx="1456">
                  <c:v>43798.666666666664</c:v>
                </c:pt>
                <c:pt idx="1457">
                  <c:v>43798.708333333336</c:v>
                </c:pt>
                <c:pt idx="1458">
                  <c:v>43798.75</c:v>
                </c:pt>
                <c:pt idx="1459">
                  <c:v>43798.791666666664</c:v>
                </c:pt>
                <c:pt idx="1460">
                  <c:v>43798.833333333336</c:v>
                </c:pt>
                <c:pt idx="1461">
                  <c:v>43798.875</c:v>
                </c:pt>
                <c:pt idx="1462">
                  <c:v>43798.916666666664</c:v>
                </c:pt>
                <c:pt idx="1463">
                  <c:v>43798.958333333336</c:v>
                </c:pt>
                <c:pt idx="1464">
                  <c:v>43799</c:v>
                </c:pt>
                <c:pt idx="1465">
                  <c:v>43799.041666666664</c:v>
                </c:pt>
                <c:pt idx="1466">
                  <c:v>43799.083333333336</c:v>
                </c:pt>
                <c:pt idx="1467">
                  <c:v>43799.125</c:v>
                </c:pt>
                <c:pt idx="1468">
                  <c:v>43799.166666666664</c:v>
                </c:pt>
                <c:pt idx="1469">
                  <c:v>43799.208333333336</c:v>
                </c:pt>
                <c:pt idx="1470">
                  <c:v>43799.25</c:v>
                </c:pt>
                <c:pt idx="1471">
                  <c:v>43799.291666666664</c:v>
                </c:pt>
                <c:pt idx="1472">
                  <c:v>43799.333333333336</c:v>
                </c:pt>
                <c:pt idx="1473">
                  <c:v>43799.375</c:v>
                </c:pt>
                <c:pt idx="1474">
                  <c:v>43799.416666666664</c:v>
                </c:pt>
                <c:pt idx="1475">
                  <c:v>43799.458333333336</c:v>
                </c:pt>
                <c:pt idx="1476">
                  <c:v>43799.5</c:v>
                </c:pt>
                <c:pt idx="1477">
                  <c:v>43799.541666666664</c:v>
                </c:pt>
                <c:pt idx="1478">
                  <c:v>43799.583333333336</c:v>
                </c:pt>
                <c:pt idx="1479">
                  <c:v>43799.625</c:v>
                </c:pt>
                <c:pt idx="1480">
                  <c:v>43799.666666666664</c:v>
                </c:pt>
                <c:pt idx="1481">
                  <c:v>43799.708333333336</c:v>
                </c:pt>
                <c:pt idx="1482">
                  <c:v>43799.75</c:v>
                </c:pt>
                <c:pt idx="1483">
                  <c:v>43799.791666666664</c:v>
                </c:pt>
                <c:pt idx="1484">
                  <c:v>43799.833333333336</c:v>
                </c:pt>
                <c:pt idx="1485">
                  <c:v>43799.875</c:v>
                </c:pt>
                <c:pt idx="1486">
                  <c:v>43799.916666666664</c:v>
                </c:pt>
                <c:pt idx="1487">
                  <c:v>43799.958333333336</c:v>
                </c:pt>
                <c:pt idx="1488">
                  <c:v>43800</c:v>
                </c:pt>
                <c:pt idx="1489">
                  <c:v>43800.041666666664</c:v>
                </c:pt>
                <c:pt idx="1490">
                  <c:v>43800.083333333336</c:v>
                </c:pt>
                <c:pt idx="1491">
                  <c:v>43800.125</c:v>
                </c:pt>
                <c:pt idx="1492">
                  <c:v>43800.166666666664</c:v>
                </c:pt>
                <c:pt idx="1493">
                  <c:v>43800.208333333336</c:v>
                </c:pt>
                <c:pt idx="1494">
                  <c:v>43800.25</c:v>
                </c:pt>
                <c:pt idx="1495">
                  <c:v>43800.291666666664</c:v>
                </c:pt>
                <c:pt idx="1496">
                  <c:v>43800.333333333336</c:v>
                </c:pt>
                <c:pt idx="1497">
                  <c:v>43800.375</c:v>
                </c:pt>
                <c:pt idx="1498">
                  <c:v>43800.416666666664</c:v>
                </c:pt>
                <c:pt idx="1499">
                  <c:v>43800.458333333336</c:v>
                </c:pt>
                <c:pt idx="1500">
                  <c:v>43800.5</c:v>
                </c:pt>
                <c:pt idx="1501">
                  <c:v>43800.541666666664</c:v>
                </c:pt>
                <c:pt idx="1502">
                  <c:v>43800.583333333336</c:v>
                </c:pt>
                <c:pt idx="1503">
                  <c:v>43800.625</c:v>
                </c:pt>
                <c:pt idx="1504">
                  <c:v>43800.666666666664</c:v>
                </c:pt>
                <c:pt idx="1505">
                  <c:v>43800.708333333336</c:v>
                </c:pt>
                <c:pt idx="1506">
                  <c:v>43800.75</c:v>
                </c:pt>
                <c:pt idx="1507">
                  <c:v>43800.791666666664</c:v>
                </c:pt>
                <c:pt idx="1508">
                  <c:v>43800.833333333336</c:v>
                </c:pt>
                <c:pt idx="1509">
                  <c:v>43800.875</c:v>
                </c:pt>
                <c:pt idx="1510">
                  <c:v>43800.916666666664</c:v>
                </c:pt>
                <c:pt idx="1511">
                  <c:v>43800.958333333336</c:v>
                </c:pt>
                <c:pt idx="1512">
                  <c:v>43801</c:v>
                </c:pt>
                <c:pt idx="1513">
                  <c:v>43801.041666666664</c:v>
                </c:pt>
                <c:pt idx="1514">
                  <c:v>43801.083333333336</c:v>
                </c:pt>
                <c:pt idx="1515">
                  <c:v>43801.125</c:v>
                </c:pt>
                <c:pt idx="1516">
                  <c:v>43801.166666666664</c:v>
                </c:pt>
                <c:pt idx="1517">
                  <c:v>43801.208333333336</c:v>
                </c:pt>
                <c:pt idx="1518">
                  <c:v>43801.25</c:v>
                </c:pt>
                <c:pt idx="1519">
                  <c:v>43801.291666666664</c:v>
                </c:pt>
                <c:pt idx="1520">
                  <c:v>43801.333333333336</c:v>
                </c:pt>
                <c:pt idx="1521">
                  <c:v>43801.375</c:v>
                </c:pt>
                <c:pt idx="1522">
                  <c:v>43801.416666666664</c:v>
                </c:pt>
                <c:pt idx="1523">
                  <c:v>43801.458333333336</c:v>
                </c:pt>
                <c:pt idx="1524">
                  <c:v>43801.5</c:v>
                </c:pt>
                <c:pt idx="1525">
                  <c:v>43801.541666666664</c:v>
                </c:pt>
                <c:pt idx="1526">
                  <c:v>43801.583333333336</c:v>
                </c:pt>
                <c:pt idx="1527">
                  <c:v>43801.625</c:v>
                </c:pt>
                <c:pt idx="1528">
                  <c:v>43801.666666666664</c:v>
                </c:pt>
                <c:pt idx="1529">
                  <c:v>43801.708333333336</c:v>
                </c:pt>
                <c:pt idx="1530">
                  <c:v>43801.75</c:v>
                </c:pt>
                <c:pt idx="1531">
                  <c:v>43801.791666666664</c:v>
                </c:pt>
                <c:pt idx="1532">
                  <c:v>43801.833333333336</c:v>
                </c:pt>
                <c:pt idx="1533">
                  <c:v>43801.875</c:v>
                </c:pt>
                <c:pt idx="1534">
                  <c:v>43801.916666666664</c:v>
                </c:pt>
                <c:pt idx="1535">
                  <c:v>43801.958333333336</c:v>
                </c:pt>
                <c:pt idx="1536">
                  <c:v>43802</c:v>
                </c:pt>
                <c:pt idx="1537">
                  <c:v>43802.041666666664</c:v>
                </c:pt>
                <c:pt idx="1538">
                  <c:v>43802.083333333336</c:v>
                </c:pt>
                <c:pt idx="1539">
                  <c:v>43802.125</c:v>
                </c:pt>
                <c:pt idx="1540">
                  <c:v>43802.166666666664</c:v>
                </c:pt>
                <c:pt idx="1541">
                  <c:v>43802.208333333336</c:v>
                </c:pt>
                <c:pt idx="1542">
                  <c:v>43802.25</c:v>
                </c:pt>
                <c:pt idx="1543">
                  <c:v>43802.291666666664</c:v>
                </c:pt>
                <c:pt idx="1544">
                  <c:v>43802.333333333336</c:v>
                </c:pt>
                <c:pt idx="1545">
                  <c:v>43802.375</c:v>
                </c:pt>
                <c:pt idx="1546">
                  <c:v>43802.416666666664</c:v>
                </c:pt>
                <c:pt idx="1547">
                  <c:v>43802.458333333336</c:v>
                </c:pt>
                <c:pt idx="1548">
                  <c:v>43802.5</c:v>
                </c:pt>
                <c:pt idx="1549">
                  <c:v>43802.541666666664</c:v>
                </c:pt>
                <c:pt idx="1550">
                  <c:v>43802.583333333336</c:v>
                </c:pt>
                <c:pt idx="1551">
                  <c:v>43802.625</c:v>
                </c:pt>
                <c:pt idx="1552">
                  <c:v>43802.666666666664</c:v>
                </c:pt>
                <c:pt idx="1553">
                  <c:v>43802.708333333336</c:v>
                </c:pt>
                <c:pt idx="1554">
                  <c:v>43802.75</c:v>
                </c:pt>
                <c:pt idx="1555">
                  <c:v>43802.791666666664</c:v>
                </c:pt>
                <c:pt idx="1556">
                  <c:v>43802.833333333336</c:v>
                </c:pt>
                <c:pt idx="1557">
                  <c:v>43802.875</c:v>
                </c:pt>
                <c:pt idx="1558">
                  <c:v>43802.916666666664</c:v>
                </c:pt>
                <c:pt idx="1559">
                  <c:v>43802.958333333336</c:v>
                </c:pt>
                <c:pt idx="1560">
                  <c:v>43803</c:v>
                </c:pt>
                <c:pt idx="1561">
                  <c:v>43803.041666666664</c:v>
                </c:pt>
                <c:pt idx="1562">
                  <c:v>43803.083333333336</c:v>
                </c:pt>
                <c:pt idx="1563">
                  <c:v>43803.125</c:v>
                </c:pt>
                <c:pt idx="1564">
                  <c:v>43803.166666666664</c:v>
                </c:pt>
                <c:pt idx="1565">
                  <c:v>43803.208333333336</c:v>
                </c:pt>
                <c:pt idx="1566">
                  <c:v>43803.25</c:v>
                </c:pt>
                <c:pt idx="1567">
                  <c:v>43803.291666666664</c:v>
                </c:pt>
                <c:pt idx="1568">
                  <c:v>43803.333333333336</c:v>
                </c:pt>
                <c:pt idx="1569">
                  <c:v>43803.375</c:v>
                </c:pt>
                <c:pt idx="1570">
                  <c:v>43803.416666666664</c:v>
                </c:pt>
                <c:pt idx="1571">
                  <c:v>43803.458333333336</c:v>
                </c:pt>
                <c:pt idx="1572">
                  <c:v>43803.5</c:v>
                </c:pt>
                <c:pt idx="1573">
                  <c:v>43803.541666666664</c:v>
                </c:pt>
                <c:pt idx="1574">
                  <c:v>43803.583333333336</c:v>
                </c:pt>
                <c:pt idx="1575">
                  <c:v>43803.625</c:v>
                </c:pt>
                <c:pt idx="1576">
                  <c:v>43803.666666666664</c:v>
                </c:pt>
                <c:pt idx="1577">
                  <c:v>43803.708333333336</c:v>
                </c:pt>
                <c:pt idx="1578">
                  <c:v>43803.75</c:v>
                </c:pt>
                <c:pt idx="1579">
                  <c:v>43803.791666666664</c:v>
                </c:pt>
                <c:pt idx="1580">
                  <c:v>43803.833333333336</c:v>
                </c:pt>
                <c:pt idx="1581">
                  <c:v>43803.875</c:v>
                </c:pt>
                <c:pt idx="1582">
                  <c:v>43803.916666666664</c:v>
                </c:pt>
                <c:pt idx="1583">
                  <c:v>43803.958333333336</c:v>
                </c:pt>
              </c:numCache>
            </c:numRef>
          </c:xVal>
          <c:yVal>
            <c:numRef>
              <c:f>power!$H$2:$H$1585</c:f>
              <c:numCache>
                <c:formatCode>General</c:formatCode>
                <c:ptCount val="1584"/>
                <c:pt idx="0">
                  <c:v>1.8</c:v>
                </c:pt>
                <c:pt idx="1">
                  <c:v>2.2999999999999998</c:v>
                </c:pt>
                <c:pt idx="2">
                  <c:v>1.2999999999999998</c:v>
                </c:pt>
                <c:pt idx="3">
                  <c:v>1.2999999999999998</c:v>
                </c:pt>
                <c:pt idx="4">
                  <c:v>1</c:v>
                </c:pt>
                <c:pt idx="5">
                  <c:v>1.4</c:v>
                </c:pt>
                <c:pt idx="6">
                  <c:v>2.5</c:v>
                </c:pt>
                <c:pt idx="7">
                  <c:v>1.9</c:v>
                </c:pt>
                <c:pt idx="8">
                  <c:v>2.5</c:v>
                </c:pt>
                <c:pt idx="9">
                  <c:v>2.1</c:v>
                </c:pt>
                <c:pt idx="10">
                  <c:v>1.2</c:v>
                </c:pt>
                <c:pt idx="11">
                  <c:v>1.2</c:v>
                </c:pt>
                <c:pt idx="12">
                  <c:v>1.1000000000000001</c:v>
                </c:pt>
                <c:pt idx="13">
                  <c:v>1</c:v>
                </c:pt>
                <c:pt idx="14">
                  <c:v>1.2999999999999998</c:v>
                </c:pt>
                <c:pt idx="15">
                  <c:v>0.89999999999999991</c:v>
                </c:pt>
                <c:pt idx="16">
                  <c:v>0.9</c:v>
                </c:pt>
                <c:pt idx="17">
                  <c:v>0.9</c:v>
                </c:pt>
                <c:pt idx="18">
                  <c:v>2.4</c:v>
                </c:pt>
                <c:pt idx="19">
                  <c:v>1.1000000000000001</c:v>
                </c:pt>
                <c:pt idx="20">
                  <c:v>1.3</c:v>
                </c:pt>
                <c:pt idx="21">
                  <c:v>1.6</c:v>
                </c:pt>
                <c:pt idx="22">
                  <c:v>1.1000000000000001</c:v>
                </c:pt>
                <c:pt idx="23">
                  <c:v>1</c:v>
                </c:pt>
                <c:pt idx="24">
                  <c:v>1</c:v>
                </c:pt>
                <c:pt idx="25">
                  <c:v>0.8</c:v>
                </c:pt>
                <c:pt idx="26">
                  <c:v>0.8</c:v>
                </c:pt>
                <c:pt idx="27">
                  <c:v>1.7000000000000002</c:v>
                </c:pt>
                <c:pt idx="28">
                  <c:v>0.7</c:v>
                </c:pt>
                <c:pt idx="29">
                  <c:v>0.60000000000000009</c:v>
                </c:pt>
                <c:pt idx="30">
                  <c:v>0.8</c:v>
                </c:pt>
                <c:pt idx="31">
                  <c:v>3.1</c:v>
                </c:pt>
                <c:pt idx="32">
                  <c:v>4.5999999999999996</c:v>
                </c:pt>
                <c:pt idx="33">
                  <c:v>1.7000000000000002</c:v>
                </c:pt>
                <c:pt idx="34">
                  <c:v>2.6</c:v>
                </c:pt>
                <c:pt idx="35">
                  <c:v>1</c:v>
                </c:pt>
                <c:pt idx="36">
                  <c:v>1.2999999999999998</c:v>
                </c:pt>
                <c:pt idx="37">
                  <c:v>1.4</c:v>
                </c:pt>
                <c:pt idx="38">
                  <c:v>1.6</c:v>
                </c:pt>
                <c:pt idx="39">
                  <c:v>1.7</c:v>
                </c:pt>
                <c:pt idx="40">
                  <c:v>2.6</c:v>
                </c:pt>
                <c:pt idx="41">
                  <c:v>1.5</c:v>
                </c:pt>
                <c:pt idx="42">
                  <c:v>1.5</c:v>
                </c:pt>
                <c:pt idx="43">
                  <c:v>1.4</c:v>
                </c:pt>
                <c:pt idx="44">
                  <c:v>1.2</c:v>
                </c:pt>
                <c:pt idx="45">
                  <c:v>1.6</c:v>
                </c:pt>
                <c:pt idx="46">
                  <c:v>2.1</c:v>
                </c:pt>
                <c:pt idx="47">
                  <c:v>1.5</c:v>
                </c:pt>
                <c:pt idx="48">
                  <c:v>2.5</c:v>
                </c:pt>
                <c:pt idx="49">
                  <c:v>1.4</c:v>
                </c:pt>
                <c:pt idx="50">
                  <c:v>1.4</c:v>
                </c:pt>
                <c:pt idx="51">
                  <c:v>1.2</c:v>
                </c:pt>
                <c:pt idx="52">
                  <c:v>1.2</c:v>
                </c:pt>
                <c:pt idx="53">
                  <c:v>1.2</c:v>
                </c:pt>
                <c:pt idx="54">
                  <c:v>3</c:v>
                </c:pt>
                <c:pt idx="55">
                  <c:v>3.5</c:v>
                </c:pt>
                <c:pt idx="56">
                  <c:v>3.3</c:v>
                </c:pt>
                <c:pt idx="57">
                  <c:v>2.4</c:v>
                </c:pt>
                <c:pt idx="58">
                  <c:v>1.4</c:v>
                </c:pt>
                <c:pt idx="59">
                  <c:v>1.5</c:v>
                </c:pt>
                <c:pt idx="60">
                  <c:v>1.7000000000000002</c:v>
                </c:pt>
                <c:pt idx="61">
                  <c:v>1.7</c:v>
                </c:pt>
                <c:pt idx="62">
                  <c:v>1.8</c:v>
                </c:pt>
                <c:pt idx="63">
                  <c:v>1.8</c:v>
                </c:pt>
                <c:pt idx="64">
                  <c:v>1.8</c:v>
                </c:pt>
                <c:pt idx="65">
                  <c:v>2.8</c:v>
                </c:pt>
                <c:pt idx="66">
                  <c:v>2.1</c:v>
                </c:pt>
                <c:pt idx="67">
                  <c:v>3.9</c:v>
                </c:pt>
                <c:pt idx="68">
                  <c:v>4.7</c:v>
                </c:pt>
                <c:pt idx="69">
                  <c:v>2.7</c:v>
                </c:pt>
                <c:pt idx="70">
                  <c:v>2.8</c:v>
                </c:pt>
                <c:pt idx="71">
                  <c:v>2.9</c:v>
                </c:pt>
                <c:pt idx="72">
                  <c:v>2</c:v>
                </c:pt>
                <c:pt idx="73">
                  <c:v>2.1</c:v>
                </c:pt>
                <c:pt idx="74">
                  <c:v>1.5</c:v>
                </c:pt>
                <c:pt idx="75">
                  <c:v>1.5</c:v>
                </c:pt>
                <c:pt idx="76">
                  <c:v>2.1</c:v>
                </c:pt>
                <c:pt idx="77">
                  <c:v>1.6</c:v>
                </c:pt>
                <c:pt idx="78">
                  <c:v>2</c:v>
                </c:pt>
                <c:pt idx="79">
                  <c:v>4.3000000000000007</c:v>
                </c:pt>
                <c:pt idx="80">
                  <c:v>5.8</c:v>
                </c:pt>
                <c:pt idx="81">
                  <c:v>1.7000000000000002</c:v>
                </c:pt>
                <c:pt idx="82">
                  <c:v>1.6</c:v>
                </c:pt>
                <c:pt idx="83">
                  <c:v>1.2999999999999998</c:v>
                </c:pt>
                <c:pt idx="84">
                  <c:v>1.5</c:v>
                </c:pt>
                <c:pt idx="85">
                  <c:v>1.2999999999999998</c:v>
                </c:pt>
                <c:pt idx="86">
                  <c:v>2.4</c:v>
                </c:pt>
                <c:pt idx="87">
                  <c:v>1.7</c:v>
                </c:pt>
                <c:pt idx="88">
                  <c:v>1.7</c:v>
                </c:pt>
                <c:pt idx="89">
                  <c:v>1.5</c:v>
                </c:pt>
                <c:pt idx="90">
                  <c:v>1.4</c:v>
                </c:pt>
                <c:pt idx="91">
                  <c:v>1.2</c:v>
                </c:pt>
                <c:pt idx="92">
                  <c:v>1.2999999999999998</c:v>
                </c:pt>
                <c:pt idx="93">
                  <c:v>1</c:v>
                </c:pt>
                <c:pt idx="94">
                  <c:v>2</c:v>
                </c:pt>
                <c:pt idx="95">
                  <c:v>2.6</c:v>
                </c:pt>
                <c:pt idx="96">
                  <c:v>1.2999999999999998</c:v>
                </c:pt>
                <c:pt idx="97">
                  <c:v>1.2</c:v>
                </c:pt>
                <c:pt idx="98">
                  <c:v>1.2</c:v>
                </c:pt>
                <c:pt idx="99">
                  <c:v>1</c:v>
                </c:pt>
                <c:pt idx="100">
                  <c:v>1.1000000000000001</c:v>
                </c:pt>
                <c:pt idx="101">
                  <c:v>0.9</c:v>
                </c:pt>
                <c:pt idx="102">
                  <c:v>1.2000000000000002</c:v>
                </c:pt>
                <c:pt idx="103">
                  <c:v>4.4000000000000004</c:v>
                </c:pt>
                <c:pt idx="104">
                  <c:v>4.5999999999999996</c:v>
                </c:pt>
                <c:pt idx="105">
                  <c:v>2.1</c:v>
                </c:pt>
                <c:pt idx="106">
                  <c:v>1</c:v>
                </c:pt>
                <c:pt idx="107">
                  <c:v>1.2999999999999998</c:v>
                </c:pt>
                <c:pt idx="108">
                  <c:v>1</c:v>
                </c:pt>
                <c:pt idx="109">
                  <c:v>1.2999999999999998</c:v>
                </c:pt>
                <c:pt idx="110">
                  <c:v>2.2999999999999998</c:v>
                </c:pt>
                <c:pt idx="111">
                  <c:v>1.2999999999999998</c:v>
                </c:pt>
                <c:pt idx="112">
                  <c:v>1.1000000000000001</c:v>
                </c:pt>
                <c:pt idx="113">
                  <c:v>1.5</c:v>
                </c:pt>
                <c:pt idx="114">
                  <c:v>1.2999999999999998</c:v>
                </c:pt>
                <c:pt idx="115">
                  <c:v>1.2999999999999998</c:v>
                </c:pt>
                <c:pt idx="116">
                  <c:v>1.3</c:v>
                </c:pt>
                <c:pt idx="117">
                  <c:v>2.4</c:v>
                </c:pt>
                <c:pt idx="118">
                  <c:v>2.5</c:v>
                </c:pt>
                <c:pt idx="119">
                  <c:v>0.6</c:v>
                </c:pt>
                <c:pt idx="120">
                  <c:v>0.5</c:v>
                </c:pt>
                <c:pt idx="121">
                  <c:v>0.4</c:v>
                </c:pt>
                <c:pt idx="122">
                  <c:v>0.4</c:v>
                </c:pt>
                <c:pt idx="123">
                  <c:v>1.8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0.5</c:v>
                </c:pt>
                <c:pt idx="129">
                  <c:v>1.2</c:v>
                </c:pt>
                <c:pt idx="130">
                  <c:v>3.8000000000000003</c:v>
                </c:pt>
                <c:pt idx="131">
                  <c:v>2.9</c:v>
                </c:pt>
                <c:pt idx="132">
                  <c:v>4.5</c:v>
                </c:pt>
                <c:pt idx="133">
                  <c:v>3.5</c:v>
                </c:pt>
                <c:pt idx="134">
                  <c:v>1</c:v>
                </c:pt>
                <c:pt idx="135">
                  <c:v>1.1000000000000001</c:v>
                </c:pt>
                <c:pt idx="136">
                  <c:v>0.8</c:v>
                </c:pt>
                <c:pt idx="137">
                  <c:v>1</c:v>
                </c:pt>
                <c:pt idx="138">
                  <c:v>0.89999999999999991</c:v>
                </c:pt>
                <c:pt idx="139">
                  <c:v>0.8</c:v>
                </c:pt>
                <c:pt idx="140">
                  <c:v>1.8</c:v>
                </c:pt>
                <c:pt idx="141">
                  <c:v>0.89999999999999991</c:v>
                </c:pt>
                <c:pt idx="142">
                  <c:v>0.6</c:v>
                </c:pt>
                <c:pt idx="143">
                  <c:v>2.7</c:v>
                </c:pt>
                <c:pt idx="144">
                  <c:v>0.9</c:v>
                </c:pt>
                <c:pt idx="145">
                  <c:v>1.7</c:v>
                </c:pt>
                <c:pt idx="146">
                  <c:v>0.5</c:v>
                </c:pt>
                <c:pt idx="147">
                  <c:v>0.5</c:v>
                </c:pt>
                <c:pt idx="148">
                  <c:v>0.4</c:v>
                </c:pt>
                <c:pt idx="149">
                  <c:v>0.60000000000000009</c:v>
                </c:pt>
                <c:pt idx="150">
                  <c:v>0.60000000000000009</c:v>
                </c:pt>
                <c:pt idx="151">
                  <c:v>1.8</c:v>
                </c:pt>
                <c:pt idx="152">
                  <c:v>3.8</c:v>
                </c:pt>
                <c:pt idx="153">
                  <c:v>0.89999999999999991</c:v>
                </c:pt>
                <c:pt idx="154">
                  <c:v>3.2</c:v>
                </c:pt>
                <c:pt idx="155">
                  <c:v>1.6</c:v>
                </c:pt>
                <c:pt idx="156">
                  <c:v>2.2999999999999998</c:v>
                </c:pt>
                <c:pt idx="157">
                  <c:v>1.2</c:v>
                </c:pt>
                <c:pt idx="158">
                  <c:v>1.4</c:v>
                </c:pt>
                <c:pt idx="159">
                  <c:v>4.0999999999999996</c:v>
                </c:pt>
                <c:pt idx="160">
                  <c:v>3.9000000000000004</c:v>
                </c:pt>
                <c:pt idx="161">
                  <c:v>4.5999999999999996</c:v>
                </c:pt>
                <c:pt idx="162">
                  <c:v>3.1</c:v>
                </c:pt>
                <c:pt idx="163">
                  <c:v>4</c:v>
                </c:pt>
                <c:pt idx="164">
                  <c:v>3.4</c:v>
                </c:pt>
                <c:pt idx="165">
                  <c:v>2.6</c:v>
                </c:pt>
                <c:pt idx="166">
                  <c:v>2.4</c:v>
                </c:pt>
                <c:pt idx="167">
                  <c:v>1.2</c:v>
                </c:pt>
                <c:pt idx="168">
                  <c:v>0.8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</c:v>
                </c:pt>
                <c:pt idx="172">
                  <c:v>1.1000000000000001</c:v>
                </c:pt>
                <c:pt idx="173">
                  <c:v>2.1</c:v>
                </c:pt>
                <c:pt idx="174">
                  <c:v>1.7000000000000002</c:v>
                </c:pt>
                <c:pt idx="175">
                  <c:v>4.7</c:v>
                </c:pt>
                <c:pt idx="176">
                  <c:v>4.5</c:v>
                </c:pt>
                <c:pt idx="177">
                  <c:v>0.9</c:v>
                </c:pt>
                <c:pt idx="178">
                  <c:v>1.2000000000000002</c:v>
                </c:pt>
                <c:pt idx="179">
                  <c:v>1.1000000000000001</c:v>
                </c:pt>
                <c:pt idx="180">
                  <c:v>0.8</c:v>
                </c:pt>
                <c:pt idx="181">
                  <c:v>1.1000000000000001</c:v>
                </c:pt>
                <c:pt idx="182">
                  <c:v>2</c:v>
                </c:pt>
                <c:pt idx="183">
                  <c:v>0.9</c:v>
                </c:pt>
                <c:pt idx="184">
                  <c:v>1.1000000000000001</c:v>
                </c:pt>
                <c:pt idx="185">
                  <c:v>1.2</c:v>
                </c:pt>
                <c:pt idx="186">
                  <c:v>1.1000000000000001</c:v>
                </c:pt>
                <c:pt idx="187">
                  <c:v>1</c:v>
                </c:pt>
                <c:pt idx="188">
                  <c:v>1</c:v>
                </c:pt>
                <c:pt idx="189">
                  <c:v>0.9</c:v>
                </c:pt>
                <c:pt idx="190">
                  <c:v>2.2000000000000002</c:v>
                </c:pt>
                <c:pt idx="191">
                  <c:v>0.9</c:v>
                </c:pt>
                <c:pt idx="192">
                  <c:v>0.8</c:v>
                </c:pt>
                <c:pt idx="193">
                  <c:v>0.60000000000000009</c:v>
                </c:pt>
                <c:pt idx="194">
                  <c:v>0.60000000000000009</c:v>
                </c:pt>
                <c:pt idx="195">
                  <c:v>0.6</c:v>
                </c:pt>
                <c:pt idx="196">
                  <c:v>0.60000000000000009</c:v>
                </c:pt>
                <c:pt idx="197">
                  <c:v>3.1</c:v>
                </c:pt>
                <c:pt idx="198">
                  <c:v>2.4</c:v>
                </c:pt>
                <c:pt idx="199">
                  <c:v>4</c:v>
                </c:pt>
                <c:pt idx="200">
                  <c:v>0.8</c:v>
                </c:pt>
                <c:pt idx="201">
                  <c:v>0.60000000000000009</c:v>
                </c:pt>
                <c:pt idx="202">
                  <c:v>0.60000000000000009</c:v>
                </c:pt>
                <c:pt idx="203">
                  <c:v>0.8</c:v>
                </c:pt>
                <c:pt idx="204">
                  <c:v>0.60000000000000009</c:v>
                </c:pt>
                <c:pt idx="205">
                  <c:v>1.6</c:v>
                </c:pt>
                <c:pt idx="206">
                  <c:v>0.8</c:v>
                </c:pt>
                <c:pt idx="207">
                  <c:v>0.60000000000000009</c:v>
                </c:pt>
                <c:pt idx="208">
                  <c:v>0.60000000000000009</c:v>
                </c:pt>
                <c:pt idx="209">
                  <c:v>0.7</c:v>
                </c:pt>
                <c:pt idx="210">
                  <c:v>0.89999999999999991</c:v>
                </c:pt>
                <c:pt idx="211">
                  <c:v>2.7</c:v>
                </c:pt>
                <c:pt idx="212">
                  <c:v>1.1000000000000001</c:v>
                </c:pt>
                <c:pt idx="213">
                  <c:v>1</c:v>
                </c:pt>
                <c:pt idx="214">
                  <c:v>0.60000000000000009</c:v>
                </c:pt>
                <c:pt idx="215">
                  <c:v>0.4</c:v>
                </c:pt>
                <c:pt idx="216">
                  <c:v>0.4</c:v>
                </c:pt>
                <c:pt idx="217">
                  <c:v>0.5</c:v>
                </c:pt>
                <c:pt idx="218">
                  <c:v>2</c:v>
                </c:pt>
                <c:pt idx="219">
                  <c:v>0.60000000000000009</c:v>
                </c:pt>
                <c:pt idx="220">
                  <c:v>0.4</c:v>
                </c:pt>
                <c:pt idx="221">
                  <c:v>0.4</c:v>
                </c:pt>
                <c:pt idx="222">
                  <c:v>2</c:v>
                </c:pt>
                <c:pt idx="223">
                  <c:v>1.4</c:v>
                </c:pt>
                <c:pt idx="224">
                  <c:v>3</c:v>
                </c:pt>
                <c:pt idx="225">
                  <c:v>2.4</c:v>
                </c:pt>
                <c:pt idx="226">
                  <c:v>0.7</c:v>
                </c:pt>
                <c:pt idx="227">
                  <c:v>0.5</c:v>
                </c:pt>
                <c:pt idx="228">
                  <c:v>0.5</c:v>
                </c:pt>
                <c:pt idx="229">
                  <c:v>0.7</c:v>
                </c:pt>
                <c:pt idx="230">
                  <c:v>1</c:v>
                </c:pt>
                <c:pt idx="231">
                  <c:v>0.9</c:v>
                </c:pt>
                <c:pt idx="232">
                  <c:v>0.8</c:v>
                </c:pt>
                <c:pt idx="233">
                  <c:v>1.5</c:v>
                </c:pt>
                <c:pt idx="234">
                  <c:v>0.9</c:v>
                </c:pt>
                <c:pt idx="235">
                  <c:v>0.7</c:v>
                </c:pt>
                <c:pt idx="236">
                  <c:v>0.7</c:v>
                </c:pt>
                <c:pt idx="237">
                  <c:v>0.8</c:v>
                </c:pt>
                <c:pt idx="238">
                  <c:v>1.7999999999999998</c:v>
                </c:pt>
                <c:pt idx="239">
                  <c:v>1.2</c:v>
                </c:pt>
                <c:pt idx="240">
                  <c:v>0.8</c:v>
                </c:pt>
                <c:pt idx="241">
                  <c:v>0.7</c:v>
                </c:pt>
                <c:pt idx="242">
                  <c:v>0.6</c:v>
                </c:pt>
                <c:pt idx="243">
                  <c:v>0.6</c:v>
                </c:pt>
                <c:pt idx="244">
                  <c:v>0.5</c:v>
                </c:pt>
                <c:pt idx="245">
                  <c:v>0.6</c:v>
                </c:pt>
                <c:pt idx="246">
                  <c:v>0.5</c:v>
                </c:pt>
                <c:pt idx="247">
                  <c:v>4.0999999999999996</c:v>
                </c:pt>
                <c:pt idx="248">
                  <c:v>1.2</c:v>
                </c:pt>
                <c:pt idx="249">
                  <c:v>3.1</c:v>
                </c:pt>
                <c:pt idx="250">
                  <c:v>0.60000000000000009</c:v>
                </c:pt>
                <c:pt idx="251">
                  <c:v>0.7</c:v>
                </c:pt>
                <c:pt idx="252">
                  <c:v>0.8</c:v>
                </c:pt>
                <c:pt idx="253">
                  <c:v>0.8</c:v>
                </c:pt>
                <c:pt idx="254">
                  <c:v>0.9</c:v>
                </c:pt>
                <c:pt idx="255">
                  <c:v>2</c:v>
                </c:pt>
                <c:pt idx="256">
                  <c:v>0.8</c:v>
                </c:pt>
                <c:pt idx="257">
                  <c:v>2.1</c:v>
                </c:pt>
                <c:pt idx="258">
                  <c:v>1.9</c:v>
                </c:pt>
                <c:pt idx="259">
                  <c:v>1.4</c:v>
                </c:pt>
                <c:pt idx="260">
                  <c:v>0.8</c:v>
                </c:pt>
                <c:pt idx="261">
                  <c:v>0.7</c:v>
                </c:pt>
                <c:pt idx="262">
                  <c:v>1.2</c:v>
                </c:pt>
                <c:pt idx="263">
                  <c:v>2.2000000000000002</c:v>
                </c:pt>
                <c:pt idx="264">
                  <c:v>0.60000000000000009</c:v>
                </c:pt>
                <c:pt idx="265">
                  <c:v>0.7</c:v>
                </c:pt>
                <c:pt idx="266">
                  <c:v>0.9</c:v>
                </c:pt>
                <c:pt idx="267">
                  <c:v>0.5</c:v>
                </c:pt>
                <c:pt idx="268">
                  <c:v>0.60000000000000009</c:v>
                </c:pt>
                <c:pt idx="269">
                  <c:v>0.5</c:v>
                </c:pt>
                <c:pt idx="270">
                  <c:v>1.1000000000000001</c:v>
                </c:pt>
                <c:pt idx="271">
                  <c:v>4.3</c:v>
                </c:pt>
                <c:pt idx="272">
                  <c:v>0.89999999999999991</c:v>
                </c:pt>
                <c:pt idx="273">
                  <c:v>2.6</c:v>
                </c:pt>
                <c:pt idx="274">
                  <c:v>3.6</c:v>
                </c:pt>
                <c:pt idx="275">
                  <c:v>1.6</c:v>
                </c:pt>
                <c:pt idx="276">
                  <c:v>1</c:v>
                </c:pt>
                <c:pt idx="277">
                  <c:v>0.9</c:v>
                </c:pt>
                <c:pt idx="278">
                  <c:v>0.9</c:v>
                </c:pt>
                <c:pt idx="279">
                  <c:v>0.8</c:v>
                </c:pt>
                <c:pt idx="280">
                  <c:v>0.8</c:v>
                </c:pt>
                <c:pt idx="281">
                  <c:v>1.7000000000000002</c:v>
                </c:pt>
                <c:pt idx="282">
                  <c:v>0.60000000000000009</c:v>
                </c:pt>
                <c:pt idx="283">
                  <c:v>0.5</c:v>
                </c:pt>
                <c:pt idx="284">
                  <c:v>0.5</c:v>
                </c:pt>
                <c:pt idx="285">
                  <c:v>0.7</c:v>
                </c:pt>
                <c:pt idx="286">
                  <c:v>0.89999999999999991</c:v>
                </c:pt>
                <c:pt idx="287">
                  <c:v>0.7</c:v>
                </c:pt>
                <c:pt idx="288">
                  <c:v>0.6</c:v>
                </c:pt>
                <c:pt idx="289">
                  <c:v>1.6</c:v>
                </c:pt>
                <c:pt idx="290">
                  <c:v>0.5</c:v>
                </c:pt>
                <c:pt idx="291">
                  <c:v>0.5</c:v>
                </c:pt>
                <c:pt idx="292">
                  <c:v>0.4</c:v>
                </c:pt>
                <c:pt idx="293">
                  <c:v>0.5</c:v>
                </c:pt>
                <c:pt idx="294">
                  <c:v>0.4</c:v>
                </c:pt>
                <c:pt idx="295">
                  <c:v>1.9</c:v>
                </c:pt>
                <c:pt idx="296">
                  <c:v>0.8</c:v>
                </c:pt>
                <c:pt idx="297">
                  <c:v>0.4</c:v>
                </c:pt>
                <c:pt idx="298">
                  <c:v>0.60000000000000009</c:v>
                </c:pt>
                <c:pt idx="299">
                  <c:v>0.60000000000000009</c:v>
                </c:pt>
                <c:pt idx="300">
                  <c:v>0.7</c:v>
                </c:pt>
                <c:pt idx="301">
                  <c:v>0.60000000000000009</c:v>
                </c:pt>
                <c:pt idx="302">
                  <c:v>1.3</c:v>
                </c:pt>
                <c:pt idx="303">
                  <c:v>1.7000000000000002</c:v>
                </c:pt>
                <c:pt idx="304">
                  <c:v>4.3000000000000007</c:v>
                </c:pt>
                <c:pt idx="305">
                  <c:v>1.7000000000000002</c:v>
                </c:pt>
                <c:pt idx="306">
                  <c:v>0.8</c:v>
                </c:pt>
                <c:pt idx="307">
                  <c:v>0.5</c:v>
                </c:pt>
                <c:pt idx="308">
                  <c:v>0.8</c:v>
                </c:pt>
                <c:pt idx="309">
                  <c:v>1.5</c:v>
                </c:pt>
                <c:pt idx="310">
                  <c:v>2</c:v>
                </c:pt>
                <c:pt idx="311">
                  <c:v>0.6</c:v>
                </c:pt>
                <c:pt idx="312">
                  <c:v>0.5</c:v>
                </c:pt>
                <c:pt idx="313">
                  <c:v>0.30000000000000004</c:v>
                </c:pt>
                <c:pt idx="314">
                  <c:v>0.30000000000000004</c:v>
                </c:pt>
                <c:pt idx="315">
                  <c:v>0.4</c:v>
                </c:pt>
                <c:pt idx="316">
                  <c:v>0.30000000000000004</c:v>
                </c:pt>
                <c:pt idx="317">
                  <c:v>2</c:v>
                </c:pt>
                <c:pt idx="318">
                  <c:v>2.7</c:v>
                </c:pt>
                <c:pt idx="319">
                  <c:v>1.1000000000000001</c:v>
                </c:pt>
                <c:pt idx="320">
                  <c:v>1.1000000000000001</c:v>
                </c:pt>
                <c:pt idx="321">
                  <c:v>1.5</c:v>
                </c:pt>
                <c:pt idx="322">
                  <c:v>2.2000000000000002</c:v>
                </c:pt>
                <c:pt idx="323">
                  <c:v>0.8</c:v>
                </c:pt>
                <c:pt idx="324">
                  <c:v>0.7</c:v>
                </c:pt>
                <c:pt idx="325">
                  <c:v>2</c:v>
                </c:pt>
                <c:pt idx="326">
                  <c:v>0.7</c:v>
                </c:pt>
                <c:pt idx="327">
                  <c:v>1.9</c:v>
                </c:pt>
                <c:pt idx="328">
                  <c:v>2.1</c:v>
                </c:pt>
                <c:pt idx="329">
                  <c:v>0.9</c:v>
                </c:pt>
                <c:pt idx="330">
                  <c:v>1.2</c:v>
                </c:pt>
                <c:pt idx="331">
                  <c:v>1.1000000000000001</c:v>
                </c:pt>
                <c:pt idx="332">
                  <c:v>1.1000000000000001</c:v>
                </c:pt>
                <c:pt idx="333">
                  <c:v>2.2999999999999998</c:v>
                </c:pt>
                <c:pt idx="334">
                  <c:v>1.2999999999999998</c:v>
                </c:pt>
                <c:pt idx="335">
                  <c:v>0.60000000000000009</c:v>
                </c:pt>
                <c:pt idx="336">
                  <c:v>0.30000000000000004</c:v>
                </c:pt>
                <c:pt idx="337">
                  <c:v>0.30000000000000004</c:v>
                </c:pt>
                <c:pt idx="338">
                  <c:v>0.30000000000000004</c:v>
                </c:pt>
                <c:pt idx="339">
                  <c:v>0.4</c:v>
                </c:pt>
                <c:pt idx="340">
                  <c:v>1.3</c:v>
                </c:pt>
                <c:pt idx="341">
                  <c:v>0.89999999999999991</c:v>
                </c:pt>
                <c:pt idx="342">
                  <c:v>0.4</c:v>
                </c:pt>
                <c:pt idx="343">
                  <c:v>3.4</c:v>
                </c:pt>
                <c:pt idx="344">
                  <c:v>0.4</c:v>
                </c:pt>
                <c:pt idx="345">
                  <c:v>0.5</c:v>
                </c:pt>
                <c:pt idx="346">
                  <c:v>0.60000000000000009</c:v>
                </c:pt>
                <c:pt idx="347">
                  <c:v>0.4</c:v>
                </c:pt>
                <c:pt idx="348">
                  <c:v>0.60000000000000009</c:v>
                </c:pt>
                <c:pt idx="349">
                  <c:v>0.9</c:v>
                </c:pt>
                <c:pt idx="350">
                  <c:v>1.2999999999999998</c:v>
                </c:pt>
                <c:pt idx="351">
                  <c:v>1.7999999999999998</c:v>
                </c:pt>
                <c:pt idx="352">
                  <c:v>1.1000000000000001</c:v>
                </c:pt>
                <c:pt idx="353">
                  <c:v>1.5</c:v>
                </c:pt>
                <c:pt idx="354">
                  <c:v>1.4</c:v>
                </c:pt>
                <c:pt idx="355">
                  <c:v>1</c:v>
                </c:pt>
                <c:pt idx="356">
                  <c:v>0.8</c:v>
                </c:pt>
                <c:pt idx="357">
                  <c:v>2.8</c:v>
                </c:pt>
                <c:pt idx="358">
                  <c:v>2.9000000000000004</c:v>
                </c:pt>
                <c:pt idx="359">
                  <c:v>1.1000000000000001</c:v>
                </c:pt>
                <c:pt idx="360">
                  <c:v>0.60000000000000009</c:v>
                </c:pt>
                <c:pt idx="361">
                  <c:v>0.4</c:v>
                </c:pt>
                <c:pt idx="362">
                  <c:v>0.60000000000000009</c:v>
                </c:pt>
                <c:pt idx="363">
                  <c:v>0.4</c:v>
                </c:pt>
                <c:pt idx="364">
                  <c:v>0.4</c:v>
                </c:pt>
                <c:pt idx="365">
                  <c:v>1.2</c:v>
                </c:pt>
                <c:pt idx="366">
                  <c:v>1.2</c:v>
                </c:pt>
                <c:pt idx="367">
                  <c:v>2.6</c:v>
                </c:pt>
                <c:pt idx="368">
                  <c:v>2.5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0.60000000000000009</c:v>
                </c:pt>
                <c:pt idx="373">
                  <c:v>0.7</c:v>
                </c:pt>
                <c:pt idx="374">
                  <c:v>0.8</c:v>
                </c:pt>
                <c:pt idx="375">
                  <c:v>1.8</c:v>
                </c:pt>
                <c:pt idx="376">
                  <c:v>0.60000000000000009</c:v>
                </c:pt>
                <c:pt idx="377">
                  <c:v>0.60000000000000009</c:v>
                </c:pt>
                <c:pt idx="378">
                  <c:v>0.8</c:v>
                </c:pt>
                <c:pt idx="379">
                  <c:v>0.60000000000000009</c:v>
                </c:pt>
                <c:pt idx="380">
                  <c:v>0.5</c:v>
                </c:pt>
                <c:pt idx="381">
                  <c:v>0.8</c:v>
                </c:pt>
                <c:pt idx="382">
                  <c:v>0.60000000000000009</c:v>
                </c:pt>
                <c:pt idx="383">
                  <c:v>0.4</c:v>
                </c:pt>
                <c:pt idx="384">
                  <c:v>1.4</c:v>
                </c:pt>
                <c:pt idx="385">
                  <c:v>0.5</c:v>
                </c:pt>
                <c:pt idx="386">
                  <c:v>0.5</c:v>
                </c:pt>
                <c:pt idx="387">
                  <c:v>0.4</c:v>
                </c:pt>
                <c:pt idx="388">
                  <c:v>0.60000000000000009</c:v>
                </c:pt>
                <c:pt idx="389">
                  <c:v>0.7</c:v>
                </c:pt>
                <c:pt idx="390">
                  <c:v>2.2000000000000002</c:v>
                </c:pt>
                <c:pt idx="391">
                  <c:v>3.5999999999999996</c:v>
                </c:pt>
                <c:pt idx="392">
                  <c:v>2.5</c:v>
                </c:pt>
                <c:pt idx="393">
                  <c:v>1.3</c:v>
                </c:pt>
                <c:pt idx="394">
                  <c:v>0.60000000000000009</c:v>
                </c:pt>
                <c:pt idx="395">
                  <c:v>0.60000000000000009</c:v>
                </c:pt>
                <c:pt idx="396">
                  <c:v>0.7</c:v>
                </c:pt>
                <c:pt idx="397">
                  <c:v>0.4</c:v>
                </c:pt>
                <c:pt idx="398">
                  <c:v>0.60000000000000009</c:v>
                </c:pt>
                <c:pt idx="399">
                  <c:v>0.4</c:v>
                </c:pt>
                <c:pt idx="400">
                  <c:v>0.60000000000000009</c:v>
                </c:pt>
                <c:pt idx="401">
                  <c:v>1.3</c:v>
                </c:pt>
                <c:pt idx="402">
                  <c:v>0.89999999999999991</c:v>
                </c:pt>
                <c:pt idx="403">
                  <c:v>3.7</c:v>
                </c:pt>
                <c:pt idx="404">
                  <c:v>2.2999999999999998</c:v>
                </c:pt>
                <c:pt idx="405">
                  <c:v>1.5</c:v>
                </c:pt>
                <c:pt idx="406">
                  <c:v>1.7</c:v>
                </c:pt>
                <c:pt idx="407">
                  <c:v>2.7</c:v>
                </c:pt>
                <c:pt idx="408">
                  <c:v>0.5</c:v>
                </c:pt>
                <c:pt idx="409">
                  <c:v>0.6</c:v>
                </c:pt>
                <c:pt idx="410">
                  <c:v>0.7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0.7</c:v>
                </c:pt>
                <c:pt idx="415">
                  <c:v>3.7</c:v>
                </c:pt>
                <c:pt idx="416">
                  <c:v>0.4</c:v>
                </c:pt>
                <c:pt idx="417">
                  <c:v>1.9000000000000001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1.7</c:v>
                </c:pt>
                <c:pt idx="427">
                  <c:v>1.6</c:v>
                </c:pt>
                <c:pt idx="428">
                  <c:v>1.9</c:v>
                </c:pt>
                <c:pt idx="429">
                  <c:v>1.2999999999999998</c:v>
                </c:pt>
                <c:pt idx="430">
                  <c:v>1</c:v>
                </c:pt>
                <c:pt idx="431">
                  <c:v>0.60000000000000009</c:v>
                </c:pt>
                <c:pt idx="432">
                  <c:v>1.6</c:v>
                </c:pt>
                <c:pt idx="433">
                  <c:v>0.5</c:v>
                </c:pt>
                <c:pt idx="434">
                  <c:v>0.4</c:v>
                </c:pt>
                <c:pt idx="435">
                  <c:v>0.4</c:v>
                </c:pt>
                <c:pt idx="436">
                  <c:v>0.89999999999999991</c:v>
                </c:pt>
                <c:pt idx="437">
                  <c:v>0.5</c:v>
                </c:pt>
                <c:pt idx="438">
                  <c:v>1.7</c:v>
                </c:pt>
                <c:pt idx="439">
                  <c:v>2.2000000000000002</c:v>
                </c:pt>
                <c:pt idx="440">
                  <c:v>1.5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1.3</c:v>
                </c:pt>
                <c:pt idx="448">
                  <c:v>4.2</c:v>
                </c:pt>
                <c:pt idx="449">
                  <c:v>3</c:v>
                </c:pt>
                <c:pt idx="450">
                  <c:v>2.7</c:v>
                </c:pt>
                <c:pt idx="451">
                  <c:v>3.2</c:v>
                </c:pt>
                <c:pt idx="452">
                  <c:v>3.0999999999999996</c:v>
                </c:pt>
                <c:pt idx="453">
                  <c:v>3.2</c:v>
                </c:pt>
                <c:pt idx="454">
                  <c:v>1.2</c:v>
                </c:pt>
                <c:pt idx="455">
                  <c:v>0.7</c:v>
                </c:pt>
                <c:pt idx="456">
                  <c:v>0.5</c:v>
                </c:pt>
                <c:pt idx="457">
                  <c:v>0.30000000000000004</c:v>
                </c:pt>
                <c:pt idx="458">
                  <c:v>0.4</c:v>
                </c:pt>
                <c:pt idx="459">
                  <c:v>0.4</c:v>
                </c:pt>
                <c:pt idx="460">
                  <c:v>0.2</c:v>
                </c:pt>
                <c:pt idx="461">
                  <c:v>0.60000000000000009</c:v>
                </c:pt>
                <c:pt idx="462">
                  <c:v>1.6</c:v>
                </c:pt>
                <c:pt idx="463">
                  <c:v>0.60000000000000009</c:v>
                </c:pt>
                <c:pt idx="464">
                  <c:v>1.9</c:v>
                </c:pt>
                <c:pt idx="465">
                  <c:v>3.7</c:v>
                </c:pt>
                <c:pt idx="466">
                  <c:v>1.7</c:v>
                </c:pt>
                <c:pt idx="467">
                  <c:v>0.60000000000000009</c:v>
                </c:pt>
                <c:pt idx="468">
                  <c:v>0.4</c:v>
                </c:pt>
                <c:pt idx="469">
                  <c:v>0.4</c:v>
                </c:pt>
                <c:pt idx="470">
                  <c:v>1.4</c:v>
                </c:pt>
                <c:pt idx="471">
                  <c:v>0.4</c:v>
                </c:pt>
                <c:pt idx="472">
                  <c:v>0.30000000000000004</c:v>
                </c:pt>
                <c:pt idx="473">
                  <c:v>0.30000000000000004</c:v>
                </c:pt>
                <c:pt idx="474">
                  <c:v>0.4</c:v>
                </c:pt>
                <c:pt idx="475">
                  <c:v>0.7</c:v>
                </c:pt>
                <c:pt idx="476">
                  <c:v>0.8</c:v>
                </c:pt>
                <c:pt idx="477">
                  <c:v>0.8</c:v>
                </c:pt>
                <c:pt idx="478">
                  <c:v>1.2000000000000002</c:v>
                </c:pt>
                <c:pt idx="479">
                  <c:v>2.3000000000000003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1.2</c:v>
                </c:pt>
                <c:pt idx="484">
                  <c:v>1.7</c:v>
                </c:pt>
                <c:pt idx="485">
                  <c:v>0.4</c:v>
                </c:pt>
                <c:pt idx="486">
                  <c:v>0.4</c:v>
                </c:pt>
                <c:pt idx="487">
                  <c:v>0.7</c:v>
                </c:pt>
                <c:pt idx="488">
                  <c:v>1.4</c:v>
                </c:pt>
                <c:pt idx="489">
                  <c:v>0.4</c:v>
                </c:pt>
                <c:pt idx="490">
                  <c:v>0.4</c:v>
                </c:pt>
                <c:pt idx="491">
                  <c:v>2.1</c:v>
                </c:pt>
                <c:pt idx="492">
                  <c:v>0.4</c:v>
                </c:pt>
                <c:pt idx="493">
                  <c:v>1.5</c:v>
                </c:pt>
                <c:pt idx="494">
                  <c:v>5.0999999999999996</c:v>
                </c:pt>
                <c:pt idx="495">
                  <c:v>3.1</c:v>
                </c:pt>
                <c:pt idx="496">
                  <c:v>2.6</c:v>
                </c:pt>
                <c:pt idx="497">
                  <c:v>3.0999999999999996</c:v>
                </c:pt>
                <c:pt idx="498">
                  <c:v>2.2000000000000002</c:v>
                </c:pt>
                <c:pt idx="499">
                  <c:v>1.4</c:v>
                </c:pt>
                <c:pt idx="500">
                  <c:v>3.8000000000000003</c:v>
                </c:pt>
                <c:pt idx="501">
                  <c:v>2.2000000000000002</c:v>
                </c:pt>
                <c:pt idx="502">
                  <c:v>1.2</c:v>
                </c:pt>
                <c:pt idx="503">
                  <c:v>2.2000000000000002</c:v>
                </c:pt>
                <c:pt idx="504">
                  <c:v>0.7</c:v>
                </c:pt>
                <c:pt idx="505">
                  <c:v>0.8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0.6</c:v>
                </c:pt>
                <c:pt idx="510">
                  <c:v>1.1000000000000001</c:v>
                </c:pt>
                <c:pt idx="511">
                  <c:v>4.0999999999999996</c:v>
                </c:pt>
                <c:pt idx="512">
                  <c:v>0.7</c:v>
                </c:pt>
                <c:pt idx="513">
                  <c:v>2.1</c:v>
                </c:pt>
                <c:pt idx="514">
                  <c:v>0.9</c:v>
                </c:pt>
                <c:pt idx="515">
                  <c:v>0.30000000000000004</c:v>
                </c:pt>
                <c:pt idx="516">
                  <c:v>0.6</c:v>
                </c:pt>
                <c:pt idx="517">
                  <c:v>1</c:v>
                </c:pt>
                <c:pt idx="518">
                  <c:v>0.9</c:v>
                </c:pt>
                <c:pt idx="519">
                  <c:v>1.7999999999999998</c:v>
                </c:pt>
                <c:pt idx="520">
                  <c:v>0.7</c:v>
                </c:pt>
                <c:pt idx="521">
                  <c:v>0.5</c:v>
                </c:pt>
                <c:pt idx="522">
                  <c:v>1.5999999999999999</c:v>
                </c:pt>
                <c:pt idx="523">
                  <c:v>1.2</c:v>
                </c:pt>
                <c:pt idx="524">
                  <c:v>0.8</c:v>
                </c:pt>
                <c:pt idx="525">
                  <c:v>0.8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0.60000000000000009</c:v>
                </c:pt>
                <c:pt idx="530">
                  <c:v>1.4</c:v>
                </c:pt>
                <c:pt idx="531">
                  <c:v>0.60000000000000009</c:v>
                </c:pt>
                <c:pt idx="532">
                  <c:v>0.4</c:v>
                </c:pt>
                <c:pt idx="533">
                  <c:v>0.8</c:v>
                </c:pt>
                <c:pt idx="534">
                  <c:v>1.3</c:v>
                </c:pt>
                <c:pt idx="535">
                  <c:v>3</c:v>
                </c:pt>
                <c:pt idx="536">
                  <c:v>0.7</c:v>
                </c:pt>
                <c:pt idx="537">
                  <c:v>0.7</c:v>
                </c:pt>
                <c:pt idx="538">
                  <c:v>0.7</c:v>
                </c:pt>
                <c:pt idx="539">
                  <c:v>0.7</c:v>
                </c:pt>
                <c:pt idx="540">
                  <c:v>0.9</c:v>
                </c:pt>
                <c:pt idx="541">
                  <c:v>0.5</c:v>
                </c:pt>
                <c:pt idx="542">
                  <c:v>0.60000000000000009</c:v>
                </c:pt>
                <c:pt idx="543">
                  <c:v>1.6</c:v>
                </c:pt>
                <c:pt idx="544">
                  <c:v>0.8</c:v>
                </c:pt>
                <c:pt idx="545">
                  <c:v>0.8</c:v>
                </c:pt>
                <c:pt idx="546">
                  <c:v>0.7</c:v>
                </c:pt>
                <c:pt idx="547">
                  <c:v>0.60000000000000009</c:v>
                </c:pt>
                <c:pt idx="548">
                  <c:v>0.8</c:v>
                </c:pt>
                <c:pt idx="549">
                  <c:v>1.7000000000000002</c:v>
                </c:pt>
                <c:pt idx="550">
                  <c:v>2.2999999999999998</c:v>
                </c:pt>
                <c:pt idx="551">
                  <c:v>0.7</c:v>
                </c:pt>
                <c:pt idx="552">
                  <c:v>0.4</c:v>
                </c:pt>
                <c:pt idx="553">
                  <c:v>1.6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0.5</c:v>
                </c:pt>
                <c:pt idx="559">
                  <c:v>3</c:v>
                </c:pt>
                <c:pt idx="560">
                  <c:v>3.5</c:v>
                </c:pt>
                <c:pt idx="561">
                  <c:v>0.60000000000000009</c:v>
                </c:pt>
                <c:pt idx="562">
                  <c:v>0.60000000000000009</c:v>
                </c:pt>
                <c:pt idx="563">
                  <c:v>0.30000000000000004</c:v>
                </c:pt>
                <c:pt idx="564">
                  <c:v>0.4</c:v>
                </c:pt>
                <c:pt idx="565">
                  <c:v>0.5</c:v>
                </c:pt>
                <c:pt idx="566">
                  <c:v>0.8</c:v>
                </c:pt>
                <c:pt idx="567">
                  <c:v>0.9</c:v>
                </c:pt>
                <c:pt idx="568">
                  <c:v>1.3</c:v>
                </c:pt>
                <c:pt idx="569">
                  <c:v>0.4</c:v>
                </c:pt>
                <c:pt idx="570">
                  <c:v>0.6</c:v>
                </c:pt>
                <c:pt idx="571">
                  <c:v>1.4</c:v>
                </c:pt>
                <c:pt idx="572">
                  <c:v>3.8</c:v>
                </c:pt>
                <c:pt idx="573">
                  <c:v>2.8</c:v>
                </c:pt>
                <c:pt idx="574">
                  <c:v>2.8</c:v>
                </c:pt>
                <c:pt idx="575">
                  <c:v>0.8</c:v>
                </c:pt>
                <c:pt idx="576">
                  <c:v>0.5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1.8</c:v>
                </c:pt>
                <c:pt idx="582">
                  <c:v>0.7</c:v>
                </c:pt>
                <c:pt idx="583">
                  <c:v>3.7</c:v>
                </c:pt>
                <c:pt idx="584">
                  <c:v>0.4</c:v>
                </c:pt>
                <c:pt idx="585">
                  <c:v>0.30000000000000004</c:v>
                </c:pt>
                <c:pt idx="586">
                  <c:v>0.4</c:v>
                </c:pt>
                <c:pt idx="587">
                  <c:v>0.4</c:v>
                </c:pt>
                <c:pt idx="588">
                  <c:v>0.2</c:v>
                </c:pt>
                <c:pt idx="589">
                  <c:v>0.30000000000000004</c:v>
                </c:pt>
                <c:pt idx="590">
                  <c:v>0.5</c:v>
                </c:pt>
                <c:pt idx="591">
                  <c:v>1.2000000000000002</c:v>
                </c:pt>
                <c:pt idx="592">
                  <c:v>0.60000000000000009</c:v>
                </c:pt>
                <c:pt idx="593">
                  <c:v>0.30000000000000004</c:v>
                </c:pt>
                <c:pt idx="594">
                  <c:v>0.7</c:v>
                </c:pt>
                <c:pt idx="595">
                  <c:v>1.1000000000000001</c:v>
                </c:pt>
                <c:pt idx="596">
                  <c:v>1.2</c:v>
                </c:pt>
                <c:pt idx="597">
                  <c:v>1.5</c:v>
                </c:pt>
                <c:pt idx="598">
                  <c:v>2.2000000000000002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0.5</c:v>
                </c:pt>
                <c:pt idx="605">
                  <c:v>2.1</c:v>
                </c:pt>
                <c:pt idx="606">
                  <c:v>0.8</c:v>
                </c:pt>
                <c:pt idx="607">
                  <c:v>3.7</c:v>
                </c:pt>
                <c:pt idx="608">
                  <c:v>0.5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1.3</c:v>
                </c:pt>
                <c:pt idx="616">
                  <c:v>0.60000000000000009</c:v>
                </c:pt>
                <c:pt idx="617">
                  <c:v>0.9</c:v>
                </c:pt>
                <c:pt idx="618">
                  <c:v>1.7000000000000002</c:v>
                </c:pt>
                <c:pt idx="619">
                  <c:v>2.6</c:v>
                </c:pt>
                <c:pt idx="620">
                  <c:v>2.4000000000000004</c:v>
                </c:pt>
                <c:pt idx="621">
                  <c:v>4.2</c:v>
                </c:pt>
                <c:pt idx="622">
                  <c:v>1.6</c:v>
                </c:pt>
                <c:pt idx="623">
                  <c:v>1</c:v>
                </c:pt>
                <c:pt idx="624">
                  <c:v>0.5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1.6</c:v>
                </c:pt>
                <c:pt idx="630">
                  <c:v>1.6</c:v>
                </c:pt>
                <c:pt idx="631">
                  <c:v>4.1999999999999993</c:v>
                </c:pt>
                <c:pt idx="632">
                  <c:v>1.3</c:v>
                </c:pt>
                <c:pt idx="633">
                  <c:v>0.6</c:v>
                </c:pt>
                <c:pt idx="634">
                  <c:v>0.8</c:v>
                </c:pt>
                <c:pt idx="635">
                  <c:v>0.60000000000000009</c:v>
                </c:pt>
                <c:pt idx="636">
                  <c:v>1</c:v>
                </c:pt>
                <c:pt idx="637">
                  <c:v>1.2</c:v>
                </c:pt>
                <c:pt idx="638">
                  <c:v>1.2</c:v>
                </c:pt>
                <c:pt idx="639">
                  <c:v>1.9</c:v>
                </c:pt>
                <c:pt idx="640">
                  <c:v>1.3</c:v>
                </c:pt>
                <c:pt idx="641">
                  <c:v>2.2999999999999998</c:v>
                </c:pt>
                <c:pt idx="642">
                  <c:v>0.8</c:v>
                </c:pt>
                <c:pt idx="643">
                  <c:v>0.7</c:v>
                </c:pt>
                <c:pt idx="644">
                  <c:v>1.6</c:v>
                </c:pt>
                <c:pt idx="645">
                  <c:v>2.9</c:v>
                </c:pt>
                <c:pt idx="646">
                  <c:v>0.8</c:v>
                </c:pt>
                <c:pt idx="647">
                  <c:v>0.60000000000000009</c:v>
                </c:pt>
                <c:pt idx="648">
                  <c:v>1.3</c:v>
                </c:pt>
                <c:pt idx="649">
                  <c:v>0.7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0.60000000000000009</c:v>
                </c:pt>
                <c:pt idx="654">
                  <c:v>0.4</c:v>
                </c:pt>
                <c:pt idx="655">
                  <c:v>0.5</c:v>
                </c:pt>
                <c:pt idx="656">
                  <c:v>1.9000000000000001</c:v>
                </c:pt>
                <c:pt idx="657">
                  <c:v>0.9</c:v>
                </c:pt>
                <c:pt idx="658">
                  <c:v>3.3</c:v>
                </c:pt>
                <c:pt idx="659">
                  <c:v>2.2999999999999998</c:v>
                </c:pt>
                <c:pt idx="660">
                  <c:v>0.8</c:v>
                </c:pt>
                <c:pt idx="661">
                  <c:v>1.1000000000000001</c:v>
                </c:pt>
                <c:pt idx="662">
                  <c:v>0.9</c:v>
                </c:pt>
                <c:pt idx="663">
                  <c:v>2.7</c:v>
                </c:pt>
                <c:pt idx="664">
                  <c:v>2.2999999999999998</c:v>
                </c:pt>
                <c:pt idx="665">
                  <c:v>3.5</c:v>
                </c:pt>
                <c:pt idx="666">
                  <c:v>1.6</c:v>
                </c:pt>
                <c:pt idx="667">
                  <c:v>1.7</c:v>
                </c:pt>
                <c:pt idx="668">
                  <c:v>2.2000000000000002</c:v>
                </c:pt>
                <c:pt idx="669">
                  <c:v>2.1</c:v>
                </c:pt>
                <c:pt idx="670">
                  <c:v>3.5999999999999996</c:v>
                </c:pt>
                <c:pt idx="671">
                  <c:v>0.9</c:v>
                </c:pt>
                <c:pt idx="672">
                  <c:v>0.7</c:v>
                </c:pt>
                <c:pt idx="673">
                  <c:v>0.60000000000000009</c:v>
                </c:pt>
                <c:pt idx="674">
                  <c:v>0.4</c:v>
                </c:pt>
                <c:pt idx="675">
                  <c:v>0.60000000000000009</c:v>
                </c:pt>
                <c:pt idx="676">
                  <c:v>0.60000000000000009</c:v>
                </c:pt>
                <c:pt idx="677">
                  <c:v>1.4000000000000001</c:v>
                </c:pt>
                <c:pt idx="678">
                  <c:v>0.89999999999999991</c:v>
                </c:pt>
                <c:pt idx="679">
                  <c:v>3.8000000000000003</c:v>
                </c:pt>
                <c:pt idx="680">
                  <c:v>2.5</c:v>
                </c:pt>
                <c:pt idx="681">
                  <c:v>0.30000000000000004</c:v>
                </c:pt>
                <c:pt idx="682">
                  <c:v>0.30000000000000004</c:v>
                </c:pt>
                <c:pt idx="683">
                  <c:v>0.30000000000000004</c:v>
                </c:pt>
                <c:pt idx="684">
                  <c:v>0.30000000000000004</c:v>
                </c:pt>
                <c:pt idx="685">
                  <c:v>0.30000000000000004</c:v>
                </c:pt>
                <c:pt idx="686">
                  <c:v>0.7</c:v>
                </c:pt>
                <c:pt idx="687">
                  <c:v>0.60000000000000009</c:v>
                </c:pt>
                <c:pt idx="688">
                  <c:v>1.9000000000000001</c:v>
                </c:pt>
                <c:pt idx="689">
                  <c:v>0.8</c:v>
                </c:pt>
                <c:pt idx="690">
                  <c:v>0.8</c:v>
                </c:pt>
                <c:pt idx="691">
                  <c:v>0.89999999999999991</c:v>
                </c:pt>
                <c:pt idx="692">
                  <c:v>1.1000000000000001</c:v>
                </c:pt>
                <c:pt idx="693">
                  <c:v>2.4</c:v>
                </c:pt>
                <c:pt idx="694">
                  <c:v>2.2000000000000002</c:v>
                </c:pt>
                <c:pt idx="695">
                  <c:v>0.60000000000000009</c:v>
                </c:pt>
                <c:pt idx="696">
                  <c:v>0.60000000000000009</c:v>
                </c:pt>
                <c:pt idx="697">
                  <c:v>0.5</c:v>
                </c:pt>
                <c:pt idx="698">
                  <c:v>0.4</c:v>
                </c:pt>
                <c:pt idx="699">
                  <c:v>0.60000000000000009</c:v>
                </c:pt>
                <c:pt idx="700">
                  <c:v>0.4</c:v>
                </c:pt>
                <c:pt idx="701">
                  <c:v>1.4000000000000001</c:v>
                </c:pt>
                <c:pt idx="702">
                  <c:v>1.5</c:v>
                </c:pt>
                <c:pt idx="703">
                  <c:v>4.0999999999999996</c:v>
                </c:pt>
                <c:pt idx="704">
                  <c:v>0.60000000000000009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1.3</c:v>
                </c:pt>
                <c:pt idx="711">
                  <c:v>0.4</c:v>
                </c:pt>
                <c:pt idx="712">
                  <c:v>0.8</c:v>
                </c:pt>
                <c:pt idx="713">
                  <c:v>0.8</c:v>
                </c:pt>
                <c:pt idx="714">
                  <c:v>1</c:v>
                </c:pt>
                <c:pt idx="715">
                  <c:v>0.4</c:v>
                </c:pt>
                <c:pt idx="716">
                  <c:v>0.7</c:v>
                </c:pt>
                <c:pt idx="717">
                  <c:v>2.5</c:v>
                </c:pt>
                <c:pt idx="718">
                  <c:v>4.5</c:v>
                </c:pt>
                <c:pt idx="719">
                  <c:v>1.5</c:v>
                </c:pt>
                <c:pt idx="720">
                  <c:v>0.60000000000000009</c:v>
                </c:pt>
                <c:pt idx="721">
                  <c:v>0.60000000000000009</c:v>
                </c:pt>
                <c:pt idx="722">
                  <c:v>0.4</c:v>
                </c:pt>
                <c:pt idx="723">
                  <c:v>0.4</c:v>
                </c:pt>
                <c:pt idx="724">
                  <c:v>0.60000000000000009</c:v>
                </c:pt>
                <c:pt idx="725">
                  <c:v>2.2999999999999998</c:v>
                </c:pt>
                <c:pt idx="726">
                  <c:v>1.2999999999999998</c:v>
                </c:pt>
                <c:pt idx="727">
                  <c:v>4.2</c:v>
                </c:pt>
                <c:pt idx="728">
                  <c:v>1.5</c:v>
                </c:pt>
                <c:pt idx="729">
                  <c:v>0.30000000000000004</c:v>
                </c:pt>
                <c:pt idx="730">
                  <c:v>0.30000000000000004</c:v>
                </c:pt>
                <c:pt idx="731">
                  <c:v>0.4</c:v>
                </c:pt>
                <c:pt idx="732">
                  <c:v>0.30000000000000004</c:v>
                </c:pt>
                <c:pt idx="733">
                  <c:v>0.4</c:v>
                </c:pt>
                <c:pt idx="734">
                  <c:v>0.4</c:v>
                </c:pt>
                <c:pt idx="735">
                  <c:v>1.3</c:v>
                </c:pt>
                <c:pt idx="736">
                  <c:v>0.79999999999999993</c:v>
                </c:pt>
                <c:pt idx="737">
                  <c:v>0.8</c:v>
                </c:pt>
                <c:pt idx="738">
                  <c:v>0.60000000000000009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1.2</c:v>
                </c:pt>
                <c:pt idx="743">
                  <c:v>0.8</c:v>
                </c:pt>
                <c:pt idx="744">
                  <c:v>1.5</c:v>
                </c:pt>
                <c:pt idx="745">
                  <c:v>0.60000000000000009</c:v>
                </c:pt>
                <c:pt idx="746">
                  <c:v>0.4</c:v>
                </c:pt>
                <c:pt idx="747">
                  <c:v>0.60000000000000009</c:v>
                </c:pt>
                <c:pt idx="748">
                  <c:v>0.4</c:v>
                </c:pt>
                <c:pt idx="749">
                  <c:v>0.60000000000000009</c:v>
                </c:pt>
                <c:pt idx="750">
                  <c:v>1.1000000000000001</c:v>
                </c:pt>
                <c:pt idx="751">
                  <c:v>4.8000000000000007</c:v>
                </c:pt>
                <c:pt idx="752">
                  <c:v>2.4</c:v>
                </c:pt>
                <c:pt idx="753">
                  <c:v>0.4</c:v>
                </c:pt>
                <c:pt idx="754">
                  <c:v>0.5</c:v>
                </c:pt>
                <c:pt idx="755">
                  <c:v>0.4</c:v>
                </c:pt>
                <c:pt idx="756">
                  <c:v>0.4</c:v>
                </c:pt>
                <c:pt idx="757">
                  <c:v>0.5</c:v>
                </c:pt>
                <c:pt idx="758">
                  <c:v>1.2000000000000002</c:v>
                </c:pt>
                <c:pt idx="759">
                  <c:v>0.60000000000000009</c:v>
                </c:pt>
                <c:pt idx="760">
                  <c:v>1.1000000000000001</c:v>
                </c:pt>
                <c:pt idx="761">
                  <c:v>0.9</c:v>
                </c:pt>
                <c:pt idx="762">
                  <c:v>1.1000000000000001</c:v>
                </c:pt>
                <c:pt idx="763">
                  <c:v>4.2</c:v>
                </c:pt>
                <c:pt idx="764">
                  <c:v>6</c:v>
                </c:pt>
                <c:pt idx="765">
                  <c:v>3.2</c:v>
                </c:pt>
                <c:pt idx="766">
                  <c:v>2.5</c:v>
                </c:pt>
                <c:pt idx="767">
                  <c:v>1.9</c:v>
                </c:pt>
                <c:pt idx="768">
                  <c:v>0.60000000000000009</c:v>
                </c:pt>
                <c:pt idx="769">
                  <c:v>0.5</c:v>
                </c:pt>
                <c:pt idx="770">
                  <c:v>0.6</c:v>
                </c:pt>
                <c:pt idx="771">
                  <c:v>0.6</c:v>
                </c:pt>
                <c:pt idx="772">
                  <c:v>0.60000000000000009</c:v>
                </c:pt>
                <c:pt idx="773">
                  <c:v>0.4</c:v>
                </c:pt>
                <c:pt idx="774">
                  <c:v>1.7000000000000002</c:v>
                </c:pt>
                <c:pt idx="775">
                  <c:v>2.8</c:v>
                </c:pt>
                <c:pt idx="776">
                  <c:v>2.2999999999999998</c:v>
                </c:pt>
                <c:pt idx="777">
                  <c:v>0.89999999999999991</c:v>
                </c:pt>
                <c:pt idx="778">
                  <c:v>0.30000000000000004</c:v>
                </c:pt>
                <c:pt idx="779">
                  <c:v>0.30000000000000004</c:v>
                </c:pt>
                <c:pt idx="780">
                  <c:v>0.30000000000000004</c:v>
                </c:pt>
                <c:pt idx="781">
                  <c:v>0.4</c:v>
                </c:pt>
                <c:pt idx="782">
                  <c:v>0.30000000000000004</c:v>
                </c:pt>
                <c:pt idx="783">
                  <c:v>1.3</c:v>
                </c:pt>
                <c:pt idx="784">
                  <c:v>0.5</c:v>
                </c:pt>
                <c:pt idx="785">
                  <c:v>0.8</c:v>
                </c:pt>
                <c:pt idx="786">
                  <c:v>0.60000000000000009</c:v>
                </c:pt>
                <c:pt idx="787">
                  <c:v>0.5</c:v>
                </c:pt>
                <c:pt idx="788">
                  <c:v>0.7</c:v>
                </c:pt>
                <c:pt idx="789">
                  <c:v>1.4</c:v>
                </c:pt>
                <c:pt idx="790">
                  <c:v>2.4</c:v>
                </c:pt>
                <c:pt idx="791">
                  <c:v>0.60000000000000009</c:v>
                </c:pt>
                <c:pt idx="792">
                  <c:v>0.6</c:v>
                </c:pt>
                <c:pt idx="793">
                  <c:v>0.5</c:v>
                </c:pt>
                <c:pt idx="794">
                  <c:v>0.5</c:v>
                </c:pt>
                <c:pt idx="795">
                  <c:v>0.6</c:v>
                </c:pt>
                <c:pt idx="796">
                  <c:v>0.5</c:v>
                </c:pt>
                <c:pt idx="797">
                  <c:v>0.5</c:v>
                </c:pt>
                <c:pt idx="798">
                  <c:v>0.7</c:v>
                </c:pt>
                <c:pt idx="799">
                  <c:v>1.9</c:v>
                </c:pt>
                <c:pt idx="800">
                  <c:v>4.7</c:v>
                </c:pt>
                <c:pt idx="801">
                  <c:v>2.1999999999999997</c:v>
                </c:pt>
                <c:pt idx="802">
                  <c:v>0.8</c:v>
                </c:pt>
                <c:pt idx="803">
                  <c:v>8.6</c:v>
                </c:pt>
                <c:pt idx="804">
                  <c:v>3</c:v>
                </c:pt>
                <c:pt idx="805">
                  <c:v>1.4</c:v>
                </c:pt>
                <c:pt idx="806">
                  <c:v>4.4000000000000004</c:v>
                </c:pt>
                <c:pt idx="807">
                  <c:v>0.8</c:v>
                </c:pt>
                <c:pt idx="808">
                  <c:v>0.8</c:v>
                </c:pt>
                <c:pt idx="809">
                  <c:v>1</c:v>
                </c:pt>
                <c:pt idx="810">
                  <c:v>1.5</c:v>
                </c:pt>
                <c:pt idx="811">
                  <c:v>1.5</c:v>
                </c:pt>
                <c:pt idx="812">
                  <c:v>1</c:v>
                </c:pt>
                <c:pt idx="813">
                  <c:v>1.2999999999999998</c:v>
                </c:pt>
                <c:pt idx="814">
                  <c:v>2</c:v>
                </c:pt>
                <c:pt idx="815">
                  <c:v>0.4</c:v>
                </c:pt>
                <c:pt idx="816">
                  <c:v>1</c:v>
                </c:pt>
                <c:pt idx="817">
                  <c:v>1.8</c:v>
                </c:pt>
                <c:pt idx="818">
                  <c:v>0.9</c:v>
                </c:pt>
                <c:pt idx="819">
                  <c:v>1.2</c:v>
                </c:pt>
                <c:pt idx="820">
                  <c:v>1.1000000000000001</c:v>
                </c:pt>
                <c:pt idx="821">
                  <c:v>1.1000000000000001</c:v>
                </c:pt>
                <c:pt idx="822">
                  <c:v>1.9</c:v>
                </c:pt>
                <c:pt idx="823">
                  <c:v>1.4</c:v>
                </c:pt>
                <c:pt idx="824">
                  <c:v>2</c:v>
                </c:pt>
                <c:pt idx="825">
                  <c:v>0.7</c:v>
                </c:pt>
                <c:pt idx="826">
                  <c:v>1.6</c:v>
                </c:pt>
                <c:pt idx="827">
                  <c:v>1.4</c:v>
                </c:pt>
                <c:pt idx="828">
                  <c:v>0.5</c:v>
                </c:pt>
                <c:pt idx="829">
                  <c:v>0.4</c:v>
                </c:pt>
                <c:pt idx="830">
                  <c:v>0.4</c:v>
                </c:pt>
                <c:pt idx="831">
                  <c:v>0.60000000000000009</c:v>
                </c:pt>
                <c:pt idx="832">
                  <c:v>0.6</c:v>
                </c:pt>
                <c:pt idx="833">
                  <c:v>2</c:v>
                </c:pt>
                <c:pt idx="834">
                  <c:v>3.0999999999999996</c:v>
                </c:pt>
                <c:pt idx="835">
                  <c:v>2.2000000000000002</c:v>
                </c:pt>
                <c:pt idx="836">
                  <c:v>1.4</c:v>
                </c:pt>
                <c:pt idx="837">
                  <c:v>2.5</c:v>
                </c:pt>
                <c:pt idx="838">
                  <c:v>0.89999999999999991</c:v>
                </c:pt>
                <c:pt idx="839">
                  <c:v>1</c:v>
                </c:pt>
                <c:pt idx="840">
                  <c:v>1.1000000000000001</c:v>
                </c:pt>
                <c:pt idx="841">
                  <c:v>1.4</c:v>
                </c:pt>
                <c:pt idx="842">
                  <c:v>1.3</c:v>
                </c:pt>
                <c:pt idx="843">
                  <c:v>1.3</c:v>
                </c:pt>
                <c:pt idx="844">
                  <c:v>1.6</c:v>
                </c:pt>
                <c:pt idx="845">
                  <c:v>2.5</c:v>
                </c:pt>
                <c:pt idx="846">
                  <c:v>4.3</c:v>
                </c:pt>
                <c:pt idx="847">
                  <c:v>2.5</c:v>
                </c:pt>
                <c:pt idx="848">
                  <c:v>0.5</c:v>
                </c:pt>
                <c:pt idx="849">
                  <c:v>0.7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1.9</c:v>
                </c:pt>
                <c:pt idx="856">
                  <c:v>1.7000000000000002</c:v>
                </c:pt>
                <c:pt idx="857">
                  <c:v>0.89999999999999991</c:v>
                </c:pt>
                <c:pt idx="858">
                  <c:v>0.89999999999999991</c:v>
                </c:pt>
                <c:pt idx="859">
                  <c:v>1.2999999999999998</c:v>
                </c:pt>
                <c:pt idx="860">
                  <c:v>2.2999999999999998</c:v>
                </c:pt>
                <c:pt idx="861">
                  <c:v>1.9</c:v>
                </c:pt>
                <c:pt idx="862">
                  <c:v>2.2000000000000002</c:v>
                </c:pt>
                <c:pt idx="863">
                  <c:v>1.9</c:v>
                </c:pt>
                <c:pt idx="864">
                  <c:v>0.60000000000000009</c:v>
                </c:pt>
                <c:pt idx="865">
                  <c:v>0.8</c:v>
                </c:pt>
                <c:pt idx="866">
                  <c:v>0.7</c:v>
                </c:pt>
                <c:pt idx="867">
                  <c:v>0.9</c:v>
                </c:pt>
                <c:pt idx="868">
                  <c:v>0.7</c:v>
                </c:pt>
                <c:pt idx="869">
                  <c:v>2.5</c:v>
                </c:pt>
                <c:pt idx="870">
                  <c:v>5</c:v>
                </c:pt>
                <c:pt idx="871">
                  <c:v>3.7</c:v>
                </c:pt>
                <c:pt idx="872">
                  <c:v>0.5</c:v>
                </c:pt>
                <c:pt idx="873">
                  <c:v>0.4</c:v>
                </c:pt>
                <c:pt idx="874">
                  <c:v>0.4</c:v>
                </c:pt>
                <c:pt idx="875">
                  <c:v>0.30000000000000004</c:v>
                </c:pt>
                <c:pt idx="876">
                  <c:v>0.4</c:v>
                </c:pt>
                <c:pt idx="877">
                  <c:v>0.4</c:v>
                </c:pt>
                <c:pt idx="878">
                  <c:v>1.1000000000000001</c:v>
                </c:pt>
                <c:pt idx="879">
                  <c:v>0.89999999999999991</c:v>
                </c:pt>
                <c:pt idx="880">
                  <c:v>0.30000000000000004</c:v>
                </c:pt>
                <c:pt idx="881">
                  <c:v>0.8</c:v>
                </c:pt>
                <c:pt idx="882">
                  <c:v>2.1</c:v>
                </c:pt>
                <c:pt idx="883">
                  <c:v>0.8</c:v>
                </c:pt>
                <c:pt idx="884">
                  <c:v>0.7</c:v>
                </c:pt>
                <c:pt idx="885">
                  <c:v>0.8</c:v>
                </c:pt>
                <c:pt idx="886">
                  <c:v>2.8</c:v>
                </c:pt>
                <c:pt idx="887">
                  <c:v>1.2</c:v>
                </c:pt>
                <c:pt idx="888">
                  <c:v>0.4</c:v>
                </c:pt>
                <c:pt idx="889">
                  <c:v>0.7</c:v>
                </c:pt>
                <c:pt idx="890">
                  <c:v>0.9</c:v>
                </c:pt>
                <c:pt idx="891">
                  <c:v>0.7</c:v>
                </c:pt>
                <c:pt idx="892">
                  <c:v>0.7</c:v>
                </c:pt>
                <c:pt idx="893">
                  <c:v>2</c:v>
                </c:pt>
                <c:pt idx="894">
                  <c:v>2.2999999999999998</c:v>
                </c:pt>
                <c:pt idx="895">
                  <c:v>3.6</c:v>
                </c:pt>
                <c:pt idx="896">
                  <c:v>2.4</c:v>
                </c:pt>
                <c:pt idx="897">
                  <c:v>0.4</c:v>
                </c:pt>
                <c:pt idx="898">
                  <c:v>0.30000000000000004</c:v>
                </c:pt>
                <c:pt idx="899">
                  <c:v>0.30000000000000004</c:v>
                </c:pt>
                <c:pt idx="900">
                  <c:v>0.4</c:v>
                </c:pt>
                <c:pt idx="901">
                  <c:v>0.30000000000000004</c:v>
                </c:pt>
                <c:pt idx="902">
                  <c:v>0.30000000000000004</c:v>
                </c:pt>
                <c:pt idx="903">
                  <c:v>1.2</c:v>
                </c:pt>
                <c:pt idx="904">
                  <c:v>1.5</c:v>
                </c:pt>
                <c:pt idx="905">
                  <c:v>0.8</c:v>
                </c:pt>
                <c:pt idx="906">
                  <c:v>1.3</c:v>
                </c:pt>
                <c:pt idx="907">
                  <c:v>1.2999999999999998</c:v>
                </c:pt>
                <c:pt idx="908">
                  <c:v>4.4000000000000004</c:v>
                </c:pt>
                <c:pt idx="909">
                  <c:v>3</c:v>
                </c:pt>
                <c:pt idx="910">
                  <c:v>2.4</c:v>
                </c:pt>
                <c:pt idx="911">
                  <c:v>0.4</c:v>
                </c:pt>
                <c:pt idx="912">
                  <c:v>0.60000000000000009</c:v>
                </c:pt>
                <c:pt idx="913">
                  <c:v>0.5</c:v>
                </c:pt>
                <c:pt idx="914">
                  <c:v>0.7</c:v>
                </c:pt>
                <c:pt idx="915">
                  <c:v>0.8</c:v>
                </c:pt>
                <c:pt idx="916">
                  <c:v>0.8</c:v>
                </c:pt>
                <c:pt idx="917">
                  <c:v>2</c:v>
                </c:pt>
                <c:pt idx="918">
                  <c:v>1.7</c:v>
                </c:pt>
                <c:pt idx="919">
                  <c:v>2.7</c:v>
                </c:pt>
                <c:pt idx="920">
                  <c:v>0.60000000000000009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0.6</c:v>
                </c:pt>
                <c:pt idx="927">
                  <c:v>2.2000000000000002</c:v>
                </c:pt>
                <c:pt idx="928">
                  <c:v>0.4</c:v>
                </c:pt>
                <c:pt idx="929">
                  <c:v>1</c:v>
                </c:pt>
                <c:pt idx="930">
                  <c:v>1.1000000000000001</c:v>
                </c:pt>
                <c:pt idx="931">
                  <c:v>1.4</c:v>
                </c:pt>
                <c:pt idx="932">
                  <c:v>4.3</c:v>
                </c:pt>
                <c:pt idx="933">
                  <c:v>2.0999999999999996</c:v>
                </c:pt>
                <c:pt idx="934">
                  <c:v>2.2999999999999998</c:v>
                </c:pt>
                <c:pt idx="935">
                  <c:v>0.7</c:v>
                </c:pt>
                <c:pt idx="936">
                  <c:v>0.7</c:v>
                </c:pt>
                <c:pt idx="937">
                  <c:v>0.60000000000000009</c:v>
                </c:pt>
                <c:pt idx="938">
                  <c:v>1</c:v>
                </c:pt>
                <c:pt idx="939">
                  <c:v>1</c:v>
                </c:pt>
                <c:pt idx="940">
                  <c:v>1.2</c:v>
                </c:pt>
                <c:pt idx="941">
                  <c:v>2.7</c:v>
                </c:pt>
                <c:pt idx="942">
                  <c:v>2.4000000000000004</c:v>
                </c:pt>
                <c:pt idx="943">
                  <c:v>3.9000000000000004</c:v>
                </c:pt>
                <c:pt idx="944">
                  <c:v>0.6</c:v>
                </c:pt>
                <c:pt idx="945">
                  <c:v>1.6</c:v>
                </c:pt>
                <c:pt idx="946">
                  <c:v>3</c:v>
                </c:pt>
                <c:pt idx="947">
                  <c:v>0.30000000000000004</c:v>
                </c:pt>
                <c:pt idx="948">
                  <c:v>0.4</c:v>
                </c:pt>
                <c:pt idx="949">
                  <c:v>0.4</c:v>
                </c:pt>
                <c:pt idx="950">
                  <c:v>0.30000000000000004</c:v>
                </c:pt>
                <c:pt idx="951">
                  <c:v>2.6</c:v>
                </c:pt>
                <c:pt idx="952">
                  <c:v>4.4000000000000004</c:v>
                </c:pt>
                <c:pt idx="953">
                  <c:v>5.4</c:v>
                </c:pt>
                <c:pt idx="954">
                  <c:v>2.5</c:v>
                </c:pt>
                <c:pt idx="955">
                  <c:v>4.5999999999999996</c:v>
                </c:pt>
                <c:pt idx="956">
                  <c:v>3.9000000000000004</c:v>
                </c:pt>
                <c:pt idx="957">
                  <c:v>2.5</c:v>
                </c:pt>
                <c:pt idx="958">
                  <c:v>0.4</c:v>
                </c:pt>
                <c:pt idx="959">
                  <c:v>1.6</c:v>
                </c:pt>
                <c:pt idx="960">
                  <c:v>3</c:v>
                </c:pt>
                <c:pt idx="961">
                  <c:v>2.4</c:v>
                </c:pt>
                <c:pt idx="962">
                  <c:v>2.2999999999999998</c:v>
                </c:pt>
                <c:pt idx="963">
                  <c:v>2.4</c:v>
                </c:pt>
                <c:pt idx="964">
                  <c:v>2.4</c:v>
                </c:pt>
                <c:pt idx="965">
                  <c:v>3</c:v>
                </c:pt>
                <c:pt idx="966">
                  <c:v>4</c:v>
                </c:pt>
                <c:pt idx="967">
                  <c:v>3.4</c:v>
                </c:pt>
                <c:pt idx="968">
                  <c:v>3.3</c:v>
                </c:pt>
                <c:pt idx="969">
                  <c:v>2.2000000000000002</c:v>
                </c:pt>
                <c:pt idx="970">
                  <c:v>4</c:v>
                </c:pt>
                <c:pt idx="971">
                  <c:v>2.2999999999999998</c:v>
                </c:pt>
                <c:pt idx="972">
                  <c:v>4.5999999999999996</c:v>
                </c:pt>
                <c:pt idx="973">
                  <c:v>1.4</c:v>
                </c:pt>
                <c:pt idx="974">
                  <c:v>1.4</c:v>
                </c:pt>
                <c:pt idx="975">
                  <c:v>1.3</c:v>
                </c:pt>
                <c:pt idx="976">
                  <c:v>1.2</c:v>
                </c:pt>
                <c:pt idx="977">
                  <c:v>1.8</c:v>
                </c:pt>
                <c:pt idx="978">
                  <c:v>2</c:v>
                </c:pt>
                <c:pt idx="979">
                  <c:v>2.7</c:v>
                </c:pt>
                <c:pt idx="980">
                  <c:v>1.7000000000000002</c:v>
                </c:pt>
                <c:pt idx="981">
                  <c:v>2</c:v>
                </c:pt>
                <c:pt idx="982">
                  <c:v>1.7000000000000002</c:v>
                </c:pt>
                <c:pt idx="983">
                  <c:v>0.4</c:v>
                </c:pt>
                <c:pt idx="984">
                  <c:v>1.1000000000000001</c:v>
                </c:pt>
                <c:pt idx="985">
                  <c:v>1.5</c:v>
                </c:pt>
                <c:pt idx="986">
                  <c:v>1.5</c:v>
                </c:pt>
                <c:pt idx="987">
                  <c:v>1.6</c:v>
                </c:pt>
                <c:pt idx="988">
                  <c:v>2.6</c:v>
                </c:pt>
                <c:pt idx="989">
                  <c:v>1.7</c:v>
                </c:pt>
                <c:pt idx="990">
                  <c:v>1.5</c:v>
                </c:pt>
                <c:pt idx="991">
                  <c:v>1.5</c:v>
                </c:pt>
                <c:pt idx="992">
                  <c:v>1.6</c:v>
                </c:pt>
                <c:pt idx="993">
                  <c:v>1.5</c:v>
                </c:pt>
                <c:pt idx="994">
                  <c:v>2.6999999999999997</c:v>
                </c:pt>
                <c:pt idx="995">
                  <c:v>1</c:v>
                </c:pt>
                <c:pt idx="996">
                  <c:v>0.6</c:v>
                </c:pt>
                <c:pt idx="997">
                  <c:v>1.2</c:v>
                </c:pt>
                <c:pt idx="998">
                  <c:v>2.1</c:v>
                </c:pt>
                <c:pt idx="999">
                  <c:v>0.8</c:v>
                </c:pt>
                <c:pt idx="1000">
                  <c:v>0.9</c:v>
                </c:pt>
                <c:pt idx="1001">
                  <c:v>1.1000000000000001</c:v>
                </c:pt>
                <c:pt idx="1002">
                  <c:v>5.6</c:v>
                </c:pt>
                <c:pt idx="1003">
                  <c:v>0.9</c:v>
                </c:pt>
                <c:pt idx="1004">
                  <c:v>0.9</c:v>
                </c:pt>
                <c:pt idx="1005">
                  <c:v>0.9</c:v>
                </c:pt>
                <c:pt idx="1006">
                  <c:v>2.9</c:v>
                </c:pt>
                <c:pt idx="1007">
                  <c:v>1</c:v>
                </c:pt>
                <c:pt idx="1008">
                  <c:v>0.9</c:v>
                </c:pt>
                <c:pt idx="1009">
                  <c:v>0.7</c:v>
                </c:pt>
                <c:pt idx="1010">
                  <c:v>1.1000000000000001</c:v>
                </c:pt>
                <c:pt idx="1011">
                  <c:v>1.9</c:v>
                </c:pt>
                <c:pt idx="1012">
                  <c:v>1.2999999999999998</c:v>
                </c:pt>
                <c:pt idx="1013">
                  <c:v>1.7</c:v>
                </c:pt>
                <c:pt idx="1014">
                  <c:v>1</c:v>
                </c:pt>
                <c:pt idx="1015">
                  <c:v>2.9</c:v>
                </c:pt>
                <c:pt idx="1016">
                  <c:v>0.30000000000000004</c:v>
                </c:pt>
                <c:pt idx="1017">
                  <c:v>0.30000000000000004</c:v>
                </c:pt>
                <c:pt idx="1018">
                  <c:v>0.4</c:v>
                </c:pt>
                <c:pt idx="1019">
                  <c:v>0.4</c:v>
                </c:pt>
                <c:pt idx="1020">
                  <c:v>0.30000000000000004</c:v>
                </c:pt>
                <c:pt idx="1021">
                  <c:v>0.30000000000000004</c:v>
                </c:pt>
                <c:pt idx="1022">
                  <c:v>0.4</c:v>
                </c:pt>
                <c:pt idx="1023">
                  <c:v>0.79999999999999993</c:v>
                </c:pt>
                <c:pt idx="1024">
                  <c:v>1.9</c:v>
                </c:pt>
                <c:pt idx="1025">
                  <c:v>0.5</c:v>
                </c:pt>
                <c:pt idx="1026">
                  <c:v>2.5</c:v>
                </c:pt>
                <c:pt idx="1027">
                  <c:v>6.6</c:v>
                </c:pt>
                <c:pt idx="1028">
                  <c:v>3.8</c:v>
                </c:pt>
                <c:pt idx="1029">
                  <c:v>4.2</c:v>
                </c:pt>
                <c:pt idx="1030">
                  <c:v>1.4</c:v>
                </c:pt>
                <c:pt idx="1031">
                  <c:v>1.5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1.1000000000000001</c:v>
                </c:pt>
                <c:pt idx="1037">
                  <c:v>2.2000000000000002</c:v>
                </c:pt>
                <c:pt idx="1038">
                  <c:v>1.5</c:v>
                </c:pt>
                <c:pt idx="1039">
                  <c:v>2.4000000000000004</c:v>
                </c:pt>
                <c:pt idx="1040">
                  <c:v>2.1</c:v>
                </c:pt>
                <c:pt idx="1041">
                  <c:v>1</c:v>
                </c:pt>
                <c:pt idx="1042">
                  <c:v>1.1000000000000001</c:v>
                </c:pt>
                <c:pt idx="1043">
                  <c:v>0.60000000000000009</c:v>
                </c:pt>
                <c:pt idx="1044">
                  <c:v>0.7</c:v>
                </c:pt>
                <c:pt idx="1045">
                  <c:v>2</c:v>
                </c:pt>
                <c:pt idx="1046">
                  <c:v>0.8</c:v>
                </c:pt>
                <c:pt idx="1047">
                  <c:v>0.6</c:v>
                </c:pt>
                <c:pt idx="1048">
                  <c:v>2.2000000000000002</c:v>
                </c:pt>
                <c:pt idx="1049">
                  <c:v>1.7000000000000002</c:v>
                </c:pt>
                <c:pt idx="1050">
                  <c:v>2</c:v>
                </c:pt>
                <c:pt idx="1051">
                  <c:v>2.2999999999999998</c:v>
                </c:pt>
                <c:pt idx="1052">
                  <c:v>3.8</c:v>
                </c:pt>
                <c:pt idx="1053">
                  <c:v>1.9</c:v>
                </c:pt>
                <c:pt idx="1054">
                  <c:v>1.7999999999999998</c:v>
                </c:pt>
                <c:pt idx="1055">
                  <c:v>1.8</c:v>
                </c:pt>
                <c:pt idx="1056">
                  <c:v>1.9</c:v>
                </c:pt>
                <c:pt idx="1057">
                  <c:v>1.8</c:v>
                </c:pt>
                <c:pt idx="1058">
                  <c:v>3.1</c:v>
                </c:pt>
                <c:pt idx="1059">
                  <c:v>2.2000000000000002</c:v>
                </c:pt>
                <c:pt idx="1060">
                  <c:v>2</c:v>
                </c:pt>
                <c:pt idx="1061">
                  <c:v>3</c:v>
                </c:pt>
                <c:pt idx="1062">
                  <c:v>3.8000000000000003</c:v>
                </c:pt>
                <c:pt idx="1063">
                  <c:v>2.5999999999999996</c:v>
                </c:pt>
                <c:pt idx="1064">
                  <c:v>2.1</c:v>
                </c:pt>
                <c:pt idx="1065">
                  <c:v>0.4</c:v>
                </c:pt>
                <c:pt idx="1066">
                  <c:v>0.5</c:v>
                </c:pt>
                <c:pt idx="1067">
                  <c:v>0.6</c:v>
                </c:pt>
                <c:pt idx="1068">
                  <c:v>0.7</c:v>
                </c:pt>
                <c:pt idx="1069">
                  <c:v>0.4</c:v>
                </c:pt>
                <c:pt idx="1070">
                  <c:v>0.4</c:v>
                </c:pt>
                <c:pt idx="1071">
                  <c:v>2.2999999999999998</c:v>
                </c:pt>
                <c:pt idx="1072">
                  <c:v>5</c:v>
                </c:pt>
                <c:pt idx="1073">
                  <c:v>5.0999999999999996</c:v>
                </c:pt>
                <c:pt idx="1074">
                  <c:v>2.7</c:v>
                </c:pt>
                <c:pt idx="1075">
                  <c:v>1.8</c:v>
                </c:pt>
                <c:pt idx="1076">
                  <c:v>2</c:v>
                </c:pt>
                <c:pt idx="1077">
                  <c:v>3.2</c:v>
                </c:pt>
                <c:pt idx="1078">
                  <c:v>3.0999999999999996</c:v>
                </c:pt>
                <c:pt idx="1079">
                  <c:v>3.0999999999999996</c:v>
                </c:pt>
                <c:pt idx="1080">
                  <c:v>1.7000000000000002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2.2999999999999998</c:v>
                </c:pt>
                <c:pt idx="1085">
                  <c:v>3.5</c:v>
                </c:pt>
                <c:pt idx="1086">
                  <c:v>1.9</c:v>
                </c:pt>
                <c:pt idx="1087">
                  <c:v>4.5</c:v>
                </c:pt>
                <c:pt idx="1088">
                  <c:v>0.4</c:v>
                </c:pt>
                <c:pt idx="1089">
                  <c:v>1.5</c:v>
                </c:pt>
                <c:pt idx="1090">
                  <c:v>0.5</c:v>
                </c:pt>
                <c:pt idx="1091">
                  <c:v>0.4</c:v>
                </c:pt>
                <c:pt idx="1092">
                  <c:v>0.5</c:v>
                </c:pt>
                <c:pt idx="1093">
                  <c:v>0.4</c:v>
                </c:pt>
                <c:pt idx="1094">
                  <c:v>0.4</c:v>
                </c:pt>
                <c:pt idx="1095">
                  <c:v>3.8</c:v>
                </c:pt>
                <c:pt idx="1096">
                  <c:v>3</c:v>
                </c:pt>
                <c:pt idx="1097">
                  <c:v>5</c:v>
                </c:pt>
                <c:pt idx="1098">
                  <c:v>2.8</c:v>
                </c:pt>
                <c:pt idx="1099">
                  <c:v>2.5</c:v>
                </c:pt>
                <c:pt idx="1100">
                  <c:v>2.5</c:v>
                </c:pt>
                <c:pt idx="1101">
                  <c:v>2.5</c:v>
                </c:pt>
                <c:pt idx="1102">
                  <c:v>4.8</c:v>
                </c:pt>
                <c:pt idx="1103">
                  <c:v>1</c:v>
                </c:pt>
                <c:pt idx="1104">
                  <c:v>1.6</c:v>
                </c:pt>
                <c:pt idx="1105">
                  <c:v>1.9</c:v>
                </c:pt>
                <c:pt idx="1106">
                  <c:v>1.9</c:v>
                </c:pt>
                <c:pt idx="1107">
                  <c:v>2</c:v>
                </c:pt>
                <c:pt idx="1108">
                  <c:v>2</c:v>
                </c:pt>
                <c:pt idx="1109">
                  <c:v>3.1</c:v>
                </c:pt>
                <c:pt idx="1110">
                  <c:v>3.7</c:v>
                </c:pt>
                <c:pt idx="1111">
                  <c:v>4.8000000000000007</c:v>
                </c:pt>
                <c:pt idx="1112">
                  <c:v>0.4</c:v>
                </c:pt>
                <c:pt idx="1113">
                  <c:v>0.5</c:v>
                </c:pt>
                <c:pt idx="1114">
                  <c:v>0.7</c:v>
                </c:pt>
                <c:pt idx="1115">
                  <c:v>0.8</c:v>
                </c:pt>
                <c:pt idx="1116">
                  <c:v>0.8</c:v>
                </c:pt>
                <c:pt idx="1117">
                  <c:v>1.9</c:v>
                </c:pt>
                <c:pt idx="1118">
                  <c:v>0.8</c:v>
                </c:pt>
                <c:pt idx="1119">
                  <c:v>0.9</c:v>
                </c:pt>
                <c:pt idx="1120">
                  <c:v>2.8</c:v>
                </c:pt>
                <c:pt idx="1121">
                  <c:v>1.8</c:v>
                </c:pt>
                <c:pt idx="1122">
                  <c:v>4.0999999999999996</c:v>
                </c:pt>
                <c:pt idx="1123">
                  <c:v>1.5</c:v>
                </c:pt>
                <c:pt idx="1124">
                  <c:v>1</c:v>
                </c:pt>
                <c:pt idx="1125">
                  <c:v>1.2999999999999998</c:v>
                </c:pt>
                <c:pt idx="1126">
                  <c:v>1.6</c:v>
                </c:pt>
                <c:pt idx="1127">
                  <c:v>1.6</c:v>
                </c:pt>
                <c:pt idx="1128">
                  <c:v>2.9000000000000004</c:v>
                </c:pt>
                <c:pt idx="1129">
                  <c:v>1.3</c:v>
                </c:pt>
                <c:pt idx="1130">
                  <c:v>1.2</c:v>
                </c:pt>
                <c:pt idx="1131">
                  <c:v>1.2999999999999998</c:v>
                </c:pt>
                <c:pt idx="1132">
                  <c:v>1.5</c:v>
                </c:pt>
                <c:pt idx="1133">
                  <c:v>1.5</c:v>
                </c:pt>
                <c:pt idx="1134">
                  <c:v>1.4</c:v>
                </c:pt>
                <c:pt idx="1135">
                  <c:v>1.4</c:v>
                </c:pt>
                <c:pt idx="1136">
                  <c:v>2.6</c:v>
                </c:pt>
                <c:pt idx="1137">
                  <c:v>1.1000000000000001</c:v>
                </c:pt>
                <c:pt idx="1138">
                  <c:v>5.2</c:v>
                </c:pt>
                <c:pt idx="1139">
                  <c:v>2.5</c:v>
                </c:pt>
                <c:pt idx="1140">
                  <c:v>1.8</c:v>
                </c:pt>
                <c:pt idx="1141">
                  <c:v>1.6</c:v>
                </c:pt>
                <c:pt idx="1142">
                  <c:v>0.89999999999999991</c:v>
                </c:pt>
                <c:pt idx="1143">
                  <c:v>1.2</c:v>
                </c:pt>
                <c:pt idx="1144">
                  <c:v>3.3</c:v>
                </c:pt>
                <c:pt idx="1145">
                  <c:v>1.8</c:v>
                </c:pt>
                <c:pt idx="1146">
                  <c:v>2.9</c:v>
                </c:pt>
                <c:pt idx="1147">
                  <c:v>6</c:v>
                </c:pt>
                <c:pt idx="1148">
                  <c:v>1.5</c:v>
                </c:pt>
                <c:pt idx="1149">
                  <c:v>3.7</c:v>
                </c:pt>
                <c:pt idx="1150">
                  <c:v>2.4000000000000004</c:v>
                </c:pt>
                <c:pt idx="1151">
                  <c:v>0.8</c:v>
                </c:pt>
                <c:pt idx="1152">
                  <c:v>1.2000000000000002</c:v>
                </c:pt>
                <c:pt idx="1153">
                  <c:v>1.6</c:v>
                </c:pt>
                <c:pt idx="1154">
                  <c:v>2.2999999999999998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1.5</c:v>
                </c:pt>
                <c:pt idx="1159">
                  <c:v>1.7000000000000002</c:v>
                </c:pt>
                <c:pt idx="1160">
                  <c:v>3.4000000000000004</c:v>
                </c:pt>
                <c:pt idx="1161">
                  <c:v>2.2000000000000002</c:v>
                </c:pt>
                <c:pt idx="1162">
                  <c:v>2.9</c:v>
                </c:pt>
                <c:pt idx="1163">
                  <c:v>3.3</c:v>
                </c:pt>
                <c:pt idx="1164">
                  <c:v>1</c:v>
                </c:pt>
                <c:pt idx="1165">
                  <c:v>1.2999999999999998</c:v>
                </c:pt>
                <c:pt idx="1166">
                  <c:v>1.7999999999999998</c:v>
                </c:pt>
                <c:pt idx="1167">
                  <c:v>1.4</c:v>
                </c:pt>
                <c:pt idx="1168">
                  <c:v>1</c:v>
                </c:pt>
                <c:pt idx="1169">
                  <c:v>4.2</c:v>
                </c:pt>
                <c:pt idx="1170">
                  <c:v>2.5</c:v>
                </c:pt>
                <c:pt idx="1171">
                  <c:v>1.2</c:v>
                </c:pt>
                <c:pt idx="1172">
                  <c:v>3.7</c:v>
                </c:pt>
                <c:pt idx="1173">
                  <c:v>2.2000000000000002</c:v>
                </c:pt>
                <c:pt idx="1174">
                  <c:v>2.8</c:v>
                </c:pt>
                <c:pt idx="1175">
                  <c:v>1.5</c:v>
                </c:pt>
                <c:pt idx="1176">
                  <c:v>0.8</c:v>
                </c:pt>
                <c:pt idx="1177">
                  <c:v>1.1000000000000001</c:v>
                </c:pt>
                <c:pt idx="1178">
                  <c:v>1.2</c:v>
                </c:pt>
                <c:pt idx="1179">
                  <c:v>1.1000000000000001</c:v>
                </c:pt>
                <c:pt idx="1180">
                  <c:v>1</c:v>
                </c:pt>
                <c:pt idx="1181">
                  <c:v>1.2</c:v>
                </c:pt>
                <c:pt idx="1182">
                  <c:v>3</c:v>
                </c:pt>
                <c:pt idx="1183">
                  <c:v>2.9</c:v>
                </c:pt>
                <c:pt idx="1184">
                  <c:v>1.8</c:v>
                </c:pt>
                <c:pt idx="1185">
                  <c:v>0.4</c:v>
                </c:pt>
                <c:pt idx="1186">
                  <c:v>0.4</c:v>
                </c:pt>
                <c:pt idx="1187">
                  <c:v>0.30000000000000004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1</c:v>
                </c:pt>
                <c:pt idx="1192">
                  <c:v>3.5</c:v>
                </c:pt>
                <c:pt idx="1193">
                  <c:v>1.5</c:v>
                </c:pt>
                <c:pt idx="1194">
                  <c:v>1.9000000000000001</c:v>
                </c:pt>
                <c:pt idx="1195">
                  <c:v>1.5</c:v>
                </c:pt>
                <c:pt idx="1196">
                  <c:v>2.8</c:v>
                </c:pt>
                <c:pt idx="1197">
                  <c:v>3.4000000000000004</c:v>
                </c:pt>
                <c:pt idx="1198">
                  <c:v>1.1000000000000001</c:v>
                </c:pt>
                <c:pt idx="1199">
                  <c:v>1</c:v>
                </c:pt>
                <c:pt idx="1200">
                  <c:v>1</c:v>
                </c:pt>
                <c:pt idx="1201">
                  <c:v>1.1000000000000001</c:v>
                </c:pt>
                <c:pt idx="1202">
                  <c:v>0.9</c:v>
                </c:pt>
                <c:pt idx="1203">
                  <c:v>1</c:v>
                </c:pt>
                <c:pt idx="1204">
                  <c:v>1.5</c:v>
                </c:pt>
                <c:pt idx="1205">
                  <c:v>2.5</c:v>
                </c:pt>
                <c:pt idx="1206">
                  <c:v>1</c:v>
                </c:pt>
                <c:pt idx="1207">
                  <c:v>3.4000000000000004</c:v>
                </c:pt>
                <c:pt idx="1208">
                  <c:v>0.4</c:v>
                </c:pt>
                <c:pt idx="1209">
                  <c:v>0.4</c:v>
                </c:pt>
                <c:pt idx="1210">
                  <c:v>2.9</c:v>
                </c:pt>
                <c:pt idx="1211">
                  <c:v>1.8</c:v>
                </c:pt>
                <c:pt idx="1212">
                  <c:v>4.8000000000000007</c:v>
                </c:pt>
                <c:pt idx="1213">
                  <c:v>1.6</c:v>
                </c:pt>
                <c:pt idx="1214">
                  <c:v>0.89999999999999991</c:v>
                </c:pt>
                <c:pt idx="1215">
                  <c:v>0.6</c:v>
                </c:pt>
                <c:pt idx="1216">
                  <c:v>2.7</c:v>
                </c:pt>
                <c:pt idx="1217">
                  <c:v>0.8</c:v>
                </c:pt>
                <c:pt idx="1218">
                  <c:v>1.2</c:v>
                </c:pt>
                <c:pt idx="1219">
                  <c:v>0.7</c:v>
                </c:pt>
                <c:pt idx="1220">
                  <c:v>0.7</c:v>
                </c:pt>
                <c:pt idx="1221">
                  <c:v>2.7</c:v>
                </c:pt>
                <c:pt idx="1222">
                  <c:v>1.4</c:v>
                </c:pt>
                <c:pt idx="1223">
                  <c:v>2.0999999999999996</c:v>
                </c:pt>
                <c:pt idx="1224">
                  <c:v>0.7</c:v>
                </c:pt>
                <c:pt idx="1225">
                  <c:v>0.7</c:v>
                </c:pt>
                <c:pt idx="1226">
                  <c:v>0.60000000000000009</c:v>
                </c:pt>
                <c:pt idx="1227">
                  <c:v>0.8</c:v>
                </c:pt>
                <c:pt idx="1228">
                  <c:v>0.8</c:v>
                </c:pt>
                <c:pt idx="1229">
                  <c:v>1.1000000000000001</c:v>
                </c:pt>
                <c:pt idx="1230">
                  <c:v>2.6999999999999997</c:v>
                </c:pt>
                <c:pt idx="1231">
                  <c:v>3.5999999999999996</c:v>
                </c:pt>
                <c:pt idx="1232">
                  <c:v>0.8</c:v>
                </c:pt>
                <c:pt idx="1233">
                  <c:v>0.4</c:v>
                </c:pt>
                <c:pt idx="1234">
                  <c:v>0.60000000000000009</c:v>
                </c:pt>
                <c:pt idx="1235">
                  <c:v>1.7</c:v>
                </c:pt>
                <c:pt idx="1236">
                  <c:v>0.6</c:v>
                </c:pt>
                <c:pt idx="1237">
                  <c:v>0.5</c:v>
                </c:pt>
                <c:pt idx="1238">
                  <c:v>1.7999999999999998</c:v>
                </c:pt>
                <c:pt idx="1239">
                  <c:v>1.2</c:v>
                </c:pt>
                <c:pt idx="1240">
                  <c:v>2.7</c:v>
                </c:pt>
                <c:pt idx="1241">
                  <c:v>1.8</c:v>
                </c:pt>
                <c:pt idx="1242">
                  <c:v>2.8</c:v>
                </c:pt>
                <c:pt idx="1243">
                  <c:v>2</c:v>
                </c:pt>
                <c:pt idx="1244">
                  <c:v>3.7</c:v>
                </c:pt>
                <c:pt idx="1245">
                  <c:v>2.5</c:v>
                </c:pt>
                <c:pt idx="1246">
                  <c:v>1.6</c:v>
                </c:pt>
                <c:pt idx="1247">
                  <c:v>0.4</c:v>
                </c:pt>
                <c:pt idx="1248">
                  <c:v>0.4</c:v>
                </c:pt>
                <c:pt idx="1249">
                  <c:v>0.5</c:v>
                </c:pt>
                <c:pt idx="1250">
                  <c:v>0.9</c:v>
                </c:pt>
                <c:pt idx="1251">
                  <c:v>0.9</c:v>
                </c:pt>
                <c:pt idx="1252">
                  <c:v>2.2999999999999998</c:v>
                </c:pt>
                <c:pt idx="1253">
                  <c:v>0.8</c:v>
                </c:pt>
                <c:pt idx="1254">
                  <c:v>1.8</c:v>
                </c:pt>
                <c:pt idx="1255">
                  <c:v>3.6</c:v>
                </c:pt>
                <c:pt idx="1256">
                  <c:v>0.4</c:v>
                </c:pt>
                <c:pt idx="1257">
                  <c:v>0.5</c:v>
                </c:pt>
                <c:pt idx="1258">
                  <c:v>0.4</c:v>
                </c:pt>
                <c:pt idx="1259">
                  <c:v>0.60000000000000009</c:v>
                </c:pt>
                <c:pt idx="1260">
                  <c:v>1.5</c:v>
                </c:pt>
                <c:pt idx="1261">
                  <c:v>0.7</c:v>
                </c:pt>
                <c:pt idx="1262">
                  <c:v>0.5</c:v>
                </c:pt>
                <c:pt idx="1263">
                  <c:v>1.1000000000000001</c:v>
                </c:pt>
                <c:pt idx="1264">
                  <c:v>2.6</c:v>
                </c:pt>
                <c:pt idx="1265">
                  <c:v>3.9</c:v>
                </c:pt>
                <c:pt idx="1266">
                  <c:v>3.7</c:v>
                </c:pt>
                <c:pt idx="1267">
                  <c:v>4.5</c:v>
                </c:pt>
                <c:pt idx="1268">
                  <c:v>4.5</c:v>
                </c:pt>
                <c:pt idx="1269">
                  <c:v>1.9</c:v>
                </c:pt>
                <c:pt idx="1270">
                  <c:v>2.2000000000000002</c:v>
                </c:pt>
                <c:pt idx="1271">
                  <c:v>4.0999999999999996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0.60000000000000009</c:v>
                </c:pt>
                <c:pt idx="1277">
                  <c:v>1.6</c:v>
                </c:pt>
                <c:pt idx="1278">
                  <c:v>1.9</c:v>
                </c:pt>
                <c:pt idx="1279">
                  <c:v>4.7</c:v>
                </c:pt>
                <c:pt idx="1280">
                  <c:v>1</c:v>
                </c:pt>
                <c:pt idx="1281">
                  <c:v>0.5</c:v>
                </c:pt>
                <c:pt idx="1282">
                  <c:v>0.4</c:v>
                </c:pt>
                <c:pt idx="1283">
                  <c:v>0.4</c:v>
                </c:pt>
                <c:pt idx="1284">
                  <c:v>2.4</c:v>
                </c:pt>
                <c:pt idx="1285">
                  <c:v>1.6</c:v>
                </c:pt>
                <c:pt idx="1286">
                  <c:v>3.5</c:v>
                </c:pt>
                <c:pt idx="1287">
                  <c:v>3.3</c:v>
                </c:pt>
                <c:pt idx="1288">
                  <c:v>2.8</c:v>
                </c:pt>
                <c:pt idx="1289">
                  <c:v>2.7</c:v>
                </c:pt>
                <c:pt idx="1290">
                  <c:v>2.1</c:v>
                </c:pt>
                <c:pt idx="1291">
                  <c:v>0.5</c:v>
                </c:pt>
                <c:pt idx="1292">
                  <c:v>1.4</c:v>
                </c:pt>
                <c:pt idx="1293">
                  <c:v>2.4</c:v>
                </c:pt>
                <c:pt idx="1294">
                  <c:v>1.5</c:v>
                </c:pt>
                <c:pt idx="1295">
                  <c:v>0.7</c:v>
                </c:pt>
                <c:pt idx="1296">
                  <c:v>1.5999999999999999</c:v>
                </c:pt>
                <c:pt idx="1297">
                  <c:v>0.89999999999999991</c:v>
                </c:pt>
                <c:pt idx="1298">
                  <c:v>1.2999999999999998</c:v>
                </c:pt>
                <c:pt idx="1299">
                  <c:v>1.1000000000000001</c:v>
                </c:pt>
                <c:pt idx="1300">
                  <c:v>1.5</c:v>
                </c:pt>
                <c:pt idx="1301">
                  <c:v>1.5</c:v>
                </c:pt>
                <c:pt idx="1302">
                  <c:v>1.6</c:v>
                </c:pt>
                <c:pt idx="1303">
                  <c:v>2.9000000000000004</c:v>
                </c:pt>
                <c:pt idx="1304">
                  <c:v>0.7</c:v>
                </c:pt>
                <c:pt idx="1305">
                  <c:v>2.2999999999999998</c:v>
                </c:pt>
                <c:pt idx="1306">
                  <c:v>0.7</c:v>
                </c:pt>
                <c:pt idx="1307">
                  <c:v>0.6</c:v>
                </c:pt>
                <c:pt idx="1308">
                  <c:v>0.7</c:v>
                </c:pt>
                <c:pt idx="1309">
                  <c:v>4.5</c:v>
                </c:pt>
                <c:pt idx="1310">
                  <c:v>1.3</c:v>
                </c:pt>
                <c:pt idx="1311">
                  <c:v>1.4</c:v>
                </c:pt>
                <c:pt idx="1312">
                  <c:v>1.4</c:v>
                </c:pt>
                <c:pt idx="1313">
                  <c:v>6.1999999999999993</c:v>
                </c:pt>
                <c:pt idx="1314">
                  <c:v>2.9</c:v>
                </c:pt>
                <c:pt idx="1315">
                  <c:v>2.7</c:v>
                </c:pt>
                <c:pt idx="1316">
                  <c:v>1.7000000000000002</c:v>
                </c:pt>
                <c:pt idx="1317">
                  <c:v>3.1</c:v>
                </c:pt>
                <c:pt idx="1318">
                  <c:v>1.8</c:v>
                </c:pt>
                <c:pt idx="1319">
                  <c:v>0.6</c:v>
                </c:pt>
                <c:pt idx="1320">
                  <c:v>0.5</c:v>
                </c:pt>
                <c:pt idx="1321">
                  <c:v>0.8</c:v>
                </c:pt>
                <c:pt idx="1322">
                  <c:v>1.2</c:v>
                </c:pt>
                <c:pt idx="1323">
                  <c:v>1.2</c:v>
                </c:pt>
                <c:pt idx="1324">
                  <c:v>1.4</c:v>
                </c:pt>
                <c:pt idx="1325">
                  <c:v>1.5</c:v>
                </c:pt>
                <c:pt idx="1326">
                  <c:v>3</c:v>
                </c:pt>
                <c:pt idx="1327">
                  <c:v>2.2999999999999998</c:v>
                </c:pt>
                <c:pt idx="1328">
                  <c:v>3</c:v>
                </c:pt>
                <c:pt idx="1329">
                  <c:v>2</c:v>
                </c:pt>
                <c:pt idx="1330">
                  <c:v>1.1000000000000001</c:v>
                </c:pt>
                <c:pt idx="1331">
                  <c:v>2.2999999999999998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1.3</c:v>
                </c:pt>
                <c:pt idx="1336">
                  <c:v>3.2</c:v>
                </c:pt>
                <c:pt idx="1337">
                  <c:v>4.2</c:v>
                </c:pt>
                <c:pt idx="1338">
                  <c:v>1.5</c:v>
                </c:pt>
                <c:pt idx="1339">
                  <c:v>1.5</c:v>
                </c:pt>
                <c:pt idx="1340">
                  <c:v>1.5</c:v>
                </c:pt>
                <c:pt idx="1341">
                  <c:v>2.9</c:v>
                </c:pt>
                <c:pt idx="1342">
                  <c:v>1.8</c:v>
                </c:pt>
                <c:pt idx="1343">
                  <c:v>0.6</c:v>
                </c:pt>
                <c:pt idx="1344">
                  <c:v>0.4</c:v>
                </c:pt>
                <c:pt idx="1345">
                  <c:v>1.2</c:v>
                </c:pt>
                <c:pt idx="1346">
                  <c:v>1.2999999999999998</c:v>
                </c:pt>
                <c:pt idx="1347">
                  <c:v>1.4</c:v>
                </c:pt>
                <c:pt idx="1348">
                  <c:v>1.2999999999999998</c:v>
                </c:pt>
                <c:pt idx="1349">
                  <c:v>3.1</c:v>
                </c:pt>
                <c:pt idx="1350">
                  <c:v>3.3</c:v>
                </c:pt>
                <c:pt idx="1351">
                  <c:v>4.7</c:v>
                </c:pt>
                <c:pt idx="1352">
                  <c:v>0.7</c:v>
                </c:pt>
                <c:pt idx="1353">
                  <c:v>0.5</c:v>
                </c:pt>
                <c:pt idx="1354">
                  <c:v>0.5</c:v>
                </c:pt>
                <c:pt idx="1355">
                  <c:v>0.4</c:v>
                </c:pt>
                <c:pt idx="1356">
                  <c:v>2.2000000000000002</c:v>
                </c:pt>
                <c:pt idx="1357">
                  <c:v>0.30000000000000004</c:v>
                </c:pt>
                <c:pt idx="1358">
                  <c:v>0.6</c:v>
                </c:pt>
                <c:pt idx="1359">
                  <c:v>1</c:v>
                </c:pt>
                <c:pt idx="1360">
                  <c:v>2.9000000000000004</c:v>
                </c:pt>
                <c:pt idx="1361">
                  <c:v>1.5</c:v>
                </c:pt>
                <c:pt idx="1362">
                  <c:v>1</c:v>
                </c:pt>
                <c:pt idx="1363">
                  <c:v>1.8</c:v>
                </c:pt>
                <c:pt idx="1364">
                  <c:v>4.4000000000000004</c:v>
                </c:pt>
                <c:pt idx="1365">
                  <c:v>2.9000000000000004</c:v>
                </c:pt>
                <c:pt idx="1366">
                  <c:v>3.2</c:v>
                </c:pt>
                <c:pt idx="1367">
                  <c:v>0.5</c:v>
                </c:pt>
                <c:pt idx="1368">
                  <c:v>0.7</c:v>
                </c:pt>
                <c:pt idx="1369">
                  <c:v>0.9</c:v>
                </c:pt>
                <c:pt idx="1370">
                  <c:v>1</c:v>
                </c:pt>
                <c:pt idx="1371">
                  <c:v>1.1000000000000001</c:v>
                </c:pt>
                <c:pt idx="1372">
                  <c:v>1</c:v>
                </c:pt>
                <c:pt idx="1373">
                  <c:v>1.1000000000000001</c:v>
                </c:pt>
                <c:pt idx="1374">
                  <c:v>2.9</c:v>
                </c:pt>
                <c:pt idx="1375">
                  <c:v>0.9</c:v>
                </c:pt>
                <c:pt idx="1376">
                  <c:v>2.2999999999999998</c:v>
                </c:pt>
                <c:pt idx="1377">
                  <c:v>1.5999999999999999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1.1000000000000001</c:v>
                </c:pt>
                <c:pt idx="1383">
                  <c:v>1.6</c:v>
                </c:pt>
                <c:pt idx="1384">
                  <c:v>2.8</c:v>
                </c:pt>
                <c:pt idx="1385">
                  <c:v>1.5</c:v>
                </c:pt>
                <c:pt idx="1386">
                  <c:v>1.6</c:v>
                </c:pt>
                <c:pt idx="1387">
                  <c:v>1.9</c:v>
                </c:pt>
                <c:pt idx="1388">
                  <c:v>4</c:v>
                </c:pt>
                <c:pt idx="1389">
                  <c:v>1.9</c:v>
                </c:pt>
                <c:pt idx="1390">
                  <c:v>3.8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0.7</c:v>
                </c:pt>
                <c:pt idx="1395">
                  <c:v>0.7</c:v>
                </c:pt>
                <c:pt idx="1396">
                  <c:v>0.7</c:v>
                </c:pt>
                <c:pt idx="1397">
                  <c:v>0.8</c:v>
                </c:pt>
                <c:pt idx="1398">
                  <c:v>3.9000000000000004</c:v>
                </c:pt>
                <c:pt idx="1399">
                  <c:v>1.4</c:v>
                </c:pt>
                <c:pt idx="1400">
                  <c:v>3.0999999999999996</c:v>
                </c:pt>
                <c:pt idx="1401">
                  <c:v>5.3</c:v>
                </c:pt>
                <c:pt idx="1402">
                  <c:v>0.7</c:v>
                </c:pt>
                <c:pt idx="1403">
                  <c:v>0.5</c:v>
                </c:pt>
                <c:pt idx="1404">
                  <c:v>0.5</c:v>
                </c:pt>
                <c:pt idx="1405">
                  <c:v>0.4</c:v>
                </c:pt>
                <c:pt idx="1406">
                  <c:v>0.5</c:v>
                </c:pt>
                <c:pt idx="1407">
                  <c:v>0.5</c:v>
                </c:pt>
                <c:pt idx="1408">
                  <c:v>3.6</c:v>
                </c:pt>
                <c:pt idx="1409">
                  <c:v>1.6</c:v>
                </c:pt>
                <c:pt idx="1410">
                  <c:v>0.8</c:v>
                </c:pt>
                <c:pt idx="1411">
                  <c:v>1</c:v>
                </c:pt>
                <c:pt idx="1412">
                  <c:v>1.8</c:v>
                </c:pt>
                <c:pt idx="1413">
                  <c:v>1.8</c:v>
                </c:pt>
                <c:pt idx="1414">
                  <c:v>2.7</c:v>
                </c:pt>
                <c:pt idx="1415">
                  <c:v>1.6</c:v>
                </c:pt>
                <c:pt idx="1416">
                  <c:v>1.2</c:v>
                </c:pt>
                <c:pt idx="1417">
                  <c:v>3</c:v>
                </c:pt>
                <c:pt idx="1418">
                  <c:v>1</c:v>
                </c:pt>
                <c:pt idx="1419">
                  <c:v>0.5</c:v>
                </c:pt>
                <c:pt idx="1420">
                  <c:v>0.5</c:v>
                </c:pt>
                <c:pt idx="1421">
                  <c:v>0.5</c:v>
                </c:pt>
                <c:pt idx="1422">
                  <c:v>0.8</c:v>
                </c:pt>
                <c:pt idx="1423">
                  <c:v>1.9</c:v>
                </c:pt>
                <c:pt idx="1424">
                  <c:v>0.7</c:v>
                </c:pt>
                <c:pt idx="1425">
                  <c:v>3</c:v>
                </c:pt>
                <c:pt idx="1426">
                  <c:v>4.5999999999999996</c:v>
                </c:pt>
                <c:pt idx="1427">
                  <c:v>3.6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0.60000000000000009</c:v>
                </c:pt>
                <c:pt idx="1432">
                  <c:v>2.7</c:v>
                </c:pt>
                <c:pt idx="1433">
                  <c:v>2.1</c:v>
                </c:pt>
                <c:pt idx="1434">
                  <c:v>1.6</c:v>
                </c:pt>
                <c:pt idx="1435">
                  <c:v>2.5</c:v>
                </c:pt>
                <c:pt idx="1436">
                  <c:v>1.5</c:v>
                </c:pt>
                <c:pt idx="1437">
                  <c:v>1.4</c:v>
                </c:pt>
                <c:pt idx="1438">
                  <c:v>1.7000000000000002</c:v>
                </c:pt>
                <c:pt idx="1439">
                  <c:v>0.4</c:v>
                </c:pt>
                <c:pt idx="1440">
                  <c:v>0.9</c:v>
                </c:pt>
                <c:pt idx="1441">
                  <c:v>0.9</c:v>
                </c:pt>
                <c:pt idx="1442">
                  <c:v>1.1000000000000001</c:v>
                </c:pt>
                <c:pt idx="1443">
                  <c:v>1.4</c:v>
                </c:pt>
                <c:pt idx="1444">
                  <c:v>1.1000000000000001</c:v>
                </c:pt>
                <c:pt idx="1445">
                  <c:v>1.4</c:v>
                </c:pt>
                <c:pt idx="1446">
                  <c:v>1.2</c:v>
                </c:pt>
                <c:pt idx="1447">
                  <c:v>1.5</c:v>
                </c:pt>
                <c:pt idx="1448">
                  <c:v>2</c:v>
                </c:pt>
                <c:pt idx="1449">
                  <c:v>0.7</c:v>
                </c:pt>
                <c:pt idx="1450">
                  <c:v>2.5999999999999996</c:v>
                </c:pt>
                <c:pt idx="1451">
                  <c:v>2.4000000000000004</c:v>
                </c:pt>
                <c:pt idx="1452">
                  <c:v>0.4</c:v>
                </c:pt>
                <c:pt idx="1453">
                  <c:v>0.5</c:v>
                </c:pt>
                <c:pt idx="1454">
                  <c:v>0.7</c:v>
                </c:pt>
                <c:pt idx="1455">
                  <c:v>1.3</c:v>
                </c:pt>
                <c:pt idx="1456">
                  <c:v>2.8</c:v>
                </c:pt>
                <c:pt idx="1457">
                  <c:v>3.2</c:v>
                </c:pt>
                <c:pt idx="1458">
                  <c:v>1.4</c:v>
                </c:pt>
                <c:pt idx="1459">
                  <c:v>1.6</c:v>
                </c:pt>
                <c:pt idx="1460">
                  <c:v>1.7</c:v>
                </c:pt>
                <c:pt idx="1461">
                  <c:v>4.5</c:v>
                </c:pt>
                <c:pt idx="1462">
                  <c:v>2</c:v>
                </c:pt>
                <c:pt idx="1463">
                  <c:v>0.5</c:v>
                </c:pt>
                <c:pt idx="1464">
                  <c:v>0.4</c:v>
                </c:pt>
                <c:pt idx="1465">
                  <c:v>0.9</c:v>
                </c:pt>
                <c:pt idx="1466">
                  <c:v>1</c:v>
                </c:pt>
                <c:pt idx="1467">
                  <c:v>1.2</c:v>
                </c:pt>
                <c:pt idx="1468">
                  <c:v>1.2999999999999998</c:v>
                </c:pt>
                <c:pt idx="1469">
                  <c:v>3</c:v>
                </c:pt>
                <c:pt idx="1470">
                  <c:v>2.2999999999999998</c:v>
                </c:pt>
                <c:pt idx="1471">
                  <c:v>2.5999999999999996</c:v>
                </c:pt>
                <c:pt idx="1472">
                  <c:v>0.7</c:v>
                </c:pt>
                <c:pt idx="1473">
                  <c:v>1.8</c:v>
                </c:pt>
                <c:pt idx="1474">
                  <c:v>3.5</c:v>
                </c:pt>
                <c:pt idx="1475">
                  <c:v>7.6999999999999993</c:v>
                </c:pt>
                <c:pt idx="1476">
                  <c:v>2.9</c:v>
                </c:pt>
                <c:pt idx="1477">
                  <c:v>2</c:v>
                </c:pt>
                <c:pt idx="1478">
                  <c:v>2.2000000000000002</c:v>
                </c:pt>
                <c:pt idx="1479">
                  <c:v>1.4</c:v>
                </c:pt>
                <c:pt idx="1480">
                  <c:v>1.5</c:v>
                </c:pt>
                <c:pt idx="1481">
                  <c:v>1.6</c:v>
                </c:pt>
                <c:pt idx="1482">
                  <c:v>1.5</c:v>
                </c:pt>
                <c:pt idx="1483">
                  <c:v>1.8</c:v>
                </c:pt>
                <c:pt idx="1484">
                  <c:v>1.6</c:v>
                </c:pt>
                <c:pt idx="1485">
                  <c:v>2.7</c:v>
                </c:pt>
                <c:pt idx="1486">
                  <c:v>1.5</c:v>
                </c:pt>
                <c:pt idx="1487">
                  <c:v>0.4</c:v>
                </c:pt>
                <c:pt idx="1488">
                  <c:v>0.4</c:v>
                </c:pt>
                <c:pt idx="1489">
                  <c:v>1</c:v>
                </c:pt>
                <c:pt idx="1490">
                  <c:v>0.9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2.4</c:v>
                </c:pt>
                <c:pt idx="1495">
                  <c:v>1.7</c:v>
                </c:pt>
                <c:pt idx="1496">
                  <c:v>3.8</c:v>
                </c:pt>
                <c:pt idx="1497">
                  <c:v>1.1000000000000001</c:v>
                </c:pt>
                <c:pt idx="1498">
                  <c:v>0.7</c:v>
                </c:pt>
                <c:pt idx="1499">
                  <c:v>3.0999999999999996</c:v>
                </c:pt>
                <c:pt idx="1500">
                  <c:v>4.5</c:v>
                </c:pt>
                <c:pt idx="1501">
                  <c:v>2.6</c:v>
                </c:pt>
                <c:pt idx="1502">
                  <c:v>3.9</c:v>
                </c:pt>
                <c:pt idx="1503">
                  <c:v>4.0999999999999996</c:v>
                </c:pt>
                <c:pt idx="1504">
                  <c:v>3.3</c:v>
                </c:pt>
                <c:pt idx="1505">
                  <c:v>2.1</c:v>
                </c:pt>
                <c:pt idx="1506">
                  <c:v>1.8</c:v>
                </c:pt>
                <c:pt idx="1507">
                  <c:v>2.2000000000000002</c:v>
                </c:pt>
                <c:pt idx="1508">
                  <c:v>4</c:v>
                </c:pt>
                <c:pt idx="1509">
                  <c:v>2.2999999999999998</c:v>
                </c:pt>
                <c:pt idx="1510">
                  <c:v>2.2000000000000002</c:v>
                </c:pt>
                <c:pt idx="1511">
                  <c:v>0.89999999999999991</c:v>
                </c:pt>
                <c:pt idx="1512">
                  <c:v>0.60000000000000009</c:v>
                </c:pt>
                <c:pt idx="1513">
                  <c:v>0.8</c:v>
                </c:pt>
                <c:pt idx="1514">
                  <c:v>2.7</c:v>
                </c:pt>
                <c:pt idx="1515">
                  <c:v>1.2</c:v>
                </c:pt>
                <c:pt idx="1516">
                  <c:v>1.5</c:v>
                </c:pt>
                <c:pt idx="1517">
                  <c:v>1.5</c:v>
                </c:pt>
                <c:pt idx="1518">
                  <c:v>2.8</c:v>
                </c:pt>
                <c:pt idx="1519">
                  <c:v>4.4000000000000004</c:v>
                </c:pt>
                <c:pt idx="1520">
                  <c:v>0.4</c:v>
                </c:pt>
                <c:pt idx="1521">
                  <c:v>0.2</c:v>
                </c:pt>
                <c:pt idx="1522">
                  <c:v>0.4</c:v>
                </c:pt>
                <c:pt idx="1523">
                  <c:v>0.4</c:v>
                </c:pt>
                <c:pt idx="1524">
                  <c:v>0.8</c:v>
                </c:pt>
                <c:pt idx="1525">
                  <c:v>0.8</c:v>
                </c:pt>
                <c:pt idx="1526">
                  <c:v>1.1000000000000001</c:v>
                </c:pt>
                <c:pt idx="1527">
                  <c:v>2.9</c:v>
                </c:pt>
                <c:pt idx="1528">
                  <c:v>2.8</c:v>
                </c:pt>
                <c:pt idx="1529">
                  <c:v>3</c:v>
                </c:pt>
                <c:pt idx="1530">
                  <c:v>2.2000000000000002</c:v>
                </c:pt>
                <c:pt idx="1531">
                  <c:v>2.2000000000000002</c:v>
                </c:pt>
                <c:pt idx="1532">
                  <c:v>2.1</c:v>
                </c:pt>
                <c:pt idx="1533">
                  <c:v>4.4000000000000004</c:v>
                </c:pt>
                <c:pt idx="1534">
                  <c:v>2.2000000000000002</c:v>
                </c:pt>
                <c:pt idx="1535">
                  <c:v>0.8</c:v>
                </c:pt>
                <c:pt idx="1536">
                  <c:v>0.4</c:v>
                </c:pt>
                <c:pt idx="1537">
                  <c:v>0.89999999999999991</c:v>
                </c:pt>
                <c:pt idx="1538">
                  <c:v>1.2</c:v>
                </c:pt>
                <c:pt idx="1539">
                  <c:v>2.2000000000000002</c:v>
                </c:pt>
                <c:pt idx="1540">
                  <c:v>1.6</c:v>
                </c:pt>
                <c:pt idx="1541">
                  <c:v>1.9</c:v>
                </c:pt>
                <c:pt idx="1542">
                  <c:v>3.3</c:v>
                </c:pt>
                <c:pt idx="1543">
                  <c:v>3.6</c:v>
                </c:pt>
                <c:pt idx="1544">
                  <c:v>0.4</c:v>
                </c:pt>
                <c:pt idx="1545">
                  <c:v>0.4</c:v>
                </c:pt>
                <c:pt idx="1546">
                  <c:v>0.30000000000000004</c:v>
                </c:pt>
                <c:pt idx="1547">
                  <c:v>0.4</c:v>
                </c:pt>
                <c:pt idx="1548">
                  <c:v>2.2000000000000002</c:v>
                </c:pt>
                <c:pt idx="1549">
                  <c:v>2</c:v>
                </c:pt>
                <c:pt idx="1550">
                  <c:v>0.8</c:v>
                </c:pt>
                <c:pt idx="1551">
                  <c:v>2.6</c:v>
                </c:pt>
                <c:pt idx="1552">
                  <c:v>3.1</c:v>
                </c:pt>
                <c:pt idx="1553">
                  <c:v>2.7</c:v>
                </c:pt>
                <c:pt idx="1554">
                  <c:v>3.1</c:v>
                </c:pt>
                <c:pt idx="1555">
                  <c:v>3.1</c:v>
                </c:pt>
                <c:pt idx="1556">
                  <c:v>2.1</c:v>
                </c:pt>
                <c:pt idx="1557">
                  <c:v>1.4</c:v>
                </c:pt>
                <c:pt idx="1558">
                  <c:v>2.2000000000000002</c:v>
                </c:pt>
                <c:pt idx="1559">
                  <c:v>0.7</c:v>
                </c:pt>
                <c:pt idx="1560">
                  <c:v>0.5</c:v>
                </c:pt>
                <c:pt idx="1561">
                  <c:v>2.1</c:v>
                </c:pt>
                <c:pt idx="1562">
                  <c:v>1.7</c:v>
                </c:pt>
                <c:pt idx="1563">
                  <c:v>1.1000000000000001</c:v>
                </c:pt>
                <c:pt idx="1564">
                  <c:v>1.5</c:v>
                </c:pt>
                <c:pt idx="1565">
                  <c:v>1.2</c:v>
                </c:pt>
                <c:pt idx="1566">
                  <c:v>3.4000000000000004</c:v>
                </c:pt>
                <c:pt idx="1567">
                  <c:v>2.7</c:v>
                </c:pt>
                <c:pt idx="1568">
                  <c:v>2.8</c:v>
                </c:pt>
                <c:pt idx="1569">
                  <c:v>0.4</c:v>
                </c:pt>
                <c:pt idx="1570">
                  <c:v>0.2</c:v>
                </c:pt>
                <c:pt idx="1571">
                  <c:v>0.30000000000000004</c:v>
                </c:pt>
                <c:pt idx="1572">
                  <c:v>0.9</c:v>
                </c:pt>
                <c:pt idx="1573">
                  <c:v>0.9</c:v>
                </c:pt>
                <c:pt idx="1574">
                  <c:v>1</c:v>
                </c:pt>
                <c:pt idx="1575">
                  <c:v>3.3</c:v>
                </c:pt>
                <c:pt idx="1576">
                  <c:v>2.9000000000000004</c:v>
                </c:pt>
                <c:pt idx="1577">
                  <c:v>2.2000000000000002</c:v>
                </c:pt>
                <c:pt idx="1578">
                  <c:v>3.5999999999999996</c:v>
                </c:pt>
                <c:pt idx="1579">
                  <c:v>2.1</c:v>
                </c:pt>
                <c:pt idx="1580">
                  <c:v>4.4000000000000004</c:v>
                </c:pt>
                <c:pt idx="1581">
                  <c:v>3.1</c:v>
                </c:pt>
                <c:pt idx="1582">
                  <c:v>3.5999999999999996</c:v>
                </c:pt>
                <c:pt idx="158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75264"/>
        <c:axId val="168075840"/>
      </c:scatterChart>
      <c:valAx>
        <c:axId val="168075264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168075840"/>
        <c:crosses val="autoZero"/>
        <c:crossBetween val="midCat"/>
      </c:valAx>
      <c:valAx>
        <c:axId val="168075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8075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kWh</a:t>
            </a:r>
            <a:r>
              <a:rPr lang="en-US" sz="2800" baseline="0"/>
              <a:t> Oct1-Oct3</a:t>
            </a:r>
            <a:endParaRPr lang="en-US" sz="2800"/>
          </a:p>
        </c:rich>
      </c:tx>
      <c:layout>
        <c:manualLayout>
          <c:xMode val="edge"/>
          <c:yMode val="edge"/>
          <c:x val="0.26928954485192891"/>
          <c:y val="1.9827474009616253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kWh</c:v>
          </c:tx>
          <c:spPr>
            <a:ln w="127000"/>
          </c:spPr>
          <c:marker>
            <c:symbol val="none"/>
          </c:marker>
          <c:xVal>
            <c:numRef>
              <c:f>power!$A$26:$A$97</c:f>
              <c:numCache>
                <c:formatCode>m/d/yyyy\ h:mm</c:formatCode>
                <c:ptCount val="72"/>
                <c:pt idx="0">
                  <c:v>43739</c:v>
                </c:pt>
                <c:pt idx="1">
                  <c:v>43739.041666666664</c:v>
                </c:pt>
                <c:pt idx="2">
                  <c:v>43739.083333333336</c:v>
                </c:pt>
                <c:pt idx="3">
                  <c:v>43739.125</c:v>
                </c:pt>
                <c:pt idx="4">
                  <c:v>43739.166666666664</c:v>
                </c:pt>
                <c:pt idx="5">
                  <c:v>43739.208333333336</c:v>
                </c:pt>
                <c:pt idx="6">
                  <c:v>43739.25</c:v>
                </c:pt>
                <c:pt idx="7">
                  <c:v>43739.291666666664</c:v>
                </c:pt>
                <c:pt idx="8">
                  <c:v>43739.333333333336</c:v>
                </c:pt>
                <c:pt idx="9">
                  <c:v>43739.375</c:v>
                </c:pt>
                <c:pt idx="10">
                  <c:v>43739.416666666664</c:v>
                </c:pt>
                <c:pt idx="11">
                  <c:v>43739.458333333336</c:v>
                </c:pt>
                <c:pt idx="12">
                  <c:v>43739.5</c:v>
                </c:pt>
                <c:pt idx="13">
                  <c:v>43739.541666666664</c:v>
                </c:pt>
                <c:pt idx="14">
                  <c:v>43739.583333333336</c:v>
                </c:pt>
                <c:pt idx="15">
                  <c:v>43739.625</c:v>
                </c:pt>
                <c:pt idx="16">
                  <c:v>43739.666666666664</c:v>
                </c:pt>
                <c:pt idx="17">
                  <c:v>43739.708333333336</c:v>
                </c:pt>
                <c:pt idx="18">
                  <c:v>43739.75</c:v>
                </c:pt>
                <c:pt idx="19">
                  <c:v>43739.791666666664</c:v>
                </c:pt>
                <c:pt idx="20">
                  <c:v>43739.833333333336</c:v>
                </c:pt>
                <c:pt idx="21">
                  <c:v>43739.875</c:v>
                </c:pt>
                <c:pt idx="22">
                  <c:v>43739.916666666664</c:v>
                </c:pt>
                <c:pt idx="23">
                  <c:v>43739.958333333336</c:v>
                </c:pt>
                <c:pt idx="24">
                  <c:v>43740</c:v>
                </c:pt>
                <c:pt idx="25">
                  <c:v>43740.041666666664</c:v>
                </c:pt>
                <c:pt idx="26">
                  <c:v>43740.083333333336</c:v>
                </c:pt>
                <c:pt idx="27">
                  <c:v>43740.125</c:v>
                </c:pt>
                <c:pt idx="28">
                  <c:v>43740.166666666664</c:v>
                </c:pt>
                <c:pt idx="29">
                  <c:v>43740.208333333336</c:v>
                </c:pt>
                <c:pt idx="30">
                  <c:v>43740.25</c:v>
                </c:pt>
                <c:pt idx="31">
                  <c:v>43740.291666666664</c:v>
                </c:pt>
                <c:pt idx="32">
                  <c:v>43740.333333333336</c:v>
                </c:pt>
                <c:pt idx="33">
                  <c:v>43740.375</c:v>
                </c:pt>
                <c:pt idx="34">
                  <c:v>43740.416666666664</c:v>
                </c:pt>
                <c:pt idx="35">
                  <c:v>43740.458333333336</c:v>
                </c:pt>
                <c:pt idx="36">
                  <c:v>43740.5</c:v>
                </c:pt>
                <c:pt idx="37">
                  <c:v>43740.541666666664</c:v>
                </c:pt>
                <c:pt idx="38">
                  <c:v>43740.583333333336</c:v>
                </c:pt>
                <c:pt idx="39">
                  <c:v>43740.625</c:v>
                </c:pt>
                <c:pt idx="40">
                  <c:v>43740.666666666664</c:v>
                </c:pt>
                <c:pt idx="41">
                  <c:v>43740.708333333336</c:v>
                </c:pt>
                <c:pt idx="42">
                  <c:v>43740.75</c:v>
                </c:pt>
                <c:pt idx="43">
                  <c:v>43740.791666666664</c:v>
                </c:pt>
                <c:pt idx="44">
                  <c:v>43740.833333333336</c:v>
                </c:pt>
                <c:pt idx="45">
                  <c:v>43740.875</c:v>
                </c:pt>
                <c:pt idx="46">
                  <c:v>43740.916666666664</c:v>
                </c:pt>
                <c:pt idx="47">
                  <c:v>43740.958333333336</c:v>
                </c:pt>
                <c:pt idx="48">
                  <c:v>43741</c:v>
                </c:pt>
                <c:pt idx="49">
                  <c:v>43741.041666666664</c:v>
                </c:pt>
                <c:pt idx="50">
                  <c:v>43741.083333333336</c:v>
                </c:pt>
                <c:pt idx="51">
                  <c:v>43741.125</c:v>
                </c:pt>
                <c:pt idx="52">
                  <c:v>43741.166666666664</c:v>
                </c:pt>
                <c:pt idx="53">
                  <c:v>43741.208333333336</c:v>
                </c:pt>
                <c:pt idx="54">
                  <c:v>43741.25</c:v>
                </c:pt>
                <c:pt idx="55">
                  <c:v>43741.291666666664</c:v>
                </c:pt>
                <c:pt idx="56">
                  <c:v>43741.333333333336</c:v>
                </c:pt>
                <c:pt idx="57">
                  <c:v>43741.375</c:v>
                </c:pt>
                <c:pt idx="58">
                  <c:v>43741.416666666664</c:v>
                </c:pt>
                <c:pt idx="59">
                  <c:v>43741.458333333336</c:v>
                </c:pt>
                <c:pt idx="60">
                  <c:v>43741.5</c:v>
                </c:pt>
                <c:pt idx="61">
                  <c:v>43741.541666666664</c:v>
                </c:pt>
                <c:pt idx="62">
                  <c:v>43741.583333333336</c:v>
                </c:pt>
                <c:pt idx="63">
                  <c:v>43741.625</c:v>
                </c:pt>
                <c:pt idx="64">
                  <c:v>43741.666666666664</c:v>
                </c:pt>
                <c:pt idx="65">
                  <c:v>43741.708333333336</c:v>
                </c:pt>
                <c:pt idx="66">
                  <c:v>43741.75</c:v>
                </c:pt>
                <c:pt idx="67">
                  <c:v>43741.791666666664</c:v>
                </c:pt>
                <c:pt idx="68">
                  <c:v>43741.833333333336</c:v>
                </c:pt>
                <c:pt idx="69">
                  <c:v>43741.875</c:v>
                </c:pt>
                <c:pt idx="70">
                  <c:v>43741.916666666664</c:v>
                </c:pt>
                <c:pt idx="71">
                  <c:v>43741.958333333336</c:v>
                </c:pt>
              </c:numCache>
            </c:numRef>
          </c:xVal>
          <c:yVal>
            <c:numRef>
              <c:f>power!$H$26:$H$97</c:f>
              <c:numCache>
                <c:formatCode>General</c:formatCode>
                <c:ptCount val="72"/>
                <c:pt idx="0">
                  <c:v>1</c:v>
                </c:pt>
                <c:pt idx="1">
                  <c:v>0.8</c:v>
                </c:pt>
                <c:pt idx="2">
                  <c:v>0.8</c:v>
                </c:pt>
                <c:pt idx="3">
                  <c:v>1.7000000000000002</c:v>
                </c:pt>
                <c:pt idx="4">
                  <c:v>0.7</c:v>
                </c:pt>
                <c:pt idx="5">
                  <c:v>0.60000000000000009</c:v>
                </c:pt>
                <c:pt idx="6">
                  <c:v>0.8</c:v>
                </c:pt>
                <c:pt idx="7">
                  <c:v>3.1</c:v>
                </c:pt>
                <c:pt idx="8">
                  <c:v>4.5999999999999996</c:v>
                </c:pt>
                <c:pt idx="9">
                  <c:v>1.7000000000000002</c:v>
                </c:pt>
                <c:pt idx="10">
                  <c:v>2.6</c:v>
                </c:pt>
                <c:pt idx="11">
                  <c:v>1</c:v>
                </c:pt>
                <c:pt idx="12">
                  <c:v>1.2999999999999998</c:v>
                </c:pt>
                <c:pt idx="13">
                  <c:v>1.4</c:v>
                </c:pt>
                <c:pt idx="14">
                  <c:v>1.6</c:v>
                </c:pt>
                <c:pt idx="15">
                  <c:v>1.7</c:v>
                </c:pt>
                <c:pt idx="16">
                  <c:v>2.6</c:v>
                </c:pt>
                <c:pt idx="17">
                  <c:v>1.5</c:v>
                </c:pt>
                <c:pt idx="18">
                  <c:v>1.5</c:v>
                </c:pt>
                <c:pt idx="19">
                  <c:v>1.4</c:v>
                </c:pt>
                <c:pt idx="20">
                  <c:v>1.2</c:v>
                </c:pt>
                <c:pt idx="21">
                  <c:v>1.6</c:v>
                </c:pt>
                <c:pt idx="22">
                  <c:v>2.1</c:v>
                </c:pt>
                <c:pt idx="23">
                  <c:v>1.5</c:v>
                </c:pt>
                <c:pt idx="24">
                  <c:v>2.5</c:v>
                </c:pt>
                <c:pt idx="25">
                  <c:v>1.4</c:v>
                </c:pt>
                <c:pt idx="26">
                  <c:v>1.4</c:v>
                </c:pt>
                <c:pt idx="27">
                  <c:v>1.2</c:v>
                </c:pt>
                <c:pt idx="28">
                  <c:v>1.2</c:v>
                </c:pt>
                <c:pt idx="29">
                  <c:v>1.2</c:v>
                </c:pt>
                <c:pt idx="30">
                  <c:v>3</c:v>
                </c:pt>
                <c:pt idx="31">
                  <c:v>3.5</c:v>
                </c:pt>
                <c:pt idx="32">
                  <c:v>3.3</c:v>
                </c:pt>
                <c:pt idx="33">
                  <c:v>2.4</c:v>
                </c:pt>
                <c:pt idx="34">
                  <c:v>1.4</c:v>
                </c:pt>
                <c:pt idx="35">
                  <c:v>1.5</c:v>
                </c:pt>
                <c:pt idx="36">
                  <c:v>1.7000000000000002</c:v>
                </c:pt>
                <c:pt idx="37">
                  <c:v>1.7</c:v>
                </c:pt>
                <c:pt idx="38">
                  <c:v>1.8</c:v>
                </c:pt>
                <c:pt idx="39">
                  <c:v>1.8</c:v>
                </c:pt>
                <c:pt idx="40">
                  <c:v>1.8</c:v>
                </c:pt>
                <c:pt idx="41">
                  <c:v>2.8</c:v>
                </c:pt>
                <c:pt idx="42">
                  <c:v>2.1</c:v>
                </c:pt>
                <c:pt idx="43">
                  <c:v>3.9</c:v>
                </c:pt>
                <c:pt idx="44">
                  <c:v>4.7</c:v>
                </c:pt>
                <c:pt idx="45">
                  <c:v>2.7</c:v>
                </c:pt>
                <c:pt idx="46">
                  <c:v>2.8</c:v>
                </c:pt>
                <c:pt idx="47">
                  <c:v>2.9</c:v>
                </c:pt>
                <c:pt idx="48">
                  <c:v>2</c:v>
                </c:pt>
                <c:pt idx="49">
                  <c:v>2.1</c:v>
                </c:pt>
                <c:pt idx="50">
                  <c:v>1.5</c:v>
                </c:pt>
                <c:pt idx="51">
                  <c:v>1.5</c:v>
                </c:pt>
                <c:pt idx="52">
                  <c:v>2.1</c:v>
                </c:pt>
                <c:pt idx="53">
                  <c:v>1.6</c:v>
                </c:pt>
                <c:pt idx="54">
                  <c:v>2</c:v>
                </c:pt>
                <c:pt idx="55">
                  <c:v>4.3000000000000007</c:v>
                </c:pt>
                <c:pt idx="56">
                  <c:v>5.8</c:v>
                </c:pt>
                <c:pt idx="57">
                  <c:v>1.7000000000000002</c:v>
                </c:pt>
                <c:pt idx="58">
                  <c:v>1.6</c:v>
                </c:pt>
                <c:pt idx="59">
                  <c:v>1.2999999999999998</c:v>
                </c:pt>
                <c:pt idx="60">
                  <c:v>1.5</c:v>
                </c:pt>
                <c:pt idx="61">
                  <c:v>1.2999999999999998</c:v>
                </c:pt>
                <c:pt idx="62">
                  <c:v>2.4</c:v>
                </c:pt>
                <c:pt idx="63">
                  <c:v>1.7</c:v>
                </c:pt>
                <c:pt idx="64">
                  <c:v>1.7</c:v>
                </c:pt>
                <c:pt idx="65">
                  <c:v>1.5</c:v>
                </c:pt>
                <c:pt idx="66">
                  <c:v>1.4</c:v>
                </c:pt>
                <c:pt idx="67">
                  <c:v>1.2</c:v>
                </c:pt>
                <c:pt idx="68">
                  <c:v>1.2999999999999998</c:v>
                </c:pt>
                <c:pt idx="69">
                  <c:v>1</c:v>
                </c:pt>
                <c:pt idx="70">
                  <c:v>2</c:v>
                </c:pt>
                <c:pt idx="71">
                  <c:v>2.6</c:v>
                </c:pt>
              </c:numCache>
            </c:numRef>
          </c:yVal>
          <c:smooth val="0"/>
        </c:ser>
        <c:ser>
          <c:idx val="1"/>
          <c:order val="1"/>
          <c:tx>
            <c:v>kWh-goal</c:v>
          </c:tx>
          <c:spPr>
            <a:ln w="127000"/>
          </c:spPr>
          <c:marker>
            <c:symbol val="none"/>
          </c:marker>
          <c:xVal>
            <c:numRef>
              <c:f>power!$A$26:$A$97</c:f>
              <c:numCache>
                <c:formatCode>m/d/yyyy\ h:mm</c:formatCode>
                <c:ptCount val="72"/>
                <c:pt idx="0">
                  <c:v>43739</c:v>
                </c:pt>
                <c:pt idx="1">
                  <c:v>43739.041666666664</c:v>
                </c:pt>
                <c:pt idx="2">
                  <c:v>43739.083333333336</c:v>
                </c:pt>
                <c:pt idx="3">
                  <c:v>43739.125</c:v>
                </c:pt>
                <c:pt idx="4">
                  <c:v>43739.166666666664</c:v>
                </c:pt>
                <c:pt idx="5">
                  <c:v>43739.208333333336</c:v>
                </c:pt>
                <c:pt idx="6">
                  <c:v>43739.25</c:v>
                </c:pt>
                <c:pt idx="7">
                  <c:v>43739.291666666664</c:v>
                </c:pt>
                <c:pt idx="8">
                  <c:v>43739.333333333336</c:v>
                </c:pt>
                <c:pt idx="9">
                  <c:v>43739.375</c:v>
                </c:pt>
                <c:pt idx="10">
                  <c:v>43739.416666666664</c:v>
                </c:pt>
                <c:pt idx="11">
                  <c:v>43739.458333333336</c:v>
                </c:pt>
                <c:pt idx="12">
                  <c:v>43739.5</c:v>
                </c:pt>
                <c:pt idx="13">
                  <c:v>43739.541666666664</c:v>
                </c:pt>
                <c:pt idx="14">
                  <c:v>43739.583333333336</c:v>
                </c:pt>
                <c:pt idx="15">
                  <c:v>43739.625</c:v>
                </c:pt>
                <c:pt idx="16">
                  <c:v>43739.666666666664</c:v>
                </c:pt>
                <c:pt idx="17">
                  <c:v>43739.708333333336</c:v>
                </c:pt>
                <c:pt idx="18">
                  <c:v>43739.75</c:v>
                </c:pt>
                <c:pt idx="19">
                  <c:v>43739.791666666664</c:v>
                </c:pt>
                <c:pt idx="20">
                  <c:v>43739.833333333336</c:v>
                </c:pt>
                <c:pt idx="21">
                  <c:v>43739.875</c:v>
                </c:pt>
                <c:pt idx="22">
                  <c:v>43739.916666666664</c:v>
                </c:pt>
                <c:pt idx="23">
                  <c:v>43739.958333333336</c:v>
                </c:pt>
                <c:pt idx="24">
                  <c:v>43740</c:v>
                </c:pt>
                <c:pt idx="25">
                  <c:v>43740.041666666664</c:v>
                </c:pt>
                <c:pt idx="26">
                  <c:v>43740.083333333336</c:v>
                </c:pt>
                <c:pt idx="27">
                  <c:v>43740.125</c:v>
                </c:pt>
                <c:pt idx="28">
                  <c:v>43740.166666666664</c:v>
                </c:pt>
                <c:pt idx="29">
                  <c:v>43740.208333333336</c:v>
                </c:pt>
                <c:pt idx="30">
                  <c:v>43740.25</c:v>
                </c:pt>
                <c:pt idx="31">
                  <c:v>43740.291666666664</c:v>
                </c:pt>
                <c:pt idx="32">
                  <c:v>43740.333333333336</c:v>
                </c:pt>
                <c:pt idx="33">
                  <c:v>43740.375</c:v>
                </c:pt>
                <c:pt idx="34">
                  <c:v>43740.416666666664</c:v>
                </c:pt>
                <c:pt idx="35">
                  <c:v>43740.458333333336</c:v>
                </c:pt>
                <c:pt idx="36">
                  <c:v>43740.5</c:v>
                </c:pt>
                <c:pt idx="37">
                  <c:v>43740.541666666664</c:v>
                </c:pt>
                <c:pt idx="38">
                  <c:v>43740.583333333336</c:v>
                </c:pt>
                <c:pt idx="39">
                  <c:v>43740.625</c:v>
                </c:pt>
                <c:pt idx="40">
                  <c:v>43740.666666666664</c:v>
                </c:pt>
                <c:pt idx="41">
                  <c:v>43740.708333333336</c:v>
                </c:pt>
                <c:pt idx="42">
                  <c:v>43740.75</c:v>
                </c:pt>
                <c:pt idx="43">
                  <c:v>43740.791666666664</c:v>
                </c:pt>
                <c:pt idx="44">
                  <c:v>43740.833333333336</c:v>
                </c:pt>
                <c:pt idx="45">
                  <c:v>43740.875</c:v>
                </c:pt>
                <c:pt idx="46">
                  <c:v>43740.916666666664</c:v>
                </c:pt>
                <c:pt idx="47">
                  <c:v>43740.958333333336</c:v>
                </c:pt>
                <c:pt idx="48">
                  <c:v>43741</c:v>
                </c:pt>
                <c:pt idx="49">
                  <c:v>43741.041666666664</c:v>
                </c:pt>
                <c:pt idx="50">
                  <c:v>43741.083333333336</c:v>
                </c:pt>
                <c:pt idx="51">
                  <c:v>43741.125</c:v>
                </c:pt>
                <c:pt idx="52">
                  <c:v>43741.166666666664</c:v>
                </c:pt>
                <c:pt idx="53">
                  <c:v>43741.208333333336</c:v>
                </c:pt>
                <c:pt idx="54">
                  <c:v>43741.25</c:v>
                </c:pt>
                <c:pt idx="55">
                  <c:v>43741.291666666664</c:v>
                </c:pt>
                <c:pt idx="56">
                  <c:v>43741.333333333336</c:v>
                </c:pt>
                <c:pt idx="57">
                  <c:v>43741.375</c:v>
                </c:pt>
                <c:pt idx="58">
                  <c:v>43741.416666666664</c:v>
                </c:pt>
                <c:pt idx="59">
                  <c:v>43741.458333333336</c:v>
                </c:pt>
                <c:pt idx="60">
                  <c:v>43741.5</c:v>
                </c:pt>
                <c:pt idx="61">
                  <c:v>43741.541666666664</c:v>
                </c:pt>
                <c:pt idx="62">
                  <c:v>43741.583333333336</c:v>
                </c:pt>
                <c:pt idx="63">
                  <c:v>43741.625</c:v>
                </c:pt>
                <c:pt idx="64">
                  <c:v>43741.666666666664</c:v>
                </c:pt>
                <c:pt idx="65">
                  <c:v>43741.708333333336</c:v>
                </c:pt>
                <c:pt idx="66">
                  <c:v>43741.75</c:v>
                </c:pt>
                <c:pt idx="67">
                  <c:v>43741.791666666664</c:v>
                </c:pt>
                <c:pt idx="68">
                  <c:v>43741.833333333336</c:v>
                </c:pt>
                <c:pt idx="69">
                  <c:v>43741.875</c:v>
                </c:pt>
                <c:pt idx="70">
                  <c:v>43741.916666666664</c:v>
                </c:pt>
                <c:pt idx="71">
                  <c:v>43741.958333333336</c:v>
                </c:pt>
              </c:numCache>
            </c:numRef>
          </c:xVal>
          <c:yVal>
            <c:numRef>
              <c:f>power!$I$26:$I$97</c:f>
              <c:numCache>
                <c:formatCode>General</c:formatCode>
                <c:ptCount val="72"/>
                <c:pt idx="0">
                  <c:v>1.55139</c:v>
                </c:pt>
                <c:pt idx="1">
                  <c:v>1.55139</c:v>
                </c:pt>
                <c:pt idx="2">
                  <c:v>1.55139</c:v>
                </c:pt>
                <c:pt idx="3">
                  <c:v>1.55139</c:v>
                </c:pt>
                <c:pt idx="4">
                  <c:v>1.55139</c:v>
                </c:pt>
                <c:pt idx="5">
                  <c:v>1.55139</c:v>
                </c:pt>
                <c:pt idx="6">
                  <c:v>1.55139</c:v>
                </c:pt>
                <c:pt idx="7">
                  <c:v>1.55139</c:v>
                </c:pt>
                <c:pt idx="8">
                  <c:v>1.55139</c:v>
                </c:pt>
                <c:pt idx="9">
                  <c:v>1.55139</c:v>
                </c:pt>
                <c:pt idx="10">
                  <c:v>1.55139</c:v>
                </c:pt>
                <c:pt idx="11">
                  <c:v>1.55139</c:v>
                </c:pt>
                <c:pt idx="12">
                  <c:v>1.55139</c:v>
                </c:pt>
                <c:pt idx="13">
                  <c:v>1.55139</c:v>
                </c:pt>
                <c:pt idx="14">
                  <c:v>1.55139</c:v>
                </c:pt>
                <c:pt idx="15">
                  <c:v>1.55139</c:v>
                </c:pt>
                <c:pt idx="16">
                  <c:v>1.55139</c:v>
                </c:pt>
                <c:pt idx="17">
                  <c:v>1.55139</c:v>
                </c:pt>
                <c:pt idx="18">
                  <c:v>1.55139</c:v>
                </c:pt>
                <c:pt idx="19">
                  <c:v>1.55139</c:v>
                </c:pt>
                <c:pt idx="20">
                  <c:v>1.55139</c:v>
                </c:pt>
                <c:pt idx="21">
                  <c:v>1.55139</c:v>
                </c:pt>
                <c:pt idx="22">
                  <c:v>1.55139</c:v>
                </c:pt>
                <c:pt idx="23">
                  <c:v>1.55139</c:v>
                </c:pt>
                <c:pt idx="24">
                  <c:v>1.55139</c:v>
                </c:pt>
                <c:pt idx="25">
                  <c:v>1.55139</c:v>
                </c:pt>
                <c:pt idx="26">
                  <c:v>1.55139</c:v>
                </c:pt>
                <c:pt idx="27">
                  <c:v>1.55139</c:v>
                </c:pt>
                <c:pt idx="28">
                  <c:v>1.55139</c:v>
                </c:pt>
                <c:pt idx="29">
                  <c:v>1.55139</c:v>
                </c:pt>
                <c:pt idx="30">
                  <c:v>1.55139</c:v>
                </c:pt>
                <c:pt idx="31">
                  <c:v>1.55139</c:v>
                </c:pt>
                <c:pt idx="32">
                  <c:v>1.55139</c:v>
                </c:pt>
                <c:pt idx="33">
                  <c:v>1.55139</c:v>
                </c:pt>
                <c:pt idx="34">
                  <c:v>1.55139</c:v>
                </c:pt>
                <c:pt idx="35">
                  <c:v>1.55139</c:v>
                </c:pt>
                <c:pt idx="36">
                  <c:v>1.55139</c:v>
                </c:pt>
                <c:pt idx="37">
                  <c:v>1.55139</c:v>
                </c:pt>
                <c:pt idx="38">
                  <c:v>1.55139</c:v>
                </c:pt>
                <c:pt idx="39">
                  <c:v>1.55139</c:v>
                </c:pt>
                <c:pt idx="40">
                  <c:v>1.55139</c:v>
                </c:pt>
                <c:pt idx="41">
                  <c:v>1.55139</c:v>
                </c:pt>
                <c:pt idx="42">
                  <c:v>1.55139</c:v>
                </c:pt>
                <c:pt idx="43">
                  <c:v>1.55139</c:v>
                </c:pt>
                <c:pt idx="44">
                  <c:v>1.55139</c:v>
                </c:pt>
                <c:pt idx="45">
                  <c:v>1.55139</c:v>
                </c:pt>
                <c:pt idx="46">
                  <c:v>1.55139</c:v>
                </c:pt>
                <c:pt idx="47">
                  <c:v>1.55139</c:v>
                </c:pt>
                <c:pt idx="48">
                  <c:v>1.55139</c:v>
                </c:pt>
                <c:pt idx="49">
                  <c:v>1.55139</c:v>
                </c:pt>
                <c:pt idx="50">
                  <c:v>1.55139</c:v>
                </c:pt>
                <c:pt idx="51">
                  <c:v>1.55139</c:v>
                </c:pt>
                <c:pt idx="52">
                  <c:v>1.55139</c:v>
                </c:pt>
                <c:pt idx="53">
                  <c:v>1.55139</c:v>
                </c:pt>
                <c:pt idx="54">
                  <c:v>1.55139</c:v>
                </c:pt>
                <c:pt idx="55">
                  <c:v>1.55139</c:v>
                </c:pt>
                <c:pt idx="56">
                  <c:v>1.55139</c:v>
                </c:pt>
                <c:pt idx="57">
                  <c:v>1.55139</c:v>
                </c:pt>
                <c:pt idx="58">
                  <c:v>1.55139</c:v>
                </c:pt>
                <c:pt idx="59">
                  <c:v>1.55139</c:v>
                </c:pt>
                <c:pt idx="60">
                  <c:v>1.55139</c:v>
                </c:pt>
                <c:pt idx="61">
                  <c:v>1.55139</c:v>
                </c:pt>
                <c:pt idx="62">
                  <c:v>1.55139</c:v>
                </c:pt>
                <c:pt idx="63">
                  <c:v>1.55139</c:v>
                </c:pt>
                <c:pt idx="64">
                  <c:v>1.55139</c:v>
                </c:pt>
                <c:pt idx="65">
                  <c:v>1.55139</c:v>
                </c:pt>
                <c:pt idx="66">
                  <c:v>1.55139</c:v>
                </c:pt>
                <c:pt idx="67">
                  <c:v>1.55139</c:v>
                </c:pt>
                <c:pt idx="68">
                  <c:v>1.55139</c:v>
                </c:pt>
                <c:pt idx="69">
                  <c:v>1.55139</c:v>
                </c:pt>
                <c:pt idx="70">
                  <c:v>1.55139</c:v>
                </c:pt>
                <c:pt idx="71">
                  <c:v>1.55139</c:v>
                </c:pt>
              </c:numCache>
            </c:numRef>
          </c:yVal>
          <c:smooth val="0"/>
        </c:ser>
        <c:ser>
          <c:idx val="2"/>
          <c:order val="2"/>
          <c:tx>
            <c:v>kWh-day-avg</c:v>
          </c:tx>
          <c:spPr>
            <a:ln w="127000"/>
          </c:spPr>
          <c:marker>
            <c:symbol val="none"/>
          </c:marker>
          <c:xVal>
            <c:numRef>
              <c:f>power!$A$26:$A$97</c:f>
              <c:numCache>
                <c:formatCode>m/d/yyyy\ h:mm</c:formatCode>
                <c:ptCount val="72"/>
                <c:pt idx="0">
                  <c:v>43739</c:v>
                </c:pt>
                <c:pt idx="1">
                  <c:v>43739.041666666664</c:v>
                </c:pt>
                <c:pt idx="2">
                  <c:v>43739.083333333336</c:v>
                </c:pt>
                <c:pt idx="3">
                  <c:v>43739.125</c:v>
                </c:pt>
                <c:pt idx="4">
                  <c:v>43739.166666666664</c:v>
                </c:pt>
                <c:pt idx="5">
                  <c:v>43739.208333333336</c:v>
                </c:pt>
                <c:pt idx="6">
                  <c:v>43739.25</c:v>
                </c:pt>
                <c:pt idx="7">
                  <c:v>43739.291666666664</c:v>
                </c:pt>
                <c:pt idx="8">
                  <c:v>43739.333333333336</c:v>
                </c:pt>
                <c:pt idx="9">
                  <c:v>43739.375</c:v>
                </c:pt>
                <c:pt idx="10">
                  <c:v>43739.416666666664</c:v>
                </c:pt>
                <c:pt idx="11">
                  <c:v>43739.458333333336</c:v>
                </c:pt>
                <c:pt idx="12">
                  <c:v>43739.5</c:v>
                </c:pt>
                <c:pt idx="13">
                  <c:v>43739.541666666664</c:v>
                </c:pt>
                <c:pt idx="14">
                  <c:v>43739.583333333336</c:v>
                </c:pt>
                <c:pt idx="15">
                  <c:v>43739.625</c:v>
                </c:pt>
                <c:pt idx="16">
                  <c:v>43739.666666666664</c:v>
                </c:pt>
                <c:pt idx="17">
                  <c:v>43739.708333333336</c:v>
                </c:pt>
                <c:pt idx="18">
                  <c:v>43739.75</c:v>
                </c:pt>
                <c:pt idx="19">
                  <c:v>43739.791666666664</c:v>
                </c:pt>
                <c:pt idx="20">
                  <c:v>43739.833333333336</c:v>
                </c:pt>
                <c:pt idx="21">
                  <c:v>43739.875</c:v>
                </c:pt>
                <c:pt idx="22">
                  <c:v>43739.916666666664</c:v>
                </c:pt>
                <c:pt idx="23">
                  <c:v>43739.958333333336</c:v>
                </c:pt>
                <c:pt idx="24">
                  <c:v>43740</c:v>
                </c:pt>
                <c:pt idx="25">
                  <c:v>43740.041666666664</c:v>
                </c:pt>
                <c:pt idx="26">
                  <c:v>43740.083333333336</c:v>
                </c:pt>
                <c:pt idx="27">
                  <c:v>43740.125</c:v>
                </c:pt>
                <c:pt idx="28">
                  <c:v>43740.166666666664</c:v>
                </c:pt>
                <c:pt idx="29">
                  <c:v>43740.208333333336</c:v>
                </c:pt>
                <c:pt idx="30">
                  <c:v>43740.25</c:v>
                </c:pt>
                <c:pt idx="31">
                  <c:v>43740.291666666664</c:v>
                </c:pt>
                <c:pt idx="32">
                  <c:v>43740.333333333336</c:v>
                </c:pt>
                <c:pt idx="33">
                  <c:v>43740.375</c:v>
                </c:pt>
                <c:pt idx="34">
                  <c:v>43740.416666666664</c:v>
                </c:pt>
                <c:pt idx="35">
                  <c:v>43740.458333333336</c:v>
                </c:pt>
                <c:pt idx="36">
                  <c:v>43740.5</c:v>
                </c:pt>
                <c:pt idx="37">
                  <c:v>43740.541666666664</c:v>
                </c:pt>
                <c:pt idx="38">
                  <c:v>43740.583333333336</c:v>
                </c:pt>
                <c:pt idx="39">
                  <c:v>43740.625</c:v>
                </c:pt>
                <c:pt idx="40">
                  <c:v>43740.666666666664</c:v>
                </c:pt>
                <c:pt idx="41">
                  <c:v>43740.708333333336</c:v>
                </c:pt>
                <c:pt idx="42">
                  <c:v>43740.75</c:v>
                </c:pt>
                <c:pt idx="43">
                  <c:v>43740.791666666664</c:v>
                </c:pt>
                <c:pt idx="44">
                  <c:v>43740.833333333336</c:v>
                </c:pt>
                <c:pt idx="45">
                  <c:v>43740.875</c:v>
                </c:pt>
                <c:pt idx="46">
                  <c:v>43740.916666666664</c:v>
                </c:pt>
                <c:pt idx="47">
                  <c:v>43740.958333333336</c:v>
                </c:pt>
                <c:pt idx="48">
                  <c:v>43741</c:v>
                </c:pt>
                <c:pt idx="49">
                  <c:v>43741.041666666664</c:v>
                </c:pt>
                <c:pt idx="50">
                  <c:v>43741.083333333336</c:v>
                </c:pt>
                <c:pt idx="51">
                  <c:v>43741.125</c:v>
                </c:pt>
                <c:pt idx="52">
                  <c:v>43741.166666666664</c:v>
                </c:pt>
                <c:pt idx="53">
                  <c:v>43741.208333333336</c:v>
                </c:pt>
                <c:pt idx="54">
                  <c:v>43741.25</c:v>
                </c:pt>
                <c:pt idx="55">
                  <c:v>43741.291666666664</c:v>
                </c:pt>
                <c:pt idx="56">
                  <c:v>43741.333333333336</c:v>
                </c:pt>
                <c:pt idx="57">
                  <c:v>43741.375</c:v>
                </c:pt>
                <c:pt idx="58">
                  <c:v>43741.416666666664</c:v>
                </c:pt>
                <c:pt idx="59">
                  <c:v>43741.458333333336</c:v>
                </c:pt>
                <c:pt idx="60">
                  <c:v>43741.5</c:v>
                </c:pt>
                <c:pt idx="61">
                  <c:v>43741.541666666664</c:v>
                </c:pt>
                <c:pt idx="62">
                  <c:v>43741.583333333336</c:v>
                </c:pt>
                <c:pt idx="63">
                  <c:v>43741.625</c:v>
                </c:pt>
                <c:pt idx="64">
                  <c:v>43741.666666666664</c:v>
                </c:pt>
                <c:pt idx="65">
                  <c:v>43741.708333333336</c:v>
                </c:pt>
                <c:pt idx="66">
                  <c:v>43741.75</c:v>
                </c:pt>
                <c:pt idx="67">
                  <c:v>43741.791666666664</c:v>
                </c:pt>
                <c:pt idx="68">
                  <c:v>43741.833333333336</c:v>
                </c:pt>
                <c:pt idx="69">
                  <c:v>43741.875</c:v>
                </c:pt>
                <c:pt idx="70">
                  <c:v>43741.916666666664</c:v>
                </c:pt>
                <c:pt idx="71">
                  <c:v>43741.958333333336</c:v>
                </c:pt>
              </c:numCache>
            </c:numRef>
          </c:xVal>
          <c:yVal>
            <c:numRef>
              <c:f>power!$J$26:$J$97</c:f>
              <c:numCache>
                <c:formatCode>0.00</c:formatCode>
                <c:ptCount val="72"/>
                <c:pt idx="0">
                  <c:v>1.6166666666666671</c:v>
                </c:pt>
                <c:pt idx="1">
                  <c:v>1.6791666666666669</c:v>
                </c:pt>
                <c:pt idx="2">
                  <c:v>1.7041666666666666</c:v>
                </c:pt>
                <c:pt idx="3">
                  <c:v>1.7291666666666663</c:v>
                </c:pt>
                <c:pt idx="4">
                  <c:v>1.7083333333333333</c:v>
                </c:pt>
                <c:pt idx="5">
                  <c:v>1.7291666666666667</c:v>
                </c:pt>
                <c:pt idx="6">
                  <c:v>1.7541666666666671</c:v>
                </c:pt>
                <c:pt idx="7">
                  <c:v>1.8458333333333334</c:v>
                </c:pt>
                <c:pt idx="8">
                  <c:v>1.8625000000000005</c:v>
                </c:pt>
                <c:pt idx="9">
                  <c:v>1.8083333333333333</c:v>
                </c:pt>
                <c:pt idx="10">
                  <c:v>1.8374999999999995</c:v>
                </c:pt>
                <c:pt idx="11">
                  <c:v>1.7874999999999996</c:v>
                </c:pt>
                <c:pt idx="12">
                  <c:v>1.8083333333333329</c:v>
                </c:pt>
                <c:pt idx="13">
                  <c:v>1.825</c:v>
                </c:pt>
                <c:pt idx="14">
                  <c:v>1.8374999999999997</c:v>
                </c:pt>
                <c:pt idx="15">
                  <c:v>1.845833333333333</c:v>
                </c:pt>
                <c:pt idx="16">
                  <c:v>1.8499999999999996</c:v>
                </c:pt>
                <c:pt idx="17">
                  <c:v>1.8166666666666664</c:v>
                </c:pt>
                <c:pt idx="18">
                  <c:v>1.8708333333333329</c:v>
                </c:pt>
                <c:pt idx="19">
                  <c:v>1.895833333333333</c:v>
                </c:pt>
                <c:pt idx="20">
                  <c:v>1.9999999999999993</c:v>
                </c:pt>
                <c:pt idx="21">
                  <c:v>2.1458333333333326</c:v>
                </c:pt>
                <c:pt idx="22">
                  <c:v>2.1916666666666664</c:v>
                </c:pt>
                <c:pt idx="23">
                  <c:v>2.2208333333333328</c:v>
                </c:pt>
                <c:pt idx="24">
                  <c:v>2.2791666666666663</c:v>
                </c:pt>
                <c:pt idx="25">
                  <c:v>2.2583333333333333</c:v>
                </c:pt>
                <c:pt idx="26">
                  <c:v>2.2875000000000001</c:v>
                </c:pt>
                <c:pt idx="27">
                  <c:v>2.2916666666666665</c:v>
                </c:pt>
                <c:pt idx="28">
                  <c:v>2.3041666666666667</c:v>
                </c:pt>
                <c:pt idx="29">
                  <c:v>2.3416666666666672</c:v>
                </c:pt>
                <c:pt idx="30">
                  <c:v>2.3583333333333338</c:v>
                </c:pt>
                <c:pt idx="31">
                  <c:v>2.3166666666666669</c:v>
                </c:pt>
                <c:pt idx="32">
                  <c:v>2.35</c:v>
                </c:pt>
                <c:pt idx="33">
                  <c:v>2.4541666666666671</c:v>
                </c:pt>
                <c:pt idx="34">
                  <c:v>2.4250000000000003</c:v>
                </c:pt>
                <c:pt idx="35">
                  <c:v>2.433333333333334</c:v>
                </c:pt>
                <c:pt idx="36">
                  <c:v>2.4250000000000003</c:v>
                </c:pt>
                <c:pt idx="37">
                  <c:v>2.4166666666666665</c:v>
                </c:pt>
                <c:pt idx="38">
                  <c:v>2.4</c:v>
                </c:pt>
                <c:pt idx="39">
                  <c:v>2.4250000000000003</c:v>
                </c:pt>
                <c:pt idx="40">
                  <c:v>2.4208333333333329</c:v>
                </c:pt>
                <c:pt idx="41">
                  <c:v>2.4166666666666665</c:v>
                </c:pt>
                <c:pt idx="42">
                  <c:v>2.3625000000000003</c:v>
                </c:pt>
                <c:pt idx="43">
                  <c:v>2.3333333333333335</c:v>
                </c:pt>
                <c:pt idx="44">
                  <c:v>2.2208333333333337</c:v>
                </c:pt>
                <c:pt idx="45">
                  <c:v>2.0791666666666671</c:v>
                </c:pt>
                <c:pt idx="46">
                  <c:v>2.0083333333333333</c:v>
                </c:pt>
                <c:pt idx="47">
                  <c:v>1.9750000000000003</c:v>
                </c:pt>
                <c:pt idx="48">
                  <c:v>1.9625000000000004</c:v>
                </c:pt>
                <c:pt idx="49">
                  <c:v>1.9333333333333333</c:v>
                </c:pt>
                <c:pt idx="50">
                  <c:v>1.8958333333333333</c:v>
                </c:pt>
                <c:pt idx="51">
                  <c:v>1.8833333333333335</c:v>
                </c:pt>
                <c:pt idx="52">
                  <c:v>1.8625</c:v>
                </c:pt>
                <c:pt idx="53">
                  <c:v>1.8208333333333335</c:v>
                </c:pt>
                <c:pt idx="54">
                  <c:v>1.7916666666666667</c:v>
                </c:pt>
                <c:pt idx="55">
                  <c:v>1.7583333333333335</c:v>
                </c:pt>
                <c:pt idx="56">
                  <c:v>1.7625000000000002</c:v>
                </c:pt>
                <c:pt idx="57">
                  <c:v>1.7125000000000001</c:v>
                </c:pt>
                <c:pt idx="58">
                  <c:v>1.7291666666666667</c:v>
                </c:pt>
                <c:pt idx="59">
                  <c:v>1.7041666666666666</c:v>
                </c:pt>
                <c:pt idx="60">
                  <c:v>1.7041666666666666</c:v>
                </c:pt>
                <c:pt idx="61">
                  <c:v>1.6833333333333333</c:v>
                </c:pt>
                <c:pt idx="62">
                  <c:v>1.6833333333333333</c:v>
                </c:pt>
                <c:pt idx="63">
                  <c:v>1.6791666666666663</c:v>
                </c:pt>
                <c:pt idx="64">
                  <c:v>1.6624999999999996</c:v>
                </c:pt>
                <c:pt idx="65">
                  <c:v>1.6374999999999995</c:v>
                </c:pt>
                <c:pt idx="66">
                  <c:v>1.6375</c:v>
                </c:pt>
                <c:pt idx="67">
                  <c:v>1.6333333333333331</c:v>
                </c:pt>
                <c:pt idx="68">
                  <c:v>1.6374999999999995</c:v>
                </c:pt>
                <c:pt idx="69">
                  <c:v>1.6375</c:v>
                </c:pt>
                <c:pt idx="70">
                  <c:v>1.6958333333333331</c:v>
                </c:pt>
                <c:pt idx="71">
                  <c:v>1.7166666666666666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81024"/>
        <c:axId val="168081600"/>
      </c:scatterChart>
      <c:valAx>
        <c:axId val="168081024"/>
        <c:scaling>
          <c:orientation val="minMax"/>
        </c:scaling>
        <c:delete val="0"/>
        <c:axPos val="b"/>
        <c:title>
          <c:layout>
            <c:manualLayout>
              <c:xMode val="edge"/>
              <c:yMode val="edge"/>
              <c:x val="0.88397934855088955"/>
              <c:y val="0.94555548790275723"/>
            </c:manualLayout>
          </c:layout>
          <c:overlay val="0"/>
        </c:title>
        <c:numFmt formatCode="m/d/yyyy\ h:mm" sourceLinked="1"/>
        <c:majorTickMark val="none"/>
        <c:minorTickMark val="none"/>
        <c:tickLblPos val="nextTo"/>
        <c:crossAx val="168081600"/>
        <c:crosses val="autoZero"/>
        <c:crossBetween val="midCat"/>
      </c:valAx>
      <c:valAx>
        <c:axId val="168081600"/>
        <c:scaling>
          <c:orientation val="minMax"/>
        </c:scaling>
        <c:delete val="0"/>
        <c:axPos val="l"/>
        <c:majorGridlines/>
        <c:title>
          <c:layout>
            <c:manualLayout>
              <c:xMode val="edge"/>
              <c:yMode val="edge"/>
              <c:x val="0.87823289840054775"/>
              <c:y val="0.8714054187620701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168081024"/>
        <c:crosses val="autoZero"/>
        <c:crossBetween val="midCat"/>
      </c:valAx>
    </c:plotArea>
    <c:legend>
      <c:legendPos val="r"/>
      <c:legendEntry>
        <c:idx val="0"/>
        <c:txPr>
          <a:bodyPr/>
          <a:lstStyle/>
          <a:p>
            <a:pPr>
              <a:defRPr sz="3200" b="1" baseline="0"/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3200" b="1" baseline="0"/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3200" b="1" baseline="0"/>
            </a:pPr>
            <a:endParaRPr lang="en-US"/>
          </a:p>
        </c:txPr>
      </c:legendEntry>
      <c:layout>
        <c:manualLayout>
          <c:xMode val="edge"/>
          <c:yMode val="edge"/>
          <c:x val="4.8039172195964749E-2"/>
          <c:y val="0.11131501569947058"/>
          <c:w val="0.68995280561795636"/>
          <c:h val="0.12301819287831764"/>
        </c:manualLayout>
      </c:layout>
      <c:overlay val="0"/>
      <c:txPr>
        <a:bodyPr/>
        <a:lstStyle/>
        <a:p>
          <a:pPr>
            <a:defRPr sz="32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'mult.lin.reg (2)'!$AD$30</c:f>
              <c:strCache>
                <c:ptCount val="1"/>
                <c:pt idx="0">
                  <c:v>Residuals</c:v>
                </c:pt>
              </c:strCache>
            </c:strRef>
          </c:tx>
          <c:spPr>
            <a:ln w="28575">
              <a:noFill/>
            </a:ln>
          </c:spPr>
          <c:xVal>
            <c:numRef>
              <c:f>'mult.lin.reg (2)'!$AC$31:$AC$1590</c:f>
              <c:numCache>
                <c:formatCode>General</c:formatCode>
                <c:ptCount val="1560"/>
                <c:pt idx="0">
                  <c:v>1.2917417046745061</c:v>
                </c:pt>
                <c:pt idx="1">
                  <c:v>1.311597523263061</c:v>
                </c:pt>
                <c:pt idx="2">
                  <c:v>1.311597523263061</c:v>
                </c:pt>
                <c:pt idx="3">
                  <c:v>1.311597523263061</c:v>
                </c:pt>
                <c:pt idx="4">
                  <c:v>1.311597523263061</c:v>
                </c:pt>
                <c:pt idx="5">
                  <c:v>1.3223208057821163</c:v>
                </c:pt>
                <c:pt idx="6">
                  <c:v>1.3223208057821163</c:v>
                </c:pt>
                <c:pt idx="7">
                  <c:v>1.3413812511458936</c:v>
                </c:pt>
                <c:pt idx="8">
                  <c:v>1.5205185745767715</c:v>
                </c:pt>
                <c:pt idx="9">
                  <c:v>1.3411444062987765</c:v>
                </c:pt>
                <c:pt idx="10">
                  <c:v>1.3411444062987765</c:v>
                </c:pt>
                <c:pt idx="11">
                  <c:v>1.3411444062987765</c:v>
                </c:pt>
                <c:pt idx="12">
                  <c:v>1.3411444062987765</c:v>
                </c:pt>
                <c:pt idx="13">
                  <c:v>1.2899141133778336</c:v>
                </c:pt>
                <c:pt idx="14">
                  <c:v>1.2899141133778336</c:v>
                </c:pt>
                <c:pt idx="15">
                  <c:v>1.2791908308587783</c:v>
                </c:pt>
                <c:pt idx="16">
                  <c:v>1.2791908308587783</c:v>
                </c:pt>
                <c:pt idx="17">
                  <c:v>1.3504254894833749</c:v>
                </c:pt>
                <c:pt idx="18">
                  <c:v>1.4800115641748837</c:v>
                </c:pt>
                <c:pt idx="19">
                  <c:v>1.4800115641748837</c:v>
                </c:pt>
                <c:pt idx="20">
                  <c:v>1.3223208057821163</c:v>
                </c:pt>
                <c:pt idx="21">
                  <c:v>1.3521045336649489</c:v>
                </c:pt>
                <c:pt idx="22">
                  <c:v>1.3330440883011714</c:v>
                </c:pt>
                <c:pt idx="23">
                  <c:v>1.3330440883011714</c:v>
                </c:pt>
                <c:pt idx="24">
                  <c:v>1.3330440883011714</c:v>
                </c:pt>
                <c:pt idx="25">
                  <c:v>1.3330440883011714</c:v>
                </c:pt>
                <c:pt idx="26">
                  <c:v>1.3330440883011714</c:v>
                </c:pt>
                <c:pt idx="27">
                  <c:v>1.3330440883011714</c:v>
                </c:pt>
                <c:pt idx="28">
                  <c:v>1.3330440883011714</c:v>
                </c:pt>
                <c:pt idx="29">
                  <c:v>1.3239115522316718</c:v>
                </c:pt>
                <c:pt idx="30">
                  <c:v>1.2337649953583965</c:v>
                </c:pt>
                <c:pt idx="31">
                  <c:v>1.2123184303202861</c:v>
                </c:pt>
                <c:pt idx="32">
                  <c:v>1.1477418903588377</c:v>
                </c:pt>
                <c:pt idx="33">
                  <c:v>1.2164418821940024</c:v>
                </c:pt>
                <c:pt idx="34">
                  <c:v>1.1048487602826167</c:v>
                </c:pt>
                <c:pt idx="35">
                  <c:v>1.0834021952445063</c:v>
                </c:pt>
                <c:pt idx="36">
                  <c:v>1.0512323476873404</c:v>
                </c:pt>
                <c:pt idx="37">
                  <c:v>1.0405090651682851</c:v>
                </c:pt>
                <c:pt idx="38">
                  <c:v>1.02978578264923</c:v>
                </c:pt>
                <c:pt idx="39">
                  <c:v>1.0405090651682851</c:v>
                </c:pt>
                <c:pt idx="40">
                  <c:v>1.02978578264923</c:v>
                </c:pt>
                <c:pt idx="41">
                  <c:v>1.1729019260081024</c:v>
                </c:pt>
                <c:pt idx="42">
                  <c:v>1.3346578482567768</c:v>
                </c:pt>
                <c:pt idx="43">
                  <c:v>1.3453811307758321</c:v>
                </c:pt>
                <c:pt idx="44">
                  <c:v>1.3958160504719972</c:v>
                </c:pt>
                <c:pt idx="45">
                  <c:v>1.4065393329910525</c:v>
                </c:pt>
                <c:pt idx="46">
                  <c:v>1.2488485745982851</c:v>
                </c:pt>
                <c:pt idx="47">
                  <c:v>1.2488485745982851</c:v>
                </c:pt>
                <c:pt idx="48">
                  <c:v>1.2595718571173404</c:v>
                </c:pt>
                <c:pt idx="49">
                  <c:v>1.2595718571173404</c:v>
                </c:pt>
                <c:pt idx="50">
                  <c:v>1.2702951396363957</c:v>
                </c:pt>
                <c:pt idx="51">
                  <c:v>1.2702951396363957</c:v>
                </c:pt>
                <c:pt idx="52">
                  <c:v>1.281018422155451</c:v>
                </c:pt>
                <c:pt idx="53">
                  <c:v>1.281018422155451</c:v>
                </c:pt>
                <c:pt idx="54">
                  <c:v>1.2702951396363957</c:v>
                </c:pt>
                <c:pt idx="55">
                  <c:v>1.2488485745982851</c:v>
                </c:pt>
                <c:pt idx="56">
                  <c:v>1.2265183386033784</c:v>
                </c:pt>
                <c:pt idx="57">
                  <c:v>1.1016672673835057</c:v>
                </c:pt>
                <c:pt idx="58">
                  <c:v>1.0341460793700632</c:v>
                </c:pt>
                <c:pt idx="59">
                  <c:v>0.96226459463578773</c:v>
                </c:pt>
                <c:pt idx="60">
                  <c:v>1.0019762318128977</c:v>
                </c:pt>
                <c:pt idx="61">
                  <c:v>1.0126995143319528</c:v>
                </c:pt>
                <c:pt idx="62">
                  <c:v>0.95154131211673243</c:v>
                </c:pt>
                <c:pt idx="63">
                  <c:v>1.0126995143319528</c:v>
                </c:pt>
                <c:pt idx="64">
                  <c:v>1.0126995143319528</c:v>
                </c:pt>
                <c:pt idx="65">
                  <c:v>1.1851787190996825</c:v>
                </c:pt>
                <c:pt idx="66">
                  <c:v>1.2274250230662245</c:v>
                </c:pt>
                <c:pt idx="67">
                  <c:v>1.2885832252814451</c:v>
                </c:pt>
                <c:pt idx="68">
                  <c:v>1.3100297903195555</c:v>
                </c:pt>
                <c:pt idx="69">
                  <c:v>1.152102187079671</c:v>
                </c:pt>
                <c:pt idx="70">
                  <c:v>1.3942253040224417</c:v>
                </c:pt>
                <c:pt idx="71">
                  <c:v>1.3835020215033866</c:v>
                </c:pt>
                <c:pt idx="72">
                  <c:v>1.2258112631106191</c:v>
                </c:pt>
                <c:pt idx="73">
                  <c:v>1.1555205248258991</c:v>
                </c:pt>
                <c:pt idx="74">
                  <c:v>1.1769670898640094</c:v>
                </c:pt>
                <c:pt idx="75">
                  <c:v>1.1876903723830645</c:v>
                </c:pt>
                <c:pt idx="76">
                  <c:v>1.1984136549021198</c:v>
                </c:pt>
                <c:pt idx="77">
                  <c:v>1.2381252920792298</c:v>
                </c:pt>
                <c:pt idx="78">
                  <c:v>1.2488485745982851</c:v>
                </c:pt>
                <c:pt idx="79">
                  <c:v>1.26870439318684</c:v>
                </c:pt>
                <c:pt idx="80">
                  <c:v>1.26870439318684</c:v>
                </c:pt>
                <c:pt idx="81">
                  <c:v>1.2794276757058953</c:v>
                </c:pt>
                <c:pt idx="82">
                  <c:v>1.26870439318684</c:v>
                </c:pt>
                <c:pt idx="83">
                  <c:v>1.26870439318684</c:v>
                </c:pt>
                <c:pt idx="84">
                  <c:v>1.3444372104359554</c:v>
                </c:pt>
                <c:pt idx="85">
                  <c:v>1.3551604929550107</c:v>
                </c:pt>
                <c:pt idx="86">
                  <c:v>1.1867464520431881</c:v>
                </c:pt>
                <c:pt idx="87">
                  <c:v>1.365883775474066</c:v>
                </c:pt>
                <c:pt idx="88">
                  <c:v>1.3567512394045664</c:v>
                </c:pt>
                <c:pt idx="89">
                  <c:v>1.2577442658206679</c:v>
                </c:pt>
                <c:pt idx="90">
                  <c:v>1.2577442658206679</c:v>
                </c:pt>
                <c:pt idx="91">
                  <c:v>1.3289789244452646</c:v>
                </c:pt>
                <c:pt idx="92">
                  <c:v>1.4585649991367733</c:v>
                </c:pt>
                <c:pt idx="93">
                  <c:v>1.3980536230312319</c:v>
                </c:pt>
                <c:pt idx="94">
                  <c:v>1.3766070579931213</c:v>
                </c:pt>
                <c:pt idx="95">
                  <c:v>1.3766070579931213</c:v>
                </c:pt>
                <c:pt idx="96">
                  <c:v>1.3766070579931213</c:v>
                </c:pt>
                <c:pt idx="97">
                  <c:v>1.447841716617718</c:v>
                </c:pt>
                <c:pt idx="98">
                  <c:v>1.2794276757058953</c:v>
                </c:pt>
                <c:pt idx="99">
                  <c:v>1.2794276757058953</c:v>
                </c:pt>
                <c:pt idx="100">
                  <c:v>1.241306784978341</c:v>
                </c:pt>
                <c:pt idx="101">
                  <c:v>1.2230417128393414</c:v>
                </c:pt>
                <c:pt idx="102">
                  <c:v>1.2230417128393414</c:v>
                </c:pt>
                <c:pt idx="103">
                  <c:v>1.2123184303202861</c:v>
                </c:pt>
                <c:pt idx="104">
                  <c:v>1.1908718652821757</c:v>
                </c:pt>
                <c:pt idx="105">
                  <c:v>1.0795508627296664</c:v>
                </c:pt>
                <c:pt idx="106">
                  <c:v>1.0688275802106111</c:v>
                </c:pt>
                <c:pt idx="107">
                  <c:v>1.2265183386033784</c:v>
                </c:pt>
                <c:pt idx="108">
                  <c:v>1.2741464721512354</c:v>
                </c:pt>
                <c:pt idx="109">
                  <c:v>1.1271789962775232</c:v>
                </c:pt>
                <c:pt idx="110">
                  <c:v>0.97614635654790427</c:v>
                </c:pt>
                <c:pt idx="111">
                  <c:v>1.0183926605144458</c:v>
                </c:pt>
                <c:pt idx="112">
                  <c:v>1.2296998315024896</c:v>
                </c:pt>
                <c:pt idx="113">
                  <c:v>1.2618696790596553</c:v>
                </c:pt>
                <c:pt idx="114">
                  <c:v>1.294039526616821</c:v>
                </c:pt>
                <c:pt idx="115">
                  <c:v>1.3575838485063745</c:v>
                </c:pt>
                <c:pt idx="116">
                  <c:v>1.520135143979827</c:v>
                </c:pt>
                <c:pt idx="117">
                  <c:v>1.5415817090179373</c:v>
                </c:pt>
                <c:pt idx="118">
                  <c:v>1.42360258780228</c:v>
                </c:pt>
                <c:pt idx="119">
                  <c:v>1.4450491528403904</c:v>
                </c:pt>
                <c:pt idx="120">
                  <c:v>1.4053375156632804</c:v>
                </c:pt>
                <c:pt idx="121">
                  <c:v>1.4954840725365557</c:v>
                </c:pt>
                <c:pt idx="122">
                  <c:v>1.5169306375746663</c:v>
                </c:pt>
                <c:pt idx="123">
                  <c:v>1.5169306375746663</c:v>
                </c:pt>
                <c:pt idx="124">
                  <c:v>1.5475097386822765</c:v>
                </c:pt>
                <c:pt idx="125">
                  <c:v>1.5276539200937216</c:v>
                </c:pt>
                <c:pt idx="126">
                  <c:v>1.4986655654356666</c:v>
                </c:pt>
                <c:pt idx="127">
                  <c:v>1.5169306375746663</c:v>
                </c:pt>
                <c:pt idx="128">
                  <c:v>1.4019191779170523</c:v>
                </c:pt>
                <c:pt idx="129">
                  <c:v>1.3987376850179416</c:v>
                </c:pt>
                <c:pt idx="130">
                  <c:v>1.3665678374607757</c:v>
                </c:pt>
                <c:pt idx="131">
                  <c:v>1.3665678374607757</c:v>
                </c:pt>
                <c:pt idx="132">
                  <c:v>1.3343979899036102</c:v>
                </c:pt>
                <c:pt idx="133">
                  <c:v>1.3343979899036102</c:v>
                </c:pt>
                <c:pt idx="134">
                  <c:v>1.3236747073845549</c:v>
                </c:pt>
                <c:pt idx="135">
                  <c:v>1.3236747073845549</c:v>
                </c:pt>
                <c:pt idx="136">
                  <c:v>1.3343979899036102</c:v>
                </c:pt>
                <c:pt idx="137">
                  <c:v>1.416355931047262</c:v>
                </c:pt>
                <c:pt idx="138">
                  <c:v>1.4362117496358169</c:v>
                </c:pt>
                <c:pt idx="139">
                  <c:v>1.446935032154872</c:v>
                </c:pt>
                <c:pt idx="140">
                  <c:v>1.2892442737621046</c:v>
                </c:pt>
                <c:pt idx="141">
                  <c:v>1.4188303484536133</c:v>
                </c:pt>
                <c:pt idx="142">
                  <c:v>1.4188303484536133</c:v>
                </c:pt>
                <c:pt idx="143">
                  <c:v>1.4188303484536133</c:v>
                </c:pt>
                <c:pt idx="144">
                  <c:v>1.4188303484536133</c:v>
                </c:pt>
                <c:pt idx="145">
                  <c:v>1.4188303484536133</c:v>
                </c:pt>
                <c:pt idx="146">
                  <c:v>1.408107065934558</c:v>
                </c:pt>
                <c:pt idx="147">
                  <c:v>1.408107065934558</c:v>
                </c:pt>
                <c:pt idx="148">
                  <c:v>1.408107065934558</c:v>
                </c:pt>
                <c:pt idx="149">
                  <c:v>1.397383783415503</c:v>
                </c:pt>
                <c:pt idx="150">
                  <c:v>1.3866605008964479</c:v>
                </c:pt>
                <c:pt idx="151">
                  <c:v>1.3866605008964479</c:v>
                </c:pt>
                <c:pt idx="152">
                  <c:v>1.1643932025422321</c:v>
                </c:pt>
                <c:pt idx="153">
                  <c:v>1.3220839609349992</c:v>
                </c:pt>
                <c:pt idx="154">
                  <c:v>1.3006373958968886</c:v>
                </c:pt>
                <c:pt idx="155">
                  <c:v>1.3006373958968886</c:v>
                </c:pt>
                <c:pt idx="156">
                  <c:v>1.2791908308587783</c:v>
                </c:pt>
                <c:pt idx="157">
                  <c:v>1.2791908308587783</c:v>
                </c:pt>
                <c:pt idx="158">
                  <c:v>1.2684675483397232</c:v>
                </c:pt>
                <c:pt idx="159">
                  <c:v>1.2684675483397232</c:v>
                </c:pt>
                <c:pt idx="160">
                  <c:v>1.2684675483397232</c:v>
                </c:pt>
                <c:pt idx="161">
                  <c:v>1.3504254894833749</c:v>
                </c:pt>
                <c:pt idx="162">
                  <c:v>1.3504254894833749</c:v>
                </c:pt>
                <c:pt idx="163">
                  <c:v>1.2593350122702234</c:v>
                </c:pt>
                <c:pt idx="164">
                  <c:v>1.2791908308587783</c:v>
                </c:pt>
                <c:pt idx="165">
                  <c:v>1.3611487720024302</c:v>
                </c:pt>
                <c:pt idx="166">
                  <c:v>1.1927347310906076</c:v>
                </c:pt>
                <c:pt idx="167">
                  <c:v>1.2034580136096626</c:v>
                </c:pt>
                <c:pt idx="168">
                  <c:v>1.1820114485715523</c:v>
                </c:pt>
                <c:pt idx="169">
                  <c:v>1.1820114485715523</c:v>
                </c:pt>
                <c:pt idx="170">
                  <c:v>1.1927347310906076</c:v>
                </c:pt>
                <c:pt idx="171">
                  <c:v>1.1927347310906076</c:v>
                </c:pt>
                <c:pt idx="172">
                  <c:v>1.2034580136096626</c:v>
                </c:pt>
                <c:pt idx="173">
                  <c:v>1.2034580136096626</c:v>
                </c:pt>
                <c:pt idx="174">
                  <c:v>1.3437673708202267</c:v>
                </c:pt>
                <c:pt idx="175">
                  <c:v>1.3330440883011714</c:v>
                </c:pt>
                <c:pt idx="176">
                  <c:v>1.4097208258901637</c:v>
                </c:pt>
                <c:pt idx="177">
                  <c:v>1.1767302450168924</c:v>
                </c:pt>
                <c:pt idx="178">
                  <c:v>1.1842720346368367</c:v>
                </c:pt>
                <c:pt idx="179">
                  <c:v>1.1735487521177814</c:v>
                </c:pt>
                <c:pt idx="180">
                  <c:v>1.1505114406301153</c:v>
                </c:pt>
                <c:pt idx="181">
                  <c:v>1.1735487521177814</c:v>
                </c:pt>
                <c:pt idx="182">
                  <c:v>1.152102187079671</c:v>
                </c:pt>
                <c:pt idx="183">
                  <c:v>1.1628254695987263</c:v>
                </c:pt>
                <c:pt idx="184">
                  <c:v>1.1842720346368367</c:v>
                </c:pt>
                <c:pt idx="185">
                  <c:v>1.0158579937250143</c:v>
                </c:pt>
                <c:pt idx="186">
                  <c:v>1.404948586541497</c:v>
                </c:pt>
                <c:pt idx="187">
                  <c:v>1.501458129212994</c:v>
                </c:pt>
                <c:pt idx="188">
                  <c:v>1.4148534823297247</c:v>
                </c:pt>
                <c:pt idx="189">
                  <c:v>1.397383783415503</c:v>
                </c:pt>
                <c:pt idx="190">
                  <c:v>1.397383783415503</c:v>
                </c:pt>
                <c:pt idx="191">
                  <c:v>1.408107065934558</c:v>
                </c:pt>
                <c:pt idx="192">
                  <c:v>1.408107065934558</c:v>
                </c:pt>
                <c:pt idx="193">
                  <c:v>1.4188303484536133</c:v>
                </c:pt>
                <c:pt idx="194">
                  <c:v>1.4188303484536133</c:v>
                </c:pt>
                <c:pt idx="195">
                  <c:v>1.4188303484536133</c:v>
                </c:pt>
                <c:pt idx="196">
                  <c:v>1.4295536309726686</c:v>
                </c:pt>
                <c:pt idx="197">
                  <c:v>1.4188303484536133</c:v>
                </c:pt>
                <c:pt idx="198">
                  <c:v>1.4188303484536133</c:v>
                </c:pt>
                <c:pt idx="199">
                  <c:v>1.408107065934558</c:v>
                </c:pt>
                <c:pt idx="200">
                  <c:v>1.2777256180182717</c:v>
                </c:pt>
                <c:pt idx="201">
                  <c:v>1.3542538084921651</c:v>
                </c:pt>
                <c:pt idx="202">
                  <c:v>1.3542538084921651</c:v>
                </c:pt>
                <c:pt idx="203">
                  <c:v>1.3435305259731098</c:v>
                </c:pt>
                <c:pt idx="204">
                  <c:v>1.3435305259731098</c:v>
                </c:pt>
                <c:pt idx="205">
                  <c:v>1.3328072434540545</c:v>
                </c:pt>
                <c:pt idx="206">
                  <c:v>1.3022281423464444</c:v>
                </c:pt>
                <c:pt idx="207">
                  <c:v>1.3022281423464444</c:v>
                </c:pt>
                <c:pt idx="208">
                  <c:v>1.3220839609349992</c:v>
                </c:pt>
                <c:pt idx="209">
                  <c:v>1.3022281423464444</c:v>
                </c:pt>
                <c:pt idx="210">
                  <c:v>1.4623933181455633</c:v>
                </c:pt>
                <c:pt idx="211">
                  <c:v>1.5550745418082705</c:v>
                </c:pt>
                <c:pt idx="212">
                  <c:v>1.5550745418082705</c:v>
                </c:pt>
                <c:pt idx="213">
                  <c:v>1.3866605008964479</c:v>
                </c:pt>
                <c:pt idx="214">
                  <c:v>1.397383783415503</c:v>
                </c:pt>
                <c:pt idx="215">
                  <c:v>1.397383783415503</c:v>
                </c:pt>
                <c:pt idx="216">
                  <c:v>1.408107065934558</c:v>
                </c:pt>
                <c:pt idx="217">
                  <c:v>1.4295536309726686</c:v>
                </c:pt>
                <c:pt idx="218">
                  <c:v>1.4700606413745565</c:v>
                </c:pt>
                <c:pt idx="219">
                  <c:v>1.4831700435679449</c:v>
                </c:pt>
                <c:pt idx="220">
                  <c:v>1.4525909424603347</c:v>
                </c:pt>
                <c:pt idx="221">
                  <c:v>1.4418676599412796</c:v>
                </c:pt>
                <c:pt idx="222">
                  <c:v>1.6102817008531023</c:v>
                </c:pt>
                <c:pt idx="223">
                  <c:v>1.5491234986378817</c:v>
                </c:pt>
                <c:pt idx="224">
                  <c:v>1.5566652882578258</c:v>
                </c:pt>
                <c:pt idx="225">
                  <c:v>1.3343979899036102</c:v>
                </c:pt>
                <c:pt idx="226">
                  <c:v>1.1552606664727323</c:v>
                </c:pt>
                <c:pt idx="227">
                  <c:v>1.0833791817384568</c:v>
                </c:pt>
                <c:pt idx="228">
                  <c:v>1.0222209795232362</c:v>
                </c:pt>
                <c:pt idx="229">
                  <c:v>1.0007744144851256</c:v>
                </c:pt>
                <c:pt idx="230">
                  <c:v>1.2196233750931134</c:v>
                </c:pt>
                <c:pt idx="231">
                  <c:v>1.0833791817384568</c:v>
                </c:pt>
                <c:pt idx="232">
                  <c:v>1.1155490292956223</c:v>
                </c:pt>
                <c:pt idx="233">
                  <c:v>1.3485396101688931</c:v>
                </c:pt>
                <c:pt idx="234">
                  <c:v>1.5276769335997711</c:v>
                </c:pt>
                <c:pt idx="235">
                  <c:v>1.5673885707768811</c:v>
                </c:pt>
                <c:pt idx="236">
                  <c:v>1.587244389365436</c:v>
                </c:pt>
                <c:pt idx="237">
                  <c:v>1.4295536309726686</c:v>
                </c:pt>
                <c:pt idx="238">
                  <c:v>1.6086909544035466</c:v>
                </c:pt>
                <c:pt idx="239">
                  <c:v>1.4510001960107792</c:v>
                </c:pt>
                <c:pt idx="240">
                  <c:v>1.4510001960107792</c:v>
                </c:pt>
                <c:pt idx="241">
                  <c:v>1.4617234785298345</c:v>
                </c:pt>
                <c:pt idx="242">
                  <c:v>1.4617234785298345</c:v>
                </c:pt>
                <c:pt idx="243">
                  <c:v>1.4724467610488896</c:v>
                </c:pt>
                <c:pt idx="244">
                  <c:v>1.4617234785298345</c:v>
                </c:pt>
                <c:pt idx="245">
                  <c:v>1.4724467610488896</c:v>
                </c:pt>
                <c:pt idx="246">
                  <c:v>1.4525909424603347</c:v>
                </c:pt>
                <c:pt idx="247">
                  <c:v>1.4510001960107792</c:v>
                </c:pt>
                <c:pt idx="248">
                  <c:v>1.4564422749751744</c:v>
                </c:pt>
                <c:pt idx="249">
                  <c:v>1.384560790240899</c:v>
                </c:pt>
                <c:pt idx="250">
                  <c:v>1.0543908270804019</c:v>
                </c:pt>
                <c:pt idx="251">
                  <c:v>1.0114976970041809</c:v>
                </c:pt>
                <c:pt idx="252">
                  <c:v>1.119637206657579</c:v>
                </c:pt>
                <c:pt idx="253">
                  <c:v>1.1552836799787818</c:v>
                </c:pt>
                <c:pt idx="254">
                  <c:v>1.1552836799787818</c:v>
                </c:pt>
                <c:pt idx="255">
                  <c:v>1.1552836799787818</c:v>
                </c:pt>
                <c:pt idx="256">
                  <c:v>1.1767302450168924</c:v>
                </c:pt>
                <c:pt idx="257">
                  <c:v>1.1799117379160033</c:v>
                </c:pt>
                <c:pt idx="258">
                  <c:v>1.1906350204350586</c:v>
                </c:pt>
                <c:pt idx="259">
                  <c:v>1.294039526616821</c:v>
                </c:pt>
                <c:pt idx="260">
                  <c:v>1.2335281505112796</c:v>
                </c:pt>
                <c:pt idx="261">
                  <c:v>1.3129514248654996</c:v>
                </c:pt>
                <c:pt idx="262">
                  <c:v>1.2442514330303349</c:v>
                </c:pt>
                <c:pt idx="263">
                  <c:v>1.336932656693042</c:v>
                </c:pt>
                <c:pt idx="264">
                  <c:v>1.3583792217311523</c:v>
                </c:pt>
                <c:pt idx="265">
                  <c:v>1.2114117458574403</c:v>
                </c:pt>
                <c:pt idx="266">
                  <c:v>1.2328583108955509</c:v>
                </c:pt>
                <c:pt idx="267">
                  <c:v>1.2328583108955509</c:v>
                </c:pt>
                <c:pt idx="268">
                  <c:v>1.2435815934146059</c:v>
                </c:pt>
                <c:pt idx="269">
                  <c:v>1.2940165131107713</c:v>
                </c:pt>
                <c:pt idx="270">
                  <c:v>1.283293230591716</c:v>
                </c:pt>
                <c:pt idx="271">
                  <c:v>1.240400100515495</c:v>
                </c:pt>
                <c:pt idx="272">
                  <c:v>1.2189535354773844</c:v>
                </c:pt>
                <c:pt idx="273">
                  <c:v>1.1867836879202189</c:v>
                </c:pt>
                <c:pt idx="274">
                  <c:v>1.114902203185943</c:v>
                </c:pt>
                <c:pt idx="275">
                  <c:v>1.0934556381478326</c:v>
                </c:pt>
                <c:pt idx="276">
                  <c:v>1.1477418903588377</c:v>
                </c:pt>
                <c:pt idx="277">
                  <c:v>0.96860456692796004</c:v>
                </c:pt>
                <c:pt idx="278">
                  <c:v>1.0398392255525564</c:v>
                </c:pt>
                <c:pt idx="279">
                  <c:v>1.0505625080716117</c:v>
                </c:pt>
                <c:pt idx="280">
                  <c:v>1.0720090731097223</c:v>
                </c:pt>
                <c:pt idx="281">
                  <c:v>1.2337649953583965</c:v>
                </c:pt>
                <c:pt idx="282">
                  <c:v>1.2444882778774518</c:v>
                </c:pt>
                <c:pt idx="283">
                  <c:v>1.1470720507431089</c:v>
                </c:pt>
                <c:pt idx="284">
                  <c:v>1.2549747155493902</c:v>
                </c:pt>
                <c:pt idx="285">
                  <c:v>1.1080072396756782</c:v>
                </c:pt>
                <c:pt idx="286">
                  <c:v>1.2375933143671864</c:v>
                </c:pt>
                <c:pt idx="287">
                  <c:v>1.3302745380298937</c:v>
                </c:pt>
                <c:pt idx="288">
                  <c:v>1.3517211030680043</c:v>
                </c:pt>
                <c:pt idx="289">
                  <c:v>1.3624443855870596</c:v>
                </c:pt>
                <c:pt idx="290">
                  <c:v>1.46331422497939</c:v>
                </c:pt>
                <c:pt idx="291">
                  <c:v>1.4724467610488896</c:v>
                </c:pt>
                <c:pt idx="292">
                  <c:v>1.4831700435679449</c:v>
                </c:pt>
                <c:pt idx="293">
                  <c:v>1.46331422497939</c:v>
                </c:pt>
                <c:pt idx="294">
                  <c:v>1.5812933461950474</c:v>
                </c:pt>
                <c:pt idx="295">
                  <c:v>1.599558418334047</c:v>
                </c:pt>
                <c:pt idx="296">
                  <c:v>1.5781118532959364</c:v>
                </c:pt>
                <c:pt idx="297">
                  <c:v>1.416355931047262</c:v>
                </c:pt>
                <c:pt idx="298">
                  <c:v>1.3022281423464444</c:v>
                </c:pt>
                <c:pt idx="299">
                  <c:v>1.2700582947892787</c:v>
                </c:pt>
                <c:pt idx="300">
                  <c:v>1.2593350122702234</c:v>
                </c:pt>
                <c:pt idx="301">
                  <c:v>1.2684675483397232</c:v>
                </c:pt>
                <c:pt idx="302">
                  <c:v>1.2684675483397232</c:v>
                </c:pt>
                <c:pt idx="303">
                  <c:v>1.2899141133778336</c:v>
                </c:pt>
                <c:pt idx="304">
                  <c:v>1.2807815773083338</c:v>
                </c:pt>
                <c:pt idx="305">
                  <c:v>1.373462800971041</c:v>
                </c:pt>
                <c:pt idx="306">
                  <c:v>1.2157720425782736</c:v>
                </c:pt>
                <c:pt idx="307">
                  <c:v>1.2264953250973289</c:v>
                </c:pt>
                <c:pt idx="308">
                  <c:v>1.2082302529583293</c:v>
                </c:pt>
                <c:pt idx="309">
                  <c:v>1.5276769335997711</c:v>
                </c:pt>
                <c:pt idx="310">
                  <c:v>1.5781118532959364</c:v>
                </c:pt>
                <c:pt idx="311">
                  <c:v>1.5705700636759923</c:v>
                </c:pt>
                <c:pt idx="312">
                  <c:v>1.5812933461950474</c:v>
                </c:pt>
                <c:pt idx="313">
                  <c:v>1.6210049833721574</c:v>
                </c:pt>
                <c:pt idx="314">
                  <c:v>1.4525909424603347</c:v>
                </c:pt>
                <c:pt idx="315">
                  <c:v>1.4724467610488896</c:v>
                </c:pt>
                <c:pt idx="316">
                  <c:v>1.4724467610488896</c:v>
                </c:pt>
                <c:pt idx="317">
                  <c:v>1.4831700435679449</c:v>
                </c:pt>
                <c:pt idx="318">
                  <c:v>1.4831700435679449</c:v>
                </c:pt>
                <c:pt idx="319">
                  <c:v>1.4525909424603347</c:v>
                </c:pt>
                <c:pt idx="320">
                  <c:v>1.3599097187976277</c:v>
                </c:pt>
                <c:pt idx="321">
                  <c:v>1.1294538047137885</c:v>
                </c:pt>
                <c:pt idx="322">
                  <c:v>1.3558445549417204</c:v>
                </c:pt>
                <c:pt idx="323">
                  <c:v>1.3542538084921651</c:v>
                </c:pt>
                <c:pt idx="324">
                  <c:v>1.1858397675803425</c:v>
                </c:pt>
                <c:pt idx="325">
                  <c:v>1.3757003735302753</c:v>
                </c:pt>
                <c:pt idx="326">
                  <c:v>1.247793343020341</c:v>
                </c:pt>
                <c:pt idx="327">
                  <c:v>1.3601818381565041</c:v>
                </c:pt>
                <c:pt idx="328">
                  <c:v>1.2501794626946738</c:v>
                </c:pt>
                <c:pt idx="329">
                  <c:v>1.3214141213192705</c:v>
                </c:pt>
                <c:pt idx="330">
                  <c:v>1.3321374038383258</c:v>
                </c:pt>
                <c:pt idx="331">
                  <c:v>1.3321374038383258</c:v>
                </c:pt>
                <c:pt idx="332">
                  <c:v>1.5481795782980052</c:v>
                </c:pt>
                <c:pt idx="333">
                  <c:v>1.4510001960107792</c:v>
                </c:pt>
                <c:pt idx="334">
                  <c:v>1.4402769134917239</c:v>
                </c:pt>
                <c:pt idx="335">
                  <c:v>1.420421094903169</c:v>
                </c:pt>
                <c:pt idx="336">
                  <c:v>1.3624443855870596</c:v>
                </c:pt>
                <c:pt idx="337">
                  <c:v>1.38389095062517</c:v>
                </c:pt>
                <c:pt idx="338">
                  <c:v>1.3946142331442251</c:v>
                </c:pt>
                <c:pt idx="339">
                  <c:v>1.3946142331442251</c:v>
                </c:pt>
                <c:pt idx="340">
                  <c:v>1.4053375156632804</c:v>
                </c:pt>
                <c:pt idx="341">
                  <c:v>1.4557724353594457</c:v>
                </c:pt>
                <c:pt idx="342">
                  <c:v>1.4450491528403904</c:v>
                </c:pt>
                <c:pt idx="343">
                  <c:v>1.3517211030680043</c:v>
                </c:pt>
                <c:pt idx="344">
                  <c:v>1.3798257867692629</c:v>
                </c:pt>
                <c:pt idx="345">
                  <c:v>1.2764212805875004</c:v>
                </c:pt>
                <c:pt idx="346">
                  <c:v>1.2228048679922243</c:v>
                </c:pt>
                <c:pt idx="347">
                  <c:v>1.1691884553969483</c:v>
                </c:pt>
                <c:pt idx="348">
                  <c:v>1.1691884553969483</c:v>
                </c:pt>
                <c:pt idx="349">
                  <c:v>1.1370186078397824</c:v>
                </c:pt>
                <c:pt idx="350">
                  <c:v>1.1262953253207271</c:v>
                </c:pt>
                <c:pt idx="351">
                  <c:v>1.1370186078397824</c:v>
                </c:pt>
                <c:pt idx="352">
                  <c:v>1.1799117379160033</c:v>
                </c:pt>
                <c:pt idx="353">
                  <c:v>1.294039526616821</c:v>
                </c:pt>
                <c:pt idx="354">
                  <c:v>1.434348883827385</c:v>
                </c:pt>
                <c:pt idx="355">
                  <c:v>1.287381407953673</c:v>
                </c:pt>
                <c:pt idx="356">
                  <c:v>1.298104690472728</c:v>
                </c:pt>
                <c:pt idx="357">
                  <c:v>1.3088279729917831</c:v>
                </c:pt>
                <c:pt idx="358">
                  <c:v>1.3195512555108384</c:v>
                </c:pt>
                <c:pt idx="359">
                  <c:v>1.340997820548949</c:v>
                </c:pt>
                <c:pt idx="360">
                  <c:v>1.340997820548949</c:v>
                </c:pt>
                <c:pt idx="361">
                  <c:v>1.38389095062517</c:v>
                </c:pt>
                <c:pt idx="362">
                  <c:v>1.3946142331442251</c:v>
                </c:pt>
                <c:pt idx="363">
                  <c:v>1.4160607981823357</c:v>
                </c:pt>
                <c:pt idx="364">
                  <c:v>1.4160607981823357</c:v>
                </c:pt>
                <c:pt idx="365">
                  <c:v>1.4160607981823357</c:v>
                </c:pt>
                <c:pt idx="366">
                  <c:v>1.4160607981823357</c:v>
                </c:pt>
                <c:pt idx="367">
                  <c:v>1.3624443855870596</c:v>
                </c:pt>
                <c:pt idx="368">
                  <c:v>1.3583792217311523</c:v>
                </c:pt>
                <c:pt idx="369">
                  <c:v>1.2549747155493902</c:v>
                </c:pt>
                <c:pt idx="370">
                  <c:v>1.2228048679922243</c:v>
                </c:pt>
                <c:pt idx="371">
                  <c:v>1.212081585473169</c:v>
                </c:pt>
                <c:pt idx="372">
                  <c:v>1.1906350204350586</c:v>
                </c:pt>
                <c:pt idx="373">
                  <c:v>1.1906350204350586</c:v>
                </c:pt>
                <c:pt idx="374">
                  <c:v>1.1906350204350586</c:v>
                </c:pt>
                <c:pt idx="375">
                  <c:v>1.1799117379160033</c:v>
                </c:pt>
                <c:pt idx="376">
                  <c:v>1.3230278812748757</c:v>
                </c:pt>
                <c:pt idx="377">
                  <c:v>1.2839630702074449</c:v>
                </c:pt>
                <c:pt idx="378">
                  <c:v>1.3054096352455553</c:v>
                </c:pt>
                <c:pt idx="379">
                  <c:v>1.2871445631065557</c:v>
                </c:pt>
                <c:pt idx="380">
                  <c:v>1.3558445549417204</c:v>
                </c:pt>
                <c:pt idx="381">
                  <c:v>1.377291119979831</c:v>
                </c:pt>
                <c:pt idx="382">
                  <c:v>1.3690422548671273</c:v>
                </c:pt>
                <c:pt idx="383">
                  <c:v>1.3517211030680043</c:v>
                </c:pt>
                <c:pt idx="384">
                  <c:v>1.4311443774222243</c:v>
                </c:pt>
                <c:pt idx="385">
                  <c:v>1.4295536309726686</c:v>
                </c:pt>
                <c:pt idx="386">
                  <c:v>1.4402769134917239</c:v>
                </c:pt>
                <c:pt idx="387">
                  <c:v>1.4402769134917239</c:v>
                </c:pt>
                <c:pt idx="388">
                  <c:v>1.4295536309726686</c:v>
                </c:pt>
                <c:pt idx="389">
                  <c:v>1.4188303484536133</c:v>
                </c:pt>
                <c:pt idx="390">
                  <c:v>1.4188303484536133</c:v>
                </c:pt>
                <c:pt idx="391">
                  <c:v>1.408107065934558</c:v>
                </c:pt>
                <c:pt idx="392">
                  <c:v>1.397383783415503</c:v>
                </c:pt>
                <c:pt idx="393">
                  <c:v>1.3840375363749977</c:v>
                </c:pt>
                <c:pt idx="394">
                  <c:v>1.4245445467768851</c:v>
                </c:pt>
                <c:pt idx="395">
                  <c:v>1.4857027489921055</c:v>
                </c:pt>
                <c:pt idx="396">
                  <c:v>1.5178725965492714</c:v>
                </c:pt>
                <c:pt idx="397">
                  <c:v>1.4781609593721614</c:v>
                </c:pt>
                <c:pt idx="398">
                  <c:v>1.4376539489702738</c:v>
                </c:pt>
                <c:pt idx="399">
                  <c:v>1.4269306664512185</c:v>
                </c:pt>
                <c:pt idx="400">
                  <c:v>1.5283237597094503</c:v>
                </c:pt>
                <c:pt idx="401">
                  <c:v>1.5100586875704507</c:v>
                </c:pt>
                <c:pt idx="402">
                  <c:v>1.481070332912396</c:v>
                </c:pt>
                <c:pt idx="403">
                  <c:v>1.4909982422066737</c:v>
                </c:pt>
                <c:pt idx="404">
                  <c:v>1.3233795745196284</c:v>
                </c:pt>
                <c:pt idx="405">
                  <c:v>1.4053375156632804</c:v>
                </c:pt>
                <c:pt idx="406">
                  <c:v>1.426784080701391</c:v>
                </c:pt>
                <c:pt idx="407">
                  <c:v>1.426784080701391</c:v>
                </c:pt>
                <c:pt idx="408">
                  <c:v>1.4879422829166116</c:v>
                </c:pt>
                <c:pt idx="409">
                  <c:v>1.5153398911251106</c:v>
                </c:pt>
                <c:pt idx="410">
                  <c:v>1.5153398911251106</c:v>
                </c:pt>
                <c:pt idx="411">
                  <c:v>1.4740375074984451</c:v>
                </c:pt>
                <c:pt idx="412">
                  <c:v>1.4740375074984451</c:v>
                </c:pt>
                <c:pt idx="413">
                  <c:v>1.4847607900175004</c:v>
                </c:pt>
                <c:pt idx="414">
                  <c:v>1.653174830929323</c:v>
                </c:pt>
                <c:pt idx="415">
                  <c:v>1.6424515484102677</c:v>
                </c:pt>
                <c:pt idx="416">
                  <c:v>1.6317282658912127</c:v>
                </c:pt>
                <c:pt idx="417">
                  <c:v>1.5382516690037278</c:v>
                </c:pt>
                <c:pt idx="418">
                  <c:v>1.5275283864846725</c:v>
                </c:pt>
                <c:pt idx="419">
                  <c:v>1.3987376850179416</c:v>
                </c:pt>
                <c:pt idx="420">
                  <c:v>1.408665594312219</c:v>
                </c:pt>
                <c:pt idx="421">
                  <c:v>1.4799002529368157</c:v>
                </c:pt>
                <c:pt idx="422">
                  <c:v>1.4193888768312743</c:v>
                </c:pt>
                <c:pt idx="423">
                  <c:v>1.2517702091442295</c:v>
                </c:pt>
                <c:pt idx="424">
                  <c:v>1.2120585719671195</c:v>
                </c:pt>
                <c:pt idx="425">
                  <c:v>1.283293230591716</c:v>
                </c:pt>
                <c:pt idx="426">
                  <c:v>1.2543048759336612</c:v>
                </c:pt>
                <c:pt idx="427">
                  <c:v>1.3047397956298263</c:v>
                </c:pt>
                <c:pt idx="428">
                  <c:v>1.4441654818835943</c:v>
                </c:pt>
                <c:pt idx="429">
                  <c:v>1.2757514409717716</c:v>
                </c:pt>
                <c:pt idx="430">
                  <c:v>1.4160607981823357</c:v>
                </c:pt>
                <c:pt idx="431">
                  <c:v>1.5951981216132136</c:v>
                </c:pt>
                <c:pt idx="432">
                  <c:v>1.6166446866513242</c:v>
                </c:pt>
                <c:pt idx="433">
                  <c:v>1.6166446866513242</c:v>
                </c:pt>
                <c:pt idx="434">
                  <c:v>1.6273679691703793</c:v>
                </c:pt>
                <c:pt idx="435">
                  <c:v>1.6380912516894346</c:v>
                </c:pt>
                <c:pt idx="436">
                  <c:v>1.6778028888665446</c:v>
                </c:pt>
                <c:pt idx="437">
                  <c:v>1.6273679691703793</c:v>
                </c:pt>
                <c:pt idx="438">
                  <c:v>1.4482306457395016</c:v>
                </c:pt>
                <c:pt idx="439">
                  <c:v>1.426784080701391</c:v>
                </c:pt>
                <c:pt idx="440">
                  <c:v>1.4343258703213351</c:v>
                </c:pt>
                <c:pt idx="441">
                  <c:v>1.4517072715035386</c:v>
                </c:pt>
                <c:pt idx="442">
                  <c:v>1.2511233830345503</c:v>
                </c:pt>
                <c:pt idx="443">
                  <c:v>1.2396047272907171</c:v>
                </c:pt>
                <c:pt idx="444">
                  <c:v>1.1792418983002744</c:v>
                </c:pt>
                <c:pt idx="445">
                  <c:v>1.3262093741739869</c:v>
                </c:pt>
                <c:pt idx="446">
                  <c:v>1.4557954488654956</c:v>
                </c:pt>
                <c:pt idx="447">
                  <c:v>1.395284072759954</c:v>
                </c:pt>
                <c:pt idx="448">
                  <c:v>1.4167306377980644</c:v>
                </c:pt>
                <c:pt idx="449">
                  <c:v>1.3085911281446663</c:v>
                </c:pt>
                <c:pt idx="450">
                  <c:v>1.3517211030680043</c:v>
                </c:pt>
                <c:pt idx="451">
                  <c:v>1.3731676681061147</c:v>
                </c:pt>
                <c:pt idx="452">
                  <c:v>1.3946142331442251</c:v>
                </c:pt>
                <c:pt idx="453">
                  <c:v>1.426784080701391</c:v>
                </c:pt>
                <c:pt idx="454">
                  <c:v>1.426784080701391</c:v>
                </c:pt>
                <c:pt idx="455">
                  <c:v>1.4696772107776119</c:v>
                </c:pt>
                <c:pt idx="456">
                  <c:v>1.549100485131832</c:v>
                </c:pt>
                <c:pt idx="457">
                  <c:v>1.4986655654356666</c:v>
                </c:pt>
                <c:pt idx="458">
                  <c:v>1.5093888479547219</c:v>
                </c:pt>
                <c:pt idx="459">
                  <c:v>1.4911237758157223</c:v>
                </c:pt>
                <c:pt idx="460">
                  <c:v>1.4911237758157223</c:v>
                </c:pt>
                <c:pt idx="461">
                  <c:v>1.5125703408538329</c:v>
                </c:pt>
                <c:pt idx="462">
                  <c:v>1.480400493296667</c:v>
                </c:pt>
                <c:pt idx="463">
                  <c:v>1.4482306457395016</c:v>
                </c:pt>
                <c:pt idx="464">
                  <c:v>1.5025168979505064</c:v>
                </c:pt>
                <c:pt idx="465">
                  <c:v>1.3407609757018319</c:v>
                </c:pt>
                <c:pt idx="466">
                  <c:v>1.337579482802721</c:v>
                </c:pt>
                <c:pt idx="467">
                  <c:v>1.3161329177646104</c:v>
                </c:pt>
                <c:pt idx="468">
                  <c:v>1.2946863527265002</c:v>
                </c:pt>
                <c:pt idx="469">
                  <c:v>1.3558445549417204</c:v>
                </c:pt>
                <c:pt idx="470">
                  <c:v>1.3558445549417204</c:v>
                </c:pt>
                <c:pt idx="471">
                  <c:v>1.3558445549417204</c:v>
                </c:pt>
                <c:pt idx="472">
                  <c:v>1.3971469385683859</c:v>
                </c:pt>
                <c:pt idx="473">
                  <c:v>1.4791048797120379</c:v>
                </c:pt>
                <c:pt idx="474">
                  <c:v>1.4791048797120379</c:v>
                </c:pt>
                <c:pt idx="475">
                  <c:v>1.3214141213192705</c:v>
                </c:pt>
                <c:pt idx="476">
                  <c:v>1.3321374038383258</c:v>
                </c:pt>
                <c:pt idx="477">
                  <c:v>1.4617234785298345</c:v>
                </c:pt>
                <c:pt idx="478">
                  <c:v>1.4724467610488896</c:v>
                </c:pt>
                <c:pt idx="479">
                  <c:v>1.4525909424603347</c:v>
                </c:pt>
                <c:pt idx="480">
                  <c:v>1.4831700435679449</c:v>
                </c:pt>
                <c:pt idx="481">
                  <c:v>1.4724467610488896</c:v>
                </c:pt>
                <c:pt idx="482">
                  <c:v>1.4617234785298345</c:v>
                </c:pt>
                <c:pt idx="483">
                  <c:v>1.4915072064126671</c:v>
                </c:pt>
                <c:pt idx="484">
                  <c:v>1.5022304889317222</c:v>
                </c:pt>
                <c:pt idx="485">
                  <c:v>1.5129537714507775</c:v>
                </c:pt>
                <c:pt idx="486">
                  <c:v>1.5534607818526649</c:v>
                </c:pt>
                <c:pt idx="487">
                  <c:v>1.7218748227644876</c:v>
                </c:pt>
                <c:pt idx="488">
                  <c:v>1.5607657266254922</c:v>
                </c:pt>
                <c:pt idx="489">
                  <c:v>1.5103308069293271</c:v>
                </c:pt>
                <c:pt idx="490">
                  <c:v>1.5103308069293271</c:v>
                </c:pt>
                <c:pt idx="491">
                  <c:v>1.5500424441064371</c:v>
                </c:pt>
                <c:pt idx="492">
                  <c:v>1.5103308069293271</c:v>
                </c:pt>
                <c:pt idx="493">
                  <c:v>1.4996075244102718</c:v>
                </c:pt>
                <c:pt idx="494">
                  <c:v>1.4591005140083844</c:v>
                </c:pt>
                <c:pt idx="495">
                  <c:v>1.4888842418912167</c:v>
                </c:pt>
                <c:pt idx="496">
                  <c:v>1.4698237965274394</c:v>
                </c:pt>
                <c:pt idx="497">
                  <c:v>1.5410584551520361</c:v>
                </c:pt>
                <c:pt idx="498">
                  <c:v>1.5112747272692035</c:v>
                </c:pt>
                <c:pt idx="499">
                  <c:v>1.4400400686446069</c:v>
                </c:pt>
                <c:pt idx="500">
                  <c:v>1.4400400686446069</c:v>
                </c:pt>
                <c:pt idx="501">
                  <c:v>1.4724467610488896</c:v>
                </c:pt>
                <c:pt idx="502">
                  <c:v>1.4831700435679449</c:v>
                </c:pt>
                <c:pt idx="503">
                  <c:v>1.4831700435679449</c:v>
                </c:pt>
                <c:pt idx="504">
                  <c:v>1.4831700435679449</c:v>
                </c:pt>
                <c:pt idx="505">
                  <c:v>1.4831700435679449</c:v>
                </c:pt>
                <c:pt idx="506">
                  <c:v>1.493893326087</c:v>
                </c:pt>
                <c:pt idx="507">
                  <c:v>1.493893326087</c:v>
                </c:pt>
                <c:pt idx="508">
                  <c:v>1.493893326087</c:v>
                </c:pt>
                <c:pt idx="509">
                  <c:v>1.493893326087</c:v>
                </c:pt>
                <c:pt idx="510">
                  <c:v>1.493893326087</c:v>
                </c:pt>
                <c:pt idx="511">
                  <c:v>1.4831700435679449</c:v>
                </c:pt>
                <c:pt idx="512">
                  <c:v>1.4914189086806486</c:v>
                </c:pt>
                <c:pt idx="513">
                  <c:v>1.3880144024988863</c:v>
                </c:pt>
                <c:pt idx="514">
                  <c:v>1.337579482802721</c:v>
                </c:pt>
                <c:pt idx="515">
                  <c:v>1.2442514330303349</c:v>
                </c:pt>
                <c:pt idx="516">
                  <c:v>1.2335281505112796</c:v>
                </c:pt>
                <c:pt idx="517">
                  <c:v>1.2410699401312237</c:v>
                </c:pt>
                <c:pt idx="518">
                  <c:v>1.251793222650279</c:v>
                </c:pt>
                <c:pt idx="519">
                  <c:v>1.2625165051693343</c:v>
                </c:pt>
                <c:pt idx="520">
                  <c:v>1.2732397876883896</c:v>
                </c:pt>
                <c:pt idx="521">
                  <c:v>1.387367576389207</c:v>
                </c:pt>
                <c:pt idx="522">
                  <c:v>1.4096978123841137</c:v>
                </c:pt>
                <c:pt idx="523">
                  <c:v>1.4096978123841137</c:v>
                </c:pt>
                <c:pt idx="524">
                  <c:v>1.420421094903169</c:v>
                </c:pt>
                <c:pt idx="525">
                  <c:v>1.4402769134917239</c:v>
                </c:pt>
                <c:pt idx="526">
                  <c:v>1.4402769134917239</c:v>
                </c:pt>
                <c:pt idx="527">
                  <c:v>1.4510001960107792</c:v>
                </c:pt>
                <c:pt idx="528">
                  <c:v>1.4510001960107792</c:v>
                </c:pt>
                <c:pt idx="529">
                  <c:v>1.4510001960107792</c:v>
                </c:pt>
                <c:pt idx="530">
                  <c:v>1.4510001960107792</c:v>
                </c:pt>
                <c:pt idx="531">
                  <c:v>1.4510001960107792</c:v>
                </c:pt>
                <c:pt idx="532">
                  <c:v>1.4510001960107792</c:v>
                </c:pt>
                <c:pt idx="533">
                  <c:v>1.4708560145993341</c:v>
                </c:pt>
                <c:pt idx="534">
                  <c:v>1.4708560145993341</c:v>
                </c:pt>
                <c:pt idx="535">
                  <c:v>1.4510001960107792</c:v>
                </c:pt>
                <c:pt idx="536">
                  <c:v>1.6194142369226019</c:v>
                </c:pt>
                <c:pt idx="537">
                  <c:v>1.4078702210874412</c:v>
                </c:pt>
                <c:pt idx="538">
                  <c:v>1.4078702210874412</c:v>
                </c:pt>
                <c:pt idx="539">
                  <c:v>1.3971469385683859</c:v>
                </c:pt>
                <c:pt idx="540">
                  <c:v>1.3757003735302753</c:v>
                </c:pt>
                <c:pt idx="541">
                  <c:v>1.4162073839321632</c:v>
                </c:pt>
                <c:pt idx="542">
                  <c:v>1.4162073839321632</c:v>
                </c:pt>
                <c:pt idx="543">
                  <c:v>1.4459911118149955</c:v>
                </c:pt>
                <c:pt idx="544">
                  <c:v>1.4269306664512185</c:v>
                </c:pt>
                <c:pt idx="545">
                  <c:v>1.4683815971929826</c:v>
                </c:pt>
                <c:pt idx="546">
                  <c:v>1.4683815971929826</c:v>
                </c:pt>
                <c:pt idx="547">
                  <c:v>1.4295536309726686</c:v>
                </c:pt>
                <c:pt idx="548">
                  <c:v>1.4096978123841137</c:v>
                </c:pt>
                <c:pt idx="549">
                  <c:v>1.3624443855870596</c:v>
                </c:pt>
                <c:pt idx="550">
                  <c:v>1.38389095062517</c:v>
                </c:pt>
                <c:pt idx="551">
                  <c:v>1.4243979610270576</c:v>
                </c:pt>
                <c:pt idx="552">
                  <c:v>1.4351212435461129</c:v>
                </c:pt>
                <c:pt idx="553">
                  <c:v>1.4160607981823357</c:v>
                </c:pt>
                <c:pt idx="554">
                  <c:v>1.4160607981823357</c:v>
                </c:pt>
                <c:pt idx="555">
                  <c:v>1.4160607981823357</c:v>
                </c:pt>
                <c:pt idx="556">
                  <c:v>1.426784080701391</c:v>
                </c:pt>
                <c:pt idx="557">
                  <c:v>1.4160607981823357</c:v>
                </c:pt>
                <c:pt idx="558">
                  <c:v>1.426784080701391</c:v>
                </c:pt>
                <c:pt idx="559">
                  <c:v>1.5523049915369926</c:v>
                </c:pt>
                <c:pt idx="560">
                  <c:v>1.5094118614607717</c:v>
                </c:pt>
                <c:pt idx="561">
                  <c:v>1.2871445631065557</c:v>
                </c:pt>
                <c:pt idx="562">
                  <c:v>1.2764212805875004</c:v>
                </c:pt>
                <c:pt idx="563">
                  <c:v>1.2656979980684453</c:v>
                </c:pt>
                <c:pt idx="564">
                  <c:v>1.2549747155493902</c:v>
                </c:pt>
                <c:pt idx="565">
                  <c:v>1.2549747155493902</c:v>
                </c:pt>
                <c:pt idx="566">
                  <c:v>1.2335281505112796</c:v>
                </c:pt>
                <c:pt idx="567">
                  <c:v>1.2335281505112796</c:v>
                </c:pt>
                <c:pt idx="568">
                  <c:v>1.2442514330303349</c:v>
                </c:pt>
                <c:pt idx="569">
                  <c:v>1.259039879405297</c:v>
                </c:pt>
                <c:pt idx="570">
                  <c:v>1.3517211030680043</c:v>
                </c:pt>
                <c:pt idx="571">
                  <c:v>1.3407609757018319</c:v>
                </c:pt>
                <c:pt idx="572">
                  <c:v>1.3622075407399423</c:v>
                </c:pt>
                <c:pt idx="573">
                  <c:v>1.9718438978765358</c:v>
                </c:pt>
                <c:pt idx="574">
                  <c:v>1.426784080701391</c:v>
                </c:pt>
                <c:pt idx="575">
                  <c:v>1.4589539282585566</c:v>
                </c:pt>
                <c:pt idx="576">
                  <c:v>1.4589539282585566</c:v>
                </c:pt>
                <c:pt idx="577">
                  <c:v>1.480400493296667</c:v>
                </c:pt>
                <c:pt idx="578">
                  <c:v>1.480400493296667</c:v>
                </c:pt>
                <c:pt idx="579">
                  <c:v>1.5018470583347776</c:v>
                </c:pt>
                <c:pt idx="580">
                  <c:v>1.480400493296667</c:v>
                </c:pt>
                <c:pt idx="581">
                  <c:v>1.4911237758157223</c:v>
                </c:pt>
                <c:pt idx="582">
                  <c:v>1.480400493296667</c:v>
                </c:pt>
                <c:pt idx="583">
                  <c:v>1.4482306457395016</c:v>
                </c:pt>
                <c:pt idx="584">
                  <c:v>1.2864747234908269</c:v>
                </c:pt>
                <c:pt idx="585">
                  <c:v>1.2328583108955509</c:v>
                </c:pt>
                <c:pt idx="586">
                  <c:v>1.2871445631065557</c:v>
                </c:pt>
                <c:pt idx="587">
                  <c:v>1.384560790240899</c:v>
                </c:pt>
                <c:pt idx="588">
                  <c:v>1.3523909426837331</c:v>
                </c:pt>
                <c:pt idx="589">
                  <c:v>1.3523909426837331</c:v>
                </c:pt>
                <c:pt idx="590">
                  <c:v>1.3523909426837331</c:v>
                </c:pt>
                <c:pt idx="591">
                  <c:v>1.3631142252027884</c:v>
                </c:pt>
                <c:pt idx="592">
                  <c:v>1.384560790240899</c:v>
                </c:pt>
                <c:pt idx="593">
                  <c:v>1.4167306377980644</c:v>
                </c:pt>
                <c:pt idx="594">
                  <c:v>1.1509003697518989</c:v>
                </c:pt>
                <c:pt idx="595">
                  <c:v>1.3300376931827769</c:v>
                </c:pt>
                <c:pt idx="596">
                  <c:v>1.1723469347900095</c:v>
                </c:pt>
                <c:pt idx="597">
                  <c:v>1.2543048759336612</c:v>
                </c:pt>
                <c:pt idx="598">
                  <c:v>1.3341028570386837</c:v>
                </c:pt>
                <c:pt idx="599">
                  <c:v>1.344826139557739</c:v>
                </c:pt>
                <c:pt idx="600">
                  <c:v>1.426784080701391</c:v>
                </c:pt>
                <c:pt idx="601">
                  <c:v>1.4375073632204463</c:v>
                </c:pt>
                <c:pt idx="602">
                  <c:v>1.4772190003975563</c:v>
                </c:pt>
                <c:pt idx="603">
                  <c:v>1.5260631736441659</c:v>
                </c:pt>
                <c:pt idx="604">
                  <c:v>1.5367864561632212</c:v>
                </c:pt>
                <c:pt idx="605">
                  <c:v>1.5169306375746663</c:v>
                </c:pt>
                <c:pt idx="606">
                  <c:v>1.5169306375746663</c:v>
                </c:pt>
                <c:pt idx="607">
                  <c:v>1.46331422497939</c:v>
                </c:pt>
                <c:pt idx="608">
                  <c:v>1.6317282658912127</c:v>
                </c:pt>
                <c:pt idx="609">
                  <c:v>1.4418676599412796</c:v>
                </c:pt>
                <c:pt idx="610">
                  <c:v>1.3453581172697824</c:v>
                </c:pt>
                <c:pt idx="611">
                  <c:v>1.2570744262049391</c:v>
                </c:pt>
                <c:pt idx="612">
                  <c:v>1.3451212724226653</c:v>
                </c:pt>
                <c:pt idx="613">
                  <c:v>1.2807815773083338</c:v>
                </c:pt>
                <c:pt idx="614">
                  <c:v>1.451670035626508</c:v>
                </c:pt>
                <c:pt idx="615">
                  <c:v>1.3652139358583373</c:v>
                </c:pt>
                <c:pt idx="616">
                  <c:v>1.5550745418082705</c:v>
                </c:pt>
                <c:pt idx="617">
                  <c:v>1.4254884671167618</c:v>
                </c:pt>
                <c:pt idx="618">
                  <c:v>1.4576583146739273</c:v>
                </c:pt>
                <c:pt idx="619">
                  <c:v>1.4576583146739273</c:v>
                </c:pt>
                <c:pt idx="620">
                  <c:v>1.4683815971929826</c:v>
                </c:pt>
                <c:pt idx="621">
                  <c:v>1.5979676718844913</c:v>
                </c:pt>
                <c:pt idx="622">
                  <c:v>1.6086909544035466</c:v>
                </c:pt>
                <c:pt idx="623">
                  <c:v>1.6086909544035466</c:v>
                </c:pt>
                <c:pt idx="624">
                  <c:v>1.6086909544035466</c:v>
                </c:pt>
                <c:pt idx="625">
                  <c:v>1.6086909544035466</c:v>
                </c:pt>
                <c:pt idx="626">
                  <c:v>1.6086909544035466</c:v>
                </c:pt>
                <c:pt idx="627">
                  <c:v>1.6086909544035466</c:v>
                </c:pt>
                <c:pt idx="628">
                  <c:v>1.6194142369226019</c:v>
                </c:pt>
                <c:pt idx="629">
                  <c:v>1.6301375194416572</c:v>
                </c:pt>
                <c:pt idx="630">
                  <c:v>1.599558418334047</c:v>
                </c:pt>
                <c:pt idx="631">
                  <c:v>1.5888351358149917</c:v>
                </c:pt>
                <c:pt idx="632">
                  <c:v>1.5566652882578258</c:v>
                </c:pt>
                <c:pt idx="633">
                  <c:v>1.3451212724226653</c:v>
                </c:pt>
                <c:pt idx="634">
                  <c:v>1.3947608188940528</c:v>
                </c:pt>
                <c:pt idx="635">
                  <c:v>1.3236747073845549</c:v>
                </c:pt>
                <c:pt idx="636">
                  <c:v>1.3236747073845549</c:v>
                </c:pt>
                <c:pt idx="637">
                  <c:v>1.3328072434540545</c:v>
                </c:pt>
                <c:pt idx="638">
                  <c:v>1.3435305259731098</c:v>
                </c:pt>
                <c:pt idx="639">
                  <c:v>1.3542538084921651</c:v>
                </c:pt>
                <c:pt idx="640">
                  <c:v>1.3649770910112202</c:v>
                </c:pt>
                <c:pt idx="641">
                  <c:v>1.4576583146739273</c:v>
                </c:pt>
                <c:pt idx="642">
                  <c:v>1.446935032154872</c:v>
                </c:pt>
                <c:pt idx="643">
                  <c:v>1.4576583146739273</c:v>
                </c:pt>
                <c:pt idx="644">
                  <c:v>1.4576583146739273</c:v>
                </c:pt>
                <c:pt idx="645">
                  <c:v>1.6277513997673239</c:v>
                </c:pt>
                <c:pt idx="646">
                  <c:v>1.6384746822863792</c:v>
                </c:pt>
                <c:pt idx="647">
                  <c:v>1.5979676718844913</c:v>
                </c:pt>
                <c:pt idx="648">
                  <c:v>1.5979676718844913</c:v>
                </c:pt>
                <c:pt idx="649">
                  <c:v>1.5765211068463807</c:v>
                </c:pt>
                <c:pt idx="650">
                  <c:v>1.6170281172482686</c:v>
                </c:pt>
                <c:pt idx="651">
                  <c:v>1.6170281172482686</c:v>
                </c:pt>
                <c:pt idx="652">
                  <c:v>1.6253652800929905</c:v>
                </c:pt>
                <c:pt idx="653">
                  <c:v>1.5848582696911031</c:v>
                </c:pt>
                <c:pt idx="654">
                  <c:v>1.5526884221339372</c:v>
                </c:pt>
                <c:pt idx="655">
                  <c:v>1.5121814117320493</c:v>
                </c:pt>
                <c:pt idx="656">
                  <c:v>1.5419651396148819</c:v>
                </c:pt>
                <c:pt idx="657">
                  <c:v>1.3494815691434985</c:v>
                </c:pt>
                <c:pt idx="658">
                  <c:v>1.3891932063206085</c:v>
                </c:pt>
                <c:pt idx="659">
                  <c:v>1.2164418821940024</c:v>
                </c:pt>
                <c:pt idx="660">
                  <c:v>1.1552836799787818</c:v>
                </c:pt>
                <c:pt idx="661">
                  <c:v>1.1552836799787818</c:v>
                </c:pt>
                <c:pt idx="662">
                  <c:v>1.1338371149406714</c:v>
                </c:pt>
                <c:pt idx="663">
                  <c:v>1.1660069624978371</c:v>
                </c:pt>
                <c:pt idx="664">
                  <c:v>1.158465172877893</c:v>
                </c:pt>
                <c:pt idx="665">
                  <c:v>1.2618696790596553</c:v>
                </c:pt>
                <c:pt idx="666">
                  <c:v>1.2228048679922243</c:v>
                </c:pt>
                <c:pt idx="667">
                  <c:v>1.2335281505112796</c:v>
                </c:pt>
                <c:pt idx="668">
                  <c:v>1.384560790240899</c:v>
                </c:pt>
                <c:pt idx="669">
                  <c:v>1.3631142252027884</c:v>
                </c:pt>
                <c:pt idx="670">
                  <c:v>1.4450721663464403</c:v>
                </c:pt>
                <c:pt idx="671">
                  <c:v>1.4665187313845507</c:v>
                </c:pt>
                <c:pt idx="672">
                  <c:v>1.4772420139036058</c:v>
                </c:pt>
                <c:pt idx="673">
                  <c:v>1.4986885789417164</c:v>
                </c:pt>
                <c:pt idx="674">
                  <c:v>1.520135143979827</c:v>
                </c:pt>
                <c:pt idx="675">
                  <c:v>1.5308584264988823</c:v>
                </c:pt>
                <c:pt idx="676">
                  <c:v>1.5308584264988823</c:v>
                </c:pt>
                <c:pt idx="677">
                  <c:v>1.5523049915369926</c:v>
                </c:pt>
                <c:pt idx="678">
                  <c:v>1.5308584264988823</c:v>
                </c:pt>
                <c:pt idx="679">
                  <c:v>1.4012723518073735</c:v>
                </c:pt>
                <c:pt idx="680">
                  <c:v>1.3798257867692629</c:v>
                </c:pt>
                <c:pt idx="681">
                  <c:v>1.3085911281446663</c:v>
                </c:pt>
                <c:pt idx="682">
                  <c:v>1.2656979980684453</c:v>
                </c:pt>
                <c:pt idx="683">
                  <c:v>1.2549747155493902</c:v>
                </c:pt>
                <c:pt idx="684">
                  <c:v>1.2335281505112796</c:v>
                </c:pt>
                <c:pt idx="685">
                  <c:v>1.2228048679922243</c:v>
                </c:pt>
                <c:pt idx="686">
                  <c:v>1.251793222650279</c:v>
                </c:pt>
                <c:pt idx="687">
                  <c:v>1.2732397876883896</c:v>
                </c:pt>
                <c:pt idx="688">
                  <c:v>1.3343979899036102</c:v>
                </c:pt>
                <c:pt idx="689">
                  <c:v>1.4378024960853724</c:v>
                </c:pt>
                <c:pt idx="690">
                  <c:v>1.5781118532959364</c:v>
                </c:pt>
                <c:pt idx="691">
                  <c:v>1.6102817008531023</c:v>
                </c:pt>
                <c:pt idx="692">
                  <c:v>1.5888351358149917</c:v>
                </c:pt>
                <c:pt idx="693">
                  <c:v>1.6086909544035466</c:v>
                </c:pt>
                <c:pt idx="694">
                  <c:v>1.5979676718844913</c:v>
                </c:pt>
                <c:pt idx="695">
                  <c:v>1.587244389365436</c:v>
                </c:pt>
                <c:pt idx="696">
                  <c:v>1.6086909544035466</c:v>
                </c:pt>
                <c:pt idx="697">
                  <c:v>1.5888351358149917</c:v>
                </c:pt>
                <c:pt idx="698">
                  <c:v>1.599558418334047</c:v>
                </c:pt>
                <c:pt idx="699">
                  <c:v>1.599558418334047</c:v>
                </c:pt>
                <c:pt idx="700">
                  <c:v>1.6194142369226019</c:v>
                </c:pt>
                <c:pt idx="701">
                  <c:v>1.599558418334047</c:v>
                </c:pt>
                <c:pt idx="702">
                  <c:v>1.5781118532959364</c:v>
                </c:pt>
                <c:pt idx="703">
                  <c:v>1.5781118532959364</c:v>
                </c:pt>
                <c:pt idx="704">
                  <c:v>1.4576583146739273</c:v>
                </c:pt>
                <c:pt idx="705">
                  <c:v>1.3649770910112202</c:v>
                </c:pt>
                <c:pt idx="706">
                  <c:v>1.3328072434540545</c:v>
                </c:pt>
                <c:pt idx="707">
                  <c:v>1.3220839609349992</c:v>
                </c:pt>
                <c:pt idx="708">
                  <c:v>1.3220839609349992</c:v>
                </c:pt>
                <c:pt idx="709">
                  <c:v>1.3435305259731098</c:v>
                </c:pt>
                <c:pt idx="710">
                  <c:v>1.3435305259731098</c:v>
                </c:pt>
                <c:pt idx="711">
                  <c:v>1.3435305259731098</c:v>
                </c:pt>
                <c:pt idx="712">
                  <c:v>1.3542538084921651</c:v>
                </c:pt>
                <c:pt idx="713">
                  <c:v>1.3649770910112202</c:v>
                </c:pt>
                <c:pt idx="714">
                  <c:v>1.4576583146739273</c:v>
                </c:pt>
                <c:pt idx="715">
                  <c:v>1.5765211068463807</c:v>
                </c:pt>
                <c:pt idx="716">
                  <c:v>1.587244389365436</c:v>
                </c:pt>
                <c:pt idx="717">
                  <c:v>1.5673885707768811</c:v>
                </c:pt>
                <c:pt idx="718">
                  <c:v>1.5781118532959364</c:v>
                </c:pt>
                <c:pt idx="719">
                  <c:v>1.5979676718844913</c:v>
                </c:pt>
                <c:pt idx="720">
                  <c:v>1.5979676718844913</c:v>
                </c:pt>
                <c:pt idx="721">
                  <c:v>1.6086909544035466</c:v>
                </c:pt>
                <c:pt idx="722">
                  <c:v>1.6086909544035466</c:v>
                </c:pt>
                <c:pt idx="723">
                  <c:v>1.6086909544035466</c:v>
                </c:pt>
                <c:pt idx="724">
                  <c:v>1.6086909544035466</c:v>
                </c:pt>
                <c:pt idx="725">
                  <c:v>1.5979676718844913</c:v>
                </c:pt>
                <c:pt idx="726">
                  <c:v>1.5979676718844913</c:v>
                </c:pt>
                <c:pt idx="727">
                  <c:v>1.5979676718844913</c:v>
                </c:pt>
                <c:pt idx="728">
                  <c:v>1.587244389365436</c:v>
                </c:pt>
                <c:pt idx="729">
                  <c:v>1.3649770910112202</c:v>
                </c:pt>
                <c:pt idx="730">
                  <c:v>1.3054096352455553</c:v>
                </c:pt>
                <c:pt idx="731">
                  <c:v>1.3542538084921651</c:v>
                </c:pt>
                <c:pt idx="732">
                  <c:v>1.3435305259731098</c:v>
                </c:pt>
                <c:pt idx="733">
                  <c:v>1.3328072434540545</c:v>
                </c:pt>
                <c:pt idx="734">
                  <c:v>1.3435305259731098</c:v>
                </c:pt>
                <c:pt idx="735">
                  <c:v>1.3542538084921651</c:v>
                </c:pt>
                <c:pt idx="736">
                  <c:v>1.3840375363749977</c:v>
                </c:pt>
                <c:pt idx="737">
                  <c:v>1.4162073839321632</c:v>
                </c:pt>
                <c:pt idx="738">
                  <c:v>1.4981653250758151</c:v>
                </c:pt>
                <c:pt idx="739">
                  <c:v>1.4981653250758151</c:v>
                </c:pt>
                <c:pt idx="740">
                  <c:v>1.4981653250758151</c:v>
                </c:pt>
                <c:pt idx="741">
                  <c:v>1.4981653250758151</c:v>
                </c:pt>
                <c:pt idx="742">
                  <c:v>1.4576583146739273</c:v>
                </c:pt>
                <c:pt idx="743">
                  <c:v>1.4576583146739273</c:v>
                </c:pt>
                <c:pt idx="744">
                  <c:v>1.4576583146739273</c:v>
                </c:pt>
                <c:pt idx="745">
                  <c:v>1.4576583146739273</c:v>
                </c:pt>
                <c:pt idx="746">
                  <c:v>1.4874420425567598</c:v>
                </c:pt>
                <c:pt idx="747">
                  <c:v>1.4957792054014818</c:v>
                </c:pt>
                <c:pt idx="748">
                  <c:v>1.4254884671167618</c:v>
                </c:pt>
                <c:pt idx="749">
                  <c:v>1.4445489124805391</c:v>
                </c:pt>
                <c:pt idx="750">
                  <c:v>1.4040419020786512</c:v>
                </c:pt>
                <c:pt idx="751">
                  <c:v>1.4040419020786512</c:v>
                </c:pt>
                <c:pt idx="752">
                  <c:v>1.3825953370405406</c:v>
                </c:pt>
                <c:pt idx="753">
                  <c:v>1.3113606784159439</c:v>
                </c:pt>
                <c:pt idx="754">
                  <c:v>1.3304211237797212</c:v>
                </c:pt>
                <c:pt idx="755">
                  <c:v>1.3304211237797212</c:v>
                </c:pt>
                <c:pt idx="756">
                  <c:v>1.3196978412606661</c:v>
                </c:pt>
                <c:pt idx="757">
                  <c:v>1.2684675483397232</c:v>
                </c:pt>
                <c:pt idx="758">
                  <c:v>1.2470209833016126</c:v>
                </c:pt>
                <c:pt idx="759">
                  <c:v>1.2470209833016126</c:v>
                </c:pt>
                <c:pt idx="760">
                  <c:v>1.2362977007825573</c:v>
                </c:pt>
                <c:pt idx="761">
                  <c:v>1.2470209833016126</c:v>
                </c:pt>
                <c:pt idx="762">
                  <c:v>1.2355023275577794</c:v>
                </c:pt>
                <c:pt idx="763">
                  <c:v>1.4155233219454535</c:v>
                </c:pt>
                <c:pt idx="764">
                  <c:v>1.4163186951702313</c:v>
                </c:pt>
                <c:pt idx="765">
                  <c:v>1.4270419776892866</c:v>
                </c:pt>
                <c:pt idx="766">
                  <c:v>1.6283982258770029</c:v>
                </c:pt>
                <c:pt idx="767">
                  <c:v>1.6423030012951692</c:v>
                </c:pt>
                <c:pt idx="768">
                  <c:v>1.5843262919790597</c:v>
                </c:pt>
                <c:pt idx="769">
                  <c:v>1.5767845023591156</c:v>
                </c:pt>
                <c:pt idx="770">
                  <c:v>1.5883031581029483</c:v>
                </c:pt>
                <c:pt idx="771">
                  <c:v>1.5883031581029483</c:v>
                </c:pt>
                <c:pt idx="772">
                  <c:v>1.5990264406220036</c:v>
                </c:pt>
                <c:pt idx="773">
                  <c:v>1.5990264406220036</c:v>
                </c:pt>
                <c:pt idx="774">
                  <c:v>1.5990264406220036</c:v>
                </c:pt>
                <c:pt idx="775">
                  <c:v>1.577579875583893</c:v>
                </c:pt>
                <c:pt idx="776">
                  <c:v>1.5875077848781705</c:v>
                </c:pt>
                <c:pt idx="777">
                  <c:v>1.6065682302419479</c:v>
                </c:pt>
                <c:pt idx="778">
                  <c:v>1.5743983826847823</c:v>
                </c:pt>
                <c:pt idx="779">
                  <c:v>1.523963462988617</c:v>
                </c:pt>
                <c:pt idx="780">
                  <c:v>1.3836541057780529</c:v>
                </c:pt>
                <c:pt idx="781">
                  <c:v>1.3729308232589976</c:v>
                </c:pt>
                <c:pt idx="782">
                  <c:v>1.5025168979505064</c:v>
                </c:pt>
                <c:pt idx="783">
                  <c:v>1.5132401804695617</c:v>
                </c:pt>
                <c:pt idx="784">
                  <c:v>1.5346867455076723</c:v>
                </c:pt>
                <c:pt idx="785">
                  <c:v>1.5561333105457826</c:v>
                </c:pt>
                <c:pt idx="786">
                  <c:v>1.5668565930648379</c:v>
                </c:pt>
                <c:pt idx="787">
                  <c:v>1.5883031581029483</c:v>
                </c:pt>
                <c:pt idx="788">
                  <c:v>1.659537816727545</c:v>
                </c:pt>
                <c:pt idx="789">
                  <c:v>1.6809843817656556</c:v>
                </c:pt>
                <c:pt idx="790">
                  <c:v>1.6809843817656556</c:v>
                </c:pt>
                <c:pt idx="791">
                  <c:v>1.7024309468037659</c:v>
                </c:pt>
                <c:pt idx="792">
                  <c:v>1.6917076642847109</c:v>
                </c:pt>
                <c:pt idx="793">
                  <c:v>1.7131542293228212</c:v>
                </c:pt>
                <c:pt idx="794">
                  <c:v>1.7238775118418763</c:v>
                </c:pt>
                <c:pt idx="795">
                  <c:v>1.7238775118418763</c:v>
                </c:pt>
                <c:pt idx="796">
                  <c:v>1.7346007943609316</c:v>
                </c:pt>
                <c:pt idx="797">
                  <c:v>1.7453240768799869</c:v>
                </c:pt>
                <c:pt idx="798">
                  <c:v>1.7453240768799869</c:v>
                </c:pt>
                <c:pt idx="799">
                  <c:v>1.7024309468037659</c:v>
                </c:pt>
                <c:pt idx="800">
                  <c:v>1.5990264406220036</c:v>
                </c:pt>
                <c:pt idx="801">
                  <c:v>1.4694403659304949</c:v>
                </c:pt>
                <c:pt idx="802">
                  <c:v>1.4372705183733292</c:v>
                </c:pt>
                <c:pt idx="803">
                  <c:v>1.4051006708161635</c:v>
                </c:pt>
                <c:pt idx="804">
                  <c:v>1.3943773882971082</c:v>
                </c:pt>
                <c:pt idx="805">
                  <c:v>1.3729308232589976</c:v>
                </c:pt>
                <c:pt idx="806">
                  <c:v>1.3622075407399423</c:v>
                </c:pt>
                <c:pt idx="807">
                  <c:v>1.3729308232589976</c:v>
                </c:pt>
                <c:pt idx="808">
                  <c:v>1.4051006708161635</c:v>
                </c:pt>
                <c:pt idx="809">
                  <c:v>1.4870586119598155</c:v>
                </c:pt>
                <c:pt idx="810">
                  <c:v>1.4870586119598155</c:v>
                </c:pt>
                <c:pt idx="811">
                  <c:v>1.5192284595169809</c:v>
                </c:pt>
                <c:pt idx="812">
                  <c:v>1.5299517420360362</c:v>
                </c:pt>
                <c:pt idx="813">
                  <c:v>1.6809843817656556</c:v>
                </c:pt>
                <c:pt idx="814">
                  <c:v>1.6809843817656556</c:v>
                </c:pt>
                <c:pt idx="815">
                  <c:v>1.6809843817656556</c:v>
                </c:pt>
                <c:pt idx="816">
                  <c:v>1.6917076642847109</c:v>
                </c:pt>
                <c:pt idx="817">
                  <c:v>1.6702610992466003</c:v>
                </c:pt>
                <c:pt idx="818">
                  <c:v>1.6488145342084897</c:v>
                </c:pt>
                <c:pt idx="819">
                  <c:v>1.6809843817656556</c:v>
                </c:pt>
                <c:pt idx="820">
                  <c:v>1.6917076642847109</c:v>
                </c:pt>
                <c:pt idx="821">
                  <c:v>1.6809843817656556</c:v>
                </c:pt>
                <c:pt idx="822">
                  <c:v>1.7099727364237103</c:v>
                </c:pt>
                <c:pt idx="823">
                  <c:v>1.6885261713855997</c:v>
                </c:pt>
                <c:pt idx="824">
                  <c:v>1.6166446866513242</c:v>
                </c:pt>
                <c:pt idx="825">
                  <c:v>1.4051006708161635</c:v>
                </c:pt>
                <c:pt idx="826">
                  <c:v>1.3836541057780529</c:v>
                </c:pt>
                <c:pt idx="827">
                  <c:v>1.3729308232589976</c:v>
                </c:pt>
                <c:pt idx="828">
                  <c:v>1.3514842582208872</c:v>
                </c:pt>
                <c:pt idx="829">
                  <c:v>1.3514842582208872</c:v>
                </c:pt>
                <c:pt idx="830">
                  <c:v>1.3407609757018319</c:v>
                </c:pt>
                <c:pt idx="831">
                  <c:v>1.3514842582208872</c:v>
                </c:pt>
                <c:pt idx="832">
                  <c:v>1.3729308232589976</c:v>
                </c:pt>
                <c:pt idx="833">
                  <c:v>1.4763353294407602</c:v>
                </c:pt>
                <c:pt idx="834">
                  <c:v>1.6059214041322689</c:v>
                </c:pt>
                <c:pt idx="835">
                  <c:v>1.6380912516894346</c:v>
                </c:pt>
                <c:pt idx="836">
                  <c:v>1.5018470583347776</c:v>
                </c:pt>
                <c:pt idx="837">
                  <c:v>1.5018470583347776</c:v>
                </c:pt>
                <c:pt idx="838">
                  <c:v>1.5125703408538329</c:v>
                </c:pt>
                <c:pt idx="839">
                  <c:v>1.5125703408538329</c:v>
                </c:pt>
                <c:pt idx="840">
                  <c:v>1.5340169058919433</c:v>
                </c:pt>
                <c:pt idx="841">
                  <c:v>1.566186753449109</c:v>
                </c:pt>
                <c:pt idx="842">
                  <c:v>1.5844518255881086</c:v>
                </c:pt>
                <c:pt idx="843">
                  <c:v>1.605898390626219</c:v>
                </c:pt>
                <c:pt idx="844">
                  <c:v>1.605898390626219</c:v>
                </c:pt>
                <c:pt idx="845">
                  <c:v>1.5554634709300537</c:v>
                </c:pt>
                <c:pt idx="846">
                  <c:v>1.5554634709300537</c:v>
                </c:pt>
                <c:pt idx="847">
                  <c:v>1.5808686650851436</c:v>
                </c:pt>
                <c:pt idx="848">
                  <c:v>1.5055688426046399</c:v>
                </c:pt>
                <c:pt idx="849">
                  <c:v>1.4841222775665295</c:v>
                </c:pt>
                <c:pt idx="850">
                  <c:v>1.4197825824521979</c:v>
                </c:pt>
                <c:pt idx="851">
                  <c:v>1.3590260478408316</c:v>
                </c:pt>
                <c:pt idx="852">
                  <c:v>1.3483027653217763</c:v>
                </c:pt>
                <c:pt idx="853">
                  <c:v>1.3483027653217763</c:v>
                </c:pt>
                <c:pt idx="854">
                  <c:v>1.3483027653217763</c:v>
                </c:pt>
                <c:pt idx="855">
                  <c:v>1.2196003615870639</c:v>
                </c:pt>
                <c:pt idx="856">
                  <c:v>1.2517702091442295</c:v>
                </c:pt>
                <c:pt idx="857">
                  <c:v>1.3337281502878813</c:v>
                </c:pt>
                <c:pt idx="858">
                  <c:v>1.4135261313929037</c:v>
                </c:pt>
                <c:pt idx="859">
                  <c:v>1.4135261313929037</c:v>
                </c:pt>
                <c:pt idx="860">
                  <c:v>1.603386737342837</c:v>
                </c:pt>
                <c:pt idx="861">
                  <c:v>1.5852289618059769</c:v>
                </c:pt>
                <c:pt idx="862">
                  <c:v>1.5169306375746663</c:v>
                </c:pt>
                <c:pt idx="863">
                  <c:v>1.5383772026127767</c:v>
                </c:pt>
                <c:pt idx="864">
                  <c:v>1.5093888479547219</c:v>
                </c:pt>
                <c:pt idx="865">
                  <c:v>1.520112130473777</c:v>
                </c:pt>
                <c:pt idx="866">
                  <c:v>1.5415586955118876</c:v>
                </c:pt>
                <c:pt idx="867">
                  <c:v>1.5308354129928323</c:v>
                </c:pt>
                <c:pt idx="868">
                  <c:v>1.5415586955118876</c:v>
                </c:pt>
                <c:pt idx="869">
                  <c:v>1.5415586955118876</c:v>
                </c:pt>
                <c:pt idx="870">
                  <c:v>1.5415586955118876</c:v>
                </c:pt>
                <c:pt idx="871">
                  <c:v>1.5093888479547219</c:v>
                </c:pt>
                <c:pt idx="872">
                  <c:v>1.5160469666178702</c:v>
                </c:pt>
                <c:pt idx="873">
                  <c:v>1.463077380132273</c:v>
                </c:pt>
                <c:pt idx="874">
                  <c:v>1.4416308150941624</c:v>
                </c:pt>
                <c:pt idx="875">
                  <c:v>1.4094609675369969</c:v>
                </c:pt>
                <c:pt idx="876">
                  <c:v>1.377291119979831</c:v>
                </c:pt>
                <c:pt idx="877">
                  <c:v>1.3558445549417204</c:v>
                </c:pt>
                <c:pt idx="878">
                  <c:v>1.1981537965489535</c:v>
                </c:pt>
                <c:pt idx="879">
                  <c:v>1.1874305140298982</c:v>
                </c:pt>
                <c:pt idx="880">
                  <c:v>1.3491864362785724</c:v>
                </c:pt>
                <c:pt idx="881">
                  <c:v>1.4418676599412796</c:v>
                </c:pt>
                <c:pt idx="882">
                  <c:v>1.5026241945526457</c:v>
                </c:pt>
                <c:pt idx="883">
                  <c:v>1.3944846848992476</c:v>
                </c:pt>
                <c:pt idx="884">
                  <c:v>1.2946633392204505</c:v>
                </c:pt>
                <c:pt idx="885">
                  <c:v>1.4845239451703836</c:v>
                </c:pt>
                <c:pt idx="886">
                  <c:v>1.3952610592539043</c:v>
                </c:pt>
                <c:pt idx="887">
                  <c:v>1.4375073632204463</c:v>
                </c:pt>
                <c:pt idx="888">
                  <c:v>1.4482306457395016</c:v>
                </c:pt>
                <c:pt idx="889">
                  <c:v>1.4589539282585566</c:v>
                </c:pt>
                <c:pt idx="890">
                  <c:v>1.4696772107776119</c:v>
                </c:pt>
                <c:pt idx="891">
                  <c:v>1.4911237758157223</c:v>
                </c:pt>
                <c:pt idx="892">
                  <c:v>1.4911237758157223</c:v>
                </c:pt>
                <c:pt idx="893">
                  <c:v>1.5018470583347776</c:v>
                </c:pt>
                <c:pt idx="894">
                  <c:v>1.5018470583347776</c:v>
                </c:pt>
                <c:pt idx="895">
                  <c:v>1.4482306457395016</c:v>
                </c:pt>
                <c:pt idx="896">
                  <c:v>1.426784080701391</c:v>
                </c:pt>
                <c:pt idx="897">
                  <c:v>1.4548887644026496</c:v>
                </c:pt>
                <c:pt idx="898">
                  <c:v>1.4227189168454839</c:v>
                </c:pt>
                <c:pt idx="899">
                  <c:v>1.4119956343264286</c:v>
                </c:pt>
                <c:pt idx="900">
                  <c:v>1.3624443855870596</c:v>
                </c:pt>
                <c:pt idx="901">
                  <c:v>1.3517211030680043</c:v>
                </c:pt>
                <c:pt idx="902">
                  <c:v>1.420019427299315</c:v>
                </c:pt>
                <c:pt idx="903">
                  <c:v>1.3011566351268615</c:v>
                </c:pt>
                <c:pt idx="904">
                  <c:v>1.1937934998281201</c:v>
                </c:pt>
                <c:pt idx="905">
                  <c:v>1.1937934998281201</c:v>
                </c:pt>
                <c:pt idx="906">
                  <c:v>1.2259633473852858</c:v>
                </c:pt>
                <c:pt idx="907">
                  <c:v>1.4733989950474742</c:v>
                </c:pt>
                <c:pt idx="908">
                  <c:v>1.4841222775665295</c:v>
                </c:pt>
                <c:pt idx="909">
                  <c:v>1.4058547935279819</c:v>
                </c:pt>
                <c:pt idx="910">
                  <c:v>1.4273013585660923</c:v>
                </c:pt>
                <c:pt idx="911">
                  <c:v>1.3983130039080376</c:v>
                </c:pt>
                <c:pt idx="912">
                  <c:v>1.638845374401253</c:v>
                </c:pt>
                <c:pt idx="913">
                  <c:v>1.6372546279516975</c:v>
                </c:pt>
                <c:pt idx="914">
                  <c:v>1.6372546279516975</c:v>
                </c:pt>
                <c:pt idx="915">
                  <c:v>1.6372546279516975</c:v>
                </c:pt>
                <c:pt idx="916">
                  <c:v>1.6265313454326422</c:v>
                </c:pt>
                <c:pt idx="917">
                  <c:v>1.6265313454326422</c:v>
                </c:pt>
                <c:pt idx="918">
                  <c:v>1.5959522443250322</c:v>
                </c:pt>
                <c:pt idx="919">
                  <c:v>1.6158080629135871</c:v>
                </c:pt>
                <c:pt idx="920">
                  <c:v>1.7734988213063545</c:v>
                </c:pt>
                <c:pt idx="921">
                  <c:v>1.7520522562682439</c:v>
                </c:pt>
                <c:pt idx="922">
                  <c:v>1.7413289737491886</c:v>
                </c:pt>
                <c:pt idx="923">
                  <c:v>1.5190616753949728</c:v>
                </c:pt>
                <c:pt idx="924">
                  <c:v>1.4400400686446069</c:v>
                </c:pt>
                <c:pt idx="925">
                  <c:v>1.2394561801756188</c:v>
                </c:pt>
                <c:pt idx="926">
                  <c:v>1.2287328976565635</c:v>
                </c:pt>
                <c:pt idx="927">
                  <c:v>1.4978519552039793</c:v>
                </c:pt>
                <c:pt idx="928">
                  <c:v>1.5490822481249225</c:v>
                </c:pt>
                <c:pt idx="929">
                  <c:v>1.6920910948816552</c:v>
                </c:pt>
                <c:pt idx="930">
                  <c:v>1.5236770539698326</c:v>
                </c:pt>
                <c:pt idx="931">
                  <c:v>1.5344003364888879</c:v>
                </c:pt>
                <c:pt idx="932">
                  <c:v>1.5558469015269984</c:v>
                </c:pt>
                <c:pt idx="933">
                  <c:v>1.6455917907964197</c:v>
                </c:pt>
                <c:pt idx="934">
                  <c:v>1.6265313454326422</c:v>
                </c:pt>
                <c:pt idx="935">
                  <c:v>1.6479779104707526</c:v>
                </c:pt>
                <c:pt idx="936">
                  <c:v>1.6694244755088632</c:v>
                </c:pt>
                <c:pt idx="937">
                  <c:v>1.6801477580279185</c:v>
                </c:pt>
                <c:pt idx="938">
                  <c:v>1.6023152301232539</c:v>
                </c:pt>
                <c:pt idx="939">
                  <c:v>1.6924617869965293</c:v>
                </c:pt>
                <c:pt idx="940">
                  <c:v>1.6924617869965293</c:v>
                </c:pt>
                <c:pt idx="941">
                  <c:v>1.6741967148575296</c:v>
                </c:pt>
                <c:pt idx="942">
                  <c:v>1.6849199973765849</c:v>
                </c:pt>
                <c:pt idx="943">
                  <c:v>1.6741967148575296</c:v>
                </c:pt>
                <c:pt idx="944">
                  <c:v>1.601283012051359</c:v>
                </c:pt>
                <c:pt idx="945">
                  <c:v>1.5016102134876606</c:v>
                </c:pt>
                <c:pt idx="946">
                  <c:v>1.5413218506647706</c:v>
                </c:pt>
                <c:pt idx="947">
                  <c:v>1.5703102053228255</c:v>
                </c:pt>
                <c:pt idx="948">
                  <c:v>1.5595869228037702</c:v>
                </c:pt>
                <c:pt idx="949">
                  <c:v>1.5703102053228255</c:v>
                </c:pt>
                <c:pt idx="950">
                  <c:v>1.5703102053228255</c:v>
                </c:pt>
                <c:pt idx="951">
                  <c:v>1.5810334878418806</c:v>
                </c:pt>
                <c:pt idx="952">
                  <c:v>1.5917567703609359</c:v>
                </c:pt>
                <c:pt idx="953">
                  <c:v>1.6340030743274776</c:v>
                </c:pt>
                <c:pt idx="954">
                  <c:v>1.5843222773431309</c:v>
                </c:pt>
                <c:pt idx="955">
                  <c:v>1.4763123159347102</c:v>
                </c:pt>
                <c:pt idx="956">
                  <c:v>1.4870355984537655</c:v>
                </c:pt>
                <c:pt idx="957">
                  <c:v>1.6273449556643296</c:v>
                </c:pt>
                <c:pt idx="958">
                  <c:v>1.6777798753604949</c:v>
                </c:pt>
                <c:pt idx="959">
                  <c:v>1.68850315787955</c:v>
                </c:pt>
                <c:pt idx="960">
                  <c:v>1.7675247646299159</c:v>
                </c:pt>
                <c:pt idx="961">
                  <c:v>1.7782480471489712</c:v>
                </c:pt>
                <c:pt idx="962">
                  <c:v>1.7889713296680263</c:v>
                </c:pt>
                <c:pt idx="963">
                  <c:v>1.7996946121870816</c:v>
                </c:pt>
                <c:pt idx="964">
                  <c:v>1.7095480553138063</c:v>
                </c:pt>
                <c:pt idx="965">
                  <c:v>1.7095480553138063</c:v>
                </c:pt>
                <c:pt idx="966">
                  <c:v>1.7095480553138063</c:v>
                </c:pt>
                <c:pt idx="967">
                  <c:v>1.6773782077566406</c:v>
                </c:pt>
                <c:pt idx="968">
                  <c:v>1.7344712461159542</c:v>
                </c:pt>
                <c:pt idx="969">
                  <c:v>1.6733130439007335</c:v>
                </c:pt>
                <c:pt idx="970">
                  <c:v>1.6411431963435679</c:v>
                </c:pt>
                <c:pt idx="971">
                  <c:v>1.6701315510016228</c:v>
                </c:pt>
                <c:pt idx="972">
                  <c:v>1.6883966231406222</c:v>
                </c:pt>
                <c:pt idx="973">
                  <c:v>1.6991199056596775</c:v>
                </c:pt>
                <c:pt idx="974">
                  <c:v>1.6883966231406222</c:v>
                </c:pt>
                <c:pt idx="975">
                  <c:v>1.6883966231406222</c:v>
                </c:pt>
                <c:pt idx="976">
                  <c:v>1.7098431881787328</c:v>
                </c:pt>
                <c:pt idx="977">
                  <c:v>1.6629914289855325</c:v>
                </c:pt>
                <c:pt idx="978">
                  <c:v>1.7925775036770413</c:v>
                </c:pt>
                <c:pt idx="979">
                  <c:v>1.7635891490189863</c:v>
                </c:pt>
                <c:pt idx="980">
                  <c:v>1.8247473512342069</c:v>
                </c:pt>
                <c:pt idx="981">
                  <c:v>1.605898390626219</c:v>
                </c:pt>
                <c:pt idx="982">
                  <c:v>1.645610027803329</c:v>
                </c:pt>
                <c:pt idx="983">
                  <c:v>1.6670565928414396</c:v>
                </c:pt>
                <c:pt idx="984">
                  <c:v>1.6869124114299945</c:v>
                </c:pt>
                <c:pt idx="985">
                  <c:v>1.6869124114299945</c:v>
                </c:pt>
                <c:pt idx="986">
                  <c:v>1.6869124114299945</c:v>
                </c:pt>
                <c:pt idx="987">
                  <c:v>1.566186753449109</c:v>
                </c:pt>
                <c:pt idx="988">
                  <c:v>1.6547425638728286</c:v>
                </c:pt>
                <c:pt idx="989">
                  <c:v>1.6547425638728286</c:v>
                </c:pt>
                <c:pt idx="990">
                  <c:v>1.6348867452842737</c:v>
                </c:pt>
                <c:pt idx="991">
                  <c:v>1.6241634627652186</c:v>
                </c:pt>
                <c:pt idx="992">
                  <c:v>1.6386085295541362</c:v>
                </c:pt>
                <c:pt idx="993">
                  <c:v>1.5560037623008049</c:v>
                </c:pt>
                <c:pt idx="994">
                  <c:v>1.5345571972626946</c:v>
                </c:pt>
                <c:pt idx="995">
                  <c:v>1.5420989868826389</c:v>
                </c:pt>
                <c:pt idx="996">
                  <c:v>1.5313757043635836</c:v>
                </c:pt>
                <c:pt idx="997">
                  <c:v>1.5297849579140279</c:v>
                </c:pt>
                <c:pt idx="998">
                  <c:v>1.5297849579140279</c:v>
                </c:pt>
                <c:pt idx="999">
                  <c:v>1.509929139325473</c:v>
                </c:pt>
                <c:pt idx="1000">
                  <c:v>1.5313757043635836</c:v>
                </c:pt>
                <c:pt idx="1001">
                  <c:v>1.463077380132273</c:v>
                </c:pt>
                <c:pt idx="1002">
                  <c:v>1.6853446784864889</c:v>
                </c:pt>
                <c:pt idx="1003">
                  <c:v>1.6960679610055442</c:v>
                </c:pt>
                <c:pt idx="1004">
                  <c:v>1.7067912435245993</c:v>
                </c:pt>
                <c:pt idx="1005">
                  <c:v>1.7175145260436546</c:v>
                </c:pt>
                <c:pt idx="1006">
                  <c:v>1.6778028888665446</c:v>
                </c:pt>
                <c:pt idx="1007">
                  <c:v>1.520112130473777</c:v>
                </c:pt>
                <c:pt idx="1008">
                  <c:v>1.5018470583347776</c:v>
                </c:pt>
                <c:pt idx="1009">
                  <c:v>1.6702610992466003</c:v>
                </c:pt>
                <c:pt idx="1010">
                  <c:v>1.6702610992466003</c:v>
                </c:pt>
                <c:pt idx="1011">
                  <c:v>1.742142583980876</c:v>
                </c:pt>
                <c:pt idx="1012">
                  <c:v>1.7711309386389309</c:v>
                </c:pt>
                <c:pt idx="1013">
                  <c:v>1.781854221157986</c:v>
                </c:pt>
                <c:pt idx="1014">
                  <c:v>1.6134401802461633</c:v>
                </c:pt>
                <c:pt idx="1015">
                  <c:v>1.5812703326889976</c:v>
                </c:pt>
                <c:pt idx="1016">
                  <c:v>1.4165780760470372</c:v>
                </c:pt>
                <c:pt idx="1017">
                  <c:v>1.3844082284898716</c:v>
                </c:pt>
                <c:pt idx="1018">
                  <c:v>1.509929139325473</c:v>
                </c:pt>
                <c:pt idx="1019">
                  <c:v>1.456312726730197</c:v>
                </c:pt>
                <c:pt idx="1020">
                  <c:v>1.413419596653976</c:v>
                </c:pt>
                <c:pt idx="1021">
                  <c:v>1.370526466577755</c:v>
                </c:pt>
                <c:pt idx="1022">
                  <c:v>1.3812497490968103</c:v>
                </c:pt>
                <c:pt idx="1023">
                  <c:v>1.3451212724226653</c:v>
                </c:pt>
                <c:pt idx="1024">
                  <c:v>1.3558445549417204</c:v>
                </c:pt>
                <c:pt idx="1025">
                  <c:v>1.459249061123483</c:v>
                </c:pt>
                <c:pt idx="1026">
                  <c:v>1.5705700636759923</c:v>
                </c:pt>
                <c:pt idx="1027">
                  <c:v>1.42360258780228</c:v>
                </c:pt>
                <c:pt idx="1028">
                  <c:v>1.4128793052832247</c:v>
                </c:pt>
                <c:pt idx="1029">
                  <c:v>1.4617234785298345</c:v>
                </c:pt>
                <c:pt idx="1030">
                  <c:v>1.4402769134917239</c:v>
                </c:pt>
                <c:pt idx="1031">
                  <c:v>1.4402769134917239</c:v>
                </c:pt>
                <c:pt idx="1032">
                  <c:v>1.4402769134917239</c:v>
                </c:pt>
                <c:pt idx="1033">
                  <c:v>1.4510001960107792</c:v>
                </c:pt>
                <c:pt idx="1034">
                  <c:v>1.4510001960107792</c:v>
                </c:pt>
                <c:pt idx="1035">
                  <c:v>1.4915072064126671</c:v>
                </c:pt>
                <c:pt idx="1036">
                  <c:v>1.5344003364888879</c:v>
                </c:pt>
                <c:pt idx="1037">
                  <c:v>1.5344003364888879</c:v>
                </c:pt>
                <c:pt idx="1038">
                  <c:v>1.5749073468907755</c:v>
                </c:pt>
                <c:pt idx="1039">
                  <c:v>1.6777616383535852</c:v>
                </c:pt>
                <c:pt idx="1040">
                  <c:v>1.8783455268225737</c:v>
                </c:pt>
                <c:pt idx="1041">
                  <c:v>1.6683922574369685</c:v>
                </c:pt>
                <c:pt idx="1042">
                  <c:v>1.7311412061017444</c:v>
                </c:pt>
                <c:pt idx="1043">
                  <c:v>1.6521195993513784</c:v>
                </c:pt>
                <c:pt idx="1044">
                  <c:v>1.6116125889494908</c:v>
                </c:pt>
                <c:pt idx="1045">
                  <c:v>1.5917567703609359</c:v>
                </c:pt>
                <c:pt idx="1046">
                  <c:v>1.580238114617103</c:v>
                </c:pt>
                <c:pt idx="1047">
                  <c:v>1.7320661275714997</c:v>
                </c:pt>
                <c:pt idx="1048">
                  <c:v>1.7213428450524446</c:v>
                </c:pt>
                <c:pt idx="1049">
                  <c:v>1.774163884422943</c:v>
                </c:pt>
                <c:pt idx="1050">
                  <c:v>1.8064822790952075</c:v>
                </c:pt>
                <c:pt idx="1051">
                  <c:v>1.745970902989666</c:v>
                </c:pt>
                <c:pt idx="1052">
                  <c:v>1.7169825483316112</c:v>
                </c:pt>
                <c:pt idx="1053">
                  <c:v>1.7384291133697216</c:v>
                </c:pt>
                <c:pt idx="1054">
                  <c:v>1.7384291133697216</c:v>
                </c:pt>
                <c:pt idx="1055">
                  <c:v>1.6519730136015509</c:v>
                </c:pt>
                <c:pt idx="1056">
                  <c:v>1.6734195786396615</c:v>
                </c:pt>
                <c:pt idx="1057">
                  <c:v>1.6841428611587168</c:v>
                </c:pt>
                <c:pt idx="1058">
                  <c:v>1.6841428611587168</c:v>
                </c:pt>
                <c:pt idx="1059">
                  <c:v>1.6948661436777719</c:v>
                </c:pt>
                <c:pt idx="1060">
                  <c:v>1.6948661436777719</c:v>
                </c:pt>
                <c:pt idx="1061">
                  <c:v>1.7055894261968272</c:v>
                </c:pt>
                <c:pt idx="1062">
                  <c:v>1.7055894261968272</c:v>
                </c:pt>
                <c:pt idx="1063">
                  <c:v>1.6948661436777719</c:v>
                </c:pt>
                <c:pt idx="1064">
                  <c:v>1.6734195786396615</c:v>
                </c:pt>
                <c:pt idx="1065">
                  <c:v>1.5009403738719318</c:v>
                </c:pt>
                <c:pt idx="1066">
                  <c:v>1.4902170913528765</c:v>
                </c:pt>
                <c:pt idx="1067">
                  <c:v>1.5767804877231868</c:v>
                </c:pt>
                <c:pt idx="1068">
                  <c:v>1.6947596089388441</c:v>
                </c:pt>
                <c:pt idx="1069">
                  <c:v>1.6840363264197888</c:v>
                </c:pt>
                <c:pt idx="1070">
                  <c:v>1.7344712461159542</c:v>
                </c:pt>
                <c:pt idx="1071">
                  <c:v>1.6661729218846435</c:v>
                </c:pt>
                <c:pt idx="1072">
                  <c:v>1.7166078415808088</c:v>
                </c:pt>
                <c:pt idx="1073">
                  <c:v>1.6668197479943225</c:v>
                </c:pt>
                <c:pt idx="1074">
                  <c:v>1.7964058226858313</c:v>
                </c:pt>
                <c:pt idx="1075">
                  <c:v>1.7566941855087213</c:v>
                </c:pt>
                <c:pt idx="1076">
                  <c:v>1.7566941855087213</c:v>
                </c:pt>
                <c:pt idx="1077">
                  <c:v>1.8178523877239416</c:v>
                </c:pt>
                <c:pt idx="1078">
                  <c:v>1.8071291052048866</c:v>
                </c:pt>
                <c:pt idx="1079">
                  <c:v>1.878363763829483</c:v>
                </c:pt>
                <c:pt idx="1080">
                  <c:v>1.7421195704748262</c:v>
                </c:pt>
                <c:pt idx="1081">
                  <c:v>1.7313962879557709</c:v>
                </c:pt>
                <c:pt idx="1082">
                  <c:v>1.7421195704748262</c:v>
                </c:pt>
                <c:pt idx="1083">
                  <c:v>1.7131312158167715</c:v>
                </c:pt>
                <c:pt idx="1084">
                  <c:v>1.7131312158167715</c:v>
                </c:pt>
                <c:pt idx="1085">
                  <c:v>1.7131312158167715</c:v>
                </c:pt>
                <c:pt idx="1086">
                  <c:v>1.7635661355129368</c:v>
                </c:pt>
                <c:pt idx="1087">
                  <c:v>1.7313962879557709</c:v>
                </c:pt>
                <c:pt idx="1088">
                  <c:v>1.7099497229176606</c:v>
                </c:pt>
                <c:pt idx="1089">
                  <c:v>1.8457922486684635</c:v>
                </c:pt>
                <c:pt idx="1090">
                  <c:v>1.9343480590921831</c:v>
                </c:pt>
                <c:pt idx="1091">
                  <c:v>1.7150170951312531</c:v>
                </c:pt>
                <c:pt idx="1092">
                  <c:v>1.602480052879991</c:v>
                </c:pt>
                <c:pt idx="1093">
                  <c:v>1.602480052879991</c:v>
                </c:pt>
                <c:pt idx="1094">
                  <c:v>1.552928804140622</c:v>
                </c:pt>
                <c:pt idx="1095">
                  <c:v>1.5422055216215667</c:v>
                </c:pt>
                <c:pt idx="1096">
                  <c:v>1.7925775036770413</c:v>
                </c:pt>
                <c:pt idx="1097">
                  <c:v>1.8033007861960964</c:v>
                </c:pt>
                <c:pt idx="1098">
                  <c:v>1.7635891490189863</c:v>
                </c:pt>
                <c:pt idx="1099">
                  <c:v>1.645610027803329</c:v>
                </c:pt>
                <c:pt idx="1100">
                  <c:v>1.6273449556643296</c:v>
                </c:pt>
                <c:pt idx="1101">
                  <c:v>1.6670565928414396</c:v>
                </c:pt>
                <c:pt idx="1102">
                  <c:v>1.645610027803329</c:v>
                </c:pt>
                <c:pt idx="1103">
                  <c:v>1.605898390626219</c:v>
                </c:pt>
                <c:pt idx="1104">
                  <c:v>1.6670565928414396</c:v>
                </c:pt>
                <c:pt idx="1105">
                  <c:v>1.68850315787955</c:v>
                </c:pt>
                <c:pt idx="1106">
                  <c:v>1.7083589764681049</c:v>
                </c:pt>
                <c:pt idx="1107">
                  <c:v>1.6976356939490498</c:v>
                </c:pt>
                <c:pt idx="1108">
                  <c:v>1.7190822589871602</c:v>
                </c:pt>
                <c:pt idx="1109">
                  <c:v>1.7083589764681049</c:v>
                </c:pt>
                <c:pt idx="1110">
                  <c:v>1.6976356939490498</c:v>
                </c:pt>
                <c:pt idx="1111">
                  <c:v>1.6869124114299945</c:v>
                </c:pt>
                <c:pt idx="1112">
                  <c:v>1.8202202703913652</c:v>
                </c:pt>
                <c:pt idx="1113">
                  <c:v>1.5901660239113804</c:v>
                </c:pt>
                <c:pt idx="1114">
                  <c:v>1.4845239451703836</c:v>
                </c:pt>
                <c:pt idx="1115">
                  <c:v>1.463077380132273</c:v>
                </c:pt>
                <c:pt idx="1116">
                  <c:v>1.4523540976132177</c:v>
                </c:pt>
                <c:pt idx="1117">
                  <c:v>1.4722099162017726</c:v>
                </c:pt>
                <c:pt idx="1118">
                  <c:v>1.4829331987208278</c:v>
                </c:pt>
                <c:pt idx="1119">
                  <c:v>1.4936564812398831</c:v>
                </c:pt>
                <c:pt idx="1120">
                  <c:v>1.4845239451703836</c:v>
                </c:pt>
                <c:pt idx="1121">
                  <c:v>1.5664818863140355</c:v>
                </c:pt>
                <c:pt idx="1122">
                  <c:v>1.4286469465098228</c:v>
                </c:pt>
                <c:pt idx="1123">
                  <c:v>1.4302376929593783</c:v>
                </c:pt>
                <c:pt idx="1124">
                  <c:v>1.4624075405165442</c:v>
                </c:pt>
                <c:pt idx="1125">
                  <c:v>1.5447401884109986</c:v>
                </c:pt>
                <c:pt idx="1126">
                  <c:v>1.5554634709300537</c:v>
                </c:pt>
                <c:pt idx="1127">
                  <c:v>1.6023152301232539</c:v>
                </c:pt>
                <c:pt idx="1128">
                  <c:v>1.6023152301232539</c:v>
                </c:pt>
                <c:pt idx="1129">
                  <c:v>1.6130385126423092</c:v>
                </c:pt>
                <c:pt idx="1130">
                  <c:v>1.6634734323384743</c:v>
                </c:pt>
                <c:pt idx="1131">
                  <c:v>1.6849199973765849</c:v>
                </c:pt>
                <c:pt idx="1132">
                  <c:v>1.6559316427185302</c:v>
                </c:pt>
                <c:pt idx="1133">
                  <c:v>1.6452083601994749</c:v>
                </c:pt>
                <c:pt idx="1134">
                  <c:v>1.6559316427185302</c:v>
                </c:pt>
                <c:pt idx="1135">
                  <c:v>1.6344850776804196</c:v>
                </c:pt>
                <c:pt idx="1136">
                  <c:v>1.5806318202380265</c:v>
                </c:pt>
                <c:pt idx="1137">
                  <c:v>1.5484619726808608</c:v>
                </c:pt>
                <c:pt idx="1138">
                  <c:v>1.5774503273389155</c:v>
                </c:pt>
                <c:pt idx="1139">
                  <c:v>1.5667270448198602</c:v>
                </c:pt>
                <c:pt idx="1140">
                  <c:v>1.5270154076427502</c:v>
                </c:pt>
                <c:pt idx="1141">
                  <c:v>1.5162921251236949</c:v>
                </c:pt>
                <c:pt idx="1142">
                  <c:v>1.5270154076427502</c:v>
                </c:pt>
                <c:pt idx="1143">
                  <c:v>1.5484619726808608</c:v>
                </c:pt>
                <c:pt idx="1144">
                  <c:v>1.5699085377189712</c:v>
                </c:pt>
                <c:pt idx="1145">
                  <c:v>1.792175836073187</c:v>
                </c:pt>
                <c:pt idx="1146">
                  <c:v>1.792175836073187</c:v>
                </c:pt>
                <c:pt idx="1147">
                  <c:v>1.4539218305567236</c:v>
                </c:pt>
                <c:pt idx="1148">
                  <c:v>1.4447892944872238</c:v>
                </c:pt>
                <c:pt idx="1149">
                  <c:v>1.5743753691787323</c:v>
                </c:pt>
                <c:pt idx="1150">
                  <c:v>1.6654658463918839</c:v>
                </c:pt>
                <c:pt idx="1151">
                  <c:v>1.6654658463918839</c:v>
                </c:pt>
                <c:pt idx="1152">
                  <c:v>1.6654658463918839</c:v>
                </c:pt>
                <c:pt idx="1153">
                  <c:v>1.6761891289109392</c:v>
                </c:pt>
                <c:pt idx="1154">
                  <c:v>1.6761891289109392</c:v>
                </c:pt>
                <c:pt idx="1155">
                  <c:v>1.6869124114299945</c:v>
                </c:pt>
                <c:pt idx="1156">
                  <c:v>1.6869124114299945</c:v>
                </c:pt>
                <c:pt idx="1157">
                  <c:v>1.6869124114299945</c:v>
                </c:pt>
                <c:pt idx="1158">
                  <c:v>1.6869124114299945</c:v>
                </c:pt>
                <c:pt idx="1159">
                  <c:v>1.6869124114299945</c:v>
                </c:pt>
                <c:pt idx="1160">
                  <c:v>1.8416668354294758</c:v>
                </c:pt>
                <c:pt idx="1161">
                  <c:v>1.6906341956998565</c:v>
                </c:pt>
                <c:pt idx="1162">
                  <c:v>1.6584643481426911</c:v>
                </c:pt>
                <c:pt idx="1163">
                  <c:v>1.6584643481426911</c:v>
                </c:pt>
                <c:pt idx="1164">
                  <c:v>1.6370177831045805</c:v>
                </c:pt>
                <c:pt idx="1165">
                  <c:v>1.6370177831045805</c:v>
                </c:pt>
                <c:pt idx="1166">
                  <c:v>1.6262945005855252</c:v>
                </c:pt>
                <c:pt idx="1167">
                  <c:v>1.6370177831045805</c:v>
                </c:pt>
                <c:pt idx="1168">
                  <c:v>1.6477410656236358</c:v>
                </c:pt>
                <c:pt idx="1169">
                  <c:v>1.6477410656236358</c:v>
                </c:pt>
                <c:pt idx="1170">
                  <c:v>1.7189757242482324</c:v>
                </c:pt>
                <c:pt idx="1171">
                  <c:v>1.8592850814587965</c:v>
                </c:pt>
                <c:pt idx="1172">
                  <c:v>1.7909867572274858</c:v>
                </c:pt>
                <c:pt idx="1173">
                  <c:v>1.6225727163156631</c:v>
                </c:pt>
                <c:pt idx="1174">
                  <c:v>1.6225727163156631</c:v>
                </c:pt>
                <c:pt idx="1175">
                  <c:v>1.6332959988347182</c:v>
                </c:pt>
                <c:pt idx="1176">
                  <c:v>1.6638750999423284</c:v>
                </c:pt>
                <c:pt idx="1177">
                  <c:v>1.6638750999423284</c:v>
                </c:pt>
                <c:pt idx="1178">
                  <c:v>1.6440192813537735</c:v>
                </c:pt>
                <c:pt idx="1179">
                  <c:v>1.6638750999423284</c:v>
                </c:pt>
                <c:pt idx="1180">
                  <c:v>1.6745983824613835</c:v>
                </c:pt>
                <c:pt idx="1181">
                  <c:v>1.6547425638728286</c:v>
                </c:pt>
                <c:pt idx="1182">
                  <c:v>1.6440192813537735</c:v>
                </c:pt>
                <c:pt idx="1183">
                  <c:v>1.6440192813537735</c:v>
                </c:pt>
                <c:pt idx="1184">
                  <c:v>1.8094969878723102</c:v>
                </c:pt>
                <c:pt idx="1185">
                  <c:v>1.6799109131808014</c:v>
                </c:pt>
                <c:pt idx="1186">
                  <c:v>1.6207451250189904</c:v>
                </c:pt>
                <c:pt idx="1187">
                  <c:v>1.6008893064304355</c:v>
                </c:pt>
                <c:pt idx="1188">
                  <c:v>1.5901660239113804</c:v>
                </c:pt>
                <c:pt idx="1189">
                  <c:v>1.5579961763542145</c:v>
                </c:pt>
                <c:pt idx="1190">
                  <c:v>1.5274170752466043</c:v>
                </c:pt>
                <c:pt idx="1191">
                  <c:v>1.5381403577656596</c:v>
                </c:pt>
                <c:pt idx="1192">
                  <c:v>1.5381403577656596</c:v>
                </c:pt>
                <c:pt idx="1193">
                  <c:v>1.6200982989093116</c:v>
                </c:pt>
                <c:pt idx="1194">
                  <c:v>1.8100472025912631</c:v>
                </c:pt>
                <c:pt idx="1195">
                  <c:v>1.8783455268225737</c:v>
                </c:pt>
                <c:pt idx="1196">
                  <c:v>1.8783455268225737</c:v>
                </c:pt>
                <c:pt idx="1197">
                  <c:v>1.8398309304740954</c:v>
                </c:pt>
                <c:pt idx="1198">
                  <c:v>1.6714168895622727</c:v>
                </c:pt>
                <c:pt idx="1199">
                  <c:v>1.6416331616794404</c:v>
                </c:pt>
                <c:pt idx="1200">
                  <c:v>1.6416331616794404</c:v>
                </c:pt>
                <c:pt idx="1201">
                  <c:v>1.6118494337966078</c:v>
                </c:pt>
                <c:pt idx="1202">
                  <c:v>1.6118494337966078</c:v>
                </c:pt>
                <c:pt idx="1203">
                  <c:v>1.6118494337966078</c:v>
                </c:pt>
                <c:pt idx="1204">
                  <c:v>1.6118494337966078</c:v>
                </c:pt>
                <c:pt idx="1205">
                  <c:v>1.6011261512775525</c:v>
                </c:pt>
                <c:pt idx="1206">
                  <c:v>1.6011261512775525</c:v>
                </c:pt>
                <c:pt idx="1207">
                  <c:v>1.5919936152080529</c:v>
                </c:pt>
                <c:pt idx="1208">
                  <c:v>1.5676107157766563</c:v>
                </c:pt>
                <c:pt idx="1209">
                  <c:v>1.3983130039080376</c:v>
                </c:pt>
                <c:pt idx="1210">
                  <c:v>1.5238339147436395</c:v>
                </c:pt>
                <c:pt idx="1211">
                  <c:v>1.5635455519207495</c:v>
                </c:pt>
                <c:pt idx="1212">
                  <c:v>1.6117428990576799</c:v>
                </c:pt>
                <c:pt idx="1213">
                  <c:v>1.5704405154310146</c:v>
                </c:pt>
                <c:pt idx="1214">
                  <c:v>1.591887080469125</c:v>
                </c:pt>
                <c:pt idx="1215">
                  <c:v>1.6026103629881803</c:v>
                </c:pt>
                <c:pt idx="1216">
                  <c:v>1.6746213959674336</c:v>
                </c:pt>
                <c:pt idx="1217">
                  <c:v>1.6638981134483783</c:v>
                </c:pt>
                <c:pt idx="1218">
                  <c:v>1.7052004970750438</c:v>
                </c:pt>
                <c:pt idx="1219">
                  <c:v>1.6944772145559885</c:v>
                </c:pt>
                <c:pt idx="1220">
                  <c:v>1.6077842699407008</c:v>
                </c:pt>
                <c:pt idx="1221">
                  <c:v>1.6077842699407008</c:v>
                </c:pt>
                <c:pt idx="1222">
                  <c:v>1.6077842699407008</c:v>
                </c:pt>
                <c:pt idx="1223">
                  <c:v>1.6077842699407008</c:v>
                </c:pt>
                <c:pt idx="1224">
                  <c:v>1.7159237795940991</c:v>
                </c:pt>
                <c:pt idx="1225">
                  <c:v>1.7159237795940991</c:v>
                </c:pt>
                <c:pt idx="1226">
                  <c:v>1.7373703446322095</c:v>
                </c:pt>
                <c:pt idx="1227">
                  <c:v>1.7373703446322095</c:v>
                </c:pt>
                <c:pt idx="1228">
                  <c:v>1.7373703446322095</c:v>
                </c:pt>
                <c:pt idx="1229">
                  <c:v>1.7480936271512646</c:v>
                </c:pt>
                <c:pt idx="1230">
                  <c:v>1.7373703446322095</c:v>
                </c:pt>
                <c:pt idx="1231">
                  <c:v>1.7373703446322095</c:v>
                </c:pt>
                <c:pt idx="1232">
                  <c:v>1.7266470621131542</c:v>
                </c:pt>
                <c:pt idx="1233">
                  <c:v>1.7266470621131542</c:v>
                </c:pt>
                <c:pt idx="1234">
                  <c:v>1.7052004970750438</c:v>
                </c:pt>
                <c:pt idx="1235">
                  <c:v>1.6638981134483783</c:v>
                </c:pt>
                <c:pt idx="1236">
                  <c:v>1.653174830929323</c:v>
                </c:pt>
                <c:pt idx="1237">
                  <c:v>1.6944772145559885</c:v>
                </c:pt>
                <c:pt idx="1238">
                  <c:v>1.653174830929323</c:v>
                </c:pt>
                <c:pt idx="1239">
                  <c:v>1.6944772145559885</c:v>
                </c:pt>
                <c:pt idx="1240">
                  <c:v>1.7052004970750438</c:v>
                </c:pt>
                <c:pt idx="1241">
                  <c:v>1.6853446784864889</c:v>
                </c:pt>
                <c:pt idx="1242">
                  <c:v>1.7052004970750438</c:v>
                </c:pt>
                <c:pt idx="1243">
                  <c:v>1.7159237795940991</c:v>
                </c:pt>
                <c:pt idx="1244">
                  <c:v>1.7067912435245993</c:v>
                </c:pt>
                <c:pt idx="1245">
                  <c:v>1.7175145260436546</c:v>
                </c:pt>
                <c:pt idx="1246">
                  <c:v>1.5308354129928323</c:v>
                </c:pt>
                <c:pt idx="1247">
                  <c:v>1.480400493296667</c:v>
                </c:pt>
                <c:pt idx="1248">
                  <c:v>1.4911237758157223</c:v>
                </c:pt>
                <c:pt idx="1249">
                  <c:v>1.5018470583347776</c:v>
                </c:pt>
                <c:pt idx="1250">
                  <c:v>1.5232936233728882</c:v>
                </c:pt>
                <c:pt idx="1251">
                  <c:v>1.5951751081071637</c:v>
                </c:pt>
                <c:pt idx="1252">
                  <c:v>1.5844518255881086</c:v>
                </c:pt>
                <c:pt idx="1253">
                  <c:v>1.6241634627652186</c:v>
                </c:pt>
                <c:pt idx="1254">
                  <c:v>1.6027168977271082</c:v>
                </c:pt>
                <c:pt idx="1255">
                  <c:v>1.5812703326889976</c:v>
                </c:pt>
                <c:pt idx="1256">
                  <c:v>1.5812703326889976</c:v>
                </c:pt>
                <c:pt idx="1257">
                  <c:v>1.5267702491369255</c:v>
                </c:pt>
                <c:pt idx="1258">
                  <c:v>1.5160469666178702</c:v>
                </c:pt>
                <c:pt idx="1259">
                  <c:v>1.5557586037949802</c:v>
                </c:pt>
                <c:pt idx="1260">
                  <c:v>1.3964770989526571</c:v>
                </c:pt>
                <c:pt idx="1261">
                  <c:v>1.5450353212759249</c:v>
                </c:pt>
                <c:pt idx="1262">
                  <c:v>1.5450353212759249</c:v>
                </c:pt>
                <c:pt idx="1263">
                  <c:v>1.6746213959674336</c:v>
                </c:pt>
                <c:pt idx="1264">
                  <c:v>1.6853446784864889</c:v>
                </c:pt>
                <c:pt idx="1265">
                  <c:v>1.5367864561632212</c:v>
                </c:pt>
                <c:pt idx="1266">
                  <c:v>1.5475097386822765</c:v>
                </c:pt>
                <c:pt idx="1267">
                  <c:v>1.5383772026127767</c:v>
                </c:pt>
                <c:pt idx="1268">
                  <c:v>1.5276539200937216</c:v>
                </c:pt>
                <c:pt idx="1269">
                  <c:v>1.5367864561632212</c:v>
                </c:pt>
                <c:pt idx="1270">
                  <c:v>1.5475097386822765</c:v>
                </c:pt>
                <c:pt idx="1271">
                  <c:v>1.6050847803945318</c:v>
                </c:pt>
                <c:pt idx="1272">
                  <c:v>1.5943614978754765</c:v>
                </c:pt>
                <c:pt idx="1273">
                  <c:v>1.5165289699708122</c:v>
                </c:pt>
                <c:pt idx="1274">
                  <c:v>1.6173988093631426</c:v>
                </c:pt>
                <c:pt idx="1275">
                  <c:v>1.6066755268440873</c:v>
                </c:pt>
                <c:pt idx="1276">
                  <c:v>1.5272522524898673</c:v>
                </c:pt>
                <c:pt idx="1277">
                  <c:v>1.5959522443250322</c:v>
                </c:pt>
                <c:pt idx="1278">
                  <c:v>1.6265313454326422</c:v>
                </c:pt>
                <c:pt idx="1279">
                  <c:v>1.5852289618059769</c:v>
                </c:pt>
                <c:pt idx="1280">
                  <c:v>1.7627755387872992</c:v>
                </c:pt>
                <c:pt idx="1281">
                  <c:v>1.7925592666701318</c:v>
                </c:pt>
                <c:pt idx="1282">
                  <c:v>1.8330662770720194</c:v>
                </c:pt>
                <c:pt idx="1283">
                  <c:v>1.8330662770720194</c:v>
                </c:pt>
                <c:pt idx="1284">
                  <c:v>1.7520522562682439</c:v>
                </c:pt>
                <c:pt idx="1285">
                  <c:v>1.7413289737491886</c:v>
                </c:pt>
                <c:pt idx="1286">
                  <c:v>1.7306056912301333</c:v>
                </c:pt>
                <c:pt idx="1287">
                  <c:v>1.7107498726415784</c:v>
                </c:pt>
                <c:pt idx="1288">
                  <c:v>1.732196437679689</c:v>
                </c:pt>
                <c:pt idx="1289">
                  <c:v>1.7429197201987443</c:v>
                </c:pt>
                <c:pt idx="1290">
                  <c:v>1.6849430108826349</c:v>
                </c:pt>
                <c:pt idx="1291">
                  <c:v>1.7063895759207452</c:v>
                </c:pt>
                <c:pt idx="1292">
                  <c:v>1.7385594234779109</c:v>
                </c:pt>
                <c:pt idx="1293">
                  <c:v>1.7600059885160215</c:v>
                </c:pt>
                <c:pt idx="1294">
                  <c:v>1.7707292710350766</c:v>
                </c:pt>
                <c:pt idx="1295">
                  <c:v>1.6237617951613643</c:v>
                </c:pt>
                <c:pt idx="1296">
                  <c:v>1.6344850776804196</c:v>
                </c:pt>
                <c:pt idx="1297">
                  <c:v>1.6452083601994749</c:v>
                </c:pt>
                <c:pt idx="1298">
                  <c:v>1.7353549170727502</c:v>
                </c:pt>
                <c:pt idx="1299">
                  <c:v>1.7246316345536949</c:v>
                </c:pt>
                <c:pt idx="1300">
                  <c:v>1.7353549170727502</c:v>
                </c:pt>
                <c:pt idx="1301">
                  <c:v>1.7460781995918055</c:v>
                </c:pt>
                <c:pt idx="1302">
                  <c:v>1.7353549170727502</c:v>
                </c:pt>
                <c:pt idx="1303">
                  <c:v>1.7353549170727502</c:v>
                </c:pt>
                <c:pt idx="1304">
                  <c:v>1.5238109012375896</c:v>
                </c:pt>
                <c:pt idx="1305">
                  <c:v>1.6600550945922465</c:v>
                </c:pt>
                <c:pt idx="1306">
                  <c:v>1.6600550945922465</c:v>
                </c:pt>
                <c:pt idx="1307">
                  <c:v>1.6493318120731912</c:v>
                </c:pt>
                <c:pt idx="1308">
                  <c:v>1.6386085295541362</c:v>
                </c:pt>
                <c:pt idx="1309">
                  <c:v>1.6278852470350809</c:v>
                </c:pt>
                <c:pt idx="1310">
                  <c:v>1.6477410656236358</c:v>
                </c:pt>
                <c:pt idx="1311">
                  <c:v>1.6092264692751577</c:v>
                </c:pt>
                <c:pt idx="1312">
                  <c:v>1.619949751794213</c:v>
                </c:pt>
                <c:pt idx="1313">
                  <c:v>1.7702060171691754</c:v>
                </c:pt>
                <c:pt idx="1314">
                  <c:v>1.7702060171691754</c:v>
                </c:pt>
                <c:pt idx="1315">
                  <c:v>1.71263097545692</c:v>
                </c:pt>
                <c:pt idx="1316">
                  <c:v>1.6440192813537735</c:v>
                </c:pt>
                <c:pt idx="1317">
                  <c:v>1.7035867371194384</c:v>
                </c:pt>
                <c:pt idx="1318">
                  <c:v>1.7718850613507491</c:v>
                </c:pt>
                <c:pt idx="1319">
                  <c:v>1.8115966985278591</c:v>
                </c:pt>
                <c:pt idx="1320">
                  <c:v>1.7718850613507491</c:v>
                </c:pt>
                <c:pt idx="1321">
                  <c:v>1.7421013334679167</c:v>
                </c:pt>
                <c:pt idx="1322">
                  <c:v>1.7421013334679167</c:v>
                </c:pt>
                <c:pt idx="1323">
                  <c:v>1.7123176055850842</c:v>
                </c:pt>
                <c:pt idx="1324">
                  <c:v>1.7123176055850842</c:v>
                </c:pt>
                <c:pt idx="1325">
                  <c:v>1.6924617869965293</c:v>
                </c:pt>
                <c:pt idx="1326">
                  <c:v>1.7123176055850842</c:v>
                </c:pt>
                <c:pt idx="1327">
                  <c:v>1.6602919394393636</c:v>
                </c:pt>
                <c:pt idx="1328">
                  <c:v>1.6262945005855252</c:v>
                </c:pt>
                <c:pt idx="1329">
                  <c:v>1.5579961763542145</c:v>
                </c:pt>
                <c:pt idx="1330">
                  <c:v>1.5687194588732698</c:v>
                </c:pt>
                <c:pt idx="1331">
                  <c:v>1.5365496113161041</c:v>
                </c:pt>
                <c:pt idx="1332">
                  <c:v>1.4738006626513283</c:v>
                </c:pt>
                <c:pt idx="1333">
                  <c:v>1.3836541057780529</c:v>
                </c:pt>
                <c:pt idx="1334">
                  <c:v>1.3836541057780529</c:v>
                </c:pt>
                <c:pt idx="1335">
                  <c:v>1.4340890254742182</c:v>
                </c:pt>
                <c:pt idx="1336">
                  <c:v>1.4158239533352188</c:v>
                </c:pt>
                <c:pt idx="1337">
                  <c:v>1.4372705183733292</c:v>
                </c:pt>
                <c:pt idx="1338">
                  <c:v>1.6488145342084897</c:v>
                </c:pt>
                <c:pt idx="1339">
                  <c:v>1.659537816727545</c:v>
                </c:pt>
                <c:pt idx="1340">
                  <c:v>1.659537816727545</c:v>
                </c:pt>
                <c:pt idx="1341">
                  <c:v>1.5018470583347776</c:v>
                </c:pt>
                <c:pt idx="1342">
                  <c:v>1.5232936233728882</c:v>
                </c:pt>
                <c:pt idx="1343">
                  <c:v>1.5554634709300537</c:v>
                </c:pt>
                <c:pt idx="1344">
                  <c:v>1.6344850776804196</c:v>
                </c:pt>
                <c:pt idx="1345">
                  <c:v>1.5769100359681643</c:v>
                </c:pt>
                <c:pt idx="1346">
                  <c:v>1.5876333184872196</c:v>
                </c:pt>
                <c:pt idx="1347">
                  <c:v>1.5876333184872196</c:v>
                </c:pt>
                <c:pt idx="1348">
                  <c:v>1.5876333184872196</c:v>
                </c:pt>
                <c:pt idx="1349">
                  <c:v>1.6670565928414396</c:v>
                </c:pt>
                <c:pt idx="1350">
                  <c:v>1.6166216731452743</c:v>
                </c:pt>
                <c:pt idx="1351">
                  <c:v>1.6237617951613643</c:v>
                </c:pt>
                <c:pt idx="1352">
                  <c:v>1.4197595689461482</c:v>
                </c:pt>
                <c:pt idx="1353">
                  <c:v>1.5452804797817499</c:v>
                </c:pt>
                <c:pt idx="1354">
                  <c:v>1.5131106322245842</c:v>
                </c:pt>
                <c:pt idx="1355">
                  <c:v>1.4519524300093636</c:v>
                </c:pt>
                <c:pt idx="1356">
                  <c:v>1.3622075407399423</c:v>
                </c:pt>
                <c:pt idx="1357">
                  <c:v>1.3407609757018319</c:v>
                </c:pt>
                <c:pt idx="1358">
                  <c:v>1.3407609757018319</c:v>
                </c:pt>
                <c:pt idx="1359">
                  <c:v>1.3729308232589976</c:v>
                </c:pt>
                <c:pt idx="1360">
                  <c:v>1.4340890254742182</c:v>
                </c:pt>
                <c:pt idx="1361">
                  <c:v>1.5267702491369255</c:v>
                </c:pt>
                <c:pt idx="1362">
                  <c:v>1.6778028888665446</c:v>
                </c:pt>
                <c:pt idx="1363">
                  <c:v>1.4986655654356666</c:v>
                </c:pt>
                <c:pt idx="1364">
                  <c:v>1.480400493296667</c:v>
                </c:pt>
                <c:pt idx="1365">
                  <c:v>1.4911237758157223</c:v>
                </c:pt>
                <c:pt idx="1366">
                  <c:v>1.5232936233728882</c:v>
                </c:pt>
                <c:pt idx="1367">
                  <c:v>1.5340169058919433</c:v>
                </c:pt>
                <c:pt idx="1368">
                  <c:v>1.5522819780309429</c:v>
                </c:pt>
                <c:pt idx="1369">
                  <c:v>1.6134401802461633</c:v>
                </c:pt>
                <c:pt idx="1370">
                  <c:v>1.5737285430690533</c:v>
                </c:pt>
                <c:pt idx="1371">
                  <c:v>1.5737285430690533</c:v>
                </c:pt>
                <c:pt idx="1372">
                  <c:v>1.5951751081071637</c:v>
                </c:pt>
                <c:pt idx="1373">
                  <c:v>1.5951751081071637</c:v>
                </c:pt>
                <c:pt idx="1374">
                  <c:v>1.5769100359681643</c:v>
                </c:pt>
                <c:pt idx="1375">
                  <c:v>1.5447401884109986</c:v>
                </c:pt>
                <c:pt idx="1376">
                  <c:v>1.6809843817656556</c:v>
                </c:pt>
                <c:pt idx="1377">
                  <c:v>1.5162921251236949</c:v>
                </c:pt>
                <c:pt idx="1378">
                  <c:v>1.4841222775665295</c:v>
                </c:pt>
                <c:pt idx="1379">
                  <c:v>1.4809407846674183</c:v>
                </c:pt>
                <c:pt idx="1380">
                  <c:v>1.4777592917683076</c:v>
                </c:pt>
                <c:pt idx="1381">
                  <c:v>1.4058778070340316</c:v>
                </c:pt>
                <c:pt idx="1382">
                  <c:v>1.4348661616920864</c:v>
                </c:pt>
                <c:pt idx="1383">
                  <c:v>1.456312726730197</c:v>
                </c:pt>
                <c:pt idx="1384">
                  <c:v>1.4884825742873626</c:v>
                </c:pt>
                <c:pt idx="1385">
                  <c:v>1.653174830929323</c:v>
                </c:pt>
                <c:pt idx="1386">
                  <c:v>1.6638981134483783</c:v>
                </c:pt>
                <c:pt idx="1387">
                  <c:v>1.6746213959674336</c:v>
                </c:pt>
                <c:pt idx="1388">
                  <c:v>1.6853446784864889</c:v>
                </c:pt>
                <c:pt idx="1389">
                  <c:v>1.6746213959674336</c:v>
                </c:pt>
                <c:pt idx="1390">
                  <c:v>1.5383772026127767</c:v>
                </c:pt>
                <c:pt idx="1391">
                  <c:v>1.559823767650887</c:v>
                </c:pt>
                <c:pt idx="1392">
                  <c:v>1.559823767650887</c:v>
                </c:pt>
                <c:pt idx="1393">
                  <c:v>1.5812703326889976</c:v>
                </c:pt>
                <c:pt idx="1394">
                  <c:v>1.5812703326889976</c:v>
                </c:pt>
                <c:pt idx="1395">
                  <c:v>1.5904028687584972</c:v>
                </c:pt>
                <c:pt idx="1396">
                  <c:v>1.5904028687584972</c:v>
                </c:pt>
                <c:pt idx="1397">
                  <c:v>1.5689563037203869</c:v>
                </c:pt>
                <c:pt idx="1398">
                  <c:v>1.577293466565109</c:v>
                </c:pt>
                <c:pt idx="1399">
                  <c:v>1.5665701840460537</c:v>
                </c:pt>
                <c:pt idx="1400">
                  <c:v>1.7052004970750438</c:v>
                </c:pt>
                <c:pt idx="1401">
                  <c:v>1.7052004970750438</c:v>
                </c:pt>
                <c:pt idx="1402">
                  <c:v>1.5153398911251106</c:v>
                </c:pt>
                <c:pt idx="1403">
                  <c:v>1.2823493102518397</c:v>
                </c:pt>
                <c:pt idx="1404">
                  <c:v>1.3527885956516583</c:v>
                </c:pt>
                <c:pt idx="1405">
                  <c:v>1.3527885956516583</c:v>
                </c:pt>
                <c:pt idx="1406">
                  <c:v>1.3428606863573809</c:v>
                </c:pt>
                <c:pt idx="1407">
                  <c:v>1.5104793540444259</c:v>
                </c:pt>
                <c:pt idx="1408">
                  <c:v>1.4517072715035386</c:v>
                </c:pt>
                <c:pt idx="1409">
                  <c:v>1.4219235436207063</c:v>
                </c:pt>
                <c:pt idx="1410">
                  <c:v>1.4119956343264286</c:v>
                </c:pt>
                <c:pt idx="1411">
                  <c:v>1.4119956343264286</c:v>
                </c:pt>
                <c:pt idx="1412">
                  <c:v>1.433442199364539</c:v>
                </c:pt>
                <c:pt idx="1413">
                  <c:v>1.5844748390941583</c:v>
                </c:pt>
                <c:pt idx="1414">
                  <c:v>1.551509618312215</c:v>
                </c:pt>
                <c:pt idx="1415">
                  <c:v>1.5630282740560477</c:v>
                </c:pt>
                <c:pt idx="1416">
                  <c:v>1.6341143855655458</c:v>
                </c:pt>
                <c:pt idx="1417">
                  <c:v>1.6448376680846011</c:v>
                </c:pt>
                <c:pt idx="1418">
                  <c:v>1.6853446784864889</c:v>
                </c:pt>
                <c:pt idx="1419">
                  <c:v>1.6563563238284342</c:v>
                </c:pt>
                <c:pt idx="1420">
                  <c:v>1.6380912516894346</c:v>
                </c:pt>
                <c:pt idx="1421">
                  <c:v>1.6488145342084897</c:v>
                </c:pt>
                <c:pt idx="1422">
                  <c:v>1.659537816727545</c:v>
                </c:pt>
                <c:pt idx="1423">
                  <c:v>1.659537816727545</c:v>
                </c:pt>
                <c:pt idx="1424">
                  <c:v>1.7381657178569871</c:v>
                </c:pt>
                <c:pt idx="1425">
                  <c:v>1.5772051688330906</c:v>
                </c:pt>
                <c:pt idx="1426">
                  <c:v>1.5664818863140355</c:v>
                </c:pt>
                <c:pt idx="1427">
                  <c:v>1.5772051688330906</c:v>
                </c:pt>
                <c:pt idx="1428">
                  <c:v>1.5158984195027714</c:v>
                </c:pt>
                <c:pt idx="1429">
                  <c:v>1.6177121792349782</c:v>
                </c:pt>
                <c:pt idx="1430">
                  <c:v>1.7373703446322095</c:v>
                </c:pt>
                <c:pt idx="1431">
                  <c:v>1.7175145260436546</c:v>
                </c:pt>
                <c:pt idx="1432">
                  <c:v>1.7282378085627097</c:v>
                </c:pt>
                <c:pt idx="1433">
                  <c:v>1.738961091081765</c:v>
                </c:pt>
                <c:pt idx="1434">
                  <c:v>1.738961091081765</c:v>
                </c:pt>
                <c:pt idx="1435">
                  <c:v>1.7695401921893752</c:v>
                </c:pt>
                <c:pt idx="1436">
                  <c:v>1.7802634747084305</c:v>
                </c:pt>
                <c:pt idx="1437">
                  <c:v>1.5125703408538329</c:v>
                </c:pt>
                <c:pt idx="1438">
                  <c:v>1.6118494337966078</c:v>
                </c:pt>
                <c:pt idx="1439">
                  <c:v>1.6225727163156631</c:v>
                </c:pt>
                <c:pt idx="1440">
                  <c:v>1.6332959988347182</c:v>
                </c:pt>
                <c:pt idx="1441">
                  <c:v>1.6440192813537735</c:v>
                </c:pt>
                <c:pt idx="1442">
                  <c:v>1.6440192813537735</c:v>
                </c:pt>
                <c:pt idx="1443">
                  <c:v>1.6654658463918839</c:v>
                </c:pt>
                <c:pt idx="1444">
                  <c:v>1.6654658463918839</c:v>
                </c:pt>
                <c:pt idx="1445">
                  <c:v>1.6761891289109392</c:v>
                </c:pt>
                <c:pt idx="1446">
                  <c:v>1.8930456754655176</c:v>
                </c:pt>
                <c:pt idx="1447">
                  <c:v>1.871599110427407</c:v>
                </c:pt>
                <c:pt idx="1448">
                  <c:v>1.8501525453892966</c:v>
                </c:pt>
                <c:pt idx="1449">
                  <c:v>1.5198752856266602</c:v>
                </c:pt>
                <c:pt idx="1450">
                  <c:v>1.5166937927275492</c:v>
                </c:pt>
                <c:pt idx="1451">
                  <c:v>1.5059705102084939</c:v>
                </c:pt>
                <c:pt idx="1452">
                  <c:v>1.4555355905123288</c:v>
                </c:pt>
                <c:pt idx="1453">
                  <c:v>1.3943773882971082</c:v>
                </c:pt>
                <c:pt idx="1454">
                  <c:v>1.3943773882971082</c:v>
                </c:pt>
                <c:pt idx="1455">
                  <c:v>1.4845239451703836</c:v>
                </c:pt>
                <c:pt idx="1456">
                  <c:v>1.4952472276894389</c:v>
                </c:pt>
                <c:pt idx="1457">
                  <c:v>1.6077842699407008</c:v>
                </c:pt>
                <c:pt idx="1458">
                  <c:v>1.6776733406215669</c:v>
                </c:pt>
                <c:pt idx="1459">
                  <c:v>1.6776733406215669</c:v>
                </c:pt>
                <c:pt idx="1460">
                  <c:v>1.7082524417291771</c:v>
                </c:pt>
                <c:pt idx="1461">
                  <c:v>1.8485617989397412</c:v>
                </c:pt>
                <c:pt idx="1462">
                  <c:v>1.8592850814587965</c:v>
                </c:pt>
                <c:pt idx="1463">
                  <c:v>1.6908710405469738</c:v>
                </c:pt>
                <c:pt idx="1464">
                  <c:v>1.7015943230660289</c:v>
                </c:pt>
                <c:pt idx="1465">
                  <c:v>1.7015943230660289</c:v>
                </c:pt>
                <c:pt idx="1466">
                  <c:v>1.7123176055850842</c:v>
                </c:pt>
                <c:pt idx="1467">
                  <c:v>1.7123176055850842</c:v>
                </c:pt>
                <c:pt idx="1468">
                  <c:v>1.7123176055850842</c:v>
                </c:pt>
                <c:pt idx="1469">
                  <c:v>1.7123176055850842</c:v>
                </c:pt>
                <c:pt idx="1470">
                  <c:v>1.7123176055850842</c:v>
                </c:pt>
                <c:pt idx="1471">
                  <c:v>1.7123176055850842</c:v>
                </c:pt>
                <c:pt idx="1472">
                  <c:v>1.5007735897499235</c:v>
                </c:pt>
                <c:pt idx="1473">
                  <c:v>1.4217519829995577</c:v>
                </c:pt>
                <c:pt idx="1474">
                  <c:v>1.4217519829995577</c:v>
                </c:pt>
                <c:pt idx="1475">
                  <c:v>1.5794427413923251</c:v>
                </c:pt>
                <c:pt idx="1476">
                  <c:v>1.5687194588732698</c:v>
                </c:pt>
                <c:pt idx="1477">
                  <c:v>1.5687194588732698</c:v>
                </c:pt>
                <c:pt idx="1478">
                  <c:v>1.5687194588732698</c:v>
                </c:pt>
                <c:pt idx="1479">
                  <c:v>1.5687194588732698</c:v>
                </c:pt>
                <c:pt idx="1480">
                  <c:v>1.5687194588732698</c:v>
                </c:pt>
                <c:pt idx="1481">
                  <c:v>1.6399541174978665</c:v>
                </c:pt>
                <c:pt idx="1482">
                  <c:v>1.6399541174978665</c:v>
                </c:pt>
                <c:pt idx="1483">
                  <c:v>1.5794427413923251</c:v>
                </c:pt>
                <c:pt idx="1484">
                  <c:v>1.5901660239113804</c:v>
                </c:pt>
                <c:pt idx="1485">
                  <c:v>1.5513380576910665</c:v>
                </c:pt>
                <c:pt idx="1486">
                  <c:v>1.6225727163156631</c:v>
                </c:pt>
                <c:pt idx="1487">
                  <c:v>1.6225727163156631</c:v>
                </c:pt>
                <c:pt idx="1488">
                  <c:v>1.6225727163156631</c:v>
                </c:pt>
                <c:pt idx="1489">
                  <c:v>1.6332959988347182</c:v>
                </c:pt>
                <c:pt idx="1490">
                  <c:v>1.6332959988347182</c:v>
                </c:pt>
                <c:pt idx="1491">
                  <c:v>1.6332959988347182</c:v>
                </c:pt>
                <c:pt idx="1492">
                  <c:v>1.6745983824613835</c:v>
                </c:pt>
                <c:pt idx="1493">
                  <c:v>1.6845262917556612</c:v>
                </c:pt>
                <c:pt idx="1494">
                  <c:v>1.6745983824613835</c:v>
                </c:pt>
                <c:pt idx="1495">
                  <c:v>1.7536199892117494</c:v>
                </c:pt>
                <c:pt idx="1496">
                  <c:v>1.6410829469604875</c:v>
                </c:pt>
                <c:pt idx="1497">
                  <c:v>1.630673034313268</c:v>
                </c:pt>
                <c:pt idx="1498">
                  <c:v>1.6497334796770453</c:v>
                </c:pt>
                <c:pt idx="1499">
                  <c:v>1.619949751794213</c:v>
                </c:pt>
                <c:pt idx="1500">
                  <c:v>1.6679985518160447</c:v>
                </c:pt>
                <c:pt idx="1501">
                  <c:v>1.5985031867561024</c:v>
                </c:pt>
                <c:pt idx="1502">
                  <c:v>1.5985031867561024</c:v>
                </c:pt>
                <c:pt idx="1503">
                  <c:v>1.5687194588732698</c:v>
                </c:pt>
                <c:pt idx="1504">
                  <c:v>1.5885752774618247</c:v>
                </c:pt>
                <c:pt idx="1505">
                  <c:v>1.5687194588732698</c:v>
                </c:pt>
                <c:pt idx="1506">
                  <c:v>1.7695401921893752</c:v>
                </c:pt>
                <c:pt idx="1507">
                  <c:v>1.7695401921893752</c:v>
                </c:pt>
                <c:pt idx="1508">
                  <c:v>1.8017100397465409</c:v>
                </c:pt>
                <c:pt idx="1509">
                  <c:v>1.8124333222655962</c:v>
                </c:pt>
                <c:pt idx="1510">
                  <c:v>1.7230408881041392</c:v>
                </c:pt>
                <c:pt idx="1511">
                  <c:v>1.7230408881041392</c:v>
                </c:pt>
                <c:pt idx="1512">
                  <c:v>1.7230408881041392</c:v>
                </c:pt>
                <c:pt idx="1513">
                  <c:v>1.7230408881041392</c:v>
                </c:pt>
                <c:pt idx="1514">
                  <c:v>1.7230408881041392</c:v>
                </c:pt>
                <c:pt idx="1515">
                  <c:v>1.7230408881041392</c:v>
                </c:pt>
                <c:pt idx="1516">
                  <c:v>1.7230408881041392</c:v>
                </c:pt>
                <c:pt idx="1517">
                  <c:v>1.7230408881041392</c:v>
                </c:pt>
                <c:pt idx="1518">
                  <c:v>1.7123176055850842</c:v>
                </c:pt>
                <c:pt idx="1519">
                  <c:v>1.7123176055850842</c:v>
                </c:pt>
                <c:pt idx="1520">
                  <c:v>1.5114968722689788</c:v>
                </c:pt>
                <c:pt idx="1521">
                  <c:v>1.6116125889494908</c:v>
                </c:pt>
                <c:pt idx="1522">
                  <c:v>1.630673034313268</c:v>
                </c:pt>
                <c:pt idx="1523">
                  <c:v>1.619949751794213</c:v>
                </c:pt>
                <c:pt idx="1524">
                  <c:v>1.630673034313268</c:v>
                </c:pt>
                <c:pt idx="1525">
                  <c:v>1.619949751794213</c:v>
                </c:pt>
                <c:pt idx="1526">
                  <c:v>1.6092264692751577</c:v>
                </c:pt>
                <c:pt idx="1527">
                  <c:v>1.5901660239113804</c:v>
                </c:pt>
                <c:pt idx="1528">
                  <c:v>1.5901660239113804</c:v>
                </c:pt>
                <c:pt idx="1529">
                  <c:v>1.6911844104188096</c:v>
                </c:pt>
                <c:pt idx="1530">
                  <c:v>1.6614006825359771</c:v>
                </c:pt>
                <c:pt idx="1531">
                  <c:v>1.6911844104188096</c:v>
                </c:pt>
                <c:pt idx="1532">
                  <c:v>1.6614006825359771</c:v>
                </c:pt>
                <c:pt idx="1533">
                  <c:v>1.8017100397465409</c:v>
                </c:pt>
                <c:pt idx="1534">
                  <c:v>1.6332959988347182</c:v>
                </c:pt>
                <c:pt idx="1535">
                  <c:v>1.6634734323384743</c:v>
                </c:pt>
                <c:pt idx="1536">
                  <c:v>1.6741967148575296</c:v>
                </c:pt>
                <c:pt idx="1537">
                  <c:v>1.7031850695155843</c:v>
                </c:pt>
                <c:pt idx="1538">
                  <c:v>1.7031850695155843</c:v>
                </c:pt>
                <c:pt idx="1539">
                  <c:v>1.7031850695155843</c:v>
                </c:pt>
                <c:pt idx="1540">
                  <c:v>1.6237617951613643</c:v>
                </c:pt>
                <c:pt idx="1541">
                  <c:v>1.6634734323384743</c:v>
                </c:pt>
                <c:pt idx="1542">
                  <c:v>1.7031850695155843</c:v>
                </c:pt>
                <c:pt idx="1543">
                  <c:v>1.7023896962908067</c:v>
                </c:pt>
                <c:pt idx="1544">
                  <c:v>1.5699968354509897</c:v>
                </c:pt>
                <c:pt idx="1545">
                  <c:v>1.6378131563293583</c:v>
                </c:pt>
                <c:pt idx="1546">
                  <c:v>1.5381403577656596</c:v>
                </c:pt>
                <c:pt idx="1547">
                  <c:v>1.4877054380694943</c:v>
                </c:pt>
                <c:pt idx="1548">
                  <c:v>1.4769821555504392</c:v>
                </c:pt>
                <c:pt idx="1549">
                  <c:v>1.4662588730313839</c:v>
                </c:pt>
                <c:pt idx="1550">
                  <c:v>1.5166937927275492</c:v>
                </c:pt>
                <c:pt idx="1551">
                  <c:v>1.5274170752466043</c:v>
                </c:pt>
                <c:pt idx="1552">
                  <c:v>1.6891729974952789</c:v>
                </c:pt>
                <c:pt idx="1553">
                  <c:v>1.6601846428372242</c:v>
                </c:pt>
                <c:pt idx="1554">
                  <c:v>1.742142583980876</c:v>
                </c:pt>
                <c:pt idx="1555">
                  <c:v>1.6419195706982246</c:v>
                </c:pt>
                <c:pt idx="1556">
                  <c:v>1.7320661275714997</c:v>
                </c:pt>
                <c:pt idx="1557">
                  <c:v>1.7320661275714997</c:v>
                </c:pt>
                <c:pt idx="1558">
                  <c:v>1.8124333222655962</c:v>
                </c:pt>
                <c:pt idx="1559">
                  <c:v>1.8338798873037065</c:v>
                </c:pt>
              </c:numCache>
            </c:numRef>
          </c:xVal>
          <c:yVal>
            <c:numRef>
              <c:f>'mult.lin.reg (2)'!$AD$31:$AD$1590</c:f>
              <c:numCache>
                <c:formatCode>General</c:formatCode>
                <c:ptCount val="1560"/>
                <c:pt idx="0">
                  <c:v>0.50825829532549394</c:v>
                </c:pt>
                <c:pt idx="1">
                  <c:v>0.98840247673693882</c:v>
                </c:pt>
                <c:pt idx="2">
                  <c:v>-1.1597523263061182E-2</c:v>
                </c:pt>
                <c:pt idx="3">
                  <c:v>-1.1597523263061182E-2</c:v>
                </c:pt>
                <c:pt idx="4">
                  <c:v>-0.311597523263061</c:v>
                </c:pt>
                <c:pt idx="5">
                  <c:v>7.7679194217883607E-2</c:v>
                </c:pt>
                <c:pt idx="6">
                  <c:v>1.1776791942178837</c:v>
                </c:pt>
                <c:pt idx="7">
                  <c:v>0.55861874885410634</c:v>
                </c:pt>
                <c:pt idx="8">
                  <c:v>0.97948142542322847</c:v>
                </c:pt>
                <c:pt idx="9">
                  <c:v>0.75885559370122357</c:v>
                </c:pt>
                <c:pt idx="10">
                  <c:v>-0.14114440629877656</c:v>
                </c:pt>
                <c:pt idx="11">
                  <c:v>-0.14114440629877656</c:v>
                </c:pt>
                <c:pt idx="12">
                  <c:v>-0.24114440629877643</c:v>
                </c:pt>
                <c:pt idx="13">
                  <c:v>-0.28991411337783357</c:v>
                </c:pt>
                <c:pt idx="14">
                  <c:v>1.0085886622166251E-2</c:v>
                </c:pt>
                <c:pt idx="15">
                  <c:v>-0.37919083085877836</c:v>
                </c:pt>
                <c:pt idx="16">
                  <c:v>-0.37919083085877825</c:v>
                </c:pt>
                <c:pt idx="17">
                  <c:v>-0.45042548948337491</c:v>
                </c:pt>
                <c:pt idx="18">
                  <c:v>0.91998843582511625</c:v>
                </c:pt>
                <c:pt idx="19">
                  <c:v>-0.38001156417488358</c:v>
                </c:pt>
                <c:pt idx="20">
                  <c:v>-2.232080578211626E-2</c:v>
                </c:pt>
                <c:pt idx="21">
                  <c:v>0.24789546633505122</c:v>
                </c:pt>
                <c:pt idx="22">
                  <c:v>-0.23304408830117129</c:v>
                </c:pt>
                <c:pt idx="23">
                  <c:v>-0.33304408830117138</c:v>
                </c:pt>
                <c:pt idx="24">
                  <c:v>-0.33304408830117138</c:v>
                </c:pt>
                <c:pt idx="25">
                  <c:v>-0.53304408830117134</c:v>
                </c:pt>
                <c:pt idx="26">
                  <c:v>-0.53304408830117134</c:v>
                </c:pt>
                <c:pt idx="27">
                  <c:v>0.3669559116988288</c:v>
                </c:pt>
                <c:pt idx="28">
                  <c:v>-0.63304408830117143</c:v>
                </c:pt>
                <c:pt idx="29">
                  <c:v>-0.7239115522316717</c:v>
                </c:pt>
                <c:pt idx="30">
                  <c:v>-0.43376499535839641</c:v>
                </c:pt>
                <c:pt idx="31">
                  <c:v>1.887681569679714</c:v>
                </c:pt>
                <c:pt idx="32">
                  <c:v>3.452258109641162</c:v>
                </c:pt>
                <c:pt idx="33">
                  <c:v>0.48355811780599778</c:v>
                </c:pt>
                <c:pt idx="34">
                  <c:v>1.4951512397173834</c:v>
                </c:pt>
                <c:pt idx="35">
                  <c:v>-8.3402195244506316E-2</c:v>
                </c:pt>
                <c:pt idx="36">
                  <c:v>0.2487676523126594</c:v>
                </c:pt>
                <c:pt idx="37">
                  <c:v>0.35949093483171479</c:v>
                </c:pt>
                <c:pt idx="38">
                  <c:v>0.57021421735077005</c:v>
                </c:pt>
                <c:pt idx="39">
                  <c:v>0.65949093483171484</c:v>
                </c:pt>
                <c:pt idx="40">
                  <c:v>1.57021421735077</c:v>
                </c:pt>
                <c:pt idx="41">
                  <c:v>0.32709807399189761</c:v>
                </c:pt>
                <c:pt idx="42">
                  <c:v>0.1653421517432232</c:v>
                </c:pt>
                <c:pt idx="43">
                  <c:v>5.461886922416781E-2</c:v>
                </c:pt>
                <c:pt idx="44">
                  <c:v>-0.19581605047199724</c:v>
                </c:pt>
                <c:pt idx="45">
                  <c:v>0.1934606670089476</c:v>
                </c:pt>
                <c:pt idx="46">
                  <c:v>0.85115142540171496</c:v>
                </c:pt>
                <c:pt idx="47">
                  <c:v>0.25115142540171487</c:v>
                </c:pt>
                <c:pt idx="48">
                  <c:v>1.2404281428826596</c:v>
                </c:pt>
                <c:pt idx="49">
                  <c:v>0.14042814288265948</c:v>
                </c:pt>
                <c:pt idx="50">
                  <c:v>0.12970486036360418</c:v>
                </c:pt>
                <c:pt idx="51">
                  <c:v>-7.0295139636395776E-2</c:v>
                </c:pt>
                <c:pt idx="52">
                  <c:v>-8.1018422155451075E-2</c:v>
                </c:pt>
                <c:pt idx="53">
                  <c:v>-8.1018422155451075E-2</c:v>
                </c:pt>
                <c:pt idx="54">
                  <c:v>1.7297048603636043</c:v>
                </c:pt>
                <c:pt idx="55">
                  <c:v>2.2511514254017149</c:v>
                </c:pt>
                <c:pt idx="56">
                  <c:v>2.0734816613966212</c:v>
                </c:pt>
                <c:pt idx="57">
                  <c:v>1.2983327326164942</c:v>
                </c:pt>
                <c:pt idx="58">
                  <c:v>0.36585392062993671</c:v>
                </c:pt>
                <c:pt idx="59">
                  <c:v>0.53773540536421227</c:v>
                </c:pt>
                <c:pt idx="60">
                  <c:v>0.69802376818710243</c:v>
                </c:pt>
                <c:pt idx="61">
                  <c:v>0.68730048566804713</c:v>
                </c:pt>
                <c:pt idx="62">
                  <c:v>0.84845868788326761</c:v>
                </c:pt>
                <c:pt idx="63">
                  <c:v>0.78730048566804722</c:v>
                </c:pt>
                <c:pt idx="64">
                  <c:v>0.78730048566804722</c:v>
                </c:pt>
                <c:pt idx="65">
                  <c:v>1.6148212809003173</c:v>
                </c:pt>
                <c:pt idx="66">
                  <c:v>0.87257497693377561</c:v>
                </c:pt>
                <c:pt idx="67">
                  <c:v>2.6114167747185548</c:v>
                </c:pt>
                <c:pt idx="68">
                  <c:v>3.3899702096804445</c:v>
                </c:pt>
                <c:pt idx="69">
                  <c:v>1.5478978129203291</c:v>
                </c:pt>
                <c:pt idx="70">
                  <c:v>1.4057746959775581</c:v>
                </c:pt>
                <c:pt idx="71">
                  <c:v>1.5164979784966133</c:v>
                </c:pt>
                <c:pt idx="72">
                  <c:v>0.77418873688938095</c:v>
                </c:pt>
                <c:pt idx="73">
                  <c:v>0.94447947517410102</c:v>
                </c:pt>
                <c:pt idx="74">
                  <c:v>0.32303291013599056</c:v>
                </c:pt>
                <c:pt idx="75">
                  <c:v>0.31230962761693548</c:v>
                </c:pt>
                <c:pt idx="76">
                  <c:v>0.90158634509788027</c:v>
                </c:pt>
                <c:pt idx="77">
                  <c:v>0.36187470792077026</c:v>
                </c:pt>
                <c:pt idx="78">
                  <c:v>0.75115142540171487</c:v>
                </c:pt>
                <c:pt idx="79">
                  <c:v>3.0312956068131607</c:v>
                </c:pt>
                <c:pt idx="80">
                  <c:v>4.5312956068131598</c:v>
                </c:pt>
                <c:pt idx="81">
                  <c:v>0.42057232429410485</c:v>
                </c:pt>
                <c:pt idx="82">
                  <c:v>0.33129560681316006</c:v>
                </c:pt>
                <c:pt idx="83">
                  <c:v>3.1295606813159793E-2</c:v>
                </c:pt>
                <c:pt idx="84">
                  <c:v>0.15556278956404457</c:v>
                </c:pt>
                <c:pt idx="85">
                  <c:v>-5.5160492955010909E-2</c:v>
                </c:pt>
                <c:pt idx="86">
                  <c:v>1.2132535479568118</c:v>
                </c:pt>
                <c:pt idx="87">
                  <c:v>0.33411622452593392</c:v>
                </c:pt>
                <c:pt idx="88">
                  <c:v>0.34324876059543352</c:v>
                </c:pt>
                <c:pt idx="89">
                  <c:v>0.24225573417933211</c:v>
                </c:pt>
                <c:pt idx="90">
                  <c:v>0.14225573417933202</c:v>
                </c:pt>
                <c:pt idx="91">
                  <c:v>-0.1289789244452646</c:v>
                </c:pt>
                <c:pt idx="92">
                  <c:v>-0.15856499913677347</c:v>
                </c:pt>
                <c:pt idx="93">
                  <c:v>-0.39805362303123193</c:v>
                </c:pt>
                <c:pt idx="94">
                  <c:v>0.62339294200687867</c:v>
                </c:pt>
                <c:pt idx="95">
                  <c:v>1.2233929420068788</c:v>
                </c:pt>
                <c:pt idx="96">
                  <c:v>-7.6607057993121508E-2</c:v>
                </c:pt>
                <c:pt idx="97">
                  <c:v>-0.24784171661771803</c:v>
                </c:pt>
                <c:pt idx="98">
                  <c:v>-7.9427675705895373E-2</c:v>
                </c:pt>
                <c:pt idx="99">
                  <c:v>-0.27942767570589533</c:v>
                </c:pt>
                <c:pt idx="100">
                  <c:v>-0.14130678497834093</c:v>
                </c:pt>
                <c:pt idx="101">
                  <c:v>-0.32304171283934136</c:v>
                </c:pt>
                <c:pt idx="102">
                  <c:v>-2.30417128393412E-2</c:v>
                </c:pt>
                <c:pt idx="103">
                  <c:v>3.1876815696797145</c:v>
                </c:pt>
                <c:pt idx="104">
                  <c:v>3.4091281347178239</c:v>
                </c:pt>
                <c:pt idx="105">
                  <c:v>1.0204491372703337</c:v>
                </c:pt>
                <c:pt idx="106">
                  <c:v>-6.8827580210611083E-2</c:v>
                </c:pt>
                <c:pt idx="107">
                  <c:v>7.3481661396621378E-2</c:v>
                </c:pt>
                <c:pt idx="108">
                  <c:v>-0.27414647215123544</c:v>
                </c:pt>
                <c:pt idx="109">
                  <c:v>0.17282100372247666</c:v>
                </c:pt>
                <c:pt idx="110">
                  <c:v>1.3238536434520956</c:v>
                </c:pt>
                <c:pt idx="111">
                  <c:v>0.28160733948555405</c:v>
                </c:pt>
                <c:pt idx="112">
                  <c:v>-0.12969983150248954</c:v>
                </c:pt>
                <c:pt idx="113">
                  <c:v>0.2381303209403447</c:v>
                </c:pt>
                <c:pt idx="114">
                  <c:v>5.9604733831788437E-3</c:v>
                </c:pt>
                <c:pt idx="115">
                  <c:v>-5.7583848506374657E-2</c:v>
                </c:pt>
                <c:pt idx="116">
                  <c:v>-0.22013514397982692</c:v>
                </c:pt>
                <c:pt idx="117">
                  <c:v>0.85841829098206257</c:v>
                </c:pt>
                <c:pt idx="118">
                  <c:v>1.07639741219772</c:v>
                </c:pt>
                <c:pt idx="119">
                  <c:v>-0.84504915284039039</c:v>
                </c:pt>
                <c:pt idx="120">
                  <c:v>-0.90533751566328036</c:v>
                </c:pt>
                <c:pt idx="121">
                  <c:v>-1.0954840725365558</c:v>
                </c:pt>
                <c:pt idx="122">
                  <c:v>-1.1169306375746664</c:v>
                </c:pt>
                <c:pt idx="123">
                  <c:v>0.28306936242533376</c:v>
                </c:pt>
                <c:pt idx="124">
                  <c:v>-1.1475097386822766</c:v>
                </c:pt>
                <c:pt idx="125">
                  <c:v>-1.1276539200937217</c:v>
                </c:pt>
                <c:pt idx="126">
                  <c:v>-1.0986655654356667</c:v>
                </c:pt>
                <c:pt idx="127">
                  <c:v>-1.1169306375746664</c:v>
                </c:pt>
                <c:pt idx="128">
                  <c:v>-0.90191917791705234</c:v>
                </c:pt>
                <c:pt idx="129">
                  <c:v>-0.19873768501794165</c:v>
                </c:pt>
                <c:pt idx="130">
                  <c:v>2.4334321625392246</c:v>
                </c:pt>
                <c:pt idx="131">
                  <c:v>1.5334321625392242</c:v>
                </c:pt>
                <c:pt idx="132">
                  <c:v>3.1656020100963898</c:v>
                </c:pt>
                <c:pt idx="133">
                  <c:v>2.1656020100963898</c:v>
                </c:pt>
                <c:pt idx="134">
                  <c:v>-0.32367470738455495</c:v>
                </c:pt>
                <c:pt idx="135">
                  <c:v>-0.22367470738455486</c:v>
                </c:pt>
                <c:pt idx="136">
                  <c:v>-0.5343979899036102</c:v>
                </c:pt>
                <c:pt idx="137">
                  <c:v>-0.41635593104726198</c:v>
                </c:pt>
                <c:pt idx="138">
                  <c:v>-0.53621174963581697</c:v>
                </c:pt>
                <c:pt idx="139">
                  <c:v>-0.64693503215487191</c:v>
                </c:pt>
                <c:pt idx="140">
                  <c:v>0.51075572623789545</c:v>
                </c:pt>
                <c:pt idx="141">
                  <c:v>-0.51883034845361342</c:v>
                </c:pt>
                <c:pt idx="142">
                  <c:v>-0.81883034845361335</c:v>
                </c:pt>
                <c:pt idx="143">
                  <c:v>1.2811696515463868</c:v>
                </c:pt>
                <c:pt idx="144">
                  <c:v>-0.51883034845361331</c:v>
                </c:pt>
                <c:pt idx="145">
                  <c:v>0.28116965154638662</c:v>
                </c:pt>
                <c:pt idx="146">
                  <c:v>-0.90810706593455803</c:v>
                </c:pt>
                <c:pt idx="147">
                  <c:v>-0.90810706593455803</c:v>
                </c:pt>
                <c:pt idx="148">
                  <c:v>-1.0081070659345581</c:v>
                </c:pt>
                <c:pt idx="149">
                  <c:v>-0.79738378341550287</c:v>
                </c:pt>
                <c:pt idx="150">
                  <c:v>-0.78666050089644779</c:v>
                </c:pt>
                <c:pt idx="151">
                  <c:v>0.41333949910355217</c:v>
                </c:pt>
                <c:pt idx="152">
                  <c:v>2.6356067974577675</c:v>
                </c:pt>
                <c:pt idx="153">
                  <c:v>-0.42208396093499934</c:v>
                </c:pt>
                <c:pt idx="154">
                  <c:v>1.8993626041031115</c:v>
                </c:pt>
                <c:pt idx="155">
                  <c:v>0.29936260410311144</c:v>
                </c:pt>
                <c:pt idx="156">
                  <c:v>1.0208091691412216</c:v>
                </c:pt>
                <c:pt idx="157">
                  <c:v>-7.9190830858778316E-2</c:v>
                </c:pt>
                <c:pt idx="158">
                  <c:v>0.13153245166027672</c:v>
                </c:pt>
                <c:pt idx="159">
                  <c:v>2.8315324516602765</c:v>
                </c:pt>
                <c:pt idx="160">
                  <c:v>2.6315324516602772</c:v>
                </c:pt>
                <c:pt idx="161">
                  <c:v>3.2495745105166245</c:v>
                </c:pt>
                <c:pt idx="162">
                  <c:v>1.7495745105166252</c:v>
                </c:pt>
                <c:pt idx="163">
                  <c:v>2.7406649877297768</c:v>
                </c:pt>
                <c:pt idx="164">
                  <c:v>2.1208091691412214</c:v>
                </c:pt>
                <c:pt idx="165">
                  <c:v>1.2388512279975699</c:v>
                </c:pt>
                <c:pt idx="166">
                  <c:v>1.2072652689093923</c:v>
                </c:pt>
                <c:pt idx="167">
                  <c:v>-3.4580136096626912E-3</c:v>
                </c:pt>
                <c:pt idx="168">
                  <c:v>-0.38201144857155223</c:v>
                </c:pt>
                <c:pt idx="169">
                  <c:v>-8.2011448571552181E-2</c:v>
                </c:pt>
                <c:pt idx="170">
                  <c:v>-9.2734731090607481E-2</c:v>
                </c:pt>
                <c:pt idx="171">
                  <c:v>-0.19273473109060757</c:v>
                </c:pt>
                <c:pt idx="172">
                  <c:v>-0.10345801360966256</c:v>
                </c:pt>
                <c:pt idx="173">
                  <c:v>0.89654198639033744</c:v>
                </c:pt>
                <c:pt idx="174">
                  <c:v>0.3562326291797735</c:v>
                </c:pt>
                <c:pt idx="175">
                  <c:v>3.3669559116988288</c:v>
                </c:pt>
                <c:pt idx="176">
                  <c:v>3.0902791741098365</c:v>
                </c:pt>
                <c:pt idx="177">
                  <c:v>-0.27673024501689236</c:v>
                </c:pt>
                <c:pt idx="178">
                  <c:v>1.5727965363163454E-2</c:v>
                </c:pt>
                <c:pt idx="179">
                  <c:v>-7.3548752117781335E-2</c:v>
                </c:pt>
                <c:pt idx="180">
                  <c:v>-0.3505114406301153</c:v>
                </c:pt>
                <c:pt idx="181">
                  <c:v>-7.3548752117781335E-2</c:v>
                </c:pt>
                <c:pt idx="182">
                  <c:v>0.84789781292032895</c:v>
                </c:pt>
                <c:pt idx="183">
                  <c:v>-0.26282546959872632</c:v>
                </c:pt>
                <c:pt idx="184">
                  <c:v>-8.4272034636836635E-2</c:v>
                </c:pt>
                <c:pt idx="185">
                  <c:v>0.18414200627498567</c:v>
                </c:pt>
                <c:pt idx="186">
                  <c:v>-0.30494858654149692</c:v>
                </c:pt>
                <c:pt idx="187">
                  <c:v>-0.50145812921299404</c:v>
                </c:pt>
                <c:pt idx="188">
                  <c:v>-0.41485348232972474</c:v>
                </c:pt>
                <c:pt idx="189">
                  <c:v>-0.49738378341550293</c:v>
                </c:pt>
                <c:pt idx="190">
                  <c:v>0.80261621658449722</c:v>
                </c:pt>
                <c:pt idx="191">
                  <c:v>-0.50810706593455801</c:v>
                </c:pt>
                <c:pt idx="192">
                  <c:v>-0.60810706593455799</c:v>
                </c:pt>
                <c:pt idx="193">
                  <c:v>-0.81883034845361324</c:v>
                </c:pt>
                <c:pt idx="194">
                  <c:v>-0.81883034845361324</c:v>
                </c:pt>
                <c:pt idx="195">
                  <c:v>-0.81883034845361335</c:v>
                </c:pt>
                <c:pt idx="196">
                  <c:v>-0.82955363097266854</c:v>
                </c:pt>
                <c:pt idx="197">
                  <c:v>1.6811696515463868</c:v>
                </c:pt>
                <c:pt idx="198">
                  <c:v>0.98116965154638658</c:v>
                </c:pt>
                <c:pt idx="199">
                  <c:v>2.591892934065442</c:v>
                </c:pt>
                <c:pt idx="200">
                  <c:v>-0.47772561801827162</c:v>
                </c:pt>
                <c:pt idx="201">
                  <c:v>-0.75425380849216506</c:v>
                </c:pt>
                <c:pt idx="202">
                  <c:v>-0.75425380849216506</c:v>
                </c:pt>
                <c:pt idx="203">
                  <c:v>-0.5435305259731098</c:v>
                </c:pt>
                <c:pt idx="204">
                  <c:v>-0.74353052597310976</c:v>
                </c:pt>
                <c:pt idx="205">
                  <c:v>0.26719275654594554</c:v>
                </c:pt>
                <c:pt idx="206">
                  <c:v>-0.50222814234644431</c:v>
                </c:pt>
                <c:pt idx="207">
                  <c:v>-0.70222814234644426</c:v>
                </c:pt>
                <c:pt idx="208">
                  <c:v>-0.72208396093499916</c:v>
                </c:pt>
                <c:pt idx="209">
                  <c:v>-0.6022281423464444</c:v>
                </c:pt>
                <c:pt idx="210">
                  <c:v>-0.56239331814556337</c:v>
                </c:pt>
                <c:pt idx="211">
                  <c:v>1.1449254581917296</c:v>
                </c:pt>
                <c:pt idx="212">
                  <c:v>-0.45507454180827045</c:v>
                </c:pt>
                <c:pt idx="213">
                  <c:v>-0.38666050089644788</c:v>
                </c:pt>
                <c:pt idx="214">
                  <c:v>-0.79738378341550287</c:v>
                </c:pt>
                <c:pt idx="215">
                  <c:v>-0.99738378341550293</c:v>
                </c:pt>
                <c:pt idx="216">
                  <c:v>-1.0081070659345581</c:v>
                </c:pt>
                <c:pt idx="217">
                  <c:v>-0.92955363097266863</c:v>
                </c:pt>
                <c:pt idx="218">
                  <c:v>0.5299393586254435</c:v>
                </c:pt>
                <c:pt idx="219">
                  <c:v>-0.88317004356794482</c:v>
                </c:pt>
                <c:pt idx="220">
                  <c:v>-1.0525909424603346</c:v>
                </c:pt>
                <c:pt idx="221">
                  <c:v>-1.0418676599412797</c:v>
                </c:pt>
                <c:pt idx="222">
                  <c:v>0.38971829914689771</c:v>
                </c:pt>
                <c:pt idx="223">
                  <c:v>-0.14912349863788177</c:v>
                </c:pt>
                <c:pt idx="224">
                  <c:v>1.4433347117421742</c:v>
                </c:pt>
                <c:pt idx="225">
                  <c:v>1.0656020100963897</c:v>
                </c:pt>
                <c:pt idx="226">
                  <c:v>-0.45526066647273233</c:v>
                </c:pt>
                <c:pt idx="227">
                  <c:v>-0.58337918173845682</c:v>
                </c:pt>
                <c:pt idx="228">
                  <c:v>-0.52222097952323621</c:v>
                </c:pt>
                <c:pt idx="229">
                  <c:v>-0.30077441448512565</c:v>
                </c:pt>
                <c:pt idx="230">
                  <c:v>-0.21962337509311336</c:v>
                </c:pt>
                <c:pt idx="231">
                  <c:v>-0.1833791817384568</c:v>
                </c:pt>
                <c:pt idx="232">
                  <c:v>-0.31554902929562223</c:v>
                </c:pt>
                <c:pt idx="233">
                  <c:v>0.15146038983110688</c:v>
                </c:pt>
                <c:pt idx="234">
                  <c:v>-0.62767693359977106</c:v>
                </c:pt>
                <c:pt idx="235">
                  <c:v>-0.86738857077688114</c:v>
                </c:pt>
                <c:pt idx="236">
                  <c:v>-0.88724438936543604</c:v>
                </c:pt>
                <c:pt idx="237">
                  <c:v>-0.62955363097266859</c:v>
                </c:pt>
                <c:pt idx="238">
                  <c:v>0.19130904559645323</c:v>
                </c:pt>
                <c:pt idx="239">
                  <c:v>-0.25100019601077928</c:v>
                </c:pt>
                <c:pt idx="240">
                  <c:v>-0.65100019601077919</c:v>
                </c:pt>
                <c:pt idx="241">
                  <c:v>-0.76172347852983457</c:v>
                </c:pt>
                <c:pt idx="242">
                  <c:v>-0.86172347852983455</c:v>
                </c:pt>
                <c:pt idx="243">
                  <c:v>-0.87244676104888963</c:v>
                </c:pt>
                <c:pt idx="244">
                  <c:v>-0.96172347852983453</c:v>
                </c:pt>
                <c:pt idx="245">
                  <c:v>-0.87244676104888963</c:v>
                </c:pt>
                <c:pt idx="246">
                  <c:v>-0.95259094246033471</c:v>
                </c:pt>
                <c:pt idx="247">
                  <c:v>2.6489998039892204</c:v>
                </c:pt>
                <c:pt idx="248">
                  <c:v>-0.25644227497517447</c:v>
                </c:pt>
                <c:pt idx="249">
                  <c:v>1.7154392097591011</c:v>
                </c:pt>
                <c:pt idx="250">
                  <c:v>-0.45439082708040179</c:v>
                </c:pt>
                <c:pt idx="251">
                  <c:v>-0.31149769700418095</c:v>
                </c:pt>
                <c:pt idx="252">
                  <c:v>-0.319637206657579</c:v>
                </c:pt>
                <c:pt idx="253">
                  <c:v>-0.35528367997878174</c:v>
                </c:pt>
                <c:pt idx="254">
                  <c:v>-0.25528367997878176</c:v>
                </c:pt>
                <c:pt idx="255">
                  <c:v>0.84471632002121821</c:v>
                </c:pt>
                <c:pt idx="256">
                  <c:v>-0.37673024501689234</c:v>
                </c:pt>
                <c:pt idx="257">
                  <c:v>0.92008826208399674</c:v>
                </c:pt>
                <c:pt idx="258">
                  <c:v>0.70936497956494127</c:v>
                </c:pt>
                <c:pt idx="259">
                  <c:v>0.10596047338317893</c:v>
                </c:pt>
                <c:pt idx="260">
                  <c:v>-0.43352815051127958</c:v>
                </c:pt>
                <c:pt idx="261">
                  <c:v>-0.61295142486549969</c:v>
                </c:pt>
                <c:pt idx="262">
                  <c:v>-4.4251433030334963E-2</c:v>
                </c:pt>
                <c:pt idx="263">
                  <c:v>0.86306734330695822</c:v>
                </c:pt>
                <c:pt idx="264">
                  <c:v>-0.75837922173115224</c:v>
                </c:pt>
                <c:pt idx="265">
                  <c:v>-0.51141174585744031</c:v>
                </c:pt>
                <c:pt idx="266">
                  <c:v>-0.33285831089555085</c:v>
                </c:pt>
                <c:pt idx="267">
                  <c:v>-0.73285831089555087</c:v>
                </c:pt>
                <c:pt idx="268">
                  <c:v>-0.64358159341460586</c:v>
                </c:pt>
                <c:pt idx="269">
                  <c:v>-0.79401651311077126</c:v>
                </c:pt>
                <c:pt idx="270">
                  <c:v>-0.18329323059171587</c:v>
                </c:pt>
                <c:pt idx="271">
                  <c:v>3.0595998994845051</c:v>
                </c:pt>
                <c:pt idx="272">
                  <c:v>-0.31895353547738448</c:v>
                </c:pt>
                <c:pt idx="273">
                  <c:v>1.4132163120797812</c:v>
                </c:pt>
                <c:pt idx="274">
                  <c:v>2.4850977968140571</c:v>
                </c:pt>
                <c:pt idx="275">
                  <c:v>0.50654436185216745</c:v>
                </c:pt>
                <c:pt idx="276">
                  <c:v>-0.14774189035883767</c:v>
                </c:pt>
                <c:pt idx="277">
                  <c:v>-6.860456692796002E-2</c:v>
                </c:pt>
                <c:pt idx="278">
                  <c:v>-0.13983922555255635</c:v>
                </c:pt>
                <c:pt idx="279">
                  <c:v>-0.25056250807161162</c:v>
                </c:pt>
                <c:pt idx="280">
                  <c:v>-0.27200907310972222</c:v>
                </c:pt>
                <c:pt idx="281">
                  <c:v>0.46623500464160372</c:v>
                </c:pt>
                <c:pt idx="282">
                  <c:v>-0.64448827787745167</c:v>
                </c:pt>
                <c:pt idx="283">
                  <c:v>-0.64707205074310892</c:v>
                </c:pt>
                <c:pt idx="284">
                  <c:v>-0.75497471554939022</c:v>
                </c:pt>
                <c:pt idx="285">
                  <c:v>-0.4080072396756782</c:v>
                </c:pt>
                <c:pt idx="286">
                  <c:v>-0.33759331436718654</c:v>
                </c:pt>
                <c:pt idx="287">
                  <c:v>-0.63027453802989375</c:v>
                </c:pt>
                <c:pt idx="288">
                  <c:v>-0.75172110306800433</c:v>
                </c:pt>
                <c:pt idx="289">
                  <c:v>0.23755561441294049</c:v>
                </c:pt>
                <c:pt idx="290">
                  <c:v>-0.96331422497939001</c:v>
                </c:pt>
                <c:pt idx="291">
                  <c:v>-0.97244676104888961</c:v>
                </c:pt>
                <c:pt idx="292">
                  <c:v>-1.0831700435679448</c:v>
                </c:pt>
                <c:pt idx="293">
                  <c:v>-0.96331422497939001</c:v>
                </c:pt>
                <c:pt idx="294">
                  <c:v>-1.1812933461950474</c:v>
                </c:pt>
                <c:pt idx="295">
                  <c:v>0.30044158166595292</c:v>
                </c:pt>
                <c:pt idx="296">
                  <c:v>-0.77811185329593635</c:v>
                </c:pt>
                <c:pt idx="297">
                  <c:v>-1.0163559310472619</c:v>
                </c:pt>
                <c:pt idx="298">
                  <c:v>-0.70222814234644426</c:v>
                </c:pt>
                <c:pt idx="299">
                  <c:v>-0.67005829478927859</c:v>
                </c:pt>
                <c:pt idx="300">
                  <c:v>-0.55933501227022342</c:v>
                </c:pt>
                <c:pt idx="301">
                  <c:v>-0.66846754833972311</c:v>
                </c:pt>
                <c:pt idx="302">
                  <c:v>3.153245166027685E-2</c:v>
                </c:pt>
                <c:pt idx="303">
                  <c:v>0.41008588662216661</c:v>
                </c:pt>
                <c:pt idx="304">
                  <c:v>3.019218422691667</c:v>
                </c:pt>
                <c:pt idx="305">
                  <c:v>0.32653719902895917</c:v>
                </c:pt>
                <c:pt idx="306">
                  <c:v>-0.4157720425782736</c:v>
                </c:pt>
                <c:pt idx="307">
                  <c:v>-0.72649532509732895</c:v>
                </c:pt>
                <c:pt idx="308">
                  <c:v>-0.40823025295832926</c:v>
                </c:pt>
                <c:pt idx="309">
                  <c:v>-2.7676933599771081E-2</c:v>
                </c:pt>
                <c:pt idx="310">
                  <c:v>0.4218881467040636</c:v>
                </c:pt>
                <c:pt idx="311">
                  <c:v>-0.9705700636759923</c:v>
                </c:pt>
                <c:pt idx="312">
                  <c:v>-1.0812933461950474</c:v>
                </c:pt>
                <c:pt idx="313">
                  <c:v>-1.3210049833721573</c:v>
                </c:pt>
                <c:pt idx="314">
                  <c:v>-1.1525909424603347</c:v>
                </c:pt>
                <c:pt idx="315">
                  <c:v>-1.0724467610488895</c:v>
                </c:pt>
                <c:pt idx="316">
                  <c:v>-1.1724467610488896</c:v>
                </c:pt>
                <c:pt idx="317">
                  <c:v>0.51682995643205509</c:v>
                </c:pt>
                <c:pt idx="318">
                  <c:v>1.2168299564320553</c:v>
                </c:pt>
                <c:pt idx="319">
                  <c:v>-0.35259094246033462</c:v>
                </c:pt>
                <c:pt idx="320">
                  <c:v>-0.25990971879762759</c:v>
                </c:pt>
                <c:pt idx="321">
                  <c:v>0.37054619528621147</c:v>
                </c:pt>
                <c:pt idx="322">
                  <c:v>0.84415544505827977</c:v>
                </c:pt>
                <c:pt idx="323">
                  <c:v>-0.5542538084921651</c:v>
                </c:pt>
                <c:pt idx="324">
                  <c:v>-0.48583976758034253</c:v>
                </c:pt>
                <c:pt idx="325">
                  <c:v>0.6242996264697247</c:v>
                </c:pt>
                <c:pt idx="326">
                  <c:v>-0.54779334302034099</c:v>
                </c:pt>
                <c:pt idx="327">
                  <c:v>0.53981816184349585</c:v>
                </c:pt>
                <c:pt idx="328">
                  <c:v>0.84982053730532625</c:v>
                </c:pt>
                <c:pt idx="329">
                  <c:v>-0.42141412131927047</c:v>
                </c:pt>
                <c:pt idx="330">
                  <c:v>-0.13213740383832584</c:v>
                </c:pt>
                <c:pt idx="331">
                  <c:v>-0.23213740383832571</c:v>
                </c:pt>
                <c:pt idx="332">
                  <c:v>-0.44817957829800514</c:v>
                </c:pt>
                <c:pt idx="333">
                  <c:v>0.84899980398922059</c:v>
                </c:pt>
                <c:pt idx="334">
                  <c:v>-0.14027691349172411</c:v>
                </c:pt>
                <c:pt idx="335">
                  <c:v>-0.82042109490316895</c:v>
                </c:pt>
                <c:pt idx="336">
                  <c:v>-1.0624443855870596</c:v>
                </c:pt>
                <c:pt idx="337">
                  <c:v>-1.0838909506251699</c:v>
                </c:pt>
                <c:pt idx="338">
                  <c:v>-1.094614233144225</c:v>
                </c:pt>
                <c:pt idx="339">
                  <c:v>-0.99461423314422504</c:v>
                </c:pt>
                <c:pt idx="340">
                  <c:v>-0.10533751566328031</c:v>
                </c:pt>
                <c:pt idx="341">
                  <c:v>-0.55577243535944576</c:v>
                </c:pt>
                <c:pt idx="342">
                  <c:v>-1.0450491528403902</c:v>
                </c:pt>
                <c:pt idx="343">
                  <c:v>2.0482788969319956</c:v>
                </c:pt>
                <c:pt idx="344">
                  <c:v>-0.97982578676926291</c:v>
                </c:pt>
                <c:pt idx="345">
                  <c:v>-0.77642128058750037</c:v>
                </c:pt>
                <c:pt idx="346">
                  <c:v>-0.62280486799222423</c:v>
                </c:pt>
                <c:pt idx="347">
                  <c:v>-0.76918845539694825</c:v>
                </c:pt>
                <c:pt idx="348">
                  <c:v>-0.56918845539694818</c:v>
                </c:pt>
                <c:pt idx="349">
                  <c:v>-0.23701860783978235</c:v>
                </c:pt>
                <c:pt idx="350">
                  <c:v>0.17370467467927275</c:v>
                </c:pt>
                <c:pt idx="351">
                  <c:v>0.66298139216021745</c:v>
                </c:pt>
                <c:pt idx="352">
                  <c:v>-7.9911737916003256E-2</c:v>
                </c:pt>
                <c:pt idx="353">
                  <c:v>0.20596047338317902</c:v>
                </c:pt>
                <c:pt idx="354">
                  <c:v>-3.4348883827385102E-2</c:v>
                </c:pt>
                <c:pt idx="355">
                  <c:v>-0.28738140795367295</c:v>
                </c:pt>
                <c:pt idx="356">
                  <c:v>-0.49810469047272798</c:v>
                </c:pt>
                <c:pt idx="357">
                  <c:v>1.4911720270082167</c:v>
                </c:pt>
                <c:pt idx="358">
                  <c:v>1.5804487444891619</c:v>
                </c:pt>
                <c:pt idx="359">
                  <c:v>-0.24099782054894892</c:v>
                </c:pt>
                <c:pt idx="360">
                  <c:v>-0.74099782054894892</c:v>
                </c:pt>
                <c:pt idx="361">
                  <c:v>-0.98389095062516996</c:v>
                </c:pt>
                <c:pt idx="362">
                  <c:v>-0.79461423314422497</c:v>
                </c:pt>
                <c:pt idx="363">
                  <c:v>-1.0160607981823357</c:v>
                </c:pt>
                <c:pt idx="364">
                  <c:v>-1.0160607981823357</c:v>
                </c:pt>
                <c:pt idx="365">
                  <c:v>-0.2160607981823357</c:v>
                </c:pt>
                <c:pt idx="366">
                  <c:v>-0.2160607981823357</c:v>
                </c:pt>
                <c:pt idx="367">
                  <c:v>1.2375556144129405</c:v>
                </c:pt>
                <c:pt idx="368">
                  <c:v>1.1416207782688477</c:v>
                </c:pt>
                <c:pt idx="369">
                  <c:v>-0.55497471554939026</c:v>
                </c:pt>
                <c:pt idx="370">
                  <c:v>-0.52280486799222436</c:v>
                </c:pt>
                <c:pt idx="371">
                  <c:v>-0.51208158547316907</c:v>
                </c:pt>
                <c:pt idx="372">
                  <c:v>-0.59063502043505856</c:v>
                </c:pt>
                <c:pt idx="373">
                  <c:v>-0.49063502043505869</c:v>
                </c:pt>
                <c:pt idx="374">
                  <c:v>-0.3906350204350586</c:v>
                </c:pt>
                <c:pt idx="375">
                  <c:v>0.6200882620839967</c:v>
                </c:pt>
                <c:pt idx="376">
                  <c:v>-0.72302788127487561</c:v>
                </c:pt>
                <c:pt idx="377">
                  <c:v>-0.68396307020744485</c:v>
                </c:pt>
                <c:pt idx="378">
                  <c:v>-0.50540963524555527</c:v>
                </c:pt>
                <c:pt idx="379">
                  <c:v>-0.68714456310655558</c:v>
                </c:pt>
                <c:pt idx="380">
                  <c:v>-0.8558445549417204</c:v>
                </c:pt>
                <c:pt idx="381">
                  <c:v>-0.57729111997983096</c:v>
                </c:pt>
                <c:pt idx="382">
                  <c:v>-0.76904225486712718</c:v>
                </c:pt>
                <c:pt idx="383">
                  <c:v>-0.95172110306800428</c:v>
                </c:pt>
                <c:pt idx="384">
                  <c:v>-3.1144377422224423E-2</c:v>
                </c:pt>
                <c:pt idx="385">
                  <c:v>-0.92955363097266863</c:v>
                </c:pt>
                <c:pt idx="386">
                  <c:v>-0.94027691349172393</c:v>
                </c:pt>
                <c:pt idx="387">
                  <c:v>-1.040276913491724</c:v>
                </c:pt>
                <c:pt idx="388">
                  <c:v>-0.82955363097266854</c:v>
                </c:pt>
                <c:pt idx="389">
                  <c:v>-0.71883034845361338</c:v>
                </c:pt>
                <c:pt idx="390">
                  <c:v>0.78116965154638685</c:v>
                </c:pt>
                <c:pt idx="391">
                  <c:v>2.1918929340654416</c:v>
                </c:pt>
                <c:pt idx="392">
                  <c:v>1.102616216584497</c:v>
                </c:pt>
                <c:pt idx="393">
                  <c:v>-8.4037536374997668E-2</c:v>
                </c:pt>
                <c:pt idx="394">
                  <c:v>-0.82454454677688505</c:v>
                </c:pt>
                <c:pt idx="395">
                  <c:v>-0.88570274899210544</c:v>
                </c:pt>
                <c:pt idx="396">
                  <c:v>-0.81787259654927147</c:v>
                </c:pt>
                <c:pt idx="397">
                  <c:v>-1.0781609593721613</c:v>
                </c:pt>
                <c:pt idx="398">
                  <c:v>-0.83765394897027368</c:v>
                </c:pt>
                <c:pt idx="399">
                  <c:v>-1.0269306664512183</c:v>
                </c:pt>
                <c:pt idx="400">
                  <c:v>-0.92832375970945025</c:v>
                </c:pt>
                <c:pt idx="401">
                  <c:v>-0.21005868757045065</c:v>
                </c:pt>
                <c:pt idx="402">
                  <c:v>-0.58107033291239607</c:v>
                </c:pt>
                <c:pt idx="403">
                  <c:v>2.2090017577933265</c:v>
                </c:pt>
                <c:pt idx="404">
                  <c:v>0.97662042548037142</c:v>
                </c:pt>
                <c:pt idx="405">
                  <c:v>9.4662484336719643E-2</c:v>
                </c:pt>
                <c:pt idx="406">
                  <c:v>0.273215919298609</c:v>
                </c:pt>
                <c:pt idx="407">
                  <c:v>1.2732159192986092</c:v>
                </c:pt>
                <c:pt idx="408">
                  <c:v>-0.98794228291661157</c:v>
                </c:pt>
                <c:pt idx="409">
                  <c:v>-0.91533989112511061</c:v>
                </c:pt>
                <c:pt idx="410">
                  <c:v>-0.81533989112511063</c:v>
                </c:pt>
                <c:pt idx="411">
                  <c:v>-1.0740375074984452</c:v>
                </c:pt>
                <c:pt idx="412">
                  <c:v>-1.0740375074984452</c:v>
                </c:pt>
                <c:pt idx="413">
                  <c:v>-1.0847607900175005</c:v>
                </c:pt>
                <c:pt idx="414">
                  <c:v>-0.95317483092932309</c:v>
                </c:pt>
                <c:pt idx="415">
                  <c:v>2.0575484515897324</c:v>
                </c:pt>
                <c:pt idx="416">
                  <c:v>-1.2317282658912125</c:v>
                </c:pt>
                <c:pt idx="417">
                  <c:v>0.36174833099627235</c:v>
                </c:pt>
                <c:pt idx="418">
                  <c:v>-1.1275283864846726</c:v>
                </c:pt>
                <c:pt idx="419">
                  <c:v>-0.99873768501794158</c:v>
                </c:pt>
                <c:pt idx="420">
                  <c:v>-1.0086655943122191</c:v>
                </c:pt>
                <c:pt idx="421">
                  <c:v>-1.0799002529368158</c:v>
                </c:pt>
                <c:pt idx="422">
                  <c:v>-1.0193888768312744</c:v>
                </c:pt>
                <c:pt idx="423">
                  <c:v>-0.85177020914422952</c:v>
                </c:pt>
                <c:pt idx="424">
                  <c:v>-0.8120585719671195</c:v>
                </c:pt>
                <c:pt idx="425">
                  <c:v>-0.88329323059171594</c:v>
                </c:pt>
                <c:pt idx="426">
                  <c:v>0.44569512406633871</c:v>
                </c:pt>
                <c:pt idx="427">
                  <c:v>0.29526020437017375</c:v>
                </c:pt>
                <c:pt idx="428">
                  <c:v>0.45583451811640563</c:v>
                </c:pt>
                <c:pt idx="429">
                  <c:v>2.42485590282282E-2</c:v>
                </c:pt>
                <c:pt idx="430">
                  <c:v>-0.41606079818233566</c:v>
                </c:pt>
                <c:pt idx="431">
                  <c:v>-0.99519812161321353</c:v>
                </c:pt>
                <c:pt idx="432">
                  <c:v>-1.6644686651324125E-2</c:v>
                </c:pt>
                <c:pt idx="433">
                  <c:v>-1.1166446866513242</c:v>
                </c:pt>
                <c:pt idx="434">
                  <c:v>-1.2273679691703792</c:v>
                </c:pt>
                <c:pt idx="435">
                  <c:v>-1.2380912516894345</c:v>
                </c:pt>
                <c:pt idx="436">
                  <c:v>-0.77780288886654469</c:v>
                </c:pt>
                <c:pt idx="437">
                  <c:v>-1.1273679691703793</c:v>
                </c:pt>
                <c:pt idx="438">
                  <c:v>0.2517693542604984</c:v>
                </c:pt>
                <c:pt idx="439">
                  <c:v>0.77321591929860922</c:v>
                </c:pt>
                <c:pt idx="440">
                  <c:v>6.5674129678664928E-2</c:v>
                </c:pt>
                <c:pt idx="441">
                  <c:v>-1.0517072715035387</c:v>
                </c:pt>
                <c:pt idx="442">
                  <c:v>-0.85112338303455026</c:v>
                </c:pt>
                <c:pt idx="443">
                  <c:v>-0.83960472729071711</c:v>
                </c:pt>
                <c:pt idx="444">
                  <c:v>-0.77924189830027435</c:v>
                </c:pt>
                <c:pt idx="445">
                  <c:v>-0.92620937417398685</c:v>
                </c:pt>
                <c:pt idx="446">
                  <c:v>-1.0557954488654957</c:v>
                </c:pt>
                <c:pt idx="447">
                  <c:v>-9.5284072759953986E-2</c:v>
                </c:pt>
                <c:pt idx="448">
                  <c:v>2.7832693622019358</c:v>
                </c:pt>
                <c:pt idx="449">
                  <c:v>1.6914088718553337</c:v>
                </c:pt>
                <c:pt idx="450">
                  <c:v>1.3482788969319959</c:v>
                </c:pt>
                <c:pt idx="451">
                  <c:v>1.8268323318938855</c:v>
                </c:pt>
                <c:pt idx="452">
                  <c:v>1.7053857668557746</c:v>
                </c:pt>
                <c:pt idx="453">
                  <c:v>1.7732159192986092</c:v>
                </c:pt>
                <c:pt idx="454">
                  <c:v>-0.226784080701391</c:v>
                </c:pt>
                <c:pt idx="455">
                  <c:v>-0.76967721077761198</c:v>
                </c:pt>
                <c:pt idx="456">
                  <c:v>-1.049100485131832</c:v>
                </c:pt>
                <c:pt idx="457">
                  <c:v>-1.1986655654356666</c:v>
                </c:pt>
                <c:pt idx="458">
                  <c:v>-1.109388847954722</c:v>
                </c:pt>
                <c:pt idx="459">
                  <c:v>-1.0911237758157224</c:v>
                </c:pt>
                <c:pt idx="460">
                  <c:v>-1.2911237758157224</c:v>
                </c:pt>
                <c:pt idx="461">
                  <c:v>-0.91257034085383282</c:v>
                </c:pt>
                <c:pt idx="462">
                  <c:v>0.11959950670333308</c:v>
                </c:pt>
                <c:pt idx="463">
                  <c:v>-0.84823064573950147</c:v>
                </c:pt>
                <c:pt idx="464">
                  <c:v>0.39748310204949355</c:v>
                </c:pt>
                <c:pt idx="465">
                  <c:v>2.3592390242981685</c:v>
                </c:pt>
                <c:pt idx="466">
                  <c:v>0.36242051719727897</c:v>
                </c:pt>
                <c:pt idx="467">
                  <c:v>-0.7161329177646103</c:v>
                </c:pt>
                <c:pt idx="468">
                  <c:v>-0.89468635272650021</c:v>
                </c:pt>
                <c:pt idx="469">
                  <c:v>-0.95584455494172038</c:v>
                </c:pt>
                <c:pt idx="470">
                  <c:v>4.4155445058279508E-2</c:v>
                </c:pt>
                <c:pt idx="471">
                  <c:v>-0.95584455494172038</c:v>
                </c:pt>
                <c:pt idx="472">
                  <c:v>-1.0971469385683859</c:v>
                </c:pt>
                <c:pt idx="473">
                  <c:v>-1.1791048797120378</c:v>
                </c:pt>
                <c:pt idx="474">
                  <c:v>-1.0791048797120379</c:v>
                </c:pt>
                <c:pt idx="475">
                  <c:v>-0.62141412131927054</c:v>
                </c:pt>
                <c:pt idx="476">
                  <c:v>-0.53213740383832575</c:v>
                </c:pt>
                <c:pt idx="477">
                  <c:v>-0.66172347852983449</c:v>
                </c:pt>
                <c:pt idx="478">
                  <c:v>-0.27244676104888943</c:v>
                </c:pt>
                <c:pt idx="479">
                  <c:v>0.84740905753966556</c:v>
                </c:pt>
                <c:pt idx="480">
                  <c:v>-1.0831700435679448</c:v>
                </c:pt>
                <c:pt idx="481">
                  <c:v>-1.0724467610488895</c:v>
                </c:pt>
                <c:pt idx="482">
                  <c:v>-1.0617234785298346</c:v>
                </c:pt>
                <c:pt idx="483">
                  <c:v>-0.29150720641266714</c:v>
                </c:pt>
                <c:pt idx="484">
                  <c:v>0.19776951106827778</c:v>
                </c:pt>
                <c:pt idx="485">
                  <c:v>-1.1129537714507776</c:v>
                </c:pt>
                <c:pt idx="486">
                  <c:v>-1.1534607818526648</c:v>
                </c:pt>
                <c:pt idx="487">
                  <c:v>-1.0218748227644876</c:v>
                </c:pt>
                <c:pt idx="488">
                  <c:v>-0.16076572662549227</c:v>
                </c:pt>
                <c:pt idx="489">
                  <c:v>-1.1103308069293272</c:v>
                </c:pt>
                <c:pt idx="490">
                  <c:v>-1.1103308069293272</c:v>
                </c:pt>
                <c:pt idx="491">
                  <c:v>0.54995755589356299</c:v>
                </c:pt>
                <c:pt idx="492">
                  <c:v>-1.1103308069293272</c:v>
                </c:pt>
                <c:pt idx="493">
                  <c:v>3.9247558972821395E-4</c:v>
                </c:pt>
                <c:pt idx="494">
                  <c:v>3.6408994859916151</c:v>
                </c:pt>
                <c:pt idx="495">
                  <c:v>1.6111157581087834</c:v>
                </c:pt>
                <c:pt idx="496">
                  <c:v>1.1301762034725606</c:v>
                </c:pt>
                <c:pt idx="497">
                  <c:v>1.5589415448479635</c:v>
                </c:pt>
                <c:pt idx="498">
                  <c:v>0.68872527273079664</c:v>
                </c:pt>
                <c:pt idx="499">
                  <c:v>-4.0040068644606963E-2</c:v>
                </c:pt>
                <c:pt idx="500">
                  <c:v>2.3599599313553936</c:v>
                </c:pt>
                <c:pt idx="501">
                  <c:v>0.72755323895111057</c:v>
                </c:pt>
                <c:pt idx="502">
                  <c:v>-0.28317004356794495</c:v>
                </c:pt>
                <c:pt idx="503">
                  <c:v>0.71682995643205527</c:v>
                </c:pt>
                <c:pt idx="504">
                  <c:v>-0.78317004356794495</c:v>
                </c:pt>
                <c:pt idx="505">
                  <c:v>-0.68317004356794486</c:v>
                </c:pt>
                <c:pt idx="506">
                  <c:v>-0.79389332608700003</c:v>
                </c:pt>
                <c:pt idx="507">
                  <c:v>-0.79389332608700003</c:v>
                </c:pt>
                <c:pt idx="508">
                  <c:v>-0.79389332608700003</c:v>
                </c:pt>
                <c:pt idx="509">
                  <c:v>-0.89389332608700001</c:v>
                </c:pt>
                <c:pt idx="510">
                  <c:v>-0.3938933260869999</c:v>
                </c:pt>
                <c:pt idx="511">
                  <c:v>2.6168299564320545</c:v>
                </c:pt>
                <c:pt idx="512">
                  <c:v>-0.79141890868064868</c:v>
                </c:pt>
                <c:pt idx="513">
                  <c:v>0.71198559750111379</c:v>
                </c:pt>
                <c:pt idx="514">
                  <c:v>-0.43757948280272096</c:v>
                </c:pt>
                <c:pt idx="515">
                  <c:v>-0.94425143303033487</c:v>
                </c:pt>
                <c:pt idx="516">
                  <c:v>-0.63352815051127964</c:v>
                </c:pt>
                <c:pt idx="517">
                  <c:v>-0.24106994013122374</c:v>
                </c:pt>
                <c:pt idx="518">
                  <c:v>-0.35179322265027901</c:v>
                </c:pt>
                <c:pt idx="519">
                  <c:v>0.53748349483066549</c:v>
                </c:pt>
                <c:pt idx="520">
                  <c:v>-0.57323978768838968</c:v>
                </c:pt>
                <c:pt idx="521">
                  <c:v>-0.88736757638920705</c:v>
                </c:pt>
                <c:pt idx="522">
                  <c:v>0.19030218761588613</c:v>
                </c:pt>
                <c:pt idx="523">
                  <c:v>-0.20969781238411378</c:v>
                </c:pt>
                <c:pt idx="524">
                  <c:v>-0.62042109490316899</c:v>
                </c:pt>
                <c:pt idx="525">
                  <c:v>-0.64027691349172389</c:v>
                </c:pt>
                <c:pt idx="526">
                  <c:v>-0.94027691349172393</c:v>
                </c:pt>
                <c:pt idx="527">
                  <c:v>-0.95100019601077923</c:v>
                </c:pt>
                <c:pt idx="528">
                  <c:v>-0.95100019601077923</c:v>
                </c:pt>
                <c:pt idx="529">
                  <c:v>-0.85100019601077914</c:v>
                </c:pt>
                <c:pt idx="530">
                  <c:v>-5.100019601077932E-2</c:v>
                </c:pt>
                <c:pt idx="531">
                  <c:v>-0.85100019601077914</c:v>
                </c:pt>
                <c:pt idx="532">
                  <c:v>-1.0510001960107793</c:v>
                </c:pt>
                <c:pt idx="533">
                  <c:v>-0.67085601459933408</c:v>
                </c:pt>
                <c:pt idx="534">
                  <c:v>-0.17085601459933408</c:v>
                </c:pt>
                <c:pt idx="535">
                  <c:v>1.5489998039892208</c:v>
                </c:pt>
                <c:pt idx="536">
                  <c:v>-0.91941423692260194</c:v>
                </c:pt>
                <c:pt idx="537">
                  <c:v>-0.70787022108744124</c:v>
                </c:pt>
                <c:pt idx="538">
                  <c:v>-0.70787022108744124</c:v>
                </c:pt>
                <c:pt idx="539">
                  <c:v>-0.69714693856838594</c:v>
                </c:pt>
                <c:pt idx="540">
                  <c:v>-0.47570037353027528</c:v>
                </c:pt>
                <c:pt idx="541">
                  <c:v>-0.91620738393216317</c:v>
                </c:pt>
                <c:pt idx="542">
                  <c:v>-0.81620738393216308</c:v>
                </c:pt>
                <c:pt idx="543">
                  <c:v>0.15400888818500458</c:v>
                </c:pt>
                <c:pt idx="544">
                  <c:v>-0.62693066645121842</c:v>
                </c:pt>
                <c:pt idx="545">
                  <c:v>-0.66838159719298251</c:v>
                </c:pt>
                <c:pt idx="546">
                  <c:v>-0.7683815971929826</c:v>
                </c:pt>
                <c:pt idx="547">
                  <c:v>-0.82955363097266854</c:v>
                </c:pt>
                <c:pt idx="548">
                  <c:v>-0.60969781238411369</c:v>
                </c:pt>
                <c:pt idx="549">
                  <c:v>0.33755561441294057</c:v>
                </c:pt>
                <c:pt idx="550">
                  <c:v>0.91610904937482984</c:v>
                </c:pt>
                <c:pt idx="551">
                  <c:v>-0.72439796102705767</c:v>
                </c:pt>
                <c:pt idx="552">
                  <c:v>-1.0351212435461128</c:v>
                </c:pt>
                <c:pt idx="553">
                  <c:v>0.18393920181766443</c:v>
                </c:pt>
                <c:pt idx="554">
                  <c:v>-1.0160607981823357</c:v>
                </c:pt>
                <c:pt idx="555">
                  <c:v>-1.0160607981823357</c:v>
                </c:pt>
                <c:pt idx="556">
                  <c:v>-1.026784080701391</c:v>
                </c:pt>
                <c:pt idx="557">
                  <c:v>-1.0160607981823357</c:v>
                </c:pt>
                <c:pt idx="558">
                  <c:v>-0.92678408070139096</c:v>
                </c:pt>
                <c:pt idx="559">
                  <c:v>1.4476950084630074</c:v>
                </c:pt>
                <c:pt idx="560">
                  <c:v>1.9905881385392283</c:v>
                </c:pt>
                <c:pt idx="561">
                  <c:v>-0.68714456310655558</c:v>
                </c:pt>
                <c:pt idx="562">
                  <c:v>-0.67642128058750028</c:v>
                </c:pt>
                <c:pt idx="563">
                  <c:v>-0.96569799806844525</c:v>
                </c:pt>
                <c:pt idx="564">
                  <c:v>-0.8549747155493902</c:v>
                </c:pt>
                <c:pt idx="565">
                  <c:v>-0.75497471554939022</c:v>
                </c:pt>
                <c:pt idx="566">
                  <c:v>-0.43352815051127958</c:v>
                </c:pt>
                <c:pt idx="567">
                  <c:v>-0.3335281505112796</c:v>
                </c:pt>
                <c:pt idx="568">
                  <c:v>5.5748566969665125E-2</c:v>
                </c:pt>
                <c:pt idx="569">
                  <c:v>-0.85903987940529702</c:v>
                </c:pt>
                <c:pt idx="570">
                  <c:v>-0.75172110306800433</c:v>
                </c:pt>
                <c:pt idx="571">
                  <c:v>5.9239024298167964E-2</c:v>
                </c:pt>
                <c:pt idx="572">
                  <c:v>2.4377924592600575</c:v>
                </c:pt>
                <c:pt idx="573">
                  <c:v>0.82815610212346402</c:v>
                </c:pt>
                <c:pt idx="574">
                  <c:v>1.3732159192986089</c:v>
                </c:pt>
                <c:pt idx="575">
                  <c:v>-0.65895392825855659</c:v>
                </c:pt>
                <c:pt idx="576">
                  <c:v>-0.95895392825855663</c:v>
                </c:pt>
                <c:pt idx="577">
                  <c:v>-1.0804004932966671</c:v>
                </c:pt>
                <c:pt idx="578">
                  <c:v>-1.0804004932966671</c:v>
                </c:pt>
                <c:pt idx="579">
                  <c:v>-1.1018470583347777</c:v>
                </c:pt>
                <c:pt idx="580">
                  <c:v>-1.0804004932966671</c:v>
                </c:pt>
                <c:pt idx="581">
                  <c:v>0.30887622418427774</c:v>
                </c:pt>
                <c:pt idx="582">
                  <c:v>-0.78040049329666705</c:v>
                </c:pt>
                <c:pt idx="583">
                  <c:v>2.2517693542604986</c:v>
                </c:pt>
                <c:pt idx="584">
                  <c:v>-0.8864747234908269</c:v>
                </c:pt>
                <c:pt idx="585">
                  <c:v>-0.93285831089555082</c:v>
                </c:pt>
                <c:pt idx="586">
                  <c:v>-0.88714456310655565</c:v>
                </c:pt>
                <c:pt idx="587">
                  <c:v>-0.98456079024089893</c:v>
                </c:pt>
                <c:pt idx="588">
                  <c:v>-1.1523909426837331</c:v>
                </c:pt>
                <c:pt idx="589">
                  <c:v>-1.052390942683733</c:v>
                </c:pt>
                <c:pt idx="590">
                  <c:v>-0.85239094268373305</c:v>
                </c:pt>
                <c:pt idx="591">
                  <c:v>-0.16311422520278818</c:v>
                </c:pt>
                <c:pt idx="592">
                  <c:v>-0.78456079024089886</c:v>
                </c:pt>
                <c:pt idx="593">
                  <c:v>-1.1167306377980644</c:v>
                </c:pt>
                <c:pt idx="594">
                  <c:v>-0.45090036975189896</c:v>
                </c:pt>
                <c:pt idx="595">
                  <c:v>-0.23003769318277678</c:v>
                </c:pt>
                <c:pt idx="596">
                  <c:v>2.7653065209990446E-2</c:v>
                </c:pt>
                <c:pt idx="597">
                  <c:v>0.24569512406633875</c:v>
                </c:pt>
                <c:pt idx="598">
                  <c:v>0.86589714296131648</c:v>
                </c:pt>
                <c:pt idx="599">
                  <c:v>-0.94482613955773898</c:v>
                </c:pt>
                <c:pt idx="600">
                  <c:v>-1.026784080701391</c:v>
                </c:pt>
                <c:pt idx="601">
                  <c:v>-1.0375073632204463</c:v>
                </c:pt>
                <c:pt idx="602">
                  <c:v>-1.0772190003975561</c:v>
                </c:pt>
                <c:pt idx="603">
                  <c:v>-1.126063173644166</c:v>
                </c:pt>
                <c:pt idx="604">
                  <c:v>-1.0367864561632212</c:v>
                </c:pt>
                <c:pt idx="605">
                  <c:v>0.5830693624253338</c:v>
                </c:pt>
                <c:pt idx="606">
                  <c:v>-0.71693063757466624</c:v>
                </c:pt>
                <c:pt idx="607">
                  <c:v>2.2366857750206099</c:v>
                </c:pt>
                <c:pt idx="608">
                  <c:v>-1.1317282658912127</c:v>
                </c:pt>
                <c:pt idx="609">
                  <c:v>-1.0418676599412797</c:v>
                </c:pt>
                <c:pt idx="610">
                  <c:v>-0.94535811726978236</c:v>
                </c:pt>
                <c:pt idx="611">
                  <c:v>-0.85707442620493912</c:v>
                </c:pt>
                <c:pt idx="612">
                  <c:v>-0.9451212724226653</c:v>
                </c:pt>
                <c:pt idx="613">
                  <c:v>-0.88078157730833373</c:v>
                </c:pt>
                <c:pt idx="614">
                  <c:v>-1.0516700356265081</c:v>
                </c:pt>
                <c:pt idx="615">
                  <c:v>-6.5213935858337235E-2</c:v>
                </c:pt>
                <c:pt idx="616">
                  <c:v>-0.95507454180827045</c:v>
                </c:pt>
                <c:pt idx="617">
                  <c:v>-0.52548846711676178</c:v>
                </c:pt>
                <c:pt idx="618">
                  <c:v>0.24234168532607292</c:v>
                </c:pt>
                <c:pt idx="619">
                  <c:v>1.1423416853260728</c:v>
                </c:pt>
                <c:pt idx="620">
                  <c:v>0.9316184028070178</c:v>
                </c:pt>
                <c:pt idx="621">
                  <c:v>2.6020323281155089</c:v>
                </c:pt>
                <c:pt idx="622">
                  <c:v>-8.6909544035465025E-3</c:v>
                </c:pt>
                <c:pt idx="623">
                  <c:v>-0.60869095440354659</c:v>
                </c:pt>
                <c:pt idx="624">
                  <c:v>-1.1086909544035466</c:v>
                </c:pt>
                <c:pt idx="625">
                  <c:v>-1.2086909544035467</c:v>
                </c:pt>
                <c:pt idx="626">
                  <c:v>-1.2086909544035467</c:v>
                </c:pt>
                <c:pt idx="627">
                  <c:v>-1.2086909544035467</c:v>
                </c:pt>
                <c:pt idx="628">
                  <c:v>-1.219414236922602</c:v>
                </c:pt>
                <c:pt idx="629">
                  <c:v>-3.0137519441657101E-2</c:v>
                </c:pt>
                <c:pt idx="630">
                  <c:v>4.4158166595309467E-4</c:v>
                </c:pt>
                <c:pt idx="631">
                  <c:v>2.6111648641850076</c:v>
                </c:pt>
                <c:pt idx="632">
                  <c:v>-0.25666528825782575</c:v>
                </c:pt>
                <c:pt idx="633">
                  <c:v>-0.74512127242266535</c:v>
                </c:pt>
                <c:pt idx="634">
                  <c:v>-0.59476081889405275</c:v>
                </c:pt>
                <c:pt idx="635">
                  <c:v>-0.72367470738455486</c:v>
                </c:pt>
                <c:pt idx="636">
                  <c:v>-0.32367470738455495</c:v>
                </c:pt>
                <c:pt idx="637">
                  <c:v>-0.13280724345405459</c:v>
                </c:pt>
                <c:pt idx="638">
                  <c:v>-0.14353052597310989</c:v>
                </c:pt>
                <c:pt idx="639">
                  <c:v>0.54574619150783477</c:v>
                </c:pt>
                <c:pt idx="640">
                  <c:v>-6.4977091011220178E-2</c:v>
                </c:pt>
                <c:pt idx="641">
                  <c:v>0.84234168532607256</c:v>
                </c:pt>
                <c:pt idx="642">
                  <c:v>-0.64693503215487191</c:v>
                </c:pt>
                <c:pt idx="643">
                  <c:v>-0.7576583146739273</c:v>
                </c:pt>
                <c:pt idx="644">
                  <c:v>0.14234168532607283</c:v>
                </c:pt>
                <c:pt idx="645">
                  <c:v>1.2722486002326761</c:v>
                </c:pt>
                <c:pt idx="646">
                  <c:v>-0.83847468228637911</c:v>
                </c:pt>
                <c:pt idx="647">
                  <c:v>-0.9979676718844912</c:v>
                </c:pt>
                <c:pt idx="648">
                  <c:v>-0.29796767188449125</c:v>
                </c:pt>
                <c:pt idx="649">
                  <c:v>-0.87652110684638074</c:v>
                </c:pt>
                <c:pt idx="650">
                  <c:v>-1.2170281172482684</c:v>
                </c:pt>
                <c:pt idx="651">
                  <c:v>-1.2170281172482684</c:v>
                </c:pt>
                <c:pt idx="652">
                  <c:v>-1.2253652800929906</c:v>
                </c:pt>
                <c:pt idx="653">
                  <c:v>-0.98485826969110302</c:v>
                </c:pt>
                <c:pt idx="654">
                  <c:v>-1.1526884221339371</c:v>
                </c:pt>
                <c:pt idx="655">
                  <c:v>-1.0121814117320493</c:v>
                </c:pt>
                <c:pt idx="656">
                  <c:v>0.35803486038511823</c:v>
                </c:pt>
                <c:pt idx="657">
                  <c:v>-0.44948156914349846</c:v>
                </c:pt>
                <c:pt idx="658">
                  <c:v>1.9108067936793913</c:v>
                </c:pt>
                <c:pt idx="659">
                  <c:v>1.0835581178059974</c:v>
                </c:pt>
                <c:pt idx="660">
                  <c:v>-0.35528367997878174</c:v>
                </c:pt>
                <c:pt idx="661">
                  <c:v>-5.5283679978781697E-2</c:v>
                </c:pt>
                <c:pt idx="662">
                  <c:v>-0.23383711494067139</c:v>
                </c:pt>
                <c:pt idx="663">
                  <c:v>1.5339930375021631</c:v>
                </c:pt>
                <c:pt idx="664">
                  <c:v>1.1415348271221069</c:v>
                </c:pt>
                <c:pt idx="665">
                  <c:v>2.2381303209403445</c:v>
                </c:pt>
                <c:pt idx="666">
                  <c:v>0.37719513200777577</c:v>
                </c:pt>
                <c:pt idx="667">
                  <c:v>0.46647184948872034</c:v>
                </c:pt>
                <c:pt idx="668">
                  <c:v>0.81543920975910122</c:v>
                </c:pt>
                <c:pt idx="669">
                  <c:v>0.73688577479721173</c:v>
                </c:pt>
                <c:pt idx="670">
                  <c:v>2.1549278336535593</c:v>
                </c:pt>
                <c:pt idx="671">
                  <c:v>-0.56651873138455067</c:v>
                </c:pt>
                <c:pt idx="672">
                  <c:v>-0.77724201390360581</c:v>
                </c:pt>
                <c:pt idx="673">
                  <c:v>-0.89868857894171628</c:v>
                </c:pt>
                <c:pt idx="674">
                  <c:v>-1.1201351439798271</c:v>
                </c:pt>
                <c:pt idx="675">
                  <c:v>-0.93085842649888217</c:v>
                </c:pt>
                <c:pt idx="676">
                  <c:v>-0.93085842649888217</c:v>
                </c:pt>
                <c:pt idx="677">
                  <c:v>-0.15230499153699251</c:v>
                </c:pt>
                <c:pt idx="678">
                  <c:v>-0.63085842649888235</c:v>
                </c:pt>
                <c:pt idx="679">
                  <c:v>2.3987276481926267</c:v>
                </c:pt>
                <c:pt idx="680">
                  <c:v>1.1201742132307371</c:v>
                </c:pt>
                <c:pt idx="681">
                  <c:v>-1.0085911281446662</c:v>
                </c:pt>
                <c:pt idx="682">
                  <c:v>-0.96569799806844525</c:v>
                </c:pt>
                <c:pt idx="683">
                  <c:v>-0.95497471554939017</c:v>
                </c:pt>
                <c:pt idx="684">
                  <c:v>-0.93352815051127958</c:v>
                </c:pt>
                <c:pt idx="685">
                  <c:v>-0.92280486799222428</c:v>
                </c:pt>
                <c:pt idx="686">
                  <c:v>-0.55179322265027908</c:v>
                </c:pt>
                <c:pt idx="687">
                  <c:v>-0.67323978768838955</c:v>
                </c:pt>
                <c:pt idx="688">
                  <c:v>0.56560201009638988</c:v>
                </c:pt>
                <c:pt idx="689">
                  <c:v>-0.63780249608537232</c:v>
                </c:pt>
                <c:pt idx="690">
                  <c:v>-0.77811185329593635</c:v>
                </c:pt>
                <c:pt idx="691">
                  <c:v>-0.71028170085310238</c:v>
                </c:pt>
                <c:pt idx="692">
                  <c:v>-0.48883513581499161</c:v>
                </c:pt>
                <c:pt idx="693">
                  <c:v>0.79130904559645332</c:v>
                </c:pt>
                <c:pt idx="694">
                  <c:v>0.60203232811550889</c:v>
                </c:pt>
                <c:pt idx="695">
                  <c:v>-0.9872443893654359</c:v>
                </c:pt>
                <c:pt idx="696">
                  <c:v>-1.0086909544035465</c:v>
                </c:pt>
                <c:pt idx="697">
                  <c:v>-1.0888351358149917</c:v>
                </c:pt>
                <c:pt idx="698">
                  <c:v>-1.1995584183340471</c:v>
                </c:pt>
                <c:pt idx="699">
                  <c:v>-0.99955841833404691</c:v>
                </c:pt>
                <c:pt idx="700">
                  <c:v>-1.219414236922602</c:v>
                </c:pt>
                <c:pt idx="701">
                  <c:v>-0.19955841833404686</c:v>
                </c:pt>
                <c:pt idx="702">
                  <c:v>-7.8111853295936395E-2</c:v>
                </c:pt>
                <c:pt idx="703">
                  <c:v>2.5218881467040632</c:v>
                </c:pt>
                <c:pt idx="704">
                  <c:v>-0.85765831467392717</c:v>
                </c:pt>
                <c:pt idx="705">
                  <c:v>-0.9649770910112202</c:v>
                </c:pt>
                <c:pt idx="706">
                  <c:v>-0.93280724345405452</c:v>
                </c:pt>
                <c:pt idx="707">
                  <c:v>-0.92208396093499922</c:v>
                </c:pt>
                <c:pt idx="708">
                  <c:v>-0.92208396093499922</c:v>
                </c:pt>
                <c:pt idx="709">
                  <c:v>-0.94353052597310982</c:v>
                </c:pt>
                <c:pt idx="710">
                  <c:v>-4.3530525973109802E-2</c:v>
                </c:pt>
                <c:pt idx="711">
                  <c:v>-0.94353052597310982</c:v>
                </c:pt>
                <c:pt idx="712">
                  <c:v>-0.5542538084921651</c:v>
                </c:pt>
                <c:pt idx="713">
                  <c:v>-0.56497709101122018</c:v>
                </c:pt>
                <c:pt idx="714">
                  <c:v>-0.45765831467392726</c:v>
                </c:pt>
                <c:pt idx="715">
                  <c:v>-1.1765211068463808</c:v>
                </c:pt>
                <c:pt idx="716">
                  <c:v>-0.88724438936543604</c:v>
                </c:pt>
                <c:pt idx="717">
                  <c:v>0.9326114292231189</c:v>
                </c:pt>
                <c:pt idx="718">
                  <c:v>2.9218881467040636</c:v>
                </c:pt>
                <c:pt idx="719">
                  <c:v>-9.7967671884491292E-2</c:v>
                </c:pt>
                <c:pt idx="720">
                  <c:v>-0.9979676718844912</c:v>
                </c:pt>
                <c:pt idx="721">
                  <c:v>-1.0086909544035465</c:v>
                </c:pt>
                <c:pt idx="722">
                  <c:v>-1.2086909544035467</c:v>
                </c:pt>
                <c:pt idx="723">
                  <c:v>-1.2086909544035467</c:v>
                </c:pt>
                <c:pt idx="724">
                  <c:v>-1.0086909544035465</c:v>
                </c:pt>
                <c:pt idx="725">
                  <c:v>0.70203232811550853</c:v>
                </c:pt>
                <c:pt idx="726">
                  <c:v>-0.29796767188449147</c:v>
                </c:pt>
                <c:pt idx="727">
                  <c:v>2.6020323281155089</c:v>
                </c:pt>
                <c:pt idx="728">
                  <c:v>-8.7244389365435993E-2</c:v>
                </c:pt>
                <c:pt idx="729">
                  <c:v>-1.0649770910112202</c:v>
                </c:pt>
                <c:pt idx="730">
                  <c:v>-1.0054096352455553</c:v>
                </c:pt>
                <c:pt idx="731">
                  <c:v>-0.95425380849216512</c:v>
                </c:pt>
                <c:pt idx="732">
                  <c:v>-1.0435305259731098</c:v>
                </c:pt>
                <c:pt idx="733">
                  <c:v>-0.93280724345405452</c:v>
                </c:pt>
                <c:pt idx="734">
                  <c:v>-0.94353052597310982</c:v>
                </c:pt>
                <c:pt idx="735">
                  <c:v>-5.4253808492165101E-2</c:v>
                </c:pt>
                <c:pt idx="736">
                  <c:v>-0.58403753637499778</c:v>
                </c:pt>
                <c:pt idx="737">
                  <c:v>-0.61620738393216312</c:v>
                </c:pt>
                <c:pt idx="738">
                  <c:v>-0.89816532507581504</c:v>
                </c:pt>
                <c:pt idx="739">
                  <c:v>-0.99816532507581512</c:v>
                </c:pt>
                <c:pt idx="740">
                  <c:v>-0.99816532507581512</c:v>
                </c:pt>
                <c:pt idx="741">
                  <c:v>-0.99816532507581512</c:v>
                </c:pt>
                <c:pt idx="742">
                  <c:v>-0.2576583146739273</c:v>
                </c:pt>
                <c:pt idx="743">
                  <c:v>-0.65765831467392721</c:v>
                </c:pt>
                <c:pt idx="744">
                  <c:v>4.2341685326072742E-2</c:v>
                </c:pt>
                <c:pt idx="745">
                  <c:v>-0.85765831467392717</c:v>
                </c:pt>
                <c:pt idx="746">
                  <c:v>-1.0874420425567597</c:v>
                </c:pt>
                <c:pt idx="747">
                  <c:v>-0.8957792054014817</c:v>
                </c:pt>
                <c:pt idx="748">
                  <c:v>-1.0254884671167619</c:v>
                </c:pt>
                <c:pt idx="749">
                  <c:v>-0.84454891248053898</c:v>
                </c:pt>
                <c:pt idx="750">
                  <c:v>-0.30404190207865112</c:v>
                </c:pt>
                <c:pt idx="751">
                  <c:v>3.3959580979213495</c:v>
                </c:pt>
                <c:pt idx="752">
                  <c:v>1.0174046629594593</c:v>
                </c:pt>
                <c:pt idx="753">
                  <c:v>-0.91136067841594393</c:v>
                </c:pt>
                <c:pt idx="754">
                  <c:v>-0.83042112377972122</c:v>
                </c:pt>
                <c:pt idx="755">
                  <c:v>-0.93042112377972119</c:v>
                </c:pt>
                <c:pt idx="756">
                  <c:v>-0.91969784126066612</c:v>
                </c:pt>
                <c:pt idx="757">
                  <c:v>-0.76846754833972319</c:v>
                </c:pt>
                <c:pt idx="758">
                  <c:v>-4.7020983301612418E-2</c:v>
                </c:pt>
                <c:pt idx="759">
                  <c:v>-0.64702098330161251</c:v>
                </c:pt>
                <c:pt idx="760">
                  <c:v>-0.13629770078255721</c:v>
                </c:pt>
                <c:pt idx="761">
                  <c:v>-0.34702098330161257</c:v>
                </c:pt>
                <c:pt idx="762">
                  <c:v>-0.13550232755777936</c:v>
                </c:pt>
                <c:pt idx="763">
                  <c:v>2.7844766780545465</c:v>
                </c:pt>
                <c:pt idx="764">
                  <c:v>4.5836813048297689</c:v>
                </c:pt>
                <c:pt idx="765">
                  <c:v>1.7729580223107135</c:v>
                </c:pt>
                <c:pt idx="766">
                  <c:v>0.87160177412299711</c:v>
                </c:pt>
                <c:pt idx="767">
                  <c:v>0.25769699870483076</c:v>
                </c:pt>
                <c:pt idx="768">
                  <c:v>-0.98432629197905963</c:v>
                </c:pt>
                <c:pt idx="769">
                  <c:v>-1.0767845023591156</c:v>
                </c:pt>
                <c:pt idx="770">
                  <c:v>-0.98830315810294833</c:v>
                </c:pt>
                <c:pt idx="771">
                  <c:v>-0.98830315810294833</c:v>
                </c:pt>
                <c:pt idx="772">
                  <c:v>-0.99902644062200352</c:v>
                </c:pt>
                <c:pt idx="773">
                  <c:v>-1.1990264406220037</c:v>
                </c:pt>
                <c:pt idx="774">
                  <c:v>0.10097355937799657</c:v>
                </c:pt>
                <c:pt idx="775">
                  <c:v>1.2224201244161068</c:v>
                </c:pt>
                <c:pt idx="776">
                  <c:v>0.71249221512182936</c:v>
                </c:pt>
                <c:pt idx="777">
                  <c:v>-0.70656823024194804</c:v>
                </c:pt>
                <c:pt idx="778">
                  <c:v>-1.2743983826847822</c:v>
                </c:pt>
                <c:pt idx="779">
                  <c:v>-1.2239634629886169</c:v>
                </c:pt>
                <c:pt idx="780">
                  <c:v>-1.0836541057780529</c:v>
                </c:pt>
                <c:pt idx="781">
                  <c:v>-0.9729308232589976</c:v>
                </c:pt>
                <c:pt idx="782">
                  <c:v>-1.2025168979505063</c:v>
                </c:pt>
                <c:pt idx="783">
                  <c:v>-0.21324018046956161</c:v>
                </c:pt>
                <c:pt idx="784">
                  <c:v>-1.0346867455076723</c:v>
                </c:pt>
                <c:pt idx="785">
                  <c:v>-0.75613331054578259</c:v>
                </c:pt>
                <c:pt idx="786">
                  <c:v>-0.96685659306483784</c:v>
                </c:pt>
                <c:pt idx="787">
                  <c:v>-1.0883031581029483</c:v>
                </c:pt>
                <c:pt idx="788">
                  <c:v>-0.95953781672754501</c:v>
                </c:pt>
                <c:pt idx="789">
                  <c:v>-0.28098438176565566</c:v>
                </c:pt>
                <c:pt idx="790">
                  <c:v>0.71901561823434434</c:v>
                </c:pt>
                <c:pt idx="791">
                  <c:v>-1.1024309468037659</c:v>
                </c:pt>
                <c:pt idx="792">
                  <c:v>-1.0917076642847108</c:v>
                </c:pt>
                <c:pt idx="793">
                  <c:v>-1.2131542293228212</c:v>
                </c:pt>
                <c:pt idx="794">
                  <c:v>-1.2238775118418763</c:v>
                </c:pt>
                <c:pt idx="795">
                  <c:v>-1.1238775118418762</c:v>
                </c:pt>
                <c:pt idx="796">
                  <c:v>-1.2346007943609316</c:v>
                </c:pt>
                <c:pt idx="797">
                  <c:v>-1.2453240768799869</c:v>
                </c:pt>
                <c:pt idx="798">
                  <c:v>-1.045324076879987</c:v>
                </c:pt>
                <c:pt idx="799">
                  <c:v>0.19756905319623397</c:v>
                </c:pt>
                <c:pt idx="800">
                  <c:v>3.1009735593779966</c:v>
                </c:pt>
                <c:pt idx="801">
                  <c:v>0.73055963406950486</c:v>
                </c:pt>
                <c:pt idx="802">
                  <c:v>-0.63727051837332915</c:v>
                </c:pt>
                <c:pt idx="803">
                  <c:v>7.1948993291838361</c:v>
                </c:pt>
                <c:pt idx="804">
                  <c:v>1.6056226117028918</c:v>
                </c:pt>
                <c:pt idx="805">
                  <c:v>2.7069176741002288E-2</c:v>
                </c:pt>
                <c:pt idx="806">
                  <c:v>3.037792459260058</c:v>
                </c:pt>
                <c:pt idx="807">
                  <c:v>-0.57293082325899758</c:v>
                </c:pt>
                <c:pt idx="808">
                  <c:v>-0.60510067081616348</c:v>
                </c:pt>
                <c:pt idx="809">
                  <c:v>-0.48705861195981548</c:v>
                </c:pt>
                <c:pt idx="810">
                  <c:v>1.294138804018452E-2</c:v>
                </c:pt>
                <c:pt idx="811">
                  <c:v>-1.9228459516980934E-2</c:v>
                </c:pt>
                <c:pt idx="812">
                  <c:v>-0.52995174203603623</c:v>
                </c:pt>
                <c:pt idx="813">
                  <c:v>-0.38098438176565574</c:v>
                </c:pt>
                <c:pt idx="814">
                  <c:v>0.31901561823434443</c:v>
                </c:pt>
                <c:pt idx="815">
                  <c:v>-1.2809843817656557</c:v>
                </c:pt>
                <c:pt idx="816">
                  <c:v>-0.69170766428471087</c:v>
                </c:pt>
                <c:pt idx="817">
                  <c:v>0.12973890075339978</c:v>
                </c:pt>
                <c:pt idx="818">
                  <c:v>-0.74881453420848965</c:v>
                </c:pt>
                <c:pt idx="819">
                  <c:v>-0.48098438176565561</c:v>
                </c:pt>
                <c:pt idx="820">
                  <c:v>-0.59170766428471078</c:v>
                </c:pt>
                <c:pt idx="821">
                  <c:v>-0.58098438176565548</c:v>
                </c:pt>
                <c:pt idx="822">
                  <c:v>0.19002726357628963</c:v>
                </c:pt>
                <c:pt idx="823">
                  <c:v>-0.28852617138559977</c:v>
                </c:pt>
                <c:pt idx="824">
                  <c:v>0.38335531334867579</c:v>
                </c:pt>
                <c:pt idx="825">
                  <c:v>-0.70510067081616357</c:v>
                </c:pt>
                <c:pt idx="826">
                  <c:v>0.21634589422194717</c:v>
                </c:pt>
                <c:pt idx="827">
                  <c:v>2.7069176741002288E-2</c:v>
                </c:pt>
                <c:pt idx="828">
                  <c:v>-0.85148425822088725</c:v>
                </c:pt>
                <c:pt idx="829">
                  <c:v>-0.95148425822088722</c:v>
                </c:pt>
                <c:pt idx="830">
                  <c:v>-0.94076097570183193</c:v>
                </c:pt>
                <c:pt idx="831">
                  <c:v>-0.75148425822088716</c:v>
                </c:pt>
                <c:pt idx="832">
                  <c:v>-0.77293082325899765</c:v>
                </c:pt>
                <c:pt idx="833">
                  <c:v>0.52366467055923982</c:v>
                </c:pt>
                <c:pt idx="834">
                  <c:v>1.4940785958677307</c:v>
                </c:pt>
                <c:pt idx="835">
                  <c:v>0.56190874831056559</c:v>
                </c:pt>
                <c:pt idx="836">
                  <c:v>-0.1018470583347777</c:v>
                </c:pt>
                <c:pt idx="837">
                  <c:v>0.99815294166522239</c:v>
                </c:pt>
                <c:pt idx="838">
                  <c:v>-0.612570340853833</c:v>
                </c:pt>
                <c:pt idx="839">
                  <c:v>-0.51257034085383291</c:v>
                </c:pt>
                <c:pt idx="840">
                  <c:v>-0.43401690589194319</c:v>
                </c:pt>
                <c:pt idx="841">
                  <c:v>-0.16618675344910905</c:v>
                </c:pt>
                <c:pt idx="842">
                  <c:v>-0.28445182558810855</c:v>
                </c:pt>
                <c:pt idx="843">
                  <c:v>-0.30589839062621893</c:v>
                </c:pt>
                <c:pt idx="844">
                  <c:v>-5.8983906262188857E-3</c:v>
                </c:pt>
                <c:pt idx="845">
                  <c:v>0.94453652906994634</c:v>
                </c:pt>
                <c:pt idx="846">
                  <c:v>2.7445365290699462</c:v>
                </c:pt>
                <c:pt idx="847">
                  <c:v>0.91913133491485643</c:v>
                </c:pt>
                <c:pt idx="848">
                  <c:v>-1.0055688426046399</c:v>
                </c:pt>
                <c:pt idx="849">
                  <c:v>-0.78412227756652952</c:v>
                </c:pt>
                <c:pt idx="850">
                  <c:v>-1.0197825824521978</c:v>
                </c:pt>
                <c:pt idx="851">
                  <c:v>-0.95902604784083156</c:v>
                </c:pt>
                <c:pt idx="852">
                  <c:v>-0.94830276532177626</c:v>
                </c:pt>
                <c:pt idx="853">
                  <c:v>-0.94830276532177626</c:v>
                </c:pt>
                <c:pt idx="854">
                  <c:v>-0.94830276532177626</c:v>
                </c:pt>
                <c:pt idx="855">
                  <c:v>0.68039963841293605</c:v>
                </c:pt>
                <c:pt idx="856">
                  <c:v>0.44822979085577064</c:v>
                </c:pt>
                <c:pt idx="857">
                  <c:v>-0.43372815028788136</c:v>
                </c:pt>
                <c:pt idx="858">
                  <c:v>-0.51352613139290382</c:v>
                </c:pt>
                <c:pt idx="859">
                  <c:v>-0.11352613139290391</c:v>
                </c:pt>
                <c:pt idx="860">
                  <c:v>0.69661326265716284</c:v>
                </c:pt>
                <c:pt idx="861">
                  <c:v>0.31477103819402297</c:v>
                </c:pt>
                <c:pt idx="862">
                  <c:v>0.68306936242533389</c:v>
                </c:pt>
                <c:pt idx="863">
                  <c:v>0.36162279738722325</c:v>
                </c:pt>
                <c:pt idx="864">
                  <c:v>-0.90938884795472186</c:v>
                </c:pt>
                <c:pt idx="865">
                  <c:v>-0.72011213047377698</c:v>
                </c:pt>
                <c:pt idx="866">
                  <c:v>-0.84155869551188767</c:v>
                </c:pt>
                <c:pt idx="867">
                  <c:v>-0.6308354129928323</c:v>
                </c:pt>
                <c:pt idx="868">
                  <c:v>-0.84155869551188767</c:v>
                </c:pt>
                <c:pt idx="869">
                  <c:v>0.95844130448811238</c:v>
                </c:pt>
                <c:pt idx="870">
                  <c:v>3.4584413044881126</c:v>
                </c:pt>
                <c:pt idx="871">
                  <c:v>2.1906111520452782</c:v>
                </c:pt>
                <c:pt idx="872">
                  <c:v>-1.0160469666178702</c:v>
                </c:pt>
                <c:pt idx="873">
                  <c:v>-1.063077380132273</c:v>
                </c:pt>
                <c:pt idx="874">
                  <c:v>-1.0416308150941624</c:v>
                </c:pt>
                <c:pt idx="875">
                  <c:v>-1.1094609675369969</c:v>
                </c:pt>
                <c:pt idx="876">
                  <c:v>-0.97729111997983098</c:v>
                </c:pt>
                <c:pt idx="877">
                  <c:v>-0.95584455494172038</c:v>
                </c:pt>
                <c:pt idx="878">
                  <c:v>-9.8153796548953398E-2</c:v>
                </c:pt>
                <c:pt idx="879">
                  <c:v>-0.28743051402989828</c:v>
                </c:pt>
                <c:pt idx="880">
                  <c:v>-1.0491864362785723</c:v>
                </c:pt>
                <c:pt idx="881">
                  <c:v>-0.64186765994127959</c:v>
                </c:pt>
                <c:pt idx="882">
                  <c:v>0.59737580544735436</c:v>
                </c:pt>
                <c:pt idx="883">
                  <c:v>-0.59448468489924755</c:v>
                </c:pt>
                <c:pt idx="884">
                  <c:v>-0.59466333922045056</c:v>
                </c:pt>
                <c:pt idx="885">
                  <c:v>-0.68452394517038351</c:v>
                </c:pt>
                <c:pt idx="886">
                  <c:v>1.4047389407460955</c:v>
                </c:pt>
                <c:pt idx="887">
                  <c:v>-0.2375073632204463</c:v>
                </c:pt>
                <c:pt idx="888">
                  <c:v>-1.0482306457395016</c:v>
                </c:pt>
                <c:pt idx="889">
                  <c:v>-0.75895392825855668</c:v>
                </c:pt>
                <c:pt idx="890">
                  <c:v>-0.56967721077761191</c:v>
                </c:pt>
                <c:pt idx="891">
                  <c:v>-0.79112377581572235</c:v>
                </c:pt>
                <c:pt idx="892">
                  <c:v>-0.79112377581572235</c:v>
                </c:pt>
                <c:pt idx="893">
                  <c:v>0.49815294166522239</c:v>
                </c:pt>
                <c:pt idx="894">
                  <c:v>0.79815294166522222</c:v>
                </c:pt>
                <c:pt idx="895">
                  <c:v>2.1517693542604985</c:v>
                </c:pt>
                <c:pt idx="896">
                  <c:v>0.97321591929860896</c:v>
                </c:pt>
                <c:pt idx="897">
                  <c:v>-1.0548887644026497</c:v>
                </c:pt>
                <c:pt idx="898">
                  <c:v>-1.1227189168454839</c:v>
                </c:pt>
                <c:pt idx="899">
                  <c:v>-1.1119956343264286</c:v>
                </c:pt>
                <c:pt idx="900">
                  <c:v>-0.96244438558705958</c:v>
                </c:pt>
                <c:pt idx="901">
                  <c:v>-1.0517211030680043</c:v>
                </c:pt>
                <c:pt idx="902">
                  <c:v>-1.1200194272993149</c:v>
                </c:pt>
                <c:pt idx="903">
                  <c:v>-0.10115663512686157</c:v>
                </c:pt>
                <c:pt idx="904">
                  <c:v>0.30620650017187989</c:v>
                </c:pt>
                <c:pt idx="905">
                  <c:v>-0.39379349982812006</c:v>
                </c:pt>
                <c:pt idx="906">
                  <c:v>7.403665261471426E-2</c:v>
                </c:pt>
                <c:pt idx="907">
                  <c:v>-0.17339899504747436</c:v>
                </c:pt>
                <c:pt idx="908">
                  <c:v>2.9158777224334709</c:v>
                </c:pt>
                <c:pt idx="909">
                  <c:v>1.5941452064720181</c:v>
                </c:pt>
                <c:pt idx="910">
                  <c:v>0.97269864143390761</c:v>
                </c:pt>
                <c:pt idx="911">
                  <c:v>-0.99831300390803757</c:v>
                </c:pt>
                <c:pt idx="912">
                  <c:v>-1.0388453744012529</c:v>
                </c:pt>
                <c:pt idx="913">
                  <c:v>-1.1372546279516975</c:v>
                </c:pt>
                <c:pt idx="914">
                  <c:v>-0.93725462795169756</c:v>
                </c:pt>
                <c:pt idx="915">
                  <c:v>-0.83725462795169747</c:v>
                </c:pt>
                <c:pt idx="916">
                  <c:v>-0.82653134543264217</c:v>
                </c:pt>
                <c:pt idx="917">
                  <c:v>0.37346865456735778</c:v>
                </c:pt>
                <c:pt idx="918">
                  <c:v>0.10404775567496771</c:v>
                </c:pt>
                <c:pt idx="919">
                  <c:v>1.084191937086413</c:v>
                </c:pt>
                <c:pt idx="920">
                  <c:v>-1.1734988213063544</c:v>
                </c:pt>
                <c:pt idx="921">
                  <c:v>-1.352052256268244</c:v>
                </c:pt>
                <c:pt idx="922">
                  <c:v>-1.3413289737491887</c:v>
                </c:pt>
                <c:pt idx="923">
                  <c:v>-1.1190616753949727</c:v>
                </c:pt>
                <c:pt idx="924">
                  <c:v>-1.0400400686446067</c:v>
                </c:pt>
                <c:pt idx="925">
                  <c:v>-0.83945618017561874</c:v>
                </c:pt>
                <c:pt idx="926">
                  <c:v>-0.62873289765656348</c:v>
                </c:pt>
                <c:pt idx="927">
                  <c:v>0.70214804479602089</c:v>
                </c:pt>
                <c:pt idx="928">
                  <c:v>-1.1490822481249223</c:v>
                </c:pt>
                <c:pt idx="929">
                  <c:v>-0.69209109488165521</c:v>
                </c:pt>
                <c:pt idx="930">
                  <c:v>-0.42367705396983246</c:v>
                </c:pt>
                <c:pt idx="931">
                  <c:v>-0.13440033648888794</c:v>
                </c:pt>
                <c:pt idx="932">
                  <c:v>2.7441530984730012</c:v>
                </c:pt>
                <c:pt idx="933">
                  <c:v>0.45440820920357994</c:v>
                </c:pt>
                <c:pt idx="934">
                  <c:v>0.67346865456735761</c:v>
                </c:pt>
                <c:pt idx="935">
                  <c:v>-0.94797791047075264</c:v>
                </c:pt>
                <c:pt idx="936">
                  <c:v>-0.96942447550886324</c:v>
                </c:pt>
                <c:pt idx="937">
                  <c:v>-1.0801477580279184</c:v>
                </c:pt>
                <c:pt idx="938">
                  <c:v>-0.60231523012325394</c:v>
                </c:pt>
                <c:pt idx="939">
                  <c:v>-0.69246178699652927</c:v>
                </c:pt>
                <c:pt idx="940">
                  <c:v>-0.49246178699652932</c:v>
                </c:pt>
                <c:pt idx="941">
                  <c:v>1.0258032851424705</c:v>
                </c:pt>
                <c:pt idx="942">
                  <c:v>0.71508000262341542</c:v>
                </c:pt>
                <c:pt idx="943">
                  <c:v>2.2258032851424705</c:v>
                </c:pt>
                <c:pt idx="944">
                  <c:v>-1.0012830120513589</c:v>
                </c:pt>
                <c:pt idx="945">
                  <c:v>9.8389786512339539E-2</c:v>
                </c:pt>
                <c:pt idx="946">
                  <c:v>1.4586781493352294</c:v>
                </c:pt>
                <c:pt idx="947">
                  <c:v>-1.2703102053228255</c:v>
                </c:pt>
                <c:pt idx="948">
                  <c:v>-1.1595869228037703</c:v>
                </c:pt>
                <c:pt idx="949">
                  <c:v>-1.1703102053228256</c:v>
                </c:pt>
                <c:pt idx="950">
                  <c:v>-1.2703102053228255</c:v>
                </c:pt>
                <c:pt idx="951">
                  <c:v>1.0189665121581195</c:v>
                </c:pt>
                <c:pt idx="952">
                  <c:v>2.8082432296390643</c:v>
                </c:pt>
                <c:pt idx="953">
                  <c:v>3.765996925672523</c:v>
                </c:pt>
                <c:pt idx="954">
                  <c:v>0.91567772265686909</c:v>
                </c:pt>
                <c:pt idx="955">
                  <c:v>3.1236876840652892</c:v>
                </c:pt>
                <c:pt idx="956">
                  <c:v>2.412964401546235</c:v>
                </c:pt>
                <c:pt idx="957">
                  <c:v>0.87265504433567043</c:v>
                </c:pt>
                <c:pt idx="958">
                  <c:v>-1.277779875360495</c:v>
                </c:pt>
                <c:pt idx="959">
                  <c:v>-8.8503157879549876E-2</c:v>
                </c:pt>
                <c:pt idx="960">
                  <c:v>1.2324752353700841</c:v>
                </c:pt>
                <c:pt idx="961">
                  <c:v>0.62175195285102869</c:v>
                </c:pt>
                <c:pt idx="962">
                  <c:v>0.51102867033197352</c:v>
                </c:pt>
                <c:pt idx="963">
                  <c:v>0.60030538781291831</c:v>
                </c:pt>
                <c:pt idx="964">
                  <c:v>0.69045194468619364</c:v>
                </c:pt>
                <c:pt idx="965">
                  <c:v>1.2904519446861937</c:v>
                </c:pt>
                <c:pt idx="966">
                  <c:v>2.2904519446861937</c:v>
                </c:pt>
                <c:pt idx="967">
                  <c:v>1.7226217922433593</c:v>
                </c:pt>
                <c:pt idx="968">
                  <c:v>1.5655287538840457</c:v>
                </c:pt>
                <c:pt idx="969">
                  <c:v>0.52668695609926663</c:v>
                </c:pt>
                <c:pt idx="970">
                  <c:v>2.3588568036564324</c:v>
                </c:pt>
                <c:pt idx="971">
                  <c:v>0.62986844899837702</c:v>
                </c:pt>
                <c:pt idx="972">
                  <c:v>2.9116033768593774</c:v>
                </c:pt>
                <c:pt idx="973">
                  <c:v>-0.29911990565967761</c:v>
                </c:pt>
                <c:pt idx="974">
                  <c:v>-0.28839662314062231</c:v>
                </c:pt>
                <c:pt idx="975">
                  <c:v>-0.38839662314062218</c:v>
                </c:pt>
                <c:pt idx="976">
                  <c:v>-0.50984318817873286</c:v>
                </c:pt>
                <c:pt idx="977">
                  <c:v>0.13700857101446751</c:v>
                </c:pt>
                <c:pt idx="978">
                  <c:v>0.20742249632295873</c:v>
                </c:pt>
                <c:pt idx="979">
                  <c:v>0.93641085098101384</c:v>
                </c:pt>
                <c:pt idx="980">
                  <c:v>-0.12474735123420677</c:v>
                </c:pt>
                <c:pt idx="981">
                  <c:v>0.39410160937378103</c:v>
                </c:pt>
                <c:pt idx="982">
                  <c:v>5.4389972196671188E-2</c:v>
                </c:pt>
                <c:pt idx="983">
                  <c:v>-1.2670565928414397</c:v>
                </c:pt>
                <c:pt idx="984">
                  <c:v>-0.5869124114299944</c:v>
                </c:pt>
                <c:pt idx="985">
                  <c:v>-0.18691241142999448</c:v>
                </c:pt>
                <c:pt idx="986">
                  <c:v>-0.18691241142999448</c:v>
                </c:pt>
                <c:pt idx="987">
                  <c:v>3.381324655089113E-2</c:v>
                </c:pt>
                <c:pt idx="988">
                  <c:v>0.9452574361271715</c:v>
                </c:pt>
                <c:pt idx="989">
                  <c:v>4.5257436127171369E-2</c:v>
                </c:pt>
                <c:pt idx="990">
                  <c:v>-0.13488674528427369</c:v>
                </c:pt>
                <c:pt idx="991">
                  <c:v>-0.12416346276521861</c:v>
                </c:pt>
                <c:pt idx="992">
                  <c:v>-3.8608529554136073E-2</c:v>
                </c:pt>
                <c:pt idx="993">
                  <c:v>-5.6003762300804949E-2</c:v>
                </c:pt>
                <c:pt idx="994">
                  <c:v>1.1654428027373052</c:v>
                </c:pt>
                <c:pt idx="995">
                  <c:v>-0.54209898688263891</c:v>
                </c:pt>
                <c:pt idx="996">
                  <c:v>-0.93137570436358363</c:v>
                </c:pt>
                <c:pt idx="997">
                  <c:v>-0.32978495791402795</c:v>
                </c:pt>
                <c:pt idx="998">
                  <c:v>0.57021504208597218</c:v>
                </c:pt>
                <c:pt idx="999">
                  <c:v>-0.70992913932547297</c:v>
                </c:pt>
                <c:pt idx="1000">
                  <c:v>-0.63137570436358359</c:v>
                </c:pt>
                <c:pt idx="1001">
                  <c:v>-0.36307738013227286</c:v>
                </c:pt>
                <c:pt idx="1002">
                  <c:v>3.9146553215135107</c:v>
                </c:pt>
                <c:pt idx="1003">
                  <c:v>-0.79606796100554422</c:v>
                </c:pt>
                <c:pt idx="1004">
                  <c:v>-0.8067912435245993</c:v>
                </c:pt>
                <c:pt idx="1005">
                  <c:v>-0.8175145260436546</c:v>
                </c:pt>
                <c:pt idx="1006">
                  <c:v>1.2221971111334553</c:v>
                </c:pt>
                <c:pt idx="1007">
                  <c:v>-0.52011213047377702</c:v>
                </c:pt>
                <c:pt idx="1008">
                  <c:v>-0.60184705833477758</c:v>
                </c:pt>
                <c:pt idx="1009">
                  <c:v>-0.97026109924660031</c:v>
                </c:pt>
                <c:pt idx="1010">
                  <c:v>-0.57026109924660018</c:v>
                </c:pt>
                <c:pt idx="1011">
                  <c:v>0.15785741601912395</c:v>
                </c:pt>
                <c:pt idx="1012">
                  <c:v>-0.47113093863893107</c:v>
                </c:pt>
                <c:pt idx="1013">
                  <c:v>-8.1854221157986018E-2</c:v>
                </c:pt>
                <c:pt idx="1014">
                  <c:v>-0.61344018024616331</c:v>
                </c:pt>
                <c:pt idx="1015">
                  <c:v>1.3187296673110023</c:v>
                </c:pt>
                <c:pt idx="1016">
                  <c:v>-1.1165780760470372</c:v>
                </c:pt>
                <c:pt idx="1017">
                  <c:v>-1.0844082284898715</c:v>
                </c:pt>
                <c:pt idx="1018">
                  <c:v>-1.1099291393254731</c:v>
                </c:pt>
                <c:pt idx="1019">
                  <c:v>-1.056312726730197</c:v>
                </c:pt>
                <c:pt idx="1020">
                  <c:v>-1.1134195966539759</c:v>
                </c:pt>
                <c:pt idx="1021">
                  <c:v>-1.070526466577755</c:v>
                </c:pt>
                <c:pt idx="1022">
                  <c:v>-0.98124974909681029</c:v>
                </c:pt>
                <c:pt idx="1023">
                  <c:v>-0.54512127242266539</c:v>
                </c:pt>
                <c:pt idx="1024">
                  <c:v>0.54415544505827951</c:v>
                </c:pt>
                <c:pt idx="1025">
                  <c:v>-0.95924906112348296</c:v>
                </c:pt>
                <c:pt idx="1026">
                  <c:v>0.92942993632400772</c:v>
                </c:pt>
                <c:pt idx="1027">
                  <c:v>5.1763974121977192</c:v>
                </c:pt>
                <c:pt idx="1028">
                  <c:v>2.3871206947167751</c:v>
                </c:pt>
                <c:pt idx="1029">
                  <c:v>2.7382765214701656</c:v>
                </c:pt>
                <c:pt idx="1030">
                  <c:v>-4.027691349172402E-2</c:v>
                </c:pt>
                <c:pt idx="1031">
                  <c:v>5.9723086508276069E-2</c:v>
                </c:pt>
                <c:pt idx="1032">
                  <c:v>-1.040276913491724</c:v>
                </c:pt>
                <c:pt idx="1033">
                  <c:v>-1.0510001960107793</c:v>
                </c:pt>
                <c:pt idx="1034">
                  <c:v>-1.0510001960107793</c:v>
                </c:pt>
                <c:pt idx="1035">
                  <c:v>-1.091507206412667</c:v>
                </c:pt>
                <c:pt idx="1036">
                  <c:v>-0.43440033648888776</c:v>
                </c:pt>
                <c:pt idx="1037">
                  <c:v>0.66559966351111233</c:v>
                </c:pt>
                <c:pt idx="1038">
                  <c:v>-7.4907346890775495E-2</c:v>
                </c:pt>
                <c:pt idx="1039">
                  <c:v>0.72223836164641519</c:v>
                </c:pt>
                <c:pt idx="1040">
                  <c:v>0.22165447317742637</c:v>
                </c:pt>
                <c:pt idx="1041">
                  <c:v>-0.66839225743696851</c:v>
                </c:pt>
                <c:pt idx="1042">
                  <c:v>-0.63114120610174429</c:v>
                </c:pt>
                <c:pt idx="1043">
                  <c:v>-1.0521195993513783</c:v>
                </c:pt>
                <c:pt idx="1044">
                  <c:v>-0.91161258894949082</c:v>
                </c:pt>
                <c:pt idx="1045">
                  <c:v>0.40824322963906412</c:v>
                </c:pt>
                <c:pt idx="1046">
                  <c:v>-0.78023811461710291</c:v>
                </c:pt>
                <c:pt idx="1047">
                  <c:v>-1.1320661275714996</c:v>
                </c:pt>
                <c:pt idx="1048">
                  <c:v>0.47865715494755556</c:v>
                </c:pt>
                <c:pt idx="1049">
                  <c:v>-7.4163884422942861E-2</c:v>
                </c:pt>
                <c:pt idx="1050">
                  <c:v>0.19351772090479247</c:v>
                </c:pt>
                <c:pt idx="1051">
                  <c:v>0.55402909701033387</c:v>
                </c:pt>
                <c:pt idx="1052">
                  <c:v>2.0830174516683888</c:v>
                </c:pt>
                <c:pt idx="1053">
                  <c:v>0.1615708866302783</c:v>
                </c:pt>
                <c:pt idx="1054">
                  <c:v>6.157088663027821E-2</c:v>
                </c:pt>
                <c:pt idx="1055">
                  <c:v>0.14802698639844913</c:v>
                </c:pt>
                <c:pt idx="1056">
                  <c:v>0.2265804213603384</c:v>
                </c:pt>
                <c:pt idx="1057">
                  <c:v>0.11585713884128324</c:v>
                </c:pt>
                <c:pt idx="1058">
                  <c:v>1.4158571388412833</c:v>
                </c:pt>
                <c:pt idx="1059">
                  <c:v>0.50513385632222829</c:v>
                </c:pt>
                <c:pt idx="1060">
                  <c:v>0.30513385632222811</c:v>
                </c:pt>
                <c:pt idx="1061">
                  <c:v>1.2944105738031728</c:v>
                </c:pt>
                <c:pt idx="1062">
                  <c:v>2.0944105738031729</c:v>
                </c:pt>
                <c:pt idx="1063">
                  <c:v>0.90513385632222776</c:v>
                </c:pt>
                <c:pt idx="1064">
                  <c:v>0.42658042136033858</c:v>
                </c:pt>
                <c:pt idx="1065">
                  <c:v>-1.1009403738719317</c:v>
                </c:pt>
                <c:pt idx="1066">
                  <c:v>-0.9902170913528765</c:v>
                </c:pt>
                <c:pt idx="1067">
                  <c:v>-0.97678048772318682</c:v>
                </c:pt>
                <c:pt idx="1068">
                  <c:v>-0.99475960893884419</c:v>
                </c:pt>
                <c:pt idx="1069">
                  <c:v>-1.2840363264197889</c:v>
                </c:pt>
                <c:pt idx="1070">
                  <c:v>-1.334471246115954</c:v>
                </c:pt>
                <c:pt idx="1071">
                  <c:v>0.63382707811535632</c:v>
                </c:pt>
                <c:pt idx="1072">
                  <c:v>3.2833921584191912</c:v>
                </c:pt>
                <c:pt idx="1073">
                  <c:v>3.4331802520056769</c:v>
                </c:pt>
                <c:pt idx="1074">
                  <c:v>0.90359417731416891</c:v>
                </c:pt>
                <c:pt idx="1075">
                  <c:v>4.3305814491278793E-2</c:v>
                </c:pt>
                <c:pt idx="1076">
                  <c:v>0.24330581449127875</c:v>
                </c:pt>
                <c:pt idx="1077">
                  <c:v>1.3821476122760585</c:v>
                </c:pt>
                <c:pt idx="1078">
                  <c:v>1.2928708947951131</c:v>
                </c:pt>
                <c:pt idx="1079">
                  <c:v>1.2216362361705166</c:v>
                </c:pt>
                <c:pt idx="1080">
                  <c:v>-4.2119570474826062E-2</c:v>
                </c:pt>
                <c:pt idx="1081">
                  <c:v>0.26860371204422906</c:v>
                </c:pt>
                <c:pt idx="1082">
                  <c:v>0.25788042952517376</c:v>
                </c:pt>
                <c:pt idx="1083">
                  <c:v>0.28686878418322848</c:v>
                </c:pt>
                <c:pt idx="1084">
                  <c:v>0.5868687841832283</c:v>
                </c:pt>
                <c:pt idx="1085">
                  <c:v>1.7868687841832285</c:v>
                </c:pt>
                <c:pt idx="1086">
                  <c:v>0.13643386448706307</c:v>
                </c:pt>
                <c:pt idx="1087">
                  <c:v>2.7686037120442291</c:v>
                </c:pt>
                <c:pt idx="1088">
                  <c:v>-1.3099497229176604</c:v>
                </c:pt>
                <c:pt idx="1089">
                  <c:v>-0.34579224866846348</c:v>
                </c:pt>
                <c:pt idx="1090">
                  <c:v>-1.4343480590921831</c:v>
                </c:pt>
                <c:pt idx="1091">
                  <c:v>-1.3150170951312532</c:v>
                </c:pt>
                <c:pt idx="1092">
                  <c:v>-1.102480052879991</c:v>
                </c:pt>
                <c:pt idx="1093">
                  <c:v>-1.202480052879991</c:v>
                </c:pt>
                <c:pt idx="1094">
                  <c:v>-1.1529288041406218</c:v>
                </c:pt>
                <c:pt idx="1095">
                  <c:v>2.2577944783784334</c:v>
                </c:pt>
                <c:pt idx="1096">
                  <c:v>1.2074224963229587</c:v>
                </c:pt>
                <c:pt idx="1097">
                  <c:v>3.1966992138039036</c:v>
                </c:pt>
                <c:pt idx="1098">
                  <c:v>1.0364108509810135</c:v>
                </c:pt>
                <c:pt idx="1099">
                  <c:v>0.85438997219667101</c:v>
                </c:pt>
                <c:pt idx="1100">
                  <c:v>0.87265504433567043</c:v>
                </c:pt>
                <c:pt idx="1101">
                  <c:v>0.83294340715856041</c:v>
                </c:pt>
                <c:pt idx="1102">
                  <c:v>3.1543899721966708</c:v>
                </c:pt>
                <c:pt idx="1103">
                  <c:v>-0.60589839062621897</c:v>
                </c:pt>
                <c:pt idx="1104">
                  <c:v>-6.70565928414395E-2</c:v>
                </c:pt>
                <c:pt idx="1105">
                  <c:v>0.21149684212044995</c:v>
                </c:pt>
                <c:pt idx="1106">
                  <c:v>0.19164102353189505</c:v>
                </c:pt>
                <c:pt idx="1107">
                  <c:v>0.30236430605095022</c:v>
                </c:pt>
                <c:pt idx="1108">
                  <c:v>0.28091774101283984</c:v>
                </c:pt>
                <c:pt idx="1109">
                  <c:v>1.3916410235318952</c:v>
                </c:pt>
                <c:pt idx="1110">
                  <c:v>2.0023643060509504</c:v>
                </c:pt>
                <c:pt idx="1111">
                  <c:v>3.1130875885700062</c:v>
                </c:pt>
                <c:pt idx="1112">
                  <c:v>-1.4202202703913653</c:v>
                </c:pt>
                <c:pt idx="1113">
                  <c:v>-1.0901660239113804</c:v>
                </c:pt>
                <c:pt idx="1114">
                  <c:v>-0.7845239451703836</c:v>
                </c:pt>
                <c:pt idx="1115">
                  <c:v>-0.66307738013227291</c:v>
                </c:pt>
                <c:pt idx="1116">
                  <c:v>-0.65235409761321761</c:v>
                </c:pt>
                <c:pt idx="1117">
                  <c:v>0.42779008379822736</c:v>
                </c:pt>
                <c:pt idx="1118">
                  <c:v>-0.68293319872082781</c:v>
                </c:pt>
                <c:pt idx="1119">
                  <c:v>-0.59365648123988313</c:v>
                </c:pt>
                <c:pt idx="1120">
                  <c:v>1.3154760548296163</c:v>
                </c:pt>
                <c:pt idx="1121">
                  <c:v>0.23351811368596453</c:v>
                </c:pt>
                <c:pt idx="1122">
                  <c:v>2.6713530534901766</c:v>
                </c:pt>
                <c:pt idx="1123">
                  <c:v>6.9762307040621696E-2</c:v>
                </c:pt>
                <c:pt idx="1124">
                  <c:v>-0.4624075405165442</c:v>
                </c:pt>
                <c:pt idx="1125">
                  <c:v>-0.24474018841099876</c:v>
                </c:pt>
                <c:pt idx="1126">
                  <c:v>4.4536529069946429E-2</c:v>
                </c:pt>
                <c:pt idx="1127">
                  <c:v>-2.315230123253853E-3</c:v>
                </c:pt>
                <c:pt idx="1128">
                  <c:v>1.2976847698767464</c:v>
                </c:pt>
                <c:pt idx="1129">
                  <c:v>-0.3130385126423092</c:v>
                </c:pt>
                <c:pt idx="1130">
                  <c:v>-0.46347343233847438</c:v>
                </c:pt>
                <c:pt idx="1131">
                  <c:v>-0.38491999737658511</c:v>
                </c:pt>
                <c:pt idx="1132">
                  <c:v>-0.15593164271853022</c:v>
                </c:pt>
                <c:pt idx="1133">
                  <c:v>-0.14520836019947492</c:v>
                </c:pt>
                <c:pt idx="1134">
                  <c:v>-0.25593164271853031</c:v>
                </c:pt>
                <c:pt idx="1135">
                  <c:v>-0.23448507768041971</c:v>
                </c:pt>
                <c:pt idx="1136">
                  <c:v>1.0193681797619736</c:v>
                </c:pt>
                <c:pt idx="1137">
                  <c:v>-0.44846197268086074</c:v>
                </c:pt>
                <c:pt idx="1138">
                  <c:v>3.6225496726610844</c:v>
                </c:pt>
                <c:pt idx="1139">
                  <c:v>0.93327295518013975</c:v>
                </c:pt>
                <c:pt idx="1140">
                  <c:v>0.27298459235724981</c:v>
                </c:pt>
                <c:pt idx="1141">
                  <c:v>8.3707874876305155E-2</c:v>
                </c:pt>
                <c:pt idx="1142">
                  <c:v>-0.62701540764275032</c:v>
                </c:pt>
                <c:pt idx="1143">
                  <c:v>-0.34846197268086088</c:v>
                </c:pt>
                <c:pt idx="1144">
                  <c:v>1.7300914622810286</c:v>
                </c:pt>
                <c:pt idx="1145">
                  <c:v>7.8241639268130658E-3</c:v>
                </c:pt>
                <c:pt idx="1146">
                  <c:v>1.1078241639268129</c:v>
                </c:pt>
                <c:pt idx="1147">
                  <c:v>4.5460781694432768</c:v>
                </c:pt>
                <c:pt idx="1148">
                  <c:v>5.5210705512776181E-2</c:v>
                </c:pt>
                <c:pt idx="1149">
                  <c:v>2.1256246308212678</c:v>
                </c:pt>
                <c:pt idx="1150">
                  <c:v>0.73453415360811647</c:v>
                </c:pt>
                <c:pt idx="1151">
                  <c:v>-0.86546584639188384</c:v>
                </c:pt>
                <c:pt idx="1152">
                  <c:v>-0.46546584639188371</c:v>
                </c:pt>
                <c:pt idx="1153">
                  <c:v>-7.6189128910939097E-2</c:v>
                </c:pt>
                <c:pt idx="1154">
                  <c:v>0.62381087108906064</c:v>
                </c:pt>
                <c:pt idx="1155">
                  <c:v>-8.6912411429994396E-2</c:v>
                </c:pt>
                <c:pt idx="1156">
                  <c:v>-8.6912411429994396E-2</c:v>
                </c:pt>
                <c:pt idx="1157">
                  <c:v>-8.6912411429994396E-2</c:v>
                </c:pt>
                <c:pt idx="1158">
                  <c:v>-0.18691241142999448</c:v>
                </c:pt>
                <c:pt idx="1159">
                  <c:v>1.3087588570005693E-2</c:v>
                </c:pt>
                <c:pt idx="1160">
                  <c:v>1.5583331645705245</c:v>
                </c:pt>
                <c:pt idx="1161">
                  <c:v>0.50936580430014367</c:v>
                </c:pt>
                <c:pt idx="1162">
                  <c:v>1.2415356518573089</c:v>
                </c:pt>
                <c:pt idx="1163">
                  <c:v>1.6415356518573088</c:v>
                </c:pt>
                <c:pt idx="1164">
                  <c:v>-0.63701778310458046</c:v>
                </c:pt>
                <c:pt idx="1165">
                  <c:v>-0.33701778310458064</c:v>
                </c:pt>
                <c:pt idx="1166">
                  <c:v>0.17370549941447466</c:v>
                </c:pt>
                <c:pt idx="1167">
                  <c:v>-0.23701778310458055</c:v>
                </c:pt>
                <c:pt idx="1168">
                  <c:v>-0.64774106562363576</c:v>
                </c:pt>
                <c:pt idx="1169">
                  <c:v>2.5522589343763644</c:v>
                </c:pt>
                <c:pt idx="1170">
                  <c:v>0.78102427575176758</c:v>
                </c:pt>
                <c:pt idx="1171">
                  <c:v>-0.6592850814587965</c:v>
                </c:pt>
                <c:pt idx="1172">
                  <c:v>1.9090132427725144</c:v>
                </c:pt>
                <c:pt idx="1173">
                  <c:v>0.57742728368433704</c:v>
                </c:pt>
                <c:pt idx="1174">
                  <c:v>1.1774272836843367</c:v>
                </c:pt>
                <c:pt idx="1175">
                  <c:v>-0.13329599883471821</c:v>
                </c:pt>
                <c:pt idx="1176">
                  <c:v>-0.86387509994232836</c:v>
                </c:pt>
                <c:pt idx="1177">
                  <c:v>-0.56387509994232832</c:v>
                </c:pt>
                <c:pt idx="1178">
                  <c:v>-0.44401928135377355</c:v>
                </c:pt>
                <c:pt idx="1179">
                  <c:v>-0.56387509994232832</c:v>
                </c:pt>
                <c:pt idx="1180">
                  <c:v>-0.67459838246138348</c:v>
                </c:pt>
                <c:pt idx="1181">
                  <c:v>-0.45474256387282863</c:v>
                </c:pt>
                <c:pt idx="1182">
                  <c:v>1.3559807186462265</c:v>
                </c:pt>
                <c:pt idx="1183">
                  <c:v>1.2559807186462264</c:v>
                </c:pt>
                <c:pt idx="1184">
                  <c:v>-9.4969878723101253E-3</c:v>
                </c:pt>
                <c:pt idx="1185">
                  <c:v>-1.2799109131808013</c:v>
                </c:pt>
                <c:pt idx="1186">
                  <c:v>-1.2207451250189902</c:v>
                </c:pt>
                <c:pt idx="1187">
                  <c:v>-1.3008893064304354</c:v>
                </c:pt>
                <c:pt idx="1188">
                  <c:v>-1.0901660239113804</c:v>
                </c:pt>
                <c:pt idx="1189">
                  <c:v>-1.0579961763542145</c:v>
                </c:pt>
                <c:pt idx="1190">
                  <c:v>-1.0274170752466043</c:v>
                </c:pt>
                <c:pt idx="1191">
                  <c:v>-0.5381403577656596</c:v>
                </c:pt>
                <c:pt idx="1192">
                  <c:v>1.9618596422343404</c:v>
                </c:pt>
                <c:pt idx="1193">
                  <c:v>-0.12009829890931156</c:v>
                </c:pt>
                <c:pt idx="1194">
                  <c:v>8.9952797408737073E-2</c:v>
                </c:pt>
                <c:pt idx="1195">
                  <c:v>-0.37834552682257372</c:v>
                </c:pt>
                <c:pt idx="1196">
                  <c:v>0.9216544731774261</c:v>
                </c:pt>
                <c:pt idx="1197">
                  <c:v>1.560169069525905</c:v>
                </c:pt>
                <c:pt idx="1198">
                  <c:v>-0.57141688956227266</c:v>
                </c:pt>
                <c:pt idx="1199">
                  <c:v>-0.6416331616794404</c:v>
                </c:pt>
                <c:pt idx="1200">
                  <c:v>-0.6416331616794404</c:v>
                </c:pt>
                <c:pt idx="1201">
                  <c:v>-0.51184943379660774</c:v>
                </c:pt>
                <c:pt idx="1202">
                  <c:v>-0.71184943379660781</c:v>
                </c:pt>
                <c:pt idx="1203">
                  <c:v>-0.61184943379660783</c:v>
                </c:pt>
                <c:pt idx="1204">
                  <c:v>-0.11184943379660783</c:v>
                </c:pt>
                <c:pt idx="1205">
                  <c:v>0.89887384872244747</c:v>
                </c:pt>
                <c:pt idx="1206">
                  <c:v>-0.60112615127755253</c:v>
                </c:pt>
                <c:pt idx="1207">
                  <c:v>1.8080063847919474</c:v>
                </c:pt>
                <c:pt idx="1208">
                  <c:v>-1.1676107157766564</c:v>
                </c:pt>
                <c:pt idx="1209">
                  <c:v>-0.99831300390803757</c:v>
                </c:pt>
                <c:pt idx="1210">
                  <c:v>1.3761660852563604</c:v>
                </c:pt>
                <c:pt idx="1211">
                  <c:v>0.23645444807925053</c:v>
                </c:pt>
                <c:pt idx="1212">
                  <c:v>3.1882571009423208</c:v>
                </c:pt>
                <c:pt idx="1213">
                  <c:v>2.9559484568985495E-2</c:v>
                </c:pt>
                <c:pt idx="1214">
                  <c:v>-0.69188708046912506</c:v>
                </c:pt>
                <c:pt idx="1215">
                  <c:v>-1.0026103629881802</c:v>
                </c:pt>
                <c:pt idx="1216">
                  <c:v>1.0253786040325665</c:v>
                </c:pt>
                <c:pt idx="1217">
                  <c:v>-0.8638981134483783</c:v>
                </c:pt>
                <c:pt idx="1218">
                  <c:v>-0.50520049707504389</c:v>
                </c:pt>
                <c:pt idx="1219">
                  <c:v>-0.99447721455598859</c:v>
                </c:pt>
                <c:pt idx="1220">
                  <c:v>-0.90778426994070083</c:v>
                </c:pt>
                <c:pt idx="1221">
                  <c:v>1.0922157300592994</c:v>
                </c:pt>
                <c:pt idx="1222">
                  <c:v>-0.20778426994070087</c:v>
                </c:pt>
                <c:pt idx="1223">
                  <c:v>0.49221573005929886</c:v>
                </c:pt>
                <c:pt idx="1224">
                  <c:v>-1.0159237795940992</c:v>
                </c:pt>
                <c:pt idx="1225">
                  <c:v>-1.0159237795940992</c:v>
                </c:pt>
                <c:pt idx="1226">
                  <c:v>-1.1373703446322094</c:v>
                </c:pt>
                <c:pt idx="1227">
                  <c:v>-0.93737034463220947</c:v>
                </c:pt>
                <c:pt idx="1228">
                  <c:v>-0.93737034463220947</c:v>
                </c:pt>
                <c:pt idx="1229">
                  <c:v>-0.64809362715126451</c:v>
                </c:pt>
                <c:pt idx="1230">
                  <c:v>0.96262965536779022</c:v>
                </c:pt>
                <c:pt idx="1231">
                  <c:v>1.8626296553677901</c:v>
                </c:pt>
                <c:pt idx="1232">
                  <c:v>-0.92664706211315417</c:v>
                </c:pt>
                <c:pt idx="1233">
                  <c:v>-1.3266470621131541</c:v>
                </c:pt>
                <c:pt idx="1234">
                  <c:v>-1.1052004970750438</c:v>
                </c:pt>
                <c:pt idx="1235">
                  <c:v>3.6101886551621609E-2</c:v>
                </c:pt>
                <c:pt idx="1236">
                  <c:v>-1.053174830929323</c:v>
                </c:pt>
                <c:pt idx="1237">
                  <c:v>-1.1944772145559885</c:v>
                </c:pt>
                <c:pt idx="1238">
                  <c:v>0.14682516907067678</c:v>
                </c:pt>
                <c:pt idx="1239">
                  <c:v>-0.49447721455598859</c:v>
                </c:pt>
                <c:pt idx="1240">
                  <c:v>0.99479950292495634</c:v>
                </c:pt>
                <c:pt idx="1241">
                  <c:v>0.1146553215135111</c:v>
                </c:pt>
                <c:pt idx="1242">
                  <c:v>1.094799502924956</c:v>
                </c:pt>
                <c:pt idx="1243">
                  <c:v>0.28407622040590086</c:v>
                </c:pt>
                <c:pt idx="1244">
                  <c:v>1.9932087564754009</c:v>
                </c:pt>
                <c:pt idx="1245">
                  <c:v>0.78248547395634538</c:v>
                </c:pt>
                <c:pt idx="1246">
                  <c:v>6.9164587007167766E-2</c:v>
                </c:pt>
                <c:pt idx="1247">
                  <c:v>-1.0804004932966671</c:v>
                </c:pt>
                <c:pt idx="1248">
                  <c:v>-1.0911237758157224</c:v>
                </c:pt>
                <c:pt idx="1249">
                  <c:v>-1.0018470583347776</c:v>
                </c:pt>
                <c:pt idx="1250">
                  <c:v>-0.62329362337288818</c:v>
                </c:pt>
                <c:pt idx="1251">
                  <c:v>-0.69517510810716365</c:v>
                </c:pt>
                <c:pt idx="1252">
                  <c:v>0.71554817441189122</c:v>
                </c:pt>
                <c:pt idx="1253">
                  <c:v>-0.82416346276521857</c:v>
                </c:pt>
                <c:pt idx="1254">
                  <c:v>0.19728310227289181</c:v>
                </c:pt>
                <c:pt idx="1255">
                  <c:v>2.0187296673110025</c:v>
                </c:pt>
                <c:pt idx="1256">
                  <c:v>-1.1812703326889977</c:v>
                </c:pt>
                <c:pt idx="1257">
                  <c:v>-1.0267702491369255</c:v>
                </c:pt>
                <c:pt idx="1258">
                  <c:v>-1.1160469666178701</c:v>
                </c:pt>
                <c:pt idx="1259">
                  <c:v>-0.95575860379498012</c:v>
                </c:pt>
                <c:pt idx="1260">
                  <c:v>0.10352290104734285</c:v>
                </c:pt>
                <c:pt idx="1261">
                  <c:v>-0.84503532127592496</c:v>
                </c:pt>
                <c:pt idx="1262">
                  <c:v>-1.0450353212759249</c:v>
                </c:pt>
                <c:pt idx="1263">
                  <c:v>-0.57462139596743356</c:v>
                </c:pt>
                <c:pt idx="1264">
                  <c:v>0.91465532151351114</c:v>
                </c:pt>
                <c:pt idx="1265">
                  <c:v>2.3632135438367787</c:v>
                </c:pt>
                <c:pt idx="1266">
                  <c:v>2.1524902613177237</c:v>
                </c:pt>
                <c:pt idx="1267">
                  <c:v>2.9616227973872231</c:v>
                </c:pt>
                <c:pt idx="1268">
                  <c:v>2.9723460799062784</c:v>
                </c:pt>
                <c:pt idx="1269">
                  <c:v>0.36321354383677873</c:v>
                </c:pt>
                <c:pt idx="1270">
                  <c:v>0.6524902613177237</c:v>
                </c:pt>
                <c:pt idx="1271">
                  <c:v>2.4949152196054678</c:v>
                </c:pt>
                <c:pt idx="1272">
                  <c:v>-1.1943614978754766</c:v>
                </c:pt>
                <c:pt idx="1273">
                  <c:v>-1.1165289699708123</c:v>
                </c:pt>
                <c:pt idx="1274">
                  <c:v>-1.2173988093631425</c:v>
                </c:pt>
                <c:pt idx="1275">
                  <c:v>-1.2066755268440872</c:v>
                </c:pt>
                <c:pt idx="1276">
                  <c:v>-0.9272522524898672</c:v>
                </c:pt>
                <c:pt idx="1277">
                  <c:v>4.0477556749678456E-3</c:v>
                </c:pt>
                <c:pt idx="1278">
                  <c:v>0.27346865456735769</c:v>
                </c:pt>
                <c:pt idx="1279">
                  <c:v>3.1147710381940232</c:v>
                </c:pt>
                <c:pt idx="1280">
                  <c:v>-0.7627755387872992</c:v>
                </c:pt>
                <c:pt idx="1281">
                  <c:v>-1.2925592666701318</c:v>
                </c:pt>
                <c:pt idx="1282">
                  <c:v>-1.4330662770720193</c:v>
                </c:pt>
                <c:pt idx="1283">
                  <c:v>-1.4330662770720193</c:v>
                </c:pt>
                <c:pt idx="1284">
                  <c:v>0.64794774373175601</c:v>
                </c:pt>
                <c:pt idx="1285">
                  <c:v>-0.14132897374918851</c:v>
                </c:pt>
                <c:pt idx="1286">
                  <c:v>1.7693943087698667</c:v>
                </c:pt>
                <c:pt idx="1287">
                  <c:v>1.5892501273584214</c:v>
                </c:pt>
                <c:pt idx="1288">
                  <c:v>1.0678035623203108</c:v>
                </c:pt>
                <c:pt idx="1289">
                  <c:v>0.95708027980125587</c:v>
                </c:pt>
                <c:pt idx="1290">
                  <c:v>0.41505698911736522</c:v>
                </c:pt>
                <c:pt idx="1291">
                  <c:v>-1.2063895759207452</c:v>
                </c:pt>
                <c:pt idx="1292">
                  <c:v>-0.33855942347791101</c:v>
                </c:pt>
                <c:pt idx="1293">
                  <c:v>0.63999401148397839</c:v>
                </c:pt>
                <c:pt idx="1294">
                  <c:v>-0.2707292710350766</c:v>
                </c:pt>
                <c:pt idx="1295">
                  <c:v>-0.92376179516136436</c:v>
                </c:pt>
                <c:pt idx="1296">
                  <c:v>-3.4485077680419751E-2</c:v>
                </c:pt>
                <c:pt idx="1297">
                  <c:v>-0.74520836019947501</c:v>
                </c:pt>
                <c:pt idx="1298">
                  <c:v>-0.43535491707275042</c:v>
                </c:pt>
                <c:pt idx="1299">
                  <c:v>-0.62463163455369486</c:v>
                </c:pt>
                <c:pt idx="1300">
                  <c:v>-0.23535491707275025</c:v>
                </c:pt>
                <c:pt idx="1301">
                  <c:v>-0.24607819959180555</c:v>
                </c:pt>
                <c:pt idx="1302">
                  <c:v>-0.13535491707275016</c:v>
                </c:pt>
                <c:pt idx="1303">
                  <c:v>1.1646450829272501</c:v>
                </c:pt>
                <c:pt idx="1304">
                  <c:v>-0.8238109012375896</c:v>
                </c:pt>
                <c:pt idx="1305">
                  <c:v>0.63994490540775328</c:v>
                </c:pt>
                <c:pt idx="1306">
                  <c:v>-0.96005509459224658</c:v>
                </c:pt>
                <c:pt idx="1307">
                  <c:v>-1.0493318120731914</c:v>
                </c:pt>
                <c:pt idx="1308">
                  <c:v>-0.93860852955413621</c:v>
                </c:pt>
                <c:pt idx="1309">
                  <c:v>2.8721147529649191</c:v>
                </c:pt>
                <c:pt idx="1310">
                  <c:v>-0.34774106562363571</c:v>
                </c:pt>
                <c:pt idx="1311">
                  <c:v>-0.20922646927515776</c:v>
                </c:pt>
                <c:pt idx="1312">
                  <c:v>-0.21994975179421306</c:v>
                </c:pt>
                <c:pt idx="1313">
                  <c:v>4.4297939828308239</c:v>
                </c:pt>
                <c:pt idx="1314">
                  <c:v>1.1297939828308246</c:v>
                </c:pt>
                <c:pt idx="1315">
                  <c:v>0.98736902454308018</c:v>
                </c:pt>
                <c:pt idx="1316">
                  <c:v>5.5980718646226668E-2</c:v>
                </c:pt>
                <c:pt idx="1317">
                  <c:v>1.3964132628805617</c:v>
                </c:pt>
                <c:pt idx="1318">
                  <c:v>2.8114938649250965E-2</c:v>
                </c:pt>
                <c:pt idx="1319">
                  <c:v>-1.2115966985278592</c:v>
                </c:pt>
                <c:pt idx="1320">
                  <c:v>-1.2718850613507491</c:v>
                </c:pt>
                <c:pt idx="1321">
                  <c:v>-0.94210133346791669</c:v>
                </c:pt>
                <c:pt idx="1322">
                  <c:v>-0.54210133346791678</c:v>
                </c:pt>
                <c:pt idx="1323">
                  <c:v>-0.51231760558508421</c:v>
                </c:pt>
                <c:pt idx="1324">
                  <c:v>-0.31231760558508426</c:v>
                </c:pt>
                <c:pt idx="1325">
                  <c:v>-0.19246178699652927</c:v>
                </c:pt>
                <c:pt idx="1326">
                  <c:v>1.2876823944149158</c:v>
                </c:pt>
                <c:pt idx="1327">
                  <c:v>0.63970806056063623</c:v>
                </c:pt>
                <c:pt idx="1328">
                  <c:v>1.3737054994144748</c:v>
                </c:pt>
                <c:pt idx="1329">
                  <c:v>0.4420038236457855</c:v>
                </c:pt>
                <c:pt idx="1330">
                  <c:v>-0.46871945887326971</c:v>
                </c:pt>
                <c:pt idx="1331">
                  <c:v>0.7634503886838957</c:v>
                </c:pt>
                <c:pt idx="1332">
                  <c:v>-1.0738006626513283</c:v>
                </c:pt>
                <c:pt idx="1333">
                  <c:v>-0.9836541057780529</c:v>
                </c:pt>
                <c:pt idx="1334">
                  <c:v>-0.9836541057780529</c:v>
                </c:pt>
                <c:pt idx="1335">
                  <c:v>-0.13408902547421819</c:v>
                </c:pt>
                <c:pt idx="1336">
                  <c:v>1.7841760466647814</c:v>
                </c:pt>
                <c:pt idx="1337">
                  <c:v>2.7627294816266712</c:v>
                </c:pt>
                <c:pt idx="1338">
                  <c:v>-0.14881453420848967</c:v>
                </c:pt>
                <c:pt idx="1339">
                  <c:v>-0.15953781672754497</c:v>
                </c:pt>
                <c:pt idx="1340">
                  <c:v>-0.15953781672754497</c:v>
                </c:pt>
                <c:pt idx="1341">
                  <c:v>1.3981529416652223</c:v>
                </c:pt>
                <c:pt idx="1342">
                  <c:v>0.27670637662711184</c:v>
                </c:pt>
                <c:pt idx="1343">
                  <c:v>-0.95546347093005368</c:v>
                </c:pt>
                <c:pt idx="1344">
                  <c:v>-1.2344850776804197</c:v>
                </c:pt>
                <c:pt idx="1345">
                  <c:v>-0.3769100359681643</c:v>
                </c:pt>
                <c:pt idx="1346">
                  <c:v>-0.28763331848721974</c:v>
                </c:pt>
                <c:pt idx="1347">
                  <c:v>-0.18763331848721965</c:v>
                </c:pt>
                <c:pt idx="1348">
                  <c:v>-0.28763331848721974</c:v>
                </c:pt>
                <c:pt idx="1349">
                  <c:v>1.4329434071585605</c:v>
                </c:pt>
                <c:pt idx="1350">
                  <c:v>1.6833783268547255</c:v>
                </c:pt>
                <c:pt idx="1351">
                  <c:v>3.0762382048386359</c:v>
                </c:pt>
                <c:pt idx="1352">
                  <c:v>-0.71975956894614823</c:v>
                </c:pt>
                <c:pt idx="1353">
                  <c:v>-1.0452804797817499</c:v>
                </c:pt>
                <c:pt idx="1354">
                  <c:v>-1.0131106322245842</c:v>
                </c:pt>
                <c:pt idx="1355">
                  <c:v>-1.0519524300093637</c:v>
                </c:pt>
                <c:pt idx="1356">
                  <c:v>0.83779245926005785</c:v>
                </c:pt>
                <c:pt idx="1357">
                  <c:v>-1.0407609757018319</c:v>
                </c:pt>
                <c:pt idx="1358">
                  <c:v>-0.74076097570183197</c:v>
                </c:pt>
                <c:pt idx="1359">
                  <c:v>-0.37293082325899762</c:v>
                </c:pt>
                <c:pt idx="1360">
                  <c:v>1.4659109745257821</c:v>
                </c:pt>
                <c:pt idx="1361">
                  <c:v>-2.6770249136925495E-2</c:v>
                </c:pt>
                <c:pt idx="1362">
                  <c:v>-0.67780288886654461</c:v>
                </c:pt>
                <c:pt idx="1363">
                  <c:v>0.3013344345643334</c:v>
                </c:pt>
                <c:pt idx="1364">
                  <c:v>2.9195995067033333</c:v>
                </c:pt>
                <c:pt idx="1365">
                  <c:v>1.408876224184278</c:v>
                </c:pt>
                <c:pt idx="1366">
                  <c:v>1.676706376627112</c:v>
                </c:pt>
                <c:pt idx="1367">
                  <c:v>-1.0340169058919433</c:v>
                </c:pt>
                <c:pt idx="1368">
                  <c:v>-0.85228197803094297</c:v>
                </c:pt>
                <c:pt idx="1369">
                  <c:v>-0.71344018024616329</c:v>
                </c:pt>
                <c:pt idx="1370">
                  <c:v>-0.5737285430690533</c:v>
                </c:pt>
                <c:pt idx="1371">
                  <c:v>-0.47372854306905321</c:v>
                </c:pt>
                <c:pt idx="1372">
                  <c:v>-0.59517510810716368</c:v>
                </c:pt>
                <c:pt idx="1373">
                  <c:v>-0.49517510810716359</c:v>
                </c:pt>
                <c:pt idx="1374">
                  <c:v>1.3230899640318357</c:v>
                </c:pt>
                <c:pt idx="1375">
                  <c:v>-0.64474018841099856</c:v>
                </c:pt>
                <c:pt idx="1376">
                  <c:v>0.61901561823434426</c:v>
                </c:pt>
                <c:pt idx="1377">
                  <c:v>8.3707874876304933E-2</c:v>
                </c:pt>
                <c:pt idx="1378">
                  <c:v>-1.0841222775665296</c:v>
                </c:pt>
                <c:pt idx="1379">
                  <c:v>-1.0809407846674182</c:v>
                </c:pt>
                <c:pt idx="1380">
                  <c:v>-1.0777592917683076</c:v>
                </c:pt>
                <c:pt idx="1381">
                  <c:v>-1.0058778070340315</c:v>
                </c:pt>
                <c:pt idx="1382">
                  <c:v>-0.33486616169208627</c:v>
                </c:pt>
                <c:pt idx="1383">
                  <c:v>0.14368727326980313</c:v>
                </c:pt>
                <c:pt idx="1384">
                  <c:v>1.3115174257126372</c:v>
                </c:pt>
                <c:pt idx="1385">
                  <c:v>-0.15317483092932305</c:v>
                </c:pt>
                <c:pt idx="1386">
                  <c:v>-6.3898113448378258E-2</c:v>
                </c:pt>
                <c:pt idx="1387">
                  <c:v>0.22537860403256627</c:v>
                </c:pt>
                <c:pt idx="1388">
                  <c:v>2.3146553215135111</c:v>
                </c:pt>
                <c:pt idx="1389">
                  <c:v>0.22537860403256627</c:v>
                </c:pt>
                <c:pt idx="1390">
                  <c:v>2.2616227973872229</c:v>
                </c:pt>
                <c:pt idx="1391">
                  <c:v>-1.1598237676508871</c:v>
                </c:pt>
                <c:pt idx="1392">
                  <c:v>-1.1598237676508871</c:v>
                </c:pt>
                <c:pt idx="1393">
                  <c:v>-1.1812703326889977</c:v>
                </c:pt>
                <c:pt idx="1394">
                  <c:v>-0.88127033268899768</c:v>
                </c:pt>
                <c:pt idx="1395">
                  <c:v>-0.89040286875849728</c:v>
                </c:pt>
                <c:pt idx="1396">
                  <c:v>-0.89040286875849728</c:v>
                </c:pt>
                <c:pt idx="1397">
                  <c:v>-0.76895630372038681</c:v>
                </c:pt>
                <c:pt idx="1398">
                  <c:v>2.3227065334348911</c:v>
                </c:pt>
                <c:pt idx="1399">
                  <c:v>-0.16657018404605384</c:v>
                </c:pt>
                <c:pt idx="1400">
                  <c:v>1.3947995029249558</c:v>
                </c:pt>
                <c:pt idx="1401">
                  <c:v>3.594799502924956</c:v>
                </c:pt>
                <c:pt idx="1402">
                  <c:v>-0.81533989112511063</c:v>
                </c:pt>
                <c:pt idx="1403">
                  <c:v>-0.78234931025183974</c:v>
                </c:pt>
                <c:pt idx="1404">
                  <c:v>-0.85278859565165832</c:v>
                </c:pt>
                <c:pt idx="1405">
                  <c:v>-0.9527885956516583</c:v>
                </c:pt>
                <c:pt idx="1406">
                  <c:v>-0.84286068635738087</c:v>
                </c:pt>
                <c:pt idx="1407">
                  <c:v>-1.0104793540444259</c:v>
                </c:pt>
                <c:pt idx="1408">
                  <c:v>2.1482927284964615</c:v>
                </c:pt>
                <c:pt idx="1409">
                  <c:v>0.17807645637929381</c:v>
                </c:pt>
                <c:pt idx="1410">
                  <c:v>-0.61199563432642856</c:v>
                </c:pt>
                <c:pt idx="1411">
                  <c:v>-0.41199563432642861</c:v>
                </c:pt>
                <c:pt idx="1412">
                  <c:v>0.36655780063546106</c:v>
                </c:pt>
                <c:pt idx="1413">
                  <c:v>0.21552516090584173</c:v>
                </c:pt>
                <c:pt idx="1414">
                  <c:v>1.1484903816877852</c:v>
                </c:pt>
                <c:pt idx="1415">
                  <c:v>3.6971725943952372E-2</c:v>
                </c:pt>
                <c:pt idx="1416">
                  <c:v>-0.43411438556554582</c:v>
                </c:pt>
                <c:pt idx="1417">
                  <c:v>1.3551623319153989</c:v>
                </c:pt>
                <c:pt idx="1418">
                  <c:v>-0.68534467848648895</c:v>
                </c:pt>
                <c:pt idx="1419">
                  <c:v>-1.1563563238284342</c:v>
                </c:pt>
                <c:pt idx="1420">
                  <c:v>-1.1380912516894346</c:v>
                </c:pt>
                <c:pt idx="1421">
                  <c:v>-1.1488145342084897</c:v>
                </c:pt>
                <c:pt idx="1422">
                  <c:v>-0.85953781672754492</c:v>
                </c:pt>
                <c:pt idx="1423">
                  <c:v>0.24046218327245494</c:v>
                </c:pt>
                <c:pt idx="1424">
                  <c:v>-1.0381657178569872</c:v>
                </c:pt>
                <c:pt idx="1425">
                  <c:v>1.4227948311669094</c:v>
                </c:pt>
                <c:pt idx="1426">
                  <c:v>3.0335181136859641</c:v>
                </c:pt>
                <c:pt idx="1427">
                  <c:v>2.0227948311669097</c:v>
                </c:pt>
                <c:pt idx="1428">
                  <c:v>-1.1158984195027712</c:v>
                </c:pt>
                <c:pt idx="1429">
                  <c:v>-1.2177121792349781</c:v>
                </c:pt>
                <c:pt idx="1430">
                  <c:v>-1.3373703446322094</c:v>
                </c:pt>
                <c:pt idx="1431">
                  <c:v>-1.1175145260436545</c:v>
                </c:pt>
                <c:pt idx="1432">
                  <c:v>0.97176219143729048</c:v>
                </c:pt>
                <c:pt idx="1433">
                  <c:v>0.36103890891823509</c:v>
                </c:pt>
                <c:pt idx="1434">
                  <c:v>-0.13896109108176491</c:v>
                </c:pt>
                <c:pt idx="1435">
                  <c:v>0.73045980781062481</c:v>
                </c:pt>
                <c:pt idx="1436">
                  <c:v>-0.28026347470843049</c:v>
                </c:pt>
                <c:pt idx="1437">
                  <c:v>-0.112570340853833</c:v>
                </c:pt>
                <c:pt idx="1438">
                  <c:v>8.8150566203392344E-2</c:v>
                </c:pt>
                <c:pt idx="1439">
                  <c:v>-1.2225727163156632</c:v>
                </c:pt>
                <c:pt idx="1440">
                  <c:v>-0.73329599883471819</c:v>
                </c:pt>
                <c:pt idx="1441">
                  <c:v>-0.74401928135377349</c:v>
                </c:pt>
                <c:pt idx="1442">
                  <c:v>-0.54401928135377342</c:v>
                </c:pt>
                <c:pt idx="1443">
                  <c:v>-0.26546584639188398</c:v>
                </c:pt>
                <c:pt idx="1444">
                  <c:v>-0.5654658463918838</c:v>
                </c:pt>
                <c:pt idx="1445">
                  <c:v>-0.27618912891093927</c:v>
                </c:pt>
                <c:pt idx="1446">
                  <c:v>-0.69304567546551765</c:v>
                </c:pt>
                <c:pt idx="1447">
                  <c:v>-0.37159911042740701</c:v>
                </c:pt>
                <c:pt idx="1448">
                  <c:v>0.14984745461070337</c:v>
                </c:pt>
                <c:pt idx="1449">
                  <c:v>-0.81987528562666023</c:v>
                </c:pt>
                <c:pt idx="1450">
                  <c:v>1.0833062072724504</c:v>
                </c:pt>
                <c:pt idx="1451">
                  <c:v>0.89402948979150643</c:v>
                </c:pt>
                <c:pt idx="1452">
                  <c:v>-1.0555355905123287</c:v>
                </c:pt>
                <c:pt idx="1453">
                  <c:v>-0.89437738829710822</c:v>
                </c:pt>
                <c:pt idx="1454">
                  <c:v>-0.69437738829710827</c:v>
                </c:pt>
                <c:pt idx="1455">
                  <c:v>-0.18452394517038351</c:v>
                </c:pt>
                <c:pt idx="1456">
                  <c:v>1.304752772310561</c:v>
                </c:pt>
                <c:pt idx="1457">
                  <c:v>1.5922157300592994</c:v>
                </c:pt>
                <c:pt idx="1458">
                  <c:v>-0.27767334062156701</c:v>
                </c:pt>
                <c:pt idx="1459">
                  <c:v>-7.7673340621566833E-2</c:v>
                </c:pt>
                <c:pt idx="1460">
                  <c:v>-8.2524417291771623E-3</c:v>
                </c:pt>
                <c:pt idx="1461">
                  <c:v>2.6514382010602588</c:v>
                </c:pt>
                <c:pt idx="1462">
                  <c:v>0.14071491854120355</c:v>
                </c:pt>
                <c:pt idx="1463">
                  <c:v>-1.1908710405469738</c:v>
                </c:pt>
                <c:pt idx="1464">
                  <c:v>-1.3015943230660287</c:v>
                </c:pt>
                <c:pt idx="1465">
                  <c:v>-0.80159432306602885</c:v>
                </c:pt>
                <c:pt idx="1466">
                  <c:v>-0.71231760558508417</c:v>
                </c:pt>
                <c:pt idx="1467">
                  <c:v>-0.51231760558508421</c:v>
                </c:pt>
                <c:pt idx="1468">
                  <c:v>-0.41231760558508435</c:v>
                </c:pt>
                <c:pt idx="1469">
                  <c:v>1.2876823944149158</c:v>
                </c:pt>
                <c:pt idx="1470">
                  <c:v>0.58768239441491565</c:v>
                </c:pt>
                <c:pt idx="1471">
                  <c:v>0.88768239441491548</c:v>
                </c:pt>
                <c:pt idx="1472">
                  <c:v>-0.80077358974992352</c:v>
                </c:pt>
                <c:pt idx="1473">
                  <c:v>0.3782480170004423</c:v>
                </c:pt>
                <c:pt idx="1474">
                  <c:v>2.0782480170004423</c:v>
                </c:pt>
                <c:pt idx="1475">
                  <c:v>6.1205572586076737</c:v>
                </c:pt>
                <c:pt idx="1476">
                  <c:v>1.3312805411267301</c:v>
                </c:pt>
                <c:pt idx="1477">
                  <c:v>0.4312805411267302</c:v>
                </c:pt>
                <c:pt idx="1478">
                  <c:v>0.63128054112673038</c:v>
                </c:pt>
                <c:pt idx="1479">
                  <c:v>-0.16871945887326989</c:v>
                </c:pt>
                <c:pt idx="1480">
                  <c:v>-6.8719458873269801E-2</c:v>
                </c:pt>
                <c:pt idx="1481">
                  <c:v>-3.995411749786637E-2</c:v>
                </c:pt>
                <c:pt idx="1482">
                  <c:v>-0.13995411749786646</c:v>
                </c:pt>
                <c:pt idx="1483">
                  <c:v>0.22055725860767494</c:v>
                </c:pt>
                <c:pt idx="1484">
                  <c:v>9.8339760886196892E-3</c:v>
                </c:pt>
                <c:pt idx="1485">
                  <c:v>1.1486619423089337</c:v>
                </c:pt>
                <c:pt idx="1486">
                  <c:v>-0.12257271631566313</c:v>
                </c:pt>
                <c:pt idx="1487">
                  <c:v>-1.2225727163156632</c:v>
                </c:pt>
                <c:pt idx="1488">
                  <c:v>-1.2225727163156632</c:v>
                </c:pt>
                <c:pt idx="1489">
                  <c:v>-0.63329599883471821</c:v>
                </c:pt>
                <c:pt idx="1490">
                  <c:v>-0.73329599883471819</c:v>
                </c:pt>
                <c:pt idx="1491">
                  <c:v>-0.63329599883471821</c:v>
                </c:pt>
                <c:pt idx="1492">
                  <c:v>-0.67459838246138348</c:v>
                </c:pt>
                <c:pt idx="1493">
                  <c:v>-0.68452629175566115</c:v>
                </c:pt>
                <c:pt idx="1494">
                  <c:v>0.72540161753861643</c:v>
                </c:pt>
                <c:pt idx="1495">
                  <c:v>-5.3619989211749486E-2</c:v>
                </c:pt>
                <c:pt idx="1496">
                  <c:v>2.1589170530395121</c:v>
                </c:pt>
                <c:pt idx="1497">
                  <c:v>-0.53067303431326796</c:v>
                </c:pt>
                <c:pt idx="1498">
                  <c:v>-0.94973347967704536</c:v>
                </c:pt>
                <c:pt idx="1499">
                  <c:v>1.4800502482057867</c:v>
                </c:pt>
                <c:pt idx="1500">
                  <c:v>2.8320014481839553</c:v>
                </c:pt>
                <c:pt idx="1501">
                  <c:v>1.0014968132438977</c:v>
                </c:pt>
                <c:pt idx="1502">
                  <c:v>2.3014968132438973</c:v>
                </c:pt>
                <c:pt idx="1503">
                  <c:v>2.5312805411267298</c:v>
                </c:pt>
                <c:pt idx="1504">
                  <c:v>1.7114247225381751</c:v>
                </c:pt>
                <c:pt idx="1505">
                  <c:v>0.53128054112673029</c:v>
                </c:pt>
                <c:pt idx="1506">
                  <c:v>3.045980781062485E-2</c:v>
                </c:pt>
                <c:pt idx="1507">
                  <c:v>0.43045980781062498</c:v>
                </c:pt>
                <c:pt idx="1508">
                  <c:v>2.1982899602534589</c:v>
                </c:pt>
                <c:pt idx="1509">
                  <c:v>0.48756667773440365</c:v>
                </c:pt>
                <c:pt idx="1510">
                  <c:v>0.47695911189586093</c:v>
                </c:pt>
                <c:pt idx="1511">
                  <c:v>-0.82304088810413933</c:v>
                </c:pt>
                <c:pt idx="1512">
                  <c:v>-1.1230408881041392</c:v>
                </c:pt>
                <c:pt idx="1513">
                  <c:v>-0.9230408881041392</c:v>
                </c:pt>
                <c:pt idx="1514">
                  <c:v>0.97695911189586093</c:v>
                </c:pt>
                <c:pt idx="1515">
                  <c:v>-0.52304088810413929</c:v>
                </c:pt>
                <c:pt idx="1516">
                  <c:v>-0.22304088810413925</c:v>
                </c:pt>
                <c:pt idx="1517">
                  <c:v>-0.22304088810413925</c:v>
                </c:pt>
                <c:pt idx="1518">
                  <c:v>1.0876823944149157</c:v>
                </c:pt>
                <c:pt idx="1519">
                  <c:v>2.6876823944149164</c:v>
                </c:pt>
                <c:pt idx="1520">
                  <c:v>-1.1114968722689786</c:v>
                </c:pt>
                <c:pt idx="1521">
                  <c:v>-1.4116125889494908</c:v>
                </c:pt>
                <c:pt idx="1522">
                  <c:v>-1.2306730343132681</c:v>
                </c:pt>
                <c:pt idx="1523">
                  <c:v>-1.2199497517942128</c:v>
                </c:pt>
                <c:pt idx="1524">
                  <c:v>-0.830673034313268</c:v>
                </c:pt>
                <c:pt idx="1525">
                  <c:v>-0.81994975179421292</c:v>
                </c:pt>
                <c:pt idx="1526">
                  <c:v>-0.50922646927515758</c:v>
                </c:pt>
                <c:pt idx="1527">
                  <c:v>1.3098339760886195</c:v>
                </c:pt>
                <c:pt idx="1528">
                  <c:v>1.2098339760886194</c:v>
                </c:pt>
                <c:pt idx="1529">
                  <c:v>1.3088155895811904</c:v>
                </c:pt>
                <c:pt idx="1530">
                  <c:v>0.53859931746402312</c:v>
                </c:pt>
                <c:pt idx="1531">
                  <c:v>0.50881558958119055</c:v>
                </c:pt>
                <c:pt idx="1532">
                  <c:v>0.43859931746402303</c:v>
                </c:pt>
                <c:pt idx="1533">
                  <c:v>2.5982899602534593</c:v>
                </c:pt>
                <c:pt idx="1534">
                  <c:v>0.56670400116528197</c:v>
                </c:pt>
                <c:pt idx="1535">
                  <c:v>-0.86347343233847429</c:v>
                </c:pt>
                <c:pt idx="1536">
                  <c:v>-1.2741967148575295</c:v>
                </c:pt>
                <c:pt idx="1537">
                  <c:v>-0.80318506951558444</c:v>
                </c:pt>
                <c:pt idx="1538">
                  <c:v>-0.50318506951558439</c:v>
                </c:pt>
                <c:pt idx="1539">
                  <c:v>0.49681493048441583</c:v>
                </c:pt>
                <c:pt idx="1540">
                  <c:v>-2.376179516136423E-2</c:v>
                </c:pt>
                <c:pt idx="1541">
                  <c:v>0.23652656766152558</c:v>
                </c:pt>
                <c:pt idx="1542">
                  <c:v>1.5968149304844155</c:v>
                </c:pt>
                <c:pt idx="1543">
                  <c:v>1.8976103037091934</c:v>
                </c:pt>
                <c:pt idx="1544">
                  <c:v>-1.1699968354509895</c:v>
                </c:pt>
                <c:pt idx="1545">
                  <c:v>-1.2378131563293584</c:v>
                </c:pt>
                <c:pt idx="1546">
                  <c:v>-1.2381403577656596</c:v>
                </c:pt>
                <c:pt idx="1547">
                  <c:v>-1.0877054380694942</c:v>
                </c:pt>
                <c:pt idx="1548">
                  <c:v>0.72301784444956096</c:v>
                </c:pt>
                <c:pt idx="1549">
                  <c:v>0.53374112696861609</c:v>
                </c:pt>
                <c:pt idx="1550">
                  <c:v>-0.71669379272754918</c:v>
                </c:pt>
                <c:pt idx="1551">
                  <c:v>1.0725829247533958</c:v>
                </c:pt>
                <c:pt idx="1552">
                  <c:v>1.4108270025047212</c:v>
                </c:pt>
                <c:pt idx="1553">
                  <c:v>1.039815357162776</c:v>
                </c:pt>
                <c:pt idx="1554">
                  <c:v>1.3578574160191241</c:v>
                </c:pt>
                <c:pt idx="1555">
                  <c:v>1.4580804293017755</c:v>
                </c:pt>
                <c:pt idx="1556">
                  <c:v>0.3679338724285004</c:v>
                </c:pt>
                <c:pt idx="1557">
                  <c:v>-0.33206612757149978</c:v>
                </c:pt>
                <c:pt idx="1558">
                  <c:v>0.38756667773440401</c:v>
                </c:pt>
                <c:pt idx="1559">
                  <c:v>-1.1338798873037066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43360"/>
        <c:axId val="127342784"/>
      </c:scatterChart>
      <c:valAx>
        <c:axId val="127343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7342784"/>
        <c:crosses val="autoZero"/>
        <c:crossBetween val="midCat"/>
      </c:valAx>
      <c:valAx>
        <c:axId val="127342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7343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'mult.lin.reg (old)'!$AD$30</c:f>
              <c:strCache>
                <c:ptCount val="1"/>
                <c:pt idx="0">
                  <c:v>Residuals</c:v>
                </c:pt>
              </c:strCache>
            </c:strRef>
          </c:tx>
          <c:spPr>
            <a:ln w="28575">
              <a:noFill/>
            </a:ln>
          </c:spPr>
          <c:xVal>
            <c:numRef>
              <c:f>'mult.lin.reg (old)'!$AC$31:$AC$1590</c:f>
              <c:numCache>
                <c:formatCode>General</c:formatCode>
                <c:ptCount val="1560"/>
                <c:pt idx="0">
                  <c:v>1.3271149258389789</c:v>
                </c:pt>
                <c:pt idx="1">
                  <c:v>1.3020528625553711</c:v>
                </c:pt>
                <c:pt idx="2">
                  <c:v>1.3020528625553711</c:v>
                </c:pt>
                <c:pt idx="3">
                  <c:v>1.3020528625553711</c:v>
                </c:pt>
                <c:pt idx="4">
                  <c:v>1.3020528625553711</c:v>
                </c:pt>
                <c:pt idx="5">
                  <c:v>1.3127152986246329</c:v>
                </c:pt>
                <c:pt idx="6">
                  <c:v>1.3127152986246329</c:v>
                </c:pt>
                <c:pt idx="7">
                  <c:v>1.3647080207643909</c:v>
                </c:pt>
                <c:pt idx="8">
                  <c:v>1.5412290109377735</c:v>
                </c:pt>
                <c:pt idx="9">
                  <c:v>1.3587281796504407</c:v>
                </c:pt>
                <c:pt idx="10">
                  <c:v>1.3587281796504407</c:v>
                </c:pt>
                <c:pt idx="11">
                  <c:v>1.3587281796504407</c:v>
                </c:pt>
                <c:pt idx="12">
                  <c:v>1.3587281796504407</c:v>
                </c:pt>
                <c:pt idx="13">
                  <c:v>1.2747481493028969</c:v>
                </c:pt>
                <c:pt idx="14">
                  <c:v>1.2747481493028969</c:v>
                </c:pt>
                <c:pt idx="15">
                  <c:v>1.2640857132336352</c:v>
                </c:pt>
                <c:pt idx="16">
                  <c:v>1.2640857132336352</c:v>
                </c:pt>
                <c:pt idx="17">
                  <c:v>1.337801064345576</c:v>
                </c:pt>
                <c:pt idx="18">
                  <c:v>1.467911416659492</c:v>
                </c:pt>
                <c:pt idx="19">
                  <c:v>1.467911416659492</c:v>
                </c:pt>
                <c:pt idx="20">
                  <c:v>1.3127152986246329</c:v>
                </c:pt>
                <c:pt idx="21">
                  <c:v>1.3753704568336527</c:v>
                </c:pt>
                <c:pt idx="22">
                  <c:v>1.3233777346938949</c:v>
                </c:pt>
                <c:pt idx="23">
                  <c:v>1.3233777346938949</c:v>
                </c:pt>
                <c:pt idx="24">
                  <c:v>1.3233777346938949</c:v>
                </c:pt>
                <c:pt idx="25">
                  <c:v>1.3233777346938949</c:v>
                </c:pt>
                <c:pt idx="26">
                  <c:v>1.3233777346938949</c:v>
                </c:pt>
                <c:pt idx="27">
                  <c:v>1.3233777346938949</c:v>
                </c:pt>
                <c:pt idx="28">
                  <c:v>1.3233777346938949</c:v>
                </c:pt>
                <c:pt idx="29">
                  <c:v>1.3591022340467647</c:v>
                </c:pt>
                <c:pt idx="30">
                  <c:v>1.2231294815594633</c:v>
                </c:pt>
                <c:pt idx="31">
                  <c:v>1.2018046094209396</c:v>
                </c:pt>
                <c:pt idx="32">
                  <c:v>1.1318501518914181</c:v>
                </c:pt>
                <c:pt idx="33">
                  <c:v>1.2464980322401957</c:v>
                </c:pt>
                <c:pt idx="34">
                  <c:v>1.0892004076143709</c:v>
                </c:pt>
                <c:pt idx="35">
                  <c:v>1.0678755354758471</c:v>
                </c:pt>
                <c:pt idx="36">
                  <c:v>1.0358882272680616</c:v>
                </c:pt>
                <c:pt idx="37">
                  <c:v>1.0252257911987999</c:v>
                </c:pt>
                <c:pt idx="38">
                  <c:v>1.0145633551295379</c:v>
                </c:pt>
                <c:pt idx="39">
                  <c:v>1.0252257911987999</c:v>
                </c:pt>
                <c:pt idx="40">
                  <c:v>1.0145633551295379</c:v>
                </c:pt>
                <c:pt idx="41">
                  <c:v>1.1703901410164799</c:v>
                </c:pt>
                <c:pt idx="42">
                  <c:v>1.3324878015381814</c:v>
                </c:pt>
                <c:pt idx="43">
                  <c:v>1.3431502376074433</c:v>
                </c:pt>
                <c:pt idx="44">
                  <c:v>1.4289988635275288</c:v>
                </c:pt>
                <c:pt idx="45">
                  <c:v>1.4396612995967906</c:v>
                </c:pt>
                <c:pt idx="46">
                  <c:v>1.2844651815619317</c:v>
                </c:pt>
                <c:pt idx="47">
                  <c:v>1.2844651815619317</c:v>
                </c:pt>
                <c:pt idx="48">
                  <c:v>1.2951276176311934</c:v>
                </c:pt>
                <c:pt idx="49">
                  <c:v>1.2951276176311934</c:v>
                </c:pt>
                <c:pt idx="50">
                  <c:v>1.3057900537004552</c:v>
                </c:pt>
                <c:pt idx="51">
                  <c:v>1.3057900537004552</c:v>
                </c:pt>
                <c:pt idx="52">
                  <c:v>1.3164524897697172</c:v>
                </c:pt>
                <c:pt idx="53">
                  <c:v>1.3164524897697172</c:v>
                </c:pt>
                <c:pt idx="54">
                  <c:v>1.3057900537004552</c:v>
                </c:pt>
                <c:pt idx="55">
                  <c:v>1.2844651815619317</c:v>
                </c:pt>
                <c:pt idx="56">
                  <c:v>1.2237023213627891</c:v>
                </c:pt>
                <c:pt idx="57">
                  <c:v>1.096674789904539</c:v>
                </c:pt>
                <c:pt idx="58">
                  <c:v>1.0652366190627445</c:v>
                </c:pt>
                <c:pt idx="59">
                  <c:v>0.95806312100413538</c:v>
                </c:pt>
                <c:pt idx="60">
                  <c:v>1.033249310854959</c:v>
                </c:pt>
                <c:pt idx="61">
                  <c:v>1.0439117469242207</c:v>
                </c:pt>
                <c:pt idx="62">
                  <c:v>0.94740068493487362</c:v>
                </c:pt>
                <c:pt idx="63">
                  <c:v>1.0439117469242207</c:v>
                </c:pt>
                <c:pt idx="64">
                  <c:v>1.0439117469242207</c:v>
                </c:pt>
                <c:pt idx="65">
                  <c:v>1.2166718435151842</c:v>
                </c:pt>
                <c:pt idx="66">
                  <c:v>1.2258634408455631</c:v>
                </c:pt>
                <c:pt idx="67">
                  <c:v>1.3223745028349105</c:v>
                </c:pt>
                <c:pt idx="68">
                  <c:v>1.3436993749734341</c:v>
                </c:pt>
                <c:pt idx="69">
                  <c:v>1.1825234158246247</c:v>
                </c:pt>
                <c:pt idx="70">
                  <c:v>1.3826119281053972</c:v>
                </c:pt>
                <c:pt idx="71">
                  <c:v>1.3719494920361355</c:v>
                </c:pt>
                <c:pt idx="72">
                  <c:v>1.2167533740012764</c:v>
                </c:pt>
                <c:pt idx="73">
                  <c:v>1.1559668113647987</c:v>
                </c:pt>
                <c:pt idx="74">
                  <c:v>1.1772916835033225</c:v>
                </c:pt>
                <c:pt idx="75">
                  <c:v>1.1879541195725842</c:v>
                </c:pt>
                <c:pt idx="76">
                  <c:v>1.198616555641846</c:v>
                </c:pt>
                <c:pt idx="77">
                  <c:v>1.2738027454926697</c:v>
                </c:pt>
                <c:pt idx="78">
                  <c:v>1.2844651815619317</c:v>
                </c:pt>
                <c:pt idx="79">
                  <c:v>1.2594031182783239</c:v>
                </c:pt>
                <c:pt idx="80">
                  <c:v>1.2594031182783239</c:v>
                </c:pt>
                <c:pt idx="81">
                  <c:v>1.2700655543475856</c:v>
                </c:pt>
                <c:pt idx="82">
                  <c:v>1.2594031182783239</c:v>
                </c:pt>
                <c:pt idx="83">
                  <c:v>1.2594031182783239</c:v>
                </c:pt>
                <c:pt idx="84">
                  <c:v>1.3302214491319801</c:v>
                </c:pt>
                <c:pt idx="85">
                  <c:v>1.3408838852012419</c:v>
                </c:pt>
                <c:pt idx="86">
                  <c:v>1.175025331097121</c:v>
                </c:pt>
                <c:pt idx="87">
                  <c:v>1.3515463212705039</c:v>
                </c:pt>
                <c:pt idx="88">
                  <c:v>1.3872708206233735</c:v>
                </c:pt>
                <c:pt idx="89">
                  <c:v>1.2427608410951114</c:v>
                </c:pt>
                <c:pt idx="90">
                  <c:v>1.2427608410951114</c:v>
                </c:pt>
                <c:pt idx="91">
                  <c:v>1.3164761922070523</c:v>
                </c:pt>
                <c:pt idx="92">
                  <c:v>1.4465865445209682</c:v>
                </c:pt>
                <c:pt idx="93">
                  <c:v>1.3835336294782894</c:v>
                </c:pt>
                <c:pt idx="94">
                  <c:v>1.3622087573397657</c:v>
                </c:pt>
                <c:pt idx="95">
                  <c:v>1.3622087573397657</c:v>
                </c:pt>
                <c:pt idx="96">
                  <c:v>1.3622087573397657</c:v>
                </c:pt>
                <c:pt idx="97">
                  <c:v>1.4359241084517065</c:v>
                </c:pt>
                <c:pt idx="98">
                  <c:v>1.2700655543475856</c:v>
                </c:pt>
                <c:pt idx="99">
                  <c:v>1.2700655543475856</c:v>
                </c:pt>
                <c:pt idx="100">
                  <c:v>1.2412662999188935</c:v>
                </c:pt>
                <c:pt idx="101">
                  <c:v>1.2124670454902013</c:v>
                </c:pt>
                <c:pt idx="102">
                  <c:v>1.2124670454902013</c:v>
                </c:pt>
                <c:pt idx="103">
                  <c:v>1.2018046094209396</c:v>
                </c:pt>
                <c:pt idx="104">
                  <c:v>1.1804797372824158</c:v>
                </c:pt>
                <c:pt idx="105">
                  <c:v>1.079168639397192</c:v>
                </c:pt>
                <c:pt idx="106">
                  <c:v>1.06850620332793</c:v>
                </c:pt>
                <c:pt idx="107">
                  <c:v>1.2237023213627891</c:v>
                </c:pt>
                <c:pt idx="108">
                  <c:v>1.2694348864955025</c:v>
                </c:pt>
                <c:pt idx="109">
                  <c:v>1.1249012045299052</c:v>
                </c:pt>
                <c:pt idx="110">
                  <c:v>0.97346598007746576</c:v>
                </c:pt>
                <c:pt idx="111">
                  <c:v>1.0077196406914526</c:v>
                </c:pt>
                <c:pt idx="112">
                  <c:v>1.2162279390726207</c:v>
                </c:pt>
                <c:pt idx="113">
                  <c:v>1.2482152472804062</c:v>
                </c:pt>
                <c:pt idx="114">
                  <c:v>1.2802025554881917</c:v>
                </c:pt>
                <c:pt idx="115">
                  <c:v>1.3460457674763051</c:v>
                </c:pt>
                <c:pt idx="116">
                  <c:v>1.5062748324254642</c:v>
                </c:pt>
                <c:pt idx="117">
                  <c:v>1.5275997045639882</c:v>
                </c:pt>
                <c:pt idx="118">
                  <c:v>1.4225277130963447</c:v>
                </c:pt>
                <c:pt idx="119">
                  <c:v>1.4438525852348685</c:v>
                </c:pt>
                <c:pt idx="120">
                  <c:v>1.3937284586676528</c:v>
                </c:pt>
                <c:pt idx="121">
                  <c:v>1.5297012111549539</c:v>
                </c:pt>
                <c:pt idx="122">
                  <c:v>1.5510260832934777</c:v>
                </c:pt>
                <c:pt idx="123">
                  <c:v>1.5510260832934777</c:v>
                </c:pt>
                <c:pt idx="124">
                  <c:v>1.5366264560791316</c:v>
                </c:pt>
                <c:pt idx="125">
                  <c:v>1.5616885193627394</c:v>
                </c:pt>
                <c:pt idx="126">
                  <c:v>1.4971647655811775</c:v>
                </c:pt>
                <c:pt idx="127">
                  <c:v>1.5510260832934777</c:v>
                </c:pt>
                <c:pt idx="128">
                  <c:v>1.3952229998438705</c:v>
                </c:pt>
                <c:pt idx="129">
                  <c:v>1.4277594454176468</c:v>
                </c:pt>
                <c:pt idx="130">
                  <c:v>1.3957721372098613</c:v>
                </c:pt>
                <c:pt idx="131">
                  <c:v>1.3957721372098613</c:v>
                </c:pt>
                <c:pt idx="132">
                  <c:v>1.3637848290020758</c:v>
                </c:pt>
                <c:pt idx="133">
                  <c:v>1.3637848290020758</c:v>
                </c:pt>
                <c:pt idx="134">
                  <c:v>1.3531223929328142</c:v>
                </c:pt>
                <c:pt idx="135">
                  <c:v>1.3531223929328142</c:v>
                </c:pt>
                <c:pt idx="136">
                  <c:v>1.3637848290020758</c:v>
                </c:pt>
                <c:pt idx="137">
                  <c:v>1.4481626161832786</c:v>
                </c:pt>
                <c:pt idx="138">
                  <c:v>1.4231005528996707</c:v>
                </c:pt>
                <c:pt idx="139">
                  <c:v>1.4337629889689327</c:v>
                </c:pt>
                <c:pt idx="140">
                  <c:v>1.2785668709340734</c:v>
                </c:pt>
                <c:pt idx="141">
                  <c:v>1.4086772232479894</c:v>
                </c:pt>
                <c:pt idx="142">
                  <c:v>1.4086772232479894</c:v>
                </c:pt>
                <c:pt idx="143">
                  <c:v>1.4086772232479894</c:v>
                </c:pt>
                <c:pt idx="144">
                  <c:v>1.4086772232479894</c:v>
                </c:pt>
                <c:pt idx="145">
                  <c:v>1.4086772232479894</c:v>
                </c:pt>
                <c:pt idx="146">
                  <c:v>1.3980147871787278</c:v>
                </c:pt>
                <c:pt idx="147">
                  <c:v>1.3980147871787278</c:v>
                </c:pt>
                <c:pt idx="148">
                  <c:v>1.3980147871787278</c:v>
                </c:pt>
                <c:pt idx="149">
                  <c:v>1.3873523511094659</c:v>
                </c:pt>
                <c:pt idx="150">
                  <c:v>1.3766899150402039</c:v>
                </c:pt>
                <c:pt idx="151">
                  <c:v>1.3766899150402039</c:v>
                </c:pt>
                <c:pt idx="152">
                  <c:v>1.1515393394758235</c:v>
                </c:pt>
                <c:pt idx="153">
                  <c:v>1.3067354575106824</c:v>
                </c:pt>
                <c:pt idx="154">
                  <c:v>1.2854105853721589</c:v>
                </c:pt>
                <c:pt idx="155">
                  <c:v>1.2854105853721589</c:v>
                </c:pt>
                <c:pt idx="156">
                  <c:v>1.2640857132336352</c:v>
                </c:pt>
                <c:pt idx="157">
                  <c:v>1.2640857132336352</c:v>
                </c:pt>
                <c:pt idx="158">
                  <c:v>1.2534232771643734</c:v>
                </c:pt>
                <c:pt idx="159">
                  <c:v>1.2534232771643734</c:v>
                </c:pt>
                <c:pt idx="160">
                  <c:v>1.2534232771643734</c:v>
                </c:pt>
                <c:pt idx="161">
                  <c:v>1.337801064345576</c:v>
                </c:pt>
                <c:pt idx="162">
                  <c:v>1.337801064345576</c:v>
                </c:pt>
                <c:pt idx="163">
                  <c:v>1.289147776517243</c:v>
                </c:pt>
                <c:pt idx="164">
                  <c:v>1.2640857132336352</c:v>
                </c:pt>
                <c:pt idx="165">
                  <c:v>1.3484635004148378</c:v>
                </c:pt>
                <c:pt idx="166">
                  <c:v>1.1826049463107169</c:v>
                </c:pt>
                <c:pt idx="167">
                  <c:v>1.1932673823799789</c:v>
                </c:pt>
                <c:pt idx="168">
                  <c:v>1.1719425102414551</c:v>
                </c:pt>
                <c:pt idx="169">
                  <c:v>1.1719425102414551</c:v>
                </c:pt>
                <c:pt idx="170">
                  <c:v>1.1826049463107169</c:v>
                </c:pt>
                <c:pt idx="171">
                  <c:v>1.1826049463107169</c:v>
                </c:pt>
                <c:pt idx="172">
                  <c:v>1.1932673823799789</c:v>
                </c:pt>
                <c:pt idx="173">
                  <c:v>1.1932673823799789</c:v>
                </c:pt>
                <c:pt idx="174">
                  <c:v>1.3340401707631568</c:v>
                </c:pt>
                <c:pt idx="175">
                  <c:v>1.3233777346938949</c:v>
                </c:pt>
                <c:pt idx="176">
                  <c:v>1.4071248540230143</c:v>
                </c:pt>
                <c:pt idx="177">
                  <c:v>1.171311842389372</c:v>
                </c:pt>
                <c:pt idx="178">
                  <c:v>1.2145107240324102</c:v>
                </c:pt>
                <c:pt idx="179">
                  <c:v>1.2038482879631482</c:v>
                </c:pt>
                <c:pt idx="180">
                  <c:v>1.1361364804024932</c:v>
                </c:pt>
                <c:pt idx="181">
                  <c:v>1.2038482879631482</c:v>
                </c:pt>
                <c:pt idx="182">
                  <c:v>1.1825234158246247</c:v>
                </c:pt>
                <c:pt idx="183">
                  <c:v>1.1931858518938865</c:v>
                </c:pt>
                <c:pt idx="184">
                  <c:v>1.2145107240324102</c:v>
                </c:pt>
                <c:pt idx="185">
                  <c:v>1.0486521699282894</c:v>
                </c:pt>
                <c:pt idx="186">
                  <c:v>1.3932743641746592</c:v>
                </c:pt>
                <c:pt idx="187">
                  <c:v>1.4892362887980157</c:v>
                </c:pt>
                <c:pt idx="188">
                  <c:v>1.443082264394308</c:v>
                </c:pt>
                <c:pt idx="189">
                  <c:v>1.3873523511094659</c:v>
                </c:pt>
                <c:pt idx="190">
                  <c:v>1.3873523511094659</c:v>
                </c:pt>
                <c:pt idx="191">
                  <c:v>1.3980147871787278</c:v>
                </c:pt>
                <c:pt idx="192">
                  <c:v>1.3980147871787278</c:v>
                </c:pt>
                <c:pt idx="193">
                  <c:v>1.4086772232479894</c:v>
                </c:pt>
                <c:pt idx="194">
                  <c:v>1.4086772232479894</c:v>
                </c:pt>
                <c:pt idx="195">
                  <c:v>1.4086772232479894</c:v>
                </c:pt>
                <c:pt idx="196">
                  <c:v>1.4193396593172514</c:v>
                </c:pt>
                <c:pt idx="197">
                  <c:v>1.4086772232479894</c:v>
                </c:pt>
                <c:pt idx="198">
                  <c:v>1.4086772232479894</c:v>
                </c:pt>
                <c:pt idx="199">
                  <c:v>1.3980147871787278</c:v>
                </c:pt>
                <c:pt idx="200">
                  <c:v>1.2948350937209616</c:v>
                </c:pt>
                <c:pt idx="201">
                  <c:v>1.3387227657184679</c:v>
                </c:pt>
                <c:pt idx="202">
                  <c:v>1.3387227657184679</c:v>
                </c:pt>
                <c:pt idx="203">
                  <c:v>1.3280603296492064</c:v>
                </c:pt>
                <c:pt idx="204">
                  <c:v>1.3280603296492064</c:v>
                </c:pt>
                <c:pt idx="205">
                  <c:v>1.3173978935799444</c:v>
                </c:pt>
                <c:pt idx="206">
                  <c:v>1.3317975207942903</c:v>
                </c:pt>
                <c:pt idx="207">
                  <c:v>1.3317975207942903</c:v>
                </c:pt>
                <c:pt idx="208">
                  <c:v>1.3067354575106824</c:v>
                </c:pt>
                <c:pt idx="209">
                  <c:v>1.3317975207942903</c:v>
                </c:pt>
                <c:pt idx="210">
                  <c:v>1.4475082458938604</c:v>
                </c:pt>
                <c:pt idx="211">
                  <c:v>1.5425484691443248</c:v>
                </c:pt>
                <c:pt idx="212">
                  <c:v>1.5425484691443248</c:v>
                </c:pt>
                <c:pt idx="213">
                  <c:v>1.3766899150402039</c:v>
                </c:pt>
                <c:pt idx="214">
                  <c:v>1.3873523511094659</c:v>
                </c:pt>
                <c:pt idx="215">
                  <c:v>1.3873523511094659</c:v>
                </c:pt>
                <c:pt idx="216">
                  <c:v>1.3980147871787278</c:v>
                </c:pt>
                <c:pt idx="217">
                  <c:v>1.4193396593172514</c:v>
                </c:pt>
                <c:pt idx="218">
                  <c:v>1.4926572535955331</c:v>
                </c:pt>
                <c:pt idx="219">
                  <c:v>1.4726518396635606</c:v>
                </c:pt>
                <c:pt idx="220">
                  <c:v>1.4870514668779067</c:v>
                </c:pt>
                <c:pt idx="221">
                  <c:v>1.4763890308086447</c:v>
                </c:pt>
                <c:pt idx="222">
                  <c:v>1.6422475849127656</c:v>
                </c:pt>
                <c:pt idx="223">
                  <c:v>1.5457365229234183</c:v>
                </c:pt>
                <c:pt idx="224">
                  <c:v>1.5889354045664565</c:v>
                </c:pt>
                <c:pt idx="225">
                  <c:v>1.3637848290020758</c:v>
                </c:pt>
                <c:pt idx="226">
                  <c:v>1.1872638388286934</c:v>
                </c:pt>
                <c:pt idx="227">
                  <c:v>1.0800903407700841</c:v>
                </c:pt>
                <c:pt idx="228">
                  <c:v>1.0086413420643445</c:v>
                </c:pt>
                <c:pt idx="229">
                  <c:v>0.98731646992582101</c:v>
                </c:pt>
                <c:pt idx="230">
                  <c:v>1.2139615866664193</c:v>
                </c:pt>
                <c:pt idx="231">
                  <c:v>1.0800903407700841</c:v>
                </c:pt>
                <c:pt idx="232">
                  <c:v>1.1120776489778696</c:v>
                </c:pt>
                <c:pt idx="233">
                  <c:v>1.347890660611512</c:v>
                </c:pt>
                <c:pt idx="234">
                  <c:v>1.5244116507848944</c:v>
                </c:pt>
                <c:pt idx="235">
                  <c:v>1.5995978406357181</c:v>
                </c:pt>
                <c:pt idx="236">
                  <c:v>1.5745357773521103</c:v>
                </c:pt>
                <c:pt idx="237">
                  <c:v>1.4193396593172514</c:v>
                </c:pt>
                <c:pt idx="238">
                  <c:v>1.5958606494906342</c:v>
                </c:pt>
                <c:pt idx="239">
                  <c:v>1.4406645314557749</c:v>
                </c:pt>
                <c:pt idx="240">
                  <c:v>1.4406645314557749</c:v>
                </c:pt>
                <c:pt idx="241">
                  <c:v>1.4513269675250369</c:v>
                </c:pt>
                <c:pt idx="242">
                  <c:v>1.4513269675250369</c:v>
                </c:pt>
                <c:pt idx="243">
                  <c:v>1.4619894035942989</c:v>
                </c:pt>
                <c:pt idx="244">
                  <c:v>1.4513269675250369</c:v>
                </c:pt>
                <c:pt idx="245">
                  <c:v>1.4619894035942989</c:v>
                </c:pt>
                <c:pt idx="246">
                  <c:v>1.4870514668779067</c:v>
                </c:pt>
                <c:pt idx="247">
                  <c:v>1.4406645314557749</c:v>
                </c:pt>
                <c:pt idx="248">
                  <c:v>1.4506962996729535</c:v>
                </c:pt>
                <c:pt idx="249">
                  <c:v>1.3685848648979524</c:v>
                </c:pt>
                <c:pt idx="250">
                  <c:v>1.04062865027213</c:v>
                </c:pt>
                <c:pt idx="251">
                  <c:v>0.99797890599508277</c:v>
                </c:pt>
                <c:pt idx="252">
                  <c:v>1.106764386170475</c:v>
                </c:pt>
                <c:pt idx="253">
                  <c:v>1.1499869702508483</c:v>
                </c:pt>
                <c:pt idx="254">
                  <c:v>1.1499869702508483</c:v>
                </c:pt>
                <c:pt idx="255">
                  <c:v>1.1499869702508483</c:v>
                </c:pt>
                <c:pt idx="256">
                  <c:v>1.171311842389372</c:v>
                </c:pt>
                <c:pt idx="257">
                  <c:v>1.1638374600992036</c:v>
                </c:pt>
                <c:pt idx="258">
                  <c:v>1.1744998961684654</c:v>
                </c:pt>
                <c:pt idx="259">
                  <c:v>1.2802025554881917</c:v>
                </c:pt>
                <c:pt idx="260">
                  <c:v>1.2171496404455129</c:v>
                </c:pt>
                <c:pt idx="261">
                  <c:v>1.3424599568635522</c:v>
                </c:pt>
                <c:pt idx="262">
                  <c:v>1.2278120765147749</c:v>
                </c:pt>
                <c:pt idx="263">
                  <c:v>1.3228522997652392</c:v>
                </c:pt>
                <c:pt idx="264">
                  <c:v>1.3441771719037627</c:v>
                </c:pt>
                <c:pt idx="265">
                  <c:v>1.1996434899381658</c:v>
                </c:pt>
                <c:pt idx="266">
                  <c:v>1.2209683620766894</c:v>
                </c:pt>
                <c:pt idx="267">
                  <c:v>1.2209683620766894</c:v>
                </c:pt>
                <c:pt idx="268">
                  <c:v>1.2316307981459513</c:v>
                </c:pt>
                <c:pt idx="269">
                  <c:v>1.2924173607824287</c:v>
                </c:pt>
                <c:pt idx="270">
                  <c:v>1.281754924713167</c:v>
                </c:pt>
                <c:pt idx="271">
                  <c:v>1.2391051804361195</c:v>
                </c:pt>
                <c:pt idx="272">
                  <c:v>1.217780308297596</c:v>
                </c:pt>
                <c:pt idx="273">
                  <c:v>1.1857930000898105</c:v>
                </c:pt>
                <c:pt idx="274">
                  <c:v>1.1036815653148093</c:v>
                </c:pt>
                <c:pt idx="275">
                  <c:v>1.0823566931762854</c:v>
                </c:pt>
                <c:pt idx="276">
                  <c:v>1.1318501518914181</c:v>
                </c:pt>
                <c:pt idx="277">
                  <c:v>0.9553291617180355</c:v>
                </c:pt>
                <c:pt idx="278">
                  <c:v>1.0290445128299763</c:v>
                </c:pt>
                <c:pt idx="279">
                  <c:v>1.0397069488992381</c:v>
                </c:pt>
                <c:pt idx="280">
                  <c:v>1.0610318210377618</c:v>
                </c:pt>
                <c:pt idx="281">
                  <c:v>1.2231294815594633</c:v>
                </c:pt>
                <c:pt idx="282">
                  <c:v>1.2337919176287253</c:v>
                </c:pt>
                <c:pt idx="283">
                  <c:v>1.1356688735225948</c:v>
                </c:pt>
                <c:pt idx="284">
                  <c:v>1.2384745125840364</c:v>
                </c:pt>
                <c:pt idx="285">
                  <c:v>1.0939408306184395</c:v>
                </c:pt>
                <c:pt idx="286">
                  <c:v>1.2240511829323555</c:v>
                </c:pt>
                <c:pt idx="287">
                  <c:v>1.3190914061828198</c:v>
                </c:pt>
                <c:pt idx="288">
                  <c:v>1.3404162783213434</c:v>
                </c:pt>
                <c:pt idx="289">
                  <c:v>1.3510787143906053</c:v>
                </c:pt>
                <c:pt idx="290">
                  <c:v>1.4977139029471684</c:v>
                </c:pt>
                <c:pt idx="291">
                  <c:v>1.4619894035942989</c:v>
                </c:pt>
                <c:pt idx="292">
                  <c:v>1.4726518396635606</c:v>
                </c:pt>
                <c:pt idx="293">
                  <c:v>1.4977139029471684</c:v>
                </c:pt>
                <c:pt idx="294">
                  <c:v>1.5777238311312038</c:v>
                </c:pt>
                <c:pt idx="295">
                  <c:v>1.6315851488435036</c:v>
                </c:pt>
                <c:pt idx="296">
                  <c:v>1.6102602767049801</c:v>
                </c:pt>
                <c:pt idx="297">
                  <c:v>1.4481626161832786</c:v>
                </c:pt>
                <c:pt idx="298">
                  <c:v>1.3317975207942903</c:v>
                </c:pt>
                <c:pt idx="299">
                  <c:v>1.2998102125865048</c:v>
                </c:pt>
                <c:pt idx="300">
                  <c:v>1.289147776517243</c:v>
                </c:pt>
                <c:pt idx="301">
                  <c:v>1.2534232771643734</c:v>
                </c:pt>
                <c:pt idx="302">
                  <c:v>1.2534232771643734</c:v>
                </c:pt>
                <c:pt idx="303">
                  <c:v>1.2747481493028969</c:v>
                </c:pt>
                <c:pt idx="304">
                  <c:v>1.3104726486557667</c:v>
                </c:pt>
                <c:pt idx="305">
                  <c:v>1.4055128719062311</c:v>
                </c:pt>
                <c:pt idx="306">
                  <c:v>1.2503167538713722</c:v>
                </c:pt>
                <c:pt idx="307">
                  <c:v>1.2609791899406342</c:v>
                </c:pt>
                <c:pt idx="308">
                  <c:v>1.207117872228334</c:v>
                </c:pt>
                <c:pt idx="309">
                  <c:v>1.5244116507848944</c:v>
                </c:pt>
                <c:pt idx="310">
                  <c:v>1.6102602767049801</c:v>
                </c:pt>
                <c:pt idx="311">
                  <c:v>1.5670613950619419</c:v>
                </c:pt>
                <c:pt idx="312">
                  <c:v>1.5777238311312038</c:v>
                </c:pt>
                <c:pt idx="313">
                  <c:v>1.6529100209820276</c:v>
                </c:pt>
                <c:pt idx="314">
                  <c:v>1.4870514668779067</c:v>
                </c:pt>
                <c:pt idx="315">
                  <c:v>1.4619894035942989</c:v>
                </c:pt>
                <c:pt idx="316">
                  <c:v>1.4619894035942989</c:v>
                </c:pt>
                <c:pt idx="317">
                  <c:v>1.4726518396635606</c:v>
                </c:pt>
                <c:pt idx="318">
                  <c:v>1.4726518396635606</c:v>
                </c:pt>
                <c:pt idx="319">
                  <c:v>1.4870514668779067</c:v>
                </c:pt>
                <c:pt idx="320">
                  <c:v>1.3920112436274419</c:v>
                </c:pt>
                <c:pt idx="321">
                  <c:v>1.115265702756963</c:v>
                </c:pt>
                <c:pt idx="322">
                  <c:v>1.3851097011405997</c:v>
                </c:pt>
                <c:pt idx="323">
                  <c:v>1.3387227657184679</c:v>
                </c:pt>
                <c:pt idx="324">
                  <c:v>1.1728642116143471</c:v>
                </c:pt>
                <c:pt idx="325">
                  <c:v>1.3600476378569919</c:v>
                </c:pt>
                <c:pt idx="326">
                  <c:v>1.2675066780311524</c:v>
                </c:pt>
                <c:pt idx="327">
                  <c:v>1.3853426121590235</c:v>
                </c:pt>
                <c:pt idx="328">
                  <c:v>1.2368388280299181</c:v>
                </c:pt>
                <c:pt idx="329">
                  <c:v>1.3105541791418589</c:v>
                </c:pt>
                <c:pt idx="330">
                  <c:v>1.3212166152111209</c:v>
                </c:pt>
                <c:pt idx="331">
                  <c:v>1.3212166152111209</c:v>
                </c:pt>
                <c:pt idx="332">
                  <c:v>1.5328077344479549</c:v>
                </c:pt>
                <c:pt idx="333">
                  <c:v>1.4406645314557749</c:v>
                </c:pt>
                <c:pt idx="334">
                  <c:v>1.4300020953865133</c:v>
                </c:pt>
                <c:pt idx="335">
                  <c:v>1.4550641586701212</c:v>
                </c:pt>
                <c:pt idx="336">
                  <c:v>1.3510787143906053</c:v>
                </c:pt>
                <c:pt idx="337">
                  <c:v>1.3724035865291291</c:v>
                </c:pt>
                <c:pt idx="338">
                  <c:v>1.3830660225983908</c:v>
                </c:pt>
                <c:pt idx="339">
                  <c:v>1.3830660225983908</c:v>
                </c:pt>
                <c:pt idx="340">
                  <c:v>1.3937284586676528</c:v>
                </c:pt>
                <c:pt idx="341">
                  <c:v>1.4545150213041302</c:v>
                </c:pt>
                <c:pt idx="342">
                  <c:v>1.4438525852348685</c:v>
                </c:pt>
                <c:pt idx="343">
                  <c:v>1.3404162783213434</c:v>
                </c:pt>
                <c:pt idx="344">
                  <c:v>1.3655020440422867</c:v>
                </c:pt>
                <c:pt idx="345">
                  <c:v>1.2597993847225604</c:v>
                </c:pt>
                <c:pt idx="346">
                  <c:v>1.2064872043762509</c:v>
                </c:pt>
                <c:pt idx="347">
                  <c:v>1.1531750240299419</c:v>
                </c:pt>
                <c:pt idx="348">
                  <c:v>1.1531750240299419</c:v>
                </c:pt>
                <c:pt idx="349">
                  <c:v>1.1211877158221564</c:v>
                </c:pt>
                <c:pt idx="350">
                  <c:v>1.1105252797528944</c:v>
                </c:pt>
                <c:pt idx="351">
                  <c:v>1.1211877158221564</c:v>
                </c:pt>
                <c:pt idx="352">
                  <c:v>1.1638374600992036</c:v>
                </c:pt>
                <c:pt idx="353">
                  <c:v>1.2802025554881917</c:v>
                </c:pt>
                <c:pt idx="354">
                  <c:v>1.4209753438713697</c:v>
                </c:pt>
                <c:pt idx="355">
                  <c:v>1.2764416619057724</c:v>
                </c:pt>
                <c:pt idx="356">
                  <c:v>1.2871040979750343</c:v>
                </c:pt>
                <c:pt idx="357">
                  <c:v>1.2977665340442963</c:v>
                </c:pt>
                <c:pt idx="358">
                  <c:v>1.3084289701135579</c:v>
                </c:pt>
                <c:pt idx="359">
                  <c:v>1.3297538422520818</c:v>
                </c:pt>
                <c:pt idx="360">
                  <c:v>1.3297538422520818</c:v>
                </c:pt>
                <c:pt idx="361">
                  <c:v>1.3724035865291291</c:v>
                </c:pt>
                <c:pt idx="362">
                  <c:v>1.3830660225983908</c:v>
                </c:pt>
                <c:pt idx="363">
                  <c:v>1.4043908947369146</c:v>
                </c:pt>
                <c:pt idx="364">
                  <c:v>1.4043908947369146</c:v>
                </c:pt>
                <c:pt idx="365">
                  <c:v>1.4043908947369146</c:v>
                </c:pt>
                <c:pt idx="366">
                  <c:v>1.4043908947369146</c:v>
                </c:pt>
                <c:pt idx="367">
                  <c:v>1.3510787143906053</c:v>
                </c:pt>
                <c:pt idx="368">
                  <c:v>1.3441771719037627</c:v>
                </c:pt>
                <c:pt idx="369">
                  <c:v>1.2384745125840364</c:v>
                </c:pt>
                <c:pt idx="370">
                  <c:v>1.2064872043762509</c:v>
                </c:pt>
                <c:pt idx="371">
                  <c:v>1.1958247683069894</c:v>
                </c:pt>
                <c:pt idx="372">
                  <c:v>1.1744998961684654</c:v>
                </c:pt>
                <c:pt idx="373">
                  <c:v>1.1744998961684654</c:v>
                </c:pt>
                <c:pt idx="374">
                  <c:v>1.1744998961684654</c:v>
                </c:pt>
                <c:pt idx="375">
                  <c:v>1.1638374600992036</c:v>
                </c:pt>
                <c:pt idx="376">
                  <c:v>1.3196642459861458</c:v>
                </c:pt>
                <c:pt idx="377">
                  <c:v>1.2779362030819905</c:v>
                </c:pt>
                <c:pt idx="378">
                  <c:v>1.299261075220514</c:v>
                </c:pt>
                <c:pt idx="379">
                  <c:v>1.2704618207918219</c:v>
                </c:pt>
                <c:pt idx="380">
                  <c:v>1.3851097011405997</c:v>
                </c:pt>
                <c:pt idx="381">
                  <c:v>1.4064345732791232</c:v>
                </c:pt>
                <c:pt idx="382">
                  <c:v>1.3562867442745725</c:v>
                </c:pt>
                <c:pt idx="383">
                  <c:v>1.3404162783213434</c:v>
                </c:pt>
                <c:pt idx="384">
                  <c:v>1.4657265947393827</c:v>
                </c:pt>
                <c:pt idx="385">
                  <c:v>1.4193396593172514</c:v>
                </c:pt>
                <c:pt idx="386">
                  <c:v>1.4300020953865133</c:v>
                </c:pt>
                <c:pt idx="387">
                  <c:v>1.4300020953865133</c:v>
                </c:pt>
                <c:pt idx="388">
                  <c:v>1.4193396593172514</c:v>
                </c:pt>
                <c:pt idx="389">
                  <c:v>1.4086772232479894</c:v>
                </c:pt>
                <c:pt idx="390">
                  <c:v>1.4086772232479894</c:v>
                </c:pt>
                <c:pt idx="391">
                  <c:v>1.3980147871787278</c:v>
                </c:pt>
                <c:pt idx="392">
                  <c:v>1.3873523511094659</c:v>
                </c:pt>
                <c:pt idx="393">
                  <c:v>1.4013779239274877</c:v>
                </c:pt>
                <c:pt idx="394">
                  <c:v>1.4496334549221614</c:v>
                </c:pt>
                <c:pt idx="395">
                  <c:v>1.5085514219860969</c:v>
                </c:pt>
                <c:pt idx="396">
                  <c:v>1.5405387301938824</c:v>
                </c:pt>
                <c:pt idx="397">
                  <c:v>1.5029456352684705</c:v>
                </c:pt>
                <c:pt idx="398">
                  <c:v>1.4546901042737972</c:v>
                </c:pt>
                <c:pt idx="399">
                  <c:v>1.4440276682045352</c:v>
                </c:pt>
                <c:pt idx="400">
                  <c:v>1.5578697977315628</c:v>
                </c:pt>
                <c:pt idx="401">
                  <c:v>1.504008480019263</c:v>
                </c:pt>
                <c:pt idx="402">
                  <c:v>1.4645467895213091</c:v>
                </c:pt>
                <c:pt idx="403">
                  <c:v>1.477077821163113</c:v>
                </c:pt>
                <c:pt idx="404">
                  <c:v>1.30935067148645</c:v>
                </c:pt>
                <c:pt idx="405">
                  <c:v>1.3937284586676528</c:v>
                </c:pt>
                <c:pt idx="406">
                  <c:v>1.4150533308061763</c:v>
                </c:pt>
                <c:pt idx="407">
                  <c:v>1.4150533308061763</c:v>
                </c:pt>
                <c:pt idx="408">
                  <c:v>1.4865023295119157</c:v>
                </c:pt>
                <c:pt idx="409">
                  <c:v>1.5046391478713461</c:v>
                </c:pt>
                <c:pt idx="410">
                  <c:v>1.5046391478713461</c:v>
                </c:pt>
                <c:pt idx="411">
                  <c:v>1.5083763390164302</c:v>
                </c:pt>
                <c:pt idx="412">
                  <c:v>1.5083763390164302</c:v>
                </c:pt>
                <c:pt idx="413">
                  <c:v>1.5190387750856922</c:v>
                </c:pt>
                <c:pt idx="414">
                  <c:v>1.6848973291898131</c:v>
                </c:pt>
                <c:pt idx="415">
                  <c:v>1.6742348931205511</c:v>
                </c:pt>
                <c:pt idx="416">
                  <c:v>1.6635724570512893</c:v>
                </c:pt>
                <c:pt idx="417">
                  <c:v>1.5453387660897588</c:v>
                </c:pt>
                <c:pt idx="418">
                  <c:v>1.5346763300204973</c:v>
                </c:pt>
                <c:pt idx="419">
                  <c:v>1.4277594454176468</c:v>
                </c:pt>
                <c:pt idx="420">
                  <c:v>1.4152284137758429</c:v>
                </c:pt>
                <c:pt idx="421">
                  <c:v>1.4889437648877837</c:v>
                </c:pt>
                <c:pt idx="422">
                  <c:v>1.4258908498451048</c:v>
                </c:pt>
                <c:pt idx="423">
                  <c:v>1.2832257634520499</c:v>
                </c:pt>
                <c:pt idx="424">
                  <c:v>1.2080395736012262</c:v>
                </c:pt>
                <c:pt idx="425">
                  <c:v>1.281754924713167</c:v>
                </c:pt>
                <c:pt idx="426">
                  <c:v>1.2422932342152131</c:v>
                </c:pt>
                <c:pt idx="427">
                  <c:v>1.3030797968516905</c:v>
                </c:pt>
                <c:pt idx="428">
                  <c:v>1.4294766604578577</c:v>
                </c:pt>
                <c:pt idx="429">
                  <c:v>1.2636181063537368</c:v>
                </c:pt>
                <c:pt idx="430">
                  <c:v>1.4043908947369146</c:v>
                </c:pt>
                <c:pt idx="431">
                  <c:v>1.5809118849102972</c:v>
                </c:pt>
                <c:pt idx="432">
                  <c:v>1.602236757048821</c:v>
                </c:pt>
                <c:pt idx="433">
                  <c:v>1.602236757048821</c:v>
                </c:pt>
                <c:pt idx="434">
                  <c:v>1.6128991931180827</c:v>
                </c:pt>
                <c:pt idx="435">
                  <c:v>1.6235616291873447</c:v>
                </c:pt>
                <c:pt idx="436">
                  <c:v>1.6736857557545604</c:v>
                </c:pt>
                <c:pt idx="437">
                  <c:v>1.6128991931180827</c:v>
                </c:pt>
                <c:pt idx="438">
                  <c:v>1.4363782029447001</c:v>
                </c:pt>
                <c:pt idx="439">
                  <c:v>1.4150533308061763</c:v>
                </c:pt>
                <c:pt idx="440">
                  <c:v>1.4331901491656065</c:v>
                </c:pt>
                <c:pt idx="441">
                  <c:v>1.4476134788172879</c:v>
                </c:pt>
                <c:pt idx="442">
                  <c:v>1.2497676165053815</c:v>
                </c:pt>
                <c:pt idx="443">
                  <c:v>1.2409737760086617</c:v>
                </c:pt>
                <c:pt idx="444">
                  <c:v>1.1676561817303803</c:v>
                </c:pt>
                <c:pt idx="445">
                  <c:v>1.3121898636959772</c:v>
                </c:pt>
                <c:pt idx="446">
                  <c:v>1.4423002160098932</c:v>
                </c:pt>
                <c:pt idx="447">
                  <c:v>1.3792473009672144</c:v>
                </c:pt>
                <c:pt idx="448">
                  <c:v>1.4005721731057379</c:v>
                </c:pt>
                <c:pt idx="449">
                  <c:v>1.2917866929303459</c:v>
                </c:pt>
                <c:pt idx="450">
                  <c:v>1.3404162783213434</c:v>
                </c:pt>
                <c:pt idx="451">
                  <c:v>1.3617411504598673</c:v>
                </c:pt>
                <c:pt idx="452">
                  <c:v>1.3830660225983908</c:v>
                </c:pt>
                <c:pt idx="453">
                  <c:v>1.4150533308061763</c:v>
                </c:pt>
                <c:pt idx="454">
                  <c:v>1.4150533308061763</c:v>
                </c:pt>
                <c:pt idx="455">
                  <c:v>1.4577030750832238</c:v>
                </c:pt>
                <c:pt idx="456">
                  <c:v>1.5830133915012632</c:v>
                </c:pt>
                <c:pt idx="457">
                  <c:v>1.4971647655811775</c:v>
                </c:pt>
                <c:pt idx="458">
                  <c:v>1.5078272016504395</c:v>
                </c:pt>
                <c:pt idx="459">
                  <c:v>1.4790279472217474</c:v>
                </c:pt>
                <c:pt idx="460">
                  <c:v>1.4790279472217474</c:v>
                </c:pt>
                <c:pt idx="461">
                  <c:v>1.5003528193602711</c:v>
                </c:pt>
                <c:pt idx="462">
                  <c:v>1.4683655111524856</c:v>
                </c:pt>
                <c:pt idx="463">
                  <c:v>1.4363782029447001</c:v>
                </c:pt>
                <c:pt idx="464">
                  <c:v>1.4858716616598329</c:v>
                </c:pt>
                <c:pt idx="465">
                  <c:v>1.3237740011381314</c:v>
                </c:pt>
                <c:pt idx="466">
                  <c:v>1.3312483834282995</c:v>
                </c:pt>
                <c:pt idx="467">
                  <c:v>1.309923511289776</c:v>
                </c:pt>
                <c:pt idx="468">
                  <c:v>1.2885986391512521</c:v>
                </c:pt>
                <c:pt idx="469">
                  <c:v>1.3851097011405997</c:v>
                </c:pt>
                <c:pt idx="470">
                  <c:v>1.3851097011405997</c:v>
                </c:pt>
                <c:pt idx="471">
                  <c:v>1.3851097011405997</c:v>
                </c:pt>
                <c:pt idx="472">
                  <c:v>1.3813725099955154</c:v>
                </c:pt>
                <c:pt idx="473">
                  <c:v>1.4657502971767182</c:v>
                </c:pt>
                <c:pt idx="474">
                  <c:v>1.4657502971767182</c:v>
                </c:pt>
                <c:pt idx="475">
                  <c:v>1.3105541791418589</c:v>
                </c:pt>
                <c:pt idx="476">
                  <c:v>1.3212166152111209</c:v>
                </c:pt>
                <c:pt idx="477">
                  <c:v>1.4513269675250369</c:v>
                </c:pt>
                <c:pt idx="478">
                  <c:v>1.4619894035942989</c:v>
                </c:pt>
                <c:pt idx="479">
                  <c:v>1.4870514668779067</c:v>
                </c:pt>
                <c:pt idx="480">
                  <c:v>1.4726518396635606</c:v>
                </c:pt>
                <c:pt idx="481">
                  <c:v>1.4619894035942989</c:v>
                </c:pt>
                <c:pt idx="482">
                  <c:v>1.4513269675250369</c:v>
                </c:pt>
                <c:pt idx="483">
                  <c:v>1.5139821257340567</c:v>
                </c:pt>
                <c:pt idx="484">
                  <c:v>1.5246445618033186</c:v>
                </c:pt>
                <c:pt idx="485">
                  <c:v>1.5353069978725804</c:v>
                </c:pt>
                <c:pt idx="486">
                  <c:v>1.5835625288672539</c:v>
                </c:pt>
                <c:pt idx="487">
                  <c:v>1.7494210829713748</c:v>
                </c:pt>
                <c:pt idx="488">
                  <c:v>1.5831884744709299</c:v>
                </c:pt>
                <c:pt idx="489">
                  <c:v>1.5349329434762562</c:v>
                </c:pt>
                <c:pt idx="490">
                  <c:v>1.5349329434762562</c:v>
                </c:pt>
                <c:pt idx="491">
                  <c:v>1.5725260384016682</c:v>
                </c:pt>
                <c:pt idx="492">
                  <c:v>1.5349329434762562</c:v>
                </c:pt>
                <c:pt idx="493">
                  <c:v>1.5242705074069944</c:v>
                </c:pt>
                <c:pt idx="494">
                  <c:v>1.4760149764123207</c:v>
                </c:pt>
                <c:pt idx="495">
                  <c:v>1.5136080713377325</c:v>
                </c:pt>
                <c:pt idx="496">
                  <c:v>1.4866774124815827</c:v>
                </c:pt>
                <c:pt idx="497">
                  <c:v>1.5603927635935235</c:v>
                </c:pt>
                <c:pt idx="498">
                  <c:v>1.4977376053845037</c:v>
                </c:pt>
                <c:pt idx="499">
                  <c:v>1.4240222542725629</c:v>
                </c:pt>
                <c:pt idx="500">
                  <c:v>1.4240222542725629</c:v>
                </c:pt>
                <c:pt idx="501">
                  <c:v>1.4619894035942989</c:v>
                </c:pt>
                <c:pt idx="502">
                  <c:v>1.4726518396635606</c:v>
                </c:pt>
                <c:pt idx="503">
                  <c:v>1.4726518396635606</c:v>
                </c:pt>
                <c:pt idx="504">
                  <c:v>1.4726518396635606</c:v>
                </c:pt>
                <c:pt idx="505">
                  <c:v>1.4726518396635606</c:v>
                </c:pt>
                <c:pt idx="506">
                  <c:v>1.4833142757328224</c:v>
                </c:pt>
                <c:pt idx="507">
                  <c:v>1.4833142757328224</c:v>
                </c:pt>
                <c:pt idx="508">
                  <c:v>1.4833142757328224</c:v>
                </c:pt>
                <c:pt idx="509">
                  <c:v>1.4833142757328224</c:v>
                </c:pt>
                <c:pt idx="510">
                  <c:v>1.4833142757328224</c:v>
                </c:pt>
                <c:pt idx="511">
                  <c:v>1.4726518396635606</c:v>
                </c:pt>
                <c:pt idx="512">
                  <c:v>1.5227996686681116</c:v>
                </c:pt>
                <c:pt idx="513">
                  <c:v>1.4170970093483852</c:v>
                </c:pt>
                <c:pt idx="514">
                  <c:v>1.3312483834282995</c:v>
                </c:pt>
                <c:pt idx="515">
                  <c:v>1.2278120765147749</c:v>
                </c:pt>
                <c:pt idx="516">
                  <c:v>1.2171496404455129</c:v>
                </c:pt>
                <c:pt idx="517">
                  <c:v>1.235286458804943</c:v>
                </c:pt>
                <c:pt idx="518">
                  <c:v>1.245948894874205</c:v>
                </c:pt>
                <c:pt idx="519">
                  <c:v>1.2566113309434666</c:v>
                </c:pt>
                <c:pt idx="520">
                  <c:v>1.2672737670127285</c:v>
                </c:pt>
                <c:pt idx="521">
                  <c:v>1.3836388624017169</c:v>
                </c:pt>
                <c:pt idx="522">
                  <c:v>1.4444017226008592</c:v>
                </c:pt>
                <c:pt idx="523">
                  <c:v>1.4444017226008592</c:v>
                </c:pt>
                <c:pt idx="524">
                  <c:v>1.4550641586701212</c:v>
                </c:pt>
                <c:pt idx="525">
                  <c:v>1.4300020953865133</c:v>
                </c:pt>
                <c:pt idx="526">
                  <c:v>1.4300020953865133</c:v>
                </c:pt>
                <c:pt idx="527">
                  <c:v>1.4406645314557749</c:v>
                </c:pt>
                <c:pt idx="528">
                  <c:v>1.4406645314557749</c:v>
                </c:pt>
                <c:pt idx="529">
                  <c:v>1.4406645314557749</c:v>
                </c:pt>
                <c:pt idx="530">
                  <c:v>1.4406645314557749</c:v>
                </c:pt>
                <c:pt idx="531">
                  <c:v>1.4406645314557749</c:v>
                </c:pt>
                <c:pt idx="532">
                  <c:v>1.4406645314557749</c:v>
                </c:pt>
                <c:pt idx="533">
                  <c:v>1.4907886580229908</c:v>
                </c:pt>
                <c:pt idx="534">
                  <c:v>1.4907886580229908</c:v>
                </c:pt>
                <c:pt idx="535">
                  <c:v>1.4406645314557749</c:v>
                </c:pt>
                <c:pt idx="536">
                  <c:v>1.6065230855598958</c:v>
                </c:pt>
                <c:pt idx="537">
                  <c:v>1.3920349460647774</c:v>
                </c:pt>
                <c:pt idx="538">
                  <c:v>1.3920349460647774</c:v>
                </c:pt>
                <c:pt idx="539">
                  <c:v>1.3813725099955154</c:v>
                </c:pt>
                <c:pt idx="540">
                  <c:v>1.3600476378569919</c:v>
                </c:pt>
                <c:pt idx="541">
                  <c:v>1.4333652321352732</c:v>
                </c:pt>
                <c:pt idx="542">
                  <c:v>1.4333652321352732</c:v>
                </c:pt>
                <c:pt idx="543">
                  <c:v>1.470958327060685</c:v>
                </c:pt>
                <c:pt idx="544">
                  <c:v>1.4440276682045352</c:v>
                </c:pt>
                <c:pt idx="545">
                  <c:v>1.4550878611074562</c:v>
                </c:pt>
                <c:pt idx="546">
                  <c:v>1.4550878611074562</c:v>
                </c:pt>
                <c:pt idx="547">
                  <c:v>1.4193396593172514</c:v>
                </c:pt>
                <c:pt idx="548">
                  <c:v>1.4444017226008592</c:v>
                </c:pt>
                <c:pt idx="549">
                  <c:v>1.3510787143906053</c:v>
                </c:pt>
                <c:pt idx="550">
                  <c:v>1.3724035865291291</c:v>
                </c:pt>
                <c:pt idx="551">
                  <c:v>1.4081280858819987</c:v>
                </c:pt>
                <c:pt idx="552">
                  <c:v>1.4187905219512607</c:v>
                </c:pt>
                <c:pt idx="553">
                  <c:v>1.4043908947369146</c:v>
                </c:pt>
                <c:pt idx="554">
                  <c:v>1.4043908947369146</c:v>
                </c:pt>
                <c:pt idx="555">
                  <c:v>1.4043908947369146</c:v>
                </c:pt>
                <c:pt idx="556">
                  <c:v>1.4150533308061763</c:v>
                </c:pt>
                <c:pt idx="557">
                  <c:v>1.4043908947369146</c:v>
                </c:pt>
                <c:pt idx="558">
                  <c:v>1.4150533308061763</c:v>
                </c:pt>
                <c:pt idx="559">
                  <c:v>1.53826214063325</c:v>
                </c:pt>
                <c:pt idx="560">
                  <c:v>1.4956123963562027</c:v>
                </c:pt>
                <c:pt idx="561">
                  <c:v>1.2704618207918219</c:v>
                </c:pt>
                <c:pt idx="562">
                  <c:v>1.2597993847225604</c:v>
                </c:pt>
                <c:pt idx="563">
                  <c:v>1.2491369486532984</c:v>
                </c:pt>
                <c:pt idx="564">
                  <c:v>1.2384745125840364</c:v>
                </c:pt>
                <c:pt idx="565">
                  <c:v>1.2384745125840364</c:v>
                </c:pt>
                <c:pt idx="566">
                  <c:v>1.2171496404455129</c:v>
                </c:pt>
                <c:pt idx="567">
                  <c:v>1.2171496404455129</c:v>
                </c:pt>
                <c:pt idx="568">
                  <c:v>1.2278120765147749</c:v>
                </c:pt>
                <c:pt idx="569">
                  <c:v>1.245376055070879</c:v>
                </c:pt>
                <c:pt idx="570">
                  <c:v>1.3404162783213434</c:v>
                </c:pt>
                <c:pt idx="571">
                  <c:v>1.3237740011381314</c:v>
                </c:pt>
                <c:pt idx="572">
                  <c:v>1.3450988732766549</c:v>
                </c:pt>
                <c:pt idx="573">
                  <c:v>1.9691259520114677</c:v>
                </c:pt>
                <c:pt idx="574">
                  <c:v>1.4150533308061763</c:v>
                </c:pt>
                <c:pt idx="575">
                  <c:v>1.4470406390139618</c:v>
                </c:pt>
                <c:pt idx="576">
                  <c:v>1.4470406390139618</c:v>
                </c:pt>
                <c:pt idx="577">
                  <c:v>1.4683655111524856</c:v>
                </c:pt>
                <c:pt idx="578">
                  <c:v>1.4683655111524856</c:v>
                </c:pt>
                <c:pt idx="579">
                  <c:v>1.4896903832910093</c:v>
                </c:pt>
                <c:pt idx="580">
                  <c:v>1.4683655111524856</c:v>
                </c:pt>
                <c:pt idx="581">
                  <c:v>1.4790279472217474</c:v>
                </c:pt>
                <c:pt idx="582">
                  <c:v>1.4683655111524856</c:v>
                </c:pt>
                <c:pt idx="583">
                  <c:v>1.4363782029447001</c:v>
                </c:pt>
                <c:pt idx="584">
                  <c:v>1.2742805424229986</c:v>
                </c:pt>
                <c:pt idx="585">
                  <c:v>1.2209683620766894</c:v>
                </c:pt>
                <c:pt idx="586">
                  <c:v>1.2704618207918219</c:v>
                </c:pt>
                <c:pt idx="587">
                  <c:v>1.3685848648979524</c:v>
                </c:pt>
                <c:pt idx="588">
                  <c:v>1.3365975566901669</c:v>
                </c:pt>
                <c:pt idx="589">
                  <c:v>1.3365975566901669</c:v>
                </c:pt>
                <c:pt idx="590">
                  <c:v>1.3365975566901669</c:v>
                </c:pt>
                <c:pt idx="591">
                  <c:v>1.3472599927594289</c:v>
                </c:pt>
                <c:pt idx="592">
                  <c:v>1.3685848648979524</c:v>
                </c:pt>
                <c:pt idx="593">
                  <c:v>1.4005721731057379</c:v>
                </c:pt>
                <c:pt idx="594">
                  <c:v>1.1365905748954865</c:v>
                </c:pt>
                <c:pt idx="595">
                  <c:v>1.3131115650688694</c:v>
                </c:pt>
                <c:pt idx="596">
                  <c:v>1.1579154470340105</c:v>
                </c:pt>
                <c:pt idx="597">
                  <c:v>1.2422932342152131</c:v>
                </c:pt>
                <c:pt idx="598">
                  <c:v>1.320013107555712</c:v>
                </c:pt>
                <c:pt idx="599">
                  <c:v>1.3306755436249738</c:v>
                </c:pt>
                <c:pt idx="600">
                  <c:v>1.4150533308061763</c:v>
                </c:pt>
                <c:pt idx="601">
                  <c:v>1.4257157668754383</c:v>
                </c:pt>
                <c:pt idx="602">
                  <c:v>1.475839893442654</c:v>
                </c:pt>
                <c:pt idx="603">
                  <c:v>1.5153015839406079</c:v>
                </c:pt>
                <c:pt idx="604">
                  <c:v>1.5259640200098699</c:v>
                </c:pt>
                <c:pt idx="605">
                  <c:v>1.5510260832934777</c:v>
                </c:pt>
                <c:pt idx="606">
                  <c:v>1.5510260832934777</c:v>
                </c:pt>
                <c:pt idx="607">
                  <c:v>1.4977139029471684</c:v>
                </c:pt>
                <c:pt idx="608">
                  <c:v>1.6635724570512893</c:v>
                </c:pt>
                <c:pt idx="609">
                  <c:v>1.4763890308086447</c:v>
                </c:pt>
                <c:pt idx="610">
                  <c:v>1.3804271061852882</c:v>
                </c:pt>
                <c:pt idx="611">
                  <c:v>1.2465795627262879</c:v>
                </c:pt>
                <c:pt idx="612">
                  <c:v>1.3744472650713377</c:v>
                </c:pt>
                <c:pt idx="613">
                  <c:v>1.3104726486557667</c:v>
                </c:pt>
                <c:pt idx="614">
                  <c:v>1.4368458098245984</c:v>
                </c:pt>
                <c:pt idx="615">
                  <c:v>1.3553650429016804</c:v>
                </c:pt>
                <c:pt idx="616">
                  <c:v>1.5425484691443248</c:v>
                </c:pt>
                <c:pt idx="617">
                  <c:v>1.4124381168304088</c:v>
                </c:pt>
                <c:pt idx="618">
                  <c:v>1.4444254250381943</c:v>
                </c:pt>
                <c:pt idx="619">
                  <c:v>1.4444254250381943</c:v>
                </c:pt>
                <c:pt idx="620">
                  <c:v>1.4550878611074562</c:v>
                </c:pt>
                <c:pt idx="621">
                  <c:v>1.5851982134213722</c:v>
                </c:pt>
                <c:pt idx="622">
                  <c:v>1.5958606494906342</c:v>
                </c:pt>
                <c:pt idx="623">
                  <c:v>1.5958606494906342</c:v>
                </c:pt>
                <c:pt idx="624">
                  <c:v>1.5958606494906342</c:v>
                </c:pt>
                <c:pt idx="625">
                  <c:v>1.5958606494906342</c:v>
                </c:pt>
                <c:pt idx="626">
                  <c:v>1.5958606494906342</c:v>
                </c:pt>
                <c:pt idx="627">
                  <c:v>1.5958606494906342</c:v>
                </c:pt>
                <c:pt idx="628">
                  <c:v>1.6065230855598958</c:v>
                </c:pt>
                <c:pt idx="629">
                  <c:v>1.6171855216291577</c:v>
                </c:pt>
                <c:pt idx="630">
                  <c:v>1.6315851488435036</c:v>
                </c:pt>
                <c:pt idx="631">
                  <c:v>1.620922712774242</c:v>
                </c:pt>
                <c:pt idx="632">
                  <c:v>1.5889354045664565</c:v>
                </c:pt>
                <c:pt idx="633">
                  <c:v>1.3744472650713377</c:v>
                </c:pt>
                <c:pt idx="634">
                  <c:v>1.4120403599967497</c:v>
                </c:pt>
                <c:pt idx="635">
                  <c:v>1.3531223929328142</c:v>
                </c:pt>
                <c:pt idx="636">
                  <c:v>1.3531223929328142</c:v>
                </c:pt>
                <c:pt idx="637">
                  <c:v>1.3173978935799444</c:v>
                </c:pt>
                <c:pt idx="638">
                  <c:v>1.3280603296492064</c:v>
                </c:pt>
                <c:pt idx="639">
                  <c:v>1.3387227657184679</c:v>
                </c:pt>
                <c:pt idx="640">
                  <c:v>1.3493852017877299</c:v>
                </c:pt>
                <c:pt idx="641">
                  <c:v>1.4444254250381943</c:v>
                </c:pt>
                <c:pt idx="642">
                  <c:v>1.4337629889689327</c:v>
                </c:pt>
                <c:pt idx="643">
                  <c:v>1.4444254250381943</c:v>
                </c:pt>
                <c:pt idx="644">
                  <c:v>1.4444254250381943</c:v>
                </c:pt>
                <c:pt idx="645">
                  <c:v>1.647853371630392</c:v>
                </c:pt>
                <c:pt idx="646">
                  <c:v>1.658515807699654</c:v>
                </c:pt>
                <c:pt idx="647">
                  <c:v>1.5851982134213722</c:v>
                </c:pt>
                <c:pt idx="648">
                  <c:v>1.5851982134213722</c:v>
                </c:pt>
                <c:pt idx="649">
                  <c:v>1.5638733412828487</c:v>
                </c:pt>
                <c:pt idx="650">
                  <c:v>1.63719093556113</c:v>
                </c:pt>
                <c:pt idx="651">
                  <c:v>1.63719093556113</c:v>
                </c:pt>
                <c:pt idx="652">
                  <c:v>1.6534591583480183</c:v>
                </c:pt>
                <c:pt idx="653">
                  <c:v>1.6052036273533445</c:v>
                </c:pt>
                <c:pt idx="654">
                  <c:v>1.573216319145559</c:v>
                </c:pt>
                <c:pt idx="655">
                  <c:v>1.4998987248672777</c:v>
                </c:pt>
                <c:pt idx="656">
                  <c:v>1.5625538830762975</c:v>
                </c:pt>
                <c:pt idx="657">
                  <c:v>1.3749964024373285</c:v>
                </c:pt>
                <c:pt idx="658">
                  <c:v>1.4125894973627404</c:v>
                </c:pt>
                <c:pt idx="659">
                  <c:v>1.2464980322401957</c:v>
                </c:pt>
                <c:pt idx="660">
                  <c:v>1.1499869702508483</c:v>
                </c:pt>
                <c:pt idx="661">
                  <c:v>1.1499869702508483</c:v>
                </c:pt>
                <c:pt idx="662">
                  <c:v>1.1286620981123245</c:v>
                </c:pt>
                <c:pt idx="663">
                  <c:v>1.16064940632011</c:v>
                </c:pt>
                <c:pt idx="664">
                  <c:v>1.1425125879606799</c:v>
                </c:pt>
                <c:pt idx="665">
                  <c:v>1.2482152472804062</c:v>
                </c:pt>
                <c:pt idx="666">
                  <c:v>1.2064872043762509</c:v>
                </c:pt>
                <c:pt idx="667">
                  <c:v>1.2171496404455129</c:v>
                </c:pt>
                <c:pt idx="668">
                  <c:v>1.3685848648979524</c:v>
                </c:pt>
                <c:pt idx="669">
                  <c:v>1.3472599927594289</c:v>
                </c:pt>
                <c:pt idx="670">
                  <c:v>1.4316377799406317</c:v>
                </c:pt>
                <c:pt idx="671">
                  <c:v>1.4529626520791552</c:v>
                </c:pt>
                <c:pt idx="672">
                  <c:v>1.4636250881484172</c:v>
                </c:pt>
                <c:pt idx="673">
                  <c:v>1.4849499602869407</c:v>
                </c:pt>
                <c:pt idx="674">
                  <c:v>1.5062748324254642</c:v>
                </c:pt>
                <c:pt idx="675">
                  <c:v>1.5169372684947262</c:v>
                </c:pt>
                <c:pt idx="676">
                  <c:v>1.5169372684947262</c:v>
                </c:pt>
                <c:pt idx="677">
                  <c:v>1.53826214063325</c:v>
                </c:pt>
                <c:pt idx="678">
                  <c:v>1.5169372684947262</c:v>
                </c:pt>
                <c:pt idx="679">
                  <c:v>1.3868269161808102</c:v>
                </c:pt>
                <c:pt idx="680">
                  <c:v>1.3655020440422867</c:v>
                </c:pt>
                <c:pt idx="681">
                  <c:v>1.2917866929303459</c:v>
                </c:pt>
                <c:pt idx="682">
                  <c:v>1.2491369486532984</c:v>
                </c:pt>
                <c:pt idx="683">
                  <c:v>1.2384745125840364</c:v>
                </c:pt>
                <c:pt idx="684">
                  <c:v>1.2171496404455129</c:v>
                </c:pt>
                <c:pt idx="685">
                  <c:v>1.2064872043762509</c:v>
                </c:pt>
                <c:pt idx="686">
                  <c:v>1.245948894874205</c:v>
                </c:pt>
                <c:pt idx="687">
                  <c:v>1.2672737670127285</c:v>
                </c:pt>
                <c:pt idx="688">
                  <c:v>1.3637848290020758</c:v>
                </c:pt>
                <c:pt idx="689">
                  <c:v>1.4694874883218021</c:v>
                </c:pt>
                <c:pt idx="690">
                  <c:v>1.6102602767049801</c:v>
                </c:pt>
                <c:pt idx="691">
                  <c:v>1.6422475849127656</c:v>
                </c:pt>
                <c:pt idx="692">
                  <c:v>1.620922712774242</c:v>
                </c:pt>
                <c:pt idx="693">
                  <c:v>1.5958606494906342</c:v>
                </c:pt>
                <c:pt idx="694">
                  <c:v>1.5851982134213722</c:v>
                </c:pt>
                <c:pt idx="695">
                  <c:v>1.5745357773521103</c:v>
                </c:pt>
                <c:pt idx="696">
                  <c:v>1.5958606494906342</c:v>
                </c:pt>
                <c:pt idx="697">
                  <c:v>1.620922712774242</c:v>
                </c:pt>
                <c:pt idx="698">
                  <c:v>1.6315851488435036</c:v>
                </c:pt>
                <c:pt idx="699">
                  <c:v>1.6315851488435036</c:v>
                </c:pt>
                <c:pt idx="700">
                  <c:v>1.6065230855598958</c:v>
                </c:pt>
                <c:pt idx="701">
                  <c:v>1.6315851488435036</c:v>
                </c:pt>
                <c:pt idx="702">
                  <c:v>1.6102602767049801</c:v>
                </c:pt>
                <c:pt idx="703">
                  <c:v>1.6102602767049801</c:v>
                </c:pt>
                <c:pt idx="704">
                  <c:v>1.4444254250381943</c:v>
                </c:pt>
                <c:pt idx="705">
                  <c:v>1.3493852017877299</c:v>
                </c:pt>
                <c:pt idx="706">
                  <c:v>1.3173978935799444</c:v>
                </c:pt>
                <c:pt idx="707">
                  <c:v>1.3067354575106824</c:v>
                </c:pt>
                <c:pt idx="708">
                  <c:v>1.3067354575106824</c:v>
                </c:pt>
                <c:pt idx="709">
                  <c:v>1.3280603296492064</c:v>
                </c:pt>
                <c:pt idx="710">
                  <c:v>1.3280603296492064</c:v>
                </c:pt>
                <c:pt idx="711">
                  <c:v>1.3280603296492064</c:v>
                </c:pt>
                <c:pt idx="712">
                  <c:v>1.3387227657184679</c:v>
                </c:pt>
                <c:pt idx="713">
                  <c:v>1.3493852017877299</c:v>
                </c:pt>
                <c:pt idx="714">
                  <c:v>1.4444254250381943</c:v>
                </c:pt>
                <c:pt idx="715">
                  <c:v>1.5638733412828487</c:v>
                </c:pt>
                <c:pt idx="716">
                  <c:v>1.5745357773521103</c:v>
                </c:pt>
                <c:pt idx="717">
                  <c:v>1.5995978406357181</c:v>
                </c:pt>
                <c:pt idx="718">
                  <c:v>1.6102602767049801</c:v>
                </c:pt>
                <c:pt idx="719">
                  <c:v>1.5851982134213722</c:v>
                </c:pt>
                <c:pt idx="720">
                  <c:v>1.5851982134213722</c:v>
                </c:pt>
                <c:pt idx="721">
                  <c:v>1.5958606494906342</c:v>
                </c:pt>
                <c:pt idx="722">
                  <c:v>1.5958606494906342</c:v>
                </c:pt>
                <c:pt idx="723">
                  <c:v>1.5958606494906342</c:v>
                </c:pt>
                <c:pt idx="724">
                  <c:v>1.5958606494906342</c:v>
                </c:pt>
                <c:pt idx="725">
                  <c:v>1.5851982134213722</c:v>
                </c:pt>
                <c:pt idx="726">
                  <c:v>1.5851982134213722</c:v>
                </c:pt>
                <c:pt idx="727">
                  <c:v>1.5851982134213722</c:v>
                </c:pt>
                <c:pt idx="728">
                  <c:v>1.5745357773521103</c:v>
                </c:pt>
                <c:pt idx="729">
                  <c:v>1.3493852017877299</c:v>
                </c:pt>
                <c:pt idx="730">
                  <c:v>1.299261075220514</c:v>
                </c:pt>
                <c:pt idx="731">
                  <c:v>1.3387227657184679</c:v>
                </c:pt>
                <c:pt idx="732">
                  <c:v>1.3280603296492064</c:v>
                </c:pt>
                <c:pt idx="733">
                  <c:v>1.3173978935799444</c:v>
                </c:pt>
                <c:pt idx="734">
                  <c:v>1.3280603296492064</c:v>
                </c:pt>
                <c:pt idx="735">
                  <c:v>1.3387227657184679</c:v>
                </c:pt>
                <c:pt idx="736">
                  <c:v>1.4013779239274877</c:v>
                </c:pt>
                <c:pt idx="737">
                  <c:v>1.4333652321352732</c:v>
                </c:pt>
                <c:pt idx="738">
                  <c:v>1.517743019316476</c:v>
                </c:pt>
                <c:pt idx="739">
                  <c:v>1.517743019316476</c:v>
                </c:pt>
                <c:pt idx="740">
                  <c:v>1.517743019316476</c:v>
                </c:pt>
                <c:pt idx="741">
                  <c:v>1.517743019316476</c:v>
                </c:pt>
                <c:pt idx="742">
                  <c:v>1.4444254250381943</c:v>
                </c:pt>
                <c:pt idx="743">
                  <c:v>1.4444254250381943</c:v>
                </c:pt>
                <c:pt idx="744">
                  <c:v>1.4444254250381943</c:v>
                </c:pt>
                <c:pt idx="745">
                  <c:v>1.4444254250381943</c:v>
                </c:pt>
                <c:pt idx="746">
                  <c:v>1.5070805832472141</c:v>
                </c:pt>
                <c:pt idx="747">
                  <c:v>1.5233488060341023</c:v>
                </c:pt>
                <c:pt idx="748">
                  <c:v>1.4124381168304088</c:v>
                </c:pt>
                <c:pt idx="749">
                  <c:v>1.464430838970167</c:v>
                </c:pt>
                <c:pt idx="750">
                  <c:v>1.3911132446918852</c:v>
                </c:pt>
                <c:pt idx="751">
                  <c:v>1.3911132446918852</c:v>
                </c:pt>
                <c:pt idx="752">
                  <c:v>1.3697883725533617</c:v>
                </c:pt>
                <c:pt idx="753">
                  <c:v>1.2960730214414209</c:v>
                </c:pt>
                <c:pt idx="754">
                  <c:v>1.3480657435811787</c:v>
                </c:pt>
                <c:pt idx="755">
                  <c:v>1.3480657435811787</c:v>
                </c:pt>
                <c:pt idx="756">
                  <c:v>1.3374033075119167</c:v>
                </c:pt>
                <c:pt idx="757">
                  <c:v>1.2534232771643734</c:v>
                </c:pt>
                <c:pt idx="758">
                  <c:v>1.2320984050258497</c:v>
                </c:pt>
                <c:pt idx="759">
                  <c:v>1.2320984050258497</c:v>
                </c:pt>
                <c:pt idx="760">
                  <c:v>1.2214359689565879</c:v>
                </c:pt>
                <c:pt idx="761">
                  <c:v>1.2320984050258497</c:v>
                </c:pt>
                <c:pt idx="762">
                  <c:v>1.2483666278127377</c:v>
                </c:pt>
                <c:pt idx="763">
                  <c:v>1.4392635427631315</c:v>
                </c:pt>
                <c:pt idx="764">
                  <c:v>1.4373949471905894</c:v>
                </c:pt>
                <c:pt idx="765">
                  <c:v>1.4480573832598511</c:v>
                </c:pt>
                <c:pt idx="766">
                  <c:v>1.6562494552934524</c:v>
                </c:pt>
                <c:pt idx="767">
                  <c:v>1.6594375090725459</c:v>
                </c:pt>
                <c:pt idx="768">
                  <c:v>1.5805141280766382</c:v>
                </c:pt>
                <c:pt idx="769">
                  <c:v>1.5623773097172078</c:v>
                </c:pt>
                <c:pt idx="770">
                  <c:v>1.5711711502139274</c:v>
                </c:pt>
                <c:pt idx="771">
                  <c:v>1.5711711502139274</c:v>
                </c:pt>
                <c:pt idx="772">
                  <c:v>1.5818335862831894</c:v>
                </c:pt>
                <c:pt idx="773">
                  <c:v>1.5818335862831894</c:v>
                </c:pt>
                <c:pt idx="774">
                  <c:v>1.5818335862831894</c:v>
                </c:pt>
                <c:pt idx="775">
                  <c:v>1.5605087141446656</c:v>
                </c:pt>
                <c:pt idx="776">
                  <c:v>1.5730397457864695</c:v>
                </c:pt>
                <c:pt idx="777">
                  <c:v>1.5999704046426195</c:v>
                </c:pt>
                <c:pt idx="778">
                  <c:v>1.567983096434834</c:v>
                </c:pt>
                <c:pt idx="779">
                  <c:v>1.5071965337983564</c:v>
                </c:pt>
                <c:pt idx="780">
                  <c:v>1.3664237454151786</c:v>
                </c:pt>
                <c:pt idx="781">
                  <c:v>1.3557613093459169</c:v>
                </c:pt>
                <c:pt idx="782">
                  <c:v>1.4858716616598329</c:v>
                </c:pt>
                <c:pt idx="783">
                  <c:v>1.4965340977290946</c:v>
                </c:pt>
                <c:pt idx="784">
                  <c:v>1.5178589698676184</c:v>
                </c:pt>
                <c:pt idx="785">
                  <c:v>1.5391838420061419</c:v>
                </c:pt>
                <c:pt idx="786">
                  <c:v>1.5498462780754039</c:v>
                </c:pt>
                <c:pt idx="787">
                  <c:v>1.5711711502139274</c:v>
                </c:pt>
                <c:pt idx="788">
                  <c:v>1.6448865013258682</c:v>
                </c:pt>
                <c:pt idx="789">
                  <c:v>1.666211373464392</c:v>
                </c:pt>
                <c:pt idx="790">
                  <c:v>1.666211373464392</c:v>
                </c:pt>
                <c:pt idx="791">
                  <c:v>1.6875362456029157</c:v>
                </c:pt>
                <c:pt idx="792">
                  <c:v>1.6768738095336537</c:v>
                </c:pt>
                <c:pt idx="793">
                  <c:v>1.6981986816721775</c:v>
                </c:pt>
                <c:pt idx="794">
                  <c:v>1.7088611177414392</c:v>
                </c:pt>
                <c:pt idx="795">
                  <c:v>1.7088611177414392</c:v>
                </c:pt>
                <c:pt idx="796">
                  <c:v>1.7195235538107012</c:v>
                </c:pt>
                <c:pt idx="797">
                  <c:v>1.730185989879963</c:v>
                </c:pt>
                <c:pt idx="798">
                  <c:v>1.730185989879963</c:v>
                </c:pt>
                <c:pt idx="799">
                  <c:v>1.6875362456029157</c:v>
                </c:pt>
                <c:pt idx="800">
                  <c:v>1.5818335862831894</c:v>
                </c:pt>
                <c:pt idx="801">
                  <c:v>1.4517232339692734</c:v>
                </c:pt>
                <c:pt idx="802">
                  <c:v>1.4197359257614879</c:v>
                </c:pt>
                <c:pt idx="803">
                  <c:v>1.3877486175537024</c:v>
                </c:pt>
                <c:pt idx="804">
                  <c:v>1.3770861814844404</c:v>
                </c:pt>
                <c:pt idx="805">
                  <c:v>1.3557613093459169</c:v>
                </c:pt>
                <c:pt idx="806">
                  <c:v>1.3450988732766549</c:v>
                </c:pt>
                <c:pt idx="807">
                  <c:v>1.3557613093459169</c:v>
                </c:pt>
                <c:pt idx="808">
                  <c:v>1.3877486175537024</c:v>
                </c:pt>
                <c:pt idx="809">
                  <c:v>1.472126404734905</c:v>
                </c:pt>
                <c:pt idx="810">
                  <c:v>1.472126404734905</c:v>
                </c:pt>
                <c:pt idx="811">
                  <c:v>1.5041137129426905</c:v>
                </c:pt>
                <c:pt idx="812">
                  <c:v>1.5147761490119522</c:v>
                </c:pt>
                <c:pt idx="813">
                  <c:v>1.666211373464392</c:v>
                </c:pt>
                <c:pt idx="814">
                  <c:v>1.666211373464392</c:v>
                </c:pt>
                <c:pt idx="815">
                  <c:v>1.666211373464392</c:v>
                </c:pt>
                <c:pt idx="816">
                  <c:v>1.6768738095336537</c:v>
                </c:pt>
                <c:pt idx="817">
                  <c:v>1.6555489373951302</c:v>
                </c:pt>
                <c:pt idx="818">
                  <c:v>1.6342240652566065</c:v>
                </c:pt>
                <c:pt idx="819">
                  <c:v>1.666211373464392</c:v>
                </c:pt>
                <c:pt idx="820">
                  <c:v>1.6768738095336537</c:v>
                </c:pt>
                <c:pt idx="821">
                  <c:v>1.666211373464392</c:v>
                </c:pt>
                <c:pt idx="822">
                  <c:v>1.7056730639623459</c:v>
                </c:pt>
                <c:pt idx="823">
                  <c:v>1.6843481918238221</c:v>
                </c:pt>
                <c:pt idx="824">
                  <c:v>1.602236757048821</c:v>
                </c:pt>
                <c:pt idx="825">
                  <c:v>1.3877486175537024</c:v>
                </c:pt>
                <c:pt idx="826">
                  <c:v>1.3664237454151786</c:v>
                </c:pt>
                <c:pt idx="827">
                  <c:v>1.3557613093459169</c:v>
                </c:pt>
                <c:pt idx="828">
                  <c:v>1.3344364372073931</c:v>
                </c:pt>
                <c:pt idx="829">
                  <c:v>1.3344364372073931</c:v>
                </c:pt>
                <c:pt idx="830">
                  <c:v>1.3237740011381314</c:v>
                </c:pt>
                <c:pt idx="831">
                  <c:v>1.3344364372073931</c:v>
                </c:pt>
                <c:pt idx="832">
                  <c:v>1.3557613093459169</c:v>
                </c:pt>
                <c:pt idx="833">
                  <c:v>1.4614639686656432</c:v>
                </c:pt>
                <c:pt idx="834">
                  <c:v>1.5915743209795592</c:v>
                </c:pt>
                <c:pt idx="835">
                  <c:v>1.6235616291873447</c:v>
                </c:pt>
                <c:pt idx="836">
                  <c:v>1.4896903832910093</c:v>
                </c:pt>
                <c:pt idx="837">
                  <c:v>1.4896903832910093</c:v>
                </c:pt>
                <c:pt idx="838">
                  <c:v>1.5003528193602711</c:v>
                </c:pt>
                <c:pt idx="839">
                  <c:v>1.5003528193602711</c:v>
                </c:pt>
                <c:pt idx="840">
                  <c:v>1.5216776914987948</c:v>
                </c:pt>
                <c:pt idx="841">
                  <c:v>1.5536649997065803</c:v>
                </c:pt>
                <c:pt idx="842">
                  <c:v>1.5824642541352723</c:v>
                </c:pt>
                <c:pt idx="843">
                  <c:v>1.603789126273796</c:v>
                </c:pt>
                <c:pt idx="844">
                  <c:v>1.603789126273796</c:v>
                </c:pt>
                <c:pt idx="845">
                  <c:v>1.5430025636373184</c:v>
                </c:pt>
                <c:pt idx="846">
                  <c:v>1.5430025636373184</c:v>
                </c:pt>
                <c:pt idx="847">
                  <c:v>1.5655032019739927</c:v>
                </c:pt>
                <c:pt idx="848">
                  <c:v>1.4848863083752095</c:v>
                </c:pt>
                <c:pt idx="849">
                  <c:v>1.4635614362366858</c:v>
                </c:pt>
                <c:pt idx="850">
                  <c:v>1.3995868198211148</c:v>
                </c:pt>
                <c:pt idx="851">
                  <c:v>1.3525732555668231</c:v>
                </c:pt>
                <c:pt idx="852">
                  <c:v>1.3419108194975615</c:v>
                </c:pt>
                <c:pt idx="853">
                  <c:v>1.3419108194975615</c:v>
                </c:pt>
                <c:pt idx="854">
                  <c:v>1.3419108194975615</c:v>
                </c:pt>
                <c:pt idx="855">
                  <c:v>1.2512384552442644</c:v>
                </c:pt>
                <c:pt idx="856">
                  <c:v>1.2832257634520499</c:v>
                </c:pt>
                <c:pt idx="857">
                  <c:v>1.3676035506332525</c:v>
                </c:pt>
                <c:pt idx="858">
                  <c:v>1.4453234239737514</c:v>
                </c:pt>
                <c:pt idx="859">
                  <c:v>1.4453234239737514</c:v>
                </c:pt>
                <c:pt idx="860">
                  <c:v>1.6325068502163957</c:v>
                </c:pt>
                <c:pt idx="861">
                  <c:v>1.6161764659071993</c:v>
                </c:pt>
                <c:pt idx="862">
                  <c:v>1.5510260832934777</c:v>
                </c:pt>
                <c:pt idx="863">
                  <c:v>1.5723509554320012</c:v>
                </c:pt>
                <c:pt idx="864">
                  <c:v>1.5078272016504395</c:v>
                </c:pt>
                <c:pt idx="865">
                  <c:v>1.5184896377197012</c:v>
                </c:pt>
                <c:pt idx="866">
                  <c:v>1.539814509858225</c:v>
                </c:pt>
                <c:pt idx="867">
                  <c:v>1.529152073788963</c:v>
                </c:pt>
                <c:pt idx="868">
                  <c:v>1.539814509858225</c:v>
                </c:pt>
                <c:pt idx="869">
                  <c:v>1.539814509858225</c:v>
                </c:pt>
                <c:pt idx="870">
                  <c:v>1.539814509858225</c:v>
                </c:pt>
                <c:pt idx="871">
                  <c:v>1.5078272016504395</c:v>
                </c:pt>
                <c:pt idx="872">
                  <c:v>1.5115880952328589</c:v>
                </c:pt>
                <c:pt idx="873">
                  <c:v>1.491734061833218</c:v>
                </c:pt>
                <c:pt idx="874">
                  <c:v>1.4704091896946943</c:v>
                </c:pt>
                <c:pt idx="875">
                  <c:v>1.4384218814869087</c:v>
                </c:pt>
                <c:pt idx="876">
                  <c:v>1.4064345732791232</c:v>
                </c:pt>
                <c:pt idx="877">
                  <c:v>1.3851097011405997</c:v>
                </c:pt>
                <c:pt idx="878">
                  <c:v>1.2299135831057404</c:v>
                </c:pt>
                <c:pt idx="879">
                  <c:v>1.2192511470364789</c:v>
                </c:pt>
                <c:pt idx="880">
                  <c:v>1.3813488075581803</c:v>
                </c:pt>
                <c:pt idx="881">
                  <c:v>1.4763890308086447</c:v>
                </c:pt>
                <c:pt idx="882">
                  <c:v>1.4983405317793281</c:v>
                </c:pt>
                <c:pt idx="883">
                  <c:v>1.3895550516039359</c:v>
                </c:pt>
                <c:pt idx="884">
                  <c:v>1.3258755077290971</c:v>
                </c:pt>
                <c:pt idx="885">
                  <c:v>1.5130589339717417</c:v>
                </c:pt>
                <c:pt idx="886">
                  <c:v>1.3914621062614512</c:v>
                </c:pt>
                <c:pt idx="887">
                  <c:v>1.4257157668754383</c:v>
                </c:pt>
                <c:pt idx="888">
                  <c:v>1.4363782029447001</c:v>
                </c:pt>
                <c:pt idx="889">
                  <c:v>1.4470406390139618</c:v>
                </c:pt>
                <c:pt idx="890">
                  <c:v>1.4577030750832238</c:v>
                </c:pt>
                <c:pt idx="891">
                  <c:v>1.4790279472217474</c:v>
                </c:pt>
                <c:pt idx="892">
                  <c:v>1.4790279472217474</c:v>
                </c:pt>
                <c:pt idx="893">
                  <c:v>1.4896903832910093</c:v>
                </c:pt>
                <c:pt idx="894">
                  <c:v>1.4896903832910093</c:v>
                </c:pt>
                <c:pt idx="895">
                  <c:v>1.4363782029447001</c:v>
                </c:pt>
                <c:pt idx="896">
                  <c:v>1.4150533308061763</c:v>
                </c:pt>
                <c:pt idx="897">
                  <c:v>1.4401390965271195</c:v>
                </c:pt>
                <c:pt idx="898">
                  <c:v>1.408151788319334</c:v>
                </c:pt>
                <c:pt idx="899">
                  <c:v>1.3974893522500722</c:v>
                </c:pt>
                <c:pt idx="900">
                  <c:v>1.3510787143906053</c:v>
                </c:pt>
                <c:pt idx="901">
                  <c:v>1.3404162783213434</c:v>
                </c:pt>
                <c:pt idx="902">
                  <c:v>1.405566660935065</c:v>
                </c:pt>
                <c:pt idx="903">
                  <c:v>1.286118744690411</c:v>
                </c:pt>
                <c:pt idx="904">
                  <c:v>1.179240319172534</c:v>
                </c:pt>
                <c:pt idx="905">
                  <c:v>1.179240319172534</c:v>
                </c:pt>
                <c:pt idx="906">
                  <c:v>1.2112276273803195</c:v>
                </c:pt>
                <c:pt idx="907">
                  <c:v>1.452899000167424</c:v>
                </c:pt>
                <c:pt idx="908">
                  <c:v>1.4635614362366858</c:v>
                </c:pt>
                <c:pt idx="909">
                  <c:v>1.433675634619866</c:v>
                </c:pt>
                <c:pt idx="910">
                  <c:v>1.4550005067583898</c:v>
                </c:pt>
                <c:pt idx="911">
                  <c:v>1.3904767529768278</c:v>
                </c:pt>
                <c:pt idx="912">
                  <c:v>1.6694886462535083</c:v>
                </c:pt>
                <c:pt idx="913">
                  <c:v>1.623101710831377</c:v>
                </c:pt>
                <c:pt idx="914">
                  <c:v>1.623101710831377</c:v>
                </c:pt>
                <c:pt idx="915">
                  <c:v>1.623101710831377</c:v>
                </c:pt>
                <c:pt idx="916">
                  <c:v>1.612439274762115</c:v>
                </c:pt>
                <c:pt idx="917">
                  <c:v>1.612439274762115</c:v>
                </c:pt>
                <c:pt idx="918">
                  <c:v>1.6268389019764611</c:v>
                </c:pt>
                <c:pt idx="919">
                  <c:v>1.6017768386928533</c:v>
                </c:pt>
                <c:pt idx="920">
                  <c:v>1.7569729567277124</c:v>
                </c:pt>
                <c:pt idx="921">
                  <c:v>1.7356480845891886</c:v>
                </c:pt>
                <c:pt idx="922">
                  <c:v>1.7249856485199269</c:v>
                </c:pt>
                <c:pt idx="923">
                  <c:v>1.4998350729555463</c:v>
                </c:pt>
                <c:pt idx="924">
                  <c:v>1.4240222542725629</c:v>
                </c:pt>
                <c:pt idx="925">
                  <c:v>1.2261763919606565</c:v>
                </c:pt>
                <c:pt idx="926">
                  <c:v>1.2155139558913945</c:v>
                </c:pt>
                <c:pt idx="927">
                  <c:v>1.484490041930973</c:v>
                </c:pt>
                <c:pt idx="928">
                  <c:v>1.5684700722785163</c:v>
                </c:pt>
                <c:pt idx="929">
                  <c:v>1.711827988045963</c:v>
                </c:pt>
                <c:pt idx="930">
                  <c:v>1.5459694339418422</c:v>
                </c:pt>
                <c:pt idx="931">
                  <c:v>1.5566318700111041</c:v>
                </c:pt>
                <c:pt idx="932">
                  <c:v>1.5779567421496277</c:v>
                </c:pt>
                <c:pt idx="933">
                  <c:v>1.664431996901873</c:v>
                </c:pt>
                <c:pt idx="934">
                  <c:v>1.612439274762115</c:v>
                </c:pt>
                <c:pt idx="935">
                  <c:v>1.6337641469006388</c:v>
                </c:pt>
                <c:pt idx="936">
                  <c:v>1.6550890190391625</c:v>
                </c:pt>
                <c:pt idx="937">
                  <c:v>1.6657514551084243</c:v>
                </c:pt>
                <c:pt idx="938">
                  <c:v>1.5868280741125165</c:v>
                </c:pt>
                <c:pt idx="939">
                  <c:v>1.7228008265998176</c:v>
                </c:pt>
                <c:pt idx="940">
                  <c:v>1.7228008265998176</c:v>
                </c:pt>
                <c:pt idx="941">
                  <c:v>1.6689395088875176</c:v>
                </c:pt>
                <c:pt idx="942">
                  <c:v>1.6796019449567794</c:v>
                </c:pt>
                <c:pt idx="943">
                  <c:v>1.6689395088875176</c:v>
                </c:pt>
                <c:pt idx="944">
                  <c:v>1.582716828571108</c:v>
                </c:pt>
                <c:pt idx="945">
                  <c:v>1.4837105421770589</c:v>
                </c:pt>
                <c:pt idx="946">
                  <c:v>1.5338346687442745</c:v>
                </c:pt>
                <c:pt idx="947">
                  <c:v>1.5983584225258363</c:v>
                </c:pt>
                <c:pt idx="948">
                  <c:v>1.5876959864565745</c:v>
                </c:pt>
                <c:pt idx="949">
                  <c:v>1.5983584225258363</c:v>
                </c:pt>
                <c:pt idx="950">
                  <c:v>1.5983584225258363</c:v>
                </c:pt>
                <c:pt idx="951">
                  <c:v>1.6090208585950982</c:v>
                </c:pt>
                <c:pt idx="952">
                  <c:v>1.61968329466436</c:v>
                </c:pt>
                <c:pt idx="953">
                  <c:v>1.6288748919947389</c:v>
                </c:pt>
                <c:pt idx="954">
                  <c:v>1.6140153464244253</c:v>
                </c:pt>
                <c:pt idx="955">
                  <c:v>1.47367877395988</c:v>
                </c:pt>
                <c:pt idx="956">
                  <c:v>1.4843412100291418</c:v>
                </c:pt>
                <c:pt idx="957">
                  <c:v>1.6251139984123195</c:v>
                </c:pt>
                <c:pt idx="958">
                  <c:v>1.7109626243324052</c:v>
                </c:pt>
                <c:pt idx="959">
                  <c:v>1.721625060401667</c:v>
                </c:pt>
                <c:pt idx="960">
                  <c:v>1.7974378790846504</c:v>
                </c:pt>
                <c:pt idx="961">
                  <c:v>1.8081003151539123</c:v>
                </c:pt>
                <c:pt idx="962">
                  <c:v>1.8187627512231741</c:v>
                </c:pt>
                <c:pt idx="963">
                  <c:v>1.8294251872924359</c:v>
                </c:pt>
                <c:pt idx="964">
                  <c:v>1.6934524348051347</c:v>
                </c:pt>
                <c:pt idx="965">
                  <c:v>1.6934524348051347</c:v>
                </c:pt>
                <c:pt idx="966">
                  <c:v>1.6934524348051347</c:v>
                </c:pt>
                <c:pt idx="967">
                  <c:v>1.6614651265973492</c:v>
                </c:pt>
                <c:pt idx="968">
                  <c:v>1.726012582816246</c:v>
                </c:pt>
                <c:pt idx="969">
                  <c:v>1.6545635841105069</c:v>
                </c:pt>
                <c:pt idx="970">
                  <c:v>1.6225762759027214</c:v>
                </c:pt>
                <c:pt idx="971">
                  <c:v>1.662037966400675</c:v>
                </c:pt>
                <c:pt idx="972">
                  <c:v>1.7158992841129752</c:v>
                </c:pt>
                <c:pt idx="973">
                  <c:v>1.726561720182237</c:v>
                </c:pt>
                <c:pt idx="974">
                  <c:v>1.7158992841129752</c:v>
                </c:pt>
                <c:pt idx="975">
                  <c:v>1.7158992841129752</c:v>
                </c:pt>
                <c:pt idx="976">
                  <c:v>1.7372241562514987</c:v>
                </c:pt>
                <c:pt idx="977">
                  <c:v>1.6933986457763008</c:v>
                </c:pt>
                <c:pt idx="978">
                  <c:v>1.8235089980902168</c:v>
                </c:pt>
                <c:pt idx="979">
                  <c:v>1.7589852443086549</c:v>
                </c:pt>
                <c:pt idx="980">
                  <c:v>1.8554963062980023</c:v>
                </c:pt>
                <c:pt idx="981">
                  <c:v>1.603789126273796</c:v>
                </c:pt>
                <c:pt idx="982">
                  <c:v>1.6789753161246197</c:v>
                </c:pt>
                <c:pt idx="983">
                  <c:v>1.7003001882631432</c:v>
                </c:pt>
                <c:pt idx="984">
                  <c:v>1.6752381249795354</c:v>
                </c:pt>
                <c:pt idx="985">
                  <c:v>1.6752381249795354</c:v>
                </c:pt>
                <c:pt idx="986">
                  <c:v>1.6752381249795354</c:v>
                </c:pt>
                <c:pt idx="987">
                  <c:v>1.5536649997065803</c:v>
                </c:pt>
                <c:pt idx="988">
                  <c:v>1.6432508167717499</c:v>
                </c:pt>
                <c:pt idx="989">
                  <c:v>1.6432508167717499</c:v>
                </c:pt>
                <c:pt idx="990">
                  <c:v>1.6683128800553577</c:v>
                </c:pt>
                <c:pt idx="991">
                  <c:v>1.657650443986096</c:v>
                </c:pt>
                <c:pt idx="992">
                  <c:v>1.6635088051395579</c:v>
                </c:pt>
                <c:pt idx="993">
                  <c:v>1.5456728710116869</c:v>
                </c:pt>
                <c:pt idx="994">
                  <c:v>1.5243479988731632</c:v>
                </c:pt>
                <c:pt idx="995">
                  <c:v>1.5675468805162014</c:v>
                </c:pt>
                <c:pt idx="996">
                  <c:v>1.5568844444469396</c:v>
                </c:pt>
                <c:pt idx="997">
                  <c:v>1.5104975090248081</c:v>
                </c:pt>
                <c:pt idx="998">
                  <c:v>1.5104975090248081</c:v>
                </c:pt>
                <c:pt idx="999">
                  <c:v>1.5355595723084159</c:v>
                </c:pt>
                <c:pt idx="1000">
                  <c:v>1.5568844444469396</c:v>
                </c:pt>
                <c:pt idx="1001">
                  <c:v>1.491734061833218</c:v>
                </c:pt>
                <c:pt idx="1002">
                  <c:v>1.7168846373975986</c:v>
                </c:pt>
                <c:pt idx="1003">
                  <c:v>1.7275470734668603</c:v>
                </c:pt>
                <c:pt idx="1004">
                  <c:v>1.7382095095361221</c:v>
                </c:pt>
                <c:pt idx="1005">
                  <c:v>1.7488719456053841</c:v>
                </c:pt>
                <c:pt idx="1006">
                  <c:v>1.6736857557545604</c:v>
                </c:pt>
                <c:pt idx="1007">
                  <c:v>1.5184896377197012</c:v>
                </c:pt>
                <c:pt idx="1008">
                  <c:v>1.4896903832910093</c:v>
                </c:pt>
                <c:pt idx="1009">
                  <c:v>1.6555489373951302</c:v>
                </c:pt>
                <c:pt idx="1010">
                  <c:v>1.6555489373951302</c:v>
                </c:pt>
                <c:pt idx="1011">
                  <c:v>1.7376603721701314</c:v>
                </c:pt>
                <c:pt idx="1012">
                  <c:v>1.8021841259516931</c:v>
                </c:pt>
                <c:pt idx="1013">
                  <c:v>1.8128465620209551</c:v>
                </c:pt>
                <c:pt idx="1014">
                  <c:v>1.6469880079168342</c:v>
                </c:pt>
                <c:pt idx="1015">
                  <c:v>1.6150006997090487</c:v>
                </c:pt>
                <c:pt idx="1016">
                  <c:v>1.444338070689128</c:v>
                </c:pt>
                <c:pt idx="1017">
                  <c:v>1.4123507624813425</c:v>
                </c:pt>
                <c:pt idx="1018">
                  <c:v>1.5355595723084159</c:v>
                </c:pt>
                <c:pt idx="1019">
                  <c:v>1.4822473919621069</c:v>
                </c:pt>
                <c:pt idx="1020">
                  <c:v>1.4395976476850594</c:v>
                </c:pt>
                <c:pt idx="1021">
                  <c:v>1.3969479034080119</c:v>
                </c:pt>
                <c:pt idx="1022">
                  <c:v>1.4076103394772739</c:v>
                </c:pt>
                <c:pt idx="1023">
                  <c:v>1.3744472650713377</c:v>
                </c:pt>
                <c:pt idx="1024">
                  <c:v>1.3851097011405997</c:v>
                </c:pt>
                <c:pt idx="1025">
                  <c:v>1.4908123604603261</c:v>
                </c:pt>
                <c:pt idx="1026">
                  <c:v>1.5670613950619419</c:v>
                </c:pt>
                <c:pt idx="1027">
                  <c:v>1.4225277130963447</c:v>
                </c:pt>
                <c:pt idx="1028">
                  <c:v>1.411865277027083</c:v>
                </c:pt>
                <c:pt idx="1029">
                  <c:v>1.4513269675250369</c:v>
                </c:pt>
                <c:pt idx="1030">
                  <c:v>1.4300020953865133</c:v>
                </c:pt>
                <c:pt idx="1031">
                  <c:v>1.4300020953865133</c:v>
                </c:pt>
                <c:pt idx="1032">
                  <c:v>1.4300020953865133</c:v>
                </c:pt>
                <c:pt idx="1033">
                  <c:v>1.4406645314557749</c:v>
                </c:pt>
                <c:pt idx="1034">
                  <c:v>1.4406645314557749</c:v>
                </c:pt>
                <c:pt idx="1035">
                  <c:v>1.5139821257340567</c:v>
                </c:pt>
                <c:pt idx="1036">
                  <c:v>1.5566318700111041</c:v>
                </c:pt>
                <c:pt idx="1037">
                  <c:v>1.5566318700111041</c:v>
                </c:pt>
                <c:pt idx="1038">
                  <c:v>1.6048874010057776</c:v>
                </c:pt>
                <c:pt idx="1039">
                  <c:v>1.6964193051096585</c:v>
                </c:pt>
                <c:pt idx="1040">
                  <c:v>1.8942651674215649</c:v>
                </c:pt>
                <c:pt idx="1041">
                  <c:v>1.6760398367813618</c:v>
                </c:pt>
                <c:pt idx="1042">
                  <c:v>1.7437516443420173</c:v>
                </c:pt>
                <c:pt idx="1043">
                  <c:v>1.6679388256590337</c:v>
                </c:pt>
                <c:pt idx="1044">
                  <c:v>1.5946212313807522</c:v>
                </c:pt>
                <c:pt idx="1045">
                  <c:v>1.61968329466436</c:v>
                </c:pt>
                <c:pt idx="1046">
                  <c:v>1.5858273908840324</c:v>
                </c:pt>
                <c:pt idx="1047">
                  <c:v>1.7604560830475378</c:v>
                </c:pt>
                <c:pt idx="1048">
                  <c:v>1.749793646978276</c:v>
                </c:pt>
                <c:pt idx="1049">
                  <c:v>1.7799123596135193</c:v>
                </c:pt>
                <c:pt idx="1050">
                  <c:v>1.8016349885857024</c:v>
                </c:pt>
                <c:pt idx="1051">
                  <c:v>1.7385820735430233</c:v>
                </c:pt>
                <c:pt idx="1052">
                  <c:v>1.6991203830450694</c:v>
                </c:pt>
                <c:pt idx="1053">
                  <c:v>1.7204452551835931</c:v>
                </c:pt>
                <c:pt idx="1054">
                  <c:v>1.7204452551835931</c:v>
                </c:pt>
                <c:pt idx="1055">
                  <c:v>1.6389644882606749</c:v>
                </c:pt>
                <c:pt idx="1056">
                  <c:v>1.6602893603991986</c:v>
                </c:pt>
                <c:pt idx="1057">
                  <c:v>1.6709517964684604</c:v>
                </c:pt>
                <c:pt idx="1058">
                  <c:v>1.6709517964684604</c:v>
                </c:pt>
                <c:pt idx="1059">
                  <c:v>1.6816142325377224</c:v>
                </c:pt>
                <c:pt idx="1060">
                  <c:v>1.6816142325377224</c:v>
                </c:pt>
                <c:pt idx="1061">
                  <c:v>1.6922766686069841</c:v>
                </c:pt>
                <c:pt idx="1062">
                  <c:v>1.6922766686069841</c:v>
                </c:pt>
                <c:pt idx="1063">
                  <c:v>1.6816142325377224</c:v>
                </c:pt>
                <c:pt idx="1064">
                  <c:v>1.6602893603991986</c:v>
                </c:pt>
                <c:pt idx="1065">
                  <c:v>1.4875292638082354</c:v>
                </c:pt>
                <c:pt idx="1066">
                  <c:v>1.4768668277389734</c:v>
                </c:pt>
                <c:pt idx="1067">
                  <c:v>1.5708164647813871</c:v>
                </c:pt>
                <c:pt idx="1068">
                  <c:v>1.6758884562490304</c:v>
                </c:pt>
                <c:pt idx="1069">
                  <c:v>1.6652260201797686</c:v>
                </c:pt>
                <c:pt idx="1070">
                  <c:v>1.726012582816246</c:v>
                </c:pt>
                <c:pt idx="1071">
                  <c:v>1.6608622002025244</c:v>
                </c:pt>
                <c:pt idx="1072">
                  <c:v>1.7467108261226101</c:v>
                </c:pt>
                <c:pt idx="1073">
                  <c:v>1.6943203471491928</c:v>
                </c:pt>
                <c:pt idx="1074">
                  <c:v>1.8244306994631088</c:v>
                </c:pt>
                <c:pt idx="1075">
                  <c:v>1.7492445096122851</c:v>
                </c:pt>
                <c:pt idx="1076">
                  <c:v>1.7492445096122851</c:v>
                </c:pt>
                <c:pt idx="1077">
                  <c:v>1.8457555716016325</c:v>
                </c:pt>
                <c:pt idx="1078">
                  <c:v>1.8350931355323707</c:v>
                </c:pt>
                <c:pt idx="1079">
                  <c:v>1.9088084866443116</c:v>
                </c:pt>
                <c:pt idx="1080">
                  <c:v>1.7749372407479762</c:v>
                </c:pt>
                <c:pt idx="1081">
                  <c:v>1.7642748046787142</c:v>
                </c:pt>
                <c:pt idx="1082">
                  <c:v>1.7749372407479762</c:v>
                </c:pt>
                <c:pt idx="1083">
                  <c:v>1.7104134869664143</c:v>
                </c:pt>
                <c:pt idx="1084">
                  <c:v>1.7104134869664143</c:v>
                </c:pt>
                <c:pt idx="1085">
                  <c:v>1.7104134869664143</c:v>
                </c:pt>
                <c:pt idx="1086">
                  <c:v>1.7962621128864997</c:v>
                </c:pt>
                <c:pt idx="1087">
                  <c:v>1.7642748046787142</c:v>
                </c:pt>
                <c:pt idx="1088">
                  <c:v>1.7429499325401907</c:v>
                </c:pt>
                <c:pt idx="1089">
                  <c:v>1.8273236807014703</c:v>
                </c:pt>
                <c:pt idx="1090">
                  <c:v>1.9169094977666399</c:v>
                </c:pt>
                <c:pt idx="1091">
                  <c:v>1.7003238907004785</c:v>
                </c:pt>
                <c:pt idx="1092">
                  <c:v>1.6303457307336218</c:v>
                </c:pt>
                <c:pt idx="1093">
                  <c:v>1.6303457307336218</c:v>
                </c:pt>
                <c:pt idx="1094">
                  <c:v>1.5839350928741551</c:v>
                </c:pt>
                <c:pt idx="1095">
                  <c:v>1.5732726568048934</c:v>
                </c:pt>
                <c:pt idx="1096">
                  <c:v>1.8235089980902168</c:v>
                </c:pt>
                <c:pt idx="1097">
                  <c:v>1.8341714341594786</c:v>
                </c:pt>
                <c:pt idx="1098">
                  <c:v>1.7589852443086549</c:v>
                </c:pt>
                <c:pt idx="1099">
                  <c:v>1.6789753161246197</c:v>
                </c:pt>
                <c:pt idx="1100">
                  <c:v>1.6251139984123195</c:v>
                </c:pt>
                <c:pt idx="1101">
                  <c:v>1.7003001882631432</c:v>
                </c:pt>
                <c:pt idx="1102">
                  <c:v>1.6789753161246197</c:v>
                </c:pt>
                <c:pt idx="1103">
                  <c:v>1.603789126273796</c:v>
                </c:pt>
                <c:pt idx="1104">
                  <c:v>1.7003001882631432</c:v>
                </c:pt>
                <c:pt idx="1105">
                  <c:v>1.721625060401667</c:v>
                </c:pt>
                <c:pt idx="1106">
                  <c:v>1.6965629971180591</c:v>
                </c:pt>
                <c:pt idx="1107">
                  <c:v>1.6859005610487974</c:v>
                </c:pt>
                <c:pt idx="1108">
                  <c:v>1.7072254331873209</c:v>
                </c:pt>
                <c:pt idx="1109">
                  <c:v>1.6965629971180591</c:v>
                </c:pt>
                <c:pt idx="1110">
                  <c:v>1.6859005610487974</c:v>
                </c:pt>
                <c:pt idx="1111">
                  <c:v>1.6752381249795354</c:v>
                </c:pt>
                <c:pt idx="1112">
                  <c:v>1.8005444023776516</c:v>
                </c:pt>
                <c:pt idx="1113">
                  <c:v>1.5732963592422284</c:v>
                </c:pt>
                <c:pt idx="1114">
                  <c:v>1.5130589339717417</c:v>
                </c:pt>
                <c:pt idx="1115">
                  <c:v>1.491734061833218</c:v>
                </c:pt>
                <c:pt idx="1116">
                  <c:v>1.4810716257639562</c:v>
                </c:pt>
                <c:pt idx="1117">
                  <c:v>1.4560095624803484</c:v>
                </c:pt>
                <c:pt idx="1118">
                  <c:v>1.4666719985496102</c:v>
                </c:pt>
                <c:pt idx="1119">
                  <c:v>1.4773344346188719</c:v>
                </c:pt>
                <c:pt idx="1120">
                  <c:v>1.5130589339717417</c:v>
                </c:pt>
                <c:pt idx="1121">
                  <c:v>1.5974367211529443</c:v>
                </c:pt>
                <c:pt idx="1122">
                  <c:v>1.4171785398344774</c:v>
                </c:pt>
                <c:pt idx="1123">
                  <c:v>1.463565475256609</c:v>
                </c:pt>
                <c:pt idx="1124">
                  <c:v>1.4955527834643945</c:v>
                </c:pt>
                <c:pt idx="1125">
                  <c:v>1.5323401275680566</c:v>
                </c:pt>
                <c:pt idx="1126">
                  <c:v>1.5430025636373184</c:v>
                </c:pt>
                <c:pt idx="1127">
                  <c:v>1.5868280741125165</c:v>
                </c:pt>
                <c:pt idx="1128">
                  <c:v>1.5868280741125165</c:v>
                </c:pt>
                <c:pt idx="1129">
                  <c:v>1.5974905101817782</c:v>
                </c:pt>
                <c:pt idx="1130">
                  <c:v>1.6582770728182556</c:v>
                </c:pt>
                <c:pt idx="1131">
                  <c:v>1.6796019449567794</c:v>
                </c:pt>
                <c:pt idx="1132">
                  <c:v>1.6401402544588255</c:v>
                </c:pt>
                <c:pt idx="1133">
                  <c:v>1.6294778183895637</c:v>
                </c:pt>
                <c:pt idx="1134">
                  <c:v>1.6401402544588255</c:v>
                </c:pt>
                <c:pt idx="1135">
                  <c:v>1.618815382320302</c:v>
                </c:pt>
                <c:pt idx="1136">
                  <c:v>1.5595233608600423</c:v>
                </c:pt>
                <c:pt idx="1137">
                  <c:v>1.5275360526522568</c:v>
                </c:pt>
                <c:pt idx="1138">
                  <c:v>1.5669977431502107</c:v>
                </c:pt>
                <c:pt idx="1139">
                  <c:v>1.5563353070809487</c:v>
                </c:pt>
                <c:pt idx="1140">
                  <c:v>1.506211180513733</c:v>
                </c:pt>
                <c:pt idx="1141">
                  <c:v>1.4955487444444713</c:v>
                </c:pt>
                <c:pt idx="1142">
                  <c:v>1.506211180513733</c:v>
                </c:pt>
                <c:pt idx="1143">
                  <c:v>1.5275360526522568</c:v>
                </c:pt>
                <c:pt idx="1144">
                  <c:v>1.5488609247907805</c:v>
                </c:pt>
                <c:pt idx="1145">
                  <c:v>1.7740115003551609</c:v>
                </c:pt>
                <c:pt idx="1146">
                  <c:v>1.7740115003551609</c:v>
                </c:pt>
                <c:pt idx="1147">
                  <c:v>1.4394251133458931</c:v>
                </c:pt>
                <c:pt idx="1148">
                  <c:v>1.4751496126987629</c:v>
                </c:pt>
                <c:pt idx="1149">
                  <c:v>1.6052599650126789</c:v>
                </c:pt>
                <c:pt idx="1150">
                  <c:v>1.6539132528410119</c:v>
                </c:pt>
                <c:pt idx="1151">
                  <c:v>1.6539132528410119</c:v>
                </c:pt>
                <c:pt idx="1152">
                  <c:v>1.6539132528410119</c:v>
                </c:pt>
                <c:pt idx="1153">
                  <c:v>1.6645756889102736</c:v>
                </c:pt>
                <c:pt idx="1154">
                  <c:v>1.6645756889102736</c:v>
                </c:pt>
                <c:pt idx="1155">
                  <c:v>1.6752381249795354</c:v>
                </c:pt>
                <c:pt idx="1156">
                  <c:v>1.6752381249795354</c:v>
                </c:pt>
                <c:pt idx="1157">
                  <c:v>1.6752381249795354</c:v>
                </c:pt>
                <c:pt idx="1158">
                  <c:v>1.6752381249795354</c:v>
                </c:pt>
                <c:pt idx="1159">
                  <c:v>1.6752381249795354</c:v>
                </c:pt>
                <c:pt idx="1160">
                  <c:v>1.8218692745161753</c:v>
                </c:pt>
                <c:pt idx="1161">
                  <c:v>1.6704340500637356</c:v>
                </c:pt>
                <c:pt idx="1162">
                  <c:v>1.6384467418559501</c:v>
                </c:pt>
                <c:pt idx="1163">
                  <c:v>1.6384467418559501</c:v>
                </c:pt>
                <c:pt idx="1164">
                  <c:v>1.6171218697174266</c:v>
                </c:pt>
                <c:pt idx="1165">
                  <c:v>1.6171218697174266</c:v>
                </c:pt>
                <c:pt idx="1166">
                  <c:v>1.6064594336481646</c:v>
                </c:pt>
                <c:pt idx="1167">
                  <c:v>1.6171218697174266</c:v>
                </c:pt>
                <c:pt idx="1168">
                  <c:v>1.6277843057866883</c:v>
                </c:pt>
                <c:pt idx="1169">
                  <c:v>1.6277843057866883</c:v>
                </c:pt>
                <c:pt idx="1170">
                  <c:v>1.7014996568986291</c:v>
                </c:pt>
                <c:pt idx="1171">
                  <c:v>1.8422724452818069</c:v>
                </c:pt>
                <c:pt idx="1172">
                  <c:v>1.7771220626680853</c:v>
                </c:pt>
                <c:pt idx="1173">
                  <c:v>1.6112635085639644</c:v>
                </c:pt>
                <c:pt idx="1174">
                  <c:v>1.6112635085639644</c:v>
                </c:pt>
                <c:pt idx="1175">
                  <c:v>1.6219259446332264</c:v>
                </c:pt>
                <c:pt idx="1176">
                  <c:v>1.682712507269704</c:v>
                </c:pt>
                <c:pt idx="1177">
                  <c:v>1.682712507269704</c:v>
                </c:pt>
                <c:pt idx="1178">
                  <c:v>1.6325883807024881</c:v>
                </c:pt>
                <c:pt idx="1179">
                  <c:v>1.682712507269704</c:v>
                </c:pt>
                <c:pt idx="1180">
                  <c:v>1.6933749433389658</c:v>
                </c:pt>
                <c:pt idx="1181">
                  <c:v>1.6432508167717499</c:v>
                </c:pt>
                <c:pt idx="1182">
                  <c:v>1.6325883807024881</c:v>
                </c:pt>
                <c:pt idx="1183">
                  <c:v>1.6325883807024881</c:v>
                </c:pt>
                <c:pt idx="1184">
                  <c:v>1.7898819663083898</c:v>
                </c:pt>
                <c:pt idx="1185">
                  <c:v>1.6597716139944738</c:v>
                </c:pt>
                <c:pt idx="1186">
                  <c:v>1.6340829218787063</c:v>
                </c:pt>
                <c:pt idx="1187">
                  <c:v>1.5839587953114904</c:v>
                </c:pt>
                <c:pt idx="1188">
                  <c:v>1.5732963592422284</c:v>
                </c:pt>
                <c:pt idx="1189">
                  <c:v>1.5413090510344429</c:v>
                </c:pt>
                <c:pt idx="1190">
                  <c:v>1.555708678248789</c:v>
                </c:pt>
                <c:pt idx="1191">
                  <c:v>1.5663711143180508</c:v>
                </c:pt>
                <c:pt idx="1192">
                  <c:v>1.5663711143180508</c:v>
                </c:pt>
                <c:pt idx="1193">
                  <c:v>1.6507489014992536</c:v>
                </c:pt>
                <c:pt idx="1194">
                  <c:v>1.8291147848078433</c:v>
                </c:pt>
                <c:pt idx="1195">
                  <c:v>1.8942651674215649</c:v>
                </c:pt>
                <c:pt idx="1196">
                  <c:v>1.8942651674215649</c:v>
                </c:pt>
                <c:pt idx="1197">
                  <c:v>1.866707879733255</c:v>
                </c:pt>
                <c:pt idx="1198">
                  <c:v>1.7008493256291342</c:v>
                </c:pt>
                <c:pt idx="1199">
                  <c:v>1.6632562307037224</c:v>
                </c:pt>
                <c:pt idx="1200">
                  <c:v>1.6632562307037224</c:v>
                </c:pt>
                <c:pt idx="1201">
                  <c:v>1.6006010724947026</c:v>
                </c:pt>
                <c:pt idx="1202">
                  <c:v>1.6006010724947026</c:v>
                </c:pt>
                <c:pt idx="1203">
                  <c:v>1.6006010724947026</c:v>
                </c:pt>
                <c:pt idx="1204">
                  <c:v>1.6006010724947026</c:v>
                </c:pt>
                <c:pt idx="1205">
                  <c:v>1.5899386364254409</c:v>
                </c:pt>
                <c:pt idx="1206">
                  <c:v>1.5899386364254409</c:v>
                </c:pt>
                <c:pt idx="1207">
                  <c:v>1.6256631357783105</c:v>
                </c:pt>
                <c:pt idx="1208">
                  <c:v>1.5957732951415675</c:v>
                </c:pt>
                <c:pt idx="1209">
                  <c:v>1.3904767529768278</c:v>
                </c:pt>
                <c:pt idx="1210">
                  <c:v>1.5136855628039014</c:v>
                </c:pt>
                <c:pt idx="1211">
                  <c:v>1.5888717526547251</c:v>
                </c:pt>
                <c:pt idx="1212">
                  <c:v>1.5948752962060109</c:v>
                </c:pt>
                <c:pt idx="1213">
                  <c:v>1.598612487351095</c:v>
                </c:pt>
                <c:pt idx="1214">
                  <c:v>1.6199373594896187</c:v>
                </c:pt>
                <c:pt idx="1215">
                  <c:v>1.6305997955588805</c:v>
                </c:pt>
                <c:pt idx="1216">
                  <c:v>1.7062222013283366</c:v>
                </c:pt>
                <c:pt idx="1217">
                  <c:v>1.6955597652590748</c:v>
                </c:pt>
                <c:pt idx="1218">
                  <c:v>1.6918225741139907</c:v>
                </c:pt>
                <c:pt idx="1219">
                  <c:v>1.6811601380447287</c:v>
                </c:pt>
                <c:pt idx="1220">
                  <c:v>1.5936995300078602</c:v>
                </c:pt>
                <c:pt idx="1221">
                  <c:v>1.5936995300078602</c:v>
                </c:pt>
                <c:pt idx="1222">
                  <c:v>1.5936995300078602</c:v>
                </c:pt>
                <c:pt idx="1223">
                  <c:v>1.5936995300078602</c:v>
                </c:pt>
                <c:pt idx="1224">
                  <c:v>1.7024850101832525</c:v>
                </c:pt>
                <c:pt idx="1225">
                  <c:v>1.7024850101832525</c:v>
                </c:pt>
                <c:pt idx="1226">
                  <c:v>1.7238098823217762</c:v>
                </c:pt>
                <c:pt idx="1227">
                  <c:v>1.7238098823217762</c:v>
                </c:pt>
                <c:pt idx="1228">
                  <c:v>1.7238098823217762</c:v>
                </c:pt>
                <c:pt idx="1229">
                  <c:v>1.734472318391038</c:v>
                </c:pt>
                <c:pt idx="1230">
                  <c:v>1.7238098823217762</c:v>
                </c:pt>
                <c:pt idx="1231">
                  <c:v>1.7238098823217762</c:v>
                </c:pt>
                <c:pt idx="1232">
                  <c:v>1.7131474462525142</c:v>
                </c:pt>
                <c:pt idx="1233">
                  <c:v>1.7131474462525142</c:v>
                </c:pt>
                <c:pt idx="1234">
                  <c:v>1.6918225741139907</c:v>
                </c:pt>
                <c:pt idx="1235">
                  <c:v>1.6955597652590748</c:v>
                </c:pt>
                <c:pt idx="1236">
                  <c:v>1.6848973291898131</c:v>
                </c:pt>
                <c:pt idx="1237">
                  <c:v>1.6811601380447287</c:v>
                </c:pt>
                <c:pt idx="1238">
                  <c:v>1.6848973291898131</c:v>
                </c:pt>
                <c:pt idx="1239">
                  <c:v>1.6811601380447287</c:v>
                </c:pt>
                <c:pt idx="1240">
                  <c:v>1.6918225741139907</c:v>
                </c:pt>
                <c:pt idx="1241">
                  <c:v>1.7168846373975986</c:v>
                </c:pt>
                <c:pt idx="1242">
                  <c:v>1.6918225741139907</c:v>
                </c:pt>
                <c:pt idx="1243">
                  <c:v>1.7024850101832525</c:v>
                </c:pt>
                <c:pt idx="1244">
                  <c:v>1.7382095095361221</c:v>
                </c:pt>
                <c:pt idx="1245">
                  <c:v>1.7488719456053841</c:v>
                </c:pt>
                <c:pt idx="1246">
                  <c:v>1.529152073788963</c:v>
                </c:pt>
                <c:pt idx="1247">
                  <c:v>1.4683655111524856</c:v>
                </c:pt>
                <c:pt idx="1248">
                  <c:v>1.4790279472217474</c:v>
                </c:pt>
                <c:pt idx="1249">
                  <c:v>1.4896903832910093</c:v>
                </c:pt>
                <c:pt idx="1250">
                  <c:v>1.5110152554295329</c:v>
                </c:pt>
                <c:pt idx="1251">
                  <c:v>1.593126690204534</c:v>
                </c:pt>
                <c:pt idx="1252">
                  <c:v>1.5824642541352723</c:v>
                </c:pt>
                <c:pt idx="1253">
                  <c:v>1.657650443986096</c:v>
                </c:pt>
                <c:pt idx="1254">
                  <c:v>1.6363255718475722</c:v>
                </c:pt>
                <c:pt idx="1255">
                  <c:v>1.6150006997090487</c:v>
                </c:pt>
                <c:pt idx="1256">
                  <c:v>1.6150006997090487</c:v>
                </c:pt>
                <c:pt idx="1257">
                  <c:v>1.5222505313021206</c:v>
                </c:pt>
                <c:pt idx="1258">
                  <c:v>1.5115880952328589</c:v>
                </c:pt>
                <c:pt idx="1259">
                  <c:v>1.5867742850836826</c:v>
                </c:pt>
                <c:pt idx="1260">
                  <c:v>1.3851912316266919</c:v>
                </c:pt>
                <c:pt idx="1261">
                  <c:v>1.5761118490144206</c:v>
                </c:pt>
                <c:pt idx="1262">
                  <c:v>1.5761118490144206</c:v>
                </c:pt>
                <c:pt idx="1263">
                  <c:v>1.7062222013283366</c:v>
                </c:pt>
                <c:pt idx="1264">
                  <c:v>1.7168846373975986</c:v>
                </c:pt>
                <c:pt idx="1265">
                  <c:v>1.5259640200098699</c:v>
                </c:pt>
                <c:pt idx="1266">
                  <c:v>1.5366264560791316</c:v>
                </c:pt>
                <c:pt idx="1267">
                  <c:v>1.5723509554320012</c:v>
                </c:pt>
                <c:pt idx="1268">
                  <c:v>1.5616885193627394</c:v>
                </c:pt>
                <c:pt idx="1269">
                  <c:v>1.5259640200098699</c:v>
                </c:pt>
                <c:pt idx="1270">
                  <c:v>1.5366264560791316</c:v>
                </c:pt>
                <c:pt idx="1271">
                  <c:v>1.5911144026235915</c:v>
                </c:pt>
                <c:pt idx="1272">
                  <c:v>1.5804519665543295</c:v>
                </c:pt>
                <c:pt idx="1273">
                  <c:v>1.5015285855584217</c:v>
                </c:pt>
                <c:pt idx="1274">
                  <c:v>1.6481637741149848</c:v>
                </c:pt>
                <c:pt idx="1275">
                  <c:v>1.6375013380457228</c:v>
                </c:pt>
                <c:pt idx="1276">
                  <c:v>1.5121910216276835</c:v>
                </c:pt>
                <c:pt idx="1277">
                  <c:v>1.6268389019764611</c:v>
                </c:pt>
                <c:pt idx="1278">
                  <c:v>1.612439274762115</c:v>
                </c:pt>
                <c:pt idx="1279">
                  <c:v>1.6161764659071993</c:v>
                </c:pt>
                <c:pt idx="1280">
                  <c:v>1.7463105206584504</c:v>
                </c:pt>
                <c:pt idx="1281">
                  <c:v>1.8089656788674702</c:v>
                </c:pt>
                <c:pt idx="1282">
                  <c:v>1.8572212098621439</c:v>
                </c:pt>
                <c:pt idx="1283">
                  <c:v>1.8572212098621439</c:v>
                </c:pt>
                <c:pt idx="1284">
                  <c:v>1.7356480845891886</c:v>
                </c:pt>
                <c:pt idx="1285">
                  <c:v>1.7249856485199269</c:v>
                </c:pt>
                <c:pt idx="1286">
                  <c:v>1.7143232124506649</c:v>
                </c:pt>
                <c:pt idx="1287">
                  <c:v>1.7393852757342727</c:v>
                </c:pt>
                <c:pt idx="1288">
                  <c:v>1.7607101478727964</c:v>
                </c:pt>
                <c:pt idx="1289">
                  <c:v>1.7713725839420582</c:v>
                </c:pt>
                <c:pt idx="1290">
                  <c:v>1.6673871396625426</c:v>
                </c:pt>
                <c:pt idx="1291">
                  <c:v>1.6887120118010663</c:v>
                </c:pt>
                <c:pt idx="1292">
                  <c:v>1.7206993200088518</c:v>
                </c:pt>
                <c:pt idx="1293">
                  <c:v>1.7420241921473754</c:v>
                </c:pt>
                <c:pt idx="1294">
                  <c:v>1.7526866282166373</c:v>
                </c:pt>
                <c:pt idx="1295">
                  <c:v>1.60815294625104</c:v>
                </c:pt>
                <c:pt idx="1296">
                  <c:v>1.618815382320302</c:v>
                </c:pt>
                <c:pt idx="1297">
                  <c:v>1.6294778183895637</c:v>
                </c:pt>
                <c:pt idx="1298">
                  <c:v>1.7654505708768649</c:v>
                </c:pt>
                <c:pt idx="1299">
                  <c:v>1.7547881348076031</c:v>
                </c:pt>
                <c:pt idx="1300">
                  <c:v>1.7654505708768649</c:v>
                </c:pt>
                <c:pt idx="1301">
                  <c:v>1.7761130069461268</c:v>
                </c:pt>
                <c:pt idx="1302">
                  <c:v>1.7654505708768649</c:v>
                </c:pt>
                <c:pt idx="1303">
                  <c:v>1.7654505708768649</c:v>
                </c:pt>
                <c:pt idx="1304">
                  <c:v>1.5509624313817463</c:v>
                </c:pt>
                <c:pt idx="1305">
                  <c:v>1.6848336772780816</c:v>
                </c:pt>
                <c:pt idx="1306">
                  <c:v>1.6848336772780816</c:v>
                </c:pt>
                <c:pt idx="1307">
                  <c:v>1.6741712412088199</c:v>
                </c:pt>
                <c:pt idx="1308">
                  <c:v>1.6635088051395579</c:v>
                </c:pt>
                <c:pt idx="1309">
                  <c:v>1.6528463690702961</c:v>
                </c:pt>
                <c:pt idx="1310">
                  <c:v>1.6277843057866883</c:v>
                </c:pt>
                <c:pt idx="1311">
                  <c:v>1.6252890813819865</c:v>
                </c:pt>
                <c:pt idx="1312">
                  <c:v>1.6359515174512482</c:v>
                </c:pt>
                <c:pt idx="1313">
                  <c:v>1.7854796872461727</c:v>
                </c:pt>
                <c:pt idx="1314">
                  <c:v>1.7854796872461727</c:v>
                </c:pt>
                <c:pt idx="1315">
                  <c:v>1.7309917407017128</c:v>
                </c:pt>
                <c:pt idx="1316">
                  <c:v>1.6325883807024881</c:v>
                </c:pt>
                <c:pt idx="1317">
                  <c:v>1.7328366338369197</c:v>
                </c:pt>
                <c:pt idx="1318">
                  <c:v>1.7979870164506413</c:v>
                </c:pt>
                <c:pt idx="1319">
                  <c:v>1.8355801113760533</c:v>
                </c:pt>
                <c:pt idx="1320">
                  <c:v>1.7979870164506413</c:v>
                </c:pt>
                <c:pt idx="1321">
                  <c:v>1.7603939215252296</c:v>
                </c:pt>
                <c:pt idx="1322">
                  <c:v>1.7603939215252296</c:v>
                </c:pt>
                <c:pt idx="1323">
                  <c:v>1.6977387633162098</c:v>
                </c:pt>
                <c:pt idx="1324">
                  <c:v>1.6977387633162098</c:v>
                </c:pt>
                <c:pt idx="1325">
                  <c:v>1.7228008265998176</c:v>
                </c:pt>
                <c:pt idx="1326">
                  <c:v>1.6977387633162098</c:v>
                </c:pt>
                <c:pt idx="1327">
                  <c:v>1.6908135183920321</c:v>
                </c:pt>
                <c:pt idx="1328">
                  <c:v>1.6064594336481646</c:v>
                </c:pt>
                <c:pt idx="1329">
                  <c:v>1.5413090510344429</c:v>
                </c:pt>
                <c:pt idx="1330">
                  <c:v>1.5519714871037049</c:v>
                </c:pt>
                <c:pt idx="1331">
                  <c:v>1.5199841788959194</c:v>
                </c:pt>
                <c:pt idx="1332">
                  <c:v>1.5023964979024798</c:v>
                </c:pt>
                <c:pt idx="1333">
                  <c:v>1.3664237454151786</c:v>
                </c:pt>
                <c:pt idx="1334">
                  <c:v>1.3664237454151786</c:v>
                </c:pt>
                <c:pt idx="1335">
                  <c:v>1.4272103080516561</c:v>
                </c:pt>
                <c:pt idx="1336">
                  <c:v>1.3984110536229641</c:v>
                </c:pt>
                <c:pt idx="1337">
                  <c:v>1.4197359257614879</c:v>
                </c:pt>
                <c:pt idx="1338">
                  <c:v>1.6342240652566065</c:v>
                </c:pt>
                <c:pt idx="1339">
                  <c:v>1.6448865013258682</c:v>
                </c:pt>
                <c:pt idx="1340">
                  <c:v>1.6448865013258682</c:v>
                </c:pt>
                <c:pt idx="1341">
                  <c:v>1.4896903832910093</c:v>
                </c:pt>
                <c:pt idx="1342">
                  <c:v>1.5110152554295329</c:v>
                </c:pt>
                <c:pt idx="1343">
                  <c:v>1.5430025636373184</c:v>
                </c:pt>
                <c:pt idx="1344">
                  <c:v>1.618815382320302</c:v>
                </c:pt>
                <c:pt idx="1345">
                  <c:v>1.5643274357758421</c:v>
                </c:pt>
                <c:pt idx="1346">
                  <c:v>1.5749898718451039</c:v>
                </c:pt>
                <c:pt idx="1347">
                  <c:v>1.5749898718451039</c:v>
                </c:pt>
                <c:pt idx="1348">
                  <c:v>1.5749898718451039</c:v>
                </c:pt>
                <c:pt idx="1349">
                  <c:v>1.7003001882631432</c:v>
                </c:pt>
                <c:pt idx="1350">
                  <c:v>1.6144515623430578</c:v>
                </c:pt>
                <c:pt idx="1351">
                  <c:v>1.60815294625104</c:v>
                </c:pt>
                <c:pt idx="1352">
                  <c:v>1.4118016251153516</c:v>
                </c:pt>
                <c:pt idx="1353">
                  <c:v>1.5350104349424252</c:v>
                </c:pt>
                <c:pt idx="1354">
                  <c:v>1.5030231267346397</c:v>
                </c:pt>
                <c:pt idx="1355">
                  <c:v>1.4315741280289003</c:v>
                </c:pt>
                <c:pt idx="1356">
                  <c:v>1.3450988732766549</c:v>
                </c:pt>
                <c:pt idx="1357">
                  <c:v>1.3237740011381314</c:v>
                </c:pt>
                <c:pt idx="1358">
                  <c:v>1.3237740011381314</c:v>
                </c:pt>
                <c:pt idx="1359">
                  <c:v>1.3557613093459169</c:v>
                </c:pt>
                <c:pt idx="1360">
                  <c:v>1.4272103080516561</c:v>
                </c:pt>
                <c:pt idx="1361">
                  <c:v>1.5222505313021206</c:v>
                </c:pt>
                <c:pt idx="1362">
                  <c:v>1.6736857557545604</c:v>
                </c:pt>
                <c:pt idx="1363">
                  <c:v>1.4971647655811775</c:v>
                </c:pt>
                <c:pt idx="1364">
                  <c:v>1.4683655111524856</c:v>
                </c:pt>
                <c:pt idx="1365">
                  <c:v>1.4790279472217474</c:v>
                </c:pt>
                <c:pt idx="1366">
                  <c:v>1.5110152554295329</c:v>
                </c:pt>
                <c:pt idx="1367">
                  <c:v>1.5216776914987948</c:v>
                </c:pt>
                <c:pt idx="1368">
                  <c:v>1.5504769459274867</c:v>
                </c:pt>
                <c:pt idx="1369">
                  <c:v>1.6469880079168342</c:v>
                </c:pt>
                <c:pt idx="1370">
                  <c:v>1.5718018180660105</c:v>
                </c:pt>
                <c:pt idx="1371">
                  <c:v>1.5718018180660105</c:v>
                </c:pt>
                <c:pt idx="1372">
                  <c:v>1.593126690204534</c:v>
                </c:pt>
                <c:pt idx="1373">
                  <c:v>1.593126690204534</c:v>
                </c:pt>
                <c:pt idx="1374">
                  <c:v>1.5643274357758421</c:v>
                </c:pt>
                <c:pt idx="1375">
                  <c:v>1.5323401275680566</c:v>
                </c:pt>
                <c:pt idx="1376">
                  <c:v>1.666211373464392</c:v>
                </c:pt>
                <c:pt idx="1377">
                  <c:v>1.4955487444444713</c:v>
                </c:pt>
                <c:pt idx="1378">
                  <c:v>1.4635614362366858</c:v>
                </c:pt>
                <c:pt idx="1379">
                  <c:v>1.4710358185268542</c:v>
                </c:pt>
                <c:pt idx="1380">
                  <c:v>1.5035722641006304</c:v>
                </c:pt>
                <c:pt idx="1381">
                  <c:v>1.3963987660420212</c:v>
                </c:pt>
                <c:pt idx="1382">
                  <c:v>1.4609225198235829</c:v>
                </c:pt>
                <c:pt idx="1383">
                  <c:v>1.4822473919621069</c:v>
                </c:pt>
                <c:pt idx="1384">
                  <c:v>1.5142347001698924</c:v>
                </c:pt>
                <c:pt idx="1385">
                  <c:v>1.6848973291898131</c:v>
                </c:pt>
                <c:pt idx="1386">
                  <c:v>1.6955597652590748</c:v>
                </c:pt>
                <c:pt idx="1387">
                  <c:v>1.7062222013283366</c:v>
                </c:pt>
                <c:pt idx="1388">
                  <c:v>1.7168846373975986</c:v>
                </c:pt>
                <c:pt idx="1389">
                  <c:v>1.7062222013283366</c:v>
                </c:pt>
                <c:pt idx="1390">
                  <c:v>1.5723509554320012</c:v>
                </c:pt>
                <c:pt idx="1391">
                  <c:v>1.5936758275705249</c:v>
                </c:pt>
                <c:pt idx="1392">
                  <c:v>1.5936758275705249</c:v>
                </c:pt>
                <c:pt idx="1393">
                  <c:v>1.6150006997090487</c:v>
                </c:pt>
                <c:pt idx="1394">
                  <c:v>1.6150006997090487</c:v>
                </c:pt>
                <c:pt idx="1395">
                  <c:v>1.5792762003561789</c:v>
                </c:pt>
                <c:pt idx="1396">
                  <c:v>1.5792762003561789</c:v>
                </c:pt>
                <c:pt idx="1397">
                  <c:v>1.5579513282176554</c:v>
                </c:pt>
                <c:pt idx="1398">
                  <c:v>1.5992816142881514</c:v>
                </c:pt>
                <c:pt idx="1399">
                  <c:v>1.5886191782188896</c:v>
                </c:pt>
                <c:pt idx="1400">
                  <c:v>1.6918225741139907</c:v>
                </c:pt>
                <c:pt idx="1401">
                  <c:v>1.6918225741139907</c:v>
                </c:pt>
                <c:pt idx="1402">
                  <c:v>1.5046391478713461</c:v>
                </c:pt>
                <c:pt idx="1403">
                  <c:v>1.2688261362377038</c:v>
                </c:pt>
                <c:pt idx="1404">
                  <c:v>1.3694721462057946</c:v>
                </c:pt>
                <c:pt idx="1405">
                  <c:v>1.3694721462057946</c:v>
                </c:pt>
                <c:pt idx="1406">
                  <c:v>1.3318790512803829</c:v>
                </c:pt>
                <c:pt idx="1407">
                  <c:v>1.5246682642406535</c:v>
                </c:pt>
                <c:pt idx="1408">
                  <c:v>1.4476134788172879</c:v>
                </c:pt>
                <c:pt idx="1409">
                  <c:v>1.4100203838918761</c:v>
                </c:pt>
                <c:pt idx="1410">
                  <c:v>1.3974893522500722</c:v>
                </c:pt>
                <c:pt idx="1411">
                  <c:v>1.3974893522500722</c:v>
                </c:pt>
                <c:pt idx="1412">
                  <c:v>1.4188142243885957</c:v>
                </c:pt>
                <c:pt idx="1413">
                  <c:v>1.5702494488410355</c:v>
                </c:pt>
                <c:pt idx="1414">
                  <c:v>1.5401307362057921</c:v>
                </c:pt>
                <c:pt idx="1415">
                  <c:v>1.5489245767025117</c:v>
                </c:pt>
                <c:pt idx="1416">
                  <c:v>1.632904607050055</c:v>
                </c:pt>
                <c:pt idx="1417">
                  <c:v>1.643567043119317</c:v>
                </c:pt>
                <c:pt idx="1418">
                  <c:v>1.7168846373975986</c:v>
                </c:pt>
                <c:pt idx="1419">
                  <c:v>1.6523608836160366</c:v>
                </c:pt>
                <c:pt idx="1420">
                  <c:v>1.6235616291873447</c:v>
                </c:pt>
                <c:pt idx="1421">
                  <c:v>1.6342240652566065</c:v>
                </c:pt>
                <c:pt idx="1422">
                  <c:v>1.6448865013258682</c:v>
                </c:pt>
                <c:pt idx="1423">
                  <c:v>1.6448865013258682</c:v>
                </c:pt>
                <c:pt idx="1424">
                  <c:v>1.7470033500328419</c:v>
                </c:pt>
                <c:pt idx="1425">
                  <c:v>1.6080991572222061</c:v>
                </c:pt>
                <c:pt idx="1426">
                  <c:v>1.5974367211529443</c:v>
                </c:pt>
                <c:pt idx="1427">
                  <c:v>1.6080991572222061</c:v>
                </c:pt>
                <c:pt idx="1428">
                  <c:v>1.5218527744684613</c:v>
                </c:pt>
                <c:pt idx="1429">
                  <c:v>1.631292624933272</c:v>
                </c:pt>
                <c:pt idx="1430">
                  <c:v>1.7238098823217762</c:v>
                </c:pt>
                <c:pt idx="1431">
                  <c:v>1.7488719456053841</c:v>
                </c:pt>
                <c:pt idx="1432">
                  <c:v>1.7595343816746458</c:v>
                </c:pt>
                <c:pt idx="1433">
                  <c:v>1.7701968177439076</c:v>
                </c:pt>
                <c:pt idx="1434">
                  <c:v>1.7701968177439076</c:v>
                </c:pt>
                <c:pt idx="1435">
                  <c:v>1.7557971905295617</c:v>
                </c:pt>
                <c:pt idx="1436">
                  <c:v>1.7664596265988235</c:v>
                </c:pt>
                <c:pt idx="1437">
                  <c:v>1.5003528193602711</c:v>
                </c:pt>
                <c:pt idx="1438">
                  <c:v>1.6006010724947026</c:v>
                </c:pt>
                <c:pt idx="1439">
                  <c:v>1.6112635085639644</c:v>
                </c:pt>
                <c:pt idx="1440">
                  <c:v>1.6219259446332264</c:v>
                </c:pt>
                <c:pt idx="1441">
                  <c:v>1.6325883807024881</c:v>
                </c:pt>
                <c:pt idx="1442">
                  <c:v>1.6325883807024881</c:v>
                </c:pt>
                <c:pt idx="1443">
                  <c:v>1.6539132528410119</c:v>
                </c:pt>
                <c:pt idx="1444">
                  <c:v>1.6539132528410119</c:v>
                </c:pt>
                <c:pt idx="1445">
                  <c:v>1.6645756889102736</c:v>
                </c:pt>
                <c:pt idx="1446">
                  <c:v>1.9206466889117242</c:v>
                </c:pt>
                <c:pt idx="1447">
                  <c:v>1.8993218167732002</c:v>
                </c:pt>
                <c:pt idx="1448">
                  <c:v>1.8779969446346767</c:v>
                </c:pt>
                <c:pt idx="1449">
                  <c:v>1.5125097966057508</c:v>
                </c:pt>
                <c:pt idx="1450">
                  <c:v>1.5450462421795272</c:v>
                </c:pt>
                <c:pt idx="1451">
                  <c:v>1.5343838061102653</c:v>
                </c:pt>
                <c:pt idx="1452">
                  <c:v>1.4485351801901798</c:v>
                </c:pt>
                <c:pt idx="1453">
                  <c:v>1.3770861814844404</c:v>
                </c:pt>
                <c:pt idx="1454">
                  <c:v>1.3770861814844404</c:v>
                </c:pt>
                <c:pt idx="1455">
                  <c:v>1.5130589339717417</c:v>
                </c:pt>
                <c:pt idx="1456">
                  <c:v>1.5237213700410035</c:v>
                </c:pt>
                <c:pt idx="1457">
                  <c:v>1.5936995300078602</c:v>
                </c:pt>
                <c:pt idx="1458">
                  <c:v>1.7052368480437132</c:v>
                </c:pt>
                <c:pt idx="1459">
                  <c:v>1.7052368480437132</c:v>
                </c:pt>
                <c:pt idx="1460">
                  <c:v>1.6908372208293674</c:v>
                </c:pt>
                <c:pt idx="1461">
                  <c:v>1.8316100092125451</c:v>
                </c:pt>
                <c:pt idx="1462">
                  <c:v>1.8422724452818069</c:v>
                </c:pt>
                <c:pt idx="1463">
                  <c:v>1.676413891177686</c:v>
                </c:pt>
                <c:pt idx="1464">
                  <c:v>1.687076327246948</c:v>
                </c:pt>
                <c:pt idx="1465">
                  <c:v>1.687076327246948</c:v>
                </c:pt>
                <c:pt idx="1466">
                  <c:v>1.6977387633162098</c:v>
                </c:pt>
                <c:pt idx="1467">
                  <c:v>1.6977387633162098</c:v>
                </c:pt>
                <c:pt idx="1468">
                  <c:v>1.6977387633162098</c:v>
                </c:pt>
                <c:pt idx="1469">
                  <c:v>1.6977387633162098</c:v>
                </c:pt>
                <c:pt idx="1470">
                  <c:v>1.6977387633162098</c:v>
                </c:pt>
                <c:pt idx="1471">
                  <c:v>1.6977387633162098</c:v>
                </c:pt>
                <c:pt idx="1472">
                  <c:v>1.4832506238210912</c:v>
                </c:pt>
                <c:pt idx="1473">
                  <c:v>1.4074378051381076</c:v>
                </c:pt>
                <c:pt idx="1474">
                  <c:v>1.4074378051381076</c:v>
                </c:pt>
                <c:pt idx="1475">
                  <c:v>1.5626339231729667</c:v>
                </c:pt>
                <c:pt idx="1476">
                  <c:v>1.5519714871037049</c:v>
                </c:pt>
                <c:pt idx="1477">
                  <c:v>1.5519714871037049</c:v>
                </c:pt>
                <c:pt idx="1478">
                  <c:v>1.5519714871037049</c:v>
                </c:pt>
                <c:pt idx="1479">
                  <c:v>1.5519714871037049</c:v>
                </c:pt>
                <c:pt idx="1480">
                  <c:v>1.5519714871037049</c:v>
                </c:pt>
                <c:pt idx="1481">
                  <c:v>1.6256868382156457</c:v>
                </c:pt>
                <c:pt idx="1482">
                  <c:v>1.6256868382156457</c:v>
                </c:pt>
                <c:pt idx="1483">
                  <c:v>1.5626339231729667</c:v>
                </c:pt>
                <c:pt idx="1484">
                  <c:v>1.5732963592422284</c:v>
                </c:pt>
                <c:pt idx="1485">
                  <c:v>1.5375481574520236</c:v>
                </c:pt>
                <c:pt idx="1486">
                  <c:v>1.6112635085639644</c:v>
                </c:pt>
                <c:pt idx="1487">
                  <c:v>1.6112635085639644</c:v>
                </c:pt>
                <c:pt idx="1488">
                  <c:v>1.6112635085639644</c:v>
                </c:pt>
                <c:pt idx="1489">
                  <c:v>1.6219259446332264</c:v>
                </c:pt>
                <c:pt idx="1490">
                  <c:v>1.6219259446332264</c:v>
                </c:pt>
                <c:pt idx="1491">
                  <c:v>1.6219259446332264</c:v>
                </c:pt>
                <c:pt idx="1492">
                  <c:v>1.6933749433389658</c:v>
                </c:pt>
                <c:pt idx="1493">
                  <c:v>1.7059059749807697</c:v>
                </c:pt>
                <c:pt idx="1494">
                  <c:v>1.6933749433389658</c:v>
                </c:pt>
                <c:pt idx="1495">
                  <c:v>1.7691877620219494</c:v>
                </c:pt>
                <c:pt idx="1496">
                  <c:v>1.6240234122042689</c:v>
                </c:pt>
                <c:pt idx="1497">
                  <c:v>1.6466139535205102</c:v>
                </c:pt>
                <c:pt idx="1498">
                  <c:v>1.67354461237666</c:v>
                </c:pt>
                <c:pt idx="1499">
                  <c:v>1.6359515174512482</c:v>
                </c:pt>
                <c:pt idx="1500">
                  <c:v>1.6898128351635484</c:v>
                </c:pt>
                <c:pt idx="1501">
                  <c:v>1.6146266453127247</c:v>
                </c:pt>
                <c:pt idx="1502">
                  <c:v>1.6146266453127247</c:v>
                </c:pt>
                <c:pt idx="1503">
                  <c:v>1.5519714871037049</c:v>
                </c:pt>
                <c:pt idx="1504">
                  <c:v>1.6020956136709208</c:v>
                </c:pt>
                <c:pt idx="1505">
                  <c:v>1.5519714871037049</c:v>
                </c:pt>
                <c:pt idx="1506">
                  <c:v>1.7557971905295617</c:v>
                </c:pt>
                <c:pt idx="1507">
                  <c:v>1.7557971905295617</c:v>
                </c:pt>
                <c:pt idx="1508">
                  <c:v>1.7877844987373472</c:v>
                </c:pt>
                <c:pt idx="1509">
                  <c:v>1.798446934806609</c:v>
                </c:pt>
                <c:pt idx="1510">
                  <c:v>1.7084011993854715</c:v>
                </c:pt>
                <c:pt idx="1511">
                  <c:v>1.7084011993854715</c:v>
                </c:pt>
                <c:pt idx="1512">
                  <c:v>1.7084011993854715</c:v>
                </c:pt>
                <c:pt idx="1513">
                  <c:v>1.7084011993854715</c:v>
                </c:pt>
                <c:pt idx="1514">
                  <c:v>1.7084011993854715</c:v>
                </c:pt>
                <c:pt idx="1515">
                  <c:v>1.7084011993854715</c:v>
                </c:pt>
                <c:pt idx="1516">
                  <c:v>1.7084011993854715</c:v>
                </c:pt>
                <c:pt idx="1517">
                  <c:v>1.7084011993854715</c:v>
                </c:pt>
                <c:pt idx="1518">
                  <c:v>1.6977387633162098</c:v>
                </c:pt>
                <c:pt idx="1519">
                  <c:v>1.6977387633162098</c:v>
                </c:pt>
                <c:pt idx="1520">
                  <c:v>1.4939130598903529</c:v>
                </c:pt>
                <c:pt idx="1521">
                  <c:v>1.5946212313807522</c:v>
                </c:pt>
                <c:pt idx="1522">
                  <c:v>1.6466139535205102</c:v>
                </c:pt>
                <c:pt idx="1523">
                  <c:v>1.6359515174512482</c:v>
                </c:pt>
                <c:pt idx="1524">
                  <c:v>1.6466139535205102</c:v>
                </c:pt>
                <c:pt idx="1525">
                  <c:v>1.6359515174512482</c:v>
                </c:pt>
                <c:pt idx="1526">
                  <c:v>1.6252890813819865</c:v>
                </c:pt>
                <c:pt idx="1527">
                  <c:v>1.5732963592422284</c:v>
                </c:pt>
                <c:pt idx="1528">
                  <c:v>1.5732963592422284</c:v>
                </c:pt>
                <c:pt idx="1529">
                  <c:v>1.7096668685631891</c:v>
                </c:pt>
                <c:pt idx="1530">
                  <c:v>1.6470117103541693</c:v>
                </c:pt>
                <c:pt idx="1531">
                  <c:v>1.7096668685631891</c:v>
                </c:pt>
                <c:pt idx="1532">
                  <c:v>1.6470117103541693</c:v>
                </c:pt>
                <c:pt idx="1533">
                  <c:v>1.7877844987373472</c:v>
                </c:pt>
                <c:pt idx="1534">
                  <c:v>1.6219259446332264</c:v>
                </c:pt>
                <c:pt idx="1535">
                  <c:v>1.6582770728182556</c:v>
                </c:pt>
                <c:pt idx="1536">
                  <c:v>1.6689395088875176</c:v>
                </c:pt>
                <c:pt idx="1537">
                  <c:v>1.7334632626690794</c:v>
                </c:pt>
                <c:pt idx="1538">
                  <c:v>1.7334632626690794</c:v>
                </c:pt>
                <c:pt idx="1539">
                  <c:v>1.7334632626690794</c:v>
                </c:pt>
                <c:pt idx="1540">
                  <c:v>1.60815294625104</c:v>
                </c:pt>
                <c:pt idx="1541">
                  <c:v>1.6582770728182556</c:v>
                </c:pt>
                <c:pt idx="1542">
                  <c:v>1.7334632626690794</c:v>
                </c:pt>
                <c:pt idx="1543">
                  <c:v>1.7102697949580137</c:v>
                </c:pt>
                <c:pt idx="1544">
                  <c:v>1.5651054451403335</c:v>
                </c:pt>
                <c:pt idx="1545">
                  <c:v>1.6403153374284922</c:v>
                </c:pt>
                <c:pt idx="1546">
                  <c:v>1.5663711143180508</c:v>
                </c:pt>
                <c:pt idx="1547">
                  <c:v>1.4805224883979653</c:v>
                </c:pt>
                <c:pt idx="1548">
                  <c:v>1.4698600523287035</c:v>
                </c:pt>
                <c:pt idx="1549">
                  <c:v>1.4591976162594416</c:v>
                </c:pt>
                <c:pt idx="1550">
                  <c:v>1.5450462421795272</c:v>
                </c:pt>
                <c:pt idx="1551">
                  <c:v>1.555708678248789</c:v>
                </c:pt>
                <c:pt idx="1552">
                  <c:v>1.7178063387704905</c:v>
                </c:pt>
                <c:pt idx="1553">
                  <c:v>1.6532825849889285</c:v>
                </c:pt>
                <c:pt idx="1554">
                  <c:v>1.7376603721701314</c:v>
                </c:pt>
                <c:pt idx="1555">
                  <c:v>1.6244833305602366</c:v>
                </c:pt>
                <c:pt idx="1556">
                  <c:v>1.7604560830475378</c:v>
                </c:pt>
                <c:pt idx="1557">
                  <c:v>1.7604560830475378</c:v>
                </c:pt>
                <c:pt idx="1558">
                  <c:v>1.798446934806609</c:v>
                </c:pt>
                <c:pt idx="1559">
                  <c:v>1.8197718069451327</c:v>
                </c:pt>
              </c:numCache>
            </c:numRef>
          </c:xVal>
          <c:yVal>
            <c:numRef>
              <c:f>'mult.lin.reg (old)'!$AD$31:$AD$1590</c:f>
              <c:numCache>
                <c:formatCode>General</c:formatCode>
                <c:ptCount val="1560"/>
                <c:pt idx="0">
                  <c:v>0.4728850741610211</c:v>
                </c:pt>
                <c:pt idx="1">
                  <c:v>0.99794713744462871</c:v>
                </c:pt>
                <c:pt idx="2">
                  <c:v>-2.0528625553712931E-3</c:v>
                </c:pt>
                <c:pt idx="3">
                  <c:v>-2.0528625553712931E-3</c:v>
                </c:pt>
                <c:pt idx="4">
                  <c:v>-0.30205286255537112</c:v>
                </c:pt>
                <c:pt idx="5">
                  <c:v>8.7284701375367035E-2</c:v>
                </c:pt>
                <c:pt idx="6">
                  <c:v>1.1872847013753671</c:v>
                </c:pt>
                <c:pt idx="7">
                  <c:v>0.53529197923560901</c:v>
                </c:pt>
                <c:pt idx="8">
                  <c:v>0.95877098906222646</c:v>
                </c:pt>
                <c:pt idx="9">
                  <c:v>0.74127182034955941</c:v>
                </c:pt>
                <c:pt idx="10">
                  <c:v>-0.15872817965044073</c:v>
                </c:pt>
                <c:pt idx="11">
                  <c:v>-0.15872817965044073</c:v>
                </c:pt>
                <c:pt idx="12">
                  <c:v>-0.25872817965044059</c:v>
                </c:pt>
                <c:pt idx="13">
                  <c:v>-0.27474814930289693</c:v>
                </c:pt>
                <c:pt idx="14">
                  <c:v>2.5251850697102896E-2</c:v>
                </c:pt>
                <c:pt idx="15">
                  <c:v>-0.36408571323363526</c:v>
                </c:pt>
                <c:pt idx="16">
                  <c:v>-0.36408571323363514</c:v>
                </c:pt>
                <c:pt idx="17">
                  <c:v>-0.43780106434557597</c:v>
                </c:pt>
                <c:pt idx="18">
                  <c:v>0.93208858334050793</c:v>
                </c:pt>
                <c:pt idx="19">
                  <c:v>-0.3679114166594919</c:v>
                </c:pt>
                <c:pt idx="20">
                  <c:v>-1.2715298624632831E-2</c:v>
                </c:pt>
                <c:pt idx="21">
                  <c:v>0.22462954316634742</c:v>
                </c:pt>
                <c:pt idx="22">
                  <c:v>-0.22337773469389477</c:v>
                </c:pt>
                <c:pt idx="23">
                  <c:v>-0.32337773469389486</c:v>
                </c:pt>
                <c:pt idx="24">
                  <c:v>-0.32337773469389486</c:v>
                </c:pt>
                <c:pt idx="25">
                  <c:v>-0.52337773469389481</c:v>
                </c:pt>
                <c:pt idx="26">
                  <c:v>-0.52337773469389481</c:v>
                </c:pt>
                <c:pt idx="27">
                  <c:v>0.37662226530610532</c:v>
                </c:pt>
                <c:pt idx="28">
                  <c:v>-0.6233777346938949</c:v>
                </c:pt>
                <c:pt idx="29">
                  <c:v>-0.75910223404676458</c:v>
                </c:pt>
                <c:pt idx="30">
                  <c:v>-0.42312948155946328</c:v>
                </c:pt>
                <c:pt idx="31">
                  <c:v>1.8981953905790605</c:v>
                </c:pt>
                <c:pt idx="32">
                  <c:v>3.4681498481085815</c:v>
                </c:pt>
                <c:pt idx="33">
                  <c:v>0.45350196775980445</c:v>
                </c:pt>
                <c:pt idx="34">
                  <c:v>1.5107995923856292</c:v>
                </c:pt>
                <c:pt idx="35">
                  <c:v>-6.7875535475847126E-2</c:v>
                </c:pt>
                <c:pt idx="36">
                  <c:v>0.2641117727319382</c:v>
                </c:pt>
                <c:pt idx="37">
                  <c:v>0.37477420880120005</c:v>
                </c:pt>
                <c:pt idx="38">
                  <c:v>0.58543664487046221</c:v>
                </c:pt>
                <c:pt idx="39">
                  <c:v>0.67477420880120009</c:v>
                </c:pt>
                <c:pt idx="40">
                  <c:v>1.5854366448704622</c:v>
                </c:pt>
                <c:pt idx="41">
                  <c:v>0.32960985898352013</c:v>
                </c:pt>
                <c:pt idx="42">
                  <c:v>0.16751219846181864</c:v>
                </c:pt>
                <c:pt idx="43">
                  <c:v>5.6849762392556569E-2</c:v>
                </c:pt>
                <c:pt idx="44">
                  <c:v>-0.22899886352752885</c:v>
                </c:pt>
                <c:pt idx="45">
                  <c:v>0.16033870040320952</c:v>
                </c:pt>
                <c:pt idx="46">
                  <c:v>0.81553481843806841</c:v>
                </c:pt>
                <c:pt idx="47">
                  <c:v>0.21553481843806832</c:v>
                </c:pt>
                <c:pt idx="48">
                  <c:v>1.2048723823688066</c:v>
                </c:pt>
                <c:pt idx="49">
                  <c:v>0.10487238236880647</c:v>
                </c:pt>
                <c:pt idx="50">
                  <c:v>9.4209946299544711E-2</c:v>
                </c:pt>
                <c:pt idx="51">
                  <c:v>-0.10579005370045524</c:v>
                </c:pt>
                <c:pt idx="52">
                  <c:v>-0.11645248976971723</c:v>
                </c:pt>
                <c:pt idx="53">
                  <c:v>-0.11645248976971723</c:v>
                </c:pt>
                <c:pt idx="54">
                  <c:v>1.6942099462995448</c:v>
                </c:pt>
                <c:pt idx="55">
                  <c:v>2.2155348184380683</c:v>
                </c:pt>
                <c:pt idx="56">
                  <c:v>2.0762976786372107</c:v>
                </c:pt>
                <c:pt idx="57">
                  <c:v>1.3033252100954609</c:v>
                </c:pt>
                <c:pt idx="58">
                  <c:v>0.33476338093725544</c:v>
                </c:pt>
                <c:pt idx="59">
                  <c:v>0.54193687899586462</c:v>
                </c:pt>
                <c:pt idx="60">
                  <c:v>0.66675068914504121</c:v>
                </c:pt>
                <c:pt idx="61">
                  <c:v>0.65608825307577923</c:v>
                </c:pt>
                <c:pt idx="62">
                  <c:v>0.85259931506512643</c:v>
                </c:pt>
                <c:pt idx="63">
                  <c:v>0.75608825307577932</c:v>
                </c:pt>
                <c:pt idx="64">
                  <c:v>0.75608825307577932</c:v>
                </c:pt>
                <c:pt idx="65">
                  <c:v>1.5833281564848156</c:v>
                </c:pt>
                <c:pt idx="66">
                  <c:v>0.874136559154437</c:v>
                </c:pt>
                <c:pt idx="67">
                  <c:v>2.5776254971650894</c:v>
                </c:pt>
                <c:pt idx="68">
                  <c:v>3.3563006250265661</c:v>
                </c:pt>
                <c:pt idx="69">
                  <c:v>1.5174765841753755</c:v>
                </c:pt>
                <c:pt idx="70">
                  <c:v>1.4173880718946026</c:v>
                </c:pt>
                <c:pt idx="71">
                  <c:v>1.5280505079638644</c:v>
                </c:pt>
                <c:pt idx="72">
                  <c:v>0.78324662599872363</c:v>
                </c:pt>
                <c:pt idx="73">
                  <c:v>0.94403318863520136</c:v>
                </c:pt>
                <c:pt idx="74">
                  <c:v>0.32270831649667753</c:v>
                </c:pt>
                <c:pt idx="75">
                  <c:v>0.31204588042741577</c:v>
                </c:pt>
                <c:pt idx="76">
                  <c:v>0.9013834443581541</c:v>
                </c:pt>
                <c:pt idx="77">
                  <c:v>0.32619725450733039</c:v>
                </c:pt>
                <c:pt idx="78">
                  <c:v>0.71553481843806832</c:v>
                </c:pt>
                <c:pt idx="79">
                  <c:v>3.0405968817216769</c:v>
                </c:pt>
                <c:pt idx="80">
                  <c:v>4.540596881721676</c:v>
                </c:pt>
                <c:pt idx="81">
                  <c:v>0.42993444565241457</c:v>
                </c:pt>
                <c:pt idx="82">
                  <c:v>0.34059688172167624</c:v>
                </c:pt>
                <c:pt idx="83">
                  <c:v>4.059688172167597E-2</c:v>
                </c:pt>
                <c:pt idx="84">
                  <c:v>0.16977855086801985</c:v>
                </c:pt>
                <c:pt idx="85">
                  <c:v>-4.0883885201242087E-2</c:v>
                </c:pt>
                <c:pt idx="86">
                  <c:v>1.2249746689028789</c:v>
                </c:pt>
                <c:pt idx="87">
                  <c:v>0.34845367872949606</c:v>
                </c:pt>
                <c:pt idx="88">
                  <c:v>0.31272917937662648</c:v>
                </c:pt>
                <c:pt idx="89">
                  <c:v>0.25723915890488858</c:v>
                </c:pt>
                <c:pt idx="90">
                  <c:v>0.15723915890488849</c:v>
                </c:pt>
                <c:pt idx="91">
                  <c:v>-0.1164761922070523</c:v>
                </c:pt>
                <c:pt idx="92">
                  <c:v>-0.14658654452096842</c:v>
                </c:pt>
                <c:pt idx="93">
                  <c:v>-0.3835336294782894</c:v>
                </c:pt>
                <c:pt idx="94">
                  <c:v>0.63779124266023435</c:v>
                </c:pt>
                <c:pt idx="95">
                  <c:v>1.2377912426602344</c:v>
                </c:pt>
                <c:pt idx="96">
                  <c:v>-6.220875733976583E-2</c:v>
                </c:pt>
                <c:pt idx="97">
                  <c:v>-0.23592410845170653</c:v>
                </c:pt>
                <c:pt idx="98">
                  <c:v>-7.0065554347585657E-2</c:v>
                </c:pt>
                <c:pt idx="99">
                  <c:v>-0.27006555434758561</c:v>
                </c:pt>
                <c:pt idx="100">
                  <c:v>-0.14126629991889339</c:v>
                </c:pt>
                <c:pt idx="101">
                  <c:v>-0.31246704549020132</c:v>
                </c:pt>
                <c:pt idx="102">
                  <c:v>-1.2467045490201167E-2</c:v>
                </c:pt>
                <c:pt idx="103">
                  <c:v>3.1981953905790608</c:v>
                </c:pt>
                <c:pt idx="104">
                  <c:v>3.419520262717584</c:v>
                </c:pt>
                <c:pt idx="105">
                  <c:v>1.0208313606028081</c:v>
                </c:pt>
                <c:pt idx="106">
                  <c:v>-6.8506203327930004E-2</c:v>
                </c:pt>
                <c:pt idx="107">
                  <c:v>7.6297678637210709E-2</c:v>
                </c:pt>
                <c:pt idx="108">
                  <c:v>-0.26943488649550251</c:v>
                </c:pt>
                <c:pt idx="109">
                  <c:v>0.17509879547009466</c:v>
                </c:pt>
                <c:pt idx="110">
                  <c:v>1.3265340199225339</c:v>
                </c:pt>
                <c:pt idx="111">
                  <c:v>0.29228035930854723</c:v>
                </c:pt>
                <c:pt idx="112">
                  <c:v>-0.11622793907262063</c:v>
                </c:pt>
                <c:pt idx="113">
                  <c:v>0.25178475271959377</c:v>
                </c:pt>
                <c:pt idx="114">
                  <c:v>1.9797444511808093E-2</c:v>
                </c:pt>
                <c:pt idx="115">
                  <c:v>-4.6045767476305288E-2</c:v>
                </c:pt>
                <c:pt idx="116">
                  <c:v>-0.20627483242546418</c:v>
                </c:pt>
                <c:pt idx="117">
                  <c:v>0.87240029543601172</c:v>
                </c:pt>
                <c:pt idx="118">
                  <c:v>1.0774722869036553</c:v>
                </c:pt>
                <c:pt idx="119">
                  <c:v>-0.8438525852348685</c:v>
                </c:pt>
                <c:pt idx="120">
                  <c:v>-0.89372845866765283</c:v>
                </c:pt>
                <c:pt idx="121">
                  <c:v>-1.1297012111549538</c:v>
                </c:pt>
                <c:pt idx="122">
                  <c:v>-1.1510260832934778</c:v>
                </c:pt>
                <c:pt idx="123">
                  <c:v>0.24897391670652236</c:v>
                </c:pt>
                <c:pt idx="124">
                  <c:v>-1.1366264560791315</c:v>
                </c:pt>
                <c:pt idx="125">
                  <c:v>-1.1616885193627393</c:v>
                </c:pt>
                <c:pt idx="126">
                  <c:v>-1.0971647655811774</c:v>
                </c:pt>
                <c:pt idx="127">
                  <c:v>-1.1510260832934778</c:v>
                </c:pt>
                <c:pt idx="128">
                  <c:v>-0.89522299984387055</c:v>
                </c:pt>
                <c:pt idx="129">
                  <c:v>-0.22775944541764681</c:v>
                </c:pt>
                <c:pt idx="130">
                  <c:v>2.404227862790139</c:v>
                </c:pt>
                <c:pt idx="131">
                  <c:v>1.5042278627901386</c:v>
                </c:pt>
                <c:pt idx="132">
                  <c:v>3.1362151709979242</c:v>
                </c:pt>
                <c:pt idx="133">
                  <c:v>2.1362151709979242</c:v>
                </c:pt>
                <c:pt idx="134">
                  <c:v>-0.35312239293281422</c:v>
                </c:pt>
                <c:pt idx="135">
                  <c:v>-0.25312239293281413</c:v>
                </c:pt>
                <c:pt idx="136">
                  <c:v>-0.56378482900207572</c:v>
                </c:pt>
                <c:pt idx="137">
                  <c:v>-0.44816261618327857</c:v>
                </c:pt>
                <c:pt idx="138">
                  <c:v>-0.52310055289967083</c:v>
                </c:pt>
                <c:pt idx="139">
                  <c:v>-0.63376298896893268</c:v>
                </c:pt>
                <c:pt idx="140">
                  <c:v>0.52143312906592665</c:v>
                </c:pt>
                <c:pt idx="141">
                  <c:v>-0.50867722324798947</c:v>
                </c:pt>
                <c:pt idx="142">
                  <c:v>-0.80867722324798941</c:v>
                </c:pt>
                <c:pt idx="143">
                  <c:v>1.2913227767520108</c:v>
                </c:pt>
                <c:pt idx="144">
                  <c:v>-0.50867722324798936</c:v>
                </c:pt>
                <c:pt idx="145">
                  <c:v>0.29132277675201057</c:v>
                </c:pt>
                <c:pt idx="146">
                  <c:v>-0.89801478717872785</c:v>
                </c:pt>
                <c:pt idx="147">
                  <c:v>-0.89801478717872785</c:v>
                </c:pt>
                <c:pt idx="148">
                  <c:v>-0.99801478717872782</c:v>
                </c:pt>
                <c:pt idx="149">
                  <c:v>-0.78735235110946578</c:v>
                </c:pt>
                <c:pt idx="150">
                  <c:v>-0.77668991504020379</c:v>
                </c:pt>
                <c:pt idx="151">
                  <c:v>0.42331008495979616</c:v>
                </c:pt>
                <c:pt idx="152">
                  <c:v>2.6484606605241763</c:v>
                </c:pt>
                <c:pt idx="153">
                  <c:v>-0.40673545751068252</c:v>
                </c:pt>
                <c:pt idx="154">
                  <c:v>1.9145894146278413</c:v>
                </c:pt>
                <c:pt idx="155">
                  <c:v>0.31458941462784118</c:v>
                </c:pt>
                <c:pt idx="156">
                  <c:v>1.0359142867663647</c:v>
                </c:pt>
                <c:pt idx="157">
                  <c:v>-6.4085713233635211E-2</c:v>
                </c:pt>
                <c:pt idx="158">
                  <c:v>0.14657672283562651</c:v>
                </c:pt>
                <c:pt idx="159">
                  <c:v>2.8465767228356262</c:v>
                </c:pt>
                <c:pt idx="160">
                  <c:v>2.6465767228356269</c:v>
                </c:pt>
                <c:pt idx="161">
                  <c:v>3.2621989356544239</c:v>
                </c:pt>
                <c:pt idx="162">
                  <c:v>1.7621989356544241</c:v>
                </c:pt>
                <c:pt idx="163">
                  <c:v>2.7108522234827568</c:v>
                </c:pt>
                <c:pt idx="164">
                  <c:v>2.135914286766365</c:v>
                </c:pt>
                <c:pt idx="165">
                  <c:v>1.2515364995851623</c:v>
                </c:pt>
                <c:pt idx="166">
                  <c:v>1.217395053689283</c:v>
                </c:pt>
                <c:pt idx="167">
                  <c:v>6.7326176200210863E-3</c:v>
                </c:pt>
                <c:pt idx="168">
                  <c:v>-0.37194251024145508</c:v>
                </c:pt>
                <c:pt idx="169">
                  <c:v>-7.1942510241455038E-2</c:v>
                </c:pt>
                <c:pt idx="170">
                  <c:v>-8.2604946310716798E-2</c:v>
                </c:pt>
                <c:pt idx="171">
                  <c:v>-0.18260494631071689</c:v>
                </c:pt>
                <c:pt idx="172">
                  <c:v>-9.326738237997878E-2</c:v>
                </c:pt>
                <c:pt idx="173">
                  <c:v>0.90673261762002122</c:v>
                </c:pt>
                <c:pt idx="174">
                  <c:v>0.36595982923684334</c:v>
                </c:pt>
                <c:pt idx="175">
                  <c:v>3.3766222653061053</c:v>
                </c:pt>
                <c:pt idx="176">
                  <c:v>3.0928751459769854</c:v>
                </c:pt>
                <c:pt idx="177">
                  <c:v>-0.271311842389372</c:v>
                </c:pt>
                <c:pt idx="178">
                  <c:v>-1.4510724032410049E-2</c:v>
                </c:pt>
                <c:pt idx="179">
                  <c:v>-0.10384828796314816</c:v>
                </c:pt>
                <c:pt idx="180">
                  <c:v>-0.33613648040249311</c:v>
                </c:pt>
                <c:pt idx="181">
                  <c:v>-0.10384828796314816</c:v>
                </c:pt>
                <c:pt idx="182">
                  <c:v>0.81747658417537528</c:v>
                </c:pt>
                <c:pt idx="183">
                  <c:v>-0.29318585189388646</c:v>
                </c:pt>
                <c:pt idx="184">
                  <c:v>-0.11451072403241014</c:v>
                </c:pt>
                <c:pt idx="185">
                  <c:v>0.1513478300717106</c:v>
                </c:pt>
                <c:pt idx="186">
                  <c:v>-0.29327436417465913</c:v>
                </c:pt>
                <c:pt idx="187">
                  <c:v>-0.48923628879801573</c:v>
                </c:pt>
                <c:pt idx="188">
                  <c:v>-0.44308226439430798</c:v>
                </c:pt>
                <c:pt idx="189">
                  <c:v>-0.48735235110946584</c:v>
                </c:pt>
                <c:pt idx="190">
                  <c:v>0.81264764889053431</c:v>
                </c:pt>
                <c:pt idx="191">
                  <c:v>-0.49801478717872782</c:v>
                </c:pt>
                <c:pt idx="192">
                  <c:v>-0.5980147871787278</c:v>
                </c:pt>
                <c:pt idx="193">
                  <c:v>-0.8086772232479893</c:v>
                </c:pt>
                <c:pt idx="194">
                  <c:v>-0.8086772232479893</c:v>
                </c:pt>
                <c:pt idx="195">
                  <c:v>-0.80867722324798941</c:v>
                </c:pt>
                <c:pt idx="196">
                  <c:v>-0.81933965931725128</c:v>
                </c:pt>
                <c:pt idx="197">
                  <c:v>1.6913227767520107</c:v>
                </c:pt>
                <c:pt idx="198">
                  <c:v>0.99132277675201053</c:v>
                </c:pt>
                <c:pt idx="199">
                  <c:v>2.6019852128212722</c:v>
                </c:pt>
                <c:pt idx="200">
                  <c:v>-0.49483509372096157</c:v>
                </c:pt>
                <c:pt idx="201">
                  <c:v>-0.73872276571846784</c:v>
                </c:pt>
                <c:pt idx="202">
                  <c:v>-0.73872276571846784</c:v>
                </c:pt>
                <c:pt idx="203">
                  <c:v>-0.52806032964920635</c:v>
                </c:pt>
                <c:pt idx="204">
                  <c:v>-0.72806032964920631</c:v>
                </c:pt>
                <c:pt idx="205">
                  <c:v>0.28260210642005568</c:v>
                </c:pt>
                <c:pt idx="206">
                  <c:v>-0.53179752079429021</c:v>
                </c:pt>
                <c:pt idx="207">
                  <c:v>-0.73179752079429017</c:v>
                </c:pt>
                <c:pt idx="208">
                  <c:v>-0.70673545751068234</c:v>
                </c:pt>
                <c:pt idx="209">
                  <c:v>-0.6317975207942903</c:v>
                </c:pt>
                <c:pt idx="210">
                  <c:v>-0.54750824589386049</c:v>
                </c:pt>
                <c:pt idx="211">
                  <c:v>1.1574515308556754</c:v>
                </c:pt>
                <c:pt idx="212">
                  <c:v>-0.44254846914432466</c:v>
                </c:pt>
                <c:pt idx="213">
                  <c:v>-0.37668991504020388</c:v>
                </c:pt>
                <c:pt idx="214">
                  <c:v>-0.78735235110946578</c:v>
                </c:pt>
                <c:pt idx="215">
                  <c:v>-0.98735235110946584</c:v>
                </c:pt>
                <c:pt idx="216">
                  <c:v>-0.99801478717872782</c:v>
                </c:pt>
                <c:pt idx="217">
                  <c:v>-0.91933965931725137</c:v>
                </c:pt>
                <c:pt idx="218">
                  <c:v>0.50734274640446686</c:v>
                </c:pt>
                <c:pt idx="219">
                  <c:v>-0.87265183966356052</c:v>
                </c:pt>
                <c:pt idx="220">
                  <c:v>-1.0870514668779068</c:v>
                </c:pt>
                <c:pt idx="221">
                  <c:v>-1.0763890308086448</c:v>
                </c:pt>
                <c:pt idx="222">
                  <c:v>0.35775241508723443</c:v>
                </c:pt>
                <c:pt idx="223">
                  <c:v>-0.14573652292341843</c:v>
                </c:pt>
                <c:pt idx="224">
                  <c:v>1.4110645954335435</c:v>
                </c:pt>
                <c:pt idx="225">
                  <c:v>1.0362151709979242</c:v>
                </c:pt>
                <c:pt idx="226">
                  <c:v>-0.4872638388286934</c:v>
                </c:pt>
                <c:pt idx="227">
                  <c:v>-0.58009034077008415</c:v>
                </c:pt>
                <c:pt idx="228">
                  <c:v>-0.50864134206434453</c:v>
                </c:pt>
                <c:pt idx="229">
                  <c:v>-0.28731646992582105</c:v>
                </c:pt>
                <c:pt idx="230">
                  <c:v>-0.21396158666641929</c:v>
                </c:pt>
                <c:pt idx="231">
                  <c:v>-0.18009034077008412</c:v>
                </c:pt>
                <c:pt idx="232">
                  <c:v>-0.3120776489778696</c:v>
                </c:pt>
                <c:pt idx="233">
                  <c:v>0.15210933938848803</c:v>
                </c:pt>
                <c:pt idx="234">
                  <c:v>-0.62441165078489436</c:v>
                </c:pt>
                <c:pt idx="235">
                  <c:v>-0.89959784063571813</c:v>
                </c:pt>
                <c:pt idx="236">
                  <c:v>-0.8745357773521103</c:v>
                </c:pt>
                <c:pt idx="237">
                  <c:v>-0.61933965931725132</c:v>
                </c:pt>
                <c:pt idx="238">
                  <c:v>0.2041393505093656</c:v>
                </c:pt>
                <c:pt idx="239">
                  <c:v>-0.24066453145577493</c:v>
                </c:pt>
                <c:pt idx="240">
                  <c:v>-0.64066453145577484</c:v>
                </c:pt>
                <c:pt idx="241">
                  <c:v>-0.75132696752503692</c:v>
                </c:pt>
                <c:pt idx="242">
                  <c:v>-0.85132696752503689</c:v>
                </c:pt>
                <c:pt idx="243">
                  <c:v>-0.86198940359429888</c:v>
                </c:pt>
                <c:pt idx="244">
                  <c:v>-0.95132696752503687</c:v>
                </c:pt>
                <c:pt idx="245">
                  <c:v>-0.86198940359429888</c:v>
                </c:pt>
                <c:pt idx="246">
                  <c:v>-0.98705146687790668</c:v>
                </c:pt>
                <c:pt idx="247">
                  <c:v>2.6593354685442248</c:v>
                </c:pt>
                <c:pt idx="248">
                  <c:v>-0.25069629967295359</c:v>
                </c:pt>
                <c:pt idx="249">
                  <c:v>1.7314151351020477</c:v>
                </c:pt>
                <c:pt idx="250">
                  <c:v>-0.44062865027212994</c:v>
                </c:pt>
                <c:pt idx="251">
                  <c:v>-0.29797890599508281</c:v>
                </c:pt>
                <c:pt idx="252">
                  <c:v>-0.30676438617047497</c:v>
                </c:pt>
                <c:pt idx="253">
                  <c:v>-0.34998697025084824</c:v>
                </c:pt>
                <c:pt idx="254">
                  <c:v>-0.24998697025084826</c:v>
                </c:pt>
                <c:pt idx="255">
                  <c:v>0.85001302974915172</c:v>
                </c:pt>
                <c:pt idx="256">
                  <c:v>-0.37131184238937198</c:v>
                </c:pt>
                <c:pt idx="257">
                  <c:v>0.93616253990079645</c:v>
                </c:pt>
                <c:pt idx="258">
                  <c:v>0.72550010383153452</c:v>
                </c:pt>
                <c:pt idx="259">
                  <c:v>0.11979744451180818</c:v>
                </c:pt>
                <c:pt idx="260">
                  <c:v>-0.41714964044551284</c:v>
                </c:pt>
                <c:pt idx="261">
                  <c:v>-0.64245995686355228</c:v>
                </c:pt>
                <c:pt idx="262">
                  <c:v>-2.7812076514774908E-2</c:v>
                </c:pt>
                <c:pt idx="263">
                  <c:v>0.87714770023476096</c:v>
                </c:pt>
                <c:pt idx="264">
                  <c:v>-0.74417717190376265</c:v>
                </c:pt>
                <c:pt idx="265">
                  <c:v>-0.49964348993816587</c:v>
                </c:pt>
                <c:pt idx="266">
                  <c:v>-0.32096836207668933</c:v>
                </c:pt>
                <c:pt idx="267">
                  <c:v>-0.72096836207668935</c:v>
                </c:pt>
                <c:pt idx="268">
                  <c:v>-0.63163079814595124</c:v>
                </c:pt>
                <c:pt idx="269">
                  <c:v>-0.79241736078242875</c:v>
                </c:pt>
                <c:pt idx="270">
                  <c:v>-0.1817549247131669</c:v>
                </c:pt>
                <c:pt idx="271">
                  <c:v>3.0608948195638801</c:v>
                </c:pt>
                <c:pt idx="272">
                  <c:v>-0.31778030829759607</c:v>
                </c:pt>
                <c:pt idx="273">
                  <c:v>1.4142069999101896</c:v>
                </c:pt>
                <c:pt idx="274">
                  <c:v>2.4963184346851905</c:v>
                </c:pt>
                <c:pt idx="275">
                  <c:v>0.51764330682371473</c:v>
                </c:pt>
                <c:pt idx="276">
                  <c:v>-0.13185015189141813</c:v>
                </c:pt>
                <c:pt idx="277">
                  <c:v>-5.532916171803548E-2</c:v>
                </c:pt>
                <c:pt idx="278">
                  <c:v>-0.12904451282997631</c:v>
                </c:pt>
                <c:pt idx="279">
                  <c:v>-0.23970694889923805</c:v>
                </c:pt>
                <c:pt idx="280">
                  <c:v>-0.26103182103776179</c:v>
                </c:pt>
                <c:pt idx="281">
                  <c:v>0.47687051844053685</c:v>
                </c:pt>
                <c:pt idx="282">
                  <c:v>-0.63379191762872522</c:v>
                </c:pt>
                <c:pt idx="283">
                  <c:v>-0.63566887352259482</c:v>
                </c:pt>
                <c:pt idx="284">
                  <c:v>-0.7384745125840364</c:v>
                </c:pt>
                <c:pt idx="285">
                  <c:v>-0.39394083061843954</c:v>
                </c:pt>
                <c:pt idx="286">
                  <c:v>-0.32405118293235557</c:v>
                </c:pt>
                <c:pt idx="287">
                  <c:v>-0.61909140618281988</c:v>
                </c:pt>
                <c:pt idx="288">
                  <c:v>-0.74041627832134338</c:v>
                </c:pt>
                <c:pt idx="289">
                  <c:v>0.24892128560939475</c:v>
                </c:pt>
                <c:pt idx="290">
                  <c:v>-0.99771390294716844</c:v>
                </c:pt>
                <c:pt idx="291">
                  <c:v>-0.96198940359429885</c:v>
                </c:pt>
                <c:pt idx="292">
                  <c:v>-1.0726518396635605</c:v>
                </c:pt>
                <c:pt idx="293">
                  <c:v>-0.99771390294716844</c:v>
                </c:pt>
                <c:pt idx="294">
                  <c:v>-1.1777238311312037</c:v>
                </c:pt>
                <c:pt idx="295">
                  <c:v>0.26841485115649633</c:v>
                </c:pt>
                <c:pt idx="296">
                  <c:v>-0.81026027670498002</c:v>
                </c:pt>
                <c:pt idx="297">
                  <c:v>-1.0481626161832787</c:v>
                </c:pt>
                <c:pt idx="298">
                  <c:v>-0.73179752079429017</c:v>
                </c:pt>
                <c:pt idx="299">
                  <c:v>-0.69981021258650467</c:v>
                </c:pt>
                <c:pt idx="300">
                  <c:v>-0.58914777651724304</c:v>
                </c:pt>
                <c:pt idx="301">
                  <c:v>-0.65342327716437332</c:v>
                </c:pt>
                <c:pt idx="302">
                  <c:v>4.6576722835626638E-2</c:v>
                </c:pt>
                <c:pt idx="303">
                  <c:v>0.42525185069710325</c:v>
                </c:pt>
                <c:pt idx="304">
                  <c:v>2.989527351344234</c:v>
                </c:pt>
                <c:pt idx="305">
                  <c:v>0.29448712809376909</c:v>
                </c:pt>
                <c:pt idx="306">
                  <c:v>-0.45031675387137216</c:v>
                </c:pt>
                <c:pt idx="307">
                  <c:v>-0.76097918994063418</c:v>
                </c:pt>
                <c:pt idx="308">
                  <c:v>-0.40711787222833395</c:v>
                </c:pt>
                <c:pt idx="309">
                  <c:v>-2.4411650784894379E-2</c:v>
                </c:pt>
                <c:pt idx="310">
                  <c:v>0.38973972329501994</c:v>
                </c:pt>
                <c:pt idx="311">
                  <c:v>-0.96706139506194189</c:v>
                </c:pt>
                <c:pt idx="312">
                  <c:v>-1.0777238311312038</c:v>
                </c:pt>
                <c:pt idx="313">
                  <c:v>-1.3529100209820275</c:v>
                </c:pt>
                <c:pt idx="314">
                  <c:v>-1.1870514668779066</c:v>
                </c:pt>
                <c:pt idx="315">
                  <c:v>-1.0619894035942989</c:v>
                </c:pt>
                <c:pt idx="316">
                  <c:v>-1.1619894035942988</c:v>
                </c:pt>
                <c:pt idx="317">
                  <c:v>0.52734816033643939</c:v>
                </c:pt>
                <c:pt idx="318">
                  <c:v>1.2273481603364396</c:v>
                </c:pt>
                <c:pt idx="319">
                  <c:v>-0.38705146687790659</c:v>
                </c:pt>
                <c:pt idx="320">
                  <c:v>-0.2920112436274418</c:v>
                </c:pt>
                <c:pt idx="321">
                  <c:v>0.38473429724303698</c:v>
                </c:pt>
                <c:pt idx="322">
                  <c:v>0.81489029885940045</c:v>
                </c:pt>
                <c:pt idx="323">
                  <c:v>-0.53872276571846789</c:v>
                </c:pt>
                <c:pt idx="324">
                  <c:v>-0.47286421161434711</c:v>
                </c:pt>
                <c:pt idx="325">
                  <c:v>0.6399523621430081</c:v>
                </c:pt>
                <c:pt idx="326">
                  <c:v>-0.5675066780311524</c:v>
                </c:pt>
                <c:pt idx="327">
                  <c:v>0.51465738784097637</c:v>
                </c:pt>
                <c:pt idx="328">
                  <c:v>0.86316117197008202</c:v>
                </c:pt>
                <c:pt idx="329">
                  <c:v>-0.41055417914185888</c:v>
                </c:pt>
                <c:pt idx="330">
                  <c:v>-0.12121661521112093</c:v>
                </c:pt>
                <c:pt idx="331">
                  <c:v>-0.22121661521112079</c:v>
                </c:pt>
                <c:pt idx="332">
                  <c:v>-0.43280773444795484</c:v>
                </c:pt>
                <c:pt idx="333">
                  <c:v>0.85933546854422493</c:v>
                </c:pt>
                <c:pt idx="334">
                  <c:v>-0.13000209538651353</c:v>
                </c:pt>
                <c:pt idx="335">
                  <c:v>-0.85506415867012109</c:v>
                </c:pt>
                <c:pt idx="336">
                  <c:v>-1.0510787143906053</c:v>
                </c:pt>
                <c:pt idx="337">
                  <c:v>-1.072403586529129</c:v>
                </c:pt>
                <c:pt idx="338">
                  <c:v>-1.0830660225983908</c:v>
                </c:pt>
                <c:pt idx="339">
                  <c:v>-0.98306602259839082</c:v>
                </c:pt>
                <c:pt idx="340">
                  <c:v>-9.3728458667652781E-2</c:v>
                </c:pt>
                <c:pt idx="341">
                  <c:v>-0.55451502130413033</c:v>
                </c:pt>
                <c:pt idx="342">
                  <c:v>-1.0438525852348683</c:v>
                </c:pt>
                <c:pt idx="343">
                  <c:v>2.0595837216786563</c:v>
                </c:pt>
                <c:pt idx="344">
                  <c:v>-0.96550204404228668</c:v>
                </c:pt>
                <c:pt idx="345">
                  <c:v>-0.75979938472256037</c:v>
                </c:pt>
                <c:pt idx="346">
                  <c:v>-0.60648720437625081</c:v>
                </c:pt>
                <c:pt idx="347">
                  <c:v>-0.75317502402994185</c:v>
                </c:pt>
                <c:pt idx="348">
                  <c:v>-0.55317502402994179</c:v>
                </c:pt>
                <c:pt idx="349">
                  <c:v>-0.22118771582215635</c:v>
                </c:pt>
                <c:pt idx="350">
                  <c:v>0.18947472024710543</c:v>
                </c:pt>
                <c:pt idx="351">
                  <c:v>0.67881228417784345</c:v>
                </c:pt>
                <c:pt idx="352">
                  <c:v>-6.3837460099203547E-2</c:v>
                </c:pt>
                <c:pt idx="353">
                  <c:v>0.21979744451180827</c:v>
                </c:pt>
                <c:pt idx="354">
                  <c:v>-2.0975343871369789E-2</c:v>
                </c:pt>
                <c:pt idx="355">
                  <c:v>-0.27644166190577235</c:v>
                </c:pt>
                <c:pt idx="356">
                  <c:v>-0.48710409797503429</c:v>
                </c:pt>
                <c:pt idx="357">
                  <c:v>1.5022334659557035</c:v>
                </c:pt>
                <c:pt idx="358">
                  <c:v>1.5915710298864425</c:v>
                </c:pt>
                <c:pt idx="359">
                  <c:v>-0.22975384225208173</c:v>
                </c:pt>
                <c:pt idx="360">
                  <c:v>-0.72975384225208173</c:v>
                </c:pt>
                <c:pt idx="361">
                  <c:v>-0.97240358652912906</c:v>
                </c:pt>
                <c:pt idx="362">
                  <c:v>-0.78306602259839075</c:v>
                </c:pt>
                <c:pt idx="363">
                  <c:v>-1.0043908947369147</c:v>
                </c:pt>
                <c:pt idx="364">
                  <c:v>-1.0043908947369147</c:v>
                </c:pt>
                <c:pt idx="365">
                  <c:v>-0.20439089473691463</c:v>
                </c:pt>
                <c:pt idx="366">
                  <c:v>-0.20439089473691463</c:v>
                </c:pt>
                <c:pt idx="367">
                  <c:v>1.2489212856093947</c:v>
                </c:pt>
                <c:pt idx="368">
                  <c:v>1.1558228280962373</c:v>
                </c:pt>
                <c:pt idx="369">
                  <c:v>-0.53847451258403645</c:v>
                </c:pt>
                <c:pt idx="370">
                  <c:v>-0.50648720437625094</c:v>
                </c:pt>
                <c:pt idx="371">
                  <c:v>-0.49582476830698941</c:v>
                </c:pt>
                <c:pt idx="372">
                  <c:v>-0.57449989616846531</c:v>
                </c:pt>
                <c:pt idx="373">
                  <c:v>-0.47449989616846544</c:v>
                </c:pt>
                <c:pt idx="374">
                  <c:v>-0.37449989616846535</c:v>
                </c:pt>
                <c:pt idx="375">
                  <c:v>0.63616253990079641</c:v>
                </c:pt>
                <c:pt idx="376">
                  <c:v>-0.71966424598614576</c:v>
                </c:pt>
                <c:pt idx="377">
                  <c:v>-0.67793620308199043</c:v>
                </c:pt>
                <c:pt idx="378">
                  <c:v>-0.49926107522051399</c:v>
                </c:pt>
                <c:pt idx="379">
                  <c:v>-0.67046182079182182</c:v>
                </c:pt>
                <c:pt idx="380">
                  <c:v>-0.88510970114059973</c:v>
                </c:pt>
                <c:pt idx="381">
                  <c:v>-0.6064345732791232</c:v>
                </c:pt>
                <c:pt idx="382">
                  <c:v>-0.75628674427457243</c:v>
                </c:pt>
                <c:pt idx="383">
                  <c:v>-0.94041627832134334</c:v>
                </c:pt>
                <c:pt idx="384">
                  <c:v>-6.5726594739382804E-2</c:v>
                </c:pt>
                <c:pt idx="385">
                  <c:v>-0.91933965931725137</c:v>
                </c:pt>
                <c:pt idx="386">
                  <c:v>-0.93000209538651335</c:v>
                </c:pt>
                <c:pt idx="387">
                  <c:v>-1.0300020953865134</c:v>
                </c:pt>
                <c:pt idx="388">
                  <c:v>-0.81933965931725128</c:v>
                </c:pt>
                <c:pt idx="389">
                  <c:v>-0.70867722324798943</c:v>
                </c:pt>
                <c:pt idx="390">
                  <c:v>0.79132277675201079</c:v>
                </c:pt>
                <c:pt idx="391">
                  <c:v>2.2019852128212718</c:v>
                </c:pt>
                <c:pt idx="392">
                  <c:v>1.1126476488905341</c:v>
                </c:pt>
                <c:pt idx="393">
                  <c:v>-0.10137792392748768</c:v>
                </c:pt>
                <c:pt idx="394">
                  <c:v>-0.84963345492216136</c:v>
                </c:pt>
                <c:pt idx="395">
                  <c:v>-0.90855142198609684</c:v>
                </c:pt>
                <c:pt idx="396">
                  <c:v>-0.84053873019388248</c:v>
                </c:pt>
                <c:pt idx="397">
                  <c:v>-1.1029456352684703</c:v>
                </c:pt>
                <c:pt idx="398">
                  <c:v>-0.8546901042737971</c:v>
                </c:pt>
                <c:pt idx="399">
                  <c:v>-1.0440276682045351</c:v>
                </c:pt>
                <c:pt idx="400">
                  <c:v>-0.95786979773156267</c:v>
                </c:pt>
                <c:pt idx="401">
                  <c:v>-0.20400848001926297</c:v>
                </c:pt>
                <c:pt idx="402">
                  <c:v>-0.56454678952130921</c:v>
                </c:pt>
                <c:pt idx="403">
                  <c:v>2.2229221788368871</c:v>
                </c:pt>
                <c:pt idx="404">
                  <c:v>0.99064932851354981</c:v>
                </c:pt>
                <c:pt idx="405">
                  <c:v>0.10627154133234717</c:v>
                </c:pt>
                <c:pt idx="406">
                  <c:v>0.28494666919382361</c:v>
                </c:pt>
                <c:pt idx="407">
                  <c:v>1.2849466691938238</c:v>
                </c:pt>
                <c:pt idx="408">
                  <c:v>-0.98650232951191574</c:v>
                </c:pt>
                <c:pt idx="409">
                  <c:v>-0.90463914787134614</c:v>
                </c:pt>
                <c:pt idx="410">
                  <c:v>-0.80463914787134616</c:v>
                </c:pt>
                <c:pt idx="411">
                  <c:v>-1.1083763390164303</c:v>
                </c:pt>
                <c:pt idx="412">
                  <c:v>-1.1083763390164303</c:v>
                </c:pt>
                <c:pt idx="413">
                  <c:v>-1.1190387750856923</c:v>
                </c:pt>
                <c:pt idx="414">
                  <c:v>-0.9848973291898131</c:v>
                </c:pt>
                <c:pt idx="415">
                  <c:v>2.0257651068794491</c:v>
                </c:pt>
                <c:pt idx="416">
                  <c:v>-1.2635724570512892</c:v>
                </c:pt>
                <c:pt idx="417">
                  <c:v>0.35466123391024129</c:v>
                </c:pt>
                <c:pt idx="418">
                  <c:v>-1.1346763300204974</c:v>
                </c:pt>
                <c:pt idx="419">
                  <c:v>-1.0277594454176469</c:v>
                </c:pt>
                <c:pt idx="420">
                  <c:v>-1.0152284137758429</c:v>
                </c:pt>
                <c:pt idx="421">
                  <c:v>-1.0889437648877838</c:v>
                </c:pt>
                <c:pt idx="422">
                  <c:v>-1.0258908498451049</c:v>
                </c:pt>
                <c:pt idx="423">
                  <c:v>-0.88322576345204984</c:v>
                </c:pt>
                <c:pt idx="424">
                  <c:v>-0.80803957360122614</c:v>
                </c:pt>
                <c:pt idx="425">
                  <c:v>-0.88175492471316697</c:v>
                </c:pt>
                <c:pt idx="426">
                  <c:v>0.45770676578478686</c:v>
                </c:pt>
                <c:pt idx="427">
                  <c:v>0.29692020314830958</c:v>
                </c:pt>
                <c:pt idx="428">
                  <c:v>0.4705233395421422</c:v>
                </c:pt>
                <c:pt idx="429">
                  <c:v>3.6381893646262986E-2</c:v>
                </c:pt>
                <c:pt idx="430">
                  <c:v>-0.40439089473691459</c:v>
                </c:pt>
                <c:pt idx="431">
                  <c:v>-0.98091188491029713</c:v>
                </c:pt>
                <c:pt idx="432">
                  <c:v>-2.2367570488208699E-3</c:v>
                </c:pt>
                <c:pt idx="433">
                  <c:v>-1.102236757048821</c:v>
                </c:pt>
                <c:pt idx="434">
                  <c:v>-1.2128991931180826</c:v>
                </c:pt>
                <c:pt idx="435">
                  <c:v>-1.2235616291873446</c:v>
                </c:pt>
                <c:pt idx="436">
                  <c:v>-0.77368575575456044</c:v>
                </c:pt>
                <c:pt idx="437">
                  <c:v>-1.1128991931180827</c:v>
                </c:pt>
                <c:pt idx="438">
                  <c:v>0.26362179705529987</c:v>
                </c:pt>
                <c:pt idx="439">
                  <c:v>0.78494666919382383</c:v>
                </c:pt>
                <c:pt idx="440">
                  <c:v>6.6809850834393503E-2</c:v>
                </c:pt>
                <c:pt idx="441">
                  <c:v>-1.0476134788172877</c:v>
                </c:pt>
                <c:pt idx="442">
                  <c:v>-0.84976761650538146</c:v>
                </c:pt>
                <c:pt idx="443">
                  <c:v>-0.84097377600866163</c:v>
                </c:pt>
                <c:pt idx="444">
                  <c:v>-0.7676561817303803</c:v>
                </c:pt>
                <c:pt idx="445">
                  <c:v>-0.91218986369597721</c:v>
                </c:pt>
                <c:pt idx="446">
                  <c:v>-1.0423002160098931</c:v>
                </c:pt>
                <c:pt idx="447">
                  <c:v>-7.9247300967214329E-2</c:v>
                </c:pt>
                <c:pt idx="448">
                  <c:v>2.7994278268942621</c:v>
                </c:pt>
                <c:pt idx="449">
                  <c:v>1.7082133070696541</c:v>
                </c:pt>
                <c:pt idx="450">
                  <c:v>1.3595837216786568</c:v>
                </c:pt>
                <c:pt idx="451">
                  <c:v>1.8382588495401329</c:v>
                </c:pt>
                <c:pt idx="452">
                  <c:v>1.7169339774016088</c:v>
                </c:pt>
                <c:pt idx="453">
                  <c:v>1.7849466691938238</c:v>
                </c:pt>
                <c:pt idx="454">
                  <c:v>-0.21505333080617639</c:v>
                </c:pt>
                <c:pt idx="455">
                  <c:v>-0.75770307508322388</c:v>
                </c:pt>
                <c:pt idx="456">
                  <c:v>-1.0830133915012632</c:v>
                </c:pt>
                <c:pt idx="457">
                  <c:v>-1.1971647655811775</c:v>
                </c:pt>
                <c:pt idx="458">
                  <c:v>-1.1078272016504394</c:v>
                </c:pt>
                <c:pt idx="459">
                  <c:v>-1.0790279472217472</c:v>
                </c:pt>
                <c:pt idx="460">
                  <c:v>-1.2790279472217474</c:v>
                </c:pt>
                <c:pt idx="461">
                  <c:v>-0.90035281936027101</c:v>
                </c:pt>
                <c:pt idx="462">
                  <c:v>0.1316344888475145</c:v>
                </c:pt>
                <c:pt idx="463">
                  <c:v>-0.8363782029447</c:v>
                </c:pt>
                <c:pt idx="464">
                  <c:v>0.41412833834016705</c:v>
                </c:pt>
                <c:pt idx="465">
                  <c:v>2.3762259988618686</c:v>
                </c:pt>
                <c:pt idx="466">
                  <c:v>0.36875161657170041</c:v>
                </c:pt>
                <c:pt idx="467">
                  <c:v>-0.70992351128977593</c:v>
                </c:pt>
                <c:pt idx="468">
                  <c:v>-0.88859863915125203</c:v>
                </c:pt>
                <c:pt idx="469">
                  <c:v>-0.9851097011405997</c:v>
                </c:pt>
                <c:pt idx="470">
                  <c:v>1.4890298859400186E-2</c:v>
                </c:pt>
                <c:pt idx="471">
                  <c:v>-0.9851097011405997</c:v>
                </c:pt>
                <c:pt idx="472">
                  <c:v>-1.0813725099955154</c:v>
                </c:pt>
                <c:pt idx="473">
                  <c:v>-1.1657502971767182</c:v>
                </c:pt>
                <c:pt idx="474">
                  <c:v>-1.0657502971767183</c:v>
                </c:pt>
                <c:pt idx="475">
                  <c:v>-0.61055417914185894</c:v>
                </c:pt>
                <c:pt idx="476">
                  <c:v>-0.52121661521112084</c:v>
                </c:pt>
                <c:pt idx="477">
                  <c:v>-0.65132696752503683</c:v>
                </c:pt>
                <c:pt idx="478">
                  <c:v>-0.26198940359429868</c:v>
                </c:pt>
                <c:pt idx="479">
                  <c:v>0.81294853312209359</c:v>
                </c:pt>
                <c:pt idx="480">
                  <c:v>-1.0726518396635605</c:v>
                </c:pt>
                <c:pt idx="481">
                  <c:v>-1.0619894035942989</c:v>
                </c:pt>
                <c:pt idx="482">
                  <c:v>-1.051326967525037</c:v>
                </c:pt>
                <c:pt idx="483">
                  <c:v>-0.31398212573405671</c:v>
                </c:pt>
                <c:pt idx="484">
                  <c:v>0.17535543819668131</c:v>
                </c:pt>
                <c:pt idx="485">
                  <c:v>-1.1353069978725805</c:v>
                </c:pt>
                <c:pt idx="486">
                  <c:v>-1.1835625288672538</c:v>
                </c:pt>
                <c:pt idx="487">
                  <c:v>-1.0494210829713748</c:v>
                </c:pt>
                <c:pt idx="488">
                  <c:v>-0.18318847447093001</c:v>
                </c:pt>
                <c:pt idx="489">
                  <c:v>-1.1349329434762563</c:v>
                </c:pt>
                <c:pt idx="490">
                  <c:v>-1.1349329434762563</c:v>
                </c:pt>
                <c:pt idx="491">
                  <c:v>0.52747396159833193</c:v>
                </c:pt>
                <c:pt idx="492">
                  <c:v>-1.1349329434762563</c:v>
                </c:pt>
                <c:pt idx="493">
                  <c:v>-2.4270507406994435E-2</c:v>
                </c:pt>
                <c:pt idx="494">
                  <c:v>3.6239850235876787</c:v>
                </c:pt>
                <c:pt idx="495">
                  <c:v>1.5863919286622676</c:v>
                </c:pt>
                <c:pt idx="496">
                  <c:v>1.1133225875184174</c:v>
                </c:pt>
                <c:pt idx="497">
                  <c:v>1.5396072364064761</c:v>
                </c:pt>
                <c:pt idx="498">
                  <c:v>0.70226239461549644</c:v>
                </c:pt>
                <c:pt idx="499">
                  <c:v>-2.4022254272562993E-2</c:v>
                </c:pt>
                <c:pt idx="500">
                  <c:v>2.3759777457274374</c:v>
                </c:pt>
                <c:pt idx="501">
                  <c:v>0.73801059640570132</c:v>
                </c:pt>
                <c:pt idx="502">
                  <c:v>-0.27265183966356066</c:v>
                </c:pt>
                <c:pt idx="503">
                  <c:v>0.72734816033643956</c:v>
                </c:pt>
                <c:pt idx="504">
                  <c:v>-0.77265183966356066</c:v>
                </c:pt>
                <c:pt idx="505">
                  <c:v>-0.67265183966356057</c:v>
                </c:pt>
                <c:pt idx="506">
                  <c:v>-0.78331427573282242</c:v>
                </c:pt>
                <c:pt idx="507">
                  <c:v>-0.78331427573282242</c:v>
                </c:pt>
                <c:pt idx="508">
                  <c:v>-0.78331427573282242</c:v>
                </c:pt>
                <c:pt idx="509">
                  <c:v>-0.8833142757328224</c:v>
                </c:pt>
                <c:pt idx="510">
                  <c:v>-0.38331427573282228</c:v>
                </c:pt>
                <c:pt idx="511">
                  <c:v>2.6273481603364388</c:v>
                </c:pt>
                <c:pt idx="512">
                  <c:v>-0.82279966866811161</c:v>
                </c:pt>
                <c:pt idx="513">
                  <c:v>0.68290299065161486</c:v>
                </c:pt>
                <c:pt idx="514">
                  <c:v>-0.43124838342829952</c:v>
                </c:pt>
                <c:pt idx="515">
                  <c:v>-0.92781207651477482</c:v>
                </c:pt>
                <c:pt idx="516">
                  <c:v>-0.6171496404455129</c:v>
                </c:pt>
                <c:pt idx="517">
                  <c:v>-0.23528645880494303</c:v>
                </c:pt>
                <c:pt idx="518">
                  <c:v>-0.34594889487420499</c:v>
                </c:pt>
                <c:pt idx="519">
                  <c:v>0.54338866905653327</c:v>
                </c:pt>
                <c:pt idx="520">
                  <c:v>-0.56727376701272858</c:v>
                </c:pt>
                <c:pt idx="521">
                  <c:v>-0.88363886240171685</c:v>
                </c:pt>
                <c:pt idx="522">
                  <c:v>0.15559827739914067</c:v>
                </c:pt>
                <c:pt idx="523">
                  <c:v>-0.24440172260085924</c:v>
                </c:pt>
                <c:pt idx="524">
                  <c:v>-0.65506415867012113</c:v>
                </c:pt>
                <c:pt idx="525">
                  <c:v>-0.63000209538651331</c:v>
                </c:pt>
                <c:pt idx="526">
                  <c:v>-0.93000209538651335</c:v>
                </c:pt>
                <c:pt idx="527">
                  <c:v>-0.94066453145577489</c:v>
                </c:pt>
                <c:pt idx="528">
                  <c:v>-0.94066453145577489</c:v>
                </c:pt>
                <c:pt idx="529">
                  <c:v>-0.8406645314557748</c:v>
                </c:pt>
                <c:pt idx="530">
                  <c:v>-4.0664531455774977E-2</c:v>
                </c:pt>
                <c:pt idx="531">
                  <c:v>-0.8406645314557748</c:v>
                </c:pt>
                <c:pt idx="532">
                  <c:v>-1.040664531455775</c:v>
                </c:pt>
                <c:pt idx="533">
                  <c:v>-0.69078865802299072</c:v>
                </c:pt>
                <c:pt idx="534">
                  <c:v>-0.19078865802299072</c:v>
                </c:pt>
                <c:pt idx="535">
                  <c:v>1.5593354685442251</c:v>
                </c:pt>
                <c:pt idx="536">
                  <c:v>-0.9065230855598958</c:v>
                </c:pt>
                <c:pt idx="537">
                  <c:v>-0.69203494606477745</c:v>
                </c:pt>
                <c:pt idx="538">
                  <c:v>-0.69203494606477745</c:v>
                </c:pt>
                <c:pt idx="539">
                  <c:v>-0.68137250999551546</c:v>
                </c:pt>
                <c:pt idx="540">
                  <c:v>-0.46004763785699188</c:v>
                </c:pt>
                <c:pt idx="541">
                  <c:v>-0.93336523213527323</c:v>
                </c:pt>
                <c:pt idx="542">
                  <c:v>-0.83336523213527314</c:v>
                </c:pt>
                <c:pt idx="543">
                  <c:v>0.12904167293931512</c:v>
                </c:pt>
                <c:pt idx="544">
                  <c:v>-0.64402766820453516</c:v>
                </c:pt>
                <c:pt idx="545">
                  <c:v>-0.6550878611074562</c:v>
                </c:pt>
                <c:pt idx="546">
                  <c:v>-0.75508786110745629</c:v>
                </c:pt>
                <c:pt idx="547">
                  <c:v>-0.81933965931725128</c:v>
                </c:pt>
                <c:pt idx="548">
                  <c:v>-0.64440172260085915</c:v>
                </c:pt>
                <c:pt idx="549">
                  <c:v>0.34892128560939484</c:v>
                </c:pt>
                <c:pt idx="550">
                  <c:v>0.92759641347087074</c:v>
                </c:pt>
                <c:pt idx="551">
                  <c:v>-0.70812808588199871</c:v>
                </c:pt>
                <c:pt idx="552">
                  <c:v>-1.0187905219512605</c:v>
                </c:pt>
                <c:pt idx="553">
                  <c:v>0.1956091052630855</c:v>
                </c:pt>
                <c:pt idx="554">
                  <c:v>-1.0043908947369147</c:v>
                </c:pt>
                <c:pt idx="555">
                  <c:v>-1.0043908947369147</c:v>
                </c:pt>
                <c:pt idx="556">
                  <c:v>-1.0150533308061762</c:v>
                </c:pt>
                <c:pt idx="557">
                  <c:v>-1.0043908947369147</c:v>
                </c:pt>
                <c:pt idx="558">
                  <c:v>-0.91505333080617635</c:v>
                </c:pt>
                <c:pt idx="559">
                  <c:v>1.46173785936675</c:v>
                </c:pt>
                <c:pt idx="560">
                  <c:v>2.0043876036437975</c:v>
                </c:pt>
                <c:pt idx="561">
                  <c:v>-0.67046182079182182</c:v>
                </c:pt>
                <c:pt idx="562">
                  <c:v>-0.65979938472256028</c:v>
                </c:pt>
                <c:pt idx="563">
                  <c:v>-0.94913694865329834</c:v>
                </c:pt>
                <c:pt idx="564">
                  <c:v>-0.83847451258403638</c:v>
                </c:pt>
                <c:pt idx="565">
                  <c:v>-0.7384745125840364</c:v>
                </c:pt>
                <c:pt idx="566">
                  <c:v>-0.41714964044551284</c:v>
                </c:pt>
                <c:pt idx="567">
                  <c:v>-0.31714964044551286</c:v>
                </c:pt>
                <c:pt idx="568">
                  <c:v>7.2187923485225181E-2</c:v>
                </c:pt>
                <c:pt idx="569">
                  <c:v>-0.84537605507087898</c:v>
                </c:pt>
                <c:pt idx="570">
                  <c:v>-0.74041627832134338</c:v>
                </c:pt>
                <c:pt idx="571">
                  <c:v>7.6225998861868538E-2</c:v>
                </c:pt>
                <c:pt idx="572">
                  <c:v>2.4549011267233452</c:v>
                </c:pt>
                <c:pt idx="573">
                  <c:v>0.83087404798853215</c:v>
                </c:pt>
                <c:pt idx="574">
                  <c:v>1.3849466691938235</c:v>
                </c:pt>
                <c:pt idx="575">
                  <c:v>-0.6470406390139618</c:v>
                </c:pt>
                <c:pt idx="576">
                  <c:v>-0.94704063901396185</c:v>
                </c:pt>
                <c:pt idx="577">
                  <c:v>-1.0683655111524857</c:v>
                </c:pt>
                <c:pt idx="578">
                  <c:v>-1.0683655111524857</c:v>
                </c:pt>
                <c:pt idx="579">
                  <c:v>-1.0896903832910092</c:v>
                </c:pt>
                <c:pt idx="580">
                  <c:v>-1.0683655111524857</c:v>
                </c:pt>
                <c:pt idx="581">
                  <c:v>0.32097205277825269</c:v>
                </c:pt>
                <c:pt idx="582">
                  <c:v>-0.76836551115248564</c:v>
                </c:pt>
                <c:pt idx="583">
                  <c:v>2.2636217970553001</c:v>
                </c:pt>
                <c:pt idx="584">
                  <c:v>-0.87428054242299857</c:v>
                </c:pt>
                <c:pt idx="585">
                  <c:v>-0.92096836207668931</c:v>
                </c:pt>
                <c:pt idx="586">
                  <c:v>-0.87046182079182188</c:v>
                </c:pt>
                <c:pt idx="587">
                  <c:v>-0.96858486489795237</c:v>
                </c:pt>
                <c:pt idx="588">
                  <c:v>-1.1365975566901669</c:v>
                </c:pt>
                <c:pt idx="589">
                  <c:v>-1.0365975566901668</c:v>
                </c:pt>
                <c:pt idx="590">
                  <c:v>-0.83659755669016689</c:v>
                </c:pt>
                <c:pt idx="591">
                  <c:v>-0.14725999275942869</c:v>
                </c:pt>
                <c:pt idx="592">
                  <c:v>-0.7685848648979523</c:v>
                </c:pt>
                <c:pt idx="593">
                  <c:v>-1.1005721731057378</c:v>
                </c:pt>
                <c:pt idx="594">
                  <c:v>-0.43659057489548658</c:v>
                </c:pt>
                <c:pt idx="595">
                  <c:v>-0.2131115650688693</c:v>
                </c:pt>
                <c:pt idx="596">
                  <c:v>4.2084552965989452E-2</c:v>
                </c:pt>
                <c:pt idx="597">
                  <c:v>0.25770676578478691</c:v>
                </c:pt>
                <c:pt idx="598">
                  <c:v>0.87998689244428818</c:v>
                </c:pt>
                <c:pt idx="599">
                  <c:v>-0.93067554362497373</c:v>
                </c:pt>
                <c:pt idx="600">
                  <c:v>-1.0150533308061762</c:v>
                </c:pt>
                <c:pt idx="601">
                  <c:v>-1.0257157668754382</c:v>
                </c:pt>
                <c:pt idx="602">
                  <c:v>-1.0758398934426538</c:v>
                </c:pt>
                <c:pt idx="603">
                  <c:v>-1.115301583940608</c:v>
                </c:pt>
                <c:pt idx="604">
                  <c:v>-1.0259640200098699</c:v>
                </c:pt>
                <c:pt idx="605">
                  <c:v>0.5489739167065224</c:v>
                </c:pt>
                <c:pt idx="606">
                  <c:v>-0.75102608329347764</c:v>
                </c:pt>
                <c:pt idx="607">
                  <c:v>2.2022860970528315</c:v>
                </c:pt>
                <c:pt idx="608">
                  <c:v>-1.1635724570512893</c:v>
                </c:pt>
                <c:pt idx="609">
                  <c:v>-1.0763890308086448</c:v>
                </c:pt>
                <c:pt idx="610">
                  <c:v>-0.98042710618528817</c:v>
                </c:pt>
                <c:pt idx="611">
                  <c:v>-0.84657956272628787</c:v>
                </c:pt>
                <c:pt idx="612">
                  <c:v>-0.97444726507133772</c:v>
                </c:pt>
                <c:pt idx="613">
                  <c:v>-0.91047264865576671</c:v>
                </c:pt>
                <c:pt idx="614">
                  <c:v>-1.0368458098245985</c:v>
                </c:pt>
                <c:pt idx="615">
                  <c:v>-5.5365042901680317E-2</c:v>
                </c:pt>
                <c:pt idx="616">
                  <c:v>-0.94254846914432466</c:v>
                </c:pt>
                <c:pt idx="617">
                  <c:v>-0.51243811683040874</c:v>
                </c:pt>
                <c:pt idx="618">
                  <c:v>0.25557457496180591</c:v>
                </c:pt>
                <c:pt idx="619">
                  <c:v>1.1555745749618058</c:v>
                </c:pt>
                <c:pt idx="620">
                  <c:v>0.94491213889254411</c:v>
                </c:pt>
                <c:pt idx="621">
                  <c:v>2.6148017865786279</c:v>
                </c:pt>
                <c:pt idx="622">
                  <c:v>4.1393505093658689E-3</c:v>
                </c:pt>
                <c:pt idx="623">
                  <c:v>-0.59586064949063422</c:v>
                </c:pt>
                <c:pt idx="624">
                  <c:v>-1.0958606494906342</c:v>
                </c:pt>
                <c:pt idx="625">
                  <c:v>-1.1958606494906343</c:v>
                </c:pt>
                <c:pt idx="626">
                  <c:v>-1.1958606494906343</c:v>
                </c:pt>
                <c:pt idx="627">
                  <c:v>-1.1958606494906343</c:v>
                </c:pt>
                <c:pt idx="628">
                  <c:v>-1.2065230855598958</c:v>
                </c:pt>
                <c:pt idx="629">
                  <c:v>-1.7185521629157652E-2</c:v>
                </c:pt>
                <c:pt idx="630">
                  <c:v>-3.1585148843503497E-2</c:v>
                </c:pt>
                <c:pt idx="631">
                  <c:v>2.5790772872257572</c:v>
                </c:pt>
                <c:pt idx="632">
                  <c:v>-0.2889354045664565</c:v>
                </c:pt>
                <c:pt idx="633">
                  <c:v>-0.77444726507133776</c:v>
                </c:pt>
                <c:pt idx="634">
                  <c:v>-0.61204035999674966</c:v>
                </c:pt>
                <c:pt idx="635">
                  <c:v>-0.75312239293281413</c:v>
                </c:pt>
                <c:pt idx="636">
                  <c:v>-0.35312239293281422</c:v>
                </c:pt>
                <c:pt idx="637">
                  <c:v>-0.11739789357994446</c:v>
                </c:pt>
                <c:pt idx="638">
                  <c:v>-0.12806032964920644</c:v>
                </c:pt>
                <c:pt idx="639">
                  <c:v>0.56127723428153198</c:v>
                </c:pt>
                <c:pt idx="640">
                  <c:v>-4.9385201787729871E-2</c:v>
                </c:pt>
                <c:pt idx="641">
                  <c:v>0.85557457496180556</c:v>
                </c:pt>
                <c:pt idx="642">
                  <c:v>-0.63376298896893268</c:v>
                </c:pt>
                <c:pt idx="643">
                  <c:v>-0.74442542503819431</c:v>
                </c:pt>
                <c:pt idx="644">
                  <c:v>0.15557457496180582</c:v>
                </c:pt>
                <c:pt idx="645">
                  <c:v>1.2521466283696079</c:v>
                </c:pt>
                <c:pt idx="646">
                  <c:v>-0.85851580769965397</c:v>
                </c:pt>
                <c:pt idx="647">
                  <c:v>-0.98519821342137215</c:v>
                </c:pt>
                <c:pt idx="648">
                  <c:v>-0.28519821342137219</c:v>
                </c:pt>
                <c:pt idx="649">
                  <c:v>-0.86387334128284876</c:v>
                </c:pt>
                <c:pt idx="650">
                  <c:v>-1.2371909355611299</c:v>
                </c:pt>
                <c:pt idx="651">
                  <c:v>-1.2371909355611299</c:v>
                </c:pt>
                <c:pt idx="652">
                  <c:v>-1.2534591583480181</c:v>
                </c:pt>
                <c:pt idx="653">
                  <c:v>-1.0052036273533445</c:v>
                </c:pt>
                <c:pt idx="654">
                  <c:v>-1.1732163191455589</c:v>
                </c:pt>
                <c:pt idx="655">
                  <c:v>-0.99989872486727771</c:v>
                </c:pt>
                <c:pt idx="656">
                  <c:v>0.33744611692370263</c:v>
                </c:pt>
                <c:pt idx="657">
                  <c:v>-0.47499640243732844</c:v>
                </c:pt>
                <c:pt idx="658">
                  <c:v>1.8874105026372594</c:v>
                </c:pt>
                <c:pt idx="659">
                  <c:v>1.0535019677598041</c:v>
                </c:pt>
                <c:pt idx="660">
                  <c:v>-0.34998697025084824</c:v>
                </c:pt>
                <c:pt idx="661">
                  <c:v>-4.9986970250848195E-2</c:v>
                </c:pt>
                <c:pt idx="662">
                  <c:v>-0.22866209811232452</c:v>
                </c:pt>
                <c:pt idx="663">
                  <c:v>1.5393505936798901</c:v>
                </c:pt>
                <c:pt idx="664">
                  <c:v>1.1574874120393199</c:v>
                </c:pt>
                <c:pt idx="665">
                  <c:v>2.251784752719594</c:v>
                </c:pt>
                <c:pt idx="666">
                  <c:v>0.39351279562374919</c:v>
                </c:pt>
                <c:pt idx="667">
                  <c:v>0.48285035955448707</c:v>
                </c:pt>
                <c:pt idx="668">
                  <c:v>0.83141513510204779</c:v>
                </c:pt>
                <c:pt idx="669">
                  <c:v>0.75274000724057122</c:v>
                </c:pt>
                <c:pt idx="670">
                  <c:v>2.1683622200593682</c:v>
                </c:pt>
                <c:pt idx="671">
                  <c:v>-0.55296265207915518</c:v>
                </c:pt>
                <c:pt idx="672">
                  <c:v>-0.76362508814841723</c:v>
                </c:pt>
                <c:pt idx="673">
                  <c:v>-0.88494996028694062</c:v>
                </c:pt>
                <c:pt idx="674">
                  <c:v>-1.1062748324254641</c:v>
                </c:pt>
                <c:pt idx="675">
                  <c:v>-0.91693726849472612</c:v>
                </c:pt>
                <c:pt idx="676">
                  <c:v>-0.91693726849472612</c:v>
                </c:pt>
                <c:pt idx="677">
                  <c:v>-0.13826214063324982</c:v>
                </c:pt>
                <c:pt idx="678">
                  <c:v>-0.6169372684947263</c:v>
                </c:pt>
                <c:pt idx="679">
                  <c:v>2.4131730838191903</c:v>
                </c:pt>
                <c:pt idx="680">
                  <c:v>1.1344979559577133</c:v>
                </c:pt>
                <c:pt idx="681">
                  <c:v>-0.99178669293034583</c:v>
                </c:pt>
                <c:pt idx="682">
                  <c:v>-0.94913694865329834</c:v>
                </c:pt>
                <c:pt idx="683">
                  <c:v>-0.93847451258403636</c:v>
                </c:pt>
                <c:pt idx="684">
                  <c:v>-0.91714964044551284</c:v>
                </c:pt>
                <c:pt idx="685">
                  <c:v>-0.90648720437625085</c:v>
                </c:pt>
                <c:pt idx="686">
                  <c:v>-0.54594889487420506</c:v>
                </c:pt>
                <c:pt idx="687">
                  <c:v>-0.66727376701272845</c:v>
                </c:pt>
                <c:pt idx="688">
                  <c:v>0.53621517099792437</c:v>
                </c:pt>
                <c:pt idx="689">
                  <c:v>-0.66948748832180205</c:v>
                </c:pt>
                <c:pt idx="690">
                  <c:v>-0.81026027670498002</c:v>
                </c:pt>
                <c:pt idx="691">
                  <c:v>-0.74224758491276566</c:v>
                </c:pt>
                <c:pt idx="692">
                  <c:v>-0.52092271277424196</c:v>
                </c:pt>
                <c:pt idx="693">
                  <c:v>0.80413935050936569</c:v>
                </c:pt>
                <c:pt idx="694">
                  <c:v>0.61480178657862794</c:v>
                </c:pt>
                <c:pt idx="695">
                  <c:v>-0.97453577735211017</c:v>
                </c:pt>
                <c:pt idx="696">
                  <c:v>-0.99586064949063413</c:v>
                </c:pt>
                <c:pt idx="697">
                  <c:v>-1.120922712774242</c:v>
                </c:pt>
                <c:pt idx="698">
                  <c:v>-1.2315851488435037</c:v>
                </c:pt>
                <c:pt idx="699">
                  <c:v>-1.0315851488435035</c:v>
                </c:pt>
                <c:pt idx="700">
                  <c:v>-1.2065230855598958</c:v>
                </c:pt>
                <c:pt idx="701">
                  <c:v>-0.23158514884350345</c:v>
                </c:pt>
                <c:pt idx="702">
                  <c:v>-0.11026027670498006</c:v>
                </c:pt>
                <c:pt idx="703">
                  <c:v>2.4897397232950196</c:v>
                </c:pt>
                <c:pt idx="704">
                  <c:v>-0.84442542503819418</c:v>
                </c:pt>
                <c:pt idx="705">
                  <c:v>-0.94938520178772989</c:v>
                </c:pt>
                <c:pt idx="706">
                  <c:v>-0.91739789357994439</c:v>
                </c:pt>
                <c:pt idx="707">
                  <c:v>-0.90673545751068241</c:v>
                </c:pt>
                <c:pt idx="708">
                  <c:v>-0.90673545751068241</c:v>
                </c:pt>
                <c:pt idx="709">
                  <c:v>-0.92806032964920637</c:v>
                </c:pt>
                <c:pt idx="710">
                  <c:v>-2.806032964920635E-2</c:v>
                </c:pt>
                <c:pt idx="711">
                  <c:v>-0.92806032964920637</c:v>
                </c:pt>
                <c:pt idx="712">
                  <c:v>-0.53872276571846789</c:v>
                </c:pt>
                <c:pt idx="713">
                  <c:v>-0.54938520178772987</c:v>
                </c:pt>
                <c:pt idx="714">
                  <c:v>-0.44442542503819427</c:v>
                </c:pt>
                <c:pt idx="715">
                  <c:v>-1.1638733412828488</c:v>
                </c:pt>
                <c:pt idx="716">
                  <c:v>-0.8745357773521103</c:v>
                </c:pt>
                <c:pt idx="717">
                  <c:v>0.90040215936428192</c:v>
                </c:pt>
                <c:pt idx="718">
                  <c:v>2.8897397232950199</c:v>
                </c:pt>
                <c:pt idx="719">
                  <c:v>-8.5198213421372238E-2</c:v>
                </c:pt>
                <c:pt idx="720">
                  <c:v>-0.98519821342137215</c:v>
                </c:pt>
                <c:pt idx="721">
                  <c:v>-0.99586064949063413</c:v>
                </c:pt>
                <c:pt idx="722">
                  <c:v>-1.1958606494906343</c:v>
                </c:pt>
                <c:pt idx="723">
                  <c:v>-1.1958606494906343</c:v>
                </c:pt>
                <c:pt idx="724">
                  <c:v>-0.99586064949063413</c:v>
                </c:pt>
                <c:pt idx="725">
                  <c:v>0.71480178657862758</c:v>
                </c:pt>
                <c:pt idx="726">
                  <c:v>-0.28519821342137242</c:v>
                </c:pt>
                <c:pt idx="727">
                  <c:v>2.6148017865786279</c:v>
                </c:pt>
                <c:pt idx="728">
                  <c:v>-7.4535777352110255E-2</c:v>
                </c:pt>
                <c:pt idx="729">
                  <c:v>-1.0493852017877299</c:v>
                </c:pt>
                <c:pt idx="730">
                  <c:v>-0.99926107522051399</c:v>
                </c:pt>
                <c:pt idx="731">
                  <c:v>-0.93872276571846791</c:v>
                </c:pt>
                <c:pt idx="732">
                  <c:v>-1.0280603296492064</c:v>
                </c:pt>
                <c:pt idx="733">
                  <c:v>-0.91739789357994439</c:v>
                </c:pt>
                <c:pt idx="734">
                  <c:v>-0.92806032964920637</c:v>
                </c:pt>
                <c:pt idx="735">
                  <c:v>-3.8722765718467889E-2</c:v>
                </c:pt>
                <c:pt idx="736">
                  <c:v>-0.60137792392748779</c:v>
                </c:pt>
                <c:pt idx="737">
                  <c:v>-0.63336523213527318</c:v>
                </c:pt>
                <c:pt idx="738">
                  <c:v>-0.91774301931647595</c:v>
                </c:pt>
                <c:pt idx="739">
                  <c:v>-1.017743019316476</c:v>
                </c:pt>
                <c:pt idx="740">
                  <c:v>-1.017743019316476</c:v>
                </c:pt>
                <c:pt idx="741">
                  <c:v>-1.017743019316476</c:v>
                </c:pt>
                <c:pt idx="742">
                  <c:v>-0.24442542503819431</c:v>
                </c:pt>
                <c:pt idx="743">
                  <c:v>-0.64442542503819422</c:v>
                </c:pt>
                <c:pt idx="744">
                  <c:v>5.5574574961805734E-2</c:v>
                </c:pt>
                <c:pt idx="745">
                  <c:v>-0.84442542503819418</c:v>
                </c:pt>
                <c:pt idx="746">
                  <c:v>-1.1070805832472139</c:v>
                </c:pt>
                <c:pt idx="747">
                  <c:v>-0.92334880603410219</c:v>
                </c:pt>
                <c:pt idx="748">
                  <c:v>-1.0124381168304089</c:v>
                </c:pt>
                <c:pt idx="749">
                  <c:v>-0.86443083897016693</c:v>
                </c:pt>
                <c:pt idx="750">
                  <c:v>-0.29111324469188515</c:v>
                </c:pt>
                <c:pt idx="751">
                  <c:v>3.4088867553081155</c:v>
                </c:pt>
                <c:pt idx="752">
                  <c:v>1.0302116274466382</c:v>
                </c:pt>
                <c:pt idx="753">
                  <c:v>-0.89607302144142087</c:v>
                </c:pt>
                <c:pt idx="754">
                  <c:v>-0.8480657435811787</c:v>
                </c:pt>
                <c:pt idx="755">
                  <c:v>-0.94806574358117868</c:v>
                </c:pt>
                <c:pt idx="756">
                  <c:v>-0.93740330751191669</c:v>
                </c:pt>
                <c:pt idx="757">
                  <c:v>-0.75342327716437341</c:v>
                </c:pt>
                <c:pt idx="758">
                  <c:v>-3.2098405025849486E-2</c:v>
                </c:pt>
                <c:pt idx="759">
                  <c:v>-0.63209840502584957</c:v>
                </c:pt>
                <c:pt idx="760">
                  <c:v>-0.12143596895658781</c:v>
                </c:pt>
                <c:pt idx="761">
                  <c:v>-0.33209840502584964</c:v>
                </c:pt>
                <c:pt idx="762">
                  <c:v>-0.14836662781273757</c:v>
                </c:pt>
                <c:pt idx="763">
                  <c:v>2.7607364572368684</c:v>
                </c:pt>
                <c:pt idx="764">
                  <c:v>4.5626050528094106</c:v>
                </c:pt>
                <c:pt idx="765">
                  <c:v>1.7519426167401491</c:v>
                </c:pt>
                <c:pt idx="766">
                  <c:v>0.84375054470654764</c:v>
                </c:pt>
                <c:pt idx="767">
                  <c:v>0.24056249092745396</c:v>
                </c:pt>
                <c:pt idx="768">
                  <c:v>-0.98051412807663807</c:v>
                </c:pt>
                <c:pt idx="769">
                  <c:v>-1.0623773097172078</c:v>
                </c:pt>
                <c:pt idx="770">
                  <c:v>-0.97117115021392741</c:v>
                </c:pt>
                <c:pt idx="771">
                  <c:v>-0.97117115021392741</c:v>
                </c:pt>
                <c:pt idx="772">
                  <c:v>-0.98183358628318929</c:v>
                </c:pt>
                <c:pt idx="773">
                  <c:v>-1.1818335862831892</c:v>
                </c:pt>
                <c:pt idx="774">
                  <c:v>0.1181664137168108</c:v>
                </c:pt>
                <c:pt idx="775">
                  <c:v>1.2394912858553342</c:v>
                </c:pt>
                <c:pt idx="776">
                  <c:v>0.72696025421353028</c:v>
                </c:pt>
                <c:pt idx="777">
                  <c:v>-0.69997040464261961</c:v>
                </c:pt>
                <c:pt idx="778">
                  <c:v>-1.267983096434834</c:v>
                </c:pt>
                <c:pt idx="779">
                  <c:v>-1.2071965337983563</c:v>
                </c:pt>
                <c:pt idx="780">
                  <c:v>-1.0664237454151786</c:v>
                </c:pt>
                <c:pt idx="781">
                  <c:v>-0.95576130934591685</c:v>
                </c:pt>
                <c:pt idx="782">
                  <c:v>-1.1858716616598328</c:v>
                </c:pt>
                <c:pt idx="783">
                  <c:v>-0.19653409772909458</c:v>
                </c:pt>
                <c:pt idx="784">
                  <c:v>-1.0178589698676184</c:v>
                </c:pt>
                <c:pt idx="785">
                  <c:v>-0.73918384200614184</c:v>
                </c:pt>
                <c:pt idx="786">
                  <c:v>-0.94984627807540378</c:v>
                </c:pt>
                <c:pt idx="787">
                  <c:v>-1.0711711502139274</c:v>
                </c:pt>
                <c:pt idx="788">
                  <c:v>-0.94488650132586827</c:v>
                </c:pt>
                <c:pt idx="789">
                  <c:v>-0.26621137346439205</c:v>
                </c:pt>
                <c:pt idx="790">
                  <c:v>0.73378862653560795</c:v>
                </c:pt>
                <c:pt idx="791">
                  <c:v>-1.0875362456029156</c:v>
                </c:pt>
                <c:pt idx="792">
                  <c:v>-1.0768738095336539</c:v>
                </c:pt>
                <c:pt idx="793">
                  <c:v>-1.1981986816721775</c:v>
                </c:pt>
                <c:pt idx="794">
                  <c:v>-1.2088611177414392</c:v>
                </c:pt>
                <c:pt idx="795">
                  <c:v>-1.1088611177414394</c:v>
                </c:pt>
                <c:pt idx="796">
                  <c:v>-1.2195235538107012</c:v>
                </c:pt>
                <c:pt idx="797">
                  <c:v>-1.230185989879963</c:v>
                </c:pt>
                <c:pt idx="798">
                  <c:v>-1.030185989879963</c:v>
                </c:pt>
                <c:pt idx="799">
                  <c:v>0.2124637543970842</c:v>
                </c:pt>
                <c:pt idx="800">
                  <c:v>3.1181664137168106</c:v>
                </c:pt>
                <c:pt idx="801">
                  <c:v>0.74827676603072635</c:v>
                </c:pt>
                <c:pt idx="802">
                  <c:v>-0.61973592576148784</c:v>
                </c:pt>
                <c:pt idx="803">
                  <c:v>7.212251382446297</c:v>
                </c:pt>
                <c:pt idx="804">
                  <c:v>1.6229138185155596</c:v>
                </c:pt>
                <c:pt idx="805">
                  <c:v>4.4238690654083035E-2</c:v>
                </c:pt>
                <c:pt idx="806">
                  <c:v>3.0549011267233457</c:v>
                </c:pt>
                <c:pt idx="807">
                  <c:v>-0.55576130934591683</c:v>
                </c:pt>
                <c:pt idx="808">
                  <c:v>-0.58774861755370233</c:v>
                </c:pt>
                <c:pt idx="809">
                  <c:v>-0.47212640473490497</c:v>
                </c:pt>
                <c:pt idx="810">
                  <c:v>2.787359526509503E-2</c:v>
                </c:pt>
                <c:pt idx="811">
                  <c:v>-4.1137129426904728E-3</c:v>
                </c:pt>
                <c:pt idx="812">
                  <c:v>-0.51477614901195223</c:v>
                </c:pt>
                <c:pt idx="813">
                  <c:v>-0.36621137346439214</c:v>
                </c:pt>
                <c:pt idx="814">
                  <c:v>0.33378862653560804</c:v>
                </c:pt>
                <c:pt idx="815">
                  <c:v>-1.2662113734643921</c:v>
                </c:pt>
                <c:pt idx="816">
                  <c:v>-0.67687380953365373</c:v>
                </c:pt>
                <c:pt idx="817">
                  <c:v>0.14445106260486984</c:v>
                </c:pt>
                <c:pt idx="818">
                  <c:v>-0.73422406525660644</c:v>
                </c:pt>
                <c:pt idx="819">
                  <c:v>-0.46621137346439201</c:v>
                </c:pt>
                <c:pt idx="820">
                  <c:v>-0.57687380953365364</c:v>
                </c:pt>
                <c:pt idx="821">
                  <c:v>-0.56621137346439188</c:v>
                </c:pt>
                <c:pt idx="822">
                  <c:v>0.19432693603765405</c:v>
                </c:pt>
                <c:pt idx="823">
                  <c:v>-0.28434819182382221</c:v>
                </c:pt>
                <c:pt idx="824">
                  <c:v>0.39776324295117904</c:v>
                </c:pt>
                <c:pt idx="825">
                  <c:v>-0.68774861755370242</c:v>
                </c:pt>
                <c:pt idx="826">
                  <c:v>0.23357625458482145</c:v>
                </c:pt>
                <c:pt idx="827">
                  <c:v>4.4238690654083035E-2</c:v>
                </c:pt>
                <c:pt idx="828">
                  <c:v>-0.83443643720739313</c:v>
                </c:pt>
                <c:pt idx="829">
                  <c:v>-0.93443643720739311</c:v>
                </c:pt>
                <c:pt idx="830">
                  <c:v>-0.92377400113813135</c:v>
                </c:pt>
                <c:pt idx="831">
                  <c:v>-0.73443643720739304</c:v>
                </c:pt>
                <c:pt idx="832">
                  <c:v>-0.7557613093459169</c:v>
                </c:pt>
                <c:pt idx="833">
                  <c:v>0.53853603133435679</c:v>
                </c:pt>
                <c:pt idx="834">
                  <c:v>1.5084256790204404</c:v>
                </c:pt>
                <c:pt idx="835">
                  <c:v>0.57643837081265548</c:v>
                </c:pt>
                <c:pt idx="836">
                  <c:v>-8.9690383291009423E-2</c:v>
                </c:pt>
                <c:pt idx="837">
                  <c:v>1.0103096167089907</c:v>
                </c:pt>
                <c:pt idx="838">
                  <c:v>-0.60035281936027118</c:v>
                </c:pt>
                <c:pt idx="839">
                  <c:v>-0.50035281936027109</c:v>
                </c:pt>
                <c:pt idx="840">
                  <c:v>-0.42167769149879475</c:v>
                </c:pt>
                <c:pt idx="841">
                  <c:v>-0.15366499970658043</c:v>
                </c:pt>
                <c:pt idx="842">
                  <c:v>-0.28246425413527221</c:v>
                </c:pt>
                <c:pt idx="843">
                  <c:v>-0.30378912627379595</c:v>
                </c:pt>
                <c:pt idx="844">
                  <c:v>-3.7891262737959064E-3</c:v>
                </c:pt>
                <c:pt idx="845">
                  <c:v>0.95699743636268164</c:v>
                </c:pt>
                <c:pt idx="846">
                  <c:v>2.7569974363626812</c:v>
                </c:pt>
                <c:pt idx="847">
                  <c:v>0.93449679802600727</c:v>
                </c:pt>
                <c:pt idx="848">
                  <c:v>-0.98488630837520952</c:v>
                </c:pt>
                <c:pt idx="849">
                  <c:v>-0.76356143623668582</c:v>
                </c:pt>
                <c:pt idx="850">
                  <c:v>-0.99958681982111475</c:v>
                </c:pt>
                <c:pt idx="851">
                  <c:v>-0.95257325556682304</c:v>
                </c:pt>
                <c:pt idx="852">
                  <c:v>-0.9419108194975615</c:v>
                </c:pt>
                <c:pt idx="853">
                  <c:v>-0.9419108194975615</c:v>
                </c:pt>
                <c:pt idx="854">
                  <c:v>-0.9419108194975615</c:v>
                </c:pt>
                <c:pt idx="855">
                  <c:v>0.64876154475573555</c:v>
                </c:pt>
                <c:pt idx="856">
                  <c:v>0.41677423654795032</c:v>
                </c:pt>
                <c:pt idx="857">
                  <c:v>-0.46760355063325254</c:v>
                </c:pt>
                <c:pt idx="858">
                  <c:v>-0.54532342397375144</c:v>
                </c:pt>
                <c:pt idx="859">
                  <c:v>-0.14532342397375153</c:v>
                </c:pt>
                <c:pt idx="860">
                  <c:v>0.66749314978360408</c:v>
                </c:pt>
                <c:pt idx="861">
                  <c:v>0.28382353409280059</c:v>
                </c:pt>
                <c:pt idx="862">
                  <c:v>0.64897391670652249</c:v>
                </c:pt>
                <c:pt idx="863">
                  <c:v>0.3276490445679987</c:v>
                </c:pt>
                <c:pt idx="864">
                  <c:v>-0.9078272016504394</c:v>
                </c:pt>
                <c:pt idx="865">
                  <c:v>-0.7184896377197012</c:v>
                </c:pt>
                <c:pt idx="866">
                  <c:v>-0.83981450985822503</c:v>
                </c:pt>
                <c:pt idx="867">
                  <c:v>-0.62915207378896298</c:v>
                </c:pt>
                <c:pt idx="868">
                  <c:v>-0.83981450985822503</c:v>
                </c:pt>
                <c:pt idx="869">
                  <c:v>0.96018549014177501</c:v>
                </c:pt>
                <c:pt idx="870">
                  <c:v>3.4601854901417752</c:v>
                </c:pt>
                <c:pt idx="871">
                  <c:v>2.1921727983495609</c:v>
                </c:pt>
                <c:pt idx="872">
                  <c:v>-1.0115880952328589</c:v>
                </c:pt>
                <c:pt idx="873">
                  <c:v>-1.0917340618332179</c:v>
                </c:pt>
                <c:pt idx="874">
                  <c:v>-1.0704091896946943</c:v>
                </c:pt>
                <c:pt idx="875">
                  <c:v>-1.1384218814869087</c:v>
                </c:pt>
                <c:pt idx="876">
                  <c:v>-1.0064345732791233</c:v>
                </c:pt>
                <c:pt idx="877">
                  <c:v>-0.9851097011405997</c:v>
                </c:pt>
                <c:pt idx="878">
                  <c:v>-0.1299135831057403</c:v>
                </c:pt>
                <c:pt idx="879">
                  <c:v>-0.31925114703647894</c:v>
                </c:pt>
                <c:pt idx="880">
                  <c:v>-1.0813488075581803</c:v>
                </c:pt>
                <c:pt idx="881">
                  <c:v>-0.67638903080864465</c:v>
                </c:pt>
                <c:pt idx="882">
                  <c:v>0.60165946822067196</c:v>
                </c:pt>
                <c:pt idx="883">
                  <c:v>-0.58955505160393584</c:v>
                </c:pt>
                <c:pt idx="884">
                  <c:v>-0.62587550772909717</c:v>
                </c:pt>
                <c:pt idx="885">
                  <c:v>-0.71305893397174169</c:v>
                </c:pt>
                <c:pt idx="886">
                  <c:v>1.4085378937385487</c:v>
                </c:pt>
                <c:pt idx="887">
                  <c:v>-0.22571576687543837</c:v>
                </c:pt>
                <c:pt idx="888">
                  <c:v>-1.0363782029447002</c:v>
                </c:pt>
                <c:pt idx="889">
                  <c:v>-0.74704063901396189</c:v>
                </c:pt>
                <c:pt idx="890">
                  <c:v>-0.55770307508322381</c:v>
                </c:pt>
                <c:pt idx="891">
                  <c:v>-0.7790279472217474</c:v>
                </c:pt>
                <c:pt idx="892">
                  <c:v>-0.7790279472217474</c:v>
                </c:pt>
                <c:pt idx="893">
                  <c:v>0.51030961670899067</c:v>
                </c:pt>
                <c:pt idx="894">
                  <c:v>0.81030961670899049</c:v>
                </c:pt>
                <c:pt idx="895">
                  <c:v>2.1636217970553</c:v>
                </c:pt>
                <c:pt idx="896">
                  <c:v>0.98494666919382357</c:v>
                </c:pt>
                <c:pt idx="897">
                  <c:v>-1.0401390965271196</c:v>
                </c:pt>
                <c:pt idx="898">
                  <c:v>-1.1081517883193339</c:v>
                </c:pt>
                <c:pt idx="899">
                  <c:v>-1.0974893522500722</c:v>
                </c:pt>
                <c:pt idx="900">
                  <c:v>-0.95107871439060532</c:v>
                </c:pt>
                <c:pt idx="901">
                  <c:v>-1.0404162783213433</c:v>
                </c:pt>
                <c:pt idx="902">
                  <c:v>-1.1055666609350649</c:v>
                </c:pt>
                <c:pt idx="903">
                  <c:v>-8.6118744690411031E-2</c:v>
                </c:pt>
                <c:pt idx="904">
                  <c:v>0.32075968082746598</c:v>
                </c:pt>
                <c:pt idx="905">
                  <c:v>-0.37924031917253398</c:v>
                </c:pt>
                <c:pt idx="906">
                  <c:v>8.8772372619680517E-2</c:v>
                </c:pt>
                <c:pt idx="907">
                  <c:v>-0.15289900016742419</c:v>
                </c:pt>
                <c:pt idx="908">
                  <c:v>2.9364385637633146</c:v>
                </c:pt>
                <c:pt idx="909">
                  <c:v>1.566324365380134</c:v>
                </c:pt>
                <c:pt idx="910">
                  <c:v>0.94499949324161014</c:v>
                </c:pt>
                <c:pt idx="911">
                  <c:v>-0.9904767529768278</c:v>
                </c:pt>
                <c:pt idx="912">
                  <c:v>-1.0694886462535083</c:v>
                </c:pt>
                <c:pt idx="913">
                  <c:v>-1.123101710831377</c:v>
                </c:pt>
                <c:pt idx="914">
                  <c:v>-0.92310171083137704</c:v>
                </c:pt>
                <c:pt idx="915">
                  <c:v>-0.82310171083137695</c:v>
                </c:pt>
                <c:pt idx="916">
                  <c:v>-0.81243927476211497</c:v>
                </c:pt>
                <c:pt idx="917">
                  <c:v>0.38756072523788498</c:v>
                </c:pt>
                <c:pt idx="918">
                  <c:v>7.3161098023538873E-2</c:v>
                </c:pt>
                <c:pt idx="919">
                  <c:v>1.0982231613071469</c:v>
                </c:pt>
                <c:pt idx="920">
                  <c:v>-1.1569729567277123</c:v>
                </c:pt>
                <c:pt idx="921">
                  <c:v>-1.3356480845891885</c:v>
                </c:pt>
                <c:pt idx="922">
                  <c:v>-1.324985648519927</c:v>
                </c:pt>
                <c:pt idx="923">
                  <c:v>-1.0998350729555462</c:v>
                </c:pt>
                <c:pt idx="924">
                  <c:v>-1.024022254272563</c:v>
                </c:pt>
                <c:pt idx="925">
                  <c:v>-0.82617639196065651</c:v>
                </c:pt>
                <c:pt idx="926">
                  <c:v>-0.61551395589139457</c:v>
                </c:pt>
                <c:pt idx="927">
                  <c:v>0.71550995806902717</c:v>
                </c:pt>
                <c:pt idx="928">
                  <c:v>-1.1684700722785162</c:v>
                </c:pt>
                <c:pt idx="929">
                  <c:v>-0.71182798804596303</c:v>
                </c:pt>
                <c:pt idx="930">
                  <c:v>-0.44596943394184207</c:v>
                </c:pt>
                <c:pt idx="931">
                  <c:v>-0.15663187001110424</c:v>
                </c:pt>
                <c:pt idx="932">
                  <c:v>2.7220432578503724</c:v>
                </c:pt>
                <c:pt idx="933">
                  <c:v>0.4355680030981266</c:v>
                </c:pt>
                <c:pt idx="934">
                  <c:v>0.68756072523788481</c:v>
                </c:pt>
                <c:pt idx="935">
                  <c:v>-0.9337641469006388</c:v>
                </c:pt>
                <c:pt idx="936">
                  <c:v>-0.95508901903916255</c:v>
                </c:pt>
                <c:pt idx="937">
                  <c:v>-1.0657514551084242</c:v>
                </c:pt>
                <c:pt idx="938">
                  <c:v>-0.58682807411251647</c:v>
                </c:pt>
                <c:pt idx="939">
                  <c:v>-0.72280082659981759</c:v>
                </c:pt>
                <c:pt idx="940">
                  <c:v>-0.52280082659981764</c:v>
                </c:pt>
                <c:pt idx="941">
                  <c:v>1.0310604911124825</c:v>
                </c:pt>
                <c:pt idx="942">
                  <c:v>0.72039805504322096</c:v>
                </c:pt>
                <c:pt idx="943">
                  <c:v>2.2310604911124825</c:v>
                </c:pt>
                <c:pt idx="944">
                  <c:v>-0.98271682857110798</c:v>
                </c:pt>
                <c:pt idx="945">
                  <c:v>0.1162894578229412</c:v>
                </c:pt>
                <c:pt idx="946">
                  <c:v>1.4661653312557255</c:v>
                </c:pt>
                <c:pt idx="947">
                  <c:v>-1.2983584225258362</c:v>
                </c:pt>
                <c:pt idx="948">
                  <c:v>-1.1876959864565744</c:v>
                </c:pt>
                <c:pt idx="949">
                  <c:v>-1.1983584225258364</c:v>
                </c:pt>
                <c:pt idx="950">
                  <c:v>-1.2983584225258362</c:v>
                </c:pt>
                <c:pt idx="951">
                  <c:v>0.99097914140490184</c:v>
                </c:pt>
                <c:pt idx="952">
                  <c:v>2.7803167053356406</c:v>
                </c:pt>
                <c:pt idx="953">
                  <c:v>3.7711251080052612</c:v>
                </c:pt>
                <c:pt idx="954">
                  <c:v>0.88598465357557465</c:v>
                </c:pt>
                <c:pt idx="955">
                  <c:v>3.1263212260401199</c:v>
                </c:pt>
                <c:pt idx="956">
                  <c:v>2.4156587899708586</c:v>
                </c:pt>
                <c:pt idx="957">
                  <c:v>0.87488600158768048</c:v>
                </c:pt>
                <c:pt idx="958">
                  <c:v>-1.3109626243324053</c:v>
                </c:pt>
                <c:pt idx="959">
                  <c:v>-0.12162506040166687</c:v>
                </c:pt>
                <c:pt idx="960">
                  <c:v>1.2025621209153496</c:v>
                </c:pt>
                <c:pt idx="961">
                  <c:v>0.59189968484608757</c:v>
                </c:pt>
                <c:pt idx="962">
                  <c:v>0.48123724877682572</c:v>
                </c:pt>
                <c:pt idx="963">
                  <c:v>0.57057481270756405</c:v>
                </c:pt>
                <c:pt idx="964">
                  <c:v>0.70654756519486517</c:v>
                </c:pt>
                <c:pt idx="965">
                  <c:v>1.3065475651948653</c:v>
                </c:pt>
                <c:pt idx="966">
                  <c:v>2.3065475651948653</c:v>
                </c:pt>
                <c:pt idx="967">
                  <c:v>1.7385348734026507</c:v>
                </c:pt>
                <c:pt idx="968">
                  <c:v>1.5739874171837538</c:v>
                </c:pt>
                <c:pt idx="969">
                  <c:v>0.54543641588949332</c:v>
                </c:pt>
                <c:pt idx="970">
                  <c:v>2.3774237240972784</c:v>
                </c:pt>
                <c:pt idx="971">
                  <c:v>0.6379620335993248</c:v>
                </c:pt>
                <c:pt idx="972">
                  <c:v>2.8841007158870244</c:v>
                </c:pt>
                <c:pt idx="973">
                  <c:v>-0.32656172018223706</c:v>
                </c:pt>
                <c:pt idx="974">
                  <c:v>-0.3158992841129753</c:v>
                </c:pt>
                <c:pt idx="975">
                  <c:v>-0.41589928411297516</c:v>
                </c:pt>
                <c:pt idx="976">
                  <c:v>-0.53722415625149877</c:v>
                </c:pt>
                <c:pt idx="977">
                  <c:v>0.10660135422369921</c:v>
                </c:pt>
                <c:pt idx="978">
                  <c:v>0.17649100190978317</c:v>
                </c:pt>
                <c:pt idx="979">
                  <c:v>0.94101475569134529</c:v>
                </c:pt>
                <c:pt idx="980">
                  <c:v>-0.15549630629800215</c:v>
                </c:pt>
                <c:pt idx="981">
                  <c:v>0.396210873726204</c:v>
                </c:pt>
                <c:pt idx="982">
                  <c:v>2.1024683875380479E-2</c:v>
                </c:pt>
                <c:pt idx="983">
                  <c:v>-1.3003001882631433</c:v>
                </c:pt>
                <c:pt idx="984">
                  <c:v>-0.5752381249795353</c:v>
                </c:pt>
                <c:pt idx="985">
                  <c:v>-0.17523812497953539</c:v>
                </c:pt>
                <c:pt idx="986">
                  <c:v>-0.17523812497953539</c:v>
                </c:pt>
                <c:pt idx="987">
                  <c:v>4.6335000293419748E-2</c:v>
                </c:pt>
                <c:pt idx="988">
                  <c:v>0.9567491832282502</c:v>
                </c:pt>
                <c:pt idx="989">
                  <c:v>5.6749183228250066E-2</c:v>
                </c:pt>
                <c:pt idx="990">
                  <c:v>-0.16831288005535772</c:v>
                </c:pt>
                <c:pt idx="991">
                  <c:v>-0.15765044398609596</c:v>
                </c:pt>
                <c:pt idx="992">
                  <c:v>-6.3508805139557811E-2</c:v>
                </c:pt>
                <c:pt idx="993">
                  <c:v>-4.5672871011686933E-2</c:v>
                </c:pt>
                <c:pt idx="994">
                  <c:v>1.1756520011268365</c:v>
                </c:pt>
                <c:pt idx="995">
                  <c:v>-0.56754688051620139</c:v>
                </c:pt>
                <c:pt idx="996">
                  <c:v>-0.95688444444693965</c:v>
                </c:pt>
                <c:pt idx="997">
                  <c:v>-0.3104975090248081</c:v>
                </c:pt>
                <c:pt idx="998">
                  <c:v>0.58950249097519203</c:v>
                </c:pt>
                <c:pt idx="999">
                  <c:v>-0.73555957230841584</c:v>
                </c:pt>
                <c:pt idx="1000">
                  <c:v>-0.65688444444693961</c:v>
                </c:pt>
                <c:pt idx="1001">
                  <c:v>-0.39173406183321791</c:v>
                </c:pt>
                <c:pt idx="1002">
                  <c:v>3.8831153626024011</c:v>
                </c:pt>
                <c:pt idx="1003">
                  <c:v>-0.82754707346686029</c:v>
                </c:pt>
                <c:pt idx="1004">
                  <c:v>-0.83820950953612205</c:v>
                </c:pt>
                <c:pt idx="1005">
                  <c:v>-0.84887194560538404</c:v>
                </c:pt>
                <c:pt idx="1006">
                  <c:v>1.2263142442454396</c:v>
                </c:pt>
                <c:pt idx="1007">
                  <c:v>-0.51848963771970125</c:v>
                </c:pt>
                <c:pt idx="1008">
                  <c:v>-0.58969038329100931</c:v>
                </c:pt>
                <c:pt idx="1009">
                  <c:v>-0.95554893739513025</c:v>
                </c:pt>
                <c:pt idx="1010">
                  <c:v>-0.55554893739513012</c:v>
                </c:pt>
                <c:pt idx="1011">
                  <c:v>0.16233962782986855</c:v>
                </c:pt>
                <c:pt idx="1012">
                  <c:v>-0.50218412595169326</c:v>
                </c:pt>
                <c:pt idx="1013">
                  <c:v>-0.11284656202095511</c:v>
                </c:pt>
                <c:pt idx="1014">
                  <c:v>-0.6469880079168342</c:v>
                </c:pt>
                <c:pt idx="1015">
                  <c:v>1.2849993002909512</c:v>
                </c:pt>
                <c:pt idx="1016">
                  <c:v>-1.144338070689128</c:v>
                </c:pt>
                <c:pt idx="1017">
                  <c:v>-1.1123507624813425</c:v>
                </c:pt>
                <c:pt idx="1018">
                  <c:v>-1.135559572308416</c:v>
                </c:pt>
                <c:pt idx="1019">
                  <c:v>-1.082247391962107</c:v>
                </c:pt>
                <c:pt idx="1020">
                  <c:v>-1.1395976476850593</c:v>
                </c:pt>
                <c:pt idx="1021">
                  <c:v>-1.0969479034080118</c:v>
                </c:pt>
                <c:pt idx="1022">
                  <c:v>-1.007610339477274</c:v>
                </c:pt>
                <c:pt idx="1023">
                  <c:v>-0.57444726507133781</c:v>
                </c:pt>
                <c:pt idx="1024">
                  <c:v>0.51489029885940019</c:v>
                </c:pt>
                <c:pt idx="1025">
                  <c:v>-0.99081236046032606</c:v>
                </c:pt>
                <c:pt idx="1026">
                  <c:v>0.93293860493805814</c:v>
                </c:pt>
                <c:pt idx="1027">
                  <c:v>5.1774722869036545</c:v>
                </c:pt>
                <c:pt idx="1028">
                  <c:v>2.3881347229729171</c:v>
                </c:pt>
                <c:pt idx="1029">
                  <c:v>2.7486730324749633</c:v>
                </c:pt>
                <c:pt idx="1030">
                  <c:v>-3.0002095386513439E-2</c:v>
                </c:pt>
                <c:pt idx="1031">
                  <c:v>6.999790461348665E-2</c:v>
                </c:pt>
                <c:pt idx="1032">
                  <c:v>-1.0300020953865134</c:v>
                </c:pt>
                <c:pt idx="1033">
                  <c:v>-1.040664531455775</c:v>
                </c:pt>
                <c:pt idx="1034">
                  <c:v>-1.040664531455775</c:v>
                </c:pt>
                <c:pt idx="1035">
                  <c:v>-1.1139821257340565</c:v>
                </c:pt>
                <c:pt idx="1036">
                  <c:v>-0.45663187001110406</c:v>
                </c:pt>
                <c:pt idx="1037">
                  <c:v>0.64336812998889603</c:v>
                </c:pt>
                <c:pt idx="1038">
                  <c:v>-0.10488740100577765</c:v>
                </c:pt>
                <c:pt idx="1039">
                  <c:v>0.70358069489034181</c:v>
                </c:pt>
                <c:pt idx="1040">
                  <c:v>0.20573483257843517</c:v>
                </c:pt>
                <c:pt idx="1041">
                  <c:v>-0.67603983678136181</c:v>
                </c:pt>
                <c:pt idx="1042">
                  <c:v>-0.64375164434201726</c:v>
                </c:pt>
                <c:pt idx="1043">
                  <c:v>-1.0679388256590336</c:v>
                </c:pt>
                <c:pt idx="1044">
                  <c:v>-0.89462123138075222</c:v>
                </c:pt>
                <c:pt idx="1045">
                  <c:v>0.38031670533563999</c:v>
                </c:pt>
                <c:pt idx="1046">
                  <c:v>-0.78582739088403231</c:v>
                </c:pt>
                <c:pt idx="1047">
                  <c:v>-1.1604560830475377</c:v>
                </c:pt>
                <c:pt idx="1048">
                  <c:v>0.45020635302172418</c:v>
                </c:pt>
                <c:pt idx="1049">
                  <c:v>-7.9912359613519168E-2</c:v>
                </c:pt>
                <c:pt idx="1050">
                  <c:v>0.19836501141429763</c:v>
                </c:pt>
                <c:pt idx="1051">
                  <c:v>0.56141792645697652</c:v>
                </c:pt>
                <c:pt idx="1052">
                  <c:v>2.1008796169549306</c:v>
                </c:pt>
                <c:pt idx="1053">
                  <c:v>0.17955474481640676</c:v>
                </c:pt>
                <c:pt idx="1054">
                  <c:v>7.9554744816406675E-2</c:v>
                </c:pt>
                <c:pt idx="1055">
                  <c:v>0.16103551173932518</c:v>
                </c:pt>
                <c:pt idx="1056">
                  <c:v>0.2397106396008013</c:v>
                </c:pt>
                <c:pt idx="1057">
                  <c:v>0.12904820353153967</c:v>
                </c:pt>
                <c:pt idx="1058">
                  <c:v>1.4290482035315397</c:v>
                </c:pt>
                <c:pt idx="1059">
                  <c:v>0.51838576746227782</c:v>
                </c:pt>
                <c:pt idx="1060">
                  <c:v>0.31838576746227765</c:v>
                </c:pt>
                <c:pt idx="1061">
                  <c:v>1.3077233313930159</c:v>
                </c:pt>
                <c:pt idx="1062">
                  <c:v>2.1077233313930162</c:v>
                </c:pt>
                <c:pt idx="1063">
                  <c:v>0.91838576746227729</c:v>
                </c:pt>
                <c:pt idx="1064">
                  <c:v>0.43971063960080148</c:v>
                </c:pt>
                <c:pt idx="1065">
                  <c:v>-1.0875292638082352</c:v>
                </c:pt>
                <c:pt idx="1066">
                  <c:v>-0.97686682773897338</c:v>
                </c:pt>
                <c:pt idx="1067">
                  <c:v>-0.97081646478138717</c:v>
                </c:pt>
                <c:pt idx="1068">
                  <c:v>-0.97588845624903042</c:v>
                </c:pt>
                <c:pt idx="1069">
                  <c:v>-1.2652260201797687</c:v>
                </c:pt>
                <c:pt idx="1070">
                  <c:v>-1.3260125828162459</c:v>
                </c:pt>
                <c:pt idx="1071">
                  <c:v>0.63913779979747543</c:v>
                </c:pt>
                <c:pt idx="1072">
                  <c:v>3.2532891738773899</c:v>
                </c:pt>
                <c:pt idx="1073">
                  <c:v>3.4056796528508069</c:v>
                </c:pt>
                <c:pt idx="1074">
                  <c:v>0.87556930053689142</c:v>
                </c:pt>
                <c:pt idx="1075">
                  <c:v>5.0755490387714985E-2</c:v>
                </c:pt>
                <c:pt idx="1076">
                  <c:v>0.25075549038771494</c:v>
                </c:pt>
                <c:pt idx="1077">
                  <c:v>1.3542444283983677</c:v>
                </c:pt>
                <c:pt idx="1078">
                  <c:v>1.2649068644676289</c:v>
                </c:pt>
                <c:pt idx="1079">
                  <c:v>1.1911915133556881</c:v>
                </c:pt>
                <c:pt idx="1080">
                  <c:v>-7.4937240747976031E-2</c:v>
                </c:pt>
                <c:pt idx="1081">
                  <c:v>0.23572519532128577</c:v>
                </c:pt>
                <c:pt idx="1082">
                  <c:v>0.22506275925202379</c:v>
                </c:pt>
                <c:pt idx="1083">
                  <c:v>0.28958651303358574</c:v>
                </c:pt>
                <c:pt idx="1084">
                  <c:v>0.58958651303358556</c:v>
                </c:pt>
                <c:pt idx="1085">
                  <c:v>1.7895865130335857</c:v>
                </c:pt>
                <c:pt idx="1086">
                  <c:v>0.10373788711350018</c:v>
                </c:pt>
                <c:pt idx="1087">
                  <c:v>2.7357251953212858</c:v>
                </c:pt>
                <c:pt idx="1088">
                  <c:v>-1.3429499325401908</c:v>
                </c:pt>
                <c:pt idx="1089">
                  <c:v>-0.32732368070147033</c:v>
                </c:pt>
                <c:pt idx="1090">
                  <c:v>-1.4169094977666399</c:v>
                </c:pt>
                <c:pt idx="1091">
                  <c:v>-1.3003238907004784</c:v>
                </c:pt>
                <c:pt idx="1092">
                  <c:v>-1.1303457307336218</c:v>
                </c:pt>
                <c:pt idx="1093">
                  <c:v>-1.2303457307336219</c:v>
                </c:pt>
                <c:pt idx="1094">
                  <c:v>-1.183935092874155</c:v>
                </c:pt>
                <c:pt idx="1095">
                  <c:v>2.2267273431951065</c:v>
                </c:pt>
                <c:pt idx="1096">
                  <c:v>1.1764910019097832</c:v>
                </c:pt>
                <c:pt idx="1097">
                  <c:v>3.1658285658405214</c:v>
                </c:pt>
                <c:pt idx="1098">
                  <c:v>1.0410147556913449</c:v>
                </c:pt>
                <c:pt idx="1099">
                  <c:v>0.8210246838753803</c:v>
                </c:pt>
                <c:pt idx="1100">
                  <c:v>0.87488600158768048</c:v>
                </c:pt>
                <c:pt idx="1101">
                  <c:v>0.79969981173685678</c:v>
                </c:pt>
                <c:pt idx="1102">
                  <c:v>3.1210246838753801</c:v>
                </c:pt>
                <c:pt idx="1103">
                  <c:v>-0.603789126273796</c:v>
                </c:pt>
                <c:pt idx="1104">
                  <c:v>-0.10030018826314313</c:v>
                </c:pt>
                <c:pt idx="1105">
                  <c:v>0.17837493959833295</c:v>
                </c:pt>
                <c:pt idx="1106">
                  <c:v>0.20343700288194078</c:v>
                </c:pt>
                <c:pt idx="1107">
                  <c:v>0.31409943895120263</c:v>
                </c:pt>
                <c:pt idx="1108">
                  <c:v>0.2927745668126791</c:v>
                </c:pt>
                <c:pt idx="1109">
                  <c:v>1.403437002881941</c:v>
                </c:pt>
                <c:pt idx="1110">
                  <c:v>2.0140994389512028</c:v>
                </c:pt>
                <c:pt idx="1111">
                  <c:v>3.1247618750204653</c:v>
                </c:pt>
                <c:pt idx="1112">
                  <c:v>-1.4005444023776517</c:v>
                </c:pt>
                <c:pt idx="1113">
                  <c:v>-1.0732963592422284</c:v>
                </c:pt>
                <c:pt idx="1114">
                  <c:v>-0.81305893397174178</c:v>
                </c:pt>
                <c:pt idx="1115">
                  <c:v>-0.69173406183321795</c:v>
                </c:pt>
                <c:pt idx="1116">
                  <c:v>-0.68107162576395619</c:v>
                </c:pt>
                <c:pt idx="1117">
                  <c:v>0.4439904375196515</c:v>
                </c:pt>
                <c:pt idx="1118">
                  <c:v>-0.66667199854961012</c:v>
                </c:pt>
                <c:pt idx="1119">
                  <c:v>-0.57733443461887191</c:v>
                </c:pt>
                <c:pt idx="1120">
                  <c:v>1.2869410660282581</c:v>
                </c:pt>
                <c:pt idx="1121">
                  <c:v>0.20256327884705572</c:v>
                </c:pt>
                <c:pt idx="1122">
                  <c:v>2.6828214601655223</c:v>
                </c:pt>
                <c:pt idx="1123">
                  <c:v>3.6434524743391039E-2</c:v>
                </c:pt>
                <c:pt idx="1124">
                  <c:v>-0.49555278346439446</c:v>
                </c:pt>
                <c:pt idx="1125">
                  <c:v>-0.23234012756805678</c:v>
                </c:pt>
                <c:pt idx="1126">
                  <c:v>5.699743636268173E-2</c:v>
                </c:pt>
                <c:pt idx="1127">
                  <c:v>1.3171925887483615E-2</c:v>
                </c:pt>
                <c:pt idx="1128">
                  <c:v>1.3131719258874839</c:v>
                </c:pt>
                <c:pt idx="1129">
                  <c:v>-0.29749051018177819</c:v>
                </c:pt>
                <c:pt idx="1130">
                  <c:v>-0.45827707281825569</c:v>
                </c:pt>
                <c:pt idx="1131">
                  <c:v>-0.37960194495677957</c:v>
                </c:pt>
                <c:pt idx="1132">
                  <c:v>-0.1401402544588255</c:v>
                </c:pt>
                <c:pt idx="1133">
                  <c:v>-0.12947781838956374</c:v>
                </c:pt>
                <c:pt idx="1134">
                  <c:v>-0.24014025445882559</c:v>
                </c:pt>
                <c:pt idx="1135">
                  <c:v>-0.21881538232030207</c:v>
                </c:pt>
                <c:pt idx="1136">
                  <c:v>1.0404766391399578</c:v>
                </c:pt>
                <c:pt idx="1137">
                  <c:v>-0.42753605265225669</c:v>
                </c:pt>
                <c:pt idx="1138">
                  <c:v>3.6330022568497897</c:v>
                </c:pt>
                <c:pt idx="1139">
                  <c:v>0.94366469291905131</c:v>
                </c:pt>
                <c:pt idx="1140">
                  <c:v>0.29378881948626701</c:v>
                </c:pt>
                <c:pt idx="1141">
                  <c:v>0.10445125555552881</c:v>
                </c:pt>
                <c:pt idx="1142">
                  <c:v>-0.60621118051373313</c:v>
                </c:pt>
                <c:pt idx="1143">
                  <c:v>-0.32753605265225683</c:v>
                </c:pt>
                <c:pt idx="1144">
                  <c:v>1.7511390752092193</c:v>
                </c:pt>
                <c:pt idx="1145">
                  <c:v>2.598849964483918E-2</c:v>
                </c:pt>
                <c:pt idx="1146">
                  <c:v>1.125988499644839</c:v>
                </c:pt>
                <c:pt idx="1147">
                  <c:v>4.5605748866541074</c:v>
                </c:pt>
                <c:pt idx="1148">
                  <c:v>2.485038730123712E-2</c:v>
                </c:pt>
                <c:pt idx="1149">
                  <c:v>2.0947400349873213</c:v>
                </c:pt>
                <c:pt idx="1150">
                  <c:v>0.74608674715898848</c:v>
                </c:pt>
                <c:pt idx="1151">
                  <c:v>-0.85391325284101183</c:v>
                </c:pt>
                <c:pt idx="1152">
                  <c:v>-0.45391325284101169</c:v>
                </c:pt>
                <c:pt idx="1153">
                  <c:v>-6.4575688910273543E-2</c:v>
                </c:pt>
                <c:pt idx="1154">
                  <c:v>0.63542431108972619</c:v>
                </c:pt>
                <c:pt idx="1155">
                  <c:v>-7.5238124979535304E-2</c:v>
                </c:pt>
                <c:pt idx="1156">
                  <c:v>-7.5238124979535304E-2</c:v>
                </c:pt>
                <c:pt idx="1157">
                  <c:v>-7.5238124979535304E-2</c:v>
                </c:pt>
                <c:pt idx="1158">
                  <c:v>-0.17523812497953539</c:v>
                </c:pt>
                <c:pt idx="1159">
                  <c:v>2.4761875020464785E-2</c:v>
                </c:pt>
                <c:pt idx="1160">
                  <c:v>1.578130725483825</c:v>
                </c:pt>
                <c:pt idx="1161">
                  <c:v>0.5295659499362646</c:v>
                </c:pt>
                <c:pt idx="1162">
                  <c:v>1.2615532581440498</c:v>
                </c:pt>
                <c:pt idx="1163">
                  <c:v>1.6615532581440497</c:v>
                </c:pt>
                <c:pt idx="1164">
                  <c:v>-0.61712186971742655</c:v>
                </c:pt>
                <c:pt idx="1165">
                  <c:v>-0.31712186971742673</c:v>
                </c:pt>
                <c:pt idx="1166">
                  <c:v>0.19354056635183525</c:v>
                </c:pt>
                <c:pt idx="1167">
                  <c:v>-0.21712186971742664</c:v>
                </c:pt>
                <c:pt idx="1168">
                  <c:v>-0.62778430578668831</c:v>
                </c:pt>
                <c:pt idx="1169">
                  <c:v>2.5722156942133116</c:v>
                </c:pt>
                <c:pt idx="1170">
                  <c:v>0.79850034310137086</c:v>
                </c:pt>
                <c:pt idx="1171">
                  <c:v>-0.64227244528180694</c:v>
                </c:pt>
                <c:pt idx="1172">
                  <c:v>1.9228779373319149</c:v>
                </c:pt>
                <c:pt idx="1173">
                  <c:v>0.58873649143603579</c:v>
                </c:pt>
                <c:pt idx="1174">
                  <c:v>1.1887364914360354</c:v>
                </c:pt>
                <c:pt idx="1175">
                  <c:v>-0.12192594463322637</c:v>
                </c:pt>
                <c:pt idx="1176">
                  <c:v>-0.88271250726970396</c:v>
                </c:pt>
                <c:pt idx="1177">
                  <c:v>-0.58271250726970392</c:v>
                </c:pt>
                <c:pt idx="1178">
                  <c:v>-0.43258838070248817</c:v>
                </c:pt>
                <c:pt idx="1179">
                  <c:v>-0.58271250726970392</c:v>
                </c:pt>
                <c:pt idx="1180">
                  <c:v>-0.69337494333896577</c:v>
                </c:pt>
                <c:pt idx="1181">
                  <c:v>-0.44325081677174993</c:v>
                </c:pt>
                <c:pt idx="1182">
                  <c:v>1.3674116192975119</c:v>
                </c:pt>
                <c:pt idx="1183">
                  <c:v>1.2674116192975118</c:v>
                </c:pt>
                <c:pt idx="1184">
                  <c:v>1.011803369161024E-2</c:v>
                </c:pt>
                <c:pt idx="1185">
                  <c:v>-1.2597716139944737</c:v>
                </c:pt>
                <c:pt idx="1186">
                  <c:v>-1.2340829218787062</c:v>
                </c:pt>
                <c:pt idx="1187">
                  <c:v>-1.2839587953114904</c:v>
                </c:pt>
                <c:pt idx="1188">
                  <c:v>-1.0732963592422284</c:v>
                </c:pt>
                <c:pt idx="1189">
                  <c:v>-1.0413090510344429</c:v>
                </c:pt>
                <c:pt idx="1190">
                  <c:v>-1.055708678248789</c:v>
                </c:pt>
                <c:pt idx="1191">
                  <c:v>-0.56637111431805076</c:v>
                </c:pt>
                <c:pt idx="1192">
                  <c:v>1.9336288856819492</c:v>
                </c:pt>
                <c:pt idx="1193">
                  <c:v>-0.15074890149925357</c:v>
                </c:pt>
                <c:pt idx="1194">
                  <c:v>7.0885215192156847E-2</c:v>
                </c:pt>
                <c:pt idx="1195">
                  <c:v>-0.39426516742156492</c:v>
                </c:pt>
                <c:pt idx="1196">
                  <c:v>0.9057348325784349</c:v>
                </c:pt>
                <c:pt idx="1197">
                  <c:v>1.5332921202667453</c:v>
                </c:pt>
                <c:pt idx="1198">
                  <c:v>-0.60084932562913407</c:v>
                </c:pt>
                <c:pt idx="1199">
                  <c:v>-0.66325623070372242</c:v>
                </c:pt>
                <c:pt idx="1200">
                  <c:v>-0.66325623070372242</c:v>
                </c:pt>
                <c:pt idx="1201">
                  <c:v>-0.50060107249470254</c:v>
                </c:pt>
                <c:pt idx="1202">
                  <c:v>-0.7006010724947026</c:v>
                </c:pt>
                <c:pt idx="1203">
                  <c:v>-0.60060107249470263</c:v>
                </c:pt>
                <c:pt idx="1204">
                  <c:v>-0.10060107249470263</c:v>
                </c:pt>
                <c:pt idx="1205">
                  <c:v>0.91006136357455913</c:v>
                </c:pt>
                <c:pt idx="1206">
                  <c:v>-0.58993863642544087</c:v>
                </c:pt>
                <c:pt idx="1207">
                  <c:v>1.7743368642216899</c:v>
                </c:pt>
                <c:pt idx="1208">
                  <c:v>-1.1957732951415676</c:v>
                </c:pt>
                <c:pt idx="1209">
                  <c:v>-0.9904767529768278</c:v>
                </c:pt>
                <c:pt idx="1210">
                  <c:v>1.3863144371960985</c:v>
                </c:pt>
                <c:pt idx="1211">
                  <c:v>0.21112824734527491</c:v>
                </c:pt>
                <c:pt idx="1212">
                  <c:v>3.2051247037939898</c:v>
                </c:pt>
                <c:pt idx="1213">
                  <c:v>1.3875126489051315E-3</c:v>
                </c:pt>
                <c:pt idx="1214">
                  <c:v>-0.71993735948961879</c:v>
                </c:pt>
                <c:pt idx="1215">
                  <c:v>-1.0305997955588806</c:v>
                </c:pt>
                <c:pt idx="1216">
                  <c:v>0.9937777986716636</c:v>
                </c:pt>
                <c:pt idx="1217">
                  <c:v>-0.89555976525907477</c:v>
                </c:pt>
                <c:pt idx="1218">
                  <c:v>-0.49182257411399077</c:v>
                </c:pt>
                <c:pt idx="1219">
                  <c:v>-0.98116013804472879</c:v>
                </c:pt>
                <c:pt idx="1220">
                  <c:v>-0.89369953000786029</c:v>
                </c:pt>
                <c:pt idx="1221">
                  <c:v>1.1063004699921399</c:v>
                </c:pt>
                <c:pt idx="1222">
                  <c:v>-0.19369953000786033</c:v>
                </c:pt>
                <c:pt idx="1223">
                  <c:v>0.5063004699921394</c:v>
                </c:pt>
                <c:pt idx="1224">
                  <c:v>-1.0024850101832525</c:v>
                </c:pt>
                <c:pt idx="1225">
                  <c:v>-1.0024850101832525</c:v>
                </c:pt>
                <c:pt idx="1226">
                  <c:v>-1.1238098823217761</c:v>
                </c:pt>
                <c:pt idx="1227">
                  <c:v>-0.92380988232177619</c:v>
                </c:pt>
                <c:pt idx="1228">
                  <c:v>-0.92380988232177619</c:v>
                </c:pt>
                <c:pt idx="1229">
                  <c:v>-0.6344723183910379</c:v>
                </c:pt>
                <c:pt idx="1230">
                  <c:v>0.9761901176782235</c:v>
                </c:pt>
                <c:pt idx="1231">
                  <c:v>1.8761901176782234</c:v>
                </c:pt>
                <c:pt idx="1232">
                  <c:v>-0.91314744625251421</c:v>
                </c:pt>
                <c:pt idx="1233">
                  <c:v>-1.3131474462525143</c:v>
                </c:pt>
                <c:pt idx="1234">
                  <c:v>-1.0918225741139906</c:v>
                </c:pt>
                <c:pt idx="1235">
                  <c:v>4.4402347409251419E-3</c:v>
                </c:pt>
                <c:pt idx="1236">
                  <c:v>-1.084897329189813</c:v>
                </c:pt>
                <c:pt idx="1237">
                  <c:v>-1.1811601380447287</c:v>
                </c:pt>
                <c:pt idx="1238">
                  <c:v>0.11510267081018677</c:v>
                </c:pt>
                <c:pt idx="1239">
                  <c:v>-0.48116013804472879</c:v>
                </c:pt>
                <c:pt idx="1240">
                  <c:v>1.0081774258860094</c:v>
                </c:pt>
                <c:pt idx="1241">
                  <c:v>8.3115362602401488E-2</c:v>
                </c:pt>
                <c:pt idx="1242">
                  <c:v>1.1081774258860091</c:v>
                </c:pt>
                <c:pt idx="1243">
                  <c:v>0.29751498981674751</c:v>
                </c:pt>
                <c:pt idx="1244">
                  <c:v>1.9617904904638781</c:v>
                </c:pt>
                <c:pt idx="1245">
                  <c:v>0.75112805439461594</c:v>
                </c:pt>
                <c:pt idx="1246">
                  <c:v>7.0847926211037082E-2</c:v>
                </c:pt>
                <c:pt idx="1247">
                  <c:v>-1.0683655111524857</c:v>
                </c:pt>
                <c:pt idx="1248">
                  <c:v>-1.0790279472217472</c:v>
                </c:pt>
                <c:pt idx="1249">
                  <c:v>-0.98969038329100933</c:v>
                </c:pt>
                <c:pt idx="1250">
                  <c:v>-0.61101525542953283</c:v>
                </c:pt>
                <c:pt idx="1251">
                  <c:v>-0.69312669020453399</c:v>
                </c:pt>
                <c:pt idx="1252">
                  <c:v>0.71753574586472757</c:v>
                </c:pt>
                <c:pt idx="1253">
                  <c:v>-0.85765044398609591</c:v>
                </c:pt>
                <c:pt idx="1254">
                  <c:v>0.16367442815242783</c:v>
                </c:pt>
                <c:pt idx="1255">
                  <c:v>1.9849993002909514</c:v>
                </c:pt>
                <c:pt idx="1256">
                  <c:v>-1.2150006997090488</c:v>
                </c:pt>
                <c:pt idx="1257">
                  <c:v>-1.0222505313021206</c:v>
                </c:pt>
                <c:pt idx="1258">
                  <c:v>-1.1115880952328587</c:v>
                </c:pt>
                <c:pt idx="1259">
                  <c:v>-0.98677428508368248</c:v>
                </c:pt>
                <c:pt idx="1260">
                  <c:v>0.11480876837330811</c:v>
                </c:pt>
                <c:pt idx="1261">
                  <c:v>-0.87611184901442063</c:v>
                </c:pt>
                <c:pt idx="1262">
                  <c:v>-1.0761118490144206</c:v>
                </c:pt>
                <c:pt idx="1263">
                  <c:v>-0.60622220132833649</c:v>
                </c:pt>
                <c:pt idx="1264">
                  <c:v>0.88311536260240153</c:v>
                </c:pt>
                <c:pt idx="1265">
                  <c:v>2.3740359799901301</c:v>
                </c:pt>
                <c:pt idx="1266">
                  <c:v>2.1633735439208683</c:v>
                </c:pt>
                <c:pt idx="1267">
                  <c:v>2.9276490445679988</c:v>
                </c:pt>
                <c:pt idx="1268">
                  <c:v>2.9383114806372603</c:v>
                </c:pt>
                <c:pt idx="1269">
                  <c:v>0.37403597999013005</c:v>
                </c:pt>
                <c:pt idx="1270">
                  <c:v>0.66337354392086856</c:v>
                </c:pt>
                <c:pt idx="1271">
                  <c:v>2.5088855973764081</c:v>
                </c:pt>
                <c:pt idx="1272">
                  <c:v>-1.1804519665543296</c:v>
                </c:pt>
                <c:pt idx="1273">
                  <c:v>-1.1015285855584218</c:v>
                </c:pt>
                <c:pt idx="1274">
                  <c:v>-1.2481637741149849</c:v>
                </c:pt>
                <c:pt idx="1275">
                  <c:v>-1.2375013380457229</c:v>
                </c:pt>
                <c:pt idx="1276">
                  <c:v>-0.9121910216276834</c:v>
                </c:pt>
                <c:pt idx="1277">
                  <c:v>-2.6838901976460994E-2</c:v>
                </c:pt>
                <c:pt idx="1278">
                  <c:v>0.2875607252378849</c:v>
                </c:pt>
                <c:pt idx="1279">
                  <c:v>3.0838235340928009</c:v>
                </c:pt>
                <c:pt idx="1280">
                  <c:v>-0.74631052065845038</c:v>
                </c:pt>
                <c:pt idx="1281">
                  <c:v>-1.3089656788674702</c:v>
                </c:pt>
                <c:pt idx="1282">
                  <c:v>-1.4572212098621438</c:v>
                </c:pt>
                <c:pt idx="1283">
                  <c:v>-1.4572212098621438</c:v>
                </c:pt>
                <c:pt idx="1284">
                  <c:v>0.66435191541081129</c:v>
                </c:pt>
                <c:pt idx="1285">
                  <c:v>-0.12498564851992677</c:v>
                </c:pt>
                <c:pt idx="1286">
                  <c:v>1.7856767875493351</c:v>
                </c:pt>
                <c:pt idx="1287">
                  <c:v>1.5606147242657271</c:v>
                </c:pt>
                <c:pt idx="1288">
                  <c:v>1.0392898521272034</c:v>
                </c:pt>
                <c:pt idx="1289">
                  <c:v>0.92862741605794197</c:v>
                </c:pt>
                <c:pt idx="1290">
                  <c:v>0.43261286033745749</c:v>
                </c:pt>
                <c:pt idx="1291">
                  <c:v>-1.1887120118010663</c:v>
                </c:pt>
                <c:pt idx="1292">
                  <c:v>-0.32069932000885193</c:v>
                </c:pt>
                <c:pt idx="1293">
                  <c:v>0.65797580785262455</c:v>
                </c:pt>
                <c:pt idx="1294">
                  <c:v>-0.25268662821663734</c:v>
                </c:pt>
                <c:pt idx="1295">
                  <c:v>-0.90815294625104004</c:v>
                </c:pt>
                <c:pt idx="1296">
                  <c:v>-1.881538232030211E-2</c:v>
                </c:pt>
                <c:pt idx="1297">
                  <c:v>-0.72947781838956383</c:v>
                </c:pt>
                <c:pt idx="1298">
                  <c:v>-0.46545057087686503</c:v>
                </c:pt>
                <c:pt idx="1299">
                  <c:v>-0.65478813480760301</c:v>
                </c:pt>
                <c:pt idx="1300">
                  <c:v>-0.26545057087686486</c:v>
                </c:pt>
                <c:pt idx="1301">
                  <c:v>-0.27611300694612684</c:v>
                </c:pt>
                <c:pt idx="1302">
                  <c:v>-0.16545057087686477</c:v>
                </c:pt>
                <c:pt idx="1303">
                  <c:v>1.1345494291231355</c:v>
                </c:pt>
                <c:pt idx="1304">
                  <c:v>-0.85096243138174632</c:v>
                </c:pt>
                <c:pt idx="1305">
                  <c:v>0.61516632272191818</c:v>
                </c:pt>
                <c:pt idx="1306">
                  <c:v>-0.98483367727808169</c:v>
                </c:pt>
                <c:pt idx="1307">
                  <c:v>-1.0741712412088198</c:v>
                </c:pt>
                <c:pt idx="1308">
                  <c:v>-0.96350880513955794</c:v>
                </c:pt>
                <c:pt idx="1309">
                  <c:v>2.8471536309297036</c:v>
                </c:pt>
                <c:pt idx="1310">
                  <c:v>-0.32778430578668827</c:v>
                </c:pt>
                <c:pt idx="1311">
                  <c:v>-0.22528908138198656</c:v>
                </c:pt>
                <c:pt idx="1312">
                  <c:v>-0.23595151745124832</c:v>
                </c:pt>
                <c:pt idx="1313">
                  <c:v>4.4145203127538268</c:v>
                </c:pt>
                <c:pt idx="1314">
                  <c:v>1.1145203127538272</c:v>
                </c:pt>
                <c:pt idx="1315">
                  <c:v>0.96900825929828738</c:v>
                </c:pt>
                <c:pt idx="1316">
                  <c:v>6.7411619297512049E-2</c:v>
                </c:pt>
                <c:pt idx="1317">
                  <c:v>1.3671633661630804</c:v>
                </c:pt>
                <c:pt idx="1318">
                  <c:v>2.0129835493587489E-3</c:v>
                </c:pt>
                <c:pt idx="1319">
                  <c:v>-1.2355801113760534</c:v>
                </c:pt>
                <c:pt idx="1320">
                  <c:v>-1.2979870164506413</c:v>
                </c:pt>
                <c:pt idx="1321">
                  <c:v>-0.96039392152522951</c:v>
                </c:pt>
                <c:pt idx="1322">
                  <c:v>-0.5603939215252296</c:v>
                </c:pt>
                <c:pt idx="1323">
                  <c:v>-0.49773876331620981</c:v>
                </c:pt>
                <c:pt idx="1324">
                  <c:v>-0.29773876331620985</c:v>
                </c:pt>
                <c:pt idx="1325">
                  <c:v>-0.22280082659981759</c:v>
                </c:pt>
                <c:pt idx="1326">
                  <c:v>1.3022612366837902</c:v>
                </c:pt>
                <c:pt idx="1327">
                  <c:v>0.60918648160796773</c:v>
                </c:pt>
                <c:pt idx="1328">
                  <c:v>1.3935405663518354</c:v>
                </c:pt>
                <c:pt idx="1329">
                  <c:v>0.45869094896555707</c:v>
                </c:pt>
                <c:pt idx="1330">
                  <c:v>-0.45197148710370483</c:v>
                </c:pt>
                <c:pt idx="1331">
                  <c:v>0.78001582110408041</c:v>
                </c:pt>
                <c:pt idx="1332">
                  <c:v>-1.1023964979024798</c:v>
                </c:pt>
                <c:pt idx="1333">
                  <c:v>-0.96642374541517861</c:v>
                </c:pt>
                <c:pt idx="1334">
                  <c:v>-0.96642374541517861</c:v>
                </c:pt>
                <c:pt idx="1335">
                  <c:v>-0.12721030805165601</c:v>
                </c:pt>
                <c:pt idx="1336">
                  <c:v>1.801588946377036</c:v>
                </c:pt>
                <c:pt idx="1337">
                  <c:v>2.7802640742385121</c:v>
                </c:pt>
                <c:pt idx="1338">
                  <c:v>-0.13422406525660646</c:v>
                </c:pt>
                <c:pt idx="1339">
                  <c:v>-0.14488650132586822</c:v>
                </c:pt>
                <c:pt idx="1340">
                  <c:v>-0.14488650132586822</c:v>
                </c:pt>
                <c:pt idx="1341">
                  <c:v>1.4103096167089906</c:v>
                </c:pt>
                <c:pt idx="1342">
                  <c:v>0.28898474457046719</c:v>
                </c:pt>
                <c:pt idx="1343">
                  <c:v>-0.94300256363731838</c:v>
                </c:pt>
                <c:pt idx="1344">
                  <c:v>-1.2188153823203018</c:v>
                </c:pt>
                <c:pt idx="1345">
                  <c:v>-0.36432743577584215</c:v>
                </c:pt>
                <c:pt idx="1346">
                  <c:v>-0.27498987184510404</c:v>
                </c:pt>
                <c:pt idx="1347">
                  <c:v>-0.17498987184510395</c:v>
                </c:pt>
                <c:pt idx="1348">
                  <c:v>-0.27498987184510404</c:v>
                </c:pt>
                <c:pt idx="1349">
                  <c:v>1.3996998117368569</c:v>
                </c:pt>
                <c:pt idx="1350">
                  <c:v>1.6855484376569421</c:v>
                </c:pt>
                <c:pt idx="1351">
                  <c:v>3.0918470537489604</c:v>
                </c:pt>
                <c:pt idx="1352">
                  <c:v>-0.71180162511535161</c:v>
                </c:pt>
                <c:pt idx="1353">
                  <c:v>-1.0350104349424252</c:v>
                </c:pt>
                <c:pt idx="1354">
                  <c:v>-1.0030231267346397</c:v>
                </c:pt>
                <c:pt idx="1355">
                  <c:v>-1.0315741280289004</c:v>
                </c:pt>
                <c:pt idx="1356">
                  <c:v>0.85490112672334528</c:v>
                </c:pt>
                <c:pt idx="1357">
                  <c:v>-1.0237740011381313</c:v>
                </c:pt>
                <c:pt idx="1358">
                  <c:v>-0.7237740011381314</c:v>
                </c:pt>
                <c:pt idx="1359">
                  <c:v>-0.35576130934591688</c:v>
                </c:pt>
                <c:pt idx="1360">
                  <c:v>1.4727896919483443</c:v>
                </c:pt>
                <c:pt idx="1361">
                  <c:v>-2.2250531302120624E-2</c:v>
                </c:pt>
                <c:pt idx="1362">
                  <c:v>-0.67368575575456036</c:v>
                </c:pt>
                <c:pt idx="1363">
                  <c:v>0.30283523441882254</c:v>
                </c:pt>
                <c:pt idx="1364">
                  <c:v>2.9316344888475148</c:v>
                </c:pt>
                <c:pt idx="1365">
                  <c:v>1.420972052778253</c:v>
                </c:pt>
                <c:pt idx="1366">
                  <c:v>1.6889847445704673</c:v>
                </c:pt>
                <c:pt idx="1367">
                  <c:v>-1.0216776914987948</c:v>
                </c:pt>
                <c:pt idx="1368">
                  <c:v>-0.85047694592748679</c:v>
                </c:pt>
                <c:pt idx="1369">
                  <c:v>-0.74698800791683417</c:v>
                </c:pt>
                <c:pt idx="1370">
                  <c:v>-0.57180181806601049</c:v>
                </c:pt>
                <c:pt idx="1371">
                  <c:v>-0.4718018180660104</c:v>
                </c:pt>
                <c:pt idx="1372">
                  <c:v>-0.59312669020453401</c:v>
                </c:pt>
                <c:pt idx="1373">
                  <c:v>-0.49312669020453392</c:v>
                </c:pt>
                <c:pt idx="1374">
                  <c:v>1.3356725642241578</c:v>
                </c:pt>
                <c:pt idx="1375">
                  <c:v>-0.63234012756805658</c:v>
                </c:pt>
                <c:pt idx="1376">
                  <c:v>0.63378862653560786</c:v>
                </c:pt>
                <c:pt idx="1377">
                  <c:v>0.10445125555552859</c:v>
                </c:pt>
                <c:pt idx="1378">
                  <c:v>-1.0635614362366859</c:v>
                </c:pt>
                <c:pt idx="1379">
                  <c:v>-1.071035818526854</c:v>
                </c:pt>
                <c:pt idx="1380">
                  <c:v>-1.1035722641006305</c:v>
                </c:pt>
                <c:pt idx="1381">
                  <c:v>-0.99639876604202116</c:v>
                </c:pt>
                <c:pt idx="1382">
                  <c:v>-0.36092251982358281</c:v>
                </c:pt>
                <c:pt idx="1383">
                  <c:v>0.11775260803789322</c:v>
                </c:pt>
                <c:pt idx="1384">
                  <c:v>1.2857652998301075</c:v>
                </c:pt>
                <c:pt idx="1385">
                  <c:v>-0.18489732918981305</c:v>
                </c:pt>
                <c:pt idx="1386">
                  <c:v>-9.5559765259074725E-2</c:v>
                </c:pt>
                <c:pt idx="1387">
                  <c:v>0.19377779867166334</c:v>
                </c:pt>
                <c:pt idx="1388">
                  <c:v>2.2831153626024014</c:v>
                </c:pt>
                <c:pt idx="1389">
                  <c:v>0.19377779867166334</c:v>
                </c:pt>
                <c:pt idx="1390">
                  <c:v>2.2276490445679986</c:v>
                </c:pt>
                <c:pt idx="1391">
                  <c:v>-1.1936758275705248</c:v>
                </c:pt>
                <c:pt idx="1392">
                  <c:v>-1.1936758275705248</c:v>
                </c:pt>
                <c:pt idx="1393">
                  <c:v>-1.2150006997090488</c:v>
                </c:pt>
                <c:pt idx="1394">
                  <c:v>-0.91500069970904874</c:v>
                </c:pt>
                <c:pt idx="1395">
                  <c:v>-0.87927620035617893</c:v>
                </c:pt>
                <c:pt idx="1396">
                  <c:v>-0.87927620035617893</c:v>
                </c:pt>
                <c:pt idx="1397">
                  <c:v>-0.75795132821765532</c:v>
                </c:pt>
                <c:pt idx="1398">
                  <c:v>2.3007183857118489</c:v>
                </c:pt>
                <c:pt idx="1399">
                  <c:v>-0.18861917821888974</c:v>
                </c:pt>
                <c:pt idx="1400">
                  <c:v>1.4081774258860089</c:v>
                </c:pt>
                <c:pt idx="1401">
                  <c:v>3.6081774258860091</c:v>
                </c:pt>
                <c:pt idx="1402">
                  <c:v>-0.80463914787134616</c:v>
                </c:pt>
                <c:pt idx="1403">
                  <c:v>-0.76882613623770379</c:v>
                </c:pt>
                <c:pt idx="1404">
                  <c:v>-0.8694721462057946</c:v>
                </c:pt>
                <c:pt idx="1405">
                  <c:v>-0.96947214620579458</c:v>
                </c:pt>
                <c:pt idx="1406">
                  <c:v>-0.83187905128038286</c:v>
                </c:pt>
                <c:pt idx="1407">
                  <c:v>-1.0246682642406535</c:v>
                </c:pt>
                <c:pt idx="1408">
                  <c:v>2.152386521182712</c:v>
                </c:pt>
                <c:pt idx="1409">
                  <c:v>0.18997961610812397</c:v>
                </c:pt>
                <c:pt idx="1410">
                  <c:v>-0.59748935225007216</c:v>
                </c:pt>
                <c:pt idx="1411">
                  <c:v>-0.3974893522500722</c:v>
                </c:pt>
                <c:pt idx="1412">
                  <c:v>0.38118577561140432</c:v>
                </c:pt>
                <c:pt idx="1413">
                  <c:v>0.22975055115896459</c:v>
                </c:pt>
                <c:pt idx="1414">
                  <c:v>1.1598692637942081</c:v>
                </c:pt>
                <c:pt idx="1415">
                  <c:v>5.1075423297488376E-2</c:v>
                </c:pt>
                <c:pt idx="1416">
                  <c:v>-0.43290460705005507</c:v>
                </c:pt>
                <c:pt idx="1417">
                  <c:v>1.356432956880683</c:v>
                </c:pt>
                <c:pt idx="1418">
                  <c:v>-0.71688463739759856</c:v>
                </c:pt>
                <c:pt idx="1419">
                  <c:v>-1.1523608836160366</c:v>
                </c:pt>
                <c:pt idx="1420">
                  <c:v>-1.1235616291873447</c:v>
                </c:pt>
                <c:pt idx="1421">
                  <c:v>-1.1342240652566065</c:v>
                </c:pt>
                <c:pt idx="1422">
                  <c:v>-0.84488650132586818</c:v>
                </c:pt>
                <c:pt idx="1423">
                  <c:v>0.25511349867413169</c:v>
                </c:pt>
                <c:pt idx="1424">
                  <c:v>-1.047003350032842</c:v>
                </c:pt>
                <c:pt idx="1425">
                  <c:v>1.3919008427777939</c:v>
                </c:pt>
                <c:pt idx="1426">
                  <c:v>3.0025632788470551</c:v>
                </c:pt>
                <c:pt idx="1427">
                  <c:v>1.991900842777794</c:v>
                </c:pt>
                <c:pt idx="1428">
                  <c:v>-1.1218527744684614</c:v>
                </c:pt>
                <c:pt idx="1429">
                  <c:v>-1.2312926249332721</c:v>
                </c:pt>
                <c:pt idx="1430">
                  <c:v>-1.3238098823217763</c:v>
                </c:pt>
                <c:pt idx="1431">
                  <c:v>-1.148871945605384</c:v>
                </c:pt>
                <c:pt idx="1432">
                  <c:v>0.94046561832535436</c:v>
                </c:pt>
                <c:pt idx="1433">
                  <c:v>0.32980318225609251</c:v>
                </c:pt>
                <c:pt idx="1434">
                  <c:v>-0.17019681774390749</c:v>
                </c:pt>
                <c:pt idx="1435">
                  <c:v>0.74420280947043826</c:v>
                </c:pt>
                <c:pt idx="1436">
                  <c:v>-0.2664596265988235</c:v>
                </c:pt>
                <c:pt idx="1437">
                  <c:v>-0.10035281936027118</c:v>
                </c:pt>
                <c:pt idx="1438">
                  <c:v>9.9398927505297552E-2</c:v>
                </c:pt>
                <c:pt idx="1439">
                  <c:v>-1.2112635085639645</c:v>
                </c:pt>
                <c:pt idx="1440">
                  <c:v>-0.72192594463322635</c:v>
                </c:pt>
                <c:pt idx="1441">
                  <c:v>-0.73258838070248811</c:v>
                </c:pt>
                <c:pt idx="1442">
                  <c:v>-0.53258838070248804</c:v>
                </c:pt>
                <c:pt idx="1443">
                  <c:v>-0.25391325284101196</c:v>
                </c:pt>
                <c:pt idx="1444">
                  <c:v>-0.55391325284101178</c:v>
                </c:pt>
                <c:pt idx="1445">
                  <c:v>-0.26457568891027372</c:v>
                </c:pt>
                <c:pt idx="1446">
                  <c:v>-0.72064668891172423</c:v>
                </c:pt>
                <c:pt idx="1447">
                  <c:v>-0.39932181677320022</c:v>
                </c:pt>
                <c:pt idx="1448">
                  <c:v>0.1220030553653233</c:v>
                </c:pt>
                <c:pt idx="1449">
                  <c:v>-0.81250979660575084</c:v>
                </c:pt>
                <c:pt idx="1450">
                  <c:v>1.0549537578204724</c:v>
                </c:pt>
                <c:pt idx="1451">
                  <c:v>0.8656161938897351</c:v>
                </c:pt>
                <c:pt idx="1452">
                  <c:v>-1.0485351801901799</c:v>
                </c:pt>
                <c:pt idx="1453">
                  <c:v>-0.8770861814844404</c:v>
                </c:pt>
                <c:pt idx="1454">
                  <c:v>-0.67708618148444044</c:v>
                </c:pt>
                <c:pt idx="1455">
                  <c:v>-0.21305893397174169</c:v>
                </c:pt>
                <c:pt idx="1456">
                  <c:v>1.2762786299589963</c:v>
                </c:pt>
                <c:pt idx="1457">
                  <c:v>1.6063004699921399</c:v>
                </c:pt>
                <c:pt idx="1458">
                  <c:v>-0.30523684804371332</c:v>
                </c:pt>
                <c:pt idx="1459">
                  <c:v>-0.10523684804371314</c:v>
                </c:pt>
                <c:pt idx="1460">
                  <c:v>9.1627791706325734E-3</c:v>
                </c:pt>
                <c:pt idx="1461">
                  <c:v>2.6683899907874551</c:v>
                </c:pt>
                <c:pt idx="1462">
                  <c:v>0.15772755471819311</c:v>
                </c:pt>
                <c:pt idx="1463">
                  <c:v>-1.176413891177686</c:v>
                </c:pt>
                <c:pt idx="1464">
                  <c:v>-1.2870763272469481</c:v>
                </c:pt>
                <c:pt idx="1465">
                  <c:v>-0.78707632724694798</c:v>
                </c:pt>
                <c:pt idx="1466">
                  <c:v>-0.69773876331620976</c:v>
                </c:pt>
                <c:pt idx="1467">
                  <c:v>-0.49773876331620981</c:v>
                </c:pt>
                <c:pt idx="1468">
                  <c:v>-0.39773876331620994</c:v>
                </c:pt>
                <c:pt idx="1469">
                  <c:v>1.3022612366837902</c:v>
                </c:pt>
                <c:pt idx="1470">
                  <c:v>0.60226123668379006</c:v>
                </c:pt>
                <c:pt idx="1471">
                  <c:v>0.90226123668378988</c:v>
                </c:pt>
                <c:pt idx="1472">
                  <c:v>-0.78325062382109123</c:v>
                </c:pt>
                <c:pt idx="1473">
                  <c:v>0.39256219486189248</c:v>
                </c:pt>
                <c:pt idx="1474">
                  <c:v>2.0925621948618924</c:v>
                </c:pt>
                <c:pt idx="1475">
                  <c:v>6.1373660768270328</c:v>
                </c:pt>
                <c:pt idx="1476">
                  <c:v>1.348028512896295</c:v>
                </c:pt>
                <c:pt idx="1477">
                  <c:v>0.44802851289629508</c:v>
                </c:pt>
                <c:pt idx="1478">
                  <c:v>0.64802851289629526</c:v>
                </c:pt>
                <c:pt idx="1479">
                  <c:v>-0.15197148710370501</c:v>
                </c:pt>
                <c:pt idx="1480">
                  <c:v>-5.1971487103704916E-2</c:v>
                </c:pt>
                <c:pt idx="1481">
                  <c:v>-2.5686838215645658E-2</c:v>
                </c:pt>
                <c:pt idx="1482">
                  <c:v>-0.12568683821564575</c:v>
                </c:pt>
                <c:pt idx="1483">
                  <c:v>0.23736607682703337</c:v>
                </c:pt>
                <c:pt idx="1484">
                  <c:v>2.6703640757771652E-2</c:v>
                </c:pt>
                <c:pt idx="1485">
                  <c:v>1.1624518425479766</c:v>
                </c:pt>
                <c:pt idx="1486">
                  <c:v>-0.11126350856396439</c:v>
                </c:pt>
                <c:pt idx="1487">
                  <c:v>-1.2112635085639645</c:v>
                </c:pt>
                <c:pt idx="1488">
                  <c:v>-1.2112635085639645</c:v>
                </c:pt>
                <c:pt idx="1489">
                  <c:v>-0.62192594463322637</c:v>
                </c:pt>
                <c:pt idx="1490">
                  <c:v>-0.72192594463322635</c:v>
                </c:pt>
                <c:pt idx="1491">
                  <c:v>-0.62192594463322637</c:v>
                </c:pt>
                <c:pt idx="1492">
                  <c:v>-0.69337494333896577</c:v>
                </c:pt>
                <c:pt idx="1493">
                  <c:v>-0.70590597498076968</c:v>
                </c:pt>
                <c:pt idx="1494">
                  <c:v>0.70662505666103415</c:v>
                </c:pt>
                <c:pt idx="1495">
                  <c:v>-6.9187762021949428E-2</c:v>
                </c:pt>
                <c:pt idx="1496">
                  <c:v>2.1759765877957307</c:v>
                </c:pt>
                <c:pt idx="1497">
                  <c:v>-0.54661395352051012</c:v>
                </c:pt>
                <c:pt idx="1498">
                  <c:v>-0.97354461237666001</c:v>
                </c:pt>
                <c:pt idx="1499">
                  <c:v>1.4640484825487514</c:v>
                </c:pt>
                <c:pt idx="1500">
                  <c:v>2.8101871648364516</c:v>
                </c:pt>
                <c:pt idx="1501">
                  <c:v>0.98537335468727538</c:v>
                </c:pt>
                <c:pt idx="1502">
                  <c:v>2.285373354687275</c:v>
                </c:pt>
                <c:pt idx="1503">
                  <c:v>2.5480285128962947</c:v>
                </c:pt>
                <c:pt idx="1504">
                  <c:v>1.697904386329079</c:v>
                </c:pt>
                <c:pt idx="1505">
                  <c:v>0.54802851289629517</c:v>
                </c:pt>
                <c:pt idx="1506">
                  <c:v>4.4202809470438309E-2</c:v>
                </c:pt>
                <c:pt idx="1507">
                  <c:v>0.44420280947043844</c:v>
                </c:pt>
                <c:pt idx="1508">
                  <c:v>2.2122155012626528</c:v>
                </c:pt>
                <c:pt idx="1509">
                  <c:v>0.50155306519339082</c:v>
                </c:pt>
                <c:pt idx="1510">
                  <c:v>0.49159880061452865</c:v>
                </c:pt>
                <c:pt idx="1511">
                  <c:v>-0.80840119938547161</c:v>
                </c:pt>
                <c:pt idx="1512">
                  <c:v>-1.1084011993854714</c:v>
                </c:pt>
                <c:pt idx="1513">
                  <c:v>-0.90840119938547148</c:v>
                </c:pt>
                <c:pt idx="1514">
                  <c:v>0.99159880061452865</c:v>
                </c:pt>
                <c:pt idx="1515">
                  <c:v>-0.50840119938547157</c:v>
                </c:pt>
                <c:pt idx="1516">
                  <c:v>-0.20840119938547153</c:v>
                </c:pt>
                <c:pt idx="1517">
                  <c:v>-0.20840119938547153</c:v>
                </c:pt>
                <c:pt idx="1518">
                  <c:v>1.1022612366837901</c:v>
                </c:pt>
                <c:pt idx="1519">
                  <c:v>2.7022612366837908</c:v>
                </c:pt>
                <c:pt idx="1520">
                  <c:v>-1.0939130598903528</c:v>
                </c:pt>
                <c:pt idx="1521">
                  <c:v>-1.3946212313807522</c:v>
                </c:pt>
                <c:pt idx="1522">
                  <c:v>-1.2466139535205101</c:v>
                </c:pt>
                <c:pt idx="1523">
                  <c:v>-1.2359515174512481</c:v>
                </c:pt>
                <c:pt idx="1524">
                  <c:v>-0.84661395352051017</c:v>
                </c:pt>
                <c:pt idx="1525">
                  <c:v>-0.83595151745124818</c:v>
                </c:pt>
                <c:pt idx="1526">
                  <c:v>-0.52528908138198638</c:v>
                </c:pt>
                <c:pt idx="1527">
                  <c:v>1.3267036407577715</c:v>
                </c:pt>
                <c:pt idx="1528">
                  <c:v>1.2267036407577714</c:v>
                </c:pt>
                <c:pt idx="1529">
                  <c:v>1.2903331314368109</c:v>
                </c:pt>
                <c:pt idx="1530">
                  <c:v>0.55298828964583091</c:v>
                </c:pt>
                <c:pt idx="1531">
                  <c:v>0.49033313143681112</c:v>
                </c:pt>
                <c:pt idx="1532">
                  <c:v>0.45298828964583082</c:v>
                </c:pt>
                <c:pt idx="1533">
                  <c:v>2.6122155012626531</c:v>
                </c:pt>
                <c:pt idx="1534">
                  <c:v>0.57807405536677381</c:v>
                </c:pt>
                <c:pt idx="1535">
                  <c:v>-0.8582770728182556</c:v>
                </c:pt>
                <c:pt idx="1536">
                  <c:v>-1.2689395088875175</c:v>
                </c:pt>
                <c:pt idx="1537">
                  <c:v>-0.83346326266907944</c:v>
                </c:pt>
                <c:pt idx="1538">
                  <c:v>-0.5334632626690794</c:v>
                </c:pt>
                <c:pt idx="1539">
                  <c:v>0.46653673733092083</c:v>
                </c:pt>
                <c:pt idx="1540">
                  <c:v>-8.1529462510399053E-3</c:v>
                </c:pt>
                <c:pt idx="1541">
                  <c:v>0.24172292718174426</c:v>
                </c:pt>
                <c:pt idx="1542">
                  <c:v>1.5665367373309205</c:v>
                </c:pt>
                <c:pt idx="1543">
                  <c:v>1.8897302050419864</c:v>
                </c:pt>
                <c:pt idx="1544">
                  <c:v>-1.1651054451403335</c:v>
                </c:pt>
                <c:pt idx="1545">
                  <c:v>-1.2403153374284921</c:v>
                </c:pt>
                <c:pt idx="1546">
                  <c:v>-1.2663711143180507</c:v>
                </c:pt>
                <c:pt idx="1547">
                  <c:v>-1.0805224883979654</c:v>
                </c:pt>
                <c:pt idx="1548">
                  <c:v>0.73013994767129664</c:v>
                </c:pt>
                <c:pt idx="1549">
                  <c:v>0.54080238374055845</c:v>
                </c:pt>
                <c:pt idx="1550">
                  <c:v>-0.7450462421795272</c:v>
                </c:pt>
                <c:pt idx="1551">
                  <c:v>1.0442913217512111</c:v>
                </c:pt>
                <c:pt idx="1552">
                  <c:v>1.3821936612295096</c:v>
                </c:pt>
                <c:pt idx="1553">
                  <c:v>1.0467174150110716</c:v>
                </c:pt>
                <c:pt idx="1554">
                  <c:v>1.3623396278298687</c:v>
                </c:pt>
                <c:pt idx="1555">
                  <c:v>1.4755166694397635</c:v>
                </c:pt>
                <c:pt idx="1556">
                  <c:v>0.33954391695246233</c:v>
                </c:pt>
                <c:pt idx="1557">
                  <c:v>-0.36045608304753785</c:v>
                </c:pt>
                <c:pt idx="1558">
                  <c:v>0.40155306519339118</c:v>
                </c:pt>
                <c:pt idx="1559">
                  <c:v>-1.1197718069451328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31680"/>
        <c:axId val="211031104"/>
      </c:scatterChart>
      <c:valAx>
        <c:axId val="211031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031104"/>
        <c:crosses val="autoZero"/>
        <c:crossBetween val="midCat"/>
      </c:valAx>
      <c:valAx>
        <c:axId val="2110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031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11" Type="http://schemas.openxmlformats.org/officeDocument/2006/relationships/chart" Target="../charts/chart9.xml"/><Relationship Id="rId5" Type="http://schemas.openxmlformats.org/officeDocument/2006/relationships/image" Target="../media/image2.png"/><Relationship Id="rId10" Type="http://schemas.openxmlformats.org/officeDocument/2006/relationships/chart" Target="../charts/chart8.xml"/><Relationship Id="rId4" Type="http://schemas.openxmlformats.org/officeDocument/2006/relationships/image" Target="../media/image1.png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364190</xdr:colOff>
      <xdr:row>120</xdr:row>
      <xdr:rowOff>29136</xdr:rowOff>
    </xdr:from>
    <xdr:to>
      <xdr:col>22</xdr:col>
      <xdr:colOff>1295400</xdr:colOff>
      <xdr:row>134</xdr:row>
      <xdr:rowOff>105336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324131</xdr:colOff>
      <xdr:row>25</xdr:row>
      <xdr:rowOff>35297</xdr:rowOff>
    </xdr:from>
    <xdr:to>
      <xdr:col>40</xdr:col>
      <xdr:colOff>419941</xdr:colOff>
      <xdr:row>39</xdr:row>
      <xdr:rowOff>100292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509867</xdr:colOff>
      <xdr:row>46</xdr:row>
      <xdr:rowOff>62753</xdr:rowOff>
    </xdr:from>
    <xdr:to>
      <xdr:col>40</xdr:col>
      <xdr:colOff>532279</xdr:colOff>
      <xdr:row>60</xdr:row>
      <xdr:rowOff>127747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37</xdr:col>
      <xdr:colOff>134471</xdr:colOff>
      <xdr:row>118</xdr:row>
      <xdr:rowOff>67235</xdr:rowOff>
    </xdr:from>
    <xdr:to>
      <xdr:col>39</xdr:col>
      <xdr:colOff>191060</xdr:colOff>
      <xdr:row>122</xdr:row>
      <xdr:rowOff>156488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56147" y="22714323"/>
          <a:ext cx="1266825" cy="85125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37</xdr:col>
      <xdr:colOff>246530</xdr:colOff>
      <xdr:row>123</xdr:row>
      <xdr:rowOff>156883</xdr:rowOff>
    </xdr:from>
    <xdr:to>
      <xdr:col>39</xdr:col>
      <xdr:colOff>1817247</xdr:colOff>
      <xdr:row>128</xdr:row>
      <xdr:rowOff>147240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968206" y="23756471"/>
          <a:ext cx="2780953" cy="942857"/>
        </a:xfrm>
        <a:prstGeom prst="rect">
          <a:avLst/>
        </a:prstGeom>
      </xdr:spPr>
    </xdr:pic>
    <xdr:clientData/>
  </xdr:twoCellAnchor>
  <xdr:twoCellAnchor>
    <xdr:from>
      <xdr:col>39</xdr:col>
      <xdr:colOff>914400</xdr:colOff>
      <xdr:row>48</xdr:row>
      <xdr:rowOff>165589</xdr:rowOff>
    </xdr:from>
    <xdr:to>
      <xdr:col>39</xdr:col>
      <xdr:colOff>914400</xdr:colOff>
      <xdr:row>59</xdr:row>
      <xdr:rowOff>55685</xdr:rowOff>
    </xdr:to>
    <xdr:cxnSp macro="">
      <xdr:nvCxnSpPr>
        <xdr:cNvPr id="12" name="Straight Connector 11"/>
        <xdr:cNvCxnSpPr/>
      </xdr:nvCxnSpPr>
      <xdr:spPr>
        <a:xfrm flipV="1">
          <a:off x="38852475" y="9376264"/>
          <a:ext cx="0" cy="1995121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1087316</xdr:colOff>
      <xdr:row>55</xdr:row>
      <xdr:rowOff>57883</xdr:rowOff>
    </xdr:from>
    <xdr:to>
      <xdr:col>40</xdr:col>
      <xdr:colOff>370743</xdr:colOff>
      <xdr:row>58</xdr:row>
      <xdr:rowOff>50556</xdr:rowOff>
    </xdr:to>
    <xdr:sp macro="" textlink="">
      <xdr:nvSpPr>
        <xdr:cNvPr id="13" name="TextBox 12"/>
        <xdr:cNvSpPr txBox="1"/>
      </xdr:nvSpPr>
      <xdr:spPr>
        <a:xfrm>
          <a:off x="39025391" y="10602058"/>
          <a:ext cx="1626577" cy="5641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&lt;- Nov 20, thermostat</a:t>
          </a:r>
        </a:p>
        <a:p>
          <a:r>
            <a:rPr lang="en-US" sz="1100"/>
            <a:t>schedule adjustment</a:t>
          </a:r>
        </a:p>
      </xdr:txBody>
    </xdr:sp>
    <xdr:clientData/>
  </xdr:twoCellAnchor>
  <xdr:twoCellAnchor>
    <xdr:from>
      <xdr:col>53</xdr:col>
      <xdr:colOff>285750</xdr:colOff>
      <xdr:row>9</xdr:row>
      <xdr:rowOff>128587</xdr:rowOff>
    </xdr:from>
    <xdr:to>
      <xdr:col>67</xdr:col>
      <xdr:colOff>314325</xdr:colOff>
      <xdr:row>24</xdr:row>
      <xdr:rowOff>14287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60</xdr:col>
      <xdr:colOff>9525</xdr:colOff>
      <xdr:row>0</xdr:row>
      <xdr:rowOff>0</xdr:rowOff>
    </xdr:from>
    <xdr:to>
      <xdr:col>66</xdr:col>
      <xdr:colOff>0</xdr:colOff>
      <xdr:row>24</xdr:row>
      <xdr:rowOff>180975</xdr:rowOff>
    </xdr:to>
    <xdr:sp macro="" textlink="">
      <xdr:nvSpPr>
        <xdr:cNvPr id="17" name="Rectangle 16"/>
        <xdr:cNvSpPr/>
      </xdr:nvSpPr>
      <xdr:spPr>
        <a:xfrm>
          <a:off x="4886325" y="24765000"/>
          <a:ext cx="3648075" cy="47529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49</xdr:col>
      <xdr:colOff>209550</xdr:colOff>
      <xdr:row>36</xdr:row>
      <xdr:rowOff>19050</xdr:rowOff>
    </xdr:from>
    <xdr:to>
      <xdr:col>63</xdr:col>
      <xdr:colOff>600074</xdr:colOff>
      <xdr:row>50</xdr:row>
      <xdr:rowOff>76200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57</xdr:col>
      <xdr:colOff>294434</xdr:colOff>
      <xdr:row>64</xdr:row>
      <xdr:rowOff>121024</xdr:rowOff>
    </xdr:from>
    <xdr:to>
      <xdr:col>68</xdr:col>
      <xdr:colOff>594472</xdr:colOff>
      <xdr:row>78</xdr:row>
      <xdr:rowOff>178174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214312</xdr:colOff>
      <xdr:row>49</xdr:row>
      <xdr:rowOff>152399</xdr:rowOff>
    </xdr:from>
    <xdr:to>
      <xdr:col>86</xdr:col>
      <xdr:colOff>228600</xdr:colOff>
      <xdr:row>69</xdr:row>
      <xdr:rowOff>180974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69</xdr:col>
      <xdr:colOff>238125</xdr:colOff>
      <xdr:row>70</xdr:row>
      <xdr:rowOff>85726</xdr:rowOff>
    </xdr:from>
    <xdr:to>
      <xdr:col>86</xdr:col>
      <xdr:colOff>252413</xdr:colOff>
      <xdr:row>80</xdr:row>
      <xdr:rowOff>9526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323850</xdr:colOff>
      <xdr:row>99</xdr:row>
      <xdr:rowOff>171450</xdr:rowOff>
    </xdr:from>
    <xdr:to>
      <xdr:col>68</xdr:col>
      <xdr:colOff>604838</xdr:colOff>
      <xdr:row>108</xdr:row>
      <xdr:rowOff>156881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62</xdr:col>
      <xdr:colOff>358588</xdr:colOff>
      <xdr:row>66</xdr:row>
      <xdr:rowOff>134470</xdr:rowOff>
    </xdr:from>
    <xdr:to>
      <xdr:col>65</xdr:col>
      <xdr:colOff>571500</xdr:colOff>
      <xdr:row>98</xdr:row>
      <xdr:rowOff>123265</xdr:rowOff>
    </xdr:to>
    <xdr:sp macro="" textlink="">
      <xdr:nvSpPr>
        <xdr:cNvPr id="25" name="Rectangle 24"/>
        <xdr:cNvSpPr/>
      </xdr:nvSpPr>
      <xdr:spPr>
        <a:xfrm>
          <a:off x="56085441" y="12942794"/>
          <a:ext cx="2028265" cy="6129618"/>
        </a:xfrm>
        <a:prstGeom prst="rect">
          <a:avLst/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320768</xdr:colOff>
      <xdr:row>79</xdr:row>
      <xdr:rowOff>136151</xdr:rowOff>
    </xdr:from>
    <xdr:to>
      <xdr:col>68</xdr:col>
      <xdr:colOff>601756</xdr:colOff>
      <xdr:row>98</xdr:row>
      <xdr:rowOff>145676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397808</xdr:colOff>
      <xdr:row>28</xdr:row>
      <xdr:rowOff>51547</xdr:rowOff>
    </xdr:from>
    <xdr:to>
      <xdr:col>38</xdr:col>
      <xdr:colOff>128867</xdr:colOff>
      <xdr:row>42</xdr:row>
      <xdr:rowOff>116541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314325</xdr:colOff>
      <xdr:row>38</xdr:row>
      <xdr:rowOff>161925</xdr:rowOff>
    </xdr:from>
    <xdr:to>
      <xdr:col>44</xdr:col>
      <xdr:colOff>0</xdr:colOff>
      <xdr:row>49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323850</xdr:colOff>
      <xdr:row>27</xdr:row>
      <xdr:rowOff>123825</xdr:rowOff>
    </xdr:from>
    <xdr:to>
      <xdr:col>44</xdr:col>
      <xdr:colOff>57150</xdr:colOff>
      <xdr:row>37</xdr:row>
      <xdr:rowOff>133350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485775</xdr:colOff>
      <xdr:row>54</xdr:row>
      <xdr:rowOff>9525</xdr:rowOff>
    </xdr:from>
    <xdr:to>
      <xdr:col>44</xdr:col>
      <xdr:colOff>523874</xdr:colOff>
      <xdr:row>83</xdr:row>
      <xdr:rowOff>9525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457199</xdr:colOff>
      <xdr:row>66</xdr:row>
      <xdr:rowOff>142875</xdr:rowOff>
    </xdr:from>
    <xdr:to>
      <xdr:col>40</xdr:col>
      <xdr:colOff>438149</xdr:colOff>
      <xdr:row>71</xdr:row>
      <xdr:rowOff>9525</xdr:rowOff>
    </xdr:to>
    <xdr:sp macro="" textlink="">
      <xdr:nvSpPr>
        <xdr:cNvPr id="10" name="TextBox 9"/>
        <xdr:cNvSpPr txBox="1"/>
      </xdr:nvSpPr>
      <xdr:spPr>
        <a:xfrm>
          <a:off x="25784174" y="12792075"/>
          <a:ext cx="3343275" cy="819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400"/>
            <a:t>Oct 1 - Oct 3</a:t>
          </a:r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0.39479</cdr:x>
      <cdr:y>0.7023</cdr:y>
    </cdr:from>
    <cdr:to>
      <cdr:x>0.60261</cdr:x>
      <cdr:y>0.82471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65500" y="3879850"/>
          <a:ext cx="1771650" cy="676275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3200"/>
            <a:t>Away</a:t>
          </a:r>
        </a:p>
      </cdr:txBody>
    </cdr:sp>
  </cdr:relSizeAnchor>
  <cdr:relSizeAnchor xmlns:cdr="http://schemas.openxmlformats.org/drawingml/2006/chartDrawing">
    <cdr:from>
      <cdr:x>0.60559</cdr:x>
      <cdr:y>0.2</cdr:y>
    </cdr:from>
    <cdr:to>
      <cdr:x>0.64246</cdr:x>
      <cdr:y>0.28448</cdr:y>
    </cdr:to>
    <cdr:cxnSp macro="">
      <cdr:nvCxnSpPr>
        <cdr:cNvPr id="3" name="Straight Arrow Connector 2"/>
        <cdr:cNvCxnSpPr/>
      </cdr:nvCxnSpPr>
      <cdr:spPr>
        <a:xfrm xmlns:a="http://schemas.openxmlformats.org/drawingml/2006/main" flipV="1">
          <a:off x="5162550" y="1104900"/>
          <a:ext cx="314325" cy="466725"/>
        </a:xfrm>
        <a:prstGeom xmlns:a="http://schemas.openxmlformats.org/drawingml/2006/main" prst="straightConnector1">
          <a:avLst/>
        </a:prstGeom>
        <a:ln xmlns:a="http://schemas.openxmlformats.org/drawingml/2006/main" w="76200"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0.61825</cdr:x>
      <cdr:y>0.72816</cdr:y>
    </cdr:from>
    <cdr:to>
      <cdr:x>0.70875</cdr:x>
      <cdr:y>0.8385</cdr:y>
    </cdr:to>
    <cdr:cxnSp macro="">
      <cdr:nvCxnSpPr>
        <cdr:cNvPr id="4" name="Straight Arrow Connector 3"/>
        <cdr:cNvCxnSpPr/>
      </cdr:nvCxnSpPr>
      <cdr:spPr>
        <a:xfrm xmlns:a="http://schemas.openxmlformats.org/drawingml/2006/main">
          <a:off x="5270500" y="4022725"/>
          <a:ext cx="771501" cy="609573"/>
        </a:xfrm>
        <a:prstGeom xmlns:a="http://schemas.openxmlformats.org/drawingml/2006/main" prst="straightConnector1">
          <a:avLst/>
        </a:prstGeom>
        <a:ln xmlns:a="http://schemas.openxmlformats.org/drawingml/2006/main" w="76200"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0.27598</cdr:x>
      <cdr:y>0.7431</cdr:y>
    </cdr:from>
    <cdr:to>
      <cdr:x>0.35866</cdr:x>
      <cdr:y>0.82759</cdr:y>
    </cdr:to>
    <cdr:cxnSp macro="">
      <cdr:nvCxnSpPr>
        <cdr:cNvPr id="5" name="Straight Arrow Connector 4"/>
        <cdr:cNvCxnSpPr/>
      </cdr:nvCxnSpPr>
      <cdr:spPr>
        <a:xfrm xmlns:a="http://schemas.openxmlformats.org/drawingml/2006/main" flipH="1">
          <a:off x="2352675" y="4105275"/>
          <a:ext cx="704850" cy="466725"/>
        </a:xfrm>
        <a:prstGeom xmlns:a="http://schemas.openxmlformats.org/drawingml/2006/main" prst="straightConnector1">
          <a:avLst/>
        </a:prstGeom>
        <a:ln xmlns:a="http://schemas.openxmlformats.org/drawingml/2006/main" w="76200"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0.27374</cdr:x>
      <cdr:y>0.19828</cdr:y>
    </cdr:from>
    <cdr:to>
      <cdr:x>0.37318</cdr:x>
      <cdr:y>0.31379</cdr:y>
    </cdr:to>
    <cdr:cxnSp macro="">
      <cdr:nvCxnSpPr>
        <cdr:cNvPr id="8" name="Straight Arrow Connector 7"/>
        <cdr:cNvCxnSpPr/>
      </cdr:nvCxnSpPr>
      <cdr:spPr>
        <a:xfrm xmlns:a="http://schemas.openxmlformats.org/drawingml/2006/main" flipH="1" flipV="1">
          <a:off x="2333625" y="1095376"/>
          <a:ext cx="847725" cy="638174"/>
        </a:xfrm>
        <a:prstGeom xmlns:a="http://schemas.openxmlformats.org/drawingml/2006/main" prst="straightConnector1">
          <a:avLst/>
        </a:prstGeom>
        <a:ln xmlns:a="http://schemas.openxmlformats.org/drawingml/2006/main" w="76200"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0.3825</cdr:x>
      <cdr:y>0.24195</cdr:y>
    </cdr:from>
    <cdr:to>
      <cdr:x>0.59032</cdr:x>
      <cdr:y>0.36436</cdr:y>
    </cdr:to>
    <cdr:sp macro="" textlink="">
      <cdr:nvSpPr>
        <cdr:cNvPr id="9" name="Rectangle 8"/>
        <cdr:cNvSpPr/>
      </cdr:nvSpPr>
      <cdr:spPr>
        <a:xfrm xmlns:a="http://schemas.openxmlformats.org/drawingml/2006/main">
          <a:off x="3260725" y="1336675"/>
          <a:ext cx="1771639" cy="676254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3200"/>
            <a:t>Home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342900</xdr:colOff>
      <xdr:row>1</xdr:row>
      <xdr:rowOff>38100</xdr:rowOff>
    </xdr:from>
    <xdr:to>
      <xdr:col>26</xdr:col>
      <xdr:colOff>38100</xdr:colOff>
      <xdr:row>15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209551</xdr:colOff>
      <xdr:row>17</xdr:row>
      <xdr:rowOff>171450</xdr:rowOff>
    </xdr:from>
    <xdr:to>
      <xdr:col>27</xdr:col>
      <xdr:colOff>200025</xdr:colOff>
      <xdr:row>46</xdr:row>
      <xdr:rowOff>171450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209550</xdr:colOff>
      <xdr:row>50</xdr:row>
      <xdr:rowOff>0</xdr:rowOff>
    </xdr:from>
    <xdr:to>
      <xdr:col>27</xdr:col>
      <xdr:colOff>200024</xdr:colOff>
      <xdr:row>79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466725</xdr:colOff>
      <xdr:row>18</xdr:row>
      <xdr:rowOff>47625</xdr:rowOff>
    </xdr:from>
    <xdr:to>
      <xdr:col>21</xdr:col>
      <xdr:colOff>409575</xdr:colOff>
      <xdr:row>21</xdr:row>
      <xdr:rowOff>152400</xdr:rowOff>
    </xdr:to>
    <xdr:sp macro="" textlink="">
      <xdr:nvSpPr>
        <xdr:cNvPr id="8" name="Rectangle 7"/>
        <xdr:cNvSpPr/>
      </xdr:nvSpPr>
      <xdr:spPr>
        <a:xfrm>
          <a:off x="11353800" y="3476625"/>
          <a:ext cx="1771650" cy="676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3200"/>
            <a:t>Home</a:t>
          </a:r>
        </a:p>
      </xdr:txBody>
    </xdr:sp>
    <xdr:clientData/>
  </xdr:twoCellAnchor>
  <xdr:twoCellAnchor>
    <xdr:from>
      <xdr:col>16</xdr:col>
      <xdr:colOff>542925</xdr:colOff>
      <xdr:row>39</xdr:row>
      <xdr:rowOff>19050</xdr:rowOff>
    </xdr:from>
    <xdr:to>
      <xdr:col>18</xdr:col>
      <xdr:colOff>409575</xdr:colOff>
      <xdr:row>42</xdr:row>
      <xdr:rowOff>104775</xdr:rowOff>
    </xdr:to>
    <xdr:cxnSp macro="">
      <xdr:nvCxnSpPr>
        <xdr:cNvPr id="10" name="Straight Arrow Connector 9"/>
        <xdr:cNvCxnSpPr/>
      </xdr:nvCxnSpPr>
      <xdr:spPr>
        <a:xfrm flipH="1">
          <a:off x="10210800" y="7448550"/>
          <a:ext cx="1085850" cy="657225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9525</xdr:colOff>
      <xdr:row>39</xdr:row>
      <xdr:rowOff>85725</xdr:rowOff>
    </xdr:from>
    <xdr:to>
      <xdr:col>23</xdr:col>
      <xdr:colOff>171450</xdr:colOff>
      <xdr:row>42</xdr:row>
      <xdr:rowOff>123825</xdr:rowOff>
    </xdr:to>
    <xdr:cxnSp macro="">
      <xdr:nvCxnSpPr>
        <xdr:cNvPr id="11" name="Straight Arrow Connector 10"/>
        <xdr:cNvCxnSpPr/>
      </xdr:nvCxnSpPr>
      <xdr:spPr>
        <a:xfrm>
          <a:off x="13335000" y="7515225"/>
          <a:ext cx="771525" cy="609600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19</xdr:row>
      <xdr:rowOff>123825</xdr:rowOff>
    </xdr:from>
    <xdr:to>
      <xdr:col>18</xdr:col>
      <xdr:colOff>142875</xdr:colOff>
      <xdr:row>21</xdr:row>
      <xdr:rowOff>114300</xdr:rowOff>
    </xdr:to>
    <xdr:cxnSp macro="">
      <xdr:nvCxnSpPr>
        <xdr:cNvPr id="14" name="Straight Arrow Connector 13"/>
        <xdr:cNvCxnSpPr/>
      </xdr:nvCxnSpPr>
      <xdr:spPr>
        <a:xfrm flipH="1">
          <a:off x="10287000" y="3743325"/>
          <a:ext cx="742950" cy="371475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0.39479</cdr:x>
      <cdr:y>0.7023</cdr:y>
    </cdr:from>
    <cdr:to>
      <cdr:x>0.60261</cdr:x>
      <cdr:y>0.82471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65500" y="3879850"/>
          <a:ext cx="1771650" cy="676275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3200"/>
            <a:t>Away</a:t>
          </a:r>
        </a:p>
      </cdr:txBody>
    </cdr:sp>
  </cdr:relSizeAnchor>
  <cdr:relSizeAnchor xmlns:cdr="http://schemas.openxmlformats.org/drawingml/2006/chartDrawing">
    <cdr:from>
      <cdr:x>0.61155</cdr:x>
      <cdr:y>0.02644</cdr:y>
    </cdr:from>
    <cdr:to>
      <cdr:x>0.70205</cdr:x>
      <cdr:y>0.13678</cdr:y>
    </cdr:to>
    <cdr:cxnSp macro="">
      <cdr:nvCxnSpPr>
        <cdr:cNvPr id="3" name="Straight Arrow Connector 2"/>
        <cdr:cNvCxnSpPr/>
      </cdr:nvCxnSpPr>
      <cdr:spPr>
        <a:xfrm xmlns:a="http://schemas.openxmlformats.org/drawingml/2006/main">
          <a:off x="5213350" y="146050"/>
          <a:ext cx="771525" cy="609600"/>
        </a:xfrm>
        <a:prstGeom xmlns:a="http://schemas.openxmlformats.org/drawingml/2006/main" prst="straightConnector1">
          <a:avLst/>
        </a:prstGeom>
        <a:ln xmlns:a="http://schemas.openxmlformats.org/drawingml/2006/main" w="76200"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385081</xdr:colOff>
      <xdr:row>4</xdr:row>
      <xdr:rowOff>5443</xdr:rowOff>
    </xdr:from>
    <xdr:to>
      <xdr:col>41</xdr:col>
      <xdr:colOff>375556</xdr:colOff>
      <xdr:row>32</xdr:row>
      <xdr:rowOff>138793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462643</xdr:colOff>
      <xdr:row>36</xdr:row>
      <xdr:rowOff>2721</xdr:rowOff>
    </xdr:from>
    <xdr:to>
      <xdr:col>30</xdr:col>
      <xdr:colOff>122465</xdr:colOff>
      <xdr:row>73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397808</xdr:colOff>
      <xdr:row>28</xdr:row>
      <xdr:rowOff>51547</xdr:rowOff>
    </xdr:from>
    <xdr:to>
      <xdr:col>38</xdr:col>
      <xdr:colOff>128867</xdr:colOff>
      <xdr:row>42</xdr:row>
      <xdr:rowOff>116541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453837</xdr:colOff>
      <xdr:row>28</xdr:row>
      <xdr:rowOff>73959</xdr:rowOff>
    </xdr:from>
    <xdr:to>
      <xdr:col>47</xdr:col>
      <xdr:colOff>100852</xdr:colOff>
      <xdr:row>61</xdr:row>
      <xdr:rowOff>134471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land/Desktop/school/MBC-638/Leland_Ball_Homework_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132">
          <cell r="C132" t="str">
            <v>Jul</v>
          </cell>
          <cell r="D132" t="str">
            <v>Aug</v>
          </cell>
          <cell r="E132" t="str">
            <v>Sep</v>
          </cell>
          <cell r="F132" t="str">
            <v>Oct</v>
          </cell>
          <cell r="G132" t="str">
            <v>Nov</v>
          </cell>
          <cell r="H132" t="str">
            <v>Dec</v>
          </cell>
          <cell r="I132" t="str">
            <v>Jan</v>
          </cell>
          <cell r="J132" t="str">
            <v>Feb</v>
          </cell>
          <cell r="K132" t="str">
            <v>Mar</v>
          </cell>
          <cell r="L132" t="str">
            <v>Apr</v>
          </cell>
          <cell r="M132" t="str">
            <v>May</v>
          </cell>
          <cell r="N132" t="str">
            <v>Jun</v>
          </cell>
        </row>
        <row r="133">
          <cell r="B133" t="str">
            <v>Deficit</v>
          </cell>
          <cell r="C133">
            <v>10.5</v>
          </cell>
          <cell r="D133">
            <v>11.2</v>
          </cell>
          <cell r="E133">
            <v>9.1999999999999993</v>
          </cell>
          <cell r="F133">
            <v>10.1</v>
          </cell>
          <cell r="G133">
            <v>10.4</v>
          </cell>
          <cell r="H133">
            <v>10.5</v>
          </cell>
          <cell r="I133">
            <v>8.6999999999999993</v>
          </cell>
          <cell r="J133">
            <v>8.6999999999999993</v>
          </cell>
          <cell r="K133">
            <v>7</v>
          </cell>
          <cell r="L133">
            <v>6.8</v>
          </cell>
          <cell r="M133">
            <v>9.6</v>
          </cell>
          <cell r="N133">
            <v>9</v>
          </cell>
        </row>
        <row r="134">
          <cell r="B134" t="str">
            <v>UNPL</v>
          </cell>
          <cell r="C134">
            <v>12.444666666666667</v>
          </cell>
          <cell r="D134">
            <v>12.444666666666667</v>
          </cell>
          <cell r="E134">
            <v>12.444666666666667</v>
          </cell>
          <cell r="F134">
            <v>12.444666666666667</v>
          </cell>
          <cell r="G134">
            <v>12.444666666666667</v>
          </cell>
          <cell r="H134">
            <v>12.444666666666667</v>
          </cell>
          <cell r="I134">
            <v>12.444666666666667</v>
          </cell>
          <cell r="J134">
            <v>12.444666666666667</v>
          </cell>
          <cell r="K134">
            <v>12.444666666666667</v>
          </cell>
          <cell r="L134">
            <v>12.444666666666667</v>
          </cell>
          <cell r="M134">
            <v>12.444666666666667</v>
          </cell>
          <cell r="N134">
            <v>12.444666666666667</v>
          </cell>
        </row>
        <row r="135">
          <cell r="B135" t="str">
            <v>LNPL</v>
          </cell>
          <cell r="C135">
            <v>8.1886666666666663</v>
          </cell>
          <cell r="D135">
            <v>8.1886666666666663</v>
          </cell>
          <cell r="E135">
            <v>8.1886666666666663</v>
          </cell>
          <cell r="F135">
            <v>8.1886666666666663</v>
          </cell>
          <cell r="G135">
            <v>8.1886666666666663</v>
          </cell>
          <cell r="H135">
            <v>8.1886666666666663</v>
          </cell>
          <cell r="I135">
            <v>8.1886666666666663</v>
          </cell>
          <cell r="J135">
            <v>8.1886666666666663</v>
          </cell>
          <cell r="K135">
            <v>8.1886666666666663</v>
          </cell>
          <cell r="L135">
            <v>8.1886666666666663</v>
          </cell>
          <cell r="M135">
            <v>8.1886666666666663</v>
          </cell>
          <cell r="N135">
            <v>8.1886666666666663</v>
          </cell>
        </row>
        <row r="136">
          <cell r="B136" t="str">
            <v>URL</v>
          </cell>
          <cell r="C136">
            <v>2.6160000000000001</v>
          </cell>
          <cell r="D136">
            <v>2.6160000000000001</v>
          </cell>
          <cell r="E136">
            <v>2.6160000000000001</v>
          </cell>
          <cell r="F136">
            <v>2.6160000000000001</v>
          </cell>
          <cell r="G136">
            <v>2.6160000000000001</v>
          </cell>
          <cell r="H136">
            <v>2.6160000000000001</v>
          </cell>
          <cell r="I136">
            <v>2.6160000000000001</v>
          </cell>
          <cell r="J136">
            <v>2.6160000000000001</v>
          </cell>
          <cell r="K136">
            <v>2.6160000000000001</v>
          </cell>
          <cell r="L136">
            <v>2.6160000000000001</v>
          </cell>
          <cell r="M136">
            <v>2.6160000000000001</v>
          </cell>
          <cell r="N136">
            <v>2.6160000000000001</v>
          </cell>
        </row>
        <row r="137">
          <cell r="B137" t="str">
            <v>mR</v>
          </cell>
          <cell r="D137">
            <v>0.69999999999999929</v>
          </cell>
          <cell r="E137">
            <v>2</v>
          </cell>
          <cell r="F137">
            <v>0.90000000000000036</v>
          </cell>
          <cell r="G137">
            <v>0.30000000000000071</v>
          </cell>
          <cell r="H137">
            <v>9.9999999999999645E-2</v>
          </cell>
          <cell r="I137">
            <v>1.8000000000000007</v>
          </cell>
          <cell r="J137">
            <v>0</v>
          </cell>
          <cell r="K137">
            <v>1.6999999999999993</v>
          </cell>
          <cell r="L137">
            <v>0.20000000000000018</v>
          </cell>
          <cell r="M137">
            <v>2.8</v>
          </cell>
          <cell r="N137">
            <v>0.59999999999999964</v>
          </cell>
        </row>
        <row r="138">
          <cell r="B138" t="str">
            <v>x-bar:</v>
          </cell>
          <cell r="C138">
            <v>10.316666666666666</v>
          </cell>
          <cell r="D138">
            <v>10.316666666666666</v>
          </cell>
          <cell r="E138">
            <v>10.316666666666666</v>
          </cell>
          <cell r="F138">
            <v>10.316666666666666</v>
          </cell>
          <cell r="G138">
            <v>10.316666666666666</v>
          </cell>
          <cell r="H138">
            <v>10.316666666666666</v>
          </cell>
          <cell r="I138">
            <v>10.316666666666666</v>
          </cell>
          <cell r="J138">
            <v>10.316666666666666</v>
          </cell>
          <cell r="K138">
            <v>10.316666666666666</v>
          </cell>
          <cell r="L138">
            <v>10.316666666666666</v>
          </cell>
          <cell r="M138">
            <v>10.316666666666666</v>
          </cell>
          <cell r="N138">
            <v>10.316666666666666</v>
          </cell>
        </row>
        <row r="139">
          <cell r="B139" t="str">
            <v>XmR</v>
          </cell>
          <cell r="C139">
            <v>0.8</v>
          </cell>
          <cell r="D139">
            <v>0.8</v>
          </cell>
          <cell r="E139">
            <v>0.8</v>
          </cell>
          <cell r="F139">
            <v>0.8</v>
          </cell>
          <cell r="G139">
            <v>0.8</v>
          </cell>
          <cell r="H139">
            <v>0.8</v>
          </cell>
          <cell r="I139">
            <v>0.8</v>
          </cell>
          <cell r="J139">
            <v>0.8</v>
          </cell>
          <cell r="K139">
            <v>0.8</v>
          </cell>
          <cell r="L139">
            <v>0.8</v>
          </cell>
          <cell r="M139">
            <v>0.8</v>
          </cell>
          <cell r="N139">
            <v>0.8</v>
          </cell>
        </row>
      </sheetData>
      <sheetData sheetId="1" refreshError="1"/>
      <sheetData sheetId="2" refreshError="1"/>
    </sheetDataSet>
  </externalBook>
</externalLink>
</file>

<file path=xl/tables/table1.xml><?xml version="1.0" encoding="utf-8"?>
<table xmlns="http://schemas.openxmlformats.org/spreadsheetml/2006/main" id="10" name="Table211" displayName="Table211" ref="A1:L1585" totalsRowShown="0">
  <autoFilter ref="A1:L1585"/>
  <tableColumns count="12">
    <tableColumn id="1" name="datetime" dataDxfId="23"/>
    <tableColumn id="8" name="kw-h tot" dataDxfId="22"/>
    <tableColumn id="9" name="FallsChurchAvg kwh" dataDxfId="21"/>
    <tableColumn id="10" name="house avg kWh/day" dataDxfId="20">
      <calculatedColumnFormula>AVERAGE(B2:B25)</calculatedColumnFormula>
    </tableColumn>
    <tableColumn id="5" name="Temperature"/>
    <tableColumn id="17" name="sun-rating"/>
    <tableColumn id="20" name="Thermostat Temp"/>
    <tableColumn id="23" name="day-only" dataDxfId="19">
      <calculatedColumnFormula>DATE(2019,MONTH(Table211[[#This Row],[datetime]]),DAY(Table211[[#This Row],[datetime]]))</calculatedColumnFormula>
    </tableColumn>
    <tableColumn id="24" name="kWh-day-avg"/>
    <tableColumn id="28" name="kW/day avg" dataDxfId="18"/>
    <tableColumn id="29" name="temp/day avg" dataDxfId="17">
      <calculatedColumnFormula>IF(DAY(A1)&lt;&gt;DAY(A2),AVERAGE(E2:E25),0)</calculatedColumnFormula>
    </tableColumn>
    <tableColumn id="30" name="sun/day avg" dataDxfId="16">
      <calculatedColumnFormula>IF(DAY(A1)&lt;&gt;DAY(A2),AVERAGE(F2:F25),0)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1" name="Table11" displayName="Table11" ref="AU1:AX14" totalsRowShown="0" headerRowDxfId="8" headerRowBorderDxfId="14" tableBorderDxfId="15" totalsRowBorderDxfId="13">
  <autoFilter ref="AU1:AX14"/>
  <tableColumns count="4">
    <tableColumn id="1" name="Meter Read Date" dataDxfId="12"/>
    <tableColumn id="2" name="Days" dataDxfId="11"/>
    <tableColumn id="3" name="Usage" dataDxfId="10"/>
    <tableColumn id="4" name="Average Daily Usage" dataDxfId="9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12" name="Table12" displayName="Table12" ref="AU65:BD90" totalsRowShown="0">
  <autoFilter ref="AU65:BD90"/>
  <sortState ref="AU66:AX78">
    <sortCondition ref="AU65:AU78"/>
  </sortState>
  <tableColumns count="10">
    <tableColumn id="1" name="Meter Read Date" dataDxfId="7"/>
    <tableColumn id="2" name="Days"/>
    <tableColumn id="3" name="Usage"/>
    <tableColumn id="4" name="Average Daily Usage" dataDxfId="3"/>
    <tableColumn id="6" name="UNPL" dataDxfId="2">
      <calculatedColumnFormula>Table12[[#This Row],[x-bar]]+(2.66*Table12[[#This Row],[XmR]])</calculatedColumnFormula>
    </tableColumn>
    <tableColumn id="7" name="LNL" dataDxfId="1">
      <calculatedColumnFormula>Table12[[#This Row],[x-bar]]-(2.66*Table12[[#This Row],[XmR]])</calculatedColumnFormula>
    </tableColumn>
    <tableColumn id="8" name="URL" dataDxfId="0">
      <calculatedColumnFormula>3.27*Table12[[#This Row],[XmR]]</calculatedColumnFormula>
    </tableColumn>
    <tableColumn id="9" name="mR" dataDxfId="5">
      <calculatedColumnFormula>ABS(AX66-AX65)</calculatedColumnFormula>
    </tableColumn>
    <tableColumn id="10" name="x-bar" dataDxfId="6">
      <calculatedColumnFormula>AVERAGE(AX55:AX66)</calculatedColumnFormula>
    </tableColumn>
    <tableColumn id="11" name="XmR" dataDxfId="4">
      <calculatedColumnFormula>AVERAGE(BB55:BB66)</calculatedColumnFormula>
    </tableColumn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id="8" name="Table2629" displayName="Table2629" ref="A1:V1585" totalsRowShown="0">
  <autoFilter ref="A1:V1585"/>
  <tableColumns count="22">
    <tableColumn id="1" name="datetime" dataDxfId="44"/>
    <tableColumn id="2" name="day"/>
    <tableColumn id="3" name="time" dataDxfId="43"/>
    <tableColumn id="4" name="hour" dataDxfId="42"/>
    <tableColumn id="5" name="day-offset" dataDxfId="41"/>
    <tableColumn id="6" name="kw-h 1/2" dataDxfId="40"/>
    <tableColumn id="7" name="kw-h 2/2" dataDxfId="39"/>
    <tableColumn id="8" name="kw-h tot" dataDxfId="38"/>
    <tableColumn id="9" name="FallsChurchAvg kwh" dataDxfId="37"/>
    <tableColumn id="10" name="house avg/day" dataDxfId="36">
      <calculatedColumnFormula>AVERAGE(H2:H25)</calculatedColumnFormula>
    </tableColumn>
    <tableColumn id="11" name="time2" dataDxfId="35"/>
    <tableColumn id="12" name="day3" dataDxfId="34">
      <calculatedColumnFormula>DAY(K2)</calculatedColumnFormula>
    </tableColumn>
    <tableColumn id="13" name="hour4" dataDxfId="33">
      <calculatedColumnFormula>HOUR(K2)</calculatedColumnFormula>
    </tableColumn>
    <tableColumn id="14" name="T1" dataDxfId="32"/>
    <tableColumn id="15" name="T2" dataDxfId="31"/>
    <tableColumn id="16" name="T3" dataDxfId="30"/>
    <tableColumn id="17" name="T4" dataDxfId="29"/>
    <tableColumn id="18" name="blank" dataDxfId="28"/>
    <tableColumn id="19" name="P1" dataDxfId="24">
      <calculatedColumnFormula>IF(ISBLANK(N2),0,IF(N2&gt;0,1,0))</calculatedColumnFormula>
    </tableColumn>
    <tableColumn id="20" name="P2" dataDxfId="25">
      <calculatedColumnFormula>IF(ISBLANK(O2),0,IF(O2&gt;0,1,0))</calculatedColumnFormula>
    </tableColumn>
    <tableColumn id="21" name="P3" dataDxfId="26">
      <calculatedColumnFormula>IF(ISBLANK(P2),0,IF(P2&gt;0,1,0))</calculatedColumnFormula>
    </tableColumn>
    <tableColumn id="22" name="P4" dataDxfId="27">
      <calculatedColumnFormula>IF(ISBLANK(Q2),0,IF(Q2&gt;0,1,0))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4" name="Table3" displayName="Table3" ref="A1:M3529" totalsRowShown="0">
  <autoFilter ref="A1:M3529"/>
  <tableColumns count="13">
    <tableColumn id="1" name="date"/>
    <tableColumn id="2" name="Day"/>
    <tableColumn id="3" name="Hour" dataDxfId="118"/>
    <tableColumn id="4" name="Temperature"/>
    <tableColumn id="5" name="Dew Point"/>
    <tableColumn id="6" name="Humidity"/>
    <tableColumn id="7" name="Wind"/>
    <tableColumn id="8" name="Wind Speed"/>
    <tableColumn id="9" name="Wind Gust"/>
    <tableColumn id="10" name="Pressure"/>
    <tableColumn id="11" name="Precip."/>
    <tableColumn id="12" name="Condition"/>
    <tableColumn id="13" name="sun-rating" dataDxfId="117">
      <calculatedColumnFormula>VLOOKUP(Table3[[#This Row],[Condition]],$O$8:$P$28,2)</calculatedColumnFormula>
    </tableColumn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9" name="Table9" displayName="Table9" ref="O7:P28" totalsRowShown="0">
  <autoFilter ref="O7:P28"/>
  <sortState ref="O8:P28">
    <sortCondition ref="O7:O28"/>
  </sortState>
  <tableColumns count="2">
    <tableColumn id="1" name="thing" dataDxfId="116"/>
    <tableColumn id="2" name="rating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2" name="Table13" displayName="Table13" ref="A1:L2918" totalsRowShown="0">
  <autoFilter ref="A1:L2918"/>
  <tableColumns count="12">
    <tableColumn id="1" name="time" dataDxfId="115"/>
    <tableColumn id="2" name="day">
      <calculatedColumnFormula>DAY(A2)</calculatedColumnFormula>
    </tableColumn>
    <tableColumn id="3" name="hour">
      <calculatedColumnFormula>HOUR(A2)</calculatedColumnFormula>
    </tableColumn>
    <tableColumn id="4" name="T1"/>
    <tableColumn id="5" name="T2"/>
    <tableColumn id="6" name="T3"/>
    <tableColumn id="7" name="T4"/>
    <tableColumn id="8" name="blank"/>
    <tableColumn id="9" name="P1" dataDxfId="114">
      <calculatedColumnFormula>IF(ISBLANK(Table13[[#This Row],[T1]]),0,IF(Table13[[#This Row],[T1]]&gt;0,1,0))</calculatedColumnFormula>
    </tableColumn>
    <tableColumn id="10" name="P2">
      <calculatedColumnFormula>IF(ISBLANK(Table13[[#This Row],[T2]]),0,IF(Table13[[#This Row],[T2]]&gt;0,1,0))</calculatedColumnFormula>
    </tableColumn>
    <tableColumn id="11" name="P3">
      <calculatedColumnFormula>IF(ISBLANK(Table13[[#This Row],[T3]]),0,IF(Table13[[#This Row],[T3]]&gt;0,1,0))</calculatedColumnFormula>
    </tableColumn>
    <tableColumn id="12" name="P4">
      <calculatedColumnFormula>IF(ISBLANK(Table13[[#This Row],[T4]]),0,IF(Table13[[#This Row],[T4]]&gt;0,1,0))</calculatedColumnFormula>
    </tableColumn>
  </tableColumns>
  <tableStyleInfo name="TableStyleMedium3" showFirstColumn="0" showLastColumn="0" showRowStripes="1" showColumnStripes="0"/>
</table>
</file>

<file path=xl/tables/table8.xml><?xml version="1.0" encoding="utf-8"?>
<table xmlns="http://schemas.openxmlformats.org/spreadsheetml/2006/main" id="3" name="Table2" displayName="Table2" ref="A1:J1585" totalsRowShown="0">
  <autoFilter ref="A1:J1585"/>
  <tableColumns count="10">
    <tableColumn id="1" name="datetime" dataDxfId="113"/>
    <tableColumn id="2" name="day"/>
    <tableColumn id="3" name="time" dataDxfId="112"/>
    <tableColumn id="4" name="hour" dataDxfId="111"/>
    <tableColumn id="5" name="day-offset" dataDxfId="110"/>
    <tableColumn id="6" name="kw-h 1/2" dataDxfId="109"/>
    <tableColumn id="7" name="kw-h 2/2" dataDxfId="108"/>
    <tableColumn id="8" name="kw-h tot" dataDxfId="107"/>
    <tableColumn id="9" name="FallsChurchAvg kwh" dataDxfId="106"/>
    <tableColumn id="10" name="house avg/day" dataDxfId="105">
      <calculatedColumnFormula>AVERAGE(H2:H25)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id="1" name="Table262" displayName="Table262" ref="A1:V1585" totalsRowShown="0">
  <autoFilter ref="A1:V1585"/>
  <tableColumns count="22">
    <tableColumn id="1" name="datetime" dataDxfId="65"/>
    <tableColumn id="2" name="day"/>
    <tableColumn id="3" name="time" dataDxfId="64"/>
    <tableColumn id="4" name="hour" dataDxfId="63"/>
    <tableColumn id="5" name="day-offset" dataDxfId="62"/>
    <tableColumn id="6" name="kw-h 1/2" dataDxfId="61"/>
    <tableColumn id="7" name="kw-h 2/2" dataDxfId="60"/>
    <tableColumn id="8" name="kw-h tot" dataDxfId="59"/>
    <tableColumn id="9" name="FallsChurchAvg kwh" dataDxfId="58"/>
    <tableColumn id="10" name="house avg/day" dataDxfId="57">
      <calculatedColumnFormula>AVERAGE(H2:H25)</calculatedColumnFormula>
    </tableColumn>
    <tableColumn id="11" name="time2" dataDxfId="56"/>
    <tableColumn id="12" name="day3" dataDxfId="55">
      <calculatedColumnFormula>DAY(K2)</calculatedColumnFormula>
    </tableColumn>
    <tableColumn id="13" name="hour4" dataDxfId="54">
      <calculatedColumnFormula>HOUR(K2)</calculatedColumnFormula>
    </tableColumn>
    <tableColumn id="14" name="T1" dataDxfId="53"/>
    <tableColumn id="15" name="T2" dataDxfId="52"/>
    <tableColumn id="16" name="T3" dataDxfId="51"/>
    <tableColumn id="17" name="T4" dataDxfId="50"/>
    <tableColumn id="18" name="blank" dataDxfId="49"/>
    <tableColumn id="19" name="P1" dataDxfId="48">
      <calculatedColumnFormula>IF(ISBLANK(Table13[[#This Row],[T1]]),0,IF(Table13[[#This Row],[T1]]&gt;0,1,0))</calculatedColumnFormula>
    </tableColumn>
    <tableColumn id="20" name="P2" dataDxfId="47">
      <calculatedColumnFormula>IF(ISBLANK(Table13[[#This Row],[T2]]),0,IF(Table13[[#This Row],[T2]]&gt;0,1,0))</calculatedColumnFormula>
    </tableColumn>
    <tableColumn id="21" name="P3" dataDxfId="46">
      <calculatedColumnFormula>IF(ISBLANK(Table13[[#This Row],[T3]]),0,IF(Table13[[#This Row],[T3]]&gt;0,1,0))</calculatedColumnFormula>
    </tableColumn>
    <tableColumn id="22" name="P4" dataDxfId="45">
      <calculatedColumnFormula>IF(ISBLANK(Table13[[#This Row],[T4]]),0,IF(Table13[[#This Row],[T4]]&gt;0,1,0))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id="5" name="Table26" displayName="Table26" ref="A1:V1585" totalsRowShown="0">
  <autoFilter ref="A1:V1585"/>
  <tableColumns count="22">
    <tableColumn id="1" name="datetime" dataDxfId="104"/>
    <tableColumn id="2" name="day"/>
    <tableColumn id="3" name="time" dataDxfId="103"/>
    <tableColumn id="4" name="hour" dataDxfId="102"/>
    <tableColumn id="5" name="day-offset" dataDxfId="101"/>
    <tableColumn id="6" name="kw-h 1/2" dataDxfId="100"/>
    <tableColumn id="7" name="kw-h 2/2" dataDxfId="99"/>
    <tableColumn id="8" name="kw-h tot" dataDxfId="98"/>
    <tableColumn id="9" name="FallsChurchAvg kwh" dataDxfId="97"/>
    <tableColumn id="10" name="house avg/day" dataDxfId="96">
      <calculatedColumnFormula>AVERAGE(H2:H25)</calculatedColumnFormula>
    </tableColumn>
    <tableColumn id="11" name="time2" dataDxfId="95"/>
    <tableColumn id="12" name="day3" dataDxfId="94">
      <calculatedColumnFormula>DAY(K2)</calculatedColumnFormula>
    </tableColumn>
    <tableColumn id="13" name="hour4" dataDxfId="93">
      <calculatedColumnFormula>HOUR(K2)</calculatedColumnFormula>
    </tableColumn>
    <tableColumn id="14" name="T1" dataDxfId="92"/>
    <tableColumn id="15" name="T2" dataDxfId="91"/>
    <tableColumn id="16" name="T3" dataDxfId="90"/>
    <tableColumn id="17" name="T4" dataDxfId="89"/>
    <tableColumn id="18" name="blank" dataDxfId="88"/>
    <tableColumn id="19" name="P1" dataDxfId="87">
      <calculatedColumnFormula>IF(ISBLANK(Table13[[#This Row],[T1]]),0,IF(Table13[[#This Row],[T1]]&gt;0,1,0))</calculatedColumnFormula>
    </tableColumn>
    <tableColumn id="20" name="P2" dataDxfId="86">
      <calculatedColumnFormula>IF(ISBLANK(Table13[[#This Row],[T2]]),0,IF(Table13[[#This Row],[T2]]&gt;0,1,0))</calculatedColumnFormula>
    </tableColumn>
    <tableColumn id="21" name="P3" dataDxfId="85">
      <calculatedColumnFormula>IF(ISBLANK(Table13[[#This Row],[T3]]),0,IF(Table13[[#This Row],[T3]]&gt;0,1,0))</calculatedColumnFormula>
    </tableColumn>
    <tableColumn id="22" name="P4" dataDxfId="84">
      <calculatedColumnFormula>IF(ISBLANK(Table13[[#This Row],[T4]]),0,IF(Table13[[#This Row],[T4]]&gt;0,1,0))</calculatedColumnFormula>
    </tableColumn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id="7" name="Table268" displayName="Table268" ref="A1:S1585" totalsRowShown="0">
  <autoFilter ref="A1:S1585"/>
  <tableColumns count="19">
    <tableColumn id="1" name="datetime" dataDxfId="83"/>
    <tableColumn id="2" name="day"/>
    <tableColumn id="3" name="time" dataDxfId="82"/>
    <tableColumn id="4" name="hour" dataDxfId="81"/>
    <tableColumn id="5" name="day-offset" dataDxfId="80"/>
    <tableColumn id="6" name="kw-h 1/2" dataDxfId="79"/>
    <tableColumn id="7" name="kw-h 2/2" dataDxfId="78"/>
    <tableColumn id="8" name="kw-h tot" dataDxfId="77"/>
    <tableColumn id="9" name="FallsChurchAvg kwh" dataDxfId="76"/>
    <tableColumn id="10" name="house avg/day" dataDxfId="75">
      <calculatedColumnFormula>AVERAGE(H2:H25)</calculatedColumnFormula>
    </tableColumn>
    <tableColumn id="14" name="T1" dataDxfId="74"/>
    <tableColumn id="15" name="T2" dataDxfId="73"/>
    <tableColumn id="16" name="T3" dataDxfId="72"/>
    <tableColumn id="17" name="T4" dataDxfId="71"/>
    <tableColumn id="18" name="blank" dataDxfId="70"/>
    <tableColumn id="19" name="P1" dataDxfId="69">
      <calculatedColumnFormula>IF(ISBLANK(Table13[[#This Row],[T1]]),0,IF(Table13[[#This Row],[T1]]&gt;0,1,0))</calculatedColumnFormula>
    </tableColumn>
    <tableColumn id="20" name="P2" dataDxfId="68">
      <calculatedColumnFormula>IF(ISBLANK(Table13[[#This Row],[T2]]),0,IF(Table13[[#This Row],[T2]]&gt;0,1,0))</calculatedColumnFormula>
    </tableColumn>
    <tableColumn id="21" name="P3" dataDxfId="67">
      <calculatedColumnFormula>IF(ISBLANK(Table13[[#This Row],[T3]]),0,IF(Table13[[#This Row],[T3]]&gt;0,1,0))</calculatedColumnFormula>
    </tableColumn>
    <tableColumn id="22" name="P4" dataDxfId="66">
      <calculatedColumnFormula>IF(ISBLANK(Table13[[#This Row],[T4]]),0,IF(Table13[[#This Row],[T4]]&gt;0,1,0))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585"/>
  <sheetViews>
    <sheetView tabSelected="1" topLeftCell="BI43" zoomScale="85" zoomScaleNormal="85" workbookViewId="0">
      <selection activeCell="BO53" sqref="BO53"/>
    </sheetView>
  </sheetViews>
  <sheetFormatPr defaultRowHeight="15"/>
  <cols>
    <col min="1" max="1" width="15.85546875" bestFit="1" customWidth="1"/>
    <col min="2" max="2" width="10.7109375" bestFit="1" customWidth="1"/>
    <col min="3" max="3" width="21.140625" bestFit="1" customWidth="1"/>
    <col min="4" max="4" width="21" bestFit="1" customWidth="1"/>
    <col min="5" max="5" width="14.85546875" bestFit="1" customWidth="1"/>
    <col min="6" max="6" width="12.28515625" bestFit="1" customWidth="1"/>
    <col min="7" max="7" width="19" bestFit="1" customWidth="1"/>
    <col min="8" max="9" width="19" customWidth="1"/>
    <col min="10" max="10" width="12.85546875" customWidth="1"/>
    <col min="11" max="11" width="15.5703125" bestFit="1" customWidth="1"/>
    <col min="12" max="12" width="14.140625" bestFit="1" customWidth="1"/>
    <col min="13" max="16" width="9.28515625" customWidth="1"/>
    <col min="17" max="17" width="7.7109375" customWidth="1"/>
    <col min="18" max="18" width="19" customWidth="1"/>
    <col min="19" max="19" width="15.85546875" customWidth="1"/>
    <col min="20" max="20" width="11.42578125" customWidth="1"/>
    <col min="23" max="23" width="23.28515625" bestFit="1" customWidth="1"/>
    <col min="24" max="24" width="13.42578125" customWidth="1"/>
    <col min="25" max="25" width="14.7109375" customWidth="1"/>
    <col min="26" max="26" width="12.85546875" bestFit="1" customWidth="1"/>
    <col min="27" max="27" width="15" customWidth="1"/>
    <col min="28" max="28" width="17.140625" bestFit="1" customWidth="1"/>
    <col min="29" max="29" width="23.28515625" bestFit="1" customWidth="1"/>
    <col min="30" max="30" width="12.7109375" bestFit="1" customWidth="1"/>
    <col min="31" max="31" width="23.28515625" bestFit="1" customWidth="1"/>
    <col min="32" max="32" width="23.5703125" customWidth="1"/>
    <col min="33" max="33" width="23.28515625" bestFit="1" customWidth="1"/>
    <col min="34" max="34" width="12.7109375" bestFit="1" customWidth="1"/>
    <col min="35" max="35" width="12.28515625" bestFit="1" customWidth="1"/>
    <col min="40" max="40" width="35.140625" bestFit="1" customWidth="1"/>
    <col min="41" max="41" width="12.85546875" customWidth="1"/>
    <col min="47" max="47" width="20.28515625" customWidth="1"/>
    <col min="48" max="48" width="9.5703125" customWidth="1"/>
    <col min="49" max="49" width="11.85546875" customWidth="1"/>
    <col min="50" max="50" width="21" customWidth="1"/>
    <col min="51" max="51" width="10.7109375" customWidth="1"/>
  </cols>
  <sheetData>
    <row r="1" spans="1:66" ht="16.5" thickBot="1">
      <c r="A1" s="4" t="s">
        <v>344</v>
      </c>
      <c r="B1" t="s">
        <v>342</v>
      </c>
      <c r="C1" t="s">
        <v>366</v>
      </c>
      <c r="D1" s="12" t="s">
        <v>476</v>
      </c>
      <c r="E1" t="s">
        <v>1</v>
      </c>
      <c r="F1" s="19" t="s">
        <v>422</v>
      </c>
      <c r="G1" t="s">
        <v>377</v>
      </c>
      <c r="H1" t="s">
        <v>510</v>
      </c>
      <c r="I1" t="s">
        <v>509</v>
      </c>
      <c r="J1" t="s">
        <v>516</v>
      </c>
      <c r="K1" t="s">
        <v>518</v>
      </c>
      <c r="L1" t="s">
        <v>519</v>
      </c>
      <c r="S1" t="s">
        <v>502</v>
      </c>
      <c r="T1" t="s">
        <v>503</v>
      </c>
      <c r="U1" t="s">
        <v>506</v>
      </c>
      <c r="AU1" s="98" t="s">
        <v>547</v>
      </c>
      <c r="AV1" s="99" t="s">
        <v>548</v>
      </c>
      <c r="AW1" s="99" t="s">
        <v>549</v>
      </c>
      <c r="AX1" s="100" t="s">
        <v>550</v>
      </c>
      <c r="BB1">
        <v>1988</v>
      </c>
      <c r="BC1">
        <v>1988</v>
      </c>
      <c r="BD1">
        <v>1988</v>
      </c>
      <c r="BE1">
        <v>1988</v>
      </c>
      <c r="BF1">
        <v>1988</v>
      </c>
      <c r="BG1">
        <v>1988</v>
      </c>
      <c r="BH1">
        <v>1988</v>
      </c>
      <c r="BI1" s="18">
        <v>1989</v>
      </c>
      <c r="BJ1" s="18">
        <v>1989</v>
      </c>
      <c r="BK1" s="18">
        <v>1989</v>
      </c>
      <c r="BL1" s="18">
        <v>1989</v>
      </c>
      <c r="BM1" s="18">
        <v>1989</v>
      </c>
      <c r="BN1" s="18">
        <v>1989</v>
      </c>
    </row>
    <row r="2" spans="1:66" ht="15.75" thickBot="1">
      <c r="A2" s="4">
        <v>43738</v>
      </c>
      <c r="B2" s="3">
        <v>1.8</v>
      </c>
      <c r="C2" s="3">
        <v>1.55139</v>
      </c>
      <c r="D2" s="12" t="s">
        <v>517</v>
      </c>
      <c r="E2">
        <v>72</v>
      </c>
      <c r="F2">
        <v>13</v>
      </c>
      <c r="G2">
        <v>68</v>
      </c>
      <c r="H2" s="1">
        <f>DATE(2019,MONTH(Table211[[#This Row],[datetime]]),DAY(Table211[[#This Row],[datetime]]))</f>
        <v>43738</v>
      </c>
      <c r="I2" s="64">
        <v>1.4625000000000001</v>
      </c>
      <c r="J2" s="57">
        <v>35.1</v>
      </c>
      <c r="K2" s="58">
        <v>71.041666666666671</v>
      </c>
      <c r="L2" s="58">
        <v>10.208333333333334</v>
      </c>
      <c r="M2" s="64"/>
      <c r="N2" s="64"/>
      <c r="O2" s="64"/>
      <c r="P2" s="64"/>
      <c r="Q2" s="64"/>
      <c r="S2">
        <v>0.2</v>
      </c>
      <c r="T2" t="s">
        <v>504</v>
      </c>
      <c r="U2">
        <f>FREQUENCY($B$2:$B$1561,$S$2:$S$22)</f>
        <v>3</v>
      </c>
      <c r="AU2" s="94">
        <v>43789</v>
      </c>
      <c r="AV2" s="92">
        <v>30</v>
      </c>
      <c r="AW2" s="92">
        <v>1053</v>
      </c>
      <c r="AX2" s="96">
        <v>35</v>
      </c>
      <c r="BC2" s="2" t="s">
        <v>528</v>
      </c>
      <c r="BD2" s="2" t="s">
        <v>529</v>
      </c>
      <c r="BE2" s="2" t="s">
        <v>530</v>
      </c>
      <c r="BF2" s="2" t="s">
        <v>531</v>
      </c>
      <c r="BG2" s="2" t="s">
        <v>532</v>
      </c>
      <c r="BH2" s="2" t="s">
        <v>533</v>
      </c>
      <c r="BI2" s="18" t="s">
        <v>534</v>
      </c>
      <c r="BJ2" s="18" t="s">
        <v>535</v>
      </c>
      <c r="BK2" s="18" t="s">
        <v>536</v>
      </c>
      <c r="BL2" s="18" t="s">
        <v>537</v>
      </c>
      <c r="BM2" s="18" t="s">
        <v>538</v>
      </c>
      <c r="BN2" s="18" t="s">
        <v>539</v>
      </c>
    </row>
    <row r="3" spans="1:66" ht="15.75" thickBot="1">
      <c r="A3" s="4">
        <v>43738.041666666664</v>
      </c>
      <c r="B3" s="3">
        <v>2.2999999999999998</v>
      </c>
      <c r="C3" s="3">
        <v>1.55139</v>
      </c>
      <c r="D3" s="12">
        <f t="shared" ref="D3:D65" si="0">AVERAGE(B3:B26)</f>
        <v>1.4291666666666665</v>
      </c>
      <c r="E3">
        <v>72</v>
      </c>
      <c r="F3">
        <v>11</v>
      </c>
      <c r="G3">
        <v>68</v>
      </c>
      <c r="H3" s="1">
        <f>H2+1</f>
        <v>43739</v>
      </c>
      <c r="I3" s="64">
        <v>2.2791666666666663</v>
      </c>
      <c r="J3" s="57">
        <v>38.800000000000011</v>
      </c>
      <c r="K3" s="58">
        <v>76.958333333333329</v>
      </c>
      <c r="L3" s="58">
        <v>16.416666666666668</v>
      </c>
      <c r="M3" s="64"/>
      <c r="N3" s="64"/>
      <c r="O3" s="64"/>
      <c r="P3" s="64"/>
      <c r="Q3" s="64"/>
      <c r="S3">
        <f>S2+0.42</f>
        <v>0.62</v>
      </c>
      <c r="T3" t="str">
        <f>CONCATENATE("~",S3)</f>
        <v>~0.62</v>
      </c>
      <c r="U3">
        <f>FREQUENCY($B$2:$B$1561,$S$2:$S$22)</f>
        <v>3</v>
      </c>
      <c r="X3" s="52" t="s">
        <v>482</v>
      </c>
      <c r="Y3" s="52" t="s">
        <v>479</v>
      </c>
      <c r="Z3" s="52" t="s">
        <v>481</v>
      </c>
      <c r="AA3" s="52" t="s">
        <v>478</v>
      </c>
      <c r="AB3" s="52" t="s">
        <v>480</v>
      </c>
      <c r="AD3" s="32"/>
      <c r="AG3" t="s">
        <v>342</v>
      </c>
      <c r="AJ3" t="s">
        <v>476</v>
      </c>
      <c r="AL3" t="s">
        <v>1</v>
      </c>
      <c r="AN3" t="s">
        <v>422</v>
      </c>
      <c r="AP3" t="s">
        <v>377</v>
      </c>
      <c r="AU3" s="95">
        <v>43759</v>
      </c>
      <c r="AV3" s="93">
        <v>31</v>
      </c>
      <c r="AW3" s="93">
        <v>1160</v>
      </c>
      <c r="AX3" s="97">
        <v>37</v>
      </c>
      <c r="BB3" s="2" t="s">
        <v>540</v>
      </c>
      <c r="BC3" s="87">
        <v>10.5</v>
      </c>
      <c r="BD3" s="87">
        <v>11.2</v>
      </c>
      <c r="BE3" s="87">
        <v>9.1999999999999993</v>
      </c>
      <c r="BF3" s="87">
        <v>10.1</v>
      </c>
      <c r="BG3" s="87">
        <v>10.4</v>
      </c>
      <c r="BH3" s="87">
        <v>10.5</v>
      </c>
      <c r="BI3" s="88">
        <v>8.6999999999999993</v>
      </c>
      <c r="BJ3" s="88">
        <v>8.6999999999999993</v>
      </c>
      <c r="BK3" s="88">
        <v>7</v>
      </c>
      <c r="BL3" s="88">
        <v>6.8</v>
      </c>
      <c r="BM3" s="88">
        <v>9.6</v>
      </c>
      <c r="BN3" s="88">
        <v>9</v>
      </c>
    </row>
    <row r="4" spans="1:66" ht="15.75" thickBot="1">
      <c r="A4" s="4">
        <v>43738.083333333336</v>
      </c>
      <c r="B4" s="3">
        <v>1.2999999999999998</v>
      </c>
      <c r="C4" s="3">
        <v>1.55139</v>
      </c>
      <c r="D4" s="12">
        <f t="shared" si="0"/>
        <v>1.3666666666666665</v>
      </c>
      <c r="E4">
        <v>72</v>
      </c>
      <c r="F4">
        <v>11</v>
      </c>
      <c r="G4">
        <v>68</v>
      </c>
      <c r="H4" s="1">
        <f t="shared" ref="H4:H66" si="1">H3+1</f>
        <v>43740</v>
      </c>
      <c r="I4" s="64">
        <v>1.9625000000000004</v>
      </c>
      <c r="J4" s="57">
        <v>54.699999999999996</v>
      </c>
      <c r="K4" s="58">
        <v>84.166666666666671</v>
      </c>
      <c r="L4" s="58">
        <v>13.666666666666666</v>
      </c>
      <c r="M4" s="64"/>
      <c r="N4" s="64"/>
      <c r="O4" s="64"/>
      <c r="P4" s="64"/>
      <c r="Q4" s="64"/>
      <c r="S4">
        <f t="shared" ref="S4:S21" si="2">S3+0.42</f>
        <v>1.04</v>
      </c>
      <c r="T4" t="str">
        <f t="shared" ref="T4:T21" si="3">CONCATENATE("~",S4)</f>
        <v>~1.04</v>
      </c>
      <c r="U4">
        <f>FREQUENCY($B$2:$B$1561,$S$2:$S$22)</f>
        <v>3</v>
      </c>
      <c r="W4" s="51" t="s">
        <v>462</v>
      </c>
      <c r="X4" s="49">
        <v>1.4896794871794896</v>
      </c>
      <c r="Y4" s="49">
        <v>1.4914195348767258</v>
      </c>
      <c r="Z4" s="50">
        <v>54.635897435897434</v>
      </c>
      <c r="AA4" s="50">
        <v>14.46025641025641</v>
      </c>
      <c r="AB4" s="50">
        <v>65.869230769230768</v>
      </c>
      <c r="AE4" s="30"/>
      <c r="AU4" s="94">
        <v>43728</v>
      </c>
      <c r="AV4" s="92">
        <v>30</v>
      </c>
      <c r="AW4" s="92">
        <v>1340</v>
      </c>
      <c r="AX4" s="96">
        <v>45</v>
      </c>
      <c r="BB4" s="89" t="s">
        <v>541</v>
      </c>
      <c r="BC4" s="90">
        <f>BC8+(2.66*BC9)</f>
        <v>12.444666666666667</v>
      </c>
      <c r="BD4" s="12">
        <f>$BC$4</f>
        <v>12.444666666666667</v>
      </c>
      <c r="BE4" s="12">
        <f t="shared" ref="BE4:BN4" si="4">$BC$4</f>
        <v>12.444666666666667</v>
      </c>
      <c r="BF4" s="12">
        <f t="shared" si="4"/>
        <v>12.444666666666667</v>
      </c>
      <c r="BG4" s="12">
        <f t="shared" si="4"/>
        <v>12.444666666666667</v>
      </c>
      <c r="BH4" s="12">
        <f t="shared" si="4"/>
        <v>12.444666666666667</v>
      </c>
      <c r="BI4" s="12">
        <f t="shared" si="4"/>
        <v>12.444666666666667</v>
      </c>
      <c r="BJ4" s="12">
        <f t="shared" si="4"/>
        <v>12.444666666666667</v>
      </c>
      <c r="BK4" s="12">
        <f t="shared" si="4"/>
        <v>12.444666666666667</v>
      </c>
      <c r="BL4" s="12">
        <f t="shared" si="4"/>
        <v>12.444666666666667</v>
      </c>
      <c r="BM4" s="12">
        <f t="shared" si="4"/>
        <v>12.444666666666667</v>
      </c>
      <c r="BN4" s="12">
        <f t="shared" si="4"/>
        <v>12.444666666666667</v>
      </c>
    </row>
    <row r="5" spans="1:66" ht="15.75" thickBot="1">
      <c r="A5" s="4">
        <v>43738.125</v>
      </c>
      <c r="B5" s="3">
        <v>1.2999999999999998</v>
      </c>
      <c r="C5" s="3">
        <v>1.55139</v>
      </c>
      <c r="D5" s="12">
        <f t="shared" si="0"/>
        <v>1.3458333333333332</v>
      </c>
      <c r="E5">
        <v>72</v>
      </c>
      <c r="F5">
        <v>11</v>
      </c>
      <c r="G5">
        <v>68</v>
      </c>
      <c r="H5" s="1">
        <f t="shared" si="1"/>
        <v>43741</v>
      </c>
      <c r="I5" s="64">
        <v>1.6333333333333335</v>
      </c>
      <c r="J5" s="57">
        <v>47.100000000000009</v>
      </c>
      <c r="K5" s="58">
        <v>76.208333333333329</v>
      </c>
      <c r="L5" s="58">
        <v>12.25</v>
      </c>
      <c r="M5" s="64"/>
      <c r="N5" s="64"/>
      <c r="O5" s="64"/>
      <c r="P5" s="64"/>
      <c r="Q5" s="64"/>
      <c r="S5">
        <f t="shared" si="2"/>
        <v>1.46</v>
      </c>
      <c r="T5" t="str">
        <f t="shared" si="3"/>
        <v>~1.46</v>
      </c>
      <c r="U5">
        <f>FREQUENCY($B$2:$B$1561,$S$2:$S$22)</f>
        <v>3</v>
      </c>
      <c r="W5" s="51" t="s">
        <v>463</v>
      </c>
      <c r="X5" s="49">
        <v>1.1499999999999999</v>
      </c>
      <c r="Y5" s="49">
        <v>1.4583333333333333</v>
      </c>
      <c r="Z5" s="50">
        <v>54</v>
      </c>
      <c r="AA5" s="30">
        <v>13</v>
      </c>
      <c r="AB5" s="50">
        <v>68</v>
      </c>
      <c r="AE5" s="30"/>
      <c r="AF5" t="s">
        <v>462</v>
      </c>
      <c r="AG5">
        <v>1.4896794871794896</v>
      </c>
      <c r="AJ5" t="s">
        <v>462</v>
      </c>
      <c r="AK5">
        <v>1.4914195348767258</v>
      </c>
      <c r="AL5" t="s">
        <v>462</v>
      </c>
      <c r="AM5">
        <v>54.635897435897434</v>
      </c>
      <c r="AN5" t="s">
        <v>462</v>
      </c>
      <c r="AO5">
        <v>14.46025641025641</v>
      </c>
      <c r="AP5" t="s">
        <v>462</v>
      </c>
      <c r="AQ5">
        <v>65.869230769230768</v>
      </c>
      <c r="AU5" s="95">
        <v>43698</v>
      </c>
      <c r="AV5" s="93">
        <v>29</v>
      </c>
      <c r="AW5" s="93">
        <v>1602</v>
      </c>
      <c r="AX5" s="97">
        <v>55</v>
      </c>
      <c r="BB5" s="89" t="s">
        <v>542</v>
      </c>
      <c r="BC5" s="90">
        <f>BC8-(2.66*BC9)</f>
        <v>8.1886666666666663</v>
      </c>
      <c r="BD5" s="12">
        <f>$BC$5</f>
        <v>8.1886666666666663</v>
      </c>
      <c r="BE5" s="12">
        <f t="shared" ref="BE5:BN5" si="5">$BC$5</f>
        <v>8.1886666666666663</v>
      </c>
      <c r="BF5" s="12">
        <f t="shared" si="5"/>
        <v>8.1886666666666663</v>
      </c>
      <c r="BG5" s="12">
        <f t="shared" si="5"/>
        <v>8.1886666666666663</v>
      </c>
      <c r="BH5" s="12">
        <f t="shared" si="5"/>
        <v>8.1886666666666663</v>
      </c>
      <c r="BI5" s="12">
        <f t="shared" si="5"/>
        <v>8.1886666666666663</v>
      </c>
      <c r="BJ5" s="12">
        <f t="shared" si="5"/>
        <v>8.1886666666666663</v>
      </c>
      <c r="BK5" s="12">
        <f t="shared" si="5"/>
        <v>8.1886666666666663</v>
      </c>
      <c r="BL5" s="12">
        <f t="shared" si="5"/>
        <v>8.1886666666666663</v>
      </c>
      <c r="BM5" s="12">
        <f t="shared" si="5"/>
        <v>8.1886666666666663</v>
      </c>
      <c r="BN5" s="12">
        <f t="shared" si="5"/>
        <v>8.1886666666666663</v>
      </c>
    </row>
    <row r="6" spans="1:66" ht="15.75" thickBot="1">
      <c r="A6" s="4">
        <v>43738.166666666664</v>
      </c>
      <c r="B6" s="3">
        <v>1</v>
      </c>
      <c r="C6" s="3">
        <v>1.55139</v>
      </c>
      <c r="D6" s="12">
        <f t="shared" si="0"/>
        <v>1.3625</v>
      </c>
      <c r="E6">
        <v>72</v>
      </c>
      <c r="F6">
        <v>11</v>
      </c>
      <c r="G6">
        <v>68</v>
      </c>
      <c r="H6" s="1">
        <f t="shared" si="1"/>
        <v>43742</v>
      </c>
      <c r="I6" s="64">
        <v>1.3625</v>
      </c>
      <c r="J6" s="57">
        <v>39.200000000000003</v>
      </c>
      <c r="K6" s="58">
        <v>71.125</v>
      </c>
      <c r="L6" s="58">
        <v>17.791666666666668</v>
      </c>
      <c r="M6" s="64"/>
      <c r="N6" s="64"/>
      <c r="O6" s="64"/>
      <c r="P6" s="64"/>
      <c r="Q6" s="64"/>
      <c r="S6">
        <f t="shared" si="2"/>
        <v>1.88</v>
      </c>
      <c r="T6" t="str">
        <f t="shared" si="3"/>
        <v>~1.88</v>
      </c>
      <c r="U6">
        <f>FREQUENCY($B$2:$B$1561,$S$2:$S$22)</f>
        <v>3</v>
      </c>
      <c r="W6" s="51" t="s">
        <v>464</v>
      </c>
      <c r="X6" s="49">
        <v>0.4</v>
      </c>
      <c r="Y6" s="49">
        <v>1.1458333333333333</v>
      </c>
      <c r="Z6" s="50">
        <v>41</v>
      </c>
      <c r="AA6" s="30">
        <v>11</v>
      </c>
      <c r="AB6" s="50">
        <v>68</v>
      </c>
      <c r="AE6" s="30"/>
      <c r="AF6" t="s">
        <v>432</v>
      </c>
      <c r="AG6">
        <v>2.890028249704309E-2</v>
      </c>
      <c r="AJ6" t="s">
        <v>432</v>
      </c>
      <c r="AK6">
        <v>1.0319403438416945E-2</v>
      </c>
      <c r="AL6" t="s">
        <v>432</v>
      </c>
      <c r="AM6">
        <v>0.31004519024317001</v>
      </c>
      <c r="AN6" t="s">
        <v>432</v>
      </c>
      <c r="AO6">
        <v>0.11642458895640347</v>
      </c>
      <c r="AP6" t="s">
        <v>432</v>
      </c>
      <c r="AQ6">
        <v>9.214410431663185E-2</v>
      </c>
      <c r="AU6" s="94">
        <v>43669</v>
      </c>
      <c r="AV6" s="92">
        <v>32</v>
      </c>
      <c r="AW6" s="92">
        <v>1880</v>
      </c>
      <c r="AX6" s="96">
        <v>59</v>
      </c>
      <c r="BB6" s="89" t="s">
        <v>543</v>
      </c>
      <c r="BC6" s="87">
        <f>3.27*BC9</f>
        <v>2.6160000000000001</v>
      </c>
      <c r="BD6">
        <f>$BC$6</f>
        <v>2.6160000000000001</v>
      </c>
      <c r="BE6">
        <f t="shared" ref="BE6:BN6" si="6">$BC$6</f>
        <v>2.6160000000000001</v>
      </c>
      <c r="BF6">
        <f t="shared" si="6"/>
        <v>2.6160000000000001</v>
      </c>
      <c r="BG6">
        <f t="shared" si="6"/>
        <v>2.6160000000000001</v>
      </c>
      <c r="BH6">
        <f t="shared" si="6"/>
        <v>2.6160000000000001</v>
      </c>
      <c r="BI6">
        <f t="shared" si="6"/>
        <v>2.6160000000000001</v>
      </c>
      <c r="BJ6">
        <f t="shared" si="6"/>
        <v>2.6160000000000001</v>
      </c>
      <c r="BK6">
        <f t="shared" si="6"/>
        <v>2.6160000000000001</v>
      </c>
      <c r="BL6">
        <f t="shared" si="6"/>
        <v>2.6160000000000001</v>
      </c>
      <c r="BM6">
        <f t="shared" si="6"/>
        <v>2.6160000000000001</v>
      </c>
      <c r="BN6">
        <f t="shared" si="6"/>
        <v>2.6160000000000001</v>
      </c>
    </row>
    <row r="7" spans="1:66" ht="15.75" thickBot="1">
      <c r="A7" s="4">
        <v>43738.208333333336</v>
      </c>
      <c r="B7" s="3">
        <v>1.4</v>
      </c>
      <c r="C7" s="3">
        <v>1.55139</v>
      </c>
      <c r="D7" s="12">
        <f t="shared" si="0"/>
        <v>1.3499999999999999</v>
      </c>
      <c r="E7">
        <v>71</v>
      </c>
      <c r="F7">
        <v>11</v>
      </c>
      <c r="G7">
        <v>68</v>
      </c>
      <c r="H7" s="1">
        <f t="shared" si="1"/>
        <v>43743</v>
      </c>
      <c r="I7" s="64">
        <v>2.1125000000000003</v>
      </c>
      <c r="J7" s="57">
        <v>32.700000000000003</v>
      </c>
      <c r="K7" s="58">
        <v>58.875</v>
      </c>
      <c r="L7" s="58">
        <v>13.083333333333334</v>
      </c>
      <c r="M7" s="64"/>
      <c r="N7" s="64"/>
      <c r="O7" s="64"/>
      <c r="P7" s="64"/>
      <c r="Q7" s="64"/>
      <c r="S7">
        <f t="shared" si="2"/>
        <v>2.2999999999999998</v>
      </c>
      <c r="T7" t="str">
        <f t="shared" si="3"/>
        <v>~2.3</v>
      </c>
      <c r="U7">
        <f>FREQUENCY($B$2:$B$1561,$S$2:$S$22)</f>
        <v>3</v>
      </c>
      <c r="W7" s="51" t="s">
        <v>465</v>
      </c>
      <c r="X7" s="49">
        <v>1.1414696983791888</v>
      </c>
      <c r="Y7" s="49">
        <v>0.40758377816923219</v>
      </c>
      <c r="Z7" s="50">
        <v>12.245803819633917</v>
      </c>
      <c r="AA7" s="50">
        <v>4.5984028167746791</v>
      </c>
      <c r="AB7" s="50">
        <v>3.6394005135585665</v>
      </c>
      <c r="AE7" s="30"/>
      <c r="AF7" t="s">
        <v>463</v>
      </c>
      <c r="AG7">
        <v>1.1499999999999999</v>
      </c>
      <c r="AJ7" t="s">
        <v>463</v>
      </c>
      <c r="AK7">
        <v>1.4583333333333333</v>
      </c>
      <c r="AL7" t="s">
        <v>463</v>
      </c>
      <c r="AM7">
        <v>54</v>
      </c>
      <c r="AN7" t="s">
        <v>463</v>
      </c>
      <c r="AO7">
        <v>13</v>
      </c>
      <c r="AP7" t="s">
        <v>463</v>
      </c>
      <c r="AQ7">
        <v>68</v>
      </c>
      <c r="AU7" s="95">
        <v>43637</v>
      </c>
      <c r="AV7" s="93">
        <v>30</v>
      </c>
      <c r="AW7" s="93">
        <v>1421</v>
      </c>
      <c r="AX7" s="97">
        <v>47</v>
      </c>
      <c r="BB7" s="2" t="s">
        <v>544</v>
      </c>
      <c r="BC7" s="91"/>
      <c r="BD7" s="87">
        <f t="shared" ref="BD7:BN7" si="7">ABS(BD3-BC3)</f>
        <v>0.69999999999999929</v>
      </c>
      <c r="BE7" s="87">
        <f t="shared" si="7"/>
        <v>2</v>
      </c>
      <c r="BF7" s="87">
        <f t="shared" si="7"/>
        <v>0.90000000000000036</v>
      </c>
      <c r="BG7" s="87">
        <f t="shared" si="7"/>
        <v>0.30000000000000071</v>
      </c>
      <c r="BH7" s="87">
        <f t="shared" si="7"/>
        <v>9.9999999999999645E-2</v>
      </c>
      <c r="BI7" s="18">
        <f t="shared" si="7"/>
        <v>1.8000000000000007</v>
      </c>
      <c r="BJ7" s="18">
        <f t="shared" si="7"/>
        <v>0</v>
      </c>
      <c r="BK7" s="18">
        <f t="shared" si="7"/>
        <v>1.6999999999999993</v>
      </c>
      <c r="BL7" s="18">
        <f t="shared" si="7"/>
        <v>0.20000000000000018</v>
      </c>
      <c r="BM7" s="18">
        <f t="shared" si="7"/>
        <v>2.8</v>
      </c>
      <c r="BN7" s="18">
        <f t="shared" si="7"/>
        <v>0.59999999999999964</v>
      </c>
    </row>
    <row r="8" spans="1:66" ht="15.75" thickBot="1">
      <c r="A8" s="4">
        <v>43738.25</v>
      </c>
      <c r="B8" s="3">
        <v>2.5</v>
      </c>
      <c r="C8" s="3">
        <v>1.55139</v>
      </c>
      <c r="D8" s="12">
        <f t="shared" si="0"/>
        <v>1.3166666666666667</v>
      </c>
      <c r="E8">
        <v>71</v>
      </c>
      <c r="F8">
        <v>11</v>
      </c>
      <c r="G8">
        <v>68</v>
      </c>
      <c r="H8" s="1">
        <f t="shared" si="1"/>
        <v>43744</v>
      </c>
      <c r="I8" s="64">
        <v>1.4791666666666667</v>
      </c>
      <c r="J8" s="57">
        <v>50.7</v>
      </c>
      <c r="K8" s="58">
        <v>68.541666666666671</v>
      </c>
      <c r="L8" s="58">
        <v>11.083333333333334</v>
      </c>
      <c r="M8" s="64"/>
      <c r="N8" s="64"/>
      <c r="O8" s="64"/>
      <c r="P8" s="64"/>
      <c r="Q8" s="64"/>
      <c r="S8">
        <f t="shared" si="2"/>
        <v>2.7199999999999998</v>
      </c>
      <c r="T8" t="str">
        <f t="shared" si="3"/>
        <v>~2.72</v>
      </c>
      <c r="U8">
        <f>FREQUENCY($B$2:$B$1561,$S$2:$S$22)</f>
        <v>3</v>
      </c>
      <c r="W8" s="51" t="s">
        <v>469</v>
      </c>
      <c r="X8" s="49">
        <v>8.4</v>
      </c>
      <c r="Y8" s="49">
        <v>2.2166666666666668</v>
      </c>
      <c r="Z8" s="50">
        <v>58</v>
      </c>
      <c r="AA8" s="30">
        <v>20</v>
      </c>
      <c r="AB8" s="50">
        <v>10</v>
      </c>
      <c r="AE8" s="30"/>
      <c r="AF8" t="s">
        <v>464</v>
      </c>
      <c r="AG8">
        <v>0.4</v>
      </c>
      <c r="AJ8" t="s">
        <v>464</v>
      </c>
      <c r="AK8">
        <v>1.1458333333333333</v>
      </c>
      <c r="AL8" t="s">
        <v>464</v>
      </c>
      <c r="AM8">
        <v>41</v>
      </c>
      <c r="AN8" t="s">
        <v>464</v>
      </c>
      <c r="AO8">
        <v>11</v>
      </c>
      <c r="AP8" t="s">
        <v>464</v>
      </c>
      <c r="AQ8">
        <v>68</v>
      </c>
      <c r="AU8" s="94">
        <v>43607</v>
      </c>
      <c r="AV8" s="92">
        <v>29</v>
      </c>
      <c r="AW8" s="92">
        <v>1138</v>
      </c>
      <c r="AX8" s="96">
        <v>39</v>
      </c>
      <c r="BB8" s="2" t="s">
        <v>545</v>
      </c>
      <c r="BC8" s="58">
        <f>AVERAGE(BC3:BH3)</f>
        <v>10.316666666666666</v>
      </c>
      <c r="BD8" s="58">
        <f>$BC$8</f>
        <v>10.316666666666666</v>
      </c>
      <c r="BE8" s="58">
        <f t="shared" ref="BE8:BN8" si="8">$BC$8</f>
        <v>10.316666666666666</v>
      </c>
      <c r="BF8" s="58">
        <f t="shared" si="8"/>
        <v>10.316666666666666</v>
      </c>
      <c r="BG8" s="58">
        <f t="shared" si="8"/>
        <v>10.316666666666666</v>
      </c>
      <c r="BH8" s="58">
        <f t="shared" si="8"/>
        <v>10.316666666666666</v>
      </c>
      <c r="BI8" s="58">
        <f t="shared" si="8"/>
        <v>10.316666666666666</v>
      </c>
      <c r="BJ8" s="58">
        <f t="shared" si="8"/>
        <v>10.316666666666666</v>
      </c>
      <c r="BK8" s="58">
        <f t="shared" si="8"/>
        <v>10.316666666666666</v>
      </c>
      <c r="BL8" s="58">
        <f t="shared" si="8"/>
        <v>10.316666666666666</v>
      </c>
      <c r="BM8" s="58">
        <f t="shared" si="8"/>
        <v>10.316666666666666</v>
      </c>
      <c r="BN8" s="58">
        <f t="shared" si="8"/>
        <v>10.316666666666666</v>
      </c>
    </row>
    <row r="9" spans="1:66" ht="15.75" thickBot="1">
      <c r="A9" s="4">
        <v>43738.291666666664</v>
      </c>
      <c r="B9" s="3">
        <v>1.9</v>
      </c>
      <c r="C9" s="3">
        <v>1.55139</v>
      </c>
      <c r="D9" s="12">
        <f t="shared" si="0"/>
        <v>1.2458333333333338</v>
      </c>
      <c r="E9">
        <v>72</v>
      </c>
      <c r="F9">
        <v>8</v>
      </c>
      <c r="G9">
        <v>68</v>
      </c>
      <c r="H9" s="1">
        <f t="shared" si="1"/>
        <v>43745</v>
      </c>
      <c r="I9" s="64">
        <v>1.1291666666666669</v>
      </c>
      <c r="J9" s="57">
        <v>35.5</v>
      </c>
      <c r="K9" s="58">
        <v>73.541666666666671</v>
      </c>
      <c r="L9" s="58">
        <v>11.875</v>
      </c>
      <c r="M9" s="64"/>
      <c r="N9" s="64"/>
      <c r="O9" s="64"/>
      <c r="P9" s="64"/>
      <c r="Q9" s="64"/>
      <c r="S9">
        <f t="shared" si="2"/>
        <v>3.1399999999999997</v>
      </c>
      <c r="T9" t="str">
        <f t="shared" si="3"/>
        <v>~3.14</v>
      </c>
      <c r="U9">
        <f>FREQUENCY($B$2:$B$1561,$S$2:$S$22)</f>
        <v>3</v>
      </c>
      <c r="W9" s="32" t="s">
        <v>366</v>
      </c>
      <c r="AF9" t="s">
        <v>465</v>
      </c>
      <c r="AG9">
        <v>1.1414696983791888</v>
      </c>
      <c r="AJ9" t="s">
        <v>465</v>
      </c>
      <c r="AK9">
        <v>0.40758377816923219</v>
      </c>
      <c r="AL9" t="s">
        <v>465</v>
      </c>
      <c r="AM9">
        <v>12.245803819633917</v>
      </c>
      <c r="AN9" t="s">
        <v>465</v>
      </c>
      <c r="AO9">
        <v>4.5984028167746791</v>
      </c>
      <c r="AP9" t="s">
        <v>465</v>
      </c>
      <c r="AQ9">
        <v>3.6394005135585665</v>
      </c>
      <c r="AU9" s="95">
        <v>43578</v>
      </c>
      <c r="AV9" s="93">
        <v>32</v>
      </c>
      <c r="AW9" s="93">
        <v>1244</v>
      </c>
      <c r="AX9" s="97">
        <v>39</v>
      </c>
      <c r="BB9" s="89" t="s">
        <v>546</v>
      </c>
      <c r="BC9" s="87">
        <f>AVERAGE(BD7:BH7)</f>
        <v>0.8</v>
      </c>
      <c r="BD9">
        <f>$BC$9</f>
        <v>0.8</v>
      </c>
      <c r="BE9">
        <f t="shared" ref="BE9:BN9" si="9">$BC$9</f>
        <v>0.8</v>
      </c>
      <c r="BF9">
        <f t="shared" si="9"/>
        <v>0.8</v>
      </c>
      <c r="BG9">
        <f t="shared" si="9"/>
        <v>0.8</v>
      </c>
      <c r="BH9">
        <f t="shared" si="9"/>
        <v>0.8</v>
      </c>
      <c r="BI9">
        <f t="shared" si="9"/>
        <v>0.8</v>
      </c>
      <c r="BJ9">
        <f t="shared" si="9"/>
        <v>0.8</v>
      </c>
      <c r="BK9">
        <f t="shared" si="9"/>
        <v>0.8</v>
      </c>
      <c r="BL9">
        <f t="shared" si="9"/>
        <v>0.8</v>
      </c>
      <c r="BM9">
        <f t="shared" si="9"/>
        <v>0.8</v>
      </c>
      <c r="BN9">
        <f t="shared" si="9"/>
        <v>0.8</v>
      </c>
    </row>
    <row r="10" spans="1:66" ht="15.75" thickBot="1">
      <c r="A10" s="4">
        <v>43738.333333333336</v>
      </c>
      <c r="B10" s="3">
        <v>2.5</v>
      </c>
      <c r="C10" s="3">
        <v>1.55139</v>
      </c>
      <c r="D10" s="12">
        <f t="shared" si="0"/>
        <v>1.2958333333333336</v>
      </c>
      <c r="E10">
        <v>71</v>
      </c>
      <c r="F10">
        <v>8</v>
      </c>
      <c r="G10">
        <v>60</v>
      </c>
      <c r="H10" s="1">
        <f t="shared" si="1"/>
        <v>43746</v>
      </c>
      <c r="I10" s="64">
        <v>1.075</v>
      </c>
      <c r="J10" s="57">
        <v>27.100000000000005</v>
      </c>
      <c r="K10" s="58">
        <v>64.666666666666671</v>
      </c>
      <c r="L10" s="58">
        <v>11.208333333333334</v>
      </c>
      <c r="M10" s="64"/>
      <c r="N10" s="64"/>
      <c r="O10" s="64"/>
      <c r="P10" s="64"/>
      <c r="Q10" s="64"/>
      <c r="S10">
        <f t="shared" si="2"/>
        <v>3.5599999999999996</v>
      </c>
      <c r="T10" t="str">
        <f t="shared" si="3"/>
        <v>~3.56</v>
      </c>
      <c r="U10">
        <f>FREQUENCY($B$2:$B$1561,$S$2:$S$22)</f>
        <v>3</v>
      </c>
      <c r="W10" s="30">
        <v>1.551390000000044</v>
      </c>
      <c r="AF10" t="s">
        <v>466</v>
      </c>
      <c r="AG10">
        <v>1.3029530723178759</v>
      </c>
      <c r="AJ10" t="s">
        <v>466</v>
      </c>
      <c r="AK10">
        <v>0.16612453622670587</v>
      </c>
      <c r="AL10" t="s">
        <v>466</v>
      </c>
      <c r="AM10">
        <v>149.95971118896063</v>
      </c>
      <c r="AN10" t="s">
        <v>466</v>
      </c>
      <c r="AO10">
        <v>21.145308465321303</v>
      </c>
      <c r="AP10" t="s">
        <v>466</v>
      </c>
      <c r="AQ10">
        <v>13.245236098090357</v>
      </c>
      <c r="AU10" s="94">
        <v>43546</v>
      </c>
      <c r="AV10" s="92">
        <v>29</v>
      </c>
      <c r="AW10" s="92">
        <v>1308</v>
      </c>
      <c r="AX10" s="96">
        <v>45</v>
      </c>
      <c r="BI10" s="17"/>
      <c r="BJ10" s="17"/>
      <c r="BK10" s="17"/>
      <c r="BL10" s="17"/>
      <c r="BM10" s="17"/>
      <c r="BN10" s="17"/>
    </row>
    <row r="11" spans="1:66" ht="15.75" thickBot="1">
      <c r="A11" s="4">
        <v>43738.375</v>
      </c>
      <c r="B11" s="3">
        <v>2.1</v>
      </c>
      <c r="C11" s="3">
        <v>1.55139</v>
      </c>
      <c r="D11" s="12">
        <f t="shared" si="0"/>
        <v>1.3833333333333335</v>
      </c>
      <c r="E11">
        <v>69</v>
      </c>
      <c r="F11">
        <v>8</v>
      </c>
      <c r="G11">
        <v>60</v>
      </c>
      <c r="H11" s="1">
        <f t="shared" si="1"/>
        <v>43747</v>
      </c>
      <c r="I11" s="64">
        <v>1.2333333333333332</v>
      </c>
      <c r="J11" s="57">
        <v>25.799999999999997</v>
      </c>
      <c r="K11" s="58">
        <v>63.166666666666664</v>
      </c>
      <c r="L11" s="58">
        <v>14.041666666666666</v>
      </c>
      <c r="M11" s="64"/>
      <c r="N11" s="64"/>
      <c r="O11" s="64"/>
      <c r="P11" s="64"/>
      <c r="Q11" s="64"/>
      <c r="S11">
        <f t="shared" si="2"/>
        <v>3.9799999999999995</v>
      </c>
      <c r="T11" t="str">
        <f t="shared" si="3"/>
        <v>~3.98</v>
      </c>
      <c r="U11">
        <f>FREQUENCY($B$2:$B$1561,$S$2:$S$22)</f>
        <v>3</v>
      </c>
      <c r="W11" s="30"/>
      <c r="X11" s="30"/>
      <c r="Y11" s="30"/>
      <c r="Z11" s="30"/>
      <c r="AA11" s="30"/>
      <c r="AB11" s="30"/>
      <c r="AC11" s="30"/>
      <c r="AD11" s="30"/>
      <c r="AE11" s="30"/>
      <c r="AF11" t="s">
        <v>467</v>
      </c>
      <c r="AG11">
        <v>2.5596552884714794</v>
      </c>
      <c r="AJ11" t="s">
        <v>467</v>
      </c>
      <c r="AK11">
        <v>-0.37177400210437339</v>
      </c>
      <c r="AL11" t="s">
        <v>467</v>
      </c>
      <c r="AM11">
        <v>-4.7648272779078127E-2</v>
      </c>
      <c r="AN11" t="s">
        <v>467</v>
      </c>
      <c r="AO11">
        <v>-0.91856436498958383</v>
      </c>
      <c r="AP11" t="s">
        <v>467</v>
      </c>
      <c r="AQ11">
        <v>-0.99665189179798608</v>
      </c>
      <c r="AU11" s="95">
        <v>43517</v>
      </c>
      <c r="AV11" s="93">
        <v>29</v>
      </c>
      <c r="AW11" s="93">
        <v>1598</v>
      </c>
      <c r="AX11" s="97">
        <v>55</v>
      </c>
      <c r="BI11" s="17"/>
      <c r="BJ11" s="17"/>
      <c r="BK11" s="17"/>
      <c r="BL11" s="17"/>
      <c r="BM11" s="17"/>
      <c r="BN11" s="17"/>
    </row>
    <row r="12" spans="1:66" ht="15.75" thickBot="1">
      <c r="A12" s="4">
        <v>43738.416666666664</v>
      </c>
      <c r="B12" s="3">
        <v>1.2</v>
      </c>
      <c r="C12" s="3">
        <v>1.55139</v>
      </c>
      <c r="D12" s="12">
        <f t="shared" si="0"/>
        <v>1.3666666666666669</v>
      </c>
      <c r="E12">
        <v>69</v>
      </c>
      <c r="F12">
        <v>8</v>
      </c>
      <c r="G12">
        <v>60</v>
      </c>
      <c r="H12" s="1">
        <f t="shared" si="1"/>
        <v>43748</v>
      </c>
      <c r="I12" s="64">
        <v>1.1624999999999999</v>
      </c>
      <c r="J12" s="57">
        <v>29.599999999999998</v>
      </c>
      <c r="K12" s="58">
        <v>66.208333333333329</v>
      </c>
      <c r="L12" s="58">
        <v>16.583333333333332</v>
      </c>
      <c r="M12" s="64"/>
      <c r="N12" s="64"/>
      <c r="O12" s="64"/>
      <c r="P12" s="64"/>
      <c r="Q12" s="64"/>
      <c r="S12">
        <f t="shared" si="2"/>
        <v>4.3999999999999995</v>
      </c>
      <c r="T12" t="str">
        <f t="shared" si="3"/>
        <v>~4.4</v>
      </c>
      <c r="U12">
        <f>FREQUENCY($B$2:$B$1561,$S$2:$S$22)</f>
        <v>3</v>
      </c>
      <c r="X12" s="30"/>
      <c r="Y12" s="30"/>
      <c r="Z12" s="30"/>
      <c r="AA12" s="30"/>
      <c r="AB12" s="30"/>
      <c r="AC12" s="30"/>
      <c r="AD12" s="30"/>
      <c r="AE12" s="30"/>
      <c r="AF12" t="s">
        <v>468</v>
      </c>
      <c r="AG12">
        <v>1.4648755401749436</v>
      </c>
      <c r="AJ12" t="s">
        <v>468</v>
      </c>
      <c r="AK12">
        <v>0.47151091182468363</v>
      </c>
      <c r="AL12" t="s">
        <v>468</v>
      </c>
      <c r="AM12">
        <v>0.28331947484382425</v>
      </c>
      <c r="AN12" t="s">
        <v>468</v>
      </c>
      <c r="AO12">
        <v>0.20501478319502339</v>
      </c>
      <c r="AP12" t="s">
        <v>468</v>
      </c>
      <c r="AQ12">
        <v>-0.92982213635224409</v>
      </c>
      <c r="AU12" s="94">
        <v>43488</v>
      </c>
      <c r="AV12" s="92">
        <v>34</v>
      </c>
      <c r="AW12" s="92">
        <v>1757</v>
      </c>
      <c r="AX12" s="96">
        <v>52</v>
      </c>
      <c r="BI12" s="17"/>
      <c r="BJ12" s="17"/>
      <c r="BK12" s="17"/>
      <c r="BL12" s="17"/>
      <c r="BM12" s="17"/>
      <c r="BN12" s="17"/>
    </row>
    <row r="13" spans="1:66" ht="15.75" thickBot="1">
      <c r="A13" s="4">
        <v>43738.458333333336</v>
      </c>
      <c r="B13" s="3">
        <v>1.2</v>
      </c>
      <c r="C13" s="3">
        <v>1.55139</v>
      </c>
      <c r="D13" s="12">
        <f t="shared" si="0"/>
        <v>1.425</v>
      </c>
      <c r="E13">
        <v>69</v>
      </c>
      <c r="F13">
        <v>8</v>
      </c>
      <c r="G13">
        <v>60</v>
      </c>
      <c r="H13" s="1">
        <f t="shared" si="1"/>
        <v>43749</v>
      </c>
      <c r="I13" s="64">
        <v>1.0541666666666669</v>
      </c>
      <c r="J13" s="57">
        <v>27.9</v>
      </c>
      <c r="K13" s="58">
        <v>65.416666666666671</v>
      </c>
      <c r="L13" s="58">
        <v>20.166666666666668</v>
      </c>
      <c r="M13" s="64"/>
      <c r="N13" s="64"/>
      <c r="O13" s="64"/>
      <c r="P13" s="64"/>
      <c r="Q13" s="64"/>
      <c r="S13">
        <f t="shared" si="2"/>
        <v>4.8199999999999994</v>
      </c>
      <c r="T13" t="str">
        <f t="shared" si="3"/>
        <v>~4.82</v>
      </c>
      <c r="U13">
        <f>FREQUENCY($B$2:$B$1561,$S$2:$S$22)</f>
        <v>3</v>
      </c>
      <c r="AF13" s="63" t="s">
        <v>469</v>
      </c>
      <c r="AG13" s="63">
        <v>8.4</v>
      </c>
      <c r="AH13" s="63"/>
      <c r="AI13" s="63"/>
      <c r="AJ13" s="63" t="s">
        <v>469</v>
      </c>
      <c r="AK13" s="63">
        <v>2.2166666666666668</v>
      </c>
      <c r="AL13" s="63" t="s">
        <v>469</v>
      </c>
      <c r="AM13" s="63">
        <v>97</v>
      </c>
      <c r="AN13" s="63" t="s">
        <v>469</v>
      </c>
      <c r="AO13" s="63">
        <v>20</v>
      </c>
      <c r="AP13" s="63" t="s">
        <v>469</v>
      </c>
      <c r="AQ13" s="63">
        <v>10</v>
      </c>
      <c r="AU13" s="95">
        <v>43454</v>
      </c>
      <c r="AV13" s="93">
        <v>30</v>
      </c>
      <c r="AW13" s="93">
        <v>1268</v>
      </c>
      <c r="AX13" s="97">
        <v>42</v>
      </c>
      <c r="BI13" s="17"/>
      <c r="BJ13" s="17"/>
      <c r="BK13" s="17"/>
      <c r="BL13" s="17"/>
      <c r="BM13" s="17"/>
      <c r="BN13" s="17"/>
    </row>
    <row r="14" spans="1:66">
      <c r="A14" s="4">
        <v>43738.5</v>
      </c>
      <c r="B14" s="3">
        <v>1.1000000000000001</v>
      </c>
      <c r="C14" s="3">
        <v>1.55139</v>
      </c>
      <c r="D14" s="12">
        <f t="shared" si="0"/>
        <v>1.4166666666666667</v>
      </c>
      <c r="E14">
        <v>69</v>
      </c>
      <c r="F14">
        <v>8</v>
      </c>
      <c r="G14">
        <v>60</v>
      </c>
      <c r="H14" s="1">
        <f t="shared" si="1"/>
        <v>43750</v>
      </c>
      <c r="I14" s="64">
        <v>1.2125000000000001</v>
      </c>
      <c r="J14" s="57">
        <v>25.300000000000004</v>
      </c>
      <c r="K14" s="58">
        <v>63.625</v>
      </c>
      <c r="L14" s="58">
        <v>13.916666666666666</v>
      </c>
      <c r="M14" s="64"/>
      <c r="N14" s="64"/>
      <c r="O14" s="64"/>
      <c r="P14" s="64"/>
      <c r="Q14" s="64"/>
      <c r="S14">
        <f t="shared" si="2"/>
        <v>5.2399999999999993</v>
      </c>
      <c r="T14" t="str">
        <f t="shared" si="3"/>
        <v>~5.24</v>
      </c>
      <c r="U14">
        <f>FREQUENCY($B$2:$B$1561,$S$2:$S$22)</f>
        <v>3</v>
      </c>
      <c r="W14" s="30"/>
      <c r="X14" s="30"/>
      <c r="Y14" s="30"/>
      <c r="Z14" s="30"/>
      <c r="AA14" s="30"/>
      <c r="AB14" s="30"/>
      <c r="AC14" s="30"/>
      <c r="AD14" s="30"/>
      <c r="AE14" s="30"/>
      <c r="AF14" t="s">
        <v>470</v>
      </c>
      <c r="AG14">
        <v>0.2</v>
      </c>
      <c r="AJ14" t="s">
        <v>470</v>
      </c>
      <c r="AK14">
        <v>0.7</v>
      </c>
      <c r="AL14" t="s">
        <v>470</v>
      </c>
      <c r="AM14">
        <v>0</v>
      </c>
      <c r="AN14" t="s">
        <v>470</v>
      </c>
      <c r="AO14">
        <v>1</v>
      </c>
      <c r="AP14" t="s">
        <v>470</v>
      </c>
      <c r="AQ14">
        <v>60</v>
      </c>
      <c r="AU14" s="101">
        <v>43424</v>
      </c>
      <c r="AV14" s="102">
        <v>25</v>
      </c>
      <c r="AW14" s="102">
        <v>834</v>
      </c>
      <c r="AX14" s="103">
        <v>33</v>
      </c>
      <c r="BI14" s="17"/>
      <c r="BJ14" s="17"/>
      <c r="BK14" s="17"/>
      <c r="BL14" s="17"/>
      <c r="BM14" s="17"/>
      <c r="BN14" s="17"/>
    </row>
    <row r="15" spans="1:66">
      <c r="A15" s="4">
        <v>43738.541666666664</v>
      </c>
      <c r="B15" s="3">
        <v>1</v>
      </c>
      <c r="C15" s="3">
        <v>1.55139</v>
      </c>
      <c r="D15" s="12">
        <f t="shared" si="0"/>
        <v>1.425</v>
      </c>
      <c r="E15">
        <v>71</v>
      </c>
      <c r="F15">
        <v>11</v>
      </c>
      <c r="G15">
        <v>60</v>
      </c>
      <c r="H15" s="1">
        <f t="shared" si="1"/>
        <v>43751</v>
      </c>
      <c r="I15" s="64">
        <v>1.0999999999999999</v>
      </c>
      <c r="J15" s="57">
        <v>29.1</v>
      </c>
      <c r="K15" s="58">
        <v>59.25</v>
      </c>
      <c r="L15" s="58">
        <v>11.625</v>
      </c>
      <c r="M15" s="64"/>
      <c r="N15" s="64"/>
      <c r="O15" s="64"/>
      <c r="P15" s="64"/>
      <c r="Q15" s="64"/>
      <c r="S15">
        <f t="shared" si="2"/>
        <v>5.6599999999999993</v>
      </c>
      <c r="T15" t="str">
        <f t="shared" si="3"/>
        <v>~5.66</v>
      </c>
      <c r="U15">
        <f>FREQUENCY($B$2:$B$1561,$S$2:$S$22)</f>
        <v>3</v>
      </c>
      <c r="W15" s="30"/>
      <c r="X15" s="30"/>
      <c r="Y15" s="30"/>
      <c r="Z15" s="30"/>
      <c r="AA15" s="30"/>
      <c r="AB15" s="30"/>
      <c r="AC15" s="30"/>
      <c r="AD15" s="30"/>
      <c r="AE15" s="30"/>
      <c r="AF15" t="s">
        <v>471</v>
      </c>
      <c r="AG15">
        <v>8.6</v>
      </c>
      <c r="AJ15" t="s">
        <v>471</v>
      </c>
      <c r="AK15">
        <v>2.9166666666666665</v>
      </c>
      <c r="AL15" t="s">
        <v>471</v>
      </c>
      <c r="AM15">
        <v>97</v>
      </c>
      <c r="AN15" t="s">
        <v>471</v>
      </c>
      <c r="AO15">
        <v>21</v>
      </c>
      <c r="AP15" t="s">
        <v>471</v>
      </c>
      <c r="AQ15">
        <v>70</v>
      </c>
      <c r="BI15" s="17"/>
      <c r="BJ15" s="17"/>
      <c r="BK15" s="17"/>
      <c r="BL15" s="17"/>
      <c r="BM15" s="17"/>
      <c r="BN15" s="17"/>
    </row>
    <row r="16" spans="1:66">
      <c r="A16" s="4">
        <v>43738.583333333336</v>
      </c>
      <c r="B16" s="3">
        <v>1.2999999999999998</v>
      </c>
      <c r="C16" s="3">
        <v>1.55139</v>
      </c>
      <c r="D16" s="12">
        <f t="shared" si="0"/>
        <v>1.4416666666666667</v>
      </c>
      <c r="E16">
        <v>71</v>
      </c>
      <c r="F16">
        <v>11</v>
      </c>
      <c r="G16">
        <v>60</v>
      </c>
      <c r="H16" s="1">
        <f t="shared" si="1"/>
        <v>43752</v>
      </c>
      <c r="I16" s="64">
        <v>0.86666666666666681</v>
      </c>
      <c r="J16" s="57">
        <v>26.4</v>
      </c>
      <c r="K16" s="58">
        <v>63.791666666666664</v>
      </c>
      <c r="L16" s="58">
        <v>20.666666666666668</v>
      </c>
      <c r="M16" s="64"/>
      <c r="N16" s="64"/>
      <c r="O16" s="64"/>
      <c r="P16" s="64"/>
      <c r="Q16" s="64"/>
      <c r="S16">
        <f>S15+0.42</f>
        <v>6.0799999999999992</v>
      </c>
      <c r="T16" t="str">
        <f t="shared" si="3"/>
        <v>~6.08</v>
      </c>
      <c r="U16">
        <f>FREQUENCY($B$2:$B$1561,$S$2:$S$22)</f>
        <v>3</v>
      </c>
      <c r="W16" s="30"/>
      <c r="X16" s="30"/>
      <c r="Y16" s="30"/>
      <c r="Z16" s="30"/>
      <c r="AA16" s="30"/>
      <c r="AB16" s="30"/>
      <c r="AC16" s="30"/>
      <c r="AD16" s="30"/>
      <c r="AE16" s="30"/>
      <c r="AF16" t="s">
        <v>472</v>
      </c>
      <c r="AG16">
        <v>2323.9000000000037</v>
      </c>
      <c r="AJ16" t="s">
        <v>472</v>
      </c>
      <c r="AK16">
        <v>2326.6144744076923</v>
      </c>
      <c r="AL16" t="s">
        <v>472</v>
      </c>
      <c r="AM16">
        <v>85232</v>
      </c>
      <c r="AN16" t="s">
        <v>472</v>
      </c>
      <c r="AO16">
        <v>22558</v>
      </c>
      <c r="AP16" t="s">
        <v>472</v>
      </c>
      <c r="AQ16">
        <v>102756</v>
      </c>
      <c r="BI16" s="17"/>
      <c r="BJ16" s="17"/>
      <c r="BK16" s="17"/>
      <c r="BL16" s="17"/>
      <c r="BM16" s="17"/>
      <c r="BN16" s="17"/>
    </row>
    <row r="17" spans="1:76">
      <c r="A17" s="4">
        <v>43738.625</v>
      </c>
      <c r="B17" s="3">
        <v>0.89999999999999991</v>
      </c>
      <c r="C17" s="3">
        <v>1.55139</v>
      </c>
      <c r="D17" s="12">
        <f t="shared" si="0"/>
        <v>1.4541666666666668</v>
      </c>
      <c r="E17">
        <v>72</v>
      </c>
      <c r="F17">
        <v>11</v>
      </c>
      <c r="G17">
        <v>60</v>
      </c>
      <c r="H17" s="1">
        <f t="shared" si="1"/>
        <v>43753</v>
      </c>
      <c r="I17" s="64">
        <v>1.3208333333333331</v>
      </c>
      <c r="J17" s="57">
        <v>20.800000000000004</v>
      </c>
      <c r="K17" s="58">
        <v>62.25</v>
      </c>
      <c r="L17" s="58">
        <v>19.416666666666668</v>
      </c>
      <c r="M17" s="64"/>
      <c r="N17" s="64"/>
      <c r="O17" s="64"/>
      <c r="P17" s="64"/>
      <c r="Q17" s="64"/>
      <c r="S17">
        <f t="shared" si="2"/>
        <v>6.4999999999999991</v>
      </c>
      <c r="T17" t="str">
        <f t="shared" si="3"/>
        <v>~6.5</v>
      </c>
      <c r="U17">
        <f>FREQUENCY($B$2:$B$1561,$S$2:$S$22)</f>
        <v>3</v>
      </c>
      <c r="W17" s="30"/>
      <c r="X17" s="30"/>
      <c r="Y17" s="30"/>
      <c r="Z17" s="30"/>
      <c r="AA17" s="30"/>
      <c r="AB17" s="30"/>
      <c r="AC17" s="30"/>
      <c r="AD17" s="30"/>
      <c r="AE17" s="30"/>
      <c r="AF17" t="s">
        <v>473</v>
      </c>
      <c r="AG17">
        <v>1560</v>
      </c>
      <c r="AJ17" t="s">
        <v>473</v>
      </c>
      <c r="AK17">
        <v>1560</v>
      </c>
      <c r="AL17" t="s">
        <v>473</v>
      </c>
      <c r="AM17">
        <v>1560</v>
      </c>
      <c r="AN17" t="s">
        <v>473</v>
      </c>
      <c r="AO17">
        <v>1560</v>
      </c>
      <c r="AP17" t="s">
        <v>473</v>
      </c>
      <c r="AQ17">
        <v>1560</v>
      </c>
      <c r="BI17" s="17"/>
      <c r="BJ17" s="17"/>
      <c r="BK17" s="17"/>
      <c r="BL17" s="17"/>
      <c r="BM17" s="17"/>
      <c r="BN17" s="17"/>
    </row>
    <row r="18" spans="1:76">
      <c r="A18" s="4">
        <v>43738.666666666664</v>
      </c>
      <c r="B18" s="3">
        <v>0.9</v>
      </c>
      <c r="C18" s="3">
        <v>1.55139</v>
      </c>
      <c r="D18" s="12">
        <f t="shared" si="0"/>
        <v>1.4875</v>
      </c>
      <c r="E18">
        <v>72</v>
      </c>
      <c r="F18">
        <v>11</v>
      </c>
      <c r="G18">
        <v>60</v>
      </c>
      <c r="H18" s="1">
        <f t="shared" si="1"/>
        <v>43754</v>
      </c>
      <c r="I18" s="64">
        <v>0.87500000000000011</v>
      </c>
      <c r="J18" s="57">
        <v>31.699999999999996</v>
      </c>
      <c r="K18" s="58">
        <v>59.291666666666664</v>
      </c>
      <c r="L18" s="58">
        <v>12.166666666666666</v>
      </c>
      <c r="M18" s="64"/>
      <c r="N18" s="64"/>
      <c r="O18" s="64"/>
      <c r="P18" s="64"/>
      <c r="Q18" s="64"/>
      <c r="S18">
        <f t="shared" si="2"/>
        <v>6.919999999999999</v>
      </c>
      <c r="T18" t="str">
        <f t="shared" si="3"/>
        <v>~6.92</v>
      </c>
      <c r="U18">
        <f>FREQUENCY($B$2:$B$1561,$S$2:$S$22)</f>
        <v>3</v>
      </c>
      <c r="W18" s="30"/>
      <c r="X18" s="30" t="s">
        <v>497</v>
      </c>
      <c r="Y18" s="30"/>
      <c r="Z18" s="30"/>
      <c r="AA18" s="30"/>
      <c r="AB18" s="30"/>
      <c r="AC18" s="30"/>
      <c r="AD18" s="30"/>
      <c r="AE18" s="30"/>
      <c r="AF18" t="s">
        <v>477</v>
      </c>
      <c r="AG18">
        <v>5.6687522883270426E-2</v>
      </c>
      <c r="AJ18" t="s">
        <v>477</v>
      </c>
      <c r="AK18">
        <v>2.024137371725733E-2</v>
      </c>
      <c r="AL18" t="s">
        <v>477</v>
      </c>
      <c r="AM18">
        <v>0.60814955073729382</v>
      </c>
      <c r="AN18" t="s">
        <v>477</v>
      </c>
      <c r="AO18">
        <v>0.22836529543670481</v>
      </c>
      <c r="AP18" t="s">
        <v>477</v>
      </c>
      <c r="AQ18">
        <v>0.18073944510895196</v>
      </c>
      <c r="BI18" s="17"/>
      <c r="BJ18" s="17"/>
      <c r="BK18" s="17"/>
      <c r="BL18" s="17"/>
      <c r="BM18" s="17"/>
      <c r="BN18" s="17"/>
    </row>
    <row r="19" spans="1:76">
      <c r="A19" s="4">
        <v>43738.708333333336</v>
      </c>
      <c r="B19" s="3">
        <v>0.9</v>
      </c>
      <c r="C19" s="3">
        <v>1.55139</v>
      </c>
      <c r="D19" s="12">
        <f t="shared" si="0"/>
        <v>1.5583333333333336</v>
      </c>
      <c r="E19">
        <v>72</v>
      </c>
      <c r="F19">
        <v>11</v>
      </c>
      <c r="G19">
        <v>68</v>
      </c>
      <c r="H19" s="1">
        <f t="shared" si="1"/>
        <v>43755</v>
      </c>
      <c r="I19" s="64">
        <v>1.4458333333333337</v>
      </c>
      <c r="J19" s="57">
        <v>21.000000000000004</v>
      </c>
      <c r="K19" s="58">
        <v>55.583333333333336</v>
      </c>
      <c r="L19" s="58">
        <v>14.958333333333334</v>
      </c>
      <c r="M19" s="64"/>
      <c r="N19" s="64"/>
      <c r="O19" s="64"/>
      <c r="P19" s="64"/>
      <c r="Q19" s="64"/>
      <c r="S19">
        <f t="shared" si="2"/>
        <v>7.339999999999999</v>
      </c>
      <c r="T19" t="str">
        <f t="shared" si="3"/>
        <v>~7.34</v>
      </c>
      <c r="U19">
        <f>FREQUENCY($B$2:$B$1561,$S$2:$S$22)</f>
        <v>3</v>
      </c>
      <c r="W19" s="54"/>
      <c r="X19" s="2">
        <f>2.576*(X29/SQRT(X31))</f>
        <v>8.1210899456969146E-2</v>
      </c>
      <c r="Y19" s="54" t="s">
        <v>461</v>
      </c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M19" s="30"/>
      <c r="AN19" s="30"/>
      <c r="BI19" s="17"/>
      <c r="BJ19" s="17"/>
      <c r="BK19" s="17"/>
      <c r="BL19" s="17"/>
      <c r="BM19" s="17"/>
      <c r="BN19" s="17"/>
    </row>
    <row r="20" spans="1:76">
      <c r="A20" s="4">
        <v>43738.75</v>
      </c>
      <c r="B20" s="3">
        <v>2.4</v>
      </c>
      <c r="C20" s="3">
        <v>1.55139</v>
      </c>
      <c r="D20" s="12">
        <f t="shared" si="0"/>
        <v>1.5833333333333337</v>
      </c>
      <c r="E20">
        <v>72</v>
      </c>
      <c r="F20">
        <v>11</v>
      </c>
      <c r="G20">
        <v>68</v>
      </c>
      <c r="H20" s="1">
        <f t="shared" si="1"/>
        <v>43756</v>
      </c>
      <c r="I20" s="64">
        <v>0.91250000000000009</v>
      </c>
      <c r="J20" s="57">
        <v>34.70000000000001</v>
      </c>
      <c r="K20" s="58">
        <v>55.5</v>
      </c>
      <c r="L20" s="58">
        <v>20.125</v>
      </c>
      <c r="M20" s="64"/>
      <c r="N20" s="64"/>
      <c r="O20" s="64"/>
      <c r="P20" s="64"/>
      <c r="Q20" s="64"/>
      <c r="S20">
        <f t="shared" si="2"/>
        <v>7.7599999999999989</v>
      </c>
      <c r="T20" t="str">
        <f t="shared" si="3"/>
        <v>~7.76</v>
      </c>
      <c r="U20">
        <f>FREQUENCY($B$2:$B$1561,$S$2:$S$22)</f>
        <v>3</v>
      </c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M20" s="30"/>
      <c r="AN20" s="30"/>
      <c r="BI20" s="17"/>
      <c r="BJ20" s="17"/>
      <c r="BK20" s="17"/>
      <c r="BL20" s="17"/>
      <c r="BM20" s="17"/>
      <c r="BN20" s="17"/>
    </row>
    <row r="21" spans="1:76" ht="15.75" thickBot="1">
      <c r="A21" s="4">
        <v>43738.791666666664</v>
      </c>
      <c r="B21" s="3">
        <v>1.1000000000000001</v>
      </c>
      <c r="C21" s="3">
        <v>1.55139</v>
      </c>
      <c r="D21" s="12">
        <f t="shared" si="0"/>
        <v>1.5458333333333332</v>
      </c>
      <c r="E21">
        <v>72</v>
      </c>
      <c r="F21">
        <v>11</v>
      </c>
      <c r="G21">
        <v>68</v>
      </c>
      <c r="H21" s="1">
        <f t="shared" si="1"/>
        <v>43757</v>
      </c>
      <c r="I21" s="64">
        <v>1.6125000000000005</v>
      </c>
      <c r="J21" s="57">
        <v>21.900000000000002</v>
      </c>
      <c r="K21" s="58">
        <v>55.708333333333336</v>
      </c>
      <c r="L21" s="58">
        <v>15.583333333333334</v>
      </c>
      <c r="M21" s="64"/>
      <c r="N21" s="64"/>
      <c r="O21" s="64"/>
      <c r="P21" s="64"/>
      <c r="Q21" s="64"/>
      <c r="S21">
        <f t="shared" si="2"/>
        <v>8.18</v>
      </c>
      <c r="T21" t="str">
        <f t="shared" si="3"/>
        <v>~8.18</v>
      </c>
      <c r="U21">
        <f>FREQUENCY($B$2:$B$1561,$S$2:$S$22)</f>
        <v>3</v>
      </c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M21" s="31"/>
      <c r="AN21" s="31"/>
      <c r="BI21" s="17"/>
      <c r="BJ21" s="17"/>
      <c r="BK21" s="17"/>
      <c r="BL21" s="17"/>
      <c r="BM21" s="17"/>
      <c r="BN21" s="17"/>
    </row>
    <row r="22" spans="1:76">
      <c r="A22" s="4">
        <v>43738.833333333336</v>
      </c>
      <c r="B22" s="3">
        <v>1.3</v>
      </c>
      <c r="C22" s="3">
        <v>1.55139</v>
      </c>
      <c r="D22" s="12">
        <f t="shared" si="0"/>
        <v>1.5583333333333333</v>
      </c>
      <c r="E22">
        <v>71</v>
      </c>
      <c r="F22">
        <v>11</v>
      </c>
      <c r="G22">
        <v>68</v>
      </c>
      <c r="H22" s="1">
        <f t="shared" si="1"/>
        <v>43758</v>
      </c>
      <c r="I22" s="64">
        <v>1.0125</v>
      </c>
      <c r="J22" s="57">
        <v>38.70000000000001</v>
      </c>
      <c r="K22" s="58">
        <v>56.583333333333336</v>
      </c>
      <c r="L22" s="58">
        <v>7.666666666666667</v>
      </c>
      <c r="M22" s="64"/>
      <c r="N22" s="64"/>
      <c r="O22" s="64"/>
      <c r="P22" s="64"/>
      <c r="Q22" s="64"/>
      <c r="S22">
        <f>S21+0.42</f>
        <v>8.6</v>
      </c>
      <c r="T22" t="s">
        <v>505</v>
      </c>
      <c r="U22">
        <f>FREQUENCY($B$2:$B$1561,$S$2:$S$22)</f>
        <v>3</v>
      </c>
      <c r="BI22" s="17"/>
      <c r="BJ22" s="17"/>
      <c r="BK22" s="17"/>
      <c r="BL22" s="17"/>
      <c r="BM22" s="17"/>
      <c r="BN22" s="17"/>
    </row>
    <row r="23" spans="1:76">
      <c r="A23" s="4">
        <v>43738.875</v>
      </c>
      <c r="B23" s="3">
        <v>1.6</v>
      </c>
      <c r="C23" s="3">
        <v>1.55139</v>
      </c>
      <c r="D23" s="12">
        <f t="shared" si="0"/>
        <v>1.5541666666666669</v>
      </c>
      <c r="E23">
        <v>71</v>
      </c>
      <c r="F23">
        <v>8</v>
      </c>
      <c r="G23">
        <v>68</v>
      </c>
      <c r="H23" s="1">
        <f t="shared" si="1"/>
        <v>43759</v>
      </c>
      <c r="I23" s="64">
        <v>0.97499999999999998</v>
      </c>
      <c r="J23" s="57">
        <v>24.3</v>
      </c>
      <c r="K23" s="58">
        <v>60.5</v>
      </c>
      <c r="L23" s="58">
        <v>13.75</v>
      </c>
      <c r="M23" s="64"/>
      <c r="N23" s="64"/>
      <c r="O23" s="64"/>
      <c r="P23" s="64"/>
      <c r="Q23" s="64"/>
      <c r="BI23" s="17"/>
      <c r="BJ23" s="17"/>
      <c r="BK23" s="17"/>
      <c r="BL23" s="17"/>
      <c r="BM23" s="17"/>
      <c r="BN23" s="17"/>
    </row>
    <row r="24" spans="1:76" ht="15.75" thickBot="1">
      <c r="A24" s="4">
        <v>43738.916666666664</v>
      </c>
      <c r="B24" s="3">
        <v>1.1000000000000001</v>
      </c>
      <c r="C24" s="3">
        <v>1.55139</v>
      </c>
      <c r="D24" s="12">
        <f t="shared" si="0"/>
        <v>1.5541666666666671</v>
      </c>
      <c r="E24">
        <v>70</v>
      </c>
      <c r="F24">
        <v>11</v>
      </c>
      <c r="G24">
        <v>68</v>
      </c>
      <c r="H24" s="1">
        <f t="shared" si="1"/>
        <v>43760</v>
      </c>
      <c r="I24" s="64">
        <v>1.1916666666666667</v>
      </c>
      <c r="J24" s="57">
        <v>23.4</v>
      </c>
      <c r="K24" s="58">
        <v>59.791666666666664</v>
      </c>
      <c r="L24" s="58">
        <v>11.416666666666666</v>
      </c>
      <c r="M24" s="64"/>
      <c r="N24" s="64"/>
      <c r="O24" s="64"/>
      <c r="P24" s="64"/>
      <c r="Q24" s="64"/>
      <c r="X24" s="60" t="s">
        <v>483</v>
      </c>
      <c r="BI24" s="17"/>
      <c r="BJ24" s="17"/>
      <c r="BK24" s="17"/>
      <c r="BL24" s="17"/>
      <c r="BM24" s="17"/>
      <c r="BN24" s="17"/>
    </row>
    <row r="25" spans="1:76">
      <c r="A25" s="4">
        <v>43738.958333333336</v>
      </c>
      <c r="B25" s="3">
        <v>1</v>
      </c>
      <c r="C25" s="3">
        <v>1.55139</v>
      </c>
      <c r="D25" s="12">
        <f t="shared" si="0"/>
        <v>1.5958333333333334</v>
      </c>
      <c r="E25">
        <v>70</v>
      </c>
      <c r="F25">
        <v>11</v>
      </c>
      <c r="G25">
        <v>68</v>
      </c>
      <c r="H25" s="1">
        <f t="shared" si="1"/>
        <v>43761</v>
      </c>
      <c r="I25" s="64">
        <v>0.83333333333333337</v>
      </c>
      <c r="J25" s="57">
        <v>28.6</v>
      </c>
      <c r="K25" s="58">
        <v>55.75</v>
      </c>
      <c r="L25" s="58">
        <v>20.791666666666668</v>
      </c>
      <c r="M25" s="64"/>
      <c r="N25" s="64"/>
      <c r="O25" s="64"/>
      <c r="P25" s="64"/>
      <c r="Q25" s="64"/>
      <c r="W25" s="56"/>
      <c r="X25" s="52" t="s">
        <v>482</v>
      </c>
      <c r="Y25" s="52" t="s">
        <v>481</v>
      </c>
      <c r="Z25" s="52" t="s">
        <v>478</v>
      </c>
      <c r="AA25" s="52" t="s">
        <v>480</v>
      </c>
      <c r="AC25" s="52" t="s">
        <v>479</v>
      </c>
      <c r="AF25" s="33" t="s">
        <v>523</v>
      </c>
      <c r="AG25" s="33"/>
      <c r="BI25" s="17"/>
      <c r="BJ25" s="17"/>
      <c r="BK25" s="17"/>
      <c r="BL25" s="17"/>
      <c r="BM25" s="17"/>
      <c r="BN25" s="17"/>
    </row>
    <row r="26" spans="1:76">
      <c r="A26" s="4">
        <v>43739</v>
      </c>
      <c r="B26" s="3">
        <v>1</v>
      </c>
      <c r="C26" s="3">
        <v>1.55139</v>
      </c>
      <c r="D26" s="12">
        <f t="shared" si="0"/>
        <v>1.6166666666666671</v>
      </c>
      <c r="E26">
        <v>70</v>
      </c>
      <c r="F26">
        <v>11</v>
      </c>
      <c r="G26">
        <v>68</v>
      </c>
      <c r="H26" s="1">
        <f t="shared" si="1"/>
        <v>43762</v>
      </c>
      <c r="I26" s="64">
        <v>1.1625000000000001</v>
      </c>
      <c r="J26" s="57">
        <v>20</v>
      </c>
      <c r="K26" s="58">
        <v>56.291666666666664</v>
      </c>
      <c r="L26" s="58">
        <v>21</v>
      </c>
      <c r="M26" s="64"/>
      <c r="N26" s="64"/>
      <c r="O26" s="64"/>
      <c r="P26" s="64"/>
      <c r="Q26" s="64"/>
      <c r="W26" s="51" t="s">
        <v>462</v>
      </c>
      <c r="X26" s="49">
        <v>1.4308493589743609</v>
      </c>
      <c r="Y26" s="50">
        <v>56.887820512820511</v>
      </c>
      <c r="Z26" s="50">
        <v>14.670673076923077</v>
      </c>
      <c r="AA26" s="50">
        <v>65.817307692307693</v>
      </c>
      <c r="AC26" s="49">
        <v>1.4283987713675219</v>
      </c>
      <c r="AE26" s="30"/>
      <c r="AF26" s="30"/>
      <c r="AG26" s="30"/>
      <c r="AY26" s="2">
        <v>2018</v>
      </c>
      <c r="AZ26" s="2">
        <v>2018</v>
      </c>
      <c r="BA26" s="2">
        <v>2018</v>
      </c>
      <c r="BB26" s="2">
        <v>2018</v>
      </c>
      <c r="BC26" s="2">
        <v>2019</v>
      </c>
      <c r="BD26" s="2">
        <v>2019</v>
      </c>
      <c r="BE26" s="2">
        <v>2019</v>
      </c>
      <c r="BF26" s="2">
        <v>2019</v>
      </c>
      <c r="BG26" s="2">
        <v>2019</v>
      </c>
      <c r="BH26" s="2">
        <v>2019</v>
      </c>
      <c r="BI26" s="2">
        <v>2019</v>
      </c>
      <c r="BJ26" s="2">
        <v>2019</v>
      </c>
      <c r="BK26" s="2">
        <v>2019</v>
      </c>
      <c r="BL26" s="2">
        <v>2019</v>
      </c>
      <c r="BM26" s="2">
        <v>2019</v>
      </c>
      <c r="BN26" s="2">
        <v>2019</v>
      </c>
      <c r="BO26" s="2">
        <v>2019</v>
      </c>
      <c r="BP26" s="2">
        <v>2019</v>
      </c>
      <c r="BQ26" s="2">
        <v>2019</v>
      </c>
      <c r="BR26" s="2">
        <v>2019</v>
      </c>
      <c r="BS26" s="2">
        <v>2019</v>
      </c>
      <c r="BT26" s="2">
        <v>2019</v>
      </c>
      <c r="BU26" s="2">
        <v>2019</v>
      </c>
      <c r="BV26" s="2">
        <v>2019</v>
      </c>
      <c r="BW26" s="2">
        <v>2019</v>
      </c>
      <c r="BX26" s="2">
        <v>2019</v>
      </c>
    </row>
    <row r="27" spans="1:76">
      <c r="A27" s="4">
        <v>43739.041666666664</v>
      </c>
      <c r="B27" s="3">
        <v>0.8</v>
      </c>
      <c r="C27" s="3">
        <v>1.55139</v>
      </c>
      <c r="D27" s="12">
        <f t="shared" si="0"/>
        <v>1.6791666666666669</v>
      </c>
      <c r="E27">
        <v>70</v>
      </c>
      <c r="F27">
        <v>11</v>
      </c>
      <c r="G27">
        <v>68</v>
      </c>
      <c r="H27" s="1">
        <f t="shared" si="1"/>
        <v>43763</v>
      </c>
      <c r="I27" s="64">
        <v>1.2125000000000001</v>
      </c>
      <c r="J27" s="57">
        <v>27.900000000000002</v>
      </c>
      <c r="K27" s="58">
        <v>59.416666666666664</v>
      </c>
      <c r="L27" s="58">
        <v>12.75</v>
      </c>
      <c r="M27" s="64"/>
      <c r="N27" s="64"/>
      <c r="O27" s="64"/>
      <c r="P27" s="64"/>
      <c r="Q27" s="64"/>
      <c r="W27" s="51" t="s">
        <v>463</v>
      </c>
      <c r="X27" s="49">
        <v>1.1000000000000001</v>
      </c>
      <c r="Y27" s="50">
        <v>58</v>
      </c>
      <c r="Z27" s="30">
        <v>13</v>
      </c>
      <c r="AA27" s="30">
        <v>68</v>
      </c>
      <c r="AC27" s="49">
        <v>1.3541666666666667</v>
      </c>
      <c r="AE27" s="30"/>
      <c r="AF27" s="30" t="s">
        <v>462</v>
      </c>
      <c r="AG27" s="30">
        <v>1.4863575268817208</v>
      </c>
      <c r="AY27" s="55" t="s">
        <v>532</v>
      </c>
      <c r="AZ27" s="55" t="s">
        <v>532</v>
      </c>
      <c r="BA27" s="55" t="s">
        <v>533</v>
      </c>
      <c r="BB27" s="55" t="s">
        <v>533</v>
      </c>
      <c r="BC27" s="55" t="s">
        <v>534</v>
      </c>
      <c r="BD27" s="55" t="s">
        <v>534</v>
      </c>
      <c r="BE27" s="55" t="s">
        <v>535</v>
      </c>
      <c r="BF27" s="55" t="s">
        <v>535</v>
      </c>
      <c r="BG27" s="55" t="s">
        <v>536</v>
      </c>
      <c r="BH27" s="55" t="s">
        <v>536</v>
      </c>
      <c r="BI27" s="55" t="s">
        <v>537</v>
      </c>
      <c r="BJ27" s="55" t="s">
        <v>537</v>
      </c>
      <c r="BK27" s="55" t="s">
        <v>538</v>
      </c>
      <c r="BL27" s="55" t="s">
        <v>538</v>
      </c>
      <c r="BM27" s="55" t="s">
        <v>539</v>
      </c>
      <c r="BN27" s="55" t="s">
        <v>539</v>
      </c>
      <c r="BO27" s="55" t="s">
        <v>528</v>
      </c>
      <c r="BP27" s="55" t="s">
        <v>528</v>
      </c>
      <c r="BQ27" s="55" t="s">
        <v>529</v>
      </c>
      <c r="BR27" s="55" t="s">
        <v>529</v>
      </c>
      <c r="BS27" s="55" t="s">
        <v>530</v>
      </c>
      <c r="BT27" s="55" t="s">
        <v>530</v>
      </c>
      <c r="BU27" s="55" t="s">
        <v>531</v>
      </c>
      <c r="BV27" s="55" t="s">
        <v>531</v>
      </c>
      <c r="BW27" s="55" t="s">
        <v>532</v>
      </c>
      <c r="BX27" s="55" t="s">
        <v>532</v>
      </c>
    </row>
    <row r="28" spans="1:76">
      <c r="A28" s="4">
        <v>43739.083333333336</v>
      </c>
      <c r="B28" s="3">
        <v>0.8</v>
      </c>
      <c r="C28" s="3">
        <v>1.55139</v>
      </c>
      <c r="D28" s="12">
        <f t="shared" si="0"/>
        <v>1.7041666666666666</v>
      </c>
      <c r="E28">
        <v>70</v>
      </c>
      <c r="F28">
        <v>11</v>
      </c>
      <c r="G28">
        <v>68</v>
      </c>
      <c r="H28" s="1">
        <f t="shared" si="1"/>
        <v>43764</v>
      </c>
      <c r="I28" s="64">
        <v>1.5208333333333333</v>
      </c>
      <c r="J28" s="57">
        <v>29.1</v>
      </c>
      <c r="K28" s="58">
        <v>62.166666666666664</v>
      </c>
      <c r="L28" s="58">
        <v>11.125</v>
      </c>
      <c r="M28" s="64"/>
      <c r="N28" s="64"/>
      <c r="O28" s="64"/>
      <c r="P28" s="64"/>
      <c r="Q28" s="64"/>
      <c r="W28" s="51" t="s">
        <v>464</v>
      </c>
      <c r="X28" s="49">
        <v>0.4</v>
      </c>
      <c r="Y28" s="50">
        <v>62</v>
      </c>
      <c r="Z28" s="30">
        <v>11</v>
      </c>
      <c r="AA28" s="30">
        <v>68</v>
      </c>
      <c r="AC28" s="49">
        <v>1.1458333333333333</v>
      </c>
      <c r="AE28" s="30"/>
      <c r="AF28" s="30" t="s">
        <v>432</v>
      </c>
      <c r="AG28" s="30">
        <v>4.9508254619786085E-2</v>
      </c>
      <c r="AX28" s="55" t="s">
        <v>551</v>
      </c>
      <c r="AY28">
        <v>33</v>
      </c>
      <c r="AZ28">
        <v>33</v>
      </c>
      <c r="BA28">
        <v>42</v>
      </c>
      <c r="BB28">
        <v>42</v>
      </c>
      <c r="BC28">
        <v>52</v>
      </c>
      <c r="BD28">
        <v>52</v>
      </c>
      <c r="BE28">
        <v>55</v>
      </c>
      <c r="BF28">
        <v>55</v>
      </c>
      <c r="BG28">
        <v>45</v>
      </c>
      <c r="BH28">
        <v>45</v>
      </c>
      <c r="BI28">
        <v>39</v>
      </c>
      <c r="BJ28">
        <v>39</v>
      </c>
      <c r="BK28">
        <v>39</v>
      </c>
      <c r="BL28">
        <v>39</v>
      </c>
      <c r="BM28">
        <v>47</v>
      </c>
      <c r="BN28">
        <v>47</v>
      </c>
      <c r="BO28">
        <v>59</v>
      </c>
      <c r="BP28">
        <v>59</v>
      </c>
      <c r="BQ28">
        <v>55</v>
      </c>
      <c r="BR28">
        <v>55</v>
      </c>
      <c r="BS28">
        <v>45</v>
      </c>
      <c r="BT28">
        <v>45</v>
      </c>
      <c r="BU28">
        <v>37</v>
      </c>
      <c r="BV28">
        <v>37</v>
      </c>
      <c r="BW28">
        <v>35</v>
      </c>
      <c r="BX28">
        <v>35</v>
      </c>
    </row>
    <row r="29" spans="1:76">
      <c r="A29" s="4">
        <v>43739.125</v>
      </c>
      <c r="B29" s="3">
        <v>1.7000000000000002</v>
      </c>
      <c r="C29" s="3">
        <v>1.55139</v>
      </c>
      <c r="D29" s="12">
        <f t="shared" si="0"/>
        <v>1.7291666666666663</v>
      </c>
      <c r="E29">
        <v>70</v>
      </c>
      <c r="F29">
        <v>11</v>
      </c>
      <c r="G29">
        <v>68</v>
      </c>
      <c r="H29" s="1">
        <f t="shared" si="1"/>
        <v>43765</v>
      </c>
      <c r="I29" s="64">
        <v>1.0416666666666667</v>
      </c>
      <c r="J29" s="57">
        <v>36.5</v>
      </c>
      <c r="K29" s="58">
        <v>69</v>
      </c>
      <c r="L29" s="58">
        <v>13.875</v>
      </c>
      <c r="M29" s="64"/>
      <c r="N29" s="64"/>
      <c r="O29" s="64"/>
      <c r="P29" s="64"/>
      <c r="Q29" s="64"/>
      <c r="W29" s="51" t="s">
        <v>465</v>
      </c>
      <c r="X29" s="49">
        <v>1.1137193225828348</v>
      </c>
      <c r="Y29" s="50">
        <v>12.445753821648966</v>
      </c>
      <c r="Z29" s="50">
        <v>4.6356976357243109</v>
      </c>
      <c r="AA29" s="50">
        <v>3.5782406371868474</v>
      </c>
      <c r="AC29" s="49">
        <v>0.41801501981908995</v>
      </c>
      <c r="AE29" s="30"/>
      <c r="AF29" s="30" t="s">
        <v>463</v>
      </c>
      <c r="AG29" s="30">
        <v>1.4770833333333335</v>
      </c>
      <c r="AX29" s="55" t="s">
        <v>549</v>
      </c>
      <c r="AY29">
        <v>834</v>
      </c>
      <c r="AZ29">
        <v>834</v>
      </c>
      <c r="BA29">
        <v>1268</v>
      </c>
      <c r="BB29">
        <v>1268</v>
      </c>
      <c r="BC29">
        <v>1757</v>
      </c>
      <c r="BD29">
        <v>1757</v>
      </c>
      <c r="BE29">
        <v>1598</v>
      </c>
      <c r="BF29">
        <v>1598</v>
      </c>
      <c r="BG29">
        <v>1308</v>
      </c>
      <c r="BH29">
        <v>1308</v>
      </c>
      <c r="BI29">
        <v>1244</v>
      </c>
      <c r="BJ29">
        <v>1244</v>
      </c>
      <c r="BK29">
        <v>1138</v>
      </c>
      <c r="BL29">
        <v>1138</v>
      </c>
      <c r="BM29">
        <v>1421</v>
      </c>
      <c r="BN29">
        <v>1421</v>
      </c>
      <c r="BO29">
        <v>1880</v>
      </c>
      <c r="BP29">
        <v>1880</v>
      </c>
      <c r="BQ29">
        <v>1602</v>
      </c>
      <c r="BR29">
        <v>1602</v>
      </c>
      <c r="BS29">
        <v>1340</v>
      </c>
      <c r="BT29">
        <v>1340</v>
      </c>
      <c r="BU29">
        <v>1160</v>
      </c>
      <c r="BV29">
        <v>1160</v>
      </c>
      <c r="BW29">
        <v>1053</v>
      </c>
      <c r="BX29">
        <v>1053</v>
      </c>
    </row>
    <row r="30" spans="1:76">
      <c r="A30" s="4">
        <v>43739.166666666664</v>
      </c>
      <c r="B30" s="3">
        <v>0.7</v>
      </c>
      <c r="C30" s="3">
        <v>1.55139</v>
      </c>
      <c r="D30" s="12">
        <f t="shared" si="0"/>
        <v>1.7083333333333333</v>
      </c>
      <c r="E30">
        <v>70</v>
      </c>
      <c r="F30">
        <v>11</v>
      </c>
      <c r="G30">
        <v>68</v>
      </c>
      <c r="H30" s="1">
        <f t="shared" si="1"/>
        <v>43766</v>
      </c>
      <c r="I30" s="64">
        <v>1.0833333333333335</v>
      </c>
      <c r="J30" s="57">
        <v>25.000000000000004</v>
      </c>
      <c r="K30" s="58">
        <v>61.666666666666664</v>
      </c>
      <c r="L30" s="58">
        <v>17.75</v>
      </c>
      <c r="M30" s="64"/>
      <c r="N30" s="64"/>
      <c r="O30" s="64"/>
      <c r="P30" s="64"/>
      <c r="Q30" s="64"/>
      <c r="W30" s="51" t="s">
        <v>469</v>
      </c>
      <c r="X30" s="49">
        <v>8.4</v>
      </c>
      <c r="Y30" s="50">
        <v>97</v>
      </c>
      <c r="Z30" s="30">
        <v>20</v>
      </c>
      <c r="AA30" s="30">
        <v>10</v>
      </c>
      <c r="AC30" s="49">
        <v>2.1749999999999998</v>
      </c>
      <c r="AE30" s="30"/>
      <c r="AF30" s="30" t="s">
        <v>464</v>
      </c>
      <c r="AG30" s="30">
        <v>1.2125000000000001</v>
      </c>
      <c r="AX30" s="55" t="s">
        <v>541</v>
      </c>
      <c r="AY30">
        <v>33.443333333333335</v>
      </c>
      <c r="AZ30">
        <v>33.443333333333335</v>
      </c>
      <c r="BA30">
        <v>65.94</v>
      </c>
      <c r="BB30">
        <v>65.94</v>
      </c>
      <c r="BC30">
        <v>78.599999999999994</v>
      </c>
      <c r="BD30">
        <v>78.599999999999994</v>
      </c>
      <c r="BE30">
        <v>62.980000000000004</v>
      </c>
      <c r="BF30">
        <v>62.980000000000004</v>
      </c>
      <c r="BG30">
        <v>18.399999999999999</v>
      </c>
      <c r="BH30">
        <v>18.399999999999999</v>
      </c>
      <c r="BI30">
        <v>23.04</v>
      </c>
      <c r="BJ30">
        <v>23.04</v>
      </c>
      <c r="BK30">
        <v>39</v>
      </c>
      <c r="BL30">
        <v>39</v>
      </c>
      <c r="BM30">
        <v>68.28</v>
      </c>
      <c r="BN30">
        <v>68.28</v>
      </c>
      <c r="BO30">
        <v>90.92</v>
      </c>
      <c r="BP30">
        <v>90.92</v>
      </c>
      <c r="BQ30">
        <v>44.36</v>
      </c>
      <c r="BR30">
        <v>44.36</v>
      </c>
      <c r="BS30">
        <v>18.399999999999999</v>
      </c>
      <c r="BT30">
        <v>18.399999999999999</v>
      </c>
      <c r="BU30">
        <v>15.719999999999999</v>
      </c>
      <c r="BV30">
        <v>15.719999999999999</v>
      </c>
      <c r="BW30">
        <v>29.68</v>
      </c>
      <c r="BX30">
        <v>29.68</v>
      </c>
    </row>
    <row r="31" spans="1:76">
      <c r="A31" s="4">
        <v>43739.208333333336</v>
      </c>
      <c r="B31" s="3">
        <v>0.60000000000000009</v>
      </c>
      <c r="C31" s="3">
        <v>1.55139</v>
      </c>
      <c r="D31" s="12">
        <f t="shared" si="0"/>
        <v>1.7291666666666667</v>
      </c>
      <c r="E31">
        <v>69</v>
      </c>
      <c r="F31">
        <v>13</v>
      </c>
      <c r="G31">
        <v>68</v>
      </c>
      <c r="H31" s="1">
        <f t="shared" si="1"/>
        <v>43767</v>
      </c>
      <c r="I31" s="64">
        <v>0.87500000000000033</v>
      </c>
      <c r="J31" s="57">
        <v>26.000000000000004</v>
      </c>
      <c r="K31" s="58">
        <v>62.708333333333336</v>
      </c>
      <c r="L31" s="58">
        <v>11.666666666666666</v>
      </c>
      <c r="M31" s="64"/>
      <c r="N31" s="64"/>
      <c r="O31" s="64"/>
      <c r="P31" s="64"/>
      <c r="Q31" s="64"/>
      <c r="S31" t="s">
        <v>461</v>
      </c>
      <c r="T31" t="s">
        <v>507</v>
      </c>
      <c r="W31" s="55" t="s">
        <v>493</v>
      </c>
      <c r="X31" s="49">
        <v>1248</v>
      </c>
      <c r="AF31" s="30" t="s">
        <v>465</v>
      </c>
      <c r="AG31" s="30">
        <v>0.38982838670477726</v>
      </c>
      <c r="AX31" s="55" t="s">
        <v>542</v>
      </c>
      <c r="AY31">
        <v>32.556666666666665</v>
      </c>
      <c r="AZ31">
        <v>32.556666666666665</v>
      </c>
      <c r="BA31">
        <v>18.059999999999999</v>
      </c>
      <c r="BB31">
        <v>18.059999999999999</v>
      </c>
      <c r="BC31">
        <v>25.4</v>
      </c>
      <c r="BD31">
        <v>25.4</v>
      </c>
      <c r="BE31">
        <v>47.019999999999996</v>
      </c>
      <c r="BF31">
        <v>47.019999999999996</v>
      </c>
      <c r="BG31">
        <v>71.599999999999994</v>
      </c>
      <c r="BH31">
        <v>71.599999999999994</v>
      </c>
      <c r="BI31">
        <v>54.96</v>
      </c>
      <c r="BJ31">
        <v>54.96</v>
      </c>
      <c r="BK31">
        <v>39</v>
      </c>
      <c r="BL31">
        <v>39</v>
      </c>
      <c r="BM31">
        <v>25.72</v>
      </c>
      <c r="BN31">
        <v>25.72</v>
      </c>
      <c r="BO31">
        <v>27.08</v>
      </c>
      <c r="BP31">
        <v>27.08</v>
      </c>
      <c r="BQ31">
        <v>65.64</v>
      </c>
      <c r="BR31">
        <v>65.64</v>
      </c>
      <c r="BS31">
        <v>71.599999999999994</v>
      </c>
      <c r="BT31">
        <v>71.599999999999994</v>
      </c>
      <c r="BU31">
        <v>58.28</v>
      </c>
      <c r="BV31">
        <v>58.28</v>
      </c>
      <c r="BW31">
        <v>40.32</v>
      </c>
      <c r="BX31">
        <v>40.32</v>
      </c>
    </row>
    <row r="32" spans="1:76">
      <c r="A32" s="4">
        <v>43739.25</v>
      </c>
      <c r="B32" s="3">
        <v>0.8</v>
      </c>
      <c r="C32" s="3">
        <v>1.55139</v>
      </c>
      <c r="D32" s="12">
        <f t="shared" si="0"/>
        <v>1.7541666666666671</v>
      </c>
      <c r="E32">
        <v>70</v>
      </c>
      <c r="F32">
        <v>21</v>
      </c>
      <c r="G32">
        <v>68</v>
      </c>
      <c r="H32" s="1">
        <f t="shared" si="1"/>
        <v>43768</v>
      </c>
      <c r="I32" s="64">
        <v>1.5541666666666669</v>
      </c>
      <c r="J32" s="57">
        <v>21.000000000000007</v>
      </c>
      <c r="K32" s="58">
        <v>62.416666666666664</v>
      </c>
      <c r="L32" s="58">
        <v>10.5</v>
      </c>
      <c r="M32" s="64"/>
      <c r="N32" s="64"/>
      <c r="O32" s="64"/>
      <c r="P32" s="64"/>
      <c r="Q32" s="64"/>
      <c r="R32" t="s">
        <v>508</v>
      </c>
      <c r="S32">
        <v>0</v>
      </c>
      <c r="T32">
        <v>0</v>
      </c>
      <c r="W32" s="55"/>
      <c r="AF32" s="30" t="s">
        <v>466</v>
      </c>
      <c r="AG32" s="30">
        <v>0.15196617108084937</v>
      </c>
      <c r="AX32" s="55" t="s">
        <v>543</v>
      </c>
      <c r="AY32">
        <v>0.54499999999999993</v>
      </c>
      <c r="AZ32">
        <v>0.54499999999999993</v>
      </c>
      <c r="BA32">
        <v>29.43</v>
      </c>
      <c r="BB32">
        <v>29.43</v>
      </c>
      <c r="BC32">
        <v>32.700000000000003</v>
      </c>
      <c r="BD32">
        <v>32.700000000000003</v>
      </c>
      <c r="BE32">
        <v>9.81</v>
      </c>
      <c r="BF32">
        <v>9.81</v>
      </c>
      <c r="BG32">
        <v>-32.700000000000003</v>
      </c>
      <c r="BH32">
        <v>-32.700000000000003</v>
      </c>
      <c r="BI32">
        <v>-19.62</v>
      </c>
      <c r="BJ32">
        <v>-19.62</v>
      </c>
      <c r="BK32">
        <v>0</v>
      </c>
      <c r="BL32">
        <v>0</v>
      </c>
      <c r="BM32">
        <v>26.16</v>
      </c>
      <c r="BN32">
        <v>26.16</v>
      </c>
      <c r="BO32">
        <v>39.24</v>
      </c>
      <c r="BP32">
        <v>39.24</v>
      </c>
      <c r="BQ32">
        <v>-13.08</v>
      </c>
      <c r="BR32">
        <v>-13.08</v>
      </c>
      <c r="BS32">
        <v>-32.700000000000003</v>
      </c>
      <c r="BT32">
        <v>-32.700000000000003</v>
      </c>
      <c r="BU32">
        <v>-26.16</v>
      </c>
      <c r="BV32">
        <v>-26.16</v>
      </c>
      <c r="BW32">
        <v>-6.54</v>
      </c>
      <c r="BX32">
        <v>-6.54</v>
      </c>
    </row>
    <row r="33" spans="1:80">
      <c r="A33" s="4">
        <v>43739.291666666664</v>
      </c>
      <c r="B33" s="3">
        <v>3.1</v>
      </c>
      <c r="C33" s="3">
        <v>1.55139</v>
      </c>
      <c r="D33" s="12">
        <f t="shared" si="0"/>
        <v>1.8458333333333334</v>
      </c>
      <c r="E33">
        <v>72</v>
      </c>
      <c r="F33">
        <v>21</v>
      </c>
      <c r="G33">
        <v>68</v>
      </c>
      <c r="H33" s="1">
        <f t="shared" si="1"/>
        <v>43769</v>
      </c>
      <c r="I33" s="64">
        <v>1.7166666666666666</v>
      </c>
      <c r="J33" s="57">
        <v>37.300000000000004</v>
      </c>
      <c r="K33" s="58">
        <v>68.791666666666671</v>
      </c>
      <c r="L33" s="58">
        <v>9.125</v>
      </c>
      <c r="M33" s="64"/>
      <c r="N33" s="64"/>
      <c r="O33" s="64"/>
      <c r="P33" s="64"/>
      <c r="Q33" s="64"/>
      <c r="R33">
        <v>0.2</v>
      </c>
      <c r="S33">
        <f>S32</f>
        <v>0</v>
      </c>
      <c r="T33">
        <f>COUNTIFS($B$2:$B$1561,"&gt;="&amp;S33,$B$2:$B$1561,"&lt;"&amp;S34)</f>
        <v>0</v>
      </c>
      <c r="W33" s="51"/>
      <c r="X33" s="30"/>
      <c r="Y33" s="30"/>
      <c r="Z33" s="30"/>
      <c r="AA33" s="30"/>
      <c r="AC33" s="30"/>
      <c r="AE33" s="30"/>
      <c r="AF33" s="30" t="s">
        <v>467</v>
      </c>
      <c r="AG33" s="30">
        <v>-0.54852494106158867</v>
      </c>
      <c r="AX33" s="55" t="s">
        <v>544</v>
      </c>
      <c r="AY33" t="s">
        <v>552</v>
      </c>
      <c r="AZ33" t="s">
        <v>552</v>
      </c>
      <c r="BA33">
        <v>9</v>
      </c>
      <c r="BB33">
        <v>9</v>
      </c>
      <c r="BC33">
        <v>10</v>
      </c>
      <c r="BD33">
        <v>10</v>
      </c>
      <c r="BE33">
        <v>3</v>
      </c>
      <c r="BF33">
        <v>3</v>
      </c>
      <c r="BG33">
        <v>-10</v>
      </c>
      <c r="BH33">
        <v>-10</v>
      </c>
      <c r="BI33">
        <v>-6</v>
      </c>
      <c r="BJ33">
        <v>-6</v>
      </c>
      <c r="BK33">
        <v>0</v>
      </c>
      <c r="BL33">
        <v>0</v>
      </c>
      <c r="BM33">
        <v>8</v>
      </c>
      <c r="BN33">
        <v>8</v>
      </c>
      <c r="BO33">
        <v>12</v>
      </c>
      <c r="BP33">
        <v>12</v>
      </c>
      <c r="BQ33">
        <v>-4</v>
      </c>
      <c r="BR33">
        <v>-4</v>
      </c>
      <c r="BS33">
        <v>-10</v>
      </c>
      <c r="BT33">
        <v>-10</v>
      </c>
      <c r="BU33">
        <v>-8</v>
      </c>
      <c r="BV33">
        <v>-8</v>
      </c>
      <c r="BW33">
        <v>-2</v>
      </c>
      <c r="BX33">
        <v>-2</v>
      </c>
    </row>
    <row r="34" spans="1:80" ht="15.75" thickBot="1">
      <c r="A34" s="4">
        <v>43739.333333333336</v>
      </c>
      <c r="B34" s="3">
        <v>4.5999999999999996</v>
      </c>
      <c r="C34" s="3">
        <v>1.55139</v>
      </c>
      <c r="D34" s="12">
        <f t="shared" si="0"/>
        <v>1.8625000000000005</v>
      </c>
      <c r="E34">
        <v>75</v>
      </c>
      <c r="F34">
        <v>21</v>
      </c>
      <c r="G34">
        <v>60</v>
      </c>
      <c r="H34" s="1">
        <f t="shared" si="1"/>
        <v>43770</v>
      </c>
      <c r="I34" s="64">
        <v>1.3208333333333331</v>
      </c>
      <c r="J34" s="57">
        <v>21.400000000000002</v>
      </c>
      <c r="K34" s="58">
        <v>48.125</v>
      </c>
      <c r="L34" s="58">
        <v>20.375</v>
      </c>
      <c r="M34" s="64"/>
      <c r="N34" s="64"/>
      <c r="O34" s="64"/>
      <c r="P34" s="64"/>
      <c r="Q34" s="64"/>
      <c r="S34">
        <f>S33+$R$33</f>
        <v>0.2</v>
      </c>
      <c r="T34">
        <f>T33</f>
        <v>0</v>
      </c>
      <c r="X34" s="59" t="s">
        <v>484</v>
      </c>
      <c r="Y34" s="30"/>
      <c r="Z34" s="30"/>
      <c r="AA34" s="30"/>
      <c r="AC34" s="30"/>
      <c r="AE34" s="30"/>
      <c r="AF34" s="30" t="s">
        <v>468</v>
      </c>
      <c r="AG34" s="30">
        <v>0.35225140061536303</v>
      </c>
      <c r="AX34" s="55" t="s">
        <v>545</v>
      </c>
      <c r="AY34">
        <v>33</v>
      </c>
      <c r="AZ34">
        <v>33</v>
      </c>
      <c r="BA34">
        <v>42</v>
      </c>
      <c r="BB34">
        <v>42</v>
      </c>
      <c r="BC34">
        <v>52</v>
      </c>
      <c r="BD34">
        <v>52</v>
      </c>
      <c r="BE34">
        <v>55</v>
      </c>
      <c r="BF34">
        <v>55</v>
      </c>
      <c r="BG34">
        <v>45</v>
      </c>
      <c r="BH34">
        <v>45</v>
      </c>
      <c r="BI34">
        <v>39</v>
      </c>
      <c r="BJ34">
        <v>39</v>
      </c>
      <c r="BK34">
        <v>39</v>
      </c>
      <c r="BL34">
        <v>39</v>
      </c>
      <c r="BM34">
        <v>47</v>
      </c>
      <c r="BN34">
        <v>47</v>
      </c>
      <c r="BO34">
        <v>59</v>
      </c>
      <c r="BP34">
        <v>59</v>
      </c>
      <c r="BQ34">
        <v>55</v>
      </c>
      <c r="BR34">
        <v>55</v>
      </c>
      <c r="BS34">
        <v>45</v>
      </c>
      <c r="BT34">
        <v>45</v>
      </c>
      <c r="BU34">
        <v>37</v>
      </c>
      <c r="BV34">
        <v>37</v>
      </c>
      <c r="BW34">
        <v>35</v>
      </c>
      <c r="BX34">
        <v>35</v>
      </c>
    </row>
    <row r="35" spans="1:80">
      <c r="A35" s="4">
        <v>43739.375</v>
      </c>
      <c r="B35" s="3">
        <v>1.7000000000000002</v>
      </c>
      <c r="C35" s="3">
        <v>1.55139</v>
      </c>
      <c r="D35" s="12">
        <f t="shared" si="0"/>
        <v>1.8083333333333333</v>
      </c>
      <c r="E35">
        <v>76</v>
      </c>
      <c r="F35">
        <v>13</v>
      </c>
      <c r="G35">
        <v>60</v>
      </c>
      <c r="H35" s="1">
        <f t="shared" si="1"/>
        <v>43771</v>
      </c>
      <c r="I35" s="64">
        <v>1.4249999999999996</v>
      </c>
      <c r="J35" s="57">
        <v>41.199999999999996</v>
      </c>
      <c r="K35" s="58">
        <v>45.875</v>
      </c>
      <c r="L35" s="58">
        <v>21</v>
      </c>
      <c r="M35" s="64"/>
      <c r="N35" s="64"/>
      <c r="O35" s="64"/>
      <c r="P35" s="64"/>
      <c r="Q35" s="64"/>
      <c r="S35">
        <f t="shared" ref="S35" si="10">S34</f>
        <v>0.2</v>
      </c>
      <c r="T35">
        <f t="shared" ref="T35" si="11">COUNTIFS($B$2:$B$1561,"&gt;="&amp;S35,$B$2:$B$1561,"&lt;"&amp;S36)</f>
        <v>44</v>
      </c>
      <c r="W35" s="55"/>
      <c r="X35" s="52" t="s">
        <v>482</v>
      </c>
      <c r="Y35" s="52" t="s">
        <v>481</v>
      </c>
      <c r="Z35" s="52" t="s">
        <v>478</v>
      </c>
      <c r="AA35" s="52" t="s">
        <v>480</v>
      </c>
      <c r="AC35" s="52" t="s">
        <v>479</v>
      </c>
      <c r="AF35" s="30" t="s">
        <v>469</v>
      </c>
      <c r="AG35" s="30">
        <v>1.5374999999999996</v>
      </c>
      <c r="AX35" s="55" t="s">
        <v>546</v>
      </c>
      <c r="AY35">
        <v>0.16666666666666666</v>
      </c>
      <c r="AZ35">
        <v>0.16666666666666666</v>
      </c>
      <c r="BA35">
        <v>9</v>
      </c>
      <c r="BB35">
        <v>9</v>
      </c>
      <c r="BC35">
        <v>10</v>
      </c>
      <c r="BD35">
        <v>10</v>
      </c>
      <c r="BE35">
        <v>3</v>
      </c>
      <c r="BF35">
        <v>3</v>
      </c>
      <c r="BG35">
        <v>-10</v>
      </c>
      <c r="BH35">
        <v>-10</v>
      </c>
      <c r="BI35">
        <v>-6</v>
      </c>
      <c r="BJ35">
        <v>-6</v>
      </c>
      <c r="BK35">
        <v>0</v>
      </c>
      <c r="BL35">
        <v>0</v>
      </c>
      <c r="BM35">
        <v>8</v>
      </c>
      <c r="BN35">
        <v>8</v>
      </c>
      <c r="BO35">
        <v>12</v>
      </c>
      <c r="BP35">
        <v>12</v>
      </c>
      <c r="BQ35">
        <v>-4</v>
      </c>
      <c r="BR35">
        <v>-4</v>
      </c>
      <c r="BS35">
        <v>-10</v>
      </c>
      <c r="BT35">
        <v>-10</v>
      </c>
      <c r="BU35">
        <v>-8</v>
      </c>
      <c r="BV35">
        <v>-8</v>
      </c>
      <c r="BW35">
        <v>-2</v>
      </c>
      <c r="BX35">
        <v>-2</v>
      </c>
    </row>
    <row r="36" spans="1:80">
      <c r="A36" s="4">
        <v>43739.416666666664</v>
      </c>
      <c r="B36" s="3">
        <v>2.6</v>
      </c>
      <c r="C36" s="3">
        <v>1.55139</v>
      </c>
      <c r="D36" s="12">
        <f t="shared" si="0"/>
        <v>1.8374999999999995</v>
      </c>
      <c r="E36">
        <v>79</v>
      </c>
      <c r="F36">
        <v>21</v>
      </c>
      <c r="G36">
        <v>60</v>
      </c>
      <c r="H36" s="1">
        <f t="shared" si="1"/>
        <v>43772</v>
      </c>
      <c r="I36" s="64">
        <v>1.2</v>
      </c>
      <c r="J36" s="57">
        <v>31.699999999999992</v>
      </c>
      <c r="K36" s="58">
        <v>48.875</v>
      </c>
      <c r="L36" s="58">
        <v>20.666666666666668</v>
      </c>
      <c r="M36" s="64"/>
      <c r="N36" s="64"/>
      <c r="O36" s="64"/>
      <c r="P36" s="64"/>
      <c r="Q36" s="64"/>
      <c r="S36">
        <f t="shared" ref="S36" si="12">S35+$R$33</f>
        <v>0.4</v>
      </c>
      <c r="T36">
        <f t="shared" ref="T36" si="13">T35</f>
        <v>44</v>
      </c>
      <c r="W36" s="51" t="s">
        <v>462</v>
      </c>
      <c r="X36" s="49">
        <v>1.7250000000000001</v>
      </c>
      <c r="Y36" s="50">
        <v>45.628205128205131</v>
      </c>
      <c r="Z36" s="50">
        <v>13.618589743589743</v>
      </c>
      <c r="AA36" s="50">
        <v>66.07692307692308</v>
      </c>
      <c r="AC36" s="49">
        <v>1.7435025889135507</v>
      </c>
      <c r="AE36" s="30"/>
      <c r="AF36" s="30" t="s">
        <v>470</v>
      </c>
      <c r="AG36" s="30">
        <v>0.83333333333333337</v>
      </c>
      <c r="AX36" s="2"/>
      <c r="BP36">
        <v>2018</v>
      </c>
      <c r="BQ36">
        <v>2018</v>
      </c>
      <c r="BR36">
        <v>2019</v>
      </c>
      <c r="BS36">
        <v>2019</v>
      </c>
      <c r="BT36">
        <v>2019</v>
      </c>
      <c r="BU36">
        <v>2019</v>
      </c>
      <c r="BV36">
        <v>2019</v>
      </c>
      <c r="BW36">
        <v>2019</v>
      </c>
      <c r="BX36">
        <v>2019</v>
      </c>
      <c r="BY36">
        <v>2019</v>
      </c>
      <c r="BZ36">
        <v>2019</v>
      </c>
      <c r="CA36">
        <v>2019</v>
      </c>
      <c r="CB36">
        <v>2019</v>
      </c>
    </row>
    <row r="37" spans="1:80">
      <c r="A37" s="4">
        <v>43739.458333333336</v>
      </c>
      <c r="B37" s="3">
        <v>1</v>
      </c>
      <c r="C37" s="3">
        <v>1.55139</v>
      </c>
      <c r="D37" s="12">
        <f t="shared" si="0"/>
        <v>1.7874999999999996</v>
      </c>
      <c r="E37">
        <v>81</v>
      </c>
      <c r="F37">
        <v>21</v>
      </c>
      <c r="G37">
        <v>60</v>
      </c>
      <c r="H37" s="1">
        <f t="shared" si="1"/>
        <v>43773</v>
      </c>
      <c r="I37" s="64">
        <v>1.3333333333333337</v>
      </c>
      <c r="J37" s="57">
        <v>34.199999999999989</v>
      </c>
      <c r="K37" s="58">
        <v>50.041666666666664</v>
      </c>
      <c r="L37" s="58">
        <v>16.833333333333332</v>
      </c>
      <c r="M37" s="64"/>
      <c r="N37" s="64"/>
      <c r="O37" s="64"/>
      <c r="P37" s="64"/>
      <c r="Q37" s="64"/>
      <c r="S37">
        <f t="shared" ref="S37" si="14">S36</f>
        <v>0.4</v>
      </c>
      <c r="T37">
        <f t="shared" ref="T37" si="15">COUNTIFS($B$2:$B$1561,"&gt;="&amp;S37,$B$2:$B$1561,"&lt;"&amp;S38)</f>
        <v>283</v>
      </c>
      <c r="W37" s="51" t="s">
        <v>463</v>
      </c>
      <c r="X37" s="49">
        <v>1.5</v>
      </c>
      <c r="Y37" s="30">
        <v>45</v>
      </c>
      <c r="Z37" s="30">
        <v>13</v>
      </c>
      <c r="AA37" s="30">
        <v>68</v>
      </c>
      <c r="AC37" s="49">
        <v>1.7229166666666664</v>
      </c>
      <c r="AE37" s="30"/>
      <c r="AF37" s="30" t="s">
        <v>471</v>
      </c>
      <c r="AG37" s="30">
        <v>2.3708333333333331</v>
      </c>
      <c r="BP37" t="s">
        <v>532</v>
      </c>
      <c r="BQ37" t="s">
        <v>533</v>
      </c>
      <c r="BR37" t="s">
        <v>534</v>
      </c>
      <c r="BS37" t="s">
        <v>535</v>
      </c>
      <c r="BT37" t="s">
        <v>536</v>
      </c>
      <c r="BU37" t="s">
        <v>537</v>
      </c>
      <c r="BV37" t="s">
        <v>538</v>
      </c>
      <c r="BW37" t="s">
        <v>539</v>
      </c>
      <c r="BX37" t="s">
        <v>528</v>
      </c>
      <c r="BY37" t="s">
        <v>529</v>
      </c>
      <c r="BZ37" t="s">
        <v>530</v>
      </c>
      <c r="CA37" t="s">
        <v>531</v>
      </c>
      <c r="CB37" t="s">
        <v>532</v>
      </c>
    </row>
    <row r="38" spans="1:80">
      <c r="A38" s="4">
        <v>43739.5</v>
      </c>
      <c r="B38" s="3">
        <v>1.2999999999999998</v>
      </c>
      <c r="C38" s="3">
        <v>1.55139</v>
      </c>
      <c r="D38" s="12">
        <f t="shared" si="0"/>
        <v>1.8083333333333329</v>
      </c>
      <c r="E38">
        <v>84</v>
      </c>
      <c r="F38">
        <v>21</v>
      </c>
      <c r="G38">
        <v>60</v>
      </c>
      <c r="H38" s="1">
        <f t="shared" si="1"/>
        <v>43774</v>
      </c>
      <c r="I38" s="64">
        <v>1.1875</v>
      </c>
      <c r="J38" s="57">
        <v>28.8</v>
      </c>
      <c r="K38" s="58">
        <v>52.833333333333336</v>
      </c>
      <c r="L38" s="58">
        <v>15.333333333333334</v>
      </c>
      <c r="M38" s="64"/>
      <c r="N38" s="64"/>
      <c r="O38" s="64"/>
      <c r="P38" s="64"/>
      <c r="Q38" s="64"/>
      <c r="S38">
        <f t="shared" ref="S38" si="16">S37+$R$33</f>
        <v>0.60000000000000009</v>
      </c>
      <c r="T38">
        <f t="shared" ref="T38" si="17">T37</f>
        <v>283</v>
      </c>
      <c r="W38" s="51" t="s">
        <v>464</v>
      </c>
      <c r="X38" s="49">
        <v>0.4</v>
      </c>
      <c r="Y38" s="30">
        <v>41</v>
      </c>
      <c r="Z38" s="30">
        <v>11</v>
      </c>
      <c r="AA38" s="30">
        <v>68</v>
      </c>
      <c r="AC38" s="49">
        <v>1.8416666666666666</v>
      </c>
      <c r="AE38" s="30"/>
      <c r="AF38" s="30" t="s">
        <v>472</v>
      </c>
      <c r="AG38" s="30">
        <v>92.154166666666697</v>
      </c>
      <c r="BO38" s="55" t="s">
        <v>551</v>
      </c>
      <c r="BP38">
        <v>33</v>
      </c>
      <c r="BQ38">
        <v>42</v>
      </c>
      <c r="BR38">
        <v>52</v>
      </c>
      <c r="BS38">
        <v>55</v>
      </c>
      <c r="BT38">
        <v>45</v>
      </c>
      <c r="BU38">
        <v>39</v>
      </c>
      <c r="BV38">
        <v>39</v>
      </c>
      <c r="BW38">
        <v>47</v>
      </c>
      <c r="BX38">
        <v>59</v>
      </c>
      <c r="BY38">
        <v>55</v>
      </c>
      <c r="BZ38">
        <v>45</v>
      </c>
      <c r="CA38">
        <v>37</v>
      </c>
      <c r="CB38">
        <v>35</v>
      </c>
    </row>
    <row r="39" spans="1:80">
      <c r="A39" s="4">
        <v>43739.541666666664</v>
      </c>
      <c r="B39" s="3">
        <v>1.4</v>
      </c>
      <c r="C39" s="3">
        <v>1.55139</v>
      </c>
      <c r="D39" s="12">
        <f t="shared" si="0"/>
        <v>1.825</v>
      </c>
      <c r="E39">
        <v>85</v>
      </c>
      <c r="F39">
        <v>21</v>
      </c>
      <c r="G39">
        <v>60</v>
      </c>
      <c r="H39" s="1">
        <f t="shared" si="1"/>
        <v>43775</v>
      </c>
      <c r="I39" s="64">
        <v>2</v>
      </c>
      <c r="J39" s="57">
        <v>32.000000000000007</v>
      </c>
      <c r="K39" s="58">
        <v>51.5</v>
      </c>
      <c r="L39" s="58">
        <v>20.166666666666668</v>
      </c>
      <c r="M39" s="64"/>
      <c r="N39" s="64"/>
      <c r="O39" s="64"/>
      <c r="P39" s="64"/>
      <c r="Q39" s="64"/>
      <c r="S39">
        <f t="shared" ref="S39" si="18">S38</f>
        <v>0.60000000000000009</v>
      </c>
      <c r="T39">
        <f t="shared" ref="T39" si="19">COUNTIFS($B$2:$B$1561,"&gt;="&amp;S39,$B$2:$B$1561,"&lt;"&amp;S40)</f>
        <v>194</v>
      </c>
      <c r="W39" s="51" t="s">
        <v>465</v>
      </c>
      <c r="X39" s="49">
        <v>1.2200956685909792</v>
      </c>
      <c r="Y39" s="50">
        <v>5.375564516791302</v>
      </c>
      <c r="Z39" s="50">
        <v>4.3524809717313566</v>
      </c>
      <c r="AA39" s="50">
        <v>3.8734622905419216</v>
      </c>
      <c r="AC39" s="49">
        <v>0.22899738034123659</v>
      </c>
      <c r="AE39" s="30"/>
      <c r="AF39" s="30" t="s">
        <v>473</v>
      </c>
      <c r="AG39" s="30">
        <v>62</v>
      </c>
      <c r="BO39" s="55" t="s">
        <v>549</v>
      </c>
      <c r="BP39">
        <v>834</v>
      </c>
      <c r="BQ39">
        <v>1268</v>
      </c>
      <c r="BR39">
        <v>1757</v>
      </c>
      <c r="BS39">
        <v>1598</v>
      </c>
      <c r="BT39">
        <v>1308</v>
      </c>
      <c r="BU39">
        <v>1244</v>
      </c>
      <c r="BV39">
        <v>1138</v>
      </c>
      <c r="BW39">
        <v>1421</v>
      </c>
      <c r="BX39">
        <v>1880</v>
      </c>
      <c r="BY39">
        <v>1602</v>
      </c>
      <c r="BZ39">
        <v>1340</v>
      </c>
      <c r="CA39">
        <v>1160</v>
      </c>
      <c r="CB39">
        <v>1053</v>
      </c>
    </row>
    <row r="40" spans="1:80" ht="15.75" thickBot="1">
      <c r="A40" s="4">
        <v>43739.583333333336</v>
      </c>
      <c r="B40" s="3">
        <v>1.6</v>
      </c>
      <c r="C40" s="3">
        <v>1.55139</v>
      </c>
      <c r="D40" s="12">
        <f t="shared" si="0"/>
        <v>1.8374999999999997</v>
      </c>
      <c r="E40">
        <v>86</v>
      </c>
      <c r="F40">
        <v>21</v>
      </c>
      <c r="G40">
        <v>60</v>
      </c>
      <c r="H40" s="1">
        <f t="shared" si="1"/>
        <v>43776</v>
      </c>
      <c r="I40" s="64">
        <v>2.3708333333333331</v>
      </c>
      <c r="J40" s="57">
        <v>28.5</v>
      </c>
      <c r="K40" s="58">
        <v>52.583333333333336</v>
      </c>
      <c r="L40" s="58">
        <v>10.416666666666666</v>
      </c>
      <c r="M40" s="64"/>
      <c r="N40" s="64"/>
      <c r="O40" s="64"/>
      <c r="P40" s="64"/>
      <c r="Q40" s="64"/>
      <c r="S40">
        <f t="shared" ref="S40" si="20">S39+$R$33</f>
        <v>0.8</v>
      </c>
      <c r="T40">
        <f t="shared" ref="T40" si="21">T39</f>
        <v>194</v>
      </c>
      <c r="W40" s="51" t="s">
        <v>469</v>
      </c>
      <c r="X40" s="49">
        <v>7.4999999999999991</v>
      </c>
      <c r="Y40" s="30">
        <v>26</v>
      </c>
      <c r="Z40" s="30">
        <v>20</v>
      </c>
      <c r="AA40" s="30">
        <v>10</v>
      </c>
      <c r="AC40" s="49">
        <v>1.7208333333333334</v>
      </c>
      <c r="AE40" s="30"/>
      <c r="AF40" s="31" t="s">
        <v>477</v>
      </c>
      <c r="AG40" s="31">
        <v>9.8997873589658975E-2</v>
      </c>
      <c r="BO40" s="55" t="s">
        <v>541</v>
      </c>
      <c r="BP40">
        <f>BP44+(2.66*BP45)</f>
        <v>63.022820512820516</v>
      </c>
      <c r="BQ40">
        <f>$BP$40</f>
        <v>63.022820512820516</v>
      </c>
      <c r="BR40">
        <f t="shared" ref="BR40:CB40" si="22">$BP$40</f>
        <v>63.022820512820516</v>
      </c>
      <c r="BS40">
        <f t="shared" si="22"/>
        <v>63.022820512820516</v>
      </c>
      <c r="BT40">
        <f t="shared" si="22"/>
        <v>63.022820512820516</v>
      </c>
      <c r="BU40">
        <f t="shared" si="22"/>
        <v>63.022820512820516</v>
      </c>
      <c r="BV40">
        <f t="shared" si="22"/>
        <v>63.022820512820516</v>
      </c>
      <c r="BW40">
        <f t="shared" si="22"/>
        <v>63.022820512820516</v>
      </c>
      <c r="BX40">
        <f t="shared" si="22"/>
        <v>63.022820512820516</v>
      </c>
      <c r="BY40">
        <f t="shared" si="22"/>
        <v>63.022820512820516</v>
      </c>
      <c r="BZ40">
        <f t="shared" si="22"/>
        <v>63.022820512820516</v>
      </c>
      <c r="CA40">
        <f t="shared" si="22"/>
        <v>63.022820512820516</v>
      </c>
      <c r="CB40">
        <f t="shared" si="22"/>
        <v>63.022820512820516</v>
      </c>
    </row>
    <row r="41" spans="1:80">
      <c r="A41" s="4">
        <v>43739.625</v>
      </c>
      <c r="B41" s="3">
        <v>1.7</v>
      </c>
      <c r="C41" s="3">
        <v>1.55139</v>
      </c>
      <c r="D41" s="12">
        <f t="shared" si="0"/>
        <v>1.845833333333333</v>
      </c>
      <c r="E41">
        <v>85</v>
      </c>
      <c r="F41">
        <v>21</v>
      </c>
      <c r="G41">
        <v>60</v>
      </c>
      <c r="H41" s="1">
        <f t="shared" si="1"/>
        <v>43777</v>
      </c>
      <c r="I41" s="64">
        <v>1.6124999999999998</v>
      </c>
      <c r="J41" s="57">
        <v>48</v>
      </c>
      <c r="K41" s="58">
        <v>40.541666666666664</v>
      </c>
      <c r="L41" s="58">
        <v>15.125</v>
      </c>
      <c r="M41" s="64"/>
      <c r="N41" s="64"/>
      <c r="O41" s="64"/>
      <c r="P41" s="64"/>
      <c r="Q41" s="64"/>
      <c r="S41">
        <f t="shared" ref="S41" si="23">S40</f>
        <v>0.8</v>
      </c>
      <c r="T41">
        <f t="shared" ref="T41" si="24">COUNTIFS($B$2:$B$1561,"&gt;="&amp;S41,$B$2:$B$1561,"&lt;"&amp;S42)</f>
        <v>149</v>
      </c>
      <c r="W41" s="51" t="s">
        <v>493</v>
      </c>
      <c r="X41" s="58">
        <v>312</v>
      </c>
      <c r="BO41" s="55" t="s">
        <v>542</v>
      </c>
      <c r="BP41">
        <f>BP44-(2.66*BP45)</f>
        <v>26.669487179487181</v>
      </c>
      <c r="BQ41">
        <f>$BP$41</f>
        <v>26.669487179487181</v>
      </c>
      <c r="BR41">
        <f t="shared" ref="BR41:CB41" si="25">$BP$41</f>
        <v>26.669487179487181</v>
      </c>
      <c r="BS41">
        <f t="shared" si="25"/>
        <v>26.669487179487181</v>
      </c>
      <c r="BT41">
        <f t="shared" si="25"/>
        <v>26.669487179487181</v>
      </c>
      <c r="BU41">
        <f t="shared" si="25"/>
        <v>26.669487179487181</v>
      </c>
      <c r="BV41">
        <f t="shared" si="25"/>
        <v>26.669487179487181</v>
      </c>
      <c r="BW41">
        <f t="shared" si="25"/>
        <v>26.669487179487181</v>
      </c>
      <c r="BX41">
        <f t="shared" si="25"/>
        <v>26.669487179487181</v>
      </c>
      <c r="BY41">
        <f t="shared" si="25"/>
        <v>26.669487179487181</v>
      </c>
      <c r="BZ41">
        <f t="shared" si="25"/>
        <v>26.669487179487181</v>
      </c>
      <c r="CA41">
        <f t="shared" si="25"/>
        <v>26.669487179487181</v>
      </c>
      <c r="CB41">
        <f t="shared" si="25"/>
        <v>26.669487179487181</v>
      </c>
    </row>
    <row r="42" spans="1:80">
      <c r="A42" s="4">
        <v>43739.666666666664</v>
      </c>
      <c r="B42" s="3">
        <v>2.6</v>
      </c>
      <c r="C42" s="3">
        <v>1.55139</v>
      </c>
      <c r="D42" s="12">
        <f t="shared" si="0"/>
        <v>1.8499999999999996</v>
      </c>
      <c r="E42">
        <v>86</v>
      </c>
      <c r="F42">
        <v>21</v>
      </c>
      <c r="G42">
        <v>60</v>
      </c>
      <c r="H42" s="1">
        <f t="shared" si="1"/>
        <v>43778</v>
      </c>
      <c r="I42" s="64">
        <v>1.5458333333333334</v>
      </c>
      <c r="J42" s="57">
        <v>56.9</v>
      </c>
      <c r="K42" s="58">
        <v>38.291666666666664</v>
      </c>
      <c r="L42" s="58">
        <v>15.666666666666666</v>
      </c>
      <c r="M42" s="64"/>
      <c r="N42" s="64"/>
      <c r="O42" s="64"/>
      <c r="P42" s="64"/>
      <c r="Q42" s="64"/>
      <c r="S42">
        <f t="shared" ref="S42" si="26">S41+$R$33</f>
        <v>1</v>
      </c>
      <c r="T42">
        <f t="shared" ref="T42" si="27">T41</f>
        <v>149</v>
      </c>
      <c r="X42" t="s">
        <v>490</v>
      </c>
      <c r="BO42" s="55" t="s">
        <v>543</v>
      </c>
      <c r="BP42">
        <f>3.27*BP45</f>
        <v>22.344999999999999</v>
      </c>
      <c r="BQ42">
        <f>$BP$42</f>
        <v>22.344999999999999</v>
      </c>
      <c r="BR42">
        <f t="shared" ref="BR42:CB42" si="28">$BP$42</f>
        <v>22.344999999999999</v>
      </c>
      <c r="BS42">
        <f t="shared" si="28"/>
        <v>22.344999999999999</v>
      </c>
      <c r="BT42">
        <f t="shared" si="28"/>
        <v>22.344999999999999</v>
      </c>
      <c r="BU42">
        <f t="shared" si="28"/>
        <v>22.344999999999999</v>
      </c>
      <c r="BV42">
        <f t="shared" si="28"/>
        <v>22.344999999999999</v>
      </c>
      <c r="BW42">
        <f t="shared" si="28"/>
        <v>22.344999999999999</v>
      </c>
      <c r="BX42">
        <f t="shared" si="28"/>
        <v>22.344999999999999</v>
      </c>
      <c r="BY42">
        <f t="shared" si="28"/>
        <v>22.344999999999999</v>
      </c>
      <c r="BZ42">
        <f t="shared" si="28"/>
        <v>22.344999999999999</v>
      </c>
      <c r="CA42">
        <f t="shared" si="28"/>
        <v>22.344999999999999</v>
      </c>
      <c r="CB42">
        <f t="shared" si="28"/>
        <v>22.344999999999999</v>
      </c>
    </row>
    <row r="43" spans="1:80" ht="15.75" thickBot="1">
      <c r="A43" s="4">
        <v>43739.708333333336</v>
      </c>
      <c r="B43" s="3">
        <v>1.5</v>
      </c>
      <c r="C43" s="3">
        <v>1.55139</v>
      </c>
      <c r="D43" s="12">
        <f t="shared" si="0"/>
        <v>1.8166666666666664</v>
      </c>
      <c r="E43">
        <v>83</v>
      </c>
      <c r="F43">
        <v>17</v>
      </c>
      <c r="G43">
        <v>68</v>
      </c>
      <c r="H43" s="1">
        <f t="shared" si="1"/>
        <v>43779</v>
      </c>
      <c r="I43" s="64">
        <v>1.4666666666666666</v>
      </c>
      <c r="J43" s="57">
        <v>38.699999999999996</v>
      </c>
      <c r="K43" s="58">
        <v>46.625</v>
      </c>
      <c r="L43" s="58">
        <v>13.416666666666666</v>
      </c>
      <c r="M43" s="64"/>
      <c r="N43" s="64"/>
      <c r="O43" s="64"/>
      <c r="P43" s="64"/>
      <c r="Q43" s="64"/>
      <c r="S43">
        <f t="shared" ref="S43" si="29">S42</f>
        <v>1</v>
      </c>
      <c r="T43">
        <f t="shared" ref="T43" si="30">COUNTIFS($B$2:$B$1561,"&gt;="&amp;S43,$B$2:$B$1561,"&lt;"&amp;S44)</f>
        <v>110</v>
      </c>
      <c r="W43" s="30"/>
      <c r="X43" s="30" t="s">
        <v>489</v>
      </c>
      <c r="Y43" s="30">
        <v>2.5760000000000001</v>
      </c>
      <c r="Z43" s="30"/>
      <c r="AA43" s="30"/>
      <c r="AB43" s="30"/>
      <c r="AC43" s="30"/>
      <c r="AD43" s="30"/>
      <c r="AE43" s="30"/>
      <c r="AF43" s="30"/>
      <c r="AG43" s="30"/>
      <c r="AH43" s="30"/>
      <c r="BO43" s="55" t="s">
        <v>544</v>
      </c>
      <c r="BP43" t="s">
        <v>552</v>
      </c>
      <c r="BQ43">
        <f>ABS(BQ38-BP38)</f>
        <v>9</v>
      </c>
      <c r="BR43">
        <f t="shared" ref="BR43:CB43" si="31">ABS(BR38-BQ38)</f>
        <v>10</v>
      </c>
      <c r="BS43">
        <f t="shared" si="31"/>
        <v>3</v>
      </c>
      <c r="BT43">
        <f t="shared" si="31"/>
        <v>10</v>
      </c>
      <c r="BU43">
        <f t="shared" si="31"/>
        <v>6</v>
      </c>
      <c r="BV43">
        <f t="shared" si="31"/>
        <v>0</v>
      </c>
      <c r="BW43">
        <f t="shared" si="31"/>
        <v>8</v>
      </c>
      <c r="BX43">
        <f t="shared" si="31"/>
        <v>12</v>
      </c>
      <c r="BY43">
        <f t="shared" si="31"/>
        <v>4</v>
      </c>
      <c r="BZ43">
        <f t="shared" si="31"/>
        <v>10</v>
      </c>
      <c r="CA43">
        <f t="shared" si="31"/>
        <v>8</v>
      </c>
      <c r="CB43">
        <f t="shared" si="31"/>
        <v>2</v>
      </c>
    </row>
    <row r="44" spans="1:80">
      <c r="A44" s="4">
        <v>43739.75</v>
      </c>
      <c r="B44" s="3">
        <v>1.5</v>
      </c>
      <c r="C44" s="3">
        <v>1.55139</v>
      </c>
      <c r="D44" s="12">
        <f t="shared" si="0"/>
        <v>1.8708333333333329</v>
      </c>
      <c r="E44">
        <v>80</v>
      </c>
      <c r="F44">
        <v>17</v>
      </c>
      <c r="G44">
        <v>68</v>
      </c>
      <c r="H44" s="1">
        <f t="shared" si="1"/>
        <v>43780</v>
      </c>
      <c r="I44" s="64">
        <v>2.2416666666666667</v>
      </c>
      <c r="J44" s="57">
        <v>37.1</v>
      </c>
      <c r="K44" s="58">
        <v>54.083333333333336</v>
      </c>
      <c r="L44" s="58">
        <v>14.416666666666666</v>
      </c>
      <c r="M44" s="64"/>
      <c r="N44" s="64"/>
      <c r="O44" s="64"/>
      <c r="P44" s="64"/>
      <c r="Q44" s="64"/>
      <c r="S44">
        <f t="shared" ref="S44" si="32">S43+$R$33</f>
        <v>1.2</v>
      </c>
      <c r="T44">
        <f t="shared" ref="T44" si="33">T43</f>
        <v>110</v>
      </c>
      <c r="W44" s="30"/>
      <c r="X44" s="30" t="s">
        <v>487</v>
      </c>
      <c r="Y44" s="30">
        <v>1.96</v>
      </c>
      <c r="Z44" s="30"/>
      <c r="AA44" s="30"/>
      <c r="AB44" s="30"/>
      <c r="AC44" s="30"/>
      <c r="AD44" s="30"/>
      <c r="AE44" s="30"/>
      <c r="AF44" s="69"/>
      <c r="AG44" s="70"/>
      <c r="AH44" s="29"/>
      <c r="AI44" s="70"/>
      <c r="AJ44" s="70"/>
      <c r="AK44" s="70"/>
      <c r="AL44" s="70"/>
      <c r="AM44" s="70"/>
      <c r="AN44" s="70"/>
      <c r="AO44" s="71"/>
      <c r="BO44" s="55" t="s">
        <v>545</v>
      </c>
      <c r="BP44">
        <f>AVERAGE(BP38:CB38)</f>
        <v>44.846153846153847</v>
      </c>
      <c r="BQ44">
        <f>$BP$44</f>
        <v>44.846153846153847</v>
      </c>
      <c r="BR44">
        <f t="shared" ref="BR44:CB44" si="34">$BP$44</f>
        <v>44.846153846153847</v>
      </c>
      <c r="BS44">
        <f t="shared" si="34"/>
        <v>44.846153846153847</v>
      </c>
      <c r="BT44">
        <f t="shared" si="34"/>
        <v>44.846153846153847</v>
      </c>
      <c r="BU44">
        <f t="shared" si="34"/>
        <v>44.846153846153847</v>
      </c>
      <c r="BV44">
        <f t="shared" si="34"/>
        <v>44.846153846153847</v>
      </c>
      <c r="BW44">
        <f t="shared" si="34"/>
        <v>44.846153846153847</v>
      </c>
      <c r="BX44">
        <f t="shared" si="34"/>
        <v>44.846153846153847</v>
      </c>
      <c r="BY44">
        <f t="shared" si="34"/>
        <v>44.846153846153847</v>
      </c>
      <c r="BZ44">
        <f t="shared" si="34"/>
        <v>44.846153846153847</v>
      </c>
      <c r="CA44">
        <f t="shared" si="34"/>
        <v>44.846153846153847</v>
      </c>
      <c r="CB44">
        <f t="shared" si="34"/>
        <v>44.846153846153847</v>
      </c>
    </row>
    <row r="45" spans="1:80">
      <c r="A45" s="4">
        <v>43739.791666666664</v>
      </c>
      <c r="B45" s="3">
        <v>1.4</v>
      </c>
      <c r="C45" s="3">
        <v>1.55139</v>
      </c>
      <c r="D45" s="12">
        <f t="shared" si="0"/>
        <v>1.895833333333333</v>
      </c>
      <c r="E45">
        <v>79</v>
      </c>
      <c r="F45">
        <v>17</v>
      </c>
      <c r="G45">
        <v>68</v>
      </c>
      <c r="H45" s="1">
        <f t="shared" si="1"/>
        <v>43781</v>
      </c>
      <c r="I45" s="64">
        <v>2.1624999999999996</v>
      </c>
      <c r="J45" s="57">
        <v>35.199999999999996</v>
      </c>
      <c r="K45" s="58">
        <v>43.875</v>
      </c>
      <c r="L45" s="58">
        <v>12.333333333333334</v>
      </c>
      <c r="M45" s="64"/>
      <c r="N45" s="64"/>
      <c r="O45" s="64"/>
      <c r="P45" s="64"/>
      <c r="Q45" s="64"/>
      <c r="S45">
        <f t="shared" ref="S45" si="35">S44</f>
        <v>1.2</v>
      </c>
      <c r="T45">
        <f t="shared" ref="T45" si="36">COUNTIFS($B$2:$B$1561,"&gt;="&amp;S45,$B$2:$B$1561,"&lt;"&amp;S46)</f>
        <v>106</v>
      </c>
      <c r="X45" t="s">
        <v>486</v>
      </c>
      <c r="Y45">
        <v>1.645</v>
      </c>
      <c r="AF45" s="72" t="s">
        <v>511</v>
      </c>
      <c r="AG45" s="53"/>
      <c r="AH45" s="54"/>
      <c r="AI45" s="54" t="s">
        <v>513</v>
      </c>
      <c r="AJ45" s="54"/>
      <c r="AK45" s="54"/>
      <c r="AL45" s="54"/>
      <c r="AM45" s="54"/>
      <c r="AN45" s="54"/>
      <c r="AO45" s="73"/>
      <c r="BO45" s="55" t="s">
        <v>546</v>
      </c>
      <c r="BP45">
        <f>AVERAGE(BQ43:CB43)</f>
        <v>6.833333333333333</v>
      </c>
      <c r="BQ45">
        <f>$BP$45</f>
        <v>6.833333333333333</v>
      </c>
      <c r="BR45">
        <f t="shared" ref="BR45:CB45" si="37">$BP$45</f>
        <v>6.833333333333333</v>
      </c>
      <c r="BS45">
        <f t="shared" si="37"/>
        <v>6.833333333333333</v>
      </c>
      <c r="BT45">
        <f t="shared" si="37"/>
        <v>6.833333333333333</v>
      </c>
      <c r="BU45">
        <f t="shared" si="37"/>
        <v>6.833333333333333</v>
      </c>
      <c r="BV45">
        <f t="shared" si="37"/>
        <v>6.833333333333333</v>
      </c>
      <c r="BW45">
        <f t="shared" si="37"/>
        <v>6.833333333333333</v>
      </c>
      <c r="BX45">
        <f t="shared" si="37"/>
        <v>6.833333333333333</v>
      </c>
      <c r="BY45">
        <f t="shared" si="37"/>
        <v>6.833333333333333</v>
      </c>
      <c r="BZ45">
        <f t="shared" si="37"/>
        <v>6.833333333333333</v>
      </c>
      <c r="CA45">
        <f t="shared" si="37"/>
        <v>6.833333333333333</v>
      </c>
      <c r="CB45">
        <f t="shared" si="37"/>
        <v>6.833333333333333</v>
      </c>
    </row>
    <row r="46" spans="1:80">
      <c r="A46" s="4">
        <v>43739.833333333336</v>
      </c>
      <c r="B46" s="3">
        <v>1.2</v>
      </c>
      <c r="C46" s="3">
        <v>1.55139</v>
      </c>
      <c r="D46" s="12">
        <f t="shared" si="0"/>
        <v>1.9999999999999993</v>
      </c>
      <c r="E46">
        <v>78</v>
      </c>
      <c r="F46">
        <v>13</v>
      </c>
      <c r="G46">
        <v>68</v>
      </c>
      <c r="H46" s="1">
        <f t="shared" si="1"/>
        <v>43782</v>
      </c>
      <c r="I46" s="64">
        <v>1.8125</v>
      </c>
      <c r="J46" s="57">
        <v>53.800000000000004</v>
      </c>
      <c r="K46" s="58">
        <v>32.041666666666664</v>
      </c>
      <c r="L46" s="58">
        <v>18.166666666666668</v>
      </c>
      <c r="M46" s="64"/>
      <c r="N46" s="64"/>
      <c r="O46" s="64"/>
      <c r="P46" s="64"/>
      <c r="Q46" s="64"/>
      <c r="S46">
        <f t="shared" ref="S46" si="38">S45+$R$33</f>
        <v>1.4</v>
      </c>
      <c r="T46">
        <f t="shared" ref="T46" si="39">T45</f>
        <v>106</v>
      </c>
      <c r="W46" s="30"/>
      <c r="X46" s="30" t="s">
        <v>485</v>
      </c>
      <c r="Y46" s="30"/>
      <c r="Z46" s="30"/>
      <c r="AA46" s="30"/>
      <c r="AB46" s="30"/>
      <c r="AC46" s="30"/>
      <c r="AD46" s="30"/>
      <c r="AE46" s="30"/>
      <c r="AF46" s="74" t="s">
        <v>462</v>
      </c>
      <c r="AG46" s="30">
        <v>1.4482371794871796</v>
      </c>
      <c r="AH46" s="30"/>
      <c r="AI46" s="54">
        <f>Y44*(AG50/SQRT(AG58))</f>
        <v>0.11127916782033606</v>
      </c>
      <c r="AJ46" s="54" t="s">
        <v>461</v>
      </c>
      <c r="AK46" s="54"/>
      <c r="AL46" s="54"/>
      <c r="AM46" s="54"/>
      <c r="AN46" s="54"/>
      <c r="AO46" s="73"/>
    </row>
    <row r="47" spans="1:80">
      <c r="A47" s="4">
        <v>43739.875</v>
      </c>
      <c r="B47" s="3">
        <v>1.6</v>
      </c>
      <c r="C47" s="3">
        <v>1.55139</v>
      </c>
      <c r="D47" s="12">
        <f t="shared" si="0"/>
        <v>2.1458333333333326</v>
      </c>
      <c r="E47">
        <v>77</v>
      </c>
      <c r="F47">
        <v>13</v>
      </c>
      <c r="G47">
        <v>68</v>
      </c>
      <c r="H47" s="1">
        <f t="shared" si="1"/>
        <v>43783</v>
      </c>
      <c r="I47" s="64">
        <v>2.1583333333333328</v>
      </c>
      <c r="J47" s="57">
        <v>51.899999999999991</v>
      </c>
      <c r="K47" s="58">
        <v>35.583333333333336</v>
      </c>
      <c r="L47" s="58">
        <v>14.166666666666666</v>
      </c>
      <c r="M47" s="64"/>
      <c r="N47" s="64"/>
      <c r="O47" s="64"/>
      <c r="P47" s="64"/>
      <c r="Q47" s="64"/>
      <c r="S47">
        <f t="shared" ref="S47:S78" si="40">S46</f>
        <v>1.4</v>
      </c>
      <c r="T47">
        <f t="shared" ref="T47" si="41">COUNTIFS($B$2:$B$1561,"&gt;="&amp;S47,$B$2:$B$1561,"&lt;"&amp;S48)</f>
        <v>103</v>
      </c>
      <c r="W47" s="30"/>
      <c r="X47" s="30"/>
      <c r="Y47" s="30"/>
      <c r="Z47" s="30"/>
      <c r="AA47" s="30"/>
      <c r="AB47" s="30"/>
      <c r="AC47" s="30"/>
      <c r="AD47" s="30"/>
      <c r="AE47" s="30"/>
      <c r="AF47" s="74" t="s">
        <v>432</v>
      </c>
      <c r="AG47" s="30">
        <v>5.6775085622620437E-2</v>
      </c>
      <c r="AH47" s="30"/>
      <c r="AI47" s="54"/>
      <c r="AJ47" s="54"/>
      <c r="AK47" s="54"/>
      <c r="AL47" s="54"/>
      <c r="AM47" s="54"/>
      <c r="AN47" s="54"/>
      <c r="AO47" s="73"/>
    </row>
    <row r="48" spans="1:80">
      <c r="A48" s="4">
        <v>43739.916666666664</v>
      </c>
      <c r="B48" s="3">
        <v>2.1</v>
      </c>
      <c r="C48" s="3">
        <v>1.55139</v>
      </c>
      <c r="D48" s="12">
        <f t="shared" si="0"/>
        <v>2.1916666666666664</v>
      </c>
      <c r="E48">
        <v>76</v>
      </c>
      <c r="F48">
        <v>13</v>
      </c>
      <c r="G48">
        <v>68</v>
      </c>
      <c r="H48" s="1">
        <f t="shared" si="1"/>
        <v>43784</v>
      </c>
      <c r="I48" s="64">
        <v>2.0625000000000004</v>
      </c>
      <c r="J48" s="57">
        <v>43.5</v>
      </c>
      <c r="K48" s="58">
        <v>43.708333333333336</v>
      </c>
      <c r="L48" s="58">
        <v>13</v>
      </c>
      <c r="M48" s="64"/>
      <c r="N48" s="64"/>
      <c r="O48" s="64"/>
      <c r="P48" s="64"/>
      <c r="Q48" s="64"/>
      <c r="S48">
        <f t="shared" ref="S48" si="42">S47+$R$33</f>
        <v>1.5999999999999999</v>
      </c>
      <c r="T48">
        <f t="shared" ref="T48:T79" si="43">T47</f>
        <v>103</v>
      </c>
      <c r="W48" s="30"/>
      <c r="X48" s="30">
        <f>(1.96*X39 / 0.5)^2</f>
        <v>22.874936900321526</v>
      </c>
      <c r="Y48" s="30"/>
      <c r="Z48" s="30"/>
      <c r="AA48" s="30"/>
      <c r="AB48" s="30"/>
      <c r="AC48" s="30"/>
      <c r="AD48" s="30"/>
      <c r="AE48" s="30"/>
      <c r="AF48" s="74" t="s">
        <v>463</v>
      </c>
      <c r="AG48" s="30">
        <v>1.4291666666666667</v>
      </c>
      <c r="AH48" s="30"/>
      <c r="AI48" s="54"/>
      <c r="AJ48" s="54"/>
      <c r="AK48" s="54"/>
      <c r="AL48" s="54"/>
      <c r="AM48" s="54"/>
      <c r="AN48" s="54"/>
      <c r="AO48" s="73"/>
    </row>
    <row r="49" spans="1:64">
      <c r="A49" s="4">
        <v>43739.958333333336</v>
      </c>
      <c r="B49" s="3">
        <v>1.5</v>
      </c>
      <c r="C49" s="3">
        <v>1.55139</v>
      </c>
      <c r="D49" s="12">
        <f t="shared" si="0"/>
        <v>2.2208333333333328</v>
      </c>
      <c r="E49">
        <v>76</v>
      </c>
      <c r="F49">
        <v>13</v>
      </c>
      <c r="G49">
        <v>68</v>
      </c>
      <c r="H49" s="1">
        <f t="shared" si="1"/>
        <v>43785</v>
      </c>
      <c r="I49" s="64">
        <v>1.4333333333333336</v>
      </c>
      <c r="J49" s="57">
        <v>51.79999999999999</v>
      </c>
      <c r="K49" s="58">
        <v>41.208333333333336</v>
      </c>
      <c r="L49" s="58">
        <v>18.416666666666668</v>
      </c>
      <c r="M49" s="64"/>
      <c r="N49" s="64"/>
      <c r="O49" s="64"/>
      <c r="P49" s="64"/>
      <c r="Q49" s="64"/>
      <c r="S49">
        <f t="shared" ref="S49:S80" si="44">S48</f>
        <v>1.5999999999999999</v>
      </c>
      <c r="T49">
        <f t="shared" ref="T49" si="45">COUNTIFS($B$2:$B$1561,"&gt;="&amp;S49,$B$2:$B$1561,"&lt;"&amp;S50)</f>
        <v>86</v>
      </c>
      <c r="W49" s="30"/>
      <c r="X49" s="30" t="s">
        <v>488</v>
      </c>
      <c r="Y49" s="30"/>
      <c r="Z49" s="30"/>
      <c r="AA49" s="30"/>
      <c r="AB49" s="30"/>
      <c r="AC49" s="30"/>
      <c r="AD49" s="30"/>
      <c r="AE49" s="30"/>
      <c r="AF49" s="74" t="s">
        <v>464</v>
      </c>
      <c r="AG49" s="30">
        <v>1.2125000000000001</v>
      </c>
      <c r="AH49" s="30"/>
      <c r="AI49" s="54"/>
      <c r="AJ49" s="54"/>
      <c r="AK49" s="54"/>
      <c r="AL49" s="54"/>
      <c r="AM49" s="54"/>
      <c r="AN49" s="54"/>
      <c r="AO49" s="73"/>
    </row>
    <row r="50" spans="1:64">
      <c r="A50" s="4">
        <v>43740</v>
      </c>
      <c r="B50" s="3">
        <v>2.5</v>
      </c>
      <c r="C50" s="3">
        <v>1.55139</v>
      </c>
      <c r="D50" s="12">
        <f t="shared" si="0"/>
        <v>2.2791666666666663</v>
      </c>
      <c r="E50">
        <v>75</v>
      </c>
      <c r="F50">
        <v>13</v>
      </c>
      <c r="G50">
        <v>68</v>
      </c>
      <c r="H50" s="1">
        <f t="shared" si="1"/>
        <v>43786</v>
      </c>
      <c r="I50" s="64">
        <v>1.5875000000000001</v>
      </c>
      <c r="J50" s="57">
        <v>49.500000000000007</v>
      </c>
      <c r="K50" s="58">
        <v>41.291666666666664</v>
      </c>
      <c r="L50" s="58">
        <v>11</v>
      </c>
      <c r="M50" s="64"/>
      <c r="N50" s="64"/>
      <c r="O50" s="64"/>
      <c r="P50" s="64"/>
      <c r="Q50" s="64"/>
      <c r="S50">
        <f t="shared" ref="S50" si="46">S49+$R$33</f>
        <v>1.7999999999999998</v>
      </c>
      <c r="T50">
        <f t="shared" ref="T50:T81" si="47">T49</f>
        <v>86</v>
      </c>
      <c r="W50" s="30"/>
      <c r="X50" s="30"/>
      <c r="Y50" s="30"/>
      <c r="Z50" s="30"/>
      <c r="AA50" s="30"/>
      <c r="AB50" s="30"/>
      <c r="AC50" s="30"/>
      <c r="AD50" s="30"/>
      <c r="AE50" s="30"/>
      <c r="AF50" s="74" t="s">
        <v>465</v>
      </c>
      <c r="AG50" s="30">
        <v>0.40941096476243261</v>
      </c>
      <c r="AH50" s="30"/>
      <c r="AI50" s="54"/>
      <c r="AJ50" s="54"/>
      <c r="AK50" s="54"/>
      <c r="AL50" s="54"/>
      <c r="AM50" s="54"/>
      <c r="AN50" s="54"/>
      <c r="AO50" s="73"/>
    </row>
    <row r="51" spans="1:64">
      <c r="A51" s="4">
        <v>43740.041666666664</v>
      </c>
      <c r="B51" s="3">
        <v>1.4</v>
      </c>
      <c r="C51" s="3">
        <v>1.55139</v>
      </c>
      <c r="D51" s="12">
        <f t="shared" si="0"/>
        <v>2.2583333333333333</v>
      </c>
      <c r="E51">
        <v>75</v>
      </c>
      <c r="F51">
        <v>13</v>
      </c>
      <c r="G51">
        <v>68</v>
      </c>
      <c r="H51" s="1">
        <f t="shared" si="1"/>
        <v>43787</v>
      </c>
      <c r="I51" s="64">
        <v>1.5041666666666664</v>
      </c>
      <c r="J51" s="57">
        <v>34.400000000000006</v>
      </c>
      <c r="K51" s="58">
        <v>42.875</v>
      </c>
      <c r="L51" s="58">
        <v>9.9166666666666661</v>
      </c>
      <c r="M51" s="64"/>
      <c r="N51" s="64"/>
      <c r="O51" s="64"/>
      <c r="P51" s="64"/>
      <c r="Q51" s="64"/>
      <c r="S51">
        <f t="shared" ref="S51:S82" si="48">S50</f>
        <v>1.7999999999999998</v>
      </c>
      <c r="T51">
        <f t="shared" ref="T51" si="49">COUNTIFS($B$2:$B$1561,"&gt;="&amp;S51,$B$2:$B$1561,"&lt;"&amp;S52)</f>
        <v>66</v>
      </c>
      <c r="W51" s="54"/>
      <c r="X51" s="54"/>
      <c r="Y51" s="54"/>
      <c r="Z51" s="54"/>
      <c r="AA51" s="54"/>
      <c r="AB51" s="54"/>
      <c r="AC51" s="54"/>
      <c r="AD51" s="54"/>
      <c r="AE51" s="54"/>
      <c r="AF51" s="74" t="s">
        <v>466</v>
      </c>
      <c r="AG51" s="30">
        <v>0.16761733806770582</v>
      </c>
      <c r="AH51" s="54"/>
      <c r="AI51" s="54"/>
      <c r="AJ51" s="54"/>
      <c r="AK51" s="54"/>
      <c r="AL51" s="54"/>
      <c r="AM51" s="54"/>
      <c r="AN51" s="54"/>
      <c r="AO51" s="73"/>
    </row>
    <row r="52" spans="1:64">
      <c r="A52" s="4">
        <v>43740.083333333336</v>
      </c>
      <c r="B52" s="3">
        <v>1.4</v>
      </c>
      <c r="C52" s="3">
        <v>1.55139</v>
      </c>
      <c r="D52" s="12">
        <f t="shared" si="0"/>
        <v>2.2875000000000001</v>
      </c>
      <c r="E52">
        <v>74</v>
      </c>
      <c r="F52">
        <v>13</v>
      </c>
      <c r="G52">
        <v>68</v>
      </c>
      <c r="H52" s="1">
        <f t="shared" si="1"/>
        <v>43788</v>
      </c>
      <c r="I52" s="64">
        <v>1.8458333333333332</v>
      </c>
      <c r="J52" s="57">
        <v>38.1</v>
      </c>
      <c r="K52" s="58">
        <v>48.458333333333336</v>
      </c>
      <c r="L52" s="58">
        <v>12.041666666666666</v>
      </c>
      <c r="M52" s="64"/>
      <c r="N52" s="64"/>
      <c r="O52" s="64"/>
      <c r="P52" s="64"/>
      <c r="Q52" s="64"/>
      <c r="S52">
        <f t="shared" ref="S52" si="50">S51+$R$33</f>
        <v>1.9999999999999998</v>
      </c>
      <c r="T52">
        <f t="shared" ref="T52:T83" si="51">T51</f>
        <v>66</v>
      </c>
      <c r="W52" s="54"/>
      <c r="X52" s="54" t="s">
        <v>491</v>
      </c>
      <c r="Y52" s="61" t="s">
        <v>495</v>
      </c>
      <c r="Z52" s="54" t="s">
        <v>496</v>
      </c>
      <c r="AA52" s="54"/>
      <c r="AB52" s="54"/>
      <c r="AC52" s="54"/>
      <c r="AD52" s="54"/>
      <c r="AE52" s="54"/>
      <c r="AF52" s="74" t="s">
        <v>467</v>
      </c>
      <c r="AG52" s="30">
        <v>-0.47352284901794306</v>
      </c>
      <c r="AH52" s="54"/>
      <c r="AI52" s="54"/>
      <c r="AJ52" s="54"/>
      <c r="AK52" s="54"/>
      <c r="AL52" s="54"/>
      <c r="AM52" s="54"/>
      <c r="AN52" s="54"/>
      <c r="AO52" s="73"/>
    </row>
    <row r="53" spans="1:64">
      <c r="A53" s="4">
        <v>43740.125</v>
      </c>
      <c r="B53" s="3">
        <v>1.2</v>
      </c>
      <c r="C53" s="3">
        <v>1.55139</v>
      </c>
      <c r="D53" s="12">
        <f t="shared" si="0"/>
        <v>2.2916666666666665</v>
      </c>
      <c r="E53">
        <v>74</v>
      </c>
      <c r="F53">
        <v>13</v>
      </c>
      <c r="G53">
        <v>68</v>
      </c>
      <c r="H53" s="67">
        <f t="shared" si="1"/>
        <v>43789</v>
      </c>
      <c r="I53" s="68">
        <v>1.5666666666666671</v>
      </c>
      <c r="J53" s="57">
        <v>36.099999999999994</v>
      </c>
      <c r="K53" s="58">
        <v>49.75</v>
      </c>
      <c r="L53" s="58">
        <v>12.166666666666666</v>
      </c>
      <c r="M53" s="64"/>
      <c r="N53" s="64"/>
      <c r="O53" s="64"/>
      <c r="P53" s="64"/>
      <c r="Q53" s="64"/>
      <c r="S53">
        <f t="shared" ref="S53:S84" si="52">S52</f>
        <v>1.9999999999999998</v>
      </c>
      <c r="T53">
        <f t="shared" ref="T53" si="53">COUNTIFS($B$2:$B$1561,"&gt;="&amp;S53,$B$2:$B$1561,"&lt;"&amp;S54)</f>
        <v>56</v>
      </c>
      <c r="X53" t="s">
        <v>492</v>
      </c>
      <c r="Y53" s="62" t="s">
        <v>494</v>
      </c>
      <c r="Z53" s="2">
        <f>2.576*(X39/SQRT(X41))</f>
        <v>0.17793543608462617</v>
      </c>
      <c r="AA53" s="2" t="s">
        <v>461</v>
      </c>
      <c r="AF53" s="74" t="s">
        <v>468</v>
      </c>
      <c r="AG53" s="30">
        <v>0.58584751677632851</v>
      </c>
      <c r="AH53" s="54"/>
      <c r="AI53" s="54"/>
      <c r="AJ53" s="54"/>
      <c r="AK53" s="54"/>
      <c r="AL53" s="54"/>
      <c r="AM53" s="54"/>
      <c r="AN53" s="54"/>
      <c r="AO53" s="73"/>
    </row>
    <row r="54" spans="1:64">
      <c r="A54" s="4">
        <v>43740.166666666664</v>
      </c>
      <c r="B54" s="3">
        <v>1.2</v>
      </c>
      <c r="C54" s="3">
        <v>1.55139</v>
      </c>
      <c r="D54" s="12">
        <f t="shared" si="0"/>
        <v>2.3041666666666667</v>
      </c>
      <c r="E54">
        <v>73</v>
      </c>
      <c r="F54">
        <v>13</v>
      </c>
      <c r="G54">
        <v>68</v>
      </c>
      <c r="H54" s="65">
        <f t="shared" si="1"/>
        <v>43790</v>
      </c>
      <c r="I54" s="66">
        <v>1.875</v>
      </c>
      <c r="J54" s="57">
        <v>44.3</v>
      </c>
      <c r="K54" s="58">
        <v>48</v>
      </c>
      <c r="L54" s="58">
        <v>14.166666666666666</v>
      </c>
      <c r="M54" s="64"/>
      <c r="N54" s="64"/>
      <c r="O54" s="64"/>
      <c r="P54" s="64"/>
      <c r="Q54" s="64"/>
      <c r="S54">
        <f t="shared" ref="S54" si="54">S53+$R$33</f>
        <v>2.1999999999999997</v>
      </c>
      <c r="T54">
        <f t="shared" ref="T54:T85" si="55">T53</f>
        <v>56</v>
      </c>
      <c r="AF54" s="74" t="s">
        <v>469</v>
      </c>
      <c r="AG54" s="30">
        <v>1.5374999999999996</v>
      </c>
      <c r="AH54" s="54"/>
      <c r="AI54" s="54"/>
      <c r="AJ54" s="54"/>
      <c r="AK54" s="54"/>
      <c r="AL54" s="54"/>
      <c r="AM54" s="54"/>
      <c r="AN54" s="54"/>
      <c r="AO54" s="73"/>
    </row>
    <row r="55" spans="1:64">
      <c r="A55" s="4">
        <v>43740.208333333336</v>
      </c>
      <c r="B55" s="3">
        <v>1.2</v>
      </c>
      <c r="C55" s="3">
        <v>1.55139</v>
      </c>
      <c r="D55" s="12">
        <f t="shared" si="0"/>
        <v>2.3416666666666672</v>
      </c>
      <c r="E55">
        <v>73</v>
      </c>
      <c r="F55">
        <v>13</v>
      </c>
      <c r="G55">
        <v>68</v>
      </c>
      <c r="H55" s="65">
        <f t="shared" si="1"/>
        <v>43791</v>
      </c>
      <c r="I55" s="66">
        <v>1.6666666666666663</v>
      </c>
      <c r="J55" s="57">
        <v>37.600000000000009</v>
      </c>
      <c r="K55" s="58">
        <v>49.75</v>
      </c>
      <c r="L55" s="58">
        <v>14.291666666666666</v>
      </c>
      <c r="M55" s="64"/>
      <c r="N55" s="64"/>
      <c r="O55" s="64"/>
      <c r="P55" s="64"/>
      <c r="Q55" s="64"/>
      <c r="S55">
        <f t="shared" ref="S55:S86" si="56">S54</f>
        <v>2.1999999999999997</v>
      </c>
      <c r="T55">
        <f t="shared" ref="T55" si="57">COUNTIFS($B$2:$B$1561,"&gt;="&amp;S55,$B$2:$B$1561,"&lt;"&amp;S56)</f>
        <v>60</v>
      </c>
      <c r="AF55" s="74" t="s">
        <v>470</v>
      </c>
      <c r="AG55" s="30">
        <v>0.83333333333333337</v>
      </c>
      <c r="AH55" s="54"/>
      <c r="AI55" s="54"/>
      <c r="AJ55" s="54"/>
      <c r="AK55" s="54"/>
      <c r="AL55" s="54"/>
      <c r="AM55" s="54"/>
      <c r="AN55" s="54"/>
      <c r="AO55" s="73"/>
    </row>
    <row r="56" spans="1:64">
      <c r="A56" s="4">
        <v>43740.25</v>
      </c>
      <c r="B56" s="3">
        <v>3</v>
      </c>
      <c r="C56" s="3">
        <v>1.55139</v>
      </c>
      <c r="D56" s="12">
        <f t="shared" si="0"/>
        <v>2.3583333333333338</v>
      </c>
      <c r="E56">
        <v>74</v>
      </c>
      <c r="F56">
        <v>13</v>
      </c>
      <c r="G56">
        <v>68</v>
      </c>
      <c r="H56" s="65">
        <f t="shared" si="1"/>
        <v>43792</v>
      </c>
      <c r="I56" s="66">
        <v>1.7125000000000001</v>
      </c>
      <c r="J56" s="57">
        <v>45</v>
      </c>
      <c r="K56" s="58">
        <v>40.333333333333336</v>
      </c>
      <c r="L56" s="58">
        <v>11.291666666666666</v>
      </c>
      <c r="M56" s="64"/>
      <c r="N56" s="64"/>
      <c r="O56" s="64"/>
      <c r="P56" s="64"/>
      <c r="Q56" s="64"/>
      <c r="S56">
        <f t="shared" ref="S56" si="58">S55+$R$33</f>
        <v>2.4</v>
      </c>
      <c r="T56">
        <f t="shared" ref="T56:T87" si="59">T55</f>
        <v>60</v>
      </c>
      <c r="AF56" s="74" t="s">
        <v>471</v>
      </c>
      <c r="AG56" s="30">
        <v>2.3708333333333331</v>
      </c>
      <c r="AH56" s="54"/>
      <c r="AI56" s="54"/>
      <c r="AJ56" s="54"/>
      <c r="AK56" s="54"/>
      <c r="AL56" s="54"/>
      <c r="AM56" s="54"/>
      <c r="AN56" s="54"/>
      <c r="AO56" s="73"/>
    </row>
    <row r="57" spans="1:64">
      <c r="A57" s="4">
        <v>43740.291666666664</v>
      </c>
      <c r="B57" s="3">
        <v>3.5</v>
      </c>
      <c r="C57" s="3">
        <v>1.55139</v>
      </c>
      <c r="D57" s="12">
        <f t="shared" si="0"/>
        <v>2.3166666666666669</v>
      </c>
      <c r="E57">
        <v>76</v>
      </c>
      <c r="F57">
        <v>13</v>
      </c>
      <c r="G57">
        <v>68</v>
      </c>
      <c r="H57" s="65">
        <f t="shared" si="1"/>
        <v>43793</v>
      </c>
      <c r="I57" s="66">
        <v>1.4875</v>
      </c>
      <c r="J57" s="57">
        <v>39.999999999999993</v>
      </c>
      <c r="K57" s="58">
        <v>45.458333333333336</v>
      </c>
      <c r="L57" s="58">
        <v>15.166666666666666</v>
      </c>
      <c r="M57" s="64"/>
      <c r="N57" s="64"/>
      <c r="O57" s="64"/>
      <c r="P57" s="64"/>
      <c r="Q57" s="64"/>
      <c r="S57">
        <f t="shared" ref="S57:S88" si="60">S56</f>
        <v>2.4</v>
      </c>
      <c r="T57">
        <f t="shared" ref="T57" si="61">COUNTIFS($B$2:$B$1561,"&gt;="&amp;S57,$B$2:$B$1561,"&lt;"&amp;S58)</f>
        <v>47</v>
      </c>
      <c r="AF57" s="74" t="s">
        <v>472</v>
      </c>
      <c r="AG57" s="30">
        <v>75.308333333333337</v>
      </c>
      <c r="AH57" s="54"/>
      <c r="AI57" s="54"/>
      <c r="AJ57" s="54"/>
      <c r="AK57" s="54"/>
      <c r="AL57" s="54"/>
      <c r="AM57" s="54"/>
      <c r="AN57" s="54"/>
      <c r="AO57" s="73"/>
    </row>
    <row r="58" spans="1:64">
      <c r="A58" s="4">
        <v>43740.333333333336</v>
      </c>
      <c r="B58" s="3">
        <v>3.3</v>
      </c>
      <c r="C58" s="3">
        <v>1.55139</v>
      </c>
      <c r="D58" s="12">
        <f t="shared" si="0"/>
        <v>2.35</v>
      </c>
      <c r="E58">
        <v>78</v>
      </c>
      <c r="F58">
        <v>17</v>
      </c>
      <c r="G58">
        <v>60</v>
      </c>
      <c r="H58" s="65">
        <f t="shared" si="1"/>
        <v>43794</v>
      </c>
      <c r="I58" s="66">
        <v>1.4750000000000003</v>
      </c>
      <c r="J58" s="57">
        <v>41.1</v>
      </c>
      <c r="K58" s="58">
        <v>45.791666666666664</v>
      </c>
      <c r="L58" s="58">
        <v>19.333333333333332</v>
      </c>
      <c r="M58" s="64"/>
      <c r="N58" s="64"/>
      <c r="O58" s="64"/>
      <c r="P58" s="64"/>
      <c r="Q58" s="64"/>
      <c r="S58">
        <f t="shared" ref="S58" si="62">S57+$R$33</f>
        <v>2.6</v>
      </c>
      <c r="T58">
        <f t="shared" ref="T58:T89" si="63">T57</f>
        <v>47</v>
      </c>
      <c r="AF58" s="74" t="s">
        <v>473</v>
      </c>
      <c r="AG58" s="30">
        <v>52</v>
      </c>
      <c r="AH58" s="54"/>
      <c r="AI58" s="54"/>
      <c r="AJ58" s="54"/>
      <c r="AK58" s="54"/>
      <c r="AL58" s="54"/>
      <c r="AM58" s="54"/>
      <c r="AN58" s="54"/>
      <c r="AO58" s="73"/>
    </row>
    <row r="59" spans="1:64" ht="15.75" thickBot="1">
      <c r="A59" s="4">
        <v>43740.375</v>
      </c>
      <c r="B59" s="3">
        <v>2.4</v>
      </c>
      <c r="C59" s="3">
        <v>1.55139</v>
      </c>
      <c r="D59" s="12">
        <f t="shared" si="0"/>
        <v>2.4541666666666671</v>
      </c>
      <c r="E59">
        <v>83</v>
      </c>
      <c r="F59">
        <v>17</v>
      </c>
      <c r="G59">
        <v>60</v>
      </c>
      <c r="H59" s="65">
        <f t="shared" si="1"/>
        <v>43795</v>
      </c>
      <c r="I59" s="66">
        <v>1.5416666666666667</v>
      </c>
      <c r="J59" s="57">
        <v>35.700000000000003</v>
      </c>
      <c r="K59" s="58">
        <v>49.166666666666664</v>
      </c>
      <c r="L59" s="58">
        <v>15.833333333333334</v>
      </c>
      <c r="M59" s="64"/>
      <c r="N59" s="64"/>
      <c r="O59" s="64"/>
      <c r="P59" s="64"/>
      <c r="Q59" s="64"/>
      <c r="S59">
        <f t="shared" ref="S59:S90" si="64">S58</f>
        <v>2.6</v>
      </c>
      <c r="T59">
        <f t="shared" ref="T59" si="65">COUNTIFS($B$2:$B$1561,"&gt;="&amp;S59,$B$2:$B$1561,"&lt;"&amp;S60)</f>
        <v>40</v>
      </c>
      <c r="AF59" s="75" t="s">
        <v>477</v>
      </c>
      <c r="AG59" s="31">
        <v>0.11398074045426469</v>
      </c>
      <c r="AH59" s="54"/>
      <c r="AI59" s="54"/>
      <c r="AJ59" s="54"/>
      <c r="AK59" s="54"/>
      <c r="AL59" s="54"/>
      <c r="AM59" s="54"/>
      <c r="AN59" s="54"/>
      <c r="AO59" s="73"/>
      <c r="AZ59">
        <v>2018</v>
      </c>
      <c r="BA59">
        <v>2018</v>
      </c>
      <c r="BB59">
        <v>2019</v>
      </c>
      <c r="BC59">
        <v>2019</v>
      </c>
      <c r="BD59">
        <v>2019</v>
      </c>
      <c r="BE59">
        <v>2019</v>
      </c>
      <c r="BF59">
        <v>2019</v>
      </c>
      <c r="BG59">
        <v>2019</v>
      </c>
      <c r="BH59">
        <v>2019</v>
      </c>
      <c r="BI59">
        <v>2019</v>
      </c>
      <c r="BJ59">
        <v>2019</v>
      </c>
      <c r="BK59">
        <v>2019</v>
      </c>
      <c r="BL59">
        <v>2019</v>
      </c>
    </row>
    <row r="60" spans="1:64">
      <c r="A60" s="4">
        <v>43740.416666666664</v>
      </c>
      <c r="B60" s="3">
        <v>1.4</v>
      </c>
      <c r="C60" s="3">
        <v>1.55139</v>
      </c>
      <c r="D60" s="12">
        <f t="shared" si="0"/>
        <v>2.4250000000000003</v>
      </c>
      <c r="E60">
        <v>93</v>
      </c>
      <c r="F60">
        <v>13</v>
      </c>
      <c r="G60">
        <v>60</v>
      </c>
      <c r="H60" s="65">
        <f t="shared" si="1"/>
        <v>43796</v>
      </c>
      <c r="I60" s="66">
        <v>1.575</v>
      </c>
      <c r="J60" s="57">
        <v>35.400000000000006</v>
      </c>
      <c r="K60" s="58">
        <v>52.75</v>
      </c>
      <c r="L60" s="58">
        <v>13.958333333333334</v>
      </c>
      <c r="M60" s="64"/>
      <c r="N60" s="64"/>
      <c r="O60" s="64"/>
      <c r="P60" s="64"/>
      <c r="Q60" s="64"/>
      <c r="S60">
        <f t="shared" ref="S60" si="66">S59+$R$33</f>
        <v>2.8000000000000003</v>
      </c>
      <c r="T60">
        <f t="shared" ref="T60:T91" si="67">T59</f>
        <v>40</v>
      </c>
      <c r="X60" t="s">
        <v>499</v>
      </c>
      <c r="AA60" s="33" t="s">
        <v>342</v>
      </c>
      <c r="AB60" s="33"/>
      <c r="AF60" s="76"/>
      <c r="AG60" s="54"/>
      <c r="AH60" s="54"/>
      <c r="AI60" s="54"/>
      <c r="AJ60" s="54"/>
      <c r="AK60" s="54"/>
      <c r="AL60" s="54"/>
      <c r="AM60" s="54"/>
      <c r="AN60" s="54"/>
      <c r="AO60" s="73"/>
      <c r="AZ60" t="s">
        <v>532</v>
      </c>
      <c r="BA60" t="s">
        <v>533</v>
      </c>
      <c r="BB60" t="s">
        <v>534</v>
      </c>
      <c r="BC60" t="s">
        <v>535</v>
      </c>
      <c r="BD60" t="s">
        <v>536</v>
      </c>
      <c r="BE60" t="s">
        <v>537</v>
      </c>
      <c r="BF60" t="s">
        <v>538</v>
      </c>
      <c r="BG60" t="s">
        <v>539</v>
      </c>
      <c r="BH60" t="s">
        <v>528</v>
      </c>
      <c r="BI60" t="s">
        <v>529</v>
      </c>
      <c r="BJ60" t="s">
        <v>530</v>
      </c>
      <c r="BK60" t="s">
        <v>531</v>
      </c>
      <c r="BL60" t="s">
        <v>532</v>
      </c>
    </row>
    <row r="61" spans="1:64" ht="15.75" thickBot="1">
      <c r="A61" s="4">
        <v>43740.458333333336</v>
      </c>
      <c r="B61" s="3">
        <v>1.5</v>
      </c>
      <c r="C61" s="3">
        <v>1.55139</v>
      </c>
      <c r="D61" s="12">
        <f t="shared" si="0"/>
        <v>2.433333333333334</v>
      </c>
      <c r="E61">
        <v>96</v>
      </c>
      <c r="F61">
        <v>17</v>
      </c>
      <c r="G61">
        <v>60</v>
      </c>
      <c r="H61" s="65">
        <f t="shared" si="1"/>
        <v>43797</v>
      </c>
      <c r="I61" s="66">
        <v>1.9791666666666667</v>
      </c>
      <c r="J61" s="57">
        <v>37</v>
      </c>
      <c r="K61" s="58">
        <v>47.5</v>
      </c>
      <c r="L61" s="58">
        <v>14.458333333333334</v>
      </c>
      <c r="M61" s="64"/>
      <c r="N61" s="64"/>
      <c r="O61" s="64"/>
      <c r="P61" s="64"/>
      <c r="Q61" s="64"/>
      <c r="S61">
        <f t="shared" ref="S61:S92" si="68">S60</f>
        <v>2.8000000000000003</v>
      </c>
      <c r="T61">
        <f t="shared" ref="T61" si="69">COUNTIFS($B$2:$B$1561,"&gt;="&amp;S61,$B$2:$B$1561,"&lt;"&amp;S62)</f>
        <v>36</v>
      </c>
      <c r="X61" t="s">
        <v>498</v>
      </c>
      <c r="AA61" s="30"/>
      <c r="AB61" s="30"/>
      <c r="AF61" s="76"/>
      <c r="AG61" s="54"/>
      <c r="AH61" s="54"/>
      <c r="AI61" s="54"/>
      <c r="AJ61" s="54"/>
      <c r="AK61" s="54"/>
      <c r="AL61" s="54"/>
      <c r="AM61" s="54"/>
      <c r="AN61" s="54"/>
      <c r="AO61" s="73"/>
      <c r="AY61" s="55" t="s">
        <v>551</v>
      </c>
      <c r="AZ61">
        <v>33</v>
      </c>
      <c r="BA61">
        <v>42</v>
      </c>
      <c r="BB61">
        <v>52</v>
      </c>
      <c r="BC61">
        <v>55</v>
      </c>
      <c r="BD61">
        <v>45</v>
      </c>
      <c r="BE61">
        <v>39</v>
      </c>
      <c r="BF61">
        <v>39</v>
      </c>
      <c r="BG61">
        <v>47</v>
      </c>
      <c r="BH61">
        <v>59</v>
      </c>
      <c r="BI61">
        <v>55</v>
      </c>
      <c r="BJ61">
        <v>45</v>
      </c>
      <c r="BK61">
        <v>37</v>
      </c>
      <c r="BL61">
        <v>35</v>
      </c>
    </row>
    <row r="62" spans="1:64">
      <c r="A62" s="4">
        <v>43740.5</v>
      </c>
      <c r="B62" s="3">
        <v>1.7000000000000002</v>
      </c>
      <c r="C62" s="3">
        <v>1.55139</v>
      </c>
      <c r="D62" s="12">
        <f t="shared" si="0"/>
        <v>2.4250000000000003</v>
      </c>
      <c r="E62">
        <v>96</v>
      </c>
      <c r="F62">
        <v>13</v>
      </c>
      <c r="G62">
        <v>60</v>
      </c>
      <c r="H62" s="65">
        <f t="shared" si="1"/>
        <v>43798</v>
      </c>
      <c r="I62" s="66">
        <v>1.7583333333333335</v>
      </c>
      <c r="J62" s="57">
        <v>37.799999999999997</v>
      </c>
      <c r="K62" s="58">
        <v>44.625</v>
      </c>
      <c r="L62" s="58">
        <v>13.083333333333334</v>
      </c>
      <c r="M62" s="64"/>
      <c r="N62" s="64"/>
      <c r="O62" s="64"/>
      <c r="P62" s="64"/>
      <c r="Q62" s="64"/>
      <c r="S62">
        <f t="shared" ref="S62" si="70">S61+$R$33</f>
        <v>3.0000000000000004</v>
      </c>
      <c r="T62">
        <f t="shared" ref="T62:T93" si="71">T61</f>
        <v>36</v>
      </c>
      <c r="X62" t="s">
        <v>500</v>
      </c>
      <c r="AA62" s="30" t="s">
        <v>462</v>
      </c>
      <c r="AB62" s="30">
        <v>1.4896794871794896</v>
      </c>
      <c r="AF62" s="72" t="s">
        <v>512</v>
      </c>
      <c r="AG62" s="33"/>
      <c r="AH62" s="54"/>
      <c r="AI62" s="54" t="s">
        <v>514</v>
      </c>
      <c r="AJ62" s="54"/>
      <c r="AK62" s="54"/>
      <c r="AL62" s="54"/>
      <c r="AM62" s="54"/>
      <c r="AN62" s="54"/>
      <c r="AO62" s="73"/>
      <c r="AY62" s="55" t="s">
        <v>549</v>
      </c>
      <c r="AZ62">
        <v>834</v>
      </c>
      <c r="BA62">
        <v>1268</v>
      </c>
      <c r="BB62">
        <v>1757</v>
      </c>
      <c r="BC62">
        <v>1598</v>
      </c>
      <c r="BD62">
        <v>1308</v>
      </c>
      <c r="BE62">
        <v>1244</v>
      </c>
      <c r="BF62">
        <v>1138</v>
      </c>
      <c r="BG62">
        <v>1421</v>
      </c>
      <c r="BH62">
        <v>1880</v>
      </c>
      <c r="BI62">
        <v>1602</v>
      </c>
      <c r="BJ62">
        <v>1340</v>
      </c>
      <c r="BK62">
        <v>1160</v>
      </c>
      <c r="BL62">
        <v>1053</v>
      </c>
    </row>
    <row r="63" spans="1:64">
      <c r="A63" s="4">
        <v>43740.541666666664</v>
      </c>
      <c r="B63" s="3">
        <v>1.7</v>
      </c>
      <c r="C63" s="3">
        <v>1.55139</v>
      </c>
      <c r="D63" s="12">
        <f t="shared" si="0"/>
        <v>2.4166666666666665</v>
      </c>
      <c r="E63">
        <v>95</v>
      </c>
      <c r="F63">
        <v>13</v>
      </c>
      <c r="G63">
        <v>60</v>
      </c>
      <c r="H63" s="65">
        <f t="shared" si="1"/>
        <v>43799</v>
      </c>
      <c r="I63" s="66">
        <v>1.7750000000000004</v>
      </c>
      <c r="J63" s="57">
        <v>47.5</v>
      </c>
      <c r="K63" s="58">
        <v>43.041666666666664</v>
      </c>
      <c r="L63" s="58">
        <v>11</v>
      </c>
      <c r="M63" s="64"/>
      <c r="N63" s="64"/>
      <c r="O63" s="64"/>
      <c r="P63" s="64"/>
      <c r="Q63" s="64"/>
      <c r="S63">
        <f t="shared" ref="S63:S94" si="72">S62</f>
        <v>3.0000000000000004</v>
      </c>
      <c r="T63">
        <f t="shared" ref="T63" si="73">COUNTIFS($B$2:$B$1561,"&gt;="&amp;S63,$B$2:$B$1561,"&lt;"&amp;S64)</f>
        <v>38</v>
      </c>
      <c r="X63" t="s">
        <v>501</v>
      </c>
      <c r="AA63" s="30" t="s">
        <v>432</v>
      </c>
      <c r="AB63" s="30">
        <v>2.890028249704309E-2</v>
      </c>
      <c r="AF63" s="74" t="s">
        <v>462</v>
      </c>
      <c r="AG63" s="30">
        <v>1.6845833333333331</v>
      </c>
      <c r="AH63" s="54"/>
      <c r="AI63" s="54">
        <f>Y44*(AG67/SQRT(AG75))</f>
        <v>0.10390940097561487</v>
      </c>
      <c r="AJ63" s="54" t="s">
        <v>461</v>
      </c>
      <c r="AK63" s="54"/>
      <c r="AL63" s="54"/>
      <c r="AM63" s="54"/>
      <c r="AN63" s="54"/>
      <c r="AO63" s="73"/>
    </row>
    <row r="64" spans="1:64">
      <c r="A64" s="4">
        <v>43740.583333333336</v>
      </c>
      <c r="B64" s="3">
        <v>1.8</v>
      </c>
      <c r="C64" s="3">
        <v>1.55139</v>
      </c>
      <c r="D64" s="12">
        <f t="shared" si="0"/>
        <v>2.4</v>
      </c>
      <c r="E64">
        <v>97</v>
      </c>
      <c r="F64">
        <v>17</v>
      </c>
      <c r="G64">
        <v>60</v>
      </c>
      <c r="H64" s="65">
        <f t="shared" si="1"/>
        <v>43800</v>
      </c>
      <c r="J64" s="57">
        <v>51.999999999999993</v>
      </c>
      <c r="K64" s="58">
        <v>42.5</v>
      </c>
      <c r="L64" s="58">
        <v>9.375</v>
      </c>
      <c r="M64" s="64"/>
      <c r="N64" s="64"/>
      <c r="O64" s="64"/>
      <c r="P64" s="64"/>
      <c r="Q64" s="64"/>
      <c r="S64">
        <f t="shared" ref="S64" si="74">S63+$R$33</f>
        <v>3.2000000000000006</v>
      </c>
      <c r="T64">
        <f t="shared" ref="T64:T95" si="75">T63</f>
        <v>38</v>
      </c>
      <c r="AA64" s="30" t="s">
        <v>463</v>
      </c>
      <c r="AB64" s="30">
        <v>1.1499999999999999</v>
      </c>
      <c r="AF64" s="74" t="s">
        <v>432</v>
      </c>
      <c r="AG64" s="30">
        <v>5.3015000497762685E-2</v>
      </c>
      <c r="AH64" s="54"/>
      <c r="AI64" s="54"/>
      <c r="AJ64" s="54"/>
      <c r="AK64" s="54"/>
      <c r="AL64" s="54"/>
      <c r="AM64" s="54"/>
      <c r="AN64" s="54"/>
      <c r="AO64" s="73"/>
    </row>
    <row r="65" spans="1:56">
      <c r="A65" s="4">
        <v>43740.625</v>
      </c>
      <c r="B65" s="3">
        <v>1.8</v>
      </c>
      <c r="C65" s="3">
        <v>1.55139</v>
      </c>
      <c r="D65" s="12">
        <f t="shared" si="0"/>
        <v>2.4250000000000003</v>
      </c>
      <c r="E65">
        <v>95</v>
      </c>
      <c r="F65">
        <v>13</v>
      </c>
      <c r="G65">
        <v>60</v>
      </c>
      <c r="H65" s="65">
        <f t="shared" si="1"/>
        <v>43801</v>
      </c>
      <c r="J65" s="57">
        <v>42.2</v>
      </c>
      <c r="K65" s="58">
        <v>41.666666666666664</v>
      </c>
      <c r="L65" s="58">
        <v>10.375</v>
      </c>
      <c r="M65" s="64"/>
      <c r="N65" s="64"/>
      <c r="O65" s="64"/>
      <c r="P65" s="64"/>
      <c r="Q65" s="64"/>
      <c r="S65">
        <f t="shared" ref="S65:S96" si="76">S64</f>
        <v>3.2000000000000006</v>
      </c>
      <c r="T65">
        <f t="shared" ref="T65" si="77">COUNTIFS($B$2:$B$1561,"&gt;="&amp;S65,$B$2:$B$1561,"&lt;"&amp;S66)</f>
        <v>17</v>
      </c>
      <c r="AA65" s="30" t="s">
        <v>464</v>
      </c>
      <c r="AB65" s="30">
        <v>0.4</v>
      </c>
      <c r="AF65" s="74" t="s">
        <v>463</v>
      </c>
      <c r="AG65" s="30">
        <v>1.6895833333333332</v>
      </c>
      <c r="AH65" s="54"/>
      <c r="AI65" s="54"/>
      <c r="AJ65" s="54"/>
      <c r="AK65" s="54"/>
      <c r="AL65" s="54"/>
      <c r="AM65" s="54"/>
      <c r="AN65" s="54"/>
      <c r="AO65" s="73"/>
      <c r="AU65" s="1" t="s">
        <v>547</v>
      </c>
      <c r="AV65" t="s">
        <v>548</v>
      </c>
      <c r="AW65" t="s">
        <v>549</v>
      </c>
      <c r="AX65" t="s">
        <v>550</v>
      </c>
      <c r="AY65" s="16" t="s">
        <v>541</v>
      </c>
      <c r="AZ65" t="s">
        <v>553</v>
      </c>
      <c r="BA65" s="107" t="s">
        <v>543</v>
      </c>
      <c r="BB65" s="107" t="s">
        <v>544</v>
      </c>
      <c r="BC65" t="s">
        <v>554</v>
      </c>
      <c r="BD65" s="107" t="s">
        <v>546</v>
      </c>
    </row>
    <row r="66" spans="1:56">
      <c r="A66" s="4">
        <v>43740.666666666664</v>
      </c>
      <c r="B66" s="3">
        <v>1.8</v>
      </c>
      <c r="C66" s="3">
        <v>1.55139</v>
      </c>
      <c r="D66" s="12">
        <f t="shared" ref="D66:D129" si="78">AVERAGE(B66:B89)</f>
        <v>2.4208333333333329</v>
      </c>
      <c r="E66">
        <v>95</v>
      </c>
      <c r="F66">
        <v>13</v>
      </c>
      <c r="G66">
        <v>60</v>
      </c>
      <c r="H66" s="65">
        <f t="shared" si="1"/>
        <v>43802</v>
      </c>
      <c r="J66" s="57">
        <v>42.600000000000009</v>
      </c>
      <c r="K66" s="58">
        <v>42.583333333333336</v>
      </c>
      <c r="L66" s="58">
        <v>14.708333333333334</v>
      </c>
      <c r="M66" s="64"/>
      <c r="N66" s="64"/>
      <c r="O66" s="64"/>
      <c r="P66" s="64"/>
      <c r="Q66" s="64"/>
      <c r="S66">
        <f t="shared" ref="S66" si="79">S65+$R$33</f>
        <v>3.4000000000000008</v>
      </c>
      <c r="T66">
        <f t="shared" ref="T66:T97" si="80">T65</f>
        <v>17</v>
      </c>
      <c r="AA66" s="30" t="s">
        <v>465</v>
      </c>
      <c r="AB66" s="30">
        <v>1.1414696983791888</v>
      </c>
      <c r="AF66" s="74" t="s">
        <v>464</v>
      </c>
      <c r="AG66" s="30" t="e">
        <v>#N/A</v>
      </c>
      <c r="AH66" s="54"/>
      <c r="AI66" s="54"/>
      <c r="AJ66" s="54"/>
      <c r="AK66" s="54"/>
      <c r="AL66" s="54"/>
      <c r="AM66" s="54"/>
      <c r="AN66" s="54"/>
      <c r="AO66" s="73"/>
      <c r="AU66" s="1">
        <v>43424</v>
      </c>
      <c r="AV66">
        <v>25</v>
      </c>
      <c r="AW66">
        <v>834</v>
      </c>
      <c r="AX66" s="57">
        <v>33</v>
      </c>
      <c r="AY66" s="106">
        <f>Table12[[#This Row],[x-bar]]+(2.66*Table12[[#This Row],[XmR]])</f>
        <v>0</v>
      </c>
      <c r="AZ66">
        <f>Table12[[#This Row],[x-bar]]-(2.66*Table12[[#This Row],[XmR]])</f>
        <v>0</v>
      </c>
      <c r="BA66">
        <f>3.27*Table12[[#This Row],[XmR]]</f>
        <v>0</v>
      </c>
      <c r="BC66" s="57"/>
      <c r="BD66" s="57"/>
    </row>
    <row r="67" spans="1:56">
      <c r="A67" s="4">
        <v>43740.708333333336</v>
      </c>
      <c r="B67" s="3">
        <v>2.8</v>
      </c>
      <c r="C67" s="3">
        <v>1.55139</v>
      </c>
      <c r="D67" s="12">
        <f t="shared" si="78"/>
        <v>2.4166666666666665</v>
      </c>
      <c r="E67">
        <v>91</v>
      </c>
      <c r="F67">
        <v>13</v>
      </c>
      <c r="G67">
        <v>68</v>
      </c>
      <c r="H67" s="1"/>
      <c r="J67" s="64"/>
      <c r="K67" s="64"/>
      <c r="L67" s="64"/>
      <c r="M67" s="64"/>
      <c r="N67" s="64"/>
      <c r="O67" s="64"/>
      <c r="P67" s="64"/>
      <c r="Q67" s="64"/>
      <c r="S67">
        <f t="shared" ref="S67:S98" si="81">S66</f>
        <v>3.4000000000000008</v>
      </c>
      <c r="T67">
        <f t="shared" ref="T67" si="82">COUNTIFS($B$2:$B$1561,"&gt;="&amp;S67,$B$2:$B$1561,"&lt;"&amp;S68)</f>
        <v>14</v>
      </c>
      <c r="AA67" s="30" t="s">
        <v>466</v>
      </c>
      <c r="AB67" s="30">
        <v>1.3029530723178759</v>
      </c>
      <c r="AF67" s="74" t="s">
        <v>465</v>
      </c>
      <c r="AG67" s="30">
        <v>0.16764815172789047</v>
      </c>
      <c r="AH67" s="54"/>
      <c r="AI67" s="54"/>
      <c r="AJ67" s="54"/>
      <c r="AK67" s="54"/>
      <c r="AL67" s="54"/>
      <c r="AM67" s="54"/>
      <c r="AN67" s="54"/>
      <c r="AO67" s="73"/>
      <c r="AU67" s="1">
        <v>43454</v>
      </c>
      <c r="AV67">
        <v>30</v>
      </c>
      <c r="AW67">
        <v>1268</v>
      </c>
      <c r="AX67" s="57">
        <v>42</v>
      </c>
      <c r="AY67" s="106">
        <f>Table12[[#This Row],[x-bar]]+(2.66*Table12[[#This Row],[XmR]])</f>
        <v>0</v>
      </c>
      <c r="AZ67">
        <f>Table12[[#This Row],[x-bar]]-(2.66*Table12[[#This Row],[XmR]])</f>
        <v>0</v>
      </c>
      <c r="BA67">
        <f>3.27*Table12[[#This Row],[XmR]]</f>
        <v>0</v>
      </c>
      <c r="BB67" s="57">
        <f t="shared" ref="BB66:BB90" si="83">ABS(AX67-AX66)</f>
        <v>9</v>
      </c>
      <c r="BC67" s="57"/>
      <c r="BD67" s="57"/>
    </row>
    <row r="68" spans="1:56">
      <c r="A68" s="4">
        <v>43740.75</v>
      </c>
      <c r="B68" s="3">
        <v>2.1</v>
      </c>
      <c r="C68" s="3">
        <v>1.55139</v>
      </c>
      <c r="D68" s="12">
        <f t="shared" si="78"/>
        <v>2.3625000000000003</v>
      </c>
      <c r="E68">
        <v>90</v>
      </c>
      <c r="F68">
        <v>17</v>
      </c>
      <c r="G68">
        <v>68</v>
      </c>
      <c r="H68" s="1"/>
      <c r="J68" s="64"/>
      <c r="K68" s="64"/>
      <c r="L68" s="64"/>
      <c r="M68" s="64"/>
      <c r="N68" s="64"/>
      <c r="O68" s="64"/>
      <c r="P68" s="64"/>
      <c r="Q68" s="64"/>
      <c r="S68">
        <f t="shared" ref="S68" si="84">S67+$R$33</f>
        <v>3.600000000000001</v>
      </c>
      <c r="T68">
        <f t="shared" ref="T68:T99" si="85">T67</f>
        <v>14</v>
      </c>
      <c r="AA68" s="30" t="s">
        <v>467</v>
      </c>
      <c r="AB68" s="30">
        <v>2.5596552884714794</v>
      </c>
      <c r="AF68" s="74" t="s">
        <v>466</v>
      </c>
      <c r="AG68" s="30">
        <v>2.8105902777777778E-2</v>
      </c>
      <c r="AH68" s="54"/>
      <c r="AI68" s="54"/>
      <c r="AJ68" s="54"/>
      <c r="AK68" s="54"/>
      <c r="AL68" s="54"/>
      <c r="AM68" s="54"/>
      <c r="AN68" s="54"/>
      <c r="AO68" s="73"/>
      <c r="AU68" s="1">
        <v>43488</v>
      </c>
      <c r="AV68">
        <v>34</v>
      </c>
      <c r="AW68">
        <v>1757</v>
      </c>
      <c r="AX68" s="57">
        <v>52</v>
      </c>
      <c r="AY68" s="106">
        <f>Table12[[#This Row],[x-bar]]+(2.66*Table12[[#This Row],[XmR]])</f>
        <v>0</v>
      </c>
      <c r="AZ68">
        <f>Table12[[#This Row],[x-bar]]-(2.66*Table12[[#This Row],[XmR]])</f>
        <v>0</v>
      </c>
      <c r="BA68">
        <f>3.27*Table12[[#This Row],[XmR]]</f>
        <v>0</v>
      </c>
      <c r="BB68" s="57">
        <f t="shared" si="83"/>
        <v>10</v>
      </c>
      <c r="BC68" s="57"/>
      <c r="BD68" s="57"/>
    </row>
    <row r="69" spans="1:56">
      <c r="A69" s="4">
        <v>43740.791666666664</v>
      </c>
      <c r="B69" s="3">
        <v>3.9</v>
      </c>
      <c r="C69" s="3">
        <v>1.55139</v>
      </c>
      <c r="D69" s="12">
        <f t="shared" si="78"/>
        <v>2.3333333333333335</v>
      </c>
      <c r="E69">
        <v>88</v>
      </c>
      <c r="F69">
        <v>13</v>
      </c>
      <c r="G69">
        <v>68</v>
      </c>
      <c r="H69" s="1"/>
      <c r="J69" s="64"/>
      <c r="K69" s="64"/>
      <c r="L69" s="64"/>
      <c r="M69" s="64"/>
      <c r="N69" s="64"/>
      <c r="O69" s="64"/>
      <c r="P69" s="64"/>
      <c r="Q69" s="64"/>
      <c r="S69">
        <f t="shared" ref="S69:S100" si="86">S68</f>
        <v>3.600000000000001</v>
      </c>
      <c r="T69">
        <f t="shared" ref="T69" si="87">COUNTIFS($B$2:$B$1561,"&gt;="&amp;S69,$B$2:$B$1561,"&lt;"&amp;S70)</f>
        <v>20</v>
      </c>
      <c r="AA69" s="30" t="s">
        <v>468</v>
      </c>
      <c r="AB69" s="30">
        <v>1.4648755401749436</v>
      </c>
      <c r="AF69" s="74" t="s">
        <v>467</v>
      </c>
      <c r="AG69" s="30">
        <v>-0.76353539387842018</v>
      </c>
      <c r="AH69" s="54"/>
      <c r="AI69" s="54"/>
      <c r="AJ69" s="54"/>
      <c r="AK69" s="54"/>
      <c r="AL69" s="54"/>
      <c r="AM69" s="54"/>
      <c r="AN69" s="54"/>
      <c r="AO69" s="73"/>
      <c r="AU69" s="1">
        <v>43517</v>
      </c>
      <c r="AV69">
        <v>29</v>
      </c>
      <c r="AW69">
        <v>1598</v>
      </c>
      <c r="AX69" s="57">
        <v>55</v>
      </c>
      <c r="AY69" s="106">
        <f>Table12[[#This Row],[x-bar]]+(2.66*Table12[[#This Row],[XmR]])</f>
        <v>73.006666666666661</v>
      </c>
      <c r="AZ69">
        <f>Table12[[#This Row],[x-bar]]-(2.66*Table12[[#This Row],[XmR]])</f>
        <v>33.993333333333332</v>
      </c>
      <c r="BA69">
        <f>3.27*Table12[[#This Row],[XmR]]</f>
        <v>23.98</v>
      </c>
      <c r="BB69" s="57">
        <f t="shared" si="83"/>
        <v>3</v>
      </c>
      <c r="BC69" s="57">
        <f t="shared" ref="BC69:BC90" si="88">AVERAGE(AX68:AX69)</f>
        <v>53.5</v>
      </c>
      <c r="BD69" s="57">
        <f t="shared" ref="BD69:BD75" si="89">AVERAGE(BB67:BB69)</f>
        <v>7.333333333333333</v>
      </c>
    </row>
    <row r="70" spans="1:56">
      <c r="A70" s="4">
        <v>43740.833333333336</v>
      </c>
      <c r="B70" s="3">
        <v>4.7</v>
      </c>
      <c r="C70" s="3">
        <v>1.55139</v>
      </c>
      <c r="D70" s="12">
        <f t="shared" si="78"/>
        <v>2.2208333333333337</v>
      </c>
      <c r="E70">
        <v>86</v>
      </c>
      <c r="F70">
        <v>13</v>
      </c>
      <c r="G70">
        <v>68</v>
      </c>
      <c r="H70" s="1"/>
      <c r="J70" s="64"/>
      <c r="K70" s="64"/>
      <c r="L70" s="64"/>
      <c r="M70" s="64"/>
      <c r="N70" s="64"/>
      <c r="O70" s="64"/>
      <c r="P70" s="64"/>
      <c r="Q70" s="64"/>
      <c r="S70">
        <f t="shared" ref="S70" si="90">S69+$R$33</f>
        <v>3.8000000000000012</v>
      </c>
      <c r="T70">
        <f t="shared" ref="T70:T101" si="91">T69</f>
        <v>20</v>
      </c>
      <c r="AA70" s="30" t="s">
        <v>469</v>
      </c>
      <c r="AB70" s="30">
        <v>8.4</v>
      </c>
      <c r="AF70" s="74" t="s">
        <v>468</v>
      </c>
      <c r="AG70" s="30">
        <v>0.36928305369539161</v>
      </c>
      <c r="AH70" s="54"/>
      <c r="AI70" s="54"/>
      <c r="AJ70" s="54"/>
      <c r="AK70" s="54"/>
      <c r="AL70" s="54"/>
      <c r="AM70" s="54"/>
      <c r="AN70" s="54"/>
      <c r="AO70" s="73"/>
      <c r="AU70" s="1">
        <v>43546</v>
      </c>
      <c r="AV70">
        <v>29</v>
      </c>
      <c r="AW70">
        <v>1308</v>
      </c>
      <c r="AX70" s="57">
        <v>45</v>
      </c>
      <c r="AY70" s="106">
        <f>Table12[[#This Row],[x-bar]]+(2.66*Table12[[#This Row],[XmR]])</f>
        <v>70.393333333333331</v>
      </c>
      <c r="AZ70">
        <f>Table12[[#This Row],[x-bar]]-(2.66*Table12[[#This Row],[XmR]])</f>
        <v>29.606666666666666</v>
      </c>
      <c r="BA70">
        <f>3.27*Table12[[#This Row],[XmR]]</f>
        <v>25.07</v>
      </c>
      <c r="BB70" s="57">
        <f t="shared" si="83"/>
        <v>10</v>
      </c>
      <c r="BC70" s="57">
        <f t="shared" si="88"/>
        <v>50</v>
      </c>
      <c r="BD70" s="57">
        <f t="shared" si="89"/>
        <v>7.666666666666667</v>
      </c>
    </row>
    <row r="71" spans="1:56">
      <c r="A71" s="4">
        <v>43740.875</v>
      </c>
      <c r="B71" s="3">
        <v>2.7</v>
      </c>
      <c r="C71" s="3">
        <v>1.55139</v>
      </c>
      <c r="D71" s="12">
        <f t="shared" si="78"/>
        <v>2.0791666666666671</v>
      </c>
      <c r="E71">
        <v>82</v>
      </c>
      <c r="F71">
        <v>13</v>
      </c>
      <c r="G71">
        <v>68</v>
      </c>
      <c r="H71" s="1"/>
      <c r="J71" s="64"/>
      <c r="K71" s="64"/>
      <c r="L71" s="64"/>
      <c r="M71" s="64"/>
      <c r="N71" s="64"/>
      <c r="O71" s="64"/>
      <c r="P71" s="64"/>
      <c r="Q71" s="64"/>
      <c r="S71">
        <f t="shared" ref="S71:S102" si="92">S70</f>
        <v>3.8000000000000012</v>
      </c>
      <c r="T71">
        <f t="shared" ref="T71" si="93">COUNTIFS($B$2:$B$1561,"&gt;="&amp;S71,$B$2:$B$1561,"&lt;"&amp;S72)</f>
        <v>18</v>
      </c>
      <c r="AA71" s="30" t="s">
        <v>470</v>
      </c>
      <c r="AB71" s="30">
        <v>0.2</v>
      </c>
      <c r="AF71" s="74" t="s">
        <v>469</v>
      </c>
      <c r="AG71" s="30">
        <v>0.50416666666666643</v>
      </c>
      <c r="AH71" s="54"/>
      <c r="AI71" s="54"/>
      <c r="AJ71" s="54"/>
      <c r="AK71" s="54"/>
      <c r="AL71" s="54"/>
      <c r="AM71" s="54"/>
      <c r="AN71" s="54"/>
      <c r="AO71" s="73"/>
      <c r="AU71" s="1">
        <v>43578</v>
      </c>
      <c r="AV71">
        <v>32</v>
      </c>
      <c r="AW71">
        <v>1244</v>
      </c>
      <c r="AX71" s="57">
        <v>39</v>
      </c>
      <c r="AY71" s="106">
        <f>Table12[[#This Row],[x-bar]]+(2.66*Table12[[#This Row],[XmR]])</f>
        <v>58.846666666666664</v>
      </c>
      <c r="AZ71">
        <f>Table12[[#This Row],[x-bar]]-(2.66*Table12[[#This Row],[XmR]])</f>
        <v>25.153333333333332</v>
      </c>
      <c r="BA71">
        <f>3.27*Table12[[#This Row],[XmR]]</f>
        <v>20.71</v>
      </c>
      <c r="BB71" s="57">
        <f t="shared" si="83"/>
        <v>6</v>
      </c>
      <c r="BC71" s="57">
        <f t="shared" si="88"/>
        <v>42</v>
      </c>
      <c r="BD71" s="57">
        <f t="shared" si="89"/>
        <v>6.333333333333333</v>
      </c>
    </row>
    <row r="72" spans="1:56">
      <c r="A72" s="4">
        <v>43740.916666666664</v>
      </c>
      <c r="B72" s="3">
        <v>2.8</v>
      </c>
      <c r="C72" s="3">
        <v>1.55139</v>
      </c>
      <c r="D72" s="12">
        <f t="shared" si="78"/>
        <v>2.0083333333333333</v>
      </c>
      <c r="E72">
        <v>80</v>
      </c>
      <c r="F72">
        <v>11</v>
      </c>
      <c r="G72">
        <v>68</v>
      </c>
      <c r="H72" s="1"/>
      <c r="J72" s="64"/>
      <c r="K72" s="64"/>
      <c r="L72" s="64"/>
      <c r="M72" s="64"/>
      <c r="N72" s="64"/>
      <c r="O72" s="64"/>
      <c r="P72" s="64"/>
      <c r="Q72" s="64"/>
      <c r="S72">
        <f t="shared" ref="S72" si="94">S71+$R$33</f>
        <v>4.0000000000000009</v>
      </c>
      <c r="T72">
        <f t="shared" ref="T72:T119" si="95">T71</f>
        <v>18</v>
      </c>
      <c r="AA72" s="30" t="s">
        <v>471</v>
      </c>
      <c r="AB72" s="30">
        <v>8.6</v>
      </c>
      <c r="AF72" s="74" t="s">
        <v>470</v>
      </c>
      <c r="AG72" s="30">
        <v>1.4750000000000003</v>
      </c>
      <c r="AH72" s="54"/>
      <c r="AI72" s="54"/>
      <c r="AJ72" s="54"/>
      <c r="AK72" s="54"/>
      <c r="AL72" s="54"/>
      <c r="AM72" s="54"/>
      <c r="AN72" s="54"/>
      <c r="AO72" s="73"/>
      <c r="AU72" s="1">
        <v>43607</v>
      </c>
      <c r="AV72">
        <v>29</v>
      </c>
      <c r="AW72">
        <v>1138</v>
      </c>
      <c r="AX72" s="57">
        <v>39</v>
      </c>
      <c r="AY72" s="106">
        <f>Table12[[#This Row],[x-bar]]+(2.66*Table12[[#This Row],[XmR]])</f>
        <v>53.186666666666667</v>
      </c>
      <c r="AZ72">
        <f>Table12[[#This Row],[x-bar]]-(2.66*Table12[[#This Row],[XmR]])</f>
        <v>24.813333333333333</v>
      </c>
      <c r="BA72">
        <f>3.27*Table12[[#This Row],[XmR]]</f>
        <v>17.439999999999998</v>
      </c>
      <c r="BB72" s="57">
        <f t="shared" si="83"/>
        <v>0</v>
      </c>
      <c r="BC72" s="57">
        <f t="shared" si="88"/>
        <v>39</v>
      </c>
      <c r="BD72" s="57">
        <f t="shared" si="89"/>
        <v>5.333333333333333</v>
      </c>
    </row>
    <row r="73" spans="1:56">
      <c r="A73" s="4">
        <v>43740.958333333336</v>
      </c>
      <c r="B73" s="3">
        <v>2.9</v>
      </c>
      <c r="C73" s="3">
        <v>1.55139</v>
      </c>
      <c r="D73" s="12">
        <f t="shared" si="78"/>
        <v>1.9750000000000003</v>
      </c>
      <c r="E73">
        <v>81</v>
      </c>
      <c r="F73">
        <v>11</v>
      </c>
      <c r="G73">
        <v>68</v>
      </c>
      <c r="H73" s="1"/>
      <c r="J73" s="64"/>
      <c r="K73" s="64"/>
      <c r="L73" s="64"/>
      <c r="M73" s="64"/>
      <c r="N73" s="64"/>
      <c r="O73" s="64"/>
      <c r="P73" s="64"/>
      <c r="Q73" s="64"/>
      <c r="S73">
        <f t="shared" ref="S73:S119" si="96">S72</f>
        <v>4.0000000000000009</v>
      </c>
      <c r="T73">
        <f t="shared" ref="T73" si="97">COUNTIFS($B$2:$B$1561,"&gt;="&amp;S73,$B$2:$B$1561,"&lt;"&amp;S74)</f>
        <v>13</v>
      </c>
      <c r="AA73" s="30" t="s">
        <v>472</v>
      </c>
      <c r="AB73" s="30">
        <v>2323.9000000000037</v>
      </c>
      <c r="AF73" s="74" t="s">
        <v>471</v>
      </c>
      <c r="AG73" s="30">
        <v>1.9791666666666667</v>
      </c>
      <c r="AH73" s="54"/>
      <c r="AI73" s="54"/>
      <c r="AJ73" s="54"/>
      <c r="AK73" s="54"/>
      <c r="AL73" s="54"/>
      <c r="AM73" s="54"/>
      <c r="AN73" s="54"/>
      <c r="AO73" s="73"/>
      <c r="AU73" s="1">
        <v>43637</v>
      </c>
      <c r="AV73">
        <v>30</v>
      </c>
      <c r="AW73">
        <v>1421</v>
      </c>
      <c r="AX73" s="57">
        <v>47</v>
      </c>
      <c r="AY73" s="106">
        <f>Table12[[#This Row],[x-bar]]+(2.66*Table12[[#This Row],[XmR]])</f>
        <v>55.413333333333334</v>
      </c>
      <c r="AZ73">
        <f>Table12[[#This Row],[x-bar]]-(2.66*Table12[[#This Row],[XmR]])</f>
        <v>30.586666666666666</v>
      </c>
      <c r="BA73">
        <f>3.27*Table12[[#This Row],[XmR]]</f>
        <v>15.260000000000002</v>
      </c>
      <c r="BB73" s="57">
        <f t="shared" si="83"/>
        <v>8</v>
      </c>
      <c r="BC73" s="57">
        <f t="shared" si="88"/>
        <v>43</v>
      </c>
      <c r="BD73" s="57">
        <f t="shared" si="89"/>
        <v>4.666666666666667</v>
      </c>
    </row>
    <row r="74" spans="1:56">
      <c r="A74" s="4">
        <v>43741</v>
      </c>
      <c r="B74" s="3">
        <v>2</v>
      </c>
      <c r="C74" s="3">
        <v>1.55139</v>
      </c>
      <c r="D74" s="12">
        <f t="shared" si="78"/>
        <v>1.9625000000000004</v>
      </c>
      <c r="E74">
        <v>80</v>
      </c>
      <c r="F74">
        <v>11</v>
      </c>
      <c r="G74">
        <v>68</v>
      </c>
      <c r="H74" s="1"/>
      <c r="J74" s="64"/>
      <c r="K74" s="64"/>
      <c r="L74" s="64"/>
      <c r="M74" s="64"/>
      <c r="N74" s="64"/>
      <c r="O74" s="64"/>
      <c r="P74" s="64"/>
      <c r="Q74" s="64"/>
      <c r="S74">
        <f t="shared" ref="S74" si="98">S73+$R$33</f>
        <v>4.2000000000000011</v>
      </c>
      <c r="T74">
        <f t="shared" ref="T74:T119" si="99">T73</f>
        <v>13</v>
      </c>
      <c r="AA74" s="30" t="s">
        <v>473</v>
      </c>
      <c r="AB74" s="30">
        <v>1560</v>
      </c>
      <c r="AF74" s="74" t="s">
        <v>472</v>
      </c>
      <c r="AG74" s="30">
        <v>16.845833333333331</v>
      </c>
      <c r="AH74" s="54"/>
      <c r="AI74" s="54"/>
      <c r="AJ74" s="54"/>
      <c r="AK74" s="54"/>
      <c r="AL74" s="54"/>
      <c r="AM74" s="54"/>
      <c r="AN74" s="54"/>
      <c r="AO74" s="73"/>
      <c r="AU74" s="1">
        <v>43669</v>
      </c>
      <c r="AV74">
        <v>32</v>
      </c>
      <c r="AW74">
        <v>1880</v>
      </c>
      <c r="AX74" s="57">
        <v>59</v>
      </c>
      <c r="AY74" s="106">
        <f>Table12[[#This Row],[x-bar]]+(2.66*Table12[[#This Row],[XmR]])</f>
        <v>70.733333333333334</v>
      </c>
      <c r="AZ74">
        <f>Table12[[#This Row],[x-bar]]-(2.66*Table12[[#This Row],[XmR]])</f>
        <v>35.266666666666666</v>
      </c>
      <c r="BA74">
        <f>3.27*Table12[[#This Row],[XmR]]</f>
        <v>21.8</v>
      </c>
      <c r="BB74" s="57">
        <f t="shared" si="83"/>
        <v>12</v>
      </c>
      <c r="BC74" s="57">
        <f t="shared" si="88"/>
        <v>53</v>
      </c>
      <c r="BD74" s="57">
        <f t="shared" si="89"/>
        <v>6.666666666666667</v>
      </c>
    </row>
    <row r="75" spans="1:56" ht="15.75" thickBot="1">
      <c r="A75" s="4">
        <v>43741.041666666664</v>
      </c>
      <c r="B75" s="3">
        <v>2.1</v>
      </c>
      <c r="C75" s="3">
        <v>1.55139</v>
      </c>
      <c r="D75" s="12">
        <f t="shared" si="78"/>
        <v>1.9333333333333333</v>
      </c>
      <c r="E75">
        <v>81</v>
      </c>
      <c r="F75">
        <v>17</v>
      </c>
      <c r="G75">
        <v>68</v>
      </c>
      <c r="H75" s="1"/>
      <c r="J75" s="64"/>
      <c r="K75" s="64"/>
      <c r="L75" s="64"/>
      <c r="M75" s="64"/>
      <c r="N75" s="64"/>
      <c r="O75" s="64"/>
      <c r="P75" s="64"/>
      <c r="Q75" s="64"/>
      <c r="S75">
        <f t="shared" ref="S75:S119" si="100">S74</f>
        <v>4.2000000000000011</v>
      </c>
      <c r="T75">
        <f t="shared" ref="T75" si="101">COUNTIFS($B$2:$B$1561,"&gt;="&amp;S75,$B$2:$B$1561,"&lt;"&amp;S76)</f>
        <v>13</v>
      </c>
      <c r="AA75" s="31" t="s">
        <v>477</v>
      </c>
      <c r="AB75" s="31">
        <v>5.6687522883270426E-2</v>
      </c>
      <c r="AF75" s="74" t="s">
        <v>473</v>
      </c>
      <c r="AG75" s="30">
        <v>10</v>
      </c>
      <c r="AH75" s="54"/>
      <c r="AI75" s="54"/>
      <c r="AJ75" s="54"/>
      <c r="AK75" s="54"/>
      <c r="AL75" s="54"/>
      <c r="AM75" s="54"/>
      <c r="AN75" s="54"/>
      <c r="AO75" s="73"/>
      <c r="AU75" s="1">
        <v>43698</v>
      </c>
      <c r="AV75">
        <v>29</v>
      </c>
      <c r="AW75">
        <v>1602</v>
      </c>
      <c r="AX75" s="57">
        <v>55</v>
      </c>
      <c r="AY75" s="106">
        <f>Table12[[#This Row],[x-bar]]+(2.66*Table12[[#This Row],[XmR]])</f>
        <v>78.28</v>
      </c>
      <c r="AZ75">
        <f>Table12[[#This Row],[x-bar]]-(2.66*Table12[[#This Row],[XmR]])</f>
        <v>35.72</v>
      </c>
      <c r="BA75">
        <f>3.27*Table12[[#This Row],[XmR]]</f>
        <v>26.16</v>
      </c>
      <c r="BB75" s="57">
        <f t="shared" si="83"/>
        <v>4</v>
      </c>
      <c r="BC75" s="57">
        <f t="shared" si="88"/>
        <v>57</v>
      </c>
      <c r="BD75" s="57">
        <f t="shared" si="89"/>
        <v>8</v>
      </c>
    </row>
    <row r="76" spans="1:56" ht="15.75" thickBot="1">
      <c r="A76" s="4">
        <v>43741.083333333336</v>
      </c>
      <c r="B76" s="3">
        <v>1.5</v>
      </c>
      <c r="C76" s="3">
        <v>1.55139</v>
      </c>
      <c r="D76" s="12">
        <f t="shared" si="78"/>
        <v>1.8958333333333333</v>
      </c>
      <c r="E76">
        <v>79</v>
      </c>
      <c r="F76">
        <v>17</v>
      </c>
      <c r="G76">
        <v>68</v>
      </c>
      <c r="H76" s="1"/>
      <c r="J76" s="64"/>
      <c r="K76" s="64"/>
      <c r="L76" s="64"/>
      <c r="M76" s="64"/>
      <c r="N76" s="64"/>
      <c r="O76" s="64"/>
      <c r="P76" s="64"/>
      <c r="Q76" s="64"/>
      <c r="S76">
        <f t="shared" ref="S76" si="102">S75+$R$33</f>
        <v>4.4000000000000012</v>
      </c>
      <c r="T76">
        <f t="shared" ref="T76:T119" si="103">T75</f>
        <v>13</v>
      </c>
      <c r="AF76" s="75" t="s">
        <v>477</v>
      </c>
      <c r="AG76" s="31">
        <v>0.11992826311176426</v>
      </c>
      <c r="AH76" s="77"/>
      <c r="AI76" s="77"/>
      <c r="AJ76" s="77"/>
      <c r="AK76" s="77"/>
      <c r="AL76" s="77"/>
      <c r="AM76" s="77"/>
      <c r="AN76" s="77"/>
      <c r="AO76" s="78"/>
      <c r="AU76" s="1">
        <v>43728</v>
      </c>
      <c r="AV76">
        <v>30</v>
      </c>
      <c r="AW76">
        <v>1340</v>
      </c>
      <c r="AX76" s="57">
        <v>45</v>
      </c>
      <c r="AY76" s="106">
        <f>Table12[[#This Row],[x-bar]]+(2.66*Table12[[#This Row],[XmR]])</f>
        <v>73.053333333333342</v>
      </c>
      <c r="AZ76">
        <f>Table12[[#This Row],[x-bar]]-(2.66*Table12[[#This Row],[XmR]])</f>
        <v>26.946666666666665</v>
      </c>
      <c r="BA76">
        <f>3.27*Table12[[#This Row],[XmR]]</f>
        <v>28.34</v>
      </c>
      <c r="BB76" s="57">
        <f t="shared" si="83"/>
        <v>10</v>
      </c>
      <c r="BC76" s="57">
        <f t="shared" si="88"/>
        <v>50</v>
      </c>
      <c r="BD76" s="57">
        <f>AVERAGE(BB74:BB76)</f>
        <v>8.6666666666666661</v>
      </c>
    </row>
    <row r="77" spans="1:56">
      <c r="A77" s="4">
        <v>43741.125</v>
      </c>
      <c r="B77" s="3">
        <v>1.5</v>
      </c>
      <c r="C77" s="3">
        <v>1.55139</v>
      </c>
      <c r="D77" s="12">
        <f t="shared" si="78"/>
        <v>1.8833333333333335</v>
      </c>
      <c r="E77">
        <v>78</v>
      </c>
      <c r="F77">
        <v>17</v>
      </c>
      <c r="G77">
        <v>68</v>
      </c>
      <c r="H77" s="1"/>
      <c r="J77" s="64"/>
      <c r="K77" s="64"/>
      <c r="L77" s="64"/>
      <c r="M77" s="64"/>
      <c r="N77" s="64"/>
      <c r="O77" s="64"/>
      <c r="P77" s="64"/>
      <c r="Q77" s="64"/>
      <c r="S77">
        <f t="shared" ref="S77:S119" si="104">S76</f>
        <v>4.4000000000000012</v>
      </c>
      <c r="T77">
        <f t="shared" ref="T77" si="105">COUNTIFS($B$2:$B$1561,"&gt;="&amp;S77,$B$2:$B$1561,"&lt;"&amp;S78)</f>
        <v>16</v>
      </c>
      <c r="AU77" s="1">
        <v>43759</v>
      </c>
      <c r="AV77">
        <v>31</v>
      </c>
      <c r="AW77">
        <v>1160</v>
      </c>
      <c r="AX77" s="57">
        <v>37</v>
      </c>
      <c r="AY77" s="106">
        <f>Table12[[#This Row],[x-bar]]+(2.66*Table12[[#This Row],[XmR]])</f>
        <v>60.506666666666668</v>
      </c>
      <c r="AZ77">
        <f>Table12[[#This Row],[x-bar]]-(2.66*Table12[[#This Row],[XmR]])</f>
        <v>21.493333333333332</v>
      </c>
      <c r="BA77">
        <f>3.27*Table12[[#This Row],[XmR]]</f>
        <v>23.98</v>
      </c>
      <c r="BB77" s="57">
        <f t="shared" si="83"/>
        <v>8</v>
      </c>
      <c r="BC77" s="57">
        <f t="shared" si="88"/>
        <v>41</v>
      </c>
      <c r="BD77" s="57">
        <f t="shared" ref="BD77:BD90" si="106">AVERAGE(BB75:BB77)</f>
        <v>7.333333333333333</v>
      </c>
    </row>
    <row r="78" spans="1:56">
      <c r="A78" s="4">
        <v>43741.166666666664</v>
      </c>
      <c r="B78" s="3">
        <v>2.1</v>
      </c>
      <c r="C78" s="3">
        <v>1.55139</v>
      </c>
      <c r="D78" s="12">
        <f t="shared" si="78"/>
        <v>1.8625</v>
      </c>
      <c r="E78">
        <v>77</v>
      </c>
      <c r="F78">
        <v>17</v>
      </c>
      <c r="G78">
        <v>68</v>
      </c>
      <c r="H78" s="1"/>
      <c r="J78" s="64"/>
      <c r="K78" s="64"/>
      <c r="L78" s="64"/>
      <c r="M78" s="64"/>
      <c r="N78" s="64"/>
      <c r="O78" s="64"/>
      <c r="P78" s="64"/>
      <c r="Q78" s="64"/>
      <c r="S78">
        <f t="shared" ref="S78" si="107">S77+$R$33</f>
        <v>4.6000000000000014</v>
      </c>
      <c r="T78">
        <f t="shared" ref="T78:T119" si="108">T77</f>
        <v>16</v>
      </c>
      <c r="AU78" s="1">
        <v>43789</v>
      </c>
      <c r="AV78">
        <v>30</v>
      </c>
      <c r="AW78">
        <v>1053</v>
      </c>
      <c r="AX78" s="57">
        <v>35</v>
      </c>
      <c r="AY78" s="106">
        <f>Table12[[#This Row],[x-bar]]+(2.66*Table12[[#This Row],[XmR]])</f>
        <v>53.733333333333334</v>
      </c>
      <c r="AZ78">
        <f>Table12[[#This Row],[x-bar]]-(2.66*Table12[[#This Row],[XmR]])</f>
        <v>18.266666666666666</v>
      </c>
      <c r="BA78">
        <f>3.27*Table12[[#This Row],[XmR]]</f>
        <v>21.8</v>
      </c>
      <c r="BB78" s="57">
        <f>ABS(AX78-AX77)</f>
        <v>2</v>
      </c>
      <c r="BC78" s="57">
        <f>AVERAGE(AX77:AX78)</f>
        <v>36</v>
      </c>
      <c r="BD78" s="57">
        <f>AVERAGE(BB76:BB78)</f>
        <v>6.666666666666667</v>
      </c>
    </row>
    <row r="79" spans="1:56">
      <c r="A79" s="4">
        <v>43741.208333333336</v>
      </c>
      <c r="B79" s="3">
        <v>1.6</v>
      </c>
      <c r="C79" s="3">
        <v>1.55139</v>
      </c>
      <c r="D79" s="12">
        <f t="shared" si="78"/>
        <v>1.8208333333333335</v>
      </c>
      <c r="E79">
        <v>77</v>
      </c>
      <c r="F79">
        <v>13</v>
      </c>
      <c r="G79">
        <v>68</v>
      </c>
      <c r="H79" s="1"/>
      <c r="J79" s="64"/>
      <c r="K79" s="64"/>
      <c r="L79" s="64"/>
      <c r="M79" s="64"/>
      <c r="N79" s="64"/>
      <c r="O79" s="64"/>
      <c r="P79" s="64"/>
      <c r="Q79" s="64"/>
      <c r="S79">
        <f t="shared" ref="S79:S119" si="109">S78</f>
        <v>4.6000000000000014</v>
      </c>
      <c r="T79">
        <f t="shared" ref="T79" si="110">COUNTIFS($B$2:$B$1561,"&gt;="&amp;S79,$B$2:$B$1561,"&lt;"&amp;S80)</f>
        <v>11</v>
      </c>
      <c r="AU79" s="1">
        <v>43819</v>
      </c>
      <c r="AX79" s="104">
        <f>0.8*AX67+0.2*AX78</f>
        <v>40.6</v>
      </c>
      <c r="AY79" s="106">
        <f>Table12[[#This Row],[x-bar]]+(2.66*Table12[[#This Row],[XmR]])</f>
        <v>51.365333333333332</v>
      </c>
      <c r="AZ79">
        <f>Table12[[#This Row],[x-bar]]-(2.66*Table12[[#This Row],[XmR]])</f>
        <v>23.701333333333331</v>
      </c>
      <c r="BA79">
        <f>3.27*Table12[[#This Row],[XmR]]</f>
        <v>17.004000000000001</v>
      </c>
      <c r="BB79" s="57">
        <f>ABS(AX79-AX78)</f>
        <v>5.6000000000000014</v>
      </c>
      <c r="BC79" s="57">
        <f>AVERAGE(AX77:AX79)</f>
        <v>37.533333333333331</v>
      </c>
      <c r="BD79" s="57">
        <f t="shared" si="106"/>
        <v>5.2</v>
      </c>
    </row>
    <row r="80" spans="1:56">
      <c r="A80" s="4">
        <v>43741.25</v>
      </c>
      <c r="B80" s="3">
        <v>2</v>
      </c>
      <c r="C80" s="3">
        <v>1.55139</v>
      </c>
      <c r="D80" s="12">
        <f t="shared" si="78"/>
        <v>1.7916666666666667</v>
      </c>
      <c r="E80">
        <v>76</v>
      </c>
      <c r="F80">
        <v>13</v>
      </c>
      <c r="G80">
        <v>68</v>
      </c>
      <c r="H80" s="1"/>
      <c r="J80" s="64"/>
      <c r="K80" s="64"/>
      <c r="L80" s="64"/>
      <c r="M80" s="64"/>
      <c r="N80" s="64"/>
      <c r="O80" s="64"/>
      <c r="P80" s="64"/>
      <c r="Q80" s="64"/>
      <c r="S80">
        <f t="shared" ref="S80" si="111">S79+$R$33</f>
        <v>4.8000000000000016</v>
      </c>
      <c r="T80">
        <f t="shared" ref="T80:T119" si="112">T79</f>
        <v>11</v>
      </c>
      <c r="AU80" s="1">
        <v>43849</v>
      </c>
      <c r="AX80" s="104">
        <f>0.8*AX68+0.2*AX79</f>
        <v>49.72</v>
      </c>
      <c r="AY80" s="106">
        <f>Table12[[#This Row],[x-bar]]+(2.66*Table12[[#This Row],[XmR]])</f>
        <v>56.598399999999998</v>
      </c>
      <c r="AZ80">
        <f>Table12[[#This Row],[x-bar]]-(2.66*Table12[[#This Row],[XmR]])</f>
        <v>26.948266666666669</v>
      </c>
      <c r="BA80">
        <f>3.27*Table12[[#This Row],[XmR]]</f>
        <v>18.224799999999998</v>
      </c>
      <c r="BB80" s="57">
        <f>ABS(AX80-AX79)</f>
        <v>9.1199999999999974</v>
      </c>
      <c r="BC80" s="57">
        <f>AVERAGE(AX78:AX80)</f>
        <v>41.773333333333333</v>
      </c>
      <c r="BD80" s="57">
        <f t="shared" si="106"/>
        <v>5.5733333333333333</v>
      </c>
    </row>
    <row r="81" spans="1:56" ht="15.75" thickBot="1">
      <c r="A81" s="4">
        <v>43741.291666666664</v>
      </c>
      <c r="B81" s="3">
        <v>4.3000000000000007</v>
      </c>
      <c r="C81" s="3">
        <v>1.55139</v>
      </c>
      <c r="D81" s="12">
        <f t="shared" si="78"/>
        <v>1.7583333333333335</v>
      </c>
      <c r="E81">
        <v>76</v>
      </c>
      <c r="F81">
        <v>11</v>
      </c>
      <c r="G81">
        <v>68</v>
      </c>
      <c r="H81" s="1"/>
      <c r="J81" s="64"/>
      <c r="K81" s="64"/>
      <c r="L81" s="64"/>
      <c r="M81" s="64"/>
      <c r="N81" s="64"/>
      <c r="O81" s="64"/>
      <c r="P81" s="64"/>
      <c r="Q81" s="64"/>
      <c r="S81">
        <f t="shared" ref="S81:S119" si="113">S80</f>
        <v>4.8000000000000016</v>
      </c>
      <c r="T81">
        <f t="shared" ref="T81" si="114">COUNTIFS($B$2:$B$1561,"&gt;="&amp;S81,$B$2:$B$1561,"&lt;"&amp;S82)</f>
        <v>4</v>
      </c>
      <c r="AF81" t="s">
        <v>521</v>
      </c>
      <c r="AN81" s="17" t="s">
        <v>521</v>
      </c>
      <c r="AO81" s="17"/>
      <c r="AU81" s="1">
        <v>43879</v>
      </c>
      <c r="AX81" s="104">
        <f>0.8*AX69+0.2*AX80</f>
        <v>53.944000000000003</v>
      </c>
      <c r="AY81" s="106">
        <f>Table12[[#This Row],[x-bar]]+(2.66*Table12[[#This Row],[XmR]])</f>
        <v>64.885013333333333</v>
      </c>
      <c r="AZ81">
        <f>Table12[[#This Row],[x-bar]]-(2.66*Table12[[#This Row],[XmR]])</f>
        <v>31.290986666666665</v>
      </c>
      <c r="BA81">
        <f>3.27*Table12[[#This Row],[XmR]]</f>
        <v>20.648960000000002</v>
      </c>
      <c r="BB81" s="57">
        <f>ABS(AX81-AX80)</f>
        <v>4.2240000000000038</v>
      </c>
      <c r="BC81" s="57">
        <f>AVERAGE(AX79:AX81)</f>
        <v>48.088000000000001</v>
      </c>
      <c r="BD81" s="57">
        <f t="shared" si="106"/>
        <v>6.3146666666666675</v>
      </c>
    </row>
    <row r="82" spans="1:56">
      <c r="A82" s="4">
        <v>43741.333333333336</v>
      </c>
      <c r="B82" s="3">
        <v>5.8</v>
      </c>
      <c r="C82" s="3">
        <v>1.55139</v>
      </c>
      <c r="D82" s="12">
        <f t="shared" si="78"/>
        <v>1.7625000000000002</v>
      </c>
      <c r="E82">
        <v>76</v>
      </c>
      <c r="F82">
        <v>11</v>
      </c>
      <c r="G82">
        <v>60</v>
      </c>
      <c r="H82" s="1"/>
      <c r="J82" s="64"/>
      <c r="K82" s="64"/>
      <c r="L82" s="64"/>
      <c r="M82" s="64"/>
      <c r="N82" s="64"/>
      <c r="O82" s="64"/>
      <c r="P82" s="64"/>
      <c r="Q82" s="64"/>
      <c r="S82">
        <f t="shared" ref="S82" si="115">S81+$R$33</f>
        <v>5.0000000000000018</v>
      </c>
      <c r="T82">
        <f t="shared" ref="T82:T119" si="116">T81</f>
        <v>4</v>
      </c>
      <c r="AF82" s="33" t="s">
        <v>515</v>
      </c>
      <c r="AG82" s="33"/>
      <c r="AN82" s="84" t="s">
        <v>527</v>
      </c>
      <c r="AO82" s="80"/>
      <c r="AU82" s="1">
        <v>43909</v>
      </c>
      <c r="AX82" s="104">
        <f>0.8*AX70+0.2*AX81</f>
        <v>46.788800000000002</v>
      </c>
      <c r="AY82" s="106">
        <f>Table12[[#This Row],[x-bar]]+(2.66*Table12[[#This Row],[XmR]])</f>
        <v>68.326890666666671</v>
      </c>
      <c r="AZ82">
        <f>Table12[[#This Row],[x-bar]]-(2.66*Table12[[#This Row],[XmR]])</f>
        <v>31.974975999999998</v>
      </c>
      <c r="BA82">
        <f>3.27*Table12[[#This Row],[XmR]]</f>
        <v>22.344128000000001</v>
      </c>
      <c r="BB82" s="57">
        <f>ABS(AX82-AX81)</f>
        <v>7.1552000000000007</v>
      </c>
      <c r="BC82" s="57">
        <f>AVERAGE(AX80:AX82)</f>
        <v>50.150933333333334</v>
      </c>
      <c r="BD82" s="57">
        <f t="shared" si="106"/>
        <v>6.8330666666666673</v>
      </c>
    </row>
    <row r="83" spans="1:56">
      <c r="A83" s="4">
        <v>43741.375</v>
      </c>
      <c r="B83" s="3">
        <v>1.7000000000000002</v>
      </c>
      <c r="C83" s="3">
        <v>1.55139</v>
      </c>
      <c r="D83" s="12">
        <f t="shared" si="78"/>
        <v>1.7125000000000001</v>
      </c>
      <c r="E83">
        <v>75</v>
      </c>
      <c r="F83">
        <v>11</v>
      </c>
      <c r="G83">
        <v>60</v>
      </c>
      <c r="H83" s="1"/>
      <c r="J83" s="64"/>
      <c r="K83" s="64"/>
      <c r="L83" s="64"/>
      <c r="M83" s="64"/>
      <c r="N83" s="64"/>
      <c r="O83" s="64"/>
      <c r="P83" s="64"/>
      <c r="Q83" s="64"/>
      <c r="S83">
        <f t="shared" ref="S83:S119" si="117">S82</f>
        <v>5.0000000000000018</v>
      </c>
      <c r="T83">
        <f t="shared" ref="T83" si="118">COUNTIFS($B$2:$B$1561,"&gt;="&amp;S83,$B$2:$B$1561,"&lt;"&amp;S84)</f>
        <v>5</v>
      </c>
      <c r="Y83" t="s">
        <v>509</v>
      </c>
      <c r="Z83" t="s">
        <v>507</v>
      </c>
      <c r="AF83" s="30" t="s">
        <v>462</v>
      </c>
      <c r="AG83" s="30">
        <v>34.340384615384615</v>
      </c>
      <c r="AN83" s="38" t="s">
        <v>462</v>
      </c>
      <c r="AO83" s="38">
        <v>34.340384615384615</v>
      </c>
      <c r="AU83" s="1">
        <v>43939</v>
      </c>
      <c r="AX83" s="104">
        <f>0.8*AX71+0.2*AX82</f>
        <v>40.557760000000002</v>
      </c>
      <c r="AY83" s="106">
        <f>Table12[[#This Row],[x-bar]]+(2.66*Table12[[#This Row],[XmR]])</f>
        <v>62.711266133333339</v>
      </c>
      <c r="AZ83">
        <f>Table12[[#This Row],[x-bar]]-(2.66*Table12[[#This Row],[XmR]])</f>
        <v>31.482440533333332</v>
      </c>
      <c r="BA83">
        <f>3.27*Table12[[#This Row],[XmR]]</f>
        <v>19.195161600000006</v>
      </c>
      <c r="BB83" s="57">
        <f>ABS(AX83-AX82)</f>
        <v>6.2310400000000001</v>
      </c>
      <c r="BC83" s="57">
        <f>AVERAGE(AX81:AX83)</f>
        <v>47.096853333333335</v>
      </c>
      <c r="BD83" s="57">
        <f t="shared" si="106"/>
        <v>5.8700800000000015</v>
      </c>
    </row>
    <row r="84" spans="1:56">
      <c r="A84" s="4">
        <v>43741.416666666664</v>
      </c>
      <c r="B84" s="3">
        <v>1.6</v>
      </c>
      <c r="C84" s="3">
        <v>1.55139</v>
      </c>
      <c r="D84" s="12">
        <f t="shared" si="78"/>
        <v>1.7291666666666667</v>
      </c>
      <c r="E84">
        <v>76</v>
      </c>
      <c r="F84">
        <v>11</v>
      </c>
      <c r="G84">
        <v>60</v>
      </c>
      <c r="H84" s="1"/>
      <c r="J84" s="64"/>
      <c r="K84" s="64"/>
      <c r="L84" s="64"/>
      <c r="M84" s="64"/>
      <c r="N84" s="64"/>
      <c r="O84" s="64"/>
      <c r="P84" s="64"/>
      <c r="Q84" s="64"/>
      <c r="S84">
        <f t="shared" ref="S84" si="119">S83+$R$33</f>
        <v>5.200000000000002</v>
      </c>
      <c r="T84">
        <f t="shared" ref="T84:T119" si="120">T83</f>
        <v>5</v>
      </c>
      <c r="X84" t="s">
        <v>508</v>
      </c>
      <c r="Y84">
        <v>0</v>
      </c>
      <c r="Z84">
        <v>0</v>
      </c>
      <c r="AF84" s="30" t="s">
        <v>432</v>
      </c>
      <c r="AG84" s="30">
        <v>1.3745292890041323</v>
      </c>
      <c r="AN84" s="30" t="s">
        <v>432</v>
      </c>
      <c r="AO84" s="30">
        <v>1.3745292890041323</v>
      </c>
      <c r="AU84" s="1">
        <v>43969</v>
      </c>
      <c r="AX84" s="104">
        <f>0.8*AX72+0.2*AX83</f>
        <v>39.311552000000006</v>
      </c>
      <c r="AY84" s="106">
        <f>Table12[[#This Row],[x-bar]]+(2.66*Table12[[#This Row],[XmR]])</f>
        <v>55.193474559999999</v>
      </c>
      <c r="AZ84">
        <f>Table12[[#This Row],[x-bar]]-(2.66*Table12[[#This Row],[XmR]])</f>
        <v>29.245266773333341</v>
      </c>
      <c r="BA84">
        <f>3.27*Table12[[#This Row],[XmR]]</f>
        <v>15.949368319999996</v>
      </c>
      <c r="BB84" s="57">
        <f>ABS(AX84-AX83)</f>
        <v>1.2462079999999958</v>
      </c>
      <c r="BC84" s="57">
        <f>AVERAGE(AX82:AX84)</f>
        <v>42.21937066666667</v>
      </c>
      <c r="BD84" s="57">
        <f t="shared" si="106"/>
        <v>4.8774826666666655</v>
      </c>
    </row>
    <row r="85" spans="1:56">
      <c r="A85" s="4">
        <v>43741.458333333336</v>
      </c>
      <c r="B85" s="3">
        <v>1.2999999999999998</v>
      </c>
      <c r="C85" s="3">
        <v>1.55139</v>
      </c>
      <c r="D85" s="12">
        <f t="shared" si="78"/>
        <v>1.7041666666666666</v>
      </c>
      <c r="E85">
        <v>76</v>
      </c>
      <c r="F85">
        <v>11</v>
      </c>
      <c r="G85">
        <v>60</v>
      </c>
      <c r="H85" s="1"/>
      <c r="J85" s="64"/>
      <c r="K85" s="64"/>
      <c r="L85" s="64"/>
      <c r="M85" s="64"/>
      <c r="N85" s="64"/>
      <c r="O85" s="64"/>
      <c r="P85" s="64"/>
      <c r="Q85" s="64"/>
      <c r="S85">
        <f t="shared" ref="S85:S119" si="121">S84</f>
        <v>5.200000000000002</v>
      </c>
      <c r="T85">
        <f t="shared" ref="T85" si="122">COUNTIFS($B$2:$B$1561,"&gt;="&amp;S85,$B$2:$B$1561,"&lt;"&amp;S86)</f>
        <v>2</v>
      </c>
      <c r="X85">
        <v>0.111</v>
      </c>
      <c r="Y85">
        <f>Y84</f>
        <v>0</v>
      </c>
      <c r="Z85">
        <f>COUNTIFS($D$2:$D$1561,"&gt;="&amp;Y85,$D$2:$D$1561,"&lt;"&amp;Y86)</f>
        <v>0</v>
      </c>
      <c r="AD85" s="63">
        <v>2.2166666666666668</v>
      </c>
      <c r="AE85" s="79">
        <f>AD85/20</f>
        <v>0.11083333333333334</v>
      </c>
      <c r="AF85" s="30" t="s">
        <v>463</v>
      </c>
      <c r="AG85" s="30">
        <v>33.449999999999996</v>
      </c>
      <c r="AN85" s="30" t="s">
        <v>463</v>
      </c>
      <c r="AO85" s="30">
        <v>33.449999999999996</v>
      </c>
      <c r="AU85" s="1">
        <v>43999</v>
      </c>
      <c r="AX85" s="104">
        <f>0.8*AX73+0.2*AX84</f>
        <v>45.462310400000007</v>
      </c>
      <c r="AY85" s="57">
        <f>Table12[[#This Row],[x-bar]]+(2.66*Table12[[#This Row],[XmR]])</f>
        <v>53.860706474666671</v>
      </c>
      <c r="AZ85">
        <f>Table12[[#This Row],[x-bar]]-(2.66*Table12[[#This Row],[XmR]])</f>
        <v>29.693708458666677</v>
      </c>
      <c r="BA85">
        <f>3.27*Table12[[#This Row],[XmR]]</f>
        <v>14.854526975999995</v>
      </c>
      <c r="BB85" s="57">
        <f>ABS(AX85-AX84)</f>
        <v>6.1507584000000008</v>
      </c>
      <c r="BC85" s="57">
        <f>AVERAGE(AX83:AX85)</f>
        <v>41.777207466666674</v>
      </c>
      <c r="BD85" s="57">
        <f t="shared" si="106"/>
        <v>4.5426687999999986</v>
      </c>
    </row>
    <row r="86" spans="1:56">
      <c r="A86" s="4">
        <v>43741.5</v>
      </c>
      <c r="B86" s="3">
        <v>1.5</v>
      </c>
      <c r="C86" s="3">
        <v>1.55139</v>
      </c>
      <c r="D86" s="12">
        <f t="shared" si="78"/>
        <v>1.7041666666666666</v>
      </c>
      <c r="E86">
        <v>78</v>
      </c>
      <c r="F86">
        <v>11</v>
      </c>
      <c r="G86">
        <v>60</v>
      </c>
      <c r="H86" s="1"/>
      <c r="J86" s="64"/>
      <c r="K86" s="64"/>
      <c r="L86" s="64"/>
      <c r="M86" s="64"/>
      <c r="N86" s="64"/>
      <c r="O86" s="64"/>
      <c r="P86" s="64"/>
      <c r="Q86" s="64"/>
      <c r="S86">
        <f t="shared" ref="S86" si="123">S85+$R$33</f>
        <v>5.4000000000000021</v>
      </c>
      <c r="T86">
        <f t="shared" ref="T86:T119" si="124">T85</f>
        <v>2</v>
      </c>
      <c r="Y86">
        <f>Y85+$X$85</f>
        <v>0.111</v>
      </c>
      <c r="Z86">
        <f>Z85</f>
        <v>0</v>
      </c>
      <c r="AC86">
        <v>0.7</v>
      </c>
      <c r="AD86">
        <v>2.9166666666666665</v>
      </c>
      <c r="AF86" s="30" t="s">
        <v>464</v>
      </c>
      <c r="AG86" s="30">
        <v>29.1</v>
      </c>
      <c r="AN86" s="30" t="s">
        <v>464</v>
      </c>
      <c r="AO86" s="30">
        <v>29.1</v>
      </c>
      <c r="AU86" s="1">
        <v>44029</v>
      </c>
      <c r="AX86" s="104">
        <f>0.8*AX74+0.2*AX85</f>
        <v>56.292462080000007</v>
      </c>
      <c r="AY86" s="57">
        <f>Table12[[#This Row],[x-bar]]+(2.66*Table12[[#This Row],[XmR]])</f>
        <v>63.183486190933337</v>
      </c>
      <c r="AZ86">
        <f>Table12[[#This Row],[x-bar]]-(2.66*Table12[[#This Row],[XmR]])</f>
        <v>30.860730129066678</v>
      </c>
      <c r="BA86">
        <f>3.27*Table12[[#This Row],[XmR]]</f>
        <v>19.867558707199997</v>
      </c>
      <c r="BB86" s="57">
        <f>ABS(AX86-AX85)</f>
        <v>10.83015168</v>
      </c>
      <c r="BC86" s="57">
        <f>AVERAGE(AX84:AX86)</f>
        <v>47.022108160000009</v>
      </c>
      <c r="BD86" s="57">
        <f t="shared" si="106"/>
        <v>6.0757060266666656</v>
      </c>
    </row>
    <row r="87" spans="1:56">
      <c r="A87" s="4">
        <v>43741.541666666664</v>
      </c>
      <c r="B87" s="3">
        <v>1.2999999999999998</v>
      </c>
      <c r="C87" s="3">
        <v>1.55139</v>
      </c>
      <c r="D87" s="12">
        <f t="shared" si="78"/>
        <v>1.6833333333333333</v>
      </c>
      <c r="E87">
        <v>77</v>
      </c>
      <c r="F87">
        <v>11</v>
      </c>
      <c r="G87">
        <v>60</v>
      </c>
      <c r="H87" s="1"/>
      <c r="J87" s="64"/>
      <c r="K87" s="64"/>
      <c r="L87" s="64"/>
      <c r="M87" s="64"/>
      <c r="N87" s="64"/>
      <c r="O87" s="64"/>
      <c r="P87" s="64"/>
      <c r="Q87" s="64"/>
      <c r="S87">
        <f t="shared" ref="S87:S119" si="125">S86</f>
        <v>5.4000000000000021</v>
      </c>
      <c r="T87">
        <f t="shared" ref="T87" si="126">COUNTIFS($B$2:$B$1561,"&gt;="&amp;S87,$B$2:$B$1561,"&lt;"&amp;S88)</f>
        <v>1</v>
      </c>
      <c r="Y87">
        <f t="shared" ref="Y87:Y98" si="127">Y86</f>
        <v>0.111</v>
      </c>
      <c r="Z87">
        <f t="shared" ref="Z87" si="128">COUNTIFS($D$2:$D$1561,"&gt;="&amp;Y87,$D$2:$D$1561,"&lt;"&amp;Y88)</f>
        <v>0</v>
      </c>
      <c r="AF87" s="30" t="s">
        <v>465</v>
      </c>
      <c r="AG87" s="30">
        <v>9.9118716622629179</v>
      </c>
      <c r="AN87" s="30" t="s">
        <v>465</v>
      </c>
      <c r="AO87" s="30">
        <v>9.9118716622629179</v>
      </c>
      <c r="AU87" s="1">
        <v>44059</v>
      </c>
      <c r="AX87" s="104">
        <f>0.8*AX75+0.2*AX86</f>
        <v>55.258492416000003</v>
      </c>
      <c r="AY87" s="57">
        <f>Table12[[#This Row],[x-bar]]+(2.66*Table12[[#This Row],[XmR]])</f>
        <v>68.310948338346677</v>
      </c>
      <c r="AZ87">
        <f>Table12[[#This Row],[x-bar]]-(2.66*Table12[[#This Row],[XmR]])</f>
        <v>36.364561592320001</v>
      </c>
      <c r="BA87">
        <f>3.27*Table12[[#This Row],[XmR]]</f>
        <v>19.636218920960005</v>
      </c>
      <c r="BB87" s="57">
        <f>ABS(AX87-AX86)</f>
        <v>1.0339696640000042</v>
      </c>
      <c r="BC87" s="57">
        <f>AVERAGE(AX85:AX87)</f>
        <v>52.337754965333339</v>
      </c>
      <c r="BD87" s="57">
        <f t="shared" si="106"/>
        <v>6.0049599146666681</v>
      </c>
    </row>
    <row r="88" spans="1:56">
      <c r="A88" s="4">
        <v>43741.583333333336</v>
      </c>
      <c r="B88" s="3">
        <v>2.4</v>
      </c>
      <c r="C88" s="3">
        <v>1.55139</v>
      </c>
      <c r="D88" s="12">
        <f t="shared" si="78"/>
        <v>1.6833333333333333</v>
      </c>
      <c r="E88">
        <v>77</v>
      </c>
      <c r="F88">
        <v>11</v>
      </c>
      <c r="G88">
        <v>60</v>
      </c>
      <c r="H88" s="1"/>
      <c r="J88" s="64"/>
      <c r="K88" s="64"/>
      <c r="L88" s="64"/>
      <c r="M88" s="64"/>
      <c r="N88" s="64"/>
      <c r="O88" s="64"/>
      <c r="P88" s="64"/>
      <c r="Q88" s="64"/>
      <c r="S88">
        <f t="shared" ref="S88" si="129">S87+$R$33</f>
        <v>5.6000000000000023</v>
      </c>
      <c r="T88">
        <f t="shared" ref="T88:T119" si="130">T87</f>
        <v>1</v>
      </c>
      <c r="Y88">
        <f t="shared" ref="Y88:Y98" si="131">Y87+$X$85</f>
        <v>0.222</v>
      </c>
      <c r="Z88">
        <f t="shared" ref="Z88:Z98" si="132">Z87</f>
        <v>0</v>
      </c>
      <c r="AF88" s="30" t="s">
        <v>466</v>
      </c>
      <c r="AG88" s="30">
        <v>98.245199849170675</v>
      </c>
      <c r="AN88" s="30" t="s">
        <v>466</v>
      </c>
      <c r="AO88" s="30">
        <v>98.245199849170675</v>
      </c>
      <c r="AU88" s="1">
        <v>44089</v>
      </c>
      <c r="AX88" s="104">
        <f>0.8*AX76+0.2*AX87</f>
        <v>47.051698483199999</v>
      </c>
      <c r="AY88" s="57">
        <f>Table12[[#This Row],[x-bar]]+(2.66*Table12[[#This Row],[XmR]])</f>
        <v>70.663762538496002</v>
      </c>
      <c r="AZ88">
        <f>Table12[[#This Row],[x-bar]]-(2.66*Table12[[#This Row],[XmR]])</f>
        <v>35.071339447637328</v>
      </c>
      <c r="BA88">
        <f>3.27*Table12[[#This Row],[XmR]]</f>
        <v>21.877297651712009</v>
      </c>
      <c r="BB88" s="57">
        <f>ABS(AX88-AX87)</f>
        <v>8.2067939328000037</v>
      </c>
      <c r="BC88" s="57">
        <f>AVERAGE(AX86:AX88)</f>
        <v>52.867550993066665</v>
      </c>
      <c r="BD88" s="57">
        <f t="shared" si="106"/>
        <v>6.6903050922666694</v>
      </c>
    </row>
    <row r="89" spans="1:56">
      <c r="A89" s="4">
        <v>43741.625</v>
      </c>
      <c r="B89" s="3">
        <v>1.7</v>
      </c>
      <c r="C89" s="3">
        <v>1.55139</v>
      </c>
      <c r="D89" s="12">
        <f t="shared" si="78"/>
        <v>1.6791666666666663</v>
      </c>
      <c r="E89">
        <v>76</v>
      </c>
      <c r="F89">
        <v>11</v>
      </c>
      <c r="G89">
        <v>60</v>
      </c>
      <c r="H89" s="1"/>
      <c r="J89" s="64"/>
      <c r="K89" s="64"/>
      <c r="L89" s="64"/>
      <c r="M89" s="64"/>
      <c r="N89" s="64"/>
      <c r="O89" s="64"/>
      <c r="P89" s="64"/>
      <c r="Q89" s="64"/>
      <c r="S89">
        <f t="shared" ref="S89:S119" si="133">S88</f>
        <v>5.6000000000000023</v>
      </c>
      <c r="T89">
        <f t="shared" ref="T89" si="134">COUNTIFS($B$2:$B$1561,"&gt;="&amp;S89,$B$2:$B$1561,"&lt;"&amp;S90)</f>
        <v>1</v>
      </c>
      <c r="Y89">
        <f t="shared" ref="Y89:Y98" si="135">Y88</f>
        <v>0.222</v>
      </c>
      <c r="Z89">
        <f t="shared" ref="Z89" si="136">COUNTIFS($D$2:$D$1561,"&gt;="&amp;Y89,$D$2:$D$1561,"&lt;"&amp;Y90)</f>
        <v>0</v>
      </c>
      <c r="AF89" s="30" t="s">
        <v>467</v>
      </c>
      <c r="AG89" s="30">
        <v>-0.40845433167314527</v>
      </c>
      <c r="AN89" s="30" t="s">
        <v>467</v>
      </c>
      <c r="AO89" s="30">
        <v>-0.40845433167314527</v>
      </c>
      <c r="AU89" s="1">
        <v>44119</v>
      </c>
      <c r="AX89" s="104">
        <f>0.8*AX77+0.2*AX88</f>
        <v>39.010339696640003</v>
      </c>
      <c r="AY89" s="57">
        <f>Table12[[#This Row],[x-bar]]+(2.66*Table12[[#This Row],[XmR]])</f>
        <v>62.430325378525879</v>
      </c>
      <c r="AZ89">
        <f>Table12[[#This Row],[x-bar]]-(2.66*Table12[[#This Row],[XmR]])</f>
        <v>31.783361685367467</v>
      </c>
      <c r="BA89">
        <f>3.27*Table12[[#This Row],[XmR]]</f>
        <v>18.837513397862406</v>
      </c>
      <c r="BB89" s="57">
        <f>ABS(AX89-AX88)</f>
        <v>8.0413587865599965</v>
      </c>
      <c r="BC89" s="57">
        <f>AVERAGE(AX87:AX89)</f>
        <v>47.106843531946673</v>
      </c>
      <c r="BD89" s="57">
        <f t="shared" si="106"/>
        <v>5.7607074611200018</v>
      </c>
    </row>
    <row r="90" spans="1:56">
      <c r="A90" s="4">
        <v>43741.666666666664</v>
      </c>
      <c r="B90" s="3">
        <v>1.7</v>
      </c>
      <c r="C90" s="3">
        <v>1.55139</v>
      </c>
      <c r="D90" s="12">
        <f t="shared" si="78"/>
        <v>1.6624999999999996</v>
      </c>
      <c r="E90">
        <v>75</v>
      </c>
      <c r="F90">
        <v>13</v>
      </c>
      <c r="G90">
        <v>60</v>
      </c>
      <c r="H90" s="1"/>
      <c r="J90" s="64"/>
      <c r="K90" s="64"/>
      <c r="L90" s="64"/>
      <c r="M90" s="64"/>
      <c r="N90" s="64"/>
      <c r="O90" s="64"/>
      <c r="P90" s="64"/>
      <c r="Q90" s="64"/>
      <c r="S90">
        <f t="shared" ref="S90" si="137">S89+$R$33</f>
        <v>5.8000000000000025</v>
      </c>
      <c r="T90">
        <f t="shared" ref="T90:T119" si="138">T89</f>
        <v>1</v>
      </c>
      <c r="Y90">
        <f t="shared" ref="Y90:Y98" si="139">Y89+$X$85</f>
        <v>0.33300000000000002</v>
      </c>
      <c r="Z90">
        <f t="shared" ref="Z90:Z98" si="140">Z89</f>
        <v>0</v>
      </c>
      <c r="AF90" s="30" t="s">
        <v>468</v>
      </c>
      <c r="AG90" s="30">
        <v>0.63496230814747012</v>
      </c>
      <c r="AN90" s="30" t="s">
        <v>468</v>
      </c>
      <c r="AO90" s="30">
        <v>0.63496230814747012</v>
      </c>
      <c r="AU90" s="1">
        <v>44149</v>
      </c>
      <c r="AX90" s="105">
        <f>0.8*AX78+0.2*AX89</f>
        <v>35.802067939327998</v>
      </c>
      <c r="AY90" s="57">
        <f>Table12[[#This Row],[x-bar]]+(2.66*Table12[[#This Row],[XmR]])</f>
        <v>57.872731742371847</v>
      </c>
      <c r="AZ90">
        <f>Table12[[#This Row],[x-bar]]-(2.66*Table12[[#This Row],[XmR]])</f>
        <v>23.370005670406819</v>
      </c>
      <c r="BA90">
        <f>3.27*Table12[[#This Row],[XmR]]</f>
        <v>21.207502679572485</v>
      </c>
      <c r="BB90" s="57">
        <f>ABS(AX90-AX89)</f>
        <v>3.208271757312005</v>
      </c>
      <c r="BC90" s="57">
        <f>AVERAGE(AX88:AX90)</f>
        <v>40.621368706389333</v>
      </c>
      <c r="BD90" s="57">
        <f t="shared" si="106"/>
        <v>6.4854748255573353</v>
      </c>
    </row>
    <row r="91" spans="1:56">
      <c r="A91" s="4">
        <v>43741.708333333336</v>
      </c>
      <c r="B91" s="3">
        <v>1.5</v>
      </c>
      <c r="C91" s="3">
        <v>1.55139</v>
      </c>
      <c r="D91" s="12">
        <f t="shared" si="78"/>
        <v>1.6374999999999995</v>
      </c>
      <c r="E91">
        <v>74</v>
      </c>
      <c r="F91">
        <v>11</v>
      </c>
      <c r="G91">
        <v>68</v>
      </c>
      <c r="H91" s="1"/>
      <c r="J91" s="64"/>
      <c r="K91" s="64"/>
      <c r="L91" s="64"/>
      <c r="M91" s="64"/>
      <c r="N91" s="64"/>
      <c r="O91" s="64"/>
      <c r="P91" s="64"/>
      <c r="Q91" s="64"/>
      <c r="S91">
        <f t="shared" ref="S91:S119" si="141">S90</f>
        <v>5.8000000000000025</v>
      </c>
      <c r="T91">
        <f t="shared" ref="T91" si="142">COUNTIFS($B$2:$B$1561,"&gt;="&amp;S91,$B$2:$B$1561,"&lt;"&amp;S92)</f>
        <v>1</v>
      </c>
      <c r="Y91">
        <f t="shared" ref="Y91:Y98" si="143">Y90</f>
        <v>0.33300000000000002</v>
      </c>
      <c r="Z91">
        <f t="shared" ref="Z91" si="144">COUNTIFS($D$2:$D$1561,"&gt;="&amp;Y91,$D$2:$D$1561,"&lt;"&amp;Y92)</f>
        <v>0</v>
      </c>
      <c r="AF91" s="30" t="s">
        <v>469</v>
      </c>
      <c r="AG91" s="30">
        <v>36.9</v>
      </c>
      <c r="AN91" s="30" t="s">
        <v>469</v>
      </c>
      <c r="AO91" s="30">
        <v>36.9</v>
      </c>
    </row>
    <row r="92" spans="1:56">
      <c r="A92" s="4">
        <v>43741.75</v>
      </c>
      <c r="B92" s="3">
        <v>1.4</v>
      </c>
      <c r="C92" s="3">
        <v>1.55139</v>
      </c>
      <c r="D92" s="12">
        <f t="shared" si="78"/>
        <v>1.6375</v>
      </c>
      <c r="E92">
        <v>74</v>
      </c>
      <c r="F92">
        <v>11</v>
      </c>
      <c r="G92">
        <v>68</v>
      </c>
      <c r="H92" s="1"/>
      <c r="J92" s="64"/>
      <c r="K92" s="64"/>
      <c r="L92" s="64"/>
      <c r="M92" s="64"/>
      <c r="N92" s="64"/>
      <c r="O92" s="64"/>
      <c r="P92" s="64"/>
      <c r="Q92" s="64"/>
      <c r="S92">
        <f t="shared" ref="S92" si="145">S91+$R$33</f>
        <v>6.0000000000000027</v>
      </c>
      <c r="T92">
        <f t="shared" ref="T92:T119" si="146">T91</f>
        <v>1</v>
      </c>
      <c r="Y92">
        <f t="shared" ref="Y92:Y98" si="147">Y91+$X$85</f>
        <v>0.44400000000000001</v>
      </c>
      <c r="Z92">
        <f t="shared" ref="Z92:Z98" si="148">Z91</f>
        <v>0</v>
      </c>
      <c r="AF92" s="30" t="s">
        <v>470</v>
      </c>
      <c r="AG92" s="30">
        <v>20</v>
      </c>
      <c r="AN92" s="30" t="s">
        <v>470</v>
      </c>
      <c r="AO92" s="30">
        <v>20</v>
      </c>
    </row>
    <row r="93" spans="1:56">
      <c r="A93" s="4">
        <v>43741.791666666664</v>
      </c>
      <c r="B93" s="3">
        <v>1.2</v>
      </c>
      <c r="C93" s="3">
        <v>1.55139</v>
      </c>
      <c r="D93" s="12">
        <f t="shared" si="78"/>
        <v>1.6333333333333331</v>
      </c>
      <c r="E93">
        <v>74</v>
      </c>
      <c r="F93">
        <v>11</v>
      </c>
      <c r="G93">
        <v>68</v>
      </c>
      <c r="H93" s="1"/>
      <c r="J93" s="64"/>
      <c r="K93" s="64"/>
      <c r="L93" s="64"/>
      <c r="M93" s="64"/>
      <c r="N93" s="64"/>
      <c r="O93" s="64"/>
      <c r="P93" s="64"/>
      <c r="Q93" s="64"/>
      <c r="S93">
        <f t="shared" ref="S93:S119" si="149">S92</f>
        <v>6.0000000000000027</v>
      </c>
      <c r="T93">
        <f t="shared" ref="T93" si="150">COUNTIFS($B$2:$B$1561,"&gt;="&amp;S93,$B$2:$B$1561,"&lt;"&amp;S94)</f>
        <v>2</v>
      </c>
      <c r="Y93">
        <f t="shared" ref="Y93:Y98" si="151">Y92</f>
        <v>0.44400000000000001</v>
      </c>
      <c r="Z93">
        <f t="shared" ref="Z93" si="152">COUNTIFS($D$2:$D$1561,"&gt;="&amp;Y93,$D$2:$D$1561,"&lt;"&amp;Y94)</f>
        <v>0</v>
      </c>
      <c r="AF93" s="30" t="s">
        <v>471</v>
      </c>
      <c r="AG93" s="30">
        <v>56.9</v>
      </c>
      <c r="AN93" s="30" t="s">
        <v>471</v>
      </c>
      <c r="AO93" s="30">
        <v>56.9</v>
      </c>
    </row>
    <row r="94" spans="1:56">
      <c r="A94" s="4">
        <v>43741.833333333336</v>
      </c>
      <c r="B94" s="3">
        <v>1.2999999999999998</v>
      </c>
      <c r="C94" s="3">
        <v>1.55139</v>
      </c>
      <c r="D94" s="12">
        <f t="shared" si="78"/>
        <v>1.6374999999999995</v>
      </c>
      <c r="E94">
        <v>74</v>
      </c>
      <c r="F94">
        <v>11</v>
      </c>
      <c r="G94">
        <v>68</v>
      </c>
      <c r="H94" s="1"/>
      <c r="J94" s="64"/>
      <c r="K94" s="64"/>
      <c r="L94" s="64"/>
      <c r="M94" s="64"/>
      <c r="N94" s="64"/>
      <c r="O94" s="64"/>
      <c r="P94" s="64"/>
      <c r="Q94" s="64"/>
      <c r="S94">
        <f t="shared" ref="S94" si="153">S93+$R$33</f>
        <v>6.2000000000000028</v>
      </c>
      <c r="T94">
        <f t="shared" ref="T94:T119" si="154">T93</f>
        <v>2</v>
      </c>
      <c r="Y94">
        <f t="shared" ref="Y94:Y98" si="155">Y93+$X$85</f>
        <v>0.55500000000000005</v>
      </c>
      <c r="Z94">
        <f t="shared" ref="Z94:Z98" si="156">Z93</f>
        <v>0</v>
      </c>
      <c r="AF94" s="30" t="s">
        <v>472</v>
      </c>
      <c r="AG94" s="30">
        <v>1785.7</v>
      </c>
      <c r="AN94" s="30" t="s">
        <v>472</v>
      </c>
      <c r="AO94" s="30">
        <v>1785.7</v>
      </c>
    </row>
    <row r="95" spans="1:56">
      <c r="A95" s="4">
        <v>43741.875</v>
      </c>
      <c r="B95" s="3">
        <v>1</v>
      </c>
      <c r="C95" s="3">
        <v>1.55139</v>
      </c>
      <c r="D95" s="12">
        <f t="shared" si="78"/>
        <v>1.6375</v>
      </c>
      <c r="E95">
        <v>73</v>
      </c>
      <c r="F95">
        <v>11</v>
      </c>
      <c r="G95">
        <v>68</v>
      </c>
      <c r="H95" s="1"/>
      <c r="J95" s="64"/>
      <c r="K95" s="64"/>
      <c r="L95" s="64"/>
      <c r="M95" s="64"/>
      <c r="N95" s="64"/>
      <c r="O95" s="64"/>
      <c r="P95" s="64"/>
      <c r="Q95" s="64"/>
      <c r="S95">
        <f t="shared" ref="S95:S119" si="157">S94</f>
        <v>6.2000000000000028</v>
      </c>
      <c r="T95">
        <f t="shared" ref="T95" si="158">COUNTIFS($B$2:$B$1561,"&gt;="&amp;S95,$B$2:$B$1561,"&lt;"&amp;S96)</f>
        <v>1</v>
      </c>
      <c r="Y95">
        <f t="shared" ref="Y95:Y98" si="159">Y94</f>
        <v>0.55500000000000005</v>
      </c>
      <c r="Z95">
        <f t="shared" ref="Z95" si="160">COUNTIFS($D$2:$D$1561,"&gt;="&amp;Y95,$D$2:$D$1561,"&lt;"&amp;Y96)</f>
        <v>0</v>
      </c>
      <c r="AF95" s="30" t="s">
        <v>473</v>
      </c>
      <c r="AG95" s="30">
        <v>52</v>
      </c>
      <c r="AN95" s="30" t="s">
        <v>473</v>
      </c>
      <c r="AO95" s="30">
        <v>52</v>
      </c>
    </row>
    <row r="96" spans="1:56" ht="15.75" thickBot="1">
      <c r="A96" s="4">
        <v>43741.916666666664</v>
      </c>
      <c r="B96" s="3">
        <v>2</v>
      </c>
      <c r="C96" s="3">
        <v>1.55139</v>
      </c>
      <c r="D96" s="12">
        <f t="shared" si="78"/>
        <v>1.6958333333333331</v>
      </c>
      <c r="E96">
        <v>75</v>
      </c>
      <c r="F96">
        <v>11</v>
      </c>
      <c r="G96">
        <v>68</v>
      </c>
      <c r="H96" s="1"/>
      <c r="J96" s="64"/>
      <c r="K96" s="64"/>
      <c r="L96" s="64"/>
      <c r="M96" s="64"/>
      <c r="N96" s="64"/>
      <c r="O96" s="64"/>
      <c r="P96" s="64"/>
      <c r="Q96" s="64"/>
      <c r="S96">
        <f t="shared" ref="S96" si="161">S95+$R$33</f>
        <v>6.400000000000003</v>
      </c>
      <c r="T96">
        <f t="shared" ref="T96:T119" si="162">T95</f>
        <v>1</v>
      </c>
      <c r="Y96">
        <f t="shared" ref="Y96:Y98" si="163">Y95+$X$85</f>
        <v>0.66600000000000004</v>
      </c>
      <c r="Z96">
        <f t="shared" ref="Z96:Z98" si="164">Z95</f>
        <v>0</v>
      </c>
      <c r="AF96" s="31" t="s">
        <v>477</v>
      </c>
      <c r="AG96" s="31">
        <v>2.7594826924284601</v>
      </c>
      <c r="AN96" s="45" t="s">
        <v>477</v>
      </c>
      <c r="AO96" s="45">
        <v>2.7594826924284601</v>
      </c>
    </row>
    <row r="97" spans="1:41">
      <c r="A97" s="4">
        <v>43741.958333333336</v>
      </c>
      <c r="B97" s="3">
        <v>2.6</v>
      </c>
      <c r="C97" s="3">
        <v>1.55139</v>
      </c>
      <c r="D97" s="12">
        <f t="shared" si="78"/>
        <v>1.7166666666666666</v>
      </c>
      <c r="E97">
        <v>75</v>
      </c>
      <c r="F97">
        <v>11</v>
      </c>
      <c r="G97">
        <v>68</v>
      </c>
      <c r="H97" s="1"/>
      <c r="J97" s="64"/>
      <c r="K97" s="64"/>
      <c r="L97" s="64"/>
      <c r="M97" s="64"/>
      <c r="N97" s="64"/>
      <c r="O97" s="64"/>
      <c r="P97" s="64"/>
      <c r="Q97" s="64"/>
      <c r="S97">
        <f t="shared" ref="S97:S119" si="165">S96</f>
        <v>6.400000000000003</v>
      </c>
      <c r="T97">
        <f t="shared" ref="T97" si="166">COUNTIFS($B$2:$B$1561,"&gt;="&amp;S97,$B$2:$B$1561,"&lt;"&amp;S98)</f>
        <v>0</v>
      </c>
      <c r="Y97">
        <f t="shared" ref="Y97:Y98" si="167">Y96</f>
        <v>0.66600000000000004</v>
      </c>
      <c r="Z97">
        <f t="shared" ref="Z97" si="168">COUNTIFS($D$2:$D$1561,"&gt;="&amp;Y97,$D$2:$D$1561,"&lt;"&amp;Y98)</f>
        <v>5</v>
      </c>
    </row>
    <row r="98" spans="1:41">
      <c r="A98" s="4">
        <v>43742</v>
      </c>
      <c r="B98" s="3">
        <v>1.2999999999999998</v>
      </c>
      <c r="C98" s="3">
        <v>1.55139</v>
      </c>
      <c r="D98" s="12">
        <f t="shared" si="78"/>
        <v>1.6333333333333335</v>
      </c>
      <c r="E98">
        <v>75</v>
      </c>
      <c r="F98">
        <v>11</v>
      </c>
      <c r="G98">
        <v>68</v>
      </c>
      <c r="H98" s="1"/>
      <c r="J98" s="64"/>
      <c r="K98" s="64"/>
      <c r="L98" s="64"/>
      <c r="M98" s="64"/>
      <c r="N98" s="64"/>
      <c r="O98" s="64"/>
      <c r="P98" s="64"/>
      <c r="Q98" s="64"/>
      <c r="S98">
        <f t="shared" ref="S98" si="169">S97+$R$33</f>
        <v>6.6000000000000032</v>
      </c>
      <c r="T98">
        <f t="shared" ref="T98:T119" si="170">T97</f>
        <v>0</v>
      </c>
      <c r="Y98">
        <f t="shared" ref="Y98" si="171">Y97+$X$85</f>
        <v>0.77700000000000002</v>
      </c>
      <c r="Z98">
        <f t="shared" ref="Z98" si="172">Z97</f>
        <v>5</v>
      </c>
      <c r="AH98" t="s">
        <v>522</v>
      </c>
    </row>
    <row r="99" spans="1:41">
      <c r="A99" s="4">
        <v>43742.041666666664</v>
      </c>
      <c r="B99" s="3">
        <v>1.2</v>
      </c>
      <c r="C99" s="3">
        <v>1.55139</v>
      </c>
      <c r="D99" s="12">
        <f t="shared" si="78"/>
        <v>1.6000000000000003</v>
      </c>
      <c r="E99">
        <v>75</v>
      </c>
      <c r="F99">
        <v>11</v>
      </c>
      <c r="G99">
        <v>68</v>
      </c>
      <c r="H99" s="1"/>
      <c r="J99" s="64"/>
      <c r="K99" s="64"/>
      <c r="L99" s="64"/>
      <c r="M99" s="64"/>
      <c r="N99" s="64"/>
      <c r="O99" s="64"/>
      <c r="P99" s="64"/>
      <c r="Q99" s="64"/>
      <c r="S99">
        <f t="shared" ref="S99:S119" si="173">S98</f>
        <v>6.6000000000000032</v>
      </c>
      <c r="T99">
        <f t="shared" ref="T99" si="174">COUNTIFS($B$2:$B$1561,"&gt;="&amp;S99,$B$2:$B$1561,"&lt;"&amp;S100)</f>
        <v>1</v>
      </c>
      <c r="Y99">
        <f t="shared" ref="Y99:Y118" si="175">Y98</f>
        <v>0.77700000000000002</v>
      </c>
      <c r="Z99">
        <f t="shared" ref="Z99" si="176">COUNTIFS($D$2:$D$1561,"&gt;="&amp;Y99,$D$2:$D$1561,"&lt;"&amp;Y100)</f>
        <v>45</v>
      </c>
    </row>
    <row r="100" spans="1:41">
      <c r="A100" s="4">
        <v>43742.083333333336</v>
      </c>
      <c r="B100" s="3">
        <v>1.2</v>
      </c>
      <c r="C100" s="3">
        <v>1.55139</v>
      </c>
      <c r="D100" s="12">
        <f t="shared" si="78"/>
        <v>1.5666666666666671</v>
      </c>
      <c r="E100">
        <v>75</v>
      </c>
      <c r="F100">
        <v>11</v>
      </c>
      <c r="G100">
        <v>68</v>
      </c>
      <c r="H100" s="1"/>
      <c r="J100" s="64"/>
      <c r="K100" s="64"/>
      <c r="L100" s="64"/>
      <c r="M100" s="64"/>
      <c r="N100" s="64"/>
      <c r="O100" s="64"/>
      <c r="P100" s="64"/>
      <c r="Q100" s="64"/>
      <c r="S100">
        <f t="shared" ref="S100" si="177">S99+$R$33</f>
        <v>6.8000000000000034</v>
      </c>
      <c r="T100">
        <f t="shared" ref="T100:T119" si="178">T99</f>
        <v>1</v>
      </c>
      <c r="Y100">
        <f t="shared" ref="Y100:Y118" si="179">Y99+$X$85</f>
        <v>0.88800000000000001</v>
      </c>
      <c r="Z100">
        <f t="shared" ref="Z100:Z118" si="180">Z99</f>
        <v>45</v>
      </c>
    </row>
    <row r="101" spans="1:41" ht="15.75" thickBot="1">
      <c r="A101" s="4">
        <v>43742.125</v>
      </c>
      <c r="B101" s="3">
        <v>1</v>
      </c>
      <c r="C101" s="3">
        <v>1.55139</v>
      </c>
      <c r="D101" s="12">
        <f t="shared" si="78"/>
        <v>1.5333333333333334</v>
      </c>
      <c r="E101">
        <v>75</v>
      </c>
      <c r="F101">
        <v>11</v>
      </c>
      <c r="G101">
        <v>68</v>
      </c>
      <c r="H101" s="1"/>
      <c r="J101" s="64"/>
      <c r="K101" s="64"/>
      <c r="L101" s="64"/>
      <c r="M101" s="64"/>
      <c r="N101" s="64"/>
      <c r="O101" s="64"/>
      <c r="P101" s="64"/>
      <c r="Q101" s="64"/>
      <c r="S101">
        <f t="shared" ref="S101:S119" si="181">S100</f>
        <v>6.8000000000000034</v>
      </c>
      <c r="T101">
        <f t="shared" ref="T101" si="182">COUNTIFS($B$2:$B$1561,"&gt;="&amp;S101,$B$2:$B$1561,"&lt;"&amp;S102)</f>
        <v>0</v>
      </c>
      <c r="Y101">
        <f t="shared" ref="Y101:Y118" si="183">Y100</f>
        <v>0.88800000000000001</v>
      </c>
      <c r="Z101">
        <f t="shared" ref="Z101:Z115" si="184">COUNTIFS($D$2:$D$1561,"&gt;="&amp;Y101,$D$2:$D$1561,"&lt;"&amp;Y102)</f>
        <v>131</v>
      </c>
      <c r="AF101" t="s">
        <v>520</v>
      </c>
      <c r="AN101" s="81" t="s">
        <v>520</v>
      </c>
      <c r="AO101" s="81"/>
    </row>
    <row r="102" spans="1:41">
      <c r="A102" s="4">
        <v>43742.166666666664</v>
      </c>
      <c r="B102" s="3">
        <v>1.1000000000000001</v>
      </c>
      <c r="C102" s="3">
        <v>1.55139</v>
      </c>
      <c r="D102" s="12">
        <f t="shared" si="78"/>
        <v>1.5666666666666667</v>
      </c>
      <c r="E102">
        <v>73</v>
      </c>
      <c r="F102">
        <v>17</v>
      </c>
      <c r="G102">
        <v>68</v>
      </c>
      <c r="H102" s="1"/>
      <c r="J102" s="64"/>
      <c r="K102" s="64"/>
      <c r="L102" s="64"/>
      <c r="M102" s="64"/>
      <c r="N102" s="64"/>
      <c r="O102" s="64"/>
      <c r="P102" s="64"/>
      <c r="Q102" s="64"/>
      <c r="S102">
        <f t="shared" ref="S102" si="185">S101+$R$33</f>
        <v>7.0000000000000036</v>
      </c>
      <c r="T102">
        <f t="shared" ref="T102:T119" si="186">T101</f>
        <v>0</v>
      </c>
      <c r="Y102">
        <f t="shared" ref="Y102:Y118" si="187">Y101+$X$85</f>
        <v>0.999</v>
      </c>
      <c r="Z102">
        <f t="shared" ref="Z102:Z118" si="188">Z101</f>
        <v>131</v>
      </c>
      <c r="AF102" s="33" t="s">
        <v>515</v>
      </c>
      <c r="AG102" s="33"/>
      <c r="AN102" s="83" t="s">
        <v>527</v>
      </c>
      <c r="AO102" s="82"/>
    </row>
    <row r="103" spans="1:41">
      <c r="A103" s="4">
        <v>43742.208333333336</v>
      </c>
      <c r="B103" s="3">
        <v>0.9</v>
      </c>
      <c r="C103" s="3">
        <v>1.55139</v>
      </c>
      <c r="D103" s="12">
        <f t="shared" si="78"/>
        <v>1.5374999999999999</v>
      </c>
      <c r="E103">
        <v>71</v>
      </c>
      <c r="F103">
        <v>21</v>
      </c>
      <c r="G103">
        <v>68</v>
      </c>
      <c r="H103" s="1"/>
      <c r="J103" s="64"/>
      <c r="K103" s="64"/>
      <c r="L103" s="64"/>
      <c r="M103" s="64"/>
      <c r="N103" s="64"/>
      <c r="O103" s="64"/>
      <c r="P103" s="64"/>
      <c r="Q103" s="64"/>
      <c r="S103">
        <f t="shared" ref="S103:S119" si="189">S102</f>
        <v>7.0000000000000036</v>
      </c>
      <c r="T103">
        <f t="shared" ref="T103" si="190">COUNTIFS($B$2:$B$1561,"&gt;="&amp;S103,$B$2:$B$1561,"&lt;"&amp;S104)</f>
        <v>0</v>
      </c>
      <c r="Y103">
        <f t="shared" ref="Y103:Y118" si="191">Y102</f>
        <v>0.999</v>
      </c>
      <c r="Z103">
        <f t="shared" ref="Z103:Z117" si="192">COUNTIFS($D$2:$D$1561,"&gt;="&amp;Y103,$D$2:$D$1561,"&lt;"&amp;Y104)</f>
        <v>129</v>
      </c>
      <c r="AF103" s="30" t="s">
        <v>462</v>
      </c>
      <c r="AG103" s="30">
        <v>41.400000000000006</v>
      </c>
      <c r="AJ103">
        <f>34.34+2.76</f>
        <v>37.1</v>
      </c>
      <c r="AN103" s="85" t="s">
        <v>462</v>
      </c>
      <c r="AO103" s="85">
        <v>41.400000000000006</v>
      </c>
    </row>
    <row r="104" spans="1:41">
      <c r="A104" s="4">
        <v>43742.25</v>
      </c>
      <c r="B104" s="3">
        <v>1.2000000000000002</v>
      </c>
      <c r="C104" s="3">
        <v>1.55139</v>
      </c>
      <c r="D104" s="12">
        <f t="shared" si="78"/>
        <v>1.5166666666666664</v>
      </c>
      <c r="E104">
        <v>71</v>
      </c>
      <c r="F104">
        <v>21</v>
      </c>
      <c r="G104">
        <v>68</v>
      </c>
      <c r="H104" s="1"/>
      <c r="J104" s="64"/>
      <c r="K104" s="64"/>
      <c r="L104" s="64"/>
      <c r="M104" s="64"/>
      <c r="N104" s="64"/>
      <c r="O104" s="64"/>
      <c r="P104" s="64"/>
      <c r="Q104" s="64"/>
      <c r="S104">
        <f t="shared" ref="S104" si="193">S103+$R$33</f>
        <v>7.2000000000000037</v>
      </c>
      <c r="T104">
        <f t="shared" ref="T104:T119" si="194">T103</f>
        <v>0</v>
      </c>
      <c r="Y104">
        <f t="shared" ref="Y104:Y118" si="195">Y103+$X$85</f>
        <v>1.1100000000000001</v>
      </c>
      <c r="Z104">
        <f t="shared" ref="Z104:Z118" si="196">Z103</f>
        <v>129</v>
      </c>
      <c r="AF104" s="30" t="s">
        <v>432</v>
      </c>
      <c r="AG104" s="30">
        <v>1.3641941361205216</v>
      </c>
      <c r="AJ104">
        <f>41.4-2.97</f>
        <v>38.43</v>
      </c>
      <c r="AN104" s="30" t="s">
        <v>432</v>
      </c>
      <c r="AO104" s="30">
        <v>1.3641941361205216</v>
      </c>
    </row>
    <row r="105" spans="1:41">
      <c r="A105" s="4">
        <v>43742.291666666664</v>
      </c>
      <c r="B105" s="3">
        <v>4.4000000000000004</v>
      </c>
      <c r="C105" s="3">
        <v>1.55139</v>
      </c>
      <c r="D105" s="12">
        <f t="shared" si="78"/>
        <v>1.4833333333333332</v>
      </c>
      <c r="E105">
        <v>72</v>
      </c>
      <c r="F105">
        <v>21</v>
      </c>
      <c r="G105">
        <v>68</v>
      </c>
      <c r="H105" s="1"/>
      <c r="J105" s="64"/>
      <c r="K105" s="64"/>
      <c r="L105" s="64"/>
      <c r="M105" s="64"/>
      <c r="N105" s="64"/>
      <c r="O105" s="64"/>
      <c r="P105" s="64"/>
      <c r="Q105" s="64"/>
      <c r="S105">
        <f t="shared" ref="S105:S119" si="197">S104</f>
        <v>7.2000000000000037</v>
      </c>
      <c r="T105">
        <f t="shared" ref="T105" si="198">COUNTIFS($B$2:$B$1561,"&gt;="&amp;S105,$B$2:$B$1561,"&lt;"&amp;S106)</f>
        <v>0</v>
      </c>
      <c r="Y105">
        <f t="shared" ref="Y105:Y118" si="199">Y104</f>
        <v>1.1100000000000001</v>
      </c>
      <c r="Z105">
        <f t="shared" ref="Z105" si="200">COUNTIFS($D$2:$D$1561,"&gt;="&amp;Y105,$D$2:$D$1561,"&lt;"&amp;Y106)</f>
        <v>175</v>
      </c>
      <c r="AF105" s="30" t="s">
        <v>463</v>
      </c>
      <c r="AG105" s="30">
        <v>41.1</v>
      </c>
      <c r="AN105" s="30" t="s">
        <v>463</v>
      </c>
      <c r="AO105" s="30">
        <v>41.1</v>
      </c>
    </row>
    <row r="106" spans="1:41">
      <c r="A106" s="4">
        <v>43742.333333333336</v>
      </c>
      <c r="B106" s="3">
        <v>4.5999999999999996</v>
      </c>
      <c r="C106" s="3">
        <v>1.55139</v>
      </c>
      <c r="D106" s="12">
        <f t="shared" si="78"/>
        <v>1.3166666666666667</v>
      </c>
      <c r="E106">
        <v>74</v>
      </c>
      <c r="F106">
        <v>21</v>
      </c>
      <c r="G106">
        <v>60</v>
      </c>
      <c r="H106" s="1"/>
      <c r="J106" s="64"/>
      <c r="K106" s="64"/>
      <c r="L106" s="64"/>
      <c r="M106" s="64"/>
      <c r="N106" s="64"/>
      <c r="O106" s="64"/>
      <c r="P106" s="64"/>
      <c r="Q106" s="64"/>
      <c r="S106">
        <f t="shared" ref="S106" si="201">S105+$R$33</f>
        <v>7.4000000000000039</v>
      </c>
      <c r="T106">
        <f t="shared" ref="T106:T119" si="202">T105</f>
        <v>0</v>
      </c>
      <c r="Y106">
        <f t="shared" ref="Y106:Y118" si="203">Y105+$X$85</f>
        <v>1.2210000000000001</v>
      </c>
      <c r="Z106">
        <f t="shared" ref="Z106:Z118" si="204">Z105</f>
        <v>175</v>
      </c>
      <c r="AF106" s="30" t="s">
        <v>464</v>
      </c>
      <c r="AG106" s="30" t="e">
        <v>#N/A</v>
      </c>
      <c r="AN106" s="30" t="s">
        <v>464</v>
      </c>
      <c r="AO106" s="30" t="e">
        <v>#N/A</v>
      </c>
    </row>
    <row r="107" spans="1:41">
      <c r="A107" s="4">
        <v>43742.375</v>
      </c>
      <c r="B107" s="3">
        <v>2.1</v>
      </c>
      <c r="C107" s="3">
        <v>1.55139</v>
      </c>
      <c r="D107" s="12">
        <f t="shared" si="78"/>
        <v>1.145833333333333</v>
      </c>
      <c r="E107">
        <v>76</v>
      </c>
      <c r="F107">
        <v>17</v>
      </c>
      <c r="G107">
        <v>60</v>
      </c>
      <c r="H107" s="1"/>
      <c r="J107" s="64"/>
      <c r="K107" s="64"/>
      <c r="L107" s="64"/>
      <c r="M107" s="64"/>
      <c r="N107" s="64"/>
      <c r="O107" s="64"/>
      <c r="P107" s="64"/>
      <c r="Q107" s="64"/>
      <c r="S107">
        <f t="shared" ref="S107:S119" si="205">S106</f>
        <v>7.4000000000000039</v>
      </c>
      <c r="T107">
        <f t="shared" ref="T107" si="206">COUNTIFS($B$2:$B$1561,"&gt;="&amp;S107,$B$2:$B$1561,"&lt;"&amp;S108)</f>
        <v>0</v>
      </c>
      <c r="Y107">
        <f t="shared" ref="Y107:Y118" si="207">Y106</f>
        <v>1.2210000000000001</v>
      </c>
      <c r="Z107">
        <f t="shared" ref="Z107" si="208">COUNTIFS($D$2:$D$1561,"&gt;="&amp;Y107,$D$2:$D$1561,"&lt;"&amp;Y108)</f>
        <v>118</v>
      </c>
      <c r="AF107" s="30" t="s">
        <v>465</v>
      </c>
      <c r="AG107" s="30">
        <v>4.9186719074698413</v>
      </c>
      <c r="AN107" s="30" t="s">
        <v>465</v>
      </c>
      <c r="AO107" s="30">
        <v>4.9186719074698413</v>
      </c>
    </row>
    <row r="108" spans="1:41">
      <c r="A108" s="4">
        <v>43742.416666666664</v>
      </c>
      <c r="B108" s="3">
        <v>1</v>
      </c>
      <c r="C108" s="3">
        <v>1.55139</v>
      </c>
      <c r="D108" s="12">
        <f t="shared" si="78"/>
        <v>1.1083333333333329</v>
      </c>
      <c r="E108">
        <v>77</v>
      </c>
      <c r="F108">
        <v>17</v>
      </c>
      <c r="G108">
        <v>60</v>
      </c>
      <c r="H108" s="1"/>
      <c r="J108" s="64"/>
      <c r="K108" s="64"/>
      <c r="L108" s="64"/>
      <c r="M108" s="64"/>
      <c r="N108" s="64"/>
      <c r="O108" s="64"/>
      <c r="P108" s="64"/>
      <c r="Q108" s="64"/>
      <c r="S108">
        <f t="shared" ref="S108" si="209">S107+$R$33</f>
        <v>7.6000000000000041</v>
      </c>
      <c r="T108">
        <f t="shared" ref="T108:T119" si="210">T107</f>
        <v>0</v>
      </c>
      <c r="Y108">
        <f t="shared" ref="Y108:Y118" si="211">Y107+$X$85</f>
        <v>1.3320000000000001</v>
      </c>
      <c r="Z108">
        <f t="shared" ref="Z108:Z118" si="212">Z107</f>
        <v>118</v>
      </c>
      <c r="AF108" s="30" t="s">
        <v>466</v>
      </c>
      <c r="AG108" s="30">
        <v>24.193333333333005</v>
      </c>
      <c r="AN108" s="30" t="s">
        <v>466</v>
      </c>
      <c r="AO108" s="30">
        <v>24.193333333333005</v>
      </c>
    </row>
    <row r="109" spans="1:41">
      <c r="A109" s="4">
        <v>43742.458333333336</v>
      </c>
      <c r="B109" s="3">
        <v>1.2999999999999998</v>
      </c>
      <c r="C109" s="3">
        <v>1.55139</v>
      </c>
      <c r="D109" s="12">
        <f t="shared" si="78"/>
        <v>1.2249999999999996</v>
      </c>
      <c r="E109">
        <v>78</v>
      </c>
      <c r="F109">
        <v>17</v>
      </c>
      <c r="G109">
        <v>60</v>
      </c>
      <c r="H109" s="1"/>
      <c r="J109" s="64"/>
      <c r="K109" s="64"/>
      <c r="L109" s="64"/>
      <c r="M109" s="64"/>
      <c r="N109" s="64"/>
      <c r="O109" s="64"/>
      <c r="P109" s="64"/>
      <c r="Q109" s="64"/>
      <c r="S109">
        <f t="shared" ref="S109:S119" si="213">S108</f>
        <v>7.6000000000000041</v>
      </c>
      <c r="T109">
        <f t="shared" ref="T109" si="214">COUNTIFS($B$2:$B$1561,"&gt;="&amp;S109,$B$2:$B$1561,"&lt;"&amp;S110)</f>
        <v>1</v>
      </c>
      <c r="Y109">
        <f t="shared" ref="Y109:Y118" si="215">Y108</f>
        <v>1.3320000000000001</v>
      </c>
      <c r="Z109">
        <f t="shared" ref="Z109" si="216">COUNTIFS($D$2:$D$1561,"&gt;="&amp;Y109,$D$2:$D$1561,"&lt;"&amp;Y110)</f>
        <v>148</v>
      </c>
      <c r="AF109" s="30" t="s">
        <v>467</v>
      </c>
      <c r="AG109" s="30">
        <v>0.1614460191918865</v>
      </c>
      <c r="AN109" s="30" t="s">
        <v>467</v>
      </c>
      <c r="AO109" s="30">
        <v>0.1614460191918865</v>
      </c>
    </row>
    <row r="110" spans="1:41">
      <c r="A110" s="4">
        <v>43742.5</v>
      </c>
      <c r="B110" s="3">
        <v>1</v>
      </c>
      <c r="C110" s="3">
        <v>1.55139</v>
      </c>
      <c r="D110" s="12">
        <f t="shared" si="78"/>
        <v>1.2916666666666665</v>
      </c>
      <c r="E110">
        <v>79</v>
      </c>
      <c r="F110">
        <v>17</v>
      </c>
      <c r="G110">
        <v>60</v>
      </c>
      <c r="H110" s="1"/>
      <c r="J110" s="64"/>
      <c r="K110" s="64"/>
      <c r="L110" s="64"/>
      <c r="M110" s="64"/>
      <c r="N110" s="64"/>
      <c r="O110" s="64"/>
      <c r="P110" s="64"/>
      <c r="Q110" s="64"/>
      <c r="S110">
        <f t="shared" ref="S110" si="217">S109+$R$33</f>
        <v>7.8000000000000043</v>
      </c>
      <c r="T110">
        <f t="shared" ref="T110:T119" si="218">T109</f>
        <v>1</v>
      </c>
      <c r="Y110">
        <f t="shared" ref="Y110:Y118" si="219">Y109+$X$85</f>
        <v>1.4430000000000001</v>
      </c>
      <c r="Z110">
        <f t="shared" ref="Z110:Z118" si="220">Z109</f>
        <v>148</v>
      </c>
      <c r="AF110" s="30" t="s">
        <v>468</v>
      </c>
      <c r="AG110" s="30">
        <v>0.74535075096740888</v>
      </c>
      <c r="AN110" s="30" t="s">
        <v>468</v>
      </c>
      <c r="AO110" s="30">
        <v>0.74535075096740888</v>
      </c>
    </row>
    <row r="111" spans="1:41">
      <c r="A111" s="4">
        <v>43742.541666666664</v>
      </c>
      <c r="B111" s="3">
        <v>1.2999999999999998</v>
      </c>
      <c r="C111" s="3">
        <v>1.55139</v>
      </c>
      <c r="D111" s="12">
        <f t="shared" si="78"/>
        <v>1.4375</v>
      </c>
      <c r="E111">
        <v>77</v>
      </c>
      <c r="F111">
        <v>17</v>
      </c>
      <c r="G111">
        <v>60</v>
      </c>
      <c r="H111" s="1"/>
      <c r="J111" s="64"/>
      <c r="K111" s="64"/>
      <c r="L111" s="64"/>
      <c r="M111" s="64"/>
      <c r="N111" s="64"/>
      <c r="O111" s="64"/>
      <c r="P111" s="64"/>
      <c r="Q111" s="64"/>
      <c r="S111">
        <f t="shared" ref="S111:S119" si="221">S110</f>
        <v>7.8000000000000043</v>
      </c>
      <c r="T111">
        <f t="shared" ref="T111" si="222">COUNTIFS($B$2:$B$1561,"&gt;="&amp;S111,$B$2:$B$1561,"&lt;"&amp;S112)</f>
        <v>0</v>
      </c>
      <c r="Y111">
        <f t="shared" ref="Y111:Y118" si="223">Y110</f>
        <v>1.4430000000000001</v>
      </c>
      <c r="Z111">
        <f t="shared" ref="Z111" si="224">COUNTIFS($D$2:$D$1561,"&gt;="&amp;Y111,$D$2:$D$1561,"&lt;"&amp;Y112)</f>
        <v>179</v>
      </c>
      <c r="AF111" s="30" t="s">
        <v>469</v>
      </c>
      <c r="AG111" s="30">
        <v>16.599999999999987</v>
      </c>
      <c r="AN111" s="30" t="s">
        <v>469</v>
      </c>
      <c r="AO111" s="30">
        <v>16.599999999999987</v>
      </c>
    </row>
    <row r="112" spans="1:41">
      <c r="A112" s="4">
        <v>43742.583333333336</v>
      </c>
      <c r="B112" s="3">
        <v>2.2999999999999998</v>
      </c>
      <c r="C112" s="3">
        <v>1.55139</v>
      </c>
      <c r="D112" s="12">
        <f t="shared" si="78"/>
        <v>1.5291666666666661</v>
      </c>
      <c r="E112">
        <v>79</v>
      </c>
      <c r="F112">
        <v>17</v>
      </c>
      <c r="G112">
        <v>60</v>
      </c>
      <c r="H112" s="1"/>
      <c r="J112" s="64"/>
      <c r="K112" s="64"/>
      <c r="L112" s="64"/>
      <c r="M112" s="64"/>
      <c r="N112" s="64"/>
      <c r="O112" s="64"/>
      <c r="P112" s="64"/>
      <c r="Q112" s="64"/>
      <c r="S112">
        <f t="shared" ref="S112" si="225">S111+$R$33</f>
        <v>8.0000000000000036</v>
      </c>
      <c r="T112">
        <f t="shared" ref="T112:T119" si="226">T111</f>
        <v>0</v>
      </c>
      <c r="Y112">
        <f t="shared" ref="Y112:Y118" si="227">Y111+$X$85</f>
        <v>1.554</v>
      </c>
      <c r="Z112">
        <f t="shared" ref="Z112:Z118" si="228">Z111</f>
        <v>179</v>
      </c>
      <c r="AF112" s="30" t="s">
        <v>470</v>
      </c>
      <c r="AG112" s="30">
        <v>35.400000000000006</v>
      </c>
      <c r="AN112" s="30" t="s">
        <v>470</v>
      </c>
      <c r="AO112" s="30">
        <v>35.400000000000006</v>
      </c>
    </row>
    <row r="113" spans="1:41">
      <c r="A113" s="4">
        <v>43742.625</v>
      </c>
      <c r="B113" s="3">
        <v>1.2999999999999998</v>
      </c>
      <c r="C113" s="3">
        <v>1.55139</v>
      </c>
      <c r="D113" s="12">
        <f t="shared" si="78"/>
        <v>1.4749999999999996</v>
      </c>
      <c r="E113">
        <v>78</v>
      </c>
      <c r="F113">
        <v>21</v>
      </c>
      <c r="G113">
        <v>60</v>
      </c>
      <c r="H113" s="1"/>
      <c r="J113" s="64"/>
      <c r="K113" s="64"/>
      <c r="L113" s="64"/>
      <c r="M113" s="64"/>
      <c r="N113" s="64"/>
      <c r="O113" s="64"/>
      <c r="P113" s="64"/>
      <c r="Q113" s="64"/>
      <c r="S113">
        <f t="shared" ref="S113:S119" si="229">S112</f>
        <v>8.0000000000000036</v>
      </c>
      <c r="T113">
        <f t="shared" ref="T113" si="230">COUNTIFS($B$2:$B$1561,"&gt;="&amp;S113,$B$2:$B$1561,"&lt;"&amp;S114)</f>
        <v>0</v>
      </c>
      <c r="Y113">
        <f t="shared" ref="Y113:Y118" si="231">Y112</f>
        <v>1.554</v>
      </c>
      <c r="Z113">
        <f t="shared" ref="Z113" si="232">COUNTIFS($D$2:$D$1561,"&gt;="&amp;Y113,$D$2:$D$1561,"&lt;"&amp;Y114)</f>
        <v>130</v>
      </c>
      <c r="AF113" s="30" t="s">
        <v>471</v>
      </c>
      <c r="AG113" s="30">
        <v>51.999999999999993</v>
      </c>
      <c r="AN113" s="30" t="s">
        <v>471</v>
      </c>
      <c r="AO113" s="30">
        <v>51.999999999999993</v>
      </c>
    </row>
    <row r="114" spans="1:41">
      <c r="A114" s="4">
        <v>43742.666666666664</v>
      </c>
      <c r="B114" s="3">
        <v>1.1000000000000001</v>
      </c>
      <c r="C114" s="3">
        <v>1.55139</v>
      </c>
      <c r="D114" s="12">
        <f t="shared" si="78"/>
        <v>1.4666666666666666</v>
      </c>
      <c r="E114">
        <v>74</v>
      </c>
      <c r="F114">
        <v>21</v>
      </c>
      <c r="G114">
        <v>60</v>
      </c>
      <c r="H114" s="1"/>
      <c r="J114" s="64"/>
      <c r="K114" s="64"/>
      <c r="L114" s="64"/>
      <c r="M114" s="64"/>
      <c r="N114" s="64"/>
      <c r="O114" s="64"/>
      <c r="P114" s="64"/>
      <c r="Q114" s="64"/>
      <c r="S114">
        <f t="shared" ref="S114" si="233">S113+$R$33</f>
        <v>8.2000000000000028</v>
      </c>
      <c r="T114">
        <f t="shared" ref="T114:T119" si="234">T113</f>
        <v>0</v>
      </c>
      <c r="Y114">
        <f t="shared" ref="Y114:Y118" si="235">Y113+$X$85</f>
        <v>1.665</v>
      </c>
      <c r="Z114">
        <f t="shared" ref="Z114:Z118" si="236">Z113</f>
        <v>130</v>
      </c>
      <c r="AF114" s="30" t="s">
        <v>472</v>
      </c>
      <c r="AG114" s="30">
        <v>538.20000000000005</v>
      </c>
      <c r="AN114" s="30" t="s">
        <v>472</v>
      </c>
      <c r="AO114" s="30">
        <v>538.20000000000005</v>
      </c>
    </row>
    <row r="115" spans="1:41">
      <c r="A115" s="4">
        <v>43742.708333333336</v>
      </c>
      <c r="B115" s="3">
        <v>1.5</v>
      </c>
      <c r="C115" s="3">
        <v>1.55139</v>
      </c>
      <c r="D115" s="12">
        <f t="shared" si="78"/>
        <v>1.4541666666666666</v>
      </c>
      <c r="E115">
        <v>71</v>
      </c>
      <c r="F115">
        <v>21</v>
      </c>
      <c r="G115">
        <v>68</v>
      </c>
      <c r="H115" s="1"/>
      <c r="J115" s="64"/>
      <c r="K115" s="64"/>
      <c r="L115" s="64"/>
      <c r="M115" s="64"/>
      <c r="N115" s="64"/>
      <c r="O115" s="64"/>
      <c r="P115" s="64"/>
      <c r="Q115" s="64"/>
      <c r="S115">
        <f t="shared" ref="S115:S119" si="237">S114</f>
        <v>8.2000000000000028</v>
      </c>
      <c r="T115">
        <f t="shared" ref="T115" si="238">COUNTIFS($B$2:$B$1561,"&gt;="&amp;S115,$B$2:$B$1561,"&lt;"&amp;S116)</f>
        <v>0</v>
      </c>
      <c r="Y115">
        <f t="shared" ref="Y115:Y118" si="239">Y114</f>
        <v>1.665</v>
      </c>
      <c r="Z115">
        <f t="shared" si="184"/>
        <v>133</v>
      </c>
      <c r="AF115" s="30" t="s">
        <v>473</v>
      </c>
      <c r="AG115" s="30">
        <v>13</v>
      </c>
      <c r="AN115" s="30" t="s">
        <v>473</v>
      </c>
      <c r="AO115" s="30">
        <v>13</v>
      </c>
    </row>
    <row r="116" spans="1:41" ht="15.75" thickBot="1">
      <c r="A116" s="4">
        <v>43742.75</v>
      </c>
      <c r="B116" s="3">
        <v>1.2999999999999998</v>
      </c>
      <c r="C116" s="3">
        <v>1.55139</v>
      </c>
      <c r="D116" s="12">
        <f t="shared" si="78"/>
        <v>1.4333333333333333</v>
      </c>
      <c r="E116">
        <v>68</v>
      </c>
      <c r="F116">
        <v>21</v>
      </c>
      <c r="G116">
        <v>68</v>
      </c>
      <c r="H116" s="1"/>
      <c r="J116" s="64"/>
      <c r="K116" s="64"/>
      <c r="L116" s="64"/>
      <c r="M116" s="64"/>
      <c r="N116" s="64"/>
      <c r="O116" s="64"/>
      <c r="P116" s="64"/>
      <c r="Q116" s="64"/>
      <c r="S116">
        <f t="shared" ref="S116" si="240">S115+$R$33</f>
        <v>8.4000000000000021</v>
      </c>
      <c r="T116">
        <f t="shared" ref="T116:T119" si="241">T115</f>
        <v>0</v>
      </c>
      <c r="Y116">
        <f t="shared" ref="Y116:Y118" si="242">Y115+$X$85</f>
        <v>1.776</v>
      </c>
      <c r="Z116">
        <f t="shared" ref="Z116:Z118" si="243">Z115</f>
        <v>133</v>
      </c>
      <c r="AF116" s="31" t="s">
        <v>477</v>
      </c>
      <c r="AG116" s="31">
        <v>2.9723236859361934</v>
      </c>
      <c r="AN116" s="86" t="s">
        <v>477</v>
      </c>
      <c r="AO116" s="86">
        <v>2.9723236859361934</v>
      </c>
    </row>
    <row r="117" spans="1:41">
      <c r="A117" s="4">
        <v>43742.791666666664</v>
      </c>
      <c r="B117" s="3">
        <v>1.2999999999999998</v>
      </c>
      <c r="C117" s="3">
        <v>1.55139</v>
      </c>
      <c r="D117" s="12">
        <f t="shared" si="78"/>
        <v>1.4166666666666667</v>
      </c>
      <c r="E117">
        <v>63</v>
      </c>
      <c r="F117">
        <v>20</v>
      </c>
      <c r="G117">
        <v>68</v>
      </c>
      <c r="H117" s="1"/>
      <c r="J117" s="64"/>
      <c r="K117" s="64"/>
      <c r="L117" s="64"/>
      <c r="M117" s="64"/>
      <c r="N117" s="64"/>
      <c r="O117" s="64"/>
      <c r="P117" s="64"/>
      <c r="Q117" s="64"/>
      <c r="S117">
        <f t="shared" ref="S117:S119" si="244">S116</f>
        <v>8.4000000000000021</v>
      </c>
      <c r="T117">
        <f t="shared" ref="T117" si="245">COUNTIFS($B$2:$B$1561,"&gt;="&amp;S117,$B$2:$B$1561,"&lt;"&amp;S118)</f>
        <v>0</v>
      </c>
      <c r="Y117">
        <f t="shared" ref="Y117:Y118" si="246">Y116</f>
        <v>1.776</v>
      </c>
      <c r="Z117">
        <f t="shared" si="192"/>
        <v>98</v>
      </c>
    </row>
    <row r="118" spans="1:41">
      <c r="A118" s="4">
        <v>43742.833333333336</v>
      </c>
      <c r="B118" s="3">
        <v>1.3</v>
      </c>
      <c r="C118" s="3">
        <v>1.55139</v>
      </c>
      <c r="D118" s="12">
        <f t="shared" si="78"/>
        <v>1.3958333333333333</v>
      </c>
      <c r="E118">
        <v>59</v>
      </c>
      <c r="F118">
        <v>21</v>
      </c>
      <c r="G118">
        <v>68</v>
      </c>
      <c r="H118" s="1"/>
      <c r="J118" s="64"/>
      <c r="K118" s="64"/>
      <c r="L118" s="64"/>
      <c r="M118" s="64"/>
      <c r="N118" s="64"/>
      <c r="O118" s="64"/>
      <c r="P118" s="64"/>
      <c r="Q118" s="64"/>
      <c r="S118">
        <f t="shared" ref="S118" si="247">S117+$R$33</f>
        <v>8.6000000000000014</v>
      </c>
      <c r="T118">
        <f t="shared" ref="T118:T119" si="248">T117</f>
        <v>0</v>
      </c>
      <c r="Y118">
        <f t="shared" ref="Y118" si="249">Y117+$X$85</f>
        <v>1.887</v>
      </c>
      <c r="Z118">
        <f t="shared" ref="Z118" si="250">Z117</f>
        <v>98</v>
      </c>
    </row>
    <row r="119" spans="1:41">
      <c r="A119" s="4">
        <v>43742.875</v>
      </c>
      <c r="B119" s="3">
        <v>2.4</v>
      </c>
      <c r="C119" s="3">
        <v>1.55139</v>
      </c>
      <c r="D119" s="12">
        <f t="shared" si="78"/>
        <v>1.4166666666666667</v>
      </c>
      <c r="E119">
        <v>57</v>
      </c>
      <c r="F119">
        <v>21</v>
      </c>
      <c r="G119">
        <v>68</v>
      </c>
      <c r="H119" s="1"/>
      <c r="J119" s="64"/>
      <c r="K119" s="64"/>
      <c r="L119" s="64"/>
      <c r="M119" s="64"/>
      <c r="N119" s="64"/>
      <c r="O119" s="64"/>
      <c r="P119" s="64"/>
      <c r="Q119" s="64"/>
      <c r="S119">
        <f t="shared" ref="S119" si="251">S118</f>
        <v>8.6000000000000014</v>
      </c>
      <c r="T119">
        <f t="shared" ref="T119" si="252">COUNTIFS($B$2:$B$1561,"&gt;="&amp;S119,$B$2:$B$1561,"&lt;"&amp;S120)</f>
        <v>0</v>
      </c>
      <c r="Y119">
        <f>Y118</f>
        <v>1.887</v>
      </c>
      <c r="Z119">
        <f>COUNTIFS($D$2:$D$1561,"&gt;="&amp;Y119,$D$2:$D$1561,"&lt;"&amp;Y120)</f>
        <v>58</v>
      </c>
      <c r="AH119" t="s">
        <v>524</v>
      </c>
    </row>
    <row r="120" spans="1:41">
      <c r="A120" s="4">
        <v>43742.916666666664</v>
      </c>
      <c r="B120" s="3">
        <v>2.5</v>
      </c>
      <c r="C120" s="3">
        <v>1.55139</v>
      </c>
      <c r="D120" s="12">
        <f t="shared" si="78"/>
        <v>1.3541666666666667</v>
      </c>
      <c r="E120">
        <v>56</v>
      </c>
      <c r="F120">
        <v>17</v>
      </c>
      <c r="G120">
        <v>68</v>
      </c>
      <c r="H120" s="1"/>
      <c r="J120" s="64"/>
      <c r="K120" s="64"/>
      <c r="L120" s="64"/>
      <c r="M120" s="64"/>
      <c r="N120" s="64"/>
      <c r="O120" s="64"/>
      <c r="P120" s="64"/>
      <c r="Q120" s="64"/>
      <c r="Y120">
        <f>Y119+$X$85</f>
        <v>1.998</v>
      </c>
      <c r="Z120">
        <f>Z119</f>
        <v>58</v>
      </c>
    </row>
    <row r="121" spans="1:41">
      <c r="A121" s="4">
        <v>43742.958333333336</v>
      </c>
      <c r="B121" s="3">
        <v>0.6</v>
      </c>
      <c r="C121" s="3">
        <v>1.55139</v>
      </c>
      <c r="D121" s="12">
        <f t="shared" si="78"/>
        <v>1.2750000000000001</v>
      </c>
      <c r="E121">
        <v>54</v>
      </c>
      <c r="F121">
        <v>17</v>
      </c>
      <c r="G121">
        <v>68</v>
      </c>
      <c r="H121" s="1"/>
      <c r="J121" s="64"/>
      <c r="K121" s="64"/>
      <c r="L121" s="64"/>
      <c r="M121" s="64"/>
      <c r="N121" s="64"/>
      <c r="O121" s="64"/>
      <c r="P121" s="64"/>
      <c r="Q121" s="64"/>
      <c r="Y121">
        <f t="shared" ref="Y121:Y125" si="253">Y120</f>
        <v>1.998</v>
      </c>
      <c r="Z121">
        <f t="shared" ref="Z121" si="254">COUNTIFS($D$2:$D$1561,"&gt;="&amp;Y121,$D$2:$D$1561,"&lt;"&amp;Y122)</f>
        <v>48</v>
      </c>
    </row>
    <row r="122" spans="1:41">
      <c r="A122" s="4">
        <v>43743</v>
      </c>
      <c r="B122" s="3">
        <v>0.5</v>
      </c>
      <c r="C122" s="3">
        <v>1.55139</v>
      </c>
      <c r="D122" s="12">
        <f t="shared" si="78"/>
        <v>1.3625</v>
      </c>
      <c r="E122">
        <v>54</v>
      </c>
      <c r="F122">
        <v>21</v>
      </c>
      <c r="G122">
        <v>68</v>
      </c>
      <c r="H122" s="1"/>
      <c r="J122" s="64"/>
      <c r="K122" s="64"/>
      <c r="L122" s="64"/>
      <c r="M122" s="64"/>
      <c r="N122" s="64"/>
      <c r="O122" s="64"/>
      <c r="P122" s="64"/>
      <c r="Q122" s="64"/>
      <c r="Y122">
        <f t="shared" ref="Y122:Y125" si="255">Y121+$X$85</f>
        <v>2.109</v>
      </c>
      <c r="Z122">
        <f t="shared" ref="Z122:Z125" si="256">Z121</f>
        <v>48</v>
      </c>
      <c r="AH122" t="s">
        <v>525</v>
      </c>
      <c r="AI122">
        <f>(AO83-AO103)/SQRT( (AO87^2/AO95) + (AO107^2/AO115) )</f>
        <v>-3.6453964799991971</v>
      </c>
    </row>
    <row r="123" spans="1:41">
      <c r="A123" s="4">
        <v>43743.041666666664</v>
      </c>
      <c r="B123" s="3">
        <v>0.4</v>
      </c>
      <c r="C123" s="3">
        <v>1.55139</v>
      </c>
      <c r="D123" s="12">
        <f t="shared" si="78"/>
        <v>1.3791666666666667</v>
      </c>
      <c r="E123">
        <v>53</v>
      </c>
      <c r="F123">
        <v>13</v>
      </c>
      <c r="G123">
        <v>68</v>
      </c>
      <c r="H123" s="1"/>
      <c r="J123" s="64"/>
      <c r="K123" s="64"/>
      <c r="L123" s="64"/>
      <c r="M123" s="64"/>
      <c r="N123" s="64"/>
      <c r="O123" s="64"/>
      <c r="P123" s="64"/>
      <c r="Q123" s="64"/>
      <c r="Y123">
        <f t="shared" ref="Y123:Y125" si="257">Y122</f>
        <v>2.109</v>
      </c>
      <c r="Z123">
        <f t="shared" ref="Z123" si="258">COUNTIFS($D$2:$D$1561,"&gt;="&amp;Y123,$D$2:$D$1561,"&lt;"&amp;Y124)</f>
        <v>84</v>
      </c>
      <c r="AH123" t="s">
        <v>526</v>
      </c>
      <c r="AI123">
        <f>1-(_xlfn.NORM.S.DIST(AI122, TRUE))</f>
        <v>0.99986651006441496</v>
      </c>
    </row>
    <row r="124" spans="1:41">
      <c r="A124" s="4">
        <v>43743.083333333336</v>
      </c>
      <c r="B124" s="3">
        <v>0.4</v>
      </c>
      <c r="C124" s="3">
        <v>1.55139</v>
      </c>
      <c r="D124" s="12">
        <f t="shared" si="78"/>
        <v>1.4333333333333336</v>
      </c>
      <c r="E124">
        <v>51</v>
      </c>
      <c r="F124">
        <v>13</v>
      </c>
      <c r="G124">
        <v>68</v>
      </c>
      <c r="H124" s="1"/>
      <c r="J124" s="64"/>
      <c r="K124" s="64"/>
      <c r="L124" s="64"/>
      <c r="M124" s="64"/>
      <c r="N124" s="64"/>
      <c r="O124" s="64"/>
      <c r="P124" s="64"/>
      <c r="Q124" s="64"/>
      <c r="Y124">
        <f t="shared" ref="Y124:Y125" si="259">Y123+$X$85</f>
        <v>2.2200000000000002</v>
      </c>
      <c r="Z124">
        <f t="shared" ref="Z124:Z125" si="260">Z123</f>
        <v>84</v>
      </c>
    </row>
    <row r="125" spans="1:41">
      <c r="A125" s="4">
        <v>43743.125</v>
      </c>
      <c r="B125" s="3">
        <v>1.8</v>
      </c>
      <c r="C125" s="3">
        <v>1.55139</v>
      </c>
      <c r="D125" s="12">
        <f t="shared" si="78"/>
        <v>1.4375000000000002</v>
      </c>
      <c r="E125">
        <v>51</v>
      </c>
      <c r="F125">
        <v>13</v>
      </c>
      <c r="G125">
        <v>68</v>
      </c>
      <c r="H125" s="1"/>
      <c r="J125" s="64"/>
      <c r="K125" s="64"/>
      <c r="L125" s="64"/>
      <c r="M125" s="64"/>
      <c r="N125" s="64"/>
      <c r="O125" s="64"/>
      <c r="P125" s="64"/>
      <c r="Q125" s="64"/>
      <c r="Y125">
        <f t="shared" ref="Y125" si="261">Y124</f>
        <v>2.2200000000000002</v>
      </c>
      <c r="Z125">
        <f t="shared" ref="Z125" si="262">COUNTIFS($D$2:$D$1561,"&gt;="&amp;Y125,$D$2:$D$1561,"&lt;"&amp;Y126)</f>
        <v>0</v>
      </c>
    </row>
    <row r="126" spans="1:41">
      <c r="A126" s="4">
        <v>43743.166666666664</v>
      </c>
      <c r="B126" s="3">
        <v>0.4</v>
      </c>
      <c r="C126" s="3">
        <v>1.55139</v>
      </c>
      <c r="D126" s="12">
        <f t="shared" si="78"/>
        <v>1.3833333333333335</v>
      </c>
      <c r="E126">
        <v>50</v>
      </c>
      <c r="F126">
        <v>11</v>
      </c>
      <c r="G126">
        <v>68</v>
      </c>
      <c r="H126" s="1"/>
      <c r="J126" s="64"/>
      <c r="K126" s="64"/>
      <c r="L126" s="64"/>
      <c r="M126" s="64"/>
      <c r="N126" s="64"/>
      <c r="O126" s="64"/>
      <c r="P126" s="64"/>
      <c r="Q126" s="64"/>
      <c r="Y126">
        <f>Y125</f>
        <v>2.2200000000000002</v>
      </c>
      <c r="Z126">
        <f>COUNTIFS($D$2:$D$1561,"&gt;="&amp;Y126,$D$2:$D$1561,"&lt;"&amp;Y127)</f>
        <v>38</v>
      </c>
    </row>
    <row r="127" spans="1:41">
      <c r="A127" s="4">
        <v>43743.208333333336</v>
      </c>
      <c r="B127" s="3">
        <v>0.4</v>
      </c>
      <c r="C127" s="3">
        <v>1.55139</v>
      </c>
      <c r="D127" s="12">
        <f t="shared" si="78"/>
        <v>1.3833333333333331</v>
      </c>
      <c r="E127">
        <v>50</v>
      </c>
      <c r="F127">
        <v>13</v>
      </c>
      <c r="G127">
        <v>68</v>
      </c>
      <c r="H127" s="1"/>
      <c r="J127" s="64"/>
      <c r="K127" s="64"/>
      <c r="L127" s="64"/>
      <c r="M127" s="64"/>
      <c r="N127" s="64"/>
      <c r="O127" s="64"/>
      <c r="P127" s="64"/>
      <c r="Q127" s="64"/>
      <c r="Y127">
        <f>Y126+$X$85</f>
        <v>2.3310000000000004</v>
      </c>
      <c r="Z127">
        <f>Z126</f>
        <v>38</v>
      </c>
    </row>
    <row r="128" spans="1:41">
      <c r="A128" s="4">
        <v>43743.25</v>
      </c>
      <c r="B128" s="3">
        <v>0.4</v>
      </c>
      <c r="C128" s="3">
        <v>1.55139</v>
      </c>
      <c r="D128" s="12">
        <f t="shared" si="78"/>
        <v>1.3916666666666668</v>
      </c>
      <c r="E128">
        <v>49</v>
      </c>
      <c r="F128">
        <v>17</v>
      </c>
      <c r="G128">
        <v>68</v>
      </c>
      <c r="H128" s="1"/>
      <c r="J128" s="64"/>
      <c r="K128" s="64"/>
      <c r="L128" s="64"/>
      <c r="M128" s="64"/>
      <c r="N128" s="64"/>
      <c r="O128" s="64"/>
      <c r="P128" s="64"/>
      <c r="Q128" s="64"/>
      <c r="Y128">
        <f t="shared" ref="Y128:Y131" si="263">Y127</f>
        <v>2.3310000000000004</v>
      </c>
      <c r="Z128">
        <f t="shared" ref="Z128" si="264">COUNTIFS($D$2:$D$1561,"&gt;="&amp;Y128,$D$2:$D$1561,"&lt;"&amp;Y129)</f>
        <v>27</v>
      </c>
    </row>
    <row r="129" spans="1:26">
      <c r="A129" s="4">
        <v>43743.291666666664</v>
      </c>
      <c r="B129" s="3">
        <v>0.4</v>
      </c>
      <c r="C129" s="3">
        <v>1.55139</v>
      </c>
      <c r="D129" s="12">
        <f t="shared" si="78"/>
        <v>1.4000000000000001</v>
      </c>
      <c r="E129">
        <v>51</v>
      </c>
      <c r="F129">
        <v>13</v>
      </c>
      <c r="G129">
        <v>68</v>
      </c>
      <c r="H129" s="1"/>
      <c r="J129" s="64"/>
      <c r="K129" s="64"/>
      <c r="L129" s="64"/>
      <c r="M129" s="64"/>
      <c r="N129" s="64"/>
      <c r="O129" s="64"/>
      <c r="P129" s="64"/>
      <c r="Q129" s="64"/>
      <c r="Y129">
        <f t="shared" ref="Y129:Y131" si="265">Y128+$X$85</f>
        <v>2.4420000000000006</v>
      </c>
      <c r="Z129">
        <f t="shared" ref="Z129:Z131" si="266">Z128</f>
        <v>27</v>
      </c>
    </row>
    <row r="130" spans="1:26">
      <c r="A130" s="4">
        <v>43743.333333333336</v>
      </c>
      <c r="B130" s="3">
        <v>0.5</v>
      </c>
      <c r="C130" s="3">
        <v>1.55139</v>
      </c>
      <c r="D130" s="12">
        <f t="shared" ref="D130:D193" si="267">AVERAGE(B130:B153)</f>
        <v>1.458333333333333</v>
      </c>
      <c r="E130">
        <v>55</v>
      </c>
      <c r="F130">
        <v>17</v>
      </c>
      <c r="G130">
        <v>68</v>
      </c>
      <c r="H130" s="1"/>
      <c r="J130" s="64"/>
      <c r="K130" s="64"/>
      <c r="L130" s="64"/>
      <c r="M130" s="64"/>
      <c r="N130" s="64"/>
      <c r="O130" s="64"/>
      <c r="P130" s="64"/>
      <c r="Q130" s="64"/>
      <c r="Y130">
        <f t="shared" ref="Y130:Y131" si="268">Y129</f>
        <v>2.4420000000000006</v>
      </c>
      <c r="Z130">
        <f t="shared" ref="Z130" si="269">COUNTIFS($D$2:$D$1561,"&gt;="&amp;Y130,$D$2:$D$1561,"&lt;"&amp;Y131)</f>
        <v>4</v>
      </c>
    </row>
    <row r="131" spans="1:26">
      <c r="A131" s="4">
        <v>43743.375</v>
      </c>
      <c r="B131" s="3">
        <v>1.2</v>
      </c>
      <c r="C131" s="3">
        <v>1.55139</v>
      </c>
      <c r="D131" s="12">
        <f t="shared" si="267"/>
        <v>1.595833333333333</v>
      </c>
      <c r="E131">
        <v>59</v>
      </c>
      <c r="F131">
        <v>13</v>
      </c>
      <c r="G131">
        <v>68</v>
      </c>
      <c r="H131" s="1"/>
      <c r="J131" s="64"/>
      <c r="K131" s="64"/>
      <c r="L131" s="64"/>
      <c r="M131" s="64"/>
      <c r="N131" s="64"/>
      <c r="O131" s="64"/>
      <c r="P131" s="64"/>
      <c r="Q131" s="64"/>
      <c r="Y131">
        <f t="shared" ref="Y131" si="270">Y130+$X$85</f>
        <v>2.5530000000000008</v>
      </c>
      <c r="Z131">
        <f t="shared" ref="Z131" si="271">Z130</f>
        <v>4</v>
      </c>
    </row>
    <row r="132" spans="1:26">
      <c r="A132" s="4">
        <v>43743.416666666664</v>
      </c>
      <c r="B132" s="3">
        <v>3.8000000000000003</v>
      </c>
      <c r="C132" s="3">
        <v>1.55139</v>
      </c>
      <c r="D132" s="12">
        <f t="shared" si="267"/>
        <v>1.583333333333333</v>
      </c>
      <c r="E132">
        <v>62</v>
      </c>
      <c r="F132">
        <v>13</v>
      </c>
      <c r="G132">
        <v>68</v>
      </c>
      <c r="H132" s="1"/>
      <c r="J132" s="64"/>
      <c r="K132" s="64"/>
      <c r="L132" s="64"/>
      <c r="M132" s="64"/>
      <c r="N132" s="64"/>
      <c r="O132" s="64"/>
      <c r="P132" s="64"/>
      <c r="Q132" s="64"/>
      <c r="Y132">
        <f>Y131</f>
        <v>2.5530000000000008</v>
      </c>
      <c r="Z132">
        <f>COUNTIFS($D$2:$D$1561,"&gt;="&amp;Y132,$D$2:$D$1561,"&lt;"&amp;Y133)</f>
        <v>4</v>
      </c>
    </row>
    <row r="133" spans="1:26">
      <c r="A133" s="4">
        <v>43743.458333333336</v>
      </c>
      <c r="B133" s="3">
        <v>2.9</v>
      </c>
      <c r="C133" s="3">
        <v>1.55139</v>
      </c>
      <c r="D133" s="12">
        <f t="shared" si="267"/>
        <v>1.5583333333333333</v>
      </c>
      <c r="E133">
        <v>62</v>
      </c>
      <c r="F133">
        <v>13</v>
      </c>
      <c r="G133">
        <v>68</v>
      </c>
      <c r="H133" s="1"/>
      <c r="J133" s="64"/>
      <c r="K133" s="64"/>
      <c r="L133" s="64"/>
      <c r="M133" s="64"/>
      <c r="N133" s="64"/>
      <c r="O133" s="64"/>
      <c r="P133" s="64"/>
      <c r="Q133" s="64"/>
      <c r="Y133">
        <f>Y132+$X$85</f>
        <v>2.664000000000001</v>
      </c>
      <c r="Z133">
        <f>Z132</f>
        <v>4</v>
      </c>
    </row>
    <row r="134" spans="1:26">
      <c r="A134" s="4">
        <v>43743.5</v>
      </c>
      <c r="B134" s="3">
        <v>4.5</v>
      </c>
      <c r="C134" s="3">
        <v>1.55139</v>
      </c>
      <c r="D134" s="12">
        <f t="shared" si="267"/>
        <v>1.5041666666666667</v>
      </c>
      <c r="E134">
        <v>65</v>
      </c>
      <c r="F134">
        <v>13</v>
      </c>
      <c r="G134">
        <v>68</v>
      </c>
      <c r="H134" s="1"/>
      <c r="J134" s="64"/>
      <c r="K134" s="64"/>
      <c r="L134" s="64"/>
      <c r="M134" s="64"/>
      <c r="N134" s="64"/>
      <c r="O134" s="64"/>
      <c r="P134" s="64"/>
      <c r="Q134" s="64"/>
      <c r="Y134">
        <f t="shared" ref="Y134:Y140" si="272">Y133</f>
        <v>2.664000000000001</v>
      </c>
      <c r="Z134">
        <f t="shared" ref="Z134" si="273">COUNTIFS($D$2:$D$1561,"&gt;="&amp;Y134,$D$2:$D$1561,"&lt;"&amp;Y135)</f>
        <v>1</v>
      </c>
    </row>
    <row r="135" spans="1:26">
      <c r="A135" s="4">
        <v>43743.541666666664</v>
      </c>
      <c r="B135" s="3">
        <v>3.5</v>
      </c>
      <c r="C135" s="3">
        <v>1.55139</v>
      </c>
      <c r="D135" s="12">
        <f t="shared" si="267"/>
        <v>1.4124999999999999</v>
      </c>
      <c r="E135">
        <v>65</v>
      </c>
      <c r="F135">
        <v>13</v>
      </c>
      <c r="G135">
        <v>68</v>
      </c>
      <c r="H135" s="1"/>
      <c r="J135" s="64"/>
      <c r="K135" s="64"/>
      <c r="L135" s="64"/>
      <c r="M135" s="64"/>
      <c r="N135" s="64"/>
      <c r="O135" s="64"/>
      <c r="P135" s="64"/>
      <c r="Q135" s="64"/>
      <c r="Y135">
        <f t="shared" ref="Y135:Y140" si="274">Y134+$X$85</f>
        <v>2.7750000000000012</v>
      </c>
      <c r="Z135">
        <f t="shared" ref="Z135:Z140" si="275">Z134</f>
        <v>1</v>
      </c>
    </row>
    <row r="136" spans="1:26">
      <c r="A136" s="4">
        <v>43743.583333333336</v>
      </c>
      <c r="B136" s="3">
        <v>1</v>
      </c>
      <c r="C136" s="3">
        <v>1.55139</v>
      </c>
      <c r="D136" s="12">
        <f t="shared" si="267"/>
        <v>1.3166666666666669</v>
      </c>
      <c r="E136">
        <v>66</v>
      </c>
      <c r="F136">
        <v>13</v>
      </c>
      <c r="G136">
        <v>68</v>
      </c>
      <c r="H136" s="1"/>
      <c r="J136" s="64"/>
      <c r="K136" s="64"/>
      <c r="L136" s="64"/>
      <c r="M136" s="64"/>
      <c r="N136" s="64"/>
      <c r="O136" s="64"/>
      <c r="P136" s="64"/>
      <c r="Q136" s="64"/>
      <c r="Y136">
        <f t="shared" ref="Y136:Y140" si="276">Y135</f>
        <v>2.7750000000000012</v>
      </c>
      <c r="Z136">
        <f t="shared" ref="Z136" si="277">COUNTIFS($D$2:$D$1561,"&gt;="&amp;Y136,$D$2:$D$1561,"&lt;"&amp;Y137)</f>
        <v>3</v>
      </c>
    </row>
    <row r="137" spans="1:26">
      <c r="A137" s="4">
        <v>43743.625</v>
      </c>
      <c r="B137" s="3">
        <v>1.1000000000000001</v>
      </c>
      <c r="C137" s="3">
        <v>1.55139</v>
      </c>
      <c r="D137" s="12">
        <f t="shared" si="267"/>
        <v>1.3333333333333333</v>
      </c>
      <c r="E137">
        <v>66</v>
      </c>
      <c r="F137">
        <v>13</v>
      </c>
      <c r="G137">
        <v>68</v>
      </c>
      <c r="H137" s="1"/>
      <c r="J137" s="64"/>
      <c r="K137" s="64"/>
      <c r="L137" s="64"/>
      <c r="M137" s="64"/>
      <c r="N137" s="64"/>
      <c r="O137" s="64"/>
      <c r="P137" s="64"/>
      <c r="Q137" s="64"/>
      <c r="Y137">
        <f t="shared" ref="Y137:Y140" si="278">Y136+$X$85</f>
        <v>2.8860000000000015</v>
      </c>
      <c r="Z137">
        <f t="shared" ref="Z137:Z140" si="279">Z136</f>
        <v>3</v>
      </c>
    </row>
    <row r="138" spans="1:26">
      <c r="A138" s="4">
        <v>43743.666666666664</v>
      </c>
      <c r="B138" s="3">
        <v>0.8</v>
      </c>
      <c r="C138" s="3">
        <v>1.55139</v>
      </c>
      <c r="D138" s="12">
        <f t="shared" si="267"/>
        <v>1.4583333333333333</v>
      </c>
      <c r="E138">
        <v>65</v>
      </c>
      <c r="F138">
        <v>13</v>
      </c>
      <c r="G138">
        <v>68</v>
      </c>
      <c r="H138" s="1"/>
      <c r="J138" s="64"/>
      <c r="K138" s="64"/>
      <c r="L138" s="64"/>
      <c r="M138" s="64"/>
      <c r="N138" s="64"/>
      <c r="O138" s="64"/>
      <c r="P138" s="64"/>
      <c r="Q138" s="64"/>
      <c r="Y138">
        <f t="shared" ref="Y138:Y140" si="280">Y137</f>
        <v>2.8860000000000015</v>
      </c>
      <c r="Z138">
        <f t="shared" ref="Z138" si="281">COUNTIFS($D$2:$D$1561,"&gt;="&amp;Y138,$D$2:$D$1561,"&lt;"&amp;Y139)</f>
        <v>1</v>
      </c>
    </row>
    <row r="139" spans="1:26">
      <c r="A139" s="4">
        <v>43743.708333333336</v>
      </c>
      <c r="B139" s="3">
        <v>1</v>
      </c>
      <c r="C139" s="3">
        <v>1.55139</v>
      </c>
      <c r="D139" s="12">
        <f t="shared" si="267"/>
        <v>1.5874999999999997</v>
      </c>
      <c r="E139">
        <v>64</v>
      </c>
      <c r="F139">
        <v>13</v>
      </c>
      <c r="G139">
        <v>68</v>
      </c>
      <c r="H139" s="1"/>
      <c r="J139" s="64"/>
      <c r="K139" s="64"/>
      <c r="L139" s="64"/>
      <c r="M139" s="64"/>
      <c r="N139" s="64"/>
      <c r="O139" s="64"/>
      <c r="P139" s="64"/>
      <c r="Q139" s="64"/>
      <c r="Y139">
        <f t="shared" ref="Y139:Y140" si="282">Y138+$X$85</f>
        <v>2.9970000000000017</v>
      </c>
      <c r="Z139">
        <f t="shared" ref="Z139:Z140" si="283">Z138</f>
        <v>1</v>
      </c>
    </row>
    <row r="140" spans="1:26">
      <c r="A140" s="4">
        <v>43743.75</v>
      </c>
      <c r="B140" s="3">
        <v>0.89999999999999991</v>
      </c>
      <c r="C140" s="3">
        <v>1.55139</v>
      </c>
      <c r="D140" s="12">
        <f t="shared" si="267"/>
        <v>1.7374999999999998</v>
      </c>
      <c r="E140">
        <v>64</v>
      </c>
      <c r="F140">
        <v>11</v>
      </c>
      <c r="G140">
        <v>68</v>
      </c>
      <c r="H140" s="1"/>
      <c r="J140" s="64"/>
      <c r="K140" s="64"/>
      <c r="L140" s="64"/>
      <c r="M140" s="64"/>
      <c r="N140" s="64"/>
      <c r="O140" s="64"/>
      <c r="P140" s="64"/>
      <c r="Q140" s="64"/>
      <c r="Y140">
        <f t="shared" ref="Y140" si="284">Y139</f>
        <v>2.9970000000000017</v>
      </c>
      <c r="Z140">
        <f t="shared" ref="Z140" si="285">COUNTIFS($D$2:$D$1561,"&gt;="&amp;Y140,$D$2:$D$1561,"&lt;"&amp;Y141)</f>
        <v>0</v>
      </c>
    </row>
    <row r="141" spans="1:26">
      <c r="A141" s="4">
        <v>43743.791666666664</v>
      </c>
      <c r="B141" s="3">
        <v>0.8</v>
      </c>
      <c r="C141" s="3">
        <v>1.55139</v>
      </c>
      <c r="D141" s="12">
        <f t="shared" si="267"/>
        <v>1.8291666666666666</v>
      </c>
      <c r="E141">
        <v>63</v>
      </c>
      <c r="F141">
        <v>11</v>
      </c>
      <c r="G141">
        <v>68</v>
      </c>
      <c r="H141" s="1"/>
      <c r="J141" s="64"/>
      <c r="K141" s="64"/>
      <c r="L141" s="64"/>
      <c r="M141" s="64"/>
      <c r="N141" s="64"/>
      <c r="O141" s="64"/>
      <c r="P141" s="64"/>
      <c r="Q141" s="64"/>
    </row>
    <row r="142" spans="1:26">
      <c r="A142" s="4">
        <v>43743.833333333336</v>
      </c>
      <c r="B142" s="3">
        <v>1.8</v>
      </c>
      <c r="C142" s="3">
        <v>1.55139</v>
      </c>
      <c r="D142" s="12">
        <f t="shared" si="267"/>
        <v>1.9625000000000001</v>
      </c>
      <c r="E142">
        <v>62</v>
      </c>
      <c r="F142">
        <v>11</v>
      </c>
      <c r="G142">
        <v>68</v>
      </c>
      <c r="H142" s="1"/>
      <c r="J142" s="64"/>
      <c r="K142" s="64"/>
      <c r="L142" s="64"/>
      <c r="M142" s="64"/>
      <c r="N142" s="64"/>
      <c r="O142" s="64"/>
      <c r="P142" s="64"/>
      <c r="Q142" s="64"/>
    </row>
    <row r="143" spans="1:26">
      <c r="A143" s="4">
        <v>43743.875</v>
      </c>
      <c r="B143" s="3">
        <v>0.89999999999999991</v>
      </c>
      <c r="C143" s="3">
        <v>1.55139</v>
      </c>
      <c r="D143" s="12">
        <f t="shared" si="267"/>
        <v>2.0291666666666668</v>
      </c>
      <c r="E143">
        <v>62</v>
      </c>
      <c r="F143">
        <v>11</v>
      </c>
      <c r="G143">
        <v>68</v>
      </c>
      <c r="H143" s="1"/>
      <c r="J143" s="64"/>
      <c r="K143" s="64"/>
      <c r="L143" s="64"/>
      <c r="M143" s="64"/>
      <c r="N143" s="64"/>
      <c r="O143" s="64"/>
      <c r="P143" s="64"/>
      <c r="Q143" s="64"/>
    </row>
    <row r="144" spans="1:26">
      <c r="A144" s="4">
        <v>43743.916666666664</v>
      </c>
      <c r="B144" s="3">
        <v>0.6</v>
      </c>
      <c r="C144" s="3">
        <v>1.55139</v>
      </c>
      <c r="D144" s="12">
        <f t="shared" si="267"/>
        <v>2.1</v>
      </c>
      <c r="E144">
        <v>62</v>
      </c>
      <c r="F144">
        <v>11</v>
      </c>
      <c r="G144">
        <v>68</v>
      </c>
      <c r="H144" s="1"/>
      <c r="J144" s="64"/>
      <c r="K144" s="64"/>
      <c r="L144" s="64"/>
      <c r="M144" s="64"/>
      <c r="N144" s="64"/>
      <c r="O144" s="64"/>
      <c r="P144" s="64"/>
      <c r="Q144" s="64"/>
    </row>
    <row r="145" spans="1:17">
      <c r="A145" s="4">
        <v>43743.958333333336</v>
      </c>
      <c r="B145" s="3">
        <v>2.7</v>
      </c>
      <c r="C145" s="3">
        <v>1.55139</v>
      </c>
      <c r="D145" s="12">
        <f t="shared" si="267"/>
        <v>2.1750000000000003</v>
      </c>
      <c r="E145">
        <v>62</v>
      </c>
      <c r="F145">
        <v>11</v>
      </c>
      <c r="G145">
        <v>68</v>
      </c>
      <c r="H145" s="1"/>
      <c r="J145" s="64"/>
      <c r="K145" s="64"/>
      <c r="L145" s="64"/>
      <c r="M145" s="64"/>
      <c r="N145" s="64"/>
      <c r="O145" s="64"/>
      <c r="P145" s="64"/>
      <c r="Q145" s="64"/>
    </row>
    <row r="146" spans="1:17">
      <c r="A146" s="4">
        <v>43744</v>
      </c>
      <c r="B146" s="3">
        <v>0.9</v>
      </c>
      <c r="C146" s="3">
        <v>1.55139</v>
      </c>
      <c r="D146" s="12">
        <f t="shared" si="267"/>
        <v>2.1125000000000003</v>
      </c>
      <c r="E146">
        <v>62</v>
      </c>
      <c r="F146">
        <v>11</v>
      </c>
      <c r="G146">
        <v>68</v>
      </c>
      <c r="H146" s="1"/>
      <c r="J146" s="64"/>
      <c r="K146" s="64"/>
      <c r="L146" s="64"/>
      <c r="M146" s="64"/>
      <c r="N146" s="64"/>
      <c r="O146" s="64"/>
      <c r="P146" s="64"/>
      <c r="Q146" s="64"/>
    </row>
    <row r="147" spans="1:17">
      <c r="A147" s="4">
        <v>43744.041666666664</v>
      </c>
      <c r="B147" s="3">
        <v>1.7</v>
      </c>
      <c r="C147" s="3">
        <v>1.55139</v>
      </c>
      <c r="D147" s="12">
        <f t="shared" si="267"/>
        <v>2.1083333333333329</v>
      </c>
      <c r="E147">
        <v>62</v>
      </c>
      <c r="F147">
        <v>11</v>
      </c>
      <c r="G147">
        <v>68</v>
      </c>
      <c r="H147" s="1"/>
      <c r="J147" s="64"/>
      <c r="K147" s="64"/>
      <c r="L147" s="64"/>
      <c r="M147" s="64"/>
      <c r="N147" s="64"/>
      <c r="O147" s="64"/>
      <c r="P147" s="64"/>
      <c r="Q147" s="64"/>
    </row>
    <row r="148" spans="1:17">
      <c r="A148" s="4">
        <v>43744.083333333336</v>
      </c>
      <c r="B148" s="3">
        <v>0.5</v>
      </c>
      <c r="C148" s="3">
        <v>1.55139</v>
      </c>
      <c r="D148" s="12">
        <f t="shared" si="267"/>
        <v>2.0833333333333335</v>
      </c>
      <c r="E148">
        <v>63</v>
      </c>
      <c r="F148">
        <v>11</v>
      </c>
      <c r="G148">
        <v>68</v>
      </c>
      <c r="H148" s="1"/>
      <c r="J148" s="64"/>
      <c r="K148" s="64"/>
      <c r="L148" s="64"/>
      <c r="M148" s="64"/>
      <c r="N148" s="64"/>
      <c r="O148" s="64"/>
      <c r="P148" s="64"/>
      <c r="Q148" s="64"/>
    </row>
    <row r="149" spans="1:17">
      <c r="A149" s="4">
        <v>43744.125</v>
      </c>
      <c r="B149" s="3">
        <v>0.5</v>
      </c>
      <c r="C149" s="3">
        <v>1.55139</v>
      </c>
      <c r="D149" s="12">
        <f t="shared" si="267"/>
        <v>2.1083333333333334</v>
      </c>
      <c r="E149">
        <v>63</v>
      </c>
      <c r="F149">
        <v>11</v>
      </c>
      <c r="G149">
        <v>68</v>
      </c>
      <c r="H149" s="1"/>
      <c r="J149" s="64"/>
      <c r="K149" s="64"/>
      <c r="L149" s="64"/>
      <c r="M149" s="64"/>
      <c r="N149" s="64"/>
      <c r="O149" s="64"/>
      <c r="P149" s="64"/>
      <c r="Q149" s="64"/>
    </row>
    <row r="150" spans="1:17">
      <c r="A150" s="4">
        <v>43744.166666666664</v>
      </c>
      <c r="B150" s="3">
        <v>0.4</v>
      </c>
      <c r="C150" s="3">
        <v>1.55139</v>
      </c>
      <c r="D150" s="12">
        <f t="shared" si="267"/>
        <v>2.1291666666666669</v>
      </c>
      <c r="E150">
        <v>63</v>
      </c>
      <c r="F150">
        <v>11</v>
      </c>
      <c r="G150">
        <v>68</v>
      </c>
      <c r="H150" s="1"/>
      <c r="J150" s="64"/>
      <c r="K150" s="64"/>
      <c r="L150" s="64"/>
      <c r="M150" s="64"/>
      <c r="N150" s="64"/>
      <c r="O150" s="64"/>
      <c r="P150" s="64"/>
      <c r="Q150" s="64"/>
    </row>
    <row r="151" spans="1:17">
      <c r="A151" s="4">
        <v>43744.208333333336</v>
      </c>
      <c r="B151" s="3">
        <v>0.60000000000000009</v>
      </c>
      <c r="C151" s="3">
        <v>1.55139</v>
      </c>
      <c r="D151" s="12">
        <f t="shared" si="267"/>
        <v>2.1583333333333332</v>
      </c>
      <c r="E151">
        <v>64</v>
      </c>
      <c r="F151">
        <v>11</v>
      </c>
      <c r="G151">
        <v>68</v>
      </c>
      <c r="H151" s="1"/>
      <c r="J151" s="64"/>
      <c r="K151" s="64"/>
      <c r="L151" s="64"/>
      <c r="M151" s="64"/>
      <c r="N151" s="64"/>
      <c r="O151" s="64"/>
      <c r="P151" s="64"/>
      <c r="Q151" s="64"/>
    </row>
    <row r="152" spans="1:17">
      <c r="A152" s="4">
        <v>43744.25</v>
      </c>
      <c r="B152" s="3">
        <v>0.60000000000000009</v>
      </c>
      <c r="C152" s="3">
        <v>1.55139</v>
      </c>
      <c r="D152" s="12">
        <f t="shared" si="267"/>
        <v>2.2208333333333337</v>
      </c>
      <c r="E152">
        <v>65</v>
      </c>
      <c r="F152">
        <v>11</v>
      </c>
      <c r="G152">
        <v>68</v>
      </c>
      <c r="H152" s="1"/>
      <c r="J152" s="64"/>
      <c r="K152" s="64"/>
      <c r="L152" s="64"/>
      <c r="M152" s="64"/>
      <c r="N152" s="64"/>
      <c r="O152" s="64"/>
      <c r="P152" s="64"/>
      <c r="Q152" s="64"/>
    </row>
    <row r="153" spans="1:17">
      <c r="A153" s="4">
        <v>43744.291666666664</v>
      </c>
      <c r="B153" s="3">
        <v>1.8</v>
      </c>
      <c r="C153" s="3">
        <v>1.55139</v>
      </c>
      <c r="D153" s="12">
        <f t="shared" si="267"/>
        <v>2.2666666666666671</v>
      </c>
      <c r="E153">
        <v>65</v>
      </c>
      <c r="F153">
        <v>11</v>
      </c>
      <c r="G153">
        <v>68</v>
      </c>
      <c r="H153" s="1"/>
      <c r="J153" s="64"/>
      <c r="K153" s="64"/>
      <c r="L153" s="64"/>
      <c r="M153" s="64"/>
      <c r="N153" s="64"/>
      <c r="O153" s="64"/>
      <c r="P153" s="64"/>
      <c r="Q153" s="64"/>
    </row>
    <row r="154" spans="1:17">
      <c r="A154" s="4">
        <v>43744.333333333336</v>
      </c>
      <c r="B154" s="3">
        <v>3.8</v>
      </c>
      <c r="C154" s="3">
        <v>1.55139</v>
      </c>
      <c r="D154" s="12">
        <f t="shared" si="267"/>
        <v>2.3875000000000006</v>
      </c>
      <c r="E154">
        <v>67</v>
      </c>
      <c r="F154">
        <v>11</v>
      </c>
      <c r="G154">
        <v>68</v>
      </c>
      <c r="H154" s="1"/>
      <c r="J154" s="64"/>
      <c r="K154" s="64"/>
      <c r="L154" s="64"/>
      <c r="M154" s="64"/>
      <c r="N154" s="64"/>
      <c r="O154" s="64"/>
      <c r="P154" s="64"/>
      <c r="Q154" s="64"/>
    </row>
    <row r="155" spans="1:17">
      <c r="A155" s="4">
        <v>43744.375</v>
      </c>
      <c r="B155" s="3">
        <v>0.89999999999999991</v>
      </c>
      <c r="C155" s="3">
        <v>1.55139</v>
      </c>
      <c r="D155" s="12">
        <f t="shared" si="267"/>
        <v>2.4166666666666674</v>
      </c>
      <c r="E155">
        <v>68</v>
      </c>
      <c r="F155">
        <v>11</v>
      </c>
      <c r="G155">
        <v>68</v>
      </c>
      <c r="H155" s="1"/>
      <c r="J155" s="64"/>
      <c r="K155" s="64"/>
      <c r="L155" s="64"/>
      <c r="M155" s="64"/>
      <c r="N155" s="64"/>
      <c r="O155" s="64"/>
      <c r="P155" s="64"/>
      <c r="Q155" s="64"/>
    </row>
    <row r="156" spans="1:17">
      <c r="A156" s="4">
        <v>43744.416666666664</v>
      </c>
      <c r="B156" s="3">
        <v>3.2</v>
      </c>
      <c r="C156" s="3">
        <v>1.55139</v>
      </c>
      <c r="D156" s="12">
        <f t="shared" si="267"/>
        <v>2.4166666666666674</v>
      </c>
      <c r="E156">
        <v>70</v>
      </c>
      <c r="F156">
        <v>11</v>
      </c>
      <c r="G156">
        <v>68</v>
      </c>
      <c r="H156" s="1"/>
      <c r="J156" s="64"/>
      <c r="K156" s="64"/>
      <c r="L156" s="64"/>
      <c r="M156" s="64"/>
      <c r="N156" s="64"/>
      <c r="O156" s="64"/>
      <c r="P156" s="64"/>
      <c r="Q156" s="64"/>
    </row>
    <row r="157" spans="1:17">
      <c r="A157" s="4">
        <v>43744.458333333336</v>
      </c>
      <c r="B157" s="3">
        <v>1.6</v>
      </c>
      <c r="C157" s="3">
        <v>1.55139</v>
      </c>
      <c r="D157" s="12">
        <f t="shared" si="267"/>
        <v>2.3333333333333339</v>
      </c>
      <c r="E157">
        <v>70</v>
      </c>
      <c r="F157">
        <v>11</v>
      </c>
      <c r="G157">
        <v>68</v>
      </c>
      <c r="H157" s="1"/>
      <c r="J157" s="64"/>
      <c r="K157" s="64"/>
      <c r="L157" s="64"/>
      <c r="M157" s="64"/>
      <c r="N157" s="64"/>
      <c r="O157" s="64"/>
      <c r="P157" s="64"/>
      <c r="Q157" s="64"/>
    </row>
    <row r="158" spans="1:17">
      <c r="A158" s="4">
        <v>43744.5</v>
      </c>
      <c r="B158" s="3">
        <v>2.2999999999999998</v>
      </c>
      <c r="C158" s="3">
        <v>1.55139</v>
      </c>
      <c r="D158" s="12">
        <f t="shared" si="267"/>
        <v>2.3125000000000004</v>
      </c>
      <c r="E158">
        <v>72</v>
      </c>
      <c r="F158">
        <v>11</v>
      </c>
      <c r="G158">
        <v>68</v>
      </c>
      <c r="H158" s="1"/>
      <c r="J158" s="64"/>
      <c r="K158" s="64"/>
      <c r="L158" s="64"/>
      <c r="M158" s="64"/>
      <c r="N158" s="64"/>
      <c r="O158" s="64"/>
      <c r="P158" s="64"/>
      <c r="Q158" s="64"/>
    </row>
    <row r="159" spans="1:17">
      <c r="A159" s="4">
        <v>43744.541666666664</v>
      </c>
      <c r="B159" s="3">
        <v>1.2</v>
      </c>
      <c r="C159" s="3">
        <v>1.55139</v>
      </c>
      <c r="D159" s="12">
        <f t="shared" si="267"/>
        <v>2.2500000000000004</v>
      </c>
      <c r="E159">
        <v>72</v>
      </c>
      <c r="F159">
        <v>11</v>
      </c>
      <c r="G159">
        <v>68</v>
      </c>
      <c r="H159" s="1"/>
      <c r="J159" s="64"/>
      <c r="K159" s="64"/>
      <c r="L159" s="64"/>
      <c r="M159" s="64"/>
      <c r="N159" s="64"/>
      <c r="O159" s="64"/>
      <c r="P159" s="64"/>
      <c r="Q159" s="64"/>
    </row>
    <row r="160" spans="1:17">
      <c r="A160" s="4">
        <v>43744.583333333336</v>
      </c>
      <c r="B160" s="3">
        <v>1.4</v>
      </c>
      <c r="C160" s="3">
        <v>1.55139</v>
      </c>
      <c r="D160" s="12">
        <f t="shared" si="267"/>
        <v>2.245833333333334</v>
      </c>
      <c r="E160">
        <v>73</v>
      </c>
      <c r="F160">
        <v>11</v>
      </c>
      <c r="G160">
        <v>68</v>
      </c>
      <c r="H160" s="1"/>
      <c r="J160" s="64"/>
      <c r="K160" s="64"/>
      <c r="L160" s="64"/>
      <c r="M160" s="64"/>
      <c r="N160" s="64"/>
      <c r="O160" s="64"/>
      <c r="P160" s="64"/>
      <c r="Q160" s="64"/>
    </row>
    <row r="161" spans="1:17">
      <c r="A161" s="4">
        <v>43744.625</v>
      </c>
      <c r="B161" s="3">
        <v>4.0999999999999996</v>
      </c>
      <c r="C161" s="3">
        <v>1.55139</v>
      </c>
      <c r="D161" s="12">
        <f t="shared" si="267"/>
        <v>2.2708333333333335</v>
      </c>
      <c r="E161">
        <v>73</v>
      </c>
      <c r="F161">
        <v>11</v>
      </c>
      <c r="G161">
        <v>68</v>
      </c>
      <c r="H161" s="1"/>
      <c r="J161" s="64"/>
      <c r="K161" s="64"/>
      <c r="L161" s="64"/>
      <c r="M161" s="64"/>
      <c r="N161" s="64"/>
      <c r="O161" s="64"/>
      <c r="P161" s="64"/>
      <c r="Q161" s="64"/>
    </row>
    <row r="162" spans="1:17">
      <c r="A162" s="4">
        <v>43744.666666666664</v>
      </c>
      <c r="B162" s="3">
        <v>3.9000000000000004</v>
      </c>
      <c r="C162" s="3">
        <v>1.55139</v>
      </c>
      <c r="D162" s="12">
        <f t="shared" si="267"/>
        <v>2.1375000000000006</v>
      </c>
      <c r="E162">
        <v>73</v>
      </c>
      <c r="F162">
        <v>11</v>
      </c>
      <c r="G162">
        <v>68</v>
      </c>
      <c r="H162" s="1"/>
      <c r="J162" s="64"/>
      <c r="K162" s="64"/>
      <c r="L162" s="64"/>
      <c r="M162" s="64"/>
      <c r="N162" s="64"/>
      <c r="O162" s="64"/>
      <c r="P162" s="64"/>
      <c r="Q162" s="64"/>
    </row>
    <row r="163" spans="1:17">
      <c r="A163" s="4">
        <v>43744.708333333336</v>
      </c>
      <c r="B163" s="3">
        <v>4.5999999999999996</v>
      </c>
      <c r="C163" s="3">
        <v>1.55139</v>
      </c>
      <c r="D163" s="12">
        <f t="shared" si="267"/>
        <v>2.0208333333333335</v>
      </c>
      <c r="E163">
        <v>72</v>
      </c>
      <c r="F163">
        <v>11</v>
      </c>
      <c r="G163">
        <v>68</v>
      </c>
      <c r="H163" s="1"/>
      <c r="J163" s="64"/>
      <c r="K163" s="64"/>
      <c r="L163" s="64"/>
      <c r="M163" s="64"/>
      <c r="N163" s="64"/>
      <c r="O163" s="64"/>
      <c r="P163" s="64"/>
      <c r="Q163" s="64"/>
    </row>
    <row r="164" spans="1:17">
      <c r="A164" s="4">
        <v>43744.75</v>
      </c>
      <c r="B164" s="3">
        <v>3.1</v>
      </c>
      <c r="C164" s="3">
        <v>1.55139</v>
      </c>
      <c r="D164" s="12">
        <f t="shared" si="267"/>
        <v>1.8791666666666671</v>
      </c>
      <c r="E164">
        <v>72</v>
      </c>
      <c r="F164">
        <v>11</v>
      </c>
      <c r="G164">
        <v>68</v>
      </c>
      <c r="H164" s="1"/>
      <c r="J164" s="64"/>
      <c r="K164" s="64"/>
      <c r="L164" s="64"/>
      <c r="M164" s="64"/>
      <c r="N164" s="64"/>
      <c r="O164" s="64"/>
      <c r="P164" s="64"/>
      <c r="Q164" s="64"/>
    </row>
    <row r="165" spans="1:17">
      <c r="A165" s="4">
        <v>43744.791666666664</v>
      </c>
      <c r="B165" s="3">
        <v>4</v>
      </c>
      <c r="C165" s="3">
        <v>1.55139</v>
      </c>
      <c r="D165" s="12">
        <f t="shared" si="267"/>
        <v>1.7958333333333336</v>
      </c>
      <c r="E165">
        <v>72</v>
      </c>
      <c r="F165">
        <v>13</v>
      </c>
      <c r="G165">
        <v>68</v>
      </c>
      <c r="H165" s="1"/>
      <c r="J165" s="64"/>
      <c r="K165" s="64"/>
      <c r="L165" s="64"/>
      <c r="M165" s="64"/>
      <c r="N165" s="64"/>
      <c r="O165" s="64"/>
      <c r="P165" s="64"/>
      <c r="Q165" s="64"/>
    </row>
    <row r="166" spans="1:17">
      <c r="A166" s="4">
        <v>43744.833333333336</v>
      </c>
      <c r="B166" s="3">
        <v>3.4</v>
      </c>
      <c r="C166" s="3">
        <v>1.55139</v>
      </c>
      <c r="D166" s="12">
        <f t="shared" si="267"/>
        <v>1.6708333333333334</v>
      </c>
      <c r="E166">
        <v>72</v>
      </c>
      <c r="F166">
        <v>11</v>
      </c>
      <c r="G166">
        <v>68</v>
      </c>
      <c r="H166" s="1"/>
      <c r="J166" s="64"/>
      <c r="K166" s="64"/>
      <c r="L166" s="64"/>
      <c r="M166" s="64"/>
      <c r="N166" s="64"/>
      <c r="O166" s="64"/>
      <c r="P166" s="64"/>
      <c r="Q166" s="64"/>
    </row>
    <row r="167" spans="1:17">
      <c r="A167" s="4">
        <v>43744.875</v>
      </c>
      <c r="B167" s="3">
        <v>2.6</v>
      </c>
      <c r="C167" s="3">
        <v>1.55139</v>
      </c>
      <c r="D167" s="12">
        <f t="shared" si="267"/>
        <v>1.5708333333333335</v>
      </c>
      <c r="E167">
        <v>71</v>
      </c>
      <c r="F167">
        <v>11</v>
      </c>
      <c r="G167">
        <v>68</v>
      </c>
      <c r="H167" s="1"/>
      <c r="J167" s="64"/>
      <c r="K167" s="64"/>
      <c r="L167" s="64"/>
      <c r="M167" s="64"/>
      <c r="N167" s="64"/>
      <c r="O167" s="64"/>
      <c r="P167" s="64"/>
      <c r="Q167" s="64"/>
    </row>
    <row r="168" spans="1:17">
      <c r="A168" s="4">
        <v>43744.916666666664</v>
      </c>
      <c r="B168" s="3">
        <v>2.4</v>
      </c>
      <c r="C168" s="3">
        <v>1.55139</v>
      </c>
      <c r="D168" s="12">
        <f t="shared" si="267"/>
        <v>1.5</v>
      </c>
      <c r="E168">
        <v>71</v>
      </c>
      <c r="F168">
        <v>11</v>
      </c>
      <c r="G168">
        <v>68</v>
      </c>
      <c r="H168" s="1"/>
      <c r="J168" s="64"/>
      <c r="K168" s="64"/>
      <c r="L168" s="64"/>
      <c r="M168" s="64"/>
      <c r="N168" s="64"/>
      <c r="O168" s="64"/>
      <c r="P168" s="64"/>
      <c r="Q168" s="64"/>
    </row>
    <row r="169" spans="1:17">
      <c r="A169" s="4">
        <v>43744.958333333336</v>
      </c>
      <c r="B169" s="3">
        <v>1.2</v>
      </c>
      <c r="C169" s="3">
        <v>1.55139</v>
      </c>
      <c r="D169" s="12">
        <f t="shared" si="267"/>
        <v>1.4916666666666669</v>
      </c>
      <c r="E169">
        <v>70</v>
      </c>
      <c r="F169">
        <v>11</v>
      </c>
      <c r="G169">
        <v>68</v>
      </c>
      <c r="H169" s="1"/>
      <c r="J169" s="64"/>
      <c r="K169" s="64"/>
      <c r="L169" s="64"/>
      <c r="M169" s="64"/>
      <c r="N169" s="64"/>
      <c r="O169" s="64"/>
      <c r="P169" s="64"/>
      <c r="Q169" s="64"/>
    </row>
    <row r="170" spans="1:17">
      <c r="A170" s="4">
        <v>43745</v>
      </c>
      <c r="B170" s="3">
        <v>0.8</v>
      </c>
      <c r="C170" s="3">
        <v>1.55139</v>
      </c>
      <c r="D170" s="12">
        <f t="shared" si="267"/>
        <v>1.4791666666666667</v>
      </c>
      <c r="E170">
        <v>72</v>
      </c>
      <c r="F170">
        <v>11</v>
      </c>
      <c r="G170">
        <v>68</v>
      </c>
      <c r="H170" s="1"/>
      <c r="J170" s="64"/>
      <c r="K170" s="64"/>
      <c r="L170" s="64"/>
      <c r="M170" s="64"/>
      <c r="N170" s="64"/>
      <c r="O170" s="64"/>
      <c r="P170" s="64"/>
      <c r="Q170" s="64"/>
    </row>
    <row r="171" spans="1:17">
      <c r="A171" s="4">
        <v>43745.041666666664</v>
      </c>
      <c r="B171" s="3">
        <v>1.1000000000000001</v>
      </c>
      <c r="C171" s="3">
        <v>1.55139</v>
      </c>
      <c r="D171" s="12">
        <f t="shared" si="267"/>
        <v>1.4791666666666667</v>
      </c>
      <c r="E171">
        <v>72</v>
      </c>
      <c r="F171">
        <v>11</v>
      </c>
      <c r="G171">
        <v>68</v>
      </c>
      <c r="H171" s="1"/>
      <c r="J171" s="64"/>
      <c r="K171" s="64"/>
      <c r="L171" s="64"/>
      <c r="M171" s="64"/>
      <c r="N171" s="64"/>
      <c r="O171" s="64"/>
      <c r="P171" s="64"/>
      <c r="Q171" s="64"/>
    </row>
    <row r="172" spans="1:17">
      <c r="A172" s="4">
        <v>43745.083333333336</v>
      </c>
      <c r="B172" s="3">
        <v>1.1000000000000001</v>
      </c>
      <c r="C172" s="3">
        <v>1.55139</v>
      </c>
      <c r="D172" s="12">
        <f t="shared" si="267"/>
        <v>1.4583333333333333</v>
      </c>
      <c r="E172">
        <v>71</v>
      </c>
      <c r="F172">
        <v>11</v>
      </c>
      <c r="G172">
        <v>68</v>
      </c>
      <c r="H172" s="1"/>
      <c r="J172" s="64"/>
      <c r="K172" s="64"/>
      <c r="L172" s="64"/>
      <c r="M172" s="64"/>
      <c r="N172" s="64"/>
      <c r="O172" s="64"/>
      <c r="P172" s="64"/>
      <c r="Q172" s="64"/>
    </row>
    <row r="173" spans="1:17">
      <c r="A173" s="4">
        <v>43745.125</v>
      </c>
      <c r="B173" s="3">
        <v>1</v>
      </c>
      <c r="C173" s="3">
        <v>1.55139</v>
      </c>
      <c r="D173" s="12">
        <f t="shared" si="267"/>
        <v>1.4375</v>
      </c>
      <c r="E173">
        <v>71</v>
      </c>
      <c r="F173">
        <v>11</v>
      </c>
      <c r="G173">
        <v>68</v>
      </c>
      <c r="H173" s="1"/>
      <c r="J173" s="64"/>
      <c r="K173" s="64"/>
      <c r="L173" s="64"/>
      <c r="M173" s="64"/>
      <c r="N173" s="64"/>
      <c r="O173" s="64"/>
      <c r="P173" s="64"/>
      <c r="Q173" s="64"/>
    </row>
    <row r="174" spans="1:17">
      <c r="A174" s="4">
        <v>43745.166666666664</v>
      </c>
      <c r="B174" s="3">
        <v>1.1000000000000001</v>
      </c>
      <c r="C174" s="3">
        <v>1.55139</v>
      </c>
      <c r="D174" s="12">
        <f t="shared" si="267"/>
        <v>1.4208333333333336</v>
      </c>
      <c r="E174">
        <v>70</v>
      </c>
      <c r="F174">
        <v>11</v>
      </c>
      <c r="G174">
        <v>68</v>
      </c>
      <c r="H174" s="1"/>
      <c r="J174" s="64"/>
      <c r="K174" s="64"/>
      <c r="L174" s="64"/>
      <c r="M174" s="64"/>
      <c r="N174" s="64"/>
      <c r="O174" s="64"/>
      <c r="P174" s="64"/>
      <c r="Q174" s="64"/>
    </row>
    <row r="175" spans="1:17">
      <c r="A175" s="4">
        <v>43745.208333333336</v>
      </c>
      <c r="B175" s="3">
        <v>2.1</v>
      </c>
      <c r="C175" s="3">
        <v>1.55139</v>
      </c>
      <c r="D175" s="12">
        <f t="shared" si="267"/>
        <v>1.4000000000000004</v>
      </c>
      <c r="E175">
        <v>70</v>
      </c>
      <c r="F175">
        <v>11</v>
      </c>
      <c r="G175">
        <v>68</v>
      </c>
      <c r="H175" s="1"/>
      <c r="J175" s="64"/>
      <c r="K175" s="64"/>
      <c r="L175" s="64"/>
      <c r="M175" s="64"/>
      <c r="N175" s="64"/>
      <c r="O175" s="64"/>
      <c r="P175" s="64"/>
      <c r="Q175" s="64"/>
    </row>
    <row r="176" spans="1:17">
      <c r="A176" s="4">
        <v>43745.25</v>
      </c>
      <c r="B176" s="3">
        <v>1.7000000000000002</v>
      </c>
      <c r="C176" s="3">
        <v>1.55139</v>
      </c>
      <c r="D176" s="12">
        <f t="shared" si="267"/>
        <v>1.4416666666666667</v>
      </c>
      <c r="E176">
        <v>69</v>
      </c>
      <c r="F176">
        <v>11</v>
      </c>
      <c r="G176">
        <v>68</v>
      </c>
      <c r="H176" s="1"/>
      <c r="J176" s="64"/>
      <c r="K176" s="64"/>
      <c r="L176" s="64"/>
      <c r="M176" s="64"/>
      <c r="N176" s="64"/>
      <c r="O176" s="64"/>
      <c r="P176" s="64"/>
      <c r="Q176" s="64"/>
    </row>
    <row r="177" spans="1:17">
      <c r="A177" s="4">
        <v>43745.291666666664</v>
      </c>
      <c r="B177" s="3">
        <v>4.7</v>
      </c>
      <c r="C177" s="3">
        <v>1.55139</v>
      </c>
      <c r="D177" s="12">
        <f t="shared" si="267"/>
        <v>1.4708333333333334</v>
      </c>
      <c r="E177">
        <v>70</v>
      </c>
      <c r="F177">
        <v>11</v>
      </c>
      <c r="G177">
        <v>68</v>
      </c>
      <c r="H177" s="1"/>
      <c r="J177" s="64"/>
      <c r="K177" s="64"/>
      <c r="L177" s="64"/>
      <c r="M177" s="64"/>
      <c r="N177" s="64"/>
      <c r="O177" s="64"/>
      <c r="P177" s="64"/>
      <c r="Q177" s="64"/>
    </row>
    <row r="178" spans="1:17">
      <c r="A178" s="4">
        <v>43745.333333333336</v>
      </c>
      <c r="B178" s="3">
        <v>4.5</v>
      </c>
      <c r="C178" s="3">
        <v>1.55139</v>
      </c>
      <c r="D178" s="12">
        <f t="shared" si="267"/>
        <v>1.4416666666666667</v>
      </c>
      <c r="E178">
        <v>73</v>
      </c>
      <c r="F178">
        <v>17</v>
      </c>
      <c r="G178">
        <v>60</v>
      </c>
      <c r="H178" s="1"/>
      <c r="J178" s="64"/>
      <c r="K178" s="64"/>
      <c r="L178" s="64"/>
      <c r="M178" s="64"/>
      <c r="N178" s="64"/>
      <c r="O178" s="64"/>
      <c r="P178" s="64"/>
      <c r="Q178" s="64"/>
    </row>
    <row r="179" spans="1:17">
      <c r="A179" s="4">
        <v>43745.375</v>
      </c>
      <c r="B179" s="3">
        <v>0.9</v>
      </c>
      <c r="C179" s="3">
        <v>1.55139</v>
      </c>
      <c r="D179" s="12">
        <f t="shared" si="267"/>
        <v>1.2875000000000003</v>
      </c>
      <c r="E179">
        <v>76</v>
      </c>
      <c r="F179">
        <v>17</v>
      </c>
      <c r="G179">
        <v>60</v>
      </c>
      <c r="H179" s="1"/>
      <c r="J179" s="64"/>
      <c r="K179" s="64"/>
      <c r="L179" s="64"/>
      <c r="M179" s="64"/>
      <c r="N179" s="64"/>
      <c r="O179" s="64"/>
      <c r="P179" s="64"/>
      <c r="Q179" s="64"/>
    </row>
    <row r="180" spans="1:17">
      <c r="A180" s="4">
        <v>43745.416666666664</v>
      </c>
      <c r="B180" s="3">
        <v>1.2000000000000002</v>
      </c>
      <c r="C180" s="3">
        <v>1.55139</v>
      </c>
      <c r="D180" s="12">
        <f t="shared" si="267"/>
        <v>1.2750000000000004</v>
      </c>
      <c r="E180">
        <v>79</v>
      </c>
      <c r="F180">
        <v>13</v>
      </c>
      <c r="G180">
        <v>60</v>
      </c>
      <c r="H180" s="1"/>
      <c r="J180" s="64"/>
      <c r="K180" s="64"/>
      <c r="L180" s="64"/>
      <c r="M180" s="64"/>
      <c r="N180" s="64"/>
      <c r="O180" s="64"/>
      <c r="P180" s="64"/>
      <c r="Q180" s="64"/>
    </row>
    <row r="181" spans="1:17">
      <c r="A181" s="4">
        <v>43745.458333333336</v>
      </c>
      <c r="B181" s="3">
        <v>1.1000000000000001</v>
      </c>
      <c r="C181" s="3">
        <v>1.55139</v>
      </c>
      <c r="D181" s="12">
        <f t="shared" si="267"/>
        <v>1.2500000000000002</v>
      </c>
      <c r="E181">
        <v>80</v>
      </c>
      <c r="F181">
        <v>13</v>
      </c>
      <c r="G181">
        <v>60</v>
      </c>
      <c r="H181" s="1"/>
      <c r="J181" s="64"/>
      <c r="K181" s="64"/>
      <c r="L181" s="64"/>
      <c r="M181" s="64"/>
      <c r="N181" s="64"/>
      <c r="O181" s="64"/>
      <c r="P181" s="64"/>
      <c r="Q181" s="64"/>
    </row>
    <row r="182" spans="1:17">
      <c r="A182" s="4">
        <v>43745.5</v>
      </c>
      <c r="B182" s="3">
        <v>0.8</v>
      </c>
      <c r="C182" s="3">
        <v>1.55139</v>
      </c>
      <c r="D182" s="12">
        <f t="shared" si="267"/>
        <v>1.2375000000000005</v>
      </c>
      <c r="E182">
        <v>84</v>
      </c>
      <c r="F182">
        <v>11</v>
      </c>
      <c r="G182">
        <v>60</v>
      </c>
      <c r="H182" s="1"/>
      <c r="J182" s="64"/>
      <c r="K182" s="64"/>
      <c r="L182" s="64"/>
      <c r="M182" s="64"/>
      <c r="N182" s="64"/>
      <c r="O182" s="64"/>
      <c r="P182" s="64"/>
      <c r="Q182" s="64"/>
    </row>
    <row r="183" spans="1:17">
      <c r="A183" s="4">
        <v>43745.541666666664</v>
      </c>
      <c r="B183" s="3">
        <v>1.1000000000000001</v>
      </c>
      <c r="C183" s="3">
        <v>1.55139</v>
      </c>
      <c r="D183" s="12">
        <f t="shared" si="267"/>
        <v>1.229166666666667</v>
      </c>
      <c r="E183">
        <v>80</v>
      </c>
      <c r="F183">
        <v>13</v>
      </c>
      <c r="G183">
        <v>60</v>
      </c>
      <c r="H183" s="1"/>
      <c r="J183" s="64"/>
      <c r="K183" s="64"/>
      <c r="L183" s="64"/>
      <c r="M183" s="64"/>
      <c r="N183" s="64"/>
      <c r="O183" s="64"/>
      <c r="P183" s="64"/>
      <c r="Q183" s="64"/>
    </row>
    <row r="184" spans="1:17">
      <c r="A184" s="4">
        <v>43745.583333333336</v>
      </c>
      <c r="B184" s="3">
        <v>2</v>
      </c>
      <c r="C184" s="3">
        <v>1.55139</v>
      </c>
      <c r="D184" s="12">
        <f t="shared" si="267"/>
        <v>1.2500000000000002</v>
      </c>
      <c r="E184">
        <v>82</v>
      </c>
      <c r="F184">
        <v>13</v>
      </c>
      <c r="G184">
        <v>60</v>
      </c>
      <c r="H184" s="1"/>
      <c r="J184" s="64"/>
      <c r="K184" s="64"/>
      <c r="L184" s="64"/>
      <c r="M184" s="64"/>
      <c r="N184" s="64"/>
      <c r="O184" s="64"/>
      <c r="P184" s="64"/>
      <c r="Q184" s="64"/>
    </row>
    <row r="185" spans="1:17">
      <c r="A185" s="4">
        <v>43745.625</v>
      </c>
      <c r="B185" s="3">
        <v>0.9</v>
      </c>
      <c r="C185" s="3">
        <v>1.55139</v>
      </c>
      <c r="D185" s="12">
        <f t="shared" si="267"/>
        <v>1.2000000000000004</v>
      </c>
      <c r="E185">
        <v>81</v>
      </c>
      <c r="F185">
        <v>13</v>
      </c>
      <c r="G185">
        <v>60</v>
      </c>
      <c r="H185" s="1"/>
      <c r="J185" s="64"/>
      <c r="K185" s="64"/>
      <c r="L185" s="64"/>
      <c r="M185" s="64"/>
      <c r="N185" s="64"/>
      <c r="O185" s="64"/>
      <c r="P185" s="64"/>
      <c r="Q185" s="64"/>
    </row>
    <row r="186" spans="1:17">
      <c r="A186" s="4">
        <v>43745.666666666664</v>
      </c>
      <c r="B186" s="3">
        <v>1.1000000000000001</v>
      </c>
      <c r="C186" s="3">
        <v>1.55139</v>
      </c>
      <c r="D186" s="12">
        <f t="shared" si="267"/>
        <v>1.1875000000000002</v>
      </c>
      <c r="E186">
        <v>79</v>
      </c>
      <c r="F186">
        <v>13</v>
      </c>
      <c r="G186">
        <v>60</v>
      </c>
      <c r="H186" s="1"/>
      <c r="J186" s="64"/>
      <c r="K186" s="64"/>
      <c r="L186" s="64"/>
      <c r="M186" s="64"/>
      <c r="N186" s="64"/>
      <c r="O186" s="64"/>
      <c r="P186" s="64"/>
      <c r="Q186" s="64"/>
    </row>
    <row r="187" spans="1:17">
      <c r="A187" s="4">
        <v>43745.708333333336</v>
      </c>
      <c r="B187" s="3">
        <v>1.2</v>
      </c>
      <c r="C187" s="3">
        <v>1.55139</v>
      </c>
      <c r="D187" s="12">
        <f t="shared" si="267"/>
        <v>1.1666666666666672</v>
      </c>
      <c r="E187">
        <v>79</v>
      </c>
      <c r="F187">
        <v>13</v>
      </c>
      <c r="G187">
        <v>68</v>
      </c>
      <c r="H187" s="1"/>
      <c r="J187" s="64"/>
      <c r="K187" s="64"/>
      <c r="L187" s="64"/>
      <c r="M187" s="64"/>
      <c r="N187" s="64"/>
      <c r="O187" s="64"/>
      <c r="P187" s="64"/>
      <c r="Q187" s="64"/>
    </row>
    <row r="188" spans="1:17">
      <c r="A188" s="4">
        <v>43745.75</v>
      </c>
      <c r="B188" s="3">
        <v>1.1000000000000001</v>
      </c>
      <c r="C188" s="3">
        <v>1.55139</v>
      </c>
      <c r="D188" s="12">
        <f t="shared" si="267"/>
        <v>1.1458333333333337</v>
      </c>
      <c r="E188">
        <v>79</v>
      </c>
      <c r="F188">
        <v>11</v>
      </c>
      <c r="G188">
        <v>68</v>
      </c>
      <c r="H188" s="1"/>
      <c r="J188" s="64"/>
      <c r="K188" s="64"/>
      <c r="L188" s="64"/>
      <c r="M188" s="64"/>
      <c r="N188" s="64"/>
      <c r="O188" s="64"/>
      <c r="P188" s="64"/>
      <c r="Q188" s="64"/>
    </row>
    <row r="189" spans="1:17">
      <c r="A189" s="4">
        <v>43745.791666666664</v>
      </c>
      <c r="B189" s="3">
        <v>1</v>
      </c>
      <c r="C189" s="3">
        <v>1.55139</v>
      </c>
      <c r="D189" s="12">
        <f t="shared" si="267"/>
        <v>1.1375000000000004</v>
      </c>
      <c r="E189">
        <v>70</v>
      </c>
      <c r="F189">
        <v>11</v>
      </c>
      <c r="G189">
        <v>68</v>
      </c>
      <c r="H189" s="1"/>
      <c r="J189" s="64"/>
      <c r="K189" s="64"/>
      <c r="L189" s="64"/>
      <c r="M189" s="64"/>
      <c r="N189" s="64"/>
      <c r="O189" s="64"/>
      <c r="P189" s="64"/>
      <c r="Q189" s="64"/>
    </row>
    <row r="190" spans="1:17">
      <c r="A190" s="4">
        <v>43745.833333333336</v>
      </c>
      <c r="B190" s="3">
        <v>1</v>
      </c>
      <c r="C190" s="3">
        <v>1.55139</v>
      </c>
      <c r="D190" s="12">
        <f t="shared" si="267"/>
        <v>1.2083333333333337</v>
      </c>
      <c r="E190">
        <v>67</v>
      </c>
      <c r="F190">
        <v>6</v>
      </c>
      <c r="G190">
        <v>68</v>
      </c>
      <c r="H190" s="1"/>
      <c r="J190" s="64"/>
      <c r="K190" s="64"/>
      <c r="L190" s="64"/>
      <c r="M190" s="64"/>
      <c r="N190" s="64"/>
      <c r="O190" s="64"/>
      <c r="P190" s="64"/>
      <c r="Q190" s="64"/>
    </row>
    <row r="191" spans="1:17">
      <c r="A191" s="4">
        <v>43745.875</v>
      </c>
      <c r="B191" s="3">
        <v>0.9</v>
      </c>
      <c r="C191" s="3">
        <v>1.55139</v>
      </c>
      <c r="D191" s="12">
        <f t="shared" si="267"/>
        <v>1.2125000000000004</v>
      </c>
      <c r="E191">
        <v>64</v>
      </c>
      <c r="F191">
        <v>11</v>
      </c>
      <c r="G191">
        <v>68</v>
      </c>
      <c r="H191" s="1"/>
      <c r="J191" s="64"/>
      <c r="K191" s="64"/>
      <c r="L191" s="64"/>
      <c r="M191" s="64"/>
      <c r="N191" s="64"/>
      <c r="O191" s="64"/>
      <c r="P191" s="64"/>
      <c r="Q191" s="64"/>
    </row>
    <row r="192" spans="1:17">
      <c r="A192" s="4">
        <v>43745.916666666664</v>
      </c>
      <c r="B192" s="3">
        <v>2.2000000000000002</v>
      </c>
      <c r="C192" s="3">
        <v>1.55139</v>
      </c>
      <c r="D192" s="12">
        <f t="shared" si="267"/>
        <v>1.216666666666667</v>
      </c>
      <c r="E192">
        <v>64</v>
      </c>
      <c r="F192">
        <v>11</v>
      </c>
      <c r="G192">
        <v>68</v>
      </c>
      <c r="H192" s="1"/>
      <c r="J192" s="64"/>
      <c r="K192" s="64"/>
      <c r="L192" s="64"/>
      <c r="M192" s="64"/>
      <c r="N192" s="64"/>
      <c r="O192" s="64"/>
      <c r="P192" s="64"/>
      <c r="Q192" s="64"/>
    </row>
    <row r="193" spans="1:17">
      <c r="A193" s="4">
        <v>43745.958333333336</v>
      </c>
      <c r="B193" s="3">
        <v>0.9</v>
      </c>
      <c r="C193" s="3">
        <v>1.55139</v>
      </c>
      <c r="D193" s="12">
        <f t="shared" si="267"/>
        <v>1.1500000000000004</v>
      </c>
      <c r="E193">
        <v>63</v>
      </c>
      <c r="F193">
        <v>11</v>
      </c>
      <c r="G193">
        <v>68</v>
      </c>
      <c r="H193" s="1"/>
      <c r="J193" s="64"/>
      <c r="K193" s="64"/>
      <c r="L193" s="64"/>
      <c r="M193" s="64"/>
      <c r="N193" s="64"/>
      <c r="O193" s="64"/>
      <c r="P193" s="64"/>
      <c r="Q193" s="64"/>
    </row>
    <row r="194" spans="1:17">
      <c r="A194" s="4">
        <v>43746</v>
      </c>
      <c r="B194" s="3">
        <v>0.8</v>
      </c>
      <c r="C194" s="3">
        <v>1.55139</v>
      </c>
      <c r="D194" s="12">
        <f t="shared" ref="D194:D257" si="286">AVERAGE(B194:B217)</f>
        <v>1.1291666666666669</v>
      </c>
      <c r="E194">
        <v>63</v>
      </c>
      <c r="F194">
        <v>11</v>
      </c>
      <c r="G194">
        <v>68</v>
      </c>
      <c r="H194" s="1"/>
      <c r="J194" s="64"/>
      <c r="K194" s="64"/>
      <c r="L194" s="64"/>
      <c r="M194" s="64"/>
      <c r="N194" s="64"/>
      <c r="O194" s="64"/>
      <c r="P194" s="64"/>
      <c r="Q194" s="64"/>
    </row>
    <row r="195" spans="1:17">
      <c r="A195" s="4">
        <v>43746.041666666664</v>
      </c>
      <c r="B195" s="3">
        <v>0.60000000000000009</v>
      </c>
      <c r="C195" s="3">
        <v>1.55139</v>
      </c>
      <c r="D195" s="12">
        <f t="shared" si="286"/>
        <v>1.1125</v>
      </c>
      <c r="E195">
        <v>62</v>
      </c>
      <c r="F195">
        <v>11</v>
      </c>
      <c r="G195">
        <v>68</v>
      </c>
      <c r="H195" s="1"/>
      <c r="J195" s="64"/>
      <c r="K195" s="64"/>
      <c r="L195" s="64"/>
      <c r="M195" s="64"/>
      <c r="N195" s="64"/>
      <c r="O195" s="64"/>
      <c r="P195" s="64"/>
      <c r="Q195" s="64"/>
    </row>
    <row r="196" spans="1:17">
      <c r="A196" s="4">
        <v>43746.083333333336</v>
      </c>
      <c r="B196" s="3">
        <v>0.60000000000000009</v>
      </c>
      <c r="C196" s="3">
        <v>1.55139</v>
      </c>
      <c r="D196" s="12">
        <f t="shared" si="286"/>
        <v>1.1083333333333334</v>
      </c>
      <c r="E196">
        <v>62</v>
      </c>
      <c r="F196">
        <v>11</v>
      </c>
      <c r="G196">
        <v>68</v>
      </c>
      <c r="H196" s="1"/>
      <c r="J196" s="64"/>
      <c r="K196" s="64"/>
      <c r="L196" s="64"/>
      <c r="M196" s="64"/>
      <c r="N196" s="64"/>
      <c r="O196" s="64"/>
      <c r="P196" s="64"/>
      <c r="Q196" s="64"/>
    </row>
    <row r="197" spans="1:17">
      <c r="A197" s="4">
        <v>43746.125</v>
      </c>
      <c r="B197" s="3">
        <v>0.6</v>
      </c>
      <c r="C197" s="3">
        <v>1.55139</v>
      </c>
      <c r="D197" s="12">
        <f t="shared" si="286"/>
        <v>1.1666666666666667</v>
      </c>
      <c r="E197">
        <v>62</v>
      </c>
      <c r="F197">
        <v>11</v>
      </c>
      <c r="G197">
        <v>68</v>
      </c>
      <c r="H197" s="1"/>
      <c r="J197" s="64"/>
      <c r="K197" s="64"/>
      <c r="L197" s="64"/>
      <c r="M197" s="64"/>
      <c r="N197" s="64"/>
      <c r="O197" s="64"/>
      <c r="P197" s="64"/>
      <c r="Q197" s="64"/>
    </row>
    <row r="198" spans="1:17">
      <c r="A198" s="4">
        <v>43746.166666666664</v>
      </c>
      <c r="B198" s="3">
        <v>0.60000000000000009</v>
      </c>
      <c r="C198" s="3">
        <v>1.55139</v>
      </c>
      <c r="D198" s="12">
        <f t="shared" si="286"/>
        <v>1.1666666666666667</v>
      </c>
      <c r="E198">
        <v>61</v>
      </c>
      <c r="F198">
        <v>11</v>
      </c>
      <c r="G198">
        <v>68</v>
      </c>
      <c r="H198" s="1"/>
      <c r="J198" s="64"/>
      <c r="K198" s="64"/>
      <c r="L198" s="64"/>
      <c r="M198" s="64"/>
      <c r="N198" s="64"/>
      <c r="O198" s="64"/>
      <c r="P198" s="64"/>
      <c r="Q198" s="64"/>
    </row>
    <row r="199" spans="1:17">
      <c r="A199" s="4">
        <v>43746.208333333336</v>
      </c>
      <c r="B199" s="3">
        <v>3.1</v>
      </c>
      <c r="C199" s="3">
        <v>1.55139</v>
      </c>
      <c r="D199" s="12">
        <f t="shared" si="286"/>
        <v>1.1583333333333332</v>
      </c>
      <c r="E199">
        <v>62</v>
      </c>
      <c r="F199">
        <v>11</v>
      </c>
      <c r="G199">
        <v>68</v>
      </c>
      <c r="H199" s="1"/>
      <c r="J199" s="64"/>
      <c r="K199" s="64"/>
      <c r="L199" s="64"/>
      <c r="M199" s="64"/>
      <c r="N199" s="64"/>
      <c r="O199" s="64"/>
      <c r="P199" s="64"/>
      <c r="Q199" s="64"/>
    </row>
    <row r="200" spans="1:17">
      <c r="A200" s="4">
        <v>43746.25</v>
      </c>
      <c r="B200" s="3">
        <v>2.4</v>
      </c>
      <c r="C200" s="3">
        <v>1.55139</v>
      </c>
      <c r="D200" s="12">
        <f t="shared" si="286"/>
        <v>1.0458333333333332</v>
      </c>
      <c r="E200">
        <v>62</v>
      </c>
      <c r="F200">
        <v>11</v>
      </c>
      <c r="G200">
        <v>68</v>
      </c>
      <c r="H200" s="1"/>
      <c r="J200" s="64"/>
      <c r="K200" s="64"/>
      <c r="L200" s="64"/>
      <c r="M200" s="64"/>
      <c r="N200" s="64"/>
      <c r="O200" s="64"/>
      <c r="P200" s="64"/>
      <c r="Q200" s="64"/>
    </row>
    <row r="201" spans="1:17">
      <c r="A201" s="4">
        <v>43746.291666666664</v>
      </c>
      <c r="B201" s="3">
        <v>4</v>
      </c>
      <c r="C201" s="3">
        <v>1.55139</v>
      </c>
      <c r="D201" s="12">
        <f t="shared" si="286"/>
        <v>1.0291666666666666</v>
      </c>
      <c r="E201">
        <v>63</v>
      </c>
      <c r="F201">
        <v>11</v>
      </c>
      <c r="G201">
        <v>68</v>
      </c>
      <c r="H201" s="1"/>
      <c r="J201" s="64"/>
      <c r="K201" s="64"/>
      <c r="L201" s="64"/>
      <c r="M201" s="64"/>
      <c r="N201" s="64"/>
      <c r="O201" s="64"/>
      <c r="P201" s="64"/>
      <c r="Q201" s="64"/>
    </row>
    <row r="202" spans="1:17">
      <c r="A202" s="4">
        <v>43746.333333333336</v>
      </c>
      <c r="B202" s="3">
        <v>0.8</v>
      </c>
      <c r="C202" s="3">
        <v>1.55139</v>
      </c>
      <c r="D202" s="12">
        <f t="shared" si="286"/>
        <v>0.92083333333333328</v>
      </c>
      <c r="E202">
        <v>64</v>
      </c>
      <c r="F202">
        <v>10</v>
      </c>
      <c r="G202">
        <v>60</v>
      </c>
      <c r="H202" s="1"/>
      <c r="J202" s="64"/>
      <c r="K202" s="64"/>
      <c r="L202" s="64"/>
      <c r="M202" s="64"/>
      <c r="N202" s="64"/>
      <c r="O202" s="64"/>
      <c r="P202" s="64"/>
      <c r="Q202" s="64"/>
    </row>
    <row r="203" spans="1:17">
      <c r="A203" s="4">
        <v>43746.375</v>
      </c>
      <c r="B203" s="3">
        <v>0.60000000000000009</v>
      </c>
      <c r="C203" s="3">
        <v>1.55139</v>
      </c>
      <c r="D203" s="12">
        <f t="shared" si="286"/>
        <v>1.0125</v>
      </c>
      <c r="E203">
        <v>65</v>
      </c>
      <c r="F203">
        <v>11</v>
      </c>
      <c r="G203">
        <v>60</v>
      </c>
      <c r="H203" s="1"/>
      <c r="J203" s="64"/>
      <c r="K203" s="64"/>
      <c r="L203" s="64"/>
      <c r="M203" s="64"/>
      <c r="N203" s="64"/>
      <c r="O203" s="64"/>
      <c r="P203" s="64"/>
      <c r="Q203" s="64"/>
    </row>
    <row r="204" spans="1:17">
      <c r="A204" s="4">
        <v>43746.416666666664</v>
      </c>
      <c r="B204" s="3">
        <v>0.60000000000000009</v>
      </c>
      <c r="C204" s="3">
        <v>1.55139</v>
      </c>
      <c r="D204" s="12">
        <f t="shared" si="286"/>
        <v>1.0874999999999997</v>
      </c>
      <c r="E204">
        <v>65</v>
      </c>
      <c r="F204">
        <v>11</v>
      </c>
      <c r="G204">
        <v>60</v>
      </c>
      <c r="H204" s="1"/>
      <c r="J204" s="64"/>
      <c r="K204" s="64"/>
      <c r="L204" s="64"/>
      <c r="M204" s="64"/>
      <c r="N204" s="64"/>
      <c r="O204" s="64"/>
      <c r="P204" s="64"/>
      <c r="Q204" s="64"/>
    </row>
    <row r="205" spans="1:17">
      <c r="A205" s="4">
        <v>43746.458333333336</v>
      </c>
      <c r="B205" s="3">
        <v>0.8</v>
      </c>
      <c r="C205" s="3">
        <v>1.55139</v>
      </c>
      <c r="D205" s="12">
        <f t="shared" si="286"/>
        <v>1.0916666666666666</v>
      </c>
      <c r="E205">
        <v>66</v>
      </c>
      <c r="F205">
        <v>11</v>
      </c>
      <c r="G205">
        <v>60</v>
      </c>
      <c r="H205" s="1"/>
      <c r="J205" s="64"/>
      <c r="K205" s="64"/>
      <c r="L205" s="64"/>
      <c r="M205" s="64"/>
      <c r="N205" s="64"/>
      <c r="O205" s="64"/>
      <c r="P205" s="64"/>
      <c r="Q205" s="64"/>
    </row>
    <row r="206" spans="1:17">
      <c r="A206" s="4">
        <v>43746.5</v>
      </c>
      <c r="B206" s="3">
        <v>0.60000000000000009</v>
      </c>
      <c r="C206" s="3">
        <v>1.55139</v>
      </c>
      <c r="D206" s="12">
        <f t="shared" si="286"/>
        <v>1.0791666666666664</v>
      </c>
      <c r="E206">
        <v>66</v>
      </c>
      <c r="F206">
        <v>11</v>
      </c>
      <c r="G206">
        <v>60</v>
      </c>
      <c r="H206" s="1"/>
      <c r="J206" s="64"/>
      <c r="K206" s="64"/>
      <c r="L206" s="64"/>
      <c r="M206" s="64"/>
      <c r="N206" s="64"/>
      <c r="O206" s="64"/>
      <c r="P206" s="64"/>
      <c r="Q206" s="64"/>
    </row>
    <row r="207" spans="1:17">
      <c r="A207" s="4">
        <v>43746.541666666664</v>
      </c>
      <c r="B207" s="3">
        <v>1.6</v>
      </c>
      <c r="C207" s="3">
        <v>1.55139</v>
      </c>
      <c r="D207" s="12">
        <f t="shared" si="286"/>
        <v>1.075</v>
      </c>
      <c r="E207">
        <v>67</v>
      </c>
      <c r="F207">
        <v>11</v>
      </c>
      <c r="G207">
        <v>60</v>
      </c>
      <c r="H207" s="1"/>
      <c r="J207" s="64"/>
      <c r="K207" s="64"/>
      <c r="L207" s="64"/>
      <c r="M207" s="64"/>
      <c r="N207" s="64"/>
      <c r="O207" s="64"/>
      <c r="P207" s="64"/>
      <c r="Q207" s="64"/>
    </row>
    <row r="208" spans="1:17">
      <c r="A208" s="4">
        <v>43746.583333333336</v>
      </c>
      <c r="B208" s="3">
        <v>0.8</v>
      </c>
      <c r="C208" s="3">
        <v>1.55139</v>
      </c>
      <c r="D208" s="12">
        <f t="shared" si="286"/>
        <v>1.0374999999999999</v>
      </c>
      <c r="E208">
        <v>68</v>
      </c>
      <c r="F208">
        <v>13</v>
      </c>
      <c r="G208">
        <v>60</v>
      </c>
      <c r="H208" s="1"/>
      <c r="J208" s="64"/>
      <c r="K208" s="64"/>
      <c r="L208" s="64"/>
      <c r="M208" s="64"/>
      <c r="N208" s="64"/>
      <c r="O208" s="64"/>
      <c r="P208" s="64"/>
      <c r="Q208" s="64"/>
    </row>
    <row r="209" spans="1:17">
      <c r="A209" s="4">
        <v>43746.625</v>
      </c>
      <c r="B209" s="3">
        <v>0.60000000000000009</v>
      </c>
      <c r="C209" s="3">
        <v>1.55139</v>
      </c>
      <c r="D209" s="12">
        <f t="shared" si="286"/>
        <v>1.0458333333333332</v>
      </c>
      <c r="E209">
        <v>68</v>
      </c>
      <c r="F209">
        <v>13</v>
      </c>
      <c r="G209">
        <v>60</v>
      </c>
      <c r="H209" s="1"/>
      <c r="J209" s="64"/>
      <c r="K209" s="64"/>
      <c r="L209" s="64"/>
      <c r="M209" s="64"/>
      <c r="N209" s="64"/>
      <c r="O209" s="64"/>
      <c r="P209" s="64"/>
      <c r="Q209" s="64"/>
    </row>
    <row r="210" spans="1:17">
      <c r="A210" s="4">
        <v>43746.666666666664</v>
      </c>
      <c r="B210" s="3">
        <v>0.60000000000000009</v>
      </c>
      <c r="C210" s="3">
        <v>1.55139</v>
      </c>
      <c r="D210" s="12">
        <f t="shared" si="286"/>
        <v>1.0583333333333333</v>
      </c>
      <c r="E210">
        <v>68</v>
      </c>
      <c r="F210">
        <v>11</v>
      </c>
      <c r="G210">
        <v>60</v>
      </c>
      <c r="H210" s="1"/>
      <c r="J210" s="64"/>
      <c r="K210" s="64"/>
      <c r="L210" s="64"/>
      <c r="M210" s="64"/>
      <c r="N210" s="64"/>
      <c r="O210" s="64"/>
      <c r="P210" s="64"/>
      <c r="Q210" s="64"/>
    </row>
    <row r="211" spans="1:17">
      <c r="A211" s="4">
        <v>43746.708333333336</v>
      </c>
      <c r="B211" s="3">
        <v>0.7</v>
      </c>
      <c r="C211" s="3">
        <v>1.55139</v>
      </c>
      <c r="D211" s="12">
        <f t="shared" si="286"/>
        <v>1.0666666666666667</v>
      </c>
      <c r="E211">
        <v>68</v>
      </c>
      <c r="F211">
        <v>13</v>
      </c>
      <c r="G211">
        <v>68</v>
      </c>
      <c r="H211" s="1"/>
      <c r="J211" s="64"/>
      <c r="K211" s="64"/>
      <c r="L211" s="64"/>
      <c r="M211" s="64"/>
      <c r="N211" s="64"/>
      <c r="O211" s="64"/>
      <c r="P211" s="64"/>
      <c r="Q211" s="64"/>
    </row>
    <row r="212" spans="1:17">
      <c r="A212" s="4">
        <v>43746.75</v>
      </c>
      <c r="B212" s="3">
        <v>0.89999999999999991</v>
      </c>
      <c r="C212" s="3">
        <v>1.55139</v>
      </c>
      <c r="D212" s="12">
        <f t="shared" si="286"/>
        <v>1.0999999999999999</v>
      </c>
      <c r="E212">
        <v>67</v>
      </c>
      <c r="F212">
        <v>11</v>
      </c>
      <c r="G212">
        <v>68</v>
      </c>
      <c r="H212" s="1"/>
      <c r="J212" s="64"/>
      <c r="K212" s="64"/>
      <c r="L212" s="64"/>
      <c r="M212" s="64"/>
      <c r="N212" s="64"/>
      <c r="O212" s="64"/>
      <c r="P212" s="64"/>
      <c r="Q212" s="64"/>
    </row>
    <row r="213" spans="1:17">
      <c r="A213" s="4">
        <v>43746.791666666664</v>
      </c>
      <c r="B213" s="3">
        <v>2.7</v>
      </c>
      <c r="C213" s="3">
        <v>1.55139</v>
      </c>
      <c r="D213" s="12">
        <f t="shared" si="286"/>
        <v>1.0999999999999999</v>
      </c>
      <c r="E213">
        <v>65</v>
      </c>
      <c r="F213">
        <v>11</v>
      </c>
      <c r="G213">
        <v>68</v>
      </c>
      <c r="H213" s="1"/>
      <c r="J213" s="64"/>
      <c r="K213" s="64"/>
      <c r="L213" s="64"/>
      <c r="M213" s="64"/>
      <c r="N213" s="64"/>
      <c r="O213" s="64"/>
      <c r="P213" s="64"/>
      <c r="Q213" s="64"/>
    </row>
    <row r="214" spans="1:17">
      <c r="A214" s="4">
        <v>43746.833333333336</v>
      </c>
      <c r="B214" s="3">
        <v>1.1000000000000001</v>
      </c>
      <c r="C214" s="3">
        <v>1.55139</v>
      </c>
      <c r="D214" s="12">
        <f t="shared" si="286"/>
        <v>1.0166666666666664</v>
      </c>
      <c r="E214">
        <v>65</v>
      </c>
      <c r="F214">
        <v>11</v>
      </c>
      <c r="G214">
        <v>68</v>
      </c>
      <c r="H214" s="1"/>
      <c r="J214" s="64"/>
      <c r="K214" s="64"/>
      <c r="L214" s="64"/>
      <c r="M214" s="64"/>
      <c r="N214" s="64"/>
      <c r="O214" s="64"/>
      <c r="P214" s="64"/>
      <c r="Q214" s="64"/>
    </row>
    <row r="215" spans="1:17">
      <c r="A215" s="4">
        <v>43746.875</v>
      </c>
      <c r="B215" s="3">
        <v>1</v>
      </c>
      <c r="C215" s="3">
        <v>1.55139</v>
      </c>
      <c r="D215" s="12">
        <f t="shared" si="286"/>
        <v>0.99999999999999989</v>
      </c>
      <c r="E215">
        <v>65</v>
      </c>
      <c r="F215">
        <v>11</v>
      </c>
      <c r="G215">
        <v>68</v>
      </c>
      <c r="H215" s="1"/>
      <c r="J215" s="64"/>
      <c r="K215" s="64"/>
      <c r="L215" s="64"/>
      <c r="M215" s="64"/>
      <c r="N215" s="64"/>
      <c r="O215" s="64"/>
      <c r="P215" s="64"/>
      <c r="Q215" s="64"/>
    </row>
    <row r="216" spans="1:17">
      <c r="A216" s="4">
        <v>43746.916666666664</v>
      </c>
      <c r="B216" s="3">
        <v>0.60000000000000009</v>
      </c>
      <c r="C216" s="3">
        <v>1.55139</v>
      </c>
      <c r="D216" s="12">
        <f t="shared" si="286"/>
        <v>0.99166666666666659</v>
      </c>
      <c r="E216">
        <v>64</v>
      </c>
      <c r="F216">
        <v>11</v>
      </c>
      <c r="G216">
        <v>68</v>
      </c>
      <c r="H216" s="1"/>
      <c r="J216" s="64"/>
      <c r="K216" s="64"/>
      <c r="L216" s="64"/>
      <c r="M216" s="64"/>
      <c r="N216" s="64"/>
      <c r="O216" s="64"/>
      <c r="P216" s="64"/>
      <c r="Q216" s="64"/>
    </row>
    <row r="217" spans="1:17">
      <c r="A217" s="4">
        <v>43746.958333333336</v>
      </c>
      <c r="B217" s="3">
        <v>0.4</v>
      </c>
      <c r="C217" s="3">
        <v>1.55139</v>
      </c>
      <c r="D217" s="12">
        <f t="shared" si="286"/>
        <v>1.0416666666666665</v>
      </c>
      <c r="E217">
        <v>64</v>
      </c>
      <c r="F217">
        <v>11</v>
      </c>
      <c r="G217">
        <v>68</v>
      </c>
      <c r="H217" s="1"/>
      <c r="J217" s="64"/>
      <c r="K217" s="64"/>
      <c r="L217" s="64"/>
      <c r="M217" s="64"/>
      <c r="N217" s="64"/>
      <c r="O217" s="64"/>
      <c r="P217" s="64"/>
      <c r="Q217" s="64"/>
    </row>
    <row r="218" spans="1:17">
      <c r="A218" s="4">
        <v>43747</v>
      </c>
      <c r="B218" s="3">
        <v>0.4</v>
      </c>
      <c r="C218" s="3">
        <v>1.55139</v>
      </c>
      <c r="D218" s="12">
        <f t="shared" si="286"/>
        <v>1.075</v>
      </c>
      <c r="E218">
        <v>63</v>
      </c>
      <c r="F218">
        <v>11</v>
      </c>
      <c r="G218">
        <v>68</v>
      </c>
      <c r="H218" s="1"/>
      <c r="J218" s="64"/>
      <c r="K218" s="64"/>
      <c r="L218" s="64"/>
      <c r="M218" s="64"/>
      <c r="N218" s="64"/>
      <c r="O218" s="64"/>
      <c r="P218" s="64"/>
      <c r="Q218" s="64"/>
    </row>
    <row r="219" spans="1:17">
      <c r="A219" s="4">
        <v>43747.041666666664</v>
      </c>
      <c r="B219" s="3">
        <v>0.5</v>
      </c>
      <c r="C219" s="3">
        <v>1.55139</v>
      </c>
      <c r="D219" s="12">
        <f t="shared" si="286"/>
        <v>1.0916666666666666</v>
      </c>
      <c r="E219">
        <v>61</v>
      </c>
      <c r="F219">
        <v>11</v>
      </c>
      <c r="G219">
        <v>68</v>
      </c>
      <c r="H219" s="1"/>
      <c r="J219" s="64"/>
      <c r="K219" s="64"/>
      <c r="L219" s="64"/>
      <c r="M219" s="64"/>
      <c r="N219" s="64"/>
      <c r="O219" s="64"/>
      <c r="P219" s="64"/>
      <c r="Q219" s="64"/>
    </row>
    <row r="220" spans="1:17">
      <c r="A220" s="4">
        <v>43747.083333333336</v>
      </c>
      <c r="B220" s="3">
        <v>2</v>
      </c>
      <c r="C220" s="3">
        <v>1.55139</v>
      </c>
      <c r="D220" s="12">
        <f t="shared" si="286"/>
        <v>1.0999999999999999</v>
      </c>
      <c r="E220">
        <v>60</v>
      </c>
      <c r="F220">
        <v>8</v>
      </c>
      <c r="G220">
        <v>68</v>
      </c>
      <c r="H220" s="1"/>
      <c r="J220" s="64"/>
      <c r="K220" s="64"/>
      <c r="L220" s="64"/>
      <c r="M220" s="64"/>
      <c r="N220" s="64"/>
      <c r="O220" s="64"/>
      <c r="P220" s="64"/>
      <c r="Q220" s="64"/>
    </row>
    <row r="221" spans="1:17">
      <c r="A221" s="4">
        <v>43747.125</v>
      </c>
      <c r="B221" s="3">
        <v>0.60000000000000009</v>
      </c>
      <c r="C221" s="3">
        <v>1.55139</v>
      </c>
      <c r="D221" s="12">
        <f t="shared" si="286"/>
        <v>1.0416666666666665</v>
      </c>
      <c r="E221">
        <v>56</v>
      </c>
      <c r="F221">
        <v>11</v>
      </c>
      <c r="G221">
        <v>68</v>
      </c>
      <c r="H221" s="1"/>
      <c r="J221" s="64"/>
      <c r="K221" s="64"/>
      <c r="L221" s="64"/>
      <c r="M221" s="64"/>
      <c r="N221" s="64"/>
      <c r="O221" s="64"/>
      <c r="P221" s="64"/>
      <c r="Q221" s="64"/>
    </row>
    <row r="222" spans="1:17">
      <c r="A222" s="4">
        <v>43747.166666666664</v>
      </c>
      <c r="B222" s="3">
        <v>0.4</v>
      </c>
      <c r="C222" s="3">
        <v>1.55139</v>
      </c>
      <c r="D222" s="12">
        <f t="shared" si="286"/>
        <v>1.0416666666666667</v>
      </c>
      <c r="E222">
        <v>57</v>
      </c>
      <c r="F222">
        <v>13</v>
      </c>
      <c r="G222">
        <v>68</v>
      </c>
      <c r="H222" s="1"/>
      <c r="J222" s="64"/>
      <c r="K222" s="64"/>
      <c r="L222" s="64"/>
      <c r="M222" s="64"/>
      <c r="N222" s="64"/>
      <c r="O222" s="64"/>
      <c r="P222" s="64"/>
      <c r="Q222" s="64"/>
    </row>
    <row r="223" spans="1:17">
      <c r="A223" s="4">
        <v>43747.208333333336</v>
      </c>
      <c r="B223" s="3">
        <v>0.4</v>
      </c>
      <c r="C223" s="3">
        <v>1.55139</v>
      </c>
      <c r="D223" s="12">
        <f t="shared" si="286"/>
        <v>1.0458333333333334</v>
      </c>
      <c r="E223">
        <v>58</v>
      </c>
      <c r="F223">
        <v>13</v>
      </c>
      <c r="G223">
        <v>68</v>
      </c>
      <c r="H223" s="1"/>
      <c r="J223" s="64"/>
      <c r="K223" s="64"/>
      <c r="L223" s="64"/>
      <c r="M223" s="64"/>
      <c r="N223" s="64"/>
      <c r="O223" s="64"/>
      <c r="P223" s="64"/>
      <c r="Q223" s="64"/>
    </row>
    <row r="224" spans="1:17">
      <c r="A224" s="4">
        <v>43747.25</v>
      </c>
      <c r="B224" s="3">
        <v>2</v>
      </c>
      <c r="C224" s="3">
        <v>1.55139</v>
      </c>
      <c r="D224" s="12">
        <f t="shared" si="286"/>
        <v>1.0541666666666669</v>
      </c>
      <c r="E224">
        <v>58</v>
      </c>
      <c r="F224">
        <v>13</v>
      </c>
      <c r="G224">
        <v>68</v>
      </c>
      <c r="H224" s="1"/>
      <c r="J224" s="64"/>
      <c r="K224" s="64"/>
      <c r="L224" s="64"/>
      <c r="M224" s="64"/>
      <c r="N224" s="64"/>
      <c r="O224" s="64"/>
      <c r="P224" s="64"/>
      <c r="Q224" s="64"/>
    </row>
    <row r="225" spans="1:17">
      <c r="A225" s="4">
        <v>43747.291666666664</v>
      </c>
      <c r="B225" s="3">
        <v>1.4</v>
      </c>
      <c r="C225" s="3">
        <v>1.55139</v>
      </c>
      <c r="D225" s="12">
        <f t="shared" si="286"/>
        <v>0.99166666666666681</v>
      </c>
      <c r="E225">
        <v>60</v>
      </c>
      <c r="F225">
        <v>17</v>
      </c>
      <c r="G225">
        <v>68</v>
      </c>
      <c r="H225" s="1"/>
      <c r="J225" s="64"/>
      <c r="K225" s="64"/>
      <c r="L225" s="64"/>
      <c r="M225" s="64"/>
      <c r="N225" s="64"/>
      <c r="O225" s="64"/>
      <c r="P225" s="64"/>
      <c r="Q225" s="64"/>
    </row>
    <row r="226" spans="1:17">
      <c r="A226" s="4">
        <v>43747.333333333336</v>
      </c>
      <c r="B226" s="3">
        <v>3</v>
      </c>
      <c r="C226" s="3">
        <v>1.55139</v>
      </c>
      <c r="D226" s="12">
        <f t="shared" si="286"/>
        <v>1.104166666666667</v>
      </c>
      <c r="E226">
        <v>63</v>
      </c>
      <c r="F226">
        <v>13</v>
      </c>
      <c r="G226">
        <v>60</v>
      </c>
      <c r="H226" s="1"/>
      <c r="J226" s="64"/>
      <c r="K226" s="64"/>
      <c r="L226" s="64"/>
      <c r="M226" s="64"/>
      <c r="N226" s="64"/>
      <c r="O226" s="64"/>
      <c r="P226" s="64"/>
      <c r="Q226" s="64"/>
    </row>
    <row r="227" spans="1:17">
      <c r="A227" s="4">
        <v>43747.375</v>
      </c>
      <c r="B227" s="3">
        <v>2.4</v>
      </c>
      <c r="C227" s="3">
        <v>1.55139</v>
      </c>
      <c r="D227" s="12">
        <f t="shared" si="286"/>
        <v>1.0291666666666666</v>
      </c>
      <c r="E227">
        <v>65</v>
      </c>
      <c r="F227">
        <v>13</v>
      </c>
      <c r="G227">
        <v>60</v>
      </c>
      <c r="H227" s="1"/>
      <c r="J227" s="64"/>
      <c r="K227" s="64"/>
      <c r="L227" s="64"/>
      <c r="M227" s="64"/>
      <c r="N227" s="64"/>
      <c r="O227" s="64"/>
      <c r="P227" s="64"/>
      <c r="Q227" s="64"/>
    </row>
    <row r="228" spans="1:17">
      <c r="A228" s="4">
        <v>43747.416666666664</v>
      </c>
      <c r="B228" s="3">
        <v>0.7</v>
      </c>
      <c r="C228" s="3">
        <v>1.55139</v>
      </c>
      <c r="D228" s="12">
        <f t="shared" si="286"/>
        <v>1.0583333333333333</v>
      </c>
      <c r="E228">
        <v>66</v>
      </c>
      <c r="F228">
        <v>13</v>
      </c>
      <c r="G228">
        <v>60</v>
      </c>
      <c r="H228" s="1"/>
      <c r="J228" s="64"/>
      <c r="K228" s="64"/>
      <c r="L228" s="64"/>
      <c r="M228" s="64"/>
      <c r="N228" s="64"/>
      <c r="O228" s="64"/>
      <c r="P228" s="64"/>
      <c r="Q228" s="64"/>
    </row>
    <row r="229" spans="1:17">
      <c r="A229" s="4">
        <v>43747.458333333336</v>
      </c>
      <c r="B229" s="3">
        <v>0.5</v>
      </c>
      <c r="C229" s="3">
        <v>1.55139</v>
      </c>
      <c r="D229" s="12">
        <f t="shared" si="286"/>
        <v>1.0541666666666667</v>
      </c>
      <c r="E229">
        <v>69</v>
      </c>
      <c r="F229">
        <v>17</v>
      </c>
      <c r="G229">
        <v>60</v>
      </c>
      <c r="H229" s="1"/>
      <c r="J229" s="64"/>
      <c r="K229" s="64"/>
      <c r="L229" s="64"/>
      <c r="M229" s="64"/>
      <c r="N229" s="64"/>
      <c r="O229" s="64"/>
      <c r="P229" s="64"/>
      <c r="Q229" s="64"/>
    </row>
    <row r="230" spans="1:17">
      <c r="A230" s="4">
        <v>43747.5</v>
      </c>
      <c r="B230" s="3">
        <v>0.5</v>
      </c>
      <c r="C230" s="3">
        <v>1.55139</v>
      </c>
      <c r="D230" s="12">
        <f t="shared" si="286"/>
        <v>1.0625</v>
      </c>
      <c r="E230">
        <v>71</v>
      </c>
      <c r="F230">
        <v>21</v>
      </c>
      <c r="G230">
        <v>60</v>
      </c>
      <c r="H230" s="1"/>
      <c r="J230" s="64"/>
      <c r="K230" s="64"/>
      <c r="L230" s="64"/>
      <c r="M230" s="64"/>
      <c r="N230" s="64"/>
      <c r="O230" s="64"/>
      <c r="P230" s="64"/>
      <c r="Q230" s="64"/>
    </row>
    <row r="231" spans="1:17">
      <c r="A231" s="4">
        <v>43747.541666666664</v>
      </c>
      <c r="B231" s="3">
        <v>0.7</v>
      </c>
      <c r="C231" s="3">
        <v>1.55139</v>
      </c>
      <c r="D231" s="12">
        <f t="shared" si="286"/>
        <v>1.075</v>
      </c>
      <c r="E231">
        <v>73</v>
      </c>
      <c r="F231">
        <v>21</v>
      </c>
      <c r="G231">
        <v>60</v>
      </c>
      <c r="H231" s="1"/>
      <c r="J231" s="64"/>
      <c r="K231" s="64"/>
      <c r="L231" s="64"/>
      <c r="M231" s="64"/>
      <c r="N231" s="64"/>
      <c r="O231" s="64"/>
      <c r="P231" s="64"/>
      <c r="Q231" s="64"/>
    </row>
    <row r="232" spans="1:17">
      <c r="A232" s="4">
        <v>43747.583333333336</v>
      </c>
      <c r="B232" s="3">
        <v>1</v>
      </c>
      <c r="C232" s="3">
        <v>1.55139</v>
      </c>
      <c r="D232" s="12">
        <f t="shared" si="286"/>
        <v>1.0791666666666668</v>
      </c>
      <c r="E232">
        <v>72</v>
      </c>
      <c r="F232">
        <v>17</v>
      </c>
      <c r="G232">
        <v>60</v>
      </c>
      <c r="H232" s="1"/>
      <c r="J232" s="64"/>
      <c r="K232" s="64"/>
      <c r="L232" s="64"/>
      <c r="M232" s="64"/>
      <c r="N232" s="64"/>
      <c r="O232" s="64"/>
      <c r="P232" s="64"/>
      <c r="Q232" s="64"/>
    </row>
    <row r="233" spans="1:17">
      <c r="A233" s="4">
        <v>43747.625</v>
      </c>
      <c r="B233" s="3">
        <v>0.9</v>
      </c>
      <c r="C233" s="3">
        <v>1.55139</v>
      </c>
      <c r="D233" s="12">
        <f t="shared" si="286"/>
        <v>1.075</v>
      </c>
      <c r="E233">
        <v>69</v>
      </c>
      <c r="F233">
        <v>17</v>
      </c>
      <c r="G233">
        <v>60</v>
      </c>
      <c r="H233" s="1"/>
      <c r="J233" s="64"/>
      <c r="K233" s="64"/>
      <c r="L233" s="64"/>
      <c r="M233" s="64"/>
      <c r="N233" s="64"/>
      <c r="O233" s="64"/>
      <c r="P233" s="64"/>
      <c r="Q233" s="64"/>
    </row>
    <row r="234" spans="1:17">
      <c r="A234" s="4">
        <v>43747.666666666664</v>
      </c>
      <c r="B234" s="3">
        <v>0.8</v>
      </c>
      <c r="C234" s="3">
        <v>1.55139</v>
      </c>
      <c r="D234" s="12">
        <f t="shared" si="286"/>
        <v>1.1208333333333333</v>
      </c>
      <c r="E234">
        <v>66</v>
      </c>
      <c r="F234">
        <v>17</v>
      </c>
      <c r="G234">
        <v>60</v>
      </c>
      <c r="H234" s="1"/>
      <c r="J234" s="64"/>
      <c r="K234" s="64"/>
      <c r="L234" s="64"/>
      <c r="M234" s="64"/>
      <c r="N234" s="64"/>
      <c r="O234" s="64"/>
      <c r="P234" s="64"/>
      <c r="Q234" s="64"/>
    </row>
    <row r="235" spans="1:17">
      <c r="A235" s="4">
        <v>43747.708333333336</v>
      </c>
      <c r="B235" s="3">
        <v>1.5</v>
      </c>
      <c r="C235" s="3">
        <v>1.55139</v>
      </c>
      <c r="D235" s="12">
        <f t="shared" si="286"/>
        <v>1.1208333333333333</v>
      </c>
      <c r="E235">
        <v>63</v>
      </c>
      <c r="F235">
        <v>17</v>
      </c>
      <c r="G235">
        <v>68</v>
      </c>
      <c r="H235" s="1"/>
      <c r="J235" s="64"/>
      <c r="K235" s="64"/>
      <c r="L235" s="64"/>
      <c r="M235" s="64"/>
      <c r="N235" s="64"/>
      <c r="O235" s="64"/>
      <c r="P235" s="64"/>
      <c r="Q235" s="64"/>
    </row>
    <row r="236" spans="1:17">
      <c r="A236" s="4">
        <v>43747.75</v>
      </c>
      <c r="B236" s="3">
        <v>0.9</v>
      </c>
      <c r="C236" s="3">
        <v>1.55139</v>
      </c>
      <c r="D236" s="12">
        <f t="shared" si="286"/>
        <v>1.1458333333333333</v>
      </c>
      <c r="E236">
        <v>62</v>
      </c>
      <c r="F236">
        <v>17</v>
      </c>
      <c r="G236">
        <v>68</v>
      </c>
      <c r="H236" s="1"/>
      <c r="J236" s="64"/>
      <c r="K236" s="64"/>
      <c r="L236" s="64"/>
      <c r="M236" s="64"/>
      <c r="N236" s="64"/>
      <c r="O236" s="64"/>
      <c r="P236" s="64"/>
      <c r="Q236" s="64"/>
    </row>
    <row r="237" spans="1:17">
      <c r="A237" s="4">
        <v>43747.791666666664</v>
      </c>
      <c r="B237" s="3">
        <v>0.7</v>
      </c>
      <c r="C237" s="3">
        <v>1.55139</v>
      </c>
      <c r="D237" s="12">
        <f t="shared" si="286"/>
        <v>1.1875</v>
      </c>
      <c r="E237">
        <v>62</v>
      </c>
      <c r="F237">
        <v>13</v>
      </c>
      <c r="G237">
        <v>68</v>
      </c>
      <c r="H237" s="1"/>
      <c r="J237" s="64"/>
      <c r="K237" s="64"/>
      <c r="L237" s="64"/>
      <c r="M237" s="64"/>
      <c r="N237" s="64"/>
      <c r="O237" s="64"/>
      <c r="P237" s="64"/>
      <c r="Q237" s="64"/>
    </row>
    <row r="238" spans="1:17">
      <c r="A238" s="4">
        <v>43747.833333333336</v>
      </c>
      <c r="B238" s="3">
        <v>0.7</v>
      </c>
      <c r="C238" s="3">
        <v>1.55139</v>
      </c>
      <c r="D238" s="12">
        <f t="shared" si="286"/>
        <v>1.2166666666666666</v>
      </c>
      <c r="E238">
        <v>62</v>
      </c>
      <c r="F238">
        <v>11</v>
      </c>
      <c r="G238">
        <v>68</v>
      </c>
      <c r="H238" s="1"/>
      <c r="J238" s="64"/>
      <c r="K238" s="64"/>
      <c r="L238" s="64"/>
      <c r="M238" s="64"/>
      <c r="N238" s="64"/>
      <c r="O238" s="64"/>
      <c r="P238" s="64"/>
      <c r="Q238" s="64"/>
    </row>
    <row r="239" spans="1:17">
      <c r="A239" s="4">
        <v>43747.875</v>
      </c>
      <c r="B239" s="3">
        <v>0.8</v>
      </c>
      <c r="C239" s="3">
        <v>1.55139</v>
      </c>
      <c r="D239" s="12">
        <f t="shared" si="286"/>
        <v>1.2208333333333332</v>
      </c>
      <c r="E239">
        <v>61</v>
      </c>
      <c r="F239">
        <v>11</v>
      </c>
      <c r="G239">
        <v>68</v>
      </c>
      <c r="H239" s="1"/>
      <c r="J239" s="64"/>
      <c r="K239" s="64"/>
      <c r="L239" s="64"/>
      <c r="M239" s="64"/>
      <c r="N239" s="64"/>
      <c r="O239" s="64"/>
      <c r="P239" s="64"/>
      <c r="Q239" s="64"/>
    </row>
    <row r="240" spans="1:17">
      <c r="A240" s="4">
        <v>43747.916666666664</v>
      </c>
      <c r="B240" s="3">
        <v>1.7999999999999998</v>
      </c>
      <c r="C240" s="3">
        <v>1.55139</v>
      </c>
      <c r="D240" s="12">
        <f t="shared" si="286"/>
        <v>1.2166666666666666</v>
      </c>
      <c r="E240">
        <v>60</v>
      </c>
      <c r="F240">
        <v>11</v>
      </c>
      <c r="G240">
        <v>68</v>
      </c>
      <c r="H240" s="1"/>
      <c r="J240" s="64"/>
      <c r="K240" s="64"/>
      <c r="L240" s="64"/>
      <c r="M240" s="64"/>
      <c r="N240" s="64"/>
      <c r="O240" s="64"/>
      <c r="P240" s="64"/>
      <c r="Q240" s="64"/>
    </row>
    <row r="241" spans="1:17">
      <c r="A241" s="4">
        <v>43747.958333333336</v>
      </c>
      <c r="B241" s="3">
        <v>1.2</v>
      </c>
      <c r="C241" s="3">
        <v>1.55139</v>
      </c>
      <c r="D241" s="12">
        <f t="shared" si="286"/>
        <v>1.1916666666666664</v>
      </c>
      <c r="E241">
        <v>59</v>
      </c>
      <c r="F241">
        <v>11</v>
      </c>
      <c r="G241">
        <v>68</v>
      </c>
      <c r="H241" s="1"/>
      <c r="J241" s="64"/>
      <c r="K241" s="64"/>
      <c r="L241" s="64"/>
      <c r="M241" s="64"/>
      <c r="N241" s="64"/>
      <c r="O241" s="64"/>
      <c r="P241" s="64"/>
      <c r="Q241" s="64"/>
    </row>
    <row r="242" spans="1:17">
      <c r="A242" s="4">
        <v>43748</v>
      </c>
      <c r="B242" s="3">
        <v>0.8</v>
      </c>
      <c r="C242" s="3">
        <v>1.55139</v>
      </c>
      <c r="D242" s="12">
        <f t="shared" si="286"/>
        <v>1.2333333333333332</v>
      </c>
      <c r="E242">
        <v>59</v>
      </c>
      <c r="F242">
        <v>11</v>
      </c>
      <c r="G242">
        <v>68</v>
      </c>
      <c r="H242" s="1"/>
      <c r="J242" s="64"/>
      <c r="K242" s="64"/>
      <c r="L242" s="64"/>
      <c r="M242" s="64"/>
      <c r="N242" s="64"/>
      <c r="O242" s="64"/>
      <c r="P242" s="64"/>
      <c r="Q242" s="64"/>
    </row>
    <row r="243" spans="1:17">
      <c r="A243" s="4">
        <v>43748.041666666664</v>
      </c>
      <c r="B243" s="3">
        <v>0.7</v>
      </c>
      <c r="C243" s="3">
        <v>1.55139</v>
      </c>
      <c r="D243" s="12">
        <f t="shared" si="286"/>
        <v>1.2249999999999999</v>
      </c>
      <c r="E243">
        <v>58</v>
      </c>
      <c r="F243">
        <v>11</v>
      </c>
      <c r="G243">
        <v>68</v>
      </c>
      <c r="H243" s="1"/>
      <c r="J243" s="64"/>
      <c r="K243" s="64"/>
      <c r="L243" s="64"/>
      <c r="M243" s="64"/>
      <c r="N243" s="64"/>
      <c r="O243" s="64"/>
      <c r="P243" s="64"/>
      <c r="Q243" s="64"/>
    </row>
    <row r="244" spans="1:17">
      <c r="A244" s="4">
        <v>43748.083333333336</v>
      </c>
      <c r="B244" s="3">
        <v>0.6</v>
      </c>
      <c r="C244" s="3">
        <v>1.55139</v>
      </c>
      <c r="D244" s="12">
        <f t="shared" si="286"/>
        <v>1.2249999999999999</v>
      </c>
      <c r="E244">
        <v>58</v>
      </c>
      <c r="F244">
        <v>11</v>
      </c>
      <c r="G244">
        <v>68</v>
      </c>
      <c r="H244" s="1"/>
      <c r="J244" s="64"/>
      <c r="K244" s="64"/>
      <c r="L244" s="64"/>
      <c r="M244" s="64"/>
      <c r="N244" s="64"/>
      <c r="O244" s="64"/>
      <c r="P244" s="64"/>
      <c r="Q244" s="64"/>
    </row>
    <row r="245" spans="1:17">
      <c r="A245" s="4">
        <v>43748.125</v>
      </c>
      <c r="B245" s="3">
        <v>0.6</v>
      </c>
      <c r="C245" s="3">
        <v>1.55139</v>
      </c>
      <c r="D245" s="12">
        <f t="shared" si="286"/>
        <v>1.2374999999999998</v>
      </c>
      <c r="E245">
        <v>57</v>
      </c>
      <c r="F245">
        <v>11</v>
      </c>
      <c r="G245">
        <v>68</v>
      </c>
      <c r="H245" s="1"/>
      <c r="J245" s="64"/>
      <c r="K245" s="64"/>
      <c r="L245" s="64"/>
      <c r="M245" s="64"/>
      <c r="N245" s="64"/>
      <c r="O245" s="64"/>
      <c r="P245" s="64"/>
      <c r="Q245" s="64"/>
    </row>
    <row r="246" spans="1:17">
      <c r="A246" s="4">
        <v>43748.166666666664</v>
      </c>
      <c r="B246" s="3">
        <v>0.5</v>
      </c>
      <c r="C246" s="3">
        <v>1.55139</v>
      </c>
      <c r="D246" s="12">
        <f t="shared" si="286"/>
        <v>1.2333333333333332</v>
      </c>
      <c r="E246">
        <v>58</v>
      </c>
      <c r="F246">
        <v>11</v>
      </c>
      <c r="G246">
        <v>68</v>
      </c>
      <c r="H246" s="1"/>
      <c r="J246" s="64"/>
      <c r="K246" s="64"/>
      <c r="L246" s="64"/>
      <c r="M246" s="64"/>
      <c r="N246" s="64"/>
      <c r="O246" s="64"/>
      <c r="P246" s="64"/>
      <c r="Q246" s="64"/>
    </row>
    <row r="247" spans="1:17">
      <c r="A247" s="4">
        <v>43748.208333333336</v>
      </c>
      <c r="B247" s="3">
        <v>0.6</v>
      </c>
      <c r="C247" s="3">
        <v>1.55139</v>
      </c>
      <c r="D247" s="12">
        <f t="shared" si="286"/>
        <v>1.2375</v>
      </c>
      <c r="E247">
        <v>57</v>
      </c>
      <c r="F247">
        <v>11</v>
      </c>
      <c r="G247">
        <v>68</v>
      </c>
      <c r="H247" s="1"/>
      <c r="J247" s="64"/>
      <c r="K247" s="64"/>
      <c r="L247" s="64"/>
      <c r="M247" s="64"/>
      <c r="N247" s="64"/>
      <c r="O247" s="64"/>
      <c r="P247" s="64"/>
      <c r="Q247" s="64"/>
    </row>
    <row r="248" spans="1:17">
      <c r="A248" s="4">
        <v>43748.25</v>
      </c>
      <c r="B248" s="3">
        <v>0.5</v>
      </c>
      <c r="C248" s="3">
        <v>1.55139</v>
      </c>
      <c r="D248" s="12">
        <f t="shared" si="286"/>
        <v>1.2333333333333332</v>
      </c>
      <c r="E248">
        <v>57</v>
      </c>
      <c r="F248">
        <v>13</v>
      </c>
      <c r="G248">
        <v>68</v>
      </c>
      <c r="H248" s="1"/>
      <c r="J248" s="64"/>
      <c r="K248" s="64"/>
      <c r="L248" s="64"/>
      <c r="M248" s="64"/>
      <c r="N248" s="64"/>
      <c r="O248" s="64"/>
      <c r="P248" s="64"/>
      <c r="Q248" s="64"/>
    </row>
    <row r="249" spans="1:17">
      <c r="A249" s="4">
        <v>43748.291666666664</v>
      </c>
      <c r="B249" s="3">
        <v>4.0999999999999996</v>
      </c>
      <c r="C249" s="3">
        <v>1.55139</v>
      </c>
      <c r="D249" s="12">
        <f t="shared" si="286"/>
        <v>1.2583333333333333</v>
      </c>
      <c r="E249">
        <v>59</v>
      </c>
      <c r="F249">
        <v>11</v>
      </c>
      <c r="G249">
        <v>68</v>
      </c>
      <c r="H249" s="1"/>
      <c r="J249" s="64"/>
      <c r="K249" s="64"/>
      <c r="L249" s="64"/>
      <c r="M249" s="64"/>
      <c r="N249" s="64"/>
      <c r="O249" s="64"/>
      <c r="P249" s="64"/>
      <c r="Q249" s="64"/>
    </row>
    <row r="250" spans="1:17">
      <c r="A250" s="4">
        <v>43748.333333333336</v>
      </c>
      <c r="B250" s="3">
        <v>1.2</v>
      </c>
      <c r="C250" s="3">
        <v>1.55139</v>
      </c>
      <c r="D250" s="12">
        <f t="shared" si="286"/>
        <v>1.2666666666666668</v>
      </c>
      <c r="E250">
        <v>62</v>
      </c>
      <c r="F250">
        <v>17</v>
      </c>
      <c r="G250">
        <v>60</v>
      </c>
      <c r="H250" s="1"/>
      <c r="J250" s="64"/>
      <c r="K250" s="64"/>
      <c r="L250" s="64"/>
      <c r="M250" s="64"/>
      <c r="N250" s="64"/>
      <c r="O250" s="64"/>
      <c r="P250" s="64"/>
      <c r="Q250" s="64"/>
    </row>
    <row r="251" spans="1:17">
      <c r="A251" s="4">
        <v>43748.375</v>
      </c>
      <c r="B251" s="3">
        <v>3.1</v>
      </c>
      <c r="C251" s="3">
        <v>1.55139</v>
      </c>
      <c r="D251" s="12">
        <f t="shared" si="286"/>
        <v>1.2541666666666667</v>
      </c>
      <c r="E251">
        <v>65</v>
      </c>
      <c r="F251">
        <v>21</v>
      </c>
      <c r="G251">
        <v>60</v>
      </c>
      <c r="H251" s="1"/>
      <c r="J251" s="64"/>
      <c r="K251" s="64"/>
      <c r="L251" s="64"/>
      <c r="M251" s="64"/>
      <c r="N251" s="64"/>
      <c r="O251" s="64"/>
      <c r="P251" s="64"/>
      <c r="Q251" s="64"/>
    </row>
    <row r="252" spans="1:17">
      <c r="A252" s="4">
        <v>43748.416666666664</v>
      </c>
      <c r="B252" s="3">
        <v>0.60000000000000009</v>
      </c>
      <c r="C252" s="3">
        <v>1.55139</v>
      </c>
      <c r="D252" s="12">
        <f t="shared" si="286"/>
        <v>1.2333333333333336</v>
      </c>
      <c r="E252">
        <v>68</v>
      </c>
      <c r="F252">
        <v>21</v>
      </c>
      <c r="G252">
        <v>60</v>
      </c>
      <c r="H252" s="1"/>
      <c r="J252" s="64"/>
      <c r="K252" s="64"/>
      <c r="L252" s="64"/>
      <c r="M252" s="64"/>
      <c r="N252" s="64"/>
      <c r="O252" s="64"/>
      <c r="P252" s="64"/>
      <c r="Q252" s="64"/>
    </row>
    <row r="253" spans="1:17">
      <c r="A253" s="4">
        <v>43748.458333333336</v>
      </c>
      <c r="B253" s="3">
        <v>0.7</v>
      </c>
      <c r="C253" s="3">
        <v>1.55139</v>
      </c>
      <c r="D253" s="12">
        <f t="shared" si="286"/>
        <v>1.3583333333333334</v>
      </c>
      <c r="E253">
        <v>72</v>
      </c>
      <c r="F253">
        <v>21</v>
      </c>
      <c r="G253">
        <v>60</v>
      </c>
      <c r="H253" s="1"/>
      <c r="J253" s="64"/>
      <c r="K253" s="64"/>
      <c r="L253" s="64"/>
      <c r="M253" s="64"/>
      <c r="N253" s="64"/>
      <c r="O253" s="64"/>
      <c r="P253" s="64"/>
      <c r="Q253" s="64"/>
    </row>
    <row r="254" spans="1:17">
      <c r="A254" s="4">
        <v>43748.5</v>
      </c>
      <c r="B254" s="3">
        <v>0.8</v>
      </c>
      <c r="C254" s="3">
        <v>1.55139</v>
      </c>
      <c r="D254" s="12">
        <f t="shared" si="286"/>
        <v>1.3958333333333337</v>
      </c>
      <c r="E254">
        <v>74</v>
      </c>
      <c r="F254">
        <v>21</v>
      </c>
      <c r="G254">
        <v>60</v>
      </c>
      <c r="H254" s="1"/>
      <c r="J254" s="64"/>
      <c r="K254" s="64"/>
      <c r="L254" s="64"/>
      <c r="M254" s="64"/>
      <c r="N254" s="64"/>
      <c r="O254" s="64"/>
      <c r="P254" s="64"/>
      <c r="Q254" s="64"/>
    </row>
    <row r="255" spans="1:17">
      <c r="A255" s="4">
        <v>43748.541666666664</v>
      </c>
      <c r="B255" s="3">
        <v>0.8</v>
      </c>
      <c r="C255" s="3">
        <v>1.55139</v>
      </c>
      <c r="D255" s="12">
        <f t="shared" si="286"/>
        <v>1.4041666666666668</v>
      </c>
      <c r="E255">
        <v>78</v>
      </c>
      <c r="F255">
        <v>17</v>
      </c>
      <c r="G255">
        <v>60</v>
      </c>
      <c r="H255" s="1"/>
      <c r="J255" s="64"/>
      <c r="K255" s="64"/>
      <c r="L255" s="64"/>
      <c r="M255" s="64"/>
      <c r="N255" s="64"/>
      <c r="O255" s="64"/>
      <c r="P255" s="64"/>
      <c r="Q255" s="64"/>
    </row>
    <row r="256" spans="1:17">
      <c r="A256" s="4">
        <v>43748.583333333336</v>
      </c>
      <c r="B256" s="3">
        <v>0.9</v>
      </c>
      <c r="C256" s="3">
        <v>1.55139</v>
      </c>
      <c r="D256" s="12">
        <f t="shared" si="286"/>
        <v>1.4083333333333334</v>
      </c>
      <c r="E256">
        <v>78</v>
      </c>
      <c r="F256">
        <v>17</v>
      </c>
      <c r="G256">
        <v>60</v>
      </c>
      <c r="H256" s="1"/>
      <c r="J256" s="64"/>
      <c r="K256" s="64"/>
      <c r="L256" s="64"/>
      <c r="M256" s="64"/>
      <c r="N256" s="64"/>
      <c r="O256" s="64"/>
      <c r="P256" s="64"/>
      <c r="Q256" s="64"/>
    </row>
    <row r="257" spans="1:17">
      <c r="A257" s="4">
        <v>43748.625</v>
      </c>
      <c r="B257" s="3">
        <v>2</v>
      </c>
      <c r="C257" s="3">
        <v>1.55139</v>
      </c>
      <c r="D257" s="12">
        <f t="shared" si="286"/>
        <v>1.4083333333333334</v>
      </c>
      <c r="E257">
        <v>78</v>
      </c>
      <c r="F257">
        <v>17</v>
      </c>
      <c r="G257">
        <v>60</v>
      </c>
      <c r="H257" s="1"/>
      <c r="J257" s="64"/>
      <c r="K257" s="64"/>
      <c r="L257" s="64"/>
      <c r="M257" s="64"/>
      <c r="N257" s="64"/>
      <c r="O257" s="64"/>
      <c r="P257" s="64"/>
      <c r="Q257" s="64"/>
    </row>
    <row r="258" spans="1:17">
      <c r="A258" s="4">
        <v>43748.666666666664</v>
      </c>
      <c r="B258" s="3">
        <v>0.8</v>
      </c>
      <c r="C258" s="3">
        <v>1.55139</v>
      </c>
      <c r="D258" s="12">
        <f t="shared" ref="D258:D321" si="287">AVERAGE(B258:B281)</f>
        <v>1.3583333333333334</v>
      </c>
      <c r="E258">
        <v>76</v>
      </c>
      <c r="F258">
        <v>17</v>
      </c>
      <c r="G258">
        <v>60</v>
      </c>
      <c r="H258" s="1"/>
      <c r="J258" s="64"/>
      <c r="K258" s="64"/>
      <c r="L258" s="64"/>
      <c r="M258" s="64"/>
      <c r="N258" s="64"/>
      <c r="O258" s="64"/>
      <c r="P258" s="64"/>
      <c r="Q258" s="64"/>
    </row>
    <row r="259" spans="1:17">
      <c r="A259" s="4">
        <v>43748.708333333336</v>
      </c>
      <c r="B259" s="3">
        <v>2.1</v>
      </c>
      <c r="C259" s="3">
        <v>1.55139</v>
      </c>
      <c r="D259" s="12">
        <f t="shared" si="287"/>
        <v>1.3583333333333334</v>
      </c>
      <c r="E259">
        <v>72</v>
      </c>
      <c r="F259">
        <v>21</v>
      </c>
      <c r="G259">
        <v>68</v>
      </c>
      <c r="H259" s="1"/>
      <c r="J259" s="64"/>
      <c r="K259" s="64"/>
      <c r="L259" s="64"/>
      <c r="M259" s="64"/>
      <c r="N259" s="64"/>
      <c r="O259" s="64"/>
      <c r="P259" s="64"/>
      <c r="Q259" s="64"/>
    </row>
    <row r="260" spans="1:17">
      <c r="A260" s="4">
        <v>43748.75</v>
      </c>
      <c r="B260" s="3">
        <v>1.9</v>
      </c>
      <c r="C260" s="3">
        <v>1.55139</v>
      </c>
      <c r="D260" s="12">
        <f t="shared" si="287"/>
        <v>1.3416666666666668</v>
      </c>
      <c r="E260">
        <v>71</v>
      </c>
      <c r="F260">
        <v>21</v>
      </c>
      <c r="G260">
        <v>68</v>
      </c>
      <c r="H260" s="1"/>
      <c r="J260" s="64"/>
      <c r="K260" s="64"/>
      <c r="L260" s="64"/>
      <c r="M260" s="64"/>
      <c r="N260" s="64"/>
      <c r="O260" s="64"/>
      <c r="P260" s="64"/>
      <c r="Q260" s="64"/>
    </row>
    <row r="261" spans="1:17">
      <c r="A261" s="4">
        <v>43748.791666666664</v>
      </c>
      <c r="B261" s="3">
        <v>1.4</v>
      </c>
      <c r="C261" s="3">
        <v>1.55139</v>
      </c>
      <c r="D261" s="12">
        <f t="shared" si="287"/>
        <v>1.2875000000000001</v>
      </c>
      <c r="E261">
        <v>68</v>
      </c>
      <c r="F261">
        <v>21</v>
      </c>
      <c r="G261">
        <v>68</v>
      </c>
      <c r="H261" s="1"/>
      <c r="J261" s="64"/>
      <c r="K261" s="64"/>
      <c r="L261" s="64"/>
      <c r="M261" s="64"/>
      <c r="N261" s="64"/>
      <c r="O261" s="64"/>
      <c r="P261" s="64"/>
      <c r="Q261" s="64"/>
    </row>
    <row r="262" spans="1:17">
      <c r="A262" s="4">
        <v>43748.833333333336</v>
      </c>
      <c r="B262" s="3">
        <v>0.8</v>
      </c>
      <c r="C262" s="3">
        <v>1.55139</v>
      </c>
      <c r="D262" s="12">
        <f t="shared" si="287"/>
        <v>1.2500000000000002</v>
      </c>
      <c r="E262">
        <v>67</v>
      </c>
      <c r="F262">
        <v>21</v>
      </c>
      <c r="G262">
        <v>68</v>
      </c>
      <c r="H262" s="1"/>
      <c r="J262" s="64"/>
      <c r="K262" s="64"/>
      <c r="L262" s="64"/>
      <c r="M262" s="64"/>
      <c r="N262" s="64"/>
      <c r="O262" s="64"/>
      <c r="P262" s="64"/>
      <c r="Q262" s="64"/>
    </row>
    <row r="263" spans="1:17">
      <c r="A263" s="4">
        <v>43748.875</v>
      </c>
      <c r="B263" s="3">
        <v>0.7</v>
      </c>
      <c r="C263" s="3">
        <v>1.55139</v>
      </c>
      <c r="D263" s="12">
        <f t="shared" si="287"/>
        <v>1.2375</v>
      </c>
      <c r="E263">
        <v>67</v>
      </c>
      <c r="F263">
        <v>13</v>
      </c>
      <c r="G263">
        <v>68</v>
      </c>
      <c r="H263" s="1"/>
      <c r="J263" s="64"/>
      <c r="K263" s="64"/>
      <c r="L263" s="64"/>
      <c r="M263" s="64"/>
      <c r="N263" s="64"/>
      <c r="O263" s="64"/>
      <c r="P263" s="64"/>
      <c r="Q263" s="64"/>
    </row>
    <row r="264" spans="1:17">
      <c r="A264" s="4">
        <v>43748.916666666664</v>
      </c>
      <c r="B264" s="3">
        <v>1.2</v>
      </c>
      <c r="C264" s="3">
        <v>1.55139</v>
      </c>
      <c r="D264" s="12">
        <f t="shared" si="287"/>
        <v>1.2375</v>
      </c>
      <c r="E264">
        <v>66</v>
      </c>
      <c r="F264">
        <v>21</v>
      </c>
      <c r="G264">
        <v>68</v>
      </c>
      <c r="H264" s="1"/>
      <c r="J264" s="64"/>
      <c r="K264" s="64"/>
      <c r="L264" s="64"/>
      <c r="M264" s="64"/>
      <c r="N264" s="64"/>
      <c r="O264" s="64"/>
      <c r="P264" s="64"/>
      <c r="Q264" s="64"/>
    </row>
    <row r="265" spans="1:17">
      <c r="A265" s="4">
        <v>43748.958333333336</v>
      </c>
      <c r="B265" s="3">
        <v>2.2000000000000002</v>
      </c>
      <c r="C265" s="3">
        <v>1.55139</v>
      </c>
      <c r="D265" s="12">
        <f t="shared" si="287"/>
        <v>1.2249999999999999</v>
      </c>
      <c r="E265">
        <v>64</v>
      </c>
      <c r="F265">
        <v>21</v>
      </c>
      <c r="G265">
        <v>68</v>
      </c>
      <c r="H265" s="1"/>
      <c r="J265" s="64"/>
      <c r="K265" s="64"/>
      <c r="L265" s="64"/>
      <c r="M265" s="64"/>
      <c r="N265" s="64"/>
      <c r="O265" s="64"/>
      <c r="P265" s="64"/>
      <c r="Q265" s="64"/>
    </row>
    <row r="266" spans="1:17">
      <c r="A266" s="4">
        <v>43749</v>
      </c>
      <c r="B266" s="3">
        <v>0.60000000000000009</v>
      </c>
      <c r="C266" s="3">
        <v>1.55139</v>
      </c>
      <c r="D266" s="12">
        <f t="shared" si="287"/>
        <v>1.1624999999999999</v>
      </c>
      <c r="E266">
        <v>62</v>
      </c>
      <c r="F266">
        <v>21</v>
      </c>
      <c r="G266">
        <v>68</v>
      </c>
      <c r="H266" s="1"/>
      <c r="J266" s="64"/>
      <c r="K266" s="64"/>
      <c r="L266" s="64"/>
      <c r="M266" s="64"/>
      <c r="N266" s="64"/>
      <c r="O266" s="64"/>
      <c r="P266" s="64"/>
      <c r="Q266" s="64"/>
    </row>
    <row r="267" spans="1:17">
      <c r="A267" s="4">
        <v>43749.041666666664</v>
      </c>
      <c r="B267" s="3">
        <v>0.7</v>
      </c>
      <c r="C267" s="3">
        <v>1.55139</v>
      </c>
      <c r="D267" s="12">
        <f t="shared" si="287"/>
        <v>1.1624999999999999</v>
      </c>
      <c r="E267">
        <v>60</v>
      </c>
      <c r="F267">
        <v>21</v>
      </c>
      <c r="G267">
        <v>68</v>
      </c>
      <c r="H267" s="1"/>
      <c r="J267" s="64"/>
      <c r="K267" s="64"/>
      <c r="L267" s="64"/>
      <c r="M267" s="64"/>
      <c r="N267" s="64"/>
      <c r="O267" s="64"/>
      <c r="P267" s="64"/>
      <c r="Q267" s="64"/>
    </row>
    <row r="268" spans="1:17">
      <c r="A268" s="4">
        <v>43749.083333333336</v>
      </c>
      <c r="B268" s="3">
        <v>0.9</v>
      </c>
      <c r="C268" s="3">
        <v>1.55139</v>
      </c>
      <c r="D268" s="12">
        <f t="shared" si="287"/>
        <v>1.2</v>
      </c>
      <c r="E268">
        <v>58</v>
      </c>
      <c r="F268">
        <v>21</v>
      </c>
      <c r="G268">
        <v>68</v>
      </c>
      <c r="H268" s="1"/>
      <c r="J268" s="64"/>
      <c r="K268" s="64"/>
      <c r="L268" s="64"/>
      <c r="M268" s="64"/>
      <c r="N268" s="64"/>
      <c r="O268" s="64"/>
      <c r="P268" s="64"/>
      <c r="Q268" s="64"/>
    </row>
    <row r="269" spans="1:17">
      <c r="A269" s="4">
        <v>43749.125</v>
      </c>
      <c r="B269" s="3">
        <v>0.5</v>
      </c>
      <c r="C269" s="3">
        <v>1.55139</v>
      </c>
      <c r="D269" s="12">
        <f t="shared" si="287"/>
        <v>1.1833333333333333</v>
      </c>
      <c r="E269">
        <v>58</v>
      </c>
      <c r="F269">
        <v>21</v>
      </c>
      <c r="G269">
        <v>68</v>
      </c>
      <c r="H269" s="1"/>
      <c r="J269" s="64"/>
      <c r="K269" s="64"/>
      <c r="L269" s="64"/>
      <c r="M269" s="64"/>
      <c r="N269" s="64"/>
      <c r="O269" s="64"/>
      <c r="P269" s="64"/>
      <c r="Q269" s="64"/>
    </row>
    <row r="270" spans="1:17">
      <c r="A270" s="4">
        <v>43749.166666666664</v>
      </c>
      <c r="B270" s="3">
        <v>0.60000000000000009</v>
      </c>
      <c r="C270" s="3">
        <v>1.55139</v>
      </c>
      <c r="D270" s="12">
        <f t="shared" si="287"/>
        <v>1.1833333333333333</v>
      </c>
      <c r="E270">
        <v>57</v>
      </c>
      <c r="F270">
        <v>21</v>
      </c>
      <c r="G270">
        <v>68</v>
      </c>
      <c r="H270" s="1"/>
      <c r="J270" s="64"/>
      <c r="K270" s="64"/>
      <c r="L270" s="64"/>
      <c r="M270" s="64"/>
      <c r="N270" s="64"/>
      <c r="O270" s="64"/>
      <c r="P270" s="64"/>
      <c r="Q270" s="64"/>
    </row>
    <row r="271" spans="1:17">
      <c r="A271" s="4">
        <v>43749.208333333336</v>
      </c>
      <c r="B271" s="3">
        <v>0.5</v>
      </c>
      <c r="C271" s="3">
        <v>1.55139</v>
      </c>
      <c r="D271" s="12">
        <f t="shared" si="287"/>
        <v>1.175</v>
      </c>
      <c r="E271">
        <v>56</v>
      </c>
      <c r="F271">
        <v>17</v>
      </c>
      <c r="G271">
        <v>68</v>
      </c>
      <c r="H271" s="1"/>
      <c r="J271" s="64"/>
      <c r="K271" s="64"/>
      <c r="L271" s="64"/>
      <c r="M271" s="64"/>
      <c r="N271" s="64"/>
      <c r="O271" s="64"/>
      <c r="P271" s="64"/>
      <c r="Q271" s="64"/>
    </row>
    <row r="272" spans="1:17">
      <c r="A272" s="4">
        <v>43749.25</v>
      </c>
      <c r="B272" s="3">
        <v>1.1000000000000001</v>
      </c>
      <c r="C272" s="3">
        <v>1.55139</v>
      </c>
      <c r="D272" s="12">
        <f t="shared" si="287"/>
        <v>1.175</v>
      </c>
      <c r="E272">
        <v>57</v>
      </c>
      <c r="F272">
        <v>17</v>
      </c>
      <c r="G272">
        <v>68</v>
      </c>
      <c r="H272" s="1"/>
      <c r="J272" s="64"/>
      <c r="K272" s="64"/>
      <c r="L272" s="64"/>
      <c r="M272" s="64"/>
      <c r="N272" s="64"/>
      <c r="O272" s="64"/>
      <c r="P272" s="64"/>
      <c r="Q272" s="64"/>
    </row>
    <row r="273" spans="1:17">
      <c r="A273" s="4">
        <v>43749.291666666664</v>
      </c>
      <c r="B273" s="3">
        <v>4.3</v>
      </c>
      <c r="C273" s="3">
        <v>1.55139</v>
      </c>
      <c r="D273" s="12">
        <f t="shared" si="287"/>
        <v>1.1458333333333333</v>
      </c>
      <c r="E273">
        <v>61</v>
      </c>
      <c r="F273">
        <v>17</v>
      </c>
      <c r="G273">
        <v>68</v>
      </c>
      <c r="H273" s="1"/>
      <c r="J273" s="64"/>
      <c r="K273" s="64"/>
      <c r="L273" s="64"/>
      <c r="M273" s="64"/>
      <c r="N273" s="64"/>
      <c r="O273" s="64"/>
      <c r="P273" s="64"/>
      <c r="Q273" s="64"/>
    </row>
    <row r="274" spans="1:17">
      <c r="A274" s="4">
        <v>43749.333333333336</v>
      </c>
      <c r="B274" s="3">
        <v>0.89999999999999991</v>
      </c>
      <c r="C274" s="3">
        <v>1.55139</v>
      </c>
      <c r="D274" s="12">
        <f t="shared" si="287"/>
        <v>1.0458333333333332</v>
      </c>
      <c r="E274">
        <v>63</v>
      </c>
      <c r="F274">
        <v>17</v>
      </c>
      <c r="G274">
        <v>60</v>
      </c>
      <c r="H274" s="1"/>
      <c r="J274" s="64"/>
      <c r="K274" s="64"/>
      <c r="L274" s="64"/>
      <c r="M274" s="64"/>
      <c r="N274" s="64"/>
      <c r="O274" s="64"/>
      <c r="P274" s="64"/>
      <c r="Q274" s="64"/>
    </row>
    <row r="275" spans="1:17">
      <c r="A275" s="4">
        <v>43749.375</v>
      </c>
      <c r="B275" s="3">
        <v>2.6</v>
      </c>
      <c r="C275" s="3">
        <v>1.55139</v>
      </c>
      <c r="D275" s="12">
        <f t="shared" si="287"/>
        <v>1.0416666666666667</v>
      </c>
      <c r="E275">
        <v>66</v>
      </c>
      <c r="F275">
        <v>17</v>
      </c>
      <c r="G275">
        <v>60</v>
      </c>
      <c r="H275" s="1"/>
      <c r="J275" s="64"/>
      <c r="K275" s="64"/>
      <c r="L275" s="64"/>
      <c r="M275" s="64"/>
      <c r="N275" s="64"/>
      <c r="O275" s="64"/>
      <c r="P275" s="64"/>
      <c r="Q275" s="64"/>
    </row>
    <row r="276" spans="1:17">
      <c r="A276" s="4">
        <v>43749.416666666664</v>
      </c>
      <c r="B276" s="3">
        <v>3.6</v>
      </c>
      <c r="C276" s="3">
        <v>1.55139</v>
      </c>
      <c r="D276" s="12">
        <f t="shared" si="287"/>
        <v>0.94999999999999973</v>
      </c>
      <c r="E276">
        <v>69</v>
      </c>
      <c r="F276">
        <v>21</v>
      </c>
      <c r="G276">
        <v>60</v>
      </c>
      <c r="H276" s="1"/>
      <c r="J276" s="64"/>
      <c r="K276" s="64"/>
      <c r="L276" s="64"/>
      <c r="M276" s="64"/>
      <c r="N276" s="64"/>
      <c r="O276" s="64"/>
      <c r="P276" s="64"/>
      <c r="Q276" s="64"/>
    </row>
    <row r="277" spans="1:17">
      <c r="A277" s="4">
        <v>43749.458333333336</v>
      </c>
      <c r="B277" s="3">
        <v>1.6</v>
      </c>
      <c r="C277" s="3">
        <v>1.55139</v>
      </c>
      <c r="D277" s="12">
        <f t="shared" si="287"/>
        <v>0.82499999999999984</v>
      </c>
      <c r="E277">
        <v>71</v>
      </c>
      <c r="F277">
        <v>21</v>
      </c>
      <c r="G277">
        <v>60</v>
      </c>
      <c r="H277" s="1"/>
      <c r="J277" s="64"/>
      <c r="K277" s="64"/>
      <c r="L277" s="64"/>
      <c r="M277" s="64"/>
      <c r="N277" s="64"/>
      <c r="O277" s="64"/>
      <c r="P277" s="64"/>
      <c r="Q277" s="64"/>
    </row>
    <row r="278" spans="1:17">
      <c r="A278" s="4">
        <v>43749.5</v>
      </c>
      <c r="B278" s="3">
        <v>1</v>
      </c>
      <c r="C278" s="3">
        <v>1.55139</v>
      </c>
      <c r="D278" s="12">
        <f t="shared" si="287"/>
        <v>0.78333333333333333</v>
      </c>
      <c r="E278">
        <v>75</v>
      </c>
      <c r="F278">
        <v>21</v>
      </c>
      <c r="G278">
        <v>60</v>
      </c>
      <c r="H278" s="1"/>
      <c r="J278" s="64"/>
      <c r="K278" s="64"/>
      <c r="L278" s="64"/>
      <c r="M278" s="64"/>
      <c r="N278" s="64"/>
      <c r="O278" s="64"/>
      <c r="P278" s="64"/>
      <c r="Q278" s="64"/>
    </row>
    <row r="279" spans="1:17">
      <c r="A279" s="4">
        <v>43749.541666666664</v>
      </c>
      <c r="B279" s="3">
        <v>0.9</v>
      </c>
      <c r="C279" s="3">
        <v>1.55139</v>
      </c>
      <c r="D279" s="12">
        <f t="shared" si="287"/>
        <v>0.77083333333333337</v>
      </c>
      <c r="E279">
        <v>76</v>
      </c>
      <c r="F279">
        <v>21</v>
      </c>
      <c r="G279">
        <v>60</v>
      </c>
      <c r="H279" s="1"/>
      <c r="J279" s="64"/>
      <c r="K279" s="64"/>
      <c r="L279" s="64"/>
      <c r="M279" s="64"/>
      <c r="N279" s="64"/>
      <c r="O279" s="64"/>
      <c r="P279" s="64"/>
      <c r="Q279" s="64"/>
    </row>
    <row r="280" spans="1:17">
      <c r="A280" s="4">
        <v>43749.583333333336</v>
      </c>
      <c r="B280" s="3">
        <v>0.9</v>
      </c>
      <c r="C280" s="3">
        <v>1.55139</v>
      </c>
      <c r="D280" s="12">
        <f t="shared" si="287"/>
        <v>0.75833333333333341</v>
      </c>
      <c r="E280">
        <v>76</v>
      </c>
      <c r="F280">
        <v>21</v>
      </c>
      <c r="G280">
        <v>60</v>
      </c>
      <c r="H280" s="1"/>
      <c r="J280" s="64"/>
      <c r="K280" s="64"/>
      <c r="L280" s="64"/>
      <c r="M280" s="64"/>
      <c r="N280" s="64"/>
      <c r="O280" s="64"/>
      <c r="P280" s="64"/>
      <c r="Q280" s="64"/>
    </row>
    <row r="281" spans="1:17">
      <c r="A281" s="4">
        <v>43749.625</v>
      </c>
      <c r="B281" s="3">
        <v>0.8</v>
      </c>
      <c r="C281" s="3">
        <v>1.55139</v>
      </c>
      <c r="D281" s="12">
        <f t="shared" si="287"/>
        <v>0.77500000000000024</v>
      </c>
      <c r="E281">
        <v>75</v>
      </c>
      <c r="F281">
        <v>21</v>
      </c>
      <c r="G281">
        <v>60</v>
      </c>
      <c r="H281" s="1"/>
      <c r="J281" s="64"/>
      <c r="K281" s="64"/>
      <c r="L281" s="64"/>
      <c r="M281" s="64"/>
      <c r="N281" s="64"/>
      <c r="O281" s="64"/>
      <c r="P281" s="64"/>
      <c r="Q281" s="64"/>
    </row>
    <row r="282" spans="1:17">
      <c r="A282" s="4">
        <v>43749.666666666664</v>
      </c>
      <c r="B282" s="3">
        <v>0.8</v>
      </c>
      <c r="C282" s="3">
        <v>1.55139</v>
      </c>
      <c r="D282" s="12">
        <f t="shared" si="287"/>
        <v>0.8125</v>
      </c>
      <c r="E282">
        <v>73</v>
      </c>
      <c r="F282">
        <v>21</v>
      </c>
      <c r="G282">
        <v>60</v>
      </c>
      <c r="H282" s="1"/>
      <c r="J282" s="64"/>
      <c r="K282" s="64"/>
      <c r="L282" s="64"/>
      <c r="M282" s="64"/>
      <c r="N282" s="64"/>
      <c r="O282" s="64"/>
      <c r="P282" s="64"/>
      <c r="Q282" s="64"/>
    </row>
    <row r="283" spans="1:17">
      <c r="A283" s="4">
        <v>43749.708333333336</v>
      </c>
      <c r="B283" s="3">
        <v>1.7000000000000002</v>
      </c>
      <c r="C283" s="3">
        <v>1.55139</v>
      </c>
      <c r="D283" s="12">
        <f t="shared" si="287"/>
        <v>0.95833333333333337</v>
      </c>
      <c r="E283">
        <v>70</v>
      </c>
      <c r="F283">
        <v>21</v>
      </c>
      <c r="G283">
        <v>68</v>
      </c>
      <c r="H283" s="1"/>
      <c r="J283" s="64"/>
      <c r="K283" s="64"/>
      <c r="L283" s="64"/>
      <c r="M283" s="64"/>
      <c r="N283" s="64"/>
      <c r="O283" s="64"/>
      <c r="P283" s="64"/>
      <c r="Q283" s="64"/>
    </row>
    <row r="284" spans="1:17">
      <c r="A284" s="4">
        <v>43749.75</v>
      </c>
      <c r="B284" s="3">
        <v>0.60000000000000009</v>
      </c>
      <c r="C284" s="3">
        <v>1.55139</v>
      </c>
      <c r="D284" s="12">
        <f t="shared" si="287"/>
        <v>0.95833333333333337</v>
      </c>
      <c r="E284">
        <v>69</v>
      </c>
      <c r="F284">
        <v>21</v>
      </c>
      <c r="G284">
        <v>68</v>
      </c>
      <c r="H284" s="1"/>
      <c r="J284" s="64"/>
      <c r="K284" s="64"/>
      <c r="L284" s="64"/>
      <c r="M284" s="64"/>
      <c r="N284" s="64"/>
      <c r="O284" s="64"/>
      <c r="P284" s="64"/>
      <c r="Q284" s="64"/>
    </row>
    <row r="285" spans="1:17">
      <c r="A285" s="4">
        <v>43749.791666666664</v>
      </c>
      <c r="B285" s="3">
        <v>0.5</v>
      </c>
      <c r="C285" s="3">
        <v>1.55139</v>
      </c>
      <c r="D285" s="12">
        <f t="shared" si="287"/>
        <v>0.96666666666666679</v>
      </c>
      <c r="E285">
        <v>66</v>
      </c>
      <c r="F285">
        <v>21</v>
      </c>
      <c r="G285">
        <v>68</v>
      </c>
      <c r="H285" s="1"/>
      <c r="J285" s="64"/>
      <c r="K285" s="64"/>
      <c r="L285" s="64"/>
      <c r="M285" s="64"/>
      <c r="N285" s="64"/>
      <c r="O285" s="64"/>
      <c r="P285" s="64"/>
      <c r="Q285" s="64"/>
    </row>
    <row r="286" spans="1:17">
      <c r="A286" s="4">
        <v>43749.833333333336</v>
      </c>
      <c r="B286" s="3">
        <v>0.5</v>
      </c>
      <c r="C286" s="3">
        <v>1.55139</v>
      </c>
      <c r="D286" s="12">
        <f t="shared" si="287"/>
        <v>0.96666666666666679</v>
      </c>
      <c r="E286">
        <v>65</v>
      </c>
      <c r="F286">
        <v>21</v>
      </c>
      <c r="G286">
        <v>68</v>
      </c>
      <c r="H286" s="1"/>
      <c r="J286" s="64"/>
      <c r="K286" s="64"/>
      <c r="L286" s="64"/>
      <c r="M286" s="64"/>
      <c r="N286" s="64"/>
      <c r="O286" s="64"/>
      <c r="P286" s="64"/>
      <c r="Q286" s="64"/>
    </row>
    <row r="287" spans="1:17">
      <c r="A287" s="4">
        <v>43749.875</v>
      </c>
      <c r="B287" s="3">
        <v>0.7</v>
      </c>
      <c r="C287" s="3">
        <v>1.55139</v>
      </c>
      <c r="D287" s="12">
        <f t="shared" si="287"/>
        <v>0.97916666666666685</v>
      </c>
      <c r="E287">
        <v>63</v>
      </c>
      <c r="F287">
        <v>21</v>
      </c>
      <c r="G287">
        <v>68</v>
      </c>
      <c r="H287" s="1"/>
      <c r="J287" s="64"/>
      <c r="K287" s="64"/>
      <c r="L287" s="64"/>
      <c r="M287" s="64"/>
      <c r="N287" s="64"/>
      <c r="O287" s="64"/>
      <c r="P287" s="64"/>
      <c r="Q287" s="64"/>
    </row>
    <row r="288" spans="1:17">
      <c r="A288" s="4">
        <v>43749.916666666664</v>
      </c>
      <c r="B288" s="3">
        <v>0.89999999999999991</v>
      </c>
      <c r="C288" s="3">
        <v>1.55139</v>
      </c>
      <c r="D288" s="12">
        <f t="shared" si="287"/>
        <v>1.0125</v>
      </c>
      <c r="E288">
        <v>63</v>
      </c>
      <c r="F288">
        <v>21</v>
      </c>
      <c r="G288">
        <v>68</v>
      </c>
      <c r="H288" s="1"/>
      <c r="J288" s="64"/>
      <c r="K288" s="64"/>
      <c r="L288" s="64"/>
      <c r="M288" s="64"/>
      <c r="N288" s="64"/>
      <c r="O288" s="64"/>
      <c r="P288" s="64"/>
      <c r="Q288" s="64"/>
    </row>
    <row r="289" spans="1:17">
      <c r="A289" s="4">
        <v>43749.958333333336</v>
      </c>
      <c r="B289" s="3">
        <v>0.7</v>
      </c>
      <c r="C289" s="3">
        <v>1.55139</v>
      </c>
      <c r="D289" s="12">
        <f t="shared" si="287"/>
        <v>1.0583333333333333</v>
      </c>
      <c r="E289">
        <v>61</v>
      </c>
      <c r="F289">
        <v>21</v>
      </c>
      <c r="G289">
        <v>68</v>
      </c>
      <c r="H289" s="1"/>
      <c r="J289" s="64"/>
      <c r="K289" s="64"/>
      <c r="L289" s="64"/>
      <c r="M289" s="64"/>
      <c r="N289" s="64"/>
      <c r="O289" s="64"/>
      <c r="P289" s="64"/>
      <c r="Q289" s="64"/>
    </row>
    <row r="290" spans="1:17">
      <c r="A290" s="4">
        <v>43750</v>
      </c>
      <c r="B290" s="3">
        <v>0.6</v>
      </c>
      <c r="C290" s="3">
        <v>1.55139</v>
      </c>
      <c r="D290" s="12">
        <f t="shared" si="287"/>
        <v>1.0541666666666669</v>
      </c>
      <c r="E290">
        <v>59</v>
      </c>
      <c r="F290">
        <v>21</v>
      </c>
      <c r="G290">
        <v>68</v>
      </c>
      <c r="H290" s="1"/>
      <c r="J290" s="64"/>
      <c r="K290" s="64"/>
      <c r="L290" s="64"/>
      <c r="M290" s="64"/>
      <c r="N290" s="64"/>
      <c r="O290" s="64"/>
      <c r="P290" s="64"/>
      <c r="Q290" s="64"/>
    </row>
    <row r="291" spans="1:17">
      <c r="A291" s="4">
        <v>43750.041666666664</v>
      </c>
      <c r="B291" s="3">
        <v>1.6</v>
      </c>
      <c r="C291" s="3">
        <v>1.55139</v>
      </c>
      <c r="D291" s="12">
        <f t="shared" si="287"/>
        <v>1.05</v>
      </c>
      <c r="E291">
        <v>58</v>
      </c>
      <c r="F291">
        <v>21</v>
      </c>
      <c r="G291">
        <v>68</v>
      </c>
      <c r="H291" s="1"/>
      <c r="J291" s="64"/>
      <c r="K291" s="64"/>
      <c r="L291" s="64"/>
      <c r="M291" s="64"/>
      <c r="N291" s="64"/>
      <c r="O291" s="64"/>
      <c r="P291" s="64"/>
      <c r="Q291" s="64"/>
    </row>
    <row r="292" spans="1:17">
      <c r="A292" s="4">
        <v>43750.083333333336</v>
      </c>
      <c r="B292" s="3">
        <v>0.5</v>
      </c>
      <c r="C292" s="3">
        <v>1.55139</v>
      </c>
      <c r="D292" s="12">
        <f t="shared" si="287"/>
        <v>0.99583333333333357</v>
      </c>
      <c r="E292">
        <v>56</v>
      </c>
      <c r="F292">
        <v>13</v>
      </c>
      <c r="G292">
        <v>68</v>
      </c>
      <c r="H292" s="1"/>
      <c r="J292" s="64"/>
      <c r="K292" s="64"/>
      <c r="L292" s="64"/>
      <c r="M292" s="64"/>
      <c r="N292" s="64"/>
      <c r="O292" s="64"/>
      <c r="P292" s="64"/>
      <c r="Q292" s="64"/>
    </row>
    <row r="293" spans="1:17">
      <c r="A293" s="4">
        <v>43750.125</v>
      </c>
      <c r="B293" s="3">
        <v>0.5</v>
      </c>
      <c r="C293" s="3">
        <v>1.55139</v>
      </c>
      <c r="D293" s="12">
        <f t="shared" si="287"/>
        <v>0.98750000000000027</v>
      </c>
      <c r="E293">
        <v>57</v>
      </c>
      <c r="F293">
        <v>11</v>
      </c>
      <c r="G293">
        <v>68</v>
      </c>
      <c r="H293" s="1"/>
      <c r="J293" s="64"/>
      <c r="K293" s="64"/>
      <c r="L293" s="64"/>
      <c r="M293" s="64"/>
      <c r="N293" s="64"/>
      <c r="O293" s="64"/>
      <c r="P293" s="64"/>
      <c r="Q293" s="64"/>
    </row>
    <row r="294" spans="1:17">
      <c r="A294" s="4">
        <v>43750.166666666664</v>
      </c>
      <c r="B294" s="3">
        <v>0.4</v>
      </c>
      <c r="C294" s="3">
        <v>1.55139</v>
      </c>
      <c r="D294" s="12">
        <f t="shared" si="287"/>
        <v>0.9833333333333335</v>
      </c>
      <c r="E294">
        <v>56</v>
      </c>
      <c r="F294">
        <v>11</v>
      </c>
      <c r="G294">
        <v>68</v>
      </c>
      <c r="H294" s="1"/>
      <c r="J294" s="64"/>
      <c r="K294" s="64"/>
      <c r="L294" s="64"/>
      <c r="M294" s="64"/>
      <c r="N294" s="64"/>
      <c r="O294" s="64"/>
      <c r="P294" s="64"/>
      <c r="Q294" s="64"/>
    </row>
    <row r="295" spans="1:17">
      <c r="A295" s="4">
        <v>43750.208333333336</v>
      </c>
      <c r="B295" s="3">
        <v>0.5</v>
      </c>
      <c r="C295" s="3">
        <v>1.55139</v>
      </c>
      <c r="D295" s="12">
        <f t="shared" si="287"/>
        <v>0.97916666666666685</v>
      </c>
      <c r="E295">
        <v>56</v>
      </c>
      <c r="F295">
        <v>13</v>
      </c>
      <c r="G295">
        <v>68</v>
      </c>
      <c r="H295" s="1"/>
      <c r="J295" s="64"/>
      <c r="K295" s="64"/>
      <c r="L295" s="64"/>
      <c r="M295" s="64"/>
      <c r="N295" s="64"/>
      <c r="O295" s="64"/>
      <c r="P295" s="64"/>
      <c r="Q295" s="64"/>
    </row>
    <row r="296" spans="1:17">
      <c r="A296" s="4">
        <v>43750.25</v>
      </c>
      <c r="B296" s="3">
        <v>0.4</v>
      </c>
      <c r="C296" s="3">
        <v>1.55139</v>
      </c>
      <c r="D296" s="12">
        <f t="shared" si="287"/>
        <v>1.0416666666666667</v>
      </c>
      <c r="E296">
        <v>57</v>
      </c>
      <c r="F296">
        <v>17</v>
      </c>
      <c r="G296">
        <v>68</v>
      </c>
      <c r="H296" s="1"/>
      <c r="J296" s="64"/>
      <c r="K296" s="64"/>
      <c r="L296" s="64"/>
      <c r="M296" s="64"/>
      <c r="N296" s="64"/>
      <c r="O296" s="64"/>
      <c r="P296" s="64"/>
      <c r="Q296" s="64"/>
    </row>
    <row r="297" spans="1:17">
      <c r="A297" s="4">
        <v>43750.291666666664</v>
      </c>
      <c r="B297" s="3">
        <v>1.9</v>
      </c>
      <c r="C297" s="3">
        <v>1.55139</v>
      </c>
      <c r="D297" s="12">
        <f t="shared" si="287"/>
        <v>1.1375000000000002</v>
      </c>
      <c r="E297">
        <v>59</v>
      </c>
      <c r="F297">
        <v>13</v>
      </c>
      <c r="G297">
        <v>68</v>
      </c>
      <c r="H297" s="1"/>
      <c r="J297" s="64"/>
      <c r="K297" s="64"/>
      <c r="L297" s="64"/>
      <c r="M297" s="64"/>
      <c r="N297" s="64"/>
      <c r="O297" s="64"/>
      <c r="P297" s="64"/>
      <c r="Q297" s="64"/>
    </row>
    <row r="298" spans="1:17">
      <c r="A298" s="4">
        <v>43750.333333333336</v>
      </c>
      <c r="B298" s="3">
        <v>0.8</v>
      </c>
      <c r="C298" s="3">
        <v>1.55139</v>
      </c>
      <c r="D298" s="12">
        <f t="shared" si="287"/>
        <v>1.104166666666667</v>
      </c>
      <c r="E298">
        <v>61</v>
      </c>
      <c r="F298">
        <v>13</v>
      </c>
      <c r="G298">
        <v>68</v>
      </c>
      <c r="H298" s="1"/>
      <c r="J298" s="64"/>
      <c r="K298" s="64"/>
      <c r="L298" s="64"/>
      <c r="M298" s="64"/>
      <c r="N298" s="64"/>
      <c r="O298" s="64"/>
      <c r="P298" s="64"/>
      <c r="Q298" s="64"/>
    </row>
    <row r="299" spans="1:17">
      <c r="A299" s="4">
        <v>43750.375</v>
      </c>
      <c r="B299" s="3">
        <v>0.4</v>
      </c>
      <c r="C299" s="3">
        <v>1.55139</v>
      </c>
      <c r="D299" s="12">
        <f t="shared" si="287"/>
        <v>1.1166666666666669</v>
      </c>
      <c r="E299">
        <v>64</v>
      </c>
      <c r="F299">
        <v>13</v>
      </c>
      <c r="G299">
        <v>68</v>
      </c>
      <c r="H299" s="1"/>
      <c r="J299" s="64"/>
      <c r="K299" s="64"/>
      <c r="L299" s="64"/>
      <c r="M299" s="64"/>
      <c r="N299" s="64"/>
      <c r="O299" s="64"/>
      <c r="P299" s="64"/>
      <c r="Q299" s="64"/>
    </row>
    <row r="300" spans="1:17">
      <c r="A300" s="4">
        <v>43750.416666666664</v>
      </c>
      <c r="B300" s="3">
        <v>0.60000000000000009</v>
      </c>
      <c r="C300" s="3">
        <v>1.55139</v>
      </c>
      <c r="D300" s="12">
        <f t="shared" si="287"/>
        <v>1.1625000000000003</v>
      </c>
      <c r="E300">
        <v>68</v>
      </c>
      <c r="F300">
        <v>13</v>
      </c>
      <c r="G300">
        <v>68</v>
      </c>
      <c r="H300" s="1"/>
      <c r="J300" s="64"/>
      <c r="K300" s="64"/>
      <c r="L300" s="64"/>
      <c r="M300" s="64"/>
      <c r="N300" s="64"/>
      <c r="O300" s="64"/>
      <c r="P300" s="64"/>
      <c r="Q300" s="64"/>
    </row>
    <row r="301" spans="1:17">
      <c r="A301" s="4">
        <v>43750.458333333336</v>
      </c>
      <c r="B301" s="3">
        <v>0.60000000000000009</v>
      </c>
      <c r="C301" s="3">
        <v>1.55139</v>
      </c>
      <c r="D301" s="12">
        <f t="shared" si="287"/>
        <v>1.229166666666667</v>
      </c>
      <c r="E301">
        <v>71</v>
      </c>
      <c r="F301">
        <v>13</v>
      </c>
      <c r="G301">
        <v>68</v>
      </c>
      <c r="H301" s="1"/>
      <c r="J301" s="64"/>
      <c r="K301" s="64"/>
      <c r="L301" s="64"/>
      <c r="M301" s="64"/>
      <c r="N301" s="64"/>
      <c r="O301" s="64"/>
      <c r="P301" s="64"/>
      <c r="Q301" s="64"/>
    </row>
    <row r="302" spans="1:17">
      <c r="A302" s="4">
        <v>43750.5</v>
      </c>
      <c r="B302" s="3">
        <v>0.7</v>
      </c>
      <c r="C302" s="3">
        <v>1.55139</v>
      </c>
      <c r="D302" s="12">
        <f t="shared" si="287"/>
        <v>1.2375000000000003</v>
      </c>
      <c r="E302">
        <v>72</v>
      </c>
      <c r="F302">
        <v>13</v>
      </c>
      <c r="G302">
        <v>68</v>
      </c>
      <c r="H302" s="1"/>
      <c r="J302" s="64"/>
      <c r="K302" s="64"/>
      <c r="L302" s="64"/>
      <c r="M302" s="64"/>
      <c r="N302" s="64"/>
      <c r="O302" s="64"/>
      <c r="P302" s="64"/>
      <c r="Q302" s="64"/>
    </row>
    <row r="303" spans="1:17">
      <c r="A303" s="4">
        <v>43750.541666666664</v>
      </c>
      <c r="B303" s="3">
        <v>0.60000000000000009</v>
      </c>
      <c r="C303" s="3">
        <v>1.55139</v>
      </c>
      <c r="D303" s="12">
        <f t="shared" si="287"/>
        <v>1.2375000000000003</v>
      </c>
      <c r="E303">
        <v>73</v>
      </c>
      <c r="F303">
        <v>11</v>
      </c>
      <c r="G303">
        <v>68</v>
      </c>
      <c r="H303" s="1"/>
      <c r="J303" s="64"/>
      <c r="K303" s="64"/>
      <c r="L303" s="64"/>
      <c r="M303" s="64"/>
      <c r="N303" s="64"/>
      <c r="O303" s="64"/>
      <c r="P303" s="64"/>
      <c r="Q303" s="64"/>
    </row>
    <row r="304" spans="1:17">
      <c r="A304" s="4">
        <v>43750.583333333336</v>
      </c>
      <c r="B304" s="3">
        <v>1.3</v>
      </c>
      <c r="C304" s="3">
        <v>1.55139</v>
      </c>
      <c r="D304" s="12">
        <f t="shared" si="287"/>
        <v>1.2958333333333334</v>
      </c>
      <c r="E304">
        <v>73</v>
      </c>
      <c r="F304">
        <v>11</v>
      </c>
      <c r="G304">
        <v>68</v>
      </c>
      <c r="H304" s="1"/>
      <c r="J304" s="64"/>
      <c r="K304" s="64"/>
      <c r="L304" s="64"/>
      <c r="M304" s="64"/>
      <c r="N304" s="64"/>
      <c r="O304" s="64"/>
      <c r="P304" s="64"/>
      <c r="Q304" s="64"/>
    </row>
    <row r="305" spans="1:17">
      <c r="A305" s="4">
        <v>43750.625</v>
      </c>
      <c r="B305" s="3">
        <v>1.7000000000000002</v>
      </c>
      <c r="C305" s="3">
        <v>1.55139</v>
      </c>
      <c r="D305" s="12">
        <f t="shared" si="287"/>
        <v>1.2708333333333335</v>
      </c>
      <c r="E305">
        <v>71</v>
      </c>
      <c r="F305">
        <v>11</v>
      </c>
      <c r="G305">
        <v>68</v>
      </c>
      <c r="H305" s="1"/>
      <c r="J305" s="64"/>
      <c r="K305" s="64"/>
      <c r="L305" s="64"/>
      <c r="M305" s="64"/>
      <c r="N305" s="64"/>
      <c r="O305" s="64"/>
      <c r="P305" s="64"/>
      <c r="Q305" s="64"/>
    </row>
    <row r="306" spans="1:17">
      <c r="A306" s="4">
        <v>43750.666666666664</v>
      </c>
      <c r="B306" s="3">
        <v>4.3000000000000007</v>
      </c>
      <c r="C306" s="3">
        <v>1.55139</v>
      </c>
      <c r="D306" s="12">
        <f t="shared" si="287"/>
        <v>1.2791666666666668</v>
      </c>
      <c r="E306">
        <v>70</v>
      </c>
      <c r="F306">
        <v>13</v>
      </c>
      <c r="G306">
        <v>68</v>
      </c>
      <c r="H306" s="1"/>
      <c r="J306" s="64"/>
      <c r="K306" s="64"/>
      <c r="L306" s="64"/>
      <c r="M306" s="64"/>
      <c r="N306" s="64"/>
      <c r="O306" s="64"/>
      <c r="P306" s="64"/>
      <c r="Q306" s="64"/>
    </row>
    <row r="307" spans="1:17">
      <c r="A307" s="4">
        <v>43750.708333333336</v>
      </c>
      <c r="B307" s="3">
        <v>1.7000000000000002</v>
      </c>
      <c r="C307" s="3">
        <v>1.55139</v>
      </c>
      <c r="D307" s="12">
        <f t="shared" si="287"/>
        <v>1.1875</v>
      </c>
      <c r="E307">
        <v>68</v>
      </c>
      <c r="F307">
        <v>13</v>
      </c>
      <c r="G307">
        <v>68</v>
      </c>
      <c r="H307" s="1"/>
      <c r="J307" s="64"/>
      <c r="K307" s="64"/>
      <c r="L307" s="64"/>
      <c r="M307" s="64"/>
      <c r="N307" s="64"/>
      <c r="O307" s="64"/>
      <c r="P307" s="64"/>
      <c r="Q307" s="64"/>
    </row>
    <row r="308" spans="1:17">
      <c r="A308" s="4">
        <v>43750.75</v>
      </c>
      <c r="B308" s="3">
        <v>0.8</v>
      </c>
      <c r="C308" s="3">
        <v>1.55139</v>
      </c>
      <c r="D308" s="12">
        <f t="shared" si="287"/>
        <v>1.1541666666666666</v>
      </c>
      <c r="E308">
        <v>67</v>
      </c>
      <c r="F308">
        <v>13</v>
      </c>
      <c r="G308">
        <v>68</v>
      </c>
      <c r="H308" s="1"/>
      <c r="J308" s="64"/>
      <c r="K308" s="64"/>
      <c r="L308" s="64"/>
      <c r="M308" s="64"/>
      <c r="N308" s="64"/>
      <c r="O308" s="64"/>
      <c r="P308" s="64"/>
      <c r="Q308" s="64"/>
    </row>
    <row r="309" spans="1:17">
      <c r="A309" s="4">
        <v>43750.791666666664</v>
      </c>
      <c r="B309" s="3">
        <v>0.5</v>
      </c>
      <c r="C309" s="3">
        <v>1.55139</v>
      </c>
      <c r="D309" s="12">
        <f t="shared" si="287"/>
        <v>1.1708333333333332</v>
      </c>
      <c r="E309">
        <v>66</v>
      </c>
      <c r="F309">
        <v>13</v>
      </c>
      <c r="G309">
        <v>68</v>
      </c>
      <c r="H309" s="1"/>
      <c r="J309" s="64"/>
      <c r="K309" s="64"/>
      <c r="L309" s="64"/>
      <c r="M309" s="64"/>
      <c r="N309" s="64"/>
      <c r="O309" s="64"/>
      <c r="P309" s="64"/>
      <c r="Q309" s="64"/>
    </row>
    <row r="310" spans="1:17">
      <c r="A310" s="4">
        <v>43750.833333333336</v>
      </c>
      <c r="B310" s="3">
        <v>0.8</v>
      </c>
      <c r="C310" s="3">
        <v>1.55139</v>
      </c>
      <c r="D310" s="12">
        <f t="shared" si="287"/>
        <v>1.1958333333333331</v>
      </c>
      <c r="E310">
        <v>64</v>
      </c>
      <c r="F310">
        <v>17</v>
      </c>
      <c r="G310">
        <v>68</v>
      </c>
      <c r="H310" s="1"/>
      <c r="J310" s="64"/>
      <c r="K310" s="64"/>
      <c r="L310" s="64"/>
      <c r="M310" s="64"/>
      <c r="N310" s="64"/>
      <c r="O310" s="64"/>
      <c r="P310" s="64"/>
      <c r="Q310" s="64"/>
    </row>
    <row r="311" spans="1:17">
      <c r="A311" s="4">
        <v>43750.875</v>
      </c>
      <c r="B311" s="3">
        <v>1.5</v>
      </c>
      <c r="C311" s="3">
        <v>1.55139</v>
      </c>
      <c r="D311" s="12">
        <f t="shared" si="287"/>
        <v>1.2083333333333333</v>
      </c>
      <c r="E311">
        <v>62</v>
      </c>
      <c r="F311">
        <v>17</v>
      </c>
      <c r="G311">
        <v>68</v>
      </c>
      <c r="H311" s="1"/>
      <c r="J311" s="64"/>
      <c r="K311" s="64"/>
      <c r="L311" s="64"/>
      <c r="M311" s="64"/>
      <c r="N311" s="64"/>
      <c r="O311" s="64"/>
      <c r="P311" s="64"/>
      <c r="Q311" s="64"/>
    </row>
    <row r="312" spans="1:17">
      <c r="A312" s="4">
        <v>43750.916666666664</v>
      </c>
      <c r="B312" s="3">
        <v>2</v>
      </c>
      <c r="C312" s="3">
        <v>1.55139</v>
      </c>
      <c r="D312" s="12">
        <f t="shared" si="287"/>
        <v>1.2416666666666667</v>
      </c>
      <c r="E312">
        <v>61</v>
      </c>
      <c r="F312">
        <v>13</v>
      </c>
      <c r="G312">
        <v>68</v>
      </c>
      <c r="H312" s="1"/>
      <c r="J312" s="64"/>
      <c r="K312" s="64"/>
      <c r="L312" s="64"/>
      <c r="M312" s="64"/>
      <c r="N312" s="64"/>
      <c r="O312" s="64"/>
      <c r="P312" s="64"/>
      <c r="Q312" s="64"/>
    </row>
    <row r="313" spans="1:17">
      <c r="A313" s="4">
        <v>43750.958333333336</v>
      </c>
      <c r="B313" s="3">
        <v>0.6</v>
      </c>
      <c r="C313" s="3">
        <v>1.55139</v>
      </c>
      <c r="D313" s="12">
        <f t="shared" si="287"/>
        <v>1.2125000000000001</v>
      </c>
      <c r="E313">
        <v>58</v>
      </c>
      <c r="F313">
        <v>17</v>
      </c>
      <c r="G313">
        <v>68</v>
      </c>
      <c r="H313" s="1"/>
      <c r="J313" s="64"/>
      <c r="K313" s="64"/>
      <c r="L313" s="64"/>
      <c r="M313" s="64"/>
      <c r="N313" s="64"/>
      <c r="O313" s="64"/>
      <c r="P313" s="64"/>
      <c r="Q313" s="64"/>
    </row>
    <row r="314" spans="1:17">
      <c r="A314" s="4">
        <v>43751</v>
      </c>
      <c r="B314" s="3">
        <v>0.5</v>
      </c>
      <c r="C314" s="3">
        <v>1.55139</v>
      </c>
      <c r="D314" s="12">
        <f t="shared" si="287"/>
        <v>1.2125000000000001</v>
      </c>
      <c r="E314">
        <v>57</v>
      </c>
      <c r="F314">
        <v>17</v>
      </c>
      <c r="G314">
        <v>68</v>
      </c>
      <c r="H314" s="1"/>
      <c r="J314" s="64"/>
      <c r="K314" s="64"/>
      <c r="L314" s="64"/>
      <c r="M314" s="64"/>
      <c r="N314" s="64"/>
      <c r="O314" s="64"/>
      <c r="P314" s="64"/>
      <c r="Q314" s="64"/>
    </row>
    <row r="315" spans="1:17">
      <c r="A315" s="4">
        <v>43751.041666666664</v>
      </c>
      <c r="B315" s="3">
        <v>0.30000000000000004</v>
      </c>
      <c r="C315" s="3">
        <v>1.55139</v>
      </c>
      <c r="D315" s="12">
        <f t="shared" si="287"/>
        <v>1.2041666666666668</v>
      </c>
      <c r="E315">
        <v>57</v>
      </c>
      <c r="F315">
        <v>13</v>
      </c>
      <c r="G315">
        <v>68</v>
      </c>
      <c r="H315" s="1"/>
      <c r="J315" s="64"/>
      <c r="K315" s="64"/>
      <c r="L315" s="64"/>
      <c r="M315" s="64"/>
      <c r="N315" s="64"/>
      <c r="O315" s="64"/>
      <c r="P315" s="64"/>
      <c r="Q315" s="64"/>
    </row>
    <row r="316" spans="1:17">
      <c r="A316" s="4">
        <v>43751.083333333336</v>
      </c>
      <c r="B316" s="3">
        <v>0.30000000000000004</v>
      </c>
      <c r="C316" s="3">
        <v>1.55139</v>
      </c>
      <c r="D316" s="12">
        <f t="shared" si="287"/>
        <v>1.2041666666666668</v>
      </c>
      <c r="E316">
        <v>57</v>
      </c>
      <c r="F316">
        <v>13</v>
      </c>
      <c r="G316">
        <v>68</v>
      </c>
      <c r="H316" s="1"/>
      <c r="J316" s="64"/>
      <c r="K316" s="64"/>
      <c r="L316" s="64"/>
      <c r="M316" s="64"/>
      <c r="N316" s="64"/>
      <c r="O316" s="64"/>
      <c r="P316" s="64"/>
      <c r="Q316" s="64"/>
    </row>
    <row r="317" spans="1:17">
      <c r="A317" s="4">
        <v>43751.125</v>
      </c>
      <c r="B317" s="3">
        <v>0.4</v>
      </c>
      <c r="C317" s="3">
        <v>1.55139</v>
      </c>
      <c r="D317" s="12">
        <f t="shared" si="287"/>
        <v>1.2041666666666668</v>
      </c>
      <c r="E317">
        <v>57</v>
      </c>
      <c r="F317">
        <v>11</v>
      </c>
      <c r="G317">
        <v>68</v>
      </c>
      <c r="H317" s="1"/>
      <c r="J317" s="64"/>
      <c r="K317" s="64"/>
      <c r="L317" s="64"/>
      <c r="M317" s="64"/>
      <c r="N317" s="64"/>
      <c r="O317" s="64"/>
      <c r="P317" s="64"/>
      <c r="Q317" s="64"/>
    </row>
    <row r="318" spans="1:17">
      <c r="A318" s="4">
        <v>43751.166666666664</v>
      </c>
      <c r="B318" s="3">
        <v>0.30000000000000004</v>
      </c>
      <c r="C318" s="3">
        <v>1.55139</v>
      </c>
      <c r="D318" s="12">
        <f t="shared" si="287"/>
        <v>1.2041666666666668</v>
      </c>
      <c r="E318">
        <v>57</v>
      </c>
      <c r="F318">
        <v>11</v>
      </c>
      <c r="G318">
        <v>68</v>
      </c>
      <c r="H318" s="1"/>
      <c r="J318" s="64"/>
      <c r="K318" s="64"/>
      <c r="L318" s="64"/>
      <c r="M318" s="64"/>
      <c r="N318" s="64"/>
      <c r="O318" s="64"/>
      <c r="P318" s="64"/>
      <c r="Q318" s="64"/>
    </row>
    <row r="319" spans="1:17">
      <c r="A319" s="4">
        <v>43751.208333333336</v>
      </c>
      <c r="B319" s="3">
        <v>2</v>
      </c>
      <c r="C319" s="3">
        <v>1.55139</v>
      </c>
      <c r="D319" s="12">
        <f t="shared" si="287"/>
        <v>1.2458333333333336</v>
      </c>
      <c r="E319">
        <v>56</v>
      </c>
      <c r="F319">
        <v>11</v>
      </c>
      <c r="G319">
        <v>68</v>
      </c>
      <c r="H319" s="1"/>
      <c r="J319" s="64"/>
      <c r="K319" s="64"/>
      <c r="L319" s="64"/>
      <c r="M319" s="64"/>
      <c r="N319" s="64"/>
      <c r="O319" s="64"/>
      <c r="P319" s="64"/>
      <c r="Q319" s="64"/>
    </row>
    <row r="320" spans="1:17">
      <c r="A320" s="4">
        <v>43751.25</v>
      </c>
      <c r="B320" s="3">
        <v>2.7</v>
      </c>
      <c r="C320" s="3">
        <v>1.55139</v>
      </c>
      <c r="D320" s="12">
        <f t="shared" si="287"/>
        <v>1.2000000000000002</v>
      </c>
      <c r="E320">
        <v>56</v>
      </c>
      <c r="F320">
        <v>11</v>
      </c>
      <c r="G320">
        <v>68</v>
      </c>
      <c r="H320" s="1"/>
      <c r="J320" s="64"/>
      <c r="K320" s="64"/>
      <c r="L320" s="64"/>
      <c r="M320" s="64"/>
      <c r="N320" s="64"/>
      <c r="O320" s="64"/>
      <c r="P320" s="64"/>
      <c r="Q320" s="64"/>
    </row>
    <row r="321" spans="1:17">
      <c r="A321" s="4">
        <v>43751.291666666664</v>
      </c>
      <c r="B321" s="3">
        <v>1.1000000000000001</v>
      </c>
      <c r="C321" s="3">
        <v>1.55139</v>
      </c>
      <c r="D321" s="12">
        <f t="shared" si="287"/>
        <v>1.1041666666666667</v>
      </c>
      <c r="E321">
        <v>57</v>
      </c>
      <c r="F321">
        <v>13</v>
      </c>
      <c r="G321">
        <v>68</v>
      </c>
      <c r="H321" s="1"/>
      <c r="J321" s="64"/>
      <c r="K321" s="64"/>
      <c r="L321" s="64"/>
      <c r="M321" s="64"/>
      <c r="N321" s="64"/>
      <c r="O321" s="64"/>
      <c r="P321" s="64"/>
      <c r="Q321" s="64"/>
    </row>
    <row r="322" spans="1:17">
      <c r="A322" s="4">
        <v>43751.333333333336</v>
      </c>
      <c r="B322" s="3">
        <v>1.1000000000000001</v>
      </c>
      <c r="C322" s="3">
        <v>1.55139</v>
      </c>
      <c r="D322" s="12">
        <f t="shared" ref="D322:D385" si="288">AVERAGE(B322:B345)</f>
        <v>1.2</v>
      </c>
      <c r="E322">
        <v>59</v>
      </c>
      <c r="F322">
        <v>13</v>
      </c>
      <c r="G322">
        <v>68</v>
      </c>
      <c r="H322" s="1"/>
      <c r="J322" s="64"/>
      <c r="K322" s="64"/>
      <c r="L322" s="64"/>
      <c r="M322" s="64"/>
      <c r="N322" s="64"/>
      <c r="O322" s="64"/>
      <c r="P322" s="64"/>
      <c r="Q322" s="64"/>
    </row>
    <row r="323" spans="1:17">
      <c r="A323" s="4">
        <v>43751.375</v>
      </c>
      <c r="B323" s="3">
        <v>1.5</v>
      </c>
      <c r="C323" s="3">
        <v>1.55139</v>
      </c>
      <c r="D323" s="12">
        <f t="shared" si="288"/>
        <v>1.1708333333333332</v>
      </c>
      <c r="E323">
        <v>61</v>
      </c>
      <c r="F323">
        <v>21</v>
      </c>
      <c r="G323">
        <v>68</v>
      </c>
      <c r="H323" s="1"/>
      <c r="J323" s="64"/>
      <c r="K323" s="64"/>
      <c r="L323" s="64"/>
      <c r="M323" s="64"/>
      <c r="N323" s="64"/>
      <c r="O323" s="64"/>
      <c r="P323" s="64"/>
      <c r="Q323" s="64"/>
    </row>
    <row r="324" spans="1:17">
      <c r="A324" s="4">
        <v>43751.416666666664</v>
      </c>
      <c r="B324" s="3">
        <v>2.2000000000000002</v>
      </c>
      <c r="C324" s="3">
        <v>1.55139</v>
      </c>
      <c r="D324" s="12">
        <f t="shared" si="288"/>
        <v>1.1291666666666667</v>
      </c>
      <c r="E324">
        <v>63</v>
      </c>
      <c r="F324">
        <v>13</v>
      </c>
      <c r="G324">
        <v>68</v>
      </c>
      <c r="H324" s="1"/>
      <c r="J324" s="64"/>
      <c r="K324" s="64"/>
      <c r="L324" s="64"/>
      <c r="M324" s="64"/>
      <c r="N324" s="64"/>
      <c r="O324" s="64"/>
      <c r="P324" s="64"/>
      <c r="Q324" s="64"/>
    </row>
    <row r="325" spans="1:17">
      <c r="A325" s="4">
        <v>43751.458333333336</v>
      </c>
      <c r="B325" s="3">
        <v>0.8</v>
      </c>
      <c r="C325" s="3">
        <v>1.55139</v>
      </c>
      <c r="D325" s="12">
        <f t="shared" si="288"/>
        <v>1.0624999999999998</v>
      </c>
      <c r="E325">
        <v>65</v>
      </c>
      <c r="F325">
        <v>11</v>
      </c>
      <c r="G325">
        <v>68</v>
      </c>
      <c r="H325" s="1"/>
      <c r="J325" s="64"/>
      <c r="K325" s="64"/>
      <c r="L325" s="64"/>
      <c r="M325" s="64"/>
      <c r="N325" s="64"/>
      <c r="O325" s="64"/>
      <c r="P325" s="64"/>
      <c r="Q325" s="64"/>
    </row>
    <row r="326" spans="1:17">
      <c r="A326" s="4">
        <v>43751.5</v>
      </c>
      <c r="B326" s="3">
        <v>0.7</v>
      </c>
      <c r="C326" s="3">
        <v>1.55139</v>
      </c>
      <c r="D326" s="12">
        <f t="shared" si="288"/>
        <v>1.0458333333333332</v>
      </c>
      <c r="E326">
        <v>65</v>
      </c>
      <c r="F326">
        <v>11</v>
      </c>
      <c r="G326">
        <v>68</v>
      </c>
      <c r="H326" s="1"/>
      <c r="J326" s="64"/>
      <c r="K326" s="64"/>
      <c r="L326" s="64"/>
      <c r="M326" s="64"/>
      <c r="N326" s="64"/>
      <c r="O326" s="64"/>
      <c r="P326" s="64"/>
      <c r="Q326" s="64"/>
    </row>
    <row r="327" spans="1:17">
      <c r="A327" s="4">
        <v>43751.541666666664</v>
      </c>
      <c r="B327" s="3">
        <v>2</v>
      </c>
      <c r="C327" s="3">
        <v>1.55139</v>
      </c>
      <c r="D327" s="12">
        <f t="shared" si="288"/>
        <v>1.0416666666666663</v>
      </c>
      <c r="E327">
        <v>63</v>
      </c>
      <c r="F327">
        <v>11</v>
      </c>
      <c r="G327">
        <v>68</v>
      </c>
      <c r="H327" s="1"/>
      <c r="J327" s="64"/>
      <c r="K327" s="64"/>
      <c r="L327" s="64"/>
      <c r="M327" s="64"/>
      <c r="N327" s="64"/>
      <c r="O327" s="64"/>
      <c r="P327" s="64"/>
      <c r="Q327" s="64"/>
    </row>
    <row r="328" spans="1:17">
      <c r="A328" s="4">
        <v>43751.583333333336</v>
      </c>
      <c r="B328" s="3">
        <v>0.7</v>
      </c>
      <c r="C328" s="3">
        <v>1.55139</v>
      </c>
      <c r="D328" s="12">
        <f t="shared" si="288"/>
        <v>0.99583333333333324</v>
      </c>
      <c r="E328">
        <v>62</v>
      </c>
      <c r="F328">
        <v>8</v>
      </c>
      <c r="G328">
        <v>68</v>
      </c>
      <c r="H328" s="1"/>
      <c r="J328" s="64"/>
      <c r="K328" s="64"/>
      <c r="L328" s="64"/>
      <c r="M328" s="64"/>
      <c r="N328" s="64"/>
      <c r="O328" s="64"/>
      <c r="P328" s="64"/>
      <c r="Q328" s="64"/>
    </row>
    <row r="329" spans="1:17">
      <c r="A329" s="4">
        <v>43751.625</v>
      </c>
      <c r="B329" s="3">
        <v>1.9</v>
      </c>
      <c r="C329" s="3">
        <v>1.55139</v>
      </c>
      <c r="D329" s="12">
        <f t="shared" si="288"/>
        <v>1.0208333333333333</v>
      </c>
      <c r="E329">
        <v>58</v>
      </c>
      <c r="F329">
        <v>1</v>
      </c>
      <c r="G329">
        <v>68</v>
      </c>
      <c r="H329" s="1"/>
      <c r="J329" s="64"/>
      <c r="K329" s="64"/>
      <c r="L329" s="64"/>
      <c r="M329" s="64"/>
      <c r="N329" s="64"/>
      <c r="O329" s="64"/>
      <c r="P329" s="64"/>
      <c r="Q329" s="64"/>
    </row>
    <row r="330" spans="1:17">
      <c r="A330" s="4">
        <v>43751.666666666664</v>
      </c>
      <c r="B330" s="3">
        <v>2.1</v>
      </c>
      <c r="C330" s="3">
        <v>1.55139</v>
      </c>
      <c r="D330" s="12">
        <f t="shared" si="288"/>
        <v>1.0166666666666668</v>
      </c>
      <c r="E330">
        <v>59</v>
      </c>
      <c r="F330">
        <v>11</v>
      </c>
      <c r="G330">
        <v>68</v>
      </c>
      <c r="H330" s="1"/>
      <c r="J330" s="64"/>
      <c r="K330" s="64"/>
      <c r="L330" s="64"/>
      <c r="M330" s="64"/>
      <c r="N330" s="64"/>
      <c r="O330" s="64"/>
      <c r="P330" s="64"/>
      <c r="Q330" s="64"/>
    </row>
    <row r="331" spans="1:17">
      <c r="A331" s="4">
        <v>43751.708333333336</v>
      </c>
      <c r="B331" s="3">
        <v>0.9</v>
      </c>
      <c r="C331" s="3">
        <v>1.55139</v>
      </c>
      <c r="D331" s="12">
        <f t="shared" si="288"/>
        <v>0.9750000000000002</v>
      </c>
      <c r="E331">
        <v>59</v>
      </c>
      <c r="F331">
        <v>11</v>
      </c>
      <c r="G331">
        <v>68</v>
      </c>
      <c r="H331" s="1"/>
      <c r="J331" s="64"/>
      <c r="K331" s="64"/>
      <c r="L331" s="64"/>
      <c r="M331" s="64"/>
      <c r="N331" s="64"/>
      <c r="O331" s="64"/>
      <c r="P331" s="64"/>
      <c r="Q331" s="64"/>
    </row>
    <row r="332" spans="1:17">
      <c r="A332" s="4">
        <v>43751.75</v>
      </c>
      <c r="B332" s="3">
        <v>1.2</v>
      </c>
      <c r="C332" s="3">
        <v>1.55139</v>
      </c>
      <c r="D332" s="12">
        <f t="shared" si="288"/>
        <v>1.0000000000000002</v>
      </c>
      <c r="E332">
        <v>58</v>
      </c>
      <c r="F332">
        <v>11</v>
      </c>
      <c r="G332">
        <v>68</v>
      </c>
      <c r="H332" s="1"/>
      <c r="J332" s="64"/>
      <c r="K332" s="64"/>
      <c r="L332" s="64"/>
      <c r="M332" s="64"/>
      <c r="N332" s="64"/>
      <c r="O332" s="64"/>
      <c r="P332" s="64"/>
      <c r="Q332" s="64"/>
    </row>
    <row r="333" spans="1:17">
      <c r="A333" s="4">
        <v>43751.791666666664</v>
      </c>
      <c r="B333" s="3">
        <v>1.1000000000000001</v>
      </c>
      <c r="C333" s="3">
        <v>1.55139</v>
      </c>
      <c r="D333" s="12">
        <f t="shared" si="288"/>
        <v>1.0083333333333335</v>
      </c>
      <c r="E333">
        <v>58</v>
      </c>
      <c r="F333">
        <v>11</v>
      </c>
      <c r="G333">
        <v>68</v>
      </c>
      <c r="H333" s="1"/>
      <c r="J333" s="64"/>
      <c r="K333" s="64"/>
      <c r="L333" s="64"/>
      <c r="M333" s="64"/>
      <c r="N333" s="64"/>
      <c r="O333" s="64"/>
      <c r="P333" s="64"/>
      <c r="Q333" s="64"/>
    </row>
    <row r="334" spans="1:17">
      <c r="A334" s="4">
        <v>43751.833333333336</v>
      </c>
      <c r="B334" s="3">
        <v>1.1000000000000001</v>
      </c>
      <c r="C334" s="3">
        <v>1.55139</v>
      </c>
      <c r="D334" s="12">
        <f t="shared" si="288"/>
        <v>1.0041666666666667</v>
      </c>
      <c r="E334">
        <v>59</v>
      </c>
      <c r="F334">
        <v>11</v>
      </c>
      <c r="G334">
        <v>68</v>
      </c>
      <c r="H334" s="1"/>
      <c r="J334" s="64"/>
      <c r="K334" s="64"/>
      <c r="L334" s="64"/>
      <c r="M334" s="64"/>
      <c r="N334" s="64"/>
      <c r="O334" s="64"/>
      <c r="P334" s="64"/>
      <c r="Q334" s="64"/>
    </row>
    <row r="335" spans="1:17">
      <c r="A335" s="4">
        <v>43751.875</v>
      </c>
      <c r="B335" s="3">
        <v>2.2999999999999998</v>
      </c>
      <c r="C335" s="3">
        <v>1.55139</v>
      </c>
      <c r="D335" s="12">
        <f t="shared" si="288"/>
        <v>0.9916666666666667</v>
      </c>
      <c r="E335">
        <v>59</v>
      </c>
      <c r="F335">
        <v>11</v>
      </c>
      <c r="G335">
        <v>68</v>
      </c>
      <c r="H335" s="1"/>
      <c r="J335" s="64"/>
      <c r="K335" s="64"/>
      <c r="L335" s="64"/>
      <c r="M335" s="64"/>
      <c r="N335" s="64"/>
      <c r="O335" s="64"/>
      <c r="P335" s="64"/>
      <c r="Q335" s="64"/>
    </row>
    <row r="336" spans="1:17">
      <c r="A336" s="4">
        <v>43751.916666666664</v>
      </c>
      <c r="B336" s="3">
        <v>1.2999999999999998</v>
      </c>
      <c r="C336" s="3">
        <v>1.55139</v>
      </c>
      <c r="D336" s="12">
        <f t="shared" si="288"/>
        <v>1.0125000000000002</v>
      </c>
      <c r="E336">
        <v>60</v>
      </c>
      <c r="F336">
        <v>11</v>
      </c>
      <c r="G336">
        <v>68</v>
      </c>
      <c r="H336" s="1"/>
      <c r="J336" s="64"/>
      <c r="K336" s="64"/>
      <c r="L336" s="64"/>
      <c r="M336" s="64"/>
      <c r="N336" s="64"/>
      <c r="O336" s="64"/>
      <c r="P336" s="64"/>
      <c r="Q336" s="64"/>
    </row>
    <row r="337" spans="1:17">
      <c r="A337" s="4">
        <v>43751.958333333336</v>
      </c>
      <c r="B337" s="3">
        <v>0.60000000000000009</v>
      </c>
      <c r="C337" s="3">
        <v>1.55139</v>
      </c>
      <c r="D337" s="12">
        <f t="shared" si="288"/>
        <v>1.0791666666666666</v>
      </c>
      <c r="E337">
        <v>60</v>
      </c>
      <c r="F337">
        <v>13</v>
      </c>
      <c r="G337">
        <v>68</v>
      </c>
      <c r="H337" s="1"/>
      <c r="J337" s="64"/>
      <c r="K337" s="64"/>
      <c r="L337" s="64"/>
      <c r="M337" s="64"/>
      <c r="N337" s="64"/>
      <c r="O337" s="64"/>
      <c r="P337" s="64"/>
      <c r="Q337" s="64"/>
    </row>
    <row r="338" spans="1:17">
      <c r="A338" s="4">
        <v>43752</v>
      </c>
      <c r="B338" s="3">
        <v>0.30000000000000004</v>
      </c>
      <c r="C338" s="3">
        <v>1.55139</v>
      </c>
      <c r="D338" s="12">
        <f t="shared" si="288"/>
        <v>1.0999999999999999</v>
      </c>
      <c r="E338">
        <v>58</v>
      </c>
      <c r="F338">
        <v>21</v>
      </c>
      <c r="G338">
        <v>68</v>
      </c>
      <c r="H338" s="1"/>
      <c r="J338" s="64"/>
      <c r="K338" s="64"/>
      <c r="L338" s="64"/>
      <c r="M338" s="64"/>
      <c r="N338" s="64"/>
      <c r="O338" s="64"/>
      <c r="P338" s="64"/>
      <c r="Q338" s="64"/>
    </row>
    <row r="339" spans="1:17">
      <c r="A339" s="4">
        <v>43752.041666666664</v>
      </c>
      <c r="B339" s="3">
        <v>0.30000000000000004</v>
      </c>
      <c r="C339" s="3">
        <v>1.55139</v>
      </c>
      <c r="D339" s="12">
        <f t="shared" si="288"/>
        <v>1.1125</v>
      </c>
      <c r="E339">
        <v>56</v>
      </c>
      <c r="F339">
        <v>21</v>
      </c>
      <c r="G339">
        <v>68</v>
      </c>
      <c r="H339" s="1"/>
      <c r="J339" s="64"/>
      <c r="K339" s="64"/>
      <c r="L339" s="64"/>
      <c r="M339" s="64"/>
      <c r="N339" s="64"/>
      <c r="O339" s="64"/>
      <c r="P339" s="64"/>
      <c r="Q339" s="64"/>
    </row>
    <row r="340" spans="1:17">
      <c r="A340" s="4">
        <v>43752.083333333336</v>
      </c>
      <c r="B340" s="3">
        <v>0.30000000000000004</v>
      </c>
      <c r="C340" s="3">
        <v>1.55139</v>
      </c>
      <c r="D340" s="12">
        <f t="shared" si="288"/>
        <v>1.1166666666666669</v>
      </c>
      <c r="E340">
        <v>55</v>
      </c>
      <c r="F340">
        <v>21</v>
      </c>
      <c r="G340">
        <v>68</v>
      </c>
      <c r="H340" s="1"/>
      <c r="J340" s="64"/>
      <c r="K340" s="64"/>
      <c r="L340" s="64"/>
      <c r="M340" s="64"/>
      <c r="N340" s="64"/>
      <c r="O340" s="64"/>
      <c r="P340" s="64"/>
      <c r="Q340" s="64"/>
    </row>
    <row r="341" spans="1:17">
      <c r="A341" s="4">
        <v>43752.125</v>
      </c>
      <c r="B341" s="3">
        <v>0.4</v>
      </c>
      <c r="C341" s="3">
        <v>1.55139</v>
      </c>
      <c r="D341" s="12">
        <f t="shared" si="288"/>
        <v>1.1291666666666671</v>
      </c>
      <c r="E341">
        <v>55</v>
      </c>
      <c r="F341">
        <v>21</v>
      </c>
      <c r="G341">
        <v>68</v>
      </c>
      <c r="H341" s="1"/>
      <c r="J341" s="64"/>
      <c r="K341" s="64"/>
      <c r="L341" s="64"/>
      <c r="M341" s="64"/>
      <c r="N341" s="64"/>
      <c r="O341" s="64"/>
      <c r="P341" s="64"/>
      <c r="Q341" s="64"/>
    </row>
    <row r="342" spans="1:17">
      <c r="A342" s="4">
        <v>43752.166666666664</v>
      </c>
      <c r="B342" s="3">
        <v>1.3</v>
      </c>
      <c r="C342" s="3">
        <v>1.55139</v>
      </c>
      <c r="D342" s="12">
        <f t="shared" si="288"/>
        <v>1.1291666666666667</v>
      </c>
      <c r="E342">
        <v>54</v>
      </c>
      <c r="F342">
        <v>21</v>
      </c>
      <c r="G342">
        <v>68</v>
      </c>
      <c r="H342" s="1"/>
      <c r="J342" s="64"/>
      <c r="K342" s="64"/>
      <c r="L342" s="64"/>
      <c r="M342" s="64"/>
      <c r="N342" s="64"/>
      <c r="O342" s="64"/>
      <c r="P342" s="64"/>
      <c r="Q342" s="64"/>
    </row>
    <row r="343" spans="1:17">
      <c r="A343" s="4">
        <v>43752.208333333336</v>
      </c>
      <c r="B343" s="3">
        <v>0.89999999999999991</v>
      </c>
      <c r="C343" s="3">
        <v>1.55139</v>
      </c>
      <c r="D343" s="12">
        <f t="shared" si="288"/>
        <v>1.0916666666666668</v>
      </c>
      <c r="E343">
        <v>53</v>
      </c>
      <c r="F343">
        <v>17</v>
      </c>
      <c r="G343">
        <v>68</v>
      </c>
      <c r="H343" s="1"/>
      <c r="J343" s="64"/>
      <c r="K343" s="64"/>
      <c r="L343" s="64"/>
      <c r="M343" s="64"/>
      <c r="N343" s="64"/>
      <c r="O343" s="64"/>
      <c r="P343" s="64"/>
      <c r="Q343" s="64"/>
    </row>
    <row r="344" spans="1:17">
      <c r="A344" s="4">
        <v>43752.25</v>
      </c>
      <c r="B344" s="3">
        <v>0.4</v>
      </c>
      <c r="C344" s="3">
        <v>1.55139</v>
      </c>
      <c r="D344" s="12">
        <f t="shared" si="288"/>
        <v>1.1041666666666667</v>
      </c>
      <c r="E344">
        <v>54</v>
      </c>
      <c r="F344">
        <v>17</v>
      </c>
      <c r="G344">
        <v>68</v>
      </c>
      <c r="H344" s="1"/>
      <c r="J344" s="64"/>
      <c r="K344" s="64"/>
      <c r="L344" s="64"/>
      <c r="M344" s="64"/>
      <c r="N344" s="64"/>
      <c r="O344" s="64"/>
      <c r="P344" s="64"/>
      <c r="Q344" s="64"/>
    </row>
    <row r="345" spans="1:17">
      <c r="A345" s="4">
        <v>43752.291666666664</v>
      </c>
      <c r="B345" s="3">
        <v>3.4</v>
      </c>
      <c r="C345" s="3">
        <v>1.55139</v>
      </c>
      <c r="D345" s="12">
        <f t="shared" si="288"/>
        <v>1.1375000000000002</v>
      </c>
      <c r="E345">
        <v>59</v>
      </c>
      <c r="F345">
        <v>21</v>
      </c>
      <c r="G345">
        <v>68</v>
      </c>
      <c r="H345" s="1"/>
      <c r="J345" s="64"/>
      <c r="K345" s="64"/>
      <c r="L345" s="64"/>
      <c r="M345" s="64"/>
      <c r="N345" s="64"/>
      <c r="O345" s="64"/>
      <c r="P345" s="64"/>
      <c r="Q345" s="64"/>
    </row>
    <row r="346" spans="1:17">
      <c r="A346" s="4">
        <v>43752.333333333336</v>
      </c>
      <c r="B346" s="3">
        <v>0.4</v>
      </c>
      <c r="C346" s="3">
        <v>1.55139</v>
      </c>
      <c r="D346" s="12">
        <f t="shared" si="288"/>
        <v>1.1041666666666667</v>
      </c>
      <c r="E346">
        <v>60</v>
      </c>
      <c r="F346">
        <v>21</v>
      </c>
      <c r="G346">
        <v>60</v>
      </c>
      <c r="H346" s="1"/>
      <c r="J346" s="64"/>
      <c r="K346" s="64"/>
      <c r="L346" s="64"/>
      <c r="M346" s="64"/>
      <c r="N346" s="64"/>
      <c r="O346" s="64"/>
      <c r="P346" s="64"/>
      <c r="Q346" s="64"/>
    </row>
    <row r="347" spans="1:17">
      <c r="A347" s="4">
        <v>43752.375</v>
      </c>
      <c r="B347" s="3">
        <v>0.5</v>
      </c>
      <c r="C347" s="3">
        <v>1.55139</v>
      </c>
      <c r="D347" s="12">
        <f t="shared" si="288"/>
        <v>1.1916666666666667</v>
      </c>
      <c r="E347">
        <v>63</v>
      </c>
      <c r="F347">
        <v>21</v>
      </c>
      <c r="G347">
        <v>60</v>
      </c>
      <c r="H347" s="1"/>
      <c r="J347" s="64"/>
      <c r="K347" s="64"/>
      <c r="L347" s="64"/>
      <c r="M347" s="64"/>
      <c r="N347" s="64"/>
      <c r="O347" s="64"/>
      <c r="P347" s="64"/>
      <c r="Q347" s="64"/>
    </row>
    <row r="348" spans="1:17">
      <c r="A348" s="4">
        <v>43752.416666666664</v>
      </c>
      <c r="B348" s="3">
        <v>0.60000000000000009</v>
      </c>
      <c r="C348" s="3">
        <v>1.55139</v>
      </c>
      <c r="D348" s="12">
        <f t="shared" si="288"/>
        <v>1.2</v>
      </c>
      <c r="E348">
        <v>68</v>
      </c>
      <c r="F348">
        <v>21</v>
      </c>
      <c r="G348">
        <v>60</v>
      </c>
      <c r="H348" s="1"/>
      <c r="J348" s="64"/>
      <c r="K348" s="64"/>
      <c r="L348" s="64"/>
      <c r="M348" s="64"/>
      <c r="N348" s="64"/>
      <c r="O348" s="64"/>
      <c r="P348" s="64"/>
      <c r="Q348" s="64"/>
    </row>
    <row r="349" spans="1:17">
      <c r="A349" s="4">
        <v>43752.458333333336</v>
      </c>
      <c r="B349" s="3">
        <v>0.4</v>
      </c>
      <c r="C349" s="3">
        <v>1.55139</v>
      </c>
      <c r="D349" s="12">
        <f t="shared" si="288"/>
        <v>1.2041666666666666</v>
      </c>
      <c r="E349">
        <v>73</v>
      </c>
      <c r="F349">
        <v>21</v>
      </c>
      <c r="G349">
        <v>60</v>
      </c>
      <c r="H349" s="1"/>
      <c r="J349" s="64"/>
      <c r="K349" s="64"/>
      <c r="L349" s="64"/>
      <c r="M349" s="64"/>
      <c r="N349" s="64"/>
      <c r="O349" s="64"/>
      <c r="P349" s="64"/>
      <c r="Q349" s="64"/>
    </row>
    <row r="350" spans="1:17">
      <c r="A350" s="4">
        <v>43752.5</v>
      </c>
      <c r="B350" s="3">
        <v>0.60000000000000009</v>
      </c>
      <c r="C350" s="3">
        <v>1.55139</v>
      </c>
      <c r="D350" s="12">
        <f t="shared" si="288"/>
        <v>1.2166666666666666</v>
      </c>
      <c r="E350">
        <v>73</v>
      </c>
      <c r="F350">
        <v>21</v>
      </c>
      <c r="G350">
        <v>60</v>
      </c>
      <c r="H350" s="1"/>
      <c r="J350" s="64"/>
      <c r="K350" s="64"/>
      <c r="L350" s="64"/>
      <c r="M350" s="64"/>
      <c r="N350" s="64"/>
      <c r="O350" s="64"/>
      <c r="P350" s="64"/>
      <c r="Q350" s="64"/>
    </row>
    <row r="351" spans="1:17">
      <c r="A351" s="4">
        <v>43752.541666666664</v>
      </c>
      <c r="B351" s="3">
        <v>0.9</v>
      </c>
      <c r="C351" s="3">
        <v>1.55139</v>
      </c>
      <c r="D351" s="12">
        <f t="shared" si="288"/>
        <v>1.2166666666666666</v>
      </c>
      <c r="E351">
        <v>76</v>
      </c>
      <c r="F351">
        <v>21</v>
      </c>
      <c r="G351">
        <v>60</v>
      </c>
      <c r="H351" s="1"/>
      <c r="J351" s="64"/>
      <c r="K351" s="64"/>
      <c r="L351" s="64"/>
      <c r="M351" s="64"/>
      <c r="N351" s="64"/>
      <c r="O351" s="64"/>
      <c r="P351" s="64"/>
      <c r="Q351" s="64"/>
    </row>
    <row r="352" spans="1:17">
      <c r="A352" s="4">
        <v>43752.583333333336</v>
      </c>
      <c r="B352" s="3">
        <v>1.2999999999999998</v>
      </c>
      <c r="C352" s="3">
        <v>1.55139</v>
      </c>
      <c r="D352" s="12">
        <f t="shared" si="288"/>
        <v>1.2083333333333333</v>
      </c>
      <c r="E352">
        <v>77</v>
      </c>
      <c r="F352">
        <v>21</v>
      </c>
      <c r="G352">
        <v>60</v>
      </c>
      <c r="H352" s="1"/>
      <c r="J352" s="64"/>
      <c r="K352" s="64"/>
      <c r="L352" s="64"/>
      <c r="M352" s="64"/>
      <c r="N352" s="64"/>
      <c r="O352" s="64"/>
      <c r="P352" s="64"/>
      <c r="Q352" s="64"/>
    </row>
    <row r="353" spans="1:17">
      <c r="A353" s="4">
        <v>43752.625</v>
      </c>
      <c r="B353" s="3">
        <v>1.7999999999999998</v>
      </c>
      <c r="C353" s="3">
        <v>1.55139</v>
      </c>
      <c r="D353" s="12">
        <f t="shared" si="288"/>
        <v>1.1874999999999998</v>
      </c>
      <c r="E353">
        <v>76</v>
      </c>
      <c r="F353">
        <v>21</v>
      </c>
      <c r="G353">
        <v>60</v>
      </c>
      <c r="H353" s="1"/>
      <c r="J353" s="64"/>
      <c r="K353" s="64"/>
      <c r="L353" s="64"/>
      <c r="M353" s="64"/>
      <c r="N353" s="64"/>
      <c r="O353" s="64"/>
      <c r="P353" s="64"/>
      <c r="Q353" s="64"/>
    </row>
    <row r="354" spans="1:17">
      <c r="A354" s="4">
        <v>43752.666666666664</v>
      </c>
      <c r="B354" s="3">
        <v>1.1000000000000001</v>
      </c>
      <c r="C354" s="3">
        <v>1.55139</v>
      </c>
      <c r="D354" s="12">
        <f t="shared" si="288"/>
        <v>1.1875</v>
      </c>
      <c r="E354">
        <v>72</v>
      </c>
      <c r="F354">
        <v>21</v>
      </c>
      <c r="G354">
        <v>60</v>
      </c>
      <c r="H354" s="1"/>
      <c r="J354" s="64"/>
      <c r="K354" s="64"/>
      <c r="L354" s="64"/>
      <c r="M354" s="64"/>
      <c r="N354" s="64"/>
      <c r="O354" s="64"/>
      <c r="P354" s="64"/>
      <c r="Q354" s="64"/>
    </row>
    <row r="355" spans="1:17">
      <c r="A355" s="4">
        <v>43752.708333333336</v>
      </c>
      <c r="B355" s="3">
        <v>1.5</v>
      </c>
      <c r="C355" s="3">
        <v>1.55139</v>
      </c>
      <c r="D355" s="12">
        <f t="shared" si="288"/>
        <v>1.1666666666666667</v>
      </c>
      <c r="E355">
        <v>68</v>
      </c>
      <c r="F355">
        <v>21</v>
      </c>
      <c r="G355">
        <v>68</v>
      </c>
      <c r="H355" s="1"/>
      <c r="J355" s="64"/>
      <c r="K355" s="64"/>
      <c r="L355" s="64"/>
      <c r="M355" s="64"/>
      <c r="N355" s="64"/>
      <c r="O355" s="64"/>
      <c r="P355" s="64"/>
      <c r="Q355" s="64"/>
    </row>
    <row r="356" spans="1:17">
      <c r="A356" s="4">
        <v>43752.75</v>
      </c>
      <c r="B356" s="3">
        <v>1.4</v>
      </c>
      <c r="C356" s="3">
        <v>1.55139</v>
      </c>
      <c r="D356" s="12">
        <f t="shared" si="288"/>
        <v>1.1291666666666667</v>
      </c>
      <c r="E356">
        <v>67</v>
      </c>
      <c r="F356">
        <v>21</v>
      </c>
      <c r="G356">
        <v>68</v>
      </c>
      <c r="H356" s="1"/>
      <c r="J356" s="64"/>
      <c r="K356" s="64"/>
      <c r="L356" s="64"/>
      <c r="M356" s="64"/>
      <c r="N356" s="64"/>
      <c r="O356" s="64"/>
      <c r="P356" s="64"/>
      <c r="Q356" s="64"/>
    </row>
    <row r="357" spans="1:17">
      <c r="A357" s="4">
        <v>43752.791666666664</v>
      </c>
      <c r="B357" s="3">
        <v>1</v>
      </c>
      <c r="C357" s="3">
        <v>1.55139</v>
      </c>
      <c r="D357" s="12">
        <f t="shared" si="288"/>
        <v>1.1041666666666667</v>
      </c>
      <c r="E357">
        <v>65</v>
      </c>
      <c r="F357">
        <v>21</v>
      </c>
      <c r="G357">
        <v>68</v>
      </c>
      <c r="H357" s="1"/>
      <c r="J357" s="64"/>
      <c r="K357" s="64"/>
      <c r="L357" s="64"/>
      <c r="M357" s="64"/>
      <c r="N357" s="64"/>
      <c r="O357" s="64"/>
      <c r="P357" s="64"/>
      <c r="Q357" s="64"/>
    </row>
    <row r="358" spans="1:17">
      <c r="A358" s="4">
        <v>43752.833333333336</v>
      </c>
      <c r="B358" s="3">
        <v>0.8</v>
      </c>
      <c r="C358" s="3">
        <v>1.55139</v>
      </c>
      <c r="D358" s="12">
        <f t="shared" si="288"/>
        <v>1.0875000000000001</v>
      </c>
      <c r="E358">
        <v>64</v>
      </c>
      <c r="F358">
        <v>21</v>
      </c>
      <c r="G358">
        <v>68</v>
      </c>
      <c r="H358" s="1"/>
      <c r="J358" s="64"/>
      <c r="K358" s="64"/>
      <c r="L358" s="64"/>
      <c r="M358" s="64"/>
      <c r="N358" s="64"/>
      <c r="O358" s="64"/>
      <c r="P358" s="64"/>
      <c r="Q358" s="64"/>
    </row>
    <row r="359" spans="1:17">
      <c r="A359" s="4">
        <v>43752.875</v>
      </c>
      <c r="B359" s="3">
        <v>2.8</v>
      </c>
      <c r="C359" s="3">
        <v>1.55139</v>
      </c>
      <c r="D359" s="12">
        <f t="shared" si="288"/>
        <v>1.0750000000000002</v>
      </c>
      <c r="E359">
        <v>63</v>
      </c>
      <c r="F359">
        <v>21</v>
      </c>
      <c r="G359">
        <v>68</v>
      </c>
      <c r="H359" s="1"/>
      <c r="J359" s="64"/>
      <c r="K359" s="64"/>
      <c r="L359" s="64"/>
      <c r="M359" s="64"/>
      <c r="N359" s="64"/>
      <c r="O359" s="64"/>
      <c r="P359" s="64"/>
      <c r="Q359" s="64"/>
    </row>
    <row r="360" spans="1:17">
      <c r="A360" s="4">
        <v>43752.916666666664</v>
      </c>
      <c r="B360" s="3">
        <v>2.9000000000000004</v>
      </c>
      <c r="C360" s="3">
        <v>1.55139</v>
      </c>
      <c r="D360" s="12">
        <f t="shared" si="288"/>
        <v>0.99166666666666681</v>
      </c>
      <c r="E360">
        <v>62</v>
      </c>
      <c r="F360">
        <v>21</v>
      </c>
      <c r="G360">
        <v>68</v>
      </c>
      <c r="H360" s="1"/>
      <c r="J360" s="64"/>
      <c r="K360" s="64"/>
      <c r="L360" s="64"/>
      <c r="M360" s="64"/>
      <c r="N360" s="64"/>
      <c r="O360" s="64"/>
      <c r="P360" s="64"/>
      <c r="Q360" s="64"/>
    </row>
    <row r="361" spans="1:17">
      <c r="A361" s="4">
        <v>43752.958333333336</v>
      </c>
      <c r="B361" s="3">
        <v>1.1000000000000001</v>
      </c>
      <c r="C361" s="3">
        <v>1.55139</v>
      </c>
      <c r="D361" s="12">
        <f t="shared" si="288"/>
        <v>0.89583333333333348</v>
      </c>
      <c r="E361">
        <v>60</v>
      </c>
      <c r="F361">
        <v>21</v>
      </c>
      <c r="G361">
        <v>68</v>
      </c>
      <c r="H361" s="1"/>
      <c r="J361" s="64"/>
      <c r="K361" s="64"/>
      <c r="L361" s="64"/>
      <c r="M361" s="64"/>
      <c r="N361" s="64"/>
      <c r="O361" s="64"/>
      <c r="P361" s="64"/>
      <c r="Q361" s="64"/>
    </row>
    <row r="362" spans="1:17">
      <c r="A362" s="4">
        <v>43753</v>
      </c>
      <c r="B362" s="3">
        <v>0.60000000000000009</v>
      </c>
      <c r="C362" s="3">
        <v>1.55139</v>
      </c>
      <c r="D362" s="12">
        <f t="shared" si="288"/>
        <v>0.86666666666666681</v>
      </c>
      <c r="E362">
        <v>60</v>
      </c>
      <c r="F362">
        <v>21</v>
      </c>
      <c r="G362">
        <v>68</v>
      </c>
      <c r="H362" s="1"/>
      <c r="J362" s="64"/>
      <c r="K362" s="64"/>
      <c r="L362" s="64"/>
      <c r="M362" s="64"/>
      <c r="N362" s="64"/>
      <c r="O362" s="64"/>
      <c r="P362" s="64"/>
      <c r="Q362" s="64"/>
    </row>
    <row r="363" spans="1:17">
      <c r="A363" s="4">
        <v>43753.041666666664</v>
      </c>
      <c r="B363" s="3">
        <v>0.4</v>
      </c>
      <c r="C363" s="3">
        <v>1.55139</v>
      </c>
      <c r="D363" s="12">
        <f t="shared" si="288"/>
        <v>0.9</v>
      </c>
      <c r="E363">
        <v>56</v>
      </c>
      <c r="F363">
        <v>21</v>
      </c>
      <c r="G363">
        <v>68</v>
      </c>
      <c r="H363" s="1"/>
      <c r="J363" s="64"/>
      <c r="K363" s="64"/>
      <c r="L363" s="64"/>
      <c r="M363" s="64"/>
      <c r="N363" s="64"/>
      <c r="O363" s="64"/>
      <c r="P363" s="64"/>
      <c r="Q363" s="64"/>
    </row>
    <row r="364" spans="1:17">
      <c r="A364" s="4">
        <v>43753.083333333336</v>
      </c>
      <c r="B364" s="3">
        <v>0.60000000000000009</v>
      </c>
      <c r="C364" s="3">
        <v>1.55139</v>
      </c>
      <c r="D364" s="12">
        <f t="shared" si="288"/>
        <v>0.90416666666666667</v>
      </c>
      <c r="E364">
        <v>55</v>
      </c>
      <c r="F364">
        <v>21</v>
      </c>
      <c r="G364">
        <v>68</v>
      </c>
      <c r="H364" s="1"/>
      <c r="J364" s="64"/>
      <c r="K364" s="64"/>
      <c r="L364" s="64"/>
      <c r="M364" s="64"/>
      <c r="N364" s="64"/>
      <c r="O364" s="64"/>
      <c r="P364" s="64"/>
      <c r="Q364" s="64"/>
    </row>
    <row r="365" spans="1:17">
      <c r="A365" s="4">
        <v>43753.125</v>
      </c>
      <c r="B365" s="3">
        <v>0.4</v>
      </c>
      <c r="C365" s="3">
        <v>1.55139</v>
      </c>
      <c r="D365" s="12">
        <f t="shared" si="288"/>
        <v>0.89999999999999991</v>
      </c>
      <c r="E365">
        <v>53</v>
      </c>
      <c r="F365">
        <v>21</v>
      </c>
      <c r="G365">
        <v>68</v>
      </c>
      <c r="H365" s="1"/>
      <c r="J365" s="64"/>
      <c r="K365" s="64"/>
      <c r="L365" s="64"/>
      <c r="M365" s="64"/>
      <c r="N365" s="64"/>
      <c r="O365" s="64"/>
      <c r="P365" s="64"/>
      <c r="Q365" s="64"/>
    </row>
    <row r="366" spans="1:17">
      <c r="A366" s="4">
        <v>43753.166666666664</v>
      </c>
      <c r="B366" s="3">
        <v>0.4</v>
      </c>
      <c r="C366" s="3">
        <v>1.55139</v>
      </c>
      <c r="D366" s="12">
        <f t="shared" si="288"/>
        <v>0.89999999999999991</v>
      </c>
      <c r="E366">
        <v>53</v>
      </c>
      <c r="F366">
        <v>21</v>
      </c>
      <c r="G366">
        <v>68</v>
      </c>
      <c r="H366" s="1"/>
      <c r="J366" s="64"/>
      <c r="K366" s="64"/>
      <c r="L366" s="64"/>
      <c r="M366" s="64"/>
      <c r="N366" s="64"/>
      <c r="O366" s="64"/>
      <c r="P366" s="64"/>
      <c r="Q366" s="64"/>
    </row>
    <row r="367" spans="1:17">
      <c r="A367" s="4">
        <v>43753.208333333336</v>
      </c>
      <c r="B367" s="3">
        <v>1.2</v>
      </c>
      <c r="C367" s="3">
        <v>1.55139</v>
      </c>
      <c r="D367" s="12">
        <f t="shared" si="288"/>
        <v>0.90833333333333321</v>
      </c>
      <c r="E367">
        <v>53</v>
      </c>
      <c r="F367">
        <v>21</v>
      </c>
      <c r="G367">
        <v>68</v>
      </c>
      <c r="H367" s="1"/>
      <c r="J367" s="64"/>
      <c r="K367" s="64"/>
      <c r="L367" s="64"/>
      <c r="M367" s="64"/>
      <c r="N367" s="64"/>
      <c r="O367" s="64"/>
      <c r="P367" s="64"/>
      <c r="Q367" s="64"/>
    </row>
    <row r="368" spans="1:17">
      <c r="A368" s="4">
        <v>43753.25</v>
      </c>
      <c r="B368" s="3">
        <v>1.2</v>
      </c>
      <c r="C368" s="3">
        <v>1.55139</v>
      </c>
      <c r="D368" s="12">
        <f t="shared" si="288"/>
        <v>0.88749999999999984</v>
      </c>
      <c r="E368">
        <v>53</v>
      </c>
      <c r="F368">
        <v>21</v>
      </c>
      <c r="G368">
        <v>68</v>
      </c>
      <c r="H368" s="1"/>
      <c r="J368" s="64"/>
      <c r="K368" s="64"/>
      <c r="L368" s="64"/>
      <c r="M368" s="64"/>
      <c r="N368" s="64"/>
      <c r="O368" s="64"/>
      <c r="P368" s="64"/>
      <c r="Q368" s="64"/>
    </row>
    <row r="369" spans="1:17">
      <c r="A369" s="4">
        <v>43753.291666666664</v>
      </c>
      <c r="B369" s="3">
        <v>2.6</v>
      </c>
      <c r="C369" s="3">
        <v>1.55139</v>
      </c>
      <c r="D369" s="12">
        <f t="shared" si="288"/>
        <v>0.92916666666666659</v>
      </c>
      <c r="E369">
        <v>58</v>
      </c>
      <c r="F369">
        <v>21</v>
      </c>
      <c r="G369">
        <v>68</v>
      </c>
      <c r="H369" s="1"/>
      <c r="J369" s="64"/>
      <c r="K369" s="64"/>
      <c r="L369" s="64"/>
      <c r="M369" s="64"/>
      <c r="N369" s="64"/>
      <c r="O369" s="64"/>
      <c r="P369" s="64"/>
      <c r="Q369" s="64"/>
    </row>
    <row r="370" spans="1:17">
      <c r="A370" s="4">
        <v>43753.333333333336</v>
      </c>
      <c r="B370" s="3">
        <v>2.5</v>
      </c>
      <c r="C370" s="3">
        <v>1.55139</v>
      </c>
      <c r="D370" s="12">
        <f t="shared" si="288"/>
        <v>0.97083333333333355</v>
      </c>
      <c r="E370">
        <v>62</v>
      </c>
      <c r="F370">
        <v>21</v>
      </c>
      <c r="G370">
        <v>60</v>
      </c>
      <c r="H370" s="1"/>
      <c r="J370" s="64"/>
      <c r="K370" s="64"/>
      <c r="L370" s="64"/>
      <c r="M370" s="64"/>
      <c r="N370" s="64"/>
      <c r="O370" s="64"/>
      <c r="P370" s="64"/>
      <c r="Q370" s="64"/>
    </row>
    <row r="371" spans="1:17">
      <c r="A371" s="4">
        <v>43753.375</v>
      </c>
      <c r="B371" s="3">
        <v>0.7</v>
      </c>
      <c r="C371" s="3">
        <v>1.55139</v>
      </c>
      <c r="D371" s="12">
        <f t="shared" si="288"/>
        <v>0.97083333333333321</v>
      </c>
      <c r="E371">
        <v>65</v>
      </c>
      <c r="F371">
        <v>21</v>
      </c>
      <c r="G371">
        <v>60</v>
      </c>
      <c r="H371" s="1"/>
      <c r="J371" s="64"/>
      <c r="K371" s="64"/>
      <c r="L371" s="64"/>
      <c r="M371" s="64"/>
      <c r="N371" s="64"/>
      <c r="O371" s="64"/>
      <c r="P371" s="64"/>
      <c r="Q371" s="64"/>
    </row>
    <row r="372" spans="1:17">
      <c r="A372" s="4">
        <v>43753.416666666664</v>
      </c>
      <c r="B372" s="3">
        <v>0.7</v>
      </c>
      <c r="C372" s="3">
        <v>1.55139</v>
      </c>
      <c r="D372" s="12">
        <f t="shared" si="288"/>
        <v>0.99583333333333346</v>
      </c>
      <c r="E372">
        <v>68</v>
      </c>
      <c r="F372">
        <v>21</v>
      </c>
      <c r="G372">
        <v>60</v>
      </c>
      <c r="H372" s="1"/>
      <c r="J372" s="64"/>
      <c r="K372" s="64"/>
      <c r="L372" s="64"/>
      <c r="M372" s="64"/>
      <c r="N372" s="64"/>
      <c r="O372" s="64"/>
      <c r="P372" s="64"/>
      <c r="Q372" s="64"/>
    </row>
    <row r="373" spans="1:17">
      <c r="A373" s="4">
        <v>43753.458333333336</v>
      </c>
      <c r="B373" s="3">
        <v>0.7</v>
      </c>
      <c r="C373" s="3">
        <v>1.55139</v>
      </c>
      <c r="D373" s="12">
        <f t="shared" si="288"/>
        <v>0.9916666666666667</v>
      </c>
      <c r="E373">
        <v>69</v>
      </c>
      <c r="F373">
        <v>21</v>
      </c>
      <c r="G373">
        <v>60</v>
      </c>
      <c r="H373" s="1"/>
      <c r="J373" s="64"/>
      <c r="K373" s="64"/>
      <c r="L373" s="64"/>
      <c r="M373" s="64"/>
      <c r="N373" s="64"/>
      <c r="O373" s="64"/>
      <c r="P373" s="64"/>
      <c r="Q373" s="64"/>
    </row>
    <row r="374" spans="1:17">
      <c r="A374" s="4">
        <v>43753.5</v>
      </c>
      <c r="B374" s="3">
        <v>0.60000000000000009</v>
      </c>
      <c r="C374" s="3">
        <v>1.55139</v>
      </c>
      <c r="D374" s="12">
        <f t="shared" si="288"/>
        <v>0.98750000000000027</v>
      </c>
      <c r="E374">
        <v>71</v>
      </c>
      <c r="F374">
        <v>21</v>
      </c>
      <c r="G374">
        <v>60</v>
      </c>
      <c r="H374" s="1"/>
      <c r="J374" s="64"/>
      <c r="K374" s="64"/>
      <c r="L374" s="64"/>
      <c r="M374" s="64"/>
      <c r="N374" s="64"/>
      <c r="O374" s="64"/>
      <c r="P374" s="64"/>
      <c r="Q374" s="64"/>
    </row>
    <row r="375" spans="1:17">
      <c r="A375" s="4">
        <v>43753.541666666664</v>
      </c>
      <c r="B375" s="3">
        <v>0.7</v>
      </c>
      <c r="C375" s="3">
        <v>1.55139</v>
      </c>
      <c r="D375" s="12">
        <f t="shared" si="288"/>
        <v>0.99166666666666681</v>
      </c>
      <c r="E375">
        <v>71</v>
      </c>
      <c r="F375">
        <v>21</v>
      </c>
      <c r="G375">
        <v>60</v>
      </c>
      <c r="H375" s="1"/>
      <c r="J375" s="64"/>
      <c r="K375" s="64"/>
      <c r="L375" s="64"/>
      <c r="M375" s="64"/>
      <c r="N375" s="64"/>
      <c r="O375" s="64"/>
      <c r="P375" s="64"/>
      <c r="Q375" s="64"/>
    </row>
    <row r="376" spans="1:17">
      <c r="A376" s="4">
        <v>43753.583333333336</v>
      </c>
      <c r="B376" s="3">
        <v>0.8</v>
      </c>
      <c r="C376" s="3">
        <v>1.55139</v>
      </c>
      <c r="D376" s="12">
        <f t="shared" si="288"/>
        <v>0.97916666666666663</v>
      </c>
      <c r="E376">
        <v>71</v>
      </c>
      <c r="F376">
        <v>21</v>
      </c>
      <c r="G376">
        <v>60</v>
      </c>
      <c r="H376" s="1"/>
      <c r="J376" s="64"/>
      <c r="K376" s="64"/>
      <c r="L376" s="64"/>
      <c r="M376" s="64"/>
      <c r="N376" s="64"/>
      <c r="O376" s="64"/>
      <c r="P376" s="64"/>
      <c r="Q376" s="64"/>
    </row>
    <row r="377" spans="1:17">
      <c r="A377" s="4">
        <v>43753.625</v>
      </c>
      <c r="B377" s="3">
        <v>1.8</v>
      </c>
      <c r="C377" s="3">
        <v>1.55139</v>
      </c>
      <c r="D377" s="12">
        <f t="shared" si="288"/>
        <v>0.97083333333333355</v>
      </c>
      <c r="E377">
        <v>72</v>
      </c>
      <c r="F377">
        <v>21</v>
      </c>
      <c r="G377">
        <v>60</v>
      </c>
      <c r="H377" s="1"/>
      <c r="J377" s="64"/>
      <c r="K377" s="64"/>
      <c r="L377" s="64"/>
      <c r="M377" s="64"/>
      <c r="N377" s="64"/>
      <c r="O377" s="64"/>
      <c r="P377" s="64"/>
      <c r="Q377" s="64"/>
    </row>
    <row r="378" spans="1:17">
      <c r="A378" s="4">
        <v>43753.666666666664</v>
      </c>
      <c r="B378" s="3">
        <v>0.60000000000000009</v>
      </c>
      <c r="C378" s="3">
        <v>1.55139</v>
      </c>
      <c r="D378" s="12">
        <f t="shared" si="288"/>
        <v>0.91249999999999998</v>
      </c>
      <c r="E378">
        <v>69</v>
      </c>
      <c r="F378">
        <v>17</v>
      </c>
      <c r="G378">
        <v>60</v>
      </c>
      <c r="H378" s="1"/>
      <c r="J378" s="64"/>
      <c r="K378" s="64"/>
      <c r="L378" s="64"/>
      <c r="M378" s="64"/>
      <c r="N378" s="64"/>
      <c r="O378" s="64"/>
      <c r="P378" s="64"/>
      <c r="Q378" s="64"/>
    </row>
    <row r="379" spans="1:17">
      <c r="A379" s="4">
        <v>43753.708333333336</v>
      </c>
      <c r="B379" s="3">
        <v>0.60000000000000009</v>
      </c>
      <c r="C379" s="3">
        <v>1.55139</v>
      </c>
      <c r="D379" s="12">
        <f t="shared" si="288"/>
        <v>0.91249999999999998</v>
      </c>
      <c r="E379">
        <v>66</v>
      </c>
      <c r="F379">
        <v>17</v>
      </c>
      <c r="G379">
        <v>68</v>
      </c>
      <c r="H379" s="1"/>
      <c r="J379" s="64"/>
      <c r="K379" s="64"/>
      <c r="L379" s="64"/>
      <c r="M379" s="64"/>
      <c r="N379" s="64"/>
      <c r="O379" s="64"/>
      <c r="P379" s="64"/>
      <c r="Q379" s="64"/>
    </row>
    <row r="380" spans="1:17">
      <c r="A380" s="4">
        <v>43753.75</v>
      </c>
      <c r="B380" s="3">
        <v>0.8</v>
      </c>
      <c r="C380" s="3">
        <v>1.55139</v>
      </c>
      <c r="D380" s="12">
        <f t="shared" si="288"/>
        <v>0.94166666666666687</v>
      </c>
      <c r="E380">
        <v>64</v>
      </c>
      <c r="F380">
        <v>17</v>
      </c>
      <c r="G380">
        <v>68</v>
      </c>
      <c r="H380" s="1"/>
      <c r="J380" s="64"/>
      <c r="K380" s="64"/>
      <c r="L380" s="64"/>
      <c r="M380" s="64"/>
      <c r="N380" s="64"/>
      <c r="O380" s="64"/>
      <c r="P380" s="64"/>
      <c r="Q380" s="64"/>
    </row>
    <row r="381" spans="1:17">
      <c r="A381" s="4">
        <v>43753.791666666664</v>
      </c>
      <c r="B381" s="3">
        <v>0.60000000000000009</v>
      </c>
      <c r="C381" s="3">
        <v>1.55139</v>
      </c>
      <c r="D381" s="12">
        <f t="shared" si="288"/>
        <v>0.94583333333333341</v>
      </c>
      <c r="E381">
        <v>62</v>
      </c>
      <c r="F381">
        <v>21</v>
      </c>
      <c r="G381">
        <v>68</v>
      </c>
      <c r="H381" s="1"/>
      <c r="J381" s="64"/>
      <c r="K381" s="64"/>
      <c r="L381" s="64"/>
      <c r="M381" s="64"/>
      <c r="N381" s="64"/>
      <c r="O381" s="64"/>
      <c r="P381" s="64"/>
      <c r="Q381" s="64"/>
    </row>
    <row r="382" spans="1:17">
      <c r="A382" s="4">
        <v>43753.833333333336</v>
      </c>
      <c r="B382" s="3">
        <v>0.5</v>
      </c>
      <c r="C382" s="3">
        <v>1.55139</v>
      </c>
      <c r="D382" s="12">
        <f t="shared" si="288"/>
        <v>1.075</v>
      </c>
      <c r="E382">
        <v>63</v>
      </c>
      <c r="F382">
        <v>13</v>
      </c>
      <c r="G382">
        <v>68</v>
      </c>
      <c r="H382" s="1"/>
      <c r="J382" s="64"/>
      <c r="K382" s="64"/>
      <c r="L382" s="64"/>
      <c r="M382" s="64"/>
      <c r="N382" s="64"/>
      <c r="O382" s="64"/>
      <c r="P382" s="64"/>
      <c r="Q382" s="64"/>
    </row>
    <row r="383" spans="1:17">
      <c r="A383" s="4">
        <v>43753.875</v>
      </c>
      <c r="B383" s="3">
        <v>0.8</v>
      </c>
      <c r="C383" s="3">
        <v>1.55139</v>
      </c>
      <c r="D383" s="12">
        <f t="shared" si="288"/>
        <v>1.1500000000000001</v>
      </c>
      <c r="E383">
        <v>61</v>
      </c>
      <c r="F383">
        <v>13</v>
      </c>
      <c r="G383">
        <v>68</v>
      </c>
      <c r="H383" s="1"/>
      <c r="J383" s="64"/>
      <c r="K383" s="64"/>
      <c r="L383" s="64"/>
      <c r="M383" s="64"/>
      <c r="N383" s="64"/>
      <c r="O383" s="64"/>
      <c r="P383" s="64"/>
      <c r="Q383" s="64"/>
    </row>
    <row r="384" spans="1:17">
      <c r="A384" s="4">
        <v>43753.916666666664</v>
      </c>
      <c r="B384" s="3">
        <v>0.60000000000000009</v>
      </c>
      <c r="C384" s="3">
        <v>1.55139</v>
      </c>
      <c r="D384" s="12">
        <f t="shared" si="288"/>
        <v>1.1791666666666667</v>
      </c>
      <c r="E384">
        <v>60</v>
      </c>
      <c r="F384">
        <v>11</v>
      </c>
      <c r="G384">
        <v>68</v>
      </c>
      <c r="H384" s="1"/>
      <c r="J384" s="64"/>
      <c r="K384" s="64"/>
      <c r="L384" s="64"/>
      <c r="M384" s="64"/>
      <c r="N384" s="64"/>
      <c r="O384" s="64"/>
      <c r="P384" s="64"/>
      <c r="Q384" s="64"/>
    </row>
    <row r="385" spans="1:17">
      <c r="A385" s="4">
        <v>43753.958333333336</v>
      </c>
      <c r="B385" s="3">
        <v>0.4</v>
      </c>
      <c r="C385" s="3">
        <v>1.55139</v>
      </c>
      <c r="D385" s="12">
        <f t="shared" si="288"/>
        <v>1.2249999999999999</v>
      </c>
      <c r="E385">
        <v>59</v>
      </c>
      <c r="F385">
        <v>21</v>
      </c>
      <c r="G385">
        <v>68</v>
      </c>
      <c r="H385" s="1"/>
      <c r="J385" s="64"/>
      <c r="K385" s="64"/>
      <c r="L385" s="64"/>
      <c r="M385" s="64"/>
      <c r="N385" s="64"/>
      <c r="O385" s="64"/>
      <c r="P385" s="64"/>
      <c r="Q385" s="64"/>
    </row>
    <row r="386" spans="1:17">
      <c r="A386" s="4">
        <v>43754</v>
      </c>
      <c r="B386" s="3">
        <v>1.4</v>
      </c>
      <c r="C386" s="3">
        <v>1.55139</v>
      </c>
      <c r="D386" s="12">
        <f t="shared" ref="D386:D449" si="289">AVERAGE(B386:B409)</f>
        <v>1.3208333333333331</v>
      </c>
      <c r="E386">
        <v>59</v>
      </c>
      <c r="F386">
        <v>13</v>
      </c>
      <c r="G386">
        <v>68</v>
      </c>
      <c r="H386" s="1"/>
      <c r="J386" s="64"/>
      <c r="K386" s="64"/>
      <c r="L386" s="64"/>
      <c r="M386" s="64"/>
      <c r="N386" s="64"/>
      <c r="O386" s="64"/>
      <c r="P386" s="64"/>
      <c r="Q386" s="64"/>
    </row>
    <row r="387" spans="1:17">
      <c r="A387" s="4">
        <v>43754.041666666664</v>
      </c>
      <c r="B387" s="3">
        <v>0.5</v>
      </c>
      <c r="C387" s="3">
        <v>1.55139</v>
      </c>
      <c r="D387" s="12">
        <f t="shared" si="289"/>
        <v>1.2833333333333332</v>
      </c>
      <c r="E387">
        <v>61</v>
      </c>
      <c r="F387">
        <v>11</v>
      </c>
      <c r="G387">
        <v>68</v>
      </c>
      <c r="H387" s="1"/>
      <c r="J387" s="64"/>
      <c r="K387" s="64"/>
      <c r="L387" s="64"/>
      <c r="M387" s="64"/>
      <c r="N387" s="64"/>
      <c r="O387" s="64"/>
      <c r="P387" s="64"/>
      <c r="Q387" s="64"/>
    </row>
    <row r="388" spans="1:17">
      <c r="A388" s="4">
        <v>43754.083333333336</v>
      </c>
      <c r="B388" s="3">
        <v>0.5</v>
      </c>
      <c r="C388" s="3">
        <v>1.55139</v>
      </c>
      <c r="D388" s="12">
        <f t="shared" si="289"/>
        <v>1.2874999999999999</v>
      </c>
      <c r="E388">
        <v>60</v>
      </c>
      <c r="F388">
        <v>11</v>
      </c>
      <c r="G388">
        <v>68</v>
      </c>
      <c r="H388" s="1"/>
      <c r="J388" s="64"/>
      <c r="K388" s="64"/>
      <c r="L388" s="64"/>
      <c r="M388" s="64"/>
      <c r="N388" s="64"/>
      <c r="O388" s="64"/>
      <c r="P388" s="64"/>
      <c r="Q388" s="64"/>
    </row>
    <row r="389" spans="1:17">
      <c r="A389" s="4">
        <v>43754.125</v>
      </c>
      <c r="B389" s="3">
        <v>0.4</v>
      </c>
      <c r="C389" s="3">
        <v>1.55139</v>
      </c>
      <c r="D389" s="12">
        <f t="shared" si="289"/>
        <v>1.2958333333333332</v>
      </c>
      <c r="E389">
        <v>60</v>
      </c>
      <c r="F389">
        <v>11</v>
      </c>
      <c r="G389">
        <v>68</v>
      </c>
      <c r="H389" s="1"/>
      <c r="J389" s="64"/>
      <c r="K389" s="64"/>
      <c r="L389" s="64"/>
      <c r="M389" s="64"/>
      <c r="N389" s="64"/>
      <c r="O389" s="64"/>
      <c r="P389" s="64"/>
      <c r="Q389" s="64"/>
    </row>
    <row r="390" spans="1:17">
      <c r="A390" s="4">
        <v>43754.166666666664</v>
      </c>
      <c r="B390" s="3">
        <v>0.60000000000000009</v>
      </c>
      <c r="C390" s="3">
        <v>1.55139</v>
      </c>
      <c r="D390" s="12">
        <f t="shared" si="289"/>
        <v>1.2958333333333332</v>
      </c>
      <c r="E390">
        <v>61</v>
      </c>
      <c r="F390">
        <v>11</v>
      </c>
      <c r="G390">
        <v>68</v>
      </c>
      <c r="H390" s="1"/>
      <c r="J390" s="64"/>
      <c r="K390" s="64"/>
      <c r="L390" s="64"/>
      <c r="M390" s="64"/>
      <c r="N390" s="64"/>
      <c r="O390" s="64"/>
      <c r="P390" s="64"/>
      <c r="Q390" s="64"/>
    </row>
    <row r="391" spans="1:17">
      <c r="A391" s="4">
        <v>43754.208333333336</v>
      </c>
      <c r="B391" s="3">
        <v>0.7</v>
      </c>
      <c r="C391" s="3">
        <v>1.55139</v>
      </c>
      <c r="D391" s="12">
        <f t="shared" si="289"/>
        <v>1.2874999999999999</v>
      </c>
      <c r="E391">
        <v>62</v>
      </c>
      <c r="F391">
        <v>11</v>
      </c>
      <c r="G391">
        <v>68</v>
      </c>
      <c r="H391" s="1"/>
      <c r="J391" s="64"/>
      <c r="K391" s="64"/>
      <c r="L391" s="64"/>
      <c r="M391" s="64"/>
      <c r="N391" s="64"/>
      <c r="O391" s="64"/>
      <c r="P391" s="64"/>
      <c r="Q391" s="64"/>
    </row>
    <row r="392" spans="1:17">
      <c r="A392" s="4">
        <v>43754.25</v>
      </c>
      <c r="B392" s="3">
        <v>2.2000000000000002</v>
      </c>
      <c r="C392" s="3">
        <v>1.55139</v>
      </c>
      <c r="D392" s="12">
        <f t="shared" si="289"/>
        <v>1.2749999999999999</v>
      </c>
      <c r="E392">
        <v>62</v>
      </c>
      <c r="F392">
        <v>11</v>
      </c>
      <c r="G392">
        <v>68</v>
      </c>
      <c r="H392" s="1"/>
      <c r="J392" s="64"/>
      <c r="K392" s="64"/>
      <c r="L392" s="64"/>
      <c r="M392" s="64"/>
      <c r="N392" s="64"/>
      <c r="O392" s="64"/>
      <c r="P392" s="64"/>
      <c r="Q392" s="64"/>
    </row>
    <row r="393" spans="1:17">
      <c r="A393" s="4">
        <v>43754.291666666664</v>
      </c>
      <c r="B393" s="3">
        <v>3.5999999999999996</v>
      </c>
      <c r="C393" s="3">
        <v>1.55139</v>
      </c>
      <c r="D393" s="12">
        <f t="shared" si="289"/>
        <v>1.2124999999999997</v>
      </c>
      <c r="E393">
        <v>63</v>
      </c>
      <c r="F393">
        <v>11</v>
      </c>
      <c r="G393">
        <v>68</v>
      </c>
      <c r="H393" s="1"/>
      <c r="J393" s="64"/>
      <c r="K393" s="64"/>
      <c r="L393" s="64"/>
      <c r="M393" s="64"/>
      <c r="N393" s="64"/>
      <c r="O393" s="64"/>
      <c r="P393" s="64"/>
      <c r="Q393" s="64"/>
    </row>
    <row r="394" spans="1:17">
      <c r="A394" s="4">
        <v>43754.333333333336</v>
      </c>
      <c r="B394" s="3">
        <v>2.5</v>
      </c>
      <c r="C394" s="3">
        <v>1.55139</v>
      </c>
      <c r="D394" s="12">
        <f t="shared" si="289"/>
        <v>1.2166666666666666</v>
      </c>
      <c r="E394">
        <v>64</v>
      </c>
      <c r="F394">
        <v>11</v>
      </c>
      <c r="G394">
        <v>60</v>
      </c>
      <c r="H394" s="1"/>
      <c r="J394" s="64"/>
      <c r="K394" s="64"/>
      <c r="L394" s="64"/>
      <c r="M394" s="64"/>
      <c r="N394" s="64"/>
      <c r="O394" s="64"/>
      <c r="P394" s="64"/>
      <c r="Q394" s="64"/>
    </row>
    <row r="395" spans="1:17">
      <c r="A395" s="4">
        <v>43754.375</v>
      </c>
      <c r="B395" s="3">
        <v>1.3</v>
      </c>
      <c r="C395" s="3">
        <v>1.55139</v>
      </c>
      <c r="D395" s="12">
        <f t="shared" si="289"/>
        <v>1.1291666666666664</v>
      </c>
      <c r="E395">
        <v>65</v>
      </c>
      <c r="F395">
        <v>8</v>
      </c>
      <c r="G395">
        <v>60</v>
      </c>
      <c r="H395" s="1"/>
      <c r="J395" s="64"/>
      <c r="K395" s="64"/>
      <c r="L395" s="64"/>
      <c r="M395" s="64"/>
      <c r="N395" s="64"/>
      <c r="O395" s="64"/>
      <c r="P395" s="64"/>
      <c r="Q395" s="64"/>
    </row>
    <row r="396" spans="1:17">
      <c r="A396" s="4">
        <v>43754.416666666664</v>
      </c>
      <c r="B396" s="3">
        <v>0.60000000000000009</v>
      </c>
      <c r="C396" s="3">
        <v>1.55139</v>
      </c>
      <c r="D396" s="12">
        <f t="shared" si="289"/>
        <v>1.1541666666666663</v>
      </c>
      <c r="E396">
        <v>64</v>
      </c>
      <c r="F396">
        <v>5</v>
      </c>
      <c r="G396">
        <v>60</v>
      </c>
      <c r="H396" s="1"/>
      <c r="J396" s="64"/>
      <c r="K396" s="64"/>
      <c r="L396" s="64"/>
      <c r="M396" s="64"/>
      <c r="N396" s="64"/>
      <c r="O396" s="64"/>
      <c r="P396" s="64"/>
      <c r="Q396" s="64"/>
    </row>
    <row r="397" spans="1:17">
      <c r="A397" s="4">
        <v>43754.458333333336</v>
      </c>
      <c r="B397" s="3">
        <v>0.60000000000000009</v>
      </c>
      <c r="C397" s="3">
        <v>1.55139</v>
      </c>
      <c r="D397" s="12">
        <f t="shared" si="289"/>
        <v>1.1458333333333328</v>
      </c>
      <c r="E397">
        <v>62</v>
      </c>
      <c r="F397">
        <v>1</v>
      </c>
      <c r="G397">
        <v>60</v>
      </c>
      <c r="H397" s="1"/>
      <c r="J397" s="64"/>
      <c r="K397" s="64"/>
      <c r="L397" s="64"/>
      <c r="M397" s="64"/>
      <c r="N397" s="64"/>
      <c r="O397" s="64"/>
      <c r="P397" s="64"/>
      <c r="Q397" s="64"/>
    </row>
    <row r="398" spans="1:17">
      <c r="A398" s="4">
        <v>43754.5</v>
      </c>
      <c r="B398" s="3">
        <v>0.7</v>
      </c>
      <c r="C398" s="3">
        <v>1.55139</v>
      </c>
      <c r="D398" s="12">
        <f t="shared" si="289"/>
        <v>1.1374999999999995</v>
      </c>
      <c r="E398">
        <v>59</v>
      </c>
      <c r="F398">
        <v>1</v>
      </c>
      <c r="G398">
        <v>60</v>
      </c>
      <c r="H398" s="1"/>
      <c r="J398" s="64"/>
      <c r="K398" s="64"/>
      <c r="L398" s="64"/>
      <c r="M398" s="64"/>
      <c r="N398" s="64"/>
      <c r="O398" s="64"/>
      <c r="P398" s="64"/>
      <c r="Q398" s="64"/>
    </row>
    <row r="399" spans="1:17">
      <c r="A399" s="4">
        <v>43754.541666666664</v>
      </c>
      <c r="B399" s="3">
        <v>0.4</v>
      </c>
      <c r="C399" s="3">
        <v>1.55139</v>
      </c>
      <c r="D399" s="12">
        <f t="shared" si="289"/>
        <v>1.1249999999999993</v>
      </c>
      <c r="E399">
        <v>59</v>
      </c>
      <c r="F399">
        <v>5</v>
      </c>
      <c r="G399">
        <v>60</v>
      </c>
      <c r="H399" s="1"/>
      <c r="J399" s="64"/>
      <c r="K399" s="64"/>
      <c r="L399" s="64"/>
      <c r="M399" s="64"/>
      <c r="N399" s="64"/>
      <c r="O399" s="64"/>
      <c r="P399" s="64"/>
      <c r="Q399" s="64"/>
    </row>
    <row r="400" spans="1:17">
      <c r="A400" s="4">
        <v>43754.583333333336</v>
      </c>
      <c r="B400" s="3">
        <v>0.60000000000000009</v>
      </c>
      <c r="C400" s="3">
        <v>1.55139</v>
      </c>
      <c r="D400" s="12">
        <f t="shared" si="289"/>
        <v>1.1249999999999993</v>
      </c>
      <c r="E400">
        <v>60</v>
      </c>
      <c r="F400">
        <v>8</v>
      </c>
      <c r="G400">
        <v>60</v>
      </c>
      <c r="H400" s="1"/>
      <c r="J400" s="64"/>
      <c r="K400" s="64"/>
      <c r="L400" s="64"/>
      <c r="M400" s="64"/>
      <c r="N400" s="64"/>
      <c r="O400" s="64"/>
      <c r="P400" s="64"/>
      <c r="Q400" s="64"/>
    </row>
    <row r="401" spans="1:17">
      <c r="A401" s="4">
        <v>43754.625</v>
      </c>
      <c r="B401" s="3">
        <v>0.4</v>
      </c>
      <c r="C401" s="3">
        <v>1.55139</v>
      </c>
      <c r="D401" s="12">
        <f t="shared" si="289"/>
        <v>1.116666666666666</v>
      </c>
      <c r="E401">
        <v>61</v>
      </c>
      <c r="F401">
        <v>8</v>
      </c>
      <c r="G401">
        <v>60</v>
      </c>
      <c r="H401" s="1"/>
      <c r="J401" s="64"/>
      <c r="K401" s="64"/>
      <c r="L401" s="64"/>
      <c r="M401" s="64"/>
      <c r="N401" s="64"/>
      <c r="O401" s="64"/>
      <c r="P401" s="64"/>
      <c r="Q401" s="64"/>
    </row>
    <row r="402" spans="1:17">
      <c r="A402" s="4">
        <v>43754.666666666664</v>
      </c>
      <c r="B402" s="3">
        <v>0.60000000000000009</v>
      </c>
      <c r="C402" s="3">
        <v>1.55139</v>
      </c>
      <c r="D402" s="12">
        <f t="shared" si="289"/>
        <v>1.116666666666666</v>
      </c>
      <c r="E402">
        <v>59</v>
      </c>
      <c r="F402">
        <v>13</v>
      </c>
      <c r="G402">
        <v>60</v>
      </c>
      <c r="H402" s="1"/>
      <c r="J402" s="64"/>
      <c r="K402" s="64"/>
      <c r="L402" s="64"/>
      <c r="M402" s="64"/>
      <c r="N402" s="64"/>
      <c r="O402" s="64"/>
      <c r="P402" s="64"/>
      <c r="Q402" s="64"/>
    </row>
    <row r="403" spans="1:17">
      <c r="A403" s="4">
        <v>43754.708333333336</v>
      </c>
      <c r="B403" s="3">
        <v>1.3</v>
      </c>
      <c r="C403" s="3">
        <v>1.55139</v>
      </c>
      <c r="D403" s="12">
        <f t="shared" si="289"/>
        <v>1.1083333333333325</v>
      </c>
      <c r="E403">
        <v>57</v>
      </c>
      <c r="F403">
        <v>17</v>
      </c>
      <c r="G403">
        <v>68</v>
      </c>
      <c r="H403" s="1"/>
      <c r="J403" s="64"/>
      <c r="K403" s="64"/>
      <c r="L403" s="64"/>
      <c r="M403" s="64"/>
      <c r="N403" s="64"/>
      <c r="O403" s="64"/>
      <c r="P403" s="64"/>
      <c r="Q403" s="64"/>
    </row>
    <row r="404" spans="1:17">
      <c r="A404" s="4">
        <v>43754.75</v>
      </c>
      <c r="B404" s="3">
        <v>0.89999999999999991</v>
      </c>
      <c r="C404" s="3">
        <v>1.55139</v>
      </c>
      <c r="D404" s="12">
        <f t="shared" si="289"/>
        <v>1.0708333333333326</v>
      </c>
      <c r="E404">
        <v>56</v>
      </c>
      <c r="F404">
        <v>21</v>
      </c>
      <c r="G404">
        <v>68</v>
      </c>
      <c r="H404" s="1"/>
      <c r="J404" s="64"/>
      <c r="K404" s="64"/>
      <c r="L404" s="64"/>
      <c r="M404" s="64"/>
      <c r="N404" s="64"/>
      <c r="O404" s="64"/>
      <c r="P404" s="64"/>
      <c r="Q404" s="64"/>
    </row>
    <row r="405" spans="1:17">
      <c r="A405" s="4">
        <v>43754.791666666664</v>
      </c>
      <c r="B405" s="3">
        <v>3.7</v>
      </c>
      <c r="C405" s="3">
        <v>1.55139</v>
      </c>
      <c r="D405" s="12">
        <f t="shared" si="289"/>
        <v>1.1041666666666659</v>
      </c>
      <c r="E405">
        <v>56</v>
      </c>
      <c r="F405">
        <v>20</v>
      </c>
      <c r="G405">
        <v>68</v>
      </c>
      <c r="H405" s="1"/>
      <c r="J405" s="64"/>
      <c r="K405" s="64"/>
      <c r="L405" s="64"/>
      <c r="M405" s="64"/>
      <c r="N405" s="64"/>
      <c r="O405" s="64"/>
      <c r="P405" s="64"/>
      <c r="Q405" s="64"/>
    </row>
    <row r="406" spans="1:17">
      <c r="A406" s="4">
        <v>43754.833333333336</v>
      </c>
      <c r="B406" s="3">
        <v>2.2999999999999998</v>
      </c>
      <c r="C406" s="3">
        <v>1.55139</v>
      </c>
      <c r="D406" s="12">
        <f t="shared" si="289"/>
        <v>1.0166666666666662</v>
      </c>
      <c r="E406">
        <v>55</v>
      </c>
      <c r="F406">
        <v>21</v>
      </c>
      <c r="G406">
        <v>68</v>
      </c>
      <c r="H406" s="1"/>
      <c r="J406" s="64"/>
      <c r="K406" s="64"/>
      <c r="L406" s="64"/>
      <c r="M406" s="64"/>
      <c r="N406" s="64"/>
      <c r="O406" s="64"/>
      <c r="P406" s="64"/>
      <c r="Q406" s="64"/>
    </row>
    <row r="407" spans="1:17">
      <c r="A407" s="4">
        <v>43754.875</v>
      </c>
      <c r="B407" s="3">
        <v>1.5</v>
      </c>
      <c r="C407" s="3">
        <v>1.55139</v>
      </c>
      <c r="D407" s="12">
        <f t="shared" si="289"/>
        <v>0.99999999999999956</v>
      </c>
      <c r="E407">
        <v>54</v>
      </c>
      <c r="F407">
        <v>21</v>
      </c>
      <c r="G407">
        <v>68</v>
      </c>
      <c r="H407" s="1"/>
      <c r="J407" s="64"/>
      <c r="K407" s="64"/>
      <c r="L407" s="64"/>
      <c r="M407" s="64"/>
      <c r="N407" s="64"/>
      <c r="O407" s="64"/>
      <c r="P407" s="64"/>
      <c r="Q407" s="64"/>
    </row>
    <row r="408" spans="1:17">
      <c r="A408" s="4">
        <v>43754.916666666664</v>
      </c>
      <c r="B408" s="3">
        <v>1.7</v>
      </c>
      <c r="C408" s="3">
        <v>1.55139</v>
      </c>
      <c r="D408" s="12">
        <f t="shared" si="289"/>
        <v>0.99166666666666659</v>
      </c>
      <c r="E408">
        <v>52</v>
      </c>
      <c r="F408">
        <v>21</v>
      </c>
      <c r="G408">
        <v>68</v>
      </c>
      <c r="H408" s="1"/>
      <c r="J408" s="64"/>
      <c r="K408" s="64"/>
      <c r="L408" s="64"/>
      <c r="M408" s="64"/>
      <c r="N408" s="64"/>
      <c r="O408" s="64"/>
      <c r="P408" s="64"/>
      <c r="Q408" s="64"/>
    </row>
    <row r="409" spans="1:17">
      <c r="A409" s="4">
        <v>43754.958333333336</v>
      </c>
      <c r="B409" s="3">
        <v>2.7</v>
      </c>
      <c r="C409" s="3">
        <v>1.55139</v>
      </c>
      <c r="D409" s="12">
        <f t="shared" si="289"/>
        <v>0.96250000000000024</v>
      </c>
      <c r="E409">
        <v>52</v>
      </c>
      <c r="F409">
        <v>21</v>
      </c>
      <c r="G409">
        <v>68</v>
      </c>
      <c r="H409" s="1"/>
      <c r="J409" s="64"/>
      <c r="K409" s="64"/>
      <c r="L409" s="64"/>
      <c r="M409" s="64"/>
      <c r="N409" s="64"/>
      <c r="O409" s="64"/>
      <c r="P409" s="64"/>
      <c r="Q409" s="64"/>
    </row>
    <row r="410" spans="1:17">
      <c r="A410" s="4">
        <v>43755</v>
      </c>
      <c r="B410" s="3">
        <v>0.5</v>
      </c>
      <c r="C410" s="3">
        <v>1.55139</v>
      </c>
      <c r="D410" s="12">
        <f t="shared" si="289"/>
        <v>0.87500000000000011</v>
      </c>
      <c r="E410">
        <v>50</v>
      </c>
      <c r="F410">
        <v>17</v>
      </c>
      <c r="G410">
        <v>68</v>
      </c>
      <c r="H410" s="1"/>
      <c r="J410" s="64"/>
      <c r="K410" s="64"/>
      <c r="L410" s="64"/>
      <c r="M410" s="64"/>
      <c r="N410" s="64"/>
      <c r="O410" s="64"/>
      <c r="P410" s="64"/>
      <c r="Q410" s="64"/>
    </row>
    <row r="411" spans="1:17">
      <c r="A411" s="4">
        <v>43755.041666666664</v>
      </c>
      <c r="B411" s="3">
        <v>0.6</v>
      </c>
      <c r="C411" s="3">
        <v>1.55139</v>
      </c>
      <c r="D411" s="12">
        <f t="shared" si="289"/>
        <v>0.9208333333333335</v>
      </c>
      <c r="E411">
        <v>53</v>
      </c>
      <c r="F411">
        <v>11</v>
      </c>
      <c r="G411">
        <v>68</v>
      </c>
      <c r="H411" s="1"/>
      <c r="J411" s="64"/>
      <c r="K411" s="64"/>
      <c r="L411" s="64"/>
      <c r="M411" s="64"/>
      <c r="N411" s="64"/>
      <c r="O411" s="64"/>
      <c r="P411" s="64"/>
      <c r="Q411" s="64"/>
    </row>
    <row r="412" spans="1:17">
      <c r="A412" s="4">
        <v>43755.083333333336</v>
      </c>
      <c r="B412" s="3">
        <v>0.7</v>
      </c>
      <c r="C412" s="3">
        <v>1.55139</v>
      </c>
      <c r="D412" s="12">
        <f t="shared" si="289"/>
        <v>0.91666666666666685</v>
      </c>
      <c r="E412">
        <v>53</v>
      </c>
      <c r="F412">
        <v>11</v>
      </c>
      <c r="G412">
        <v>68</v>
      </c>
      <c r="H412" s="1"/>
      <c r="J412" s="64"/>
      <c r="K412" s="64"/>
      <c r="L412" s="64"/>
      <c r="M412" s="64"/>
      <c r="N412" s="64"/>
      <c r="O412" s="64"/>
      <c r="P412" s="64"/>
      <c r="Q412" s="64"/>
    </row>
    <row r="413" spans="1:17">
      <c r="A413" s="4">
        <v>43755.125</v>
      </c>
      <c r="B413" s="3">
        <v>0.4</v>
      </c>
      <c r="C413" s="3">
        <v>1.55139</v>
      </c>
      <c r="D413" s="12">
        <f t="shared" si="289"/>
        <v>0.90416666666666679</v>
      </c>
      <c r="E413">
        <v>55</v>
      </c>
      <c r="F413">
        <v>13</v>
      </c>
      <c r="G413">
        <v>68</v>
      </c>
      <c r="H413" s="1"/>
      <c r="J413" s="64"/>
      <c r="K413" s="64"/>
      <c r="L413" s="64"/>
      <c r="M413" s="64"/>
      <c r="N413" s="64"/>
      <c r="O413" s="64"/>
      <c r="P413" s="64"/>
      <c r="Q413" s="64"/>
    </row>
    <row r="414" spans="1:17">
      <c r="A414" s="4">
        <v>43755.166666666664</v>
      </c>
      <c r="B414" s="3">
        <v>0.4</v>
      </c>
      <c r="C414" s="3">
        <v>1.55139</v>
      </c>
      <c r="D414" s="12">
        <f t="shared" si="289"/>
        <v>0.90416666666666679</v>
      </c>
      <c r="E414">
        <v>55</v>
      </c>
      <c r="F414">
        <v>13</v>
      </c>
      <c r="G414">
        <v>68</v>
      </c>
      <c r="H414" s="1"/>
      <c r="J414" s="64"/>
      <c r="K414" s="64"/>
      <c r="L414" s="64"/>
      <c r="M414" s="64"/>
      <c r="N414" s="64"/>
      <c r="O414" s="64"/>
      <c r="P414" s="64"/>
      <c r="Q414" s="64"/>
    </row>
    <row r="415" spans="1:17">
      <c r="A415" s="4">
        <v>43755.208333333336</v>
      </c>
      <c r="B415" s="3">
        <v>0.4</v>
      </c>
      <c r="C415" s="3">
        <v>1.55139</v>
      </c>
      <c r="D415" s="12">
        <f t="shared" si="289"/>
        <v>0.92500000000000016</v>
      </c>
      <c r="E415">
        <v>54</v>
      </c>
      <c r="F415">
        <v>13</v>
      </c>
      <c r="G415">
        <v>68</v>
      </c>
      <c r="H415" s="1"/>
      <c r="J415" s="64"/>
      <c r="K415" s="64"/>
      <c r="L415" s="64"/>
      <c r="M415" s="64"/>
      <c r="N415" s="64"/>
      <c r="O415" s="64"/>
      <c r="P415" s="64"/>
      <c r="Q415" s="64"/>
    </row>
    <row r="416" spans="1:17">
      <c r="A416" s="4">
        <v>43755.25</v>
      </c>
      <c r="B416" s="3">
        <v>0.7</v>
      </c>
      <c r="C416" s="3">
        <v>1.55139</v>
      </c>
      <c r="D416" s="12">
        <f t="shared" si="289"/>
        <v>0.9291666666666667</v>
      </c>
      <c r="E416">
        <v>54</v>
      </c>
      <c r="F416">
        <v>13</v>
      </c>
      <c r="G416">
        <v>68</v>
      </c>
      <c r="H416" s="1"/>
      <c r="J416" s="64"/>
      <c r="K416" s="64"/>
      <c r="L416" s="64"/>
      <c r="M416" s="64"/>
      <c r="N416" s="64"/>
      <c r="O416" s="64"/>
      <c r="P416" s="64"/>
      <c r="Q416" s="64"/>
    </row>
    <row r="417" spans="1:17">
      <c r="A417" s="4">
        <v>43755.291666666664</v>
      </c>
      <c r="B417" s="3">
        <v>3.7</v>
      </c>
      <c r="C417" s="3">
        <v>1.55139</v>
      </c>
      <c r="D417" s="12">
        <f t="shared" si="289"/>
        <v>0.97083333333333333</v>
      </c>
      <c r="E417">
        <v>55</v>
      </c>
      <c r="F417">
        <v>13</v>
      </c>
      <c r="G417">
        <v>68</v>
      </c>
      <c r="H417" s="1"/>
      <c r="J417" s="64"/>
      <c r="K417" s="64"/>
      <c r="L417" s="64"/>
      <c r="M417" s="64"/>
      <c r="N417" s="64"/>
      <c r="O417" s="64"/>
      <c r="P417" s="64"/>
      <c r="Q417" s="64"/>
    </row>
    <row r="418" spans="1:17">
      <c r="A418" s="4">
        <v>43755.333333333336</v>
      </c>
      <c r="B418" s="3">
        <v>0.4</v>
      </c>
      <c r="C418" s="3">
        <v>1.55139</v>
      </c>
      <c r="D418" s="12">
        <f t="shared" si="289"/>
        <v>0.9083333333333331</v>
      </c>
      <c r="E418">
        <v>56</v>
      </c>
      <c r="F418">
        <v>13</v>
      </c>
      <c r="G418">
        <v>60</v>
      </c>
      <c r="H418" s="1"/>
      <c r="J418" s="64"/>
      <c r="K418" s="64"/>
      <c r="L418" s="64"/>
      <c r="M418" s="64"/>
      <c r="N418" s="64"/>
      <c r="O418" s="64"/>
      <c r="P418" s="64"/>
      <c r="Q418" s="64"/>
    </row>
    <row r="419" spans="1:17">
      <c r="A419" s="4">
        <v>43755.375</v>
      </c>
      <c r="B419" s="3">
        <v>1.9000000000000001</v>
      </c>
      <c r="C419" s="3">
        <v>1.55139</v>
      </c>
      <c r="D419" s="12">
        <f t="shared" si="289"/>
        <v>0.95416666666666661</v>
      </c>
      <c r="E419">
        <v>59</v>
      </c>
      <c r="F419">
        <v>12</v>
      </c>
      <c r="G419">
        <v>60</v>
      </c>
      <c r="H419" s="1"/>
      <c r="J419" s="64"/>
      <c r="K419" s="64"/>
      <c r="L419" s="64"/>
      <c r="M419" s="64"/>
      <c r="N419" s="64"/>
      <c r="O419" s="64"/>
      <c r="P419" s="64"/>
      <c r="Q419" s="64"/>
    </row>
    <row r="420" spans="1:17">
      <c r="A420" s="4">
        <v>43755.416666666664</v>
      </c>
      <c r="B420" s="3">
        <v>0.4</v>
      </c>
      <c r="C420" s="3">
        <v>1.55139</v>
      </c>
      <c r="D420" s="12">
        <f t="shared" si="289"/>
        <v>0.89166666666666661</v>
      </c>
      <c r="E420">
        <v>60</v>
      </c>
      <c r="F420">
        <v>12</v>
      </c>
      <c r="G420">
        <v>60</v>
      </c>
      <c r="H420" s="1"/>
      <c r="J420" s="64"/>
      <c r="K420" s="64"/>
      <c r="L420" s="64"/>
      <c r="M420" s="64"/>
      <c r="N420" s="64"/>
      <c r="O420" s="64"/>
      <c r="P420" s="64"/>
      <c r="Q420" s="64"/>
    </row>
    <row r="421" spans="1:17">
      <c r="A421" s="4">
        <v>43755.458333333336</v>
      </c>
      <c r="B421" s="3">
        <v>0.4</v>
      </c>
      <c r="C421" s="3">
        <v>1.55139</v>
      </c>
      <c r="D421" s="12">
        <f t="shared" si="289"/>
        <v>0.89166666666666661</v>
      </c>
      <c r="E421">
        <v>59</v>
      </c>
      <c r="F421">
        <v>13</v>
      </c>
      <c r="G421">
        <v>60</v>
      </c>
      <c r="H421" s="1"/>
      <c r="J421" s="64"/>
      <c r="K421" s="64"/>
      <c r="L421" s="64"/>
      <c r="M421" s="64"/>
      <c r="N421" s="64"/>
      <c r="O421" s="64"/>
      <c r="P421" s="64"/>
      <c r="Q421" s="64"/>
    </row>
    <row r="422" spans="1:17">
      <c r="A422" s="4">
        <v>43755.5</v>
      </c>
      <c r="B422" s="3">
        <v>0.4</v>
      </c>
      <c r="C422" s="3">
        <v>1.55139</v>
      </c>
      <c r="D422" s="12">
        <f t="shared" si="289"/>
        <v>0.8916666666666665</v>
      </c>
      <c r="E422">
        <v>59</v>
      </c>
      <c r="F422">
        <v>12</v>
      </c>
      <c r="G422">
        <v>60</v>
      </c>
      <c r="H422" s="1"/>
      <c r="J422" s="64"/>
      <c r="K422" s="64"/>
      <c r="L422" s="64"/>
      <c r="M422" s="64"/>
      <c r="N422" s="64"/>
      <c r="O422" s="64"/>
      <c r="P422" s="64"/>
      <c r="Q422" s="64"/>
    </row>
    <row r="423" spans="1:17">
      <c r="A423" s="4">
        <v>43755.541666666664</v>
      </c>
      <c r="B423" s="3">
        <v>0.4</v>
      </c>
      <c r="C423" s="3">
        <v>1.55139</v>
      </c>
      <c r="D423" s="12">
        <f t="shared" si="289"/>
        <v>0.8916666666666665</v>
      </c>
      <c r="E423">
        <v>59</v>
      </c>
      <c r="F423">
        <v>12</v>
      </c>
      <c r="G423">
        <v>60</v>
      </c>
      <c r="H423" s="1"/>
      <c r="J423" s="64"/>
      <c r="K423" s="64"/>
      <c r="L423" s="64"/>
      <c r="M423" s="64"/>
      <c r="N423" s="64"/>
      <c r="O423" s="64"/>
      <c r="P423" s="64"/>
      <c r="Q423" s="64"/>
    </row>
    <row r="424" spans="1:17">
      <c r="A424" s="4">
        <v>43755.583333333336</v>
      </c>
      <c r="B424" s="3">
        <v>0.4</v>
      </c>
      <c r="C424" s="3">
        <v>1.55139</v>
      </c>
      <c r="D424" s="12">
        <f t="shared" si="289"/>
        <v>0.8916666666666665</v>
      </c>
      <c r="E424">
        <v>58</v>
      </c>
      <c r="F424">
        <v>12</v>
      </c>
      <c r="G424">
        <v>60</v>
      </c>
      <c r="H424" s="1"/>
      <c r="J424" s="64"/>
      <c r="K424" s="64"/>
      <c r="L424" s="64"/>
      <c r="M424" s="64"/>
      <c r="N424" s="64"/>
      <c r="O424" s="64"/>
      <c r="P424" s="64"/>
      <c r="Q424" s="64"/>
    </row>
    <row r="425" spans="1:17">
      <c r="A425" s="4">
        <v>43755.625</v>
      </c>
      <c r="B425" s="3">
        <v>0.4</v>
      </c>
      <c r="C425" s="3">
        <v>1.55139</v>
      </c>
      <c r="D425" s="12">
        <f t="shared" si="289"/>
        <v>0.89166666666666627</v>
      </c>
      <c r="E425">
        <v>57</v>
      </c>
      <c r="F425">
        <v>13</v>
      </c>
      <c r="G425">
        <v>60</v>
      </c>
      <c r="H425" s="1"/>
      <c r="J425" s="64"/>
      <c r="K425" s="64"/>
      <c r="L425" s="64"/>
      <c r="M425" s="64"/>
      <c r="N425" s="64"/>
      <c r="O425" s="64"/>
      <c r="P425" s="64"/>
      <c r="Q425" s="64"/>
    </row>
    <row r="426" spans="1:17">
      <c r="A426" s="4">
        <v>43755.666666666664</v>
      </c>
      <c r="B426" s="3">
        <v>0.4</v>
      </c>
      <c r="C426" s="3">
        <v>1.55139</v>
      </c>
      <c r="D426" s="12">
        <f t="shared" si="289"/>
        <v>0.92916666666666636</v>
      </c>
      <c r="E426">
        <v>57</v>
      </c>
      <c r="F426">
        <v>17</v>
      </c>
      <c r="G426">
        <v>60</v>
      </c>
      <c r="H426" s="1"/>
      <c r="J426" s="64"/>
      <c r="K426" s="64"/>
      <c r="L426" s="64"/>
      <c r="M426" s="64"/>
      <c r="N426" s="64"/>
      <c r="O426" s="64"/>
      <c r="P426" s="64"/>
      <c r="Q426" s="64"/>
    </row>
    <row r="427" spans="1:17">
      <c r="A427" s="4">
        <v>43755.708333333336</v>
      </c>
      <c r="B427" s="3">
        <v>0.4</v>
      </c>
      <c r="C427" s="3">
        <v>1.55139</v>
      </c>
      <c r="D427" s="12">
        <f t="shared" si="289"/>
        <v>1.0874999999999997</v>
      </c>
      <c r="E427">
        <v>57</v>
      </c>
      <c r="F427">
        <v>17</v>
      </c>
      <c r="G427">
        <v>68</v>
      </c>
      <c r="H427" s="1"/>
      <c r="J427" s="64"/>
      <c r="K427" s="64"/>
      <c r="L427" s="64"/>
      <c r="M427" s="64"/>
      <c r="N427" s="64"/>
      <c r="O427" s="64"/>
      <c r="P427" s="64"/>
      <c r="Q427" s="64"/>
    </row>
    <row r="428" spans="1:17">
      <c r="A428" s="4">
        <v>43755.75</v>
      </c>
      <c r="B428" s="3">
        <v>1.7</v>
      </c>
      <c r="C428" s="3">
        <v>1.55139</v>
      </c>
      <c r="D428" s="12">
        <f t="shared" si="289"/>
        <v>1.1958333333333331</v>
      </c>
      <c r="E428">
        <v>56</v>
      </c>
      <c r="F428">
        <v>21</v>
      </c>
      <c r="G428">
        <v>68</v>
      </c>
      <c r="H428" s="1"/>
      <c r="J428" s="64"/>
      <c r="K428" s="64"/>
      <c r="L428" s="64"/>
      <c r="M428" s="64"/>
      <c r="N428" s="64"/>
      <c r="O428" s="64"/>
      <c r="P428" s="64"/>
      <c r="Q428" s="64"/>
    </row>
    <row r="429" spans="1:17">
      <c r="A429" s="4">
        <v>43755.791666666664</v>
      </c>
      <c r="B429" s="3">
        <v>1.6</v>
      </c>
      <c r="C429" s="3">
        <v>1.55139</v>
      </c>
      <c r="D429" s="12">
        <f t="shared" si="289"/>
        <v>1.2374999999999996</v>
      </c>
      <c r="E429">
        <v>55</v>
      </c>
      <c r="F429">
        <v>17</v>
      </c>
      <c r="G429">
        <v>68</v>
      </c>
      <c r="H429" s="1"/>
      <c r="J429" s="64"/>
      <c r="K429" s="64"/>
      <c r="L429" s="64"/>
      <c r="M429" s="64"/>
      <c r="N429" s="64"/>
      <c r="O429" s="64"/>
      <c r="P429" s="64"/>
      <c r="Q429" s="64"/>
    </row>
    <row r="430" spans="1:17">
      <c r="A430" s="4">
        <v>43755.833333333336</v>
      </c>
      <c r="B430" s="3">
        <v>1.9</v>
      </c>
      <c r="C430" s="3">
        <v>1.55139</v>
      </c>
      <c r="D430" s="12">
        <f t="shared" si="289"/>
        <v>1.3041666666666665</v>
      </c>
      <c r="E430">
        <v>54</v>
      </c>
      <c r="F430">
        <v>21</v>
      </c>
      <c r="G430">
        <v>68</v>
      </c>
      <c r="H430" s="1"/>
      <c r="J430" s="64"/>
      <c r="K430" s="64"/>
      <c r="L430" s="64"/>
      <c r="M430" s="64"/>
      <c r="N430" s="64"/>
      <c r="O430" s="64"/>
      <c r="P430" s="64"/>
      <c r="Q430" s="64"/>
    </row>
    <row r="431" spans="1:17">
      <c r="A431" s="4">
        <v>43755.875</v>
      </c>
      <c r="B431" s="3">
        <v>1.2999999999999998</v>
      </c>
      <c r="C431" s="3">
        <v>1.55139</v>
      </c>
      <c r="D431" s="12">
        <f t="shared" si="289"/>
        <v>1.3541666666666667</v>
      </c>
      <c r="E431">
        <v>54</v>
      </c>
      <c r="F431">
        <v>21</v>
      </c>
      <c r="G431">
        <v>68</v>
      </c>
      <c r="H431" s="1"/>
      <c r="J431" s="64"/>
      <c r="K431" s="64"/>
      <c r="L431" s="64"/>
      <c r="M431" s="64"/>
      <c r="N431" s="64"/>
      <c r="O431" s="64"/>
      <c r="P431" s="64"/>
      <c r="Q431" s="64"/>
    </row>
    <row r="432" spans="1:17">
      <c r="A432" s="4">
        <v>43755.916666666664</v>
      </c>
      <c r="B432" s="3">
        <v>1</v>
      </c>
      <c r="C432" s="3">
        <v>1.55139</v>
      </c>
      <c r="D432" s="12">
        <f t="shared" si="289"/>
        <v>1.4333333333333336</v>
      </c>
      <c r="E432">
        <v>53</v>
      </c>
      <c r="F432">
        <v>21</v>
      </c>
      <c r="G432">
        <v>68</v>
      </c>
      <c r="H432" s="1"/>
      <c r="J432" s="64"/>
      <c r="K432" s="64"/>
      <c r="L432" s="64"/>
      <c r="M432" s="64"/>
      <c r="N432" s="64"/>
      <c r="O432" s="64"/>
      <c r="P432" s="64"/>
      <c r="Q432" s="64"/>
    </row>
    <row r="433" spans="1:17">
      <c r="A433" s="4">
        <v>43755.958333333336</v>
      </c>
      <c r="B433" s="3">
        <v>0.60000000000000009</v>
      </c>
      <c r="C433" s="3">
        <v>1.55139</v>
      </c>
      <c r="D433" s="12">
        <f t="shared" si="289"/>
        <v>1.4416666666666671</v>
      </c>
      <c r="E433">
        <v>52</v>
      </c>
      <c r="F433">
        <v>21</v>
      </c>
      <c r="G433">
        <v>68</v>
      </c>
      <c r="H433" s="1"/>
      <c r="J433" s="64"/>
      <c r="K433" s="64"/>
      <c r="L433" s="64"/>
      <c r="M433" s="64"/>
      <c r="N433" s="64"/>
      <c r="O433" s="64"/>
      <c r="P433" s="64"/>
      <c r="Q433" s="64"/>
    </row>
    <row r="434" spans="1:17">
      <c r="A434" s="4">
        <v>43756</v>
      </c>
      <c r="B434" s="3">
        <v>1.6</v>
      </c>
      <c r="C434" s="3">
        <v>1.55139</v>
      </c>
      <c r="D434" s="12">
        <f t="shared" si="289"/>
        <v>1.4458333333333337</v>
      </c>
      <c r="E434">
        <v>50</v>
      </c>
      <c r="F434">
        <v>21</v>
      </c>
      <c r="G434">
        <v>68</v>
      </c>
      <c r="H434" s="1"/>
      <c r="J434" s="64"/>
      <c r="K434" s="64"/>
      <c r="L434" s="64"/>
      <c r="M434" s="64"/>
      <c r="N434" s="64"/>
      <c r="O434" s="64"/>
      <c r="P434" s="64"/>
      <c r="Q434" s="64"/>
    </row>
    <row r="435" spans="1:17">
      <c r="A435" s="4">
        <v>43756.041666666664</v>
      </c>
      <c r="B435" s="3">
        <v>0.5</v>
      </c>
      <c r="C435" s="3">
        <v>1.55139</v>
      </c>
      <c r="D435" s="12">
        <f t="shared" si="289"/>
        <v>1.4000000000000001</v>
      </c>
      <c r="E435">
        <v>50</v>
      </c>
      <c r="F435">
        <v>21</v>
      </c>
      <c r="G435">
        <v>68</v>
      </c>
      <c r="H435" s="1"/>
      <c r="J435" s="64"/>
      <c r="K435" s="64"/>
      <c r="L435" s="64"/>
      <c r="M435" s="64"/>
      <c r="N435" s="64"/>
      <c r="O435" s="64"/>
      <c r="P435" s="64"/>
      <c r="Q435" s="64"/>
    </row>
    <row r="436" spans="1:17">
      <c r="A436" s="4">
        <v>43756.083333333336</v>
      </c>
      <c r="B436" s="3">
        <v>0.4</v>
      </c>
      <c r="C436" s="3">
        <v>1.55139</v>
      </c>
      <c r="D436" s="12">
        <f t="shared" si="289"/>
        <v>1.3916666666666666</v>
      </c>
      <c r="E436">
        <v>49</v>
      </c>
      <c r="F436">
        <v>21</v>
      </c>
      <c r="G436">
        <v>68</v>
      </c>
      <c r="H436" s="1"/>
      <c r="J436" s="64"/>
      <c r="K436" s="64"/>
      <c r="L436" s="64"/>
      <c r="M436" s="64"/>
      <c r="N436" s="64"/>
      <c r="O436" s="64"/>
      <c r="P436" s="64"/>
      <c r="Q436" s="64"/>
    </row>
    <row r="437" spans="1:17">
      <c r="A437" s="4">
        <v>43756.125</v>
      </c>
      <c r="B437" s="3">
        <v>0.4</v>
      </c>
      <c r="C437" s="3">
        <v>1.55139</v>
      </c>
      <c r="D437" s="12">
        <f t="shared" si="289"/>
        <v>1.3916666666666666</v>
      </c>
      <c r="E437">
        <v>48</v>
      </c>
      <c r="F437">
        <v>21</v>
      </c>
      <c r="G437">
        <v>68</v>
      </c>
      <c r="H437" s="1"/>
      <c r="J437" s="64"/>
      <c r="K437" s="64"/>
      <c r="L437" s="64"/>
      <c r="M437" s="64"/>
      <c r="N437" s="64"/>
      <c r="O437" s="64"/>
      <c r="P437" s="64"/>
      <c r="Q437" s="64"/>
    </row>
    <row r="438" spans="1:17">
      <c r="A438" s="4">
        <v>43756.166666666664</v>
      </c>
      <c r="B438" s="3">
        <v>0.89999999999999991</v>
      </c>
      <c r="C438" s="3">
        <v>1.55139</v>
      </c>
      <c r="D438" s="12">
        <f t="shared" si="289"/>
        <v>1.3916666666666664</v>
      </c>
      <c r="E438">
        <v>48</v>
      </c>
      <c r="F438">
        <v>17</v>
      </c>
      <c r="G438">
        <v>68</v>
      </c>
      <c r="H438" s="1"/>
      <c r="J438" s="64"/>
      <c r="K438" s="64"/>
      <c r="L438" s="64"/>
      <c r="M438" s="64"/>
      <c r="N438" s="64"/>
      <c r="O438" s="64"/>
      <c r="P438" s="64"/>
      <c r="Q438" s="64"/>
    </row>
    <row r="439" spans="1:17">
      <c r="A439" s="4">
        <v>43756.208333333336</v>
      </c>
      <c r="B439" s="3">
        <v>0.5</v>
      </c>
      <c r="C439" s="3">
        <v>1.55139</v>
      </c>
      <c r="D439" s="12">
        <f t="shared" si="289"/>
        <v>1.3625</v>
      </c>
      <c r="E439">
        <v>49</v>
      </c>
      <c r="F439">
        <v>21</v>
      </c>
      <c r="G439">
        <v>68</v>
      </c>
      <c r="H439" s="1"/>
      <c r="J439" s="64"/>
      <c r="K439" s="64"/>
      <c r="L439" s="64"/>
      <c r="M439" s="64"/>
      <c r="N439" s="64"/>
      <c r="O439" s="64"/>
      <c r="P439" s="64"/>
      <c r="Q439" s="64"/>
    </row>
    <row r="440" spans="1:17">
      <c r="A440" s="4">
        <v>43756.25</v>
      </c>
      <c r="B440" s="3">
        <v>1.7</v>
      </c>
      <c r="C440" s="3">
        <v>1.55139</v>
      </c>
      <c r="D440" s="12">
        <f t="shared" si="289"/>
        <v>1.3666666666666669</v>
      </c>
      <c r="E440">
        <v>50</v>
      </c>
      <c r="F440">
        <v>21</v>
      </c>
      <c r="G440">
        <v>68</v>
      </c>
      <c r="H440" s="1"/>
      <c r="J440" s="64"/>
      <c r="K440" s="64"/>
      <c r="L440" s="64"/>
      <c r="M440" s="64"/>
      <c r="N440" s="64"/>
      <c r="O440" s="64"/>
      <c r="P440" s="64"/>
      <c r="Q440" s="64"/>
    </row>
    <row r="441" spans="1:17">
      <c r="A441" s="4">
        <v>43756.291666666664</v>
      </c>
      <c r="B441" s="3">
        <v>2.2000000000000002</v>
      </c>
      <c r="C441" s="3">
        <v>1.55139</v>
      </c>
      <c r="D441" s="12">
        <f t="shared" si="289"/>
        <v>1.3624999999999998</v>
      </c>
      <c r="E441">
        <v>52</v>
      </c>
      <c r="F441">
        <v>21</v>
      </c>
      <c r="G441">
        <v>68</v>
      </c>
      <c r="H441" s="1"/>
      <c r="J441" s="64"/>
      <c r="K441" s="64"/>
      <c r="L441" s="64"/>
      <c r="M441" s="64"/>
      <c r="N441" s="64"/>
      <c r="O441" s="64"/>
      <c r="P441" s="64"/>
      <c r="Q441" s="64"/>
    </row>
    <row r="442" spans="1:17">
      <c r="A442" s="4">
        <v>43756.333333333336</v>
      </c>
      <c r="B442" s="3">
        <v>1.5</v>
      </c>
      <c r="C442" s="3">
        <v>1.55139</v>
      </c>
      <c r="D442" s="12">
        <f t="shared" si="289"/>
        <v>1.2958333333333332</v>
      </c>
      <c r="E442">
        <v>55</v>
      </c>
      <c r="F442">
        <v>17</v>
      </c>
      <c r="G442">
        <v>60</v>
      </c>
      <c r="H442" s="1"/>
      <c r="J442" s="64"/>
      <c r="K442" s="64"/>
      <c r="L442" s="64"/>
      <c r="M442" s="64"/>
      <c r="N442" s="64"/>
      <c r="O442" s="64"/>
      <c r="P442" s="64"/>
      <c r="Q442" s="64"/>
    </row>
    <row r="443" spans="1:17">
      <c r="A443" s="4">
        <v>43756.375</v>
      </c>
      <c r="B443" s="3">
        <v>0.4</v>
      </c>
      <c r="C443" s="3">
        <v>1.55139</v>
      </c>
      <c r="D443" s="12">
        <f t="shared" si="289"/>
        <v>1.3124999999999998</v>
      </c>
      <c r="E443">
        <v>57</v>
      </c>
      <c r="F443">
        <v>17</v>
      </c>
      <c r="G443">
        <v>60</v>
      </c>
      <c r="H443" s="1"/>
      <c r="J443" s="64"/>
      <c r="K443" s="64"/>
      <c r="L443" s="64"/>
      <c r="M443" s="64"/>
      <c r="N443" s="64"/>
      <c r="O443" s="64"/>
      <c r="P443" s="64"/>
      <c r="Q443" s="64"/>
    </row>
    <row r="444" spans="1:17">
      <c r="A444" s="4">
        <v>43756.416666666664</v>
      </c>
      <c r="B444" s="3">
        <v>0.4</v>
      </c>
      <c r="C444" s="3">
        <v>1.55139</v>
      </c>
      <c r="D444" s="12">
        <f t="shared" si="289"/>
        <v>1.45</v>
      </c>
      <c r="E444">
        <v>60</v>
      </c>
      <c r="F444">
        <v>17</v>
      </c>
      <c r="G444">
        <v>60</v>
      </c>
      <c r="H444" s="1"/>
      <c r="J444" s="64"/>
      <c r="K444" s="64"/>
      <c r="L444" s="64"/>
      <c r="M444" s="64"/>
      <c r="N444" s="64"/>
      <c r="O444" s="64"/>
      <c r="P444" s="64"/>
      <c r="Q444" s="64"/>
    </row>
    <row r="445" spans="1:17">
      <c r="A445" s="4">
        <v>43756.458333333336</v>
      </c>
      <c r="B445" s="3">
        <v>0.4</v>
      </c>
      <c r="C445" s="3">
        <v>1.55139</v>
      </c>
      <c r="D445" s="12">
        <f t="shared" si="289"/>
        <v>1.5041666666666667</v>
      </c>
      <c r="E445">
        <v>62</v>
      </c>
      <c r="F445">
        <v>16</v>
      </c>
      <c r="G445">
        <v>60</v>
      </c>
      <c r="H445" s="1"/>
      <c r="J445" s="64"/>
      <c r="K445" s="64"/>
      <c r="L445" s="64"/>
      <c r="M445" s="64"/>
      <c r="N445" s="64"/>
      <c r="O445" s="64"/>
      <c r="P445" s="64"/>
      <c r="Q445" s="64"/>
    </row>
    <row r="446" spans="1:17">
      <c r="A446" s="4">
        <v>43756.5</v>
      </c>
      <c r="B446" s="3">
        <v>0.4</v>
      </c>
      <c r="C446" s="3">
        <v>1.55139</v>
      </c>
      <c r="D446" s="12">
        <f t="shared" si="289"/>
        <v>1.5125</v>
      </c>
      <c r="E446">
        <v>63</v>
      </c>
      <c r="F446">
        <v>21</v>
      </c>
      <c r="G446">
        <v>60</v>
      </c>
      <c r="H446" s="1"/>
      <c r="J446" s="64"/>
      <c r="K446" s="64"/>
      <c r="L446" s="64"/>
      <c r="M446" s="64"/>
      <c r="N446" s="64"/>
      <c r="O446" s="64"/>
      <c r="P446" s="64"/>
      <c r="Q446" s="64"/>
    </row>
    <row r="447" spans="1:17">
      <c r="A447" s="4">
        <v>43756.541666666664</v>
      </c>
      <c r="B447" s="3">
        <v>0.4</v>
      </c>
      <c r="C447" s="3">
        <v>1.55139</v>
      </c>
      <c r="D447" s="12">
        <f t="shared" si="289"/>
        <v>1.5125</v>
      </c>
      <c r="E447">
        <v>65</v>
      </c>
      <c r="F447">
        <v>21</v>
      </c>
      <c r="G447">
        <v>60</v>
      </c>
      <c r="H447" s="1"/>
      <c r="J447" s="64"/>
      <c r="K447" s="64"/>
      <c r="L447" s="64"/>
      <c r="M447" s="64"/>
      <c r="N447" s="64"/>
      <c r="O447" s="64"/>
      <c r="P447" s="64"/>
      <c r="Q447" s="64"/>
    </row>
    <row r="448" spans="1:17">
      <c r="A448" s="4">
        <v>43756.583333333336</v>
      </c>
      <c r="B448" s="3">
        <v>0.4</v>
      </c>
      <c r="C448" s="3">
        <v>1.55139</v>
      </c>
      <c r="D448" s="12">
        <f t="shared" si="289"/>
        <v>1.5125</v>
      </c>
      <c r="E448">
        <v>65</v>
      </c>
      <c r="F448">
        <v>21</v>
      </c>
      <c r="G448">
        <v>60</v>
      </c>
      <c r="H448" s="1"/>
      <c r="J448" s="64"/>
      <c r="K448" s="64"/>
      <c r="L448" s="64"/>
      <c r="M448" s="64"/>
      <c r="N448" s="64"/>
      <c r="O448" s="64"/>
      <c r="P448" s="64"/>
      <c r="Q448" s="64"/>
    </row>
    <row r="449" spans="1:17">
      <c r="A449" s="4">
        <v>43756.625</v>
      </c>
      <c r="B449" s="3">
        <v>1.3</v>
      </c>
      <c r="C449" s="3">
        <v>1.55139</v>
      </c>
      <c r="D449" s="12">
        <f t="shared" si="289"/>
        <v>1.5541666666666665</v>
      </c>
      <c r="E449">
        <v>64</v>
      </c>
      <c r="F449">
        <v>21</v>
      </c>
      <c r="G449">
        <v>60</v>
      </c>
      <c r="H449" s="1"/>
      <c r="J449" s="64"/>
      <c r="K449" s="64"/>
      <c r="L449" s="64"/>
      <c r="M449" s="64"/>
      <c r="N449" s="64"/>
      <c r="O449" s="64"/>
      <c r="P449" s="64"/>
      <c r="Q449" s="64"/>
    </row>
    <row r="450" spans="1:17">
      <c r="A450" s="4">
        <v>43756.666666666664</v>
      </c>
      <c r="B450" s="3">
        <v>4.2</v>
      </c>
      <c r="C450" s="3">
        <v>1.55139</v>
      </c>
      <c r="D450" s="12">
        <f t="shared" ref="D450:D513" si="290">AVERAGE(B450:B473)</f>
        <v>1.5166666666666666</v>
      </c>
      <c r="E450">
        <v>62</v>
      </c>
      <c r="F450">
        <v>21</v>
      </c>
      <c r="G450">
        <v>60</v>
      </c>
      <c r="H450" s="1"/>
      <c r="J450" s="64"/>
      <c r="K450" s="64"/>
      <c r="L450" s="64"/>
      <c r="M450" s="64"/>
      <c r="N450" s="64"/>
      <c r="O450" s="64"/>
      <c r="P450" s="64"/>
      <c r="Q450" s="64"/>
    </row>
    <row r="451" spans="1:17">
      <c r="A451" s="4">
        <v>43756.708333333336</v>
      </c>
      <c r="B451" s="3">
        <v>3</v>
      </c>
      <c r="C451" s="3">
        <v>1.55139</v>
      </c>
      <c r="D451" s="12">
        <f t="shared" si="290"/>
        <v>1.3541666666666663</v>
      </c>
      <c r="E451">
        <v>60</v>
      </c>
      <c r="F451">
        <v>21</v>
      </c>
      <c r="G451">
        <v>68</v>
      </c>
      <c r="H451" s="1"/>
      <c r="J451" s="64"/>
      <c r="K451" s="64"/>
      <c r="L451" s="64"/>
      <c r="M451" s="64"/>
      <c r="N451" s="64"/>
      <c r="O451" s="64"/>
      <c r="P451" s="64"/>
      <c r="Q451" s="64"/>
    </row>
    <row r="452" spans="1:17">
      <c r="A452" s="4">
        <v>43756.75</v>
      </c>
      <c r="B452" s="3">
        <v>2.7</v>
      </c>
      <c r="C452" s="3">
        <v>1.55139</v>
      </c>
      <c r="D452" s="12">
        <f t="shared" si="290"/>
        <v>1.2416666666666665</v>
      </c>
      <c r="E452">
        <v>59</v>
      </c>
      <c r="F452">
        <v>21</v>
      </c>
      <c r="G452">
        <v>68</v>
      </c>
      <c r="H452" s="1"/>
      <c r="J452" s="64"/>
      <c r="K452" s="64"/>
      <c r="L452" s="64"/>
      <c r="M452" s="64"/>
      <c r="N452" s="64"/>
      <c r="O452" s="64"/>
      <c r="P452" s="64"/>
      <c r="Q452" s="64"/>
    </row>
    <row r="453" spans="1:17">
      <c r="A453" s="4">
        <v>43756.791666666664</v>
      </c>
      <c r="B453" s="3">
        <v>3.2</v>
      </c>
      <c r="C453" s="3">
        <v>1.55139</v>
      </c>
      <c r="D453" s="12">
        <f t="shared" si="290"/>
        <v>1.145833333333333</v>
      </c>
      <c r="E453">
        <v>57</v>
      </c>
      <c r="F453">
        <v>21</v>
      </c>
      <c r="G453">
        <v>68</v>
      </c>
      <c r="H453" s="1"/>
      <c r="J453" s="64"/>
      <c r="K453" s="64"/>
      <c r="L453" s="64"/>
      <c r="M453" s="64"/>
      <c r="N453" s="64"/>
      <c r="O453" s="64"/>
      <c r="P453" s="64"/>
      <c r="Q453" s="64"/>
    </row>
    <row r="454" spans="1:17">
      <c r="A454" s="4">
        <v>43756.833333333336</v>
      </c>
      <c r="B454" s="3">
        <v>3.0999999999999996</v>
      </c>
      <c r="C454" s="3">
        <v>1.55139</v>
      </c>
      <c r="D454" s="12">
        <f t="shared" si="290"/>
        <v>1.0416666666666663</v>
      </c>
      <c r="E454">
        <v>55</v>
      </c>
      <c r="F454">
        <v>21</v>
      </c>
      <c r="G454">
        <v>68</v>
      </c>
      <c r="H454" s="1"/>
      <c r="J454" s="64"/>
      <c r="K454" s="64"/>
      <c r="L454" s="64"/>
      <c r="M454" s="64"/>
      <c r="N454" s="64"/>
      <c r="O454" s="64"/>
      <c r="P454" s="64"/>
      <c r="Q454" s="64"/>
    </row>
    <row r="455" spans="1:17">
      <c r="A455" s="4">
        <v>43756.875</v>
      </c>
      <c r="B455" s="3">
        <v>3.2</v>
      </c>
      <c r="C455" s="3">
        <v>1.55139</v>
      </c>
      <c r="D455" s="12">
        <f t="shared" si="290"/>
        <v>0.94583333333333319</v>
      </c>
      <c r="E455">
        <v>52</v>
      </c>
      <c r="F455">
        <v>21</v>
      </c>
      <c r="G455">
        <v>68</v>
      </c>
      <c r="H455" s="1"/>
      <c r="J455" s="64"/>
      <c r="K455" s="64"/>
      <c r="L455" s="64"/>
      <c r="M455" s="64"/>
      <c r="N455" s="64"/>
      <c r="O455" s="64"/>
      <c r="P455" s="64"/>
      <c r="Q455" s="64"/>
    </row>
    <row r="456" spans="1:17">
      <c r="A456" s="4">
        <v>43756.916666666664</v>
      </c>
      <c r="B456" s="3">
        <v>1.2</v>
      </c>
      <c r="C456" s="3">
        <v>1.55139</v>
      </c>
      <c r="D456" s="12">
        <f t="shared" si="290"/>
        <v>0.84583333333333333</v>
      </c>
      <c r="E456">
        <v>52</v>
      </c>
      <c r="F456">
        <v>21</v>
      </c>
      <c r="G456">
        <v>68</v>
      </c>
      <c r="H456" s="1"/>
      <c r="J456" s="64"/>
      <c r="K456" s="64"/>
      <c r="L456" s="64"/>
      <c r="M456" s="64"/>
      <c r="N456" s="64"/>
      <c r="O456" s="64"/>
      <c r="P456" s="64"/>
      <c r="Q456" s="64"/>
    </row>
    <row r="457" spans="1:17">
      <c r="A457" s="4">
        <v>43756.958333333336</v>
      </c>
      <c r="B457" s="3">
        <v>0.7</v>
      </c>
      <c r="C457" s="3">
        <v>1.55139</v>
      </c>
      <c r="D457" s="12">
        <f t="shared" si="290"/>
        <v>0.84583333333333333</v>
      </c>
      <c r="E457">
        <v>48</v>
      </c>
      <c r="F457">
        <v>21</v>
      </c>
      <c r="G457">
        <v>68</v>
      </c>
      <c r="H457" s="1"/>
      <c r="J457" s="64"/>
      <c r="K457" s="64"/>
      <c r="L457" s="64"/>
      <c r="M457" s="64"/>
      <c r="N457" s="64"/>
      <c r="O457" s="64"/>
      <c r="P457" s="64"/>
      <c r="Q457" s="64"/>
    </row>
    <row r="458" spans="1:17">
      <c r="A458" s="4">
        <v>43757</v>
      </c>
      <c r="B458" s="3">
        <v>0.5</v>
      </c>
      <c r="C458" s="3">
        <v>1.55139</v>
      </c>
      <c r="D458" s="12">
        <f t="shared" si="290"/>
        <v>0.91250000000000009</v>
      </c>
      <c r="E458">
        <v>48</v>
      </c>
      <c r="F458">
        <v>13</v>
      </c>
      <c r="G458">
        <v>68</v>
      </c>
      <c r="H458" s="1"/>
      <c r="J458" s="64"/>
      <c r="K458" s="64"/>
      <c r="L458" s="64"/>
      <c r="M458" s="64"/>
      <c r="N458" s="64"/>
      <c r="O458" s="64"/>
      <c r="P458" s="64"/>
      <c r="Q458" s="64"/>
    </row>
    <row r="459" spans="1:17">
      <c r="A459" s="4">
        <v>43757.041666666664</v>
      </c>
      <c r="B459" s="3">
        <v>0.30000000000000004</v>
      </c>
      <c r="C459" s="3">
        <v>1.55139</v>
      </c>
      <c r="D459" s="12">
        <f t="shared" si="290"/>
        <v>0.90833333333333333</v>
      </c>
      <c r="E459">
        <v>49</v>
      </c>
      <c r="F459">
        <v>17</v>
      </c>
      <c r="G459">
        <v>68</v>
      </c>
      <c r="H459" s="1"/>
      <c r="J459" s="64"/>
      <c r="K459" s="64"/>
      <c r="L459" s="64"/>
      <c r="M459" s="64"/>
      <c r="N459" s="64"/>
      <c r="O459" s="64"/>
      <c r="P459" s="64"/>
      <c r="Q459" s="64"/>
    </row>
    <row r="460" spans="1:17">
      <c r="A460" s="4">
        <v>43757.083333333336</v>
      </c>
      <c r="B460" s="3">
        <v>0.4</v>
      </c>
      <c r="C460" s="3">
        <v>1.55139</v>
      </c>
      <c r="D460" s="12">
        <f t="shared" si="290"/>
        <v>0.91250000000000009</v>
      </c>
      <c r="E460">
        <v>48</v>
      </c>
      <c r="F460">
        <v>17</v>
      </c>
      <c r="G460">
        <v>68</v>
      </c>
      <c r="H460" s="1"/>
      <c r="J460" s="64"/>
      <c r="K460" s="64"/>
      <c r="L460" s="64"/>
      <c r="M460" s="64"/>
      <c r="N460" s="64"/>
      <c r="O460" s="64"/>
      <c r="P460" s="64"/>
      <c r="Q460" s="64"/>
    </row>
    <row r="461" spans="1:17">
      <c r="A461" s="4">
        <v>43757.125</v>
      </c>
      <c r="B461" s="3">
        <v>0.4</v>
      </c>
      <c r="C461" s="3">
        <v>1.55139</v>
      </c>
      <c r="D461" s="12">
        <f t="shared" si="290"/>
        <v>0.91249999999999998</v>
      </c>
      <c r="E461">
        <v>46</v>
      </c>
      <c r="F461">
        <v>21</v>
      </c>
      <c r="G461">
        <v>68</v>
      </c>
      <c r="H461" s="1"/>
      <c r="J461" s="64"/>
      <c r="K461" s="64"/>
      <c r="L461" s="64"/>
      <c r="M461" s="64"/>
      <c r="N461" s="64"/>
      <c r="O461" s="64"/>
      <c r="P461" s="64"/>
      <c r="Q461" s="64"/>
    </row>
    <row r="462" spans="1:17">
      <c r="A462" s="4">
        <v>43757.166666666664</v>
      </c>
      <c r="B462" s="3">
        <v>0.2</v>
      </c>
      <c r="C462" s="3">
        <v>1.55139</v>
      </c>
      <c r="D462" s="12">
        <f t="shared" si="290"/>
        <v>0.9458333333333333</v>
      </c>
      <c r="E462">
        <v>46</v>
      </c>
      <c r="F462">
        <v>21</v>
      </c>
      <c r="G462">
        <v>68</v>
      </c>
      <c r="H462" s="1"/>
      <c r="J462" s="64"/>
      <c r="K462" s="64"/>
      <c r="L462" s="64"/>
      <c r="M462" s="64"/>
      <c r="N462" s="64"/>
      <c r="O462" s="64"/>
      <c r="P462" s="64"/>
      <c r="Q462" s="64"/>
    </row>
    <row r="463" spans="1:17">
      <c r="A463" s="4">
        <v>43757.208333333336</v>
      </c>
      <c r="B463" s="3">
        <v>0.60000000000000009</v>
      </c>
      <c r="C463" s="3">
        <v>1.55139</v>
      </c>
      <c r="D463" s="12">
        <f t="shared" si="290"/>
        <v>1.0083333333333331</v>
      </c>
      <c r="E463">
        <v>44</v>
      </c>
      <c r="F463">
        <v>21</v>
      </c>
      <c r="G463">
        <v>68</v>
      </c>
      <c r="H463" s="1"/>
      <c r="J463" s="64"/>
      <c r="K463" s="64"/>
      <c r="L463" s="64"/>
      <c r="M463" s="64"/>
      <c r="N463" s="64"/>
      <c r="O463" s="64"/>
      <c r="P463" s="64"/>
      <c r="Q463" s="64"/>
    </row>
    <row r="464" spans="1:17">
      <c r="A464" s="4">
        <v>43757.25</v>
      </c>
      <c r="B464" s="3">
        <v>1.6</v>
      </c>
      <c r="C464" s="3">
        <v>1.55139</v>
      </c>
      <c r="D464" s="12">
        <f t="shared" si="290"/>
        <v>0.99999999999999989</v>
      </c>
      <c r="E464">
        <v>47</v>
      </c>
      <c r="F464">
        <v>21</v>
      </c>
      <c r="G464">
        <v>68</v>
      </c>
      <c r="H464" s="1"/>
      <c r="J464" s="64"/>
      <c r="K464" s="64"/>
      <c r="L464" s="64"/>
      <c r="M464" s="64"/>
      <c r="N464" s="64"/>
      <c r="O464" s="64"/>
      <c r="P464" s="64"/>
      <c r="Q464" s="64"/>
    </row>
    <row r="465" spans="1:17">
      <c r="A465" s="4">
        <v>43757.291666666664</v>
      </c>
      <c r="B465" s="3">
        <v>0.60000000000000009</v>
      </c>
      <c r="C465" s="3">
        <v>1.55139</v>
      </c>
      <c r="D465" s="12">
        <f t="shared" si="290"/>
        <v>0.94999999999999984</v>
      </c>
      <c r="E465">
        <v>50</v>
      </c>
      <c r="F465">
        <v>21</v>
      </c>
      <c r="G465">
        <v>68</v>
      </c>
      <c r="H465" s="1"/>
      <c r="J465" s="64"/>
      <c r="K465" s="64"/>
      <c r="L465" s="64"/>
      <c r="M465" s="64"/>
      <c r="N465" s="64"/>
      <c r="O465" s="64"/>
      <c r="P465" s="64"/>
      <c r="Q465" s="64"/>
    </row>
    <row r="466" spans="1:17">
      <c r="A466" s="4">
        <v>43757.333333333336</v>
      </c>
      <c r="B466" s="3">
        <v>1.9</v>
      </c>
      <c r="C466" s="3">
        <v>1.55139</v>
      </c>
      <c r="D466" s="12">
        <f t="shared" si="290"/>
        <v>0.9541666666666665</v>
      </c>
      <c r="E466">
        <v>54</v>
      </c>
      <c r="F466">
        <v>21</v>
      </c>
      <c r="G466">
        <v>68</v>
      </c>
      <c r="H466" s="1"/>
      <c r="J466" s="64"/>
      <c r="K466" s="64"/>
      <c r="L466" s="64"/>
      <c r="M466" s="64"/>
      <c r="N466" s="64"/>
      <c r="O466" s="64"/>
      <c r="P466" s="64"/>
      <c r="Q466" s="64"/>
    </row>
    <row r="467" spans="1:17">
      <c r="A467" s="4">
        <v>43757.375</v>
      </c>
      <c r="B467" s="3">
        <v>3.7</v>
      </c>
      <c r="C467" s="3">
        <v>1.55139</v>
      </c>
      <c r="D467" s="12">
        <f t="shared" si="290"/>
        <v>0.93333333333333324</v>
      </c>
      <c r="E467">
        <v>57</v>
      </c>
      <c r="F467">
        <v>21</v>
      </c>
      <c r="G467">
        <v>68</v>
      </c>
      <c r="H467" s="1"/>
      <c r="J467" s="64"/>
      <c r="K467" s="64"/>
      <c r="L467" s="64"/>
      <c r="M467" s="64"/>
      <c r="N467" s="64"/>
      <c r="O467" s="64"/>
      <c r="P467" s="64"/>
      <c r="Q467" s="64"/>
    </row>
    <row r="468" spans="1:17">
      <c r="A468" s="4">
        <v>43757.416666666664</v>
      </c>
      <c r="B468" s="3">
        <v>1.7</v>
      </c>
      <c r="C468" s="3">
        <v>1.55139</v>
      </c>
      <c r="D468" s="12">
        <f t="shared" si="290"/>
        <v>0.79583333333333328</v>
      </c>
      <c r="E468">
        <v>61</v>
      </c>
      <c r="F468">
        <v>17</v>
      </c>
      <c r="G468">
        <v>68</v>
      </c>
      <c r="H468" s="1"/>
      <c r="J468" s="64"/>
      <c r="K468" s="64"/>
      <c r="L468" s="64"/>
      <c r="M468" s="64"/>
      <c r="N468" s="64"/>
      <c r="O468" s="64"/>
      <c r="P468" s="64"/>
      <c r="Q468" s="64"/>
    </row>
    <row r="469" spans="1:17">
      <c r="A469" s="4">
        <v>43757.458333333336</v>
      </c>
      <c r="B469" s="3">
        <v>0.60000000000000009</v>
      </c>
      <c r="C469" s="3">
        <v>1.55139</v>
      </c>
      <c r="D469" s="12">
        <f t="shared" si="290"/>
        <v>0.74166666666666659</v>
      </c>
      <c r="E469">
        <v>63</v>
      </c>
      <c r="F469">
        <v>17</v>
      </c>
      <c r="G469">
        <v>68</v>
      </c>
      <c r="H469" s="1"/>
      <c r="J469" s="64"/>
      <c r="K469" s="64"/>
      <c r="L469" s="64"/>
      <c r="M469" s="64"/>
      <c r="N469" s="64"/>
      <c r="O469" s="64"/>
      <c r="P469" s="64"/>
      <c r="Q469" s="64"/>
    </row>
    <row r="470" spans="1:17">
      <c r="A470" s="4">
        <v>43757.5</v>
      </c>
      <c r="B470" s="3">
        <v>0.4</v>
      </c>
      <c r="C470" s="3">
        <v>1.55139</v>
      </c>
      <c r="D470" s="12">
        <f t="shared" si="290"/>
        <v>0.80416666666666659</v>
      </c>
      <c r="E470">
        <v>65</v>
      </c>
      <c r="F470">
        <v>17</v>
      </c>
      <c r="G470">
        <v>68</v>
      </c>
      <c r="H470" s="1"/>
      <c r="J470" s="64"/>
      <c r="K470" s="64"/>
      <c r="L470" s="64"/>
      <c r="M470" s="64"/>
      <c r="N470" s="64"/>
      <c r="O470" s="64"/>
      <c r="P470" s="64"/>
      <c r="Q470" s="64"/>
    </row>
    <row r="471" spans="1:17">
      <c r="A471" s="4">
        <v>43757.541666666664</v>
      </c>
      <c r="B471" s="3">
        <v>0.4</v>
      </c>
      <c r="C471" s="3">
        <v>1.55139</v>
      </c>
      <c r="D471" s="12">
        <f t="shared" si="290"/>
        <v>0.80416666666666659</v>
      </c>
      <c r="E471">
        <v>63</v>
      </c>
      <c r="F471">
        <v>13</v>
      </c>
      <c r="G471">
        <v>68</v>
      </c>
      <c r="H471" s="1"/>
      <c r="J471" s="64"/>
      <c r="K471" s="64"/>
      <c r="L471" s="64"/>
      <c r="M471" s="64"/>
      <c r="N471" s="64"/>
      <c r="O471" s="64"/>
      <c r="P471" s="64"/>
      <c r="Q471" s="64"/>
    </row>
    <row r="472" spans="1:17">
      <c r="A472" s="4">
        <v>43757.583333333336</v>
      </c>
      <c r="B472" s="3">
        <v>1.4</v>
      </c>
      <c r="C472" s="3">
        <v>1.55139</v>
      </c>
      <c r="D472" s="12">
        <f t="shared" si="290"/>
        <v>0.85</v>
      </c>
      <c r="E472">
        <v>63</v>
      </c>
      <c r="F472">
        <v>13</v>
      </c>
      <c r="G472">
        <v>68</v>
      </c>
      <c r="H472" s="1"/>
      <c r="J472" s="64"/>
      <c r="K472" s="64"/>
      <c r="L472" s="64"/>
      <c r="M472" s="64"/>
      <c r="N472" s="64"/>
      <c r="O472" s="64"/>
      <c r="P472" s="64"/>
      <c r="Q472" s="64"/>
    </row>
    <row r="473" spans="1:17">
      <c r="A473" s="4">
        <v>43757.625</v>
      </c>
      <c r="B473" s="3">
        <v>0.4</v>
      </c>
      <c r="C473" s="3">
        <v>1.55139</v>
      </c>
      <c r="D473" s="12">
        <f t="shared" si="290"/>
        <v>1.0041666666666667</v>
      </c>
      <c r="E473">
        <v>63</v>
      </c>
      <c r="F473">
        <v>13</v>
      </c>
      <c r="G473">
        <v>68</v>
      </c>
      <c r="H473" s="1"/>
      <c r="J473" s="64"/>
      <c r="K473" s="64"/>
      <c r="L473" s="64"/>
      <c r="M473" s="64"/>
      <c r="N473" s="64"/>
      <c r="O473" s="64"/>
      <c r="P473" s="64"/>
      <c r="Q473" s="64"/>
    </row>
    <row r="474" spans="1:17">
      <c r="A474" s="4">
        <v>43757.666666666664</v>
      </c>
      <c r="B474" s="3">
        <v>0.30000000000000004</v>
      </c>
      <c r="C474" s="3">
        <v>1.55139</v>
      </c>
      <c r="D474" s="12">
        <f t="shared" si="290"/>
        <v>1.1166666666666669</v>
      </c>
      <c r="E474">
        <v>61</v>
      </c>
      <c r="F474">
        <v>11</v>
      </c>
      <c r="G474">
        <v>68</v>
      </c>
      <c r="H474" s="1"/>
      <c r="J474" s="64"/>
      <c r="K474" s="64"/>
      <c r="L474" s="64"/>
      <c r="M474" s="64"/>
      <c r="N474" s="64"/>
      <c r="O474" s="64"/>
      <c r="P474" s="64"/>
      <c r="Q474" s="64"/>
    </row>
    <row r="475" spans="1:17">
      <c r="A475" s="4">
        <v>43757.708333333336</v>
      </c>
      <c r="B475" s="3">
        <v>0.30000000000000004</v>
      </c>
      <c r="C475" s="3">
        <v>1.55139</v>
      </c>
      <c r="D475" s="12">
        <f t="shared" si="290"/>
        <v>1.2125000000000001</v>
      </c>
      <c r="E475">
        <v>60</v>
      </c>
      <c r="F475">
        <v>11</v>
      </c>
      <c r="G475">
        <v>68</v>
      </c>
      <c r="H475" s="1"/>
      <c r="J475" s="64"/>
      <c r="K475" s="64"/>
      <c r="L475" s="64"/>
      <c r="M475" s="64"/>
      <c r="N475" s="64"/>
      <c r="O475" s="64"/>
      <c r="P475" s="64"/>
      <c r="Q475" s="64"/>
    </row>
    <row r="476" spans="1:17">
      <c r="A476" s="4">
        <v>43757.75</v>
      </c>
      <c r="B476" s="3">
        <v>0.4</v>
      </c>
      <c r="C476" s="3">
        <v>1.55139</v>
      </c>
      <c r="D476" s="12">
        <f t="shared" si="290"/>
        <v>1.3291666666666668</v>
      </c>
      <c r="E476">
        <v>60</v>
      </c>
      <c r="F476">
        <v>11</v>
      </c>
      <c r="G476">
        <v>68</v>
      </c>
      <c r="H476" s="1"/>
      <c r="J476" s="64"/>
      <c r="K476" s="64"/>
      <c r="L476" s="64"/>
      <c r="M476" s="64"/>
      <c r="N476" s="64"/>
      <c r="O476" s="64"/>
      <c r="P476" s="64"/>
      <c r="Q476" s="64"/>
    </row>
    <row r="477" spans="1:17">
      <c r="A477" s="4">
        <v>43757.791666666664</v>
      </c>
      <c r="B477" s="3">
        <v>0.7</v>
      </c>
      <c r="C477" s="3">
        <v>1.55139</v>
      </c>
      <c r="D477" s="12">
        <f t="shared" si="290"/>
        <v>1.404166666666667</v>
      </c>
      <c r="E477">
        <v>59</v>
      </c>
      <c r="F477">
        <v>11</v>
      </c>
      <c r="G477">
        <v>68</v>
      </c>
      <c r="H477" s="1"/>
      <c r="J477" s="64"/>
      <c r="K477" s="64"/>
      <c r="L477" s="64"/>
      <c r="M477" s="64"/>
      <c r="N477" s="64"/>
      <c r="O477" s="64"/>
      <c r="P477" s="64"/>
      <c r="Q477" s="64"/>
    </row>
    <row r="478" spans="1:17">
      <c r="A478" s="4">
        <v>43757.833333333336</v>
      </c>
      <c r="B478" s="3">
        <v>0.8</v>
      </c>
      <c r="C478" s="3">
        <v>1.55139</v>
      </c>
      <c r="D478" s="12">
        <f t="shared" si="290"/>
        <v>1.4333333333333336</v>
      </c>
      <c r="E478">
        <v>58</v>
      </c>
      <c r="F478">
        <v>11</v>
      </c>
      <c r="G478">
        <v>68</v>
      </c>
      <c r="H478" s="1"/>
      <c r="J478" s="64"/>
      <c r="K478" s="64"/>
      <c r="L478" s="64"/>
      <c r="M478" s="64"/>
      <c r="N478" s="64"/>
      <c r="O478" s="64"/>
      <c r="P478" s="64"/>
      <c r="Q478" s="64"/>
    </row>
    <row r="479" spans="1:17">
      <c r="A479" s="4">
        <v>43757.875</v>
      </c>
      <c r="B479" s="3">
        <v>0.8</v>
      </c>
      <c r="C479" s="3">
        <v>1.55139</v>
      </c>
      <c r="D479" s="12">
        <f t="shared" si="290"/>
        <v>1.5583333333333336</v>
      </c>
      <c r="E479">
        <v>58</v>
      </c>
      <c r="F479">
        <v>11</v>
      </c>
      <c r="G479">
        <v>68</v>
      </c>
      <c r="H479" s="1"/>
      <c r="J479" s="64"/>
      <c r="K479" s="64"/>
      <c r="L479" s="64"/>
      <c r="M479" s="64"/>
      <c r="N479" s="64"/>
      <c r="O479" s="64"/>
      <c r="P479" s="64"/>
      <c r="Q479" s="64"/>
    </row>
    <row r="480" spans="1:17">
      <c r="A480" s="4">
        <v>43757.916666666664</v>
      </c>
      <c r="B480" s="3">
        <v>1.2000000000000002</v>
      </c>
      <c r="C480" s="3">
        <v>1.55139</v>
      </c>
      <c r="D480" s="12">
        <f t="shared" si="290"/>
        <v>1.6166666666666669</v>
      </c>
      <c r="E480">
        <v>57</v>
      </c>
      <c r="F480">
        <v>11</v>
      </c>
      <c r="G480">
        <v>68</v>
      </c>
      <c r="H480" s="1"/>
      <c r="J480" s="64"/>
      <c r="K480" s="64"/>
      <c r="L480" s="64"/>
      <c r="M480" s="64"/>
      <c r="N480" s="64"/>
      <c r="O480" s="64"/>
      <c r="P480" s="64"/>
      <c r="Q480" s="64"/>
    </row>
    <row r="481" spans="1:17">
      <c r="A481" s="4">
        <v>43757.958333333336</v>
      </c>
      <c r="B481" s="3">
        <v>2.3000000000000003</v>
      </c>
      <c r="C481" s="3">
        <v>1.55139</v>
      </c>
      <c r="D481" s="12">
        <f t="shared" si="290"/>
        <v>1.6166666666666671</v>
      </c>
      <c r="E481">
        <v>57</v>
      </c>
      <c r="F481">
        <v>13</v>
      </c>
      <c r="G481">
        <v>68</v>
      </c>
      <c r="H481" s="1"/>
      <c r="J481" s="64"/>
      <c r="K481" s="64"/>
      <c r="L481" s="64"/>
      <c r="M481" s="64"/>
      <c r="N481" s="64"/>
      <c r="O481" s="64"/>
      <c r="P481" s="64"/>
      <c r="Q481" s="64"/>
    </row>
    <row r="482" spans="1:17">
      <c r="A482" s="4">
        <v>43758</v>
      </c>
      <c r="B482" s="3">
        <v>0.4</v>
      </c>
      <c r="C482" s="3">
        <v>1.55139</v>
      </c>
      <c r="D482" s="12">
        <f t="shared" si="290"/>
        <v>1.6125000000000005</v>
      </c>
      <c r="E482">
        <v>56</v>
      </c>
      <c r="F482">
        <v>11</v>
      </c>
      <c r="G482">
        <v>68</v>
      </c>
      <c r="H482" s="1"/>
      <c r="J482" s="64"/>
      <c r="K482" s="64"/>
      <c r="L482" s="64"/>
      <c r="M482" s="64"/>
      <c r="N482" s="64"/>
      <c r="O482" s="64"/>
      <c r="P482" s="64"/>
      <c r="Q482" s="64"/>
    </row>
    <row r="483" spans="1:17">
      <c r="A483" s="4">
        <v>43758.041666666664</v>
      </c>
      <c r="B483" s="3">
        <v>0.4</v>
      </c>
      <c r="C483" s="3">
        <v>1.55139</v>
      </c>
      <c r="D483" s="12">
        <f t="shared" si="290"/>
        <v>1.6250000000000007</v>
      </c>
      <c r="E483">
        <v>57</v>
      </c>
      <c r="F483">
        <v>11</v>
      </c>
      <c r="G483">
        <v>68</v>
      </c>
      <c r="H483" s="1"/>
      <c r="J483" s="64"/>
      <c r="K483" s="64"/>
      <c r="L483" s="64"/>
      <c r="M483" s="64"/>
      <c r="N483" s="64"/>
      <c r="O483" s="64"/>
      <c r="P483" s="64"/>
      <c r="Q483" s="64"/>
    </row>
    <row r="484" spans="1:17">
      <c r="A484" s="4">
        <v>43758.083333333336</v>
      </c>
      <c r="B484" s="3">
        <v>0.4</v>
      </c>
      <c r="C484" s="3">
        <v>1.55139</v>
      </c>
      <c r="D484" s="12">
        <f t="shared" si="290"/>
        <v>1.6416666666666673</v>
      </c>
      <c r="E484">
        <v>58</v>
      </c>
      <c r="F484">
        <v>11</v>
      </c>
      <c r="G484">
        <v>68</v>
      </c>
      <c r="H484" s="1"/>
      <c r="J484" s="64"/>
      <c r="K484" s="64"/>
      <c r="L484" s="64"/>
      <c r="M484" s="64"/>
      <c r="N484" s="64"/>
      <c r="O484" s="64"/>
      <c r="P484" s="64"/>
      <c r="Q484" s="64"/>
    </row>
    <row r="485" spans="1:17">
      <c r="A485" s="4">
        <v>43758.125</v>
      </c>
      <c r="B485" s="3">
        <v>1.2</v>
      </c>
      <c r="C485" s="3">
        <v>1.55139</v>
      </c>
      <c r="D485" s="12">
        <f t="shared" si="290"/>
        <v>1.654166666666667</v>
      </c>
      <c r="E485">
        <v>58</v>
      </c>
      <c r="F485">
        <v>8</v>
      </c>
      <c r="G485">
        <v>68</v>
      </c>
      <c r="H485" s="1"/>
      <c r="J485" s="64"/>
      <c r="K485" s="64"/>
      <c r="L485" s="64"/>
      <c r="M485" s="64"/>
      <c r="N485" s="64"/>
      <c r="O485" s="64"/>
      <c r="P485" s="64"/>
      <c r="Q485" s="64"/>
    </row>
    <row r="486" spans="1:17">
      <c r="A486" s="4">
        <v>43758.166666666664</v>
      </c>
      <c r="B486" s="3">
        <v>1.7</v>
      </c>
      <c r="C486" s="3">
        <v>1.55139</v>
      </c>
      <c r="D486" s="12">
        <f t="shared" si="290"/>
        <v>1.633333333333334</v>
      </c>
      <c r="E486">
        <v>57</v>
      </c>
      <c r="F486">
        <v>8</v>
      </c>
      <c r="G486">
        <v>68</v>
      </c>
      <c r="H486" s="1"/>
      <c r="J486" s="64"/>
      <c r="K486" s="64"/>
      <c r="L486" s="64"/>
      <c r="M486" s="64"/>
      <c r="N486" s="64"/>
      <c r="O486" s="64"/>
      <c r="P486" s="64"/>
      <c r="Q486" s="64"/>
    </row>
    <row r="487" spans="1:17">
      <c r="A487" s="4">
        <v>43758.208333333336</v>
      </c>
      <c r="B487" s="3">
        <v>0.4</v>
      </c>
      <c r="C487" s="3">
        <v>1.55139</v>
      </c>
      <c r="D487" s="12">
        <f t="shared" si="290"/>
        <v>1.591666666666667</v>
      </c>
      <c r="E487">
        <v>56</v>
      </c>
      <c r="F487">
        <v>8</v>
      </c>
      <c r="G487">
        <v>68</v>
      </c>
      <c r="H487" s="1"/>
      <c r="J487" s="64"/>
      <c r="K487" s="64"/>
      <c r="L487" s="64"/>
      <c r="M487" s="64"/>
      <c r="N487" s="64"/>
      <c r="O487" s="64"/>
      <c r="P487" s="64"/>
      <c r="Q487" s="64"/>
    </row>
    <row r="488" spans="1:17">
      <c r="A488" s="4">
        <v>43758.25</v>
      </c>
      <c r="B488" s="3">
        <v>0.4</v>
      </c>
      <c r="C488" s="3">
        <v>1.55139</v>
      </c>
      <c r="D488" s="12">
        <f t="shared" si="290"/>
        <v>1.6000000000000005</v>
      </c>
      <c r="E488">
        <v>55</v>
      </c>
      <c r="F488">
        <v>5</v>
      </c>
      <c r="G488">
        <v>68</v>
      </c>
      <c r="H488" s="1"/>
      <c r="J488" s="64"/>
      <c r="K488" s="64"/>
      <c r="L488" s="64"/>
      <c r="M488" s="64"/>
      <c r="N488" s="64"/>
      <c r="O488" s="64"/>
      <c r="P488" s="64"/>
      <c r="Q488" s="64"/>
    </row>
    <row r="489" spans="1:17">
      <c r="A489" s="4">
        <v>43758.291666666664</v>
      </c>
      <c r="B489" s="3">
        <v>0.7</v>
      </c>
      <c r="C489" s="3">
        <v>1.55139</v>
      </c>
      <c r="D489" s="12">
        <f t="shared" si="290"/>
        <v>1.6291666666666671</v>
      </c>
      <c r="E489">
        <v>55</v>
      </c>
      <c r="F489">
        <v>5</v>
      </c>
      <c r="G489">
        <v>68</v>
      </c>
      <c r="H489" s="1"/>
      <c r="J489" s="64"/>
      <c r="K489" s="64"/>
      <c r="L489" s="64"/>
      <c r="M489" s="64"/>
      <c r="N489" s="64"/>
      <c r="O489" s="64"/>
      <c r="P489" s="64"/>
      <c r="Q489" s="64"/>
    </row>
    <row r="490" spans="1:17">
      <c r="A490" s="4">
        <v>43758.333333333336</v>
      </c>
      <c r="B490" s="3">
        <v>1.4</v>
      </c>
      <c r="C490" s="3">
        <v>1.55139</v>
      </c>
      <c r="D490" s="12">
        <f t="shared" si="290"/>
        <v>1.7708333333333339</v>
      </c>
      <c r="E490">
        <v>55</v>
      </c>
      <c r="F490">
        <v>1</v>
      </c>
      <c r="G490">
        <v>68</v>
      </c>
      <c r="H490" s="1"/>
      <c r="J490" s="64"/>
      <c r="K490" s="64"/>
      <c r="L490" s="64"/>
      <c r="M490" s="64"/>
      <c r="N490" s="64"/>
      <c r="O490" s="64"/>
      <c r="P490" s="64"/>
      <c r="Q490" s="64"/>
    </row>
    <row r="491" spans="1:17">
      <c r="A491" s="4">
        <v>43758.375</v>
      </c>
      <c r="B491" s="3">
        <v>0.4</v>
      </c>
      <c r="C491" s="3">
        <v>1.55139</v>
      </c>
      <c r="D491" s="12">
        <f t="shared" si="290"/>
        <v>1.7416666666666671</v>
      </c>
      <c r="E491">
        <v>56</v>
      </c>
      <c r="F491">
        <v>5</v>
      </c>
      <c r="G491">
        <v>68</v>
      </c>
      <c r="H491" s="1"/>
      <c r="J491" s="64"/>
      <c r="K491" s="64"/>
      <c r="L491" s="64"/>
      <c r="M491" s="64"/>
      <c r="N491" s="64"/>
      <c r="O491" s="64"/>
      <c r="P491" s="64"/>
      <c r="Q491" s="64"/>
    </row>
    <row r="492" spans="1:17">
      <c r="A492" s="4">
        <v>43758.416666666664</v>
      </c>
      <c r="B492" s="3">
        <v>0.4</v>
      </c>
      <c r="C492" s="3">
        <v>1.55139</v>
      </c>
      <c r="D492" s="12">
        <f t="shared" si="290"/>
        <v>1.8125000000000002</v>
      </c>
      <c r="E492">
        <v>56</v>
      </c>
      <c r="F492">
        <v>5</v>
      </c>
      <c r="G492">
        <v>68</v>
      </c>
      <c r="H492" s="1"/>
      <c r="J492" s="64"/>
      <c r="K492" s="64"/>
      <c r="L492" s="64"/>
      <c r="M492" s="64"/>
      <c r="N492" s="64"/>
      <c r="O492" s="64"/>
      <c r="P492" s="64"/>
      <c r="Q492" s="64"/>
    </row>
    <row r="493" spans="1:17">
      <c r="A493" s="4">
        <v>43758.458333333336</v>
      </c>
      <c r="B493" s="3">
        <v>2.1</v>
      </c>
      <c r="C493" s="3">
        <v>1.55139</v>
      </c>
      <c r="D493" s="12">
        <f t="shared" si="290"/>
        <v>1.8333333333333337</v>
      </c>
      <c r="E493">
        <v>56</v>
      </c>
      <c r="F493">
        <v>1</v>
      </c>
      <c r="G493">
        <v>68</v>
      </c>
      <c r="H493" s="1"/>
      <c r="J493" s="64"/>
      <c r="K493" s="64"/>
      <c r="L493" s="64"/>
      <c r="M493" s="64"/>
      <c r="N493" s="64"/>
      <c r="O493" s="64"/>
      <c r="P493" s="64"/>
      <c r="Q493" s="64"/>
    </row>
    <row r="494" spans="1:17">
      <c r="A494" s="4">
        <v>43758.5</v>
      </c>
      <c r="B494" s="3">
        <v>0.4</v>
      </c>
      <c r="C494" s="3">
        <v>1.55139</v>
      </c>
      <c r="D494" s="12">
        <f t="shared" si="290"/>
        <v>1.7583333333333335</v>
      </c>
      <c r="E494">
        <v>56</v>
      </c>
      <c r="F494">
        <v>5</v>
      </c>
      <c r="G494">
        <v>68</v>
      </c>
      <c r="H494" s="1"/>
      <c r="J494" s="64"/>
      <c r="K494" s="64"/>
      <c r="L494" s="64"/>
      <c r="M494" s="64"/>
      <c r="N494" s="64"/>
      <c r="O494" s="64"/>
      <c r="P494" s="64"/>
      <c r="Q494" s="64"/>
    </row>
    <row r="495" spans="1:17">
      <c r="A495" s="4">
        <v>43758.541666666664</v>
      </c>
      <c r="B495" s="3">
        <v>1.5</v>
      </c>
      <c r="C495" s="3">
        <v>1.55139</v>
      </c>
      <c r="D495" s="12">
        <f t="shared" si="290"/>
        <v>1.7666666666666666</v>
      </c>
      <c r="E495">
        <v>57</v>
      </c>
      <c r="F495">
        <v>5</v>
      </c>
      <c r="G495">
        <v>68</v>
      </c>
      <c r="H495" s="1"/>
      <c r="J495" s="64"/>
      <c r="K495" s="64"/>
      <c r="L495" s="64"/>
      <c r="M495" s="64"/>
      <c r="N495" s="64"/>
      <c r="O495" s="64"/>
      <c r="P495" s="64"/>
      <c r="Q495" s="64"/>
    </row>
    <row r="496" spans="1:17">
      <c r="A496" s="4">
        <v>43758.583333333336</v>
      </c>
      <c r="B496" s="3">
        <v>5.0999999999999996</v>
      </c>
      <c r="C496" s="3">
        <v>1.55139</v>
      </c>
      <c r="D496" s="12">
        <f t="shared" si="290"/>
        <v>1.7458333333333333</v>
      </c>
      <c r="E496">
        <v>58</v>
      </c>
      <c r="F496">
        <v>8</v>
      </c>
      <c r="G496">
        <v>68</v>
      </c>
      <c r="H496" s="1"/>
      <c r="J496" s="64"/>
      <c r="K496" s="64"/>
      <c r="L496" s="64"/>
      <c r="M496" s="64"/>
      <c r="N496" s="64"/>
      <c r="O496" s="64"/>
      <c r="P496" s="64"/>
      <c r="Q496" s="64"/>
    </row>
    <row r="497" spans="1:17">
      <c r="A497" s="4">
        <v>43758.625</v>
      </c>
      <c r="B497" s="3">
        <v>3.1</v>
      </c>
      <c r="C497" s="3">
        <v>1.55139</v>
      </c>
      <c r="D497" s="12">
        <f t="shared" si="290"/>
        <v>1.5708333333333329</v>
      </c>
      <c r="E497">
        <v>58</v>
      </c>
      <c r="F497">
        <v>5</v>
      </c>
      <c r="G497">
        <v>68</v>
      </c>
      <c r="H497" s="1"/>
      <c r="J497" s="64"/>
      <c r="K497" s="64"/>
      <c r="L497" s="64"/>
      <c r="M497" s="64"/>
      <c r="N497" s="64"/>
      <c r="O497" s="64"/>
      <c r="P497" s="64"/>
      <c r="Q497" s="64"/>
    </row>
    <row r="498" spans="1:17">
      <c r="A498" s="4">
        <v>43758.666666666664</v>
      </c>
      <c r="B498" s="3">
        <v>2.6</v>
      </c>
      <c r="C498" s="3">
        <v>1.55139</v>
      </c>
      <c r="D498" s="12">
        <f t="shared" si="290"/>
        <v>1.5166666666666666</v>
      </c>
      <c r="E498">
        <v>57</v>
      </c>
      <c r="F498">
        <v>8</v>
      </c>
      <c r="G498">
        <v>68</v>
      </c>
      <c r="H498" s="1"/>
      <c r="J498" s="64"/>
      <c r="K498" s="64"/>
      <c r="L498" s="64"/>
      <c r="M498" s="64"/>
      <c r="N498" s="64"/>
      <c r="O498" s="64"/>
      <c r="P498" s="64"/>
      <c r="Q498" s="64"/>
    </row>
    <row r="499" spans="1:17">
      <c r="A499" s="4">
        <v>43758.708333333336</v>
      </c>
      <c r="B499" s="3">
        <v>3.0999999999999996</v>
      </c>
      <c r="C499" s="3">
        <v>1.55139</v>
      </c>
      <c r="D499" s="12">
        <f t="shared" si="290"/>
        <v>1.4375</v>
      </c>
      <c r="E499">
        <v>57</v>
      </c>
      <c r="F499">
        <v>8</v>
      </c>
      <c r="G499">
        <v>68</v>
      </c>
      <c r="H499" s="1"/>
      <c r="J499" s="64"/>
      <c r="K499" s="64"/>
      <c r="L499" s="64"/>
      <c r="M499" s="64"/>
      <c r="N499" s="64"/>
      <c r="O499" s="64"/>
      <c r="P499" s="64"/>
      <c r="Q499" s="64"/>
    </row>
    <row r="500" spans="1:17">
      <c r="A500" s="4">
        <v>43758.75</v>
      </c>
      <c r="B500" s="3">
        <v>2.2000000000000002</v>
      </c>
      <c r="C500" s="3">
        <v>1.55139</v>
      </c>
      <c r="D500" s="12">
        <f t="shared" si="290"/>
        <v>1.3291666666666666</v>
      </c>
      <c r="E500">
        <v>57</v>
      </c>
      <c r="F500">
        <v>11</v>
      </c>
      <c r="G500">
        <v>68</v>
      </c>
      <c r="H500" s="1"/>
      <c r="J500" s="64"/>
      <c r="K500" s="64"/>
      <c r="L500" s="64"/>
      <c r="M500" s="64"/>
      <c r="N500" s="64"/>
      <c r="O500" s="64"/>
      <c r="P500" s="64"/>
      <c r="Q500" s="64"/>
    </row>
    <row r="501" spans="1:17">
      <c r="A501" s="4">
        <v>43758.791666666664</v>
      </c>
      <c r="B501" s="3">
        <v>1.4</v>
      </c>
      <c r="C501" s="3">
        <v>1.55139</v>
      </c>
      <c r="D501" s="12">
        <f t="shared" si="290"/>
        <v>1.3041666666666665</v>
      </c>
      <c r="E501">
        <v>57</v>
      </c>
      <c r="F501">
        <v>11</v>
      </c>
      <c r="G501">
        <v>68</v>
      </c>
      <c r="H501" s="1"/>
      <c r="J501" s="64"/>
      <c r="K501" s="64"/>
      <c r="L501" s="64"/>
      <c r="M501" s="64"/>
      <c r="N501" s="64"/>
      <c r="O501" s="64"/>
      <c r="P501" s="64"/>
      <c r="Q501" s="64"/>
    </row>
    <row r="502" spans="1:17">
      <c r="A502" s="4">
        <v>43758.833333333336</v>
      </c>
      <c r="B502" s="3">
        <v>3.8000000000000003</v>
      </c>
      <c r="C502" s="3">
        <v>1.55139</v>
      </c>
      <c r="D502" s="12">
        <f t="shared" si="290"/>
        <v>1.2958333333333332</v>
      </c>
      <c r="E502">
        <v>57</v>
      </c>
      <c r="F502">
        <v>11</v>
      </c>
      <c r="G502">
        <v>68</v>
      </c>
      <c r="H502" s="1"/>
      <c r="J502" s="64"/>
      <c r="K502" s="64"/>
      <c r="L502" s="64"/>
      <c r="M502" s="64"/>
      <c r="N502" s="64"/>
      <c r="O502" s="64"/>
      <c r="P502" s="64"/>
      <c r="Q502" s="64"/>
    </row>
    <row r="503" spans="1:17">
      <c r="A503" s="4">
        <v>43758.875</v>
      </c>
      <c r="B503" s="3">
        <v>2.2000000000000002</v>
      </c>
      <c r="C503" s="3">
        <v>1.55139</v>
      </c>
      <c r="D503" s="12">
        <f t="shared" si="290"/>
        <v>1.1708333333333332</v>
      </c>
      <c r="E503">
        <v>57</v>
      </c>
      <c r="F503">
        <v>11</v>
      </c>
      <c r="G503">
        <v>68</v>
      </c>
      <c r="H503" s="1"/>
      <c r="J503" s="64"/>
      <c r="K503" s="64"/>
      <c r="L503" s="64"/>
      <c r="M503" s="64"/>
      <c r="N503" s="64"/>
      <c r="O503" s="64"/>
      <c r="P503" s="64"/>
      <c r="Q503" s="64"/>
    </row>
    <row r="504" spans="1:17">
      <c r="A504" s="4">
        <v>43758.916666666664</v>
      </c>
      <c r="B504" s="3">
        <v>1.2</v>
      </c>
      <c r="C504" s="3">
        <v>1.55139</v>
      </c>
      <c r="D504" s="12">
        <f t="shared" si="290"/>
        <v>1.1125</v>
      </c>
      <c r="E504">
        <v>56</v>
      </c>
      <c r="F504">
        <v>11</v>
      </c>
      <c r="G504">
        <v>68</v>
      </c>
      <c r="H504" s="1"/>
      <c r="J504" s="64"/>
      <c r="K504" s="64"/>
      <c r="L504" s="64"/>
      <c r="M504" s="64"/>
      <c r="N504" s="64"/>
      <c r="O504" s="64"/>
      <c r="P504" s="64"/>
      <c r="Q504" s="64"/>
    </row>
    <row r="505" spans="1:17">
      <c r="A505" s="4">
        <v>43758.958333333336</v>
      </c>
      <c r="B505" s="3">
        <v>2.2000000000000002</v>
      </c>
      <c r="C505" s="3">
        <v>1.55139</v>
      </c>
      <c r="D505" s="12">
        <f t="shared" si="290"/>
        <v>1.0833333333333333</v>
      </c>
      <c r="E505">
        <v>56</v>
      </c>
      <c r="F505">
        <v>11</v>
      </c>
      <c r="G505">
        <v>68</v>
      </c>
      <c r="H505" s="1"/>
      <c r="J505" s="64"/>
      <c r="K505" s="64"/>
      <c r="L505" s="64"/>
      <c r="M505" s="64"/>
      <c r="N505" s="64"/>
      <c r="O505" s="64"/>
      <c r="P505" s="64"/>
      <c r="Q505" s="64"/>
    </row>
    <row r="506" spans="1:17">
      <c r="A506" s="4">
        <v>43759</v>
      </c>
      <c r="B506" s="3">
        <v>0.7</v>
      </c>
      <c r="C506" s="3">
        <v>1.55139</v>
      </c>
      <c r="D506" s="12">
        <f t="shared" si="290"/>
        <v>1.0125</v>
      </c>
      <c r="E506">
        <v>56</v>
      </c>
      <c r="F506">
        <v>11</v>
      </c>
      <c r="G506">
        <v>68</v>
      </c>
      <c r="H506" s="1"/>
      <c r="J506" s="64"/>
      <c r="K506" s="64"/>
      <c r="L506" s="64"/>
      <c r="M506" s="64"/>
      <c r="N506" s="64"/>
      <c r="O506" s="64"/>
      <c r="P506" s="64"/>
      <c r="Q506" s="64"/>
    </row>
    <row r="507" spans="1:17">
      <c r="A507" s="4">
        <v>43759.041666666664</v>
      </c>
      <c r="B507" s="3">
        <v>0.8</v>
      </c>
      <c r="C507" s="3">
        <v>1.55139</v>
      </c>
      <c r="D507" s="12">
        <f t="shared" si="290"/>
        <v>1.0041666666666667</v>
      </c>
      <c r="E507">
        <v>56</v>
      </c>
      <c r="F507">
        <v>11</v>
      </c>
      <c r="G507">
        <v>68</v>
      </c>
      <c r="H507" s="1"/>
      <c r="J507" s="64"/>
      <c r="K507" s="64"/>
      <c r="L507" s="64"/>
      <c r="M507" s="64"/>
      <c r="N507" s="64"/>
      <c r="O507" s="64"/>
      <c r="P507" s="64"/>
      <c r="Q507" s="64"/>
    </row>
    <row r="508" spans="1:17">
      <c r="A508" s="4">
        <v>43759.083333333336</v>
      </c>
      <c r="B508" s="3">
        <v>0.7</v>
      </c>
      <c r="C508" s="3">
        <v>1.55139</v>
      </c>
      <c r="D508" s="12">
        <f t="shared" si="290"/>
        <v>0.99583333333333346</v>
      </c>
      <c r="E508">
        <v>55</v>
      </c>
      <c r="F508">
        <v>11</v>
      </c>
      <c r="G508">
        <v>68</v>
      </c>
      <c r="H508" s="1"/>
      <c r="J508" s="64"/>
      <c r="K508" s="64"/>
      <c r="L508" s="64"/>
      <c r="M508" s="64"/>
      <c r="N508" s="64"/>
      <c r="O508" s="64"/>
      <c r="P508" s="64"/>
      <c r="Q508" s="64"/>
    </row>
    <row r="509" spans="1:17">
      <c r="A509" s="4">
        <v>43759.125</v>
      </c>
      <c r="B509" s="3">
        <v>0.7</v>
      </c>
      <c r="C509" s="3">
        <v>1.55139</v>
      </c>
      <c r="D509" s="12">
        <f t="shared" si="290"/>
        <v>1.0250000000000001</v>
      </c>
      <c r="E509">
        <v>55</v>
      </c>
      <c r="F509">
        <v>11</v>
      </c>
      <c r="G509">
        <v>68</v>
      </c>
      <c r="H509" s="1"/>
      <c r="J509" s="64"/>
      <c r="K509" s="64"/>
      <c r="L509" s="64"/>
      <c r="M509" s="64"/>
      <c r="N509" s="64"/>
      <c r="O509" s="64"/>
      <c r="P509" s="64"/>
      <c r="Q509" s="64"/>
    </row>
    <row r="510" spans="1:17">
      <c r="A510" s="4">
        <v>43759.166666666664</v>
      </c>
      <c r="B510" s="3">
        <v>0.7</v>
      </c>
      <c r="C510" s="3">
        <v>1.55139</v>
      </c>
      <c r="D510" s="12">
        <f t="shared" si="290"/>
        <v>1.0208333333333335</v>
      </c>
      <c r="E510">
        <v>55</v>
      </c>
      <c r="F510">
        <v>11</v>
      </c>
      <c r="G510">
        <v>68</v>
      </c>
      <c r="H510" s="1"/>
      <c r="J510" s="64"/>
      <c r="K510" s="64"/>
      <c r="L510" s="64"/>
      <c r="M510" s="64"/>
      <c r="N510" s="64"/>
      <c r="O510" s="64"/>
      <c r="P510" s="64"/>
      <c r="Q510" s="64"/>
    </row>
    <row r="511" spans="1:17">
      <c r="A511" s="4">
        <v>43759.208333333336</v>
      </c>
      <c r="B511" s="3">
        <v>0.6</v>
      </c>
      <c r="C511" s="3">
        <v>1.55139</v>
      </c>
      <c r="D511" s="12">
        <f t="shared" si="290"/>
        <v>1.0083333333333335</v>
      </c>
      <c r="E511">
        <v>55</v>
      </c>
      <c r="F511">
        <v>11</v>
      </c>
      <c r="G511">
        <v>68</v>
      </c>
      <c r="H511" s="1"/>
      <c r="J511" s="64"/>
      <c r="K511" s="64"/>
      <c r="L511" s="64"/>
      <c r="M511" s="64"/>
      <c r="N511" s="64"/>
      <c r="O511" s="64"/>
      <c r="P511" s="64"/>
      <c r="Q511" s="64"/>
    </row>
    <row r="512" spans="1:17">
      <c r="A512" s="4">
        <v>43759.25</v>
      </c>
      <c r="B512" s="3">
        <v>1.1000000000000001</v>
      </c>
      <c r="C512" s="3">
        <v>1.55139</v>
      </c>
      <c r="D512" s="12">
        <f t="shared" si="290"/>
        <v>1.0166666666666668</v>
      </c>
      <c r="E512">
        <v>55</v>
      </c>
      <c r="F512">
        <v>11</v>
      </c>
      <c r="G512">
        <v>68</v>
      </c>
      <c r="H512" s="1"/>
      <c r="J512" s="64"/>
      <c r="K512" s="64"/>
      <c r="L512" s="64"/>
      <c r="M512" s="64"/>
      <c r="N512" s="64"/>
      <c r="O512" s="64"/>
      <c r="P512" s="64"/>
      <c r="Q512" s="64"/>
    </row>
    <row r="513" spans="1:17">
      <c r="A513" s="4">
        <v>43759.291666666664</v>
      </c>
      <c r="B513" s="3">
        <v>4.0999999999999996</v>
      </c>
      <c r="C513" s="3">
        <v>1.55139</v>
      </c>
      <c r="D513" s="12">
        <f t="shared" si="290"/>
        <v>1.0250000000000001</v>
      </c>
      <c r="E513">
        <v>56</v>
      </c>
      <c r="F513">
        <v>11</v>
      </c>
      <c r="G513">
        <v>68</v>
      </c>
      <c r="H513" s="1"/>
      <c r="J513" s="64"/>
      <c r="K513" s="64"/>
      <c r="L513" s="64"/>
      <c r="M513" s="64"/>
      <c r="N513" s="64"/>
      <c r="O513" s="64"/>
      <c r="P513" s="64"/>
      <c r="Q513" s="64"/>
    </row>
    <row r="514" spans="1:17">
      <c r="A514" s="4">
        <v>43759.333333333336</v>
      </c>
      <c r="B514" s="3">
        <v>0.7</v>
      </c>
      <c r="C514" s="3">
        <v>1.55139</v>
      </c>
      <c r="D514" s="12">
        <f t="shared" ref="D514:D577" si="291">AVERAGE(B514:B537)</f>
        <v>0.97916666666666663</v>
      </c>
      <c r="E514">
        <v>57</v>
      </c>
      <c r="F514">
        <v>13</v>
      </c>
      <c r="G514">
        <v>60</v>
      </c>
      <c r="H514" s="1"/>
      <c r="J514" s="64"/>
      <c r="K514" s="64"/>
      <c r="L514" s="64"/>
      <c r="M514" s="64"/>
      <c r="N514" s="64"/>
      <c r="O514" s="64"/>
      <c r="P514" s="64"/>
      <c r="Q514" s="64"/>
    </row>
    <row r="515" spans="1:17">
      <c r="A515" s="4">
        <v>43759.375</v>
      </c>
      <c r="B515" s="3">
        <v>2.1</v>
      </c>
      <c r="C515" s="3">
        <v>1.55139</v>
      </c>
      <c r="D515" s="12">
        <f t="shared" si="291"/>
        <v>0.97916666666666663</v>
      </c>
      <c r="E515">
        <v>60</v>
      </c>
      <c r="F515">
        <v>13</v>
      </c>
      <c r="G515">
        <v>60</v>
      </c>
      <c r="H515" s="1"/>
      <c r="J515" s="64"/>
      <c r="K515" s="64"/>
      <c r="L515" s="64"/>
      <c r="M515" s="64"/>
      <c r="N515" s="64"/>
      <c r="O515" s="64"/>
      <c r="P515" s="64"/>
      <c r="Q515" s="64"/>
    </row>
    <row r="516" spans="1:17">
      <c r="A516" s="4">
        <v>43759.416666666664</v>
      </c>
      <c r="B516" s="3">
        <v>0.9</v>
      </c>
      <c r="C516" s="3">
        <v>1.55139</v>
      </c>
      <c r="D516" s="12">
        <f t="shared" si="291"/>
        <v>0.92083333333333339</v>
      </c>
      <c r="E516">
        <v>61</v>
      </c>
      <c r="F516">
        <v>17</v>
      </c>
      <c r="G516">
        <v>60</v>
      </c>
      <c r="H516" s="1"/>
      <c r="J516" s="64"/>
      <c r="K516" s="64"/>
      <c r="L516" s="64"/>
      <c r="M516" s="64"/>
      <c r="N516" s="64"/>
      <c r="O516" s="64"/>
      <c r="P516" s="64"/>
      <c r="Q516" s="64"/>
    </row>
    <row r="517" spans="1:17">
      <c r="A517" s="4">
        <v>43759.458333333336</v>
      </c>
      <c r="B517" s="3">
        <v>0.30000000000000004</v>
      </c>
      <c r="C517" s="3">
        <v>1.55139</v>
      </c>
      <c r="D517" s="12">
        <f t="shared" si="291"/>
        <v>0.91249999999999998</v>
      </c>
      <c r="E517">
        <v>66</v>
      </c>
      <c r="F517">
        <v>21</v>
      </c>
      <c r="G517">
        <v>60</v>
      </c>
      <c r="H517" s="1"/>
      <c r="J517" s="64"/>
      <c r="K517" s="64"/>
      <c r="L517" s="64"/>
      <c r="M517" s="64"/>
      <c r="N517" s="64"/>
      <c r="O517" s="64"/>
      <c r="P517" s="64"/>
      <c r="Q517" s="64"/>
    </row>
    <row r="518" spans="1:17">
      <c r="A518" s="4">
        <v>43759.5</v>
      </c>
      <c r="B518" s="3">
        <v>0.6</v>
      </c>
      <c r="C518" s="3">
        <v>1.55139</v>
      </c>
      <c r="D518" s="12">
        <f t="shared" si="291"/>
        <v>0.92916666666666659</v>
      </c>
      <c r="E518">
        <v>67</v>
      </c>
      <c r="F518">
        <v>21</v>
      </c>
      <c r="G518">
        <v>60</v>
      </c>
      <c r="H518" s="1"/>
      <c r="J518" s="64"/>
      <c r="K518" s="64"/>
      <c r="L518" s="64"/>
      <c r="M518" s="64"/>
      <c r="N518" s="64"/>
      <c r="O518" s="64"/>
      <c r="P518" s="64"/>
      <c r="Q518" s="64"/>
    </row>
    <row r="519" spans="1:17">
      <c r="A519" s="4">
        <v>43759.541666666664</v>
      </c>
      <c r="B519" s="3">
        <v>1</v>
      </c>
      <c r="C519" s="3">
        <v>1.55139</v>
      </c>
      <c r="D519" s="12">
        <f t="shared" si="291"/>
        <v>0.94166666666666654</v>
      </c>
      <c r="E519">
        <v>70</v>
      </c>
      <c r="F519">
        <v>17</v>
      </c>
      <c r="G519">
        <v>60</v>
      </c>
      <c r="H519" s="1"/>
      <c r="J519" s="64"/>
      <c r="K519" s="64"/>
      <c r="L519" s="64"/>
      <c r="M519" s="64"/>
      <c r="N519" s="64"/>
      <c r="O519" s="64"/>
      <c r="P519" s="64"/>
      <c r="Q519" s="64"/>
    </row>
    <row r="520" spans="1:17">
      <c r="A520" s="4">
        <v>43759.583333333336</v>
      </c>
      <c r="B520" s="3">
        <v>0.9</v>
      </c>
      <c r="C520" s="3">
        <v>1.55139</v>
      </c>
      <c r="D520" s="12">
        <f t="shared" si="291"/>
        <v>0.92083333333333306</v>
      </c>
      <c r="E520">
        <v>69</v>
      </c>
      <c r="F520">
        <v>17</v>
      </c>
      <c r="G520">
        <v>60</v>
      </c>
      <c r="H520" s="1"/>
      <c r="J520" s="64"/>
      <c r="K520" s="64"/>
      <c r="L520" s="64"/>
      <c r="M520" s="64"/>
      <c r="N520" s="64"/>
      <c r="O520" s="64"/>
      <c r="P520" s="64"/>
      <c r="Q520" s="64"/>
    </row>
    <row r="521" spans="1:17">
      <c r="A521" s="4">
        <v>43759.625</v>
      </c>
      <c r="B521" s="3">
        <v>1.7999999999999998</v>
      </c>
      <c r="C521" s="3">
        <v>1.55139</v>
      </c>
      <c r="D521" s="12">
        <f t="shared" si="291"/>
        <v>0.90833333333333321</v>
      </c>
      <c r="E521">
        <v>68</v>
      </c>
      <c r="F521">
        <v>17</v>
      </c>
      <c r="G521">
        <v>60</v>
      </c>
      <c r="H521" s="1"/>
      <c r="J521" s="64"/>
      <c r="K521" s="64"/>
      <c r="L521" s="64"/>
      <c r="M521" s="64"/>
      <c r="N521" s="64"/>
      <c r="O521" s="64"/>
      <c r="P521" s="64"/>
      <c r="Q521" s="64"/>
    </row>
    <row r="522" spans="1:17">
      <c r="A522" s="4">
        <v>43759.666666666664</v>
      </c>
      <c r="B522" s="3">
        <v>0.7</v>
      </c>
      <c r="C522" s="3">
        <v>1.55139</v>
      </c>
      <c r="D522" s="12">
        <f t="shared" si="291"/>
        <v>0.9</v>
      </c>
      <c r="E522">
        <v>67</v>
      </c>
      <c r="F522">
        <v>17</v>
      </c>
      <c r="G522">
        <v>60</v>
      </c>
      <c r="H522" s="1"/>
      <c r="J522" s="64"/>
      <c r="K522" s="64"/>
      <c r="L522" s="64"/>
      <c r="M522" s="64"/>
      <c r="N522" s="64"/>
      <c r="O522" s="64"/>
      <c r="P522" s="64"/>
      <c r="Q522" s="64"/>
    </row>
    <row r="523" spans="1:17">
      <c r="A523" s="4">
        <v>43759.708333333336</v>
      </c>
      <c r="B523" s="3">
        <v>0.5</v>
      </c>
      <c r="C523" s="3">
        <v>1.55139</v>
      </c>
      <c r="D523" s="12">
        <f t="shared" si="291"/>
        <v>0.90416666666666679</v>
      </c>
      <c r="E523">
        <v>63</v>
      </c>
      <c r="F523">
        <v>17</v>
      </c>
      <c r="G523">
        <v>68</v>
      </c>
      <c r="H523" s="1"/>
      <c r="J523" s="64"/>
      <c r="K523" s="64"/>
      <c r="L523" s="64"/>
      <c r="M523" s="64"/>
      <c r="N523" s="64"/>
      <c r="O523" s="64"/>
      <c r="P523" s="64"/>
      <c r="Q523" s="64"/>
    </row>
    <row r="524" spans="1:17">
      <c r="A524" s="4">
        <v>43759.75</v>
      </c>
      <c r="B524" s="3">
        <v>1.5999999999999999</v>
      </c>
      <c r="C524" s="3">
        <v>1.55139</v>
      </c>
      <c r="D524" s="12">
        <f t="shared" si="291"/>
        <v>0.91666666666666685</v>
      </c>
      <c r="E524">
        <v>61</v>
      </c>
      <c r="F524">
        <v>13</v>
      </c>
      <c r="G524">
        <v>68</v>
      </c>
      <c r="H524" s="1"/>
      <c r="J524" s="64"/>
      <c r="K524" s="64"/>
      <c r="L524" s="64"/>
      <c r="M524" s="64"/>
      <c r="N524" s="64"/>
      <c r="O524" s="64"/>
      <c r="P524" s="64"/>
      <c r="Q524" s="64"/>
    </row>
    <row r="525" spans="1:17">
      <c r="A525" s="4">
        <v>43759.791666666664</v>
      </c>
      <c r="B525" s="3">
        <v>1.2</v>
      </c>
      <c r="C525" s="3">
        <v>1.55139</v>
      </c>
      <c r="D525" s="12">
        <f t="shared" si="291"/>
        <v>0.87916666666666676</v>
      </c>
      <c r="E525">
        <v>61</v>
      </c>
      <c r="F525">
        <v>13</v>
      </c>
      <c r="G525">
        <v>68</v>
      </c>
      <c r="H525" s="1"/>
      <c r="J525" s="64"/>
      <c r="K525" s="64"/>
      <c r="L525" s="64"/>
      <c r="M525" s="64"/>
      <c r="N525" s="64"/>
      <c r="O525" s="64"/>
      <c r="P525" s="64"/>
      <c r="Q525" s="64"/>
    </row>
    <row r="526" spans="1:17">
      <c r="A526" s="4">
        <v>43759.833333333336</v>
      </c>
      <c r="B526" s="3">
        <v>0.8</v>
      </c>
      <c r="C526" s="3">
        <v>1.55139</v>
      </c>
      <c r="D526" s="12">
        <f t="shared" si="291"/>
        <v>0.85416666666666663</v>
      </c>
      <c r="E526">
        <v>60</v>
      </c>
      <c r="F526">
        <v>13</v>
      </c>
      <c r="G526">
        <v>68</v>
      </c>
      <c r="H526" s="1"/>
      <c r="J526" s="64"/>
      <c r="K526" s="64"/>
      <c r="L526" s="64"/>
      <c r="M526" s="64"/>
      <c r="N526" s="64"/>
      <c r="O526" s="64"/>
      <c r="P526" s="64"/>
      <c r="Q526" s="64"/>
    </row>
    <row r="527" spans="1:17">
      <c r="A527" s="4">
        <v>43759.875</v>
      </c>
      <c r="B527" s="3">
        <v>0.8</v>
      </c>
      <c r="C527" s="3">
        <v>1.55139</v>
      </c>
      <c r="D527" s="12">
        <f t="shared" si="291"/>
        <v>0.85416666666666663</v>
      </c>
      <c r="E527">
        <v>60</v>
      </c>
      <c r="F527">
        <v>11</v>
      </c>
      <c r="G527">
        <v>68</v>
      </c>
      <c r="H527" s="1"/>
      <c r="J527" s="64"/>
      <c r="K527" s="64"/>
      <c r="L527" s="64"/>
      <c r="M527" s="64"/>
      <c r="N527" s="64"/>
      <c r="O527" s="64"/>
      <c r="P527" s="64"/>
      <c r="Q527" s="64"/>
    </row>
    <row r="528" spans="1:17">
      <c r="A528" s="4">
        <v>43759.916666666664</v>
      </c>
      <c r="B528" s="3">
        <v>0.5</v>
      </c>
      <c r="C528" s="3">
        <v>1.55139</v>
      </c>
      <c r="D528" s="12">
        <f t="shared" si="291"/>
        <v>0.89166666666666661</v>
      </c>
      <c r="E528">
        <v>60</v>
      </c>
      <c r="F528">
        <v>11</v>
      </c>
      <c r="G528">
        <v>68</v>
      </c>
      <c r="H528" s="1"/>
      <c r="J528" s="64"/>
      <c r="K528" s="64"/>
      <c r="L528" s="64"/>
      <c r="M528" s="64"/>
      <c r="N528" s="64"/>
      <c r="O528" s="64"/>
      <c r="P528" s="64"/>
      <c r="Q528" s="64"/>
    </row>
    <row r="529" spans="1:17">
      <c r="A529" s="4">
        <v>43759.958333333336</v>
      </c>
      <c r="B529" s="3">
        <v>0.5</v>
      </c>
      <c r="C529" s="3">
        <v>1.55139</v>
      </c>
      <c r="D529" s="12">
        <f t="shared" si="291"/>
        <v>0.96666666666666667</v>
      </c>
      <c r="E529">
        <v>59</v>
      </c>
      <c r="F529">
        <v>11</v>
      </c>
      <c r="G529">
        <v>68</v>
      </c>
      <c r="H529" s="1"/>
      <c r="J529" s="64"/>
      <c r="K529" s="64"/>
      <c r="L529" s="64"/>
      <c r="M529" s="64"/>
      <c r="N529" s="64"/>
      <c r="O529" s="64"/>
      <c r="P529" s="64"/>
      <c r="Q529" s="64"/>
    </row>
    <row r="530" spans="1:17">
      <c r="A530" s="4">
        <v>43760</v>
      </c>
      <c r="B530" s="3">
        <v>0.5</v>
      </c>
      <c r="C530" s="3">
        <v>1.55139</v>
      </c>
      <c r="D530" s="12">
        <f t="shared" si="291"/>
        <v>0.97499999999999998</v>
      </c>
      <c r="E530">
        <v>59</v>
      </c>
      <c r="F530">
        <v>11</v>
      </c>
      <c r="G530">
        <v>68</v>
      </c>
      <c r="H530" s="1"/>
      <c r="J530" s="64"/>
      <c r="K530" s="64"/>
      <c r="L530" s="64"/>
      <c r="M530" s="64"/>
      <c r="N530" s="64"/>
      <c r="O530" s="64"/>
      <c r="P530" s="64"/>
      <c r="Q530" s="64"/>
    </row>
    <row r="531" spans="1:17">
      <c r="A531" s="4">
        <v>43760.041666666664</v>
      </c>
      <c r="B531" s="3">
        <v>0.60000000000000009</v>
      </c>
      <c r="C531" s="3">
        <v>1.55139</v>
      </c>
      <c r="D531" s="12">
        <f t="shared" si="291"/>
        <v>0.97083333333333321</v>
      </c>
      <c r="E531">
        <v>59</v>
      </c>
      <c r="F531">
        <v>11</v>
      </c>
      <c r="G531">
        <v>68</v>
      </c>
      <c r="H531" s="1"/>
      <c r="J531" s="64"/>
      <c r="K531" s="64"/>
      <c r="L531" s="64"/>
      <c r="M531" s="64"/>
      <c r="N531" s="64"/>
      <c r="O531" s="64"/>
      <c r="P531" s="64"/>
      <c r="Q531" s="64"/>
    </row>
    <row r="532" spans="1:17">
      <c r="A532" s="4">
        <v>43760.083333333336</v>
      </c>
      <c r="B532" s="3">
        <v>1.4</v>
      </c>
      <c r="C532" s="3">
        <v>1.55139</v>
      </c>
      <c r="D532" s="12">
        <f t="shared" si="291"/>
        <v>1.0125</v>
      </c>
      <c r="E532">
        <v>59</v>
      </c>
      <c r="F532">
        <v>11</v>
      </c>
      <c r="G532">
        <v>68</v>
      </c>
      <c r="H532" s="1"/>
      <c r="J532" s="64"/>
      <c r="K532" s="64"/>
      <c r="L532" s="64"/>
      <c r="M532" s="64"/>
      <c r="N532" s="64"/>
      <c r="O532" s="64"/>
      <c r="P532" s="64"/>
      <c r="Q532" s="64"/>
    </row>
    <row r="533" spans="1:17">
      <c r="A533" s="4">
        <v>43760.125</v>
      </c>
      <c r="B533" s="3">
        <v>0.60000000000000009</v>
      </c>
      <c r="C533" s="3">
        <v>1.55139</v>
      </c>
      <c r="D533" s="12">
        <f t="shared" si="291"/>
        <v>0.97083333333333321</v>
      </c>
      <c r="E533">
        <v>59</v>
      </c>
      <c r="F533">
        <v>11</v>
      </c>
      <c r="G533">
        <v>68</v>
      </c>
      <c r="H533" s="1"/>
      <c r="J533" s="64"/>
      <c r="K533" s="64"/>
      <c r="L533" s="64"/>
      <c r="M533" s="64"/>
      <c r="N533" s="64"/>
      <c r="O533" s="64"/>
      <c r="P533" s="64"/>
      <c r="Q533" s="64"/>
    </row>
    <row r="534" spans="1:17">
      <c r="A534" s="4">
        <v>43760.166666666664</v>
      </c>
      <c r="B534" s="3">
        <v>0.4</v>
      </c>
      <c r="C534" s="3">
        <v>1.55139</v>
      </c>
      <c r="D534" s="12">
        <f t="shared" si="291"/>
        <v>0.96249999999999991</v>
      </c>
      <c r="E534">
        <v>59</v>
      </c>
      <c r="F534">
        <v>11</v>
      </c>
      <c r="G534">
        <v>68</v>
      </c>
      <c r="H534" s="1"/>
      <c r="J534" s="64"/>
      <c r="K534" s="64"/>
      <c r="L534" s="64"/>
      <c r="M534" s="64"/>
      <c r="N534" s="64"/>
      <c r="O534" s="64"/>
      <c r="P534" s="64"/>
      <c r="Q534" s="64"/>
    </row>
    <row r="535" spans="1:17">
      <c r="A535" s="4">
        <v>43760.208333333336</v>
      </c>
      <c r="B535" s="3">
        <v>0.8</v>
      </c>
      <c r="C535" s="3">
        <v>1.55139</v>
      </c>
      <c r="D535" s="12">
        <f t="shared" si="291"/>
        <v>0.96249999999999991</v>
      </c>
      <c r="E535">
        <v>59</v>
      </c>
      <c r="F535">
        <v>9</v>
      </c>
      <c r="G535">
        <v>68</v>
      </c>
      <c r="H535" s="1"/>
      <c r="J535" s="64"/>
      <c r="K535" s="64"/>
      <c r="L535" s="64"/>
      <c r="M535" s="64"/>
      <c r="N535" s="64"/>
      <c r="O535" s="64"/>
      <c r="P535" s="64"/>
      <c r="Q535" s="64"/>
    </row>
    <row r="536" spans="1:17">
      <c r="A536" s="4">
        <v>43760.25</v>
      </c>
      <c r="B536" s="3">
        <v>1.3</v>
      </c>
      <c r="C536" s="3">
        <v>1.55139</v>
      </c>
      <c r="D536" s="12">
        <f t="shared" si="291"/>
        <v>0.94583333333333319</v>
      </c>
      <c r="E536">
        <v>59</v>
      </c>
      <c r="F536">
        <v>9</v>
      </c>
      <c r="G536">
        <v>68</v>
      </c>
      <c r="H536" s="1"/>
      <c r="J536" s="64"/>
      <c r="K536" s="64"/>
      <c r="L536" s="64"/>
      <c r="M536" s="64"/>
      <c r="N536" s="64"/>
      <c r="O536" s="64"/>
      <c r="P536" s="64"/>
      <c r="Q536" s="64"/>
    </row>
    <row r="537" spans="1:17">
      <c r="A537" s="4">
        <v>43760.291666666664</v>
      </c>
      <c r="B537" s="3">
        <v>3</v>
      </c>
      <c r="C537" s="3">
        <v>1.55139</v>
      </c>
      <c r="D537" s="12">
        <f t="shared" si="291"/>
        <v>0.91249999999999976</v>
      </c>
      <c r="E537">
        <v>59</v>
      </c>
      <c r="F537">
        <v>11</v>
      </c>
      <c r="G537">
        <v>68</v>
      </c>
      <c r="H537" s="1"/>
      <c r="J537" s="64"/>
      <c r="K537" s="64"/>
      <c r="L537" s="64"/>
      <c r="M537" s="64"/>
      <c r="N537" s="64"/>
      <c r="O537" s="64"/>
      <c r="P537" s="64"/>
      <c r="Q537" s="64"/>
    </row>
    <row r="538" spans="1:17">
      <c r="A538" s="4">
        <v>43760.333333333336</v>
      </c>
      <c r="B538" s="3">
        <v>0.7</v>
      </c>
      <c r="C538" s="3">
        <v>1.55139</v>
      </c>
      <c r="D538" s="12">
        <f t="shared" si="291"/>
        <v>0.91249999999999964</v>
      </c>
      <c r="E538">
        <v>59</v>
      </c>
      <c r="F538">
        <v>11</v>
      </c>
      <c r="G538">
        <v>60</v>
      </c>
      <c r="H538" s="1"/>
      <c r="J538" s="64"/>
      <c r="K538" s="64"/>
      <c r="L538" s="64"/>
      <c r="M538" s="64"/>
      <c r="N538" s="64"/>
      <c r="O538" s="64"/>
      <c r="P538" s="64"/>
      <c r="Q538" s="64"/>
    </row>
    <row r="539" spans="1:17">
      <c r="A539" s="4">
        <v>43760.375</v>
      </c>
      <c r="B539" s="3">
        <v>0.7</v>
      </c>
      <c r="C539" s="3">
        <v>1.55139</v>
      </c>
      <c r="D539" s="12">
        <f t="shared" si="291"/>
        <v>1.0291666666666666</v>
      </c>
      <c r="E539">
        <v>60</v>
      </c>
      <c r="F539">
        <v>11</v>
      </c>
      <c r="G539">
        <v>60</v>
      </c>
      <c r="H539" s="1"/>
      <c r="J539" s="64"/>
      <c r="K539" s="64"/>
      <c r="L539" s="64"/>
      <c r="M539" s="64"/>
      <c r="N539" s="64"/>
      <c r="O539" s="64"/>
      <c r="P539" s="64"/>
      <c r="Q539" s="64"/>
    </row>
    <row r="540" spans="1:17">
      <c r="A540" s="4">
        <v>43760.416666666664</v>
      </c>
      <c r="B540" s="3">
        <v>0.7</v>
      </c>
      <c r="C540" s="3">
        <v>1.55139</v>
      </c>
      <c r="D540" s="12">
        <f t="shared" si="291"/>
        <v>1.0250000000000001</v>
      </c>
      <c r="E540">
        <v>60</v>
      </c>
      <c r="F540">
        <v>11</v>
      </c>
      <c r="G540">
        <v>60</v>
      </c>
      <c r="H540" s="1"/>
      <c r="J540" s="64"/>
      <c r="K540" s="64"/>
      <c r="L540" s="64"/>
      <c r="M540" s="64"/>
      <c r="N540" s="64"/>
      <c r="O540" s="64"/>
      <c r="P540" s="64"/>
      <c r="Q540" s="64"/>
    </row>
    <row r="541" spans="1:17">
      <c r="A541" s="4">
        <v>43760.458333333336</v>
      </c>
      <c r="B541" s="3">
        <v>0.7</v>
      </c>
      <c r="C541" s="3">
        <v>1.55139</v>
      </c>
      <c r="D541" s="12">
        <f t="shared" si="291"/>
        <v>1.0208333333333337</v>
      </c>
      <c r="E541">
        <v>61</v>
      </c>
      <c r="F541">
        <v>11</v>
      </c>
      <c r="G541">
        <v>60</v>
      </c>
      <c r="H541" s="1"/>
      <c r="J541" s="64"/>
      <c r="K541" s="64"/>
      <c r="L541" s="64"/>
      <c r="M541" s="64"/>
      <c r="N541" s="64"/>
      <c r="O541" s="64"/>
      <c r="P541" s="64"/>
      <c r="Q541" s="64"/>
    </row>
    <row r="542" spans="1:17">
      <c r="A542" s="4">
        <v>43760.5</v>
      </c>
      <c r="B542" s="3">
        <v>0.9</v>
      </c>
      <c r="C542" s="3">
        <v>1.55139</v>
      </c>
      <c r="D542" s="12">
        <f t="shared" si="291"/>
        <v>1.0041666666666669</v>
      </c>
      <c r="E542">
        <v>63</v>
      </c>
      <c r="F542">
        <v>11</v>
      </c>
      <c r="G542">
        <v>60</v>
      </c>
      <c r="H542" s="1"/>
      <c r="J542" s="64"/>
      <c r="K542" s="64"/>
      <c r="L542" s="64"/>
      <c r="M542" s="64"/>
      <c r="N542" s="64"/>
      <c r="O542" s="64"/>
      <c r="P542" s="64"/>
      <c r="Q542" s="64"/>
    </row>
    <row r="543" spans="1:17">
      <c r="A543" s="4">
        <v>43760.541666666664</v>
      </c>
      <c r="B543" s="3">
        <v>0.5</v>
      </c>
      <c r="C543" s="3">
        <v>1.55139</v>
      </c>
      <c r="D543" s="12">
        <f t="shared" si="291"/>
        <v>0.98333333333333339</v>
      </c>
      <c r="E543">
        <v>62</v>
      </c>
      <c r="F543">
        <v>8</v>
      </c>
      <c r="G543">
        <v>60</v>
      </c>
      <c r="H543" s="1"/>
      <c r="J543" s="64"/>
      <c r="K543" s="64"/>
      <c r="L543" s="64"/>
      <c r="M543" s="64"/>
      <c r="N543" s="64"/>
      <c r="O543" s="64"/>
      <c r="P543" s="64"/>
      <c r="Q543" s="64"/>
    </row>
    <row r="544" spans="1:17">
      <c r="A544" s="4">
        <v>43760.583333333336</v>
      </c>
      <c r="B544" s="3">
        <v>0.60000000000000009</v>
      </c>
      <c r="C544" s="3">
        <v>1.55139</v>
      </c>
      <c r="D544" s="12">
        <f t="shared" si="291"/>
        <v>0.98333333333333339</v>
      </c>
      <c r="E544">
        <v>62</v>
      </c>
      <c r="F544">
        <v>8</v>
      </c>
      <c r="G544">
        <v>60</v>
      </c>
      <c r="H544" s="1"/>
      <c r="J544" s="64"/>
      <c r="K544" s="64"/>
      <c r="L544" s="64"/>
      <c r="M544" s="64"/>
      <c r="N544" s="64"/>
      <c r="O544" s="64"/>
      <c r="P544" s="64"/>
      <c r="Q544" s="64"/>
    </row>
    <row r="545" spans="1:17">
      <c r="A545" s="4">
        <v>43760.625</v>
      </c>
      <c r="B545" s="3">
        <v>1.6</v>
      </c>
      <c r="C545" s="3">
        <v>1.55139</v>
      </c>
      <c r="D545" s="12">
        <f t="shared" si="291"/>
        <v>0.99166666666666681</v>
      </c>
      <c r="E545">
        <v>62</v>
      </c>
      <c r="F545">
        <v>5</v>
      </c>
      <c r="G545">
        <v>60</v>
      </c>
      <c r="H545" s="1"/>
      <c r="J545" s="64"/>
      <c r="K545" s="64"/>
      <c r="L545" s="64"/>
      <c r="M545" s="64"/>
      <c r="N545" s="64"/>
      <c r="O545" s="64"/>
      <c r="P545" s="64"/>
      <c r="Q545" s="64"/>
    </row>
    <row r="546" spans="1:17">
      <c r="A546" s="4">
        <v>43760.666666666664</v>
      </c>
      <c r="B546" s="3">
        <v>0.8</v>
      </c>
      <c r="C546" s="3">
        <v>1.55139</v>
      </c>
      <c r="D546" s="12">
        <f t="shared" si="291"/>
        <v>0.96250000000000002</v>
      </c>
      <c r="E546">
        <v>61</v>
      </c>
      <c r="F546">
        <v>8</v>
      </c>
      <c r="G546">
        <v>60</v>
      </c>
      <c r="H546" s="1"/>
      <c r="J546" s="64"/>
      <c r="K546" s="64"/>
      <c r="L546" s="64"/>
      <c r="M546" s="64"/>
      <c r="N546" s="64"/>
      <c r="O546" s="64"/>
      <c r="P546" s="64"/>
      <c r="Q546" s="64"/>
    </row>
    <row r="547" spans="1:17">
      <c r="A547" s="4">
        <v>43760.708333333336</v>
      </c>
      <c r="B547" s="3">
        <v>0.8</v>
      </c>
      <c r="C547" s="3">
        <v>1.55139</v>
      </c>
      <c r="D547" s="12">
        <f t="shared" si="291"/>
        <v>0.9833333333333335</v>
      </c>
      <c r="E547">
        <v>61</v>
      </c>
      <c r="F547">
        <v>11</v>
      </c>
      <c r="G547">
        <v>68</v>
      </c>
      <c r="H547" s="1"/>
      <c r="J547" s="64"/>
      <c r="K547" s="64"/>
      <c r="L547" s="64"/>
      <c r="M547" s="64"/>
      <c r="N547" s="64"/>
      <c r="O547" s="64"/>
      <c r="P547" s="64"/>
      <c r="Q547" s="64"/>
    </row>
    <row r="548" spans="1:17">
      <c r="A548" s="4">
        <v>43760.75</v>
      </c>
      <c r="B548" s="3">
        <v>0.7</v>
      </c>
      <c r="C548" s="3">
        <v>1.55139</v>
      </c>
      <c r="D548" s="12">
        <f t="shared" si="291"/>
        <v>0.96666666666666679</v>
      </c>
      <c r="E548">
        <v>61</v>
      </c>
      <c r="F548">
        <v>11</v>
      </c>
      <c r="G548">
        <v>68</v>
      </c>
      <c r="H548" s="1"/>
      <c r="J548" s="64"/>
      <c r="K548" s="64"/>
      <c r="L548" s="64"/>
      <c r="M548" s="64"/>
      <c r="N548" s="64"/>
      <c r="O548" s="64"/>
      <c r="P548" s="64"/>
      <c r="Q548" s="64"/>
    </row>
    <row r="549" spans="1:17">
      <c r="A549" s="4">
        <v>43760.791666666664</v>
      </c>
      <c r="B549" s="3">
        <v>0.60000000000000009</v>
      </c>
      <c r="C549" s="3">
        <v>1.55139</v>
      </c>
      <c r="D549" s="12">
        <f t="shared" si="291"/>
        <v>0.96250000000000024</v>
      </c>
      <c r="E549">
        <v>61</v>
      </c>
      <c r="F549">
        <v>11</v>
      </c>
      <c r="G549">
        <v>68</v>
      </c>
      <c r="H549" s="1"/>
      <c r="J549" s="64"/>
      <c r="K549" s="64"/>
      <c r="L549" s="64"/>
      <c r="M549" s="64"/>
      <c r="N549" s="64"/>
      <c r="O549" s="64"/>
      <c r="P549" s="64"/>
      <c r="Q549" s="64"/>
    </row>
    <row r="550" spans="1:17">
      <c r="A550" s="4">
        <v>43760.833333333336</v>
      </c>
      <c r="B550" s="3">
        <v>0.8</v>
      </c>
      <c r="C550" s="3">
        <v>1.55139</v>
      </c>
      <c r="D550" s="12">
        <f t="shared" si="291"/>
        <v>0.99583333333333346</v>
      </c>
      <c r="E550">
        <v>61</v>
      </c>
      <c r="F550">
        <v>13</v>
      </c>
      <c r="G550">
        <v>68</v>
      </c>
      <c r="H550" s="1"/>
      <c r="J550" s="64"/>
      <c r="K550" s="64"/>
      <c r="L550" s="64"/>
      <c r="M550" s="64"/>
      <c r="N550" s="64"/>
      <c r="O550" s="64"/>
      <c r="P550" s="64"/>
      <c r="Q550" s="64"/>
    </row>
    <row r="551" spans="1:17">
      <c r="A551" s="4">
        <v>43760.875</v>
      </c>
      <c r="B551" s="3">
        <v>1.7000000000000002</v>
      </c>
      <c r="C551" s="3">
        <v>1.55139</v>
      </c>
      <c r="D551" s="12">
        <f t="shared" si="291"/>
        <v>1.1208333333333333</v>
      </c>
      <c r="E551">
        <v>58</v>
      </c>
      <c r="F551">
        <v>21</v>
      </c>
      <c r="G551">
        <v>68</v>
      </c>
      <c r="H551" s="1"/>
      <c r="J551" s="64"/>
      <c r="K551" s="64"/>
      <c r="L551" s="64"/>
      <c r="M551" s="64"/>
      <c r="N551" s="64"/>
      <c r="O551" s="64"/>
      <c r="P551" s="64"/>
      <c r="Q551" s="64"/>
    </row>
    <row r="552" spans="1:17">
      <c r="A552" s="4">
        <v>43760.916666666664</v>
      </c>
      <c r="B552" s="3">
        <v>2.2999999999999998</v>
      </c>
      <c r="C552" s="3">
        <v>1.55139</v>
      </c>
      <c r="D552" s="12">
        <f t="shared" si="291"/>
        <v>1.1666666666666667</v>
      </c>
      <c r="E552">
        <v>56</v>
      </c>
      <c r="F552">
        <v>21</v>
      </c>
      <c r="G552">
        <v>68</v>
      </c>
      <c r="H552" s="1"/>
      <c r="J552" s="64"/>
      <c r="K552" s="64"/>
      <c r="L552" s="64"/>
      <c r="M552" s="64"/>
      <c r="N552" s="64"/>
      <c r="O552" s="64"/>
      <c r="P552" s="64"/>
      <c r="Q552" s="64"/>
    </row>
    <row r="553" spans="1:17">
      <c r="A553" s="4">
        <v>43760.958333333336</v>
      </c>
      <c r="B553" s="3">
        <v>0.7</v>
      </c>
      <c r="C553" s="3">
        <v>1.55139</v>
      </c>
      <c r="D553" s="12">
        <f t="shared" si="291"/>
        <v>1.1875000000000002</v>
      </c>
      <c r="E553">
        <v>55</v>
      </c>
      <c r="F553">
        <v>18</v>
      </c>
      <c r="G553">
        <v>68</v>
      </c>
      <c r="H553" s="1"/>
      <c r="J553" s="64"/>
      <c r="K553" s="64"/>
      <c r="L553" s="64"/>
      <c r="M553" s="64"/>
      <c r="N553" s="64"/>
      <c r="O553" s="64"/>
      <c r="P553" s="64"/>
      <c r="Q553" s="64"/>
    </row>
    <row r="554" spans="1:17">
      <c r="A554" s="4">
        <v>43761</v>
      </c>
      <c r="B554" s="3">
        <v>0.4</v>
      </c>
      <c r="C554" s="3">
        <v>1.55139</v>
      </c>
      <c r="D554" s="12">
        <f t="shared" si="291"/>
        <v>1.1916666666666667</v>
      </c>
      <c r="E554">
        <v>54</v>
      </c>
      <c r="F554">
        <v>18</v>
      </c>
      <c r="G554">
        <v>68</v>
      </c>
      <c r="H554" s="1"/>
      <c r="J554" s="64"/>
      <c r="K554" s="64"/>
      <c r="L554" s="64"/>
      <c r="M554" s="64"/>
      <c r="N554" s="64"/>
      <c r="O554" s="64"/>
      <c r="P554" s="64"/>
      <c r="Q554" s="64"/>
    </row>
    <row r="555" spans="1:17">
      <c r="A555" s="4">
        <v>43761.041666666664</v>
      </c>
      <c r="B555" s="3">
        <v>1.6</v>
      </c>
      <c r="C555" s="3">
        <v>1.55139</v>
      </c>
      <c r="D555" s="12">
        <f t="shared" si="291"/>
        <v>1.1958333333333335</v>
      </c>
      <c r="E555">
        <v>53</v>
      </c>
      <c r="F555">
        <v>21</v>
      </c>
      <c r="G555">
        <v>68</v>
      </c>
      <c r="H555" s="1"/>
      <c r="J555" s="64"/>
      <c r="K555" s="64"/>
      <c r="L555" s="64"/>
      <c r="M555" s="64"/>
      <c r="N555" s="64"/>
      <c r="O555" s="64"/>
      <c r="P555" s="64"/>
      <c r="Q555" s="64"/>
    </row>
    <row r="556" spans="1:17">
      <c r="A556" s="4">
        <v>43761.083333333336</v>
      </c>
      <c r="B556" s="3">
        <v>0.4</v>
      </c>
      <c r="C556" s="3">
        <v>1.55139</v>
      </c>
      <c r="D556" s="12">
        <f t="shared" si="291"/>
        <v>1.1458333333333335</v>
      </c>
      <c r="E556">
        <v>53</v>
      </c>
      <c r="F556">
        <v>21</v>
      </c>
      <c r="G556">
        <v>68</v>
      </c>
      <c r="H556" s="1"/>
      <c r="J556" s="64"/>
      <c r="K556" s="64"/>
      <c r="L556" s="64"/>
      <c r="M556" s="64"/>
      <c r="N556" s="64"/>
      <c r="O556" s="64"/>
      <c r="P556" s="64"/>
      <c r="Q556" s="64"/>
    </row>
    <row r="557" spans="1:17">
      <c r="A557" s="4">
        <v>43761.125</v>
      </c>
      <c r="B557" s="3">
        <v>0.4</v>
      </c>
      <c r="C557" s="3">
        <v>1.55139</v>
      </c>
      <c r="D557" s="12">
        <f t="shared" si="291"/>
        <v>1.1458333333333333</v>
      </c>
      <c r="E557">
        <v>53</v>
      </c>
      <c r="F557">
        <v>21</v>
      </c>
      <c r="G557">
        <v>68</v>
      </c>
      <c r="H557" s="1"/>
      <c r="J557" s="64"/>
      <c r="K557" s="64"/>
      <c r="L557" s="64"/>
      <c r="M557" s="64"/>
      <c r="N557" s="64"/>
      <c r="O557" s="64"/>
      <c r="P557" s="64"/>
      <c r="Q557" s="64"/>
    </row>
    <row r="558" spans="1:17">
      <c r="A558" s="4">
        <v>43761.166666666664</v>
      </c>
      <c r="B558" s="3">
        <v>0.4</v>
      </c>
      <c r="C558" s="3">
        <v>1.55139</v>
      </c>
      <c r="D558" s="12">
        <f t="shared" si="291"/>
        <v>1.1458333333333333</v>
      </c>
      <c r="E558">
        <v>52</v>
      </c>
      <c r="F558">
        <v>21</v>
      </c>
      <c r="G558">
        <v>68</v>
      </c>
      <c r="H558" s="1"/>
      <c r="J558" s="64"/>
      <c r="K558" s="64"/>
      <c r="L558" s="64"/>
      <c r="M558" s="64"/>
      <c r="N558" s="64"/>
      <c r="O558" s="64"/>
      <c r="P558" s="64"/>
      <c r="Q558" s="64"/>
    </row>
    <row r="559" spans="1:17">
      <c r="A559" s="4">
        <v>43761.208333333336</v>
      </c>
      <c r="B559" s="3">
        <v>0.4</v>
      </c>
      <c r="C559" s="3">
        <v>1.55139</v>
      </c>
      <c r="D559" s="12">
        <f t="shared" si="291"/>
        <v>1.1458333333333333</v>
      </c>
      <c r="E559">
        <v>53</v>
      </c>
      <c r="F559">
        <v>21</v>
      </c>
      <c r="G559">
        <v>68</v>
      </c>
      <c r="H559" s="1"/>
      <c r="J559" s="64"/>
      <c r="K559" s="64"/>
      <c r="L559" s="64"/>
      <c r="M559" s="64"/>
      <c r="N559" s="64"/>
      <c r="O559" s="64"/>
      <c r="P559" s="64"/>
      <c r="Q559" s="64"/>
    </row>
    <row r="560" spans="1:17">
      <c r="A560" s="4">
        <v>43761.25</v>
      </c>
      <c r="B560" s="3">
        <v>0.5</v>
      </c>
      <c r="C560" s="3">
        <v>1.55139</v>
      </c>
      <c r="D560" s="12">
        <f t="shared" si="291"/>
        <v>1.2041666666666666</v>
      </c>
      <c r="E560">
        <v>52</v>
      </c>
      <c r="F560">
        <v>21</v>
      </c>
      <c r="G560">
        <v>68</v>
      </c>
      <c r="H560" s="1"/>
      <c r="J560" s="64"/>
      <c r="K560" s="64"/>
      <c r="L560" s="64"/>
      <c r="M560" s="64"/>
      <c r="N560" s="64"/>
      <c r="O560" s="64"/>
      <c r="P560" s="64"/>
      <c r="Q560" s="64"/>
    </row>
    <row r="561" spans="1:17">
      <c r="A561" s="4">
        <v>43761.291666666664</v>
      </c>
      <c r="B561" s="3">
        <v>3</v>
      </c>
      <c r="C561" s="3">
        <v>1.55139</v>
      </c>
      <c r="D561" s="12">
        <f t="shared" si="291"/>
        <v>1.2124999999999999</v>
      </c>
      <c r="E561">
        <v>56</v>
      </c>
      <c r="F561">
        <v>21</v>
      </c>
      <c r="G561">
        <v>68</v>
      </c>
      <c r="H561" s="1"/>
      <c r="J561" s="64"/>
      <c r="K561" s="64"/>
      <c r="L561" s="64"/>
      <c r="M561" s="64"/>
      <c r="N561" s="64"/>
      <c r="O561" s="64"/>
      <c r="P561" s="64"/>
      <c r="Q561" s="64"/>
    </row>
    <row r="562" spans="1:17">
      <c r="A562" s="4">
        <v>43761.333333333336</v>
      </c>
      <c r="B562" s="3">
        <v>3.5</v>
      </c>
      <c r="C562" s="3">
        <v>1.55139</v>
      </c>
      <c r="D562" s="12">
        <f t="shared" si="291"/>
        <v>1.2416666666666665</v>
      </c>
      <c r="E562">
        <v>60</v>
      </c>
      <c r="F562">
        <v>21</v>
      </c>
      <c r="G562">
        <v>60</v>
      </c>
      <c r="H562" s="1"/>
      <c r="J562" s="64"/>
      <c r="K562" s="64"/>
      <c r="L562" s="64"/>
      <c r="M562" s="64"/>
      <c r="N562" s="64"/>
      <c r="O562" s="64"/>
      <c r="P562" s="64"/>
      <c r="Q562" s="64"/>
    </row>
    <row r="563" spans="1:17">
      <c r="A563" s="4">
        <v>43761.375</v>
      </c>
      <c r="B563" s="3">
        <v>0.60000000000000009</v>
      </c>
      <c r="C563" s="3">
        <v>1.55139</v>
      </c>
      <c r="D563" s="12">
        <f t="shared" si="291"/>
        <v>1.1124999999999998</v>
      </c>
      <c r="E563">
        <v>62</v>
      </c>
      <c r="F563">
        <v>21</v>
      </c>
      <c r="G563">
        <v>60</v>
      </c>
      <c r="H563" s="1"/>
      <c r="J563" s="64"/>
      <c r="K563" s="64"/>
      <c r="L563" s="64"/>
      <c r="M563" s="64"/>
      <c r="N563" s="64"/>
      <c r="O563" s="64"/>
      <c r="P563" s="64"/>
      <c r="Q563" s="64"/>
    </row>
    <row r="564" spans="1:17">
      <c r="A564" s="4">
        <v>43761.416666666664</v>
      </c>
      <c r="B564" s="3">
        <v>0.60000000000000009</v>
      </c>
      <c r="C564" s="3">
        <v>1.55139</v>
      </c>
      <c r="D564" s="12">
        <f t="shared" si="291"/>
        <v>1.0999999999999999</v>
      </c>
      <c r="E564">
        <v>63</v>
      </c>
      <c r="F564">
        <v>21</v>
      </c>
      <c r="G564">
        <v>60</v>
      </c>
      <c r="H564" s="1"/>
      <c r="J564" s="64"/>
      <c r="K564" s="64"/>
      <c r="L564" s="64"/>
      <c r="M564" s="64"/>
      <c r="N564" s="64"/>
      <c r="O564" s="64"/>
      <c r="P564" s="64"/>
      <c r="Q564" s="64"/>
    </row>
    <row r="565" spans="1:17">
      <c r="A565" s="4">
        <v>43761.458333333336</v>
      </c>
      <c r="B565" s="3">
        <v>0.30000000000000004</v>
      </c>
      <c r="C565" s="3">
        <v>1.55139</v>
      </c>
      <c r="D565" s="12">
        <f t="shared" si="291"/>
        <v>1.0916666666666663</v>
      </c>
      <c r="E565">
        <v>64</v>
      </c>
      <c r="F565">
        <v>21</v>
      </c>
      <c r="G565">
        <v>60</v>
      </c>
      <c r="H565" s="1"/>
      <c r="J565" s="64"/>
      <c r="K565" s="64"/>
      <c r="L565" s="64"/>
      <c r="M565" s="64"/>
      <c r="N565" s="64"/>
      <c r="O565" s="64"/>
      <c r="P565" s="64"/>
      <c r="Q565" s="64"/>
    </row>
    <row r="566" spans="1:17">
      <c r="A566" s="4">
        <v>43761.5</v>
      </c>
      <c r="B566" s="3">
        <v>0.4</v>
      </c>
      <c r="C566" s="3">
        <v>1.55139</v>
      </c>
      <c r="D566" s="12">
        <f t="shared" si="291"/>
        <v>1.095833333333333</v>
      </c>
      <c r="E566">
        <v>65</v>
      </c>
      <c r="F566">
        <v>21</v>
      </c>
      <c r="G566">
        <v>60</v>
      </c>
      <c r="H566" s="1"/>
      <c r="J566" s="64"/>
      <c r="K566" s="64"/>
      <c r="L566" s="64"/>
      <c r="M566" s="64"/>
      <c r="N566" s="64"/>
      <c r="O566" s="64"/>
      <c r="P566" s="64"/>
      <c r="Q566" s="64"/>
    </row>
    <row r="567" spans="1:17">
      <c r="A567" s="4">
        <v>43761.541666666664</v>
      </c>
      <c r="B567" s="3">
        <v>0.5</v>
      </c>
      <c r="C567" s="3">
        <v>1.55139</v>
      </c>
      <c r="D567" s="12">
        <f t="shared" si="291"/>
        <v>1.0874999999999997</v>
      </c>
      <c r="E567">
        <v>65</v>
      </c>
      <c r="F567">
        <v>21</v>
      </c>
      <c r="G567">
        <v>60</v>
      </c>
      <c r="H567" s="1"/>
      <c r="J567" s="64"/>
      <c r="K567" s="64"/>
      <c r="L567" s="64"/>
      <c r="M567" s="64"/>
      <c r="N567" s="64"/>
      <c r="O567" s="64"/>
      <c r="P567" s="64"/>
      <c r="Q567" s="64"/>
    </row>
    <row r="568" spans="1:17">
      <c r="A568" s="4">
        <v>43761.583333333336</v>
      </c>
      <c r="B568" s="3">
        <v>0.8</v>
      </c>
      <c r="C568" s="3">
        <v>1.55139</v>
      </c>
      <c r="D568" s="12">
        <f t="shared" si="291"/>
        <v>1.0791666666666664</v>
      </c>
      <c r="E568">
        <v>67</v>
      </c>
      <c r="F568">
        <v>21</v>
      </c>
      <c r="G568">
        <v>60</v>
      </c>
      <c r="H568" s="1"/>
      <c r="J568" s="64"/>
      <c r="K568" s="64"/>
      <c r="L568" s="64"/>
      <c r="M568" s="64"/>
      <c r="N568" s="64"/>
      <c r="O568" s="64"/>
      <c r="P568" s="64"/>
      <c r="Q568" s="64"/>
    </row>
    <row r="569" spans="1:17">
      <c r="A569" s="4">
        <v>43761.625</v>
      </c>
      <c r="B569" s="3">
        <v>0.9</v>
      </c>
      <c r="C569" s="3">
        <v>1.55139</v>
      </c>
      <c r="D569" s="12">
        <f t="shared" si="291"/>
        <v>1.0666666666666664</v>
      </c>
      <c r="E569">
        <v>67</v>
      </c>
      <c r="F569">
        <v>21</v>
      </c>
      <c r="G569">
        <v>60</v>
      </c>
      <c r="H569" s="1"/>
      <c r="J569" s="64"/>
      <c r="K569" s="64"/>
      <c r="L569" s="64"/>
      <c r="M569" s="64"/>
      <c r="N569" s="64"/>
      <c r="O569" s="64"/>
      <c r="P569" s="64"/>
      <c r="Q569" s="64"/>
    </row>
    <row r="570" spans="1:17">
      <c r="A570" s="4">
        <v>43761.666666666664</v>
      </c>
      <c r="B570" s="3">
        <v>1.3</v>
      </c>
      <c r="C570" s="3">
        <v>1.55139</v>
      </c>
      <c r="D570" s="12">
        <f t="shared" si="291"/>
        <v>1.0791666666666666</v>
      </c>
      <c r="E570">
        <v>66</v>
      </c>
      <c r="F570">
        <v>21</v>
      </c>
      <c r="G570">
        <v>60</v>
      </c>
      <c r="H570" s="1"/>
      <c r="J570" s="64"/>
      <c r="K570" s="64"/>
      <c r="L570" s="64"/>
      <c r="M570" s="64"/>
      <c r="N570" s="64"/>
      <c r="O570" s="64"/>
      <c r="P570" s="64"/>
      <c r="Q570" s="64"/>
    </row>
    <row r="571" spans="1:17">
      <c r="A571" s="4">
        <v>43761.708333333336</v>
      </c>
      <c r="B571" s="3">
        <v>0.4</v>
      </c>
      <c r="C571" s="3">
        <v>1.55139</v>
      </c>
      <c r="D571" s="12">
        <f t="shared" si="291"/>
        <v>1.05</v>
      </c>
      <c r="E571">
        <v>61</v>
      </c>
      <c r="F571">
        <v>21</v>
      </c>
      <c r="G571">
        <v>68</v>
      </c>
      <c r="H571" s="1"/>
      <c r="J571" s="64"/>
      <c r="K571" s="64"/>
      <c r="L571" s="64"/>
      <c r="M571" s="64"/>
      <c r="N571" s="64"/>
      <c r="O571" s="64"/>
      <c r="P571" s="64"/>
      <c r="Q571" s="64"/>
    </row>
    <row r="572" spans="1:17">
      <c r="A572" s="4">
        <v>43761.75</v>
      </c>
      <c r="B572" s="3">
        <v>0.6</v>
      </c>
      <c r="C572" s="3">
        <v>1.55139</v>
      </c>
      <c r="D572" s="12">
        <f t="shared" si="291"/>
        <v>1.0458333333333332</v>
      </c>
      <c r="E572">
        <v>59</v>
      </c>
      <c r="F572">
        <v>21</v>
      </c>
      <c r="G572">
        <v>68</v>
      </c>
      <c r="H572" s="1"/>
      <c r="J572" s="64"/>
      <c r="K572" s="64"/>
      <c r="L572" s="64"/>
      <c r="M572" s="64"/>
      <c r="N572" s="64"/>
      <c r="O572" s="64"/>
      <c r="P572" s="64"/>
      <c r="Q572" s="64"/>
    </row>
    <row r="573" spans="1:17">
      <c r="A573" s="4">
        <v>43761.791666666664</v>
      </c>
      <c r="B573" s="3">
        <v>1.4</v>
      </c>
      <c r="C573" s="3">
        <v>1.55139</v>
      </c>
      <c r="D573" s="12">
        <f t="shared" si="291"/>
        <v>1.05</v>
      </c>
      <c r="E573">
        <v>57</v>
      </c>
      <c r="F573">
        <v>21</v>
      </c>
      <c r="G573">
        <v>68</v>
      </c>
      <c r="H573" s="1"/>
      <c r="J573" s="64"/>
      <c r="K573" s="64"/>
      <c r="L573" s="64"/>
      <c r="M573" s="64"/>
      <c r="N573" s="64"/>
      <c r="O573" s="64"/>
      <c r="P573" s="64"/>
      <c r="Q573" s="64"/>
    </row>
    <row r="574" spans="1:17">
      <c r="A574" s="4">
        <v>43761.833333333336</v>
      </c>
      <c r="B574" s="3">
        <v>3.8</v>
      </c>
      <c r="C574" s="3">
        <v>1.55139</v>
      </c>
      <c r="D574" s="12">
        <f t="shared" si="291"/>
        <v>1.0374999999999999</v>
      </c>
      <c r="E574">
        <v>55</v>
      </c>
      <c r="F574">
        <v>21</v>
      </c>
      <c r="G574">
        <v>68</v>
      </c>
      <c r="H574" s="1"/>
      <c r="J574" s="64"/>
      <c r="K574" s="64"/>
      <c r="L574" s="64"/>
      <c r="M574" s="64"/>
      <c r="N574" s="64"/>
      <c r="O574" s="64"/>
      <c r="P574" s="64"/>
      <c r="Q574" s="64"/>
    </row>
    <row r="575" spans="1:17">
      <c r="A575" s="4">
        <v>43761.875</v>
      </c>
      <c r="B575" s="3">
        <v>2.8</v>
      </c>
      <c r="C575" s="3">
        <v>1.55139</v>
      </c>
      <c r="D575" s="12">
        <f t="shared" si="291"/>
        <v>0.9291666666666667</v>
      </c>
      <c r="E575">
        <v>0</v>
      </c>
      <c r="F575">
        <v>19</v>
      </c>
      <c r="G575">
        <v>68</v>
      </c>
      <c r="H575" s="1"/>
      <c r="J575" s="64"/>
      <c r="K575" s="64"/>
      <c r="L575" s="64"/>
      <c r="M575" s="64"/>
      <c r="N575" s="64"/>
      <c r="O575" s="64"/>
      <c r="P575" s="64"/>
      <c r="Q575" s="64"/>
    </row>
    <row r="576" spans="1:17">
      <c r="A576" s="4">
        <v>43761.916666666664</v>
      </c>
      <c r="B576" s="3">
        <v>2.8</v>
      </c>
      <c r="C576" s="3">
        <v>1.55139</v>
      </c>
      <c r="D576" s="12">
        <f t="shared" si="291"/>
        <v>0.87500000000000033</v>
      </c>
      <c r="E576">
        <v>52</v>
      </c>
      <c r="F576">
        <v>21</v>
      </c>
      <c r="G576">
        <v>68</v>
      </c>
      <c r="H576" s="1"/>
      <c r="J576" s="64"/>
      <c r="K576" s="64"/>
      <c r="L576" s="64"/>
      <c r="M576" s="64"/>
      <c r="N576" s="64"/>
      <c r="O576" s="64"/>
      <c r="P576" s="64"/>
      <c r="Q576" s="64"/>
    </row>
    <row r="577" spans="1:17">
      <c r="A577" s="4">
        <v>43761.958333333336</v>
      </c>
      <c r="B577" s="3">
        <v>0.8</v>
      </c>
      <c r="C577" s="3">
        <v>1.55139</v>
      </c>
      <c r="D577" s="12">
        <f t="shared" si="291"/>
        <v>0.85000000000000009</v>
      </c>
      <c r="E577">
        <v>49</v>
      </c>
      <c r="F577">
        <v>21</v>
      </c>
      <c r="G577">
        <v>68</v>
      </c>
      <c r="H577" s="1"/>
      <c r="J577" s="64"/>
      <c r="K577" s="64"/>
      <c r="L577" s="64"/>
      <c r="M577" s="64"/>
      <c r="N577" s="64"/>
      <c r="O577" s="64"/>
      <c r="P577" s="64"/>
      <c r="Q577" s="64"/>
    </row>
    <row r="578" spans="1:17">
      <c r="A578" s="4">
        <v>43762</v>
      </c>
      <c r="B578" s="3">
        <v>0.5</v>
      </c>
      <c r="C578" s="3">
        <v>1.55139</v>
      </c>
      <c r="D578" s="12">
        <f t="shared" ref="D578:D641" si="292">AVERAGE(B578:B601)</f>
        <v>0.83333333333333337</v>
      </c>
      <c r="E578">
        <v>49</v>
      </c>
      <c r="F578">
        <v>21</v>
      </c>
      <c r="G578">
        <v>68</v>
      </c>
      <c r="H578" s="1"/>
      <c r="J578" s="64"/>
      <c r="K578" s="64"/>
      <c r="L578" s="64"/>
      <c r="M578" s="64"/>
      <c r="N578" s="64"/>
      <c r="O578" s="64"/>
      <c r="P578" s="64"/>
      <c r="Q578" s="64"/>
    </row>
    <row r="579" spans="1:17">
      <c r="A579" s="4">
        <v>43762.041666666664</v>
      </c>
      <c r="B579" s="3">
        <v>0.4</v>
      </c>
      <c r="C579" s="3">
        <v>1.55139</v>
      </c>
      <c r="D579" s="12">
        <f t="shared" si="292"/>
        <v>0.82916666666666661</v>
      </c>
      <c r="E579">
        <v>47</v>
      </c>
      <c r="F579">
        <v>21</v>
      </c>
      <c r="G579">
        <v>68</v>
      </c>
      <c r="H579" s="1"/>
      <c r="J579" s="64"/>
      <c r="K579" s="64"/>
      <c r="L579" s="64"/>
      <c r="M579" s="64"/>
      <c r="N579" s="64"/>
      <c r="O579" s="64"/>
      <c r="P579" s="64"/>
      <c r="Q579" s="64"/>
    </row>
    <row r="580" spans="1:17">
      <c r="A580" s="4">
        <v>43762.083333333336</v>
      </c>
      <c r="B580" s="3">
        <v>0.4</v>
      </c>
      <c r="C580" s="3">
        <v>1.55139</v>
      </c>
      <c r="D580" s="12">
        <f t="shared" si="292"/>
        <v>0.8291666666666665</v>
      </c>
      <c r="E580">
        <v>47</v>
      </c>
      <c r="F580">
        <v>21</v>
      </c>
      <c r="G580">
        <v>68</v>
      </c>
      <c r="H580" s="1"/>
      <c r="J580" s="64"/>
      <c r="K580" s="64"/>
      <c r="L580" s="64"/>
      <c r="M580" s="64"/>
      <c r="N580" s="64"/>
      <c r="O580" s="64"/>
      <c r="P580" s="64"/>
      <c r="Q580" s="64"/>
    </row>
    <row r="581" spans="1:17">
      <c r="A581" s="4">
        <v>43762.125</v>
      </c>
      <c r="B581" s="3">
        <v>0.4</v>
      </c>
      <c r="C581" s="3">
        <v>1.55139</v>
      </c>
      <c r="D581" s="12">
        <f t="shared" si="292"/>
        <v>0.82916666666666627</v>
      </c>
      <c r="E581">
        <v>45</v>
      </c>
      <c r="F581">
        <v>21</v>
      </c>
      <c r="G581">
        <v>68</v>
      </c>
      <c r="H581" s="1"/>
      <c r="J581" s="64"/>
      <c r="K581" s="64"/>
      <c r="L581" s="64"/>
      <c r="M581" s="64"/>
      <c r="N581" s="64"/>
      <c r="O581" s="64"/>
      <c r="P581" s="64"/>
      <c r="Q581" s="64"/>
    </row>
    <row r="582" spans="1:17">
      <c r="A582" s="4">
        <v>43762.166666666664</v>
      </c>
      <c r="B582" s="3">
        <v>0.4</v>
      </c>
      <c r="C582" s="3">
        <v>1.55139</v>
      </c>
      <c r="D582" s="12">
        <f t="shared" si="292"/>
        <v>0.82916666666666627</v>
      </c>
      <c r="E582">
        <v>47</v>
      </c>
      <c r="F582">
        <v>21</v>
      </c>
      <c r="G582">
        <v>68</v>
      </c>
      <c r="H582" s="1"/>
      <c r="J582" s="64"/>
      <c r="K582" s="64"/>
      <c r="L582" s="64"/>
      <c r="M582" s="64"/>
      <c r="N582" s="64"/>
      <c r="O582" s="64"/>
      <c r="P582" s="64"/>
      <c r="Q582" s="64"/>
    </row>
    <row r="583" spans="1:17">
      <c r="A583" s="4">
        <v>43762.208333333336</v>
      </c>
      <c r="B583" s="3">
        <v>1.8</v>
      </c>
      <c r="C583" s="3">
        <v>1.55139</v>
      </c>
      <c r="D583" s="12">
        <f t="shared" si="292"/>
        <v>0.83333333333333304</v>
      </c>
      <c r="E583">
        <v>46</v>
      </c>
      <c r="F583">
        <v>21</v>
      </c>
      <c r="G583">
        <v>68</v>
      </c>
      <c r="H583" s="1"/>
      <c r="J583" s="64"/>
      <c r="K583" s="64"/>
      <c r="L583" s="64"/>
      <c r="M583" s="64"/>
      <c r="N583" s="64"/>
      <c r="O583" s="64"/>
      <c r="P583" s="64"/>
      <c r="Q583" s="64"/>
    </row>
    <row r="584" spans="1:17">
      <c r="A584" s="4">
        <v>43762.25</v>
      </c>
      <c r="B584" s="3">
        <v>0.7</v>
      </c>
      <c r="C584" s="3">
        <v>1.55139</v>
      </c>
      <c r="D584" s="12">
        <f t="shared" si="292"/>
        <v>0.8458333333333331</v>
      </c>
      <c r="E584">
        <v>47</v>
      </c>
      <c r="F584">
        <v>21</v>
      </c>
      <c r="G584">
        <v>68</v>
      </c>
      <c r="H584" s="1"/>
      <c r="J584" s="64"/>
      <c r="K584" s="64"/>
      <c r="L584" s="64"/>
      <c r="M584" s="64"/>
      <c r="N584" s="64"/>
      <c r="O584" s="64"/>
      <c r="P584" s="64"/>
      <c r="Q584" s="64"/>
    </row>
    <row r="585" spans="1:17">
      <c r="A585" s="4">
        <v>43762.291666666664</v>
      </c>
      <c r="B585" s="3">
        <v>3.7</v>
      </c>
      <c r="C585" s="3">
        <v>1.55139</v>
      </c>
      <c r="D585" s="12">
        <f t="shared" si="292"/>
        <v>0.85</v>
      </c>
      <c r="E585">
        <v>50</v>
      </c>
      <c r="F585">
        <v>21</v>
      </c>
      <c r="G585">
        <v>68</v>
      </c>
      <c r="H585" s="1"/>
      <c r="J585" s="64"/>
      <c r="K585" s="64"/>
      <c r="L585" s="64"/>
      <c r="M585" s="64"/>
      <c r="N585" s="64"/>
      <c r="O585" s="64"/>
      <c r="P585" s="64"/>
      <c r="Q585" s="64"/>
    </row>
    <row r="586" spans="1:17">
      <c r="A586" s="4">
        <v>43762.333333333336</v>
      </c>
      <c r="B586" s="3">
        <v>0.4</v>
      </c>
      <c r="C586" s="3">
        <v>1.55139</v>
      </c>
      <c r="D586" s="12">
        <f t="shared" si="292"/>
        <v>0.85000000000000009</v>
      </c>
      <c r="E586">
        <v>53</v>
      </c>
      <c r="F586">
        <v>21</v>
      </c>
      <c r="G586">
        <v>60</v>
      </c>
      <c r="H586" s="1"/>
      <c r="J586" s="64"/>
      <c r="K586" s="64"/>
      <c r="L586" s="64"/>
      <c r="M586" s="64"/>
      <c r="N586" s="64"/>
      <c r="O586" s="64"/>
      <c r="P586" s="64"/>
      <c r="Q586" s="64"/>
    </row>
    <row r="587" spans="1:17">
      <c r="A587" s="4">
        <v>43762.375</v>
      </c>
      <c r="B587" s="3">
        <v>0.30000000000000004</v>
      </c>
      <c r="C587" s="3">
        <v>1.55139</v>
      </c>
      <c r="D587" s="12">
        <f t="shared" si="292"/>
        <v>0.85416666666666663</v>
      </c>
      <c r="E587">
        <v>58</v>
      </c>
      <c r="F587">
        <v>21</v>
      </c>
      <c r="G587">
        <v>60</v>
      </c>
      <c r="H587" s="1"/>
      <c r="J587" s="64"/>
      <c r="K587" s="64"/>
      <c r="L587" s="64"/>
      <c r="M587" s="64"/>
      <c r="N587" s="64"/>
      <c r="O587" s="64"/>
      <c r="P587" s="64"/>
      <c r="Q587" s="64"/>
    </row>
    <row r="588" spans="1:17">
      <c r="A588" s="4">
        <v>43762.416666666664</v>
      </c>
      <c r="B588" s="3">
        <v>0.4</v>
      </c>
      <c r="C588" s="3">
        <v>1.55139</v>
      </c>
      <c r="D588" s="12">
        <f t="shared" si="292"/>
        <v>0.85833333333333339</v>
      </c>
      <c r="E588">
        <v>62</v>
      </c>
      <c r="F588">
        <v>21</v>
      </c>
      <c r="G588">
        <v>60</v>
      </c>
      <c r="H588" s="1"/>
      <c r="J588" s="64"/>
      <c r="K588" s="64"/>
      <c r="L588" s="64"/>
      <c r="M588" s="64"/>
      <c r="N588" s="64"/>
      <c r="O588" s="64"/>
      <c r="P588" s="64"/>
      <c r="Q588" s="64"/>
    </row>
    <row r="589" spans="1:17">
      <c r="A589" s="4">
        <v>43762.458333333336</v>
      </c>
      <c r="B589" s="3">
        <v>0.4</v>
      </c>
      <c r="C589" s="3">
        <v>1.55139</v>
      </c>
      <c r="D589" s="12">
        <f t="shared" si="292"/>
        <v>0.85833333333333328</v>
      </c>
      <c r="E589">
        <v>65</v>
      </c>
      <c r="F589">
        <v>21</v>
      </c>
      <c r="G589">
        <v>60</v>
      </c>
      <c r="H589" s="1"/>
      <c r="J589" s="64"/>
      <c r="K589" s="64"/>
      <c r="L589" s="64"/>
      <c r="M589" s="64"/>
      <c r="N589" s="64"/>
      <c r="O589" s="64"/>
      <c r="P589" s="64"/>
      <c r="Q589" s="64"/>
    </row>
    <row r="590" spans="1:17">
      <c r="A590" s="4">
        <v>43762.5</v>
      </c>
      <c r="B590" s="3">
        <v>0.2</v>
      </c>
      <c r="C590" s="3">
        <v>1.55139</v>
      </c>
      <c r="D590" s="12">
        <f t="shared" si="292"/>
        <v>0.85833333333333328</v>
      </c>
      <c r="E590">
        <v>68</v>
      </c>
      <c r="F590">
        <v>21</v>
      </c>
      <c r="G590">
        <v>60</v>
      </c>
      <c r="H590" s="1"/>
      <c r="J590" s="64"/>
      <c r="K590" s="64"/>
      <c r="L590" s="64"/>
      <c r="M590" s="64"/>
      <c r="N590" s="64"/>
      <c r="O590" s="64"/>
      <c r="P590" s="64"/>
      <c r="Q590" s="64"/>
    </row>
    <row r="591" spans="1:17">
      <c r="A591" s="4">
        <v>43762.541666666664</v>
      </c>
      <c r="B591" s="3">
        <v>0.30000000000000004</v>
      </c>
      <c r="C591" s="3">
        <v>1.55139</v>
      </c>
      <c r="D591" s="12">
        <f t="shared" si="292"/>
        <v>0.86666666666666659</v>
      </c>
      <c r="E591">
        <v>68</v>
      </c>
      <c r="F591">
        <v>21</v>
      </c>
      <c r="G591">
        <v>60</v>
      </c>
      <c r="H591" s="1"/>
      <c r="J591" s="64"/>
      <c r="K591" s="64"/>
      <c r="L591" s="64"/>
      <c r="M591" s="64"/>
      <c r="N591" s="64"/>
      <c r="O591" s="64"/>
      <c r="P591" s="64"/>
      <c r="Q591" s="64"/>
    </row>
    <row r="592" spans="1:17">
      <c r="A592" s="4">
        <v>43762.583333333336</v>
      </c>
      <c r="B592" s="3">
        <v>0.5</v>
      </c>
      <c r="C592" s="3">
        <v>1.55139</v>
      </c>
      <c r="D592" s="12">
        <f t="shared" si="292"/>
        <v>0.87083333333333313</v>
      </c>
      <c r="E592">
        <v>68</v>
      </c>
      <c r="F592">
        <v>21</v>
      </c>
      <c r="G592">
        <v>60</v>
      </c>
      <c r="H592" s="1"/>
      <c r="J592" s="64"/>
      <c r="K592" s="64"/>
      <c r="L592" s="64"/>
      <c r="M592" s="64"/>
      <c r="N592" s="64"/>
      <c r="O592" s="64"/>
      <c r="P592" s="64"/>
      <c r="Q592" s="64"/>
    </row>
    <row r="593" spans="1:17">
      <c r="A593" s="4">
        <v>43762.625</v>
      </c>
      <c r="B593" s="3">
        <v>1.2000000000000002</v>
      </c>
      <c r="C593" s="3">
        <v>1.55139</v>
      </c>
      <c r="D593" s="12">
        <f t="shared" si="292"/>
        <v>0.86666666666666636</v>
      </c>
      <c r="E593">
        <v>67</v>
      </c>
      <c r="F593">
        <v>21</v>
      </c>
      <c r="G593">
        <v>60</v>
      </c>
      <c r="H593" s="1"/>
      <c r="J593" s="64"/>
      <c r="K593" s="64"/>
      <c r="L593" s="64"/>
      <c r="M593" s="64"/>
      <c r="N593" s="64"/>
      <c r="O593" s="64"/>
      <c r="P593" s="64"/>
      <c r="Q593" s="64"/>
    </row>
    <row r="594" spans="1:17">
      <c r="A594" s="4">
        <v>43762.666666666664</v>
      </c>
      <c r="B594" s="3">
        <v>0.60000000000000009</v>
      </c>
      <c r="C594" s="3">
        <v>1.55139</v>
      </c>
      <c r="D594" s="12">
        <f t="shared" si="292"/>
        <v>0.87083333333333313</v>
      </c>
      <c r="E594">
        <v>65</v>
      </c>
      <c r="F594">
        <v>21</v>
      </c>
      <c r="G594">
        <v>60</v>
      </c>
      <c r="H594" s="1"/>
      <c r="J594" s="64"/>
      <c r="K594" s="64"/>
      <c r="L594" s="64"/>
      <c r="M594" s="64"/>
      <c r="N594" s="64"/>
      <c r="O594" s="64"/>
      <c r="P594" s="64"/>
      <c r="Q594" s="64"/>
    </row>
    <row r="595" spans="1:17">
      <c r="A595" s="4">
        <v>43762.708333333336</v>
      </c>
      <c r="B595" s="3">
        <v>0.30000000000000004</v>
      </c>
      <c r="C595" s="3">
        <v>1.55139</v>
      </c>
      <c r="D595" s="12">
        <f t="shared" si="292"/>
        <v>0.87083333333333313</v>
      </c>
      <c r="E595">
        <v>62</v>
      </c>
      <c r="F595">
        <v>21</v>
      </c>
      <c r="G595">
        <v>68</v>
      </c>
      <c r="H595" s="1"/>
      <c r="J595" s="64"/>
      <c r="K595" s="64"/>
      <c r="L595" s="64"/>
      <c r="M595" s="64"/>
      <c r="N595" s="64"/>
      <c r="O595" s="64"/>
      <c r="P595" s="64"/>
      <c r="Q595" s="64"/>
    </row>
    <row r="596" spans="1:17">
      <c r="A596" s="4">
        <v>43762.75</v>
      </c>
      <c r="B596" s="3">
        <v>0.7</v>
      </c>
      <c r="C596" s="3">
        <v>1.55139</v>
      </c>
      <c r="D596" s="12">
        <f t="shared" si="292"/>
        <v>0.89583333333333304</v>
      </c>
      <c r="E596">
        <v>59</v>
      </c>
      <c r="F596">
        <v>21</v>
      </c>
      <c r="G596">
        <v>68</v>
      </c>
      <c r="H596" s="1"/>
      <c r="J596" s="64"/>
      <c r="K596" s="64"/>
      <c r="L596" s="64"/>
      <c r="M596" s="64"/>
      <c r="N596" s="64"/>
      <c r="O596" s="64"/>
      <c r="P596" s="64"/>
      <c r="Q596" s="64"/>
    </row>
    <row r="597" spans="1:17">
      <c r="A597" s="4">
        <v>43762.791666666664</v>
      </c>
      <c r="B597" s="3">
        <v>1.1000000000000001</v>
      </c>
      <c r="C597" s="3">
        <v>1.55139</v>
      </c>
      <c r="D597" s="12">
        <f t="shared" si="292"/>
        <v>0.93749999999999967</v>
      </c>
      <c r="E597">
        <v>58</v>
      </c>
      <c r="F597">
        <v>21</v>
      </c>
      <c r="G597">
        <v>68</v>
      </c>
      <c r="H597" s="1"/>
      <c r="J597" s="64"/>
      <c r="K597" s="64"/>
      <c r="L597" s="64"/>
      <c r="M597" s="64"/>
      <c r="N597" s="64"/>
      <c r="O597" s="64"/>
      <c r="P597" s="64"/>
      <c r="Q597" s="64"/>
    </row>
    <row r="598" spans="1:17">
      <c r="A598" s="4">
        <v>43762.833333333336</v>
      </c>
      <c r="B598" s="3">
        <v>1.2</v>
      </c>
      <c r="C598" s="3">
        <v>1.55139</v>
      </c>
      <c r="D598" s="12">
        <f t="shared" si="292"/>
        <v>1.0000000000000002</v>
      </c>
      <c r="E598">
        <v>57</v>
      </c>
      <c r="F598">
        <v>21</v>
      </c>
      <c r="G598">
        <v>68</v>
      </c>
      <c r="H598" s="1"/>
      <c r="J598" s="64"/>
      <c r="K598" s="64"/>
      <c r="L598" s="64"/>
      <c r="M598" s="64"/>
      <c r="N598" s="64"/>
      <c r="O598" s="64"/>
      <c r="P598" s="64"/>
      <c r="Q598" s="64"/>
    </row>
    <row r="599" spans="1:17">
      <c r="A599" s="4">
        <v>43762.875</v>
      </c>
      <c r="B599" s="3">
        <v>1.5</v>
      </c>
      <c r="C599" s="3">
        <v>1.55139</v>
      </c>
      <c r="D599" s="12">
        <f t="shared" si="292"/>
        <v>1.0500000000000005</v>
      </c>
      <c r="E599">
        <v>56</v>
      </c>
      <c r="F599">
        <v>21</v>
      </c>
      <c r="G599">
        <v>68</v>
      </c>
      <c r="H599" s="1"/>
      <c r="J599" s="64"/>
      <c r="K599" s="64"/>
      <c r="L599" s="64"/>
      <c r="M599" s="64"/>
      <c r="N599" s="64"/>
      <c r="O599" s="64"/>
      <c r="P599" s="64"/>
      <c r="Q599" s="64"/>
    </row>
    <row r="600" spans="1:17">
      <c r="A600" s="4">
        <v>43762.916666666664</v>
      </c>
      <c r="B600" s="3">
        <v>2.2000000000000002</v>
      </c>
      <c r="C600" s="3">
        <v>1.55139</v>
      </c>
      <c r="D600" s="12">
        <f t="shared" si="292"/>
        <v>1.1625000000000001</v>
      </c>
      <c r="E600">
        <v>54</v>
      </c>
      <c r="F600">
        <v>21</v>
      </c>
      <c r="G600">
        <v>68</v>
      </c>
      <c r="H600" s="1"/>
      <c r="J600" s="64"/>
      <c r="K600" s="64"/>
      <c r="L600" s="64"/>
      <c r="M600" s="64"/>
      <c r="N600" s="64"/>
      <c r="O600" s="64"/>
      <c r="P600" s="64"/>
      <c r="Q600" s="64"/>
    </row>
    <row r="601" spans="1:17">
      <c r="A601" s="4">
        <v>43762.958333333336</v>
      </c>
      <c r="B601" s="3">
        <v>0.4</v>
      </c>
      <c r="C601" s="3">
        <v>1.55139</v>
      </c>
      <c r="D601" s="12">
        <f t="shared" si="292"/>
        <v>1.1375000000000004</v>
      </c>
      <c r="E601">
        <v>53</v>
      </c>
      <c r="F601">
        <v>21</v>
      </c>
      <c r="G601">
        <v>68</v>
      </c>
      <c r="H601" s="1"/>
      <c r="J601" s="64"/>
      <c r="K601" s="64"/>
      <c r="L601" s="64"/>
      <c r="M601" s="64"/>
      <c r="N601" s="64"/>
      <c r="O601" s="64"/>
      <c r="P601" s="64"/>
      <c r="Q601" s="64"/>
    </row>
    <row r="602" spans="1:17">
      <c r="A602" s="4">
        <v>43763</v>
      </c>
      <c r="B602" s="3">
        <v>0.4</v>
      </c>
      <c r="C602" s="3">
        <v>1.55139</v>
      </c>
      <c r="D602" s="12">
        <f t="shared" si="292"/>
        <v>1.1625000000000001</v>
      </c>
      <c r="E602">
        <v>52</v>
      </c>
      <c r="F602">
        <v>21</v>
      </c>
      <c r="G602">
        <v>68</v>
      </c>
      <c r="H602" s="1"/>
      <c r="J602" s="64"/>
      <c r="K602" s="64"/>
      <c r="L602" s="64"/>
      <c r="M602" s="64"/>
      <c r="N602" s="64"/>
      <c r="O602" s="64"/>
      <c r="P602" s="64"/>
      <c r="Q602" s="64"/>
    </row>
    <row r="603" spans="1:17">
      <c r="A603" s="4">
        <v>43763.041666666664</v>
      </c>
      <c r="B603" s="3">
        <v>0.4</v>
      </c>
      <c r="C603" s="3">
        <v>1.55139</v>
      </c>
      <c r="D603" s="12">
        <f t="shared" si="292"/>
        <v>1.1666666666666667</v>
      </c>
      <c r="E603">
        <v>51</v>
      </c>
      <c r="F603">
        <v>21</v>
      </c>
      <c r="G603">
        <v>68</v>
      </c>
      <c r="H603" s="1"/>
      <c r="J603" s="64"/>
      <c r="K603" s="64"/>
      <c r="L603" s="64"/>
      <c r="M603" s="64"/>
      <c r="N603" s="64"/>
      <c r="O603" s="64"/>
      <c r="P603" s="64"/>
      <c r="Q603" s="64"/>
    </row>
    <row r="604" spans="1:17">
      <c r="A604" s="4">
        <v>43763.083333333336</v>
      </c>
      <c r="B604" s="3">
        <v>0.4</v>
      </c>
      <c r="C604" s="3">
        <v>1.55139</v>
      </c>
      <c r="D604" s="12">
        <f t="shared" si="292"/>
        <v>1.1666666666666667</v>
      </c>
      <c r="E604">
        <v>51</v>
      </c>
      <c r="F604">
        <v>17</v>
      </c>
      <c r="G604">
        <v>68</v>
      </c>
      <c r="H604" s="1"/>
      <c r="J604" s="64"/>
      <c r="K604" s="64"/>
      <c r="L604" s="64"/>
      <c r="M604" s="64"/>
      <c r="N604" s="64"/>
      <c r="O604" s="64"/>
      <c r="P604" s="64"/>
      <c r="Q604" s="64"/>
    </row>
    <row r="605" spans="1:17">
      <c r="A605" s="4">
        <v>43763.125</v>
      </c>
      <c r="B605" s="3">
        <v>0.4</v>
      </c>
      <c r="C605" s="3">
        <v>1.55139</v>
      </c>
      <c r="D605" s="12">
        <f t="shared" si="292"/>
        <v>1.1666666666666667</v>
      </c>
      <c r="E605">
        <v>52</v>
      </c>
      <c r="F605">
        <v>11</v>
      </c>
      <c r="G605">
        <v>68</v>
      </c>
      <c r="H605" s="1"/>
      <c r="J605" s="64"/>
      <c r="K605" s="64"/>
      <c r="L605" s="64"/>
      <c r="M605" s="64"/>
      <c r="N605" s="64"/>
      <c r="O605" s="64"/>
      <c r="P605" s="64"/>
      <c r="Q605" s="64"/>
    </row>
    <row r="606" spans="1:17">
      <c r="A606" s="4">
        <v>43763.166666666664</v>
      </c>
      <c r="B606" s="3">
        <v>0.5</v>
      </c>
      <c r="C606" s="3">
        <v>1.55139</v>
      </c>
      <c r="D606" s="12">
        <f t="shared" si="292"/>
        <v>1.1666666666666667</v>
      </c>
      <c r="E606">
        <v>51</v>
      </c>
      <c r="F606">
        <v>11</v>
      </c>
      <c r="G606">
        <v>68</v>
      </c>
      <c r="H606" s="1"/>
      <c r="J606" s="64"/>
      <c r="K606" s="64"/>
      <c r="L606" s="64"/>
      <c r="M606" s="64"/>
      <c r="N606" s="64"/>
      <c r="O606" s="64"/>
      <c r="P606" s="64"/>
      <c r="Q606" s="64"/>
    </row>
    <row r="607" spans="1:17">
      <c r="A607" s="4">
        <v>43763.208333333336</v>
      </c>
      <c r="B607" s="3">
        <v>2.1</v>
      </c>
      <c r="C607" s="3">
        <v>1.55139</v>
      </c>
      <c r="D607" s="12">
        <f t="shared" si="292"/>
        <v>1.1625000000000001</v>
      </c>
      <c r="E607">
        <v>51</v>
      </c>
      <c r="F607">
        <v>13</v>
      </c>
      <c r="G607">
        <v>68</v>
      </c>
      <c r="H607" s="1"/>
      <c r="J607" s="64"/>
      <c r="K607" s="64"/>
      <c r="L607" s="64"/>
      <c r="M607" s="64"/>
      <c r="N607" s="64"/>
      <c r="O607" s="64"/>
      <c r="P607" s="64"/>
      <c r="Q607" s="64"/>
    </row>
    <row r="608" spans="1:17">
      <c r="A608" s="4">
        <v>43763.25</v>
      </c>
      <c r="B608" s="3">
        <v>0.8</v>
      </c>
      <c r="C608" s="3">
        <v>1.55139</v>
      </c>
      <c r="D608" s="12">
        <f t="shared" si="292"/>
        <v>1.1416666666666666</v>
      </c>
      <c r="E608">
        <v>51</v>
      </c>
      <c r="F608">
        <v>13</v>
      </c>
      <c r="G608">
        <v>68</v>
      </c>
      <c r="H608" s="1"/>
      <c r="J608" s="64"/>
      <c r="K608" s="64"/>
      <c r="L608" s="64"/>
      <c r="M608" s="64"/>
      <c r="N608" s="64"/>
      <c r="O608" s="64"/>
      <c r="P608" s="64"/>
      <c r="Q608" s="64"/>
    </row>
    <row r="609" spans="1:17">
      <c r="A609" s="4">
        <v>43763.291666666664</v>
      </c>
      <c r="B609" s="3">
        <v>3.7</v>
      </c>
      <c r="C609" s="3">
        <v>1.55139</v>
      </c>
      <c r="D609" s="12">
        <f t="shared" si="292"/>
        <v>1.175</v>
      </c>
      <c r="E609">
        <v>56</v>
      </c>
      <c r="F609">
        <v>13</v>
      </c>
      <c r="G609">
        <v>68</v>
      </c>
      <c r="H609" s="1"/>
      <c r="J609" s="64"/>
      <c r="K609" s="64"/>
      <c r="L609" s="64"/>
      <c r="M609" s="64"/>
      <c r="N609" s="64"/>
      <c r="O609" s="64"/>
      <c r="P609" s="64"/>
      <c r="Q609" s="64"/>
    </row>
    <row r="610" spans="1:17">
      <c r="A610" s="4">
        <v>43763.333333333336</v>
      </c>
      <c r="B610" s="3">
        <v>0.5</v>
      </c>
      <c r="C610" s="3">
        <v>1.55139</v>
      </c>
      <c r="D610" s="12">
        <f t="shared" si="292"/>
        <v>1.1958333333333333</v>
      </c>
      <c r="E610">
        <v>56</v>
      </c>
      <c r="F610">
        <v>13</v>
      </c>
      <c r="G610">
        <v>60</v>
      </c>
      <c r="H610" s="1"/>
      <c r="J610" s="64"/>
      <c r="K610" s="64"/>
      <c r="L610" s="64"/>
      <c r="M610" s="64"/>
      <c r="N610" s="64"/>
      <c r="O610" s="64"/>
      <c r="P610" s="64"/>
      <c r="Q610" s="64"/>
    </row>
    <row r="611" spans="1:17">
      <c r="A611" s="4">
        <v>43763.375</v>
      </c>
      <c r="B611" s="3">
        <v>0.4</v>
      </c>
      <c r="C611" s="3">
        <v>1.55139</v>
      </c>
      <c r="D611" s="12">
        <f t="shared" si="292"/>
        <v>1.2291666666666667</v>
      </c>
      <c r="E611">
        <v>58</v>
      </c>
      <c r="F611">
        <v>13</v>
      </c>
      <c r="G611">
        <v>60</v>
      </c>
      <c r="H611" s="1"/>
      <c r="J611" s="64"/>
      <c r="K611" s="64"/>
      <c r="L611" s="64"/>
      <c r="M611" s="64"/>
      <c r="N611" s="64"/>
      <c r="O611" s="64"/>
      <c r="P611" s="64"/>
      <c r="Q611" s="64"/>
    </row>
    <row r="612" spans="1:17">
      <c r="A612" s="4">
        <v>43763.416666666664</v>
      </c>
      <c r="B612" s="3">
        <v>0.4</v>
      </c>
      <c r="C612" s="3">
        <v>1.55139</v>
      </c>
      <c r="D612" s="12">
        <f t="shared" si="292"/>
        <v>1.2375</v>
      </c>
      <c r="E612">
        <v>67</v>
      </c>
      <c r="F612">
        <v>13</v>
      </c>
      <c r="G612">
        <v>60</v>
      </c>
      <c r="H612" s="1"/>
      <c r="J612" s="64"/>
      <c r="K612" s="64"/>
      <c r="L612" s="64"/>
      <c r="M612" s="64"/>
      <c r="N612" s="64"/>
      <c r="O612" s="64"/>
      <c r="P612" s="64"/>
      <c r="Q612" s="64"/>
    </row>
    <row r="613" spans="1:17">
      <c r="A613" s="4">
        <v>43763.458333333336</v>
      </c>
      <c r="B613" s="3">
        <v>0.4</v>
      </c>
      <c r="C613" s="3">
        <v>1.55139</v>
      </c>
      <c r="D613" s="12">
        <f t="shared" si="292"/>
        <v>1.2541666666666667</v>
      </c>
      <c r="E613">
        <v>65</v>
      </c>
      <c r="F613">
        <v>11</v>
      </c>
      <c r="G613">
        <v>60</v>
      </c>
      <c r="H613" s="1"/>
      <c r="J613" s="64"/>
      <c r="K613" s="64"/>
      <c r="L613" s="64"/>
      <c r="M613" s="64"/>
      <c r="N613" s="64"/>
      <c r="O613" s="64"/>
      <c r="P613" s="64"/>
      <c r="Q613" s="64"/>
    </row>
    <row r="614" spans="1:17">
      <c r="A614" s="4">
        <v>43763.5</v>
      </c>
      <c r="B614" s="3">
        <v>0.4</v>
      </c>
      <c r="C614" s="3">
        <v>1.55139</v>
      </c>
      <c r="D614" s="12">
        <f t="shared" si="292"/>
        <v>1.2625000000000002</v>
      </c>
      <c r="E614">
        <v>64</v>
      </c>
      <c r="F614">
        <v>13</v>
      </c>
      <c r="G614">
        <v>60</v>
      </c>
      <c r="H614" s="1"/>
      <c r="J614" s="64"/>
      <c r="K614" s="64"/>
      <c r="L614" s="64"/>
      <c r="M614" s="64"/>
      <c r="N614" s="64"/>
      <c r="O614" s="64"/>
      <c r="P614" s="64"/>
      <c r="Q614" s="64"/>
    </row>
    <row r="615" spans="1:17">
      <c r="A615" s="4">
        <v>43763.541666666664</v>
      </c>
      <c r="B615" s="3">
        <v>0.4</v>
      </c>
      <c r="C615" s="3">
        <v>1.55139</v>
      </c>
      <c r="D615" s="12">
        <f t="shared" si="292"/>
        <v>1.2875000000000001</v>
      </c>
      <c r="E615">
        <v>70</v>
      </c>
      <c r="F615">
        <v>13</v>
      </c>
      <c r="G615">
        <v>60</v>
      </c>
      <c r="H615" s="1"/>
      <c r="J615" s="64"/>
      <c r="K615" s="64"/>
      <c r="L615" s="64"/>
      <c r="M615" s="64"/>
      <c r="N615" s="64"/>
      <c r="O615" s="64"/>
      <c r="P615" s="64"/>
      <c r="Q615" s="64"/>
    </row>
    <row r="616" spans="1:17">
      <c r="A616" s="4">
        <v>43763.583333333336</v>
      </c>
      <c r="B616" s="3">
        <v>0.4</v>
      </c>
      <c r="C616" s="3">
        <v>1.55139</v>
      </c>
      <c r="D616" s="12">
        <f t="shared" si="292"/>
        <v>1.3208333333333335</v>
      </c>
      <c r="E616">
        <v>68</v>
      </c>
      <c r="F616">
        <v>11</v>
      </c>
      <c r="G616">
        <v>60</v>
      </c>
      <c r="H616" s="1"/>
      <c r="J616" s="64"/>
      <c r="K616" s="64"/>
      <c r="L616" s="64"/>
      <c r="M616" s="64"/>
      <c r="N616" s="64"/>
      <c r="O616" s="64"/>
      <c r="P616" s="64"/>
      <c r="Q616" s="64"/>
    </row>
    <row r="617" spans="1:17">
      <c r="A617" s="4">
        <v>43763.625</v>
      </c>
      <c r="B617" s="3">
        <v>1.3</v>
      </c>
      <c r="C617" s="3">
        <v>1.55139</v>
      </c>
      <c r="D617" s="12">
        <f t="shared" si="292"/>
        <v>1.3541666666666667</v>
      </c>
      <c r="E617">
        <v>67</v>
      </c>
      <c r="F617">
        <v>11</v>
      </c>
      <c r="G617">
        <v>60</v>
      </c>
      <c r="H617" s="1"/>
      <c r="J617" s="64"/>
      <c r="K617" s="64"/>
      <c r="L617" s="64"/>
      <c r="M617" s="64"/>
      <c r="N617" s="64"/>
      <c r="O617" s="64"/>
      <c r="P617" s="64"/>
      <c r="Q617" s="64"/>
    </row>
    <row r="618" spans="1:17">
      <c r="A618" s="4">
        <v>43763.666666666664</v>
      </c>
      <c r="B618" s="3">
        <v>0.60000000000000009</v>
      </c>
      <c r="C618" s="3">
        <v>1.55139</v>
      </c>
      <c r="D618" s="12">
        <f t="shared" si="292"/>
        <v>1.3791666666666667</v>
      </c>
      <c r="E618">
        <v>65</v>
      </c>
      <c r="F618">
        <v>11</v>
      </c>
      <c r="G618">
        <v>60</v>
      </c>
      <c r="H618" s="1"/>
      <c r="J618" s="64"/>
      <c r="K618" s="64"/>
      <c r="L618" s="64"/>
      <c r="M618" s="64"/>
      <c r="N618" s="64"/>
      <c r="O618" s="64"/>
      <c r="P618" s="64"/>
      <c r="Q618" s="64"/>
    </row>
    <row r="619" spans="1:17">
      <c r="A619" s="4">
        <v>43763.708333333336</v>
      </c>
      <c r="B619" s="3">
        <v>0.9</v>
      </c>
      <c r="C619" s="3">
        <v>1.55139</v>
      </c>
      <c r="D619" s="12">
        <f t="shared" si="292"/>
        <v>1.4083333333333334</v>
      </c>
      <c r="E619">
        <v>65</v>
      </c>
      <c r="F619">
        <v>11</v>
      </c>
      <c r="G619">
        <v>68</v>
      </c>
      <c r="H619" s="1"/>
      <c r="J619" s="64"/>
      <c r="K619" s="64"/>
      <c r="L619" s="64"/>
      <c r="M619" s="64"/>
      <c r="N619" s="64"/>
      <c r="O619" s="64"/>
      <c r="P619" s="64"/>
      <c r="Q619" s="64"/>
    </row>
    <row r="620" spans="1:17">
      <c r="A620" s="4">
        <v>43763.75</v>
      </c>
      <c r="B620" s="3">
        <v>1.7000000000000002</v>
      </c>
      <c r="C620" s="3">
        <v>1.55139</v>
      </c>
      <c r="D620" s="12">
        <f t="shared" si="292"/>
        <v>1.4666666666666668</v>
      </c>
      <c r="E620">
        <v>62</v>
      </c>
      <c r="F620">
        <v>11</v>
      </c>
      <c r="G620">
        <v>68</v>
      </c>
      <c r="H620" s="1"/>
      <c r="J620" s="64"/>
      <c r="K620" s="64"/>
      <c r="L620" s="64"/>
      <c r="M620" s="64"/>
      <c r="N620" s="64"/>
      <c r="O620" s="64"/>
      <c r="P620" s="64"/>
      <c r="Q620" s="64"/>
    </row>
    <row r="621" spans="1:17">
      <c r="A621" s="4">
        <v>43763.791666666664</v>
      </c>
      <c r="B621" s="3">
        <v>2.6</v>
      </c>
      <c r="C621" s="3">
        <v>1.55139</v>
      </c>
      <c r="D621" s="12">
        <f t="shared" si="292"/>
        <v>1.4291666666666665</v>
      </c>
      <c r="E621">
        <v>62</v>
      </c>
      <c r="F621">
        <v>11</v>
      </c>
      <c r="G621">
        <v>68</v>
      </c>
      <c r="H621" s="1"/>
      <c r="J621" s="64"/>
      <c r="K621" s="64"/>
      <c r="L621" s="64"/>
      <c r="M621" s="64"/>
      <c r="N621" s="64"/>
      <c r="O621" s="64"/>
      <c r="P621" s="64"/>
      <c r="Q621" s="64"/>
    </row>
    <row r="622" spans="1:17">
      <c r="A622" s="4">
        <v>43763.833333333336</v>
      </c>
      <c r="B622" s="3">
        <v>2.4000000000000004</v>
      </c>
      <c r="C622" s="3">
        <v>1.55139</v>
      </c>
      <c r="D622" s="12">
        <f t="shared" si="292"/>
        <v>1.3500000000000003</v>
      </c>
      <c r="E622">
        <v>61</v>
      </c>
      <c r="F622">
        <v>11</v>
      </c>
      <c r="G622">
        <v>68</v>
      </c>
      <c r="H622" s="1"/>
      <c r="J622" s="64"/>
      <c r="K622" s="64"/>
      <c r="L622" s="64"/>
      <c r="M622" s="64"/>
      <c r="N622" s="64"/>
      <c r="O622" s="64"/>
      <c r="P622" s="64"/>
      <c r="Q622" s="64"/>
    </row>
    <row r="623" spans="1:17">
      <c r="A623" s="4">
        <v>43763.875</v>
      </c>
      <c r="B623" s="3">
        <v>4.2</v>
      </c>
      <c r="C623" s="3">
        <v>1.55139</v>
      </c>
      <c r="D623" s="12">
        <f t="shared" si="292"/>
        <v>1.3166666666666669</v>
      </c>
      <c r="E623">
        <v>61</v>
      </c>
      <c r="F623">
        <v>11</v>
      </c>
      <c r="G623">
        <v>68</v>
      </c>
      <c r="H623" s="1"/>
      <c r="J623" s="64"/>
      <c r="K623" s="64"/>
      <c r="L623" s="64"/>
      <c r="M623" s="64"/>
      <c r="N623" s="64"/>
      <c r="O623" s="64"/>
      <c r="P623" s="64"/>
      <c r="Q623" s="64"/>
    </row>
    <row r="624" spans="1:17">
      <c r="A624" s="4">
        <v>43763.916666666664</v>
      </c>
      <c r="B624" s="3">
        <v>1.6</v>
      </c>
      <c r="C624" s="3">
        <v>1.55139</v>
      </c>
      <c r="D624" s="12">
        <f t="shared" si="292"/>
        <v>1.2625</v>
      </c>
      <c r="E624">
        <v>60</v>
      </c>
      <c r="F624">
        <v>11</v>
      </c>
      <c r="G624">
        <v>68</v>
      </c>
      <c r="H624" s="1"/>
      <c r="J624" s="64"/>
      <c r="K624" s="64"/>
      <c r="L624" s="64"/>
      <c r="M624" s="64"/>
      <c r="N624" s="64"/>
      <c r="O624" s="64"/>
      <c r="P624" s="64"/>
      <c r="Q624" s="64"/>
    </row>
    <row r="625" spans="1:17">
      <c r="A625" s="4">
        <v>43763.958333333336</v>
      </c>
      <c r="B625" s="3">
        <v>1</v>
      </c>
      <c r="C625" s="3">
        <v>1.55139</v>
      </c>
      <c r="D625" s="12">
        <f t="shared" si="292"/>
        <v>1.2291666666666667</v>
      </c>
      <c r="E625">
        <v>60</v>
      </c>
      <c r="F625">
        <v>11</v>
      </c>
      <c r="G625">
        <v>68</v>
      </c>
      <c r="H625" s="1"/>
      <c r="J625" s="64"/>
      <c r="K625" s="64"/>
      <c r="L625" s="64"/>
      <c r="M625" s="64"/>
      <c r="N625" s="64"/>
      <c r="O625" s="64"/>
      <c r="P625" s="64"/>
      <c r="Q625" s="64"/>
    </row>
    <row r="626" spans="1:17">
      <c r="A626" s="4">
        <v>43764</v>
      </c>
      <c r="B626" s="3">
        <v>0.5</v>
      </c>
      <c r="C626" s="3">
        <v>1.55139</v>
      </c>
      <c r="D626" s="12">
        <f t="shared" si="292"/>
        <v>1.2125000000000001</v>
      </c>
      <c r="E626">
        <v>60</v>
      </c>
      <c r="F626">
        <v>11</v>
      </c>
      <c r="G626">
        <v>68</v>
      </c>
      <c r="H626" s="1"/>
      <c r="J626" s="64"/>
      <c r="K626" s="64"/>
      <c r="L626" s="64"/>
      <c r="M626" s="64"/>
      <c r="N626" s="64"/>
      <c r="O626" s="64"/>
      <c r="P626" s="64"/>
      <c r="Q626" s="64"/>
    </row>
    <row r="627" spans="1:17">
      <c r="A627" s="4">
        <v>43764.041666666664</v>
      </c>
      <c r="B627" s="3">
        <v>0.4</v>
      </c>
      <c r="C627" s="3">
        <v>1.55139</v>
      </c>
      <c r="D627" s="12">
        <f t="shared" si="292"/>
        <v>1.2458333333333333</v>
      </c>
      <c r="E627">
        <v>60</v>
      </c>
      <c r="F627">
        <v>11</v>
      </c>
      <c r="G627">
        <v>68</v>
      </c>
      <c r="H627" s="1"/>
      <c r="J627" s="64"/>
      <c r="K627" s="64"/>
      <c r="L627" s="64"/>
      <c r="M627" s="64"/>
      <c r="N627" s="64"/>
      <c r="O627" s="64"/>
      <c r="P627" s="64"/>
      <c r="Q627" s="64"/>
    </row>
    <row r="628" spans="1:17">
      <c r="A628" s="4">
        <v>43764.083333333336</v>
      </c>
      <c r="B628" s="3">
        <v>0.4</v>
      </c>
      <c r="C628" s="3">
        <v>1.55139</v>
      </c>
      <c r="D628" s="12">
        <f t="shared" si="292"/>
        <v>1.2583333333333335</v>
      </c>
      <c r="E628">
        <v>60</v>
      </c>
      <c r="F628">
        <v>11</v>
      </c>
      <c r="G628">
        <v>68</v>
      </c>
      <c r="H628" s="1"/>
      <c r="J628" s="64"/>
      <c r="K628" s="64"/>
      <c r="L628" s="64"/>
      <c r="M628" s="64"/>
      <c r="N628" s="64"/>
      <c r="O628" s="64"/>
      <c r="P628" s="64"/>
      <c r="Q628" s="64"/>
    </row>
    <row r="629" spans="1:17">
      <c r="A629" s="4">
        <v>43764.125</v>
      </c>
      <c r="B629" s="3">
        <v>0.4</v>
      </c>
      <c r="C629" s="3">
        <v>1.55139</v>
      </c>
      <c r="D629" s="12">
        <f t="shared" si="292"/>
        <v>1.2583333333333333</v>
      </c>
      <c r="E629">
        <v>60</v>
      </c>
      <c r="F629">
        <v>11</v>
      </c>
      <c r="G629">
        <v>68</v>
      </c>
      <c r="H629" s="1"/>
      <c r="J629" s="64"/>
      <c r="K629" s="64"/>
      <c r="L629" s="64"/>
      <c r="M629" s="64"/>
      <c r="N629" s="64"/>
      <c r="O629" s="64"/>
      <c r="P629" s="64"/>
      <c r="Q629" s="64"/>
    </row>
    <row r="630" spans="1:17">
      <c r="A630" s="4">
        <v>43764.166666666664</v>
      </c>
      <c r="B630" s="3">
        <v>0.4</v>
      </c>
      <c r="C630" s="3">
        <v>1.55139</v>
      </c>
      <c r="D630" s="12">
        <f t="shared" si="292"/>
        <v>1.2583333333333333</v>
      </c>
      <c r="E630">
        <v>59</v>
      </c>
      <c r="F630">
        <v>11</v>
      </c>
      <c r="G630">
        <v>68</v>
      </c>
      <c r="H630" s="1"/>
      <c r="J630" s="64"/>
      <c r="K630" s="64"/>
      <c r="L630" s="64"/>
      <c r="M630" s="64"/>
      <c r="N630" s="64"/>
      <c r="O630" s="64"/>
      <c r="P630" s="64"/>
      <c r="Q630" s="64"/>
    </row>
    <row r="631" spans="1:17">
      <c r="A631" s="4">
        <v>43764.208333333336</v>
      </c>
      <c r="B631" s="3">
        <v>1.6</v>
      </c>
      <c r="C631" s="3">
        <v>1.55139</v>
      </c>
      <c r="D631" s="12">
        <f t="shared" si="292"/>
        <v>1.2583333333333331</v>
      </c>
      <c r="E631">
        <v>58</v>
      </c>
      <c r="F631">
        <v>11</v>
      </c>
      <c r="G631">
        <v>68</v>
      </c>
      <c r="H631" s="1"/>
      <c r="J631" s="64"/>
      <c r="K631" s="64"/>
      <c r="L631" s="64"/>
      <c r="M631" s="64"/>
      <c r="N631" s="64"/>
      <c r="O631" s="64"/>
      <c r="P631" s="64"/>
      <c r="Q631" s="64"/>
    </row>
    <row r="632" spans="1:17">
      <c r="A632" s="4">
        <v>43764.25</v>
      </c>
      <c r="B632" s="3">
        <v>1.6</v>
      </c>
      <c r="C632" s="3">
        <v>1.55139</v>
      </c>
      <c r="D632" s="12">
        <f t="shared" si="292"/>
        <v>1.2166666666666666</v>
      </c>
      <c r="E632">
        <v>59</v>
      </c>
      <c r="F632">
        <v>13</v>
      </c>
      <c r="G632">
        <v>68</v>
      </c>
      <c r="H632" s="1"/>
      <c r="J632" s="64"/>
      <c r="K632" s="64"/>
      <c r="L632" s="64"/>
      <c r="M632" s="64"/>
      <c r="N632" s="64"/>
      <c r="O632" s="64"/>
      <c r="P632" s="64"/>
      <c r="Q632" s="64"/>
    </row>
    <row r="633" spans="1:17">
      <c r="A633" s="4">
        <v>43764.291666666664</v>
      </c>
      <c r="B633" s="3">
        <v>4.1999999999999993</v>
      </c>
      <c r="C633" s="3">
        <v>1.55139</v>
      </c>
      <c r="D633" s="12">
        <f t="shared" si="292"/>
        <v>1.1666666666666665</v>
      </c>
      <c r="E633">
        <v>60</v>
      </c>
      <c r="F633">
        <v>13</v>
      </c>
      <c r="G633">
        <v>68</v>
      </c>
      <c r="H633" s="1"/>
      <c r="J633" s="64"/>
      <c r="K633" s="64"/>
      <c r="L633" s="64"/>
      <c r="M633" s="64"/>
      <c r="N633" s="64"/>
      <c r="O633" s="64"/>
      <c r="P633" s="64"/>
      <c r="Q633" s="64"/>
    </row>
    <row r="634" spans="1:17">
      <c r="A634" s="4">
        <v>43764.333333333336</v>
      </c>
      <c r="B634" s="3">
        <v>1.3</v>
      </c>
      <c r="C634" s="3">
        <v>1.55139</v>
      </c>
      <c r="D634" s="12">
        <f t="shared" si="292"/>
        <v>1.0125</v>
      </c>
      <c r="E634">
        <v>63</v>
      </c>
      <c r="F634">
        <v>13</v>
      </c>
      <c r="G634">
        <v>68</v>
      </c>
      <c r="H634" s="1"/>
      <c r="J634" s="64"/>
      <c r="K634" s="64"/>
      <c r="L634" s="64"/>
      <c r="M634" s="64"/>
      <c r="N634" s="64"/>
      <c r="O634" s="64"/>
      <c r="P634" s="64"/>
      <c r="Q634" s="64"/>
    </row>
    <row r="635" spans="1:17">
      <c r="A635" s="4">
        <v>43764.375</v>
      </c>
      <c r="B635" s="3">
        <v>0.6</v>
      </c>
      <c r="C635" s="3">
        <v>1.55139</v>
      </c>
      <c r="D635" s="12">
        <f t="shared" si="292"/>
        <v>1.0374999999999999</v>
      </c>
      <c r="E635">
        <v>64</v>
      </c>
      <c r="F635">
        <v>13</v>
      </c>
      <c r="G635">
        <v>68</v>
      </c>
      <c r="H635" s="1"/>
      <c r="J635" s="64"/>
      <c r="K635" s="64"/>
      <c r="L635" s="64"/>
      <c r="M635" s="64"/>
      <c r="N635" s="64"/>
      <c r="O635" s="64"/>
      <c r="P635" s="64"/>
      <c r="Q635" s="64"/>
    </row>
    <row r="636" spans="1:17">
      <c r="A636" s="4">
        <v>43764.416666666664</v>
      </c>
      <c r="B636" s="3">
        <v>0.8</v>
      </c>
      <c r="C636" s="3">
        <v>1.55139</v>
      </c>
      <c r="D636" s="12">
        <f t="shared" si="292"/>
        <v>1.0499999999999998</v>
      </c>
      <c r="E636">
        <v>64</v>
      </c>
      <c r="F636">
        <v>8</v>
      </c>
      <c r="G636">
        <v>68</v>
      </c>
      <c r="H636" s="1"/>
      <c r="J636" s="64"/>
      <c r="K636" s="64"/>
      <c r="L636" s="64"/>
      <c r="M636" s="64"/>
      <c r="N636" s="64"/>
      <c r="O636" s="64"/>
      <c r="P636" s="64"/>
      <c r="Q636" s="64"/>
    </row>
    <row r="637" spans="1:17">
      <c r="A637" s="4">
        <v>43764.458333333336</v>
      </c>
      <c r="B637" s="3">
        <v>0.60000000000000009</v>
      </c>
      <c r="C637" s="3">
        <v>1.55139</v>
      </c>
      <c r="D637" s="12">
        <f t="shared" si="292"/>
        <v>1.1541666666666666</v>
      </c>
      <c r="E637">
        <v>66</v>
      </c>
      <c r="F637">
        <v>13</v>
      </c>
      <c r="G637">
        <v>68</v>
      </c>
      <c r="H637" s="1"/>
      <c r="J637" s="64"/>
      <c r="K637" s="64"/>
      <c r="L637" s="64"/>
      <c r="M637" s="64"/>
      <c r="N637" s="64"/>
      <c r="O637" s="64"/>
      <c r="P637" s="64"/>
      <c r="Q637" s="64"/>
    </row>
    <row r="638" spans="1:17">
      <c r="A638" s="4">
        <v>43764.5</v>
      </c>
      <c r="B638" s="3">
        <v>1</v>
      </c>
      <c r="C638" s="3">
        <v>1.55139</v>
      </c>
      <c r="D638" s="12">
        <f t="shared" si="292"/>
        <v>1.2249999999999999</v>
      </c>
      <c r="E638">
        <v>66</v>
      </c>
      <c r="F638">
        <v>13</v>
      </c>
      <c r="G638">
        <v>68</v>
      </c>
      <c r="H638" s="1"/>
      <c r="J638" s="64"/>
      <c r="K638" s="64"/>
      <c r="L638" s="64"/>
      <c r="M638" s="64"/>
      <c r="N638" s="64"/>
      <c r="O638" s="64"/>
      <c r="P638" s="64"/>
      <c r="Q638" s="64"/>
    </row>
    <row r="639" spans="1:17">
      <c r="A639" s="4">
        <v>43764.541666666664</v>
      </c>
      <c r="B639" s="3">
        <v>1.2</v>
      </c>
      <c r="C639" s="3">
        <v>1.55139</v>
      </c>
      <c r="D639" s="12">
        <f t="shared" si="292"/>
        <v>1.2166666666666663</v>
      </c>
      <c r="E639">
        <v>67</v>
      </c>
      <c r="F639">
        <v>11</v>
      </c>
      <c r="G639">
        <v>68</v>
      </c>
      <c r="H639" s="1"/>
      <c r="J639" s="64"/>
      <c r="K639" s="64"/>
      <c r="L639" s="64"/>
      <c r="M639" s="64"/>
      <c r="N639" s="64"/>
      <c r="O639" s="64"/>
      <c r="P639" s="64"/>
      <c r="Q639" s="64"/>
    </row>
    <row r="640" spans="1:17">
      <c r="A640" s="4">
        <v>43764.583333333336</v>
      </c>
      <c r="B640" s="3">
        <v>1.2</v>
      </c>
      <c r="C640" s="3">
        <v>1.55139</v>
      </c>
      <c r="D640" s="12">
        <f t="shared" si="292"/>
        <v>1.2124999999999999</v>
      </c>
      <c r="E640">
        <v>66</v>
      </c>
      <c r="F640">
        <v>11</v>
      </c>
      <c r="G640">
        <v>68</v>
      </c>
      <c r="H640" s="1"/>
      <c r="J640" s="64"/>
      <c r="K640" s="64"/>
      <c r="L640" s="64"/>
      <c r="M640" s="64"/>
      <c r="N640" s="64"/>
      <c r="O640" s="64"/>
      <c r="P640" s="64"/>
      <c r="Q640" s="64"/>
    </row>
    <row r="641" spans="1:17">
      <c r="A641" s="4">
        <v>43764.625</v>
      </c>
      <c r="B641" s="3">
        <v>1.9</v>
      </c>
      <c r="C641" s="3">
        <v>1.55139</v>
      </c>
      <c r="D641" s="12">
        <f t="shared" si="292"/>
        <v>1.2</v>
      </c>
      <c r="E641">
        <v>65</v>
      </c>
      <c r="F641">
        <v>11</v>
      </c>
      <c r="G641">
        <v>68</v>
      </c>
      <c r="H641" s="1"/>
      <c r="J641" s="64"/>
      <c r="K641" s="64"/>
      <c r="L641" s="64"/>
      <c r="M641" s="64"/>
      <c r="N641" s="64"/>
      <c r="O641" s="64"/>
      <c r="P641" s="64"/>
      <c r="Q641" s="64"/>
    </row>
    <row r="642" spans="1:17">
      <c r="A642" s="4">
        <v>43764.666666666664</v>
      </c>
      <c r="B642" s="3">
        <v>1.3</v>
      </c>
      <c r="C642" s="3">
        <v>1.55139</v>
      </c>
      <c r="D642" s="12">
        <f t="shared" ref="D642:D705" si="293">AVERAGE(B642:B665)</f>
        <v>1.2333333333333334</v>
      </c>
      <c r="E642">
        <v>64</v>
      </c>
      <c r="F642">
        <v>11</v>
      </c>
      <c r="G642">
        <v>68</v>
      </c>
      <c r="H642" s="1"/>
      <c r="J642" s="64"/>
      <c r="K642" s="64"/>
      <c r="L642" s="64"/>
      <c r="M642" s="64"/>
      <c r="N642" s="64"/>
      <c r="O642" s="64"/>
      <c r="P642" s="64"/>
      <c r="Q642" s="64"/>
    </row>
    <row r="643" spans="1:17">
      <c r="A643" s="4">
        <v>43764.708333333336</v>
      </c>
      <c r="B643" s="3">
        <v>2.2999999999999998</v>
      </c>
      <c r="C643" s="3">
        <v>1.55139</v>
      </c>
      <c r="D643" s="12">
        <f t="shared" si="293"/>
        <v>1.2750000000000001</v>
      </c>
      <c r="E643">
        <v>62</v>
      </c>
      <c r="F643">
        <v>11</v>
      </c>
      <c r="G643">
        <v>68</v>
      </c>
      <c r="H643" s="1"/>
      <c r="J643" s="64"/>
      <c r="K643" s="64"/>
      <c r="L643" s="64"/>
      <c r="M643" s="64"/>
      <c r="N643" s="64"/>
      <c r="O643" s="64"/>
      <c r="P643" s="64"/>
      <c r="Q643" s="64"/>
    </row>
    <row r="644" spans="1:17">
      <c r="A644" s="4">
        <v>43764.75</v>
      </c>
      <c r="B644" s="3">
        <v>0.8</v>
      </c>
      <c r="C644" s="3">
        <v>1.55139</v>
      </c>
      <c r="D644" s="12">
        <f t="shared" si="293"/>
        <v>1.3250000000000002</v>
      </c>
      <c r="E644">
        <v>63</v>
      </c>
      <c r="F644">
        <v>11</v>
      </c>
      <c r="G644">
        <v>68</v>
      </c>
      <c r="H644" s="1"/>
      <c r="J644" s="64"/>
      <c r="K644" s="64"/>
      <c r="L644" s="64"/>
      <c r="M644" s="64"/>
      <c r="N644" s="64"/>
      <c r="O644" s="64"/>
      <c r="P644" s="64"/>
      <c r="Q644" s="64"/>
    </row>
    <row r="645" spans="1:17">
      <c r="A645" s="4">
        <v>43764.791666666664</v>
      </c>
      <c r="B645" s="3">
        <v>0.7</v>
      </c>
      <c r="C645" s="3">
        <v>1.55139</v>
      </c>
      <c r="D645" s="12">
        <f t="shared" si="293"/>
        <v>1.3583333333333334</v>
      </c>
      <c r="E645">
        <v>62</v>
      </c>
      <c r="F645">
        <v>11</v>
      </c>
      <c r="G645">
        <v>68</v>
      </c>
      <c r="H645" s="1"/>
      <c r="J645" s="64"/>
      <c r="K645" s="64"/>
      <c r="L645" s="64"/>
      <c r="M645" s="64"/>
      <c r="N645" s="64"/>
      <c r="O645" s="64"/>
      <c r="P645" s="64"/>
      <c r="Q645" s="64"/>
    </row>
    <row r="646" spans="1:17">
      <c r="A646" s="4">
        <v>43764.833333333336</v>
      </c>
      <c r="B646" s="3">
        <v>1.6</v>
      </c>
      <c r="C646" s="3">
        <v>1.55139</v>
      </c>
      <c r="D646" s="12">
        <f t="shared" si="293"/>
        <v>1.4000000000000004</v>
      </c>
      <c r="E646">
        <v>62</v>
      </c>
      <c r="F646">
        <v>11</v>
      </c>
      <c r="G646">
        <v>68</v>
      </c>
      <c r="H646" s="1"/>
      <c r="J646" s="64"/>
      <c r="K646" s="64"/>
      <c r="L646" s="64"/>
      <c r="M646" s="64"/>
      <c r="N646" s="64"/>
      <c r="O646" s="64"/>
      <c r="P646" s="64"/>
      <c r="Q646" s="64"/>
    </row>
    <row r="647" spans="1:17">
      <c r="A647" s="4">
        <v>43764.875</v>
      </c>
      <c r="B647" s="3">
        <v>2.9</v>
      </c>
      <c r="C647" s="3">
        <v>1.55139</v>
      </c>
      <c r="D647" s="12">
        <f t="shared" si="293"/>
        <v>1.4250000000000005</v>
      </c>
      <c r="E647">
        <v>61</v>
      </c>
      <c r="F647">
        <v>8</v>
      </c>
      <c r="G647">
        <v>68</v>
      </c>
      <c r="H647" s="1"/>
      <c r="J647" s="64"/>
      <c r="K647" s="64"/>
      <c r="L647" s="64"/>
      <c r="M647" s="64"/>
      <c r="N647" s="64"/>
      <c r="O647" s="64"/>
      <c r="P647" s="64"/>
      <c r="Q647" s="64"/>
    </row>
    <row r="648" spans="1:17">
      <c r="A648" s="4">
        <v>43764.916666666664</v>
      </c>
      <c r="B648" s="3">
        <v>0.8</v>
      </c>
      <c r="C648" s="3">
        <v>1.55139</v>
      </c>
      <c r="D648" s="12">
        <f t="shared" si="293"/>
        <v>1.3916666666666668</v>
      </c>
      <c r="E648">
        <v>60</v>
      </c>
      <c r="F648">
        <v>8</v>
      </c>
      <c r="G648">
        <v>68</v>
      </c>
      <c r="H648" s="1"/>
      <c r="J648" s="64"/>
      <c r="K648" s="64"/>
      <c r="L648" s="64"/>
      <c r="M648" s="64"/>
      <c r="N648" s="64"/>
      <c r="O648" s="64"/>
      <c r="P648" s="64"/>
      <c r="Q648" s="64"/>
    </row>
    <row r="649" spans="1:17">
      <c r="A649" s="4">
        <v>43764.958333333336</v>
      </c>
      <c r="B649" s="3">
        <v>0.60000000000000009</v>
      </c>
      <c r="C649" s="3">
        <v>1.55139</v>
      </c>
      <c r="D649" s="12">
        <f t="shared" si="293"/>
        <v>1.5083333333333335</v>
      </c>
      <c r="E649">
        <v>61</v>
      </c>
      <c r="F649">
        <v>11</v>
      </c>
      <c r="G649">
        <v>68</v>
      </c>
      <c r="H649" s="1"/>
      <c r="J649" s="64"/>
      <c r="K649" s="64"/>
      <c r="L649" s="64"/>
      <c r="M649" s="64"/>
      <c r="N649" s="64"/>
      <c r="O649" s="64"/>
      <c r="P649" s="64"/>
      <c r="Q649" s="64"/>
    </row>
    <row r="650" spans="1:17">
      <c r="A650" s="4">
        <v>43765</v>
      </c>
      <c r="B650" s="3">
        <v>1.3</v>
      </c>
      <c r="C650" s="3">
        <v>1.55139</v>
      </c>
      <c r="D650" s="12">
        <f t="shared" si="293"/>
        <v>1.5208333333333333</v>
      </c>
      <c r="E650">
        <v>61</v>
      </c>
      <c r="F650">
        <v>11</v>
      </c>
      <c r="G650">
        <v>68</v>
      </c>
      <c r="H650" s="1"/>
      <c r="J650" s="64"/>
      <c r="K650" s="64"/>
      <c r="L650" s="64"/>
      <c r="M650" s="64"/>
      <c r="N650" s="64"/>
      <c r="O650" s="64"/>
      <c r="P650" s="64"/>
      <c r="Q650" s="64"/>
    </row>
    <row r="651" spans="1:17">
      <c r="A651" s="4">
        <v>43765.041666666664</v>
      </c>
      <c r="B651" s="3">
        <v>0.7</v>
      </c>
      <c r="C651" s="3">
        <v>1.55139</v>
      </c>
      <c r="D651" s="12">
        <f t="shared" si="293"/>
        <v>1.4958333333333336</v>
      </c>
      <c r="E651">
        <v>63</v>
      </c>
      <c r="F651">
        <v>11</v>
      </c>
      <c r="G651">
        <v>68</v>
      </c>
      <c r="H651" s="1"/>
      <c r="J651" s="64"/>
      <c r="K651" s="64"/>
      <c r="L651" s="64"/>
      <c r="M651" s="64"/>
      <c r="N651" s="64"/>
      <c r="O651" s="64"/>
      <c r="P651" s="64"/>
      <c r="Q651" s="64"/>
    </row>
    <row r="652" spans="1:17">
      <c r="A652" s="4">
        <v>43765.083333333336</v>
      </c>
      <c r="B652" s="3">
        <v>0.4</v>
      </c>
      <c r="C652" s="3">
        <v>1.55139</v>
      </c>
      <c r="D652" s="12">
        <f t="shared" si="293"/>
        <v>1.4916666666666669</v>
      </c>
      <c r="E652">
        <v>62</v>
      </c>
      <c r="F652">
        <v>8</v>
      </c>
      <c r="G652">
        <v>68</v>
      </c>
      <c r="H652" s="1"/>
      <c r="J652" s="64"/>
      <c r="K652" s="64"/>
      <c r="L652" s="64"/>
      <c r="M652" s="64"/>
      <c r="N652" s="64"/>
      <c r="O652" s="64"/>
      <c r="P652" s="64"/>
      <c r="Q652" s="64"/>
    </row>
    <row r="653" spans="1:17">
      <c r="A653" s="4">
        <v>43765.125</v>
      </c>
      <c r="B653" s="3">
        <v>0.4</v>
      </c>
      <c r="C653" s="3">
        <v>1.55139</v>
      </c>
      <c r="D653" s="12">
        <f t="shared" si="293"/>
        <v>1.4916666666666669</v>
      </c>
      <c r="E653">
        <v>62</v>
      </c>
      <c r="F653">
        <v>8</v>
      </c>
      <c r="G653">
        <v>68</v>
      </c>
      <c r="H653" s="1"/>
      <c r="J653" s="64"/>
      <c r="K653" s="64"/>
      <c r="L653" s="64"/>
      <c r="M653" s="64"/>
      <c r="N653" s="64"/>
      <c r="O653" s="64"/>
      <c r="P653" s="64"/>
      <c r="Q653" s="64"/>
    </row>
    <row r="654" spans="1:17">
      <c r="A654" s="4">
        <v>43765.166666666664</v>
      </c>
      <c r="B654" s="3">
        <v>0.4</v>
      </c>
      <c r="C654" s="3">
        <v>1.55139</v>
      </c>
      <c r="D654" s="12">
        <f t="shared" si="293"/>
        <v>1.5000000000000002</v>
      </c>
      <c r="E654">
        <v>64</v>
      </c>
      <c r="F654">
        <v>5</v>
      </c>
      <c r="G654">
        <v>68</v>
      </c>
      <c r="H654" s="1"/>
      <c r="J654" s="64"/>
      <c r="K654" s="64"/>
      <c r="L654" s="64"/>
      <c r="M654" s="64"/>
      <c r="N654" s="64"/>
      <c r="O654" s="64"/>
      <c r="P654" s="64"/>
      <c r="Q654" s="64"/>
    </row>
    <row r="655" spans="1:17">
      <c r="A655" s="4">
        <v>43765.208333333336</v>
      </c>
      <c r="B655" s="3">
        <v>0.60000000000000009</v>
      </c>
      <c r="C655" s="3">
        <v>1.55139</v>
      </c>
      <c r="D655" s="12">
        <f t="shared" si="293"/>
        <v>1.5083333333333337</v>
      </c>
      <c r="E655">
        <v>65</v>
      </c>
      <c r="F655">
        <v>8</v>
      </c>
      <c r="G655">
        <v>68</v>
      </c>
      <c r="H655" s="1"/>
      <c r="J655" s="64"/>
      <c r="K655" s="64"/>
      <c r="L655" s="64"/>
      <c r="M655" s="64"/>
      <c r="N655" s="64"/>
      <c r="O655" s="64"/>
      <c r="P655" s="64"/>
      <c r="Q655" s="64"/>
    </row>
    <row r="656" spans="1:17">
      <c r="A656" s="4">
        <v>43765.25</v>
      </c>
      <c r="B656" s="3">
        <v>0.4</v>
      </c>
      <c r="C656" s="3">
        <v>1.55139</v>
      </c>
      <c r="D656" s="12">
        <f t="shared" si="293"/>
        <v>1.541666666666667</v>
      </c>
      <c r="E656">
        <v>68</v>
      </c>
      <c r="F656">
        <v>8</v>
      </c>
      <c r="G656">
        <v>68</v>
      </c>
      <c r="H656" s="1"/>
      <c r="J656" s="64"/>
      <c r="K656" s="64"/>
      <c r="L656" s="64"/>
      <c r="M656" s="64"/>
      <c r="N656" s="64"/>
      <c r="O656" s="64"/>
      <c r="P656" s="64"/>
      <c r="Q656" s="64"/>
    </row>
    <row r="657" spans="1:17">
      <c r="A657" s="4">
        <v>43765.291666666664</v>
      </c>
      <c r="B657" s="3">
        <v>0.5</v>
      </c>
      <c r="C657" s="3">
        <v>1.55139</v>
      </c>
      <c r="D657" s="12">
        <f t="shared" si="293"/>
        <v>1.5625</v>
      </c>
      <c r="E657">
        <v>69</v>
      </c>
      <c r="F657">
        <v>11</v>
      </c>
      <c r="G657">
        <v>68</v>
      </c>
      <c r="H657" s="1"/>
      <c r="J657" s="64"/>
      <c r="K657" s="64"/>
      <c r="L657" s="64"/>
      <c r="M657" s="64"/>
      <c r="N657" s="64"/>
      <c r="O657" s="64"/>
      <c r="P657" s="64"/>
      <c r="Q657" s="64"/>
    </row>
    <row r="658" spans="1:17">
      <c r="A658" s="4">
        <v>43765.333333333336</v>
      </c>
      <c r="B658" s="3">
        <v>1.9000000000000001</v>
      </c>
      <c r="C658" s="3">
        <v>1.55139</v>
      </c>
      <c r="D658" s="12">
        <f t="shared" si="293"/>
        <v>1.7</v>
      </c>
      <c r="E658">
        <v>69</v>
      </c>
      <c r="F658">
        <v>8</v>
      </c>
      <c r="G658">
        <v>68</v>
      </c>
      <c r="H658" s="1"/>
      <c r="J658" s="64"/>
      <c r="K658" s="64"/>
      <c r="L658" s="64"/>
      <c r="M658" s="64"/>
      <c r="N658" s="64"/>
      <c r="O658" s="64"/>
      <c r="P658" s="64"/>
      <c r="Q658" s="64"/>
    </row>
    <row r="659" spans="1:17">
      <c r="A659" s="4">
        <v>43765.375</v>
      </c>
      <c r="B659" s="3">
        <v>0.9</v>
      </c>
      <c r="C659" s="3">
        <v>1.55139</v>
      </c>
      <c r="D659" s="12">
        <f t="shared" si="293"/>
        <v>1.7249999999999996</v>
      </c>
      <c r="E659">
        <v>71</v>
      </c>
      <c r="F659">
        <v>5</v>
      </c>
      <c r="G659">
        <v>68</v>
      </c>
      <c r="H659" s="1"/>
      <c r="J659" s="64"/>
      <c r="K659" s="64"/>
      <c r="L659" s="64"/>
      <c r="M659" s="64"/>
      <c r="N659" s="64"/>
      <c r="O659" s="64"/>
      <c r="P659" s="64"/>
      <c r="Q659" s="64"/>
    </row>
    <row r="660" spans="1:17">
      <c r="A660" s="4">
        <v>43765.416666666664</v>
      </c>
      <c r="B660" s="3">
        <v>3.3</v>
      </c>
      <c r="C660" s="3">
        <v>1.55139</v>
      </c>
      <c r="D660" s="12">
        <f t="shared" si="293"/>
        <v>1.7</v>
      </c>
      <c r="E660">
        <v>71</v>
      </c>
      <c r="F660">
        <v>1</v>
      </c>
      <c r="G660">
        <v>68</v>
      </c>
      <c r="H660" s="1"/>
      <c r="J660" s="64"/>
      <c r="K660" s="64"/>
      <c r="L660" s="64"/>
      <c r="M660" s="64"/>
      <c r="N660" s="64"/>
      <c r="O660" s="64"/>
      <c r="P660" s="64"/>
      <c r="Q660" s="64"/>
    </row>
    <row r="661" spans="1:17">
      <c r="A661" s="4">
        <v>43765.458333333336</v>
      </c>
      <c r="B661" s="3">
        <v>2.2999999999999998</v>
      </c>
      <c r="C661" s="3">
        <v>1.55139</v>
      </c>
      <c r="D661" s="12">
        <f t="shared" si="293"/>
        <v>1.5749999999999995</v>
      </c>
      <c r="E661">
        <v>76</v>
      </c>
      <c r="F661">
        <v>13</v>
      </c>
      <c r="G661">
        <v>68</v>
      </c>
      <c r="H661" s="1"/>
      <c r="J661" s="64"/>
      <c r="K661" s="64"/>
      <c r="L661" s="64"/>
      <c r="M661" s="64"/>
      <c r="N661" s="64"/>
      <c r="O661" s="64"/>
      <c r="P661" s="64"/>
      <c r="Q661" s="64"/>
    </row>
    <row r="662" spans="1:17">
      <c r="A662" s="4">
        <v>43765.5</v>
      </c>
      <c r="B662" s="3">
        <v>0.8</v>
      </c>
      <c r="C662" s="3">
        <v>1.55139</v>
      </c>
      <c r="D662" s="12">
        <f t="shared" si="293"/>
        <v>1.4916666666666663</v>
      </c>
      <c r="E662">
        <v>78</v>
      </c>
      <c r="F662">
        <v>17</v>
      </c>
      <c r="G662">
        <v>68</v>
      </c>
      <c r="H662" s="1"/>
      <c r="J662" s="64"/>
      <c r="K662" s="64"/>
      <c r="L662" s="64"/>
      <c r="M662" s="64"/>
      <c r="N662" s="64"/>
      <c r="O662" s="64"/>
      <c r="P662" s="64"/>
      <c r="Q662" s="64"/>
    </row>
    <row r="663" spans="1:17">
      <c r="A663" s="4">
        <v>43765.541666666664</v>
      </c>
      <c r="B663" s="3">
        <v>1.1000000000000001</v>
      </c>
      <c r="C663" s="3">
        <v>1.55139</v>
      </c>
      <c r="D663" s="12">
        <f t="shared" si="293"/>
        <v>1.470833333333333</v>
      </c>
      <c r="E663">
        <v>78</v>
      </c>
      <c r="F663">
        <v>17</v>
      </c>
      <c r="G663">
        <v>68</v>
      </c>
      <c r="H663" s="1"/>
      <c r="J663" s="64"/>
      <c r="K663" s="64"/>
      <c r="L663" s="64"/>
      <c r="M663" s="64"/>
      <c r="N663" s="64"/>
      <c r="O663" s="64"/>
      <c r="P663" s="64"/>
      <c r="Q663" s="64"/>
    </row>
    <row r="664" spans="1:17">
      <c r="A664" s="4">
        <v>43765.583333333336</v>
      </c>
      <c r="B664" s="3">
        <v>0.9</v>
      </c>
      <c r="C664" s="3">
        <v>1.55139</v>
      </c>
      <c r="D664" s="12">
        <f t="shared" si="293"/>
        <v>1.4374999999999993</v>
      </c>
      <c r="E664">
        <v>80</v>
      </c>
      <c r="F664">
        <v>17</v>
      </c>
      <c r="G664">
        <v>68</v>
      </c>
      <c r="H664" s="1"/>
      <c r="J664" s="64"/>
      <c r="K664" s="64"/>
      <c r="L664" s="64"/>
      <c r="M664" s="64"/>
      <c r="N664" s="64"/>
      <c r="O664" s="64"/>
      <c r="P664" s="64"/>
      <c r="Q664" s="64"/>
    </row>
    <row r="665" spans="1:17">
      <c r="A665" s="4">
        <v>43765.625</v>
      </c>
      <c r="B665" s="3">
        <v>2.7</v>
      </c>
      <c r="C665" s="3">
        <v>1.55139</v>
      </c>
      <c r="D665" s="12">
        <f t="shared" si="293"/>
        <v>1.4291666666666663</v>
      </c>
      <c r="E665">
        <v>77</v>
      </c>
      <c r="F665">
        <v>17</v>
      </c>
      <c r="G665">
        <v>68</v>
      </c>
      <c r="H665" s="1"/>
      <c r="J665" s="64"/>
      <c r="K665" s="64"/>
      <c r="L665" s="64"/>
      <c r="M665" s="64"/>
      <c r="N665" s="64"/>
      <c r="O665" s="64"/>
      <c r="P665" s="64"/>
      <c r="Q665" s="64"/>
    </row>
    <row r="666" spans="1:17">
      <c r="A666" s="4">
        <v>43765.666666666664</v>
      </c>
      <c r="B666" s="3">
        <v>2.2999999999999998</v>
      </c>
      <c r="C666" s="3">
        <v>1.55139</v>
      </c>
      <c r="D666" s="12">
        <f t="shared" si="293"/>
        <v>1.3416666666666668</v>
      </c>
      <c r="E666">
        <v>74</v>
      </c>
      <c r="F666">
        <v>21</v>
      </c>
      <c r="G666">
        <v>68</v>
      </c>
      <c r="H666" s="1"/>
      <c r="J666" s="64"/>
      <c r="K666" s="64"/>
      <c r="L666" s="64"/>
      <c r="M666" s="64"/>
      <c r="N666" s="64"/>
      <c r="O666" s="64"/>
      <c r="P666" s="64"/>
      <c r="Q666" s="64"/>
    </row>
    <row r="667" spans="1:17">
      <c r="A667" s="4">
        <v>43765.708333333336</v>
      </c>
      <c r="B667" s="3">
        <v>3.5</v>
      </c>
      <c r="C667" s="3">
        <v>1.55139</v>
      </c>
      <c r="D667" s="12">
        <f t="shared" si="293"/>
        <v>1.3250000000000002</v>
      </c>
      <c r="E667">
        <v>71</v>
      </c>
      <c r="F667">
        <v>21</v>
      </c>
      <c r="G667">
        <v>68</v>
      </c>
      <c r="H667" s="1"/>
      <c r="J667" s="64"/>
      <c r="K667" s="64"/>
      <c r="L667" s="64"/>
      <c r="M667" s="64"/>
      <c r="N667" s="64"/>
      <c r="O667" s="64"/>
      <c r="P667" s="64"/>
      <c r="Q667" s="64"/>
    </row>
    <row r="668" spans="1:17">
      <c r="A668" s="4">
        <v>43765.75</v>
      </c>
      <c r="B668" s="3">
        <v>1.6</v>
      </c>
      <c r="C668" s="3">
        <v>1.55139</v>
      </c>
      <c r="D668" s="12">
        <f t="shared" si="293"/>
        <v>1.2125000000000001</v>
      </c>
      <c r="E668">
        <v>68</v>
      </c>
      <c r="F668">
        <v>21</v>
      </c>
      <c r="G668">
        <v>68</v>
      </c>
      <c r="H668" s="1"/>
      <c r="J668" s="64"/>
      <c r="K668" s="64"/>
      <c r="L668" s="64"/>
      <c r="M668" s="64"/>
      <c r="N668" s="64"/>
      <c r="O668" s="64"/>
      <c r="P668" s="64"/>
      <c r="Q668" s="64"/>
    </row>
    <row r="669" spans="1:17">
      <c r="A669" s="4">
        <v>43765.791666666664</v>
      </c>
      <c r="B669" s="3">
        <v>1.7</v>
      </c>
      <c r="C669" s="3">
        <v>1.55139</v>
      </c>
      <c r="D669" s="12">
        <f t="shared" si="293"/>
        <v>1.1791666666666669</v>
      </c>
      <c r="E669">
        <v>67</v>
      </c>
      <c r="F669">
        <v>21</v>
      </c>
      <c r="G669">
        <v>68</v>
      </c>
      <c r="H669" s="1"/>
      <c r="J669" s="64"/>
      <c r="K669" s="64"/>
      <c r="L669" s="64"/>
      <c r="M669" s="64"/>
      <c r="N669" s="64"/>
      <c r="O669" s="64"/>
      <c r="P669" s="64"/>
      <c r="Q669" s="64"/>
    </row>
    <row r="670" spans="1:17">
      <c r="A670" s="4">
        <v>43765.833333333336</v>
      </c>
      <c r="B670" s="3">
        <v>2.2000000000000002</v>
      </c>
      <c r="C670" s="3">
        <v>1.55139</v>
      </c>
      <c r="D670" s="12">
        <f t="shared" si="293"/>
        <v>1.1458333333333335</v>
      </c>
      <c r="E670">
        <v>65</v>
      </c>
      <c r="F670">
        <v>21</v>
      </c>
      <c r="G670">
        <v>68</v>
      </c>
      <c r="H670" s="1"/>
      <c r="J670" s="64"/>
      <c r="K670" s="64"/>
      <c r="L670" s="64"/>
      <c r="M670" s="64"/>
      <c r="N670" s="64"/>
      <c r="O670" s="64"/>
      <c r="P670" s="64"/>
      <c r="Q670" s="64"/>
    </row>
    <row r="671" spans="1:17">
      <c r="A671" s="4">
        <v>43765.875</v>
      </c>
      <c r="B671" s="3">
        <v>2.1</v>
      </c>
      <c r="C671" s="3">
        <v>1.55139</v>
      </c>
      <c r="D671" s="12">
        <f t="shared" si="293"/>
        <v>1.1000000000000003</v>
      </c>
      <c r="E671">
        <v>67</v>
      </c>
      <c r="F671">
        <v>21</v>
      </c>
      <c r="G671">
        <v>68</v>
      </c>
      <c r="H671" s="1"/>
      <c r="J671" s="64"/>
      <c r="K671" s="64"/>
      <c r="L671" s="64"/>
      <c r="M671" s="64"/>
      <c r="N671" s="64"/>
      <c r="O671" s="64"/>
      <c r="P671" s="64"/>
      <c r="Q671" s="64"/>
    </row>
    <row r="672" spans="1:17">
      <c r="A672" s="4">
        <v>43765.916666666664</v>
      </c>
      <c r="B672" s="3">
        <v>3.5999999999999996</v>
      </c>
      <c r="C672" s="3">
        <v>1.55139</v>
      </c>
      <c r="D672" s="12">
        <f t="shared" si="293"/>
        <v>1.1125</v>
      </c>
      <c r="E672">
        <v>66</v>
      </c>
      <c r="F672">
        <v>21</v>
      </c>
      <c r="G672">
        <v>68</v>
      </c>
      <c r="H672" s="1"/>
      <c r="J672" s="64"/>
      <c r="K672" s="64"/>
      <c r="L672" s="64"/>
      <c r="M672" s="64"/>
      <c r="N672" s="64"/>
      <c r="O672" s="64"/>
      <c r="P672" s="64"/>
      <c r="Q672" s="64"/>
    </row>
    <row r="673" spans="1:17">
      <c r="A673" s="4">
        <v>43765.958333333336</v>
      </c>
      <c r="B673" s="3">
        <v>0.9</v>
      </c>
      <c r="C673" s="3">
        <v>1.55139</v>
      </c>
      <c r="D673" s="12">
        <f t="shared" si="293"/>
        <v>1.0541666666666667</v>
      </c>
      <c r="E673">
        <v>64</v>
      </c>
      <c r="F673">
        <v>21</v>
      </c>
      <c r="G673">
        <v>68</v>
      </c>
      <c r="H673" s="1"/>
      <c r="J673" s="64"/>
      <c r="K673" s="64"/>
      <c r="L673" s="64"/>
      <c r="M673" s="64"/>
      <c r="N673" s="64"/>
      <c r="O673" s="64"/>
      <c r="P673" s="64"/>
      <c r="Q673" s="64"/>
    </row>
    <row r="674" spans="1:17">
      <c r="A674" s="4">
        <v>43766</v>
      </c>
      <c r="B674" s="3">
        <v>0.7</v>
      </c>
      <c r="C674" s="3">
        <v>1.55139</v>
      </c>
      <c r="D674" s="12">
        <f t="shared" si="293"/>
        <v>1.0416666666666667</v>
      </c>
      <c r="E674">
        <v>63</v>
      </c>
      <c r="F674">
        <v>21</v>
      </c>
      <c r="G674">
        <v>68</v>
      </c>
      <c r="H674" s="1"/>
      <c r="J674" s="64"/>
      <c r="K674" s="64"/>
      <c r="L674" s="64"/>
      <c r="M674" s="64"/>
      <c r="N674" s="64"/>
      <c r="O674" s="64"/>
      <c r="P674" s="64"/>
      <c r="Q674" s="64"/>
    </row>
    <row r="675" spans="1:17">
      <c r="A675" s="4">
        <v>43766.041666666664</v>
      </c>
      <c r="B675" s="3">
        <v>0.60000000000000009</v>
      </c>
      <c r="C675" s="3">
        <v>1.55139</v>
      </c>
      <c r="D675" s="12">
        <f t="shared" si="293"/>
        <v>1.0375000000000003</v>
      </c>
      <c r="E675">
        <v>61</v>
      </c>
      <c r="F675">
        <v>21</v>
      </c>
      <c r="G675">
        <v>68</v>
      </c>
      <c r="H675" s="1"/>
      <c r="J675" s="64"/>
      <c r="K675" s="64"/>
      <c r="L675" s="64"/>
      <c r="M675" s="64"/>
      <c r="N675" s="64"/>
      <c r="O675" s="64"/>
      <c r="P675" s="64"/>
      <c r="Q675" s="64"/>
    </row>
    <row r="676" spans="1:17">
      <c r="A676" s="4">
        <v>43766.083333333336</v>
      </c>
      <c r="B676" s="3">
        <v>0.4</v>
      </c>
      <c r="C676" s="3">
        <v>1.55139</v>
      </c>
      <c r="D676" s="12">
        <f t="shared" si="293"/>
        <v>1.0333333333333334</v>
      </c>
      <c r="E676">
        <v>59</v>
      </c>
      <c r="F676">
        <v>21</v>
      </c>
      <c r="G676">
        <v>68</v>
      </c>
      <c r="H676" s="1"/>
      <c r="J676" s="64"/>
      <c r="K676" s="64"/>
      <c r="L676" s="64"/>
      <c r="M676" s="64"/>
      <c r="N676" s="64"/>
      <c r="O676" s="64"/>
      <c r="P676" s="64"/>
      <c r="Q676" s="64"/>
    </row>
    <row r="677" spans="1:17">
      <c r="A677" s="4">
        <v>43766.125</v>
      </c>
      <c r="B677" s="3">
        <v>0.60000000000000009</v>
      </c>
      <c r="C677" s="3">
        <v>1.55139</v>
      </c>
      <c r="D677" s="12">
        <f t="shared" si="293"/>
        <v>1.0333333333333334</v>
      </c>
      <c r="E677">
        <v>58</v>
      </c>
      <c r="F677">
        <v>21</v>
      </c>
      <c r="G677">
        <v>68</v>
      </c>
      <c r="H677" s="1"/>
      <c r="J677" s="64"/>
      <c r="K677" s="64"/>
      <c r="L677" s="64"/>
      <c r="M677" s="64"/>
      <c r="N677" s="64"/>
      <c r="O677" s="64"/>
      <c r="P677" s="64"/>
      <c r="Q677" s="64"/>
    </row>
    <row r="678" spans="1:17">
      <c r="A678" s="4">
        <v>43766.166666666664</v>
      </c>
      <c r="B678" s="3">
        <v>0.60000000000000009</v>
      </c>
      <c r="C678" s="3">
        <v>1.55139</v>
      </c>
      <c r="D678" s="12">
        <f t="shared" si="293"/>
        <v>1.0333333333333334</v>
      </c>
      <c r="E678">
        <v>58</v>
      </c>
      <c r="F678">
        <v>21</v>
      </c>
      <c r="G678">
        <v>68</v>
      </c>
      <c r="H678" s="1"/>
      <c r="J678" s="64"/>
      <c r="K678" s="64"/>
      <c r="L678" s="64"/>
      <c r="M678" s="64"/>
      <c r="N678" s="64"/>
      <c r="O678" s="64"/>
      <c r="P678" s="64"/>
      <c r="Q678" s="64"/>
    </row>
    <row r="679" spans="1:17">
      <c r="A679" s="4">
        <v>43766.208333333336</v>
      </c>
      <c r="B679" s="3">
        <v>1.4000000000000001</v>
      </c>
      <c r="C679" s="3">
        <v>1.55139</v>
      </c>
      <c r="D679" s="12">
        <f t="shared" si="293"/>
        <v>1.0250000000000001</v>
      </c>
      <c r="E679">
        <v>56</v>
      </c>
      <c r="F679">
        <v>21</v>
      </c>
      <c r="G679">
        <v>68</v>
      </c>
      <c r="H679" s="1"/>
      <c r="J679" s="64"/>
      <c r="K679" s="64"/>
      <c r="L679" s="64"/>
      <c r="M679" s="64"/>
      <c r="N679" s="64"/>
      <c r="O679" s="64"/>
      <c r="P679" s="64"/>
      <c r="Q679" s="64"/>
    </row>
    <row r="680" spans="1:17">
      <c r="A680" s="4">
        <v>43766.25</v>
      </c>
      <c r="B680" s="3">
        <v>0.89999999999999991</v>
      </c>
      <c r="C680" s="3">
        <v>1.55139</v>
      </c>
      <c r="D680" s="12">
        <f t="shared" si="293"/>
        <v>1.0250000000000001</v>
      </c>
      <c r="E680">
        <v>58</v>
      </c>
      <c r="F680">
        <v>21</v>
      </c>
      <c r="G680">
        <v>68</v>
      </c>
      <c r="H680" s="1"/>
      <c r="J680" s="64"/>
      <c r="K680" s="64"/>
      <c r="L680" s="64"/>
      <c r="M680" s="64"/>
      <c r="N680" s="64"/>
      <c r="O680" s="64"/>
      <c r="P680" s="64"/>
      <c r="Q680" s="64"/>
    </row>
    <row r="681" spans="1:17">
      <c r="A681" s="4">
        <v>43766.291666666664</v>
      </c>
      <c r="B681" s="3">
        <v>3.8000000000000003</v>
      </c>
      <c r="C681" s="3">
        <v>1.55139</v>
      </c>
      <c r="D681" s="12">
        <f t="shared" si="293"/>
        <v>1.05</v>
      </c>
      <c r="E681">
        <v>58</v>
      </c>
      <c r="F681">
        <v>21</v>
      </c>
      <c r="G681">
        <v>68</v>
      </c>
      <c r="H681" s="1"/>
      <c r="J681" s="64"/>
      <c r="K681" s="64"/>
      <c r="L681" s="64"/>
      <c r="M681" s="64"/>
      <c r="N681" s="64"/>
      <c r="O681" s="64"/>
      <c r="P681" s="64"/>
      <c r="Q681" s="64"/>
    </row>
    <row r="682" spans="1:17">
      <c r="A682" s="4">
        <v>43766.333333333336</v>
      </c>
      <c r="B682" s="3">
        <v>2.5</v>
      </c>
      <c r="C682" s="3">
        <v>1.55139</v>
      </c>
      <c r="D682" s="12">
        <f t="shared" si="293"/>
        <v>1.0624999999999998</v>
      </c>
      <c r="E682">
        <v>60</v>
      </c>
      <c r="F682">
        <v>21</v>
      </c>
      <c r="G682">
        <v>60</v>
      </c>
      <c r="H682" s="1"/>
      <c r="J682" s="64"/>
      <c r="K682" s="64"/>
      <c r="L682" s="64"/>
      <c r="M682" s="64"/>
      <c r="N682" s="64"/>
      <c r="O682" s="64"/>
      <c r="P682" s="64"/>
      <c r="Q682" s="64"/>
    </row>
    <row r="683" spans="1:17">
      <c r="A683" s="4">
        <v>43766.375</v>
      </c>
      <c r="B683" s="3">
        <v>0.30000000000000004</v>
      </c>
      <c r="C683" s="3">
        <v>1.55139</v>
      </c>
      <c r="D683" s="12">
        <f t="shared" si="293"/>
        <v>0.98333333333333339</v>
      </c>
      <c r="E683">
        <v>60</v>
      </c>
      <c r="F683">
        <v>21</v>
      </c>
      <c r="G683">
        <v>60</v>
      </c>
      <c r="H683" s="1"/>
      <c r="J683" s="64"/>
      <c r="K683" s="64"/>
      <c r="L683" s="64"/>
      <c r="M683" s="64"/>
      <c r="N683" s="64"/>
      <c r="O683" s="64"/>
      <c r="P683" s="64"/>
      <c r="Q683" s="64"/>
    </row>
    <row r="684" spans="1:17">
      <c r="A684" s="4">
        <v>43766.416666666664</v>
      </c>
      <c r="B684" s="3">
        <v>0.30000000000000004</v>
      </c>
      <c r="C684" s="3">
        <v>1.55139</v>
      </c>
      <c r="D684" s="12">
        <f t="shared" si="293"/>
        <v>0.98750000000000016</v>
      </c>
      <c r="E684">
        <v>64</v>
      </c>
      <c r="F684">
        <v>21</v>
      </c>
      <c r="G684">
        <v>60</v>
      </c>
      <c r="H684" s="1"/>
      <c r="J684" s="64"/>
      <c r="K684" s="64"/>
      <c r="L684" s="64"/>
      <c r="M684" s="64"/>
      <c r="N684" s="64"/>
      <c r="O684" s="64"/>
      <c r="P684" s="64"/>
      <c r="Q684" s="64"/>
    </row>
    <row r="685" spans="1:17">
      <c r="A685" s="4">
        <v>43766.458333333336</v>
      </c>
      <c r="B685" s="3">
        <v>0.30000000000000004</v>
      </c>
      <c r="C685" s="3">
        <v>1.55139</v>
      </c>
      <c r="D685" s="12">
        <f t="shared" si="293"/>
        <v>0.99166666666666659</v>
      </c>
      <c r="E685">
        <v>65</v>
      </c>
      <c r="F685">
        <v>21</v>
      </c>
      <c r="G685">
        <v>60</v>
      </c>
      <c r="H685" s="1"/>
      <c r="J685" s="64"/>
      <c r="K685" s="64"/>
      <c r="L685" s="64"/>
      <c r="M685" s="64"/>
      <c r="N685" s="64"/>
      <c r="O685" s="64"/>
      <c r="P685" s="64"/>
      <c r="Q685" s="64"/>
    </row>
    <row r="686" spans="1:17">
      <c r="A686" s="4">
        <v>43766.5</v>
      </c>
      <c r="B686" s="3">
        <v>0.30000000000000004</v>
      </c>
      <c r="C686" s="3">
        <v>1.55139</v>
      </c>
      <c r="D686" s="12">
        <f t="shared" si="293"/>
        <v>0.99583333333333324</v>
      </c>
      <c r="E686">
        <v>67</v>
      </c>
      <c r="F686">
        <v>21</v>
      </c>
      <c r="G686">
        <v>60</v>
      </c>
      <c r="H686" s="1"/>
      <c r="J686" s="64"/>
      <c r="K686" s="64"/>
      <c r="L686" s="64"/>
      <c r="M686" s="64"/>
      <c r="N686" s="64"/>
      <c r="O686" s="64"/>
      <c r="P686" s="64"/>
      <c r="Q686" s="64"/>
    </row>
    <row r="687" spans="1:17">
      <c r="A687" s="4">
        <v>43766.541666666664</v>
      </c>
      <c r="B687" s="3">
        <v>0.30000000000000004</v>
      </c>
      <c r="C687" s="3">
        <v>1.55139</v>
      </c>
      <c r="D687" s="12">
        <f t="shared" si="293"/>
        <v>0.99999999999999967</v>
      </c>
      <c r="E687">
        <v>68</v>
      </c>
      <c r="F687">
        <v>21</v>
      </c>
      <c r="G687">
        <v>60</v>
      </c>
      <c r="H687" s="1"/>
      <c r="J687" s="64"/>
      <c r="K687" s="64"/>
      <c r="L687" s="64"/>
      <c r="M687" s="64"/>
      <c r="N687" s="64"/>
      <c r="O687" s="64"/>
      <c r="P687" s="64"/>
      <c r="Q687" s="64"/>
    </row>
    <row r="688" spans="1:17">
      <c r="A688" s="4">
        <v>43766.583333333336</v>
      </c>
      <c r="B688" s="3">
        <v>0.7</v>
      </c>
      <c r="C688" s="3">
        <v>1.55139</v>
      </c>
      <c r="D688" s="12">
        <f t="shared" si="293"/>
        <v>1.0041666666666664</v>
      </c>
      <c r="E688">
        <v>69</v>
      </c>
      <c r="F688">
        <v>17</v>
      </c>
      <c r="G688">
        <v>60</v>
      </c>
      <c r="H688" s="1"/>
      <c r="J688" s="64"/>
      <c r="K688" s="64"/>
      <c r="L688" s="64"/>
      <c r="M688" s="64"/>
      <c r="N688" s="64"/>
      <c r="O688" s="64"/>
      <c r="P688" s="64"/>
      <c r="Q688" s="64"/>
    </row>
    <row r="689" spans="1:17">
      <c r="A689" s="4">
        <v>43766.625</v>
      </c>
      <c r="B689" s="3">
        <v>0.60000000000000009</v>
      </c>
      <c r="C689" s="3">
        <v>1.55139</v>
      </c>
      <c r="D689" s="12">
        <f t="shared" si="293"/>
        <v>1.0291666666666663</v>
      </c>
      <c r="E689">
        <v>67</v>
      </c>
      <c r="F689">
        <v>17</v>
      </c>
      <c r="G689">
        <v>60</v>
      </c>
      <c r="H689" s="1"/>
      <c r="J689" s="64"/>
      <c r="K689" s="64"/>
      <c r="L689" s="64"/>
      <c r="M689" s="64"/>
      <c r="N689" s="64"/>
      <c r="O689" s="64"/>
      <c r="P689" s="64"/>
      <c r="Q689" s="64"/>
    </row>
    <row r="690" spans="1:17">
      <c r="A690" s="4">
        <v>43766.666666666664</v>
      </c>
      <c r="B690" s="3">
        <v>1.9000000000000001</v>
      </c>
      <c r="C690" s="3">
        <v>1.55139</v>
      </c>
      <c r="D690" s="12">
        <f t="shared" si="293"/>
        <v>1.0208333333333333</v>
      </c>
      <c r="E690">
        <v>65</v>
      </c>
      <c r="F690">
        <v>13</v>
      </c>
      <c r="G690">
        <v>60</v>
      </c>
      <c r="H690" s="1"/>
      <c r="J690" s="64"/>
      <c r="K690" s="64"/>
      <c r="L690" s="64"/>
      <c r="M690" s="64"/>
      <c r="N690" s="64"/>
      <c r="O690" s="64"/>
      <c r="P690" s="64"/>
      <c r="Q690" s="64"/>
    </row>
    <row r="691" spans="1:17">
      <c r="A691" s="4">
        <v>43766.708333333336</v>
      </c>
      <c r="B691" s="3">
        <v>0.8</v>
      </c>
      <c r="C691" s="3">
        <v>1.55139</v>
      </c>
      <c r="D691" s="12">
        <f t="shared" si="293"/>
        <v>0.97499999999999964</v>
      </c>
      <c r="E691">
        <v>62</v>
      </c>
      <c r="F691">
        <v>13</v>
      </c>
      <c r="G691">
        <v>68</v>
      </c>
      <c r="H691" s="1"/>
      <c r="J691" s="64"/>
      <c r="K691" s="64"/>
      <c r="L691" s="64"/>
      <c r="M691" s="64"/>
      <c r="N691" s="64"/>
      <c r="O691" s="64"/>
      <c r="P691" s="64"/>
      <c r="Q691" s="64"/>
    </row>
    <row r="692" spans="1:17">
      <c r="A692" s="4">
        <v>43766.75</v>
      </c>
      <c r="B692" s="3">
        <v>0.8</v>
      </c>
      <c r="C692" s="3">
        <v>1.55139</v>
      </c>
      <c r="D692" s="12">
        <f t="shared" si="293"/>
        <v>0.97499999999999976</v>
      </c>
      <c r="E692">
        <v>61</v>
      </c>
      <c r="F692">
        <v>13</v>
      </c>
      <c r="G692">
        <v>68</v>
      </c>
      <c r="H692" s="1"/>
      <c r="J692" s="64"/>
      <c r="K692" s="64"/>
      <c r="L692" s="64"/>
      <c r="M692" s="64"/>
      <c r="N692" s="64"/>
      <c r="O692" s="64"/>
      <c r="P692" s="64"/>
      <c r="Q692" s="64"/>
    </row>
    <row r="693" spans="1:17">
      <c r="A693" s="4">
        <v>43766.791666666664</v>
      </c>
      <c r="B693" s="3">
        <v>0.89999999999999991</v>
      </c>
      <c r="C693" s="3">
        <v>1.55139</v>
      </c>
      <c r="D693" s="12">
        <f t="shared" si="293"/>
        <v>0.98333333333333328</v>
      </c>
      <c r="E693">
        <v>58</v>
      </c>
      <c r="F693">
        <v>13</v>
      </c>
      <c r="G693">
        <v>68</v>
      </c>
      <c r="H693" s="1"/>
      <c r="J693" s="64"/>
      <c r="K693" s="64"/>
      <c r="L693" s="64"/>
      <c r="M693" s="64"/>
      <c r="N693" s="64"/>
      <c r="O693" s="64"/>
      <c r="P693" s="64"/>
      <c r="Q693" s="64"/>
    </row>
    <row r="694" spans="1:17">
      <c r="A694" s="4">
        <v>43766.833333333336</v>
      </c>
      <c r="B694" s="3">
        <v>1.1000000000000001</v>
      </c>
      <c r="C694" s="3">
        <v>1.55139</v>
      </c>
      <c r="D694" s="12">
        <f t="shared" si="293"/>
        <v>0.9624999999999998</v>
      </c>
      <c r="E694">
        <v>60</v>
      </c>
      <c r="F694">
        <v>13</v>
      </c>
      <c r="G694">
        <v>68</v>
      </c>
      <c r="H694" s="1"/>
      <c r="J694" s="64"/>
      <c r="K694" s="64"/>
      <c r="L694" s="64"/>
      <c r="M694" s="64"/>
      <c r="N694" s="64"/>
      <c r="O694" s="64"/>
      <c r="P694" s="64"/>
      <c r="Q694" s="64"/>
    </row>
    <row r="695" spans="1:17">
      <c r="A695" s="4">
        <v>43766.875</v>
      </c>
      <c r="B695" s="3">
        <v>2.4</v>
      </c>
      <c r="C695" s="3">
        <v>1.55139</v>
      </c>
      <c r="D695" s="12">
        <f t="shared" si="293"/>
        <v>0.94583333333333297</v>
      </c>
      <c r="E695">
        <v>60</v>
      </c>
      <c r="F695">
        <v>11</v>
      </c>
      <c r="G695">
        <v>68</v>
      </c>
      <c r="H695" s="1"/>
      <c r="J695" s="64"/>
      <c r="K695" s="64"/>
      <c r="L695" s="64"/>
      <c r="M695" s="64"/>
      <c r="N695" s="64"/>
      <c r="O695" s="64"/>
      <c r="P695" s="64"/>
      <c r="Q695" s="64"/>
    </row>
    <row r="696" spans="1:17">
      <c r="A696" s="4">
        <v>43766.916666666664</v>
      </c>
      <c r="B696" s="3">
        <v>2.2000000000000002</v>
      </c>
      <c r="C696" s="3">
        <v>1.55139</v>
      </c>
      <c r="D696" s="12">
        <f t="shared" si="293"/>
        <v>0.95000000000000007</v>
      </c>
      <c r="E696">
        <v>61</v>
      </c>
      <c r="F696">
        <v>11</v>
      </c>
      <c r="G696">
        <v>68</v>
      </c>
      <c r="H696" s="1"/>
      <c r="J696" s="64"/>
      <c r="K696" s="64"/>
      <c r="L696" s="64"/>
      <c r="M696" s="64"/>
      <c r="N696" s="64"/>
      <c r="O696" s="64"/>
      <c r="P696" s="64"/>
      <c r="Q696" s="64"/>
    </row>
    <row r="697" spans="1:17">
      <c r="A697" s="4">
        <v>43766.958333333336</v>
      </c>
      <c r="B697" s="3">
        <v>0.60000000000000009</v>
      </c>
      <c r="C697" s="3">
        <v>1.55139</v>
      </c>
      <c r="D697" s="12">
        <f t="shared" si="293"/>
        <v>1.0458333333333334</v>
      </c>
      <c r="E697">
        <v>62</v>
      </c>
      <c r="F697">
        <v>11</v>
      </c>
      <c r="G697">
        <v>68</v>
      </c>
      <c r="H697" s="1"/>
      <c r="J697" s="64"/>
      <c r="K697" s="64"/>
      <c r="L697" s="64"/>
      <c r="M697" s="64"/>
      <c r="N697" s="64"/>
      <c r="O697" s="64"/>
      <c r="P697" s="64"/>
      <c r="Q697" s="64"/>
    </row>
    <row r="698" spans="1:17">
      <c r="A698" s="4">
        <v>43767</v>
      </c>
      <c r="B698" s="3">
        <v>0.60000000000000009</v>
      </c>
      <c r="C698" s="3">
        <v>1.55139</v>
      </c>
      <c r="D698" s="12">
        <f t="shared" si="293"/>
        <v>1.0833333333333335</v>
      </c>
      <c r="E698">
        <v>60</v>
      </c>
      <c r="F698">
        <v>11</v>
      </c>
      <c r="G698">
        <v>68</v>
      </c>
      <c r="H698" s="1"/>
      <c r="J698" s="64"/>
      <c r="K698" s="64"/>
      <c r="L698" s="64"/>
      <c r="M698" s="64"/>
      <c r="N698" s="64"/>
      <c r="O698" s="64"/>
      <c r="P698" s="64"/>
      <c r="Q698" s="64"/>
    </row>
    <row r="699" spans="1:17">
      <c r="A699" s="4">
        <v>43767.041666666664</v>
      </c>
      <c r="B699" s="3">
        <v>0.5</v>
      </c>
      <c r="C699" s="3">
        <v>1.55139</v>
      </c>
      <c r="D699" s="12">
        <f t="shared" si="293"/>
        <v>1.0833333333333335</v>
      </c>
      <c r="E699">
        <v>60</v>
      </c>
      <c r="F699">
        <v>13</v>
      </c>
      <c r="G699">
        <v>68</v>
      </c>
      <c r="H699" s="1"/>
      <c r="J699" s="64"/>
      <c r="K699" s="64"/>
      <c r="L699" s="64"/>
      <c r="M699" s="64"/>
      <c r="N699" s="64"/>
      <c r="O699" s="64"/>
      <c r="P699" s="64"/>
      <c r="Q699" s="64"/>
    </row>
    <row r="700" spans="1:17">
      <c r="A700" s="4">
        <v>43767.083333333336</v>
      </c>
      <c r="B700" s="3">
        <v>0.4</v>
      </c>
      <c r="C700" s="3">
        <v>1.55139</v>
      </c>
      <c r="D700" s="12">
        <f t="shared" si="293"/>
        <v>1.0875000000000001</v>
      </c>
      <c r="E700">
        <v>59</v>
      </c>
      <c r="F700">
        <v>13</v>
      </c>
      <c r="G700">
        <v>68</v>
      </c>
      <c r="H700" s="1"/>
      <c r="J700" s="64"/>
      <c r="K700" s="64"/>
      <c r="L700" s="64"/>
      <c r="M700" s="64"/>
      <c r="N700" s="64"/>
      <c r="O700" s="64"/>
      <c r="P700" s="64"/>
      <c r="Q700" s="64"/>
    </row>
    <row r="701" spans="1:17">
      <c r="A701" s="4">
        <v>43767.125</v>
      </c>
      <c r="B701" s="3">
        <v>0.60000000000000009</v>
      </c>
      <c r="C701" s="3">
        <v>1.55139</v>
      </c>
      <c r="D701" s="12">
        <f t="shared" si="293"/>
        <v>1.0875000000000001</v>
      </c>
      <c r="E701">
        <v>59</v>
      </c>
      <c r="F701">
        <v>13</v>
      </c>
      <c r="G701">
        <v>68</v>
      </c>
      <c r="H701" s="1"/>
      <c r="J701" s="64"/>
      <c r="K701" s="64"/>
      <c r="L701" s="64"/>
      <c r="M701" s="64"/>
      <c r="N701" s="64"/>
      <c r="O701" s="64"/>
      <c r="P701" s="64"/>
      <c r="Q701" s="64"/>
    </row>
    <row r="702" spans="1:17">
      <c r="A702" s="4">
        <v>43767.166666666664</v>
      </c>
      <c r="B702" s="3">
        <v>0.4</v>
      </c>
      <c r="C702" s="3">
        <v>1.55139</v>
      </c>
      <c r="D702" s="12">
        <f t="shared" si="293"/>
        <v>1.0791666666666668</v>
      </c>
      <c r="E702">
        <v>59</v>
      </c>
      <c r="F702">
        <v>11</v>
      </c>
      <c r="G702">
        <v>68</v>
      </c>
      <c r="H702" s="1"/>
      <c r="J702" s="64"/>
      <c r="K702" s="64"/>
      <c r="L702" s="64"/>
      <c r="M702" s="64"/>
      <c r="N702" s="64"/>
      <c r="O702" s="64"/>
      <c r="P702" s="64"/>
      <c r="Q702" s="64"/>
    </row>
    <row r="703" spans="1:17">
      <c r="A703" s="4">
        <v>43767.208333333336</v>
      </c>
      <c r="B703" s="3">
        <v>1.4000000000000001</v>
      </c>
      <c r="C703" s="3">
        <v>1.55139</v>
      </c>
      <c r="D703" s="12">
        <f t="shared" si="293"/>
        <v>1.0875000000000001</v>
      </c>
      <c r="E703">
        <v>59</v>
      </c>
      <c r="F703">
        <v>13</v>
      </c>
      <c r="G703">
        <v>68</v>
      </c>
      <c r="H703" s="1"/>
      <c r="J703" s="64"/>
      <c r="K703" s="64"/>
      <c r="L703" s="64"/>
      <c r="M703" s="64"/>
      <c r="N703" s="64"/>
      <c r="O703" s="64"/>
      <c r="P703" s="64"/>
      <c r="Q703" s="64"/>
    </row>
    <row r="704" spans="1:17">
      <c r="A704" s="4">
        <v>43767.25</v>
      </c>
      <c r="B704" s="3">
        <v>1.5</v>
      </c>
      <c r="C704" s="3">
        <v>1.55139</v>
      </c>
      <c r="D704" s="12">
        <f t="shared" si="293"/>
        <v>1.1250000000000002</v>
      </c>
      <c r="E704">
        <v>61</v>
      </c>
      <c r="F704">
        <v>13</v>
      </c>
      <c r="G704">
        <v>68</v>
      </c>
      <c r="H704" s="1"/>
      <c r="J704" s="64"/>
      <c r="K704" s="64"/>
      <c r="L704" s="64"/>
      <c r="M704" s="64"/>
      <c r="N704" s="64"/>
      <c r="O704" s="64"/>
      <c r="P704" s="64"/>
      <c r="Q704" s="64"/>
    </row>
    <row r="705" spans="1:17">
      <c r="A705" s="4">
        <v>43767.291666666664</v>
      </c>
      <c r="B705" s="3">
        <v>4.0999999999999996</v>
      </c>
      <c r="C705" s="3">
        <v>1.55139</v>
      </c>
      <c r="D705" s="12">
        <f t="shared" si="293"/>
        <v>1.1166666666666669</v>
      </c>
      <c r="E705">
        <v>61</v>
      </c>
      <c r="F705">
        <v>13</v>
      </c>
      <c r="G705">
        <v>68</v>
      </c>
      <c r="H705" s="1"/>
      <c r="J705" s="64"/>
      <c r="K705" s="64"/>
      <c r="L705" s="64"/>
      <c r="M705" s="64"/>
      <c r="N705" s="64"/>
      <c r="O705" s="64"/>
      <c r="P705" s="64"/>
      <c r="Q705" s="64"/>
    </row>
    <row r="706" spans="1:17">
      <c r="A706" s="4">
        <v>43767.333333333336</v>
      </c>
      <c r="B706" s="3">
        <v>0.60000000000000009</v>
      </c>
      <c r="C706" s="3">
        <v>1.55139</v>
      </c>
      <c r="D706" s="12">
        <f t="shared" ref="D706:D769" si="294">AVERAGE(B706:B729)</f>
        <v>1.1208333333333333</v>
      </c>
      <c r="E706">
        <v>62</v>
      </c>
      <c r="F706">
        <v>11</v>
      </c>
      <c r="G706">
        <v>60</v>
      </c>
      <c r="H706" s="1"/>
      <c r="J706" s="64"/>
      <c r="K706" s="64"/>
      <c r="L706" s="64"/>
      <c r="M706" s="64"/>
      <c r="N706" s="64"/>
      <c r="O706" s="64"/>
      <c r="P706" s="64"/>
      <c r="Q706" s="64"/>
    </row>
    <row r="707" spans="1:17">
      <c r="A707" s="4">
        <v>43767.375</v>
      </c>
      <c r="B707" s="3">
        <v>0.4</v>
      </c>
      <c r="C707" s="3">
        <v>1.55139</v>
      </c>
      <c r="D707" s="12">
        <f t="shared" si="294"/>
        <v>1.1583333333333334</v>
      </c>
      <c r="E707">
        <v>64</v>
      </c>
      <c r="F707">
        <v>11</v>
      </c>
      <c r="G707">
        <v>60</v>
      </c>
      <c r="H707" s="1"/>
      <c r="J707" s="64"/>
      <c r="K707" s="64"/>
      <c r="L707" s="64"/>
      <c r="M707" s="64"/>
      <c r="N707" s="64"/>
      <c r="O707" s="64"/>
      <c r="P707" s="64"/>
      <c r="Q707" s="64"/>
    </row>
    <row r="708" spans="1:17">
      <c r="A708" s="4">
        <v>43767.416666666664</v>
      </c>
      <c r="B708" s="3">
        <v>0.4</v>
      </c>
      <c r="C708" s="3">
        <v>1.55139</v>
      </c>
      <c r="D708" s="12">
        <f t="shared" si="294"/>
        <v>1.1541666666666668</v>
      </c>
      <c r="E708">
        <v>67</v>
      </c>
      <c r="F708">
        <v>11</v>
      </c>
      <c r="G708">
        <v>60</v>
      </c>
      <c r="H708" s="1"/>
      <c r="J708" s="64"/>
      <c r="K708" s="64"/>
      <c r="L708" s="64"/>
      <c r="M708" s="64"/>
      <c r="N708" s="64"/>
      <c r="O708" s="64"/>
      <c r="P708" s="64"/>
      <c r="Q708" s="64"/>
    </row>
    <row r="709" spans="1:17">
      <c r="A709" s="4">
        <v>43767.458333333336</v>
      </c>
      <c r="B709" s="3">
        <v>0.4</v>
      </c>
      <c r="C709" s="3">
        <v>1.55139</v>
      </c>
      <c r="D709" s="12">
        <f t="shared" si="294"/>
        <v>1.1500000000000001</v>
      </c>
      <c r="E709">
        <v>68</v>
      </c>
      <c r="F709">
        <v>11</v>
      </c>
      <c r="G709">
        <v>60</v>
      </c>
      <c r="H709" s="1"/>
      <c r="J709" s="64"/>
      <c r="K709" s="64"/>
      <c r="L709" s="64"/>
      <c r="M709" s="64"/>
      <c r="N709" s="64"/>
      <c r="O709" s="64"/>
      <c r="P709" s="64"/>
      <c r="Q709" s="64"/>
    </row>
    <row r="710" spans="1:17">
      <c r="A710" s="4">
        <v>43767.5</v>
      </c>
      <c r="B710" s="3">
        <v>0.4</v>
      </c>
      <c r="C710" s="3">
        <v>1.55139</v>
      </c>
      <c r="D710" s="12">
        <f t="shared" si="294"/>
        <v>1.1499999999999999</v>
      </c>
      <c r="E710">
        <v>68</v>
      </c>
      <c r="F710">
        <v>11</v>
      </c>
      <c r="G710">
        <v>60</v>
      </c>
      <c r="H710" s="1"/>
      <c r="J710" s="64"/>
      <c r="K710" s="64"/>
      <c r="L710" s="64"/>
      <c r="M710" s="64"/>
      <c r="N710" s="64"/>
      <c r="O710" s="64"/>
      <c r="P710" s="64"/>
      <c r="Q710" s="64"/>
    </row>
    <row r="711" spans="1:17">
      <c r="A711" s="4">
        <v>43767.541666666664</v>
      </c>
      <c r="B711" s="3">
        <v>0.4</v>
      </c>
      <c r="C711" s="3">
        <v>1.55139</v>
      </c>
      <c r="D711" s="12">
        <f t="shared" si="294"/>
        <v>1.1458333333333335</v>
      </c>
      <c r="E711">
        <v>66</v>
      </c>
      <c r="F711">
        <v>11</v>
      </c>
      <c r="G711">
        <v>60</v>
      </c>
      <c r="H711" s="1"/>
      <c r="J711" s="64"/>
      <c r="K711" s="64"/>
      <c r="L711" s="64"/>
      <c r="M711" s="64"/>
      <c r="N711" s="64"/>
      <c r="O711" s="64"/>
      <c r="P711" s="64"/>
      <c r="Q711" s="64"/>
    </row>
    <row r="712" spans="1:17">
      <c r="A712" s="4">
        <v>43767.583333333336</v>
      </c>
      <c r="B712" s="3">
        <v>1.3</v>
      </c>
      <c r="C712" s="3">
        <v>1.55139</v>
      </c>
      <c r="D712" s="12">
        <f t="shared" si="294"/>
        <v>1.1458333333333333</v>
      </c>
      <c r="E712">
        <v>66</v>
      </c>
      <c r="F712">
        <v>11</v>
      </c>
      <c r="G712">
        <v>60</v>
      </c>
      <c r="H712" s="1"/>
      <c r="J712" s="64"/>
      <c r="K712" s="64"/>
      <c r="L712" s="64"/>
      <c r="M712" s="64"/>
      <c r="N712" s="64"/>
      <c r="O712" s="64"/>
      <c r="P712" s="64"/>
      <c r="Q712" s="64"/>
    </row>
    <row r="713" spans="1:17">
      <c r="A713" s="4">
        <v>43767.625</v>
      </c>
      <c r="B713" s="3">
        <v>0.4</v>
      </c>
      <c r="C713" s="3">
        <v>1.55139</v>
      </c>
      <c r="D713" s="12">
        <f t="shared" si="294"/>
        <v>1.1083333333333332</v>
      </c>
      <c r="E713">
        <v>66</v>
      </c>
      <c r="F713">
        <v>11</v>
      </c>
      <c r="G713">
        <v>60</v>
      </c>
      <c r="H713" s="1"/>
      <c r="J713" s="64"/>
      <c r="K713" s="64"/>
      <c r="L713" s="64"/>
      <c r="M713" s="64"/>
      <c r="N713" s="64"/>
      <c r="O713" s="64"/>
      <c r="P713" s="64"/>
      <c r="Q713" s="64"/>
    </row>
    <row r="714" spans="1:17">
      <c r="A714" s="4">
        <v>43767.666666666664</v>
      </c>
      <c r="B714" s="3">
        <v>0.8</v>
      </c>
      <c r="C714" s="3">
        <v>1.55139</v>
      </c>
      <c r="D714" s="12">
        <f t="shared" si="294"/>
        <v>1.1458333333333333</v>
      </c>
      <c r="E714">
        <v>65</v>
      </c>
      <c r="F714">
        <v>11</v>
      </c>
      <c r="G714">
        <v>60</v>
      </c>
      <c r="H714" s="1"/>
      <c r="J714" s="64"/>
      <c r="K714" s="64"/>
      <c r="L714" s="64"/>
      <c r="M714" s="64"/>
      <c r="N714" s="64"/>
      <c r="O714" s="64"/>
      <c r="P714" s="64"/>
      <c r="Q714" s="64"/>
    </row>
    <row r="715" spans="1:17">
      <c r="A715" s="4">
        <v>43767.708333333336</v>
      </c>
      <c r="B715" s="3">
        <v>0.8</v>
      </c>
      <c r="C715" s="3">
        <v>1.55139</v>
      </c>
      <c r="D715" s="12">
        <f t="shared" si="294"/>
        <v>1.1458333333333333</v>
      </c>
      <c r="E715">
        <v>64</v>
      </c>
      <c r="F715">
        <v>11</v>
      </c>
      <c r="G715">
        <v>68</v>
      </c>
      <c r="H715" s="1"/>
      <c r="J715" s="64"/>
      <c r="K715" s="64"/>
      <c r="L715" s="64"/>
      <c r="M715" s="64"/>
      <c r="N715" s="64"/>
      <c r="O715" s="64"/>
      <c r="P715" s="64"/>
      <c r="Q715" s="64"/>
    </row>
    <row r="716" spans="1:17">
      <c r="A716" s="4">
        <v>43767.75</v>
      </c>
      <c r="B716" s="3">
        <v>1</v>
      </c>
      <c r="C716" s="3">
        <v>1.55139</v>
      </c>
      <c r="D716" s="12">
        <f t="shared" si="294"/>
        <v>1.1458333333333333</v>
      </c>
      <c r="E716">
        <v>62</v>
      </c>
      <c r="F716">
        <v>11</v>
      </c>
      <c r="G716">
        <v>68</v>
      </c>
      <c r="H716" s="1"/>
      <c r="J716" s="64"/>
      <c r="K716" s="64"/>
      <c r="L716" s="64"/>
      <c r="M716" s="64"/>
      <c r="N716" s="64"/>
      <c r="O716" s="64"/>
      <c r="P716" s="64"/>
      <c r="Q716" s="64"/>
    </row>
    <row r="717" spans="1:17">
      <c r="A717" s="4">
        <v>43767.791666666664</v>
      </c>
      <c r="B717" s="3">
        <v>0.4</v>
      </c>
      <c r="C717" s="3">
        <v>1.55139</v>
      </c>
      <c r="D717" s="12">
        <f t="shared" si="294"/>
        <v>1.1291666666666667</v>
      </c>
      <c r="E717">
        <v>63</v>
      </c>
      <c r="F717">
        <v>11</v>
      </c>
      <c r="G717">
        <v>68</v>
      </c>
      <c r="H717" s="1"/>
      <c r="J717" s="64"/>
      <c r="K717" s="64"/>
      <c r="L717" s="64"/>
      <c r="M717" s="64"/>
      <c r="N717" s="64"/>
      <c r="O717" s="64"/>
      <c r="P717" s="64"/>
      <c r="Q717" s="64"/>
    </row>
    <row r="718" spans="1:17">
      <c r="A718" s="4">
        <v>43767.833333333336</v>
      </c>
      <c r="B718" s="3">
        <v>0.7</v>
      </c>
      <c r="C718" s="3">
        <v>1.55139</v>
      </c>
      <c r="D718" s="12">
        <f t="shared" si="294"/>
        <v>1.1333333333333333</v>
      </c>
      <c r="E718">
        <v>62</v>
      </c>
      <c r="F718">
        <v>11</v>
      </c>
      <c r="G718">
        <v>68</v>
      </c>
      <c r="H718" s="1"/>
      <c r="J718" s="64"/>
      <c r="K718" s="64"/>
      <c r="L718" s="64"/>
      <c r="M718" s="64"/>
      <c r="N718" s="64"/>
      <c r="O718" s="64"/>
      <c r="P718" s="64"/>
      <c r="Q718" s="64"/>
    </row>
    <row r="719" spans="1:17">
      <c r="A719" s="4">
        <v>43767.875</v>
      </c>
      <c r="B719" s="3">
        <v>2.5</v>
      </c>
      <c r="C719" s="3">
        <v>1.55139</v>
      </c>
      <c r="D719" s="12">
        <f t="shared" si="294"/>
        <v>1.125</v>
      </c>
      <c r="E719">
        <v>62</v>
      </c>
      <c r="F719">
        <v>13</v>
      </c>
      <c r="G719">
        <v>68</v>
      </c>
      <c r="H719" s="1"/>
      <c r="J719" s="64"/>
      <c r="K719" s="64"/>
      <c r="L719" s="64"/>
      <c r="M719" s="64"/>
      <c r="N719" s="64"/>
      <c r="O719" s="64"/>
      <c r="P719" s="64"/>
      <c r="Q719" s="64"/>
    </row>
    <row r="720" spans="1:17">
      <c r="A720" s="4">
        <v>43767.916666666664</v>
      </c>
      <c r="B720" s="3">
        <v>4.5</v>
      </c>
      <c r="C720" s="3">
        <v>1.55139</v>
      </c>
      <c r="D720" s="12">
        <f t="shared" si="294"/>
        <v>1.0416666666666667</v>
      </c>
      <c r="E720">
        <v>61</v>
      </c>
      <c r="F720">
        <v>13</v>
      </c>
      <c r="G720">
        <v>68</v>
      </c>
      <c r="H720" s="1"/>
      <c r="J720" s="64"/>
      <c r="K720" s="64"/>
      <c r="L720" s="64"/>
      <c r="M720" s="64"/>
      <c r="N720" s="64"/>
      <c r="O720" s="64"/>
      <c r="P720" s="64"/>
      <c r="Q720" s="64"/>
    </row>
    <row r="721" spans="1:17">
      <c r="A721" s="4">
        <v>43767.958333333336</v>
      </c>
      <c r="B721" s="3">
        <v>1.5</v>
      </c>
      <c r="C721" s="3">
        <v>1.55139</v>
      </c>
      <c r="D721" s="12">
        <f t="shared" si="294"/>
        <v>0.90416666666666679</v>
      </c>
      <c r="E721">
        <v>61</v>
      </c>
      <c r="F721">
        <v>11</v>
      </c>
      <c r="G721">
        <v>68</v>
      </c>
      <c r="H721" s="1"/>
      <c r="J721" s="64"/>
      <c r="K721" s="64"/>
      <c r="L721" s="64"/>
      <c r="M721" s="64"/>
      <c r="N721" s="64"/>
      <c r="O721" s="64"/>
      <c r="P721" s="64"/>
      <c r="Q721" s="64"/>
    </row>
    <row r="722" spans="1:17">
      <c r="A722" s="4">
        <v>43768</v>
      </c>
      <c r="B722" s="3">
        <v>0.60000000000000009</v>
      </c>
      <c r="C722" s="3">
        <v>1.55139</v>
      </c>
      <c r="D722" s="12">
        <f t="shared" si="294"/>
        <v>0.87500000000000033</v>
      </c>
      <c r="E722">
        <v>61</v>
      </c>
      <c r="F722">
        <v>11</v>
      </c>
      <c r="G722">
        <v>68</v>
      </c>
      <c r="H722" s="1"/>
      <c r="J722" s="64"/>
      <c r="K722" s="64"/>
      <c r="L722" s="64"/>
      <c r="M722" s="64"/>
      <c r="N722" s="64"/>
      <c r="O722" s="64"/>
      <c r="P722" s="64"/>
      <c r="Q722" s="64"/>
    </row>
    <row r="723" spans="1:17">
      <c r="A723" s="4">
        <v>43768.041666666664</v>
      </c>
      <c r="B723" s="3">
        <v>0.60000000000000009</v>
      </c>
      <c r="C723" s="3">
        <v>1.55139</v>
      </c>
      <c r="D723" s="12">
        <f t="shared" si="294"/>
        <v>0.9125000000000002</v>
      </c>
      <c r="E723">
        <v>60</v>
      </c>
      <c r="F723">
        <v>11</v>
      </c>
      <c r="G723">
        <v>68</v>
      </c>
      <c r="H723" s="1"/>
      <c r="J723" s="64"/>
      <c r="K723" s="64"/>
      <c r="L723" s="64"/>
      <c r="M723" s="64"/>
      <c r="N723" s="64"/>
      <c r="O723" s="64"/>
      <c r="P723" s="64"/>
      <c r="Q723" s="64"/>
    </row>
    <row r="724" spans="1:17">
      <c r="A724" s="4">
        <v>43768.083333333336</v>
      </c>
      <c r="B724" s="3">
        <v>0.4</v>
      </c>
      <c r="C724" s="3">
        <v>1.55139</v>
      </c>
      <c r="D724" s="12">
        <f t="shared" si="294"/>
        <v>0.9125000000000002</v>
      </c>
      <c r="E724">
        <v>60</v>
      </c>
      <c r="F724">
        <v>11</v>
      </c>
      <c r="G724">
        <v>68</v>
      </c>
      <c r="H724" s="1"/>
      <c r="J724" s="64"/>
      <c r="K724" s="64"/>
      <c r="L724" s="64"/>
      <c r="M724" s="64"/>
      <c r="N724" s="64"/>
      <c r="O724" s="64"/>
      <c r="P724" s="64"/>
      <c r="Q724" s="64"/>
    </row>
    <row r="725" spans="1:17">
      <c r="A725" s="4">
        <v>43768.125</v>
      </c>
      <c r="B725" s="3">
        <v>0.4</v>
      </c>
      <c r="C725" s="3">
        <v>1.55139</v>
      </c>
      <c r="D725" s="12">
        <f t="shared" si="294"/>
        <v>0.9125000000000002</v>
      </c>
      <c r="E725">
        <v>60</v>
      </c>
      <c r="F725">
        <v>11</v>
      </c>
      <c r="G725">
        <v>68</v>
      </c>
      <c r="H725" s="1"/>
      <c r="J725" s="64"/>
      <c r="K725" s="64"/>
      <c r="L725" s="64"/>
      <c r="M725" s="64"/>
      <c r="N725" s="64"/>
      <c r="O725" s="64"/>
      <c r="P725" s="64"/>
      <c r="Q725" s="64"/>
    </row>
    <row r="726" spans="1:17">
      <c r="A726" s="4">
        <v>43768.166666666664</v>
      </c>
      <c r="B726" s="3">
        <v>0.60000000000000009</v>
      </c>
      <c r="C726" s="3">
        <v>1.55139</v>
      </c>
      <c r="D726" s="12">
        <f t="shared" si="294"/>
        <v>0.9208333333333335</v>
      </c>
      <c r="E726">
        <v>60</v>
      </c>
      <c r="F726">
        <v>11</v>
      </c>
      <c r="G726">
        <v>68</v>
      </c>
      <c r="H726" s="1"/>
      <c r="J726" s="64"/>
      <c r="K726" s="64"/>
      <c r="L726" s="64"/>
      <c r="M726" s="64"/>
      <c r="N726" s="64"/>
      <c r="O726" s="64"/>
      <c r="P726" s="64"/>
      <c r="Q726" s="64"/>
    </row>
    <row r="727" spans="1:17">
      <c r="A727" s="4">
        <v>43768.208333333336</v>
      </c>
      <c r="B727" s="3">
        <v>2.2999999999999998</v>
      </c>
      <c r="C727" s="3">
        <v>1.55139</v>
      </c>
      <c r="D727" s="12">
        <f t="shared" si="294"/>
        <v>0.9125000000000002</v>
      </c>
      <c r="E727">
        <v>61</v>
      </c>
      <c r="F727">
        <v>11</v>
      </c>
      <c r="G727">
        <v>68</v>
      </c>
      <c r="H727" s="1"/>
      <c r="J727" s="64"/>
      <c r="K727" s="64"/>
      <c r="L727" s="64"/>
      <c r="M727" s="64"/>
      <c r="N727" s="64"/>
      <c r="O727" s="64"/>
      <c r="P727" s="64"/>
      <c r="Q727" s="64"/>
    </row>
    <row r="728" spans="1:17">
      <c r="A728" s="4">
        <v>43768.25</v>
      </c>
      <c r="B728" s="3">
        <v>1.2999999999999998</v>
      </c>
      <c r="C728" s="3">
        <v>1.55139</v>
      </c>
      <c r="D728" s="12">
        <f t="shared" si="294"/>
        <v>0.84166666666666679</v>
      </c>
      <c r="E728">
        <v>61</v>
      </c>
      <c r="F728">
        <v>11</v>
      </c>
      <c r="G728">
        <v>68</v>
      </c>
      <c r="H728" s="1"/>
      <c r="J728" s="64"/>
      <c r="K728" s="64"/>
      <c r="L728" s="64"/>
      <c r="M728" s="64"/>
      <c r="N728" s="64"/>
      <c r="O728" s="64"/>
      <c r="P728" s="64"/>
      <c r="Q728" s="64"/>
    </row>
    <row r="729" spans="1:17">
      <c r="A729" s="4">
        <v>43768.291666666664</v>
      </c>
      <c r="B729" s="3">
        <v>4.2</v>
      </c>
      <c r="C729" s="3">
        <v>1.55139</v>
      </c>
      <c r="D729" s="12">
        <f t="shared" si="294"/>
        <v>0.83333333333333359</v>
      </c>
      <c r="E729">
        <v>61</v>
      </c>
      <c r="F729">
        <v>11</v>
      </c>
      <c r="G729">
        <v>68</v>
      </c>
      <c r="H729" s="1"/>
      <c r="J729" s="64"/>
      <c r="K729" s="64"/>
      <c r="L729" s="64"/>
      <c r="M729" s="64"/>
      <c r="N729" s="64"/>
      <c r="O729" s="64"/>
      <c r="P729" s="64"/>
      <c r="Q729" s="64"/>
    </row>
    <row r="730" spans="1:17">
      <c r="A730" s="4">
        <v>43768.333333333336</v>
      </c>
      <c r="B730" s="3">
        <v>1.5</v>
      </c>
      <c r="C730" s="3">
        <v>1.55139</v>
      </c>
      <c r="D730" s="12">
        <f t="shared" si="294"/>
        <v>0.85833333333333339</v>
      </c>
      <c r="E730">
        <v>62</v>
      </c>
      <c r="F730">
        <v>11</v>
      </c>
      <c r="G730">
        <v>60</v>
      </c>
      <c r="H730" s="1"/>
      <c r="J730" s="64"/>
      <c r="K730" s="64"/>
      <c r="L730" s="64"/>
      <c r="M730" s="64"/>
      <c r="N730" s="64"/>
      <c r="O730" s="64"/>
      <c r="P730" s="64"/>
      <c r="Q730" s="64"/>
    </row>
    <row r="731" spans="1:17">
      <c r="A731" s="4">
        <v>43768.375</v>
      </c>
      <c r="B731" s="3">
        <v>0.30000000000000004</v>
      </c>
      <c r="C731" s="3">
        <v>1.55139</v>
      </c>
      <c r="D731" s="12">
        <f t="shared" si="294"/>
        <v>0.89583333333333337</v>
      </c>
      <c r="E731">
        <v>64</v>
      </c>
      <c r="F731">
        <v>11</v>
      </c>
      <c r="G731">
        <v>60</v>
      </c>
      <c r="H731" s="1"/>
      <c r="J731" s="64"/>
      <c r="K731" s="64"/>
      <c r="L731" s="64"/>
      <c r="M731" s="64"/>
      <c r="N731" s="64"/>
      <c r="O731" s="64"/>
      <c r="P731" s="64"/>
      <c r="Q731" s="64"/>
    </row>
    <row r="732" spans="1:17">
      <c r="A732" s="4">
        <v>43768.416666666664</v>
      </c>
      <c r="B732" s="3">
        <v>0.30000000000000004</v>
      </c>
      <c r="C732" s="3">
        <v>1.55139</v>
      </c>
      <c r="D732" s="12">
        <f t="shared" si="294"/>
        <v>0.8999999999999998</v>
      </c>
      <c r="E732">
        <v>64</v>
      </c>
      <c r="F732">
        <v>17</v>
      </c>
      <c r="G732">
        <v>60</v>
      </c>
      <c r="H732" s="1"/>
      <c r="J732" s="64"/>
      <c r="K732" s="64"/>
      <c r="L732" s="64"/>
      <c r="M732" s="64"/>
      <c r="N732" s="64"/>
      <c r="O732" s="64"/>
      <c r="P732" s="64"/>
      <c r="Q732" s="64"/>
    </row>
    <row r="733" spans="1:17">
      <c r="A733" s="4">
        <v>43768.458333333336</v>
      </c>
      <c r="B733" s="3">
        <v>0.4</v>
      </c>
      <c r="C733" s="3">
        <v>1.55139</v>
      </c>
      <c r="D733" s="12">
        <f t="shared" si="294"/>
        <v>0.90833333333333321</v>
      </c>
      <c r="E733">
        <v>65</v>
      </c>
      <c r="F733">
        <v>11</v>
      </c>
      <c r="G733">
        <v>60</v>
      </c>
      <c r="H733" s="1"/>
      <c r="J733" s="64"/>
      <c r="K733" s="64"/>
      <c r="L733" s="64"/>
      <c r="M733" s="64"/>
      <c r="N733" s="64"/>
      <c r="O733" s="64"/>
      <c r="P733" s="64"/>
      <c r="Q733" s="64"/>
    </row>
    <row r="734" spans="1:17">
      <c r="A734" s="4">
        <v>43768.5</v>
      </c>
      <c r="B734" s="3">
        <v>0.30000000000000004</v>
      </c>
      <c r="C734" s="3">
        <v>1.55139</v>
      </c>
      <c r="D734" s="12">
        <f t="shared" si="294"/>
        <v>0.90833333333333321</v>
      </c>
      <c r="E734">
        <v>66</v>
      </c>
      <c r="F734">
        <v>11</v>
      </c>
      <c r="G734">
        <v>60</v>
      </c>
      <c r="H734" s="1"/>
      <c r="J734" s="64"/>
      <c r="K734" s="64"/>
      <c r="L734" s="64"/>
      <c r="M734" s="64"/>
      <c r="N734" s="64"/>
      <c r="O734" s="64"/>
      <c r="P734" s="64"/>
      <c r="Q734" s="64"/>
    </row>
    <row r="735" spans="1:17">
      <c r="A735" s="4">
        <v>43768.541666666664</v>
      </c>
      <c r="B735" s="3">
        <v>0.4</v>
      </c>
      <c r="C735" s="3">
        <v>1.55139</v>
      </c>
      <c r="D735" s="12">
        <f t="shared" si="294"/>
        <v>0.91249999999999976</v>
      </c>
      <c r="E735">
        <v>67</v>
      </c>
      <c r="F735">
        <v>11</v>
      </c>
      <c r="G735">
        <v>60</v>
      </c>
      <c r="H735" s="1"/>
      <c r="J735" s="64"/>
      <c r="K735" s="64"/>
      <c r="L735" s="64"/>
      <c r="M735" s="64"/>
      <c r="N735" s="64"/>
      <c r="O735" s="64"/>
      <c r="P735" s="64"/>
      <c r="Q735" s="64"/>
    </row>
    <row r="736" spans="1:17">
      <c r="A736" s="4">
        <v>43768.583333333336</v>
      </c>
      <c r="B736" s="3">
        <v>0.4</v>
      </c>
      <c r="C736" s="3">
        <v>1.55139</v>
      </c>
      <c r="D736" s="12">
        <f t="shared" si="294"/>
        <v>0.91666666666666641</v>
      </c>
      <c r="E736">
        <v>66</v>
      </c>
      <c r="F736">
        <v>11</v>
      </c>
      <c r="G736">
        <v>60</v>
      </c>
      <c r="H736" s="1"/>
      <c r="J736" s="64"/>
      <c r="K736" s="64"/>
      <c r="L736" s="64"/>
      <c r="M736" s="64"/>
      <c r="N736" s="64"/>
      <c r="O736" s="64"/>
      <c r="P736" s="64"/>
      <c r="Q736" s="64"/>
    </row>
    <row r="737" spans="1:17">
      <c r="A737" s="4">
        <v>43768.625</v>
      </c>
      <c r="B737" s="3">
        <v>1.3</v>
      </c>
      <c r="C737" s="3">
        <v>1.55139</v>
      </c>
      <c r="D737" s="12">
        <f t="shared" si="294"/>
        <v>0.94999999999999973</v>
      </c>
      <c r="E737">
        <v>65</v>
      </c>
      <c r="F737">
        <v>11</v>
      </c>
      <c r="G737">
        <v>60</v>
      </c>
      <c r="H737" s="1"/>
      <c r="J737" s="64"/>
      <c r="K737" s="64"/>
      <c r="L737" s="64"/>
      <c r="M737" s="64"/>
      <c r="N737" s="64"/>
      <c r="O737" s="64"/>
      <c r="P737" s="64"/>
      <c r="Q737" s="64"/>
    </row>
    <row r="738" spans="1:17">
      <c r="A738" s="4">
        <v>43768.666666666664</v>
      </c>
      <c r="B738" s="3">
        <v>0.79999999999999993</v>
      </c>
      <c r="C738" s="3">
        <v>1.55139</v>
      </c>
      <c r="D738" s="12">
        <f t="shared" si="294"/>
        <v>0.92083333333333328</v>
      </c>
      <c r="E738">
        <v>65</v>
      </c>
      <c r="F738">
        <v>8</v>
      </c>
      <c r="G738">
        <v>60</v>
      </c>
      <c r="H738" s="1"/>
      <c r="J738" s="64"/>
      <c r="K738" s="64"/>
      <c r="L738" s="64"/>
      <c r="M738" s="64"/>
      <c r="N738" s="64"/>
      <c r="O738" s="64"/>
      <c r="P738" s="64"/>
      <c r="Q738" s="64"/>
    </row>
    <row r="739" spans="1:17">
      <c r="A739" s="4">
        <v>43768.708333333336</v>
      </c>
      <c r="B739" s="3">
        <v>0.8</v>
      </c>
      <c r="C739" s="3">
        <v>1.55139</v>
      </c>
      <c r="D739" s="12">
        <f t="shared" si="294"/>
        <v>0.93333333333333324</v>
      </c>
      <c r="E739">
        <v>62</v>
      </c>
      <c r="F739">
        <v>8</v>
      </c>
      <c r="G739">
        <v>68</v>
      </c>
      <c r="H739" s="1"/>
      <c r="J739" s="64"/>
      <c r="K739" s="64"/>
      <c r="L739" s="64"/>
      <c r="M739" s="64"/>
      <c r="N739" s="64"/>
      <c r="O739" s="64"/>
      <c r="P739" s="64"/>
      <c r="Q739" s="64"/>
    </row>
    <row r="740" spans="1:17">
      <c r="A740" s="4">
        <v>43768.75</v>
      </c>
      <c r="B740" s="3">
        <v>0.60000000000000009</v>
      </c>
      <c r="C740" s="3">
        <v>1.55139</v>
      </c>
      <c r="D740" s="12">
        <f t="shared" si="294"/>
        <v>0.93749999999999989</v>
      </c>
      <c r="E740">
        <v>61</v>
      </c>
      <c r="F740">
        <v>8</v>
      </c>
      <c r="G740">
        <v>68</v>
      </c>
      <c r="H740" s="1"/>
      <c r="J740" s="64"/>
      <c r="K740" s="64"/>
      <c r="L740" s="64"/>
      <c r="M740" s="64"/>
      <c r="N740" s="64"/>
      <c r="O740" s="64"/>
      <c r="P740" s="64"/>
      <c r="Q740" s="64"/>
    </row>
    <row r="741" spans="1:17">
      <c r="A741" s="4">
        <v>43768.791666666664</v>
      </c>
      <c r="B741" s="3">
        <v>0.5</v>
      </c>
      <c r="C741" s="3">
        <v>1.55139</v>
      </c>
      <c r="D741" s="12">
        <f t="shared" si="294"/>
        <v>0.95833333333333337</v>
      </c>
      <c r="E741">
        <v>61</v>
      </c>
      <c r="F741">
        <v>8</v>
      </c>
      <c r="G741">
        <v>68</v>
      </c>
      <c r="H741" s="1"/>
      <c r="J741" s="64"/>
      <c r="K741" s="64"/>
      <c r="L741" s="64"/>
      <c r="M741" s="64"/>
      <c r="N741" s="64"/>
      <c r="O741" s="64"/>
      <c r="P741" s="64"/>
      <c r="Q741" s="64"/>
    </row>
    <row r="742" spans="1:17">
      <c r="A742" s="4">
        <v>43768.833333333336</v>
      </c>
      <c r="B742" s="3">
        <v>0.5</v>
      </c>
      <c r="C742" s="3">
        <v>1.55139</v>
      </c>
      <c r="D742" s="12">
        <f t="shared" si="294"/>
        <v>1.1125</v>
      </c>
      <c r="E742">
        <v>61</v>
      </c>
      <c r="F742">
        <v>8</v>
      </c>
      <c r="G742">
        <v>68</v>
      </c>
      <c r="H742" s="1"/>
      <c r="J742" s="64"/>
      <c r="K742" s="64"/>
      <c r="L742" s="64"/>
      <c r="M742" s="64"/>
      <c r="N742" s="64"/>
      <c r="O742" s="64"/>
      <c r="P742" s="64"/>
      <c r="Q742" s="64"/>
    </row>
    <row r="743" spans="1:17">
      <c r="A743" s="4">
        <v>43768.875</v>
      </c>
      <c r="B743" s="3">
        <v>0.5</v>
      </c>
      <c r="C743" s="3">
        <v>1.55139</v>
      </c>
      <c r="D743" s="12">
        <f t="shared" si="294"/>
        <v>1.3416666666666668</v>
      </c>
      <c r="E743">
        <v>61</v>
      </c>
      <c r="F743">
        <v>8</v>
      </c>
      <c r="G743">
        <v>68</v>
      </c>
      <c r="H743" s="1"/>
      <c r="J743" s="64"/>
      <c r="K743" s="64"/>
      <c r="L743" s="64"/>
      <c r="M743" s="64"/>
      <c r="N743" s="64"/>
      <c r="O743" s="64"/>
      <c r="P743" s="64"/>
      <c r="Q743" s="64"/>
    </row>
    <row r="744" spans="1:17">
      <c r="A744" s="4">
        <v>43768.916666666664</v>
      </c>
      <c r="B744" s="3">
        <v>1.2</v>
      </c>
      <c r="C744" s="3">
        <v>1.55139</v>
      </c>
      <c r="D744" s="12">
        <f t="shared" si="294"/>
        <v>1.4541666666666668</v>
      </c>
      <c r="E744">
        <v>62</v>
      </c>
      <c r="F744">
        <v>11</v>
      </c>
      <c r="G744">
        <v>68</v>
      </c>
      <c r="H744" s="1"/>
      <c r="J744" s="64"/>
      <c r="K744" s="64"/>
      <c r="L744" s="64"/>
      <c r="M744" s="64"/>
      <c r="N744" s="64"/>
      <c r="O744" s="64"/>
      <c r="P744" s="64"/>
      <c r="Q744" s="64"/>
    </row>
    <row r="745" spans="1:17">
      <c r="A745" s="4">
        <v>43768.958333333336</v>
      </c>
      <c r="B745" s="3">
        <v>0.8</v>
      </c>
      <c r="C745" s="3">
        <v>1.55139</v>
      </c>
      <c r="D745" s="12">
        <f t="shared" si="294"/>
        <v>1.5083333333333335</v>
      </c>
      <c r="E745">
        <v>62</v>
      </c>
      <c r="F745">
        <v>11</v>
      </c>
      <c r="G745">
        <v>68</v>
      </c>
      <c r="H745" s="1"/>
      <c r="J745" s="64"/>
      <c r="K745" s="64"/>
      <c r="L745" s="64"/>
      <c r="M745" s="64"/>
      <c r="N745" s="64"/>
      <c r="O745" s="64"/>
      <c r="P745" s="64"/>
      <c r="Q745" s="64"/>
    </row>
    <row r="746" spans="1:17">
      <c r="A746" s="4">
        <v>43769</v>
      </c>
      <c r="B746" s="3">
        <v>1.5</v>
      </c>
      <c r="C746" s="3">
        <v>1.55139</v>
      </c>
      <c r="D746" s="12">
        <f t="shared" si="294"/>
        <v>1.5541666666666669</v>
      </c>
      <c r="E746">
        <v>62</v>
      </c>
      <c r="F746">
        <v>11</v>
      </c>
      <c r="G746">
        <v>68</v>
      </c>
      <c r="H746" s="1"/>
      <c r="J746" s="64"/>
      <c r="K746" s="64"/>
      <c r="L746" s="64"/>
      <c r="M746" s="64"/>
      <c r="N746" s="64"/>
      <c r="O746" s="64"/>
      <c r="P746" s="64"/>
      <c r="Q746" s="64"/>
    </row>
    <row r="747" spans="1:17">
      <c r="A747" s="4">
        <v>43769.041666666664</v>
      </c>
      <c r="B747" s="3">
        <v>0.60000000000000009</v>
      </c>
      <c r="C747" s="3">
        <v>1.55139</v>
      </c>
      <c r="D747" s="12">
        <f t="shared" si="294"/>
        <v>1.5166666666666666</v>
      </c>
      <c r="E747">
        <v>62</v>
      </c>
      <c r="F747">
        <v>11</v>
      </c>
      <c r="G747">
        <v>68</v>
      </c>
      <c r="H747" s="1"/>
      <c r="J747" s="64"/>
      <c r="K747" s="64"/>
      <c r="L747" s="64"/>
      <c r="M747" s="64"/>
      <c r="N747" s="64"/>
      <c r="O747" s="64"/>
      <c r="P747" s="64"/>
      <c r="Q747" s="64"/>
    </row>
    <row r="748" spans="1:17">
      <c r="A748" s="4">
        <v>43769.083333333336</v>
      </c>
      <c r="B748" s="3">
        <v>0.4</v>
      </c>
      <c r="C748" s="3">
        <v>1.55139</v>
      </c>
      <c r="D748" s="12">
        <f t="shared" si="294"/>
        <v>1.5125</v>
      </c>
      <c r="E748">
        <v>62</v>
      </c>
      <c r="F748">
        <v>8</v>
      </c>
      <c r="G748">
        <v>68</v>
      </c>
      <c r="H748" s="1"/>
      <c r="J748" s="64"/>
      <c r="K748" s="64"/>
      <c r="L748" s="64"/>
      <c r="M748" s="64"/>
      <c r="N748" s="64"/>
      <c r="O748" s="64"/>
      <c r="P748" s="64"/>
      <c r="Q748" s="64"/>
    </row>
    <row r="749" spans="1:17">
      <c r="A749" s="4">
        <v>43769.125</v>
      </c>
      <c r="B749" s="3">
        <v>0.60000000000000009</v>
      </c>
      <c r="C749" s="3">
        <v>1.55139</v>
      </c>
      <c r="D749" s="12">
        <f t="shared" si="294"/>
        <v>1.5208333333333333</v>
      </c>
      <c r="E749">
        <v>64</v>
      </c>
      <c r="F749">
        <v>5</v>
      </c>
      <c r="G749">
        <v>68</v>
      </c>
      <c r="H749" s="1"/>
      <c r="J749" s="64"/>
      <c r="K749" s="64"/>
      <c r="L749" s="64"/>
      <c r="M749" s="64"/>
      <c r="N749" s="64"/>
      <c r="O749" s="64"/>
      <c r="P749" s="64"/>
      <c r="Q749" s="64"/>
    </row>
    <row r="750" spans="1:17">
      <c r="A750" s="4">
        <v>43769.166666666664</v>
      </c>
      <c r="B750" s="3">
        <v>0.4</v>
      </c>
      <c r="C750" s="3">
        <v>1.55139</v>
      </c>
      <c r="D750" s="12">
        <f t="shared" si="294"/>
        <v>1.5208333333333333</v>
      </c>
      <c r="E750">
        <v>65</v>
      </c>
      <c r="F750">
        <v>11</v>
      </c>
      <c r="G750">
        <v>68</v>
      </c>
      <c r="H750" s="1"/>
      <c r="J750" s="64"/>
      <c r="K750" s="64"/>
      <c r="L750" s="64"/>
      <c r="M750" s="64"/>
      <c r="N750" s="64"/>
      <c r="O750" s="64"/>
      <c r="P750" s="64"/>
      <c r="Q750" s="64"/>
    </row>
    <row r="751" spans="1:17">
      <c r="A751" s="4">
        <v>43769.208333333336</v>
      </c>
      <c r="B751" s="3">
        <v>0.60000000000000009</v>
      </c>
      <c r="C751" s="3">
        <v>1.55139</v>
      </c>
      <c r="D751" s="12">
        <f t="shared" si="294"/>
        <v>1.5291666666666668</v>
      </c>
      <c r="E751">
        <v>66</v>
      </c>
      <c r="F751">
        <v>8</v>
      </c>
      <c r="G751">
        <v>68</v>
      </c>
      <c r="H751" s="1"/>
      <c r="J751" s="64"/>
      <c r="K751" s="64"/>
      <c r="L751" s="64"/>
      <c r="M751" s="64"/>
      <c r="N751" s="64"/>
      <c r="O751" s="64"/>
      <c r="P751" s="64"/>
      <c r="Q751" s="64"/>
    </row>
    <row r="752" spans="1:17">
      <c r="A752" s="4">
        <v>43769.25</v>
      </c>
      <c r="B752" s="3">
        <v>1.1000000000000001</v>
      </c>
      <c r="C752" s="3">
        <v>1.55139</v>
      </c>
      <c r="D752" s="12">
        <f t="shared" si="294"/>
        <v>1.5208333333333337</v>
      </c>
      <c r="E752">
        <v>67</v>
      </c>
      <c r="F752">
        <v>11</v>
      </c>
      <c r="G752">
        <v>68</v>
      </c>
      <c r="H752" s="1"/>
      <c r="J752" s="64"/>
      <c r="K752" s="64"/>
      <c r="L752" s="64"/>
      <c r="M752" s="64"/>
      <c r="N752" s="64"/>
      <c r="O752" s="64"/>
      <c r="P752" s="64"/>
      <c r="Q752" s="64"/>
    </row>
    <row r="753" spans="1:17">
      <c r="A753" s="4">
        <v>43769.291666666664</v>
      </c>
      <c r="B753" s="3">
        <v>4.8000000000000007</v>
      </c>
      <c r="C753" s="3">
        <v>1.55139</v>
      </c>
      <c r="D753" s="12">
        <f t="shared" si="294"/>
        <v>1.5458333333333336</v>
      </c>
      <c r="E753">
        <v>67</v>
      </c>
      <c r="F753">
        <v>11</v>
      </c>
      <c r="G753">
        <v>68</v>
      </c>
      <c r="H753" s="1"/>
      <c r="J753" s="64"/>
      <c r="K753" s="64"/>
      <c r="L753" s="64"/>
      <c r="M753" s="64"/>
      <c r="N753" s="64"/>
      <c r="O753" s="64"/>
      <c r="P753" s="64"/>
      <c r="Q753" s="64"/>
    </row>
    <row r="754" spans="1:17">
      <c r="A754" s="4">
        <v>43769.333333333336</v>
      </c>
      <c r="B754" s="3">
        <v>2.4</v>
      </c>
      <c r="C754" s="3">
        <v>1.55139</v>
      </c>
      <c r="D754" s="12">
        <f t="shared" si="294"/>
        <v>1.4625000000000001</v>
      </c>
      <c r="E754">
        <v>69</v>
      </c>
      <c r="F754">
        <v>11</v>
      </c>
      <c r="G754">
        <v>60</v>
      </c>
      <c r="H754" s="1"/>
      <c r="J754" s="64"/>
      <c r="K754" s="64"/>
      <c r="L754" s="64"/>
      <c r="M754" s="64"/>
      <c r="N754" s="64"/>
      <c r="O754" s="64"/>
      <c r="P754" s="64"/>
      <c r="Q754" s="64"/>
    </row>
    <row r="755" spans="1:17">
      <c r="A755" s="4">
        <v>43769.375</v>
      </c>
      <c r="B755" s="3">
        <v>0.4</v>
      </c>
      <c r="C755" s="3">
        <v>1.55139</v>
      </c>
      <c r="D755" s="12">
        <f t="shared" si="294"/>
        <v>1.4583333333333333</v>
      </c>
      <c r="E755">
        <v>69</v>
      </c>
      <c r="F755">
        <v>11</v>
      </c>
      <c r="G755">
        <v>60</v>
      </c>
      <c r="H755" s="1"/>
      <c r="J755" s="64"/>
      <c r="K755" s="64"/>
      <c r="L755" s="64"/>
      <c r="M755" s="64"/>
      <c r="N755" s="64"/>
      <c r="O755" s="64"/>
      <c r="P755" s="64"/>
      <c r="Q755" s="64"/>
    </row>
    <row r="756" spans="1:17">
      <c r="A756" s="4">
        <v>43769.416666666664</v>
      </c>
      <c r="B756" s="3">
        <v>0.5</v>
      </c>
      <c r="C756" s="3">
        <v>1.55139</v>
      </c>
      <c r="D756" s="12">
        <f t="shared" si="294"/>
        <v>1.4791666666666667</v>
      </c>
      <c r="E756">
        <v>70</v>
      </c>
      <c r="F756">
        <v>8</v>
      </c>
      <c r="G756">
        <v>60</v>
      </c>
      <c r="H756" s="1"/>
      <c r="J756" s="64"/>
      <c r="K756" s="64"/>
      <c r="L756" s="64"/>
      <c r="M756" s="64"/>
      <c r="N756" s="64"/>
      <c r="O756" s="64"/>
      <c r="P756" s="64"/>
      <c r="Q756" s="64"/>
    </row>
    <row r="757" spans="1:17">
      <c r="A757" s="4">
        <v>43769.458333333336</v>
      </c>
      <c r="B757" s="3">
        <v>0.4</v>
      </c>
      <c r="C757" s="3">
        <v>1.55139</v>
      </c>
      <c r="D757" s="12">
        <f t="shared" si="294"/>
        <v>1.4708333333333332</v>
      </c>
      <c r="E757">
        <v>70</v>
      </c>
      <c r="F757">
        <v>8</v>
      </c>
      <c r="G757">
        <v>60</v>
      </c>
      <c r="H757" s="1"/>
      <c r="J757" s="64"/>
      <c r="K757" s="64"/>
      <c r="L757" s="64"/>
      <c r="M757" s="64"/>
      <c r="N757" s="64"/>
      <c r="O757" s="64"/>
      <c r="P757" s="64"/>
      <c r="Q757" s="64"/>
    </row>
    <row r="758" spans="1:17">
      <c r="A758" s="4">
        <v>43769.5</v>
      </c>
      <c r="B758" s="3">
        <v>0.4</v>
      </c>
      <c r="C758" s="3">
        <v>1.55139</v>
      </c>
      <c r="D758" s="12">
        <f t="shared" si="294"/>
        <v>1.4666666666666666</v>
      </c>
      <c r="E758">
        <v>71</v>
      </c>
      <c r="F758">
        <v>8</v>
      </c>
      <c r="G758">
        <v>60</v>
      </c>
      <c r="H758" s="1"/>
      <c r="J758" s="64"/>
      <c r="K758" s="64"/>
      <c r="L758" s="64"/>
      <c r="M758" s="64"/>
      <c r="N758" s="64"/>
      <c r="O758" s="64"/>
      <c r="P758" s="64"/>
      <c r="Q758" s="64"/>
    </row>
    <row r="759" spans="1:17">
      <c r="A759" s="4">
        <v>43769.541666666664</v>
      </c>
      <c r="B759" s="3">
        <v>0.5</v>
      </c>
      <c r="C759" s="3">
        <v>1.55139</v>
      </c>
      <c r="D759" s="12">
        <f t="shared" si="294"/>
        <v>1.4624999999999997</v>
      </c>
      <c r="E759">
        <v>73</v>
      </c>
      <c r="F759">
        <v>11</v>
      </c>
      <c r="G759">
        <v>60</v>
      </c>
      <c r="H759" s="1"/>
      <c r="J759" s="64"/>
      <c r="K759" s="64"/>
      <c r="L759" s="64"/>
      <c r="M759" s="64"/>
      <c r="N759" s="64"/>
      <c r="O759" s="64"/>
      <c r="P759" s="64"/>
      <c r="Q759" s="64"/>
    </row>
    <row r="760" spans="1:17">
      <c r="A760" s="4">
        <v>43769.583333333336</v>
      </c>
      <c r="B760" s="3">
        <v>1.2000000000000002</v>
      </c>
      <c r="C760" s="3">
        <v>1.55139</v>
      </c>
      <c r="D760" s="12">
        <f t="shared" si="294"/>
        <v>1.458333333333333</v>
      </c>
      <c r="E760">
        <v>75</v>
      </c>
      <c r="F760">
        <v>11</v>
      </c>
      <c r="G760">
        <v>60</v>
      </c>
      <c r="H760" s="1"/>
      <c r="J760" s="64"/>
      <c r="K760" s="64"/>
      <c r="L760" s="64"/>
      <c r="M760" s="64"/>
      <c r="N760" s="64"/>
      <c r="O760" s="64"/>
      <c r="P760" s="64"/>
      <c r="Q760" s="64"/>
    </row>
    <row r="761" spans="1:17">
      <c r="A761" s="4">
        <v>43769.625</v>
      </c>
      <c r="B761" s="3">
        <v>0.60000000000000009</v>
      </c>
      <c r="C761" s="3">
        <v>1.55139</v>
      </c>
      <c r="D761" s="12">
        <f t="shared" si="294"/>
        <v>1.4208333333333332</v>
      </c>
      <c r="E761">
        <v>75</v>
      </c>
      <c r="F761">
        <v>11</v>
      </c>
      <c r="G761">
        <v>60</v>
      </c>
      <c r="H761" s="1"/>
      <c r="J761" s="64"/>
      <c r="K761" s="64"/>
      <c r="L761" s="64"/>
      <c r="M761" s="64"/>
      <c r="N761" s="64"/>
      <c r="O761" s="64"/>
      <c r="P761" s="64"/>
      <c r="Q761" s="64"/>
    </row>
    <row r="762" spans="1:17">
      <c r="A762" s="4">
        <v>43769.666666666664</v>
      </c>
      <c r="B762" s="3">
        <v>1.1000000000000001</v>
      </c>
      <c r="C762" s="3">
        <v>1.55139</v>
      </c>
      <c r="D762" s="12">
        <f t="shared" si="294"/>
        <v>1.4499999999999995</v>
      </c>
      <c r="E762">
        <v>76</v>
      </c>
      <c r="F762">
        <v>11</v>
      </c>
      <c r="G762">
        <v>60</v>
      </c>
      <c r="H762" s="1"/>
      <c r="J762" s="64"/>
      <c r="K762" s="64"/>
      <c r="L762" s="64"/>
      <c r="M762" s="64"/>
      <c r="N762" s="64"/>
      <c r="O762" s="64"/>
      <c r="P762" s="64"/>
      <c r="Q762" s="64"/>
    </row>
    <row r="763" spans="1:17">
      <c r="A763" s="4">
        <v>43769.708333333336</v>
      </c>
      <c r="B763" s="3">
        <v>0.9</v>
      </c>
      <c r="C763" s="3">
        <v>1.55139</v>
      </c>
      <c r="D763" s="12">
        <f t="shared" si="294"/>
        <v>1.4249999999999998</v>
      </c>
      <c r="E763">
        <v>75</v>
      </c>
      <c r="F763">
        <v>11</v>
      </c>
      <c r="G763">
        <v>68</v>
      </c>
      <c r="H763" s="1"/>
      <c r="J763" s="64"/>
      <c r="K763" s="64"/>
      <c r="L763" s="64"/>
      <c r="M763" s="64"/>
      <c r="N763" s="64"/>
      <c r="O763" s="64"/>
      <c r="P763" s="64"/>
      <c r="Q763" s="64"/>
    </row>
    <row r="764" spans="1:17">
      <c r="A764" s="4">
        <v>43769.75</v>
      </c>
      <c r="B764" s="3">
        <v>1.1000000000000001</v>
      </c>
      <c r="C764" s="3">
        <v>1.55139</v>
      </c>
      <c r="D764" s="12">
        <f t="shared" si="294"/>
        <v>1.4208333333333334</v>
      </c>
      <c r="E764">
        <v>77</v>
      </c>
      <c r="F764">
        <v>10</v>
      </c>
      <c r="G764">
        <v>68</v>
      </c>
      <c r="H764" s="1"/>
      <c r="J764" s="64"/>
      <c r="K764" s="64"/>
      <c r="L764" s="64"/>
      <c r="M764" s="64"/>
      <c r="N764" s="64"/>
      <c r="O764" s="64"/>
      <c r="P764" s="64"/>
      <c r="Q764" s="64"/>
    </row>
    <row r="765" spans="1:17">
      <c r="A765" s="4">
        <v>43769.791666666664</v>
      </c>
      <c r="B765" s="3">
        <v>4.2</v>
      </c>
      <c r="C765" s="3">
        <v>1.55139</v>
      </c>
      <c r="D765" s="12">
        <f t="shared" si="294"/>
        <v>1.4000000000000001</v>
      </c>
      <c r="E765">
        <v>76</v>
      </c>
      <c r="F765">
        <v>6</v>
      </c>
      <c r="G765">
        <v>68</v>
      </c>
      <c r="H765" s="1"/>
      <c r="J765" s="64"/>
      <c r="K765" s="64"/>
      <c r="L765" s="64"/>
      <c r="M765" s="64"/>
      <c r="N765" s="64"/>
      <c r="O765" s="64"/>
      <c r="P765" s="64"/>
      <c r="Q765" s="64"/>
    </row>
    <row r="766" spans="1:17">
      <c r="A766" s="4">
        <v>43769.833333333336</v>
      </c>
      <c r="B766" s="3">
        <v>6</v>
      </c>
      <c r="C766" s="3">
        <v>1.55139</v>
      </c>
      <c r="D766" s="12">
        <f t="shared" si="294"/>
        <v>1.2458333333333333</v>
      </c>
      <c r="E766">
        <v>75</v>
      </c>
      <c r="F766">
        <v>7</v>
      </c>
      <c r="G766">
        <v>68</v>
      </c>
      <c r="H766" s="1"/>
      <c r="J766" s="64"/>
      <c r="K766" s="64"/>
      <c r="L766" s="64"/>
      <c r="M766" s="64"/>
      <c r="N766" s="64"/>
      <c r="O766" s="64"/>
      <c r="P766" s="64"/>
      <c r="Q766" s="64"/>
    </row>
    <row r="767" spans="1:17">
      <c r="A767" s="4">
        <v>43769.875</v>
      </c>
      <c r="B767" s="3">
        <v>3.2</v>
      </c>
      <c r="C767" s="3">
        <v>1.55139</v>
      </c>
      <c r="D767" s="12">
        <f t="shared" si="294"/>
        <v>1.0250000000000001</v>
      </c>
      <c r="E767">
        <v>74</v>
      </c>
      <c r="F767">
        <v>7</v>
      </c>
      <c r="G767">
        <v>68</v>
      </c>
      <c r="H767" s="1"/>
      <c r="J767" s="64"/>
      <c r="K767" s="64"/>
      <c r="L767" s="64"/>
      <c r="M767" s="64"/>
      <c r="N767" s="64"/>
      <c r="O767" s="64"/>
      <c r="P767" s="64"/>
      <c r="Q767" s="64"/>
    </row>
    <row r="768" spans="1:17">
      <c r="A768" s="4">
        <v>43769.916666666664</v>
      </c>
      <c r="B768" s="3">
        <v>2.5</v>
      </c>
      <c r="C768" s="3">
        <v>1.55139</v>
      </c>
      <c r="D768" s="12">
        <f t="shared" si="294"/>
        <v>0.95000000000000007</v>
      </c>
      <c r="E768">
        <v>58</v>
      </c>
      <c r="F768">
        <v>4</v>
      </c>
      <c r="G768">
        <v>68</v>
      </c>
      <c r="H768" s="1"/>
      <c r="J768" s="64"/>
      <c r="K768" s="64"/>
      <c r="L768" s="64"/>
      <c r="M768" s="64"/>
      <c r="N768" s="64"/>
      <c r="O768" s="64"/>
      <c r="P768" s="64"/>
      <c r="Q768" s="64"/>
    </row>
    <row r="769" spans="1:17">
      <c r="A769" s="4">
        <v>43769.958333333336</v>
      </c>
      <c r="B769" s="3">
        <v>1.9</v>
      </c>
      <c r="C769" s="3">
        <v>1.55139</v>
      </c>
      <c r="D769" s="12">
        <f t="shared" si="294"/>
        <v>0.94583333333333341</v>
      </c>
      <c r="E769">
        <v>53</v>
      </c>
      <c r="F769">
        <v>8</v>
      </c>
      <c r="G769">
        <v>68</v>
      </c>
      <c r="H769" s="1"/>
      <c r="J769" s="64"/>
      <c r="K769" s="64"/>
      <c r="L769" s="64"/>
      <c r="M769" s="64"/>
      <c r="N769" s="64"/>
      <c r="O769" s="64"/>
      <c r="P769" s="64"/>
      <c r="Q769" s="64"/>
    </row>
    <row r="770" spans="1:17">
      <c r="A770" s="4">
        <v>43770</v>
      </c>
      <c r="B770" s="3">
        <v>0.60000000000000009</v>
      </c>
      <c r="C770" s="3">
        <v>1.55139</v>
      </c>
      <c r="D770" s="12">
        <f t="shared" ref="D770:D833" si="295">AVERAGE(B770:B793)</f>
        <v>0.89166666666666672</v>
      </c>
      <c r="E770">
        <v>51</v>
      </c>
      <c r="F770">
        <v>16</v>
      </c>
      <c r="G770">
        <v>68</v>
      </c>
      <c r="H770" s="1"/>
      <c r="J770" s="64"/>
      <c r="K770" s="64"/>
      <c r="L770" s="64"/>
      <c r="M770" s="64"/>
      <c r="N770" s="64"/>
      <c r="O770" s="64"/>
      <c r="P770" s="64"/>
      <c r="Q770" s="64"/>
    </row>
    <row r="771" spans="1:17">
      <c r="A771" s="4">
        <v>43770.041666666664</v>
      </c>
      <c r="B771" s="3">
        <v>0.5</v>
      </c>
      <c r="C771" s="3">
        <v>1.55139</v>
      </c>
      <c r="D771" s="12">
        <f t="shared" si="295"/>
        <v>0.89166666666666694</v>
      </c>
      <c r="E771">
        <v>48</v>
      </c>
      <c r="F771">
        <v>20</v>
      </c>
      <c r="G771">
        <v>68</v>
      </c>
      <c r="H771" s="1"/>
      <c r="J771" s="64"/>
      <c r="K771" s="64"/>
      <c r="L771" s="64"/>
      <c r="M771" s="64"/>
      <c r="N771" s="64"/>
      <c r="O771" s="64"/>
      <c r="P771" s="64"/>
      <c r="Q771" s="64"/>
    </row>
    <row r="772" spans="1:17">
      <c r="A772" s="4">
        <v>43770.083333333336</v>
      </c>
      <c r="B772" s="3">
        <v>0.6</v>
      </c>
      <c r="C772" s="3">
        <v>1.55139</v>
      </c>
      <c r="D772" s="12">
        <f t="shared" si="295"/>
        <v>0.89166666666666694</v>
      </c>
      <c r="E772">
        <v>46</v>
      </c>
      <c r="F772">
        <v>21</v>
      </c>
      <c r="G772">
        <v>68</v>
      </c>
      <c r="H772" s="1"/>
      <c r="J772" s="64"/>
      <c r="K772" s="64"/>
      <c r="L772" s="64"/>
      <c r="M772" s="64"/>
      <c r="N772" s="64"/>
      <c r="O772" s="64"/>
      <c r="P772" s="64"/>
      <c r="Q772" s="64"/>
    </row>
    <row r="773" spans="1:17">
      <c r="A773" s="4">
        <v>43770.125</v>
      </c>
      <c r="B773" s="3">
        <v>0.6</v>
      </c>
      <c r="C773" s="3">
        <v>1.55139</v>
      </c>
      <c r="D773" s="12">
        <f t="shared" si="295"/>
        <v>0.88750000000000018</v>
      </c>
      <c r="E773">
        <v>46</v>
      </c>
      <c r="F773">
        <v>21</v>
      </c>
      <c r="G773">
        <v>68</v>
      </c>
      <c r="H773" s="1"/>
      <c r="J773" s="64"/>
      <c r="K773" s="64"/>
      <c r="L773" s="64"/>
      <c r="M773" s="64"/>
      <c r="N773" s="64"/>
      <c r="O773" s="64"/>
      <c r="P773" s="64"/>
      <c r="Q773" s="64"/>
    </row>
    <row r="774" spans="1:17">
      <c r="A774" s="4">
        <v>43770.166666666664</v>
      </c>
      <c r="B774" s="3">
        <v>0.60000000000000009</v>
      </c>
      <c r="C774" s="3">
        <v>1.55139</v>
      </c>
      <c r="D774" s="12">
        <f t="shared" si="295"/>
        <v>0.88750000000000018</v>
      </c>
      <c r="E774">
        <v>45</v>
      </c>
      <c r="F774">
        <v>21</v>
      </c>
      <c r="G774">
        <v>68</v>
      </c>
      <c r="H774" s="1"/>
      <c r="J774" s="64"/>
      <c r="K774" s="64"/>
      <c r="L774" s="64"/>
      <c r="M774" s="64"/>
      <c r="N774" s="64"/>
      <c r="O774" s="64"/>
      <c r="P774" s="64"/>
      <c r="Q774" s="64"/>
    </row>
    <row r="775" spans="1:17">
      <c r="A775" s="4">
        <v>43770.208333333336</v>
      </c>
      <c r="B775" s="3">
        <v>0.4</v>
      </c>
      <c r="C775" s="3">
        <v>1.55139</v>
      </c>
      <c r="D775" s="12">
        <f t="shared" si="295"/>
        <v>0.88333333333333364</v>
      </c>
      <c r="E775">
        <v>45</v>
      </c>
      <c r="F775">
        <v>21</v>
      </c>
      <c r="G775">
        <v>68</v>
      </c>
      <c r="H775" s="1"/>
      <c r="J775" s="64"/>
      <c r="K775" s="64"/>
      <c r="L775" s="64"/>
      <c r="M775" s="64"/>
      <c r="N775" s="64"/>
      <c r="O775" s="64"/>
      <c r="P775" s="64"/>
      <c r="Q775" s="64"/>
    </row>
    <row r="776" spans="1:17">
      <c r="A776" s="4">
        <v>43770.25</v>
      </c>
      <c r="B776" s="3">
        <v>1.7000000000000002</v>
      </c>
      <c r="C776" s="3">
        <v>1.55139</v>
      </c>
      <c r="D776" s="12">
        <f t="shared" si="295"/>
        <v>0.88750000000000018</v>
      </c>
      <c r="E776">
        <v>45</v>
      </c>
      <c r="F776">
        <v>21</v>
      </c>
      <c r="G776">
        <v>68</v>
      </c>
      <c r="H776" s="1"/>
      <c r="J776" s="64"/>
      <c r="K776" s="64"/>
      <c r="L776" s="64"/>
      <c r="M776" s="64"/>
      <c r="N776" s="64"/>
      <c r="O776" s="64"/>
      <c r="P776" s="64"/>
      <c r="Q776" s="64"/>
    </row>
    <row r="777" spans="1:17">
      <c r="A777" s="4">
        <v>43770.291666666664</v>
      </c>
      <c r="B777" s="3">
        <v>2.8</v>
      </c>
      <c r="C777" s="3">
        <v>1.55139</v>
      </c>
      <c r="D777" s="12">
        <f t="shared" si="295"/>
        <v>0.84583333333333355</v>
      </c>
      <c r="E777">
        <v>47</v>
      </c>
      <c r="F777">
        <v>21</v>
      </c>
      <c r="G777">
        <v>68</v>
      </c>
      <c r="H777" s="1"/>
      <c r="J777" s="64"/>
      <c r="K777" s="64"/>
      <c r="L777" s="64"/>
      <c r="M777" s="64"/>
      <c r="N777" s="64"/>
      <c r="O777" s="64"/>
      <c r="P777" s="64"/>
      <c r="Q777" s="64"/>
    </row>
    <row r="778" spans="1:17">
      <c r="A778" s="4">
        <v>43770.333333333336</v>
      </c>
      <c r="B778" s="3">
        <v>2.2999999999999998</v>
      </c>
      <c r="C778" s="3">
        <v>1.55139</v>
      </c>
      <c r="D778" s="12">
        <f t="shared" si="295"/>
        <v>0.80833333333333313</v>
      </c>
      <c r="E778">
        <v>47</v>
      </c>
      <c r="F778">
        <v>20</v>
      </c>
      <c r="G778">
        <v>60</v>
      </c>
      <c r="H778" s="1"/>
      <c r="J778" s="64"/>
      <c r="K778" s="64"/>
      <c r="L778" s="64"/>
      <c r="M778" s="64"/>
      <c r="N778" s="64"/>
      <c r="O778" s="64"/>
      <c r="P778" s="64"/>
      <c r="Q778" s="64"/>
    </row>
    <row r="779" spans="1:17">
      <c r="A779" s="4">
        <v>43770.375</v>
      </c>
      <c r="B779" s="3">
        <v>0.89999999999999991</v>
      </c>
      <c r="C779" s="3">
        <v>1.55139</v>
      </c>
      <c r="D779" s="12">
        <f t="shared" si="295"/>
        <v>0.90833333333333321</v>
      </c>
      <c r="E779">
        <v>48</v>
      </c>
      <c r="F779">
        <v>17</v>
      </c>
      <c r="G779">
        <v>60</v>
      </c>
      <c r="H779" s="1"/>
      <c r="J779" s="64"/>
      <c r="K779" s="64"/>
      <c r="L779" s="64"/>
      <c r="M779" s="64"/>
      <c r="N779" s="64"/>
      <c r="O779" s="64"/>
      <c r="P779" s="64"/>
      <c r="Q779" s="64"/>
    </row>
    <row r="780" spans="1:17">
      <c r="A780" s="4">
        <v>43770.416666666664</v>
      </c>
      <c r="B780" s="3">
        <v>0.30000000000000004</v>
      </c>
      <c r="C780" s="3">
        <v>1.55139</v>
      </c>
      <c r="D780" s="12">
        <f t="shared" si="295"/>
        <v>0.96249999999999991</v>
      </c>
      <c r="E780">
        <v>51</v>
      </c>
      <c r="F780">
        <v>17</v>
      </c>
      <c r="G780">
        <v>60</v>
      </c>
      <c r="H780" s="1"/>
      <c r="J780" s="64"/>
      <c r="K780" s="64"/>
      <c r="L780" s="64"/>
      <c r="M780" s="64"/>
      <c r="N780" s="64"/>
      <c r="O780" s="64"/>
      <c r="P780" s="64"/>
      <c r="Q780" s="64"/>
    </row>
    <row r="781" spans="1:17">
      <c r="A781" s="4">
        <v>43770.458333333336</v>
      </c>
      <c r="B781" s="3">
        <v>0.30000000000000004</v>
      </c>
      <c r="C781" s="3">
        <v>1.55139</v>
      </c>
      <c r="D781" s="12">
        <f t="shared" si="295"/>
        <v>0.98333333333333328</v>
      </c>
      <c r="E781">
        <v>52</v>
      </c>
      <c r="F781">
        <v>21</v>
      </c>
      <c r="G781">
        <v>60</v>
      </c>
      <c r="H781" s="1"/>
      <c r="J781" s="64"/>
      <c r="K781" s="64"/>
      <c r="L781" s="64"/>
      <c r="M781" s="64"/>
      <c r="N781" s="64"/>
      <c r="O781" s="64"/>
      <c r="P781" s="64"/>
      <c r="Q781" s="64"/>
    </row>
    <row r="782" spans="1:17">
      <c r="A782" s="4">
        <v>43770.5</v>
      </c>
      <c r="B782" s="3">
        <v>0.30000000000000004</v>
      </c>
      <c r="C782" s="3">
        <v>1.55139</v>
      </c>
      <c r="D782" s="12">
        <f t="shared" si="295"/>
        <v>1.3291666666666666</v>
      </c>
      <c r="E782">
        <v>53</v>
      </c>
      <c r="F782">
        <v>21</v>
      </c>
      <c r="G782">
        <v>60</v>
      </c>
      <c r="H782" s="1"/>
      <c r="J782" s="64"/>
      <c r="K782" s="64"/>
      <c r="L782" s="64"/>
      <c r="M782" s="64"/>
      <c r="N782" s="64"/>
      <c r="O782" s="64"/>
      <c r="P782" s="64"/>
      <c r="Q782" s="64"/>
    </row>
    <row r="783" spans="1:17">
      <c r="A783" s="4">
        <v>43770.541666666664</v>
      </c>
      <c r="B783" s="3">
        <v>0.4</v>
      </c>
      <c r="C783" s="3">
        <v>1.55139</v>
      </c>
      <c r="D783" s="12">
        <f t="shared" si="295"/>
        <v>1.4416666666666667</v>
      </c>
      <c r="E783">
        <v>54</v>
      </c>
      <c r="F783">
        <v>21</v>
      </c>
      <c r="G783">
        <v>60</v>
      </c>
      <c r="H783" s="1"/>
      <c r="J783" s="64"/>
      <c r="K783" s="64"/>
      <c r="L783" s="64"/>
      <c r="M783" s="64"/>
      <c r="N783" s="64"/>
      <c r="O783" s="64"/>
      <c r="P783" s="64"/>
      <c r="Q783" s="64"/>
    </row>
    <row r="784" spans="1:17">
      <c r="A784" s="4">
        <v>43770.583333333336</v>
      </c>
      <c r="B784" s="3">
        <v>0.30000000000000004</v>
      </c>
      <c r="C784" s="3">
        <v>1.55139</v>
      </c>
      <c r="D784" s="12">
        <f t="shared" si="295"/>
        <v>1.4833333333333332</v>
      </c>
      <c r="E784">
        <v>54</v>
      </c>
      <c r="F784">
        <v>21</v>
      </c>
      <c r="G784">
        <v>60</v>
      </c>
      <c r="H784" s="1"/>
      <c r="J784" s="64"/>
      <c r="K784" s="64"/>
      <c r="L784" s="64"/>
      <c r="M784" s="64"/>
      <c r="N784" s="64"/>
      <c r="O784" s="64"/>
      <c r="P784" s="64"/>
      <c r="Q784" s="64"/>
    </row>
    <row r="785" spans="1:17">
      <c r="A785" s="4">
        <v>43770.625</v>
      </c>
      <c r="B785" s="3">
        <v>1.3</v>
      </c>
      <c r="C785" s="3">
        <v>1.55139</v>
      </c>
      <c r="D785" s="12">
        <f t="shared" si="295"/>
        <v>1.6541666666666666</v>
      </c>
      <c r="E785">
        <v>53</v>
      </c>
      <c r="F785">
        <v>21</v>
      </c>
      <c r="G785">
        <v>60</v>
      </c>
      <c r="H785" s="1"/>
      <c r="J785" s="64"/>
      <c r="K785" s="64"/>
      <c r="L785" s="64"/>
      <c r="M785" s="64"/>
      <c r="N785" s="64"/>
      <c r="O785" s="64"/>
      <c r="P785" s="64"/>
      <c r="Q785" s="64"/>
    </row>
    <row r="786" spans="1:17">
      <c r="A786" s="4">
        <v>43770.666666666664</v>
      </c>
      <c r="B786" s="3">
        <v>0.5</v>
      </c>
      <c r="C786" s="3">
        <v>1.55139</v>
      </c>
      <c r="D786" s="12">
        <f t="shared" si="295"/>
        <v>1.6333333333333331</v>
      </c>
      <c r="E786">
        <v>51</v>
      </c>
      <c r="F786">
        <v>21</v>
      </c>
      <c r="G786">
        <v>60</v>
      </c>
      <c r="H786" s="1"/>
      <c r="J786" s="64"/>
      <c r="K786" s="64"/>
      <c r="L786" s="64"/>
      <c r="M786" s="64"/>
      <c r="N786" s="64"/>
      <c r="O786" s="64"/>
      <c r="P786" s="64"/>
      <c r="Q786" s="64"/>
    </row>
    <row r="787" spans="1:17">
      <c r="A787" s="4">
        <v>43770.708333333336</v>
      </c>
      <c r="B787" s="3">
        <v>0.8</v>
      </c>
      <c r="C787" s="3">
        <v>1.55139</v>
      </c>
      <c r="D787" s="12">
        <f t="shared" si="295"/>
        <v>1.645833333333333</v>
      </c>
      <c r="E787">
        <v>49</v>
      </c>
      <c r="F787">
        <v>21</v>
      </c>
      <c r="G787">
        <v>68</v>
      </c>
      <c r="H787" s="1"/>
      <c r="J787" s="64"/>
      <c r="K787" s="64"/>
      <c r="L787" s="64"/>
      <c r="M787" s="64"/>
      <c r="N787" s="64"/>
      <c r="O787" s="64"/>
      <c r="P787" s="64"/>
      <c r="Q787" s="64"/>
    </row>
    <row r="788" spans="1:17">
      <c r="A788" s="4">
        <v>43770.75</v>
      </c>
      <c r="B788" s="3">
        <v>0.60000000000000009</v>
      </c>
      <c r="C788" s="3">
        <v>1.55139</v>
      </c>
      <c r="D788" s="12">
        <f t="shared" si="295"/>
        <v>1.6541666666666661</v>
      </c>
      <c r="E788">
        <v>48</v>
      </c>
      <c r="F788">
        <v>21</v>
      </c>
      <c r="G788">
        <v>68</v>
      </c>
      <c r="H788" s="1"/>
      <c r="J788" s="64"/>
      <c r="K788" s="64"/>
      <c r="L788" s="64"/>
      <c r="M788" s="64"/>
      <c r="N788" s="64"/>
      <c r="O788" s="64"/>
      <c r="P788" s="64"/>
      <c r="Q788" s="64"/>
    </row>
    <row r="789" spans="1:17">
      <c r="A789" s="4">
        <v>43770.791666666664</v>
      </c>
      <c r="B789" s="3">
        <v>0.5</v>
      </c>
      <c r="C789" s="3">
        <v>1.55139</v>
      </c>
      <c r="D789" s="12">
        <f t="shared" si="295"/>
        <v>1.6916666666666662</v>
      </c>
      <c r="E789">
        <v>46</v>
      </c>
      <c r="F789">
        <v>21</v>
      </c>
      <c r="G789">
        <v>68</v>
      </c>
      <c r="H789" s="1"/>
      <c r="J789" s="64"/>
      <c r="K789" s="64"/>
      <c r="L789" s="64"/>
      <c r="M789" s="64"/>
      <c r="N789" s="64"/>
      <c r="O789" s="64"/>
      <c r="P789" s="64"/>
      <c r="Q789" s="64"/>
    </row>
    <row r="790" spans="1:17">
      <c r="A790" s="4">
        <v>43770.833333333336</v>
      </c>
      <c r="B790" s="3">
        <v>0.7</v>
      </c>
      <c r="C790" s="3">
        <v>1.55139</v>
      </c>
      <c r="D790" s="12">
        <f t="shared" si="295"/>
        <v>1.7333333333333327</v>
      </c>
      <c r="E790">
        <v>46</v>
      </c>
      <c r="F790">
        <v>21</v>
      </c>
      <c r="G790">
        <v>68</v>
      </c>
      <c r="H790" s="1"/>
      <c r="J790" s="64"/>
      <c r="K790" s="64"/>
      <c r="L790" s="64"/>
      <c r="M790" s="64"/>
      <c r="N790" s="64"/>
      <c r="O790" s="64"/>
      <c r="P790" s="64"/>
      <c r="Q790" s="64"/>
    </row>
    <row r="791" spans="1:17">
      <c r="A791" s="4">
        <v>43770.875</v>
      </c>
      <c r="B791" s="3">
        <v>1.4</v>
      </c>
      <c r="C791" s="3">
        <v>1.55139</v>
      </c>
      <c r="D791" s="12">
        <f t="shared" si="295"/>
        <v>1.7458333333333329</v>
      </c>
      <c r="E791">
        <v>44</v>
      </c>
      <c r="F791">
        <v>21</v>
      </c>
      <c r="G791">
        <v>68</v>
      </c>
      <c r="H791" s="1"/>
      <c r="J791" s="64"/>
      <c r="K791" s="64"/>
      <c r="L791" s="64"/>
      <c r="M791" s="64"/>
      <c r="N791" s="64"/>
      <c r="O791" s="64"/>
      <c r="P791" s="64"/>
      <c r="Q791" s="64"/>
    </row>
    <row r="792" spans="1:17">
      <c r="A792" s="4">
        <v>43770.916666666664</v>
      </c>
      <c r="B792" s="3">
        <v>2.4</v>
      </c>
      <c r="C792" s="3">
        <v>1.55139</v>
      </c>
      <c r="D792" s="12">
        <f t="shared" si="295"/>
        <v>1.7416666666666663</v>
      </c>
      <c r="E792">
        <v>44</v>
      </c>
      <c r="F792">
        <v>21</v>
      </c>
      <c r="G792">
        <v>68</v>
      </c>
      <c r="H792" s="1"/>
      <c r="J792" s="64"/>
      <c r="K792" s="64"/>
      <c r="L792" s="64"/>
      <c r="M792" s="64"/>
      <c r="N792" s="64"/>
      <c r="O792" s="64"/>
      <c r="P792" s="64"/>
      <c r="Q792" s="64"/>
    </row>
    <row r="793" spans="1:17">
      <c r="A793" s="4">
        <v>43770.958333333336</v>
      </c>
      <c r="B793" s="3">
        <v>0.60000000000000009</v>
      </c>
      <c r="C793" s="3">
        <v>1.55139</v>
      </c>
      <c r="D793" s="12">
        <f t="shared" si="295"/>
        <v>1.7249999999999996</v>
      </c>
      <c r="E793">
        <v>42</v>
      </c>
      <c r="F793">
        <v>21</v>
      </c>
      <c r="G793">
        <v>68</v>
      </c>
      <c r="H793" s="1"/>
      <c r="J793" s="64"/>
      <c r="K793" s="64"/>
      <c r="L793" s="64"/>
      <c r="M793" s="64"/>
      <c r="N793" s="64"/>
      <c r="O793" s="64"/>
      <c r="P793" s="64"/>
      <c r="Q793" s="64"/>
    </row>
    <row r="794" spans="1:17">
      <c r="A794" s="4">
        <v>43771</v>
      </c>
      <c r="B794" s="3">
        <v>0.6</v>
      </c>
      <c r="C794" s="3">
        <v>1.55139</v>
      </c>
      <c r="D794" s="12">
        <f t="shared" si="295"/>
        <v>1.7166666666666666</v>
      </c>
      <c r="E794">
        <v>43</v>
      </c>
      <c r="F794">
        <v>21</v>
      </c>
      <c r="G794">
        <v>68</v>
      </c>
      <c r="H794" s="1"/>
      <c r="J794" s="64"/>
      <c r="K794" s="64"/>
      <c r="L794" s="64"/>
      <c r="M794" s="64"/>
      <c r="N794" s="64"/>
      <c r="O794" s="64"/>
      <c r="P794" s="64"/>
      <c r="Q794" s="64"/>
    </row>
    <row r="795" spans="1:17">
      <c r="A795" s="4">
        <v>43771.041666666664</v>
      </c>
      <c r="B795" s="3">
        <v>0.5</v>
      </c>
      <c r="C795" s="3">
        <v>1.55139</v>
      </c>
      <c r="D795" s="12">
        <f t="shared" si="295"/>
        <v>1.7333333333333332</v>
      </c>
      <c r="E795">
        <v>41</v>
      </c>
      <c r="F795">
        <v>21</v>
      </c>
      <c r="G795">
        <v>68</v>
      </c>
      <c r="H795" s="1"/>
      <c r="J795" s="64"/>
      <c r="K795" s="64"/>
      <c r="L795" s="64"/>
      <c r="M795" s="64"/>
      <c r="N795" s="64"/>
      <c r="O795" s="64"/>
      <c r="P795" s="64"/>
      <c r="Q795" s="64"/>
    </row>
    <row r="796" spans="1:17">
      <c r="A796" s="4">
        <v>43771.083333333336</v>
      </c>
      <c r="B796" s="3">
        <v>0.5</v>
      </c>
      <c r="C796" s="3">
        <v>1.55139</v>
      </c>
      <c r="D796" s="12">
        <f t="shared" si="295"/>
        <v>1.7874999999999996</v>
      </c>
      <c r="E796">
        <v>40</v>
      </c>
      <c r="F796">
        <v>21</v>
      </c>
      <c r="G796">
        <v>68</v>
      </c>
      <c r="H796" s="1"/>
      <c r="J796" s="64"/>
      <c r="K796" s="64"/>
      <c r="L796" s="64"/>
      <c r="M796" s="64"/>
      <c r="N796" s="64"/>
      <c r="O796" s="64"/>
      <c r="P796" s="64"/>
      <c r="Q796" s="64"/>
    </row>
    <row r="797" spans="1:17">
      <c r="A797" s="4">
        <v>43771.125</v>
      </c>
      <c r="B797" s="3">
        <v>0.6</v>
      </c>
      <c r="C797" s="3">
        <v>1.55139</v>
      </c>
      <c r="D797" s="12">
        <f t="shared" si="295"/>
        <v>1.8041666666666663</v>
      </c>
      <c r="E797">
        <v>40</v>
      </c>
      <c r="F797">
        <v>21</v>
      </c>
      <c r="G797">
        <v>68</v>
      </c>
      <c r="H797" s="1"/>
      <c r="J797" s="64"/>
      <c r="K797" s="64"/>
      <c r="L797" s="64"/>
      <c r="M797" s="64"/>
      <c r="N797" s="64"/>
      <c r="O797" s="64"/>
      <c r="P797" s="64"/>
      <c r="Q797" s="64"/>
    </row>
    <row r="798" spans="1:17">
      <c r="A798" s="4">
        <v>43771.166666666664</v>
      </c>
      <c r="B798" s="3">
        <v>0.5</v>
      </c>
      <c r="C798" s="3">
        <v>1.55139</v>
      </c>
      <c r="D798" s="12">
        <f t="shared" si="295"/>
        <v>1.8291666666666664</v>
      </c>
      <c r="E798">
        <v>39</v>
      </c>
      <c r="F798">
        <v>21</v>
      </c>
      <c r="G798">
        <v>68</v>
      </c>
      <c r="H798" s="1"/>
      <c r="J798" s="64"/>
      <c r="K798" s="64"/>
      <c r="L798" s="64"/>
      <c r="M798" s="64"/>
      <c r="N798" s="64"/>
      <c r="O798" s="64"/>
      <c r="P798" s="64"/>
      <c r="Q798" s="64"/>
    </row>
    <row r="799" spans="1:17">
      <c r="A799" s="4">
        <v>43771.208333333336</v>
      </c>
      <c r="B799" s="3">
        <v>0.5</v>
      </c>
      <c r="C799" s="3">
        <v>1.55139</v>
      </c>
      <c r="D799" s="12">
        <f t="shared" si="295"/>
        <v>1.8541666666666663</v>
      </c>
      <c r="E799">
        <v>38</v>
      </c>
      <c r="F799">
        <v>21</v>
      </c>
      <c r="G799">
        <v>68</v>
      </c>
      <c r="H799" s="1"/>
      <c r="J799" s="64"/>
      <c r="K799" s="64"/>
      <c r="L799" s="64"/>
      <c r="M799" s="64"/>
      <c r="N799" s="64"/>
      <c r="O799" s="64"/>
      <c r="P799" s="64"/>
      <c r="Q799" s="64"/>
    </row>
    <row r="800" spans="1:17">
      <c r="A800" s="4">
        <v>43771.25</v>
      </c>
      <c r="B800" s="3">
        <v>0.7</v>
      </c>
      <c r="C800" s="3">
        <v>1.55139</v>
      </c>
      <c r="D800" s="12">
        <f t="shared" si="295"/>
        <v>1.8791666666666664</v>
      </c>
      <c r="E800">
        <v>38</v>
      </c>
      <c r="F800">
        <v>21</v>
      </c>
      <c r="G800">
        <v>68</v>
      </c>
      <c r="H800" s="1"/>
      <c r="J800" s="64"/>
      <c r="K800" s="64"/>
      <c r="L800" s="64"/>
      <c r="M800" s="64"/>
      <c r="N800" s="64"/>
      <c r="O800" s="64"/>
      <c r="P800" s="64"/>
      <c r="Q800" s="64"/>
    </row>
    <row r="801" spans="1:17">
      <c r="A801" s="4">
        <v>43771.291666666664</v>
      </c>
      <c r="B801" s="3">
        <v>1.9</v>
      </c>
      <c r="C801" s="3">
        <v>1.55139</v>
      </c>
      <c r="D801" s="12">
        <f t="shared" si="295"/>
        <v>1.9291666666666665</v>
      </c>
      <c r="E801">
        <v>42</v>
      </c>
      <c r="F801">
        <v>21</v>
      </c>
      <c r="G801">
        <v>68</v>
      </c>
      <c r="H801" s="1"/>
      <c r="J801" s="64"/>
      <c r="K801" s="64"/>
      <c r="L801" s="64"/>
      <c r="M801" s="64"/>
      <c r="N801" s="64"/>
      <c r="O801" s="64"/>
      <c r="P801" s="64"/>
      <c r="Q801" s="64"/>
    </row>
    <row r="802" spans="1:17">
      <c r="A802" s="4">
        <v>43771.333333333336</v>
      </c>
      <c r="B802" s="3">
        <v>4.7</v>
      </c>
      <c r="C802" s="3">
        <v>1.55139</v>
      </c>
      <c r="D802" s="12">
        <f t="shared" si="295"/>
        <v>1.9083333333333332</v>
      </c>
      <c r="E802">
        <v>45</v>
      </c>
      <c r="F802">
        <v>21</v>
      </c>
      <c r="G802">
        <v>68</v>
      </c>
      <c r="H802" s="1"/>
      <c r="J802" s="64"/>
      <c r="K802" s="64"/>
      <c r="L802" s="64"/>
      <c r="M802" s="64"/>
      <c r="N802" s="64"/>
      <c r="O802" s="64"/>
      <c r="P802" s="64"/>
      <c r="Q802" s="64"/>
    </row>
    <row r="803" spans="1:17">
      <c r="A803" s="4">
        <v>43771.375</v>
      </c>
      <c r="B803" s="3">
        <v>2.1999999999999997</v>
      </c>
      <c r="C803" s="3">
        <v>1.55139</v>
      </c>
      <c r="D803" s="12">
        <f t="shared" si="295"/>
        <v>1.7958333333333334</v>
      </c>
      <c r="E803">
        <v>45</v>
      </c>
      <c r="F803">
        <v>21</v>
      </c>
      <c r="G803">
        <v>68</v>
      </c>
      <c r="H803" s="1"/>
      <c r="J803" s="64"/>
      <c r="K803" s="64"/>
      <c r="L803" s="64"/>
      <c r="M803" s="64"/>
      <c r="N803" s="64"/>
      <c r="O803" s="64"/>
      <c r="P803" s="64"/>
      <c r="Q803" s="64"/>
    </row>
    <row r="804" spans="1:17">
      <c r="A804" s="4">
        <v>43771.416666666664</v>
      </c>
      <c r="B804" s="3">
        <v>0.8</v>
      </c>
      <c r="C804" s="3">
        <v>1.55139</v>
      </c>
      <c r="D804" s="12">
        <f t="shared" si="295"/>
        <v>1.7333333333333336</v>
      </c>
      <c r="E804">
        <v>48</v>
      </c>
      <c r="F804">
        <v>21</v>
      </c>
      <c r="G804">
        <v>68</v>
      </c>
      <c r="H804" s="1"/>
      <c r="J804" s="64"/>
      <c r="K804" s="64"/>
      <c r="L804" s="64"/>
      <c r="M804" s="64"/>
      <c r="N804" s="64"/>
      <c r="O804" s="64"/>
      <c r="P804" s="64"/>
      <c r="Q804" s="64"/>
    </row>
    <row r="805" spans="1:17">
      <c r="A805" s="4">
        <v>43771.458333333336</v>
      </c>
      <c r="B805" s="3">
        <v>8.6</v>
      </c>
      <c r="C805" s="3">
        <v>1.55139</v>
      </c>
      <c r="D805" s="12">
        <f t="shared" si="295"/>
        <v>1.7666666666666668</v>
      </c>
      <c r="E805">
        <v>51</v>
      </c>
      <c r="F805">
        <v>21</v>
      </c>
      <c r="G805">
        <v>68</v>
      </c>
      <c r="H805" s="1"/>
      <c r="J805" s="64"/>
      <c r="K805" s="64"/>
      <c r="L805" s="64"/>
      <c r="M805" s="64"/>
      <c r="N805" s="64"/>
      <c r="O805" s="64"/>
      <c r="P805" s="64"/>
      <c r="Q805" s="64"/>
    </row>
    <row r="806" spans="1:17">
      <c r="A806" s="4">
        <v>43771.5</v>
      </c>
      <c r="B806" s="3">
        <v>3</v>
      </c>
      <c r="C806" s="3">
        <v>1.55139</v>
      </c>
      <c r="D806" s="12">
        <f t="shared" si="295"/>
        <v>1.4666666666666668</v>
      </c>
      <c r="E806">
        <v>52</v>
      </c>
      <c r="F806">
        <v>21</v>
      </c>
      <c r="G806">
        <v>68</v>
      </c>
      <c r="H806" s="1"/>
      <c r="J806" s="64"/>
      <c r="K806" s="64"/>
      <c r="L806" s="64"/>
      <c r="M806" s="64"/>
      <c r="N806" s="64"/>
      <c r="O806" s="64"/>
      <c r="P806" s="64"/>
      <c r="Q806" s="64"/>
    </row>
    <row r="807" spans="1:17">
      <c r="A807" s="4">
        <v>43771.541666666664</v>
      </c>
      <c r="B807" s="3">
        <v>1.4</v>
      </c>
      <c r="C807" s="3">
        <v>1.55139</v>
      </c>
      <c r="D807" s="12">
        <f t="shared" si="295"/>
        <v>1.3624999999999998</v>
      </c>
      <c r="E807">
        <v>54</v>
      </c>
      <c r="F807">
        <v>21</v>
      </c>
      <c r="G807">
        <v>68</v>
      </c>
      <c r="H807" s="1"/>
      <c r="J807" s="64"/>
      <c r="K807" s="64"/>
      <c r="L807" s="64"/>
      <c r="M807" s="64"/>
      <c r="N807" s="64"/>
      <c r="O807" s="64"/>
      <c r="P807" s="64"/>
      <c r="Q807" s="64"/>
    </row>
    <row r="808" spans="1:17">
      <c r="A808" s="4">
        <v>43771.583333333336</v>
      </c>
      <c r="B808" s="3">
        <v>4.4000000000000004</v>
      </c>
      <c r="C808" s="3">
        <v>1.55139</v>
      </c>
      <c r="D808" s="12">
        <f t="shared" si="295"/>
        <v>1.3208333333333331</v>
      </c>
      <c r="E808">
        <v>55</v>
      </c>
      <c r="F808">
        <v>21</v>
      </c>
      <c r="G808">
        <v>68</v>
      </c>
      <c r="H808" s="1"/>
      <c r="J808" s="64"/>
      <c r="K808" s="64"/>
      <c r="L808" s="64"/>
      <c r="M808" s="64"/>
      <c r="N808" s="64"/>
      <c r="O808" s="64"/>
      <c r="P808" s="64"/>
      <c r="Q808" s="64"/>
    </row>
    <row r="809" spans="1:17">
      <c r="A809" s="4">
        <v>43771.625</v>
      </c>
      <c r="B809" s="3">
        <v>0.8</v>
      </c>
      <c r="C809" s="3">
        <v>1.55139</v>
      </c>
      <c r="D809" s="12">
        <f t="shared" si="295"/>
        <v>1.1541666666666666</v>
      </c>
      <c r="E809">
        <v>54</v>
      </c>
      <c r="F809">
        <v>21</v>
      </c>
      <c r="G809">
        <v>68</v>
      </c>
      <c r="H809" s="1"/>
      <c r="J809" s="64"/>
      <c r="K809" s="64"/>
      <c r="L809" s="64"/>
      <c r="M809" s="64"/>
      <c r="N809" s="64"/>
      <c r="O809" s="64"/>
      <c r="P809" s="64"/>
      <c r="Q809" s="64"/>
    </row>
    <row r="810" spans="1:17">
      <c r="A810" s="4">
        <v>43771.666666666664</v>
      </c>
      <c r="B810" s="3">
        <v>0.8</v>
      </c>
      <c r="C810" s="3">
        <v>1.55139</v>
      </c>
      <c r="D810" s="12">
        <f t="shared" si="295"/>
        <v>1.1458333333333333</v>
      </c>
      <c r="E810">
        <v>51</v>
      </c>
      <c r="F810">
        <v>21</v>
      </c>
      <c r="G810">
        <v>68</v>
      </c>
      <c r="H810" s="1"/>
      <c r="J810" s="64"/>
      <c r="K810" s="64"/>
      <c r="L810" s="64"/>
      <c r="M810" s="64"/>
      <c r="N810" s="64"/>
      <c r="O810" s="64"/>
      <c r="P810" s="64"/>
      <c r="Q810" s="64"/>
    </row>
    <row r="811" spans="1:17">
      <c r="A811" s="4">
        <v>43771.708333333336</v>
      </c>
      <c r="B811" s="3">
        <v>1</v>
      </c>
      <c r="C811" s="3">
        <v>1.55139</v>
      </c>
      <c r="D811" s="12">
        <f t="shared" si="295"/>
        <v>1.1375</v>
      </c>
      <c r="E811">
        <v>50</v>
      </c>
      <c r="F811">
        <v>21</v>
      </c>
      <c r="G811">
        <v>68</v>
      </c>
      <c r="H811" s="1"/>
      <c r="J811" s="64"/>
      <c r="K811" s="64"/>
      <c r="L811" s="64"/>
      <c r="M811" s="64"/>
      <c r="N811" s="64"/>
      <c r="O811" s="64"/>
      <c r="P811" s="64"/>
      <c r="Q811" s="64"/>
    </row>
    <row r="812" spans="1:17">
      <c r="A812" s="4">
        <v>43771.75</v>
      </c>
      <c r="B812" s="3">
        <v>1.5</v>
      </c>
      <c r="C812" s="3">
        <v>1.55139</v>
      </c>
      <c r="D812" s="12">
        <f t="shared" si="295"/>
        <v>1.1791666666666665</v>
      </c>
      <c r="E812">
        <v>50</v>
      </c>
      <c r="F812">
        <v>21</v>
      </c>
      <c r="G812">
        <v>68</v>
      </c>
      <c r="H812" s="1"/>
      <c r="J812" s="64"/>
      <c r="K812" s="64"/>
      <c r="L812" s="64"/>
      <c r="M812" s="64"/>
      <c r="N812" s="64"/>
      <c r="O812" s="64"/>
      <c r="P812" s="64"/>
      <c r="Q812" s="64"/>
    </row>
    <row r="813" spans="1:17">
      <c r="A813" s="4">
        <v>43771.791666666664</v>
      </c>
      <c r="B813" s="3">
        <v>1.5</v>
      </c>
      <c r="C813" s="3">
        <v>1.55139</v>
      </c>
      <c r="D813" s="12">
        <f t="shared" si="295"/>
        <v>1.2458333333333333</v>
      </c>
      <c r="E813">
        <v>47</v>
      </c>
      <c r="F813">
        <v>21</v>
      </c>
      <c r="G813">
        <v>68</v>
      </c>
      <c r="H813" s="1"/>
      <c r="J813" s="64"/>
      <c r="K813" s="64"/>
      <c r="L813" s="64"/>
      <c r="M813" s="64"/>
      <c r="N813" s="64"/>
      <c r="O813" s="64"/>
      <c r="P813" s="64"/>
      <c r="Q813" s="64"/>
    </row>
    <row r="814" spans="1:17">
      <c r="A814" s="4">
        <v>43771.833333333336</v>
      </c>
      <c r="B814" s="3">
        <v>1</v>
      </c>
      <c r="C814" s="3">
        <v>1.55139</v>
      </c>
      <c r="D814" s="12">
        <f t="shared" si="295"/>
        <v>1.2749999999999999</v>
      </c>
      <c r="E814">
        <v>46</v>
      </c>
      <c r="F814">
        <v>21</v>
      </c>
      <c r="G814">
        <v>68</v>
      </c>
      <c r="H814" s="1"/>
      <c r="J814" s="64"/>
      <c r="K814" s="64"/>
      <c r="L814" s="64"/>
      <c r="M814" s="64"/>
      <c r="N814" s="64"/>
      <c r="O814" s="64"/>
      <c r="P814" s="64"/>
      <c r="Q814" s="64"/>
    </row>
    <row r="815" spans="1:17">
      <c r="A815" s="4">
        <v>43771.875</v>
      </c>
      <c r="B815" s="3">
        <v>1.2999999999999998</v>
      </c>
      <c r="C815" s="3">
        <v>1.55139</v>
      </c>
      <c r="D815" s="12">
        <f t="shared" si="295"/>
        <v>1.2916666666666665</v>
      </c>
      <c r="E815">
        <v>44</v>
      </c>
      <c r="F815">
        <v>21</v>
      </c>
      <c r="G815">
        <v>68</v>
      </c>
      <c r="H815" s="1"/>
      <c r="J815" s="64"/>
      <c r="K815" s="64"/>
      <c r="L815" s="64"/>
      <c r="M815" s="64"/>
      <c r="N815" s="64"/>
      <c r="O815" s="64"/>
      <c r="P815" s="64"/>
      <c r="Q815" s="64"/>
    </row>
    <row r="816" spans="1:17">
      <c r="A816" s="4">
        <v>43771.916666666664</v>
      </c>
      <c r="B816" s="3">
        <v>2</v>
      </c>
      <c r="C816" s="3">
        <v>1.55139</v>
      </c>
      <c r="D816" s="12">
        <f t="shared" si="295"/>
        <v>1.3416666666666668</v>
      </c>
      <c r="E816">
        <v>44</v>
      </c>
      <c r="F816">
        <v>21</v>
      </c>
      <c r="G816">
        <v>68</v>
      </c>
      <c r="H816" s="1"/>
      <c r="J816" s="64"/>
      <c r="K816" s="64"/>
      <c r="L816" s="64"/>
      <c r="M816" s="64"/>
      <c r="N816" s="64"/>
      <c r="O816" s="64"/>
      <c r="P816" s="64"/>
      <c r="Q816" s="64"/>
    </row>
    <row r="817" spans="1:17">
      <c r="A817" s="4">
        <v>43771.958333333336</v>
      </c>
      <c r="B817" s="3">
        <v>0.4</v>
      </c>
      <c r="C817" s="3">
        <v>1.55139</v>
      </c>
      <c r="D817" s="12">
        <f t="shared" si="295"/>
        <v>1.2958333333333332</v>
      </c>
      <c r="E817">
        <v>44</v>
      </c>
      <c r="F817">
        <v>21</v>
      </c>
      <c r="G817">
        <v>68</v>
      </c>
      <c r="H817" s="1"/>
      <c r="J817" s="64"/>
      <c r="K817" s="64"/>
      <c r="L817" s="64"/>
      <c r="M817" s="64"/>
      <c r="N817" s="64"/>
      <c r="O817" s="64"/>
      <c r="P817" s="64"/>
      <c r="Q817" s="64"/>
    </row>
    <row r="818" spans="1:17">
      <c r="A818" s="4">
        <v>43772</v>
      </c>
      <c r="B818" s="3">
        <v>1</v>
      </c>
      <c r="C818" s="3">
        <v>1.55139</v>
      </c>
      <c r="D818" s="12">
        <f t="shared" si="295"/>
        <v>1.3208333333333331</v>
      </c>
      <c r="E818">
        <v>43</v>
      </c>
      <c r="F818">
        <v>21</v>
      </c>
      <c r="G818">
        <v>68</v>
      </c>
      <c r="H818" s="1"/>
      <c r="J818" s="64"/>
      <c r="K818" s="64"/>
      <c r="L818" s="64"/>
      <c r="M818" s="64"/>
      <c r="N818" s="64"/>
      <c r="O818" s="64"/>
      <c r="P818" s="64"/>
      <c r="Q818" s="64"/>
    </row>
    <row r="819" spans="1:17">
      <c r="A819" s="4">
        <v>43772.041666666664</v>
      </c>
      <c r="B819" s="3">
        <v>1.8</v>
      </c>
      <c r="C819" s="3">
        <v>1.55139</v>
      </c>
      <c r="D819" s="12">
        <f t="shared" si="295"/>
        <v>1.325</v>
      </c>
      <c r="E819">
        <v>45</v>
      </c>
      <c r="F819">
        <v>21</v>
      </c>
      <c r="G819">
        <v>68</v>
      </c>
      <c r="H819" s="1"/>
      <c r="J819" s="64"/>
      <c r="K819" s="64"/>
      <c r="L819" s="64"/>
      <c r="M819" s="64"/>
      <c r="N819" s="64"/>
      <c r="O819" s="64"/>
      <c r="P819" s="64"/>
      <c r="Q819" s="64"/>
    </row>
    <row r="820" spans="1:17">
      <c r="A820" s="4">
        <v>43772.083333333336</v>
      </c>
      <c r="B820" s="3">
        <v>0.9</v>
      </c>
      <c r="C820" s="3">
        <v>1.55139</v>
      </c>
      <c r="D820" s="12">
        <f t="shared" si="295"/>
        <v>1.3083333333333331</v>
      </c>
      <c r="E820">
        <v>47</v>
      </c>
      <c r="F820">
        <v>21</v>
      </c>
      <c r="G820">
        <v>68</v>
      </c>
      <c r="H820" s="1"/>
      <c r="J820" s="64"/>
      <c r="K820" s="64"/>
      <c r="L820" s="64"/>
      <c r="M820" s="64"/>
      <c r="N820" s="64"/>
      <c r="O820" s="64"/>
      <c r="P820" s="64"/>
      <c r="Q820" s="64"/>
    </row>
    <row r="821" spans="1:17">
      <c r="A821" s="4">
        <v>43772.125</v>
      </c>
      <c r="B821" s="3">
        <v>1.2</v>
      </c>
      <c r="C821" s="3">
        <v>1.55139</v>
      </c>
      <c r="D821" s="12">
        <f t="shared" si="295"/>
        <v>1.325</v>
      </c>
      <c r="E821">
        <v>44</v>
      </c>
      <c r="F821">
        <v>21</v>
      </c>
      <c r="G821">
        <v>68</v>
      </c>
      <c r="H821" s="1"/>
      <c r="J821" s="64"/>
      <c r="K821" s="64"/>
      <c r="L821" s="64"/>
      <c r="M821" s="64"/>
      <c r="N821" s="64"/>
      <c r="O821" s="64"/>
      <c r="P821" s="64"/>
      <c r="Q821" s="64"/>
    </row>
    <row r="822" spans="1:17">
      <c r="A822" s="4">
        <v>43772.166666666664</v>
      </c>
      <c r="B822" s="3">
        <v>1.1000000000000001</v>
      </c>
      <c r="C822" s="3">
        <v>1.55139</v>
      </c>
      <c r="D822" s="12">
        <f t="shared" si="295"/>
        <v>1.3291666666666664</v>
      </c>
      <c r="E822">
        <v>43</v>
      </c>
      <c r="F822">
        <v>21</v>
      </c>
      <c r="G822">
        <v>68</v>
      </c>
      <c r="H822" s="1"/>
      <c r="J822" s="64"/>
      <c r="K822" s="64"/>
      <c r="L822" s="64"/>
      <c r="M822" s="64"/>
      <c r="N822" s="64"/>
      <c r="O822" s="64"/>
      <c r="P822" s="64"/>
      <c r="Q822" s="64"/>
    </row>
    <row r="823" spans="1:17">
      <c r="A823" s="4">
        <v>43772.208333333336</v>
      </c>
      <c r="B823" s="3">
        <v>1.1000000000000001</v>
      </c>
      <c r="C823" s="3">
        <v>1.55139</v>
      </c>
      <c r="D823" s="12">
        <f t="shared" si="295"/>
        <v>1.3499999999999999</v>
      </c>
      <c r="E823">
        <v>44</v>
      </c>
      <c r="F823">
        <v>21</v>
      </c>
      <c r="G823">
        <v>68</v>
      </c>
      <c r="H823" s="1"/>
      <c r="J823" s="64"/>
      <c r="K823" s="64"/>
      <c r="L823" s="64"/>
      <c r="M823" s="64"/>
      <c r="N823" s="64"/>
      <c r="O823" s="64"/>
      <c r="P823" s="64"/>
      <c r="Q823" s="64"/>
    </row>
    <row r="824" spans="1:17">
      <c r="A824" s="4">
        <v>43772.25</v>
      </c>
      <c r="B824" s="3">
        <v>1.9</v>
      </c>
      <c r="C824" s="3">
        <v>1.55139</v>
      </c>
      <c r="D824" s="12">
        <f t="shared" si="295"/>
        <v>1.4083333333333332</v>
      </c>
      <c r="E824">
        <v>45</v>
      </c>
      <c r="F824">
        <v>17</v>
      </c>
      <c r="G824">
        <v>68</v>
      </c>
      <c r="H824" s="1"/>
      <c r="J824" s="64"/>
      <c r="K824" s="64"/>
      <c r="L824" s="64"/>
      <c r="M824" s="64"/>
      <c r="N824" s="64"/>
      <c r="O824" s="64"/>
      <c r="P824" s="64"/>
      <c r="Q824" s="64"/>
    </row>
    <row r="825" spans="1:17">
      <c r="A825" s="4">
        <v>43772.291666666664</v>
      </c>
      <c r="B825" s="3">
        <v>1.4</v>
      </c>
      <c r="C825" s="3">
        <v>1.55139</v>
      </c>
      <c r="D825" s="12">
        <f t="shared" si="295"/>
        <v>1.5083333333333331</v>
      </c>
      <c r="E825">
        <v>47</v>
      </c>
      <c r="F825">
        <v>17</v>
      </c>
      <c r="G825">
        <v>68</v>
      </c>
      <c r="H825" s="1"/>
      <c r="J825" s="64"/>
      <c r="K825" s="64"/>
      <c r="L825" s="64"/>
      <c r="M825" s="64"/>
      <c r="N825" s="64"/>
      <c r="O825" s="64"/>
      <c r="P825" s="64"/>
      <c r="Q825" s="64"/>
    </row>
    <row r="826" spans="1:17">
      <c r="A826" s="4">
        <v>43772.333333333336</v>
      </c>
      <c r="B826" s="3">
        <v>2</v>
      </c>
      <c r="C826" s="3">
        <v>1.55139</v>
      </c>
      <c r="D826" s="12">
        <f t="shared" si="295"/>
        <v>1.5541666666666665</v>
      </c>
      <c r="E826">
        <v>50</v>
      </c>
      <c r="F826">
        <v>21</v>
      </c>
      <c r="G826">
        <v>68</v>
      </c>
      <c r="H826" s="1"/>
      <c r="J826" s="64"/>
      <c r="K826" s="64"/>
      <c r="L826" s="64"/>
      <c r="M826" s="64"/>
      <c r="N826" s="64"/>
      <c r="O826" s="64"/>
      <c r="P826" s="64"/>
      <c r="Q826" s="64"/>
    </row>
    <row r="827" spans="1:17">
      <c r="A827" s="4">
        <v>43772.375</v>
      </c>
      <c r="B827" s="3">
        <v>0.7</v>
      </c>
      <c r="C827" s="3">
        <v>1.55139</v>
      </c>
      <c r="D827" s="12">
        <f t="shared" si="295"/>
        <v>1.4916666666666665</v>
      </c>
      <c r="E827">
        <v>51</v>
      </c>
      <c r="F827">
        <v>21</v>
      </c>
      <c r="G827">
        <v>68</v>
      </c>
      <c r="H827" s="1"/>
      <c r="J827" s="64"/>
      <c r="K827" s="64"/>
      <c r="L827" s="64"/>
      <c r="M827" s="64"/>
      <c r="N827" s="64"/>
      <c r="O827" s="64"/>
      <c r="P827" s="64"/>
      <c r="Q827" s="64"/>
    </row>
    <row r="828" spans="1:17">
      <c r="A828" s="4">
        <v>43772.416666666664</v>
      </c>
      <c r="B828" s="3">
        <v>1.6</v>
      </c>
      <c r="C828" s="3">
        <v>1.55139</v>
      </c>
      <c r="D828" s="12">
        <f t="shared" si="295"/>
        <v>1.4916666666666669</v>
      </c>
      <c r="E828">
        <v>53</v>
      </c>
      <c r="F828">
        <v>21</v>
      </c>
      <c r="G828">
        <v>68</v>
      </c>
      <c r="H828" s="1"/>
      <c r="J828" s="64"/>
      <c r="K828" s="64"/>
      <c r="L828" s="64"/>
      <c r="M828" s="64"/>
      <c r="N828" s="64"/>
      <c r="O828" s="64"/>
      <c r="P828" s="64"/>
      <c r="Q828" s="64"/>
    </row>
    <row r="829" spans="1:17">
      <c r="A829" s="4">
        <v>43772.458333333336</v>
      </c>
      <c r="B829" s="3">
        <v>1.4</v>
      </c>
      <c r="C829" s="3">
        <v>1.55139</v>
      </c>
      <c r="D829" s="12">
        <f t="shared" si="295"/>
        <v>1.4416666666666667</v>
      </c>
      <c r="E829">
        <v>54</v>
      </c>
      <c r="F829">
        <v>21</v>
      </c>
      <c r="G829">
        <v>68</v>
      </c>
      <c r="H829" s="1"/>
      <c r="J829" s="64"/>
      <c r="K829" s="64"/>
      <c r="L829" s="64"/>
      <c r="M829" s="64"/>
      <c r="N829" s="64"/>
      <c r="O829" s="64"/>
      <c r="P829" s="64"/>
      <c r="Q829" s="64"/>
    </row>
    <row r="830" spans="1:17">
      <c r="A830" s="4">
        <v>43772.5</v>
      </c>
      <c r="B830" s="3">
        <v>0.5</v>
      </c>
      <c r="C830" s="3">
        <v>1.55139</v>
      </c>
      <c r="D830" s="12">
        <f t="shared" si="295"/>
        <v>1.4000000000000004</v>
      </c>
      <c r="E830">
        <v>56</v>
      </c>
      <c r="F830">
        <v>21</v>
      </c>
      <c r="G830">
        <v>68</v>
      </c>
      <c r="H830" s="1"/>
      <c r="J830" s="64"/>
      <c r="K830" s="64"/>
      <c r="L830" s="64"/>
      <c r="M830" s="64"/>
      <c r="N830" s="64"/>
      <c r="O830" s="64"/>
      <c r="P830" s="64"/>
      <c r="Q830" s="64"/>
    </row>
    <row r="831" spans="1:17">
      <c r="A831" s="4">
        <v>43772.541666666664</v>
      </c>
      <c r="B831" s="3">
        <v>0.4</v>
      </c>
      <c r="C831" s="3">
        <v>1.55139</v>
      </c>
      <c r="D831" s="12">
        <f t="shared" si="295"/>
        <v>1.3958333333333333</v>
      </c>
      <c r="E831">
        <v>56</v>
      </c>
      <c r="F831">
        <v>21</v>
      </c>
      <c r="G831">
        <v>68</v>
      </c>
      <c r="H831" s="1"/>
      <c r="J831" s="64"/>
      <c r="K831" s="64"/>
      <c r="L831" s="64"/>
      <c r="M831" s="64"/>
      <c r="N831" s="64"/>
      <c r="O831" s="64"/>
      <c r="P831" s="64"/>
      <c r="Q831" s="64"/>
    </row>
    <row r="832" spans="1:17">
      <c r="A832" s="4">
        <v>43772.583333333336</v>
      </c>
      <c r="B832" s="3">
        <v>0.4</v>
      </c>
      <c r="C832" s="3">
        <v>1.55139</v>
      </c>
      <c r="D832" s="12">
        <f t="shared" si="295"/>
        <v>1.3958333333333333</v>
      </c>
      <c r="E832">
        <v>57</v>
      </c>
      <c r="F832">
        <v>21</v>
      </c>
      <c r="G832">
        <v>68</v>
      </c>
      <c r="H832" s="1"/>
      <c r="J832" s="64"/>
      <c r="K832" s="64"/>
      <c r="L832" s="64"/>
      <c r="M832" s="64"/>
      <c r="N832" s="64"/>
      <c r="O832" s="64"/>
      <c r="P832" s="64"/>
      <c r="Q832" s="64"/>
    </row>
    <row r="833" spans="1:17">
      <c r="A833" s="4">
        <v>43772.625</v>
      </c>
      <c r="B833" s="3">
        <v>0.60000000000000009</v>
      </c>
      <c r="C833" s="3">
        <v>1.55139</v>
      </c>
      <c r="D833" s="12">
        <f t="shared" si="295"/>
        <v>1.3958333333333333</v>
      </c>
      <c r="E833">
        <v>56</v>
      </c>
      <c r="F833">
        <v>21</v>
      </c>
      <c r="G833">
        <v>68</v>
      </c>
      <c r="H833" s="1"/>
      <c r="J833" s="64"/>
      <c r="K833" s="64"/>
      <c r="L833" s="64"/>
      <c r="M833" s="64"/>
      <c r="N833" s="64"/>
      <c r="O833" s="64"/>
      <c r="P833" s="64"/>
      <c r="Q833" s="64"/>
    </row>
    <row r="834" spans="1:17">
      <c r="A834" s="4">
        <v>43772.666666666664</v>
      </c>
      <c r="B834" s="3">
        <v>0.6</v>
      </c>
      <c r="C834" s="3">
        <v>1.55139</v>
      </c>
      <c r="D834" s="12">
        <f t="shared" ref="D834:D897" si="296">AVERAGE(B834:B857)</f>
        <v>1.45</v>
      </c>
      <c r="E834">
        <v>54</v>
      </c>
      <c r="F834">
        <v>21</v>
      </c>
      <c r="G834">
        <v>68</v>
      </c>
      <c r="H834" s="1"/>
      <c r="J834" s="64"/>
      <c r="K834" s="64"/>
      <c r="L834" s="64"/>
      <c r="M834" s="64"/>
      <c r="N834" s="64"/>
      <c r="O834" s="64"/>
      <c r="P834" s="64"/>
      <c r="Q834" s="64"/>
    </row>
    <row r="835" spans="1:17">
      <c r="A835" s="4">
        <v>43772.708333333336</v>
      </c>
      <c r="B835" s="3">
        <v>2</v>
      </c>
      <c r="C835" s="3">
        <v>1.55139</v>
      </c>
      <c r="D835" s="12">
        <f t="shared" si="296"/>
        <v>1.4958333333333333</v>
      </c>
      <c r="E835">
        <v>51</v>
      </c>
      <c r="F835">
        <v>21</v>
      </c>
      <c r="G835">
        <v>68</v>
      </c>
      <c r="H835" s="1"/>
      <c r="J835" s="64"/>
      <c r="K835" s="64"/>
      <c r="L835" s="64"/>
      <c r="M835" s="64"/>
      <c r="N835" s="64"/>
      <c r="O835" s="64"/>
      <c r="P835" s="64"/>
      <c r="Q835" s="64"/>
    </row>
    <row r="836" spans="1:17">
      <c r="A836" s="4">
        <v>43772.75</v>
      </c>
      <c r="B836" s="3">
        <v>3.0999999999999996</v>
      </c>
      <c r="C836" s="3">
        <v>1.55139</v>
      </c>
      <c r="D836" s="12">
        <f t="shared" si="296"/>
        <v>1.45</v>
      </c>
      <c r="E836">
        <v>51</v>
      </c>
      <c r="F836">
        <v>21</v>
      </c>
      <c r="G836">
        <v>68</v>
      </c>
      <c r="H836" s="1"/>
      <c r="J836" s="64"/>
      <c r="K836" s="64"/>
      <c r="L836" s="64"/>
      <c r="M836" s="64"/>
      <c r="N836" s="64"/>
      <c r="O836" s="64"/>
      <c r="P836" s="64"/>
      <c r="Q836" s="64"/>
    </row>
    <row r="837" spans="1:17">
      <c r="A837" s="4">
        <v>43772.791666666664</v>
      </c>
      <c r="B837" s="3">
        <v>2.2000000000000002</v>
      </c>
      <c r="C837" s="3">
        <v>1.55139</v>
      </c>
      <c r="D837" s="12">
        <f t="shared" si="296"/>
        <v>1.3583333333333332</v>
      </c>
      <c r="E837">
        <v>48</v>
      </c>
      <c r="F837">
        <v>21</v>
      </c>
      <c r="G837">
        <v>68</v>
      </c>
      <c r="H837" s="1"/>
      <c r="J837" s="64"/>
      <c r="K837" s="64"/>
      <c r="L837" s="64"/>
      <c r="M837" s="64"/>
      <c r="N837" s="64"/>
      <c r="O837" s="64"/>
      <c r="P837" s="64"/>
      <c r="Q837" s="64"/>
    </row>
    <row r="838" spans="1:17">
      <c r="A838" s="4">
        <v>43772.833333333336</v>
      </c>
      <c r="B838" s="3">
        <v>1.4</v>
      </c>
      <c r="C838" s="3">
        <v>1.55139</v>
      </c>
      <c r="D838" s="12">
        <f t="shared" si="296"/>
        <v>1.3208333333333329</v>
      </c>
      <c r="E838">
        <v>45</v>
      </c>
      <c r="F838">
        <v>21</v>
      </c>
      <c r="G838">
        <v>68</v>
      </c>
      <c r="H838" s="1"/>
      <c r="J838" s="64"/>
      <c r="K838" s="64"/>
      <c r="L838" s="64"/>
      <c r="M838" s="64"/>
      <c r="N838" s="64"/>
      <c r="O838" s="64"/>
      <c r="P838" s="64"/>
      <c r="Q838" s="64"/>
    </row>
    <row r="839" spans="1:17">
      <c r="A839" s="4">
        <v>43772.875</v>
      </c>
      <c r="B839" s="3">
        <v>2.5</v>
      </c>
      <c r="C839" s="3">
        <v>1.55139</v>
      </c>
      <c r="D839" s="12">
        <f t="shared" si="296"/>
        <v>1.3583333333333327</v>
      </c>
      <c r="E839">
        <v>45</v>
      </c>
      <c r="F839">
        <v>21</v>
      </c>
      <c r="G839">
        <v>68</v>
      </c>
      <c r="H839" s="1"/>
      <c r="J839" s="64"/>
      <c r="K839" s="64"/>
      <c r="L839" s="64"/>
      <c r="M839" s="64"/>
      <c r="N839" s="64"/>
      <c r="O839" s="64"/>
      <c r="P839" s="64"/>
      <c r="Q839" s="64"/>
    </row>
    <row r="840" spans="1:17">
      <c r="A840" s="4">
        <v>43772.916666666664</v>
      </c>
      <c r="B840" s="3">
        <v>0.89999999999999991</v>
      </c>
      <c r="C840" s="3">
        <v>1.55139</v>
      </c>
      <c r="D840" s="12">
        <f t="shared" si="296"/>
        <v>1.3333333333333328</v>
      </c>
      <c r="E840">
        <v>44</v>
      </c>
      <c r="F840">
        <v>21</v>
      </c>
      <c r="G840">
        <v>68</v>
      </c>
      <c r="H840" s="1"/>
      <c r="J840" s="64"/>
      <c r="K840" s="64"/>
      <c r="L840" s="64"/>
      <c r="M840" s="64"/>
      <c r="N840" s="64"/>
      <c r="O840" s="64"/>
      <c r="P840" s="64"/>
      <c r="Q840" s="64"/>
    </row>
    <row r="841" spans="1:17">
      <c r="A841" s="4">
        <v>43772.958333333336</v>
      </c>
      <c r="B841" s="3">
        <v>1</v>
      </c>
      <c r="C841" s="3">
        <v>1.55139</v>
      </c>
      <c r="D841" s="12">
        <f t="shared" si="296"/>
        <v>1.3874999999999995</v>
      </c>
      <c r="E841">
        <v>44</v>
      </c>
      <c r="F841">
        <v>21</v>
      </c>
      <c r="G841">
        <v>68</v>
      </c>
      <c r="H841" s="1"/>
      <c r="J841" s="64"/>
      <c r="K841" s="64"/>
      <c r="L841" s="64"/>
      <c r="M841" s="64"/>
      <c r="N841" s="64"/>
      <c r="O841" s="64"/>
      <c r="P841" s="64"/>
      <c r="Q841" s="64"/>
    </row>
    <row r="842" spans="1:17">
      <c r="A842" s="4">
        <v>43773</v>
      </c>
      <c r="B842" s="3">
        <v>1.1000000000000001</v>
      </c>
      <c r="C842" s="3">
        <v>1.55139</v>
      </c>
      <c r="D842" s="12">
        <f t="shared" si="296"/>
        <v>1.4249999999999996</v>
      </c>
      <c r="E842">
        <v>42</v>
      </c>
      <c r="F842">
        <v>21</v>
      </c>
      <c r="G842">
        <v>68</v>
      </c>
      <c r="H842" s="1"/>
      <c r="J842" s="64"/>
      <c r="K842" s="64"/>
      <c r="L842" s="64"/>
      <c r="M842" s="64"/>
      <c r="N842" s="64"/>
      <c r="O842" s="64"/>
      <c r="P842" s="64"/>
      <c r="Q842" s="64"/>
    </row>
    <row r="843" spans="1:17">
      <c r="A843" s="4">
        <v>43773.041666666664</v>
      </c>
      <c r="B843" s="3">
        <v>1.4</v>
      </c>
      <c r="C843" s="3">
        <v>1.55139</v>
      </c>
      <c r="D843" s="12">
        <f t="shared" si="296"/>
        <v>1.4041666666666661</v>
      </c>
      <c r="E843">
        <v>39</v>
      </c>
      <c r="F843">
        <v>21</v>
      </c>
      <c r="G843">
        <v>68</v>
      </c>
      <c r="H843" s="1"/>
      <c r="J843" s="64"/>
      <c r="K843" s="64"/>
      <c r="L843" s="64"/>
      <c r="M843" s="64"/>
      <c r="N843" s="64"/>
      <c r="O843" s="64"/>
      <c r="P843" s="64"/>
      <c r="Q843" s="64"/>
    </row>
    <row r="844" spans="1:17">
      <c r="A844" s="4">
        <v>43773.083333333336</v>
      </c>
      <c r="B844" s="3">
        <v>1.3</v>
      </c>
      <c r="C844" s="3">
        <v>1.55139</v>
      </c>
      <c r="D844" s="12">
        <f t="shared" si="296"/>
        <v>1.3791666666666662</v>
      </c>
      <c r="E844">
        <v>41</v>
      </c>
      <c r="F844">
        <v>17</v>
      </c>
      <c r="G844">
        <v>68</v>
      </c>
      <c r="H844" s="1"/>
      <c r="J844" s="64"/>
      <c r="K844" s="64"/>
      <c r="L844" s="64"/>
      <c r="M844" s="64"/>
      <c r="N844" s="64"/>
      <c r="O844" s="64"/>
      <c r="P844" s="64"/>
      <c r="Q844" s="64"/>
    </row>
    <row r="845" spans="1:17">
      <c r="A845" s="4">
        <v>43773.125</v>
      </c>
      <c r="B845" s="3">
        <v>1.3</v>
      </c>
      <c r="C845" s="3">
        <v>1.55139</v>
      </c>
      <c r="D845" s="12">
        <f t="shared" si="296"/>
        <v>1.3541666666666667</v>
      </c>
      <c r="E845">
        <v>39</v>
      </c>
      <c r="F845">
        <v>17</v>
      </c>
      <c r="G845">
        <v>68</v>
      </c>
      <c r="H845" s="1"/>
      <c r="J845" s="64"/>
      <c r="K845" s="64"/>
      <c r="L845" s="64"/>
      <c r="M845" s="64"/>
      <c r="N845" s="64"/>
      <c r="O845" s="64"/>
      <c r="P845" s="64"/>
      <c r="Q845" s="64"/>
    </row>
    <row r="846" spans="1:17">
      <c r="A846" s="4">
        <v>43773.166666666664</v>
      </c>
      <c r="B846" s="3">
        <v>1.6</v>
      </c>
      <c r="C846" s="3">
        <v>1.55139</v>
      </c>
      <c r="D846" s="12">
        <f t="shared" si="296"/>
        <v>1.3374999999999997</v>
      </c>
      <c r="E846">
        <v>39</v>
      </c>
      <c r="F846">
        <v>17</v>
      </c>
      <c r="G846">
        <v>68</v>
      </c>
      <c r="H846" s="1"/>
      <c r="J846" s="64"/>
      <c r="K846" s="64"/>
      <c r="L846" s="64"/>
      <c r="M846" s="64"/>
      <c r="N846" s="64"/>
      <c r="O846" s="64"/>
      <c r="P846" s="64"/>
      <c r="Q846" s="64"/>
    </row>
    <row r="847" spans="1:17">
      <c r="A847" s="4">
        <v>43773.208333333336</v>
      </c>
      <c r="B847" s="3">
        <v>2.5</v>
      </c>
      <c r="C847" s="3">
        <v>1.55139</v>
      </c>
      <c r="D847" s="12">
        <f t="shared" si="296"/>
        <v>1.2999999999999998</v>
      </c>
      <c r="E847">
        <v>40</v>
      </c>
      <c r="F847">
        <v>21</v>
      </c>
      <c r="G847">
        <v>68</v>
      </c>
      <c r="H847" s="1"/>
      <c r="J847" s="64"/>
      <c r="K847" s="64"/>
      <c r="L847" s="64"/>
      <c r="M847" s="64"/>
      <c r="N847" s="64"/>
      <c r="O847" s="64"/>
      <c r="P847" s="64"/>
      <c r="Q847" s="64"/>
    </row>
    <row r="848" spans="1:17">
      <c r="A848" s="4">
        <v>43773.25</v>
      </c>
      <c r="B848" s="3">
        <v>4.3</v>
      </c>
      <c r="C848" s="3">
        <v>1.55139</v>
      </c>
      <c r="D848" s="12">
        <f t="shared" si="296"/>
        <v>1.3</v>
      </c>
      <c r="E848">
        <v>40</v>
      </c>
      <c r="F848">
        <v>21</v>
      </c>
      <c r="G848">
        <v>68</v>
      </c>
      <c r="H848" s="1"/>
      <c r="J848" s="64"/>
      <c r="K848" s="64"/>
      <c r="L848" s="64"/>
      <c r="M848" s="64"/>
      <c r="N848" s="64"/>
      <c r="O848" s="64"/>
      <c r="P848" s="64"/>
      <c r="Q848" s="64"/>
    </row>
    <row r="849" spans="1:17">
      <c r="A849" s="4">
        <v>43773.291666666664</v>
      </c>
      <c r="B849" s="3">
        <v>2.5</v>
      </c>
      <c r="C849" s="3">
        <v>1.55139</v>
      </c>
      <c r="D849" s="12">
        <f t="shared" si="296"/>
        <v>1.3291666666666666</v>
      </c>
      <c r="E849">
        <v>44</v>
      </c>
      <c r="F849">
        <v>21</v>
      </c>
      <c r="G849">
        <v>68</v>
      </c>
      <c r="H849" s="1"/>
      <c r="J849" s="64"/>
      <c r="K849" s="64"/>
      <c r="L849" s="64"/>
      <c r="M849" s="64"/>
      <c r="N849" s="64"/>
      <c r="O849" s="64"/>
      <c r="P849" s="64"/>
      <c r="Q849" s="64"/>
    </row>
    <row r="850" spans="1:17">
      <c r="A850" s="4">
        <v>43773.333333333336</v>
      </c>
      <c r="B850" s="3">
        <v>0.5</v>
      </c>
      <c r="C850" s="3">
        <v>1.55139</v>
      </c>
      <c r="D850" s="12">
        <f t="shared" si="296"/>
        <v>1.3791666666666667</v>
      </c>
      <c r="E850">
        <v>48</v>
      </c>
      <c r="F850">
        <v>21</v>
      </c>
      <c r="G850">
        <v>60</v>
      </c>
      <c r="H850" s="1"/>
      <c r="J850" s="64"/>
      <c r="K850" s="64"/>
      <c r="L850" s="64"/>
      <c r="M850" s="64"/>
      <c r="N850" s="64"/>
      <c r="O850" s="64"/>
      <c r="P850" s="64"/>
      <c r="Q850" s="64"/>
    </row>
    <row r="851" spans="1:17">
      <c r="A851" s="4">
        <v>43773.375</v>
      </c>
      <c r="B851" s="3">
        <v>0.7</v>
      </c>
      <c r="C851" s="3">
        <v>1.55139</v>
      </c>
      <c r="D851" s="12">
        <f t="shared" si="296"/>
        <v>1.3791666666666667</v>
      </c>
      <c r="E851">
        <v>50</v>
      </c>
      <c r="F851">
        <v>21</v>
      </c>
      <c r="G851">
        <v>60</v>
      </c>
      <c r="H851" s="1"/>
      <c r="J851" s="64"/>
      <c r="K851" s="64"/>
      <c r="L851" s="64"/>
      <c r="M851" s="64"/>
      <c r="N851" s="64"/>
      <c r="O851" s="64"/>
      <c r="P851" s="64"/>
      <c r="Q851" s="64"/>
    </row>
    <row r="852" spans="1:17">
      <c r="A852" s="4">
        <v>43773.416666666664</v>
      </c>
      <c r="B852" s="3">
        <v>0.4</v>
      </c>
      <c r="C852" s="3">
        <v>1.55139</v>
      </c>
      <c r="D852" s="12">
        <f t="shared" si="296"/>
        <v>1.3666666666666665</v>
      </c>
      <c r="E852">
        <v>56</v>
      </c>
      <c r="F852">
        <v>21</v>
      </c>
      <c r="G852">
        <v>60</v>
      </c>
      <c r="H852" s="1"/>
      <c r="J852" s="64"/>
      <c r="K852" s="64"/>
      <c r="L852" s="64"/>
      <c r="M852" s="64"/>
      <c r="N852" s="64"/>
      <c r="O852" s="64"/>
      <c r="P852" s="64"/>
      <c r="Q852" s="64"/>
    </row>
    <row r="853" spans="1:17">
      <c r="A853" s="4">
        <v>43773.458333333336</v>
      </c>
      <c r="B853" s="3">
        <v>0.4</v>
      </c>
      <c r="C853" s="3">
        <v>1.55139</v>
      </c>
      <c r="D853" s="12">
        <f t="shared" si="296"/>
        <v>1.3666666666666665</v>
      </c>
      <c r="E853">
        <v>59</v>
      </c>
      <c r="F853">
        <v>17</v>
      </c>
      <c r="G853">
        <v>60</v>
      </c>
      <c r="H853" s="1"/>
      <c r="J853" s="64"/>
      <c r="K853" s="64"/>
      <c r="L853" s="64"/>
      <c r="M853" s="64"/>
      <c r="N853" s="64"/>
      <c r="O853" s="64"/>
      <c r="P853" s="64"/>
      <c r="Q853" s="64"/>
    </row>
    <row r="854" spans="1:17">
      <c r="A854" s="4">
        <v>43773.5</v>
      </c>
      <c r="B854" s="3">
        <v>0.4</v>
      </c>
      <c r="C854" s="3">
        <v>1.55139</v>
      </c>
      <c r="D854" s="12">
        <f t="shared" si="296"/>
        <v>1.3624999999999998</v>
      </c>
      <c r="E854">
        <v>60</v>
      </c>
      <c r="F854">
        <v>17</v>
      </c>
      <c r="G854">
        <v>60</v>
      </c>
      <c r="H854" s="1"/>
      <c r="J854" s="64"/>
      <c r="K854" s="64"/>
      <c r="L854" s="64"/>
      <c r="M854" s="64"/>
      <c r="N854" s="64"/>
      <c r="O854" s="64"/>
      <c r="P854" s="64"/>
      <c r="Q854" s="64"/>
    </row>
    <row r="855" spans="1:17">
      <c r="A855" s="4">
        <v>43773.541666666664</v>
      </c>
      <c r="B855" s="3">
        <v>0.4</v>
      </c>
      <c r="C855" s="3">
        <v>1.55139</v>
      </c>
      <c r="D855" s="12">
        <f t="shared" si="296"/>
        <v>1.3624999999999998</v>
      </c>
      <c r="E855">
        <v>60</v>
      </c>
      <c r="F855">
        <v>17</v>
      </c>
      <c r="G855">
        <v>60</v>
      </c>
      <c r="H855" s="1"/>
      <c r="J855" s="64"/>
      <c r="K855" s="64"/>
      <c r="L855" s="64"/>
      <c r="M855" s="64"/>
      <c r="N855" s="64"/>
      <c r="O855" s="64"/>
      <c r="P855" s="64"/>
      <c r="Q855" s="64"/>
    </row>
    <row r="856" spans="1:17">
      <c r="A856" s="4">
        <v>43773.583333333336</v>
      </c>
      <c r="B856" s="3">
        <v>0.4</v>
      </c>
      <c r="C856" s="3">
        <v>1.55139</v>
      </c>
      <c r="D856" s="12">
        <f t="shared" si="296"/>
        <v>1.3624999999999998</v>
      </c>
      <c r="E856">
        <v>60</v>
      </c>
      <c r="F856">
        <v>17</v>
      </c>
      <c r="G856">
        <v>60</v>
      </c>
      <c r="H856" s="1"/>
      <c r="J856" s="64"/>
      <c r="K856" s="64"/>
      <c r="L856" s="64"/>
      <c r="M856" s="64"/>
      <c r="N856" s="64"/>
      <c r="O856" s="64"/>
      <c r="P856" s="64"/>
      <c r="Q856" s="64"/>
    </row>
    <row r="857" spans="1:17">
      <c r="A857" s="4">
        <v>43773.625</v>
      </c>
      <c r="B857" s="3">
        <v>1.9</v>
      </c>
      <c r="C857" s="3">
        <v>1.55139</v>
      </c>
      <c r="D857" s="12">
        <f t="shared" si="296"/>
        <v>1.3916666666666666</v>
      </c>
      <c r="E857">
        <v>60</v>
      </c>
      <c r="F857">
        <v>13</v>
      </c>
      <c r="G857">
        <v>60</v>
      </c>
      <c r="H857" s="1"/>
      <c r="J857" s="64"/>
      <c r="K857" s="64"/>
      <c r="L857" s="64"/>
      <c r="M857" s="64"/>
      <c r="N857" s="64"/>
      <c r="O857" s="64"/>
      <c r="P857" s="64"/>
      <c r="Q857" s="64"/>
    </row>
    <row r="858" spans="1:17">
      <c r="A858" s="4">
        <v>43773.666666666664</v>
      </c>
      <c r="B858" s="3">
        <v>1.7000000000000002</v>
      </c>
      <c r="C858" s="3">
        <v>1.55139</v>
      </c>
      <c r="D858" s="12">
        <f t="shared" si="296"/>
        <v>1.3499999999999996</v>
      </c>
      <c r="E858">
        <v>57</v>
      </c>
      <c r="F858">
        <v>13</v>
      </c>
      <c r="G858">
        <v>60</v>
      </c>
      <c r="H858" s="1"/>
      <c r="J858" s="64"/>
      <c r="K858" s="64"/>
      <c r="L858" s="64"/>
      <c r="M858" s="64"/>
      <c r="N858" s="64"/>
      <c r="O858" s="64"/>
      <c r="P858" s="64"/>
      <c r="Q858" s="64"/>
    </row>
    <row r="859" spans="1:17">
      <c r="A859" s="4">
        <v>43773.708333333336</v>
      </c>
      <c r="B859" s="3">
        <v>0.89999999999999991</v>
      </c>
      <c r="C859" s="3">
        <v>1.55139</v>
      </c>
      <c r="D859" s="12">
        <f t="shared" si="296"/>
        <v>1.2916666666666665</v>
      </c>
      <c r="E859">
        <v>56</v>
      </c>
      <c r="F859">
        <v>13</v>
      </c>
      <c r="G859">
        <v>68</v>
      </c>
      <c r="H859" s="1"/>
      <c r="J859" s="64"/>
      <c r="K859" s="64"/>
      <c r="L859" s="64"/>
      <c r="M859" s="64"/>
      <c r="N859" s="64"/>
      <c r="O859" s="64"/>
      <c r="P859" s="64"/>
      <c r="Q859" s="64"/>
    </row>
    <row r="860" spans="1:17">
      <c r="A860" s="4">
        <v>43773.75</v>
      </c>
      <c r="B860" s="3">
        <v>0.89999999999999991</v>
      </c>
      <c r="C860" s="3">
        <v>1.55139</v>
      </c>
      <c r="D860" s="12">
        <f t="shared" si="296"/>
        <v>1.2874999999999999</v>
      </c>
      <c r="E860">
        <v>54</v>
      </c>
      <c r="F860">
        <v>13</v>
      </c>
      <c r="G860">
        <v>68</v>
      </c>
      <c r="H860" s="1"/>
      <c r="J860" s="64"/>
      <c r="K860" s="64"/>
      <c r="L860" s="64"/>
      <c r="M860" s="64"/>
      <c r="N860" s="64"/>
      <c r="O860" s="64"/>
      <c r="P860" s="64"/>
      <c r="Q860" s="64"/>
    </row>
    <row r="861" spans="1:17">
      <c r="A861" s="4">
        <v>43773.791666666664</v>
      </c>
      <c r="B861" s="3">
        <v>1.2999999999999998</v>
      </c>
      <c r="C861" s="3">
        <v>1.55139</v>
      </c>
      <c r="D861" s="12">
        <f t="shared" si="296"/>
        <v>1.3374999999999997</v>
      </c>
      <c r="E861">
        <v>54</v>
      </c>
      <c r="F861">
        <v>13</v>
      </c>
      <c r="G861">
        <v>68</v>
      </c>
      <c r="H861" s="1"/>
      <c r="J861" s="64"/>
      <c r="K861" s="64"/>
      <c r="L861" s="64"/>
      <c r="M861" s="64"/>
      <c r="N861" s="64"/>
      <c r="O861" s="64"/>
      <c r="P861" s="64"/>
      <c r="Q861" s="64"/>
    </row>
    <row r="862" spans="1:17">
      <c r="A862" s="4">
        <v>43773.833333333336</v>
      </c>
      <c r="B862" s="3">
        <v>2.2999999999999998</v>
      </c>
      <c r="C862" s="3">
        <v>1.55139</v>
      </c>
      <c r="D862" s="12">
        <f t="shared" si="296"/>
        <v>1.3166666666666667</v>
      </c>
      <c r="E862">
        <v>52</v>
      </c>
      <c r="F862">
        <v>13</v>
      </c>
      <c r="G862">
        <v>68</v>
      </c>
      <c r="H862" s="1"/>
      <c r="J862" s="64"/>
      <c r="K862" s="64"/>
      <c r="L862" s="64"/>
      <c r="M862" s="64"/>
      <c r="N862" s="64"/>
      <c r="O862" s="64"/>
      <c r="P862" s="64"/>
      <c r="Q862" s="64"/>
    </row>
    <row r="863" spans="1:17">
      <c r="A863" s="4">
        <v>43773.875</v>
      </c>
      <c r="B863" s="3">
        <v>1.9</v>
      </c>
      <c r="C863" s="3">
        <v>1.55139</v>
      </c>
      <c r="D863" s="12">
        <f t="shared" si="296"/>
        <v>1.2499999999999998</v>
      </c>
      <c r="E863">
        <v>51</v>
      </c>
      <c r="F863">
        <v>13</v>
      </c>
      <c r="G863">
        <v>68</v>
      </c>
      <c r="H863" s="1"/>
      <c r="J863" s="64"/>
      <c r="K863" s="64"/>
      <c r="L863" s="64"/>
      <c r="M863" s="64"/>
      <c r="N863" s="64"/>
      <c r="O863" s="64"/>
      <c r="P863" s="64"/>
      <c r="Q863" s="64"/>
    </row>
    <row r="864" spans="1:17">
      <c r="A864" s="4">
        <v>43773.916666666664</v>
      </c>
      <c r="B864" s="3">
        <v>2.2000000000000002</v>
      </c>
      <c r="C864" s="3">
        <v>1.55139</v>
      </c>
      <c r="D864" s="12">
        <f t="shared" si="296"/>
        <v>1.2041666666666666</v>
      </c>
      <c r="E864">
        <v>51</v>
      </c>
      <c r="F864">
        <v>13</v>
      </c>
      <c r="G864">
        <v>68</v>
      </c>
      <c r="H864" s="1"/>
      <c r="J864" s="64"/>
      <c r="K864" s="64"/>
      <c r="L864" s="64"/>
      <c r="M864" s="64"/>
      <c r="N864" s="64"/>
      <c r="O864" s="64"/>
      <c r="P864" s="64"/>
      <c r="Q864" s="64"/>
    </row>
    <row r="865" spans="1:17">
      <c r="A865" s="4">
        <v>43773.958333333336</v>
      </c>
      <c r="B865" s="3">
        <v>1.9</v>
      </c>
      <c r="C865" s="3">
        <v>1.55139</v>
      </c>
      <c r="D865" s="12">
        <f t="shared" si="296"/>
        <v>1.2291666666666667</v>
      </c>
      <c r="E865">
        <v>49</v>
      </c>
      <c r="F865">
        <v>13</v>
      </c>
      <c r="G865">
        <v>68</v>
      </c>
      <c r="H865" s="1"/>
      <c r="J865" s="64"/>
      <c r="K865" s="64"/>
      <c r="L865" s="64"/>
      <c r="M865" s="64"/>
      <c r="N865" s="64"/>
      <c r="O865" s="64"/>
      <c r="P865" s="64"/>
      <c r="Q865" s="64"/>
    </row>
    <row r="866" spans="1:17">
      <c r="A866" s="4">
        <v>43774</v>
      </c>
      <c r="B866" s="3">
        <v>0.60000000000000009</v>
      </c>
      <c r="C866" s="3">
        <v>1.55139</v>
      </c>
      <c r="D866" s="12">
        <f t="shared" si="296"/>
        <v>1.2</v>
      </c>
      <c r="E866">
        <v>48</v>
      </c>
      <c r="F866">
        <v>17</v>
      </c>
      <c r="G866">
        <v>68</v>
      </c>
      <c r="H866" s="1"/>
      <c r="J866" s="64"/>
      <c r="K866" s="64"/>
      <c r="L866" s="64"/>
      <c r="M866" s="64"/>
      <c r="N866" s="64"/>
      <c r="O866" s="64"/>
      <c r="P866" s="64"/>
      <c r="Q866" s="64"/>
    </row>
    <row r="867" spans="1:17">
      <c r="A867" s="4">
        <v>43774.041666666664</v>
      </c>
      <c r="B867" s="3">
        <v>0.8</v>
      </c>
      <c r="C867" s="3">
        <v>1.55139</v>
      </c>
      <c r="D867" s="12">
        <f t="shared" si="296"/>
        <v>1.1916666666666667</v>
      </c>
      <c r="E867">
        <v>47</v>
      </c>
      <c r="F867">
        <v>17</v>
      </c>
      <c r="G867">
        <v>68</v>
      </c>
      <c r="H867" s="1"/>
      <c r="J867" s="64"/>
      <c r="K867" s="64"/>
      <c r="L867" s="64"/>
      <c r="M867" s="64"/>
      <c r="N867" s="64"/>
      <c r="O867" s="64"/>
      <c r="P867" s="64"/>
      <c r="Q867" s="64"/>
    </row>
    <row r="868" spans="1:17">
      <c r="A868" s="4">
        <v>43774.083333333336</v>
      </c>
      <c r="B868" s="3">
        <v>0.7</v>
      </c>
      <c r="C868" s="3">
        <v>1.55139</v>
      </c>
      <c r="D868" s="12">
        <f t="shared" si="296"/>
        <v>1.1875000000000002</v>
      </c>
      <c r="E868">
        <v>45</v>
      </c>
      <c r="F868">
        <v>17</v>
      </c>
      <c r="G868">
        <v>68</v>
      </c>
      <c r="H868" s="1"/>
      <c r="J868" s="64"/>
      <c r="K868" s="64"/>
      <c r="L868" s="64"/>
      <c r="M868" s="64"/>
      <c r="N868" s="64"/>
      <c r="O868" s="64"/>
      <c r="P868" s="64"/>
      <c r="Q868" s="64"/>
    </row>
    <row r="869" spans="1:17">
      <c r="A869" s="4">
        <v>43774.125</v>
      </c>
      <c r="B869" s="3">
        <v>0.9</v>
      </c>
      <c r="C869" s="3">
        <v>1.55139</v>
      </c>
      <c r="D869" s="12">
        <f t="shared" si="296"/>
        <v>1.1958333333333335</v>
      </c>
      <c r="E869">
        <v>46</v>
      </c>
      <c r="F869">
        <v>17</v>
      </c>
      <c r="G869">
        <v>68</v>
      </c>
      <c r="H869" s="1"/>
      <c r="J869" s="64"/>
      <c r="K869" s="64"/>
      <c r="L869" s="64"/>
      <c r="M869" s="64"/>
      <c r="N869" s="64"/>
      <c r="O869" s="64"/>
      <c r="P869" s="64"/>
      <c r="Q869" s="64"/>
    </row>
    <row r="870" spans="1:17">
      <c r="A870" s="4">
        <v>43774.166666666664</v>
      </c>
      <c r="B870" s="3">
        <v>0.7</v>
      </c>
      <c r="C870" s="3">
        <v>1.55139</v>
      </c>
      <c r="D870" s="12">
        <f t="shared" si="296"/>
        <v>1.1875</v>
      </c>
      <c r="E870">
        <v>45</v>
      </c>
      <c r="F870">
        <v>17</v>
      </c>
      <c r="G870">
        <v>68</v>
      </c>
      <c r="H870" s="1"/>
      <c r="J870" s="64"/>
      <c r="K870" s="64"/>
      <c r="L870" s="64"/>
      <c r="M870" s="64"/>
      <c r="N870" s="64"/>
      <c r="O870" s="64"/>
      <c r="P870" s="64"/>
      <c r="Q870" s="64"/>
    </row>
    <row r="871" spans="1:17">
      <c r="A871" s="4">
        <v>43774.208333333336</v>
      </c>
      <c r="B871" s="3">
        <v>2.5</v>
      </c>
      <c r="C871" s="3">
        <v>1.55139</v>
      </c>
      <c r="D871" s="12">
        <f t="shared" si="296"/>
        <v>1.1875</v>
      </c>
      <c r="E871">
        <v>45</v>
      </c>
      <c r="F871">
        <v>17</v>
      </c>
      <c r="G871">
        <v>68</v>
      </c>
      <c r="H871" s="1"/>
      <c r="J871" s="64"/>
      <c r="K871" s="64"/>
      <c r="L871" s="64"/>
      <c r="M871" s="64"/>
      <c r="N871" s="64"/>
      <c r="O871" s="64"/>
      <c r="P871" s="64"/>
      <c r="Q871" s="64"/>
    </row>
    <row r="872" spans="1:17">
      <c r="A872" s="4">
        <v>43774.25</v>
      </c>
      <c r="B872" s="3">
        <v>5</v>
      </c>
      <c r="C872" s="3">
        <v>1.55139</v>
      </c>
      <c r="D872" s="12">
        <f t="shared" si="296"/>
        <v>1.1666666666666667</v>
      </c>
      <c r="E872">
        <v>45</v>
      </c>
      <c r="F872">
        <v>17</v>
      </c>
      <c r="G872">
        <v>68</v>
      </c>
      <c r="H872" s="1"/>
      <c r="J872" s="64"/>
      <c r="K872" s="64"/>
      <c r="L872" s="64"/>
      <c r="M872" s="64"/>
      <c r="N872" s="64"/>
      <c r="O872" s="64"/>
      <c r="P872" s="64"/>
      <c r="Q872" s="64"/>
    </row>
    <row r="873" spans="1:17">
      <c r="A873" s="4">
        <v>43774.291666666664</v>
      </c>
      <c r="B873" s="3">
        <v>3.7</v>
      </c>
      <c r="C873" s="3">
        <v>1.55139</v>
      </c>
      <c r="D873" s="12">
        <f t="shared" si="296"/>
        <v>1.0541666666666665</v>
      </c>
      <c r="E873">
        <v>48</v>
      </c>
      <c r="F873">
        <v>17</v>
      </c>
      <c r="G873">
        <v>68</v>
      </c>
      <c r="H873" s="1"/>
      <c r="J873" s="64"/>
      <c r="K873" s="64"/>
      <c r="L873" s="64"/>
      <c r="M873" s="64"/>
      <c r="N873" s="64"/>
      <c r="O873" s="64"/>
      <c r="P873" s="64"/>
      <c r="Q873" s="64"/>
    </row>
    <row r="874" spans="1:17">
      <c r="A874" s="4">
        <v>43774.333333333336</v>
      </c>
      <c r="B874" s="3">
        <v>0.5</v>
      </c>
      <c r="C874" s="3">
        <v>1.55139</v>
      </c>
      <c r="D874" s="12">
        <f t="shared" si="296"/>
        <v>1.05</v>
      </c>
      <c r="E874">
        <v>51</v>
      </c>
      <c r="F874">
        <v>17</v>
      </c>
      <c r="G874">
        <v>60</v>
      </c>
      <c r="H874" s="1"/>
      <c r="J874" s="64"/>
      <c r="K874" s="64"/>
      <c r="L874" s="64"/>
      <c r="M874" s="64"/>
      <c r="N874" s="64"/>
      <c r="O874" s="64"/>
      <c r="P874" s="64"/>
      <c r="Q874" s="64"/>
    </row>
    <row r="875" spans="1:17">
      <c r="A875" s="4">
        <v>43774.375</v>
      </c>
      <c r="B875" s="3">
        <v>0.4</v>
      </c>
      <c r="C875" s="3">
        <v>1.55139</v>
      </c>
      <c r="D875" s="12">
        <f t="shared" si="296"/>
        <v>1.1291666666666667</v>
      </c>
      <c r="E875">
        <v>53</v>
      </c>
      <c r="F875">
        <v>13</v>
      </c>
      <c r="G875">
        <v>60</v>
      </c>
      <c r="H875" s="1"/>
      <c r="J875" s="64"/>
      <c r="K875" s="64"/>
      <c r="L875" s="64"/>
      <c r="M875" s="64"/>
      <c r="N875" s="64"/>
      <c r="O875" s="64"/>
      <c r="P875" s="64"/>
      <c r="Q875" s="64"/>
    </row>
    <row r="876" spans="1:17">
      <c r="A876" s="4">
        <v>43774.416666666664</v>
      </c>
      <c r="B876" s="3">
        <v>0.4</v>
      </c>
      <c r="C876" s="3">
        <v>1.55139</v>
      </c>
      <c r="D876" s="12">
        <f t="shared" si="296"/>
        <v>1.1291666666666667</v>
      </c>
      <c r="E876">
        <v>55</v>
      </c>
      <c r="F876">
        <v>13</v>
      </c>
      <c r="G876">
        <v>60</v>
      </c>
      <c r="H876" s="1"/>
      <c r="J876" s="64"/>
      <c r="K876" s="64"/>
      <c r="L876" s="64"/>
      <c r="M876" s="64"/>
      <c r="N876" s="64"/>
      <c r="O876" s="64"/>
      <c r="P876" s="64"/>
      <c r="Q876" s="64"/>
    </row>
    <row r="877" spans="1:17">
      <c r="A877" s="4">
        <v>43774.458333333336</v>
      </c>
      <c r="B877" s="3">
        <v>0.30000000000000004</v>
      </c>
      <c r="C877" s="3">
        <v>1.55139</v>
      </c>
      <c r="D877" s="12">
        <f t="shared" si="296"/>
        <v>1.125</v>
      </c>
      <c r="E877">
        <v>58</v>
      </c>
      <c r="F877">
        <v>13</v>
      </c>
      <c r="G877">
        <v>60</v>
      </c>
      <c r="H877" s="1"/>
      <c r="J877" s="64"/>
      <c r="K877" s="64"/>
      <c r="L877" s="64"/>
      <c r="M877" s="64"/>
      <c r="N877" s="64"/>
      <c r="O877" s="64"/>
      <c r="P877" s="64"/>
      <c r="Q877" s="64"/>
    </row>
    <row r="878" spans="1:17">
      <c r="A878" s="4">
        <v>43774.5</v>
      </c>
      <c r="B878" s="3">
        <v>0.4</v>
      </c>
      <c r="C878" s="3">
        <v>1.55139</v>
      </c>
      <c r="D878" s="12">
        <f t="shared" si="296"/>
        <v>1.125</v>
      </c>
      <c r="E878">
        <v>61</v>
      </c>
      <c r="F878">
        <v>13</v>
      </c>
      <c r="G878">
        <v>60</v>
      </c>
      <c r="H878" s="1"/>
      <c r="J878" s="64"/>
      <c r="K878" s="64"/>
      <c r="L878" s="64"/>
      <c r="M878" s="64"/>
      <c r="N878" s="64"/>
      <c r="O878" s="64"/>
      <c r="P878" s="64"/>
      <c r="Q878" s="64"/>
    </row>
    <row r="879" spans="1:17">
      <c r="A879" s="4">
        <v>43774.541666666664</v>
      </c>
      <c r="B879" s="3">
        <v>0.4</v>
      </c>
      <c r="C879" s="3">
        <v>1.55139</v>
      </c>
      <c r="D879" s="12">
        <f t="shared" si="296"/>
        <v>1.1249999999999998</v>
      </c>
      <c r="E879">
        <v>63</v>
      </c>
      <c r="F879">
        <v>13</v>
      </c>
      <c r="G879">
        <v>60</v>
      </c>
      <c r="H879" s="1"/>
      <c r="J879" s="64"/>
      <c r="K879" s="64"/>
      <c r="L879" s="64"/>
      <c r="M879" s="64"/>
      <c r="N879" s="64"/>
      <c r="O879" s="64"/>
      <c r="P879" s="64"/>
      <c r="Q879" s="64"/>
    </row>
    <row r="880" spans="1:17">
      <c r="A880" s="4">
        <v>43774.583333333336</v>
      </c>
      <c r="B880" s="3">
        <v>1.1000000000000001</v>
      </c>
      <c r="C880" s="3">
        <v>1.55139</v>
      </c>
      <c r="D880" s="12">
        <f t="shared" si="296"/>
        <v>1.1208333333333333</v>
      </c>
      <c r="E880">
        <v>62</v>
      </c>
      <c r="F880">
        <v>13</v>
      </c>
      <c r="G880">
        <v>60</v>
      </c>
      <c r="H880" s="1"/>
      <c r="J880" s="64"/>
      <c r="K880" s="64"/>
      <c r="L880" s="64"/>
      <c r="M880" s="64"/>
      <c r="N880" s="64"/>
      <c r="O880" s="64"/>
      <c r="P880" s="64"/>
      <c r="Q880" s="64"/>
    </row>
    <row r="881" spans="1:17">
      <c r="A881" s="4">
        <v>43774.625</v>
      </c>
      <c r="B881" s="3">
        <v>0.89999999999999991</v>
      </c>
      <c r="C881" s="3">
        <v>1.55139</v>
      </c>
      <c r="D881" s="12">
        <f t="shared" si="296"/>
        <v>1.0874999999999999</v>
      </c>
      <c r="E881">
        <v>63</v>
      </c>
      <c r="F881">
        <v>13</v>
      </c>
      <c r="G881">
        <v>60</v>
      </c>
      <c r="H881" s="1"/>
      <c r="J881" s="64"/>
      <c r="K881" s="64"/>
      <c r="L881" s="64"/>
      <c r="M881" s="64"/>
      <c r="N881" s="64"/>
      <c r="O881" s="64"/>
      <c r="P881" s="64"/>
      <c r="Q881" s="64"/>
    </row>
    <row r="882" spans="1:17">
      <c r="A882" s="4">
        <v>43774.666666666664</v>
      </c>
      <c r="B882" s="3">
        <v>0.30000000000000004</v>
      </c>
      <c r="C882" s="3">
        <v>1.55139</v>
      </c>
      <c r="D882" s="12">
        <f t="shared" si="296"/>
        <v>1.0999999999999999</v>
      </c>
      <c r="E882">
        <v>60</v>
      </c>
      <c r="F882">
        <v>13</v>
      </c>
      <c r="G882">
        <v>60</v>
      </c>
      <c r="H882" s="1"/>
      <c r="J882" s="64"/>
      <c r="K882" s="64"/>
      <c r="L882" s="64"/>
      <c r="M882" s="64"/>
      <c r="N882" s="64"/>
      <c r="O882" s="64"/>
      <c r="P882" s="64"/>
      <c r="Q882" s="64"/>
    </row>
    <row r="883" spans="1:17">
      <c r="A883" s="4">
        <v>43774.708333333336</v>
      </c>
      <c r="B883" s="3">
        <v>0.8</v>
      </c>
      <c r="C883" s="3">
        <v>1.55139</v>
      </c>
      <c r="D883" s="12">
        <f t="shared" si="296"/>
        <v>1.1499999999999999</v>
      </c>
      <c r="E883">
        <v>58</v>
      </c>
      <c r="F883">
        <v>13</v>
      </c>
      <c r="G883">
        <v>68</v>
      </c>
      <c r="H883" s="1"/>
      <c r="J883" s="64"/>
      <c r="K883" s="64"/>
      <c r="L883" s="64"/>
      <c r="M883" s="64"/>
      <c r="N883" s="64"/>
      <c r="O883" s="64"/>
      <c r="P883" s="64"/>
      <c r="Q883" s="64"/>
    </row>
    <row r="884" spans="1:17">
      <c r="A884" s="4">
        <v>43774.75</v>
      </c>
      <c r="B884" s="3">
        <v>2.1</v>
      </c>
      <c r="C884" s="3">
        <v>1.55139</v>
      </c>
      <c r="D884" s="12">
        <f t="shared" si="296"/>
        <v>1.1499999999999999</v>
      </c>
      <c r="E884">
        <v>55</v>
      </c>
      <c r="F884">
        <v>17</v>
      </c>
      <c r="G884">
        <v>68</v>
      </c>
      <c r="H884" s="1"/>
      <c r="J884" s="64"/>
      <c r="K884" s="64"/>
      <c r="L884" s="64"/>
      <c r="M884" s="64"/>
      <c r="N884" s="64"/>
      <c r="O884" s="64"/>
      <c r="P884" s="64"/>
      <c r="Q884" s="64"/>
    </row>
    <row r="885" spans="1:17">
      <c r="A885" s="4">
        <v>43774.791666666664</v>
      </c>
      <c r="B885" s="3">
        <v>0.8</v>
      </c>
      <c r="C885" s="3">
        <v>1.55139</v>
      </c>
      <c r="D885" s="12">
        <f t="shared" si="296"/>
        <v>1.1166666666666667</v>
      </c>
      <c r="E885">
        <v>53</v>
      </c>
      <c r="F885">
        <v>17</v>
      </c>
      <c r="G885">
        <v>68</v>
      </c>
      <c r="H885" s="1"/>
      <c r="J885" s="64"/>
      <c r="K885" s="64"/>
      <c r="L885" s="64"/>
      <c r="M885" s="64"/>
      <c r="N885" s="64"/>
      <c r="O885" s="64"/>
      <c r="P885" s="64"/>
      <c r="Q885" s="64"/>
    </row>
    <row r="886" spans="1:17">
      <c r="A886" s="4">
        <v>43774.833333333336</v>
      </c>
      <c r="B886" s="3">
        <v>0.7</v>
      </c>
      <c r="C886" s="3">
        <v>1.55139</v>
      </c>
      <c r="D886" s="12">
        <f t="shared" si="296"/>
        <v>1.1375</v>
      </c>
      <c r="E886">
        <v>53</v>
      </c>
      <c r="F886">
        <v>13</v>
      </c>
      <c r="G886">
        <v>68</v>
      </c>
      <c r="H886" s="1"/>
      <c r="J886" s="64"/>
      <c r="K886" s="64"/>
      <c r="L886" s="64"/>
      <c r="M886" s="64"/>
      <c r="N886" s="64"/>
      <c r="O886" s="64"/>
      <c r="P886" s="64"/>
      <c r="Q886" s="64"/>
    </row>
    <row r="887" spans="1:17">
      <c r="A887" s="4">
        <v>43774.875</v>
      </c>
      <c r="B887" s="3">
        <v>0.8</v>
      </c>
      <c r="C887" s="3">
        <v>1.55139</v>
      </c>
      <c r="D887" s="12">
        <f t="shared" si="296"/>
        <v>1.2916666666666667</v>
      </c>
      <c r="E887">
        <v>51</v>
      </c>
      <c r="F887">
        <v>13</v>
      </c>
      <c r="G887">
        <v>68</v>
      </c>
      <c r="H887" s="1"/>
      <c r="J887" s="64"/>
      <c r="K887" s="64"/>
      <c r="L887" s="64"/>
      <c r="M887" s="64"/>
      <c r="N887" s="64"/>
      <c r="O887" s="64"/>
      <c r="P887" s="64"/>
      <c r="Q887" s="64"/>
    </row>
    <row r="888" spans="1:17">
      <c r="A888" s="4">
        <v>43774.916666666664</v>
      </c>
      <c r="B888" s="3">
        <v>2.8</v>
      </c>
      <c r="C888" s="3">
        <v>1.55139</v>
      </c>
      <c r="D888" s="12">
        <f t="shared" si="296"/>
        <v>1.3833333333333335</v>
      </c>
      <c r="E888">
        <v>52</v>
      </c>
      <c r="F888">
        <v>17</v>
      </c>
      <c r="G888">
        <v>68</v>
      </c>
      <c r="H888" s="1"/>
      <c r="J888" s="64"/>
      <c r="K888" s="64"/>
      <c r="L888" s="64"/>
      <c r="M888" s="64"/>
      <c r="N888" s="64"/>
      <c r="O888" s="64"/>
      <c r="P888" s="64"/>
      <c r="Q888" s="64"/>
    </row>
    <row r="889" spans="1:17">
      <c r="A889" s="4">
        <v>43774.958333333336</v>
      </c>
      <c r="B889" s="3">
        <v>1.2</v>
      </c>
      <c r="C889" s="3">
        <v>1.55139</v>
      </c>
      <c r="D889" s="12">
        <f t="shared" si="296"/>
        <v>1.3666666666666669</v>
      </c>
      <c r="E889">
        <v>51</v>
      </c>
      <c r="F889">
        <v>21</v>
      </c>
      <c r="G889">
        <v>68</v>
      </c>
      <c r="H889" s="1"/>
      <c r="J889" s="64"/>
      <c r="K889" s="64"/>
      <c r="L889" s="64"/>
      <c r="M889" s="64"/>
      <c r="N889" s="64"/>
      <c r="O889" s="64"/>
      <c r="P889" s="64"/>
      <c r="Q889" s="64"/>
    </row>
    <row r="890" spans="1:17">
      <c r="A890" s="4">
        <v>43775</v>
      </c>
      <c r="B890" s="3">
        <v>0.4</v>
      </c>
      <c r="C890" s="3">
        <v>1.55139</v>
      </c>
      <c r="D890" s="12">
        <f t="shared" si="296"/>
        <v>1.3333333333333337</v>
      </c>
      <c r="E890">
        <v>50</v>
      </c>
      <c r="F890">
        <v>21</v>
      </c>
      <c r="G890">
        <v>68</v>
      </c>
      <c r="H890" s="1"/>
      <c r="J890" s="64"/>
      <c r="K890" s="64"/>
      <c r="L890" s="64"/>
      <c r="M890" s="64"/>
      <c r="N890" s="64"/>
      <c r="O890" s="64"/>
      <c r="P890" s="64"/>
      <c r="Q890" s="64"/>
    </row>
    <row r="891" spans="1:17">
      <c r="A891" s="4">
        <v>43775.041666666664</v>
      </c>
      <c r="B891" s="3">
        <v>0.7</v>
      </c>
      <c r="C891" s="3">
        <v>1.55139</v>
      </c>
      <c r="D891" s="12">
        <f t="shared" si="296"/>
        <v>1.3416666666666668</v>
      </c>
      <c r="E891">
        <v>49</v>
      </c>
      <c r="F891">
        <v>21</v>
      </c>
      <c r="G891">
        <v>68</v>
      </c>
      <c r="H891" s="1"/>
      <c r="J891" s="64"/>
      <c r="K891" s="64"/>
      <c r="L891" s="64"/>
      <c r="M891" s="64"/>
      <c r="N891" s="64"/>
      <c r="O891" s="64"/>
      <c r="P891" s="64"/>
      <c r="Q891" s="64"/>
    </row>
    <row r="892" spans="1:17">
      <c r="A892" s="4">
        <v>43775.083333333336</v>
      </c>
      <c r="B892" s="3">
        <v>0.9</v>
      </c>
      <c r="C892" s="3">
        <v>1.55139</v>
      </c>
      <c r="D892" s="12">
        <f t="shared" si="296"/>
        <v>1.3333333333333337</v>
      </c>
      <c r="E892">
        <v>48</v>
      </c>
      <c r="F892">
        <v>21</v>
      </c>
      <c r="G892">
        <v>68</v>
      </c>
      <c r="H892" s="1"/>
      <c r="J892" s="64"/>
      <c r="K892" s="64"/>
      <c r="L892" s="64"/>
      <c r="M892" s="64"/>
      <c r="N892" s="64"/>
      <c r="O892" s="64"/>
      <c r="P892" s="64"/>
      <c r="Q892" s="64"/>
    </row>
    <row r="893" spans="1:17">
      <c r="A893" s="4">
        <v>43775.125</v>
      </c>
      <c r="B893" s="3">
        <v>0.7</v>
      </c>
      <c r="C893" s="3">
        <v>1.55139</v>
      </c>
      <c r="D893" s="12">
        <f t="shared" si="296"/>
        <v>1.325</v>
      </c>
      <c r="E893">
        <v>46</v>
      </c>
      <c r="F893">
        <v>21</v>
      </c>
      <c r="G893">
        <v>68</v>
      </c>
      <c r="H893" s="1"/>
      <c r="J893" s="64"/>
      <c r="K893" s="64"/>
      <c r="L893" s="64"/>
      <c r="M893" s="64"/>
      <c r="N893" s="64"/>
      <c r="O893" s="64"/>
      <c r="P893" s="64"/>
      <c r="Q893" s="64"/>
    </row>
    <row r="894" spans="1:17">
      <c r="A894" s="4">
        <v>43775.166666666664</v>
      </c>
      <c r="B894" s="3">
        <v>0.7</v>
      </c>
      <c r="C894" s="3">
        <v>1.55139</v>
      </c>
      <c r="D894" s="12">
        <f t="shared" si="296"/>
        <v>1.3291666666666668</v>
      </c>
      <c r="E894">
        <v>46</v>
      </c>
      <c r="F894">
        <v>21</v>
      </c>
      <c r="G894">
        <v>68</v>
      </c>
      <c r="H894" s="1"/>
      <c r="J894" s="64"/>
      <c r="K894" s="64"/>
      <c r="L894" s="64"/>
      <c r="M894" s="64"/>
      <c r="N894" s="64"/>
      <c r="O894" s="64"/>
      <c r="P894" s="64"/>
      <c r="Q894" s="64"/>
    </row>
    <row r="895" spans="1:17">
      <c r="A895" s="4">
        <v>43775.208333333336</v>
      </c>
      <c r="B895" s="3">
        <v>2</v>
      </c>
      <c r="C895" s="3">
        <v>1.55139</v>
      </c>
      <c r="D895" s="12">
        <f t="shared" si="296"/>
        <v>1.3333333333333333</v>
      </c>
      <c r="E895">
        <v>45</v>
      </c>
      <c r="F895">
        <v>21</v>
      </c>
      <c r="G895">
        <v>68</v>
      </c>
      <c r="H895" s="1"/>
      <c r="J895" s="64"/>
      <c r="K895" s="64"/>
      <c r="L895" s="64"/>
      <c r="M895" s="64"/>
      <c r="N895" s="64"/>
      <c r="O895" s="64"/>
      <c r="P895" s="64"/>
      <c r="Q895" s="64"/>
    </row>
    <row r="896" spans="1:17">
      <c r="A896" s="4">
        <v>43775.25</v>
      </c>
      <c r="B896" s="3">
        <v>2.2999999999999998</v>
      </c>
      <c r="C896" s="3">
        <v>1.55139</v>
      </c>
      <c r="D896" s="12">
        <f t="shared" si="296"/>
        <v>1.3333333333333333</v>
      </c>
      <c r="E896">
        <v>45</v>
      </c>
      <c r="F896">
        <v>21</v>
      </c>
      <c r="G896">
        <v>68</v>
      </c>
      <c r="H896" s="1"/>
      <c r="J896" s="64"/>
      <c r="K896" s="64"/>
      <c r="L896" s="64"/>
      <c r="M896" s="64"/>
      <c r="N896" s="64"/>
      <c r="O896" s="64"/>
      <c r="P896" s="64"/>
      <c r="Q896" s="64"/>
    </row>
    <row r="897" spans="1:17">
      <c r="A897" s="4">
        <v>43775.291666666664</v>
      </c>
      <c r="B897" s="3">
        <v>3.6</v>
      </c>
      <c r="C897" s="3">
        <v>1.55139</v>
      </c>
      <c r="D897" s="12">
        <f t="shared" si="296"/>
        <v>1.3083333333333333</v>
      </c>
      <c r="E897">
        <v>50</v>
      </c>
      <c r="F897">
        <v>21</v>
      </c>
      <c r="G897">
        <v>68</v>
      </c>
      <c r="H897" s="1"/>
      <c r="J897" s="64"/>
      <c r="K897" s="64"/>
      <c r="L897" s="64"/>
      <c r="M897" s="64"/>
      <c r="N897" s="64"/>
      <c r="O897" s="64"/>
      <c r="P897" s="64"/>
      <c r="Q897" s="64"/>
    </row>
    <row r="898" spans="1:17">
      <c r="A898" s="4">
        <v>43775.333333333336</v>
      </c>
      <c r="B898" s="3">
        <v>2.4</v>
      </c>
      <c r="C898" s="3">
        <v>1.55139</v>
      </c>
      <c r="D898" s="12">
        <f t="shared" ref="D898:D961" si="297">AVERAGE(B898:B921)</f>
        <v>1.2708333333333333</v>
      </c>
      <c r="E898">
        <v>52</v>
      </c>
      <c r="F898">
        <v>21</v>
      </c>
      <c r="G898">
        <v>60</v>
      </c>
      <c r="H898" s="1"/>
      <c r="J898" s="64"/>
      <c r="K898" s="64"/>
      <c r="L898" s="64"/>
      <c r="M898" s="64"/>
      <c r="N898" s="64"/>
      <c r="O898" s="64"/>
      <c r="P898" s="64"/>
      <c r="Q898" s="64"/>
    </row>
    <row r="899" spans="1:17">
      <c r="A899" s="4">
        <v>43775.375</v>
      </c>
      <c r="B899" s="3">
        <v>0.4</v>
      </c>
      <c r="C899" s="3">
        <v>1.55139</v>
      </c>
      <c r="D899" s="12">
        <f t="shared" si="297"/>
        <v>1.1958333333333333</v>
      </c>
      <c r="E899">
        <v>53</v>
      </c>
      <c r="F899">
        <v>21</v>
      </c>
      <c r="G899">
        <v>60</v>
      </c>
      <c r="H899" s="1"/>
      <c r="J899" s="64"/>
      <c r="K899" s="64"/>
      <c r="L899" s="64"/>
      <c r="M899" s="64"/>
      <c r="N899" s="64"/>
      <c r="O899" s="64"/>
      <c r="P899" s="64"/>
      <c r="Q899" s="64"/>
    </row>
    <row r="900" spans="1:17">
      <c r="A900" s="4">
        <v>43775.416666666664</v>
      </c>
      <c r="B900" s="3">
        <v>0.30000000000000004</v>
      </c>
      <c r="C900" s="3">
        <v>1.55139</v>
      </c>
      <c r="D900" s="12">
        <f t="shared" si="297"/>
        <v>1.1958333333333333</v>
      </c>
      <c r="E900">
        <v>56</v>
      </c>
      <c r="F900">
        <v>21</v>
      </c>
      <c r="G900">
        <v>60</v>
      </c>
      <c r="H900" s="1"/>
      <c r="J900" s="64"/>
      <c r="K900" s="64"/>
      <c r="L900" s="64"/>
      <c r="M900" s="64"/>
      <c r="N900" s="64"/>
      <c r="O900" s="64"/>
      <c r="P900" s="64"/>
      <c r="Q900" s="64"/>
    </row>
    <row r="901" spans="1:17">
      <c r="A901" s="4">
        <v>43775.458333333336</v>
      </c>
      <c r="B901" s="3">
        <v>0.30000000000000004</v>
      </c>
      <c r="C901" s="3">
        <v>1.55139</v>
      </c>
      <c r="D901" s="12">
        <f t="shared" si="297"/>
        <v>1.2</v>
      </c>
      <c r="E901">
        <v>57</v>
      </c>
      <c r="F901">
        <v>21</v>
      </c>
      <c r="G901">
        <v>60</v>
      </c>
      <c r="H901" s="1"/>
      <c r="J901" s="64"/>
      <c r="K901" s="64"/>
      <c r="L901" s="64"/>
      <c r="M901" s="64"/>
      <c r="N901" s="64"/>
      <c r="O901" s="64"/>
      <c r="P901" s="64"/>
      <c r="Q901" s="64"/>
    </row>
    <row r="902" spans="1:17">
      <c r="A902" s="4">
        <v>43775.5</v>
      </c>
      <c r="B902" s="3">
        <v>0.4</v>
      </c>
      <c r="C902" s="3">
        <v>1.55139</v>
      </c>
      <c r="D902" s="12">
        <f t="shared" si="297"/>
        <v>1.2041666666666664</v>
      </c>
      <c r="E902">
        <v>58</v>
      </c>
      <c r="F902">
        <v>21</v>
      </c>
      <c r="G902">
        <v>60</v>
      </c>
      <c r="H902" s="1"/>
      <c r="J902" s="64"/>
      <c r="K902" s="64"/>
      <c r="L902" s="64"/>
      <c r="M902" s="64"/>
      <c r="N902" s="64"/>
      <c r="O902" s="64"/>
      <c r="P902" s="64"/>
      <c r="Q902" s="64"/>
    </row>
    <row r="903" spans="1:17">
      <c r="A903" s="4">
        <v>43775.541666666664</v>
      </c>
      <c r="B903" s="3">
        <v>0.30000000000000004</v>
      </c>
      <c r="C903" s="3">
        <v>1.55139</v>
      </c>
      <c r="D903" s="12">
        <f t="shared" si="297"/>
        <v>1.2041666666666664</v>
      </c>
      <c r="E903">
        <v>59</v>
      </c>
      <c r="F903">
        <v>21</v>
      </c>
      <c r="G903">
        <v>60</v>
      </c>
      <c r="H903" s="1"/>
      <c r="J903" s="64"/>
      <c r="K903" s="64"/>
      <c r="L903" s="64"/>
      <c r="M903" s="64"/>
      <c r="N903" s="64"/>
      <c r="O903" s="64"/>
      <c r="P903" s="64"/>
      <c r="Q903" s="64"/>
    </row>
    <row r="904" spans="1:17">
      <c r="A904" s="4">
        <v>43775.583333333336</v>
      </c>
      <c r="B904" s="3">
        <v>0.30000000000000004</v>
      </c>
      <c r="C904" s="3">
        <v>1.55139</v>
      </c>
      <c r="D904" s="12">
        <f t="shared" si="297"/>
        <v>1.208333333333333</v>
      </c>
      <c r="E904">
        <v>59</v>
      </c>
      <c r="F904">
        <v>21</v>
      </c>
      <c r="G904">
        <v>60</v>
      </c>
      <c r="H904" s="1"/>
      <c r="J904" s="64"/>
      <c r="K904" s="64"/>
      <c r="L904" s="64"/>
      <c r="M904" s="64"/>
      <c r="N904" s="64"/>
      <c r="O904" s="64"/>
      <c r="P904" s="64"/>
      <c r="Q904" s="64"/>
    </row>
    <row r="905" spans="1:17">
      <c r="A905" s="4">
        <v>43775.625</v>
      </c>
      <c r="B905" s="3">
        <v>1.2</v>
      </c>
      <c r="C905" s="3">
        <v>1.55139</v>
      </c>
      <c r="D905" s="12">
        <f t="shared" si="297"/>
        <v>1.2208333333333332</v>
      </c>
      <c r="E905">
        <v>58</v>
      </c>
      <c r="F905">
        <v>21</v>
      </c>
      <c r="G905">
        <v>60</v>
      </c>
      <c r="H905" s="1"/>
      <c r="J905" s="64"/>
      <c r="K905" s="64"/>
      <c r="L905" s="64"/>
      <c r="M905" s="64"/>
      <c r="N905" s="64"/>
      <c r="O905" s="64"/>
      <c r="P905" s="64"/>
      <c r="Q905" s="64"/>
    </row>
    <row r="906" spans="1:17">
      <c r="A906" s="4">
        <v>43775.666666666664</v>
      </c>
      <c r="B906" s="3">
        <v>1.5</v>
      </c>
      <c r="C906" s="3">
        <v>1.55139</v>
      </c>
      <c r="D906" s="12">
        <f t="shared" si="297"/>
        <v>1.2625</v>
      </c>
      <c r="E906">
        <v>55</v>
      </c>
      <c r="F906">
        <v>21</v>
      </c>
      <c r="G906">
        <v>60</v>
      </c>
      <c r="H906" s="1"/>
      <c r="J906" s="64"/>
      <c r="K906" s="64"/>
      <c r="L906" s="64"/>
      <c r="M906" s="64"/>
      <c r="N906" s="64"/>
      <c r="O906" s="64"/>
      <c r="P906" s="64"/>
      <c r="Q906" s="64"/>
    </row>
    <row r="907" spans="1:17">
      <c r="A907" s="4">
        <v>43775.708333333336</v>
      </c>
      <c r="B907" s="3">
        <v>0.8</v>
      </c>
      <c r="C907" s="3">
        <v>1.55139</v>
      </c>
      <c r="D907" s="12">
        <f t="shared" si="297"/>
        <v>1.2166666666666663</v>
      </c>
      <c r="E907">
        <v>55</v>
      </c>
      <c r="F907">
        <v>21</v>
      </c>
      <c r="G907">
        <v>68</v>
      </c>
      <c r="H907" s="1"/>
      <c r="J907" s="64"/>
      <c r="K907" s="64"/>
      <c r="L907" s="64"/>
      <c r="M907" s="64"/>
      <c r="N907" s="64"/>
      <c r="O907" s="64"/>
      <c r="P907" s="64"/>
      <c r="Q907" s="64"/>
    </row>
    <row r="908" spans="1:17">
      <c r="A908" s="4">
        <v>43775.75</v>
      </c>
      <c r="B908" s="3">
        <v>1.3</v>
      </c>
      <c r="C908" s="3">
        <v>1.55139</v>
      </c>
      <c r="D908" s="12">
        <f t="shared" si="297"/>
        <v>1.2249999999999996</v>
      </c>
      <c r="E908">
        <v>52</v>
      </c>
      <c r="F908">
        <v>21</v>
      </c>
      <c r="G908">
        <v>68</v>
      </c>
      <c r="H908" s="1"/>
      <c r="J908" s="64"/>
      <c r="K908" s="64"/>
      <c r="L908" s="64"/>
      <c r="M908" s="64"/>
      <c r="N908" s="64"/>
      <c r="O908" s="64"/>
      <c r="P908" s="64"/>
      <c r="Q908" s="64"/>
    </row>
    <row r="909" spans="1:17">
      <c r="A909" s="4">
        <v>43775.791666666664</v>
      </c>
      <c r="B909" s="3">
        <v>1.2999999999999998</v>
      </c>
      <c r="C909" s="3">
        <v>1.55139</v>
      </c>
      <c r="D909" s="12">
        <f t="shared" si="297"/>
        <v>1.2166666666666663</v>
      </c>
      <c r="E909">
        <v>51</v>
      </c>
      <c r="F909">
        <v>21</v>
      </c>
      <c r="G909">
        <v>68</v>
      </c>
      <c r="H909" s="1"/>
      <c r="J909" s="64"/>
      <c r="K909" s="64"/>
      <c r="L909" s="64"/>
      <c r="M909" s="64"/>
      <c r="N909" s="64"/>
      <c r="O909" s="64"/>
      <c r="P909" s="64"/>
      <c r="Q909" s="64"/>
    </row>
    <row r="910" spans="1:17">
      <c r="A910" s="4">
        <v>43775.833333333336</v>
      </c>
      <c r="B910" s="3">
        <v>4.4000000000000004</v>
      </c>
      <c r="C910" s="3">
        <v>1.55139</v>
      </c>
      <c r="D910" s="12">
        <f t="shared" si="297"/>
        <v>1.220833333333333</v>
      </c>
      <c r="E910">
        <v>50</v>
      </c>
      <c r="F910">
        <v>21</v>
      </c>
      <c r="G910">
        <v>68</v>
      </c>
      <c r="H910" s="1"/>
      <c r="J910" s="64"/>
      <c r="K910" s="64"/>
      <c r="L910" s="64"/>
      <c r="M910" s="64"/>
      <c r="N910" s="64"/>
      <c r="O910" s="64"/>
      <c r="P910" s="64"/>
      <c r="Q910" s="64"/>
    </row>
    <row r="911" spans="1:17">
      <c r="A911" s="4">
        <v>43775.875</v>
      </c>
      <c r="B911" s="3">
        <v>3</v>
      </c>
      <c r="C911" s="3">
        <v>1.55139</v>
      </c>
      <c r="D911" s="12">
        <f t="shared" si="297"/>
        <v>1.2166666666666666</v>
      </c>
      <c r="E911">
        <v>49</v>
      </c>
      <c r="F911">
        <v>13</v>
      </c>
      <c r="G911">
        <v>68</v>
      </c>
      <c r="H911" s="1"/>
      <c r="J911" s="64"/>
      <c r="K911" s="64"/>
      <c r="L911" s="64"/>
      <c r="M911" s="64"/>
      <c r="N911" s="64"/>
      <c r="O911" s="64"/>
      <c r="P911" s="64"/>
      <c r="Q911" s="64"/>
    </row>
    <row r="912" spans="1:17">
      <c r="A912" s="4">
        <v>43775.916666666664</v>
      </c>
      <c r="B912" s="3">
        <v>2.4</v>
      </c>
      <c r="C912" s="3">
        <v>1.55139</v>
      </c>
      <c r="D912" s="12">
        <f t="shared" si="297"/>
        <v>1.1791666666666665</v>
      </c>
      <c r="E912">
        <v>47</v>
      </c>
      <c r="F912">
        <v>13</v>
      </c>
      <c r="G912">
        <v>68</v>
      </c>
      <c r="H912" s="1"/>
      <c r="J912" s="64"/>
      <c r="K912" s="64"/>
      <c r="L912" s="64"/>
      <c r="M912" s="64"/>
      <c r="N912" s="64"/>
      <c r="O912" s="64"/>
      <c r="P912" s="64"/>
      <c r="Q912" s="64"/>
    </row>
    <row r="913" spans="1:17">
      <c r="A913" s="4">
        <v>43775.958333333336</v>
      </c>
      <c r="B913" s="3">
        <v>0.4</v>
      </c>
      <c r="C913" s="3">
        <v>1.55139</v>
      </c>
      <c r="D913" s="12">
        <f t="shared" si="297"/>
        <v>1.175</v>
      </c>
      <c r="E913">
        <v>46</v>
      </c>
      <c r="F913">
        <v>17</v>
      </c>
      <c r="G913">
        <v>68</v>
      </c>
      <c r="H913" s="1"/>
      <c r="J913" s="64"/>
      <c r="K913" s="64"/>
      <c r="L913" s="64"/>
      <c r="M913" s="64"/>
      <c r="N913" s="64"/>
      <c r="O913" s="64"/>
      <c r="P913" s="64"/>
      <c r="Q913" s="64"/>
    </row>
    <row r="914" spans="1:17">
      <c r="A914" s="4">
        <v>43776</v>
      </c>
      <c r="B914" s="3">
        <v>0.60000000000000009</v>
      </c>
      <c r="C914" s="3">
        <v>1.55139</v>
      </c>
      <c r="D914" s="12">
        <f t="shared" si="297"/>
        <v>1.1875</v>
      </c>
      <c r="E914">
        <v>46</v>
      </c>
      <c r="F914">
        <v>13</v>
      </c>
      <c r="G914">
        <v>68</v>
      </c>
      <c r="H914" s="1"/>
      <c r="J914" s="64"/>
      <c r="K914" s="64"/>
      <c r="L914" s="64"/>
      <c r="M914" s="64"/>
      <c r="N914" s="64"/>
      <c r="O914" s="64"/>
      <c r="P914" s="64"/>
      <c r="Q914" s="64"/>
    </row>
    <row r="915" spans="1:17">
      <c r="A915" s="4">
        <v>43776.041666666664</v>
      </c>
      <c r="B915" s="3">
        <v>0.5</v>
      </c>
      <c r="C915" s="3">
        <v>1.55139</v>
      </c>
      <c r="D915" s="12">
        <f t="shared" si="297"/>
        <v>1.1916666666666667</v>
      </c>
      <c r="E915">
        <v>48</v>
      </c>
      <c r="F915">
        <v>11</v>
      </c>
      <c r="G915">
        <v>68</v>
      </c>
      <c r="H915" s="1"/>
      <c r="J915" s="64"/>
      <c r="K915" s="64"/>
      <c r="L915" s="64"/>
      <c r="M915" s="64"/>
      <c r="N915" s="64"/>
      <c r="O915" s="64"/>
      <c r="P915" s="64"/>
      <c r="Q915" s="64"/>
    </row>
    <row r="916" spans="1:17">
      <c r="A916" s="4">
        <v>43776.083333333336</v>
      </c>
      <c r="B916" s="3">
        <v>0.7</v>
      </c>
      <c r="C916" s="3">
        <v>1.55139</v>
      </c>
      <c r="D916" s="12">
        <f t="shared" si="297"/>
        <v>1.1958333333333333</v>
      </c>
      <c r="E916">
        <v>48</v>
      </c>
      <c r="F916">
        <v>11</v>
      </c>
      <c r="G916">
        <v>68</v>
      </c>
      <c r="H916" s="1"/>
      <c r="J916" s="64"/>
      <c r="K916" s="64"/>
      <c r="L916" s="64"/>
      <c r="M916" s="64"/>
      <c r="N916" s="64"/>
      <c r="O916" s="64"/>
      <c r="P916" s="64"/>
      <c r="Q916" s="64"/>
    </row>
    <row r="917" spans="1:17">
      <c r="A917" s="4">
        <v>43776.125</v>
      </c>
      <c r="B917" s="3">
        <v>0.8</v>
      </c>
      <c r="C917" s="3">
        <v>1.55139</v>
      </c>
      <c r="D917" s="12">
        <f t="shared" si="297"/>
        <v>1.2083333333333335</v>
      </c>
      <c r="E917">
        <v>48</v>
      </c>
      <c r="F917">
        <v>11</v>
      </c>
      <c r="G917">
        <v>68</v>
      </c>
      <c r="H917" s="1"/>
      <c r="J917" s="64"/>
      <c r="K917" s="64"/>
      <c r="L917" s="64"/>
      <c r="M917" s="64"/>
      <c r="N917" s="64"/>
      <c r="O917" s="64"/>
      <c r="P917" s="64"/>
      <c r="Q917" s="64"/>
    </row>
    <row r="918" spans="1:17">
      <c r="A918" s="4">
        <v>43776.166666666664</v>
      </c>
      <c r="B918" s="3">
        <v>0.8</v>
      </c>
      <c r="C918" s="3">
        <v>1.55139</v>
      </c>
      <c r="D918" s="12">
        <f t="shared" si="297"/>
        <v>1.2166666666666666</v>
      </c>
      <c r="E918">
        <v>49</v>
      </c>
      <c r="F918">
        <v>11</v>
      </c>
      <c r="G918">
        <v>68</v>
      </c>
      <c r="H918" s="1"/>
      <c r="J918" s="64"/>
      <c r="K918" s="64"/>
      <c r="L918" s="64"/>
      <c r="M918" s="64"/>
      <c r="N918" s="64"/>
      <c r="O918" s="64"/>
      <c r="P918" s="64"/>
      <c r="Q918" s="64"/>
    </row>
    <row r="919" spans="1:17">
      <c r="A919" s="4">
        <v>43776.208333333336</v>
      </c>
      <c r="B919" s="3">
        <v>2</v>
      </c>
      <c r="C919" s="3">
        <v>1.55139</v>
      </c>
      <c r="D919" s="12">
        <f t="shared" si="297"/>
        <v>1.2333333333333334</v>
      </c>
      <c r="E919">
        <v>49</v>
      </c>
      <c r="F919">
        <v>11</v>
      </c>
      <c r="G919">
        <v>68</v>
      </c>
      <c r="H919" s="1"/>
      <c r="J919" s="64"/>
      <c r="K919" s="64"/>
      <c r="L919" s="64"/>
      <c r="M919" s="64"/>
      <c r="N919" s="64"/>
      <c r="O919" s="64"/>
      <c r="P919" s="64"/>
      <c r="Q919" s="64"/>
    </row>
    <row r="920" spans="1:17">
      <c r="A920" s="4">
        <v>43776.25</v>
      </c>
      <c r="B920" s="3">
        <v>1.7</v>
      </c>
      <c r="C920" s="3">
        <v>1.55139</v>
      </c>
      <c r="D920" s="12">
        <f t="shared" si="297"/>
        <v>1.2625</v>
      </c>
      <c r="E920">
        <v>50</v>
      </c>
      <c r="F920">
        <v>13</v>
      </c>
      <c r="G920">
        <v>68</v>
      </c>
      <c r="H920" s="1"/>
      <c r="J920" s="64"/>
      <c r="K920" s="64"/>
      <c r="L920" s="64"/>
      <c r="M920" s="64"/>
      <c r="N920" s="64"/>
      <c r="O920" s="64"/>
      <c r="P920" s="64"/>
      <c r="Q920" s="64"/>
    </row>
    <row r="921" spans="1:17">
      <c r="A921" s="4">
        <v>43776.291666666664</v>
      </c>
      <c r="B921" s="3">
        <v>2.7</v>
      </c>
      <c r="C921" s="3">
        <v>1.55139</v>
      </c>
      <c r="D921" s="12">
        <f t="shared" si="297"/>
        <v>1.2916666666666667</v>
      </c>
      <c r="E921">
        <v>50</v>
      </c>
      <c r="F921">
        <v>11</v>
      </c>
      <c r="G921">
        <v>68</v>
      </c>
      <c r="H921" s="1"/>
      <c r="J921" s="64"/>
      <c r="K921" s="64"/>
      <c r="L921" s="64"/>
      <c r="M921" s="64"/>
      <c r="N921" s="64"/>
      <c r="O921" s="64"/>
      <c r="P921" s="64"/>
      <c r="Q921" s="64"/>
    </row>
    <row r="922" spans="1:17">
      <c r="A922" s="4">
        <v>43776.333333333336</v>
      </c>
      <c r="B922" s="3">
        <v>0.60000000000000009</v>
      </c>
      <c r="C922" s="3">
        <v>1.55139</v>
      </c>
      <c r="D922" s="12">
        <f t="shared" si="297"/>
        <v>1.3416666666666666</v>
      </c>
      <c r="E922">
        <v>51</v>
      </c>
      <c r="F922">
        <v>11</v>
      </c>
      <c r="G922">
        <v>60</v>
      </c>
      <c r="H922" s="1"/>
      <c r="J922" s="64"/>
      <c r="K922" s="64"/>
      <c r="L922" s="64"/>
      <c r="M922" s="64"/>
      <c r="N922" s="64"/>
      <c r="O922" s="64"/>
      <c r="P922" s="64"/>
      <c r="Q922" s="64"/>
    </row>
    <row r="923" spans="1:17">
      <c r="A923" s="4">
        <v>43776.375</v>
      </c>
      <c r="B923" s="3">
        <v>0.4</v>
      </c>
      <c r="C923" s="3">
        <v>1.55139</v>
      </c>
      <c r="D923" s="12">
        <f t="shared" si="297"/>
        <v>1.3416666666666666</v>
      </c>
      <c r="E923">
        <v>53</v>
      </c>
      <c r="F923">
        <v>11</v>
      </c>
      <c r="G923">
        <v>60</v>
      </c>
      <c r="H923" s="1"/>
      <c r="J923" s="64"/>
      <c r="K923" s="64"/>
      <c r="L923" s="64"/>
      <c r="M923" s="64"/>
      <c r="N923" s="64"/>
      <c r="O923" s="64"/>
      <c r="P923" s="64"/>
      <c r="Q923" s="64"/>
    </row>
    <row r="924" spans="1:17">
      <c r="A924" s="4">
        <v>43776.416666666664</v>
      </c>
      <c r="B924" s="3">
        <v>0.4</v>
      </c>
      <c r="C924" s="3">
        <v>1.55139</v>
      </c>
      <c r="D924" s="12">
        <f t="shared" si="297"/>
        <v>1.3916666666666666</v>
      </c>
      <c r="E924">
        <v>54</v>
      </c>
      <c r="F924">
        <v>11</v>
      </c>
      <c r="G924">
        <v>60</v>
      </c>
      <c r="H924" s="1"/>
      <c r="J924" s="64"/>
      <c r="K924" s="64"/>
      <c r="L924" s="64"/>
      <c r="M924" s="64"/>
      <c r="N924" s="64"/>
      <c r="O924" s="64"/>
      <c r="P924" s="64"/>
      <c r="Q924" s="64"/>
    </row>
    <row r="925" spans="1:17">
      <c r="A925" s="4">
        <v>43776.458333333336</v>
      </c>
      <c r="B925" s="3">
        <v>0.4</v>
      </c>
      <c r="C925" s="3">
        <v>1.55139</v>
      </c>
      <c r="D925" s="12">
        <f t="shared" si="297"/>
        <v>1.5</v>
      </c>
      <c r="E925">
        <v>56</v>
      </c>
      <c r="F925">
        <v>11</v>
      </c>
      <c r="G925">
        <v>60</v>
      </c>
      <c r="H925" s="1"/>
      <c r="J925" s="64"/>
      <c r="K925" s="64"/>
      <c r="L925" s="64"/>
      <c r="M925" s="64"/>
      <c r="N925" s="64"/>
      <c r="O925" s="64"/>
      <c r="P925" s="64"/>
      <c r="Q925" s="64"/>
    </row>
    <row r="926" spans="1:17">
      <c r="A926" s="4">
        <v>43776.5</v>
      </c>
      <c r="B926" s="3">
        <v>0.4</v>
      </c>
      <c r="C926" s="3">
        <v>1.55139</v>
      </c>
      <c r="D926" s="12">
        <f t="shared" si="297"/>
        <v>1.4958333333333333</v>
      </c>
      <c r="E926">
        <v>57</v>
      </c>
      <c r="F926">
        <v>11</v>
      </c>
      <c r="G926">
        <v>60</v>
      </c>
      <c r="H926" s="1"/>
      <c r="J926" s="64"/>
      <c r="K926" s="64"/>
      <c r="L926" s="64"/>
      <c r="M926" s="64"/>
      <c r="N926" s="64"/>
      <c r="O926" s="64"/>
      <c r="P926" s="64"/>
      <c r="Q926" s="64"/>
    </row>
    <row r="927" spans="1:17">
      <c r="A927" s="4">
        <v>43776.541666666664</v>
      </c>
      <c r="B927" s="3">
        <v>0.4</v>
      </c>
      <c r="C927" s="3">
        <v>1.55139</v>
      </c>
      <c r="D927" s="12">
        <f t="shared" si="297"/>
        <v>1.4958333333333329</v>
      </c>
      <c r="E927">
        <v>60</v>
      </c>
      <c r="F927">
        <v>11</v>
      </c>
      <c r="G927">
        <v>60</v>
      </c>
      <c r="H927" s="1"/>
      <c r="J927" s="64"/>
      <c r="K927" s="64"/>
      <c r="L927" s="64"/>
      <c r="M927" s="64"/>
      <c r="N927" s="64"/>
      <c r="O927" s="64"/>
      <c r="P927" s="64"/>
      <c r="Q927" s="64"/>
    </row>
    <row r="928" spans="1:17">
      <c r="A928" s="4">
        <v>43776.583333333336</v>
      </c>
      <c r="B928" s="3">
        <v>0.6</v>
      </c>
      <c r="C928" s="3">
        <v>1.55139</v>
      </c>
      <c r="D928" s="12">
        <f t="shared" si="297"/>
        <v>1.4958333333333329</v>
      </c>
      <c r="E928">
        <v>61</v>
      </c>
      <c r="F928">
        <v>11</v>
      </c>
      <c r="G928">
        <v>60</v>
      </c>
      <c r="H928" s="1"/>
      <c r="J928" s="64"/>
      <c r="K928" s="64"/>
      <c r="L928" s="64"/>
      <c r="M928" s="64"/>
      <c r="N928" s="64"/>
      <c r="O928" s="64"/>
      <c r="P928" s="64"/>
      <c r="Q928" s="64"/>
    </row>
    <row r="929" spans="1:17">
      <c r="A929" s="4">
        <v>43776.625</v>
      </c>
      <c r="B929" s="3">
        <v>2.2000000000000002</v>
      </c>
      <c r="C929" s="3">
        <v>1.55139</v>
      </c>
      <c r="D929" s="12">
        <f t="shared" si="297"/>
        <v>1.4833333333333327</v>
      </c>
      <c r="E929">
        <v>61</v>
      </c>
      <c r="F929">
        <v>11</v>
      </c>
      <c r="G929">
        <v>60</v>
      </c>
      <c r="H929" s="1"/>
      <c r="J929" s="64"/>
      <c r="K929" s="64"/>
      <c r="L929" s="64"/>
      <c r="M929" s="64"/>
      <c r="N929" s="64"/>
      <c r="O929" s="64"/>
      <c r="P929" s="64"/>
      <c r="Q929" s="64"/>
    </row>
    <row r="930" spans="1:17">
      <c r="A930" s="4">
        <v>43776.666666666664</v>
      </c>
      <c r="B930" s="3">
        <v>0.4</v>
      </c>
      <c r="C930" s="3">
        <v>1.55139</v>
      </c>
      <c r="D930" s="12">
        <f t="shared" si="297"/>
        <v>1.4999999999999993</v>
      </c>
      <c r="E930">
        <v>59</v>
      </c>
      <c r="F930">
        <v>8</v>
      </c>
      <c r="G930">
        <v>60</v>
      </c>
      <c r="H930" s="1"/>
      <c r="J930" s="64"/>
      <c r="K930" s="64"/>
      <c r="L930" s="64"/>
      <c r="M930" s="64"/>
      <c r="N930" s="64"/>
      <c r="O930" s="64"/>
      <c r="P930" s="64"/>
      <c r="Q930" s="64"/>
    </row>
    <row r="931" spans="1:17">
      <c r="A931" s="4">
        <v>43776.708333333336</v>
      </c>
      <c r="B931" s="3">
        <v>1</v>
      </c>
      <c r="C931" s="3">
        <v>1.55139</v>
      </c>
      <c r="D931" s="12">
        <f t="shared" si="297"/>
        <v>1.6666666666666663</v>
      </c>
      <c r="E931">
        <v>55</v>
      </c>
      <c r="F931">
        <v>8</v>
      </c>
      <c r="G931">
        <v>68</v>
      </c>
      <c r="H931" s="1"/>
      <c r="J931" s="64"/>
      <c r="K931" s="64"/>
      <c r="L931" s="64"/>
      <c r="M931" s="64"/>
      <c r="N931" s="64"/>
      <c r="O931" s="64"/>
      <c r="P931" s="64"/>
      <c r="Q931" s="64"/>
    </row>
    <row r="932" spans="1:17">
      <c r="A932" s="4">
        <v>43776.75</v>
      </c>
      <c r="B932" s="3">
        <v>1.1000000000000001</v>
      </c>
      <c r="C932" s="3">
        <v>1.55139</v>
      </c>
      <c r="D932" s="12">
        <f t="shared" si="297"/>
        <v>1.8499999999999999</v>
      </c>
      <c r="E932">
        <v>55</v>
      </c>
      <c r="F932">
        <v>8</v>
      </c>
      <c r="G932">
        <v>68</v>
      </c>
      <c r="H932" s="1"/>
      <c r="J932" s="64"/>
      <c r="K932" s="64"/>
      <c r="L932" s="64"/>
      <c r="M932" s="64"/>
      <c r="N932" s="64"/>
      <c r="O932" s="64"/>
      <c r="P932" s="64"/>
      <c r="Q932" s="64"/>
    </row>
    <row r="933" spans="1:17">
      <c r="A933" s="4">
        <v>43776.791666666664</v>
      </c>
      <c r="B933" s="3">
        <v>1.4</v>
      </c>
      <c r="C933" s="3">
        <v>1.55139</v>
      </c>
      <c r="D933" s="12">
        <f t="shared" si="297"/>
        <v>1.9083333333333332</v>
      </c>
      <c r="E933">
        <v>54</v>
      </c>
      <c r="F933">
        <v>8</v>
      </c>
      <c r="G933">
        <v>68</v>
      </c>
      <c r="H933" s="1"/>
      <c r="J933" s="64"/>
      <c r="K933" s="64"/>
      <c r="L933" s="64"/>
      <c r="M933" s="64"/>
      <c r="N933" s="64"/>
      <c r="O933" s="64"/>
      <c r="P933" s="64"/>
      <c r="Q933" s="64"/>
    </row>
    <row r="934" spans="1:17">
      <c r="A934" s="4">
        <v>43776.833333333336</v>
      </c>
      <c r="B934" s="3">
        <v>4.3</v>
      </c>
      <c r="C934" s="3">
        <v>1.55139</v>
      </c>
      <c r="D934" s="12">
        <f t="shared" si="297"/>
        <v>2.0416666666666665</v>
      </c>
      <c r="E934">
        <v>52</v>
      </c>
      <c r="F934">
        <v>8</v>
      </c>
      <c r="G934">
        <v>68</v>
      </c>
      <c r="H934" s="1"/>
      <c r="J934" s="64"/>
      <c r="K934" s="64"/>
      <c r="L934" s="64"/>
      <c r="M934" s="64"/>
      <c r="N934" s="64"/>
      <c r="O934" s="64"/>
      <c r="P934" s="64"/>
      <c r="Q934" s="64"/>
    </row>
    <row r="935" spans="1:17">
      <c r="A935" s="4">
        <v>43776.875</v>
      </c>
      <c r="B935" s="3">
        <v>2.0999999999999996</v>
      </c>
      <c r="C935" s="3">
        <v>1.55139</v>
      </c>
      <c r="D935" s="12">
        <f t="shared" si="297"/>
        <v>2.0249999999999999</v>
      </c>
      <c r="E935">
        <v>50</v>
      </c>
      <c r="F935">
        <v>8</v>
      </c>
      <c r="G935">
        <v>68</v>
      </c>
      <c r="H935" s="1"/>
      <c r="J935" s="64"/>
      <c r="K935" s="64"/>
      <c r="L935" s="64"/>
      <c r="M935" s="64"/>
      <c r="N935" s="64"/>
      <c r="O935" s="64"/>
      <c r="P935" s="64"/>
      <c r="Q935" s="64"/>
    </row>
    <row r="936" spans="1:17">
      <c r="A936" s="4">
        <v>43776.916666666664</v>
      </c>
      <c r="B936" s="3">
        <v>2.2999999999999998</v>
      </c>
      <c r="C936" s="3">
        <v>1.55139</v>
      </c>
      <c r="D936" s="12">
        <f t="shared" si="297"/>
        <v>2.0416666666666665</v>
      </c>
      <c r="E936">
        <v>49</v>
      </c>
      <c r="F936">
        <v>11</v>
      </c>
      <c r="G936">
        <v>68</v>
      </c>
      <c r="H936" s="1"/>
      <c r="J936" s="64"/>
      <c r="K936" s="64"/>
      <c r="L936" s="64"/>
      <c r="M936" s="64"/>
      <c r="N936" s="64"/>
      <c r="O936" s="64"/>
      <c r="P936" s="64"/>
      <c r="Q936" s="64"/>
    </row>
    <row r="937" spans="1:17">
      <c r="A937" s="4">
        <v>43776.958333333336</v>
      </c>
      <c r="B937" s="3">
        <v>0.7</v>
      </c>
      <c r="C937" s="3">
        <v>1.55139</v>
      </c>
      <c r="D937" s="12">
        <f t="shared" si="297"/>
        <v>1.9625000000000001</v>
      </c>
      <c r="E937">
        <v>47</v>
      </c>
      <c r="F937">
        <v>11</v>
      </c>
      <c r="G937">
        <v>68</v>
      </c>
      <c r="H937" s="1"/>
      <c r="J937" s="64"/>
      <c r="K937" s="64"/>
      <c r="L937" s="64"/>
      <c r="M937" s="64"/>
      <c r="N937" s="64"/>
      <c r="O937" s="64"/>
      <c r="P937" s="64"/>
      <c r="Q937" s="64"/>
    </row>
    <row r="938" spans="1:17">
      <c r="A938" s="4">
        <v>43777</v>
      </c>
      <c r="B938" s="3">
        <v>0.7</v>
      </c>
      <c r="C938" s="3">
        <v>1.55139</v>
      </c>
      <c r="D938" s="12">
        <f t="shared" si="297"/>
        <v>2</v>
      </c>
      <c r="E938">
        <v>45</v>
      </c>
      <c r="F938">
        <v>11</v>
      </c>
      <c r="G938">
        <v>68</v>
      </c>
      <c r="H938" s="1"/>
      <c r="J938" s="64"/>
      <c r="K938" s="64"/>
      <c r="L938" s="64"/>
      <c r="M938" s="64"/>
      <c r="N938" s="64"/>
      <c r="O938" s="64"/>
      <c r="P938" s="64"/>
      <c r="Q938" s="64"/>
    </row>
    <row r="939" spans="1:17">
      <c r="A939" s="4">
        <v>43777.041666666664</v>
      </c>
      <c r="B939" s="3">
        <v>0.60000000000000009</v>
      </c>
      <c r="C939" s="3">
        <v>1.55139</v>
      </c>
      <c r="D939" s="12">
        <f t="shared" si="297"/>
        <v>2.0958333333333332</v>
      </c>
      <c r="E939">
        <v>44</v>
      </c>
      <c r="F939">
        <v>11</v>
      </c>
      <c r="G939">
        <v>68</v>
      </c>
      <c r="H939" s="1"/>
      <c r="J939" s="64"/>
      <c r="K939" s="64"/>
      <c r="L939" s="64"/>
      <c r="M939" s="64"/>
      <c r="N939" s="64"/>
      <c r="O939" s="64"/>
      <c r="P939" s="64"/>
      <c r="Q939" s="64"/>
    </row>
    <row r="940" spans="1:17">
      <c r="A940" s="4">
        <v>43777.083333333336</v>
      </c>
      <c r="B940" s="3">
        <v>1</v>
      </c>
      <c r="C940" s="3">
        <v>1.55139</v>
      </c>
      <c r="D940" s="12">
        <f t="shared" si="297"/>
        <v>2.1708333333333329</v>
      </c>
      <c r="E940">
        <v>42</v>
      </c>
      <c r="F940">
        <v>21</v>
      </c>
      <c r="G940">
        <v>68</v>
      </c>
      <c r="H940" s="1"/>
      <c r="J940" s="64"/>
      <c r="K940" s="64"/>
      <c r="L940" s="64"/>
      <c r="M940" s="64"/>
      <c r="N940" s="64"/>
      <c r="O940" s="64"/>
      <c r="P940" s="64"/>
      <c r="Q940" s="64"/>
    </row>
    <row r="941" spans="1:17">
      <c r="A941" s="4">
        <v>43777.125</v>
      </c>
      <c r="B941" s="3">
        <v>1</v>
      </c>
      <c r="C941" s="3">
        <v>1.55139</v>
      </c>
      <c r="D941" s="12">
        <f t="shared" si="297"/>
        <v>2.2249999999999996</v>
      </c>
      <c r="E941">
        <v>41</v>
      </c>
      <c r="F941">
        <v>13</v>
      </c>
      <c r="G941">
        <v>68</v>
      </c>
      <c r="H941" s="1"/>
      <c r="J941" s="64"/>
      <c r="K941" s="64"/>
      <c r="L941" s="64"/>
      <c r="M941" s="64"/>
      <c r="N941" s="64"/>
      <c r="O941" s="64"/>
      <c r="P941" s="64"/>
      <c r="Q941" s="64"/>
    </row>
    <row r="942" spans="1:17">
      <c r="A942" s="4">
        <v>43777.166666666664</v>
      </c>
      <c r="B942" s="3">
        <v>1.2</v>
      </c>
      <c r="C942" s="3">
        <v>1.55139</v>
      </c>
      <c r="D942" s="12">
        <f t="shared" si="297"/>
        <v>2.2833333333333332</v>
      </c>
      <c r="E942">
        <v>41</v>
      </c>
      <c r="F942">
        <v>13</v>
      </c>
      <c r="G942">
        <v>68</v>
      </c>
      <c r="H942" s="1"/>
      <c r="J942" s="64"/>
      <c r="K942" s="64"/>
      <c r="L942" s="64"/>
      <c r="M942" s="64"/>
      <c r="N942" s="64"/>
      <c r="O942" s="64"/>
      <c r="P942" s="64"/>
      <c r="Q942" s="64"/>
    </row>
    <row r="943" spans="1:17">
      <c r="A943" s="4">
        <v>43777.208333333336</v>
      </c>
      <c r="B943" s="3">
        <v>2.7</v>
      </c>
      <c r="C943" s="3">
        <v>1.55139</v>
      </c>
      <c r="D943" s="12">
        <f t="shared" si="297"/>
        <v>2.333333333333333</v>
      </c>
      <c r="E943">
        <v>39</v>
      </c>
      <c r="F943">
        <v>17</v>
      </c>
      <c r="G943">
        <v>68</v>
      </c>
      <c r="H943" s="1"/>
      <c r="J943" s="64"/>
      <c r="K943" s="64"/>
      <c r="L943" s="64"/>
      <c r="M943" s="64"/>
      <c r="N943" s="64"/>
      <c r="O943" s="64"/>
      <c r="P943" s="64"/>
      <c r="Q943" s="64"/>
    </row>
    <row r="944" spans="1:17">
      <c r="A944" s="4">
        <v>43777.25</v>
      </c>
      <c r="B944" s="3">
        <v>2.4000000000000004</v>
      </c>
      <c r="C944" s="3">
        <v>1.55139</v>
      </c>
      <c r="D944" s="12">
        <f t="shared" si="297"/>
        <v>2.3458333333333332</v>
      </c>
      <c r="E944">
        <v>38</v>
      </c>
      <c r="F944">
        <v>17</v>
      </c>
      <c r="G944">
        <v>68</v>
      </c>
      <c r="H944" s="1"/>
      <c r="J944" s="64"/>
      <c r="K944" s="64"/>
      <c r="L944" s="64"/>
      <c r="M944" s="64"/>
      <c r="N944" s="64"/>
      <c r="O944" s="64"/>
      <c r="P944" s="64"/>
      <c r="Q944" s="64"/>
    </row>
    <row r="945" spans="1:17">
      <c r="A945" s="4">
        <v>43777.291666666664</v>
      </c>
      <c r="B945" s="3">
        <v>3.9000000000000004</v>
      </c>
      <c r="C945" s="3">
        <v>1.55139</v>
      </c>
      <c r="D945" s="12">
        <f t="shared" si="297"/>
        <v>2.4124999999999996</v>
      </c>
      <c r="E945">
        <v>39</v>
      </c>
      <c r="F945">
        <v>17</v>
      </c>
      <c r="G945">
        <v>68</v>
      </c>
      <c r="H945" s="1"/>
      <c r="J945" s="64"/>
      <c r="K945" s="64"/>
      <c r="L945" s="64"/>
      <c r="M945" s="64"/>
      <c r="N945" s="64"/>
      <c r="O945" s="64"/>
      <c r="P945" s="64"/>
      <c r="Q945" s="64"/>
    </row>
    <row r="946" spans="1:17">
      <c r="A946" s="4">
        <v>43777.333333333336</v>
      </c>
      <c r="B946" s="3">
        <v>0.6</v>
      </c>
      <c r="C946" s="3">
        <v>1.55139</v>
      </c>
      <c r="D946" s="12">
        <f t="shared" si="297"/>
        <v>2.3916666666666662</v>
      </c>
      <c r="E946">
        <v>40</v>
      </c>
      <c r="F946">
        <v>20</v>
      </c>
      <c r="G946">
        <v>60</v>
      </c>
      <c r="H946" s="1"/>
      <c r="J946" s="64"/>
      <c r="K946" s="64"/>
      <c r="L946" s="64"/>
      <c r="M946" s="64"/>
      <c r="N946" s="64"/>
      <c r="O946" s="64"/>
      <c r="P946" s="64"/>
      <c r="Q946" s="64"/>
    </row>
    <row r="947" spans="1:17">
      <c r="A947" s="4">
        <v>43777.375</v>
      </c>
      <c r="B947" s="3">
        <v>1.6</v>
      </c>
      <c r="C947" s="3">
        <v>1.55139</v>
      </c>
      <c r="D947" s="12">
        <f t="shared" si="297"/>
        <v>2.504166666666666</v>
      </c>
      <c r="E947">
        <v>42</v>
      </c>
      <c r="F947">
        <v>21</v>
      </c>
      <c r="G947">
        <v>60</v>
      </c>
      <c r="H947" s="1"/>
      <c r="J947" s="64"/>
      <c r="K947" s="64"/>
      <c r="L947" s="64"/>
      <c r="M947" s="64"/>
      <c r="N947" s="64"/>
      <c r="O947" s="64"/>
      <c r="P947" s="64"/>
      <c r="Q947" s="64"/>
    </row>
    <row r="948" spans="1:17">
      <c r="A948" s="4">
        <v>43777.416666666664</v>
      </c>
      <c r="B948" s="3">
        <v>3</v>
      </c>
      <c r="C948" s="3">
        <v>1.55139</v>
      </c>
      <c r="D948" s="12">
        <f t="shared" si="297"/>
        <v>2.5291666666666663</v>
      </c>
      <c r="E948">
        <v>42</v>
      </c>
      <c r="F948">
        <v>17</v>
      </c>
      <c r="G948">
        <v>60</v>
      </c>
      <c r="H948" s="1"/>
      <c r="J948" s="64"/>
      <c r="K948" s="64"/>
      <c r="L948" s="64"/>
      <c r="M948" s="64"/>
      <c r="N948" s="64"/>
      <c r="O948" s="64"/>
      <c r="P948" s="64"/>
      <c r="Q948" s="64"/>
    </row>
    <row r="949" spans="1:17">
      <c r="A949" s="4">
        <v>43777.458333333336</v>
      </c>
      <c r="B949" s="3">
        <v>0.30000000000000004</v>
      </c>
      <c r="C949" s="3">
        <v>1.55139</v>
      </c>
      <c r="D949" s="12">
        <f t="shared" si="297"/>
        <v>2.5708333333333329</v>
      </c>
      <c r="E949">
        <v>43</v>
      </c>
      <c r="F949">
        <v>13</v>
      </c>
      <c r="G949">
        <v>60</v>
      </c>
      <c r="H949" s="1"/>
      <c r="J949" s="64"/>
      <c r="K949" s="64"/>
      <c r="L949" s="64"/>
      <c r="M949" s="64"/>
      <c r="N949" s="64"/>
      <c r="O949" s="64"/>
      <c r="P949" s="64"/>
      <c r="Q949" s="64"/>
    </row>
    <row r="950" spans="1:17">
      <c r="A950" s="4">
        <v>43777.5</v>
      </c>
      <c r="B950" s="3">
        <v>0.4</v>
      </c>
      <c r="C950" s="3">
        <v>1.55139</v>
      </c>
      <c r="D950" s="12">
        <f t="shared" si="297"/>
        <v>2.6541666666666663</v>
      </c>
      <c r="E950">
        <v>44</v>
      </c>
      <c r="F950">
        <v>13</v>
      </c>
      <c r="G950">
        <v>60</v>
      </c>
      <c r="H950" s="1"/>
      <c r="J950" s="64"/>
      <c r="K950" s="64"/>
      <c r="L950" s="64"/>
      <c r="M950" s="64"/>
      <c r="N950" s="64"/>
      <c r="O950" s="64"/>
      <c r="P950" s="64"/>
      <c r="Q950" s="64"/>
    </row>
    <row r="951" spans="1:17">
      <c r="A951" s="4">
        <v>43777.541666666664</v>
      </c>
      <c r="B951" s="3">
        <v>0.4</v>
      </c>
      <c r="C951" s="3">
        <v>1.55139</v>
      </c>
      <c r="D951" s="12">
        <f t="shared" si="297"/>
        <v>2.8291666666666662</v>
      </c>
      <c r="E951">
        <v>43</v>
      </c>
      <c r="F951">
        <v>13</v>
      </c>
      <c r="G951">
        <v>60</v>
      </c>
      <c r="H951" s="1"/>
      <c r="J951" s="64"/>
      <c r="K951" s="64"/>
      <c r="L951" s="64"/>
      <c r="M951" s="64"/>
      <c r="N951" s="64"/>
      <c r="O951" s="64"/>
      <c r="P951" s="64"/>
      <c r="Q951" s="64"/>
    </row>
    <row r="952" spans="1:17">
      <c r="A952" s="4">
        <v>43777.583333333336</v>
      </c>
      <c r="B952" s="3">
        <v>0.30000000000000004</v>
      </c>
      <c r="C952" s="3">
        <v>1.55139</v>
      </c>
      <c r="D952" s="12">
        <f t="shared" si="297"/>
        <v>2.8708333333333331</v>
      </c>
      <c r="E952">
        <v>43</v>
      </c>
      <c r="F952">
        <v>13</v>
      </c>
      <c r="G952">
        <v>60</v>
      </c>
      <c r="H952" s="1"/>
      <c r="J952" s="64"/>
      <c r="K952" s="64"/>
      <c r="L952" s="64"/>
      <c r="M952" s="64"/>
      <c r="N952" s="64"/>
      <c r="O952" s="64"/>
      <c r="P952" s="64"/>
      <c r="Q952" s="64"/>
    </row>
    <row r="953" spans="1:17">
      <c r="A953" s="4">
        <v>43777.625</v>
      </c>
      <c r="B953" s="3">
        <v>2.6</v>
      </c>
      <c r="C953" s="3">
        <v>1.55139</v>
      </c>
      <c r="D953" s="12">
        <f t="shared" si="297"/>
        <v>2.9166666666666665</v>
      </c>
      <c r="E953">
        <v>42</v>
      </c>
      <c r="F953">
        <v>13</v>
      </c>
      <c r="G953">
        <v>60</v>
      </c>
      <c r="H953" s="1"/>
      <c r="J953" s="64"/>
      <c r="K953" s="64"/>
      <c r="L953" s="64"/>
      <c r="M953" s="64"/>
      <c r="N953" s="64"/>
      <c r="O953" s="64"/>
      <c r="P953" s="64"/>
      <c r="Q953" s="64"/>
    </row>
    <row r="954" spans="1:17">
      <c r="A954" s="4">
        <v>43777.666666666664</v>
      </c>
      <c r="B954" s="3">
        <v>4.4000000000000004</v>
      </c>
      <c r="C954" s="3">
        <v>1.55139</v>
      </c>
      <c r="D954" s="12">
        <f t="shared" si="297"/>
        <v>2.8624999999999994</v>
      </c>
      <c r="E954">
        <v>41</v>
      </c>
      <c r="F954">
        <v>13</v>
      </c>
      <c r="G954">
        <v>60</v>
      </c>
      <c r="H954" s="1"/>
      <c r="J954" s="64"/>
      <c r="K954" s="64"/>
      <c r="L954" s="64"/>
      <c r="M954" s="64"/>
      <c r="N954" s="64"/>
      <c r="O954" s="64"/>
      <c r="P954" s="64"/>
      <c r="Q954" s="64"/>
    </row>
    <row r="955" spans="1:17">
      <c r="A955" s="4">
        <v>43777.708333333336</v>
      </c>
      <c r="B955" s="3">
        <v>5.4</v>
      </c>
      <c r="C955" s="3">
        <v>1.55139</v>
      </c>
      <c r="D955" s="12">
        <f t="shared" si="297"/>
        <v>2.7291666666666665</v>
      </c>
      <c r="E955">
        <v>40</v>
      </c>
      <c r="F955">
        <v>17</v>
      </c>
      <c r="G955">
        <v>68</v>
      </c>
      <c r="H955" s="1"/>
      <c r="J955" s="64"/>
      <c r="K955" s="64"/>
      <c r="L955" s="64"/>
      <c r="M955" s="64"/>
      <c r="N955" s="64"/>
      <c r="O955" s="64"/>
      <c r="P955" s="64"/>
      <c r="Q955" s="64"/>
    </row>
    <row r="956" spans="1:17">
      <c r="A956" s="4">
        <v>43777.75</v>
      </c>
      <c r="B956" s="3">
        <v>2.5</v>
      </c>
      <c r="C956" s="3">
        <v>1.55139</v>
      </c>
      <c r="D956" s="12">
        <f t="shared" si="297"/>
        <v>2.5791666666666662</v>
      </c>
      <c r="E956">
        <v>39</v>
      </c>
      <c r="F956">
        <v>13</v>
      </c>
      <c r="G956">
        <v>68</v>
      </c>
      <c r="H956" s="1"/>
      <c r="J956" s="64"/>
      <c r="K956" s="64"/>
      <c r="L956" s="64"/>
      <c r="M956" s="64"/>
      <c r="N956" s="64"/>
      <c r="O956" s="64"/>
      <c r="P956" s="64"/>
      <c r="Q956" s="64"/>
    </row>
    <row r="957" spans="1:17">
      <c r="A957" s="4">
        <v>43777.791666666664</v>
      </c>
      <c r="B957" s="3">
        <v>4.5999999999999996</v>
      </c>
      <c r="C957" s="3">
        <v>1.55139</v>
      </c>
      <c r="D957" s="12">
        <f t="shared" si="297"/>
        <v>2.5583333333333331</v>
      </c>
      <c r="E957">
        <v>39</v>
      </c>
      <c r="F957">
        <v>17</v>
      </c>
      <c r="G957">
        <v>68</v>
      </c>
      <c r="H957" s="1"/>
      <c r="J957" s="64"/>
      <c r="K957" s="64"/>
      <c r="L957" s="64"/>
      <c r="M957" s="64"/>
      <c r="N957" s="64"/>
      <c r="O957" s="64"/>
      <c r="P957" s="64"/>
      <c r="Q957" s="64"/>
    </row>
    <row r="958" spans="1:17">
      <c r="A958" s="4">
        <v>43777.833333333336</v>
      </c>
      <c r="B958" s="3">
        <v>3.9000000000000004</v>
      </c>
      <c r="C958" s="3">
        <v>1.55139</v>
      </c>
      <c r="D958" s="12">
        <f t="shared" si="297"/>
        <v>2.4791666666666665</v>
      </c>
      <c r="E958">
        <v>38</v>
      </c>
      <c r="F958">
        <v>17</v>
      </c>
      <c r="G958">
        <v>68</v>
      </c>
      <c r="H958" s="1"/>
      <c r="J958" s="64"/>
      <c r="K958" s="64"/>
      <c r="L958" s="64"/>
      <c r="M958" s="64"/>
      <c r="N958" s="64"/>
      <c r="O958" s="64"/>
      <c r="P958" s="64"/>
      <c r="Q958" s="64"/>
    </row>
    <row r="959" spans="1:17">
      <c r="A959" s="4">
        <v>43777.875</v>
      </c>
      <c r="B959" s="3">
        <v>2.5</v>
      </c>
      <c r="C959" s="3">
        <v>1.55139</v>
      </c>
      <c r="D959" s="12">
        <f t="shared" si="297"/>
        <v>2.3874999999999997</v>
      </c>
      <c r="E959">
        <v>37</v>
      </c>
      <c r="F959">
        <v>17</v>
      </c>
      <c r="G959">
        <v>68</v>
      </c>
      <c r="H959" s="1"/>
      <c r="J959" s="64"/>
      <c r="K959" s="64"/>
      <c r="L959" s="64"/>
      <c r="M959" s="64"/>
      <c r="N959" s="64"/>
      <c r="O959" s="64"/>
      <c r="P959" s="64"/>
      <c r="Q959" s="64"/>
    </row>
    <row r="960" spans="1:17">
      <c r="A960" s="4">
        <v>43777.916666666664</v>
      </c>
      <c r="B960" s="3">
        <v>0.4</v>
      </c>
      <c r="C960" s="3">
        <v>1.55139</v>
      </c>
      <c r="D960" s="12">
        <f t="shared" si="297"/>
        <v>2.3666666666666667</v>
      </c>
      <c r="E960">
        <v>36</v>
      </c>
      <c r="F960">
        <v>13</v>
      </c>
      <c r="G960">
        <v>68</v>
      </c>
      <c r="H960" s="1"/>
      <c r="J960" s="64"/>
      <c r="K960" s="64"/>
      <c r="L960" s="64"/>
      <c r="M960" s="64"/>
      <c r="N960" s="64"/>
      <c r="O960" s="64"/>
      <c r="P960" s="64"/>
      <c r="Q960" s="64"/>
    </row>
    <row r="961" spans="1:17">
      <c r="A961" s="4">
        <v>43777.958333333336</v>
      </c>
      <c r="B961" s="3">
        <v>1.6</v>
      </c>
      <c r="C961" s="3">
        <v>1.55139</v>
      </c>
      <c r="D961" s="12">
        <f t="shared" si="297"/>
        <v>2.4208333333333334</v>
      </c>
      <c r="E961">
        <v>35</v>
      </c>
      <c r="F961">
        <v>13</v>
      </c>
      <c r="G961">
        <v>68</v>
      </c>
      <c r="H961" s="1"/>
      <c r="J961" s="64"/>
      <c r="K961" s="64"/>
      <c r="L961" s="64"/>
      <c r="M961" s="64"/>
      <c r="N961" s="64"/>
      <c r="O961" s="64"/>
      <c r="P961" s="64"/>
      <c r="Q961" s="64"/>
    </row>
    <row r="962" spans="1:17">
      <c r="A962" s="4">
        <v>43778</v>
      </c>
      <c r="B962" s="3">
        <v>3</v>
      </c>
      <c r="C962" s="3">
        <v>1.55139</v>
      </c>
      <c r="D962" s="12">
        <f t="shared" ref="D962:D1025" si="298">AVERAGE(B962:B985)</f>
        <v>2.3708333333333331</v>
      </c>
      <c r="E962">
        <v>34</v>
      </c>
      <c r="F962">
        <v>13</v>
      </c>
      <c r="G962">
        <v>68</v>
      </c>
      <c r="H962" s="1"/>
      <c r="J962" s="64"/>
      <c r="K962" s="64"/>
      <c r="L962" s="64"/>
      <c r="M962" s="64"/>
      <c r="N962" s="64"/>
      <c r="O962" s="64"/>
      <c r="P962" s="64"/>
      <c r="Q962" s="64"/>
    </row>
    <row r="963" spans="1:17">
      <c r="A963" s="4">
        <v>43778.041666666664</v>
      </c>
      <c r="B963" s="3">
        <v>2.4</v>
      </c>
      <c r="C963" s="3">
        <v>1.55139</v>
      </c>
      <c r="D963" s="12">
        <f t="shared" si="298"/>
        <v>2.2916666666666665</v>
      </c>
      <c r="E963">
        <v>33</v>
      </c>
      <c r="F963">
        <v>13</v>
      </c>
      <c r="G963">
        <v>68</v>
      </c>
      <c r="H963" s="1"/>
      <c r="J963" s="64"/>
      <c r="K963" s="64"/>
      <c r="L963" s="64"/>
      <c r="M963" s="64"/>
      <c r="N963" s="64"/>
      <c r="O963" s="64"/>
      <c r="P963" s="64"/>
      <c r="Q963" s="64"/>
    </row>
    <row r="964" spans="1:17">
      <c r="A964" s="4">
        <v>43778.083333333336</v>
      </c>
      <c r="B964" s="3">
        <v>2.2999999999999998</v>
      </c>
      <c r="C964" s="3">
        <v>1.55139</v>
      </c>
      <c r="D964" s="12">
        <f t="shared" si="298"/>
        <v>2.2541666666666669</v>
      </c>
      <c r="E964">
        <v>32</v>
      </c>
      <c r="F964">
        <v>13</v>
      </c>
      <c r="G964">
        <v>68</v>
      </c>
      <c r="H964" s="1"/>
      <c r="J964" s="64"/>
      <c r="K964" s="64"/>
      <c r="L964" s="64"/>
      <c r="M964" s="64"/>
      <c r="N964" s="64"/>
      <c r="O964" s="64"/>
      <c r="P964" s="64"/>
      <c r="Q964" s="64"/>
    </row>
    <row r="965" spans="1:17">
      <c r="A965" s="4">
        <v>43778.125</v>
      </c>
      <c r="B965" s="3">
        <v>2.4</v>
      </c>
      <c r="C965" s="3">
        <v>1.55139</v>
      </c>
      <c r="D965" s="12">
        <f t="shared" si="298"/>
        <v>2.2208333333333337</v>
      </c>
      <c r="E965">
        <v>31</v>
      </c>
      <c r="F965">
        <v>13</v>
      </c>
      <c r="G965">
        <v>68</v>
      </c>
      <c r="H965" s="1"/>
      <c r="J965" s="64"/>
      <c r="K965" s="64"/>
      <c r="L965" s="64"/>
      <c r="M965" s="64"/>
      <c r="N965" s="64"/>
      <c r="O965" s="64"/>
      <c r="P965" s="64"/>
      <c r="Q965" s="64"/>
    </row>
    <row r="966" spans="1:17">
      <c r="A966" s="4">
        <v>43778.166666666664</v>
      </c>
      <c r="B966" s="3">
        <v>2.4</v>
      </c>
      <c r="C966" s="3">
        <v>1.55139</v>
      </c>
      <c r="D966" s="12">
        <f t="shared" si="298"/>
        <v>2.1875000000000004</v>
      </c>
      <c r="E966">
        <v>32</v>
      </c>
      <c r="F966">
        <v>21</v>
      </c>
      <c r="G966">
        <v>68</v>
      </c>
      <c r="H966" s="1"/>
      <c r="J966" s="64"/>
      <c r="K966" s="64"/>
      <c r="L966" s="64"/>
      <c r="M966" s="64"/>
      <c r="N966" s="64"/>
      <c r="O966" s="64"/>
      <c r="P966" s="64"/>
      <c r="Q966" s="64"/>
    </row>
    <row r="967" spans="1:17">
      <c r="A967" s="4">
        <v>43778.208333333336</v>
      </c>
      <c r="B967" s="3">
        <v>3</v>
      </c>
      <c r="C967" s="3">
        <v>1.55139</v>
      </c>
      <c r="D967" s="12">
        <f t="shared" si="298"/>
        <v>2.1958333333333333</v>
      </c>
      <c r="E967">
        <v>32</v>
      </c>
      <c r="F967">
        <v>21</v>
      </c>
      <c r="G967">
        <v>68</v>
      </c>
      <c r="H967" s="1"/>
      <c r="J967" s="64"/>
      <c r="K967" s="64"/>
      <c r="L967" s="64"/>
      <c r="M967" s="64"/>
      <c r="N967" s="64"/>
      <c r="O967" s="64"/>
      <c r="P967" s="64"/>
      <c r="Q967" s="64"/>
    </row>
    <row r="968" spans="1:17">
      <c r="A968" s="4">
        <v>43778.25</v>
      </c>
      <c r="B968" s="3">
        <v>4</v>
      </c>
      <c r="C968" s="3">
        <v>1.55139</v>
      </c>
      <c r="D968" s="12">
        <f t="shared" si="298"/>
        <v>2.1416666666666671</v>
      </c>
      <c r="E968">
        <v>32</v>
      </c>
      <c r="F968">
        <v>21</v>
      </c>
      <c r="G968">
        <v>68</v>
      </c>
      <c r="H968" s="1"/>
      <c r="J968" s="64"/>
      <c r="K968" s="64"/>
      <c r="L968" s="64"/>
      <c r="M968" s="64"/>
      <c r="N968" s="64"/>
      <c r="O968" s="64"/>
      <c r="P968" s="64"/>
      <c r="Q968" s="64"/>
    </row>
    <row r="969" spans="1:17">
      <c r="A969" s="4">
        <v>43778.291666666664</v>
      </c>
      <c r="B969" s="3">
        <v>3.4</v>
      </c>
      <c r="C969" s="3">
        <v>1.55139</v>
      </c>
      <c r="D969" s="12">
        <f t="shared" si="298"/>
        <v>2.0375000000000001</v>
      </c>
      <c r="E969">
        <v>35</v>
      </c>
      <c r="F969">
        <v>21</v>
      </c>
      <c r="G969">
        <v>68</v>
      </c>
      <c r="H969" s="1"/>
      <c r="J969" s="64"/>
      <c r="K969" s="64"/>
      <c r="L969" s="64"/>
      <c r="M969" s="64"/>
      <c r="N969" s="64"/>
      <c r="O969" s="64"/>
      <c r="P969" s="64"/>
      <c r="Q969" s="64"/>
    </row>
    <row r="970" spans="1:17">
      <c r="A970" s="4">
        <v>43778.333333333336</v>
      </c>
      <c r="B970" s="3">
        <v>3.3</v>
      </c>
      <c r="C970" s="3">
        <v>1.55139</v>
      </c>
      <c r="D970" s="12">
        <f t="shared" si="298"/>
        <v>1.9583333333333333</v>
      </c>
      <c r="E970">
        <v>37</v>
      </c>
      <c r="F970">
        <v>17</v>
      </c>
      <c r="G970">
        <v>68</v>
      </c>
      <c r="H970" s="1"/>
      <c r="J970" s="64"/>
      <c r="K970" s="64"/>
      <c r="L970" s="64"/>
      <c r="M970" s="64"/>
      <c r="N970" s="64"/>
      <c r="O970" s="64"/>
      <c r="P970" s="64"/>
      <c r="Q970" s="64"/>
    </row>
    <row r="971" spans="1:17">
      <c r="A971" s="4">
        <v>43778.375</v>
      </c>
      <c r="B971" s="3">
        <v>2.2000000000000002</v>
      </c>
      <c r="C971" s="3">
        <v>1.55139</v>
      </c>
      <c r="D971" s="12">
        <f t="shared" si="298"/>
        <v>1.8875000000000002</v>
      </c>
      <c r="E971">
        <v>39</v>
      </c>
      <c r="F971">
        <v>21</v>
      </c>
      <c r="G971">
        <v>68</v>
      </c>
      <c r="H971" s="1"/>
      <c r="J971" s="64"/>
      <c r="K971" s="64"/>
      <c r="L971" s="64"/>
      <c r="M971" s="64"/>
      <c r="N971" s="64"/>
      <c r="O971" s="64"/>
      <c r="P971" s="64"/>
      <c r="Q971" s="64"/>
    </row>
    <row r="972" spans="1:17">
      <c r="A972" s="4">
        <v>43778.416666666664</v>
      </c>
      <c r="B972" s="3">
        <v>4</v>
      </c>
      <c r="C972" s="3">
        <v>1.55139</v>
      </c>
      <c r="D972" s="12">
        <f t="shared" si="298"/>
        <v>1.8583333333333334</v>
      </c>
      <c r="E972">
        <v>42</v>
      </c>
      <c r="F972">
        <v>21</v>
      </c>
      <c r="G972">
        <v>68</v>
      </c>
      <c r="H972" s="1"/>
      <c r="J972" s="64"/>
      <c r="K972" s="64"/>
      <c r="L972" s="64"/>
      <c r="M972" s="64"/>
      <c r="N972" s="64"/>
      <c r="O972" s="64"/>
      <c r="P972" s="64"/>
      <c r="Q972" s="64"/>
    </row>
    <row r="973" spans="1:17">
      <c r="A973" s="4">
        <v>43778.458333333336</v>
      </c>
      <c r="B973" s="3">
        <v>2.2999999999999998</v>
      </c>
      <c r="C973" s="3">
        <v>1.55139</v>
      </c>
      <c r="D973" s="12">
        <f t="shared" si="298"/>
        <v>1.8041666666666669</v>
      </c>
      <c r="E973">
        <v>43</v>
      </c>
      <c r="F973">
        <v>17</v>
      </c>
      <c r="G973">
        <v>68</v>
      </c>
      <c r="H973" s="1"/>
      <c r="J973" s="64"/>
      <c r="K973" s="64"/>
      <c r="L973" s="64"/>
      <c r="M973" s="64"/>
      <c r="N973" s="64"/>
      <c r="O973" s="64"/>
      <c r="P973" s="64"/>
      <c r="Q973" s="64"/>
    </row>
    <row r="974" spans="1:17">
      <c r="A974" s="4">
        <v>43778.5</v>
      </c>
      <c r="B974" s="3">
        <v>4.5999999999999996</v>
      </c>
      <c r="C974" s="3">
        <v>1.55139</v>
      </c>
      <c r="D974" s="12">
        <f t="shared" si="298"/>
        <v>1.7500000000000002</v>
      </c>
      <c r="E974">
        <v>45</v>
      </c>
      <c r="F974">
        <v>13</v>
      </c>
      <c r="G974">
        <v>68</v>
      </c>
      <c r="H974" s="1"/>
      <c r="J974" s="64"/>
      <c r="K974" s="64"/>
      <c r="L974" s="64"/>
      <c r="M974" s="64"/>
      <c r="N974" s="64"/>
      <c r="O974" s="64"/>
      <c r="P974" s="64"/>
      <c r="Q974" s="64"/>
    </row>
    <row r="975" spans="1:17">
      <c r="A975" s="4">
        <v>43778.541666666664</v>
      </c>
      <c r="B975" s="3">
        <v>1.4</v>
      </c>
      <c r="C975" s="3">
        <v>1.55139</v>
      </c>
      <c r="D975" s="12">
        <f t="shared" si="298"/>
        <v>1.5833333333333337</v>
      </c>
      <c r="E975">
        <v>44</v>
      </c>
      <c r="F975">
        <v>13</v>
      </c>
      <c r="G975">
        <v>68</v>
      </c>
      <c r="H975" s="1"/>
      <c r="J975" s="64"/>
      <c r="K975" s="64"/>
      <c r="L975" s="64"/>
      <c r="M975" s="64"/>
      <c r="N975" s="64"/>
      <c r="O975" s="64"/>
      <c r="P975" s="64"/>
      <c r="Q975" s="64"/>
    </row>
    <row r="976" spans="1:17">
      <c r="A976" s="4">
        <v>43778.583333333336</v>
      </c>
      <c r="B976" s="3">
        <v>1.4</v>
      </c>
      <c r="C976" s="3">
        <v>1.55139</v>
      </c>
      <c r="D976" s="12">
        <f t="shared" si="298"/>
        <v>1.5750000000000004</v>
      </c>
      <c r="E976">
        <v>45</v>
      </c>
      <c r="F976">
        <v>13</v>
      </c>
      <c r="G976">
        <v>68</v>
      </c>
      <c r="H976" s="1"/>
      <c r="J976" s="64"/>
      <c r="K976" s="64"/>
      <c r="L976" s="64"/>
      <c r="M976" s="64"/>
      <c r="N976" s="64"/>
      <c r="O976" s="64"/>
      <c r="P976" s="64"/>
      <c r="Q976" s="64"/>
    </row>
    <row r="977" spans="1:17">
      <c r="A977" s="4">
        <v>43778.625</v>
      </c>
      <c r="B977" s="3">
        <v>1.3</v>
      </c>
      <c r="C977" s="3">
        <v>1.55139</v>
      </c>
      <c r="D977" s="12">
        <f t="shared" si="298"/>
        <v>1.604166666666667</v>
      </c>
      <c r="E977">
        <v>45</v>
      </c>
      <c r="F977">
        <v>13</v>
      </c>
      <c r="G977">
        <v>68</v>
      </c>
      <c r="H977" s="1"/>
      <c r="J977" s="64"/>
      <c r="K977" s="64"/>
      <c r="L977" s="64"/>
      <c r="M977" s="64"/>
      <c r="N977" s="64"/>
      <c r="O977" s="64"/>
      <c r="P977" s="64"/>
      <c r="Q977" s="64"/>
    </row>
    <row r="978" spans="1:17">
      <c r="A978" s="4">
        <v>43778.666666666664</v>
      </c>
      <c r="B978" s="3">
        <v>1.2</v>
      </c>
      <c r="C978" s="3">
        <v>1.55139</v>
      </c>
      <c r="D978" s="12">
        <f t="shared" si="298"/>
        <v>1.5833333333333337</v>
      </c>
      <c r="E978">
        <v>43</v>
      </c>
      <c r="F978">
        <v>13</v>
      </c>
      <c r="G978">
        <v>68</v>
      </c>
      <c r="H978" s="1"/>
      <c r="J978" s="64"/>
      <c r="K978" s="64"/>
      <c r="L978" s="64"/>
      <c r="M978" s="64"/>
      <c r="N978" s="64"/>
      <c r="O978" s="64"/>
      <c r="P978" s="64"/>
      <c r="Q978" s="64"/>
    </row>
    <row r="979" spans="1:17">
      <c r="A979" s="4">
        <v>43778.708333333336</v>
      </c>
      <c r="B979" s="3">
        <v>1.8</v>
      </c>
      <c r="C979" s="3">
        <v>1.55139</v>
      </c>
      <c r="D979" s="12">
        <f t="shared" si="298"/>
        <v>1.5708333333333335</v>
      </c>
      <c r="E979">
        <v>41</v>
      </c>
      <c r="F979">
        <v>13</v>
      </c>
      <c r="G979">
        <v>68</v>
      </c>
      <c r="H979" s="1"/>
      <c r="J979" s="64"/>
      <c r="K979" s="64"/>
      <c r="L979" s="64"/>
      <c r="M979" s="64"/>
      <c r="N979" s="64"/>
      <c r="O979" s="64"/>
      <c r="P979" s="64"/>
      <c r="Q979" s="64"/>
    </row>
    <row r="980" spans="1:17">
      <c r="A980" s="4">
        <v>43778.75</v>
      </c>
      <c r="B980" s="3">
        <v>2</v>
      </c>
      <c r="C980" s="3">
        <v>1.55139</v>
      </c>
      <c r="D980" s="12">
        <f t="shared" si="298"/>
        <v>1.541666666666667</v>
      </c>
      <c r="E980">
        <v>41</v>
      </c>
      <c r="F980">
        <v>13</v>
      </c>
      <c r="G980">
        <v>68</v>
      </c>
      <c r="H980" s="1"/>
      <c r="J980" s="64"/>
      <c r="K980" s="64"/>
      <c r="L980" s="64"/>
      <c r="M980" s="64"/>
      <c r="N980" s="64"/>
      <c r="O980" s="64"/>
      <c r="P980" s="64"/>
      <c r="Q980" s="64"/>
    </row>
    <row r="981" spans="1:17">
      <c r="A981" s="4">
        <v>43778.791666666664</v>
      </c>
      <c r="B981" s="3">
        <v>2.7</v>
      </c>
      <c r="C981" s="3">
        <v>1.55139</v>
      </c>
      <c r="D981" s="12">
        <f t="shared" si="298"/>
        <v>1.6916666666666667</v>
      </c>
      <c r="E981">
        <v>40</v>
      </c>
      <c r="F981">
        <v>17</v>
      </c>
      <c r="G981">
        <v>68</v>
      </c>
      <c r="H981" s="1"/>
      <c r="J981" s="64"/>
      <c r="K981" s="64"/>
      <c r="L981" s="64"/>
      <c r="M981" s="64"/>
      <c r="N981" s="64"/>
      <c r="O981" s="64"/>
      <c r="P981" s="64"/>
      <c r="Q981" s="64"/>
    </row>
    <row r="982" spans="1:17">
      <c r="A982" s="4">
        <v>43778.833333333336</v>
      </c>
      <c r="B982" s="3">
        <v>1.7000000000000002</v>
      </c>
      <c r="C982" s="3">
        <v>1.55139</v>
      </c>
      <c r="D982" s="12">
        <f t="shared" si="298"/>
        <v>1.6166666666666665</v>
      </c>
      <c r="E982">
        <v>38</v>
      </c>
      <c r="F982">
        <v>13</v>
      </c>
      <c r="G982">
        <v>68</v>
      </c>
      <c r="H982" s="1"/>
      <c r="J982" s="64"/>
      <c r="K982" s="64"/>
      <c r="L982" s="64"/>
      <c r="M982" s="64"/>
      <c r="N982" s="64"/>
      <c r="O982" s="64"/>
      <c r="P982" s="64"/>
      <c r="Q982" s="64"/>
    </row>
    <row r="983" spans="1:17">
      <c r="A983" s="4">
        <v>43778.875</v>
      </c>
      <c r="B983" s="3">
        <v>2</v>
      </c>
      <c r="C983" s="3">
        <v>1.55139</v>
      </c>
      <c r="D983" s="12">
        <f t="shared" si="298"/>
        <v>1.5833333333333333</v>
      </c>
      <c r="E983">
        <v>39</v>
      </c>
      <c r="F983">
        <v>17</v>
      </c>
      <c r="G983">
        <v>68</v>
      </c>
      <c r="H983" s="1"/>
      <c r="J983" s="64"/>
      <c r="K983" s="64"/>
      <c r="L983" s="64"/>
      <c r="M983" s="64"/>
      <c r="N983" s="64"/>
      <c r="O983" s="64"/>
      <c r="P983" s="64"/>
      <c r="Q983" s="64"/>
    </row>
    <row r="984" spans="1:17">
      <c r="A984" s="4">
        <v>43778.916666666664</v>
      </c>
      <c r="B984" s="3">
        <v>1.7000000000000002</v>
      </c>
      <c r="C984" s="3">
        <v>1.55139</v>
      </c>
      <c r="D984" s="12">
        <f t="shared" si="298"/>
        <v>1.5374999999999999</v>
      </c>
      <c r="E984">
        <v>39</v>
      </c>
      <c r="F984">
        <v>13</v>
      </c>
      <c r="G984">
        <v>68</v>
      </c>
      <c r="H984" s="1"/>
      <c r="J984" s="64"/>
      <c r="K984" s="64"/>
      <c r="L984" s="64"/>
      <c r="M984" s="64"/>
      <c r="N984" s="64"/>
      <c r="O984" s="64"/>
      <c r="P984" s="64"/>
      <c r="Q984" s="64"/>
    </row>
    <row r="985" spans="1:17">
      <c r="A985" s="4">
        <v>43778.958333333336</v>
      </c>
      <c r="B985" s="3">
        <v>0.4</v>
      </c>
      <c r="C985" s="3">
        <v>1.55139</v>
      </c>
      <c r="D985" s="12">
        <f t="shared" si="298"/>
        <v>1.5874999999999997</v>
      </c>
      <c r="E985">
        <v>37</v>
      </c>
      <c r="F985">
        <v>13</v>
      </c>
      <c r="G985">
        <v>68</v>
      </c>
      <c r="H985" s="1"/>
      <c r="J985" s="64"/>
      <c r="K985" s="64"/>
      <c r="L985" s="64"/>
      <c r="M985" s="64"/>
      <c r="N985" s="64"/>
      <c r="O985" s="64"/>
      <c r="P985" s="64"/>
      <c r="Q985" s="64"/>
    </row>
    <row r="986" spans="1:17">
      <c r="A986" s="4">
        <v>43779</v>
      </c>
      <c r="B986" s="3">
        <v>1.1000000000000001</v>
      </c>
      <c r="C986" s="3">
        <v>1.55139</v>
      </c>
      <c r="D986" s="12">
        <f t="shared" si="298"/>
        <v>1.6124999999999998</v>
      </c>
      <c r="E986">
        <v>37</v>
      </c>
      <c r="F986">
        <v>11</v>
      </c>
      <c r="G986">
        <v>68</v>
      </c>
      <c r="H986" s="1"/>
      <c r="J986" s="64"/>
      <c r="K986" s="64"/>
      <c r="L986" s="64"/>
      <c r="M986" s="64"/>
      <c r="N986" s="64"/>
      <c r="O986" s="64"/>
      <c r="P986" s="64"/>
      <c r="Q986" s="64"/>
    </row>
    <row r="987" spans="1:17">
      <c r="A987" s="4">
        <v>43779.041666666664</v>
      </c>
      <c r="B987" s="3">
        <v>1.5</v>
      </c>
      <c r="C987" s="3">
        <v>1.55139</v>
      </c>
      <c r="D987" s="12">
        <f t="shared" si="298"/>
        <v>1.6041666666666663</v>
      </c>
      <c r="E987">
        <v>37</v>
      </c>
      <c r="F987">
        <v>11</v>
      </c>
      <c r="G987">
        <v>68</v>
      </c>
      <c r="H987" s="1"/>
      <c r="J987" s="64"/>
      <c r="K987" s="64"/>
      <c r="L987" s="64"/>
      <c r="M987" s="64"/>
      <c r="N987" s="64"/>
      <c r="O987" s="64"/>
      <c r="P987" s="64"/>
      <c r="Q987" s="64"/>
    </row>
    <row r="988" spans="1:17">
      <c r="A988" s="4">
        <v>43779.083333333336</v>
      </c>
      <c r="B988" s="3">
        <v>1.5</v>
      </c>
      <c r="C988" s="3">
        <v>1.55139</v>
      </c>
      <c r="D988" s="12">
        <f t="shared" si="298"/>
        <v>1.5708333333333331</v>
      </c>
      <c r="E988">
        <v>37</v>
      </c>
      <c r="F988">
        <v>11</v>
      </c>
      <c r="G988">
        <v>68</v>
      </c>
      <c r="H988" s="1"/>
      <c r="J988" s="64"/>
      <c r="K988" s="64"/>
      <c r="L988" s="64"/>
      <c r="M988" s="64"/>
      <c r="N988" s="64"/>
      <c r="O988" s="64"/>
      <c r="P988" s="64"/>
      <c r="Q988" s="64"/>
    </row>
    <row r="989" spans="1:17">
      <c r="A989" s="4">
        <v>43779.125</v>
      </c>
      <c r="B989" s="3">
        <v>1.6</v>
      </c>
      <c r="C989" s="3">
        <v>1.55139</v>
      </c>
      <c r="D989" s="12">
        <f t="shared" si="298"/>
        <v>1.5541666666666665</v>
      </c>
      <c r="E989">
        <v>39</v>
      </c>
      <c r="F989">
        <v>21</v>
      </c>
      <c r="G989">
        <v>68</v>
      </c>
      <c r="H989" s="1"/>
      <c r="J989" s="64"/>
      <c r="K989" s="64"/>
      <c r="L989" s="64"/>
      <c r="M989" s="64"/>
      <c r="N989" s="64"/>
      <c r="O989" s="64"/>
      <c r="P989" s="64"/>
      <c r="Q989" s="64"/>
    </row>
    <row r="990" spans="1:17">
      <c r="A990" s="4">
        <v>43779.166666666664</v>
      </c>
      <c r="B990" s="3">
        <v>2.6</v>
      </c>
      <c r="C990" s="3">
        <v>1.55139</v>
      </c>
      <c r="D990" s="12">
        <f t="shared" si="298"/>
        <v>1.5666666666666664</v>
      </c>
      <c r="E990">
        <v>40</v>
      </c>
      <c r="F990">
        <v>11</v>
      </c>
      <c r="G990">
        <v>68</v>
      </c>
      <c r="H990" s="1"/>
      <c r="J990" s="64"/>
      <c r="K990" s="64"/>
      <c r="L990" s="64"/>
      <c r="M990" s="64"/>
      <c r="N990" s="64"/>
      <c r="O990" s="64"/>
      <c r="P990" s="64"/>
      <c r="Q990" s="64"/>
    </row>
    <row r="991" spans="1:17">
      <c r="A991" s="4">
        <v>43779.208333333336</v>
      </c>
      <c r="B991" s="3">
        <v>1.7</v>
      </c>
      <c r="C991" s="3">
        <v>1.55139</v>
      </c>
      <c r="D991" s="12">
        <f t="shared" si="298"/>
        <v>1.5124999999999993</v>
      </c>
      <c r="E991">
        <v>40</v>
      </c>
      <c r="F991">
        <v>11</v>
      </c>
      <c r="G991">
        <v>68</v>
      </c>
      <c r="H991" s="1"/>
      <c r="J991" s="64"/>
      <c r="K991" s="64"/>
      <c r="L991" s="64"/>
      <c r="M991" s="64"/>
      <c r="N991" s="64"/>
      <c r="O991" s="64"/>
      <c r="P991" s="64"/>
      <c r="Q991" s="64"/>
    </row>
    <row r="992" spans="1:17">
      <c r="A992" s="4">
        <v>43779.25</v>
      </c>
      <c r="B992" s="3">
        <v>1.5</v>
      </c>
      <c r="C992" s="3">
        <v>1.55139</v>
      </c>
      <c r="D992" s="12">
        <f t="shared" si="298"/>
        <v>1.5125</v>
      </c>
      <c r="E992">
        <v>40</v>
      </c>
      <c r="F992">
        <v>13</v>
      </c>
      <c r="G992">
        <v>68</v>
      </c>
      <c r="H992" s="1"/>
      <c r="J992" s="64"/>
      <c r="K992" s="64"/>
      <c r="L992" s="64"/>
      <c r="M992" s="64"/>
      <c r="N992" s="64"/>
      <c r="O992" s="64"/>
      <c r="P992" s="64"/>
      <c r="Q992" s="64"/>
    </row>
    <row r="993" spans="1:17">
      <c r="A993" s="4">
        <v>43779.291666666664</v>
      </c>
      <c r="B993" s="3">
        <v>1.5</v>
      </c>
      <c r="C993" s="3">
        <v>1.55139</v>
      </c>
      <c r="D993" s="12">
        <f t="shared" si="298"/>
        <v>1.4916666666666663</v>
      </c>
      <c r="E993">
        <v>41</v>
      </c>
      <c r="F993">
        <v>13</v>
      </c>
      <c r="G993">
        <v>68</v>
      </c>
      <c r="H993" s="1"/>
      <c r="J993" s="64"/>
      <c r="K993" s="64"/>
      <c r="L993" s="64"/>
      <c r="M993" s="64"/>
      <c r="N993" s="64"/>
      <c r="O993" s="64"/>
      <c r="P993" s="64"/>
      <c r="Q993" s="64"/>
    </row>
    <row r="994" spans="1:17">
      <c r="A994" s="4">
        <v>43779.333333333336</v>
      </c>
      <c r="B994" s="3">
        <v>1.6</v>
      </c>
      <c r="C994" s="3">
        <v>1.55139</v>
      </c>
      <c r="D994" s="12">
        <f t="shared" si="298"/>
        <v>1.5499999999999998</v>
      </c>
      <c r="E994">
        <v>43</v>
      </c>
      <c r="F994">
        <v>13</v>
      </c>
      <c r="G994">
        <v>68</v>
      </c>
      <c r="H994" s="1"/>
      <c r="J994" s="64"/>
      <c r="K994" s="64"/>
      <c r="L994" s="64"/>
      <c r="M994" s="64"/>
      <c r="N994" s="64"/>
      <c r="O994" s="64"/>
      <c r="P994" s="64"/>
      <c r="Q994" s="64"/>
    </row>
    <row r="995" spans="1:17">
      <c r="A995" s="4">
        <v>43779.375</v>
      </c>
      <c r="B995" s="3">
        <v>1.5</v>
      </c>
      <c r="C995" s="3">
        <v>1.55139</v>
      </c>
      <c r="D995" s="12">
        <f t="shared" si="298"/>
        <v>1.4958333333333327</v>
      </c>
      <c r="E995">
        <v>47</v>
      </c>
      <c r="F995">
        <v>17</v>
      </c>
      <c r="G995">
        <v>68</v>
      </c>
      <c r="H995" s="1"/>
      <c r="J995" s="64"/>
      <c r="K995" s="64"/>
      <c r="L995" s="64"/>
      <c r="M995" s="64"/>
      <c r="N995" s="64"/>
      <c r="O995" s="64"/>
      <c r="P995" s="64"/>
      <c r="Q995" s="64"/>
    </row>
    <row r="996" spans="1:17">
      <c r="A996" s="4">
        <v>43779.416666666664</v>
      </c>
      <c r="B996" s="3">
        <v>2.6999999999999997</v>
      </c>
      <c r="C996" s="3">
        <v>1.55139</v>
      </c>
      <c r="D996" s="12">
        <f t="shared" si="298"/>
        <v>1.4458333333333329</v>
      </c>
      <c r="E996">
        <v>49</v>
      </c>
      <c r="F996">
        <v>17</v>
      </c>
      <c r="G996">
        <v>68</v>
      </c>
      <c r="H996" s="1"/>
      <c r="J996" s="64"/>
      <c r="K996" s="64"/>
      <c r="L996" s="64"/>
      <c r="M996" s="64"/>
      <c r="N996" s="64"/>
      <c r="O996" s="64"/>
      <c r="P996" s="64"/>
      <c r="Q996" s="64"/>
    </row>
    <row r="997" spans="1:17">
      <c r="A997" s="4">
        <v>43779.458333333336</v>
      </c>
      <c r="B997" s="3">
        <v>1</v>
      </c>
      <c r="C997" s="3">
        <v>1.55139</v>
      </c>
      <c r="D997" s="12">
        <f t="shared" si="298"/>
        <v>1.3499999999999999</v>
      </c>
      <c r="E997">
        <v>52</v>
      </c>
      <c r="F997">
        <v>13</v>
      </c>
      <c r="G997">
        <v>68</v>
      </c>
      <c r="H997" s="1"/>
      <c r="J997" s="64"/>
      <c r="K997" s="64"/>
      <c r="L997" s="64"/>
      <c r="M997" s="64"/>
      <c r="N997" s="64"/>
      <c r="O997" s="64"/>
      <c r="P997" s="64"/>
      <c r="Q997" s="64"/>
    </row>
    <row r="998" spans="1:17">
      <c r="A998" s="4">
        <v>43779.5</v>
      </c>
      <c r="B998" s="3">
        <v>0.6</v>
      </c>
      <c r="C998" s="3">
        <v>1.55139</v>
      </c>
      <c r="D998" s="12">
        <f t="shared" si="298"/>
        <v>1.325</v>
      </c>
      <c r="E998">
        <v>53</v>
      </c>
      <c r="F998">
        <v>13</v>
      </c>
      <c r="G998">
        <v>68</v>
      </c>
      <c r="H998" s="1"/>
      <c r="J998" s="64"/>
      <c r="K998" s="64"/>
      <c r="L998" s="64"/>
      <c r="M998" s="64"/>
      <c r="N998" s="64"/>
      <c r="O998" s="64"/>
      <c r="P998" s="64"/>
      <c r="Q998" s="64"/>
    </row>
    <row r="999" spans="1:17">
      <c r="A999" s="4">
        <v>43779.541666666664</v>
      </c>
      <c r="B999" s="3">
        <v>1.2</v>
      </c>
      <c r="C999" s="3">
        <v>1.55139</v>
      </c>
      <c r="D999" s="12">
        <f t="shared" si="298"/>
        <v>1.3124999999999998</v>
      </c>
      <c r="E999">
        <v>55</v>
      </c>
      <c r="F999">
        <v>11</v>
      </c>
      <c r="G999">
        <v>68</v>
      </c>
      <c r="H999" s="1"/>
      <c r="J999" s="64"/>
      <c r="K999" s="64"/>
      <c r="L999" s="64"/>
      <c r="M999" s="64"/>
      <c r="N999" s="64"/>
      <c r="O999" s="64"/>
      <c r="P999" s="64"/>
      <c r="Q999" s="64"/>
    </row>
    <row r="1000" spans="1:17">
      <c r="A1000" s="4">
        <v>43779.583333333336</v>
      </c>
      <c r="B1000" s="3">
        <v>2.1</v>
      </c>
      <c r="C1000" s="3">
        <v>1.55139</v>
      </c>
      <c r="D1000" s="12">
        <f t="shared" si="298"/>
        <v>1.2749999999999999</v>
      </c>
      <c r="E1000">
        <v>55</v>
      </c>
      <c r="F1000">
        <v>11</v>
      </c>
      <c r="G1000">
        <v>68</v>
      </c>
      <c r="H1000" s="1"/>
      <c r="J1000" s="64"/>
      <c r="K1000" s="64"/>
      <c r="L1000" s="64"/>
      <c r="M1000" s="64"/>
      <c r="N1000" s="64"/>
      <c r="O1000" s="64"/>
      <c r="P1000" s="64"/>
      <c r="Q1000" s="64"/>
    </row>
    <row r="1001" spans="1:17">
      <c r="A1001" s="4">
        <v>43779.625</v>
      </c>
      <c r="B1001" s="3">
        <v>0.8</v>
      </c>
      <c r="C1001" s="3">
        <v>1.55139</v>
      </c>
      <c r="D1001" s="12">
        <f t="shared" si="298"/>
        <v>1.2041666666666666</v>
      </c>
      <c r="E1001">
        <v>55</v>
      </c>
      <c r="F1001">
        <v>13</v>
      </c>
      <c r="G1001">
        <v>68</v>
      </c>
      <c r="H1001" s="1"/>
      <c r="J1001" s="64"/>
      <c r="K1001" s="64"/>
      <c r="L1001" s="64"/>
      <c r="M1001" s="64"/>
      <c r="N1001" s="64"/>
      <c r="O1001" s="64"/>
      <c r="P1001" s="64"/>
      <c r="Q1001" s="64"/>
    </row>
    <row r="1002" spans="1:17">
      <c r="A1002" s="4">
        <v>43779.666666666664</v>
      </c>
      <c r="B1002" s="3">
        <v>0.9</v>
      </c>
      <c r="C1002" s="3">
        <v>1.55139</v>
      </c>
      <c r="D1002" s="12">
        <f t="shared" si="298"/>
        <v>1.2041666666666666</v>
      </c>
      <c r="E1002">
        <v>53</v>
      </c>
      <c r="F1002">
        <v>13</v>
      </c>
      <c r="G1002">
        <v>68</v>
      </c>
      <c r="H1002" s="1"/>
      <c r="J1002" s="64"/>
      <c r="K1002" s="64"/>
      <c r="L1002" s="64"/>
      <c r="M1002" s="64"/>
      <c r="N1002" s="64"/>
      <c r="O1002" s="64"/>
      <c r="P1002" s="64"/>
      <c r="Q1002" s="64"/>
    </row>
    <row r="1003" spans="1:17">
      <c r="A1003" s="4">
        <v>43779.708333333336</v>
      </c>
      <c r="B1003" s="3">
        <v>1.1000000000000001</v>
      </c>
      <c r="C1003" s="3">
        <v>1.55139</v>
      </c>
      <c r="D1003" s="12">
        <f t="shared" si="298"/>
        <v>1.2458333333333331</v>
      </c>
      <c r="E1003">
        <v>53</v>
      </c>
      <c r="F1003">
        <v>13</v>
      </c>
      <c r="G1003">
        <v>68</v>
      </c>
      <c r="H1003" s="1"/>
      <c r="J1003" s="64"/>
      <c r="K1003" s="64"/>
      <c r="L1003" s="64"/>
      <c r="M1003" s="64"/>
      <c r="N1003" s="64"/>
      <c r="O1003" s="64"/>
      <c r="P1003" s="64"/>
      <c r="Q1003" s="64"/>
    </row>
    <row r="1004" spans="1:17">
      <c r="A1004" s="4">
        <v>43779.75</v>
      </c>
      <c r="B1004" s="3">
        <v>5.6</v>
      </c>
      <c r="C1004" s="3">
        <v>1.55139</v>
      </c>
      <c r="D1004" s="12">
        <f t="shared" si="298"/>
        <v>1.2208333333333332</v>
      </c>
      <c r="E1004">
        <v>51</v>
      </c>
      <c r="F1004">
        <v>13</v>
      </c>
      <c r="G1004">
        <v>68</v>
      </c>
      <c r="H1004" s="1"/>
      <c r="J1004" s="64"/>
      <c r="K1004" s="64"/>
      <c r="L1004" s="64"/>
      <c r="M1004" s="64"/>
      <c r="N1004" s="64"/>
      <c r="O1004" s="64"/>
      <c r="P1004" s="64"/>
      <c r="Q1004" s="64"/>
    </row>
    <row r="1005" spans="1:17">
      <c r="A1005" s="4">
        <v>43779.791666666664</v>
      </c>
      <c r="B1005" s="3">
        <v>0.9</v>
      </c>
      <c r="C1005" s="3">
        <v>1.55139</v>
      </c>
      <c r="D1005" s="12">
        <f t="shared" si="298"/>
        <v>1.0916666666666666</v>
      </c>
      <c r="E1005">
        <v>50</v>
      </c>
      <c r="F1005">
        <v>13</v>
      </c>
      <c r="G1005">
        <v>68</v>
      </c>
      <c r="H1005" s="1"/>
      <c r="J1005" s="64"/>
      <c r="K1005" s="64"/>
      <c r="L1005" s="64"/>
      <c r="M1005" s="64"/>
      <c r="N1005" s="64"/>
      <c r="O1005" s="64"/>
      <c r="P1005" s="64"/>
      <c r="Q1005" s="64"/>
    </row>
    <row r="1006" spans="1:17">
      <c r="A1006" s="4">
        <v>43779.833333333336</v>
      </c>
      <c r="B1006" s="3">
        <v>0.9</v>
      </c>
      <c r="C1006" s="3">
        <v>1.55139</v>
      </c>
      <c r="D1006" s="12">
        <f t="shared" si="298"/>
        <v>1.3291666666666666</v>
      </c>
      <c r="E1006">
        <v>49</v>
      </c>
      <c r="F1006">
        <v>13</v>
      </c>
      <c r="G1006">
        <v>68</v>
      </c>
      <c r="H1006" s="1"/>
      <c r="J1006" s="64"/>
      <c r="K1006" s="64"/>
      <c r="L1006" s="64"/>
      <c r="M1006" s="64"/>
      <c r="N1006" s="64"/>
      <c r="O1006" s="64"/>
      <c r="P1006" s="64"/>
      <c r="Q1006" s="64"/>
    </row>
    <row r="1007" spans="1:17">
      <c r="A1007" s="4">
        <v>43779.875</v>
      </c>
      <c r="B1007" s="3">
        <v>0.9</v>
      </c>
      <c r="C1007" s="3">
        <v>1.55139</v>
      </c>
      <c r="D1007" s="12">
        <f t="shared" si="298"/>
        <v>1.4499999999999995</v>
      </c>
      <c r="E1007">
        <v>48</v>
      </c>
      <c r="F1007">
        <v>13</v>
      </c>
      <c r="G1007">
        <v>68</v>
      </c>
      <c r="H1007" s="1"/>
      <c r="J1007" s="64"/>
      <c r="K1007" s="64"/>
      <c r="L1007" s="64"/>
      <c r="M1007" s="64"/>
      <c r="N1007" s="64"/>
      <c r="O1007" s="64"/>
      <c r="P1007" s="64"/>
      <c r="Q1007" s="64"/>
    </row>
    <row r="1008" spans="1:17">
      <c r="A1008" s="4">
        <v>43779.916666666664</v>
      </c>
      <c r="B1008" s="3">
        <v>2.9</v>
      </c>
      <c r="C1008" s="3">
        <v>1.55139</v>
      </c>
      <c r="D1008" s="12">
        <f t="shared" si="298"/>
        <v>1.5874999999999997</v>
      </c>
      <c r="E1008">
        <v>48</v>
      </c>
      <c r="F1008">
        <v>17</v>
      </c>
      <c r="G1008">
        <v>68</v>
      </c>
      <c r="H1008" s="1"/>
      <c r="J1008" s="64"/>
      <c r="K1008" s="64"/>
      <c r="L1008" s="64"/>
      <c r="M1008" s="64"/>
      <c r="N1008" s="64"/>
      <c r="O1008" s="64"/>
      <c r="P1008" s="64"/>
      <c r="Q1008" s="64"/>
    </row>
    <row r="1009" spans="1:17">
      <c r="A1009" s="4">
        <v>43779.958333333336</v>
      </c>
      <c r="B1009" s="3">
        <v>1</v>
      </c>
      <c r="C1009" s="3">
        <v>1.55139</v>
      </c>
      <c r="D1009" s="12">
        <f t="shared" si="298"/>
        <v>1.5250000000000001</v>
      </c>
      <c r="E1009">
        <v>47</v>
      </c>
      <c r="F1009">
        <v>17</v>
      </c>
      <c r="G1009">
        <v>68</v>
      </c>
      <c r="H1009" s="1"/>
      <c r="J1009" s="64"/>
      <c r="K1009" s="64"/>
      <c r="L1009" s="64"/>
      <c r="M1009" s="64"/>
      <c r="N1009" s="64"/>
      <c r="O1009" s="64"/>
      <c r="P1009" s="64"/>
      <c r="Q1009" s="64"/>
    </row>
    <row r="1010" spans="1:17">
      <c r="A1010" s="4">
        <v>43780</v>
      </c>
      <c r="B1010" s="3">
        <v>0.9</v>
      </c>
      <c r="C1010" s="3">
        <v>1.55139</v>
      </c>
      <c r="D1010" s="12">
        <f t="shared" si="298"/>
        <v>1.5458333333333334</v>
      </c>
      <c r="E1010">
        <v>45</v>
      </c>
      <c r="F1010">
        <v>21</v>
      </c>
      <c r="G1010">
        <v>68</v>
      </c>
      <c r="H1010" s="1"/>
      <c r="J1010" s="64"/>
      <c r="K1010" s="64"/>
      <c r="L1010" s="64"/>
      <c r="M1010" s="64"/>
      <c r="N1010" s="64"/>
      <c r="O1010" s="64"/>
      <c r="P1010" s="64"/>
      <c r="Q1010" s="64"/>
    </row>
    <row r="1011" spans="1:17">
      <c r="A1011" s="4">
        <v>43780.041666666664</v>
      </c>
      <c r="B1011" s="3">
        <v>0.7</v>
      </c>
      <c r="C1011" s="3">
        <v>1.55139</v>
      </c>
      <c r="D1011" s="12">
        <f t="shared" si="298"/>
        <v>1.5250000000000001</v>
      </c>
      <c r="E1011">
        <v>45</v>
      </c>
      <c r="F1011">
        <v>21</v>
      </c>
      <c r="G1011">
        <v>68</v>
      </c>
      <c r="H1011" s="1"/>
      <c r="J1011" s="64"/>
      <c r="K1011" s="64"/>
      <c r="L1011" s="64"/>
      <c r="M1011" s="64"/>
      <c r="N1011" s="64"/>
      <c r="O1011" s="64"/>
      <c r="P1011" s="64"/>
      <c r="Q1011" s="64"/>
    </row>
    <row r="1012" spans="1:17">
      <c r="A1012" s="4">
        <v>43780.083333333336</v>
      </c>
      <c r="B1012" s="3">
        <v>1.1000000000000001</v>
      </c>
      <c r="C1012" s="3">
        <v>1.55139</v>
      </c>
      <c r="D1012" s="12">
        <f t="shared" si="298"/>
        <v>1.5125000000000002</v>
      </c>
      <c r="E1012">
        <v>45</v>
      </c>
      <c r="F1012">
        <v>21</v>
      </c>
      <c r="G1012">
        <v>68</v>
      </c>
      <c r="H1012" s="1"/>
      <c r="J1012" s="64"/>
      <c r="K1012" s="64"/>
      <c r="L1012" s="64"/>
      <c r="M1012" s="64"/>
      <c r="N1012" s="64"/>
      <c r="O1012" s="64"/>
      <c r="P1012" s="64"/>
      <c r="Q1012" s="64"/>
    </row>
    <row r="1013" spans="1:17">
      <c r="A1013" s="4">
        <v>43780.125</v>
      </c>
      <c r="B1013" s="3">
        <v>1.9</v>
      </c>
      <c r="C1013" s="3">
        <v>1.55139</v>
      </c>
      <c r="D1013" s="12">
        <f t="shared" si="298"/>
        <v>1.4833333333333334</v>
      </c>
      <c r="E1013">
        <v>42</v>
      </c>
      <c r="F1013">
        <v>17</v>
      </c>
      <c r="G1013">
        <v>68</v>
      </c>
      <c r="H1013" s="1"/>
      <c r="J1013" s="64"/>
      <c r="K1013" s="64"/>
      <c r="L1013" s="64"/>
      <c r="M1013" s="64"/>
      <c r="N1013" s="64"/>
      <c r="O1013" s="64"/>
      <c r="P1013" s="64"/>
      <c r="Q1013" s="64"/>
    </row>
    <row r="1014" spans="1:17">
      <c r="A1014" s="4">
        <v>43780.166666666664</v>
      </c>
      <c r="B1014" s="3">
        <v>1.2999999999999998</v>
      </c>
      <c r="C1014" s="3">
        <v>1.55139</v>
      </c>
      <c r="D1014" s="12">
        <f t="shared" si="298"/>
        <v>1.4208333333333332</v>
      </c>
      <c r="E1014">
        <v>43</v>
      </c>
      <c r="F1014">
        <v>13</v>
      </c>
      <c r="G1014">
        <v>68</v>
      </c>
      <c r="H1014" s="1"/>
      <c r="J1014" s="64"/>
      <c r="K1014" s="64"/>
      <c r="L1014" s="64"/>
      <c r="M1014" s="64"/>
      <c r="N1014" s="64"/>
      <c r="O1014" s="64"/>
      <c r="P1014" s="64"/>
      <c r="Q1014" s="64"/>
    </row>
    <row r="1015" spans="1:17">
      <c r="A1015" s="4">
        <v>43780.208333333336</v>
      </c>
      <c r="B1015" s="3">
        <v>1.7</v>
      </c>
      <c r="C1015" s="3">
        <v>1.55139</v>
      </c>
      <c r="D1015" s="12">
        <f t="shared" si="298"/>
        <v>1.4124999999999999</v>
      </c>
      <c r="E1015">
        <v>42</v>
      </c>
      <c r="F1015">
        <v>13</v>
      </c>
      <c r="G1015">
        <v>68</v>
      </c>
      <c r="H1015" s="1"/>
      <c r="J1015" s="64"/>
      <c r="K1015" s="64"/>
      <c r="L1015" s="64"/>
      <c r="M1015" s="64"/>
      <c r="N1015" s="64"/>
      <c r="O1015" s="64"/>
      <c r="P1015" s="64"/>
      <c r="Q1015" s="64"/>
    </row>
    <row r="1016" spans="1:17">
      <c r="A1016" s="4">
        <v>43780.25</v>
      </c>
      <c r="B1016" s="3">
        <v>1</v>
      </c>
      <c r="C1016" s="3">
        <v>1.55139</v>
      </c>
      <c r="D1016" s="12">
        <f t="shared" si="298"/>
        <v>1.4333333333333333</v>
      </c>
      <c r="E1016">
        <v>42</v>
      </c>
      <c r="F1016">
        <v>13</v>
      </c>
      <c r="G1016">
        <v>68</v>
      </c>
      <c r="H1016" s="1"/>
      <c r="J1016" s="64"/>
      <c r="K1016" s="64"/>
      <c r="L1016" s="64"/>
      <c r="M1016" s="64"/>
      <c r="N1016" s="64"/>
      <c r="O1016" s="64"/>
      <c r="P1016" s="64"/>
      <c r="Q1016" s="64"/>
    </row>
    <row r="1017" spans="1:17">
      <c r="A1017" s="4">
        <v>43780.291666666664</v>
      </c>
      <c r="B1017" s="3">
        <v>2.9</v>
      </c>
      <c r="C1017" s="3">
        <v>1.55139</v>
      </c>
      <c r="D1017" s="12">
        <f t="shared" si="298"/>
        <v>1.4541666666666666</v>
      </c>
      <c r="E1017">
        <v>45</v>
      </c>
      <c r="F1017">
        <v>13</v>
      </c>
      <c r="G1017">
        <v>68</v>
      </c>
      <c r="H1017" s="1"/>
      <c r="J1017" s="64"/>
      <c r="K1017" s="64"/>
      <c r="L1017" s="64"/>
      <c r="M1017" s="64"/>
      <c r="N1017" s="64"/>
      <c r="O1017" s="64"/>
      <c r="P1017" s="64"/>
      <c r="Q1017" s="64"/>
    </row>
    <row r="1018" spans="1:17">
      <c r="A1018" s="4">
        <v>43780.333333333336</v>
      </c>
      <c r="B1018" s="3">
        <v>0.30000000000000004</v>
      </c>
      <c r="C1018" s="3">
        <v>1.55139</v>
      </c>
      <c r="D1018" s="12">
        <f t="shared" si="298"/>
        <v>1.4333333333333329</v>
      </c>
      <c r="E1018">
        <v>48</v>
      </c>
      <c r="F1018">
        <v>13</v>
      </c>
      <c r="G1018">
        <v>60</v>
      </c>
      <c r="H1018" s="1"/>
      <c r="J1018" s="64"/>
      <c r="K1018" s="64"/>
      <c r="L1018" s="64"/>
      <c r="M1018" s="64"/>
      <c r="N1018" s="64"/>
      <c r="O1018" s="64"/>
      <c r="P1018" s="64"/>
      <c r="Q1018" s="64"/>
    </row>
    <row r="1019" spans="1:17">
      <c r="A1019" s="4">
        <v>43780.375</v>
      </c>
      <c r="B1019" s="3">
        <v>0.30000000000000004</v>
      </c>
      <c r="C1019" s="3">
        <v>1.55139</v>
      </c>
      <c r="D1019" s="12">
        <f t="shared" si="298"/>
        <v>1.5083333333333331</v>
      </c>
      <c r="E1019">
        <v>51</v>
      </c>
      <c r="F1019">
        <v>13</v>
      </c>
      <c r="G1019">
        <v>60</v>
      </c>
      <c r="H1019" s="1"/>
      <c r="J1019" s="64"/>
      <c r="K1019" s="64"/>
      <c r="L1019" s="64"/>
      <c r="M1019" s="64"/>
      <c r="N1019" s="64"/>
      <c r="O1019" s="64"/>
      <c r="P1019" s="64"/>
      <c r="Q1019" s="64"/>
    </row>
    <row r="1020" spans="1:17">
      <c r="A1020" s="4">
        <v>43780.416666666664</v>
      </c>
      <c r="B1020" s="3">
        <v>0.4</v>
      </c>
      <c r="C1020" s="3">
        <v>1.55139</v>
      </c>
      <c r="D1020" s="12">
        <f t="shared" si="298"/>
        <v>1.5374999999999996</v>
      </c>
      <c r="E1020">
        <v>55</v>
      </c>
      <c r="F1020">
        <v>13</v>
      </c>
      <c r="G1020">
        <v>60</v>
      </c>
      <c r="H1020" s="1"/>
      <c r="J1020" s="64"/>
      <c r="K1020" s="64"/>
      <c r="L1020" s="64"/>
      <c r="M1020" s="64"/>
      <c r="N1020" s="64"/>
      <c r="O1020" s="64"/>
      <c r="P1020" s="64"/>
      <c r="Q1020" s="64"/>
    </row>
    <row r="1021" spans="1:17">
      <c r="A1021" s="4">
        <v>43780.458333333336</v>
      </c>
      <c r="B1021" s="3">
        <v>0.4</v>
      </c>
      <c r="C1021" s="3">
        <v>1.55139</v>
      </c>
      <c r="D1021" s="12">
        <f t="shared" si="298"/>
        <v>1.5666666666666664</v>
      </c>
      <c r="E1021">
        <v>60</v>
      </c>
      <c r="F1021">
        <v>13</v>
      </c>
      <c r="G1021">
        <v>60</v>
      </c>
      <c r="H1021" s="1"/>
      <c r="J1021" s="64"/>
      <c r="K1021" s="64"/>
      <c r="L1021" s="64"/>
      <c r="M1021" s="64"/>
      <c r="N1021" s="64"/>
      <c r="O1021" s="64"/>
      <c r="P1021" s="64"/>
      <c r="Q1021" s="64"/>
    </row>
    <row r="1022" spans="1:17">
      <c r="A1022" s="4">
        <v>43780.5</v>
      </c>
      <c r="B1022" s="3">
        <v>0.30000000000000004</v>
      </c>
      <c r="C1022" s="3">
        <v>1.55139</v>
      </c>
      <c r="D1022" s="12">
        <f t="shared" si="298"/>
        <v>1.575</v>
      </c>
      <c r="E1022">
        <v>64</v>
      </c>
      <c r="F1022">
        <v>13</v>
      </c>
      <c r="G1022">
        <v>60</v>
      </c>
      <c r="H1022" s="1"/>
      <c r="J1022" s="64"/>
      <c r="K1022" s="64"/>
      <c r="L1022" s="64"/>
      <c r="M1022" s="64"/>
      <c r="N1022" s="64"/>
      <c r="O1022" s="64"/>
      <c r="P1022" s="64"/>
      <c r="Q1022" s="64"/>
    </row>
    <row r="1023" spans="1:17">
      <c r="A1023" s="4">
        <v>43780.541666666664</v>
      </c>
      <c r="B1023" s="3">
        <v>0.30000000000000004</v>
      </c>
      <c r="C1023" s="3">
        <v>1.55139</v>
      </c>
      <c r="D1023" s="12">
        <f t="shared" si="298"/>
        <v>1.5916666666666668</v>
      </c>
      <c r="E1023">
        <v>68</v>
      </c>
      <c r="F1023">
        <v>13</v>
      </c>
      <c r="G1023">
        <v>60</v>
      </c>
      <c r="H1023" s="1"/>
      <c r="J1023" s="64"/>
      <c r="K1023" s="64"/>
      <c r="L1023" s="64"/>
      <c r="M1023" s="64"/>
      <c r="N1023" s="64"/>
      <c r="O1023" s="64"/>
      <c r="P1023" s="64"/>
      <c r="Q1023" s="64"/>
    </row>
    <row r="1024" spans="1:17">
      <c r="A1024" s="4">
        <v>43780.583333333336</v>
      </c>
      <c r="B1024" s="3">
        <v>0.4</v>
      </c>
      <c r="C1024" s="3">
        <v>1.55139</v>
      </c>
      <c r="D1024" s="12">
        <f t="shared" si="298"/>
        <v>1.6624999999999999</v>
      </c>
      <c r="E1024">
        <v>67</v>
      </c>
      <c r="F1024">
        <v>13</v>
      </c>
      <c r="G1024">
        <v>60</v>
      </c>
      <c r="H1024" s="1"/>
      <c r="J1024" s="64"/>
      <c r="K1024" s="64"/>
      <c r="L1024" s="64"/>
      <c r="M1024" s="64"/>
      <c r="N1024" s="64"/>
      <c r="O1024" s="64"/>
      <c r="P1024" s="64"/>
      <c r="Q1024" s="64"/>
    </row>
    <row r="1025" spans="1:17">
      <c r="A1025" s="4">
        <v>43780.625</v>
      </c>
      <c r="B1025" s="3">
        <v>0.79999999999999993</v>
      </c>
      <c r="C1025" s="3">
        <v>1.55139</v>
      </c>
      <c r="D1025" s="12">
        <f t="shared" si="298"/>
        <v>1.6791666666666665</v>
      </c>
      <c r="E1025">
        <v>64</v>
      </c>
      <c r="F1025">
        <v>13</v>
      </c>
      <c r="G1025">
        <v>60</v>
      </c>
      <c r="H1025" s="1"/>
      <c r="J1025" s="64"/>
      <c r="K1025" s="64"/>
      <c r="L1025" s="64"/>
      <c r="M1025" s="64"/>
      <c r="N1025" s="64"/>
      <c r="O1025" s="64"/>
      <c r="P1025" s="64"/>
      <c r="Q1025" s="64"/>
    </row>
    <row r="1026" spans="1:17">
      <c r="A1026" s="4">
        <v>43780.666666666664</v>
      </c>
      <c r="B1026" s="3">
        <v>1.9</v>
      </c>
      <c r="C1026" s="3">
        <v>1.55139</v>
      </c>
      <c r="D1026" s="12">
        <f t="shared" ref="D1026:D1089" si="299">AVERAGE(B1026:B1049)</f>
        <v>1.6708333333333334</v>
      </c>
      <c r="E1026">
        <v>63</v>
      </c>
      <c r="F1026">
        <v>13</v>
      </c>
      <c r="G1026">
        <v>60</v>
      </c>
      <c r="H1026" s="1"/>
      <c r="J1026" s="64"/>
      <c r="K1026" s="64"/>
      <c r="L1026" s="64"/>
      <c r="M1026" s="64"/>
      <c r="N1026" s="64"/>
      <c r="O1026" s="64"/>
      <c r="P1026" s="64"/>
      <c r="Q1026" s="64"/>
    </row>
    <row r="1027" spans="1:17">
      <c r="A1027" s="4">
        <v>43780.708333333336</v>
      </c>
      <c r="B1027" s="3">
        <v>0.5</v>
      </c>
      <c r="C1027" s="3">
        <v>1.55139</v>
      </c>
      <c r="D1027" s="12">
        <f t="shared" si="299"/>
        <v>1.6833333333333333</v>
      </c>
      <c r="E1027">
        <v>60</v>
      </c>
      <c r="F1027">
        <v>13</v>
      </c>
      <c r="G1027">
        <v>68</v>
      </c>
      <c r="H1027" s="1"/>
      <c r="J1027" s="64"/>
      <c r="K1027" s="64"/>
      <c r="L1027" s="64"/>
      <c r="M1027" s="64"/>
      <c r="N1027" s="64"/>
      <c r="O1027" s="64"/>
      <c r="P1027" s="64"/>
      <c r="Q1027" s="64"/>
    </row>
    <row r="1028" spans="1:17">
      <c r="A1028" s="4">
        <v>43780.75</v>
      </c>
      <c r="B1028" s="3">
        <v>2.5</v>
      </c>
      <c r="C1028" s="3">
        <v>1.55139</v>
      </c>
      <c r="D1028" s="12">
        <f t="shared" si="299"/>
        <v>1.7333333333333334</v>
      </c>
      <c r="E1028">
        <v>58</v>
      </c>
      <c r="F1028">
        <v>17</v>
      </c>
      <c r="G1028">
        <v>68</v>
      </c>
      <c r="H1028" s="1"/>
      <c r="J1028" s="64"/>
      <c r="K1028" s="64"/>
      <c r="L1028" s="64"/>
      <c r="M1028" s="64"/>
      <c r="N1028" s="64"/>
      <c r="O1028" s="64"/>
      <c r="P1028" s="64"/>
      <c r="Q1028" s="64"/>
    </row>
    <row r="1029" spans="1:17">
      <c r="A1029" s="4">
        <v>43780.791666666664</v>
      </c>
      <c r="B1029" s="3">
        <v>6.6</v>
      </c>
      <c r="C1029" s="3">
        <v>1.55139</v>
      </c>
      <c r="D1029" s="12">
        <f t="shared" si="299"/>
        <v>1.7125000000000001</v>
      </c>
      <c r="E1029">
        <v>56</v>
      </c>
      <c r="F1029">
        <v>17</v>
      </c>
      <c r="G1029">
        <v>68</v>
      </c>
      <c r="H1029" s="1"/>
      <c r="J1029" s="64"/>
      <c r="K1029" s="64"/>
      <c r="L1029" s="64"/>
      <c r="M1029" s="64"/>
      <c r="N1029" s="64"/>
      <c r="O1029" s="64"/>
      <c r="P1029" s="64"/>
      <c r="Q1029" s="64"/>
    </row>
    <row r="1030" spans="1:17">
      <c r="A1030" s="4">
        <v>43780.833333333336</v>
      </c>
      <c r="B1030" s="3">
        <v>3.8</v>
      </c>
      <c r="C1030" s="3">
        <v>1.55139</v>
      </c>
      <c r="D1030" s="12">
        <f t="shared" si="299"/>
        <v>1.5333333333333334</v>
      </c>
      <c r="E1030">
        <v>57</v>
      </c>
      <c r="F1030">
        <v>17</v>
      </c>
      <c r="G1030">
        <v>68</v>
      </c>
      <c r="H1030" s="1"/>
      <c r="J1030" s="64"/>
      <c r="K1030" s="64"/>
      <c r="L1030" s="64"/>
      <c r="M1030" s="64"/>
      <c r="N1030" s="64"/>
      <c r="O1030" s="64"/>
      <c r="P1030" s="64"/>
      <c r="Q1030" s="64"/>
    </row>
    <row r="1031" spans="1:17">
      <c r="A1031" s="4">
        <v>43780.875</v>
      </c>
      <c r="B1031" s="3">
        <v>4.2</v>
      </c>
      <c r="C1031" s="3">
        <v>1.55139</v>
      </c>
      <c r="D1031" s="12">
        <f t="shared" si="299"/>
        <v>1.5333333333333332</v>
      </c>
      <c r="E1031">
        <v>58</v>
      </c>
      <c r="F1031">
        <v>11</v>
      </c>
      <c r="G1031">
        <v>68</v>
      </c>
      <c r="H1031" s="1"/>
      <c r="J1031" s="64"/>
      <c r="K1031" s="64"/>
      <c r="L1031" s="64"/>
      <c r="M1031" s="64"/>
      <c r="N1031" s="64"/>
      <c r="O1031" s="64"/>
      <c r="P1031" s="64"/>
      <c r="Q1031" s="64"/>
    </row>
    <row r="1032" spans="1:17">
      <c r="A1032" s="4">
        <v>43780.916666666664</v>
      </c>
      <c r="B1032" s="3">
        <v>1.4</v>
      </c>
      <c r="C1032" s="3">
        <v>1.55139</v>
      </c>
      <c r="D1032" s="12">
        <f t="shared" si="299"/>
        <v>1.4375</v>
      </c>
      <c r="E1032">
        <v>60</v>
      </c>
      <c r="F1032">
        <v>11</v>
      </c>
      <c r="G1032">
        <v>68</v>
      </c>
      <c r="H1032" s="1"/>
      <c r="J1032" s="64"/>
      <c r="K1032" s="64"/>
      <c r="L1032" s="64"/>
      <c r="M1032" s="64"/>
      <c r="N1032" s="64"/>
      <c r="O1032" s="64"/>
      <c r="P1032" s="64"/>
      <c r="Q1032" s="64"/>
    </row>
    <row r="1033" spans="1:17">
      <c r="A1033" s="4">
        <v>43780.958333333336</v>
      </c>
      <c r="B1033" s="3">
        <v>1.5</v>
      </c>
      <c r="C1033" s="3">
        <v>1.55139</v>
      </c>
      <c r="D1033" s="12">
        <f t="shared" si="299"/>
        <v>1.4541666666666666</v>
      </c>
      <c r="E1033">
        <v>60</v>
      </c>
      <c r="F1033">
        <v>11</v>
      </c>
      <c r="G1033">
        <v>68</v>
      </c>
      <c r="H1033" s="1"/>
      <c r="J1033" s="64"/>
      <c r="K1033" s="64"/>
      <c r="L1033" s="64"/>
      <c r="M1033" s="64"/>
      <c r="N1033" s="64"/>
      <c r="O1033" s="64"/>
      <c r="P1033" s="64"/>
      <c r="Q1033" s="64"/>
    </row>
    <row r="1034" spans="1:17">
      <c r="A1034" s="4">
        <v>43781</v>
      </c>
      <c r="B1034" s="3">
        <v>0.4</v>
      </c>
      <c r="C1034" s="3">
        <v>1.55139</v>
      </c>
      <c r="D1034" s="12">
        <f t="shared" si="299"/>
        <v>1.4666666666666666</v>
      </c>
      <c r="E1034">
        <v>60</v>
      </c>
      <c r="F1034">
        <v>11</v>
      </c>
      <c r="G1034">
        <v>68</v>
      </c>
      <c r="H1034" s="1"/>
      <c r="J1034" s="64"/>
      <c r="K1034" s="64"/>
      <c r="L1034" s="64"/>
      <c r="M1034" s="64"/>
      <c r="N1034" s="64"/>
      <c r="O1034" s="64"/>
      <c r="P1034" s="64"/>
      <c r="Q1034" s="64"/>
    </row>
    <row r="1035" spans="1:17">
      <c r="A1035" s="4">
        <v>43781.041666666664</v>
      </c>
      <c r="B1035" s="3">
        <v>0.4</v>
      </c>
      <c r="C1035" s="3">
        <v>1.55139</v>
      </c>
      <c r="D1035" s="12">
        <f t="shared" si="299"/>
        <v>1.5291666666666666</v>
      </c>
      <c r="E1035">
        <v>59</v>
      </c>
      <c r="F1035">
        <v>11</v>
      </c>
      <c r="G1035">
        <v>68</v>
      </c>
      <c r="H1035" s="1"/>
      <c r="J1035" s="64"/>
      <c r="K1035" s="64"/>
      <c r="L1035" s="64"/>
      <c r="M1035" s="64"/>
      <c r="N1035" s="64"/>
      <c r="O1035" s="64"/>
      <c r="P1035" s="64"/>
      <c r="Q1035" s="64"/>
    </row>
    <row r="1036" spans="1:17">
      <c r="A1036" s="4">
        <v>43781.083333333336</v>
      </c>
      <c r="B1036" s="3">
        <v>0.4</v>
      </c>
      <c r="C1036" s="3">
        <v>1.55139</v>
      </c>
      <c r="D1036" s="12">
        <f t="shared" si="299"/>
        <v>1.5874999999999995</v>
      </c>
      <c r="E1036">
        <v>59</v>
      </c>
      <c r="F1036">
        <v>11</v>
      </c>
      <c r="G1036">
        <v>68</v>
      </c>
      <c r="H1036" s="1"/>
      <c r="J1036" s="64"/>
      <c r="K1036" s="64"/>
      <c r="L1036" s="64"/>
      <c r="M1036" s="64"/>
      <c r="N1036" s="64"/>
      <c r="O1036" s="64"/>
      <c r="P1036" s="64"/>
      <c r="Q1036" s="64"/>
    </row>
    <row r="1037" spans="1:17">
      <c r="A1037" s="4">
        <v>43781.125</v>
      </c>
      <c r="B1037" s="3">
        <v>0.4</v>
      </c>
      <c r="C1037" s="3">
        <v>1.55139</v>
      </c>
      <c r="D1037" s="12">
        <f t="shared" si="299"/>
        <v>1.6999999999999995</v>
      </c>
      <c r="E1037">
        <v>58</v>
      </c>
      <c r="F1037">
        <v>8</v>
      </c>
      <c r="G1037">
        <v>68</v>
      </c>
      <c r="H1037" s="1"/>
      <c r="J1037" s="64"/>
      <c r="K1037" s="64"/>
      <c r="L1037" s="64"/>
      <c r="M1037" s="64"/>
      <c r="N1037" s="64"/>
      <c r="O1037" s="64"/>
      <c r="P1037" s="64"/>
      <c r="Q1037" s="64"/>
    </row>
    <row r="1038" spans="1:17">
      <c r="A1038" s="4">
        <v>43781.166666666664</v>
      </c>
      <c r="B1038" s="3">
        <v>1.1000000000000001</v>
      </c>
      <c r="C1038" s="3">
        <v>1.55139</v>
      </c>
      <c r="D1038" s="12">
        <f t="shared" si="299"/>
        <v>1.7750000000000001</v>
      </c>
      <c r="E1038">
        <v>54</v>
      </c>
      <c r="F1038">
        <v>8</v>
      </c>
      <c r="G1038">
        <v>68</v>
      </c>
      <c r="H1038" s="1"/>
      <c r="J1038" s="64"/>
      <c r="K1038" s="64"/>
      <c r="L1038" s="64"/>
      <c r="M1038" s="64"/>
      <c r="N1038" s="64"/>
      <c r="O1038" s="64"/>
      <c r="P1038" s="64"/>
      <c r="Q1038" s="64"/>
    </row>
    <row r="1039" spans="1:17">
      <c r="A1039" s="4">
        <v>43781.208333333336</v>
      </c>
      <c r="B1039" s="3">
        <v>2.2000000000000002</v>
      </c>
      <c r="C1039" s="3">
        <v>1.55139</v>
      </c>
      <c r="D1039" s="12">
        <f t="shared" si="299"/>
        <v>1.8125</v>
      </c>
      <c r="E1039">
        <v>54</v>
      </c>
      <c r="F1039">
        <v>8</v>
      </c>
      <c r="G1039">
        <v>68</v>
      </c>
      <c r="H1039" s="1"/>
      <c r="J1039" s="64"/>
      <c r="K1039" s="64"/>
      <c r="L1039" s="64"/>
      <c r="M1039" s="64"/>
      <c r="N1039" s="64"/>
      <c r="O1039" s="64"/>
      <c r="P1039" s="64"/>
      <c r="Q1039" s="64"/>
    </row>
    <row r="1040" spans="1:17">
      <c r="A1040" s="4">
        <v>43781.25</v>
      </c>
      <c r="B1040" s="3">
        <v>1.5</v>
      </c>
      <c r="C1040" s="3">
        <v>1.55139</v>
      </c>
      <c r="D1040" s="12">
        <f t="shared" si="299"/>
        <v>1.8458333333333334</v>
      </c>
      <c r="E1040">
        <v>53</v>
      </c>
      <c r="F1040">
        <v>5</v>
      </c>
      <c r="G1040">
        <v>68</v>
      </c>
      <c r="H1040" s="1"/>
      <c r="J1040" s="64"/>
      <c r="K1040" s="64"/>
      <c r="L1040" s="64"/>
      <c r="M1040" s="64"/>
      <c r="N1040" s="64"/>
      <c r="O1040" s="64"/>
      <c r="P1040" s="64"/>
      <c r="Q1040" s="64"/>
    </row>
    <row r="1041" spans="1:17">
      <c r="A1041" s="4">
        <v>43781.291666666664</v>
      </c>
      <c r="B1041" s="3">
        <v>2.4000000000000004</v>
      </c>
      <c r="C1041" s="3">
        <v>1.55139</v>
      </c>
      <c r="D1041" s="12">
        <f t="shared" si="299"/>
        <v>1.9416666666666667</v>
      </c>
      <c r="E1041">
        <v>47</v>
      </c>
      <c r="F1041">
        <v>8</v>
      </c>
      <c r="G1041">
        <v>68</v>
      </c>
      <c r="H1041" s="1"/>
      <c r="J1041" s="64"/>
      <c r="K1041" s="64"/>
      <c r="L1041" s="64"/>
      <c r="M1041" s="64"/>
      <c r="N1041" s="64"/>
      <c r="O1041" s="64"/>
      <c r="P1041" s="64"/>
      <c r="Q1041" s="64"/>
    </row>
    <row r="1042" spans="1:17">
      <c r="A1042" s="4">
        <v>43781.333333333336</v>
      </c>
      <c r="B1042" s="3">
        <v>2.1</v>
      </c>
      <c r="C1042" s="3">
        <v>1.55139</v>
      </c>
      <c r="D1042" s="12">
        <f t="shared" si="299"/>
        <v>1.9500000000000002</v>
      </c>
      <c r="E1042">
        <v>44</v>
      </c>
      <c r="F1042">
        <v>8</v>
      </c>
      <c r="G1042">
        <v>60</v>
      </c>
      <c r="H1042" s="1"/>
      <c r="J1042" s="64"/>
      <c r="K1042" s="64"/>
      <c r="L1042" s="64"/>
      <c r="M1042" s="64"/>
      <c r="N1042" s="64"/>
      <c r="O1042" s="64"/>
      <c r="P1042" s="64"/>
      <c r="Q1042" s="64"/>
    </row>
    <row r="1043" spans="1:17">
      <c r="A1043" s="4">
        <v>43781.375</v>
      </c>
      <c r="B1043" s="3">
        <v>1</v>
      </c>
      <c r="C1043" s="3">
        <v>1.55139</v>
      </c>
      <c r="D1043" s="12">
        <f t="shared" si="299"/>
        <v>1.9500000000000002</v>
      </c>
      <c r="E1043">
        <v>43</v>
      </c>
      <c r="F1043">
        <v>10</v>
      </c>
      <c r="G1043">
        <v>60</v>
      </c>
      <c r="H1043" s="1"/>
      <c r="J1043" s="64"/>
      <c r="K1043" s="64"/>
      <c r="L1043" s="64"/>
      <c r="M1043" s="64"/>
      <c r="N1043" s="64"/>
      <c r="O1043" s="64"/>
      <c r="P1043" s="64"/>
      <c r="Q1043" s="64"/>
    </row>
    <row r="1044" spans="1:17">
      <c r="A1044" s="4">
        <v>43781.416666666664</v>
      </c>
      <c r="B1044" s="3">
        <v>1.1000000000000001</v>
      </c>
      <c r="C1044" s="3">
        <v>1.55139</v>
      </c>
      <c r="D1044" s="12">
        <f t="shared" si="299"/>
        <v>1.925</v>
      </c>
      <c r="E1044">
        <v>39</v>
      </c>
      <c r="F1044">
        <v>8</v>
      </c>
      <c r="G1044">
        <v>60</v>
      </c>
      <c r="H1044" s="1"/>
      <c r="J1044" s="64"/>
      <c r="K1044" s="64"/>
      <c r="L1044" s="64"/>
      <c r="M1044" s="64"/>
      <c r="N1044" s="64"/>
      <c r="O1044" s="64"/>
      <c r="P1044" s="64"/>
      <c r="Q1044" s="64"/>
    </row>
    <row r="1045" spans="1:17">
      <c r="A1045" s="4">
        <v>43781.458333333336</v>
      </c>
      <c r="B1045" s="3">
        <v>0.60000000000000009</v>
      </c>
      <c r="C1045" s="3">
        <v>1.55139</v>
      </c>
      <c r="D1045" s="12">
        <f t="shared" si="299"/>
        <v>1.9000000000000001</v>
      </c>
      <c r="E1045">
        <v>40</v>
      </c>
      <c r="F1045">
        <v>8</v>
      </c>
      <c r="G1045">
        <v>60</v>
      </c>
      <c r="H1045" s="1"/>
      <c r="J1045" s="64"/>
      <c r="K1045" s="64"/>
      <c r="L1045" s="64"/>
      <c r="M1045" s="64"/>
      <c r="N1045" s="64"/>
      <c r="O1045" s="64"/>
      <c r="P1045" s="64"/>
      <c r="Q1045" s="64"/>
    </row>
    <row r="1046" spans="1:17">
      <c r="A1046" s="4">
        <v>43781.5</v>
      </c>
      <c r="B1046" s="3">
        <v>0.7</v>
      </c>
      <c r="C1046" s="3">
        <v>1.55139</v>
      </c>
      <c r="D1046" s="12">
        <f t="shared" si="299"/>
        <v>1.9000000000000001</v>
      </c>
      <c r="E1046">
        <v>41</v>
      </c>
      <c r="F1046">
        <v>11</v>
      </c>
      <c r="G1046">
        <v>60</v>
      </c>
      <c r="H1046" s="1"/>
      <c r="J1046" s="64"/>
      <c r="K1046" s="64"/>
      <c r="L1046" s="64"/>
      <c r="M1046" s="64"/>
      <c r="N1046" s="64"/>
      <c r="O1046" s="64"/>
      <c r="P1046" s="64"/>
      <c r="Q1046" s="64"/>
    </row>
    <row r="1047" spans="1:17">
      <c r="A1047" s="4">
        <v>43781.541666666664</v>
      </c>
      <c r="B1047" s="3">
        <v>2</v>
      </c>
      <c r="C1047" s="3">
        <v>1.55139</v>
      </c>
      <c r="D1047" s="12">
        <f t="shared" si="299"/>
        <v>1.9000000000000004</v>
      </c>
      <c r="E1047">
        <v>41</v>
      </c>
      <c r="F1047">
        <v>13</v>
      </c>
      <c r="G1047">
        <v>60</v>
      </c>
      <c r="H1047" s="1"/>
      <c r="J1047" s="64"/>
      <c r="K1047" s="64"/>
      <c r="L1047" s="64"/>
      <c r="M1047" s="64"/>
      <c r="N1047" s="64"/>
      <c r="O1047" s="64"/>
      <c r="P1047" s="64"/>
      <c r="Q1047" s="64"/>
    </row>
    <row r="1048" spans="1:17">
      <c r="A1048" s="4">
        <v>43781.583333333336</v>
      </c>
      <c r="B1048" s="3">
        <v>0.8</v>
      </c>
      <c r="C1048" s="3">
        <v>1.55139</v>
      </c>
      <c r="D1048" s="12">
        <f t="shared" si="299"/>
        <v>1.8333333333333337</v>
      </c>
      <c r="E1048">
        <v>43</v>
      </c>
      <c r="F1048">
        <v>12</v>
      </c>
      <c r="G1048">
        <v>60</v>
      </c>
      <c r="H1048" s="1"/>
      <c r="J1048" s="64"/>
      <c r="K1048" s="64"/>
      <c r="L1048" s="64"/>
      <c r="M1048" s="64"/>
      <c r="N1048" s="64"/>
      <c r="O1048" s="64"/>
      <c r="P1048" s="64"/>
      <c r="Q1048" s="64"/>
    </row>
    <row r="1049" spans="1:17">
      <c r="A1049" s="4">
        <v>43781.625</v>
      </c>
      <c r="B1049" s="3">
        <v>0.6</v>
      </c>
      <c r="C1049" s="3">
        <v>1.55139</v>
      </c>
      <c r="D1049" s="12">
        <f t="shared" si="299"/>
        <v>1.8166666666666667</v>
      </c>
      <c r="E1049">
        <v>40</v>
      </c>
      <c r="F1049">
        <v>13</v>
      </c>
      <c r="G1049">
        <v>60</v>
      </c>
      <c r="H1049" s="1"/>
      <c r="J1049" s="64"/>
      <c r="K1049" s="64"/>
      <c r="L1049" s="64"/>
      <c r="M1049" s="64"/>
      <c r="N1049" s="64"/>
      <c r="O1049" s="64"/>
      <c r="P1049" s="64"/>
      <c r="Q1049" s="64"/>
    </row>
    <row r="1050" spans="1:17">
      <c r="A1050" s="4">
        <v>43781.666666666664</v>
      </c>
      <c r="B1050" s="3">
        <v>2.2000000000000002</v>
      </c>
      <c r="C1050" s="3">
        <v>1.55139</v>
      </c>
      <c r="D1050" s="12">
        <f t="shared" si="299"/>
        <v>1.8875</v>
      </c>
      <c r="E1050">
        <v>41</v>
      </c>
      <c r="F1050">
        <v>13</v>
      </c>
      <c r="G1050">
        <v>60</v>
      </c>
      <c r="H1050" s="1"/>
      <c r="J1050" s="64"/>
      <c r="K1050" s="64"/>
      <c r="L1050" s="64"/>
      <c r="M1050" s="64"/>
      <c r="N1050" s="64"/>
      <c r="O1050" s="64"/>
      <c r="P1050" s="64"/>
      <c r="Q1050" s="64"/>
    </row>
    <row r="1051" spans="1:17">
      <c r="A1051" s="4">
        <v>43781.708333333336</v>
      </c>
      <c r="B1051" s="3">
        <v>1.7000000000000002</v>
      </c>
      <c r="C1051" s="3">
        <v>1.55139</v>
      </c>
      <c r="D1051" s="12">
        <f t="shared" si="299"/>
        <v>2.0041666666666669</v>
      </c>
      <c r="E1051">
        <v>37</v>
      </c>
      <c r="F1051">
        <v>12</v>
      </c>
      <c r="G1051">
        <v>68</v>
      </c>
      <c r="H1051" s="1"/>
      <c r="J1051" s="64"/>
      <c r="K1051" s="64"/>
      <c r="L1051" s="64"/>
      <c r="M1051" s="64"/>
      <c r="N1051" s="64"/>
      <c r="O1051" s="64"/>
      <c r="P1051" s="64"/>
      <c r="Q1051" s="64"/>
    </row>
    <row r="1052" spans="1:17">
      <c r="A1052" s="4">
        <v>43781.75</v>
      </c>
      <c r="B1052" s="3">
        <v>2</v>
      </c>
      <c r="C1052" s="3">
        <v>1.55139</v>
      </c>
      <c r="D1052" s="12">
        <f t="shared" si="299"/>
        <v>2.1458333333333335</v>
      </c>
      <c r="E1052">
        <v>36</v>
      </c>
      <c r="F1052">
        <v>17</v>
      </c>
      <c r="G1052">
        <v>68</v>
      </c>
      <c r="H1052" s="1"/>
      <c r="J1052" s="64"/>
      <c r="K1052" s="64"/>
      <c r="L1052" s="64"/>
      <c r="M1052" s="64"/>
      <c r="N1052" s="64"/>
      <c r="O1052" s="64"/>
      <c r="P1052" s="64"/>
      <c r="Q1052" s="64"/>
    </row>
    <row r="1053" spans="1:17">
      <c r="A1053" s="4">
        <v>43781.791666666664</v>
      </c>
      <c r="B1053" s="3">
        <v>2.2999999999999998</v>
      </c>
      <c r="C1053" s="3">
        <v>1.55139</v>
      </c>
      <c r="D1053" s="12">
        <f t="shared" si="299"/>
        <v>2.1750000000000003</v>
      </c>
      <c r="E1053">
        <v>35</v>
      </c>
      <c r="F1053">
        <v>17</v>
      </c>
      <c r="G1053">
        <v>68</v>
      </c>
      <c r="H1053" s="1"/>
      <c r="J1053" s="64"/>
      <c r="K1053" s="64"/>
      <c r="L1053" s="64"/>
      <c r="M1053" s="64"/>
      <c r="N1053" s="64"/>
      <c r="O1053" s="64"/>
      <c r="P1053" s="64"/>
      <c r="Q1053" s="64"/>
    </row>
    <row r="1054" spans="1:17">
      <c r="A1054" s="4">
        <v>43781.833333333336</v>
      </c>
      <c r="B1054" s="3">
        <v>3.8</v>
      </c>
      <c r="C1054" s="3">
        <v>1.55139</v>
      </c>
      <c r="D1054" s="12">
        <f t="shared" si="299"/>
        <v>2.1541666666666668</v>
      </c>
      <c r="E1054">
        <v>34</v>
      </c>
      <c r="F1054">
        <v>21</v>
      </c>
      <c r="G1054">
        <v>68</v>
      </c>
      <c r="H1054" s="1"/>
      <c r="J1054" s="64"/>
      <c r="K1054" s="64"/>
      <c r="L1054" s="64"/>
      <c r="M1054" s="64"/>
      <c r="N1054" s="64"/>
      <c r="O1054" s="64"/>
      <c r="P1054" s="64"/>
      <c r="Q1054" s="64"/>
    </row>
    <row r="1055" spans="1:17">
      <c r="A1055" s="4">
        <v>43781.875</v>
      </c>
      <c r="B1055" s="3">
        <v>1.9</v>
      </c>
      <c r="C1055" s="3">
        <v>1.55139</v>
      </c>
      <c r="D1055" s="12">
        <f t="shared" si="299"/>
        <v>2.0791666666666666</v>
      </c>
      <c r="E1055">
        <v>32</v>
      </c>
      <c r="F1055">
        <v>21</v>
      </c>
      <c r="G1055">
        <v>68</v>
      </c>
      <c r="H1055" s="1"/>
      <c r="J1055" s="64"/>
      <c r="K1055" s="64"/>
      <c r="L1055" s="64"/>
      <c r="M1055" s="64"/>
      <c r="N1055" s="64"/>
      <c r="O1055" s="64"/>
      <c r="P1055" s="64"/>
      <c r="Q1055" s="64"/>
    </row>
    <row r="1056" spans="1:17">
      <c r="A1056" s="4">
        <v>43781.916666666664</v>
      </c>
      <c r="B1056" s="3">
        <v>1.7999999999999998</v>
      </c>
      <c r="C1056" s="3">
        <v>1.55139</v>
      </c>
      <c r="D1056" s="12">
        <f t="shared" si="299"/>
        <v>2.1333333333333333</v>
      </c>
      <c r="E1056">
        <v>32</v>
      </c>
      <c r="F1056">
        <v>21</v>
      </c>
      <c r="G1056">
        <v>68</v>
      </c>
      <c r="H1056" s="1"/>
      <c r="J1056" s="64"/>
      <c r="K1056" s="64"/>
      <c r="L1056" s="64"/>
      <c r="M1056" s="64"/>
      <c r="N1056" s="64"/>
      <c r="O1056" s="64"/>
      <c r="P1056" s="64"/>
      <c r="Q1056" s="64"/>
    </row>
    <row r="1057" spans="1:17">
      <c r="A1057" s="4">
        <v>43781.958333333336</v>
      </c>
      <c r="B1057" s="3">
        <v>1.8</v>
      </c>
      <c r="C1057" s="3">
        <v>1.55139</v>
      </c>
      <c r="D1057" s="12">
        <f t="shared" si="299"/>
        <v>2.1875000000000004</v>
      </c>
      <c r="E1057">
        <v>31</v>
      </c>
      <c r="F1057">
        <v>21</v>
      </c>
      <c r="G1057">
        <v>68</v>
      </c>
      <c r="H1057" s="1"/>
      <c r="J1057" s="64"/>
      <c r="K1057" s="64"/>
      <c r="L1057" s="64"/>
      <c r="M1057" s="64"/>
      <c r="N1057" s="64"/>
      <c r="O1057" s="64"/>
      <c r="P1057" s="64"/>
      <c r="Q1057" s="64"/>
    </row>
    <row r="1058" spans="1:17">
      <c r="A1058" s="4">
        <v>43782</v>
      </c>
      <c r="B1058" s="3">
        <v>1.9</v>
      </c>
      <c r="C1058" s="3">
        <v>1.55139</v>
      </c>
      <c r="D1058" s="12">
        <f t="shared" si="299"/>
        <v>2.2416666666666667</v>
      </c>
      <c r="E1058">
        <v>29</v>
      </c>
      <c r="F1058">
        <v>21</v>
      </c>
      <c r="G1058">
        <v>68</v>
      </c>
      <c r="H1058" s="1"/>
      <c r="J1058" s="64"/>
      <c r="K1058" s="64"/>
      <c r="L1058" s="64"/>
      <c r="M1058" s="64"/>
      <c r="N1058" s="64"/>
      <c r="O1058" s="64"/>
      <c r="P1058" s="64"/>
      <c r="Q1058" s="64"/>
    </row>
    <row r="1059" spans="1:17">
      <c r="A1059" s="4">
        <v>43782.041666666664</v>
      </c>
      <c r="B1059" s="3">
        <v>1.8</v>
      </c>
      <c r="C1059" s="3">
        <v>1.55139</v>
      </c>
      <c r="D1059" s="12">
        <f t="shared" si="299"/>
        <v>2.2333333333333338</v>
      </c>
      <c r="E1059">
        <v>28</v>
      </c>
      <c r="F1059">
        <v>21</v>
      </c>
      <c r="G1059">
        <v>68</v>
      </c>
      <c r="H1059" s="1"/>
      <c r="J1059" s="64"/>
      <c r="K1059" s="64"/>
      <c r="L1059" s="64"/>
      <c r="M1059" s="64"/>
      <c r="N1059" s="64"/>
      <c r="O1059" s="64"/>
      <c r="P1059" s="64"/>
      <c r="Q1059" s="64"/>
    </row>
    <row r="1060" spans="1:17">
      <c r="A1060" s="4">
        <v>43782.083333333336</v>
      </c>
      <c r="B1060" s="3">
        <v>3.1</v>
      </c>
      <c r="C1060" s="3">
        <v>1.55139</v>
      </c>
      <c r="D1060" s="12">
        <f t="shared" si="299"/>
        <v>2.2416666666666671</v>
      </c>
      <c r="E1060">
        <v>28</v>
      </c>
      <c r="F1060">
        <v>21</v>
      </c>
      <c r="G1060">
        <v>68</v>
      </c>
      <c r="H1060" s="1"/>
      <c r="J1060" s="64"/>
      <c r="K1060" s="64"/>
      <c r="L1060" s="64"/>
      <c r="M1060" s="64"/>
      <c r="N1060" s="64"/>
      <c r="O1060" s="64"/>
      <c r="P1060" s="64"/>
      <c r="Q1060" s="64"/>
    </row>
    <row r="1061" spans="1:17">
      <c r="A1061" s="4">
        <v>43782.125</v>
      </c>
      <c r="B1061" s="3">
        <v>2.2000000000000002</v>
      </c>
      <c r="C1061" s="3">
        <v>1.55139</v>
      </c>
      <c r="D1061" s="12">
        <f t="shared" si="299"/>
        <v>2.1958333333333333</v>
      </c>
      <c r="E1061">
        <v>27</v>
      </c>
      <c r="F1061">
        <v>21</v>
      </c>
      <c r="G1061">
        <v>68</v>
      </c>
      <c r="H1061" s="1"/>
      <c r="J1061" s="64"/>
      <c r="K1061" s="64"/>
      <c r="L1061" s="64"/>
      <c r="M1061" s="64"/>
      <c r="N1061" s="64"/>
      <c r="O1061" s="64"/>
      <c r="P1061" s="64"/>
      <c r="Q1061" s="64"/>
    </row>
    <row r="1062" spans="1:17">
      <c r="A1062" s="4">
        <v>43782.166666666664</v>
      </c>
      <c r="B1062" s="3">
        <v>2</v>
      </c>
      <c r="C1062" s="3">
        <v>1.55139</v>
      </c>
      <c r="D1062" s="12">
        <f t="shared" si="299"/>
        <v>2.1875000000000004</v>
      </c>
      <c r="E1062">
        <v>27</v>
      </c>
      <c r="F1062">
        <v>21</v>
      </c>
      <c r="G1062">
        <v>68</v>
      </c>
      <c r="H1062" s="1"/>
      <c r="J1062" s="64"/>
      <c r="K1062" s="64"/>
      <c r="L1062" s="64"/>
      <c r="M1062" s="64"/>
      <c r="N1062" s="64"/>
      <c r="O1062" s="64"/>
      <c r="P1062" s="64"/>
      <c r="Q1062" s="64"/>
    </row>
    <row r="1063" spans="1:17">
      <c r="A1063" s="4">
        <v>43782.208333333336</v>
      </c>
      <c r="B1063" s="3">
        <v>3</v>
      </c>
      <c r="C1063" s="3">
        <v>1.55139</v>
      </c>
      <c r="D1063" s="12">
        <f t="shared" si="299"/>
        <v>2.2000000000000002</v>
      </c>
      <c r="E1063">
        <v>26</v>
      </c>
      <c r="F1063">
        <v>21</v>
      </c>
      <c r="G1063">
        <v>68</v>
      </c>
      <c r="H1063" s="1"/>
      <c r="J1063" s="64"/>
      <c r="K1063" s="64"/>
      <c r="L1063" s="64"/>
      <c r="M1063" s="64"/>
      <c r="N1063" s="64"/>
      <c r="O1063" s="64"/>
      <c r="P1063" s="64"/>
      <c r="Q1063" s="64"/>
    </row>
    <row r="1064" spans="1:17">
      <c r="A1064" s="4">
        <v>43782.25</v>
      </c>
      <c r="B1064" s="3">
        <v>3.8000000000000003</v>
      </c>
      <c r="C1064" s="3">
        <v>1.55139</v>
      </c>
      <c r="D1064" s="12">
        <f t="shared" si="299"/>
        <v>2.2208333333333337</v>
      </c>
      <c r="E1064">
        <v>26</v>
      </c>
      <c r="F1064">
        <v>21</v>
      </c>
      <c r="G1064">
        <v>68</v>
      </c>
      <c r="H1064" s="1"/>
      <c r="J1064" s="64"/>
      <c r="K1064" s="64"/>
      <c r="L1064" s="64"/>
      <c r="M1064" s="64"/>
      <c r="N1064" s="64"/>
      <c r="O1064" s="64"/>
      <c r="P1064" s="64"/>
      <c r="Q1064" s="64"/>
    </row>
    <row r="1065" spans="1:17">
      <c r="A1065" s="4">
        <v>43782.291666666664</v>
      </c>
      <c r="B1065" s="3">
        <v>2.5999999999999996</v>
      </c>
      <c r="C1065" s="3">
        <v>1.55139</v>
      </c>
      <c r="D1065" s="12">
        <f t="shared" si="299"/>
        <v>2.1416666666666666</v>
      </c>
      <c r="E1065">
        <v>27</v>
      </c>
      <c r="F1065">
        <v>21</v>
      </c>
      <c r="G1065">
        <v>68</v>
      </c>
      <c r="H1065" s="1"/>
      <c r="J1065" s="64"/>
      <c r="K1065" s="64"/>
      <c r="L1065" s="64"/>
      <c r="M1065" s="64"/>
      <c r="N1065" s="64"/>
      <c r="O1065" s="64"/>
      <c r="P1065" s="64"/>
      <c r="Q1065" s="64"/>
    </row>
    <row r="1066" spans="1:17">
      <c r="A1066" s="4">
        <v>43782.333333333336</v>
      </c>
      <c r="B1066" s="3">
        <v>2.1</v>
      </c>
      <c r="C1066" s="3">
        <v>1.55139</v>
      </c>
      <c r="D1066" s="12">
        <f t="shared" si="299"/>
        <v>2.2208333333333332</v>
      </c>
      <c r="E1066">
        <v>29</v>
      </c>
      <c r="F1066">
        <v>21</v>
      </c>
      <c r="G1066">
        <v>60</v>
      </c>
      <c r="H1066" s="1"/>
      <c r="J1066" s="64"/>
      <c r="K1066" s="64"/>
      <c r="L1066" s="64"/>
      <c r="M1066" s="64"/>
      <c r="N1066" s="64"/>
      <c r="O1066" s="64"/>
      <c r="P1066" s="64"/>
      <c r="Q1066" s="64"/>
    </row>
    <row r="1067" spans="1:17">
      <c r="A1067" s="4">
        <v>43782.375</v>
      </c>
      <c r="B1067" s="3">
        <v>0.4</v>
      </c>
      <c r="C1067" s="3">
        <v>1.55139</v>
      </c>
      <c r="D1067" s="12">
        <f t="shared" si="299"/>
        <v>2.15</v>
      </c>
      <c r="E1067">
        <v>33</v>
      </c>
      <c r="F1067">
        <v>21</v>
      </c>
      <c r="G1067">
        <v>60</v>
      </c>
      <c r="H1067" s="1"/>
      <c r="J1067" s="64"/>
      <c r="K1067" s="64"/>
      <c r="L1067" s="64"/>
      <c r="M1067" s="64"/>
      <c r="N1067" s="64"/>
      <c r="O1067" s="64"/>
      <c r="P1067" s="64"/>
      <c r="Q1067" s="64"/>
    </row>
    <row r="1068" spans="1:17">
      <c r="A1068" s="4">
        <v>43782.416666666664</v>
      </c>
      <c r="B1068" s="3">
        <v>0.5</v>
      </c>
      <c r="C1068" s="3">
        <v>1.55139</v>
      </c>
      <c r="D1068" s="12">
        <f t="shared" si="299"/>
        <v>2.1958333333333333</v>
      </c>
      <c r="E1068">
        <v>34</v>
      </c>
      <c r="F1068">
        <v>21</v>
      </c>
      <c r="G1068">
        <v>60</v>
      </c>
      <c r="H1068" s="1"/>
      <c r="J1068" s="64"/>
      <c r="K1068" s="64"/>
      <c r="L1068" s="64"/>
      <c r="M1068" s="64"/>
      <c r="N1068" s="64"/>
      <c r="O1068" s="64"/>
      <c r="P1068" s="64"/>
      <c r="Q1068" s="64"/>
    </row>
    <row r="1069" spans="1:17">
      <c r="A1069" s="4">
        <v>43782.458333333336</v>
      </c>
      <c r="B1069" s="3">
        <v>0.6</v>
      </c>
      <c r="C1069" s="3">
        <v>1.55139</v>
      </c>
      <c r="D1069" s="12">
        <f t="shared" si="299"/>
        <v>2.1958333333333333</v>
      </c>
      <c r="E1069">
        <v>36</v>
      </c>
      <c r="F1069">
        <v>17</v>
      </c>
      <c r="G1069">
        <v>60</v>
      </c>
      <c r="H1069" s="1"/>
      <c r="J1069" s="64"/>
      <c r="K1069" s="64"/>
      <c r="L1069" s="64"/>
      <c r="M1069" s="64"/>
      <c r="N1069" s="64"/>
      <c r="O1069" s="64"/>
      <c r="P1069" s="64"/>
      <c r="Q1069" s="64"/>
    </row>
    <row r="1070" spans="1:17">
      <c r="A1070" s="4">
        <v>43782.5</v>
      </c>
      <c r="B1070" s="3">
        <v>0.7</v>
      </c>
      <c r="C1070" s="3">
        <v>1.55139</v>
      </c>
      <c r="D1070" s="12">
        <f t="shared" si="299"/>
        <v>2.1874999999999996</v>
      </c>
      <c r="E1070">
        <v>37</v>
      </c>
      <c r="F1070">
        <v>21</v>
      </c>
      <c r="G1070">
        <v>60</v>
      </c>
      <c r="H1070" s="1"/>
      <c r="J1070" s="64"/>
      <c r="K1070" s="64"/>
      <c r="L1070" s="64"/>
      <c r="M1070" s="64"/>
      <c r="N1070" s="64"/>
      <c r="O1070" s="64"/>
      <c r="P1070" s="64"/>
      <c r="Q1070" s="64"/>
    </row>
    <row r="1071" spans="1:17">
      <c r="A1071" s="4">
        <v>43782.541666666664</v>
      </c>
      <c r="B1071" s="3">
        <v>0.4</v>
      </c>
      <c r="C1071" s="3">
        <v>1.55139</v>
      </c>
      <c r="D1071" s="12">
        <f t="shared" si="299"/>
        <v>2.1791666666666663</v>
      </c>
      <c r="E1071">
        <v>38</v>
      </c>
      <c r="F1071">
        <v>21</v>
      </c>
      <c r="G1071">
        <v>60</v>
      </c>
      <c r="H1071" s="1"/>
      <c r="J1071" s="64"/>
      <c r="K1071" s="64"/>
      <c r="L1071" s="64"/>
      <c r="M1071" s="64"/>
      <c r="N1071" s="64"/>
      <c r="O1071" s="64"/>
      <c r="P1071" s="64"/>
      <c r="Q1071" s="64"/>
    </row>
    <row r="1072" spans="1:17">
      <c r="A1072" s="4">
        <v>43782.583333333336</v>
      </c>
      <c r="B1072" s="3">
        <v>0.4</v>
      </c>
      <c r="C1072" s="3">
        <v>1.55139</v>
      </c>
      <c r="D1072" s="12">
        <f t="shared" si="299"/>
        <v>2.1791666666666667</v>
      </c>
      <c r="E1072">
        <v>37</v>
      </c>
      <c r="F1072">
        <v>17</v>
      </c>
      <c r="G1072">
        <v>60</v>
      </c>
      <c r="H1072" s="1"/>
      <c r="J1072" s="64"/>
      <c r="K1072" s="64"/>
      <c r="L1072" s="64"/>
      <c r="M1072" s="64"/>
      <c r="N1072" s="64"/>
      <c r="O1072" s="64"/>
      <c r="P1072" s="64"/>
      <c r="Q1072" s="64"/>
    </row>
    <row r="1073" spans="1:17">
      <c r="A1073" s="4">
        <v>43782.625</v>
      </c>
      <c r="B1073" s="3">
        <v>2.2999999999999998</v>
      </c>
      <c r="C1073" s="3">
        <v>1.55139</v>
      </c>
      <c r="D1073" s="12">
        <f t="shared" si="299"/>
        <v>2.1791666666666663</v>
      </c>
      <c r="E1073">
        <v>37</v>
      </c>
      <c r="F1073">
        <v>17</v>
      </c>
      <c r="G1073">
        <v>60</v>
      </c>
      <c r="H1073" s="1"/>
      <c r="J1073" s="64"/>
      <c r="K1073" s="64"/>
      <c r="L1073" s="64"/>
      <c r="M1073" s="64"/>
      <c r="N1073" s="64"/>
      <c r="O1073" s="64"/>
      <c r="P1073" s="64"/>
      <c r="Q1073" s="64"/>
    </row>
    <row r="1074" spans="1:17">
      <c r="A1074" s="4">
        <v>43782.666666666664</v>
      </c>
      <c r="B1074" s="3">
        <v>5</v>
      </c>
      <c r="C1074" s="3">
        <v>1.55139</v>
      </c>
      <c r="D1074" s="12">
        <f t="shared" si="299"/>
        <v>2.2416666666666663</v>
      </c>
      <c r="E1074">
        <v>36</v>
      </c>
      <c r="F1074">
        <v>13</v>
      </c>
      <c r="G1074">
        <v>60</v>
      </c>
      <c r="H1074" s="1"/>
      <c r="J1074" s="64"/>
      <c r="K1074" s="64"/>
      <c r="L1074" s="64"/>
      <c r="M1074" s="64"/>
      <c r="N1074" s="64"/>
      <c r="O1074" s="64"/>
      <c r="P1074" s="64"/>
      <c r="Q1074" s="64"/>
    </row>
    <row r="1075" spans="1:17">
      <c r="A1075" s="4">
        <v>43782.708333333336</v>
      </c>
      <c r="B1075" s="3">
        <v>5.0999999999999996</v>
      </c>
      <c r="C1075" s="3">
        <v>1.55139</v>
      </c>
      <c r="D1075" s="12">
        <f t="shared" si="299"/>
        <v>2.1583333333333328</v>
      </c>
      <c r="E1075">
        <v>34</v>
      </c>
      <c r="F1075">
        <v>13</v>
      </c>
      <c r="G1075">
        <v>68</v>
      </c>
      <c r="H1075" s="1"/>
      <c r="J1075" s="64"/>
      <c r="K1075" s="64"/>
      <c r="L1075" s="64"/>
      <c r="M1075" s="64"/>
      <c r="N1075" s="64"/>
      <c r="O1075" s="64"/>
      <c r="P1075" s="64"/>
      <c r="Q1075" s="64"/>
    </row>
    <row r="1076" spans="1:17">
      <c r="A1076" s="4">
        <v>43782.75</v>
      </c>
      <c r="B1076" s="3">
        <v>2.7</v>
      </c>
      <c r="C1076" s="3">
        <v>1.55139</v>
      </c>
      <c r="D1076" s="12">
        <f t="shared" si="299"/>
        <v>2.1541666666666663</v>
      </c>
      <c r="E1076">
        <v>34</v>
      </c>
      <c r="F1076">
        <v>13</v>
      </c>
      <c r="G1076">
        <v>68</v>
      </c>
      <c r="H1076" s="1"/>
      <c r="J1076" s="64"/>
      <c r="K1076" s="64"/>
      <c r="L1076" s="64"/>
      <c r="M1076" s="64"/>
      <c r="N1076" s="64"/>
      <c r="O1076" s="64"/>
      <c r="P1076" s="64"/>
      <c r="Q1076" s="64"/>
    </row>
    <row r="1077" spans="1:17">
      <c r="A1077" s="4">
        <v>43782.791666666664</v>
      </c>
      <c r="B1077" s="3">
        <v>1.8</v>
      </c>
      <c r="C1077" s="3">
        <v>1.55139</v>
      </c>
      <c r="D1077" s="12">
        <f t="shared" si="299"/>
        <v>2.1583333333333328</v>
      </c>
      <c r="E1077">
        <v>34</v>
      </c>
      <c r="F1077">
        <v>17</v>
      </c>
      <c r="G1077">
        <v>68</v>
      </c>
      <c r="H1077" s="1"/>
      <c r="J1077" s="64"/>
      <c r="K1077" s="64"/>
      <c r="L1077" s="64"/>
      <c r="M1077" s="64"/>
      <c r="N1077" s="64"/>
      <c r="O1077" s="64"/>
      <c r="P1077" s="64"/>
      <c r="Q1077" s="64"/>
    </row>
    <row r="1078" spans="1:17">
      <c r="A1078" s="4">
        <v>43782.833333333336</v>
      </c>
      <c r="B1078" s="3">
        <v>2</v>
      </c>
      <c r="C1078" s="3">
        <v>1.55139</v>
      </c>
      <c r="D1078" s="12">
        <f t="shared" si="299"/>
        <v>2.1874999999999996</v>
      </c>
      <c r="E1078">
        <v>34</v>
      </c>
      <c r="F1078">
        <v>17</v>
      </c>
      <c r="G1078">
        <v>68</v>
      </c>
      <c r="H1078" s="1"/>
      <c r="J1078" s="64"/>
      <c r="K1078" s="64"/>
      <c r="L1078" s="64"/>
      <c r="M1078" s="64"/>
      <c r="N1078" s="64"/>
      <c r="O1078" s="64"/>
      <c r="P1078" s="64"/>
      <c r="Q1078" s="64"/>
    </row>
    <row r="1079" spans="1:17">
      <c r="A1079" s="4">
        <v>43782.875</v>
      </c>
      <c r="B1079" s="3">
        <v>3.2</v>
      </c>
      <c r="C1079" s="3">
        <v>1.55139</v>
      </c>
      <c r="D1079" s="12">
        <f t="shared" si="299"/>
        <v>2.2083333333333326</v>
      </c>
      <c r="E1079">
        <v>32</v>
      </c>
      <c r="F1079">
        <v>13</v>
      </c>
      <c r="G1079">
        <v>68</v>
      </c>
      <c r="H1079" s="1"/>
      <c r="J1079" s="64"/>
      <c r="K1079" s="64"/>
      <c r="L1079" s="64"/>
      <c r="M1079" s="64"/>
      <c r="N1079" s="64"/>
      <c r="O1079" s="64"/>
      <c r="P1079" s="64"/>
      <c r="Q1079" s="64"/>
    </row>
    <row r="1080" spans="1:17">
      <c r="A1080" s="4">
        <v>43782.916666666664</v>
      </c>
      <c r="B1080" s="3">
        <v>3.0999999999999996</v>
      </c>
      <c r="C1080" s="3">
        <v>1.55139</v>
      </c>
      <c r="D1080" s="12">
        <f t="shared" si="299"/>
        <v>2.1791666666666663</v>
      </c>
      <c r="E1080">
        <v>33</v>
      </c>
      <c r="F1080">
        <v>13</v>
      </c>
      <c r="G1080">
        <v>68</v>
      </c>
      <c r="H1080" s="1"/>
      <c r="J1080" s="64"/>
      <c r="K1080" s="64"/>
      <c r="L1080" s="64"/>
      <c r="M1080" s="64"/>
      <c r="N1080" s="64"/>
      <c r="O1080" s="64"/>
      <c r="P1080" s="64"/>
      <c r="Q1080" s="64"/>
    </row>
    <row r="1081" spans="1:17">
      <c r="A1081" s="4">
        <v>43782.958333333336</v>
      </c>
      <c r="B1081" s="3">
        <v>3.0999999999999996</v>
      </c>
      <c r="C1081" s="3">
        <v>1.55139</v>
      </c>
      <c r="D1081" s="12">
        <f t="shared" si="299"/>
        <v>2.2499999999999996</v>
      </c>
      <c r="E1081">
        <v>33</v>
      </c>
      <c r="F1081">
        <v>13</v>
      </c>
      <c r="G1081">
        <v>68</v>
      </c>
      <c r="H1081" s="1"/>
      <c r="J1081" s="64"/>
      <c r="K1081" s="64"/>
      <c r="L1081" s="64"/>
      <c r="M1081" s="64"/>
      <c r="N1081" s="64"/>
      <c r="O1081" s="64"/>
      <c r="P1081" s="64"/>
      <c r="Q1081" s="64"/>
    </row>
    <row r="1082" spans="1:17">
      <c r="A1082" s="4">
        <v>43783</v>
      </c>
      <c r="B1082" s="3">
        <v>1.7000000000000002</v>
      </c>
      <c r="C1082" s="3">
        <v>1.55139</v>
      </c>
      <c r="D1082" s="12">
        <f t="shared" si="299"/>
        <v>2.1624999999999996</v>
      </c>
      <c r="E1082">
        <v>30</v>
      </c>
      <c r="F1082">
        <v>13</v>
      </c>
      <c r="G1082">
        <v>68</v>
      </c>
      <c r="H1082" s="1"/>
      <c r="J1082" s="64"/>
      <c r="K1082" s="64"/>
      <c r="L1082" s="64"/>
      <c r="M1082" s="64"/>
      <c r="N1082" s="64"/>
      <c r="O1082" s="64"/>
      <c r="P1082" s="64"/>
      <c r="Q1082" s="64"/>
    </row>
    <row r="1083" spans="1:17">
      <c r="A1083" s="4">
        <v>43783.041666666664</v>
      </c>
      <c r="B1083" s="3">
        <v>2</v>
      </c>
      <c r="C1083" s="3">
        <v>1.55139</v>
      </c>
      <c r="D1083" s="12">
        <f t="shared" si="299"/>
        <v>2.1583333333333328</v>
      </c>
      <c r="E1083">
        <v>31</v>
      </c>
      <c r="F1083">
        <v>13</v>
      </c>
      <c r="G1083">
        <v>68</v>
      </c>
      <c r="H1083" s="1"/>
      <c r="J1083" s="64"/>
      <c r="K1083" s="64"/>
      <c r="L1083" s="64"/>
      <c r="M1083" s="64"/>
      <c r="N1083" s="64"/>
      <c r="O1083" s="64"/>
      <c r="P1083" s="64"/>
      <c r="Q1083" s="64"/>
    </row>
    <row r="1084" spans="1:17">
      <c r="A1084" s="4">
        <v>43783.083333333336</v>
      </c>
      <c r="B1084" s="3">
        <v>2</v>
      </c>
      <c r="C1084" s="3">
        <v>1.55139</v>
      </c>
      <c r="D1084" s="12">
        <f t="shared" si="299"/>
        <v>2.1541666666666663</v>
      </c>
      <c r="E1084">
        <v>30</v>
      </c>
      <c r="F1084">
        <v>13</v>
      </c>
      <c r="G1084">
        <v>68</v>
      </c>
      <c r="H1084" s="1"/>
      <c r="J1084" s="64"/>
      <c r="K1084" s="64"/>
      <c r="L1084" s="64"/>
      <c r="M1084" s="64"/>
      <c r="N1084" s="64"/>
      <c r="O1084" s="64"/>
      <c r="P1084" s="64"/>
      <c r="Q1084" s="64"/>
    </row>
    <row r="1085" spans="1:17">
      <c r="A1085" s="4">
        <v>43783.125</v>
      </c>
      <c r="B1085" s="3">
        <v>2</v>
      </c>
      <c r="C1085" s="3">
        <v>1.55139</v>
      </c>
      <c r="D1085" s="12">
        <f t="shared" si="299"/>
        <v>2.15</v>
      </c>
      <c r="E1085">
        <v>29</v>
      </c>
      <c r="F1085">
        <v>17</v>
      </c>
      <c r="G1085">
        <v>68</v>
      </c>
      <c r="H1085" s="1"/>
      <c r="J1085" s="64"/>
      <c r="K1085" s="64"/>
      <c r="L1085" s="64"/>
      <c r="M1085" s="64"/>
      <c r="N1085" s="64"/>
      <c r="O1085" s="64"/>
      <c r="P1085" s="64"/>
      <c r="Q1085" s="64"/>
    </row>
    <row r="1086" spans="1:17">
      <c r="A1086" s="4">
        <v>43783.166666666664</v>
      </c>
      <c r="B1086" s="3">
        <v>2.2999999999999998</v>
      </c>
      <c r="C1086" s="3">
        <v>1.55139</v>
      </c>
      <c r="D1086" s="12">
        <f t="shared" si="299"/>
        <v>2.15</v>
      </c>
      <c r="E1086">
        <v>29</v>
      </c>
      <c r="F1086">
        <v>17</v>
      </c>
      <c r="G1086">
        <v>68</v>
      </c>
      <c r="H1086" s="1"/>
      <c r="J1086" s="64"/>
      <c r="K1086" s="64"/>
      <c r="L1086" s="64"/>
      <c r="M1086" s="64"/>
      <c r="N1086" s="64"/>
      <c r="O1086" s="64"/>
      <c r="P1086" s="64"/>
      <c r="Q1086" s="64"/>
    </row>
    <row r="1087" spans="1:17">
      <c r="A1087" s="4">
        <v>43783.208333333336</v>
      </c>
      <c r="B1087" s="3">
        <v>3.5</v>
      </c>
      <c r="C1087" s="3">
        <v>1.55139</v>
      </c>
      <c r="D1087" s="12">
        <f t="shared" si="299"/>
        <v>2.1374999999999997</v>
      </c>
      <c r="E1087">
        <v>29</v>
      </c>
      <c r="F1087">
        <v>17</v>
      </c>
      <c r="G1087">
        <v>68</v>
      </c>
      <c r="H1087" s="1"/>
      <c r="J1087" s="64"/>
      <c r="K1087" s="64"/>
      <c r="L1087" s="64"/>
      <c r="M1087" s="64"/>
      <c r="N1087" s="64"/>
      <c r="O1087" s="64"/>
      <c r="P1087" s="64"/>
      <c r="Q1087" s="64"/>
    </row>
    <row r="1088" spans="1:17">
      <c r="A1088" s="4">
        <v>43783.25</v>
      </c>
      <c r="B1088" s="3">
        <v>1.9</v>
      </c>
      <c r="C1088" s="3">
        <v>1.55139</v>
      </c>
      <c r="D1088" s="12">
        <f t="shared" si="299"/>
        <v>2.1208333333333331</v>
      </c>
      <c r="E1088">
        <v>28</v>
      </c>
      <c r="F1088">
        <v>13</v>
      </c>
      <c r="G1088">
        <v>68</v>
      </c>
      <c r="H1088" s="1"/>
      <c r="J1088" s="64"/>
      <c r="K1088" s="64"/>
      <c r="L1088" s="64"/>
      <c r="M1088" s="64"/>
      <c r="N1088" s="64"/>
      <c r="O1088" s="64"/>
      <c r="P1088" s="64"/>
      <c r="Q1088" s="64"/>
    </row>
    <row r="1089" spans="1:17">
      <c r="A1089" s="4">
        <v>43783.291666666664</v>
      </c>
      <c r="B1089" s="3">
        <v>4.5</v>
      </c>
      <c r="C1089" s="3">
        <v>1.55139</v>
      </c>
      <c r="D1089" s="12">
        <f t="shared" si="299"/>
        <v>2.1958333333333333</v>
      </c>
      <c r="E1089">
        <v>31</v>
      </c>
      <c r="F1089">
        <v>13</v>
      </c>
      <c r="G1089">
        <v>68</v>
      </c>
      <c r="H1089" s="1"/>
      <c r="J1089" s="64"/>
      <c r="K1089" s="64"/>
      <c r="L1089" s="64"/>
      <c r="M1089" s="64"/>
      <c r="N1089" s="64"/>
      <c r="O1089" s="64"/>
      <c r="P1089" s="64"/>
      <c r="Q1089" s="64"/>
    </row>
    <row r="1090" spans="1:17">
      <c r="A1090" s="4">
        <v>43783.333333333336</v>
      </c>
      <c r="B1090" s="3">
        <v>0.4</v>
      </c>
      <c r="C1090" s="3">
        <v>1.55139</v>
      </c>
      <c r="D1090" s="12">
        <f t="shared" ref="D1090:D1153" si="300">AVERAGE(B1090:B1113)</f>
        <v>2.2083333333333335</v>
      </c>
      <c r="E1090">
        <v>33</v>
      </c>
      <c r="F1090">
        <v>13</v>
      </c>
      <c r="G1090">
        <v>60</v>
      </c>
      <c r="H1090" s="1"/>
      <c r="J1090" s="64"/>
      <c r="K1090" s="64"/>
      <c r="L1090" s="64"/>
      <c r="M1090" s="64"/>
      <c r="N1090" s="64"/>
      <c r="O1090" s="64"/>
      <c r="P1090" s="64"/>
      <c r="Q1090" s="64"/>
    </row>
    <row r="1091" spans="1:17">
      <c r="A1091" s="4">
        <v>43783.375</v>
      </c>
      <c r="B1091" s="3">
        <v>1.5</v>
      </c>
      <c r="C1091" s="3">
        <v>1.55139</v>
      </c>
      <c r="D1091" s="12">
        <f t="shared" si="300"/>
        <v>2.2083333333333335</v>
      </c>
      <c r="E1091">
        <v>35</v>
      </c>
      <c r="F1091">
        <v>21</v>
      </c>
      <c r="G1091">
        <v>60</v>
      </c>
      <c r="H1091" s="1"/>
      <c r="J1091" s="64"/>
      <c r="K1091" s="64"/>
      <c r="L1091" s="64"/>
      <c r="M1091" s="64"/>
      <c r="N1091" s="64"/>
      <c r="O1091" s="64"/>
      <c r="P1091" s="64"/>
      <c r="Q1091" s="64"/>
    </row>
    <row r="1092" spans="1:17">
      <c r="A1092" s="4">
        <v>43783.416666666664</v>
      </c>
      <c r="B1092" s="3">
        <v>0.5</v>
      </c>
      <c r="C1092" s="3">
        <v>1.55139</v>
      </c>
      <c r="D1092" s="12">
        <f t="shared" si="300"/>
        <v>2.166666666666667</v>
      </c>
      <c r="E1092">
        <v>36</v>
      </c>
      <c r="F1092">
        <v>11</v>
      </c>
      <c r="G1092">
        <v>60</v>
      </c>
      <c r="H1092" s="1"/>
      <c r="J1092" s="64"/>
      <c r="K1092" s="64"/>
      <c r="L1092" s="64"/>
      <c r="M1092" s="64"/>
      <c r="N1092" s="64"/>
      <c r="O1092" s="64"/>
      <c r="P1092" s="64"/>
      <c r="Q1092" s="64"/>
    </row>
    <row r="1093" spans="1:17">
      <c r="A1093" s="4">
        <v>43783.458333333336</v>
      </c>
      <c r="B1093" s="3">
        <v>0.4</v>
      </c>
      <c r="C1093" s="3">
        <v>1.55139</v>
      </c>
      <c r="D1093" s="12">
        <f t="shared" si="300"/>
        <v>2.1750000000000003</v>
      </c>
      <c r="E1093">
        <v>38</v>
      </c>
      <c r="F1093">
        <v>11</v>
      </c>
      <c r="G1093">
        <v>60</v>
      </c>
      <c r="H1093" s="1"/>
      <c r="J1093" s="64"/>
      <c r="K1093" s="64"/>
      <c r="L1093" s="64"/>
      <c r="M1093" s="64"/>
      <c r="N1093" s="64"/>
      <c r="O1093" s="64"/>
      <c r="P1093" s="64"/>
      <c r="Q1093" s="64"/>
    </row>
    <row r="1094" spans="1:17">
      <c r="A1094" s="4">
        <v>43783.5</v>
      </c>
      <c r="B1094" s="3">
        <v>0.5</v>
      </c>
      <c r="C1094" s="3">
        <v>1.55139</v>
      </c>
      <c r="D1094" s="12">
        <f t="shared" si="300"/>
        <v>2.1916666666666669</v>
      </c>
      <c r="E1094">
        <v>40</v>
      </c>
      <c r="F1094">
        <v>13</v>
      </c>
      <c r="G1094">
        <v>60</v>
      </c>
      <c r="H1094" s="1"/>
      <c r="J1094" s="64"/>
      <c r="K1094" s="64"/>
      <c r="L1094" s="64"/>
      <c r="M1094" s="64"/>
      <c r="N1094" s="64"/>
      <c r="O1094" s="64"/>
      <c r="P1094" s="64"/>
      <c r="Q1094" s="64"/>
    </row>
    <row r="1095" spans="1:17">
      <c r="A1095" s="4">
        <v>43783.541666666664</v>
      </c>
      <c r="B1095" s="3">
        <v>0.4</v>
      </c>
      <c r="C1095" s="3">
        <v>1.55139</v>
      </c>
      <c r="D1095" s="12">
        <f t="shared" si="300"/>
        <v>2.2041666666666666</v>
      </c>
      <c r="E1095">
        <v>40</v>
      </c>
      <c r="F1095">
        <v>13</v>
      </c>
      <c r="G1095">
        <v>60</v>
      </c>
      <c r="H1095" s="1"/>
      <c r="J1095" s="64"/>
      <c r="K1095" s="64"/>
      <c r="L1095" s="64"/>
      <c r="M1095" s="64"/>
      <c r="N1095" s="64"/>
      <c r="O1095" s="64"/>
      <c r="P1095" s="64"/>
      <c r="Q1095" s="64"/>
    </row>
    <row r="1096" spans="1:17">
      <c r="A1096" s="4">
        <v>43783.583333333336</v>
      </c>
      <c r="B1096" s="3">
        <v>0.4</v>
      </c>
      <c r="C1096" s="3">
        <v>1.55139</v>
      </c>
      <c r="D1096" s="12">
        <f t="shared" si="300"/>
        <v>2.2666666666666671</v>
      </c>
      <c r="E1096">
        <v>41</v>
      </c>
      <c r="F1096">
        <v>13</v>
      </c>
      <c r="G1096">
        <v>60</v>
      </c>
      <c r="H1096" s="1"/>
      <c r="J1096" s="64"/>
      <c r="K1096" s="64"/>
      <c r="L1096" s="64"/>
      <c r="M1096" s="64"/>
      <c r="N1096" s="64"/>
      <c r="O1096" s="64"/>
      <c r="P1096" s="64"/>
      <c r="Q1096" s="64"/>
    </row>
    <row r="1097" spans="1:17">
      <c r="A1097" s="4">
        <v>43783.625</v>
      </c>
      <c r="B1097" s="3">
        <v>3.8</v>
      </c>
      <c r="C1097" s="3">
        <v>1.55139</v>
      </c>
      <c r="D1097" s="12">
        <f t="shared" si="300"/>
        <v>2.2833333333333332</v>
      </c>
      <c r="E1097">
        <v>42</v>
      </c>
      <c r="F1097">
        <v>13</v>
      </c>
      <c r="G1097">
        <v>60</v>
      </c>
      <c r="H1097" s="1"/>
      <c r="J1097" s="64"/>
      <c r="K1097" s="64"/>
      <c r="L1097" s="64"/>
      <c r="M1097" s="64"/>
      <c r="N1097" s="64"/>
      <c r="O1097" s="64"/>
      <c r="P1097" s="64"/>
      <c r="Q1097" s="64"/>
    </row>
    <row r="1098" spans="1:17">
      <c r="A1098" s="4">
        <v>43783.666666666664</v>
      </c>
      <c r="B1098" s="3">
        <v>3</v>
      </c>
      <c r="C1098" s="3">
        <v>1.55139</v>
      </c>
      <c r="D1098" s="12">
        <f t="shared" si="300"/>
        <v>2.1625000000000001</v>
      </c>
      <c r="E1098">
        <v>41</v>
      </c>
      <c r="F1098">
        <v>13</v>
      </c>
      <c r="G1098">
        <v>60</v>
      </c>
      <c r="H1098" s="1"/>
      <c r="J1098" s="64"/>
      <c r="K1098" s="64"/>
      <c r="L1098" s="64"/>
      <c r="M1098" s="64"/>
      <c r="N1098" s="64"/>
      <c r="O1098" s="64"/>
      <c r="P1098" s="64"/>
      <c r="Q1098" s="64"/>
    </row>
    <row r="1099" spans="1:17">
      <c r="A1099" s="4">
        <v>43783.708333333336</v>
      </c>
      <c r="B1099" s="3">
        <v>5</v>
      </c>
      <c r="C1099" s="3">
        <v>1.55139</v>
      </c>
      <c r="D1099" s="12">
        <f t="shared" si="300"/>
        <v>2.1541666666666663</v>
      </c>
      <c r="E1099">
        <v>40</v>
      </c>
      <c r="F1099">
        <v>13</v>
      </c>
      <c r="G1099">
        <v>68</v>
      </c>
      <c r="H1099" s="1"/>
      <c r="J1099" s="64"/>
      <c r="K1099" s="64"/>
      <c r="L1099" s="64"/>
      <c r="M1099" s="64"/>
      <c r="N1099" s="64"/>
      <c r="O1099" s="64"/>
      <c r="P1099" s="64"/>
      <c r="Q1099" s="64"/>
    </row>
    <row r="1100" spans="1:17">
      <c r="A1100" s="4">
        <v>43783.75</v>
      </c>
      <c r="B1100" s="3">
        <v>2.8</v>
      </c>
      <c r="C1100" s="3">
        <v>1.55139</v>
      </c>
      <c r="D1100" s="12">
        <f t="shared" si="300"/>
        <v>2.020833333333333</v>
      </c>
      <c r="E1100">
        <v>40</v>
      </c>
      <c r="F1100">
        <v>17</v>
      </c>
      <c r="G1100">
        <v>68</v>
      </c>
      <c r="H1100" s="1"/>
      <c r="J1100" s="64"/>
      <c r="K1100" s="64"/>
      <c r="L1100" s="64"/>
      <c r="M1100" s="64"/>
      <c r="N1100" s="64"/>
      <c r="O1100" s="64"/>
      <c r="P1100" s="64"/>
      <c r="Q1100" s="64"/>
    </row>
    <row r="1101" spans="1:17">
      <c r="A1101" s="4">
        <v>43783.791666666664</v>
      </c>
      <c r="B1101" s="3">
        <v>2.5</v>
      </c>
      <c r="C1101" s="3">
        <v>1.55139</v>
      </c>
      <c r="D1101" s="12">
        <f t="shared" si="300"/>
        <v>2.0749999999999993</v>
      </c>
      <c r="E1101">
        <v>39</v>
      </c>
      <c r="F1101">
        <v>13</v>
      </c>
      <c r="G1101">
        <v>68</v>
      </c>
      <c r="H1101" s="1"/>
      <c r="J1101" s="64"/>
      <c r="K1101" s="64"/>
      <c r="L1101" s="64"/>
      <c r="M1101" s="64"/>
      <c r="N1101" s="64"/>
      <c r="O1101" s="64"/>
      <c r="P1101" s="64"/>
      <c r="Q1101" s="64"/>
    </row>
    <row r="1102" spans="1:17">
      <c r="A1102" s="4">
        <v>43783.833333333336</v>
      </c>
      <c r="B1102" s="3">
        <v>2.5</v>
      </c>
      <c r="C1102" s="3">
        <v>1.55139</v>
      </c>
      <c r="D1102" s="12">
        <f t="shared" si="300"/>
        <v>2.0333333333333328</v>
      </c>
      <c r="E1102">
        <v>37</v>
      </c>
      <c r="F1102">
        <v>17</v>
      </c>
      <c r="G1102">
        <v>68</v>
      </c>
      <c r="H1102" s="1"/>
      <c r="J1102" s="64"/>
      <c r="K1102" s="64"/>
      <c r="L1102" s="64"/>
      <c r="M1102" s="64"/>
      <c r="N1102" s="64"/>
      <c r="O1102" s="64"/>
      <c r="P1102" s="64"/>
      <c r="Q1102" s="64"/>
    </row>
    <row r="1103" spans="1:17">
      <c r="A1103" s="4">
        <v>43783.875</v>
      </c>
      <c r="B1103" s="3">
        <v>2.5</v>
      </c>
      <c r="C1103" s="3">
        <v>1.55139</v>
      </c>
      <c r="D1103" s="12">
        <f t="shared" si="300"/>
        <v>1.970833333333333</v>
      </c>
      <c r="E1103">
        <v>37</v>
      </c>
      <c r="F1103">
        <v>13</v>
      </c>
      <c r="G1103">
        <v>68</v>
      </c>
      <c r="H1103" s="1"/>
      <c r="J1103" s="64"/>
      <c r="K1103" s="64"/>
      <c r="L1103" s="64"/>
      <c r="M1103" s="64"/>
      <c r="N1103" s="64"/>
      <c r="O1103" s="64"/>
      <c r="P1103" s="64"/>
      <c r="Q1103" s="64"/>
    </row>
    <row r="1104" spans="1:17">
      <c r="A1104" s="4">
        <v>43783.916666666664</v>
      </c>
      <c r="B1104" s="3">
        <v>4.8</v>
      </c>
      <c r="C1104" s="3">
        <v>1.55139</v>
      </c>
      <c r="D1104" s="12">
        <f t="shared" si="300"/>
        <v>1.9208333333333327</v>
      </c>
      <c r="E1104">
        <v>39</v>
      </c>
      <c r="F1104">
        <v>13</v>
      </c>
      <c r="G1104">
        <v>68</v>
      </c>
      <c r="H1104" s="1"/>
      <c r="J1104" s="64"/>
      <c r="K1104" s="64"/>
      <c r="L1104" s="64"/>
      <c r="M1104" s="64"/>
      <c r="N1104" s="64"/>
      <c r="O1104" s="64"/>
      <c r="P1104" s="64"/>
      <c r="Q1104" s="64"/>
    </row>
    <row r="1105" spans="1:17">
      <c r="A1105" s="4">
        <v>43783.958333333336</v>
      </c>
      <c r="B1105" s="3">
        <v>1</v>
      </c>
      <c r="C1105" s="3">
        <v>1.55139</v>
      </c>
      <c r="D1105" s="12">
        <f t="shared" si="300"/>
        <v>1.7874999999999999</v>
      </c>
      <c r="E1105">
        <v>39</v>
      </c>
      <c r="F1105">
        <v>17</v>
      </c>
      <c r="G1105">
        <v>68</v>
      </c>
      <c r="H1105" s="1"/>
      <c r="J1105" s="64"/>
      <c r="K1105" s="64"/>
      <c r="L1105" s="64"/>
      <c r="M1105" s="64"/>
      <c r="N1105" s="64"/>
      <c r="O1105" s="64"/>
      <c r="P1105" s="64"/>
      <c r="Q1105" s="64"/>
    </row>
    <row r="1106" spans="1:17">
      <c r="A1106" s="4">
        <v>43784</v>
      </c>
      <c r="B1106" s="3">
        <v>1.6</v>
      </c>
      <c r="C1106" s="3">
        <v>1.55139</v>
      </c>
      <c r="D1106" s="12">
        <f t="shared" si="300"/>
        <v>1.8125</v>
      </c>
      <c r="E1106">
        <v>37</v>
      </c>
      <c r="F1106">
        <v>13</v>
      </c>
      <c r="G1106">
        <v>68</v>
      </c>
      <c r="H1106" s="1"/>
      <c r="J1106" s="64"/>
      <c r="K1106" s="64"/>
      <c r="L1106" s="64"/>
      <c r="M1106" s="64"/>
      <c r="N1106" s="64"/>
      <c r="O1106" s="64"/>
      <c r="P1106" s="64"/>
      <c r="Q1106" s="64"/>
    </row>
    <row r="1107" spans="1:17">
      <c r="A1107" s="4">
        <v>43784.041666666664</v>
      </c>
      <c r="B1107" s="3">
        <v>1.9</v>
      </c>
      <c r="C1107" s="3">
        <v>1.55139</v>
      </c>
      <c r="D1107" s="12">
        <f t="shared" si="300"/>
        <v>1.8666666666666665</v>
      </c>
      <c r="E1107">
        <v>35</v>
      </c>
      <c r="F1107">
        <v>13</v>
      </c>
      <c r="G1107">
        <v>68</v>
      </c>
      <c r="H1107" s="1"/>
      <c r="J1107" s="64"/>
      <c r="K1107" s="64"/>
      <c r="L1107" s="64"/>
      <c r="M1107" s="64"/>
      <c r="N1107" s="64"/>
      <c r="O1107" s="64"/>
      <c r="P1107" s="64"/>
      <c r="Q1107" s="64"/>
    </row>
    <row r="1108" spans="1:17">
      <c r="A1108" s="4">
        <v>43784.083333333336</v>
      </c>
      <c r="B1108" s="3">
        <v>1.9</v>
      </c>
      <c r="C1108" s="3">
        <v>1.55139</v>
      </c>
      <c r="D1108" s="12">
        <f t="shared" si="300"/>
        <v>1.8416666666666666</v>
      </c>
      <c r="E1108">
        <v>35</v>
      </c>
      <c r="F1108">
        <v>11</v>
      </c>
      <c r="G1108">
        <v>68</v>
      </c>
      <c r="H1108" s="1"/>
      <c r="J1108" s="64"/>
      <c r="K1108" s="64"/>
      <c r="L1108" s="64"/>
      <c r="M1108" s="64"/>
      <c r="N1108" s="64"/>
      <c r="O1108" s="64"/>
      <c r="P1108" s="64"/>
      <c r="Q1108" s="64"/>
    </row>
    <row r="1109" spans="1:17">
      <c r="A1109" s="4">
        <v>43784.125</v>
      </c>
      <c r="B1109" s="3">
        <v>2</v>
      </c>
      <c r="C1109" s="3">
        <v>1.55139</v>
      </c>
      <c r="D1109" s="12">
        <f t="shared" si="300"/>
        <v>1.8125</v>
      </c>
      <c r="E1109">
        <v>36</v>
      </c>
      <c r="F1109">
        <v>11</v>
      </c>
      <c r="G1109">
        <v>68</v>
      </c>
      <c r="H1109" s="1"/>
      <c r="J1109" s="64"/>
      <c r="K1109" s="64"/>
      <c r="L1109" s="64"/>
      <c r="M1109" s="64"/>
      <c r="N1109" s="64"/>
      <c r="O1109" s="64"/>
      <c r="P1109" s="64"/>
      <c r="Q1109" s="64"/>
    </row>
    <row r="1110" spans="1:17">
      <c r="A1110" s="4">
        <v>43784.166666666664</v>
      </c>
      <c r="B1110" s="3">
        <v>2</v>
      </c>
      <c r="C1110" s="3">
        <v>1.55139</v>
      </c>
      <c r="D1110" s="12">
        <f t="shared" si="300"/>
        <v>1.7833333333333332</v>
      </c>
      <c r="E1110">
        <v>34</v>
      </c>
      <c r="F1110">
        <v>11</v>
      </c>
      <c r="G1110">
        <v>68</v>
      </c>
      <c r="H1110" s="1"/>
      <c r="J1110" s="64"/>
      <c r="K1110" s="64"/>
      <c r="L1110" s="64"/>
      <c r="M1110" s="64"/>
      <c r="N1110" s="64"/>
      <c r="O1110" s="64"/>
      <c r="P1110" s="64"/>
      <c r="Q1110" s="64"/>
    </row>
    <row r="1111" spans="1:17">
      <c r="A1111" s="4">
        <v>43784.208333333336</v>
      </c>
      <c r="B1111" s="3">
        <v>3.1</v>
      </c>
      <c r="C1111" s="3">
        <v>1.55139</v>
      </c>
      <c r="D1111" s="12">
        <f t="shared" si="300"/>
        <v>1.7625</v>
      </c>
      <c r="E1111">
        <v>35</v>
      </c>
      <c r="F1111">
        <v>11</v>
      </c>
      <c r="G1111">
        <v>68</v>
      </c>
      <c r="H1111" s="1"/>
      <c r="J1111" s="64"/>
      <c r="K1111" s="64"/>
      <c r="L1111" s="64"/>
      <c r="M1111" s="64"/>
      <c r="N1111" s="64"/>
      <c r="O1111" s="64"/>
      <c r="P1111" s="64"/>
      <c r="Q1111" s="64"/>
    </row>
    <row r="1112" spans="1:17">
      <c r="A1112" s="4">
        <v>43784.25</v>
      </c>
      <c r="B1112" s="3">
        <v>3.7</v>
      </c>
      <c r="C1112" s="3">
        <v>1.55139</v>
      </c>
      <c r="D1112" s="12">
        <f t="shared" si="300"/>
        <v>1.6958333333333335</v>
      </c>
      <c r="E1112">
        <v>36</v>
      </c>
      <c r="F1112">
        <v>11</v>
      </c>
      <c r="G1112">
        <v>68</v>
      </c>
      <c r="H1112" s="1"/>
      <c r="J1112" s="64"/>
      <c r="K1112" s="64"/>
      <c r="L1112" s="64"/>
      <c r="M1112" s="64"/>
      <c r="N1112" s="64"/>
      <c r="O1112" s="64"/>
      <c r="P1112" s="64"/>
      <c r="Q1112" s="64"/>
    </row>
    <row r="1113" spans="1:17">
      <c r="A1113" s="4">
        <v>43784.291666666664</v>
      </c>
      <c r="B1113" s="3">
        <v>4.8000000000000007</v>
      </c>
      <c r="C1113" s="3">
        <v>1.55139</v>
      </c>
      <c r="D1113" s="12">
        <f t="shared" si="300"/>
        <v>1.6000000000000003</v>
      </c>
      <c r="E1113">
        <v>37</v>
      </c>
      <c r="F1113">
        <v>11</v>
      </c>
      <c r="G1113">
        <v>68</v>
      </c>
      <c r="H1113" s="1"/>
      <c r="J1113" s="64"/>
      <c r="K1113" s="64"/>
      <c r="L1113" s="64"/>
      <c r="M1113" s="64"/>
      <c r="N1113" s="64"/>
      <c r="O1113" s="64"/>
      <c r="P1113" s="64"/>
      <c r="Q1113" s="64"/>
    </row>
    <row r="1114" spans="1:17">
      <c r="A1114" s="4">
        <v>43784.333333333336</v>
      </c>
      <c r="B1114" s="3">
        <v>0.4</v>
      </c>
      <c r="C1114" s="3">
        <v>1.55139</v>
      </c>
      <c r="D1114" s="12">
        <f t="shared" si="300"/>
        <v>1.4583333333333333</v>
      </c>
      <c r="E1114">
        <v>40</v>
      </c>
      <c r="F1114">
        <v>11</v>
      </c>
      <c r="G1114">
        <v>60</v>
      </c>
      <c r="H1114" s="1"/>
      <c r="J1114" s="64"/>
      <c r="K1114" s="64"/>
      <c r="L1114" s="64"/>
      <c r="M1114" s="64"/>
      <c r="N1114" s="64"/>
      <c r="O1114" s="64"/>
      <c r="P1114" s="64"/>
      <c r="Q1114" s="64"/>
    </row>
    <row r="1115" spans="1:17">
      <c r="A1115" s="4">
        <v>43784.375</v>
      </c>
      <c r="B1115" s="3">
        <v>0.5</v>
      </c>
      <c r="C1115" s="3">
        <v>1.55139</v>
      </c>
      <c r="D1115" s="12">
        <f t="shared" si="300"/>
        <v>1.5500000000000005</v>
      </c>
      <c r="E1115">
        <v>43</v>
      </c>
      <c r="F1115">
        <v>11</v>
      </c>
      <c r="G1115">
        <v>60</v>
      </c>
      <c r="H1115" s="1"/>
      <c r="J1115" s="64"/>
      <c r="K1115" s="64"/>
      <c r="L1115" s="64"/>
      <c r="M1115" s="64"/>
      <c r="N1115" s="64"/>
      <c r="O1115" s="64"/>
      <c r="P1115" s="64"/>
      <c r="Q1115" s="64"/>
    </row>
    <row r="1116" spans="1:17">
      <c r="A1116" s="4">
        <v>43784.416666666664</v>
      </c>
      <c r="B1116" s="3">
        <v>0.7</v>
      </c>
      <c r="C1116" s="3">
        <v>1.55139</v>
      </c>
      <c r="D1116" s="12">
        <f t="shared" si="300"/>
        <v>1.5750000000000004</v>
      </c>
      <c r="E1116">
        <v>51</v>
      </c>
      <c r="F1116">
        <v>13</v>
      </c>
      <c r="G1116">
        <v>60</v>
      </c>
      <c r="H1116" s="1"/>
      <c r="J1116" s="64"/>
      <c r="K1116" s="64"/>
      <c r="L1116" s="64"/>
      <c r="M1116" s="64"/>
      <c r="N1116" s="64"/>
      <c r="O1116" s="64"/>
      <c r="P1116" s="64"/>
      <c r="Q1116" s="64"/>
    </row>
    <row r="1117" spans="1:17">
      <c r="A1117" s="4">
        <v>43784.458333333336</v>
      </c>
      <c r="B1117" s="3">
        <v>0.8</v>
      </c>
      <c r="C1117" s="3">
        <v>1.55139</v>
      </c>
      <c r="D1117" s="12">
        <f t="shared" si="300"/>
        <v>1.7625000000000004</v>
      </c>
      <c r="E1117">
        <v>53</v>
      </c>
      <c r="F1117">
        <v>13</v>
      </c>
      <c r="G1117">
        <v>60</v>
      </c>
      <c r="H1117" s="1"/>
      <c r="J1117" s="64"/>
      <c r="K1117" s="64"/>
      <c r="L1117" s="64"/>
      <c r="M1117" s="64"/>
      <c r="N1117" s="64"/>
      <c r="O1117" s="64"/>
      <c r="P1117" s="64"/>
      <c r="Q1117" s="64"/>
    </row>
    <row r="1118" spans="1:17">
      <c r="A1118" s="4">
        <v>43784.5</v>
      </c>
      <c r="B1118" s="3">
        <v>0.8</v>
      </c>
      <c r="C1118" s="3">
        <v>1.55139</v>
      </c>
      <c r="D1118" s="12">
        <f t="shared" si="300"/>
        <v>1.8333333333333337</v>
      </c>
      <c r="E1118">
        <v>54</v>
      </c>
      <c r="F1118">
        <v>13</v>
      </c>
      <c r="G1118">
        <v>60</v>
      </c>
      <c r="H1118" s="1"/>
      <c r="J1118" s="64"/>
      <c r="K1118" s="64"/>
      <c r="L1118" s="64"/>
      <c r="M1118" s="64"/>
      <c r="N1118" s="64"/>
      <c r="O1118" s="64"/>
      <c r="P1118" s="64"/>
      <c r="Q1118" s="64"/>
    </row>
    <row r="1119" spans="1:17">
      <c r="A1119" s="4">
        <v>43784.541666666664</v>
      </c>
      <c r="B1119" s="3">
        <v>1.9</v>
      </c>
      <c r="C1119" s="3">
        <v>1.55139</v>
      </c>
      <c r="D1119" s="12">
        <f t="shared" si="300"/>
        <v>1.875</v>
      </c>
      <c r="E1119">
        <v>54</v>
      </c>
      <c r="F1119">
        <v>11</v>
      </c>
      <c r="G1119">
        <v>60</v>
      </c>
      <c r="H1119" s="1"/>
      <c r="J1119" s="64"/>
      <c r="K1119" s="64"/>
      <c r="L1119" s="64"/>
      <c r="M1119" s="64"/>
      <c r="N1119" s="64"/>
      <c r="O1119" s="64"/>
      <c r="P1119" s="64"/>
      <c r="Q1119" s="64"/>
    </row>
    <row r="1120" spans="1:17">
      <c r="A1120" s="4">
        <v>43784.583333333336</v>
      </c>
      <c r="B1120" s="3">
        <v>0.8</v>
      </c>
      <c r="C1120" s="3">
        <v>1.55139</v>
      </c>
      <c r="D1120" s="12">
        <f t="shared" si="300"/>
        <v>1.8624999999999998</v>
      </c>
      <c r="E1120">
        <v>53</v>
      </c>
      <c r="F1120">
        <v>11</v>
      </c>
      <c r="G1120">
        <v>60</v>
      </c>
      <c r="H1120" s="1"/>
      <c r="J1120" s="64"/>
      <c r="K1120" s="64"/>
      <c r="L1120" s="64"/>
      <c r="M1120" s="64"/>
      <c r="N1120" s="64"/>
      <c r="O1120" s="64"/>
      <c r="P1120" s="64"/>
      <c r="Q1120" s="64"/>
    </row>
    <row r="1121" spans="1:17">
      <c r="A1121" s="4">
        <v>43784.625</v>
      </c>
      <c r="B1121" s="3">
        <v>0.9</v>
      </c>
      <c r="C1121" s="3">
        <v>1.55139</v>
      </c>
      <c r="D1121" s="12">
        <f t="shared" si="300"/>
        <v>1.8666666666666665</v>
      </c>
      <c r="E1121">
        <v>52</v>
      </c>
      <c r="F1121">
        <v>11</v>
      </c>
      <c r="G1121">
        <v>60</v>
      </c>
      <c r="H1121" s="1"/>
      <c r="J1121" s="64"/>
      <c r="K1121" s="64"/>
      <c r="L1121" s="64"/>
      <c r="M1121" s="64"/>
      <c r="N1121" s="64"/>
      <c r="O1121" s="64"/>
      <c r="P1121" s="64"/>
      <c r="Q1121" s="64"/>
    </row>
    <row r="1122" spans="1:17">
      <c r="A1122" s="4">
        <v>43784.666666666664</v>
      </c>
      <c r="B1122" s="3">
        <v>2.8</v>
      </c>
      <c r="C1122" s="3">
        <v>1.55139</v>
      </c>
      <c r="D1122" s="12">
        <f t="shared" si="300"/>
        <v>1.8791666666666667</v>
      </c>
      <c r="E1122">
        <v>51</v>
      </c>
      <c r="F1122">
        <v>13</v>
      </c>
      <c r="G1122">
        <v>60</v>
      </c>
      <c r="H1122" s="1"/>
      <c r="J1122" s="64"/>
      <c r="K1122" s="64"/>
      <c r="L1122" s="64"/>
      <c r="M1122" s="64"/>
      <c r="N1122" s="64"/>
      <c r="O1122" s="64"/>
      <c r="P1122" s="64"/>
      <c r="Q1122" s="64"/>
    </row>
    <row r="1123" spans="1:17">
      <c r="A1123" s="4">
        <v>43784.708333333336</v>
      </c>
      <c r="B1123" s="3">
        <v>1.8</v>
      </c>
      <c r="C1123" s="3">
        <v>1.55139</v>
      </c>
      <c r="D1123" s="12">
        <f t="shared" si="300"/>
        <v>1.8999999999999997</v>
      </c>
      <c r="E1123">
        <v>50</v>
      </c>
      <c r="F1123">
        <v>13</v>
      </c>
      <c r="G1123">
        <v>68</v>
      </c>
      <c r="H1123" s="1"/>
      <c r="J1123" s="64"/>
      <c r="K1123" s="64"/>
      <c r="L1123" s="64"/>
      <c r="M1123" s="64"/>
      <c r="N1123" s="64"/>
      <c r="O1123" s="64"/>
      <c r="P1123" s="64"/>
      <c r="Q1123" s="64"/>
    </row>
    <row r="1124" spans="1:17">
      <c r="A1124" s="4">
        <v>43784.75</v>
      </c>
      <c r="B1124" s="3">
        <v>4.0999999999999996</v>
      </c>
      <c r="C1124" s="3">
        <v>1.55139</v>
      </c>
      <c r="D1124" s="12">
        <f t="shared" si="300"/>
        <v>1.8999999999999997</v>
      </c>
      <c r="E1124">
        <v>49</v>
      </c>
      <c r="F1124">
        <v>11</v>
      </c>
      <c r="G1124">
        <v>68</v>
      </c>
      <c r="H1124" s="1"/>
      <c r="J1124" s="64"/>
      <c r="K1124" s="64"/>
      <c r="L1124" s="64"/>
      <c r="M1124" s="64"/>
      <c r="N1124" s="64"/>
      <c r="O1124" s="64"/>
      <c r="P1124" s="64"/>
      <c r="Q1124" s="64"/>
    </row>
    <row r="1125" spans="1:17">
      <c r="A1125" s="4">
        <v>43784.791666666664</v>
      </c>
      <c r="B1125" s="3">
        <v>1.5</v>
      </c>
      <c r="C1125" s="3">
        <v>1.55139</v>
      </c>
      <c r="D1125" s="12">
        <f t="shared" si="300"/>
        <v>1.8499999999999996</v>
      </c>
      <c r="E1125">
        <v>47</v>
      </c>
      <c r="F1125">
        <v>13</v>
      </c>
      <c r="G1125">
        <v>68</v>
      </c>
      <c r="H1125" s="1"/>
      <c r="J1125" s="64"/>
      <c r="K1125" s="64"/>
      <c r="L1125" s="64"/>
      <c r="M1125" s="64"/>
      <c r="N1125" s="64"/>
      <c r="O1125" s="64"/>
      <c r="P1125" s="64"/>
      <c r="Q1125" s="64"/>
    </row>
    <row r="1126" spans="1:17">
      <c r="A1126" s="4">
        <v>43784.833333333336</v>
      </c>
      <c r="B1126" s="3">
        <v>1</v>
      </c>
      <c r="C1126" s="3">
        <v>1.55139</v>
      </c>
      <c r="D1126" s="12">
        <f t="shared" si="300"/>
        <v>2.0374999999999996</v>
      </c>
      <c r="E1126">
        <v>44</v>
      </c>
      <c r="F1126">
        <v>13</v>
      </c>
      <c r="G1126">
        <v>68</v>
      </c>
      <c r="H1126" s="1"/>
      <c r="J1126" s="64"/>
      <c r="K1126" s="64"/>
      <c r="L1126" s="64"/>
      <c r="M1126" s="64"/>
      <c r="N1126" s="64"/>
      <c r="O1126" s="64"/>
      <c r="P1126" s="64"/>
      <c r="Q1126" s="64"/>
    </row>
    <row r="1127" spans="1:17">
      <c r="A1127" s="4">
        <v>43784.875</v>
      </c>
      <c r="B1127" s="3">
        <v>1.2999999999999998</v>
      </c>
      <c r="C1127" s="3">
        <v>1.55139</v>
      </c>
      <c r="D1127" s="12">
        <f t="shared" si="300"/>
        <v>2.0583333333333331</v>
      </c>
      <c r="E1127">
        <v>41</v>
      </c>
      <c r="F1127">
        <v>21</v>
      </c>
      <c r="G1127">
        <v>68</v>
      </c>
      <c r="H1127" s="1"/>
      <c r="J1127" s="64"/>
      <c r="K1127" s="64"/>
      <c r="L1127" s="64"/>
      <c r="M1127" s="64"/>
      <c r="N1127" s="64"/>
      <c r="O1127" s="64"/>
      <c r="P1127" s="64"/>
      <c r="Q1127" s="64"/>
    </row>
    <row r="1128" spans="1:17">
      <c r="A1128" s="4">
        <v>43784.916666666664</v>
      </c>
      <c r="B1128" s="3">
        <v>1.6</v>
      </c>
      <c r="C1128" s="3">
        <v>1.55139</v>
      </c>
      <c r="D1128" s="12">
        <f t="shared" si="300"/>
        <v>2.1583333333333332</v>
      </c>
      <c r="E1128">
        <v>40</v>
      </c>
      <c r="F1128">
        <v>21</v>
      </c>
      <c r="G1128">
        <v>68</v>
      </c>
      <c r="H1128" s="1"/>
      <c r="J1128" s="64"/>
      <c r="K1128" s="64"/>
      <c r="L1128" s="64"/>
      <c r="M1128" s="64"/>
      <c r="N1128" s="64"/>
      <c r="O1128" s="64"/>
      <c r="P1128" s="64"/>
      <c r="Q1128" s="64"/>
    </row>
    <row r="1129" spans="1:17">
      <c r="A1129" s="4">
        <v>43784.958333333336</v>
      </c>
      <c r="B1129" s="3">
        <v>1.6</v>
      </c>
      <c r="C1129" s="3">
        <v>1.55139</v>
      </c>
      <c r="D1129" s="12">
        <f t="shared" si="300"/>
        <v>2.1916666666666669</v>
      </c>
      <c r="E1129">
        <v>42</v>
      </c>
      <c r="F1129">
        <v>21</v>
      </c>
      <c r="G1129">
        <v>68</v>
      </c>
      <c r="H1129" s="1"/>
      <c r="J1129" s="64"/>
      <c r="K1129" s="64"/>
      <c r="L1129" s="64"/>
      <c r="M1129" s="64"/>
      <c r="N1129" s="64"/>
      <c r="O1129" s="64"/>
      <c r="P1129" s="64"/>
      <c r="Q1129" s="64"/>
    </row>
    <row r="1130" spans="1:17">
      <c r="A1130" s="4">
        <v>43785</v>
      </c>
      <c r="B1130" s="3">
        <v>2.9000000000000004</v>
      </c>
      <c r="C1130" s="3">
        <v>1.55139</v>
      </c>
      <c r="D1130" s="12">
        <f t="shared" si="300"/>
        <v>2.1583333333333328</v>
      </c>
      <c r="E1130">
        <v>42</v>
      </c>
      <c r="F1130">
        <v>21</v>
      </c>
      <c r="G1130">
        <v>68</v>
      </c>
      <c r="H1130" s="1"/>
      <c r="J1130" s="64"/>
      <c r="K1130" s="64"/>
      <c r="L1130" s="64"/>
      <c r="M1130" s="64"/>
      <c r="N1130" s="64"/>
      <c r="O1130" s="64"/>
      <c r="P1130" s="64"/>
      <c r="Q1130" s="64"/>
    </row>
    <row r="1131" spans="1:17">
      <c r="A1131" s="4">
        <v>43785.041666666664</v>
      </c>
      <c r="B1131" s="3">
        <v>1.3</v>
      </c>
      <c r="C1131" s="3">
        <v>1.55139</v>
      </c>
      <c r="D1131" s="12">
        <f t="shared" si="300"/>
        <v>2.0874999999999999</v>
      </c>
      <c r="E1131">
        <v>41</v>
      </c>
      <c r="F1131">
        <v>21</v>
      </c>
      <c r="G1131">
        <v>68</v>
      </c>
      <c r="H1131" s="1"/>
      <c r="J1131" s="64"/>
      <c r="K1131" s="64"/>
      <c r="L1131" s="64"/>
      <c r="M1131" s="64"/>
      <c r="N1131" s="64"/>
      <c r="O1131" s="64"/>
      <c r="P1131" s="64"/>
      <c r="Q1131" s="64"/>
    </row>
    <row r="1132" spans="1:17">
      <c r="A1132" s="4">
        <v>43785.083333333336</v>
      </c>
      <c r="B1132" s="3">
        <v>1.2</v>
      </c>
      <c r="C1132" s="3">
        <v>1.55139</v>
      </c>
      <c r="D1132" s="12">
        <f t="shared" si="300"/>
        <v>2.1</v>
      </c>
      <c r="E1132">
        <v>40</v>
      </c>
      <c r="F1132">
        <v>17</v>
      </c>
      <c r="G1132">
        <v>68</v>
      </c>
      <c r="H1132" s="1"/>
      <c r="J1132" s="64"/>
      <c r="K1132" s="64"/>
      <c r="L1132" s="64"/>
      <c r="M1132" s="64"/>
      <c r="N1132" s="64"/>
      <c r="O1132" s="64"/>
      <c r="P1132" s="64"/>
      <c r="Q1132" s="64"/>
    </row>
    <row r="1133" spans="1:17">
      <c r="A1133" s="4">
        <v>43785.125</v>
      </c>
      <c r="B1133" s="3">
        <v>1.2999999999999998</v>
      </c>
      <c r="C1133" s="3">
        <v>1.55139</v>
      </c>
      <c r="D1133" s="12">
        <f t="shared" si="300"/>
        <v>2.1458333333333335</v>
      </c>
      <c r="E1133">
        <v>38</v>
      </c>
      <c r="F1133">
        <v>17</v>
      </c>
      <c r="G1133">
        <v>68</v>
      </c>
      <c r="H1133" s="1"/>
      <c r="J1133" s="64"/>
      <c r="K1133" s="64"/>
      <c r="L1133" s="64"/>
      <c r="M1133" s="64"/>
      <c r="N1133" s="64"/>
      <c r="O1133" s="64"/>
      <c r="P1133" s="64"/>
      <c r="Q1133" s="64"/>
    </row>
    <row r="1134" spans="1:17">
      <c r="A1134" s="4">
        <v>43785.166666666664</v>
      </c>
      <c r="B1134" s="3">
        <v>1.5</v>
      </c>
      <c r="C1134" s="3">
        <v>1.55139</v>
      </c>
      <c r="D1134" s="12">
        <f t="shared" si="300"/>
        <v>2.1583333333333337</v>
      </c>
      <c r="E1134">
        <v>37</v>
      </c>
      <c r="F1134">
        <v>21</v>
      </c>
      <c r="G1134">
        <v>68</v>
      </c>
      <c r="H1134" s="1"/>
      <c r="J1134" s="64"/>
      <c r="K1134" s="64"/>
      <c r="L1134" s="64"/>
      <c r="M1134" s="64"/>
      <c r="N1134" s="64"/>
      <c r="O1134" s="64"/>
      <c r="P1134" s="64"/>
      <c r="Q1134" s="64"/>
    </row>
    <row r="1135" spans="1:17">
      <c r="A1135" s="4">
        <v>43785.208333333336</v>
      </c>
      <c r="B1135" s="3">
        <v>1.5</v>
      </c>
      <c r="C1135" s="3">
        <v>1.55139</v>
      </c>
      <c r="D1135" s="12">
        <f t="shared" si="300"/>
        <v>2.1625000000000001</v>
      </c>
      <c r="E1135">
        <v>38</v>
      </c>
      <c r="F1135">
        <v>21</v>
      </c>
      <c r="G1135">
        <v>68</v>
      </c>
      <c r="H1135" s="1"/>
      <c r="J1135" s="64"/>
      <c r="K1135" s="64"/>
      <c r="L1135" s="64"/>
      <c r="M1135" s="64"/>
      <c r="N1135" s="64"/>
      <c r="O1135" s="64"/>
      <c r="P1135" s="64"/>
      <c r="Q1135" s="64"/>
    </row>
    <row r="1136" spans="1:17">
      <c r="A1136" s="4">
        <v>43785.25</v>
      </c>
      <c r="B1136" s="3">
        <v>1.4</v>
      </c>
      <c r="C1136" s="3">
        <v>1.55139</v>
      </c>
      <c r="D1136" s="12">
        <f t="shared" si="300"/>
        <v>2.166666666666667</v>
      </c>
      <c r="E1136">
        <v>37</v>
      </c>
      <c r="F1136">
        <v>21</v>
      </c>
      <c r="G1136">
        <v>68</v>
      </c>
      <c r="H1136" s="1"/>
      <c r="J1136" s="64"/>
      <c r="K1136" s="64"/>
      <c r="L1136" s="64"/>
      <c r="M1136" s="64"/>
      <c r="N1136" s="64"/>
      <c r="O1136" s="64"/>
      <c r="P1136" s="64"/>
      <c r="Q1136" s="64"/>
    </row>
    <row r="1137" spans="1:17">
      <c r="A1137" s="4">
        <v>43785.291666666664</v>
      </c>
      <c r="B1137" s="3">
        <v>1.4</v>
      </c>
      <c r="C1137" s="3">
        <v>1.55139</v>
      </c>
      <c r="D1137" s="12">
        <f t="shared" si="300"/>
        <v>2.1708333333333334</v>
      </c>
      <c r="E1137">
        <v>39</v>
      </c>
      <c r="F1137">
        <v>21</v>
      </c>
      <c r="G1137">
        <v>68</v>
      </c>
      <c r="H1137" s="1"/>
      <c r="J1137" s="64"/>
      <c r="K1137" s="64"/>
      <c r="L1137" s="64"/>
      <c r="M1137" s="64"/>
      <c r="N1137" s="64"/>
      <c r="O1137" s="64"/>
      <c r="P1137" s="64"/>
      <c r="Q1137" s="64"/>
    </row>
    <row r="1138" spans="1:17">
      <c r="A1138" s="4">
        <v>43785.333333333336</v>
      </c>
      <c r="B1138" s="3">
        <v>2.6</v>
      </c>
      <c r="C1138" s="3">
        <v>1.55139</v>
      </c>
      <c r="D1138" s="12">
        <f t="shared" si="300"/>
        <v>2.183333333333334</v>
      </c>
      <c r="E1138">
        <v>41</v>
      </c>
      <c r="F1138">
        <v>21</v>
      </c>
      <c r="G1138">
        <v>68</v>
      </c>
      <c r="H1138" s="1"/>
      <c r="J1138" s="64"/>
      <c r="K1138" s="64"/>
      <c r="L1138" s="64"/>
      <c r="M1138" s="64"/>
      <c r="N1138" s="64"/>
      <c r="O1138" s="64"/>
      <c r="P1138" s="64"/>
      <c r="Q1138" s="64"/>
    </row>
    <row r="1139" spans="1:17">
      <c r="A1139" s="4">
        <v>43785.375</v>
      </c>
      <c r="B1139" s="3">
        <v>1.1000000000000001</v>
      </c>
      <c r="C1139" s="3">
        <v>1.55139</v>
      </c>
      <c r="D1139" s="12">
        <f t="shared" si="300"/>
        <v>2.2166666666666668</v>
      </c>
      <c r="E1139">
        <v>44</v>
      </c>
      <c r="F1139">
        <v>21</v>
      </c>
      <c r="G1139">
        <v>68</v>
      </c>
      <c r="H1139" s="1"/>
      <c r="J1139" s="64"/>
      <c r="K1139" s="64"/>
      <c r="L1139" s="64"/>
      <c r="M1139" s="64"/>
      <c r="N1139" s="64"/>
      <c r="O1139" s="64"/>
      <c r="P1139" s="64"/>
      <c r="Q1139" s="64"/>
    </row>
    <row r="1140" spans="1:17">
      <c r="A1140" s="4">
        <v>43785.416666666664</v>
      </c>
      <c r="B1140" s="3">
        <v>5.2</v>
      </c>
      <c r="C1140" s="3">
        <v>1.55139</v>
      </c>
      <c r="D1140" s="12">
        <f t="shared" si="300"/>
        <v>2.2625000000000002</v>
      </c>
      <c r="E1140">
        <v>45</v>
      </c>
      <c r="F1140">
        <v>17</v>
      </c>
      <c r="G1140">
        <v>68</v>
      </c>
      <c r="H1140" s="1"/>
      <c r="J1140" s="64"/>
      <c r="K1140" s="64"/>
      <c r="L1140" s="64"/>
      <c r="M1140" s="64"/>
      <c r="N1140" s="64"/>
      <c r="O1140" s="64"/>
      <c r="P1140" s="64"/>
      <c r="Q1140" s="64"/>
    </row>
    <row r="1141" spans="1:17">
      <c r="A1141" s="4">
        <v>43785.458333333336</v>
      </c>
      <c r="B1141" s="3">
        <v>2.5</v>
      </c>
      <c r="C1141" s="3">
        <v>1.55139</v>
      </c>
      <c r="D1141" s="12">
        <f t="shared" si="300"/>
        <v>2.166666666666667</v>
      </c>
      <c r="E1141">
        <v>46</v>
      </c>
      <c r="F1141">
        <v>17</v>
      </c>
      <c r="G1141">
        <v>68</v>
      </c>
      <c r="H1141" s="1"/>
      <c r="J1141" s="64"/>
      <c r="K1141" s="64"/>
      <c r="L1141" s="64"/>
      <c r="M1141" s="64"/>
      <c r="N1141" s="64"/>
      <c r="O1141" s="64"/>
      <c r="P1141" s="64"/>
      <c r="Q1141" s="64"/>
    </row>
    <row r="1142" spans="1:17">
      <c r="A1142" s="4">
        <v>43785.5</v>
      </c>
      <c r="B1142" s="3">
        <v>1.8</v>
      </c>
      <c r="C1142" s="3">
        <v>1.55139</v>
      </c>
      <c r="D1142" s="12">
        <f t="shared" si="300"/>
        <v>2.2000000000000002</v>
      </c>
      <c r="E1142">
        <v>46</v>
      </c>
      <c r="F1142">
        <v>21</v>
      </c>
      <c r="G1142">
        <v>68</v>
      </c>
      <c r="H1142" s="1"/>
      <c r="J1142" s="64"/>
      <c r="K1142" s="64"/>
      <c r="L1142" s="64"/>
      <c r="M1142" s="64"/>
      <c r="N1142" s="64"/>
      <c r="O1142" s="64"/>
      <c r="P1142" s="64"/>
      <c r="Q1142" s="64"/>
    </row>
    <row r="1143" spans="1:17">
      <c r="A1143" s="4">
        <v>43785.541666666664</v>
      </c>
      <c r="B1143" s="3">
        <v>1.6</v>
      </c>
      <c r="C1143" s="3">
        <v>1.55139</v>
      </c>
      <c r="D1143" s="12">
        <f t="shared" si="300"/>
        <v>2.166666666666667</v>
      </c>
      <c r="E1143">
        <v>47</v>
      </c>
      <c r="F1143">
        <v>21</v>
      </c>
      <c r="G1143">
        <v>68</v>
      </c>
      <c r="H1143" s="1"/>
      <c r="J1143" s="64"/>
      <c r="K1143" s="64"/>
      <c r="L1143" s="64"/>
      <c r="M1143" s="64"/>
      <c r="N1143" s="64"/>
      <c r="O1143" s="64"/>
      <c r="P1143" s="64"/>
      <c r="Q1143" s="64"/>
    </row>
    <row r="1144" spans="1:17">
      <c r="A1144" s="4">
        <v>43785.583333333336</v>
      </c>
      <c r="B1144" s="3">
        <v>0.89999999999999991</v>
      </c>
      <c r="C1144" s="3">
        <v>1.55139</v>
      </c>
      <c r="D1144" s="12">
        <f t="shared" si="300"/>
        <v>2.1541666666666668</v>
      </c>
      <c r="E1144">
        <v>46</v>
      </c>
      <c r="F1144">
        <v>21</v>
      </c>
      <c r="G1144">
        <v>68</v>
      </c>
      <c r="H1144" s="1"/>
      <c r="J1144" s="64"/>
      <c r="K1144" s="64"/>
      <c r="L1144" s="64"/>
      <c r="M1144" s="64"/>
      <c r="N1144" s="64"/>
      <c r="O1144" s="64"/>
      <c r="P1144" s="64"/>
      <c r="Q1144" s="64"/>
    </row>
    <row r="1145" spans="1:17">
      <c r="A1145" s="4">
        <v>43785.625</v>
      </c>
      <c r="B1145" s="3">
        <v>1.2</v>
      </c>
      <c r="C1145" s="3">
        <v>1.55139</v>
      </c>
      <c r="D1145" s="12">
        <f t="shared" si="300"/>
        <v>2.1916666666666664</v>
      </c>
      <c r="E1145">
        <v>44</v>
      </c>
      <c r="F1145">
        <v>21</v>
      </c>
      <c r="G1145">
        <v>68</v>
      </c>
      <c r="H1145" s="1"/>
      <c r="J1145" s="64"/>
      <c r="K1145" s="64"/>
      <c r="L1145" s="64"/>
      <c r="M1145" s="64"/>
      <c r="N1145" s="64"/>
      <c r="O1145" s="64"/>
      <c r="P1145" s="64"/>
      <c r="Q1145" s="64"/>
    </row>
    <row r="1146" spans="1:17">
      <c r="A1146" s="4">
        <v>43785.666666666664</v>
      </c>
      <c r="B1146" s="3">
        <v>3.3</v>
      </c>
      <c r="C1146" s="3">
        <v>1.55139</v>
      </c>
      <c r="D1146" s="12">
        <f t="shared" si="300"/>
        <v>2.1999999999999997</v>
      </c>
      <c r="E1146">
        <v>42</v>
      </c>
      <c r="F1146">
        <v>21</v>
      </c>
      <c r="G1146">
        <v>68</v>
      </c>
      <c r="H1146" s="1"/>
      <c r="J1146" s="64"/>
      <c r="K1146" s="64"/>
      <c r="L1146" s="64"/>
      <c r="M1146" s="64"/>
      <c r="N1146" s="64"/>
      <c r="O1146" s="64"/>
      <c r="P1146" s="64"/>
      <c r="Q1146" s="64"/>
    </row>
    <row r="1147" spans="1:17">
      <c r="A1147" s="4">
        <v>43785.708333333336</v>
      </c>
      <c r="B1147" s="3">
        <v>1.8</v>
      </c>
      <c r="C1147" s="3">
        <v>1.55139</v>
      </c>
      <c r="D1147" s="12">
        <f t="shared" si="300"/>
        <v>2.1041666666666665</v>
      </c>
      <c r="E1147">
        <v>40</v>
      </c>
      <c r="F1147">
        <v>21</v>
      </c>
      <c r="G1147">
        <v>68</v>
      </c>
      <c r="H1147" s="1"/>
      <c r="J1147" s="64"/>
      <c r="K1147" s="64"/>
      <c r="L1147" s="64"/>
      <c r="M1147" s="64"/>
      <c r="N1147" s="64"/>
      <c r="O1147" s="64"/>
      <c r="P1147" s="64"/>
      <c r="Q1147" s="64"/>
    </row>
    <row r="1148" spans="1:17">
      <c r="A1148" s="4">
        <v>43785.75</v>
      </c>
      <c r="B1148" s="3">
        <v>2.9</v>
      </c>
      <c r="C1148" s="3">
        <v>1.55139</v>
      </c>
      <c r="D1148" s="12">
        <f t="shared" si="300"/>
        <v>2.2041666666666666</v>
      </c>
      <c r="E1148">
        <v>40</v>
      </c>
      <c r="F1148">
        <v>21</v>
      </c>
      <c r="G1148">
        <v>68</v>
      </c>
      <c r="H1148" s="1"/>
      <c r="J1148" s="64"/>
      <c r="K1148" s="64"/>
      <c r="L1148" s="64"/>
      <c r="M1148" s="64"/>
      <c r="N1148" s="64"/>
      <c r="O1148" s="64"/>
      <c r="P1148" s="64"/>
      <c r="Q1148" s="64"/>
    </row>
    <row r="1149" spans="1:17">
      <c r="A1149" s="4">
        <v>43785.791666666664</v>
      </c>
      <c r="B1149" s="3">
        <v>6</v>
      </c>
      <c r="C1149" s="3">
        <v>1.55139</v>
      </c>
      <c r="D1149" s="12">
        <f t="shared" si="300"/>
        <v>2.1875</v>
      </c>
      <c r="E1149">
        <v>40</v>
      </c>
      <c r="F1149">
        <v>11</v>
      </c>
      <c r="G1149">
        <v>68</v>
      </c>
      <c r="H1149" s="1"/>
      <c r="J1149" s="64"/>
      <c r="K1149" s="64"/>
      <c r="L1149" s="64"/>
      <c r="M1149" s="64"/>
      <c r="N1149" s="64"/>
      <c r="O1149" s="64"/>
      <c r="P1149" s="64"/>
      <c r="Q1149" s="64"/>
    </row>
    <row r="1150" spans="1:17">
      <c r="A1150" s="4">
        <v>43785.833333333336</v>
      </c>
      <c r="B1150" s="3">
        <v>1.5</v>
      </c>
      <c r="C1150" s="3">
        <v>1.55139</v>
      </c>
      <c r="D1150" s="12">
        <f t="shared" si="300"/>
        <v>1.9874999999999998</v>
      </c>
      <c r="E1150">
        <v>39</v>
      </c>
      <c r="F1150">
        <v>13</v>
      </c>
      <c r="G1150">
        <v>68</v>
      </c>
      <c r="H1150" s="1"/>
      <c r="J1150" s="64"/>
      <c r="K1150" s="64"/>
      <c r="L1150" s="64"/>
      <c r="M1150" s="64"/>
      <c r="N1150" s="64"/>
      <c r="O1150" s="64"/>
      <c r="P1150" s="64"/>
      <c r="Q1150" s="64"/>
    </row>
    <row r="1151" spans="1:17">
      <c r="A1151" s="4">
        <v>43785.875</v>
      </c>
      <c r="B1151" s="3">
        <v>3.7</v>
      </c>
      <c r="C1151" s="3">
        <v>1.55139</v>
      </c>
      <c r="D1151" s="12">
        <f t="shared" si="300"/>
        <v>2.0791666666666666</v>
      </c>
      <c r="E1151">
        <v>39</v>
      </c>
      <c r="F1151">
        <v>13</v>
      </c>
      <c r="G1151">
        <v>68</v>
      </c>
      <c r="H1151" s="1"/>
      <c r="J1151" s="64"/>
      <c r="K1151" s="64"/>
      <c r="L1151" s="64"/>
      <c r="M1151" s="64"/>
      <c r="N1151" s="64"/>
      <c r="O1151" s="64"/>
      <c r="P1151" s="64"/>
      <c r="Q1151" s="64"/>
    </row>
    <row r="1152" spans="1:17">
      <c r="A1152" s="4">
        <v>43785.916666666664</v>
      </c>
      <c r="B1152" s="3">
        <v>2.4000000000000004</v>
      </c>
      <c r="C1152" s="3">
        <v>1.55139</v>
      </c>
      <c r="D1152" s="12">
        <f t="shared" si="300"/>
        <v>2.0166666666666671</v>
      </c>
      <c r="E1152">
        <v>39</v>
      </c>
      <c r="F1152">
        <v>11</v>
      </c>
      <c r="G1152">
        <v>68</v>
      </c>
      <c r="H1152" s="1"/>
      <c r="J1152" s="64"/>
      <c r="K1152" s="64"/>
      <c r="L1152" s="64"/>
      <c r="M1152" s="64"/>
      <c r="N1152" s="64"/>
      <c r="O1152" s="64"/>
      <c r="P1152" s="64"/>
      <c r="Q1152" s="64"/>
    </row>
    <row r="1153" spans="1:17">
      <c r="A1153" s="4">
        <v>43785.958333333336</v>
      </c>
      <c r="B1153" s="3">
        <v>0.8</v>
      </c>
      <c r="C1153" s="3">
        <v>1.55139</v>
      </c>
      <c r="D1153" s="12">
        <f t="shared" si="300"/>
        <v>2.0333333333333337</v>
      </c>
      <c r="E1153">
        <v>39</v>
      </c>
      <c r="F1153">
        <v>11</v>
      </c>
      <c r="G1153">
        <v>68</v>
      </c>
      <c r="H1153" s="1"/>
      <c r="J1153" s="64"/>
      <c r="K1153" s="64"/>
      <c r="L1153" s="64"/>
      <c r="M1153" s="64"/>
      <c r="N1153" s="64"/>
      <c r="O1153" s="64"/>
      <c r="P1153" s="64"/>
      <c r="Q1153" s="64"/>
    </row>
    <row r="1154" spans="1:17">
      <c r="A1154" s="4">
        <v>43786</v>
      </c>
      <c r="B1154" s="3">
        <v>1.2000000000000002</v>
      </c>
      <c r="C1154" s="3">
        <v>1.55139</v>
      </c>
      <c r="D1154" s="12">
        <f t="shared" ref="D1154:D1217" si="301">AVERAGE(B1154:B1177)</f>
        <v>2.0625000000000004</v>
      </c>
      <c r="E1154">
        <v>39</v>
      </c>
      <c r="F1154">
        <v>11</v>
      </c>
      <c r="G1154">
        <v>68</v>
      </c>
      <c r="H1154" s="1"/>
      <c r="J1154" s="64"/>
      <c r="K1154" s="64"/>
      <c r="L1154" s="64"/>
      <c r="M1154" s="64"/>
      <c r="N1154" s="64"/>
      <c r="O1154" s="64"/>
      <c r="P1154" s="64"/>
      <c r="Q1154" s="64"/>
    </row>
    <row r="1155" spans="1:17">
      <c r="A1155" s="4">
        <v>43786.041666666664</v>
      </c>
      <c r="B1155" s="3">
        <v>1.6</v>
      </c>
      <c r="C1155" s="3">
        <v>1.55139</v>
      </c>
      <c r="D1155" s="12">
        <f t="shared" si="301"/>
        <v>2.0458333333333334</v>
      </c>
      <c r="E1155">
        <v>38</v>
      </c>
      <c r="F1155">
        <v>11</v>
      </c>
      <c r="G1155">
        <v>68</v>
      </c>
      <c r="H1155" s="1"/>
      <c r="J1155" s="64"/>
      <c r="K1155" s="64"/>
      <c r="L1155" s="64"/>
      <c r="M1155" s="64"/>
      <c r="N1155" s="64"/>
      <c r="O1155" s="64"/>
      <c r="P1155" s="64"/>
      <c r="Q1155" s="64"/>
    </row>
    <row r="1156" spans="1:17">
      <c r="A1156" s="4">
        <v>43786.083333333336</v>
      </c>
      <c r="B1156" s="3">
        <v>2.2999999999999998</v>
      </c>
      <c r="C1156" s="3">
        <v>1.55139</v>
      </c>
      <c r="D1156" s="12">
        <f t="shared" si="301"/>
        <v>2.0250000000000004</v>
      </c>
      <c r="E1156">
        <v>38</v>
      </c>
      <c r="F1156">
        <v>11</v>
      </c>
      <c r="G1156">
        <v>68</v>
      </c>
      <c r="H1156" s="1"/>
      <c r="J1156" s="64"/>
      <c r="K1156" s="64"/>
      <c r="L1156" s="64"/>
      <c r="M1156" s="64"/>
      <c r="N1156" s="64"/>
      <c r="O1156" s="64"/>
      <c r="P1156" s="64"/>
      <c r="Q1156" s="64"/>
    </row>
    <row r="1157" spans="1:17">
      <c r="A1157" s="4">
        <v>43786.125</v>
      </c>
      <c r="B1157" s="3">
        <v>1.6</v>
      </c>
      <c r="C1157" s="3">
        <v>1.55139</v>
      </c>
      <c r="D1157" s="12">
        <f t="shared" si="301"/>
        <v>1.979166666666667</v>
      </c>
      <c r="E1157">
        <v>37</v>
      </c>
      <c r="F1157">
        <v>11</v>
      </c>
      <c r="G1157">
        <v>68</v>
      </c>
      <c r="H1157" s="1"/>
      <c r="J1157" s="64"/>
      <c r="K1157" s="64"/>
      <c r="L1157" s="64"/>
      <c r="M1157" s="64"/>
      <c r="N1157" s="64"/>
      <c r="O1157" s="64"/>
      <c r="P1157" s="64"/>
      <c r="Q1157" s="64"/>
    </row>
    <row r="1158" spans="1:17">
      <c r="A1158" s="4">
        <v>43786.166666666664</v>
      </c>
      <c r="B1158" s="3">
        <v>1.6</v>
      </c>
      <c r="C1158" s="3">
        <v>1.55139</v>
      </c>
      <c r="D1158" s="12">
        <f t="shared" si="301"/>
        <v>1.9583333333333337</v>
      </c>
      <c r="E1158">
        <v>37</v>
      </c>
      <c r="F1158">
        <v>11</v>
      </c>
      <c r="G1158">
        <v>68</v>
      </c>
      <c r="H1158" s="1"/>
      <c r="J1158" s="64"/>
      <c r="K1158" s="64"/>
      <c r="L1158" s="64"/>
      <c r="M1158" s="64"/>
      <c r="N1158" s="64"/>
      <c r="O1158" s="64"/>
      <c r="P1158" s="64"/>
      <c r="Q1158" s="64"/>
    </row>
    <row r="1159" spans="1:17">
      <c r="A1159" s="4">
        <v>43786.208333333336</v>
      </c>
      <c r="B1159" s="3">
        <v>1.6</v>
      </c>
      <c r="C1159" s="3">
        <v>1.55139</v>
      </c>
      <c r="D1159" s="12">
        <f t="shared" si="301"/>
        <v>1.9333333333333336</v>
      </c>
      <c r="E1159">
        <v>37</v>
      </c>
      <c r="F1159">
        <v>11</v>
      </c>
      <c r="G1159">
        <v>68</v>
      </c>
      <c r="H1159" s="1"/>
      <c r="J1159" s="64"/>
      <c r="K1159" s="64"/>
      <c r="L1159" s="64"/>
      <c r="M1159" s="64"/>
      <c r="N1159" s="64"/>
      <c r="O1159" s="64"/>
      <c r="P1159" s="64"/>
      <c r="Q1159" s="64"/>
    </row>
    <row r="1160" spans="1:17">
      <c r="A1160" s="4">
        <v>43786.25</v>
      </c>
      <c r="B1160" s="3">
        <v>1.5</v>
      </c>
      <c r="C1160" s="3">
        <v>1.55139</v>
      </c>
      <c r="D1160" s="12">
        <f t="shared" si="301"/>
        <v>1.916666666666667</v>
      </c>
      <c r="E1160">
        <v>37</v>
      </c>
      <c r="F1160">
        <v>11</v>
      </c>
      <c r="G1160">
        <v>68</v>
      </c>
      <c r="H1160" s="1"/>
      <c r="J1160" s="64"/>
      <c r="K1160" s="64"/>
      <c r="L1160" s="64"/>
      <c r="M1160" s="64"/>
      <c r="N1160" s="64"/>
      <c r="O1160" s="64"/>
      <c r="P1160" s="64"/>
      <c r="Q1160" s="64"/>
    </row>
    <row r="1161" spans="1:17">
      <c r="A1161" s="4">
        <v>43786.291666666664</v>
      </c>
      <c r="B1161" s="3">
        <v>1.7000000000000002</v>
      </c>
      <c r="C1161" s="3">
        <v>1.55139</v>
      </c>
      <c r="D1161" s="12">
        <f t="shared" si="301"/>
        <v>1.9791666666666667</v>
      </c>
      <c r="E1161">
        <v>37</v>
      </c>
      <c r="F1161">
        <v>11</v>
      </c>
      <c r="G1161">
        <v>68</v>
      </c>
      <c r="H1161" s="1"/>
      <c r="J1161" s="64"/>
      <c r="K1161" s="64"/>
      <c r="L1161" s="64"/>
      <c r="M1161" s="64"/>
      <c r="N1161" s="64"/>
      <c r="O1161" s="64"/>
      <c r="P1161" s="64"/>
      <c r="Q1161" s="64"/>
    </row>
    <row r="1162" spans="1:17">
      <c r="A1162" s="4">
        <v>43786.333333333336</v>
      </c>
      <c r="B1162" s="3">
        <v>3.4000000000000004</v>
      </c>
      <c r="C1162" s="3">
        <v>1.55139</v>
      </c>
      <c r="D1162" s="12">
        <f t="shared" si="301"/>
        <v>2.0291666666666668</v>
      </c>
      <c r="E1162">
        <v>38</v>
      </c>
      <c r="F1162">
        <v>11</v>
      </c>
      <c r="G1162">
        <v>68</v>
      </c>
      <c r="H1162" s="1"/>
      <c r="J1162" s="64"/>
      <c r="K1162" s="64"/>
      <c r="L1162" s="64"/>
      <c r="M1162" s="64"/>
      <c r="N1162" s="64"/>
      <c r="O1162" s="64"/>
      <c r="P1162" s="64"/>
      <c r="Q1162" s="64"/>
    </row>
    <row r="1163" spans="1:17">
      <c r="A1163" s="4">
        <v>43786.375</v>
      </c>
      <c r="B1163" s="3">
        <v>2.2000000000000002</v>
      </c>
      <c r="C1163" s="3">
        <v>1.55139</v>
      </c>
      <c r="D1163" s="12">
        <f t="shared" si="301"/>
        <v>1.9625000000000001</v>
      </c>
      <c r="E1163">
        <v>40</v>
      </c>
      <c r="F1163">
        <v>11</v>
      </c>
      <c r="G1163">
        <v>68</v>
      </c>
      <c r="H1163" s="1"/>
      <c r="J1163" s="64"/>
      <c r="K1163" s="64"/>
      <c r="L1163" s="64"/>
      <c r="M1163" s="64"/>
      <c r="N1163" s="64"/>
      <c r="O1163" s="64"/>
      <c r="P1163" s="64"/>
      <c r="Q1163" s="64"/>
    </row>
    <row r="1164" spans="1:17">
      <c r="A1164" s="4">
        <v>43786.416666666664</v>
      </c>
      <c r="B1164" s="3">
        <v>2.9</v>
      </c>
      <c r="C1164" s="3">
        <v>1.55139</v>
      </c>
      <c r="D1164" s="12">
        <f t="shared" si="301"/>
        <v>1.8875000000000002</v>
      </c>
      <c r="E1164">
        <v>43</v>
      </c>
      <c r="F1164">
        <v>11</v>
      </c>
      <c r="G1164">
        <v>68</v>
      </c>
      <c r="H1164" s="1"/>
      <c r="J1164" s="64"/>
      <c r="K1164" s="64"/>
      <c r="L1164" s="64"/>
      <c r="M1164" s="64"/>
      <c r="N1164" s="64"/>
      <c r="O1164" s="64"/>
      <c r="P1164" s="64"/>
      <c r="Q1164" s="64"/>
    </row>
    <row r="1165" spans="1:17">
      <c r="A1165" s="4">
        <v>43786.458333333336</v>
      </c>
      <c r="B1165" s="3">
        <v>3.3</v>
      </c>
      <c r="C1165" s="3">
        <v>1.55139</v>
      </c>
      <c r="D1165" s="12">
        <f t="shared" si="301"/>
        <v>1.7833333333333332</v>
      </c>
      <c r="E1165">
        <v>43</v>
      </c>
      <c r="F1165">
        <v>11</v>
      </c>
      <c r="G1165">
        <v>68</v>
      </c>
      <c r="H1165" s="1"/>
      <c r="J1165" s="64"/>
      <c r="K1165" s="64"/>
      <c r="L1165" s="64"/>
      <c r="M1165" s="64"/>
      <c r="N1165" s="64"/>
      <c r="O1165" s="64"/>
      <c r="P1165" s="64"/>
      <c r="Q1165" s="64"/>
    </row>
    <row r="1166" spans="1:17">
      <c r="A1166" s="4">
        <v>43786.5</v>
      </c>
      <c r="B1166" s="3">
        <v>1</v>
      </c>
      <c r="C1166" s="3">
        <v>1.55139</v>
      </c>
      <c r="D1166" s="12">
        <f t="shared" si="301"/>
        <v>1.658333333333333</v>
      </c>
      <c r="E1166">
        <v>45</v>
      </c>
      <c r="F1166">
        <v>11</v>
      </c>
      <c r="G1166">
        <v>68</v>
      </c>
      <c r="H1166" s="1"/>
      <c r="J1166" s="64"/>
      <c r="K1166" s="64"/>
      <c r="L1166" s="64"/>
      <c r="M1166" s="64"/>
      <c r="N1166" s="64"/>
      <c r="O1166" s="64"/>
      <c r="P1166" s="64"/>
      <c r="Q1166" s="64"/>
    </row>
    <row r="1167" spans="1:17">
      <c r="A1167" s="4">
        <v>43786.541666666664</v>
      </c>
      <c r="B1167" s="3">
        <v>1.2999999999999998</v>
      </c>
      <c r="C1167" s="3">
        <v>1.55139</v>
      </c>
      <c r="D1167" s="12">
        <f t="shared" si="301"/>
        <v>1.6374999999999995</v>
      </c>
      <c r="E1167">
        <v>45</v>
      </c>
      <c r="F1167">
        <v>11</v>
      </c>
      <c r="G1167">
        <v>68</v>
      </c>
      <c r="H1167" s="1"/>
      <c r="J1167" s="64"/>
      <c r="K1167" s="64"/>
      <c r="L1167" s="64"/>
      <c r="M1167" s="64"/>
      <c r="N1167" s="64"/>
      <c r="O1167" s="64"/>
      <c r="P1167" s="64"/>
      <c r="Q1167" s="64"/>
    </row>
    <row r="1168" spans="1:17">
      <c r="A1168" s="4">
        <v>43786.583333333336</v>
      </c>
      <c r="B1168" s="3">
        <v>1.7999999999999998</v>
      </c>
      <c r="C1168" s="3">
        <v>1.55139</v>
      </c>
      <c r="D1168" s="12">
        <f t="shared" si="301"/>
        <v>1.6041666666666663</v>
      </c>
      <c r="E1168">
        <v>46</v>
      </c>
      <c r="F1168">
        <v>11</v>
      </c>
      <c r="G1168">
        <v>68</v>
      </c>
      <c r="H1168" s="1"/>
      <c r="J1168" s="64"/>
      <c r="K1168" s="64"/>
      <c r="L1168" s="64"/>
      <c r="M1168" s="64"/>
      <c r="N1168" s="64"/>
      <c r="O1168" s="64"/>
      <c r="P1168" s="64"/>
      <c r="Q1168" s="64"/>
    </row>
    <row r="1169" spans="1:17">
      <c r="A1169" s="4">
        <v>43786.625</v>
      </c>
      <c r="B1169" s="3">
        <v>1.4</v>
      </c>
      <c r="C1169" s="3">
        <v>1.55139</v>
      </c>
      <c r="D1169" s="12">
        <f t="shared" si="301"/>
        <v>1.5499999999999998</v>
      </c>
      <c r="E1169">
        <v>45</v>
      </c>
      <c r="F1169">
        <v>11</v>
      </c>
      <c r="G1169">
        <v>68</v>
      </c>
      <c r="H1169" s="1"/>
      <c r="J1169" s="64"/>
      <c r="K1169" s="64"/>
      <c r="L1169" s="64"/>
      <c r="M1169" s="64"/>
      <c r="N1169" s="64"/>
      <c r="O1169" s="64"/>
      <c r="P1169" s="64"/>
      <c r="Q1169" s="64"/>
    </row>
    <row r="1170" spans="1:17">
      <c r="A1170" s="4">
        <v>43786.666666666664</v>
      </c>
      <c r="B1170" s="3">
        <v>1</v>
      </c>
      <c r="C1170" s="3">
        <v>1.55139</v>
      </c>
      <c r="D1170" s="12">
        <f t="shared" si="301"/>
        <v>1.5333333333333332</v>
      </c>
      <c r="E1170">
        <v>44</v>
      </c>
      <c r="F1170">
        <v>11</v>
      </c>
      <c r="G1170">
        <v>68</v>
      </c>
      <c r="H1170" s="1"/>
      <c r="J1170" s="64"/>
      <c r="K1170" s="64"/>
      <c r="L1170" s="64"/>
      <c r="M1170" s="64"/>
      <c r="N1170" s="64"/>
      <c r="O1170" s="64"/>
      <c r="P1170" s="64"/>
      <c r="Q1170" s="64"/>
    </row>
    <row r="1171" spans="1:17">
      <c r="A1171" s="4">
        <v>43786.708333333336</v>
      </c>
      <c r="B1171" s="3">
        <v>4.2</v>
      </c>
      <c r="C1171" s="3">
        <v>1.55139</v>
      </c>
      <c r="D1171" s="12">
        <f t="shared" si="301"/>
        <v>1.6375</v>
      </c>
      <c r="E1171">
        <v>44</v>
      </c>
      <c r="F1171">
        <v>11</v>
      </c>
      <c r="G1171">
        <v>68</v>
      </c>
      <c r="H1171" s="1"/>
      <c r="J1171" s="64"/>
      <c r="K1171" s="64"/>
      <c r="L1171" s="64"/>
      <c r="M1171" s="64"/>
      <c r="N1171" s="64"/>
      <c r="O1171" s="64"/>
      <c r="P1171" s="64"/>
      <c r="Q1171" s="64"/>
    </row>
    <row r="1172" spans="1:17">
      <c r="A1172" s="4">
        <v>43786.75</v>
      </c>
      <c r="B1172" s="3">
        <v>2.5</v>
      </c>
      <c r="C1172" s="3">
        <v>1.55139</v>
      </c>
      <c r="D1172" s="12">
        <f t="shared" si="301"/>
        <v>1.5250000000000001</v>
      </c>
      <c r="E1172">
        <v>44</v>
      </c>
      <c r="F1172">
        <v>11</v>
      </c>
      <c r="G1172">
        <v>68</v>
      </c>
      <c r="H1172" s="1"/>
      <c r="J1172" s="64"/>
      <c r="K1172" s="64"/>
      <c r="L1172" s="64"/>
      <c r="M1172" s="64"/>
      <c r="N1172" s="64"/>
      <c r="O1172" s="64"/>
      <c r="P1172" s="64"/>
      <c r="Q1172" s="64"/>
    </row>
    <row r="1173" spans="1:17">
      <c r="A1173" s="4">
        <v>43786.791666666664</v>
      </c>
      <c r="B1173" s="3">
        <v>1.2</v>
      </c>
      <c r="C1173" s="3">
        <v>1.55139</v>
      </c>
      <c r="D1173" s="12">
        <f t="shared" si="301"/>
        <v>1.4999999999999998</v>
      </c>
      <c r="E1173">
        <v>43</v>
      </c>
      <c r="F1173">
        <v>11</v>
      </c>
      <c r="G1173">
        <v>68</v>
      </c>
      <c r="H1173" s="1"/>
      <c r="J1173" s="64"/>
      <c r="K1173" s="64"/>
      <c r="L1173" s="64"/>
      <c r="M1173" s="64"/>
      <c r="N1173" s="64"/>
      <c r="O1173" s="64"/>
      <c r="P1173" s="64"/>
      <c r="Q1173" s="64"/>
    </row>
    <row r="1174" spans="1:17">
      <c r="A1174" s="4">
        <v>43786.833333333336</v>
      </c>
      <c r="B1174" s="3">
        <v>3.7</v>
      </c>
      <c r="C1174" s="3">
        <v>1.55139</v>
      </c>
      <c r="D1174" s="12">
        <f t="shared" si="301"/>
        <v>1.5124999999999995</v>
      </c>
      <c r="E1174">
        <v>43</v>
      </c>
      <c r="F1174">
        <v>11</v>
      </c>
      <c r="G1174">
        <v>68</v>
      </c>
      <c r="H1174" s="1"/>
      <c r="J1174" s="64"/>
      <c r="K1174" s="64"/>
      <c r="L1174" s="64"/>
      <c r="M1174" s="64"/>
      <c r="N1174" s="64"/>
      <c r="O1174" s="64"/>
      <c r="P1174" s="64"/>
      <c r="Q1174" s="64"/>
    </row>
    <row r="1175" spans="1:17">
      <c r="A1175" s="4">
        <v>43786.875</v>
      </c>
      <c r="B1175" s="3">
        <v>2.2000000000000002</v>
      </c>
      <c r="C1175" s="3">
        <v>1.55139</v>
      </c>
      <c r="D1175" s="12">
        <f t="shared" si="301"/>
        <v>1.4749999999999996</v>
      </c>
      <c r="E1175">
        <v>43</v>
      </c>
      <c r="F1175">
        <v>11</v>
      </c>
      <c r="G1175">
        <v>68</v>
      </c>
      <c r="H1175" s="1"/>
      <c r="J1175" s="64"/>
      <c r="K1175" s="64"/>
      <c r="L1175" s="64"/>
      <c r="M1175" s="64"/>
      <c r="N1175" s="64"/>
      <c r="O1175" s="64"/>
      <c r="P1175" s="64"/>
      <c r="Q1175" s="64"/>
    </row>
    <row r="1176" spans="1:17">
      <c r="A1176" s="4">
        <v>43786.916666666664</v>
      </c>
      <c r="B1176" s="3">
        <v>2.8</v>
      </c>
      <c r="C1176" s="3">
        <v>1.55139</v>
      </c>
      <c r="D1176" s="12">
        <f t="shared" si="301"/>
        <v>1.5249999999999997</v>
      </c>
      <c r="E1176">
        <v>43</v>
      </c>
      <c r="F1176">
        <v>11</v>
      </c>
      <c r="G1176">
        <v>68</v>
      </c>
      <c r="H1176" s="1"/>
      <c r="J1176" s="64"/>
      <c r="K1176" s="64"/>
      <c r="L1176" s="64"/>
      <c r="M1176" s="64"/>
      <c r="N1176" s="64"/>
      <c r="O1176" s="64"/>
      <c r="P1176" s="64"/>
      <c r="Q1176" s="64"/>
    </row>
    <row r="1177" spans="1:17">
      <c r="A1177" s="4">
        <v>43786.958333333336</v>
      </c>
      <c r="B1177" s="3">
        <v>1.5</v>
      </c>
      <c r="C1177" s="3">
        <v>1.55139</v>
      </c>
      <c r="D1177" s="12">
        <f t="shared" si="301"/>
        <v>1.4541666666666666</v>
      </c>
      <c r="E1177">
        <v>42</v>
      </c>
      <c r="F1177">
        <v>11</v>
      </c>
      <c r="G1177">
        <v>68</v>
      </c>
      <c r="H1177" s="1"/>
      <c r="J1177" s="64"/>
      <c r="K1177" s="64"/>
      <c r="L1177" s="64"/>
      <c r="M1177" s="64"/>
      <c r="N1177" s="64"/>
      <c r="O1177" s="64"/>
      <c r="P1177" s="64"/>
      <c r="Q1177" s="64"/>
    </row>
    <row r="1178" spans="1:17">
      <c r="A1178" s="4">
        <v>43787</v>
      </c>
      <c r="B1178" s="3">
        <v>0.8</v>
      </c>
      <c r="C1178" s="3">
        <v>1.55139</v>
      </c>
      <c r="D1178" s="12">
        <f t="shared" si="301"/>
        <v>1.4333333333333336</v>
      </c>
      <c r="E1178">
        <v>41</v>
      </c>
      <c r="F1178">
        <v>9</v>
      </c>
      <c r="G1178">
        <v>68</v>
      </c>
      <c r="H1178" s="1"/>
      <c r="J1178" s="64"/>
      <c r="K1178" s="64"/>
      <c r="L1178" s="64"/>
      <c r="M1178" s="64"/>
      <c r="N1178" s="64"/>
      <c r="O1178" s="64"/>
      <c r="P1178" s="64"/>
      <c r="Q1178" s="64"/>
    </row>
    <row r="1179" spans="1:17">
      <c r="A1179" s="4">
        <v>43787.041666666664</v>
      </c>
      <c r="B1179" s="3">
        <v>1.1000000000000001</v>
      </c>
      <c r="C1179" s="3">
        <v>1.55139</v>
      </c>
      <c r="D1179" s="12">
        <f t="shared" si="301"/>
        <v>1.4416666666666671</v>
      </c>
      <c r="E1179">
        <v>41</v>
      </c>
      <c r="F1179">
        <v>9</v>
      </c>
      <c r="G1179">
        <v>68</v>
      </c>
      <c r="H1179" s="1"/>
      <c r="J1179" s="64"/>
      <c r="K1179" s="64"/>
      <c r="L1179" s="64"/>
      <c r="M1179" s="64"/>
      <c r="N1179" s="64"/>
      <c r="O1179" s="64"/>
      <c r="P1179" s="64"/>
      <c r="Q1179" s="64"/>
    </row>
    <row r="1180" spans="1:17">
      <c r="A1180" s="4">
        <v>43787.083333333336</v>
      </c>
      <c r="B1180" s="3">
        <v>1.2</v>
      </c>
      <c r="C1180" s="3">
        <v>1.55139</v>
      </c>
      <c r="D1180" s="12">
        <f t="shared" si="301"/>
        <v>1.4416666666666671</v>
      </c>
      <c r="E1180">
        <v>41</v>
      </c>
      <c r="F1180">
        <v>11</v>
      </c>
      <c r="G1180">
        <v>68</v>
      </c>
      <c r="H1180" s="1"/>
      <c r="J1180" s="64"/>
      <c r="K1180" s="64"/>
      <c r="L1180" s="64"/>
      <c r="M1180" s="64"/>
      <c r="N1180" s="64"/>
      <c r="O1180" s="64"/>
      <c r="P1180" s="64"/>
      <c r="Q1180" s="64"/>
    </row>
    <row r="1181" spans="1:17">
      <c r="A1181" s="4">
        <v>43787.125</v>
      </c>
      <c r="B1181" s="3">
        <v>1.1000000000000001</v>
      </c>
      <c r="C1181" s="3">
        <v>1.55139</v>
      </c>
      <c r="D1181" s="12">
        <f t="shared" si="301"/>
        <v>1.4291666666666669</v>
      </c>
      <c r="E1181">
        <v>41</v>
      </c>
      <c r="F1181">
        <v>9</v>
      </c>
      <c r="G1181">
        <v>68</v>
      </c>
      <c r="H1181" s="1"/>
      <c r="J1181" s="64"/>
      <c r="K1181" s="64"/>
      <c r="L1181" s="64"/>
      <c r="M1181" s="64"/>
      <c r="N1181" s="64"/>
      <c r="O1181" s="64"/>
      <c r="P1181" s="64"/>
      <c r="Q1181" s="64"/>
    </row>
    <row r="1182" spans="1:17">
      <c r="A1182" s="4">
        <v>43787.166666666664</v>
      </c>
      <c r="B1182" s="3">
        <v>1</v>
      </c>
      <c r="C1182" s="3">
        <v>1.55139</v>
      </c>
      <c r="D1182" s="12">
        <f t="shared" si="301"/>
        <v>1.425</v>
      </c>
      <c r="E1182">
        <v>40</v>
      </c>
      <c r="F1182">
        <v>9</v>
      </c>
      <c r="G1182">
        <v>68</v>
      </c>
      <c r="H1182" s="1"/>
      <c r="J1182" s="64"/>
      <c r="K1182" s="64"/>
      <c r="L1182" s="64"/>
      <c r="M1182" s="64"/>
      <c r="N1182" s="64"/>
      <c r="O1182" s="64"/>
      <c r="P1182" s="64"/>
      <c r="Q1182" s="64"/>
    </row>
    <row r="1183" spans="1:17">
      <c r="A1183" s="4">
        <v>43787.208333333336</v>
      </c>
      <c r="B1183" s="3">
        <v>1.2</v>
      </c>
      <c r="C1183" s="3">
        <v>1.55139</v>
      </c>
      <c r="D1183" s="12">
        <f t="shared" si="301"/>
        <v>1.4458333333333335</v>
      </c>
      <c r="E1183">
        <v>40</v>
      </c>
      <c r="F1183">
        <v>11</v>
      </c>
      <c r="G1183">
        <v>68</v>
      </c>
      <c r="H1183" s="1"/>
      <c r="J1183" s="64"/>
      <c r="K1183" s="64"/>
      <c r="L1183" s="64"/>
      <c r="M1183" s="64"/>
      <c r="N1183" s="64"/>
      <c r="O1183" s="64"/>
      <c r="P1183" s="64"/>
      <c r="Q1183" s="64"/>
    </row>
    <row r="1184" spans="1:17">
      <c r="A1184" s="4">
        <v>43787.25</v>
      </c>
      <c r="B1184" s="3">
        <v>3</v>
      </c>
      <c r="C1184" s="3">
        <v>1.55139</v>
      </c>
      <c r="D1184" s="12">
        <f t="shared" si="301"/>
        <v>1.5</v>
      </c>
      <c r="E1184">
        <v>41</v>
      </c>
      <c r="F1184">
        <v>11</v>
      </c>
      <c r="G1184">
        <v>68</v>
      </c>
      <c r="H1184" s="1"/>
      <c r="J1184" s="64"/>
      <c r="K1184" s="64"/>
      <c r="L1184" s="64"/>
      <c r="M1184" s="64"/>
      <c r="N1184" s="64"/>
      <c r="O1184" s="64"/>
      <c r="P1184" s="64"/>
      <c r="Q1184" s="64"/>
    </row>
    <row r="1185" spans="1:17">
      <c r="A1185" s="4">
        <v>43787.291666666664</v>
      </c>
      <c r="B1185" s="3">
        <v>2.9</v>
      </c>
      <c r="C1185" s="3">
        <v>1.55139</v>
      </c>
      <c r="D1185" s="12">
        <f t="shared" si="301"/>
        <v>1.416666666666667</v>
      </c>
      <c r="E1185">
        <v>41</v>
      </c>
      <c r="F1185">
        <v>11</v>
      </c>
      <c r="G1185">
        <v>68</v>
      </c>
      <c r="H1185" s="1"/>
      <c r="J1185" s="64"/>
      <c r="K1185" s="64"/>
      <c r="L1185" s="64"/>
      <c r="M1185" s="64"/>
      <c r="N1185" s="64"/>
      <c r="O1185" s="64"/>
      <c r="P1185" s="64"/>
      <c r="Q1185" s="64"/>
    </row>
    <row r="1186" spans="1:17">
      <c r="A1186" s="4">
        <v>43787.333333333336</v>
      </c>
      <c r="B1186" s="3">
        <v>1.8</v>
      </c>
      <c r="C1186" s="3">
        <v>1.55139</v>
      </c>
      <c r="D1186" s="12">
        <f t="shared" si="301"/>
        <v>1.4375</v>
      </c>
      <c r="E1186">
        <v>41</v>
      </c>
      <c r="F1186">
        <v>11</v>
      </c>
      <c r="G1186">
        <v>60</v>
      </c>
      <c r="H1186" s="1"/>
      <c r="J1186" s="64"/>
      <c r="K1186" s="64"/>
      <c r="L1186" s="64"/>
      <c r="M1186" s="64"/>
      <c r="N1186" s="64"/>
      <c r="O1186" s="64"/>
      <c r="P1186" s="64"/>
      <c r="Q1186" s="64"/>
    </row>
    <row r="1187" spans="1:17">
      <c r="A1187" s="4">
        <v>43787.375</v>
      </c>
      <c r="B1187" s="3">
        <v>0.4</v>
      </c>
      <c r="C1187" s="3">
        <v>1.55139</v>
      </c>
      <c r="D1187" s="12">
        <f t="shared" si="301"/>
        <v>1.3791666666666667</v>
      </c>
      <c r="E1187">
        <v>41</v>
      </c>
      <c r="F1187">
        <v>11</v>
      </c>
      <c r="G1187">
        <v>60</v>
      </c>
      <c r="H1187" s="1"/>
      <c r="J1187" s="64"/>
      <c r="K1187" s="64"/>
      <c r="L1187" s="64"/>
      <c r="M1187" s="64"/>
      <c r="N1187" s="64"/>
      <c r="O1187" s="64"/>
      <c r="P1187" s="64"/>
      <c r="Q1187" s="64"/>
    </row>
    <row r="1188" spans="1:17">
      <c r="A1188" s="4">
        <v>43787.416666666664</v>
      </c>
      <c r="B1188" s="3">
        <v>0.4</v>
      </c>
      <c r="C1188" s="3">
        <v>1.55139</v>
      </c>
      <c r="D1188" s="12">
        <f t="shared" si="301"/>
        <v>1.3791666666666664</v>
      </c>
      <c r="E1188">
        <v>42</v>
      </c>
      <c r="F1188">
        <v>9</v>
      </c>
      <c r="G1188">
        <v>60</v>
      </c>
      <c r="H1188" s="1"/>
      <c r="J1188" s="64"/>
      <c r="K1188" s="64"/>
      <c r="L1188" s="64"/>
      <c r="M1188" s="64"/>
      <c r="N1188" s="64"/>
      <c r="O1188" s="64"/>
      <c r="P1188" s="64"/>
      <c r="Q1188" s="64"/>
    </row>
    <row r="1189" spans="1:17">
      <c r="A1189" s="4">
        <v>43787.458333333336</v>
      </c>
      <c r="B1189" s="3">
        <v>0.30000000000000004</v>
      </c>
      <c r="C1189" s="3">
        <v>1.55139</v>
      </c>
      <c r="D1189" s="12">
        <f t="shared" si="301"/>
        <v>1.4833333333333332</v>
      </c>
      <c r="E1189">
        <v>42</v>
      </c>
      <c r="F1189">
        <v>11</v>
      </c>
      <c r="G1189">
        <v>60</v>
      </c>
      <c r="H1189" s="1"/>
      <c r="J1189" s="64"/>
      <c r="K1189" s="64"/>
      <c r="L1189" s="64"/>
      <c r="M1189" s="64"/>
      <c r="N1189" s="64"/>
      <c r="O1189" s="64"/>
      <c r="P1189" s="64"/>
      <c r="Q1189" s="64"/>
    </row>
    <row r="1190" spans="1:17">
      <c r="A1190" s="4">
        <v>43787.5</v>
      </c>
      <c r="B1190" s="3">
        <v>0.5</v>
      </c>
      <c r="C1190" s="3">
        <v>1.55139</v>
      </c>
      <c r="D1190" s="12">
        <f t="shared" si="301"/>
        <v>1.5458333333333332</v>
      </c>
      <c r="E1190">
        <v>43</v>
      </c>
      <c r="F1190">
        <v>11</v>
      </c>
      <c r="G1190">
        <v>60</v>
      </c>
      <c r="H1190" s="1"/>
      <c r="J1190" s="64"/>
      <c r="K1190" s="64"/>
      <c r="L1190" s="64"/>
      <c r="M1190" s="64"/>
      <c r="N1190" s="64"/>
      <c r="O1190" s="64"/>
      <c r="P1190" s="64"/>
      <c r="Q1190" s="64"/>
    </row>
    <row r="1191" spans="1:17">
      <c r="A1191" s="4">
        <v>43787.541666666664</v>
      </c>
      <c r="B1191" s="3">
        <v>0.5</v>
      </c>
      <c r="C1191" s="3">
        <v>1.55139</v>
      </c>
      <c r="D1191" s="12">
        <f t="shared" si="301"/>
        <v>1.7249999999999996</v>
      </c>
      <c r="E1191">
        <v>46</v>
      </c>
      <c r="F1191">
        <v>11</v>
      </c>
      <c r="G1191">
        <v>60</v>
      </c>
      <c r="H1191" s="1"/>
      <c r="J1191" s="64"/>
      <c r="K1191" s="64"/>
      <c r="L1191" s="64"/>
      <c r="M1191" s="64"/>
      <c r="N1191" s="64"/>
      <c r="O1191" s="64"/>
      <c r="P1191" s="64"/>
      <c r="Q1191" s="64"/>
    </row>
    <row r="1192" spans="1:17">
      <c r="A1192" s="4">
        <v>43787.583333333336</v>
      </c>
      <c r="B1192" s="3">
        <v>0.5</v>
      </c>
      <c r="C1192" s="3">
        <v>1.55139</v>
      </c>
      <c r="D1192" s="12">
        <f t="shared" si="301"/>
        <v>1.770833333333333</v>
      </c>
      <c r="E1192">
        <v>47</v>
      </c>
      <c r="F1192">
        <v>13</v>
      </c>
      <c r="G1192">
        <v>60</v>
      </c>
      <c r="H1192" s="1"/>
      <c r="J1192" s="64"/>
      <c r="K1192" s="64"/>
      <c r="L1192" s="64"/>
      <c r="M1192" s="64"/>
      <c r="N1192" s="64"/>
      <c r="O1192" s="64"/>
      <c r="P1192" s="64"/>
      <c r="Q1192" s="64"/>
    </row>
    <row r="1193" spans="1:17">
      <c r="A1193" s="4">
        <v>43787.625</v>
      </c>
      <c r="B1193" s="3">
        <v>1</v>
      </c>
      <c r="C1193" s="3">
        <v>1.55139</v>
      </c>
      <c r="D1193" s="12">
        <f t="shared" si="301"/>
        <v>1.7874999999999996</v>
      </c>
      <c r="E1193">
        <v>46</v>
      </c>
      <c r="F1193">
        <v>13</v>
      </c>
      <c r="G1193">
        <v>60</v>
      </c>
      <c r="H1193" s="1"/>
      <c r="J1193" s="64"/>
      <c r="K1193" s="64"/>
      <c r="L1193" s="64"/>
      <c r="M1193" s="64"/>
      <c r="N1193" s="64"/>
      <c r="O1193" s="64"/>
      <c r="P1193" s="64"/>
      <c r="Q1193" s="64"/>
    </row>
    <row r="1194" spans="1:17">
      <c r="A1194" s="4">
        <v>43787.666666666664</v>
      </c>
      <c r="B1194" s="3">
        <v>3.5</v>
      </c>
      <c r="C1194" s="3">
        <v>1.55139</v>
      </c>
      <c r="D1194" s="12">
        <f t="shared" si="301"/>
        <v>1.770833333333333</v>
      </c>
      <c r="E1194">
        <v>46</v>
      </c>
      <c r="F1194">
        <v>13</v>
      </c>
      <c r="G1194">
        <v>60</v>
      </c>
      <c r="H1194" s="1"/>
      <c r="J1194" s="64"/>
      <c r="K1194" s="64"/>
      <c r="L1194" s="64"/>
      <c r="M1194" s="64"/>
      <c r="N1194" s="64"/>
      <c r="O1194" s="64"/>
      <c r="P1194" s="64"/>
      <c r="Q1194" s="64"/>
    </row>
    <row r="1195" spans="1:17">
      <c r="A1195" s="4">
        <v>43787.708333333336</v>
      </c>
      <c r="B1195" s="3">
        <v>1.5</v>
      </c>
      <c r="C1195" s="3">
        <v>1.55139</v>
      </c>
      <c r="D1195" s="12">
        <f t="shared" si="301"/>
        <v>1.7375</v>
      </c>
      <c r="E1195">
        <v>45</v>
      </c>
      <c r="F1195">
        <v>13</v>
      </c>
      <c r="G1195">
        <v>68</v>
      </c>
      <c r="H1195" s="1"/>
      <c r="J1195" s="64"/>
      <c r="K1195" s="64"/>
      <c r="L1195" s="64"/>
      <c r="M1195" s="64"/>
      <c r="N1195" s="64"/>
      <c r="O1195" s="64"/>
      <c r="P1195" s="64"/>
      <c r="Q1195" s="64"/>
    </row>
    <row r="1196" spans="1:17">
      <c r="A1196" s="4">
        <v>43787.75</v>
      </c>
      <c r="B1196" s="3">
        <v>1.9000000000000001</v>
      </c>
      <c r="C1196" s="3">
        <v>1.55139</v>
      </c>
      <c r="D1196" s="12">
        <f t="shared" si="301"/>
        <v>1.7083333333333333</v>
      </c>
      <c r="E1196">
        <v>44</v>
      </c>
      <c r="F1196">
        <v>8</v>
      </c>
      <c r="G1196">
        <v>68</v>
      </c>
      <c r="H1196" s="1"/>
      <c r="J1196" s="64"/>
      <c r="K1196" s="64"/>
      <c r="L1196" s="64"/>
      <c r="M1196" s="64"/>
      <c r="N1196" s="64"/>
      <c r="O1196" s="64"/>
      <c r="P1196" s="64"/>
      <c r="Q1196" s="64"/>
    </row>
    <row r="1197" spans="1:17">
      <c r="A1197" s="4">
        <v>43787.791666666664</v>
      </c>
      <c r="B1197" s="3">
        <v>1.5</v>
      </c>
      <c r="C1197" s="3">
        <v>1.55139</v>
      </c>
      <c r="D1197" s="12">
        <f t="shared" si="301"/>
        <v>1.6791666666666669</v>
      </c>
      <c r="E1197">
        <v>44</v>
      </c>
      <c r="F1197">
        <v>8</v>
      </c>
      <c r="G1197">
        <v>68</v>
      </c>
      <c r="H1197" s="1"/>
      <c r="J1197" s="64"/>
      <c r="K1197" s="64"/>
      <c r="L1197" s="64"/>
      <c r="M1197" s="64"/>
      <c r="N1197" s="64"/>
      <c r="O1197" s="64"/>
      <c r="P1197" s="64"/>
      <c r="Q1197" s="64"/>
    </row>
    <row r="1198" spans="1:17">
      <c r="A1198" s="4">
        <v>43787.833333333336</v>
      </c>
      <c r="B1198" s="3">
        <v>2.8</v>
      </c>
      <c r="C1198" s="3">
        <v>1.55139</v>
      </c>
      <c r="D1198" s="12">
        <f t="shared" si="301"/>
        <v>1.6458333333333337</v>
      </c>
      <c r="E1198">
        <v>44</v>
      </c>
      <c r="F1198">
        <v>8</v>
      </c>
      <c r="G1198">
        <v>68</v>
      </c>
      <c r="H1198" s="1"/>
      <c r="J1198" s="64"/>
      <c r="K1198" s="64"/>
      <c r="L1198" s="64"/>
      <c r="M1198" s="64"/>
      <c r="N1198" s="64"/>
      <c r="O1198" s="64"/>
      <c r="P1198" s="64"/>
      <c r="Q1198" s="64"/>
    </row>
    <row r="1199" spans="1:17">
      <c r="A1199" s="4">
        <v>43787.875</v>
      </c>
      <c r="B1199" s="3">
        <v>3.4000000000000004</v>
      </c>
      <c r="C1199" s="3">
        <v>1.55139</v>
      </c>
      <c r="D1199" s="12">
        <f t="shared" si="301"/>
        <v>1.5583333333333336</v>
      </c>
      <c r="E1199">
        <v>44</v>
      </c>
      <c r="F1199">
        <v>5</v>
      </c>
      <c r="G1199">
        <v>68</v>
      </c>
      <c r="H1199" s="1"/>
      <c r="J1199" s="64"/>
      <c r="K1199" s="64"/>
      <c r="L1199" s="64"/>
      <c r="M1199" s="64"/>
      <c r="N1199" s="64"/>
      <c r="O1199" s="64"/>
      <c r="P1199" s="64"/>
      <c r="Q1199" s="64"/>
    </row>
    <row r="1200" spans="1:17">
      <c r="A1200" s="4">
        <v>43787.916666666664</v>
      </c>
      <c r="B1200" s="3">
        <v>1.1000000000000001</v>
      </c>
      <c r="C1200" s="3">
        <v>1.55139</v>
      </c>
      <c r="D1200" s="12">
        <f t="shared" si="301"/>
        <v>1.5291666666666675</v>
      </c>
      <c r="E1200">
        <v>44</v>
      </c>
      <c r="F1200">
        <v>5</v>
      </c>
      <c r="G1200">
        <v>68</v>
      </c>
      <c r="H1200" s="1"/>
      <c r="J1200" s="64"/>
      <c r="K1200" s="64"/>
      <c r="L1200" s="64"/>
      <c r="M1200" s="64"/>
      <c r="N1200" s="64"/>
      <c r="O1200" s="64"/>
      <c r="P1200" s="64"/>
      <c r="Q1200" s="64"/>
    </row>
    <row r="1201" spans="1:17">
      <c r="A1201" s="4">
        <v>43787.958333333336</v>
      </c>
      <c r="B1201" s="3">
        <v>1</v>
      </c>
      <c r="C1201" s="3">
        <v>1.55139</v>
      </c>
      <c r="D1201" s="12">
        <f t="shared" si="301"/>
        <v>1.541666666666667</v>
      </c>
      <c r="E1201">
        <v>44</v>
      </c>
      <c r="F1201">
        <v>8</v>
      </c>
      <c r="G1201">
        <v>68</v>
      </c>
      <c r="H1201" s="1"/>
      <c r="J1201" s="64"/>
      <c r="K1201" s="64"/>
      <c r="L1201" s="64"/>
      <c r="M1201" s="64"/>
      <c r="N1201" s="64"/>
      <c r="O1201" s="64"/>
      <c r="P1201" s="64"/>
      <c r="Q1201" s="64"/>
    </row>
    <row r="1202" spans="1:17">
      <c r="A1202" s="4">
        <v>43788</v>
      </c>
      <c r="B1202" s="3">
        <v>1</v>
      </c>
      <c r="C1202" s="3">
        <v>1.55139</v>
      </c>
      <c r="D1202" s="12">
        <f t="shared" si="301"/>
        <v>1.5875000000000001</v>
      </c>
      <c r="E1202">
        <v>44</v>
      </c>
      <c r="F1202">
        <v>8</v>
      </c>
      <c r="G1202">
        <v>68</v>
      </c>
      <c r="H1202" s="1"/>
      <c r="J1202" s="64"/>
      <c r="K1202" s="64"/>
      <c r="L1202" s="64"/>
      <c r="M1202" s="64"/>
      <c r="N1202" s="64"/>
      <c r="O1202" s="64"/>
      <c r="P1202" s="64"/>
      <c r="Q1202" s="64"/>
    </row>
    <row r="1203" spans="1:17">
      <c r="A1203" s="4">
        <v>43788.041666666664</v>
      </c>
      <c r="B1203" s="3">
        <v>1.1000000000000001</v>
      </c>
      <c r="C1203" s="3">
        <v>1.55139</v>
      </c>
      <c r="D1203" s="12">
        <f t="shared" si="301"/>
        <v>1.5750000000000002</v>
      </c>
      <c r="E1203">
        <v>44</v>
      </c>
      <c r="F1203">
        <v>11</v>
      </c>
      <c r="G1203">
        <v>68</v>
      </c>
      <c r="H1203" s="1"/>
      <c r="J1203" s="64"/>
      <c r="K1203" s="64"/>
      <c r="L1203" s="64"/>
      <c r="M1203" s="64"/>
      <c r="N1203" s="64"/>
      <c r="O1203" s="64"/>
      <c r="P1203" s="64"/>
      <c r="Q1203" s="64"/>
    </row>
    <row r="1204" spans="1:17">
      <c r="A1204" s="4">
        <v>43788.083333333336</v>
      </c>
      <c r="B1204" s="3">
        <v>0.9</v>
      </c>
      <c r="C1204" s="3">
        <v>1.55139</v>
      </c>
      <c r="D1204" s="12">
        <f t="shared" si="301"/>
        <v>1.5583333333333336</v>
      </c>
      <c r="E1204">
        <v>44</v>
      </c>
      <c r="F1204">
        <v>11</v>
      </c>
      <c r="G1204">
        <v>68</v>
      </c>
      <c r="H1204" s="1"/>
      <c r="J1204" s="64"/>
      <c r="K1204" s="64"/>
      <c r="L1204" s="64"/>
      <c r="M1204" s="64"/>
      <c r="N1204" s="64"/>
      <c r="O1204" s="64"/>
      <c r="P1204" s="64"/>
      <c r="Q1204" s="64"/>
    </row>
    <row r="1205" spans="1:17">
      <c r="A1205" s="4">
        <v>43788.125</v>
      </c>
      <c r="B1205" s="3">
        <v>1</v>
      </c>
      <c r="C1205" s="3">
        <v>1.55139</v>
      </c>
      <c r="D1205" s="12">
        <f t="shared" si="301"/>
        <v>1.5458333333333336</v>
      </c>
      <c r="E1205">
        <v>44</v>
      </c>
      <c r="F1205">
        <v>11</v>
      </c>
      <c r="G1205">
        <v>68</v>
      </c>
      <c r="H1205" s="1"/>
      <c r="J1205" s="64"/>
      <c r="K1205" s="64"/>
      <c r="L1205" s="64"/>
      <c r="M1205" s="64"/>
      <c r="N1205" s="64"/>
      <c r="O1205" s="64"/>
      <c r="P1205" s="64"/>
      <c r="Q1205" s="64"/>
    </row>
    <row r="1206" spans="1:17">
      <c r="A1206" s="4">
        <v>43788.166666666664</v>
      </c>
      <c r="B1206" s="3">
        <v>1.5</v>
      </c>
      <c r="C1206" s="3">
        <v>1.55139</v>
      </c>
      <c r="D1206" s="12">
        <f t="shared" si="301"/>
        <v>1.5375000000000003</v>
      </c>
      <c r="E1206">
        <v>44</v>
      </c>
      <c r="F1206">
        <v>11</v>
      </c>
      <c r="G1206">
        <v>68</v>
      </c>
      <c r="H1206" s="1"/>
      <c r="J1206" s="64"/>
      <c r="K1206" s="64"/>
      <c r="L1206" s="64"/>
      <c r="M1206" s="64"/>
      <c r="N1206" s="64"/>
      <c r="O1206" s="64"/>
      <c r="P1206" s="64"/>
      <c r="Q1206" s="64"/>
    </row>
    <row r="1207" spans="1:17">
      <c r="A1207" s="4">
        <v>43788.208333333336</v>
      </c>
      <c r="B1207" s="3">
        <v>2.5</v>
      </c>
      <c r="C1207" s="3">
        <v>1.55139</v>
      </c>
      <c r="D1207" s="12">
        <f t="shared" si="301"/>
        <v>1.5083333333333335</v>
      </c>
      <c r="E1207">
        <v>45</v>
      </c>
      <c r="F1207">
        <v>11</v>
      </c>
      <c r="G1207">
        <v>68</v>
      </c>
      <c r="H1207" s="1"/>
      <c r="J1207" s="64"/>
      <c r="K1207" s="64"/>
      <c r="L1207" s="64"/>
      <c r="M1207" s="64"/>
      <c r="N1207" s="64"/>
      <c r="O1207" s="64"/>
      <c r="P1207" s="64"/>
      <c r="Q1207" s="64"/>
    </row>
    <row r="1208" spans="1:17">
      <c r="A1208" s="4">
        <v>43788.25</v>
      </c>
      <c r="B1208" s="3">
        <v>1</v>
      </c>
      <c r="C1208" s="3">
        <v>1.55139</v>
      </c>
      <c r="D1208" s="12">
        <f t="shared" si="301"/>
        <v>1.45</v>
      </c>
      <c r="E1208">
        <v>45</v>
      </c>
      <c r="F1208">
        <v>11</v>
      </c>
      <c r="G1208">
        <v>68</v>
      </c>
      <c r="H1208" s="1"/>
      <c r="J1208" s="64"/>
      <c r="K1208" s="64"/>
      <c r="L1208" s="64"/>
      <c r="M1208" s="64"/>
      <c r="N1208" s="64"/>
      <c r="O1208" s="64"/>
      <c r="P1208" s="64"/>
      <c r="Q1208" s="64"/>
    </row>
    <row r="1209" spans="1:17">
      <c r="A1209" s="4">
        <v>43788.291666666664</v>
      </c>
      <c r="B1209" s="3">
        <v>3.4000000000000004</v>
      </c>
      <c r="C1209" s="3">
        <v>1.55139</v>
      </c>
      <c r="D1209" s="12">
        <f t="shared" si="301"/>
        <v>1.5208333333333333</v>
      </c>
      <c r="E1209">
        <v>44</v>
      </c>
      <c r="F1209">
        <v>13</v>
      </c>
      <c r="G1209">
        <v>68</v>
      </c>
      <c r="H1209" s="1"/>
      <c r="J1209" s="64"/>
      <c r="K1209" s="64"/>
      <c r="L1209" s="64"/>
      <c r="M1209" s="64"/>
      <c r="N1209" s="64"/>
      <c r="O1209" s="64"/>
      <c r="P1209" s="64"/>
      <c r="Q1209" s="64"/>
    </row>
    <row r="1210" spans="1:17">
      <c r="A1210" s="4">
        <v>43788.333333333336</v>
      </c>
      <c r="B1210" s="3">
        <v>0.4</v>
      </c>
      <c r="C1210" s="3">
        <v>1.55139</v>
      </c>
      <c r="D1210" s="12">
        <f t="shared" si="301"/>
        <v>1.5291666666666668</v>
      </c>
      <c r="E1210">
        <v>46</v>
      </c>
      <c r="F1210">
        <v>13</v>
      </c>
      <c r="G1210">
        <v>60</v>
      </c>
      <c r="H1210" s="1"/>
      <c r="J1210" s="64"/>
      <c r="K1210" s="64"/>
      <c r="L1210" s="64"/>
      <c r="M1210" s="64"/>
      <c r="N1210" s="64"/>
      <c r="O1210" s="64"/>
      <c r="P1210" s="64"/>
      <c r="Q1210" s="64"/>
    </row>
    <row r="1211" spans="1:17">
      <c r="A1211" s="4">
        <v>43788.375</v>
      </c>
      <c r="B1211" s="3">
        <v>0.4</v>
      </c>
      <c r="C1211" s="3">
        <v>1.55139</v>
      </c>
      <c r="D1211" s="12">
        <f t="shared" si="301"/>
        <v>1.5458333333333334</v>
      </c>
      <c r="E1211">
        <v>46</v>
      </c>
      <c r="F1211">
        <v>17</v>
      </c>
      <c r="G1211">
        <v>60</v>
      </c>
      <c r="H1211" s="1"/>
      <c r="J1211" s="64"/>
      <c r="K1211" s="64"/>
      <c r="L1211" s="64"/>
      <c r="M1211" s="64"/>
      <c r="N1211" s="64"/>
      <c r="O1211" s="64"/>
      <c r="P1211" s="64"/>
      <c r="Q1211" s="64"/>
    </row>
    <row r="1212" spans="1:17">
      <c r="A1212" s="4">
        <v>43788.416666666664</v>
      </c>
      <c r="B1212" s="3">
        <v>2.9</v>
      </c>
      <c r="C1212" s="3">
        <v>1.55139</v>
      </c>
      <c r="D1212" s="12">
        <f t="shared" si="301"/>
        <v>1.5458333333333334</v>
      </c>
      <c r="E1212">
        <v>50</v>
      </c>
      <c r="F1212">
        <v>17</v>
      </c>
      <c r="G1212">
        <v>60</v>
      </c>
      <c r="H1212" s="1"/>
      <c r="J1212" s="64"/>
      <c r="K1212" s="64"/>
      <c r="L1212" s="64"/>
      <c r="M1212" s="64"/>
      <c r="N1212" s="64"/>
      <c r="O1212" s="64"/>
      <c r="P1212" s="64"/>
      <c r="Q1212" s="64"/>
    </row>
    <row r="1213" spans="1:17">
      <c r="A1213" s="4">
        <v>43788.458333333336</v>
      </c>
      <c r="B1213" s="3">
        <v>1.8</v>
      </c>
      <c r="C1213" s="3">
        <v>1.55139</v>
      </c>
      <c r="D1213" s="12">
        <f t="shared" si="301"/>
        <v>1.45</v>
      </c>
      <c r="E1213">
        <v>50</v>
      </c>
      <c r="F1213">
        <v>13</v>
      </c>
      <c r="G1213">
        <v>60</v>
      </c>
      <c r="H1213" s="1"/>
      <c r="J1213" s="64"/>
      <c r="K1213" s="64"/>
      <c r="L1213" s="64"/>
      <c r="M1213" s="64"/>
      <c r="N1213" s="64"/>
      <c r="O1213" s="64"/>
      <c r="P1213" s="64"/>
      <c r="Q1213" s="64"/>
    </row>
    <row r="1214" spans="1:17">
      <c r="A1214" s="4">
        <v>43788.5</v>
      </c>
      <c r="B1214" s="3">
        <v>4.8000000000000007</v>
      </c>
      <c r="C1214" s="3">
        <v>1.55139</v>
      </c>
      <c r="D1214" s="12">
        <f t="shared" si="301"/>
        <v>1.4458333333333335</v>
      </c>
      <c r="E1214">
        <v>54</v>
      </c>
      <c r="F1214">
        <v>11</v>
      </c>
      <c r="G1214">
        <v>60</v>
      </c>
      <c r="H1214" s="1"/>
      <c r="J1214" s="64"/>
      <c r="K1214" s="64"/>
      <c r="L1214" s="64"/>
      <c r="M1214" s="64"/>
      <c r="N1214" s="64"/>
      <c r="O1214" s="64"/>
      <c r="P1214" s="64"/>
      <c r="Q1214" s="64"/>
    </row>
    <row r="1215" spans="1:17">
      <c r="A1215" s="4">
        <v>43788.541666666664</v>
      </c>
      <c r="B1215" s="3">
        <v>1.6</v>
      </c>
      <c r="C1215" s="3">
        <v>1.55139</v>
      </c>
      <c r="D1215" s="12">
        <f t="shared" si="301"/>
        <v>1.2708333333333333</v>
      </c>
      <c r="E1215">
        <v>56</v>
      </c>
      <c r="F1215">
        <v>13</v>
      </c>
      <c r="G1215">
        <v>60</v>
      </c>
      <c r="H1215" s="1"/>
      <c r="J1215" s="64"/>
      <c r="K1215" s="64"/>
      <c r="L1215" s="64"/>
      <c r="M1215" s="64"/>
      <c r="N1215" s="64"/>
      <c r="O1215" s="64"/>
      <c r="P1215" s="64"/>
      <c r="Q1215" s="64"/>
    </row>
    <row r="1216" spans="1:17">
      <c r="A1216" s="4">
        <v>43788.583333333336</v>
      </c>
      <c r="B1216" s="3">
        <v>0.89999999999999991</v>
      </c>
      <c r="C1216" s="3">
        <v>1.55139</v>
      </c>
      <c r="D1216" s="12">
        <f t="shared" si="301"/>
        <v>1.2249999999999999</v>
      </c>
      <c r="E1216">
        <v>54</v>
      </c>
      <c r="F1216">
        <v>13</v>
      </c>
      <c r="G1216">
        <v>60</v>
      </c>
      <c r="H1216" s="1"/>
      <c r="J1216" s="64"/>
      <c r="K1216" s="64"/>
      <c r="L1216" s="64"/>
      <c r="M1216" s="64"/>
      <c r="N1216" s="64"/>
      <c r="O1216" s="64"/>
      <c r="P1216" s="64"/>
      <c r="Q1216" s="64"/>
    </row>
    <row r="1217" spans="1:17">
      <c r="A1217" s="4">
        <v>43788.625</v>
      </c>
      <c r="B1217" s="3">
        <v>0.6</v>
      </c>
      <c r="C1217" s="3">
        <v>1.55139</v>
      </c>
      <c r="D1217" s="12">
        <f t="shared" si="301"/>
        <v>1.2625</v>
      </c>
      <c r="E1217">
        <v>53</v>
      </c>
      <c r="F1217">
        <v>13</v>
      </c>
      <c r="G1217">
        <v>60</v>
      </c>
      <c r="H1217" s="1"/>
      <c r="J1217" s="64"/>
      <c r="K1217" s="64"/>
      <c r="L1217" s="64"/>
      <c r="M1217" s="64"/>
      <c r="N1217" s="64"/>
      <c r="O1217" s="64"/>
      <c r="P1217" s="64"/>
      <c r="Q1217" s="64"/>
    </row>
    <row r="1218" spans="1:17">
      <c r="A1218" s="4">
        <v>43788.666666666664</v>
      </c>
      <c r="B1218" s="3">
        <v>2.7</v>
      </c>
      <c r="C1218" s="3">
        <v>1.55139</v>
      </c>
      <c r="D1218" s="12">
        <f t="shared" ref="D1218:D1281" si="302">AVERAGE(B1218:B1241)</f>
        <v>1.2874999999999999</v>
      </c>
      <c r="E1218">
        <v>52</v>
      </c>
      <c r="F1218">
        <v>13</v>
      </c>
      <c r="G1218">
        <v>60</v>
      </c>
      <c r="H1218" s="1"/>
      <c r="J1218" s="64"/>
      <c r="K1218" s="64"/>
      <c r="L1218" s="64"/>
      <c r="M1218" s="64"/>
      <c r="N1218" s="64"/>
      <c r="O1218" s="64"/>
      <c r="P1218" s="64"/>
      <c r="Q1218" s="64"/>
    </row>
    <row r="1219" spans="1:17">
      <c r="A1219" s="4">
        <v>43788.708333333336</v>
      </c>
      <c r="B1219" s="3">
        <v>0.8</v>
      </c>
      <c r="C1219" s="3">
        <v>1.55139</v>
      </c>
      <c r="D1219" s="12">
        <f t="shared" si="302"/>
        <v>1.2875000000000001</v>
      </c>
      <c r="E1219">
        <v>53</v>
      </c>
      <c r="F1219">
        <v>13</v>
      </c>
      <c r="G1219">
        <v>68</v>
      </c>
      <c r="H1219" s="1"/>
      <c r="J1219" s="64"/>
      <c r="K1219" s="64"/>
      <c r="L1219" s="64"/>
      <c r="M1219" s="64"/>
      <c r="N1219" s="64"/>
      <c r="O1219" s="64"/>
      <c r="P1219" s="64"/>
      <c r="Q1219" s="64"/>
    </row>
    <row r="1220" spans="1:17">
      <c r="A1220" s="4">
        <v>43788.75</v>
      </c>
      <c r="B1220" s="3">
        <v>1.2</v>
      </c>
      <c r="C1220" s="3">
        <v>1.55139</v>
      </c>
      <c r="D1220" s="12">
        <f t="shared" si="302"/>
        <v>1.3291666666666666</v>
      </c>
      <c r="E1220">
        <v>51</v>
      </c>
      <c r="F1220">
        <v>11</v>
      </c>
      <c r="G1220">
        <v>68</v>
      </c>
      <c r="H1220" s="1"/>
      <c r="J1220" s="64"/>
      <c r="K1220" s="64"/>
      <c r="L1220" s="64"/>
      <c r="M1220" s="64"/>
      <c r="N1220" s="64"/>
      <c r="O1220" s="64"/>
      <c r="P1220" s="64"/>
      <c r="Q1220" s="64"/>
    </row>
    <row r="1221" spans="1:17">
      <c r="A1221" s="4">
        <v>43788.791666666664</v>
      </c>
      <c r="B1221" s="3">
        <v>0.7</v>
      </c>
      <c r="C1221" s="3">
        <v>1.55139</v>
      </c>
      <c r="D1221" s="12">
        <f t="shared" si="302"/>
        <v>1.3958333333333333</v>
      </c>
      <c r="E1221">
        <v>52</v>
      </c>
      <c r="F1221">
        <v>11</v>
      </c>
      <c r="G1221">
        <v>68</v>
      </c>
      <c r="H1221" s="1"/>
      <c r="J1221" s="64"/>
      <c r="K1221" s="64"/>
      <c r="L1221" s="64"/>
      <c r="M1221" s="64"/>
      <c r="N1221" s="64"/>
      <c r="O1221" s="64"/>
      <c r="P1221" s="64"/>
      <c r="Q1221" s="64"/>
    </row>
    <row r="1222" spans="1:17">
      <c r="A1222" s="4">
        <v>43788.833333333336</v>
      </c>
      <c r="B1222" s="3">
        <v>0.7</v>
      </c>
      <c r="C1222" s="3">
        <v>1.55139</v>
      </c>
      <c r="D1222" s="12">
        <f t="shared" si="302"/>
        <v>1.45</v>
      </c>
      <c r="E1222">
        <v>48</v>
      </c>
      <c r="F1222">
        <v>11</v>
      </c>
      <c r="G1222">
        <v>68</v>
      </c>
      <c r="H1222" s="1"/>
      <c r="J1222" s="64"/>
      <c r="K1222" s="64"/>
      <c r="L1222" s="64"/>
      <c r="M1222" s="64"/>
      <c r="N1222" s="64"/>
      <c r="O1222" s="64"/>
      <c r="P1222" s="64"/>
      <c r="Q1222" s="64"/>
    </row>
    <row r="1223" spans="1:17">
      <c r="A1223" s="4">
        <v>43788.875</v>
      </c>
      <c r="B1223" s="3">
        <v>2.7</v>
      </c>
      <c r="C1223" s="3">
        <v>1.55139</v>
      </c>
      <c r="D1223" s="12">
        <f t="shared" si="302"/>
        <v>1.5750000000000002</v>
      </c>
      <c r="E1223">
        <v>48</v>
      </c>
      <c r="F1223">
        <v>11</v>
      </c>
      <c r="G1223">
        <v>68</v>
      </c>
      <c r="H1223" s="1"/>
      <c r="J1223" s="64"/>
      <c r="K1223" s="64"/>
      <c r="L1223" s="64"/>
      <c r="M1223" s="64"/>
      <c r="N1223" s="64"/>
      <c r="O1223" s="64"/>
      <c r="P1223" s="64"/>
      <c r="Q1223" s="64"/>
    </row>
    <row r="1224" spans="1:17">
      <c r="A1224" s="4">
        <v>43788.916666666664</v>
      </c>
      <c r="B1224" s="3">
        <v>1.4</v>
      </c>
      <c r="C1224" s="3">
        <v>1.55139</v>
      </c>
      <c r="D1224" s="12">
        <f t="shared" si="302"/>
        <v>1.5666666666666667</v>
      </c>
      <c r="E1224">
        <v>48</v>
      </c>
      <c r="F1224">
        <v>11</v>
      </c>
      <c r="G1224">
        <v>68</v>
      </c>
      <c r="H1224" s="1"/>
      <c r="J1224" s="64"/>
      <c r="K1224" s="64"/>
      <c r="L1224" s="64"/>
      <c r="M1224" s="64"/>
      <c r="N1224" s="64"/>
      <c r="O1224" s="64"/>
      <c r="P1224" s="64"/>
      <c r="Q1224" s="64"/>
    </row>
    <row r="1225" spans="1:17">
      <c r="A1225" s="4">
        <v>43788.958333333336</v>
      </c>
      <c r="B1225" s="3">
        <v>2.0999999999999996</v>
      </c>
      <c r="C1225" s="3">
        <v>1.55139</v>
      </c>
      <c r="D1225" s="12">
        <f t="shared" si="302"/>
        <v>1.5750000000000002</v>
      </c>
      <c r="E1225">
        <v>48</v>
      </c>
      <c r="F1225">
        <v>11</v>
      </c>
      <c r="G1225">
        <v>68</v>
      </c>
      <c r="H1225" s="1"/>
      <c r="J1225" s="64"/>
      <c r="K1225" s="64"/>
      <c r="L1225" s="64"/>
      <c r="M1225" s="64"/>
      <c r="N1225" s="64"/>
      <c r="O1225" s="64"/>
      <c r="P1225" s="64"/>
      <c r="Q1225" s="64"/>
    </row>
    <row r="1226" spans="1:17">
      <c r="A1226" s="4">
        <v>43789</v>
      </c>
      <c r="B1226" s="3">
        <v>0.7</v>
      </c>
      <c r="C1226" s="3">
        <v>1.55139</v>
      </c>
      <c r="D1226" s="12">
        <f t="shared" si="302"/>
        <v>1.5041666666666664</v>
      </c>
      <c r="E1226">
        <v>50</v>
      </c>
      <c r="F1226">
        <v>11</v>
      </c>
      <c r="G1226">
        <v>68</v>
      </c>
      <c r="H1226" s="1"/>
      <c r="J1226" s="64"/>
      <c r="K1226" s="64"/>
      <c r="L1226" s="64"/>
      <c r="M1226" s="64"/>
      <c r="N1226" s="64"/>
      <c r="O1226" s="64"/>
      <c r="P1226" s="64"/>
      <c r="Q1226" s="64"/>
    </row>
    <row r="1227" spans="1:17">
      <c r="A1227" s="4">
        <v>43789.041666666664</v>
      </c>
      <c r="B1227" s="3">
        <v>0.7</v>
      </c>
      <c r="C1227" s="3">
        <v>1.55139</v>
      </c>
      <c r="D1227" s="12">
        <f t="shared" si="302"/>
        <v>1.4916666666666665</v>
      </c>
      <c r="E1227">
        <v>50</v>
      </c>
      <c r="F1227">
        <v>11</v>
      </c>
      <c r="G1227">
        <v>68</v>
      </c>
      <c r="H1227" s="1"/>
      <c r="J1227" s="64"/>
      <c r="K1227" s="64"/>
      <c r="L1227" s="64"/>
      <c r="M1227" s="64"/>
      <c r="N1227" s="64"/>
      <c r="O1227" s="64"/>
      <c r="P1227" s="64"/>
      <c r="Q1227" s="64"/>
    </row>
    <row r="1228" spans="1:17">
      <c r="A1228" s="4">
        <v>43789.083333333336</v>
      </c>
      <c r="B1228" s="3">
        <v>0.60000000000000009</v>
      </c>
      <c r="C1228" s="3">
        <v>1.55139</v>
      </c>
      <c r="D1228" s="12">
        <f t="shared" si="302"/>
        <v>1.4833333333333334</v>
      </c>
      <c r="E1228">
        <v>48</v>
      </c>
      <c r="F1228">
        <v>11</v>
      </c>
      <c r="G1228">
        <v>68</v>
      </c>
      <c r="H1228" s="1"/>
      <c r="J1228" s="64"/>
      <c r="K1228" s="64"/>
      <c r="L1228" s="64"/>
      <c r="M1228" s="64"/>
      <c r="N1228" s="64"/>
      <c r="O1228" s="64"/>
      <c r="P1228" s="64"/>
      <c r="Q1228" s="64"/>
    </row>
    <row r="1229" spans="1:17">
      <c r="A1229" s="4">
        <v>43789.125</v>
      </c>
      <c r="B1229" s="3">
        <v>0.8</v>
      </c>
      <c r="C1229" s="3">
        <v>1.55139</v>
      </c>
      <c r="D1229" s="12">
        <f t="shared" si="302"/>
        <v>1.4958333333333329</v>
      </c>
      <c r="E1229">
        <v>48</v>
      </c>
      <c r="F1229">
        <v>11</v>
      </c>
      <c r="G1229">
        <v>68</v>
      </c>
      <c r="H1229" s="1"/>
      <c r="J1229" s="64"/>
      <c r="K1229" s="64"/>
      <c r="L1229" s="64"/>
      <c r="M1229" s="64"/>
      <c r="N1229" s="64"/>
      <c r="O1229" s="64"/>
      <c r="P1229" s="64"/>
      <c r="Q1229" s="64"/>
    </row>
    <row r="1230" spans="1:17">
      <c r="A1230" s="4">
        <v>43789.166666666664</v>
      </c>
      <c r="B1230" s="3">
        <v>0.8</v>
      </c>
      <c r="C1230" s="3">
        <v>1.55139</v>
      </c>
      <c r="D1230" s="12">
        <f t="shared" si="302"/>
        <v>1.4999999999999998</v>
      </c>
      <c r="E1230">
        <v>48</v>
      </c>
      <c r="F1230">
        <v>11</v>
      </c>
      <c r="G1230">
        <v>68</v>
      </c>
      <c r="H1230" s="1"/>
      <c r="J1230" s="64"/>
      <c r="K1230" s="64"/>
      <c r="L1230" s="64"/>
      <c r="M1230" s="64"/>
      <c r="N1230" s="64"/>
      <c r="O1230" s="64"/>
      <c r="P1230" s="64"/>
      <c r="Q1230" s="64"/>
    </row>
    <row r="1231" spans="1:17">
      <c r="A1231" s="4">
        <v>43789.208333333336</v>
      </c>
      <c r="B1231" s="3">
        <v>1.1000000000000001</v>
      </c>
      <c r="C1231" s="3">
        <v>1.55139</v>
      </c>
      <c r="D1231" s="12">
        <f t="shared" si="302"/>
        <v>1.5624999999999993</v>
      </c>
      <c r="E1231">
        <v>47</v>
      </c>
      <c r="F1231">
        <v>11</v>
      </c>
      <c r="G1231">
        <v>68</v>
      </c>
      <c r="H1231" s="1"/>
      <c r="J1231" s="64"/>
      <c r="K1231" s="64"/>
      <c r="L1231" s="64"/>
      <c r="M1231" s="64"/>
      <c r="N1231" s="64"/>
      <c r="O1231" s="64"/>
      <c r="P1231" s="64"/>
      <c r="Q1231" s="64"/>
    </row>
    <row r="1232" spans="1:17">
      <c r="A1232" s="4">
        <v>43789.25</v>
      </c>
      <c r="B1232" s="3">
        <v>2.6999999999999997</v>
      </c>
      <c r="C1232" s="3">
        <v>1.55139</v>
      </c>
      <c r="D1232" s="12">
        <f t="shared" si="302"/>
        <v>1.5499999999999996</v>
      </c>
      <c r="E1232">
        <v>48</v>
      </c>
      <c r="F1232">
        <v>11</v>
      </c>
      <c r="G1232">
        <v>68</v>
      </c>
      <c r="H1232" s="1"/>
      <c r="J1232" s="64"/>
      <c r="K1232" s="64"/>
      <c r="L1232" s="64"/>
      <c r="M1232" s="64"/>
      <c r="N1232" s="64"/>
      <c r="O1232" s="64"/>
      <c r="P1232" s="64"/>
      <c r="Q1232" s="64"/>
    </row>
    <row r="1233" spans="1:17">
      <c r="A1233" s="4">
        <v>43789.291666666664</v>
      </c>
      <c r="B1233" s="3">
        <v>3.5999999999999996</v>
      </c>
      <c r="C1233" s="3">
        <v>1.55139</v>
      </c>
      <c r="D1233" s="12">
        <f t="shared" si="302"/>
        <v>1.5124999999999995</v>
      </c>
      <c r="E1233">
        <v>48</v>
      </c>
      <c r="F1233">
        <v>11</v>
      </c>
      <c r="G1233">
        <v>68</v>
      </c>
      <c r="H1233" s="1"/>
      <c r="J1233" s="64"/>
      <c r="K1233" s="64"/>
      <c r="L1233" s="64"/>
      <c r="M1233" s="64"/>
      <c r="N1233" s="64"/>
      <c r="O1233" s="64"/>
      <c r="P1233" s="64"/>
      <c r="Q1233" s="64"/>
    </row>
    <row r="1234" spans="1:17">
      <c r="A1234" s="4">
        <v>43789.333333333336</v>
      </c>
      <c r="B1234" s="3">
        <v>0.8</v>
      </c>
      <c r="C1234" s="3">
        <v>1.55139</v>
      </c>
      <c r="D1234" s="12">
        <f t="shared" si="302"/>
        <v>1.5125</v>
      </c>
      <c r="E1234">
        <v>49</v>
      </c>
      <c r="F1234">
        <v>11</v>
      </c>
      <c r="G1234">
        <v>60</v>
      </c>
      <c r="H1234" s="1"/>
      <c r="J1234" s="64"/>
      <c r="K1234" s="64"/>
      <c r="L1234" s="64"/>
      <c r="M1234" s="64"/>
      <c r="N1234" s="64"/>
      <c r="O1234" s="64"/>
      <c r="P1234" s="64"/>
      <c r="Q1234" s="64"/>
    </row>
    <row r="1235" spans="1:17">
      <c r="A1235" s="4">
        <v>43789.375</v>
      </c>
      <c r="B1235" s="3">
        <v>0.4</v>
      </c>
      <c r="C1235" s="3">
        <v>1.55139</v>
      </c>
      <c r="D1235" s="12">
        <f t="shared" si="302"/>
        <v>1.4958333333333333</v>
      </c>
      <c r="E1235">
        <v>49</v>
      </c>
      <c r="F1235">
        <v>11</v>
      </c>
      <c r="G1235">
        <v>60</v>
      </c>
      <c r="H1235" s="1"/>
      <c r="J1235" s="64"/>
      <c r="K1235" s="64"/>
      <c r="L1235" s="64"/>
      <c r="M1235" s="64"/>
      <c r="N1235" s="64"/>
      <c r="O1235" s="64"/>
      <c r="P1235" s="64"/>
      <c r="Q1235" s="64"/>
    </row>
    <row r="1236" spans="1:17">
      <c r="A1236" s="4">
        <v>43789.416666666664</v>
      </c>
      <c r="B1236" s="3">
        <v>0.60000000000000009</v>
      </c>
      <c r="C1236" s="3">
        <v>1.55139</v>
      </c>
      <c r="D1236" s="12">
        <f t="shared" si="302"/>
        <v>1.4999999999999998</v>
      </c>
      <c r="E1236">
        <v>51</v>
      </c>
      <c r="F1236">
        <v>11</v>
      </c>
      <c r="G1236">
        <v>60</v>
      </c>
      <c r="H1236" s="1"/>
      <c r="J1236" s="64"/>
      <c r="K1236" s="64"/>
      <c r="L1236" s="64"/>
      <c r="M1236" s="64"/>
      <c r="N1236" s="64"/>
      <c r="O1236" s="64"/>
      <c r="P1236" s="64"/>
      <c r="Q1236" s="64"/>
    </row>
    <row r="1237" spans="1:17">
      <c r="A1237" s="4">
        <v>43789.458333333336</v>
      </c>
      <c r="B1237" s="3">
        <v>1.7</v>
      </c>
      <c r="C1237" s="3">
        <v>1.55139</v>
      </c>
      <c r="D1237" s="12">
        <f t="shared" si="302"/>
        <v>1.4916666666666665</v>
      </c>
      <c r="E1237">
        <v>53</v>
      </c>
      <c r="F1237">
        <v>13</v>
      </c>
      <c r="G1237">
        <v>60</v>
      </c>
      <c r="H1237" s="1"/>
      <c r="J1237" s="64"/>
      <c r="K1237" s="64"/>
      <c r="L1237" s="64"/>
      <c r="M1237" s="64"/>
      <c r="N1237" s="64"/>
      <c r="O1237" s="64"/>
      <c r="P1237" s="64"/>
      <c r="Q1237" s="64"/>
    </row>
    <row r="1238" spans="1:17">
      <c r="A1238" s="4">
        <v>43789.5</v>
      </c>
      <c r="B1238" s="3">
        <v>0.6</v>
      </c>
      <c r="C1238" s="3">
        <v>1.55139</v>
      </c>
      <c r="D1238" s="12">
        <f t="shared" si="302"/>
        <v>1.4458333333333331</v>
      </c>
      <c r="E1238">
        <v>54</v>
      </c>
      <c r="F1238">
        <v>13</v>
      </c>
      <c r="G1238">
        <v>60</v>
      </c>
      <c r="H1238" s="1"/>
      <c r="J1238" s="64"/>
      <c r="K1238" s="64"/>
      <c r="L1238" s="64"/>
      <c r="M1238" s="64"/>
      <c r="N1238" s="64"/>
      <c r="O1238" s="64"/>
      <c r="P1238" s="64"/>
      <c r="Q1238" s="64"/>
    </row>
    <row r="1239" spans="1:17">
      <c r="A1239" s="4">
        <v>43789.541666666664</v>
      </c>
      <c r="B1239" s="3">
        <v>0.5</v>
      </c>
      <c r="C1239" s="3">
        <v>1.55139</v>
      </c>
      <c r="D1239" s="12">
        <f t="shared" si="302"/>
        <v>1.4833333333333332</v>
      </c>
      <c r="E1239">
        <v>52</v>
      </c>
      <c r="F1239">
        <v>11</v>
      </c>
      <c r="G1239">
        <v>60</v>
      </c>
      <c r="H1239" s="1"/>
      <c r="J1239" s="64"/>
      <c r="K1239" s="64"/>
      <c r="L1239" s="64"/>
      <c r="M1239" s="64"/>
      <c r="N1239" s="64"/>
      <c r="O1239" s="64"/>
      <c r="P1239" s="64"/>
      <c r="Q1239" s="64"/>
    </row>
    <row r="1240" spans="1:17">
      <c r="A1240" s="4">
        <v>43789.583333333336</v>
      </c>
      <c r="B1240" s="3">
        <v>1.7999999999999998</v>
      </c>
      <c r="C1240" s="3">
        <v>1.55139</v>
      </c>
      <c r="D1240" s="12">
        <f t="shared" si="302"/>
        <v>1.4916666666666669</v>
      </c>
      <c r="E1240">
        <v>54</v>
      </c>
      <c r="F1240">
        <v>13</v>
      </c>
      <c r="G1240">
        <v>60</v>
      </c>
      <c r="H1240" s="1"/>
      <c r="J1240" s="64"/>
      <c r="K1240" s="64"/>
      <c r="L1240" s="64"/>
      <c r="M1240" s="64"/>
      <c r="N1240" s="64"/>
      <c r="O1240" s="64"/>
      <c r="P1240" s="64"/>
      <c r="Q1240" s="64"/>
    </row>
    <row r="1241" spans="1:17">
      <c r="A1241" s="4">
        <v>43789.625</v>
      </c>
      <c r="B1241" s="3">
        <v>1.2</v>
      </c>
      <c r="C1241" s="3">
        <v>1.55139</v>
      </c>
      <c r="D1241" s="12">
        <f t="shared" si="302"/>
        <v>1.4375</v>
      </c>
      <c r="E1241">
        <v>52</v>
      </c>
      <c r="F1241">
        <v>11</v>
      </c>
      <c r="G1241">
        <v>60</v>
      </c>
      <c r="H1241" s="1"/>
      <c r="J1241" s="64"/>
      <c r="K1241" s="64"/>
      <c r="L1241" s="64"/>
      <c r="M1241" s="64"/>
      <c r="N1241" s="64"/>
      <c r="O1241" s="64"/>
      <c r="P1241" s="64"/>
      <c r="Q1241" s="64"/>
    </row>
    <row r="1242" spans="1:17">
      <c r="A1242" s="4">
        <v>43789.666666666664</v>
      </c>
      <c r="B1242" s="3">
        <v>2.7</v>
      </c>
      <c r="C1242" s="3">
        <v>1.55139</v>
      </c>
      <c r="D1242" s="12">
        <f t="shared" si="302"/>
        <v>1.4333333333333333</v>
      </c>
      <c r="E1242">
        <v>51</v>
      </c>
      <c r="F1242">
        <v>11</v>
      </c>
      <c r="G1242">
        <v>60</v>
      </c>
      <c r="H1242" s="1"/>
      <c r="J1242" s="64"/>
      <c r="K1242" s="64"/>
      <c r="L1242" s="64"/>
      <c r="M1242" s="64"/>
      <c r="N1242" s="64"/>
      <c r="O1242" s="64"/>
      <c r="P1242" s="64"/>
      <c r="Q1242" s="64"/>
    </row>
    <row r="1243" spans="1:17">
      <c r="A1243" s="4">
        <v>43789.708333333336</v>
      </c>
      <c r="B1243" s="3">
        <v>1.8</v>
      </c>
      <c r="C1243" s="3">
        <v>1.55139</v>
      </c>
      <c r="D1243" s="12">
        <f t="shared" si="302"/>
        <v>1.4291666666666669</v>
      </c>
      <c r="E1243">
        <v>51</v>
      </c>
      <c r="F1243">
        <v>13</v>
      </c>
      <c r="G1243">
        <v>70</v>
      </c>
      <c r="H1243" s="1"/>
      <c r="J1243" s="64"/>
      <c r="K1243" s="64"/>
      <c r="L1243" s="64"/>
      <c r="M1243" s="64"/>
      <c r="N1243" s="64"/>
      <c r="O1243" s="64"/>
      <c r="P1243" s="64"/>
      <c r="Q1243" s="64"/>
    </row>
    <row r="1244" spans="1:17">
      <c r="A1244" s="4">
        <v>43789.75</v>
      </c>
      <c r="B1244" s="3">
        <v>2.8</v>
      </c>
      <c r="C1244" s="3">
        <v>1.55139</v>
      </c>
      <c r="D1244" s="12">
        <f t="shared" si="302"/>
        <v>1.5166666666666666</v>
      </c>
      <c r="E1244">
        <v>51</v>
      </c>
      <c r="F1244">
        <v>11</v>
      </c>
      <c r="G1244">
        <v>70</v>
      </c>
      <c r="H1244" s="1"/>
      <c r="J1244" s="64"/>
      <c r="K1244" s="64"/>
      <c r="L1244" s="64"/>
      <c r="M1244" s="64"/>
      <c r="N1244" s="64"/>
      <c r="O1244" s="64"/>
      <c r="P1244" s="64"/>
      <c r="Q1244" s="64"/>
    </row>
    <row r="1245" spans="1:17">
      <c r="A1245" s="4">
        <v>43789.791666666664</v>
      </c>
      <c r="B1245" s="3">
        <v>2</v>
      </c>
      <c r="C1245" s="3">
        <v>1.55139</v>
      </c>
      <c r="D1245" s="12">
        <f t="shared" si="302"/>
        <v>1.5541666666666669</v>
      </c>
      <c r="E1245">
        <v>50</v>
      </c>
      <c r="F1245">
        <v>11</v>
      </c>
      <c r="G1245">
        <v>70</v>
      </c>
      <c r="H1245" s="1"/>
      <c r="J1245" s="64"/>
      <c r="K1245" s="64"/>
      <c r="L1245" s="64"/>
      <c r="M1245" s="64"/>
      <c r="N1245" s="64"/>
      <c r="O1245" s="64"/>
      <c r="P1245" s="64"/>
      <c r="Q1245" s="64"/>
    </row>
    <row r="1246" spans="1:17">
      <c r="A1246" s="4">
        <v>43789.833333333336</v>
      </c>
      <c r="B1246" s="3">
        <v>3.7</v>
      </c>
      <c r="C1246" s="3">
        <v>1.55139</v>
      </c>
      <c r="D1246" s="12">
        <f t="shared" si="302"/>
        <v>1.6583333333333334</v>
      </c>
      <c r="E1246">
        <v>49</v>
      </c>
      <c r="F1246">
        <v>13</v>
      </c>
      <c r="G1246">
        <v>70</v>
      </c>
      <c r="H1246" s="1"/>
      <c r="J1246" s="64"/>
      <c r="K1246" s="64"/>
      <c r="L1246" s="64"/>
      <c r="M1246" s="64"/>
      <c r="N1246" s="64"/>
      <c r="O1246" s="64"/>
      <c r="P1246" s="64"/>
      <c r="Q1246" s="64"/>
    </row>
    <row r="1247" spans="1:17">
      <c r="A1247" s="4">
        <v>43789.875</v>
      </c>
      <c r="B1247" s="3">
        <v>2.5</v>
      </c>
      <c r="C1247" s="3">
        <v>1.55139</v>
      </c>
      <c r="D1247" s="12">
        <f t="shared" si="302"/>
        <v>1.6916666666666667</v>
      </c>
      <c r="E1247">
        <v>48</v>
      </c>
      <c r="F1247">
        <v>13</v>
      </c>
      <c r="G1247">
        <v>70</v>
      </c>
      <c r="H1247" s="1"/>
      <c r="J1247" s="64"/>
      <c r="K1247" s="64"/>
      <c r="L1247" s="64"/>
      <c r="M1247" s="64"/>
      <c r="N1247" s="64"/>
      <c r="O1247" s="64"/>
      <c r="P1247" s="64"/>
      <c r="Q1247" s="64"/>
    </row>
    <row r="1248" spans="1:17">
      <c r="A1248" s="4">
        <v>43789.916666666664</v>
      </c>
      <c r="B1248" s="3">
        <v>1.6</v>
      </c>
      <c r="C1248" s="3">
        <v>1.55139</v>
      </c>
      <c r="D1248" s="12">
        <f t="shared" si="302"/>
        <v>1.6666666666666667</v>
      </c>
      <c r="E1248">
        <v>46</v>
      </c>
      <c r="F1248">
        <v>17</v>
      </c>
      <c r="G1248">
        <v>70</v>
      </c>
      <c r="H1248" s="1"/>
      <c r="J1248" s="64"/>
      <c r="K1248" s="64"/>
      <c r="L1248" s="64"/>
      <c r="M1248" s="64"/>
      <c r="N1248" s="64"/>
      <c r="O1248" s="64"/>
      <c r="P1248" s="64"/>
      <c r="Q1248" s="64"/>
    </row>
    <row r="1249" spans="1:17">
      <c r="A1249" s="4">
        <v>43789.958333333336</v>
      </c>
      <c r="B1249" s="3">
        <v>0.4</v>
      </c>
      <c r="C1249" s="3">
        <v>1.55139</v>
      </c>
      <c r="D1249" s="12">
        <f t="shared" si="302"/>
        <v>1.6916666666666667</v>
      </c>
      <c r="E1249">
        <v>47</v>
      </c>
      <c r="F1249">
        <v>21</v>
      </c>
      <c r="G1249">
        <v>68</v>
      </c>
      <c r="H1249" s="1"/>
      <c r="J1249" s="64"/>
      <c r="K1249" s="64"/>
      <c r="L1249" s="64"/>
      <c r="M1249" s="64"/>
      <c r="N1249" s="64"/>
      <c r="O1249" s="64"/>
      <c r="P1249" s="64"/>
      <c r="Q1249" s="64"/>
    </row>
    <row r="1250" spans="1:17">
      <c r="A1250" s="4">
        <v>43790</v>
      </c>
      <c r="B1250" s="3">
        <v>0.4</v>
      </c>
      <c r="C1250" s="3">
        <v>1.55139</v>
      </c>
      <c r="D1250" s="12">
        <f t="shared" si="302"/>
        <v>1.8458333333333332</v>
      </c>
      <c r="E1250">
        <v>46</v>
      </c>
      <c r="F1250">
        <v>21</v>
      </c>
      <c r="G1250">
        <v>68</v>
      </c>
      <c r="H1250" s="1"/>
      <c r="J1250" s="64"/>
      <c r="K1250" s="64"/>
      <c r="L1250" s="64"/>
      <c r="M1250" s="64"/>
      <c r="N1250" s="64"/>
      <c r="O1250" s="64"/>
      <c r="P1250" s="64"/>
      <c r="Q1250" s="64"/>
    </row>
    <row r="1251" spans="1:17">
      <c r="A1251" s="4">
        <v>43790.041666666664</v>
      </c>
      <c r="B1251" s="3">
        <v>0.5</v>
      </c>
      <c r="C1251" s="3">
        <v>1.55139</v>
      </c>
      <c r="D1251" s="12">
        <f t="shared" si="302"/>
        <v>1.8458333333333334</v>
      </c>
      <c r="E1251">
        <v>45</v>
      </c>
      <c r="F1251">
        <v>21</v>
      </c>
      <c r="G1251">
        <v>68</v>
      </c>
      <c r="H1251" s="1"/>
      <c r="J1251" s="64"/>
      <c r="K1251" s="64"/>
      <c r="L1251" s="64"/>
      <c r="M1251" s="64"/>
      <c r="N1251" s="64"/>
      <c r="O1251" s="64"/>
      <c r="P1251" s="64"/>
      <c r="Q1251" s="64"/>
    </row>
    <row r="1252" spans="1:17">
      <c r="A1252" s="4">
        <v>43790.083333333336</v>
      </c>
      <c r="B1252" s="3">
        <v>0.9</v>
      </c>
      <c r="C1252" s="3">
        <v>1.55139</v>
      </c>
      <c r="D1252" s="12">
        <f t="shared" si="302"/>
        <v>1.8416666666666666</v>
      </c>
      <c r="E1252">
        <v>43</v>
      </c>
      <c r="F1252">
        <v>21</v>
      </c>
      <c r="G1252">
        <v>68</v>
      </c>
      <c r="H1252" s="1"/>
      <c r="J1252" s="64"/>
      <c r="K1252" s="64"/>
      <c r="L1252" s="64"/>
      <c r="M1252" s="64"/>
      <c r="N1252" s="64"/>
      <c r="O1252" s="64"/>
      <c r="P1252" s="64"/>
      <c r="Q1252" s="64"/>
    </row>
    <row r="1253" spans="1:17">
      <c r="A1253" s="4">
        <v>43790.125</v>
      </c>
      <c r="B1253" s="3">
        <v>0.9</v>
      </c>
      <c r="C1253" s="3">
        <v>1.55139</v>
      </c>
      <c r="D1253" s="12">
        <f t="shared" si="302"/>
        <v>1.8208333333333331</v>
      </c>
      <c r="E1253">
        <v>40</v>
      </c>
      <c r="F1253">
        <v>17</v>
      </c>
      <c r="G1253">
        <v>68</v>
      </c>
      <c r="H1253" s="1"/>
      <c r="J1253" s="64"/>
      <c r="K1253" s="64"/>
      <c r="L1253" s="64"/>
      <c r="M1253" s="64"/>
      <c r="N1253" s="64"/>
      <c r="O1253" s="64"/>
      <c r="P1253" s="64"/>
      <c r="Q1253" s="64"/>
    </row>
    <row r="1254" spans="1:17">
      <c r="A1254" s="4">
        <v>43790.166666666664</v>
      </c>
      <c r="B1254" s="3">
        <v>2.2999999999999998</v>
      </c>
      <c r="C1254" s="3">
        <v>1.55139</v>
      </c>
      <c r="D1254" s="12">
        <f t="shared" si="302"/>
        <v>1.7999999999999998</v>
      </c>
      <c r="E1254">
        <v>41</v>
      </c>
      <c r="F1254">
        <v>17</v>
      </c>
      <c r="G1254">
        <v>68</v>
      </c>
      <c r="H1254" s="1"/>
      <c r="J1254" s="64"/>
      <c r="K1254" s="64"/>
      <c r="L1254" s="64"/>
      <c r="M1254" s="64"/>
      <c r="N1254" s="64"/>
      <c r="O1254" s="64"/>
      <c r="P1254" s="64"/>
      <c r="Q1254" s="64"/>
    </row>
    <row r="1255" spans="1:17">
      <c r="A1255" s="4">
        <v>43790.208333333336</v>
      </c>
      <c r="B1255" s="3">
        <v>0.8</v>
      </c>
      <c r="C1255" s="3">
        <v>1.55139</v>
      </c>
      <c r="D1255" s="12">
        <f t="shared" si="302"/>
        <v>1.7291666666666667</v>
      </c>
      <c r="E1255">
        <v>41</v>
      </c>
      <c r="F1255">
        <v>13</v>
      </c>
      <c r="G1255">
        <v>68</v>
      </c>
      <c r="H1255" s="1"/>
      <c r="J1255" s="64"/>
      <c r="K1255" s="64"/>
      <c r="L1255" s="64"/>
      <c r="M1255" s="64"/>
      <c r="N1255" s="64"/>
      <c r="O1255" s="64"/>
      <c r="P1255" s="64"/>
      <c r="Q1255" s="64"/>
    </row>
    <row r="1256" spans="1:17">
      <c r="A1256" s="4">
        <v>43790.25</v>
      </c>
      <c r="B1256" s="3">
        <v>1.8</v>
      </c>
      <c r="C1256" s="3">
        <v>1.55139</v>
      </c>
      <c r="D1256" s="12">
        <f t="shared" si="302"/>
        <v>1.7625</v>
      </c>
      <c r="E1256">
        <v>43</v>
      </c>
      <c r="F1256">
        <v>13</v>
      </c>
      <c r="G1256">
        <v>68</v>
      </c>
      <c r="H1256" s="1"/>
      <c r="J1256" s="64"/>
      <c r="K1256" s="64"/>
      <c r="L1256" s="64"/>
      <c r="M1256" s="64"/>
      <c r="N1256" s="64"/>
      <c r="O1256" s="64"/>
      <c r="P1256" s="64"/>
      <c r="Q1256" s="64"/>
    </row>
    <row r="1257" spans="1:17">
      <c r="A1257" s="4">
        <v>43790.291666666664</v>
      </c>
      <c r="B1257" s="3">
        <v>3.6</v>
      </c>
      <c r="C1257" s="3">
        <v>1.55139</v>
      </c>
      <c r="D1257" s="12">
        <f t="shared" si="302"/>
        <v>1.7666666666666666</v>
      </c>
      <c r="E1257">
        <v>45</v>
      </c>
      <c r="F1257">
        <v>13</v>
      </c>
      <c r="G1257">
        <v>68</v>
      </c>
      <c r="H1257" s="1"/>
      <c r="J1257" s="64"/>
      <c r="K1257" s="64"/>
      <c r="L1257" s="64"/>
      <c r="M1257" s="64"/>
      <c r="N1257" s="64"/>
      <c r="O1257" s="64"/>
      <c r="P1257" s="64"/>
      <c r="Q1257" s="64"/>
    </row>
    <row r="1258" spans="1:17">
      <c r="A1258" s="4">
        <v>43790.333333333336</v>
      </c>
      <c r="B1258" s="3">
        <v>0.4</v>
      </c>
      <c r="C1258" s="3">
        <v>1.55139</v>
      </c>
      <c r="D1258" s="12">
        <f t="shared" si="302"/>
        <v>1.8125</v>
      </c>
      <c r="E1258">
        <v>45</v>
      </c>
      <c r="F1258">
        <v>13</v>
      </c>
      <c r="G1258">
        <v>60</v>
      </c>
      <c r="H1258" s="1"/>
      <c r="J1258" s="64"/>
      <c r="K1258" s="64"/>
      <c r="L1258" s="64"/>
      <c r="M1258" s="64"/>
      <c r="N1258" s="64"/>
      <c r="O1258" s="64"/>
      <c r="P1258" s="64"/>
      <c r="Q1258" s="64"/>
    </row>
    <row r="1259" spans="1:17">
      <c r="A1259" s="4">
        <v>43790.375</v>
      </c>
      <c r="B1259" s="3">
        <v>0.5</v>
      </c>
      <c r="C1259" s="3">
        <v>1.55139</v>
      </c>
      <c r="D1259" s="12">
        <f t="shared" si="302"/>
        <v>1.8374999999999997</v>
      </c>
      <c r="E1259">
        <v>50</v>
      </c>
      <c r="F1259">
        <v>17</v>
      </c>
      <c r="G1259">
        <v>60</v>
      </c>
      <c r="H1259" s="1"/>
      <c r="J1259" s="64"/>
      <c r="K1259" s="64"/>
      <c r="L1259" s="64"/>
      <c r="M1259" s="64"/>
      <c r="N1259" s="64"/>
      <c r="O1259" s="64"/>
      <c r="P1259" s="64"/>
      <c r="Q1259" s="64"/>
    </row>
    <row r="1260" spans="1:17">
      <c r="A1260" s="4">
        <v>43790.416666666664</v>
      </c>
      <c r="B1260" s="3">
        <v>0.4</v>
      </c>
      <c r="C1260" s="3">
        <v>1.55139</v>
      </c>
      <c r="D1260" s="12">
        <f t="shared" si="302"/>
        <v>1.8374999999999997</v>
      </c>
      <c r="E1260">
        <v>51</v>
      </c>
      <c r="F1260">
        <v>17</v>
      </c>
      <c r="G1260">
        <v>60</v>
      </c>
      <c r="H1260" s="1"/>
      <c r="J1260" s="64"/>
      <c r="K1260" s="64"/>
      <c r="L1260" s="64"/>
      <c r="M1260" s="64"/>
      <c r="N1260" s="64"/>
      <c r="O1260" s="64"/>
      <c r="P1260" s="64"/>
      <c r="Q1260" s="64"/>
    </row>
    <row r="1261" spans="1:17">
      <c r="A1261" s="4">
        <v>43790.458333333336</v>
      </c>
      <c r="B1261" s="3">
        <v>0.60000000000000009</v>
      </c>
      <c r="C1261" s="3">
        <v>1.55139</v>
      </c>
      <c r="D1261" s="12">
        <f t="shared" si="302"/>
        <v>1.8374999999999997</v>
      </c>
      <c r="E1261">
        <v>51</v>
      </c>
      <c r="F1261">
        <v>13</v>
      </c>
      <c r="G1261">
        <v>60</v>
      </c>
      <c r="H1261" s="1"/>
      <c r="J1261" s="64"/>
      <c r="K1261" s="64"/>
      <c r="L1261" s="64"/>
      <c r="M1261" s="64"/>
      <c r="N1261" s="64"/>
      <c r="O1261" s="64"/>
      <c r="P1261" s="64"/>
      <c r="Q1261" s="64"/>
    </row>
    <row r="1262" spans="1:17">
      <c r="A1262" s="4">
        <v>43790.5</v>
      </c>
      <c r="B1262" s="3">
        <v>1.5</v>
      </c>
      <c r="C1262" s="3">
        <v>1.55139</v>
      </c>
      <c r="D1262" s="12">
        <f t="shared" si="302"/>
        <v>1.8291666666666664</v>
      </c>
      <c r="E1262">
        <v>52</v>
      </c>
      <c r="F1262">
        <v>11</v>
      </c>
      <c r="G1262">
        <v>60</v>
      </c>
      <c r="H1262" s="1"/>
      <c r="J1262" s="64"/>
      <c r="K1262" s="64"/>
      <c r="L1262" s="64"/>
      <c r="M1262" s="64"/>
      <c r="N1262" s="64"/>
      <c r="O1262" s="64"/>
      <c r="P1262" s="64"/>
      <c r="Q1262" s="64"/>
    </row>
    <row r="1263" spans="1:17">
      <c r="A1263" s="4">
        <v>43790.541666666664</v>
      </c>
      <c r="B1263" s="3">
        <v>0.7</v>
      </c>
      <c r="C1263" s="3">
        <v>1.55139</v>
      </c>
      <c r="D1263" s="12">
        <f t="shared" si="302"/>
        <v>1.8666666666666663</v>
      </c>
      <c r="E1263">
        <v>52</v>
      </c>
      <c r="F1263">
        <v>13</v>
      </c>
      <c r="G1263">
        <v>60</v>
      </c>
      <c r="H1263" s="1"/>
      <c r="J1263" s="64"/>
      <c r="K1263" s="64"/>
      <c r="L1263" s="64"/>
      <c r="M1263" s="64"/>
      <c r="N1263" s="64"/>
      <c r="O1263" s="64"/>
      <c r="P1263" s="64"/>
      <c r="Q1263" s="64"/>
    </row>
    <row r="1264" spans="1:17">
      <c r="A1264" s="4">
        <v>43790.583333333336</v>
      </c>
      <c r="B1264" s="3">
        <v>0.5</v>
      </c>
      <c r="C1264" s="3">
        <v>1.55139</v>
      </c>
      <c r="D1264" s="12">
        <f t="shared" si="302"/>
        <v>1.9041666666666666</v>
      </c>
      <c r="E1264">
        <v>52</v>
      </c>
      <c r="F1264">
        <v>13</v>
      </c>
      <c r="G1264">
        <v>60</v>
      </c>
      <c r="H1264" s="1"/>
      <c r="J1264" s="64"/>
      <c r="K1264" s="64"/>
      <c r="L1264" s="64"/>
      <c r="M1264" s="64"/>
      <c r="N1264" s="64"/>
      <c r="O1264" s="64"/>
      <c r="P1264" s="64"/>
      <c r="Q1264" s="64"/>
    </row>
    <row r="1265" spans="1:17">
      <c r="A1265" s="4">
        <v>43790.625</v>
      </c>
      <c r="B1265" s="3">
        <v>1.1000000000000001</v>
      </c>
      <c r="C1265" s="3">
        <v>1.55139</v>
      </c>
      <c r="D1265" s="12">
        <f t="shared" si="302"/>
        <v>2.0291666666666663</v>
      </c>
      <c r="E1265">
        <v>52</v>
      </c>
      <c r="F1265">
        <v>13</v>
      </c>
      <c r="G1265">
        <v>60</v>
      </c>
      <c r="H1265" s="1"/>
      <c r="J1265" s="64"/>
      <c r="K1265" s="64"/>
      <c r="L1265" s="64"/>
      <c r="M1265" s="64"/>
      <c r="N1265" s="64"/>
      <c r="O1265" s="64"/>
      <c r="P1265" s="64"/>
      <c r="Q1265" s="64"/>
    </row>
    <row r="1266" spans="1:17">
      <c r="A1266" s="4">
        <v>43790.666666666664</v>
      </c>
      <c r="B1266" s="3">
        <v>2.6</v>
      </c>
      <c r="C1266" s="3">
        <v>1.55139</v>
      </c>
      <c r="D1266" s="12">
        <f t="shared" si="302"/>
        <v>2.1208333333333331</v>
      </c>
      <c r="E1266">
        <v>51</v>
      </c>
      <c r="F1266">
        <v>13</v>
      </c>
      <c r="G1266">
        <v>60</v>
      </c>
      <c r="H1266" s="1"/>
      <c r="J1266" s="64"/>
      <c r="K1266" s="64"/>
      <c r="L1266" s="64"/>
      <c r="M1266" s="64"/>
      <c r="N1266" s="64"/>
      <c r="O1266" s="64"/>
      <c r="P1266" s="64"/>
      <c r="Q1266" s="64"/>
    </row>
    <row r="1267" spans="1:17">
      <c r="A1267" s="4">
        <v>43790.708333333336</v>
      </c>
      <c r="B1267" s="3">
        <v>3.9</v>
      </c>
      <c r="C1267" s="3">
        <v>1.55139</v>
      </c>
      <c r="D1267" s="12">
        <f t="shared" si="302"/>
        <v>2.129166666666666</v>
      </c>
      <c r="E1267">
        <v>51</v>
      </c>
      <c r="F1267">
        <v>11</v>
      </c>
      <c r="G1267">
        <v>70</v>
      </c>
      <c r="H1267" s="1"/>
      <c r="J1267" s="64"/>
      <c r="K1267" s="64"/>
      <c r="L1267" s="64"/>
      <c r="M1267" s="64"/>
      <c r="N1267" s="64"/>
      <c r="O1267" s="64"/>
      <c r="P1267" s="64"/>
      <c r="Q1267" s="64"/>
    </row>
    <row r="1268" spans="1:17">
      <c r="A1268" s="4">
        <v>43790.75</v>
      </c>
      <c r="B1268" s="3">
        <v>3.7</v>
      </c>
      <c r="C1268" s="3">
        <v>1.55139</v>
      </c>
      <c r="D1268" s="12">
        <f t="shared" si="302"/>
        <v>2.0791666666666662</v>
      </c>
      <c r="E1268">
        <v>50</v>
      </c>
      <c r="F1268">
        <v>11</v>
      </c>
      <c r="G1268">
        <v>70</v>
      </c>
      <c r="H1268" s="1"/>
      <c r="J1268" s="64"/>
      <c r="K1268" s="64"/>
      <c r="L1268" s="64"/>
      <c r="M1268" s="64"/>
      <c r="N1268" s="64"/>
      <c r="O1268" s="64"/>
      <c r="P1268" s="64"/>
      <c r="Q1268" s="64"/>
    </row>
    <row r="1269" spans="1:17">
      <c r="A1269" s="4">
        <v>43790.791666666664</v>
      </c>
      <c r="B1269" s="3">
        <v>4.5</v>
      </c>
      <c r="C1269" s="3">
        <v>1.55139</v>
      </c>
      <c r="D1269" s="12">
        <f t="shared" si="302"/>
        <v>2.0124999999999997</v>
      </c>
      <c r="E1269">
        <v>49</v>
      </c>
      <c r="F1269">
        <v>13</v>
      </c>
      <c r="G1269">
        <v>70</v>
      </c>
      <c r="H1269" s="1"/>
      <c r="J1269" s="64"/>
      <c r="K1269" s="64"/>
      <c r="L1269" s="64"/>
      <c r="M1269" s="64"/>
      <c r="N1269" s="64"/>
      <c r="O1269" s="64"/>
      <c r="P1269" s="64"/>
      <c r="Q1269" s="64"/>
    </row>
    <row r="1270" spans="1:17">
      <c r="A1270" s="4">
        <v>43790.833333333336</v>
      </c>
      <c r="B1270" s="3">
        <v>4.5</v>
      </c>
      <c r="C1270" s="3">
        <v>1.55139</v>
      </c>
      <c r="D1270" s="12">
        <f t="shared" si="302"/>
        <v>1.8458333333333332</v>
      </c>
      <c r="E1270">
        <v>50</v>
      </c>
      <c r="F1270">
        <v>13</v>
      </c>
      <c r="G1270">
        <v>70</v>
      </c>
      <c r="H1270" s="1"/>
      <c r="J1270" s="64"/>
      <c r="K1270" s="64"/>
      <c r="L1270" s="64"/>
      <c r="M1270" s="64"/>
      <c r="N1270" s="64"/>
      <c r="O1270" s="64"/>
      <c r="P1270" s="64"/>
      <c r="Q1270" s="64"/>
    </row>
    <row r="1271" spans="1:17">
      <c r="A1271" s="4">
        <v>43790.875</v>
      </c>
      <c r="B1271" s="3">
        <v>1.9</v>
      </c>
      <c r="C1271" s="3">
        <v>1.55139</v>
      </c>
      <c r="D1271" s="12">
        <f t="shared" si="302"/>
        <v>1.7166666666666668</v>
      </c>
      <c r="E1271">
        <v>51</v>
      </c>
      <c r="F1271">
        <v>11</v>
      </c>
      <c r="G1271">
        <v>70</v>
      </c>
      <c r="H1271" s="1"/>
      <c r="J1271" s="64"/>
      <c r="K1271" s="64"/>
      <c r="L1271" s="64"/>
      <c r="M1271" s="64"/>
      <c r="N1271" s="64"/>
      <c r="O1271" s="64"/>
      <c r="P1271" s="64"/>
      <c r="Q1271" s="64"/>
    </row>
    <row r="1272" spans="1:17">
      <c r="A1272" s="4">
        <v>43790.916666666664</v>
      </c>
      <c r="B1272" s="3">
        <v>2.2000000000000002</v>
      </c>
      <c r="C1272" s="3">
        <v>1.55139</v>
      </c>
      <c r="D1272" s="12">
        <f t="shared" si="302"/>
        <v>1.7375</v>
      </c>
      <c r="E1272">
        <v>50</v>
      </c>
      <c r="F1272">
        <v>11</v>
      </c>
      <c r="G1272">
        <v>70</v>
      </c>
      <c r="H1272" s="1"/>
      <c r="J1272" s="64"/>
      <c r="K1272" s="64"/>
      <c r="L1272" s="64"/>
      <c r="M1272" s="64"/>
      <c r="N1272" s="64"/>
      <c r="O1272" s="64"/>
      <c r="P1272" s="64"/>
      <c r="Q1272" s="64"/>
    </row>
    <row r="1273" spans="1:17">
      <c r="A1273" s="4">
        <v>43790.958333333336</v>
      </c>
      <c r="B1273" s="3">
        <v>4.0999999999999996</v>
      </c>
      <c r="C1273" s="3">
        <v>1.55139</v>
      </c>
      <c r="D1273" s="12">
        <f t="shared" si="302"/>
        <v>1.7083333333333333</v>
      </c>
      <c r="E1273">
        <v>51</v>
      </c>
      <c r="F1273">
        <v>11</v>
      </c>
      <c r="G1273">
        <v>68</v>
      </c>
      <c r="H1273" s="1"/>
      <c r="J1273" s="64"/>
      <c r="K1273" s="64"/>
      <c r="L1273" s="64"/>
      <c r="M1273" s="64"/>
      <c r="N1273" s="64"/>
      <c r="O1273" s="64"/>
      <c r="P1273" s="64"/>
      <c r="Q1273" s="64"/>
    </row>
    <row r="1274" spans="1:17">
      <c r="A1274" s="4">
        <v>43791</v>
      </c>
      <c r="B1274" s="3">
        <v>0.4</v>
      </c>
      <c r="C1274" s="3">
        <v>1.55139</v>
      </c>
      <c r="D1274" s="12">
        <f t="shared" si="302"/>
        <v>1.5666666666666671</v>
      </c>
      <c r="E1274">
        <v>52</v>
      </c>
      <c r="F1274">
        <v>11</v>
      </c>
      <c r="G1274">
        <v>68</v>
      </c>
      <c r="H1274" s="1"/>
      <c r="J1274" s="64"/>
      <c r="K1274" s="64"/>
      <c r="L1274" s="64"/>
      <c r="M1274" s="64"/>
      <c r="N1274" s="64"/>
      <c r="O1274" s="64"/>
      <c r="P1274" s="64"/>
      <c r="Q1274" s="64"/>
    </row>
    <row r="1275" spans="1:17">
      <c r="A1275" s="4">
        <v>43791.041666666664</v>
      </c>
      <c r="B1275" s="3">
        <v>0.4</v>
      </c>
      <c r="C1275" s="3">
        <v>1.55139</v>
      </c>
      <c r="D1275" s="12">
        <f t="shared" si="302"/>
        <v>1.6166666666666669</v>
      </c>
      <c r="E1275">
        <v>50</v>
      </c>
      <c r="F1275">
        <v>21</v>
      </c>
      <c r="G1275">
        <v>68</v>
      </c>
      <c r="H1275" s="1"/>
      <c r="J1275" s="64"/>
      <c r="K1275" s="64"/>
      <c r="L1275" s="64"/>
      <c r="M1275" s="64"/>
      <c r="N1275" s="64"/>
      <c r="O1275" s="64"/>
      <c r="P1275" s="64"/>
      <c r="Q1275" s="64"/>
    </row>
    <row r="1276" spans="1:17">
      <c r="A1276" s="4">
        <v>43791.083333333336</v>
      </c>
      <c r="B1276" s="3">
        <v>0.4</v>
      </c>
      <c r="C1276" s="3">
        <v>1.55139</v>
      </c>
      <c r="D1276" s="12">
        <f t="shared" si="302"/>
        <v>1.6375000000000002</v>
      </c>
      <c r="E1276">
        <v>48</v>
      </c>
      <c r="F1276">
        <v>13</v>
      </c>
      <c r="G1276">
        <v>68</v>
      </c>
      <c r="H1276" s="1"/>
      <c r="J1276" s="64"/>
      <c r="K1276" s="64"/>
      <c r="L1276" s="64"/>
      <c r="M1276" s="64"/>
      <c r="N1276" s="64"/>
      <c r="O1276" s="64"/>
      <c r="P1276" s="64"/>
      <c r="Q1276" s="64"/>
    </row>
    <row r="1277" spans="1:17">
      <c r="A1277" s="4">
        <v>43791.125</v>
      </c>
      <c r="B1277" s="3">
        <v>0.4</v>
      </c>
      <c r="C1277" s="3">
        <v>1.55139</v>
      </c>
      <c r="D1277" s="12">
        <f t="shared" si="302"/>
        <v>1.675</v>
      </c>
      <c r="E1277">
        <v>49</v>
      </c>
      <c r="F1277">
        <v>13</v>
      </c>
      <c r="G1277">
        <v>68</v>
      </c>
      <c r="H1277" s="1"/>
      <c r="J1277" s="64"/>
      <c r="K1277" s="64"/>
      <c r="L1277" s="64"/>
      <c r="M1277" s="64"/>
      <c r="N1277" s="64"/>
      <c r="O1277" s="64"/>
      <c r="P1277" s="64"/>
      <c r="Q1277" s="64"/>
    </row>
    <row r="1278" spans="1:17">
      <c r="A1278" s="4">
        <v>43791.166666666664</v>
      </c>
      <c r="B1278" s="3">
        <v>0.60000000000000009</v>
      </c>
      <c r="C1278" s="3">
        <v>1.55139</v>
      </c>
      <c r="D1278" s="12">
        <f t="shared" si="302"/>
        <v>1.7041666666666668</v>
      </c>
      <c r="E1278">
        <v>49</v>
      </c>
      <c r="F1278">
        <v>21</v>
      </c>
      <c r="G1278">
        <v>68</v>
      </c>
      <c r="H1278" s="1"/>
      <c r="J1278" s="64"/>
      <c r="K1278" s="64"/>
      <c r="L1278" s="64"/>
      <c r="M1278" s="64"/>
      <c r="N1278" s="64"/>
      <c r="O1278" s="64"/>
      <c r="P1278" s="64"/>
      <c r="Q1278" s="64"/>
    </row>
    <row r="1279" spans="1:17">
      <c r="A1279" s="4">
        <v>43791.208333333336</v>
      </c>
      <c r="B1279" s="3">
        <v>1.6</v>
      </c>
      <c r="C1279" s="3">
        <v>1.55139</v>
      </c>
      <c r="D1279" s="12">
        <f t="shared" si="302"/>
        <v>1.7416666666666669</v>
      </c>
      <c r="E1279">
        <v>50</v>
      </c>
      <c r="F1279">
        <v>13</v>
      </c>
      <c r="G1279">
        <v>68</v>
      </c>
      <c r="H1279" s="1"/>
      <c r="J1279" s="64"/>
      <c r="K1279" s="64"/>
      <c r="L1279" s="64"/>
      <c r="M1279" s="64"/>
      <c r="N1279" s="64"/>
      <c r="O1279" s="64"/>
      <c r="P1279" s="64"/>
      <c r="Q1279" s="64"/>
    </row>
    <row r="1280" spans="1:17">
      <c r="A1280" s="4">
        <v>43791.25</v>
      </c>
      <c r="B1280" s="3">
        <v>1.9</v>
      </c>
      <c r="C1280" s="3">
        <v>1.55139</v>
      </c>
      <c r="D1280" s="12">
        <f t="shared" si="302"/>
        <v>1.7374999999999998</v>
      </c>
      <c r="E1280">
        <v>49</v>
      </c>
      <c r="F1280">
        <v>11</v>
      </c>
      <c r="G1280">
        <v>68</v>
      </c>
      <c r="H1280" s="1"/>
      <c r="J1280" s="64"/>
      <c r="K1280" s="64"/>
      <c r="L1280" s="64"/>
      <c r="M1280" s="64"/>
      <c r="N1280" s="64"/>
      <c r="O1280" s="64"/>
      <c r="P1280" s="64"/>
      <c r="Q1280" s="64"/>
    </row>
    <row r="1281" spans="1:17">
      <c r="A1281" s="4">
        <v>43791.291666666664</v>
      </c>
      <c r="B1281" s="3">
        <v>4.7</v>
      </c>
      <c r="C1281" s="3">
        <v>1.55139</v>
      </c>
      <c r="D1281" s="12">
        <f t="shared" si="302"/>
        <v>1.7249999999999999</v>
      </c>
      <c r="E1281">
        <v>51</v>
      </c>
      <c r="F1281">
        <v>13</v>
      </c>
      <c r="G1281">
        <v>68</v>
      </c>
      <c r="H1281" s="1"/>
      <c r="J1281" s="64"/>
      <c r="K1281" s="64"/>
      <c r="L1281" s="64"/>
      <c r="M1281" s="64"/>
      <c r="N1281" s="64"/>
      <c r="O1281" s="64"/>
      <c r="P1281" s="64"/>
      <c r="Q1281" s="64"/>
    </row>
    <row r="1282" spans="1:17">
      <c r="A1282" s="4">
        <v>43791.333333333336</v>
      </c>
      <c r="B1282" s="3">
        <v>1</v>
      </c>
      <c r="C1282" s="3">
        <v>1.55139</v>
      </c>
      <c r="D1282" s="12">
        <f t="shared" ref="D1282:D1345" si="303">AVERAGE(B1282:B1305)</f>
        <v>1.6499999999999997</v>
      </c>
      <c r="E1282">
        <v>52</v>
      </c>
      <c r="F1282">
        <v>11</v>
      </c>
      <c r="G1282">
        <v>60</v>
      </c>
      <c r="H1282" s="1"/>
      <c r="J1282" s="64"/>
      <c r="K1282" s="64"/>
      <c r="L1282" s="64"/>
      <c r="M1282" s="64"/>
      <c r="N1282" s="64"/>
      <c r="O1282" s="64"/>
      <c r="P1282" s="64"/>
      <c r="Q1282" s="64"/>
    </row>
    <row r="1283" spans="1:17">
      <c r="A1283" s="4">
        <v>43791.375</v>
      </c>
      <c r="B1283" s="3">
        <v>0.5</v>
      </c>
      <c r="C1283" s="3">
        <v>1.55139</v>
      </c>
      <c r="D1283" s="12">
        <f t="shared" si="303"/>
        <v>1.6375000000000002</v>
      </c>
      <c r="E1283">
        <v>52</v>
      </c>
      <c r="F1283">
        <v>8</v>
      </c>
      <c r="G1283">
        <v>60</v>
      </c>
      <c r="H1283" s="1"/>
      <c r="J1283" s="64"/>
      <c r="K1283" s="64"/>
      <c r="L1283" s="64"/>
      <c r="M1283" s="64"/>
      <c r="N1283" s="64"/>
      <c r="O1283" s="64"/>
      <c r="P1283" s="64"/>
      <c r="Q1283" s="64"/>
    </row>
    <row r="1284" spans="1:17">
      <c r="A1284" s="4">
        <v>43791.416666666664</v>
      </c>
      <c r="B1284" s="3">
        <v>0.4</v>
      </c>
      <c r="C1284" s="3">
        <v>1.55139</v>
      </c>
      <c r="D1284" s="12">
        <f t="shared" si="303"/>
        <v>1.7125000000000001</v>
      </c>
      <c r="E1284">
        <v>51</v>
      </c>
      <c r="F1284">
        <v>5</v>
      </c>
      <c r="G1284">
        <v>60</v>
      </c>
      <c r="H1284" s="1"/>
      <c r="J1284" s="64"/>
      <c r="K1284" s="64"/>
      <c r="L1284" s="64"/>
      <c r="M1284" s="64"/>
      <c r="N1284" s="64"/>
      <c r="O1284" s="64"/>
      <c r="P1284" s="64"/>
      <c r="Q1284" s="64"/>
    </row>
    <row r="1285" spans="1:17">
      <c r="A1285" s="4">
        <v>43791.458333333336</v>
      </c>
      <c r="B1285" s="3">
        <v>0.4</v>
      </c>
      <c r="C1285" s="3">
        <v>1.55139</v>
      </c>
      <c r="D1285" s="12">
        <f t="shared" si="303"/>
        <v>1.7250000000000003</v>
      </c>
      <c r="E1285">
        <v>51</v>
      </c>
      <c r="F1285">
        <v>5</v>
      </c>
      <c r="G1285">
        <v>60</v>
      </c>
      <c r="H1285" s="1"/>
      <c r="J1285" s="64"/>
      <c r="K1285" s="64"/>
      <c r="L1285" s="64"/>
      <c r="M1285" s="64"/>
      <c r="N1285" s="64"/>
      <c r="O1285" s="64"/>
      <c r="P1285" s="64"/>
      <c r="Q1285" s="64"/>
    </row>
    <row r="1286" spans="1:17">
      <c r="A1286" s="4">
        <v>43791.5</v>
      </c>
      <c r="B1286" s="3">
        <v>2.4</v>
      </c>
      <c r="C1286" s="3">
        <v>1.55139</v>
      </c>
      <c r="D1286" s="12">
        <f t="shared" si="303"/>
        <v>1.7333333333333334</v>
      </c>
      <c r="E1286">
        <v>53</v>
      </c>
      <c r="F1286">
        <v>11</v>
      </c>
      <c r="G1286">
        <v>60</v>
      </c>
      <c r="H1286" s="1"/>
      <c r="J1286" s="64"/>
      <c r="K1286" s="64"/>
      <c r="L1286" s="64"/>
      <c r="M1286" s="64"/>
      <c r="N1286" s="64"/>
      <c r="O1286" s="64"/>
      <c r="P1286" s="64"/>
      <c r="Q1286" s="64"/>
    </row>
    <row r="1287" spans="1:17">
      <c r="A1287" s="4">
        <v>43791.541666666664</v>
      </c>
      <c r="B1287" s="3">
        <v>1.6</v>
      </c>
      <c r="C1287" s="3">
        <v>1.55139</v>
      </c>
      <c r="D1287" s="12">
        <f t="shared" si="303"/>
        <v>1.6625000000000003</v>
      </c>
      <c r="E1287">
        <v>54</v>
      </c>
      <c r="F1287">
        <v>11</v>
      </c>
      <c r="G1287">
        <v>60</v>
      </c>
      <c r="H1287" s="1"/>
      <c r="J1287" s="64"/>
      <c r="K1287" s="64"/>
      <c r="L1287" s="64"/>
      <c r="M1287" s="64"/>
      <c r="N1287" s="64"/>
      <c r="O1287" s="64"/>
      <c r="P1287" s="64"/>
      <c r="Q1287" s="64"/>
    </row>
    <row r="1288" spans="1:17">
      <c r="A1288" s="4">
        <v>43791.583333333336</v>
      </c>
      <c r="B1288" s="3">
        <v>3.5</v>
      </c>
      <c r="C1288" s="3">
        <v>1.55139</v>
      </c>
      <c r="D1288" s="12">
        <f t="shared" si="303"/>
        <v>1.7833333333333339</v>
      </c>
      <c r="E1288">
        <v>55</v>
      </c>
      <c r="F1288">
        <v>11</v>
      </c>
      <c r="G1288">
        <v>60</v>
      </c>
      <c r="H1288" s="1"/>
      <c r="J1288" s="64"/>
      <c r="K1288" s="64"/>
      <c r="L1288" s="64"/>
      <c r="M1288" s="64"/>
      <c r="N1288" s="64"/>
      <c r="O1288" s="64"/>
      <c r="P1288" s="64"/>
      <c r="Q1288" s="64"/>
    </row>
    <row r="1289" spans="1:17">
      <c r="A1289" s="4">
        <v>43791.625</v>
      </c>
      <c r="B1289" s="3">
        <v>3.3</v>
      </c>
      <c r="C1289" s="3">
        <v>1.55139</v>
      </c>
      <c r="D1289" s="12">
        <f t="shared" si="303"/>
        <v>1.6916666666666671</v>
      </c>
      <c r="E1289">
        <v>55</v>
      </c>
      <c r="F1289">
        <v>13</v>
      </c>
      <c r="G1289">
        <v>60</v>
      </c>
      <c r="H1289" s="1"/>
      <c r="J1289" s="64"/>
      <c r="K1289" s="64"/>
      <c r="L1289" s="64"/>
      <c r="M1289" s="64"/>
      <c r="N1289" s="64"/>
      <c r="O1289" s="64"/>
      <c r="P1289" s="64"/>
      <c r="Q1289" s="64"/>
    </row>
    <row r="1290" spans="1:17">
      <c r="A1290" s="4">
        <v>43791.666666666664</v>
      </c>
      <c r="B1290" s="3">
        <v>2.8</v>
      </c>
      <c r="C1290" s="3">
        <v>1.55139</v>
      </c>
      <c r="D1290" s="12">
        <f t="shared" si="303"/>
        <v>1.6124999999999998</v>
      </c>
      <c r="E1290">
        <v>53</v>
      </c>
      <c r="F1290">
        <v>13</v>
      </c>
      <c r="G1290">
        <v>60</v>
      </c>
      <c r="H1290" s="1"/>
      <c r="J1290" s="64"/>
      <c r="K1290" s="64"/>
      <c r="L1290" s="64"/>
      <c r="M1290" s="64"/>
      <c r="N1290" s="64"/>
      <c r="O1290" s="64"/>
      <c r="P1290" s="64"/>
      <c r="Q1290" s="64"/>
    </row>
    <row r="1291" spans="1:17">
      <c r="A1291" s="4">
        <v>43791.708333333336</v>
      </c>
      <c r="B1291" s="3">
        <v>2.7</v>
      </c>
      <c r="C1291" s="3">
        <v>1.55139</v>
      </c>
      <c r="D1291" s="12">
        <f t="shared" si="303"/>
        <v>1.5541666666666665</v>
      </c>
      <c r="E1291">
        <v>52</v>
      </c>
      <c r="F1291">
        <v>13</v>
      </c>
      <c r="G1291">
        <v>70</v>
      </c>
      <c r="H1291" s="1"/>
      <c r="J1291" s="64"/>
      <c r="K1291" s="64"/>
      <c r="L1291" s="64"/>
      <c r="M1291" s="64"/>
      <c r="N1291" s="64"/>
      <c r="O1291" s="64"/>
      <c r="P1291" s="64"/>
      <c r="Q1291" s="64"/>
    </row>
    <row r="1292" spans="1:17">
      <c r="A1292" s="4">
        <v>43791.75</v>
      </c>
      <c r="B1292" s="3">
        <v>2.1</v>
      </c>
      <c r="C1292" s="3">
        <v>1.55139</v>
      </c>
      <c r="D1292" s="12">
        <f t="shared" si="303"/>
        <v>1.7</v>
      </c>
      <c r="E1292">
        <v>50</v>
      </c>
      <c r="F1292">
        <v>21</v>
      </c>
      <c r="G1292">
        <v>70</v>
      </c>
      <c r="H1292" s="1"/>
      <c r="J1292" s="64"/>
      <c r="K1292" s="64"/>
      <c r="L1292" s="64"/>
      <c r="M1292" s="64"/>
      <c r="N1292" s="64"/>
      <c r="O1292" s="64"/>
      <c r="P1292" s="64"/>
      <c r="Q1292" s="64"/>
    </row>
    <row r="1293" spans="1:17">
      <c r="A1293" s="4">
        <v>43791.791666666664</v>
      </c>
      <c r="B1293" s="3">
        <v>0.5</v>
      </c>
      <c r="C1293" s="3">
        <v>1.55139</v>
      </c>
      <c r="D1293" s="12">
        <f t="shared" si="303"/>
        <v>1.7333333333333334</v>
      </c>
      <c r="E1293">
        <v>48</v>
      </c>
      <c r="F1293">
        <v>21</v>
      </c>
      <c r="G1293">
        <v>70</v>
      </c>
      <c r="H1293" s="1"/>
      <c r="J1293" s="64"/>
      <c r="K1293" s="64"/>
      <c r="L1293" s="64"/>
      <c r="M1293" s="64"/>
      <c r="N1293" s="64"/>
      <c r="O1293" s="64"/>
      <c r="P1293" s="64"/>
      <c r="Q1293" s="64"/>
    </row>
    <row r="1294" spans="1:17">
      <c r="A1294" s="4">
        <v>43791.833333333336</v>
      </c>
      <c r="B1294" s="3">
        <v>1.4</v>
      </c>
      <c r="C1294" s="3">
        <v>1.55139</v>
      </c>
      <c r="D1294" s="12">
        <f t="shared" si="303"/>
        <v>1.825</v>
      </c>
      <c r="E1294">
        <v>45</v>
      </c>
      <c r="F1294">
        <v>21</v>
      </c>
      <c r="G1294">
        <v>70</v>
      </c>
      <c r="H1294" s="1"/>
      <c r="J1294" s="64"/>
      <c r="K1294" s="64"/>
      <c r="L1294" s="64"/>
      <c r="M1294" s="64"/>
      <c r="N1294" s="64"/>
      <c r="O1294" s="64"/>
      <c r="P1294" s="64"/>
      <c r="Q1294" s="64"/>
    </row>
    <row r="1295" spans="1:17">
      <c r="A1295" s="4">
        <v>43791.875</v>
      </c>
      <c r="B1295" s="3">
        <v>2.4</v>
      </c>
      <c r="C1295" s="3">
        <v>1.55139</v>
      </c>
      <c r="D1295" s="12">
        <f t="shared" si="303"/>
        <v>1.8375000000000001</v>
      </c>
      <c r="E1295">
        <v>43</v>
      </c>
      <c r="F1295">
        <v>21</v>
      </c>
      <c r="G1295">
        <v>70</v>
      </c>
      <c r="H1295" s="1"/>
      <c r="J1295" s="64"/>
      <c r="K1295" s="64"/>
      <c r="L1295" s="64"/>
      <c r="M1295" s="64"/>
      <c r="N1295" s="64"/>
      <c r="O1295" s="64"/>
      <c r="P1295" s="64"/>
      <c r="Q1295" s="64"/>
    </row>
    <row r="1296" spans="1:17">
      <c r="A1296" s="4">
        <v>43791.916666666664</v>
      </c>
      <c r="B1296" s="3">
        <v>1.5</v>
      </c>
      <c r="C1296" s="3">
        <v>1.55139</v>
      </c>
      <c r="D1296" s="12">
        <f t="shared" si="303"/>
        <v>1.8666666666666665</v>
      </c>
      <c r="E1296">
        <v>42</v>
      </c>
      <c r="F1296">
        <v>21</v>
      </c>
      <c r="G1296">
        <v>70</v>
      </c>
      <c r="H1296" s="1"/>
      <c r="J1296" s="64"/>
      <c r="K1296" s="64"/>
      <c r="L1296" s="64"/>
      <c r="M1296" s="64"/>
      <c r="N1296" s="64"/>
      <c r="O1296" s="64"/>
      <c r="P1296" s="64"/>
      <c r="Q1296" s="64"/>
    </row>
    <row r="1297" spans="1:17">
      <c r="A1297" s="4">
        <v>43791.958333333336</v>
      </c>
      <c r="B1297" s="3">
        <v>0.7</v>
      </c>
      <c r="C1297" s="3">
        <v>1.55139</v>
      </c>
      <c r="D1297" s="12">
        <f t="shared" si="303"/>
        <v>1.8791666666666664</v>
      </c>
      <c r="E1297">
        <v>40</v>
      </c>
      <c r="F1297">
        <v>21</v>
      </c>
      <c r="G1297">
        <v>68</v>
      </c>
      <c r="H1297" s="1"/>
      <c r="J1297" s="64"/>
      <c r="K1297" s="64"/>
      <c r="L1297" s="64"/>
      <c r="M1297" s="64"/>
      <c r="N1297" s="64"/>
      <c r="O1297" s="64"/>
      <c r="P1297" s="64"/>
      <c r="Q1297" s="64"/>
    </row>
    <row r="1298" spans="1:17">
      <c r="A1298" s="4">
        <v>43792</v>
      </c>
      <c r="B1298" s="3">
        <v>1.5999999999999999</v>
      </c>
      <c r="C1298" s="3">
        <v>1.55139</v>
      </c>
      <c r="D1298" s="12">
        <f t="shared" si="303"/>
        <v>1.875</v>
      </c>
      <c r="E1298">
        <v>39</v>
      </c>
      <c r="F1298">
        <v>21</v>
      </c>
      <c r="G1298">
        <v>68</v>
      </c>
      <c r="H1298" s="1"/>
      <c r="J1298" s="64"/>
      <c r="K1298" s="64"/>
      <c r="L1298" s="64"/>
      <c r="M1298" s="64"/>
      <c r="N1298" s="64"/>
      <c r="O1298" s="64"/>
      <c r="P1298" s="64"/>
      <c r="Q1298" s="64"/>
    </row>
    <row r="1299" spans="1:17">
      <c r="A1299" s="4">
        <v>43792.041666666664</v>
      </c>
      <c r="B1299" s="3">
        <v>0.89999999999999991</v>
      </c>
      <c r="C1299" s="3">
        <v>1.55139</v>
      </c>
      <c r="D1299" s="12">
        <f t="shared" si="303"/>
        <v>1.8291666666666666</v>
      </c>
      <c r="E1299">
        <v>38</v>
      </c>
      <c r="F1299">
        <v>21</v>
      </c>
      <c r="G1299">
        <v>68</v>
      </c>
      <c r="H1299" s="1"/>
      <c r="J1299" s="64"/>
      <c r="K1299" s="64"/>
      <c r="L1299" s="64"/>
      <c r="M1299" s="64"/>
      <c r="N1299" s="64"/>
      <c r="O1299" s="64"/>
      <c r="P1299" s="64"/>
      <c r="Q1299" s="64"/>
    </row>
    <row r="1300" spans="1:17">
      <c r="A1300" s="4">
        <v>43792.083333333336</v>
      </c>
      <c r="B1300" s="3">
        <v>1.2999999999999998</v>
      </c>
      <c r="C1300" s="3">
        <v>1.55139</v>
      </c>
      <c r="D1300" s="12">
        <f t="shared" si="303"/>
        <v>1.825</v>
      </c>
      <c r="E1300">
        <v>37</v>
      </c>
      <c r="F1300">
        <v>13</v>
      </c>
      <c r="G1300">
        <v>68</v>
      </c>
      <c r="H1300" s="1"/>
      <c r="J1300" s="64"/>
      <c r="K1300" s="64"/>
      <c r="L1300" s="64"/>
      <c r="M1300" s="64"/>
      <c r="N1300" s="64"/>
      <c r="O1300" s="64"/>
      <c r="P1300" s="64"/>
      <c r="Q1300" s="64"/>
    </row>
    <row r="1301" spans="1:17">
      <c r="A1301" s="4">
        <v>43792.125</v>
      </c>
      <c r="B1301" s="3">
        <v>1.1000000000000001</v>
      </c>
      <c r="C1301" s="3">
        <v>1.55139</v>
      </c>
      <c r="D1301" s="12">
        <f t="shared" si="303"/>
        <v>1.8208333333333331</v>
      </c>
      <c r="E1301">
        <v>38</v>
      </c>
      <c r="F1301">
        <v>13</v>
      </c>
      <c r="G1301">
        <v>68</v>
      </c>
      <c r="H1301" s="1"/>
      <c r="J1301" s="64"/>
      <c r="K1301" s="64"/>
      <c r="L1301" s="64"/>
      <c r="M1301" s="64"/>
      <c r="N1301" s="64"/>
      <c r="O1301" s="64"/>
      <c r="P1301" s="64"/>
      <c r="Q1301" s="64"/>
    </row>
    <row r="1302" spans="1:17">
      <c r="A1302" s="4">
        <v>43792.166666666664</v>
      </c>
      <c r="B1302" s="3">
        <v>1.5</v>
      </c>
      <c r="C1302" s="3">
        <v>1.55139</v>
      </c>
      <c r="D1302" s="12">
        <f t="shared" si="303"/>
        <v>1.8250000000000002</v>
      </c>
      <c r="E1302">
        <v>37</v>
      </c>
      <c r="F1302">
        <v>13</v>
      </c>
      <c r="G1302">
        <v>68</v>
      </c>
      <c r="H1302" s="1"/>
      <c r="J1302" s="64"/>
      <c r="K1302" s="64"/>
      <c r="L1302" s="64"/>
      <c r="M1302" s="64"/>
      <c r="N1302" s="64"/>
      <c r="O1302" s="64"/>
      <c r="P1302" s="64"/>
      <c r="Q1302" s="64"/>
    </row>
    <row r="1303" spans="1:17">
      <c r="A1303" s="4">
        <v>43792.208333333336</v>
      </c>
      <c r="B1303" s="3">
        <v>1.5</v>
      </c>
      <c r="C1303" s="3">
        <v>1.55139</v>
      </c>
      <c r="D1303" s="12">
        <f t="shared" si="303"/>
        <v>1.8208333333333331</v>
      </c>
      <c r="E1303">
        <v>36</v>
      </c>
      <c r="F1303">
        <v>13</v>
      </c>
      <c r="G1303">
        <v>68</v>
      </c>
      <c r="H1303" s="1"/>
      <c r="J1303" s="64"/>
      <c r="K1303" s="64"/>
      <c r="L1303" s="64"/>
      <c r="M1303" s="64"/>
      <c r="N1303" s="64"/>
      <c r="O1303" s="64"/>
      <c r="P1303" s="64"/>
      <c r="Q1303" s="64"/>
    </row>
    <row r="1304" spans="1:17">
      <c r="A1304" s="4">
        <v>43792.25</v>
      </c>
      <c r="B1304" s="3">
        <v>1.6</v>
      </c>
      <c r="C1304" s="3">
        <v>1.55139</v>
      </c>
      <c r="D1304" s="12">
        <f t="shared" si="303"/>
        <v>1.8208333333333331</v>
      </c>
      <c r="E1304">
        <v>37</v>
      </c>
      <c r="F1304">
        <v>13</v>
      </c>
      <c r="G1304">
        <v>68</v>
      </c>
      <c r="H1304" s="1"/>
      <c r="J1304" s="64"/>
      <c r="K1304" s="64"/>
      <c r="L1304" s="64"/>
      <c r="M1304" s="64"/>
      <c r="N1304" s="64"/>
      <c r="O1304" s="64"/>
      <c r="P1304" s="64"/>
      <c r="Q1304" s="64"/>
    </row>
    <row r="1305" spans="1:17">
      <c r="A1305" s="4">
        <v>43792.291666666664</v>
      </c>
      <c r="B1305" s="3">
        <v>2.9000000000000004</v>
      </c>
      <c r="C1305" s="3">
        <v>1.55139</v>
      </c>
      <c r="D1305" s="12">
        <f t="shared" si="303"/>
        <v>1.8791666666666664</v>
      </c>
      <c r="E1305">
        <v>37</v>
      </c>
      <c r="F1305">
        <v>13</v>
      </c>
      <c r="G1305">
        <v>68</v>
      </c>
      <c r="H1305" s="1"/>
      <c r="J1305" s="64"/>
      <c r="K1305" s="64"/>
      <c r="L1305" s="64"/>
      <c r="M1305" s="64"/>
      <c r="N1305" s="64"/>
      <c r="O1305" s="64"/>
      <c r="P1305" s="64"/>
      <c r="Q1305" s="64"/>
    </row>
    <row r="1306" spans="1:17">
      <c r="A1306" s="4">
        <v>43792.333333333336</v>
      </c>
      <c r="B1306" s="3">
        <v>0.7</v>
      </c>
      <c r="C1306" s="3">
        <v>1.55139</v>
      </c>
      <c r="D1306" s="12">
        <f t="shared" si="303"/>
        <v>1.8541666666666667</v>
      </c>
      <c r="E1306">
        <v>38</v>
      </c>
      <c r="F1306">
        <v>13</v>
      </c>
      <c r="G1306">
        <v>65</v>
      </c>
      <c r="H1306" s="1"/>
      <c r="J1306" s="64"/>
      <c r="K1306" s="64"/>
      <c r="L1306" s="64"/>
      <c r="M1306" s="64"/>
      <c r="N1306" s="64"/>
      <c r="O1306" s="64"/>
      <c r="P1306" s="64"/>
      <c r="Q1306" s="64"/>
    </row>
    <row r="1307" spans="1:17">
      <c r="A1307" s="4">
        <v>43792.375</v>
      </c>
      <c r="B1307" s="3">
        <v>2.2999999999999998</v>
      </c>
      <c r="C1307" s="3">
        <v>1.55139</v>
      </c>
      <c r="D1307" s="12">
        <f t="shared" si="303"/>
        <v>1.9500000000000002</v>
      </c>
      <c r="E1307">
        <v>41</v>
      </c>
      <c r="F1307">
        <v>13</v>
      </c>
      <c r="G1307">
        <v>65</v>
      </c>
      <c r="H1307" s="1"/>
      <c r="J1307" s="64"/>
      <c r="K1307" s="64"/>
      <c r="L1307" s="64"/>
      <c r="M1307" s="64"/>
      <c r="N1307" s="64"/>
      <c r="O1307" s="64"/>
      <c r="P1307" s="64"/>
      <c r="Q1307" s="64"/>
    </row>
    <row r="1308" spans="1:17">
      <c r="A1308" s="4">
        <v>43792.416666666664</v>
      </c>
      <c r="B1308" s="3">
        <v>0.7</v>
      </c>
      <c r="C1308" s="3">
        <v>1.55139</v>
      </c>
      <c r="D1308" s="12">
        <f t="shared" si="303"/>
        <v>1.9375</v>
      </c>
      <c r="E1308">
        <v>41</v>
      </c>
      <c r="F1308">
        <v>13</v>
      </c>
      <c r="G1308">
        <v>65</v>
      </c>
      <c r="H1308" s="1"/>
      <c r="J1308" s="64"/>
      <c r="K1308" s="64"/>
      <c r="L1308" s="64"/>
      <c r="M1308" s="64"/>
      <c r="N1308" s="64"/>
      <c r="O1308" s="64"/>
      <c r="P1308" s="64"/>
      <c r="Q1308" s="64"/>
    </row>
    <row r="1309" spans="1:17">
      <c r="A1309" s="4">
        <v>43792.458333333336</v>
      </c>
      <c r="B1309" s="3">
        <v>0.6</v>
      </c>
      <c r="C1309" s="3">
        <v>1.55139</v>
      </c>
      <c r="D1309" s="12">
        <f t="shared" si="303"/>
        <v>1.9541666666666666</v>
      </c>
      <c r="E1309">
        <v>42</v>
      </c>
      <c r="F1309">
        <v>13</v>
      </c>
      <c r="G1309">
        <v>65</v>
      </c>
      <c r="H1309" s="1"/>
      <c r="J1309" s="64"/>
      <c r="K1309" s="64"/>
      <c r="L1309" s="64"/>
      <c r="M1309" s="64"/>
      <c r="N1309" s="64"/>
      <c r="O1309" s="64"/>
      <c r="P1309" s="64"/>
      <c r="Q1309" s="64"/>
    </row>
    <row r="1310" spans="1:17">
      <c r="A1310" s="4">
        <v>43792.5</v>
      </c>
      <c r="B1310" s="3">
        <v>0.7</v>
      </c>
      <c r="C1310" s="3">
        <v>1.55139</v>
      </c>
      <c r="D1310" s="12">
        <f t="shared" si="303"/>
        <v>2.0249999999999999</v>
      </c>
      <c r="E1310">
        <v>43</v>
      </c>
      <c r="F1310">
        <v>13</v>
      </c>
      <c r="G1310">
        <v>65</v>
      </c>
      <c r="H1310" s="1"/>
      <c r="J1310" s="64"/>
      <c r="K1310" s="64"/>
      <c r="L1310" s="64"/>
      <c r="M1310" s="64"/>
      <c r="N1310" s="64"/>
      <c r="O1310" s="64"/>
      <c r="P1310" s="64"/>
      <c r="Q1310" s="64"/>
    </row>
    <row r="1311" spans="1:17">
      <c r="A1311" s="4">
        <v>43792.541666666664</v>
      </c>
      <c r="B1311" s="3">
        <v>4.5</v>
      </c>
      <c r="C1311" s="3">
        <v>1.55139</v>
      </c>
      <c r="D1311" s="12">
        <f t="shared" si="303"/>
        <v>2.0124999999999997</v>
      </c>
      <c r="E1311">
        <v>44</v>
      </c>
      <c r="F1311">
        <v>13</v>
      </c>
      <c r="G1311">
        <v>65</v>
      </c>
      <c r="H1311" s="1"/>
      <c r="J1311" s="64"/>
      <c r="K1311" s="64"/>
      <c r="L1311" s="64"/>
      <c r="M1311" s="64"/>
      <c r="N1311" s="64"/>
      <c r="O1311" s="64"/>
      <c r="P1311" s="64"/>
      <c r="Q1311" s="64"/>
    </row>
    <row r="1312" spans="1:17">
      <c r="A1312" s="4">
        <v>43792.583333333336</v>
      </c>
      <c r="B1312" s="3">
        <v>1.3</v>
      </c>
      <c r="C1312" s="3">
        <v>1.55139</v>
      </c>
      <c r="D1312" s="12">
        <f t="shared" si="303"/>
        <v>1.8416666666666666</v>
      </c>
      <c r="E1312">
        <v>44</v>
      </c>
      <c r="F1312">
        <v>11</v>
      </c>
      <c r="G1312">
        <v>65</v>
      </c>
      <c r="H1312" s="1"/>
      <c r="J1312" s="64"/>
      <c r="K1312" s="64"/>
      <c r="L1312" s="64"/>
      <c r="M1312" s="64"/>
      <c r="N1312" s="64"/>
      <c r="O1312" s="64"/>
      <c r="P1312" s="64"/>
      <c r="Q1312" s="64"/>
    </row>
    <row r="1313" spans="1:17">
      <c r="A1313" s="4">
        <v>43792.625</v>
      </c>
      <c r="B1313" s="3">
        <v>1.4</v>
      </c>
      <c r="C1313" s="3">
        <v>1.55139</v>
      </c>
      <c r="D1313" s="12">
        <f t="shared" si="303"/>
        <v>1.8041666666666665</v>
      </c>
      <c r="E1313">
        <v>44</v>
      </c>
      <c r="F1313">
        <v>8</v>
      </c>
      <c r="G1313">
        <v>65</v>
      </c>
      <c r="H1313" s="1"/>
      <c r="J1313" s="64"/>
      <c r="K1313" s="64"/>
      <c r="L1313" s="64"/>
      <c r="M1313" s="64"/>
      <c r="N1313" s="64"/>
      <c r="O1313" s="64"/>
      <c r="P1313" s="64"/>
      <c r="Q1313" s="64"/>
    </row>
    <row r="1314" spans="1:17">
      <c r="A1314" s="4">
        <v>43792.666666666664</v>
      </c>
      <c r="B1314" s="3">
        <v>1.4</v>
      </c>
      <c r="C1314" s="3">
        <v>1.55139</v>
      </c>
      <c r="D1314" s="12">
        <f t="shared" si="303"/>
        <v>1.7999999999999996</v>
      </c>
      <c r="E1314">
        <v>43</v>
      </c>
      <c r="F1314">
        <v>8</v>
      </c>
      <c r="G1314">
        <v>65</v>
      </c>
      <c r="H1314" s="1"/>
      <c r="J1314" s="64"/>
      <c r="K1314" s="64"/>
      <c r="L1314" s="64"/>
      <c r="M1314" s="64"/>
      <c r="N1314" s="64"/>
      <c r="O1314" s="64"/>
      <c r="P1314" s="64"/>
      <c r="Q1314" s="64"/>
    </row>
    <row r="1315" spans="1:17">
      <c r="A1315" s="4">
        <v>43792.708333333336</v>
      </c>
      <c r="B1315" s="3">
        <v>6.1999999999999993</v>
      </c>
      <c r="C1315" s="3">
        <v>1.55139</v>
      </c>
      <c r="D1315" s="12">
        <f t="shared" si="303"/>
        <v>1.875</v>
      </c>
      <c r="E1315">
        <v>42</v>
      </c>
      <c r="F1315">
        <v>8</v>
      </c>
      <c r="G1315">
        <v>70</v>
      </c>
      <c r="H1315" s="1"/>
      <c r="J1315" s="64"/>
      <c r="K1315" s="64"/>
      <c r="L1315" s="64"/>
      <c r="M1315" s="64"/>
      <c r="N1315" s="64"/>
      <c r="O1315" s="64"/>
      <c r="P1315" s="64"/>
      <c r="Q1315" s="64"/>
    </row>
    <row r="1316" spans="1:17">
      <c r="A1316" s="4">
        <v>43792.75</v>
      </c>
      <c r="B1316" s="3">
        <v>2.9</v>
      </c>
      <c r="C1316" s="3">
        <v>1.55139</v>
      </c>
      <c r="D1316" s="12">
        <f t="shared" si="303"/>
        <v>1.7916666666666667</v>
      </c>
      <c r="E1316">
        <v>42</v>
      </c>
      <c r="F1316">
        <v>8</v>
      </c>
      <c r="G1316">
        <v>70</v>
      </c>
      <c r="H1316" s="1"/>
      <c r="J1316" s="64"/>
      <c r="K1316" s="64"/>
      <c r="L1316" s="64"/>
      <c r="M1316" s="64"/>
      <c r="N1316" s="64"/>
      <c r="O1316" s="64"/>
      <c r="P1316" s="64"/>
      <c r="Q1316" s="64"/>
    </row>
    <row r="1317" spans="1:17">
      <c r="A1317" s="4">
        <v>43792.791666666664</v>
      </c>
      <c r="B1317" s="3">
        <v>2.7</v>
      </c>
      <c r="C1317" s="3">
        <v>1.55139</v>
      </c>
      <c r="D1317" s="12">
        <f t="shared" si="303"/>
        <v>1.7333333333333334</v>
      </c>
      <c r="E1317">
        <v>41</v>
      </c>
      <c r="F1317">
        <v>8</v>
      </c>
      <c r="G1317">
        <v>70</v>
      </c>
      <c r="H1317" s="1"/>
      <c r="J1317" s="64"/>
      <c r="K1317" s="64"/>
      <c r="L1317" s="64"/>
      <c r="M1317" s="64"/>
      <c r="N1317" s="64"/>
      <c r="O1317" s="64"/>
      <c r="P1317" s="64"/>
      <c r="Q1317" s="64"/>
    </row>
    <row r="1318" spans="1:17">
      <c r="A1318" s="4">
        <v>43792.833333333336</v>
      </c>
      <c r="B1318" s="3">
        <v>1.7000000000000002</v>
      </c>
      <c r="C1318" s="3">
        <v>1.55139</v>
      </c>
      <c r="D1318" s="12">
        <f t="shared" si="303"/>
        <v>1.6833333333333333</v>
      </c>
      <c r="E1318">
        <v>41</v>
      </c>
      <c r="F1318">
        <v>11</v>
      </c>
      <c r="G1318">
        <v>70</v>
      </c>
      <c r="H1318" s="1"/>
      <c r="J1318" s="64"/>
      <c r="K1318" s="64"/>
      <c r="L1318" s="64"/>
      <c r="M1318" s="64"/>
      <c r="N1318" s="64"/>
      <c r="O1318" s="64"/>
      <c r="P1318" s="64"/>
      <c r="Q1318" s="64"/>
    </row>
    <row r="1319" spans="1:17">
      <c r="A1319" s="4">
        <v>43792.875</v>
      </c>
      <c r="B1319" s="3">
        <v>3.1</v>
      </c>
      <c r="C1319" s="3">
        <v>1.55139</v>
      </c>
      <c r="D1319" s="12">
        <f t="shared" si="303"/>
        <v>1.6749999999999998</v>
      </c>
      <c r="E1319">
        <v>41</v>
      </c>
      <c r="F1319">
        <v>5</v>
      </c>
      <c r="G1319">
        <v>70</v>
      </c>
      <c r="H1319" s="1"/>
      <c r="J1319" s="64"/>
      <c r="K1319" s="64"/>
      <c r="L1319" s="64"/>
      <c r="M1319" s="64"/>
      <c r="N1319" s="64"/>
      <c r="O1319" s="64"/>
      <c r="P1319" s="64"/>
      <c r="Q1319" s="64"/>
    </row>
    <row r="1320" spans="1:17">
      <c r="A1320" s="4">
        <v>43792.916666666664</v>
      </c>
      <c r="B1320" s="3">
        <v>1.8</v>
      </c>
      <c r="C1320" s="3">
        <v>1.55139</v>
      </c>
      <c r="D1320" s="12">
        <f t="shared" si="303"/>
        <v>1.6666666666666667</v>
      </c>
      <c r="E1320">
        <v>41</v>
      </c>
      <c r="F1320">
        <v>5</v>
      </c>
      <c r="G1320">
        <v>70</v>
      </c>
      <c r="H1320" s="1"/>
      <c r="J1320" s="64"/>
      <c r="K1320" s="64"/>
      <c r="L1320" s="64"/>
      <c r="M1320" s="64"/>
      <c r="N1320" s="64"/>
      <c r="O1320" s="64"/>
      <c r="P1320" s="64"/>
      <c r="Q1320" s="64"/>
    </row>
    <row r="1321" spans="1:17">
      <c r="A1321" s="4">
        <v>43792.958333333336</v>
      </c>
      <c r="B1321" s="3">
        <v>0.6</v>
      </c>
      <c r="C1321" s="3">
        <v>1.55139</v>
      </c>
      <c r="D1321" s="12">
        <f t="shared" si="303"/>
        <v>1.6666666666666663</v>
      </c>
      <c r="E1321">
        <v>41</v>
      </c>
      <c r="F1321">
        <v>1</v>
      </c>
      <c r="G1321">
        <v>68</v>
      </c>
      <c r="H1321" s="1"/>
      <c r="J1321" s="64"/>
      <c r="K1321" s="64"/>
      <c r="L1321" s="64"/>
      <c r="M1321" s="64"/>
      <c r="N1321" s="64"/>
      <c r="O1321" s="64"/>
      <c r="P1321" s="64"/>
      <c r="Q1321" s="64"/>
    </row>
    <row r="1322" spans="1:17">
      <c r="A1322" s="4">
        <v>43793</v>
      </c>
      <c r="B1322" s="3">
        <v>0.5</v>
      </c>
      <c r="C1322" s="3">
        <v>1.55139</v>
      </c>
      <c r="D1322" s="12">
        <f t="shared" si="303"/>
        <v>1.6666666666666663</v>
      </c>
      <c r="E1322">
        <v>41</v>
      </c>
      <c r="F1322">
        <v>5</v>
      </c>
      <c r="G1322">
        <v>68</v>
      </c>
      <c r="H1322" s="1"/>
      <c r="J1322" s="64"/>
      <c r="K1322" s="64"/>
      <c r="L1322" s="64"/>
      <c r="M1322" s="64"/>
      <c r="N1322" s="64"/>
      <c r="O1322" s="64"/>
      <c r="P1322" s="64"/>
      <c r="Q1322" s="64"/>
    </row>
    <row r="1323" spans="1:17">
      <c r="A1323" s="4">
        <v>43793.041666666664</v>
      </c>
      <c r="B1323" s="3">
        <v>0.8</v>
      </c>
      <c r="C1323" s="3">
        <v>1.55139</v>
      </c>
      <c r="D1323" s="12">
        <f t="shared" si="303"/>
        <v>1.6624999999999996</v>
      </c>
      <c r="E1323">
        <v>41</v>
      </c>
      <c r="F1323">
        <v>8</v>
      </c>
      <c r="G1323">
        <v>68</v>
      </c>
      <c r="H1323" s="1"/>
      <c r="J1323" s="64"/>
      <c r="K1323" s="64"/>
      <c r="L1323" s="64"/>
      <c r="M1323" s="64"/>
      <c r="N1323" s="64"/>
      <c r="O1323" s="64"/>
      <c r="P1323" s="64"/>
      <c r="Q1323" s="64"/>
    </row>
    <row r="1324" spans="1:17">
      <c r="A1324" s="4">
        <v>43793.083333333336</v>
      </c>
      <c r="B1324" s="3">
        <v>1.2</v>
      </c>
      <c r="C1324" s="3">
        <v>1.55139</v>
      </c>
      <c r="D1324" s="12">
        <f t="shared" si="303"/>
        <v>1.6791666666666665</v>
      </c>
      <c r="E1324">
        <v>41</v>
      </c>
      <c r="F1324">
        <v>8</v>
      </c>
      <c r="G1324">
        <v>68</v>
      </c>
      <c r="H1324" s="1"/>
      <c r="J1324" s="64"/>
      <c r="K1324" s="64"/>
      <c r="L1324" s="64"/>
      <c r="M1324" s="64"/>
      <c r="N1324" s="64"/>
      <c r="O1324" s="64"/>
      <c r="P1324" s="64"/>
      <c r="Q1324" s="64"/>
    </row>
    <row r="1325" spans="1:17">
      <c r="A1325" s="4">
        <v>43793.125</v>
      </c>
      <c r="B1325" s="3">
        <v>1.2</v>
      </c>
      <c r="C1325" s="3">
        <v>1.55139</v>
      </c>
      <c r="D1325" s="12">
        <f t="shared" si="303"/>
        <v>1.6833333333333327</v>
      </c>
      <c r="E1325">
        <v>41</v>
      </c>
      <c r="F1325">
        <v>11</v>
      </c>
      <c r="G1325">
        <v>68</v>
      </c>
      <c r="H1325" s="1"/>
      <c r="J1325" s="64"/>
      <c r="K1325" s="64"/>
      <c r="L1325" s="64"/>
      <c r="M1325" s="64"/>
      <c r="N1325" s="64"/>
      <c r="O1325" s="64"/>
      <c r="P1325" s="64"/>
      <c r="Q1325" s="64"/>
    </row>
    <row r="1326" spans="1:17">
      <c r="A1326" s="4">
        <v>43793.166666666664</v>
      </c>
      <c r="B1326" s="3">
        <v>1.4</v>
      </c>
      <c r="C1326" s="3">
        <v>1.55139</v>
      </c>
      <c r="D1326" s="12">
        <f t="shared" si="303"/>
        <v>1.6916666666666662</v>
      </c>
      <c r="E1326">
        <v>41</v>
      </c>
      <c r="F1326">
        <v>11</v>
      </c>
      <c r="G1326">
        <v>68</v>
      </c>
      <c r="H1326" s="1"/>
      <c r="J1326" s="64"/>
      <c r="K1326" s="64"/>
      <c r="L1326" s="64"/>
      <c r="M1326" s="64"/>
      <c r="N1326" s="64"/>
      <c r="O1326" s="64"/>
      <c r="P1326" s="64"/>
      <c r="Q1326" s="64"/>
    </row>
    <row r="1327" spans="1:17">
      <c r="A1327" s="4">
        <v>43793.208333333336</v>
      </c>
      <c r="B1327" s="3">
        <v>1.5</v>
      </c>
      <c r="C1327" s="3">
        <v>1.55139</v>
      </c>
      <c r="D1327" s="12">
        <f t="shared" si="303"/>
        <v>1.6874999999999998</v>
      </c>
      <c r="E1327">
        <v>41</v>
      </c>
      <c r="F1327">
        <v>13</v>
      </c>
      <c r="G1327">
        <v>68</v>
      </c>
      <c r="H1327" s="1"/>
      <c r="J1327" s="64"/>
      <c r="K1327" s="64"/>
      <c r="L1327" s="64"/>
      <c r="M1327" s="64"/>
      <c r="N1327" s="64"/>
      <c r="O1327" s="64"/>
      <c r="P1327" s="64"/>
      <c r="Q1327" s="64"/>
    </row>
    <row r="1328" spans="1:17">
      <c r="A1328" s="4">
        <v>43793.25</v>
      </c>
      <c r="B1328" s="3">
        <v>3</v>
      </c>
      <c r="C1328" s="3">
        <v>1.55139</v>
      </c>
      <c r="D1328" s="12">
        <f t="shared" si="303"/>
        <v>1.7541666666666664</v>
      </c>
      <c r="E1328">
        <v>41</v>
      </c>
      <c r="F1328">
        <v>11</v>
      </c>
      <c r="G1328">
        <v>68</v>
      </c>
      <c r="H1328" s="1"/>
      <c r="J1328" s="64"/>
      <c r="K1328" s="64"/>
      <c r="L1328" s="64"/>
      <c r="M1328" s="64"/>
      <c r="N1328" s="64"/>
      <c r="O1328" s="64"/>
      <c r="P1328" s="64"/>
      <c r="Q1328" s="64"/>
    </row>
    <row r="1329" spans="1:17">
      <c r="A1329" s="4">
        <v>43793.291666666664</v>
      </c>
      <c r="B1329" s="3">
        <v>2.2999999999999998</v>
      </c>
      <c r="C1329" s="3">
        <v>1.55139</v>
      </c>
      <c r="D1329" s="12">
        <f t="shared" si="303"/>
        <v>1.7666666666666664</v>
      </c>
      <c r="E1329">
        <v>44</v>
      </c>
      <c r="F1329">
        <v>13</v>
      </c>
      <c r="G1329">
        <v>68</v>
      </c>
      <c r="H1329" s="1"/>
      <c r="J1329" s="64"/>
      <c r="K1329" s="64"/>
      <c r="L1329" s="64"/>
      <c r="M1329" s="64"/>
      <c r="N1329" s="64"/>
      <c r="O1329" s="64"/>
      <c r="P1329" s="64"/>
      <c r="Q1329" s="64"/>
    </row>
    <row r="1330" spans="1:17">
      <c r="A1330" s="4">
        <v>43793.333333333336</v>
      </c>
      <c r="B1330" s="3">
        <v>3</v>
      </c>
      <c r="C1330" s="3">
        <v>1.55139</v>
      </c>
      <c r="D1330" s="12">
        <f t="shared" si="303"/>
        <v>1.8666666666666665</v>
      </c>
      <c r="E1330">
        <v>46</v>
      </c>
      <c r="F1330">
        <v>11</v>
      </c>
      <c r="G1330">
        <v>65</v>
      </c>
      <c r="H1330" s="1"/>
      <c r="J1330" s="64"/>
      <c r="K1330" s="64"/>
      <c r="L1330" s="64"/>
      <c r="M1330" s="64"/>
      <c r="N1330" s="64"/>
      <c r="O1330" s="64"/>
      <c r="P1330" s="64"/>
      <c r="Q1330" s="64"/>
    </row>
    <row r="1331" spans="1:17">
      <c r="A1331" s="4">
        <v>43793.375</v>
      </c>
      <c r="B1331" s="3">
        <v>2</v>
      </c>
      <c r="C1331" s="3">
        <v>1.55139</v>
      </c>
      <c r="D1331" s="12">
        <f t="shared" si="303"/>
        <v>1.7708333333333333</v>
      </c>
      <c r="E1331">
        <v>46</v>
      </c>
      <c r="F1331">
        <v>11</v>
      </c>
      <c r="G1331">
        <v>65</v>
      </c>
      <c r="H1331" s="1"/>
      <c r="J1331" s="64"/>
      <c r="K1331" s="64"/>
      <c r="L1331" s="64"/>
      <c r="M1331" s="64"/>
      <c r="N1331" s="64"/>
      <c r="O1331" s="64"/>
      <c r="P1331" s="64"/>
      <c r="Q1331" s="64"/>
    </row>
    <row r="1332" spans="1:17">
      <c r="A1332" s="4">
        <v>43793.416666666664</v>
      </c>
      <c r="B1332" s="3">
        <v>1.1000000000000001</v>
      </c>
      <c r="C1332" s="3">
        <v>1.55139</v>
      </c>
      <c r="D1332" s="12">
        <f t="shared" si="303"/>
        <v>1.7083333333333337</v>
      </c>
      <c r="E1332">
        <v>45</v>
      </c>
      <c r="F1332">
        <v>11</v>
      </c>
      <c r="G1332">
        <v>65</v>
      </c>
      <c r="H1332" s="1"/>
      <c r="J1332" s="64"/>
      <c r="K1332" s="64"/>
      <c r="L1332" s="64"/>
      <c r="M1332" s="64"/>
      <c r="N1332" s="64"/>
      <c r="O1332" s="64"/>
      <c r="P1332" s="64"/>
      <c r="Q1332" s="64"/>
    </row>
    <row r="1333" spans="1:17">
      <c r="A1333" s="4">
        <v>43793.458333333336</v>
      </c>
      <c r="B1333" s="3">
        <v>2.2999999999999998</v>
      </c>
      <c r="C1333" s="3">
        <v>1.55139</v>
      </c>
      <c r="D1333" s="12">
        <f t="shared" si="303"/>
        <v>1.6833333333333336</v>
      </c>
      <c r="E1333">
        <v>48</v>
      </c>
      <c r="F1333">
        <v>11</v>
      </c>
      <c r="G1333">
        <v>65</v>
      </c>
      <c r="H1333" s="1"/>
      <c r="J1333" s="64"/>
      <c r="K1333" s="64"/>
      <c r="L1333" s="64"/>
      <c r="M1333" s="64"/>
      <c r="N1333" s="64"/>
      <c r="O1333" s="64"/>
      <c r="P1333" s="64"/>
      <c r="Q1333" s="64"/>
    </row>
    <row r="1334" spans="1:17">
      <c r="A1334" s="4">
        <v>43793.5</v>
      </c>
      <c r="B1334" s="3">
        <v>0.4</v>
      </c>
      <c r="C1334" s="3">
        <v>1.55139</v>
      </c>
      <c r="D1334" s="12">
        <f t="shared" si="303"/>
        <v>1.604166666666667</v>
      </c>
      <c r="E1334">
        <v>52</v>
      </c>
      <c r="F1334">
        <v>13</v>
      </c>
      <c r="G1334">
        <v>65</v>
      </c>
      <c r="H1334" s="1"/>
      <c r="J1334" s="64"/>
      <c r="K1334" s="64"/>
      <c r="L1334" s="64"/>
      <c r="M1334" s="64"/>
      <c r="N1334" s="64"/>
      <c r="O1334" s="64"/>
      <c r="P1334" s="64"/>
      <c r="Q1334" s="64"/>
    </row>
    <row r="1335" spans="1:17">
      <c r="A1335" s="4">
        <v>43793.541666666664</v>
      </c>
      <c r="B1335" s="3">
        <v>0.4</v>
      </c>
      <c r="C1335" s="3">
        <v>1.55139</v>
      </c>
      <c r="D1335" s="12">
        <f t="shared" si="303"/>
        <v>1.6791666666666669</v>
      </c>
      <c r="E1335">
        <v>53</v>
      </c>
      <c r="F1335">
        <v>21</v>
      </c>
      <c r="G1335">
        <v>65</v>
      </c>
      <c r="H1335" s="1"/>
      <c r="J1335" s="64"/>
      <c r="K1335" s="64"/>
      <c r="L1335" s="64"/>
      <c r="M1335" s="64"/>
      <c r="N1335" s="64"/>
      <c r="O1335" s="64"/>
      <c r="P1335" s="64"/>
      <c r="Q1335" s="64"/>
    </row>
    <row r="1336" spans="1:17">
      <c r="A1336" s="4">
        <v>43793.583333333336</v>
      </c>
      <c r="B1336" s="3">
        <v>0.4</v>
      </c>
      <c r="C1336" s="3">
        <v>1.55139</v>
      </c>
      <c r="D1336" s="12">
        <f t="shared" si="303"/>
        <v>1.675</v>
      </c>
      <c r="E1336">
        <v>53</v>
      </c>
      <c r="F1336">
        <v>21</v>
      </c>
      <c r="G1336">
        <v>65</v>
      </c>
      <c r="H1336" s="1"/>
      <c r="J1336" s="64"/>
      <c r="K1336" s="64"/>
      <c r="L1336" s="64"/>
      <c r="M1336" s="64"/>
      <c r="N1336" s="64"/>
      <c r="O1336" s="64"/>
      <c r="P1336" s="64"/>
      <c r="Q1336" s="64"/>
    </row>
    <row r="1337" spans="1:17">
      <c r="A1337" s="4">
        <v>43793.625</v>
      </c>
      <c r="B1337" s="3">
        <v>1.3</v>
      </c>
      <c r="C1337" s="3">
        <v>1.55139</v>
      </c>
      <c r="D1337" s="12">
        <f t="shared" si="303"/>
        <v>1.6833333333333336</v>
      </c>
      <c r="E1337">
        <v>52</v>
      </c>
      <c r="F1337">
        <v>17</v>
      </c>
      <c r="G1337">
        <v>65</v>
      </c>
      <c r="H1337" s="1"/>
      <c r="J1337" s="64"/>
      <c r="K1337" s="64"/>
      <c r="L1337" s="64"/>
      <c r="M1337" s="64"/>
      <c r="N1337" s="64"/>
      <c r="O1337" s="64"/>
      <c r="P1337" s="64"/>
      <c r="Q1337" s="64"/>
    </row>
    <row r="1338" spans="1:17">
      <c r="A1338" s="4">
        <v>43793.666666666664</v>
      </c>
      <c r="B1338" s="3">
        <v>3.2</v>
      </c>
      <c r="C1338" s="3">
        <v>1.55139</v>
      </c>
      <c r="D1338" s="12">
        <f t="shared" si="303"/>
        <v>1.6708333333333336</v>
      </c>
      <c r="E1338">
        <v>50</v>
      </c>
      <c r="F1338">
        <v>21</v>
      </c>
      <c r="G1338">
        <v>65</v>
      </c>
      <c r="H1338" s="1"/>
      <c r="J1338" s="64"/>
      <c r="K1338" s="64"/>
      <c r="L1338" s="64"/>
      <c r="M1338" s="64"/>
      <c r="N1338" s="64"/>
      <c r="O1338" s="64"/>
      <c r="P1338" s="64"/>
      <c r="Q1338" s="64"/>
    </row>
    <row r="1339" spans="1:17">
      <c r="A1339" s="4">
        <v>43793.708333333336</v>
      </c>
      <c r="B1339" s="3">
        <v>4.2</v>
      </c>
      <c r="C1339" s="3">
        <v>1.55139</v>
      </c>
      <c r="D1339" s="12">
        <f t="shared" si="303"/>
        <v>1.6583333333333332</v>
      </c>
      <c r="E1339">
        <v>48</v>
      </c>
      <c r="F1339">
        <v>21</v>
      </c>
      <c r="G1339">
        <v>70</v>
      </c>
      <c r="H1339" s="1"/>
      <c r="J1339" s="64"/>
      <c r="K1339" s="64"/>
      <c r="L1339" s="64"/>
      <c r="M1339" s="64"/>
      <c r="N1339" s="64"/>
      <c r="O1339" s="64"/>
      <c r="P1339" s="64"/>
      <c r="Q1339" s="64"/>
    </row>
    <row r="1340" spans="1:17">
      <c r="A1340" s="4">
        <v>43793.75</v>
      </c>
      <c r="B1340" s="3">
        <v>1.5</v>
      </c>
      <c r="C1340" s="3">
        <v>1.55139</v>
      </c>
      <c r="D1340" s="12">
        <f t="shared" si="303"/>
        <v>1.5458333333333334</v>
      </c>
      <c r="E1340">
        <v>47</v>
      </c>
      <c r="F1340">
        <v>21</v>
      </c>
      <c r="G1340">
        <v>70</v>
      </c>
      <c r="H1340" s="1"/>
      <c r="J1340" s="64"/>
      <c r="K1340" s="64"/>
      <c r="L1340" s="64"/>
      <c r="M1340" s="64"/>
      <c r="N1340" s="64"/>
      <c r="O1340" s="64"/>
      <c r="P1340" s="64"/>
      <c r="Q1340" s="64"/>
    </row>
    <row r="1341" spans="1:17">
      <c r="A1341" s="4">
        <v>43793.791666666664</v>
      </c>
      <c r="B1341" s="3">
        <v>1.5</v>
      </c>
      <c r="C1341" s="3">
        <v>1.55139</v>
      </c>
      <c r="D1341" s="12">
        <f t="shared" si="303"/>
        <v>1.5250000000000001</v>
      </c>
      <c r="E1341">
        <v>46</v>
      </c>
      <c r="F1341">
        <v>21</v>
      </c>
      <c r="G1341">
        <v>70</v>
      </c>
      <c r="H1341" s="1"/>
      <c r="J1341" s="64"/>
      <c r="K1341" s="64"/>
      <c r="L1341" s="64"/>
      <c r="M1341" s="64"/>
      <c r="N1341" s="64"/>
      <c r="O1341" s="64"/>
      <c r="P1341" s="64"/>
      <c r="Q1341" s="64"/>
    </row>
    <row r="1342" spans="1:17">
      <c r="A1342" s="4">
        <v>43793.833333333336</v>
      </c>
      <c r="B1342" s="3">
        <v>1.5</v>
      </c>
      <c r="C1342" s="3">
        <v>1.55139</v>
      </c>
      <c r="D1342" s="12">
        <f t="shared" si="303"/>
        <v>1.5374999999999996</v>
      </c>
      <c r="E1342">
        <v>46</v>
      </c>
      <c r="F1342">
        <v>21</v>
      </c>
      <c r="G1342">
        <v>70</v>
      </c>
      <c r="H1342" s="1"/>
      <c r="J1342" s="64"/>
      <c r="K1342" s="64"/>
      <c r="L1342" s="64"/>
      <c r="M1342" s="64"/>
      <c r="N1342" s="64"/>
      <c r="O1342" s="64"/>
      <c r="P1342" s="64"/>
      <c r="Q1342" s="64"/>
    </row>
    <row r="1343" spans="1:17">
      <c r="A1343" s="4">
        <v>43793.875</v>
      </c>
      <c r="B1343" s="3">
        <v>2.9</v>
      </c>
      <c r="C1343" s="3">
        <v>1.55139</v>
      </c>
      <c r="D1343" s="12">
        <f t="shared" si="303"/>
        <v>1.658333333333333</v>
      </c>
      <c r="E1343">
        <v>45</v>
      </c>
      <c r="F1343">
        <v>21</v>
      </c>
      <c r="G1343">
        <v>70</v>
      </c>
      <c r="H1343" s="1"/>
      <c r="J1343" s="64"/>
      <c r="K1343" s="64"/>
      <c r="L1343" s="64"/>
      <c r="M1343" s="64"/>
      <c r="N1343" s="64"/>
      <c r="O1343" s="64"/>
      <c r="P1343" s="64"/>
      <c r="Q1343" s="64"/>
    </row>
    <row r="1344" spans="1:17">
      <c r="A1344" s="4">
        <v>43793.916666666664</v>
      </c>
      <c r="B1344" s="3">
        <v>1.8</v>
      </c>
      <c r="C1344" s="3">
        <v>1.55139</v>
      </c>
      <c r="D1344" s="12">
        <f t="shared" si="303"/>
        <v>1.658333333333333</v>
      </c>
      <c r="E1344">
        <v>43</v>
      </c>
      <c r="F1344">
        <v>21</v>
      </c>
      <c r="G1344">
        <v>70</v>
      </c>
      <c r="H1344" s="1"/>
      <c r="J1344" s="64"/>
      <c r="K1344" s="64"/>
      <c r="L1344" s="64"/>
      <c r="M1344" s="64"/>
      <c r="N1344" s="64"/>
      <c r="O1344" s="64"/>
      <c r="P1344" s="64"/>
      <c r="Q1344" s="64"/>
    </row>
    <row r="1345" spans="1:17">
      <c r="A1345" s="4">
        <v>43793.958333333336</v>
      </c>
      <c r="B1345" s="3">
        <v>0.6</v>
      </c>
      <c r="C1345" s="3">
        <v>1.55139</v>
      </c>
      <c r="D1345" s="12">
        <f t="shared" si="303"/>
        <v>1.7166666666666668</v>
      </c>
      <c r="E1345">
        <v>40</v>
      </c>
      <c r="F1345">
        <v>21</v>
      </c>
      <c r="G1345">
        <v>68</v>
      </c>
      <c r="H1345" s="1"/>
      <c r="J1345" s="64"/>
      <c r="K1345" s="64"/>
      <c r="L1345" s="64"/>
      <c r="M1345" s="64"/>
      <c r="N1345" s="64"/>
      <c r="O1345" s="64"/>
      <c r="P1345" s="64"/>
      <c r="Q1345" s="64"/>
    </row>
    <row r="1346" spans="1:17">
      <c r="A1346" s="4">
        <v>43794</v>
      </c>
      <c r="B1346" s="3">
        <v>0.4</v>
      </c>
      <c r="C1346" s="3">
        <v>1.55139</v>
      </c>
      <c r="D1346" s="12">
        <f t="shared" ref="D1346:D1409" si="304">AVERAGE(B1346:B1369)</f>
        <v>1.7125000000000001</v>
      </c>
      <c r="E1346">
        <v>39</v>
      </c>
      <c r="F1346">
        <v>21</v>
      </c>
      <c r="G1346">
        <v>68</v>
      </c>
      <c r="H1346" s="1"/>
      <c r="J1346" s="64"/>
      <c r="K1346" s="64"/>
      <c r="L1346" s="64"/>
      <c r="M1346" s="64"/>
      <c r="N1346" s="64"/>
      <c r="O1346" s="64"/>
      <c r="P1346" s="64"/>
      <c r="Q1346" s="64"/>
    </row>
    <row r="1347" spans="1:17">
      <c r="A1347" s="4">
        <v>43794.041666666664</v>
      </c>
      <c r="B1347" s="3">
        <v>1.2</v>
      </c>
      <c r="C1347" s="3">
        <v>1.55139</v>
      </c>
      <c r="D1347" s="12">
        <f t="shared" si="304"/>
        <v>1.7250000000000003</v>
      </c>
      <c r="E1347">
        <v>38</v>
      </c>
      <c r="F1347">
        <v>21</v>
      </c>
      <c r="G1347">
        <v>68</v>
      </c>
      <c r="H1347" s="1"/>
      <c r="J1347" s="64"/>
      <c r="K1347" s="64"/>
      <c r="L1347" s="64"/>
      <c r="M1347" s="64"/>
      <c r="N1347" s="64"/>
      <c r="O1347" s="64"/>
      <c r="P1347" s="64"/>
      <c r="Q1347" s="64"/>
    </row>
    <row r="1348" spans="1:17">
      <c r="A1348" s="4">
        <v>43794.083333333336</v>
      </c>
      <c r="B1348" s="3">
        <v>1.2999999999999998</v>
      </c>
      <c r="C1348" s="3">
        <v>1.55139</v>
      </c>
      <c r="D1348" s="12">
        <f t="shared" si="304"/>
        <v>1.7125000000000001</v>
      </c>
      <c r="E1348">
        <v>37</v>
      </c>
      <c r="F1348">
        <v>21</v>
      </c>
      <c r="G1348">
        <v>68</v>
      </c>
      <c r="H1348" s="1"/>
      <c r="J1348" s="64"/>
      <c r="K1348" s="64"/>
      <c r="L1348" s="64"/>
      <c r="M1348" s="64"/>
      <c r="N1348" s="64"/>
      <c r="O1348" s="64"/>
      <c r="P1348" s="64"/>
      <c r="Q1348" s="64"/>
    </row>
    <row r="1349" spans="1:17">
      <c r="A1349" s="4">
        <v>43794.125</v>
      </c>
      <c r="B1349" s="3">
        <v>1.4</v>
      </c>
      <c r="C1349" s="3">
        <v>1.55139</v>
      </c>
      <c r="D1349" s="12">
        <f t="shared" si="304"/>
        <v>1.7000000000000004</v>
      </c>
      <c r="E1349">
        <v>37</v>
      </c>
      <c r="F1349">
        <v>21</v>
      </c>
      <c r="G1349">
        <v>68</v>
      </c>
      <c r="H1349" s="1"/>
      <c r="J1349" s="64"/>
      <c r="K1349" s="64"/>
      <c r="L1349" s="64"/>
      <c r="M1349" s="64"/>
      <c r="N1349" s="64"/>
      <c r="O1349" s="64"/>
      <c r="P1349" s="64"/>
      <c r="Q1349" s="64"/>
    </row>
    <row r="1350" spans="1:17">
      <c r="A1350" s="4">
        <v>43794.166666666664</v>
      </c>
      <c r="B1350" s="3">
        <v>1.2999999999999998</v>
      </c>
      <c r="C1350" s="3">
        <v>1.55139</v>
      </c>
      <c r="D1350" s="12">
        <f t="shared" si="304"/>
        <v>1.6875000000000002</v>
      </c>
      <c r="E1350">
        <v>37</v>
      </c>
      <c r="F1350">
        <v>21</v>
      </c>
      <c r="G1350">
        <v>68</v>
      </c>
      <c r="H1350" s="1"/>
      <c r="J1350" s="64"/>
      <c r="K1350" s="64"/>
      <c r="L1350" s="64"/>
      <c r="M1350" s="64"/>
      <c r="N1350" s="64"/>
      <c r="O1350" s="64"/>
      <c r="P1350" s="64"/>
      <c r="Q1350" s="64"/>
    </row>
    <row r="1351" spans="1:17">
      <c r="A1351" s="4">
        <v>43794.208333333336</v>
      </c>
      <c r="B1351" s="3">
        <v>3.1</v>
      </c>
      <c r="C1351" s="3">
        <v>1.55139</v>
      </c>
      <c r="D1351" s="12">
        <f t="shared" si="304"/>
        <v>1.6750000000000005</v>
      </c>
      <c r="E1351">
        <v>37</v>
      </c>
      <c r="F1351">
        <v>13</v>
      </c>
      <c r="G1351">
        <v>68</v>
      </c>
      <c r="H1351" s="1"/>
      <c r="J1351" s="64"/>
      <c r="K1351" s="64"/>
      <c r="L1351" s="64"/>
      <c r="M1351" s="64"/>
      <c r="N1351" s="64"/>
      <c r="O1351" s="64"/>
      <c r="P1351" s="64"/>
      <c r="Q1351" s="64"/>
    </row>
    <row r="1352" spans="1:17">
      <c r="A1352" s="4">
        <v>43794.25</v>
      </c>
      <c r="B1352" s="3">
        <v>3.3</v>
      </c>
      <c r="C1352" s="3">
        <v>1.55139</v>
      </c>
      <c r="D1352" s="12">
        <f t="shared" si="304"/>
        <v>1.591666666666667</v>
      </c>
      <c r="E1352">
        <v>38</v>
      </c>
      <c r="F1352">
        <v>17</v>
      </c>
      <c r="G1352">
        <v>68</v>
      </c>
      <c r="H1352" s="1"/>
      <c r="J1352" s="64"/>
      <c r="K1352" s="64"/>
      <c r="L1352" s="64"/>
      <c r="M1352" s="64"/>
      <c r="N1352" s="64"/>
      <c r="O1352" s="64"/>
      <c r="P1352" s="64"/>
      <c r="Q1352" s="64"/>
    </row>
    <row r="1353" spans="1:17">
      <c r="A1353" s="4">
        <v>43794.291666666664</v>
      </c>
      <c r="B1353" s="3">
        <v>4.7</v>
      </c>
      <c r="C1353" s="3">
        <v>1.55139</v>
      </c>
      <c r="D1353" s="12">
        <f t="shared" si="304"/>
        <v>1.575</v>
      </c>
      <c r="E1353">
        <v>40</v>
      </c>
      <c r="F1353">
        <v>21</v>
      </c>
      <c r="G1353">
        <v>68</v>
      </c>
      <c r="H1353" s="1"/>
      <c r="J1353" s="64"/>
      <c r="K1353" s="64"/>
      <c r="L1353" s="64"/>
      <c r="M1353" s="64"/>
      <c r="N1353" s="64"/>
      <c r="O1353" s="64"/>
      <c r="P1353" s="64"/>
      <c r="Q1353" s="64"/>
    </row>
    <row r="1354" spans="1:17">
      <c r="A1354" s="4">
        <v>43794.333333333336</v>
      </c>
      <c r="B1354" s="3">
        <v>0.7</v>
      </c>
      <c r="C1354" s="3">
        <v>1.55139</v>
      </c>
      <c r="D1354" s="12">
        <f t="shared" si="304"/>
        <v>1.4166666666666667</v>
      </c>
      <c r="E1354">
        <v>44</v>
      </c>
      <c r="F1354">
        <v>17</v>
      </c>
      <c r="G1354">
        <v>60</v>
      </c>
      <c r="H1354" s="1"/>
      <c r="J1354" s="64"/>
      <c r="K1354" s="64"/>
      <c r="L1354" s="64"/>
      <c r="M1354" s="64"/>
      <c r="N1354" s="64"/>
      <c r="O1354" s="64"/>
      <c r="P1354" s="64"/>
      <c r="Q1354" s="64"/>
    </row>
    <row r="1355" spans="1:17">
      <c r="A1355" s="4">
        <v>43794.375</v>
      </c>
      <c r="B1355" s="3">
        <v>0.5</v>
      </c>
      <c r="C1355" s="3">
        <v>1.55139</v>
      </c>
      <c r="D1355" s="12">
        <f t="shared" si="304"/>
        <v>1.4833333333333332</v>
      </c>
      <c r="E1355">
        <v>48</v>
      </c>
      <c r="F1355">
        <v>17</v>
      </c>
      <c r="G1355">
        <v>60</v>
      </c>
      <c r="H1355" s="1"/>
      <c r="J1355" s="64"/>
      <c r="K1355" s="64"/>
      <c r="L1355" s="64"/>
      <c r="M1355" s="64"/>
      <c r="N1355" s="64"/>
      <c r="O1355" s="64"/>
      <c r="P1355" s="64"/>
      <c r="Q1355" s="64"/>
    </row>
    <row r="1356" spans="1:17">
      <c r="A1356" s="4">
        <v>43794.416666666664</v>
      </c>
      <c r="B1356" s="3">
        <v>0.5</v>
      </c>
      <c r="C1356" s="3">
        <v>1.55139</v>
      </c>
      <c r="D1356" s="12">
        <f t="shared" si="304"/>
        <v>1.5291666666666666</v>
      </c>
      <c r="E1356">
        <v>51</v>
      </c>
      <c r="F1356">
        <v>17</v>
      </c>
      <c r="G1356">
        <v>60</v>
      </c>
      <c r="H1356" s="1"/>
      <c r="J1356" s="64"/>
      <c r="K1356" s="64"/>
      <c r="L1356" s="64"/>
      <c r="M1356" s="64"/>
      <c r="N1356" s="64"/>
      <c r="O1356" s="64"/>
      <c r="P1356" s="64"/>
      <c r="Q1356" s="64"/>
    </row>
    <row r="1357" spans="1:17">
      <c r="A1357" s="4">
        <v>43794.458333333336</v>
      </c>
      <c r="B1357" s="3">
        <v>0.4</v>
      </c>
      <c r="C1357" s="3">
        <v>1.55139</v>
      </c>
      <c r="D1357" s="12">
        <f t="shared" si="304"/>
        <v>1.5249999999999997</v>
      </c>
      <c r="E1357">
        <v>53</v>
      </c>
      <c r="F1357">
        <v>21</v>
      </c>
      <c r="G1357">
        <v>60</v>
      </c>
      <c r="H1357" s="1"/>
      <c r="J1357" s="64"/>
      <c r="K1357" s="64"/>
      <c r="L1357" s="64"/>
      <c r="M1357" s="64"/>
      <c r="N1357" s="64"/>
      <c r="O1357" s="64"/>
      <c r="P1357" s="64"/>
      <c r="Q1357" s="64"/>
    </row>
    <row r="1358" spans="1:17">
      <c r="A1358" s="4">
        <v>43794.5</v>
      </c>
      <c r="B1358" s="3">
        <v>2.2000000000000002</v>
      </c>
      <c r="C1358" s="3">
        <v>1.55139</v>
      </c>
      <c r="D1358" s="12">
        <f t="shared" si="304"/>
        <v>1.5249999999999997</v>
      </c>
      <c r="E1358">
        <v>55</v>
      </c>
      <c r="F1358">
        <v>21</v>
      </c>
      <c r="G1358">
        <v>60</v>
      </c>
      <c r="H1358" s="1"/>
      <c r="J1358" s="64"/>
      <c r="K1358" s="64"/>
      <c r="L1358" s="64"/>
      <c r="M1358" s="64"/>
      <c r="N1358" s="64"/>
      <c r="O1358" s="64"/>
      <c r="P1358" s="64"/>
      <c r="Q1358" s="64"/>
    </row>
    <row r="1359" spans="1:17">
      <c r="A1359" s="4">
        <v>43794.541666666664</v>
      </c>
      <c r="B1359" s="3">
        <v>0.30000000000000004</v>
      </c>
      <c r="C1359" s="3">
        <v>1.55139</v>
      </c>
      <c r="D1359" s="12">
        <f t="shared" si="304"/>
        <v>1.45</v>
      </c>
      <c r="E1359">
        <v>57</v>
      </c>
      <c r="F1359">
        <v>21</v>
      </c>
      <c r="G1359">
        <v>60</v>
      </c>
      <c r="H1359" s="1"/>
      <c r="J1359" s="64"/>
      <c r="K1359" s="64"/>
      <c r="L1359" s="64"/>
      <c r="M1359" s="64"/>
      <c r="N1359" s="64"/>
      <c r="O1359" s="64"/>
      <c r="P1359" s="64"/>
      <c r="Q1359" s="64"/>
    </row>
    <row r="1360" spans="1:17">
      <c r="A1360" s="4">
        <v>43794.583333333336</v>
      </c>
      <c r="B1360" s="3">
        <v>0.6</v>
      </c>
      <c r="C1360" s="3">
        <v>1.55139</v>
      </c>
      <c r="D1360" s="12">
        <f t="shared" si="304"/>
        <v>1.4541666666666664</v>
      </c>
      <c r="E1360">
        <v>57</v>
      </c>
      <c r="F1360">
        <v>21</v>
      </c>
      <c r="G1360">
        <v>60</v>
      </c>
      <c r="H1360" s="1"/>
      <c r="J1360" s="64"/>
      <c r="K1360" s="64"/>
      <c r="L1360" s="64"/>
      <c r="M1360" s="64"/>
      <c r="N1360" s="64"/>
      <c r="O1360" s="64"/>
      <c r="P1360" s="64"/>
      <c r="Q1360" s="64"/>
    </row>
    <row r="1361" spans="1:17">
      <c r="A1361" s="4">
        <v>43794.625</v>
      </c>
      <c r="B1361" s="3">
        <v>1</v>
      </c>
      <c r="C1361" s="3">
        <v>1.55139</v>
      </c>
      <c r="D1361" s="12">
        <f t="shared" si="304"/>
        <v>1.4749999999999999</v>
      </c>
      <c r="E1361">
        <v>54</v>
      </c>
      <c r="F1361">
        <v>21</v>
      </c>
      <c r="G1361">
        <v>60</v>
      </c>
      <c r="H1361" s="1"/>
      <c r="J1361" s="64"/>
      <c r="K1361" s="64"/>
      <c r="L1361" s="64"/>
      <c r="M1361" s="64"/>
      <c r="N1361" s="64"/>
      <c r="O1361" s="64"/>
      <c r="P1361" s="64"/>
      <c r="Q1361" s="64"/>
    </row>
    <row r="1362" spans="1:17">
      <c r="A1362" s="4">
        <v>43794.666666666664</v>
      </c>
      <c r="B1362" s="3">
        <v>2.9000000000000004</v>
      </c>
      <c r="C1362" s="3">
        <v>1.55139</v>
      </c>
      <c r="D1362" s="12">
        <f t="shared" si="304"/>
        <v>1.5</v>
      </c>
      <c r="E1362">
        <v>52</v>
      </c>
      <c r="F1362">
        <v>17</v>
      </c>
      <c r="G1362">
        <v>60</v>
      </c>
      <c r="H1362" s="1"/>
      <c r="J1362" s="64"/>
      <c r="K1362" s="64"/>
      <c r="L1362" s="64"/>
      <c r="M1362" s="64"/>
      <c r="N1362" s="64"/>
      <c r="O1362" s="64"/>
      <c r="P1362" s="64"/>
      <c r="Q1362" s="64"/>
    </row>
    <row r="1363" spans="1:17">
      <c r="A1363" s="4">
        <v>43794.708333333336</v>
      </c>
      <c r="B1363" s="3">
        <v>1.5</v>
      </c>
      <c r="C1363" s="3">
        <v>1.55139</v>
      </c>
      <c r="D1363" s="12">
        <f t="shared" si="304"/>
        <v>1.4958333333333329</v>
      </c>
      <c r="E1363">
        <v>50</v>
      </c>
      <c r="F1363">
        <v>17</v>
      </c>
      <c r="G1363">
        <v>70</v>
      </c>
      <c r="H1363" s="1"/>
      <c r="J1363" s="64"/>
      <c r="K1363" s="64"/>
      <c r="L1363" s="64"/>
      <c r="M1363" s="64"/>
      <c r="N1363" s="64"/>
      <c r="O1363" s="64"/>
      <c r="P1363" s="64"/>
      <c r="Q1363" s="64"/>
    </row>
    <row r="1364" spans="1:17">
      <c r="A1364" s="4">
        <v>43794.75</v>
      </c>
      <c r="B1364" s="3">
        <v>1</v>
      </c>
      <c r="C1364" s="3">
        <v>1.55139</v>
      </c>
      <c r="D1364" s="12">
        <f t="shared" si="304"/>
        <v>1.4958333333333333</v>
      </c>
      <c r="E1364">
        <v>48</v>
      </c>
      <c r="F1364">
        <v>17</v>
      </c>
      <c r="G1364">
        <v>70</v>
      </c>
      <c r="H1364" s="1"/>
      <c r="J1364" s="64"/>
      <c r="K1364" s="64"/>
      <c r="L1364" s="64"/>
      <c r="M1364" s="64"/>
      <c r="N1364" s="64"/>
      <c r="O1364" s="64"/>
      <c r="P1364" s="64"/>
      <c r="Q1364" s="64"/>
    </row>
    <row r="1365" spans="1:17">
      <c r="A1365" s="4">
        <v>43794.791666666664</v>
      </c>
      <c r="B1365" s="3">
        <v>1.8</v>
      </c>
      <c r="C1365" s="3">
        <v>1.55139</v>
      </c>
      <c r="D1365" s="12">
        <f t="shared" si="304"/>
        <v>1.5208333333333333</v>
      </c>
      <c r="E1365">
        <v>49</v>
      </c>
      <c r="F1365">
        <v>17</v>
      </c>
      <c r="G1365">
        <v>70</v>
      </c>
      <c r="H1365" s="1"/>
      <c r="J1365" s="64"/>
      <c r="K1365" s="64"/>
      <c r="L1365" s="64"/>
      <c r="M1365" s="64"/>
      <c r="N1365" s="64"/>
      <c r="O1365" s="64"/>
      <c r="P1365" s="64"/>
      <c r="Q1365" s="64"/>
    </row>
    <row r="1366" spans="1:17">
      <c r="A1366" s="4">
        <v>43794.833333333336</v>
      </c>
      <c r="B1366" s="3">
        <v>4.4000000000000004</v>
      </c>
      <c r="C1366" s="3">
        <v>1.55139</v>
      </c>
      <c r="D1366" s="12">
        <f t="shared" si="304"/>
        <v>1.5249999999999997</v>
      </c>
      <c r="E1366">
        <v>47</v>
      </c>
      <c r="F1366">
        <v>21</v>
      </c>
      <c r="G1366">
        <v>70</v>
      </c>
      <c r="H1366" s="1"/>
      <c r="J1366" s="64"/>
      <c r="K1366" s="64"/>
      <c r="L1366" s="64"/>
      <c r="M1366" s="64"/>
      <c r="N1366" s="64"/>
      <c r="O1366" s="64"/>
      <c r="P1366" s="64"/>
      <c r="Q1366" s="64"/>
    </row>
    <row r="1367" spans="1:17">
      <c r="A1367" s="4">
        <v>43794.875</v>
      </c>
      <c r="B1367" s="3">
        <v>2.9000000000000004</v>
      </c>
      <c r="C1367" s="3">
        <v>1.55139</v>
      </c>
      <c r="D1367" s="12">
        <f t="shared" si="304"/>
        <v>1.5083333333333335</v>
      </c>
      <c r="E1367">
        <v>46</v>
      </c>
      <c r="F1367">
        <v>21</v>
      </c>
      <c r="G1367">
        <v>70</v>
      </c>
      <c r="H1367" s="1"/>
      <c r="J1367" s="64"/>
      <c r="K1367" s="64"/>
      <c r="L1367" s="64"/>
      <c r="M1367" s="64"/>
      <c r="N1367" s="64"/>
      <c r="O1367" s="64"/>
      <c r="P1367" s="64"/>
      <c r="Q1367" s="64"/>
    </row>
    <row r="1368" spans="1:17">
      <c r="A1368" s="4">
        <v>43794.916666666664</v>
      </c>
      <c r="B1368" s="3">
        <v>3.2</v>
      </c>
      <c r="C1368" s="3">
        <v>1.55139</v>
      </c>
      <c r="D1368" s="12">
        <f t="shared" si="304"/>
        <v>1.4666666666666666</v>
      </c>
      <c r="E1368">
        <v>43</v>
      </c>
      <c r="F1368">
        <v>21</v>
      </c>
      <c r="G1368">
        <v>70</v>
      </c>
      <c r="H1368" s="1"/>
      <c r="J1368" s="64"/>
      <c r="K1368" s="64"/>
      <c r="L1368" s="64"/>
      <c r="M1368" s="64"/>
      <c r="N1368" s="64"/>
      <c r="O1368" s="64"/>
      <c r="P1368" s="64"/>
      <c r="Q1368" s="64"/>
    </row>
    <row r="1369" spans="1:17">
      <c r="A1369" s="4">
        <v>43794.958333333336</v>
      </c>
      <c r="B1369" s="3">
        <v>0.5</v>
      </c>
      <c r="C1369" s="3">
        <v>1.55139</v>
      </c>
      <c r="D1369" s="12">
        <f t="shared" si="304"/>
        <v>1.4916666666666669</v>
      </c>
      <c r="E1369">
        <v>42</v>
      </c>
      <c r="F1369">
        <v>21</v>
      </c>
      <c r="G1369">
        <v>68</v>
      </c>
      <c r="H1369" s="1"/>
      <c r="J1369" s="64"/>
      <c r="K1369" s="64"/>
      <c r="L1369" s="64"/>
      <c r="M1369" s="64"/>
      <c r="N1369" s="64"/>
      <c r="O1369" s="64"/>
      <c r="P1369" s="64"/>
      <c r="Q1369" s="64"/>
    </row>
    <row r="1370" spans="1:17">
      <c r="A1370" s="4">
        <v>43795</v>
      </c>
      <c r="B1370" s="3">
        <v>0.7</v>
      </c>
      <c r="C1370" s="3">
        <v>1.55139</v>
      </c>
      <c r="D1370" s="12">
        <f t="shared" si="304"/>
        <v>1.4875</v>
      </c>
      <c r="E1370">
        <v>44</v>
      </c>
      <c r="F1370">
        <v>17</v>
      </c>
      <c r="G1370">
        <v>68</v>
      </c>
      <c r="H1370" s="1"/>
      <c r="J1370" s="64"/>
      <c r="K1370" s="64"/>
      <c r="L1370" s="64"/>
      <c r="M1370" s="64"/>
      <c r="N1370" s="64"/>
      <c r="O1370" s="64"/>
      <c r="P1370" s="64"/>
      <c r="Q1370" s="64"/>
    </row>
    <row r="1371" spans="1:17">
      <c r="A1371" s="4">
        <v>43795.041666666664</v>
      </c>
      <c r="B1371" s="3">
        <v>0.9</v>
      </c>
      <c r="C1371" s="3">
        <v>1.55139</v>
      </c>
      <c r="D1371" s="12">
        <f t="shared" si="304"/>
        <v>1.4749999999999999</v>
      </c>
      <c r="E1371">
        <v>42</v>
      </c>
      <c r="F1371">
        <v>13</v>
      </c>
      <c r="G1371">
        <v>68</v>
      </c>
      <c r="H1371" s="1"/>
      <c r="J1371" s="64"/>
      <c r="K1371" s="64"/>
      <c r="L1371" s="64"/>
      <c r="M1371" s="64"/>
      <c r="N1371" s="64"/>
      <c r="O1371" s="64"/>
      <c r="P1371" s="64"/>
      <c r="Q1371" s="64"/>
    </row>
    <row r="1372" spans="1:17">
      <c r="A1372" s="4">
        <v>43795.083333333336</v>
      </c>
      <c r="B1372" s="3">
        <v>1</v>
      </c>
      <c r="C1372" s="3">
        <v>1.55139</v>
      </c>
      <c r="D1372" s="12">
        <f t="shared" si="304"/>
        <v>1.4541666666666666</v>
      </c>
      <c r="E1372">
        <v>42</v>
      </c>
      <c r="F1372">
        <v>17</v>
      </c>
      <c r="G1372">
        <v>68</v>
      </c>
      <c r="H1372" s="1"/>
      <c r="J1372" s="64"/>
      <c r="K1372" s="64"/>
      <c r="L1372" s="64"/>
      <c r="M1372" s="64"/>
      <c r="N1372" s="64"/>
      <c r="O1372" s="64"/>
      <c r="P1372" s="64"/>
      <c r="Q1372" s="64"/>
    </row>
    <row r="1373" spans="1:17">
      <c r="A1373" s="4">
        <v>43795.125</v>
      </c>
      <c r="B1373" s="3">
        <v>1.1000000000000001</v>
      </c>
      <c r="C1373" s="3">
        <v>1.55139</v>
      </c>
      <c r="D1373" s="12">
        <f t="shared" si="304"/>
        <v>1.4416666666666664</v>
      </c>
      <c r="E1373">
        <v>42</v>
      </c>
      <c r="F1373">
        <v>17</v>
      </c>
      <c r="G1373">
        <v>68</v>
      </c>
      <c r="H1373" s="1"/>
      <c r="J1373" s="64"/>
      <c r="K1373" s="64"/>
      <c r="L1373" s="64"/>
      <c r="M1373" s="64"/>
      <c r="N1373" s="64"/>
      <c r="O1373" s="64"/>
      <c r="P1373" s="64"/>
      <c r="Q1373" s="64"/>
    </row>
    <row r="1374" spans="1:17">
      <c r="A1374" s="4">
        <v>43795.166666666664</v>
      </c>
      <c r="B1374" s="3">
        <v>1</v>
      </c>
      <c r="C1374" s="3">
        <v>1.55139</v>
      </c>
      <c r="D1374" s="12">
        <f t="shared" si="304"/>
        <v>1.425</v>
      </c>
      <c r="E1374">
        <v>40</v>
      </c>
      <c r="F1374">
        <v>17</v>
      </c>
      <c r="G1374">
        <v>68</v>
      </c>
      <c r="H1374" s="1"/>
      <c r="J1374" s="64"/>
      <c r="K1374" s="64"/>
      <c r="L1374" s="64"/>
      <c r="M1374" s="64"/>
      <c r="N1374" s="64"/>
      <c r="O1374" s="64"/>
      <c r="P1374" s="64"/>
      <c r="Q1374" s="64"/>
    </row>
    <row r="1375" spans="1:17">
      <c r="A1375" s="4">
        <v>43795.208333333336</v>
      </c>
      <c r="B1375" s="3">
        <v>1.1000000000000001</v>
      </c>
      <c r="C1375" s="3">
        <v>1.55139</v>
      </c>
      <c r="D1375" s="12">
        <f t="shared" si="304"/>
        <v>1.4125000000000003</v>
      </c>
      <c r="E1375">
        <v>40</v>
      </c>
      <c r="F1375">
        <v>17</v>
      </c>
      <c r="G1375">
        <v>68</v>
      </c>
      <c r="H1375" s="1"/>
      <c r="J1375" s="64"/>
      <c r="K1375" s="64"/>
      <c r="L1375" s="64"/>
      <c r="M1375" s="64"/>
      <c r="N1375" s="64"/>
      <c r="O1375" s="64"/>
      <c r="P1375" s="64"/>
      <c r="Q1375" s="64"/>
    </row>
    <row r="1376" spans="1:17">
      <c r="A1376" s="4">
        <v>43795.25</v>
      </c>
      <c r="B1376" s="3">
        <v>2.9</v>
      </c>
      <c r="C1376" s="3">
        <v>1.55139</v>
      </c>
      <c r="D1376" s="12">
        <f t="shared" si="304"/>
        <v>1.3999999999999997</v>
      </c>
      <c r="E1376">
        <v>38</v>
      </c>
      <c r="F1376">
        <v>21</v>
      </c>
      <c r="G1376">
        <v>68</v>
      </c>
      <c r="H1376" s="1"/>
      <c r="J1376" s="64"/>
      <c r="K1376" s="64"/>
      <c r="L1376" s="64"/>
      <c r="M1376" s="64"/>
      <c r="N1376" s="64"/>
      <c r="O1376" s="64"/>
      <c r="P1376" s="64"/>
      <c r="Q1376" s="64"/>
    </row>
    <row r="1377" spans="1:17">
      <c r="A1377" s="4">
        <v>43795.291666666664</v>
      </c>
      <c r="B1377" s="3">
        <v>0.9</v>
      </c>
      <c r="C1377" s="3">
        <v>1.55139</v>
      </c>
      <c r="D1377" s="12">
        <f t="shared" si="304"/>
        <v>1.4416666666666664</v>
      </c>
      <c r="E1377">
        <v>41</v>
      </c>
      <c r="F1377">
        <v>21</v>
      </c>
      <c r="G1377">
        <v>68</v>
      </c>
      <c r="H1377" s="1"/>
      <c r="J1377" s="64"/>
      <c r="K1377" s="64"/>
      <c r="L1377" s="64"/>
      <c r="M1377" s="64"/>
      <c r="N1377" s="64"/>
      <c r="O1377" s="64"/>
      <c r="P1377" s="64"/>
      <c r="Q1377" s="64"/>
    </row>
    <row r="1378" spans="1:17">
      <c r="A1378" s="4">
        <v>43795.333333333336</v>
      </c>
      <c r="B1378" s="3">
        <v>2.2999999999999998</v>
      </c>
      <c r="C1378" s="3">
        <v>1.55139</v>
      </c>
      <c r="D1378" s="12">
        <f t="shared" si="304"/>
        <v>1.4624999999999997</v>
      </c>
      <c r="E1378">
        <v>44</v>
      </c>
      <c r="F1378">
        <v>21</v>
      </c>
      <c r="G1378">
        <v>60</v>
      </c>
      <c r="H1378" s="1"/>
      <c r="J1378" s="64"/>
      <c r="K1378" s="64"/>
      <c r="L1378" s="64"/>
      <c r="M1378" s="64"/>
      <c r="N1378" s="64"/>
      <c r="O1378" s="64"/>
      <c r="P1378" s="64"/>
      <c r="Q1378" s="64"/>
    </row>
    <row r="1379" spans="1:17">
      <c r="A1379" s="4">
        <v>43795.375</v>
      </c>
      <c r="B1379" s="3">
        <v>1.5999999999999999</v>
      </c>
      <c r="C1379" s="3">
        <v>1.55139</v>
      </c>
      <c r="D1379" s="12">
        <f t="shared" si="304"/>
        <v>1.4958333333333329</v>
      </c>
      <c r="E1379">
        <v>47</v>
      </c>
      <c r="F1379">
        <v>21</v>
      </c>
      <c r="G1379">
        <v>60</v>
      </c>
      <c r="H1379" s="1"/>
      <c r="J1379" s="64"/>
      <c r="K1379" s="64"/>
      <c r="L1379" s="64"/>
      <c r="M1379" s="64"/>
      <c r="N1379" s="64"/>
      <c r="O1379" s="64"/>
      <c r="P1379" s="64"/>
      <c r="Q1379" s="64"/>
    </row>
    <row r="1380" spans="1:17">
      <c r="A1380" s="4">
        <v>43795.416666666664</v>
      </c>
      <c r="B1380" s="3">
        <v>0.4</v>
      </c>
      <c r="C1380" s="3">
        <v>1.55139</v>
      </c>
      <c r="D1380" s="12">
        <f t="shared" si="304"/>
        <v>1.6499999999999997</v>
      </c>
      <c r="E1380">
        <v>50</v>
      </c>
      <c r="F1380">
        <v>21</v>
      </c>
      <c r="G1380">
        <v>60</v>
      </c>
      <c r="H1380" s="1"/>
      <c r="J1380" s="64"/>
      <c r="K1380" s="64"/>
      <c r="L1380" s="64"/>
      <c r="M1380" s="64"/>
      <c r="N1380" s="64"/>
      <c r="O1380" s="64"/>
      <c r="P1380" s="64"/>
      <c r="Q1380" s="64"/>
    </row>
    <row r="1381" spans="1:17">
      <c r="A1381" s="4">
        <v>43795.458333333336</v>
      </c>
      <c r="B1381" s="3">
        <v>0.4</v>
      </c>
      <c r="C1381" s="3">
        <v>1.55139</v>
      </c>
      <c r="D1381" s="12">
        <f t="shared" si="304"/>
        <v>1.6624999999999996</v>
      </c>
      <c r="E1381">
        <v>54</v>
      </c>
      <c r="F1381">
        <v>17</v>
      </c>
      <c r="G1381">
        <v>60</v>
      </c>
      <c r="H1381" s="1"/>
      <c r="J1381" s="64"/>
      <c r="K1381" s="64"/>
      <c r="L1381" s="64"/>
      <c r="M1381" s="64"/>
      <c r="N1381" s="64"/>
      <c r="O1381" s="64"/>
      <c r="P1381" s="64"/>
      <c r="Q1381" s="64"/>
    </row>
    <row r="1382" spans="1:17">
      <c r="A1382" s="4">
        <v>43795.5</v>
      </c>
      <c r="B1382" s="3">
        <v>0.4</v>
      </c>
      <c r="C1382" s="3">
        <v>1.55139</v>
      </c>
      <c r="D1382" s="12">
        <f t="shared" si="304"/>
        <v>1.6666666666666663</v>
      </c>
      <c r="E1382">
        <v>58</v>
      </c>
      <c r="F1382">
        <v>13</v>
      </c>
      <c r="G1382">
        <v>60</v>
      </c>
      <c r="H1382" s="1"/>
      <c r="J1382" s="64"/>
      <c r="K1382" s="64"/>
      <c r="L1382" s="64"/>
      <c r="M1382" s="64"/>
      <c r="N1382" s="64"/>
      <c r="O1382" s="64"/>
      <c r="P1382" s="64"/>
      <c r="Q1382" s="64"/>
    </row>
    <row r="1383" spans="1:17">
      <c r="A1383" s="4">
        <v>43795.541666666664</v>
      </c>
      <c r="B1383" s="3">
        <v>0.4</v>
      </c>
      <c r="C1383" s="3">
        <v>1.55139</v>
      </c>
      <c r="D1383" s="12">
        <f t="shared" si="304"/>
        <v>1.6708333333333332</v>
      </c>
      <c r="E1383">
        <v>61</v>
      </c>
      <c r="F1383">
        <v>17</v>
      </c>
      <c r="G1383">
        <v>60</v>
      </c>
      <c r="H1383" s="1"/>
      <c r="J1383" s="64"/>
      <c r="K1383" s="64"/>
      <c r="L1383" s="64"/>
      <c r="M1383" s="64"/>
      <c r="N1383" s="64"/>
      <c r="O1383" s="64"/>
      <c r="P1383" s="64"/>
      <c r="Q1383" s="64"/>
    </row>
    <row r="1384" spans="1:17">
      <c r="A1384" s="4">
        <v>43795.583333333336</v>
      </c>
      <c r="B1384" s="3">
        <v>1.1000000000000001</v>
      </c>
      <c r="C1384" s="3">
        <v>1.55139</v>
      </c>
      <c r="D1384" s="12">
        <f t="shared" si="304"/>
        <v>1.6708333333333332</v>
      </c>
      <c r="E1384">
        <v>62</v>
      </c>
      <c r="F1384">
        <v>13</v>
      </c>
      <c r="G1384">
        <v>60</v>
      </c>
      <c r="H1384" s="1"/>
      <c r="J1384" s="64"/>
      <c r="K1384" s="64"/>
      <c r="L1384" s="64"/>
      <c r="M1384" s="64"/>
      <c r="N1384" s="64"/>
      <c r="O1384" s="64"/>
      <c r="P1384" s="64"/>
      <c r="Q1384" s="64"/>
    </row>
    <row r="1385" spans="1:17">
      <c r="A1385" s="4">
        <v>43795.625</v>
      </c>
      <c r="B1385" s="3">
        <v>1.6</v>
      </c>
      <c r="C1385" s="3">
        <v>1.55139</v>
      </c>
      <c r="D1385" s="12">
        <f t="shared" si="304"/>
        <v>1.645833333333333</v>
      </c>
      <c r="E1385">
        <v>60</v>
      </c>
      <c r="F1385">
        <v>13</v>
      </c>
      <c r="G1385">
        <v>60</v>
      </c>
      <c r="H1385" s="1"/>
      <c r="J1385" s="64"/>
      <c r="K1385" s="64"/>
      <c r="L1385" s="64"/>
      <c r="M1385" s="64"/>
      <c r="N1385" s="64"/>
      <c r="O1385" s="64"/>
      <c r="P1385" s="64"/>
      <c r="Q1385" s="64"/>
    </row>
    <row r="1386" spans="1:17">
      <c r="A1386" s="4">
        <v>43795.666666666664</v>
      </c>
      <c r="B1386" s="3">
        <v>2.8</v>
      </c>
      <c r="C1386" s="3">
        <v>1.55139</v>
      </c>
      <c r="D1386" s="12">
        <f t="shared" si="304"/>
        <v>1.5999999999999996</v>
      </c>
      <c r="E1386">
        <v>57</v>
      </c>
      <c r="F1386">
        <v>13</v>
      </c>
      <c r="G1386">
        <v>60</v>
      </c>
      <c r="H1386" s="1"/>
      <c r="J1386" s="64"/>
      <c r="K1386" s="64"/>
      <c r="L1386" s="64"/>
      <c r="M1386" s="64"/>
      <c r="N1386" s="64"/>
      <c r="O1386" s="64"/>
      <c r="P1386" s="64"/>
      <c r="Q1386" s="64"/>
    </row>
    <row r="1387" spans="1:17">
      <c r="A1387" s="4">
        <v>43795.708333333336</v>
      </c>
      <c r="B1387" s="3">
        <v>1.5</v>
      </c>
      <c r="C1387" s="3">
        <v>1.55139</v>
      </c>
      <c r="D1387" s="12">
        <f t="shared" si="304"/>
        <v>1.6333333333333335</v>
      </c>
      <c r="E1387">
        <v>54</v>
      </c>
      <c r="F1387">
        <v>13</v>
      </c>
      <c r="G1387">
        <v>70</v>
      </c>
      <c r="H1387" s="1"/>
      <c r="J1387" s="64"/>
      <c r="K1387" s="64"/>
      <c r="L1387" s="64"/>
      <c r="M1387" s="64"/>
      <c r="N1387" s="64"/>
      <c r="O1387" s="64"/>
      <c r="P1387" s="64"/>
      <c r="Q1387" s="64"/>
    </row>
    <row r="1388" spans="1:17">
      <c r="A1388" s="4">
        <v>43795.75</v>
      </c>
      <c r="B1388" s="3">
        <v>1.6</v>
      </c>
      <c r="C1388" s="3">
        <v>1.55139</v>
      </c>
      <c r="D1388" s="12">
        <f t="shared" si="304"/>
        <v>1.6375000000000002</v>
      </c>
      <c r="E1388">
        <v>53</v>
      </c>
      <c r="F1388">
        <v>13</v>
      </c>
      <c r="G1388">
        <v>70</v>
      </c>
      <c r="H1388" s="1"/>
      <c r="J1388" s="64"/>
      <c r="K1388" s="64"/>
      <c r="L1388" s="64"/>
      <c r="M1388" s="64"/>
      <c r="N1388" s="64"/>
      <c r="O1388" s="64"/>
      <c r="P1388" s="64"/>
      <c r="Q1388" s="64"/>
    </row>
    <row r="1389" spans="1:17">
      <c r="A1389" s="4">
        <v>43795.791666666664</v>
      </c>
      <c r="B1389" s="3">
        <v>1.9</v>
      </c>
      <c r="C1389" s="3">
        <v>1.55139</v>
      </c>
      <c r="D1389" s="12">
        <f t="shared" si="304"/>
        <v>1.6041666666666667</v>
      </c>
      <c r="E1389">
        <v>52</v>
      </c>
      <c r="F1389">
        <v>13</v>
      </c>
      <c r="G1389">
        <v>70</v>
      </c>
      <c r="H1389" s="1"/>
      <c r="J1389" s="64"/>
      <c r="K1389" s="64"/>
      <c r="L1389" s="64"/>
      <c r="M1389" s="64"/>
      <c r="N1389" s="64"/>
      <c r="O1389" s="64"/>
      <c r="P1389" s="64"/>
      <c r="Q1389" s="64"/>
    </row>
    <row r="1390" spans="1:17">
      <c r="A1390" s="4">
        <v>43795.833333333336</v>
      </c>
      <c r="B1390" s="3">
        <v>4</v>
      </c>
      <c r="C1390" s="3">
        <v>1.55139</v>
      </c>
      <c r="D1390" s="12">
        <f t="shared" si="304"/>
        <v>1.5666666666666664</v>
      </c>
      <c r="E1390">
        <v>51</v>
      </c>
      <c r="F1390">
        <v>13</v>
      </c>
      <c r="G1390">
        <v>70</v>
      </c>
      <c r="H1390" s="1"/>
      <c r="J1390" s="64"/>
      <c r="K1390" s="64"/>
      <c r="L1390" s="64"/>
      <c r="M1390" s="64"/>
      <c r="N1390" s="64"/>
      <c r="O1390" s="64"/>
      <c r="P1390" s="64"/>
      <c r="Q1390" s="64"/>
    </row>
    <row r="1391" spans="1:17">
      <c r="A1391" s="4">
        <v>43795.875</v>
      </c>
      <c r="B1391" s="3">
        <v>1.9</v>
      </c>
      <c r="C1391" s="3">
        <v>1.55139</v>
      </c>
      <c r="D1391" s="12">
        <f t="shared" si="304"/>
        <v>1.4749999999999999</v>
      </c>
      <c r="E1391">
        <v>52</v>
      </c>
      <c r="F1391">
        <v>13</v>
      </c>
      <c r="G1391">
        <v>70</v>
      </c>
      <c r="H1391" s="1"/>
      <c r="J1391" s="64"/>
      <c r="K1391" s="64"/>
      <c r="L1391" s="64"/>
      <c r="M1391" s="64"/>
      <c r="N1391" s="64"/>
      <c r="O1391" s="64"/>
      <c r="P1391" s="64"/>
      <c r="Q1391" s="64"/>
    </row>
    <row r="1392" spans="1:17">
      <c r="A1392" s="4">
        <v>43795.916666666664</v>
      </c>
      <c r="B1392" s="3">
        <v>3.8</v>
      </c>
      <c r="C1392" s="3">
        <v>1.55139</v>
      </c>
      <c r="D1392" s="12">
        <f t="shared" si="304"/>
        <v>1.4708333333333332</v>
      </c>
      <c r="E1392">
        <v>49</v>
      </c>
      <c r="F1392">
        <v>13</v>
      </c>
      <c r="G1392">
        <v>70</v>
      </c>
      <c r="H1392" s="1"/>
      <c r="J1392" s="64"/>
      <c r="K1392" s="64"/>
      <c r="L1392" s="64"/>
      <c r="M1392" s="64"/>
      <c r="N1392" s="64"/>
      <c r="O1392" s="64"/>
      <c r="P1392" s="64"/>
      <c r="Q1392" s="64"/>
    </row>
    <row r="1393" spans="1:17">
      <c r="A1393" s="4">
        <v>43795.958333333336</v>
      </c>
      <c r="B1393" s="3">
        <v>0.4</v>
      </c>
      <c r="C1393" s="3">
        <v>1.55139</v>
      </c>
      <c r="D1393" s="12">
        <f t="shared" si="304"/>
        <v>1.425</v>
      </c>
      <c r="E1393">
        <v>47</v>
      </c>
      <c r="F1393">
        <v>13</v>
      </c>
      <c r="G1393">
        <v>68</v>
      </c>
      <c r="H1393" s="1"/>
      <c r="J1393" s="64"/>
      <c r="K1393" s="64"/>
      <c r="L1393" s="64"/>
      <c r="M1393" s="64"/>
      <c r="N1393" s="64"/>
      <c r="O1393" s="64"/>
      <c r="P1393" s="64"/>
      <c r="Q1393" s="64"/>
    </row>
    <row r="1394" spans="1:17">
      <c r="A1394" s="4">
        <v>43796</v>
      </c>
      <c r="B1394" s="3">
        <v>0.4</v>
      </c>
      <c r="C1394" s="3">
        <v>1.55139</v>
      </c>
      <c r="D1394" s="12">
        <f t="shared" si="304"/>
        <v>1.4750000000000003</v>
      </c>
      <c r="E1394">
        <v>47</v>
      </c>
      <c r="F1394">
        <v>13</v>
      </c>
      <c r="G1394">
        <v>68</v>
      </c>
      <c r="H1394" s="1"/>
      <c r="J1394" s="64"/>
      <c r="K1394" s="64"/>
      <c r="L1394" s="64"/>
      <c r="M1394" s="64"/>
      <c r="N1394" s="64"/>
      <c r="O1394" s="64"/>
      <c r="P1394" s="64"/>
      <c r="Q1394" s="64"/>
    </row>
    <row r="1395" spans="1:17">
      <c r="A1395" s="4">
        <v>43796.041666666664</v>
      </c>
      <c r="B1395" s="3">
        <v>0.4</v>
      </c>
      <c r="C1395" s="3">
        <v>1.55139</v>
      </c>
      <c r="D1395" s="12">
        <f t="shared" si="304"/>
        <v>1.5083333333333337</v>
      </c>
      <c r="E1395">
        <v>45</v>
      </c>
      <c r="F1395">
        <v>13</v>
      </c>
      <c r="G1395">
        <v>68</v>
      </c>
      <c r="H1395" s="1"/>
      <c r="J1395" s="64"/>
      <c r="K1395" s="64"/>
      <c r="L1395" s="64"/>
      <c r="M1395" s="64"/>
      <c r="N1395" s="64"/>
      <c r="O1395" s="64"/>
      <c r="P1395" s="64"/>
      <c r="Q1395" s="64"/>
    </row>
    <row r="1396" spans="1:17">
      <c r="A1396" s="4">
        <v>43796.083333333336</v>
      </c>
      <c r="B1396" s="3">
        <v>0.7</v>
      </c>
      <c r="C1396" s="3">
        <v>1.55139</v>
      </c>
      <c r="D1396" s="12">
        <f t="shared" si="304"/>
        <v>1.6166666666666669</v>
      </c>
      <c r="E1396">
        <v>45</v>
      </c>
      <c r="F1396">
        <v>13</v>
      </c>
      <c r="G1396">
        <v>68</v>
      </c>
      <c r="H1396" s="1"/>
      <c r="J1396" s="64"/>
      <c r="K1396" s="64"/>
      <c r="L1396" s="64"/>
      <c r="M1396" s="64"/>
      <c r="N1396" s="64"/>
      <c r="O1396" s="64"/>
      <c r="P1396" s="64"/>
      <c r="Q1396" s="64"/>
    </row>
    <row r="1397" spans="1:17">
      <c r="A1397" s="4">
        <v>43796.125</v>
      </c>
      <c r="B1397" s="3">
        <v>0.7</v>
      </c>
      <c r="C1397" s="3">
        <v>1.55139</v>
      </c>
      <c r="D1397" s="12">
        <f t="shared" si="304"/>
        <v>1.6291666666666671</v>
      </c>
      <c r="E1397">
        <v>46</v>
      </c>
      <c r="F1397">
        <v>11</v>
      </c>
      <c r="G1397">
        <v>68</v>
      </c>
      <c r="H1397" s="1"/>
      <c r="J1397" s="64"/>
      <c r="K1397" s="64"/>
      <c r="L1397" s="64"/>
      <c r="M1397" s="64"/>
      <c r="N1397" s="64"/>
      <c r="O1397" s="64"/>
      <c r="P1397" s="64"/>
      <c r="Q1397" s="64"/>
    </row>
    <row r="1398" spans="1:17">
      <c r="A1398" s="4">
        <v>43796.166666666664</v>
      </c>
      <c r="B1398" s="3">
        <v>0.7</v>
      </c>
      <c r="C1398" s="3">
        <v>1.55139</v>
      </c>
      <c r="D1398" s="12">
        <f t="shared" si="304"/>
        <v>1.6208333333333336</v>
      </c>
      <c r="E1398">
        <v>46</v>
      </c>
      <c r="F1398">
        <v>11</v>
      </c>
      <c r="G1398">
        <v>68</v>
      </c>
      <c r="H1398" s="1"/>
      <c r="J1398" s="64"/>
      <c r="K1398" s="64"/>
      <c r="L1398" s="64"/>
      <c r="M1398" s="64"/>
      <c r="N1398" s="64"/>
      <c r="O1398" s="64"/>
      <c r="P1398" s="64"/>
      <c r="Q1398" s="64"/>
    </row>
    <row r="1399" spans="1:17">
      <c r="A1399" s="4">
        <v>43796.208333333336</v>
      </c>
      <c r="B1399" s="3">
        <v>0.8</v>
      </c>
      <c r="C1399" s="3">
        <v>1.55139</v>
      </c>
      <c r="D1399" s="12">
        <f t="shared" si="304"/>
        <v>1.6125</v>
      </c>
      <c r="E1399">
        <v>48</v>
      </c>
      <c r="F1399">
        <v>11</v>
      </c>
      <c r="G1399">
        <v>68</v>
      </c>
      <c r="H1399" s="1"/>
      <c r="J1399" s="64"/>
      <c r="K1399" s="64"/>
      <c r="L1399" s="64"/>
      <c r="M1399" s="64"/>
      <c r="N1399" s="64"/>
      <c r="O1399" s="64"/>
      <c r="P1399" s="64"/>
      <c r="Q1399" s="64"/>
    </row>
    <row r="1400" spans="1:17">
      <c r="A1400" s="4">
        <v>43796.25</v>
      </c>
      <c r="B1400" s="3">
        <v>3.9000000000000004</v>
      </c>
      <c r="C1400" s="3">
        <v>1.55139</v>
      </c>
      <c r="D1400" s="12">
        <f t="shared" si="304"/>
        <v>1.6000000000000003</v>
      </c>
      <c r="E1400">
        <v>50</v>
      </c>
      <c r="F1400">
        <v>8</v>
      </c>
      <c r="G1400">
        <v>68</v>
      </c>
      <c r="H1400" s="1"/>
      <c r="J1400" s="64"/>
      <c r="K1400" s="64"/>
      <c r="L1400" s="64"/>
      <c r="M1400" s="64"/>
      <c r="N1400" s="64"/>
      <c r="O1400" s="64"/>
      <c r="P1400" s="64"/>
      <c r="Q1400" s="64"/>
    </row>
    <row r="1401" spans="1:17">
      <c r="A1401" s="4">
        <v>43796.291666666664</v>
      </c>
      <c r="B1401" s="3">
        <v>1.4</v>
      </c>
      <c r="C1401" s="3">
        <v>1.55139</v>
      </c>
      <c r="D1401" s="12">
        <f t="shared" si="304"/>
        <v>1.4708333333333332</v>
      </c>
      <c r="E1401">
        <v>51</v>
      </c>
      <c r="F1401">
        <v>8</v>
      </c>
      <c r="G1401">
        <v>68</v>
      </c>
      <c r="H1401" s="1"/>
      <c r="J1401" s="64"/>
      <c r="K1401" s="64"/>
      <c r="L1401" s="64"/>
      <c r="M1401" s="64"/>
      <c r="N1401" s="64"/>
      <c r="O1401" s="64"/>
      <c r="P1401" s="64"/>
      <c r="Q1401" s="64"/>
    </row>
    <row r="1402" spans="1:17">
      <c r="A1402" s="4">
        <v>43796.333333333336</v>
      </c>
      <c r="B1402" s="3">
        <v>3.0999999999999996</v>
      </c>
      <c r="C1402" s="3">
        <v>1.55139</v>
      </c>
      <c r="D1402" s="12">
        <f t="shared" si="304"/>
        <v>1.4916666666666665</v>
      </c>
      <c r="E1402">
        <v>51</v>
      </c>
      <c r="F1402">
        <v>11</v>
      </c>
      <c r="G1402">
        <v>60</v>
      </c>
      <c r="H1402" s="1"/>
      <c r="J1402" s="64"/>
      <c r="K1402" s="64"/>
      <c r="L1402" s="64"/>
      <c r="M1402" s="64"/>
      <c r="N1402" s="64"/>
      <c r="O1402" s="64"/>
      <c r="P1402" s="64"/>
      <c r="Q1402" s="64"/>
    </row>
    <row r="1403" spans="1:17">
      <c r="A1403" s="4">
        <v>43796.375</v>
      </c>
      <c r="B1403" s="3">
        <v>5.3</v>
      </c>
      <c r="C1403" s="3">
        <v>1.55139</v>
      </c>
      <c r="D1403" s="12">
        <f t="shared" si="304"/>
        <v>1.3916666666666668</v>
      </c>
      <c r="E1403">
        <v>51</v>
      </c>
      <c r="F1403">
        <v>11</v>
      </c>
      <c r="G1403">
        <v>60</v>
      </c>
      <c r="H1403" s="1"/>
      <c r="J1403" s="64"/>
      <c r="K1403" s="64"/>
      <c r="L1403" s="64"/>
      <c r="M1403" s="64"/>
      <c r="N1403" s="64"/>
      <c r="O1403" s="64"/>
      <c r="P1403" s="64"/>
      <c r="Q1403" s="64"/>
    </row>
    <row r="1404" spans="1:17">
      <c r="A1404" s="4">
        <v>43796.416666666664</v>
      </c>
      <c r="B1404" s="3">
        <v>0.7</v>
      </c>
      <c r="C1404" s="3">
        <v>1.55139</v>
      </c>
      <c r="D1404" s="12">
        <f t="shared" si="304"/>
        <v>1.2958333333333334</v>
      </c>
      <c r="E1404">
        <v>53</v>
      </c>
      <c r="F1404">
        <v>11</v>
      </c>
      <c r="G1404">
        <v>60</v>
      </c>
      <c r="H1404" s="1"/>
      <c r="J1404" s="64"/>
      <c r="K1404" s="64"/>
      <c r="L1404" s="64"/>
      <c r="M1404" s="64"/>
      <c r="N1404" s="64"/>
      <c r="O1404" s="64"/>
      <c r="P1404" s="64"/>
      <c r="Q1404" s="64"/>
    </row>
    <row r="1405" spans="1:17">
      <c r="A1405" s="4">
        <v>43796.458333333336</v>
      </c>
      <c r="B1405" s="3">
        <v>0.5</v>
      </c>
      <c r="C1405" s="3">
        <v>1.55139</v>
      </c>
      <c r="D1405" s="12">
        <f t="shared" si="304"/>
        <v>1.4583333333333333</v>
      </c>
      <c r="E1405">
        <v>56</v>
      </c>
      <c r="F1405">
        <v>11</v>
      </c>
      <c r="G1405">
        <v>60</v>
      </c>
      <c r="H1405" s="1"/>
      <c r="J1405" s="64"/>
      <c r="K1405" s="64"/>
      <c r="L1405" s="64"/>
      <c r="M1405" s="64"/>
      <c r="N1405" s="64"/>
      <c r="O1405" s="64"/>
      <c r="P1405" s="64"/>
      <c r="Q1405" s="64"/>
    </row>
    <row r="1406" spans="1:17">
      <c r="A1406" s="4">
        <v>43796.5</v>
      </c>
      <c r="B1406" s="3">
        <v>0.5</v>
      </c>
      <c r="C1406" s="3">
        <v>1.55139</v>
      </c>
      <c r="D1406" s="12">
        <f t="shared" si="304"/>
        <v>1.5875000000000001</v>
      </c>
      <c r="E1406">
        <v>57</v>
      </c>
      <c r="F1406">
        <v>10</v>
      </c>
      <c r="G1406">
        <v>60</v>
      </c>
      <c r="H1406" s="1"/>
      <c r="J1406" s="64"/>
      <c r="K1406" s="64"/>
      <c r="L1406" s="64"/>
      <c r="M1406" s="64"/>
      <c r="N1406" s="64"/>
      <c r="O1406" s="64"/>
      <c r="P1406" s="64"/>
      <c r="Q1406" s="64"/>
    </row>
    <row r="1407" spans="1:17">
      <c r="A1407" s="4">
        <v>43796.541666666664</v>
      </c>
      <c r="B1407" s="3">
        <v>0.4</v>
      </c>
      <c r="C1407" s="3">
        <v>1.55139</v>
      </c>
      <c r="D1407" s="12">
        <f t="shared" si="304"/>
        <v>1.5833333333333333</v>
      </c>
      <c r="E1407">
        <v>57</v>
      </c>
      <c r="F1407">
        <v>10</v>
      </c>
      <c r="G1407">
        <v>60</v>
      </c>
      <c r="H1407" s="1"/>
      <c r="J1407" s="64"/>
      <c r="K1407" s="64"/>
      <c r="L1407" s="64"/>
      <c r="M1407" s="64"/>
      <c r="N1407" s="64"/>
      <c r="O1407" s="64"/>
      <c r="P1407" s="64"/>
      <c r="Q1407" s="64"/>
    </row>
    <row r="1408" spans="1:17">
      <c r="A1408" s="4">
        <v>43796.583333333336</v>
      </c>
      <c r="B1408" s="3">
        <v>0.5</v>
      </c>
      <c r="C1408" s="3">
        <v>1.55139</v>
      </c>
      <c r="D1408" s="12">
        <f t="shared" si="304"/>
        <v>1.5833333333333333</v>
      </c>
      <c r="E1408">
        <v>57</v>
      </c>
      <c r="F1408">
        <v>11</v>
      </c>
      <c r="G1408">
        <v>60</v>
      </c>
      <c r="H1408" s="1"/>
      <c r="J1408" s="64"/>
      <c r="K1408" s="64"/>
      <c r="L1408" s="64"/>
      <c r="M1408" s="64"/>
      <c r="N1408" s="64"/>
      <c r="O1408" s="64"/>
      <c r="P1408" s="64"/>
      <c r="Q1408" s="64"/>
    </row>
    <row r="1409" spans="1:17">
      <c r="A1409" s="4">
        <v>43796.625</v>
      </c>
      <c r="B1409" s="3">
        <v>0.5</v>
      </c>
      <c r="C1409" s="3">
        <v>1.55139</v>
      </c>
      <c r="D1409" s="12">
        <f t="shared" si="304"/>
        <v>1.5791666666666666</v>
      </c>
      <c r="E1409">
        <v>58</v>
      </c>
      <c r="F1409">
        <v>10</v>
      </c>
      <c r="G1409">
        <v>60</v>
      </c>
      <c r="H1409" s="1"/>
      <c r="J1409" s="64"/>
      <c r="K1409" s="64"/>
      <c r="L1409" s="64"/>
      <c r="M1409" s="64"/>
      <c r="N1409" s="64"/>
      <c r="O1409" s="64"/>
      <c r="P1409" s="64"/>
      <c r="Q1409" s="64"/>
    </row>
    <row r="1410" spans="1:17">
      <c r="A1410" s="4">
        <v>43796.666666666664</v>
      </c>
      <c r="B1410" s="3">
        <v>3.6</v>
      </c>
      <c r="C1410" s="3">
        <v>1.55139</v>
      </c>
      <c r="D1410" s="12">
        <f t="shared" ref="D1410:D1473" si="305">AVERAGE(B1410:B1433)</f>
        <v>1.5833333333333333</v>
      </c>
      <c r="E1410">
        <v>57</v>
      </c>
      <c r="F1410">
        <v>17</v>
      </c>
      <c r="G1410">
        <v>60</v>
      </c>
      <c r="H1410" s="1"/>
      <c r="J1410" s="64"/>
      <c r="K1410" s="64"/>
      <c r="L1410" s="64"/>
      <c r="M1410" s="64"/>
      <c r="N1410" s="64"/>
      <c r="O1410" s="64"/>
      <c r="P1410" s="64"/>
      <c r="Q1410" s="64"/>
    </row>
    <row r="1411" spans="1:17">
      <c r="A1411" s="4">
        <v>43796.708333333336</v>
      </c>
      <c r="B1411" s="3">
        <v>1.6</v>
      </c>
      <c r="C1411" s="3">
        <v>1.55139</v>
      </c>
      <c r="D1411" s="12">
        <f t="shared" si="305"/>
        <v>1.5458333333333334</v>
      </c>
      <c r="E1411">
        <v>57</v>
      </c>
      <c r="F1411">
        <v>20</v>
      </c>
      <c r="G1411">
        <v>70</v>
      </c>
      <c r="H1411" s="1"/>
      <c r="J1411" s="64"/>
      <c r="K1411" s="64"/>
      <c r="L1411" s="64"/>
      <c r="M1411" s="64"/>
      <c r="N1411" s="64"/>
      <c r="O1411" s="64"/>
      <c r="P1411" s="64"/>
      <c r="Q1411" s="64"/>
    </row>
    <row r="1412" spans="1:17">
      <c r="A1412" s="4">
        <v>43796.75</v>
      </c>
      <c r="B1412" s="3">
        <v>0.8</v>
      </c>
      <c r="C1412" s="3">
        <v>1.55139</v>
      </c>
      <c r="D1412" s="12">
        <f t="shared" si="305"/>
        <v>1.5666666666666667</v>
      </c>
      <c r="E1412">
        <v>57</v>
      </c>
      <c r="F1412">
        <v>21</v>
      </c>
      <c r="G1412">
        <v>70</v>
      </c>
      <c r="H1412" s="1"/>
      <c r="J1412" s="64"/>
      <c r="K1412" s="64"/>
      <c r="L1412" s="64"/>
      <c r="M1412" s="64"/>
      <c r="N1412" s="64"/>
      <c r="O1412" s="64"/>
      <c r="P1412" s="64"/>
      <c r="Q1412" s="64"/>
    </row>
    <row r="1413" spans="1:17">
      <c r="A1413" s="4">
        <v>43796.791666666664</v>
      </c>
      <c r="B1413" s="3">
        <v>1</v>
      </c>
      <c r="C1413" s="3">
        <v>1.55139</v>
      </c>
      <c r="D1413" s="12">
        <f t="shared" si="305"/>
        <v>1.5999999999999999</v>
      </c>
      <c r="E1413">
        <v>57</v>
      </c>
      <c r="F1413">
        <v>21</v>
      </c>
      <c r="G1413">
        <v>70</v>
      </c>
      <c r="H1413" s="1"/>
      <c r="J1413" s="64"/>
      <c r="K1413" s="64"/>
      <c r="L1413" s="64"/>
      <c r="M1413" s="64"/>
      <c r="N1413" s="64"/>
      <c r="O1413" s="64"/>
      <c r="P1413" s="64"/>
      <c r="Q1413" s="64"/>
    </row>
    <row r="1414" spans="1:17">
      <c r="A1414" s="4">
        <v>43796.833333333336</v>
      </c>
      <c r="B1414" s="3">
        <v>1.8</v>
      </c>
      <c r="C1414" s="3">
        <v>1.55139</v>
      </c>
      <c r="D1414" s="12">
        <f t="shared" si="305"/>
        <v>1.6625000000000003</v>
      </c>
      <c r="E1414">
        <v>55</v>
      </c>
      <c r="F1414">
        <v>21</v>
      </c>
      <c r="G1414">
        <v>70</v>
      </c>
      <c r="H1414" s="1"/>
      <c r="J1414" s="64"/>
      <c r="K1414" s="64"/>
      <c r="L1414" s="64"/>
      <c r="M1414" s="64"/>
      <c r="N1414" s="64"/>
      <c r="O1414" s="64"/>
      <c r="P1414" s="64"/>
      <c r="Q1414" s="64"/>
    </row>
    <row r="1415" spans="1:17">
      <c r="A1415" s="4">
        <v>43796.875</v>
      </c>
      <c r="B1415" s="3">
        <v>1.8</v>
      </c>
      <c r="C1415" s="3">
        <v>1.55139</v>
      </c>
      <c r="D1415" s="12">
        <f t="shared" si="305"/>
        <v>1.6500000000000001</v>
      </c>
      <c r="E1415">
        <v>53</v>
      </c>
      <c r="F1415">
        <v>21</v>
      </c>
      <c r="G1415">
        <v>70</v>
      </c>
      <c r="H1415" s="1"/>
      <c r="J1415" s="64"/>
      <c r="K1415" s="64"/>
      <c r="L1415" s="64"/>
      <c r="M1415" s="64"/>
      <c r="N1415" s="64"/>
      <c r="O1415" s="64"/>
      <c r="P1415" s="64"/>
      <c r="Q1415" s="64"/>
    </row>
    <row r="1416" spans="1:17">
      <c r="A1416" s="4">
        <v>43796.916666666664</v>
      </c>
      <c r="B1416" s="3">
        <v>2.7</v>
      </c>
      <c r="C1416" s="3">
        <v>1.55139</v>
      </c>
      <c r="D1416" s="12">
        <f t="shared" si="305"/>
        <v>1.6333333333333331</v>
      </c>
      <c r="E1416">
        <v>57</v>
      </c>
      <c r="F1416">
        <v>20</v>
      </c>
      <c r="G1416">
        <v>70</v>
      </c>
      <c r="H1416" s="1"/>
      <c r="J1416" s="64"/>
      <c r="K1416" s="64"/>
      <c r="L1416" s="64"/>
      <c r="M1416" s="64"/>
      <c r="N1416" s="64"/>
      <c r="O1416" s="64"/>
      <c r="P1416" s="64"/>
      <c r="Q1416" s="64"/>
    </row>
    <row r="1417" spans="1:17">
      <c r="A1417" s="4">
        <v>43796.958333333336</v>
      </c>
      <c r="B1417" s="3">
        <v>1.6</v>
      </c>
      <c r="C1417" s="3">
        <v>1.55139</v>
      </c>
      <c r="D1417" s="12">
        <f t="shared" si="305"/>
        <v>1.5916666666666668</v>
      </c>
      <c r="E1417">
        <v>55</v>
      </c>
      <c r="F1417">
        <v>21</v>
      </c>
      <c r="G1417">
        <v>68</v>
      </c>
      <c r="H1417" s="1"/>
      <c r="J1417" s="64"/>
      <c r="K1417" s="64"/>
      <c r="L1417" s="64"/>
      <c r="M1417" s="64"/>
      <c r="N1417" s="64"/>
      <c r="O1417" s="64"/>
      <c r="P1417" s="64"/>
      <c r="Q1417" s="64"/>
    </row>
    <row r="1418" spans="1:17">
      <c r="A1418" s="4">
        <v>43797</v>
      </c>
      <c r="B1418" s="3">
        <v>1.2</v>
      </c>
      <c r="C1418" s="3">
        <v>1.55139</v>
      </c>
      <c r="D1418" s="12">
        <f t="shared" si="305"/>
        <v>1.5416666666666667</v>
      </c>
      <c r="E1418">
        <v>53</v>
      </c>
      <c r="F1418">
        <v>16</v>
      </c>
      <c r="G1418">
        <v>68</v>
      </c>
      <c r="H1418" s="1"/>
      <c r="J1418" s="64"/>
      <c r="K1418" s="64"/>
      <c r="L1418" s="64"/>
      <c r="M1418" s="64"/>
      <c r="N1418" s="64"/>
      <c r="O1418" s="64"/>
      <c r="P1418" s="64"/>
      <c r="Q1418" s="64"/>
    </row>
    <row r="1419" spans="1:17">
      <c r="A1419" s="4">
        <v>43797.041666666664</v>
      </c>
      <c r="B1419" s="3">
        <v>3</v>
      </c>
      <c r="C1419" s="3">
        <v>1.55139</v>
      </c>
      <c r="D1419" s="12">
        <f t="shared" si="305"/>
        <v>1.5291666666666666</v>
      </c>
      <c r="E1419">
        <v>52</v>
      </c>
      <c r="F1419">
        <v>16</v>
      </c>
      <c r="G1419">
        <v>68</v>
      </c>
      <c r="H1419" s="1"/>
      <c r="J1419" s="64"/>
      <c r="K1419" s="64"/>
      <c r="L1419" s="64"/>
      <c r="M1419" s="64"/>
      <c r="N1419" s="64"/>
      <c r="O1419" s="64"/>
      <c r="P1419" s="64"/>
      <c r="Q1419" s="64"/>
    </row>
    <row r="1420" spans="1:17">
      <c r="A1420" s="4">
        <v>43797.083333333336</v>
      </c>
      <c r="B1420" s="3">
        <v>1</v>
      </c>
      <c r="C1420" s="3">
        <v>1.55139</v>
      </c>
      <c r="D1420" s="12">
        <f t="shared" si="305"/>
        <v>1.4416666666666664</v>
      </c>
      <c r="E1420">
        <v>51</v>
      </c>
      <c r="F1420">
        <v>13</v>
      </c>
      <c r="G1420">
        <v>68</v>
      </c>
      <c r="H1420" s="1"/>
      <c r="J1420" s="64"/>
      <c r="K1420" s="64"/>
      <c r="L1420" s="64"/>
      <c r="M1420" s="64"/>
      <c r="N1420" s="64"/>
      <c r="O1420" s="64"/>
      <c r="P1420" s="64"/>
      <c r="Q1420" s="64"/>
    </row>
    <row r="1421" spans="1:17">
      <c r="A1421" s="4">
        <v>43797.125</v>
      </c>
      <c r="B1421" s="3">
        <v>0.5</v>
      </c>
      <c r="C1421" s="3">
        <v>1.55139</v>
      </c>
      <c r="D1421" s="12">
        <f t="shared" si="305"/>
        <v>1.4458333333333331</v>
      </c>
      <c r="E1421">
        <v>50</v>
      </c>
      <c r="F1421">
        <v>17</v>
      </c>
      <c r="G1421">
        <v>68</v>
      </c>
      <c r="H1421" s="1"/>
      <c r="J1421" s="64"/>
      <c r="K1421" s="64"/>
      <c r="L1421" s="64"/>
      <c r="M1421" s="64"/>
      <c r="N1421" s="64"/>
      <c r="O1421" s="64"/>
      <c r="P1421" s="64"/>
      <c r="Q1421" s="64"/>
    </row>
    <row r="1422" spans="1:17">
      <c r="A1422" s="4">
        <v>43797.166666666664</v>
      </c>
      <c r="B1422" s="3">
        <v>0.5</v>
      </c>
      <c r="C1422" s="3">
        <v>1.55139</v>
      </c>
      <c r="D1422" s="12">
        <f t="shared" si="305"/>
        <v>1.4833333333333332</v>
      </c>
      <c r="E1422">
        <v>48</v>
      </c>
      <c r="F1422">
        <v>21</v>
      </c>
      <c r="G1422">
        <v>68</v>
      </c>
      <c r="H1422" s="1"/>
      <c r="J1422" s="64"/>
      <c r="K1422" s="64"/>
      <c r="L1422" s="64"/>
      <c r="M1422" s="64"/>
      <c r="N1422" s="64"/>
      <c r="O1422" s="64"/>
      <c r="P1422" s="64"/>
      <c r="Q1422" s="64"/>
    </row>
    <row r="1423" spans="1:17">
      <c r="A1423" s="4">
        <v>43797.208333333336</v>
      </c>
      <c r="B1423" s="3">
        <v>0.5</v>
      </c>
      <c r="C1423" s="3">
        <v>1.55139</v>
      </c>
      <c r="D1423" s="12">
        <f t="shared" si="305"/>
        <v>1.5083333333333335</v>
      </c>
      <c r="E1423">
        <v>47</v>
      </c>
      <c r="F1423">
        <v>21</v>
      </c>
      <c r="G1423">
        <v>68</v>
      </c>
      <c r="H1423" s="1"/>
      <c r="J1423" s="64"/>
      <c r="K1423" s="64"/>
      <c r="L1423" s="64"/>
      <c r="M1423" s="64"/>
      <c r="N1423" s="64"/>
      <c r="O1423" s="64"/>
      <c r="P1423" s="64"/>
      <c r="Q1423" s="64"/>
    </row>
    <row r="1424" spans="1:17">
      <c r="A1424" s="4">
        <v>43797.25</v>
      </c>
      <c r="B1424" s="3">
        <v>0.8</v>
      </c>
      <c r="C1424" s="3">
        <v>1.55139</v>
      </c>
      <c r="D1424" s="12">
        <f t="shared" si="305"/>
        <v>1.5458333333333334</v>
      </c>
      <c r="E1424">
        <v>46</v>
      </c>
      <c r="F1424">
        <v>21</v>
      </c>
      <c r="G1424">
        <v>68</v>
      </c>
      <c r="H1424" s="1"/>
      <c r="J1424" s="64"/>
      <c r="K1424" s="64"/>
      <c r="L1424" s="64"/>
      <c r="M1424" s="64"/>
      <c r="N1424" s="64"/>
      <c r="O1424" s="64"/>
      <c r="P1424" s="64"/>
      <c r="Q1424" s="64"/>
    </row>
    <row r="1425" spans="1:17">
      <c r="A1425" s="4">
        <v>43797.291666666664</v>
      </c>
      <c r="B1425" s="3">
        <v>1.9</v>
      </c>
      <c r="C1425" s="3">
        <v>1.55139</v>
      </c>
      <c r="D1425" s="12">
        <f t="shared" si="305"/>
        <v>1.5625</v>
      </c>
      <c r="E1425">
        <v>46</v>
      </c>
      <c r="F1425">
        <v>21</v>
      </c>
      <c r="G1425">
        <v>68</v>
      </c>
      <c r="H1425" s="1"/>
      <c r="J1425" s="64"/>
      <c r="K1425" s="64"/>
      <c r="L1425" s="64"/>
      <c r="M1425" s="64"/>
      <c r="N1425" s="64"/>
      <c r="O1425" s="64"/>
      <c r="P1425" s="64"/>
      <c r="Q1425" s="64"/>
    </row>
    <row r="1426" spans="1:17">
      <c r="A1426" s="4">
        <v>43797.333333333336</v>
      </c>
      <c r="B1426" s="3">
        <v>0.7</v>
      </c>
      <c r="C1426" s="3">
        <v>1.55139</v>
      </c>
      <c r="D1426" s="12">
        <f t="shared" si="305"/>
        <v>1.5458333333333334</v>
      </c>
      <c r="E1426">
        <v>47</v>
      </c>
      <c r="F1426">
        <v>12</v>
      </c>
      <c r="G1426">
        <v>60</v>
      </c>
      <c r="H1426" s="1"/>
      <c r="J1426" s="64"/>
      <c r="K1426" s="64"/>
      <c r="L1426" s="64"/>
      <c r="M1426" s="64"/>
      <c r="N1426" s="64"/>
      <c r="O1426" s="64"/>
      <c r="P1426" s="64"/>
      <c r="Q1426" s="64"/>
    </row>
    <row r="1427" spans="1:17">
      <c r="A1427" s="4">
        <v>43797.375</v>
      </c>
      <c r="B1427" s="3">
        <v>3</v>
      </c>
      <c r="C1427" s="3">
        <v>1.55139</v>
      </c>
      <c r="D1427" s="12">
        <f t="shared" si="305"/>
        <v>1.5999999999999999</v>
      </c>
      <c r="E1427">
        <v>49</v>
      </c>
      <c r="F1427">
        <v>13</v>
      </c>
      <c r="G1427">
        <v>60</v>
      </c>
      <c r="H1427" s="1"/>
      <c r="J1427" s="64"/>
      <c r="K1427" s="64"/>
      <c r="L1427" s="64"/>
      <c r="M1427" s="64"/>
      <c r="N1427" s="64"/>
      <c r="O1427" s="64"/>
      <c r="P1427" s="64"/>
      <c r="Q1427" s="64"/>
    </row>
    <row r="1428" spans="1:17">
      <c r="A1428" s="4">
        <v>43797.416666666664</v>
      </c>
      <c r="B1428" s="3">
        <v>4.5999999999999996</v>
      </c>
      <c r="C1428" s="3">
        <v>1.55139</v>
      </c>
      <c r="D1428" s="12">
        <f t="shared" si="305"/>
        <v>1.5041666666666664</v>
      </c>
      <c r="E1428">
        <v>50</v>
      </c>
      <c r="F1428">
        <v>13</v>
      </c>
      <c r="G1428">
        <v>60</v>
      </c>
      <c r="H1428" s="1"/>
      <c r="J1428" s="64"/>
      <c r="K1428" s="64"/>
      <c r="L1428" s="64"/>
      <c r="M1428" s="64"/>
      <c r="N1428" s="64"/>
      <c r="O1428" s="64"/>
      <c r="P1428" s="64"/>
      <c r="Q1428" s="64"/>
    </row>
    <row r="1429" spans="1:17">
      <c r="A1429" s="4">
        <v>43797.458333333336</v>
      </c>
      <c r="B1429" s="3">
        <v>3.6</v>
      </c>
      <c r="C1429" s="3">
        <v>1.55139</v>
      </c>
      <c r="D1429" s="12">
        <f t="shared" si="305"/>
        <v>1.4208333333333332</v>
      </c>
      <c r="E1429">
        <v>49</v>
      </c>
      <c r="F1429">
        <v>13</v>
      </c>
      <c r="G1429">
        <v>60</v>
      </c>
      <c r="H1429" s="1"/>
      <c r="J1429" s="64"/>
      <c r="K1429" s="64"/>
      <c r="L1429" s="64"/>
      <c r="M1429" s="64"/>
      <c r="N1429" s="64"/>
      <c r="O1429" s="64"/>
      <c r="P1429" s="64"/>
      <c r="Q1429" s="64"/>
    </row>
    <row r="1430" spans="1:17">
      <c r="A1430" s="4">
        <v>43797.5</v>
      </c>
      <c r="B1430" s="3">
        <v>0.4</v>
      </c>
      <c r="C1430" s="3">
        <v>1.55139</v>
      </c>
      <c r="D1430" s="12">
        <f t="shared" si="305"/>
        <v>1.3708333333333333</v>
      </c>
      <c r="E1430">
        <v>49</v>
      </c>
      <c r="F1430">
        <v>12</v>
      </c>
      <c r="G1430">
        <v>60</v>
      </c>
      <c r="H1430" s="1"/>
      <c r="J1430" s="64"/>
      <c r="K1430" s="64"/>
      <c r="L1430" s="64"/>
      <c r="M1430" s="64"/>
      <c r="N1430" s="64"/>
      <c r="O1430" s="64"/>
      <c r="P1430" s="64"/>
      <c r="Q1430" s="64"/>
    </row>
    <row r="1431" spans="1:17">
      <c r="A1431" s="4">
        <v>43797.541666666664</v>
      </c>
      <c r="B1431" s="3">
        <v>0.4</v>
      </c>
      <c r="C1431" s="3">
        <v>1.55139</v>
      </c>
      <c r="D1431" s="12">
        <f t="shared" si="305"/>
        <v>1.3708333333333333</v>
      </c>
      <c r="E1431">
        <v>48</v>
      </c>
      <c r="F1431">
        <v>10</v>
      </c>
      <c r="G1431">
        <v>60</v>
      </c>
      <c r="H1431" s="1"/>
      <c r="J1431" s="64"/>
      <c r="K1431" s="64"/>
      <c r="L1431" s="64"/>
      <c r="M1431" s="64"/>
      <c r="N1431" s="64"/>
      <c r="O1431" s="64"/>
      <c r="P1431" s="64"/>
      <c r="Q1431" s="64"/>
    </row>
    <row r="1432" spans="1:17">
      <c r="A1432" s="4">
        <v>43797.583333333336</v>
      </c>
      <c r="B1432" s="3">
        <v>0.4</v>
      </c>
      <c r="C1432" s="3">
        <v>1.55139</v>
      </c>
      <c r="D1432" s="12">
        <f t="shared" si="305"/>
        <v>1.3749999999999998</v>
      </c>
      <c r="E1432">
        <v>48</v>
      </c>
      <c r="F1432">
        <v>11</v>
      </c>
      <c r="G1432">
        <v>60</v>
      </c>
      <c r="H1432" s="1"/>
      <c r="J1432" s="64"/>
      <c r="K1432" s="64"/>
      <c r="L1432" s="64"/>
      <c r="M1432" s="64"/>
      <c r="N1432" s="64"/>
      <c r="O1432" s="64"/>
      <c r="P1432" s="64"/>
      <c r="Q1432" s="64"/>
    </row>
    <row r="1433" spans="1:17">
      <c r="A1433" s="4">
        <v>43797.625</v>
      </c>
      <c r="B1433" s="3">
        <v>0.60000000000000009</v>
      </c>
      <c r="C1433" s="3">
        <v>1.55139</v>
      </c>
      <c r="D1433" s="12">
        <f t="shared" si="305"/>
        <v>1.3875</v>
      </c>
      <c r="E1433">
        <v>48</v>
      </c>
      <c r="F1433">
        <v>13</v>
      </c>
      <c r="G1433">
        <v>60</v>
      </c>
      <c r="H1433" s="1"/>
      <c r="J1433" s="64"/>
      <c r="K1433" s="64"/>
      <c r="L1433" s="64"/>
      <c r="M1433" s="64"/>
      <c r="N1433" s="64"/>
      <c r="O1433" s="64"/>
      <c r="P1433" s="64"/>
      <c r="Q1433" s="64"/>
    </row>
    <row r="1434" spans="1:17">
      <c r="A1434" s="4">
        <v>43797.666666666664</v>
      </c>
      <c r="B1434" s="3">
        <v>2.7</v>
      </c>
      <c r="C1434" s="3">
        <v>1.55139</v>
      </c>
      <c r="D1434" s="12">
        <f t="shared" si="305"/>
        <v>1.4166666666666663</v>
      </c>
      <c r="E1434">
        <v>47</v>
      </c>
      <c r="F1434">
        <v>13</v>
      </c>
      <c r="G1434">
        <v>60</v>
      </c>
      <c r="H1434" s="1"/>
      <c r="J1434" s="64"/>
      <c r="K1434" s="64"/>
      <c r="L1434" s="64"/>
      <c r="M1434" s="64"/>
      <c r="N1434" s="64"/>
      <c r="O1434" s="64"/>
      <c r="P1434" s="64"/>
      <c r="Q1434" s="64"/>
    </row>
    <row r="1435" spans="1:17">
      <c r="A1435" s="4">
        <v>43797.708333333336</v>
      </c>
      <c r="B1435" s="3">
        <v>2.1</v>
      </c>
      <c r="C1435" s="3">
        <v>1.55139</v>
      </c>
      <c r="D1435" s="12">
        <f t="shared" si="305"/>
        <v>1.4208333333333332</v>
      </c>
      <c r="E1435">
        <v>46</v>
      </c>
      <c r="F1435">
        <v>13</v>
      </c>
      <c r="G1435">
        <v>70</v>
      </c>
      <c r="H1435" s="1"/>
      <c r="J1435" s="64"/>
      <c r="K1435" s="64"/>
      <c r="L1435" s="64"/>
      <c r="M1435" s="64"/>
      <c r="N1435" s="64"/>
      <c r="O1435" s="64"/>
      <c r="P1435" s="64"/>
      <c r="Q1435" s="64"/>
    </row>
    <row r="1436" spans="1:17">
      <c r="A1436" s="4">
        <v>43797.75</v>
      </c>
      <c r="B1436" s="3">
        <v>1.6</v>
      </c>
      <c r="C1436" s="3">
        <v>1.55139</v>
      </c>
      <c r="D1436" s="12">
        <f t="shared" si="305"/>
        <v>1.4666666666666666</v>
      </c>
      <c r="E1436">
        <v>46</v>
      </c>
      <c r="F1436">
        <v>13</v>
      </c>
      <c r="G1436">
        <v>70</v>
      </c>
      <c r="H1436" s="1"/>
      <c r="J1436" s="64"/>
      <c r="K1436" s="64"/>
      <c r="L1436" s="64"/>
      <c r="M1436" s="64"/>
      <c r="N1436" s="64"/>
      <c r="O1436" s="64"/>
      <c r="P1436" s="64"/>
      <c r="Q1436" s="64"/>
    </row>
    <row r="1437" spans="1:17">
      <c r="A1437" s="4">
        <v>43797.791666666664</v>
      </c>
      <c r="B1437" s="3">
        <v>2.5</v>
      </c>
      <c r="C1437" s="3">
        <v>1.55139</v>
      </c>
      <c r="D1437" s="12">
        <f t="shared" si="305"/>
        <v>1.458333333333333</v>
      </c>
      <c r="E1437">
        <v>45</v>
      </c>
      <c r="F1437">
        <v>11</v>
      </c>
      <c r="G1437">
        <v>70</v>
      </c>
      <c r="H1437" s="1"/>
      <c r="J1437" s="64"/>
      <c r="K1437" s="64"/>
      <c r="L1437" s="64"/>
      <c r="M1437" s="64"/>
      <c r="N1437" s="64"/>
      <c r="O1437" s="64"/>
      <c r="P1437" s="64"/>
      <c r="Q1437" s="64"/>
    </row>
    <row r="1438" spans="1:17">
      <c r="A1438" s="4">
        <v>43797.833333333336</v>
      </c>
      <c r="B1438" s="3">
        <v>1.5</v>
      </c>
      <c r="C1438" s="3">
        <v>1.55139</v>
      </c>
      <c r="D1438" s="12">
        <f t="shared" si="305"/>
        <v>1.4208333333333332</v>
      </c>
      <c r="E1438">
        <v>44</v>
      </c>
      <c r="F1438">
        <v>11</v>
      </c>
      <c r="G1438">
        <v>70</v>
      </c>
      <c r="H1438" s="1"/>
      <c r="J1438" s="64"/>
      <c r="K1438" s="64"/>
      <c r="L1438" s="64"/>
      <c r="M1438" s="64"/>
      <c r="N1438" s="64"/>
      <c r="O1438" s="64"/>
      <c r="P1438" s="64"/>
      <c r="Q1438" s="64"/>
    </row>
    <row r="1439" spans="1:17">
      <c r="A1439" s="4">
        <v>43797.875</v>
      </c>
      <c r="B1439" s="3">
        <v>1.4</v>
      </c>
      <c r="C1439" s="3">
        <v>1.55139</v>
      </c>
      <c r="D1439" s="12">
        <f t="shared" si="305"/>
        <v>1.4291666666666665</v>
      </c>
      <c r="E1439">
        <v>44</v>
      </c>
      <c r="F1439">
        <v>21</v>
      </c>
      <c r="G1439">
        <v>70</v>
      </c>
      <c r="H1439" s="1"/>
      <c r="J1439" s="64"/>
      <c r="K1439" s="64"/>
      <c r="L1439" s="64"/>
      <c r="M1439" s="64"/>
      <c r="N1439" s="64"/>
      <c r="O1439" s="64"/>
      <c r="P1439" s="64"/>
      <c r="Q1439" s="64"/>
    </row>
    <row r="1440" spans="1:17">
      <c r="A1440" s="4">
        <v>43797.916666666664</v>
      </c>
      <c r="B1440" s="3">
        <v>1.7000000000000002</v>
      </c>
      <c r="C1440" s="3">
        <v>1.55139</v>
      </c>
      <c r="D1440" s="12">
        <f t="shared" si="305"/>
        <v>1.5583333333333333</v>
      </c>
      <c r="E1440">
        <v>44</v>
      </c>
      <c r="F1440">
        <v>11</v>
      </c>
      <c r="G1440">
        <v>70</v>
      </c>
      <c r="H1440" s="1"/>
      <c r="J1440" s="64"/>
      <c r="K1440" s="64"/>
      <c r="L1440" s="64"/>
      <c r="M1440" s="64"/>
      <c r="N1440" s="64"/>
      <c r="O1440" s="64"/>
      <c r="P1440" s="64"/>
      <c r="Q1440" s="64"/>
    </row>
    <row r="1441" spans="1:17">
      <c r="A1441" s="4">
        <v>43797.958333333336</v>
      </c>
      <c r="B1441" s="3">
        <v>0.4</v>
      </c>
      <c r="C1441" s="3">
        <v>1.55139</v>
      </c>
      <c r="D1441" s="12">
        <f t="shared" si="305"/>
        <v>1.5708333333333335</v>
      </c>
      <c r="E1441">
        <v>43</v>
      </c>
      <c r="F1441">
        <v>11</v>
      </c>
      <c r="G1441">
        <v>68</v>
      </c>
      <c r="H1441" s="1"/>
      <c r="J1441" s="64"/>
      <c r="K1441" s="64"/>
      <c r="L1441" s="64"/>
      <c r="M1441" s="64"/>
      <c r="N1441" s="64"/>
      <c r="O1441" s="64"/>
      <c r="P1441" s="64"/>
      <c r="Q1441" s="64"/>
    </row>
    <row r="1442" spans="1:17">
      <c r="A1442" s="4">
        <v>43798</v>
      </c>
      <c r="B1442" s="3">
        <v>0.9</v>
      </c>
      <c r="C1442" s="3">
        <v>1.55139</v>
      </c>
      <c r="D1442" s="12">
        <f t="shared" si="305"/>
        <v>1.575</v>
      </c>
      <c r="E1442">
        <v>42</v>
      </c>
      <c r="F1442">
        <v>11</v>
      </c>
      <c r="G1442">
        <v>68</v>
      </c>
      <c r="H1442" s="1"/>
      <c r="J1442" s="64"/>
      <c r="K1442" s="64"/>
      <c r="L1442" s="64"/>
      <c r="M1442" s="64"/>
      <c r="N1442" s="64"/>
      <c r="O1442" s="64"/>
      <c r="P1442" s="64"/>
      <c r="Q1442" s="64"/>
    </row>
    <row r="1443" spans="1:17">
      <c r="A1443" s="4">
        <v>43798.041666666664</v>
      </c>
      <c r="B1443" s="3">
        <v>0.9</v>
      </c>
      <c r="C1443" s="3">
        <v>1.55139</v>
      </c>
      <c r="D1443" s="12">
        <f t="shared" si="305"/>
        <v>1.5541666666666665</v>
      </c>
      <c r="E1443">
        <v>41</v>
      </c>
      <c r="F1443">
        <v>11</v>
      </c>
      <c r="G1443">
        <v>68</v>
      </c>
      <c r="H1443" s="1"/>
      <c r="J1443" s="64"/>
      <c r="K1443" s="64"/>
      <c r="L1443" s="64"/>
      <c r="M1443" s="64"/>
      <c r="N1443" s="64"/>
      <c r="O1443" s="64"/>
      <c r="P1443" s="64"/>
      <c r="Q1443" s="64"/>
    </row>
    <row r="1444" spans="1:17">
      <c r="A1444" s="4">
        <v>43798.083333333336</v>
      </c>
      <c r="B1444" s="3">
        <v>1.1000000000000001</v>
      </c>
      <c r="C1444" s="3">
        <v>1.55139</v>
      </c>
      <c r="D1444" s="12">
        <f t="shared" si="305"/>
        <v>1.5541666666666665</v>
      </c>
      <c r="E1444">
        <v>41</v>
      </c>
      <c r="F1444">
        <v>11</v>
      </c>
      <c r="G1444">
        <v>68</v>
      </c>
      <c r="H1444" s="1"/>
      <c r="J1444" s="64"/>
      <c r="K1444" s="64"/>
      <c r="L1444" s="64"/>
      <c r="M1444" s="64"/>
      <c r="N1444" s="64"/>
      <c r="O1444" s="64"/>
      <c r="P1444" s="64"/>
      <c r="Q1444" s="64"/>
    </row>
    <row r="1445" spans="1:17">
      <c r="A1445" s="4">
        <v>43798.125</v>
      </c>
      <c r="B1445" s="3">
        <v>1.4</v>
      </c>
      <c r="C1445" s="3">
        <v>1.55139</v>
      </c>
      <c r="D1445" s="12">
        <f t="shared" si="305"/>
        <v>1.5499999999999998</v>
      </c>
      <c r="E1445">
        <v>39</v>
      </c>
      <c r="F1445">
        <v>11</v>
      </c>
      <c r="G1445">
        <v>68</v>
      </c>
      <c r="H1445" s="1"/>
      <c r="J1445" s="64"/>
      <c r="K1445" s="64"/>
      <c r="L1445" s="64"/>
      <c r="M1445" s="64"/>
      <c r="N1445" s="64"/>
      <c r="O1445" s="64"/>
      <c r="P1445" s="64"/>
      <c r="Q1445" s="64"/>
    </row>
    <row r="1446" spans="1:17">
      <c r="A1446" s="4">
        <v>43798.166666666664</v>
      </c>
      <c r="B1446" s="3">
        <v>1.1000000000000001</v>
      </c>
      <c r="C1446" s="3">
        <v>1.55139</v>
      </c>
      <c r="D1446" s="12">
        <f t="shared" si="305"/>
        <v>1.5416666666666667</v>
      </c>
      <c r="E1446">
        <v>39</v>
      </c>
      <c r="F1446">
        <v>11</v>
      </c>
      <c r="G1446">
        <v>68</v>
      </c>
      <c r="H1446" s="1"/>
      <c r="J1446" s="64"/>
      <c r="K1446" s="64"/>
      <c r="L1446" s="64"/>
      <c r="M1446" s="64"/>
      <c r="N1446" s="64"/>
      <c r="O1446" s="64"/>
      <c r="P1446" s="64"/>
      <c r="Q1446" s="64"/>
    </row>
    <row r="1447" spans="1:17">
      <c r="A1447" s="4">
        <v>43798.208333333336</v>
      </c>
      <c r="B1447" s="3">
        <v>1.4</v>
      </c>
      <c r="C1447" s="3">
        <v>1.55139</v>
      </c>
      <c r="D1447" s="12">
        <f t="shared" si="305"/>
        <v>1.5499999999999998</v>
      </c>
      <c r="E1447">
        <v>38</v>
      </c>
      <c r="F1447">
        <v>11</v>
      </c>
      <c r="G1447">
        <v>68</v>
      </c>
      <c r="H1447" s="1"/>
      <c r="J1447" s="64"/>
      <c r="K1447" s="64"/>
      <c r="L1447" s="64"/>
      <c r="M1447" s="64"/>
      <c r="N1447" s="64"/>
      <c r="O1447" s="64"/>
      <c r="P1447" s="64"/>
      <c r="Q1447" s="64"/>
    </row>
    <row r="1448" spans="1:17">
      <c r="A1448" s="4">
        <v>43798.25</v>
      </c>
      <c r="B1448" s="3">
        <v>1.2</v>
      </c>
      <c r="C1448" s="3">
        <v>1.55139</v>
      </c>
      <c r="D1448" s="12">
        <f t="shared" si="305"/>
        <v>1.6166666666666665</v>
      </c>
      <c r="E1448">
        <v>38</v>
      </c>
      <c r="F1448">
        <v>13</v>
      </c>
      <c r="G1448">
        <v>68</v>
      </c>
      <c r="H1448" s="1"/>
      <c r="J1448" s="64"/>
      <c r="K1448" s="64"/>
      <c r="L1448" s="64"/>
      <c r="M1448" s="64"/>
      <c r="N1448" s="64"/>
      <c r="O1448" s="64"/>
      <c r="P1448" s="64"/>
      <c r="Q1448" s="64"/>
    </row>
    <row r="1449" spans="1:17">
      <c r="A1449" s="4">
        <v>43798.291666666664</v>
      </c>
      <c r="B1449" s="3">
        <v>1.5</v>
      </c>
      <c r="C1449" s="3">
        <v>1.55139</v>
      </c>
      <c r="D1449" s="12">
        <f t="shared" si="305"/>
        <v>1.6624999999999996</v>
      </c>
      <c r="E1449">
        <v>40</v>
      </c>
      <c r="F1449">
        <v>13</v>
      </c>
      <c r="G1449">
        <v>68</v>
      </c>
      <c r="H1449" s="1"/>
      <c r="J1449" s="64"/>
      <c r="K1449" s="64"/>
      <c r="L1449" s="64"/>
      <c r="M1449" s="64"/>
      <c r="N1449" s="64"/>
      <c r="O1449" s="64"/>
      <c r="P1449" s="64"/>
      <c r="Q1449" s="64"/>
    </row>
    <row r="1450" spans="1:17">
      <c r="A1450" s="4">
        <v>43798.333333333336</v>
      </c>
      <c r="B1450" s="3">
        <v>2</v>
      </c>
      <c r="C1450" s="3">
        <v>1.55139</v>
      </c>
      <c r="D1450" s="12">
        <f t="shared" si="305"/>
        <v>1.708333333333333</v>
      </c>
      <c r="E1450">
        <v>42</v>
      </c>
      <c r="F1450">
        <v>13</v>
      </c>
      <c r="G1450">
        <v>60</v>
      </c>
      <c r="H1450" s="1"/>
      <c r="J1450" s="64"/>
      <c r="K1450" s="64"/>
      <c r="L1450" s="64"/>
      <c r="M1450" s="64"/>
      <c r="N1450" s="64"/>
      <c r="O1450" s="64"/>
      <c r="P1450" s="64"/>
      <c r="Q1450" s="64"/>
    </row>
    <row r="1451" spans="1:17">
      <c r="A1451" s="4">
        <v>43798.375</v>
      </c>
      <c r="B1451" s="3">
        <v>0.7</v>
      </c>
      <c r="C1451" s="3">
        <v>1.55139</v>
      </c>
      <c r="D1451" s="12">
        <f t="shared" si="305"/>
        <v>1.6541666666666666</v>
      </c>
      <c r="E1451">
        <v>44</v>
      </c>
      <c r="F1451">
        <v>17</v>
      </c>
      <c r="G1451">
        <v>60</v>
      </c>
      <c r="H1451" s="1"/>
      <c r="J1451" s="64"/>
      <c r="K1451" s="64"/>
      <c r="L1451" s="64"/>
      <c r="M1451" s="64"/>
      <c r="N1451" s="64"/>
      <c r="O1451" s="64"/>
      <c r="P1451" s="64"/>
      <c r="Q1451" s="64"/>
    </row>
    <row r="1452" spans="1:17">
      <c r="A1452" s="4">
        <v>43798.416666666664</v>
      </c>
      <c r="B1452" s="3">
        <v>2.5999999999999996</v>
      </c>
      <c r="C1452" s="3">
        <v>1.55139</v>
      </c>
      <c r="D1452" s="12">
        <f t="shared" si="305"/>
        <v>1.6999999999999995</v>
      </c>
      <c r="E1452">
        <v>48</v>
      </c>
      <c r="F1452">
        <v>13</v>
      </c>
      <c r="G1452">
        <v>60</v>
      </c>
      <c r="H1452" s="1"/>
      <c r="J1452" s="64"/>
      <c r="K1452" s="64"/>
      <c r="L1452" s="64"/>
      <c r="M1452" s="64"/>
      <c r="N1452" s="64"/>
      <c r="O1452" s="64"/>
      <c r="P1452" s="64"/>
      <c r="Q1452" s="64"/>
    </row>
    <row r="1453" spans="1:17">
      <c r="A1453" s="4">
        <v>43798.458333333336</v>
      </c>
      <c r="B1453" s="3">
        <v>2.4000000000000004</v>
      </c>
      <c r="C1453" s="3">
        <v>1.55139</v>
      </c>
      <c r="D1453" s="12">
        <f t="shared" si="305"/>
        <v>1.7374999999999998</v>
      </c>
      <c r="E1453">
        <v>49</v>
      </c>
      <c r="F1453">
        <v>13</v>
      </c>
      <c r="G1453">
        <v>60</v>
      </c>
      <c r="H1453" s="1"/>
      <c r="J1453" s="64"/>
      <c r="K1453" s="64"/>
      <c r="L1453" s="64"/>
      <c r="M1453" s="64"/>
      <c r="N1453" s="64"/>
      <c r="O1453" s="64"/>
      <c r="P1453" s="64"/>
      <c r="Q1453" s="64"/>
    </row>
    <row r="1454" spans="1:17">
      <c r="A1454" s="4">
        <v>43798.5</v>
      </c>
      <c r="B1454" s="3">
        <v>0.4</v>
      </c>
      <c r="C1454" s="3">
        <v>1.55139</v>
      </c>
      <c r="D1454" s="12">
        <f t="shared" si="305"/>
        <v>1.9583333333333333</v>
      </c>
      <c r="E1454">
        <v>50</v>
      </c>
      <c r="F1454">
        <v>17</v>
      </c>
      <c r="G1454">
        <v>60</v>
      </c>
      <c r="H1454" s="1"/>
      <c r="J1454" s="64"/>
      <c r="K1454" s="64"/>
      <c r="L1454" s="64"/>
      <c r="M1454" s="64"/>
      <c r="N1454" s="64"/>
      <c r="O1454" s="64"/>
      <c r="P1454" s="64"/>
      <c r="Q1454" s="64"/>
    </row>
    <row r="1455" spans="1:17">
      <c r="A1455" s="4">
        <v>43798.541666666664</v>
      </c>
      <c r="B1455" s="3">
        <v>0.5</v>
      </c>
      <c r="C1455" s="3">
        <v>1.55139</v>
      </c>
      <c r="D1455" s="12">
        <f t="shared" si="305"/>
        <v>2.0624999999999996</v>
      </c>
      <c r="E1455">
        <v>52</v>
      </c>
      <c r="F1455">
        <v>21</v>
      </c>
      <c r="G1455">
        <v>60</v>
      </c>
      <c r="H1455" s="1"/>
      <c r="J1455" s="64"/>
      <c r="K1455" s="64"/>
      <c r="L1455" s="64"/>
      <c r="M1455" s="64"/>
      <c r="N1455" s="64"/>
      <c r="O1455" s="64"/>
      <c r="P1455" s="64"/>
      <c r="Q1455" s="64"/>
    </row>
    <row r="1456" spans="1:17">
      <c r="A1456" s="4">
        <v>43798.583333333336</v>
      </c>
      <c r="B1456" s="3">
        <v>0.7</v>
      </c>
      <c r="C1456" s="3">
        <v>1.55139</v>
      </c>
      <c r="D1456" s="12">
        <f t="shared" si="305"/>
        <v>2.1249999999999996</v>
      </c>
      <c r="E1456">
        <v>52</v>
      </c>
      <c r="F1456">
        <v>21</v>
      </c>
      <c r="G1456">
        <v>60</v>
      </c>
      <c r="H1456" s="1"/>
      <c r="J1456" s="64"/>
      <c r="K1456" s="64"/>
      <c r="L1456" s="64"/>
      <c r="M1456" s="64"/>
      <c r="N1456" s="64"/>
      <c r="O1456" s="64"/>
      <c r="P1456" s="64"/>
      <c r="Q1456" s="64"/>
    </row>
    <row r="1457" spans="1:17">
      <c r="A1457" s="4">
        <v>43798.625</v>
      </c>
      <c r="B1457" s="3">
        <v>1.3</v>
      </c>
      <c r="C1457" s="3">
        <v>1.55139</v>
      </c>
      <c r="D1457" s="12">
        <f t="shared" si="305"/>
        <v>2.1874999999999996</v>
      </c>
      <c r="E1457">
        <v>51</v>
      </c>
      <c r="F1457">
        <v>13</v>
      </c>
      <c r="G1457">
        <v>60</v>
      </c>
      <c r="H1457" s="1"/>
      <c r="J1457" s="64"/>
      <c r="K1457" s="64"/>
      <c r="L1457" s="64"/>
      <c r="M1457" s="64"/>
      <c r="N1457" s="64"/>
      <c r="O1457" s="64"/>
      <c r="P1457" s="64"/>
      <c r="Q1457" s="64"/>
    </row>
    <row r="1458" spans="1:17">
      <c r="A1458" s="4">
        <v>43798.666666666664</v>
      </c>
      <c r="B1458" s="3">
        <v>2.8</v>
      </c>
      <c r="C1458" s="3">
        <v>1.55139</v>
      </c>
      <c r="D1458" s="12">
        <f t="shared" si="305"/>
        <v>2.1916666666666664</v>
      </c>
      <c r="E1458">
        <v>50</v>
      </c>
      <c r="F1458">
        <v>13</v>
      </c>
      <c r="G1458">
        <v>60</v>
      </c>
      <c r="H1458" s="1"/>
      <c r="J1458" s="64"/>
      <c r="K1458" s="64"/>
      <c r="L1458" s="64"/>
      <c r="M1458" s="64"/>
      <c r="N1458" s="64"/>
      <c r="O1458" s="64"/>
      <c r="P1458" s="64"/>
      <c r="Q1458" s="64"/>
    </row>
    <row r="1459" spans="1:17">
      <c r="A1459" s="4">
        <v>43798.708333333336</v>
      </c>
      <c r="B1459" s="3">
        <v>3.2</v>
      </c>
      <c r="C1459" s="3">
        <v>1.55139</v>
      </c>
      <c r="D1459" s="12">
        <f t="shared" si="305"/>
        <v>2.1374999999999997</v>
      </c>
      <c r="E1459">
        <v>48</v>
      </c>
      <c r="F1459">
        <v>11</v>
      </c>
      <c r="G1459">
        <v>70</v>
      </c>
      <c r="H1459" s="1"/>
      <c r="J1459" s="64"/>
      <c r="K1459" s="64"/>
      <c r="L1459" s="64"/>
      <c r="M1459" s="64"/>
      <c r="N1459" s="64"/>
      <c r="O1459" s="64"/>
      <c r="P1459" s="64"/>
      <c r="Q1459" s="64"/>
    </row>
    <row r="1460" spans="1:17">
      <c r="A1460" s="4">
        <v>43798.75</v>
      </c>
      <c r="B1460" s="3">
        <v>1.4</v>
      </c>
      <c r="C1460" s="3">
        <v>1.55139</v>
      </c>
      <c r="D1460" s="12">
        <f t="shared" si="305"/>
        <v>2.0708333333333333</v>
      </c>
      <c r="E1460">
        <v>46</v>
      </c>
      <c r="F1460">
        <v>13</v>
      </c>
      <c r="G1460">
        <v>70</v>
      </c>
      <c r="H1460" s="1"/>
      <c r="J1460" s="64"/>
      <c r="K1460" s="64"/>
      <c r="L1460" s="64"/>
      <c r="M1460" s="64"/>
      <c r="N1460" s="64"/>
      <c r="O1460" s="64"/>
      <c r="P1460" s="64"/>
      <c r="Q1460" s="64"/>
    </row>
    <row r="1461" spans="1:17">
      <c r="A1461" s="4">
        <v>43798.791666666664</v>
      </c>
      <c r="B1461" s="3">
        <v>1.6</v>
      </c>
      <c r="C1461" s="3">
        <v>1.55139</v>
      </c>
      <c r="D1461" s="12">
        <f t="shared" si="305"/>
        <v>2.0750000000000002</v>
      </c>
      <c r="E1461">
        <v>46</v>
      </c>
      <c r="F1461">
        <v>13</v>
      </c>
      <c r="G1461">
        <v>70</v>
      </c>
      <c r="H1461" s="1"/>
      <c r="J1461" s="64"/>
      <c r="K1461" s="64"/>
      <c r="L1461" s="64"/>
      <c r="M1461" s="64"/>
      <c r="N1461" s="64"/>
      <c r="O1461" s="64"/>
      <c r="P1461" s="64"/>
      <c r="Q1461" s="64"/>
    </row>
    <row r="1462" spans="1:17">
      <c r="A1462" s="4">
        <v>43798.833333333336</v>
      </c>
      <c r="B1462" s="3">
        <v>1.7</v>
      </c>
      <c r="C1462" s="3">
        <v>1.55139</v>
      </c>
      <c r="D1462" s="12">
        <f t="shared" si="305"/>
        <v>2.083333333333333</v>
      </c>
      <c r="E1462">
        <v>45</v>
      </c>
      <c r="F1462">
        <v>11</v>
      </c>
      <c r="G1462">
        <v>70</v>
      </c>
      <c r="H1462" s="1"/>
      <c r="J1462" s="64"/>
      <c r="K1462" s="64"/>
      <c r="L1462" s="64"/>
      <c r="M1462" s="64"/>
      <c r="N1462" s="64"/>
      <c r="O1462" s="64"/>
      <c r="P1462" s="64"/>
      <c r="Q1462" s="64"/>
    </row>
    <row r="1463" spans="1:17">
      <c r="A1463" s="4">
        <v>43798.875</v>
      </c>
      <c r="B1463" s="3">
        <v>4.5</v>
      </c>
      <c r="C1463" s="3">
        <v>1.55139</v>
      </c>
      <c r="D1463" s="12">
        <f t="shared" si="305"/>
        <v>2.0791666666666671</v>
      </c>
      <c r="E1463">
        <v>44</v>
      </c>
      <c r="F1463">
        <v>11</v>
      </c>
      <c r="G1463">
        <v>70</v>
      </c>
      <c r="H1463" s="1"/>
      <c r="J1463" s="64"/>
      <c r="K1463" s="64"/>
      <c r="L1463" s="64"/>
      <c r="M1463" s="64"/>
      <c r="N1463" s="64"/>
      <c r="O1463" s="64"/>
      <c r="P1463" s="64"/>
      <c r="Q1463" s="64"/>
    </row>
    <row r="1464" spans="1:17">
      <c r="A1464" s="4">
        <v>43798.916666666664</v>
      </c>
      <c r="B1464" s="3">
        <v>2</v>
      </c>
      <c r="C1464" s="3">
        <v>1.55139</v>
      </c>
      <c r="D1464" s="12">
        <f t="shared" si="305"/>
        <v>2.0041666666666669</v>
      </c>
      <c r="E1464">
        <v>43</v>
      </c>
      <c r="F1464">
        <v>11</v>
      </c>
      <c r="G1464">
        <v>70</v>
      </c>
      <c r="H1464" s="1"/>
      <c r="J1464" s="64"/>
      <c r="K1464" s="64"/>
      <c r="L1464" s="64"/>
      <c r="M1464" s="64"/>
      <c r="N1464" s="64"/>
      <c r="O1464" s="64"/>
      <c r="P1464" s="64"/>
      <c r="Q1464" s="64"/>
    </row>
    <row r="1465" spans="1:17">
      <c r="A1465" s="4">
        <v>43798.958333333336</v>
      </c>
      <c r="B1465" s="3">
        <v>0.5</v>
      </c>
      <c r="C1465" s="3">
        <v>1.55139</v>
      </c>
      <c r="D1465" s="12">
        <f t="shared" si="305"/>
        <v>1.9833333333333334</v>
      </c>
      <c r="E1465">
        <v>43</v>
      </c>
      <c r="F1465">
        <v>11</v>
      </c>
      <c r="G1465">
        <v>68</v>
      </c>
      <c r="H1465" s="1"/>
      <c r="J1465" s="64"/>
      <c r="K1465" s="64"/>
      <c r="L1465" s="64"/>
      <c r="M1465" s="64"/>
      <c r="N1465" s="64"/>
      <c r="O1465" s="64"/>
      <c r="P1465" s="64"/>
      <c r="Q1465" s="64"/>
    </row>
    <row r="1466" spans="1:17">
      <c r="A1466" s="4">
        <v>43799</v>
      </c>
      <c r="B1466" s="3">
        <v>0.4</v>
      </c>
      <c r="C1466" s="3">
        <v>1.55139</v>
      </c>
      <c r="D1466" s="12">
        <f t="shared" si="305"/>
        <v>1.9791666666666667</v>
      </c>
      <c r="E1466">
        <v>42</v>
      </c>
      <c r="F1466">
        <v>11</v>
      </c>
      <c r="G1466">
        <v>68</v>
      </c>
      <c r="H1466" s="1"/>
      <c r="J1466" s="64"/>
      <c r="K1466" s="64"/>
      <c r="L1466" s="64"/>
      <c r="M1466" s="64"/>
      <c r="N1466" s="64"/>
      <c r="O1466" s="64"/>
      <c r="P1466" s="64"/>
      <c r="Q1466" s="64"/>
    </row>
    <row r="1467" spans="1:17">
      <c r="A1467" s="4">
        <v>43799.041666666664</v>
      </c>
      <c r="B1467" s="3">
        <v>0.9</v>
      </c>
      <c r="C1467" s="3">
        <v>1.55139</v>
      </c>
      <c r="D1467" s="12">
        <f t="shared" si="305"/>
        <v>1.9791666666666663</v>
      </c>
      <c r="E1467">
        <v>42</v>
      </c>
      <c r="F1467">
        <v>11</v>
      </c>
      <c r="G1467">
        <v>68</v>
      </c>
      <c r="H1467" s="1"/>
      <c r="J1467" s="64"/>
      <c r="K1467" s="64"/>
      <c r="L1467" s="64"/>
      <c r="M1467" s="64"/>
      <c r="N1467" s="64"/>
      <c r="O1467" s="64"/>
      <c r="P1467" s="64"/>
      <c r="Q1467" s="64"/>
    </row>
    <row r="1468" spans="1:17">
      <c r="A1468" s="4">
        <v>43799.083333333336</v>
      </c>
      <c r="B1468" s="3">
        <v>1</v>
      </c>
      <c r="C1468" s="3">
        <v>1.55139</v>
      </c>
      <c r="D1468" s="12">
        <f t="shared" si="305"/>
        <v>1.9833333333333332</v>
      </c>
      <c r="E1468">
        <v>41</v>
      </c>
      <c r="F1468">
        <v>11</v>
      </c>
      <c r="G1468">
        <v>68</v>
      </c>
      <c r="H1468" s="1"/>
      <c r="J1468" s="64"/>
      <c r="K1468" s="64"/>
      <c r="L1468" s="64"/>
      <c r="M1468" s="64"/>
      <c r="N1468" s="64"/>
      <c r="O1468" s="64"/>
      <c r="P1468" s="64"/>
      <c r="Q1468" s="64"/>
    </row>
    <row r="1469" spans="1:17">
      <c r="A1469" s="4">
        <v>43799.125</v>
      </c>
      <c r="B1469" s="3">
        <v>1.2</v>
      </c>
      <c r="C1469" s="3">
        <v>1.55139</v>
      </c>
      <c r="D1469" s="12">
        <f t="shared" si="305"/>
        <v>1.9791666666666663</v>
      </c>
      <c r="E1469">
        <v>41</v>
      </c>
      <c r="F1469">
        <v>11</v>
      </c>
      <c r="G1469">
        <v>68</v>
      </c>
      <c r="H1469" s="1"/>
      <c r="J1469" s="64"/>
      <c r="K1469" s="64"/>
      <c r="L1469" s="64"/>
      <c r="M1469" s="64"/>
      <c r="N1469" s="64"/>
      <c r="O1469" s="64"/>
      <c r="P1469" s="64"/>
      <c r="Q1469" s="64"/>
    </row>
    <row r="1470" spans="1:17">
      <c r="A1470" s="4">
        <v>43799.166666666664</v>
      </c>
      <c r="B1470" s="3">
        <v>1.2999999999999998</v>
      </c>
      <c r="C1470" s="3">
        <v>1.55139</v>
      </c>
      <c r="D1470" s="12">
        <f t="shared" si="305"/>
        <v>1.970833333333333</v>
      </c>
      <c r="E1470">
        <v>41</v>
      </c>
      <c r="F1470">
        <v>11</v>
      </c>
      <c r="G1470">
        <v>68</v>
      </c>
      <c r="H1470" s="1"/>
      <c r="J1470" s="64"/>
      <c r="K1470" s="64"/>
      <c r="L1470" s="64"/>
      <c r="M1470" s="64"/>
      <c r="N1470" s="64"/>
      <c r="O1470" s="64"/>
      <c r="P1470" s="64"/>
      <c r="Q1470" s="64"/>
    </row>
    <row r="1471" spans="1:17">
      <c r="A1471" s="4">
        <v>43799.208333333336</v>
      </c>
      <c r="B1471" s="3">
        <v>3</v>
      </c>
      <c r="C1471" s="3">
        <v>1.55139</v>
      </c>
      <c r="D1471" s="12">
        <f t="shared" si="305"/>
        <v>1.958333333333333</v>
      </c>
      <c r="E1471">
        <v>41</v>
      </c>
      <c r="F1471">
        <v>11</v>
      </c>
      <c r="G1471">
        <v>68</v>
      </c>
      <c r="H1471" s="1"/>
      <c r="J1471" s="64"/>
      <c r="K1471" s="64"/>
      <c r="L1471" s="64"/>
      <c r="M1471" s="64"/>
      <c r="N1471" s="64"/>
      <c r="O1471" s="64"/>
      <c r="P1471" s="64"/>
      <c r="Q1471" s="64"/>
    </row>
    <row r="1472" spans="1:17">
      <c r="A1472" s="4">
        <v>43799.25</v>
      </c>
      <c r="B1472" s="3">
        <v>2.2999999999999998</v>
      </c>
      <c r="C1472" s="3">
        <v>1.55139</v>
      </c>
      <c r="D1472" s="12">
        <f t="shared" si="305"/>
        <v>1.8749999999999998</v>
      </c>
      <c r="E1472">
        <v>41</v>
      </c>
      <c r="F1472">
        <v>11</v>
      </c>
      <c r="G1472">
        <v>68</v>
      </c>
      <c r="H1472" s="1"/>
      <c r="J1472" s="64"/>
      <c r="K1472" s="64"/>
      <c r="L1472" s="64"/>
      <c r="M1472" s="64"/>
      <c r="N1472" s="64"/>
      <c r="O1472" s="64"/>
      <c r="P1472" s="64"/>
      <c r="Q1472" s="64"/>
    </row>
    <row r="1473" spans="1:17">
      <c r="A1473" s="4">
        <v>43799.291666666664</v>
      </c>
      <c r="B1473" s="3">
        <v>2.5999999999999996</v>
      </c>
      <c r="C1473" s="3">
        <v>1.55139</v>
      </c>
      <c r="D1473" s="12">
        <f t="shared" si="305"/>
        <v>1.8791666666666664</v>
      </c>
      <c r="E1473">
        <v>41</v>
      </c>
      <c r="F1473">
        <v>11</v>
      </c>
      <c r="G1473">
        <v>68</v>
      </c>
      <c r="H1473" s="1"/>
      <c r="J1473" s="64"/>
      <c r="K1473" s="64"/>
      <c r="L1473" s="64"/>
      <c r="M1473" s="64"/>
      <c r="N1473" s="64"/>
      <c r="O1473" s="64"/>
      <c r="P1473" s="64"/>
      <c r="Q1473" s="64"/>
    </row>
    <row r="1474" spans="1:17">
      <c r="A1474" s="4">
        <v>43799.333333333336</v>
      </c>
      <c r="B1474" s="3">
        <v>0.7</v>
      </c>
      <c r="C1474" s="3">
        <v>1.55139</v>
      </c>
      <c r="D1474" s="12">
        <f t="shared" ref="D1474:D1537" si="306">AVERAGE(B1474:B1497)</f>
        <v>1.8416666666666666</v>
      </c>
      <c r="E1474">
        <v>42</v>
      </c>
      <c r="F1474">
        <v>11</v>
      </c>
      <c r="G1474">
        <v>65</v>
      </c>
      <c r="H1474" s="1"/>
      <c r="J1474" s="64"/>
      <c r="K1474" s="64"/>
      <c r="L1474" s="64"/>
      <c r="M1474" s="64"/>
      <c r="N1474" s="64"/>
      <c r="O1474" s="64"/>
      <c r="P1474" s="64"/>
      <c r="Q1474" s="64"/>
    </row>
    <row r="1475" spans="1:17">
      <c r="A1475" s="4">
        <v>43799.375</v>
      </c>
      <c r="B1475" s="3">
        <v>1.8</v>
      </c>
      <c r="C1475" s="3">
        <v>1.55139</v>
      </c>
      <c r="D1475" s="12">
        <f t="shared" si="306"/>
        <v>1.9708333333333332</v>
      </c>
      <c r="E1475">
        <v>43</v>
      </c>
      <c r="F1475">
        <v>11</v>
      </c>
      <c r="G1475">
        <v>65</v>
      </c>
      <c r="H1475" s="1"/>
      <c r="J1475" s="64"/>
      <c r="K1475" s="64"/>
      <c r="L1475" s="64"/>
      <c r="M1475" s="64"/>
      <c r="N1475" s="64"/>
      <c r="O1475" s="64"/>
      <c r="P1475" s="64"/>
      <c r="Q1475" s="64"/>
    </row>
    <row r="1476" spans="1:17">
      <c r="A1476" s="4">
        <v>43799.416666666664</v>
      </c>
      <c r="B1476" s="3">
        <v>3.5</v>
      </c>
      <c r="C1476" s="3">
        <v>1.55139</v>
      </c>
      <c r="D1476" s="12">
        <f t="shared" si="306"/>
        <v>1.9416666666666667</v>
      </c>
      <c r="E1476">
        <v>43</v>
      </c>
      <c r="F1476">
        <v>11</v>
      </c>
      <c r="G1476">
        <v>65</v>
      </c>
      <c r="H1476" s="1"/>
      <c r="J1476" s="64"/>
      <c r="K1476" s="64"/>
      <c r="L1476" s="64"/>
      <c r="M1476" s="64"/>
      <c r="N1476" s="64"/>
      <c r="O1476" s="64"/>
      <c r="P1476" s="64"/>
      <c r="Q1476" s="64"/>
    </row>
    <row r="1477" spans="1:17">
      <c r="A1477" s="4">
        <v>43799.458333333336</v>
      </c>
      <c r="B1477" s="3">
        <v>7.6999999999999993</v>
      </c>
      <c r="C1477" s="3">
        <v>1.55139</v>
      </c>
      <c r="D1477" s="12">
        <f t="shared" si="306"/>
        <v>1.825</v>
      </c>
      <c r="E1477">
        <v>44</v>
      </c>
      <c r="F1477">
        <v>11</v>
      </c>
      <c r="G1477">
        <v>65</v>
      </c>
      <c r="H1477" s="1"/>
      <c r="J1477" s="64"/>
      <c r="K1477" s="64"/>
      <c r="L1477" s="64"/>
      <c r="M1477" s="64"/>
      <c r="N1477" s="64"/>
      <c r="O1477" s="64"/>
      <c r="P1477" s="64"/>
      <c r="Q1477" s="64"/>
    </row>
    <row r="1478" spans="1:17">
      <c r="A1478" s="4">
        <v>43799.5</v>
      </c>
      <c r="B1478" s="3">
        <v>2.9</v>
      </c>
      <c r="C1478" s="3">
        <v>1.55139</v>
      </c>
      <c r="D1478" s="12">
        <f t="shared" si="306"/>
        <v>1.6333333333333331</v>
      </c>
      <c r="E1478">
        <v>45</v>
      </c>
      <c r="F1478">
        <v>11</v>
      </c>
      <c r="G1478">
        <v>65</v>
      </c>
      <c r="H1478" s="1"/>
      <c r="J1478" s="64"/>
      <c r="K1478" s="64"/>
      <c r="L1478" s="64"/>
      <c r="M1478" s="64"/>
      <c r="N1478" s="64"/>
      <c r="O1478" s="64"/>
      <c r="P1478" s="64"/>
      <c r="Q1478" s="64"/>
    </row>
    <row r="1479" spans="1:17">
      <c r="A1479" s="4">
        <v>43799.541666666664</v>
      </c>
      <c r="B1479" s="3">
        <v>2</v>
      </c>
      <c r="C1479" s="3">
        <v>1.55139</v>
      </c>
      <c r="D1479" s="12">
        <f t="shared" si="306"/>
        <v>1.7</v>
      </c>
      <c r="E1479">
        <v>45</v>
      </c>
      <c r="F1479">
        <v>11</v>
      </c>
      <c r="G1479">
        <v>65</v>
      </c>
      <c r="H1479" s="1"/>
      <c r="J1479" s="64"/>
      <c r="K1479" s="64"/>
      <c r="L1479" s="64"/>
      <c r="M1479" s="64"/>
      <c r="N1479" s="64"/>
      <c r="O1479" s="64"/>
      <c r="P1479" s="64"/>
      <c r="Q1479" s="64"/>
    </row>
    <row r="1480" spans="1:17">
      <c r="A1480" s="4">
        <v>43799.583333333336</v>
      </c>
      <c r="B1480" s="3">
        <v>2.2000000000000002</v>
      </c>
      <c r="C1480" s="3">
        <v>1.55139</v>
      </c>
      <c r="D1480" s="12">
        <f t="shared" si="306"/>
        <v>1.7249999999999999</v>
      </c>
      <c r="E1480">
        <v>45</v>
      </c>
      <c r="F1480">
        <v>11</v>
      </c>
      <c r="G1480">
        <v>65</v>
      </c>
      <c r="H1480" s="1"/>
      <c r="J1480" s="64"/>
      <c r="K1480" s="64"/>
      <c r="L1480" s="64"/>
      <c r="M1480" s="64"/>
      <c r="N1480" s="64"/>
      <c r="O1480" s="64"/>
      <c r="P1480" s="64"/>
      <c r="Q1480" s="64"/>
    </row>
    <row r="1481" spans="1:17">
      <c r="A1481" s="4">
        <v>43799.625</v>
      </c>
      <c r="B1481" s="3">
        <v>1.4</v>
      </c>
      <c r="C1481" s="3">
        <v>1.55139</v>
      </c>
      <c r="D1481" s="12">
        <f t="shared" si="306"/>
        <v>1.7958333333333334</v>
      </c>
      <c r="E1481">
        <v>45</v>
      </c>
      <c r="F1481">
        <v>11</v>
      </c>
      <c r="G1481">
        <v>65</v>
      </c>
      <c r="H1481" s="1"/>
      <c r="J1481" s="64"/>
      <c r="K1481" s="64"/>
      <c r="L1481" s="64"/>
      <c r="M1481" s="64"/>
      <c r="N1481" s="64"/>
      <c r="O1481" s="64"/>
      <c r="P1481" s="64"/>
      <c r="Q1481" s="64"/>
    </row>
    <row r="1482" spans="1:17">
      <c r="A1482" s="4">
        <v>43799.666666666664</v>
      </c>
      <c r="B1482" s="3">
        <v>1.5</v>
      </c>
      <c r="C1482" s="3">
        <v>1.55139</v>
      </c>
      <c r="D1482" s="12">
        <f t="shared" si="306"/>
        <v>1.9083333333333332</v>
      </c>
      <c r="E1482">
        <v>45</v>
      </c>
      <c r="F1482">
        <v>11</v>
      </c>
      <c r="G1482">
        <v>65</v>
      </c>
      <c r="H1482" s="1"/>
      <c r="J1482" s="64"/>
      <c r="K1482" s="64"/>
      <c r="L1482" s="64"/>
      <c r="M1482" s="64"/>
      <c r="N1482" s="64"/>
      <c r="O1482" s="64"/>
      <c r="P1482" s="64"/>
      <c r="Q1482" s="64"/>
    </row>
    <row r="1483" spans="1:17">
      <c r="A1483" s="4">
        <v>43799.708333333336</v>
      </c>
      <c r="B1483" s="3">
        <v>1.6</v>
      </c>
      <c r="C1483" s="3">
        <v>1.55139</v>
      </c>
      <c r="D1483" s="12">
        <f t="shared" si="306"/>
        <v>1.9833333333333332</v>
      </c>
      <c r="E1483">
        <v>45</v>
      </c>
      <c r="F1483">
        <v>11</v>
      </c>
      <c r="G1483">
        <v>70</v>
      </c>
      <c r="H1483" s="1"/>
      <c r="J1483" s="64"/>
      <c r="K1483" s="64"/>
      <c r="L1483" s="64"/>
      <c r="M1483" s="64"/>
      <c r="N1483" s="64"/>
      <c r="O1483" s="64"/>
      <c r="P1483" s="64"/>
      <c r="Q1483" s="64"/>
    </row>
    <row r="1484" spans="1:17">
      <c r="A1484" s="4">
        <v>43799.75</v>
      </c>
      <c r="B1484" s="3">
        <v>1.5</v>
      </c>
      <c r="C1484" s="3">
        <v>1.55139</v>
      </c>
      <c r="D1484" s="12">
        <f t="shared" si="306"/>
        <v>2.0041666666666669</v>
      </c>
      <c r="E1484">
        <v>45</v>
      </c>
      <c r="F1484">
        <v>11</v>
      </c>
      <c r="G1484">
        <v>70</v>
      </c>
      <c r="H1484" s="1"/>
      <c r="J1484" s="64"/>
      <c r="K1484" s="64"/>
      <c r="L1484" s="64"/>
      <c r="M1484" s="64"/>
      <c r="N1484" s="64"/>
      <c r="O1484" s="64"/>
      <c r="P1484" s="64"/>
      <c r="Q1484" s="64"/>
    </row>
    <row r="1485" spans="1:17">
      <c r="A1485" s="4">
        <v>43799.791666666664</v>
      </c>
      <c r="B1485" s="3">
        <v>1.8</v>
      </c>
      <c r="C1485" s="3">
        <v>1.55139</v>
      </c>
      <c r="D1485" s="12">
        <f t="shared" si="306"/>
        <v>2.0166666666666666</v>
      </c>
      <c r="E1485">
        <v>44</v>
      </c>
      <c r="F1485">
        <v>11</v>
      </c>
      <c r="G1485">
        <v>70</v>
      </c>
      <c r="H1485" s="1"/>
      <c r="J1485" s="64"/>
      <c r="K1485" s="64"/>
      <c r="L1485" s="64"/>
      <c r="M1485" s="64"/>
      <c r="N1485" s="64"/>
      <c r="O1485" s="64"/>
      <c r="P1485" s="64"/>
      <c r="Q1485" s="64"/>
    </row>
    <row r="1486" spans="1:17">
      <c r="A1486" s="4">
        <v>43799.833333333336</v>
      </c>
      <c r="B1486" s="3">
        <v>1.6</v>
      </c>
      <c r="C1486" s="3">
        <v>1.55139</v>
      </c>
      <c r="D1486" s="12">
        <f t="shared" si="306"/>
        <v>2.0333333333333337</v>
      </c>
      <c r="E1486">
        <v>43</v>
      </c>
      <c r="F1486">
        <v>11</v>
      </c>
      <c r="G1486">
        <v>70</v>
      </c>
      <c r="H1486" s="1"/>
      <c r="J1486" s="64"/>
      <c r="K1486" s="64"/>
      <c r="L1486" s="64"/>
      <c r="M1486" s="64"/>
      <c r="N1486" s="64"/>
      <c r="O1486" s="64"/>
      <c r="P1486" s="64"/>
      <c r="Q1486" s="64"/>
    </row>
    <row r="1487" spans="1:17">
      <c r="A1487" s="4">
        <v>43799.875</v>
      </c>
      <c r="B1487" s="3">
        <v>2.7</v>
      </c>
      <c r="C1487" s="3">
        <v>1.55139</v>
      </c>
      <c r="D1487" s="12">
        <f t="shared" si="306"/>
        <v>2.1333333333333333</v>
      </c>
      <c r="E1487">
        <v>43</v>
      </c>
      <c r="F1487">
        <v>11</v>
      </c>
      <c r="G1487">
        <v>70</v>
      </c>
      <c r="H1487" s="1"/>
      <c r="J1487" s="64"/>
      <c r="K1487" s="64"/>
      <c r="L1487" s="64"/>
      <c r="M1487" s="64"/>
      <c r="N1487" s="64"/>
      <c r="O1487" s="64"/>
      <c r="P1487" s="64"/>
      <c r="Q1487" s="64"/>
    </row>
    <row r="1488" spans="1:17">
      <c r="A1488" s="4">
        <v>43799.916666666664</v>
      </c>
      <c r="B1488" s="3">
        <v>1.5</v>
      </c>
      <c r="C1488" s="3">
        <v>1.55139</v>
      </c>
      <c r="D1488" s="12">
        <f t="shared" si="306"/>
        <v>2.1166666666666667</v>
      </c>
      <c r="E1488">
        <v>43</v>
      </c>
      <c r="F1488">
        <v>11</v>
      </c>
      <c r="G1488">
        <v>70</v>
      </c>
      <c r="H1488" s="1"/>
      <c r="J1488" s="64"/>
      <c r="K1488" s="64"/>
      <c r="L1488" s="64"/>
      <c r="M1488" s="64"/>
      <c r="N1488" s="64"/>
      <c r="O1488" s="64"/>
      <c r="P1488" s="64"/>
      <c r="Q1488" s="64"/>
    </row>
    <row r="1489" spans="1:17">
      <c r="A1489" s="4">
        <v>43799.958333333336</v>
      </c>
      <c r="B1489" s="3">
        <v>0.4</v>
      </c>
      <c r="C1489" s="3">
        <v>1.55139</v>
      </c>
      <c r="D1489" s="12">
        <f t="shared" si="306"/>
        <v>2.145833333333333</v>
      </c>
      <c r="E1489">
        <v>43</v>
      </c>
      <c r="F1489">
        <v>11</v>
      </c>
      <c r="G1489">
        <v>68</v>
      </c>
      <c r="H1489" s="1"/>
      <c r="J1489" s="64"/>
      <c r="K1489" s="64"/>
      <c r="L1489" s="64"/>
      <c r="M1489" s="64"/>
      <c r="N1489" s="64"/>
      <c r="O1489" s="64"/>
      <c r="P1489" s="64"/>
      <c r="Q1489" s="64"/>
    </row>
    <row r="1490" spans="1:17">
      <c r="A1490" s="4">
        <v>43800</v>
      </c>
      <c r="B1490" s="3">
        <v>0.4</v>
      </c>
      <c r="C1490" s="3">
        <v>1.55139</v>
      </c>
      <c r="D1490" s="12">
        <f t="shared" si="306"/>
        <v>2.1666666666666665</v>
      </c>
      <c r="E1490">
        <v>43</v>
      </c>
      <c r="F1490">
        <v>11</v>
      </c>
      <c r="G1490">
        <v>68</v>
      </c>
      <c r="H1490" s="1"/>
      <c r="J1490" s="64"/>
      <c r="K1490" s="64"/>
      <c r="L1490" s="64"/>
      <c r="M1490" s="64"/>
      <c r="N1490" s="64"/>
      <c r="O1490" s="64"/>
      <c r="P1490" s="64"/>
      <c r="Q1490" s="64"/>
    </row>
    <row r="1491" spans="1:17">
      <c r="A1491" s="4">
        <v>43800.041666666664</v>
      </c>
      <c r="B1491" s="3">
        <v>1</v>
      </c>
      <c r="C1491" s="3">
        <v>1.55139</v>
      </c>
      <c r="D1491" s="12">
        <f t="shared" si="306"/>
        <v>2.1749999999999998</v>
      </c>
      <c r="E1491">
        <v>42</v>
      </c>
      <c r="F1491">
        <v>11</v>
      </c>
      <c r="G1491">
        <v>68</v>
      </c>
      <c r="H1491" s="1"/>
      <c r="J1491" s="64"/>
      <c r="K1491" s="64"/>
      <c r="L1491" s="64"/>
      <c r="M1491" s="64"/>
      <c r="N1491" s="64"/>
      <c r="O1491" s="64"/>
      <c r="P1491" s="64"/>
      <c r="Q1491" s="64"/>
    </row>
    <row r="1492" spans="1:17">
      <c r="A1492" s="4">
        <v>43800.083333333336</v>
      </c>
      <c r="B1492" s="3">
        <v>0.9</v>
      </c>
      <c r="C1492" s="3">
        <v>1.55139</v>
      </c>
      <c r="D1492" s="12">
        <f t="shared" si="306"/>
        <v>2.1666666666666665</v>
      </c>
      <c r="E1492">
        <v>42</v>
      </c>
      <c r="F1492">
        <v>11</v>
      </c>
      <c r="G1492">
        <v>68</v>
      </c>
      <c r="H1492" s="1"/>
      <c r="J1492" s="64"/>
      <c r="K1492" s="64"/>
      <c r="L1492" s="64"/>
      <c r="M1492" s="64"/>
      <c r="N1492" s="64"/>
      <c r="O1492" s="64"/>
      <c r="P1492" s="64"/>
      <c r="Q1492" s="64"/>
    </row>
    <row r="1493" spans="1:17">
      <c r="A1493" s="4">
        <v>43800.125</v>
      </c>
      <c r="B1493" s="3">
        <v>1</v>
      </c>
      <c r="C1493" s="3">
        <v>1.55139</v>
      </c>
      <c r="D1493" s="12">
        <f t="shared" si="306"/>
        <v>2.2416666666666667</v>
      </c>
      <c r="E1493">
        <v>42</v>
      </c>
      <c r="F1493">
        <v>11</v>
      </c>
      <c r="G1493">
        <v>68</v>
      </c>
      <c r="H1493" s="1"/>
      <c r="J1493" s="64"/>
      <c r="K1493" s="64"/>
      <c r="L1493" s="64"/>
      <c r="M1493" s="64"/>
      <c r="N1493" s="64"/>
      <c r="O1493" s="64"/>
      <c r="P1493" s="64"/>
      <c r="Q1493" s="64"/>
    </row>
    <row r="1494" spans="1:17">
      <c r="A1494" s="4">
        <v>43800.166666666664</v>
      </c>
      <c r="B1494" s="3">
        <v>1</v>
      </c>
      <c r="C1494" s="3">
        <v>1.55139</v>
      </c>
      <c r="D1494" s="12">
        <f t="shared" si="306"/>
        <v>2.25</v>
      </c>
      <c r="E1494">
        <v>40</v>
      </c>
      <c r="F1494">
        <v>9</v>
      </c>
      <c r="G1494">
        <v>68</v>
      </c>
      <c r="H1494" s="1"/>
      <c r="J1494" s="64"/>
      <c r="K1494" s="64"/>
      <c r="L1494" s="64"/>
      <c r="M1494" s="64"/>
      <c r="N1494" s="64"/>
      <c r="O1494" s="64"/>
      <c r="P1494" s="64"/>
      <c r="Q1494" s="64"/>
    </row>
    <row r="1495" spans="1:17">
      <c r="A1495" s="4">
        <v>43800.208333333336</v>
      </c>
      <c r="B1495" s="3">
        <v>1</v>
      </c>
      <c r="C1495" s="3">
        <v>1.55139</v>
      </c>
      <c r="D1495" s="12">
        <f t="shared" si="306"/>
        <v>2.2708333333333335</v>
      </c>
      <c r="E1495">
        <v>40</v>
      </c>
      <c r="F1495">
        <v>8</v>
      </c>
      <c r="G1495">
        <v>68</v>
      </c>
      <c r="H1495" s="1"/>
      <c r="J1495" s="64"/>
      <c r="K1495" s="64"/>
      <c r="L1495" s="64"/>
      <c r="M1495" s="64"/>
      <c r="N1495" s="64"/>
      <c r="O1495" s="64"/>
      <c r="P1495" s="64"/>
      <c r="Q1495" s="64"/>
    </row>
    <row r="1496" spans="1:17">
      <c r="A1496" s="4">
        <v>43800.25</v>
      </c>
      <c r="B1496" s="3">
        <v>2.4</v>
      </c>
      <c r="C1496" s="3">
        <v>1.55139</v>
      </c>
      <c r="D1496" s="12">
        <f t="shared" si="306"/>
        <v>2.2916666666666665</v>
      </c>
      <c r="E1496">
        <v>40</v>
      </c>
      <c r="F1496">
        <v>9</v>
      </c>
      <c r="G1496">
        <v>68</v>
      </c>
      <c r="H1496" s="1"/>
      <c r="J1496" s="64"/>
      <c r="K1496" s="64"/>
      <c r="L1496" s="64"/>
      <c r="M1496" s="64"/>
      <c r="N1496" s="64"/>
      <c r="O1496" s="64"/>
      <c r="P1496" s="64"/>
      <c r="Q1496" s="64"/>
    </row>
    <row r="1497" spans="1:17">
      <c r="A1497" s="4">
        <v>43800.291666666664</v>
      </c>
      <c r="B1497" s="3">
        <v>1.7</v>
      </c>
      <c r="C1497" s="3">
        <v>1.55139</v>
      </c>
      <c r="D1497" s="12">
        <f t="shared" si="306"/>
        <v>2.3083333333333336</v>
      </c>
      <c r="E1497">
        <v>39</v>
      </c>
      <c r="F1497">
        <v>9</v>
      </c>
      <c r="G1497">
        <v>68</v>
      </c>
      <c r="H1497" s="1"/>
      <c r="J1497" s="64"/>
      <c r="K1497" s="64"/>
      <c r="L1497" s="64"/>
      <c r="M1497" s="64"/>
      <c r="N1497" s="64"/>
      <c r="O1497" s="64"/>
      <c r="P1497" s="64"/>
      <c r="Q1497" s="64"/>
    </row>
    <row r="1498" spans="1:17">
      <c r="A1498" s="4">
        <v>43800.333333333336</v>
      </c>
      <c r="B1498" s="3">
        <v>3.8</v>
      </c>
      <c r="C1498" s="3">
        <v>1.55139</v>
      </c>
      <c r="D1498" s="12">
        <f t="shared" si="306"/>
        <v>2.4208333333333334</v>
      </c>
      <c r="E1498">
        <v>41</v>
      </c>
      <c r="F1498">
        <v>11</v>
      </c>
      <c r="G1498">
        <v>65</v>
      </c>
      <c r="H1498" s="1"/>
      <c r="J1498" s="64"/>
      <c r="K1498" s="64"/>
      <c r="L1498" s="64"/>
      <c r="M1498" s="64"/>
      <c r="N1498" s="64"/>
      <c r="O1498" s="64"/>
      <c r="P1498" s="64"/>
      <c r="Q1498" s="64"/>
    </row>
    <row r="1499" spans="1:17">
      <c r="A1499" s="4">
        <v>43800.375</v>
      </c>
      <c r="B1499" s="3">
        <v>1.1000000000000001</v>
      </c>
      <c r="C1499" s="3">
        <v>1.55139</v>
      </c>
      <c r="D1499" s="12">
        <f t="shared" si="306"/>
        <v>2.2791666666666668</v>
      </c>
      <c r="E1499">
        <v>42</v>
      </c>
      <c r="F1499">
        <v>8</v>
      </c>
      <c r="G1499">
        <v>65</v>
      </c>
      <c r="H1499" s="1"/>
      <c r="J1499" s="64"/>
      <c r="K1499" s="64"/>
      <c r="L1499" s="64"/>
      <c r="M1499" s="64"/>
      <c r="N1499" s="64"/>
      <c r="O1499" s="64"/>
      <c r="P1499" s="64"/>
      <c r="Q1499" s="64"/>
    </row>
    <row r="1500" spans="1:17">
      <c r="A1500" s="4">
        <v>43800.416666666664</v>
      </c>
      <c r="B1500" s="3">
        <v>0.7</v>
      </c>
      <c r="C1500" s="3">
        <v>1.55139</v>
      </c>
      <c r="D1500" s="12">
        <f t="shared" si="306"/>
        <v>2.2416666666666667</v>
      </c>
      <c r="E1500">
        <v>43</v>
      </c>
      <c r="F1500">
        <v>5</v>
      </c>
      <c r="G1500">
        <v>65</v>
      </c>
      <c r="H1500" s="1"/>
      <c r="J1500" s="64"/>
      <c r="K1500" s="64"/>
      <c r="L1500" s="64"/>
      <c r="M1500" s="64"/>
      <c r="N1500" s="64"/>
      <c r="O1500" s="64"/>
      <c r="P1500" s="64"/>
      <c r="Q1500" s="64"/>
    </row>
    <row r="1501" spans="1:17">
      <c r="A1501" s="4">
        <v>43800.458333333336</v>
      </c>
      <c r="B1501" s="3">
        <v>3.0999999999999996</v>
      </c>
      <c r="C1501" s="3">
        <v>1.55139</v>
      </c>
      <c r="D1501" s="12">
        <f t="shared" si="306"/>
        <v>2.2291666666666665</v>
      </c>
      <c r="E1501">
        <v>43</v>
      </c>
      <c r="F1501">
        <v>8</v>
      </c>
      <c r="G1501">
        <v>65</v>
      </c>
      <c r="H1501" s="1"/>
      <c r="J1501" s="64"/>
      <c r="K1501" s="64"/>
      <c r="L1501" s="64"/>
      <c r="M1501" s="64"/>
      <c r="N1501" s="64"/>
      <c r="O1501" s="64"/>
      <c r="P1501" s="64"/>
      <c r="Q1501" s="64"/>
    </row>
    <row r="1502" spans="1:17">
      <c r="A1502" s="4">
        <v>43800.5</v>
      </c>
      <c r="B1502" s="3">
        <v>4.5</v>
      </c>
      <c r="C1502" s="3">
        <v>1.55139</v>
      </c>
      <c r="D1502" s="12">
        <f t="shared" si="306"/>
        <v>2.1166666666666667</v>
      </c>
      <c r="E1502">
        <v>45</v>
      </c>
      <c r="F1502">
        <v>1</v>
      </c>
      <c r="G1502">
        <v>65</v>
      </c>
      <c r="H1502" s="1"/>
      <c r="J1502" s="64"/>
      <c r="K1502" s="64"/>
      <c r="L1502" s="64"/>
      <c r="M1502" s="64"/>
      <c r="N1502" s="64"/>
      <c r="O1502" s="64"/>
      <c r="P1502" s="64"/>
      <c r="Q1502" s="64"/>
    </row>
    <row r="1503" spans="1:17">
      <c r="A1503" s="4">
        <v>43800.541666666664</v>
      </c>
      <c r="B1503" s="3">
        <v>2.6</v>
      </c>
      <c r="C1503" s="3">
        <v>1.55139</v>
      </c>
      <c r="D1503" s="12">
        <f t="shared" si="306"/>
        <v>1.9624999999999997</v>
      </c>
      <c r="E1503">
        <v>45</v>
      </c>
      <c r="F1503">
        <v>8</v>
      </c>
      <c r="G1503">
        <v>65</v>
      </c>
      <c r="H1503" s="1"/>
      <c r="J1503" s="64"/>
      <c r="K1503" s="64"/>
      <c r="L1503" s="64"/>
      <c r="M1503" s="64"/>
      <c r="N1503" s="64"/>
      <c r="O1503" s="64"/>
      <c r="P1503" s="64"/>
      <c r="Q1503" s="64"/>
    </row>
    <row r="1504" spans="1:17">
      <c r="A1504" s="4">
        <v>43800.583333333336</v>
      </c>
      <c r="B1504" s="3">
        <v>3.9</v>
      </c>
      <c r="C1504" s="3">
        <v>1.55139</v>
      </c>
      <c r="D1504" s="12">
        <f t="shared" si="306"/>
        <v>1.8874999999999995</v>
      </c>
      <c r="E1504">
        <v>45</v>
      </c>
      <c r="F1504">
        <v>8</v>
      </c>
      <c r="G1504">
        <v>65</v>
      </c>
      <c r="H1504" s="1"/>
      <c r="J1504" s="64"/>
      <c r="K1504" s="64"/>
      <c r="L1504" s="64"/>
      <c r="M1504" s="64"/>
      <c r="N1504" s="64"/>
      <c r="O1504" s="64"/>
      <c r="P1504" s="64"/>
      <c r="Q1504" s="64"/>
    </row>
    <row r="1505" spans="1:17">
      <c r="A1505" s="4">
        <v>43800.625</v>
      </c>
      <c r="B1505" s="3">
        <v>4.0999999999999996</v>
      </c>
      <c r="C1505" s="3">
        <v>1.55139</v>
      </c>
      <c r="D1505" s="12">
        <f t="shared" si="306"/>
        <v>1.770833333333333</v>
      </c>
      <c r="E1505">
        <v>45</v>
      </c>
      <c r="F1505">
        <v>11</v>
      </c>
      <c r="G1505">
        <v>65</v>
      </c>
      <c r="H1505" s="1"/>
      <c r="J1505" s="64"/>
      <c r="K1505" s="64"/>
      <c r="L1505" s="64"/>
      <c r="M1505" s="64"/>
      <c r="N1505" s="64"/>
      <c r="O1505" s="64"/>
      <c r="P1505" s="64"/>
      <c r="Q1505" s="64"/>
    </row>
    <row r="1506" spans="1:17">
      <c r="A1506" s="4">
        <v>43800.666666666664</v>
      </c>
      <c r="B1506" s="3">
        <v>3.3</v>
      </c>
      <c r="C1506" s="3">
        <v>1.55139</v>
      </c>
      <c r="D1506" s="12">
        <f t="shared" si="306"/>
        <v>1.720833333333333</v>
      </c>
      <c r="E1506">
        <v>45</v>
      </c>
      <c r="F1506">
        <v>9</v>
      </c>
      <c r="G1506">
        <v>65</v>
      </c>
      <c r="H1506" s="1"/>
      <c r="J1506" s="64"/>
      <c r="K1506" s="64"/>
      <c r="L1506" s="64"/>
      <c r="M1506" s="64"/>
      <c r="N1506" s="64"/>
      <c r="O1506" s="64"/>
      <c r="P1506" s="64"/>
      <c r="Q1506" s="64"/>
    </row>
    <row r="1507" spans="1:17">
      <c r="A1507" s="4">
        <v>43800.708333333336</v>
      </c>
      <c r="B1507" s="3">
        <v>2.1</v>
      </c>
      <c r="C1507" s="3">
        <v>1.55139</v>
      </c>
      <c r="D1507" s="12">
        <f t="shared" si="306"/>
        <v>1.6999999999999995</v>
      </c>
      <c r="E1507">
        <v>45</v>
      </c>
      <c r="F1507">
        <v>11</v>
      </c>
      <c r="G1507">
        <v>70</v>
      </c>
      <c r="H1507" s="1"/>
      <c r="J1507" s="64"/>
      <c r="K1507" s="64"/>
      <c r="L1507" s="64"/>
      <c r="M1507" s="64"/>
      <c r="N1507" s="64"/>
      <c r="O1507" s="64"/>
      <c r="P1507" s="64"/>
      <c r="Q1507" s="64"/>
    </row>
    <row r="1508" spans="1:17">
      <c r="A1508" s="4">
        <v>43800.75</v>
      </c>
      <c r="B1508" s="3">
        <v>1.8</v>
      </c>
      <c r="C1508" s="3">
        <v>1.55139</v>
      </c>
      <c r="D1508" s="12">
        <f t="shared" si="306"/>
        <v>1.7374999999999996</v>
      </c>
      <c r="E1508">
        <v>45</v>
      </c>
      <c r="F1508">
        <v>11</v>
      </c>
      <c r="G1508">
        <v>70</v>
      </c>
      <c r="H1508" s="1"/>
      <c r="J1508" s="64"/>
      <c r="K1508" s="64"/>
      <c r="L1508" s="64"/>
      <c r="M1508" s="64"/>
      <c r="N1508" s="64"/>
      <c r="O1508" s="64"/>
      <c r="P1508" s="64"/>
      <c r="Q1508" s="64"/>
    </row>
    <row r="1509" spans="1:17">
      <c r="A1509" s="4">
        <v>43800.791666666664</v>
      </c>
      <c r="B1509" s="3">
        <v>2.2000000000000002</v>
      </c>
      <c r="C1509" s="3">
        <v>1.55139</v>
      </c>
      <c r="D1509" s="12">
        <f t="shared" si="306"/>
        <v>1.7541666666666667</v>
      </c>
      <c r="E1509">
        <v>45</v>
      </c>
      <c r="F1509">
        <v>11</v>
      </c>
      <c r="G1509">
        <v>70</v>
      </c>
      <c r="H1509" s="1"/>
      <c r="J1509" s="64"/>
      <c r="K1509" s="64"/>
      <c r="L1509" s="64"/>
      <c r="M1509" s="64"/>
      <c r="N1509" s="64"/>
      <c r="O1509" s="64"/>
      <c r="P1509" s="64"/>
      <c r="Q1509" s="64"/>
    </row>
    <row r="1510" spans="1:17">
      <c r="A1510" s="4">
        <v>43800.833333333336</v>
      </c>
      <c r="B1510" s="3">
        <v>4</v>
      </c>
      <c r="C1510" s="3">
        <v>1.55139</v>
      </c>
      <c r="D1510" s="12">
        <f t="shared" si="306"/>
        <v>1.7541666666666667</v>
      </c>
      <c r="E1510">
        <v>42</v>
      </c>
      <c r="F1510">
        <v>11</v>
      </c>
      <c r="G1510">
        <v>70</v>
      </c>
      <c r="H1510" s="1"/>
      <c r="J1510" s="64"/>
      <c r="K1510" s="64"/>
      <c r="L1510" s="64"/>
      <c r="M1510" s="64"/>
      <c r="N1510" s="64"/>
      <c r="O1510" s="64"/>
      <c r="P1510" s="64"/>
      <c r="Q1510" s="64"/>
    </row>
    <row r="1511" spans="1:17">
      <c r="A1511" s="4">
        <v>43800.875</v>
      </c>
      <c r="B1511" s="3">
        <v>2.2999999999999998</v>
      </c>
      <c r="C1511" s="3">
        <v>1.55139</v>
      </c>
      <c r="D1511" s="12">
        <f t="shared" si="306"/>
        <v>1.675</v>
      </c>
      <c r="E1511">
        <v>41</v>
      </c>
      <c r="F1511">
        <v>11</v>
      </c>
      <c r="G1511">
        <v>70</v>
      </c>
      <c r="H1511" s="1"/>
      <c r="J1511" s="64"/>
      <c r="K1511" s="64"/>
      <c r="L1511" s="64"/>
      <c r="M1511" s="64"/>
      <c r="N1511" s="64"/>
      <c r="O1511" s="64"/>
      <c r="P1511" s="64"/>
      <c r="Q1511" s="64"/>
    </row>
    <row r="1512" spans="1:17">
      <c r="A1512" s="4">
        <v>43800.916666666664</v>
      </c>
      <c r="B1512" s="3">
        <v>2.2000000000000002</v>
      </c>
      <c r="C1512" s="3">
        <v>1.55139</v>
      </c>
      <c r="D1512" s="12">
        <f t="shared" si="306"/>
        <v>1.7625000000000002</v>
      </c>
      <c r="E1512">
        <v>40</v>
      </c>
      <c r="F1512">
        <v>11</v>
      </c>
      <c r="G1512">
        <v>70</v>
      </c>
      <c r="H1512" s="1"/>
      <c r="J1512" s="64"/>
      <c r="K1512" s="64"/>
      <c r="L1512" s="64"/>
      <c r="M1512" s="64"/>
      <c r="N1512" s="64"/>
      <c r="O1512" s="64"/>
      <c r="P1512" s="64"/>
      <c r="Q1512" s="64"/>
    </row>
    <row r="1513" spans="1:17">
      <c r="A1513" s="4">
        <v>43800.958333333336</v>
      </c>
      <c r="B1513" s="3">
        <v>0.89999999999999991</v>
      </c>
      <c r="C1513" s="3">
        <v>1.55139</v>
      </c>
      <c r="D1513" s="12">
        <f t="shared" si="306"/>
        <v>1.7625</v>
      </c>
      <c r="E1513">
        <v>40</v>
      </c>
      <c r="F1513">
        <v>11</v>
      </c>
      <c r="G1513">
        <v>68</v>
      </c>
      <c r="H1513" s="1"/>
      <c r="J1513" s="64"/>
      <c r="K1513" s="64"/>
      <c r="L1513" s="64"/>
      <c r="M1513" s="64"/>
      <c r="N1513" s="64"/>
      <c r="O1513" s="64"/>
      <c r="P1513" s="64"/>
      <c r="Q1513" s="64"/>
    </row>
    <row r="1514" spans="1:17">
      <c r="A1514" s="4">
        <v>43801</v>
      </c>
      <c r="B1514" s="3">
        <v>0.60000000000000009</v>
      </c>
      <c r="C1514" s="3">
        <v>1.55139</v>
      </c>
      <c r="D1514" s="12">
        <f t="shared" si="306"/>
        <v>1.7583333333333335</v>
      </c>
      <c r="E1514">
        <v>40</v>
      </c>
      <c r="F1514">
        <v>11</v>
      </c>
      <c r="G1514">
        <v>68</v>
      </c>
      <c r="H1514" s="1"/>
      <c r="J1514" s="64"/>
      <c r="K1514" s="64"/>
      <c r="L1514" s="64"/>
      <c r="M1514" s="64"/>
      <c r="N1514" s="64"/>
      <c r="O1514" s="64"/>
      <c r="P1514" s="64"/>
      <c r="Q1514" s="64"/>
    </row>
    <row r="1515" spans="1:17">
      <c r="A1515" s="4">
        <v>43801.041666666664</v>
      </c>
      <c r="B1515" s="3">
        <v>0.8</v>
      </c>
      <c r="C1515" s="3">
        <v>1.55139</v>
      </c>
      <c r="D1515" s="12">
        <f t="shared" si="306"/>
        <v>1.75</v>
      </c>
      <c r="E1515">
        <v>40</v>
      </c>
      <c r="F1515">
        <v>11</v>
      </c>
      <c r="G1515">
        <v>68</v>
      </c>
      <c r="H1515" s="1"/>
      <c r="J1515" s="64"/>
      <c r="K1515" s="64"/>
      <c r="L1515" s="64"/>
      <c r="M1515" s="64"/>
      <c r="N1515" s="64"/>
      <c r="O1515" s="64"/>
      <c r="P1515" s="64"/>
      <c r="Q1515" s="64"/>
    </row>
    <row r="1516" spans="1:17">
      <c r="A1516" s="4">
        <v>43801.083333333336</v>
      </c>
      <c r="B1516" s="3">
        <v>2.7</v>
      </c>
      <c r="C1516" s="3">
        <v>1.55139</v>
      </c>
      <c r="D1516" s="12">
        <f t="shared" si="306"/>
        <v>1.7541666666666664</v>
      </c>
      <c r="E1516">
        <v>40</v>
      </c>
      <c r="F1516">
        <v>11</v>
      </c>
      <c r="G1516">
        <v>68</v>
      </c>
      <c r="H1516" s="1"/>
      <c r="J1516" s="64"/>
      <c r="K1516" s="64"/>
      <c r="L1516" s="64"/>
      <c r="M1516" s="64"/>
      <c r="N1516" s="64"/>
      <c r="O1516" s="64"/>
      <c r="P1516" s="64"/>
      <c r="Q1516" s="64"/>
    </row>
    <row r="1517" spans="1:17">
      <c r="A1517" s="4">
        <v>43801.125</v>
      </c>
      <c r="B1517" s="3">
        <v>1.2</v>
      </c>
      <c r="C1517" s="3">
        <v>1.55139</v>
      </c>
      <c r="D1517" s="12">
        <f t="shared" si="306"/>
        <v>1.6916666666666667</v>
      </c>
      <c r="E1517">
        <v>40</v>
      </c>
      <c r="F1517">
        <v>11</v>
      </c>
      <c r="G1517">
        <v>68</v>
      </c>
      <c r="H1517" s="1"/>
      <c r="J1517" s="64"/>
      <c r="K1517" s="64"/>
      <c r="L1517" s="64"/>
      <c r="M1517" s="64"/>
      <c r="N1517" s="64"/>
      <c r="O1517" s="64"/>
      <c r="P1517" s="64"/>
      <c r="Q1517" s="64"/>
    </row>
    <row r="1518" spans="1:17">
      <c r="A1518" s="4">
        <v>43801.166666666664</v>
      </c>
      <c r="B1518" s="3">
        <v>1.5</v>
      </c>
      <c r="C1518" s="3">
        <v>1.55139</v>
      </c>
      <c r="D1518" s="12">
        <f t="shared" si="306"/>
        <v>1.7333333333333334</v>
      </c>
      <c r="E1518">
        <v>40</v>
      </c>
      <c r="F1518">
        <v>11</v>
      </c>
      <c r="G1518">
        <v>68</v>
      </c>
      <c r="H1518" s="1"/>
      <c r="J1518" s="64"/>
      <c r="K1518" s="64"/>
      <c r="L1518" s="64"/>
      <c r="M1518" s="64"/>
      <c r="N1518" s="64"/>
      <c r="O1518" s="64"/>
      <c r="P1518" s="64"/>
      <c r="Q1518" s="64"/>
    </row>
    <row r="1519" spans="1:17">
      <c r="A1519" s="4">
        <v>43801.208333333336</v>
      </c>
      <c r="B1519" s="3">
        <v>1.5</v>
      </c>
      <c r="C1519" s="3">
        <v>1.55139</v>
      </c>
      <c r="D1519" s="12">
        <f t="shared" si="306"/>
        <v>1.7375</v>
      </c>
      <c r="E1519">
        <v>40</v>
      </c>
      <c r="F1519">
        <v>11</v>
      </c>
      <c r="G1519">
        <v>68</v>
      </c>
      <c r="H1519" s="1"/>
      <c r="J1519" s="64"/>
      <c r="K1519" s="64"/>
      <c r="L1519" s="64"/>
      <c r="M1519" s="64"/>
      <c r="N1519" s="64"/>
      <c r="O1519" s="64"/>
      <c r="P1519" s="64"/>
      <c r="Q1519" s="64"/>
    </row>
    <row r="1520" spans="1:17">
      <c r="A1520" s="4">
        <v>43801.25</v>
      </c>
      <c r="B1520" s="3">
        <v>2.8</v>
      </c>
      <c r="C1520" s="3">
        <v>1.55139</v>
      </c>
      <c r="D1520" s="12">
        <f t="shared" si="306"/>
        <v>1.7541666666666671</v>
      </c>
      <c r="E1520">
        <v>41</v>
      </c>
      <c r="F1520">
        <v>11</v>
      </c>
      <c r="G1520">
        <v>68</v>
      </c>
      <c r="H1520" s="1"/>
      <c r="J1520" s="64"/>
      <c r="K1520" s="64"/>
      <c r="L1520" s="64"/>
      <c r="M1520" s="64"/>
      <c r="N1520" s="64"/>
      <c r="O1520" s="64"/>
      <c r="P1520" s="64"/>
      <c r="Q1520" s="64"/>
    </row>
    <row r="1521" spans="1:17">
      <c r="A1521" s="4">
        <v>43801.291666666664</v>
      </c>
      <c r="B1521" s="3">
        <v>4.4000000000000004</v>
      </c>
      <c r="C1521" s="3">
        <v>1.55139</v>
      </c>
      <c r="D1521" s="12">
        <f t="shared" si="306"/>
        <v>1.7750000000000001</v>
      </c>
      <c r="E1521">
        <v>41</v>
      </c>
      <c r="F1521">
        <v>11</v>
      </c>
      <c r="G1521">
        <v>68</v>
      </c>
      <c r="H1521" s="1"/>
      <c r="J1521" s="64"/>
      <c r="K1521" s="64"/>
      <c r="L1521" s="64"/>
      <c r="M1521" s="64"/>
      <c r="N1521" s="64"/>
      <c r="O1521" s="64"/>
      <c r="P1521" s="64"/>
      <c r="Q1521" s="64"/>
    </row>
    <row r="1522" spans="1:17">
      <c r="A1522" s="4">
        <v>43801.333333333336</v>
      </c>
      <c r="B1522" s="3">
        <v>0.4</v>
      </c>
      <c r="C1522" s="3">
        <v>1.55139</v>
      </c>
      <c r="D1522" s="12">
        <f t="shared" si="306"/>
        <v>1.7416666666666665</v>
      </c>
      <c r="E1522">
        <v>41</v>
      </c>
      <c r="F1522">
        <v>11</v>
      </c>
      <c r="G1522">
        <v>60</v>
      </c>
      <c r="H1522" s="1"/>
      <c r="J1522" s="64"/>
      <c r="K1522" s="64"/>
      <c r="L1522" s="64"/>
      <c r="M1522" s="64"/>
      <c r="N1522" s="64"/>
      <c r="O1522" s="64"/>
      <c r="P1522" s="64"/>
      <c r="Q1522" s="64"/>
    </row>
    <row r="1523" spans="1:17">
      <c r="A1523" s="4">
        <v>43801.375</v>
      </c>
      <c r="B1523" s="3">
        <v>0.2</v>
      </c>
      <c r="C1523" s="3">
        <v>1.55139</v>
      </c>
      <c r="D1523" s="12">
        <f t="shared" si="306"/>
        <v>1.7416666666666663</v>
      </c>
      <c r="E1523">
        <v>41</v>
      </c>
      <c r="F1523">
        <v>11</v>
      </c>
      <c r="G1523">
        <v>60</v>
      </c>
      <c r="H1523" s="1"/>
      <c r="J1523" s="64"/>
      <c r="K1523" s="64"/>
      <c r="L1523" s="64"/>
      <c r="M1523" s="64"/>
      <c r="N1523" s="64"/>
      <c r="O1523" s="64"/>
      <c r="P1523" s="64"/>
      <c r="Q1523" s="64"/>
    </row>
    <row r="1524" spans="1:17">
      <c r="A1524" s="4">
        <v>43801.416666666664</v>
      </c>
      <c r="B1524" s="3">
        <v>0.4</v>
      </c>
      <c r="C1524" s="3">
        <v>1.55139</v>
      </c>
      <c r="D1524" s="12">
        <f t="shared" si="306"/>
        <v>1.7499999999999998</v>
      </c>
      <c r="E1524">
        <v>42</v>
      </c>
      <c r="F1524">
        <v>8</v>
      </c>
      <c r="G1524">
        <v>60</v>
      </c>
      <c r="H1524" s="1"/>
      <c r="J1524" s="64"/>
      <c r="K1524" s="64"/>
      <c r="L1524" s="64"/>
      <c r="M1524" s="64"/>
      <c r="N1524" s="64"/>
      <c r="O1524" s="64"/>
      <c r="P1524" s="64"/>
      <c r="Q1524" s="64"/>
    </row>
    <row r="1525" spans="1:17">
      <c r="A1525" s="4">
        <v>43801.458333333336</v>
      </c>
      <c r="B1525" s="3">
        <v>0.4</v>
      </c>
      <c r="C1525" s="3">
        <v>1.55139</v>
      </c>
      <c r="D1525" s="12">
        <f t="shared" si="306"/>
        <v>1.7458333333333329</v>
      </c>
      <c r="E1525">
        <v>43</v>
      </c>
      <c r="F1525">
        <v>8</v>
      </c>
      <c r="G1525">
        <v>60</v>
      </c>
      <c r="H1525" s="1"/>
      <c r="J1525" s="64"/>
      <c r="K1525" s="64"/>
      <c r="L1525" s="64"/>
      <c r="M1525" s="64"/>
      <c r="N1525" s="64"/>
      <c r="O1525" s="64"/>
      <c r="P1525" s="64"/>
      <c r="Q1525" s="64"/>
    </row>
    <row r="1526" spans="1:17">
      <c r="A1526" s="4">
        <v>43801.5</v>
      </c>
      <c r="B1526" s="3">
        <v>0.8</v>
      </c>
      <c r="C1526" s="3">
        <v>1.55139</v>
      </c>
      <c r="D1526" s="12">
        <f t="shared" si="306"/>
        <v>1.7458333333333327</v>
      </c>
      <c r="E1526">
        <v>42</v>
      </c>
      <c r="F1526">
        <v>8</v>
      </c>
      <c r="G1526">
        <v>60</v>
      </c>
      <c r="H1526" s="1"/>
      <c r="J1526" s="64"/>
      <c r="K1526" s="64"/>
      <c r="L1526" s="64"/>
      <c r="M1526" s="64"/>
      <c r="N1526" s="64"/>
      <c r="O1526" s="64"/>
      <c r="P1526" s="64"/>
      <c r="Q1526" s="64"/>
    </row>
    <row r="1527" spans="1:17">
      <c r="A1527" s="4">
        <v>43801.541666666664</v>
      </c>
      <c r="B1527" s="3">
        <v>0.8</v>
      </c>
      <c r="C1527" s="3">
        <v>1.55139</v>
      </c>
      <c r="D1527" s="12">
        <f t="shared" si="306"/>
        <v>1.8041666666666663</v>
      </c>
      <c r="E1527">
        <v>43</v>
      </c>
      <c r="F1527">
        <v>8</v>
      </c>
      <c r="G1527">
        <v>60</v>
      </c>
      <c r="H1527" s="1"/>
      <c r="J1527" s="64"/>
      <c r="K1527" s="64"/>
      <c r="L1527" s="64"/>
      <c r="M1527" s="64"/>
      <c r="N1527" s="64"/>
      <c r="O1527" s="64"/>
      <c r="P1527" s="64"/>
      <c r="Q1527" s="64"/>
    </row>
    <row r="1528" spans="1:17">
      <c r="A1528" s="4">
        <v>43801.583333333336</v>
      </c>
      <c r="B1528" s="3">
        <v>1.1000000000000001</v>
      </c>
      <c r="C1528" s="3">
        <v>1.55139</v>
      </c>
      <c r="D1528" s="12">
        <f t="shared" si="306"/>
        <v>1.8541666666666663</v>
      </c>
      <c r="E1528">
        <v>44</v>
      </c>
      <c r="F1528">
        <v>8</v>
      </c>
      <c r="G1528">
        <v>60</v>
      </c>
      <c r="H1528" s="1"/>
      <c r="J1528" s="64"/>
      <c r="K1528" s="64"/>
      <c r="L1528" s="64"/>
      <c r="M1528" s="64"/>
      <c r="N1528" s="64"/>
      <c r="O1528" s="64"/>
      <c r="P1528" s="64"/>
      <c r="Q1528" s="64"/>
    </row>
    <row r="1529" spans="1:17">
      <c r="A1529" s="4">
        <v>43801.625</v>
      </c>
      <c r="B1529" s="3">
        <v>2.9</v>
      </c>
      <c r="C1529" s="3">
        <v>1.55139</v>
      </c>
      <c r="D1529" s="12">
        <f t="shared" si="306"/>
        <v>1.8416666666666661</v>
      </c>
      <c r="E1529">
        <v>43</v>
      </c>
      <c r="F1529">
        <v>11</v>
      </c>
      <c r="G1529">
        <v>60</v>
      </c>
      <c r="H1529" s="1"/>
      <c r="J1529" s="64"/>
      <c r="K1529" s="64"/>
      <c r="L1529" s="64"/>
      <c r="M1529" s="64"/>
      <c r="N1529" s="64"/>
      <c r="O1529" s="64"/>
      <c r="P1529" s="64"/>
      <c r="Q1529" s="64"/>
    </row>
    <row r="1530" spans="1:17">
      <c r="A1530" s="4">
        <v>43801.666666666664</v>
      </c>
      <c r="B1530" s="3">
        <v>2.8</v>
      </c>
      <c r="C1530" s="3">
        <v>1.55139</v>
      </c>
      <c r="D1530" s="12">
        <f t="shared" si="306"/>
        <v>1.8291666666666664</v>
      </c>
      <c r="E1530">
        <v>43</v>
      </c>
      <c r="F1530">
        <v>11</v>
      </c>
      <c r="G1530">
        <v>60</v>
      </c>
      <c r="H1530" s="1"/>
      <c r="J1530" s="64"/>
      <c r="K1530" s="64"/>
      <c r="L1530" s="64"/>
      <c r="M1530" s="64"/>
      <c r="N1530" s="64"/>
      <c r="O1530" s="64"/>
      <c r="P1530" s="64"/>
      <c r="Q1530" s="64"/>
    </row>
    <row r="1531" spans="1:17">
      <c r="A1531" s="4">
        <v>43801.708333333336</v>
      </c>
      <c r="B1531" s="3">
        <v>3</v>
      </c>
      <c r="C1531" s="3">
        <v>1.55139</v>
      </c>
      <c r="D1531" s="12">
        <f t="shared" si="306"/>
        <v>1.8416666666666666</v>
      </c>
      <c r="E1531">
        <v>43</v>
      </c>
      <c r="F1531">
        <v>8</v>
      </c>
      <c r="G1531">
        <v>70</v>
      </c>
      <c r="H1531" s="1"/>
      <c r="J1531" s="64"/>
      <c r="K1531" s="64"/>
      <c r="L1531" s="64"/>
      <c r="M1531" s="64"/>
      <c r="N1531" s="64"/>
      <c r="O1531" s="64"/>
      <c r="P1531" s="64"/>
      <c r="Q1531" s="64"/>
    </row>
    <row r="1532" spans="1:17">
      <c r="A1532" s="4">
        <v>43801.75</v>
      </c>
      <c r="B1532" s="3">
        <v>2.2000000000000002</v>
      </c>
      <c r="C1532" s="3">
        <v>1.55139</v>
      </c>
      <c r="D1532" s="12">
        <f t="shared" si="306"/>
        <v>1.8291666666666668</v>
      </c>
      <c r="E1532">
        <v>43</v>
      </c>
      <c r="F1532">
        <v>11</v>
      </c>
      <c r="G1532">
        <v>70</v>
      </c>
      <c r="H1532" s="1"/>
      <c r="J1532" s="64"/>
      <c r="K1532" s="64"/>
      <c r="L1532" s="64"/>
      <c r="M1532" s="64"/>
      <c r="N1532" s="64"/>
      <c r="O1532" s="64"/>
      <c r="P1532" s="64"/>
      <c r="Q1532" s="64"/>
    </row>
    <row r="1533" spans="1:17">
      <c r="A1533" s="4">
        <v>43801.791666666664</v>
      </c>
      <c r="B1533" s="3">
        <v>2.2000000000000002</v>
      </c>
      <c r="C1533" s="3">
        <v>1.55139</v>
      </c>
      <c r="D1533" s="12">
        <f t="shared" si="306"/>
        <v>1.8666666666666669</v>
      </c>
      <c r="E1533">
        <v>43</v>
      </c>
      <c r="F1533">
        <v>8</v>
      </c>
      <c r="G1533">
        <v>70</v>
      </c>
      <c r="H1533" s="1"/>
      <c r="J1533" s="64"/>
      <c r="K1533" s="64"/>
      <c r="L1533" s="64"/>
      <c r="M1533" s="64"/>
      <c r="N1533" s="64"/>
      <c r="O1533" s="64"/>
      <c r="P1533" s="64"/>
      <c r="Q1533" s="64"/>
    </row>
    <row r="1534" spans="1:17">
      <c r="A1534" s="4">
        <v>43801.833333333336</v>
      </c>
      <c r="B1534" s="3">
        <v>2.1</v>
      </c>
      <c r="C1534" s="3">
        <v>1.55139</v>
      </c>
      <c r="D1534" s="12">
        <f t="shared" si="306"/>
        <v>1.9041666666666668</v>
      </c>
      <c r="E1534">
        <v>43</v>
      </c>
      <c r="F1534">
        <v>11</v>
      </c>
      <c r="G1534">
        <v>70</v>
      </c>
      <c r="H1534" s="1"/>
      <c r="J1534" s="64"/>
      <c r="K1534" s="64"/>
      <c r="L1534" s="64"/>
      <c r="M1534" s="64"/>
      <c r="N1534" s="64"/>
      <c r="O1534" s="64"/>
      <c r="P1534" s="64"/>
      <c r="Q1534" s="64"/>
    </row>
    <row r="1535" spans="1:17">
      <c r="A1535" s="4">
        <v>43801.875</v>
      </c>
      <c r="B1535" s="3">
        <v>4.4000000000000004</v>
      </c>
      <c r="C1535" s="3">
        <v>1.55139</v>
      </c>
      <c r="D1535" s="12">
        <f t="shared" si="306"/>
        <v>1.904166666666667</v>
      </c>
      <c r="E1535">
        <v>42</v>
      </c>
      <c r="F1535">
        <v>11</v>
      </c>
      <c r="G1535">
        <v>70</v>
      </c>
      <c r="H1535" s="1"/>
      <c r="J1535" s="64"/>
      <c r="K1535" s="64"/>
      <c r="L1535" s="64"/>
      <c r="M1535" s="64"/>
      <c r="N1535" s="64"/>
      <c r="O1535" s="64"/>
      <c r="P1535" s="64"/>
      <c r="Q1535" s="64"/>
    </row>
    <row r="1536" spans="1:17">
      <c r="A1536" s="4">
        <v>43801.916666666664</v>
      </c>
      <c r="B1536" s="3">
        <v>2.2000000000000002</v>
      </c>
      <c r="C1536" s="3">
        <v>1.55139</v>
      </c>
      <c r="D1536" s="12">
        <f t="shared" si="306"/>
        <v>1.7791666666666668</v>
      </c>
      <c r="E1536">
        <v>42</v>
      </c>
      <c r="F1536">
        <v>11</v>
      </c>
      <c r="G1536">
        <v>70</v>
      </c>
      <c r="H1536" s="1"/>
      <c r="J1536" s="64"/>
      <c r="K1536" s="64"/>
      <c r="L1536" s="64"/>
      <c r="M1536" s="64"/>
      <c r="N1536" s="64"/>
      <c r="O1536" s="64"/>
      <c r="P1536" s="64"/>
      <c r="Q1536" s="64"/>
    </row>
    <row r="1537" spans="1:17">
      <c r="A1537" s="4">
        <v>43801.958333333336</v>
      </c>
      <c r="B1537" s="3">
        <v>0.8</v>
      </c>
      <c r="C1537" s="3">
        <v>1.55139</v>
      </c>
      <c r="D1537" s="12">
        <f t="shared" si="306"/>
        <v>1.7791666666666668</v>
      </c>
      <c r="E1537">
        <v>40</v>
      </c>
      <c r="F1537">
        <v>17</v>
      </c>
      <c r="G1537">
        <v>68</v>
      </c>
      <c r="H1537" s="1"/>
      <c r="J1537" s="64"/>
      <c r="K1537" s="64"/>
      <c r="L1537" s="64"/>
      <c r="M1537" s="64"/>
      <c r="N1537" s="64"/>
      <c r="O1537" s="64"/>
      <c r="P1537" s="64"/>
      <c r="Q1537" s="64"/>
    </row>
    <row r="1538" spans="1:17">
      <c r="A1538" s="4">
        <v>43802</v>
      </c>
      <c r="B1538" s="3">
        <v>0.4</v>
      </c>
      <c r="C1538" s="3">
        <v>1.55139</v>
      </c>
      <c r="D1538" s="12">
        <f t="shared" ref="D1538:D1561" si="307">AVERAGE(B1538:B1561)</f>
        <v>1.7750000000000004</v>
      </c>
      <c r="E1538">
        <v>39</v>
      </c>
      <c r="F1538">
        <v>17</v>
      </c>
      <c r="G1538">
        <v>68</v>
      </c>
      <c r="H1538" s="1"/>
      <c r="J1538" s="64"/>
      <c r="K1538" s="64"/>
      <c r="L1538" s="64"/>
      <c r="M1538" s="64"/>
      <c r="N1538" s="64"/>
      <c r="O1538" s="64"/>
      <c r="P1538" s="64"/>
      <c r="Q1538" s="64"/>
    </row>
    <row r="1539" spans="1:17">
      <c r="A1539" s="4">
        <v>43802.041666666664</v>
      </c>
      <c r="B1539" s="3">
        <v>0.89999999999999991</v>
      </c>
      <c r="C1539" s="3">
        <v>1.55139</v>
      </c>
      <c r="D1539" s="12">
        <f t="shared" si="307"/>
        <v>1.8347826086956527</v>
      </c>
      <c r="E1539">
        <v>40</v>
      </c>
      <c r="F1539">
        <v>13</v>
      </c>
      <c r="G1539">
        <v>68</v>
      </c>
      <c r="H1539" s="1"/>
      <c r="J1539" s="64"/>
      <c r="K1539" s="64"/>
      <c r="L1539" s="64"/>
      <c r="M1539" s="64"/>
      <c r="N1539" s="64"/>
      <c r="O1539" s="64"/>
      <c r="P1539" s="64"/>
      <c r="Q1539" s="64"/>
    </row>
    <row r="1540" spans="1:17">
      <c r="A1540" s="4">
        <v>43802.083333333336</v>
      </c>
      <c r="B1540" s="3">
        <v>1.2</v>
      </c>
      <c r="C1540" s="3">
        <v>1.55139</v>
      </c>
      <c r="D1540" s="12">
        <f t="shared" si="307"/>
        <v>1.8772727272727279</v>
      </c>
      <c r="E1540">
        <v>40</v>
      </c>
      <c r="F1540">
        <v>13</v>
      </c>
      <c r="G1540">
        <v>68</v>
      </c>
      <c r="H1540" s="1"/>
      <c r="J1540" s="64"/>
      <c r="K1540" s="64"/>
      <c r="L1540" s="64"/>
      <c r="M1540" s="64"/>
      <c r="N1540" s="64"/>
      <c r="O1540" s="64"/>
      <c r="P1540" s="64"/>
      <c r="Q1540" s="64"/>
    </row>
    <row r="1541" spans="1:17">
      <c r="A1541" s="4">
        <v>43802.125</v>
      </c>
      <c r="B1541" s="3">
        <v>2.2000000000000002</v>
      </c>
      <c r="C1541" s="3">
        <v>1.55139</v>
      </c>
      <c r="D1541" s="12">
        <f t="shared" si="307"/>
        <v>1.9095238095238098</v>
      </c>
      <c r="E1541">
        <v>40</v>
      </c>
      <c r="F1541">
        <v>13</v>
      </c>
      <c r="G1541">
        <v>68</v>
      </c>
      <c r="H1541" s="1"/>
      <c r="J1541" s="64"/>
      <c r="K1541" s="64"/>
      <c r="L1541" s="64"/>
      <c r="M1541" s="64"/>
      <c r="N1541" s="64"/>
      <c r="O1541" s="64"/>
      <c r="P1541" s="64"/>
      <c r="Q1541" s="64"/>
    </row>
    <row r="1542" spans="1:17">
      <c r="A1542" s="4">
        <v>43802.166666666664</v>
      </c>
      <c r="B1542" s="3">
        <v>1.6</v>
      </c>
      <c r="C1542" s="3">
        <v>1.55139</v>
      </c>
      <c r="D1542" s="12">
        <f t="shared" si="307"/>
        <v>1.8950000000000007</v>
      </c>
      <c r="E1542">
        <v>40</v>
      </c>
      <c r="F1542">
        <v>21</v>
      </c>
      <c r="G1542">
        <v>68</v>
      </c>
      <c r="H1542" s="1"/>
      <c r="J1542" s="64"/>
      <c r="K1542" s="64"/>
      <c r="L1542" s="64"/>
      <c r="M1542" s="64"/>
      <c r="N1542" s="64"/>
      <c r="O1542" s="64"/>
      <c r="P1542" s="64"/>
      <c r="Q1542" s="64"/>
    </row>
    <row r="1543" spans="1:17">
      <c r="A1543" s="4">
        <v>43802.208333333336</v>
      </c>
      <c r="B1543" s="3">
        <v>1.9</v>
      </c>
      <c r="C1543" s="3">
        <v>1.55139</v>
      </c>
      <c r="D1543" s="12">
        <f t="shared" si="307"/>
        <v>1.9105263157894743</v>
      </c>
      <c r="E1543">
        <v>40</v>
      </c>
      <c r="F1543">
        <v>17</v>
      </c>
      <c r="G1543">
        <v>68</v>
      </c>
      <c r="H1543" s="1"/>
      <c r="J1543" s="64"/>
      <c r="K1543" s="64"/>
      <c r="L1543" s="64"/>
      <c r="M1543" s="64"/>
      <c r="N1543" s="64"/>
      <c r="O1543" s="64"/>
      <c r="P1543" s="64"/>
      <c r="Q1543" s="64"/>
    </row>
    <row r="1544" spans="1:17">
      <c r="A1544" s="4">
        <v>43802.25</v>
      </c>
      <c r="B1544" s="3">
        <v>3.3</v>
      </c>
      <c r="C1544" s="3">
        <v>1.55139</v>
      </c>
      <c r="D1544" s="12">
        <f t="shared" si="307"/>
        <v>1.9111111111111119</v>
      </c>
      <c r="E1544">
        <v>40</v>
      </c>
      <c r="F1544">
        <v>13</v>
      </c>
      <c r="G1544">
        <v>68</v>
      </c>
      <c r="H1544" s="1"/>
      <c r="J1544" s="64"/>
      <c r="K1544" s="64"/>
      <c r="L1544" s="64"/>
      <c r="M1544" s="64"/>
      <c r="N1544" s="64"/>
      <c r="O1544" s="64"/>
      <c r="P1544" s="64"/>
      <c r="Q1544" s="64"/>
    </row>
    <row r="1545" spans="1:17">
      <c r="A1545" s="4">
        <v>43802.291666666664</v>
      </c>
      <c r="B1545" s="3">
        <v>3.6</v>
      </c>
      <c r="C1545" s="3">
        <v>1.55139</v>
      </c>
      <c r="D1545" s="12">
        <f t="shared" si="307"/>
        <v>1.8294117647058825</v>
      </c>
      <c r="E1545">
        <v>41</v>
      </c>
      <c r="F1545">
        <v>12</v>
      </c>
      <c r="G1545">
        <v>68</v>
      </c>
      <c r="H1545" s="1"/>
      <c r="J1545" s="64"/>
      <c r="K1545" s="64"/>
      <c r="L1545" s="64"/>
      <c r="M1545" s="64"/>
      <c r="N1545" s="64"/>
      <c r="O1545" s="64"/>
      <c r="P1545" s="64"/>
      <c r="Q1545" s="64"/>
    </row>
    <row r="1546" spans="1:17">
      <c r="A1546" s="4">
        <v>43802.333333333336</v>
      </c>
      <c r="B1546" s="3">
        <v>0.4</v>
      </c>
      <c r="C1546" s="3">
        <v>1.55139</v>
      </c>
      <c r="D1546" s="12">
        <f t="shared" si="307"/>
        <v>1.71875</v>
      </c>
      <c r="E1546">
        <v>43</v>
      </c>
      <c r="F1546">
        <v>16</v>
      </c>
      <c r="G1546">
        <v>60</v>
      </c>
      <c r="H1546" s="1"/>
      <c r="J1546" s="64"/>
      <c r="K1546" s="64"/>
      <c r="L1546" s="64"/>
      <c r="M1546" s="64"/>
      <c r="N1546" s="64"/>
      <c r="O1546" s="64"/>
      <c r="P1546" s="64"/>
      <c r="Q1546" s="64"/>
    </row>
    <row r="1547" spans="1:17">
      <c r="A1547" s="4">
        <v>43802.375</v>
      </c>
      <c r="B1547" s="3">
        <v>0.4</v>
      </c>
      <c r="C1547" s="3">
        <v>1.55139</v>
      </c>
      <c r="D1547" s="12">
        <f t="shared" si="307"/>
        <v>1.8066666666666669</v>
      </c>
      <c r="E1547">
        <v>44</v>
      </c>
      <c r="F1547">
        <v>12</v>
      </c>
      <c r="G1547">
        <v>60</v>
      </c>
      <c r="H1547" s="1"/>
      <c r="J1547" s="64"/>
      <c r="K1547" s="64"/>
      <c r="L1547" s="64"/>
      <c r="M1547" s="64"/>
      <c r="N1547" s="64"/>
      <c r="O1547" s="64"/>
      <c r="P1547" s="64"/>
      <c r="Q1547" s="64"/>
    </row>
    <row r="1548" spans="1:17">
      <c r="A1548" s="4">
        <v>43802.416666666664</v>
      </c>
      <c r="B1548" s="3">
        <v>0.30000000000000004</v>
      </c>
      <c r="C1548" s="3">
        <v>1.55139</v>
      </c>
      <c r="D1548" s="12">
        <f t="shared" si="307"/>
        <v>1.9071428571428573</v>
      </c>
      <c r="E1548">
        <v>46</v>
      </c>
      <c r="F1548">
        <v>13</v>
      </c>
      <c r="G1548">
        <v>60</v>
      </c>
      <c r="H1548" s="1"/>
      <c r="J1548" s="64"/>
      <c r="K1548" s="64"/>
      <c r="L1548" s="64"/>
      <c r="M1548" s="64"/>
      <c r="N1548" s="64"/>
      <c r="O1548" s="64"/>
      <c r="P1548" s="64"/>
      <c r="Q1548" s="64"/>
    </row>
    <row r="1549" spans="1:17">
      <c r="A1549" s="4">
        <v>43802.458333333336</v>
      </c>
      <c r="B1549" s="3">
        <v>0.4</v>
      </c>
      <c r="C1549" s="3">
        <v>1.55139</v>
      </c>
      <c r="D1549" s="12">
        <f t="shared" si="307"/>
        <v>2.0307692307692311</v>
      </c>
      <c r="E1549">
        <v>47</v>
      </c>
      <c r="F1549">
        <v>17</v>
      </c>
      <c r="G1549">
        <v>60</v>
      </c>
      <c r="H1549" s="1"/>
      <c r="J1549" s="64"/>
      <c r="K1549" s="64"/>
      <c r="L1549" s="64"/>
      <c r="M1549" s="64"/>
      <c r="N1549" s="64"/>
      <c r="O1549" s="64"/>
      <c r="P1549" s="64"/>
      <c r="Q1549" s="64"/>
    </row>
    <row r="1550" spans="1:17">
      <c r="A1550" s="4">
        <v>43802.5</v>
      </c>
      <c r="B1550" s="3">
        <v>2.2000000000000002</v>
      </c>
      <c r="C1550" s="3">
        <v>1.55139</v>
      </c>
      <c r="D1550" s="12">
        <f t="shared" si="307"/>
        <v>2.1666666666666665</v>
      </c>
      <c r="E1550">
        <v>48</v>
      </c>
      <c r="F1550">
        <v>17</v>
      </c>
      <c r="G1550">
        <v>60</v>
      </c>
      <c r="H1550" s="1"/>
      <c r="J1550" s="64"/>
      <c r="K1550" s="64"/>
      <c r="L1550" s="64"/>
      <c r="M1550" s="64"/>
      <c r="N1550" s="64"/>
      <c r="O1550" s="64"/>
      <c r="P1550" s="64"/>
      <c r="Q1550" s="64"/>
    </row>
    <row r="1551" spans="1:17">
      <c r="A1551" s="4">
        <v>43802.541666666664</v>
      </c>
      <c r="B1551" s="3">
        <v>2</v>
      </c>
      <c r="C1551" s="3">
        <v>1.55139</v>
      </c>
      <c r="D1551" s="12">
        <f t="shared" si="307"/>
        <v>2.1636363636363636</v>
      </c>
      <c r="E1551">
        <v>49</v>
      </c>
      <c r="F1551">
        <v>17</v>
      </c>
      <c r="G1551">
        <v>60</v>
      </c>
      <c r="H1551" s="1"/>
      <c r="J1551" s="64"/>
      <c r="K1551" s="64"/>
      <c r="L1551" s="64"/>
      <c r="M1551" s="64"/>
      <c r="N1551" s="64"/>
      <c r="O1551" s="64"/>
      <c r="P1551" s="64"/>
      <c r="Q1551" s="64"/>
    </row>
    <row r="1552" spans="1:17">
      <c r="A1552" s="4">
        <v>43802.583333333336</v>
      </c>
      <c r="B1552" s="3">
        <v>0.8</v>
      </c>
      <c r="C1552" s="3">
        <v>1.55139</v>
      </c>
      <c r="D1552" s="12">
        <f t="shared" si="307"/>
        <v>2.1799999999999997</v>
      </c>
      <c r="E1552">
        <v>48</v>
      </c>
      <c r="F1552">
        <v>13</v>
      </c>
      <c r="G1552">
        <v>60</v>
      </c>
      <c r="H1552" s="1"/>
      <c r="J1552" s="64"/>
      <c r="K1552" s="64"/>
      <c r="L1552" s="64"/>
      <c r="M1552" s="64"/>
      <c r="N1552" s="64"/>
      <c r="O1552" s="64"/>
      <c r="P1552" s="64"/>
      <c r="Q1552" s="64"/>
    </row>
    <row r="1553" spans="1:17">
      <c r="A1553" s="4">
        <v>43802.625</v>
      </c>
      <c r="B1553" s="3">
        <v>2.6</v>
      </c>
      <c r="C1553" s="3">
        <v>1.55139</v>
      </c>
      <c r="D1553" s="12">
        <f t="shared" si="307"/>
        <v>2.333333333333333</v>
      </c>
      <c r="E1553">
        <v>47</v>
      </c>
      <c r="F1553">
        <v>13</v>
      </c>
      <c r="G1553">
        <v>60</v>
      </c>
      <c r="H1553" s="1"/>
      <c r="J1553" s="64"/>
      <c r="K1553" s="64"/>
      <c r="L1553" s="64"/>
      <c r="M1553" s="64"/>
      <c r="N1553" s="64"/>
      <c r="O1553" s="64"/>
      <c r="P1553" s="64"/>
      <c r="Q1553" s="64"/>
    </row>
    <row r="1554" spans="1:17">
      <c r="A1554" s="4">
        <v>43802.666666666664</v>
      </c>
      <c r="B1554" s="3">
        <v>3.1</v>
      </c>
      <c r="C1554" s="3">
        <v>1.55139</v>
      </c>
      <c r="D1554" s="12">
        <f t="shared" si="307"/>
        <v>2.2999999999999998</v>
      </c>
      <c r="E1554">
        <v>44</v>
      </c>
      <c r="F1554">
        <v>13</v>
      </c>
      <c r="G1554">
        <v>60</v>
      </c>
      <c r="H1554" s="1"/>
      <c r="J1554" s="64"/>
      <c r="K1554" s="64"/>
      <c r="L1554" s="64"/>
      <c r="M1554" s="64"/>
      <c r="N1554" s="64"/>
      <c r="O1554" s="64"/>
      <c r="P1554" s="64"/>
      <c r="Q1554" s="64"/>
    </row>
    <row r="1555" spans="1:17">
      <c r="A1555" s="4">
        <v>43802.708333333336</v>
      </c>
      <c r="B1555" s="3">
        <v>2.7</v>
      </c>
      <c r="C1555" s="3">
        <v>1.55139</v>
      </c>
      <c r="D1555" s="12">
        <f t="shared" si="307"/>
        <v>2.1857142857142859</v>
      </c>
      <c r="E1555">
        <v>43</v>
      </c>
      <c r="F1555">
        <v>17</v>
      </c>
      <c r="G1555">
        <v>70</v>
      </c>
      <c r="H1555" s="1"/>
      <c r="J1555" s="64"/>
      <c r="K1555" s="64"/>
      <c r="L1555" s="64"/>
      <c r="M1555" s="64"/>
      <c r="N1555" s="64"/>
      <c r="O1555" s="64"/>
      <c r="P1555" s="64"/>
      <c r="Q1555" s="64"/>
    </row>
    <row r="1556" spans="1:17">
      <c r="A1556" s="4">
        <v>43802.75</v>
      </c>
      <c r="B1556" s="3">
        <v>3.1</v>
      </c>
      <c r="C1556" s="3">
        <v>1.55139</v>
      </c>
      <c r="D1556" s="12">
        <f t="shared" si="307"/>
        <v>2.1</v>
      </c>
      <c r="E1556">
        <v>42</v>
      </c>
      <c r="F1556">
        <v>17</v>
      </c>
      <c r="G1556">
        <v>70</v>
      </c>
      <c r="H1556" s="1"/>
      <c r="J1556" s="64"/>
      <c r="K1556" s="64"/>
      <c r="L1556" s="64"/>
      <c r="M1556" s="64"/>
      <c r="N1556" s="64"/>
      <c r="O1556" s="64"/>
      <c r="P1556" s="64"/>
      <c r="Q1556" s="64"/>
    </row>
    <row r="1557" spans="1:17">
      <c r="A1557" s="4">
        <v>43802.791666666664</v>
      </c>
      <c r="B1557" s="3">
        <v>3.1</v>
      </c>
      <c r="C1557" s="3">
        <v>1.55139</v>
      </c>
      <c r="D1557" s="12">
        <f t="shared" si="307"/>
        <v>1.9</v>
      </c>
      <c r="E1557">
        <v>41</v>
      </c>
      <c r="F1557">
        <v>21</v>
      </c>
      <c r="G1557">
        <v>70</v>
      </c>
      <c r="H1557" s="1"/>
      <c r="J1557" s="64"/>
      <c r="K1557" s="64"/>
      <c r="L1557" s="64"/>
      <c r="M1557" s="64"/>
      <c r="N1557" s="64"/>
      <c r="O1557" s="64"/>
      <c r="P1557" s="64"/>
      <c r="Q1557" s="64"/>
    </row>
    <row r="1558" spans="1:17">
      <c r="A1558" s="4">
        <v>43802.833333333336</v>
      </c>
      <c r="B1558" s="3">
        <v>2.1</v>
      </c>
      <c r="C1558" s="3">
        <v>1.55139</v>
      </c>
      <c r="D1558" s="12">
        <f t="shared" si="307"/>
        <v>1.6</v>
      </c>
      <c r="E1558">
        <v>40</v>
      </c>
      <c r="F1558">
        <v>13</v>
      </c>
      <c r="G1558">
        <v>70</v>
      </c>
      <c r="H1558" s="1"/>
      <c r="J1558" s="64"/>
      <c r="K1558" s="64"/>
      <c r="L1558" s="64"/>
      <c r="M1558" s="64"/>
      <c r="N1558" s="64"/>
      <c r="O1558" s="64"/>
      <c r="P1558" s="64"/>
      <c r="Q1558" s="64"/>
    </row>
    <row r="1559" spans="1:17">
      <c r="A1559" s="4">
        <v>43802.875</v>
      </c>
      <c r="B1559" s="3">
        <v>1.4</v>
      </c>
      <c r="C1559" s="3">
        <v>1.55139</v>
      </c>
      <c r="D1559" s="12">
        <f t="shared" si="307"/>
        <v>1.4333333333333333</v>
      </c>
      <c r="E1559">
        <v>40</v>
      </c>
      <c r="F1559">
        <v>13</v>
      </c>
      <c r="G1559">
        <v>70</v>
      </c>
      <c r="H1559" s="1"/>
      <c r="J1559" s="64"/>
      <c r="K1559" s="64"/>
      <c r="L1559" s="64"/>
      <c r="M1559" s="64"/>
      <c r="N1559" s="64"/>
      <c r="O1559" s="64"/>
      <c r="P1559" s="64"/>
      <c r="Q1559" s="64"/>
    </row>
    <row r="1560" spans="1:17">
      <c r="A1560" s="4">
        <v>43802.916666666664</v>
      </c>
      <c r="B1560" s="3">
        <v>2.2000000000000002</v>
      </c>
      <c r="C1560" s="3">
        <v>1.55139</v>
      </c>
      <c r="D1560" s="12">
        <f t="shared" si="307"/>
        <v>1.4500000000000002</v>
      </c>
      <c r="E1560">
        <v>41</v>
      </c>
      <c r="F1560">
        <v>11</v>
      </c>
      <c r="G1560">
        <v>70</v>
      </c>
      <c r="H1560" s="1"/>
      <c r="J1560" s="64"/>
      <c r="K1560" s="64"/>
      <c r="L1560" s="64"/>
      <c r="M1560" s="64"/>
      <c r="N1560" s="64"/>
      <c r="O1560" s="64"/>
      <c r="P1560" s="64"/>
      <c r="Q1560" s="64"/>
    </row>
    <row r="1561" spans="1:17">
      <c r="A1561" s="4">
        <v>43802.958333333336</v>
      </c>
      <c r="B1561" s="3">
        <v>0.7</v>
      </c>
      <c r="C1561" s="3">
        <v>1.55139</v>
      </c>
      <c r="D1561" s="12">
        <f t="shared" si="307"/>
        <v>0.7</v>
      </c>
      <c r="E1561">
        <v>39</v>
      </c>
      <c r="F1561">
        <v>11</v>
      </c>
      <c r="G1561">
        <v>68</v>
      </c>
      <c r="H1561" s="1"/>
      <c r="J1561" s="64"/>
      <c r="K1561" s="64"/>
      <c r="L1561" s="64"/>
      <c r="M1561" s="64"/>
      <c r="N1561" s="64"/>
      <c r="O1561" s="64"/>
      <c r="P1561" s="64"/>
      <c r="Q1561" s="64"/>
    </row>
    <row r="1562" spans="1:17">
      <c r="A1562" s="4"/>
      <c r="B1562" s="3"/>
      <c r="C1562" s="3"/>
      <c r="D1562" s="12"/>
      <c r="H1562" s="1"/>
      <c r="J1562" s="64"/>
      <c r="K1562" s="64"/>
      <c r="L1562" s="64"/>
      <c r="M1562" s="64"/>
      <c r="N1562" s="64"/>
      <c r="O1562" s="64"/>
      <c r="P1562" s="64"/>
      <c r="Q1562" s="64"/>
    </row>
    <row r="1563" spans="1:17">
      <c r="A1563" s="4"/>
      <c r="B1563" s="3"/>
      <c r="C1563" s="3"/>
      <c r="D1563" s="12"/>
      <c r="H1563" s="1"/>
      <c r="J1563" s="64"/>
      <c r="K1563" s="64"/>
      <c r="L1563" s="64"/>
      <c r="M1563" s="64"/>
      <c r="N1563" s="64"/>
      <c r="O1563" s="64"/>
      <c r="P1563" s="64"/>
      <c r="Q1563" s="64"/>
    </row>
    <row r="1564" spans="1:17">
      <c r="A1564" s="4"/>
      <c r="B1564" s="3"/>
      <c r="C1564" s="3"/>
      <c r="D1564" s="12"/>
      <c r="H1564" s="1"/>
      <c r="J1564" s="64"/>
      <c r="K1564" s="64"/>
      <c r="L1564" s="64"/>
      <c r="M1564" s="64"/>
      <c r="N1564" s="64"/>
      <c r="O1564" s="64"/>
      <c r="P1564" s="64"/>
      <c r="Q1564" s="64"/>
    </row>
    <row r="1565" spans="1:17">
      <c r="A1565" s="4"/>
      <c r="B1565" s="3"/>
      <c r="C1565" s="3"/>
      <c r="D1565" s="12"/>
      <c r="E1565">
        <f>MAX(E2:E1559)</f>
        <v>97</v>
      </c>
      <c r="H1565" s="1"/>
      <c r="J1565" s="64"/>
      <c r="K1565" s="64"/>
      <c r="L1565" s="64"/>
      <c r="M1565" s="64"/>
      <c r="N1565" s="64"/>
      <c r="O1565" s="64"/>
      <c r="P1565" s="64"/>
      <c r="Q1565" s="64"/>
    </row>
    <row r="1566" spans="1:17">
      <c r="A1566" s="4"/>
      <c r="B1566" s="3"/>
      <c r="C1566" s="3"/>
      <c r="D1566" s="12"/>
      <c r="E1566">
        <f>MIN(E3:E1560)</f>
        <v>0</v>
      </c>
      <c r="H1566" s="1"/>
      <c r="J1566" s="64"/>
      <c r="K1566" s="64"/>
      <c r="L1566" s="64"/>
      <c r="M1566" s="64"/>
      <c r="N1566" s="64"/>
      <c r="O1566" s="64"/>
      <c r="P1566" s="64"/>
      <c r="Q1566" s="64"/>
    </row>
    <row r="1567" spans="1:17">
      <c r="A1567" s="4"/>
      <c r="B1567" s="3"/>
      <c r="C1567" s="3"/>
      <c r="D1567" s="12"/>
      <c r="H1567" s="1"/>
      <c r="J1567" s="64"/>
      <c r="K1567" s="64"/>
      <c r="L1567" s="64"/>
      <c r="M1567" s="64"/>
      <c r="N1567" s="64"/>
      <c r="O1567" s="64"/>
      <c r="P1567" s="64"/>
      <c r="Q1567" s="64"/>
    </row>
    <row r="1568" spans="1:17">
      <c r="A1568" s="4"/>
      <c r="B1568" s="3"/>
      <c r="C1568" s="3"/>
      <c r="D1568" s="12"/>
      <c r="H1568" s="1"/>
      <c r="J1568" s="64"/>
      <c r="K1568" s="64"/>
      <c r="L1568" s="64"/>
      <c r="M1568" s="64"/>
      <c r="N1568" s="64"/>
      <c r="O1568" s="64"/>
      <c r="P1568" s="64"/>
      <c r="Q1568" s="64"/>
    </row>
    <row r="1569" spans="1:17">
      <c r="A1569" s="4"/>
      <c r="B1569" s="3"/>
      <c r="C1569" s="3"/>
      <c r="D1569" s="12"/>
      <c r="H1569" s="1"/>
      <c r="J1569" s="64"/>
      <c r="K1569" s="64"/>
      <c r="L1569" s="64"/>
      <c r="M1569" s="64"/>
      <c r="N1569" s="64"/>
      <c r="O1569" s="64"/>
      <c r="P1569" s="64"/>
      <c r="Q1569" s="64"/>
    </row>
    <row r="1570" spans="1:17">
      <c r="A1570" s="4"/>
      <c r="B1570" s="3"/>
      <c r="C1570" s="3"/>
      <c r="D1570" s="12"/>
      <c r="H1570" s="1"/>
      <c r="J1570" s="64"/>
      <c r="K1570" s="64"/>
      <c r="L1570" s="64"/>
      <c r="M1570" s="64"/>
      <c r="N1570" s="64"/>
      <c r="O1570" s="64"/>
      <c r="P1570" s="64"/>
      <c r="Q1570" s="64"/>
    </row>
    <row r="1571" spans="1:17">
      <c r="A1571" s="4"/>
      <c r="B1571" s="3"/>
      <c r="C1571" s="3"/>
      <c r="D1571" s="12"/>
      <c r="H1571" s="1"/>
      <c r="J1571" s="64"/>
      <c r="K1571" s="64"/>
      <c r="L1571" s="64"/>
      <c r="M1571" s="64"/>
      <c r="N1571" s="64"/>
      <c r="O1571" s="64"/>
      <c r="P1571" s="64"/>
      <c r="Q1571" s="64"/>
    </row>
    <row r="1572" spans="1:17">
      <c r="A1572" s="4"/>
      <c r="B1572" s="3"/>
      <c r="C1572" s="3"/>
      <c r="D1572" s="12"/>
      <c r="H1572" s="1"/>
      <c r="J1572" s="64"/>
      <c r="K1572" s="64"/>
      <c r="L1572" s="64"/>
      <c r="M1572" s="64"/>
      <c r="N1572" s="64"/>
      <c r="O1572" s="64"/>
      <c r="P1572" s="64"/>
      <c r="Q1572" s="64"/>
    </row>
    <row r="1573" spans="1:17">
      <c r="A1573" s="4"/>
      <c r="B1573" s="3"/>
      <c r="C1573" s="3"/>
      <c r="D1573" s="12"/>
      <c r="H1573" s="1"/>
      <c r="J1573" s="64"/>
      <c r="K1573" s="64"/>
      <c r="L1573" s="64"/>
      <c r="M1573" s="64"/>
      <c r="N1573" s="64"/>
      <c r="O1573" s="64"/>
      <c r="P1573" s="64"/>
      <c r="Q1573" s="64"/>
    </row>
    <row r="1574" spans="1:17">
      <c r="A1574" s="4"/>
      <c r="B1574" s="3"/>
      <c r="C1574" s="3"/>
      <c r="D1574" s="12"/>
      <c r="H1574" s="1"/>
      <c r="J1574" s="64"/>
      <c r="K1574" s="64"/>
      <c r="L1574" s="64"/>
      <c r="M1574" s="64"/>
      <c r="N1574" s="64"/>
      <c r="O1574" s="64"/>
      <c r="P1574" s="64"/>
      <c r="Q1574" s="64"/>
    </row>
    <row r="1575" spans="1:17">
      <c r="A1575" s="4"/>
      <c r="B1575" s="3"/>
      <c r="C1575" s="3"/>
      <c r="D1575" s="12"/>
      <c r="H1575" s="1"/>
      <c r="J1575" s="64"/>
      <c r="K1575" s="64"/>
      <c r="L1575" s="64"/>
      <c r="M1575" s="64"/>
      <c r="N1575" s="64"/>
      <c r="O1575" s="64"/>
      <c r="P1575" s="64"/>
      <c r="Q1575" s="64"/>
    </row>
    <row r="1576" spans="1:17">
      <c r="A1576" s="4"/>
      <c r="B1576" s="3"/>
      <c r="C1576" s="3"/>
      <c r="D1576" s="12"/>
      <c r="H1576" s="1"/>
      <c r="J1576" s="64"/>
      <c r="K1576" s="64"/>
      <c r="L1576" s="64"/>
      <c r="M1576" s="64"/>
      <c r="N1576" s="64"/>
      <c r="O1576" s="64"/>
      <c r="P1576" s="64"/>
      <c r="Q1576" s="64"/>
    </row>
    <row r="1577" spans="1:17">
      <c r="A1577" s="4"/>
      <c r="B1577" s="3"/>
      <c r="C1577" s="3"/>
      <c r="D1577" s="12"/>
      <c r="H1577" s="1"/>
      <c r="J1577" s="64"/>
      <c r="K1577" s="64"/>
      <c r="L1577" s="64"/>
      <c r="M1577" s="64"/>
      <c r="N1577" s="64"/>
      <c r="O1577" s="64"/>
      <c r="P1577" s="64"/>
      <c r="Q1577" s="64"/>
    </row>
    <row r="1578" spans="1:17">
      <c r="A1578" s="4"/>
      <c r="B1578" s="3"/>
      <c r="C1578" s="3"/>
      <c r="D1578" s="12"/>
      <c r="H1578" s="1"/>
      <c r="J1578" s="64"/>
      <c r="K1578" s="64"/>
      <c r="L1578" s="64"/>
      <c r="M1578" s="64"/>
      <c r="N1578" s="64"/>
      <c r="O1578" s="64"/>
      <c r="P1578" s="64"/>
      <c r="Q1578" s="64"/>
    </row>
    <row r="1579" spans="1:17">
      <c r="A1579" s="4"/>
      <c r="B1579" s="3"/>
      <c r="C1579" s="3"/>
      <c r="D1579" s="12"/>
      <c r="H1579" s="1"/>
      <c r="J1579" s="64"/>
      <c r="K1579" s="64"/>
      <c r="L1579" s="64"/>
      <c r="M1579" s="64"/>
      <c r="N1579" s="64"/>
      <c r="O1579" s="64"/>
      <c r="P1579" s="64"/>
      <c r="Q1579" s="64"/>
    </row>
    <row r="1580" spans="1:17">
      <c r="A1580" s="4"/>
      <c r="B1580" s="3"/>
      <c r="C1580" s="3"/>
      <c r="D1580" s="12"/>
      <c r="H1580" s="1"/>
      <c r="J1580" s="64"/>
      <c r="K1580" s="64"/>
      <c r="L1580" s="64"/>
      <c r="M1580" s="64"/>
      <c r="N1580" s="64"/>
      <c r="O1580" s="64"/>
      <c r="P1580" s="64"/>
      <c r="Q1580" s="64"/>
    </row>
    <row r="1581" spans="1:17">
      <c r="A1581" s="4"/>
      <c r="B1581" s="3"/>
      <c r="C1581" s="3"/>
      <c r="D1581" s="12"/>
      <c r="H1581" s="1"/>
      <c r="J1581" s="64"/>
      <c r="K1581" s="64"/>
      <c r="L1581" s="64"/>
      <c r="M1581" s="64"/>
      <c r="N1581" s="64"/>
      <c r="O1581" s="64"/>
      <c r="P1581" s="64"/>
      <c r="Q1581" s="64"/>
    </row>
    <row r="1582" spans="1:17">
      <c r="A1582" s="4"/>
      <c r="B1582" s="3"/>
      <c r="C1582" s="3"/>
      <c r="D1582" s="12"/>
      <c r="H1582" s="1"/>
      <c r="J1582" s="64"/>
      <c r="K1582" s="64"/>
      <c r="L1582" s="64"/>
      <c r="M1582" s="64"/>
      <c r="N1582" s="64"/>
      <c r="O1582" s="64"/>
      <c r="P1582" s="64"/>
      <c r="Q1582" s="64"/>
    </row>
    <row r="1583" spans="1:17">
      <c r="A1583" s="4"/>
      <c r="B1583" s="3"/>
      <c r="C1583" s="3"/>
      <c r="D1583" s="12"/>
      <c r="H1583" s="1"/>
      <c r="J1583" s="64"/>
      <c r="K1583" s="64"/>
      <c r="L1583" s="64"/>
      <c r="M1583" s="64"/>
      <c r="N1583" s="64"/>
      <c r="O1583" s="64"/>
      <c r="P1583" s="64"/>
      <c r="Q1583" s="64"/>
    </row>
    <row r="1584" spans="1:17">
      <c r="A1584" s="4"/>
      <c r="B1584" s="3"/>
      <c r="C1584" s="3"/>
      <c r="D1584" s="12"/>
      <c r="H1584" s="1"/>
      <c r="J1584" s="64"/>
      <c r="K1584" s="64"/>
      <c r="L1584" s="64"/>
      <c r="M1584" s="64"/>
      <c r="N1584" s="64"/>
      <c r="O1584" s="64"/>
      <c r="P1584" s="64"/>
      <c r="Q1584" s="64"/>
    </row>
    <row r="1585" spans="1:17">
      <c r="A1585" s="4"/>
      <c r="B1585" s="3"/>
      <c r="C1585" s="3"/>
      <c r="D1585" s="12"/>
      <c r="H1585" s="1"/>
      <c r="J1585" s="64"/>
      <c r="K1585" s="64"/>
      <c r="L1585" s="64"/>
      <c r="M1585" s="64"/>
      <c r="N1585" s="64"/>
      <c r="O1585" s="64"/>
      <c r="P1585" s="64"/>
      <c r="Q1585" s="64"/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001"/>
  <sheetViews>
    <sheetView topLeftCell="M1" zoomScaleNormal="100" workbookViewId="0">
      <selection activeCell="AM8" sqref="AM8"/>
    </sheetView>
  </sheetViews>
  <sheetFormatPr defaultRowHeight="15"/>
  <cols>
    <col min="1" max="1" width="15.85546875" bestFit="1" customWidth="1"/>
    <col min="2" max="2" width="6.42578125" bestFit="1" customWidth="1"/>
    <col min="3" max="3" width="12" bestFit="1" customWidth="1"/>
    <col min="4" max="4" width="7.42578125" bestFit="1" customWidth="1"/>
    <col min="5" max="5" width="12.42578125" bestFit="1" customWidth="1"/>
    <col min="6" max="7" width="11" bestFit="1" customWidth="1"/>
    <col min="8" max="8" width="10.7109375" bestFit="1" customWidth="1"/>
    <col min="9" max="9" width="21.140625" bestFit="1" customWidth="1"/>
    <col min="10" max="10" width="16.28515625" bestFit="1" customWidth="1"/>
    <col min="11" max="11" width="15.85546875" style="4" bestFit="1" customWidth="1"/>
    <col min="12" max="12" width="7.42578125" bestFit="1" customWidth="1"/>
    <col min="13" max="13" width="8.42578125" bestFit="1" customWidth="1"/>
    <col min="23" max="23" width="10.7109375" style="28" customWidth="1"/>
    <col min="24" max="24" width="11.42578125" customWidth="1"/>
    <col min="25" max="25" width="10.7109375" bestFit="1" customWidth="1"/>
    <col min="28" max="28" width="18.140625" bestFit="1" customWidth="1"/>
    <col min="30" max="30" width="14.5703125" bestFit="1" customWidth="1"/>
    <col min="32" max="32" width="12" bestFit="1" customWidth="1"/>
    <col min="39" max="39" width="11.28515625" bestFit="1" customWidth="1"/>
    <col min="40" max="40" width="11.7109375" bestFit="1" customWidth="1"/>
    <col min="41" max="41" width="8.42578125" bestFit="1" customWidth="1"/>
    <col min="42" max="42" width="10.7109375" customWidth="1"/>
  </cols>
  <sheetData>
    <row r="1" spans="1:42">
      <c r="A1" s="4" t="s">
        <v>344</v>
      </c>
      <c r="B1" t="s">
        <v>337</v>
      </c>
      <c r="C1" s="1" t="s">
        <v>343</v>
      </c>
      <c r="D1" t="s">
        <v>338</v>
      </c>
      <c r="E1" t="s">
        <v>339</v>
      </c>
      <c r="F1" s="2" t="s">
        <v>340</v>
      </c>
      <c r="G1" t="s">
        <v>341</v>
      </c>
      <c r="H1" t="s">
        <v>342</v>
      </c>
      <c r="I1" t="s">
        <v>366</v>
      </c>
      <c r="J1" s="12" t="s">
        <v>367</v>
      </c>
      <c r="K1" s="4" t="s">
        <v>394</v>
      </c>
      <c r="L1" t="s">
        <v>395</v>
      </c>
      <c r="M1" t="s">
        <v>396</v>
      </c>
      <c r="N1" t="s">
        <v>373</v>
      </c>
      <c r="O1" t="s">
        <v>374</v>
      </c>
      <c r="P1" t="s">
        <v>375</v>
      </c>
      <c r="Q1" t="s">
        <v>376</v>
      </c>
      <c r="R1" t="s">
        <v>368</v>
      </c>
      <c r="S1" t="s">
        <v>369</v>
      </c>
      <c r="T1" t="s">
        <v>370</v>
      </c>
      <c r="U1" t="s">
        <v>371</v>
      </c>
      <c r="V1" t="s">
        <v>372</v>
      </c>
      <c r="W1" s="24" t="s">
        <v>426</v>
      </c>
      <c r="X1" t="s">
        <v>425</v>
      </c>
      <c r="Y1" t="s">
        <v>342</v>
      </c>
    </row>
    <row r="2" spans="1:42">
      <c r="A2" s="4">
        <v>43738</v>
      </c>
      <c r="B2">
        <v>43738</v>
      </c>
      <c r="C2" s="3">
        <v>0</v>
      </c>
      <c r="D2" s="3">
        <v>0</v>
      </c>
      <c r="E2" s="3">
        <v>0</v>
      </c>
      <c r="F2" s="3">
        <v>0.9</v>
      </c>
      <c r="G2" s="5">
        <v>0.9</v>
      </c>
      <c r="H2" s="3">
        <v>1.8</v>
      </c>
      <c r="I2" s="3">
        <v>1.55139</v>
      </c>
      <c r="J2" s="12">
        <f t="shared" ref="J2:J65" si="0">AVERAGE(H2:H25)</f>
        <v>1.4625000000000001</v>
      </c>
      <c r="K2" s="4">
        <v>43738</v>
      </c>
      <c r="L2" s="3">
        <f t="shared" ref="L2:L65" si="1">DAY(K2)</f>
        <v>30</v>
      </c>
      <c r="M2" s="3">
        <f t="shared" ref="M2:M65" si="2">HOUR(K2)</f>
        <v>0</v>
      </c>
      <c r="N2" s="3">
        <v>58</v>
      </c>
      <c r="O2" s="3">
        <v>58</v>
      </c>
      <c r="P2" s="3">
        <v>58</v>
      </c>
      <c r="Q2" s="3">
        <v>0</v>
      </c>
      <c r="R2" s="3"/>
      <c r="S2" s="3">
        <f t="shared" ref="S2:S65" si="3">IF(ISBLANK(N2),0,IF(N2&gt;0,1,0))</f>
        <v>1</v>
      </c>
      <c r="T2" s="3">
        <f t="shared" ref="T2:T65" si="4">IF(ISBLANK(O2),0,IF(O2&gt;0,1,0))</f>
        <v>1</v>
      </c>
      <c r="U2" s="3">
        <f t="shared" ref="U2:U65" si="5">IF(ISBLANK(P2),0,IF(P2&gt;0,1,0))</f>
        <v>1</v>
      </c>
      <c r="V2" s="3">
        <f t="shared" ref="V2:V65" si="6">IF(ISBLANK(Q2),0,IF(Q2&gt;0,1,0))</f>
        <v>0</v>
      </c>
      <c r="W2" s="25">
        <v>72</v>
      </c>
      <c r="X2" s="23">
        <v>13</v>
      </c>
      <c r="Y2" s="3">
        <v>1.8</v>
      </c>
      <c r="Z2" s="3"/>
      <c r="AB2" t="s">
        <v>427</v>
      </c>
    </row>
    <row r="3" spans="1:42" ht="15.75" thickBot="1">
      <c r="A3" s="4">
        <v>43738.041666666664</v>
      </c>
      <c r="B3">
        <v>43738</v>
      </c>
      <c r="C3" s="3">
        <v>4.1666666666666664E-2</v>
      </c>
      <c r="D3" s="3">
        <v>1</v>
      </c>
      <c r="E3" s="3">
        <v>0</v>
      </c>
      <c r="F3" s="3">
        <v>0.7</v>
      </c>
      <c r="G3" s="5">
        <v>1.6</v>
      </c>
      <c r="H3" s="3">
        <v>2.2999999999999998</v>
      </c>
      <c r="I3" s="3">
        <v>1.55139</v>
      </c>
      <c r="J3" s="12">
        <f t="shared" si="0"/>
        <v>1.4291666666666665</v>
      </c>
      <c r="K3" s="4">
        <v>43738.041666666664</v>
      </c>
      <c r="L3" s="3">
        <f t="shared" si="1"/>
        <v>30</v>
      </c>
      <c r="M3" s="3">
        <f t="shared" si="2"/>
        <v>1</v>
      </c>
      <c r="N3" s="3">
        <v>57</v>
      </c>
      <c r="O3" s="3">
        <v>57</v>
      </c>
      <c r="P3" s="3">
        <v>57</v>
      </c>
      <c r="Q3" s="3">
        <v>0</v>
      </c>
      <c r="R3" s="3"/>
      <c r="S3" s="3">
        <f t="shared" si="3"/>
        <v>1</v>
      </c>
      <c r="T3" s="3">
        <f t="shared" si="4"/>
        <v>1</v>
      </c>
      <c r="U3" s="3">
        <f t="shared" si="5"/>
        <v>1</v>
      </c>
      <c r="V3" s="3">
        <f t="shared" si="6"/>
        <v>0</v>
      </c>
      <c r="W3" s="26">
        <v>72</v>
      </c>
      <c r="X3" s="22">
        <v>11</v>
      </c>
      <c r="Y3" s="3">
        <v>2.2999999999999998</v>
      </c>
      <c r="Z3" s="3"/>
    </row>
    <row r="4" spans="1:42">
      <c r="A4" s="4">
        <v>43738.083333333336</v>
      </c>
      <c r="B4">
        <v>43738</v>
      </c>
      <c r="C4" s="3">
        <v>8.3333333333333329E-2</v>
      </c>
      <c r="D4" s="3">
        <v>2</v>
      </c>
      <c r="E4" s="3">
        <v>0</v>
      </c>
      <c r="F4" s="3">
        <v>0.6</v>
      </c>
      <c r="G4" s="5">
        <v>0.7</v>
      </c>
      <c r="H4" s="3">
        <v>1.2999999999999998</v>
      </c>
      <c r="I4" s="3">
        <v>1.55139</v>
      </c>
      <c r="J4" s="12">
        <f t="shared" si="0"/>
        <v>1.3666666666666665</v>
      </c>
      <c r="K4" s="4">
        <v>43738.083333333336</v>
      </c>
      <c r="L4" s="3">
        <f t="shared" si="1"/>
        <v>30</v>
      </c>
      <c r="M4" s="3">
        <f t="shared" si="2"/>
        <v>2</v>
      </c>
      <c r="N4" s="3">
        <v>58</v>
      </c>
      <c r="O4" s="3">
        <v>58</v>
      </c>
      <c r="P4" s="3">
        <v>58</v>
      </c>
      <c r="Q4" s="3">
        <v>0</v>
      </c>
      <c r="R4" s="3"/>
      <c r="S4" s="3">
        <f t="shared" si="3"/>
        <v>1</v>
      </c>
      <c r="T4" s="3">
        <f t="shared" si="4"/>
        <v>1</v>
      </c>
      <c r="U4" s="3">
        <f t="shared" si="5"/>
        <v>1</v>
      </c>
      <c r="V4" s="3">
        <f t="shared" si="6"/>
        <v>0</v>
      </c>
      <c r="W4" s="25">
        <v>72</v>
      </c>
      <c r="X4" s="23">
        <v>11</v>
      </c>
      <c r="Y4" s="3">
        <v>1.2999999999999998</v>
      </c>
      <c r="Z4" s="3"/>
      <c r="AB4" s="33" t="s">
        <v>428</v>
      </c>
      <c r="AC4" s="33"/>
    </row>
    <row r="5" spans="1:42">
      <c r="A5" s="4">
        <v>43738.125</v>
      </c>
      <c r="B5">
        <v>43738</v>
      </c>
      <c r="C5" s="3">
        <v>0.125</v>
      </c>
      <c r="D5" s="3">
        <v>3</v>
      </c>
      <c r="E5" s="3">
        <v>0</v>
      </c>
      <c r="F5" s="3">
        <v>0.6</v>
      </c>
      <c r="G5" s="5">
        <v>0.7</v>
      </c>
      <c r="H5" s="3">
        <v>1.2999999999999998</v>
      </c>
      <c r="I5" s="3">
        <v>1.55139</v>
      </c>
      <c r="J5" s="12">
        <f t="shared" si="0"/>
        <v>1.3458333333333332</v>
      </c>
      <c r="K5" s="4">
        <v>43738.125</v>
      </c>
      <c r="L5" s="3">
        <f t="shared" si="1"/>
        <v>30</v>
      </c>
      <c r="M5" s="3">
        <f t="shared" si="2"/>
        <v>3</v>
      </c>
      <c r="N5" s="3">
        <v>58</v>
      </c>
      <c r="O5" s="3">
        <v>48</v>
      </c>
      <c r="P5" s="3">
        <v>58</v>
      </c>
      <c r="Q5" s="3">
        <v>0</v>
      </c>
      <c r="R5" s="3"/>
      <c r="S5" s="3">
        <f t="shared" si="3"/>
        <v>1</v>
      </c>
      <c r="T5" s="3">
        <f t="shared" si="4"/>
        <v>1</v>
      </c>
      <c r="U5" s="3">
        <f t="shared" si="5"/>
        <v>1</v>
      </c>
      <c r="V5" s="3">
        <f t="shared" si="6"/>
        <v>0</v>
      </c>
      <c r="W5" s="26">
        <v>72</v>
      </c>
      <c r="X5" s="22">
        <v>11</v>
      </c>
      <c r="Y5" s="3">
        <v>1.2999999999999998</v>
      </c>
      <c r="Z5" s="3"/>
      <c r="AB5" s="30" t="s">
        <v>429</v>
      </c>
      <c r="AC5" s="30">
        <v>0.25034883857757828</v>
      </c>
    </row>
    <row r="6" spans="1:42">
      <c r="A6" s="4">
        <v>43738.166666666664</v>
      </c>
      <c r="B6">
        <v>43738</v>
      </c>
      <c r="C6" s="3">
        <v>0.16666666666666666</v>
      </c>
      <c r="D6" s="3">
        <v>4</v>
      </c>
      <c r="E6" s="3">
        <v>0</v>
      </c>
      <c r="F6" s="3">
        <v>0.3</v>
      </c>
      <c r="G6" s="5">
        <v>0.7</v>
      </c>
      <c r="H6" s="3">
        <v>1</v>
      </c>
      <c r="I6" s="3">
        <v>1.55139</v>
      </c>
      <c r="J6" s="12">
        <f t="shared" si="0"/>
        <v>1.3625</v>
      </c>
      <c r="K6" s="4">
        <v>43738.166666666664</v>
      </c>
      <c r="L6" s="3">
        <f t="shared" si="1"/>
        <v>30</v>
      </c>
      <c r="M6" s="3">
        <f t="shared" si="2"/>
        <v>4</v>
      </c>
      <c r="N6" s="3">
        <v>58</v>
      </c>
      <c r="O6" s="3">
        <v>51</v>
      </c>
      <c r="P6" s="3">
        <v>58</v>
      </c>
      <c r="Q6" s="3">
        <v>0</v>
      </c>
      <c r="R6" s="3"/>
      <c r="S6" s="3">
        <f t="shared" si="3"/>
        <v>1</v>
      </c>
      <c r="T6" s="3">
        <f t="shared" si="4"/>
        <v>1</v>
      </c>
      <c r="U6" s="3">
        <f t="shared" si="5"/>
        <v>1</v>
      </c>
      <c r="V6" s="3">
        <f t="shared" si="6"/>
        <v>0</v>
      </c>
      <c r="W6" s="25">
        <v>72</v>
      </c>
      <c r="X6" s="23">
        <v>11</v>
      </c>
      <c r="Y6" s="3">
        <v>1</v>
      </c>
      <c r="Z6" s="3"/>
      <c r="AB6" s="30" t="s">
        <v>430</v>
      </c>
      <c r="AC6" s="30">
        <v>6.267454097714234E-2</v>
      </c>
    </row>
    <row r="7" spans="1:42" ht="15.75" thickBot="1">
      <c r="A7" s="4">
        <v>43738.208333333336</v>
      </c>
      <c r="B7">
        <v>43738</v>
      </c>
      <c r="C7" s="3">
        <v>0.20833333333333334</v>
      </c>
      <c r="D7" s="3">
        <v>5</v>
      </c>
      <c r="E7" s="3">
        <v>0</v>
      </c>
      <c r="F7" s="3">
        <v>0.6</v>
      </c>
      <c r="G7" s="5">
        <v>0.8</v>
      </c>
      <c r="H7" s="3">
        <v>1.4</v>
      </c>
      <c r="I7" s="3">
        <v>1.55139</v>
      </c>
      <c r="J7" s="12">
        <f t="shared" si="0"/>
        <v>1.3499999999999999</v>
      </c>
      <c r="K7" s="4">
        <v>43738.208333333336</v>
      </c>
      <c r="L7" s="3">
        <f t="shared" si="1"/>
        <v>30</v>
      </c>
      <c r="M7" s="3">
        <f t="shared" si="2"/>
        <v>5</v>
      </c>
      <c r="N7" s="3">
        <v>57</v>
      </c>
      <c r="O7" s="3">
        <v>55</v>
      </c>
      <c r="P7" s="3">
        <v>57</v>
      </c>
      <c r="Q7" s="3">
        <v>0</v>
      </c>
      <c r="R7" s="3"/>
      <c r="S7" s="3">
        <f t="shared" si="3"/>
        <v>1</v>
      </c>
      <c r="T7" s="3">
        <f t="shared" si="4"/>
        <v>1</v>
      </c>
      <c r="U7" s="3">
        <f t="shared" si="5"/>
        <v>1</v>
      </c>
      <c r="V7" s="3">
        <f t="shared" si="6"/>
        <v>0</v>
      </c>
      <c r="W7" s="26">
        <v>71</v>
      </c>
      <c r="X7" s="22">
        <v>11</v>
      </c>
      <c r="Y7" s="3">
        <v>1.4</v>
      </c>
      <c r="Z7" s="3"/>
      <c r="AB7" s="30" t="s">
        <v>431</v>
      </c>
      <c r="AC7" s="30">
        <v>5.9053193421355378E-2</v>
      </c>
      <c r="AM7" t="s">
        <v>475</v>
      </c>
    </row>
    <row r="8" spans="1:42">
      <c r="A8" s="4">
        <v>43738.25</v>
      </c>
      <c r="B8">
        <v>43738</v>
      </c>
      <c r="C8" s="3">
        <v>0.25</v>
      </c>
      <c r="D8" s="3">
        <v>6</v>
      </c>
      <c r="E8" s="3">
        <v>0</v>
      </c>
      <c r="F8" s="3">
        <v>1.4</v>
      </c>
      <c r="G8" s="5">
        <v>1.1000000000000001</v>
      </c>
      <c r="H8" s="3">
        <v>2.5</v>
      </c>
      <c r="I8" s="3">
        <v>1.55139</v>
      </c>
      <c r="J8" s="12">
        <f t="shared" si="0"/>
        <v>1.3166666666666667</v>
      </c>
      <c r="K8" s="4">
        <v>43738.25</v>
      </c>
      <c r="L8" s="3">
        <f t="shared" si="1"/>
        <v>30</v>
      </c>
      <c r="M8" s="3">
        <f t="shared" si="2"/>
        <v>6</v>
      </c>
      <c r="N8" s="3">
        <v>58</v>
      </c>
      <c r="O8" s="3">
        <v>0</v>
      </c>
      <c r="P8" s="3">
        <v>58</v>
      </c>
      <c r="Q8" s="3">
        <v>34</v>
      </c>
      <c r="R8" s="3"/>
      <c r="S8" s="3">
        <f t="shared" si="3"/>
        <v>1</v>
      </c>
      <c r="T8" s="3">
        <f t="shared" si="4"/>
        <v>0</v>
      </c>
      <c r="U8" s="3">
        <f t="shared" si="5"/>
        <v>1</v>
      </c>
      <c r="V8" s="3">
        <f t="shared" si="6"/>
        <v>1</v>
      </c>
      <c r="W8" s="25">
        <v>71</v>
      </c>
      <c r="X8" s="23">
        <v>11</v>
      </c>
      <c r="Y8" s="3">
        <v>2.5</v>
      </c>
      <c r="Z8" s="3"/>
      <c r="AB8" s="30" t="s">
        <v>432</v>
      </c>
      <c r="AC8" s="30">
        <v>1.1072531474416112</v>
      </c>
      <c r="AM8" s="32"/>
      <c r="AN8" s="32" t="s">
        <v>444</v>
      </c>
      <c r="AO8" s="32" t="s">
        <v>432</v>
      </c>
      <c r="AP8" s="32" t="s">
        <v>446</v>
      </c>
    </row>
    <row r="9" spans="1:42" ht="15.75" thickBot="1">
      <c r="A9" s="4">
        <v>43738.291666666664</v>
      </c>
      <c r="B9">
        <v>43738</v>
      </c>
      <c r="C9" s="3">
        <v>0.29166666666666669</v>
      </c>
      <c r="D9" s="3">
        <v>7</v>
      </c>
      <c r="E9" s="3">
        <v>0</v>
      </c>
      <c r="F9" s="3">
        <v>0.4</v>
      </c>
      <c r="G9" s="5">
        <v>1.5</v>
      </c>
      <c r="H9" s="3">
        <v>1.9</v>
      </c>
      <c r="I9" s="3">
        <v>1.55139</v>
      </c>
      <c r="J9" s="12">
        <f t="shared" si="0"/>
        <v>1.2458333333333338</v>
      </c>
      <c r="K9" s="4">
        <v>43738.291666666664</v>
      </c>
      <c r="L9" s="3">
        <f t="shared" si="1"/>
        <v>30</v>
      </c>
      <c r="M9" s="3">
        <f t="shared" si="2"/>
        <v>7</v>
      </c>
      <c r="N9" s="3">
        <v>58</v>
      </c>
      <c r="O9" s="3">
        <v>0</v>
      </c>
      <c r="P9" s="3">
        <v>58</v>
      </c>
      <c r="Q9" s="3">
        <v>57</v>
      </c>
      <c r="R9" s="3"/>
      <c r="S9" s="3">
        <f t="shared" si="3"/>
        <v>1</v>
      </c>
      <c r="T9" s="3">
        <f t="shared" si="4"/>
        <v>0</v>
      </c>
      <c r="U9" s="3">
        <f t="shared" si="5"/>
        <v>1</v>
      </c>
      <c r="V9" s="3">
        <f t="shared" si="6"/>
        <v>1</v>
      </c>
      <c r="W9" s="26">
        <v>72</v>
      </c>
      <c r="X9" s="22">
        <v>8</v>
      </c>
      <c r="Y9" s="3">
        <v>1.9</v>
      </c>
      <c r="Z9" s="3"/>
      <c r="AB9" s="31" t="s">
        <v>433</v>
      </c>
      <c r="AC9" s="31">
        <v>1560</v>
      </c>
      <c r="AM9" s="30" t="s">
        <v>438</v>
      </c>
      <c r="AN9" s="30">
        <v>2.1497184585037905</v>
      </c>
      <c r="AO9" s="30">
        <v>0.17451733806145464</v>
      </c>
      <c r="AP9" s="46">
        <v>2.464960290267291E-33</v>
      </c>
    </row>
    <row r="10" spans="1:42">
      <c r="A10" s="4">
        <v>43738.333333333336</v>
      </c>
      <c r="B10">
        <v>43738</v>
      </c>
      <c r="C10" s="3">
        <v>0.33333333333333331</v>
      </c>
      <c r="D10" s="3">
        <v>8</v>
      </c>
      <c r="E10" s="3">
        <v>0</v>
      </c>
      <c r="F10" s="3">
        <v>1.6</v>
      </c>
      <c r="G10" s="5">
        <v>0.9</v>
      </c>
      <c r="H10" s="3">
        <v>2.5</v>
      </c>
      <c r="I10" s="3">
        <v>1.55139</v>
      </c>
      <c r="J10" s="12">
        <f t="shared" si="0"/>
        <v>1.2958333333333336</v>
      </c>
      <c r="K10" s="4">
        <v>43738.333333333336</v>
      </c>
      <c r="L10" s="3">
        <f t="shared" si="1"/>
        <v>30</v>
      </c>
      <c r="M10" s="3">
        <f t="shared" si="2"/>
        <v>8</v>
      </c>
      <c r="N10" s="3">
        <v>4</v>
      </c>
      <c r="O10" s="3">
        <v>0</v>
      </c>
      <c r="P10" s="3">
        <v>9</v>
      </c>
      <c r="Q10" s="3">
        <v>49</v>
      </c>
      <c r="R10" s="3"/>
      <c r="S10" s="3">
        <f t="shared" si="3"/>
        <v>1</v>
      </c>
      <c r="T10" s="3">
        <f t="shared" si="4"/>
        <v>0</v>
      </c>
      <c r="U10" s="3">
        <f t="shared" si="5"/>
        <v>1</v>
      </c>
      <c r="V10" s="3">
        <f t="shared" si="6"/>
        <v>1</v>
      </c>
      <c r="W10" s="25">
        <v>71</v>
      </c>
      <c r="X10" s="23">
        <v>8</v>
      </c>
      <c r="Y10" s="3">
        <v>2.5</v>
      </c>
      <c r="Z10" s="3"/>
      <c r="AM10" s="38" t="s">
        <v>369</v>
      </c>
      <c r="AN10" s="30">
        <v>0.29631413039260324</v>
      </c>
      <c r="AO10" s="30">
        <v>6.9122657489254127E-2</v>
      </c>
      <c r="AP10" s="47">
        <v>1.9242888819719996E-5</v>
      </c>
    </row>
    <row r="11" spans="1:42" ht="15.75" thickBot="1">
      <c r="A11" s="4">
        <v>43738.375</v>
      </c>
      <c r="B11">
        <v>43738</v>
      </c>
      <c r="C11" s="3">
        <v>0.375</v>
      </c>
      <c r="D11" s="3">
        <v>9</v>
      </c>
      <c r="E11" s="3">
        <v>0</v>
      </c>
      <c r="F11" s="3">
        <v>1.5</v>
      </c>
      <c r="G11" s="5">
        <v>0.6</v>
      </c>
      <c r="H11" s="3">
        <v>2.1</v>
      </c>
      <c r="I11" s="3">
        <v>1.55139</v>
      </c>
      <c r="J11" s="12">
        <f t="shared" si="0"/>
        <v>1.3833333333333335</v>
      </c>
      <c r="K11" s="4">
        <v>43738.375000405096</v>
      </c>
      <c r="L11" s="3">
        <f t="shared" si="1"/>
        <v>30</v>
      </c>
      <c r="M11" s="3">
        <f t="shared" si="2"/>
        <v>9</v>
      </c>
      <c r="N11" s="3"/>
      <c r="O11" s="3"/>
      <c r="P11" s="3"/>
      <c r="Q11" s="3"/>
      <c r="R11" s="3"/>
      <c r="S11" s="3">
        <f t="shared" si="3"/>
        <v>0</v>
      </c>
      <c r="T11" s="3">
        <f t="shared" si="4"/>
        <v>0</v>
      </c>
      <c r="U11" s="3">
        <f t="shared" si="5"/>
        <v>0</v>
      </c>
      <c r="V11" s="3">
        <f t="shared" si="6"/>
        <v>0</v>
      </c>
      <c r="W11" s="26">
        <v>69</v>
      </c>
      <c r="X11" s="22">
        <v>8</v>
      </c>
      <c r="Y11" s="3">
        <v>2.1</v>
      </c>
      <c r="Z11" s="3"/>
      <c r="AB11" t="s">
        <v>434</v>
      </c>
      <c r="AM11" s="30" t="s">
        <v>370</v>
      </c>
      <c r="AN11" s="30">
        <v>5.2084861731497283E-2</v>
      </c>
      <c r="AO11" s="30">
        <v>6.6520090396768108E-2</v>
      </c>
      <c r="AP11" s="46">
        <v>0.4337497514002121</v>
      </c>
    </row>
    <row r="12" spans="1:42">
      <c r="A12" s="4">
        <v>43738.416666666664</v>
      </c>
      <c r="B12">
        <v>43738</v>
      </c>
      <c r="C12" s="3">
        <v>0.41666666666666669</v>
      </c>
      <c r="D12" s="3">
        <v>10</v>
      </c>
      <c r="E12" s="3">
        <v>0</v>
      </c>
      <c r="F12" s="3">
        <v>0.6</v>
      </c>
      <c r="G12" s="5">
        <v>0.6</v>
      </c>
      <c r="H12" s="3">
        <v>1.2</v>
      </c>
      <c r="I12" s="3">
        <v>1.55139</v>
      </c>
      <c r="J12" s="12">
        <f t="shared" si="0"/>
        <v>1.3666666666666669</v>
      </c>
      <c r="K12" s="4">
        <v>43738.416667129626</v>
      </c>
      <c r="L12" s="3">
        <f t="shared" si="1"/>
        <v>30</v>
      </c>
      <c r="M12" s="3">
        <f t="shared" si="2"/>
        <v>10</v>
      </c>
      <c r="N12" s="3"/>
      <c r="O12" s="3"/>
      <c r="P12" s="3"/>
      <c r="Q12" s="3"/>
      <c r="R12" s="3"/>
      <c r="S12" s="3">
        <f t="shared" si="3"/>
        <v>0</v>
      </c>
      <c r="T12" s="3">
        <f t="shared" si="4"/>
        <v>0</v>
      </c>
      <c r="U12" s="3">
        <f t="shared" si="5"/>
        <v>0</v>
      </c>
      <c r="V12" s="3">
        <f t="shared" si="6"/>
        <v>0</v>
      </c>
      <c r="W12" s="25">
        <v>69</v>
      </c>
      <c r="X12" s="23">
        <v>8</v>
      </c>
      <c r="Y12" s="3">
        <v>1.2</v>
      </c>
      <c r="Z12" s="3"/>
      <c r="AB12" s="32"/>
      <c r="AC12" s="32" t="s">
        <v>439</v>
      </c>
      <c r="AD12" s="32" t="s">
        <v>440</v>
      </c>
      <c r="AE12" s="32" t="s">
        <v>441</v>
      </c>
      <c r="AF12" s="32" t="s">
        <v>442</v>
      </c>
      <c r="AG12" s="32" t="s">
        <v>443</v>
      </c>
      <c r="AM12" s="30" t="s">
        <v>371</v>
      </c>
      <c r="AN12" s="30">
        <v>5.0217790406895994E-2</v>
      </c>
      <c r="AO12" s="30">
        <v>6.5394523578678657E-2</v>
      </c>
      <c r="AP12" s="46">
        <v>0.4426512045887685</v>
      </c>
    </row>
    <row r="13" spans="1:42">
      <c r="A13" s="4">
        <v>43738.458333333336</v>
      </c>
      <c r="B13">
        <v>43738</v>
      </c>
      <c r="C13" s="3">
        <v>0.45833333333333331</v>
      </c>
      <c r="D13" s="3">
        <v>11</v>
      </c>
      <c r="E13" s="3">
        <v>0</v>
      </c>
      <c r="F13" s="3">
        <v>0.6</v>
      </c>
      <c r="G13" s="5">
        <v>0.6</v>
      </c>
      <c r="H13" s="3">
        <v>1.2</v>
      </c>
      <c r="I13" s="3">
        <v>1.55139</v>
      </c>
      <c r="J13" s="12">
        <f t="shared" si="0"/>
        <v>1.425</v>
      </c>
      <c r="K13" s="4">
        <v>43738.458333854163</v>
      </c>
      <c r="L13" s="3">
        <f t="shared" si="1"/>
        <v>30</v>
      </c>
      <c r="M13" s="3">
        <f t="shared" si="2"/>
        <v>11</v>
      </c>
      <c r="N13" s="3"/>
      <c r="O13" s="3"/>
      <c r="P13" s="3"/>
      <c r="Q13" s="3"/>
      <c r="R13" s="3"/>
      <c r="S13" s="3">
        <f t="shared" si="3"/>
        <v>0</v>
      </c>
      <c r="T13" s="3">
        <f t="shared" si="4"/>
        <v>0</v>
      </c>
      <c r="U13" s="3">
        <f t="shared" si="5"/>
        <v>0</v>
      </c>
      <c r="V13" s="3">
        <f t="shared" si="6"/>
        <v>0</v>
      </c>
      <c r="W13" s="26">
        <v>69</v>
      </c>
      <c r="X13" s="22">
        <v>8</v>
      </c>
      <c r="Y13" s="3">
        <v>1.2</v>
      </c>
      <c r="Z13" s="3"/>
      <c r="AB13" s="30" t="s">
        <v>435</v>
      </c>
      <c r="AC13" s="30">
        <v>6</v>
      </c>
      <c r="AD13" s="30">
        <v>127.31103574103645</v>
      </c>
      <c r="AE13" s="30">
        <v>21.218505956839408</v>
      </c>
      <c r="AF13" s="30">
        <v>17.306966539841682</v>
      </c>
      <c r="AG13" s="30">
        <v>1.8395871363012582E-19</v>
      </c>
      <c r="AM13" s="38" t="s">
        <v>372</v>
      </c>
      <c r="AN13" s="30">
        <v>0.78543414813992896</v>
      </c>
      <c r="AO13" s="30">
        <v>0.15813570029491961</v>
      </c>
      <c r="AP13" s="47">
        <v>7.556577818425878E-7</v>
      </c>
    </row>
    <row r="14" spans="1:42">
      <c r="A14" s="4">
        <v>43738.5</v>
      </c>
      <c r="B14">
        <v>43738</v>
      </c>
      <c r="C14" s="3">
        <v>0.5</v>
      </c>
      <c r="D14" s="3">
        <v>12</v>
      </c>
      <c r="E14" s="3">
        <v>0</v>
      </c>
      <c r="F14" s="3">
        <v>0.5</v>
      </c>
      <c r="G14" s="5">
        <v>0.6</v>
      </c>
      <c r="H14" s="3">
        <v>1.1000000000000001</v>
      </c>
      <c r="I14" s="3">
        <v>1.55139</v>
      </c>
      <c r="J14" s="12">
        <f t="shared" si="0"/>
        <v>1.4166666666666667</v>
      </c>
      <c r="K14" s="4">
        <v>43738.500000578701</v>
      </c>
      <c r="L14" s="3">
        <f t="shared" si="1"/>
        <v>30</v>
      </c>
      <c r="M14" s="3">
        <f t="shared" si="2"/>
        <v>12</v>
      </c>
      <c r="N14" s="3"/>
      <c r="O14" s="3"/>
      <c r="P14" s="3"/>
      <c r="Q14" s="3"/>
      <c r="R14" s="3"/>
      <c r="S14" s="3">
        <f t="shared" si="3"/>
        <v>0</v>
      </c>
      <c r="T14" s="3">
        <f t="shared" si="4"/>
        <v>0</v>
      </c>
      <c r="U14" s="3">
        <f t="shared" si="5"/>
        <v>0</v>
      </c>
      <c r="V14" s="3">
        <f t="shared" si="6"/>
        <v>0</v>
      </c>
      <c r="W14" s="25">
        <v>69</v>
      </c>
      <c r="X14" s="23">
        <v>8</v>
      </c>
      <c r="Y14" s="3">
        <v>1.1000000000000001</v>
      </c>
      <c r="Z14" s="3"/>
      <c r="AB14" s="30" t="s">
        <v>436</v>
      </c>
      <c r="AC14" s="30">
        <v>1553</v>
      </c>
      <c r="AD14" s="30">
        <v>1903.9928040025572</v>
      </c>
      <c r="AE14" s="30">
        <v>1.2260095325193543</v>
      </c>
      <c r="AF14" s="30"/>
      <c r="AG14" s="30"/>
      <c r="AM14" s="38" t="s">
        <v>426</v>
      </c>
      <c r="AN14" s="30">
        <v>-1.3292051881784069E-2</v>
      </c>
      <c r="AO14" s="30">
        <v>2.4431568439100553E-3</v>
      </c>
      <c r="AP14" s="47">
        <v>6.1634215278852412E-8</v>
      </c>
    </row>
    <row r="15" spans="1:42" ht="15.75" thickBot="1">
      <c r="A15" s="4">
        <v>43738.541666666664</v>
      </c>
      <c r="B15">
        <v>43738</v>
      </c>
      <c r="C15" s="3">
        <v>0.54166666666666663</v>
      </c>
      <c r="D15" s="3">
        <v>13</v>
      </c>
      <c r="E15" s="3">
        <v>0</v>
      </c>
      <c r="F15" s="3">
        <v>0.5</v>
      </c>
      <c r="G15" s="5">
        <v>0.5</v>
      </c>
      <c r="H15" s="3">
        <v>1</v>
      </c>
      <c r="I15" s="3">
        <v>1.55139</v>
      </c>
      <c r="J15" s="12">
        <f t="shared" si="0"/>
        <v>1.425</v>
      </c>
      <c r="K15" s="4">
        <v>43738.541667303238</v>
      </c>
      <c r="L15" s="3">
        <f t="shared" si="1"/>
        <v>30</v>
      </c>
      <c r="M15" s="3">
        <f t="shared" si="2"/>
        <v>13</v>
      </c>
      <c r="N15" s="3"/>
      <c r="O15" s="3"/>
      <c r="P15" s="3"/>
      <c r="Q15" s="3"/>
      <c r="R15" s="3"/>
      <c r="S15" s="3">
        <f t="shared" si="3"/>
        <v>0</v>
      </c>
      <c r="T15" s="3">
        <f t="shared" si="4"/>
        <v>0</v>
      </c>
      <c r="U15" s="3">
        <f t="shared" si="5"/>
        <v>0</v>
      </c>
      <c r="V15" s="3">
        <f t="shared" si="6"/>
        <v>0</v>
      </c>
      <c r="W15" s="26">
        <v>71</v>
      </c>
      <c r="X15" s="22">
        <v>11</v>
      </c>
      <c r="Y15" s="3">
        <v>1</v>
      </c>
      <c r="Z15" s="3"/>
      <c r="AB15" s="31" t="s">
        <v>437</v>
      </c>
      <c r="AC15" s="31">
        <v>1559</v>
      </c>
      <c r="AD15" s="31">
        <v>2031.3038397435937</v>
      </c>
      <c r="AE15" s="31"/>
      <c r="AF15" s="31"/>
      <c r="AG15" s="31"/>
      <c r="AM15" s="45" t="s">
        <v>425</v>
      </c>
      <c r="AN15" s="31">
        <v>-1.2050581394382412E-2</v>
      </c>
      <c r="AO15" s="31">
        <v>6.140464240985649E-3</v>
      </c>
      <c r="AP15" s="48">
        <v>4.9884119914783011E-2</v>
      </c>
    </row>
    <row r="16" spans="1:42" ht="15.75" thickBot="1">
      <c r="A16" s="4">
        <v>43738.583333333336</v>
      </c>
      <c r="B16">
        <v>43738</v>
      </c>
      <c r="C16" s="3">
        <v>0.58333333333333337</v>
      </c>
      <c r="D16" s="3">
        <v>14</v>
      </c>
      <c r="E16" s="3">
        <v>0</v>
      </c>
      <c r="F16" s="3">
        <v>0.7</v>
      </c>
      <c r="G16" s="5">
        <v>0.6</v>
      </c>
      <c r="H16" s="3">
        <v>1.2999999999999998</v>
      </c>
      <c r="I16" s="3">
        <v>1.55139</v>
      </c>
      <c r="J16" s="12">
        <f t="shared" si="0"/>
        <v>1.4416666666666667</v>
      </c>
      <c r="K16" s="4">
        <v>43738.583334027775</v>
      </c>
      <c r="L16" s="3">
        <f t="shared" si="1"/>
        <v>30</v>
      </c>
      <c r="M16" s="3">
        <f t="shared" si="2"/>
        <v>14</v>
      </c>
      <c r="N16" s="3"/>
      <c r="O16" s="3"/>
      <c r="P16" s="3"/>
      <c r="Q16" s="3"/>
      <c r="R16" s="3"/>
      <c r="S16" s="3">
        <f t="shared" si="3"/>
        <v>0</v>
      </c>
      <c r="T16" s="3">
        <f t="shared" si="4"/>
        <v>0</v>
      </c>
      <c r="U16" s="3">
        <f t="shared" si="5"/>
        <v>0</v>
      </c>
      <c r="V16" s="3">
        <f t="shared" si="6"/>
        <v>0</v>
      </c>
      <c r="W16" s="25">
        <v>71</v>
      </c>
      <c r="X16" s="23">
        <v>11</v>
      </c>
      <c r="Y16" s="3">
        <v>1.2999999999999998</v>
      </c>
      <c r="Z16" s="3"/>
    </row>
    <row r="17" spans="1:43">
      <c r="A17" s="4">
        <v>43738.625</v>
      </c>
      <c r="B17">
        <v>43738</v>
      </c>
      <c r="C17" s="3">
        <v>0.625</v>
      </c>
      <c r="D17" s="3">
        <v>15</v>
      </c>
      <c r="E17" s="3">
        <v>0</v>
      </c>
      <c r="F17" s="3">
        <v>0.6</v>
      </c>
      <c r="G17" s="5">
        <v>0.3</v>
      </c>
      <c r="H17" s="3">
        <v>0.89999999999999991</v>
      </c>
      <c r="I17" s="3">
        <v>1.55139</v>
      </c>
      <c r="J17" s="12">
        <f t="shared" si="0"/>
        <v>1.4541666666666668</v>
      </c>
      <c r="K17" s="4">
        <v>43738.625000752312</v>
      </c>
      <c r="L17" s="3">
        <f t="shared" si="1"/>
        <v>30</v>
      </c>
      <c r="M17" s="3">
        <f t="shared" si="2"/>
        <v>15</v>
      </c>
      <c r="N17" s="3"/>
      <c r="O17" s="3"/>
      <c r="P17" s="3"/>
      <c r="Q17" s="3"/>
      <c r="R17" s="3"/>
      <c r="S17" s="3">
        <f t="shared" si="3"/>
        <v>0</v>
      </c>
      <c r="T17" s="3">
        <f t="shared" si="4"/>
        <v>0</v>
      </c>
      <c r="U17" s="3">
        <f t="shared" si="5"/>
        <v>0</v>
      </c>
      <c r="V17" s="3">
        <f t="shared" si="6"/>
        <v>0</v>
      </c>
      <c r="W17" s="26">
        <v>72</v>
      </c>
      <c r="X17" s="22">
        <v>11</v>
      </c>
      <c r="Y17" s="3">
        <v>0.89999999999999991</v>
      </c>
      <c r="Z17" s="3"/>
      <c r="AB17" s="32"/>
      <c r="AC17" s="32" t="s">
        <v>444</v>
      </c>
      <c r="AD17" s="32" t="s">
        <v>432</v>
      </c>
      <c r="AE17" s="32" t="s">
        <v>445</v>
      </c>
      <c r="AF17" s="32" t="s">
        <v>446</v>
      </c>
      <c r="AG17" s="32" t="s">
        <v>447</v>
      </c>
      <c r="AH17" s="32" t="s">
        <v>448</v>
      </c>
      <c r="AI17" s="32" t="s">
        <v>449</v>
      </c>
      <c r="AJ17" s="32" t="s">
        <v>450</v>
      </c>
      <c r="AM17" s="32"/>
      <c r="AN17" s="32" t="s">
        <v>444</v>
      </c>
      <c r="AO17" s="32" t="s">
        <v>460</v>
      </c>
      <c r="AP17" s="32" t="s">
        <v>446</v>
      </c>
    </row>
    <row r="18" spans="1:43">
      <c r="A18" s="4">
        <v>43738.666666666664</v>
      </c>
      <c r="B18">
        <v>43738</v>
      </c>
      <c r="C18" s="3">
        <v>0.66666666666666663</v>
      </c>
      <c r="D18" s="3">
        <v>16</v>
      </c>
      <c r="E18" s="3">
        <v>0</v>
      </c>
      <c r="F18" s="3">
        <v>0.5</v>
      </c>
      <c r="G18" s="5">
        <v>0.4</v>
      </c>
      <c r="H18" s="3">
        <v>0.9</v>
      </c>
      <c r="I18" s="3">
        <v>1.55139</v>
      </c>
      <c r="J18" s="12">
        <f t="shared" si="0"/>
        <v>1.4875</v>
      </c>
      <c r="K18" s="4">
        <v>43738.666667476849</v>
      </c>
      <c r="L18" s="3">
        <f t="shared" si="1"/>
        <v>30</v>
      </c>
      <c r="M18" s="3">
        <f t="shared" si="2"/>
        <v>16</v>
      </c>
      <c r="N18" s="3"/>
      <c r="O18" s="3"/>
      <c r="P18" s="3"/>
      <c r="Q18" s="3"/>
      <c r="R18" s="3"/>
      <c r="S18" s="3">
        <f t="shared" si="3"/>
        <v>0</v>
      </c>
      <c r="T18" s="3">
        <f t="shared" si="4"/>
        <v>0</v>
      </c>
      <c r="U18" s="3">
        <f t="shared" si="5"/>
        <v>0</v>
      </c>
      <c r="V18" s="3">
        <f t="shared" si="6"/>
        <v>0</v>
      </c>
      <c r="W18" s="25">
        <v>72</v>
      </c>
      <c r="X18" s="23">
        <v>11</v>
      </c>
      <c r="Y18" s="3">
        <v>0.9</v>
      </c>
      <c r="Z18" s="3"/>
      <c r="AB18" s="30" t="s">
        <v>438</v>
      </c>
      <c r="AC18" s="30">
        <v>2.1497184585037905</v>
      </c>
      <c r="AD18" s="30">
        <v>0.17451733806145464</v>
      </c>
      <c r="AE18" s="30">
        <v>12.318079580991473</v>
      </c>
      <c r="AF18" s="30">
        <v>2.464960290267291E-33</v>
      </c>
      <c r="AG18" s="30">
        <v>1.8074039744762309</v>
      </c>
      <c r="AH18" s="30">
        <v>2.4920329425313499</v>
      </c>
      <c r="AI18" s="30">
        <v>1.8074039744762309</v>
      </c>
      <c r="AJ18" s="30">
        <v>2.4920329425313499</v>
      </c>
      <c r="AM18" s="30" t="s">
        <v>438</v>
      </c>
      <c r="AN18" s="41">
        <v>2.160474174467808</v>
      </c>
      <c r="AO18" s="41">
        <v>0.19705262123862871</v>
      </c>
      <c r="AP18" s="39">
        <v>5.4031792883776384E-27</v>
      </c>
    </row>
    <row r="19" spans="1:43">
      <c r="A19" s="4">
        <v>43738.708333333336</v>
      </c>
      <c r="B19">
        <v>43738</v>
      </c>
      <c r="C19" s="3">
        <v>0.70833333333333337</v>
      </c>
      <c r="D19" s="3">
        <v>17</v>
      </c>
      <c r="E19" s="3">
        <v>0</v>
      </c>
      <c r="F19" s="3">
        <v>0.5</v>
      </c>
      <c r="G19" s="5">
        <v>0.4</v>
      </c>
      <c r="H19" s="3">
        <v>0.9</v>
      </c>
      <c r="I19" s="3">
        <v>1.55139</v>
      </c>
      <c r="J19" s="12">
        <f t="shared" si="0"/>
        <v>1.5583333333333336</v>
      </c>
      <c r="K19" s="4">
        <v>43738.708333333336</v>
      </c>
      <c r="L19" s="3">
        <f t="shared" si="1"/>
        <v>30</v>
      </c>
      <c r="M19" s="3">
        <f t="shared" si="2"/>
        <v>17</v>
      </c>
      <c r="N19" s="3">
        <v>0</v>
      </c>
      <c r="O19" s="3">
        <v>0</v>
      </c>
      <c r="P19" s="3">
        <v>18</v>
      </c>
      <c r="Q19" s="3">
        <v>0</v>
      </c>
      <c r="R19" s="3"/>
      <c r="S19" s="3">
        <f t="shared" si="3"/>
        <v>0</v>
      </c>
      <c r="T19" s="3">
        <f t="shared" si="4"/>
        <v>0</v>
      </c>
      <c r="U19" s="3">
        <f t="shared" si="5"/>
        <v>1</v>
      </c>
      <c r="V19" s="3">
        <f t="shared" si="6"/>
        <v>0</v>
      </c>
      <c r="W19" s="26">
        <v>72</v>
      </c>
      <c r="X19" s="22">
        <v>11</v>
      </c>
      <c r="Y19" s="3">
        <v>0.9</v>
      </c>
      <c r="Z19" s="3"/>
      <c r="AB19" s="30" t="s">
        <v>369</v>
      </c>
      <c r="AC19" s="30">
        <v>0.29631413039260324</v>
      </c>
      <c r="AD19" s="30">
        <v>6.9122657489254127E-2</v>
      </c>
      <c r="AE19" s="30">
        <v>4.2867873018144378</v>
      </c>
      <c r="AF19" s="30">
        <v>1.9242888819719996E-5</v>
      </c>
      <c r="AG19" s="30">
        <v>0.16073054256183134</v>
      </c>
      <c r="AH19" s="30">
        <v>0.43189771822337514</v>
      </c>
      <c r="AI19" s="30">
        <v>0.16073054256183134</v>
      </c>
      <c r="AJ19" s="30">
        <v>0.43189771822337514</v>
      </c>
      <c r="AM19" s="30" t="s">
        <v>456</v>
      </c>
      <c r="AN19" s="41">
        <v>0.12958607469150876</v>
      </c>
      <c r="AO19" s="41">
        <v>7.6621839464996691E-2</v>
      </c>
      <c r="AP19" s="39">
        <v>9.0991227528721838E-2</v>
      </c>
    </row>
    <row r="20" spans="1:43">
      <c r="A20" s="4">
        <v>43738.75</v>
      </c>
      <c r="B20">
        <v>43738</v>
      </c>
      <c r="C20" s="3">
        <v>0.75</v>
      </c>
      <c r="D20" s="3">
        <v>18</v>
      </c>
      <c r="E20" s="3">
        <v>0</v>
      </c>
      <c r="F20" s="3">
        <v>0.7</v>
      </c>
      <c r="G20" s="5">
        <v>1.7</v>
      </c>
      <c r="H20" s="3">
        <v>2.4</v>
      </c>
      <c r="I20" s="3">
        <v>1.55139</v>
      </c>
      <c r="J20" s="12">
        <f t="shared" si="0"/>
        <v>1.5833333333333337</v>
      </c>
      <c r="K20" s="4">
        <v>43738.75</v>
      </c>
      <c r="L20" s="3">
        <f t="shared" si="1"/>
        <v>30</v>
      </c>
      <c r="M20" s="3">
        <f t="shared" si="2"/>
        <v>18</v>
      </c>
      <c r="N20" s="3">
        <v>0</v>
      </c>
      <c r="O20" s="3">
        <v>0</v>
      </c>
      <c r="P20" s="3">
        <v>58</v>
      </c>
      <c r="Q20" s="3">
        <v>50</v>
      </c>
      <c r="R20" s="3"/>
      <c r="S20" s="3">
        <f t="shared" si="3"/>
        <v>0</v>
      </c>
      <c r="T20" s="3">
        <f t="shared" si="4"/>
        <v>0</v>
      </c>
      <c r="U20" s="3">
        <f t="shared" si="5"/>
        <v>1</v>
      </c>
      <c r="V20" s="3">
        <f t="shared" si="6"/>
        <v>1</v>
      </c>
      <c r="W20" s="25">
        <v>72</v>
      </c>
      <c r="X20" s="23">
        <v>11</v>
      </c>
      <c r="Y20" s="3">
        <v>2.4</v>
      </c>
      <c r="Z20" s="3"/>
      <c r="AB20" s="30" t="s">
        <v>370</v>
      </c>
      <c r="AC20" s="30">
        <v>5.2084861731497283E-2</v>
      </c>
      <c r="AD20" s="30">
        <v>6.6520090396768108E-2</v>
      </c>
      <c r="AE20" s="30">
        <v>0.78299445206448237</v>
      </c>
      <c r="AF20" s="30">
        <v>0.4337497514002121</v>
      </c>
      <c r="AG20" s="30">
        <v>-7.8393809755101768E-2</v>
      </c>
      <c r="AH20" s="30">
        <v>0.18256353321809635</v>
      </c>
      <c r="AI20" s="30">
        <v>-7.8393809755101768E-2</v>
      </c>
      <c r="AJ20" s="30">
        <v>0.18256353321809635</v>
      </c>
      <c r="AM20" s="44" t="s">
        <v>457</v>
      </c>
      <c r="AN20" s="41">
        <v>-0.16841404091182252</v>
      </c>
      <c r="AO20" s="41">
        <v>6.743777956724803E-2</v>
      </c>
      <c r="AP20" s="43">
        <v>1.2616259793956834E-2</v>
      </c>
    </row>
    <row r="21" spans="1:43">
      <c r="A21" s="4">
        <v>43738.791666666664</v>
      </c>
      <c r="B21">
        <v>43738</v>
      </c>
      <c r="C21" s="3">
        <v>0.79166666666666663</v>
      </c>
      <c r="D21" s="3">
        <v>19</v>
      </c>
      <c r="E21" s="3">
        <v>0</v>
      </c>
      <c r="F21" s="3">
        <v>0.6</v>
      </c>
      <c r="G21" s="5">
        <v>0.5</v>
      </c>
      <c r="H21" s="3">
        <v>1.1000000000000001</v>
      </c>
      <c r="I21" s="3">
        <v>1.55139</v>
      </c>
      <c r="J21" s="12">
        <f t="shared" si="0"/>
        <v>1.5458333333333332</v>
      </c>
      <c r="K21" s="4">
        <v>43738.791666666664</v>
      </c>
      <c r="L21" s="3">
        <f t="shared" si="1"/>
        <v>30</v>
      </c>
      <c r="M21" s="3">
        <f t="shared" si="2"/>
        <v>19</v>
      </c>
      <c r="N21" s="3">
        <v>0</v>
      </c>
      <c r="O21" s="3">
        <v>0</v>
      </c>
      <c r="P21" s="3">
        <v>58</v>
      </c>
      <c r="Q21" s="3">
        <v>58</v>
      </c>
      <c r="R21" s="3"/>
      <c r="S21" s="3">
        <f t="shared" si="3"/>
        <v>0</v>
      </c>
      <c r="T21" s="3">
        <f t="shared" si="4"/>
        <v>0</v>
      </c>
      <c r="U21" s="3">
        <f t="shared" si="5"/>
        <v>1</v>
      </c>
      <c r="V21" s="3">
        <f t="shared" si="6"/>
        <v>1</v>
      </c>
      <c r="W21" s="26">
        <v>72</v>
      </c>
      <c r="X21" s="22">
        <v>11</v>
      </c>
      <c r="Y21" s="3">
        <v>1.1000000000000001</v>
      </c>
      <c r="Z21" s="3"/>
      <c r="AB21" s="30" t="s">
        <v>371</v>
      </c>
      <c r="AC21" s="30">
        <v>5.0217790406895994E-2</v>
      </c>
      <c r="AD21" s="30">
        <v>6.5394523578678657E-2</v>
      </c>
      <c r="AE21" s="30">
        <v>0.76792042603501875</v>
      </c>
      <c r="AF21" s="30">
        <v>0.4426512045887685</v>
      </c>
      <c r="AG21" s="30">
        <v>-7.8053089986550167E-2</v>
      </c>
      <c r="AH21" s="30">
        <v>0.17848867080034217</v>
      </c>
      <c r="AI21" s="30">
        <v>-7.8053089986550167E-2</v>
      </c>
      <c r="AJ21" s="30">
        <v>0.17848867080034217</v>
      </c>
      <c r="AM21" s="30" t="s">
        <v>458</v>
      </c>
      <c r="AN21" s="41">
        <v>7.123465862459645E-2</v>
      </c>
      <c r="AO21" s="41">
        <v>7.8642892264212269E-2</v>
      </c>
      <c r="AP21" s="39">
        <v>0.36518272014231257</v>
      </c>
      <c r="AQ21" t="s">
        <v>474</v>
      </c>
    </row>
    <row r="22" spans="1:43">
      <c r="A22" s="4">
        <v>43738.833333333336</v>
      </c>
      <c r="B22">
        <v>43738</v>
      </c>
      <c r="C22" s="3">
        <v>0.83333333333333337</v>
      </c>
      <c r="D22" s="3">
        <v>20</v>
      </c>
      <c r="E22" s="3">
        <v>0</v>
      </c>
      <c r="F22" s="3">
        <v>0.8</v>
      </c>
      <c r="G22" s="5">
        <v>0.5</v>
      </c>
      <c r="H22" s="3">
        <v>1.3</v>
      </c>
      <c r="I22" s="3">
        <v>1.55139</v>
      </c>
      <c r="J22" s="12">
        <f t="shared" si="0"/>
        <v>1.5583333333333333</v>
      </c>
      <c r="K22" s="4">
        <v>43738.833333333336</v>
      </c>
      <c r="L22" s="3">
        <f t="shared" si="1"/>
        <v>30</v>
      </c>
      <c r="M22" s="3">
        <f t="shared" si="2"/>
        <v>20</v>
      </c>
      <c r="N22" s="3">
        <v>0</v>
      </c>
      <c r="O22" s="3">
        <v>0</v>
      </c>
      <c r="P22" s="3">
        <v>57</v>
      </c>
      <c r="Q22" s="3">
        <v>57</v>
      </c>
      <c r="R22" s="3"/>
      <c r="S22" s="3">
        <f t="shared" si="3"/>
        <v>0</v>
      </c>
      <c r="T22" s="3">
        <f t="shared" si="4"/>
        <v>0</v>
      </c>
      <c r="U22" s="3">
        <f t="shared" si="5"/>
        <v>1</v>
      </c>
      <c r="V22" s="3">
        <f t="shared" si="6"/>
        <v>1</v>
      </c>
      <c r="W22" s="25">
        <v>71</v>
      </c>
      <c r="X22" s="23">
        <v>11</v>
      </c>
      <c r="Y22" s="3">
        <v>1.3</v>
      </c>
      <c r="Z22" s="3"/>
      <c r="AB22" s="30" t="s">
        <v>372</v>
      </c>
      <c r="AC22" s="30">
        <v>0.78543414813992896</v>
      </c>
      <c r="AD22" s="30">
        <v>0.15813570029491961</v>
      </c>
      <c r="AE22" s="30">
        <v>4.9668363732864336</v>
      </c>
      <c r="AF22" s="30">
        <v>7.556577818425878E-7</v>
      </c>
      <c r="AG22" s="30">
        <v>0.47525212694883062</v>
      </c>
      <c r="AH22" s="30">
        <v>1.0956161693310273</v>
      </c>
      <c r="AI22" s="30">
        <v>0.47525212694883062</v>
      </c>
      <c r="AJ22" s="30">
        <v>1.0956161693310273</v>
      </c>
      <c r="AM22" s="30" t="s">
        <v>459</v>
      </c>
      <c r="AN22" s="41">
        <v>6.8298324231310645E-2</v>
      </c>
      <c r="AO22" s="41">
        <v>8.5078136164770266E-2</v>
      </c>
      <c r="AP22" s="39">
        <v>0.42222950822478444</v>
      </c>
    </row>
    <row r="23" spans="1:43">
      <c r="A23" s="4">
        <v>43738.875</v>
      </c>
      <c r="B23">
        <v>43738</v>
      </c>
      <c r="C23" s="3">
        <v>0.875</v>
      </c>
      <c r="D23" s="3">
        <v>21</v>
      </c>
      <c r="E23" s="3">
        <v>0</v>
      </c>
      <c r="F23" s="3">
        <v>0.7</v>
      </c>
      <c r="G23" s="5">
        <v>0.9</v>
      </c>
      <c r="H23" s="3">
        <v>1.6</v>
      </c>
      <c r="I23" s="3">
        <v>1.55139</v>
      </c>
      <c r="J23" s="12">
        <f t="shared" si="0"/>
        <v>1.5541666666666669</v>
      </c>
      <c r="K23" s="4">
        <v>43738.875</v>
      </c>
      <c r="L23" s="3">
        <f t="shared" si="1"/>
        <v>30</v>
      </c>
      <c r="M23" s="3">
        <f t="shared" si="2"/>
        <v>21</v>
      </c>
      <c r="N23" s="3">
        <v>34</v>
      </c>
      <c r="O23" s="3">
        <v>0</v>
      </c>
      <c r="P23" s="3">
        <v>58</v>
      </c>
      <c r="Q23" s="3">
        <v>58</v>
      </c>
      <c r="R23" s="3"/>
      <c r="S23" s="3">
        <f t="shared" si="3"/>
        <v>1</v>
      </c>
      <c r="T23" s="3">
        <f t="shared" si="4"/>
        <v>0</v>
      </c>
      <c r="U23" s="3">
        <f t="shared" si="5"/>
        <v>1</v>
      </c>
      <c r="V23" s="3">
        <f t="shared" si="6"/>
        <v>1</v>
      </c>
      <c r="W23" s="26">
        <v>71</v>
      </c>
      <c r="X23" s="22">
        <v>8</v>
      </c>
      <c r="Y23" s="3">
        <v>1.6</v>
      </c>
      <c r="Z23" s="3"/>
      <c r="AB23" s="30" t="s">
        <v>426</v>
      </c>
      <c r="AC23" s="30">
        <v>-1.3292051881784069E-2</v>
      </c>
      <c r="AD23" s="30">
        <v>2.4431568439100553E-3</v>
      </c>
      <c r="AE23" s="30">
        <v>-5.44052336014225</v>
      </c>
      <c r="AF23" s="30">
        <v>6.1634215278852412E-8</v>
      </c>
      <c r="AG23" s="30">
        <v>-1.8084286187621156E-2</v>
      </c>
      <c r="AH23" s="30">
        <v>-8.4998175759469809E-3</v>
      </c>
      <c r="AI23" s="30">
        <v>-1.8084286187621156E-2</v>
      </c>
      <c r="AJ23" s="30">
        <v>-8.4998175759469809E-3</v>
      </c>
      <c r="AM23" s="44" t="s">
        <v>426</v>
      </c>
      <c r="AN23" s="41">
        <v>-1.072328251905524E-2</v>
      </c>
      <c r="AO23" s="41">
        <v>2.6156852582819574E-3</v>
      </c>
      <c r="AP23" s="43">
        <v>4.3525304434470764E-5</v>
      </c>
    </row>
    <row r="24" spans="1:43" ht="15.75" thickBot="1">
      <c r="A24" s="4">
        <v>43738.916666666664</v>
      </c>
      <c r="B24">
        <v>43738</v>
      </c>
      <c r="C24" s="3">
        <v>0.91666666666666663</v>
      </c>
      <c r="D24" s="3">
        <v>22</v>
      </c>
      <c r="E24" s="3">
        <v>0</v>
      </c>
      <c r="F24" s="3">
        <v>0.5</v>
      </c>
      <c r="G24" s="5">
        <v>0.6</v>
      </c>
      <c r="H24" s="3">
        <v>1.1000000000000001</v>
      </c>
      <c r="I24" s="3">
        <v>1.55139</v>
      </c>
      <c r="J24" s="12">
        <f t="shared" si="0"/>
        <v>1.5541666666666671</v>
      </c>
      <c r="K24" s="4">
        <v>43738.916666666664</v>
      </c>
      <c r="L24" s="3">
        <f t="shared" si="1"/>
        <v>30</v>
      </c>
      <c r="M24" s="3">
        <f t="shared" si="2"/>
        <v>22</v>
      </c>
      <c r="N24" s="3">
        <v>58</v>
      </c>
      <c r="O24" s="3">
        <v>0</v>
      </c>
      <c r="P24" s="3">
        <v>58</v>
      </c>
      <c r="Q24" s="3">
        <v>58</v>
      </c>
      <c r="R24" s="3"/>
      <c r="S24" s="3">
        <f t="shared" si="3"/>
        <v>1</v>
      </c>
      <c r="T24" s="3">
        <f t="shared" si="4"/>
        <v>0</v>
      </c>
      <c r="U24" s="3">
        <f t="shared" si="5"/>
        <v>1</v>
      </c>
      <c r="V24" s="3">
        <f t="shared" si="6"/>
        <v>1</v>
      </c>
      <c r="W24" s="25">
        <v>70</v>
      </c>
      <c r="X24" s="23">
        <v>11</v>
      </c>
      <c r="Y24" s="3">
        <v>1.1000000000000001</v>
      </c>
      <c r="Z24" s="3"/>
      <c r="AB24" s="31" t="s">
        <v>425</v>
      </c>
      <c r="AC24" s="31">
        <v>-1.2050581394382412E-2</v>
      </c>
      <c r="AD24" s="31">
        <v>6.140464240985649E-3</v>
      </c>
      <c r="AE24" s="31">
        <v>-1.9624870240182506</v>
      </c>
      <c r="AF24" s="31">
        <v>4.9884119914783011E-2</v>
      </c>
      <c r="AG24" s="31">
        <v>-2.4095057156455366E-2</v>
      </c>
      <c r="AH24" s="31">
        <v>-6.1056323094575704E-6</v>
      </c>
      <c r="AI24" s="31">
        <v>-2.4095057156455366E-2</v>
      </c>
      <c r="AJ24" s="31">
        <v>-6.1056323094575704E-6</v>
      </c>
      <c r="AM24" s="31" t="s">
        <v>425</v>
      </c>
      <c r="AN24" s="42">
        <v>-9.9279092942774864E-3</v>
      </c>
      <c r="AO24" s="42">
        <v>6.2522503124329372E-3</v>
      </c>
      <c r="AP24" s="40">
        <v>0.1125139222348218</v>
      </c>
    </row>
    <row r="25" spans="1:43">
      <c r="A25" s="4">
        <v>43738.958333333336</v>
      </c>
      <c r="B25">
        <v>43738</v>
      </c>
      <c r="C25" s="3">
        <v>0.95833333333333337</v>
      </c>
      <c r="D25" s="3">
        <v>23</v>
      </c>
      <c r="E25" s="3">
        <v>0</v>
      </c>
      <c r="F25" s="3">
        <v>0.7</v>
      </c>
      <c r="G25" s="5">
        <v>0.3</v>
      </c>
      <c r="H25" s="3">
        <v>1</v>
      </c>
      <c r="I25" s="3">
        <v>1.55139</v>
      </c>
      <c r="J25" s="12">
        <f t="shared" si="0"/>
        <v>1.5958333333333334</v>
      </c>
      <c r="K25" s="4">
        <v>43738.958333333336</v>
      </c>
      <c r="L25" s="3">
        <f t="shared" si="1"/>
        <v>30</v>
      </c>
      <c r="M25" s="3">
        <f t="shared" si="2"/>
        <v>23</v>
      </c>
      <c r="N25" s="3">
        <v>58</v>
      </c>
      <c r="O25" s="3">
        <v>49</v>
      </c>
      <c r="P25" s="3">
        <v>58</v>
      </c>
      <c r="Q25" s="3">
        <v>58</v>
      </c>
      <c r="R25" s="3"/>
      <c r="S25" s="3">
        <f t="shared" si="3"/>
        <v>1</v>
      </c>
      <c r="T25" s="3">
        <f t="shared" si="4"/>
        <v>1</v>
      </c>
      <c r="U25" s="3">
        <f t="shared" si="5"/>
        <v>1</v>
      </c>
      <c r="V25" s="3">
        <f t="shared" si="6"/>
        <v>1</v>
      </c>
      <c r="W25" s="26">
        <v>70</v>
      </c>
      <c r="X25" s="22">
        <v>11</v>
      </c>
      <c r="Y25" s="3">
        <v>1</v>
      </c>
      <c r="Z25" s="3"/>
    </row>
    <row r="26" spans="1:43">
      <c r="A26" s="4">
        <v>43739</v>
      </c>
      <c r="B26">
        <v>43739</v>
      </c>
      <c r="C26" s="3">
        <v>0</v>
      </c>
      <c r="D26" s="3">
        <v>0</v>
      </c>
      <c r="E26" s="3">
        <v>1</v>
      </c>
      <c r="F26" s="3">
        <v>0.5</v>
      </c>
      <c r="G26" s="5">
        <v>0.5</v>
      </c>
      <c r="H26" s="3">
        <v>1</v>
      </c>
      <c r="I26" s="3">
        <v>1.55139</v>
      </c>
      <c r="J26" s="12">
        <f t="shared" si="0"/>
        <v>1.6166666666666671</v>
      </c>
      <c r="K26" s="4">
        <v>43739</v>
      </c>
      <c r="L26" s="3">
        <f t="shared" si="1"/>
        <v>1</v>
      </c>
      <c r="M26" s="3">
        <f t="shared" si="2"/>
        <v>0</v>
      </c>
      <c r="N26" s="3">
        <v>57</v>
      </c>
      <c r="O26" s="3">
        <v>57</v>
      </c>
      <c r="P26" s="3">
        <v>57</v>
      </c>
      <c r="Q26" s="3">
        <v>56</v>
      </c>
      <c r="R26" s="3"/>
      <c r="S26" s="3">
        <f t="shared" si="3"/>
        <v>1</v>
      </c>
      <c r="T26" s="3">
        <f t="shared" si="4"/>
        <v>1</v>
      </c>
      <c r="U26" s="3">
        <f t="shared" si="5"/>
        <v>1</v>
      </c>
      <c r="V26" s="3">
        <f t="shared" si="6"/>
        <v>1</v>
      </c>
      <c r="W26" s="25">
        <v>70</v>
      </c>
      <c r="X26" s="23">
        <v>11</v>
      </c>
      <c r="Y26" s="3">
        <v>1</v>
      </c>
      <c r="Z26" s="3"/>
    </row>
    <row r="27" spans="1:43">
      <c r="A27" s="4">
        <v>43739.041666666664</v>
      </c>
      <c r="B27">
        <v>43739</v>
      </c>
      <c r="C27" s="3">
        <v>4.1666666666666664E-2</v>
      </c>
      <c r="D27" s="3">
        <v>1</v>
      </c>
      <c r="E27" s="3">
        <v>1</v>
      </c>
      <c r="F27" s="3">
        <v>0.4</v>
      </c>
      <c r="G27" s="5">
        <v>0.4</v>
      </c>
      <c r="H27" s="3">
        <v>0.8</v>
      </c>
      <c r="I27" s="3">
        <v>1.55139</v>
      </c>
      <c r="J27" s="12">
        <f t="shared" si="0"/>
        <v>1.6791666666666669</v>
      </c>
      <c r="K27" s="4">
        <v>43739.041666666664</v>
      </c>
      <c r="L27" s="3">
        <f t="shared" si="1"/>
        <v>1</v>
      </c>
      <c r="M27" s="3">
        <f t="shared" si="2"/>
        <v>1</v>
      </c>
      <c r="N27" s="3">
        <v>58</v>
      </c>
      <c r="O27" s="3">
        <v>58</v>
      </c>
      <c r="P27" s="3">
        <v>58</v>
      </c>
      <c r="Q27" s="3">
        <v>55</v>
      </c>
      <c r="R27" s="3"/>
      <c r="S27" s="3">
        <f t="shared" si="3"/>
        <v>1</v>
      </c>
      <c r="T27" s="3">
        <f t="shared" si="4"/>
        <v>1</v>
      </c>
      <c r="U27" s="3">
        <f t="shared" si="5"/>
        <v>1</v>
      </c>
      <c r="V27" s="3">
        <f t="shared" si="6"/>
        <v>1</v>
      </c>
      <c r="W27" s="26">
        <v>70</v>
      </c>
      <c r="X27" s="22">
        <v>11</v>
      </c>
      <c r="Y27" s="3">
        <v>0.8</v>
      </c>
      <c r="Z27" s="3"/>
    </row>
    <row r="28" spans="1:43">
      <c r="A28" s="4">
        <v>43739.083333333336</v>
      </c>
      <c r="B28">
        <v>43739</v>
      </c>
      <c r="C28" s="3">
        <v>8.3333333333333329E-2</v>
      </c>
      <c r="D28" s="3">
        <v>2</v>
      </c>
      <c r="E28" s="3">
        <v>1</v>
      </c>
      <c r="F28" s="3">
        <v>0.4</v>
      </c>
      <c r="G28" s="5">
        <v>0.4</v>
      </c>
      <c r="H28" s="3">
        <v>0.8</v>
      </c>
      <c r="I28" s="3">
        <v>1.55139</v>
      </c>
      <c r="J28" s="12">
        <f t="shared" si="0"/>
        <v>1.7041666666666666</v>
      </c>
      <c r="K28" s="4">
        <v>43739.083333333336</v>
      </c>
      <c r="L28" s="3">
        <f t="shared" si="1"/>
        <v>1</v>
      </c>
      <c r="M28" s="3">
        <f t="shared" si="2"/>
        <v>2</v>
      </c>
      <c r="N28" s="3">
        <v>58</v>
      </c>
      <c r="O28" s="3">
        <v>58</v>
      </c>
      <c r="P28" s="3">
        <v>58</v>
      </c>
      <c r="Q28" s="3">
        <v>58</v>
      </c>
      <c r="R28" s="3"/>
      <c r="S28" s="3">
        <f t="shared" si="3"/>
        <v>1</v>
      </c>
      <c r="T28" s="3">
        <f t="shared" si="4"/>
        <v>1</v>
      </c>
      <c r="U28" s="3">
        <f t="shared" si="5"/>
        <v>1</v>
      </c>
      <c r="V28" s="3">
        <f t="shared" si="6"/>
        <v>1</v>
      </c>
      <c r="W28" s="25">
        <v>70</v>
      </c>
      <c r="X28" s="23">
        <v>11</v>
      </c>
      <c r="Y28" s="3">
        <v>0.8</v>
      </c>
      <c r="Z28" s="3"/>
      <c r="AB28" t="s">
        <v>451</v>
      </c>
    </row>
    <row r="29" spans="1:43" ht="15.75" thickBot="1">
      <c r="A29" s="4">
        <v>43739.125</v>
      </c>
      <c r="B29">
        <v>43739</v>
      </c>
      <c r="C29" s="3">
        <v>0.125</v>
      </c>
      <c r="D29" s="3">
        <v>3</v>
      </c>
      <c r="E29" s="3">
        <v>1</v>
      </c>
      <c r="F29" s="3">
        <v>1.3</v>
      </c>
      <c r="G29" s="5">
        <v>0.4</v>
      </c>
      <c r="H29" s="3">
        <v>1.7000000000000002</v>
      </c>
      <c r="I29" s="3">
        <v>1.55139</v>
      </c>
      <c r="J29" s="12">
        <f t="shared" si="0"/>
        <v>1.7291666666666663</v>
      </c>
      <c r="K29" s="4">
        <v>43739.125</v>
      </c>
      <c r="L29" s="3">
        <f t="shared" si="1"/>
        <v>1</v>
      </c>
      <c r="M29" s="3">
        <f t="shared" si="2"/>
        <v>3</v>
      </c>
      <c r="N29" s="3">
        <v>57</v>
      </c>
      <c r="O29" s="3">
        <v>57</v>
      </c>
      <c r="P29" s="3">
        <v>57</v>
      </c>
      <c r="Q29" s="3">
        <v>57</v>
      </c>
      <c r="R29" s="3"/>
      <c r="S29" s="3">
        <f t="shared" si="3"/>
        <v>1</v>
      </c>
      <c r="T29" s="3">
        <f t="shared" si="4"/>
        <v>1</v>
      </c>
      <c r="U29" s="3">
        <f t="shared" si="5"/>
        <v>1</v>
      </c>
      <c r="V29" s="3">
        <f t="shared" si="6"/>
        <v>1</v>
      </c>
      <c r="W29" s="26">
        <v>70</v>
      </c>
      <c r="X29" s="22">
        <v>11</v>
      </c>
      <c r="Y29" s="3">
        <v>1.7000000000000002</v>
      </c>
      <c r="Z29" s="3"/>
    </row>
    <row r="30" spans="1:43">
      <c r="A30" s="4">
        <v>43739.166666666664</v>
      </c>
      <c r="B30">
        <v>43739</v>
      </c>
      <c r="C30" s="3">
        <v>0.16666666666666666</v>
      </c>
      <c r="D30" s="3">
        <v>4</v>
      </c>
      <c r="E30" s="3">
        <v>1</v>
      </c>
      <c r="F30" s="3">
        <v>0.4</v>
      </c>
      <c r="G30" s="5">
        <v>0.3</v>
      </c>
      <c r="H30" s="3">
        <v>0.7</v>
      </c>
      <c r="I30" s="3">
        <v>1.55139</v>
      </c>
      <c r="J30" s="12">
        <f t="shared" si="0"/>
        <v>1.7083333333333333</v>
      </c>
      <c r="K30" s="4">
        <v>43739.166666666664</v>
      </c>
      <c r="L30" s="3">
        <f t="shared" si="1"/>
        <v>1</v>
      </c>
      <c r="M30" s="3">
        <f t="shared" si="2"/>
        <v>4</v>
      </c>
      <c r="N30" s="3">
        <v>58</v>
      </c>
      <c r="O30" s="3">
        <v>58</v>
      </c>
      <c r="P30" s="3">
        <v>58</v>
      </c>
      <c r="Q30" s="3">
        <v>54</v>
      </c>
      <c r="R30" s="3"/>
      <c r="S30" s="3">
        <f t="shared" si="3"/>
        <v>1</v>
      </c>
      <c r="T30" s="3">
        <f t="shared" si="4"/>
        <v>1</v>
      </c>
      <c r="U30" s="3">
        <f t="shared" si="5"/>
        <v>1</v>
      </c>
      <c r="V30" s="3">
        <f t="shared" si="6"/>
        <v>1</v>
      </c>
      <c r="W30" s="25">
        <v>70</v>
      </c>
      <c r="X30" s="23">
        <v>11</v>
      </c>
      <c r="Y30" s="3">
        <v>0.7</v>
      </c>
      <c r="Z30" s="3"/>
      <c r="AB30" s="32" t="s">
        <v>452</v>
      </c>
      <c r="AC30" s="32" t="s">
        <v>453</v>
      </c>
      <c r="AD30" s="32" t="s">
        <v>454</v>
      </c>
    </row>
    <row r="31" spans="1:43">
      <c r="A31" s="4">
        <v>43739.208333333336</v>
      </c>
      <c r="B31">
        <v>43739</v>
      </c>
      <c r="C31" s="3">
        <v>0.20833333333333334</v>
      </c>
      <c r="D31" s="3">
        <v>5</v>
      </c>
      <c r="E31" s="3">
        <v>1</v>
      </c>
      <c r="F31" s="3">
        <v>0.2</v>
      </c>
      <c r="G31" s="5">
        <v>0.4</v>
      </c>
      <c r="H31" s="3">
        <v>0.60000000000000009</v>
      </c>
      <c r="I31" s="3">
        <v>1.55139</v>
      </c>
      <c r="J31" s="12">
        <f t="shared" si="0"/>
        <v>1.7291666666666667</v>
      </c>
      <c r="K31" s="4">
        <v>43739.208333333336</v>
      </c>
      <c r="L31" s="3">
        <f t="shared" si="1"/>
        <v>1</v>
      </c>
      <c r="M31" s="3">
        <f t="shared" si="2"/>
        <v>5</v>
      </c>
      <c r="N31" s="3">
        <v>58</v>
      </c>
      <c r="O31" s="3">
        <v>58</v>
      </c>
      <c r="P31" s="3">
        <v>58</v>
      </c>
      <c r="Q31" s="3">
        <v>54</v>
      </c>
      <c r="R31" s="3"/>
      <c r="S31" s="3">
        <f t="shared" si="3"/>
        <v>1</v>
      </c>
      <c r="T31" s="3">
        <f t="shared" si="4"/>
        <v>1</v>
      </c>
      <c r="U31" s="3">
        <f t="shared" si="5"/>
        <v>1</v>
      </c>
      <c r="V31" s="3">
        <f t="shared" si="6"/>
        <v>1</v>
      </c>
      <c r="W31" s="26">
        <v>69</v>
      </c>
      <c r="X31" s="22">
        <v>13</v>
      </c>
      <c r="Y31" s="3">
        <v>0.60000000000000009</v>
      </c>
      <c r="Z31" s="3"/>
      <c r="AB31" s="30">
        <v>1</v>
      </c>
      <c r="AC31" s="30">
        <v>1.4346499474193624</v>
      </c>
      <c r="AD31" s="30">
        <v>0.36535005258063769</v>
      </c>
    </row>
    <row r="32" spans="1:43">
      <c r="A32" s="4">
        <v>43739.25</v>
      </c>
      <c r="B32">
        <v>43739</v>
      </c>
      <c r="C32" s="3">
        <v>0.25</v>
      </c>
      <c r="D32" s="3">
        <v>6</v>
      </c>
      <c r="E32" s="3">
        <v>1</v>
      </c>
      <c r="F32" s="3">
        <v>0.4</v>
      </c>
      <c r="G32" s="5">
        <v>0.4</v>
      </c>
      <c r="H32" s="3">
        <v>0.8</v>
      </c>
      <c r="I32" s="3">
        <v>1.55139</v>
      </c>
      <c r="J32" s="12">
        <f t="shared" si="0"/>
        <v>1.7541666666666671</v>
      </c>
      <c r="K32" s="4">
        <v>43739.25</v>
      </c>
      <c r="L32" s="3">
        <f t="shared" si="1"/>
        <v>1</v>
      </c>
      <c r="M32" s="3">
        <f t="shared" si="2"/>
        <v>6</v>
      </c>
      <c r="N32" s="3">
        <v>58</v>
      </c>
      <c r="O32" s="3">
        <v>58</v>
      </c>
      <c r="P32" s="3">
        <v>58</v>
      </c>
      <c r="Q32" s="3">
        <v>58</v>
      </c>
      <c r="R32" s="3"/>
      <c r="S32" s="3">
        <f t="shared" si="3"/>
        <v>1</v>
      </c>
      <c r="T32" s="3">
        <f t="shared" si="4"/>
        <v>1</v>
      </c>
      <c r="U32" s="3">
        <f t="shared" si="5"/>
        <v>1</v>
      </c>
      <c r="V32" s="3">
        <f t="shared" si="6"/>
        <v>1</v>
      </c>
      <c r="W32" s="25">
        <v>70</v>
      </c>
      <c r="X32" s="23">
        <v>21</v>
      </c>
      <c r="Y32" s="3">
        <v>0.8</v>
      </c>
      <c r="Z32" s="3"/>
      <c r="AB32" s="30">
        <v>2</v>
      </c>
      <c r="AC32" s="30">
        <v>1.4587511102081272</v>
      </c>
      <c r="AD32" s="30">
        <v>0.84124888979187262</v>
      </c>
    </row>
    <row r="33" spans="1:30">
      <c r="A33" s="4">
        <v>43739.291666666664</v>
      </c>
      <c r="B33">
        <v>43739</v>
      </c>
      <c r="C33" s="3">
        <v>0.29166666666666669</v>
      </c>
      <c r="D33" s="3">
        <v>7</v>
      </c>
      <c r="E33" s="3">
        <v>1</v>
      </c>
      <c r="F33" s="3">
        <v>1.6</v>
      </c>
      <c r="G33" s="5">
        <v>1.5</v>
      </c>
      <c r="H33" s="3">
        <v>3.1</v>
      </c>
      <c r="I33" s="3">
        <v>1.55139</v>
      </c>
      <c r="J33" s="12">
        <f t="shared" si="0"/>
        <v>1.8458333333333334</v>
      </c>
      <c r="K33" s="4">
        <v>43739.291666666664</v>
      </c>
      <c r="L33" s="3">
        <f t="shared" si="1"/>
        <v>1</v>
      </c>
      <c r="M33" s="3">
        <f t="shared" si="2"/>
        <v>7</v>
      </c>
      <c r="N33" s="3">
        <v>23</v>
      </c>
      <c r="O33" s="3">
        <v>57</v>
      </c>
      <c r="P33" s="3">
        <v>34</v>
      </c>
      <c r="Q33" s="3">
        <v>57</v>
      </c>
      <c r="R33" s="3"/>
      <c r="S33" s="3">
        <f t="shared" si="3"/>
        <v>1</v>
      </c>
      <c r="T33" s="3">
        <f t="shared" si="4"/>
        <v>1</v>
      </c>
      <c r="U33" s="3">
        <f t="shared" si="5"/>
        <v>1</v>
      </c>
      <c r="V33" s="3">
        <f t="shared" si="6"/>
        <v>1</v>
      </c>
      <c r="W33" s="26">
        <v>72</v>
      </c>
      <c r="X33" s="22">
        <v>21</v>
      </c>
      <c r="Y33" s="3">
        <v>3.1</v>
      </c>
      <c r="Z33" s="3"/>
      <c r="AB33" s="30">
        <v>3</v>
      </c>
      <c r="AC33" s="30">
        <v>1.4587511102081272</v>
      </c>
      <c r="AD33" s="30">
        <v>-0.15875111020812738</v>
      </c>
    </row>
    <row r="34" spans="1:30">
      <c r="A34" s="4">
        <v>43739.333333333336</v>
      </c>
      <c r="B34">
        <v>43739</v>
      </c>
      <c r="C34" s="3">
        <v>0.33333333333333331</v>
      </c>
      <c r="D34" s="3">
        <v>8</v>
      </c>
      <c r="E34" s="3">
        <v>1</v>
      </c>
      <c r="F34" s="3">
        <v>2.9</v>
      </c>
      <c r="G34" s="5">
        <v>1.7</v>
      </c>
      <c r="H34" s="3">
        <v>4.5999999999999996</v>
      </c>
      <c r="I34" s="3">
        <v>1.55139</v>
      </c>
      <c r="J34" s="12">
        <f t="shared" si="0"/>
        <v>1.8625000000000005</v>
      </c>
      <c r="K34" s="4">
        <v>43739.333333333336</v>
      </c>
      <c r="L34" s="3">
        <f t="shared" si="1"/>
        <v>1</v>
      </c>
      <c r="M34" s="3">
        <f t="shared" si="2"/>
        <v>8</v>
      </c>
      <c r="N34" s="3">
        <v>0</v>
      </c>
      <c r="O34" s="3">
        <v>55</v>
      </c>
      <c r="P34" s="3">
        <v>0</v>
      </c>
      <c r="Q34" s="3">
        <v>31</v>
      </c>
      <c r="R34" s="3"/>
      <c r="S34" s="3">
        <f t="shared" si="3"/>
        <v>0</v>
      </c>
      <c r="T34" s="3">
        <f t="shared" si="4"/>
        <v>1</v>
      </c>
      <c r="U34" s="3">
        <f t="shared" si="5"/>
        <v>0</v>
      </c>
      <c r="V34" s="3">
        <f t="shared" si="6"/>
        <v>1</v>
      </c>
      <c r="W34" s="25">
        <v>75</v>
      </c>
      <c r="X34" s="23">
        <v>21</v>
      </c>
      <c r="Y34" s="3">
        <v>4.5999999999999996</v>
      </c>
      <c r="Z34" s="3"/>
      <c r="AB34" s="30">
        <v>4</v>
      </c>
      <c r="AC34" s="30">
        <v>1.4587511102081272</v>
      </c>
      <c r="AD34" s="30">
        <v>-0.15875111020812738</v>
      </c>
    </row>
    <row r="35" spans="1:30">
      <c r="A35" s="4">
        <v>43739.375</v>
      </c>
      <c r="B35">
        <v>43739</v>
      </c>
      <c r="C35" s="3">
        <v>0.375</v>
      </c>
      <c r="D35" s="3">
        <v>9</v>
      </c>
      <c r="E35" s="3">
        <v>1</v>
      </c>
      <c r="F35" s="3">
        <v>0.6</v>
      </c>
      <c r="G35" s="5">
        <v>1.1000000000000001</v>
      </c>
      <c r="H35" s="3">
        <v>1.7000000000000002</v>
      </c>
      <c r="I35" s="3">
        <v>1.55139</v>
      </c>
      <c r="J35" s="12">
        <f t="shared" si="0"/>
        <v>1.8083333333333333</v>
      </c>
      <c r="K35" s="4">
        <v>43739.375</v>
      </c>
      <c r="L35" s="3">
        <f t="shared" si="1"/>
        <v>1</v>
      </c>
      <c r="M35" s="3">
        <f t="shared" si="2"/>
        <v>9</v>
      </c>
      <c r="N35" s="3">
        <v>0</v>
      </c>
      <c r="O35" s="3">
        <v>54</v>
      </c>
      <c r="P35" s="3">
        <v>0</v>
      </c>
      <c r="Q35" s="3">
        <v>0</v>
      </c>
      <c r="R35" s="3"/>
      <c r="S35" s="3">
        <f t="shared" si="3"/>
        <v>0</v>
      </c>
      <c r="T35" s="3">
        <f t="shared" si="4"/>
        <v>1</v>
      </c>
      <c r="U35" s="3">
        <f t="shared" si="5"/>
        <v>0</v>
      </c>
      <c r="V35" s="3">
        <f t="shared" si="6"/>
        <v>0</v>
      </c>
      <c r="W35" s="26">
        <v>76</v>
      </c>
      <c r="X35" s="22">
        <v>13</v>
      </c>
      <c r="Y35" s="3">
        <v>1.7000000000000002</v>
      </c>
      <c r="Z35" s="3"/>
      <c r="AB35" s="30">
        <v>5</v>
      </c>
      <c r="AC35" s="30">
        <v>1.4587511102081272</v>
      </c>
      <c r="AD35" s="30">
        <v>-0.4587511102081272</v>
      </c>
    </row>
    <row r="36" spans="1:30">
      <c r="A36" s="4">
        <v>43739.416666666664</v>
      </c>
      <c r="B36">
        <v>43739</v>
      </c>
      <c r="C36" s="3">
        <v>0.41666666666666669</v>
      </c>
      <c r="D36" s="3">
        <v>10</v>
      </c>
      <c r="E36" s="3">
        <v>1</v>
      </c>
      <c r="F36" s="3">
        <v>1.8</v>
      </c>
      <c r="G36" s="5">
        <v>0.8</v>
      </c>
      <c r="H36" s="3">
        <v>2.6</v>
      </c>
      <c r="I36" s="3">
        <v>1.55139</v>
      </c>
      <c r="J36" s="12">
        <f t="shared" si="0"/>
        <v>1.8374999999999995</v>
      </c>
      <c r="K36" s="4">
        <v>43739.416666666664</v>
      </c>
      <c r="L36" s="3">
        <f t="shared" si="1"/>
        <v>1</v>
      </c>
      <c r="M36" s="3">
        <f t="shared" si="2"/>
        <v>10</v>
      </c>
      <c r="N36" s="3">
        <v>0</v>
      </c>
      <c r="O36" s="3">
        <v>18</v>
      </c>
      <c r="P36" s="3">
        <v>0</v>
      </c>
      <c r="Q36" s="3">
        <v>0</v>
      </c>
      <c r="R36" s="3"/>
      <c r="S36" s="3">
        <f t="shared" si="3"/>
        <v>0</v>
      </c>
      <c r="T36" s="3">
        <f t="shared" si="4"/>
        <v>1</v>
      </c>
      <c r="U36" s="3">
        <f t="shared" si="5"/>
        <v>0</v>
      </c>
      <c r="V36" s="3">
        <f t="shared" si="6"/>
        <v>0</v>
      </c>
      <c r="W36" s="25">
        <v>79</v>
      </c>
      <c r="X36" s="23">
        <v>21</v>
      </c>
      <c r="Y36" s="3">
        <v>2.6</v>
      </c>
      <c r="Z36" s="3"/>
      <c r="AB36" s="30">
        <v>6</v>
      </c>
      <c r="AC36" s="30">
        <v>1.4720431620899113</v>
      </c>
      <c r="AD36" s="30">
        <v>-7.204316208991135E-2</v>
      </c>
    </row>
    <row r="37" spans="1:30">
      <c r="A37" s="4">
        <v>43739.458333333336</v>
      </c>
      <c r="B37">
        <v>43739</v>
      </c>
      <c r="C37" s="3">
        <v>0.45833333333333331</v>
      </c>
      <c r="D37" s="3">
        <v>11</v>
      </c>
      <c r="E37" s="3">
        <v>1</v>
      </c>
      <c r="F37" s="3">
        <v>0.5</v>
      </c>
      <c r="G37" s="5">
        <v>0.5</v>
      </c>
      <c r="H37" s="3">
        <v>1</v>
      </c>
      <c r="I37" s="3">
        <v>1.55139</v>
      </c>
      <c r="J37" s="12">
        <f t="shared" si="0"/>
        <v>1.7874999999999996</v>
      </c>
      <c r="K37" s="4">
        <v>43739.458333680559</v>
      </c>
      <c r="L37" s="3">
        <f t="shared" si="1"/>
        <v>1</v>
      </c>
      <c r="M37" s="3">
        <f t="shared" si="2"/>
        <v>11</v>
      </c>
      <c r="N37" s="3"/>
      <c r="O37" s="3"/>
      <c r="P37" s="3"/>
      <c r="Q37" s="3"/>
      <c r="R37" s="3"/>
      <c r="S37" s="3">
        <f t="shared" si="3"/>
        <v>0</v>
      </c>
      <c r="T37" s="3">
        <f t="shared" si="4"/>
        <v>0</v>
      </c>
      <c r="U37" s="3">
        <f t="shared" si="5"/>
        <v>0</v>
      </c>
      <c r="V37" s="3">
        <f t="shared" si="6"/>
        <v>0</v>
      </c>
      <c r="W37" s="26">
        <v>81</v>
      </c>
      <c r="X37" s="22">
        <v>21</v>
      </c>
      <c r="Y37" s="3">
        <v>1</v>
      </c>
      <c r="Z37" s="3"/>
      <c r="AB37" s="30">
        <v>7</v>
      </c>
      <c r="AC37" s="30">
        <v>2.2053924484983427</v>
      </c>
      <c r="AD37" s="30">
        <v>0.29460755150165729</v>
      </c>
    </row>
    <row r="38" spans="1:30">
      <c r="A38" s="4">
        <v>43739.5</v>
      </c>
      <c r="B38">
        <v>43739</v>
      </c>
      <c r="C38" s="3">
        <v>0.5</v>
      </c>
      <c r="D38" s="3">
        <v>12</v>
      </c>
      <c r="E38" s="3">
        <v>1</v>
      </c>
      <c r="F38" s="3">
        <v>0.6</v>
      </c>
      <c r="G38" s="5">
        <v>0.7</v>
      </c>
      <c r="H38" s="3">
        <v>1.2999999999999998</v>
      </c>
      <c r="I38" s="3">
        <v>1.55139</v>
      </c>
      <c r="J38" s="12">
        <f t="shared" si="0"/>
        <v>1.8083333333333329</v>
      </c>
      <c r="K38" s="4">
        <v>43739.500000405096</v>
      </c>
      <c r="L38" s="3">
        <f t="shared" si="1"/>
        <v>1</v>
      </c>
      <c r="M38" s="3">
        <f t="shared" si="2"/>
        <v>12</v>
      </c>
      <c r="N38" s="3"/>
      <c r="O38" s="3"/>
      <c r="P38" s="3"/>
      <c r="Q38" s="3"/>
      <c r="R38" s="3"/>
      <c r="S38" s="3">
        <f t="shared" si="3"/>
        <v>0</v>
      </c>
      <c r="T38" s="3">
        <f t="shared" si="4"/>
        <v>0</v>
      </c>
      <c r="U38" s="3">
        <f t="shared" si="5"/>
        <v>0</v>
      </c>
      <c r="V38" s="3">
        <f t="shared" si="6"/>
        <v>0</v>
      </c>
      <c r="W38" s="25">
        <v>84</v>
      </c>
      <c r="X38" s="23">
        <v>21</v>
      </c>
      <c r="Y38" s="3">
        <v>1.2999999999999998</v>
      </c>
      <c r="Z38" s="3"/>
      <c r="AB38" s="30">
        <v>8</v>
      </c>
      <c r="AC38" s="30">
        <v>2.228252140799706</v>
      </c>
      <c r="AD38" s="30">
        <v>-0.3282521407997061</v>
      </c>
    </row>
    <row r="39" spans="1:30">
      <c r="A39" s="4">
        <v>43739.541666666664</v>
      </c>
      <c r="B39">
        <v>43739</v>
      </c>
      <c r="C39" s="3">
        <v>0.54166666666666663</v>
      </c>
      <c r="D39" s="3">
        <v>13</v>
      </c>
      <c r="E39" s="3">
        <v>1</v>
      </c>
      <c r="F39" s="3">
        <v>0.6</v>
      </c>
      <c r="G39" s="5">
        <v>0.8</v>
      </c>
      <c r="H39" s="3">
        <v>1.4</v>
      </c>
      <c r="I39" s="3">
        <v>1.55139</v>
      </c>
      <c r="J39" s="12">
        <f t="shared" si="0"/>
        <v>1.825</v>
      </c>
      <c r="K39" s="4">
        <v>43739.541667129626</v>
      </c>
      <c r="L39" s="3">
        <f t="shared" si="1"/>
        <v>1</v>
      </c>
      <c r="M39" s="3">
        <f t="shared" si="2"/>
        <v>13</v>
      </c>
      <c r="N39" s="3"/>
      <c r="O39" s="3"/>
      <c r="P39" s="3"/>
      <c r="Q39" s="3"/>
      <c r="R39" s="3"/>
      <c r="S39" s="3">
        <f t="shared" si="3"/>
        <v>0</v>
      </c>
      <c r="T39" s="3">
        <f t="shared" si="4"/>
        <v>0</v>
      </c>
      <c r="U39" s="3">
        <f t="shared" si="5"/>
        <v>0</v>
      </c>
      <c r="V39" s="3">
        <f t="shared" si="6"/>
        <v>0</v>
      </c>
      <c r="W39" s="26">
        <v>85</v>
      </c>
      <c r="X39" s="22">
        <v>21</v>
      </c>
      <c r="Y39" s="3">
        <v>1.4</v>
      </c>
      <c r="Z39" s="3"/>
      <c r="AB39" s="30">
        <v>9</v>
      </c>
      <c r="AC39" s="30">
        <v>2.2415441926814901</v>
      </c>
      <c r="AD39" s="30">
        <v>0.25845580731850992</v>
      </c>
    </row>
    <row r="40" spans="1:30">
      <c r="A40" s="4">
        <v>43739.583333333336</v>
      </c>
      <c r="B40">
        <v>43739</v>
      </c>
      <c r="C40" s="3">
        <v>0.58333333333333337</v>
      </c>
      <c r="D40" s="3">
        <v>14</v>
      </c>
      <c r="E40" s="3">
        <v>1</v>
      </c>
      <c r="F40" s="3">
        <v>0.7</v>
      </c>
      <c r="G40" s="5">
        <v>0.9</v>
      </c>
      <c r="H40" s="3">
        <v>1.6</v>
      </c>
      <c r="I40" s="3">
        <v>1.55139</v>
      </c>
      <c r="J40" s="12">
        <f t="shared" si="0"/>
        <v>1.8374999999999997</v>
      </c>
      <c r="K40" s="4">
        <v>43739.583333854163</v>
      </c>
      <c r="L40" s="3">
        <f t="shared" si="1"/>
        <v>1</v>
      </c>
      <c r="M40" s="3">
        <f t="shared" si="2"/>
        <v>14</v>
      </c>
      <c r="N40" s="3"/>
      <c r="O40" s="3"/>
      <c r="P40" s="3"/>
      <c r="Q40" s="3"/>
      <c r="R40" s="3"/>
      <c r="S40" s="3">
        <f t="shared" si="3"/>
        <v>0</v>
      </c>
      <c r="T40" s="3">
        <f t="shared" si="4"/>
        <v>0</v>
      </c>
      <c r="U40" s="3">
        <f t="shared" si="5"/>
        <v>0</v>
      </c>
      <c r="V40" s="3">
        <f t="shared" si="6"/>
        <v>0</v>
      </c>
      <c r="W40" s="25">
        <v>86</v>
      </c>
      <c r="X40" s="23">
        <v>21</v>
      </c>
      <c r="Y40" s="3">
        <v>1.6</v>
      </c>
      <c r="Z40" s="3"/>
      <c r="AB40" s="30">
        <v>10</v>
      </c>
      <c r="AC40" s="30">
        <v>1.1361622275056305</v>
      </c>
      <c r="AD40" s="30">
        <v>0.96383777249436964</v>
      </c>
    </row>
    <row r="41" spans="1:30">
      <c r="A41" s="4">
        <v>43739.625</v>
      </c>
      <c r="B41">
        <v>43739</v>
      </c>
      <c r="C41" s="3">
        <v>0.625</v>
      </c>
      <c r="D41" s="3">
        <v>15</v>
      </c>
      <c r="E41" s="3">
        <v>1</v>
      </c>
      <c r="F41" s="3">
        <v>0.7</v>
      </c>
      <c r="G41" s="5">
        <v>1</v>
      </c>
      <c r="H41" s="3">
        <v>1.7</v>
      </c>
      <c r="I41" s="3">
        <v>1.55139</v>
      </c>
      <c r="J41" s="12">
        <f t="shared" si="0"/>
        <v>1.845833333333333</v>
      </c>
      <c r="K41" s="4">
        <v>43739.625000578701</v>
      </c>
      <c r="L41" s="3">
        <f t="shared" si="1"/>
        <v>1</v>
      </c>
      <c r="M41" s="3">
        <f t="shared" si="2"/>
        <v>15</v>
      </c>
      <c r="N41" s="3"/>
      <c r="O41" s="3"/>
      <c r="P41" s="3"/>
      <c r="Q41" s="3"/>
      <c r="R41" s="3"/>
      <c r="S41" s="3">
        <f t="shared" si="3"/>
        <v>0</v>
      </c>
      <c r="T41" s="3">
        <f t="shared" si="4"/>
        <v>0</v>
      </c>
      <c r="U41" s="3">
        <f t="shared" si="5"/>
        <v>0</v>
      </c>
      <c r="V41" s="3">
        <f t="shared" si="6"/>
        <v>0</v>
      </c>
      <c r="W41" s="26">
        <v>85</v>
      </c>
      <c r="X41" s="22">
        <v>21</v>
      </c>
      <c r="Y41" s="3">
        <v>1.7</v>
      </c>
      <c r="Z41" s="3"/>
      <c r="AB41" s="30">
        <v>11</v>
      </c>
      <c r="AC41" s="30">
        <v>1.1361622275056305</v>
      </c>
      <c r="AD41" s="30">
        <v>6.3837772494369505E-2</v>
      </c>
    </row>
    <row r="42" spans="1:30">
      <c r="A42" s="4">
        <v>43739.666666666664</v>
      </c>
      <c r="B42">
        <v>43739</v>
      </c>
      <c r="C42" s="3">
        <v>0.66666666666666663</v>
      </c>
      <c r="D42" s="3">
        <v>16</v>
      </c>
      <c r="E42" s="3">
        <v>1</v>
      </c>
      <c r="F42" s="3">
        <v>0.8</v>
      </c>
      <c r="G42" s="5">
        <v>1.8</v>
      </c>
      <c r="H42" s="3">
        <v>2.6</v>
      </c>
      <c r="I42" s="3">
        <v>1.55139</v>
      </c>
      <c r="J42" s="12">
        <f t="shared" si="0"/>
        <v>1.8499999999999996</v>
      </c>
      <c r="K42" s="4">
        <v>43739.666667303238</v>
      </c>
      <c r="L42" s="3">
        <f t="shared" si="1"/>
        <v>1</v>
      </c>
      <c r="M42" s="3">
        <f t="shared" si="2"/>
        <v>16</v>
      </c>
      <c r="N42" s="3"/>
      <c r="O42" s="3"/>
      <c r="P42" s="3"/>
      <c r="Q42" s="3"/>
      <c r="R42" s="3"/>
      <c r="S42" s="3">
        <f t="shared" si="3"/>
        <v>0</v>
      </c>
      <c r="T42" s="3">
        <f t="shared" si="4"/>
        <v>0</v>
      </c>
      <c r="U42" s="3">
        <f t="shared" si="5"/>
        <v>0</v>
      </c>
      <c r="V42" s="3">
        <f t="shared" si="6"/>
        <v>0</v>
      </c>
      <c r="W42" s="25">
        <v>86</v>
      </c>
      <c r="X42" s="23">
        <v>21</v>
      </c>
      <c r="Y42" s="3">
        <v>2.6</v>
      </c>
      <c r="Z42" s="3"/>
      <c r="AB42" s="30">
        <v>12</v>
      </c>
      <c r="AC42" s="30">
        <v>1.1361622275056305</v>
      </c>
      <c r="AD42" s="30">
        <v>6.3837772494369505E-2</v>
      </c>
    </row>
    <row r="43" spans="1:30">
      <c r="A43" s="4">
        <v>43739.708333333336</v>
      </c>
      <c r="B43">
        <v>43739</v>
      </c>
      <c r="C43" s="3">
        <v>0.70833333333333337</v>
      </c>
      <c r="D43" s="3">
        <v>17</v>
      </c>
      <c r="E43" s="3">
        <v>1</v>
      </c>
      <c r="F43" s="3">
        <v>0.8</v>
      </c>
      <c r="G43" s="5">
        <v>0.7</v>
      </c>
      <c r="H43" s="3">
        <v>1.5</v>
      </c>
      <c r="I43" s="3">
        <v>1.55139</v>
      </c>
      <c r="J43" s="12">
        <f t="shared" si="0"/>
        <v>1.8166666666666664</v>
      </c>
      <c r="K43" s="4">
        <v>43739.708333333336</v>
      </c>
      <c r="L43" s="3">
        <f t="shared" si="1"/>
        <v>1</v>
      </c>
      <c r="M43" s="3">
        <f t="shared" si="2"/>
        <v>17</v>
      </c>
      <c r="N43" s="3">
        <v>0</v>
      </c>
      <c r="O43" s="3">
        <v>0</v>
      </c>
      <c r="P43" s="3">
        <v>2</v>
      </c>
      <c r="Q43" s="3">
        <v>0</v>
      </c>
      <c r="R43" s="3"/>
      <c r="S43" s="3">
        <f t="shared" si="3"/>
        <v>0</v>
      </c>
      <c r="T43" s="3">
        <f t="shared" si="4"/>
        <v>0</v>
      </c>
      <c r="U43" s="3">
        <f t="shared" si="5"/>
        <v>1</v>
      </c>
      <c r="V43" s="3">
        <f t="shared" si="6"/>
        <v>0</v>
      </c>
      <c r="W43" s="26">
        <v>83</v>
      </c>
      <c r="X43" s="22">
        <v>17</v>
      </c>
      <c r="Y43" s="3">
        <v>1.5</v>
      </c>
      <c r="Z43" s="3"/>
      <c r="AB43" s="30">
        <v>13</v>
      </c>
      <c r="AC43" s="30">
        <v>1.1361622275056305</v>
      </c>
      <c r="AD43" s="30">
        <v>-3.6162227505630362E-2</v>
      </c>
    </row>
    <row r="44" spans="1:30">
      <c r="A44" s="4">
        <v>43739.75</v>
      </c>
      <c r="B44">
        <v>43739</v>
      </c>
      <c r="C44" s="3">
        <v>0.75</v>
      </c>
      <c r="D44" s="3">
        <v>18</v>
      </c>
      <c r="E44" s="3">
        <v>1</v>
      </c>
      <c r="F44" s="3">
        <v>0.9</v>
      </c>
      <c r="G44" s="5">
        <v>0.6</v>
      </c>
      <c r="H44" s="3">
        <v>1.5</v>
      </c>
      <c r="I44" s="3">
        <v>1.55139</v>
      </c>
      <c r="J44" s="12">
        <f t="shared" si="0"/>
        <v>1.8708333333333329</v>
      </c>
      <c r="K44" s="4">
        <v>43739.75</v>
      </c>
      <c r="L44" s="3">
        <f t="shared" si="1"/>
        <v>1</v>
      </c>
      <c r="M44" s="3">
        <f t="shared" si="2"/>
        <v>18</v>
      </c>
      <c r="N44" s="3">
        <v>0</v>
      </c>
      <c r="O44" s="3">
        <v>0</v>
      </c>
      <c r="P44" s="3">
        <v>37</v>
      </c>
      <c r="Q44" s="3">
        <v>0</v>
      </c>
      <c r="R44" s="3"/>
      <c r="S44" s="3">
        <f t="shared" si="3"/>
        <v>0</v>
      </c>
      <c r="T44" s="3">
        <f t="shared" si="4"/>
        <v>0</v>
      </c>
      <c r="U44" s="3">
        <f t="shared" si="5"/>
        <v>1</v>
      </c>
      <c r="V44" s="3">
        <f t="shared" si="6"/>
        <v>0</v>
      </c>
      <c r="W44" s="25">
        <v>80</v>
      </c>
      <c r="X44" s="23">
        <v>17</v>
      </c>
      <c r="Y44" s="3">
        <v>1.5</v>
      </c>
      <c r="Z44" s="3"/>
      <c r="AB44" s="30">
        <v>14</v>
      </c>
      <c r="AC44" s="30">
        <v>1.0734263795589152</v>
      </c>
      <c r="AD44" s="30">
        <v>-7.3426379558915178E-2</v>
      </c>
    </row>
    <row r="45" spans="1:30">
      <c r="A45" s="4">
        <v>43739.791666666664</v>
      </c>
      <c r="B45">
        <v>43739</v>
      </c>
      <c r="C45" s="3">
        <v>0.79166666666666663</v>
      </c>
      <c r="D45" s="3">
        <v>19</v>
      </c>
      <c r="E45" s="3">
        <v>1</v>
      </c>
      <c r="F45" s="3">
        <v>0.8</v>
      </c>
      <c r="G45" s="5">
        <v>0.6</v>
      </c>
      <c r="H45" s="3">
        <v>1.4</v>
      </c>
      <c r="I45" s="3">
        <v>1.55139</v>
      </c>
      <c r="J45" s="12">
        <f t="shared" si="0"/>
        <v>1.895833333333333</v>
      </c>
      <c r="K45" s="4">
        <v>43739.79166707176</v>
      </c>
      <c r="L45" s="3">
        <f t="shared" si="1"/>
        <v>1</v>
      </c>
      <c r="M45" s="3">
        <f t="shared" si="2"/>
        <v>19</v>
      </c>
      <c r="N45" s="3"/>
      <c r="O45" s="3"/>
      <c r="P45" s="3"/>
      <c r="Q45" s="3"/>
      <c r="R45" s="3"/>
      <c r="S45" s="3">
        <f t="shared" si="3"/>
        <v>0</v>
      </c>
      <c r="T45" s="3">
        <f t="shared" si="4"/>
        <v>0</v>
      </c>
      <c r="U45" s="3">
        <f t="shared" si="5"/>
        <v>0</v>
      </c>
      <c r="V45" s="3">
        <f t="shared" si="6"/>
        <v>0</v>
      </c>
      <c r="W45" s="26">
        <v>79</v>
      </c>
      <c r="X45" s="22">
        <v>17</v>
      </c>
      <c r="Y45" s="3">
        <v>1.4</v>
      </c>
      <c r="Z45" s="3"/>
      <c r="AB45" s="30">
        <v>15</v>
      </c>
      <c r="AC45" s="30">
        <v>1.0734263795589152</v>
      </c>
      <c r="AD45" s="30">
        <v>0.22657362044108464</v>
      </c>
    </row>
    <row r="46" spans="1:30">
      <c r="A46" s="4">
        <v>43739.833333333336</v>
      </c>
      <c r="B46">
        <v>43739</v>
      </c>
      <c r="C46" s="3">
        <v>0.83333333333333337</v>
      </c>
      <c r="D46" s="3">
        <v>20</v>
      </c>
      <c r="E46" s="3">
        <v>1</v>
      </c>
      <c r="F46" s="3">
        <v>0.6</v>
      </c>
      <c r="G46" s="5">
        <v>0.6</v>
      </c>
      <c r="H46" s="3">
        <v>1.2</v>
      </c>
      <c r="I46" s="3">
        <v>1.55139</v>
      </c>
      <c r="J46" s="12">
        <f t="shared" si="0"/>
        <v>1.9999999999999993</v>
      </c>
      <c r="K46" s="4">
        <v>43739.833333738425</v>
      </c>
      <c r="L46" s="3">
        <f t="shared" si="1"/>
        <v>1</v>
      </c>
      <c r="M46" s="3">
        <f t="shared" si="2"/>
        <v>20</v>
      </c>
      <c r="N46" s="3"/>
      <c r="O46" s="3"/>
      <c r="P46" s="3"/>
      <c r="Q46" s="3"/>
      <c r="R46" s="3"/>
      <c r="S46" s="3">
        <f t="shared" si="3"/>
        <v>0</v>
      </c>
      <c r="T46" s="3">
        <f t="shared" si="4"/>
        <v>0</v>
      </c>
      <c r="U46" s="3">
        <f t="shared" si="5"/>
        <v>0</v>
      </c>
      <c r="V46" s="3">
        <f t="shared" si="6"/>
        <v>0</v>
      </c>
      <c r="W46" s="25">
        <v>78</v>
      </c>
      <c r="X46" s="23">
        <v>13</v>
      </c>
      <c r="Y46" s="3">
        <v>1.2</v>
      </c>
      <c r="Z46" s="3"/>
      <c r="AB46" s="30">
        <v>16</v>
      </c>
      <c r="AC46" s="30">
        <v>1.0601343276771311</v>
      </c>
      <c r="AD46" s="30">
        <v>-0.16013432767713121</v>
      </c>
    </row>
    <row r="47" spans="1:30">
      <c r="A47" s="4">
        <v>43739.875</v>
      </c>
      <c r="B47">
        <v>43739</v>
      </c>
      <c r="C47" s="3">
        <v>0.875</v>
      </c>
      <c r="D47" s="3">
        <v>21</v>
      </c>
      <c r="E47" s="3">
        <v>1</v>
      </c>
      <c r="F47" s="3">
        <v>0.6</v>
      </c>
      <c r="G47" s="5">
        <v>1</v>
      </c>
      <c r="H47" s="3">
        <v>1.6</v>
      </c>
      <c r="I47" s="3">
        <v>1.55139</v>
      </c>
      <c r="J47" s="12">
        <f t="shared" si="0"/>
        <v>2.1458333333333326</v>
      </c>
      <c r="K47" s="4">
        <v>43739.875</v>
      </c>
      <c r="L47" s="3">
        <f t="shared" si="1"/>
        <v>1</v>
      </c>
      <c r="M47" s="3">
        <f t="shared" si="2"/>
        <v>21</v>
      </c>
      <c r="N47" s="3">
        <v>24</v>
      </c>
      <c r="O47" s="3">
        <v>21</v>
      </c>
      <c r="P47" s="3">
        <v>0</v>
      </c>
      <c r="Q47" s="3">
        <v>0</v>
      </c>
      <c r="R47" s="3"/>
      <c r="S47" s="3">
        <f t="shared" si="3"/>
        <v>1</v>
      </c>
      <c r="T47" s="3">
        <f t="shared" si="4"/>
        <v>1</v>
      </c>
      <c r="U47" s="3">
        <f t="shared" si="5"/>
        <v>0</v>
      </c>
      <c r="V47" s="3">
        <f t="shared" si="6"/>
        <v>0</v>
      </c>
      <c r="W47" s="26">
        <v>77</v>
      </c>
      <c r="X47" s="22">
        <v>13</v>
      </c>
      <c r="Y47" s="3">
        <v>1.6</v>
      </c>
      <c r="Z47" s="3"/>
      <c r="AB47" s="30">
        <v>17</v>
      </c>
      <c r="AC47" s="30">
        <v>1.0601343276771311</v>
      </c>
      <c r="AD47" s="30">
        <v>-0.16013432767713109</v>
      </c>
    </row>
    <row r="48" spans="1:30">
      <c r="A48" s="4">
        <v>43739.916666666664</v>
      </c>
      <c r="B48">
        <v>43739</v>
      </c>
      <c r="C48" s="3">
        <v>0.91666666666666663</v>
      </c>
      <c r="D48" s="3">
        <v>22</v>
      </c>
      <c r="E48" s="3">
        <v>1</v>
      </c>
      <c r="F48" s="3">
        <v>1</v>
      </c>
      <c r="G48" s="5">
        <v>1.1000000000000001</v>
      </c>
      <c r="H48" s="3">
        <v>2.1</v>
      </c>
      <c r="I48" s="3">
        <v>1.55139</v>
      </c>
      <c r="J48" s="12">
        <f t="shared" si="0"/>
        <v>2.1916666666666664</v>
      </c>
      <c r="K48" s="4">
        <v>43739.916666666664</v>
      </c>
      <c r="L48" s="3">
        <f t="shared" si="1"/>
        <v>1</v>
      </c>
      <c r="M48" s="3">
        <f t="shared" si="2"/>
        <v>22</v>
      </c>
      <c r="N48" s="3">
        <v>58</v>
      </c>
      <c r="O48" s="3">
        <v>49</v>
      </c>
      <c r="P48" s="3">
        <v>38</v>
      </c>
      <c r="Q48" s="3">
        <v>0</v>
      </c>
      <c r="R48" s="3"/>
      <c r="S48" s="3">
        <f t="shared" si="3"/>
        <v>1</v>
      </c>
      <c r="T48" s="3">
        <f t="shared" si="4"/>
        <v>1</v>
      </c>
      <c r="U48" s="3">
        <f t="shared" si="5"/>
        <v>1</v>
      </c>
      <c r="V48" s="3">
        <f t="shared" si="6"/>
        <v>0</v>
      </c>
      <c r="W48" s="25">
        <v>76</v>
      </c>
      <c r="X48" s="23">
        <v>13</v>
      </c>
      <c r="Y48" s="3">
        <v>2.1</v>
      </c>
      <c r="Z48" s="3"/>
      <c r="AB48" s="30">
        <v>18</v>
      </c>
      <c r="AC48" s="30">
        <v>1.110352118084027</v>
      </c>
      <c r="AD48" s="30">
        <v>-0.21035211808402698</v>
      </c>
    </row>
    <row r="49" spans="1:30">
      <c r="A49" s="4">
        <v>43739.958333333336</v>
      </c>
      <c r="B49">
        <v>43739</v>
      </c>
      <c r="C49" s="3">
        <v>0.95833333333333337</v>
      </c>
      <c r="D49" s="3">
        <v>23</v>
      </c>
      <c r="E49" s="3">
        <v>1</v>
      </c>
      <c r="F49" s="3">
        <v>0.8</v>
      </c>
      <c r="G49" s="5">
        <v>0.7</v>
      </c>
      <c r="H49" s="3">
        <v>1.5</v>
      </c>
      <c r="I49" s="3">
        <v>1.55139</v>
      </c>
      <c r="J49" s="12">
        <f t="shared" si="0"/>
        <v>2.2208333333333328</v>
      </c>
      <c r="K49" s="4">
        <v>43739.958333333336</v>
      </c>
      <c r="L49" s="3">
        <f t="shared" si="1"/>
        <v>1</v>
      </c>
      <c r="M49" s="3">
        <f t="shared" si="2"/>
        <v>23</v>
      </c>
      <c r="N49" s="3">
        <v>58</v>
      </c>
      <c r="O49" s="3">
        <v>38</v>
      </c>
      <c r="P49" s="3">
        <v>58</v>
      </c>
      <c r="Q49" s="3">
        <v>0</v>
      </c>
      <c r="R49" s="3"/>
      <c r="S49" s="3">
        <f t="shared" si="3"/>
        <v>1</v>
      </c>
      <c r="T49" s="3">
        <f t="shared" si="4"/>
        <v>1</v>
      </c>
      <c r="U49" s="3">
        <f t="shared" si="5"/>
        <v>1</v>
      </c>
      <c r="V49" s="3">
        <f t="shared" si="6"/>
        <v>0</v>
      </c>
      <c r="W49" s="26">
        <v>76</v>
      </c>
      <c r="X49" s="22">
        <v>13</v>
      </c>
      <c r="Y49" s="3">
        <v>1.5</v>
      </c>
      <c r="Z49" s="3"/>
      <c r="AB49" s="30">
        <v>19</v>
      </c>
      <c r="AC49" s="30">
        <v>1.8957862662239557</v>
      </c>
      <c r="AD49" s="30">
        <v>0.50421373377604417</v>
      </c>
    </row>
    <row r="50" spans="1:30">
      <c r="A50" s="4">
        <v>43740</v>
      </c>
      <c r="B50">
        <v>43740</v>
      </c>
      <c r="C50" s="3">
        <v>0</v>
      </c>
      <c r="D50" s="3">
        <v>0</v>
      </c>
      <c r="E50" s="3">
        <v>2</v>
      </c>
      <c r="F50" s="3">
        <v>0.8</v>
      </c>
      <c r="G50" s="5">
        <v>1.7</v>
      </c>
      <c r="H50" s="3">
        <v>2.5</v>
      </c>
      <c r="I50" s="3">
        <v>1.55139</v>
      </c>
      <c r="J50" s="12">
        <f t="shared" si="0"/>
        <v>2.2791666666666663</v>
      </c>
      <c r="K50" s="4">
        <v>43740</v>
      </c>
      <c r="L50" s="3">
        <f t="shared" si="1"/>
        <v>2</v>
      </c>
      <c r="M50" s="3">
        <f t="shared" si="2"/>
        <v>0</v>
      </c>
      <c r="N50" s="3">
        <v>58</v>
      </c>
      <c r="O50" s="3">
        <v>32</v>
      </c>
      <c r="P50" s="3">
        <v>58</v>
      </c>
      <c r="Q50" s="3">
        <v>0</v>
      </c>
      <c r="R50" s="3"/>
      <c r="S50" s="3">
        <f t="shared" si="3"/>
        <v>1</v>
      </c>
      <c r="T50" s="3">
        <f t="shared" si="4"/>
        <v>1</v>
      </c>
      <c r="U50" s="3">
        <f t="shared" si="5"/>
        <v>1</v>
      </c>
      <c r="V50" s="3">
        <f t="shared" si="6"/>
        <v>0</v>
      </c>
      <c r="W50" s="25">
        <v>75</v>
      </c>
      <c r="X50" s="23">
        <v>13</v>
      </c>
      <c r="Y50" s="3">
        <v>2.5</v>
      </c>
      <c r="Z50" s="3"/>
      <c r="AB50" s="30">
        <v>20</v>
      </c>
      <c r="AC50" s="30">
        <v>1.8957862662239557</v>
      </c>
      <c r="AD50" s="30">
        <v>-0.79578626622395565</v>
      </c>
    </row>
    <row r="51" spans="1:30">
      <c r="A51" s="4">
        <v>43740.041666666664</v>
      </c>
      <c r="B51">
        <v>43740</v>
      </c>
      <c r="C51" s="3">
        <v>4.1666666666666664E-2</v>
      </c>
      <c r="D51" s="3">
        <v>1</v>
      </c>
      <c r="E51" s="3">
        <v>2</v>
      </c>
      <c r="F51" s="3">
        <v>0.6</v>
      </c>
      <c r="G51" s="5">
        <v>0.8</v>
      </c>
      <c r="H51" s="3">
        <v>1.4</v>
      </c>
      <c r="I51" s="3">
        <v>1.55139</v>
      </c>
      <c r="J51" s="12">
        <f t="shared" si="0"/>
        <v>2.2583333333333333</v>
      </c>
      <c r="K51" s="4">
        <v>43740.041666666664</v>
      </c>
      <c r="L51" s="3">
        <f t="shared" si="1"/>
        <v>2</v>
      </c>
      <c r="M51" s="3">
        <f t="shared" si="2"/>
        <v>1</v>
      </c>
      <c r="N51" s="3">
        <v>57</v>
      </c>
      <c r="O51" s="3">
        <v>28</v>
      </c>
      <c r="P51" s="3">
        <v>57</v>
      </c>
      <c r="Q51" s="3">
        <v>0</v>
      </c>
      <c r="R51" s="3"/>
      <c r="S51" s="3">
        <f t="shared" si="3"/>
        <v>1</v>
      </c>
      <c r="T51" s="3">
        <f t="shared" si="4"/>
        <v>1</v>
      </c>
      <c r="U51" s="3">
        <f t="shared" si="5"/>
        <v>1</v>
      </c>
      <c r="V51" s="3">
        <f t="shared" si="6"/>
        <v>0</v>
      </c>
      <c r="W51" s="26">
        <v>75</v>
      </c>
      <c r="X51" s="22">
        <v>13</v>
      </c>
      <c r="Y51" s="3">
        <v>1.4</v>
      </c>
      <c r="Z51" s="3"/>
      <c r="AB51" s="30">
        <v>21</v>
      </c>
      <c r="AC51" s="30">
        <v>1.9090783181057398</v>
      </c>
      <c r="AD51" s="30">
        <v>-0.60907831810573976</v>
      </c>
    </row>
    <row r="52" spans="1:30">
      <c r="A52" s="4">
        <v>43740.083333333336</v>
      </c>
      <c r="B52">
        <v>43740</v>
      </c>
      <c r="C52" s="3">
        <v>8.3333333333333329E-2</v>
      </c>
      <c r="D52" s="3">
        <v>2</v>
      </c>
      <c r="E52" s="3">
        <v>2</v>
      </c>
      <c r="F52" s="3">
        <v>0.6</v>
      </c>
      <c r="G52" s="5">
        <v>0.8</v>
      </c>
      <c r="H52" s="3">
        <v>1.4</v>
      </c>
      <c r="I52" s="3">
        <v>1.55139</v>
      </c>
      <c r="J52" s="12">
        <f t="shared" si="0"/>
        <v>2.2875000000000001</v>
      </c>
      <c r="K52" s="4">
        <v>43740.083333333336</v>
      </c>
      <c r="L52" s="3">
        <f t="shared" si="1"/>
        <v>2</v>
      </c>
      <c r="M52" s="3">
        <f t="shared" si="2"/>
        <v>2</v>
      </c>
      <c r="N52" s="3">
        <v>58</v>
      </c>
      <c r="O52" s="3">
        <v>28</v>
      </c>
      <c r="P52" s="3">
        <v>58</v>
      </c>
      <c r="Q52" s="3">
        <v>0</v>
      </c>
      <c r="R52" s="3"/>
      <c r="S52" s="3">
        <f t="shared" si="3"/>
        <v>1</v>
      </c>
      <c r="T52" s="3">
        <f t="shared" si="4"/>
        <v>1</v>
      </c>
      <c r="U52" s="3">
        <f t="shared" si="5"/>
        <v>1</v>
      </c>
      <c r="V52" s="3">
        <f t="shared" si="6"/>
        <v>0</v>
      </c>
      <c r="W52" s="25">
        <v>74</v>
      </c>
      <c r="X52" s="23">
        <v>13</v>
      </c>
      <c r="Y52" s="3">
        <v>1.4</v>
      </c>
      <c r="Z52" s="3"/>
      <c r="AB52" s="30">
        <v>22</v>
      </c>
      <c r="AC52" s="30">
        <v>2.2415441926814901</v>
      </c>
      <c r="AD52" s="30">
        <v>-0.64154419268148999</v>
      </c>
    </row>
    <row r="53" spans="1:30">
      <c r="A53" s="4">
        <v>43740.125</v>
      </c>
      <c r="B53">
        <v>43740</v>
      </c>
      <c r="C53" s="3">
        <v>0.125</v>
      </c>
      <c r="D53" s="3">
        <v>3</v>
      </c>
      <c r="E53" s="3">
        <v>2</v>
      </c>
      <c r="F53" s="3">
        <v>0.6</v>
      </c>
      <c r="G53" s="5">
        <v>0.6</v>
      </c>
      <c r="H53" s="3">
        <v>1.2</v>
      </c>
      <c r="I53" s="3">
        <v>1.55139</v>
      </c>
      <c r="J53" s="12">
        <f t="shared" si="0"/>
        <v>2.2916666666666665</v>
      </c>
      <c r="K53" s="4">
        <v>43740.125</v>
      </c>
      <c r="L53" s="3">
        <f t="shared" si="1"/>
        <v>2</v>
      </c>
      <c r="M53" s="3">
        <f t="shared" si="2"/>
        <v>3</v>
      </c>
      <c r="N53" s="3">
        <v>58</v>
      </c>
      <c r="O53" s="3">
        <v>29</v>
      </c>
      <c r="P53" s="3">
        <v>58</v>
      </c>
      <c r="Q53" s="3">
        <v>0</v>
      </c>
      <c r="R53" s="3"/>
      <c r="S53" s="3">
        <f t="shared" si="3"/>
        <v>1</v>
      </c>
      <c r="T53" s="3">
        <f t="shared" si="4"/>
        <v>1</v>
      </c>
      <c r="U53" s="3">
        <f t="shared" si="5"/>
        <v>1</v>
      </c>
      <c r="V53" s="3">
        <f t="shared" si="6"/>
        <v>0</v>
      </c>
      <c r="W53" s="26">
        <v>74</v>
      </c>
      <c r="X53" s="22">
        <v>13</v>
      </c>
      <c r="Y53" s="3">
        <v>1.2</v>
      </c>
      <c r="Z53" s="3"/>
      <c r="AB53" s="30">
        <v>23</v>
      </c>
      <c r="AC53" s="30">
        <v>2.2186845003801268</v>
      </c>
      <c r="AD53" s="30">
        <v>-1.1186845003801267</v>
      </c>
    </row>
    <row r="54" spans="1:30">
      <c r="A54" s="4">
        <v>43740.166666666664</v>
      </c>
      <c r="B54">
        <v>43740</v>
      </c>
      <c r="C54" s="3">
        <v>0.16666666666666666</v>
      </c>
      <c r="D54" s="3">
        <v>4</v>
      </c>
      <c r="E54" s="3">
        <v>2</v>
      </c>
      <c r="F54" s="3">
        <v>0.6</v>
      </c>
      <c r="G54" s="5">
        <v>0.6</v>
      </c>
      <c r="H54" s="3">
        <v>1.2</v>
      </c>
      <c r="I54" s="3">
        <v>1.55139</v>
      </c>
      <c r="J54" s="12">
        <f t="shared" si="0"/>
        <v>2.3041666666666667</v>
      </c>
      <c r="K54" s="4">
        <v>43740.166666666664</v>
      </c>
      <c r="L54" s="3">
        <f t="shared" si="1"/>
        <v>2</v>
      </c>
      <c r="M54" s="3">
        <f t="shared" si="2"/>
        <v>4</v>
      </c>
      <c r="N54" s="3">
        <v>58</v>
      </c>
      <c r="O54" s="3">
        <v>25</v>
      </c>
      <c r="P54" s="3">
        <v>58</v>
      </c>
      <c r="Q54" s="3">
        <v>0</v>
      </c>
      <c r="R54" s="3"/>
      <c r="S54" s="3">
        <f t="shared" si="3"/>
        <v>1</v>
      </c>
      <c r="T54" s="3">
        <f t="shared" si="4"/>
        <v>1</v>
      </c>
      <c r="U54" s="3">
        <f t="shared" si="5"/>
        <v>1</v>
      </c>
      <c r="V54" s="3">
        <f t="shared" si="6"/>
        <v>0</v>
      </c>
      <c r="W54" s="25">
        <v>73</v>
      </c>
      <c r="X54" s="23">
        <v>13</v>
      </c>
      <c r="Y54" s="3">
        <v>1.2</v>
      </c>
      <c r="Z54" s="3"/>
      <c r="AB54" s="30">
        <v>24</v>
      </c>
      <c r="AC54" s="30">
        <v>2.2707693621116243</v>
      </c>
      <c r="AD54" s="30">
        <v>-1.2707693621116243</v>
      </c>
    </row>
    <row r="55" spans="1:30">
      <c r="A55" s="4">
        <v>43740.208333333336</v>
      </c>
      <c r="B55">
        <v>43740</v>
      </c>
      <c r="C55" s="3">
        <v>0.20833333333333334</v>
      </c>
      <c r="D55" s="3">
        <v>5</v>
      </c>
      <c r="E55" s="3">
        <v>2</v>
      </c>
      <c r="F55" s="3">
        <v>0.6</v>
      </c>
      <c r="G55" s="5">
        <v>0.6</v>
      </c>
      <c r="H55" s="3">
        <v>1.2</v>
      </c>
      <c r="I55" s="3">
        <v>1.55139</v>
      </c>
      <c r="J55" s="12">
        <f t="shared" si="0"/>
        <v>2.3416666666666672</v>
      </c>
      <c r="K55" s="4">
        <v>43740.208333333336</v>
      </c>
      <c r="L55" s="3">
        <f t="shared" si="1"/>
        <v>2</v>
      </c>
      <c r="M55" s="3">
        <f t="shared" si="2"/>
        <v>5</v>
      </c>
      <c r="N55" s="3">
        <v>58</v>
      </c>
      <c r="O55" s="3">
        <v>25</v>
      </c>
      <c r="P55" s="3">
        <v>58</v>
      </c>
      <c r="Q55" s="3">
        <v>0</v>
      </c>
      <c r="R55" s="3"/>
      <c r="S55" s="3">
        <f t="shared" si="3"/>
        <v>1</v>
      </c>
      <c r="T55" s="3">
        <f t="shared" si="4"/>
        <v>1</v>
      </c>
      <c r="U55" s="3">
        <f t="shared" si="5"/>
        <v>1</v>
      </c>
      <c r="V55" s="3">
        <f t="shared" si="6"/>
        <v>0</v>
      </c>
      <c r="W55" s="26">
        <v>73</v>
      </c>
      <c r="X55" s="22">
        <v>13</v>
      </c>
      <c r="Y55" s="3">
        <v>1.2</v>
      </c>
      <c r="Z55" s="3"/>
      <c r="AB55" s="30">
        <v>25</v>
      </c>
      <c r="AC55" s="30">
        <v>2.2707693621116243</v>
      </c>
      <c r="AD55" s="30">
        <v>-1.2707693621116243</v>
      </c>
    </row>
    <row r="56" spans="1:30">
      <c r="A56" s="4">
        <v>43740.25</v>
      </c>
      <c r="B56">
        <v>43740</v>
      </c>
      <c r="C56" s="3">
        <v>0.25</v>
      </c>
      <c r="D56" s="3">
        <v>6</v>
      </c>
      <c r="E56" s="3">
        <v>2</v>
      </c>
      <c r="F56" s="3">
        <v>1.1000000000000001</v>
      </c>
      <c r="G56" s="5">
        <v>1.9</v>
      </c>
      <c r="H56" s="3">
        <v>3</v>
      </c>
      <c r="I56" s="3">
        <v>1.55139</v>
      </c>
      <c r="J56" s="12">
        <f t="shared" si="0"/>
        <v>2.3583333333333338</v>
      </c>
      <c r="K56" s="4">
        <v>43740.25</v>
      </c>
      <c r="L56" s="3">
        <f t="shared" si="1"/>
        <v>2</v>
      </c>
      <c r="M56" s="3">
        <f t="shared" si="2"/>
        <v>6</v>
      </c>
      <c r="N56" s="3">
        <v>57</v>
      </c>
      <c r="O56" s="3">
        <v>53</v>
      </c>
      <c r="P56" s="3">
        <v>57</v>
      </c>
      <c r="Q56" s="3">
        <v>0</v>
      </c>
      <c r="R56" s="3"/>
      <c r="S56" s="3">
        <f t="shared" si="3"/>
        <v>1</v>
      </c>
      <c r="T56" s="3">
        <f t="shared" si="4"/>
        <v>1</v>
      </c>
      <c r="U56" s="3">
        <f t="shared" si="5"/>
        <v>1</v>
      </c>
      <c r="V56" s="3">
        <f t="shared" si="6"/>
        <v>0</v>
      </c>
      <c r="W56" s="25">
        <v>74</v>
      </c>
      <c r="X56" s="23">
        <v>13</v>
      </c>
      <c r="Y56" s="3">
        <v>3</v>
      </c>
      <c r="Z56" s="3"/>
      <c r="AB56" s="30">
        <v>26</v>
      </c>
      <c r="AC56" s="30">
        <v>2.2707693621116243</v>
      </c>
      <c r="AD56" s="30">
        <v>-1.4707693621116242</v>
      </c>
    </row>
    <row r="57" spans="1:30">
      <c r="A57" s="4">
        <v>43740.291666666664</v>
      </c>
      <c r="B57">
        <v>43740</v>
      </c>
      <c r="C57" s="3">
        <v>0.29166666666666669</v>
      </c>
      <c r="D57" s="3">
        <v>7</v>
      </c>
      <c r="E57" s="3">
        <v>2</v>
      </c>
      <c r="F57" s="3">
        <v>0.9</v>
      </c>
      <c r="G57" s="5">
        <v>2.6</v>
      </c>
      <c r="H57" s="3">
        <v>3.5</v>
      </c>
      <c r="I57" s="3">
        <v>1.55139</v>
      </c>
      <c r="J57" s="12">
        <f t="shared" si="0"/>
        <v>2.3166666666666669</v>
      </c>
      <c r="K57" s="4">
        <v>43740.291666666664</v>
      </c>
      <c r="L57" s="3">
        <f t="shared" si="1"/>
        <v>2</v>
      </c>
      <c r="M57" s="3">
        <f t="shared" si="2"/>
        <v>7</v>
      </c>
      <c r="N57" s="3">
        <v>58</v>
      </c>
      <c r="O57" s="3">
        <v>37</v>
      </c>
      <c r="P57" s="3">
        <v>50</v>
      </c>
      <c r="Q57" s="3">
        <v>19</v>
      </c>
      <c r="R57" s="3"/>
      <c r="S57" s="3">
        <f t="shared" si="3"/>
        <v>1</v>
      </c>
      <c r="T57" s="3">
        <f t="shared" si="4"/>
        <v>1</v>
      </c>
      <c r="U57" s="3">
        <f t="shared" si="5"/>
        <v>1</v>
      </c>
      <c r="V57" s="3">
        <f t="shared" si="6"/>
        <v>1</v>
      </c>
      <c r="W57" s="26">
        <v>76</v>
      </c>
      <c r="X57" s="22">
        <v>13</v>
      </c>
      <c r="Y57" s="3">
        <v>3.5</v>
      </c>
      <c r="Z57" s="3"/>
      <c r="AB57" s="30">
        <v>27</v>
      </c>
      <c r="AC57" s="30">
        <v>2.2707693621116243</v>
      </c>
      <c r="AD57" s="30">
        <v>-1.4707693621116242</v>
      </c>
    </row>
    <row r="58" spans="1:30">
      <c r="A58" s="4">
        <v>43740.333333333336</v>
      </c>
      <c r="B58">
        <v>43740</v>
      </c>
      <c r="C58" s="3">
        <v>0.33333333333333331</v>
      </c>
      <c r="D58" s="3">
        <v>8</v>
      </c>
      <c r="E58" s="3">
        <v>2</v>
      </c>
      <c r="F58" s="3">
        <v>2.2999999999999998</v>
      </c>
      <c r="G58" s="5">
        <v>1</v>
      </c>
      <c r="H58" s="3">
        <v>3.3</v>
      </c>
      <c r="I58" s="3">
        <v>1.55139</v>
      </c>
      <c r="J58" s="12">
        <f t="shared" si="0"/>
        <v>2.35</v>
      </c>
      <c r="K58" s="4">
        <v>43740.333333333336</v>
      </c>
      <c r="L58" s="3">
        <f t="shared" si="1"/>
        <v>2</v>
      </c>
      <c r="M58" s="3">
        <f t="shared" si="2"/>
        <v>8</v>
      </c>
      <c r="N58" s="3">
        <v>56</v>
      </c>
      <c r="O58" s="3">
        <v>12</v>
      </c>
      <c r="P58" s="3">
        <v>0</v>
      </c>
      <c r="Q58" s="3">
        <v>13</v>
      </c>
      <c r="R58" s="3"/>
      <c r="S58" s="3">
        <f t="shared" si="3"/>
        <v>1</v>
      </c>
      <c r="T58" s="3">
        <f t="shared" si="4"/>
        <v>1</v>
      </c>
      <c r="U58" s="3">
        <f t="shared" si="5"/>
        <v>0</v>
      </c>
      <c r="V58" s="3">
        <f t="shared" si="6"/>
        <v>1</v>
      </c>
      <c r="W58" s="25">
        <v>78</v>
      </c>
      <c r="X58" s="23">
        <v>17</v>
      </c>
      <c r="Y58" s="3">
        <v>3.3</v>
      </c>
      <c r="Z58" s="3"/>
      <c r="AB58" s="30">
        <v>28</v>
      </c>
      <c r="AC58" s="30">
        <v>2.2707693621116243</v>
      </c>
      <c r="AD58" s="30">
        <v>-0.5707693621116241</v>
      </c>
    </row>
    <row r="59" spans="1:30">
      <c r="A59" s="4">
        <v>43740.375</v>
      </c>
      <c r="B59">
        <v>43740</v>
      </c>
      <c r="C59" s="3">
        <v>0.375</v>
      </c>
      <c r="D59" s="3">
        <v>9</v>
      </c>
      <c r="E59" s="3">
        <v>2</v>
      </c>
      <c r="F59" s="3">
        <v>1.5</v>
      </c>
      <c r="G59" s="5">
        <v>0.9</v>
      </c>
      <c r="H59" s="3">
        <v>2.4</v>
      </c>
      <c r="I59" s="3">
        <v>1.55139</v>
      </c>
      <c r="J59" s="12">
        <f t="shared" si="0"/>
        <v>2.4541666666666671</v>
      </c>
      <c r="K59" s="4">
        <v>43740.375</v>
      </c>
      <c r="L59" s="3">
        <f t="shared" si="1"/>
        <v>2</v>
      </c>
      <c r="M59" s="3">
        <f t="shared" si="2"/>
        <v>9</v>
      </c>
      <c r="N59" s="3"/>
      <c r="O59" s="3"/>
      <c r="P59" s="3"/>
      <c r="Q59" s="3"/>
      <c r="R59" s="3"/>
      <c r="S59" s="3">
        <f t="shared" si="3"/>
        <v>0</v>
      </c>
      <c r="T59" s="3">
        <f t="shared" si="4"/>
        <v>0</v>
      </c>
      <c r="U59" s="3">
        <f t="shared" si="5"/>
        <v>0</v>
      </c>
      <c r="V59" s="3">
        <f t="shared" si="6"/>
        <v>0</v>
      </c>
      <c r="W59" s="26">
        <v>83</v>
      </c>
      <c r="X59" s="22">
        <v>17</v>
      </c>
      <c r="Y59" s="3">
        <v>2.4</v>
      </c>
      <c r="Z59" s="3"/>
      <c r="AB59" s="30">
        <v>29</v>
      </c>
      <c r="AC59" s="30">
        <v>2.2707693621116243</v>
      </c>
      <c r="AD59" s="30">
        <v>-1.5707693621116243</v>
      </c>
    </row>
    <row r="60" spans="1:30">
      <c r="A60" s="4">
        <v>43740.416666666664</v>
      </c>
      <c r="B60">
        <v>43740</v>
      </c>
      <c r="C60" s="3">
        <v>0.41666666666666669</v>
      </c>
      <c r="D60" s="3">
        <v>10</v>
      </c>
      <c r="E60" s="3">
        <v>2</v>
      </c>
      <c r="F60" s="3">
        <v>0.8</v>
      </c>
      <c r="G60" s="5">
        <v>0.6</v>
      </c>
      <c r="H60" s="3">
        <v>1.4</v>
      </c>
      <c r="I60" s="3">
        <v>1.55139</v>
      </c>
      <c r="J60" s="12">
        <f t="shared" si="0"/>
        <v>2.4250000000000003</v>
      </c>
      <c r="K60" s="4">
        <v>43740.416666666664</v>
      </c>
      <c r="L60" s="3">
        <f t="shared" si="1"/>
        <v>2</v>
      </c>
      <c r="M60" s="3">
        <f t="shared" si="2"/>
        <v>10</v>
      </c>
      <c r="N60" s="3"/>
      <c r="O60" s="3"/>
      <c r="P60" s="3"/>
      <c r="Q60" s="3"/>
      <c r="R60" s="3"/>
      <c r="S60" s="3">
        <f t="shared" si="3"/>
        <v>0</v>
      </c>
      <c r="T60" s="3">
        <f t="shared" si="4"/>
        <v>0</v>
      </c>
      <c r="U60" s="3">
        <f t="shared" si="5"/>
        <v>0</v>
      </c>
      <c r="V60" s="3">
        <f t="shared" si="6"/>
        <v>0</v>
      </c>
      <c r="W60" s="25">
        <v>93</v>
      </c>
      <c r="X60" s="23">
        <v>13</v>
      </c>
      <c r="Y60" s="3">
        <v>1.4</v>
      </c>
      <c r="Z60" s="3"/>
      <c r="AB60" s="30">
        <v>30</v>
      </c>
      <c r="AC60" s="30">
        <v>2.2599602512046437</v>
      </c>
      <c r="AD60" s="30">
        <v>-1.6599602512046436</v>
      </c>
    </row>
    <row r="61" spans="1:30">
      <c r="A61" s="4">
        <v>43740.458333333336</v>
      </c>
      <c r="B61">
        <v>43740</v>
      </c>
      <c r="C61" s="3">
        <v>0.45833333333333331</v>
      </c>
      <c r="D61" s="3">
        <v>11</v>
      </c>
      <c r="E61" s="3">
        <v>2</v>
      </c>
      <c r="F61" s="3">
        <v>0.9</v>
      </c>
      <c r="G61" s="5">
        <v>0.6</v>
      </c>
      <c r="H61" s="3">
        <v>1.5</v>
      </c>
      <c r="I61" s="3">
        <v>1.55139</v>
      </c>
      <c r="J61" s="12">
        <f t="shared" si="0"/>
        <v>2.433333333333334</v>
      </c>
      <c r="K61" s="4">
        <v>43740.458333333336</v>
      </c>
      <c r="L61" s="3">
        <f t="shared" si="1"/>
        <v>2</v>
      </c>
      <c r="M61" s="3">
        <f t="shared" si="2"/>
        <v>11</v>
      </c>
      <c r="N61" s="3"/>
      <c r="O61" s="3"/>
      <c r="P61" s="3"/>
      <c r="Q61" s="3"/>
      <c r="R61" s="3"/>
      <c r="S61" s="3">
        <f t="shared" si="3"/>
        <v>0</v>
      </c>
      <c r="T61" s="3">
        <f t="shared" si="4"/>
        <v>0</v>
      </c>
      <c r="U61" s="3">
        <f t="shared" si="5"/>
        <v>0</v>
      </c>
      <c r="V61" s="3">
        <f t="shared" si="6"/>
        <v>0</v>
      </c>
      <c r="W61" s="26">
        <v>96</v>
      </c>
      <c r="X61" s="22">
        <v>17</v>
      </c>
      <c r="Y61" s="3">
        <v>1.5</v>
      </c>
      <c r="Z61" s="3"/>
      <c r="AB61" s="30">
        <v>31</v>
      </c>
      <c r="AC61" s="30">
        <v>2.1502635481678003</v>
      </c>
      <c r="AD61" s="30">
        <v>-1.3502635481678003</v>
      </c>
    </row>
    <row r="62" spans="1:30">
      <c r="A62" s="4">
        <v>43740.5</v>
      </c>
      <c r="B62">
        <v>43740</v>
      </c>
      <c r="C62" s="3">
        <v>0.5</v>
      </c>
      <c r="D62" s="3">
        <v>12</v>
      </c>
      <c r="E62" s="3">
        <v>2</v>
      </c>
      <c r="F62" s="3">
        <v>0.8</v>
      </c>
      <c r="G62" s="5">
        <v>0.9</v>
      </c>
      <c r="H62" s="3">
        <v>1.7000000000000002</v>
      </c>
      <c r="I62" s="3">
        <v>1.55139</v>
      </c>
      <c r="J62" s="12">
        <f t="shared" si="0"/>
        <v>2.4250000000000003</v>
      </c>
      <c r="K62" s="4">
        <v>43740.5</v>
      </c>
      <c r="L62" s="3">
        <f t="shared" si="1"/>
        <v>2</v>
      </c>
      <c r="M62" s="3">
        <f t="shared" si="2"/>
        <v>12</v>
      </c>
      <c r="N62" s="3"/>
      <c r="O62" s="3"/>
      <c r="P62" s="3"/>
      <c r="Q62" s="3"/>
      <c r="R62" s="3"/>
      <c r="S62" s="3">
        <f t="shared" si="3"/>
        <v>0</v>
      </c>
      <c r="T62" s="3">
        <f t="shared" si="4"/>
        <v>0</v>
      </c>
      <c r="U62" s="3">
        <f t="shared" si="5"/>
        <v>0</v>
      </c>
      <c r="V62" s="3">
        <f t="shared" si="6"/>
        <v>0</v>
      </c>
      <c r="W62" s="25">
        <v>96</v>
      </c>
      <c r="X62" s="23">
        <v>13</v>
      </c>
      <c r="Y62" s="3">
        <v>1.7000000000000002</v>
      </c>
      <c r="Z62" s="3"/>
      <c r="AB62" s="30">
        <v>32</v>
      </c>
      <c r="AC62" s="30">
        <v>2.1236794444042322</v>
      </c>
      <c r="AD62" s="30">
        <v>0.97632055559576791</v>
      </c>
    </row>
    <row r="63" spans="1:30">
      <c r="A63" s="4">
        <v>43740.541666666664</v>
      </c>
      <c r="B63">
        <v>43740</v>
      </c>
      <c r="C63" s="3">
        <v>0.54166666666666663</v>
      </c>
      <c r="D63" s="3">
        <v>13</v>
      </c>
      <c r="E63" s="3">
        <v>2</v>
      </c>
      <c r="F63" s="3">
        <v>0.7</v>
      </c>
      <c r="G63" s="5">
        <v>1</v>
      </c>
      <c r="H63" s="3">
        <v>1.7</v>
      </c>
      <c r="I63" s="3">
        <v>1.55139</v>
      </c>
      <c r="J63" s="12">
        <f t="shared" si="0"/>
        <v>2.4166666666666665</v>
      </c>
      <c r="K63" s="4">
        <v>43740.541666666664</v>
      </c>
      <c r="L63" s="3">
        <f t="shared" si="1"/>
        <v>2</v>
      </c>
      <c r="M63" s="3">
        <f t="shared" si="2"/>
        <v>13</v>
      </c>
      <c r="N63" s="3"/>
      <c r="O63" s="3"/>
      <c r="P63" s="3"/>
      <c r="Q63" s="3"/>
      <c r="R63" s="3"/>
      <c r="S63" s="3">
        <f t="shared" si="3"/>
        <v>0</v>
      </c>
      <c r="T63" s="3">
        <f t="shared" si="4"/>
        <v>0</v>
      </c>
      <c r="U63" s="3">
        <f t="shared" si="5"/>
        <v>0</v>
      </c>
      <c r="V63" s="3">
        <f t="shared" si="6"/>
        <v>0</v>
      </c>
      <c r="W63" s="26">
        <v>95</v>
      </c>
      <c r="X63" s="22">
        <v>13</v>
      </c>
      <c r="Y63" s="3">
        <v>1.7</v>
      </c>
      <c r="Z63" s="3"/>
      <c r="AB63" s="30">
        <v>33</v>
      </c>
      <c r="AC63" s="30">
        <v>1.7372713679593805</v>
      </c>
      <c r="AD63" s="30">
        <v>2.8627286320406191</v>
      </c>
    </row>
    <row r="64" spans="1:30">
      <c r="A64" s="4">
        <v>43740.583333333336</v>
      </c>
      <c r="B64">
        <v>43740</v>
      </c>
      <c r="C64" s="3">
        <v>0.58333333333333337</v>
      </c>
      <c r="D64" s="3">
        <v>14</v>
      </c>
      <c r="E64" s="3">
        <v>2</v>
      </c>
      <c r="F64" s="3">
        <v>0.7</v>
      </c>
      <c r="G64" s="5">
        <v>1.1000000000000001</v>
      </c>
      <c r="H64" s="3">
        <v>1.8</v>
      </c>
      <c r="I64" s="3">
        <v>1.55139</v>
      </c>
      <c r="J64" s="12">
        <f t="shared" si="0"/>
        <v>2.4</v>
      </c>
      <c r="K64" s="4">
        <v>43740.583333333336</v>
      </c>
      <c r="L64" s="3">
        <f t="shared" si="1"/>
        <v>2</v>
      </c>
      <c r="M64" s="3">
        <f t="shared" si="2"/>
        <v>14</v>
      </c>
      <c r="N64" s="3"/>
      <c r="O64" s="3"/>
      <c r="P64" s="3"/>
      <c r="Q64" s="3"/>
      <c r="R64" s="3"/>
      <c r="S64" s="3">
        <f t="shared" si="3"/>
        <v>0</v>
      </c>
      <c r="T64" s="3">
        <f t="shared" si="4"/>
        <v>0</v>
      </c>
      <c r="U64" s="3">
        <f t="shared" si="5"/>
        <v>0</v>
      </c>
      <c r="V64" s="3">
        <f t="shared" si="6"/>
        <v>0</v>
      </c>
      <c r="W64" s="25">
        <v>97</v>
      </c>
      <c r="X64" s="23">
        <v>17</v>
      </c>
      <c r="Y64" s="3">
        <v>1.8</v>
      </c>
      <c r="Z64" s="3"/>
      <c r="AB64" s="30">
        <v>34</v>
      </c>
      <c r="AC64" s="30">
        <v>1.0349498190927271</v>
      </c>
      <c r="AD64" s="30">
        <v>0.66505018090727308</v>
      </c>
    </row>
    <row r="65" spans="1:30">
      <c r="A65" s="4">
        <v>43740.625</v>
      </c>
      <c r="B65">
        <v>43740</v>
      </c>
      <c r="C65" s="3">
        <v>0.625</v>
      </c>
      <c r="D65" s="3">
        <v>15</v>
      </c>
      <c r="E65" s="3">
        <v>2</v>
      </c>
      <c r="F65" s="3">
        <v>0.8</v>
      </c>
      <c r="G65" s="5">
        <v>1</v>
      </c>
      <c r="H65" s="3">
        <v>1.8</v>
      </c>
      <c r="I65" s="3">
        <v>1.55139</v>
      </c>
      <c r="J65" s="12">
        <f t="shared" si="0"/>
        <v>2.4250000000000003</v>
      </c>
      <c r="K65" s="4">
        <v>43740.625</v>
      </c>
      <c r="L65" s="3">
        <f t="shared" si="1"/>
        <v>2</v>
      </c>
      <c r="M65" s="3">
        <f t="shared" si="2"/>
        <v>15</v>
      </c>
      <c r="N65" s="3"/>
      <c r="O65" s="3"/>
      <c r="P65" s="3"/>
      <c r="Q65" s="3"/>
      <c r="R65" s="3"/>
      <c r="S65" s="3">
        <f t="shared" si="3"/>
        <v>0</v>
      </c>
      <c r="T65" s="3">
        <f t="shared" si="4"/>
        <v>0</v>
      </c>
      <c r="U65" s="3">
        <f t="shared" si="5"/>
        <v>0</v>
      </c>
      <c r="V65" s="3">
        <f t="shared" si="6"/>
        <v>0</v>
      </c>
      <c r="W65" s="26">
        <v>95</v>
      </c>
      <c r="X65" s="22">
        <v>13</v>
      </c>
      <c r="Y65" s="3">
        <v>1.8</v>
      </c>
      <c r="Z65" s="3"/>
      <c r="AB65" s="30">
        <v>35</v>
      </c>
      <c r="AC65" s="30">
        <v>0.89866901229231555</v>
      </c>
      <c r="AD65" s="30">
        <v>1.7013309877076845</v>
      </c>
    </row>
    <row r="66" spans="1:30">
      <c r="A66" s="4">
        <v>43740.666666666664</v>
      </c>
      <c r="B66">
        <v>43740</v>
      </c>
      <c r="C66" s="3">
        <v>0.66666666666666663</v>
      </c>
      <c r="D66" s="3">
        <v>16</v>
      </c>
      <c r="E66" s="3">
        <v>2</v>
      </c>
      <c r="F66" s="3">
        <v>1</v>
      </c>
      <c r="G66" s="5">
        <v>0.8</v>
      </c>
      <c r="H66" s="3">
        <v>1.8</v>
      </c>
      <c r="I66" s="3">
        <v>1.55139</v>
      </c>
      <c r="J66" s="12">
        <f t="shared" ref="J66:J129" si="7">AVERAGE(H66:H89)</f>
        <v>2.4208333333333329</v>
      </c>
      <c r="K66" s="4">
        <v>43740.666666666664</v>
      </c>
      <c r="L66" s="3">
        <f t="shared" ref="L66:L129" si="8">DAY(K66)</f>
        <v>2</v>
      </c>
      <c r="M66" s="3">
        <f t="shared" ref="M66:M129" si="9">HOUR(K66)</f>
        <v>16</v>
      </c>
      <c r="N66" s="3"/>
      <c r="O66" s="3"/>
      <c r="P66" s="3"/>
      <c r="Q66" s="3"/>
      <c r="R66" s="3"/>
      <c r="S66" s="3">
        <f t="shared" ref="S66:S129" si="10">IF(ISBLANK(N66),0,IF(N66&gt;0,1,0))</f>
        <v>0</v>
      </c>
      <c r="T66" s="3">
        <f t="shared" ref="T66:T129" si="11">IF(ISBLANK(O66),0,IF(O66&gt;0,1,0))</f>
        <v>0</v>
      </c>
      <c r="U66" s="3">
        <f t="shared" ref="U66:U129" si="12">IF(ISBLANK(P66),0,IF(P66&gt;0,1,0))</f>
        <v>0</v>
      </c>
      <c r="V66" s="3">
        <f t="shared" ref="V66:V129" si="13">IF(ISBLANK(Q66),0,IF(Q66&gt;0,1,0))</f>
        <v>0</v>
      </c>
      <c r="W66" s="25">
        <v>95</v>
      </c>
      <c r="X66" s="23">
        <v>13</v>
      </c>
      <c r="Y66" s="3">
        <v>1.8</v>
      </c>
      <c r="Z66" s="3"/>
      <c r="AB66" s="30">
        <v>36</v>
      </c>
      <c r="AC66" s="30">
        <v>0.82000004679725014</v>
      </c>
      <c r="AD66" s="30">
        <v>0.17999995320274986</v>
      </c>
    </row>
    <row r="67" spans="1:30">
      <c r="A67" s="4">
        <v>43740.708333333336</v>
      </c>
      <c r="B67">
        <v>43740</v>
      </c>
      <c r="C67" s="3">
        <v>0.70833333333333337</v>
      </c>
      <c r="D67" s="3">
        <v>17</v>
      </c>
      <c r="E67" s="3">
        <v>2</v>
      </c>
      <c r="F67" s="3">
        <v>0.9</v>
      </c>
      <c r="G67" s="5">
        <v>1.9</v>
      </c>
      <c r="H67" s="3">
        <v>2.8</v>
      </c>
      <c r="I67" s="3">
        <v>1.55139</v>
      </c>
      <c r="J67" s="12">
        <f t="shared" si="7"/>
        <v>2.4166666666666665</v>
      </c>
      <c r="K67" s="4">
        <v>43740.708333333336</v>
      </c>
      <c r="L67" s="3">
        <f t="shared" si="8"/>
        <v>2</v>
      </c>
      <c r="M67" s="3">
        <f t="shared" si="9"/>
        <v>17</v>
      </c>
      <c r="N67" s="3"/>
      <c r="O67" s="3"/>
      <c r="P67" s="3"/>
      <c r="Q67" s="3"/>
      <c r="R67" s="3"/>
      <c r="S67" s="3">
        <f t="shared" si="10"/>
        <v>0</v>
      </c>
      <c r="T67" s="3">
        <f t="shared" si="11"/>
        <v>0</v>
      </c>
      <c r="U67" s="3">
        <f t="shared" si="12"/>
        <v>0</v>
      </c>
      <c r="V67" s="3">
        <f t="shared" si="13"/>
        <v>0</v>
      </c>
      <c r="W67" s="26">
        <v>91</v>
      </c>
      <c r="X67" s="22">
        <v>13</v>
      </c>
      <c r="Y67" s="3">
        <v>2.8</v>
      </c>
      <c r="Z67" s="3"/>
      <c r="AB67" s="30">
        <v>37</v>
      </c>
      <c r="AC67" s="30">
        <v>0.78012389115189795</v>
      </c>
      <c r="AD67" s="30">
        <v>0.51987610884810187</v>
      </c>
    </row>
    <row r="68" spans="1:30">
      <c r="A68" s="4">
        <v>43740.75</v>
      </c>
      <c r="B68">
        <v>43740</v>
      </c>
      <c r="C68" s="3">
        <v>0.75</v>
      </c>
      <c r="D68" s="3">
        <v>18</v>
      </c>
      <c r="E68" s="3">
        <v>2</v>
      </c>
      <c r="F68" s="3">
        <v>0.9</v>
      </c>
      <c r="G68" s="5">
        <v>1.2</v>
      </c>
      <c r="H68" s="3">
        <v>2.1</v>
      </c>
      <c r="I68" s="3">
        <v>1.55139</v>
      </c>
      <c r="J68" s="12">
        <f t="shared" si="7"/>
        <v>2.3625000000000003</v>
      </c>
      <c r="K68" s="4">
        <v>43740.75</v>
      </c>
      <c r="L68" s="3">
        <f t="shared" si="8"/>
        <v>2</v>
      </c>
      <c r="M68" s="3">
        <f t="shared" si="9"/>
        <v>18</v>
      </c>
      <c r="N68" s="3">
        <v>10</v>
      </c>
      <c r="O68" s="3">
        <v>0</v>
      </c>
      <c r="P68" s="3">
        <v>41</v>
      </c>
      <c r="Q68" s="3">
        <v>0</v>
      </c>
      <c r="R68" s="3"/>
      <c r="S68" s="3">
        <f t="shared" si="10"/>
        <v>1</v>
      </c>
      <c r="T68" s="3">
        <f t="shared" si="11"/>
        <v>0</v>
      </c>
      <c r="U68" s="3">
        <f t="shared" si="12"/>
        <v>1</v>
      </c>
      <c r="V68" s="3">
        <f t="shared" si="13"/>
        <v>0</v>
      </c>
      <c r="W68" s="25">
        <v>90</v>
      </c>
      <c r="X68" s="23">
        <v>17</v>
      </c>
      <c r="Y68" s="3">
        <v>2.1</v>
      </c>
      <c r="Z68" s="3"/>
      <c r="AB68" s="30">
        <v>38</v>
      </c>
      <c r="AC68" s="30">
        <v>0.76683183927011389</v>
      </c>
      <c r="AD68" s="30">
        <v>0.63316816072988602</v>
      </c>
    </row>
    <row r="69" spans="1:30">
      <c r="A69" s="4">
        <v>43740.791666666664</v>
      </c>
      <c r="B69">
        <v>43740</v>
      </c>
      <c r="C69" s="3">
        <v>0.79166666666666663</v>
      </c>
      <c r="D69" s="3">
        <v>19</v>
      </c>
      <c r="E69" s="3">
        <v>2</v>
      </c>
      <c r="F69" s="3">
        <v>1.1000000000000001</v>
      </c>
      <c r="G69" s="5">
        <v>2.8</v>
      </c>
      <c r="H69" s="3">
        <v>3.9</v>
      </c>
      <c r="I69" s="3">
        <v>1.55139</v>
      </c>
      <c r="J69" s="12">
        <f t="shared" si="7"/>
        <v>2.3333333333333335</v>
      </c>
      <c r="K69" s="4">
        <v>43740.791666666664</v>
      </c>
      <c r="L69" s="3">
        <f t="shared" si="8"/>
        <v>2</v>
      </c>
      <c r="M69" s="3">
        <f t="shared" si="9"/>
        <v>19</v>
      </c>
      <c r="N69" s="3">
        <v>58</v>
      </c>
      <c r="O69" s="3">
        <v>0</v>
      </c>
      <c r="P69" s="3">
        <v>58</v>
      </c>
      <c r="Q69" s="3">
        <v>0</v>
      </c>
      <c r="R69" s="3"/>
      <c r="S69" s="3">
        <f t="shared" si="10"/>
        <v>1</v>
      </c>
      <c r="T69" s="3">
        <f t="shared" si="11"/>
        <v>0</v>
      </c>
      <c r="U69" s="3">
        <f t="shared" si="12"/>
        <v>1</v>
      </c>
      <c r="V69" s="3">
        <f t="shared" si="13"/>
        <v>0</v>
      </c>
      <c r="W69" s="26">
        <v>88</v>
      </c>
      <c r="X69" s="22">
        <v>13</v>
      </c>
      <c r="Y69" s="3">
        <v>3.9</v>
      </c>
      <c r="Z69" s="3"/>
      <c r="AB69" s="30">
        <v>39</v>
      </c>
      <c r="AC69" s="30">
        <v>0.75353978738832983</v>
      </c>
      <c r="AD69" s="30">
        <v>0.84646021261167026</v>
      </c>
    </row>
    <row r="70" spans="1:30">
      <c r="A70" s="4">
        <v>43740.833333333336</v>
      </c>
      <c r="B70">
        <v>43740</v>
      </c>
      <c r="C70" s="3">
        <v>0.83333333333333337</v>
      </c>
      <c r="D70" s="3">
        <v>20</v>
      </c>
      <c r="E70" s="3">
        <v>2</v>
      </c>
      <c r="F70" s="3">
        <v>2.9</v>
      </c>
      <c r="G70" s="5">
        <v>1.8</v>
      </c>
      <c r="H70" s="3">
        <v>4.7</v>
      </c>
      <c r="I70" s="3">
        <v>1.55139</v>
      </c>
      <c r="J70" s="12">
        <f t="shared" si="7"/>
        <v>2.2208333333333337</v>
      </c>
      <c r="K70" s="4">
        <v>43740.833333333336</v>
      </c>
      <c r="L70" s="3">
        <f t="shared" si="8"/>
        <v>2</v>
      </c>
      <c r="M70" s="3">
        <f t="shared" si="9"/>
        <v>20</v>
      </c>
      <c r="N70" s="3">
        <v>58</v>
      </c>
      <c r="O70" s="3">
        <v>0</v>
      </c>
      <c r="P70" s="3">
        <v>58</v>
      </c>
      <c r="Q70" s="3">
        <v>0</v>
      </c>
      <c r="R70" s="3"/>
      <c r="S70" s="3">
        <f t="shared" si="10"/>
        <v>1</v>
      </c>
      <c r="T70" s="3">
        <f t="shared" si="11"/>
        <v>0</v>
      </c>
      <c r="U70" s="3">
        <f t="shared" si="12"/>
        <v>1</v>
      </c>
      <c r="V70" s="3">
        <f t="shared" si="13"/>
        <v>0</v>
      </c>
      <c r="W70" s="25">
        <v>86</v>
      </c>
      <c r="X70" s="23">
        <v>13</v>
      </c>
      <c r="Y70" s="3">
        <v>4.7</v>
      </c>
      <c r="Z70" s="3"/>
      <c r="AB70" s="30">
        <v>40</v>
      </c>
      <c r="AC70" s="30">
        <v>0.76683183927011389</v>
      </c>
      <c r="AD70" s="30">
        <v>0.93316816072988606</v>
      </c>
    </row>
    <row r="71" spans="1:30">
      <c r="A71" s="4">
        <v>43740.875</v>
      </c>
      <c r="B71">
        <v>43740</v>
      </c>
      <c r="C71" s="3">
        <v>0.875</v>
      </c>
      <c r="D71" s="3">
        <v>21</v>
      </c>
      <c r="E71" s="3">
        <v>2</v>
      </c>
      <c r="F71" s="3">
        <v>1.5</v>
      </c>
      <c r="G71" s="5">
        <v>1.2</v>
      </c>
      <c r="H71" s="3">
        <v>2.7</v>
      </c>
      <c r="I71" s="3">
        <v>1.55139</v>
      </c>
      <c r="J71" s="12">
        <f t="shared" si="7"/>
        <v>2.0791666666666671</v>
      </c>
      <c r="K71" s="4">
        <v>43740.875</v>
      </c>
      <c r="L71" s="3">
        <f t="shared" si="8"/>
        <v>2</v>
      </c>
      <c r="M71" s="3">
        <f t="shared" si="9"/>
        <v>21</v>
      </c>
      <c r="N71" s="3">
        <v>57</v>
      </c>
      <c r="O71" s="3">
        <v>0</v>
      </c>
      <c r="P71" s="3">
        <v>55</v>
      </c>
      <c r="Q71" s="3">
        <v>0</v>
      </c>
      <c r="R71" s="3"/>
      <c r="S71" s="3">
        <f t="shared" si="10"/>
        <v>1</v>
      </c>
      <c r="T71" s="3">
        <f t="shared" si="11"/>
        <v>0</v>
      </c>
      <c r="U71" s="3">
        <f t="shared" si="12"/>
        <v>1</v>
      </c>
      <c r="V71" s="3">
        <f t="shared" si="13"/>
        <v>0</v>
      </c>
      <c r="W71" s="26">
        <v>82</v>
      </c>
      <c r="X71" s="22">
        <v>13</v>
      </c>
      <c r="Y71" s="3">
        <v>2.7</v>
      </c>
      <c r="Z71" s="3"/>
      <c r="AB71" s="30">
        <v>41</v>
      </c>
      <c r="AC71" s="30">
        <v>0.75353978738832983</v>
      </c>
      <c r="AD71" s="30">
        <v>1.8464602126116703</v>
      </c>
    </row>
    <row r="72" spans="1:30">
      <c r="A72" s="4">
        <v>43740.916666666664</v>
      </c>
      <c r="B72">
        <v>43740</v>
      </c>
      <c r="C72" s="3">
        <v>0.91666666666666663</v>
      </c>
      <c r="D72" s="3">
        <v>22</v>
      </c>
      <c r="E72" s="3">
        <v>2</v>
      </c>
      <c r="F72" s="3">
        <v>1.1000000000000001</v>
      </c>
      <c r="G72" s="5">
        <v>1.7</v>
      </c>
      <c r="H72" s="3">
        <v>2.8</v>
      </c>
      <c r="I72" s="3">
        <v>1.55139</v>
      </c>
      <c r="J72" s="12">
        <f t="shared" si="7"/>
        <v>2.0083333333333333</v>
      </c>
      <c r="K72" s="4">
        <v>43740.916666666664</v>
      </c>
      <c r="L72" s="3">
        <f t="shared" si="8"/>
        <v>2</v>
      </c>
      <c r="M72" s="3">
        <f t="shared" si="9"/>
        <v>22</v>
      </c>
      <c r="N72" s="3">
        <v>58</v>
      </c>
      <c r="O72" s="3">
        <v>21</v>
      </c>
      <c r="P72" s="3">
        <v>57</v>
      </c>
      <c r="Q72" s="3">
        <v>5</v>
      </c>
      <c r="R72" s="3"/>
      <c r="S72" s="3">
        <f t="shared" si="10"/>
        <v>1</v>
      </c>
      <c r="T72" s="3">
        <f t="shared" si="11"/>
        <v>1</v>
      </c>
      <c r="U72" s="3">
        <f t="shared" si="12"/>
        <v>1</v>
      </c>
      <c r="V72" s="3">
        <f t="shared" si="13"/>
        <v>1</v>
      </c>
      <c r="W72" s="25">
        <v>80</v>
      </c>
      <c r="X72" s="23">
        <v>11</v>
      </c>
      <c r="Y72" s="3">
        <v>2.8</v>
      </c>
      <c r="Z72" s="3"/>
      <c r="AB72" s="30">
        <v>42</v>
      </c>
      <c r="AC72" s="30">
        <v>0.89183605901810759</v>
      </c>
      <c r="AD72" s="30">
        <v>0.60816394098189241</v>
      </c>
    </row>
    <row r="73" spans="1:30">
      <c r="A73" s="4">
        <v>43740.958333333336</v>
      </c>
      <c r="B73">
        <v>43740</v>
      </c>
      <c r="C73" s="3">
        <v>0.95833333333333337</v>
      </c>
      <c r="D73" s="3">
        <v>23</v>
      </c>
      <c r="E73" s="3">
        <v>2</v>
      </c>
      <c r="F73" s="3">
        <v>2</v>
      </c>
      <c r="G73" s="5">
        <v>0.9</v>
      </c>
      <c r="H73" s="3">
        <v>2.9</v>
      </c>
      <c r="I73" s="3">
        <v>1.55139</v>
      </c>
      <c r="J73" s="12">
        <f t="shared" si="7"/>
        <v>1.9750000000000003</v>
      </c>
      <c r="K73" s="4">
        <v>43740.958333333336</v>
      </c>
      <c r="L73" s="3">
        <f t="shared" si="8"/>
        <v>2</v>
      </c>
      <c r="M73" s="3">
        <f t="shared" si="9"/>
        <v>23</v>
      </c>
      <c r="N73" s="3">
        <v>58</v>
      </c>
      <c r="O73" s="3">
        <v>56</v>
      </c>
      <c r="P73" s="3">
        <v>58</v>
      </c>
      <c r="Q73" s="3">
        <v>56</v>
      </c>
      <c r="R73" s="3"/>
      <c r="S73" s="3">
        <f t="shared" si="10"/>
        <v>1</v>
      </c>
      <c r="T73" s="3">
        <f t="shared" si="11"/>
        <v>1</v>
      </c>
      <c r="U73" s="3">
        <f t="shared" si="12"/>
        <v>1</v>
      </c>
      <c r="V73" s="3">
        <f t="shared" si="13"/>
        <v>1</v>
      </c>
      <c r="W73" s="26">
        <v>81</v>
      </c>
      <c r="X73" s="22">
        <v>11</v>
      </c>
      <c r="Y73" s="3">
        <v>2.9</v>
      </c>
      <c r="Z73" s="3"/>
      <c r="AB73" s="30">
        <v>43</v>
      </c>
      <c r="AC73" s="30">
        <v>0.93171221466345999</v>
      </c>
      <c r="AD73" s="30">
        <v>0.56828778533654001</v>
      </c>
    </row>
    <row r="74" spans="1:30">
      <c r="A74" s="4">
        <v>43741</v>
      </c>
      <c r="B74">
        <v>43741</v>
      </c>
      <c r="C74" s="3">
        <v>0</v>
      </c>
      <c r="D74" s="3">
        <v>0</v>
      </c>
      <c r="E74" s="3">
        <v>3</v>
      </c>
      <c r="F74" s="3">
        <v>1.1000000000000001</v>
      </c>
      <c r="G74" s="5">
        <v>0.9</v>
      </c>
      <c r="H74" s="3">
        <v>2</v>
      </c>
      <c r="I74" s="3">
        <v>1.55139</v>
      </c>
      <c r="J74" s="12">
        <f t="shared" si="7"/>
        <v>1.9625000000000004</v>
      </c>
      <c r="K74" s="4">
        <v>43741</v>
      </c>
      <c r="L74" s="3">
        <f t="shared" si="8"/>
        <v>3</v>
      </c>
      <c r="M74" s="3">
        <f t="shared" si="9"/>
        <v>0</v>
      </c>
      <c r="N74" s="3">
        <v>58</v>
      </c>
      <c r="O74" s="3">
        <v>22</v>
      </c>
      <c r="P74" s="3">
        <v>58</v>
      </c>
      <c r="Q74" s="3">
        <v>56</v>
      </c>
      <c r="R74" s="3"/>
      <c r="S74" s="3">
        <f t="shared" si="10"/>
        <v>1</v>
      </c>
      <c r="T74" s="3">
        <f t="shared" si="11"/>
        <v>1</v>
      </c>
      <c r="U74" s="3">
        <f t="shared" si="12"/>
        <v>1</v>
      </c>
      <c r="V74" s="3">
        <f t="shared" si="13"/>
        <v>1</v>
      </c>
      <c r="W74" s="25">
        <v>80</v>
      </c>
      <c r="X74" s="23">
        <v>11</v>
      </c>
      <c r="Y74" s="3">
        <v>2</v>
      </c>
      <c r="Z74" s="3"/>
      <c r="AB74" s="30">
        <v>44</v>
      </c>
      <c r="AC74" s="30">
        <v>0.89478647613834816</v>
      </c>
      <c r="AD74" s="30">
        <v>0.50521352386165175</v>
      </c>
    </row>
    <row r="75" spans="1:30">
      <c r="A75" s="4">
        <v>43741.041666666664</v>
      </c>
      <c r="B75">
        <v>43741</v>
      </c>
      <c r="C75" s="3">
        <v>4.1666666666666664E-2</v>
      </c>
      <c r="D75" s="3">
        <v>1</v>
      </c>
      <c r="E75" s="3">
        <v>3</v>
      </c>
      <c r="F75" s="3">
        <v>0.9</v>
      </c>
      <c r="G75" s="5">
        <v>1.2</v>
      </c>
      <c r="H75" s="3">
        <v>2.1</v>
      </c>
      <c r="I75" s="3">
        <v>1.55139</v>
      </c>
      <c r="J75" s="12">
        <f t="shared" si="7"/>
        <v>1.9333333333333333</v>
      </c>
      <c r="K75" s="4">
        <v>43741.041666666664</v>
      </c>
      <c r="L75" s="3">
        <f t="shared" si="8"/>
        <v>3</v>
      </c>
      <c r="M75" s="3">
        <f t="shared" si="9"/>
        <v>1</v>
      </c>
      <c r="N75" s="3">
        <v>57</v>
      </c>
      <c r="O75" s="3">
        <v>26</v>
      </c>
      <c r="P75" s="3">
        <v>57</v>
      </c>
      <c r="Q75" s="3">
        <v>55</v>
      </c>
      <c r="R75" s="3"/>
      <c r="S75" s="3">
        <f t="shared" si="10"/>
        <v>1</v>
      </c>
      <c r="T75" s="3">
        <f t="shared" si="11"/>
        <v>1</v>
      </c>
      <c r="U75" s="3">
        <f t="shared" si="12"/>
        <v>1</v>
      </c>
      <c r="V75" s="3">
        <f t="shared" si="13"/>
        <v>1</v>
      </c>
      <c r="W75" s="26">
        <v>81</v>
      </c>
      <c r="X75" s="22">
        <v>17</v>
      </c>
      <c r="Y75" s="3">
        <v>2.1</v>
      </c>
      <c r="Z75" s="3"/>
      <c r="AB75" s="30">
        <v>45</v>
      </c>
      <c r="AC75" s="30">
        <v>0.95628085359766191</v>
      </c>
      <c r="AD75" s="30">
        <v>0.24371914640233805</v>
      </c>
    </row>
    <row r="76" spans="1:30">
      <c r="A76" s="4">
        <v>43741.083333333336</v>
      </c>
      <c r="B76">
        <v>43741</v>
      </c>
      <c r="C76" s="3">
        <v>8.3333333333333329E-2</v>
      </c>
      <c r="D76" s="3">
        <v>2</v>
      </c>
      <c r="E76" s="3">
        <v>3</v>
      </c>
      <c r="F76" s="3">
        <v>0.8</v>
      </c>
      <c r="G76" s="5">
        <v>0.7</v>
      </c>
      <c r="H76" s="3">
        <v>1.5</v>
      </c>
      <c r="I76" s="3">
        <v>1.55139</v>
      </c>
      <c r="J76" s="12">
        <f t="shared" si="7"/>
        <v>1.8958333333333333</v>
      </c>
      <c r="K76" s="4">
        <v>43741.083333333336</v>
      </c>
      <c r="L76" s="3">
        <f t="shared" si="8"/>
        <v>3</v>
      </c>
      <c r="M76" s="3">
        <f t="shared" si="9"/>
        <v>2</v>
      </c>
      <c r="N76" s="3">
        <v>58</v>
      </c>
      <c r="O76" s="3">
        <v>29</v>
      </c>
      <c r="P76" s="3">
        <v>58</v>
      </c>
      <c r="Q76" s="3">
        <v>54</v>
      </c>
      <c r="R76" s="3"/>
      <c r="S76" s="3">
        <f t="shared" si="10"/>
        <v>1</v>
      </c>
      <c r="T76" s="3">
        <f t="shared" si="11"/>
        <v>1</v>
      </c>
      <c r="U76" s="3">
        <f t="shared" si="12"/>
        <v>1</v>
      </c>
      <c r="V76" s="3">
        <f t="shared" si="13"/>
        <v>1</v>
      </c>
      <c r="W76" s="25">
        <v>79</v>
      </c>
      <c r="X76" s="23">
        <v>17</v>
      </c>
      <c r="Y76" s="3">
        <v>1.5</v>
      </c>
      <c r="Z76" s="3"/>
      <c r="AB76" s="30">
        <v>46</v>
      </c>
      <c r="AC76" s="30">
        <v>1.3179718976035462</v>
      </c>
      <c r="AD76" s="30">
        <v>0.28202810239645393</v>
      </c>
    </row>
    <row r="77" spans="1:30">
      <c r="A77" s="4">
        <v>43741.125</v>
      </c>
      <c r="B77">
        <v>43741</v>
      </c>
      <c r="C77" s="3">
        <v>0.125</v>
      </c>
      <c r="D77" s="3">
        <v>3</v>
      </c>
      <c r="E77" s="3">
        <v>3</v>
      </c>
      <c r="F77" s="3">
        <v>0.6</v>
      </c>
      <c r="G77" s="5">
        <v>0.9</v>
      </c>
      <c r="H77" s="3">
        <v>1.5</v>
      </c>
      <c r="I77" s="3">
        <v>1.55139</v>
      </c>
      <c r="J77" s="12">
        <f t="shared" si="7"/>
        <v>1.8833333333333335</v>
      </c>
      <c r="K77" s="4">
        <v>43741.125</v>
      </c>
      <c r="L77" s="3">
        <f t="shared" si="8"/>
        <v>3</v>
      </c>
      <c r="M77" s="3">
        <f t="shared" si="9"/>
        <v>3</v>
      </c>
      <c r="N77" s="3">
        <v>58</v>
      </c>
      <c r="O77" s="3">
        <v>31</v>
      </c>
      <c r="P77" s="3">
        <v>58</v>
      </c>
      <c r="Q77" s="3">
        <v>21</v>
      </c>
      <c r="R77" s="3"/>
      <c r="S77" s="3">
        <f t="shared" si="10"/>
        <v>1</v>
      </c>
      <c r="T77" s="3">
        <f t="shared" si="11"/>
        <v>1</v>
      </c>
      <c r="U77" s="3">
        <f t="shared" si="12"/>
        <v>1</v>
      </c>
      <c r="V77" s="3">
        <f t="shared" si="13"/>
        <v>1</v>
      </c>
      <c r="W77" s="26">
        <v>78</v>
      </c>
      <c r="X77" s="22">
        <v>17</v>
      </c>
      <c r="Y77" s="3">
        <v>1.5</v>
      </c>
      <c r="Z77" s="3"/>
      <c r="AB77" s="30">
        <v>47</v>
      </c>
      <c r="AC77" s="30">
        <v>1.3814817398922261</v>
      </c>
      <c r="AD77" s="30">
        <v>0.71851826010777398</v>
      </c>
    </row>
    <row r="78" spans="1:30">
      <c r="A78" s="4">
        <v>43741.166666666664</v>
      </c>
      <c r="B78">
        <v>43741</v>
      </c>
      <c r="C78" s="3">
        <v>0.16666666666666666</v>
      </c>
      <c r="D78" s="3">
        <v>4</v>
      </c>
      <c r="E78" s="3">
        <v>3</v>
      </c>
      <c r="F78" s="3">
        <v>0.8</v>
      </c>
      <c r="G78" s="5">
        <v>1.3</v>
      </c>
      <c r="H78" s="3">
        <v>2.1</v>
      </c>
      <c r="I78" s="3">
        <v>1.55139</v>
      </c>
      <c r="J78" s="12">
        <f t="shared" si="7"/>
        <v>1.8625</v>
      </c>
      <c r="K78" s="4">
        <v>43741.166666666664</v>
      </c>
      <c r="L78" s="3">
        <f t="shared" si="8"/>
        <v>3</v>
      </c>
      <c r="M78" s="3">
        <f t="shared" si="9"/>
        <v>4</v>
      </c>
      <c r="N78" s="3">
        <v>57</v>
      </c>
      <c r="O78" s="3">
        <v>21</v>
      </c>
      <c r="P78" s="3">
        <v>57</v>
      </c>
      <c r="Q78" s="3">
        <v>31</v>
      </c>
      <c r="R78" s="3"/>
      <c r="S78" s="3">
        <f t="shared" si="10"/>
        <v>1</v>
      </c>
      <c r="T78" s="3">
        <f t="shared" si="11"/>
        <v>1</v>
      </c>
      <c r="U78" s="3">
        <f t="shared" si="12"/>
        <v>1</v>
      </c>
      <c r="V78" s="3">
        <f t="shared" si="13"/>
        <v>1</v>
      </c>
      <c r="W78" s="25">
        <v>77</v>
      </c>
      <c r="X78" s="23">
        <v>17</v>
      </c>
      <c r="Y78" s="3">
        <v>2.1</v>
      </c>
      <c r="Z78" s="3"/>
      <c r="AB78" s="30">
        <v>48</v>
      </c>
      <c r="AC78" s="30">
        <v>1.3814817398922261</v>
      </c>
      <c r="AD78" s="30">
        <v>0.11851826010777389</v>
      </c>
    </row>
    <row r="79" spans="1:30">
      <c r="A79" s="4">
        <v>43741.208333333336</v>
      </c>
      <c r="B79">
        <v>43741</v>
      </c>
      <c r="C79" s="3">
        <v>0.20833333333333334</v>
      </c>
      <c r="D79" s="3">
        <v>5</v>
      </c>
      <c r="E79" s="3">
        <v>3</v>
      </c>
      <c r="F79" s="3">
        <v>1</v>
      </c>
      <c r="G79" s="5">
        <v>0.6</v>
      </c>
      <c r="H79" s="3">
        <v>1.6</v>
      </c>
      <c r="I79" s="3">
        <v>1.55139</v>
      </c>
      <c r="J79" s="12">
        <f t="shared" si="7"/>
        <v>1.8208333333333335</v>
      </c>
      <c r="K79" s="4">
        <v>43741.208333333336</v>
      </c>
      <c r="L79" s="3">
        <f t="shared" si="8"/>
        <v>3</v>
      </c>
      <c r="M79" s="3">
        <f t="shared" si="9"/>
        <v>5</v>
      </c>
      <c r="N79" s="3">
        <v>58</v>
      </c>
      <c r="O79" s="3">
        <v>30</v>
      </c>
      <c r="P79" s="3">
        <v>58</v>
      </c>
      <c r="Q79" s="3">
        <v>23</v>
      </c>
      <c r="R79" s="3"/>
      <c r="S79" s="3">
        <f t="shared" si="10"/>
        <v>1</v>
      </c>
      <c r="T79" s="3">
        <f t="shared" si="11"/>
        <v>1</v>
      </c>
      <c r="U79" s="3">
        <f t="shared" si="12"/>
        <v>1</v>
      </c>
      <c r="V79" s="3">
        <f t="shared" si="13"/>
        <v>1</v>
      </c>
      <c r="W79" s="26">
        <v>77</v>
      </c>
      <c r="X79" s="22">
        <v>13</v>
      </c>
      <c r="Y79" s="3">
        <v>1.6</v>
      </c>
      <c r="Z79" s="3"/>
      <c r="AB79" s="30">
        <v>49</v>
      </c>
      <c r="AC79" s="30">
        <v>1.3947737917740102</v>
      </c>
      <c r="AD79" s="30">
        <v>1.1052262082259898</v>
      </c>
    </row>
    <row r="80" spans="1:30">
      <c r="A80" s="4">
        <v>43741.25</v>
      </c>
      <c r="B80">
        <v>43741</v>
      </c>
      <c r="C80" s="3">
        <v>0.25</v>
      </c>
      <c r="D80" s="3">
        <v>6</v>
      </c>
      <c r="E80" s="3">
        <v>3</v>
      </c>
      <c r="F80" s="3">
        <v>0.9</v>
      </c>
      <c r="G80" s="5">
        <v>1.1000000000000001</v>
      </c>
      <c r="H80" s="3">
        <v>2</v>
      </c>
      <c r="I80" s="3">
        <v>1.55139</v>
      </c>
      <c r="J80" s="12">
        <f t="shared" si="7"/>
        <v>1.7916666666666667</v>
      </c>
      <c r="K80" s="4">
        <v>43741.25</v>
      </c>
      <c r="L80" s="3">
        <f t="shared" si="8"/>
        <v>3</v>
      </c>
      <c r="M80" s="3">
        <f t="shared" si="9"/>
        <v>6</v>
      </c>
      <c r="N80" s="3">
        <v>58</v>
      </c>
      <c r="O80" s="3">
        <v>48</v>
      </c>
      <c r="P80" s="3">
        <v>58</v>
      </c>
      <c r="Q80" s="3">
        <v>23</v>
      </c>
      <c r="R80" s="3"/>
      <c r="S80" s="3">
        <f t="shared" si="10"/>
        <v>1</v>
      </c>
      <c r="T80" s="3">
        <f t="shared" si="11"/>
        <v>1</v>
      </c>
      <c r="U80" s="3">
        <f t="shared" si="12"/>
        <v>1</v>
      </c>
      <c r="V80" s="3">
        <f t="shared" si="13"/>
        <v>1</v>
      </c>
      <c r="W80" s="25">
        <v>76</v>
      </c>
      <c r="X80" s="23">
        <v>13</v>
      </c>
      <c r="Y80" s="3">
        <v>2</v>
      </c>
      <c r="Z80" s="3"/>
      <c r="AB80" s="30">
        <v>50</v>
      </c>
      <c r="AC80" s="30">
        <v>1.3947737917740102</v>
      </c>
      <c r="AD80" s="30">
        <v>5.2262082259897369E-3</v>
      </c>
    </row>
    <row r="81" spans="1:30">
      <c r="A81" s="4">
        <v>43741.291666666664</v>
      </c>
      <c r="B81">
        <v>43741</v>
      </c>
      <c r="C81" s="3">
        <v>0.29166666666666669</v>
      </c>
      <c r="D81" s="3">
        <v>7</v>
      </c>
      <c r="E81" s="3">
        <v>3</v>
      </c>
      <c r="F81" s="3">
        <v>2.1</v>
      </c>
      <c r="G81" s="5">
        <v>2.2000000000000002</v>
      </c>
      <c r="H81" s="3">
        <v>4.3000000000000007</v>
      </c>
      <c r="I81" s="3">
        <v>1.55139</v>
      </c>
      <c r="J81" s="12">
        <f t="shared" si="7"/>
        <v>1.7583333333333335</v>
      </c>
      <c r="K81" s="4">
        <v>43741.291666666664</v>
      </c>
      <c r="L81" s="3">
        <f t="shared" si="8"/>
        <v>3</v>
      </c>
      <c r="M81" s="3">
        <f t="shared" si="9"/>
        <v>7</v>
      </c>
      <c r="N81" s="3">
        <v>55</v>
      </c>
      <c r="O81" s="3">
        <v>44</v>
      </c>
      <c r="P81" s="3">
        <v>53</v>
      </c>
      <c r="Q81" s="3">
        <v>28</v>
      </c>
      <c r="R81" s="3"/>
      <c r="S81" s="3">
        <f t="shared" si="10"/>
        <v>1</v>
      </c>
      <c r="T81" s="3">
        <f t="shared" si="11"/>
        <v>1</v>
      </c>
      <c r="U81" s="3">
        <f t="shared" si="12"/>
        <v>1</v>
      </c>
      <c r="V81" s="3">
        <f t="shared" si="13"/>
        <v>1</v>
      </c>
      <c r="W81" s="26">
        <v>76</v>
      </c>
      <c r="X81" s="22">
        <v>11</v>
      </c>
      <c r="Y81" s="3">
        <v>4.3000000000000007</v>
      </c>
      <c r="Z81" s="3"/>
      <c r="AB81" s="30">
        <v>51</v>
      </c>
      <c r="AC81" s="30">
        <v>1.4080658436557942</v>
      </c>
      <c r="AD81" s="30">
        <v>-8.0658436557943247E-3</v>
      </c>
    </row>
    <row r="82" spans="1:30">
      <c r="A82" s="4">
        <v>43741.333333333336</v>
      </c>
      <c r="B82">
        <v>43741</v>
      </c>
      <c r="C82" s="3">
        <v>0.33333333333333331</v>
      </c>
      <c r="D82" s="3">
        <v>8</v>
      </c>
      <c r="E82" s="3">
        <v>3</v>
      </c>
      <c r="F82" s="3">
        <v>2.8</v>
      </c>
      <c r="G82" s="5">
        <v>3</v>
      </c>
      <c r="H82" s="3">
        <v>5.8</v>
      </c>
      <c r="I82" s="3">
        <v>1.55139</v>
      </c>
      <c r="J82" s="12">
        <f t="shared" si="7"/>
        <v>1.7625000000000002</v>
      </c>
      <c r="K82" s="4">
        <v>43741.333333333336</v>
      </c>
      <c r="L82" s="3">
        <f t="shared" si="8"/>
        <v>3</v>
      </c>
      <c r="M82" s="3">
        <f t="shared" si="9"/>
        <v>8</v>
      </c>
      <c r="N82" s="3">
        <v>0</v>
      </c>
      <c r="O82" s="3">
        <v>21</v>
      </c>
      <c r="P82" s="3">
        <v>0</v>
      </c>
      <c r="Q82" s="3">
        <v>19</v>
      </c>
      <c r="R82" s="3"/>
      <c r="S82" s="3">
        <f t="shared" si="10"/>
        <v>0</v>
      </c>
      <c r="T82" s="3">
        <f t="shared" si="11"/>
        <v>1</v>
      </c>
      <c r="U82" s="3">
        <f t="shared" si="12"/>
        <v>0</v>
      </c>
      <c r="V82" s="3">
        <f t="shared" si="13"/>
        <v>1</v>
      </c>
      <c r="W82" s="25">
        <v>76</v>
      </c>
      <c r="X82" s="23">
        <v>11</v>
      </c>
      <c r="Y82" s="3">
        <v>5.8</v>
      </c>
      <c r="Z82" s="3"/>
      <c r="AB82" s="30">
        <v>52</v>
      </c>
      <c r="AC82" s="30">
        <v>1.4080658436557942</v>
      </c>
      <c r="AD82" s="30">
        <v>-0.20806584365579428</v>
      </c>
    </row>
    <row r="83" spans="1:30">
      <c r="A83" s="4">
        <v>43741.375</v>
      </c>
      <c r="B83">
        <v>43741</v>
      </c>
      <c r="C83" s="3">
        <v>0.375</v>
      </c>
      <c r="D83" s="3">
        <v>9</v>
      </c>
      <c r="E83" s="3">
        <v>3</v>
      </c>
      <c r="F83" s="3">
        <v>0.9</v>
      </c>
      <c r="G83" s="5">
        <v>0.8</v>
      </c>
      <c r="H83" s="3">
        <v>1.7000000000000002</v>
      </c>
      <c r="I83" s="3">
        <v>1.55139</v>
      </c>
      <c r="J83" s="12">
        <f t="shared" si="7"/>
        <v>1.7125000000000001</v>
      </c>
      <c r="K83" s="4">
        <v>43741.374999652777</v>
      </c>
      <c r="L83" s="3">
        <f t="shared" si="8"/>
        <v>3</v>
      </c>
      <c r="M83" s="3">
        <f t="shared" si="9"/>
        <v>9</v>
      </c>
      <c r="N83" s="3"/>
      <c r="O83" s="3"/>
      <c r="P83" s="3"/>
      <c r="Q83" s="3"/>
      <c r="R83" s="3"/>
      <c r="S83" s="3">
        <f t="shared" si="10"/>
        <v>0</v>
      </c>
      <c r="T83" s="3">
        <f t="shared" si="11"/>
        <v>0</v>
      </c>
      <c r="U83" s="3">
        <f t="shared" si="12"/>
        <v>0</v>
      </c>
      <c r="V83" s="3">
        <f t="shared" si="13"/>
        <v>0</v>
      </c>
      <c r="W83" s="26">
        <v>75</v>
      </c>
      <c r="X83" s="22">
        <v>11</v>
      </c>
      <c r="Y83" s="3">
        <v>1.7000000000000002</v>
      </c>
      <c r="Z83" s="3"/>
      <c r="AB83" s="30">
        <v>53</v>
      </c>
      <c r="AC83" s="30">
        <v>1.4213578955375783</v>
      </c>
      <c r="AD83" s="30">
        <v>-0.22135789553757834</v>
      </c>
    </row>
    <row r="84" spans="1:30">
      <c r="A84" s="4">
        <v>43741.416666666664</v>
      </c>
      <c r="B84">
        <v>43741</v>
      </c>
      <c r="C84" s="3">
        <v>0.41666666666666669</v>
      </c>
      <c r="D84" s="3">
        <v>10</v>
      </c>
      <c r="E84" s="3">
        <v>3</v>
      </c>
      <c r="F84" s="3">
        <v>0.8</v>
      </c>
      <c r="G84" s="5">
        <v>0.8</v>
      </c>
      <c r="H84" s="3">
        <v>1.6</v>
      </c>
      <c r="I84" s="3">
        <v>1.55139</v>
      </c>
      <c r="J84" s="12">
        <f t="shared" si="7"/>
        <v>1.7291666666666667</v>
      </c>
      <c r="K84" s="4">
        <v>43741.416666261575</v>
      </c>
      <c r="L84" s="3">
        <f t="shared" si="8"/>
        <v>3</v>
      </c>
      <c r="M84" s="3">
        <f t="shared" si="9"/>
        <v>10</v>
      </c>
      <c r="N84" s="3"/>
      <c r="O84" s="3"/>
      <c r="P84" s="3"/>
      <c r="Q84" s="3"/>
      <c r="R84" s="3"/>
      <c r="S84" s="3">
        <f t="shared" si="10"/>
        <v>0</v>
      </c>
      <c r="T84" s="3">
        <f t="shared" si="11"/>
        <v>0</v>
      </c>
      <c r="U84" s="3">
        <f t="shared" si="12"/>
        <v>0</v>
      </c>
      <c r="V84" s="3">
        <f t="shared" si="13"/>
        <v>0</v>
      </c>
      <c r="W84" s="25">
        <v>76</v>
      </c>
      <c r="X84" s="23">
        <v>11</v>
      </c>
      <c r="Y84" s="3">
        <v>1.6</v>
      </c>
      <c r="Z84" s="3"/>
      <c r="AB84" s="30">
        <v>54</v>
      </c>
      <c r="AC84" s="30">
        <v>1.4213578955375783</v>
      </c>
      <c r="AD84" s="30">
        <v>-0.22135789553757834</v>
      </c>
    </row>
    <row r="85" spans="1:30">
      <c r="A85" s="4">
        <v>43741.458333333336</v>
      </c>
      <c r="B85">
        <v>43741</v>
      </c>
      <c r="C85" s="3">
        <v>0.45833333333333331</v>
      </c>
      <c r="D85" s="3">
        <v>11</v>
      </c>
      <c r="E85" s="3">
        <v>3</v>
      </c>
      <c r="F85" s="3">
        <v>0.6</v>
      </c>
      <c r="G85" s="5">
        <v>0.7</v>
      </c>
      <c r="H85" s="3">
        <v>1.2999999999999998</v>
      </c>
      <c r="I85" s="3">
        <v>1.55139</v>
      </c>
      <c r="J85" s="12">
        <f t="shared" si="7"/>
        <v>1.7041666666666666</v>
      </c>
      <c r="K85" s="4">
        <v>43741.458332870374</v>
      </c>
      <c r="L85" s="3">
        <f t="shared" si="8"/>
        <v>3</v>
      </c>
      <c r="M85" s="3">
        <f t="shared" si="9"/>
        <v>11</v>
      </c>
      <c r="N85" s="3"/>
      <c r="O85" s="3"/>
      <c r="P85" s="3"/>
      <c r="Q85" s="3"/>
      <c r="R85" s="3"/>
      <c r="S85" s="3">
        <f t="shared" si="10"/>
        <v>0</v>
      </c>
      <c r="T85" s="3">
        <f t="shared" si="11"/>
        <v>0</v>
      </c>
      <c r="U85" s="3">
        <f t="shared" si="12"/>
        <v>0</v>
      </c>
      <c r="V85" s="3">
        <f t="shared" si="13"/>
        <v>0</v>
      </c>
      <c r="W85" s="26">
        <v>76</v>
      </c>
      <c r="X85" s="22">
        <v>11</v>
      </c>
      <c r="Y85" s="3">
        <v>1.2999999999999998</v>
      </c>
      <c r="Z85" s="3"/>
      <c r="AB85" s="30">
        <v>55</v>
      </c>
      <c r="AC85" s="30">
        <v>1.4080658436557942</v>
      </c>
      <c r="AD85" s="30">
        <v>1.5919341563442058</v>
      </c>
    </row>
    <row r="86" spans="1:30">
      <c r="A86" s="4">
        <v>43741.5</v>
      </c>
      <c r="B86">
        <v>43741</v>
      </c>
      <c r="C86" s="3">
        <v>0.5</v>
      </c>
      <c r="D86" s="3">
        <v>12</v>
      </c>
      <c r="E86" s="3">
        <v>3</v>
      </c>
      <c r="F86" s="3">
        <v>0.9</v>
      </c>
      <c r="G86" s="5">
        <v>0.6</v>
      </c>
      <c r="H86" s="3">
        <v>1.5</v>
      </c>
      <c r="I86" s="3">
        <v>1.55139</v>
      </c>
      <c r="J86" s="12">
        <f t="shared" si="7"/>
        <v>1.7041666666666666</v>
      </c>
      <c r="K86" s="4">
        <v>43741.499999479165</v>
      </c>
      <c r="L86" s="3">
        <f t="shared" si="8"/>
        <v>3</v>
      </c>
      <c r="M86" s="3">
        <f t="shared" si="9"/>
        <v>12</v>
      </c>
      <c r="N86" s="3"/>
      <c r="O86" s="3"/>
      <c r="P86" s="3"/>
      <c r="Q86" s="3"/>
      <c r="R86" s="3"/>
      <c r="S86" s="3">
        <f t="shared" si="10"/>
        <v>0</v>
      </c>
      <c r="T86" s="3">
        <f t="shared" si="11"/>
        <v>0</v>
      </c>
      <c r="U86" s="3">
        <f t="shared" si="12"/>
        <v>0</v>
      </c>
      <c r="V86" s="3">
        <f t="shared" si="13"/>
        <v>0</v>
      </c>
      <c r="W86" s="25">
        <v>78</v>
      </c>
      <c r="X86" s="23">
        <v>11</v>
      </c>
      <c r="Y86" s="3">
        <v>1.5</v>
      </c>
      <c r="Z86" s="3"/>
      <c r="AB86" s="30">
        <v>56</v>
      </c>
      <c r="AC86" s="30">
        <v>2.1669158880321553</v>
      </c>
      <c r="AD86" s="30">
        <v>1.3330841119678447</v>
      </c>
    </row>
    <row r="87" spans="1:30">
      <c r="A87" s="4">
        <v>43741.541666666664</v>
      </c>
      <c r="B87">
        <v>43741</v>
      </c>
      <c r="C87" s="3">
        <v>0.54166666666666663</v>
      </c>
      <c r="D87" s="3">
        <v>13</v>
      </c>
      <c r="E87" s="3">
        <v>3</v>
      </c>
      <c r="F87" s="3">
        <v>0.6</v>
      </c>
      <c r="G87" s="5">
        <v>0.7</v>
      </c>
      <c r="H87" s="3">
        <v>1.2999999999999998</v>
      </c>
      <c r="I87" s="3">
        <v>1.55139</v>
      </c>
      <c r="J87" s="12">
        <f t="shared" si="7"/>
        <v>1.6833333333333333</v>
      </c>
      <c r="K87" s="4">
        <v>43741.541666087964</v>
      </c>
      <c r="L87" s="3">
        <f t="shared" si="8"/>
        <v>3</v>
      </c>
      <c r="M87" s="3">
        <f t="shared" si="9"/>
        <v>13</v>
      </c>
      <c r="N87" s="3"/>
      <c r="O87" s="3"/>
      <c r="P87" s="3"/>
      <c r="Q87" s="3"/>
      <c r="R87" s="3"/>
      <c r="S87" s="3">
        <f t="shared" si="10"/>
        <v>0</v>
      </c>
      <c r="T87" s="3">
        <f t="shared" si="11"/>
        <v>0</v>
      </c>
      <c r="U87" s="3">
        <f t="shared" si="12"/>
        <v>0</v>
      </c>
      <c r="V87" s="3">
        <f t="shared" si="13"/>
        <v>0</v>
      </c>
      <c r="W87" s="26">
        <v>77</v>
      </c>
      <c r="X87" s="22">
        <v>11</v>
      </c>
      <c r="Y87" s="3">
        <v>1.2999999999999998</v>
      </c>
      <c r="Z87" s="3"/>
      <c r="AB87" s="30">
        <v>57</v>
      </c>
      <c r="AC87" s="30">
        <v>2.0419116682841612</v>
      </c>
      <c r="AD87" s="30">
        <v>1.2580883317158387</v>
      </c>
    </row>
    <row r="88" spans="1:30">
      <c r="A88" s="4">
        <v>43741.583333333336</v>
      </c>
      <c r="B88">
        <v>43741</v>
      </c>
      <c r="C88" s="3">
        <v>0.58333333333333337</v>
      </c>
      <c r="D88" s="3">
        <v>14</v>
      </c>
      <c r="E88" s="3">
        <v>3</v>
      </c>
      <c r="F88" s="3">
        <v>0.9</v>
      </c>
      <c r="G88" s="5">
        <v>1.5</v>
      </c>
      <c r="H88" s="3">
        <v>2.4</v>
      </c>
      <c r="I88" s="3">
        <v>1.55139</v>
      </c>
      <c r="J88" s="12">
        <f t="shared" si="7"/>
        <v>1.6833333333333333</v>
      </c>
      <c r="K88" s="4">
        <v>43741.583332696762</v>
      </c>
      <c r="L88" s="3">
        <f t="shared" si="8"/>
        <v>3</v>
      </c>
      <c r="M88" s="3">
        <f t="shared" si="9"/>
        <v>14</v>
      </c>
      <c r="N88" s="3"/>
      <c r="O88" s="3"/>
      <c r="P88" s="3"/>
      <c r="Q88" s="3"/>
      <c r="R88" s="3"/>
      <c r="S88" s="3">
        <f t="shared" si="10"/>
        <v>0</v>
      </c>
      <c r="T88" s="3">
        <f t="shared" si="11"/>
        <v>0</v>
      </c>
      <c r="U88" s="3">
        <f t="shared" si="12"/>
        <v>0</v>
      </c>
      <c r="V88" s="3">
        <f t="shared" si="13"/>
        <v>0</v>
      </c>
      <c r="W88" s="25">
        <v>77</v>
      </c>
      <c r="X88" s="23">
        <v>11</v>
      </c>
      <c r="Y88" s="3">
        <v>2.4</v>
      </c>
      <c r="Z88" s="3"/>
      <c r="AB88" s="30">
        <v>58</v>
      </c>
      <c r="AC88" s="30">
        <v>0.8416182686112117</v>
      </c>
      <c r="AD88" s="30">
        <v>1.5583817313887882</v>
      </c>
    </row>
    <row r="89" spans="1:30">
      <c r="A89" s="4">
        <v>43741.625</v>
      </c>
      <c r="B89">
        <v>43741</v>
      </c>
      <c r="C89" s="3">
        <v>0.625</v>
      </c>
      <c r="D89" s="3">
        <v>15</v>
      </c>
      <c r="E89" s="3">
        <v>3</v>
      </c>
      <c r="F89" s="3">
        <v>0.7</v>
      </c>
      <c r="G89" s="5">
        <v>1</v>
      </c>
      <c r="H89" s="3">
        <v>1.7</v>
      </c>
      <c r="I89" s="3">
        <v>1.55139</v>
      </c>
      <c r="J89" s="12">
        <f t="shared" si="7"/>
        <v>1.6791666666666663</v>
      </c>
      <c r="K89" s="4">
        <v>43741.624999305554</v>
      </c>
      <c r="L89" s="3">
        <f t="shared" si="8"/>
        <v>3</v>
      </c>
      <c r="M89" s="3">
        <f t="shared" si="9"/>
        <v>15</v>
      </c>
      <c r="N89" s="3"/>
      <c r="O89" s="3"/>
      <c r="P89" s="3"/>
      <c r="Q89" s="3"/>
      <c r="R89" s="3"/>
      <c r="S89" s="3">
        <f t="shared" si="10"/>
        <v>0</v>
      </c>
      <c r="T89" s="3">
        <f t="shared" si="11"/>
        <v>0</v>
      </c>
      <c r="U89" s="3">
        <f t="shared" si="12"/>
        <v>0</v>
      </c>
      <c r="V89" s="3">
        <f t="shared" si="13"/>
        <v>0</v>
      </c>
      <c r="W89" s="26">
        <v>76</v>
      </c>
      <c r="X89" s="22">
        <v>11</v>
      </c>
      <c r="Y89" s="3">
        <v>1.7</v>
      </c>
      <c r="Z89" s="3"/>
      <c r="AB89" s="30">
        <v>59</v>
      </c>
      <c r="AC89" s="30">
        <v>0.75690007537090076</v>
      </c>
      <c r="AD89" s="30">
        <v>0.64309992462909915</v>
      </c>
    </row>
    <row r="90" spans="1:30">
      <c r="A90" s="4">
        <v>43741.666666666664</v>
      </c>
      <c r="B90">
        <v>43741</v>
      </c>
      <c r="C90" s="3">
        <v>0.66666666666666663</v>
      </c>
      <c r="D90" s="3">
        <v>16</v>
      </c>
      <c r="E90" s="3">
        <v>3</v>
      </c>
      <c r="F90" s="3">
        <v>0.7</v>
      </c>
      <c r="G90" s="5">
        <v>1</v>
      </c>
      <c r="H90" s="3">
        <v>1.7</v>
      </c>
      <c r="I90" s="3">
        <v>1.55139</v>
      </c>
      <c r="J90" s="12">
        <f t="shared" si="7"/>
        <v>1.6624999999999996</v>
      </c>
      <c r="K90" s="4">
        <v>43741.666665914352</v>
      </c>
      <c r="L90" s="3">
        <f t="shared" si="8"/>
        <v>3</v>
      </c>
      <c r="M90" s="3">
        <f t="shared" si="9"/>
        <v>16</v>
      </c>
      <c r="N90" s="3"/>
      <c r="O90" s="3"/>
      <c r="P90" s="3"/>
      <c r="Q90" s="3"/>
      <c r="R90" s="3"/>
      <c r="S90" s="3">
        <f t="shared" si="10"/>
        <v>0</v>
      </c>
      <c r="T90" s="3">
        <f t="shared" si="11"/>
        <v>0</v>
      </c>
      <c r="U90" s="3">
        <f t="shared" si="12"/>
        <v>0</v>
      </c>
      <c r="V90" s="3">
        <f t="shared" si="13"/>
        <v>0</v>
      </c>
      <c r="W90" s="25">
        <v>75</v>
      </c>
      <c r="X90" s="23">
        <v>13</v>
      </c>
      <c r="Y90" s="3">
        <v>1.7</v>
      </c>
      <c r="Z90" s="3"/>
      <c r="AB90" s="30">
        <v>60</v>
      </c>
      <c r="AC90" s="30">
        <v>0.66882159414801889</v>
      </c>
      <c r="AD90" s="30">
        <v>0.83117840585198111</v>
      </c>
    </row>
    <row r="91" spans="1:30">
      <c r="A91" s="4">
        <v>43741.708333333336</v>
      </c>
      <c r="B91">
        <v>43741</v>
      </c>
      <c r="C91" s="3">
        <v>0.70833333333333337</v>
      </c>
      <c r="D91" s="3">
        <v>17</v>
      </c>
      <c r="E91" s="3">
        <v>3</v>
      </c>
      <c r="F91" s="3">
        <v>0.8</v>
      </c>
      <c r="G91" s="5">
        <v>0.7</v>
      </c>
      <c r="H91" s="3">
        <v>1.5</v>
      </c>
      <c r="I91" s="3">
        <v>1.55139</v>
      </c>
      <c r="J91" s="12">
        <f t="shared" si="7"/>
        <v>1.6374999999999995</v>
      </c>
      <c r="K91" s="4">
        <v>43741.708333333336</v>
      </c>
      <c r="L91" s="3">
        <f t="shared" si="8"/>
        <v>3</v>
      </c>
      <c r="M91" s="3">
        <f t="shared" si="9"/>
        <v>17</v>
      </c>
      <c r="N91" s="3">
        <v>0</v>
      </c>
      <c r="O91" s="3">
        <v>0</v>
      </c>
      <c r="P91" s="3">
        <v>21</v>
      </c>
      <c r="Q91" s="3">
        <v>0</v>
      </c>
      <c r="R91" s="3"/>
      <c r="S91" s="3">
        <f t="shared" si="10"/>
        <v>0</v>
      </c>
      <c r="T91" s="3">
        <f t="shared" si="11"/>
        <v>0</v>
      </c>
      <c r="U91" s="3">
        <f t="shared" si="12"/>
        <v>1</v>
      </c>
      <c r="V91" s="3">
        <f t="shared" si="13"/>
        <v>0</v>
      </c>
      <c r="W91" s="26">
        <v>74</v>
      </c>
      <c r="X91" s="22">
        <v>11</v>
      </c>
      <c r="Y91" s="3">
        <v>1.5</v>
      </c>
      <c r="Z91" s="3"/>
      <c r="AB91" s="30">
        <v>61</v>
      </c>
      <c r="AC91" s="30">
        <v>0.71702391972554858</v>
      </c>
      <c r="AD91" s="30">
        <v>0.9829760802744516</v>
      </c>
    </row>
    <row r="92" spans="1:30">
      <c r="A92" s="4">
        <v>43741.75</v>
      </c>
      <c r="B92">
        <v>43741</v>
      </c>
      <c r="C92" s="3">
        <v>0.75</v>
      </c>
      <c r="D92" s="3">
        <v>18</v>
      </c>
      <c r="E92" s="3">
        <v>3</v>
      </c>
      <c r="F92" s="3">
        <v>0.8</v>
      </c>
      <c r="G92" s="5">
        <v>0.6</v>
      </c>
      <c r="H92" s="3">
        <v>1.4</v>
      </c>
      <c r="I92" s="3">
        <v>1.55139</v>
      </c>
      <c r="J92" s="12">
        <f t="shared" si="7"/>
        <v>1.6375</v>
      </c>
      <c r="K92" s="4">
        <v>43741.75</v>
      </c>
      <c r="L92" s="3">
        <f t="shared" si="8"/>
        <v>3</v>
      </c>
      <c r="M92" s="3">
        <f t="shared" si="9"/>
        <v>18</v>
      </c>
      <c r="N92" s="3">
        <v>0</v>
      </c>
      <c r="O92" s="3">
        <v>0</v>
      </c>
      <c r="P92" s="3">
        <v>7</v>
      </c>
      <c r="Q92" s="3">
        <v>0</v>
      </c>
      <c r="R92" s="3"/>
      <c r="S92" s="3">
        <f t="shared" si="10"/>
        <v>0</v>
      </c>
      <c r="T92" s="3">
        <f t="shared" si="11"/>
        <v>0</v>
      </c>
      <c r="U92" s="3">
        <f t="shared" si="12"/>
        <v>1</v>
      </c>
      <c r="V92" s="3">
        <f t="shared" si="13"/>
        <v>0</v>
      </c>
      <c r="W92" s="25">
        <v>74</v>
      </c>
      <c r="X92" s="23">
        <v>11</v>
      </c>
      <c r="Y92" s="3">
        <v>1.4</v>
      </c>
      <c r="Z92" s="3"/>
      <c r="AB92" s="30">
        <v>62</v>
      </c>
      <c r="AC92" s="30">
        <v>0.73031597160733264</v>
      </c>
      <c r="AD92" s="30">
        <v>0.96968402839266732</v>
      </c>
    </row>
    <row r="93" spans="1:30">
      <c r="A93" s="4">
        <v>43741.791666666664</v>
      </c>
      <c r="B93">
        <v>43741</v>
      </c>
      <c r="C93" s="3">
        <v>0.79166666666666663</v>
      </c>
      <c r="D93" s="3">
        <v>19</v>
      </c>
      <c r="E93" s="3">
        <v>3</v>
      </c>
      <c r="F93" s="3">
        <v>0.6</v>
      </c>
      <c r="G93" s="5">
        <v>0.6</v>
      </c>
      <c r="H93" s="3">
        <v>1.2</v>
      </c>
      <c r="I93" s="3">
        <v>1.55139</v>
      </c>
      <c r="J93" s="12">
        <f t="shared" si="7"/>
        <v>1.6333333333333331</v>
      </c>
      <c r="K93" s="4">
        <v>43741.791666666664</v>
      </c>
      <c r="L93" s="3">
        <f t="shared" si="8"/>
        <v>3</v>
      </c>
      <c r="M93" s="3">
        <f t="shared" si="9"/>
        <v>19</v>
      </c>
      <c r="N93" s="3">
        <v>0</v>
      </c>
      <c r="O93" s="3">
        <v>0</v>
      </c>
      <c r="P93" s="3">
        <v>10</v>
      </c>
      <c r="Q93" s="3">
        <v>0</v>
      </c>
      <c r="R93" s="3"/>
      <c r="S93" s="3">
        <f t="shared" si="10"/>
        <v>0</v>
      </c>
      <c r="T93" s="3">
        <f t="shared" si="11"/>
        <v>0</v>
      </c>
      <c r="U93" s="3">
        <f t="shared" si="12"/>
        <v>1</v>
      </c>
      <c r="V93" s="3">
        <f t="shared" si="13"/>
        <v>0</v>
      </c>
      <c r="W93" s="26">
        <v>74</v>
      </c>
      <c r="X93" s="22">
        <v>11</v>
      </c>
      <c r="Y93" s="3">
        <v>1.2</v>
      </c>
      <c r="Z93" s="3"/>
      <c r="AB93" s="30">
        <v>63</v>
      </c>
      <c r="AC93" s="30">
        <v>0.65552954226623483</v>
      </c>
      <c r="AD93" s="30">
        <v>1.1444704577337652</v>
      </c>
    </row>
    <row r="94" spans="1:30">
      <c r="A94" s="4">
        <v>43741.833333333336</v>
      </c>
      <c r="B94">
        <v>43741</v>
      </c>
      <c r="C94" s="3">
        <v>0.83333333333333337</v>
      </c>
      <c r="D94" s="3">
        <v>20</v>
      </c>
      <c r="E94" s="3">
        <v>3</v>
      </c>
      <c r="F94" s="3">
        <v>0.6</v>
      </c>
      <c r="G94" s="5">
        <v>0.7</v>
      </c>
      <c r="H94" s="3">
        <v>1.2999999999999998</v>
      </c>
      <c r="I94" s="3">
        <v>1.55139</v>
      </c>
      <c r="J94" s="12">
        <f t="shared" si="7"/>
        <v>1.6374999999999995</v>
      </c>
      <c r="K94" s="4">
        <v>43741.833333333336</v>
      </c>
      <c r="L94" s="3">
        <f t="shared" si="8"/>
        <v>3</v>
      </c>
      <c r="M94" s="3">
        <f t="shared" si="9"/>
        <v>20</v>
      </c>
      <c r="N94" s="3">
        <v>0</v>
      </c>
      <c r="O94" s="3">
        <v>0</v>
      </c>
      <c r="P94" s="3">
        <v>58</v>
      </c>
      <c r="Q94" s="3">
        <v>0</v>
      </c>
      <c r="R94" s="3"/>
      <c r="S94" s="3">
        <f t="shared" si="10"/>
        <v>0</v>
      </c>
      <c r="T94" s="3">
        <f t="shared" si="11"/>
        <v>0</v>
      </c>
      <c r="U94" s="3">
        <f t="shared" si="12"/>
        <v>1</v>
      </c>
      <c r="V94" s="3">
        <f t="shared" si="13"/>
        <v>0</v>
      </c>
      <c r="W94" s="25">
        <v>74</v>
      </c>
      <c r="X94" s="23">
        <v>11</v>
      </c>
      <c r="Y94" s="3">
        <v>1.2999999999999998</v>
      </c>
      <c r="Z94" s="3"/>
      <c r="AB94" s="30">
        <v>64</v>
      </c>
      <c r="AC94" s="30">
        <v>0.73031597160733264</v>
      </c>
      <c r="AD94" s="30">
        <v>1.0696840283926674</v>
      </c>
    </row>
    <row r="95" spans="1:30">
      <c r="A95" s="4">
        <v>43741.875</v>
      </c>
      <c r="B95">
        <v>43741</v>
      </c>
      <c r="C95" s="3">
        <v>0.875</v>
      </c>
      <c r="D95" s="3">
        <v>21</v>
      </c>
      <c r="E95" s="3">
        <v>3</v>
      </c>
      <c r="F95" s="3">
        <v>0.5</v>
      </c>
      <c r="G95" s="5">
        <v>0.5</v>
      </c>
      <c r="H95" s="3">
        <v>1</v>
      </c>
      <c r="I95" s="3">
        <v>1.55139</v>
      </c>
      <c r="J95" s="12">
        <f t="shared" si="7"/>
        <v>1.6375</v>
      </c>
      <c r="K95" s="4">
        <v>43741.875</v>
      </c>
      <c r="L95" s="3">
        <f t="shared" si="8"/>
        <v>3</v>
      </c>
      <c r="M95" s="3">
        <f t="shared" si="9"/>
        <v>21</v>
      </c>
      <c r="N95" s="3">
        <v>5</v>
      </c>
      <c r="O95" s="3">
        <v>0</v>
      </c>
      <c r="P95" s="3">
        <v>57</v>
      </c>
      <c r="Q95" s="3">
        <v>0</v>
      </c>
      <c r="R95" s="3"/>
      <c r="S95" s="3">
        <f t="shared" si="10"/>
        <v>1</v>
      </c>
      <c r="T95" s="3">
        <f t="shared" si="11"/>
        <v>0</v>
      </c>
      <c r="U95" s="3">
        <f t="shared" si="12"/>
        <v>1</v>
      </c>
      <c r="V95" s="3">
        <f t="shared" si="13"/>
        <v>0</v>
      </c>
      <c r="W95" s="26">
        <v>73</v>
      </c>
      <c r="X95" s="22">
        <v>11</v>
      </c>
      <c r="Y95" s="3">
        <v>1</v>
      </c>
      <c r="Z95" s="3"/>
      <c r="AB95" s="30">
        <v>65</v>
      </c>
      <c r="AC95" s="30">
        <v>0.73031597160733264</v>
      </c>
      <c r="AD95" s="30">
        <v>1.0696840283926674</v>
      </c>
    </row>
    <row r="96" spans="1:30">
      <c r="A96" s="4">
        <v>43741.916666666664</v>
      </c>
      <c r="B96">
        <v>43741</v>
      </c>
      <c r="C96" s="3">
        <v>0.91666666666666663</v>
      </c>
      <c r="D96" s="3">
        <v>22</v>
      </c>
      <c r="E96" s="3">
        <v>3</v>
      </c>
      <c r="F96" s="3">
        <v>1.1000000000000001</v>
      </c>
      <c r="G96" s="5">
        <v>0.9</v>
      </c>
      <c r="H96" s="3">
        <v>2</v>
      </c>
      <c r="I96" s="3">
        <v>1.55139</v>
      </c>
      <c r="J96" s="12">
        <f t="shared" si="7"/>
        <v>1.6958333333333331</v>
      </c>
      <c r="K96" s="4">
        <v>43741.916666666664</v>
      </c>
      <c r="L96" s="3">
        <f t="shared" si="8"/>
        <v>3</v>
      </c>
      <c r="M96" s="3">
        <f t="shared" si="9"/>
        <v>22</v>
      </c>
      <c r="N96" s="3">
        <v>58</v>
      </c>
      <c r="O96" s="3">
        <v>51</v>
      </c>
      <c r="P96" s="3">
        <v>58</v>
      </c>
      <c r="Q96" s="3">
        <v>0</v>
      </c>
      <c r="R96" s="3"/>
      <c r="S96" s="3">
        <f t="shared" si="10"/>
        <v>1</v>
      </c>
      <c r="T96" s="3">
        <f t="shared" si="11"/>
        <v>1</v>
      </c>
      <c r="U96" s="3">
        <f t="shared" si="12"/>
        <v>1</v>
      </c>
      <c r="V96" s="3">
        <f t="shared" si="13"/>
        <v>0</v>
      </c>
      <c r="W96" s="25">
        <v>75</v>
      </c>
      <c r="X96" s="23">
        <v>11</v>
      </c>
      <c r="Y96" s="3">
        <v>2</v>
      </c>
      <c r="Z96" s="3"/>
      <c r="AB96" s="30">
        <v>66</v>
      </c>
      <c r="AC96" s="30">
        <v>0.78348417913446888</v>
      </c>
      <c r="AD96" s="30">
        <v>2.0165158208655312</v>
      </c>
    </row>
    <row r="97" spans="1:30">
      <c r="A97" s="4">
        <v>43741.958333333336</v>
      </c>
      <c r="B97">
        <v>43741</v>
      </c>
      <c r="C97" s="3">
        <v>0.95833333333333337</v>
      </c>
      <c r="D97" s="3">
        <v>23</v>
      </c>
      <c r="E97" s="3">
        <v>3</v>
      </c>
      <c r="F97" s="3">
        <v>1.8</v>
      </c>
      <c r="G97" s="5">
        <v>0.8</v>
      </c>
      <c r="H97" s="3">
        <v>2.6</v>
      </c>
      <c r="I97" s="3">
        <v>1.55139</v>
      </c>
      <c r="J97" s="12">
        <f t="shared" si="7"/>
        <v>1.7166666666666666</v>
      </c>
      <c r="K97" s="4">
        <v>43741.958333333336</v>
      </c>
      <c r="L97" s="3">
        <f t="shared" si="8"/>
        <v>3</v>
      </c>
      <c r="M97" s="3">
        <f t="shared" si="9"/>
        <v>23</v>
      </c>
      <c r="N97" s="3">
        <v>58</v>
      </c>
      <c r="O97" s="3">
        <v>48</v>
      </c>
      <c r="P97" s="3">
        <v>58</v>
      </c>
      <c r="Q97" s="3">
        <v>15</v>
      </c>
      <c r="R97" s="3"/>
      <c r="S97" s="3">
        <f t="shared" si="10"/>
        <v>1</v>
      </c>
      <c r="T97" s="3">
        <f t="shared" si="11"/>
        <v>1</v>
      </c>
      <c r="U97" s="3">
        <f t="shared" si="12"/>
        <v>1</v>
      </c>
      <c r="V97" s="3">
        <f t="shared" si="13"/>
        <v>1</v>
      </c>
      <c r="W97" s="26">
        <v>75</v>
      </c>
      <c r="X97" s="22">
        <v>11</v>
      </c>
      <c r="Y97" s="3">
        <v>2.6</v>
      </c>
      <c r="Z97" s="3"/>
      <c r="AB97" s="30">
        <v>67</v>
      </c>
      <c r="AC97" s="30">
        <v>1.0951058262382223</v>
      </c>
      <c r="AD97" s="30">
        <v>1.0048941737617778</v>
      </c>
    </row>
    <row r="98" spans="1:30">
      <c r="A98" s="4">
        <v>43742</v>
      </c>
      <c r="B98">
        <v>43742</v>
      </c>
      <c r="C98" s="3">
        <v>0</v>
      </c>
      <c r="D98" s="3">
        <v>0</v>
      </c>
      <c r="E98" s="3">
        <v>4</v>
      </c>
      <c r="F98" s="3">
        <v>0.7</v>
      </c>
      <c r="G98" s="5">
        <v>0.6</v>
      </c>
      <c r="H98" s="3">
        <v>1.2999999999999998</v>
      </c>
      <c r="I98" s="3">
        <v>1.55139</v>
      </c>
      <c r="J98" s="12">
        <f t="shared" si="7"/>
        <v>1.6333333333333335</v>
      </c>
      <c r="K98" s="4">
        <v>43742</v>
      </c>
      <c r="L98" s="3">
        <f t="shared" si="8"/>
        <v>4</v>
      </c>
      <c r="M98" s="3">
        <f t="shared" si="9"/>
        <v>0</v>
      </c>
      <c r="N98" s="3">
        <v>57</v>
      </c>
      <c r="O98" s="3">
        <v>28</v>
      </c>
      <c r="P98" s="3">
        <v>57</v>
      </c>
      <c r="Q98" s="3">
        <v>57</v>
      </c>
      <c r="R98" s="3"/>
      <c r="S98" s="3">
        <f t="shared" si="10"/>
        <v>1</v>
      </c>
      <c r="T98" s="3">
        <f t="shared" si="11"/>
        <v>1</v>
      </c>
      <c r="U98" s="3">
        <f t="shared" si="12"/>
        <v>1</v>
      </c>
      <c r="V98" s="3">
        <f t="shared" si="13"/>
        <v>1</v>
      </c>
      <c r="W98" s="25">
        <v>75</v>
      </c>
      <c r="X98" s="23">
        <v>11</v>
      </c>
      <c r="Y98" s="3">
        <v>1.2999999999999998</v>
      </c>
      <c r="Z98" s="3"/>
      <c r="AB98" s="30">
        <v>68</v>
      </c>
      <c r="AC98" s="30">
        <v>1.1698922555793201</v>
      </c>
      <c r="AD98" s="30">
        <v>2.73010774442068</v>
      </c>
    </row>
    <row r="99" spans="1:30">
      <c r="A99" s="4">
        <v>43742.041666666664</v>
      </c>
      <c r="B99">
        <v>43742</v>
      </c>
      <c r="C99" s="3">
        <v>4.1666666666666664E-2</v>
      </c>
      <c r="D99" s="3">
        <v>1</v>
      </c>
      <c r="E99" s="3">
        <v>4</v>
      </c>
      <c r="F99" s="3">
        <v>0.6</v>
      </c>
      <c r="G99" s="5">
        <v>0.6</v>
      </c>
      <c r="H99" s="3">
        <v>1.2</v>
      </c>
      <c r="I99" s="3">
        <v>1.55139</v>
      </c>
      <c r="J99" s="12">
        <f t="shared" si="7"/>
        <v>1.6000000000000003</v>
      </c>
      <c r="K99" s="4">
        <v>43742.041666666664</v>
      </c>
      <c r="L99" s="3">
        <f t="shared" si="8"/>
        <v>4</v>
      </c>
      <c r="M99" s="3">
        <f t="shared" si="9"/>
        <v>1</v>
      </c>
      <c r="N99" s="3">
        <v>58</v>
      </c>
      <c r="O99" s="3">
        <v>21</v>
      </c>
      <c r="P99" s="3">
        <v>58</v>
      </c>
      <c r="Q99" s="3">
        <v>58</v>
      </c>
      <c r="R99" s="3"/>
      <c r="S99" s="3">
        <f t="shared" si="10"/>
        <v>1</v>
      </c>
      <c r="T99" s="3">
        <f t="shared" si="11"/>
        <v>1</v>
      </c>
      <c r="U99" s="3">
        <f t="shared" si="12"/>
        <v>1</v>
      </c>
      <c r="V99" s="3">
        <f t="shared" si="13"/>
        <v>1</v>
      </c>
      <c r="W99" s="26">
        <v>75</v>
      </c>
      <c r="X99" s="22">
        <v>11</v>
      </c>
      <c r="Y99" s="3">
        <v>1.2</v>
      </c>
      <c r="Z99" s="3"/>
      <c r="AB99" s="30">
        <v>69</v>
      </c>
      <c r="AC99" s="30">
        <v>1.1964763593428882</v>
      </c>
      <c r="AD99" s="30">
        <v>3.5035236406571117</v>
      </c>
    </row>
    <row r="100" spans="1:30">
      <c r="A100" s="4">
        <v>43742.083333333336</v>
      </c>
      <c r="B100">
        <v>43742</v>
      </c>
      <c r="C100" s="3">
        <v>8.3333333333333329E-2</v>
      </c>
      <c r="D100" s="3">
        <v>2</v>
      </c>
      <c r="E100" s="3">
        <v>4</v>
      </c>
      <c r="F100" s="3">
        <v>0.7</v>
      </c>
      <c r="G100" s="5">
        <v>0.5</v>
      </c>
      <c r="H100" s="3">
        <v>1.2</v>
      </c>
      <c r="I100" s="3">
        <v>1.55139</v>
      </c>
      <c r="J100" s="12">
        <f t="shared" si="7"/>
        <v>1.5666666666666671</v>
      </c>
      <c r="K100" s="4">
        <v>43742.083333333336</v>
      </c>
      <c r="L100" s="3">
        <f t="shared" si="8"/>
        <v>4</v>
      </c>
      <c r="M100" s="3">
        <f t="shared" si="9"/>
        <v>2</v>
      </c>
      <c r="N100" s="3">
        <v>58</v>
      </c>
      <c r="O100" s="3">
        <v>26</v>
      </c>
      <c r="P100" s="3">
        <v>58</v>
      </c>
      <c r="Q100" s="3">
        <v>57</v>
      </c>
      <c r="R100" s="3"/>
      <c r="S100" s="3">
        <f t="shared" si="10"/>
        <v>1</v>
      </c>
      <c r="T100" s="3">
        <f t="shared" si="11"/>
        <v>1</v>
      </c>
      <c r="U100" s="3">
        <f t="shared" si="12"/>
        <v>1</v>
      </c>
      <c r="V100" s="3">
        <f t="shared" si="13"/>
        <v>1</v>
      </c>
      <c r="W100" s="25">
        <v>75</v>
      </c>
      <c r="X100" s="23">
        <v>11</v>
      </c>
      <c r="Y100" s="3">
        <v>1.2</v>
      </c>
      <c r="Z100" s="3"/>
      <c r="AB100" s="30">
        <v>70</v>
      </c>
      <c r="AC100" s="30">
        <v>1.2496445668700245</v>
      </c>
      <c r="AD100" s="30">
        <v>1.4503554331299757</v>
      </c>
    </row>
    <row r="101" spans="1:30">
      <c r="A101" s="4">
        <v>43742.125</v>
      </c>
      <c r="B101">
        <v>43742</v>
      </c>
      <c r="C101" s="3">
        <v>0.125</v>
      </c>
      <c r="D101" s="3">
        <v>3</v>
      </c>
      <c r="E101" s="3">
        <v>4</v>
      </c>
      <c r="F101" s="3">
        <v>0.5</v>
      </c>
      <c r="G101" s="5">
        <v>0.5</v>
      </c>
      <c r="H101" s="3">
        <v>1</v>
      </c>
      <c r="I101" s="3">
        <v>1.55139</v>
      </c>
      <c r="J101" s="12">
        <f t="shared" si="7"/>
        <v>1.5333333333333334</v>
      </c>
      <c r="K101" s="4">
        <v>43742.125</v>
      </c>
      <c r="L101" s="3">
        <f t="shared" si="8"/>
        <v>4</v>
      </c>
      <c r="M101" s="3">
        <f t="shared" si="9"/>
        <v>3</v>
      </c>
      <c r="N101" s="3">
        <v>58</v>
      </c>
      <c r="O101" s="3">
        <v>28</v>
      </c>
      <c r="P101" s="3">
        <v>58</v>
      </c>
      <c r="Q101" s="3">
        <v>32</v>
      </c>
      <c r="R101" s="3"/>
      <c r="S101" s="3">
        <f t="shared" si="10"/>
        <v>1</v>
      </c>
      <c r="T101" s="3">
        <f t="shared" si="11"/>
        <v>1</v>
      </c>
      <c r="U101" s="3">
        <f t="shared" si="12"/>
        <v>1</v>
      </c>
      <c r="V101" s="3">
        <f t="shared" si="13"/>
        <v>1</v>
      </c>
      <c r="W101" s="26">
        <v>75</v>
      </c>
      <c r="X101" s="22">
        <v>11</v>
      </c>
      <c r="Y101" s="3">
        <v>1</v>
      </c>
      <c r="Z101" s="3"/>
      <c r="AB101" s="30">
        <v>71</v>
      </c>
      <c r="AC101" s="30">
        <v>2.1378488432937837</v>
      </c>
      <c r="AD101" s="30">
        <v>0.66215115670621616</v>
      </c>
    </row>
    <row r="102" spans="1:30">
      <c r="A102" s="4">
        <v>43742.166666666664</v>
      </c>
      <c r="B102">
        <v>43742</v>
      </c>
      <c r="C102" s="3">
        <v>0.16666666666666666</v>
      </c>
      <c r="D102" s="3">
        <v>4</v>
      </c>
      <c r="E102" s="3">
        <v>4</v>
      </c>
      <c r="F102" s="3">
        <v>0.6</v>
      </c>
      <c r="G102" s="5">
        <v>0.5</v>
      </c>
      <c r="H102" s="3">
        <v>1.1000000000000001</v>
      </c>
      <c r="I102" s="3">
        <v>1.55139</v>
      </c>
      <c r="J102" s="12">
        <f t="shared" si="7"/>
        <v>1.5666666666666667</v>
      </c>
      <c r="K102" s="4">
        <v>43742.166666666664</v>
      </c>
      <c r="L102" s="3">
        <f t="shared" si="8"/>
        <v>4</v>
      </c>
      <c r="M102" s="3">
        <f t="shared" si="9"/>
        <v>4</v>
      </c>
      <c r="N102" s="3">
        <v>57</v>
      </c>
      <c r="O102" s="3">
        <v>22</v>
      </c>
      <c r="P102" s="3">
        <v>57</v>
      </c>
      <c r="Q102" s="3">
        <v>24</v>
      </c>
      <c r="R102" s="3"/>
      <c r="S102" s="3">
        <f t="shared" si="10"/>
        <v>1</v>
      </c>
      <c r="T102" s="3">
        <f t="shared" si="11"/>
        <v>1</v>
      </c>
      <c r="U102" s="3">
        <f t="shared" si="12"/>
        <v>1</v>
      </c>
      <c r="V102" s="3">
        <f t="shared" si="13"/>
        <v>1</v>
      </c>
      <c r="W102" s="25">
        <v>73</v>
      </c>
      <c r="X102" s="23">
        <v>17</v>
      </c>
      <c r="Y102" s="3">
        <v>1.1000000000000001</v>
      </c>
      <c r="Z102" s="3"/>
      <c r="AB102" s="30">
        <v>72</v>
      </c>
      <c r="AC102" s="30">
        <v>2.1245567914119992</v>
      </c>
      <c r="AD102" s="30">
        <v>0.77544320858800075</v>
      </c>
    </row>
    <row r="103" spans="1:30">
      <c r="A103" s="4">
        <v>43742.208333333336</v>
      </c>
      <c r="B103">
        <v>43742</v>
      </c>
      <c r="C103" s="3">
        <v>0.20833333333333334</v>
      </c>
      <c r="D103" s="3">
        <v>5</v>
      </c>
      <c r="E103" s="3">
        <v>4</v>
      </c>
      <c r="F103" s="3">
        <v>0.4</v>
      </c>
      <c r="G103" s="5">
        <v>0.5</v>
      </c>
      <c r="H103" s="3">
        <v>0.9</v>
      </c>
      <c r="I103" s="3">
        <v>1.55139</v>
      </c>
      <c r="J103" s="12">
        <f t="shared" si="7"/>
        <v>1.5374999999999999</v>
      </c>
      <c r="K103" s="4">
        <v>43742.208333333336</v>
      </c>
      <c r="L103" s="3">
        <f t="shared" si="8"/>
        <v>4</v>
      </c>
      <c r="M103" s="3">
        <f t="shared" si="9"/>
        <v>5</v>
      </c>
      <c r="N103" s="3">
        <v>58</v>
      </c>
      <c r="O103" s="3">
        <v>29</v>
      </c>
      <c r="P103" s="3">
        <v>58</v>
      </c>
      <c r="Q103" s="3">
        <v>18</v>
      </c>
      <c r="R103" s="3"/>
      <c r="S103" s="3">
        <f t="shared" si="10"/>
        <v>1</v>
      </c>
      <c r="T103" s="3">
        <f t="shared" si="11"/>
        <v>1</v>
      </c>
      <c r="U103" s="3">
        <f t="shared" si="12"/>
        <v>1</v>
      </c>
      <c r="V103" s="3">
        <f t="shared" si="13"/>
        <v>1</v>
      </c>
      <c r="W103" s="26">
        <v>71</v>
      </c>
      <c r="X103" s="22">
        <v>21</v>
      </c>
      <c r="Y103" s="3">
        <v>0.9</v>
      </c>
      <c r="Z103" s="3"/>
      <c r="AB103" s="30">
        <v>73</v>
      </c>
      <c r="AC103" s="30">
        <v>2.1378488432937837</v>
      </c>
      <c r="AD103" s="30">
        <v>-0.13784884329378366</v>
      </c>
    </row>
    <row r="104" spans="1:30">
      <c r="A104" s="4">
        <v>43742.25</v>
      </c>
      <c r="B104">
        <v>43742</v>
      </c>
      <c r="C104" s="3">
        <v>0.25</v>
      </c>
      <c r="D104" s="3">
        <v>6</v>
      </c>
      <c r="E104" s="3">
        <v>4</v>
      </c>
      <c r="F104" s="3">
        <v>0.4</v>
      </c>
      <c r="G104" s="5">
        <v>0.8</v>
      </c>
      <c r="H104" s="3">
        <v>1.2000000000000002</v>
      </c>
      <c r="I104" s="3">
        <v>1.55139</v>
      </c>
      <c r="J104" s="12">
        <f t="shared" si="7"/>
        <v>1.5166666666666664</v>
      </c>
      <c r="K104" s="4">
        <v>43742.25</v>
      </c>
      <c r="L104" s="3">
        <f t="shared" si="8"/>
        <v>4</v>
      </c>
      <c r="M104" s="3">
        <f t="shared" si="9"/>
        <v>6</v>
      </c>
      <c r="N104" s="3">
        <v>58</v>
      </c>
      <c r="O104" s="3">
        <v>43</v>
      </c>
      <c r="P104" s="3">
        <v>58</v>
      </c>
      <c r="Q104" s="3">
        <v>22</v>
      </c>
      <c r="R104" s="3"/>
      <c r="S104" s="3">
        <f t="shared" si="10"/>
        <v>1</v>
      </c>
      <c r="T104" s="3">
        <f t="shared" si="11"/>
        <v>1</v>
      </c>
      <c r="U104" s="3">
        <f t="shared" si="12"/>
        <v>1</v>
      </c>
      <c r="V104" s="3">
        <f t="shared" si="13"/>
        <v>1</v>
      </c>
      <c r="W104" s="25">
        <v>71</v>
      </c>
      <c r="X104" s="23">
        <v>21</v>
      </c>
      <c r="Y104" s="3">
        <v>1.2000000000000002</v>
      </c>
      <c r="Z104" s="3"/>
      <c r="AB104" s="30">
        <v>74</v>
      </c>
      <c r="AC104" s="30">
        <v>2.0522533030457049</v>
      </c>
      <c r="AD104" s="30">
        <v>4.7746696954295231E-2</v>
      </c>
    </row>
    <row r="105" spans="1:30">
      <c r="A105" s="4">
        <v>43742.291666666664</v>
      </c>
      <c r="B105">
        <v>43742</v>
      </c>
      <c r="C105" s="3">
        <v>0.29166666666666669</v>
      </c>
      <c r="D105" s="3">
        <v>7</v>
      </c>
      <c r="E105" s="3">
        <v>4</v>
      </c>
      <c r="F105" s="3">
        <v>2.6</v>
      </c>
      <c r="G105" s="5">
        <v>1.8</v>
      </c>
      <c r="H105" s="3">
        <v>4.4000000000000004</v>
      </c>
      <c r="I105" s="3">
        <v>1.55139</v>
      </c>
      <c r="J105" s="12">
        <f t="shared" si="7"/>
        <v>1.4833333333333332</v>
      </c>
      <c r="K105" s="4">
        <v>43742.291666666664</v>
      </c>
      <c r="L105" s="3">
        <f t="shared" si="8"/>
        <v>4</v>
      </c>
      <c r="M105" s="3">
        <f t="shared" si="9"/>
        <v>7</v>
      </c>
      <c r="N105" s="3">
        <v>56</v>
      </c>
      <c r="O105" s="3">
        <v>58</v>
      </c>
      <c r="P105" s="3">
        <v>56</v>
      </c>
      <c r="Q105" s="3">
        <v>7</v>
      </c>
      <c r="R105" s="3"/>
      <c r="S105" s="3">
        <f t="shared" si="10"/>
        <v>1</v>
      </c>
      <c r="T105" s="3">
        <f t="shared" si="11"/>
        <v>1</v>
      </c>
      <c r="U105" s="3">
        <f t="shared" si="12"/>
        <v>1</v>
      </c>
      <c r="V105" s="3">
        <f t="shared" si="13"/>
        <v>1</v>
      </c>
      <c r="W105" s="26">
        <v>72</v>
      </c>
      <c r="X105" s="22">
        <v>21</v>
      </c>
      <c r="Y105" s="3">
        <v>4.4000000000000004</v>
      </c>
      <c r="Z105" s="3"/>
      <c r="AB105" s="30">
        <v>75</v>
      </c>
      <c r="AC105" s="30">
        <v>2.0788374068092734</v>
      </c>
      <c r="AD105" s="30">
        <v>-0.57883740680927342</v>
      </c>
    </row>
    <row r="106" spans="1:30">
      <c r="A106" s="4">
        <v>43742.333333333336</v>
      </c>
      <c r="B106">
        <v>43742</v>
      </c>
      <c r="C106" s="3">
        <v>0.33333333333333331</v>
      </c>
      <c r="D106" s="3">
        <v>8</v>
      </c>
      <c r="E106" s="3">
        <v>4</v>
      </c>
      <c r="F106" s="3">
        <v>1.6</v>
      </c>
      <c r="G106" s="5">
        <v>3</v>
      </c>
      <c r="H106" s="3">
        <v>4.5999999999999996</v>
      </c>
      <c r="I106" s="3">
        <v>1.55139</v>
      </c>
      <c r="J106" s="12">
        <f t="shared" si="7"/>
        <v>1.3166666666666667</v>
      </c>
      <c r="K106" s="4">
        <v>43742.333333333336</v>
      </c>
      <c r="L106" s="3">
        <f t="shared" si="8"/>
        <v>4</v>
      </c>
      <c r="M106" s="3">
        <f t="shared" si="9"/>
        <v>8</v>
      </c>
      <c r="N106" s="3">
        <v>11</v>
      </c>
      <c r="O106" s="3">
        <v>26</v>
      </c>
      <c r="P106" s="3">
        <v>0</v>
      </c>
      <c r="Q106" s="3">
        <v>33</v>
      </c>
      <c r="R106" s="3"/>
      <c r="S106" s="3">
        <f t="shared" si="10"/>
        <v>1</v>
      </c>
      <c r="T106" s="3">
        <f t="shared" si="11"/>
        <v>1</v>
      </c>
      <c r="U106" s="3">
        <f t="shared" si="12"/>
        <v>0</v>
      </c>
      <c r="V106" s="3">
        <f t="shared" si="13"/>
        <v>1</v>
      </c>
      <c r="W106" s="25">
        <v>74</v>
      </c>
      <c r="X106" s="23">
        <v>21</v>
      </c>
      <c r="Y106" s="3">
        <v>4.5999999999999996</v>
      </c>
      <c r="Z106" s="3"/>
      <c r="AB106" s="30">
        <v>76</v>
      </c>
      <c r="AC106" s="30">
        <v>2.0921294586910575</v>
      </c>
      <c r="AD106" s="30">
        <v>-0.59212945869105749</v>
      </c>
    </row>
    <row r="107" spans="1:30">
      <c r="A107" s="4">
        <v>43742.375</v>
      </c>
      <c r="B107">
        <v>43742</v>
      </c>
      <c r="C107" s="3">
        <v>0.375</v>
      </c>
      <c r="D107" s="3">
        <v>9</v>
      </c>
      <c r="E107" s="3">
        <v>4</v>
      </c>
      <c r="F107" s="3">
        <v>1.3</v>
      </c>
      <c r="G107" s="5">
        <v>0.8</v>
      </c>
      <c r="H107" s="3">
        <v>2.1</v>
      </c>
      <c r="I107" s="3">
        <v>1.55139</v>
      </c>
      <c r="J107" s="12">
        <f t="shared" si="7"/>
        <v>1.145833333333333</v>
      </c>
      <c r="K107" s="4">
        <v>43742.375</v>
      </c>
      <c r="L107" s="3">
        <f t="shared" si="8"/>
        <v>4</v>
      </c>
      <c r="M107" s="3">
        <f t="shared" si="9"/>
        <v>9</v>
      </c>
      <c r="N107" s="3">
        <v>0</v>
      </c>
      <c r="O107" s="3">
        <v>0</v>
      </c>
      <c r="P107" s="3">
        <v>0</v>
      </c>
      <c r="Q107" s="3">
        <v>2</v>
      </c>
      <c r="R107" s="3"/>
      <c r="S107" s="3">
        <f t="shared" si="10"/>
        <v>0</v>
      </c>
      <c r="T107" s="3">
        <f t="shared" si="11"/>
        <v>0</v>
      </c>
      <c r="U107" s="3">
        <f t="shared" si="12"/>
        <v>0</v>
      </c>
      <c r="V107" s="3">
        <f t="shared" si="13"/>
        <v>1</v>
      </c>
      <c r="W107" s="26">
        <v>76</v>
      </c>
      <c r="X107" s="22">
        <v>17</v>
      </c>
      <c r="Y107" s="3">
        <v>2.1</v>
      </c>
      <c r="Z107" s="3"/>
      <c r="AB107" s="30">
        <v>77</v>
      </c>
      <c r="AC107" s="30">
        <v>2.1054215105728415</v>
      </c>
      <c r="AD107" s="30">
        <v>-5.4215105728414592E-3</v>
      </c>
    </row>
    <row r="108" spans="1:30">
      <c r="A108" s="4">
        <v>43742.416666666664</v>
      </c>
      <c r="B108">
        <v>43742</v>
      </c>
      <c r="C108" s="3">
        <v>0.41666666666666669</v>
      </c>
      <c r="D108" s="3">
        <v>10</v>
      </c>
      <c r="E108" s="3">
        <v>4</v>
      </c>
      <c r="F108" s="3">
        <v>0.5</v>
      </c>
      <c r="G108" s="5">
        <v>0.5</v>
      </c>
      <c r="H108" s="3">
        <v>1</v>
      </c>
      <c r="I108" s="3">
        <v>1.55139</v>
      </c>
      <c r="J108" s="12">
        <f t="shared" si="7"/>
        <v>1.1083333333333329</v>
      </c>
      <c r="K108" s="4">
        <v>43742.416666956022</v>
      </c>
      <c r="L108" s="3">
        <f t="shared" si="8"/>
        <v>4</v>
      </c>
      <c r="M108" s="3">
        <f t="shared" si="9"/>
        <v>10</v>
      </c>
      <c r="N108" s="3"/>
      <c r="O108" s="3"/>
      <c r="P108" s="3"/>
      <c r="Q108" s="3"/>
      <c r="R108" s="3"/>
      <c r="S108" s="3">
        <f t="shared" si="10"/>
        <v>0</v>
      </c>
      <c r="T108" s="3">
        <f t="shared" si="11"/>
        <v>0</v>
      </c>
      <c r="U108" s="3">
        <f t="shared" si="12"/>
        <v>0</v>
      </c>
      <c r="V108" s="3">
        <f t="shared" si="13"/>
        <v>0</v>
      </c>
      <c r="W108" s="25">
        <v>77</v>
      </c>
      <c r="X108" s="23">
        <v>17</v>
      </c>
      <c r="Y108" s="3">
        <v>1</v>
      </c>
      <c r="Z108" s="3"/>
      <c r="AB108" s="30">
        <v>78</v>
      </c>
      <c r="AC108" s="30">
        <v>2.1536238361503712</v>
      </c>
      <c r="AD108" s="30">
        <v>-0.55362383615037114</v>
      </c>
    </row>
    <row r="109" spans="1:30">
      <c r="A109" s="4">
        <v>43742.458333333336</v>
      </c>
      <c r="B109">
        <v>43742</v>
      </c>
      <c r="C109" s="3">
        <v>0.45833333333333331</v>
      </c>
      <c r="D109" s="3">
        <v>11</v>
      </c>
      <c r="E109" s="3">
        <v>4</v>
      </c>
      <c r="F109" s="3">
        <v>0.6</v>
      </c>
      <c r="G109" s="5">
        <v>0.7</v>
      </c>
      <c r="H109" s="3">
        <v>1.2999999999999998</v>
      </c>
      <c r="I109" s="3">
        <v>1.55139</v>
      </c>
      <c r="J109" s="12">
        <f t="shared" si="7"/>
        <v>1.2249999999999996</v>
      </c>
      <c r="K109" s="4">
        <v>43742.458333680559</v>
      </c>
      <c r="L109" s="3">
        <f t="shared" si="8"/>
        <v>4</v>
      </c>
      <c r="M109" s="3">
        <f t="shared" si="9"/>
        <v>11</v>
      </c>
      <c r="N109" s="3"/>
      <c r="O109" s="3"/>
      <c r="P109" s="3"/>
      <c r="Q109" s="3"/>
      <c r="R109" s="3"/>
      <c r="S109" s="3">
        <f t="shared" si="10"/>
        <v>0</v>
      </c>
      <c r="T109" s="3">
        <f t="shared" si="11"/>
        <v>0</v>
      </c>
      <c r="U109" s="3">
        <f t="shared" si="12"/>
        <v>0</v>
      </c>
      <c r="V109" s="3">
        <f t="shared" si="13"/>
        <v>0</v>
      </c>
      <c r="W109" s="26">
        <v>78</v>
      </c>
      <c r="X109" s="22">
        <v>17</v>
      </c>
      <c r="Y109" s="3">
        <v>1.2999999999999998</v>
      </c>
      <c r="Z109" s="3"/>
      <c r="AB109" s="30">
        <v>79</v>
      </c>
      <c r="AC109" s="30">
        <v>2.1669158880321553</v>
      </c>
      <c r="AD109" s="30">
        <v>-0.16691588803215529</v>
      </c>
    </row>
    <row r="110" spans="1:30">
      <c r="A110" s="4">
        <v>43742.5</v>
      </c>
      <c r="B110">
        <v>43742</v>
      </c>
      <c r="C110" s="3">
        <v>0.5</v>
      </c>
      <c r="D110" s="3">
        <v>12</v>
      </c>
      <c r="E110" s="3">
        <v>4</v>
      </c>
      <c r="F110" s="3">
        <v>0.5</v>
      </c>
      <c r="G110" s="5">
        <v>0.5</v>
      </c>
      <c r="H110" s="3">
        <v>1</v>
      </c>
      <c r="I110" s="3">
        <v>1.55139</v>
      </c>
      <c r="J110" s="12">
        <f t="shared" si="7"/>
        <v>1.2916666666666665</v>
      </c>
      <c r="K110" s="4">
        <v>43742.500000405096</v>
      </c>
      <c r="L110" s="3">
        <f t="shared" si="8"/>
        <v>4</v>
      </c>
      <c r="M110" s="3">
        <f t="shared" si="9"/>
        <v>12</v>
      </c>
      <c r="N110" s="3"/>
      <c r="O110" s="3"/>
      <c r="P110" s="3"/>
      <c r="Q110" s="3"/>
      <c r="R110" s="3"/>
      <c r="S110" s="3">
        <f t="shared" si="10"/>
        <v>0</v>
      </c>
      <c r="T110" s="3">
        <f t="shared" si="11"/>
        <v>0</v>
      </c>
      <c r="U110" s="3">
        <f t="shared" si="12"/>
        <v>0</v>
      </c>
      <c r="V110" s="3">
        <f t="shared" si="13"/>
        <v>0</v>
      </c>
      <c r="W110" s="25">
        <v>79</v>
      </c>
      <c r="X110" s="23">
        <v>17</v>
      </c>
      <c r="Y110" s="3">
        <v>1</v>
      </c>
      <c r="Z110" s="3"/>
      <c r="AB110" s="30">
        <v>80</v>
      </c>
      <c r="AC110" s="30">
        <v>2.1910170508209199</v>
      </c>
      <c r="AD110" s="30">
        <v>2.1089829491790808</v>
      </c>
    </row>
    <row r="111" spans="1:30">
      <c r="A111" s="4">
        <v>43742.541666666664</v>
      </c>
      <c r="B111">
        <v>43742</v>
      </c>
      <c r="C111" s="3">
        <v>0.54166666666666663</v>
      </c>
      <c r="D111" s="3">
        <v>13</v>
      </c>
      <c r="E111" s="3">
        <v>4</v>
      </c>
      <c r="F111" s="3">
        <v>0.7</v>
      </c>
      <c r="G111" s="5">
        <v>0.6</v>
      </c>
      <c r="H111" s="3">
        <v>1.2999999999999998</v>
      </c>
      <c r="I111" s="3">
        <v>1.55139</v>
      </c>
      <c r="J111" s="12">
        <f t="shared" si="7"/>
        <v>1.4375</v>
      </c>
      <c r="K111" s="4">
        <v>43742.541667129626</v>
      </c>
      <c r="L111" s="3">
        <f t="shared" si="8"/>
        <v>4</v>
      </c>
      <c r="M111" s="3">
        <f t="shared" si="9"/>
        <v>13</v>
      </c>
      <c r="N111" s="3"/>
      <c r="O111" s="3"/>
      <c r="P111" s="3"/>
      <c r="Q111" s="3"/>
      <c r="R111" s="3"/>
      <c r="S111" s="3">
        <f t="shared" si="10"/>
        <v>0</v>
      </c>
      <c r="T111" s="3">
        <f t="shared" si="11"/>
        <v>0</v>
      </c>
      <c r="U111" s="3">
        <f t="shared" si="12"/>
        <v>0</v>
      </c>
      <c r="V111" s="3">
        <f t="shared" si="13"/>
        <v>0</v>
      </c>
      <c r="W111" s="26">
        <v>77</v>
      </c>
      <c r="X111" s="22">
        <v>17</v>
      </c>
      <c r="Y111" s="3">
        <v>1.2999999999999998</v>
      </c>
      <c r="Z111" s="3"/>
      <c r="AB111" s="30">
        <v>81</v>
      </c>
      <c r="AC111" s="30">
        <v>1.8444851300214207</v>
      </c>
      <c r="AD111" s="30">
        <v>3.9555148699785789</v>
      </c>
    </row>
    <row r="112" spans="1:30">
      <c r="A112" s="4">
        <v>43742.583333333336</v>
      </c>
      <c r="B112">
        <v>43742</v>
      </c>
      <c r="C112" s="3">
        <v>0.58333333333333337</v>
      </c>
      <c r="D112" s="3">
        <v>14</v>
      </c>
      <c r="E112" s="3">
        <v>4</v>
      </c>
      <c r="F112" s="3">
        <v>1.6</v>
      </c>
      <c r="G112" s="5">
        <v>0.7</v>
      </c>
      <c r="H112" s="3">
        <v>2.2999999999999998</v>
      </c>
      <c r="I112" s="3">
        <v>1.55139</v>
      </c>
      <c r="J112" s="12">
        <f t="shared" si="7"/>
        <v>1.5291666666666661</v>
      </c>
      <c r="K112" s="4">
        <v>43742.583333854163</v>
      </c>
      <c r="L112" s="3">
        <f t="shared" si="8"/>
        <v>4</v>
      </c>
      <c r="M112" s="3">
        <f t="shared" si="9"/>
        <v>14</v>
      </c>
      <c r="N112" s="3"/>
      <c r="O112" s="3"/>
      <c r="P112" s="3"/>
      <c r="Q112" s="3"/>
      <c r="R112" s="3"/>
      <c r="S112" s="3">
        <f t="shared" si="10"/>
        <v>0</v>
      </c>
      <c r="T112" s="3">
        <f t="shared" si="11"/>
        <v>0</v>
      </c>
      <c r="U112" s="3">
        <f t="shared" si="12"/>
        <v>0</v>
      </c>
      <c r="V112" s="3">
        <f t="shared" si="13"/>
        <v>0</v>
      </c>
      <c r="W112" s="25">
        <v>79</v>
      </c>
      <c r="X112" s="23">
        <v>17</v>
      </c>
      <c r="Y112" s="3">
        <v>2.2999999999999998</v>
      </c>
      <c r="Z112" s="3"/>
      <c r="AB112" s="30">
        <v>82</v>
      </c>
      <c r="AC112" s="30">
        <v>1.0202581720317789</v>
      </c>
      <c r="AD112" s="30">
        <v>0.67974182796822125</v>
      </c>
    </row>
    <row r="113" spans="1:30">
      <c r="A113" s="4">
        <v>43742.625</v>
      </c>
      <c r="B113">
        <v>43742</v>
      </c>
      <c r="C113" s="3">
        <v>0.625</v>
      </c>
      <c r="D113" s="3">
        <v>15</v>
      </c>
      <c r="E113" s="3">
        <v>4</v>
      </c>
      <c r="F113" s="3">
        <v>0.6</v>
      </c>
      <c r="G113" s="5">
        <v>0.7</v>
      </c>
      <c r="H113" s="3">
        <v>1.2999999999999998</v>
      </c>
      <c r="I113" s="3">
        <v>1.55139</v>
      </c>
      <c r="J113" s="12">
        <f t="shared" si="7"/>
        <v>1.4749999999999996</v>
      </c>
      <c r="K113" s="4">
        <v>43742.625000578701</v>
      </c>
      <c r="L113" s="3">
        <f t="shared" si="8"/>
        <v>4</v>
      </c>
      <c r="M113" s="3">
        <f t="shared" si="9"/>
        <v>15</v>
      </c>
      <c r="N113" s="3"/>
      <c r="O113" s="3"/>
      <c r="P113" s="3"/>
      <c r="Q113" s="3"/>
      <c r="R113" s="3"/>
      <c r="S113" s="3">
        <f t="shared" si="10"/>
        <v>0</v>
      </c>
      <c r="T113" s="3">
        <f t="shared" si="11"/>
        <v>0</v>
      </c>
      <c r="U113" s="3">
        <f t="shared" si="12"/>
        <v>0</v>
      </c>
      <c r="V113" s="3">
        <f t="shared" si="13"/>
        <v>0</v>
      </c>
      <c r="W113" s="26">
        <v>78</v>
      </c>
      <c r="X113" s="22">
        <v>21</v>
      </c>
      <c r="Y113" s="3">
        <v>1.2999999999999998</v>
      </c>
      <c r="Z113" s="3"/>
      <c r="AB113" s="30">
        <v>83</v>
      </c>
      <c r="AC113" s="30">
        <v>1.0069661201499949</v>
      </c>
      <c r="AD113" s="30">
        <v>0.59303387985000522</v>
      </c>
    </row>
    <row r="114" spans="1:30">
      <c r="A114" s="4">
        <v>43742.666666666664</v>
      </c>
      <c r="B114">
        <v>43742</v>
      </c>
      <c r="C114" s="3">
        <v>0.66666666666666663</v>
      </c>
      <c r="D114" s="3">
        <v>16</v>
      </c>
      <c r="E114" s="3">
        <v>4</v>
      </c>
      <c r="F114" s="3">
        <v>0.5</v>
      </c>
      <c r="G114" s="5">
        <v>0.6</v>
      </c>
      <c r="H114" s="3">
        <v>1.1000000000000001</v>
      </c>
      <c r="I114" s="3">
        <v>1.55139</v>
      </c>
      <c r="J114" s="12">
        <f t="shared" si="7"/>
        <v>1.4666666666666666</v>
      </c>
      <c r="K114" s="4">
        <v>43742.666666666664</v>
      </c>
      <c r="L114" s="3">
        <f t="shared" si="8"/>
        <v>4</v>
      </c>
      <c r="M114" s="3">
        <f t="shared" si="9"/>
        <v>16</v>
      </c>
      <c r="N114" s="3">
        <v>22</v>
      </c>
      <c r="O114" s="3">
        <v>0</v>
      </c>
      <c r="P114" s="3">
        <v>0</v>
      </c>
      <c r="Q114" s="3">
        <v>0</v>
      </c>
      <c r="R114" s="3"/>
      <c r="S114" s="3">
        <f t="shared" si="10"/>
        <v>1</v>
      </c>
      <c r="T114" s="3">
        <f t="shared" si="11"/>
        <v>0</v>
      </c>
      <c r="U114" s="3">
        <f t="shared" si="12"/>
        <v>0</v>
      </c>
      <c r="V114" s="3">
        <f t="shared" si="13"/>
        <v>0</v>
      </c>
      <c r="W114" s="25">
        <v>74</v>
      </c>
      <c r="X114" s="23">
        <v>21</v>
      </c>
      <c r="Y114" s="3">
        <v>1.1000000000000001</v>
      </c>
      <c r="Z114" s="3"/>
      <c r="AB114" s="30">
        <v>84</v>
      </c>
      <c r="AC114" s="30">
        <v>1.0069661201499949</v>
      </c>
      <c r="AD114" s="30">
        <v>0.29303387985000495</v>
      </c>
    </row>
    <row r="115" spans="1:30">
      <c r="A115" s="4">
        <v>43742.708333333336</v>
      </c>
      <c r="B115">
        <v>43742</v>
      </c>
      <c r="C115" s="3">
        <v>0.70833333333333337</v>
      </c>
      <c r="D115" s="3">
        <v>17</v>
      </c>
      <c r="E115" s="3">
        <v>4</v>
      </c>
      <c r="F115" s="3">
        <v>0.9</v>
      </c>
      <c r="G115" s="5">
        <v>0.6</v>
      </c>
      <c r="H115" s="3">
        <v>1.5</v>
      </c>
      <c r="I115" s="3">
        <v>1.55139</v>
      </c>
      <c r="J115" s="12">
        <f t="shared" si="7"/>
        <v>1.4541666666666666</v>
      </c>
      <c r="K115" s="4">
        <v>43742.708333333336</v>
      </c>
      <c r="L115" s="3">
        <f t="shared" si="8"/>
        <v>4</v>
      </c>
      <c r="M115" s="3">
        <f t="shared" si="9"/>
        <v>17</v>
      </c>
      <c r="N115" s="3">
        <v>57</v>
      </c>
      <c r="O115" s="3">
        <v>0</v>
      </c>
      <c r="P115" s="3">
        <v>0</v>
      </c>
      <c r="Q115" s="3">
        <v>0</v>
      </c>
      <c r="R115" s="3"/>
      <c r="S115" s="3">
        <f t="shared" si="10"/>
        <v>1</v>
      </c>
      <c r="T115" s="3">
        <f t="shared" si="11"/>
        <v>0</v>
      </c>
      <c r="U115" s="3">
        <f t="shared" si="12"/>
        <v>0</v>
      </c>
      <c r="V115" s="3">
        <f t="shared" si="13"/>
        <v>0</v>
      </c>
      <c r="W115" s="26">
        <v>71</v>
      </c>
      <c r="X115" s="22">
        <v>21</v>
      </c>
      <c r="Y115" s="3">
        <v>1.5</v>
      </c>
      <c r="Z115" s="3"/>
      <c r="AB115" s="30">
        <v>85</v>
      </c>
      <c r="AC115" s="30">
        <v>0.98038201638642675</v>
      </c>
      <c r="AD115" s="30">
        <v>0.51961798361357325</v>
      </c>
    </row>
    <row r="116" spans="1:30">
      <c r="A116" s="4">
        <v>43742.75</v>
      </c>
      <c r="B116">
        <v>43742</v>
      </c>
      <c r="C116" s="3">
        <v>0.75</v>
      </c>
      <c r="D116" s="3">
        <v>18</v>
      </c>
      <c r="E116" s="3">
        <v>4</v>
      </c>
      <c r="F116" s="3">
        <v>0.6</v>
      </c>
      <c r="G116" s="5">
        <v>0.7</v>
      </c>
      <c r="H116" s="3">
        <v>1.2999999999999998</v>
      </c>
      <c r="I116" s="3">
        <v>1.55139</v>
      </c>
      <c r="J116" s="12">
        <f t="shared" si="7"/>
        <v>1.4333333333333333</v>
      </c>
      <c r="K116" s="4">
        <v>43742.75</v>
      </c>
      <c r="L116" s="3">
        <f t="shared" si="8"/>
        <v>4</v>
      </c>
      <c r="M116" s="3">
        <f t="shared" si="9"/>
        <v>18</v>
      </c>
      <c r="N116" s="3">
        <v>58</v>
      </c>
      <c r="O116" s="3">
        <v>0</v>
      </c>
      <c r="P116" s="3">
        <v>49</v>
      </c>
      <c r="Q116" s="3">
        <v>0</v>
      </c>
      <c r="R116" s="3"/>
      <c r="S116" s="3">
        <f t="shared" si="10"/>
        <v>1</v>
      </c>
      <c r="T116" s="3">
        <f t="shared" si="11"/>
        <v>0</v>
      </c>
      <c r="U116" s="3">
        <f t="shared" si="12"/>
        <v>1</v>
      </c>
      <c r="V116" s="3">
        <f t="shared" si="13"/>
        <v>0</v>
      </c>
      <c r="W116" s="25">
        <v>68</v>
      </c>
      <c r="X116" s="23">
        <v>21</v>
      </c>
      <c r="Y116" s="3">
        <v>1.2999999999999998</v>
      </c>
      <c r="Z116" s="3"/>
      <c r="AB116" s="30">
        <v>86</v>
      </c>
      <c r="AC116" s="30">
        <v>0.99367406826821081</v>
      </c>
      <c r="AD116" s="30">
        <v>0.30632593173178901</v>
      </c>
    </row>
    <row r="117" spans="1:30">
      <c r="A117" s="4">
        <v>43742.791666666664</v>
      </c>
      <c r="B117">
        <v>43742</v>
      </c>
      <c r="C117" s="3">
        <v>0.79166666666666663</v>
      </c>
      <c r="D117" s="3">
        <v>19</v>
      </c>
      <c r="E117" s="3">
        <v>4</v>
      </c>
      <c r="F117" s="3">
        <v>0.6</v>
      </c>
      <c r="G117" s="5">
        <v>0.7</v>
      </c>
      <c r="H117" s="3">
        <v>1.2999999999999998</v>
      </c>
      <c r="I117" s="3">
        <v>1.55139</v>
      </c>
      <c r="J117" s="12">
        <f t="shared" si="7"/>
        <v>1.4166666666666667</v>
      </c>
      <c r="K117" s="4">
        <v>43742.791666666664</v>
      </c>
      <c r="L117" s="3">
        <f t="shared" si="8"/>
        <v>4</v>
      </c>
      <c r="M117" s="3">
        <f t="shared" si="9"/>
        <v>19</v>
      </c>
      <c r="N117" s="3">
        <v>58</v>
      </c>
      <c r="O117" s="3">
        <v>0</v>
      </c>
      <c r="P117" s="3">
        <v>0</v>
      </c>
      <c r="Q117" s="3">
        <v>0</v>
      </c>
      <c r="R117" s="3"/>
      <c r="S117" s="3">
        <f t="shared" si="10"/>
        <v>1</v>
      </c>
      <c r="T117" s="3">
        <f t="shared" si="11"/>
        <v>0</v>
      </c>
      <c r="U117" s="3">
        <f t="shared" si="12"/>
        <v>0</v>
      </c>
      <c r="V117" s="3">
        <f t="shared" si="13"/>
        <v>0</v>
      </c>
      <c r="W117" s="26">
        <v>63</v>
      </c>
      <c r="X117" s="22">
        <v>20</v>
      </c>
      <c r="Y117" s="3">
        <v>1.2999999999999998</v>
      </c>
      <c r="Z117" s="3"/>
      <c r="AB117" s="30">
        <v>87</v>
      </c>
      <c r="AC117" s="30">
        <v>0.99367406826821081</v>
      </c>
      <c r="AD117" s="30">
        <v>1.4063259317317891</v>
      </c>
    </row>
    <row r="118" spans="1:30">
      <c r="A118" s="4">
        <v>43742.833333333336</v>
      </c>
      <c r="B118">
        <v>43742</v>
      </c>
      <c r="C118" s="3">
        <v>0.83333333333333337</v>
      </c>
      <c r="D118" s="3">
        <v>20</v>
      </c>
      <c r="E118" s="3">
        <v>4</v>
      </c>
      <c r="F118" s="3">
        <v>0.8</v>
      </c>
      <c r="G118" s="5">
        <v>0.5</v>
      </c>
      <c r="H118" s="3">
        <v>1.3</v>
      </c>
      <c r="I118" s="3">
        <v>1.55139</v>
      </c>
      <c r="J118" s="12">
        <f t="shared" si="7"/>
        <v>1.3958333333333333</v>
      </c>
      <c r="K118" s="4">
        <v>43742.833333333336</v>
      </c>
      <c r="L118" s="3">
        <f t="shared" si="8"/>
        <v>4</v>
      </c>
      <c r="M118" s="3">
        <f t="shared" si="9"/>
        <v>20</v>
      </c>
      <c r="N118" s="3">
        <v>58</v>
      </c>
      <c r="O118" s="3">
        <v>0</v>
      </c>
      <c r="P118" s="3">
        <v>0</v>
      </c>
      <c r="Q118" s="3">
        <v>0</v>
      </c>
      <c r="R118" s="3"/>
      <c r="S118" s="3">
        <f t="shared" si="10"/>
        <v>1</v>
      </c>
      <c r="T118" s="3">
        <f t="shared" si="11"/>
        <v>0</v>
      </c>
      <c r="U118" s="3">
        <f t="shared" si="12"/>
        <v>0</v>
      </c>
      <c r="V118" s="3">
        <f t="shared" si="13"/>
        <v>0</v>
      </c>
      <c r="W118" s="25">
        <v>59</v>
      </c>
      <c r="X118" s="23">
        <v>21</v>
      </c>
      <c r="Y118" s="3">
        <v>1.3</v>
      </c>
      <c r="Z118" s="3"/>
      <c r="AB118" s="30">
        <v>88</v>
      </c>
      <c r="AC118" s="30">
        <v>1.0069661201499949</v>
      </c>
      <c r="AD118" s="30">
        <v>0.69303387985000509</v>
      </c>
    </row>
    <row r="119" spans="1:30">
      <c r="A119" s="4">
        <v>43742.875</v>
      </c>
      <c r="B119">
        <v>43742</v>
      </c>
      <c r="C119" s="3">
        <v>0.875</v>
      </c>
      <c r="D119" s="3">
        <v>21</v>
      </c>
      <c r="E119" s="3">
        <v>4</v>
      </c>
      <c r="F119" s="3">
        <v>1.7</v>
      </c>
      <c r="G119" s="5">
        <v>0.7</v>
      </c>
      <c r="H119" s="3">
        <v>2.4</v>
      </c>
      <c r="I119" s="3">
        <v>1.55139</v>
      </c>
      <c r="J119" s="12">
        <f t="shared" si="7"/>
        <v>1.4166666666666667</v>
      </c>
      <c r="K119" s="4">
        <v>43742.875</v>
      </c>
      <c r="L119" s="3">
        <f t="shared" si="8"/>
        <v>4</v>
      </c>
      <c r="M119" s="3">
        <f t="shared" si="9"/>
        <v>21</v>
      </c>
      <c r="N119" s="3">
        <v>57</v>
      </c>
      <c r="O119" s="3">
        <v>0</v>
      </c>
      <c r="P119" s="3">
        <v>0</v>
      </c>
      <c r="Q119" s="3">
        <v>0</v>
      </c>
      <c r="R119" s="3"/>
      <c r="S119" s="3">
        <f t="shared" si="10"/>
        <v>1</v>
      </c>
      <c r="T119" s="3">
        <f t="shared" si="11"/>
        <v>0</v>
      </c>
      <c r="U119" s="3">
        <f t="shared" si="12"/>
        <v>0</v>
      </c>
      <c r="V119" s="3">
        <f t="shared" si="13"/>
        <v>0</v>
      </c>
      <c r="W119" s="26">
        <v>57</v>
      </c>
      <c r="X119" s="22">
        <v>21</v>
      </c>
      <c r="Y119" s="3">
        <v>2.4</v>
      </c>
      <c r="Z119" s="3"/>
      <c r="AB119" s="30">
        <v>89</v>
      </c>
      <c r="AC119" s="30">
        <v>0.99615700924301409</v>
      </c>
      <c r="AD119" s="30">
        <v>0.70384299075698586</v>
      </c>
    </row>
    <row r="120" spans="1:30">
      <c r="A120" s="4">
        <v>43742.916666666664</v>
      </c>
      <c r="B120">
        <v>43742</v>
      </c>
      <c r="C120" s="3">
        <v>0.91666666666666663</v>
      </c>
      <c r="D120" s="3">
        <v>22</v>
      </c>
      <c r="E120" s="3">
        <v>4</v>
      </c>
      <c r="F120" s="3">
        <v>1.6</v>
      </c>
      <c r="G120" s="5">
        <v>0.9</v>
      </c>
      <c r="H120" s="3">
        <v>2.5</v>
      </c>
      <c r="I120" s="3">
        <v>1.55139</v>
      </c>
      <c r="J120" s="12">
        <f t="shared" si="7"/>
        <v>1.3541666666666667</v>
      </c>
      <c r="K120" s="4">
        <v>43742.916666666664</v>
      </c>
      <c r="L120" s="3">
        <f t="shared" si="8"/>
        <v>4</v>
      </c>
      <c r="M120" s="3">
        <f t="shared" si="9"/>
        <v>22</v>
      </c>
      <c r="N120" s="3">
        <v>58</v>
      </c>
      <c r="O120" s="3">
        <v>0</v>
      </c>
      <c r="P120" s="3">
        <v>6</v>
      </c>
      <c r="Q120" s="3">
        <v>0</v>
      </c>
      <c r="R120" s="3"/>
      <c r="S120" s="3">
        <f t="shared" si="10"/>
        <v>1</v>
      </c>
      <c r="T120" s="3">
        <f t="shared" si="11"/>
        <v>0</v>
      </c>
      <c r="U120" s="3">
        <f t="shared" si="12"/>
        <v>1</v>
      </c>
      <c r="V120" s="3">
        <f t="shared" si="13"/>
        <v>0</v>
      </c>
      <c r="W120" s="25">
        <v>56</v>
      </c>
      <c r="X120" s="23">
        <v>17</v>
      </c>
      <c r="Y120" s="3">
        <v>2.5</v>
      </c>
      <c r="Z120" s="3"/>
      <c r="AB120" s="30">
        <v>90</v>
      </c>
      <c r="AC120" s="30">
        <v>1.0837680143204589</v>
      </c>
      <c r="AD120" s="30">
        <v>0.41623198567954112</v>
      </c>
    </row>
    <row r="121" spans="1:30">
      <c r="A121" s="4">
        <v>43742.958333333336</v>
      </c>
      <c r="B121">
        <v>43742</v>
      </c>
      <c r="C121" s="3">
        <v>0.95833333333333337</v>
      </c>
      <c r="D121" s="3">
        <v>23</v>
      </c>
      <c r="E121" s="3">
        <v>4</v>
      </c>
      <c r="F121" s="3">
        <v>0.3</v>
      </c>
      <c r="G121" s="5">
        <v>0.3</v>
      </c>
      <c r="H121" s="3">
        <v>0.6</v>
      </c>
      <c r="I121" s="3">
        <v>1.55139</v>
      </c>
      <c r="J121" s="12">
        <f t="shared" si="7"/>
        <v>1.2750000000000001</v>
      </c>
      <c r="K121" s="4">
        <v>43742.958333333336</v>
      </c>
      <c r="L121" s="3">
        <f t="shared" si="8"/>
        <v>4</v>
      </c>
      <c r="M121" s="3">
        <f t="shared" si="9"/>
        <v>23</v>
      </c>
      <c r="N121" s="3">
        <v>58</v>
      </c>
      <c r="O121" s="3">
        <v>0</v>
      </c>
      <c r="P121" s="3">
        <v>58</v>
      </c>
      <c r="Q121" s="3">
        <v>0</v>
      </c>
      <c r="R121" s="3"/>
      <c r="S121" s="3">
        <f t="shared" si="10"/>
        <v>1</v>
      </c>
      <c r="T121" s="3">
        <f t="shared" si="11"/>
        <v>0</v>
      </c>
      <c r="U121" s="3">
        <f t="shared" si="12"/>
        <v>1</v>
      </c>
      <c r="V121" s="3">
        <f t="shared" si="13"/>
        <v>0</v>
      </c>
      <c r="W121" s="26">
        <v>54</v>
      </c>
      <c r="X121" s="22">
        <v>17</v>
      </c>
      <c r="Y121" s="3">
        <v>0.6</v>
      </c>
      <c r="Z121" s="3"/>
      <c r="AB121" s="30">
        <v>91</v>
      </c>
      <c r="AC121" s="30">
        <v>1.0837680143204589</v>
      </c>
      <c r="AD121" s="30">
        <v>0.31623198567954103</v>
      </c>
    </row>
    <row r="122" spans="1:30">
      <c r="A122" s="4">
        <v>43743</v>
      </c>
      <c r="B122">
        <v>43743</v>
      </c>
      <c r="C122" s="3">
        <v>0</v>
      </c>
      <c r="D122" s="3">
        <v>0</v>
      </c>
      <c r="E122" s="3">
        <v>5</v>
      </c>
      <c r="F122" s="3">
        <v>0.3</v>
      </c>
      <c r="G122" s="5">
        <v>0.2</v>
      </c>
      <c r="H122" s="3">
        <v>0.5</v>
      </c>
      <c r="I122" s="3">
        <v>1.55139</v>
      </c>
      <c r="J122" s="12">
        <f t="shared" si="7"/>
        <v>1.3625</v>
      </c>
      <c r="K122" s="4">
        <v>43743</v>
      </c>
      <c r="L122" s="3">
        <f t="shared" si="8"/>
        <v>5</v>
      </c>
      <c r="M122" s="3">
        <f t="shared" si="9"/>
        <v>0</v>
      </c>
      <c r="N122" s="3">
        <v>58</v>
      </c>
      <c r="O122" s="3">
        <v>0</v>
      </c>
      <c r="P122" s="3">
        <v>58</v>
      </c>
      <c r="Q122" s="3">
        <v>0</v>
      </c>
      <c r="R122" s="3"/>
      <c r="S122" s="3">
        <f t="shared" si="10"/>
        <v>1</v>
      </c>
      <c r="T122" s="3">
        <f t="shared" si="11"/>
        <v>0</v>
      </c>
      <c r="U122" s="3">
        <f t="shared" si="12"/>
        <v>1</v>
      </c>
      <c r="V122" s="3">
        <f t="shared" si="13"/>
        <v>0</v>
      </c>
      <c r="W122" s="25">
        <v>54</v>
      </c>
      <c r="X122" s="23">
        <v>21</v>
      </c>
      <c r="Y122" s="3">
        <v>0.5</v>
      </c>
      <c r="Z122" s="3"/>
      <c r="AB122" s="30">
        <v>92</v>
      </c>
      <c r="AC122" s="30">
        <v>1.0837680143204589</v>
      </c>
      <c r="AD122" s="30">
        <v>0.11623198567954107</v>
      </c>
    </row>
    <row r="123" spans="1:30">
      <c r="A123" s="4">
        <v>43743.041666666664</v>
      </c>
      <c r="B123">
        <v>43743</v>
      </c>
      <c r="C123" s="3">
        <v>4.1666666666666664E-2</v>
      </c>
      <c r="D123" s="3">
        <v>1</v>
      </c>
      <c r="E123" s="3">
        <v>5</v>
      </c>
      <c r="F123" s="3">
        <v>0.2</v>
      </c>
      <c r="G123" s="5">
        <v>0.2</v>
      </c>
      <c r="H123" s="3">
        <v>0.4</v>
      </c>
      <c r="I123" s="3">
        <v>1.55139</v>
      </c>
      <c r="J123" s="12">
        <f t="shared" si="7"/>
        <v>1.3791666666666667</v>
      </c>
      <c r="K123" s="4">
        <v>43743.041666666664</v>
      </c>
      <c r="L123" s="3">
        <f t="shared" si="8"/>
        <v>5</v>
      </c>
      <c r="M123" s="3">
        <f t="shared" si="9"/>
        <v>1</v>
      </c>
      <c r="N123" s="3">
        <v>58</v>
      </c>
      <c r="O123" s="3">
        <v>0</v>
      </c>
      <c r="P123" s="3">
        <v>58</v>
      </c>
      <c r="Q123" s="3">
        <v>0</v>
      </c>
      <c r="R123" s="3"/>
      <c r="S123" s="3">
        <f t="shared" si="10"/>
        <v>1</v>
      </c>
      <c r="T123" s="3">
        <f t="shared" si="11"/>
        <v>0</v>
      </c>
      <c r="U123" s="3">
        <f t="shared" si="12"/>
        <v>1</v>
      </c>
      <c r="V123" s="3">
        <f t="shared" si="13"/>
        <v>0</v>
      </c>
      <c r="W123" s="26">
        <v>53</v>
      </c>
      <c r="X123" s="22">
        <v>13</v>
      </c>
      <c r="Y123" s="3">
        <v>0.4</v>
      </c>
      <c r="Z123" s="3"/>
      <c r="AB123" s="30">
        <v>93</v>
      </c>
      <c r="AC123" s="30">
        <v>1.0837680143204589</v>
      </c>
      <c r="AD123" s="30">
        <v>0.21623198567954094</v>
      </c>
    </row>
    <row r="124" spans="1:30">
      <c r="A124" s="4">
        <v>43743.083333333336</v>
      </c>
      <c r="B124">
        <v>43743</v>
      </c>
      <c r="C124" s="3">
        <v>8.3333333333333329E-2</v>
      </c>
      <c r="D124" s="3">
        <v>2</v>
      </c>
      <c r="E124" s="3">
        <v>5</v>
      </c>
      <c r="F124" s="3">
        <v>0.2</v>
      </c>
      <c r="G124" s="5">
        <v>0.2</v>
      </c>
      <c r="H124" s="3">
        <v>0.4</v>
      </c>
      <c r="I124" s="3">
        <v>1.55139</v>
      </c>
      <c r="J124" s="12">
        <f t="shared" si="7"/>
        <v>1.4333333333333336</v>
      </c>
      <c r="K124" s="4">
        <v>43743.083333333336</v>
      </c>
      <c r="L124" s="3">
        <f t="shared" si="8"/>
        <v>5</v>
      </c>
      <c r="M124" s="3">
        <f t="shared" si="9"/>
        <v>2</v>
      </c>
      <c r="N124" s="3">
        <v>57</v>
      </c>
      <c r="O124" s="3">
        <v>7</v>
      </c>
      <c r="P124" s="3">
        <v>57</v>
      </c>
      <c r="Q124" s="3">
        <v>0</v>
      </c>
      <c r="R124" s="3"/>
      <c r="S124" s="3">
        <f t="shared" si="10"/>
        <v>1</v>
      </c>
      <c r="T124" s="3">
        <f t="shared" si="11"/>
        <v>1</v>
      </c>
      <c r="U124" s="3">
        <f t="shared" si="12"/>
        <v>1</v>
      </c>
      <c r="V124" s="3">
        <f t="shared" si="13"/>
        <v>0</v>
      </c>
      <c r="W124" s="25">
        <v>51</v>
      </c>
      <c r="X124" s="23">
        <v>13</v>
      </c>
      <c r="Y124" s="3">
        <v>0.4</v>
      </c>
      <c r="Z124" s="3"/>
      <c r="AB124" s="30">
        <v>94</v>
      </c>
      <c r="AC124" s="30">
        <v>1.3933741965948461</v>
      </c>
      <c r="AD124" s="30">
        <v>-0.39337419659484607</v>
      </c>
    </row>
    <row r="125" spans="1:30">
      <c r="A125" s="4">
        <v>43743.125</v>
      </c>
      <c r="B125">
        <v>43743</v>
      </c>
      <c r="C125" s="3">
        <v>0.125</v>
      </c>
      <c r="D125" s="3">
        <v>3</v>
      </c>
      <c r="E125" s="3">
        <v>5</v>
      </c>
      <c r="F125" s="3">
        <v>0.8</v>
      </c>
      <c r="G125" s="5">
        <v>1</v>
      </c>
      <c r="H125" s="3">
        <v>1.8</v>
      </c>
      <c r="I125" s="3">
        <v>1.55139</v>
      </c>
      <c r="J125" s="12">
        <f t="shared" si="7"/>
        <v>1.4375000000000002</v>
      </c>
      <c r="K125" s="4">
        <v>43743.125</v>
      </c>
      <c r="L125" s="3">
        <f t="shared" si="8"/>
        <v>5</v>
      </c>
      <c r="M125" s="3">
        <f t="shared" si="9"/>
        <v>3</v>
      </c>
      <c r="N125" s="3">
        <v>58</v>
      </c>
      <c r="O125" s="3">
        <v>47</v>
      </c>
      <c r="P125" s="3">
        <v>58</v>
      </c>
      <c r="Q125" s="3">
        <v>0</v>
      </c>
      <c r="R125" s="3"/>
      <c r="S125" s="3">
        <f t="shared" si="10"/>
        <v>1</v>
      </c>
      <c r="T125" s="3">
        <f t="shared" si="11"/>
        <v>1</v>
      </c>
      <c r="U125" s="3">
        <f t="shared" si="12"/>
        <v>1</v>
      </c>
      <c r="V125" s="3">
        <f t="shared" si="13"/>
        <v>0</v>
      </c>
      <c r="W125" s="26">
        <v>51</v>
      </c>
      <c r="X125" s="22">
        <v>13</v>
      </c>
      <c r="Y125" s="3">
        <v>1.8</v>
      </c>
      <c r="Z125" s="3"/>
      <c r="AB125" s="30">
        <v>95</v>
      </c>
      <c r="AC125" s="30">
        <v>1.418874954562775</v>
      </c>
      <c r="AD125" s="30">
        <v>0.58112504543722499</v>
      </c>
    </row>
    <row r="126" spans="1:30">
      <c r="A126" s="4">
        <v>43743.166666666664</v>
      </c>
      <c r="B126">
        <v>43743</v>
      </c>
      <c r="C126" s="3">
        <v>0.16666666666666666</v>
      </c>
      <c r="D126" s="3">
        <v>4</v>
      </c>
      <c r="E126" s="3">
        <v>5</v>
      </c>
      <c r="F126" s="3">
        <v>0.2</v>
      </c>
      <c r="G126" s="5">
        <v>0.2</v>
      </c>
      <c r="H126" s="3">
        <v>0.4</v>
      </c>
      <c r="I126" s="3">
        <v>1.55139</v>
      </c>
      <c r="J126" s="12">
        <f t="shared" si="7"/>
        <v>1.3833333333333335</v>
      </c>
      <c r="K126" s="4">
        <v>43743.166666666664</v>
      </c>
      <c r="L126" s="3">
        <f t="shared" si="8"/>
        <v>5</v>
      </c>
      <c r="M126" s="3">
        <f t="shared" si="9"/>
        <v>4</v>
      </c>
      <c r="N126" s="3">
        <v>58</v>
      </c>
      <c r="O126" s="3">
        <v>30</v>
      </c>
      <c r="P126" s="3">
        <v>58</v>
      </c>
      <c r="Q126" s="3">
        <v>0</v>
      </c>
      <c r="R126" s="3"/>
      <c r="S126" s="3">
        <f t="shared" si="10"/>
        <v>1</v>
      </c>
      <c r="T126" s="3">
        <f t="shared" si="11"/>
        <v>1</v>
      </c>
      <c r="U126" s="3">
        <f t="shared" si="12"/>
        <v>1</v>
      </c>
      <c r="V126" s="3">
        <f t="shared" si="13"/>
        <v>0</v>
      </c>
      <c r="W126" s="25">
        <v>50</v>
      </c>
      <c r="X126" s="23">
        <v>11</v>
      </c>
      <c r="Y126" s="3">
        <v>0.4</v>
      </c>
      <c r="Z126" s="3"/>
      <c r="AB126" s="30">
        <v>96</v>
      </c>
      <c r="AC126" s="30">
        <v>2.204309102702704</v>
      </c>
      <c r="AD126" s="30">
        <v>0.39569089729729612</v>
      </c>
    </row>
    <row r="127" spans="1:30">
      <c r="A127" s="4">
        <v>43743.208333333336</v>
      </c>
      <c r="B127">
        <v>43743</v>
      </c>
      <c r="C127" s="3">
        <v>0.20833333333333334</v>
      </c>
      <c r="D127" s="3">
        <v>5</v>
      </c>
      <c r="E127" s="3">
        <v>5</v>
      </c>
      <c r="F127" s="3">
        <v>0.2</v>
      </c>
      <c r="G127" s="5">
        <v>0.2</v>
      </c>
      <c r="H127" s="3">
        <v>0.4</v>
      </c>
      <c r="I127" s="3">
        <v>1.55139</v>
      </c>
      <c r="J127" s="12">
        <f t="shared" si="7"/>
        <v>1.3833333333333331</v>
      </c>
      <c r="K127" s="4">
        <v>43743.208333333336</v>
      </c>
      <c r="L127" s="3">
        <f t="shared" si="8"/>
        <v>5</v>
      </c>
      <c r="M127" s="3">
        <f t="shared" si="9"/>
        <v>5</v>
      </c>
      <c r="N127" s="3">
        <v>58</v>
      </c>
      <c r="O127" s="3">
        <v>29</v>
      </c>
      <c r="P127" s="3">
        <v>58</v>
      </c>
      <c r="Q127" s="3">
        <v>0</v>
      </c>
      <c r="R127" s="3"/>
      <c r="S127" s="3">
        <f t="shared" si="10"/>
        <v>1</v>
      </c>
      <c r="T127" s="3">
        <f t="shared" si="11"/>
        <v>1</v>
      </c>
      <c r="U127" s="3">
        <f t="shared" si="12"/>
        <v>1</v>
      </c>
      <c r="V127" s="3">
        <f t="shared" si="13"/>
        <v>0</v>
      </c>
      <c r="W127" s="26">
        <v>50</v>
      </c>
      <c r="X127" s="22">
        <v>13</v>
      </c>
      <c r="Y127" s="3">
        <v>0.4</v>
      </c>
      <c r="Z127" s="3"/>
      <c r="AB127" s="30">
        <v>97</v>
      </c>
      <c r="AC127" s="30">
        <v>2.204309102702704</v>
      </c>
      <c r="AD127" s="30">
        <v>-0.90430910270270415</v>
      </c>
    </row>
    <row r="128" spans="1:30">
      <c r="A128" s="4">
        <v>43743.25</v>
      </c>
      <c r="B128">
        <v>43743</v>
      </c>
      <c r="C128" s="3">
        <v>0.25</v>
      </c>
      <c r="D128" s="3">
        <v>6</v>
      </c>
      <c r="E128" s="3">
        <v>5</v>
      </c>
      <c r="F128" s="3">
        <v>0.2</v>
      </c>
      <c r="G128" s="5">
        <v>0.2</v>
      </c>
      <c r="H128" s="3">
        <v>0.4</v>
      </c>
      <c r="I128" s="3">
        <v>1.55139</v>
      </c>
      <c r="J128" s="12">
        <f t="shared" si="7"/>
        <v>1.3916666666666668</v>
      </c>
      <c r="K128" s="4">
        <v>43743.25</v>
      </c>
      <c r="L128" s="3">
        <f t="shared" si="8"/>
        <v>5</v>
      </c>
      <c r="M128" s="3">
        <f t="shared" si="9"/>
        <v>6</v>
      </c>
      <c r="N128" s="3">
        <v>58</v>
      </c>
      <c r="O128" s="3">
        <v>25</v>
      </c>
      <c r="P128" s="3">
        <v>58</v>
      </c>
      <c r="Q128" s="3">
        <v>0</v>
      </c>
      <c r="R128" s="3"/>
      <c r="S128" s="3">
        <f t="shared" si="10"/>
        <v>1</v>
      </c>
      <c r="T128" s="3">
        <f t="shared" si="11"/>
        <v>1</v>
      </c>
      <c r="U128" s="3">
        <f t="shared" si="12"/>
        <v>1</v>
      </c>
      <c r="V128" s="3">
        <f t="shared" si="13"/>
        <v>0</v>
      </c>
      <c r="W128" s="25">
        <v>49</v>
      </c>
      <c r="X128" s="23">
        <v>17</v>
      </c>
      <c r="Y128" s="3">
        <v>0.4</v>
      </c>
      <c r="Z128" s="3"/>
      <c r="AB128" s="30">
        <v>98</v>
      </c>
      <c r="AC128" s="30">
        <v>2.204309102702704</v>
      </c>
      <c r="AD128" s="30">
        <v>-1.004309102702704</v>
      </c>
    </row>
    <row r="129" spans="1:30">
      <c r="A129" s="4">
        <v>43743.291666666664</v>
      </c>
      <c r="B129">
        <v>43743</v>
      </c>
      <c r="C129" s="3">
        <v>0.29166666666666669</v>
      </c>
      <c r="D129" s="3">
        <v>7</v>
      </c>
      <c r="E129" s="3">
        <v>5</v>
      </c>
      <c r="F129" s="3">
        <v>0.2</v>
      </c>
      <c r="G129" s="5">
        <v>0.2</v>
      </c>
      <c r="H129" s="3">
        <v>0.4</v>
      </c>
      <c r="I129" s="3">
        <v>1.55139</v>
      </c>
      <c r="J129" s="12">
        <f t="shared" si="7"/>
        <v>1.4000000000000001</v>
      </c>
      <c r="K129" s="4">
        <v>43743.291666666664</v>
      </c>
      <c r="L129" s="3">
        <f t="shared" si="8"/>
        <v>5</v>
      </c>
      <c r="M129" s="3">
        <f t="shared" si="9"/>
        <v>7</v>
      </c>
      <c r="N129" s="3">
        <v>57</v>
      </c>
      <c r="O129" s="3">
        <v>29</v>
      </c>
      <c r="P129" s="3">
        <v>57</v>
      </c>
      <c r="Q129" s="3">
        <v>0</v>
      </c>
      <c r="R129" s="3"/>
      <c r="S129" s="3">
        <f t="shared" si="10"/>
        <v>1</v>
      </c>
      <c r="T129" s="3">
        <f t="shared" si="11"/>
        <v>1</v>
      </c>
      <c r="U129" s="3">
        <f t="shared" si="12"/>
        <v>1</v>
      </c>
      <c r="V129" s="3">
        <f t="shared" si="13"/>
        <v>0</v>
      </c>
      <c r="W129" s="26">
        <v>51</v>
      </c>
      <c r="X129" s="22">
        <v>13</v>
      </c>
      <c r="Y129" s="3">
        <v>0.4</v>
      </c>
      <c r="Z129" s="3"/>
      <c r="AB129" s="30">
        <v>99</v>
      </c>
      <c r="AC129" s="30">
        <v>2.204309102702704</v>
      </c>
      <c r="AD129" s="30">
        <v>-1.004309102702704</v>
      </c>
    </row>
    <row r="130" spans="1:30">
      <c r="A130" s="4">
        <v>43743.333333333336</v>
      </c>
      <c r="B130">
        <v>43743</v>
      </c>
      <c r="C130" s="3">
        <v>0.33333333333333331</v>
      </c>
      <c r="D130" s="3">
        <v>8</v>
      </c>
      <c r="E130" s="3">
        <v>5</v>
      </c>
      <c r="F130" s="3">
        <v>0.2</v>
      </c>
      <c r="G130" s="5">
        <v>0.3</v>
      </c>
      <c r="H130" s="3">
        <v>0.5</v>
      </c>
      <c r="I130" s="3">
        <v>1.55139</v>
      </c>
      <c r="J130" s="12">
        <f t="shared" ref="J130:J193" si="14">AVERAGE(H130:H153)</f>
        <v>1.458333333333333</v>
      </c>
      <c r="K130" s="4">
        <v>43743.333333333336</v>
      </c>
      <c r="L130" s="3">
        <f t="shared" ref="L130:L193" si="15">DAY(K130)</f>
        <v>5</v>
      </c>
      <c r="M130" s="3">
        <f t="shared" ref="M130:M193" si="16">HOUR(K130)</f>
        <v>8</v>
      </c>
      <c r="N130" s="3">
        <v>50</v>
      </c>
      <c r="O130" s="3">
        <v>36</v>
      </c>
      <c r="P130" s="3">
        <v>58</v>
      </c>
      <c r="Q130" s="3">
        <v>0</v>
      </c>
      <c r="R130" s="3"/>
      <c r="S130" s="3">
        <f t="shared" ref="S130:S193" si="17">IF(ISBLANK(N130),0,IF(N130&gt;0,1,0))</f>
        <v>1</v>
      </c>
      <c r="T130" s="3">
        <f t="shared" ref="T130:T193" si="18">IF(ISBLANK(O130),0,IF(O130&gt;0,1,0))</f>
        <v>1</v>
      </c>
      <c r="U130" s="3">
        <f t="shared" ref="U130:U193" si="19">IF(ISBLANK(P130),0,IF(P130&gt;0,1,0))</f>
        <v>1</v>
      </c>
      <c r="V130" s="3">
        <f t="shared" ref="V130:V193" si="20">IF(ISBLANK(Q130),0,IF(Q130&gt;0,1,0))</f>
        <v>0</v>
      </c>
      <c r="W130" s="25">
        <v>55</v>
      </c>
      <c r="X130" s="23">
        <v>17</v>
      </c>
      <c r="Y130" s="3">
        <v>0.5</v>
      </c>
      <c r="Z130" s="3"/>
      <c r="AB130" s="30">
        <v>100</v>
      </c>
      <c r="AC130" s="30">
        <v>2.204309102702704</v>
      </c>
      <c r="AD130" s="30">
        <v>-1.204309102702704</v>
      </c>
    </row>
    <row r="131" spans="1:30">
      <c r="A131" s="4">
        <v>43743.375</v>
      </c>
      <c r="B131">
        <v>43743</v>
      </c>
      <c r="C131" s="3">
        <v>0.375</v>
      </c>
      <c r="D131" s="3">
        <v>9</v>
      </c>
      <c r="E131" s="3">
        <v>5</v>
      </c>
      <c r="F131" s="3">
        <v>0.3</v>
      </c>
      <c r="G131" s="5">
        <v>0.9</v>
      </c>
      <c r="H131" s="3">
        <v>1.2</v>
      </c>
      <c r="I131" s="3">
        <v>1.55139</v>
      </c>
      <c r="J131" s="12">
        <f t="shared" si="14"/>
        <v>1.595833333333333</v>
      </c>
      <c r="K131" s="4">
        <v>43743.375</v>
      </c>
      <c r="L131" s="3">
        <f t="shared" si="15"/>
        <v>5</v>
      </c>
      <c r="M131" s="3">
        <f t="shared" si="16"/>
        <v>9</v>
      </c>
      <c r="N131" s="3">
        <v>27</v>
      </c>
      <c r="O131" s="3">
        <v>40</v>
      </c>
      <c r="P131" s="3">
        <v>56</v>
      </c>
      <c r="Q131" s="3">
        <v>6</v>
      </c>
      <c r="R131" s="3"/>
      <c r="S131" s="3">
        <f t="shared" si="17"/>
        <v>1</v>
      </c>
      <c r="T131" s="3">
        <f t="shared" si="18"/>
        <v>1</v>
      </c>
      <c r="U131" s="3">
        <f t="shared" si="19"/>
        <v>1</v>
      </c>
      <c r="V131" s="3">
        <f t="shared" si="20"/>
        <v>1</v>
      </c>
      <c r="W131" s="26">
        <v>59</v>
      </c>
      <c r="X131" s="22">
        <v>13</v>
      </c>
      <c r="Y131" s="3">
        <v>1.2</v>
      </c>
      <c r="Z131" s="3"/>
      <c r="AB131" s="30">
        <v>101</v>
      </c>
      <c r="AC131" s="30">
        <v>2.1585897180999778</v>
      </c>
      <c r="AD131" s="30">
        <v>-1.0585897180999777</v>
      </c>
    </row>
    <row r="132" spans="1:30">
      <c r="A132" s="4">
        <v>43743.416666666664</v>
      </c>
      <c r="B132">
        <v>43743</v>
      </c>
      <c r="C132" s="3">
        <v>0.41666666666666669</v>
      </c>
      <c r="D132" s="3">
        <v>10</v>
      </c>
      <c r="E132" s="3">
        <v>5</v>
      </c>
      <c r="F132" s="3">
        <v>1.6</v>
      </c>
      <c r="G132" s="5">
        <v>2.2000000000000002</v>
      </c>
      <c r="H132" s="3">
        <v>3.8000000000000003</v>
      </c>
      <c r="I132" s="3">
        <v>1.55139</v>
      </c>
      <c r="J132" s="12">
        <f t="shared" si="14"/>
        <v>1.583333333333333</v>
      </c>
      <c r="K132" s="4">
        <v>43743.416666666664</v>
      </c>
      <c r="L132" s="3">
        <f t="shared" si="15"/>
        <v>5</v>
      </c>
      <c r="M132" s="3">
        <f t="shared" si="16"/>
        <v>10</v>
      </c>
      <c r="N132" s="3">
        <v>40</v>
      </c>
      <c r="O132" s="3">
        <v>48</v>
      </c>
      <c r="P132" s="3">
        <v>21</v>
      </c>
      <c r="Q132" s="3">
        <v>0</v>
      </c>
      <c r="R132" s="3"/>
      <c r="S132" s="3">
        <f t="shared" si="17"/>
        <v>1</v>
      </c>
      <c r="T132" s="3">
        <f t="shared" si="18"/>
        <v>1</v>
      </c>
      <c r="U132" s="3">
        <f t="shared" si="19"/>
        <v>1</v>
      </c>
      <c r="V132" s="3">
        <f t="shared" si="20"/>
        <v>0</v>
      </c>
      <c r="W132" s="25">
        <v>62</v>
      </c>
      <c r="X132" s="23">
        <v>13</v>
      </c>
      <c r="Y132" s="3">
        <v>3.8000000000000003</v>
      </c>
      <c r="Z132" s="3"/>
      <c r="AB132" s="30">
        <v>102</v>
      </c>
      <c r="AC132" s="30">
        <v>2.1369714962860162</v>
      </c>
      <c r="AD132" s="30">
        <v>-1.2369714962860163</v>
      </c>
    </row>
    <row r="133" spans="1:30">
      <c r="A133" s="4">
        <v>43743.458333333336</v>
      </c>
      <c r="B133">
        <v>43743</v>
      </c>
      <c r="C133" s="3">
        <v>0.45833333333333331</v>
      </c>
      <c r="D133" s="3">
        <v>11</v>
      </c>
      <c r="E133" s="3">
        <v>5</v>
      </c>
      <c r="F133" s="3">
        <v>2.2999999999999998</v>
      </c>
      <c r="G133" s="5">
        <v>0.6</v>
      </c>
      <c r="H133" s="3">
        <v>2.9</v>
      </c>
      <c r="I133" s="3">
        <v>1.55139</v>
      </c>
      <c r="J133" s="12">
        <f t="shared" si="14"/>
        <v>1.5583333333333333</v>
      </c>
      <c r="K133" s="4">
        <v>43743.458333333336</v>
      </c>
      <c r="L133" s="3">
        <f t="shared" si="15"/>
        <v>5</v>
      </c>
      <c r="M133" s="3">
        <f t="shared" si="16"/>
        <v>11</v>
      </c>
      <c r="N133" s="3">
        <v>19</v>
      </c>
      <c r="O133" s="3">
        <v>44</v>
      </c>
      <c r="P133" s="3">
        <v>27</v>
      </c>
      <c r="Q133" s="3">
        <v>0</v>
      </c>
      <c r="R133" s="3"/>
      <c r="S133" s="3">
        <f t="shared" si="17"/>
        <v>1</v>
      </c>
      <c r="T133" s="3">
        <f t="shared" si="18"/>
        <v>1</v>
      </c>
      <c r="U133" s="3">
        <f t="shared" si="19"/>
        <v>1</v>
      </c>
      <c r="V133" s="3">
        <f t="shared" si="20"/>
        <v>0</v>
      </c>
      <c r="W133" s="26">
        <v>62</v>
      </c>
      <c r="X133" s="22">
        <v>13</v>
      </c>
      <c r="Y133" s="3">
        <v>2.9</v>
      </c>
      <c r="Z133" s="3"/>
      <c r="AB133" s="30">
        <v>103</v>
      </c>
      <c r="AC133" s="30">
        <v>2.1369714962860162</v>
      </c>
      <c r="AD133" s="30">
        <v>-0.93697149628601606</v>
      </c>
    </row>
    <row r="134" spans="1:30">
      <c r="A134" s="4">
        <v>43743.5</v>
      </c>
      <c r="B134">
        <v>43743</v>
      </c>
      <c r="C134" s="3">
        <v>0.5</v>
      </c>
      <c r="D134" s="3">
        <v>12</v>
      </c>
      <c r="E134" s="3">
        <v>5</v>
      </c>
      <c r="F134" s="3">
        <v>1.7</v>
      </c>
      <c r="G134" s="5">
        <v>2.8</v>
      </c>
      <c r="H134" s="3">
        <v>4.5</v>
      </c>
      <c r="I134" s="3">
        <v>1.55139</v>
      </c>
      <c r="J134" s="12">
        <f t="shared" si="14"/>
        <v>1.5041666666666667</v>
      </c>
      <c r="K134" s="4">
        <v>43743.5</v>
      </c>
      <c r="L134" s="3">
        <f t="shared" si="15"/>
        <v>5</v>
      </c>
      <c r="M134" s="3">
        <f t="shared" si="16"/>
        <v>12</v>
      </c>
      <c r="N134" s="3">
        <v>0</v>
      </c>
      <c r="O134" s="3">
        <v>43</v>
      </c>
      <c r="P134" s="3">
        <v>0</v>
      </c>
      <c r="Q134" s="3">
        <v>0</v>
      </c>
      <c r="R134" s="3"/>
      <c r="S134" s="3">
        <f t="shared" si="17"/>
        <v>0</v>
      </c>
      <c r="T134" s="3">
        <f t="shared" si="18"/>
        <v>1</v>
      </c>
      <c r="U134" s="3">
        <f t="shared" si="19"/>
        <v>0</v>
      </c>
      <c r="V134" s="3">
        <f t="shared" si="20"/>
        <v>0</v>
      </c>
      <c r="W134" s="25">
        <v>65</v>
      </c>
      <c r="X134" s="23">
        <v>13</v>
      </c>
      <c r="Y134" s="3">
        <v>4.5</v>
      </c>
      <c r="Z134" s="3"/>
      <c r="AB134" s="30">
        <v>104</v>
      </c>
      <c r="AC134" s="30">
        <v>2.1236794444042322</v>
      </c>
      <c r="AD134" s="30">
        <v>2.2763205555957682</v>
      </c>
    </row>
    <row r="135" spans="1:30">
      <c r="A135" s="4">
        <v>43743.541666666664</v>
      </c>
      <c r="B135">
        <v>43743</v>
      </c>
      <c r="C135" s="3">
        <v>0.54166666666666663</v>
      </c>
      <c r="D135" s="3">
        <v>13</v>
      </c>
      <c r="E135" s="3">
        <v>5</v>
      </c>
      <c r="F135" s="3">
        <v>2</v>
      </c>
      <c r="G135" s="5">
        <v>1.5</v>
      </c>
      <c r="H135" s="3">
        <v>3.5</v>
      </c>
      <c r="I135" s="3">
        <v>1.55139</v>
      </c>
      <c r="J135" s="12">
        <f t="shared" si="14"/>
        <v>1.4124999999999999</v>
      </c>
      <c r="K135" s="4">
        <v>43743.541666666664</v>
      </c>
      <c r="L135" s="3">
        <f t="shared" si="15"/>
        <v>5</v>
      </c>
      <c r="M135" s="3">
        <f t="shared" si="16"/>
        <v>13</v>
      </c>
      <c r="N135" s="3">
        <v>0</v>
      </c>
      <c r="O135" s="3">
        <v>5</v>
      </c>
      <c r="P135" s="3">
        <v>0</v>
      </c>
      <c r="Q135" s="3">
        <v>0</v>
      </c>
      <c r="R135" s="3"/>
      <c r="S135" s="3">
        <f t="shared" si="17"/>
        <v>0</v>
      </c>
      <c r="T135" s="3">
        <f t="shared" si="18"/>
        <v>1</v>
      </c>
      <c r="U135" s="3">
        <f t="shared" si="19"/>
        <v>0</v>
      </c>
      <c r="V135" s="3">
        <f t="shared" si="20"/>
        <v>0</v>
      </c>
      <c r="W135" s="26">
        <v>65</v>
      </c>
      <c r="X135" s="22">
        <v>13</v>
      </c>
      <c r="Y135" s="3">
        <v>3.5</v>
      </c>
      <c r="Z135" s="3"/>
      <c r="AB135" s="30">
        <v>105</v>
      </c>
      <c r="AC135" s="30">
        <v>2.0468775502337677</v>
      </c>
      <c r="AD135" s="30">
        <v>2.5531224497662319</v>
      </c>
    </row>
    <row r="136" spans="1:30">
      <c r="A136" s="4">
        <v>43743.583333333336</v>
      </c>
      <c r="B136">
        <v>43743</v>
      </c>
      <c r="C136" s="3">
        <v>0.58333333333333337</v>
      </c>
      <c r="D136" s="3">
        <v>14</v>
      </c>
      <c r="E136" s="3">
        <v>5</v>
      </c>
      <c r="F136" s="3">
        <v>0.6</v>
      </c>
      <c r="G136" s="5">
        <v>0.4</v>
      </c>
      <c r="H136" s="3">
        <v>1</v>
      </c>
      <c r="I136" s="3">
        <v>1.55139</v>
      </c>
      <c r="J136" s="12">
        <f t="shared" si="14"/>
        <v>1.3166666666666669</v>
      </c>
      <c r="K136" s="4">
        <v>43743.583333333336</v>
      </c>
      <c r="L136" s="3">
        <f t="shared" si="15"/>
        <v>5</v>
      </c>
      <c r="M136" s="3">
        <f t="shared" si="16"/>
        <v>14</v>
      </c>
      <c r="N136" s="3">
        <v>47</v>
      </c>
      <c r="O136" s="3">
        <v>0</v>
      </c>
      <c r="P136" s="3">
        <v>49</v>
      </c>
      <c r="Q136" s="3">
        <v>0</v>
      </c>
      <c r="R136" s="3"/>
      <c r="S136" s="3">
        <f t="shared" si="17"/>
        <v>1</v>
      </c>
      <c r="T136" s="3">
        <f t="shared" si="18"/>
        <v>0</v>
      </c>
      <c r="U136" s="3">
        <f t="shared" si="19"/>
        <v>1</v>
      </c>
      <c r="V136" s="3">
        <f t="shared" si="20"/>
        <v>0</v>
      </c>
      <c r="W136" s="25">
        <v>66</v>
      </c>
      <c r="X136" s="23">
        <v>13</v>
      </c>
      <c r="Y136" s="3">
        <v>1</v>
      </c>
      <c r="Z136" s="3"/>
      <c r="AB136" s="30">
        <v>106</v>
      </c>
      <c r="AC136" s="30">
        <v>1.7200967799236295</v>
      </c>
      <c r="AD136" s="30">
        <v>0.37990322007637056</v>
      </c>
    </row>
    <row r="137" spans="1:30">
      <c r="A137" s="4">
        <v>43743.625</v>
      </c>
      <c r="B137">
        <v>43743</v>
      </c>
      <c r="C137" s="3">
        <v>0.625</v>
      </c>
      <c r="D137" s="3">
        <v>15</v>
      </c>
      <c r="E137" s="3">
        <v>5</v>
      </c>
      <c r="F137" s="3">
        <v>0.6</v>
      </c>
      <c r="G137" s="5">
        <v>0.5</v>
      </c>
      <c r="H137" s="3">
        <v>1.1000000000000001</v>
      </c>
      <c r="I137" s="3">
        <v>1.55139</v>
      </c>
      <c r="J137" s="12">
        <f t="shared" si="14"/>
        <v>1.3333333333333333</v>
      </c>
      <c r="K137" s="4">
        <v>43743.625</v>
      </c>
      <c r="L137" s="3">
        <f t="shared" si="15"/>
        <v>5</v>
      </c>
      <c r="M137" s="3">
        <f t="shared" si="16"/>
        <v>15</v>
      </c>
      <c r="N137" s="3">
        <v>58</v>
      </c>
      <c r="O137" s="3">
        <v>0</v>
      </c>
      <c r="P137" s="3">
        <v>50</v>
      </c>
      <c r="Q137" s="3">
        <v>0</v>
      </c>
      <c r="R137" s="3"/>
      <c r="S137" s="3">
        <f t="shared" si="17"/>
        <v>1</v>
      </c>
      <c r="T137" s="3">
        <f t="shared" si="18"/>
        <v>0</v>
      </c>
      <c r="U137" s="3">
        <f t="shared" si="19"/>
        <v>1</v>
      </c>
      <c r="V137" s="3">
        <f t="shared" si="20"/>
        <v>0</v>
      </c>
      <c r="W137" s="26">
        <v>66</v>
      </c>
      <c r="X137" s="22">
        <v>13</v>
      </c>
      <c r="Y137" s="3">
        <v>1.1000000000000001</v>
      </c>
      <c r="Z137" s="3"/>
      <c r="AB137" s="30">
        <v>107</v>
      </c>
      <c r="AC137" s="30">
        <v>0.92137057990191629</v>
      </c>
      <c r="AD137" s="30">
        <v>7.8629420098083713E-2</v>
      </c>
    </row>
    <row r="138" spans="1:30">
      <c r="A138" s="4">
        <v>43743.666666666664</v>
      </c>
      <c r="B138">
        <v>43743</v>
      </c>
      <c r="C138" s="3">
        <v>0.66666666666666663</v>
      </c>
      <c r="D138" s="3">
        <v>16</v>
      </c>
      <c r="E138" s="3">
        <v>5</v>
      </c>
      <c r="F138" s="3">
        <v>0.3</v>
      </c>
      <c r="G138" s="5">
        <v>0.5</v>
      </c>
      <c r="H138" s="3">
        <v>0.8</v>
      </c>
      <c r="I138" s="3">
        <v>1.55139</v>
      </c>
      <c r="J138" s="12">
        <f t="shared" si="14"/>
        <v>1.4583333333333333</v>
      </c>
      <c r="K138" s="4">
        <v>43743.666666666664</v>
      </c>
      <c r="L138" s="3">
        <f t="shared" si="15"/>
        <v>5</v>
      </c>
      <c r="M138" s="3">
        <f t="shared" si="16"/>
        <v>16</v>
      </c>
      <c r="N138" s="3">
        <v>57</v>
      </c>
      <c r="O138" s="3">
        <v>0</v>
      </c>
      <c r="P138" s="3">
        <v>40</v>
      </c>
      <c r="Q138" s="3">
        <v>0</v>
      </c>
      <c r="R138" s="3"/>
      <c r="S138" s="3">
        <f t="shared" si="17"/>
        <v>1</v>
      </c>
      <c r="T138" s="3">
        <f t="shared" si="18"/>
        <v>0</v>
      </c>
      <c r="U138" s="3">
        <f t="shared" si="19"/>
        <v>1</v>
      </c>
      <c r="V138" s="3">
        <f t="shared" si="20"/>
        <v>0</v>
      </c>
      <c r="W138" s="25">
        <v>65</v>
      </c>
      <c r="X138" s="23">
        <v>13</v>
      </c>
      <c r="Y138" s="3">
        <v>0.8</v>
      </c>
      <c r="Z138" s="3"/>
      <c r="AB138" s="30">
        <v>108</v>
      </c>
      <c r="AC138" s="30">
        <v>0.90807852802013223</v>
      </c>
      <c r="AD138" s="30">
        <v>0.3919214719798676</v>
      </c>
    </row>
    <row r="139" spans="1:30">
      <c r="A139" s="4">
        <v>43743.708333333336</v>
      </c>
      <c r="B139">
        <v>43743</v>
      </c>
      <c r="C139" s="3">
        <v>0.70833333333333337</v>
      </c>
      <c r="D139" s="3">
        <v>17</v>
      </c>
      <c r="E139" s="3">
        <v>5</v>
      </c>
      <c r="F139" s="3">
        <v>0.6</v>
      </c>
      <c r="G139" s="5">
        <v>0.4</v>
      </c>
      <c r="H139" s="3">
        <v>1</v>
      </c>
      <c r="I139" s="3">
        <v>1.55139</v>
      </c>
      <c r="J139" s="12">
        <f t="shared" si="14"/>
        <v>1.5874999999999997</v>
      </c>
      <c r="K139" s="4">
        <v>43743.708333333336</v>
      </c>
      <c r="L139" s="3">
        <f t="shared" si="15"/>
        <v>5</v>
      </c>
      <c r="M139" s="3">
        <f t="shared" si="16"/>
        <v>17</v>
      </c>
      <c r="N139" s="3">
        <v>58</v>
      </c>
      <c r="O139" s="3">
        <v>0</v>
      </c>
      <c r="P139" s="3">
        <v>53</v>
      </c>
      <c r="Q139" s="3">
        <v>0</v>
      </c>
      <c r="R139" s="3"/>
      <c r="S139" s="3">
        <f t="shared" si="17"/>
        <v>1</v>
      </c>
      <c r="T139" s="3">
        <f t="shared" si="18"/>
        <v>0</v>
      </c>
      <c r="U139" s="3">
        <f t="shared" si="19"/>
        <v>1</v>
      </c>
      <c r="V139" s="3">
        <f t="shared" si="20"/>
        <v>0</v>
      </c>
      <c r="W139" s="26">
        <v>64</v>
      </c>
      <c r="X139" s="22">
        <v>13</v>
      </c>
      <c r="Y139" s="3">
        <v>1</v>
      </c>
      <c r="Z139" s="3"/>
      <c r="AB139" s="30">
        <v>109</v>
      </c>
      <c r="AC139" s="30">
        <v>0.89478647613834816</v>
      </c>
      <c r="AD139" s="30">
        <v>0.10521352386165184</v>
      </c>
    </row>
    <row r="140" spans="1:30">
      <c r="A140" s="4">
        <v>43743.75</v>
      </c>
      <c r="B140">
        <v>43743</v>
      </c>
      <c r="C140" s="3">
        <v>0.75</v>
      </c>
      <c r="D140" s="3">
        <v>18</v>
      </c>
      <c r="E140" s="3">
        <v>5</v>
      </c>
      <c r="F140" s="3">
        <v>0.6</v>
      </c>
      <c r="G140" s="5">
        <v>0.3</v>
      </c>
      <c r="H140" s="3">
        <v>0.89999999999999991</v>
      </c>
      <c r="I140" s="3">
        <v>1.55139</v>
      </c>
      <c r="J140" s="12">
        <f t="shared" si="14"/>
        <v>1.7374999999999998</v>
      </c>
      <c r="K140" s="4">
        <v>43743.75</v>
      </c>
      <c r="L140" s="3">
        <f t="shared" si="15"/>
        <v>5</v>
      </c>
      <c r="M140" s="3">
        <f t="shared" si="16"/>
        <v>18</v>
      </c>
      <c r="N140" s="3">
        <v>58</v>
      </c>
      <c r="O140" s="3">
        <v>0</v>
      </c>
      <c r="P140" s="3">
        <v>56</v>
      </c>
      <c r="Q140" s="3">
        <v>0</v>
      </c>
      <c r="R140" s="3"/>
      <c r="S140" s="3">
        <f t="shared" si="17"/>
        <v>1</v>
      </c>
      <c r="T140" s="3">
        <f t="shared" si="18"/>
        <v>0</v>
      </c>
      <c r="U140" s="3">
        <f t="shared" si="19"/>
        <v>1</v>
      </c>
      <c r="V140" s="3">
        <f t="shared" si="20"/>
        <v>0</v>
      </c>
      <c r="W140" s="25">
        <v>64</v>
      </c>
      <c r="X140" s="23">
        <v>11</v>
      </c>
      <c r="Y140" s="3">
        <v>0.89999999999999991</v>
      </c>
      <c r="Z140" s="3"/>
      <c r="AB140" s="30">
        <v>110</v>
      </c>
      <c r="AC140" s="30">
        <v>0.92137057990191629</v>
      </c>
      <c r="AD140" s="30">
        <v>0.37862942009808354</v>
      </c>
    </row>
    <row r="141" spans="1:30">
      <c r="A141" s="4">
        <v>43743.791666666664</v>
      </c>
      <c r="B141">
        <v>43743</v>
      </c>
      <c r="C141" s="3">
        <v>0.79166666666666663</v>
      </c>
      <c r="D141" s="3">
        <v>19</v>
      </c>
      <c r="E141" s="3">
        <v>5</v>
      </c>
      <c r="F141" s="3">
        <v>0.5</v>
      </c>
      <c r="G141" s="5">
        <v>0.3</v>
      </c>
      <c r="H141" s="3">
        <v>0.8</v>
      </c>
      <c r="I141" s="3">
        <v>1.55139</v>
      </c>
      <c r="J141" s="12">
        <f t="shared" si="14"/>
        <v>1.8291666666666666</v>
      </c>
      <c r="K141" s="4">
        <v>43743.791666666664</v>
      </c>
      <c r="L141" s="3">
        <f t="shared" si="15"/>
        <v>5</v>
      </c>
      <c r="M141" s="3">
        <f t="shared" si="16"/>
        <v>19</v>
      </c>
      <c r="N141" s="3">
        <v>58</v>
      </c>
      <c r="O141" s="3">
        <v>0</v>
      </c>
      <c r="P141" s="3">
        <v>0</v>
      </c>
      <c r="Q141" s="3">
        <v>0</v>
      </c>
      <c r="R141" s="3"/>
      <c r="S141" s="3">
        <f t="shared" si="17"/>
        <v>1</v>
      </c>
      <c r="T141" s="3">
        <f t="shared" si="18"/>
        <v>0</v>
      </c>
      <c r="U141" s="3">
        <f t="shared" si="19"/>
        <v>0</v>
      </c>
      <c r="V141" s="3">
        <f t="shared" si="20"/>
        <v>0</v>
      </c>
      <c r="W141" s="26">
        <v>63</v>
      </c>
      <c r="X141" s="22">
        <v>11</v>
      </c>
      <c r="Y141" s="3">
        <v>0.8</v>
      </c>
      <c r="Z141" s="3"/>
      <c r="AB141" s="30">
        <v>111</v>
      </c>
      <c r="AC141" s="30">
        <v>0.89478647613834816</v>
      </c>
      <c r="AD141" s="30">
        <v>1.4052135238616517</v>
      </c>
    </row>
    <row r="142" spans="1:30">
      <c r="A142" s="4">
        <v>43743.833333333336</v>
      </c>
      <c r="B142">
        <v>43743</v>
      </c>
      <c r="C142" s="3">
        <v>0.83333333333333337</v>
      </c>
      <c r="D142" s="3">
        <v>20</v>
      </c>
      <c r="E142" s="3">
        <v>5</v>
      </c>
      <c r="F142" s="3">
        <v>1.3</v>
      </c>
      <c r="G142" s="5">
        <v>0.5</v>
      </c>
      <c r="H142" s="3">
        <v>1.8</v>
      </c>
      <c r="I142" s="3">
        <v>1.55139</v>
      </c>
      <c r="J142" s="12">
        <f t="shared" si="14"/>
        <v>1.9625000000000001</v>
      </c>
      <c r="K142" s="4">
        <v>43743.833333333336</v>
      </c>
      <c r="L142" s="3">
        <f t="shared" si="15"/>
        <v>5</v>
      </c>
      <c r="M142" s="3">
        <f t="shared" si="16"/>
        <v>20</v>
      </c>
      <c r="N142" s="3">
        <v>58</v>
      </c>
      <c r="O142" s="3">
        <v>0</v>
      </c>
      <c r="P142" s="3">
        <v>0</v>
      </c>
      <c r="Q142" s="3">
        <v>0</v>
      </c>
      <c r="R142" s="3"/>
      <c r="S142" s="3">
        <f t="shared" si="17"/>
        <v>1</v>
      </c>
      <c r="T142" s="3">
        <f t="shared" si="18"/>
        <v>0</v>
      </c>
      <c r="U142" s="3">
        <f t="shared" si="19"/>
        <v>0</v>
      </c>
      <c r="V142" s="3">
        <f t="shared" si="20"/>
        <v>0</v>
      </c>
      <c r="W142" s="25">
        <v>62</v>
      </c>
      <c r="X142" s="23">
        <v>11</v>
      </c>
      <c r="Y142" s="3">
        <v>1.8</v>
      </c>
      <c r="Z142" s="3"/>
      <c r="AB142" s="30">
        <v>112</v>
      </c>
      <c r="AC142" s="30">
        <v>0.85987620244260254</v>
      </c>
      <c r="AD142" s="30">
        <v>0.44012379755739728</v>
      </c>
    </row>
    <row r="143" spans="1:30">
      <c r="A143" s="4">
        <v>43743.875</v>
      </c>
      <c r="B143">
        <v>43743</v>
      </c>
      <c r="C143" s="3">
        <v>0.875</v>
      </c>
      <c r="D143" s="3">
        <v>21</v>
      </c>
      <c r="E143" s="3">
        <v>5</v>
      </c>
      <c r="F143" s="3">
        <v>0.3</v>
      </c>
      <c r="G143" s="5">
        <v>0.6</v>
      </c>
      <c r="H143" s="3">
        <v>0.89999999999999991</v>
      </c>
      <c r="I143" s="3">
        <v>1.55139</v>
      </c>
      <c r="J143" s="12">
        <f t="shared" si="14"/>
        <v>2.0291666666666668</v>
      </c>
      <c r="K143" s="4">
        <v>43743.875</v>
      </c>
      <c r="L143" s="3">
        <f t="shared" si="15"/>
        <v>5</v>
      </c>
      <c r="M143" s="3">
        <f t="shared" si="16"/>
        <v>21</v>
      </c>
      <c r="N143" s="3">
        <v>57</v>
      </c>
      <c r="O143" s="3">
        <v>0</v>
      </c>
      <c r="P143" s="3">
        <v>0</v>
      </c>
      <c r="Q143" s="3">
        <v>0</v>
      </c>
      <c r="R143" s="3"/>
      <c r="S143" s="3">
        <f t="shared" si="17"/>
        <v>1</v>
      </c>
      <c r="T143" s="3">
        <f t="shared" si="18"/>
        <v>0</v>
      </c>
      <c r="U143" s="3">
        <f t="shared" si="19"/>
        <v>0</v>
      </c>
      <c r="V143" s="3">
        <f t="shared" si="20"/>
        <v>0</v>
      </c>
      <c r="W143" s="26">
        <v>62</v>
      </c>
      <c r="X143" s="22">
        <v>11</v>
      </c>
      <c r="Y143" s="3">
        <v>0.89999999999999991</v>
      </c>
      <c r="Z143" s="3"/>
      <c r="AB143" s="30">
        <v>113</v>
      </c>
      <c r="AC143" s="30">
        <v>1.2093585403623419</v>
      </c>
      <c r="AD143" s="30">
        <v>-0.10935854036234183</v>
      </c>
    </row>
    <row r="144" spans="1:30">
      <c r="A144" s="4">
        <v>43743.916666666664</v>
      </c>
      <c r="B144">
        <v>43743</v>
      </c>
      <c r="C144" s="3">
        <v>0.91666666666666663</v>
      </c>
      <c r="D144" s="3">
        <v>22</v>
      </c>
      <c r="E144" s="3">
        <v>5</v>
      </c>
      <c r="F144" s="3">
        <v>0.3</v>
      </c>
      <c r="G144" s="5">
        <v>0.3</v>
      </c>
      <c r="H144" s="3">
        <v>0.6</v>
      </c>
      <c r="I144" s="3">
        <v>1.55139</v>
      </c>
      <c r="J144" s="12">
        <f t="shared" si="14"/>
        <v>2.1</v>
      </c>
      <c r="K144" s="4">
        <v>43743.916666666664</v>
      </c>
      <c r="L144" s="3">
        <f t="shared" si="15"/>
        <v>5</v>
      </c>
      <c r="M144" s="3">
        <f t="shared" si="16"/>
        <v>22</v>
      </c>
      <c r="N144" s="3">
        <v>58</v>
      </c>
      <c r="O144" s="3">
        <v>0</v>
      </c>
      <c r="P144" s="3">
        <v>34</v>
      </c>
      <c r="Q144" s="3">
        <v>0</v>
      </c>
      <c r="R144" s="3"/>
      <c r="S144" s="3">
        <f t="shared" si="17"/>
        <v>1</v>
      </c>
      <c r="T144" s="3">
        <f t="shared" si="18"/>
        <v>0</v>
      </c>
      <c r="U144" s="3">
        <f t="shared" si="19"/>
        <v>1</v>
      </c>
      <c r="V144" s="3">
        <f t="shared" si="20"/>
        <v>0</v>
      </c>
      <c r="W144" s="25">
        <v>62</v>
      </c>
      <c r="X144" s="23">
        <v>11</v>
      </c>
      <c r="Y144" s="3">
        <v>0.6</v>
      </c>
      <c r="Z144" s="3"/>
      <c r="AB144" s="30">
        <v>114</v>
      </c>
      <c r="AC144" s="30">
        <v>1.2492346960076941</v>
      </c>
      <c r="AD144" s="30">
        <v>0.2507653039923059</v>
      </c>
    </row>
    <row r="145" spans="1:30">
      <c r="A145" s="4">
        <v>43743.958333333336</v>
      </c>
      <c r="B145">
        <v>43743</v>
      </c>
      <c r="C145" s="3">
        <v>0.95833333333333337</v>
      </c>
      <c r="D145" s="3">
        <v>23</v>
      </c>
      <c r="E145" s="3">
        <v>5</v>
      </c>
      <c r="F145" s="3">
        <v>2.2000000000000002</v>
      </c>
      <c r="G145" s="5">
        <v>0.5</v>
      </c>
      <c r="H145" s="3">
        <v>2.7</v>
      </c>
      <c r="I145" s="3">
        <v>1.55139</v>
      </c>
      <c r="J145" s="12">
        <f t="shared" si="14"/>
        <v>2.1750000000000003</v>
      </c>
      <c r="K145" s="4">
        <v>43743.958333333336</v>
      </c>
      <c r="L145" s="3">
        <f t="shared" si="15"/>
        <v>5</v>
      </c>
      <c r="M145" s="3">
        <f t="shared" si="16"/>
        <v>23</v>
      </c>
      <c r="N145" s="3">
        <v>58</v>
      </c>
      <c r="O145" s="3">
        <v>9</v>
      </c>
      <c r="P145" s="3">
        <v>58</v>
      </c>
      <c r="Q145" s="3">
        <v>0</v>
      </c>
      <c r="R145" s="3"/>
      <c r="S145" s="3">
        <f t="shared" si="17"/>
        <v>1</v>
      </c>
      <c r="T145" s="3">
        <f t="shared" si="18"/>
        <v>1</v>
      </c>
      <c r="U145" s="3">
        <f t="shared" si="19"/>
        <v>1</v>
      </c>
      <c r="V145" s="3">
        <f t="shared" si="20"/>
        <v>0</v>
      </c>
      <c r="W145" s="26">
        <v>62</v>
      </c>
      <c r="X145" s="22">
        <v>11</v>
      </c>
      <c r="Y145" s="3">
        <v>2.7</v>
      </c>
      <c r="Z145" s="3"/>
      <c r="AB145" s="30">
        <v>115</v>
      </c>
      <c r="AC145" s="30">
        <v>1.3393286420599422</v>
      </c>
      <c r="AD145" s="30">
        <v>-3.9328642059942354E-2</v>
      </c>
    </row>
    <row r="146" spans="1:30">
      <c r="A146" s="4">
        <v>43744</v>
      </c>
      <c r="B146">
        <v>43744</v>
      </c>
      <c r="C146" s="3">
        <v>0</v>
      </c>
      <c r="D146" s="3">
        <v>0</v>
      </c>
      <c r="E146" s="3">
        <v>6</v>
      </c>
      <c r="F146" s="3">
        <v>0.5</v>
      </c>
      <c r="G146" s="5">
        <v>0.4</v>
      </c>
      <c r="H146" s="3">
        <v>0.9</v>
      </c>
      <c r="I146" s="3">
        <v>1.55139</v>
      </c>
      <c r="J146" s="12">
        <f t="shared" si="14"/>
        <v>2.1125000000000003</v>
      </c>
      <c r="K146" s="4">
        <v>43744</v>
      </c>
      <c r="L146" s="3">
        <f t="shared" si="15"/>
        <v>6</v>
      </c>
      <c r="M146" s="3">
        <f t="shared" si="16"/>
        <v>0</v>
      </c>
      <c r="N146" s="3">
        <v>58</v>
      </c>
      <c r="O146" s="3">
        <v>40</v>
      </c>
      <c r="P146" s="3">
        <v>58</v>
      </c>
      <c r="Q146" s="3">
        <v>0</v>
      </c>
      <c r="R146" s="3"/>
      <c r="S146" s="3">
        <f t="shared" si="17"/>
        <v>1</v>
      </c>
      <c r="T146" s="3">
        <f t="shared" si="18"/>
        <v>1</v>
      </c>
      <c r="U146" s="3">
        <f t="shared" si="19"/>
        <v>1</v>
      </c>
      <c r="V146" s="3">
        <f t="shared" si="20"/>
        <v>0</v>
      </c>
      <c r="W146" s="25">
        <v>62</v>
      </c>
      <c r="X146" s="23">
        <v>11</v>
      </c>
      <c r="Y146" s="3">
        <v>0.9</v>
      </c>
      <c r="Z146" s="3"/>
      <c r="AB146" s="30">
        <v>116</v>
      </c>
      <c r="AC146" s="30">
        <v>1.3676216924563491</v>
      </c>
      <c r="AD146" s="30">
        <v>-6.7621692456349303E-2</v>
      </c>
    </row>
    <row r="147" spans="1:30">
      <c r="A147" s="4">
        <v>43744.041666666664</v>
      </c>
      <c r="B147">
        <v>43744</v>
      </c>
      <c r="C147" s="3">
        <v>4.1666666666666664E-2</v>
      </c>
      <c r="D147" s="3">
        <v>1</v>
      </c>
      <c r="E147" s="3">
        <v>6</v>
      </c>
      <c r="F147" s="3">
        <v>0.2</v>
      </c>
      <c r="G147" s="5">
        <v>1.5</v>
      </c>
      <c r="H147" s="3">
        <v>1.7</v>
      </c>
      <c r="I147" s="3">
        <v>1.55139</v>
      </c>
      <c r="J147" s="12">
        <f t="shared" si="14"/>
        <v>2.1083333333333329</v>
      </c>
      <c r="K147" s="4">
        <v>43744.041666666664</v>
      </c>
      <c r="L147" s="3">
        <f t="shared" si="15"/>
        <v>6</v>
      </c>
      <c r="M147" s="3">
        <f t="shared" si="16"/>
        <v>1</v>
      </c>
      <c r="N147" s="3">
        <v>58</v>
      </c>
      <c r="O147" s="3">
        <v>29</v>
      </c>
      <c r="P147" s="3">
        <v>58</v>
      </c>
      <c r="Q147" s="3">
        <v>0</v>
      </c>
      <c r="R147" s="3"/>
      <c r="S147" s="3">
        <f t="shared" si="17"/>
        <v>1</v>
      </c>
      <c r="T147" s="3">
        <f t="shared" si="18"/>
        <v>1</v>
      </c>
      <c r="U147" s="3">
        <f t="shared" si="19"/>
        <v>1</v>
      </c>
      <c r="V147" s="3">
        <f t="shared" si="20"/>
        <v>0</v>
      </c>
      <c r="W147" s="26">
        <v>62</v>
      </c>
      <c r="X147" s="22">
        <v>11</v>
      </c>
      <c r="Y147" s="3">
        <v>1.7</v>
      </c>
      <c r="Z147" s="3"/>
      <c r="AB147" s="30">
        <v>117</v>
      </c>
      <c r="AC147" s="30">
        <v>1.4087393185891028</v>
      </c>
      <c r="AD147" s="30">
        <v>-0.1087393185891028</v>
      </c>
    </row>
    <row r="148" spans="1:30">
      <c r="A148" s="4">
        <v>43744.083333333336</v>
      </c>
      <c r="B148">
        <v>43744</v>
      </c>
      <c r="C148" s="3">
        <v>8.3333333333333329E-2</v>
      </c>
      <c r="D148" s="3">
        <v>2</v>
      </c>
      <c r="E148" s="3">
        <v>6</v>
      </c>
      <c r="F148" s="3">
        <v>0.2</v>
      </c>
      <c r="G148" s="5">
        <v>0.3</v>
      </c>
      <c r="H148" s="3">
        <v>0.5</v>
      </c>
      <c r="I148" s="3">
        <v>1.55139</v>
      </c>
      <c r="J148" s="12">
        <f t="shared" si="14"/>
        <v>2.0833333333333335</v>
      </c>
      <c r="K148" s="4">
        <v>43744.083333333336</v>
      </c>
      <c r="L148" s="3">
        <f t="shared" si="15"/>
        <v>6</v>
      </c>
      <c r="M148" s="3">
        <f t="shared" si="16"/>
        <v>2</v>
      </c>
      <c r="N148" s="3">
        <v>57</v>
      </c>
      <c r="O148" s="3">
        <v>28</v>
      </c>
      <c r="P148" s="3">
        <v>57</v>
      </c>
      <c r="Q148" s="3">
        <v>0</v>
      </c>
      <c r="R148" s="3"/>
      <c r="S148" s="3">
        <f t="shared" si="17"/>
        <v>1</v>
      </c>
      <c r="T148" s="3">
        <f t="shared" si="18"/>
        <v>1</v>
      </c>
      <c r="U148" s="3">
        <f t="shared" si="19"/>
        <v>1</v>
      </c>
      <c r="V148" s="3">
        <f t="shared" si="20"/>
        <v>0</v>
      </c>
      <c r="W148" s="25">
        <v>63</v>
      </c>
      <c r="X148" s="23">
        <v>11</v>
      </c>
      <c r="Y148" s="3">
        <v>0.5</v>
      </c>
      <c r="Z148" s="3"/>
      <c r="AB148" s="30">
        <v>118</v>
      </c>
      <c r="AC148" s="30">
        <v>1.435323422352671</v>
      </c>
      <c r="AD148" s="30">
        <v>0.96467657764732895</v>
      </c>
    </row>
    <row r="149" spans="1:30">
      <c r="A149" s="4">
        <v>43744.125</v>
      </c>
      <c r="B149">
        <v>43744</v>
      </c>
      <c r="C149" s="3">
        <v>0.125</v>
      </c>
      <c r="D149" s="3">
        <v>3</v>
      </c>
      <c r="E149" s="3">
        <v>6</v>
      </c>
      <c r="F149" s="3">
        <v>0.3</v>
      </c>
      <c r="G149" s="5">
        <v>0.2</v>
      </c>
      <c r="H149" s="3">
        <v>0.5</v>
      </c>
      <c r="I149" s="3">
        <v>1.55139</v>
      </c>
      <c r="J149" s="12">
        <f t="shared" si="14"/>
        <v>2.1083333333333334</v>
      </c>
      <c r="K149" s="4">
        <v>43744.125</v>
      </c>
      <c r="L149" s="3">
        <f t="shared" si="15"/>
        <v>6</v>
      </c>
      <c r="M149" s="3">
        <f t="shared" si="16"/>
        <v>3</v>
      </c>
      <c r="N149" s="3">
        <v>58</v>
      </c>
      <c r="O149" s="3">
        <v>29</v>
      </c>
      <c r="P149" s="3">
        <v>58</v>
      </c>
      <c r="Q149" s="3">
        <v>0</v>
      </c>
      <c r="R149" s="3"/>
      <c r="S149" s="3">
        <f t="shared" si="17"/>
        <v>1</v>
      </c>
      <c r="T149" s="3">
        <f t="shared" si="18"/>
        <v>1</v>
      </c>
      <c r="U149" s="3">
        <f t="shared" si="19"/>
        <v>1</v>
      </c>
      <c r="V149" s="3">
        <f t="shared" si="20"/>
        <v>0</v>
      </c>
      <c r="W149" s="26">
        <v>63</v>
      </c>
      <c r="X149" s="22">
        <v>11</v>
      </c>
      <c r="Y149" s="3">
        <v>0.5</v>
      </c>
      <c r="Z149" s="3"/>
      <c r="AB149" s="30">
        <v>119</v>
      </c>
      <c r="AC149" s="30">
        <v>1.5470355902188806</v>
      </c>
      <c r="AD149" s="30">
        <v>0.9529644097811194</v>
      </c>
    </row>
    <row r="150" spans="1:30">
      <c r="A150" s="4">
        <v>43744.166666666664</v>
      </c>
      <c r="B150">
        <v>43744</v>
      </c>
      <c r="C150" s="3">
        <v>0.16666666666666666</v>
      </c>
      <c r="D150" s="3">
        <v>4</v>
      </c>
      <c r="E150" s="3">
        <v>6</v>
      </c>
      <c r="F150" s="3">
        <v>0.2</v>
      </c>
      <c r="G150" s="5">
        <v>0.2</v>
      </c>
      <c r="H150" s="3">
        <v>0.4</v>
      </c>
      <c r="I150" s="3">
        <v>1.55139</v>
      </c>
      <c r="J150" s="12">
        <f t="shared" si="14"/>
        <v>2.1291666666666669</v>
      </c>
      <c r="K150" s="4">
        <v>43744.166666666664</v>
      </c>
      <c r="L150" s="3">
        <f t="shared" si="15"/>
        <v>6</v>
      </c>
      <c r="M150" s="3">
        <f t="shared" si="16"/>
        <v>4</v>
      </c>
      <c r="N150" s="3">
        <v>58</v>
      </c>
      <c r="O150" s="3">
        <v>32</v>
      </c>
      <c r="P150" s="3">
        <v>58</v>
      </c>
      <c r="Q150" s="3">
        <v>0</v>
      </c>
      <c r="R150" s="3"/>
      <c r="S150" s="3">
        <f t="shared" si="17"/>
        <v>1</v>
      </c>
      <c r="T150" s="3">
        <f t="shared" si="18"/>
        <v>1</v>
      </c>
      <c r="U150" s="3">
        <f t="shared" si="19"/>
        <v>1</v>
      </c>
      <c r="V150" s="3">
        <f t="shared" si="20"/>
        <v>0</v>
      </c>
      <c r="W150" s="25">
        <v>63</v>
      </c>
      <c r="X150" s="23">
        <v>11</v>
      </c>
      <c r="Y150" s="3">
        <v>0.4</v>
      </c>
      <c r="Z150" s="3"/>
      <c r="AB150" s="30">
        <v>120</v>
      </c>
      <c r="AC150" s="30">
        <v>1.5736196939824487</v>
      </c>
      <c r="AD150" s="30">
        <v>-0.97361969398244874</v>
      </c>
    </row>
    <row r="151" spans="1:30">
      <c r="A151" s="4">
        <v>43744.208333333336</v>
      </c>
      <c r="B151">
        <v>43744</v>
      </c>
      <c r="C151" s="3">
        <v>0.20833333333333334</v>
      </c>
      <c r="D151" s="3">
        <v>5</v>
      </c>
      <c r="E151" s="3">
        <v>6</v>
      </c>
      <c r="F151" s="3">
        <v>0.4</v>
      </c>
      <c r="G151" s="5">
        <v>0.2</v>
      </c>
      <c r="H151" s="3">
        <v>0.60000000000000009</v>
      </c>
      <c r="I151" s="3">
        <v>1.55139</v>
      </c>
      <c r="J151" s="12">
        <f t="shared" si="14"/>
        <v>2.1583333333333332</v>
      </c>
      <c r="K151" s="4">
        <v>43744.208333333336</v>
      </c>
      <c r="L151" s="3">
        <f t="shared" si="15"/>
        <v>6</v>
      </c>
      <c r="M151" s="3">
        <f t="shared" si="16"/>
        <v>5</v>
      </c>
      <c r="N151" s="3">
        <v>58</v>
      </c>
      <c r="O151" s="3">
        <v>34</v>
      </c>
      <c r="P151" s="3">
        <v>58</v>
      </c>
      <c r="Q151" s="3">
        <v>0</v>
      </c>
      <c r="R151" s="3"/>
      <c r="S151" s="3">
        <f t="shared" si="17"/>
        <v>1</v>
      </c>
      <c r="T151" s="3">
        <f t="shared" si="18"/>
        <v>1</v>
      </c>
      <c r="U151" s="3">
        <f t="shared" si="19"/>
        <v>1</v>
      </c>
      <c r="V151" s="3">
        <f t="shared" si="20"/>
        <v>0</v>
      </c>
      <c r="W151" s="26">
        <v>64</v>
      </c>
      <c r="X151" s="22">
        <v>11</v>
      </c>
      <c r="Y151" s="3">
        <v>0.60000000000000009</v>
      </c>
      <c r="Z151" s="3"/>
      <c r="AB151" s="30">
        <v>121</v>
      </c>
      <c r="AC151" s="30">
        <v>1.525417368404919</v>
      </c>
      <c r="AD151" s="30">
        <v>-1.025417368404919</v>
      </c>
    </row>
    <row r="152" spans="1:30">
      <c r="A152" s="4">
        <v>43744.25</v>
      </c>
      <c r="B152">
        <v>43744</v>
      </c>
      <c r="C152" s="3">
        <v>0.25</v>
      </c>
      <c r="D152" s="3">
        <v>6</v>
      </c>
      <c r="E152" s="3">
        <v>6</v>
      </c>
      <c r="F152" s="3">
        <v>0.2</v>
      </c>
      <c r="G152" s="5">
        <v>0.4</v>
      </c>
      <c r="H152" s="3">
        <v>0.60000000000000009</v>
      </c>
      <c r="I152" s="3">
        <v>1.55139</v>
      </c>
      <c r="J152" s="12">
        <f t="shared" si="14"/>
        <v>2.2208333333333337</v>
      </c>
      <c r="K152" s="4">
        <v>43744.25</v>
      </c>
      <c r="L152" s="3">
        <f t="shared" si="15"/>
        <v>6</v>
      </c>
      <c r="M152" s="3">
        <f t="shared" si="16"/>
        <v>6</v>
      </c>
      <c r="N152" s="3">
        <v>58</v>
      </c>
      <c r="O152" s="3">
        <v>58</v>
      </c>
      <c r="P152" s="3">
        <v>58</v>
      </c>
      <c r="Q152" s="3">
        <v>0</v>
      </c>
      <c r="R152" s="3"/>
      <c r="S152" s="3">
        <f t="shared" si="17"/>
        <v>1</v>
      </c>
      <c r="T152" s="3">
        <f t="shared" si="18"/>
        <v>1</v>
      </c>
      <c r="U152" s="3">
        <f t="shared" si="19"/>
        <v>1</v>
      </c>
      <c r="V152" s="3">
        <f t="shared" si="20"/>
        <v>0</v>
      </c>
      <c r="W152" s="25">
        <v>65</v>
      </c>
      <c r="X152" s="23">
        <v>11</v>
      </c>
      <c r="Y152" s="3">
        <v>0.60000000000000009</v>
      </c>
      <c r="Z152" s="3"/>
      <c r="AB152" s="30">
        <v>122</v>
      </c>
      <c r="AC152" s="30">
        <v>1.6351140714417625</v>
      </c>
      <c r="AD152" s="30">
        <v>-1.2351140714417626</v>
      </c>
    </row>
    <row r="153" spans="1:30">
      <c r="A153" s="4">
        <v>43744.291666666664</v>
      </c>
      <c r="B153">
        <v>43744</v>
      </c>
      <c r="C153" s="3">
        <v>0.29166666666666669</v>
      </c>
      <c r="D153" s="3">
        <v>7</v>
      </c>
      <c r="E153" s="3">
        <v>6</v>
      </c>
      <c r="F153" s="3">
        <v>0.9</v>
      </c>
      <c r="G153" s="5">
        <v>0.9</v>
      </c>
      <c r="H153" s="3">
        <v>1.8</v>
      </c>
      <c r="I153" s="3">
        <v>1.55139</v>
      </c>
      <c r="J153" s="12">
        <f t="shared" si="14"/>
        <v>2.2666666666666671</v>
      </c>
      <c r="K153" s="4">
        <v>43744.291666666664</v>
      </c>
      <c r="L153" s="3">
        <f t="shared" si="15"/>
        <v>6</v>
      </c>
      <c r="M153" s="3">
        <f t="shared" si="16"/>
        <v>7</v>
      </c>
      <c r="N153" s="3">
        <v>57</v>
      </c>
      <c r="O153" s="3">
        <v>56</v>
      </c>
      <c r="P153" s="3">
        <v>57</v>
      </c>
      <c r="Q153" s="3">
        <v>0</v>
      </c>
      <c r="R153" s="3"/>
      <c r="S153" s="3">
        <f t="shared" si="17"/>
        <v>1</v>
      </c>
      <c r="T153" s="3">
        <f t="shared" si="18"/>
        <v>1</v>
      </c>
      <c r="U153" s="3">
        <f t="shared" si="19"/>
        <v>1</v>
      </c>
      <c r="V153" s="3">
        <f t="shared" si="20"/>
        <v>0</v>
      </c>
      <c r="W153" s="26">
        <v>65</v>
      </c>
      <c r="X153" s="22">
        <v>11</v>
      </c>
      <c r="Y153" s="3">
        <v>1.8</v>
      </c>
      <c r="Z153" s="3"/>
      <c r="AB153" s="30">
        <v>123</v>
      </c>
      <c r="AC153" s="30">
        <v>1.7137830369368277</v>
      </c>
      <c r="AD153" s="30">
        <v>-1.3137830369368277</v>
      </c>
    </row>
    <row r="154" spans="1:30">
      <c r="A154" s="4">
        <v>43744.333333333336</v>
      </c>
      <c r="B154">
        <v>43744</v>
      </c>
      <c r="C154" s="3">
        <v>0.33333333333333331</v>
      </c>
      <c r="D154" s="3">
        <v>8</v>
      </c>
      <c r="E154" s="3">
        <v>6</v>
      </c>
      <c r="F154" s="3">
        <v>1.7</v>
      </c>
      <c r="G154" s="5">
        <v>2.1</v>
      </c>
      <c r="H154" s="3">
        <v>3.8</v>
      </c>
      <c r="I154" s="3">
        <v>1.55139</v>
      </c>
      <c r="J154" s="12">
        <f t="shared" si="14"/>
        <v>2.3875000000000006</v>
      </c>
      <c r="K154" s="4">
        <v>43744.333333333336</v>
      </c>
      <c r="L154" s="3">
        <f t="shared" si="15"/>
        <v>6</v>
      </c>
      <c r="M154" s="3">
        <f t="shared" si="16"/>
        <v>8</v>
      </c>
      <c r="N154" s="3">
        <v>14</v>
      </c>
      <c r="O154" s="3">
        <v>53</v>
      </c>
      <c r="P154" s="3">
        <v>58</v>
      </c>
      <c r="Q154" s="3">
        <v>0</v>
      </c>
      <c r="R154" s="3"/>
      <c r="S154" s="3">
        <f t="shared" si="17"/>
        <v>1</v>
      </c>
      <c r="T154" s="3">
        <f t="shared" si="18"/>
        <v>1</v>
      </c>
      <c r="U154" s="3">
        <f t="shared" si="19"/>
        <v>1</v>
      </c>
      <c r="V154" s="3">
        <f t="shared" si="20"/>
        <v>0</v>
      </c>
      <c r="W154" s="25">
        <v>67</v>
      </c>
      <c r="X154" s="23">
        <v>11</v>
      </c>
      <c r="Y154" s="3">
        <v>3.8</v>
      </c>
      <c r="Z154" s="3"/>
      <c r="AB154" s="30">
        <v>124</v>
      </c>
      <c r="AC154" s="30">
        <v>1.7137830369368277</v>
      </c>
      <c r="AD154" s="30">
        <v>8.6216963063172392E-2</v>
      </c>
    </row>
    <row r="155" spans="1:30">
      <c r="A155" s="4">
        <v>43744.375</v>
      </c>
      <c r="B155">
        <v>43744</v>
      </c>
      <c r="C155" s="3">
        <v>0.375</v>
      </c>
      <c r="D155" s="3">
        <v>9</v>
      </c>
      <c r="E155" s="3">
        <v>6</v>
      </c>
      <c r="F155" s="3">
        <v>0.6</v>
      </c>
      <c r="G155" s="5">
        <v>0.3</v>
      </c>
      <c r="H155" s="3">
        <v>0.89999999999999991</v>
      </c>
      <c r="I155" s="3">
        <v>1.55139</v>
      </c>
      <c r="J155" s="12">
        <f t="shared" si="14"/>
        <v>2.4166666666666674</v>
      </c>
      <c r="K155" s="4">
        <v>43744.375</v>
      </c>
      <c r="L155" s="3">
        <f t="shared" si="15"/>
        <v>6</v>
      </c>
      <c r="M155" s="3">
        <f t="shared" si="16"/>
        <v>9</v>
      </c>
      <c r="N155" s="3">
        <v>0</v>
      </c>
      <c r="O155" s="3">
        <v>0</v>
      </c>
      <c r="P155" s="3">
        <v>58</v>
      </c>
      <c r="Q155" s="3">
        <v>0</v>
      </c>
      <c r="R155" s="3"/>
      <c r="S155" s="3">
        <f t="shared" si="17"/>
        <v>0</v>
      </c>
      <c r="T155" s="3">
        <f t="shared" si="18"/>
        <v>0</v>
      </c>
      <c r="U155" s="3">
        <f t="shared" si="19"/>
        <v>1</v>
      </c>
      <c r="V155" s="3">
        <f t="shared" si="20"/>
        <v>0</v>
      </c>
      <c r="W155" s="26">
        <v>68</v>
      </c>
      <c r="X155" s="22">
        <v>11</v>
      </c>
      <c r="Y155" s="3">
        <v>0.89999999999999991</v>
      </c>
      <c r="Z155" s="3"/>
      <c r="AB155" s="30">
        <v>125</v>
      </c>
      <c r="AC155" s="30">
        <v>1.7511762516073766</v>
      </c>
      <c r="AD155" s="30">
        <v>-1.3511762516073764</v>
      </c>
    </row>
    <row r="156" spans="1:30">
      <c r="A156" s="4">
        <v>43744.416666666664</v>
      </c>
      <c r="B156">
        <v>43744</v>
      </c>
      <c r="C156" s="3">
        <v>0.41666666666666669</v>
      </c>
      <c r="D156" s="3">
        <v>10</v>
      </c>
      <c r="E156" s="3">
        <v>6</v>
      </c>
      <c r="F156" s="3">
        <v>1.4</v>
      </c>
      <c r="G156" s="5">
        <v>1.8</v>
      </c>
      <c r="H156" s="3">
        <v>3.2</v>
      </c>
      <c r="I156" s="3">
        <v>1.55139</v>
      </c>
      <c r="J156" s="12">
        <f t="shared" si="14"/>
        <v>2.4166666666666674</v>
      </c>
      <c r="K156" s="4">
        <v>43744.416666666664</v>
      </c>
      <c r="L156" s="3">
        <f t="shared" si="15"/>
        <v>6</v>
      </c>
      <c r="M156" s="3">
        <f t="shared" si="16"/>
        <v>10</v>
      </c>
      <c r="N156" s="3">
        <v>0</v>
      </c>
      <c r="O156" s="3">
        <v>0</v>
      </c>
      <c r="P156" s="3">
        <v>57</v>
      </c>
      <c r="Q156" s="3">
        <v>0</v>
      </c>
      <c r="R156" s="3"/>
      <c r="S156" s="3">
        <f t="shared" si="17"/>
        <v>0</v>
      </c>
      <c r="T156" s="3">
        <f t="shared" si="18"/>
        <v>0</v>
      </c>
      <c r="U156" s="3">
        <f t="shared" si="19"/>
        <v>1</v>
      </c>
      <c r="V156" s="3">
        <f t="shared" si="20"/>
        <v>0</v>
      </c>
      <c r="W156" s="25">
        <v>70</v>
      </c>
      <c r="X156" s="23">
        <v>11</v>
      </c>
      <c r="Y156" s="3">
        <v>3.2</v>
      </c>
      <c r="Z156" s="3"/>
      <c r="AB156" s="30">
        <v>126</v>
      </c>
      <c r="AC156" s="30">
        <v>1.7270750888186117</v>
      </c>
      <c r="AD156" s="30">
        <v>-1.3270750888186118</v>
      </c>
    </row>
    <row r="157" spans="1:30">
      <c r="A157" s="4">
        <v>43744.458333333336</v>
      </c>
      <c r="B157">
        <v>43744</v>
      </c>
      <c r="C157" s="3">
        <v>0.45833333333333331</v>
      </c>
      <c r="D157" s="3">
        <v>11</v>
      </c>
      <c r="E157" s="3">
        <v>6</v>
      </c>
      <c r="F157" s="3">
        <v>1</v>
      </c>
      <c r="G157" s="5">
        <v>0.6</v>
      </c>
      <c r="H157" s="3">
        <v>1.6</v>
      </c>
      <c r="I157" s="3">
        <v>1.55139</v>
      </c>
      <c r="J157" s="12">
        <f t="shared" si="14"/>
        <v>2.3333333333333339</v>
      </c>
      <c r="K157" s="4">
        <v>43744.458333333336</v>
      </c>
      <c r="L157" s="3">
        <f t="shared" si="15"/>
        <v>6</v>
      </c>
      <c r="M157" s="3">
        <f t="shared" si="16"/>
        <v>11</v>
      </c>
      <c r="N157" s="3">
        <v>0</v>
      </c>
      <c r="O157" s="3">
        <v>47</v>
      </c>
      <c r="P157" s="3">
        <v>13</v>
      </c>
      <c r="Q157" s="3">
        <v>0</v>
      </c>
      <c r="R157" s="3"/>
      <c r="S157" s="3">
        <f t="shared" si="17"/>
        <v>0</v>
      </c>
      <c r="T157" s="3">
        <f t="shared" si="18"/>
        <v>1</v>
      </c>
      <c r="U157" s="3">
        <f t="shared" si="19"/>
        <v>1</v>
      </c>
      <c r="V157" s="3">
        <f t="shared" si="20"/>
        <v>0</v>
      </c>
      <c r="W157" s="26">
        <v>70</v>
      </c>
      <c r="X157" s="22">
        <v>11</v>
      </c>
      <c r="Y157" s="3">
        <v>1.6</v>
      </c>
      <c r="Z157" s="3"/>
      <c r="AB157" s="30">
        <v>127</v>
      </c>
      <c r="AC157" s="30">
        <v>1.6921648151228661</v>
      </c>
      <c r="AD157" s="30">
        <v>-1.2921648151228662</v>
      </c>
    </row>
    <row r="158" spans="1:30">
      <c r="A158" s="4">
        <v>43744.5</v>
      </c>
      <c r="B158">
        <v>43744</v>
      </c>
      <c r="C158" s="3">
        <v>0.5</v>
      </c>
      <c r="D158" s="3">
        <v>12</v>
      </c>
      <c r="E158" s="3">
        <v>6</v>
      </c>
      <c r="F158" s="3">
        <v>1.8</v>
      </c>
      <c r="G158" s="5">
        <v>0.5</v>
      </c>
      <c r="H158" s="3">
        <v>2.2999999999999998</v>
      </c>
      <c r="I158" s="3">
        <v>1.55139</v>
      </c>
      <c r="J158" s="12">
        <f t="shared" si="14"/>
        <v>2.3125000000000004</v>
      </c>
      <c r="K158" s="4">
        <v>43744.499999652777</v>
      </c>
      <c r="L158" s="3">
        <f t="shared" si="15"/>
        <v>6</v>
      </c>
      <c r="M158" s="3">
        <f t="shared" si="16"/>
        <v>12</v>
      </c>
      <c r="N158" s="3"/>
      <c r="O158" s="3"/>
      <c r="P158" s="3"/>
      <c r="Q158" s="3"/>
      <c r="R158" s="3"/>
      <c r="S158" s="3">
        <f t="shared" si="17"/>
        <v>0</v>
      </c>
      <c r="T158" s="3">
        <f t="shared" si="18"/>
        <v>0</v>
      </c>
      <c r="U158" s="3">
        <f t="shared" si="19"/>
        <v>0</v>
      </c>
      <c r="V158" s="3">
        <f t="shared" si="20"/>
        <v>0</v>
      </c>
      <c r="W158" s="25">
        <v>72</v>
      </c>
      <c r="X158" s="23">
        <v>11</v>
      </c>
      <c r="Y158" s="3">
        <v>2.2999999999999998</v>
      </c>
      <c r="Z158" s="3"/>
      <c r="AB158" s="30">
        <v>128</v>
      </c>
      <c r="AC158" s="30">
        <v>1.7137830369368277</v>
      </c>
      <c r="AD158" s="30">
        <v>-1.3137830369368277</v>
      </c>
    </row>
    <row r="159" spans="1:30">
      <c r="A159" s="4">
        <v>43744.541666666664</v>
      </c>
      <c r="B159">
        <v>43744</v>
      </c>
      <c r="C159" s="3">
        <v>0.54166666666666663</v>
      </c>
      <c r="D159" s="3">
        <v>13</v>
      </c>
      <c r="E159" s="3">
        <v>6</v>
      </c>
      <c r="F159" s="3">
        <v>0.5</v>
      </c>
      <c r="G159" s="5">
        <v>0.7</v>
      </c>
      <c r="H159" s="3">
        <v>1.2</v>
      </c>
      <c r="I159" s="3">
        <v>1.55139</v>
      </c>
      <c r="J159" s="12">
        <f t="shared" si="14"/>
        <v>2.2500000000000004</v>
      </c>
      <c r="K159" s="4">
        <v>43744.541666666664</v>
      </c>
      <c r="L159" s="3">
        <f t="shared" si="15"/>
        <v>6</v>
      </c>
      <c r="M159" s="3">
        <f t="shared" si="16"/>
        <v>13</v>
      </c>
      <c r="N159" s="3">
        <v>0</v>
      </c>
      <c r="O159" s="3">
        <v>18</v>
      </c>
      <c r="P159" s="3">
        <v>0</v>
      </c>
      <c r="Q159" s="3">
        <v>8</v>
      </c>
      <c r="R159" s="3"/>
      <c r="S159" s="3">
        <f t="shared" si="17"/>
        <v>0</v>
      </c>
      <c r="T159" s="3">
        <f t="shared" si="18"/>
        <v>1</v>
      </c>
      <c r="U159" s="3">
        <f t="shared" si="19"/>
        <v>0</v>
      </c>
      <c r="V159" s="3">
        <f t="shared" si="20"/>
        <v>1</v>
      </c>
      <c r="W159" s="26">
        <v>72</v>
      </c>
      <c r="X159" s="22">
        <v>11</v>
      </c>
      <c r="Y159" s="3">
        <v>1.2</v>
      </c>
      <c r="Z159" s="3"/>
      <c r="AB159" s="30">
        <v>129</v>
      </c>
      <c r="AC159" s="30">
        <v>1.6124125038321617</v>
      </c>
      <c r="AD159" s="30">
        <v>-1.1124125038321617</v>
      </c>
    </row>
    <row r="160" spans="1:30">
      <c r="A160" s="4">
        <v>43744.583333333336</v>
      </c>
      <c r="B160">
        <v>43744</v>
      </c>
      <c r="C160" s="3">
        <v>0.58333333333333337</v>
      </c>
      <c r="D160" s="3">
        <v>14</v>
      </c>
      <c r="E160" s="3">
        <v>6</v>
      </c>
      <c r="F160" s="3">
        <v>0.6</v>
      </c>
      <c r="G160" s="5">
        <v>0.8</v>
      </c>
      <c r="H160" s="3">
        <v>1.4</v>
      </c>
      <c r="I160" s="3">
        <v>1.55139</v>
      </c>
      <c r="J160" s="12">
        <f t="shared" si="14"/>
        <v>2.245833333333334</v>
      </c>
      <c r="K160" s="4">
        <v>43744.583333333336</v>
      </c>
      <c r="L160" s="3">
        <f t="shared" si="15"/>
        <v>6</v>
      </c>
      <c r="M160" s="3">
        <f t="shared" si="16"/>
        <v>14</v>
      </c>
      <c r="N160" s="3">
        <v>30</v>
      </c>
      <c r="O160" s="3">
        <v>0</v>
      </c>
      <c r="P160" s="3">
        <v>0</v>
      </c>
      <c r="Q160" s="3">
        <v>58</v>
      </c>
      <c r="R160" s="3"/>
      <c r="S160" s="3">
        <f t="shared" si="17"/>
        <v>1</v>
      </c>
      <c r="T160" s="3">
        <f t="shared" si="18"/>
        <v>0</v>
      </c>
      <c r="U160" s="3">
        <f t="shared" si="19"/>
        <v>0</v>
      </c>
      <c r="V160" s="3">
        <f t="shared" si="20"/>
        <v>1</v>
      </c>
      <c r="W160" s="25">
        <v>73</v>
      </c>
      <c r="X160" s="23">
        <v>11</v>
      </c>
      <c r="Y160" s="3">
        <v>1.4</v>
      </c>
      <c r="Z160" s="3"/>
      <c r="AB160" s="30">
        <v>130</v>
      </c>
      <c r="AC160" s="30">
        <v>2.3928807700224843</v>
      </c>
      <c r="AD160" s="30">
        <v>-1.1928807700224844</v>
      </c>
    </row>
    <row r="161" spans="1:30">
      <c r="A161" s="4">
        <v>43744.625</v>
      </c>
      <c r="B161">
        <v>43744</v>
      </c>
      <c r="C161" s="3">
        <v>0.625</v>
      </c>
      <c r="D161" s="3">
        <v>15</v>
      </c>
      <c r="E161" s="3">
        <v>6</v>
      </c>
      <c r="F161" s="3">
        <v>1.1000000000000001</v>
      </c>
      <c r="G161" s="5">
        <v>3</v>
      </c>
      <c r="H161" s="3">
        <v>4.0999999999999996</v>
      </c>
      <c r="I161" s="3">
        <v>1.55139</v>
      </c>
      <c r="J161" s="12">
        <f t="shared" si="14"/>
        <v>2.2708333333333335</v>
      </c>
      <c r="K161" s="4">
        <v>43744.625</v>
      </c>
      <c r="L161" s="3">
        <f t="shared" si="15"/>
        <v>6</v>
      </c>
      <c r="M161" s="3">
        <f t="shared" si="16"/>
        <v>15</v>
      </c>
      <c r="N161" s="3">
        <v>58</v>
      </c>
      <c r="O161" s="3">
        <v>0</v>
      </c>
      <c r="P161" s="3">
        <v>51</v>
      </c>
      <c r="Q161" s="3">
        <v>57</v>
      </c>
      <c r="R161" s="3"/>
      <c r="S161" s="3">
        <f t="shared" si="17"/>
        <v>1</v>
      </c>
      <c r="T161" s="3">
        <f t="shared" si="18"/>
        <v>0</v>
      </c>
      <c r="U161" s="3">
        <f t="shared" si="19"/>
        <v>1</v>
      </c>
      <c r="V161" s="3">
        <f t="shared" si="20"/>
        <v>1</v>
      </c>
      <c r="W161" s="26">
        <v>73</v>
      </c>
      <c r="X161" s="22">
        <v>11</v>
      </c>
      <c r="Y161" s="3">
        <v>4.0999999999999996</v>
      </c>
      <c r="Z161" s="3"/>
      <c r="AB161" s="30">
        <v>131</v>
      </c>
      <c r="AC161" s="30">
        <v>1.567570466237203</v>
      </c>
      <c r="AD161" s="30">
        <v>2.2324295337627973</v>
      </c>
    </row>
    <row r="162" spans="1:30">
      <c r="A162" s="4">
        <v>43744.666666666664</v>
      </c>
      <c r="B162">
        <v>43744</v>
      </c>
      <c r="C162" s="3">
        <v>0.66666666666666663</v>
      </c>
      <c r="D162" s="3">
        <v>16</v>
      </c>
      <c r="E162" s="3">
        <v>6</v>
      </c>
      <c r="F162" s="3">
        <v>1.8</v>
      </c>
      <c r="G162" s="5">
        <v>2.1</v>
      </c>
      <c r="H162" s="3">
        <v>3.9000000000000004</v>
      </c>
      <c r="I162" s="3">
        <v>1.55139</v>
      </c>
      <c r="J162" s="12">
        <f t="shared" si="14"/>
        <v>2.1375000000000006</v>
      </c>
      <c r="K162" s="4">
        <v>43744.666666666664</v>
      </c>
      <c r="L162" s="3">
        <f t="shared" si="15"/>
        <v>6</v>
      </c>
      <c r="M162" s="3">
        <f t="shared" si="16"/>
        <v>16</v>
      </c>
      <c r="N162" s="3">
        <v>58</v>
      </c>
      <c r="O162" s="3">
        <v>8</v>
      </c>
      <c r="P162" s="3">
        <v>58</v>
      </c>
      <c r="Q162" s="3">
        <v>55</v>
      </c>
      <c r="R162" s="3"/>
      <c r="S162" s="3">
        <f t="shared" si="17"/>
        <v>1</v>
      </c>
      <c r="T162" s="3">
        <f t="shared" si="18"/>
        <v>1</v>
      </c>
      <c r="U162" s="3">
        <f t="shared" si="19"/>
        <v>1</v>
      </c>
      <c r="V162" s="3">
        <f t="shared" si="20"/>
        <v>1</v>
      </c>
      <c r="W162" s="25">
        <v>73</v>
      </c>
      <c r="X162" s="23">
        <v>11</v>
      </c>
      <c r="Y162" s="3">
        <v>3.9000000000000004</v>
      </c>
      <c r="Z162" s="3"/>
      <c r="AB162" s="30">
        <v>132</v>
      </c>
      <c r="AC162" s="30">
        <v>1.567570466237203</v>
      </c>
      <c r="AD162" s="30">
        <v>1.3324295337627969</v>
      </c>
    </row>
    <row r="163" spans="1:30">
      <c r="A163" s="4">
        <v>43744.708333333336</v>
      </c>
      <c r="B163">
        <v>43744</v>
      </c>
      <c r="C163" s="3">
        <v>0.70833333333333337</v>
      </c>
      <c r="D163" s="3">
        <v>17</v>
      </c>
      <c r="E163" s="3">
        <v>6</v>
      </c>
      <c r="F163" s="3">
        <v>2.8</v>
      </c>
      <c r="G163" s="5">
        <v>1.8</v>
      </c>
      <c r="H163" s="3">
        <v>4.5999999999999996</v>
      </c>
      <c r="I163" s="3">
        <v>1.55139</v>
      </c>
      <c r="J163" s="12">
        <f t="shared" si="14"/>
        <v>2.0208333333333335</v>
      </c>
      <c r="K163" s="4">
        <v>43744.708333333336</v>
      </c>
      <c r="L163" s="3">
        <f t="shared" si="15"/>
        <v>6</v>
      </c>
      <c r="M163" s="3">
        <f t="shared" si="16"/>
        <v>17</v>
      </c>
      <c r="N163" s="3">
        <v>46</v>
      </c>
      <c r="O163" s="3">
        <v>0</v>
      </c>
      <c r="P163" s="3">
        <v>46</v>
      </c>
      <c r="Q163" s="3">
        <v>18</v>
      </c>
      <c r="R163" s="3"/>
      <c r="S163" s="3">
        <f t="shared" si="17"/>
        <v>1</v>
      </c>
      <c r="T163" s="3">
        <f t="shared" si="18"/>
        <v>0</v>
      </c>
      <c r="U163" s="3">
        <f t="shared" si="19"/>
        <v>1</v>
      </c>
      <c r="V163" s="3">
        <f t="shared" si="20"/>
        <v>1</v>
      </c>
      <c r="W163" s="26">
        <v>72</v>
      </c>
      <c r="X163" s="22">
        <v>11</v>
      </c>
      <c r="Y163" s="3">
        <v>4.5999999999999996</v>
      </c>
      <c r="Z163" s="3"/>
      <c r="AB163" s="30">
        <v>133</v>
      </c>
      <c r="AC163" s="30">
        <v>1.1811623897923518</v>
      </c>
      <c r="AD163" s="30">
        <v>3.3188376102076482</v>
      </c>
    </row>
    <row r="164" spans="1:30">
      <c r="A164" s="4">
        <v>43744.75</v>
      </c>
      <c r="B164">
        <v>43744</v>
      </c>
      <c r="C164" s="3">
        <v>0.75</v>
      </c>
      <c r="D164" s="3">
        <v>18</v>
      </c>
      <c r="E164" s="3">
        <v>6</v>
      </c>
      <c r="F164" s="3">
        <v>1.3</v>
      </c>
      <c r="G164" s="5">
        <v>1.8</v>
      </c>
      <c r="H164" s="3">
        <v>3.1</v>
      </c>
      <c r="I164" s="3">
        <v>1.55139</v>
      </c>
      <c r="J164" s="12">
        <f t="shared" si="14"/>
        <v>1.8791666666666671</v>
      </c>
      <c r="K164" s="4">
        <v>43744.75</v>
      </c>
      <c r="L164" s="3">
        <f t="shared" si="15"/>
        <v>6</v>
      </c>
      <c r="M164" s="3">
        <f t="shared" si="16"/>
        <v>18</v>
      </c>
      <c r="N164" s="3">
        <v>52</v>
      </c>
      <c r="O164" s="3">
        <v>0</v>
      </c>
      <c r="P164" s="3">
        <v>53</v>
      </c>
      <c r="Q164" s="3">
        <v>0</v>
      </c>
      <c r="R164" s="3"/>
      <c r="S164" s="3">
        <f t="shared" si="17"/>
        <v>1</v>
      </c>
      <c r="T164" s="3">
        <f t="shared" si="18"/>
        <v>0</v>
      </c>
      <c r="U164" s="3">
        <f t="shared" si="19"/>
        <v>1</v>
      </c>
      <c r="V164" s="3">
        <f t="shared" si="20"/>
        <v>0</v>
      </c>
      <c r="W164" s="25">
        <v>72</v>
      </c>
      <c r="X164" s="23">
        <v>11</v>
      </c>
      <c r="Y164" s="3">
        <v>3.1</v>
      </c>
      <c r="Z164" s="3"/>
      <c r="AB164" s="30">
        <v>134</v>
      </c>
      <c r="AC164" s="30">
        <v>1.1811623897923518</v>
      </c>
      <c r="AD164" s="30">
        <v>2.3188376102076482</v>
      </c>
    </row>
    <row r="165" spans="1:30">
      <c r="A165" s="4">
        <v>43744.791666666664</v>
      </c>
      <c r="B165">
        <v>43744</v>
      </c>
      <c r="C165" s="3">
        <v>0.79166666666666663</v>
      </c>
      <c r="D165" s="3">
        <v>19</v>
      </c>
      <c r="E165" s="3">
        <v>6</v>
      </c>
      <c r="F165" s="3">
        <v>1.7</v>
      </c>
      <c r="G165" s="5">
        <v>2.2999999999999998</v>
      </c>
      <c r="H165" s="3">
        <v>4</v>
      </c>
      <c r="I165" s="3">
        <v>1.55139</v>
      </c>
      <c r="J165" s="12">
        <f t="shared" si="14"/>
        <v>1.7958333333333336</v>
      </c>
      <c r="K165" s="4">
        <v>43744.791666666664</v>
      </c>
      <c r="L165" s="3">
        <f t="shared" si="15"/>
        <v>6</v>
      </c>
      <c r="M165" s="3">
        <f t="shared" si="16"/>
        <v>19</v>
      </c>
      <c r="N165" s="3">
        <v>58</v>
      </c>
      <c r="O165" s="3">
        <v>0</v>
      </c>
      <c r="P165" s="3">
        <v>56</v>
      </c>
      <c r="Q165" s="3">
        <v>0</v>
      </c>
      <c r="R165" s="3"/>
      <c r="S165" s="3">
        <f t="shared" si="17"/>
        <v>1</v>
      </c>
      <c r="T165" s="3">
        <f t="shared" si="18"/>
        <v>0</v>
      </c>
      <c r="U165" s="3">
        <f t="shared" si="19"/>
        <v>1</v>
      </c>
      <c r="V165" s="3">
        <f t="shared" si="20"/>
        <v>0</v>
      </c>
      <c r="W165" s="26">
        <v>72</v>
      </c>
      <c r="X165" s="22">
        <v>13</v>
      </c>
      <c r="Y165" s="3">
        <v>4</v>
      </c>
      <c r="Z165" s="3"/>
      <c r="AB165" s="30">
        <v>135</v>
      </c>
      <c r="AC165" s="30">
        <v>1.4623173969785697</v>
      </c>
      <c r="AD165" s="30">
        <v>-0.46231739697856966</v>
      </c>
    </row>
    <row r="166" spans="1:30">
      <c r="A166" s="4">
        <v>43744.833333333336</v>
      </c>
      <c r="B166">
        <v>43744</v>
      </c>
      <c r="C166" s="3">
        <v>0.83333333333333337</v>
      </c>
      <c r="D166" s="3">
        <v>20</v>
      </c>
      <c r="E166" s="3">
        <v>6</v>
      </c>
      <c r="F166" s="3">
        <v>2</v>
      </c>
      <c r="G166" s="5">
        <v>1.4</v>
      </c>
      <c r="H166" s="3">
        <v>3.4</v>
      </c>
      <c r="I166" s="3">
        <v>1.55139</v>
      </c>
      <c r="J166" s="12">
        <f t="shared" si="14"/>
        <v>1.6708333333333334</v>
      </c>
      <c r="K166" s="4">
        <v>43744.833333333336</v>
      </c>
      <c r="L166" s="3">
        <f t="shared" si="15"/>
        <v>6</v>
      </c>
      <c r="M166" s="3">
        <f t="shared" si="16"/>
        <v>20</v>
      </c>
      <c r="N166" s="3">
        <v>57</v>
      </c>
      <c r="O166" s="3">
        <v>49</v>
      </c>
      <c r="P166" s="3">
        <v>52</v>
      </c>
      <c r="Q166" s="3">
        <v>0</v>
      </c>
      <c r="R166" s="3"/>
      <c r="S166" s="3">
        <f t="shared" si="17"/>
        <v>1</v>
      </c>
      <c r="T166" s="3">
        <f t="shared" si="18"/>
        <v>1</v>
      </c>
      <c r="U166" s="3">
        <f t="shared" si="19"/>
        <v>1</v>
      </c>
      <c r="V166" s="3">
        <f t="shared" si="20"/>
        <v>0</v>
      </c>
      <c r="W166" s="25">
        <v>72</v>
      </c>
      <c r="X166" s="23">
        <v>11</v>
      </c>
      <c r="Y166" s="3">
        <v>3.4</v>
      </c>
      <c r="Z166" s="3"/>
      <c r="AB166" s="30">
        <v>136</v>
      </c>
      <c r="AC166" s="30">
        <v>1.4623173969785697</v>
      </c>
      <c r="AD166" s="30">
        <v>-0.36231739697856957</v>
      </c>
    </row>
    <row r="167" spans="1:30">
      <c r="A167" s="4">
        <v>43744.875</v>
      </c>
      <c r="B167">
        <v>43744</v>
      </c>
      <c r="C167" s="3">
        <v>0.875</v>
      </c>
      <c r="D167" s="3">
        <v>21</v>
      </c>
      <c r="E167" s="3">
        <v>6</v>
      </c>
      <c r="F167" s="3">
        <v>1.1000000000000001</v>
      </c>
      <c r="G167" s="5">
        <v>1.5</v>
      </c>
      <c r="H167" s="3">
        <v>2.6</v>
      </c>
      <c r="I167" s="3">
        <v>1.55139</v>
      </c>
      <c r="J167" s="12">
        <f t="shared" si="14"/>
        <v>1.5708333333333335</v>
      </c>
      <c r="K167" s="4">
        <v>43744.875</v>
      </c>
      <c r="L167" s="3">
        <f t="shared" si="15"/>
        <v>6</v>
      </c>
      <c r="M167" s="3">
        <f t="shared" si="16"/>
        <v>21</v>
      </c>
      <c r="N167" s="3">
        <v>58</v>
      </c>
      <c r="O167" s="3">
        <v>58</v>
      </c>
      <c r="P167" s="3">
        <v>40</v>
      </c>
      <c r="Q167" s="3">
        <v>0</v>
      </c>
      <c r="R167" s="3"/>
      <c r="S167" s="3">
        <f t="shared" si="17"/>
        <v>1</v>
      </c>
      <c r="T167" s="3">
        <f t="shared" si="18"/>
        <v>1</v>
      </c>
      <c r="U167" s="3">
        <f t="shared" si="19"/>
        <v>1</v>
      </c>
      <c r="V167" s="3">
        <f t="shared" si="20"/>
        <v>0</v>
      </c>
      <c r="W167" s="26">
        <v>71</v>
      </c>
      <c r="X167" s="22">
        <v>11</v>
      </c>
      <c r="Y167" s="3">
        <v>2.6</v>
      </c>
      <c r="Z167" s="3"/>
      <c r="AB167" s="30">
        <v>137</v>
      </c>
      <c r="AC167" s="30">
        <v>1.4756094488603537</v>
      </c>
      <c r="AD167" s="30">
        <v>-0.67560944886035368</v>
      </c>
    </row>
    <row r="168" spans="1:30">
      <c r="A168" s="4">
        <v>43744.916666666664</v>
      </c>
      <c r="B168">
        <v>43744</v>
      </c>
      <c r="C168" s="3">
        <v>0.91666666666666663</v>
      </c>
      <c r="D168" s="3">
        <v>22</v>
      </c>
      <c r="E168" s="3">
        <v>6</v>
      </c>
      <c r="F168" s="3">
        <v>1.8</v>
      </c>
      <c r="G168" s="5">
        <v>0.6</v>
      </c>
      <c r="H168" s="3">
        <v>2.4</v>
      </c>
      <c r="I168" s="3">
        <v>1.55139</v>
      </c>
      <c r="J168" s="12">
        <f t="shared" si="14"/>
        <v>1.5</v>
      </c>
      <c r="K168" s="4">
        <v>43744.916666666664</v>
      </c>
      <c r="L168" s="3">
        <f t="shared" si="15"/>
        <v>6</v>
      </c>
      <c r="M168" s="3">
        <f t="shared" si="16"/>
        <v>22</v>
      </c>
      <c r="N168" s="3">
        <v>58</v>
      </c>
      <c r="O168" s="3">
        <v>58</v>
      </c>
      <c r="P168" s="3">
        <v>28</v>
      </c>
      <c r="Q168" s="3">
        <v>0</v>
      </c>
      <c r="R168" s="3"/>
      <c r="S168" s="3">
        <f t="shared" si="17"/>
        <v>1</v>
      </c>
      <c r="T168" s="3">
        <f t="shared" si="18"/>
        <v>1</v>
      </c>
      <c r="U168" s="3">
        <f t="shared" si="19"/>
        <v>1</v>
      </c>
      <c r="V168" s="3">
        <f t="shared" si="20"/>
        <v>0</v>
      </c>
      <c r="W168" s="25">
        <v>71</v>
      </c>
      <c r="X168" s="23">
        <v>11</v>
      </c>
      <c r="Y168" s="3">
        <v>2.4</v>
      </c>
      <c r="Z168" s="3"/>
      <c r="AB168" s="30">
        <v>138</v>
      </c>
      <c r="AC168" s="30">
        <v>1.4889015007421378</v>
      </c>
      <c r="AD168" s="30">
        <v>-0.48890150074213778</v>
      </c>
    </row>
    <row r="169" spans="1:30">
      <c r="A169" s="4">
        <v>43744.958333333336</v>
      </c>
      <c r="B169">
        <v>43744</v>
      </c>
      <c r="C169" s="3">
        <v>0.95833333333333337</v>
      </c>
      <c r="D169" s="3">
        <v>23</v>
      </c>
      <c r="E169" s="3">
        <v>6</v>
      </c>
      <c r="F169" s="3">
        <v>0.7</v>
      </c>
      <c r="G169" s="5">
        <v>0.5</v>
      </c>
      <c r="H169" s="3">
        <v>1.2</v>
      </c>
      <c r="I169" s="3">
        <v>1.55139</v>
      </c>
      <c r="J169" s="12">
        <f t="shared" si="14"/>
        <v>1.4916666666666669</v>
      </c>
      <c r="K169" s="4">
        <v>43744.958333333336</v>
      </c>
      <c r="L169" s="3">
        <f t="shared" si="15"/>
        <v>6</v>
      </c>
      <c r="M169" s="3">
        <f t="shared" si="16"/>
        <v>23</v>
      </c>
      <c r="N169" s="3">
        <v>58</v>
      </c>
      <c r="O169" s="3">
        <v>58</v>
      </c>
      <c r="P169" s="3">
        <v>58</v>
      </c>
      <c r="Q169" s="3">
        <v>0</v>
      </c>
      <c r="R169" s="3"/>
      <c r="S169" s="3">
        <f t="shared" si="17"/>
        <v>1</v>
      </c>
      <c r="T169" s="3">
        <f t="shared" si="18"/>
        <v>1</v>
      </c>
      <c r="U169" s="3">
        <f t="shared" si="19"/>
        <v>1</v>
      </c>
      <c r="V169" s="3">
        <f t="shared" si="20"/>
        <v>0</v>
      </c>
      <c r="W169" s="26">
        <v>70</v>
      </c>
      <c r="X169" s="22">
        <v>11</v>
      </c>
      <c r="Y169" s="3">
        <v>1.2</v>
      </c>
      <c r="Z169" s="3"/>
      <c r="AB169" s="30">
        <v>139</v>
      </c>
      <c r="AC169" s="30">
        <v>1.5130026635309026</v>
      </c>
      <c r="AD169" s="30">
        <v>-0.61300266353090271</v>
      </c>
    </row>
    <row r="170" spans="1:30">
      <c r="A170" s="4">
        <v>43745</v>
      </c>
      <c r="B170">
        <v>43745</v>
      </c>
      <c r="C170" s="3">
        <v>0</v>
      </c>
      <c r="D170" s="3">
        <v>0</v>
      </c>
      <c r="E170" s="3">
        <v>7</v>
      </c>
      <c r="F170" s="3">
        <v>0.4</v>
      </c>
      <c r="G170" s="5">
        <v>0.4</v>
      </c>
      <c r="H170" s="3">
        <v>0.8</v>
      </c>
      <c r="I170" s="3">
        <v>1.55139</v>
      </c>
      <c r="J170" s="12">
        <f t="shared" si="14"/>
        <v>1.4791666666666667</v>
      </c>
      <c r="K170" s="4">
        <v>43745</v>
      </c>
      <c r="L170" s="3">
        <f t="shared" si="15"/>
        <v>7</v>
      </c>
      <c r="M170" s="3">
        <f t="shared" si="16"/>
        <v>0</v>
      </c>
      <c r="N170" s="3">
        <v>57</v>
      </c>
      <c r="O170" s="3">
        <v>57</v>
      </c>
      <c r="P170" s="3">
        <v>57</v>
      </c>
      <c r="Q170" s="3">
        <v>0</v>
      </c>
      <c r="R170" s="3"/>
      <c r="S170" s="3">
        <f t="shared" si="17"/>
        <v>1</v>
      </c>
      <c r="T170" s="3">
        <f t="shared" si="18"/>
        <v>1</v>
      </c>
      <c r="U170" s="3">
        <f t="shared" si="19"/>
        <v>1</v>
      </c>
      <c r="V170" s="3">
        <f t="shared" si="20"/>
        <v>0</v>
      </c>
      <c r="W170" s="25">
        <v>72</v>
      </c>
      <c r="X170" s="23">
        <v>11</v>
      </c>
      <c r="Y170" s="3">
        <v>0.8</v>
      </c>
      <c r="Z170" s="3"/>
      <c r="AB170" s="30">
        <v>140</v>
      </c>
      <c r="AC170" s="30">
        <v>1.4760769250057908</v>
      </c>
      <c r="AD170" s="30">
        <v>-0.67607692500579075</v>
      </c>
    </row>
    <row r="171" spans="1:30">
      <c r="A171" s="4">
        <v>43745.041666666664</v>
      </c>
      <c r="B171">
        <v>43745</v>
      </c>
      <c r="C171" s="3">
        <v>4.1666666666666664E-2</v>
      </c>
      <c r="D171" s="3">
        <v>1</v>
      </c>
      <c r="E171" s="3">
        <v>7</v>
      </c>
      <c r="F171" s="3">
        <v>0.5</v>
      </c>
      <c r="G171" s="5">
        <v>0.6</v>
      </c>
      <c r="H171" s="3">
        <v>1.1000000000000001</v>
      </c>
      <c r="I171" s="3">
        <v>1.55139</v>
      </c>
      <c r="J171" s="12">
        <f t="shared" si="14"/>
        <v>1.4791666666666667</v>
      </c>
      <c r="K171" s="4">
        <v>43745.041666666664</v>
      </c>
      <c r="L171" s="3">
        <f t="shared" si="15"/>
        <v>7</v>
      </c>
      <c r="M171" s="3">
        <f t="shared" si="16"/>
        <v>1</v>
      </c>
      <c r="N171" s="3">
        <v>58</v>
      </c>
      <c r="O171" s="3">
        <v>58</v>
      </c>
      <c r="P171" s="3">
        <v>58</v>
      </c>
      <c r="Q171" s="3">
        <v>0</v>
      </c>
      <c r="R171" s="3"/>
      <c r="S171" s="3">
        <f t="shared" si="17"/>
        <v>1</v>
      </c>
      <c r="T171" s="3">
        <f t="shared" si="18"/>
        <v>1</v>
      </c>
      <c r="U171" s="3">
        <f t="shared" si="19"/>
        <v>1</v>
      </c>
      <c r="V171" s="3">
        <f t="shared" si="20"/>
        <v>0</v>
      </c>
      <c r="W171" s="26">
        <v>72</v>
      </c>
      <c r="X171" s="22">
        <v>11</v>
      </c>
      <c r="Y171" s="3">
        <v>1.1000000000000001</v>
      </c>
      <c r="Z171" s="3"/>
      <c r="AB171" s="30">
        <v>141</v>
      </c>
      <c r="AC171" s="30">
        <v>1.4893689768875749</v>
      </c>
      <c r="AD171" s="30">
        <v>0.31063102311242519</v>
      </c>
    </row>
    <row r="172" spans="1:30">
      <c r="A172" s="4">
        <v>43745.083333333336</v>
      </c>
      <c r="B172">
        <v>43745</v>
      </c>
      <c r="C172" s="3">
        <v>8.3333333333333329E-2</v>
      </c>
      <c r="D172" s="3">
        <v>2</v>
      </c>
      <c r="E172" s="3">
        <v>7</v>
      </c>
      <c r="F172" s="3">
        <v>0.7</v>
      </c>
      <c r="G172" s="5">
        <v>0.4</v>
      </c>
      <c r="H172" s="3">
        <v>1.1000000000000001</v>
      </c>
      <c r="I172" s="3">
        <v>1.55139</v>
      </c>
      <c r="J172" s="12">
        <f t="shared" si="14"/>
        <v>1.4583333333333333</v>
      </c>
      <c r="K172" s="4">
        <v>43745.083333333336</v>
      </c>
      <c r="L172" s="3">
        <f t="shared" si="15"/>
        <v>7</v>
      </c>
      <c r="M172" s="3">
        <f t="shared" si="16"/>
        <v>2</v>
      </c>
      <c r="N172" s="3">
        <v>58</v>
      </c>
      <c r="O172" s="3">
        <v>57</v>
      </c>
      <c r="P172" s="3">
        <v>58</v>
      </c>
      <c r="Q172" s="3">
        <v>0</v>
      </c>
      <c r="R172" s="3"/>
      <c r="S172" s="3">
        <f t="shared" si="17"/>
        <v>1</v>
      </c>
      <c r="T172" s="3">
        <f t="shared" si="18"/>
        <v>1</v>
      </c>
      <c r="U172" s="3">
        <f t="shared" si="19"/>
        <v>1</v>
      </c>
      <c r="V172" s="3">
        <f t="shared" si="20"/>
        <v>0</v>
      </c>
      <c r="W172" s="25">
        <v>71</v>
      </c>
      <c r="X172" s="23">
        <v>11</v>
      </c>
      <c r="Y172" s="3">
        <v>1.1000000000000001</v>
      </c>
      <c r="Z172" s="3"/>
      <c r="AB172" s="30">
        <v>142</v>
      </c>
      <c r="AC172" s="30">
        <v>1.4893689768875749</v>
      </c>
      <c r="AD172" s="30">
        <v>-0.58936897688757495</v>
      </c>
    </row>
    <row r="173" spans="1:30">
      <c r="A173" s="4">
        <v>43745.125</v>
      </c>
      <c r="B173">
        <v>43745</v>
      </c>
      <c r="C173" s="3">
        <v>0.125</v>
      </c>
      <c r="D173" s="3">
        <v>3</v>
      </c>
      <c r="E173" s="3">
        <v>7</v>
      </c>
      <c r="F173" s="3">
        <v>0.5</v>
      </c>
      <c r="G173" s="5">
        <v>0.5</v>
      </c>
      <c r="H173" s="3">
        <v>1</v>
      </c>
      <c r="I173" s="3">
        <v>1.55139</v>
      </c>
      <c r="J173" s="12">
        <f t="shared" si="14"/>
        <v>1.4375</v>
      </c>
      <c r="K173" s="4">
        <v>43745.125</v>
      </c>
      <c r="L173" s="3">
        <f t="shared" si="15"/>
        <v>7</v>
      </c>
      <c r="M173" s="3">
        <f t="shared" si="16"/>
        <v>3</v>
      </c>
      <c r="N173" s="3">
        <v>58</v>
      </c>
      <c r="O173" s="3">
        <v>58</v>
      </c>
      <c r="P173" s="3">
        <v>58</v>
      </c>
      <c r="Q173" s="3">
        <v>0</v>
      </c>
      <c r="R173" s="3"/>
      <c r="S173" s="3">
        <f t="shared" si="17"/>
        <v>1</v>
      </c>
      <c r="T173" s="3">
        <f t="shared" si="18"/>
        <v>1</v>
      </c>
      <c r="U173" s="3">
        <f t="shared" si="19"/>
        <v>1</v>
      </c>
      <c r="V173" s="3">
        <f t="shared" si="20"/>
        <v>0</v>
      </c>
      <c r="W173" s="26">
        <v>71</v>
      </c>
      <c r="X173" s="22">
        <v>11</v>
      </c>
      <c r="Y173" s="3">
        <v>1</v>
      </c>
      <c r="Z173" s="3"/>
      <c r="AB173" s="30">
        <v>143</v>
      </c>
      <c r="AC173" s="30">
        <v>1.5395867672944707</v>
      </c>
      <c r="AD173" s="30">
        <v>-0.93958676729447077</v>
      </c>
    </row>
    <row r="174" spans="1:30">
      <c r="A174" s="4">
        <v>43745.166666666664</v>
      </c>
      <c r="B174">
        <v>43745</v>
      </c>
      <c r="C174" s="3">
        <v>0.16666666666666666</v>
      </c>
      <c r="D174" s="3">
        <v>4</v>
      </c>
      <c r="E174" s="3">
        <v>7</v>
      </c>
      <c r="F174" s="3">
        <v>0.5</v>
      </c>
      <c r="G174" s="5">
        <v>0.6</v>
      </c>
      <c r="H174" s="3">
        <v>1.1000000000000001</v>
      </c>
      <c r="I174" s="3">
        <v>1.55139</v>
      </c>
      <c r="J174" s="12">
        <f t="shared" si="14"/>
        <v>1.4208333333333336</v>
      </c>
      <c r="K174" s="4">
        <v>43745.166666666664</v>
      </c>
      <c r="L174" s="3">
        <f t="shared" si="15"/>
        <v>7</v>
      </c>
      <c r="M174" s="3">
        <f t="shared" si="16"/>
        <v>4</v>
      </c>
      <c r="N174" s="3">
        <v>58</v>
      </c>
      <c r="O174" s="3">
        <v>55</v>
      </c>
      <c r="P174" s="3">
        <v>58</v>
      </c>
      <c r="Q174" s="3">
        <v>0</v>
      </c>
      <c r="R174" s="3"/>
      <c r="S174" s="3">
        <f t="shared" si="17"/>
        <v>1</v>
      </c>
      <c r="T174" s="3">
        <f t="shared" si="18"/>
        <v>1</v>
      </c>
      <c r="U174" s="3">
        <f t="shared" si="19"/>
        <v>1</v>
      </c>
      <c r="V174" s="3">
        <f t="shared" si="20"/>
        <v>0</v>
      </c>
      <c r="W174" s="25">
        <v>70</v>
      </c>
      <c r="X174" s="23">
        <v>11</v>
      </c>
      <c r="Y174" s="3">
        <v>1.1000000000000001</v>
      </c>
      <c r="Z174" s="3"/>
      <c r="AB174" s="30">
        <v>144</v>
      </c>
      <c r="AC174" s="30">
        <v>1.5916716290259678</v>
      </c>
      <c r="AD174" s="30">
        <v>1.1083283709740324</v>
      </c>
    </row>
    <row r="175" spans="1:30">
      <c r="A175" s="4">
        <v>43745.208333333336</v>
      </c>
      <c r="B175">
        <v>43745</v>
      </c>
      <c r="C175" s="3">
        <v>0.20833333333333334</v>
      </c>
      <c r="D175" s="3">
        <v>5</v>
      </c>
      <c r="E175" s="3">
        <v>7</v>
      </c>
      <c r="F175" s="3">
        <v>0.6</v>
      </c>
      <c r="G175" s="5">
        <v>1.5</v>
      </c>
      <c r="H175" s="3">
        <v>2.1</v>
      </c>
      <c r="I175" s="3">
        <v>1.55139</v>
      </c>
      <c r="J175" s="12">
        <f t="shared" si="14"/>
        <v>1.4000000000000004</v>
      </c>
      <c r="K175" s="4">
        <v>43745.208333333336</v>
      </c>
      <c r="L175" s="3">
        <f t="shared" si="15"/>
        <v>7</v>
      </c>
      <c r="M175" s="3">
        <f t="shared" si="16"/>
        <v>5</v>
      </c>
      <c r="N175" s="3">
        <v>57</v>
      </c>
      <c r="O175" s="3">
        <v>57</v>
      </c>
      <c r="P175" s="3">
        <v>57</v>
      </c>
      <c r="Q175" s="3">
        <v>0</v>
      </c>
      <c r="R175" s="3"/>
      <c r="S175" s="3">
        <f t="shared" si="17"/>
        <v>1</v>
      </c>
      <c r="T175" s="3">
        <f t="shared" si="18"/>
        <v>1</v>
      </c>
      <c r="U175" s="3">
        <f t="shared" si="19"/>
        <v>1</v>
      </c>
      <c r="V175" s="3">
        <f t="shared" si="20"/>
        <v>0</v>
      </c>
      <c r="W175" s="26">
        <v>70</v>
      </c>
      <c r="X175" s="22">
        <v>11</v>
      </c>
      <c r="Y175" s="3">
        <v>2.1</v>
      </c>
      <c r="Z175" s="3"/>
      <c r="AB175" s="30">
        <v>145</v>
      </c>
      <c r="AC175" s="30">
        <v>1.5916716290259678</v>
      </c>
      <c r="AD175" s="30">
        <v>-0.69167162902596779</v>
      </c>
    </row>
    <row r="176" spans="1:30">
      <c r="A176" s="4">
        <v>43745.25</v>
      </c>
      <c r="B176">
        <v>43745</v>
      </c>
      <c r="C176" s="3">
        <v>0.25</v>
      </c>
      <c r="D176" s="3">
        <v>6</v>
      </c>
      <c r="E176" s="3">
        <v>7</v>
      </c>
      <c r="F176" s="3">
        <v>1.1000000000000001</v>
      </c>
      <c r="G176" s="5">
        <v>0.6</v>
      </c>
      <c r="H176" s="3">
        <v>1.7000000000000002</v>
      </c>
      <c r="I176" s="3">
        <v>1.55139</v>
      </c>
      <c r="J176" s="12">
        <f t="shared" si="14"/>
        <v>1.4416666666666667</v>
      </c>
      <c r="K176" s="4">
        <v>43745.25</v>
      </c>
      <c r="L176" s="3">
        <f t="shared" si="15"/>
        <v>7</v>
      </c>
      <c r="M176" s="3">
        <f t="shared" si="16"/>
        <v>6</v>
      </c>
      <c r="N176" s="3">
        <v>58</v>
      </c>
      <c r="O176" s="3">
        <v>58</v>
      </c>
      <c r="P176" s="3">
        <v>58</v>
      </c>
      <c r="Q176" s="3">
        <v>0</v>
      </c>
      <c r="R176" s="3"/>
      <c r="S176" s="3">
        <f t="shared" si="17"/>
        <v>1</v>
      </c>
      <c r="T176" s="3">
        <f t="shared" si="18"/>
        <v>1</v>
      </c>
      <c r="U176" s="3">
        <f t="shared" si="19"/>
        <v>1</v>
      </c>
      <c r="V176" s="3">
        <f t="shared" si="20"/>
        <v>0</v>
      </c>
      <c r="W176" s="25">
        <v>69</v>
      </c>
      <c r="X176" s="23">
        <v>11</v>
      </c>
      <c r="Y176" s="3">
        <v>1.7000000000000002</v>
      </c>
      <c r="Z176" s="3"/>
      <c r="AB176" s="30">
        <v>146</v>
      </c>
      <c r="AC176" s="30">
        <v>1.5916716290259678</v>
      </c>
      <c r="AD176" s="30">
        <v>0.10832837097403214</v>
      </c>
    </row>
    <row r="177" spans="1:30">
      <c r="A177" s="4">
        <v>43745.291666666664</v>
      </c>
      <c r="B177">
        <v>43745</v>
      </c>
      <c r="C177" s="3">
        <v>0.29166666666666669</v>
      </c>
      <c r="D177" s="3">
        <v>7</v>
      </c>
      <c r="E177" s="3">
        <v>7</v>
      </c>
      <c r="F177" s="3">
        <v>2.7</v>
      </c>
      <c r="G177" s="5">
        <v>2</v>
      </c>
      <c r="H177" s="3">
        <v>4.7</v>
      </c>
      <c r="I177" s="3">
        <v>1.55139</v>
      </c>
      <c r="J177" s="12">
        <f t="shared" si="14"/>
        <v>1.4708333333333334</v>
      </c>
      <c r="K177" s="4">
        <v>43745.291666666664</v>
      </c>
      <c r="L177" s="3">
        <f t="shared" si="15"/>
        <v>7</v>
      </c>
      <c r="M177" s="3">
        <f t="shared" si="16"/>
        <v>7</v>
      </c>
      <c r="N177" s="3">
        <v>51</v>
      </c>
      <c r="O177" s="3">
        <v>49</v>
      </c>
      <c r="P177" s="3">
        <v>28</v>
      </c>
      <c r="Q177" s="3">
        <v>12</v>
      </c>
      <c r="R177" s="3"/>
      <c r="S177" s="3">
        <f t="shared" si="17"/>
        <v>1</v>
      </c>
      <c r="T177" s="3">
        <f t="shared" si="18"/>
        <v>1</v>
      </c>
      <c r="U177" s="3">
        <f t="shared" si="19"/>
        <v>1</v>
      </c>
      <c r="V177" s="3">
        <f t="shared" si="20"/>
        <v>1</v>
      </c>
      <c r="W177" s="26">
        <v>70</v>
      </c>
      <c r="X177" s="22">
        <v>11</v>
      </c>
      <c r="Y177" s="3">
        <v>4.7</v>
      </c>
      <c r="Z177" s="3"/>
      <c r="AB177" s="30">
        <v>147</v>
      </c>
      <c r="AC177" s="30">
        <v>1.5783795771441838</v>
      </c>
      <c r="AD177" s="30">
        <v>-1.0783795771441838</v>
      </c>
    </row>
    <row r="178" spans="1:30">
      <c r="A178" s="4">
        <v>43745.333333333336</v>
      </c>
      <c r="B178">
        <v>43745</v>
      </c>
      <c r="C178" s="3">
        <v>0.33333333333333331</v>
      </c>
      <c r="D178" s="3">
        <v>8</v>
      </c>
      <c r="E178" s="3">
        <v>7</v>
      </c>
      <c r="F178" s="3">
        <v>2.5</v>
      </c>
      <c r="G178" s="5">
        <v>2</v>
      </c>
      <c r="H178" s="3">
        <v>4.5</v>
      </c>
      <c r="I178" s="3">
        <v>1.55139</v>
      </c>
      <c r="J178" s="12">
        <f t="shared" si="14"/>
        <v>1.4416666666666667</v>
      </c>
      <c r="K178" s="4">
        <v>43745.333333333336</v>
      </c>
      <c r="L178" s="3">
        <f t="shared" si="15"/>
        <v>7</v>
      </c>
      <c r="M178" s="3">
        <f t="shared" si="16"/>
        <v>8</v>
      </c>
      <c r="N178" s="3">
        <v>0</v>
      </c>
      <c r="O178" s="3">
        <v>0</v>
      </c>
      <c r="P178" s="3">
        <v>0</v>
      </c>
      <c r="Q178" s="3">
        <v>38</v>
      </c>
      <c r="R178" s="3"/>
      <c r="S178" s="3">
        <f t="shared" si="17"/>
        <v>0</v>
      </c>
      <c r="T178" s="3">
        <f t="shared" si="18"/>
        <v>0</v>
      </c>
      <c r="U178" s="3">
        <f t="shared" si="19"/>
        <v>0</v>
      </c>
      <c r="V178" s="3">
        <f t="shared" si="20"/>
        <v>1</v>
      </c>
      <c r="W178" s="25">
        <v>73</v>
      </c>
      <c r="X178" s="23">
        <v>17</v>
      </c>
      <c r="Y178" s="3">
        <v>4.5</v>
      </c>
      <c r="Z178" s="3"/>
      <c r="AB178" s="30">
        <v>148</v>
      </c>
      <c r="AC178" s="30">
        <v>1.5783795771441838</v>
      </c>
      <c r="AD178" s="30">
        <v>-1.0783795771441838</v>
      </c>
    </row>
    <row r="179" spans="1:30">
      <c r="A179" s="4">
        <v>43745.375</v>
      </c>
      <c r="B179">
        <v>43745</v>
      </c>
      <c r="C179" s="3">
        <v>0.375</v>
      </c>
      <c r="D179" s="3">
        <v>9</v>
      </c>
      <c r="E179" s="3">
        <v>7</v>
      </c>
      <c r="F179" s="3">
        <v>0.4</v>
      </c>
      <c r="G179" s="5">
        <v>0.5</v>
      </c>
      <c r="H179" s="3">
        <v>0.9</v>
      </c>
      <c r="I179" s="3">
        <v>1.55139</v>
      </c>
      <c r="J179" s="12">
        <f t="shared" si="14"/>
        <v>1.2875000000000003</v>
      </c>
      <c r="K179" s="4">
        <v>43745.375000405096</v>
      </c>
      <c r="L179" s="3">
        <f t="shared" si="15"/>
        <v>7</v>
      </c>
      <c r="M179" s="3">
        <f t="shared" si="16"/>
        <v>9</v>
      </c>
      <c r="N179" s="3"/>
      <c r="O179" s="3"/>
      <c r="P179" s="3"/>
      <c r="Q179" s="3"/>
      <c r="R179" s="3"/>
      <c r="S179" s="3">
        <f t="shared" si="17"/>
        <v>0</v>
      </c>
      <c r="T179" s="3">
        <f t="shared" si="18"/>
        <v>0</v>
      </c>
      <c r="U179" s="3">
        <f t="shared" si="19"/>
        <v>0</v>
      </c>
      <c r="V179" s="3">
        <f t="shared" si="20"/>
        <v>0</v>
      </c>
      <c r="W179" s="26">
        <v>76</v>
      </c>
      <c r="X179" s="22">
        <v>17</v>
      </c>
      <c r="Y179" s="3">
        <v>0.9</v>
      </c>
      <c r="Z179" s="3"/>
      <c r="AB179" s="30">
        <v>149</v>
      </c>
      <c r="AC179" s="30">
        <v>1.5783795771441838</v>
      </c>
      <c r="AD179" s="30">
        <v>-1.1783795771441836</v>
      </c>
    </row>
    <row r="180" spans="1:30">
      <c r="A180" s="4">
        <v>43745.416666666664</v>
      </c>
      <c r="B180">
        <v>43745</v>
      </c>
      <c r="C180" s="3">
        <v>0.41666666666666669</v>
      </c>
      <c r="D180" s="3">
        <v>10</v>
      </c>
      <c r="E180" s="3">
        <v>7</v>
      </c>
      <c r="F180" s="3">
        <v>0.8</v>
      </c>
      <c r="G180" s="5">
        <v>0.4</v>
      </c>
      <c r="H180" s="3">
        <v>1.2000000000000002</v>
      </c>
      <c r="I180" s="3">
        <v>1.55139</v>
      </c>
      <c r="J180" s="12">
        <f t="shared" si="14"/>
        <v>1.2750000000000004</v>
      </c>
      <c r="K180" s="4">
        <v>43745.416667129626</v>
      </c>
      <c r="L180" s="3">
        <f t="shared" si="15"/>
        <v>7</v>
      </c>
      <c r="M180" s="3">
        <f t="shared" si="16"/>
        <v>10</v>
      </c>
      <c r="N180" s="3"/>
      <c r="O180" s="3"/>
      <c r="P180" s="3"/>
      <c r="Q180" s="3"/>
      <c r="R180" s="3"/>
      <c r="S180" s="3">
        <f t="shared" si="17"/>
        <v>0</v>
      </c>
      <c r="T180" s="3">
        <f t="shared" si="18"/>
        <v>0</v>
      </c>
      <c r="U180" s="3">
        <f t="shared" si="19"/>
        <v>0</v>
      </c>
      <c r="V180" s="3">
        <f t="shared" si="20"/>
        <v>0</v>
      </c>
      <c r="W180" s="25">
        <v>79</v>
      </c>
      <c r="X180" s="23">
        <v>13</v>
      </c>
      <c r="Y180" s="3">
        <v>1.2000000000000002</v>
      </c>
      <c r="Z180" s="3"/>
      <c r="AB180" s="30">
        <v>150</v>
      </c>
      <c r="AC180" s="30">
        <v>1.5650875252623997</v>
      </c>
      <c r="AD180" s="30">
        <v>-0.9650875252623996</v>
      </c>
    </row>
    <row r="181" spans="1:30">
      <c r="A181" s="4">
        <v>43745.458333333336</v>
      </c>
      <c r="B181">
        <v>43745</v>
      </c>
      <c r="C181" s="3">
        <v>0.45833333333333331</v>
      </c>
      <c r="D181" s="3">
        <v>11</v>
      </c>
      <c r="E181" s="3">
        <v>7</v>
      </c>
      <c r="F181" s="3">
        <v>0.5</v>
      </c>
      <c r="G181" s="5">
        <v>0.6</v>
      </c>
      <c r="H181" s="3">
        <v>1.1000000000000001</v>
      </c>
      <c r="I181" s="3">
        <v>1.55139</v>
      </c>
      <c r="J181" s="12">
        <f t="shared" si="14"/>
        <v>1.2500000000000002</v>
      </c>
      <c r="K181" s="4">
        <v>43745.458333854163</v>
      </c>
      <c r="L181" s="3">
        <f t="shared" si="15"/>
        <v>7</v>
      </c>
      <c r="M181" s="3">
        <f t="shared" si="16"/>
        <v>11</v>
      </c>
      <c r="N181" s="3"/>
      <c r="O181" s="3"/>
      <c r="P181" s="3"/>
      <c r="Q181" s="3"/>
      <c r="R181" s="3"/>
      <c r="S181" s="3">
        <f t="shared" si="17"/>
        <v>0</v>
      </c>
      <c r="T181" s="3">
        <f t="shared" si="18"/>
        <v>0</v>
      </c>
      <c r="U181" s="3">
        <f t="shared" si="19"/>
        <v>0</v>
      </c>
      <c r="V181" s="3">
        <f t="shared" si="20"/>
        <v>0</v>
      </c>
      <c r="W181" s="26">
        <v>80</v>
      </c>
      <c r="X181" s="22">
        <v>13</v>
      </c>
      <c r="Y181" s="3">
        <v>1.1000000000000001</v>
      </c>
      <c r="Z181" s="3"/>
      <c r="AB181" s="30">
        <v>151</v>
      </c>
      <c r="AC181" s="30">
        <v>1.5517954733806156</v>
      </c>
      <c r="AD181" s="30">
        <v>-0.95179547338061554</v>
      </c>
    </row>
    <row r="182" spans="1:30">
      <c r="A182" s="4">
        <v>43745.5</v>
      </c>
      <c r="B182">
        <v>43745</v>
      </c>
      <c r="C182" s="3">
        <v>0.5</v>
      </c>
      <c r="D182" s="3">
        <v>12</v>
      </c>
      <c r="E182" s="3">
        <v>7</v>
      </c>
      <c r="F182" s="3">
        <v>0.4</v>
      </c>
      <c r="G182" s="5">
        <v>0.4</v>
      </c>
      <c r="H182" s="3">
        <v>0.8</v>
      </c>
      <c r="I182" s="3">
        <v>1.55139</v>
      </c>
      <c r="J182" s="12">
        <f t="shared" si="14"/>
        <v>1.2375000000000005</v>
      </c>
      <c r="K182" s="4">
        <v>43745.500000578701</v>
      </c>
      <c r="L182" s="3">
        <f t="shared" si="15"/>
        <v>7</v>
      </c>
      <c r="M182" s="3">
        <f t="shared" si="16"/>
        <v>12</v>
      </c>
      <c r="N182" s="3"/>
      <c r="O182" s="3"/>
      <c r="P182" s="3"/>
      <c r="Q182" s="3"/>
      <c r="R182" s="3"/>
      <c r="S182" s="3">
        <f t="shared" si="17"/>
        <v>0</v>
      </c>
      <c r="T182" s="3">
        <f t="shared" si="18"/>
        <v>0</v>
      </c>
      <c r="U182" s="3">
        <f t="shared" si="19"/>
        <v>0</v>
      </c>
      <c r="V182" s="3">
        <f t="shared" si="20"/>
        <v>0</v>
      </c>
      <c r="W182" s="25">
        <v>84</v>
      </c>
      <c r="X182" s="23">
        <v>11</v>
      </c>
      <c r="Y182" s="3">
        <v>0.8</v>
      </c>
      <c r="Z182" s="3"/>
      <c r="AB182" s="30">
        <v>152</v>
      </c>
      <c r="AC182" s="30">
        <v>1.5517954733806156</v>
      </c>
      <c r="AD182" s="30">
        <v>0.24820452661938441</v>
      </c>
    </row>
    <row r="183" spans="1:30">
      <c r="A183" s="4">
        <v>43745.541666666664</v>
      </c>
      <c r="B183">
        <v>43745</v>
      </c>
      <c r="C183" s="3">
        <v>0.54166666666666663</v>
      </c>
      <c r="D183" s="3">
        <v>13</v>
      </c>
      <c r="E183" s="3">
        <v>7</v>
      </c>
      <c r="F183" s="3">
        <v>0.7</v>
      </c>
      <c r="G183" s="5">
        <v>0.4</v>
      </c>
      <c r="H183" s="3">
        <v>1.1000000000000001</v>
      </c>
      <c r="I183" s="3">
        <v>1.55139</v>
      </c>
      <c r="J183" s="12">
        <f t="shared" si="14"/>
        <v>1.229166666666667</v>
      </c>
      <c r="K183" s="4">
        <v>43745.541667303238</v>
      </c>
      <c r="L183" s="3">
        <f t="shared" si="15"/>
        <v>7</v>
      </c>
      <c r="M183" s="3">
        <f t="shared" si="16"/>
        <v>13</v>
      </c>
      <c r="N183" s="3"/>
      <c r="O183" s="3"/>
      <c r="P183" s="3"/>
      <c r="Q183" s="3"/>
      <c r="R183" s="3"/>
      <c r="S183" s="3">
        <f t="shared" si="17"/>
        <v>0</v>
      </c>
      <c r="T183" s="3">
        <f t="shared" si="18"/>
        <v>0</v>
      </c>
      <c r="U183" s="3">
        <f t="shared" si="19"/>
        <v>0</v>
      </c>
      <c r="V183" s="3">
        <f t="shared" si="20"/>
        <v>0</v>
      </c>
      <c r="W183" s="26">
        <v>80</v>
      </c>
      <c r="X183" s="22">
        <v>13</v>
      </c>
      <c r="Y183" s="3">
        <v>1.1000000000000001</v>
      </c>
      <c r="Z183" s="3"/>
      <c r="AB183" s="30">
        <v>153</v>
      </c>
      <c r="AC183" s="30">
        <v>1.5252113696170475</v>
      </c>
      <c r="AD183" s="30">
        <v>2.2747886303829521</v>
      </c>
    </row>
    <row r="184" spans="1:30">
      <c r="A184" s="4">
        <v>43745.583333333336</v>
      </c>
      <c r="B184">
        <v>43745</v>
      </c>
      <c r="C184" s="3">
        <v>0.58333333333333337</v>
      </c>
      <c r="D184" s="3">
        <v>14</v>
      </c>
      <c r="E184" s="3">
        <v>7</v>
      </c>
      <c r="F184" s="3">
        <v>1.3</v>
      </c>
      <c r="G184" s="5">
        <v>0.7</v>
      </c>
      <c r="H184" s="3">
        <v>2</v>
      </c>
      <c r="I184" s="3">
        <v>1.55139</v>
      </c>
      <c r="J184" s="12">
        <f t="shared" si="14"/>
        <v>1.2500000000000002</v>
      </c>
      <c r="K184" s="4">
        <v>43745.583334027775</v>
      </c>
      <c r="L184" s="3">
        <f t="shared" si="15"/>
        <v>7</v>
      </c>
      <c r="M184" s="3">
        <f t="shared" si="16"/>
        <v>14</v>
      </c>
      <c r="N184" s="3"/>
      <c r="O184" s="3"/>
      <c r="P184" s="3"/>
      <c r="Q184" s="3"/>
      <c r="R184" s="3"/>
      <c r="S184" s="3">
        <f t="shared" si="17"/>
        <v>0</v>
      </c>
      <c r="T184" s="3">
        <f t="shared" si="18"/>
        <v>0</v>
      </c>
      <c r="U184" s="3">
        <f t="shared" si="19"/>
        <v>0</v>
      </c>
      <c r="V184" s="3">
        <f t="shared" si="20"/>
        <v>0</v>
      </c>
      <c r="W184" s="25">
        <v>82</v>
      </c>
      <c r="X184" s="23">
        <v>13</v>
      </c>
      <c r="Y184" s="3">
        <v>2</v>
      </c>
      <c r="Z184" s="3"/>
      <c r="AB184" s="30">
        <v>154</v>
      </c>
      <c r="AC184" s="30">
        <v>1.1635203256111633</v>
      </c>
      <c r="AD184" s="30">
        <v>-0.26352032561116334</v>
      </c>
    </row>
    <row r="185" spans="1:30">
      <c r="A185" s="4">
        <v>43745.625</v>
      </c>
      <c r="B185">
        <v>43745</v>
      </c>
      <c r="C185" s="3">
        <v>0.625</v>
      </c>
      <c r="D185" s="3">
        <v>15</v>
      </c>
      <c r="E185" s="3">
        <v>7</v>
      </c>
      <c r="F185" s="3">
        <v>0.4</v>
      </c>
      <c r="G185" s="5">
        <v>0.5</v>
      </c>
      <c r="H185" s="3">
        <v>0.9</v>
      </c>
      <c r="I185" s="3">
        <v>1.55139</v>
      </c>
      <c r="J185" s="12">
        <f t="shared" si="14"/>
        <v>1.2000000000000004</v>
      </c>
      <c r="K185" s="4">
        <v>43745.625000752312</v>
      </c>
      <c r="L185" s="3">
        <f t="shared" si="15"/>
        <v>7</v>
      </c>
      <c r="M185" s="3">
        <f t="shared" si="16"/>
        <v>15</v>
      </c>
      <c r="N185" s="3"/>
      <c r="O185" s="3"/>
      <c r="P185" s="3"/>
      <c r="Q185" s="3"/>
      <c r="R185" s="3"/>
      <c r="S185" s="3">
        <f t="shared" si="17"/>
        <v>0</v>
      </c>
      <c r="T185" s="3">
        <f t="shared" si="18"/>
        <v>0</v>
      </c>
      <c r="U185" s="3">
        <f t="shared" si="19"/>
        <v>0</v>
      </c>
      <c r="V185" s="3">
        <f t="shared" si="20"/>
        <v>0</v>
      </c>
      <c r="W185" s="26">
        <v>81</v>
      </c>
      <c r="X185" s="22">
        <v>13</v>
      </c>
      <c r="Y185" s="3">
        <v>0.9</v>
      </c>
      <c r="Z185" s="3"/>
      <c r="AB185" s="30">
        <v>155</v>
      </c>
      <c r="AC185" s="30">
        <v>1.1369362218475951</v>
      </c>
      <c r="AD185" s="30">
        <v>2.0630637781524053</v>
      </c>
    </row>
    <row r="186" spans="1:30">
      <c r="A186" s="4">
        <v>43745.666666666664</v>
      </c>
      <c r="B186">
        <v>43745</v>
      </c>
      <c r="C186" s="3">
        <v>0.66666666666666663</v>
      </c>
      <c r="D186" s="3">
        <v>16</v>
      </c>
      <c r="E186" s="3">
        <v>7</v>
      </c>
      <c r="F186" s="3">
        <v>0.7</v>
      </c>
      <c r="G186" s="5">
        <v>0.4</v>
      </c>
      <c r="H186" s="3">
        <v>1.1000000000000001</v>
      </c>
      <c r="I186" s="3">
        <v>1.55139</v>
      </c>
      <c r="J186" s="12">
        <f t="shared" si="14"/>
        <v>1.1875000000000002</v>
      </c>
      <c r="K186" s="4">
        <v>43745.666667476849</v>
      </c>
      <c r="L186" s="3">
        <f t="shared" si="15"/>
        <v>7</v>
      </c>
      <c r="M186" s="3">
        <f t="shared" si="16"/>
        <v>16</v>
      </c>
      <c r="N186" s="3"/>
      <c r="O186" s="3"/>
      <c r="P186" s="3"/>
      <c r="Q186" s="3"/>
      <c r="R186" s="3"/>
      <c r="S186" s="3">
        <f t="shared" si="17"/>
        <v>0</v>
      </c>
      <c r="T186" s="3">
        <f t="shared" si="18"/>
        <v>0</v>
      </c>
      <c r="U186" s="3">
        <f t="shared" si="19"/>
        <v>0</v>
      </c>
      <c r="V186" s="3">
        <f t="shared" si="20"/>
        <v>0</v>
      </c>
      <c r="W186" s="25">
        <v>79</v>
      </c>
      <c r="X186" s="23">
        <v>13</v>
      </c>
      <c r="Y186" s="3">
        <v>1.1000000000000001</v>
      </c>
      <c r="Z186" s="3"/>
      <c r="AB186" s="30">
        <v>156</v>
      </c>
      <c r="AC186" s="30">
        <v>1.1890210835790922</v>
      </c>
      <c r="AD186" s="30">
        <v>0.41097891642090789</v>
      </c>
    </row>
    <row r="187" spans="1:30">
      <c r="A187" s="4">
        <v>43745.708333333336</v>
      </c>
      <c r="B187">
        <v>43745</v>
      </c>
      <c r="C187" s="3">
        <v>0.70833333333333337</v>
      </c>
      <c r="D187" s="3">
        <v>17</v>
      </c>
      <c r="E187" s="3">
        <v>7</v>
      </c>
      <c r="F187" s="3">
        <v>0.6</v>
      </c>
      <c r="G187" s="5">
        <v>0.6</v>
      </c>
      <c r="H187" s="3">
        <v>1.2</v>
      </c>
      <c r="I187" s="3">
        <v>1.55139</v>
      </c>
      <c r="J187" s="12">
        <f t="shared" si="14"/>
        <v>1.1666666666666672</v>
      </c>
      <c r="K187" s="4">
        <v>43745.708333333336</v>
      </c>
      <c r="L187" s="3">
        <f t="shared" si="15"/>
        <v>7</v>
      </c>
      <c r="M187" s="3">
        <f t="shared" si="16"/>
        <v>17</v>
      </c>
      <c r="N187" s="3">
        <v>0</v>
      </c>
      <c r="O187" s="3">
        <v>0</v>
      </c>
      <c r="P187" s="3">
        <v>9</v>
      </c>
      <c r="Q187" s="3">
        <v>0</v>
      </c>
      <c r="R187" s="3"/>
      <c r="S187" s="3">
        <f t="shared" si="17"/>
        <v>0</v>
      </c>
      <c r="T187" s="3">
        <f t="shared" si="18"/>
        <v>0</v>
      </c>
      <c r="U187" s="3">
        <f t="shared" si="19"/>
        <v>1</v>
      </c>
      <c r="V187" s="3">
        <f t="shared" si="20"/>
        <v>0</v>
      </c>
      <c r="W187" s="26">
        <v>79</v>
      </c>
      <c r="X187" s="22">
        <v>13</v>
      </c>
      <c r="Y187" s="3">
        <v>1.2</v>
      </c>
      <c r="Z187" s="3"/>
      <c r="AB187" s="30">
        <v>157</v>
      </c>
      <c r="AC187" s="30">
        <v>1.0601343276771311</v>
      </c>
      <c r="AD187" s="30">
        <v>1.2398656723228687</v>
      </c>
    </row>
    <row r="188" spans="1:30">
      <c r="A188" s="4">
        <v>43745.75</v>
      </c>
      <c r="B188">
        <v>43745</v>
      </c>
      <c r="C188" s="3">
        <v>0.75</v>
      </c>
      <c r="D188" s="3">
        <v>18</v>
      </c>
      <c r="E188" s="3">
        <v>7</v>
      </c>
      <c r="F188" s="3">
        <v>0.5</v>
      </c>
      <c r="G188" s="5">
        <v>0.6</v>
      </c>
      <c r="H188" s="3">
        <v>1.1000000000000001</v>
      </c>
      <c r="I188" s="3">
        <v>1.55139</v>
      </c>
      <c r="J188" s="12">
        <f t="shared" si="14"/>
        <v>1.1458333333333337</v>
      </c>
      <c r="K188" s="4">
        <v>43745.75</v>
      </c>
      <c r="L188" s="3">
        <f t="shared" si="15"/>
        <v>7</v>
      </c>
      <c r="M188" s="3">
        <f t="shared" si="16"/>
        <v>18</v>
      </c>
      <c r="N188" s="3">
        <v>0</v>
      </c>
      <c r="O188" s="3">
        <v>0</v>
      </c>
      <c r="P188" s="3">
        <v>58</v>
      </c>
      <c r="Q188" s="3">
        <v>0</v>
      </c>
      <c r="R188" s="3"/>
      <c r="S188" s="3">
        <f t="shared" si="17"/>
        <v>0</v>
      </c>
      <c r="T188" s="3">
        <f t="shared" si="18"/>
        <v>0</v>
      </c>
      <c r="U188" s="3">
        <f t="shared" si="19"/>
        <v>1</v>
      </c>
      <c r="V188" s="3">
        <f t="shared" si="20"/>
        <v>0</v>
      </c>
      <c r="W188" s="25">
        <v>79</v>
      </c>
      <c r="X188" s="23">
        <v>11</v>
      </c>
      <c r="Y188" s="3">
        <v>1.1000000000000001</v>
      </c>
      <c r="Z188" s="3"/>
      <c r="AB188" s="30">
        <v>158</v>
      </c>
      <c r="AC188" s="30">
        <v>1.8976533375485569</v>
      </c>
      <c r="AD188" s="30">
        <v>-0.69765333754855696</v>
      </c>
    </row>
    <row r="189" spans="1:30">
      <c r="A189" s="4">
        <v>43745.791666666664</v>
      </c>
      <c r="B189">
        <v>43745</v>
      </c>
      <c r="C189" s="3">
        <v>0.79166666666666663</v>
      </c>
      <c r="D189" s="3">
        <v>19</v>
      </c>
      <c r="E189" s="3">
        <v>7</v>
      </c>
      <c r="F189" s="3">
        <v>0.5</v>
      </c>
      <c r="G189" s="5">
        <v>0.5</v>
      </c>
      <c r="H189" s="3">
        <v>1</v>
      </c>
      <c r="I189" s="3">
        <v>1.55139</v>
      </c>
      <c r="J189" s="12">
        <f t="shared" si="14"/>
        <v>1.1375000000000004</v>
      </c>
      <c r="K189" s="4">
        <v>43745.791666666664</v>
      </c>
      <c r="L189" s="3">
        <f t="shared" si="15"/>
        <v>7</v>
      </c>
      <c r="M189" s="3">
        <f t="shared" si="16"/>
        <v>19</v>
      </c>
      <c r="N189" s="3">
        <v>0</v>
      </c>
      <c r="O189" s="3">
        <v>0</v>
      </c>
      <c r="P189" s="3">
        <v>58</v>
      </c>
      <c r="Q189" s="3">
        <v>0</v>
      </c>
      <c r="R189" s="3"/>
      <c r="S189" s="3">
        <f t="shared" si="17"/>
        <v>0</v>
      </c>
      <c r="T189" s="3">
        <f t="shared" si="18"/>
        <v>0</v>
      </c>
      <c r="U189" s="3">
        <f t="shared" si="19"/>
        <v>1</v>
      </c>
      <c r="V189" s="3">
        <f t="shared" si="20"/>
        <v>0</v>
      </c>
      <c r="W189" s="26">
        <v>70</v>
      </c>
      <c r="X189" s="22">
        <v>11</v>
      </c>
      <c r="Y189" s="3">
        <v>1</v>
      </c>
      <c r="Z189" s="3"/>
      <c r="AB189" s="30">
        <v>159</v>
      </c>
      <c r="AC189" s="30">
        <v>2.1285905543278791</v>
      </c>
      <c r="AD189" s="30">
        <v>-0.72859055432787923</v>
      </c>
    </row>
    <row r="190" spans="1:30">
      <c r="A190" s="4">
        <v>43745.833333333336</v>
      </c>
      <c r="B190">
        <v>43745</v>
      </c>
      <c r="C190" s="3">
        <v>0.83333333333333337</v>
      </c>
      <c r="D190" s="3">
        <v>20</v>
      </c>
      <c r="E190" s="3">
        <v>7</v>
      </c>
      <c r="F190" s="3">
        <v>0.5</v>
      </c>
      <c r="G190" s="5">
        <v>0.5</v>
      </c>
      <c r="H190" s="3">
        <v>1</v>
      </c>
      <c r="I190" s="3">
        <v>1.55139</v>
      </c>
      <c r="J190" s="12">
        <f t="shared" si="14"/>
        <v>1.2083333333333337</v>
      </c>
      <c r="K190" s="4">
        <v>43745.833333333336</v>
      </c>
      <c r="L190" s="3">
        <f t="shared" si="15"/>
        <v>7</v>
      </c>
      <c r="M190" s="3">
        <f t="shared" si="16"/>
        <v>20</v>
      </c>
      <c r="N190" s="3">
        <v>0</v>
      </c>
      <c r="O190" s="3">
        <v>0</v>
      </c>
      <c r="P190" s="3">
        <v>57</v>
      </c>
      <c r="Q190" s="3">
        <v>0</v>
      </c>
      <c r="R190" s="3"/>
      <c r="S190" s="3">
        <f t="shared" si="17"/>
        <v>0</v>
      </c>
      <c r="T190" s="3">
        <f t="shared" si="18"/>
        <v>0</v>
      </c>
      <c r="U190" s="3">
        <f t="shared" si="19"/>
        <v>1</v>
      </c>
      <c r="V190" s="3">
        <f t="shared" si="20"/>
        <v>0</v>
      </c>
      <c r="W190" s="25">
        <v>67</v>
      </c>
      <c r="X190" s="23">
        <v>6</v>
      </c>
      <c r="Y190" s="3">
        <v>1</v>
      </c>
      <c r="Z190" s="3"/>
      <c r="AB190" s="30">
        <v>160</v>
      </c>
      <c r="AC190" s="30">
        <v>2.1788083447347746</v>
      </c>
      <c r="AD190" s="30">
        <v>1.9211916552652251</v>
      </c>
    </row>
    <row r="191" spans="1:30">
      <c r="A191" s="4">
        <v>43745.875</v>
      </c>
      <c r="B191">
        <v>43745</v>
      </c>
      <c r="C191" s="3">
        <v>0.875</v>
      </c>
      <c r="D191" s="3">
        <v>21</v>
      </c>
      <c r="E191" s="3">
        <v>7</v>
      </c>
      <c r="F191" s="3">
        <v>0.4</v>
      </c>
      <c r="G191" s="5">
        <v>0.5</v>
      </c>
      <c r="H191" s="3">
        <v>0.9</v>
      </c>
      <c r="I191" s="3">
        <v>1.55139</v>
      </c>
      <c r="J191" s="12">
        <f t="shared" si="14"/>
        <v>1.2125000000000004</v>
      </c>
      <c r="K191" s="4">
        <v>43745.875</v>
      </c>
      <c r="L191" s="3">
        <f t="shared" si="15"/>
        <v>7</v>
      </c>
      <c r="M191" s="3">
        <f t="shared" si="16"/>
        <v>21</v>
      </c>
      <c r="N191" s="3">
        <v>34</v>
      </c>
      <c r="O191" s="3">
        <v>9</v>
      </c>
      <c r="P191" s="3">
        <v>58</v>
      </c>
      <c r="Q191" s="3">
        <v>0</v>
      </c>
      <c r="R191" s="3"/>
      <c r="S191" s="3">
        <f t="shared" si="17"/>
        <v>1</v>
      </c>
      <c r="T191" s="3">
        <f t="shared" si="18"/>
        <v>1</v>
      </c>
      <c r="U191" s="3">
        <f t="shared" si="19"/>
        <v>1</v>
      </c>
      <c r="V191" s="3">
        <f t="shared" si="20"/>
        <v>0</v>
      </c>
      <c r="W191" s="26">
        <v>64</v>
      </c>
      <c r="X191" s="22">
        <v>11</v>
      </c>
      <c r="Y191" s="3">
        <v>0.9</v>
      </c>
      <c r="Z191" s="3"/>
      <c r="AB191" s="30">
        <v>161</v>
      </c>
      <c r="AC191" s="30">
        <v>2.2308932064662721</v>
      </c>
      <c r="AD191" s="30">
        <v>1.6691067935337283</v>
      </c>
    </row>
    <row r="192" spans="1:30">
      <c r="A192" s="4">
        <v>43745.916666666664</v>
      </c>
      <c r="B192">
        <v>43745</v>
      </c>
      <c r="C192" s="3">
        <v>0.91666666666666663</v>
      </c>
      <c r="D192" s="3">
        <v>22</v>
      </c>
      <c r="E192" s="3">
        <v>7</v>
      </c>
      <c r="F192" s="3">
        <v>1</v>
      </c>
      <c r="G192" s="5">
        <v>1.2</v>
      </c>
      <c r="H192" s="3">
        <v>2.2000000000000002</v>
      </c>
      <c r="I192" s="3">
        <v>1.55139</v>
      </c>
      <c r="J192" s="12">
        <f t="shared" si="14"/>
        <v>1.216666666666667</v>
      </c>
      <c r="K192" s="4">
        <v>43745.916666666664</v>
      </c>
      <c r="L192" s="3">
        <f t="shared" si="15"/>
        <v>7</v>
      </c>
      <c r="M192" s="3">
        <f t="shared" si="16"/>
        <v>22</v>
      </c>
      <c r="N192" s="3">
        <v>58</v>
      </c>
      <c r="O192" s="3">
        <v>58</v>
      </c>
      <c r="P192" s="3">
        <v>58</v>
      </c>
      <c r="Q192" s="3">
        <v>0</v>
      </c>
      <c r="R192" s="3"/>
      <c r="S192" s="3">
        <f t="shared" si="17"/>
        <v>1</v>
      </c>
      <c r="T192" s="3">
        <f t="shared" si="18"/>
        <v>1</v>
      </c>
      <c r="U192" s="3">
        <f t="shared" si="19"/>
        <v>1</v>
      </c>
      <c r="V192" s="3">
        <f t="shared" si="20"/>
        <v>0</v>
      </c>
      <c r="W192" s="25">
        <v>64</v>
      </c>
      <c r="X192" s="23">
        <v>11</v>
      </c>
      <c r="Y192" s="3">
        <v>2.2000000000000002</v>
      </c>
      <c r="Z192" s="3"/>
      <c r="AB192" s="30">
        <v>162</v>
      </c>
      <c r="AC192" s="30">
        <v>2.1921003966165586</v>
      </c>
      <c r="AD192" s="30">
        <v>2.407899603383441</v>
      </c>
    </row>
    <row r="193" spans="1:30">
      <c r="A193" s="4">
        <v>43745.958333333336</v>
      </c>
      <c r="B193">
        <v>43745</v>
      </c>
      <c r="C193" s="3">
        <v>0.95833333333333337</v>
      </c>
      <c r="D193" s="3">
        <v>23</v>
      </c>
      <c r="E193" s="3">
        <v>7</v>
      </c>
      <c r="F193" s="3">
        <v>0.5</v>
      </c>
      <c r="G193" s="5">
        <v>0.4</v>
      </c>
      <c r="H193" s="3">
        <v>0.9</v>
      </c>
      <c r="I193" s="3">
        <v>1.55139</v>
      </c>
      <c r="J193" s="12">
        <f t="shared" si="14"/>
        <v>1.1500000000000004</v>
      </c>
      <c r="K193" s="4">
        <v>43745.958333333336</v>
      </c>
      <c r="L193" s="3">
        <f t="shared" si="15"/>
        <v>7</v>
      </c>
      <c r="M193" s="3">
        <f t="shared" si="16"/>
        <v>23</v>
      </c>
      <c r="N193" s="3">
        <v>58</v>
      </c>
      <c r="O193" s="3">
        <v>58</v>
      </c>
      <c r="P193" s="3">
        <v>58</v>
      </c>
      <c r="Q193" s="3">
        <v>0</v>
      </c>
      <c r="R193" s="3"/>
      <c r="S193" s="3">
        <f t="shared" si="17"/>
        <v>1</v>
      </c>
      <c r="T193" s="3">
        <f t="shared" si="18"/>
        <v>1</v>
      </c>
      <c r="U193" s="3">
        <f t="shared" si="19"/>
        <v>1</v>
      </c>
      <c r="V193" s="3">
        <f t="shared" si="20"/>
        <v>0</v>
      </c>
      <c r="W193" s="26">
        <v>63</v>
      </c>
      <c r="X193" s="22">
        <v>11</v>
      </c>
      <c r="Y193" s="3">
        <v>0.9</v>
      </c>
      <c r="Z193" s="3"/>
      <c r="AB193" s="30">
        <v>163</v>
      </c>
      <c r="AC193" s="30">
        <v>1.4066662484766301</v>
      </c>
      <c r="AD193" s="30">
        <v>1.69333375152337</v>
      </c>
    </row>
    <row r="194" spans="1:30">
      <c r="A194" s="4">
        <v>43746</v>
      </c>
      <c r="B194">
        <v>43746</v>
      </c>
      <c r="C194" s="3">
        <v>0</v>
      </c>
      <c r="D194" s="3">
        <v>0</v>
      </c>
      <c r="E194" s="3">
        <v>8</v>
      </c>
      <c r="F194" s="3">
        <v>0.4</v>
      </c>
      <c r="G194" s="5">
        <v>0.4</v>
      </c>
      <c r="H194" s="3">
        <v>0.8</v>
      </c>
      <c r="I194" s="3">
        <v>1.55139</v>
      </c>
      <c r="J194" s="12">
        <f t="shared" ref="J194:J257" si="21">AVERAGE(H194:H217)</f>
        <v>1.1291666666666669</v>
      </c>
      <c r="K194" s="4">
        <v>43746</v>
      </c>
      <c r="L194" s="3">
        <f t="shared" ref="L194:L257" si="22">DAY(K194)</f>
        <v>8</v>
      </c>
      <c r="M194" s="3">
        <f t="shared" ref="M194:M257" si="23">HOUR(K194)</f>
        <v>0</v>
      </c>
      <c r="N194" s="3">
        <v>57</v>
      </c>
      <c r="O194" s="3">
        <v>38</v>
      </c>
      <c r="P194" s="3">
        <v>57</v>
      </c>
      <c r="Q194" s="3">
        <v>0</v>
      </c>
      <c r="R194" s="3"/>
      <c r="S194" s="3">
        <f t="shared" ref="S194:S257" si="24">IF(ISBLANK(N194),0,IF(N194&gt;0,1,0))</f>
        <v>1</v>
      </c>
      <c r="T194" s="3">
        <f t="shared" ref="T194:T257" si="25">IF(ISBLANK(O194),0,IF(O194&gt;0,1,0))</f>
        <v>1</v>
      </c>
      <c r="U194" s="3">
        <f t="shared" ref="U194:U257" si="26">IF(ISBLANK(P194),0,IF(P194&gt;0,1,0))</f>
        <v>1</v>
      </c>
      <c r="V194" s="3">
        <f t="shared" ref="V194:V257" si="27">IF(ISBLANK(Q194),0,IF(Q194&gt;0,1,0))</f>
        <v>0</v>
      </c>
      <c r="W194" s="25">
        <v>63</v>
      </c>
      <c r="X194" s="23">
        <v>11</v>
      </c>
      <c r="Y194" s="3">
        <v>0.8</v>
      </c>
      <c r="Z194" s="3"/>
      <c r="AB194" s="30">
        <v>164</v>
      </c>
      <c r="AC194" s="30">
        <v>1.3825650856878653</v>
      </c>
      <c r="AD194" s="30">
        <v>2.6174349143121347</v>
      </c>
    </row>
    <row r="195" spans="1:30">
      <c r="A195" s="4">
        <v>43746.041666666664</v>
      </c>
      <c r="B195">
        <v>43746</v>
      </c>
      <c r="C195" s="3">
        <v>4.1666666666666664E-2</v>
      </c>
      <c r="D195" s="3">
        <v>1</v>
      </c>
      <c r="E195" s="3">
        <v>8</v>
      </c>
      <c r="F195" s="3">
        <v>0.2</v>
      </c>
      <c r="G195" s="5">
        <v>0.4</v>
      </c>
      <c r="H195" s="3">
        <v>0.60000000000000009</v>
      </c>
      <c r="I195" s="3">
        <v>1.55139</v>
      </c>
      <c r="J195" s="12">
        <f t="shared" si="21"/>
        <v>1.1125</v>
      </c>
      <c r="K195" s="4">
        <v>43746.041666666664</v>
      </c>
      <c r="L195" s="3">
        <f t="shared" si="22"/>
        <v>8</v>
      </c>
      <c r="M195" s="3">
        <f t="shared" si="23"/>
        <v>1</v>
      </c>
      <c r="N195" s="3">
        <v>58</v>
      </c>
      <c r="O195" s="3">
        <v>31</v>
      </c>
      <c r="P195" s="3">
        <v>58</v>
      </c>
      <c r="Q195" s="3">
        <v>0</v>
      </c>
      <c r="R195" s="3"/>
      <c r="S195" s="3">
        <f t="shared" si="24"/>
        <v>1</v>
      </c>
      <c r="T195" s="3">
        <f t="shared" si="25"/>
        <v>1</v>
      </c>
      <c r="U195" s="3">
        <f t="shared" si="26"/>
        <v>1</v>
      </c>
      <c r="V195" s="3">
        <f t="shared" si="27"/>
        <v>0</v>
      </c>
      <c r="W195" s="26">
        <v>62</v>
      </c>
      <c r="X195" s="22">
        <v>11</v>
      </c>
      <c r="Y195" s="3">
        <v>0.60000000000000009</v>
      </c>
      <c r="Z195" s="3"/>
      <c r="AB195" s="30">
        <v>165</v>
      </c>
      <c r="AC195" s="30">
        <v>1.4587511102081272</v>
      </c>
      <c r="AD195" s="30">
        <v>1.9412488897918727</v>
      </c>
    </row>
    <row r="196" spans="1:30">
      <c r="A196" s="4">
        <v>43746.083333333336</v>
      </c>
      <c r="B196">
        <v>43746</v>
      </c>
      <c r="C196" s="3">
        <v>8.3333333333333329E-2</v>
      </c>
      <c r="D196" s="3">
        <v>2</v>
      </c>
      <c r="E196" s="3">
        <v>8</v>
      </c>
      <c r="F196" s="3">
        <v>0.2</v>
      </c>
      <c r="G196" s="5">
        <v>0.4</v>
      </c>
      <c r="H196" s="3">
        <v>0.60000000000000009</v>
      </c>
      <c r="I196" s="3">
        <v>1.55139</v>
      </c>
      <c r="J196" s="12">
        <f t="shared" si="21"/>
        <v>1.1083333333333334</v>
      </c>
      <c r="K196" s="4">
        <v>43746.083333333336</v>
      </c>
      <c r="L196" s="3">
        <f t="shared" si="22"/>
        <v>8</v>
      </c>
      <c r="M196" s="3">
        <f t="shared" si="23"/>
        <v>2</v>
      </c>
      <c r="N196" s="3">
        <v>58</v>
      </c>
      <c r="O196" s="3">
        <v>30</v>
      </c>
      <c r="P196" s="3">
        <v>58</v>
      </c>
      <c r="Q196" s="3">
        <v>0</v>
      </c>
      <c r="R196" s="3"/>
      <c r="S196" s="3">
        <f t="shared" si="24"/>
        <v>1</v>
      </c>
      <c r="T196" s="3">
        <f t="shared" si="25"/>
        <v>1</v>
      </c>
      <c r="U196" s="3">
        <f t="shared" si="26"/>
        <v>1</v>
      </c>
      <c r="V196" s="3">
        <f t="shared" si="27"/>
        <v>0</v>
      </c>
      <c r="W196" s="25">
        <v>62</v>
      </c>
      <c r="X196" s="23">
        <v>11</v>
      </c>
      <c r="Y196" s="3">
        <v>0.60000000000000009</v>
      </c>
      <c r="Z196" s="3"/>
      <c r="AB196" s="30">
        <v>166</v>
      </c>
      <c r="AC196" s="30">
        <v>1.4720431620899113</v>
      </c>
      <c r="AD196" s="30">
        <v>1.1279568379100888</v>
      </c>
    </row>
    <row r="197" spans="1:30">
      <c r="A197" s="4">
        <v>43746.125</v>
      </c>
      <c r="B197">
        <v>43746</v>
      </c>
      <c r="C197" s="3">
        <v>0.125</v>
      </c>
      <c r="D197" s="3">
        <v>3</v>
      </c>
      <c r="E197" s="3">
        <v>8</v>
      </c>
      <c r="F197" s="3">
        <v>0.3</v>
      </c>
      <c r="G197" s="5">
        <v>0.3</v>
      </c>
      <c r="H197" s="3">
        <v>0.6</v>
      </c>
      <c r="I197" s="3">
        <v>1.55139</v>
      </c>
      <c r="J197" s="12">
        <f t="shared" si="21"/>
        <v>1.1666666666666667</v>
      </c>
      <c r="K197" s="4">
        <v>43746.125</v>
      </c>
      <c r="L197" s="3">
        <f t="shared" si="22"/>
        <v>8</v>
      </c>
      <c r="M197" s="3">
        <f t="shared" si="23"/>
        <v>3</v>
      </c>
      <c r="N197" s="3">
        <v>58</v>
      </c>
      <c r="O197" s="3">
        <v>25</v>
      </c>
      <c r="P197" s="3">
        <v>58</v>
      </c>
      <c r="Q197" s="3">
        <v>0</v>
      </c>
      <c r="R197" s="3"/>
      <c r="S197" s="3">
        <f t="shared" si="24"/>
        <v>1</v>
      </c>
      <c r="T197" s="3">
        <f t="shared" si="25"/>
        <v>1</v>
      </c>
      <c r="U197" s="3">
        <f t="shared" si="26"/>
        <v>1</v>
      </c>
      <c r="V197" s="3">
        <f t="shared" si="27"/>
        <v>0</v>
      </c>
      <c r="W197" s="26">
        <v>62</v>
      </c>
      <c r="X197" s="22">
        <v>11</v>
      </c>
      <c r="Y197" s="3">
        <v>0.6</v>
      </c>
      <c r="Z197" s="3"/>
      <c r="AB197" s="30">
        <v>167</v>
      </c>
      <c r="AC197" s="30">
        <v>1.4720431620899113</v>
      </c>
      <c r="AD197" s="30">
        <v>0.92795683791008865</v>
      </c>
    </row>
    <row r="198" spans="1:30">
      <c r="A198" s="4">
        <v>43746.166666666664</v>
      </c>
      <c r="B198">
        <v>43746</v>
      </c>
      <c r="C198" s="3">
        <v>0.16666666666666666</v>
      </c>
      <c r="D198" s="3">
        <v>4</v>
      </c>
      <c r="E198" s="3">
        <v>8</v>
      </c>
      <c r="F198" s="3">
        <v>0.4</v>
      </c>
      <c r="G198" s="5">
        <v>0.2</v>
      </c>
      <c r="H198" s="3">
        <v>0.60000000000000009</v>
      </c>
      <c r="I198" s="3">
        <v>1.55139</v>
      </c>
      <c r="J198" s="12">
        <f t="shared" si="21"/>
        <v>1.1666666666666667</v>
      </c>
      <c r="K198" s="4">
        <v>43746.166666666664</v>
      </c>
      <c r="L198" s="3">
        <f t="shared" si="22"/>
        <v>8</v>
      </c>
      <c r="M198" s="3">
        <f t="shared" si="23"/>
        <v>4</v>
      </c>
      <c r="N198" s="3">
        <v>57</v>
      </c>
      <c r="O198" s="3">
        <v>29</v>
      </c>
      <c r="P198" s="3">
        <v>57</v>
      </c>
      <c r="Q198" s="3">
        <v>0</v>
      </c>
      <c r="R198" s="3"/>
      <c r="S198" s="3">
        <f t="shared" si="24"/>
        <v>1</v>
      </c>
      <c r="T198" s="3">
        <f t="shared" si="25"/>
        <v>1</v>
      </c>
      <c r="U198" s="3">
        <f t="shared" si="26"/>
        <v>1</v>
      </c>
      <c r="V198" s="3">
        <f t="shared" si="27"/>
        <v>0</v>
      </c>
      <c r="W198" s="25">
        <v>61</v>
      </c>
      <c r="X198" s="23">
        <v>11</v>
      </c>
      <c r="Y198" s="3">
        <v>0.60000000000000009</v>
      </c>
      <c r="Z198" s="3"/>
      <c r="AB198" s="30">
        <v>168</v>
      </c>
      <c r="AC198" s="30">
        <v>1.4853352139716953</v>
      </c>
      <c r="AD198" s="30">
        <v>-0.28533521397169537</v>
      </c>
    </row>
    <row r="199" spans="1:30">
      <c r="A199" s="4">
        <v>43746.208333333336</v>
      </c>
      <c r="B199">
        <v>43746</v>
      </c>
      <c r="C199" s="3">
        <v>0.20833333333333334</v>
      </c>
      <c r="D199" s="3">
        <v>5</v>
      </c>
      <c r="E199" s="3">
        <v>8</v>
      </c>
      <c r="F199" s="3">
        <v>1.6</v>
      </c>
      <c r="G199" s="5">
        <v>1.5</v>
      </c>
      <c r="H199" s="3">
        <v>3.1</v>
      </c>
      <c r="I199" s="3">
        <v>1.55139</v>
      </c>
      <c r="J199" s="12">
        <f t="shared" si="21"/>
        <v>1.1583333333333332</v>
      </c>
      <c r="K199" s="4">
        <v>43746.208333333336</v>
      </c>
      <c r="L199" s="3">
        <f t="shared" si="22"/>
        <v>8</v>
      </c>
      <c r="M199" s="3">
        <f t="shared" si="23"/>
        <v>5</v>
      </c>
      <c r="N199" s="3">
        <v>58</v>
      </c>
      <c r="O199" s="3">
        <v>53</v>
      </c>
      <c r="P199" s="3">
        <v>58</v>
      </c>
      <c r="Q199" s="3">
        <v>0</v>
      </c>
      <c r="R199" s="3"/>
      <c r="S199" s="3">
        <f t="shared" si="24"/>
        <v>1</v>
      </c>
      <c r="T199" s="3">
        <f t="shared" si="25"/>
        <v>1</v>
      </c>
      <c r="U199" s="3">
        <f t="shared" si="26"/>
        <v>1</v>
      </c>
      <c r="V199" s="3">
        <f t="shared" si="27"/>
        <v>0</v>
      </c>
      <c r="W199" s="26">
        <v>62</v>
      </c>
      <c r="X199" s="22">
        <v>11</v>
      </c>
      <c r="Y199" s="3">
        <v>3.1</v>
      </c>
      <c r="Z199" s="3"/>
      <c r="AB199" s="30">
        <v>169</v>
      </c>
      <c r="AC199" s="30">
        <v>1.4587511102081272</v>
      </c>
      <c r="AD199" s="30">
        <v>-0.65875111020812716</v>
      </c>
    </row>
    <row r="200" spans="1:30">
      <c r="A200" s="4">
        <v>43746.25</v>
      </c>
      <c r="B200">
        <v>43746</v>
      </c>
      <c r="C200" s="3">
        <v>0.25</v>
      </c>
      <c r="D200" s="3">
        <v>6</v>
      </c>
      <c r="E200" s="3">
        <v>8</v>
      </c>
      <c r="F200" s="3">
        <v>1.4</v>
      </c>
      <c r="G200" s="5">
        <v>1</v>
      </c>
      <c r="H200" s="3">
        <v>2.4</v>
      </c>
      <c r="I200" s="3">
        <v>1.55139</v>
      </c>
      <c r="J200" s="12">
        <f t="shared" si="21"/>
        <v>1.0458333333333332</v>
      </c>
      <c r="K200" s="4">
        <v>43746.25</v>
      </c>
      <c r="L200" s="3">
        <f t="shared" si="22"/>
        <v>8</v>
      </c>
      <c r="M200" s="3">
        <f t="shared" si="23"/>
        <v>6</v>
      </c>
      <c r="N200" s="3">
        <v>58</v>
      </c>
      <c r="O200" s="3">
        <v>35</v>
      </c>
      <c r="P200" s="3">
        <v>57</v>
      </c>
      <c r="Q200" s="3">
        <v>0</v>
      </c>
      <c r="R200" s="3"/>
      <c r="S200" s="3">
        <f t="shared" si="24"/>
        <v>1</v>
      </c>
      <c r="T200" s="3">
        <f t="shared" si="25"/>
        <v>1</v>
      </c>
      <c r="U200" s="3">
        <f t="shared" si="26"/>
        <v>1</v>
      </c>
      <c r="V200" s="3">
        <f t="shared" si="27"/>
        <v>0</v>
      </c>
      <c r="W200" s="25">
        <v>62</v>
      </c>
      <c r="X200" s="23">
        <v>11</v>
      </c>
      <c r="Y200" s="3">
        <v>2.4</v>
      </c>
      <c r="Z200" s="3"/>
      <c r="AB200" s="30">
        <v>170</v>
      </c>
      <c r="AC200" s="30">
        <v>1.4587511102081272</v>
      </c>
      <c r="AD200" s="30">
        <v>-0.35875111020812711</v>
      </c>
    </row>
    <row r="201" spans="1:30">
      <c r="A201" s="4">
        <v>43746.291666666664</v>
      </c>
      <c r="B201">
        <v>43746</v>
      </c>
      <c r="C201" s="3">
        <v>0.29166666666666669</v>
      </c>
      <c r="D201" s="3">
        <v>7</v>
      </c>
      <c r="E201" s="3">
        <v>8</v>
      </c>
      <c r="F201" s="3">
        <v>2.6</v>
      </c>
      <c r="G201" s="5">
        <v>1.4</v>
      </c>
      <c r="H201" s="3">
        <v>4</v>
      </c>
      <c r="I201" s="3">
        <v>1.55139</v>
      </c>
      <c r="J201" s="12">
        <f t="shared" si="21"/>
        <v>1.0291666666666666</v>
      </c>
      <c r="K201" s="4">
        <v>43746.291666666664</v>
      </c>
      <c r="L201" s="3">
        <f t="shared" si="22"/>
        <v>8</v>
      </c>
      <c r="M201" s="3">
        <f t="shared" si="23"/>
        <v>7</v>
      </c>
      <c r="N201" s="3">
        <v>48</v>
      </c>
      <c r="O201" s="3">
        <v>11</v>
      </c>
      <c r="P201" s="3">
        <v>35</v>
      </c>
      <c r="Q201" s="3">
        <v>0</v>
      </c>
      <c r="R201" s="3"/>
      <c r="S201" s="3">
        <f t="shared" si="24"/>
        <v>1</v>
      </c>
      <c r="T201" s="3">
        <f t="shared" si="25"/>
        <v>1</v>
      </c>
      <c r="U201" s="3">
        <f t="shared" si="26"/>
        <v>1</v>
      </c>
      <c r="V201" s="3">
        <f t="shared" si="27"/>
        <v>0</v>
      </c>
      <c r="W201" s="26">
        <v>63</v>
      </c>
      <c r="X201" s="22">
        <v>11</v>
      </c>
      <c r="Y201" s="3">
        <v>4</v>
      </c>
      <c r="Z201" s="3"/>
      <c r="AB201" s="30">
        <v>171</v>
      </c>
      <c r="AC201" s="30">
        <v>1.4720431620899113</v>
      </c>
      <c r="AD201" s="30">
        <v>-0.37204316208991117</v>
      </c>
    </row>
    <row r="202" spans="1:30">
      <c r="A202" s="4">
        <v>43746.333333333336</v>
      </c>
      <c r="B202">
        <v>43746</v>
      </c>
      <c r="C202" s="3">
        <v>0.33333333333333331</v>
      </c>
      <c r="D202" s="3">
        <v>8</v>
      </c>
      <c r="E202" s="3">
        <v>8</v>
      </c>
      <c r="F202" s="3">
        <v>0.4</v>
      </c>
      <c r="G202" s="5">
        <v>0.4</v>
      </c>
      <c r="H202" s="3">
        <v>0.8</v>
      </c>
      <c r="I202" s="3">
        <v>1.55139</v>
      </c>
      <c r="J202" s="12">
        <f t="shared" si="21"/>
        <v>0.92083333333333328</v>
      </c>
      <c r="K202" s="4">
        <v>43746.333332870374</v>
      </c>
      <c r="L202" s="3">
        <f t="shared" si="22"/>
        <v>8</v>
      </c>
      <c r="M202" s="3">
        <f t="shared" si="23"/>
        <v>8</v>
      </c>
      <c r="N202" s="3"/>
      <c r="O202" s="3"/>
      <c r="P202" s="3"/>
      <c r="Q202" s="3"/>
      <c r="R202" s="3"/>
      <c r="S202" s="3">
        <f t="shared" si="24"/>
        <v>0</v>
      </c>
      <c r="T202" s="3">
        <f t="shared" si="25"/>
        <v>0</v>
      </c>
      <c r="U202" s="3">
        <f t="shared" si="26"/>
        <v>0</v>
      </c>
      <c r="V202" s="3">
        <f t="shared" si="27"/>
        <v>0</v>
      </c>
      <c r="W202" s="25">
        <v>64</v>
      </c>
      <c r="X202" s="23">
        <v>10</v>
      </c>
      <c r="Y202" s="3">
        <v>0.8</v>
      </c>
      <c r="Z202" s="3"/>
      <c r="AB202" s="30">
        <v>172</v>
      </c>
      <c r="AC202" s="30">
        <v>1.4720431620899113</v>
      </c>
      <c r="AD202" s="30">
        <v>-0.47204316208991126</v>
      </c>
    </row>
    <row r="203" spans="1:30">
      <c r="A203" s="4">
        <v>43746.375</v>
      </c>
      <c r="B203">
        <v>43746</v>
      </c>
      <c r="C203" s="3">
        <v>0.375</v>
      </c>
      <c r="D203" s="3">
        <v>9</v>
      </c>
      <c r="E203" s="3">
        <v>8</v>
      </c>
      <c r="F203" s="3">
        <v>0.2</v>
      </c>
      <c r="G203" s="5">
        <v>0.4</v>
      </c>
      <c r="H203" s="3">
        <v>0.60000000000000009</v>
      </c>
      <c r="I203" s="3">
        <v>1.55139</v>
      </c>
      <c r="J203" s="12">
        <f t="shared" si="21"/>
        <v>1.0125</v>
      </c>
      <c r="K203" s="4">
        <v>43746.374999479165</v>
      </c>
      <c r="L203" s="3">
        <f t="shared" si="22"/>
        <v>8</v>
      </c>
      <c r="M203" s="3">
        <f t="shared" si="23"/>
        <v>9</v>
      </c>
      <c r="N203" s="3"/>
      <c r="O203" s="3"/>
      <c r="P203" s="3"/>
      <c r="Q203" s="3"/>
      <c r="R203" s="3"/>
      <c r="S203" s="3">
        <f t="shared" si="24"/>
        <v>0</v>
      </c>
      <c r="T203" s="3">
        <f t="shared" si="25"/>
        <v>0</v>
      </c>
      <c r="U203" s="3">
        <f t="shared" si="26"/>
        <v>0</v>
      </c>
      <c r="V203" s="3">
        <f t="shared" si="27"/>
        <v>0</v>
      </c>
      <c r="W203" s="26">
        <v>65</v>
      </c>
      <c r="X203" s="22">
        <v>11</v>
      </c>
      <c r="Y203" s="3">
        <v>0.60000000000000009</v>
      </c>
      <c r="Z203" s="3"/>
      <c r="AB203" s="30">
        <v>173</v>
      </c>
      <c r="AC203" s="30">
        <v>1.4853352139716953</v>
      </c>
      <c r="AD203" s="30">
        <v>-0.38533521397169523</v>
      </c>
    </row>
    <row r="204" spans="1:30">
      <c r="A204" s="4">
        <v>43746.416666666664</v>
      </c>
      <c r="B204">
        <v>43746</v>
      </c>
      <c r="C204" s="3">
        <v>0.41666666666666669</v>
      </c>
      <c r="D204" s="3">
        <v>10</v>
      </c>
      <c r="E204" s="3">
        <v>8</v>
      </c>
      <c r="F204" s="3">
        <v>0.4</v>
      </c>
      <c r="G204" s="5">
        <v>0.2</v>
      </c>
      <c r="H204" s="3">
        <v>0.60000000000000009</v>
      </c>
      <c r="I204" s="3">
        <v>1.55139</v>
      </c>
      <c r="J204" s="12">
        <f t="shared" si="21"/>
        <v>1.0874999999999997</v>
      </c>
      <c r="K204" s="4">
        <v>43746.416666087964</v>
      </c>
      <c r="L204" s="3">
        <f t="shared" si="22"/>
        <v>8</v>
      </c>
      <c r="M204" s="3">
        <f t="shared" si="23"/>
        <v>10</v>
      </c>
      <c r="N204" s="3"/>
      <c r="O204" s="3"/>
      <c r="P204" s="3"/>
      <c r="Q204" s="3"/>
      <c r="R204" s="3"/>
      <c r="S204" s="3">
        <f t="shared" si="24"/>
        <v>0</v>
      </c>
      <c r="T204" s="3">
        <f t="shared" si="25"/>
        <v>0</v>
      </c>
      <c r="U204" s="3">
        <f t="shared" si="26"/>
        <v>0</v>
      </c>
      <c r="V204" s="3">
        <f t="shared" si="27"/>
        <v>0</v>
      </c>
      <c r="W204" s="25">
        <v>65</v>
      </c>
      <c r="X204" s="23">
        <v>11</v>
      </c>
      <c r="Y204" s="3">
        <v>0.60000000000000009</v>
      </c>
      <c r="Z204" s="3"/>
      <c r="AB204" s="30">
        <v>174</v>
      </c>
      <c r="AC204" s="30">
        <v>1.4853352139716953</v>
      </c>
      <c r="AD204" s="30">
        <v>0.61466478602830477</v>
      </c>
    </row>
    <row r="205" spans="1:30">
      <c r="A205" s="4">
        <v>43746.458333333336</v>
      </c>
      <c r="B205">
        <v>43746</v>
      </c>
      <c r="C205" s="3">
        <v>0.45833333333333331</v>
      </c>
      <c r="D205" s="3">
        <v>11</v>
      </c>
      <c r="E205" s="3">
        <v>8</v>
      </c>
      <c r="F205" s="3">
        <v>0.4</v>
      </c>
      <c r="G205" s="5">
        <v>0.4</v>
      </c>
      <c r="H205" s="3">
        <v>0.8</v>
      </c>
      <c r="I205" s="3">
        <v>1.55139</v>
      </c>
      <c r="J205" s="12">
        <f t="shared" si="21"/>
        <v>1.0916666666666666</v>
      </c>
      <c r="K205" s="4">
        <v>43746.458332696762</v>
      </c>
      <c r="L205" s="3">
        <f t="shared" si="22"/>
        <v>8</v>
      </c>
      <c r="M205" s="3">
        <f t="shared" si="23"/>
        <v>11</v>
      </c>
      <c r="N205" s="3"/>
      <c r="O205" s="3"/>
      <c r="P205" s="3"/>
      <c r="Q205" s="3"/>
      <c r="R205" s="3"/>
      <c r="S205" s="3">
        <f t="shared" si="24"/>
        <v>0</v>
      </c>
      <c r="T205" s="3">
        <f t="shared" si="25"/>
        <v>0</v>
      </c>
      <c r="U205" s="3">
        <f t="shared" si="26"/>
        <v>0</v>
      </c>
      <c r="V205" s="3">
        <f t="shared" si="27"/>
        <v>0</v>
      </c>
      <c r="W205" s="26">
        <v>66</v>
      </c>
      <c r="X205" s="22">
        <v>11</v>
      </c>
      <c r="Y205" s="3">
        <v>0.8</v>
      </c>
      <c r="Z205" s="3"/>
      <c r="AB205" s="30">
        <v>175</v>
      </c>
      <c r="AC205" s="30">
        <v>1.4986272658534794</v>
      </c>
      <c r="AD205" s="30">
        <v>0.20137273414652079</v>
      </c>
    </row>
    <row r="206" spans="1:30">
      <c r="A206" s="4">
        <v>43746.5</v>
      </c>
      <c r="B206">
        <v>43746</v>
      </c>
      <c r="C206" s="3">
        <v>0.5</v>
      </c>
      <c r="D206" s="3">
        <v>12</v>
      </c>
      <c r="E206" s="3">
        <v>8</v>
      </c>
      <c r="F206" s="3">
        <v>0.2</v>
      </c>
      <c r="G206" s="5">
        <v>0.4</v>
      </c>
      <c r="H206" s="3">
        <v>0.60000000000000009</v>
      </c>
      <c r="I206" s="3">
        <v>1.55139</v>
      </c>
      <c r="J206" s="12">
        <f t="shared" si="21"/>
        <v>1.0791666666666664</v>
      </c>
      <c r="K206" s="4">
        <v>43746.499999305554</v>
      </c>
      <c r="L206" s="3">
        <f t="shared" si="22"/>
        <v>8</v>
      </c>
      <c r="M206" s="3">
        <f t="shared" si="23"/>
        <v>12</v>
      </c>
      <c r="N206" s="3"/>
      <c r="O206" s="3"/>
      <c r="P206" s="3"/>
      <c r="Q206" s="3"/>
      <c r="R206" s="3"/>
      <c r="S206" s="3">
        <f t="shared" si="24"/>
        <v>0</v>
      </c>
      <c r="T206" s="3">
        <f t="shared" si="25"/>
        <v>0</v>
      </c>
      <c r="U206" s="3">
        <f t="shared" si="26"/>
        <v>0</v>
      </c>
      <c r="V206" s="3">
        <f t="shared" si="27"/>
        <v>0</v>
      </c>
      <c r="W206" s="25">
        <v>66</v>
      </c>
      <c r="X206" s="23">
        <v>11</v>
      </c>
      <c r="Y206" s="3">
        <v>0.60000000000000009</v>
      </c>
      <c r="Z206" s="3"/>
      <c r="AB206" s="30">
        <v>176</v>
      </c>
      <c r="AC206" s="30">
        <v>2.2707693621116243</v>
      </c>
      <c r="AD206" s="30">
        <v>2.4292306378883759</v>
      </c>
    </row>
    <row r="207" spans="1:30">
      <c r="A207" s="4">
        <v>43746.541666666664</v>
      </c>
      <c r="B207">
        <v>43746</v>
      </c>
      <c r="C207" s="3">
        <v>0.54166666666666663</v>
      </c>
      <c r="D207" s="3">
        <v>13</v>
      </c>
      <c r="E207" s="3">
        <v>8</v>
      </c>
      <c r="F207" s="3">
        <v>0.4</v>
      </c>
      <c r="G207" s="5">
        <v>1.2</v>
      </c>
      <c r="H207" s="3">
        <v>1.6</v>
      </c>
      <c r="I207" s="3">
        <v>1.55139</v>
      </c>
      <c r="J207" s="12">
        <f t="shared" si="21"/>
        <v>1.075</v>
      </c>
      <c r="K207" s="4">
        <v>43746.541665914352</v>
      </c>
      <c r="L207" s="3">
        <f t="shared" si="22"/>
        <v>8</v>
      </c>
      <c r="M207" s="3">
        <f t="shared" si="23"/>
        <v>13</v>
      </c>
      <c r="N207" s="3"/>
      <c r="O207" s="3"/>
      <c r="P207" s="3"/>
      <c r="Q207" s="3"/>
      <c r="R207" s="3"/>
      <c r="S207" s="3">
        <f t="shared" si="24"/>
        <v>0</v>
      </c>
      <c r="T207" s="3">
        <f t="shared" si="25"/>
        <v>0</v>
      </c>
      <c r="U207" s="3">
        <f t="shared" si="26"/>
        <v>0</v>
      </c>
      <c r="V207" s="3">
        <f t="shared" si="27"/>
        <v>0</v>
      </c>
      <c r="W207" s="26">
        <v>67</v>
      </c>
      <c r="X207" s="22">
        <v>11</v>
      </c>
      <c r="Y207" s="3">
        <v>1.6</v>
      </c>
      <c r="Z207" s="3"/>
      <c r="AB207" s="30">
        <v>177</v>
      </c>
      <c r="AC207" s="30">
        <v>1.7599729355689817</v>
      </c>
      <c r="AD207" s="30">
        <v>2.7400270644310183</v>
      </c>
    </row>
    <row r="208" spans="1:30">
      <c r="A208" s="4">
        <v>43746.583333333336</v>
      </c>
      <c r="B208">
        <v>43746</v>
      </c>
      <c r="C208" s="3">
        <v>0.58333333333333337</v>
      </c>
      <c r="D208" s="3">
        <v>14</v>
      </c>
      <c r="E208" s="3">
        <v>8</v>
      </c>
      <c r="F208" s="3">
        <v>0.4</v>
      </c>
      <c r="G208" s="5">
        <v>0.4</v>
      </c>
      <c r="H208" s="3">
        <v>0.8</v>
      </c>
      <c r="I208" s="3">
        <v>1.55139</v>
      </c>
      <c r="J208" s="12">
        <f t="shared" si="21"/>
        <v>1.0374999999999999</v>
      </c>
      <c r="K208" s="4">
        <v>43746.583332523151</v>
      </c>
      <c r="L208" s="3">
        <f t="shared" si="22"/>
        <v>8</v>
      </c>
      <c r="M208" s="3">
        <f t="shared" si="23"/>
        <v>14</v>
      </c>
      <c r="N208" s="3"/>
      <c r="O208" s="3"/>
      <c r="P208" s="3"/>
      <c r="Q208" s="3"/>
      <c r="R208" s="3"/>
      <c r="S208" s="3">
        <f t="shared" si="24"/>
        <v>0</v>
      </c>
      <c r="T208" s="3">
        <f t="shared" si="25"/>
        <v>0</v>
      </c>
      <c r="U208" s="3">
        <f t="shared" si="26"/>
        <v>0</v>
      </c>
      <c r="V208" s="3">
        <f t="shared" si="27"/>
        <v>0</v>
      </c>
      <c r="W208" s="25">
        <v>68</v>
      </c>
      <c r="X208" s="23">
        <v>13</v>
      </c>
      <c r="Y208" s="3">
        <v>0.8</v>
      </c>
      <c r="Z208" s="3"/>
      <c r="AB208" s="30">
        <v>178</v>
      </c>
      <c r="AC208" s="30">
        <v>0.93466263178370035</v>
      </c>
      <c r="AD208" s="30">
        <v>-3.4662631783700326E-2</v>
      </c>
    </row>
    <row r="209" spans="1:30">
      <c r="A209" s="4">
        <v>43746.625</v>
      </c>
      <c r="B209">
        <v>43746</v>
      </c>
      <c r="C209" s="3">
        <v>0.625</v>
      </c>
      <c r="D209" s="3">
        <v>15</v>
      </c>
      <c r="E209" s="3">
        <v>8</v>
      </c>
      <c r="F209" s="3">
        <v>0.2</v>
      </c>
      <c r="G209" s="5">
        <v>0.4</v>
      </c>
      <c r="H209" s="3">
        <v>0.60000000000000009</v>
      </c>
      <c r="I209" s="3">
        <v>1.55139</v>
      </c>
      <c r="J209" s="12">
        <f t="shared" si="21"/>
        <v>1.0458333333333332</v>
      </c>
      <c r="K209" s="4">
        <v>43746.624999131942</v>
      </c>
      <c r="L209" s="3">
        <f t="shared" si="22"/>
        <v>8</v>
      </c>
      <c r="M209" s="3">
        <f t="shared" si="23"/>
        <v>15</v>
      </c>
      <c r="N209" s="3"/>
      <c r="O209" s="3"/>
      <c r="P209" s="3"/>
      <c r="Q209" s="3"/>
      <c r="R209" s="3"/>
      <c r="S209" s="3">
        <f t="shared" si="24"/>
        <v>0</v>
      </c>
      <c r="T209" s="3">
        <f t="shared" si="25"/>
        <v>0</v>
      </c>
      <c r="U209" s="3">
        <f t="shared" si="26"/>
        <v>0</v>
      </c>
      <c r="V209" s="3">
        <f t="shared" si="27"/>
        <v>0</v>
      </c>
      <c r="W209" s="26">
        <v>68</v>
      </c>
      <c r="X209" s="22">
        <v>13</v>
      </c>
      <c r="Y209" s="3">
        <v>0.60000000000000009</v>
      </c>
      <c r="Z209" s="3"/>
      <c r="AB209" s="30">
        <v>179</v>
      </c>
      <c r="AC209" s="30">
        <v>0.94298880171587784</v>
      </c>
      <c r="AD209" s="30">
        <v>0.25701119828412233</v>
      </c>
    </row>
    <row r="210" spans="1:30">
      <c r="A210" s="4">
        <v>43746.666666666664</v>
      </c>
      <c r="B210">
        <v>43746</v>
      </c>
      <c r="C210" s="3">
        <v>0.66666666666666663</v>
      </c>
      <c r="D210" s="3">
        <v>16</v>
      </c>
      <c r="E210" s="3">
        <v>8</v>
      </c>
      <c r="F210" s="3">
        <v>0.2</v>
      </c>
      <c r="G210" s="5">
        <v>0.4</v>
      </c>
      <c r="H210" s="3">
        <v>0.60000000000000009</v>
      </c>
      <c r="I210" s="3">
        <v>1.55139</v>
      </c>
      <c r="J210" s="12">
        <f t="shared" si="21"/>
        <v>1.0583333333333333</v>
      </c>
      <c r="K210" s="4">
        <v>43746.66666574074</v>
      </c>
      <c r="L210" s="3">
        <f t="shared" si="22"/>
        <v>8</v>
      </c>
      <c r="M210" s="3">
        <f t="shared" si="23"/>
        <v>16</v>
      </c>
      <c r="N210" s="3"/>
      <c r="O210" s="3"/>
      <c r="P210" s="3"/>
      <c r="Q210" s="3"/>
      <c r="R210" s="3"/>
      <c r="S210" s="3">
        <f t="shared" si="24"/>
        <v>0</v>
      </c>
      <c r="T210" s="3">
        <f t="shared" si="25"/>
        <v>0</v>
      </c>
      <c r="U210" s="3">
        <f t="shared" si="26"/>
        <v>0</v>
      </c>
      <c r="V210" s="3">
        <f t="shared" si="27"/>
        <v>0</v>
      </c>
      <c r="W210" s="25">
        <v>68</v>
      </c>
      <c r="X210" s="23">
        <v>11</v>
      </c>
      <c r="Y210" s="3">
        <v>0.60000000000000009</v>
      </c>
      <c r="Z210" s="3"/>
      <c r="AB210" s="30">
        <v>180</v>
      </c>
      <c r="AC210" s="30">
        <v>0.92969674983409378</v>
      </c>
      <c r="AD210" s="30">
        <v>0.17030325016590631</v>
      </c>
    </row>
    <row r="211" spans="1:30">
      <c r="A211" s="4">
        <v>43746.708333333336</v>
      </c>
      <c r="B211">
        <v>43746</v>
      </c>
      <c r="C211" s="3">
        <v>0.70833333333333337</v>
      </c>
      <c r="D211" s="3">
        <v>17</v>
      </c>
      <c r="E211" s="3">
        <v>8</v>
      </c>
      <c r="F211" s="3">
        <v>0.5</v>
      </c>
      <c r="G211" s="5">
        <v>0.2</v>
      </c>
      <c r="H211" s="3">
        <v>0.7</v>
      </c>
      <c r="I211" s="3">
        <v>1.55139</v>
      </c>
      <c r="J211" s="12">
        <f t="shared" si="21"/>
        <v>1.0666666666666667</v>
      </c>
      <c r="K211" s="4">
        <v>43746.708333333336</v>
      </c>
      <c r="L211" s="3">
        <f t="shared" si="22"/>
        <v>8</v>
      </c>
      <c r="M211" s="3">
        <f t="shared" si="23"/>
        <v>17</v>
      </c>
      <c r="N211" s="3">
        <v>0</v>
      </c>
      <c r="O211" s="3">
        <v>0</v>
      </c>
      <c r="P211" s="3">
        <v>7</v>
      </c>
      <c r="Q211" s="3">
        <v>0</v>
      </c>
      <c r="R211" s="3"/>
      <c r="S211" s="3">
        <f t="shared" si="24"/>
        <v>0</v>
      </c>
      <c r="T211" s="3">
        <f t="shared" si="25"/>
        <v>0</v>
      </c>
      <c r="U211" s="3">
        <f t="shared" si="26"/>
        <v>1</v>
      </c>
      <c r="V211" s="3">
        <f t="shared" si="27"/>
        <v>0</v>
      </c>
      <c r="W211" s="26">
        <v>68</v>
      </c>
      <c r="X211" s="22">
        <v>13</v>
      </c>
      <c r="Y211" s="3">
        <v>0.7</v>
      </c>
      <c r="Z211" s="3"/>
      <c r="AB211" s="30">
        <v>181</v>
      </c>
      <c r="AC211" s="30">
        <v>0.90062970509572216</v>
      </c>
      <c r="AD211" s="30">
        <v>-0.10062970509572211</v>
      </c>
    </row>
    <row r="212" spans="1:30">
      <c r="A212" s="4">
        <v>43746.75</v>
      </c>
      <c r="B212">
        <v>43746</v>
      </c>
      <c r="C212" s="3">
        <v>0.75</v>
      </c>
      <c r="D212" s="3">
        <v>18</v>
      </c>
      <c r="E212" s="3">
        <v>8</v>
      </c>
      <c r="F212" s="3">
        <v>0.6</v>
      </c>
      <c r="G212" s="5">
        <v>0.3</v>
      </c>
      <c r="H212" s="3">
        <v>0.89999999999999991</v>
      </c>
      <c r="I212" s="3">
        <v>1.55139</v>
      </c>
      <c r="J212" s="12">
        <f t="shared" si="21"/>
        <v>1.0999999999999999</v>
      </c>
      <c r="K212" s="4">
        <v>43746.75</v>
      </c>
      <c r="L212" s="3">
        <f t="shared" si="22"/>
        <v>8</v>
      </c>
      <c r="M212" s="3">
        <f t="shared" si="23"/>
        <v>18</v>
      </c>
      <c r="N212" s="3">
        <v>0</v>
      </c>
      <c r="O212" s="3">
        <v>0</v>
      </c>
      <c r="P212" s="3">
        <v>49</v>
      </c>
      <c r="Q212" s="3">
        <v>0</v>
      </c>
      <c r="R212" s="3"/>
      <c r="S212" s="3">
        <f t="shared" si="24"/>
        <v>0</v>
      </c>
      <c r="T212" s="3">
        <f t="shared" si="25"/>
        <v>0</v>
      </c>
      <c r="U212" s="3">
        <f t="shared" si="26"/>
        <v>1</v>
      </c>
      <c r="V212" s="3">
        <f t="shared" si="27"/>
        <v>0</v>
      </c>
      <c r="W212" s="25">
        <v>67</v>
      </c>
      <c r="X212" s="23">
        <v>11</v>
      </c>
      <c r="Y212" s="3">
        <v>0.89999999999999991</v>
      </c>
      <c r="Z212" s="3"/>
      <c r="AB212" s="30">
        <v>182</v>
      </c>
      <c r="AC212" s="30">
        <v>0.92969674983409378</v>
      </c>
      <c r="AD212" s="30">
        <v>0.17030325016590631</v>
      </c>
    </row>
    <row r="213" spans="1:30">
      <c r="A213" s="4">
        <v>43746.791666666664</v>
      </c>
      <c r="B213">
        <v>43746</v>
      </c>
      <c r="C213" s="3">
        <v>0.79166666666666663</v>
      </c>
      <c r="D213" s="3">
        <v>19</v>
      </c>
      <c r="E213" s="3">
        <v>8</v>
      </c>
      <c r="F213" s="3">
        <v>0.5</v>
      </c>
      <c r="G213" s="5">
        <v>2.2000000000000002</v>
      </c>
      <c r="H213" s="3">
        <v>2.7</v>
      </c>
      <c r="I213" s="3">
        <v>1.55139</v>
      </c>
      <c r="J213" s="12">
        <f t="shared" si="21"/>
        <v>1.0999999999999999</v>
      </c>
      <c r="K213" s="4">
        <v>43746.791666666664</v>
      </c>
      <c r="L213" s="3">
        <f t="shared" si="22"/>
        <v>8</v>
      </c>
      <c r="M213" s="3">
        <f t="shared" si="23"/>
        <v>19</v>
      </c>
      <c r="N213" s="3">
        <v>45</v>
      </c>
      <c r="O213" s="3">
        <v>0</v>
      </c>
      <c r="P213" s="3">
        <v>0</v>
      </c>
      <c r="Q213" s="3">
        <v>0</v>
      </c>
      <c r="R213" s="3"/>
      <c r="S213" s="3">
        <f t="shared" si="24"/>
        <v>1</v>
      </c>
      <c r="T213" s="3">
        <f t="shared" si="25"/>
        <v>0</v>
      </c>
      <c r="U213" s="3">
        <f t="shared" si="26"/>
        <v>0</v>
      </c>
      <c r="V213" s="3">
        <f t="shared" si="27"/>
        <v>0</v>
      </c>
      <c r="W213" s="26">
        <v>65</v>
      </c>
      <c r="X213" s="22">
        <v>11</v>
      </c>
      <c r="Y213" s="3">
        <v>2.7</v>
      </c>
      <c r="Z213" s="3"/>
      <c r="AB213" s="30">
        <v>183</v>
      </c>
      <c r="AC213" s="30">
        <v>0.90311264607052544</v>
      </c>
      <c r="AD213" s="30">
        <v>1.0968873539294746</v>
      </c>
    </row>
    <row r="214" spans="1:30">
      <c r="A214" s="4">
        <v>43746.833333333336</v>
      </c>
      <c r="B214">
        <v>43746</v>
      </c>
      <c r="C214" s="3">
        <v>0.83333333333333337</v>
      </c>
      <c r="D214" s="3">
        <v>20</v>
      </c>
      <c r="E214" s="3">
        <v>8</v>
      </c>
      <c r="F214" s="3">
        <v>0.5</v>
      </c>
      <c r="G214" s="5">
        <v>0.6</v>
      </c>
      <c r="H214" s="3">
        <v>1.1000000000000001</v>
      </c>
      <c r="I214" s="3">
        <v>1.55139</v>
      </c>
      <c r="J214" s="12">
        <f t="shared" si="21"/>
        <v>1.0166666666666664</v>
      </c>
      <c r="K214" s="4">
        <v>43746.833333333336</v>
      </c>
      <c r="L214" s="3">
        <f t="shared" si="22"/>
        <v>8</v>
      </c>
      <c r="M214" s="3">
        <f t="shared" si="23"/>
        <v>20</v>
      </c>
      <c r="N214" s="3">
        <v>58</v>
      </c>
      <c r="O214" s="3">
        <v>0</v>
      </c>
      <c r="P214" s="3">
        <v>0</v>
      </c>
      <c r="Q214" s="3">
        <v>0</v>
      </c>
      <c r="R214" s="3"/>
      <c r="S214" s="3">
        <f t="shared" si="24"/>
        <v>1</v>
      </c>
      <c r="T214" s="3">
        <f t="shared" si="25"/>
        <v>0</v>
      </c>
      <c r="U214" s="3">
        <f t="shared" si="26"/>
        <v>0</v>
      </c>
      <c r="V214" s="3">
        <f t="shared" si="27"/>
        <v>0</v>
      </c>
      <c r="W214" s="25">
        <v>65</v>
      </c>
      <c r="X214" s="23">
        <v>11</v>
      </c>
      <c r="Y214" s="3">
        <v>1.1000000000000001</v>
      </c>
      <c r="Z214" s="3"/>
      <c r="AB214" s="30">
        <v>184</v>
      </c>
      <c r="AC214" s="30">
        <v>0.9164046979523095</v>
      </c>
      <c r="AD214" s="30">
        <v>-1.6404697952309477E-2</v>
      </c>
    </row>
    <row r="215" spans="1:30">
      <c r="A215" s="4">
        <v>43746.875</v>
      </c>
      <c r="B215">
        <v>43746</v>
      </c>
      <c r="C215" s="3">
        <v>0.875</v>
      </c>
      <c r="D215" s="3">
        <v>21</v>
      </c>
      <c r="E215" s="3">
        <v>8</v>
      </c>
      <c r="F215" s="3">
        <v>0.5</v>
      </c>
      <c r="G215" s="5">
        <v>0.5</v>
      </c>
      <c r="H215" s="3">
        <v>1</v>
      </c>
      <c r="I215" s="3">
        <v>1.55139</v>
      </c>
      <c r="J215" s="12">
        <f t="shared" si="21"/>
        <v>0.99999999999999989</v>
      </c>
      <c r="K215" s="4">
        <v>43746.875</v>
      </c>
      <c r="L215" s="3">
        <f t="shared" si="22"/>
        <v>8</v>
      </c>
      <c r="M215" s="3">
        <f t="shared" si="23"/>
        <v>21</v>
      </c>
      <c r="N215" s="3">
        <v>57</v>
      </c>
      <c r="O215" s="3">
        <v>0</v>
      </c>
      <c r="P215" s="3">
        <v>53</v>
      </c>
      <c r="Q215" s="3">
        <v>0</v>
      </c>
      <c r="R215" s="3"/>
      <c r="S215" s="3">
        <f t="shared" si="24"/>
        <v>1</v>
      </c>
      <c r="T215" s="3">
        <f t="shared" si="25"/>
        <v>0</v>
      </c>
      <c r="U215" s="3">
        <f t="shared" si="26"/>
        <v>1</v>
      </c>
      <c r="V215" s="3">
        <f t="shared" si="27"/>
        <v>0</v>
      </c>
      <c r="W215" s="26">
        <v>65</v>
      </c>
      <c r="X215" s="22">
        <v>11</v>
      </c>
      <c r="Y215" s="3">
        <v>1</v>
      </c>
      <c r="Z215" s="3"/>
      <c r="AB215" s="30">
        <v>185</v>
      </c>
      <c r="AC215" s="30">
        <v>0.94298880171587784</v>
      </c>
      <c r="AD215" s="30">
        <v>0.15701119828412224</v>
      </c>
    </row>
    <row r="216" spans="1:30">
      <c r="A216" s="4">
        <v>43746.916666666664</v>
      </c>
      <c r="B216">
        <v>43746</v>
      </c>
      <c r="C216" s="3">
        <v>0.91666666666666663</v>
      </c>
      <c r="D216" s="3">
        <v>22</v>
      </c>
      <c r="E216" s="3">
        <v>8</v>
      </c>
      <c r="F216" s="3">
        <v>0.4</v>
      </c>
      <c r="G216" s="5">
        <v>0.2</v>
      </c>
      <c r="H216" s="3">
        <v>0.60000000000000009</v>
      </c>
      <c r="I216" s="3">
        <v>1.55139</v>
      </c>
      <c r="J216" s="12">
        <f t="shared" si="21"/>
        <v>0.99166666666666659</v>
      </c>
      <c r="K216" s="4">
        <v>43746.916666666664</v>
      </c>
      <c r="L216" s="3">
        <f t="shared" si="22"/>
        <v>8</v>
      </c>
      <c r="M216" s="3">
        <f t="shared" si="23"/>
        <v>22</v>
      </c>
      <c r="N216" s="3">
        <v>57</v>
      </c>
      <c r="O216" s="3">
        <v>0</v>
      </c>
      <c r="P216" s="3">
        <v>57</v>
      </c>
      <c r="Q216" s="3">
        <v>0</v>
      </c>
      <c r="R216" s="3"/>
      <c r="S216" s="3">
        <f t="shared" si="24"/>
        <v>1</v>
      </c>
      <c r="T216" s="3">
        <f t="shared" si="25"/>
        <v>0</v>
      </c>
      <c r="U216" s="3">
        <f t="shared" si="26"/>
        <v>1</v>
      </c>
      <c r="V216" s="3">
        <f t="shared" si="27"/>
        <v>0</v>
      </c>
      <c r="W216" s="25">
        <v>64</v>
      </c>
      <c r="X216" s="23">
        <v>11</v>
      </c>
      <c r="Y216" s="3">
        <v>0.60000000000000009</v>
      </c>
      <c r="Z216" s="3"/>
      <c r="AB216" s="30">
        <v>186</v>
      </c>
      <c r="AC216" s="30">
        <v>0.99320659212277373</v>
      </c>
      <c r="AD216" s="30">
        <v>0.20679340787722622</v>
      </c>
    </row>
    <row r="217" spans="1:30">
      <c r="A217" s="4">
        <v>43746.958333333336</v>
      </c>
      <c r="B217">
        <v>43746</v>
      </c>
      <c r="C217" s="3">
        <v>0.95833333333333337</v>
      </c>
      <c r="D217" s="3">
        <v>23</v>
      </c>
      <c r="E217" s="3">
        <v>8</v>
      </c>
      <c r="F217" s="3">
        <v>0.2</v>
      </c>
      <c r="G217" s="5">
        <v>0.2</v>
      </c>
      <c r="H217" s="3">
        <v>0.4</v>
      </c>
      <c r="I217" s="3">
        <v>1.55139</v>
      </c>
      <c r="J217" s="12">
        <f t="shared" si="21"/>
        <v>1.0416666666666665</v>
      </c>
      <c r="K217" s="4">
        <v>43746.958333333336</v>
      </c>
      <c r="L217" s="3">
        <f t="shared" si="22"/>
        <v>8</v>
      </c>
      <c r="M217" s="3">
        <f t="shared" si="23"/>
        <v>23</v>
      </c>
      <c r="N217" s="3">
        <v>58</v>
      </c>
      <c r="O217" s="3">
        <v>0</v>
      </c>
      <c r="P217" s="3">
        <v>58</v>
      </c>
      <c r="Q217" s="3">
        <v>0</v>
      </c>
      <c r="R217" s="3"/>
      <c r="S217" s="3">
        <f t="shared" si="24"/>
        <v>1</v>
      </c>
      <c r="T217" s="3">
        <f t="shared" si="25"/>
        <v>0</v>
      </c>
      <c r="U217" s="3">
        <f t="shared" si="26"/>
        <v>1</v>
      </c>
      <c r="V217" s="3">
        <f t="shared" si="27"/>
        <v>0</v>
      </c>
      <c r="W217" s="26">
        <v>64</v>
      </c>
      <c r="X217" s="22">
        <v>11</v>
      </c>
      <c r="Y217" s="3">
        <v>0.4</v>
      </c>
      <c r="Z217" s="3"/>
      <c r="AB217" s="30">
        <v>187</v>
      </c>
      <c r="AC217" s="30">
        <v>1.0173077549115386</v>
      </c>
      <c r="AD217" s="30">
        <v>8.2692245088461513E-2</v>
      </c>
    </row>
    <row r="218" spans="1:30">
      <c r="A218" s="4">
        <v>43747</v>
      </c>
      <c r="B218">
        <v>43747</v>
      </c>
      <c r="C218" s="3">
        <v>0</v>
      </c>
      <c r="D218" s="3">
        <v>0</v>
      </c>
      <c r="E218" s="3">
        <v>9</v>
      </c>
      <c r="F218" s="3">
        <v>0.2</v>
      </c>
      <c r="G218" s="5">
        <v>0.2</v>
      </c>
      <c r="H218" s="3">
        <v>0.4</v>
      </c>
      <c r="I218" s="3">
        <v>1.55139</v>
      </c>
      <c r="J218" s="12">
        <f t="shared" si="21"/>
        <v>1.075</v>
      </c>
      <c r="K218" s="4">
        <v>43747</v>
      </c>
      <c r="L218" s="3">
        <f t="shared" si="22"/>
        <v>9</v>
      </c>
      <c r="M218" s="3">
        <f t="shared" si="23"/>
        <v>0</v>
      </c>
      <c r="N218" s="3">
        <v>58</v>
      </c>
      <c r="O218" s="3">
        <v>0</v>
      </c>
      <c r="P218" s="3">
        <v>58</v>
      </c>
      <c r="Q218" s="3">
        <v>0</v>
      </c>
      <c r="R218" s="3"/>
      <c r="S218" s="3">
        <f t="shared" si="24"/>
        <v>1</v>
      </c>
      <c r="T218" s="3">
        <f t="shared" si="25"/>
        <v>0</v>
      </c>
      <c r="U218" s="3">
        <f t="shared" si="26"/>
        <v>1</v>
      </c>
      <c r="V218" s="3">
        <f t="shared" si="27"/>
        <v>0</v>
      </c>
      <c r="W218" s="25">
        <v>63</v>
      </c>
      <c r="X218" s="23">
        <v>11</v>
      </c>
      <c r="Y218" s="3">
        <v>0.4</v>
      </c>
      <c r="Z218" s="3"/>
      <c r="AB218" s="30">
        <v>188</v>
      </c>
      <c r="AC218" s="30">
        <v>1.1369362218475951</v>
      </c>
      <c r="AD218" s="30">
        <v>-0.13693622184759513</v>
      </c>
    </row>
    <row r="219" spans="1:30">
      <c r="A219" s="4">
        <v>43747.041666666664</v>
      </c>
      <c r="B219">
        <v>43747</v>
      </c>
      <c r="C219" s="3">
        <v>4.1666666666666664E-2</v>
      </c>
      <c r="D219" s="3">
        <v>1</v>
      </c>
      <c r="E219" s="3">
        <v>9</v>
      </c>
      <c r="F219" s="3">
        <v>0.2</v>
      </c>
      <c r="G219" s="5">
        <v>0.3</v>
      </c>
      <c r="H219" s="3">
        <v>0.5</v>
      </c>
      <c r="I219" s="3">
        <v>1.55139</v>
      </c>
      <c r="J219" s="12">
        <f t="shared" si="21"/>
        <v>1.0916666666666666</v>
      </c>
      <c r="K219" s="4">
        <v>43747.041666666664</v>
      </c>
      <c r="L219" s="3">
        <f t="shared" si="22"/>
        <v>9</v>
      </c>
      <c r="M219" s="3">
        <f t="shared" si="23"/>
        <v>1</v>
      </c>
      <c r="N219" s="3">
        <v>58</v>
      </c>
      <c r="O219" s="3">
        <v>5</v>
      </c>
      <c r="P219" s="3">
        <v>58</v>
      </c>
      <c r="Q219" s="3">
        <v>0</v>
      </c>
      <c r="R219" s="3"/>
      <c r="S219" s="3">
        <f t="shared" si="24"/>
        <v>1</v>
      </c>
      <c r="T219" s="3">
        <f t="shared" si="25"/>
        <v>1</v>
      </c>
      <c r="U219" s="3">
        <f t="shared" si="26"/>
        <v>1</v>
      </c>
      <c r="V219" s="3">
        <f t="shared" si="27"/>
        <v>0</v>
      </c>
      <c r="W219" s="26">
        <v>61</v>
      </c>
      <c r="X219" s="22">
        <v>11</v>
      </c>
      <c r="Y219" s="3">
        <v>0.5</v>
      </c>
      <c r="Z219" s="3"/>
      <c r="AB219" s="30">
        <v>189</v>
      </c>
      <c r="AC219" s="30">
        <v>1.2370652844648593</v>
      </c>
      <c r="AD219" s="30">
        <v>-0.2370652844648593</v>
      </c>
    </row>
    <row r="220" spans="1:30">
      <c r="A220" s="4">
        <v>43747.083333333336</v>
      </c>
      <c r="B220">
        <v>43747</v>
      </c>
      <c r="C220" s="3">
        <v>8.3333333333333329E-2</v>
      </c>
      <c r="D220" s="3">
        <v>2</v>
      </c>
      <c r="E220" s="3">
        <v>9</v>
      </c>
      <c r="F220" s="3">
        <v>1.5</v>
      </c>
      <c r="G220" s="5">
        <v>0.5</v>
      </c>
      <c r="H220" s="3">
        <v>2</v>
      </c>
      <c r="I220" s="3">
        <v>1.55139</v>
      </c>
      <c r="J220" s="12">
        <f t="shared" si="21"/>
        <v>1.0999999999999999</v>
      </c>
      <c r="K220" s="4">
        <v>43747.083333333336</v>
      </c>
      <c r="L220" s="3">
        <f t="shared" si="22"/>
        <v>9</v>
      </c>
      <c r="M220" s="3">
        <f t="shared" si="23"/>
        <v>2</v>
      </c>
      <c r="N220" s="3">
        <v>58</v>
      </c>
      <c r="O220" s="3">
        <v>43</v>
      </c>
      <c r="P220" s="3">
        <v>58</v>
      </c>
      <c r="Q220" s="3">
        <v>0</v>
      </c>
      <c r="R220" s="3"/>
      <c r="S220" s="3">
        <f t="shared" si="24"/>
        <v>1</v>
      </c>
      <c r="T220" s="3">
        <f t="shared" si="25"/>
        <v>1</v>
      </c>
      <c r="U220" s="3">
        <f t="shared" si="26"/>
        <v>1</v>
      </c>
      <c r="V220" s="3">
        <f t="shared" si="27"/>
        <v>0</v>
      </c>
      <c r="W220" s="25">
        <v>60</v>
      </c>
      <c r="X220" s="23">
        <v>8</v>
      </c>
      <c r="Y220" s="3">
        <v>2</v>
      </c>
      <c r="Z220" s="3"/>
      <c r="AB220" s="30">
        <v>190</v>
      </c>
      <c r="AC220" s="30">
        <v>1.5650875252623997</v>
      </c>
      <c r="AD220" s="30">
        <v>-0.66508752526239967</v>
      </c>
    </row>
    <row r="221" spans="1:30">
      <c r="A221" s="4">
        <v>43747.125</v>
      </c>
      <c r="B221">
        <v>43747</v>
      </c>
      <c r="C221" s="3">
        <v>0.125</v>
      </c>
      <c r="D221" s="3">
        <v>3</v>
      </c>
      <c r="E221" s="3">
        <v>9</v>
      </c>
      <c r="F221" s="3">
        <v>0.2</v>
      </c>
      <c r="G221" s="5">
        <v>0.4</v>
      </c>
      <c r="H221" s="3">
        <v>0.60000000000000009</v>
      </c>
      <c r="I221" s="3">
        <v>1.55139</v>
      </c>
      <c r="J221" s="12">
        <f t="shared" si="21"/>
        <v>1.0416666666666665</v>
      </c>
      <c r="K221" s="4">
        <v>43747.125</v>
      </c>
      <c r="L221" s="3">
        <f t="shared" si="22"/>
        <v>9</v>
      </c>
      <c r="M221" s="3">
        <f t="shared" si="23"/>
        <v>3</v>
      </c>
      <c r="N221" s="3">
        <v>57</v>
      </c>
      <c r="O221" s="3">
        <v>28</v>
      </c>
      <c r="P221" s="3">
        <v>57</v>
      </c>
      <c r="Q221" s="3">
        <v>0</v>
      </c>
      <c r="R221" s="3"/>
      <c r="S221" s="3">
        <f t="shared" si="24"/>
        <v>1</v>
      </c>
      <c r="T221" s="3">
        <f t="shared" si="25"/>
        <v>1</v>
      </c>
      <c r="U221" s="3">
        <f t="shared" si="26"/>
        <v>1</v>
      </c>
      <c r="V221" s="3">
        <f t="shared" si="27"/>
        <v>0</v>
      </c>
      <c r="W221" s="26">
        <v>56</v>
      </c>
      <c r="X221" s="22">
        <v>11</v>
      </c>
      <c r="Y221" s="3">
        <v>0.60000000000000009</v>
      </c>
      <c r="Z221" s="3"/>
      <c r="AB221" s="30">
        <v>191</v>
      </c>
      <c r="AC221" s="30">
        <v>1.5650875252623997</v>
      </c>
      <c r="AD221" s="30">
        <v>0.63491247473760049</v>
      </c>
    </row>
    <row r="222" spans="1:30">
      <c r="A222" s="4">
        <v>43747.166666666664</v>
      </c>
      <c r="B222">
        <v>43747</v>
      </c>
      <c r="C222" s="3">
        <v>0.16666666666666666</v>
      </c>
      <c r="D222" s="3">
        <v>4</v>
      </c>
      <c r="E222" s="3">
        <v>9</v>
      </c>
      <c r="F222" s="3">
        <v>0.2</v>
      </c>
      <c r="G222" s="5">
        <v>0.2</v>
      </c>
      <c r="H222" s="3">
        <v>0.4</v>
      </c>
      <c r="I222" s="3">
        <v>1.55139</v>
      </c>
      <c r="J222" s="12">
        <f t="shared" si="21"/>
        <v>1.0416666666666667</v>
      </c>
      <c r="K222" s="4">
        <v>43747.166666666664</v>
      </c>
      <c r="L222" s="3">
        <f t="shared" si="22"/>
        <v>9</v>
      </c>
      <c r="M222" s="3">
        <f t="shared" si="23"/>
        <v>4</v>
      </c>
      <c r="N222" s="3">
        <v>58</v>
      </c>
      <c r="O222" s="3">
        <v>27</v>
      </c>
      <c r="P222" s="3">
        <v>58</v>
      </c>
      <c r="Q222" s="3">
        <v>0</v>
      </c>
      <c r="R222" s="3"/>
      <c r="S222" s="3">
        <f t="shared" si="24"/>
        <v>1</v>
      </c>
      <c r="T222" s="3">
        <f t="shared" si="25"/>
        <v>1</v>
      </c>
      <c r="U222" s="3">
        <f t="shared" si="26"/>
        <v>1</v>
      </c>
      <c r="V222" s="3">
        <f t="shared" si="27"/>
        <v>0</v>
      </c>
      <c r="W222" s="25">
        <v>57</v>
      </c>
      <c r="X222" s="23">
        <v>13</v>
      </c>
      <c r="Y222" s="3">
        <v>0.4</v>
      </c>
      <c r="Z222" s="3"/>
      <c r="AB222" s="30">
        <v>192</v>
      </c>
      <c r="AC222" s="30">
        <v>1.5783795771441838</v>
      </c>
      <c r="AD222" s="30">
        <v>-0.67837957714418373</v>
      </c>
    </row>
    <row r="223" spans="1:30">
      <c r="A223" s="4">
        <v>43747.208333333336</v>
      </c>
      <c r="B223">
        <v>43747</v>
      </c>
      <c r="C223" s="3">
        <v>0.20833333333333334</v>
      </c>
      <c r="D223" s="3">
        <v>5</v>
      </c>
      <c r="E223" s="3">
        <v>9</v>
      </c>
      <c r="F223" s="3">
        <v>0.2</v>
      </c>
      <c r="G223" s="5">
        <v>0.2</v>
      </c>
      <c r="H223" s="3">
        <v>0.4</v>
      </c>
      <c r="I223" s="3">
        <v>1.55139</v>
      </c>
      <c r="J223" s="12">
        <f t="shared" si="21"/>
        <v>1.0458333333333334</v>
      </c>
      <c r="K223" s="4">
        <v>43747.208333333336</v>
      </c>
      <c r="L223" s="3">
        <f t="shared" si="22"/>
        <v>9</v>
      </c>
      <c r="M223" s="3">
        <f t="shared" si="23"/>
        <v>5</v>
      </c>
      <c r="N223" s="3">
        <v>58</v>
      </c>
      <c r="O223" s="3">
        <v>30</v>
      </c>
      <c r="P223" s="3">
        <v>58</v>
      </c>
      <c r="Q223" s="3">
        <v>0</v>
      </c>
      <c r="R223" s="3"/>
      <c r="S223" s="3">
        <f t="shared" si="24"/>
        <v>1</v>
      </c>
      <c r="T223" s="3">
        <f t="shared" si="25"/>
        <v>1</v>
      </c>
      <c r="U223" s="3">
        <f t="shared" si="26"/>
        <v>1</v>
      </c>
      <c r="V223" s="3">
        <f t="shared" si="27"/>
        <v>0</v>
      </c>
      <c r="W223" s="26">
        <v>58</v>
      </c>
      <c r="X223" s="22">
        <v>13</v>
      </c>
      <c r="Y223" s="3">
        <v>0.4</v>
      </c>
      <c r="Z223" s="3"/>
      <c r="AB223" s="30">
        <v>193</v>
      </c>
      <c r="AC223" s="30">
        <v>1.5783795771441838</v>
      </c>
      <c r="AD223" s="30">
        <v>-0.77837957714418371</v>
      </c>
    </row>
    <row r="224" spans="1:30">
      <c r="A224" s="4">
        <v>43747.25</v>
      </c>
      <c r="B224">
        <v>43747</v>
      </c>
      <c r="C224" s="3">
        <v>0.25</v>
      </c>
      <c r="D224" s="3">
        <v>6</v>
      </c>
      <c r="E224" s="3">
        <v>9</v>
      </c>
      <c r="F224" s="3">
        <v>0.5</v>
      </c>
      <c r="G224" s="5">
        <v>1.5</v>
      </c>
      <c r="H224" s="3">
        <v>2</v>
      </c>
      <c r="I224" s="3">
        <v>1.55139</v>
      </c>
      <c r="J224" s="12">
        <f t="shared" si="21"/>
        <v>1.0541666666666669</v>
      </c>
      <c r="K224" s="4">
        <v>43747.25</v>
      </c>
      <c r="L224" s="3">
        <f t="shared" si="22"/>
        <v>9</v>
      </c>
      <c r="M224" s="3">
        <f t="shared" si="23"/>
        <v>6</v>
      </c>
      <c r="N224" s="3">
        <v>58</v>
      </c>
      <c r="O224" s="3">
        <v>32</v>
      </c>
      <c r="P224" s="3">
        <v>58</v>
      </c>
      <c r="Q224" s="3">
        <v>0</v>
      </c>
      <c r="R224" s="3"/>
      <c r="S224" s="3">
        <f t="shared" si="24"/>
        <v>1</v>
      </c>
      <c r="T224" s="3">
        <f t="shared" si="25"/>
        <v>1</v>
      </c>
      <c r="U224" s="3">
        <f t="shared" si="26"/>
        <v>1</v>
      </c>
      <c r="V224" s="3">
        <f t="shared" si="27"/>
        <v>0</v>
      </c>
      <c r="W224" s="25">
        <v>58</v>
      </c>
      <c r="X224" s="23">
        <v>13</v>
      </c>
      <c r="Y224" s="3">
        <v>2</v>
      </c>
      <c r="Z224" s="3"/>
      <c r="AB224" s="30">
        <v>194</v>
      </c>
      <c r="AC224" s="30">
        <v>1.5916716290259678</v>
      </c>
      <c r="AD224" s="30">
        <v>-0.99167162902596773</v>
      </c>
    </row>
    <row r="225" spans="1:30">
      <c r="A225" s="4">
        <v>43747.291666666664</v>
      </c>
      <c r="B225">
        <v>43747</v>
      </c>
      <c r="C225" s="3">
        <v>0.29166666666666669</v>
      </c>
      <c r="D225" s="3">
        <v>7</v>
      </c>
      <c r="E225" s="3">
        <v>9</v>
      </c>
      <c r="F225" s="3">
        <v>0.9</v>
      </c>
      <c r="G225" s="5">
        <v>0.5</v>
      </c>
      <c r="H225" s="3">
        <v>1.4</v>
      </c>
      <c r="I225" s="3">
        <v>1.55139</v>
      </c>
      <c r="J225" s="12">
        <f t="shared" si="21"/>
        <v>0.99166666666666681</v>
      </c>
      <c r="K225" s="4">
        <v>43747.291666666664</v>
      </c>
      <c r="L225" s="3">
        <f t="shared" si="22"/>
        <v>9</v>
      </c>
      <c r="M225" s="3">
        <f t="shared" si="23"/>
        <v>7</v>
      </c>
      <c r="N225" s="3">
        <v>57</v>
      </c>
      <c r="O225" s="3">
        <v>2</v>
      </c>
      <c r="P225" s="3">
        <v>54</v>
      </c>
      <c r="Q225" s="3">
        <v>6</v>
      </c>
      <c r="R225" s="3"/>
      <c r="S225" s="3">
        <f t="shared" si="24"/>
        <v>1</v>
      </c>
      <c r="T225" s="3">
        <f t="shared" si="25"/>
        <v>1</v>
      </c>
      <c r="U225" s="3">
        <f t="shared" si="26"/>
        <v>1</v>
      </c>
      <c r="V225" s="3">
        <f t="shared" si="27"/>
        <v>1</v>
      </c>
      <c r="W225" s="26">
        <v>60</v>
      </c>
      <c r="X225" s="22">
        <v>17</v>
      </c>
      <c r="Y225" s="3">
        <v>1.4</v>
      </c>
      <c r="Z225" s="3"/>
      <c r="AB225" s="30">
        <v>195</v>
      </c>
      <c r="AC225" s="30">
        <v>1.5916716290259678</v>
      </c>
      <c r="AD225" s="30">
        <v>-0.99167162902596773</v>
      </c>
    </row>
    <row r="226" spans="1:30">
      <c r="A226" s="4">
        <v>43747.333333333336</v>
      </c>
      <c r="B226">
        <v>43747</v>
      </c>
      <c r="C226" s="3">
        <v>0.33333333333333331</v>
      </c>
      <c r="D226" s="3">
        <v>8</v>
      </c>
      <c r="E226" s="3">
        <v>9</v>
      </c>
      <c r="F226" s="3">
        <v>2.7</v>
      </c>
      <c r="G226" s="5">
        <v>0.3</v>
      </c>
      <c r="H226" s="3">
        <v>3</v>
      </c>
      <c r="I226" s="3">
        <v>1.55139</v>
      </c>
      <c r="J226" s="12">
        <f t="shared" si="21"/>
        <v>1.104166666666667</v>
      </c>
      <c r="K226" s="4">
        <v>43747.333333333336</v>
      </c>
      <c r="L226" s="3">
        <f t="shared" si="22"/>
        <v>9</v>
      </c>
      <c r="M226" s="3">
        <f t="shared" si="23"/>
        <v>8</v>
      </c>
      <c r="N226" s="3">
        <v>36</v>
      </c>
      <c r="O226" s="3">
        <v>0</v>
      </c>
      <c r="P226" s="3">
        <v>58</v>
      </c>
      <c r="Q226" s="3">
        <v>19</v>
      </c>
      <c r="R226" s="3"/>
      <c r="S226" s="3">
        <f t="shared" si="24"/>
        <v>1</v>
      </c>
      <c r="T226" s="3">
        <f t="shared" si="25"/>
        <v>0</v>
      </c>
      <c r="U226" s="3">
        <f t="shared" si="26"/>
        <v>1</v>
      </c>
      <c r="V226" s="3">
        <f t="shared" si="27"/>
        <v>1</v>
      </c>
      <c r="W226" s="25">
        <v>63</v>
      </c>
      <c r="X226" s="23">
        <v>13</v>
      </c>
      <c r="Y226" s="3">
        <v>3</v>
      </c>
      <c r="Z226" s="3"/>
      <c r="AB226" s="30">
        <v>196</v>
      </c>
      <c r="AC226" s="30">
        <v>1.5916716290259678</v>
      </c>
      <c r="AD226" s="30">
        <v>-0.99167162902596784</v>
      </c>
    </row>
    <row r="227" spans="1:30">
      <c r="A227" s="4">
        <v>43747.375</v>
      </c>
      <c r="B227">
        <v>43747</v>
      </c>
      <c r="C227" s="3">
        <v>0.375</v>
      </c>
      <c r="D227" s="3">
        <v>9</v>
      </c>
      <c r="E227" s="3">
        <v>9</v>
      </c>
      <c r="F227" s="3">
        <v>0.5</v>
      </c>
      <c r="G227" s="5">
        <v>1.9</v>
      </c>
      <c r="H227" s="3">
        <v>2.4</v>
      </c>
      <c r="I227" s="3">
        <v>1.55139</v>
      </c>
      <c r="J227" s="12">
        <f t="shared" si="21"/>
        <v>1.0291666666666666</v>
      </c>
      <c r="K227" s="4">
        <v>43747.375</v>
      </c>
      <c r="L227" s="3">
        <f t="shared" si="22"/>
        <v>9</v>
      </c>
      <c r="M227" s="3">
        <f t="shared" si="23"/>
        <v>9</v>
      </c>
      <c r="N227" s="3">
        <v>0</v>
      </c>
      <c r="O227" s="3">
        <v>0</v>
      </c>
      <c r="P227" s="3">
        <v>44</v>
      </c>
      <c r="Q227" s="3">
        <v>0</v>
      </c>
      <c r="R227" s="3"/>
      <c r="S227" s="3">
        <f t="shared" si="24"/>
        <v>0</v>
      </c>
      <c r="T227" s="3">
        <f t="shared" si="25"/>
        <v>0</v>
      </c>
      <c r="U227" s="3">
        <f t="shared" si="26"/>
        <v>1</v>
      </c>
      <c r="V227" s="3">
        <f t="shared" si="27"/>
        <v>0</v>
      </c>
      <c r="W227" s="26">
        <v>65</v>
      </c>
      <c r="X227" s="22">
        <v>13</v>
      </c>
      <c r="Y227" s="3">
        <v>2.4</v>
      </c>
      <c r="Z227" s="3"/>
      <c r="AB227" s="30">
        <v>197</v>
      </c>
      <c r="AC227" s="30">
        <v>1.6049636809077519</v>
      </c>
      <c r="AD227" s="30">
        <v>-1.0049636809077518</v>
      </c>
    </row>
    <row r="228" spans="1:30">
      <c r="A228" s="4">
        <v>43747.416666666664</v>
      </c>
      <c r="B228">
        <v>43747</v>
      </c>
      <c r="C228" s="3">
        <v>0.41666666666666669</v>
      </c>
      <c r="D228" s="3">
        <v>10</v>
      </c>
      <c r="E228" s="3">
        <v>9</v>
      </c>
      <c r="F228" s="3">
        <v>0.3</v>
      </c>
      <c r="G228" s="5">
        <v>0.4</v>
      </c>
      <c r="H228" s="3">
        <v>0.7</v>
      </c>
      <c r="I228" s="3">
        <v>1.55139</v>
      </c>
      <c r="J228" s="12">
        <f t="shared" si="21"/>
        <v>1.0583333333333333</v>
      </c>
      <c r="K228" s="4">
        <v>43747.416666666664</v>
      </c>
      <c r="L228" s="3">
        <f t="shared" si="22"/>
        <v>9</v>
      </c>
      <c r="M228" s="3">
        <f t="shared" si="23"/>
        <v>10</v>
      </c>
      <c r="N228" s="3"/>
      <c r="O228" s="3"/>
      <c r="P228" s="3"/>
      <c r="Q228" s="3"/>
      <c r="R228" s="3"/>
      <c r="S228" s="3">
        <f t="shared" si="24"/>
        <v>0</v>
      </c>
      <c r="T228" s="3">
        <f t="shared" si="25"/>
        <v>0</v>
      </c>
      <c r="U228" s="3">
        <f t="shared" si="26"/>
        <v>0</v>
      </c>
      <c r="V228" s="3">
        <f t="shared" si="27"/>
        <v>0</v>
      </c>
      <c r="W228" s="25">
        <v>66</v>
      </c>
      <c r="X228" s="23">
        <v>13</v>
      </c>
      <c r="Y228" s="3">
        <v>0.7</v>
      </c>
      <c r="Z228" s="3"/>
      <c r="AB228" s="30">
        <v>198</v>
      </c>
      <c r="AC228" s="30">
        <v>1.5916716290259678</v>
      </c>
      <c r="AD228" s="30">
        <v>1.5083283709740323</v>
      </c>
    </row>
    <row r="229" spans="1:30">
      <c r="A229" s="4">
        <v>43747.458333333336</v>
      </c>
      <c r="B229">
        <v>43747</v>
      </c>
      <c r="C229" s="3">
        <v>0.45833333333333331</v>
      </c>
      <c r="D229" s="3">
        <v>11</v>
      </c>
      <c r="E229" s="3">
        <v>9</v>
      </c>
      <c r="F229" s="3">
        <v>0.1</v>
      </c>
      <c r="G229" s="5">
        <v>0.4</v>
      </c>
      <c r="H229" s="3">
        <v>0.5</v>
      </c>
      <c r="I229" s="3">
        <v>1.55139</v>
      </c>
      <c r="J229" s="12">
        <f t="shared" si="21"/>
        <v>1.0541666666666667</v>
      </c>
      <c r="K229" s="4">
        <v>43747.458333333336</v>
      </c>
      <c r="L229" s="3">
        <f t="shared" si="22"/>
        <v>9</v>
      </c>
      <c r="M229" s="3">
        <f t="shared" si="23"/>
        <v>11</v>
      </c>
      <c r="N229" s="3"/>
      <c r="O229" s="3"/>
      <c r="P229" s="3"/>
      <c r="Q229" s="3"/>
      <c r="R229" s="3"/>
      <c r="S229" s="3">
        <f t="shared" si="24"/>
        <v>0</v>
      </c>
      <c r="T229" s="3">
        <f t="shared" si="25"/>
        <v>0</v>
      </c>
      <c r="U229" s="3">
        <f t="shared" si="26"/>
        <v>0</v>
      </c>
      <c r="V229" s="3">
        <f t="shared" si="27"/>
        <v>0</v>
      </c>
      <c r="W229" s="26">
        <v>69</v>
      </c>
      <c r="X229" s="22">
        <v>17</v>
      </c>
      <c r="Y229" s="3">
        <v>0.5</v>
      </c>
      <c r="Z229" s="3"/>
      <c r="AB229" s="30">
        <v>199</v>
      </c>
      <c r="AC229" s="30">
        <v>1.5916716290259678</v>
      </c>
      <c r="AD229" s="30">
        <v>0.8083283709740321</v>
      </c>
    </row>
    <row r="230" spans="1:30">
      <c r="A230" s="4">
        <v>43747.5</v>
      </c>
      <c r="B230">
        <v>43747</v>
      </c>
      <c r="C230" s="3">
        <v>0.5</v>
      </c>
      <c r="D230" s="3">
        <v>12</v>
      </c>
      <c r="E230" s="3">
        <v>9</v>
      </c>
      <c r="F230" s="3">
        <v>0.4</v>
      </c>
      <c r="G230" s="5">
        <v>0.1</v>
      </c>
      <c r="H230" s="3">
        <v>0.5</v>
      </c>
      <c r="I230" s="3">
        <v>1.55139</v>
      </c>
      <c r="J230" s="12">
        <f t="shared" si="21"/>
        <v>1.0625</v>
      </c>
      <c r="K230" s="4">
        <v>43747.5</v>
      </c>
      <c r="L230" s="3">
        <f t="shared" si="22"/>
        <v>9</v>
      </c>
      <c r="M230" s="3">
        <f t="shared" si="23"/>
        <v>12</v>
      </c>
      <c r="N230" s="3"/>
      <c r="O230" s="3"/>
      <c r="P230" s="3"/>
      <c r="Q230" s="3"/>
      <c r="R230" s="3"/>
      <c r="S230" s="3">
        <f t="shared" si="24"/>
        <v>0</v>
      </c>
      <c r="T230" s="3">
        <f t="shared" si="25"/>
        <v>0</v>
      </c>
      <c r="U230" s="3">
        <f t="shared" si="26"/>
        <v>0</v>
      </c>
      <c r="V230" s="3">
        <f t="shared" si="27"/>
        <v>0</v>
      </c>
      <c r="W230" s="25">
        <v>71</v>
      </c>
      <c r="X230" s="23">
        <v>21</v>
      </c>
      <c r="Y230" s="3">
        <v>0.5</v>
      </c>
      <c r="Z230" s="3"/>
      <c r="AB230" s="30">
        <v>200</v>
      </c>
      <c r="AC230" s="30">
        <v>1.5783795771441838</v>
      </c>
      <c r="AD230" s="30">
        <v>2.421620422855816</v>
      </c>
    </row>
    <row r="231" spans="1:30">
      <c r="A231" s="4">
        <v>43747.541666666664</v>
      </c>
      <c r="B231">
        <v>43747</v>
      </c>
      <c r="C231" s="3">
        <v>0.54166666666666663</v>
      </c>
      <c r="D231" s="3">
        <v>13</v>
      </c>
      <c r="E231" s="3">
        <v>9</v>
      </c>
      <c r="F231" s="3">
        <v>0.4</v>
      </c>
      <c r="G231" s="5">
        <v>0.3</v>
      </c>
      <c r="H231" s="3">
        <v>0.7</v>
      </c>
      <c r="I231" s="3">
        <v>1.55139</v>
      </c>
      <c r="J231" s="12">
        <f t="shared" si="21"/>
        <v>1.075</v>
      </c>
      <c r="K231" s="4">
        <v>43747.541666666664</v>
      </c>
      <c r="L231" s="3">
        <f t="shared" si="22"/>
        <v>9</v>
      </c>
      <c r="M231" s="3">
        <f t="shared" si="23"/>
        <v>13</v>
      </c>
      <c r="N231" s="3"/>
      <c r="O231" s="3"/>
      <c r="P231" s="3"/>
      <c r="Q231" s="3"/>
      <c r="R231" s="3"/>
      <c r="S231" s="3">
        <f t="shared" si="24"/>
        <v>0</v>
      </c>
      <c r="T231" s="3">
        <f t="shared" si="25"/>
        <v>0</v>
      </c>
      <c r="U231" s="3">
        <f t="shared" si="26"/>
        <v>0</v>
      </c>
      <c r="V231" s="3">
        <f t="shared" si="27"/>
        <v>0</v>
      </c>
      <c r="W231" s="26">
        <v>73</v>
      </c>
      <c r="X231" s="22">
        <v>21</v>
      </c>
      <c r="Y231" s="3">
        <v>0.7</v>
      </c>
      <c r="Z231" s="3"/>
      <c r="AB231" s="30">
        <v>201</v>
      </c>
      <c r="AC231" s="30">
        <v>1.1785213241257859</v>
      </c>
      <c r="AD231" s="30">
        <v>-0.37852132412578587</v>
      </c>
    </row>
    <row r="232" spans="1:30">
      <c r="A232" s="4">
        <v>43747.583333333336</v>
      </c>
      <c r="B232">
        <v>43747</v>
      </c>
      <c r="C232" s="3">
        <v>0.58333333333333337</v>
      </c>
      <c r="D232" s="3">
        <v>14</v>
      </c>
      <c r="E232" s="3">
        <v>9</v>
      </c>
      <c r="F232" s="3">
        <v>0.4</v>
      </c>
      <c r="G232" s="5">
        <v>0.6</v>
      </c>
      <c r="H232" s="3">
        <v>1</v>
      </c>
      <c r="I232" s="3">
        <v>1.55139</v>
      </c>
      <c r="J232" s="12">
        <f t="shared" si="21"/>
        <v>1.0791666666666668</v>
      </c>
      <c r="K232" s="4">
        <v>43747.583333333336</v>
      </c>
      <c r="L232" s="3">
        <f t="shared" si="22"/>
        <v>9</v>
      </c>
      <c r="M232" s="3">
        <f t="shared" si="23"/>
        <v>14</v>
      </c>
      <c r="N232" s="3"/>
      <c r="O232" s="3"/>
      <c r="P232" s="3"/>
      <c r="Q232" s="3"/>
      <c r="R232" s="3"/>
      <c r="S232" s="3">
        <f t="shared" si="24"/>
        <v>0</v>
      </c>
      <c r="T232" s="3">
        <f t="shared" si="25"/>
        <v>0</v>
      </c>
      <c r="U232" s="3">
        <f t="shared" si="26"/>
        <v>0</v>
      </c>
      <c r="V232" s="3">
        <f t="shared" si="27"/>
        <v>0</v>
      </c>
      <c r="W232" s="25">
        <v>72</v>
      </c>
      <c r="X232" s="23">
        <v>17</v>
      </c>
      <c r="Y232" s="3">
        <v>1</v>
      </c>
      <c r="Z232" s="3"/>
      <c r="AB232" s="30">
        <v>202</v>
      </c>
      <c r="AC232" s="30">
        <v>1.1531786908496195</v>
      </c>
      <c r="AD232" s="30">
        <v>-0.55317869084961946</v>
      </c>
    </row>
    <row r="233" spans="1:30">
      <c r="A233" s="4">
        <v>43747.625</v>
      </c>
      <c r="B233">
        <v>43747</v>
      </c>
      <c r="C233" s="3">
        <v>0.625</v>
      </c>
      <c r="D233" s="3">
        <v>15</v>
      </c>
      <c r="E233" s="3">
        <v>9</v>
      </c>
      <c r="F233" s="3">
        <v>0.4</v>
      </c>
      <c r="G233" s="5">
        <v>0.5</v>
      </c>
      <c r="H233" s="3">
        <v>0.9</v>
      </c>
      <c r="I233" s="3">
        <v>1.55139</v>
      </c>
      <c r="J233" s="12">
        <f t="shared" si="21"/>
        <v>1.075</v>
      </c>
      <c r="K233" s="4">
        <v>43747.625</v>
      </c>
      <c r="L233" s="3">
        <f t="shared" si="22"/>
        <v>9</v>
      </c>
      <c r="M233" s="3">
        <f t="shared" si="23"/>
        <v>15</v>
      </c>
      <c r="N233" s="3"/>
      <c r="O233" s="3"/>
      <c r="P233" s="3"/>
      <c r="Q233" s="3"/>
      <c r="R233" s="3"/>
      <c r="S233" s="3">
        <f t="shared" si="24"/>
        <v>0</v>
      </c>
      <c r="T233" s="3">
        <f t="shared" si="25"/>
        <v>0</v>
      </c>
      <c r="U233" s="3">
        <f t="shared" si="26"/>
        <v>0</v>
      </c>
      <c r="V233" s="3">
        <f t="shared" si="27"/>
        <v>0</v>
      </c>
      <c r="W233" s="26">
        <v>69</v>
      </c>
      <c r="X233" s="22">
        <v>17</v>
      </c>
      <c r="Y233" s="3">
        <v>0.9</v>
      </c>
      <c r="Z233" s="3"/>
      <c r="AB233" s="30">
        <v>203</v>
      </c>
      <c r="AC233" s="30">
        <v>1.1531786908496195</v>
      </c>
      <c r="AD233" s="30">
        <v>-0.55317869084961946</v>
      </c>
    </row>
    <row r="234" spans="1:30">
      <c r="A234" s="4">
        <v>43747.666666666664</v>
      </c>
      <c r="B234">
        <v>43747</v>
      </c>
      <c r="C234" s="3">
        <v>0.66666666666666663</v>
      </c>
      <c r="D234" s="3">
        <v>16</v>
      </c>
      <c r="E234" s="3">
        <v>9</v>
      </c>
      <c r="F234" s="3">
        <v>0.4</v>
      </c>
      <c r="G234" s="5">
        <v>0.4</v>
      </c>
      <c r="H234" s="3">
        <v>0.8</v>
      </c>
      <c r="I234" s="3">
        <v>1.55139</v>
      </c>
      <c r="J234" s="12">
        <f t="shared" si="21"/>
        <v>1.1208333333333333</v>
      </c>
      <c r="K234" s="4">
        <v>43747.666666666664</v>
      </c>
      <c r="L234" s="3">
        <f t="shared" si="22"/>
        <v>9</v>
      </c>
      <c r="M234" s="3">
        <f t="shared" si="23"/>
        <v>16</v>
      </c>
      <c r="N234" s="3"/>
      <c r="O234" s="3"/>
      <c r="P234" s="3"/>
      <c r="Q234" s="3"/>
      <c r="R234" s="3"/>
      <c r="S234" s="3">
        <f t="shared" si="24"/>
        <v>0</v>
      </c>
      <c r="T234" s="3">
        <f t="shared" si="25"/>
        <v>0</v>
      </c>
      <c r="U234" s="3">
        <f t="shared" si="26"/>
        <v>0</v>
      </c>
      <c r="V234" s="3">
        <f t="shared" si="27"/>
        <v>0</v>
      </c>
      <c r="W234" s="25">
        <v>66</v>
      </c>
      <c r="X234" s="23">
        <v>17</v>
      </c>
      <c r="Y234" s="3">
        <v>0.8</v>
      </c>
      <c r="Z234" s="3"/>
      <c r="AB234" s="30">
        <v>204</v>
      </c>
      <c r="AC234" s="30">
        <v>1.1398866389678355</v>
      </c>
      <c r="AD234" s="30">
        <v>-0.33988663896783544</v>
      </c>
    </row>
    <row r="235" spans="1:30">
      <c r="A235" s="4">
        <v>43747.708333333336</v>
      </c>
      <c r="B235">
        <v>43747</v>
      </c>
      <c r="C235" s="3">
        <v>0.70833333333333337</v>
      </c>
      <c r="D235" s="3">
        <v>17</v>
      </c>
      <c r="E235" s="3">
        <v>9</v>
      </c>
      <c r="F235" s="3">
        <v>1.2</v>
      </c>
      <c r="G235" s="5">
        <v>0.3</v>
      </c>
      <c r="H235" s="3">
        <v>1.5</v>
      </c>
      <c r="I235" s="3">
        <v>1.55139</v>
      </c>
      <c r="J235" s="12">
        <f t="shared" si="21"/>
        <v>1.1208333333333333</v>
      </c>
      <c r="K235" s="4">
        <v>43747.708333333336</v>
      </c>
      <c r="L235" s="3">
        <f t="shared" si="22"/>
        <v>9</v>
      </c>
      <c r="M235" s="3">
        <f t="shared" si="23"/>
        <v>17</v>
      </c>
      <c r="N235" s="3">
        <v>0</v>
      </c>
      <c r="O235" s="3">
        <v>0</v>
      </c>
      <c r="P235" s="3">
        <v>18</v>
      </c>
      <c r="Q235" s="3">
        <v>0</v>
      </c>
      <c r="R235" s="3"/>
      <c r="S235" s="3">
        <f t="shared" si="24"/>
        <v>0</v>
      </c>
      <c r="T235" s="3">
        <f t="shared" si="25"/>
        <v>0</v>
      </c>
      <c r="U235" s="3">
        <f t="shared" si="26"/>
        <v>1</v>
      </c>
      <c r="V235" s="3">
        <f t="shared" si="27"/>
        <v>0</v>
      </c>
      <c r="W235" s="26">
        <v>63</v>
      </c>
      <c r="X235" s="22">
        <v>17</v>
      </c>
      <c r="Y235" s="3">
        <v>1.5</v>
      </c>
      <c r="Z235" s="3"/>
      <c r="AB235" s="30">
        <v>205</v>
      </c>
      <c r="AC235" s="30">
        <v>1.1398866389678355</v>
      </c>
      <c r="AD235" s="30">
        <v>-0.5398866389678354</v>
      </c>
    </row>
    <row r="236" spans="1:30">
      <c r="A236" s="4">
        <v>43747.75</v>
      </c>
      <c r="B236">
        <v>43747</v>
      </c>
      <c r="C236" s="3">
        <v>0.75</v>
      </c>
      <c r="D236" s="3">
        <v>18</v>
      </c>
      <c r="E236" s="3">
        <v>9</v>
      </c>
      <c r="F236" s="3">
        <v>0.5</v>
      </c>
      <c r="G236" s="5">
        <v>0.4</v>
      </c>
      <c r="H236" s="3">
        <v>0.9</v>
      </c>
      <c r="I236" s="3">
        <v>1.55139</v>
      </c>
      <c r="J236" s="12">
        <f t="shared" si="21"/>
        <v>1.1458333333333333</v>
      </c>
      <c r="K236" s="4">
        <v>43747.75</v>
      </c>
      <c r="L236" s="3">
        <f t="shared" si="22"/>
        <v>9</v>
      </c>
      <c r="M236" s="3">
        <f t="shared" si="23"/>
        <v>18</v>
      </c>
      <c r="N236" s="3">
        <v>0</v>
      </c>
      <c r="O236" s="3">
        <v>0</v>
      </c>
      <c r="P236" s="3">
        <v>58</v>
      </c>
      <c r="Q236" s="3">
        <v>1</v>
      </c>
      <c r="R236" s="3"/>
      <c r="S236" s="3">
        <f t="shared" si="24"/>
        <v>0</v>
      </c>
      <c r="T236" s="3">
        <f t="shared" si="25"/>
        <v>0</v>
      </c>
      <c r="U236" s="3">
        <f t="shared" si="26"/>
        <v>1</v>
      </c>
      <c r="V236" s="3">
        <f t="shared" si="27"/>
        <v>1</v>
      </c>
      <c r="W236" s="25">
        <v>62</v>
      </c>
      <c r="X236" s="23">
        <v>17</v>
      </c>
      <c r="Y236" s="3">
        <v>0.9</v>
      </c>
      <c r="Z236" s="3"/>
      <c r="AB236" s="30">
        <v>206</v>
      </c>
      <c r="AC236" s="30">
        <v>1.1265945870860514</v>
      </c>
      <c r="AD236" s="30">
        <v>0.47340541291394866</v>
      </c>
    </row>
    <row r="237" spans="1:30">
      <c r="A237" s="4">
        <v>43747.791666666664</v>
      </c>
      <c r="B237">
        <v>43747</v>
      </c>
      <c r="C237" s="3">
        <v>0.79166666666666663</v>
      </c>
      <c r="D237" s="3">
        <v>19</v>
      </c>
      <c r="E237" s="3">
        <v>9</v>
      </c>
      <c r="F237" s="3">
        <v>0.3</v>
      </c>
      <c r="G237" s="5">
        <v>0.4</v>
      </c>
      <c r="H237" s="3">
        <v>0.7</v>
      </c>
      <c r="I237" s="3">
        <v>1.55139</v>
      </c>
      <c r="J237" s="12">
        <f t="shared" si="21"/>
        <v>1.1875</v>
      </c>
      <c r="K237" s="4">
        <v>43747.791666666664</v>
      </c>
      <c r="L237" s="3">
        <f t="shared" si="22"/>
        <v>9</v>
      </c>
      <c r="M237" s="3">
        <f t="shared" si="23"/>
        <v>19</v>
      </c>
      <c r="N237" s="3">
        <v>0</v>
      </c>
      <c r="O237" s="3">
        <v>0</v>
      </c>
      <c r="P237" s="3">
        <v>58</v>
      </c>
      <c r="Q237" s="3">
        <v>10</v>
      </c>
      <c r="R237" s="3"/>
      <c r="S237" s="3">
        <f t="shared" si="24"/>
        <v>0</v>
      </c>
      <c r="T237" s="3">
        <f t="shared" si="25"/>
        <v>0</v>
      </c>
      <c r="U237" s="3">
        <f t="shared" si="26"/>
        <v>1</v>
      </c>
      <c r="V237" s="3">
        <f t="shared" si="27"/>
        <v>1</v>
      </c>
      <c r="W237" s="26">
        <v>62</v>
      </c>
      <c r="X237" s="22">
        <v>13</v>
      </c>
      <c r="Y237" s="3">
        <v>0.7</v>
      </c>
      <c r="Z237" s="3"/>
      <c r="AB237" s="30">
        <v>207</v>
      </c>
      <c r="AC237" s="30">
        <v>1.0892013724155025</v>
      </c>
      <c r="AD237" s="30">
        <v>-0.28920137241550248</v>
      </c>
    </row>
    <row r="238" spans="1:30">
      <c r="A238" s="4">
        <v>43747.833333333336</v>
      </c>
      <c r="B238">
        <v>43747</v>
      </c>
      <c r="C238" s="3">
        <v>0.83333333333333337</v>
      </c>
      <c r="D238" s="3">
        <v>20</v>
      </c>
      <c r="E238" s="3">
        <v>9</v>
      </c>
      <c r="F238" s="3">
        <v>0.4</v>
      </c>
      <c r="G238" s="5">
        <v>0.3</v>
      </c>
      <c r="H238" s="3">
        <v>0.7</v>
      </c>
      <c r="I238" s="3">
        <v>1.55139</v>
      </c>
      <c r="J238" s="12">
        <f t="shared" si="21"/>
        <v>1.2166666666666666</v>
      </c>
      <c r="K238" s="4">
        <v>43747.833333333336</v>
      </c>
      <c r="L238" s="3">
        <f t="shared" si="22"/>
        <v>9</v>
      </c>
      <c r="M238" s="3">
        <f t="shared" si="23"/>
        <v>20</v>
      </c>
      <c r="N238" s="3">
        <v>0</v>
      </c>
      <c r="O238" s="3">
        <v>0</v>
      </c>
      <c r="P238" s="3">
        <v>58</v>
      </c>
      <c r="Q238" s="3">
        <v>0</v>
      </c>
      <c r="R238" s="3"/>
      <c r="S238" s="3">
        <f t="shared" si="24"/>
        <v>0</v>
      </c>
      <c r="T238" s="3">
        <f t="shared" si="25"/>
        <v>0</v>
      </c>
      <c r="U238" s="3">
        <f t="shared" si="26"/>
        <v>1</v>
      </c>
      <c r="V238" s="3">
        <f t="shared" si="27"/>
        <v>0</v>
      </c>
      <c r="W238" s="25">
        <v>62</v>
      </c>
      <c r="X238" s="23">
        <v>11</v>
      </c>
      <c r="Y238" s="3">
        <v>0.7</v>
      </c>
      <c r="Z238" s="3"/>
      <c r="AB238" s="30">
        <v>208</v>
      </c>
      <c r="AC238" s="30">
        <v>1.0892013724155025</v>
      </c>
      <c r="AD238" s="30">
        <v>-0.48920137241550243</v>
      </c>
    </row>
    <row r="239" spans="1:30">
      <c r="A239" s="4">
        <v>43747.875</v>
      </c>
      <c r="B239">
        <v>43747</v>
      </c>
      <c r="C239" s="3">
        <v>0.875</v>
      </c>
      <c r="D239" s="3">
        <v>21</v>
      </c>
      <c r="E239" s="3">
        <v>9</v>
      </c>
      <c r="F239" s="3">
        <v>0.4</v>
      </c>
      <c r="G239" s="5">
        <v>0.4</v>
      </c>
      <c r="H239" s="3">
        <v>0.8</v>
      </c>
      <c r="I239" s="3">
        <v>1.55139</v>
      </c>
      <c r="J239" s="12">
        <f t="shared" si="21"/>
        <v>1.2208333333333332</v>
      </c>
      <c r="K239" s="4">
        <v>43747.875</v>
      </c>
      <c r="L239" s="3">
        <f t="shared" si="22"/>
        <v>9</v>
      </c>
      <c r="M239" s="3">
        <f t="shared" si="23"/>
        <v>21</v>
      </c>
      <c r="N239" s="3">
        <v>18</v>
      </c>
      <c r="O239" s="3">
        <v>0</v>
      </c>
      <c r="P239" s="3">
        <v>58</v>
      </c>
      <c r="Q239" s="3">
        <v>0</v>
      </c>
      <c r="R239" s="3"/>
      <c r="S239" s="3">
        <f t="shared" si="24"/>
        <v>1</v>
      </c>
      <c r="T239" s="3">
        <f t="shared" si="25"/>
        <v>0</v>
      </c>
      <c r="U239" s="3">
        <f t="shared" si="26"/>
        <v>1</v>
      </c>
      <c r="V239" s="3">
        <f t="shared" si="27"/>
        <v>0</v>
      </c>
      <c r="W239" s="26">
        <v>61</v>
      </c>
      <c r="X239" s="22">
        <v>11</v>
      </c>
      <c r="Y239" s="3">
        <v>0.8</v>
      </c>
      <c r="Z239" s="3"/>
      <c r="AB239" s="30">
        <v>209</v>
      </c>
      <c r="AC239" s="30">
        <v>1.1133025352042674</v>
      </c>
      <c r="AD239" s="30">
        <v>-0.51330253520426727</v>
      </c>
    </row>
    <row r="240" spans="1:30">
      <c r="A240" s="4">
        <v>43747.916666666664</v>
      </c>
      <c r="B240">
        <v>43747</v>
      </c>
      <c r="C240" s="3">
        <v>0.91666666666666663</v>
      </c>
      <c r="D240" s="3">
        <v>22</v>
      </c>
      <c r="E240" s="3">
        <v>9</v>
      </c>
      <c r="F240" s="3">
        <v>0.4</v>
      </c>
      <c r="G240" s="5">
        <v>1.4</v>
      </c>
      <c r="H240" s="3">
        <v>1.7999999999999998</v>
      </c>
      <c r="I240" s="3">
        <v>1.55139</v>
      </c>
      <c r="J240" s="12">
        <f t="shared" si="21"/>
        <v>1.2166666666666666</v>
      </c>
      <c r="K240" s="4">
        <v>43747.916666666664</v>
      </c>
      <c r="L240" s="3">
        <f t="shared" si="22"/>
        <v>9</v>
      </c>
      <c r="M240" s="3">
        <f t="shared" si="23"/>
        <v>22</v>
      </c>
      <c r="N240" s="3">
        <v>57</v>
      </c>
      <c r="O240" s="3">
        <v>40</v>
      </c>
      <c r="P240" s="3">
        <v>57</v>
      </c>
      <c r="Q240" s="3">
        <v>0</v>
      </c>
      <c r="R240" s="3"/>
      <c r="S240" s="3">
        <f t="shared" si="24"/>
        <v>1</v>
      </c>
      <c r="T240" s="3">
        <f t="shared" si="25"/>
        <v>1</v>
      </c>
      <c r="U240" s="3">
        <f t="shared" si="26"/>
        <v>1</v>
      </c>
      <c r="V240" s="3">
        <f t="shared" si="27"/>
        <v>0</v>
      </c>
      <c r="W240" s="25">
        <v>60</v>
      </c>
      <c r="X240" s="23">
        <v>11</v>
      </c>
      <c r="Y240" s="3">
        <v>1.7999999999999998</v>
      </c>
      <c r="Z240" s="3"/>
      <c r="AB240" s="30">
        <v>210</v>
      </c>
      <c r="AC240" s="30">
        <v>1.1394191628223984</v>
      </c>
      <c r="AD240" s="30">
        <v>-0.43941916282239846</v>
      </c>
    </row>
    <row r="241" spans="1:30">
      <c r="A241" s="4">
        <v>43747.958333333336</v>
      </c>
      <c r="B241">
        <v>43747</v>
      </c>
      <c r="C241" s="3">
        <v>0.95833333333333337</v>
      </c>
      <c r="D241" s="3">
        <v>23</v>
      </c>
      <c r="E241" s="3">
        <v>9</v>
      </c>
      <c r="F241" s="3">
        <v>0.7</v>
      </c>
      <c r="G241" s="5">
        <v>0.5</v>
      </c>
      <c r="H241" s="3">
        <v>1.2</v>
      </c>
      <c r="I241" s="3">
        <v>1.55139</v>
      </c>
      <c r="J241" s="12">
        <f t="shared" si="21"/>
        <v>1.1916666666666664</v>
      </c>
      <c r="K241" s="4">
        <v>43747.958333333336</v>
      </c>
      <c r="L241" s="3">
        <f t="shared" si="22"/>
        <v>9</v>
      </c>
      <c r="M241" s="3">
        <f t="shared" si="23"/>
        <v>23</v>
      </c>
      <c r="N241" s="3">
        <v>58</v>
      </c>
      <c r="O241" s="3">
        <v>39</v>
      </c>
      <c r="P241" s="3">
        <v>58</v>
      </c>
      <c r="Q241" s="3">
        <v>0</v>
      </c>
      <c r="R241" s="3"/>
      <c r="S241" s="3">
        <f t="shared" si="24"/>
        <v>1</v>
      </c>
      <c r="T241" s="3">
        <f t="shared" si="25"/>
        <v>1</v>
      </c>
      <c r="U241" s="3">
        <f t="shared" si="26"/>
        <v>1</v>
      </c>
      <c r="V241" s="3">
        <f t="shared" si="27"/>
        <v>0</v>
      </c>
      <c r="W241" s="26">
        <v>59</v>
      </c>
      <c r="X241" s="22">
        <v>11</v>
      </c>
      <c r="Y241" s="3">
        <v>1.2</v>
      </c>
      <c r="Z241" s="3"/>
      <c r="AB241" s="30">
        <v>211</v>
      </c>
      <c r="AC241" s="30">
        <v>1.1768123774929473</v>
      </c>
      <c r="AD241" s="30">
        <v>-0.2768123774929474</v>
      </c>
    </row>
    <row r="242" spans="1:30">
      <c r="A242" s="4">
        <v>43748</v>
      </c>
      <c r="B242">
        <v>43748</v>
      </c>
      <c r="C242" s="3">
        <v>0</v>
      </c>
      <c r="D242" s="3">
        <v>0</v>
      </c>
      <c r="E242" s="3">
        <v>10</v>
      </c>
      <c r="F242" s="3">
        <v>0.3</v>
      </c>
      <c r="G242" s="5">
        <v>0.5</v>
      </c>
      <c r="H242" s="3">
        <v>0.8</v>
      </c>
      <c r="I242" s="3">
        <v>1.55139</v>
      </c>
      <c r="J242" s="12">
        <f t="shared" si="21"/>
        <v>1.2333333333333332</v>
      </c>
      <c r="K242" s="4">
        <v>43748</v>
      </c>
      <c r="L242" s="3">
        <f t="shared" si="22"/>
        <v>10</v>
      </c>
      <c r="M242" s="3">
        <f t="shared" si="23"/>
        <v>0</v>
      </c>
      <c r="N242" s="3">
        <v>58</v>
      </c>
      <c r="O242" s="3">
        <v>29</v>
      </c>
      <c r="P242" s="3">
        <v>58</v>
      </c>
      <c r="Q242" s="3">
        <v>0</v>
      </c>
      <c r="R242" s="3"/>
      <c r="S242" s="3">
        <f t="shared" si="24"/>
        <v>1</v>
      </c>
      <c r="T242" s="3">
        <f t="shared" si="25"/>
        <v>1</v>
      </c>
      <c r="U242" s="3">
        <f t="shared" si="26"/>
        <v>1</v>
      </c>
      <c r="V242" s="3">
        <f t="shared" si="27"/>
        <v>0</v>
      </c>
      <c r="W242" s="25">
        <v>59</v>
      </c>
      <c r="X242" s="23">
        <v>11</v>
      </c>
      <c r="Y242" s="3">
        <v>0.8</v>
      </c>
      <c r="Z242" s="3"/>
      <c r="AB242" s="30">
        <v>212</v>
      </c>
      <c r="AC242" s="30">
        <v>1.4494928212422227</v>
      </c>
      <c r="AD242" s="30">
        <v>1.2505071787577775</v>
      </c>
    </row>
    <row r="243" spans="1:30">
      <c r="A243" s="4">
        <v>43748.041666666664</v>
      </c>
      <c r="B243">
        <v>43748</v>
      </c>
      <c r="C243" s="3">
        <v>4.1666666666666664E-2</v>
      </c>
      <c r="D243" s="3">
        <v>1</v>
      </c>
      <c r="E243" s="3">
        <v>10</v>
      </c>
      <c r="F243" s="3">
        <v>0.3</v>
      </c>
      <c r="G243" s="5">
        <v>0.4</v>
      </c>
      <c r="H243" s="3">
        <v>0.7</v>
      </c>
      <c r="I243" s="3">
        <v>1.55139</v>
      </c>
      <c r="J243" s="12">
        <f t="shared" si="21"/>
        <v>1.2249999999999999</v>
      </c>
      <c r="K243" s="4">
        <v>43748.041666666664</v>
      </c>
      <c r="L243" s="3">
        <f t="shared" si="22"/>
        <v>10</v>
      </c>
      <c r="M243" s="3">
        <f t="shared" si="23"/>
        <v>1</v>
      </c>
      <c r="N243" s="3">
        <v>58</v>
      </c>
      <c r="O243" s="3">
        <v>33</v>
      </c>
      <c r="P243" s="3">
        <v>58</v>
      </c>
      <c r="Q243" s="3">
        <v>0</v>
      </c>
      <c r="R243" s="3"/>
      <c r="S243" s="3">
        <f t="shared" si="24"/>
        <v>1</v>
      </c>
      <c r="T243" s="3">
        <f t="shared" si="25"/>
        <v>1</v>
      </c>
      <c r="U243" s="3">
        <f t="shared" si="26"/>
        <v>1</v>
      </c>
      <c r="V243" s="3">
        <f t="shared" si="27"/>
        <v>0</v>
      </c>
      <c r="W243" s="26">
        <v>58</v>
      </c>
      <c r="X243" s="22">
        <v>11</v>
      </c>
      <c r="Y243" s="3">
        <v>0.7</v>
      </c>
      <c r="Z243" s="3"/>
      <c r="AB243" s="30">
        <v>213</v>
      </c>
      <c r="AC243" s="30">
        <v>1.4494928212422227</v>
      </c>
      <c r="AD243" s="30">
        <v>-0.34949282124222258</v>
      </c>
    </row>
    <row r="244" spans="1:30">
      <c r="A244" s="4">
        <v>43748.083333333336</v>
      </c>
      <c r="B244">
        <v>43748</v>
      </c>
      <c r="C244" s="3">
        <v>8.3333333333333329E-2</v>
      </c>
      <c r="D244" s="3">
        <v>2</v>
      </c>
      <c r="E244" s="3">
        <v>10</v>
      </c>
      <c r="F244" s="3">
        <v>0.3</v>
      </c>
      <c r="G244" s="5">
        <v>0.3</v>
      </c>
      <c r="H244" s="3">
        <v>0.6</v>
      </c>
      <c r="I244" s="3">
        <v>1.55139</v>
      </c>
      <c r="J244" s="12">
        <f t="shared" si="21"/>
        <v>1.2249999999999999</v>
      </c>
      <c r="K244" s="4">
        <v>43748.083333333336</v>
      </c>
      <c r="L244" s="3">
        <f t="shared" si="22"/>
        <v>10</v>
      </c>
      <c r="M244" s="3">
        <f t="shared" si="23"/>
        <v>2</v>
      </c>
      <c r="N244" s="3">
        <v>58</v>
      </c>
      <c r="O244" s="3">
        <v>23</v>
      </c>
      <c r="P244" s="3">
        <v>58</v>
      </c>
      <c r="Q244" s="3">
        <v>0</v>
      </c>
      <c r="R244" s="3"/>
      <c r="S244" s="3">
        <f t="shared" si="24"/>
        <v>1</v>
      </c>
      <c r="T244" s="3">
        <f t="shared" si="25"/>
        <v>1</v>
      </c>
      <c r="U244" s="3">
        <f t="shared" si="26"/>
        <v>1</v>
      </c>
      <c r="V244" s="3">
        <f t="shared" si="27"/>
        <v>0</v>
      </c>
      <c r="W244" s="25">
        <v>58</v>
      </c>
      <c r="X244" s="23">
        <v>11</v>
      </c>
      <c r="Y244" s="3">
        <v>0.6</v>
      </c>
      <c r="Z244" s="3"/>
      <c r="AB244" s="30">
        <v>214</v>
      </c>
      <c r="AC244" s="30">
        <v>1.4997106116491186</v>
      </c>
      <c r="AD244" s="30">
        <v>-0.49971061164911856</v>
      </c>
    </row>
    <row r="245" spans="1:30">
      <c r="A245" s="4">
        <v>43748.125</v>
      </c>
      <c r="B245">
        <v>43748</v>
      </c>
      <c r="C245" s="3">
        <v>0.125</v>
      </c>
      <c r="D245" s="3">
        <v>3</v>
      </c>
      <c r="E245" s="3">
        <v>10</v>
      </c>
      <c r="F245" s="3">
        <v>0.3</v>
      </c>
      <c r="G245" s="5">
        <v>0.3</v>
      </c>
      <c r="H245" s="3">
        <v>0.6</v>
      </c>
      <c r="I245" s="3">
        <v>1.55139</v>
      </c>
      <c r="J245" s="12">
        <f t="shared" si="21"/>
        <v>1.2374999999999998</v>
      </c>
      <c r="K245" s="4">
        <v>43748.125</v>
      </c>
      <c r="L245" s="3">
        <f t="shared" si="22"/>
        <v>10</v>
      </c>
      <c r="M245" s="3">
        <f t="shared" si="23"/>
        <v>3</v>
      </c>
      <c r="N245" s="3">
        <v>57</v>
      </c>
      <c r="O245" s="3">
        <v>25</v>
      </c>
      <c r="P245" s="3">
        <v>57</v>
      </c>
      <c r="Q245" s="3">
        <v>0</v>
      </c>
      <c r="R245" s="3"/>
      <c r="S245" s="3">
        <f t="shared" si="24"/>
        <v>1</v>
      </c>
      <c r="T245" s="3">
        <f t="shared" si="25"/>
        <v>1</v>
      </c>
      <c r="U245" s="3">
        <f t="shared" si="26"/>
        <v>1</v>
      </c>
      <c r="V245" s="3">
        <f t="shared" si="27"/>
        <v>0</v>
      </c>
      <c r="W245" s="26">
        <v>57</v>
      </c>
      <c r="X245" s="22">
        <v>11</v>
      </c>
      <c r="Y245" s="3">
        <v>0.6</v>
      </c>
      <c r="Z245" s="3"/>
      <c r="AB245" s="30">
        <v>215</v>
      </c>
      <c r="AC245" s="30">
        <v>1.5130026635309026</v>
      </c>
      <c r="AD245" s="30">
        <v>-0.91300266353090254</v>
      </c>
    </row>
    <row r="246" spans="1:30">
      <c r="A246" s="4">
        <v>43748.166666666664</v>
      </c>
      <c r="B246">
        <v>43748</v>
      </c>
      <c r="C246" s="3">
        <v>0.16666666666666666</v>
      </c>
      <c r="D246" s="3">
        <v>4</v>
      </c>
      <c r="E246" s="3">
        <v>10</v>
      </c>
      <c r="F246" s="3">
        <v>0.3</v>
      </c>
      <c r="G246" s="5">
        <v>0.2</v>
      </c>
      <c r="H246" s="3">
        <v>0.5</v>
      </c>
      <c r="I246" s="3">
        <v>1.55139</v>
      </c>
      <c r="J246" s="12">
        <f t="shared" si="21"/>
        <v>1.2333333333333332</v>
      </c>
      <c r="K246" s="4">
        <v>43748.166666666664</v>
      </c>
      <c r="L246" s="3">
        <f t="shared" si="22"/>
        <v>10</v>
      </c>
      <c r="M246" s="3">
        <f t="shared" si="23"/>
        <v>4</v>
      </c>
      <c r="N246" s="3">
        <v>58</v>
      </c>
      <c r="O246" s="3">
        <v>32</v>
      </c>
      <c r="P246" s="3">
        <v>58</v>
      </c>
      <c r="Q246" s="3">
        <v>0</v>
      </c>
      <c r="R246" s="3"/>
      <c r="S246" s="3">
        <f t="shared" si="24"/>
        <v>1</v>
      </c>
      <c r="T246" s="3">
        <f t="shared" si="25"/>
        <v>1</v>
      </c>
      <c r="U246" s="3">
        <f t="shared" si="26"/>
        <v>1</v>
      </c>
      <c r="V246" s="3">
        <f t="shared" si="27"/>
        <v>0</v>
      </c>
      <c r="W246" s="25">
        <v>58</v>
      </c>
      <c r="X246" s="23">
        <v>11</v>
      </c>
      <c r="Y246" s="3">
        <v>0.5</v>
      </c>
      <c r="Z246" s="3"/>
      <c r="AB246" s="30">
        <v>216</v>
      </c>
      <c r="AC246" s="30">
        <v>1.5130026635309026</v>
      </c>
      <c r="AD246" s="30">
        <v>-1.1130026635309025</v>
      </c>
    </row>
    <row r="247" spans="1:30">
      <c r="A247" s="4">
        <v>43748.208333333336</v>
      </c>
      <c r="B247">
        <v>43748</v>
      </c>
      <c r="C247" s="3">
        <v>0.20833333333333334</v>
      </c>
      <c r="D247" s="3">
        <v>5</v>
      </c>
      <c r="E247" s="3">
        <v>10</v>
      </c>
      <c r="F247" s="3">
        <v>0.3</v>
      </c>
      <c r="G247" s="5">
        <v>0.3</v>
      </c>
      <c r="H247" s="3">
        <v>0.6</v>
      </c>
      <c r="I247" s="3">
        <v>1.55139</v>
      </c>
      <c r="J247" s="12">
        <f t="shared" si="21"/>
        <v>1.2375</v>
      </c>
      <c r="K247" s="4">
        <v>43748.208333333336</v>
      </c>
      <c r="L247" s="3">
        <f t="shared" si="22"/>
        <v>10</v>
      </c>
      <c r="M247" s="3">
        <f t="shared" si="23"/>
        <v>5</v>
      </c>
      <c r="N247" s="3">
        <v>58</v>
      </c>
      <c r="O247" s="3">
        <v>26</v>
      </c>
      <c r="P247" s="3">
        <v>58</v>
      </c>
      <c r="Q247" s="3">
        <v>0</v>
      </c>
      <c r="R247" s="3"/>
      <c r="S247" s="3">
        <f t="shared" si="24"/>
        <v>1</v>
      </c>
      <c r="T247" s="3">
        <f t="shared" si="25"/>
        <v>1</v>
      </c>
      <c r="U247" s="3">
        <f t="shared" si="26"/>
        <v>1</v>
      </c>
      <c r="V247" s="3">
        <f t="shared" si="27"/>
        <v>0</v>
      </c>
      <c r="W247" s="26">
        <v>57</v>
      </c>
      <c r="X247" s="22">
        <v>11</v>
      </c>
      <c r="Y247" s="3">
        <v>0.6</v>
      </c>
      <c r="Z247" s="3"/>
      <c r="AB247" s="30">
        <v>217</v>
      </c>
      <c r="AC247" s="30">
        <v>1.5262947154126867</v>
      </c>
      <c r="AD247" s="30">
        <v>-1.1262947154126866</v>
      </c>
    </row>
    <row r="248" spans="1:30">
      <c r="A248" s="4">
        <v>43748.25</v>
      </c>
      <c r="B248">
        <v>43748</v>
      </c>
      <c r="C248" s="3">
        <v>0.25</v>
      </c>
      <c r="D248" s="3">
        <v>6</v>
      </c>
      <c r="E248" s="3">
        <v>10</v>
      </c>
      <c r="F248" s="3">
        <v>0.2</v>
      </c>
      <c r="G248" s="5">
        <v>0.3</v>
      </c>
      <c r="H248" s="3">
        <v>0.5</v>
      </c>
      <c r="I248" s="3">
        <v>1.55139</v>
      </c>
      <c r="J248" s="12">
        <f t="shared" si="21"/>
        <v>1.2333333333333332</v>
      </c>
      <c r="K248" s="4">
        <v>43748.25</v>
      </c>
      <c r="L248" s="3">
        <f t="shared" si="22"/>
        <v>10</v>
      </c>
      <c r="M248" s="3">
        <f t="shared" si="23"/>
        <v>6</v>
      </c>
      <c r="N248" s="3">
        <v>58</v>
      </c>
      <c r="O248" s="3">
        <v>28</v>
      </c>
      <c r="P248" s="3">
        <v>58</v>
      </c>
      <c r="Q248" s="3">
        <v>0</v>
      </c>
      <c r="R248" s="3"/>
      <c r="S248" s="3">
        <f t="shared" si="24"/>
        <v>1</v>
      </c>
      <c r="T248" s="3">
        <f t="shared" si="25"/>
        <v>1</v>
      </c>
      <c r="U248" s="3">
        <f t="shared" si="26"/>
        <v>1</v>
      </c>
      <c r="V248" s="3">
        <f t="shared" si="27"/>
        <v>0</v>
      </c>
      <c r="W248" s="25">
        <v>57</v>
      </c>
      <c r="X248" s="23">
        <v>13</v>
      </c>
      <c r="Y248" s="3">
        <v>0.5</v>
      </c>
      <c r="Z248" s="3"/>
      <c r="AB248" s="30">
        <v>218</v>
      </c>
      <c r="AC248" s="30">
        <v>1.6049636809077519</v>
      </c>
      <c r="AD248" s="30">
        <v>-1.1049636809077519</v>
      </c>
    </row>
    <row r="249" spans="1:30">
      <c r="A249" s="4">
        <v>43748.291666666664</v>
      </c>
      <c r="B249">
        <v>43748</v>
      </c>
      <c r="C249" s="3">
        <v>0.29166666666666669</v>
      </c>
      <c r="D249" s="3">
        <v>7</v>
      </c>
      <c r="E249" s="3">
        <v>10</v>
      </c>
      <c r="F249" s="3">
        <v>2.4</v>
      </c>
      <c r="G249" s="5">
        <v>1.7</v>
      </c>
      <c r="H249" s="3">
        <v>4.0999999999999996</v>
      </c>
      <c r="I249" s="3">
        <v>1.55139</v>
      </c>
      <c r="J249" s="12">
        <f t="shared" si="21"/>
        <v>1.2583333333333333</v>
      </c>
      <c r="K249" s="4">
        <v>43748.291666666664</v>
      </c>
      <c r="L249" s="3">
        <f t="shared" si="22"/>
        <v>10</v>
      </c>
      <c r="M249" s="3">
        <f t="shared" si="23"/>
        <v>7</v>
      </c>
      <c r="N249" s="3">
        <v>57</v>
      </c>
      <c r="O249" s="3">
        <v>43</v>
      </c>
      <c r="P249" s="3">
        <v>57</v>
      </c>
      <c r="Q249" s="3">
        <v>0</v>
      </c>
      <c r="R249" s="3"/>
      <c r="S249" s="3">
        <f t="shared" si="24"/>
        <v>1</v>
      </c>
      <c r="T249" s="3">
        <f t="shared" si="25"/>
        <v>1</v>
      </c>
      <c r="U249" s="3">
        <f t="shared" si="26"/>
        <v>1</v>
      </c>
      <c r="V249" s="3">
        <f t="shared" si="27"/>
        <v>0</v>
      </c>
      <c r="W249" s="26">
        <v>59</v>
      </c>
      <c r="X249" s="22">
        <v>11</v>
      </c>
      <c r="Y249" s="3">
        <v>4.0999999999999996</v>
      </c>
      <c r="Z249" s="3"/>
      <c r="AB249" s="30">
        <v>219</v>
      </c>
      <c r="AC249" s="30">
        <v>1.6544074769726831</v>
      </c>
      <c r="AD249" s="30">
        <v>0.34559252302731691</v>
      </c>
    </row>
    <row r="250" spans="1:30">
      <c r="A250" s="4">
        <v>43748.333333333336</v>
      </c>
      <c r="B250">
        <v>43748</v>
      </c>
      <c r="C250" s="3">
        <v>0.33333333333333331</v>
      </c>
      <c r="D250" s="3">
        <v>8</v>
      </c>
      <c r="E250" s="3">
        <v>10</v>
      </c>
      <c r="F250" s="3">
        <v>0.5</v>
      </c>
      <c r="G250" s="5">
        <v>0.7</v>
      </c>
      <c r="H250" s="3">
        <v>1.2</v>
      </c>
      <c r="I250" s="3">
        <v>1.55139</v>
      </c>
      <c r="J250" s="12">
        <f t="shared" si="21"/>
        <v>1.2666666666666668</v>
      </c>
      <c r="K250" s="4">
        <v>43748.333333333336</v>
      </c>
      <c r="L250" s="3">
        <f t="shared" si="22"/>
        <v>10</v>
      </c>
      <c r="M250" s="3">
        <f t="shared" si="23"/>
        <v>8</v>
      </c>
      <c r="N250" s="3">
        <v>0</v>
      </c>
      <c r="O250" s="3">
        <v>43</v>
      </c>
      <c r="P250" s="3">
        <v>58</v>
      </c>
      <c r="Q250" s="3">
        <v>0</v>
      </c>
      <c r="R250" s="3"/>
      <c r="S250" s="3">
        <f t="shared" si="24"/>
        <v>0</v>
      </c>
      <c r="T250" s="3">
        <f t="shared" si="25"/>
        <v>1</v>
      </c>
      <c r="U250" s="3">
        <f t="shared" si="26"/>
        <v>1</v>
      </c>
      <c r="V250" s="3">
        <f t="shared" si="27"/>
        <v>0</v>
      </c>
      <c r="W250" s="25">
        <v>62</v>
      </c>
      <c r="X250" s="23">
        <v>17</v>
      </c>
      <c r="Y250" s="3">
        <v>1.2</v>
      </c>
      <c r="Z250" s="3"/>
      <c r="AB250" s="30">
        <v>220</v>
      </c>
      <c r="AC250" s="30">
        <v>1.6714239403166722</v>
      </c>
      <c r="AD250" s="30">
        <v>-1.0714239403166721</v>
      </c>
    </row>
    <row r="251" spans="1:30">
      <c r="A251" s="4">
        <v>43748.375</v>
      </c>
      <c r="B251">
        <v>43748</v>
      </c>
      <c r="C251" s="3">
        <v>0.375</v>
      </c>
      <c r="D251" s="3">
        <v>9</v>
      </c>
      <c r="E251" s="3">
        <v>10</v>
      </c>
      <c r="F251" s="3">
        <v>2.6</v>
      </c>
      <c r="G251" s="5">
        <v>0.5</v>
      </c>
      <c r="H251" s="3">
        <v>3.1</v>
      </c>
      <c r="I251" s="3">
        <v>1.55139</v>
      </c>
      <c r="J251" s="12">
        <f t="shared" si="21"/>
        <v>1.2541666666666667</v>
      </c>
      <c r="K251" s="4">
        <v>43748.375</v>
      </c>
      <c r="L251" s="3">
        <f t="shared" si="22"/>
        <v>10</v>
      </c>
      <c r="M251" s="3">
        <f t="shared" si="23"/>
        <v>9</v>
      </c>
      <c r="N251" s="3">
        <v>0</v>
      </c>
      <c r="O251" s="3">
        <v>28</v>
      </c>
      <c r="P251" s="3">
        <v>10</v>
      </c>
      <c r="Q251" s="3">
        <v>0</v>
      </c>
      <c r="R251" s="3"/>
      <c r="S251" s="3">
        <f t="shared" si="24"/>
        <v>0</v>
      </c>
      <c r="T251" s="3">
        <f t="shared" si="25"/>
        <v>1</v>
      </c>
      <c r="U251" s="3">
        <f t="shared" si="26"/>
        <v>1</v>
      </c>
      <c r="V251" s="3">
        <f t="shared" si="27"/>
        <v>0</v>
      </c>
      <c r="W251" s="26">
        <v>65</v>
      </c>
      <c r="X251" s="22">
        <v>21</v>
      </c>
      <c r="Y251" s="3">
        <v>3.1</v>
      </c>
      <c r="Z251" s="3"/>
      <c r="AB251" s="30">
        <v>221</v>
      </c>
      <c r="AC251" s="30">
        <v>1.6340307256461233</v>
      </c>
      <c r="AD251" s="30">
        <v>-1.2340307256461234</v>
      </c>
    </row>
    <row r="252" spans="1:30">
      <c r="A252" s="4">
        <v>43748.416666666664</v>
      </c>
      <c r="B252">
        <v>43748</v>
      </c>
      <c r="C252" s="3">
        <v>0.41666666666666669</v>
      </c>
      <c r="D252" s="3">
        <v>10</v>
      </c>
      <c r="E252" s="3">
        <v>10</v>
      </c>
      <c r="F252" s="3">
        <v>0.4</v>
      </c>
      <c r="G252" s="5">
        <v>0.2</v>
      </c>
      <c r="H252" s="3">
        <v>0.60000000000000009</v>
      </c>
      <c r="I252" s="3">
        <v>1.55139</v>
      </c>
      <c r="J252" s="12">
        <f t="shared" si="21"/>
        <v>1.2333333333333336</v>
      </c>
      <c r="K252" s="4">
        <v>43748.416666666664</v>
      </c>
      <c r="L252" s="3">
        <f t="shared" si="22"/>
        <v>10</v>
      </c>
      <c r="M252" s="3">
        <f t="shared" si="23"/>
        <v>10</v>
      </c>
      <c r="N252" s="3">
        <v>0</v>
      </c>
      <c r="O252" s="3">
        <v>0</v>
      </c>
      <c r="P252" s="3">
        <v>23</v>
      </c>
      <c r="Q252" s="3">
        <v>0</v>
      </c>
      <c r="R252" s="3"/>
      <c r="S252" s="3">
        <f t="shared" si="24"/>
        <v>0</v>
      </c>
      <c r="T252" s="3">
        <f t="shared" si="25"/>
        <v>0</v>
      </c>
      <c r="U252" s="3">
        <f t="shared" si="26"/>
        <v>1</v>
      </c>
      <c r="V252" s="3">
        <f t="shared" si="27"/>
        <v>0</v>
      </c>
      <c r="W252" s="25">
        <v>68</v>
      </c>
      <c r="X252" s="23">
        <v>21</v>
      </c>
      <c r="Y252" s="3">
        <v>0.60000000000000009</v>
      </c>
      <c r="Z252" s="3"/>
      <c r="AB252" s="30">
        <v>222</v>
      </c>
      <c r="AC252" s="30">
        <v>1.6207386737643392</v>
      </c>
      <c r="AD252" s="30">
        <v>-1.2207386737643393</v>
      </c>
    </row>
    <row r="253" spans="1:30">
      <c r="A253" s="4">
        <v>43748.458333333336</v>
      </c>
      <c r="B253">
        <v>43748</v>
      </c>
      <c r="C253" s="3">
        <v>0.45833333333333331</v>
      </c>
      <c r="D253" s="3">
        <v>11</v>
      </c>
      <c r="E253" s="3">
        <v>10</v>
      </c>
      <c r="F253" s="3">
        <v>0.5</v>
      </c>
      <c r="G253" s="5">
        <v>0.2</v>
      </c>
      <c r="H253" s="3">
        <v>0.7</v>
      </c>
      <c r="I253" s="3">
        <v>1.55139</v>
      </c>
      <c r="J253" s="12">
        <f t="shared" si="21"/>
        <v>1.3583333333333334</v>
      </c>
      <c r="K253" s="4">
        <v>43748.458333333336</v>
      </c>
      <c r="L253" s="3">
        <f t="shared" si="22"/>
        <v>10</v>
      </c>
      <c r="M253" s="3">
        <f t="shared" si="23"/>
        <v>11</v>
      </c>
      <c r="N253" s="3">
        <v>0</v>
      </c>
      <c r="O253" s="3">
        <v>0</v>
      </c>
      <c r="P253" s="3">
        <v>58</v>
      </c>
      <c r="Q253" s="3">
        <v>0</v>
      </c>
      <c r="R253" s="3"/>
      <c r="S253" s="3">
        <f t="shared" si="24"/>
        <v>0</v>
      </c>
      <c r="T253" s="3">
        <f t="shared" si="25"/>
        <v>0</v>
      </c>
      <c r="U253" s="3">
        <f t="shared" si="26"/>
        <v>1</v>
      </c>
      <c r="V253" s="3">
        <f t="shared" si="27"/>
        <v>0</v>
      </c>
      <c r="W253" s="26">
        <v>72</v>
      </c>
      <c r="X253" s="22">
        <v>21</v>
      </c>
      <c r="Y253" s="3">
        <v>0.7</v>
      </c>
      <c r="Z253" s="3"/>
      <c r="AB253" s="30">
        <v>223</v>
      </c>
      <c r="AC253" s="30">
        <v>1.6207386737643392</v>
      </c>
      <c r="AD253" s="30">
        <v>0.37926132623566078</v>
      </c>
    </row>
    <row r="254" spans="1:30">
      <c r="A254" s="4">
        <v>43748.5</v>
      </c>
      <c r="B254">
        <v>43748</v>
      </c>
      <c r="C254" s="3">
        <v>0.5</v>
      </c>
      <c r="D254" s="3">
        <v>12</v>
      </c>
      <c r="E254" s="3">
        <v>10</v>
      </c>
      <c r="F254" s="3">
        <v>0.4</v>
      </c>
      <c r="G254" s="5">
        <v>0.4</v>
      </c>
      <c r="H254" s="3">
        <v>0.8</v>
      </c>
      <c r="I254" s="3">
        <v>1.55139</v>
      </c>
      <c r="J254" s="12">
        <f t="shared" si="21"/>
        <v>1.3958333333333337</v>
      </c>
      <c r="K254" s="4">
        <v>43748.5</v>
      </c>
      <c r="L254" s="3">
        <f t="shared" si="22"/>
        <v>10</v>
      </c>
      <c r="M254" s="3">
        <f t="shared" si="23"/>
        <v>12</v>
      </c>
      <c r="N254" s="3">
        <v>0</v>
      </c>
      <c r="O254" s="3">
        <v>0</v>
      </c>
      <c r="P254" s="3">
        <v>57</v>
      </c>
      <c r="Q254" s="3">
        <v>0</v>
      </c>
      <c r="R254" s="3"/>
      <c r="S254" s="3">
        <f t="shared" si="24"/>
        <v>0</v>
      </c>
      <c r="T254" s="3">
        <f t="shared" si="25"/>
        <v>0</v>
      </c>
      <c r="U254" s="3">
        <f t="shared" si="26"/>
        <v>1</v>
      </c>
      <c r="V254" s="3">
        <f t="shared" si="27"/>
        <v>0</v>
      </c>
      <c r="W254" s="25">
        <v>74</v>
      </c>
      <c r="X254" s="23">
        <v>21</v>
      </c>
      <c r="Y254" s="3">
        <v>0.8</v>
      </c>
      <c r="Z254" s="3"/>
      <c r="AB254" s="30">
        <v>224</v>
      </c>
      <c r="AC254" s="30">
        <v>2.3313863925631706</v>
      </c>
      <c r="AD254" s="30">
        <v>-0.93138639256317068</v>
      </c>
    </row>
    <row r="255" spans="1:30">
      <c r="A255" s="4">
        <v>43748.541666666664</v>
      </c>
      <c r="B255">
        <v>43748</v>
      </c>
      <c r="C255" s="3">
        <v>0.54166666666666663</v>
      </c>
      <c r="D255" s="3">
        <v>13</v>
      </c>
      <c r="E255" s="3">
        <v>10</v>
      </c>
      <c r="F255" s="3">
        <v>0.4</v>
      </c>
      <c r="G255" s="5">
        <v>0.4</v>
      </c>
      <c r="H255" s="3">
        <v>0.8</v>
      </c>
      <c r="I255" s="3">
        <v>1.55139</v>
      </c>
      <c r="J255" s="12">
        <f t="shared" si="21"/>
        <v>1.4041666666666668</v>
      </c>
      <c r="K255" s="4">
        <v>43748.541666666664</v>
      </c>
      <c r="L255" s="3">
        <f t="shared" si="22"/>
        <v>10</v>
      </c>
      <c r="M255" s="3">
        <f t="shared" si="23"/>
        <v>13</v>
      </c>
      <c r="N255" s="3">
        <v>0</v>
      </c>
      <c r="O255" s="3">
        <v>0</v>
      </c>
      <c r="P255" s="3">
        <v>58</v>
      </c>
      <c r="Q255" s="3">
        <v>0</v>
      </c>
      <c r="R255" s="3"/>
      <c r="S255" s="3">
        <f t="shared" si="24"/>
        <v>0</v>
      </c>
      <c r="T255" s="3">
        <f t="shared" si="25"/>
        <v>0</v>
      </c>
      <c r="U255" s="3">
        <f t="shared" si="26"/>
        <v>1</v>
      </c>
      <c r="V255" s="3">
        <f t="shared" si="27"/>
        <v>0</v>
      </c>
      <c r="W255" s="26">
        <v>78</v>
      </c>
      <c r="X255" s="22">
        <v>17</v>
      </c>
      <c r="Y255" s="3">
        <v>0.8</v>
      </c>
      <c r="Z255" s="3"/>
      <c r="AB255" s="30">
        <v>225</v>
      </c>
      <c r="AC255" s="30">
        <v>2.2876277007638506</v>
      </c>
      <c r="AD255" s="30">
        <v>0.71237229923614942</v>
      </c>
    </row>
    <row r="256" spans="1:30">
      <c r="A256" s="4">
        <v>43748.583333333336</v>
      </c>
      <c r="B256">
        <v>43748</v>
      </c>
      <c r="C256" s="3">
        <v>0.58333333333333337</v>
      </c>
      <c r="D256" s="3">
        <v>14</v>
      </c>
      <c r="E256" s="3">
        <v>10</v>
      </c>
      <c r="F256" s="3">
        <v>0.5</v>
      </c>
      <c r="G256" s="5">
        <v>0.4</v>
      </c>
      <c r="H256" s="3">
        <v>0.9</v>
      </c>
      <c r="I256" s="3">
        <v>1.55139</v>
      </c>
      <c r="J256" s="12">
        <f t="shared" si="21"/>
        <v>1.4083333333333334</v>
      </c>
      <c r="K256" s="4">
        <v>43748.583333333336</v>
      </c>
      <c r="L256" s="3">
        <f t="shared" si="22"/>
        <v>10</v>
      </c>
      <c r="M256" s="3">
        <f t="shared" si="23"/>
        <v>14</v>
      </c>
      <c r="N256" s="3">
        <v>0</v>
      </c>
      <c r="O256" s="3">
        <v>0</v>
      </c>
      <c r="P256" s="3">
        <v>58</v>
      </c>
      <c r="Q256" s="3">
        <v>0</v>
      </c>
      <c r="R256" s="3"/>
      <c r="S256" s="3">
        <f t="shared" si="24"/>
        <v>0</v>
      </c>
      <c r="T256" s="3">
        <f t="shared" si="25"/>
        <v>0</v>
      </c>
      <c r="U256" s="3">
        <f t="shared" si="26"/>
        <v>1</v>
      </c>
      <c r="V256" s="3">
        <f t="shared" si="27"/>
        <v>0</v>
      </c>
      <c r="W256" s="25">
        <v>78</v>
      </c>
      <c r="X256" s="23">
        <v>17</v>
      </c>
      <c r="Y256" s="3">
        <v>0.9</v>
      </c>
      <c r="Z256" s="3"/>
      <c r="AB256" s="30">
        <v>226</v>
      </c>
      <c r="AC256" s="30">
        <v>1.1792953184677506</v>
      </c>
      <c r="AD256" s="30">
        <v>1.2207046815322493</v>
      </c>
    </row>
    <row r="257" spans="1:30">
      <c r="A257" s="4">
        <v>43748.625</v>
      </c>
      <c r="B257">
        <v>43748</v>
      </c>
      <c r="C257" s="3">
        <v>0.625</v>
      </c>
      <c r="D257" s="3">
        <v>15</v>
      </c>
      <c r="E257" s="3">
        <v>10</v>
      </c>
      <c r="F257" s="3">
        <v>1.2</v>
      </c>
      <c r="G257" s="5">
        <v>0.8</v>
      </c>
      <c r="H257" s="3">
        <v>2</v>
      </c>
      <c r="I257" s="3">
        <v>1.55139</v>
      </c>
      <c r="J257" s="12">
        <f t="shared" si="21"/>
        <v>1.4083333333333334</v>
      </c>
      <c r="K257" s="4">
        <v>43748.625</v>
      </c>
      <c r="L257" s="3">
        <f t="shared" si="22"/>
        <v>10</v>
      </c>
      <c r="M257" s="3">
        <f t="shared" si="23"/>
        <v>15</v>
      </c>
      <c r="N257" s="3">
        <v>0</v>
      </c>
      <c r="O257" s="3">
        <v>0</v>
      </c>
      <c r="P257" s="3">
        <v>55</v>
      </c>
      <c r="Q257" s="3">
        <v>0</v>
      </c>
      <c r="R257" s="3"/>
      <c r="S257" s="3">
        <f t="shared" si="24"/>
        <v>0</v>
      </c>
      <c r="T257" s="3">
        <f t="shared" si="25"/>
        <v>0</v>
      </c>
      <c r="U257" s="3">
        <f t="shared" si="26"/>
        <v>1</v>
      </c>
      <c r="V257" s="3">
        <f t="shared" si="27"/>
        <v>0</v>
      </c>
      <c r="W257" s="26">
        <v>78</v>
      </c>
      <c r="X257" s="22">
        <v>17</v>
      </c>
      <c r="Y257" s="3">
        <v>2</v>
      </c>
      <c r="Z257" s="3"/>
      <c r="AB257" s="30">
        <v>227</v>
      </c>
      <c r="AC257" s="30">
        <v>1.1157854761790706</v>
      </c>
      <c r="AD257" s="30">
        <v>-0.41578547617907069</v>
      </c>
    </row>
    <row r="258" spans="1:30">
      <c r="A258" s="4">
        <v>43748.666666666664</v>
      </c>
      <c r="B258">
        <v>43748</v>
      </c>
      <c r="C258" s="3">
        <v>0.66666666666666663</v>
      </c>
      <c r="D258" s="3">
        <v>16</v>
      </c>
      <c r="E258" s="3">
        <v>10</v>
      </c>
      <c r="F258" s="3">
        <v>0.4</v>
      </c>
      <c r="G258" s="5">
        <v>0.4</v>
      </c>
      <c r="H258" s="3">
        <v>0.8</v>
      </c>
      <c r="I258" s="3">
        <v>1.55139</v>
      </c>
      <c r="J258" s="12">
        <f t="shared" ref="J258:J321" si="28">AVERAGE(H258:H281)</f>
        <v>1.3583333333333334</v>
      </c>
      <c r="K258" s="4">
        <v>43748.666666666664</v>
      </c>
      <c r="L258" s="3">
        <f t="shared" ref="L258:L321" si="29">DAY(K258)</f>
        <v>10</v>
      </c>
      <c r="M258" s="3">
        <f t="shared" ref="M258:M321" si="30">HOUR(K258)</f>
        <v>16</v>
      </c>
      <c r="N258" s="3">
        <v>0</v>
      </c>
      <c r="O258" s="3">
        <v>0</v>
      </c>
      <c r="P258" s="3">
        <v>57</v>
      </c>
      <c r="Q258" s="3">
        <v>0</v>
      </c>
      <c r="R258" s="3"/>
      <c r="S258" s="3">
        <f t="shared" ref="S258:S321" si="31">IF(ISBLANK(N258),0,IF(N258&gt;0,1,0))</f>
        <v>0</v>
      </c>
      <c r="T258" s="3">
        <f t="shared" ref="T258:T321" si="32">IF(ISBLANK(O258),0,IF(O258&gt;0,1,0))</f>
        <v>0</v>
      </c>
      <c r="U258" s="3">
        <f t="shared" ref="U258:U321" si="33">IF(ISBLANK(P258),0,IF(P258&gt;0,1,0))</f>
        <v>1</v>
      </c>
      <c r="V258" s="3">
        <f t="shared" ref="V258:V321" si="34">IF(ISBLANK(Q258),0,IF(Q258&gt;0,1,0))</f>
        <v>0</v>
      </c>
      <c r="W258" s="25">
        <v>76</v>
      </c>
      <c r="X258" s="23">
        <v>17</v>
      </c>
      <c r="Y258" s="3">
        <v>0.8</v>
      </c>
      <c r="Z258" s="3"/>
      <c r="AB258" s="30">
        <v>228</v>
      </c>
      <c r="AC258" s="30">
        <v>1.0277069949561888</v>
      </c>
      <c r="AD258" s="30">
        <v>-0.52770699495618878</v>
      </c>
    </row>
    <row r="259" spans="1:30">
      <c r="A259" s="4">
        <v>43748.708333333336</v>
      </c>
      <c r="B259">
        <v>43748</v>
      </c>
      <c r="C259" s="3">
        <v>0.70833333333333337</v>
      </c>
      <c r="D259" s="3">
        <v>17</v>
      </c>
      <c r="E259" s="3">
        <v>10</v>
      </c>
      <c r="F259" s="3">
        <v>0.4</v>
      </c>
      <c r="G259" s="5">
        <v>1.7</v>
      </c>
      <c r="H259" s="3">
        <v>2.1</v>
      </c>
      <c r="I259" s="3">
        <v>1.55139</v>
      </c>
      <c r="J259" s="12">
        <f t="shared" si="28"/>
        <v>1.3583333333333334</v>
      </c>
      <c r="K259" s="4">
        <v>43748.708333333336</v>
      </c>
      <c r="L259" s="3">
        <f t="shared" si="29"/>
        <v>10</v>
      </c>
      <c r="M259" s="3">
        <f t="shared" si="30"/>
        <v>17</v>
      </c>
      <c r="N259" s="3">
        <v>0</v>
      </c>
      <c r="O259" s="3">
        <v>0</v>
      </c>
      <c r="P259" s="3">
        <v>56</v>
      </c>
      <c r="Q259" s="3">
        <v>0</v>
      </c>
      <c r="R259" s="3"/>
      <c r="S259" s="3">
        <f t="shared" si="31"/>
        <v>0</v>
      </c>
      <c r="T259" s="3">
        <f t="shared" si="32"/>
        <v>0</v>
      </c>
      <c r="U259" s="3">
        <f t="shared" si="33"/>
        <v>1</v>
      </c>
      <c r="V259" s="3">
        <f t="shared" si="34"/>
        <v>0</v>
      </c>
      <c r="W259" s="26">
        <v>72</v>
      </c>
      <c r="X259" s="22">
        <v>21</v>
      </c>
      <c r="Y259" s="3">
        <v>2.1</v>
      </c>
      <c r="Z259" s="3"/>
      <c r="AB259" s="30">
        <v>229</v>
      </c>
      <c r="AC259" s="30">
        <v>0.95292056561509098</v>
      </c>
      <c r="AD259" s="30">
        <v>-0.45292056561509098</v>
      </c>
    </row>
    <row r="260" spans="1:30">
      <c r="A260" s="4">
        <v>43748.75</v>
      </c>
      <c r="B260">
        <v>43748</v>
      </c>
      <c r="C260" s="3">
        <v>0.75</v>
      </c>
      <c r="D260" s="3">
        <v>18</v>
      </c>
      <c r="E260" s="3">
        <v>10</v>
      </c>
      <c r="F260" s="3">
        <v>1.3</v>
      </c>
      <c r="G260" s="5">
        <v>0.6</v>
      </c>
      <c r="H260" s="3">
        <v>1.9</v>
      </c>
      <c r="I260" s="3">
        <v>1.55139</v>
      </c>
      <c r="J260" s="12">
        <f t="shared" si="28"/>
        <v>1.3416666666666668</v>
      </c>
      <c r="K260" s="4">
        <v>43748.75</v>
      </c>
      <c r="L260" s="3">
        <f t="shared" si="29"/>
        <v>10</v>
      </c>
      <c r="M260" s="3">
        <f t="shared" si="30"/>
        <v>18</v>
      </c>
      <c r="N260" s="3">
        <v>0</v>
      </c>
      <c r="O260" s="3">
        <v>0</v>
      </c>
      <c r="P260" s="3">
        <v>57</v>
      </c>
      <c r="Q260" s="3">
        <v>0</v>
      </c>
      <c r="R260" s="3"/>
      <c r="S260" s="3">
        <f t="shared" si="31"/>
        <v>0</v>
      </c>
      <c r="T260" s="3">
        <f t="shared" si="32"/>
        <v>0</v>
      </c>
      <c r="U260" s="3">
        <f t="shared" si="33"/>
        <v>1</v>
      </c>
      <c r="V260" s="3">
        <f t="shared" si="34"/>
        <v>0</v>
      </c>
      <c r="W260" s="25">
        <v>71</v>
      </c>
      <c r="X260" s="23">
        <v>21</v>
      </c>
      <c r="Y260" s="3">
        <v>1.9</v>
      </c>
      <c r="Z260" s="3"/>
      <c r="AB260" s="30">
        <v>230</v>
      </c>
      <c r="AC260" s="30">
        <v>0.92633646185152285</v>
      </c>
      <c r="AD260" s="30">
        <v>-0.2263364618515229</v>
      </c>
    </row>
    <row r="261" spans="1:30">
      <c r="A261" s="4">
        <v>43748.791666666664</v>
      </c>
      <c r="B261">
        <v>43748</v>
      </c>
      <c r="C261" s="3">
        <v>0.79166666666666663</v>
      </c>
      <c r="D261" s="3">
        <v>19</v>
      </c>
      <c r="E261" s="3">
        <v>10</v>
      </c>
      <c r="F261" s="3">
        <v>1</v>
      </c>
      <c r="G261" s="5">
        <v>0.4</v>
      </c>
      <c r="H261" s="3">
        <v>1.4</v>
      </c>
      <c r="I261" s="3">
        <v>1.55139</v>
      </c>
      <c r="J261" s="12">
        <f t="shared" si="28"/>
        <v>1.2875000000000001</v>
      </c>
      <c r="K261" s="4">
        <v>43748.791666666664</v>
      </c>
      <c r="L261" s="3">
        <f t="shared" si="29"/>
        <v>10</v>
      </c>
      <c r="M261" s="3">
        <f t="shared" si="30"/>
        <v>19</v>
      </c>
      <c r="N261" s="3">
        <v>0</v>
      </c>
      <c r="O261" s="3">
        <v>0</v>
      </c>
      <c r="P261" s="3">
        <v>58</v>
      </c>
      <c r="Q261" s="3">
        <v>0</v>
      </c>
      <c r="R261" s="3"/>
      <c r="S261" s="3">
        <f t="shared" si="31"/>
        <v>0</v>
      </c>
      <c r="T261" s="3">
        <f t="shared" si="32"/>
        <v>0</v>
      </c>
      <c r="U261" s="3">
        <f t="shared" si="33"/>
        <v>1</v>
      </c>
      <c r="V261" s="3">
        <f t="shared" si="34"/>
        <v>0</v>
      </c>
      <c r="W261" s="26">
        <v>68</v>
      </c>
      <c r="X261" s="22">
        <v>21</v>
      </c>
      <c r="Y261" s="3">
        <v>1.4</v>
      </c>
      <c r="Z261" s="3"/>
      <c r="AB261" s="30">
        <v>231</v>
      </c>
      <c r="AC261" s="30">
        <v>0.98783083931083659</v>
      </c>
      <c r="AD261" s="30">
        <v>1.2169160689163405E-2</v>
      </c>
    </row>
    <row r="262" spans="1:30">
      <c r="A262" s="4">
        <v>43748.833333333336</v>
      </c>
      <c r="B262">
        <v>43748</v>
      </c>
      <c r="C262" s="3">
        <v>0.83333333333333337</v>
      </c>
      <c r="D262" s="3">
        <v>20</v>
      </c>
      <c r="E262" s="3">
        <v>10</v>
      </c>
      <c r="F262" s="3">
        <v>0.4</v>
      </c>
      <c r="G262" s="5">
        <v>0.4</v>
      </c>
      <c r="H262" s="3">
        <v>0.8</v>
      </c>
      <c r="I262" s="3">
        <v>1.55139</v>
      </c>
      <c r="J262" s="12">
        <f t="shared" si="28"/>
        <v>1.2500000000000002</v>
      </c>
      <c r="K262" s="4">
        <v>43748.833333333336</v>
      </c>
      <c r="L262" s="3">
        <f t="shared" si="29"/>
        <v>10</v>
      </c>
      <c r="M262" s="3">
        <f t="shared" si="30"/>
        <v>20</v>
      </c>
      <c r="N262" s="3">
        <v>0</v>
      </c>
      <c r="O262" s="3">
        <v>0</v>
      </c>
      <c r="P262" s="3">
        <v>58</v>
      </c>
      <c r="Q262" s="3">
        <v>0</v>
      </c>
      <c r="R262" s="3"/>
      <c r="S262" s="3">
        <f t="shared" si="31"/>
        <v>0</v>
      </c>
      <c r="T262" s="3">
        <f t="shared" si="32"/>
        <v>0</v>
      </c>
      <c r="U262" s="3">
        <f t="shared" si="33"/>
        <v>1</v>
      </c>
      <c r="V262" s="3">
        <f t="shared" si="34"/>
        <v>0</v>
      </c>
      <c r="W262" s="25">
        <v>67</v>
      </c>
      <c r="X262" s="23">
        <v>21</v>
      </c>
      <c r="Y262" s="3">
        <v>0.8</v>
      </c>
      <c r="Z262" s="3"/>
      <c r="AB262" s="30">
        <v>232</v>
      </c>
      <c r="AC262" s="30">
        <v>1.0277069949561888</v>
      </c>
      <c r="AD262" s="30">
        <v>-0.12770699495618876</v>
      </c>
    </row>
    <row r="263" spans="1:30">
      <c r="A263" s="4">
        <v>43748.875</v>
      </c>
      <c r="B263">
        <v>43748</v>
      </c>
      <c r="C263" s="3">
        <v>0.875</v>
      </c>
      <c r="D263" s="3">
        <v>21</v>
      </c>
      <c r="E263" s="3">
        <v>10</v>
      </c>
      <c r="F263" s="3">
        <v>0.2</v>
      </c>
      <c r="G263" s="5">
        <v>0.5</v>
      </c>
      <c r="H263" s="3">
        <v>0.7</v>
      </c>
      <c r="I263" s="3">
        <v>1.55139</v>
      </c>
      <c r="J263" s="12">
        <f t="shared" si="28"/>
        <v>1.2375</v>
      </c>
      <c r="K263" s="4">
        <v>43748.875</v>
      </c>
      <c r="L263" s="3">
        <f t="shared" si="29"/>
        <v>10</v>
      </c>
      <c r="M263" s="3">
        <f t="shared" si="30"/>
        <v>21</v>
      </c>
      <c r="N263" s="3">
        <v>25</v>
      </c>
      <c r="O263" s="3">
        <v>0</v>
      </c>
      <c r="P263" s="3">
        <v>58</v>
      </c>
      <c r="Q263" s="3">
        <v>0</v>
      </c>
      <c r="R263" s="3"/>
      <c r="S263" s="3">
        <f t="shared" si="31"/>
        <v>1</v>
      </c>
      <c r="T263" s="3">
        <f t="shared" si="32"/>
        <v>0</v>
      </c>
      <c r="U263" s="3">
        <f t="shared" si="33"/>
        <v>1</v>
      </c>
      <c r="V263" s="3">
        <f t="shared" si="34"/>
        <v>0</v>
      </c>
      <c r="W263" s="26">
        <v>67</v>
      </c>
      <c r="X263" s="22">
        <v>13</v>
      </c>
      <c r="Y263" s="3">
        <v>0.7</v>
      </c>
      <c r="Z263" s="3"/>
      <c r="AB263" s="30">
        <v>233</v>
      </c>
      <c r="AC263" s="30">
        <v>1.067583150601541</v>
      </c>
      <c r="AD263" s="30">
        <v>-0.26758315060154092</v>
      </c>
    </row>
    <row r="264" spans="1:30">
      <c r="A264" s="4">
        <v>43748.916666666664</v>
      </c>
      <c r="B264">
        <v>43748</v>
      </c>
      <c r="C264" s="3">
        <v>0.91666666666666663</v>
      </c>
      <c r="D264" s="3">
        <v>22</v>
      </c>
      <c r="E264" s="3">
        <v>10</v>
      </c>
      <c r="F264" s="3">
        <v>0.6</v>
      </c>
      <c r="G264" s="5">
        <v>0.6</v>
      </c>
      <c r="H264" s="3">
        <v>1.2</v>
      </c>
      <c r="I264" s="3">
        <v>1.55139</v>
      </c>
      <c r="J264" s="12">
        <f t="shared" si="28"/>
        <v>1.2375</v>
      </c>
      <c r="K264" s="4">
        <v>43748.916666666664</v>
      </c>
      <c r="L264" s="3">
        <f t="shared" si="29"/>
        <v>10</v>
      </c>
      <c r="M264" s="3">
        <f t="shared" si="30"/>
        <v>22</v>
      </c>
      <c r="N264" s="3">
        <v>57</v>
      </c>
      <c r="O264" s="3">
        <v>45</v>
      </c>
      <c r="P264" s="3">
        <v>57</v>
      </c>
      <c r="Q264" s="3">
        <v>0</v>
      </c>
      <c r="R264" s="3"/>
      <c r="S264" s="3">
        <f t="shared" si="31"/>
        <v>1</v>
      </c>
      <c r="T264" s="3">
        <f t="shared" si="32"/>
        <v>1</v>
      </c>
      <c r="U264" s="3">
        <f t="shared" si="33"/>
        <v>1</v>
      </c>
      <c r="V264" s="3">
        <f t="shared" si="34"/>
        <v>0</v>
      </c>
      <c r="W264" s="25">
        <v>66</v>
      </c>
      <c r="X264" s="23">
        <v>21</v>
      </c>
      <c r="Y264" s="3">
        <v>1.2</v>
      </c>
      <c r="Z264" s="3"/>
      <c r="AB264" s="30">
        <v>234</v>
      </c>
      <c r="AC264" s="30">
        <v>1.157677096653789</v>
      </c>
      <c r="AD264" s="30">
        <v>0.34232290334621096</v>
      </c>
    </row>
    <row r="265" spans="1:30">
      <c r="A265" s="4">
        <v>43748.958333333336</v>
      </c>
      <c r="B265">
        <v>43748</v>
      </c>
      <c r="C265" s="3">
        <v>0.95833333333333337</v>
      </c>
      <c r="D265" s="3">
        <v>23</v>
      </c>
      <c r="E265" s="3">
        <v>10</v>
      </c>
      <c r="F265" s="3">
        <v>1.7</v>
      </c>
      <c r="G265" s="5">
        <v>0.5</v>
      </c>
      <c r="H265" s="3">
        <v>2.2000000000000002</v>
      </c>
      <c r="I265" s="3">
        <v>1.55139</v>
      </c>
      <c r="J265" s="12">
        <f t="shared" si="28"/>
        <v>1.2249999999999999</v>
      </c>
      <c r="K265" s="4">
        <v>43748.958333333336</v>
      </c>
      <c r="L265" s="3">
        <f t="shared" si="29"/>
        <v>10</v>
      </c>
      <c r="M265" s="3">
        <f t="shared" si="30"/>
        <v>23</v>
      </c>
      <c r="N265" s="3">
        <v>58</v>
      </c>
      <c r="O265" s="3">
        <v>58</v>
      </c>
      <c r="P265" s="3">
        <v>58</v>
      </c>
      <c r="Q265" s="3">
        <v>0</v>
      </c>
      <c r="R265" s="3"/>
      <c r="S265" s="3">
        <f t="shared" si="31"/>
        <v>1</v>
      </c>
      <c r="T265" s="3">
        <f t="shared" si="32"/>
        <v>1</v>
      </c>
      <c r="U265" s="3">
        <f t="shared" si="33"/>
        <v>1</v>
      </c>
      <c r="V265" s="3">
        <f t="shared" si="34"/>
        <v>0</v>
      </c>
      <c r="W265" s="26">
        <v>64</v>
      </c>
      <c r="X265" s="22">
        <v>21</v>
      </c>
      <c r="Y265" s="3">
        <v>2.2000000000000002</v>
      </c>
      <c r="Z265" s="3"/>
      <c r="AB265" s="30">
        <v>235</v>
      </c>
      <c r="AC265" s="30">
        <v>1.9564032966755018</v>
      </c>
      <c r="AD265" s="30">
        <v>-1.0564032966755019</v>
      </c>
    </row>
    <row r="266" spans="1:30">
      <c r="A266" s="4">
        <v>43749</v>
      </c>
      <c r="B266">
        <v>43749</v>
      </c>
      <c r="C266" s="3">
        <v>0</v>
      </c>
      <c r="D266" s="3">
        <v>0</v>
      </c>
      <c r="E266" s="3">
        <v>11</v>
      </c>
      <c r="F266" s="3">
        <v>0.4</v>
      </c>
      <c r="G266" s="5">
        <v>0.2</v>
      </c>
      <c r="H266" s="3">
        <v>0.60000000000000009</v>
      </c>
      <c r="I266" s="3">
        <v>1.55139</v>
      </c>
      <c r="J266" s="12">
        <f t="shared" si="28"/>
        <v>1.1624999999999999</v>
      </c>
      <c r="K266" s="4">
        <v>43749</v>
      </c>
      <c r="L266" s="3">
        <f t="shared" si="29"/>
        <v>11</v>
      </c>
      <c r="M266" s="3">
        <f t="shared" si="30"/>
        <v>0</v>
      </c>
      <c r="N266" s="3">
        <v>58</v>
      </c>
      <c r="O266" s="3">
        <v>58</v>
      </c>
      <c r="P266" s="3">
        <v>58</v>
      </c>
      <c r="Q266" s="3">
        <v>0</v>
      </c>
      <c r="R266" s="3"/>
      <c r="S266" s="3">
        <f t="shared" si="31"/>
        <v>1</v>
      </c>
      <c r="T266" s="3">
        <f t="shared" si="32"/>
        <v>1</v>
      </c>
      <c r="U266" s="3">
        <f t="shared" si="33"/>
        <v>1</v>
      </c>
      <c r="V266" s="3">
        <f t="shared" si="34"/>
        <v>0</v>
      </c>
      <c r="W266" s="25">
        <v>62</v>
      </c>
      <c r="X266" s="23">
        <v>21</v>
      </c>
      <c r="Y266" s="3">
        <v>0.60000000000000009</v>
      </c>
      <c r="Z266" s="3"/>
      <c r="AB266" s="30">
        <v>236</v>
      </c>
      <c r="AC266" s="30">
        <v>2.0046056222530315</v>
      </c>
      <c r="AD266" s="30">
        <v>-1.3046056222530316</v>
      </c>
    </row>
    <row r="267" spans="1:30">
      <c r="A267" s="4">
        <v>43749.041666666664</v>
      </c>
      <c r="B267">
        <v>43749</v>
      </c>
      <c r="C267" s="3">
        <v>4.1666666666666664E-2</v>
      </c>
      <c r="D267" s="3">
        <v>1</v>
      </c>
      <c r="E267" s="3">
        <v>11</v>
      </c>
      <c r="F267" s="3">
        <v>0.5</v>
      </c>
      <c r="G267" s="5">
        <v>0.2</v>
      </c>
      <c r="H267" s="3">
        <v>0.7</v>
      </c>
      <c r="I267" s="3">
        <v>1.55139</v>
      </c>
      <c r="J267" s="12">
        <f t="shared" si="28"/>
        <v>1.1624999999999999</v>
      </c>
      <c r="K267" s="4">
        <v>43749.041666666664</v>
      </c>
      <c r="L267" s="3">
        <f t="shared" si="29"/>
        <v>11</v>
      </c>
      <c r="M267" s="3">
        <f t="shared" si="30"/>
        <v>1</v>
      </c>
      <c r="N267" s="3">
        <v>58</v>
      </c>
      <c r="O267" s="3">
        <v>58</v>
      </c>
      <c r="P267" s="3">
        <v>58</v>
      </c>
      <c r="Q267" s="3">
        <v>0</v>
      </c>
      <c r="R267" s="3"/>
      <c r="S267" s="3">
        <f t="shared" si="31"/>
        <v>1</v>
      </c>
      <c r="T267" s="3">
        <f t="shared" si="32"/>
        <v>1</v>
      </c>
      <c r="U267" s="3">
        <f t="shared" si="33"/>
        <v>1</v>
      </c>
      <c r="V267" s="3">
        <f t="shared" si="34"/>
        <v>0</v>
      </c>
      <c r="W267" s="26">
        <v>60</v>
      </c>
      <c r="X267" s="22">
        <v>21</v>
      </c>
      <c r="Y267" s="3">
        <v>0.7</v>
      </c>
      <c r="Z267" s="3"/>
      <c r="AB267" s="30">
        <v>237</v>
      </c>
      <c r="AC267" s="30">
        <v>1.2432726369018676</v>
      </c>
      <c r="AD267" s="30">
        <v>-0.54327263690186767</v>
      </c>
    </row>
    <row r="268" spans="1:30">
      <c r="A268" s="4">
        <v>43749.083333333336</v>
      </c>
      <c r="B268">
        <v>43749</v>
      </c>
      <c r="C268" s="3">
        <v>8.3333333333333329E-2</v>
      </c>
      <c r="D268" s="3">
        <v>2</v>
      </c>
      <c r="E268" s="3">
        <v>11</v>
      </c>
      <c r="F268" s="3">
        <v>0.5</v>
      </c>
      <c r="G268" s="5">
        <v>0.4</v>
      </c>
      <c r="H268" s="3">
        <v>0.9</v>
      </c>
      <c r="I268" s="3">
        <v>1.55139</v>
      </c>
      <c r="J268" s="12">
        <f t="shared" si="28"/>
        <v>1.2</v>
      </c>
      <c r="K268" s="4">
        <v>43749.083333333336</v>
      </c>
      <c r="L268" s="3">
        <f t="shared" si="29"/>
        <v>11</v>
      </c>
      <c r="M268" s="3">
        <f t="shared" si="30"/>
        <v>2</v>
      </c>
      <c r="N268" s="3">
        <v>57</v>
      </c>
      <c r="O268" s="3">
        <v>22</v>
      </c>
      <c r="P268" s="3">
        <v>57</v>
      </c>
      <c r="Q268" s="3">
        <v>0</v>
      </c>
      <c r="R268" s="3"/>
      <c r="S268" s="3">
        <f t="shared" si="31"/>
        <v>1</v>
      </c>
      <c r="T268" s="3">
        <f t="shared" si="32"/>
        <v>1</v>
      </c>
      <c r="U268" s="3">
        <f t="shared" si="33"/>
        <v>1</v>
      </c>
      <c r="V268" s="3">
        <f t="shared" si="34"/>
        <v>0</v>
      </c>
      <c r="W268" s="25">
        <v>58</v>
      </c>
      <c r="X268" s="23">
        <v>21</v>
      </c>
      <c r="Y268" s="3">
        <v>0.9</v>
      </c>
      <c r="Z268" s="3"/>
      <c r="AB268" s="30">
        <v>238</v>
      </c>
      <c r="AC268" s="30">
        <v>1.5528788191762548</v>
      </c>
      <c r="AD268" s="30">
        <v>-0.75287881917625477</v>
      </c>
    </row>
    <row r="269" spans="1:30">
      <c r="A269" s="4">
        <v>43749.125</v>
      </c>
      <c r="B269">
        <v>43749</v>
      </c>
      <c r="C269" s="3">
        <v>0.125</v>
      </c>
      <c r="D269" s="3">
        <v>3</v>
      </c>
      <c r="E269" s="3">
        <v>11</v>
      </c>
      <c r="F269" s="3">
        <v>0.2</v>
      </c>
      <c r="G269" s="5">
        <v>0.3</v>
      </c>
      <c r="H269" s="3">
        <v>0.5</v>
      </c>
      <c r="I269" s="3">
        <v>1.55139</v>
      </c>
      <c r="J269" s="12">
        <f t="shared" si="28"/>
        <v>1.1833333333333333</v>
      </c>
      <c r="K269" s="4">
        <v>43749.125</v>
      </c>
      <c r="L269" s="3">
        <f t="shared" si="29"/>
        <v>11</v>
      </c>
      <c r="M269" s="3">
        <f t="shared" si="30"/>
        <v>3</v>
      </c>
      <c r="N269" s="3">
        <v>58</v>
      </c>
      <c r="O269" s="3">
        <v>19</v>
      </c>
      <c r="P269" s="3">
        <v>58</v>
      </c>
      <c r="Q269" s="3">
        <v>0</v>
      </c>
      <c r="R269" s="3"/>
      <c r="S269" s="3">
        <f t="shared" si="31"/>
        <v>1</v>
      </c>
      <c r="T269" s="3">
        <f t="shared" si="32"/>
        <v>1</v>
      </c>
      <c r="U269" s="3">
        <f t="shared" si="33"/>
        <v>1</v>
      </c>
      <c r="V269" s="3">
        <f t="shared" si="34"/>
        <v>0</v>
      </c>
      <c r="W269" s="26">
        <v>58</v>
      </c>
      <c r="X269" s="22">
        <v>21</v>
      </c>
      <c r="Y269" s="3">
        <v>0.5</v>
      </c>
      <c r="Z269" s="3"/>
      <c r="AB269" s="30">
        <v>239</v>
      </c>
      <c r="AC269" s="30">
        <v>1.6182557327895359</v>
      </c>
      <c r="AD269" s="30">
        <v>0.18174426721046388</v>
      </c>
    </row>
    <row r="270" spans="1:30">
      <c r="A270" s="4">
        <v>43749.166666666664</v>
      </c>
      <c r="B270">
        <v>43749</v>
      </c>
      <c r="C270" s="3">
        <v>0.16666666666666666</v>
      </c>
      <c r="D270" s="3">
        <v>4</v>
      </c>
      <c r="E270" s="3">
        <v>11</v>
      </c>
      <c r="F270" s="3">
        <v>0.2</v>
      </c>
      <c r="G270" s="5">
        <v>0.4</v>
      </c>
      <c r="H270" s="3">
        <v>0.60000000000000009</v>
      </c>
      <c r="I270" s="3">
        <v>1.55139</v>
      </c>
      <c r="J270" s="12">
        <f t="shared" si="28"/>
        <v>1.1833333333333333</v>
      </c>
      <c r="K270" s="4">
        <v>43749.166666666664</v>
      </c>
      <c r="L270" s="3">
        <f t="shared" si="29"/>
        <v>11</v>
      </c>
      <c r="M270" s="3">
        <f t="shared" si="30"/>
        <v>4</v>
      </c>
      <c r="N270" s="3">
        <v>58</v>
      </c>
      <c r="O270" s="3">
        <v>22</v>
      </c>
      <c r="P270" s="3">
        <v>58</v>
      </c>
      <c r="Q270" s="3">
        <v>0</v>
      </c>
      <c r="R270" s="3"/>
      <c r="S270" s="3">
        <f t="shared" si="31"/>
        <v>1</v>
      </c>
      <c r="T270" s="3">
        <f t="shared" si="32"/>
        <v>1</v>
      </c>
      <c r="U270" s="3">
        <f t="shared" si="33"/>
        <v>1</v>
      </c>
      <c r="V270" s="3">
        <f t="shared" si="34"/>
        <v>0</v>
      </c>
      <c r="W270" s="25">
        <v>57</v>
      </c>
      <c r="X270" s="23">
        <v>21</v>
      </c>
      <c r="Y270" s="3">
        <v>0.60000000000000009</v>
      </c>
      <c r="Z270" s="3"/>
      <c r="AB270" s="30">
        <v>240</v>
      </c>
      <c r="AC270" s="30">
        <v>1.63154778467132</v>
      </c>
      <c r="AD270" s="30">
        <v>-0.43154778467132004</v>
      </c>
    </row>
    <row r="271" spans="1:30">
      <c r="A271" s="4">
        <v>43749.208333333336</v>
      </c>
      <c r="B271">
        <v>43749</v>
      </c>
      <c r="C271" s="3">
        <v>0.20833333333333334</v>
      </c>
      <c r="D271" s="3">
        <v>5</v>
      </c>
      <c r="E271" s="3">
        <v>11</v>
      </c>
      <c r="F271" s="3">
        <v>0.3</v>
      </c>
      <c r="G271" s="5">
        <v>0.2</v>
      </c>
      <c r="H271" s="3">
        <v>0.5</v>
      </c>
      <c r="I271" s="3">
        <v>1.55139</v>
      </c>
      <c r="J271" s="12">
        <f t="shared" si="28"/>
        <v>1.175</v>
      </c>
      <c r="K271" s="4">
        <v>43749.208333333336</v>
      </c>
      <c r="L271" s="3">
        <f t="shared" si="29"/>
        <v>11</v>
      </c>
      <c r="M271" s="3">
        <f t="shared" si="30"/>
        <v>5</v>
      </c>
      <c r="N271" s="3">
        <v>58</v>
      </c>
      <c r="O271" s="3">
        <v>13</v>
      </c>
      <c r="P271" s="3">
        <v>58</v>
      </c>
      <c r="Q271" s="3">
        <v>0</v>
      </c>
      <c r="R271" s="3"/>
      <c r="S271" s="3">
        <f t="shared" si="31"/>
        <v>1</v>
      </c>
      <c r="T271" s="3">
        <f t="shared" si="32"/>
        <v>1</v>
      </c>
      <c r="U271" s="3">
        <f t="shared" si="33"/>
        <v>1</v>
      </c>
      <c r="V271" s="3">
        <f t="shared" si="34"/>
        <v>0</v>
      </c>
      <c r="W271" s="26">
        <v>56</v>
      </c>
      <c r="X271" s="22">
        <v>17</v>
      </c>
      <c r="Y271" s="3">
        <v>0.5</v>
      </c>
      <c r="Z271" s="3"/>
      <c r="AB271" s="30">
        <v>241</v>
      </c>
      <c r="AC271" s="30">
        <v>1.63154778467132</v>
      </c>
      <c r="AD271" s="30">
        <v>-0.83154778467131996</v>
      </c>
    </row>
    <row r="272" spans="1:30">
      <c r="A272" s="4">
        <v>43749.25</v>
      </c>
      <c r="B272">
        <v>43749</v>
      </c>
      <c r="C272" s="3">
        <v>0.25</v>
      </c>
      <c r="D272" s="3">
        <v>6</v>
      </c>
      <c r="E272" s="3">
        <v>11</v>
      </c>
      <c r="F272" s="3">
        <v>0.5</v>
      </c>
      <c r="G272" s="5">
        <v>0.6</v>
      </c>
      <c r="H272" s="3">
        <v>1.1000000000000001</v>
      </c>
      <c r="I272" s="3">
        <v>1.55139</v>
      </c>
      <c r="J272" s="12">
        <f t="shared" si="28"/>
        <v>1.175</v>
      </c>
      <c r="K272" s="4">
        <v>43749.25</v>
      </c>
      <c r="L272" s="3">
        <f t="shared" si="29"/>
        <v>11</v>
      </c>
      <c r="M272" s="3">
        <f t="shared" si="30"/>
        <v>6</v>
      </c>
      <c r="N272" s="3">
        <v>57</v>
      </c>
      <c r="O272" s="3">
        <v>49</v>
      </c>
      <c r="P272" s="3">
        <v>57</v>
      </c>
      <c r="Q272" s="3">
        <v>0</v>
      </c>
      <c r="R272" s="3"/>
      <c r="S272" s="3">
        <f t="shared" si="31"/>
        <v>1</v>
      </c>
      <c r="T272" s="3">
        <f t="shared" si="32"/>
        <v>1</v>
      </c>
      <c r="U272" s="3">
        <f t="shared" si="33"/>
        <v>1</v>
      </c>
      <c r="V272" s="3">
        <f t="shared" si="34"/>
        <v>0</v>
      </c>
      <c r="W272" s="25">
        <v>57</v>
      </c>
      <c r="X272" s="23">
        <v>17</v>
      </c>
      <c r="Y272" s="3">
        <v>1.1000000000000001</v>
      </c>
      <c r="Z272" s="3"/>
      <c r="AB272" s="30">
        <v>242</v>
      </c>
      <c r="AC272" s="30">
        <v>1.6448398365531041</v>
      </c>
      <c r="AD272" s="30">
        <v>-0.94483983655310411</v>
      </c>
    </row>
    <row r="273" spans="1:30">
      <c r="A273" s="4">
        <v>43749.291666666664</v>
      </c>
      <c r="B273">
        <v>43749</v>
      </c>
      <c r="C273" s="3">
        <v>0.29166666666666669</v>
      </c>
      <c r="D273" s="3">
        <v>7</v>
      </c>
      <c r="E273" s="3">
        <v>11</v>
      </c>
      <c r="F273" s="3">
        <v>2.6</v>
      </c>
      <c r="G273" s="5">
        <v>1.7</v>
      </c>
      <c r="H273" s="3">
        <v>4.3</v>
      </c>
      <c r="I273" s="3">
        <v>1.55139</v>
      </c>
      <c r="J273" s="12">
        <f t="shared" si="28"/>
        <v>1.1458333333333333</v>
      </c>
      <c r="K273" s="4">
        <v>43749.291666666664</v>
      </c>
      <c r="L273" s="3">
        <f t="shared" si="29"/>
        <v>11</v>
      </c>
      <c r="M273" s="3">
        <f t="shared" si="30"/>
        <v>7</v>
      </c>
      <c r="N273" s="3">
        <v>58</v>
      </c>
      <c r="O273" s="3">
        <v>8</v>
      </c>
      <c r="P273" s="3">
        <v>34</v>
      </c>
      <c r="Q273" s="3">
        <v>0</v>
      </c>
      <c r="R273" s="3"/>
      <c r="S273" s="3">
        <f t="shared" si="31"/>
        <v>1</v>
      </c>
      <c r="T273" s="3">
        <f t="shared" si="32"/>
        <v>1</v>
      </c>
      <c r="U273" s="3">
        <f t="shared" si="33"/>
        <v>1</v>
      </c>
      <c r="V273" s="3">
        <f t="shared" si="34"/>
        <v>0</v>
      </c>
      <c r="W273" s="26">
        <v>61</v>
      </c>
      <c r="X273" s="22">
        <v>17</v>
      </c>
      <c r="Y273" s="3">
        <v>4.3</v>
      </c>
      <c r="Z273" s="3"/>
      <c r="AB273" s="30">
        <v>243</v>
      </c>
      <c r="AC273" s="30">
        <v>1.6448398365531041</v>
      </c>
      <c r="AD273" s="30">
        <v>-1.0448398365531042</v>
      </c>
    </row>
    <row r="274" spans="1:30">
      <c r="A274" s="4">
        <v>43749.333333333336</v>
      </c>
      <c r="B274">
        <v>43749</v>
      </c>
      <c r="C274" s="3">
        <v>0.33333333333333331</v>
      </c>
      <c r="D274" s="3">
        <v>8</v>
      </c>
      <c r="E274" s="3">
        <v>11</v>
      </c>
      <c r="F274" s="3">
        <v>0.2</v>
      </c>
      <c r="G274" s="5">
        <v>0.7</v>
      </c>
      <c r="H274" s="3">
        <v>0.89999999999999991</v>
      </c>
      <c r="I274" s="3">
        <v>1.55139</v>
      </c>
      <c r="J274" s="12">
        <f t="shared" si="28"/>
        <v>1.0458333333333332</v>
      </c>
      <c r="K274" s="4">
        <v>43749.333333333336</v>
      </c>
      <c r="L274" s="3">
        <f t="shared" si="29"/>
        <v>11</v>
      </c>
      <c r="M274" s="3">
        <f t="shared" si="30"/>
        <v>8</v>
      </c>
      <c r="N274" s="3">
        <v>58</v>
      </c>
      <c r="O274" s="3">
        <v>0</v>
      </c>
      <c r="P274" s="3">
        <v>0</v>
      </c>
      <c r="Q274" s="3">
        <v>0</v>
      </c>
      <c r="R274" s="3"/>
      <c r="S274" s="3">
        <f t="shared" si="31"/>
        <v>1</v>
      </c>
      <c r="T274" s="3">
        <f t="shared" si="32"/>
        <v>0</v>
      </c>
      <c r="U274" s="3">
        <f t="shared" si="33"/>
        <v>0</v>
      </c>
      <c r="V274" s="3">
        <f t="shared" si="34"/>
        <v>0</v>
      </c>
      <c r="W274" s="25">
        <v>63</v>
      </c>
      <c r="X274" s="23">
        <v>17</v>
      </c>
      <c r="Y274" s="3">
        <v>0.89999999999999991</v>
      </c>
      <c r="Z274" s="3"/>
      <c r="AB274" s="30">
        <v>244</v>
      </c>
      <c r="AC274" s="30">
        <v>1.6581318884348881</v>
      </c>
      <c r="AD274" s="30">
        <v>-1.0581318884348883</v>
      </c>
    </row>
    <row r="275" spans="1:30">
      <c r="A275" s="4">
        <v>43749.375</v>
      </c>
      <c r="B275">
        <v>43749</v>
      </c>
      <c r="C275" s="3">
        <v>0.375</v>
      </c>
      <c r="D275" s="3">
        <v>9</v>
      </c>
      <c r="E275" s="3">
        <v>11</v>
      </c>
      <c r="F275" s="3">
        <v>1.5</v>
      </c>
      <c r="G275" s="5">
        <v>1.1000000000000001</v>
      </c>
      <c r="H275" s="3">
        <v>2.6</v>
      </c>
      <c r="I275" s="3">
        <v>1.55139</v>
      </c>
      <c r="J275" s="12">
        <f t="shared" si="28"/>
        <v>1.0416666666666667</v>
      </c>
      <c r="K275" s="4">
        <v>43749.375</v>
      </c>
      <c r="L275" s="3">
        <f t="shared" si="29"/>
        <v>11</v>
      </c>
      <c r="M275" s="3">
        <f t="shared" si="30"/>
        <v>9</v>
      </c>
      <c r="N275" s="3">
        <v>58</v>
      </c>
      <c r="O275" s="3">
        <v>0</v>
      </c>
      <c r="P275" s="3">
        <v>0</v>
      </c>
      <c r="Q275" s="3">
        <v>0</v>
      </c>
      <c r="R275" s="3"/>
      <c r="S275" s="3">
        <f t="shared" si="31"/>
        <v>1</v>
      </c>
      <c r="T275" s="3">
        <f t="shared" si="32"/>
        <v>0</v>
      </c>
      <c r="U275" s="3">
        <f t="shared" si="33"/>
        <v>0</v>
      </c>
      <c r="V275" s="3">
        <f t="shared" si="34"/>
        <v>0</v>
      </c>
      <c r="W275" s="26">
        <v>66</v>
      </c>
      <c r="X275" s="22">
        <v>17</v>
      </c>
      <c r="Y275" s="3">
        <v>2.6</v>
      </c>
      <c r="Z275" s="3"/>
      <c r="AB275" s="30">
        <v>245</v>
      </c>
      <c r="AC275" s="30">
        <v>1.6448398365531041</v>
      </c>
      <c r="AD275" s="30">
        <v>-1.1448398365531041</v>
      </c>
    </row>
    <row r="276" spans="1:30">
      <c r="A276" s="4">
        <v>43749.416666666664</v>
      </c>
      <c r="B276">
        <v>43749</v>
      </c>
      <c r="C276" s="3">
        <v>0.41666666666666669</v>
      </c>
      <c r="D276" s="3">
        <v>10</v>
      </c>
      <c r="E276" s="3">
        <v>11</v>
      </c>
      <c r="F276" s="3">
        <v>2.2000000000000002</v>
      </c>
      <c r="G276" s="5">
        <v>1.4</v>
      </c>
      <c r="H276" s="3">
        <v>3.6</v>
      </c>
      <c r="I276" s="3">
        <v>1.55139</v>
      </c>
      <c r="J276" s="12">
        <f t="shared" si="28"/>
        <v>0.94999999999999973</v>
      </c>
      <c r="K276" s="4">
        <v>43749.416666666664</v>
      </c>
      <c r="L276" s="3">
        <f t="shared" si="29"/>
        <v>11</v>
      </c>
      <c r="M276" s="3">
        <f t="shared" si="30"/>
        <v>10</v>
      </c>
      <c r="N276" s="3">
        <v>58</v>
      </c>
      <c r="O276" s="3">
        <v>0</v>
      </c>
      <c r="P276" s="3">
        <v>0</v>
      </c>
      <c r="Q276" s="3">
        <v>0</v>
      </c>
      <c r="R276" s="3"/>
      <c r="S276" s="3">
        <f t="shared" si="31"/>
        <v>1</v>
      </c>
      <c r="T276" s="3">
        <f t="shared" si="32"/>
        <v>0</v>
      </c>
      <c r="U276" s="3">
        <f t="shared" si="33"/>
        <v>0</v>
      </c>
      <c r="V276" s="3">
        <f t="shared" si="34"/>
        <v>0</v>
      </c>
      <c r="W276" s="25">
        <v>69</v>
      </c>
      <c r="X276" s="23">
        <v>21</v>
      </c>
      <c r="Y276" s="3">
        <v>3.6</v>
      </c>
      <c r="Z276" s="3"/>
      <c r="AB276" s="30">
        <v>246</v>
      </c>
      <c r="AC276" s="30">
        <v>1.6581318884348881</v>
      </c>
      <c r="AD276" s="30">
        <v>-1.0581318884348883</v>
      </c>
    </row>
    <row r="277" spans="1:30">
      <c r="A277" s="4">
        <v>43749.458333333336</v>
      </c>
      <c r="B277">
        <v>43749</v>
      </c>
      <c r="C277" s="3">
        <v>0.45833333333333331</v>
      </c>
      <c r="D277" s="3">
        <v>11</v>
      </c>
      <c r="E277" s="3">
        <v>11</v>
      </c>
      <c r="F277" s="3">
        <v>0.8</v>
      </c>
      <c r="G277" s="5">
        <v>0.8</v>
      </c>
      <c r="H277" s="3">
        <v>1.6</v>
      </c>
      <c r="I277" s="3">
        <v>1.55139</v>
      </c>
      <c r="J277" s="12">
        <f t="shared" si="28"/>
        <v>0.82499999999999984</v>
      </c>
      <c r="K277" s="4">
        <v>43749.458333333336</v>
      </c>
      <c r="L277" s="3">
        <f t="shared" si="29"/>
        <v>11</v>
      </c>
      <c r="M277" s="3">
        <f t="shared" si="30"/>
        <v>11</v>
      </c>
      <c r="N277" s="3">
        <v>57</v>
      </c>
      <c r="O277" s="3">
        <v>0</v>
      </c>
      <c r="P277" s="3">
        <v>0</v>
      </c>
      <c r="Q277" s="3">
        <v>0</v>
      </c>
      <c r="R277" s="3"/>
      <c r="S277" s="3">
        <f t="shared" si="31"/>
        <v>1</v>
      </c>
      <c r="T277" s="3">
        <f t="shared" si="32"/>
        <v>0</v>
      </c>
      <c r="U277" s="3">
        <f t="shared" si="33"/>
        <v>0</v>
      </c>
      <c r="V277" s="3">
        <f t="shared" si="34"/>
        <v>0</v>
      </c>
      <c r="W277" s="26">
        <v>71</v>
      </c>
      <c r="X277" s="22">
        <v>21</v>
      </c>
      <c r="Y277" s="3">
        <v>1.6</v>
      </c>
      <c r="Z277" s="3"/>
      <c r="AB277" s="30">
        <v>247</v>
      </c>
      <c r="AC277" s="30">
        <v>1.6340307256461233</v>
      </c>
      <c r="AD277" s="30">
        <v>-1.1340307256461233</v>
      </c>
    </row>
    <row r="278" spans="1:30">
      <c r="A278" s="4">
        <v>43749.5</v>
      </c>
      <c r="B278">
        <v>43749</v>
      </c>
      <c r="C278" s="3">
        <v>0.5</v>
      </c>
      <c r="D278" s="3">
        <v>12</v>
      </c>
      <c r="E278" s="3">
        <v>11</v>
      </c>
      <c r="F278" s="3">
        <v>0.6</v>
      </c>
      <c r="G278" s="5">
        <v>0.4</v>
      </c>
      <c r="H278" s="3">
        <v>1</v>
      </c>
      <c r="I278" s="3">
        <v>1.55139</v>
      </c>
      <c r="J278" s="12">
        <f t="shared" si="28"/>
        <v>0.78333333333333333</v>
      </c>
      <c r="K278" s="4">
        <v>43749.5</v>
      </c>
      <c r="L278" s="3">
        <f t="shared" si="29"/>
        <v>11</v>
      </c>
      <c r="M278" s="3">
        <f t="shared" si="30"/>
        <v>12</v>
      </c>
      <c r="N278" s="3">
        <v>23</v>
      </c>
      <c r="O278" s="3">
        <v>0</v>
      </c>
      <c r="P278" s="3">
        <v>0</v>
      </c>
      <c r="Q278" s="3">
        <v>0</v>
      </c>
      <c r="R278" s="3"/>
      <c r="S278" s="3">
        <f t="shared" si="31"/>
        <v>1</v>
      </c>
      <c r="T278" s="3">
        <f t="shared" si="32"/>
        <v>0</v>
      </c>
      <c r="U278" s="3">
        <f t="shared" si="33"/>
        <v>0</v>
      </c>
      <c r="V278" s="3">
        <f t="shared" si="34"/>
        <v>0</v>
      </c>
      <c r="W278" s="25">
        <v>75</v>
      </c>
      <c r="X278" s="23">
        <v>21</v>
      </c>
      <c r="Y278" s="3">
        <v>1</v>
      </c>
      <c r="Z278" s="3"/>
      <c r="AB278" s="30">
        <v>248</v>
      </c>
      <c r="AC278" s="30">
        <v>1.63154778467132</v>
      </c>
      <c r="AD278" s="30">
        <v>2.4684522153286794</v>
      </c>
    </row>
    <row r="279" spans="1:30">
      <c r="A279" s="4">
        <v>43749.541666666664</v>
      </c>
      <c r="B279">
        <v>43749</v>
      </c>
      <c r="C279" s="3">
        <v>0.54166666666666663</v>
      </c>
      <c r="D279" s="3">
        <v>13</v>
      </c>
      <c r="E279" s="3">
        <v>11</v>
      </c>
      <c r="F279" s="3">
        <v>0.5</v>
      </c>
      <c r="G279" s="5">
        <v>0.4</v>
      </c>
      <c r="H279" s="3">
        <v>0.9</v>
      </c>
      <c r="I279" s="3">
        <v>1.55139</v>
      </c>
      <c r="J279" s="12">
        <f t="shared" si="28"/>
        <v>0.77083333333333337</v>
      </c>
      <c r="K279" s="4">
        <v>43749.541666087964</v>
      </c>
      <c r="L279" s="3">
        <f t="shared" si="29"/>
        <v>11</v>
      </c>
      <c r="M279" s="3">
        <f t="shared" si="30"/>
        <v>13</v>
      </c>
      <c r="N279" s="3"/>
      <c r="O279" s="3"/>
      <c r="P279" s="3"/>
      <c r="Q279" s="3"/>
      <c r="R279" s="3"/>
      <c r="S279" s="3">
        <f t="shared" si="31"/>
        <v>0</v>
      </c>
      <c r="T279" s="3">
        <f t="shared" si="32"/>
        <v>0</v>
      </c>
      <c r="U279" s="3">
        <f t="shared" si="33"/>
        <v>0</v>
      </c>
      <c r="V279" s="3">
        <f t="shared" si="34"/>
        <v>0</v>
      </c>
      <c r="W279" s="26">
        <v>76</v>
      </c>
      <c r="X279" s="22">
        <v>21</v>
      </c>
      <c r="Y279" s="3">
        <v>0.9</v>
      </c>
      <c r="Z279" s="3"/>
      <c r="AB279" s="30">
        <v>249</v>
      </c>
      <c r="AC279" s="30">
        <v>1.2230540102670702</v>
      </c>
      <c r="AD279" s="30">
        <v>-2.3054010267070213E-2</v>
      </c>
    </row>
    <row r="280" spans="1:30">
      <c r="A280" s="4">
        <v>43749.583333333336</v>
      </c>
      <c r="B280">
        <v>43749</v>
      </c>
      <c r="C280" s="3">
        <v>0.58333333333333337</v>
      </c>
      <c r="D280" s="3">
        <v>14</v>
      </c>
      <c r="E280" s="3">
        <v>11</v>
      </c>
      <c r="F280" s="3">
        <v>0.5</v>
      </c>
      <c r="G280" s="5">
        <v>0.4</v>
      </c>
      <c r="H280" s="3">
        <v>0.9</v>
      </c>
      <c r="I280" s="3">
        <v>1.55139</v>
      </c>
      <c r="J280" s="12">
        <f t="shared" si="28"/>
        <v>0.75833333333333341</v>
      </c>
      <c r="K280" s="4">
        <v>43749.583332696762</v>
      </c>
      <c r="L280" s="3">
        <f t="shared" si="29"/>
        <v>11</v>
      </c>
      <c r="M280" s="3">
        <f t="shared" si="30"/>
        <v>14</v>
      </c>
      <c r="N280" s="3"/>
      <c r="O280" s="3"/>
      <c r="P280" s="3"/>
      <c r="Q280" s="3"/>
      <c r="R280" s="3"/>
      <c r="S280" s="3">
        <f t="shared" si="31"/>
        <v>0</v>
      </c>
      <c r="T280" s="3">
        <f t="shared" si="32"/>
        <v>0</v>
      </c>
      <c r="U280" s="3">
        <f t="shared" si="33"/>
        <v>0</v>
      </c>
      <c r="V280" s="3">
        <f t="shared" si="34"/>
        <v>0</v>
      </c>
      <c r="W280" s="25">
        <v>76</v>
      </c>
      <c r="X280" s="23">
        <v>21</v>
      </c>
      <c r="Y280" s="3">
        <v>0.9</v>
      </c>
      <c r="Z280" s="3"/>
      <c r="AB280" s="30">
        <v>250</v>
      </c>
      <c r="AC280" s="30">
        <v>1.1349755290441883</v>
      </c>
      <c r="AD280" s="30">
        <v>1.9650244709558118</v>
      </c>
    </row>
    <row r="281" spans="1:30">
      <c r="A281" s="4">
        <v>43749.625</v>
      </c>
      <c r="B281">
        <v>43749</v>
      </c>
      <c r="C281" s="3">
        <v>0.625</v>
      </c>
      <c r="D281" s="3">
        <v>15</v>
      </c>
      <c r="E281" s="3">
        <v>11</v>
      </c>
      <c r="F281" s="3">
        <v>0.4</v>
      </c>
      <c r="G281" s="5">
        <v>0.4</v>
      </c>
      <c r="H281" s="3">
        <v>0.8</v>
      </c>
      <c r="I281" s="3">
        <v>1.55139</v>
      </c>
      <c r="J281" s="12">
        <f t="shared" si="28"/>
        <v>0.77500000000000024</v>
      </c>
      <c r="K281" s="4">
        <v>43749.624999305554</v>
      </c>
      <c r="L281" s="3">
        <f t="shared" si="29"/>
        <v>11</v>
      </c>
      <c r="M281" s="3">
        <f t="shared" si="30"/>
        <v>15</v>
      </c>
      <c r="N281" s="3"/>
      <c r="O281" s="3"/>
      <c r="P281" s="3"/>
      <c r="Q281" s="3"/>
      <c r="R281" s="3"/>
      <c r="S281" s="3">
        <f t="shared" si="31"/>
        <v>0</v>
      </c>
      <c r="T281" s="3">
        <f t="shared" si="32"/>
        <v>0</v>
      </c>
      <c r="U281" s="3">
        <f t="shared" si="33"/>
        <v>0</v>
      </c>
      <c r="V281" s="3">
        <f t="shared" si="34"/>
        <v>0</v>
      </c>
      <c r="W281" s="26">
        <v>75</v>
      </c>
      <c r="X281" s="22">
        <v>21</v>
      </c>
      <c r="Y281" s="3">
        <v>0.8</v>
      </c>
      <c r="Z281" s="3"/>
      <c r="AB281" s="30">
        <v>251</v>
      </c>
      <c r="AC281" s="30">
        <v>1.0430145116673391</v>
      </c>
      <c r="AD281" s="30">
        <v>-0.44301451166733896</v>
      </c>
    </row>
    <row r="282" spans="1:30">
      <c r="A282" s="4">
        <v>43749.666666666664</v>
      </c>
      <c r="B282">
        <v>43749</v>
      </c>
      <c r="C282" s="3">
        <v>0.66666666666666663</v>
      </c>
      <c r="D282" s="3">
        <v>16</v>
      </c>
      <c r="E282" s="3">
        <v>11</v>
      </c>
      <c r="F282" s="3">
        <v>0.4</v>
      </c>
      <c r="G282" s="5">
        <v>0.4</v>
      </c>
      <c r="H282" s="3">
        <v>0.8</v>
      </c>
      <c r="I282" s="3">
        <v>1.55139</v>
      </c>
      <c r="J282" s="12">
        <f t="shared" si="28"/>
        <v>0.8125</v>
      </c>
      <c r="K282" s="4">
        <v>43749.666665914352</v>
      </c>
      <c r="L282" s="3">
        <f t="shared" si="29"/>
        <v>11</v>
      </c>
      <c r="M282" s="3">
        <f t="shared" si="30"/>
        <v>16</v>
      </c>
      <c r="N282" s="3"/>
      <c r="O282" s="3"/>
      <c r="P282" s="3"/>
      <c r="Q282" s="3"/>
      <c r="R282" s="3"/>
      <c r="S282" s="3">
        <f t="shared" si="31"/>
        <v>0</v>
      </c>
      <c r="T282" s="3">
        <f t="shared" si="32"/>
        <v>0</v>
      </c>
      <c r="U282" s="3">
        <f t="shared" si="33"/>
        <v>0</v>
      </c>
      <c r="V282" s="3">
        <f t="shared" si="34"/>
        <v>0</v>
      </c>
      <c r="W282" s="25">
        <v>73</v>
      </c>
      <c r="X282" s="23">
        <v>21</v>
      </c>
      <c r="Y282" s="3">
        <v>0.8</v>
      </c>
      <c r="Z282" s="3"/>
      <c r="AB282" s="30">
        <v>252</v>
      </c>
      <c r="AC282" s="30">
        <v>0.9898463041402028</v>
      </c>
      <c r="AD282" s="30">
        <v>-0.28984630414020285</v>
      </c>
    </row>
    <row r="283" spans="1:30">
      <c r="A283" s="4">
        <v>43749.708333333336</v>
      </c>
      <c r="B283">
        <v>43749</v>
      </c>
      <c r="C283" s="3">
        <v>0.70833333333333337</v>
      </c>
      <c r="D283" s="3">
        <v>17</v>
      </c>
      <c r="E283" s="3">
        <v>11</v>
      </c>
      <c r="F283" s="3">
        <v>1.3</v>
      </c>
      <c r="G283" s="5">
        <v>0.4</v>
      </c>
      <c r="H283" s="3">
        <v>1.7000000000000002</v>
      </c>
      <c r="I283" s="3">
        <v>1.55139</v>
      </c>
      <c r="J283" s="12">
        <f t="shared" si="28"/>
        <v>0.95833333333333337</v>
      </c>
      <c r="K283" s="4">
        <v>43749.708332523151</v>
      </c>
      <c r="L283" s="3">
        <f t="shared" si="29"/>
        <v>11</v>
      </c>
      <c r="M283" s="3">
        <f t="shared" si="30"/>
        <v>17</v>
      </c>
      <c r="N283" s="3"/>
      <c r="O283" s="3"/>
      <c r="P283" s="3"/>
      <c r="Q283" s="3"/>
      <c r="R283" s="3"/>
      <c r="S283" s="3">
        <f t="shared" si="31"/>
        <v>0</v>
      </c>
      <c r="T283" s="3">
        <f t="shared" si="32"/>
        <v>0</v>
      </c>
      <c r="U283" s="3">
        <f t="shared" si="33"/>
        <v>0</v>
      </c>
      <c r="V283" s="3">
        <f t="shared" si="34"/>
        <v>0</v>
      </c>
      <c r="W283" s="26">
        <v>70</v>
      </c>
      <c r="X283" s="22">
        <v>21</v>
      </c>
      <c r="Y283" s="3">
        <v>1.7000000000000002</v>
      </c>
      <c r="Z283" s="3"/>
      <c r="AB283" s="30">
        <v>253</v>
      </c>
      <c r="AC283" s="30">
        <v>0.96326220037663468</v>
      </c>
      <c r="AD283" s="30">
        <v>-0.16326220037663464</v>
      </c>
    </row>
    <row r="284" spans="1:30">
      <c r="A284" s="4">
        <v>43749.75</v>
      </c>
      <c r="B284">
        <v>43749</v>
      </c>
      <c r="C284" s="3">
        <v>0.75</v>
      </c>
      <c r="D284" s="3">
        <v>18</v>
      </c>
      <c r="E284" s="3">
        <v>11</v>
      </c>
      <c r="F284" s="3">
        <v>0.2</v>
      </c>
      <c r="G284" s="5">
        <v>0.4</v>
      </c>
      <c r="H284" s="3">
        <v>0.60000000000000009</v>
      </c>
      <c r="I284" s="3">
        <v>1.55139</v>
      </c>
      <c r="J284" s="12">
        <f t="shared" si="28"/>
        <v>0.95833333333333337</v>
      </c>
      <c r="K284" s="4">
        <v>43749.749999131942</v>
      </c>
      <c r="L284" s="3">
        <f t="shared" si="29"/>
        <v>11</v>
      </c>
      <c r="M284" s="3">
        <f t="shared" si="30"/>
        <v>18</v>
      </c>
      <c r="N284" s="3"/>
      <c r="O284" s="3"/>
      <c r="P284" s="3"/>
      <c r="Q284" s="3"/>
      <c r="R284" s="3"/>
      <c r="S284" s="3">
        <f t="shared" si="31"/>
        <v>0</v>
      </c>
      <c r="T284" s="3">
        <f t="shared" si="32"/>
        <v>0</v>
      </c>
      <c r="U284" s="3">
        <f t="shared" si="33"/>
        <v>0</v>
      </c>
      <c r="V284" s="3">
        <f t="shared" si="34"/>
        <v>0</v>
      </c>
      <c r="W284" s="25">
        <v>69</v>
      </c>
      <c r="X284" s="23">
        <v>21</v>
      </c>
      <c r="Y284" s="3">
        <v>0.60000000000000009</v>
      </c>
      <c r="Z284" s="3"/>
      <c r="AB284" s="30">
        <v>254</v>
      </c>
      <c r="AC284" s="30">
        <v>0.95829631842702812</v>
      </c>
      <c r="AD284" s="30">
        <v>-0.15829631842702807</v>
      </c>
    </row>
    <row r="285" spans="1:30">
      <c r="A285" s="4">
        <v>43749.791666666664</v>
      </c>
      <c r="B285">
        <v>43749</v>
      </c>
      <c r="C285" s="3">
        <v>0.79166666666666663</v>
      </c>
      <c r="D285" s="3">
        <v>19</v>
      </c>
      <c r="E285" s="3">
        <v>11</v>
      </c>
      <c r="F285" s="3">
        <v>0.1</v>
      </c>
      <c r="G285" s="5">
        <v>0.4</v>
      </c>
      <c r="H285" s="3">
        <v>0.5</v>
      </c>
      <c r="I285" s="3">
        <v>1.55139</v>
      </c>
      <c r="J285" s="12">
        <f t="shared" si="28"/>
        <v>0.96666666666666679</v>
      </c>
      <c r="K285" s="4">
        <v>43749.79166574074</v>
      </c>
      <c r="L285" s="3">
        <f t="shared" si="29"/>
        <v>11</v>
      </c>
      <c r="M285" s="3">
        <f t="shared" si="30"/>
        <v>19</v>
      </c>
      <c r="N285" s="3"/>
      <c r="O285" s="3"/>
      <c r="P285" s="3"/>
      <c r="Q285" s="3"/>
      <c r="R285" s="3"/>
      <c r="S285" s="3">
        <f t="shared" si="31"/>
        <v>0</v>
      </c>
      <c r="T285" s="3">
        <f t="shared" si="32"/>
        <v>0</v>
      </c>
      <c r="U285" s="3">
        <f t="shared" si="33"/>
        <v>0</v>
      </c>
      <c r="V285" s="3">
        <f t="shared" si="34"/>
        <v>0</v>
      </c>
      <c r="W285" s="26">
        <v>66</v>
      </c>
      <c r="X285" s="22">
        <v>21</v>
      </c>
      <c r="Y285" s="3">
        <v>0.5</v>
      </c>
      <c r="Z285" s="3"/>
      <c r="AB285" s="30">
        <v>255</v>
      </c>
      <c r="AC285" s="30">
        <v>0.95829631842702812</v>
      </c>
      <c r="AD285" s="30">
        <v>-5.8296318427028093E-2</v>
      </c>
    </row>
    <row r="286" spans="1:30">
      <c r="A286" s="4">
        <v>43749.833333333336</v>
      </c>
      <c r="B286">
        <v>43749</v>
      </c>
      <c r="C286" s="3">
        <v>0.83333333333333337</v>
      </c>
      <c r="D286" s="3">
        <v>20</v>
      </c>
      <c r="E286" s="3">
        <v>11</v>
      </c>
      <c r="F286" s="3">
        <v>0.2</v>
      </c>
      <c r="G286" s="5">
        <v>0.3</v>
      </c>
      <c r="H286" s="3">
        <v>0.5</v>
      </c>
      <c r="I286" s="3">
        <v>1.55139</v>
      </c>
      <c r="J286" s="12">
        <f t="shared" si="28"/>
        <v>0.96666666666666679</v>
      </c>
      <c r="K286" s="4">
        <v>43749.833332349539</v>
      </c>
      <c r="L286" s="3">
        <f t="shared" si="29"/>
        <v>11</v>
      </c>
      <c r="M286" s="3">
        <f t="shared" si="30"/>
        <v>20</v>
      </c>
      <c r="N286" s="3"/>
      <c r="O286" s="3"/>
      <c r="P286" s="3"/>
      <c r="Q286" s="3"/>
      <c r="R286" s="3"/>
      <c r="S286" s="3">
        <f t="shared" si="31"/>
        <v>0</v>
      </c>
      <c r="T286" s="3">
        <f t="shared" si="32"/>
        <v>0</v>
      </c>
      <c r="U286" s="3">
        <f t="shared" si="33"/>
        <v>0</v>
      </c>
      <c r="V286" s="3">
        <f t="shared" si="34"/>
        <v>0</v>
      </c>
      <c r="W286" s="25">
        <v>65</v>
      </c>
      <c r="X286" s="23">
        <v>21</v>
      </c>
      <c r="Y286" s="3">
        <v>0.5</v>
      </c>
      <c r="Z286" s="3"/>
      <c r="AB286" s="30">
        <v>256</v>
      </c>
      <c r="AC286" s="30">
        <v>0.95829631842702812</v>
      </c>
      <c r="AD286" s="30">
        <v>1.0417036815729719</v>
      </c>
    </row>
    <row r="287" spans="1:30">
      <c r="A287" s="4">
        <v>43749.875</v>
      </c>
      <c r="B287">
        <v>43749</v>
      </c>
      <c r="C287" s="3">
        <v>0.875</v>
      </c>
      <c r="D287" s="3">
        <v>21</v>
      </c>
      <c r="E287" s="3">
        <v>11</v>
      </c>
      <c r="F287" s="3">
        <v>0.4</v>
      </c>
      <c r="G287" s="5">
        <v>0.3</v>
      </c>
      <c r="H287" s="3">
        <v>0.7</v>
      </c>
      <c r="I287" s="3">
        <v>1.55139</v>
      </c>
      <c r="J287" s="12">
        <f t="shared" si="28"/>
        <v>0.97916666666666685</v>
      </c>
      <c r="K287" s="4">
        <v>43749.875</v>
      </c>
      <c r="L287" s="3">
        <f t="shared" si="29"/>
        <v>11</v>
      </c>
      <c r="M287" s="3">
        <f t="shared" si="30"/>
        <v>21</v>
      </c>
      <c r="N287" s="3">
        <v>0</v>
      </c>
      <c r="O287" s="3">
        <v>23</v>
      </c>
      <c r="P287" s="3">
        <v>0</v>
      </c>
      <c r="Q287" s="3">
        <v>0</v>
      </c>
      <c r="R287" s="3"/>
      <c r="S287" s="3">
        <f t="shared" si="31"/>
        <v>0</v>
      </c>
      <c r="T287" s="3">
        <f t="shared" si="32"/>
        <v>1</v>
      </c>
      <c r="U287" s="3">
        <f t="shared" si="33"/>
        <v>0</v>
      </c>
      <c r="V287" s="3">
        <f t="shared" si="34"/>
        <v>0</v>
      </c>
      <c r="W287" s="26">
        <v>63</v>
      </c>
      <c r="X287" s="22">
        <v>21</v>
      </c>
      <c r="Y287" s="3">
        <v>0.7</v>
      </c>
      <c r="Z287" s="3"/>
      <c r="AB287" s="30">
        <v>257</v>
      </c>
      <c r="AC287" s="30">
        <v>0.98488042219059624</v>
      </c>
      <c r="AD287" s="30">
        <v>-0.18488042219059619</v>
      </c>
    </row>
    <row r="288" spans="1:30">
      <c r="A288" s="4">
        <v>43749.916666666664</v>
      </c>
      <c r="B288">
        <v>43749</v>
      </c>
      <c r="C288" s="3">
        <v>0.91666666666666663</v>
      </c>
      <c r="D288" s="3">
        <v>22</v>
      </c>
      <c r="E288" s="3">
        <v>11</v>
      </c>
      <c r="F288" s="3">
        <v>0.6</v>
      </c>
      <c r="G288" s="5">
        <v>0.3</v>
      </c>
      <c r="H288" s="3">
        <v>0.89999999999999991</v>
      </c>
      <c r="I288" s="3">
        <v>1.55139</v>
      </c>
      <c r="J288" s="12">
        <f t="shared" si="28"/>
        <v>1.0125</v>
      </c>
      <c r="K288" s="4">
        <v>43749.916666666664</v>
      </c>
      <c r="L288" s="3">
        <f t="shared" si="29"/>
        <v>11</v>
      </c>
      <c r="M288" s="3">
        <f t="shared" si="30"/>
        <v>22</v>
      </c>
      <c r="N288" s="3">
        <v>0</v>
      </c>
      <c r="O288" s="3">
        <v>58</v>
      </c>
      <c r="P288" s="3">
        <v>0</v>
      </c>
      <c r="Q288" s="3">
        <v>0</v>
      </c>
      <c r="R288" s="3"/>
      <c r="S288" s="3">
        <f t="shared" si="31"/>
        <v>0</v>
      </c>
      <c r="T288" s="3">
        <f t="shared" si="32"/>
        <v>1</v>
      </c>
      <c r="U288" s="3">
        <f t="shared" si="33"/>
        <v>0</v>
      </c>
      <c r="V288" s="3">
        <f t="shared" si="34"/>
        <v>0</v>
      </c>
      <c r="W288" s="25">
        <v>63</v>
      </c>
      <c r="X288" s="23">
        <v>21</v>
      </c>
      <c r="Y288" s="3">
        <v>0.89999999999999991</v>
      </c>
      <c r="Z288" s="3"/>
      <c r="AB288" s="30">
        <v>258</v>
      </c>
      <c r="AC288" s="30">
        <v>0.9898463041402028</v>
      </c>
      <c r="AD288" s="30">
        <v>1.1101536958597973</v>
      </c>
    </row>
    <row r="289" spans="1:30">
      <c r="A289" s="4">
        <v>43749.958333333336</v>
      </c>
      <c r="B289">
        <v>43749</v>
      </c>
      <c r="C289" s="3">
        <v>0.95833333333333337</v>
      </c>
      <c r="D289" s="3">
        <v>23</v>
      </c>
      <c r="E289" s="3">
        <v>11</v>
      </c>
      <c r="F289" s="3">
        <v>0.4</v>
      </c>
      <c r="G289" s="5">
        <v>0.3</v>
      </c>
      <c r="H289" s="3">
        <v>0.7</v>
      </c>
      <c r="I289" s="3">
        <v>1.55139</v>
      </c>
      <c r="J289" s="12">
        <f t="shared" si="28"/>
        <v>1.0583333333333333</v>
      </c>
      <c r="K289" s="4">
        <v>43749.958333333336</v>
      </c>
      <c r="L289" s="3">
        <f t="shared" si="29"/>
        <v>11</v>
      </c>
      <c r="M289" s="3">
        <f t="shared" si="30"/>
        <v>23</v>
      </c>
      <c r="N289" s="3">
        <v>0</v>
      </c>
      <c r="O289" s="3">
        <v>58</v>
      </c>
      <c r="P289" s="3">
        <v>0</v>
      </c>
      <c r="Q289" s="3">
        <v>0</v>
      </c>
      <c r="R289" s="3"/>
      <c r="S289" s="3">
        <f t="shared" si="31"/>
        <v>0</v>
      </c>
      <c r="T289" s="3">
        <f t="shared" si="32"/>
        <v>1</v>
      </c>
      <c r="U289" s="3">
        <f t="shared" si="33"/>
        <v>0</v>
      </c>
      <c r="V289" s="3">
        <f t="shared" si="34"/>
        <v>0</v>
      </c>
      <c r="W289" s="26">
        <v>61</v>
      </c>
      <c r="X289" s="22">
        <v>21</v>
      </c>
      <c r="Y289" s="3">
        <v>0.7</v>
      </c>
      <c r="Z289" s="3"/>
      <c r="AB289" s="30">
        <v>259</v>
      </c>
      <c r="AC289" s="30">
        <v>1.0031383560219869</v>
      </c>
      <c r="AD289" s="30">
        <v>0.89686164397801305</v>
      </c>
    </row>
    <row r="290" spans="1:30">
      <c r="A290" s="4">
        <v>43750</v>
      </c>
      <c r="B290">
        <v>43750</v>
      </c>
      <c r="C290" s="3">
        <v>0</v>
      </c>
      <c r="D290" s="3">
        <v>0</v>
      </c>
      <c r="E290" s="3">
        <v>12</v>
      </c>
      <c r="F290" s="3">
        <v>0.3</v>
      </c>
      <c r="G290" s="5">
        <v>0.3</v>
      </c>
      <c r="H290" s="3">
        <v>0.6</v>
      </c>
      <c r="I290" s="3">
        <v>1.55139</v>
      </c>
      <c r="J290" s="12">
        <f t="shared" si="28"/>
        <v>1.0541666666666669</v>
      </c>
      <c r="K290" s="4">
        <v>43750</v>
      </c>
      <c r="L290" s="3">
        <f t="shared" si="29"/>
        <v>12</v>
      </c>
      <c r="M290" s="3">
        <f t="shared" si="30"/>
        <v>0</v>
      </c>
      <c r="N290" s="3">
        <v>0</v>
      </c>
      <c r="O290" s="3">
        <v>58</v>
      </c>
      <c r="P290" s="3">
        <v>0</v>
      </c>
      <c r="Q290" s="3">
        <v>0</v>
      </c>
      <c r="R290" s="3"/>
      <c r="S290" s="3">
        <f t="shared" si="31"/>
        <v>0</v>
      </c>
      <c r="T290" s="3">
        <f t="shared" si="32"/>
        <v>1</v>
      </c>
      <c r="U290" s="3">
        <f t="shared" si="33"/>
        <v>0</v>
      </c>
      <c r="V290" s="3">
        <f t="shared" si="34"/>
        <v>0</v>
      </c>
      <c r="W290" s="25">
        <v>59</v>
      </c>
      <c r="X290" s="23">
        <v>21</v>
      </c>
      <c r="Y290" s="3">
        <v>0.6</v>
      </c>
      <c r="Z290" s="3"/>
      <c r="AB290" s="30">
        <v>260</v>
      </c>
      <c r="AC290" s="30">
        <v>1.0430145116673391</v>
      </c>
      <c r="AD290" s="30">
        <v>0.35698548833266086</v>
      </c>
    </row>
    <row r="291" spans="1:30">
      <c r="A291" s="4">
        <v>43750.041666666664</v>
      </c>
      <c r="B291">
        <v>43750</v>
      </c>
      <c r="C291" s="3">
        <v>4.1666666666666664E-2</v>
      </c>
      <c r="D291" s="3">
        <v>1</v>
      </c>
      <c r="E291" s="3">
        <v>12</v>
      </c>
      <c r="F291" s="3">
        <v>0.3</v>
      </c>
      <c r="G291" s="5">
        <v>1.3</v>
      </c>
      <c r="H291" s="3">
        <v>1.6</v>
      </c>
      <c r="I291" s="3">
        <v>1.55139</v>
      </c>
      <c r="J291" s="12">
        <f t="shared" si="28"/>
        <v>1.05</v>
      </c>
      <c r="K291" s="4">
        <v>43750.041666666664</v>
      </c>
      <c r="L291" s="3">
        <f t="shared" si="29"/>
        <v>12</v>
      </c>
      <c r="M291" s="3">
        <f t="shared" si="30"/>
        <v>1</v>
      </c>
      <c r="N291" s="3">
        <v>0</v>
      </c>
      <c r="O291" s="3">
        <v>57</v>
      </c>
      <c r="P291" s="3">
        <v>0</v>
      </c>
      <c r="Q291" s="3">
        <v>0</v>
      </c>
      <c r="R291" s="3"/>
      <c r="S291" s="3">
        <f t="shared" si="31"/>
        <v>0</v>
      </c>
      <c r="T291" s="3">
        <f t="shared" si="32"/>
        <v>1</v>
      </c>
      <c r="U291" s="3">
        <f t="shared" si="33"/>
        <v>0</v>
      </c>
      <c r="V291" s="3">
        <f t="shared" si="34"/>
        <v>0</v>
      </c>
      <c r="W291" s="26">
        <v>58</v>
      </c>
      <c r="X291" s="22">
        <v>21</v>
      </c>
      <c r="Y291" s="3">
        <v>1.6</v>
      </c>
      <c r="Z291" s="3"/>
      <c r="AB291" s="30">
        <v>261</v>
      </c>
      <c r="AC291" s="30">
        <v>1.0563065635491231</v>
      </c>
      <c r="AD291" s="30">
        <v>-0.25630656354912307</v>
      </c>
    </row>
    <row r="292" spans="1:30">
      <c r="A292" s="4">
        <v>43750.083333333336</v>
      </c>
      <c r="B292">
        <v>43750</v>
      </c>
      <c r="C292" s="3">
        <v>8.3333333333333329E-2</v>
      </c>
      <c r="D292" s="3">
        <v>2</v>
      </c>
      <c r="E292" s="3">
        <v>12</v>
      </c>
      <c r="F292" s="3">
        <v>0.3</v>
      </c>
      <c r="G292" s="5">
        <v>0.2</v>
      </c>
      <c r="H292" s="3">
        <v>0.5</v>
      </c>
      <c r="I292" s="3">
        <v>1.55139</v>
      </c>
      <c r="J292" s="12">
        <f t="shared" si="28"/>
        <v>0.99583333333333357</v>
      </c>
      <c r="K292" s="4">
        <v>43750.083333333336</v>
      </c>
      <c r="L292" s="3">
        <f t="shared" si="29"/>
        <v>12</v>
      </c>
      <c r="M292" s="3">
        <f t="shared" si="30"/>
        <v>2</v>
      </c>
      <c r="N292" s="3">
        <v>0</v>
      </c>
      <c r="O292" s="3">
        <v>58</v>
      </c>
      <c r="P292" s="3">
        <v>0</v>
      </c>
      <c r="Q292" s="3">
        <v>0</v>
      </c>
      <c r="R292" s="3"/>
      <c r="S292" s="3">
        <f t="shared" si="31"/>
        <v>0</v>
      </c>
      <c r="T292" s="3">
        <f t="shared" si="32"/>
        <v>1</v>
      </c>
      <c r="U292" s="3">
        <f t="shared" si="33"/>
        <v>0</v>
      </c>
      <c r="V292" s="3">
        <f t="shared" si="34"/>
        <v>0</v>
      </c>
      <c r="W292" s="25">
        <v>56</v>
      </c>
      <c r="X292" s="23">
        <v>13</v>
      </c>
      <c r="Y292" s="3">
        <v>0.5</v>
      </c>
      <c r="Z292" s="3"/>
      <c r="AB292" s="30">
        <v>262</v>
      </c>
      <c r="AC292" s="30">
        <v>1.4490253450967856</v>
      </c>
      <c r="AD292" s="30">
        <v>-0.74902534509678564</v>
      </c>
    </row>
    <row r="293" spans="1:30">
      <c r="A293" s="4">
        <v>43750.125</v>
      </c>
      <c r="B293">
        <v>43750</v>
      </c>
      <c r="C293" s="3">
        <v>0.125</v>
      </c>
      <c r="D293" s="3">
        <v>3</v>
      </c>
      <c r="E293" s="3">
        <v>12</v>
      </c>
      <c r="F293" s="3">
        <v>0.2</v>
      </c>
      <c r="G293" s="5">
        <v>0.3</v>
      </c>
      <c r="H293" s="3">
        <v>0.5</v>
      </c>
      <c r="I293" s="3">
        <v>1.55139</v>
      </c>
      <c r="J293" s="12">
        <f t="shared" si="28"/>
        <v>0.98750000000000027</v>
      </c>
      <c r="K293" s="4">
        <v>43750.125</v>
      </c>
      <c r="L293" s="3">
        <f t="shared" si="29"/>
        <v>12</v>
      </c>
      <c r="M293" s="3">
        <f t="shared" si="30"/>
        <v>3</v>
      </c>
      <c r="N293" s="3">
        <v>0</v>
      </c>
      <c r="O293" s="3">
        <v>58</v>
      </c>
      <c r="P293" s="3">
        <v>0</v>
      </c>
      <c r="Q293" s="3">
        <v>0</v>
      </c>
      <c r="R293" s="3"/>
      <c r="S293" s="3">
        <f t="shared" si="31"/>
        <v>0</v>
      </c>
      <c r="T293" s="3">
        <f t="shared" si="32"/>
        <v>1</v>
      </c>
      <c r="U293" s="3">
        <f t="shared" si="33"/>
        <v>0</v>
      </c>
      <c r="V293" s="3">
        <f t="shared" si="34"/>
        <v>0</v>
      </c>
      <c r="W293" s="26">
        <v>57</v>
      </c>
      <c r="X293" s="22">
        <v>11</v>
      </c>
      <c r="Y293" s="3">
        <v>0.5</v>
      </c>
      <c r="Z293" s="3"/>
      <c r="AB293" s="30">
        <v>263</v>
      </c>
      <c r="AC293" s="30">
        <v>1.4179976075550074</v>
      </c>
      <c r="AD293" s="30">
        <v>-0.21799760755500741</v>
      </c>
    </row>
    <row r="294" spans="1:30">
      <c r="A294" s="4">
        <v>43750.166666666664</v>
      </c>
      <c r="B294">
        <v>43750</v>
      </c>
      <c r="C294" s="3">
        <v>0.16666666666666666</v>
      </c>
      <c r="D294" s="3">
        <v>4</v>
      </c>
      <c r="E294" s="3">
        <v>12</v>
      </c>
      <c r="F294" s="3">
        <v>0.2</v>
      </c>
      <c r="G294" s="5">
        <v>0.2</v>
      </c>
      <c r="H294" s="3">
        <v>0.4</v>
      </c>
      <c r="I294" s="3">
        <v>1.55139</v>
      </c>
      <c r="J294" s="12">
        <f t="shared" si="28"/>
        <v>0.9833333333333335</v>
      </c>
      <c r="K294" s="4">
        <v>43750.166666666664</v>
      </c>
      <c r="L294" s="3">
        <f t="shared" si="29"/>
        <v>12</v>
      </c>
      <c r="M294" s="3">
        <f t="shared" si="30"/>
        <v>4</v>
      </c>
      <c r="N294" s="3">
        <v>0</v>
      </c>
      <c r="O294" s="3">
        <v>58</v>
      </c>
      <c r="P294" s="3">
        <v>0</v>
      </c>
      <c r="Q294" s="3">
        <v>0</v>
      </c>
      <c r="R294" s="3"/>
      <c r="S294" s="3">
        <f t="shared" si="31"/>
        <v>0</v>
      </c>
      <c r="T294" s="3">
        <f t="shared" si="32"/>
        <v>1</v>
      </c>
      <c r="U294" s="3">
        <f t="shared" si="33"/>
        <v>0</v>
      </c>
      <c r="V294" s="3">
        <f t="shared" si="34"/>
        <v>0</v>
      </c>
      <c r="W294" s="25">
        <v>56</v>
      </c>
      <c r="X294" s="23">
        <v>11</v>
      </c>
      <c r="Y294" s="3">
        <v>0.4</v>
      </c>
      <c r="Z294" s="3"/>
      <c r="AB294" s="30">
        <v>264</v>
      </c>
      <c r="AC294" s="30">
        <v>1.4445817113185755</v>
      </c>
      <c r="AD294" s="30">
        <v>0.75541828868142469</v>
      </c>
    </row>
    <row r="295" spans="1:30">
      <c r="A295" s="4">
        <v>43750.208333333336</v>
      </c>
      <c r="B295">
        <v>43750</v>
      </c>
      <c r="C295" s="3">
        <v>0.20833333333333334</v>
      </c>
      <c r="D295" s="3">
        <v>5</v>
      </c>
      <c r="E295" s="3">
        <v>12</v>
      </c>
      <c r="F295" s="3">
        <v>0.2</v>
      </c>
      <c r="G295" s="5">
        <v>0.3</v>
      </c>
      <c r="H295" s="3">
        <v>0.5</v>
      </c>
      <c r="I295" s="3">
        <v>1.55139</v>
      </c>
      <c r="J295" s="12">
        <f t="shared" si="28"/>
        <v>0.97916666666666685</v>
      </c>
      <c r="K295" s="4">
        <v>43750.208333333336</v>
      </c>
      <c r="L295" s="3">
        <f t="shared" si="29"/>
        <v>12</v>
      </c>
      <c r="M295" s="3">
        <f t="shared" si="30"/>
        <v>5</v>
      </c>
      <c r="N295" s="3">
        <v>0</v>
      </c>
      <c r="O295" s="3">
        <v>58</v>
      </c>
      <c r="P295" s="3">
        <v>0</v>
      </c>
      <c r="Q295" s="3">
        <v>0</v>
      </c>
      <c r="R295" s="3"/>
      <c r="S295" s="3">
        <f t="shared" si="31"/>
        <v>0</v>
      </c>
      <c r="T295" s="3">
        <f t="shared" si="32"/>
        <v>1</v>
      </c>
      <c r="U295" s="3">
        <f t="shared" si="33"/>
        <v>0</v>
      </c>
      <c r="V295" s="3">
        <f t="shared" si="34"/>
        <v>0</v>
      </c>
      <c r="W295" s="26">
        <v>56</v>
      </c>
      <c r="X295" s="22">
        <v>13</v>
      </c>
      <c r="Y295" s="3">
        <v>0.5</v>
      </c>
      <c r="Z295" s="3"/>
      <c r="AB295" s="30">
        <v>265</v>
      </c>
      <c r="AC295" s="30">
        <v>1.4711658150821436</v>
      </c>
      <c r="AD295" s="30">
        <v>-0.87116581508214352</v>
      </c>
    </row>
    <row r="296" spans="1:30">
      <c r="A296" s="4">
        <v>43750.25</v>
      </c>
      <c r="B296">
        <v>43750</v>
      </c>
      <c r="C296" s="3">
        <v>0.25</v>
      </c>
      <c r="D296" s="3">
        <v>6</v>
      </c>
      <c r="E296" s="3">
        <v>12</v>
      </c>
      <c r="F296" s="3">
        <v>0.2</v>
      </c>
      <c r="G296" s="5">
        <v>0.2</v>
      </c>
      <c r="H296" s="3">
        <v>0.4</v>
      </c>
      <c r="I296" s="3">
        <v>1.55139</v>
      </c>
      <c r="J296" s="12">
        <f t="shared" si="28"/>
        <v>1.0416666666666667</v>
      </c>
      <c r="K296" s="4">
        <v>43750.25</v>
      </c>
      <c r="L296" s="3">
        <f t="shared" si="29"/>
        <v>12</v>
      </c>
      <c r="M296" s="3">
        <f t="shared" si="30"/>
        <v>6</v>
      </c>
      <c r="N296" s="3">
        <v>0</v>
      </c>
      <c r="O296" s="3">
        <v>57</v>
      </c>
      <c r="P296" s="3">
        <v>0</v>
      </c>
      <c r="Q296" s="3">
        <v>0</v>
      </c>
      <c r="R296" s="3"/>
      <c r="S296" s="3">
        <f t="shared" si="31"/>
        <v>0</v>
      </c>
      <c r="T296" s="3">
        <f t="shared" si="32"/>
        <v>1</v>
      </c>
      <c r="U296" s="3">
        <f t="shared" si="33"/>
        <v>0</v>
      </c>
      <c r="V296" s="3">
        <f t="shared" si="34"/>
        <v>0</v>
      </c>
      <c r="W296" s="25">
        <v>57</v>
      </c>
      <c r="X296" s="23">
        <v>17</v>
      </c>
      <c r="Y296" s="3">
        <v>0.4</v>
      </c>
      <c r="Z296" s="3"/>
      <c r="AB296" s="30">
        <v>266</v>
      </c>
      <c r="AC296" s="30">
        <v>1.4977499188457117</v>
      </c>
      <c r="AD296" s="30">
        <v>-0.79774991884571178</v>
      </c>
    </row>
    <row r="297" spans="1:30">
      <c r="A297" s="4">
        <v>43750.291666666664</v>
      </c>
      <c r="B297">
        <v>43750</v>
      </c>
      <c r="C297" s="3">
        <v>0.29166666666666669</v>
      </c>
      <c r="D297" s="3">
        <v>7</v>
      </c>
      <c r="E297" s="3">
        <v>12</v>
      </c>
      <c r="F297" s="3">
        <v>0.5</v>
      </c>
      <c r="G297" s="5">
        <v>1.4</v>
      </c>
      <c r="H297" s="3">
        <v>1.9</v>
      </c>
      <c r="I297" s="3">
        <v>1.55139</v>
      </c>
      <c r="J297" s="12">
        <f t="shared" si="28"/>
        <v>1.1375000000000002</v>
      </c>
      <c r="K297" s="4">
        <v>43750.291666666664</v>
      </c>
      <c r="L297" s="3">
        <f t="shared" si="29"/>
        <v>12</v>
      </c>
      <c r="M297" s="3">
        <f t="shared" si="30"/>
        <v>7</v>
      </c>
      <c r="N297" s="3">
        <v>0</v>
      </c>
      <c r="O297" s="3">
        <v>58</v>
      </c>
      <c r="P297" s="3">
        <v>0</v>
      </c>
      <c r="Q297" s="3">
        <v>0</v>
      </c>
      <c r="R297" s="3"/>
      <c r="S297" s="3">
        <f t="shared" si="31"/>
        <v>0</v>
      </c>
      <c r="T297" s="3">
        <f t="shared" si="32"/>
        <v>1</v>
      </c>
      <c r="U297" s="3">
        <f t="shared" si="33"/>
        <v>0</v>
      </c>
      <c r="V297" s="3">
        <f t="shared" si="34"/>
        <v>0</v>
      </c>
      <c r="W297" s="26">
        <v>59</v>
      </c>
      <c r="X297" s="22">
        <v>13</v>
      </c>
      <c r="Y297" s="3">
        <v>1.9</v>
      </c>
      <c r="Z297" s="3"/>
      <c r="AB297" s="30">
        <v>267</v>
      </c>
      <c r="AC297" s="30">
        <v>1.5243340226092799</v>
      </c>
      <c r="AD297" s="30">
        <v>-0.62433402260927984</v>
      </c>
    </row>
    <row r="298" spans="1:30">
      <c r="A298" s="4">
        <v>43750.333333333336</v>
      </c>
      <c r="B298">
        <v>43750</v>
      </c>
      <c r="C298" s="3">
        <v>0.33333333333333331</v>
      </c>
      <c r="D298" s="3">
        <v>8</v>
      </c>
      <c r="E298" s="3">
        <v>12</v>
      </c>
      <c r="F298" s="3">
        <v>0.6</v>
      </c>
      <c r="G298" s="5">
        <v>0.2</v>
      </c>
      <c r="H298" s="3">
        <v>0.8</v>
      </c>
      <c r="I298" s="3">
        <v>1.55139</v>
      </c>
      <c r="J298" s="12">
        <f t="shared" si="28"/>
        <v>1.104166666666667</v>
      </c>
      <c r="K298" s="4">
        <v>43750.333333333336</v>
      </c>
      <c r="L298" s="3">
        <f t="shared" si="29"/>
        <v>12</v>
      </c>
      <c r="M298" s="3">
        <f t="shared" si="30"/>
        <v>8</v>
      </c>
      <c r="N298" s="3">
        <v>0</v>
      </c>
      <c r="O298" s="3">
        <v>3</v>
      </c>
      <c r="P298" s="3">
        <v>0</v>
      </c>
      <c r="Q298" s="3">
        <v>0</v>
      </c>
      <c r="R298" s="3"/>
      <c r="S298" s="3">
        <f t="shared" si="31"/>
        <v>0</v>
      </c>
      <c r="T298" s="3">
        <f t="shared" si="32"/>
        <v>1</v>
      </c>
      <c r="U298" s="3">
        <f t="shared" si="33"/>
        <v>0</v>
      </c>
      <c r="V298" s="3">
        <f t="shared" si="34"/>
        <v>0</v>
      </c>
      <c r="W298" s="25">
        <v>61</v>
      </c>
      <c r="X298" s="23">
        <v>13</v>
      </c>
      <c r="Y298" s="3">
        <v>0.8</v>
      </c>
      <c r="Z298" s="3"/>
      <c r="AB298" s="30">
        <v>268</v>
      </c>
      <c r="AC298" s="30">
        <v>1.5243340226092799</v>
      </c>
      <c r="AD298" s="30">
        <v>-1.0243340226092799</v>
      </c>
    </row>
    <row r="299" spans="1:30">
      <c r="A299" s="4">
        <v>43750.375</v>
      </c>
      <c r="B299">
        <v>43750</v>
      </c>
      <c r="C299" s="3">
        <v>0.375</v>
      </c>
      <c r="D299" s="3">
        <v>9</v>
      </c>
      <c r="E299" s="3">
        <v>12</v>
      </c>
      <c r="F299" s="3">
        <v>0.2</v>
      </c>
      <c r="G299" s="5">
        <v>0.2</v>
      </c>
      <c r="H299" s="3">
        <v>0.4</v>
      </c>
      <c r="I299" s="3">
        <v>1.55139</v>
      </c>
      <c r="J299" s="12">
        <f t="shared" si="28"/>
        <v>1.1166666666666669</v>
      </c>
      <c r="K299" s="4">
        <v>43750.374999652777</v>
      </c>
      <c r="L299" s="3">
        <f t="shared" si="29"/>
        <v>12</v>
      </c>
      <c r="M299" s="3">
        <f t="shared" si="30"/>
        <v>9</v>
      </c>
      <c r="N299" s="3"/>
      <c r="O299" s="3"/>
      <c r="P299" s="3"/>
      <c r="Q299" s="3"/>
      <c r="R299" s="3"/>
      <c r="S299" s="3">
        <f t="shared" si="31"/>
        <v>0</v>
      </c>
      <c r="T299" s="3">
        <f t="shared" si="32"/>
        <v>0</v>
      </c>
      <c r="U299" s="3">
        <f t="shared" si="33"/>
        <v>0</v>
      </c>
      <c r="V299" s="3">
        <f t="shared" si="34"/>
        <v>0</v>
      </c>
      <c r="W299" s="26">
        <v>64</v>
      </c>
      <c r="X299" s="22">
        <v>13</v>
      </c>
      <c r="Y299" s="3">
        <v>0.4</v>
      </c>
      <c r="Z299" s="3"/>
      <c r="AB299" s="30">
        <v>269</v>
      </c>
      <c r="AC299" s="30">
        <v>1.5376260744910639</v>
      </c>
      <c r="AD299" s="30">
        <v>-0.93762607449106383</v>
      </c>
    </row>
    <row r="300" spans="1:30">
      <c r="A300" s="4">
        <v>43750.416666666664</v>
      </c>
      <c r="B300">
        <v>43750</v>
      </c>
      <c r="C300" s="3">
        <v>0.41666666666666669</v>
      </c>
      <c r="D300" s="3">
        <v>10</v>
      </c>
      <c r="E300" s="3">
        <v>12</v>
      </c>
      <c r="F300" s="3">
        <v>0.2</v>
      </c>
      <c r="G300" s="5">
        <v>0.4</v>
      </c>
      <c r="H300" s="3">
        <v>0.60000000000000009</v>
      </c>
      <c r="I300" s="3">
        <v>1.55139</v>
      </c>
      <c r="J300" s="12">
        <f t="shared" si="28"/>
        <v>1.1625000000000003</v>
      </c>
      <c r="K300" s="4">
        <v>43750.416666261575</v>
      </c>
      <c r="L300" s="3">
        <f t="shared" si="29"/>
        <v>12</v>
      </c>
      <c r="M300" s="3">
        <f t="shared" si="30"/>
        <v>10</v>
      </c>
      <c r="N300" s="3"/>
      <c r="O300" s="3"/>
      <c r="P300" s="3"/>
      <c r="Q300" s="3"/>
      <c r="R300" s="3"/>
      <c r="S300" s="3">
        <f t="shared" si="31"/>
        <v>0</v>
      </c>
      <c r="T300" s="3">
        <f t="shared" si="32"/>
        <v>0</v>
      </c>
      <c r="U300" s="3">
        <f t="shared" si="33"/>
        <v>0</v>
      </c>
      <c r="V300" s="3">
        <f t="shared" si="34"/>
        <v>0</v>
      </c>
      <c r="W300" s="25">
        <v>68</v>
      </c>
      <c r="X300" s="23">
        <v>13</v>
      </c>
      <c r="Y300" s="3">
        <v>0.60000000000000009</v>
      </c>
      <c r="Z300" s="3"/>
      <c r="AB300" s="30">
        <v>270</v>
      </c>
      <c r="AC300" s="30">
        <v>1.5991204519503777</v>
      </c>
      <c r="AD300" s="30">
        <v>-1.0991204519503777</v>
      </c>
    </row>
    <row r="301" spans="1:30">
      <c r="A301" s="4">
        <v>43750.458333333336</v>
      </c>
      <c r="B301">
        <v>43750</v>
      </c>
      <c r="C301" s="3">
        <v>0.45833333333333331</v>
      </c>
      <c r="D301" s="3">
        <v>11</v>
      </c>
      <c r="E301" s="3">
        <v>12</v>
      </c>
      <c r="F301" s="3">
        <v>0.2</v>
      </c>
      <c r="G301" s="5">
        <v>0.4</v>
      </c>
      <c r="H301" s="3">
        <v>0.60000000000000009</v>
      </c>
      <c r="I301" s="3">
        <v>1.55139</v>
      </c>
      <c r="J301" s="12">
        <f t="shared" si="28"/>
        <v>1.229166666666667</v>
      </c>
      <c r="K301" s="4">
        <v>43750.458332870374</v>
      </c>
      <c r="L301" s="3">
        <f t="shared" si="29"/>
        <v>12</v>
      </c>
      <c r="M301" s="3">
        <f t="shared" si="30"/>
        <v>11</v>
      </c>
      <c r="N301" s="3"/>
      <c r="O301" s="3"/>
      <c r="P301" s="3"/>
      <c r="Q301" s="3"/>
      <c r="R301" s="3"/>
      <c r="S301" s="3">
        <f t="shared" si="31"/>
        <v>0</v>
      </c>
      <c r="T301" s="3">
        <f t="shared" si="32"/>
        <v>0</v>
      </c>
      <c r="U301" s="3">
        <f t="shared" si="33"/>
        <v>0</v>
      </c>
      <c r="V301" s="3">
        <f t="shared" si="34"/>
        <v>0</v>
      </c>
      <c r="W301" s="26">
        <v>71</v>
      </c>
      <c r="X301" s="22">
        <v>13</v>
      </c>
      <c r="Y301" s="3">
        <v>0.60000000000000009</v>
      </c>
      <c r="Z301" s="3"/>
      <c r="AB301" s="30">
        <v>271</v>
      </c>
      <c r="AC301" s="30">
        <v>1.5858284000685936</v>
      </c>
      <c r="AD301" s="30">
        <v>-0.48582840006859351</v>
      </c>
    </row>
    <row r="302" spans="1:30">
      <c r="A302" s="4">
        <v>43750.5</v>
      </c>
      <c r="B302">
        <v>43750</v>
      </c>
      <c r="C302" s="3">
        <v>0.5</v>
      </c>
      <c r="D302" s="3">
        <v>12</v>
      </c>
      <c r="E302" s="3">
        <v>12</v>
      </c>
      <c r="F302" s="3">
        <v>0.3</v>
      </c>
      <c r="G302" s="5">
        <v>0.4</v>
      </c>
      <c r="H302" s="3">
        <v>0.7</v>
      </c>
      <c r="I302" s="3">
        <v>1.55139</v>
      </c>
      <c r="J302" s="12">
        <f t="shared" si="28"/>
        <v>1.2375000000000003</v>
      </c>
      <c r="K302" s="4">
        <v>43750.499999479165</v>
      </c>
      <c r="L302" s="3">
        <f t="shared" si="29"/>
        <v>12</v>
      </c>
      <c r="M302" s="3">
        <f t="shared" si="30"/>
        <v>12</v>
      </c>
      <c r="N302" s="3"/>
      <c r="O302" s="3"/>
      <c r="P302" s="3"/>
      <c r="Q302" s="3"/>
      <c r="R302" s="3"/>
      <c r="S302" s="3">
        <f t="shared" si="31"/>
        <v>0</v>
      </c>
      <c r="T302" s="3">
        <f t="shared" si="32"/>
        <v>0</v>
      </c>
      <c r="U302" s="3">
        <f t="shared" si="33"/>
        <v>0</v>
      </c>
      <c r="V302" s="3">
        <f t="shared" si="34"/>
        <v>0</v>
      </c>
      <c r="W302" s="25">
        <v>72</v>
      </c>
      <c r="X302" s="23">
        <v>13</v>
      </c>
      <c r="Y302" s="3">
        <v>0.7</v>
      </c>
      <c r="Z302" s="3"/>
      <c r="AB302" s="30">
        <v>272</v>
      </c>
      <c r="AC302" s="30">
        <v>1.5326601925414574</v>
      </c>
      <c r="AD302" s="30">
        <v>2.7673398074585425</v>
      </c>
    </row>
    <row r="303" spans="1:30">
      <c r="A303" s="4">
        <v>43750.541666666664</v>
      </c>
      <c r="B303">
        <v>43750</v>
      </c>
      <c r="C303" s="3">
        <v>0.54166666666666663</v>
      </c>
      <c r="D303" s="3">
        <v>13</v>
      </c>
      <c r="E303" s="3">
        <v>12</v>
      </c>
      <c r="F303" s="3">
        <v>0.4</v>
      </c>
      <c r="G303" s="5">
        <v>0.2</v>
      </c>
      <c r="H303" s="3">
        <v>0.60000000000000009</v>
      </c>
      <c r="I303" s="3">
        <v>1.55139</v>
      </c>
      <c r="J303" s="12">
        <f t="shared" si="28"/>
        <v>1.2375000000000003</v>
      </c>
      <c r="K303" s="4">
        <v>43750.541666087964</v>
      </c>
      <c r="L303" s="3">
        <f t="shared" si="29"/>
        <v>12</v>
      </c>
      <c r="M303" s="3">
        <f t="shared" si="30"/>
        <v>13</v>
      </c>
      <c r="N303" s="3"/>
      <c r="O303" s="3"/>
      <c r="P303" s="3"/>
      <c r="Q303" s="3"/>
      <c r="R303" s="3"/>
      <c r="S303" s="3">
        <f t="shared" si="31"/>
        <v>0</v>
      </c>
      <c r="T303" s="3">
        <f t="shared" si="32"/>
        <v>0</v>
      </c>
      <c r="U303" s="3">
        <f t="shared" si="33"/>
        <v>0</v>
      </c>
      <c r="V303" s="3">
        <f t="shared" si="34"/>
        <v>0</v>
      </c>
      <c r="W303" s="26">
        <v>73</v>
      </c>
      <c r="X303" s="22">
        <v>11</v>
      </c>
      <c r="Y303" s="3">
        <v>0.60000000000000009</v>
      </c>
      <c r="Z303" s="3"/>
      <c r="AB303" s="30">
        <v>273</v>
      </c>
      <c r="AC303" s="30">
        <v>1.4037734366394963</v>
      </c>
      <c r="AD303" s="30">
        <v>-0.50377343663949636</v>
      </c>
    </row>
    <row r="304" spans="1:30">
      <c r="A304" s="4">
        <v>43750.583333333336</v>
      </c>
      <c r="B304">
        <v>43750</v>
      </c>
      <c r="C304" s="3">
        <v>0.58333333333333337</v>
      </c>
      <c r="D304" s="3">
        <v>14</v>
      </c>
      <c r="E304" s="3">
        <v>12</v>
      </c>
      <c r="F304" s="3">
        <v>0.4</v>
      </c>
      <c r="G304" s="5">
        <v>0.9</v>
      </c>
      <c r="H304" s="3">
        <v>1.3</v>
      </c>
      <c r="I304" s="3">
        <v>1.55139</v>
      </c>
      <c r="J304" s="12">
        <f t="shared" si="28"/>
        <v>1.2958333333333334</v>
      </c>
      <c r="K304" s="4">
        <v>43750.583333333336</v>
      </c>
      <c r="L304" s="3">
        <f t="shared" si="29"/>
        <v>12</v>
      </c>
      <c r="M304" s="3">
        <f t="shared" si="30"/>
        <v>14</v>
      </c>
      <c r="N304" s="3">
        <v>0</v>
      </c>
      <c r="O304" s="3">
        <v>17</v>
      </c>
      <c r="P304" s="3">
        <v>0</v>
      </c>
      <c r="Q304" s="3">
        <v>0</v>
      </c>
      <c r="R304" s="3"/>
      <c r="S304" s="3">
        <f t="shared" si="31"/>
        <v>0</v>
      </c>
      <c r="T304" s="3">
        <f t="shared" si="32"/>
        <v>1</v>
      </c>
      <c r="U304" s="3">
        <f t="shared" si="33"/>
        <v>0</v>
      </c>
      <c r="V304" s="3">
        <f t="shared" si="34"/>
        <v>0</v>
      </c>
      <c r="W304" s="25">
        <v>73</v>
      </c>
      <c r="X304" s="23">
        <v>11</v>
      </c>
      <c r="Y304" s="3">
        <v>1.3</v>
      </c>
      <c r="Z304" s="3"/>
      <c r="AB304" s="30">
        <v>274</v>
      </c>
      <c r="AC304" s="30">
        <v>1.3638972809941441</v>
      </c>
      <c r="AD304" s="30">
        <v>1.236102719005856</v>
      </c>
    </row>
    <row r="305" spans="1:30">
      <c r="A305" s="4">
        <v>43750.625</v>
      </c>
      <c r="B305">
        <v>43750</v>
      </c>
      <c r="C305" s="3">
        <v>0.625</v>
      </c>
      <c r="D305" s="3">
        <v>15</v>
      </c>
      <c r="E305" s="3">
        <v>12</v>
      </c>
      <c r="F305" s="3">
        <v>1.3</v>
      </c>
      <c r="G305" s="5">
        <v>0.4</v>
      </c>
      <c r="H305" s="3">
        <v>1.7000000000000002</v>
      </c>
      <c r="I305" s="3">
        <v>1.55139</v>
      </c>
      <c r="J305" s="12">
        <f t="shared" si="28"/>
        <v>1.2708333333333335</v>
      </c>
      <c r="K305" s="4">
        <v>43750.625</v>
      </c>
      <c r="L305" s="3">
        <f t="shared" si="29"/>
        <v>12</v>
      </c>
      <c r="M305" s="3">
        <f t="shared" si="30"/>
        <v>15</v>
      </c>
      <c r="N305" s="3">
        <v>0</v>
      </c>
      <c r="O305" s="3">
        <v>58</v>
      </c>
      <c r="P305" s="3">
        <v>0</v>
      </c>
      <c r="Q305" s="3">
        <v>0</v>
      </c>
      <c r="R305" s="3"/>
      <c r="S305" s="3">
        <f t="shared" si="31"/>
        <v>0</v>
      </c>
      <c r="T305" s="3">
        <f t="shared" si="32"/>
        <v>1</v>
      </c>
      <c r="U305" s="3">
        <f t="shared" si="33"/>
        <v>0</v>
      </c>
      <c r="V305" s="3">
        <f t="shared" si="34"/>
        <v>0</v>
      </c>
      <c r="W305" s="26">
        <v>71</v>
      </c>
      <c r="X305" s="22">
        <v>11</v>
      </c>
      <c r="Y305" s="3">
        <v>1.7000000000000002</v>
      </c>
      <c r="Z305" s="3"/>
      <c r="AB305" s="30">
        <v>275</v>
      </c>
      <c r="AC305" s="30">
        <v>1.2758187997712622</v>
      </c>
      <c r="AD305" s="30">
        <v>2.3241812002287379</v>
      </c>
    </row>
    <row r="306" spans="1:30">
      <c r="A306" s="4">
        <v>43750.666666666664</v>
      </c>
      <c r="B306">
        <v>43750</v>
      </c>
      <c r="C306" s="3">
        <v>0.66666666666666663</v>
      </c>
      <c r="D306" s="3">
        <v>16</v>
      </c>
      <c r="E306" s="3">
        <v>12</v>
      </c>
      <c r="F306" s="3">
        <v>2.1</v>
      </c>
      <c r="G306" s="5">
        <v>2.2000000000000002</v>
      </c>
      <c r="H306" s="3">
        <v>4.3000000000000007</v>
      </c>
      <c r="I306" s="3">
        <v>1.55139</v>
      </c>
      <c r="J306" s="12">
        <f t="shared" si="28"/>
        <v>1.2791666666666668</v>
      </c>
      <c r="K306" s="4">
        <v>43750.666666666664</v>
      </c>
      <c r="L306" s="3">
        <f t="shared" si="29"/>
        <v>12</v>
      </c>
      <c r="M306" s="3">
        <f t="shared" si="30"/>
        <v>16</v>
      </c>
      <c r="N306" s="3">
        <v>29</v>
      </c>
      <c r="O306" s="3">
        <v>56</v>
      </c>
      <c r="P306" s="3">
        <v>0</v>
      </c>
      <c r="Q306" s="3">
        <v>0</v>
      </c>
      <c r="R306" s="3"/>
      <c r="S306" s="3">
        <f t="shared" si="31"/>
        <v>1</v>
      </c>
      <c r="T306" s="3">
        <f t="shared" si="32"/>
        <v>1</v>
      </c>
      <c r="U306" s="3">
        <f t="shared" si="33"/>
        <v>0</v>
      </c>
      <c r="V306" s="3">
        <f t="shared" si="34"/>
        <v>0</v>
      </c>
      <c r="W306" s="25">
        <v>70</v>
      </c>
      <c r="X306" s="23">
        <v>13</v>
      </c>
      <c r="Y306" s="3">
        <v>4.3000000000000007</v>
      </c>
      <c r="Z306" s="3"/>
      <c r="AB306" s="30">
        <v>276</v>
      </c>
      <c r="AC306" s="30">
        <v>1.2492346960076941</v>
      </c>
      <c r="AD306" s="30">
        <v>0.35076530399230599</v>
      </c>
    </row>
    <row r="307" spans="1:30">
      <c r="A307" s="4">
        <v>43750.708333333336</v>
      </c>
      <c r="B307">
        <v>43750</v>
      </c>
      <c r="C307" s="3">
        <v>0.70833333333333337</v>
      </c>
      <c r="D307" s="3">
        <v>17</v>
      </c>
      <c r="E307" s="3">
        <v>12</v>
      </c>
      <c r="F307" s="3">
        <v>1.3</v>
      </c>
      <c r="G307" s="5">
        <v>0.4</v>
      </c>
      <c r="H307" s="3">
        <v>1.7000000000000002</v>
      </c>
      <c r="I307" s="3">
        <v>1.55139</v>
      </c>
      <c r="J307" s="12">
        <f t="shared" si="28"/>
        <v>1.1875</v>
      </c>
      <c r="K307" s="4">
        <v>43750.708333333336</v>
      </c>
      <c r="L307" s="3">
        <f t="shared" si="29"/>
        <v>12</v>
      </c>
      <c r="M307" s="3">
        <f t="shared" si="30"/>
        <v>17</v>
      </c>
      <c r="N307" s="3">
        <v>4</v>
      </c>
      <c r="O307" s="3">
        <v>39</v>
      </c>
      <c r="P307" s="3">
        <v>0</v>
      </c>
      <c r="Q307" s="3">
        <v>0</v>
      </c>
      <c r="R307" s="3"/>
      <c r="S307" s="3">
        <f t="shared" si="31"/>
        <v>1</v>
      </c>
      <c r="T307" s="3">
        <f t="shared" si="32"/>
        <v>1</v>
      </c>
      <c r="U307" s="3">
        <f t="shared" si="33"/>
        <v>0</v>
      </c>
      <c r="V307" s="3">
        <f t="shared" si="34"/>
        <v>0</v>
      </c>
      <c r="W307" s="26">
        <v>68</v>
      </c>
      <c r="X307" s="22">
        <v>13</v>
      </c>
      <c r="Y307" s="3">
        <v>1.7000000000000002</v>
      </c>
      <c r="Z307" s="3"/>
      <c r="AB307" s="30">
        <v>277</v>
      </c>
      <c r="AC307" s="30">
        <v>1.1960664884805579</v>
      </c>
      <c r="AD307" s="30">
        <v>-0.19606648848055785</v>
      </c>
    </row>
    <row r="308" spans="1:30">
      <c r="A308" s="4">
        <v>43750.75</v>
      </c>
      <c r="B308">
        <v>43750</v>
      </c>
      <c r="C308" s="3">
        <v>0.75</v>
      </c>
      <c r="D308" s="3">
        <v>18</v>
      </c>
      <c r="E308" s="3">
        <v>12</v>
      </c>
      <c r="F308" s="3">
        <v>0.4</v>
      </c>
      <c r="G308" s="5">
        <v>0.4</v>
      </c>
      <c r="H308" s="3">
        <v>0.8</v>
      </c>
      <c r="I308" s="3">
        <v>1.55139</v>
      </c>
      <c r="J308" s="12">
        <f t="shared" si="28"/>
        <v>1.1541666666666666</v>
      </c>
      <c r="K308" s="4">
        <v>43750.749999421299</v>
      </c>
      <c r="L308" s="3">
        <f t="shared" si="29"/>
        <v>12</v>
      </c>
      <c r="M308" s="3">
        <f t="shared" si="30"/>
        <v>18</v>
      </c>
      <c r="N308" s="3"/>
      <c r="O308" s="3"/>
      <c r="P308" s="3"/>
      <c r="Q308" s="3"/>
      <c r="R308" s="3"/>
      <c r="S308" s="3">
        <f t="shared" si="31"/>
        <v>0</v>
      </c>
      <c r="T308" s="3">
        <f t="shared" si="32"/>
        <v>0</v>
      </c>
      <c r="U308" s="3">
        <f t="shared" si="33"/>
        <v>0</v>
      </c>
      <c r="V308" s="3">
        <f t="shared" si="34"/>
        <v>0</v>
      </c>
      <c r="W308" s="25">
        <v>67</v>
      </c>
      <c r="X308" s="23">
        <v>13</v>
      </c>
      <c r="Y308" s="3">
        <v>0.8</v>
      </c>
      <c r="Z308" s="3"/>
      <c r="AB308" s="30">
        <v>278</v>
      </c>
      <c r="AC308" s="30">
        <v>0.88646030620617067</v>
      </c>
      <c r="AD308" s="30">
        <v>1.3539693793829355E-2</v>
      </c>
    </row>
    <row r="309" spans="1:30">
      <c r="A309" s="4">
        <v>43750.791666666664</v>
      </c>
      <c r="B309">
        <v>43750</v>
      </c>
      <c r="C309" s="3">
        <v>0.79166666666666663</v>
      </c>
      <c r="D309" s="3">
        <v>19</v>
      </c>
      <c r="E309" s="3">
        <v>12</v>
      </c>
      <c r="F309" s="3">
        <v>0.3</v>
      </c>
      <c r="G309" s="5">
        <v>0.2</v>
      </c>
      <c r="H309" s="3">
        <v>0.5</v>
      </c>
      <c r="I309" s="3">
        <v>1.55139</v>
      </c>
      <c r="J309" s="12">
        <f t="shared" si="28"/>
        <v>1.1708333333333332</v>
      </c>
      <c r="K309" s="4">
        <v>43750.791666087964</v>
      </c>
      <c r="L309" s="3">
        <f t="shared" si="29"/>
        <v>12</v>
      </c>
      <c r="M309" s="3">
        <f t="shared" si="30"/>
        <v>19</v>
      </c>
      <c r="N309" s="3"/>
      <c r="O309" s="3"/>
      <c r="P309" s="3"/>
      <c r="Q309" s="3"/>
      <c r="R309" s="3"/>
      <c r="S309" s="3">
        <f t="shared" si="31"/>
        <v>0</v>
      </c>
      <c r="T309" s="3">
        <f t="shared" si="32"/>
        <v>0</v>
      </c>
      <c r="U309" s="3">
        <f t="shared" si="33"/>
        <v>0</v>
      </c>
      <c r="V309" s="3">
        <f t="shared" si="34"/>
        <v>0</v>
      </c>
      <c r="W309" s="26">
        <v>66</v>
      </c>
      <c r="X309" s="22">
        <v>13</v>
      </c>
      <c r="Y309" s="3">
        <v>0.5</v>
      </c>
      <c r="Z309" s="3"/>
      <c r="AB309" s="30">
        <v>279</v>
      </c>
      <c r="AC309" s="30">
        <v>0.88646030620617067</v>
      </c>
      <c r="AD309" s="30">
        <v>1.3539693793829355E-2</v>
      </c>
    </row>
    <row r="310" spans="1:30">
      <c r="A310" s="4">
        <v>43750.833333333336</v>
      </c>
      <c r="B310">
        <v>43750</v>
      </c>
      <c r="C310" s="3">
        <v>0.83333333333333337</v>
      </c>
      <c r="D310" s="3">
        <v>20</v>
      </c>
      <c r="E310" s="3">
        <v>12</v>
      </c>
      <c r="F310" s="3">
        <v>0.4</v>
      </c>
      <c r="G310" s="5">
        <v>0.4</v>
      </c>
      <c r="H310" s="3">
        <v>0.8</v>
      </c>
      <c r="I310" s="3">
        <v>1.55139</v>
      </c>
      <c r="J310" s="12">
        <f t="shared" si="28"/>
        <v>1.1958333333333331</v>
      </c>
      <c r="K310" s="4">
        <v>43750.833333333336</v>
      </c>
      <c r="L310" s="3">
        <f t="shared" si="29"/>
        <v>12</v>
      </c>
      <c r="M310" s="3">
        <f t="shared" si="30"/>
        <v>20</v>
      </c>
      <c r="N310" s="3">
        <v>33</v>
      </c>
      <c r="O310" s="3">
        <v>0</v>
      </c>
      <c r="P310" s="3">
        <v>0</v>
      </c>
      <c r="Q310" s="3">
        <v>0</v>
      </c>
      <c r="R310" s="3"/>
      <c r="S310" s="3">
        <f t="shared" si="31"/>
        <v>1</v>
      </c>
      <c r="T310" s="3">
        <f t="shared" si="32"/>
        <v>0</v>
      </c>
      <c r="U310" s="3">
        <f t="shared" si="33"/>
        <v>0</v>
      </c>
      <c r="V310" s="3">
        <f t="shared" si="34"/>
        <v>0</v>
      </c>
      <c r="W310" s="25">
        <v>64</v>
      </c>
      <c r="X310" s="23">
        <v>17</v>
      </c>
      <c r="Y310" s="3">
        <v>0.8</v>
      </c>
      <c r="Z310" s="3"/>
      <c r="AB310" s="30">
        <v>280</v>
      </c>
      <c r="AC310" s="30">
        <v>0.89975235808795473</v>
      </c>
      <c r="AD310" s="30">
        <v>-9.9752358087954685E-2</v>
      </c>
    </row>
    <row r="311" spans="1:30">
      <c r="A311" s="4">
        <v>43750.875</v>
      </c>
      <c r="B311">
        <v>43750</v>
      </c>
      <c r="C311" s="3">
        <v>0.875</v>
      </c>
      <c r="D311" s="3">
        <v>21</v>
      </c>
      <c r="E311" s="3">
        <v>12</v>
      </c>
      <c r="F311" s="3">
        <v>0.6</v>
      </c>
      <c r="G311" s="5">
        <v>0.9</v>
      </c>
      <c r="H311" s="3">
        <v>1.5</v>
      </c>
      <c r="I311" s="3">
        <v>1.55139</v>
      </c>
      <c r="J311" s="12">
        <f t="shared" si="28"/>
        <v>1.2083333333333333</v>
      </c>
      <c r="K311" s="4">
        <v>43750.875</v>
      </c>
      <c r="L311" s="3">
        <f t="shared" si="29"/>
        <v>12</v>
      </c>
      <c r="M311" s="3">
        <f t="shared" si="30"/>
        <v>21</v>
      </c>
      <c r="N311" s="3">
        <v>58</v>
      </c>
      <c r="O311" s="3">
        <v>27</v>
      </c>
      <c r="P311" s="3">
        <v>0</v>
      </c>
      <c r="Q311" s="3">
        <v>0</v>
      </c>
      <c r="R311" s="3"/>
      <c r="S311" s="3">
        <f t="shared" si="31"/>
        <v>1</v>
      </c>
      <c r="T311" s="3">
        <f t="shared" si="32"/>
        <v>1</v>
      </c>
      <c r="U311" s="3">
        <f t="shared" si="33"/>
        <v>0</v>
      </c>
      <c r="V311" s="3">
        <f t="shared" si="34"/>
        <v>0</v>
      </c>
      <c r="W311" s="26">
        <v>62</v>
      </c>
      <c r="X311" s="22">
        <v>17</v>
      </c>
      <c r="Y311" s="3">
        <v>1.5</v>
      </c>
      <c r="Z311" s="3"/>
      <c r="AB311" s="30">
        <v>281</v>
      </c>
      <c r="AC311" s="30">
        <v>0.92633646185152285</v>
      </c>
      <c r="AD311" s="30">
        <v>-0.12633646185152281</v>
      </c>
    </row>
    <row r="312" spans="1:30">
      <c r="A312" s="4">
        <v>43750.916666666664</v>
      </c>
      <c r="B312">
        <v>43750</v>
      </c>
      <c r="C312" s="3">
        <v>0.91666666666666663</v>
      </c>
      <c r="D312" s="3">
        <v>22</v>
      </c>
      <c r="E312" s="3">
        <v>12</v>
      </c>
      <c r="F312" s="3">
        <v>1.4</v>
      </c>
      <c r="G312" s="5">
        <v>0.6</v>
      </c>
      <c r="H312" s="3">
        <v>2</v>
      </c>
      <c r="I312" s="3">
        <v>1.55139</v>
      </c>
      <c r="J312" s="12">
        <f t="shared" si="28"/>
        <v>1.2416666666666667</v>
      </c>
      <c r="K312" s="4">
        <v>43750.916666666664</v>
      </c>
      <c r="L312" s="3">
        <f t="shared" si="29"/>
        <v>12</v>
      </c>
      <c r="M312" s="3">
        <f t="shared" si="30"/>
        <v>22</v>
      </c>
      <c r="N312" s="3">
        <v>58</v>
      </c>
      <c r="O312" s="3">
        <v>55</v>
      </c>
      <c r="P312" s="3">
        <v>0</v>
      </c>
      <c r="Q312" s="3">
        <v>0</v>
      </c>
      <c r="R312" s="3"/>
      <c r="S312" s="3">
        <f t="shared" si="31"/>
        <v>1</v>
      </c>
      <c r="T312" s="3">
        <f t="shared" si="32"/>
        <v>1</v>
      </c>
      <c r="U312" s="3">
        <f t="shared" si="33"/>
        <v>0</v>
      </c>
      <c r="V312" s="3">
        <f t="shared" si="34"/>
        <v>0</v>
      </c>
      <c r="W312" s="25">
        <v>61</v>
      </c>
      <c r="X312" s="23">
        <v>13</v>
      </c>
      <c r="Y312" s="3">
        <v>2</v>
      </c>
      <c r="Z312" s="3"/>
      <c r="AB312" s="30">
        <v>282</v>
      </c>
      <c r="AC312" s="30">
        <v>0.96621261749687504</v>
      </c>
      <c r="AD312" s="30">
        <v>0.73378738250312514</v>
      </c>
    </row>
    <row r="313" spans="1:30">
      <c r="A313" s="4">
        <v>43750.958333333336</v>
      </c>
      <c r="B313">
        <v>43750</v>
      </c>
      <c r="C313" s="3">
        <v>0.95833333333333337</v>
      </c>
      <c r="D313" s="3">
        <v>23</v>
      </c>
      <c r="E313" s="3">
        <v>12</v>
      </c>
      <c r="F313" s="3">
        <v>0.3</v>
      </c>
      <c r="G313" s="5">
        <v>0.3</v>
      </c>
      <c r="H313" s="3">
        <v>0.6</v>
      </c>
      <c r="I313" s="3">
        <v>1.55139</v>
      </c>
      <c r="J313" s="12">
        <f t="shared" si="28"/>
        <v>1.2125000000000001</v>
      </c>
      <c r="K313" s="4">
        <v>43750.958333333336</v>
      </c>
      <c r="L313" s="3">
        <f t="shared" si="29"/>
        <v>12</v>
      </c>
      <c r="M313" s="3">
        <f t="shared" si="30"/>
        <v>23</v>
      </c>
      <c r="N313" s="3">
        <v>58</v>
      </c>
      <c r="O313" s="3">
        <v>57</v>
      </c>
      <c r="P313" s="3">
        <v>0</v>
      </c>
      <c r="Q313" s="3">
        <v>0</v>
      </c>
      <c r="R313" s="3"/>
      <c r="S313" s="3">
        <f t="shared" si="31"/>
        <v>1</v>
      </c>
      <c r="T313" s="3">
        <f t="shared" si="32"/>
        <v>1</v>
      </c>
      <c r="U313" s="3">
        <f t="shared" si="33"/>
        <v>0</v>
      </c>
      <c r="V313" s="3">
        <f t="shared" si="34"/>
        <v>0</v>
      </c>
      <c r="W313" s="26">
        <v>58</v>
      </c>
      <c r="X313" s="22">
        <v>17</v>
      </c>
      <c r="Y313" s="3">
        <v>0.6</v>
      </c>
      <c r="Z313" s="3"/>
      <c r="AB313" s="30">
        <v>283</v>
      </c>
      <c r="AC313" s="30">
        <v>0.9795046693786591</v>
      </c>
      <c r="AD313" s="30">
        <v>-0.37950466937865901</v>
      </c>
    </row>
    <row r="314" spans="1:30">
      <c r="A314" s="4">
        <v>43751</v>
      </c>
      <c r="B314">
        <v>43751</v>
      </c>
      <c r="C314" s="3">
        <v>0</v>
      </c>
      <c r="D314" s="3">
        <v>0</v>
      </c>
      <c r="E314" s="3">
        <v>13</v>
      </c>
      <c r="F314" s="3">
        <v>0.3</v>
      </c>
      <c r="G314" s="5">
        <v>0.2</v>
      </c>
      <c r="H314" s="3">
        <v>0.5</v>
      </c>
      <c r="I314" s="3">
        <v>1.55139</v>
      </c>
      <c r="J314" s="12">
        <f t="shared" si="28"/>
        <v>1.2125000000000001</v>
      </c>
      <c r="K314" s="4">
        <v>43751</v>
      </c>
      <c r="L314" s="3">
        <f t="shared" si="29"/>
        <v>13</v>
      </c>
      <c r="M314" s="3">
        <f t="shared" si="30"/>
        <v>0</v>
      </c>
      <c r="N314" s="3">
        <v>57</v>
      </c>
      <c r="O314" s="3">
        <v>58</v>
      </c>
      <c r="P314" s="3">
        <v>0</v>
      </c>
      <c r="Q314" s="3">
        <v>0</v>
      </c>
      <c r="R314" s="3"/>
      <c r="S314" s="3">
        <f t="shared" si="31"/>
        <v>1</v>
      </c>
      <c r="T314" s="3">
        <f t="shared" si="32"/>
        <v>1</v>
      </c>
      <c r="U314" s="3">
        <f t="shared" si="33"/>
        <v>0</v>
      </c>
      <c r="V314" s="3">
        <f t="shared" si="34"/>
        <v>0</v>
      </c>
      <c r="W314" s="25">
        <v>57</v>
      </c>
      <c r="X314" s="23">
        <v>17</v>
      </c>
      <c r="Y314" s="3">
        <v>0.5</v>
      </c>
      <c r="Z314" s="3"/>
      <c r="AB314" s="30">
        <v>284</v>
      </c>
      <c r="AC314" s="30">
        <v>1.0193808250240113</v>
      </c>
      <c r="AD314" s="30">
        <v>-0.51938082502401128</v>
      </c>
    </row>
    <row r="315" spans="1:30">
      <c r="A315" s="4">
        <v>43751.041666666664</v>
      </c>
      <c r="B315">
        <v>43751</v>
      </c>
      <c r="C315" s="3">
        <v>4.1666666666666664E-2</v>
      </c>
      <c r="D315" s="3">
        <v>1</v>
      </c>
      <c r="E315" s="3">
        <v>13</v>
      </c>
      <c r="F315" s="3">
        <v>0.2</v>
      </c>
      <c r="G315" s="5">
        <v>0.1</v>
      </c>
      <c r="H315" s="3">
        <v>0.30000000000000004</v>
      </c>
      <c r="I315" s="3">
        <v>1.55139</v>
      </c>
      <c r="J315" s="12">
        <f t="shared" si="28"/>
        <v>1.2041666666666668</v>
      </c>
      <c r="K315" s="4">
        <v>43751.041666666664</v>
      </c>
      <c r="L315" s="3">
        <f t="shared" si="29"/>
        <v>13</v>
      </c>
      <c r="M315" s="3">
        <f t="shared" si="30"/>
        <v>1</v>
      </c>
      <c r="N315" s="3">
        <v>58</v>
      </c>
      <c r="O315" s="3">
        <v>58</v>
      </c>
      <c r="P315" s="3">
        <v>0</v>
      </c>
      <c r="Q315" s="3">
        <v>0</v>
      </c>
      <c r="R315" s="3"/>
      <c r="S315" s="3">
        <f t="shared" si="31"/>
        <v>1</v>
      </c>
      <c r="T315" s="3">
        <f t="shared" si="32"/>
        <v>1</v>
      </c>
      <c r="U315" s="3">
        <f t="shared" si="33"/>
        <v>0</v>
      </c>
      <c r="V315" s="3">
        <f t="shared" si="34"/>
        <v>0</v>
      </c>
      <c r="W315" s="26">
        <v>57</v>
      </c>
      <c r="X315" s="22">
        <v>13</v>
      </c>
      <c r="Y315" s="3">
        <v>0.30000000000000004</v>
      </c>
      <c r="Z315" s="3"/>
      <c r="AB315" s="30">
        <v>285</v>
      </c>
      <c r="AC315" s="30">
        <v>1.0326728769057953</v>
      </c>
      <c r="AD315" s="30">
        <v>-0.53267287690579534</v>
      </c>
    </row>
    <row r="316" spans="1:30">
      <c r="A316" s="4">
        <v>43751.083333333336</v>
      </c>
      <c r="B316">
        <v>43751</v>
      </c>
      <c r="C316" s="3">
        <v>8.3333333333333329E-2</v>
      </c>
      <c r="D316" s="3">
        <v>2</v>
      </c>
      <c r="E316" s="3">
        <v>13</v>
      </c>
      <c r="F316" s="3">
        <v>0.2</v>
      </c>
      <c r="G316" s="5">
        <v>0.1</v>
      </c>
      <c r="H316" s="3">
        <v>0.30000000000000004</v>
      </c>
      <c r="I316" s="3">
        <v>1.55139</v>
      </c>
      <c r="J316" s="12">
        <f t="shared" si="28"/>
        <v>1.2041666666666668</v>
      </c>
      <c r="K316" s="4">
        <v>43751.083333333336</v>
      </c>
      <c r="L316" s="3">
        <f t="shared" si="29"/>
        <v>13</v>
      </c>
      <c r="M316" s="3">
        <f t="shared" si="30"/>
        <v>2</v>
      </c>
      <c r="N316" s="3">
        <v>58</v>
      </c>
      <c r="O316" s="3">
        <v>58</v>
      </c>
      <c r="P316" s="3">
        <v>0</v>
      </c>
      <c r="Q316" s="3">
        <v>0</v>
      </c>
      <c r="R316" s="3"/>
      <c r="S316" s="3">
        <f t="shared" si="31"/>
        <v>1</v>
      </c>
      <c r="T316" s="3">
        <f t="shared" si="32"/>
        <v>1</v>
      </c>
      <c r="U316" s="3">
        <f t="shared" si="33"/>
        <v>0</v>
      </c>
      <c r="V316" s="3">
        <f t="shared" si="34"/>
        <v>0</v>
      </c>
      <c r="W316" s="25">
        <v>57</v>
      </c>
      <c r="X316" s="23">
        <v>13</v>
      </c>
      <c r="Y316" s="3">
        <v>0.30000000000000004</v>
      </c>
      <c r="Z316" s="3"/>
      <c r="AB316" s="30">
        <v>286</v>
      </c>
      <c r="AC316" s="30">
        <v>1.1113418424008605</v>
      </c>
      <c r="AD316" s="30">
        <v>-0.41134184240086058</v>
      </c>
    </row>
    <row r="317" spans="1:30">
      <c r="A317" s="4">
        <v>43751.125</v>
      </c>
      <c r="B317">
        <v>43751</v>
      </c>
      <c r="C317" s="3">
        <v>0.125</v>
      </c>
      <c r="D317" s="3">
        <v>3</v>
      </c>
      <c r="E317" s="3">
        <v>13</v>
      </c>
      <c r="F317" s="3">
        <v>0.2</v>
      </c>
      <c r="G317" s="5">
        <v>0.2</v>
      </c>
      <c r="H317" s="3">
        <v>0.4</v>
      </c>
      <c r="I317" s="3">
        <v>1.55139</v>
      </c>
      <c r="J317" s="12">
        <f t="shared" si="28"/>
        <v>1.2041666666666668</v>
      </c>
      <c r="K317" s="4">
        <v>43751.125</v>
      </c>
      <c r="L317" s="3">
        <f t="shared" si="29"/>
        <v>13</v>
      </c>
      <c r="M317" s="3">
        <f t="shared" si="30"/>
        <v>3</v>
      </c>
      <c r="N317" s="3">
        <v>58</v>
      </c>
      <c r="O317" s="3">
        <v>58</v>
      </c>
      <c r="P317" s="3">
        <v>0</v>
      </c>
      <c r="Q317" s="3">
        <v>0</v>
      </c>
      <c r="R317" s="3"/>
      <c r="S317" s="3">
        <f t="shared" si="31"/>
        <v>1</v>
      </c>
      <c r="T317" s="3">
        <f t="shared" si="32"/>
        <v>1</v>
      </c>
      <c r="U317" s="3">
        <f t="shared" si="33"/>
        <v>0</v>
      </c>
      <c r="V317" s="3">
        <f t="shared" si="34"/>
        <v>0</v>
      </c>
      <c r="W317" s="26">
        <v>57</v>
      </c>
      <c r="X317" s="22">
        <v>11</v>
      </c>
      <c r="Y317" s="3">
        <v>0.4</v>
      </c>
      <c r="Z317" s="3"/>
      <c r="AB317" s="30">
        <v>287</v>
      </c>
      <c r="AC317" s="30">
        <v>1.1113418424008605</v>
      </c>
      <c r="AD317" s="30">
        <v>-0.21134184240086062</v>
      </c>
    </row>
    <row r="318" spans="1:30">
      <c r="A318" s="4">
        <v>43751.166666666664</v>
      </c>
      <c r="B318">
        <v>43751</v>
      </c>
      <c r="C318" s="3">
        <v>0.16666666666666666</v>
      </c>
      <c r="D318" s="3">
        <v>4</v>
      </c>
      <c r="E318" s="3">
        <v>13</v>
      </c>
      <c r="F318" s="3">
        <v>0.1</v>
      </c>
      <c r="G318" s="5">
        <v>0.2</v>
      </c>
      <c r="H318" s="3">
        <v>0.30000000000000004</v>
      </c>
      <c r="I318" s="3">
        <v>1.55139</v>
      </c>
      <c r="J318" s="12">
        <f t="shared" si="28"/>
        <v>1.2041666666666668</v>
      </c>
      <c r="K318" s="4">
        <v>43751.166666666664</v>
      </c>
      <c r="L318" s="3">
        <f t="shared" si="29"/>
        <v>13</v>
      </c>
      <c r="M318" s="3">
        <f t="shared" si="30"/>
        <v>4</v>
      </c>
      <c r="N318" s="3">
        <v>57</v>
      </c>
      <c r="O318" s="3">
        <v>57</v>
      </c>
      <c r="P318" s="3">
        <v>0</v>
      </c>
      <c r="Q318" s="3">
        <v>0</v>
      </c>
      <c r="R318" s="3"/>
      <c r="S318" s="3">
        <f t="shared" si="31"/>
        <v>1</v>
      </c>
      <c r="T318" s="3">
        <f t="shared" si="32"/>
        <v>1</v>
      </c>
      <c r="U318" s="3">
        <f t="shared" si="33"/>
        <v>0</v>
      </c>
      <c r="V318" s="3">
        <f t="shared" si="34"/>
        <v>0</v>
      </c>
      <c r="W318" s="25">
        <v>57</v>
      </c>
      <c r="X318" s="23">
        <v>11</v>
      </c>
      <c r="Y318" s="3">
        <v>0.30000000000000004</v>
      </c>
      <c r="Z318" s="3"/>
      <c r="AB318" s="30">
        <v>288</v>
      </c>
      <c r="AC318" s="30">
        <v>1.1379259461644287</v>
      </c>
      <c r="AD318" s="30">
        <v>-0.4379259461644287</v>
      </c>
    </row>
    <row r="319" spans="1:30">
      <c r="A319" s="4">
        <v>43751.208333333336</v>
      </c>
      <c r="B319">
        <v>43751</v>
      </c>
      <c r="C319" s="3">
        <v>0.20833333333333334</v>
      </c>
      <c r="D319" s="3">
        <v>5</v>
      </c>
      <c r="E319" s="3">
        <v>13</v>
      </c>
      <c r="F319" s="3">
        <v>0.1</v>
      </c>
      <c r="G319" s="5">
        <v>1.9</v>
      </c>
      <c r="H319" s="3">
        <v>2</v>
      </c>
      <c r="I319" s="3">
        <v>1.55139</v>
      </c>
      <c r="J319" s="12">
        <f t="shared" si="28"/>
        <v>1.2458333333333336</v>
      </c>
      <c r="K319" s="4">
        <v>43751.208333333336</v>
      </c>
      <c r="L319" s="3">
        <f t="shared" si="29"/>
        <v>13</v>
      </c>
      <c r="M319" s="3">
        <f t="shared" si="30"/>
        <v>5</v>
      </c>
      <c r="N319" s="3">
        <v>58</v>
      </c>
      <c r="O319" s="3">
        <v>56</v>
      </c>
      <c r="P319" s="3">
        <v>0</v>
      </c>
      <c r="Q319" s="3">
        <v>0</v>
      </c>
      <c r="R319" s="3"/>
      <c r="S319" s="3">
        <f t="shared" si="31"/>
        <v>1</v>
      </c>
      <c r="T319" s="3">
        <f t="shared" si="32"/>
        <v>1</v>
      </c>
      <c r="U319" s="3">
        <f t="shared" si="33"/>
        <v>0</v>
      </c>
      <c r="V319" s="3">
        <f t="shared" si="34"/>
        <v>0</v>
      </c>
      <c r="W319" s="26">
        <v>56</v>
      </c>
      <c r="X319" s="22">
        <v>11</v>
      </c>
      <c r="Y319" s="3">
        <v>2</v>
      </c>
      <c r="Z319" s="3"/>
      <c r="AB319" s="30">
        <v>289</v>
      </c>
      <c r="AC319" s="30">
        <v>1.1645100499279968</v>
      </c>
      <c r="AD319" s="30">
        <v>-0.5645100499279968</v>
      </c>
    </row>
    <row r="320" spans="1:30">
      <c r="A320" s="4">
        <v>43751.25</v>
      </c>
      <c r="B320">
        <v>43751</v>
      </c>
      <c r="C320" s="3">
        <v>0.25</v>
      </c>
      <c r="D320" s="3">
        <v>6</v>
      </c>
      <c r="E320" s="3">
        <v>13</v>
      </c>
      <c r="F320" s="3">
        <v>2</v>
      </c>
      <c r="G320" s="5">
        <v>0.7</v>
      </c>
      <c r="H320" s="3">
        <v>2.7</v>
      </c>
      <c r="I320" s="3">
        <v>1.55139</v>
      </c>
      <c r="J320" s="12">
        <f t="shared" si="28"/>
        <v>1.2000000000000002</v>
      </c>
      <c r="K320" s="4">
        <v>43751.25</v>
      </c>
      <c r="L320" s="3">
        <f t="shared" si="29"/>
        <v>13</v>
      </c>
      <c r="M320" s="3">
        <f t="shared" si="30"/>
        <v>6</v>
      </c>
      <c r="N320" s="3">
        <v>58</v>
      </c>
      <c r="O320" s="3">
        <v>58</v>
      </c>
      <c r="P320" s="3">
        <v>0</v>
      </c>
      <c r="Q320" s="3">
        <v>0</v>
      </c>
      <c r="R320" s="3"/>
      <c r="S320" s="3">
        <f t="shared" si="31"/>
        <v>1</v>
      </c>
      <c r="T320" s="3">
        <f t="shared" si="32"/>
        <v>1</v>
      </c>
      <c r="U320" s="3">
        <f t="shared" si="33"/>
        <v>0</v>
      </c>
      <c r="V320" s="3">
        <f t="shared" si="34"/>
        <v>0</v>
      </c>
      <c r="W320" s="25">
        <v>56</v>
      </c>
      <c r="X320" s="23">
        <v>11</v>
      </c>
      <c r="Y320" s="3">
        <v>2.7</v>
      </c>
      <c r="Z320" s="3"/>
      <c r="AB320" s="30">
        <v>290</v>
      </c>
      <c r="AC320" s="30">
        <v>1.1778021018097808</v>
      </c>
      <c r="AD320" s="30">
        <v>0.42219789819021925</v>
      </c>
    </row>
    <row r="321" spans="1:30">
      <c r="A321" s="4">
        <v>43751.291666666664</v>
      </c>
      <c r="B321">
        <v>43751</v>
      </c>
      <c r="C321" s="3">
        <v>0.29166666666666669</v>
      </c>
      <c r="D321" s="3">
        <v>7</v>
      </c>
      <c r="E321" s="3">
        <v>13</v>
      </c>
      <c r="F321" s="3">
        <v>0.4</v>
      </c>
      <c r="G321" s="5">
        <v>0.7</v>
      </c>
      <c r="H321" s="3">
        <v>1.1000000000000001</v>
      </c>
      <c r="I321" s="3">
        <v>1.55139</v>
      </c>
      <c r="J321" s="12">
        <f t="shared" si="28"/>
        <v>1.1041666666666667</v>
      </c>
      <c r="K321" s="4">
        <v>43751.291666666664</v>
      </c>
      <c r="L321" s="3">
        <f t="shared" si="29"/>
        <v>13</v>
      </c>
      <c r="M321" s="3">
        <f t="shared" si="30"/>
        <v>7</v>
      </c>
      <c r="N321" s="3">
        <v>58</v>
      </c>
      <c r="O321" s="3">
        <v>6</v>
      </c>
      <c r="P321" s="3">
        <v>0</v>
      </c>
      <c r="Q321" s="3">
        <v>0</v>
      </c>
      <c r="R321" s="3"/>
      <c r="S321" s="3">
        <f t="shared" si="31"/>
        <v>1</v>
      </c>
      <c r="T321" s="3">
        <f t="shared" si="32"/>
        <v>1</v>
      </c>
      <c r="U321" s="3">
        <f t="shared" si="33"/>
        <v>0</v>
      </c>
      <c r="V321" s="3">
        <f t="shared" si="34"/>
        <v>0</v>
      </c>
      <c r="W321" s="26">
        <v>57</v>
      </c>
      <c r="X321" s="22">
        <v>13</v>
      </c>
      <c r="Y321" s="3">
        <v>1.1000000000000001</v>
      </c>
      <c r="Z321" s="3"/>
      <c r="AB321" s="30">
        <v>291</v>
      </c>
      <c r="AC321" s="30">
        <v>1.3007908567284083</v>
      </c>
      <c r="AD321" s="30">
        <v>-0.80079085672840833</v>
      </c>
    </row>
    <row r="322" spans="1:30">
      <c r="A322" s="4">
        <v>43751.333333333336</v>
      </c>
      <c r="B322">
        <v>43751</v>
      </c>
      <c r="C322" s="3">
        <v>0.33333333333333331</v>
      </c>
      <c r="D322" s="3">
        <v>8</v>
      </c>
      <c r="E322" s="3">
        <v>13</v>
      </c>
      <c r="F322" s="3">
        <v>0.9</v>
      </c>
      <c r="G322" s="5">
        <v>0.2</v>
      </c>
      <c r="H322" s="3">
        <v>1.1000000000000001</v>
      </c>
      <c r="I322" s="3">
        <v>1.55139</v>
      </c>
      <c r="J322" s="12">
        <f t="shared" ref="J322:J385" si="35">AVERAGE(H322:H345)</f>
        <v>1.2</v>
      </c>
      <c r="K322" s="4">
        <v>43751.333333333336</v>
      </c>
      <c r="L322" s="3">
        <f t="shared" ref="L322:L385" si="36">DAY(K322)</f>
        <v>13</v>
      </c>
      <c r="M322" s="3">
        <f t="shared" ref="M322:M385" si="37">HOUR(K322)</f>
        <v>8</v>
      </c>
      <c r="N322" s="3">
        <v>57</v>
      </c>
      <c r="O322" s="3">
        <v>0</v>
      </c>
      <c r="P322" s="3">
        <v>0</v>
      </c>
      <c r="Q322" s="3">
        <v>0</v>
      </c>
      <c r="R322" s="3"/>
      <c r="S322" s="3">
        <f t="shared" ref="S322:S385" si="38">IF(ISBLANK(N322),0,IF(N322&gt;0,1,0))</f>
        <v>1</v>
      </c>
      <c r="T322" s="3">
        <f t="shared" ref="T322:T385" si="39">IF(ISBLANK(O322),0,IF(O322&gt;0,1,0))</f>
        <v>0</v>
      </c>
      <c r="U322" s="3">
        <f t="shared" ref="U322:U385" si="40">IF(ISBLANK(P322),0,IF(P322&gt;0,1,0))</f>
        <v>0</v>
      </c>
      <c r="V322" s="3">
        <f t="shared" ref="V322:V385" si="41">IF(ISBLANK(Q322),0,IF(Q322&gt;0,1,0))</f>
        <v>0</v>
      </c>
      <c r="W322" s="25">
        <v>59</v>
      </c>
      <c r="X322" s="23">
        <v>13</v>
      </c>
      <c r="Y322" s="3">
        <v>1.1000000000000001</v>
      </c>
      <c r="Z322" s="3"/>
      <c r="AB322" s="30">
        <v>292</v>
      </c>
      <c r="AC322" s="30">
        <v>1.3115999676353891</v>
      </c>
      <c r="AD322" s="30">
        <v>-0.81159996763538911</v>
      </c>
    </row>
    <row r="323" spans="1:30">
      <c r="A323" s="4">
        <v>43751.375</v>
      </c>
      <c r="B323">
        <v>43751</v>
      </c>
      <c r="C323" s="3">
        <v>0.375</v>
      </c>
      <c r="D323" s="3">
        <v>9</v>
      </c>
      <c r="E323" s="3">
        <v>13</v>
      </c>
      <c r="F323" s="3">
        <v>0.3</v>
      </c>
      <c r="G323" s="5">
        <v>1.2</v>
      </c>
      <c r="H323" s="3">
        <v>1.5</v>
      </c>
      <c r="I323" s="3">
        <v>1.55139</v>
      </c>
      <c r="J323" s="12">
        <f t="shared" si="35"/>
        <v>1.1708333333333332</v>
      </c>
      <c r="K323" s="4">
        <v>43751.375</v>
      </c>
      <c r="L323" s="3">
        <f t="shared" si="36"/>
        <v>13</v>
      </c>
      <c r="M323" s="3">
        <f t="shared" si="37"/>
        <v>9</v>
      </c>
      <c r="N323" s="3">
        <v>58</v>
      </c>
      <c r="O323" s="3">
        <v>0</v>
      </c>
      <c r="P323" s="3">
        <v>0</v>
      </c>
      <c r="Q323" s="3">
        <v>0</v>
      </c>
      <c r="R323" s="3"/>
      <c r="S323" s="3">
        <f t="shared" si="38"/>
        <v>1</v>
      </c>
      <c r="T323" s="3">
        <f t="shared" si="39"/>
        <v>0</v>
      </c>
      <c r="U323" s="3">
        <f t="shared" si="40"/>
        <v>0</v>
      </c>
      <c r="V323" s="3">
        <f t="shared" si="41"/>
        <v>0</v>
      </c>
      <c r="W323" s="26">
        <v>61</v>
      </c>
      <c r="X323" s="22">
        <v>21</v>
      </c>
      <c r="Y323" s="3">
        <v>1.5</v>
      </c>
      <c r="Z323" s="3"/>
      <c r="AB323" s="30">
        <v>293</v>
      </c>
      <c r="AC323" s="30">
        <v>1.3248920195171732</v>
      </c>
      <c r="AD323" s="30">
        <v>-0.92489201951717315</v>
      </c>
    </row>
    <row r="324" spans="1:30">
      <c r="A324" s="4">
        <v>43751.416666666664</v>
      </c>
      <c r="B324">
        <v>43751</v>
      </c>
      <c r="C324" s="3">
        <v>0.41666666666666669</v>
      </c>
      <c r="D324" s="3">
        <v>10</v>
      </c>
      <c r="E324" s="3">
        <v>13</v>
      </c>
      <c r="F324" s="3">
        <v>1.4</v>
      </c>
      <c r="G324" s="5">
        <v>0.8</v>
      </c>
      <c r="H324" s="3">
        <v>2.2000000000000002</v>
      </c>
      <c r="I324" s="3">
        <v>1.55139</v>
      </c>
      <c r="J324" s="12">
        <f t="shared" si="35"/>
        <v>1.1291666666666667</v>
      </c>
      <c r="K324" s="4">
        <v>43751.416666666664</v>
      </c>
      <c r="L324" s="3">
        <f t="shared" si="36"/>
        <v>13</v>
      </c>
      <c r="M324" s="3">
        <f t="shared" si="37"/>
        <v>10</v>
      </c>
      <c r="N324" s="3">
        <v>16</v>
      </c>
      <c r="O324" s="3">
        <v>0</v>
      </c>
      <c r="P324" s="3">
        <v>0</v>
      </c>
      <c r="Q324" s="3">
        <v>0</v>
      </c>
      <c r="R324" s="3"/>
      <c r="S324" s="3">
        <f t="shared" si="38"/>
        <v>1</v>
      </c>
      <c r="T324" s="3">
        <f t="shared" si="39"/>
        <v>0</v>
      </c>
      <c r="U324" s="3">
        <f t="shared" si="40"/>
        <v>0</v>
      </c>
      <c r="V324" s="3">
        <f t="shared" si="41"/>
        <v>0</v>
      </c>
      <c r="W324" s="25">
        <v>63</v>
      </c>
      <c r="X324" s="23">
        <v>13</v>
      </c>
      <c r="Y324" s="3">
        <v>2.2000000000000002</v>
      </c>
      <c r="Z324" s="3"/>
      <c r="AB324" s="30">
        <v>294</v>
      </c>
      <c r="AC324" s="30">
        <v>1.3007908567284083</v>
      </c>
      <c r="AD324" s="30">
        <v>-0.80079085672840833</v>
      </c>
    </row>
    <row r="325" spans="1:30">
      <c r="A325" s="4">
        <v>43751.458333333336</v>
      </c>
      <c r="B325">
        <v>43751</v>
      </c>
      <c r="C325" s="3">
        <v>0.45833333333333331</v>
      </c>
      <c r="D325" s="3">
        <v>11</v>
      </c>
      <c r="E325" s="3">
        <v>13</v>
      </c>
      <c r="F325" s="3">
        <v>0.4</v>
      </c>
      <c r="G325" s="5">
        <v>0.4</v>
      </c>
      <c r="H325" s="3">
        <v>0.8</v>
      </c>
      <c r="I325" s="3">
        <v>1.55139</v>
      </c>
      <c r="J325" s="12">
        <f t="shared" si="35"/>
        <v>1.0624999999999998</v>
      </c>
      <c r="K325" s="4">
        <v>43751.458333043978</v>
      </c>
      <c r="L325" s="3">
        <f t="shared" si="36"/>
        <v>13</v>
      </c>
      <c r="M325" s="3">
        <f t="shared" si="37"/>
        <v>11</v>
      </c>
      <c r="N325" s="3"/>
      <c r="O325" s="3"/>
      <c r="P325" s="3"/>
      <c r="Q325" s="3"/>
      <c r="R325" s="3"/>
      <c r="S325" s="3">
        <f t="shared" si="38"/>
        <v>0</v>
      </c>
      <c r="T325" s="3">
        <f t="shared" si="39"/>
        <v>0</v>
      </c>
      <c r="U325" s="3">
        <f t="shared" si="40"/>
        <v>0</v>
      </c>
      <c r="V325" s="3">
        <f t="shared" si="41"/>
        <v>0</v>
      </c>
      <c r="W325" s="26">
        <v>65</v>
      </c>
      <c r="X325" s="22">
        <v>11</v>
      </c>
      <c r="Y325" s="3">
        <v>0.8</v>
      </c>
      <c r="Z325" s="3"/>
      <c r="AB325" s="30">
        <v>295</v>
      </c>
      <c r="AC325" s="30">
        <v>1.2392964792690946</v>
      </c>
      <c r="AD325" s="30">
        <v>-0.83929647926909456</v>
      </c>
    </row>
    <row r="326" spans="1:30">
      <c r="A326" s="4">
        <v>43751.5</v>
      </c>
      <c r="B326">
        <v>43751</v>
      </c>
      <c r="C326" s="3">
        <v>0.5</v>
      </c>
      <c r="D326" s="3">
        <v>12</v>
      </c>
      <c r="E326" s="3">
        <v>13</v>
      </c>
      <c r="F326" s="3">
        <v>0.2</v>
      </c>
      <c r="G326" s="5">
        <v>0.5</v>
      </c>
      <c r="H326" s="3">
        <v>0.7</v>
      </c>
      <c r="I326" s="3">
        <v>1.55139</v>
      </c>
      <c r="J326" s="12">
        <f t="shared" si="35"/>
        <v>1.0458333333333332</v>
      </c>
      <c r="K326" s="4">
        <v>43751.5</v>
      </c>
      <c r="L326" s="3">
        <f t="shared" si="36"/>
        <v>13</v>
      </c>
      <c r="M326" s="3">
        <f t="shared" si="37"/>
        <v>12</v>
      </c>
      <c r="N326" s="3">
        <v>0</v>
      </c>
      <c r="O326" s="3">
        <v>5</v>
      </c>
      <c r="P326" s="3">
        <v>0</v>
      </c>
      <c r="Q326" s="3">
        <v>0</v>
      </c>
      <c r="R326" s="3"/>
      <c r="S326" s="3">
        <f t="shared" si="38"/>
        <v>0</v>
      </c>
      <c r="T326" s="3">
        <f t="shared" si="39"/>
        <v>1</v>
      </c>
      <c r="U326" s="3">
        <f t="shared" si="40"/>
        <v>0</v>
      </c>
      <c r="V326" s="3">
        <f t="shared" si="41"/>
        <v>0</v>
      </c>
      <c r="W326" s="25">
        <v>65</v>
      </c>
      <c r="X326" s="23">
        <v>11</v>
      </c>
      <c r="Y326" s="3">
        <v>0.7</v>
      </c>
      <c r="Z326" s="3"/>
      <c r="AB326" s="30">
        <v>296</v>
      </c>
      <c r="AC326" s="30">
        <v>1.2609147010830561</v>
      </c>
      <c r="AD326" s="30">
        <v>0.63908529891694377</v>
      </c>
    </row>
    <row r="327" spans="1:30">
      <c r="A327" s="4">
        <v>43751.541666666664</v>
      </c>
      <c r="B327">
        <v>43751</v>
      </c>
      <c r="C327" s="3">
        <v>0.54166666666666663</v>
      </c>
      <c r="D327" s="3">
        <v>13</v>
      </c>
      <c r="E327" s="3">
        <v>13</v>
      </c>
      <c r="F327" s="3">
        <v>1.5</v>
      </c>
      <c r="G327" s="5">
        <v>0.5</v>
      </c>
      <c r="H327" s="3">
        <v>2</v>
      </c>
      <c r="I327" s="3">
        <v>1.55139</v>
      </c>
      <c r="J327" s="12">
        <f t="shared" si="35"/>
        <v>1.0416666666666663</v>
      </c>
      <c r="K327" s="4">
        <v>43751.541666666664</v>
      </c>
      <c r="L327" s="3">
        <f t="shared" si="36"/>
        <v>13</v>
      </c>
      <c r="M327" s="3">
        <f t="shared" si="37"/>
        <v>13</v>
      </c>
      <c r="N327" s="3">
        <v>0</v>
      </c>
      <c r="O327" s="3">
        <v>27</v>
      </c>
      <c r="P327" s="3">
        <v>0</v>
      </c>
      <c r="Q327" s="3">
        <v>0</v>
      </c>
      <c r="R327" s="3"/>
      <c r="S327" s="3">
        <f t="shared" si="38"/>
        <v>0</v>
      </c>
      <c r="T327" s="3">
        <f t="shared" si="39"/>
        <v>1</v>
      </c>
      <c r="U327" s="3">
        <f t="shared" si="40"/>
        <v>0</v>
      </c>
      <c r="V327" s="3">
        <f t="shared" si="41"/>
        <v>0</v>
      </c>
      <c r="W327" s="26">
        <v>63</v>
      </c>
      <c r="X327" s="22">
        <v>11</v>
      </c>
      <c r="Y327" s="3">
        <v>2</v>
      </c>
      <c r="Z327" s="3"/>
      <c r="AB327" s="30">
        <v>297</v>
      </c>
      <c r="AC327" s="30">
        <v>1.234330597319488</v>
      </c>
      <c r="AD327" s="30">
        <v>-0.43433059731948798</v>
      </c>
    </row>
    <row r="328" spans="1:30">
      <c r="A328" s="4">
        <v>43751.583333333336</v>
      </c>
      <c r="B328">
        <v>43751</v>
      </c>
      <c r="C328" s="3">
        <v>0.58333333333333337</v>
      </c>
      <c r="D328" s="3">
        <v>14</v>
      </c>
      <c r="E328" s="3">
        <v>13</v>
      </c>
      <c r="F328" s="3">
        <v>0.4</v>
      </c>
      <c r="G328" s="5">
        <v>0.3</v>
      </c>
      <c r="H328" s="3">
        <v>0.7</v>
      </c>
      <c r="I328" s="3">
        <v>1.55139</v>
      </c>
      <c r="J328" s="12">
        <f t="shared" si="35"/>
        <v>0.99583333333333324</v>
      </c>
      <c r="K328" s="4">
        <v>43751.583333333336</v>
      </c>
      <c r="L328" s="3">
        <f t="shared" si="36"/>
        <v>13</v>
      </c>
      <c r="M328" s="3">
        <f t="shared" si="37"/>
        <v>14</v>
      </c>
      <c r="N328" s="3">
        <v>17</v>
      </c>
      <c r="O328" s="3">
        <v>0</v>
      </c>
      <c r="P328" s="3">
        <v>0</v>
      </c>
      <c r="Q328" s="3">
        <v>0</v>
      </c>
      <c r="R328" s="3"/>
      <c r="S328" s="3">
        <f t="shared" si="38"/>
        <v>1</v>
      </c>
      <c r="T328" s="3">
        <f t="shared" si="39"/>
        <v>0</v>
      </c>
      <c r="U328" s="3">
        <f t="shared" si="40"/>
        <v>0</v>
      </c>
      <c r="V328" s="3">
        <f t="shared" si="41"/>
        <v>0</v>
      </c>
      <c r="W328" s="25">
        <v>62</v>
      </c>
      <c r="X328" s="23">
        <v>8</v>
      </c>
      <c r="Y328" s="3">
        <v>0.7</v>
      </c>
      <c r="Z328" s="3"/>
      <c r="AB328" s="30">
        <v>298</v>
      </c>
      <c r="AC328" s="30">
        <v>1.1423695799426388</v>
      </c>
      <c r="AD328" s="30">
        <v>-0.74236957994263875</v>
      </c>
    </row>
    <row r="329" spans="1:30">
      <c r="A329" s="4">
        <v>43751.625</v>
      </c>
      <c r="B329">
        <v>43751</v>
      </c>
      <c r="C329" s="3">
        <v>0.625</v>
      </c>
      <c r="D329" s="3">
        <v>15</v>
      </c>
      <c r="E329" s="3">
        <v>13</v>
      </c>
      <c r="F329" s="3">
        <v>0.6</v>
      </c>
      <c r="G329" s="5">
        <v>1.3</v>
      </c>
      <c r="H329" s="3">
        <v>1.9</v>
      </c>
      <c r="I329" s="3">
        <v>1.55139</v>
      </c>
      <c r="J329" s="12">
        <f t="shared" si="35"/>
        <v>1.0208333333333333</v>
      </c>
      <c r="K329" s="4">
        <v>43751.625</v>
      </c>
      <c r="L329" s="3">
        <f t="shared" si="36"/>
        <v>13</v>
      </c>
      <c r="M329" s="3">
        <f t="shared" si="37"/>
        <v>15</v>
      </c>
      <c r="N329" s="3">
        <v>58</v>
      </c>
      <c r="O329" s="3">
        <v>0</v>
      </c>
      <c r="P329" s="3">
        <v>0</v>
      </c>
      <c r="Q329" s="3">
        <v>0</v>
      </c>
      <c r="R329" s="3"/>
      <c r="S329" s="3">
        <f t="shared" si="38"/>
        <v>1</v>
      </c>
      <c r="T329" s="3">
        <f t="shared" si="39"/>
        <v>0</v>
      </c>
      <c r="U329" s="3">
        <f t="shared" si="40"/>
        <v>0</v>
      </c>
      <c r="V329" s="3">
        <f t="shared" si="41"/>
        <v>0</v>
      </c>
      <c r="W329" s="26">
        <v>58</v>
      </c>
      <c r="X329" s="22">
        <v>1</v>
      </c>
      <c r="Y329" s="3">
        <v>1.9</v>
      </c>
      <c r="Z329" s="3"/>
      <c r="AB329" s="30">
        <v>299</v>
      </c>
      <c r="AC329" s="30">
        <v>1.0892013724155025</v>
      </c>
      <c r="AD329" s="30">
        <v>-0.48920137241550243</v>
      </c>
    </row>
    <row r="330" spans="1:30">
      <c r="A330" s="4">
        <v>43751.666666666664</v>
      </c>
      <c r="B330">
        <v>43751</v>
      </c>
      <c r="C330" s="3">
        <v>0.66666666666666663</v>
      </c>
      <c r="D330" s="3">
        <v>16</v>
      </c>
      <c r="E330" s="3">
        <v>13</v>
      </c>
      <c r="F330" s="3">
        <v>1.6</v>
      </c>
      <c r="G330" s="5">
        <v>0.5</v>
      </c>
      <c r="H330" s="3">
        <v>2.1</v>
      </c>
      <c r="I330" s="3">
        <v>1.55139</v>
      </c>
      <c r="J330" s="12">
        <f t="shared" si="35"/>
        <v>1.0166666666666668</v>
      </c>
      <c r="K330" s="4">
        <v>43751.666666666664</v>
      </c>
      <c r="L330" s="3">
        <f t="shared" si="36"/>
        <v>13</v>
      </c>
      <c r="M330" s="3">
        <f t="shared" si="37"/>
        <v>16</v>
      </c>
      <c r="N330" s="3">
        <v>58</v>
      </c>
      <c r="O330" s="3">
        <v>0</v>
      </c>
      <c r="P330" s="3">
        <v>0</v>
      </c>
      <c r="Q330" s="3">
        <v>0</v>
      </c>
      <c r="R330" s="3"/>
      <c r="S330" s="3">
        <f t="shared" si="38"/>
        <v>1</v>
      </c>
      <c r="T330" s="3">
        <f t="shared" si="39"/>
        <v>0</v>
      </c>
      <c r="U330" s="3">
        <f t="shared" si="40"/>
        <v>0</v>
      </c>
      <c r="V330" s="3">
        <f t="shared" si="41"/>
        <v>0</v>
      </c>
      <c r="W330" s="25">
        <v>59</v>
      </c>
      <c r="X330" s="23">
        <v>11</v>
      </c>
      <c r="Y330" s="3">
        <v>2.1</v>
      </c>
      <c r="Z330" s="3"/>
      <c r="AB330" s="30">
        <v>300</v>
      </c>
      <c r="AC330" s="30">
        <v>1.0493252167701503</v>
      </c>
      <c r="AD330" s="30">
        <v>-0.44932521677015025</v>
      </c>
    </row>
    <row r="331" spans="1:30">
      <c r="A331" s="4">
        <v>43751.708333333336</v>
      </c>
      <c r="B331">
        <v>43751</v>
      </c>
      <c r="C331" s="3">
        <v>0.70833333333333337</v>
      </c>
      <c r="D331" s="3">
        <v>17</v>
      </c>
      <c r="E331" s="3">
        <v>13</v>
      </c>
      <c r="F331" s="3">
        <v>0.4</v>
      </c>
      <c r="G331" s="5">
        <v>0.5</v>
      </c>
      <c r="H331" s="3">
        <v>0.9</v>
      </c>
      <c r="I331" s="3">
        <v>1.55139</v>
      </c>
      <c r="J331" s="12">
        <f t="shared" si="35"/>
        <v>0.9750000000000002</v>
      </c>
      <c r="K331" s="4">
        <v>43751.708333333336</v>
      </c>
      <c r="L331" s="3">
        <f t="shared" si="36"/>
        <v>13</v>
      </c>
      <c r="M331" s="3">
        <f t="shared" si="37"/>
        <v>17</v>
      </c>
      <c r="N331" s="3">
        <v>58</v>
      </c>
      <c r="O331" s="3">
        <v>0</v>
      </c>
      <c r="P331" s="3">
        <v>0</v>
      </c>
      <c r="Q331" s="3">
        <v>0</v>
      </c>
      <c r="R331" s="3"/>
      <c r="S331" s="3">
        <f t="shared" si="38"/>
        <v>1</v>
      </c>
      <c r="T331" s="3">
        <f t="shared" si="39"/>
        <v>0</v>
      </c>
      <c r="U331" s="3">
        <f t="shared" si="40"/>
        <v>0</v>
      </c>
      <c r="V331" s="3">
        <f t="shared" si="41"/>
        <v>0</v>
      </c>
      <c r="W331" s="26">
        <v>59</v>
      </c>
      <c r="X331" s="22">
        <v>11</v>
      </c>
      <c r="Y331" s="3">
        <v>0.9</v>
      </c>
      <c r="Z331" s="3"/>
      <c r="AB331" s="30">
        <v>301</v>
      </c>
      <c r="AC331" s="30">
        <v>1.0360331648883663</v>
      </c>
      <c r="AD331" s="30">
        <v>-0.33603316488836632</v>
      </c>
    </row>
    <row r="332" spans="1:30">
      <c r="A332" s="4">
        <v>43751.75</v>
      </c>
      <c r="B332">
        <v>43751</v>
      </c>
      <c r="C332" s="3">
        <v>0.75</v>
      </c>
      <c r="D332" s="3">
        <v>18</v>
      </c>
      <c r="E332" s="3">
        <v>13</v>
      </c>
      <c r="F332" s="3">
        <v>0.7</v>
      </c>
      <c r="G332" s="5">
        <v>0.5</v>
      </c>
      <c r="H332" s="3">
        <v>1.2</v>
      </c>
      <c r="I332" s="3">
        <v>1.55139</v>
      </c>
      <c r="J332" s="12">
        <f t="shared" si="35"/>
        <v>1.0000000000000002</v>
      </c>
      <c r="K332" s="4">
        <v>43751.75</v>
      </c>
      <c r="L332" s="3">
        <f t="shared" si="36"/>
        <v>13</v>
      </c>
      <c r="M332" s="3">
        <f t="shared" si="37"/>
        <v>18</v>
      </c>
      <c r="N332" s="3">
        <v>58</v>
      </c>
      <c r="O332" s="3">
        <v>0</v>
      </c>
      <c r="P332" s="3">
        <v>0</v>
      </c>
      <c r="Q332" s="3">
        <v>0</v>
      </c>
      <c r="R332" s="3"/>
      <c r="S332" s="3">
        <f t="shared" si="38"/>
        <v>1</v>
      </c>
      <c r="T332" s="3">
        <f t="shared" si="39"/>
        <v>0</v>
      </c>
      <c r="U332" s="3">
        <f t="shared" si="40"/>
        <v>0</v>
      </c>
      <c r="V332" s="3">
        <f t="shared" si="41"/>
        <v>0</v>
      </c>
      <c r="W332" s="25">
        <v>58</v>
      </c>
      <c r="X332" s="23">
        <v>11</v>
      </c>
      <c r="Y332" s="3">
        <v>1.2</v>
      </c>
      <c r="Z332" s="3"/>
      <c r="AB332" s="30">
        <v>302</v>
      </c>
      <c r="AC332" s="30">
        <v>1.0468422757953471</v>
      </c>
      <c r="AD332" s="30">
        <v>-0.44684227579534697</v>
      </c>
    </row>
    <row r="333" spans="1:30">
      <c r="A333" s="4">
        <v>43751.791666666664</v>
      </c>
      <c r="B333">
        <v>43751</v>
      </c>
      <c r="C333" s="3">
        <v>0.79166666666666663</v>
      </c>
      <c r="D333" s="3">
        <v>19</v>
      </c>
      <c r="E333" s="3">
        <v>13</v>
      </c>
      <c r="F333" s="3">
        <v>0.6</v>
      </c>
      <c r="G333" s="5">
        <v>0.5</v>
      </c>
      <c r="H333" s="3">
        <v>1.1000000000000001</v>
      </c>
      <c r="I333" s="3">
        <v>1.55139</v>
      </c>
      <c r="J333" s="12">
        <f t="shared" si="35"/>
        <v>1.0083333333333335</v>
      </c>
      <c r="K333" s="4">
        <v>43751.791666666664</v>
      </c>
      <c r="L333" s="3">
        <f t="shared" si="36"/>
        <v>13</v>
      </c>
      <c r="M333" s="3">
        <f t="shared" si="37"/>
        <v>19</v>
      </c>
      <c r="N333" s="3">
        <v>40</v>
      </c>
      <c r="O333" s="3">
        <v>0</v>
      </c>
      <c r="P333" s="3">
        <v>0</v>
      </c>
      <c r="Q333" s="3">
        <v>0</v>
      </c>
      <c r="R333" s="3"/>
      <c r="S333" s="3">
        <f t="shared" si="38"/>
        <v>1</v>
      </c>
      <c r="T333" s="3">
        <f t="shared" si="39"/>
        <v>0</v>
      </c>
      <c r="U333" s="3">
        <f t="shared" si="40"/>
        <v>0</v>
      </c>
      <c r="V333" s="3">
        <f t="shared" si="41"/>
        <v>0</v>
      </c>
      <c r="W333" s="26">
        <v>58</v>
      </c>
      <c r="X333" s="22">
        <v>11</v>
      </c>
      <c r="Y333" s="3">
        <v>1.1000000000000001</v>
      </c>
      <c r="Z333" s="3"/>
      <c r="AB333" s="30">
        <v>303</v>
      </c>
      <c r="AC333" s="30">
        <v>1.0989271375268441</v>
      </c>
      <c r="AD333" s="30">
        <v>0.20107286247315592</v>
      </c>
    </row>
    <row r="334" spans="1:30">
      <c r="A334" s="4">
        <v>43751.833333333336</v>
      </c>
      <c r="B334">
        <v>43751</v>
      </c>
      <c r="C334" s="3">
        <v>0.83333333333333337</v>
      </c>
      <c r="D334" s="3">
        <v>20</v>
      </c>
      <c r="E334" s="3">
        <v>13</v>
      </c>
      <c r="F334" s="3">
        <v>0.6</v>
      </c>
      <c r="G334" s="5">
        <v>0.5</v>
      </c>
      <c r="H334" s="3">
        <v>1.1000000000000001</v>
      </c>
      <c r="I334" s="3">
        <v>1.55139</v>
      </c>
      <c r="J334" s="12">
        <f t="shared" si="35"/>
        <v>1.0041666666666667</v>
      </c>
      <c r="K334" s="4">
        <v>43751.833333333336</v>
      </c>
      <c r="L334" s="3">
        <f t="shared" si="36"/>
        <v>13</v>
      </c>
      <c r="M334" s="3">
        <f t="shared" si="37"/>
        <v>20</v>
      </c>
      <c r="N334" s="3">
        <v>58</v>
      </c>
      <c r="O334" s="3">
        <v>0</v>
      </c>
      <c r="P334" s="3">
        <v>0</v>
      </c>
      <c r="Q334" s="3">
        <v>0</v>
      </c>
      <c r="R334" s="3"/>
      <c r="S334" s="3">
        <f t="shared" si="38"/>
        <v>1</v>
      </c>
      <c r="T334" s="3">
        <f t="shared" si="39"/>
        <v>0</v>
      </c>
      <c r="U334" s="3">
        <f t="shared" si="40"/>
        <v>0</v>
      </c>
      <c r="V334" s="3">
        <f t="shared" si="41"/>
        <v>0</v>
      </c>
      <c r="W334" s="25">
        <v>59</v>
      </c>
      <c r="X334" s="23">
        <v>11</v>
      </c>
      <c r="Y334" s="3">
        <v>1.1000000000000001</v>
      </c>
      <c r="Z334" s="3"/>
      <c r="AB334" s="30">
        <v>304</v>
      </c>
      <c r="AC334" s="30">
        <v>1.1255112412904122</v>
      </c>
      <c r="AD334" s="30">
        <v>0.57448875870958793</v>
      </c>
    </row>
    <row r="335" spans="1:30">
      <c r="A335" s="4">
        <v>43751.875</v>
      </c>
      <c r="B335">
        <v>43751</v>
      </c>
      <c r="C335" s="3">
        <v>0.875</v>
      </c>
      <c r="D335" s="3">
        <v>21</v>
      </c>
      <c r="E335" s="3">
        <v>13</v>
      </c>
      <c r="F335" s="3">
        <v>1.7</v>
      </c>
      <c r="G335" s="5">
        <v>0.6</v>
      </c>
      <c r="H335" s="3">
        <v>2.2999999999999998</v>
      </c>
      <c r="I335" s="3">
        <v>1.55139</v>
      </c>
      <c r="J335" s="12">
        <f t="shared" si="35"/>
        <v>0.9916666666666667</v>
      </c>
      <c r="K335" s="4">
        <v>43751.875</v>
      </c>
      <c r="L335" s="3">
        <f t="shared" si="36"/>
        <v>13</v>
      </c>
      <c r="M335" s="3">
        <f t="shared" si="37"/>
        <v>21</v>
      </c>
      <c r="N335" s="3">
        <v>58</v>
      </c>
      <c r="O335" s="3">
        <v>23</v>
      </c>
      <c r="P335" s="3">
        <v>0</v>
      </c>
      <c r="Q335" s="3">
        <v>0</v>
      </c>
      <c r="R335" s="3"/>
      <c r="S335" s="3">
        <f t="shared" si="38"/>
        <v>1</v>
      </c>
      <c r="T335" s="3">
        <f t="shared" si="39"/>
        <v>1</v>
      </c>
      <c r="U335" s="3">
        <f t="shared" si="40"/>
        <v>0</v>
      </c>
      <c r="V335" s="3">
        <f t="shared" si="41"/>
        <v>0</v>
      </c>
      <c r="W335" s="26">
        <v>59</v>
      </c>
      <c r="X335" s="22">
        <v>11</v>
      </c>
      <c r="Y335" s="3">
        <v>2.2999999999999998</v>
      </c>
      <c r="Z335" s="3"/>
      <c r="AB335" s="30">
        <v>305</v>
      </c>
      <c r="AC335" s="30">
        <v>1.4110162607760346</v>
      </c>
      <c r="AD335" s="30">
        <v>2.8889837392239661</v>
      </c>
    </row>
    <row r="336" spans="1:30">
      <c r="A336" s="4">
        <v>43751.916666666664</v>
      </c>
      <c r="B336">
        <v>43751</v>
      </c>
      <c r="C336" s="3">
        <v>0.91666666666666663</v>
      </c>
      <c r="D336" s="3">
        <v>22</v>
      </c>
      <c r="E336" s="3">
        <v>13</v>
      </c>
      <c r="F336" s="3">
        <v>0.6</v>
      </c>
      <c r="G336" s="5">
        <v>0.7</v>
      </c>
      <c r="H336" s="3">
        <v>1.2999999999999998</v>
      </c>
      <c r="I336" s="3">
        <v>1.55139</v>
      </c>
      <c r="J336" s="12">
        <f t="shared" si="35"/>
        <v>1.0125000000000002</v>
      </c>
      <c r="K336" s="4">
        <v>43751.916666666664</v>
      </c>
      <c r="L336" s="3">
        <f t="shared" si="36"/>
        <v>13</v>
      </c>
      <c r="M336" s="3">
        <f t="shared" si="37"/>
        <v>22</v>
      </c>
      <c r="N336" s="3">
        <v>58</v>
      </c>
      <c r="O336" s="3">
        <v>58</v>
      </c>
      <c r="P336" s="3">
        <v>0</v>
      </c>
      <c r="Q336" s="3">
        <v>0</v>
      </c>
      <c r="R336" s="3"/>
      <c r="S336" s="3">
        <f t="shared" si="38"/>
        <v>1</v>
      </c>
      <c r="T336" s="3">
        <f t="shared" si="39"/>
        <v>1</v>
      </c>
      <c r="U336" s="3">
        <f t="shared" si="40"/>
        <v>0</v>
      </c>
      <c r="V336" s="3">
        <f t="shared" si="41"/>
        <v>0</v>
      </c>
      <c r="W336" s="25">
        <v>60</v>
      </c>
      <c r="X336" s="23">
        <v>11</v>
      </c>
      <c r="Y336" s="3">
        <v>1.2999999999999998</v>
      </c>
      <c r="Z336" s="3"/>
      <c r="AB336" s="30">
        <v>306</v>
      </c>
      <c r="AC336" s="30">
        <v>1.4376003645396027</v>
      </c>
      <c r="AD336" s="30">
        <v>0.26239963546039746</v>
      </c>
    </row>
    <row r="337" spans="1:30">
      <c r="A337" s="4">
        <v>43751.958333333336</v>
      </c>
      <c r="B337">
        <v>43751</v>
      </c>
      <c r="C337" s="3">
        <v>0.95833333333333337</v>
      </c>
      <c r="D337" s="3">
        <v>23</v>
      </c>
      <c r="E337" s="3">
        <v>13</v>
      </c>
      <c r="F337" s="3">
        <v>0.2</v>
      </c>
      <c r="G337" s="5">
        <v>0.4</v>
      </c>
      <c r="H337" s="3">
        <v>0.60000000000000009</v>
      </c>
      <c r="I337" s="3">
        <v>1.55139</v>
      </c>
      <c r="J337" s="12">
        <f t="shared" si="35"/>
        <v>1.0791666666666666</v>
      </c>
      <c r="K337" s="4">
        <v>43751.958333333336</v>
      </c>
      <c r="L337" s="3">
        <f t="shared" si="36"/>
        <v>13</v>
      </c>
      <c r="M337" s="3">
        <f t="shared" si="37"/>
        <v>23</v>
      </c>
      <c r="N337" s="3">
        <v>58</v>
      </c>
      <c r="O337" s="3">
        <v>58</v>
      </c>
      <c r="P337" s="3">
        <v>0</v>
      </c>
      <c r="Q337" s="3">
        <v>0</v>
      </c>
      <c r="R337" s="3"/>
      <c r="S337" s="3">
        <f t="shared" si="38"/>
        <v>1</v>
      </c>
      <c r="T337" s="3">
        <f t="shared" si="39"/>
        <v>1</v>
      </c>
      <c r="U337" s="3">
        <f t="shared" si="40"/>
        <v>0</v>
      </c>
      <c r="V337" s="3">
        <f t="shared" si="41"/>
        <v>0</v>
      </c>
      <c r="W337" s="26">
        <v>60</v>
      </c>
      <c r="X337" s="22">
        <v>13</v>
      </c>
      <c r="Y337" s="3">
        <v>0.60000000000000009</v>
      </c>
      <c r="Z337" s="3"/>
      <c r="AB337" s="30">
        <v>307</v>
      </c>
      <c r="AC337" s="30">
        <v>1.1024934242972866</v>
      </c>
      <c r="AD337" s="30">
        <v>-0.30249342429728654</v>
      </c>
    </row>
    <row r="338" spans="1:30">
      <c r="A338" s="4">
        <v>43752</v>
      </c>
      <c r="B338">
        <v>43752</v>
      </c>
      <c r="C338" s="3">
        <v>0</v>
      </c>
      <c r="D338" s="3">
        <v>0</v>
      </c>
      <c r="E338" s="3">
        <v>14</v>
      </c>
      <c r="F338" s="3">
        <v>0.1</v>
      </c>
      <c r="G338" s="5">
        <v>0.2</v>
      </c>
      <c r="H338" s="3">
        <v>0.30000000000000004</v>
      </c>
      <c r="I338" s="3">
        <v>1.55139</v>
      </c>
      <c r="J338" s="12">
        <f t="shared" si="35"/>
        <v>1.0999999999999999</v>
      </c>
      <c r="K338" s="4">
        <v>43752</v>
      </c>
      <c r="L338" s="3">
        <f t="shared" si="36"/>
        <v>14</v>
      </c>
      <c r="M338" s="3">
        <f t="shared" si="37"/>
        <v>0</v>
      </c>
      <c r="N338" s="3">
        <v>57</v>
      </c>
      <c r="O338" s="3">
        <v>57</v>
      </c>
      <c r="P338" s="3">
        <v>0</v>
      </c>
      <c r="Q338" s="3">
        <v>0</v>
      </c>
      <c r="R338" s="3"/>
      <c r="S338" s="3">
        <f t="shared" si="38"/>
        <v>1</v>
      </c>
      <c r="T338" s="3">
        <f t="shared" si="39"/>
        <v>1</v>
      </c>
      <c r="U338" s="3">
        <f t="shared" si="40"/>
        <v>0</v>
      </c>
      <c r="V338" s="3">
        <f t="shared" si="41"/>
        <v>0</v>
      </c>
      <c r="W338" s="25">
        <v>58</v>
      </c>
      <c r="X338" s="23">
        <v>21</v>
      </c>
      <c r="Y338" s="3">
        <v>0.30000000000000004</v>
      </c>
      <c r="Z338" s="3"/>
      <c r="AB338" s="30">
        <v>308</v>
      </c>
      <c r="AC338" s="30">
        <v>1.1157854761790706</v>
      </c>
      <c r="AD338" s="30">
        <v>-0.61578547617907065</v>
      </c>
    </row>
    <row r="339" spans="1:30">
      <c r="A339" s="4">
        <v>43752.041666666664</v>
      </c>
      <c r="B339">
        <v>43752</v>
      </c>
      <c r="C339" s="3">
        <v>4.1666666666666664E-2</v>
      </c>
      <c r="D339" s="3">
        <v>1</v>
      </c>
      <c r="E339" s="3">
        <v>14</v>
      </c>
      <c r="F339" s="3">
        <v>0.2</v>
      </c>
      <c r="G339" s="5">
        <v>0.1</v>
      </c>
      <c r="H339" s="3">
        <v>0.30000000000000004</v>
      </c>
      <c r="I339" s="3">
        <v>1.55139</v>
      </c>
      <c r="J339" s="12">
        <f t="shared" si="35"/>
        <v>1.1125</v>
      </c>
      <c r="K339" s="4">
        <v>43752.041666666664</v>
      </c>
      <c r="L339" s="3">
        <f t="shared" si="36"/>
        <v>14</v>
      </c>
      <c r="M339" s="3">
        <f t="shared" si="37"/>
        <v>1</v>
      </c>
      <c r="N339" s="3">
        <v>58</v>
      </c>
      <c r="O339" s="3">
        <v>58</v>
      </c>
      <c r="P339" s="3">
        <v>0</v>
      </c>
      <c r="Q339" s="3">
        <v>0</v>
      </c>
      <c r="R339" s="3"/>
      <c r="S339" s="3">
        <f t="shared" si="38"/>
        <v>1</v>
      </c>
      <c r="T339" s="3">
        <f t="shared" si="39"/>
        <v>1</v>
      </c>
      <c r="U339" s="3">
        <f t="shared" si="40"/>
        <v>0</v>
      </c>
      <c r="V339" s="3">
        <f t="shared" si="41"/>
        <v>0</v>
      </c>
      <c r="W339" s="26">
        <v>56</v>
      </c>
      <c r="X339" s="22">
        <v>21</v>
      </c>
      <c r="Y339" s="3">
        <v>0.30000000000000004</v>
      </c>
      <c r="Z339" s="3"/>
      <c r="AB339" s="30">
        <v>309</v>
      </c>
      <c r="AC339" s="30">
        <v>1.3904813847577122</v>
      </c>
      <c r="AD339" s="30">
        <v>-0.59048138475771217</v>
      </c>
    </row>
    <row r="340" spans="1:30">
      <c r="A340" s="4">
        <v>43752.083333333336</v>
      </c>
      <c r="B340">
        <v>43752</v>
      </c>
      <c r="C340" s="3">
        <v>8.3333333333333329E-2</v>
      </c>
      <c r="D340" s="3">
        <v>2</v>
      </c>
      <c r="E340" s="3">
        <v>14</v>
      </c>
      <c r="F340" s="3">
        <v>0.2</v>
      </c>
      <c r="G340" s="5">
        <v>0.1</v>
      </c>
      <c r="H340" s="3">
        <v>0.30000000000000004</v>
      </c>
      <c r="I340" s="3">
        <v>1.55139</v>
      </c>
      <c r="J340" s="12">
        <f t="shared" si="35"/>
        <v>1.1166666666666669</v>
      </c>
      <c r="K340" s="4">
        <v>43752.083333333336</v>
      </c>
      <c r="L340" s="3">
        <f t="shared" si="36"/>
        <v>14</v>
      </c>
      <c r="M340" s="3">
        <f t="shared" si="37"/>
        <v>2</v>
      </c>
      <c r="N340" s="3">
        <v>58</v>
      </c>
      <c r="O340" s="3">
        <v>58</v>
      </c>
      <c r="P340" s="3">
        <v>0</v>
      </c>
      <c r="Q340" s="3">
        <v>0</v>
      </c>
      <c r="R340" s="3"/>
      <c r="S340" s="3">
        <f t="shared" si="38"/>
        <v>1</v>
      </c>
      <c r="T340" s="3">
        <f t="shared" si="39"/>
        <v>1</v>
      </c>
      <c r="U340" s="3">
        <f t="shared" si="40"/>
        <v>0</v>
      </c>
      <c r="V340" s="3">
        <f t="shared" si="41"/>
        <v>0</v>
      </c>
      <c r="W340" s="25">
        <v>55</v>
      </c>
      <c r="X340" s="23">
        <v>21</v>
      </c>
      <c r="Y340" s="3">
        <v>0.30000000000000004</v>
      </c>
      <c r="Z340" s="3"/>
      <c r="AB340" s="30">
        <v>310</v>
      </c>
      <c r="AC340" s="30">
        <v>1.4691503502527774</v>
      </c>
      <c r="AD340" s="30">
        <v>3.0849649747222596E-2</v>
      </c>
    </row>
    <row r="341" spans="1:30">
      <c r="A341" s="4">
        <v>43752.125</v>
      </c>
      <c r="B341">
        <v>43752</v>
      </c>
      <c r="C341" s="3">
        <v>0.125</v>
      </c>
      <c r="D341" s="3">
        <v>3</v>
      </c>
      <c r="E341" s="3">
        <v>14</v>
      </c>
      <c r="F341" s="3">
        <v>0.2</v>
      </c>
      <c r="G341" s="5">
        <v>0.2</v>
      </c>
      <c r="H341" s="3">
        <v>0.4</v>
      </c>
      <c r="I341" s="3">
        <v>1.55139</v>
      </c>
      <c r="J341" s="12">
        <f t="shared" si="35"/>
        <v>1.1291666666666671</v>
      </c>
      <c r="K341" s="4">
        <v>43752.125</v>
      </c>
      <c r="L341" s="3">
        <f t="shared" si="36"/>
        <v>14</v>
      </c>
      <c r="M341" s="3">
        <f t="shared" si="37"/>
        <v>3</v>
      </c>
      <c r="N341" s="3">
        <v>58</v>
      </c>
      <c r="O341" s="3">
        <v>58</v>
      </c>
      <c r="P341" s="3">
        <v>0</v>
      </c>
      <c r="Q341" s="3">
        <v>0</v>
      </c>
      <c r="R341" s="3"/>
      <c r="S341" s="3">
        <f t="shared" si="38"/>
        <v>1</v>
      </c>
      <c r="T341" s="3">
        <f t="shared" si="39"/>
        <v>1</v>
      </c>
      <c r="U341" s="3">
        <f t="shared" si="40"/>
        <v>0</v>
      </c>
      <c r="V341" s="3">
        <f t="shared" si="41"/>
        <v>0</v>
      </c>
      <c r="W341" s="26">
        <v>55</v>
      </c>
      <c r="X341" s="22">
        <v>21</v>
      </c>
      <c r="Y341" s="3">
        <v>0.4</v>
      </c>
      <c r="Z341" s="3"/>
      <c r="AB341" s="30">
        <v>311</v>
      </c>
      <c r="AC341" s="30">
        <v>1.5306447277120911</v>
      </c>
      <c r="AD341" s="30">
        <v>0.46935527228790885</v>
      </c>
    </row>
    <row r="342" spans="1:30">
      <c r="A342" s="4">
        <v>43752.166666666664</v>
      </c>
      <c r="B342">
        <v>43752</v>
      </c>
      <c r="C342" s="3">
        <v>0.16666666666666666</v>
      </c>
      <c r="D342" s="3">
        <v>4</v>
      </c>
      <c r="E342" s="3">
        <v>14</v>
      </c>
      <c r="F342" s="3">
        <v>0.1</v>
      </c>
      <c r="G342" s="5">
        <v>1.2</v>
      </c>
      <c r="H342" s="3">
        <v>1.3</v>
      </c>
      <c r="I342" s="3">
        <v>1.55139</v>
      </c>
      <c r="J342" s="12">
        <f t="shared" si="35"/>
        <v>1.1291666666666667</v>
      </c>
      <c r="K342" s="4">
        <v>43752.166666666664</v>
      </c>
      <c r="L342" s="3">
        <f t="shared" si="36"/>
        <v>14</v>
      </c>
      <c r="M342" s="3">
        <f t="shared" si="37"/>
        <v>4</v>
      </c>
      <c r="N342" s="3">
        <v>58</v>
      </c>
      <c r="O342" s="3">
        <v>58</v>
      </c>
      <c r="P342" s="3">
        <v>0</v>
      </c>
      <c r="Q342" s="3">
        <v>0</v>
      </c>
      <c r="R342" s="3"/>
      <c r="S342" s="3">
        <f t="shared" si="38"/>
        <v>1</v>
      </c>
      <c r="T342" s="3">
        <f t="shared" si="39"/>
        <v>1</v>
      </c>
      <c r="U342" s="3">
        <f t="shared" si="40"/>
        <v>0</v>
      </c>
      <c r="V342" s="3">
        <f t="shared" si="41"/>
        <v>0</v>
      </c>
      <c r="W342" s="25">
        <v>54</v>
      </c>
      <c r="X342" s="23">
        <v>21</v>
      </c>
      <c r="Y342" s="3">
        <v>1.3</v>
      </c>
      <c r="Z342" s="3"/>
      <c r="AB342" s="30">
        <v>312</v>
      </c>
      <c r="AC342" s="30">
        <v>1.5223185577799137</v>
      </c>
      <c r="AD342" s="30">
        <v>-0.92231855777991367</v>
      </c>
    </row>
    <row r="343" spans="1:30">
      <c r="A343" s="4">
        <v>43752.208333333336</v>
      </c>
      <c r="B343">
        <v>43752</v>
      </c>
      <c r="C343" s="3">
        <v>0.20833333333333334</v>
      </c>
      <c r="D343" s="3">
        <v>5</v>
      </c>
      <c r="E343" s="3">
        <v>14</v>
      </c>
      <c r="F343" s="3">
        <v>0.2</v>
      </c>
      <c r="G343" s="5">
        <v>0.7</v>
      </c>
      <c r="H343" s="3">
        <v>0.89999999999999991</v>
      </c>
      <c r="I343" s="3">
        <v>1.55139</v>
      </c>
      <c r="J343" s="12">
        <f t="shared" si="35"/>
        <v>1.0916666666666668</v>
      </c>
      <c r="K343" s="4">
        <v>43752.208333333336</v>
      </c>
      <c r="L343" s="3">
        <f t="shared" si="36"/>
        <v>14</v>
      </c>
      <c r="M343" s="3">
        <f t="shared" si="37"/>
        <v>5</v>
      </c>
      <c r="N343" s="3">
        <v>57</v>
      </c>
      <c r="O343" s="3">
        <v>57</v>
      </c>
      <c r="P343" s="3">
        <v>0</v>
      </c>
      <c r="Q343" s="3">
        <v>0</v>
      </c>
      <c r="R343" s="3"/>
      <c r="S343" s="3">
        <f t="shared" si="38"/>
        <v>1</v>
      </c>
      <c r="T343" s="3">
        <f t="shared" si="39"/>
        <v>1</v>
      </c>
      <c r="U343" s="3">
        <f t="shared" si="40"/>
        <v>0</v>
      </c>
      <c r="V343" s="3">
        <f t="shared" si="41"/>
        <v>0</v>
      </c>
      <c r="W343" s="26">
        <v>53</v>
      </c>
      <c r="X343" s="22">
        <v>17</v>
      </c>
      <c r="Y343" s="3">
        <v>0.89999999999999991</v>
      </c>
      <c r="Z343" s="3"/>
      <c r="AB343" s="30">
        <v>313</v>
      </c>
      <c r="AC343" s="30">
        <v>1.5356106096616977</v>
      </c>
      <c r="AD343" s="30">
        <v>-1.0356106096616977</v>
      </c>
    </row>
    <row r="344" spans="1:30">
      <c r="A344" s="4">
        <v>43752.25</v>
      </c>
      <c r="B344">
        <v>43752</v>
      </c>
      <c r="C344" s="3">
        <v>0.25</v>
      </c>
      <c r="D344" s="3">
        <v>6</v>
      </c>
      <c r="E344" s="3">
        <v>14</v>
      </c>
      <c r="F344" s="3">
        <v>0.2</v>
      </c>
      <c r="G344" s="5">
        <v>0.2</v>
      </c>
      <c r="H344" s="3">
        <v>0.4</v>
      </c>
      <c r="I344" s="3">
        <v>1.55139</v>
      </c>
      <c r="J344" s="12">
        <f t="shared" si="35"/>
        <v>1.1041666666666667</v>
      </c>
      <c r="K344" s="4">
        <v>43752.25</v>
      </c>
      <c r="L344" s="3">
        <f t="shared" si="36"/>
        <v>14</v>
      </c>
      <c r="M344" s="3">
        <f t="shared" si="37"/>
        <v>6</v>
      </c>
      <c r="N344" s="3">
        <v>58</v>
      </c>
      <c r="O344" s="3">
        <v>57</v>
      </c>
      <c r="P344" s="3">
        <v>0</v>
      </c>
      <c r="Q344" s="3">
        <v>0</v>
      </c>
      <c r="R344" s="3"/>
      <c r="S344" s="3">
        <f t="shared" si="38"/>
        <v>1</v>
      </c>
      <c r="T344" s="3">
        <f t="shared" si="39"/>
        <v>1</v>
      </c>
      <c r="U344" s="3">
        <f t="shared" si="40"/>
        <v>0</v>
      </c>
      <c r="V344" s="3">
        <f t="shared" si="41"/>
        <v>0</v>
      </c>
      <c r="W344" s="25">
        <v>54</v>
      </c>
      <c r="X344" s="23">
        <v>17</v>
      </c>
      <c r="Y344" s="3">
        <v>0.4</v>
      </c>
      <c r="Z344" s="3"/>
      <c r="AB344" s="30">
        <v>314</v>
      </c>
      <c r="AC344" s="30">
        <v>1.5838129352392274</v>
      </c>
      <c r="AD344" s="30">
        <v>-1.2838129352392273</v>
      </c>
    </row>
    <row r="345" spans="1:30">
      <c r="A345" s="4">
        <v>43752.291666666664</v>
      </c>
      <c r="B345">
        <v>43752</v>
      </c>
      <c r="C345" s="3">
        <v>0.29166666666666669</v>
      </c>
      <c r="D345" s="3">
        <v>7</v>
      </c>
      <c r="E345" s="3">
        <v>14</v>
      </c>
      <c r="F345" s="3">
        <v>2</v>
      </c>
      <c r="G345" s="5">
        <v>1.4</v>
      </c>
      <c r="H345" s="3">
        <v>3.4</v>
      </c>
      <c r="I345" s="3">
        <v>1.55139</v>
      </c>
      <c r="J345" s="12">
        <f t="shared" si="35"/>
        <v>1.1375000000000002</v>
      </c>
      <c r="K345" s="4">
        <v>43752.291666666664</v>
      </c>
      <c r="L345" s="3">
        <f t="shared" si="36"/>
        <v>14</v>
      </c>
      <c r="M345" s="3">
        <f t="shared" si="37"/>
        <v>7</v>
      </c>
      <c r="N345" s="3">
        <v>53</v>
      </c>
      <c r="O345" s="3">
        <v>13</v>
      </c>
      <c r="P345" s="3">
        <v>0</v>
      </c>
      <c r="Q345" s="3">
        <v>0</v>
      </c>
      <c r="R345" s="3"/>
      <c r="S345" s="3">
        <f t="shared" si="38"/>
        <v>1</v>
      </c>
      <c r="T345" s="3">
        <f t="shared" si="39"/>
        <v>1</v>
      </c>
      <c r="U345" s="3">
        <f t="shared" si="40"/>
        <v>0</v>
      </c>
      <c r="V345" s="3">
        <f t="shared" si="41"/>
        <v>0</v>
      </c>
      <c r="W345" s="26">
        <v>59</v>
      </c>
      <c r="X345" s="22">
        <v>21</v>
      </c>
      <c r="Y345" s="3">
        <v>3.4</v>
      </c>
      <c r="Z345" s="3"/>
      <c r="AB345" s="30">
        <v>315</v>
      </c>
      <c r="AC345" s="30">
        <v>1.5838129352392274</v>
      </c>
      <c r="AD345" s="30">
        <v>-1.2838129352392273</v>
      </c>
    </row>
    <row r="346" spans="1:30">
      <c r="A346" s="4">
        <v>43752.333333333336</v>
      </c>
      <c r="B346">
        <v>43752</v>
      </c>
      <c r="C346" s="3">
        <v>0.33333333333333331</v>
      </c>
      <c r="D346" s="3">
        <v>8</v>
      </c>
      <c r="E346" s="3">
        <v>14</v>
      </c>
      <c r="F346" s="3">
        <v>0.2</v>
      </c>
      <c r="G346" s="5">
        <v>0.2</v>
      </c>
      <c r="H346" s="3">
        <v>0.4</v>
      </c>
      <c r="I346" s="3">
        <v>1.55139</v>
      </c>
      <c r="J346" s="12">
        <f t="shared" si="35"/>
        <v>1.1041666666666667</v>
      </c>
      <c r="K346" s="4">
        <v>43752.333333333336</v>
      </c>
      <c r="L346" s="3">
        <f t="shared" si="36"/>
        <v>14</v>
      </c>
      <c r="M346" s="3">
        <f t="shared" si="37"/>
        <v>8</v>
      </c>
      <c r="N346" s="3"/>
      <c r="O346" s="3"/>
      <c r="P346" s="3"/>
      <c r="Q346" s="3"/>
      <c r="R346" s="3"/>
      <c r="S346" s="3">
        <f t="shared" si="38"/>
        <v>0</v>
      </c>
      <c r="T346" s="3">
        <f t="shared" si="39"/>
        <v>0</v>
      </c>
      <c r="U346" s="3">
        <f t="shared" si="40"/>
        <v>0</v>
      </c>
      <c r="V346" s="3">
        <f t="shared" si="41"/>
        <v>0</v>
      </c>
      <c r="W346" s="25">
        <v>60</v>
      </c>
      <c r="X346" s="23">
        <v>21</v>
      </c>
      <c r="Y346" s="3">
        <v>0.4</v>
      </c>
      <c r="Z346" s="3"/>
      <c r="AB346" s="30">
        <v>316</v>
      </c>
      <c r="AC346" s="30">
        <v>1.6079140980279922</v>
      </c>
      <c r="AD346" s="30">
        <v>-1.2079140980279921</v>
      </c>
    </row>
    <row r="347" spans="1:30">
      <c r="A347" s="4">
        <v>43752.375</v>
      </c>
      <c r="B347">
        <v>43752</v>
      </c>
      <c r="C347" s="3">
        <v>0.375</v>
      </c>
      <c r="D347" s="3">
        <v>9</v>
      </c>
      <c r="E347" s="3">
        <v>14</v>
      </c>
      <c r="F347" s="3">
        <v>0.3</v>
      </c>
      <c r="G347" s="5">
        <v>0.2</v>
      </c>
      <c r="H347" s="3">
        <v>0.5</v>
      </c>
      <c r="I347" s="3">
        <v>1.55139</v>
      </c>
      <c r="J347" s="12">
        <f t="shared" si="35"/>
        <v>1.1916666666666667</v>
      </c>
      <c r="K347" s="4">
        <v>43752.375</v>
      </c>
      <c r="L347" s="3">
        <f t="shared" si="36"/>
        <v>14</v>
      </c>
      <c r="M347" s="3">
        <f t="shared" si="37"/>
        <v>9</v>
      </c>
      <c r="N347" s="3"/>
      <c r="O347" s="3"/>
      <c r="P347" s="3"/>
      <c r="Q347" s="3"/>
      <c r="R347" s="3"/>
      <c r="S347" s="3">
        <f t="shared" si="38"/>
        <v>0</v>
      </c>
      <c r="T347" s="3">
        <f t="shared" si="39"/>
        <v>0</v>
      </c>
      <c r="U347" s="3">
        <f t="shared" si="40"/>
        <v>0</v>
      </c>
      <c r="V347" s="3">
        <f t="shared" si="41"/>
        <v>0</v>
      </c>
      <c r="W347" s="26">
        <v>63</v>
      </c>
      <c r="X347" s="22">
        <v>21</v>
      </c>
      <c r="Y347" s="3">
        <v>0.5</v>
      </c>
      <c r="Z347" s="3"/>
      <c r="AB347" s="30">
        <v>317</v>
      </c>
      <c r="AC347" s="30">
        <v>1.6079140980279922</v>
      </c>
      <c r="AD347" s="30">
        <v>-1.3079140980279922</v>
      </c>
    </row>
    <row r="348" spans="1:30">
      <c r="A348" s="4">
        <v>43752.416666666664</v>
      </c>
      <c r="B348">
        <v>43752</v>
      </c>
      <c r="C348" s="3">
        <v>0.41666666666666669</v>
      </c>
      <c r="D348" s="3">
        <v>10</v>
      </c>
      <c r="E348" s="3">
        <v>14</v>
      </c>
      <c r="F348" s="3">
        <v>0.4</v>
      </c>
      <c r="G348" s="5">
        <v>0.2</v>
      </c>
      <c r="H348" s="3">
        <v>0.60000000000000009</v>
      </c>
      <c r="I348" s="3">
        <v>1.55139</v>
      </c>
      <c r="J348" s="12">
        <f t="shared" si="35"/>
        <v>1.2</v>
      </c>
      <c r="K348" s="4">
        <v>43752.416666666664</v>
      </c>
      <c r="L348" s="3">
        <f t="shared" si="36"/>
        <v>14</v>
      </c>
      <c r="M348" s="3">
        <f t="shared" si="37"/>
        <v>10</v>
      </c>
      <c r="N348" s="3"/>
      <c r="O348" s="3"/>
      <c r="P348" s="3"/>
      <c r="Q348" s="3"/>
      <c r="R348" s="3"/>
      <c r="S348" s="3">
        <f t="shared" si="38"/>
        <v>0</v>
      </c>
      <c r="T348" s="3">
        <f t="shared" si="39"/>
        <v>0</v>
      </c>
      <c r="U348" s="3">
        <f t="shared" si="40"/>
        <v>0</v>
      </c>
      <c r="V348" s="3">
        <f t="shared" si="41"/>
        <v>0</v>
      </c>
      <c r="W348" s="25">
        <v>68</v>
      </c>
      <c r="X348" s="23">
        <v>21</v>
      </c>
      <c r="Y348" s="3">
        <v>0.60000000000000009</v>
      </c>
      <c r="Z348" s="3"/>
      <c r="AB348" s="30">
        <v>318</v>
      </c>
      <c r="AC348" s="30">
        <v>1.6212061499097763</v>
      </c>
      <c r="AD348" s="30">
        <v>0.3787938500902237</v>
      </c>
    </row>
    <row r="349" spans="1:30">
      <c r="A349" s="4">
        <v>43752.458333333336</v>
      </c>
      <c r="B349">
        <v>43752</v>
      </c>
      <c r="C349" s="3">
        <v>0.45833333333333331</v>
      </c>
      <c r="D349" s="3">
        <v>11</v>
      </c>
      <c r="E349" s="3">
        <v>14</v>
      </c>
      <c r="F349" s="3">
        <v>0.2</v>
      </c>
      <c r="G349" s="5">
        <v>0.2</v>
      </c>
      <c r="H349" s="3">
        <v>0.4</v>
      </c>
      <c r="I349" s="3">
        <v>1.55139</v>
      </c>
      <c r="J349" s="12">
        <f t="shared" si="35"/>
        <v>1.2041666666666666</v>
      </c>
      <c r="K349" s="4">
        <v>43752.458333333336</v>
      </c>
      <c r="L349" s="3">
        <f t="shared" si="36"/>
        <v>14</v>
      </c>
      <c r="M349" s="3">
        <f t="shared" si="37"/>
        <v>11</v>
      </c>
      <c r="N349" s="3"/>
      <c r="O349" s="3"/>
      <c r="P349" s="3"/>
      <c r="Q349" s="3"/>
      <c r="R349" s="3"/>
      <c r="S349" s="3">
        <f t="shared" si="38"/>
        <v>0</v>
      </c>
      <c r="T349" s="3">
        <f t="shared" si="39"/>
        <v>0</v>
      </c>
      <c r="U349" s="3">
        <f t="shared" si="40"/>
        <v>0</v>
      </c>
      <c r="V349" s="3">
        <f t="shared" si="41"/>
        <v>0</v>
      </c>
      <c r="W349" s="26">
        <v>73</v>
      </c>
      <c r="X349" s="22">
        <v>21</v>
      </c>
      <c r="Y349" s="3">
        <v>0.4</v>
      </c>
      <c r="Z349" s="3"/>
      <c r="AB349" s="30">
        <v>319</v>
      </c>
      <c r="AC349" s="30">
        <v>1.6212061499097763</v>
      </c>
      <c r="AD349" s="30">
        <v>1.0787938500902239</v>
      </c>
    </row>
    <row r="350" spans="1:30">
      <c r="A350" s="4">
        <v>43752.5</v>
      </c>
      <c r="B350">
        <v>43752</v>
      </c>
      <c r="C350" s="3">
        <v>0.5</v>
      </c>
      <c r="D350" s="3">
        <v>12</v>
      </c>
      <c r="E350" s="3">
        <v>14</v>
      </c>
      <c r="F350" s="3">
        <v>0.4</v>
      </c>
      <c r="G350" s="5">
        <v>0.2</v>
      </c>
      <c r="H350" s="3">
        <v>0.60000000000000009</v>
      </c>
      <c r="I350" s="3">
        <v>1.55139</v>
      </c>
      <c r="J350" s="12">
        <f t="shared" si="35"/>
        <v>1.2166666666666666</v>
      </c>
      <c r="K350" s="4">
        <v>43752.5</v>
      </c>
      <c r="L350" s="3">
        <f t="shared" si="36"/>
        <v>14</v>
      </c>
      <c r="M350" s="3">
        <f t="shared" si="37"/>
        <v>12</v>
      </c>
      <c r="N350" s="3"/>
      <c r="O350" s="3"/>
      <c r="P350" s="3"/>
      <c r="Q350" s="3"/>
      <c r="R350" s="3"/>
      <c r="S350" s="3">
        <f t="shared" si="38"/>
        <v>0</v>
      </c>
      <c r="T350" s="3">
        <f t="shared" si="39"/>
        <v>0</v>
      </c>
      <c r="U350" s="3">
        <f t="shared" si="40"/>
        <v>0</v>
      </c>
      <c r="V350" s="3">
        <f t="shared" si="41"/>
        <v>0</v>
      </c>
      <c r="W350" s="25">
        <v>73</v>
      </c>
      <c r="X350" s="23">
        <v>21</v>
      </c>
      <c r="Y350" s="3">
        <v>0.60000000000000009</v>
      </c>
      <c r="Z350" s="3"/>
      <c r="AB350" s="30">
        <v>320</v>
      </c>
      <c r="AC350" s="30">
        <v>1.5838129352392274</v>
      </c>
      <c r="AD350" s="30">
        <v>-0.4838129352392273</v>
      </c>
    </row>
    <row r="351" spans="1:30">
      <c r="A351" s="4">
        <v>43752.541666666664</v>
      </c>
      <c r="B351">
        <v>43752</v>
      </c>
      <c r="C351" s="3">
        <v>0.54166666666666663</v>
      </c>
      <c r="D351" s="3">
        <v>13</v>
      </c>
      <c r="E351" s="3">
        <v>14</v>
      </c>
      <c r="F351" s="3">
        <v>0.4</v>
      </c>
      <c r="G351" s="5">
        <v>0.5</v>
      </c>
      <c r="H351" s="3">
        <v>0.9</v>
      </c>
      <c r="I351" s="3">
        <v>1.55139</v>
      </c>
      <c r="J351" s="12">
        <f t="shared" si="35"/>
        <v>1.2166666666666666</v>
      </c>
      <c r="K351" s="4">
        <v>43752.541666666664</v>
      </c>
      <c r="L351" s="3">
        <f t="shared" si="36"/>
        <v>14</v>
      </c>
      <c r="M351" s="3">
        <f t="shared" si="37"/>
        <v>13</v>
      </c>
      <c r="N351" s="3">
        <v>0</v>
      </c>
      <c r="O351" s="3">
        <v>0</v>
      </c>
      <c r="P351" s="3">
        <v>4</v>
      </c>
      <c r="Q351" s="3">
        <v>0</v>
      </c>
      <c r="R351" s="3"/>
      <c r="S351" s="3">
        <f t="shared" si="38"/>
        <v>0</v>
      </c>
      <c r="T351" s="3">
        <f t="shared" si="39"/>
        <v>0</v>
      </c>
      <c r="U351" s="3">
        <f t="shared" si="40"/>
        <v>1</v>
      </c>
      <c r="V351" s="3">
        <f t="shared" si="41"/>
        <v>0</v>
      </c>
      <c r="W351" s="26">
        <v>76</v>
      </c>
      <c r="X351" s="22">
        <v>21</v>
      </c>
      <c r="Y351" s="3">
        <v>0.9</v>
      </c>
      <c r="Z351" s="3"/>
      <c r="AB351" s="30">
        <v>321</v>
      </c>
      <c r="AC351" s="30">
        <v>1.5051439697441622</v>
      </c>
      <c r="AD351" s="30">
        <v>-0.40514396974416211</v>
      </c>
    </row>
    <row r="352" spans="1:30">
      <c r="A352" s="4">
        <v>43752.583333333336</v>
      </c>
      <c r="B352">
        <v>43752</v>
      </c>
      <c r="C352" s="3">
        <v>0.58333333333333337</v>
      </c>
      <c r="D352" s="3">
        <v>14</v>
      </c>
      <c r="E352" s="3">
        <v>14</v>
      </c>
      <c r="F352" s="3">
        <v>0.6</v>
      </c>
      <c r="G352" s="5">
        <v>0.7</v>
      </c>
      <c r="H352" s="3">
        <v>1.2999999999999998</v>
      </c>
      <c r="I352" s="3">
        <v>1.55139</v>
      </c>
      <c r="J352" s="12">
        <f t="shared" si="35"/>
        <v>1.2083333333333333</v>
      </c>
      <c r="K352" s="4">
        <v>43752.583333333336</v>
      </c>
      <c r="L352" s="3">
        <f t="shared" si="36"/>
        <v>14</v>
      </c>
      <c r="M352" s="3">
        <f t="shared" si="37"/>
        <v>14</v>
      </c>
      <c r="N352" s="3">
        <v>0</v>
      </c>
      <c r="O352" s="3">
        <v>0</v>
      </c>
      <c r="P352" s="3">
        <v>58</v>
      </c>
      <c r="Q352" s="3">
        <v>0</v>
      </c>
      <c r="R352" s="3"/>
      <c r="S352" s="3">
        <f t="shared" si="38"/>
        <v>0</v>
      </c>
      <c r="T352" s="3">
        <f t="shared" si="39"/>
        <v>0</v>
      </c>
      <c r="U352" s="3">
        <f t="shared" si="40"/>
        <v>1</v>
      </c>
      <c r="V352" s="3">
        <f t="shared" si="41"/>
        <v>0</v>
      </c>
      <c r="W352" s="25">
        <v>77</v>
      </c>
      <c r="X352" s="23">
        <v>21</v>
      </c>
      <c r="Y352" s="3">
        <v>1.2999999999999998</v>
      </c>
      <c r="Z352" s="3"/>
      <c r="AB352" s="30">
        <v>322</v>
      </c>
      <c r="AC352" s="30">
        <v>1.3821552148255347</v>
      </c>
      <c r="AD352" s="30">
        <v>0.11784478517446528</v>
      </c>
    </row>
    <row r="353" spans="1:30">
      <c r="A353" s="4">
        <v>43752.625</v>
      </c>
      <c r="B353">
        <v>43752</v>
      </c>
      <c r="C353" s="3">
        <v>0.625</v>
      </c>
      <c r="D353" s="3">
        <v>15</v>
      </c>
      <c r="E353" s="3">
        <v>14</v>
      </c>
      <c r="F353" s="3">
        <v>1.4</v>
      </c>
      <c r="G353" s="5">
        <v>0.4</v>
      </c>
      <c r="H353" s="3">
        <v>1.7999999999999998</v>
      </c>
      <c r="I353" s="3">
        <v>1.55139</v>
      </c>
      <c r="J353" s="12">
        <f t="shared" si="35"/>
        <v>1.1874999999999998</v>
      </c>
      <c r="K353" s="4">
        <v>43752.625</v>
      </c>
      <c r="L353" s="3">
        <f t="shared" si="36"/>
        <v>14</v>
      </c>
      <c r="M353" s="3">
        <f t="shared" si="37"/>
        <v>15</v>
      </c>
      <c r="N353" s="3">
        <v>0</v>
      </c>
      <c r="O353" s="3">
        <v>0</v>
      </c>
      <c r="P353" s="3">
        <v>49</v>
      </c>
      <c r="Q353" s="3">
        <v>0</v>
      </c>
      <c r="R353" s="3"/>
      <c r="S353" s="3">
        <f t="shared" si="38"/>
        <v>0</v>
      </c>
      <c r="T353" s="3">
        <f t="shared" si="39"/>
        <v>0</v>
      </c>
      <c r="U353" s="3">
        <f t="shared" si="40"/>
        <v>1</v>
      </c>
      <c r="V353" s="3">
        <f t="shared" si="41"/>
        <v>0</v>
      </c>
      <c r="W353" s="26">
        <v>76</v>
      </c>
      <c r="X353" s="22">
        <v>21</v>
      </c>
      <c r="Y353" s="3">
        <v>1.7999999999999998</v>
      </c>
      <c r="Z353" s="3"/>
      <c r="AB353" s="30">
        <v>323</v>
      </c>
      <c r="AC353" s="30">
        <v>1.451975762217026</v>
      </c>
      <c r="AD353" s="30">
        <v>0.74802423778297422</v>
      </c>
    </row>
    <row r="354" spans="1:30">
      <c r="A354" s="4">
        <v>43752.666666666664</v>
      </c>
      <c r="B354">
        <v>43752</v>
      </c>
      <c r="C354" s="3">
        <v>0.66666666666666663</v>
      </c>
      <c r="D354" s="3">
        <v>16</v>
      </c>
      <c r="E354" s="3">
        <v>14</v>
      </c>
      <c r="F354" s="3">
        <v>0.4</v>
      </c>
      <c r="G354" s="5">
        <v>0.7</v>
      </c>
      <c r="H354" s="3">
        <v>1.1000000000000001</v>
      </c>
      <c r="I354" s="3">
        <v>1.55139</v>
      </c>
      <c r="J354" s="12">
        <f t="shared" si="35"/>
        <v>1.1875</v>
      </c>
      <c r="K354" s="4">
        <v>43752.666666666664</v>
      </c>
      <c r="L354" s="3">
        <f t="shared" si="36"/>
        <v>14</v>
      </c>
      <c r="M354" s="3">
        <f t="shared" si="37"/>
        <v>16</v>
      </c>
      <c r="N354" s="3">
        <v>43</v>
      </c>
      <c r="O354" s="3">
        <v>0</v>
      </c>
      <c r="P354" s="3">
        <v>50</v>
      </c>
      <c r="Q354" s="3">
        <v>0</v>
      </c>
      <c r="R354" s="3"/>
      <c r="S354" s="3">
        <f t="shared" si="38"/>
        <v>1</v>
      </c>
      <c r="T354" s="3">
        <f t="shared" si="39"/>
        <v>0</v>
      </c>
      <c r="U354" s="3">
        <f t="shared" si="40"/>
        <v>1</v>
      </c>
      <c r="V354" s="3">
        <f t="shared" si="41"/>
        <v>0</v>
      </c>
      <c r="W354" s="25">
        <v>72</v>
      </c>
      <c r="X354" s="23">
        <v>21</v>
      </c>
      <c r="Y354" s="3">
        <v>1.1000000000000001</v>
      </c>
      <c r="Z354" s="3"/>
      <c r="AB354" s="30">
        <v>324</v>
      </c>
      <c r="AC354" s="30">
        <v>1.1531786908496195</v>
      </c>
      <c r="AD354" s="30">
        <v>-0.3531786908496195</v>
      </c>
    </row>
    <row r="355" spans="1:30">
      <c r="A355" s="4">
        <v>43752.708333333336</v>
      </c>
      <c r="B355">
        <v>43752</v>
      </c>
      <c r="C355" s="3">
        <v>0.70833333333333337</v>
      </c>
      <c r="D355" s="3">
        <v>17</v>
      </c>
      <c r="E355" s="3">
        <v>14</v>
      </c>
      <c r="F355" s="3">
        <v>0.8</v>
      </c>
      <c r="G355" s="5">
        <v>0.7</v>
      </c>
      <c r="H355" s="3">
        <v>1.5</v>
      </c>
      <c r="I355" s="3">
        <v>1.55139</v>
      </c>
      <c r="J355" s="12">
        <f t="shared" si="35"/>
        <v>1.1666666666666667</v>
      </c>
      <c r="K355" s="4">
        <v>43752.708333333336</v>
      </c>
      <c r="L355" s="3">
        <f t="shared" si="36"/>
        <v>14</v>
      </c>
      <c r="M355" s="3">
        <f t="shared" si="37"/>
        <v>17</v>
      </c>
      <c r="N355" s="3">
        <v>58</v>
      </c>
      <c r="O355" s="3">
        <v>0</v>
      </c>
      <c r="P355" s="3">
        <v>58</v>
      </c>
      <c r="Q355" s="3">
        <v>0</v>
      </c>
      <c r="R355" s="3"/>
      <c r="S355" s="3">
        <f t="shared" si="38"/>
        <v>1</v>
      </c>
      <c r="T355" s="3">
        <f t="shared" si="39"/>
        <v>0</v>
      </c>
      <c r="U355" s="3">
        <f t="shared" si="40"/>
        <v>1</v>
      </c>
      <c r="V355" s="3">
        <f t="shared" si="41"/>
        <v>0</v>
      </c>
      <c r="W355" s="26">
        <v>68</v>
      </c>
      <c r="X355" s="22">
        <v>21</v>
      </c>
      <c r="Y355" s="3">
        <v>1.5</v>
      </c>
      <c r="Z355" s="3"/>
      <c r="AB355" s="30">
        <v>325</v>
      </c>
      <c r="AC355" s="30">
        <v>1.2052635525811166</v>
      </c>
      <c r="AD355" s="30">
        <v>-0.50526355258111666</v>
      </c>
    </row>
    <row r="356" spans="1:30">
      <c r="A356" s="4">
        <v>43752.75</v>
      </c>
      <c r="B356">
        <v>43752</v>
      </c>
      <c r="C356" s="3">
        <v>0.75</v>
      </c>
      <c r="D356" s="3">
        <v>18</v>
      </c>
      <c r="E356" s="3">
        <v>14</v>
      </c>
      <c r="F356" s="3">
        <v>0.7</v>
      </c>
      <c r="G356" s="5">
        <v>0.7</v>
      </c>
      <c r="H356" s="3">
        <v>1.4</v>
      </c>
      <c r="I356" s="3">
        <v>1.55139</v>
      </c>
      <c r="J356" s="12">
        <f t="shared" si="35"/>
        <v>1.1291666666666667</v>
      </c>
      <c r="K356" s="4">
        <v>43752.75</v>
      </c>
      <c r="L356" s="3">
        <f t="shared" si="36"/>
        <v>14</v>
      </c>
      <c r="M356" s="3">
        <f t="shared" si="37"/>
        <v>18</v>
      </c>
      <c r="N356" s="3">
        <v>58</v>
      </c>
      <c r="O356" s="3">
        <v>0</v>
      </c>
      <c r="P356" s="3">
        <v>58</v>
      </c>
      <c r="Q356" s="3">
        <v>0</v>
      </c>
      <c r="R356" s="3"/>
      <c r="S356" s="3">
        <f t="shared" si="38"/>
        <v>1</v>
      </c>
      <c r="T356" s="3">
        <f t="shared" si="39"/>
        <v>0</v>
      </c>
      <c r="U356" s="3">
        <f t="shared" si="40"/>
        <v>1</v>
      </c>
      <c r="V356" s="3">
        <f t="shared" si="41"/>
        <v>0</v>
      </c>
      <c r="W356" s="25">
        <v>67</v>
      </c>
      <c r="X356" s="23">
        <v>21</v>
      </c>
      <c r="Y356" s="3">
        <v>1.4</v>
      </c>
      <c r="Z356" s="3"/>
      <c r="AB356" s="30">
        <v>326</v>
      </c>
      <c r="AC356" s="30">
        <v>1.2318476563446847</v>
      </c>
      <c r="AD356" s="30">
        <v>0.76815234365531526</v>
      </c>
    </row>
    <row r="357" spans="1:30">
      <c r="A357" s="4">
        <v>43752.791666666664</v>
      </c>
      <c r="B357">
        <v>43752</v>
      </c>
      <c r="C357" s="3">
        <v>0.79166666666666663</v>
      </c>
      <c r="D357" s="3">
        <v>19</v>
      </c>
      <c r="E357" s="3">
        <v>14</v>
      </c>
      <c r="F357" s="3">
        <v>0.6</v>
      </c>
      <c r="G357" s="5">
        <v>0.4</v>
      </c>
      <c r="H357" s="3">
        <v>1</v>
      </c>
      <c r="I357" s="3">
        <v>1.55139</v>
      </c>
      <c r="J357" s="12">
        <f t="shared" si="35"/>
        <v>1.1041666666666667</v>
      </c>
      <c r="K357" s="4">
        <v>43752.791666666664</v>
      </c>
      <c r="L357" s="3">
        <f t="shared" si="36"/>
        <v>14</v>
      </c>
      <c r="M357" s="3">
        <f t="shared" si="37"/>
        <v>19</v>
      </c>
      <c r="N357" s="3">
        <v>24</v>
      </c>
      <c r="O357" s="3">
        <v>0</v>
      </c>
      <c r="P357" s="3">
        <v>24</v>
      </c>
      <c r="Q357" s="3">
        <v>0</v>
      </c>
      <c r="R357" s="3"/>
      <c r="S357" s="3">
        <f t="shared" si="38"/>
        <v>1</v>
      </c>
      <c r="T357" s="3">
        <f t="shared" si="39"/>
        <v>0</v>
      </c>
      <c r="U357" s="3">
        <f t="shared" si="40"/>
        <v>1</v>
      </c>
      <c r="V357" s="3">
        <f t="shared" si="41"/>
        <v>0</v>
      </c>
      <c r="W357" s="26">
        <v>65</v>
      </c>
      <c r="X357" s="22">
        <v>21</v>
      </c>
      <c r="Y357" s="3">
        <v>1</v>
      </c>
      <c r="Z357" s="3"/>
      <c r="AB357" s="30">
        <v>327</v>
      </c>
      <c r="AC357" s="30">
        <v>1.525520721070722</v>
      </c>
      <c r="AD357" s="30">
        <v>-0.82552072107072205</v>
      </c>
    </row>
    <row r="358" spans="1:30">
      <c r="A358" s="4">
        <v>43752.833333333336</v>
      </c>
      <c r="B358">
        <v>43752</v>
      </c>
      <c r="C358" s="3">
        <v>0.83333333333333337</v>
      </c>
      <c r="D358" s="3">
        <v>20</v>
      </c>
      <c r="E358" s="3">
        <v>14</v>
      </c>
      <c r="F358" s="3">
        <v>0.5</v>
      </c>
      <c r="G358" s="5">
        <v>0.3</v>
      </c>
      <c r="H358" s="3">
        <v>0.8</v>
      </c>
      <c r="I358" s="3">
        <v>1.55139</v>
      </c>
      <c r="J358" s="12">
        <f t="shared" si="35"/>
        <v>1.0875000000000001</v>
      </c>
      <c r="K358" s="4">
        <v>43752.833333333336</v>
      </c>
      <c r="L358" s="3">
        <f t="shared" si="36"/>
        <v>14</v>
      </c>
      <c r="M358" s="3">
        <f t="shared" si="37"/>
        <v>20</v>
      </c>
      <c r="N358" s="3">
        <v>10</v>
      </c>
      <c r="O358" s="3">
        <v>0</v>
      </c>
      <c r="P358" s="3">
        <v>9</v>
      </c>
      <c r="Q358" s="3">
        <v>0</v>
      </c>
      <c r="R358" s="3"/>
      <c r="S358" s="3">
        <f t="shared" si="38"/>
        <v>1</v>
      </c>
      <c r="T358" s="3">
        <f t="shared" si="39"/>
        <v>0</v>
      </c>
      <c r="U358" s="3">
        <f t="shared" si="40"/>
        <v>1</v>
      </c>
      <c r="V358" s="3">
        <f t="shared" si="41"/>
        <v>0</v>
      </c>
      <c r="W358" s="25">
        <v>64</v>
      </c>
      <c r="X358" s="23">
        <v>21</v>
      </c>
      <c r="Y358" s="3">
        <v>0.8</v>
      </c>
      <c r="Z358" s="3"/>
      <c r="AB358" s="30">
        <v>328</v>
      </c>
      <c r="AC358" s="30">
        <v>1.6630429983585353</v>
      </c>
      <c r="AD358" s="30">
        <v>0.2369570016414646</v>
      </c>
    </row>
    <row r="359" spans="1:30">
      <c r="A359" s="4">
        <v>43752.875</v>
      </c>
      <c r="B359">
        <v>43752</v>
      </c>
      <c r="C359" s="3">
        <v>0.875</v>
      </c>
      <c r="D359" s="3">
        <v>21</v>
      </c>
      <c r="E359" s="3">
        <v>14</v>
      </c>
      <c r="F359" s="3">
        <v>1.9</v>
      </c>
      <c r="G359" s="5">
        <v>0.9</v>
      </c>
      <c r="H359" s="3">
        <v>2.8</v>
      </c>
      <c r="I359" s="3">
        <v>1.55139</v>
      </c>
      <c r="J359" s="12">
        <f t="shared" si="35"/>
        <v>1.0750000000000002</v>
      </c>
      <c r="K359" s="4">
        <v>43752.875</v>
      </c>
      <c r="L359" s="3">
        <f t="shared" si="36"/>
        <v>14</v>
      </c>
      <c r="M359" s="3">
        <f t="shared" si="37"/>
        <v>21</v>
      </c>
      <c r="N359" s="3">
        <v>58</v>
      </c>
      <c r="O359" s="3">
        <v>53</v>
      </c>
      <c r="P359" s="3">
        <v>57</v>
      </c>
      <c r="Q359" s="3">
        <v>0</v>
      </c>
      <c r="R359" s="3"/>
      <c r="S359" s="3">
        <f t="shared" si="38"/>
        <v>1</v>
      </c>
      <c r="T359" s="3">
        <f t="shared" si="39"/>
        <v>1</v>
      </c>
      <c r="U359" s="3">
        <f t="shared" si="40"/>
        <v>1</v>
      </c>
      <c r="V359" s="3">
        <f t="shared" si="41"/>
        <v>0</v>
      </c>
      <c r="W359" s="26">
        <v>63</v>
      </c>
      <c r="X359" s="22">
        <v>21</v>
      </c>
      <c r="Y359" s="3">
        <v>2.8</v>
      </c>
      <c r="Z359" s="3"/>
      <c r="AB359" s="30">
        <v>329</v>
      </c>
      <c r="AC359" s="30">
        <v>1.529245132532927</v>
      </c>
      <c r="AD359" s="30">
        <v>0.57075486746707305</v>
      </c>
    </row>
    <row r="360" spans="1:30">
      <c r="A360" s="4">
        <v>43752.916666666664</v>
      </c>
      <c r="B360">
        <v>43752</v>
      </c>
      <c r="C360" s="3">
        <v>0.91666666666666663</v>
      </c>
      <c r="D360" s="3">
        <v>22</v>
      </c>
      <c r="E360" s="3">
        <v>14</v>
      </c>
      <c r="F360" s="3">
        <v>1.8</v>
      </c>
      <c r="G360" s="5">
        <v>1.1000000000000001</v>
      </c>
      <c r="H360" s="3">
        <v>2.9000000000000004</v>
      </c>
      <c r="I360" s="3">
        <v>1.55139</v>
      </c>
      <c r="J360" s="12">
        <f t="shared" si="35"/>
        <v>0.99166666666666681</v>
      </c>
      <c r="K360" s="4">
        <v>43752.916666666664</v>
      </c>
      <c r="L360" s="3">
        <f t="shared" si="36"/>
        <v>14</v>
      </c>
      <c r="M360" s="3">
        <f t="shared" si="37"/>
        <v>22</v>
      </c>
      <c r="N360" s="3">
        <v>58</v>
      </c>
      <c r="O360" s="3">
        <v>58</v>
      </c>
      <c r="P360" s="3">
        <v>48</v>
      </c>
      <c r="Q360" s="3">
        <v>0</v>
      </c>
      <c r="R360" s="3"/>
      <c r="S360" s="3">
        <f t="shared" si="38"/>
        <v>1</v>
      </c>
      <c r="T360" s="3">
        <f t="shared" si="39"/>
        <v>1</v>
      </c>
      <c r="U360" s="3">
        <f t="shared" si="40"/>
        <v>1</v>
      </c>
      <c r="V360" s="3">
        <f t="shared" si="41"/>
        <v>0</v>
      </c>
      <c r="W360" s="25">
        <v>62</v>
      </c>
      <c r="X360" s="23">
        <v>21</v>
      </c>
      <c r="Y360" s="3">
        <v>2.9000000000000004</v>
      </c>
      <c r="Z360" s="3"/>
      <c r="AB360" s="30">
        <v>330</v>
      </c>
      <c r="AC360" s="30">
        <v>1.529245132532927</v>
      </c>
      <c r="AD360" s="30">
        <v>-0.62924513253292702</v>
      </c>
    </row>
    <row r="361" spans="1:30">
      <c r="A361" s="4">
        <v>43752.958333333336</v>
      </c>
      <c r="B361">
        <v>43752</v>
      </c>
      <c r="C361" s="3">
        <v>0.95833333333333337</v>
      </c>
      <c r="D361" s="3">
        <v>23</v>
      </c>
      <c r="E361" s="3">
        <v>14</v>
      </c>
      <c r="F361" s="3">
        <v>0.6</v>
      </c>
      <c r="G361" s="5">
        <v>0.5</v>
      </c>
      <c r="H361" s="3">
        <v>1.1000000000000001</v>
      </c>
      <c r="I361" s="3">
        <v>1.55139</v>
      </c>
      <c r="J361" s="12">
        <f t="shared" si="35"/>
        <v>0.89583333333333348</v>
      </c>
      <c r="K361" s="4">
        <v>43752.958333333336</v>
      </c>
      <c r="L361" s="3">
        <f t="shared" si="36"/>
        <v>14</v>
      </c>
      <c r="M361" s="3">
        <f t="shared" si="37"/>
        <v>23</v>
      </c>
      <c r="N361" s="3">
        <v>58</v>
      </c>
      <c r="O361" s="3">
        <v>58</v>
      </c>
      <c r="P361" s="3">
        <v>56</v>
      </c>
      <c r="Q361" s="3">
        <v>0</v>
      </c>
      <c r="R361" s="3"/>
      <c r="S361" s="3">
        <f t="shared" si="38"/>
        <v>1</v>
      </c>
      <c r="T361" s="3">
        <f t="shared" si="39"/>
        <v>1</v>
      </c>
      <c r="U361" s="3">
        <f t="shared" si="40"/>
        <v>1</v>
      </c>
      <c r="V361" s="3">
        <f t="shared" si="41"/>
        <v>0</v>
      </c>
      <c r="W361" s="26">
        <v>60</v>
      </c>
      <c r="X361" s="22">
        <v>21</v>
      </c>
      <c r="Y361" s="3">
        <v>1.1000000000000001</v>
      </c>
      <c r="Z361" s="3"/>
      <c r="AB361" s="30">
        <v>331</v>
      </c>
      <c r="AC361" s="30">
        <v>1.5425371844147111</v>
      </c>
      <c r="AD361" s="30">
        <v>-0.34253718441471115</v>
      </c>
    </row>
    <row r="362" spans="1:30">
      <c r="A362" s="4">
        <v>43753</v>
      </c>
      <c r="B362">
        <v>43753</v>
      </c>
      <c r="C362" s="3">
        <v>0</v>
      </c>
      <c r="D362" s="3">
        <v>0</v>
      </c>
      <c r="E362" s="3">
        <v>15</v>
      </c>
      <c r="F362" s="3">
        <v>0.2</v>
      </c>
      <c r="G362" s="5">
        <v>0.4</v>
      </c>
      <c r="H362" s="3">
        <v>0.60000000000000009</v>
      </c>
      <c r="I362" s="3">
        <v>1.55139</v>
      </c>
      <c r="J362" s="12">
        <f t="shared" si="35"/>
        <v>0.86666666666666681</v>
      </c>
      <c r="K362" s="4">
        <v>43753</v>
      </c>
      <c r="L362" s="3">
        <f t="shared" si="36"/>
        <v>15</v>
      </c>
      <c r="M362" s="3">
        <f t="shared" si="37"/>
        <v>0</v>
      </c>
      <c r="N362" s="3">
        <v>57</v>
      </c>
      <c r="O362" s="3">
        <v>57</v>
      </c>
      <c r="P362" s="3">
        <v>57</v>
      </c>
      <c r="Q362" s="3">
        <v>0</v>
      </c>
      <c r="R362" s="3"/>
      <c r="S362" s="3">
        <f t="shared" si="38"/>
        <v>1</v>
      </c>
      <c r="T362" s="3">
        <f t="shared" si="39"/>
        <v>1</v>
      </c>
      <c r="U362" s="3">
        <f t="shared" si="40"/>
        <v>1</v>
      </c>
      <c r="V362" s="3">
        <f t="shared" si="41"/>
        <v>0</v>
      </c>
      <c r="W362" s="25">
        <v>60</v>
      </c>
      <c r="X362" s="23">
        <v>21</v>
      </c>
      <c r="Y362" s="3">
        <v>0.60000000000000009</v>
      </c>
      <c r="Z362" s="3"/>
      <c r="AB362" s="30">
        <v>332</v>
      </c>
      <c r="AC362" s="30">
        <v>1.5425371844147111</v>
      </c>
      <c r="AD362" s="30">
        <v>-0.44253718441471102</v>
      </c>
    </row>
    <row r="363" spans="1:30">
      <c r="A363" s="4">
        <v>43753.041666666664</v>
      </c>
      <c r="B363">
        <v>43753</v>
      </c>
      <c r="C363" s="3">
        <v>4.1666666666666664E-2</v>
      </c>
      <c r="D363" s="3">
        <v>1</v>
      </c>
      <c r="E363" s="3">
        <v>15</v>
      </c>
      <c r="F363" s="3">
        <v>0.2</v>
      </c>
      <c r="G363" s="5">
        <v>0.2</v>
      </c>
      <c r="H363" s="3">
        <v>0.4</v>
      </c>
      <c r="I363" s="3">
        <v>1.55139</v>
      </c>
      <c r="J363" s="12">
        <f t="shared" si="35"/>
        <v>0.9</v>
      </c>
      <c r="K363" s="4">
        <v>43753.041666666664</v>
      </c>
      <c r="L363" s="3">
        <f t="shared" si="36"/>
        <v>15</v>
      </c>
      <c r="M363" s="3">
        <f t="shared" si="37"/>
        <v>1</v>
      </c>
      <c r="N363" s="3">
        <v>58</v>
      </c>
      <c r="O363" s="3">
        <v>58</v>
      </c>
      <c r="P363" s="3">
        <v>58</v>
      </c>
      <c r="Q363" s="3">
        <v>0</v>
      </c>
      <c r="R363" s="3"/>
      <c r="S363" s="3">
        <f t="shared" si="38"/>
        <v>1</v>
      </c>
      <c r="T363" s="3">
        <f t="shared" si="39"/>
        <v>1</v>
      </c>
      <c r="U363" s="3">
        <f t="shared" si="40"/>
        <v>1</v>
      </c>
      <c r="V363" s="3">
        <f t="shared" si="41"/>
        <v>0</v>
      </c>
      <c r="W363" s="26">
        <v>56</v>
      </c>
      <c r="X363" s="22">
        <v>21</v>
      </c>
      <c r="Y363" s="3">
        <v>0.4</v>
      </c>
      <c r="Z363" s="3"/>
      <c r="AB363" s="30">
        <v>333</v>
      </c>
      <c r="AC363" s="30">
        <v>1.529245132532927</v>
      </c>
      <c r="AD363" s="30">
        <v>-0.42924513253292695</v>
      </c>
    </row>
    <row r="364" spans="1:30">
      <c r="A364" s="4">
        <v>43753.083333333336</v>
      </c>
      <c r="B364">
        <v>43753</v>
      </c>
      <c r="C364" s="3">
        <v>8.3333333333333329E-2</v>
      </c>
      <c r="D364" s="3">
        <v>2</v>
      </c>
      <c r="E364" s="3">
        <v>15</v>
      </c>
      <c r="F364" s="3">
        <v>0.4</v>
      </c>
      <c r="G364" s="5">
        <v>0.2</v>
      </c>
      <c r="H364" s="3">
        <v>0.60000000000000009</v>
      </c>
      <c r="I364" s="3">
        <v>1.55139</v>
      </c>
      <c r="J364" s="12">
        <f t="shared" si="35"/>
        <v>0.90416666666666667</v>
      </c>
      <c r="K364" s="4">
        <v>43753.083333333336</v>
      </c>
      <c r="L364" s="3">
        <f t="shared" si="36"/>
        <v>15</v>
      </c>
      <c r="M364" s="3">
        <f t="shared" si="37"/>
        <v>2</v>
      </c>
      <c r="N364" s="3">
        <v>58</v>
      </c>
      <c r="O364" s="3">
        <v>58</v>
      </c>
      <c r="P364" s="3">
        <v>58</v>
      </c>
      <c r="Q364" s="3">
        <v>0</v>
      </c>
      <c r="R364" s="3"/>
      <c r="S364" s="3">
        <f t="shared" si="38"/>
        <v>1</v>
      </c>
      <c r="T364" s="3">
        <f t="shared" si="39"/>
        <v>1</v>
      </c>
      <c r="U364" s="3">
        <f t="shared" si="40"/>
        <v>1</v>
      </c>
      <c r="V364" s="3">
        <f t="shared" si="41"/>
        <v>0</v>
      </c>
      <c r="W364" s="25">
        <v>55</v>
      </c>
      <c r="X364" s="23">
        <v>21</v>
      </c>
      <c r="Y364" s="3">
        <v>0.60000000000000009</v>
      </c>
      <c r="Z364" s="3"/>
      <c r="AB364" s="30">
        <v>334</v>
      </c>
      <c r="AC364" s="30">
        <v>1.5813299942644241</v>
      </c>
      <c r="AD364" s="30">
        <v>0.71867000573557571</v>
      </c>
    </row>
    <row r="365" spans="1:30">
      <c r="A365" s="4">
        <v>43753.125</v>
      </c>
      <c r="B365">
        <v>43753</v>
      </c>
      <c r="C365" s="3">
        <v>0.125</v>
      </c>
      <c r="D365" s="3">
        <v>3</v>
      </c>
      <c r="E365" s="3">
        <v>15</v>
      </c>
      <c r="F365" s="3">
        <v>0.2</v>
      </c>
      <c r="G365" s="5">
        <v>0.2</v>
      </c>
      <c r="H365" s="3">
        <v>0.4</v>
      </c>
      <c r="I365" s="3">
        <v>1.55139</v>
      </c>
      <c r="J365" s="12">
        <f t="shared" si="35"/>
        <v>0.89999999999999991</v>
      </c>
      <c r="K365" s="4">
        <v>43753.125</v>
      </c>
      <c r="L365" s="3">
        <f t="shared" si="36"/>
        <v>15</v>
      </c>
      <c r="M365" s="3">
        <f t="shared" si="37"/>
        <v>3</v>
      </c>
      <c r="N365" s="3">
        <v>57</v>
      </c>
      <c r="O365" s="3">
        <v>55</v>
      </c>
      <c r="P365" s="3">
        <v>57</v>
      </c>
      <c r="Q365" s="3">
        <v>0</v>
      </c>
      <c r="R365" s="3"/>
      <c r="S365" s="3">
        <f t="shared" si="38"/>
        <v>1</v>
      </c>
      <c r="T365" s="3">
        <f t="shared" si="39"/>
        <v>1</v>
      </c>
      <c r="U365" s="3">
        <f t="shared" si="40"/>
        <v>1</v>
      </c>
      <c r="V365" s="3">
        <f t="shared" si="41"/>
        <v>0</v>
      </c>
      <c r="W365" s="26">
        <v>53</v>
      </c>
      <c r="X365" s="22">
        <v>21</v>
      </c>
      <c r="Y365" s="3">
        <v>0.4</v>
      </c>
      <c r="Z365" s="3"/>
      <c r="AB365" s="30">
        <v>335</v>
      </c>
      <c r="AC365" s="30">
        <v>1.56803794238264</v>
      </c>
      <c r="AD365" s="30">
        <v>-0.26803794238264023</v>
      </c>
    </row>
    <row r="366" spans="1:30">
      <c r="A366" s="4">
        <v>43753.166666666664</v>
      </c>
      <c r="B366">
        <v>43753</v>
      </c>
      <c r="C366" s="3">
        <v>0.16666666666666666</v>
      </c>
      <c r="D366" s="3">
        <v>4</v>
      </c>
      <c r="E366" s="3">
        <v>15</v>
      </c>
      <c r="F366" s="3">
        <v>0.2</v>
      </c>
      <c r="G366" s="5">
        <v>0.2</v>
      </c>
      <c r="H366" s="3">
        <v>0.4</v>
      </c>
      <c r="I366" s="3">
        <v>1.55139</v>
      </c>
      <c r="J366" s="12">
        <f t="shared" si="35"/>
        <v>0.89999999999999991</v>
      </c>
      <c r="K366" s="4">
        <v>43753.166666666664</v>
      </c>
      <c r="L366" s="3">
        <f t="shared" si="36"/>
        <v>15</v>
      </c>
      <c r="M366" s="3">
        <f t="shared" si="37"/>
        <v>4</v>
      </c>
      <c r="N366" s="3">
        <v>58</v>
      </c>
      <c r="O366" s="3">
        <v>58</v>
      </c>
      <c r="P366" s="3">
        <v>58</v>
      </c>
      <c r="Q366" s="3">
        <v>0</v>
      </c>
      <c r="R366" s="3"/>
      <c r="S366" s="3">
        <f t="shared" si="38"/>
        <v>1</v>
      </c>
      <c r="T366" s="3">
        <f t="shared" si="39"/>
        <v>1</v>
      </c>
      <c r="U366" s="3">
        <f t="shared" si="40"/>
        <v>1</v>
      </c>
      <c r="V366" s="3">
        <f t="shared" si="41"/>
        <v>0</v>
      </c>
      <c r="W366" s="25">
        <v>53</v>
      </c>
      <c r="X366" s="23">
        <v>21</v>
      </c>
      <c r="Y366" s="3">
        <v>0.4</v>
      </c>
      <c r="Z366" s="3"/>
      <c r="AB366" s="30">
        <v>336</v>
      </c>
      <c r="AC366" s="30">
        <v>1.5439367795938752</v>
      </c>
      <c r="AD366" s="30">
        <v>-0.94393677959387512</v>
      </c>
    </row>
    <row r="367" spans="1:30">
      <c r="A367" s="4">
        <v>43753.208333333336</v>
      </c>
      <c r="B367">
        <v>43753</v>
      </c>
      <c r="C367" s="3">
        <v>0.20833333333333334</v>
      </c>
      <c r="D367" s="3">
        <v>5</v>
      </c>
      <c r="E367" s="3">
        <v>15</v>
      </c>
      <c r="F367" s="3">
        <v>0.2</v>
      </c>
      <c r="G367" s="5">
        <v>1</v>
      </c>
      <c r="H367" s="3">
        <v>1.2</v>
      </c>
      <c r="I367" s="3">
        <v>1.55139</v>
      </c>
      <c r="J367" s="12">
        <f t="shared" si="35"/>
        <v>0.90833333333333321</v>
      </c>
      <c r="K367" s="4">
        <v>43753.208333333336</v>
      </c>
      <c r="L367" s="3">
        <f t="shared" si="36"/>
        <v>15</v>
      </c>
      <c r="M367" s="3">
        <f t="shared" si="37"/>
        <v>5</v>
      </c>
      <c r="N367" s="3">
        <v>58</v>
      </c>
      <c r="O367" s="3">
        <v>57</v>
      </c>
      <c r="P367" s="3">
        <v>58</v>
      </c>
      <c r="Q367" s="3">
        <v>0</v>
      </c>
      <c r="R367" s="3"/>
      <c r="S367" s="3">
        <f t="shared" si="38"/>
        <v>1</v>
      </c>
      <c r="T367" s="3">
        <f t="shared" si="39"/>
        <v>1</v>
      </c>
      <c r="U367" s="3">
        <f t="shared" si="40"/>
        <v>1</v>
      </c>
      <c r="V367" s="3">
        <f t="shared" si="41"/>
        <v>0</v>
      </c>
      <c r="W367" s="26">
        <v>53</v>
      </c>
      <c r="X367" s="22">
        <v>21</v>
      </c>
      <c r="Y367" s="3">
        <v>1.2</v>
      </c>
      <c r="Z367" s="3"/>
      <c r="AB367" s="30">
        <v>337</v>
      </c>
      <c r="AC367" s="30">
        <v>1.474116232202384</v>
      </c>
      <c r="AD367" s="30">
        <v>-1.1741162322023839</v>
      </c>
    </row>
    <row r="368" spans="1:30">
      <c r="A368" s="4">
        <v>43753.25</v>
      </c>
      <c r="B368">
        <v>43753</v>
      </c>
      <c r="C368" s="3">
        <v>0.25</v>
      </c>
      <c r="D368" s="3">
        <v>6</v>
      </c>
      <c r="E368" s="3">
        <v>15</v>
      </c>
      <c r="F368" s="3">
        <v>0.9</v>
      </c>
      <c r="G368" s="5">
        <v>0.3</v>
      </c>
      <c r="H368" s="3">
        <v>1.2</v>
      </c>
      <c r="I368" s="3">
        <v>1.55139</v>
      </c>
      <c r="J368" s="12">
        <f t="shared" si="35"/>
        <v>0.88749999999999984</v>
      </c>
      <c r="K368" s="4">
        <v>43753.25</v>
      </c>
      <c r="L368" s="3">
        <f t="shared" si="36"/>
        <v>15</v>
      </c>
      <c r="M368" s="3">
        <f t="shared" si="37"/>
        <v>6</v>
      </c>
      <c r="N368" s="3">
        <v>58</v>
      </c>
      <c r="O368" s="3">
        <v>58</v>
      </c>
      <c r="P368" s="3">
        <v>58</v>
      </c>
      <c r="Q368" s="3">
        <v>0</v>
      </c>
      <c r="R368" s="3"/>
      <c r="S368" s="3">
        <f t="shared" si="38"/>
        <v>1</v>
      </c>
      <c r="T368" s="3">
        <f t="shared" si="39"/>
        <v>1</v>
      </c>
      <c r="U368" s="3">
        <f t="shared" si="40"/>
        <v>1</v>
      </c>
      <c r="V368" s="3">
        <f t="shared" si="41"/>
        <v>0</v>
      </c>
      <c r="W368" s="25">
        <v>53</v>
      </c>
      <c r="X368" s="23">
        <v>21</v>
      </c>
      <c r="Y368" s="3">
        <v>1.2</v>
      </c>
      <c r="Z368" s="3"/>
      <c r="AB368" s="30">
        <v>338</v>
      </c>
      <c r="AC368" s="30">
        <v>1.5007003359659521</v>
      </c>
      <c r="AD368" s="30">
        <v>-1.200700335965952</v>
      </c>
    </row>
    <row r="369" spans="1:30">
      <c r="A369" s="4">
        <v>43753.291666666664</v>
      </c>
      <c r="B369">
        <v>43753</v>
      </c>
      <c r="C369" s="3">
        <v>0.29166666666666669</v>
      </c>
      <c r="D369" s="3">
        <v>7</v>
      </c>
      <c r="E369" s="3">
        <v>15</v>
      </c>
      <c r="F369" s="3">
        <v>1.1000000000000001</v>
      </c>
      <c r="G369" s="5">
        <v>1.5</v>
      </c>
      <c r="H369" s="3">
        <v>2.6</v>
      </c>
      <c r="I369" s="3">
        <v>1.55139</v>
      </c>
      <c r="J369" s="12">
        <f t="shared" si="35"/>
        <v>0.92916666666666659</v>
      </c>
      <c r="K369" s="4">
        <v>43753.291666666664</v>
      </c>
      <c r="L369" s="3">
        <f t="shared" si="36"/>
        <v>15</v>
      </c>
      <c r="M369" s="3">
        <f t="shared" si="37"/>
        <v>7</v>
      </c>
      <c r="N369" s="3">
        <v>44</v>
      </c>
      <c r="O369" s="3">
        <v>57</v>
      </c>
      <c r="P369" s="3">
        <v>36</v>
      </c>
      <c r="Q369" s="3">
        <v>0</v>
      </c>
      <c r="R369" s="3"/>
      <c r="S369" s="3">
        <f t="shared" si="38"/>
        <v>1</v>
      </c>
      <c r="T369" s="3">
        <f t="shared" si="39"/>
        <v>1</v>
      </c>
      <c r="U369" s="3">
        <f t="shared" si="40"/>
        <v>1</v>
      </c>
      <c r="V369" s="3">
        <f t="shared" si="41"/>
        <v>0</v>
      </c>
      <c r="W369" s="26">
        <v>58</v>
      </c>
      <c r="X369" s="22">
        <v>21</v>
      </c>
      <c r="Y369" s="3">
        <v>2.6</v>
      </c>
      <c r="Z369" s="3"/>
      <c r="AB369" s="30">
        <v>339</v>
      </c>
      <c r="AC369" s="30">
        <v>1.5139923878477362</v>
      </c>
      <c r="AD369" s="30">
        <v>-1.2139923878477361</v>
      </c>
    </row>
    <row r="370" spans="1:30">
      <c r="A370" s="4">
        <v>43753.333333333336</v>
      </c>
      <c r="B370">
        <v>43753</v>
      </c>
      <c r="C370" s="3">
        <v>0.33333333333333331</v>
      </c>
      <c r="D370" s="3">
        <v>8</v>
      </c>
      <c r="E370" s="3">
        <v>15</v>
      </c>
      <c r="F370" s="3">
        <v>2.1</v>
      </c>
      <c r="G370" s="5">
        <v>0.4</v>
      </c>
      <c r="H370" s="3">
        <v>2.5</v>
      </c>
      <c r="I370" s="3">
        <v>1.55139</v>
      </c>
      <c r="J370" s="12">
        <f t="shared" si="35"/>
        <v>0.97083333333333355</v>
      </c>
      <c r="K370" s="4">
        <v>43753.333333333336</v>
      </c>
      <c r="L370" s="3">
        <f t="shared" si="36"/>
        <v>15</v>
      </c>
      <c r="M370" s="3">
        <f t="shared" si="37"/>
        <v>8</v>
      </c>
      <c r="N370" s="3">
        <v>0</v>
      </c>
      <c r="O370" s="3">
        <v>30</v>
      </c>
      <c r="P370" s="3">
        <v>0</v>
      </c>
      <c r="Q370" s="3">
        <v>0</v>
      </c>
      <c r="R370" s="3"/>
      <c r="S370" s="3">
        <f t="shared" si="38"/>
        <v>0</v>
      </c>
      <c r="T370" s="3">
        <f t="shared" si="39"/>
        <v>1</v>
      </c>
      <c r="U370" s="3">
        <f t="shared" si="40"/>
        <v>0</v>
      </c>
      <c r="V370" s="3">
        <f t="shared" si="41"/>
        <v>0</v>
      </c>
      <c r="W370" s="25">
        <v>62</v>
      </c>
      <c r="X370" s="23">
        <v>21</v>
      </c>
      <c r="Y370" s="3">
        <v>2.5</v>
      </c>
      <c r="Z370" s="3"/>
      <c r="AB370" s="30">
        <v>340</v>
      </c>
      <c r="AC370" s="30">
        <v>1.5139923878477362</v>
      </c>
      <c r="AD370" s="30">
        <v>-1.1139923878477362</v>
      </c>
    </row>
    <row r="371" spans="1:30">
      <c r="A371" s="4">
        <v>43753.375</v>
      </c>
      <c r="B371">
        <v>43753</v>
      </c>
      <c r="C371" s="3">
        <v>0.375</v>
      </c>
      <c r="D371" s="3">
        <v>9</v>
      </c>
      <c r="E371" s="3">
        <v>15</v>
      </c>
      <c r="F371" s="3">
        <v>0.4</v>
      </c>
      <c r="G371" s="5">
        <v>0.3</v>
      </c>
      <c r="H371" s="3">
        <v>0.7</v>
      </c>
      <c r="I371" s="3">
        <v>1.55139</v>
      </c>
      <c r="J371" s="12">
        <f t="shared" si="35"/>
        <v>0.97083333333333321</v>
      </c>
      <c r="K371" s="4">
        <v>43753.375</v>
      </c>
      <c r="L371" s="3">
        <f t="shared" si="36"/>
        <v>15</v>
      </c>
      <c r="M371" s="3">
        <f t="shared" si="37"/>
        <v>9</v>
      </c>
      <c r="N371" s="3"/>
      <c r="O371" s="3"/>
      <c r="P371" s="3"/>
      <c r="Q371" s="3"/>
      <c r="R371" s="3"/>
      <c r="S371" s="3">
        <f t="shared" si="38"/>
        <v>0</v>
      </c>
      <c r="T371" s="3">
        <f t="shared" si="39"/>
        <v>0</v>
      </c>
      <c r="U371" s="3">
        <f t="shared" si="40"/>
        <v>0</v>
      </c>
      <c r="V371" s="3">
        <f t="shared" si="41"/>
        <v>0</v>
      </c>
      <c r="W371" s="26">
        <v>65</v>
      </c>
      <c r="X371" s="22">
        <v>21</v>
      </c>
      <c r="Y371" s="3">
        <v>0.7</v>
      </c>
      <c r="Z371" s="3"/>
      <c r="AB371" s="30">
        <v>341</v>
      </c>
      <c r="AC371" s="30">
        <v>1.5272844397295202</v>
      </c>
      <c r="AD371" s="30">
        <v>-0.22728443972952017</v>
      </c>
    </row>
    <row r="372" spans="1:30">
      <c r="A372" s="4">
        <v>43753.416666666664</v>
      </c>
      <c r="B372">
        <v>43753</v>
      </c>
      <c r="C372" s="3">
        <v>0.41666666666666669</v>
      </c>
      <c r="D372" s="3">
        <v>10</v>
      </c>
      <c r="E372" s="3">
        <v>15</v>
      </c>
      <c r="F372" s="3">
        <v>0.5</v>
      </c>
      <c r="G372" s="5">
        <v>0.2</v>
      </c>
      <c r="H372" s="3">
        <v>0.7</v>
      </c>
      <c r="I372" s="3">
        <v>1.55139</v>
      </c>
      <c r="J372" s="12">
        <f t="shared" si="35"/>
        <v>0.99583333333333346</v>
      </c>
      <c r="K372" s="4">
        <v>43753.416666666664</v>
      </c>
      <c r="L372" s="3">
        <f t="shared" si="36"/>
        <v>15</v>
      </c>
      <c r="M372" s="3">
        <f t="shared" si="37"/>
        <v>10</v>
      </c>
      <c r="N372" s="3"/>
      <c r="O372" s="3"/>
      <c r="P372" s="3"/>
      <c r="Q372" s="3"/>
      <c r="R372" s="3"/>
      <c r="S372" s="3">
        <f t="shared" si="38"/>
        <v>0</v>
      </c>
      <c r="T372" s="3">
        <f t="shared" si="39"/>
        <v>0</v>
      </c>
      <c r="U372" s="3">
        <f t="shared" si="40"/>
        <v>0</v>
      </c>
      <c r="V372" s="3">
        <f t="shared" si="41"/>
        <v>0</v>
      </c>
      <c r="W372" s="25">
        <v>68</v>
      </c>
      <c r="X372" s="23">
        <v>21</v>
      </c>
      <c r="Y372" s="3">
        <v>0.7</v>
      </c>
      <c r="Z372" s="3"/>
      <c r="AB372" s="30">
        <v>342</v>
      </c>
      <c r="AC372" s="30">
        <v>1.588778817188834</v>
      </c>
      <c r="AD372" s="30">
        <v>-0.68877881718883405</v>
      </c>
    </row>
    <row r="373" spans="1:30">
      <c r="A373" s="4">
        <v>43753.458333333336</v>
      </c>
      <c r="B373">
        <v>43753</v>
      </c>
      <c r="C373" s="3">
        <v>0.45833333333333331</v>
      </c>
      <c r="D373" s="3">
        <v>11</v>
      </c>
      <c r="E373" s="3">
        <v>15</v>
      </c>
      <c r="F373" s="3">
        <v>0.4</v>
      </c>
      <c r="G373" s="5">
        <v>0.3</v>
      </c>
      <c r="H373" s="3">
        <v>0.7</v>
      </c>
      <c r="I373" s="3">
        <v>1.55139</v>
      </c>
      <c r="J373" s="12">
        <f t="shared" si="35"/>
        <v>0.9916666666666667</v>
      </c>
      <c r="K373" s="4">
        <v>43753.458333333336</v>
      </c>
      <c r="L373" s="3">
        <f t="shared" si="36"/>
        <v>15</v>
      </c>
      <c r="M373" s="3">
        <f t="shared" si="37"/>
        <v>11</v>
      </c>
      <c r="N373" s="3"/>
      <c r="O373" s="3"/>
      <c r="P373" s="3"/>
      <c r="Q373" s="3"/>
      <c r="R373" s="3"/>
      <c r="S373" s="3">
        <f t="shared" si="38"/>
        <v>0</v>
      </c>
      <c r="T373" s="3">
        <f t="shared" si="39"/>
        <v>0</v>
      </c>
      <c r="U373" s="3">
        <f t="shared" si="40"/>
        <v>0</v>
      </c>
      <c r="V373" s="3">
        <f t="shared" si="41"/>
        <v>0</v>
      </c>
      <c r="W373" s="26">
        <v>69</v>
      </c>
      <c r="X373" s="22">
        <v>21</v>
      </c>
      <c r="Y373" s="3">
        <v>0.7</v>
      </c>
      <c r="Z373" s="3"/>
      <c r="AB373" s="30">
        <v>343</v>
      </c>
      <c r="AC373" s="30">
        <v>1.5754867653070499</v>
      </c>
      <c r="AD373" s="30">
        <v>-1.17548676530705</v>
      </c>
    </row>
    <row r="374" spans="1:30">
      <c r="A374" s="4">
        <v>43753.5</v>
      </c>
      <c r="B374">
        <v>43753</v>
      </c>
      <c r="C374" s="3">
        <v>0.5</v>
      </c>
      <c r="D374" s="3">
        <v>12</v>
      </c>
      <c r="E374" s="3">
        <v>15</v>
      </c>
      <c r="F374" s="3">
        <v>0.2</v>
      </c>
      <c r="G374" s="5">
        <v>0.4</v>
      </c>
      <c r="H374" s="3">
        <v>0.60000000000000009</v>
      </c>
      <c r="I374" s="3">
        <v>1.55139</v>
      </c>
      <c r="J374" s="12">
        <f t="shared" si="35"/>
        <v>0.98750000000000027</v>
      </c>
      <c r="K374" s="4">
        <v>43753.5</v>
      </c>
      <c r="L374" s="3">
        <f t="shared" si="36"/>
        <v>15</v>
      </c>
      <c r="M374" s="3">
        <f t="shared" si="37"/>
        <v>12</v>
      </c>
      <c r="N374" s="3"/>
      <c r="O374" s="3"/>
      <c r="P374" s="3"/>
      <c r="Q374" s="3"/>
      <c r="R374" s="3"/>
      <c r="S374" s="3">
        <f t="shared" si="38"/>
        <v>0</v>
      </c>
      <c r="T374" s="3">
        <f t="shared" si="39"/>
        <v>0</v>
      </c>
      <c r="U374" s="3">
        <f t="shared" si="40"/>
        <v>0</v>
      </c>
      <c r="V374" s="3">
        <f t="shared" si="41"/>
        <v>0</v>
      </c>
      <c r="W374" s="25">
        <v>71</v>
      </c>
      <c r="X374" s="23">
        <v>21</v>
      </c>
      <c r="Y374" s="3">
        <v>0.60000000000000009</v>
      </c>
      <c r="Z374" s="3"/>
      <c r="AB374" s="30">
        <v>344</v>
      </c>
      <c r="AC374" s="30">
        <v>1.4608241803205999</v>
      </c>
      <c r="AD374" s="30">
        <v>1.9391758196794</v>
      </c>
    </row>
    <row r="375" spans="1:30">
      <c r="A375" s="4">
        <v>43753.541666666664</v>
      </c>
      <c r="B375">
        <v>43753</v>
      </c>
      <c r="C375" s="3">
        <v>0.54166666666666663</v>
      </c>
      <c r="D375" s="3">
        <v>13</v>
      </c>
      <c r="E375" s="3">
        <v>15</v>
      </c>
      <c r="F375" s="3">
        <v>0.5</v>
      </c>
      <c r="G375" s="5">
        <v>0.2</v>
      </c>
      <c r="H375" s="3">
        <v>0.7</v>
      </c>
      <c r="I375" s="3">
        <v>1.55139</v>
      </c>
      <c r="J375" s="12">
        <f t="shared" si="35"/>
        <v>0.99166666666666681</v>
      </c>
      <c r="K375" s="4">
        <v>43753.541666666664</v>
      </c>
      <c r="L375" s="3">
        <f t="shared" si="36"/>
        <v>15</v>
      </c>
      <c r="M375" s="3">
        <f t="shared" si="37"/>
        <v>13</v>
      </c>
      <c r="N375" s="3"/>
      <c r="O375" s="3"/>
      <c r="P375" s="3"/>
      <c r="Q375" s="3"/>
      <c r="R375" s="3"/>
      <c r="S375" s="3">
        <f t="shared" si="38"/>
        <v>0</v>
      </c>
      <c r="T375" s="3">
        <f t="shared" si="39"/>
        <v>0</v>
      </c>
      <c r="U375" s="3">
        <f t="shared" si="40"/>
        <v>0</v>
      </c>
      <c r="V375" s="3">
        <f t="shared" si="41"/>
        <v>0</v>
      </c>
      <c r="W375" s="26">
        <v>71</v>
      </c>
      <c r="X375" s="22">
        <v>21</v>
      </c>
      <c r="Y375" s="3">
        <v>0.7</v>
      </c>
      <c r="Z375" s="3"/>
      <c r="AB375" s="30">
        <v>345</v>
      </c>
      <c r="AC375" s="30">
        <v>1.0991331363147157</v>
      </c>
      <c r="AD375" s="30">
        <v>-0.69913313631471563</v>
      </c>
    </row>
    <row r="376" spans="1:30">
      <c r="A376" s="4">
        <v>43753.583333333336</v>
      </c>
      <c r="B376">
        <v>43753</v>
      </c>
      <c r="C376" s="3">
        <v>0.58333333333333337</v>
      </c>
      <c r="D376" s="3">
        <v>14</v>
      </c>
      <c r="E376" s="3">
        <v>15</v>
      </c>
      <c r="F376" s="3">
        <v>0.4</v>
      </c>
      <c r="G376" s="5">
        <v>0.4</v>
      </c>
      <c r="H376" s="3">
        <v>0.8</v>
      </c>
      <c r="I376" s="3">
        <v>1.55139</v>
      </c>
      <c r="J376" s="12">
        <f t="shared" si="35"/>
        <v>0.97916666666666663</v>
      </c>
      <c r="K376" s="4">
        <v>43753.583333333336</v>
      </c>
      <c r="L376" s="3">
        <f t="shared" si="36"/>
        <v>15</v>
      </c>
      <c r="M376" s="3">
        <f t="shared" si="37"/>
        <v>14</v>
      </c>
      <c r="N376" s="3"/>
      <c r="O376" s="3"/>
      <c r="P376" s="3"/>
      <c r="Q376" s="3"/>
      <c r="R376" s="3"/>
      <c r="S376" s="3">
        <f t="shared" si="38"/>
        <v>0</v>
      </c>
      <c r="T376" s="3">
        <f t="shared" si="39"/>
        <v>0</v>
      </c>
      <c r="U376" s="3">
        <f t="shared" si="40"/>
        <v>0</v>
      </c>
      <c r="V376" s="3">
        <f t="shared" si="41"/>
        <v>0</v>
      </c>
      <c r="W376" s="25">
        <v>71</v>
      </c>
      <c r="X376" s="23">
        <v>21</v>
      </c>
      <c r="Y376" s="3">
        <v>0.8</v>
      </c>
      <c r="Z376" s="3"/>
      <c r="AB376" s="30">
        <v>346</v>
      </c>
      <c r="AC376" s="30">
        <v>1.0592569806693635</v>
      </c>
      <c r="AD376" s="30">
        <v>-0.55925698066936347</v>
      </c>
    </row>
    <row r="377" spans="1:30">
      <c r="A377" s="4">
        <v>43753.625</v>
      </c>
      <c r="B377">
        <v>43753</v>
      </c>
      <c r="C377" s="3">
        <v>0.625</v>
      </c>
      <c r="D377" s="3">
        <v>15</v>
      </c>
      <c r="E377" s="3">
        <v>15</v>
      </c>
      <c r="F377" s="3">
        <v>0.5</v>
      </c>
      <c r="G377" s="5">
        <v>1.3</v>
      </c>
      <c r="H377" s="3">
        <v>1.8</v>
      </c>
      <c r="I377" s="3">
        <v>1.55139</v>
      </c>
      <c r="J377" s="12">
        <f t="shared" si="35"/>
        <v>0.97083333333333355</v>
      </c>
      <c r="K377" s="4">
        <v>43753.625</v>
      </c>
      <c r="L377" s="3">
        <f t="shared" si="36"/>
        <v>15</v>
      </c>
      <c r="M377" s="3">
        <f t="shared" si="37"/>
        <v>15</v>
      </c>
      <c r="N377" s="3"/>
      <c r="O377" s="3"/>
      <c r="P377" s="3"/>
      <c r="Q377" s="3"/>
      <c r="R377" s="3"/>
      <c r="S377" s="3">
        <f t="shared" si="38"/>
        <v>0</v>
      </c>
      <c r="T377" s="3">
        <f t="shared" si="39"/>
        <v>0</v>
      </c>
      <c r="U377" s="3">
        <f t="shared" si="40"/>
        <v>0</v>
      </c>
      <c r="V377" s="3">
        <f t="shared" si="41"/>
        <v>0</v>
      </c>
      <c r="W377" s="26">
        <v>72</v>
      </c>
      <c r="X377" s="22">
        <v>21</v>
      </c>
      <c r="Y377" s="3">
        <v>1.8</v>
      </c>
      <c r="Z377" s="3"/>
      <c r="AB377" s="30">
        <v>347</v>
      </c>
      <c r="AC377" s="30">
        <v>0.99279672126044316</v>
      </c>
      <c r="AD377" s="30">
        <v>-0.39279672126044307</v>
      </c>
    </row>
    <row r="378" spans="1:30">
      <c r="A378" s="4">
        <v>43753.666666666664</v>
      </c>
      <c r="B378">
        <v>43753</v>
      </c>
      <c r="C378" s="3">
        <v>0.66666666666666663</v>
      </c>
      <c r="D378" s="3">
        <v>16</v>
      </c>
      <c r="E378" s="3">
        <v>15</v>
      </c>
      <c r="F378" s="3">
        <v>0.4</v>
      </c>
      <c r="G378" s="5">
        <v>0.2</v>
      </c>
      <c r="H378" s="3">
        <v>0.60000000000000009</v>
      </c>
      <c r="I378" s="3">
        <v>1.55139</v>
      </c>
      <c r="J378" s="12">
        <f t="shared" si="35"/>
        <v>0.91249999999999998</v>
      </c>
      <c r="K378" s="4">
        <v>43753.666666666664</v>
      </c>
      <c r="L378" s="3">
        <f t="shared" si="36"/>
        <v>15</v>
      </c>
      <c r="M378" s="3">
        <f t="shared" si="37"/>
        <v>16</v>
      </c>
      <c r="N378" s="3"/>
      <c r="O378" s="3"/>
      <c r="P378" s="3"/>
      <c r="Q378" s="3"/>
      <c r="R378" s="3"/>
      <c r="S378" s="3">
        <f t="shared" si="38"/>
        <v>0</v>
      </c>
      <c r="T378" s="3">
        <f t="shared" si="39"/>
        <v>0</v>
      </c>
      <c r="U378" s="3">
        <f t="shared" si="40"/>
        <v>0</v>
      </c>
      <c r="V378" s="3">
        <f t="shared" si="41"/>
        <v>0</v>
      </c>
      <c r="W378" s="25">
        <v>69</v>
      </c>
      <c r="X378" s="23">
        <v>17</v>
      </c>
      <c r="Y378" s="3">
        <v>0.60000000000000009</v>
      </c>
      <c r="Z378" s="3"/>
      <c r="AB378" s="30">
        <v>348</v>
      </c>
      <c r="AC378" s="30">
        <v>0.92633646185152285</v>
      </c>
      <c r="AD378" s="30">
        <v>-0.52633646185152283</v>
      </c>
    </row>
    <row r="379" spans="1:30">
      <c r="A379" s="4">
        <v>43753.708333333336</v>
      </c>
      <c r="B379">
        <v>43753</v>
      </c>
      <c r="C379" s="3">
        <v>0.70833333333333337</v>
      </c>
      <c r="D379" s="3">
        <v>17</v>
      </c>
      <c r="E379" s="3">
        <v>15</v>
      </c>
      <c r="F379" s="3">
        <v>0.4</v>
      </c>
      <c r="G379" s="5">
        <v>0.2</v>
      </c>
      <c r="H379" s="3">
        <v>0.60000000000000009</v>
      </c>
      <c r="I379" s="3">
        <v>1.55139</v>
      </c>
      <c r="J379" s="12">
        <f t="shared" si="35"/>
        <v>0.91249999999999998</v>
      </c>
      <c r="K379" s="4">
        <v>43753.708333333336</v>
      </c>
      <c r="L379" s="3">
        <f t="shared" si="36"/>
        <v>15</v>
      </c>
      <c r="M379" s="3">
        <f t="shared" si="37"/>
        <v>17</v>
      </c>
      <c r="N379" s="3"/>
      <c r="O379" s="3"/>
      <c r="P379" s="3"/>
      <c r="Q379" s="3"/>
      <c r="R379" s="3"/>
      <c r="S379" s="3">
        <f t="shared" si="38"/>
        <v>0</v>
      </c>
      <c r="T379" s="3">
        <f t="shared" si="39"/>
        <v>0</v>
      </c>
      <c r="U379" s="3">
        <f t="shared" si="40"/>
        <v>0</v>
      </c>
      <c r="V379" s="3">
        <f t="shared" si="41"/>
        <v>0</v>
      </c>
      <c r="W379" s="26">
        <v>66</v>
      </c>
      <c r="X379" s="22">
        <v>17</v>
      </c>
      <c r="Y379" s="3">
        <v>0.60000000000000009</v>
      </c>
      <c r="Z379" s="3"/>
      <c r="AB379" s="30">
        <v>349</v>
      </c>
      <c r="AC379" s="30">
        <v>0.92633646185152285</v>
      </c>
      <c r="AD379" s="30">
        <v>-0.32633646185152276</v>
      </c>
    </row>
    <row r="380" spans="1:30">
      <c r="A380" s="4">
        <v>43753.75</v>
      </c>
      <c r="B380">
        <v>43753</v>
      </c>
      <c r="C380" s="3">
        <v>0.75</v>
      </c>
      <c r="D380" s="3">
        <v>18</v>
      </c>
      <c r="E380" s="3">
        <v>15</v>
      </c>
      <c r="F380" s="3">
        <v>0.4</v>
      </c>
      <c r="G380" s="5">
        <v>0.4</v>
      </c>
      <c r="H380" s="3">
        <v>0.8</v>
      </c>
      <c r="I380" s="3">
        <v>1.55139</v>
      </c>
      <c r="J380" s="12">
        <f t="shared" si="35"/>
        <v>0.94166666666666687</v>
      </c>
      <c r="K380" s="4">
        <v>43753.75</v>
      </c>
      <c r="L380" s="3">
        <f t="shared" si="36"/>
        <v>15</v>
      </c>
      <c r="M380" s="3">
        <f t="shared" si="37"/>
        <v>18</v>
      </c>
      <c r="N380" s="3">
        <v>0</v>
      </c>
      <c r="O380" s="3">
        <v>0</v>
      </c>
      <c r="P380" s="3">
        <v>47</v>
      </c>
      <c r="Q380" s="3">
        <v>0</v>
      </c>
      <c r="R380" s="3"/>
      <c r="S380" s="3">
        <f t="shared" si="38"/>
        <v>0</v>
      </c>
      <c r="T380" s="3">
        <f t="shared" si="39"/>
        <v>0</v>
      </c>
      <c r="U380" s="3">
        <f t="shared" si="40"/>
        <v>1</v>
      </c>
      <c r="V380" s="3">
        <f t="shared" si="41"/>
        <v>0</v>
      </c>
      <c r="W380" s="25">
        <v>64</v>
      </c>
      <c r="X380" s="23">
        <v>17</v>
      </c>
      <c r="Y380" s="3">
        <v>0.8</v>
      </c>
      <c r="Z380" s="3"/>
      <c r="AB380" s="30">
        <v>350</v>
      </c>
      <c r="AC380" s="30">
        <v>0.93667809661306656</v>
      </c>
      <c r="AD380" s="30">
        <v>-3.6678096613066535E-2</v>
      </c>
    </row>
    <row r="381" spans="1:30">
      <c r="A381" s="4">
        <v>43753.791666666664</v>
      </c>
      <c r="B381">
        <v>43753</v>
      </c>
      <c r="C381" s="3">
        <v>0.79166666666666663</v>
      </c>
      <c r="D381" s="3">
        <v>19</v>
      </c>
      <c r="E381" s="3">
        <v>15</v>
      </c>
      <c r="F381" s="3">
        <v>0.2</v>
      </c>
      <c r="G381" s="5">
        <v>0.4</v>
      </c>
      <c r="H381" s="3">
        <v>0.60000000000000009</v>
      </c>
      <c r="I381" s="3">
        <v>1.55139</v>
      </c>
      <c r="J381" s="12">
        <f t="shared" si="35"/>
        <v>0.94583333333333341</v>
      </c>
      <c r="K381" s="4">
        <v>43753.791666666664</v>
      </c>
      <c r="L381" s="3">
        <f t="shared" si="36"/>
        <v>15</v>
      </c>
      <c r="M381" s="3">
        <f t="shared" si="37"/>
        <v>19</v>
      </c>
      <c r="N381" s="3">
        <v>0</v>
      </c>
      <c r="O381" s="3">
        <v>0</v>
      </c>
      <c r="P381" s="3">
        <v>58</v>
      </c>
      <c r="Q381" s="3">
        <v>0</v>
      </c>
      <c r="R381" s="3"/>
      <c r="S381" s="3">
        <f t="shared" si="38"/>
        <v>0</v>
      </c>
      <c r="T381" s="3">
        <f t="shared" si="39"/>
        <v>0</v>
      </c>
      <c r="U381" s="3">
        <f t="shared" si="40"/>
        <v>1</v>
      </c>
      <c r="V381" s="3">
        <f t="shared" si="41"/>
        <v>0</v>
      </c>
      <c r="W381" s="26">
        <v>62</v>
      </c>
      <c r="X381" s="22">
        <v>21</v>
      </c>
      <c r="Y381" s="3">
        <v>0.60000000000000009</v>
      </c>
      <c r="Z381" s="3"/>
      <c r="AB381" s="30">
        <v>351</v>
      </c>
      <c r="AC381" s="30">
        <v>0.9233860447312825</v>
      </c>
      <c r="AD381" s="30">
        <v>0.37661395526871733</v>
      </c>
    </row>
    <row r="382" spans="1:30">
      <c r="A382" s="4">
        <v>43753.833333333336</v>
      </c>
      <c r="B382">
        <v>43753</v>
      </c>
      <c r="C382" s="3">
        <v>0.83333333333333337</v>
      </c>
      <c r="D382" s="3">
        <v>20</v>
      </c>
      <c r="E382" s="3">
        <v>15</v>
      </c>
      <c r="F382" s="3">
        <v>0.2</v>
      </c>
      <c r="G382" s="5">
        <v>0.3</v>
      </c>
      <c r="H382" s="3">
        <v>0.5</v>
      </c>
      <c r="I382" s="3">
        <v>1.55139</v>
      </c>
      <c r="J382" s="12">
        <f t="shared" si="35"/>
        <v>1.075</v>
      </c>
      <c r="K382" s="4">
        <v>43753.833333333336</v>
      </c>
      <c r="L382" s="3">
        <f t="shared" si="36"/>
        <v>15</v>
      </c>
      <c r="M382" s="3">
        <f t="shared" si="37"/>
        <v>20</v>
      </c>
      <c r="N382" s="3">
        <v>0</v>
      </c>
      <c r="O382" s="3">
        <v>1</v>
      </c>
      <c r="P382" s="3">
        <v>58</v>
      </c>
      <c r="Q382" s="3">
        <v>0</v>
      </c>
      <c r="R382" s="3"/>
      <c r="S382" s="3">
        <f t="shared" si="38"/>
        <v>0</v>
      </c>
      <c r="T382" s="3">
        <f t="shared" si="39"/>
        <v>1</v>
      </c>
      <c r="U382" s="3">
        <f t="shared" si="40"/>
        <v>1</v>
      </c>
      <c r="V382" s="3">
        <f t="shared" si="41"/>
        <v>0</v>
      </c>
      <c r="W382" s="25">
        <v>63</v>
      </c>
      <c r="X382" s="23">
        <v>13</v>
      </c>
      <c r="Y382" s="3">
        <v>0.5</v>
      </c>
      <c r="Z382" s="3"/>
      <c r="AB382" s="30">
        <v>352</v>
      </c>
      <c r="AC382" s="30">
        <v>0.93667809661306656</v>
      </c>
      <c r="AD382" s="30">
        <v>0.86332190338693326</v>
      </c>
    </row>
    <row r="383" spans="1:30">
      <c r="A383" s="4">
        <v>43753.875</v>
      </c>
      <c r="B383">
        <v>43753</v>
      </c>
      <c r="C383" s="3">
        <v>0.875</v>
      </c>
      <c r="D383" s="3">
        <v>21</v>
      </c>
      <c r="E383" s="3">
        <v>15</v>
      </c>
      <c r="F383" s="3">
        <v>0.3</v>
      </c>
      <c r="G383" s="5">
        <v>0.5</v>
      </c>
      <c r="H383" s="3">
        <v>0.8</v>
      </c>
      <c r="I383" s="3">
        <v>1.55139</v>
      </c>
      <c r="J383" s="12">
        <f t="shared" si="35"/>
        <v>1.1500000000000001</v>
      </c>
      <c r="K383" s="4">
        <v>43753.875</v>
      </c>
      <c r="L383" s="3">
        <f t="shared" si="36"/>
        <v>15</v>
      </c>
      <c r="M383" s="3">
        <f t="shared" si="37"/>
        <v>21</v>
      </c>
      <c r="N383" s="3">
        <v>23</v>
      </c>
      <c r="O383" s="3">
        <v>57</v>
      </c>
      <c r="P383" s="3">
        <v>58</v>
      </c>
      <c r="Q383" s="3">
        <v>0</v>
      </c>
      <c r="R383" s="3"/>
      <c r="S383" s="3">
        <f t="shared" si="38"/>
        <v>1</v>
      </c>
      <c r="T383" s="3">
        <f t="shared" si="39"/>
        <v>1</v>
      </c>
      <c r="U383" s="3">
        <f t="shared" si="40"/>
        <v>1</v>
      </c>
      <c r="V383" s="3">
        <f t="shared" si="41"/>
        <v>0</v>
      </c>
      <c r="W383" s="26">
        <v>61</v>
      </c>
      <c r="X383" s="22">
        <v>13</v>
      </c>
      <c r="Y383" s="3">
        <v>0.8</v>
      </c>
      <c r="Z383" s="3"/>
      <c r="AB383" s="30">
        <v>353</v>
      </c>
      <c r="AC383" s="30">
        <v>1.2861604345328059</v>
      </c>
      <c r="AD383" s="30">
        <v>-0.18616043453280584</v>
      </c>
    </row>
    <row r="384" spans="1:30">
      <c r="A384" s="4">
        <v>43753.916666666664</v>
      </c>
      <c r="B384">
        <v>43753</v>
      </c>
      <c r="C384" s="3">
        <v>0.91666666666666663</v>
      </c>
      <c r="D384" s="3">
        <v>22</v>
      </c>
      <c r="E384" s="3">
        <v>15</v>
      </c>
      <c r="F384" s="3">
        <v>0.2</v>
      </c>
      <c r="G384" s="5">
        <v>0.4</v>
      </c>
      <c r="H384" s="3">
        <v>0.60000000000000009</v>
      </c>
      <c r="I384" s="3">
        <v>1.55139</v>
      </c>
      <c r="J384" s="12">
        <f t="shared" si="35"/>
        <v>1.1791666666666667</v>
      </c>
      <c r="K384" s="4">
        <v>43753.916666666664</v>
      </c>
      <c r="L384" s="3">
        <f t="shared" si="36"/>
        <v>15</v>
      </c>
      <c r="M384" s="3">
        <f t="shared" si="37"/>
        <v>22</v>
      </c>
      <c r="N384" s="3">
        <v>58</v>
      </c>
      <c r="O384" s="3">
        <v>58</v>
      </c>
      <c r="P384" s="3">
        <v>58</v>
      </c>
      <c r="Q384" s="3">
        <v>0</v>
      </c>
      <c r="R384" s="3"/>
      <c r="S384" s="3">
        <f t="shared" si="38"/>
        <v>1</v>
      </c>
      <c r="T384" s="3">
        <f t="shared" si="39"/>
        <v>1</v>
      </c>
      <c r="U384" s="3">
        <f t="shared" si="40"/>
        <v>1</v>
      </c>
      <c r="V384" s="3">
        <f t="shared" si="41"/>
        <v>0</v>
      </c>
      <c r="W384" s="25">
        <v>60</v>
      </c>
      <c r="X384" s="23">
        <v>11</v>
      </c>
      <c r="Y384" s="3">
        <v>0.60000000000000009</v>
      </c>
      <c r="Z384" s="3"/>
      <c r="AB384" s="30">
        <v>354</v>
      </c>
      <c r="AC384" s="30">
        <v>1.3393286420599422</v>
      </c>
      <c r="AD384" s="30">
        <v>0.16067135794005782</v>
      </c>
    </row>
    <row r="385" spans="1:30">
      <c r="A385" s="4">
        <v>43753.958333333336</v>
      </c>
      <c r="B385">
        <v>43753</v>
      </c>
      <c r="C385" s="3">
        <v>0.95833333333333337</v>
      </c>
      <c r="D385" s="3">
        <v>23</v>
      </c>
      <c r="E385" s="3">
        <v>15</v>
      </c>
      <c r="F385" s="3">
        <v>0.2</v>
      </c>
      <c r="G385" s="5">
        <v>0.2</v>
      </c>
      <c r="H385" s="3">
        <v>0.4</v>
      </c>
      <c r="I385" s="3">
        <v>1.55139</v>
      </c>
      <c r="J385" s="12">
        <f t="shared" si="35"/>
        <v>1.2249999999999999</v>
      </c>
      <c r="K385" s="4">
        <v>43753.958333333336</v>
      </c>
      <c r="L385" s="3">
        <f t="shared" si="36"/>
        <v>15</v>
      </c>
      <c r="M385" s="3">
        <f t="shared" si="37"/>
        <v>23</v>
      </c>
      <c r="N385" s="3">
        <v>57</v>
      </c>
      <c r="O385" s="3">
        <v>57</v>
      </c>
      <c r="P385" s="3">
        <v>57</v>
      </c>
      <c r="Q385" s="3">
        <v>0</v>
      </c>
      <c r="R385" s="3"/>
      <c r="S385" s="3">
        <f t="shared" si="38"/>
        <v>1</v>
      </c>
      <c r="T385" s="3">
        <f t="shared" si="39"/>
        <v>1</v>
      </c>
      <c r="U385" s="3">
        <f t="shared" si="40"/>
        <v>1</v>
      </c>
      <c r="V385" s="3">
        <f t="shared" si="41"/>
        <v>0</v>
      </c>
      <c r="W385" s="26">
        <v>59</v>
      </c>
      <c r="X385" s="22">
        <v>21</v>
      </c>
      <c r="Y385" s="3">
        <v>0.4</v>
      </c>
      <c r="Z385" s="3"/>
      <c r="AB385" s="30">
        <v>355</v>
      </c>
      <c r="AC385" s="30">
        <v>1.3526206939417262</v>
      </c>
      <c r="AD385" s="30">
        <v>4.7379306058273674E-2</v>
      </c>
    </row>
    <row r="386" spans="1:30">
      <c r="A386" s="4">
        <v>43754</v>
      </c>
      <c r="B386">
        <v>43754</v>
      </c>
      <c r="C386" s="3">
        <v>0</v>
      </c>
      <c r="D386" s="3">
        <v>0</v>
      </c>
      <c r="E386" s="3">
        <v>16</v>
      </c>
      <c r="F386" s="3">
        <v>1.2</v>
      </c>
      <c r="G386" s="5">
        <v>0.2</v>
      </c>
      <c r="H386" s="3">
        <v>1.4</v>
      </c>
      <c r="I386" s="3">
        <v>1.55139</v>
      </c>
      <c r="J386" s="12">
        <f t="shared" ref="J386:J449" si="42">AVERAGE(H386:H409)</f>
        <v>1.3208333333333331</v>
      </c>
      <c r="K386" s="4">
        <v>43754</v>
      </c>
      <c r="L386" s="3">
        <f t="shared" ref="L386:L449" si="43">DAY(K386)</f>
        <v>16</v>
      </c>
      <c r="M386" s="3">
        <f t="shared" ref="M386:M449" si="44">HOUR(K386)</f>
        <v>0</v>
      </c>
      <c r="N386" s="3">
        <v>58</v>
      </c>
      <c r="O386" s="3">
        <v>58</v>
      </c>
      <c r="P386" s="3">
        <v>58</v>
      </c>
      <c r="Q386" s="3">
        <v>0</v>
      </c>
      <c r="R386" s="3"/>
      <c r="S386" s="3">
        <f t="shared" ref="S386:S449" si="45">IF(ISBLANK(N386),0,IF(N386&gt;0,1,0))</f>
        <v>1</v>
      </c>
      <c r="T386" s="3">
        <f t="shared" ref="T386:T449" si="46">IF(ISBLANK(O386),0,IF(O386&gt;0,1,0))</f>
        <v>1</v>
      </c>
      <c r="U386" s="3">
        <f t="shared" ref="U386:U449" si="47">IF(ISBLANK(P386),0,IF(P386&gt;0,1,0))</f>
        <v>1</v>
      </c>
      <c r="V386" s="3">
        <f t="shared" ref="V386:V449" si="48">IF(ISBLANK(Q386),0,IF(Q386&gt;0,1,0))</f>
        <v>0</v>
      </c>
      <c r="W386" s="25">
        <v>59</v>
      </c>
      <c r="X386" s="23">
        <v>13</v>
      </c>
      <c r="Y386" s="3">
        <v>1.4</v>
      </c>
      <c r="Z386" s="3"/>
      <c r="AB386" s="30">
        <v>356</v>
      </c>
      <c r="AC386" s="30">
        <v>1.3792047977052944</v>
      </c>
      <c r="AD386" s="30">
        <v>-0.37920479770529436</v>
      </c>
    </row>
    <row r="387" spans="1:30">
      <c r="A387" s="4">
        <v>43754.041666666664</v>
      </c>
      <c r="B387">
        <v>43754</v>
      </c>
      <c r="C387" s="3">
        <v>4.1666666666666664E-2</v>
      </c>
      <c r="D387" s="3">
        <v>1</v>
      </c>
      <c r="E387" s="3">
        <v>16</v>
      </c>
      <c r="F387" s="3">
        <v>0.2</v>
      </c>
      <c r="G387" s="5">
        <v>0.3</v>
      </c>
      <c r="H387" s="3">
        <v>0.5</v>
      </c>
      <c r="I387" s="3">
        <v>1.55139</v>
      </c>
      <c r="J387" s="12">
        <f t="shared" si="42"/>
        <v>1.2833333333333332</v>
      </c>
      <c r="K387" s="4">
        <v>43754.041666666664</v>
      </c>
      <c r="L387" s="3">
        <f t="shared" si="43"/>
        <v>16</v>
      </c>
      <c r="M387" s="3">
        <f t="shared" si="44"/>
        <v>1</v>
      </c>
      <c r="N387" s="3">
        <v>58</v>
      </c>
      <c r="O387" s="3">
        <v>58</v>
      </c>
      <c r="P387" s="3">
        <v>58</v>
      </c>
      <c r="Q387" s="3">
        <v>0</v>
      </c>
      <c r="R387" s="3"/>
      <c r="S387" s="3">
        <f t="shared" si="45"/>
        <v>1</v>
      </c>
      <c r="T387" s="3">
        <f t="shared" si="46"/>
        <v>1</v>
      </c>
      <c r="U387" s="3">
        <f t="shared" si="47"/>
        <v>1</v>
      </c>
      <c r="V387" s="3">
        <f t="shared" si="48"/>
        <v>0</v>
      </c>
      <c r="W387" s="26">
        <v>61</v>
      </c>
      <c r="X387" s="22">
        <v>11</v>
      </c>
      <c r="Y387" s="3">
        <v>0.5</v>
      </c>
      <c r="Z387" s="3"/>
      <c r="AB387" s="30">
        <v>357</v>
      </c>
      <c r="AC387" s="30">
        <v>1.3924968495870784</v>
      </c>
      <c r="AD387" s="30">
        <v>-0.59249684958707838</v>
      </c>
    </row>
    <row r="388" spans="1:30">
      <c r="A388" s="4">
        <v>43754.083333333336</v>
      </c>
      <c r="B388">
        <v>43754</v>
      </c>
      <c r="C388" s="3">
        <v>8.3333333333333329E-2</v>
      </c>
      <c r="D388" s="3">
        <v>2</v>
      </c>
      <c r="E388" s="3">
        <v>16</v>
      </c>
      <c r="F388" s="3">
        <v>0.3</v>
      </c>
      <c r="G388" s="5">
        <v>0.2</v>
      </c>
      <c r="H388" s="3">
        <v>0.5</v>
      </c>
      <c r="I388" s="3">
        <v>1.55139</v>
      </c>
      <c r="J388" s="12">
        <f t="shared" si="42"/>
        <v>1.2874999999999999</v>
      </c>
      <c r="K388" s="4">
        <v>43754.083333333336</v>
      </c>
      <c r="L388" s="3">
        <f t="shared" si="43"/>
        <v>16</v>
      </c>
      <c r="M388" s="3">
        <f t="shared" si="44"/>
        <v>2</v>
      </c>
      <c r="N388" s="3">
        <v>58</v>
      </c>
      <c r="O388" s="3">
        <v>58</v>
      </c>
      <c r="P388" s="3">
        <v>58</v>
      </c>
      <c r="Q388" s="3">
        <v>0</v>
      </c>
      <c r="R388" s="3"/>
      <c r="S388" s="3">
        <f t="shared" si="45"/>
        <v>1</v>
      </c>
      <c r="T388" s="3">
        <f t="shared" si="46"/>
        <v>1</v>
      </c>
      <c r="U388" s="3">
        <f t="shared" si="47"/>
        <v>1</v>
      </c>
      <c r="V388" s="3">
        <f t="shared" si="48"/>
        <v>0</v>
      </c>
      <c r="W388" s="25">
        <v>60</v>
      </c>
      <c r="X388" s="23">
        <v>11</v>
      </c>
      <c r="Y388" s="3">
        <v>0.5</v>
      </c>
      <c r="Z388" s="3"/>
      <c r="AB388" s="30">
        <v>358</v>
      </c>
      <c r="AC388" s="30">
        <v>1.4578737632003596</v>
      </c>
      <c r="AD388" s="30">
        <v>1.3421262367996403</v>
      </c>
    </row>
    <row r="389" spans="1:30">
      <c r="A389" s="4">
        <v>43754.125</v>
      </c>
      <c r="B389">
        <v>43754</v>
      </c>
      <c r="C389" s="3">
        <v>0.125</v>
      </c>
      <c r="D389" s="3">
        <v>3</v>
      </c>
      <c r="E389" s="3">
        <v>16</v>
      </c>
      <c r="F389" s="3">
        <v>0.2</v>
      </c>
      <c r="G389" s="5">
        <v>0.2</v>
      </c>
      <c r="H389" s="3">
        <v>0.4</v>
      </c>
      <c r="I389" s="3">
        <v>1.55139</v>
      </c>
      <c r="J389" s="12">
        <f t="shared" si="42"/>
        <v>1.2958333333333332</v>
      </c>
      <c r="K389" s="4">
        <v>43754.125</v>
      </c>
      <c r="L389" s="3">
        <f t="shared" si="43"/>
        <v>16</v>
      </c>
      <c r="M389" s="3">
        <f t="shared" si="44"/>
        <v>3</v>
      </c>
      <c r="N389" s="3">
        <v>57</v>
      </c>
      <c r="O389" s="3">
        <v>57</v>
      </c>
      <c r="P389" s="3">
        <v>57</v>
      </c>
      <c r="Q389" s="3">
        <v>0</v>
      </c>
      <c r="R389" s="3"/>
      <c r="S389" s="3">
        <f t="shared" si="45"/>
        <v>1</v>
      </c>
      <c r="T389" s="3">
        <f t="shared" si="46"/>
        <v>1</v>
      </c>
      <c r="U389" s="3">
        <f t="shared" si="47"/>
        <v>1</v>
      </c>
      <c r="V389" s="3">
        <f t="shared" si="48"/>
        <v>0</v>
      </c>
      <c r="W389" s="26">
        <v>60</v>
      </c>
      <c r="X389" s="22">
        <v>11</v>
      </c>
      <c r="Y389" s="3">
        <v>0.4</v>
      </c>
      <c r="Z389" s="3"/>
      <c r="AB389" s="30">
        <v>359</v>
      </c>
      <c r="AC389" s="30">
        <v>1.4711658150821436</v>
      </c>
      <c r="AD389" s="30">
        <v>1.4288341849178567</v>
      </c>
    </row>
    <row r="390" spans="1:30">
      <c r="A390" s="4">
        <v>43754.166666666664</v>
      </c>
      <c r="B390">
        <v>43754</v>
      </c>
      <c r="C390" s="3">
        <v>0.16666666666666666</v>
      </c>
      <c r="D390" s="3">
        <v>4</v>
      </c>
      <c r="E390" s="3">
        <v>16</v>
      </c>
      <c r="F390" s="3">
        <v>0.4</v>
      </c>
      <c r="G390" s="5">
        <v>0.2</v>
      </c>
      <c r="H390" s="3">
        <v>0.60000000000000009</v>
      </c>
      <c r="I390" s="3">
        <v>1.55139</v>
      </c>
      <c r="J390" s="12">
        <f t="shared" si="42"/>
        <v>1.2958333333333332</v>
      </c>
      <c r="K390" s="4">
        <v>43754.166666666664</v>
      </c>
      <c r="L390" s="3">
        <f t="shared" si="43"/>
        <v>16</v>
      </c>
      <c r="M390" s="3">
        <f t="shared" si="44"/>
        <v>4</v>
      </c>
      <c r="N390" s="3">
        <v>58</v>
      </c>
      <c r="O390" s="3">
        <v>58</v>
      </c>
      <c r="P390" s="3">
        <v>58</v>
      </c>
      <c r="Q390" s="3">
        <v>0</v>
      </c>
      <c r="R390" s="3"/>
      <c r="S390" s="3">
        <f t="shared" si="45"/>
        <v>1</v>
      </c>
      <c r="T390" s="3">
        <f t="shared" si="46"/>
        <v>1</v>
      </c>
      <c r="U390" s="3">
        <f t="shared" si="47"/>
        <v>1</v>
      </c>
      <c r="V390" s="3">
        <f t="shared" si="48"/>
        <v>0</v>
      </c>
      <c r="W390" s="25">
        <v>61</v>
      </c>
      <c r="X390" s="23">
        <v>11</v>
      </c>
      <c r="Y390" s="3">
        <v>0.60000000000000009</v>
      </c>
      <c r="Z390" s="3"/>
      <c r="AB390" s="30">
        <v>360</v>
      </c>
      <c r="AC390" s="30">
        <v>1.4977499188457117</v>
      </c>
      <c r="AD390" s="30">
        <v>-0.39774991884571165</v>
      </c>
    </row>
    <row r="391" spans="1:30">
      <c r="A391" s="4">
        <v>43754.208333333336</v>
      </c>
      <c r="B391">
        <v>43754</v>
      </c>
      <c r="C391" s="3">
        <v>0.20833333333333334</v>
      </c>
      <c r="D391" s="3">
        <v>5</v>
      </c>
      <c r="E391" s="3">
        <v>16</v>
      </c>
      <c r="F391" s="3">
        <v>0.2</v>
      </c>
      <c r="G391" s="5">
        <v>0.5</v>
      </c>
      <c r="H391" s="3">
        <v>0.7</v>
      </c>
      <c r="I391" s="3">
        <v>1.55139</v>
      </c>
      <c r="J391" s="12">
        <f t="shared" si="42"/>
        <v>1.2874999999999999</v>
      </c>
      <c r="K391" s="4">
        <v>43754.208333333336</v>
      </c>
      <c r="L391" s="3">
        <f t="shared" si="43"/>
        <v>16</v>
      </c>
      <c r="M391" s="3">
        <f t="shared" si="44"/>
        <v>5</v>
      </c>
      <c r="N391" s="3">
        <v>58</v>
      </c>
      <c r="O391" s="3">
        <v>58</v>
      </c>
      <c r="P391" s="3">
        <v>58</v>
      </c>
      <c r="Q391" s="3">
        <v>0</v>
      </c>
      <c r="R391" s="3"/>
      <c r="S391" s="3">
        <f t="shared" si="45"/>
        <v>1</v>
      </c>
      <c r="T391" s="3">
        <f t="shared" si="46"/>
        <v>1</v>
      </c>
      <c r="U391" s="3">
        <f t="shared" si="47"/>
        <v>1</v>
      </c>
      <c r="V391" s="3">
        <f t="shared" si="48"/>
        <v>0</v>
      </c>
      <c r="W391" s="26">
        <v>62</v>
      </c>
      <c r="X391" s="22">
        <v>11</v>
      </c>
      <c r="Y391" s="3">
        <v>0.7</v>
      </c>
      <c r="Z391" s="3"/>
      <c r="AB391" s="30">
        <v>361</v>
      </c>
      <c r="AC391" s="30">
        <v>1.4977499188457117</v>
      </c>
      <c r="AD391" s="30">
        <v>-0.89774991884571165</v>
      </c>
    </row>
    <row r="392" spans="1:30">
      <c r="A392" s="4">
        <v>43754.25</v>
      </c>
      <c r="B392">
        <v>43754</v>
      </c>
      <c r="C392" s="3">
        <v>0.25</v>
      </c>
      <c r="D392" s="3">
        <v>6</v>
      </c>
      <c r="E392" s="3">
        <v>16</v>
      </c>
      <c r="F392" s="3">
        <v>0.7</v>
      </c>
      <c r="G392" s="5">
        <v>1.5</v>
      </c>
      <c r="H392" s="3">
        <v>2.2000000000000002</v>
      </c>
      <c r="I392" s="3">
        <v>1.55139</v>
      </c>
      <c r="J392" s="12">
        <f t="shared" si="42"/>
        <v>1.2749999999999999</v>
      </c>
      <c r="K392" s="4">
        <v>43754.25</v>
      </c>
      <c r="L392" s="3">
        <f t="shared" si="43"/>
        <v>16</v>
      </c>
      <c r="M392" s="3">
        <f t="shared" si="44"/>
        <v>6</v>
      </c>
      <c r="N392" s="3">
        <v>58</v>
      </c>
      <c r="O392" s="3">
        <v>58</v>
      </c>
      <c r="P392" s="3">
        <v>58</v>
      </c>
      <c r="Q392" s="3">
        <v>0</v>
      </c>
      <c r="R392" s="3"/>
      <c r="S392" s="3">
        <f t="shared" si="45"/>
        <v>1</v>
      </c>
      <c r="T392" s="3">
        <f t="shared" si="46"/>
        <v>1</v>
      </c>
      <c r="U392" s="3">
        <f t="shared" si="47"/>
        <v>1</v>
      </c>
      <c r="V392" s="3">
        <f t="shared" si="48"/>
        <v>0</v>
      </c>
      <c r="W392" s="25">
        <v>62</v>
      </c>
      <c r="X392" s="23">
        <v>11</v>
      </c>
      <c r="Y392" s="3">
        <v>2.2000000000000002</v>
      </c>
      <c r="Z392" s="3"/>
      <c r="AB392" s="30">
        <v>362</v>
      </c>
      <c r="AC392" s="30">
        <v>1.550918126372848</v>
      </c>
      <c r="AD392" s="30">
        <v>-1.1509181263728481</v>
      </c>
    </row>
    <row r="393" spans="1:30">
      <c r="A393" s="4">
        <v>43754.291666666664</v>
      </c>
      <c r="B393">
        <v>43754</v>
      </c>
      <c r="C393" s="3">
        <v>0.29166666666666669</v>
      </c>
      <c r="D393" s="3">
        <v>7</v>
      </c>
      <c r="E393" s="3">
        <v>16</v>
      </c>
      <c r="F393" s="3">
        <v>0.7</v>
      </c>
      <c r="G393" s="5">
        <v>2.9</v>
      </c>
      <c r="H393" s="3">
        <v>3.5999999999999996</v>
      </c>
      <c r="I393" s="3">
        <v>1.55139</v>
      </c>
      <c r="J393" s="12">
        <f t="shared" si="42"/>
        <v>1.2124999999999997</v>
      </c>
      <c r="K393" s="4">
        <v>43754.291666666664</v>
      </c>
      <c r="L393" s="3">
        <f t="shared" si="43"/>
        <v>16</v>
      </c>
      <c r="M393" s="3">
        <f t="shared" si="44"/>
        <v>7</v>
      </c>
      <c r="N393" s="3">
        <v>57</v>
      </c>
      <c r="O393" s="3">
        <v>57</v>
      </c>
      <c r="P393" s="3">
        <v>41</v>
      </c>
      <c r="Q393" s="3">
        <v>0</v>
      </c>
      <c r="R393" s="3"/>
      <c r="S393" s="3">
        <f t="shared" si="45"/>
        <v>1</v>
      </c>
      <c r="T393" s="3">
        <f t="shared" si="46"/>
        <v>1</v>
      </c>
      <c r="U393" s="3">
        <f t="shared" si="47"/>
        <v>1</v>
      </c>
      <c r="V393" s="3">
        <f t="shared" si="48"/>
        <v>0</v>
      </c>
      <c r="W393" s="26">
        <v>63</v>
      </c>
      <c r="X393" s="22">
        <v>11</v>
      </c>
      <c r="Y393" s="3">
        <v>3.5999999999999996</v>
      </c>
      <c r="Z393" s="3"/>
      <c r="AB393" s="30">
        <v>363</v>
      </c>
      <c r="AC393" s="30">
        <v>1.564210178254632</v>
      </c>
      <c r="AD393" s="30">
        <v>-0.96421017825463196</v>
      </c>
    </row>
    <row r="394" spans="1:30">
      <c r="A394" s="4">
        <v>43754.333333333336</v>
      </c>
      <c r="B394">
        <v>43754</v>
      </c>
      <c r="C394" s="3">
        <v>0.33333333333333331</v>
      </c>
      <c r="D394" s="3">
        <v>8</v>
      </c>
      <c r="E394" s="3">
        <v>16</v>
      </c>
      <c r="F394" s="3">
        <v>1.3</v>
      </c>
      <c r="G394" s="5">
        <v>1.2</v>
      </c>
      <c r="H394" s="3">
        <v>2.5</v>
      </c>
      <c r="I394" s="3">
        <v>1.55139</v>
      </c>
      <c r="J394" s="12">
        <f t="shared" si="42"/>
        <v>1.2166666666666666</v>
      </c>
      <c r="K394" s="4">
        <v>43754.333333333336</v>
      </c>
      <c r="L394" s="3">
        <f t="shared" si="43"/>
        <v>16</v>
      </c>
      <c r="M394" s="3">
        <f t="shared" si="44"/>
        <v>8</v>
      </c>
      <c r="N394" s="3">
        <v>58</v>
      </c>
      <c r="O394" s="3">
        <v>15</v>
      </c>
      <c r="P394" s="3">
        <v>0</v>
      </c>
      <c r="Q394" s="3">
        <v>0</v>
      </c>
      <c r="R394" s="3"/>
      <c r="S394" s="3">
        <f t="shared" si="45"/>
        <v>1</v>
      </c>
      <c r="T394" s="3">
        <f t="shared" si="46"/>
        <v>1</v>
      </c>
      <c r="U394" s="3">
        <f t="shared" si="47"/>
        <v>0</v>
      </c>
      <c r="V394" s="3">
        <f t="shared" si="48"/>
        <v>0</v>
      </c>
      <c r="W394" s="25">
        <v>64</v>
      </c>
      <c r="X394" s="23">
        <v>11</v>
      </c>
      <c r="Y394" s="3">
        <v>2.5</v>
      </c>
      <c r="Z394" s="3"/>
      <c r="AB394" s="30">
        <v>364</v>
      </c>
      <c r="AC394" s="30">
        <v>1.5907942820182002</v>
      </c>
      <c r="AD394" s="30">
        <v>-1.1907942820182003</v>
      </c>
    </row>
    <row r="395" spans="1:30">
      <c r="A395" s="4">
        <v>43754.375</v>
      </c>
      <c r="B395">
        <v>43754</v>
      </c>
      <c r="C395" s="3">
        <v>0.375</v>
      </c>
      <c r="D395" s="3">
        <v>9</v>
      </c>
      <c r="E395" s="3">
        <v>16</v>
      </c>
      <c r="F395" s="3">
        <v>0.9</v>
      </c>
      <c r="G395" s="5">
        <v>0.4</v>
      </c>
      <c r="H395" s="3">
        <v>1.3</v>
      </c>
      <c r="I395" s="3">
        <v>1.55139</v>
      </c>
      <c r="J395" s="12">
        <f t="shared" si="42"/>
        <v>1.1291666666666664</v>
      </c>
      <c r="K395" s="4">
        <v>43754.375</v>
      </c>
      <c r="L395" s="3">
        <f t="shared" si="43"/>
        <v>16</v>
      </c>
      <c r="M395" s="3">
        <f t="shared" si="44"/>
        <v>9</v>
      </c>
      <c r="N395" s="3">
        <v>2</v>
      </c>
      <c r="O395" s="3">
        <v>0</v>
      </c>
      <c r="P395" s="3">
        <v>0</v>
      </c>
      <c r="Q395" s="3">
        <v>0</v>
      </c>
      <c r="R395" s="3"/>
      <c r="S395" s="3">
        <f t="shared" si="45"/>
        <v>1</v>
      </c>
      <c r="T395" s="3">
        <f t="shared" si="46"/>
        <v>0</v>
      </c>
      <c r="U395" s="3">
        <f t="shared" si="47"/>
        <v>0</v>
      </c>
      <c r="V395" s="3">
        <f t="shared" si="48"/>
        <v>0</v>
      </c>
      <c r="W395" s="26">
        <v>65</v>
      </c>
      <c r="X395" s="22">
        <v>8</v>
      </c>
      <c r="Y395" s="3">
        <v>1.3</v>
      </c>
      <c r="Z395" s="3"/>
      <c r="AB395" s="30">
        <v>365</v>
      </c>
      <c r="AC395" s="30">
        <v>1.5907942820182002</v>
      </c>
      <c r="AD395" s="30">
        <v>-1.1907942820182003</v>
      </c>
    </row>
    <row r="396" spans="1:30">
      <c r="A396" s="4">
        <v>43754.416666666664</v>
      </c>
      <c r="B396">
        <v>43754</v>
      </c>
      <c r="C396" s="3">
        <v>0.41666666666666669</v>
      </c>
      <c r="D396" s="3">
        <v>10</v>
      </c>
      <c r="E396" s="3">
        <v>16</v>
      </c>
      <c r="F396" s="3">
        <v>0.4</v>
      </c>
      <c r="G396" s="5">
        <v>0.2</v>
      </c>
      <c r="H396" s="3">
        <v>0.60000000000000009</v>
      </c>
      <c r="I396" s="3">
        <v>1.55139</v>
      </c>
      <c r="J396" s="12">
        <f t="shared" si="42"/>
        <v>1.1541666666666663</v>
      </c>
      <c r="K396" s="4">
        <v>43754.416666666664</v>
      </c>
      <c r="L396" s="3">
        <f t="shared" si="43"/>
        <v>16</v>
      </c>
      <c r="M396" s="3">
        <f t="shared" si="44"/>
        <v>10</v>
      </c>
      <c r="N396" s="3"/>
      <c r="O396" s="3"/>
      <c r="P396" s="3"/>
      <c r="Q396" s="3"/>
      <c r="R396" s="3"/>
      <c r="S396" s="3">
        <f t="shared" si="45"/>
        <v>0</v>
      </c>
      <c r="T396" s="3">
        <f t="shared" si="46"/>
        <v>0</v>
      </c>
      <c r="U396" s="3">
        <f t="shared" si="47"/>
        <v>0</v>
      </c>
      <c r="V396" s="3">
        <f t="shared" si="48"/>
        <v>0</v>
      </c>
      <c r="W396" s="25">
        <v>64</v>
      </c>
      <c r="X396" s="23">
        <v>5</v>
      </c>
      <c r="Y396" s="3">
        <v>0.60000000000000009</v>
      </c>
      <c r="Z396" s="3"/>
      <c r="AB396" s="30">
        <v>366</v>
      </c>
      <c r="AC396" s="30">
        <v>1.5907942820182002</v>
      </c>
      <c r="AD396" s="30">
        <v>-0.39079428201820021</v>
      </c>
    </row>
    <row r="397" spans="1:30">
      <c r="A397" s="4">
        <v>43754.458333333336</v>
      </c>
      <c r="B397">
        <v>43754</v>
      </c>
      <c r="C397" s="3">
        <v>0.45833333333333331</v>
      </c>
      <c r="D397" s="3">
        <v>11</v>
      </c>
      <c r="E397" s="3">
        <v>16</v>
      </c>
      <c r="F397" s="3">
        <v>0.4</v>
      </c>
      <c r="G397" s="5">
        <v>0.2</v>
      </c>
      <c r="H397" s="3">
        <v>0.60000000000000009</v>
      </c>
      <c r="I397" s="3">
        <v>1.55139</v>
      </c>
      <c r="J397" s="12">
        <f t="shared" si="42"/>
        <v>1.1458333333333328</v>
      </c>
      <c r="K397" s="4">
        <v>43754.458333333336</v>
      </c>
      <c r="L397" s="3">
        <f t="shared" si="43"/>
        <v>16</v>
      </c>
      <c r="M397" s="3">
        <f t="shared" si="44"/>
        <v>11</v>
      </c>
      <c r="N397" s="3"/>
      <c r="O397" s="3"/>
      <c r="P397" s="3"/>
      <c r="Q397" s="3"/>
      <c r="R397" s="3"/>
      <c r="S397" s="3">
        <f t="shared" si="45"/>
        <v>0</v>
      </c>
      <c r="T397" s="3">
        <f t="shared" si="46"/>
        <v>0</v>
      </c>
      <c r="U397" s="3">
        <f t="shared" si="47"/>
        <v>0</v>
      </c>
      <c r="V397" s="3">
        <f t="shared" si="48"/>
        <v>0</v>
      </c>
      <c r="W397" s="26">
        <v>62</v>
      </c>
      <c r="X397" s="22">
        <v>1</v>
      </c>
      <c r="Y397" s="3">
        <v>0.60000000000000009</v>
      </c>
      <c r="Z397" s="3"/>
      <c r="AB397" s="30">
        <v>367</v>
      </c>
      <c r="AC397" s="30">
        <v>1.5907942820182002</v>
      </c>
      <c r="AD397" s="30">
        <v>-0.39079428201820021</v>
      </c>
    </row>
    <row r="398" spans="1:30">
      <c r="A398" s="4">
        <v>43754.5</v>
      </c>
      <c r="B398">
        <v>43754</v>
      </c>
      <c r="C398" s="3">
        <v>0.5</v>
      </c>
      <c r="D398" s="3">
        <v>12</v>
      </c>
      <c r="E398" s="3">
        <v>16</v>
      </c>
      <c r="F398" s="3">
        <v>0.4</v>
      </c>
      <c r="G398" s="5">
        <v>0.3</v>
      </c>
      <c r="H398" s="3">
        <v>0.7</v>
      </c>
      <c r="I398" s="3">
        <v>1.55139</v>
      </c>
      <c r="J398" s="12">
        <f t="shared" si="42"/>
        <v>1.1374999999999995</v>
      </c>
      <c r="K398" s="4">
        <v>43754.5</v>
      </c>
      <c r="L398" s="3">
        <f t="shared" si="43"/>
        <v>16</v>
      </c>
      <c r="M398" s="3">
        <f t="shared" si="44"/>
        <v>12</v>
      </c>
      <c r="N398" s="3"/>
      <c r="O398" s="3"/>
      <c r="P398" s="3"/>
      <c r="Q398" s="3"/>
      <c r="R398" s="3"/>
      <c r="S398" s="3">
        <f t="shared" si="45"/>
        <v>0</v>
      </c>
      <c r="T398" s="3">
        <f t="shared" si="46"/>
        <v>0</v>
      </c>
      <c r="U398" s="3">
        <f t="shared" si="47"/>
        <v>0</v>
      </c>
      <c r="V398" s="3">
        <f t="shared" si="48"/>
        <v>0</v>
      </c>
      <c r="W398" s="25">
        <v>59</v>
      </c>
      <c r="X398" s="23">
        <v>1</v>
      </c>
      <c r="Y398" s="3">
        <v>0.7</v>
      </c>
      <c r="Z398" s="3"/>
      <c r="AB398" s="30">
        <v>368</v>
      </c>
      <c r="AC398" s="30">
        <v>1.5243340226092799</v>
      </c>
      <c r="AD398" s="30">
        <v>1.0756659773907202</v>
      </c>
    </row>
    <row r="399" spans="1:30">
      <c r="A399" s="4">
        <v>43754.541666666664</v>
      </c>
      <c r="B399">
        <v>43754</v>
      </c>
      <c r="C399" s="3">
        <v>0.54166666666666663</v>
      </c>
      <c r="D399" s="3">
        <v>13</v>
      </c>
      <c r="E399" s="3">
        <v>16</v>
      </c>
      <c r="F399" s="3">
        <v>0.2</v>
      </c>
      <c r="G399" s="5">
        <v>0.2</v>
      </c>
      <c r="H399" s="3">
        <v>0.4</v>
      </c>
      <c r="I399" s="3">
        <v>1.55139</v>
      </c>
      <c r="J399" s="12">
        <f t="shared" si="42"/>
        <v>1.1249999999999993</v>
      </c>
      <c r="K399" s="4">
        <v>43754.541666666664</v>
      </c>
      <c r="L399" s="3">
        <f t="shared" si="43"/>
        <v>16</v>
      </c>
      <c r="M399" s="3">
        <f t="shared" si="44"/>
        <v>13</v>
      </c>
      <c r="N399" s="3"/>
      <c r="O399" s="3"/>
      <c r="P399" s="3"/>
      <c r="Q399" s="3"/>
      <c r="R399" s="3"/>
      <c r="S399" s="3">
        <f t="shared" si="45"/>
        <v>0</v>
      </c>
      <c r="T399" s="3">
        <f t="shared" si="46"/>
        <v>0</v>
      </c>
      <c r="U399" s="3">
        <f t="shared" si="47"/>
        <v>0</v>
      </c>
      <c r="V399" s="3">
        <f t="shared" si="48"/>
        <v>0</v>
      </c>
      <c r="W399" s="26">
        <v>59</v>
      </c>
      <c r="X399" s="22">
        <v>5</v>
      </c>
      <c r="Y399" s="3">
        <v>0.4</v>
      </c>
      <c r="Z399" s="3"/>
      <c r="AB399" s="30">
        <v>369</v>
      </c>
      <c r="AC399" s="30">
        <v>1.1246338942826446</v>
      </c>
      <c r="AD399" s="30">
        <v>1.3753661057173554</v>
      </c>
    </row>
    <row r="400" spans="1:30">
      <c r="A400" s="4">
        <v>43754.583333333336</v>
      </c>
      <c r="B400">
        <v>43754</v>
      </c>
      <c r="C400" s="3">
        <v>0.58333333333333337</v>
      </c>
      <c r="D400" s="3">
        <v>14</v>
      </c>
      <c r="E400" s="3">
        <v>16</v>
      </c>
      <c r="F400" s="3">
        <v>0.2</v>
      </c>
      <c r="G400" s="5">
        <v>0.4</v>
      </c>
      <c r="H400" s="3">
        <v>0.60000000000000009</v>
      </c>
      <c r="I400" s="3">
        <v>1.55139</v>
      </c>
      <c r="J400" s="12">
        <f t="shared" si="42"/>
        <v>1.1249999999999993</v>
      </c>
      <c r="K400" s="4">
        <v>43754.583333333336</v>
      </c>
      <c r="L400" s="3">
        <f t="shared" si="43"/>
        <v>16</v>
      </c>
      <c r="M400" s="3">
        <f t="shared" si="44"/>
        <v>14</v>
      </c>
      <c r="N400" s="3"/>
      <c r="O400" s="3"/>
      <c r="P400" s="3"/>
      <c r="Q400" s="3"/>
      <c r="R400" s="3"/>
      <c r="S400" s="3">
        <f t="shared" si="45"/>
        <v>0</v>
      </c>
      <c r="T400" s="3">
        <f t="shared" si="46"/>
        <v>0</v>
      </c>
      <c r="U400" s="3">
        <f t="shared" si="47"/>
        <v>0</v>
      </c>
      <c r="V400" s="3">
        <f t="shared" si="48"/>
        <v>0</v>
      </c>
      <c r="W400" s="25">
        <v>60</v>
      </c>
      <c r="X400" s="23">
        <v>8</v>
      </c>
      <c r="Y400" s="3">
        <v>0.60000000000000009</v>
      </c>
      <c r="Z400" s="3"/>
      <c r="AB400" s="30">
        <v>370</v>
      </c>
      <c r="AC400" s="30">
        <v>1.0326728769057953</v>
      </c>
      <c r="AD400" s="30">
        <v>-0.33267287690579539</v>
      </c>
    </row>
    <row r="401" spans="1:30">
      <c r="A401" s="4">
        <v>43754.625</v>
      </c>
      <c r="B401">
        <v>43754</v>
      </c>
      <c r="C401" s="3">
        <v>0.625</v>
      </c>
      <c r="D401" s="3">
        <v>15</v>
      </c>
      <c r="E401" s="3">
        <v>16</v>
      </c>
      <c r="F401" s="3">
        <v>0.2</v>
      </c>
      <c r="G401" s="5">
        <v>0.2</v>
      </c>
      <c r="H401" s="3">
        <v>0.4</v>
      </c>
      <c r="I401" s="3">
        <v>1.55139</v>
      </c>
      <c r="J401" s="12">
        <f t="shared" si="42"/>
        <v>1.116666666666666</v>
      </c>
      <c r="K401" s="4">
        <v>43754.625</v>
      </c>
      <c r="L401" s="3">
        <f t="shared" si="43"/>
        <v>16</v>
      </c>
      <c r="M401" s="3">
        <f t="shared" si="44"/>
        <v>15</v>
      </c>
      <c r="N401" s="3"/>
      <c r="O401" s="3"/>
      <c r="P401" s="3"/>
      <c r="Q401" s="3"/>
      <c r="R401" s="3"/>
      <c r="S401" s="3">
        <f t="shared" si="45"/>
        <v>0</v>
      </c>
      <c r="T401" s="3">
        <f t="shared" si="46"/>
        <v>0</v>
      </c>
      <c r="U401" s="3">
        <f t="shared" si="47"/>
        <v>0</v>
      </c>
      <c r="V401" s="3">
        <f t="shared" si="48"/>
        <v>0</v>
      </c>
      <c r="W401" s="26">
        <v>61</v>
      </c>
      <c r="X401" s="22">
        <v>8</v>
      </c>
      <c r="Y401" s="3">
        <v>0.4</v>
      </c>
      <c r="Z401" s="3"/>
      <c r="AB401" s="30">
        <v>371</v>
      </c>
      <c r="AC401" s="30">
        <v>0.99279672126044316</v>
      </c>
      <c r="AD401" s="30">
        <v>-0.2927967212604432</v>
      </c>
    </row>
    <row r="402" spans="1:30">
      <c r="A402" s="4">
        <v>43754.666666666664</v>
      </c>
      <c r="B402">
        <v>43754</v>
      </c>
      <c r="C402" s="3">
        <v>0.66666666666666663</v>
      </c>
      <c r="D402" s="3">
        <v>16</v>
      </c>
      <c r="E402" s="3">
        <v>16</v>
      </c>
      <c r="F402" s="3">
        <v>0.4</v>
      </c>
      <c r="G402" s="5">
        <v>0.2</v>
      </c>
      <c r="H402" s="3">
        <v>0.60000000000000009</v>
      </c>
      <c r="I402" s="3">
        <v>1.55139</v>
      </c>
      <c r="J402" s="12">
        <f t="shared" si="42"/>
        <v>1.116666666666666</v>
      </c>
      <c r="K402" s="4">
        <v>43754.666666666664</v>
      </c>
      <c r="L402" s="3">
        <f t="shared" si="43"/>
        <v>16</v>
      </c>
      <c r="M402" s="3">
        <f t="shared" si="44"/>
        <v>16</v>
      </c>
      <c r="N402" s="3"/>
      <c r="O402" s="3"/>
      <c r="P402" s="3"/>
      <c r="Q402" s="3"/>
      <c r="R402" s="3"/>
      <c r="S402" s="3">
        <f t="shared" si="45"/>
        <v>0</v>
      </c>
      <c r="T402" s="3">
        <f t="shared" si="46"/>
        <v>0</v>
      </c>
      <c r="U402" s="3">
        <f t="shared" si="47"/>
        <v>0</v>
      </c>
      <c r="V402" s="3">
        <f t="shared" si="48"/>
        <v>0</v>
      </c>
      <c r="W402" s="25">
        <v>59</v>
      </c>
      <c r="X402" s="23">
        <v>13</v>
      </c>
      <c r="Y402" s="3">
        <v>0.60000000000000009</v>
      </c>
      <c r="Z402" s="3"/>
      <c r="AB402" s="30">
        <v>372</v>
      </c>
      <c r="AC402" s="30">
        <v>0.9795046693786591</v>
      </c>
      <c r="AD402" s="30">
        <v>-0.27950466937865914</v>
      </c>
    </row>
    <row r="403" spans="1:30">
      <c r="A403" s="4">
        <v>43754.708333333336</v>
      </c>
      <c r="B403">
        <v>43754</v>
      </c>
      <c r="C403" s="3">
        <v>0.70833333333333337</v>
      </c>
      <c r="D403" s="3">
        <v>17</v>
      </c>
      <c r="E403" s="3">
        <v>16</v>
      </c>
      <c r="F403" s="3">
        <v>0.2</v>
      </c>
      <c r="G403" s="5">
        <v>1.1000000000000001</v>
      </c>
      <c r="H403" s="3">
        <v>1.3</v>
      </c>
      <c r="I403" s="3">
        <v>1.55139</v>
      </c>
      <c r="J403" s="12">
        <f t="shared" si="42"/>
        <v>1.1083333333333325</v>
      </c>
      <c r="K403" s="4">
        <v>43754.708333333336</v>
      </c>
      <c r="L403" s="3">
        <f t="shared" si="43"/>
        <v>16</v>
      </c>
      <c r="M403" s="3">
        <f t="shared" si="44"/>
        <v>17</v>
      </c>
      <c r="N403" s="3"/>
      <c r="O403" s="3"/>
      <c r="P403" s="3"/>
      <c r="Q403" s="3"/>
      <c r="R403" s="3"/>
      <c r="S403" s="3">
        <f t="shared" si="45"/>
        <v>0</v>
      </c>
      <c r="T403" s="3">
        <f t="shared" si="46"/>
        <v>0</v>
      </c>
      <c r="U403" s="3">
        <f t="shared" si="47"/>
        <v>0</v>
      </c>
      <c r="V403" s="3">
        <f t="shared" si="48"/>
        <v>0</v>
      </c>
      <c r="W403" s="26">
        <v>57</v>
      </c>
      <c r="X403" s="22">
        <v>17</v>
      </c>
      <c r="Y403" s="3">
        <v>1.3</v>
      </c>
      <c r="Z403" s="3"/>
      <c r="AB403" s="30">
        <v>373</v>
      </c>
      <c r="AC403" s="30">
        <v>0.95292056561509098</v>
      </c>
      <c r="AD403" s="30">
        <v>-0.35292056561509089</v>
      </c>
    </row>
    <row r="404" spans="1:30">
      <c r="A404" s="4">
        <v>43754.75</v>
      </c>
      <c r="B404">
        <v>43754</v>
      </c>
      <c r="C404" s="3">
        <v>0.75</v>
      </c>
      <c r="D404" s="3">
        <v>18</v>
      </c>
      <c r="E404" s="3">
        <v>16</v>
      </c>
      <c r="F404" s="3">
        <v>0.3</v>
      </c>
      <c r="G404" s="5">
        <v>0.6</v>
      </c>
      <c r="H404" s="3">
        <v>0.89999999999999991</v>
      </c>
      <c r="I404" s="3">
        <v>1.55139</v>
      </c>
      <c r="J404" s="12">
        <f t="shared" si="42"/>
        <v>1.0708333333333326</v>
      </c>
      <c r="K404" s="4">
        <v>43754.75</v>
      </c>
      <c r="L404" s="3">
        <f t="shared" si="43"/>
        <v>16</v>
      </c>
      <c r="M404" s="3">
        <f t="shared" si="44"/>
        <v>18</v>
      </c>
      <c r="N404" s="3">
        <v>7</v>
      </c>
      <c r="O404" s="3">
        <v>0</v>
      </c>
      <c r="P404" s="3">
        <v>35</v>
      </c>
      <c r="Q404" s="3">
        <v>15</v>
      </c>
      <c r="R404" s="3"/>
      <c r="S404" s="3">
        <f t="shared" si="45"/>
        <v>1</v>
      </c>
      <c r="T404" s="3">
        <f t="shared" si="46"/>
        <v>0</v>
      </c>
      <c r="U404" s="3">
        <f t="shared" si="47"/>
        <v>1</v>
      </c>
      <c r="V404" s="3">
        <f t="shared" si="48"/>
        <v>1</v>
      </c>
      <c r="W404" s="25">
        <v>56</v>
      </c>
      <c r="X404" s="23">
        <v>21</v>
      </c>
      <c r="Y404" s="3">
        <v>0.89999999999999991</v>
      </c>
      <c r="Z404" s="3"/>
      <c r="AB404" s="30">
        <v>374</v>
      </c>
      <c r="AC404" s="30">
        <v>0.95292056561509098</v>
      </c>
      <c r="AD404" s="30">
        <v>-0.25292056561509102</v>
      </c>
    </row>
    <row r="405" spans="1:30">
      <c r="A405" s="4">
        <v>43754.791666666664</v>
      </c>
      <c r="B405">
        <v>43754</v>
      </c>
      <c r="C405" s="3">
        <v>0.79166666666666663</v>
      </c>
      <c r="D405" s="3">
        <v>19</v>
      </c>
      <c r="E405" s="3">
        <v>16</v>
      </c>
      <c r="F405" s="3">
        <v>1.3</v>
      </c>
      <c r="G405" s="5">
        <v>2.4</v>
      </c>
      <c r="H405" s="3">
        <v>3.7</v>
      </c>
      <c r="I405" s="3">
        <v>1.55139</v>
      </c>
      <c r="J405" s="12">
        <f t="shared" si="42"/>
        <v>1.1041666666666659</v>
      </c>
      <c r="K405" s="4">
        <v>43754.791666666664</v>
      </c>
      <c r="L405" s="3">
        <f t="shared" si="43"/>
        <v>16</v>
      </c>
      <c r="M405" s="3">
        <f t="shared" si="44"/>
        <v>19</v>
      </c>
      <c r="N405" s="3">
        <v>58</v>
      </c>
      <c r="O405" s="3">
        <v>0</v>
      </c>
      <c r="P405" s="3">
        <v>56</v>
      </c>
      <c r="Q405" s="3">
        <v>0</v>
      </c>
      <c r="R405" s="3"/>
      <c r="S405" s="3">
        <f t="shared" si="45"/>
        <v>1</v>
      </c>
      <c r="T405" s="3">
        <f t="shared" si="46"/>
        <v>0</v>
      </c>
      <c r="U405" s="3">
        <f t="shared" si="47"/>
        <v>1</v>
      </c>
      <c r="V405" s="3">
        <f t="shared" si="48"/>
        <v>0</v>
      </c>
      <c r="W405" s="26">
        <v>56</v>
      </c>
      <c r="X405" s="22">
        <v>20</v>
      </c>
      <c r="Y405" s="3">
        <v>3.7</v>
      </c>
      <c r="Z405" s="3"/>
      <c r="AB405" s="30">
        <v>375</v>
      </c>
      <c r="AC405" s="30">
        <v>0.95292056561509098</v>
      </c>
      <c r="AD405" s="30">
        <v>-0.15292056561509093</v>
      </c>
    </row>
    <row r="406" spans="1:30">
      <c r="A406" s="4">
        <v>43754.833333333336</v>
      </c>
      <c r="B406">
        <v>43754</v>
      </c>
      <c r="C406" s="3">
        <v>0.83333333333333337</v>
      </c>
      <c r="D406" s="3">
        <v>20</v>
      </c>
      <c r="E406" s="3">
        <v>16</v>
      </c>
      <c r="F406" s="3">
        <v>1</v>
      </c>
      <c r="G406" s="5">
        <v>1.3</v>
      </c>
      <c r="H406" s="3">
        <v>2.2999999999999998</v>
      </c>
      <c r="I406" s="3">
        <v>1.55139</v>
      </c>
      <c r="J406" s="12">
        <f t="shared" si="42"/>
        <v>1.0166666666666662</v>
      </c>
      <c r="K406" s="4">
        <v>43754.833333333336</v>
      </c>
      <c r="L406" s="3">
        <f t="shared" si="43"/>
        <v>16</v>
      </c>
      <c r="M406" s="3">
        <f t="shared" si="44"/>
        <v>20</v>
      </c>
      <c r="N406" s="3">
        <v>37</v>
      </c>
      <c r="O406" s="3">
        <v>1</v>
      </c>
      <c r="P406" s="3">
        <v>37</v>
      </c>
      <c r="Q406" s="3">
        <v>0</v>
      </c>
      <c r="R406" s="3"/>
      <c r="S406" s="3">
        <f t="shared" si="45"/>
        <v>1</v>
      </c>
      <c r="T406" s="3">
        <f t="shared" si="46"/>
        <v>1</v>
      </c>
      <c r="U406" s="3">
        <f t="shared" si="47"/>
        <v>1</v>
      </c>
      <c r="V406" s="3">
        <f t="shared" si="48"/>
        <v>0</v>
      </c>
      <c r="W406" s="25">
        <v>55</v>
      </c>
      <c r="X406" s="23">
        <v>21</v>
      </c>
      <c r="Y406" s="3">
        <v>2.2999999999999998</v>
      </c>
      <c r="Z406" s="3"/>
      <c r="AB406" s="30">
        <v>376</v>
      </c>
      <c r="AC406" s="30">
        <v>0.93962851373330691</v>
      </c>
      <c r="AD406" s="30">
        <v>0.86037148626669313</v>
      </c>
    </row>
    <row r="407" spans="1:30">
      <c r="A407" s="4">
        <v>43754.875</v>
      </c>
      <c r="B407">
        <v>43754</v>
      </c>
      <c r="C407" s="3">
        <v>0.875</v>
      </c>
      <c r="D407" s="3">
        <v>21</v>
      </c>
      <c r="E407" s="3">
        <v>16</v>
      </c>
      <c r="F407" s="3">
        <v>0.9</v>
      </c>
      <c r="G407" s="5">
        <v>0.6</v>
      </c>
      <c r="H407" s="3">
        <v>1.5</v>
      </c>
      <c r="I407" s="3">
        <v>1.55139</v>
      </c>
      <c r="J407" s="12">
        <f t="shared" si="42"/>
        <v>0.99999999999999956</v>
      </c>
      <c r="K407" s="4">
        <v>43754.875000405096</v>
      </c>
      <c r="L407" s="3">
        <f t="shared" si="43"/>
        <v>16</v>
      </c>
      <c r="M407" s="3">
        <f t="shared" si="44"/>
        <v>21</v>
      </c>
      <c r="N407" s="3"/>
      <c r="O407" s="3"/>
      <c r="P407" s="3"/>
      <c r="Q407" s="3"/>
      <c r="R407" s="3"/>
      <c r="S407" s="3">
        <f t="shared" si="45"/>
        <v>0</v>
      </c>
      <c r="T407" s="3">
        <f t="shared" si="46"/>
        <v>0</v>
      </c>
      <c r="U407" s="3">
        <f t="shared" si="47"/>
        <v>0</v>
      </c>
      <c r="V407" s="3">
        <f t="shared" si="48"/>
        <v>0</v>
      </c>
      <c r="W407" s="26">
        <v>54</v>
      </c>
      <c r="X407" s="22">
        <v>21</v>
      </c>
      <c r="Y407" s="3">
        <v>1.5</v>
      </c>
      <c r="Z407" s="3"/>
      <c r="AB407" s="30">
        <v>377</v>
      </c>
      <c r="AC407" s="30">
        <v>1.0277069949561888</v>
      </c>
      <c r="AD407" s="30">
        <v>-0.42770699495618869</v>
      </c>
    </row>
    <row r="408" spans="1:30">
      <c r="A408" s="4">
        <v>43754.916666666664</v>
      </c>
      <c r="B408">
        <v>43754</v>
      </c>
      <c r="C408" s="3">
        <v>0.91666666666666663</v>
      </c>
      <c r="D408" s="3">
        <v>22</v>
      </c>
      <c r="E408" s="3">
        <v>16</v>
      </c>
      <c r="F408" s="3">
        <v>1</v>
      </c>
      <c r="G408" s="5">
        <v>0.7</v>
      </c>
      <c r="H408" s="3">
        <v>1.7</v>
      </c>
      <c r="I408" s="3">
        <v>1.55139</v>
      </c>
      <c r="J408" s="12">
        <f t="shared" si="42"/>
        <v>0.99166666666666659</v>
      </c>
      <c r="K408" s="4">
        <v>43754.916667129626</v>
      </c>
      <c r="L408" s="3">
        <f t="shared" si="43"/>
        <v>16</v>
      </c>
      <c r="M408" s="3">
        <f t="shared" si="44"/>
        <v>22</v>
      </c>
      <c r="N408" s="3"/>
      <c r="O408" s="3"/>
      <c r="P408" s="3"/>
      <c r="Q408" s="3"/>
      <c r="R408" s="3"/>
      <c r="S408" s="3">
        <f t="shared" si="45"/>
        <v>0</v>
      </c>
      <c r="T408" s="3">
        <f t="shared" si="46"/>
        <v>0</v>
      </c>
      <c r="U408" s="3">
        <f t="shared" si="47"/>
        <v>0</v>
      </c>
      <c r="V408" s="3">
        <f t="shared" si="48"/>
        <v>0</v>
      </c>
      <c r="W408" s="25">
        <v>52</v>
      </c>
      <c r="X408" s="23">
        <v>21</v>
      </c>
      <c r="Y408" s="3">
        <v>1.7</v>
      </c>
      <c r="Z408" s="3"/>
      <c r="AB408" s="30">
        <v>378</v>
      </c>
      <c r="AC408" s="30">
        <v>1.067583150601541</v>
      </c>
      <c r="AD408" s="30">
        <v>-0.46758315060154088</v>
      </c>
    </row>
    <row r="409" spans="1:30">
      <c r="A409" s="4">
        <v>43754.958333333336</v>
      </c>
      <c r="B409">
        <v>43754</v>
      </c>
      <c r="C409" s="3">
        <v>0.95833333333333337</v>
      </c>
      <c r="D409" s="3">
        <v>23</v>
      </c>
      <c r="E409" s="3">
        <v>16</v>
      </c>
      <c r="F409" s="3">
        <v>2</v>
      </c>
      <c r="G409" s="5">
        <v>0.7</v>
      </c>
      <c r="H409" s="3">
        <v>2.7</v>
      </c>
      <c r="I409" s="3">
        <v>1.55139</v>
      </c>
      <c r="J409" s="12">
        <f t="shared" si="42"/>
        <v>0.96250000000000024</v>
      </c>
      <c r="K409" s="4">
        <v>43754.958333854163</v>
      </c>
      <c r="L409" s="3">
        <f t="shared" si="43"/>
        <v>16</v>
      </c>
      <c r="M409" s="3">
        <f t="shared" si="44"/>
        <v>23</v>
      </c>
      <c r="N409" s="3"/>
      <c r="O409" s="3"/>
      <c r="P409" s="3"/>
      <c r="Q409" s="3"/>
      <c r="R409" s="3"/>
      <c r="S409" s="3">
        <f t="shared" si="45"/>
        <v>0</v>
      </c>
      <c r="T409" s="3">
        <f t="shared" si="46"/>
        <v>0</v>
      </c>
      <c r="U409" s="3">
        <f t="shared" si="47"/>
        <v>0</v>
      </c>
      <c r="V409" s="3">
        <f t="shared" si="48"/>
        <v>0</v>
      </c>
      <c r="W409" s="26">
        <v>52</v>
      </c>
      <c r="X409" s="22">
        <v>21</v>
      </c>
      <c r="Y409" s="3">
        <v>2.7</v>
      </c>
      <c r="Z409" s="3"/>
      <c r="AB409" s="30">
        <v>379</v>
      </c>
      <c r="AC409" s="30">
        <v>1.144385044772005</v>
      </c>
      <c r="AD409" s="30">
        <v>-0.34438504477200493</v>
      </c>
    </row>
    <row r="410" spans="1:30">
      <c r="A410" s="4">
        <v>43755</v>
      </c>
      <c r="B410">
        <v>43755</v>
      </c>
      <c r="C410" s="3">
        <v>0</v>
      </c>
      <c r="D410" s="3">
        <v>0</v>
      </c>
      <c r="E410" s="3">
        <v>17</v>
      </c>
      <c r="F410" s="3">
        <v>0.2</v>
      </c>
      <c r="G410" s="5">
        <v>0.3</v>
      </c>
      <c r="H410" s="3">
        <v>0.5</v>
      </c>
      <c r="I410" s="3">
        <v>1.55139</v>
      </c>
      <c r="J410" s="12">
        <f t="shared" si="42"/>
        <v>0.87500000000000011</v>
      </c>
      <c r="K410" s="4">
        <v>43755.000000578701</v>
      </c>
      <c r="L410" s="3">
        <f t="shared" si="43"/>
        <v>17</v>
      </c>
      <c r="M410" s="3">
        <f t="shared" si="44"/>
        <v>0</v>
      </c>
      <c r="N410" s="3"/>
      <c r="O410" s="3"/>
      <c r="P410" s="3"/>
      <c r="Q410" s="3"/>
      <c r="R410" s="3"/>
      <c r="S410" s="3">
        <f t="shared" si="45"/>
        <v>0</v>
      </c>
      <c r="T410" s="3">
        <f t="shared" si="46"/>
        <v>0</v>
      </c>
      <c r="U410" s="3">
        <f t="shared" si="47"/>
        <v>0</v>
      </c>
      <c r="V410" s="3">
        <f t="shared" si="48"/>
        <v>0</v>
      </c>
      <c r="W410" s="25">
        <v>50</v>
      </c>
      <c r="X410" s="23">
        <v>17</v>
      </c>
      <c r="Y410" s="3">
        <v>0.5</v>
      </c>
      <c r="Z410" s="3"/>
      <c r="AB410" s="30">
        <v>380</v>
      </c>
      <c r="AC410" s="30">
        <v>1.1227668229580434</v>
      </c>
      <c r="AD410" s="30">
        <v>-0.52276682295804333</v>
      </c>
    </row>
    <row r="411" spans="1:30">
      <c r="A411" s="4">
        <v>43755.041666666664</v>
      </c>
      <c r="B411">
        <v>43755</v>
      </c>
      <c r="C411" s="3">
        <v>4.1666666666666664E-2</v>
      </c>
      <c r="D411" s="3">
        <v>1</v>
      </c>
      <c r="E411" s="3">
        <v>17</v>
      </c>
      <c r="F411" s="3">
        <v>0.3</v>
      </c>
      <c r="G411" s="5">
        <v>0.3</v>
      </c>
      <c r="H411" s="3">
        <v>0.6</v>
      </c>
      <c r="I411" s="3">
        <v>1.55139</v>
      </c>
      <c r="J411" s="12">
        <f t="shared" si="42"/>
        <v>0.9208333333333335</v>
      </c>
      <c r="K411" s="4">
        <v>43755.041667303238</v>
      </c>
      <c r="L411" s="3">
        <f t="shared" si="43"/>
        <v>17</v>
      </c>
      <c r="M411" s="3">
        <f t="shared" si="44"/>
        <v>1</v>
      </c>
      <c r="N411" s="3"/>
      <c r="O411" s="3"/>
      <c r="P411" s="3"/>
      <c r="Q411" s="3"/>
      <c r="R411" s="3"/>
      <c r="S411" s="3">
        <f t="shared" si="45"/>
        <v>0</v>
      </c>
      <c r="T411" s="3">
        <f t="shared" si="46"/>
        <v>0</v>
      </c>
      <c r="U411" s="3">
        <f t="shared" si="47"/>
        <v>0</v>
      </c>
      <c r="V411" s="3">
        <f t="shared" si="48"/>
        <v>0</v>
      </c>
      <c r="W411" s="26">
        <v>53</v>
      </c>
      <c r="X411" s="22">
        <v>11</v>
      </c>
      <c r="Y411" s="3">
        <v>0.6</v>
      </c>
      <c r="Z411" s="3"/>
      <c r="AB411" s="30">
        <v>381</v>
      </c>
      <c r="AC411" s="30">
        <v>1.2579642839628158</v>
      </c>
      <c r="AD411" s="30">
        <v>-0.75796428396281579</v>
      </c>
    </row>
    <row r="412" spans="1:30">
      <c r="A412" s="4">
        <v>43755.083333333336</v>
      </c>
      <c r="B412">
        <v>43755</v>
      </c>
      <c r="C412" s="3">
        <v>8.3333333333333329E-2</v>
      </c>
      <c r="D412" s="3">
        <v>2</v>
      </c>
      <c r="E412" s="3">
        <v>17</v>
      </c>
      <c r="F412" s="3">
        <v>0.4</v>
      </c>
      <c r="G412" s="5">
        <v>0.3</v>
      </c>
      <c r="H412" s="3">
        <v>0.7</v>
      </c>
      <c r="I412" s="3">
        <v>1.55139</v>
      </c>
      <c r="J412" s="12">
        <f t="shared" si="42"/>
        <v>0.91666666666666685</v>
      </c>
      <c r="K412" s="4">
        <v>43755.083334027775</v>
      </c>
      <c r="L412" s="3">
        <f t="shared" si="43"/>
        <v>17</v>
      </c>
      <c r="M412" s="3">
        <f t="shared" si="44"/>
        <v>2</v>
      </c>
      <c r="N412" s="3"/>
      <c r="O412" s="3"/>
      <c r="P412" s="3"/>
      <c r="Q412" s="3"/>
      <c r="R412" s="3"/>
      <c r="S412" s="3">
        <f t="shared" si="45"/>
        <v>0</v>
      </c>
      <c r="T412" s="3">
        <f t="shared" si="46"/>
        <v>0</v>
      </c>
      <c r="U412" s="3">
        <f t="shared" si="47"/>
        <v>0</v>
      </c>
      <c r="V412" s="3">
        <f t="shared" si="48"/>
        <v>0</v>
      </c>
      <c r="W412" s="25">
        <v>53</v>
      </c>
      <c r="X412" s="23">
        <v>11</v>
      </c>
      <c r="Y412" s="3">
        <v>0.7</v>
      </c>
      <c r="Z412" s="3"/>
      <c r="AB412" s="30">
        <v>382</v>
      </c>
      <c r="AC412" s="30">
        <v>1.580862518118987</v>
      </c>
      <c r="AD412" s="30">
        <v>-0.78086251811898699</v>
      </c>
    </row>
    <row r="413" spans="1:30">
      <c r="A413" s="4">
        <v>43755.125</v>
      </c>
      <c r="B413">
        <v>43755</v>
      </c>
      <c r="C413" s="3">
        <v>0.125</v>
      </c>
      <c r="D413" s="3">
        <v>3</v>
      </c>
      <c r="E413" s="3">
        <v>17</v>
      </c>
      <c r="F413" s="3">
        <v>0.2</v>
      </c>
      <c r="G413" s="5">
        <v>0.2</v>
      </c>
      <c r="H413" s="3">
        <v>0.4</v>
      </c>
      <c r="I413" s="3">
        <v>1.55139</v>
      </c>
      <c r="J413" s="12">
        <f t="shared" si="42"/>
        <v>0.90416666666666679</v>
      </c>
      <c r="K413" s="4">
        <v>43755.125000752312</v>
      </c>
      <c r="L413" s="3">
        <f t="shared" si="43"/>
        <v>17</v>
      </c>
      <c r="M413" s="3">
        <f t="shared" si="44"/>
        <v>3</v>
      </c>
      <c r="N413" s="3"/>
      <c r="O413" s="3"/>
      <c r="P413" s="3"/>
      <c r="Q413" s="3"/>
      <c r="R413" s="3"/>
      <c r="S413" s="3">
        <f t="shared" si="45"/>
        <v>0</v>
      </c>
      <c r="T413" s="3">
        <f t="shared" si="46"/>
        <v>0</v>
      </c>
      <c r="U413" s="3">
        <f t="shared" si="47"/>
        <v>0</v>
      </c>
      <c r="V413" s="3">
        <f t="shared" si="48"/>
        <v>0</v>
      </c>
      <c r="W413" s="26">
        <v>55</v>
      </c>
      <c r="X413" s="22">
        <v>13</v>
      </c>
      <c r="Y413" s="3">
        <v>0.4</v>
      </c>
      <c r="Z413" s="3"/>
      <c r="AB413" s="30">
        <v>383</v>
      </c>
      <c r="AC413" s="30">
        <v>1.6182557327895359</v>
      </c>
      <c r="AD413" s="30">
        <v>-1.0182557327895359</v>
      </c>
    </row>
    <row r="414" spans="1:30">
      <c r="A414" s="4">
        <v>43755.166666666664</v>
      </c>
      <c r="B414">
        <v>43755</v>
      </c>
      <c r="C414" s="3">
        <v>0.16666666666666666</v>
      </c>
      <c r="D414" s="3">
        <v>4</v>
      </c>
      <c r="E414" s="3">
        <v>17</v>
      </c>
      <c r="F414" s="3">
        <v>0.2</v>
      </c>
      <c r="G414" s="5">
        <v>0.2</v>
      </c>
      <c r="H414" s="3">
        <v>0.4</v>
      </c>
      <c r="I414" s="3">
        <v>1.55139</v>
      </c>
      <c r="J414" s="12">
        <f t="shared" si="42"/>
        <v>0.90416666666666679</v>
      </c>
      <c r="K414" s="4">
        <v>43755.166667476849</v>
      </c>
      <c r="L414" s="3">
        <f t="shared" si="43"/>
        <v>17</v>
      </c>
      <c r="M414" s="3">
        <f t="shared" si="44"/>
        <v>4</v>
      </c>
      <c r="N414" s="3"/>
      <c r="O414" s="3"/>
      <c r="P414" s="3"/>
      <c r="Q414" s="3"/>
      <c r="R414" s="3"/>
      <c r="S414" s="3">
        <f t="shared" si="45"/>
        <v>0</v>
      </c>
      <c r="T414" s="3">
        <f t="shared" si="46"/>
        <v>0</v>
      </c>
      <c r="U414" s="3">
        <f t="shared" si="47"/>
        <v>0</v>
      </c>
      <c r="V414" s="3">
        <f t="shared" si="48"/>
        <v>0</v>
      </c>
      <c r="W414" s="25">
        <v>55</v>
      </c>
      <c r="X414" s="23">
        <v>13</v>
      </c>
      <c r="Y414" s="3">
        <v>0.4</v>
      </c>
      <c r="Z414" s="3"/>
      <c r="AB414" s="30">
        <v>384</v>
      </c>
      <c r="AC414" s="30">
        <v>1.5110419707274958</v>
      </c>
      <c r="AD414" s="30">
        <v>-1.1110419707274959</v>
      </c>
    </row>
    <row r="415" spans="1:30">
      <c r="A415" s="4">
        <v>43755.208333333336</v>
      </c>
      <c r="B415">
        <v>43755</v>
      </c>
      <c r="C415" s="3">
        <v>0.20833333333333334</v>
      </c>
      <c r="D415" s="3">
        <v>5</v>
      </c>
      <c r="E415" s="3">
        <v>17</v>
      </c>
      <c r="F415" s="3">
        <v>0.2</v>
      </c>
      <c r="G415" s="5">
        <v>0.2</v>
      </c>
      <c r="H415" s="3">
        <v>0.4</v>
      </c>
      <c r="I415" s="3">
        <v>1.55139</v>
      </c>
      <c r="J415" s="12">
        <f t="shared" si="42"/>
        <v>0.92500000000000016</v>
      </c>
      <c r="K415" s="4">
        <v>43755.208334201387</v>
      </c>
      <c r="L415" s="3">
        <f t="shared" si="43"/>
        <v>17</v>
      </c>
      <c r="M415" s="3">
        <f t="shared" si="44"/>
        <v>5</v>
      </c>
      <c r="N415" s="3"/>
      <c r="O415" s="3"/>
      <c r="P415" s="3"/>
      <c r="Q415" s="3"/>
      <c r="R415" s="3"/>
      <c r="S415" s="3">
        <f t="shared" si="45"/>
        <v>0</v>
      </c>
      <c r="T415" s="3">
        <f t="shared" si="46"/>
        <v>0</v>
      </c>
      <c r="U415" s="3">
        <f t="shared" si="47"/>
        <v>0</v>
      </c>
      <c r="V415" s="3">
        <f t="shared" si="48"/>
        <v>0</v>
      </c>
      <c r="W415" s="26">
        <v>54</v>
      </c>
      <c r="X415" s="22">
        <v>13</v>
      </c>
      <c r="Y415" s="3">
        <v>0.4</v>
      </c>
      <c r="Z415" s="3"/>
      <c r="AB415" s="30">
        <v>385</v>
      </c>
      <c r="AC415" s="30">
        <v>1.6074466218825552</v>
      </c>
      <c r="AD415" s="30">
        <v>-0.20744662188255525</v>
      </c>
    </row>
    <row r="416" spans="1:30">
      <c r="A416" s="4">
        <v>43755.25</v>
      </c>
      <c r="B416">
        <v>43755</v>
      </c>
      <c r="C416" s="3">
        <v>0.25</v>
      </c>
      <c r="D416" s="3">
        <v>6</v>
      </c>
      <c r="E416" s="3">
        <v>17</v>
      </c>
      <c r="F416" s="3">
        <v>0.2</v>
      </c>
      <c r="G416" s="5">
        <v>0.5</v>
      </c>
      <c r="H416" s="3">
        <v>0.7</v>
      </c>
      <c r="I416" s="3">
        <v>1.55139</v>
      </c>
      <c r="J416" s="12">
        <f t="shared" si="42"/>
        <v>0.9291666666666667</v>
      </c>
      <c r="K416" s="4">
        <v>43755.250000925924</v>
      </c>
      <c r="L416" s="3">
        <f t="shared" si="43"/>
        <v>17</v>
      </c>
      <c r="M416" s="3">
        <f t="shared" si="44"/>
        <v>6</v>
      </c>
      <c r="N416" s="3"/>
      <c r="O416" s="3"/>
      <c r="P416" s="3"/>
      <c r="Q416" s="3"/>
      <c r="R416" s="3"/>
      <c r="S416" s="3">
        <f t="shared" si="45"/>
        <v>0</v>
      </c>
      <c r="T416" s="3">
        <f t="shared" si="46"/>
        <v>0</v>
      </c>
      <c r="U416" s="3">
        <f t="shared" si="47"/>
        <v>0</v>
      </c>
      <c r="V416" s="3">
        <f t="shared" si="48"/>
        <v>0</v>
      </c>
      <c r="W416" s="25">
        <v>54</v>
      </c>
      <c r="X416" s="23">
        <v>13</v>
      </c>
      <c r="Y416" s="3">
        <v>0.7</v>
      </c>
      <c r="Z416" s="3"/>
      <c r="AB416" s="30">
        <v>386</v>
      </c>
      <c r="AC416" s="30">
        <v>1.6049636809077519</v>
      </c>
      <c r="AD416" s="30">
        <v>-1.1049636809077519</v>
      </c>
    </row>
    <row r="417" spans="1:30">
      <c r="A417" s="4">
        <v>43755.291666666664</v>
      </c>
      <c r="B417">
        <v>43755</v>
      </c>
      <c r="C417" s="3">
        <v>0.29166666666666669</v>
      </c>
      <c r="D417" s="3">
        <v>7</v>
      </c>
      <c r="E417" s="3">
        <v>17</v>
      </c>
      <c r="F417" s="3">
        <v>1.8</v>
      </c>
      <c r="G417" s="5">
        <v>1.9</v>
      </c>
      <c r="H417" s="3">
        <v>3.7</v>
      </c>
      <c r="I417" s="3">
        <v>1.55139</v>
      </c>
      <c r="J417" s="12">
        <f t="shared" si="42"/>
        <v>0.97083333333333333</v>
      </c>
      <c r="K417" s="4">
        <v>43755.291667650461</v>
      </c>
      <c r="L417" s="3">
        <f t="shared" si="43"/>
        <v>17</v>
      </c>
      <c r="M417" s="3">
        <f t="shared" si="44"/>
        <v>7</v>
      </c>
      <c r="N417" s="3"/>
      <c r="O417" s="3"/>
      <c r="P417" s="3"/>
      <c r="Q417" s="3"/>
      <c r="R417" s="3"/>
      <c r="S417" s="3">
        <f t="shared" si="45"/>
        <v>0</v>
      </c>
      <c r="T417" s="3">
        <f t="shared" si="46"/>
        <v>0</v>
      </c>
      <c r="U417" s="3">
        <f t="shared" si="47"/>
        <v>0</v>
      </c>
      <c r="V417" s="3">
        <f t="shared" si="48"/>
        <v>0</v>
      </c>
      <c r="W417" s="26">
        <v>55</v>
      </c>
      <c r="X417" s="22">
        <v>13</v>
      </c>
      <c r="Y417" s="3">
        <v>3.7</v>
      </c>
      <c r="Z417" s="3"/>
      <c r="AB417" s="30">
        <v>387</v>
      </c>
      <c r="AC417" s="30">
        <v>1.6182557327895359</v>
      </c>
      <c r="AD417" s="30">
        <v>-1.1182557327895359</v>
      </c>
    </row>
    <row r="418" spans="1:30">
      <c r="A418" s="4">
        <v>43755.333333333336</v>
      </c>
      <c r="B418">
        <v>43755</v>
      </c>
      <c r="C418" s="3">
        <v>0.33333333333333331</v>
      </c>
      <c r="D418" s="3">
        <v>8</v>
      </c>
      <c r="E418" s="3">
        <v>17</v>
      </c>
      <c r="F418" s="3">
        <v>0.2</v>
      </c>
      <c r="G418" s="5">
        <v>0.2</v>
      </c>
      <c r="H418" s="3">
        <v>0.4</v>
      </c>
      <c r="I418" s="3">
        <v>1.55139</v>
      </c>
      <c r="J418" s="12">
        <f t="shared" si="42"/>
        <v>0.9083333333333331</v>
      </c>
      <c r="K418" s="4">
        <v>43755.333334374998</v>
      </c>
      <c r="L418" s="3">
        <f t="shared" si="43"/>
        <v>17</v>
      </c>
      <c r="M418" s="3">
        <f t="shared" si="44"/>
        <v>8</v>
      </c>
      <c r="N418" s="3"/>
      <c r="O418" s="3"/>
      <c r="P418" s="3"/>
      <c r="Q418" s="3"/>
      <c r="R418" s="3"/>
      <c r="S418" s="3">
        <f t="shared" si="45"/>
        <v>0</v>
      </c>
      <c r="T418" s="3">
        <f t="shared" si="46"/>
        <v>0</v>
      </c>
      <c r="U418" s="3">
        <f t="shared" si="47"/>
        <v>0</v>
      </c>
      <c r="V418" s="3">
        <f t="shared" si="48"/>
        <v>0</v>
      </c>
      <c r="W418" s="25">
        <v>56</v>
      </c>
      <c r="X418" s="23">
        <v>13</v>
      </c>
      <c r="Y418" s="3">
        <v>0.4</v>
      </c>
      <c r="Z418" s="3"/>
      <c r="AB418" s="30">
        <v>388</v>
      </c>
      <c r="AC418" s="30">
        <v>1.6182557327895359</v>
      </c>
      <c r="AD418" s="30">
        <v>-1.2182557327895358</v>
      </c>
    </row>
    <row r="419" spans="1:30">
      <c r="A419" s="4">
        <v>43755.375</v>
      </c>
      <c r="B419">
        <v>43755</v>
      </c>
      <c r="C419" s="3">
        <v>0.375</v>
      </c>
      <c r="D419" s="3">
        <v>9</v>
      </c>
      <c r="E419" s="3">
        <v>17</v>
      </c>
      <c r="F419" s="3">
        <v>0.8</v>
      </c>
      <c r="G419" s="5">
        <v>1.1000000000000001</v>
      </c>
      <c r="H419" s="3">
        <v>1.9000000000000001</v>
      </c>
      <c r="I419" s="3">
        <v>1.55139</v>
      </c>
      <c r="J419" s="12">
        <f t="shared" si="42"/>
        <v>0.95416666666666661</v>
      </c>
      <c r="K419" s="4">
        <v>43755.375001099535</v>
      </c>
      <c r="L419" s="3">
        <f t="shared" si="43"/>
        <v>17</v>
      </c>
      <c r="M419" s="3">
        <f t="shared" si="44"/>
        <v>9</v>
      </c>
      <c r="N419" s="3"/>
      <c r="O419" s="3"/>
      <c r="P419" s="3"/>
      <c r="Q419" s="3"/>
      <c r="R419" s="3"/>
      <c r="S419" s="3">
        <f t="shared" si="45"/>
        <v>0</v>
      </c>
      <c r="T419" s="3">
        <f t="shared" si="46"/>
        <v>0</v>
      </c>
      <c r="U419" s="3">
        <f t="shared" si="47"/>
        <v>0</v>
      </c>
      <c r="V419" s="3">
        <f t="shared" si="48"/>
        <v>0</v>
      </c>
      <c r="W419" s="26">
        <v>59</v>
      </c>
      <c r="X419" s="22">
        <v>12</v>
      </c>
      <c r="Y419" s="3">
        <v>1.9000000000000001</v>
      </c>
      <c r="Z419" s="3"/>
      <c r="AB419" s="30">
        <v>389</v>
      </c>
      <c r="AC419" s="30">
        <v>1.6049636809077519</v>
      </c>
      <c r="AD419" s="30">
        <v>-1.0049636809077518</v>
      </c>
    </row>
    <row r="420" spans="1:30">
      <c r="A420" s="4">
        <v>43755.416666666664</v>
      </c>
      <c r="B420">
        <v>43755</v>
      </c>
      <c r="C420" s="3">
        <v>0.41666666666666669</v>
      </c>
      <c r="D420" s="3">
        <v>10</v>
      </c>
      <c r="E420" s="3">
        <v>17</v>
      </c>
      <c r="F420" s="3">
        <v>0.2</v>
      </c>
      <c r="G420" s="5">
        <v>0.2</v>
      </c>
      <c r="H420" s="3">
        <v>0.4</v>
      </c>
      <c r="I420" s="3">
        <v>1.55139</v>
      </c>
      <c r="J420" s="12">
        <f t="shared" si="42"/>
        <v>0.89166666666666661</v>
      </c>
      <c r="K420" s="4">
        <v>43755.416667824073</v>
      </c>
      <c r="L420" s="3">
        <f t="shared" si="43"/>
        <v>17</v>
      </c>
      <c r="M420" s="3">
        <f t="shared" si="44"/>
        <v>10</v>
      </c>
      <c r="N420" s="3"/>
      <c r="O420" s="3"/>
      <c r="P420" s="3"/>
      <c r="Q420" s="3"/>
      <c r="R420" s="3"/>
      <c r="S420" s="3">
        <f t="shared" si="45"/>
        <v>0</v>
      </c>
      <c r="T420" s="3">
        <f t="shared" si="46"/>
        <v>0</v>
      </c>
      <c r="U420" s="3">
        <f t="shared" si="47"/>
        <v>0</v>
      </c>
      <c r="V420" s="3">
        <f t="shared" si="48"/>
        <v>0</v>
      </c>
      <c r="W420" s="25">
        <v>60</v>
      </c>
      <c r="X420" s="23">
        <v>12</v>
      </c>
      <c r="Y420" s="3">
        <v>0.4</v>
      </c>
      <c r="Z420" s="3"/>
      <c r="AB420" s="30">
        <v>390</v>
      </c>
      <c r="AC420" s="30">
        <v>1.5916716290259678</v>
      </c>
      <c r="AD420" s="30">
        <v>-0.89167162902596786</v>
      </c>
    </row>
    <row r="421" spans="1:30">
      <c r="A421" s="4">
        <v>43755.458333333336</v>
      </c>
      <c r="B421">
        <v>43755</v>
      </c>
      <c r="C421" s="3">
        <v>0.45833333333333331</v>
      </c>
      <c r="D421" s="3">
        <v>11</v>
      </c>
      <c r="E421" s="3">
        <v>17</v>
      </c>
      <c r="F421" s="3">
        <v>0.2</v>
      </c>
      <c r="G421" s="5">
        <v>0.2</v>
      </c>
      <c r="H421" s="3">
        <v>0.4</v>
      </c>
      <c r="I421" s="3">
        <v>1.55139</v>
      </c>
      <c r="J421" s="12">
        <f t="shared" si="42"/>
        <v>0.89166666666666661</v>
      </c>
      <c r="K421" s="4">
        <v>43755.45833454861</v>
      </c>
      <c r="L421" s="3">
        <f t="shared" si="43"/>
        <v>17</v>
      </c>
      <c r="M421" s="3">
        <f t="shared" si="44"/>
        <v>11</v>
      </c>
      <c r="N421" s="3"/>
      <c r="O421" s="3"/>
      <c r="P421" s="3"/>
      <c r="Q421" s="3"/>
      <c r="R421" s="3"/>
      <c r="S421" s="3">
        <f t="shared" si="45"/>
        <v>0</v>
      </c>
      <c r="T421" s="3">
        <f t="shared" si="46"/>
        <v>0</v>
      </c>
      <c r="U421" s="3">
        <f t="shared" si="47"/>
        <v>0</v>
      </c>
      <c r="V421" s="3">
        <f t="shared" si="48"/>
        <v>0</v>
      </c>
      <c r="W421" s="26">
        <v>59</v>
      </c>
      <c r="X421" s="22">
        <v>13</v>
      </c>
      <c r="Y421" s="3">
        <v>0.4</v>
      </c>
      <c r="Z421" s="3"/>
      <c r="AB421" s="30">
        <v>391</v>
      </c>
      <c r="AC421" s="30">
        <v>1.5916716290259678</v>
      </c>
      <c r="AD421" s="30">
        <v>0.60832837097403236</v>
      </c>
    </row>
    <row r="422" spans="1:30">
      <c r="A422" s="4">
        <v>43755.5</v>
      </c>
      <c r="B422">
        <v>43755</v>
      </c>
      <c r="C422" s="3">
        <v>0.5</v>
      </c>
      <c r="D422" s="3">
        <v>12</v>
      </c>
      <c r="E422" s="3">
        <v>17</v>
      </c>
      <c r="F422" s="3">
        <v>0.2</v>
      </c>
      <c r="G422" s="5">
        <v>0.2</v>
      </c>
      <c r="H422" s="3">
        <v>0.4</v>
      </c>
      <c r="I422" s="3">
        <v>1.55139</v>
      </c>
      <c r="J422" s="12">
        <f t="shared" si="42"/>
        <v>0.8916666666666665</v>
      </c>
      <c r="K422" s="4">
        <v>43755.500001273147</v>
      </c>
      <c r="L422" s="3">
        <f t="shared" si="43"/>
        <v>17</v>
      </c>
      <c r="M422" s="3">
        <f t="shared" si="44"/>
        <v>12</v>
      </c>
      <c r="N422" s="3"/>
      <c r="O422" s="3"/>
      <c r="P422" s="3"/>
      <c r="Q422" s="3"/>
      <c r="R422" s="3"/>
      <c r="S422" s="3">
        <f t="shared" si="45"/>
        <v>0</v>
      </c>
      <c r="T422" s="3">
        <f t="shared" si="46"/>
        <v>0</v>
      </c>
      <c r="U422" s="3">
        <f t="shared" si="47"/>
        <v>0</v>
      </c>
      <c r="V422" s="3">
        <f t="shared" si="48"/>
        <v>0</v>
      </c>
      <c r="W422" s="25">
        <v>59</v>
      </c>
      <c r="X422" s="23">
        <v>12</v>
      </c>
      <c r="Y422" s="3">
        <v>0.4</v>
      </c>
      <c r="Z422" s="3"/>
      <c r="AB422" s="30">
        <v>392</v>
      </c>
      <c r="AC422" s="30">
        <v>1.5783795771441838</v>
      </c>
      <c r="AD422" s="30">
        <v>2.0216204228558157</v>
      </c>
    </row>
    <row r="423" spans="1:30">
      <c r="A423" s="4">
        <v>43755.541666666664</v>
      </c>
      <c r="B423">
        <v>43755</v>
      </c>
      <c r="C423" s="3">
        <v>0.54166666666666663</v>
      </c>
      <c r="D423" s="3">
        <v>13</v>
      </c>
      <c r="E423" s="3">
        <v>17</v>
      </c>
      <c r="F423" s="3">
        <v>0.2</v>
      </c>
      <c r="G423" s="5">
        <v>0.2</v>
      </c>
      <c r="H423" s="3">
        <v>0.4</v>
      </c>
      <c r="I423" s="3">
        <v>1.55139</v>
      </c>
      <c r="J423" s="12">
        <f t="shared" si="42"/>
        <v>0.8916666666666665</v>
      </c>
      <c r="K423" s="4">
        <v>43755.541667997684</v>
      </c>
      <c r="L423" s="3">
        <f t="shared" si="43"/>
        <v>17</v>
      </c>
      <c r="M423" s="3">
        <f t="shared" si="44"/>
        <v>13</v>
      </c>
      <c r="N423" s="3"/>
      <c r="O423" s="3"/>
      <c r="P423" s="3"/>
      <c r="Q423" s="3"/>
      <c r="R423" s="3"/>
      <c r="S423" s="3">
        <f t="shared" si="45"/>
        <v>0</v>
      </c>
      <c r="T423" s="3">
        <f t="shared" si="46"/>
        <v>0</v>
      </c>
      <c r="U423" s="3">
        <f t="shared" si="47"/>
        <v>0</v>
      </c>
      <c r="V423" s="3">
        <f t="shared" si="48"/>
        <v>0</v>
      </c>
      <c r="W423" s="26">
        <v>59</v>
      </c>
      <c r="X423" s="22">
        <v>12</v>
      </c>
      <c r="Y423" s="3">
        <v>0.4</v>
      </c>
      <c r="Z423" s="3"/>
      <c r="AB423" s="30">
        <v>393</v>
      </c>
      <c r="AC423" s="30">
        <v>1.5148697348555038</v>
      </c>
      <c r="AD423" s="30">
        <v>0.9851302651444962</v>
      </c>
    </row>
    <row r="424" spans="1:30">
      <c r="A424" s="4">
        <v>43755.583333333336</v>
      </c>
      <c r="B424">
        <v>43755</v>
      </c>
      <c r="C424" s="3">
        <v>0.58333333333333337</v>
      </c>
      <c r="D424" s="3">
        <v>14</v>
      </c>
      <c r="E424" s="3">
        <v>17</v>
      </c>
      <c r="F424" s="3">
        <v>0.2</v>
      </c>
      <c r="G424" s="5">
        <v>0.2</v>
      </c>
      <c r="H424" s="3">
        <v>0.4</v>
      </c>
      <c r="I424" s="3">
        <v>1.55139</v>
      </c>
      <c r="J424" s="12">
        <f t="shared" si="42"/>
        <v>0.8916666666666665</v>
      </c>
      <c r="K424" s="4">
        <v>43755.583334722221</v>
      </c>
      <c r="L424" s="3">
        <f t="shared" si="43"/>
        <v>17</v>
      </c>
      <c r="M424" s="3">
        <f t="shared" si="44"/>
        <v>14</v>
      </c>
      <c r="N424" s="3"/>
      <c r="O424" s="3"/>
      <c r="P424" s="3"/>
      <c r="Q424" s="3"/>
      <c r="R424" s="3"/>
      <c r="S424" s="3">
        <f t="shared" si="45"/>
        <v>0</v>
      </c>
      <c r="T424" s="3">
        <f t="shared" si="46"/>
        <v>0</v>
      </c>
      <c r="U424" s="3">
        <f t="shared" si="47"/>
        <v>0</v>
      </c>
      <c r="V424" s="3">
        <f t="shared" si="48"/>
        <v>0</v>
      </c>
      <c r="W424" s="25">
        <v>58</v>
      </c>
      <c r="X424" s="23">
        <v>12</v>
      </c>
      <c r="Y424" s="3">
        <v>0.4</v>
      </c>
      <c r="Z424" s="3"/>
      <c r="AB424" s="30">
        <v>394</v>
      </c>
      <c r="AC424" s="30">
        <v>1.4856445654253698</v>
      </c>
      <c r="AD424" s="30">
        <v>-0.18564456542536978</v>
      </c>
    </row>
    <row r="425" spans="1:30">
      <c r="A425" s="4">
        <v>43755.625</v>
      </c>
      <c r="B425">
        <v>43755</v>
      </c>
      <c r="C425" s="3">
        <v>0.625</v>
      </c>
      <c r="D425" s="3">
        <v>15</v>
      </c>
      <c r="E425" s="3">
        <v>17</v>
      </c>
      <c r="F425" s="3">
        <v>0.2</v>
      </c>
      <c r="G425" s="5">
        <v>0.2</v>
      </c>
      <c r="H425" s="3">
        <v>0.4</v>
      </c>
      <c r="I425" s="3">
        <v>1.55139</v>
      </c>
      <c r="J425" s="12">
        <f t="shared" si="42"/>
        <v>0.89166666666666627</v>
      </c>
      <c r="K425" s="4">
        <v>43755.625001446759</v>
      </c>
      <c r="L425" s="3">
        <f t="shared" si="43"/>
        <v>17</v>
      </c>
      <c r="M425" s="3">
        <f t="shared" si="44"/>
        <v>15</v>
      </c>
      <c r="N425" s="3"/>
      <c r="O425" s="3"/>
      <c r="P425" s="3"/>
      <c r="Q425" s="3"/>
      <c r="R425" s="3"/>
      <c r="S425" s="3">
        <f t="shared" si="45"/>
        <v>0</v>
      </c>
      <c r="T425" s="3">
        <f t="shared" si="46"/>
        <v>0</v>
      </c>
      <c r="U425" s="3">
        <f t="shared" si="47"/>
        <v>0</v>
      </c>
      <c r="V425" s="3">
        <f t="shared" si="48"/>
        <v>0</v>
      </c>
      <c r="W425" s="26">
        <v>57</v>
      </c>
      <c r="X425" s="22">
        <v>13</v>
      </c>
      <c r="Y425" s="3">
        <v>0.4</v>
      </c>
      <c r="Z425" s="3"/>
      <c r="AB425" s="30">
        <v>395</v>
      </c>
      <c r="AC425" s="30">
        <v>1.2387742310976981</v>
      </c>
      <c r="AD425" s="30">
        <v>-0.63877423109769804</v>
      </c>
    </row>
    <row r="426" spans="1:30">
      <c r="A426" s="4">
        <v>43755.666666666664</v>
      </c>
      <c r="B426">
        <v>43755</v>
      </c>
      <c r="C426" s="3">
        <v>0.66666666666666663</v>
      </c>
      <c r="D426" s="3">
        <v>16</v>
      </c>
      <c r="E426" s="3">
        <v>17</v>
      </c>
      <c r="F426" s="3">
        <v>0.2</v>
      </c>
      <c r="G426" s="5">
        <v>0.2</v>
      </c>
      <c r="H426" s="3">
        <v>0.4</v>
      </c>
      <c r="I426" s="3">
        <v>1.55139</v>
      </c>
      <c r="J426" s="12">
        <f t="shared" si="42"/>
        <v>0.92916666666666636</v>
      </c>
      <c r="K426" s="4">
        <v>43755.666668171296</v>
      </c>
      <c r="L426" s="3">
        <f t="shared" si="43"/>
        <v>17</v>
      </c>
      <c r="M426" s="3">
        <f t="shared" si="44"/>
        <v>16</v>
      </c>
      <c r="N426" s="3"/>
      <c r="O426" s="3"/>
      <c r="P426" s="3"/>
      <c r="Q426" s="3"/>
      <c r="R426" s="3"/>
      <c r="S426" s="3">
        <f t="shared" si="45"/>
        <v>0</v>
      </c>
      <c r="T426" s="3">
        <f t="shared" si="46"/>
        <v>0</v>
      </c>
      <c r="U426" s="3">
        <f t="shared" si="47"/>
        <v>0</v>
      </c>
      <c r="V426" s="3">
        <f t="shared" si="48"/>
        <v>0</v>
      </c>
      <c r="W426" s="25">
        <v>57</v>
      </c>
      <c r="X426" s="23">
        <v>17</v>
      </c>
      <c r="Y426" s="3">
        <v>0.4</v>
      </c>
      <c r="Z426" s="3"/>
      <c r="AB426" s="30">
        <v>396</v>
      </c>
      <c r="AC426" s="30">
        <v>1.3135606604387959</v>
      </c>
      <c r="AD426" s="30">
        <v>-0.71356066043879585</v>
      </c>
    </row>
    <row r="427" spans="1:30">
      <c r="A427" s="4">
        <v>43755.708333333336</v>
      </c>
      <c r="B427">
        <v>43755</v>
      </c>
      <c r="C427" s="3">
        <v>0.70833333333333337</v>
      </c>
      <c r="D427" s="3">
        <v>17</v>
      </c>
      <c r="E427" s="3">
        <v>17</v>
      </c>
      <c r="F427" s="3">
        <v>0.2</v>
      </c>
      <c r="G427" s="5">
        <v>0.2</v>
      </c>
      <c r="H427" s="3">
        <v>0.4</v>
      </c>
      <c r="I427" s="3">
        <v>1.55139</v>
      </c>
      <c r="J427" s="12">
        <f t="shared" si="42"/>
        <v>1.0874999999999997</v>
      </c>
      <c r="K427" s="4">
        <v>43755.708334895833</v>
      </c>
      <c r="L427" s="3">
        <f t="shared" si="43"/>
        <v>17</v>
      </c>
      <c r="M427" s="3">
        <f t="shared" si="44"/>
        <v>17</v>
      </c>
      <c r="N427" s="3"/>
      <c r="O427" s="3"/>
      <c r="P427" s="3"/>
      <c r="Q427" s="3"/>
      <c r="R427" s="3"/>
      <c r="S427" s="3">
        <f t="shared" si="45"/>
        <v>0</v>
      </c>
      <c r="T427" s="3">
        <f t="shared" si="46"/>
        <v>0</v>
      </c>
      <c r="U427" s="3">
        <f t="shared" si="47"/>
        <v>0</v>
      </c>
      <c r="V427" s="3">
        <f t="shared" si="48"/>
        <v>0</v>
      </c>
      <c r="W427" s="26">
        <v>57</v>
      </c>
      <c r="X427" s="22">
        <v>17</v>
      </c>
      <c r="Y427" s="3">
        <v>0.4</v>
      </c>
      <c r="Z427" s="3"/>
      <c r="AB427" s="30">
        <v>397</v>
      </c>
      <c r="AC427" s="30">
        <v>1.3534368160841481</v>
      </c>
      <c r="AD427" s="30">
        <v>-0.65343681608414816</v>
      </c>
    </row>
    <row r="428" spans="1:30">
      <c r="A428" s="4">
        <v>43755.75</v>
      </c>
      <c r="B428">
        <v>43755</v>
      </c>
      <c r="C428" s="3">
        <v>0.75</v>
      </c>
      <c r="D428" s="3">
        <v>18</v>
      </c>
      <c r="E428" s="3">
        <v>17</v>
      </c>
      <c r="F428" s="3">
        <v>1.2</v>
      </c>
      <c r="G428" s="5">
        <v>0.5</v>
      </c>
      <c r="H428" s="3">
        <v>1.7</v>
      </c>
      <c r="I428" s="3">
        <v>1.55139</v>
      </c>
      <c r="J428" s="12">
        <f t="shared" si="42"/>
        <v>1.1958333333333331</v>
      </c>
      <c r="K428" s="4">
        <v>43755.75000162037</v>
      </c>
      <c r="L428" s="3">
        <f t="shared" si="43"/>
        <v>17</v>
      </c>
      <c r="M428" s="3">
        <f t="shared" si="44"/>
        <v>18</v>
      </c>
      <c r="N428" s="3"/>
      <c r="O428" s="3"/>
      <c r="P428" s="3"/>
      <c r="Q428" s="3"/>
      <c r="R428" s="3"/>
      <c r="S428" s="3">
        <f t="shared" si="45"/>
        <v>0</v>
      </c>
      <c r="T428" s="3">
        <f t="shared" si="46"/>
        <v>0</v>
      </c>
      <c r="U428" s="3">
        <f t="shared" si="47"/>
        <v>0</v>
      </c>
      <c r="V428" s="3">
        <f t="shared" si="48"/>
        <v>0</v>
      </c>
      <c r="W428" s="25">
        <v>56</v>
      </c>
      <c r="X428" s="23">
        <v>21</v>
      </c>
      <c r="Y428" s="3">
        <v>1.7</v>
      </c>
      <c r="Z428" s="3"/>
      <c r="AB428" s="30">
        <v>398</v>
      </c>
      <c r="AC428" s="30">
        <v>1.3052344905066184</v>
      </c>
      <c r="AD428" s="30">
        <v>-0.90523449050661842</v>
      </c>
    </row>
    <row r="429" spans="1:30">
      <c r="A429" s="4">
        <v>43755.791666666664</v>
      </c>
      <c r="B429">
        <v>43755</v>
      </c>
      <c r="C429" s="3">
        <v>0.79166666666666663</v>
      </c>
      <c r="D429" s="3">
        <v>19</v>
      </c>
      <c r="E429" s="3">
        <v>17</v>
      </c>
      <c r="F429" s="3">
        <v>0.6</v>
      </c>
      <c r="G429" s="5">
        <v>1</v>
      </c>
      <c r="H429" s="3">
        <v>1.6</v>
      </c>
      <c r="I429" s="3">
        <v>1.55139</v>
      </c>
      <c r="J429" s="12">
        <f t="shared" si="42"/>
        <v>1.2374999999999996</v>
      </c>
      <c r="K429" s="4">
        <v>43755.791666666664</v>
      </c>
      <c r="L429" s="3">
        <f t="shared" si="43"/>
        <v>17</v>
      </c>
      <c r="M429" s="3">
        <f t="shared" si="44"/>
        <v>19</v>
      </c>
      <c r="N429" s="3">
        <v>9</v>
      </c>
      <c r="O429" s="3">
        <v>8</v>
      </c>
      <c r="P429" s="3">
        <v>9</v>
      </c>
      <c r="Q429" s="3">
        <v>0</v>
      </c>
      <c r="R429" s="3"/>
      <c r="S429" s="3">
        <f t="shared" si="45"/>
        <v>1</v>
      </c>
      <c r="T429" s="3">
        <f t="shared" si="46"/>
        <v>1</v>
      </c>
      <c r="U429" s="3">
        <f t="shared" si="47"/>
        <v>1</v>
      </c>
      <c r="V429" s="3">
        <f t="shared" si="48"/>
        <v>0</v>
      </c>
      <c r="W429" s="26">
        <v>55</v>
      </c>
      <c r="X429" s="22">
        <v>17</v>
      </c>
      <c r="Y429" s="3">
        <v>1.6</v>
      </c>
      <c r="Z429" s="3"/>
      <c r="AB429" s="30">
        <v>399</v>
      </c>
      <c r="AC429" s="30">
        <v>1.255790694441687</v>
      </c>
      <c r="AD429" s="30">
        <v>-0.65579069444168692</v>
      </c>
    </row>
    <row r="430" spans="1:30">
      <c r="A430" s="4">
        <v>43755.833333333336</v>
      </c>
      <c r="B430">
        <v>43755</v>
      </c>
      <c r="C430" s="3">
        <v>0.83333333333333337</v>
      </c>
      <c r="D430" s="3">
        <v>20</v>
      </c>
      <c r="E430" s="3">
        <v>17</v>
      </c>
      <c r="F430" s="3">
        <v>0.9</v>
      </c>
      <c r="G430" s="5">
        <v>1</v>
      </c>
      <c r="H430" s="3">
        <v>1.9</v>
      </c>
      <c r="I430" s="3">
        <v>1.55139</v>
      </c>
      <c r="J430" s="12">
        <f t="shared" si="42"/>
        <v>1.3041666666666665</v>
      </c>
      <c r="K430" s="4">
        <v>43755.833333333336</v>
      </c>
      <c r="L430" s="3">
        <f t="shared" si="43"/>
        <v>17</v>
      </c>
      <c r="M430" s="3">
        <f t="shared" si="44"/>
        <v>20</v>
      </c>
      <c r="N430" s="3">
        <v>50</v>
      </c>
      <c r="O430" s="3">
        <v>58</v>
      </c>
      <c r="P430" s="3">
        <v>47</v>
      </c>
      <c r="Q430" s="3">
        <v>0</v>
      </c>
      <c r="R430" s="3"/>
      <c r="S430" s="3">
        <f t="shared" si="45"/>
        <v>1</v>
      </c>
      <c r="T430" s="3">
        <f t="shared" si="46"/>
        <v>1</v>
      </c>
      <c r="U430" s="3">
        <f t="shared" si="47"/>
        <v>1</v>
      </c>
      <c r="V430" s="3">
        <f t="shared" si="48"/>
        <v>0</v>
      </c>
      <c r="W430" s="25">
        <v>54</v>
      </c>
      <c r="X430" s="23">
        <v>21</v>
      </c>
      <c r="Y430" s="3">
        <v>1.9</v>
      </c>
      <c r="Z430" s="3"/>
      <c r="AB430" s="30">
        <v>400</v>
      </c>
      <c r="AC430" s="30">
        <v>1.2424986425599029</v>
      </c>
      <c r="AD430" s="30">
        <v>-0.84249864255990292</v>
      </c>
    </row>
    <row r="431" spans="1:30">
      <c r="A431" s="4">
        <v>43755.875</v>
      </c>
      <c r="B431">
        <v>43755</v>
      </c>
      <c r="C431" s="3">
        <v>0.875</v>
      </c>
      <c r="D431" s="3">
        <v>21</v>
      </c>
      <c r="E431" s="3">
        <v>17</v>
      </c>
      <c r="F431" s="3">
        <v>0.7</v>
      </c>
      <c r="G431" s="5">
        <v>0.6</v>
      </c>
      <c r="H431" s="3">
        <v>1.2999999999999998</v>
      </c>
      <c r="I431" s="3">
        <v>1.55139</v>
      </c>
      <c r="J431" s="12">
        <f t="shared" si="42"/>
        <v>1.3541666666666667</v>
      </c>
      <c r="K431" s="4">
        <v>43755.875</v>
      </c>
      <c r="L431" s="3">
        <f t="shared" si="43"/>
        <v>17</v>
      </c>
      <c r="M431" s="3">
        <f t="shared" si="44"/>
        <v>21</v>
      </c>
      <c r="N431" s="3">
        <v>58</v>
      </c>
      <c r="O431" s="3">
        <v>42</v>
      </c>
      <c r="P431" s="3">
        <v>58</v>
      </c>
      <c r="Q431" s="3">
        <v>0</v>
      </c>
      <c r="R431" s="3"/>
      <c r="S431" s="3">
        <f t="shared" si="45"/>
        <v>1</v>
      </c>
      <c r="T431" s="3">
        <f t="shared" si="46"/>
        <v>1</v>
      </c>
      <c r="U431" s="3">
        <f t="shared" si="47"/>
        <v>1</v>
      </c>
      <c r="V431" s="3">
        <f t="shared" si="48"/>
        <v>0</v>
      </c>
      <c r="W431" s="26">
        <v>54</v>
      </c>
      <c r="X431" s="22">
        <v>21</v>
      </c>
      <c r="Y431" s="3">
        <v>1.2999999999999998</v>
      </c>
      <c r="Z431" s="3"/>
      <c r="AB431" s="30">
        <v>401</v>
      </c>
      <c r="AC431" s="30">
        <v>1.2088298393515591</v>
      </c>
      <c r="AD431" s="30">
        <v>-0.60882983935155899</v>
      </c>
    </row>
    <row r="432" spans="1:30">
      <c r="A432" s="4">
        <v>43755.916666666664</v>
      </c>
      <c r="B432">
        <v>43755</v>
      </c>
      <c r="C432" s="3">
        <v>0.91666666666666663</v>
      </c>
      <c r="D432" s="3">
        <v>22</v>
      </c>
      <c r="E432" s="3">
        <v>17</v>
      </c>
      <c r="F432" s="3">
        <v>0.5</v>
      </c>
      <c r="G432" s="5">
        <v>0.5</v>
      </c>
      <c r="H432" s="3">
        <v>1</v>
      </c>
      <c r="I432" s="3">
        <v>1.55139</v>
      </c>
      <c r="J432" s="12">
        <f t="shared" si="42"/>
        <v>1.4333333333333336</v>
      </c>
      <c r="K432" s="4">
        <v>43755.916666666664</v>
      </c>
      <c r="L432" s="3">
        <f t="shared" si="43"/>
        <v>17</v>
      </c>
      <c r="M432" s="3">
        <f t="shared" si="44"/>
        <v>22</v>
      </c>
      <c r="N432" s="3">
        <v>58</v>
      </c>
      <c r="O432" s="3">
        <v>58</v>
      </c>
      <c r="P432" s="3">
        <v>58</v>
      </c>
      <c r="Q432" s="3">
        <v>0</v>
      </c>
      <c r="R432" s="3"/>
      <c r="S432" s="3">
        <f t="shared" si="45"/>
        <v>1</v>
      </c>
      <c r="T432" s="3">
        <f t="shared" si="46"/>
        <v>1</v>
      </c>
      <c r="U432" s="3">
        <f t="shared" si="47"/>
        <v>1</v>
      </c>
      <c r="V432" s="3">
        <f t="shared" si="48"/>
        <v>0</v>
      </c>
      <c r="W432" s="25">
        <v>53</v>
      </c>
      <c r="X432" s="23">
        <v>21</v>
      </c>
      <c r="Y432" s="3">
        <v>1</v>
      </c>
      <c r="Z432" s="3"/>
      <c r="AB432" s="30">
        <v>402</v>
      </c>
      <c r="AC432" s="30">
        <v>1.1872116175375975</v>
      </c>
      <c r="AD432" s="30">
        <v>0.11278838246240253</v>
      </c>
    </row>
    <row r="433" spans="1:30">
      <c r="A433" s="4">
        <v>43755.958333333336</v>
      </c>
      <c r="B433">
        <v>43755</v>
      </c>
      <c r="C433" s="3">
        <v>0.95833333333333337</v>
      </c>
      <c r="D433" s="3">
        <v>23</v>
      </c>
      <c r="E433" s="3">
        <v>17</v>
      </c>
      <c r="F433" s="3">
        <v>0.4</v>
      </c>
      <c r="G433" s="5">
        <v>0.2</v>
      </c>
      <c r="H433" s="3">
        <v>0.60000000000000009</v>
      </c>
      <c r="I433" s="3">
        <v>1.55139</v>
      </c>
      <c r="J433" s="12">
        <f t="shared" si="42"/>
        <v>1.4416666666666671</v>
      </c>
      <c r="K433" s="4">
        <v>43755.958333333336</v>
      </c>
      <c r="L433" s="3">
        <f t="shared" si="43"/>
        <v>17</v>
      </c>
      <c r="M433" s="3">
        <f t="shared" si="44"/>
        <v>23</v>
      </c>
      <c r="N433" s="3">
        <v>57</v>
      </c>
      <c r="O433" s="3">
        <v>57</v>
      </c>
      <c r="P433" s="3">
        <v>57</v>
      </c>
      <c r="Q433" s="3">
        <v>0</v>
      </c>
      <c r="R433" s="3"/>
      <c r="S433" s="3">
        <f t="shared" si="45"/>
        <v>1</v>
      </c>
      <c r="T433" s="3">
        <f t="shared" si="46"/>
        <v>1</v>
      </c>
      <c r="U433" s="3">
        <f t="shared" si="47"/>
        <v>1</v>
      </c>
      <c r="V433" s="3">
        <f t="shared" si="48"/>
        <v>0</v>
      </c>
      <c r="W433" s="26">
        <v>52</v>
      </c>
      <c r="X433" s="22">
        <v>21</v>
      </c>
      <c r="Y433" s="3">
        <v>0.60000000000000009</v>
      </c>
      <c r="Z433" s="3"/>
      <c r="AB433" s="30">
        <v>403</v>
      </c>
      <c r="AC433" s="30">
        <v>2.2842674127812796</v>
      </c>
      <c r="AD433" s="30">
        <v>-1.3842674127812797</v>
      </c>
    </row>
    <row r="434" spans="1:30">
      <c r="A434" s="4">
        <v>43756</v>
      </c>
      <c r="B434">
        <v>43756</v>
      </c>
      <c r="C434" s="3">
        <v>0</v>
      </c>
      <c r="D434" s="3">
        <v>0</v>
      </c>
      <c r="E434" s="3">
        <v>18</v>
      </c>
      <c r="F434" s="3">
        <v>0.3</v>
      </c>
      <c r="G434" s="5">
        <v>1.3</v>
      </c>
      <c r="H434" s="3">
        <v>1.6</v>
      </c>
      <c r="I434" s="3">
        <v>1.55139</v>
      </c>
      <c r="J434" s="12">
        <f t="shared" si="42"/>
        <v>1.4458333333333337</v>
      </c>
      <c r="K434" s="4">
        <v>43756</v>
      </c>
      <c r="L434" s="3">
        <f t="shared" si="43"/>
        <v>18</v>
      </c>
      <c r="M434" s="3">
        <f t="shared" si="44"/>
        <v>0</v>
      </c>
      <c r="N434" s="3">
        <v>58</v>
      </c>
      <c r="O434" s="3">
        <v>58</v>
      </c>
      <c r="P434" s="3">
        <v>58</v>
      </c>
      <c r="Q434" s="3">
        <v>0</v>
      </c>
      <c r="R434" s="3"/>
      <c r="S434" s="3">
        <f t="shared" si="45"/>
        <v>1</v>
      </c>
      <c r="T434" s="3">
        <f t="shared" si="46"/>
        <v>1</v>
      </c>
      <c r="U434" s="3">
        <f t="shared" si="47"/>
        <v>1</v>
      </c>
      <c r="V434" s="3">
        <f t="shared" si="48"/>
        <v>0</v>
      </c>
      <c r="W434" s="25">
        <v>50</v>
      </c>
      <c r="X434" s="23">
        <v>21</v>
      </c>
      <c r="Y434" s="3">
        <v>1.6</v>
      </c>
      <c r="Z434" s="3"/>
      <c r="AB434" s="30">
        <v>404</v>
      </c>
      <c r="AC434" s="30">
        <v>1.5108838460357334</v>
      </c>
      <c r="AD434" s="30">
        <v>2.1891161539642665</v>
      </c>
    </row>
    <row r="435" spans="1:30">
      <c r="A435" s="4">
        <v>43756.041666666664</v>
      </c>
      <c r="B435">
        <v>43756</v>
      </c>
      <c r="C435" s="3">
        <v>4.1666666666666664E-2</v>
      </c>
      <c r="D435" s="3">
        <v>1</v>
      </c>
      <c r="E435" s="3">
        <v>18</v>
      </c>
      <c r="F435" s="3">
        <v>0.2</v>
      </c>
      <c r="G435" s="5">
        <v>0.3</v>
      </c>
      <c r="H435" s="3">
        <v>0.5</v>
      </c>
      <c r="I435" s="3">
        <v>1.55139</v>
      </c>
      <c r="J435" s="12">
        <f t="shared" si="42"/>
        <v>1.4000000000000001</v>
      </c>
      <c r="K435" s="4">
        <v>43756.041666666664</v>
      </c>
      <c r="L435" s="3">
        <f t="shared" si="43"/>
        <v>18</v>
      </c>
      <c r="M435" s="3">
        <f t="shared" si="44"/>
        <v>1</v>
      </c>
      <c r="N435" s="3">
        <v>58</v>
      </c>
      <c r="O435" s="3">
        <v>58</v>
      </c>
      <c r="P435" s="3">
        <v>58</v>
      </c>
      <c r="Q435" s="3">
        <v>0</v>
      </c>
      <c r="R435" s="3"/>
      <c r="S435" s="3">
        <f t="shared" si="45"/>
        <v>1</v>
      </c>
      <c r="T435" s="3">
        <f t="shared" si="46"/>
        <v>1</v>
      </c>
      <c r="U435" s="3">
        <f t="shared" si="47"/>
        <v>1</v>
      </c>
      <c r="V435" s="3">
        <f t="shared" si="48"/>
        <v>0</v>
      </c>
      <c r="W435" s="26">
        <v>50</v>
      </c>
      <c r="X435" s="22">
        <v>21</v>
      </c>
      <c r="Y435" s="3">
        <v>0.5</v>
      </c>
      <c r="Z435" s="3"/>
      <c r="AB435" s="30">
        <v>405</v>
      </c>
      <c r="AC435" s="30">
        <v>1.564210178254632</v>
      </c>
      <c r="AD435" s="30">
        <v>0.73578982174536778</v>
      </c>
    </row>
    <row r="436" spans="1:30">
      <c r="A436" s="4">
        <v>43756.083333333336</v>
      </c>
      <c r="B436">
        <v>43756</v>
      </c>
      <c r="C436" s="3">
        <v>8.3333333333333329E-2</v>
      </c>
      <c r="D436" s="3">
        <v>2</v>
      </c>
      <c r="E436" s="3">
        <v>18</v>
      </c>
      <c r="F436" s="3">
        <v>0.2</v>
      </c>
      <c r="G436" s="5">
        <v>0.2</v>
      </c>
      <c r="H436" s="3">
        <v>0.4</v>
      </c>
      <c r="I436" s="3">
        <v>1.55139</v>
      </c>
      <c r="J436" s="12">
        <f t="shared" si="42"/>
        <v>1.3916666666666666</v>
      </c>
      <c r="K436" s="4">
        <v>43756.083333333336</v>
      </c>
      <c r="L436" s="3">
        <f t="shared" si="43"/>
        <v>18</v>
      </c>
      <c r="M436" s="3">
        <f t="shared" si="44"/>
        <v>2</v>
      </c>
      <c r="N436" s="3">
        <v>58</v>
      </c>
      <c r="O436" s="3">
        <v>58</v>
      </c>
      <c r="P436" s="3">
        <v>58</v>
      </c>
      <c r="Q436" s="3">
        <v>0</v>
      </c>
      <c r="R436" s="3"/>
      <c r="S436" s="3">
        <f t="shared" si="45"/>
        <v>1</v>
      </c>
      <c r="T436" s="3">
        <f t="shared" si="46"/>
        <v>1</v>
      </c>
      <c r="U436" s="3">
        <f t="shared" si="47"/>
        <v>1</v>
      </c>
      <c r="V436" s="3">
        <f t="shared" si="48"/>
        <v>0</v>
      </c>
      <c r="W436" s="25">
        <v>49</v>
      </c>
      <c r="X436" s="23">
        <v>21</v>
      </c>
      <c r="Y436" s="3">
        <v>0.4</v>
      </c>
      <c r="Z436" s="3"/>
      <c r="AB436" s="30">
        <v>406</v>
      </c>
      <c r="AC436" s="30">
        <v>1.17888544760542</v>
      </c>
      <c r="AD436" s="30">
        <v>0.32111455239457998</v>
      </c>
    </row>
    <row r="437" spans="1:30">
      <c r="A437" s="4">
        <v>43756.125</v>
      </c>
      <c r="B437">
        <v>43756</v>
      </c>
      <c r="C437" s="3">
        <v>0.125</v>
      </c>
      <c r="D437" s="3">
        <v>3</v>
      </c>
      <c r="E437" s="3">
        <v>18</v>
      </c>
      <c r="F437" s="3">
        <v>0.2</v>
      </c>
      <c r="G437" s="5">
        <v>0.2</v>
      </c>
      <c r="H437" s="3">
        <v>0.4</v>
      </c>
      <c r="I437" s="3">
        <v>1.55139</v>
      </c>
      <c r="J437" s="12">
        <f t="shared" si="42"/>
        <v>1.3916666666666666</v>
      </c>
      <c r="K437" s="4">
        <v>43756.125</v>
      </c>
      <c r="L437" s="3">
        <f t="shared" si="43"/>
        <v>18</v>
      </c>
      <c r="M437" s="3">
        <f t="shared" si="44"/>
        <v>3</v>
      </c>
      <c r="N437" s="3">
        <v>57</v>
      </c>
      <c r="O437" s="3">
        <v>57</v>
      </c>
      <c r="P437" s="3">
        <v>57</v>
      </c>
      <c r="Q437" s="3">
        <v>0</v>
      </c>
      <c r="R437" s="3"/>
      <c r="S437" s="3">
        <f t="shared" si="45"/>
        <v>1</v>
      </c>
      <c r="T437" s="3">
        <f t="shared" si="46"/>
        <v>1</v>
      </c>
      <c r="U437" s="3">
        <f t="shared" si="47"/>
        <v>1</v>
      </c>
      <c r="V437" s="3">
        <f t="shared" si="48"/>
        <v>0</v>
      </c>
      <c r="W437" s="26">
        <v>48</v>
      </c>
      <c r="X437" s="22">
        <v>21</v>
      </c>
      <c r="Y437" s="3">
        <v>0.4</v>
      </c>
      <c r="Z437" s="3"/>
      <c r="AB437" s="30">
        <v>407</v>
      </c>
      <c r="AC437" s="30">
        <v>1.2054695513689881</v>
      </c>
      <c r="AD437" s="30">
        <v>0.49453044863101181</v>
      </c>
    </row>
    <row r="438" spans="1:30">
      <c r="A438" s="4">
        <v>43756.166666666664</v>
      </c>
      <c r="B438">
        <v>43756</v>
      </c>
      <c r="C438" s="3">
        <v>0.16666666666666666</v>
      </c>
      <c r="D438" s="3">
        <v>4</v>
      </c>
      <c r="E438" s="3">
        <v>18</v>
      </c>
      <c r="F438" s="3">
        <v>0.3</v>
      </c>
      <c r="G438" s="5">
        <v>0.6</v>
      </c>
      <c r="H438" s="3">
        <v>0.89999999999999991</v>
      </c>
      <c r="I438" s="3">
        <v>1.55139</v>
      </c>
      <c r="J438" s="12">
        <f t="shared" si="42"/>
        <v>1.3916666666666664</v>
      </c>
      <c r="K438" s="4">
        <v>43756.166666666664</v>
      </c>
      <c r="L438" s="3">
        <f t="shared" si="43"/>
        <v>18</v>
      </c>
      <c r="M438" s="3">
        <f t="shared" si="44"/>
        <v>4</v>
      </c>
      <c r="N438" s="3">
        <v>58</v>
      </c>
      <c r="O438" s="3">
        <v>58</v>
      </c>
      <c r="P438" s="3">
        <v>58</v>
      </c>
      <c r="Q438" s="3">
        <v>0</v>
      </c>
      <c r="R438" s="3"/>
      <c r="S438" s="3">
        <f t="shared" si="45"/>
        <v>1</v>
      </c>
      <c r="T438" s="3">
        <f t="shared" si="46"/>
        <v>1</v>
      </c>
      <c r="U438" s="3">
        <f t="shared" si="47"/>
        <v>1</v>
      </c>
      <c r="V438" s="3">
        <f t="shared" si="48"/>
        <v>0</v>
      </c>
      <c r="W438" s="25">
        <v>48</v>
      </c>
      <c r="X438" s="23">
        <v>17</v>
      </c>
      <c r="Y438" s="3">
        <v>0.89999999999999991</v>
      </c>
      <c r="Z438" s="3"/>
      <c r="AB438" s="30">
        <v>408</v>
      </c>
      <c r="AC438" s="30">
        <v>1.2054695513689881</v>
      </c>
      <c r="AD438" s="30">
        <v>1.494530448631012</v>
      </c>
    </row>
    <row r="439" spans="1:30">
      <c r="A439" s="4">
        <v>43756.208333333336</v>
      </c>
      <c r="B439">
        <v>43756</v>
      </c>
      <c r="C439" s="3">
        <v>0.20833333333333334</v>
      </c>
      <c r="D439" s="3">
        <v>5</v>
      </c>
      <c r="E439" s="3">
        <v>18</v>
      </c>
      <c r="F439" s="3">
        <v>0.3</v>
      </c>
      <c r="G439" s="5">
        <v>0.2</v>
      </c>
      <c r="H439" s="3">
        <v>0.5</v>
      </c>
      <c r="I439" s="3">
        <v>1.55139</v>
      </c>
      <c r="J439" s="12">
        <f t="shared" si="42"/>
        <v>1.3625</v>
      </c>
      <c r="K439" s="4">
        <v>43756.208333333336</v>
      </c>
      <c r="L439" s="3">
        <f t="shared" si="43"/>
        <v>18</v>
      </c>
      <c r="M439" s="3">
        <f t="shared" si="44"/>
        <v>5</v>
      </c>
      <c r="N439" s="3">
        <v>58</v>
      </c>
      <c r="O439" s="3">
        <v>58</v>
      </c>
      <c r="P439" s="3">
        <v>58</v>
      </c>
      <c r="Q439" s="3">
        <v>0</v>
      </c>
      <c r="R439" s="3"/>
      <c r="S439" s="3">
        <f t="shared" si="45"/>
        <v>1</v>
      </c>
      <c r="T439" s="3">
        <f t="shared" si="46"/>
        <v>1</v>
      </c>
      <c r="U439" s="3">
        <f t="shared" si="47"/>
        <v>1</v>
      </c>
      <c r="V439" s="3">
        <f t="shared" si="48"/>
        <v>0</v>
      </c>
      <c r="W439" s="26">
        <v>49</v>
      </c>
      <c r="X439" s="22">
        <v>21</v>
      </c>
      <c r="Y439" s="3">
        <v>0.5</v>
      </c>
      <c r="Z439" s="3"/>
      <c r="AB439" s="30">
        <v>409</v>
      </c>
      <c r="AC439" s="30">
        <v>1.280255980710086</v>
      </c>
      <c r="AD439" s="30">
        <v>-0.78025598071008595</v>
      </c>
    </row>
    <row r="440" spans="1:30">
      <c r="A440" s="4">
        <v>43756.25</v>
      </c>
      <c r="B440">
        <v>43756</v>
      </c>
      <c r="C440" s="3">
        <v>0.25</v>
      </c>
      <c r="D440" s="3">
        <v>6</v>
      </c>
      <c r="E440" s="3">
        <v>18</v>
      </c>
      <c r="F440" s="3">
        <v>1.4</v>
      </c>
      <c r="G440" s="5">
        <v>0.3</v>
      </c>
      <c r="H440" s="3">
        <v>1.7</v>
      </c>
      <c r="I440" s="3">
        <v>1.55139</v>
      </c>
      <c r="J440" s="12">
        <f t="shared" si="42"/>
        <v>1.3666666666666669</v>
      </c>
      <c r="K440" s="4">
        <v>43756.25</v>
      </c>
      <c r="L440" s="3">
        <f t="shared" si="43"/>
        <v>18</v>
      </c>
      <c r="M440" s="3">
        <f t="shared" si="44"/>
        <v>6</v>
      </c>
      <c r="N440" s="3">
        <v>57</v>
      </c>
      <c r="O440" s="3">
        <v>47</v>
      </c>
      <c r="P440" s="3">
        <v>57</v>
      </c>
      <c r="Q440" s="3">
        <v>0</v>
      </c>
      <c r="R440" s="3"/>
      <c r="S440" s="3">
        <f t="shared" si="45"/>
        <v>1</v>
      </c>
      <c r="T440" s="3">
        <f t="shared" si="46"/>
        <v>1</v>
      </c>
      <c r="U440" s="3">
        <f t="shared" si="47"/>
        <v>1</v>
      </c>
      <c r="V440" s="3">
        <f t="shared" si="48"/>
        <v>0</v>
      </c>
      <c r="W440" s="25">
        <v>50</v>
      </c>
      <c r="X440" s="23">
        <v>21</v>
      </c>
      <c r="Y440" s="3">
        <v>1.7</v>
      </c>
      <c r="Z440" s="3"/>
      <c r="AB440" s="30">
        <v>410</v>
      </c>
      <c r="AC440" s="30">
        <v>1.3126833134310283</v>
      </c>
      <c r="AD440" s="30">
        <v>-0.71268331343102831</v>
      </c>
    </row>
    <row r="441" spans="1:30">
      <c r="A441" s="4">
        <v>43756.291666666664</v>
      </c>
      <c r="B441">
        <v>43756</v>
      </c>
      <c r="C441" s="3">
        <v>0.29166666666666669</v>
      </c>
      <c r="D441" s="3">
        <v>7</v>
      </c>
      <c r="E441" s="3">
        <v>18</v>
      </c>
      <c r="F441" s="3">
        <v>0.4</v>
      </c>
      <c r="G441" s="5">
        <v>1.8</v>
      </c>
      <c r="H441" s="3">
        <v>2.2000000000000002</v>
      </c>
      <c r="I441" s="3">
        <v>1.55139</v>
      </c>
      <c r="J441" s="12">
        <f t="shared" si="42"/>
        <v>1.3624999999999998</v>
      </c>
      <c r="K441" s="4">
        <v>43756.291666666664</v>
      </c>
      <c r="L441" s="3">
        <f t="shared" si="43"/>
        <v>18</v>
      </c>
      <c r="M441" s="3">
        <f t="shared" si="44"/>
        <v>7</v>
      </c>
      <c r="N441" s="3">
        <v>58</v>
      </c>
      <c r="O441" s="3">
        <v>0</v>
      </c>
      <c r="P441" s="3">
        <v>57</v>
      </c>
      <c r="Q441" s="3">
        <v>0</v>
      </c>
      <c r="R441" s="3"/>
      <c r="S441" s="3">
        <f t="shared" si="45"/>
        <v>1</v>
      </c>
      <c r="T441" s="3">
        <f t="shared" si="46"/>
        <v>0</v>
      </c>
      <c r="U441" s="3">
        <f t="shared" si="47"/>
        <v>1</v>
      </c>
      <c r="V441" s="3">
        <f t="shared" si="48"/>
        <v>0</v>
      </c>
      <c r="W441" s="26">
        <v>52</v>
      </c>
      <c r="X441" s="22">
        <v>21</v>
      </c>
      <c r="Y441" s="3">
        <v>2.2000000000000002</v>
      </c>
      <c r="Z441" s="3"/>
      <c r="AB441" s="30">
        <v>411</v>
      </c>
      <c r="AC441" s="30">
        <v>1.3126833134310283</v>
      </c>
      <c r="AD441" s="30">
        <v>-0.61268331343102833</v>
      </c>
    </row>
    <row r="442" spans="1:30">
      <c r="A442" s="4">
        <v>43756.333333333336</v>
      </c>
      <c r="B442">
        <v>43756</v>
      </c>
      <c r="C442" s="3">
        <v>0.33333333333333331</v>
      </c>
      <c r="D442" s="3">
        <v>8</v>
      </c>
      <c r="E442" s="3">
        <v>18</v>
      </c>
      <c r="F442" s="3">
        <v>0.2</v>
      </c>
      <c r="G442" s="5">
        <v>1.3</v>
      </c>
      <c r="H442" s="3">
        <v>1.5</v>
      </c>
      <c r="I442" s="3">
        <v>1.55139</v>
      </c>
      <c r="J442" s="12">
        <f t="shared" si="42"/>
        <v>1.2958333333333332</v>
      </c>
      <c r="K442" s="4">
        <v>43756.333333333336</v>
      </c>
      <c r="L442" s="3">
        <f t="shared" si="43"/>
        <v>18</v>
      </c>
      <c r="M442" s="3">
        <f t="shared" si="44"/>
        <v>8</v>
      </c>
      <c r="N442" s="3">
        <v>13</v>
      </c>
      <c r="O442" s="3">
        <v>0</v>
      </c>
      <c r="P442" s="3">
        <v>0</v>
      </c>
      <c r="Q442" s="3">
        <v>0</v>
      </c>
      <c r="R442" s="3"/>
      <c r="S442" s="3">
        <f t="shared" si="45"/>
        <v>1</v>
      </c>
      <c r="T442" s="3">
        <f t="shared" si="46"/>
        <v>0</v>
      </c>
      <c r="U442" s="3">
        <f t="shared" si="47"/>
        <v>0</v>
      </c>
      <c r="V442" s="3">
        <f t="shared" si="48"/>
        <v>0</v>
      </c>
      <c r="W442" s="25">
        <v>55</v>
      </c>
      <c r="X442" s="23">
        <v>17</v>
      </c>
      <c r="Y442" s="3">
        <v>1.5</v>
      </c>
      <c r="Z442" s="3"/>
      <c r="AB442" s="30">
        <v>412</v>
      </c>
      <c r="AC442" s="30">
        <v>1.2619980468786953</v>
      </c>
      <c r="AD442" s="30">
        <v>-0.8619980468786953</v>
      </c>
    </row>
    <row r="443" spans="1:30">
      <c r="A443" s="4">
        <v>43756.375</v>
      </c>
      <c r="B443">
        <v>43756</v>
      </c>
      <c r="C443" s="3">
        <v>0.375</v>
      </c>
      <c r="D443" s="3">
        <v>9</v>
      </c>
      <c r="E443" s="3">
        <v>18</v>
      </c>
      <c r="F443" s="3">
        <v>0.2</v>
      </c>
      <c r="G443" s="5">
        <v>0.2</v>
      </c>
      <c r="H443" s="3">
        <v>0.4</v>
      </c>
      <c r="I443" s="3">
        <v>1.55139</v>
      </c>
      <c r="J443" s="12">
        <f t="shared" si="42"/>
        <v>1.3124999999999998</v>
      </c>
      <c r="K443" s="4">
        <v>43756.375000231485</v>
      </c>
      <c r="L443" s="3">
        <f t="shared" si="43"/>
        <v>18</v>
      </c>
      <c r="M443" s="3">
        <f t="shared" si="44"/>
        <v>9</v>
      </c>
      <c r="N443" s="3"/>
      <c r="O443" s="3"/>
      <c r="P443" s="3"/>
      <c r="Q443" s="3"/>
      <c r="R443" s="3"/>
      <c r="S443" s="3">
        <f t="shared" si="45"/>
        <v>0</v>
      </c>
      <c r="T443" s="3">
        <f t="shared" si="46"/>
        <v>0</v>
      </c>
      <c r="U443" s="3">
        <f t="shared" si="47"/>
        <v>0</v>
      </c>
      <c r="V443" s="3">
        <f t="shared" si="48"/>
        <v>0</v>
      </c>
      <c r="W443" s="26">
        <v>57</v>
      </c>
      <c r="X443" s="22">
        <v>17</v>
      </c>
      <c r="Y443" s="3">
        <v>0.4</v>
      </c>
      <c r="Z443" s="3"/>
      <c r="AB443" s="30">
        <v>413</v>
      </c>
      <c r="AC443" s="30">
        <v>1.2619980468786953</v>
      </c>
      <c r="AD443" s="30">
        <v>-0.8619980468786953</v>
      </c>
    </row>
    <row r="444" spans="1:30">
      <c r="A444" s="4">
        <v>43756.416666666664</v>
      </c>
      <c r="B444">
        <v>43756</v>
      </c>
      <c r="C444" s="3">
        <v>0.41666666666666669</v>
      </c>
      <c r="D444" s="3">
        <v>10</v>
      </c>
      <c r="E444" s="3">
        <v>18</v>
      </c>
      <c r="F444" s="3">
        <v>0.2</v>
      </c>
      <c r="G444" s="5">
        <v>0.2</v>
      </c>
      <c r="H444" s="3">
        <v>0.4</v>
      </c>
      <c r="I444" s="3">
        <v>1.55139</v>
      </c>
      <c r="J444" s="12">
        <f t="shared" si="42"/>
        <v>1.45</v>
      </c>
      <c r="K444" s="4">
        <v>43756.416666956022</v>
      </c>
      <c r="L444" s="3">
        <f t="shared" si="43"/>
        <v>18</v>
      </c>
      <c r="M444" s="3">
        <f t="shared" si="44"/>
        <v>10</v>
      </c>
      <c r="N444" s="3"/>
      <c r="O444" s="3"/>
      <c r="P444" s="3"/>
      <c r="Q444" s="3"/>
      <c r="R444" s="3"/>
      <c r="S444" s="3">
        <f t="shared" si="45"/>
        <v>0</v>
      </c>
      <c r="T444" s="3">
        <f t="shared" si="46"/>
        <v>0</v>
      </c>
      <c r="U444" s="3">
        <f t="shared" si="47"/>
        <v>0</v>
      </c>
      <c r="V444" s="3">
        <f t="shared" si="48"/>
        <v>0</v>
      </c>
      <c r="W444" s="25">
        <v>60</v>
      </c>
      <c r="X444" s="23">
        <v>17</v>
      </c>
      <c r="Y444" s="3">
        <v>0.4</v>
      </c>
      <c r="Z444" s="3"/>
      <c r="AB444" s="30">
        <v>414</v>
      </c>
      <c r="AC444" s="30">
        <v>1.2752900987604794</v>
      </c>
      <c r="AD444" s="30">
        <v>-0.87529009876047936</v>
      </c>
    </row>
    <row r="445" spans="1:30">
      <c r="A445" s="4">
        <v>43756.458333333336</v>
      </c>
      <c r="B445">
        <v>43756</v>
      </c>
      <c r="C445" s="3">
        <v>0.45833333333333331</v>
      </c>
      <c r="D445" s="3">
        <v>11</v>
      </c>
      <c r="E445" s="3">
        <v>18</v>
      </c>
      <c r="F445" s="3">
        <v>0.2</v>
      </c>
      <c r="G445" s="5">
        <v>0.2</v>
      </c>
      <c r="H445" s="3">
        <v>0.4</v>
      </c>
      <c r="I445" s="3">
        <v>1.55139</v>
      </c>
      <c r="J445" s="12">
        <f t="shared" si="42"/>
        <v>1.5041666666666667</v>
      </c>
      <c r="K445" s="4">
        <v>43756.458333680559</v>
      </c>
      <c r="L445" s="3">
        <f t="shared" si="43"/>
        <v>18</v>
      </c>
      <c r="M445" s="3">
        <f t="shared" si="44"/>
        <v>11</v>
      </c>
      <c r="N445" s="3"/>
      <c r="O445" s="3"/>
      <c r="P445" s="3"/>
      <c r="Q445" s="3"/>
      <c r="R445" s="3"/>
      <c r="S445" s="3">
        <f t="shared" si="45"/>
        <v>0</v>
      </c>
      <c r="T445" s="3">
        <f t="shared" si="46"/>
        <v>0</v>
      </c>
      <c r="U445" s="3">
        <f t="shared" si="47"/>
        <v>0</v>
      </c>
      <c r="V445" s="3">
        <f t="shared" si="48"/>
        <v>0</v>
      </c>
      <c r="W445" s="26">
        <v>62</v>
      </c>
      <c r="X445" s="22">
        <v>16</v>
      </c>
      <c r="Y445" s="3">
        <v>0.4</v>
      </c>
      <c r="Z445" s="3"/>
      <c r="AB445" s="30">
        <v>415</v>
      </c>
      <c r="AC445" s="30">
        <v>1.2752900987604794</v>
      </c>
      <c r="AD445" s="30">
        <v>-0.57529009876047943</v>
      </c>
    </row>
    <row r="446" spans="1:30">
      <c r="A446" s="4">
        <v>43756.5</v>
      </c>
      <c r="B446">
        <v>43756</v>
      </c>
      <c r="C446" s="3">
        <v>0.5</v>
      </c>
      <c r="D446" s="3">
        <v>12</v>
      </c>
      <c r="E446" s="3">
        <v>18</v>
      </c>
      <c r="F446" s="3">
        <v>0.2</v>
      </c>
      <c r="G446" s="5">
        <v>0.2</v>
      </c>
      <c r="H446" s="3">
        <v>0.4</v>
      </c>
      <c r="I446" s="3">
        <v>1.55139</v>
      </c>
      <c r="J446" s="12">
        <f t="shared" si="42"/>
        <v>1.5125</v>
      </c>
      <c r="K446" s="4">
        <v>43756.500000405096</v>
      </c>
      <c r="L446" s="3">
        <f t="shared" si="43"/>
        <v>18</v>
      </c>
      <c r="M446" s="3">
        <f t="shared" si="44"/>
        <v>12</v>
      </c>
      <c r="N446" s="3"/>
      <c r="O446" s="3"/>
      <c r="P446" s="3"/>
      <c r="Q446" s="3"/>
      <c r="R446" s="3"/>
      <c r="S446" s="3">
        <f t="shared" si="45"/>
        <v>0</v>
      </c>
      <c r="T446" s="3">
        <f t="shared" si="46"/>
        <v>0</v>
      </c>
      <c r="U446" s="3">
        <f t="shared" si="47"/>
        <v>0</v>
      </c>
      <c r="V446" s="3">
        <f t="shared" si="48"/>
        <v>0</v>
      </c>
      <c r="W446" s="25">
        <v>63</v>
      </c>
      <c r="X446" s="23">
        <v>21</v>
      </c>
      <c r="Y446" s="3">
        <v>0.4</v>
      </c>
      <c r="Z446" s="3"/>
      <c r="AB446" s="30">
        <v>416</v>
      </c>
      <c r="AC446" s="30">
        <v>1.2619980468786953</v>
      </c>
      <c r="AD446" s="30">
        <v>2.4380019531213049</v>
      </c>
    </row>
    <row r="447" spans="1:30">
      <c r="A447" s="4">
        <v>43756.541666666664</v>
      </c>
      <c r="B447">
        <v>43756</v>
      </c>
      <c r="C447" s="3">
        <v>0.54166666666666663</v>
      </c>
      <c r="D447" s="3">
        <v>13</v>
      </c>
      <c r="E447" s="3">
        <v>18</v>
      </c>
      <c r="F447" s="3">
        <v>0.2</v>
      </c>
      <c r="G447" s="5">
        <v>0.2</v>
      </c>
      <c r="H447" s="3">
        <v>0.4</v>
      </c>
      <c r="I447" s="3">
        <v>1.55139</v>
      </c>
      <c r="J447" s="12">
        <f t="shared" si="42"/>
        <v>1.5125</v>
      </c>
      <c r="K447" s="4">
        <v>43756.541667129626</v>
      </c>
      <c r="L447" s="3">
        <f t="shared" si="43"/>
        <v>18</v>
      </c>
      <c r="M447" s="3">
        <f t="shared" si="44"/>
        <v>13</v>
      </c>
      <c r="N447" s="3"/>
      <c r="O447" s="3"/>
      <c r="P447" s="3"/>
      <c r="Q447" s="3"/>
      <c r="R447" s="3"/>
      <c r="S447" s="3">
        <f t="shared" si="45"/>
        <v>0</v>
      </c>
      <c r="T447" s="3">
        <f t="shared" si="46"/>
        <v>0</v>
      </c>
      <c r="U447" s="3">
        <f t="shared" si="47"/>
        <v>0</v>
      </c>
      <c r="V447" s="3">
        <f t="shared" si="48"/>
        <v>0</v>
      </c>
      <c r="W447" s="26">
        <v>65</v>
      </c>
      <c r="X447" s="22">
        <v>21</v>
      </c>
      <c r="Y447" s="3">
        <v>0.4</v>
      </c>
      <c r="Z447" s="3"/>
      <c r="AB447" s="30">
        <v>417</v>
      </c>
      <c r="AC447" s="30">
        <v>1.2487059949969113</v>
      </c>
      <c r="AD447" s="30">
        <v>-0.84870599499691124</v>
      </c>
    </row>
    <row r="448" spans="1:30">
      <c r="A448" s="4">
        <v>43756.583333333336</v>
      </c>
      <c r="B448">
        <v>43756</v>
      </c>
      <c r="C448" s="3">
        <v>0.58333333333333337</v>
      </c>
      <c r="D448" s="3">
        <v>14</v>
      </c>
      <c r="E448" s="3">
        <v>18</v>
      </c>
      <c r="F448" s="3">
        <v>0.2</v>
      </c>
      <c r="G448" s="5">
        <v>0.2</v>
      </c>
      <c r="H448" s="3">
        <v>0.4</v>
      </c>
      <c r="I448" s="3">
        <v>1.55139</v>
      </c>
      <c r="J448" s="12">
        <f t="shared" si="42"/>
        <v>1.5125</v>
      </c>
      <c r="K448" s="4">
        <v>43756.583333854163</v>
      </c>
      <c r="L448" s="3">
        <f t="shared" si="43"/>
        <v>18</v>
      </c>
      <c r="M448" s="3">
        <f t="shared" si="44"/>
        <v>14</v>
      </c>
      <c r="N448" s="3"/>
      <c r="O448" s="3"/>
      <c r="P448" s="3"/>
      <c r="Q448" s="3"/>
      <c r="R448" s="3"/>
      <c r="S448" s="3">
        <f t="shared" si="45"/>
        <v>0</v>
      </c>
      <c r="T448" s="3">
        <f t="shared" si="46"/>
        <v>0</v>
      </c>
      <c r="U448" s="3">
        <f t="shared" si="47"/>
        <v>0</v>
      </c>
      <c r="V448" s="3">
        <f t="shared" si="48"/>
        <v>0</v>
      </c>
      <c r="W448" s="25">
        <v>65</v>
      </c>
      <c r="X448" s="23">
        <v>21</v>
      </c>
      <c r="Y448" s="3">
        <v>0.4</v>
      </c>
      <c r="Z448" s="3"/>
      <c r="AB448" s="30">
        <v>418</v>
      </c>
      <c r="AC448" s="30">
        <v>1.2208804207459414</v>
      </c>
      <c r="AD448" s="30">
        <v>0.67911957925405875</v>
      </c>
    </row>
    <row r="449" spans="1:30">
      <c r="A449" s="4">
        <v>43756.625</v>
      </c>
      <c r="B449">
        <v>43756</v>
      </c>
      <c r="C449" s="3">
        <v>0.625</v>
      </c>
      <c r="D449" s="3">
        <v>15</v>
      </c>
      <c r="E449" s="3">
        <v>18</v>
      </c>
      <c r="F449" s="3">
        <v>0.2</v>
      </c>
      <c r="G449" s="5">
        <v>1.1000000000000001</v>
      </c>
      <c r="H449" s="3">
        <v>1.3</v>
      </c>
      <c r="I449" s="3">
        <v>1.55139</v>
      </c>
      <c r="J449" s="12">
        <f t="shared" si="42"/>
        <v>1.5541666666666665</v>
      </c>
      <c r="K449" s="4">
        <v>43756.625</v>
      </c>
      <c r="L449" s="3">
        <f t="shared" si="43"/>
        <v>18</v>
      </c>
      <c r="M449" s="3">
        <f t="shared" si="44"/>
        <v>15</v>
      </c>
      <c r="N449" s="3">
        <v>34</v>
      </c>
      <c r="O449" s="3">
        <v>0</v>
      </c>
      <c r="P449" s="3">
        <v>0</v>
      </c>
      <c r="Q449" s="3">
        <v>0</v>
      </c>
      <c r="R449" s="3"/>
      <c r="S449" s="3">
        <f t="shared" si="45"/>
        <v>1</v>
      </c>
      <c r="T449" s="3">
        <f t="shared" si="46"/>
        <v>0</v>
      </c>
      <c r="U449" s="3">
        <f t="shared" si="47"/>
        <v>0</v>
      </c>
      <c r="V449" s="3">
        <f t="shared" si="48"/>
        <v>0</v>
      </c>
      <c r="W449" s="26">
        <v>64</v>
      </c>
      <c r="X449" s="22">
        <v>21</v>
      </c>
      <c r="Y449" s="3">
        <v>1.3</v>
      </c>
      <c r="Z449" s="3"/>
      <c r="AB449" s="30">
        <v>419</v>
      </c>
      <c r="AC449" s="30">
        <v>1.2075883688641573</v>
      </c>
      <c r="AD449" s="30">
        <v>-0.8075883688641573</v>
      </c>
    </row>
    <row r="450" spans="1:30">
      <c r="A450" s="4">
        <v>43756.666666666664</v>
      </c>
      <c r="B450">
        <v>43756</v>
      </c>
      <c r="C450" s="3">
        <v>0.66666666666666663</v>
      </c>
      <c r="D450" s="3">
        <v>16</v>
      </c>
      <c r="E450" s="3">
        <v>18</v>
      </c>
      <c r="F450" s="3">
        <v>2.6</v>
      </c>
      <c r="G450" s="5">
        <v>1.6</v>
      </c>
      <c r="H450" s="3">
        <v>4.2</v>
      </c>
      <c r="I450" s="3">
        <v>1.55139</v>
      </c>
      <c r="J450" s="12">
        <f t="shared" ref="J450:J513" si="49">AVERAGE(H450:H473)</f>
        <v>1.5166666666666666</v>
      </c>
      <c r="K450" s="4">
        <v>43756.666666666664</v>
      </c>
      <c r="L450" s="3">
        <f t="shared" ref="L450:L513" si="50">DAY(K450)</f>
        <v>18</v>
      </c>
      <c r="M450" s="3">
        <f t="shared" ref="M450:M513" si="51">HOUR(K450)</f>
        <v>16</v>
      </c>
      <c r="N450" s="3">
        <v>58</v>
      </c>
      <c r="O450" s="3">
        <v>0</v>
      </c>
      <c r="P450" s="3">
        <v>0</v>
      </c>
      <c r="Q450" s="3">
        <v>0</v>
      </c>
      <c r="R450" s="3"/>
      <c r="S450" s="3">
        <f t="shared" ref="S450:S513" si="52">IF(ISBLANK(N450),0,IF(N450&gt;0,1,0))</f>
        <v>1</v>
      </c>
      <c r="T450" s="3">
        <f t="shared" ref="T450:T513" si="53">IF(ISBLANK(O450),0,IF(O450&gt;0,1,0))</f>
        <v>0</v>
      </c>
      <c r="U450" s="3">
        <f t="shared" ref="U450:U513" si="54">IF(ISBLANK(P450),0,IF(P450&gt;0,1,0))</f>
        <v>0</v>
      </c>
      <c r="V450" s="3">
        <f t="shared" ref="V450:V513" si="55">IF(ISBLANK(Q450),0,IF(Q450&gt;0,1,0))</f>
        <v>0</v>
      </c>
      <c r="W450" s="25">
        <v>62</v>
      </c>
      <c r="X450" s="23">
        <v>21</v>
      </c>
      <c r="Y450" s="3">
        <v>4.2</v>
      </c>
      <c r="Z450" s="3"/>
      <c r="AB450" s="30">
        <v>420</v>
      </c>
      <c r="AC450" s="30">
        <v>1.2088298393515591</v>
      </c>
      <c r="AD450" s="30">
        <v>-0.80882983935155905</v>
      </c>
    </row>
    <row r="451" spans="1:30">
      <c r="A451" s="4">
        <v>43756.708333333336</v>
      </c>
      <c r="B451">
        <v>43756</v>
      </c>
      <c r="C451" s="3">
        <v>0.70833333333333337</v>
      </c>
      <c r="D451" s="3">
        <v>17</v>
      </c>
      <c r="E451" s="3">
        <v>18</v>
      </c>
      <c r="F451" s="3">
        <v>2.1</v>
      </c>
      <c r="G451" s="5">
        <v>0.9</v>
      </c>
      <c r="H451" s="3">
        <v>3</v>
      </c>
      <c r="I451" s="3">
        <v>1.55139</v>
      </c>
      <c r="J451" s="12">
        <f t="shared" si="49"/>
        <v>1.3541666666666663</v>
      </c>
      <c r="K451" s="4">
        <v>43756.708333333336</v>
      </c>
      <c r="L451" s="3">
        <f t="shared" si="50"/>
        <v>18</v>
      </c>
      <c r="M451" s="3">
        <f t="shared" si="51"/>
        <v>17</v>
      </c>
      <c r="N451" s="3">
        <v>38</v>
      </c>
      <c r="O451" s="3">
        <v>0</v>
      </c>
      <c r="P451" s="3">
        <v>0</v>
      </c>
      <c r="Q451" s="3">
        <v>0</v>
      </c>
      <c r="R451" s="3"/>
      <c r="S451" s="3">
        <f t="shared" si="52"/>
        <v>1</v>
      </c>
      <c r="T451" s="3">
        <f t="shared" si="53"/>
        <v>0</v>
      </c>
      <c r="U451" s="3">
        <f t="shared" si="54"/>
        <v>0</v>
      </c>
      <c r="V451" s="3">
        <f t="shared" si="55"/>
        <v>0</v>
      </c>
      <c r="W451" s="26">
        <v>60</v>
      </c>
      <c r="X451" s="22">
        <v>21</v>
      </c>
      <c r="Y451" s="3">
        <v>3</v>
      </c>
      <c r="Z451" s="3"/>
      <c r="AB451" s="30">
        <v>421</v>
      </c>
      <c r="AC451" s="30">
        <v>1.2208804207459414</v>
      </c>
      <c r="AD451" s="30">
        <v>-0.82088042074594136</v>
      </c>
    </row>
    <row r="452" spans="1:30">
      <c r="A452" s="4">
        <v>43756.75</v>
      </c>
      <c r="B452">
        <v>43756</v>
      </c>
      <c r="C452" s="3">
        <v>0.75</v>
      </c>
      <c r="D452" s="3">
        <v>18</v>
      </c>
      <c r="E452" s="3">
        <v>18</v>
      </c>
      <c r="F452" s="3">
        <v>1.6</v>
      </c>
      <c r="G452" s="5">
        <v>1.1000000000000001</v>
      </c>
      <c r="H452" s="3">
        <v>2.7</v>
      </c>
      <c r="I452" s="3">
        <v>1.55139</v>
      </c>
      <c r="J452" s="12">
        <f t="shared" si="49"/>
        <v>1.2416666666666665</v>
      </c>
      <c r="K452" s="4">
        <v>43756.75</v>
      </c>
      <c r="L452" s="3">
        <f t="shared" si="50"/>
        <v>18</v>
      </c>
      <c r="M452" s="3">
        <f t="shared" si="51"/>
        <v>18</v>
      </c>
      <c r="N452" s="3">
        <v>57</v>
      </c>
      <c r="O452" s="3">
        <v>0</v>
      </c>
      <c r="P452" s="3">
        <v>46</v>
      </c>
      <c r="Q452" s="3">
        <v>0</v>
      </c>
      <c r="R452" s="3"/>
      <c r="S452" s="3">
        <f t="shared" si="52"/>
        <v>1</v>
      </c>
      <c r="T452" s="3">
        <f t="shared" si="53"/>
        <v>0</v>
      </c>
      <c r="U452" s="3">
        <f t="shared" si="54"/>
        <v>1</v>
      </c>
      <c r="V452" s="3">
        <f t="shared" si="55"/>
        <v>0</v>
      </c>
      <c r="W452" s="25">
        <v>59</v>
      </c>
      <c r="X452" s="23">
        <v>21</v>
      </c>
      <c r="Y452" s="3">
        <v>2.7</v>
      </c>
      <c r="Z452" s="3"/>
      <c r="AB452" s="30">
        <v>422</v>
      </c>
      <c r="AC452" s="30">
        <v>1.2208804207459414</v>
      </c>
      <c r="AD452" s="30">
        <v>-0.82088042074594136</v>
      </c>
    </row>
    <row r="453" spans="1:30">
      <c r="A453" s="4">
        <v>43756.791666666664</v>
      </c>
      <c r="B453">
        <v>43756</v>
      </c>
      <c r="C453" s="3">
        <v>0.79166666666666663</v>
      </c>
      <c r="D453" s="3">
        <v>19</v>
      </c>
      <c r="E453" s="3">
        <v>18</v>
      </c>
      <c r="F453" s="3">
        <v>1.1000000000000001</v>
      </c>
      <c r="G453" s="5">
        <v>2.1</v>
      </c>
      <c r="H453" s="3">
        <v>3.2</v>
      </c>
      <c r="I453" s="3">
        <v>1.55139</v>
      </c>
      <c r="J453" s="12">
        <f t="shared" si="49"/>
        <v>1.145833333333333</v>
      </c>
      <c r="K453" s="4">
        <v>43756.791666666664</v>
      </c>
      <c r="L453" s="3">
        <f t="shared" si="50"/>
        <v>18</v>
      </c>
      <c r="M453" s="3">
        <f t="shared" si="51"/>
        <v>19</v>
      </c>
      <c r="N453" s="3">
        <v>58</v>
      </c>
      <c r="O453" s="3">
        <v>44</v>
      </c>
      <c r="P453" s="3">
        <v>44</v>
      </c>
      <c r="Q453" s="3">
        <v>0</v>
      </c>
      <c r="R453" s="3"/>
      <c r="S453" s="3">
        <f t="shared" si="52"/>
        <v>1</v>
      </c>
      <c r="T453" s="3">
        <f t="shared" si="53"/>
        <v>1</v>
      </c>
      <c r="U453" s="3">
        <f t="shared" si="54"/>
        <v>1</v>
      </c>
      <c r="V453" s="3">
        <f t="shared" si="55"/>
        <v>0</v>
      </c>
      <c r="W453" s="26">
        <v>57</v>
      </c>
      <c r="X453" s="22">
        <v>21</v>
      </c>
      <c r="Y453" s="3">
        <v>3.2</v>
      </c>
      <c r="Z453" s="3"/>
      <c r="AB453" s="30">
        <v>423</v>
      </c>
      <c r="AC453" s="30">
        <v>1.2341724726277254</v>
      </c>
      <c r="AD453" s="30">
        <v>-0.83417247262772543</v>
      </c>
    </row>
    <row r="454" spans="1:30">
      <c r="A454" s="4">
        <v>43756.833333333336</v>
      </c>
      <c r="B454">
        <v>43756</v>
      </c>
      <c r="C454" s="3">
        <v>0.83333333333333337</v>
      </c>
      <c r="D454" s="3">
        <v>20</v>
      </c>
      <c r="E454" s="3">
        <v>18</v>
      </c>
      <c r="F454" s="3">
        <v>0.7</v>
      </c>
      <c r="G454" s="5">
        <v>2.4</v>
      </c>
      <c r="H454" s="3">
        <v>3.0999999999999996</v>
      </c>
      <c r="I454" s="3">
        <v>1.55139</v>
      </c>
      <c r="J454" s="12">
        <f t="shared" si="49"/>
        <v>1.0416666666666663</v>
      </c>
      <c r="K454" s="4">
        <v>43756.833333333336</v>
      </c>
      <c r="L454" s="3">
        <f t="shared" si="50"/>
        <v>18</v>
      </c>
      <c r="M454" s="3">
        <f t="shared" si="51"/>
        <v>20</v>
      </c>
      <c r="N454" s="3">
        <v>58</v>
      </c>
      <c r="O454" s="3">
        <v>58</v>
      </c>
      <c r="P454" s="3">
        <v>55</v>
      </c>
      <c r="Q454" s="3">
        <v>0</v>
      </c>
      <c r="R454" s="3"/>
      <c r="S454" s="3">
        <f t="shared" si="52"/>
        <v>1</v>
      </c>
      <c r="T454" s="3">
        <f t="shared" si="53"/>
        <v>1</v>
      </c>
      <c r="U454" s="3">
        <f t="shared" si="54"/>
        <v>1</v>
      </c>
      <c r="V454" s="3">
        <f t="shared" si="55"/>
        <v>0</v>
      </c>
      <c r="W454" s="25">
        <v>55</v>
      </c>
      <c r="X454" s="23">
        <v>21</v>
      </c>
      <c r="Y454" s="3">
        <v>3.0999999999999996</v>
      </c>
      <c r="Z454" s="3"/>
      <c r="AB454" s="30">
        <v>424</v>
      </c>
      <c r="AC454" s="30">
        <v>1.2354139431151272</v>
      </c>
      <c r="AD454" s="30">
        <v>-0.83541394311512718</v>
      </c>
    </row>
    <row r="455" spans="1:30">
      <c r="A455" s="4">
        <v>43756.875</v>
      </c>
      <c r="B455">
        <v>43756</v>
      </c>
      <c r="C455" s="3">
        <v>0.875</v>
      </c>
      <c r="D455" s="3">
        <v>21</v>
      </c>
      <c r="E455" s="3">
        <v>18</v>
      </c>
      <c r="F455" s="3">
        <v>2.4</v>
      </c>
      <c r="G455" s="5">
        <v>0.8</v>
      </c>
      <c r="H455" s="3">
        <v>3.2</v>
      </c>
      <c r="I455" s="3">
        <v>1.55139</v>
      </c>
      <c r="J455" s="12">
        <f t="shared" si="49"/>
        <v>0.94583333333333319</v>
      </c>
      <c r="K455" s="4">
        <v>43756.875</v>
      </c>
      <c r="L455" s="3">
        <f t="shared" si="50"/>
        <v>18</v>
      </c>
      <c r="M455" s="3">
        <f t="shared" si="51"/>
        <v>21</v>
      </c>
      <c r="N455" s="3">
        <v>57</v>
      </c>
      <c r="O455" s="3">
        <v>57</v>
      </c>
      <c r="P455" s="3">
        <v>53</v>
      </c>
      <c r="Q455" s="3">
        <v>0</v>
      </c>
      <c r="R455" s="3"/>
      <c r="S455" s="3">
        <f t="shared" si="52"/>
        <v>1</v>
      </c>
      <c r="T455" s="3">
        <f t="shared" si="53"/>
        <v>1</v>
      </c>
      <c r="U455" s="3">
        <f t="shared" si="54"/>
        <v>1</v>
      </c>
      <c r="V455" s="3">
        <f t="shared" si="55"/>
        <v>0</v>
      </c>
      <c r="W455" s="26">
        <v>52</v>
      </c>
      <c r="X455" s="22">
        <v>21</v>
      </c>
      <c r="Y455" s="3">
        <v>3.2</v>
      </c>
      <c r="Z455" s="3"/>
      <c r="AB455" s="30">
        <v>425</v>
      </c>
      <c r="AC455" s="30">
        <v>1.1872116175375975</v>
      </c>
      <c r="AD455" s="30">
        <v>-0.7872116175375975</v>
      </c>
    </row>
    <row r="456" spans="1:30">
      <c r="A456" s="4">
        <v>43756.916666666664</v>
      </c>
      <c r="B456">
        <v>43756</v>
      </c>
      <c r="C456" s="3">
        <v>0.91666666666666663</v>
      </c>
      <c r="D456" s="3">
        <v>22</v>
      </c>
      <c r="E456" s="3">
        <v>18</v>
      </c>
      <c r="F456" s="3">
        <v>0.5</v>
      </c>
      <c r="G456" s="5">
        <v>0.7</v>
      </c>
      <c r="H456" s="3">
        <v>1.2</v>
      </c>
      <c r="I456" s="3">
        <v>1.55139</v>
      </c>
      <c r="J456" s="12">
        <f t="shared" si="49"/>
        <v>0.84583333333333333</v>
      </c>
      <c r="K456" s="4">
        <v>43756.916666666664</v>
      </c>
      <c r="L456" s="3">
        <f t="shared" si="50"/>
        <v>18</v>
      </c>
      <c r="M456" s="3">
        <f t="shared" si="51"/>
        <v>22</v>
      </c>
      <c r="N456" s="3">
        <v>58</v>
      </c>
      <c r="O456" s="3">
        <v>58</v>
      </c>
      <c r="P456" s="3">
        <v>58</v>
      </c>
      <c r="Q456" s="3">
        <v>0</v>
      </c>
      <c r="R456" s="3"/>
      <c r="S456" s="3">
        <f t="shared" si="52"/>
        <v>1</v>
      </c>
      <c r="T456" s="3">
        <f t="shared" si="53"/>
        <v>1</v>
      </c>
      <c r="U456" s="3">
        <f t="shared" si="54"/>
        <v>1</v>
      </c>
      <c r="V456" s="3">
        <f t="shared" si="55"/>
        <v>0</v>
      </c>
      <c r="W456" s="25">
        <v>52</v>
      </c>
      <c r="X456" s="23">
        <v>21</v>
      </c>
      <c r="Y456" s="3">
        <v>1.2</v>
      </c>
      <c r="Z456" s="3"/>
      <c r="AB456" s="30">
        <v>426</v>
      </c>
      <c r="AC456" s="30">
        <v>1.1872116175375975</v>
      </c>
      <c r="AD456" s="30">
        <v>-0.7872116175375975</v>
      </c>
    </row>
    <row r="457" spans="1:30">
      <c r="A457" s="4">
        <v>43756.958333333336</v>
      </c>
      <c r="B457">
        <v>43756</v>
      </c>
      <c r="C457" s="3">
        <v>0.95833333333333337</v>
      </c>
      <c r="D457" s="3">
        <v>23</v>
      </c>
      <c r="E457" s="3">
        <v>18</v>
      </c>
      <c r="F457" s="3">
        <v>0.5</v>
      </c>
      <c r="G457" s="5">
        <v>0.2</v>
      </c>
      <c r="H457" s="3">
        <v>0.7</v>
      </c>
      <c r="I457" s="3">
        <v>1.55139</v>
      </c>
      <c r="J457" s="12">
        <f t="shared" si="49"/>
        <v>0.84583333333333333</v>
      </c>
      <c r="K457" s="4">
        <v>43756.958333333336</v>
      </c>
      <c r="L457" s="3">
        <f t="shared" si="50"/>
        <v>18</v>
      </c>
      <c r="M457" s="3">
        <f t="shared" si="51"/>
        <v>23</v>
      </c>
      <c r="N457" s="3">
        <v>58</v>
      </c>
      <c r="O457" s="3">
        <v>58</v>
      </c>
      <c r="P457" s="3">
        <v>58</v>
      </c>
      <c r="Q457" s="3">
        <v>0</v>
      </c>
      <c r="R457" s="3"/>
      <c r="S457" s="3">
        <f t="shared" si="52"/>
        <v>1</v>
      </c>
      <c r="T457" s="3">
        <f t="shared" si="53"/>
        <v>1</v>
      </c>
      <c r="U457" s="3">
        <f t="shared" si="54"/>
        <v>1</v>
      </c>
      <c r="V457" s="3">
        <f t="shared" si="55"/>
        <v>0</v>
      </c>
      <c r="W457" s="26">
        <v>48</v>
      </c>
      <c r="X457" s="22">
        <v>21</v>
      </c>
      <c r="Y457" s="3">
        <v>0.7</v>
      </c>
      <c r="Z457" s="3"/>
      <c r="AB457" s="30">
        <v>427</v>
      </c>
      <c r="AC457" s="30">
        <v>1.1523013438418519</v>
      </c>
      <c r="AD457" s="30">
        <v>0.54769865615814806</v>
      </c>
    </row>
    <row r="458" spans="1:30">
      <c r="A458" s="4">
        <v>43757</v>
      </c>
      <c r="B458">
        <v>43757</v>
      </c>
      <c r="C458" s="3">
        <v>0</v>
      </c>
      <c r="D458" s="3">
        <v>0</v>
      </c>
      <c r="E458" s="3">
        <v>19</v>
      </c>
      <c r="F458" s="3">
        <v>0.3</v>
      </c>
      <c r="G458" s="5">
        <v>0.2</v>
      </c>
      <c r="H458" s="3">
        <v>0.5</v>
      </c>
      <c r="I458" s="3">
        <v>1.55139</v>
      </c>
      <c r="J458" s="12">
        <f t="shared" si="49"/>
        <v>0.91250000000000009</v>
      </c>
      <c r="K458" s="4">
        <v>43757</v>
      </c>
      <c r="L458" s="3">
        <f t="shared" si="50"/>
        <v>19</v>
      </c>
      <c r="M458" s="3">
        <f t="shared" si="51"/>
        <v>0</v>
      </c>
      <c r="N458" s="3">
        <v>57</v>
      </c>
      <c r="O458" s="3">
        <v>57</v>
      </c>
      <c r="P458" s="3">
        <v>57</v>
      </c>
      <c r="Q458" s="3">
        <v>0</v>
      </c>
      <c r="R458" s="3"/>
      <c r="S458" s="3">
        <f t="shared" si="52"/>
        <v>1</v>
      </c>
      <c r="T458" s="3">
        <f t="shared" si="53"/>
        <v>1</v>
      </c>
      <c r="U458" s="3">
        <f t="shared" si="54"/>
        <v>1</v>
      </c>
      <c r="V458" s="3">
        <f t="shared" si="55"/>
        <v>0</v>
      </c>
      <c r="W458" s="25">
        <v>48</v>
      </c>
      <c r="X458" s="23">
        <v>13</v>
      </c>
      <c r="Y458" s="3">
        <v>0.5</v>
      </c>
      <c r="Z458" s="3"/>
      <c r="AB458" s="30">
        <v>428</v>
      </c>
      <c r="AC458" s="30">
        <v>1.6124125038321617</v>
      </c>
      <c r="AD458" s="30">
        <v>-1.2412503832161637E-2</v>
      </c>
    </row>
    <row r="459" spans="1:30">
      <c r="A459" s="4">
        <v>43757.041666666664</v>
      </c>
      <c r="B459">
        <v>43757</v>
      </c>
      <c r="C459" s="3">
        <v>4.1666666666666664E-2</v>
      </c>
      <c r="D459" s="3">
        <v>1</v>
      </c>
      <c r="E459" s="3">
        <v>19</v>
      </c>
      <c r="F459" s="3">
        <v>0.2</v>
      </c>
      <c r="G459" s="5">
        <v>0.1</v>
      </c>
      <c r="H459" s="3">
        <v>0.30000000000000004</v>
      </c>
      <c r="I459" s="3">
        <v>1.55139</v>
      </c>
      <c r="J459" s="12">
        <f t="shared" si="49"/>
        <v>0.90833333333333333</v>
      </c>
      <c r="K459" s="4">
        <v>43757.041666666664</v>
      </c>
      <c r="L459" s="3">
        <f t="shared" si="50"/>
        <v>19</v>
      </c>
      <c r="M459" s="3">
        <f t="shared" si="51"/>
        <v>1</v>
      </c>
      <c r="N459" s="3">
        <v>58</v>
      </c>
      <c r="O459" s="3">
        <v>58</v>
      </c>
      <c r="P459" s="3">
        <v>58</v>
      </c>
      <c r="Q459" s="3">
        <v>0</v>
      </c>
      <c r="R459" s="3"/>
      <c r="S459" s="3">
        <f t="shared" si="52"/>
        <v>1</v>
      </c>
      <c r="T459" s="3">
        <f t="shared" si="53"/>
        <v>1</v>
      </c>
      <c r="U459" s="3">
        <f t="shared" si="54"/>
        <v>1</v>
      </c>
      <c r="V459" s="3">
        <f t="shared" si="55"/>
        <v>0</v>
      </c>
      <c r="W459" s="26">
        <v>49</v>
      </c>
      <c r="X459" s="22">
        <v>17</v>
      </c>
      <c r="Y459" s="3">
        <v>0.30000000000000004</v>
      </c>
      <c r="Z459" s="3"/>
      <c r="AB459" s="30">
        <v>429</v>
      </c>
      <c r="AC459" s="30">
        <v>1.5775022301364161</v>
      </c>
      <c r="AD459" s="30">
        <v>0.32249776986358381</v>
      </c>
    </row>
    <row r="460" spans="1:30">
      <c r="A460" s="4">
        <v>43757.083333333336</v>
      </c>
      <c r="B460">
        <v>43757</v>
      </c>
      <c r="C460" s="3">
        <v>8.3333333333333329E-2</v>
      </c>
      <c r="D460" s="3">
        <v>2</v>
      </c>
      <c r="E460" s="3">
        <v>19</v>
      </c>
      <c r="F460" s="3">
        <v>0.2</v>
      </c>
      <c r="G460" s="5">
        <v>0.2</v>
      </c>
      <c r="H460" s="3">
        <v>0.4</v>
      </c>
      <c r="I460" s="3">
        <v>1.55139</v>
      </c>
      <c r="J460" s="12">
        <f t="shared" si="49"/>
        <v>0.91250000000000009</v>
      </c>
      <c r="K460" s="4">
        <v>43757.083333333336</v>
      </c>
      <c r="L460" s="3">
        <f t="shared" si="50"/>
        <v>19</v>
      </c>
      <c r="M460" s="3">
        <f t="shared" si="51"/>
        <v>2</v>
      </c>
      <c r="N460" s="3">
        <v>58</v>
      </c>
      <c r="O460" s="3">
        <v>58</v>
      </c>
      <c r="P460" s="3">
        <v>58</v>
      </c>
      <c r="Q460" s="3">
        <v>0</v>
      </c>
      <c r="R460" s="3"/>
      <c r="S460" s="3">
        <f t="shared" si="52"/>
        <v>1</v>
      </c>
      <c r="T460" s="3">
        <f t="shared" si="53"/>
        <v>1</v>
      </c>
      <c r="U460" s="3">
        <f t="shared" si="54"/>
        <v>1</v>
      </c>
      <c r="V460" s="3">
        <f t="shared" si="55"/>
        <v>0</v>
      </c>
      <c r="W460" s="25">
        <v>48</v>
      </c>
      <c r="X460" s="23">
        <v>17</v>
      </c>
      <c r="Y460" s="3">
        <v>0.4</v>
      </c>
      <c r="Z460" s="3"/>
      <c r="AB460" s="30">
        <v>430</v>
      </c>
      <c r="AC460" s="30">
        <v>1.5775022301364161</v>
      </c>
      <c r="AD460" s="30">
        <v>-0.27750223013641628</v>
      </c>
    </row>
    <row r="461" spans="1:30">
      <c r="A461" s="4">
        <v>43757.125</v>
      </c>
      <c r="B461">
        <v>43757</v>
      </c>
      <c r="C461" s="3">
        <v>0.125</v>
      </c>
      <c r="D461" s="3">
        <v>3</v>
      </c>
      <c r="E461" s="3">
        <v>19</v>
      </c>
      <c r="F461" s="3">
        <v>0.2</v>
      </c>
      <c r="G461" s="5">
        <v>0.2</v>
      </c>
      <c r="H461" s="3">
        <v>0.4</v>
      </c>
      <c r="I461" s="3">
        <v>1.55139</v>
      </c>
      <c r="J461" s="12">
        <f t="shared" si="49"/>
        <v>0.91249999999999998</v>
      </c>
      <c r="K461" s="4">
        <v>43757.125</v>
      </c>
      <c r="L461" s="3">
        <f t="shared" si="50"/>
        <v>19</v>
      </c>
      <c r="M461" s="3">
        <f t="shared" si="51"/>
        <v>3</v>
      </c>
      <c r="N461" s="3">
        <v>58</v>
      </c>
      <c r="O461" s="3">
        <v>58</v>
      </c>
      <c r="P461" s="3">
        <v>58</v>
      </c>
      <c r="Q461" s="3">
        <v>0</v>
      </c>
      <c r="R461" s="3"/>
      <c r="S461" s="3">
        <f t="shared" si="52"/>
        <v>1</v>
      </c>
      <c r="T461" s="3">
        <f t="shared" si="53"/>
        <v>1</v>
      </c>
      <c r="U461" s="3">
        <f t="shared" si="54"/>
        <v>1</v>
      </c>
      <c r="V461" s="3">
        <f t="shared" si="55"/>
        <v>0</v>
      </c>
      <c r="W461" s="26">
        <v>46</v>
      </c>
      <c r="X461" s="22">
        <v>21</v>
      </c>
      <c r="Y461" s="3">
        <v>0.4</v>
      </c>
      <c r="Z461" s="3"/>
      <c r="AB461" s="30">
        <v>431</v>
      </c>
      <c r="AC461" s="30">
        <v>1.5907942820182002</v>
      </c>
      <c r="AD461" s="30">
        <v>-0.59079428201820017</v>
      </c>
    </row>
    <row r="462" spans="1:30">
      <c r="A462" s="4">
        <v>43757.166666666664</v>
      </c>
      <c r="B462">
        <v>43757</v>
      </c>
      <c r="C462" s="3">
        <v>0.16666666666666666</v>
      </c>
      <c r="D462" s="3">
        <v>4</v>
      </c>
      <c r="E462" s="3">
        <v>19</v>
      </c>
      <c r="F462" s="3">
        <v>0.1</v>
      </c>
      <c r="G462" s="5">
        <v>0.1</v>
      </c>
      <c r="H462" s="3">
        <v>0.2</v>
      </c>
      <c r="I462" s="3">
        <v>1.55139</v>
      </c>
      <c r="J462" s="12">
        <f t="shared" si="49"/>
        <v>0.9458333333333333</v>
      </c>
      <c r="K462" s="4">
        <v>43757.166666666664</v>
      </c>
      <c r="L462" s="3">
        <f t="shared" si="50"/>
        <v>19</v>
      </c>
      <c r="M462" s="3">
        <f t="shared" si="51"/>
        <v>4</v>
      </c>
      <c r="N462" s="3">
        <v>57</v>
      </c>
      <c r="O462" s="3">
        <v>57</v>
      </c>
      <c r="P462" s="3">
        <v>57</v>
      </c>
      <c r="Q462" s="3">
        <v>0</v>
      </c>
      <c r="R462" s="3"/>
      <c r="S462" s="3">
        <f t="shared" si="52"/>
        <v>1</v>
      </c>
      <c r="T462" s="3">
        <f t="shared" si="53"/>
        <v>1</v>
      </c>
      <c r="U462" s="3">
        <f t="shared" si="54"/>
        <v>1</v>
      </c>
      <c r="V462" s="3">
        <f t="shared" si="55"/>
        <v>0</v>
      </c>
      <c r="W462" s="25">
        <v>46</v>
      </c>
      <c r="X462" s="23">
        <v>21</v>
      </c>
      <c r="Y462" s="3">
        <v>0.2</v>
      </c>
      <c r="Z462" s="3"/>
      <c r="AB462" s="30">
        <v>432</v>
      </c>
      <c r="AC462" s="30">
        <v>1.6040863338999842</v>
      </c>
      <c r="AD462" s="30">
        <v>-1.0040863338999841</v>
      </c>
    </row>
    <row r="463" spans="1:30">
      <c r="A463" s="4">
        <v>43757.208333333336</v>
      </c>
      <c r="B463">
        <v>43757</v>
      </c>
      <c r="C463" s="3">
        <v>0.20833333333333334</v>
      </c>
      <c r="D463" s="3">
        <v>5</v>
      </c>
      <c r="E463" s="3">
        <v>19</v>
      </c>
      <c r="F463" s="3">
        <v>0.2</v>
      </c>
      <c r="G463" s="5">
        <v>0.4</v>
      </c>
      <c r="H463" s="3">
        <v>0.60000000000000009</v>
      </c>
      <c r="I463" s="3">
        <v>1.55139</v>
      </c>
      <c r="J463" s="12">
        <f t="shared" si="49"/>
        <v>1.0083333333333331</v>
      </c>
      <c r="K463" s="4">
        <v>43757.208333333336</v>
      </c>
      <c r="L463" s="3">
        <f t="shared" si="50"/>
        <v>19</v>
      </c>
      <c r="M463" s="3">
        <f t="shared" si="51"/>
        <v>5</v>
      </c>
      <c r="N463" s="3">
        <v>58</v>
      </c>
      <c r="O463" s="3">
        <v>58</v>
      </c>
      <c r="P463" s="3">
        <v>58</v>
      </c>
      <c r="Q463" s="3">
        <v>0</v>
      </c>
      <c r="R463" s="3"/>
      <c r="S463" s="3">
        <f t="shared" si="52"/>
        <v>1</v>
      </c>
      <c r="T463" s="3">
        <f t="shared" si="53"/>
        <v>1</v>
      </c>
      <c r="U463" s="3">
        <f t="shared" si="54"/>
        <v>1</v>
      </c>
      <c r="V463" s="3">
        <f t="shared" si="55"/>
        <v>0</v>
      </c>
      <c r="W463" s="26">
        <v>44</v>
      </c>
      <c r="X463" s="22">
        <v>21</v>
      </c>
      <c r="Y463" s="3">
        <v>0.60000000000000009</v>
      </c>
      <c r="Z463" s="3"/>
      <c r="AB463" s="30">
        <v>433</v>
      </c>
      <c r="AC463" s="30">
        <v>1.6306704376635524</v>
      </c>
      <c r="AD463" s="30">
        <v>-3.0670437663552264E-2</v>
      </c>
    </row>
    <row r="464" spans="1:30">
      <c r="A464" s="4">
        <v>43757.25</v>
      </c>
      <c r="B464">
        <v>43757</v>
      </c>
      <c r="C464" s="3">
        <v>0.25</v>
      </c>
      <c r="D464" s="3">
        <v>6</v>
      </c>
      <c r="E464" s="3">
        <v>19</v>
      </c>
      <c r="F464" s="3">
        <v>0.9</v>
      </c>
      <c r="G464" s="5">
        <v>0.7</v>
      </c>
      <c r="H464" s="3">
        <v>1.6</v>
      </c>
      <c r="I464" s="3">
        <v>1.55139</v>
      </c>
      <c r="J464" s="12">
        <f t="shared" si="49"/>
        <v>0.99999999999999989</v>
      </c>
      <c r="K464" s="4">
        <v>43757.25</v>
      </c>
      <c r="L464" s="3">
        <f t="shared" si="50"/>
        <v>19</v>
      </c>
      <c r="M464" s="3">
        <f t="shared" si="51"/>
        <v>6</v>
      </c>
      <c r="N464" s="3">
        <v>58</v>
      </c>
      <c r="O464" s="3">
        <v>58</v>
      </c>
      <c r="P464" s="3">
        <v>58</v>
      </c>
      <c r="Q464" s="3">
        <v>0</v>
      </c>
      <c r="R464" s="3"/>
      <c r="S464" s="3">
        <f t="shared" si="52"/>
        <v>1</v>
      </c>
      <c r="T464" s="3">
        <f t="shared" si="53"/>
        <v>1</v>
      </c>
      <c r="U464" s="3">
        <f t="shared" si="54"/>
        <v>1</v>
      </c>
      <c r="V464" s="3">
        <f t="shared" si="55"/>
        <v>0</v>
      </c>
      <c r="W464" s="25">
        <v>47</v>
      </c>
      <c r="X464" s="23">
        <v>21</v>
      </c>
      <c r="Y464" s="3">
        <v>1.6</v>
      </c>
      <c r="Z464" s="3"/>
      <c r="AB464" s="30">
        <v>434</v>
      </c>
      <c r="AC464" s="30">
        <v>1.6306704376635524</v>
      </c>
      <c r="AD464" s="30">
        <v>-1.1306704376635524</v>
      </c>
    </row>
    <row r="465" spans="1:30">
      <c r="A465" s="4">
        <v>43757.291666666664</v>
      </c>
      <c r="B465">
        <v>43757</v>
      </c>
      <c r="C465" s="3">
        <v>0.29166666666666669</v>
      </c>
      <c r="D465" s="3">
        <v>7</v>
      </c>
      <c r="E465" s="3">
        <v>19</v>
      </c>
      <c r="F465" s="3">
        <v>0.4</v>
      </c>
      <c r="G465" s="5">
        <v>0.2</v>
      </c>
      <c r="H465" s="3">
        <v>0.60000000000000009</v>
      </c>
      <c r="I465" s="3">
        <v>1.55139</v>
      </c>
      <c r="J465" s="12">
        <f t="shared" si="49"/>
        <v>0.94999999999999984</v>
      </c>
      <c r="K465" s="4">
        <v>43757.291666666664</v>
      </c>
      <c r="L465" s="3">
        <f t="shared" si="50"/>
        <v>19</v>
      </c>
      <c r="M465" s="3">
        <f t="shared" si="51"/>
        <v>7</v>
      </c>
      <c r="N465" s="3">
        <v>57</v>
      </c>
      <c r="O465" s="3">
        <v>57</v>
      </c>
      <c r="P465" s="3">
        <v>57</v>
      </c>
      <c r="Q465" s="3">
        <v>0</v>
      </c>
      <c r="R465" s="3"/>
      <c r="S465" s="3">
        <f t="shared" si="52"/>
        <v>1</v>
      </c>
      <c r="T465" s="3">
        <f t="shared" si="53"/>
        <v>1</v>
      </c>
      <c r="U465" s="3">
        <f t="shared" si="54"/>
        <v>1</v>
      </c>
      <c r="V465" s="3">
        <f t="shared" si="55"/>
        <v>0</v>
      </c>
      <c r="W465" s="26">
        <v>50</v>
      </c>
      <c r="X465" s="22">
        <v>21</v>
      </c>
      <c r="Y465" s="3">
        <v>0.60000000000000009</v>
      </c>
      <c r="Z465" s="3"/>
      <c r="AB465" s="30">
        <v>435</v>
      </c>
      <c r="AC465" s="30">
        <v>1.6439624895453364</v>
      </c>
      <c r="AD465" s="30">
        <v>-1.2439624895453365</v>
      </c>
    </row>
    <row r="466" spans="1:30">
      <c r="A466" s="4">
        <v>43757.333333333336</v>
      </c>
      <c r="B466">
        <v>43757</v>
      </c>
      <c r="C466" s="3">
        <v>0.33333333333333331</v>
      </c>
      <c r="D466" s="3">
        <v>8</v>
      </c>
      <c r="E466" s="3">
        <v>19</v>
      </c>
      <c r="F466" s="3">
        <v>0.2</v>
      </c>
      <c r="G466" s="5">
        <v>1.7</v>
      </c>
      <c r="H466" s="3">
        <v>1.9</v>
      </c>
      <c r="I466" s="3">
        <v>1.55139</v>
      </c>
      <c r="J466" s="12">
        <f t="shared" si="49"/>
        <v>0.9541666666666665</v>
      </c>
      <c r="K466" s="4">
        <v>43757.333333333336</v>
      </c>
      <c r="L466" s="3">
        <f t="shared" si="50"/>
        <v>19</v>
      </c>
      <c r="M466" s="3">
        <f t="shared" si="51"/>
        <v>8</v>
      </c>
      <c r="N466" s="3">
        <v>58</v>
      </c>
      <c r="O466" s="3">
        <v>51</v>
      </c>
      <c r="P466" s="3">
        <v>58</v>
      </c>
      <c r="Q466" s="3">
        <v>0</v>
      </c>
      <c r="R466" s="3"/>
      <c r="S466" s="3">
        <f t="shared" si="52"/>
        <v>1</v>
      </c>
      <c r="T466" s="3">
        <f t="shared" si="53"/>
        <v>1</v>
      </c>
      <c r="U466" s="3">
        <f t="shared" si="54"/>
        <v>1</v>
      </c>
      <c r="V466" s="3">
        <f t="shared" si="55"/>
        <v>0</v>
      </c>
      <c r="W466" s="25">
        <v>54</v>
      </c>
      <c r="X466" s="23">
        <v>21</v>
      </c>
      <c r="Y466" s="3">
        <v>1.9</v>
      </c>
      <c r="Z466" s="3"/>
      <c r="AB466" s="30">
        <v>436</v>
      </c>
      <c r="AC466" s="30">
        <v>1.6572545414271205</v>
      </c>
      <c r="AD466" s="30">
        <v>-1.2572545414271206</v>
      </c>
    </row>
    <row r="467" spans="1:30">
      <c r="A467" s="4">
        <v>43757.375</v>
      </c>
      <c r="B467">
        <v>43757</v>
      </c>
      <c r="C467" s="3">
        <v>0.375</v>
      </c>
      <c r="D467" s="3">
        <v>9</v>
      </c>
      <c r="E467" s="3">
        <v>19</v>
      </c>
      <c r="F467" s="3">
        <v>2.4</v>
      </c>
      <c r="G467" s="5">
        <v>1.3</v>
      </c>
      <c r="H467" s="3">
        <v>3.7</v>
      </c>
      <c r="I467" s="3">
        <v>1.55139</v>
      </c>
      <c r="J467" s="12">
        <f t="shared" si="49"/>
        <v>0.93333333333333324</v>
      </c>
      <c r="K467" s="4">
        <v>43757.375</v>
      </c>
      <c r="L467" s="3">
        <f t="shared" si="50"/>
        <v>19</v>
      </c>
      <c r="M467" s="3">
        <f t="shared" si="51"/>
        <v>9</v>
      </c>
      <c r="N467" s="3">
        <v>58</v>
      </c>
      <c r="O467" s="3">
        <v>50</v>
      </c>
      <c r="P467" s="3">
        <v>13</v>
      </c>
      <c r="Q467" s="3">
        <v>0</v>
      </c>
      <c r="R467" s="3"/>
      <c r="S467" s="3">
        <f t="shared" si="52"/>
        <v>1</v>
      </c>
      <c r="T467" s="3">
        <f t="shared" si="53"/>
        <v>1</v>
      </c>
      <c r="U467" s="3">
        <f t="shared" si="54"/>
        <v>1</v>
      </c>
      <c r="V467" s="3">
        <f t="shared" si="55"/>
        <v>0</v>
      </c>
      <c r="W467" s="26">
        <v>57</v>
      </c>
      <c r="X467" s="22">
        <v>21</v>
      </c>
      <c r="Y467" s="3">
        <v>3.7</v>
      </c>
      <c r="Z467" s="3"/>
      <c r="AB467" s="30">
        <v>437</v>
      </c>
      <c r="AC467" s="30">
        <v>1.7054568670046502</v>
      </c>
      <c r="AD467" s="30">
        <v>-0.80545686700465025</v>
      </c>
    </row>
    <row r="468" spans="1:30">
      <c r="A468" s="4">
        <v>43757.416666666664</v>
      </c>
      <c r="B468">
        <v>43757</v>
      </c>
      <c r="C468" s="3">
        <v>0.41666666666666669</v>
      </c>
      <c r="D468" s="3">
        <v>10</v>
      </c>
      <c r="E468" s="3">
        <v>19</v>
      </c>
      <c r="F468" s="3">
        <v>1.5</v>
      </c>
      <c r="G468" s="5">
        <v>0.2</v>
      </c>
      <c r="H468" s="3">
        <v>1.7</v>
      </c>
      <c r="I468" s="3">
        <v>1.55139</v>
      </c>
      <c r="J468" s="12">
        <f t="shared" si="49"/>
        <v>0.79583333333333328</v>
      </c>
      <c r="K468" s="4">
        <v>43757.416666666664</v>
      </c>
      <c r="L468" s="3">
        <f t="shared" si="50"/>
        <v>19</v>
      </c>
      <c r="M468" s="3">
        <f t="shared" si="51"/>
        <v>10</v>
      </c>
      <c r="N468" s="3">
        <v>58</v>
      </c>
      <c r="O468" s="3">
        <v>13</v>
      </c>
      <c r="P468" s="3">
        <v>0</v>
      </c>
      <c r="Q468" s="3">
        <v>0</v>
      </c>
      <c r="R468" s="3"/>
      <c r="S468" s="3">
        <f t="shared" si="52"/>
        <v>1</v>
      </c>
      <c r="T468" s="3">
        <f t="shared" si="53"/>
        <v>1</v>
      </c>
      <c r="U468" s="3">
        <f t="shared" si="54"/>
        <v>0</v>
      </c>
      <c r="V468" s="3">
        <f t="shared" si="55"/>
        <v>0</v>
      </c>
      <c r="W468" s="25">
        <v>61</v>
      </c>
      <c r="X468" s="23">
        <v>17</v>
      </c>
      <c r="Y468" s="3">
        <v>1.7</v>
      </c>
      <c r="Z468" s="3"/>
      <c r="AB468" s="30">
        <v>438</v>
      </c>
      <c r="AC468" s="30">
        <v>1.6439624895453364</v>
      </c>
      <c r="AD468" s="30">
        <v>-1.1439624895453364</v>
      </c>
    </row>
    <row r="469" spans="1:30">
      <c r="A469" s="4">
        <v>43757.458333333336</v>
      </c>
      <c r="B469">
        <v>43757</v>
      </c>
      <c r="C469" s="3">
        <v>0.45833333333333331</v>
      </c>
      <c r="D469" s="3">
        <v>11</v>
      </c>
      <c r="E469" s="3">
        <v>19</v>
      </c>
      <c r="F469" s="3">
        <v>0.4</v>
      </c>
      <c r="G469" s="5">
        <v>0.2</v>
      </c>
      <c r="H469" s="3">
        <v>0.60000000000000009</v>
      </c>
      <c r="I469" s="3">
        <v>1.55139</v>
      </c>
      <c r="J469" s="12">
        <f t="shared" si="49"/>
        <v>0.74166666666666659</v>
      </c>
      <c r="K469" s="4">
        <v>43757.458333333336</v>
      </c>
      <c r="L469" s="3">
        <f t="shared" si="50"/>
        <v>19</v>
      </c>
      <c r="M469" s="3">
        <f t="shared" si="51"/>
        <v>11</v>
      </c>
      <c r="N469" s="3">
        <v>43</v>
      </c>
      <c r="O469" s="3">
        <v>0</v>
      </c>
      <c r="P469" s="3">
        <v>0</v>
      </c>
      <c r="Q469" s="3">
        <v>0</v>
      </c>
      <c r="R469" s="3"/>
      <c r="S469" s="3">
        <f t="shared" si="52"/>
        <v>1</v>
      </c>
      <c r="T469" s="3">
        <f t="shared" si="53"/>
        <v>0</v>
      </c>
      <c r="U469" s="3">
        <f t="shared" si="54"/>
        <v>0</v>
      </c>
      <c r="V469" s="3">
        <f t="shared" si="55"/>
        <v>0</v>
      </c>
      <c r="W469" s="26">
        <v>63</v>
      </c>
      <c r="X469" s="22">
        <v>17</v>
      </c>
      <c r="Y469" s="3">
        <v>0.60000000000000009</v>
      </c>
      <c r="Z469" s="3"/>
      <c r="AB469" s="30">
        <v>439</v>
      </c>
      <c r="AC469" s="30">
        <v>1.6306704376635524</v>
      </c>
      <c r="AD469" s="30">
        <v>6.9329562336447603E-2</v>
      </c>
    </row>
    <row r="470" spans="1:30">
      <c r="A470" s="4">
        <v>43757.5</v>
      </c>
      <c r="B470">
        <v>43757</v>
      </c>
      <c r="C470" s="3">
        <v>0.5</v>
      </c>
      <c r="D470" s="3">
        <v>12</v>
      </c>
      <c r="E470" s="3">
        <v>19</v>
      </c>
      <c r="F470" s="3">
        <v>0.2</v>
      </c>
      <c r="G470" s="5">
        <v>0.2</v>
      </c>
      <c r="H470" s="3">
        <v>0.4</v>
      </c>
      <c r="I470" s="3">
        <v>1.55139</v>
      </c>
      <c r="J470" s="12">
        <f t="shared" si="49"/>
        <v>0.80416666666666659</v>
      </c>
      <c r="K470" s="4">
        <v>43757.499999652777</v>
      </c>
      <c r="L470" s="3">
        <f t="shared" si="50"/>
        <v>19</v>
      </c>
      <c r="M470" s="3">
        <f t="shared" si="51"/>
        <v>12</v>
      </c>
      <c r="N470" s="3"/>
      <c r="O470" s="3"/>
      <c r="P470" s="3"/>
      <c r="Q470" s="3"/>
      <c r="R470" s="3"/>
      <c r="S470" s="3">
        <f t="shared" si="52"/>
        <v>0</v>
      </c>
      <c r="T470" s="3">
        <f t="shared" si="53"/>
        <v>0</v>
      </c>
      <c r="U470" s="3">
        <f t="shared" si="54"/>
        <v>0</v>
      </c>
      <c r="V470" s="3">
        <f t="shared" si="55"/>
        <v>0</v>
      </c>
      <c r="W470" s="25">
        <v>65</v>
      </c>
      <c r="X470" s="23">
        <v>17</v>
      </c>
      <c r="Y470" s="3">
        <v>0.4</v>
      </c>
      <c r="Z470" s="3"/>
      <c r="AB470" s="30">
        <v>440</v>
      </c>
      <c r="AC470" s="30">
        <v>1.5520014721684872</v>
      </c>
      <c r="AD470" s="30">
        <v>0.64799852783151302</v>
      </c>
    </row>
    <row r="471" spans="1:30">
      <c r="A471" s="4">
        <v>43757.541666666664</v>
      </c>
      <c r="B471">
        <v>43757</v>
      </c>
      <c r="C471" s="3">
        <v>0.54166666666666663</v>
      </c>
      <c r="D471" s="3">
        <v>13</v>
      </c>
      <c r="E471" s="3">
        <v>19</v>
      </c>
      <c r="F471" s="3">
        <v>0.2</v>
      </c>
      <c r="G471" s="5">
        <v>0.2</v>
      </c>
      <c r="H471" s="3">
        <v>0.4</v>
      </c>
      <c r="I471" s="3">
        <v>1.55139</v>
      </c>
      <c r="J471" s="12">
        <f t="shared" si="49"/>
        <v>0.80416666666666659</v>
      </c>
      <c r="K471" s="4">
        <v>43757.541666261575</v>
      </c>
      <c r="L471" s="3">
        <f t="shared" si="50"/>
        <v>19</v>
      </c>
      <c r="M471" s="3">
        <f t="shared" si="51"/>
        <v>13</v>
      </c>
      <c r="N471" s="3"/>
      <c r="O471" s="3"/>
      <c r="P471" s="3"/>
      <c r="Q471" s="3"/>
      <c r="R471" s="3"/>
      <c r="S471" s="3">
        <f t="shared" si="52"/>
        <v>0</v>
      </c>
      <c r="T471" s="3">
        <f t="shared" si="53"/>
        <v>0</v>
      </c>
      <c r="U471" s="3">
        <f t="shared" si="54"/>
        <v>0</v>
      </c>
      <c r="V471" s="3">
        <f t="shared" si="55"/>
        <v>0</v>
      </c>
      <c r="W471" s="26">
        <v>63</v>
      </c>
      <c r="X471" s="22">
        <v>13</v>
      </c>
      <c r="Y471" s="3">
        <v>0.4</v>
      </c>
      <c r="Z471" s="3"/>
      <c r="AB471" s="30">
        <v>441</v>
      </c>
      <c r="AC471" s="30">
        <v>1.5101098516937688</v>
      </c>
      <c r="AD471" s="30">
        <v>-1.0109851693768768E-2</v>
      </c>
    </row>
    <row r="472" spans="1:30">
      <c r="A472" s="4">
        <v>43757.583333333336</v>
      </c>
      <c r="B472">
        <v>43757</v>
      </c>
      <c r="C472" s="3">
        <v>0.58333333333333337</v>
      </c>
      <c r="D472" s="3">
        <v>14</v>
      </c>
      <c r="E472" s="3">
        <v>19</v>
      </c>
      <c r="F472" s="3">
        <v>0.2</v>
      </c>
      <c r="G472" s="5">
        <v>1.2</v>
      </c>
      <c r="H472" s="3">
        <v>1.4</v>
      </c>
      <c r="I472" s="3">
        <v>1.55139</v>
      </c>
      <c r="J472" s="12">
        <f t="shared" si="49"/>
        <v>0.85</v>
      </c>
      <c r="K472" s="4">
        <v>43757.583332870374</v>
      </c>
      <c r="L472" s="3">
        <f t="shared" si="50"/>
        <v>19</v>
      </c>
      <c r="M472" s="3">
        <f t="shared" si="51"/>
        <v>14</v>
      </c>
      <c r="N472" s="3"/>
      <c r="O472" s="3"/>
      <c r="P472" s="3"/>
      <c r="Q472" s="3"/>
      <c r="R472" s="3"/>
      <c r="S472" s="3">
        <f t="shared" si="52"/>
        <v>0</v>
      </c>
      <c r="T472" s="3">
        <f t="shared" si="53"/>
        <v>0</v>
      </c>
      <c r="U472" s="3">
        <f t="shared" si="54"/>
        <v>0</v>
      </c>
      <c r="V472" s="3">
        <f t="shared" si="55"/>
        <v>0</v>
      </c>
      <c r="W472" s="25">
        <v>63</v>
      </c>
      <c r="X472" s="23">
        <v>13</v>
      </c>
      <c r="Y472" s="3">
        <v>1.4</v>
      </c>
      <c r="Z472" s="3"/>
      <c r="AB472" s="30">
        <v>442</v>
      </c>
      <c r="AC472" s="30">
        <v>1.1872116175375975</v>
      </c>
      <c r="AD472" s="30">
        <v>-0.7872116175375975</v>
      </c>
    </row>
    <row r="473" spans="1:30">
      <c r="A473" s="4">
        <v>43757.625</v>
      </c>
      <c r="B473">
        <v>43757</v>
      </c>
      <c r="C473" s="3">
        <v>0.625</v>
      </c>
      <c r="D473" s="3">
        <v>15</v>
      </c>
      <c r="E473" s="3">
        <v>19</v>
      </c>
      <c r="F473" s="3">
        <v>0.2</v>
      </c>
      <c r="G473" s="5">
        <v>0.2</v>
      </c>
      <c r="H473" s="3">
        <v>0.4</v>
      </c>
      <c r="I473" s="3">
        <v>1.55139</v>
      </c>
      <c r="J473" s="12">
        <f t="shared" si="49"/>
        <v>1.0041666666666667</v>
      </c>
      <c r="K473" s="4">
        <v>43757.624999479165</v>
      </c>
      <c r="L473" s="3">
        <f t="shared" si="50"/>
        <v>19</v>
      </c>
      <c r="M473" s="3">
        <f t="shared" si="51"/>
        <v>15</v>
      </c>
      <c r="N473" s="3"/>
      <c r="O473" s="3"/>
      <c r="P473" s="3"/>
      <c r="Q473" s="3"/>
      <c r="R473" s="3"/>
      <c r="S473" s="3">
        <f t="shared" si="52"/>
        <v>0</v>
      </c>
      <c r="T473" s="3">
        <f t="shared" si="53"/>
        <v>0</v>
      </c>
      <c r="U473" s="3">
        <f t="shared" si="54"/>
        <v>0</v>
      </c>
      <c r="V473" s="3">
        <f t="shared" si="55"/>
        <v>0</v>
      </c>
      <c r="W473" s="26">
        <v>63</v>
      </c>
      <c r="X473" s="22">
        <v>13</v>
      </c>
      <c r="Y473" s="3">
        <v>0.4</v>
      </c>
      <c r="Z473" s="3"/>
      <c r="AB473" s="30">
        <v>443</v>
      </c>
      <c r="AC473" s="30">
        <v>1.1473354618922453</v>
      </c>
      <c r="AD473" s="30">
        <v>-0.74733546189224531</v>
      </c>
    </row>
    <row r="474" spans="1:30">
      <c r="A474" s="4">
        <v>43757.666666666664</v>
      </c>
      <c r="B474">
        <v>43757</v>
      </c>
      <c r="C474" s="3">
        <v>0.66666666666666663</v>
      </c>
      <c r="D474" s="3">
        <v>16</v>
      </c>
      <c r="E474" s="3">
        <v>19</v>
      </c>
      <c r="F474" s="3">
        <v>0.1</v>
      </c>
      <c r="G474" s="5">
        <v>0.2</v>
      </c>
      <c r="H474" s="3">
        <v>0.30000000000000004</v>
      </c>
      <c r="I474" s="3">
        <v>1.55139</v>
      </c>
      <c r="J474" s="12">
        <f t="shared" si="49"/>
        <v>1.1166666666666669</v>
      </c>
      <c r="K474" s="4">
        <v>43757.666666087964</v>
      </c>
      <c r="L474" s="3">
        <f t="shared" si="50"/>
        <v>19</v>
      </c>
      <c r="M474" s="3">
        <f t="shared" si="51"/>
        <v>16</v>
      </c>
      <c r="N474" s="3"/>
      <c r="O474" s="3"/>
      <c r="P474" s="3"/>
      <c r="Q474" s="3"/>
      <c r="R474" s="3"/>
      <c r="S474" s="3">
        <f t="shared" si="52"/>
        <v>0</v>
      </c>
      <c r="T474" s="3">
        <f t="shared" si="53"/>
        <v>0</v>
      </c>
      <c r="U474" s="3">
        <f t="shared" si="54"/>
        <v>0</v>
      </c>
      <c r="V474" s="3">
        <f t="shared" si="55"/>
        <v>0</v>
      </c>
      <c r="W474" s="25">
        <v>61</v>
      </c>
      <c r="X474" s="23">
        <v>11</v>
      </c>
      <c r="Y474" s="3">
        <v>0.30000000000000004</v>
      </c>
      <c r="Z474" s="3"/>
      <c r="AB474" s="30">
        <v>444</v>
      </c>
      <c r="AC474" s="30">
        <v>1.1328019395230597</v>
      </c>
      <c r="AD474" s="30">
        <v>-0.73280193952305972</v>
      </c>
    </row>
    <row r="475" spans="1:30">
      <c r="A475" s="4">
        <v>43757.708333333336</v>
      </c>
      <c r="B475">
        <v>43757</v>
      </c>
      <c r="C475" s="3">
        <v>0.70833333333333337</v>
      </c>
      <c r="D475" s="3">
        <v>17</v>
      </c>
      <c r="E475" s="3">
        <v>19</v>
      </c>
      <c r="F475" s="3">
        <v>0.2</v>
      </c>
      <c r="G475" s="5">
        <v>0.1</v>
      </c>
      <c r="H475" s="3">
        <v>0.30000000000000004</v>
      </c>
      <c r="I475" s="3">
        <v>1.55139</v>
      </c>
      <c r="J475" s="12">
        <f t="shared" si="49"/>
        <v>1.2125000000000001</v>
      </c>
      <c r="K475" s="4">
        <v>43757.708332696762</v>
      </c>
      <c r="L475" s="3">
        <f t="shared" si="50"/>
        <v>19</v>
      </c>
      <c r="M475" s="3">
        <f t="shared" si="51"/>
        <v>17</v>
      </c>
      <c r="N475" s="3"/>
      <c r="O475" s="3"/>
      <c r="P475" s="3"/>
      <c r="Q475" s="3"/>
      <c r="R475" s="3"/>
      <c r="S475" s="3">
        <f t="shared" si="52"/>
        <v>0</v>
      </c>
      <c r="T475" s="3">
        <f t="shared" si="53"/>
        <v>0</v>
      </c>
      <c r="U475" s="3">
        <f t="shared" si="54"/>
        <v>0</v>
      </c>
      <c r="V475" s="3">
        <f t="shared" si="55"/>
        <v>0</v>
      </c>
      <c r="W475" s="26">
        <v>60</v>
      </c>
      <c r="X475" s="22">
        <v>11</v>
      </c>
      <c r="Y475" s="3">
        <v>0.30000000000000004</v>
      </c>
      <c r="Z475" s="3"/>
      <c r="AB475" s="30">
        <v>445</v>
      </c>
      <c r="AC475" s="30">
        <v>1.0592569806693635</v>
      </c>
      <c r="AD475" s="30">
        <v>-0.65925698066936345</v>
      </c>
    </row>
    <row r="476" spans="1:30">
      <c r="A476" s="4">
        <v>43757.75</v>
      </c>
      <c r="B476">
        <v>43757</v>
      </c>
      <c r="C476" s="3">
        <v>0.75</v>
      </c>
      <c r="D476" s="3">
        <v>18</v>
      </c>
      <c r="E476" s="3">
        <v>19</v>
      </c>
      <c r="F476" s="3">
        <v>0.2</v>
      </c>
      <c r="G476" s="5">
        <v>0.2</v>
      </c>
      <c r="H476" s="3">
        <v>0.4</v>
      </c>
      <c r="I476" s="3">
        <v>1.55139</v>
      </c>
      <c r="J476" s="12">
        <f t="shared" si="49"/>
        <v>1.3291666666666668</v>
      </c>
      <c r="K476" s="4">
        <v>43757.749999305554</v>
      </c>
      <c r="L476" s="3">
        <f t="shared" si="50"/>
        <v>19</v>
      </c>
      <c r="M476" s="3">
        <f t="shared" si="51"/>
        <v>18</v>
      </c>
      <c r="N476" s="3"/>
      <c r="O476" s="3"/>
      <c r="P476" s="3"/>
      <c r="Q476" s="3"/>
      <c r="R476" s="3"/>
      <c r="S476" s="3">
        <f t="shared" si="52"/>
        <v>0</v>
      </c>
      <c r="T476" s="3">
        <f t="shared" si="53"/>
        <v>0</v>
      </c>
      <c r="U476" s="3">
        <f t="shared" si="54"/>
        <v>0</v>
      </c>
      <c r="V476" s="3">
        <f t="shared" si="55"/>
        <v>0</v>
      </c>
      <c r="W476" s="25">
        <v>60</v>
      </c>
      <c r="X476" s="23">
        <v>11</v>
      </c>
      <c r="Y476" s="3">
        <v>0.4</v>
      </c>
      <c r="Z476" s="3"/>
      <c r="AB476" s="30">
        <v>446</v>
      </c>
      <c r="AC476" s="30">
        <v>1.0326728769057953</v>
      </c>
      <c r="AD476" s="30">
        <v>-0.63267287690579532</v>
      </c>
    </row>
    <row r="477" spans="1:30">
      <c r="A477" s="4">
        <v>43757.791666666664</v>
      </c>
      <c r="B477">
        <v>43757</v>
      </c>
      <c r="C477" s="3">
        <v>0.79166666666666663</v>
      </c>
      <c r="D477" s="3">
        <v>19</v>
      </c>
      <c r="E477" s="3">
        <v>19</v>
      </c>
      <c r="F477" s="3">
        <v>0.3</v>
      </c>
      <c r="G477" s="5">
        <v>0.4</v>
      </c>
      <c r="H477" s="3">
        <v>0.7</v>
      </c>
      <c r="I477" s="3">
        <v>1.55139</v>
      </c>
      <c r="J477" s="12">
        <f t="shared" si="49"/>
        <v>1.404166666666667</v>
      </c>
      <c r="K477" s="4">
        <v>43757.791666666664</v>
      </c>
      <c r="L477" s="3">
        <f t="shared" si="50"/>
        <v>19</v>
      </c>
      <c r="M477" s="3">
        <f t="shared" si="51"/>
        <v>19</v>
      </c>
      <c r="N477" s="3">
        <v>47</v>
      </c>
      <c r="O477" s="3">
        <v>0</v>
      </c>
      <c r="P477" s="3">
        <v>0</v>
      </c>
      <c r="Q477" s="3">
        <v>0</v>
      </c>
      <c r="R477" s="3"/>
      <c r="S477" s="3">
        <f t="shared" si="52"/>
        <v>1</v>
      </c>
      <c r="T477" s="3">
        <f t="shared" si="53"/>
        <v>0</v>
      </c>
      <c r="U477" s="3">
        <f t="shared" si="54"/>
        <v>0</v>
      </c>
      <c r="V477" s="3">
        <f t="shared" si="55"/>
        <v>0</v>
      </c>
      <c r="W477" s="26">
        <v>59</v>
      </c>
      <c r="X477" s="22">
        <v>11</v>
      </c>
      <c r="Y477" s="3">
        <v>0.7</v>
      </c>
      <c r="Z477" s="3"/>
      <c r="AB477" s="30">
        <v>447</v>
      </c>
      <c r="AC477" s="30">
        <v>1.0326728769057953</v>
      </c>
      <c r="AD477" s="30">
        <v>-0.63267287690579532</v>
      </c>
    </row>
    <row r="478" spans="1:30">
      <c r="A478" s="4">
        <v>43757.833333333336</v>
      </c>
      <c r="B478">
        <v>43757</v>
      </c>
      <c r="C478" s="3">
        <v>0.83333333333333337</v>
      </c>
      <c r="D478" s="3">
        <v>20</v>
      </c>
      <c r="E478" s="3">
        <v>19</v>
      </c>
      <c r="F478" s="3">
        <v>0.4</v>
      </c>
      <c r="G478" s="5">
        <v>0.4</v>
      </c>
      <c r="H478" s="3">
        <v>0.8</v>
      </c>
      <c r="I478" s="3">
        <v>1.55139</v>
      </c>
      <c r="J478" s="12">
        <f t="shared" si="49"/>
        <v>1.4333333333333336</v>
      </c>
      <c r="K478" s="4">
        <v>43757.833333333336</v>
      </c>
      <c r="L478" s="3">
        <f t="shared" si="50"/>
        <v>19</v>
      </c>
      <c r="M478" s="3">
        <f t="shared" si="51"/>
        <v>20</v>
      </c>
      <c r="N478" s="3">
        <v>57</v>
      </c>
      <c r="O478" s="3">
        <v>0</v>
      </c>
      <c r="P478" s="3">
        <v>0</v>
      </c>
      <c r="Q478" s="3">
        <v>0</v>
      </c>
      <c r="R478" s="3"/>
      <c r="S478" s="3">
        <f t="shared" si="52"/>
        <v>1</v>
      </c>
      <c r="T478" s="3">
        <f t="shared" si="53"/>
        <v>0</v>
      </c>
      <c r="U478" s="3">
        <f t="shared" si="54"/>
        <v>0</v>
      </c>
      <c r="V478" s="3">
        <f t="shared" si="55"/>
        <v>0</v>
      </c>
      <c r="W478" s="25">
        <v>58</v>
      </c>
      <c r="X478" s="23">
        <v>11</v>
      </c>
      <c r="Y478" s="3">
        <v>0.8</v>
      </c>
      <c r="Z478" s="3"/>
      <c r="AB478" s="30">
        <v>448</v>
      </c>
      <c r="AC478" s="30">
        <v>1.3422790591801825</v>
      </c>
      <c r="AD478" s="30">
        <v>-4.2279059180182488E-2</v>
      </c>
    </row>
    <row r="479" spans="1:30">
      <c r="A479" s="4">
        <v>43757.875</v>
      </c>
      <c r="B479">
        <v>43757</v>
      </c>
      <c r="C479" s="3">
        <v>0.875</v>
      </c>
      <c r="D479" s="3">
        <v>21</v>
      </c>
      <c r="E479" s="3">
        <v>19</v>
      </c>
      <c r="F479" s="3">
        <v>0.4</v>
      </c>
      <c r="G479" s="5">
        <v>0.4</v>
      </c>
      <c r="H479" s="3">
        <v>0.8</v>
      </c>
      <c r="I479" s="3">
        <v>1.55139</v>
      </c>
      <c r="J479" s="12">
        <f t="shared" si="49"/>
        <v>1.5583333333333336</v>
      </c>
      <c r="K479" s="4">
        <v>43757.875</v>
      </c>
      <c r="L479" s="3">
        <f t="shared" si="50"/>
        <v>19</v>
      </c>
      <c r="M479" s="3">
        <f t="shared" si="51"/>
        <v>21</v>
      </c>
      <c r="N479" s="3">
        <v>58</v>
      </c>
      <c r="O479" s="3">
        <v>0</v>
      </c>
      <c r="P479" s="3">
        <v>0</v>
      </c>
      <c r="Q479" s="3">
        <v>0</v>
      </c>
      <c r="R479" s="3"/>
      <c r="S479" s="3">
        <f t="shared" si="52"/>
        <v>1</v>
      </c>
      <c r="T479" s="3">
        <f t="shared" si="53"/>
        <v>0</v>
      </c>
      <c r="U479" s="3">
        <f t="shared" si="54"/>
        <v>0</v>
      </c>
      <c r="V479" s="3">
        <f t="shared" si="55"/>
        <v>0</v>
      </c>
      <c r="W479" s="26">
        <v>58</v>
      </c>
      <c r="X479" s="22">
        <v>11</v>
      </c>
      <c r="Y479" s="3">
        <v>0.8</v>
      </c>
      <c r="Z479" s="3"/>
      <c r="AB479" s="30">
        <v>449</v>
      </c>
      <c r="AC479" s="30">
        <v>1.3688631629437507</v>
      </c>
      <c r="AD479" s="30">
        <v>2.8311368370562495</v>
      </c>
    </row>
    <row r="480" spans="1:30">
      <c r="A480" s="4">
        <v>43757.916666666664</v>
      </c>
      <c r="B480">
        <v>43757</v>
      </c>
      <c r="C480" s="3">
        <v>0.91666666666666663</v>
      </c>
      <c r="D480" s="3">
        <v>22</v>
      </c>
      <c r="E480" s="3">
        <v>19</v>
      </c>
      <c r="F480" s="3">
        <v>0.4</v>
      </c>
      <c r="G480" s="5">
        <v>0.8</v>
      </c>
      <c r="H480" s="3">
        <v>1.2000000000000002</v>
      </c>
      <c r="I480" s="3">
        <v>1.55139</v>
      </c>
      <c r="J480" s="12">
        <f t="shared" si="49"/>
        <v>1.6166666666666669</v>
      </c>
      <c r="K480" s="4">
        <v>43757.916666666664</v>
      </c>
      <c r="L480" s="3">
        <f t="shared" si="50"/>
        <v>19</v>
      </c>
      <c r="M480" s="3">
        <f t="shared" si="51"/>
        <v>22</v>
      </c>
      <c r="N480" s="3">
        <v>58</v>
      </c>
      <c r="O480" s="3">
        <v>28</v>
      </c>
      <c r="P480" s="3">
        <v>0</v>
      </c>
      <c r="Q480" s="3">
        <v>0</v>
      </c>
      <c r="R480" s="3"/>
      <c r="S480" s="3">
        <f t="shared" si="52"/>
        <v>1</v>
      </c>
      <c r="T480" s="3">
        <f t="shared" si="53"/>
        <v>1</v>
      </c>
      <c r="U480" s="3">
        <f t="shared" si="54"/>
        <v>0</v>
      </c>
      <c r="V480" s="3">
        <f t="shared" si="55"/>
        <v>0</v>
      </c>
      <c r="W480" s="25">
        <v>57</v>
      </c>
      <c r="X480" s="23">
        <v>11</v>
      </c>
      <c r="Y480" s="3">
        <v>1.2000000000000002</v>
      </c>
      <c r="Z480" s="3"/>
      <c r="AB480" s="30">
        <v>450</v>
      </c>
      <c r="AC480" s="30">
        <v>1.3954472667073188</v>
      </c>
      <c r="AD480" s="30">
        <v>1.6045527332926812</v>
      </c>
    </row>
    <row r="481" spans="1:30">
      <c r="A481" s="4">
        <v>43757.958333333336</v>
      </c>
      <c r="B481">
        <v>43757</v>
      </c>
      <c r="C481" s="3">
        <v>0.95833333333333337</v>
      </c>
      <c r="D481" s="3">
        <v>23</v>
      </c>
      <c r="E481" s="3">
        <v>19</v>
      </c>
      <c r="F481" s="3">
        <v>2.1</v>
      </c>
      <c r="G481" s="5">
        <v>0.2</v>
      </c>
      <c r="H481" s="3">
        <v>2.3000000000000003</v>
      </c>
      <c r="I481" s="3">
        <v>1.55139</v>
      </c>
      <c r="J481" s="12">
        <f t="shared" si="49"/>
        <v>1.6166666666666671</v>
      </c>
      <c r="K481" s="4">
        <v>43757.958333333336</v>
      </c>
      <c r="L481" s="3">
        <f t="shared" si="50"/>
        <v>19</v>
      </c>
      <c r="M481" s="3">
        <f t="shared" si="51"/>
        <v>23</v>
      </c>
      <c r="N481" s="3">
        <v>57</v>
      </c>
      <c r="O481" s="3">
        <v>57</v>
      </c>
      <c r="P481" s="3">
        <v>46</v>
      </c>
      <c r="Q481" s="3">
        <v>0</v>
      </c>
      <c r="R481" s="3"/>
      <c r="S481" s="3">
        <f t="shared" si="52"/>
        <v>1</v>
      </c>
      <c r="T481" s="3">
        <f t="shared" si="53"/>
        <v>1</v>
      </c>
      <c r="U481" s="3">
        <f t="shared" si="54"/>
        <v>1</v>
      </c>
      <c r="V481" s="3">
        <f t="shared" si="55"/>
        <v>0</v>
      </c>
      <c r="W481" s="26">
        <v>57</v>
      </c>
      <c r="X481" s="22">
        <v>13</v>
      </c>
      <c r="Y481" s="3">
        <v>2.3000000000000003</v>
      </c>
      <c r="Z481" s="3"/>
      <c r="AB481" s="30">
        <v>451</v>
      </c>
      <c r="AC481" s="30">
        <v>1.4589571089959987</v>
      </c>
      <c r="AD481" s="30">
        <v>1.2410428910040014</v>
      </c>
    </row>
    <row r="482" spans="1:30">
      <c r="A482" s="4">
        <v>43758</v>
      </c>
      <c r="B482">
        <v>43758</v>
      </c>
      <c r="C482" s="3">
        <v>0</v>
      </c>
      <c r="D482" s="3">
        <v>0</v>
      </c>
      <c r="E482" s="3">
        <v>20</v>
      </c>
      <c r="F482" s="3">
        <v>0.2</v>
      </c>
      <c r="G482" s="5">
        <v>0.2</v>
      </c>
      <c r="H482" s="3">
        <v>0.4</v>
      </c>
      <c r="I482" s="3">
        <v>1.55139</v>
      </c>
      <c r="J482" s="12">
        <f t="shared" si="49"/>
        <v>1.6125000000000005</v>
      </c>
      <c r="K482" s="4">
        <v>43758</v>
      </c>
      <c r="L482" s="3">
        <f t="shared" si="50"/>
        <v>20</v>
      </c>
      <c r="M482" s="3">
        <f t="shared" si="51"/>
        <v>0</v>
      </c>
      <c r="N482" s="3">
        <v>58</v>
      </c>
      <c r="O482" s="3">
        <v>58</v>
      </c>
      <c r="P482" s="3">
        <v>58</v>
      </c>
      <c r="Q482" s="3">
        <v>0</v>
      </c>
      <c r="R482" s="3"/>
      <c r="S482" s="3">
        <f t="shared" si="52"/>
        <v>1</v>
      </c>
      <c r="T482" s="3">
        <f t="shared" si="53"/>
        <v>1</v>
      </c>
      <c r="U482" s="3">
        <f t="shared" si="54"/>
        <v>1</v>
      </c>
      <c r="V482" s="3">
        <f t="shared" si="55"/>
        <v>0</v>
      </c>
      <c r="W482" s="25">
        <v>56</v>
      </c>
      <c r="X482" s="23">
        <v>11</v>
      </c>
      <c r="Y482" s="3">
        <v>0.4</v>
      </c>
      <c r="Z482" s="3"/>
      <c r="AB482" s="30">
        <v>452</v>
      </c>
      <c r="AC482" s="30">
        <v>1.5376260744910639</v>
      </c>
      <c r="AD482" s="30">
        <v>1.6623739255089363</v>
      </c>
    </row>
    <row r="483" spans="1:30">
      <c r="A483" s="4">
        <v>43758.041666666664</v>
      </c>
      <c r="B483">
        <v>43758</v>
      </c>
      <c r="C483" s="3">
        <v>4.1666666666666664E-2</v>
      </c>
      <c r="D483" s="3">
        <v>1</v>
      </c>
      <c r="E483" s="3">
        <v>20</v>
      </c>
      <c r="F483" s="3">
        <v>0.2</v>
      </c>
      <c r="G483" s="5">
        <v>0.2</v>
      </c>
      <c r="H483" s="3">
        <v>0.4</v>
      </c>
      <c r="I483" s="3">
        <v>1.55139</v>
      </c>
      <c r="J483" s="12">
        <f t="shared" si="49"/>
        <v>1.6250000000000007</v>
      </c>
      <c r="K483" s="4">
        <v>43758.041666666664</v>
      </c>
      <c r="L483" s="3">
        <f t="shared" si="50"/>
        <v>20</v>
      </c>
      <c r="M483" s="3">
        <f t="shared" si="51"/>
        <v>1</v>
      </c>
      <c r="N483" s="3">
        <v>58</v>
      </c>
      <c r="O483" s="3">
        <v>58</v>
      </c>
      <c r="P483" s="3">
        <v>58</v>
      </c>
      <c r="Q483" s="3">
        <v>0</v>
      </c>
      <c r="R483" s="3"/>
      <c r="S483" s="3">
        <f t="shared" si="52"/>
        <v>1</v>
      </c>
      <c r="T483" s="3">
        <f t="shared" si="53"/>
        <v>1</v>
      </c>
      <c r="U483" s="3">
        <f t="shared" si="54"/>
        <v>1</v>
      </c>
      <c r="V483" s="3">
        <f t="shared" si="55"/>
        <v>0</v>
      </c>
      <c r="W483" s="26">
        <v>57</v>
      </c>
      <c r="X483" s="22">
        <v>11</v>
      </c>
      <c r="Y483" s="3">
        <v>0.4</v>
      </c>
      <c r="Z483" s="3"/>
      <c r="AB483" s="30">
        <v>453</v>
      </c>
      <c r="AC483" s="30">
        <v>1.564210178254632</v>
      </c>
      <c r="AD483" s="30">
        <v>1.5357898217453676</v>
      </c>
    </row>
    <row r="484" spans="1:30">
      <c r="A484" s="4">
        <v>43758.083333333336</v>
      </c>
      <c r="B484">
        <v>43758</v>
      </c>
      <c r="C484" s="3">
        <v>8.3333333333333329E-2</v>
      </c>
      <c r="D484" s="3">
        <v>2</v>
      </c>
      <c r="E484" s="3">
        <v>20</v>
      </c>
      <c r="F484" s="3">
        <v>0.2</v>
      </c>
      <c r="G484" s="5">
        <v>0.2</v>
      </c>
      <c r="H484" s="3">
        <v>0.4</v>
      </c>
      <c r="I484" s="3">
        <v>1.55139</v>
      </c>
      <c r="J484" s="12">
        <f t="shared" si="49"/>
        <v>1.6416666666666673</v>
      </c>
      <c r="K484" s="4">
        <v>43758.083333333336</v>
      </c>
      <c r="L484" s="3">
        <f t="shared" si="50"/>
        <v>20</v>
      </c>
      <c r="M484" s="3">
        <f t="shared" si="51"/>
        <v>2</v>
      </c>
      <c r="N484" s="3">
        <v>58</v>
      </c>
      <c r="O484" s="3">
        <v>58</v>
      </c>
      <c r="P484" s="3">
        <v>58</v>
      </c>
      <c r="Q484" s="3">
        <v>0</v>
      </c>
      <c r="R484" s="3"/>
      <c r="S484" s="3">
        <f t="shared" si="52"/>
        <v>1</v>
      </c>
      <c r="T484" s="3">
        <f t="shared" si="53"/>
        <v>1</v>
      </c>
      <c r="U484" s="3">
        <f t="shared" si="54"/>
        <v>1</v>
      </c>
      <c r="V484" s="3">
        <f t="shared" si="55"/>
        <v>0</v>
      </c>
      <c r="W484" s="25">
        <v>58</v>
      </c>
      <c r="X484" s="23">
        <v>11</v>
      </c>
      <c r="Y484" s="3">
        <v>0.4</v>
      </c>
      <c r="Z484" s="3"/>
      <c r="AB484" s="30">
        <v>454</v>
      </c>
      <c r="AC484" s="30">
        <v>1.6040863338999842</v>
      </c>
      <c r="AD484" s="30">
        <v>1.5959136661000159</v>
      </c>
    </row>
    <row r="485" spans="1:30">
      <c r="A485" s="4">
        <v>43758.125</v>
      </c>
      <c r="B485">
        <v>43758</v>
      </c>
      <c r="C485" s="3">
        <v>0.125</v>
      </c>
      <c r="D485" s="3">
        <v>3</v>
      </c>
      <c r="E485" s="3">
        <v>20</v>
      </c>
      <c r="F485" s="3">
        <v>0.2</v>
      </c>
      <c r="G485" s="5">
        <v>1</v>
      </c>
      <c r="H485" s="3">
        <v>1.2</v>
      </c>
      <c r="I485" s="3">
        <v>1.55139</v>
      </c>
      <c r="J485" s="12">
        <f t="shared" si="49"/>
        <v>1.654166666666667</v>
      </c>
      <c r="K485" s="4">
        <v>43758.125</v>
      </c>
      <c r="L485" s="3">
        <f t="shared" si="50"/>
        <v>20</v>
      </c>
      <c r="M485" s="3">
        <f t="shared" si="51"/>
        <v>3</v>
      </c>
      <c r="N485" s="3">
        <v>57</v>
      </c>
      <c r="O485" s="3">
        <v>57</v>
      </c>
      <c r="P485" s="3">
        <v>57</v>
      </c>
      <c r="Q485" s="3">
        <v>0</v>
      </c>
      <c r="R485" s="3"/>
      <c r="S485" s="3">
        <f t="shared" si="52"/>
        <v>1</v>
      </c>
      <c r="T485" s="3">
        <f t="shared" si="53"/>
        <v>1</v>
      </c>
      <c r="U485" s="3">
        <f t="shared" si="54"/>
        <v>1</v>
      </c>
      <c r="V485" s="3">
        <f t="shared" si="55"/>
        <v>0</v>
      </c>
      <c r="W485" s="26">
        <v>58</v>
      </c>
      <c r="X485" s="22">
        <v>8</v>
      </c>
      <c r="Y485" s="3">
        <v>1.2</v>
      </c>
      <c r="Z485" s="3"/>
      <c r="AB485" s="30">
        <v>455</v>
      </c>
      <c r="AC485" s="30">
        <v>1.6040863338999842</v>
      </c>
      <c r="AD485" s="30">
        <v>-0.40408633389998427</v>
      </c>
    </row>
    <row r="486" spans="1:30">
      <c r="A486" s="4">
        <v>43758.166666666664</v>
      </c>
      <c r="B486">
        <v>43758</v>
      </c>
      <c r="C486" s="3">
        <v>0.16666666666666666</v>
      </c>
      <c r="D486" s="3">
        <v>4</v>
      </c>
      <c r="E486" s="3">
        <v>20</v>
      </c>
      <c r="F486" s="3">
        <v>1.5</v>
      </c>
      <c r="G486" s="5">
        <v>0.2</v>
      </c>
      <c r="H486" s="3">
        <v>1.7</v>
      </c>
      <c r="I486" s="3">
        <v>1.55139</v>
      </c>
      <c r="J486" s="12">
        <f t="shared" si="49"/>
        <v>1.633333333333334</v>
      </c>
      <c r="K486" s="4">
        <v>43758.166666666664</v>
      </c>
      <c r="L486" s="3">
        <f t="shared" si="50"/>
        <v>20</v>
      </c>
      <c r="M486" s="3">
        <f t="shared" si="51"/>
        <v>4</v>
      </c>
      <c r="N486" s="3">
        <v>58</v>
      </c>
      <c r="O486" s="3">
        <v>35</v>
      </c>
      <c r="P486" s="3">
        <v>58</v>
      </c>
      <c r="Q486" s="3">
        <v>0</v>
      </c>
      <c r="R486" s="3"/>
      <c r="S486" s="3">
        <f t="shared" si="52"/>
        <v>1</v>
      </c>
      <c r="T486" s="3">
        <f t="shared" si="53"/>
        <v>1</v>
      </c>
      <c r="U486" s="3">
        <f t="shared" si="54"/>
        <v>1</v>
      </c>
      <c r="V486" s="3">
        <f t="shared" si="55"/>
        <v>0</v>
      </c>
      <c r="W486" s="25">
        <v>57</v>
      </c>
      <c r="X486" s="23">
        <v>8</v>
      </c>
      <c r="Y486" s="3">
        <v>1.7</v>
      </c>
      <c r="Z486" s="3"/>
      <c r="AB486" s="30">
        <v>456</v>
      </c>
      <c r="AC486" s="30">
        <v>1.6572545414271205</v>
      </c>
      <c r="AD486" s="30">
        <v>-0.95725454142712052</v>
      </c>
    </row>
    <row r="487" spans="1:30">
      <c r="A487" s="4">
        <v>43758.208333333336</v>
      </c>
      <c r="B487">
        <v>43758</v>
      </c>
      <c r="C487" s="3">
        <v>0.20833333333333334</v>
      </c>
      <c r="D487" s="3">
        <v>5</v>
      </c>
      <c r="E487" s="3">
        <v>20</v>
      </c>
      <c r="F487" s="3">
        <v>0.2</v>
      </c>
      <c r="G487" s="5">
        <v>0.2</v>
      </c>
      <c r="H487" s="3">
        <v>0.4</v>
      </c>
      <c r="I487" s="3">
        <v>1.55139</v>
      </c>
      <c r="J487" s="12">
        <f t="shared" si="49"/>
        <v>1.591666666666667</v>
      </c>
      <c r="K487" s="4">
        <v>43758.208333333336</v>
      </c>
      <c r="L487" s="3">
        <f t="shared" si="50"/>
        <v>20</v>
      </c>
      <c r="M487" s="3">
        <f t="shared" si="51"/>
        <v>5</v>
      </c>
      <c r="N487" s="3">
        <v>58</v>
      </c>
      <c r="O487" s="3">
        <v>0</v>
      </c>
      <c r="P487" s="3">
        <v>58</v>
      </c>
      <c r="Q487" s="3">
        <v>0</v>
      </c>
      <c r="R487" s="3"/>
      <c r="S487" s="3">
        <f t="shared" si="52"/>
        <v>1</v>
      </c>
      <c r="T487" s="3">
        <f t="shared" si="53"/>
        <v>0</v>
      </c>
      <c r="U487" s="3">
        <f t="shared" si="54"/>
        <v>1</v>
      </c>
      <c r="V487" s="3">
        <f t="shared" si="55"/>
        <v>0</v>
      </c>
      <c r="W487" s="26">
        <v>56</v>
      </c>
      <c r="X487" s="22">
        <v>8</v>
      </c>
      <c r="Y487" s="3">
        <v>0.4</v>
      </c>
      <c r="Z487" s="3"/>
      <c r="AB487" s="30">
        <v>457</v>
      </c>
      <c r="AC487" s="30">
        <v>1.7536591925821798</v>
      </c>
      <c r="AD487" s="30">
        <v>-1.2536591925821798</v>
      </c>
    </row>
    <row r="488" spans="1:30">
      <c r="A488" s="4">
        <v>43758.25</v>
      </c>
      <c r="B488">
        <v>43758</v>
      </c>
      <c r="C488" s="3">
        <v>0.25</v>
      </c>
      <c r="D488" s="3">
        <v>6</v>
      </c>
      <c r="E488" s="3">
        <v>20</v>
      </c>
      <c r="F488" s="3">
        <v>0.2</v>
      </c>
      <c r="G488" s="5">
        <v>0.2</v>
      </c>
      <c r="H488" s="3">
        <v>0.4</v>
      </c>
      <c r="I488" s="3">
        <v>1.55139</v>
      </c>
      <c r="J488" s="12">
        <f t="shared" si="49"/>
        <v>1.6000000000000005</v>
      </c>
      <c r="K488" s="4">
        <v>43758.25</v>
      </c>
      <c r="L488" s="3">
        <f t="shared" si="50"/>
        <v>20</v>
      </c>
      <c r="M488" s="3">
        <f t="shared" si="51"/>
        <v>6</v>
      </c>
      <c r="N488" s="3">
        <v>58</v>
      </c>
      <c r="O488" s="3">
        <v>0</v>
      </c>
      <c r="P488" s="3">
        <v>58</v>
      </c>
      <c r="Q488" s="3">
        <v>0</v>
      </c>
      <c r="R488" s="3"/>
      <c r="S488" s="3">
        <f t="shared" si="52"/>
        <v>1</v>
      </c>
      <c r="T488" s="3">
        <f t="shared" si="53"/>
        <v>0</v>
      </c>
      <c r="U488" s="3">
        <f t="shared" si="54"/>
        <v>1</v>
      </c>
      <c r="V488" s="3">
        <f t="shared" si="55"/>
        <v>0</v>
      </c>
      <c r="W488" s="25">
        <v>55</v>
      </c>
      <c r="X488" s="23">
        <v>5</v>
      </c>
      <c r="Y488" s="3">
        <v>0.4</v>
      </c>
      <c r="Z488" s="3"/>
      <c r="AB488" s="30">
        <v>458</v>
      </c>
      <c r="AC488" s="30">
        <v>1.6921648151228661</v>
      </c>
      <c r="AD488" s="30">
        <v>-1.3921648151228661</v>
      </c>
    </row>
    <row r="489" spans="1:30">
      <c r="A489" s="4">
        <v>43758.291666666664</v>
      </c>
      <c r="B489">
        <v>43758</v>
      </c>
      <c r="C489" s="3">
        <v>0.29166666666666669</v>
      </c>
      <c r="D489" s="3">
        <v>7</v>
      </c>
      <c r="E489" s="3">
        <v>20</v>
      </c>
      <c r="F489" s="3">
        <v>0.2</v>
      </c>
      <c r="G489" s="5">
        <v>0.5</v>
      </c>
      <c r="H489" s="3">
        <v>0.7</v>
      </c>
      <c r="I489" s="3">
        <v>1.55139</v>
      </c>
      <c r="J489" s="12">
        <f t="shared" si="49"/>
        <v>1.6291666666666671</v>
      </c>
      <c r="K489" s="4">
        <v>43758.291666666664</v>
      </c>
      <c r="L489" s="3">
        <f t="shared" si="50"/>
        <v>20</v>
      </c>
      <c r="M489" s="3">
        <f t="shared" si="51"/>
        <v>7</v>
      </c>
      <c r="N489" s="3">
        <v>57</v>
      </c>
      <c r="O489" s="3">
        <v>0</v>
      </c>
      <c r="P489" s="3">
        <v>57</v>
      </c>
      <c r="Q489" s="3">
        <v>0</v>
      </c>
      <c r="R489" s="3"/>
      <c r="S489" s="3">
        <f t="shared" si="52"/>
        <v>1</v>
      </c>
      <c r="T489" s="3">
        <f t="shared" si="53"/>
        <v>0</v>
      </c>
      <c r="U489" s="3">
        <f t="shared" si="54"/>
        <v>1</v>
      </c>
      <c r="V489" s="3">
        <f t="shared" si="55"/>
        <v>0</v>
      </c>
      <c r="W489" s="26">
        <v>55</v>
      </c>
      <c r="X489" s="22">
        <v>5</v>
      </c>
      <c r="Y489" s="3">
        <v>0.7</v>
      </c>
      <c r="Z489" s="3"/>
      <c r="AB489" s="30">
        <v>459</v>
      </c>
      <c r="AC489" s="30">
        <v>1.7054568670046502</v>
      </c>
      <c r="AD489" s="30">
        <v>-1.3054568670046502</v>
      </c>
    </row>
    <row r="490" spans="1:30">
      <c r="A490" s="4">
        <v>43758.333333333336</v>
      </c>
      <c r="B490">
        <v>43758</v>
      </c>
      <c r="C490" s="3">
        <v>0.33333333333333331</v>
      </c>
      <c r="D490" s="3">
        <v>8</v>
      </c>
      <c r="E490" s="3">
        <v>20</v>
      </c>
      <c r="F490" s="3">
        <v>1.2</v>
      </c>
      <c r="G490" s="5">
        <v>0.2</v>
      </c>
      <c r="H490" s="3">
        <v>1.4</v>
      </c>
      <c r="I490" s="3">
        <v>1.55139</v>
      </c>
      <c r="J490" s="12">
        <f t="shared" si="49"/>
        <v>1.7708333333333339</v>
      </c>
      <c r="K490" s="4">
        <v>43758.333333333336</v>
      </c>
      <c r="L490" s="3">
        <f t="shared" si="50"/>
        <v>20</v>
      </c>
      <c r="M490" s="3">
        <f t="shared" si="51"/>
        <v>8</v>
      </c>
      <c r="N490" s="3">
        <v>23</v>
      </c>
      <c r="O490" s="3">
        <v>0</v>
      </c>
      <c r="P490" s="3">
        <v>58</v>
      </c>
      <c r="Q490" s="3">
        <v>0</v>
      </c>
      <c r="R490" s="3"/>
      <c r="S490" s="3">
        <f t="shared" si="52"/>
        <v>1</v>
      </c>
      <c r="T490" s="3">
        <f t="shared" si="53"/>
        <v>0</v>
      </c>
      <c r="U490" s="3">
        <f t="shared" si="54"/>
        <v>1</v>
      </c>
      <c r="V490" s="3">
        <f t="shared" si="55"/>
        <v>0</v>
      </c>
      <c r="W490" s="25">
        <v>55</v>
      </c>
      <c r="X490" s="23">
        <v>1</v>
      </c>
      <c r="Y490" s="3">
        <v>1.4</v>
      </c>
      <c r="Z490" s="3"/>
      <c r="AB490" s="30">
        <v>460</v>
      </c>
      <c r="AC490" s="30">
        <v>1.6838386451906886</v>
      </c>
      <c r="AD490" s="30">
        <v>-1.2838386451906887</v>
      </c>
    </row>
    <row r="491" spans="1:30">
      <c r="A491" s="4">
        <v>43758.375</v>
      </c>
      <c r="B491">
        <v>43758</v>
      </c>
      <c r="C491" s="3">
        <v>0.375</v>
      </c>
      <c r="D491" s="3">
        <v>9</v>
      </c>
      <c r="E491" s="3">
        <v>20</v>
      </c>
      <c r="F491" s="3">
        <v>0.2</v>
      </c>
      <c r="G491" s="5">
        <v>0.2</v>
      </c>
      <c r="H491" s="3">
        <v>0.4</v>
      </c>
      <c r="I491" s="3">
        <v>1.55139</v>
      </c>
      <c r="J491" s="12">
        <f t="shared" si="49"/>
        <v>1.7416666666666671</v>
      </c>
      <c r="K491" s="4">
        <v>43758.375</v>
      </c>
      <c r="L491" s="3">
        <f t="shared" si="50"/>
        <v>20</v>
      </c>
      <c r="M491" s="3">
        <f t="shared" si="51"/>
        <v>9</v>
      </c>
      <c r="N491" s="3">
        <v>0</v>
      </c>
      <c r="O491" s="3">
        <v>0</v>
      </c>
      <c r="P491" s="3">
        <v>58</v>
      </c>
      <c r="Q491" s="3">
        <v>0</v>
      </c>
      <c r="R491" s="3"/>
      <c r="S491" s="3">
        <f t="shared" si="52"/>
        <v>0</v>
      </c>
      <c r="T491" s="3">
        <f t="shared" si="53"/>
        <v>0</v>
      </c>
      <c r="U491" s="3">
        <f t="shared" si="54"/>
        <v>1</v>
      </c>
      <c r="V491" s="3">
        <f t="shared" si="55"/>
        <v>0</v>
      </c>
      <c r="W491" s="26">
        <v>56</v>
      </c>
      <c r="X491" s="22">
        <v>5</v>
      </c>
      <c r="Y491" s="3">
        <v>0.4</v>
      </c>
      <c r="Z491" s="3"/>
      <c r="AB491" s="30">
        <v>461</v>
      </c>
      <c r="AC491" s="30">
        <v>1.6838386451906886</v>
      </c>
      <c r="AD491" s="30">
        <v>-1.4838386451906886</v>
      </c>
    </row>
    <row r="492" spans="1:30">
      <c r="A492" s="4">
        <v>43758.416666666664</v>
      </c>
      <c r="B492">
        <v>43758</v>
      </c>
      <c r="C492" s="3">
        <v>0.41666666666666669</v>
      </c>
      <c r="D492" s="3">
        <v>10</v>
      </c>
      <c r="E492" s="3">
        <v>20</v>
      </c>
      <c r="F492" s="3">
        <v>0.2</v>
      </c>
      <c r="G492" s="5">
        <v>0.2</v>
      </c>
      <c r="H492" s="3">
        <v>0.4</v>
      </c>
      <c r="I492" s="3">
        <v>1.55139</v>
      </c>
      <c r="J492" s="12">
        <f t="shared" si="49"/>
        <v>1.8125000000000002</v>
      </c>
      <c r="K492" s="4">
        <v>43758.416666666664</v>
      </c>
      <c r="L492" s="3">
        <f t="shared" si="50"/>
        <v>20</v>
      </c>
      <c r="M492" s="3">
        <f t="shared" si="51"/>
        <v>10</v>
      </c>
      <c r="N492" s="3">
        <v>0</v>
      </c>
      <c r="O492" s="3">
        <v>0</v>
      </c>
      <c r="P492" s="3">
        <v>57</v>
      </c>
      <c r="Q492" s="3">
        <v>0</v>
      </c>
      <c r="R492" s="3"/>
      <c r="S492" s="3">
        <f t="shared" si="52"/>
        <v>0</v>
      </c>
      <c r="T492" s="3">
        <f t="shared" si="53"/>
        <v>0</v>
      </c>
      <c r="U492" s="3">
        <f t="shared" si="54"/>
        <v>1</v>
      </c>
      <c r="V492" s="3">
        <f t="shared" si="55"/>
        <v>0</v>
      </c>
      <c r="W492" s="25">
        <v>56</v>
      </c>
      <c r="X492" s="23">
        <v>5</v>
      </c>
      <c r="Y492" s="3">
        <v>0.4</v>
      </c>
      <c r="Z492" s="3"/>
      <c r="AB492" s="30">
        <v>462</v>
      </c>
      <c r="AC492" s="30">
        <v>1.7104227489542567</v>
      </c>
      <c r="AD492" s="30">
        <v>-1.1104227489542566</v>
      </c>
    </row>
    <row r="493" spans="1:30">
      <c r="A493" s="4">
        <v>43758.458333333336</v>
      </c>
      <c r="B493">
        <v>43758</v>
      </c>
      <c r="C493" s="3">
        <v>0.45833333333333331</v>
      </c>
      <c r="D493" s="3">
        <v>11</v>
      </c>
      <c r="E493" s="3">
        <v>20</v>
      </c>
      <c r="F493" s="3">
        <v>1.9</v>
      </c>
      <c r="G493" s="5">
        <v>0.2</v>
      </c>
      <c r="H493" s="3">
        <v>2.1</v>
      </c>
      <c r="I493" s="3">
        <v>1.55139</v>
      </c>
      <c r="J493" s="12">
        <f t="shared" si="49"/>
        <v>1.8333333333333337</v>
      </c>
      <c r="K493" s="4">
        <v>43758.458333333336</v>
      </c>
      <c r="L493" s="3">
        <f t="shared" si="50"/>
        <v>20</v>
      </c>
      <c r="M493" s="3">
        <f t="shared" si="51"/>
        <v>11</v>
      </c>
      <c r="N493" s="3">
        <v>0</v>
      </c>
      <c r="O493" s="3">
        <v>0</v>
      </c>
      <c r="P493" s="3">
        <v>18</v>
      </c>
      <c r="Q493" s="3">
        <v>0</v>
      </c>
      <c r="R493" s="3"/>
      <c r="S493" s="3">
        <f t="shared" si="52"/>
        <v>0</v>
      </c>
      <c r="T493" s="3">
        <f t="shared" si="53"/>
        <v>0</v>
      </c>
      <c r="U493" s="3">
        <f t="shared" si="54"/>
        <v>1</v>
      </c>
      <c r="V493" s="3">
        <f t="shared" si="55"/>
        <v>0</v>
      </c>
      <c r="W493" s="26">
        <v>56</v>
      </c>
      <c r="X493" s="22">
        <v>1</v>
      </c>
      <c r="Y493" s="3">
        <v>2.1</v>
      </c>
      <c r="Z493" s="3"/>
      <c r="AB493" s="30">
        <v>463</v>
      </c>
      <c r="AC493" s="30">
        <v>1.6705465933089045</v>
      </c>
      <c r="AD493" s="30">
        <v>-7.0546593308904448E-2</v>
      </c>
    </row>
    <row r="494" spans="1:30">
      <c r="A494" s="4">
        <v>43758.5</v>
      </c>
      <c r="B494">
        <v>43758</v>
      </c>
      <c r="C494" s="3">
        <v>0.5</v>
      </c>
      <c r="D494" s="3">
        <v>12</v>
      </c>
      <c r="E494" s="3">
        <v>20</v>
      </c>
      <c r="F494" s="3">
        <v>0.2</v>
      </c>
      <c r="G494" s="5">
        <v>0.2</v>
      </c>
      <c r="H494" s="3">
        <v>0.4</v>
      </c>
      <c r="I494" s="3">
        <v>1.55139</v>
      </c>
      <c r="J494" s="12">
        <f t="shared" si="49"/>
        <v>1.7583333333333335</v>
      </c>
      <c r="K494" s="4">
        <v>43758.5</v>
      </c>
      <c r="L494" s="3">
        <f t="shared" si="50"/>
        <v>20</v>
      </c>
      <c r="M494" s="3">
        <f t="shared" si="51"/>
        <v>12</v>
      </c>
      <c r="N494" s="3"/>
      <c r="O494" s="3"/>
      <c r="P494" s="3"/>
      <c r="Q494" s="3"/>
      <c r="R494" s="3"/>
      <c r="S494" s="3">
        <f t="shared" si="52"/>
        <v>0</v>
      </c>
      <c r="T494" s="3">
        <f t="shared" si="53"/>
        <v>0</v>
      </c>
      <c r="U494" s="3">
        <f t="shared" si="54"/>
        <v>0</v>
      </c>
      <c r="V494" s="3">
        <f t="shared" si="55"/>
        <v>0</v>
      </c>
      <c r="W494" s="25">
        <v>56</v>
      </c>
      <c r="X494" s="23">
        <v>5</v>
      </c>
      <c r="Y494" s="3">
        <v>0.4</v>
      </c>
      <c r="Z494" s="3"/>
      <c r="AB494" s="30">
        <v>464</v>
      </c>
      <c r="AC494" s="30">
        <v>1.6306704376635524</v>
      </c>
      <c r="AD494" s="30">
        <v>-1.0306704376635523</v>
      </c>
    </row>
    <row r="495" spans="1:30">
      <c r="A495" s="4">
        <v>43758.541666666664</v>
      </c>
      <c r="B495">
        <v>43758</v>
      </c>
      <c r="C495" s="3">
        <v>0.54166666666666663</v>
      </c>
      <c r="D495" s="3">
        <v>13</v>
      </c>
      <c r="E495" s="3">
        <v>20</v>
      </c>
      <c r="F495" s="3">
        <v>0.4</v>
      </c>
      <c r="G495" s="5">
        <v>1.1000000000000001</v>
      </c>
      <c r="H495" s="3">
        <v>1.5</v>
      </c>
      <c r="I495" s="3">
        <v>1.55139</v>
      </c>
      <c r="J495" s="12">
        <f t="shared" si="49"/>
        <v>1.7666666666666666</v>
      </c>
      <c r="K495" s="4">
        <v>43758.541666666664</v>
      </c>
      <c r="L495" s="3">
        <f t="shared" si="50"/>
        <v>20</v>
      </c>
      <c r="M495" s="3">
        <f t="shared" si="51"/>
        <v>13</v>
      </c>
      <c r="N495" s="3">
        <v>0</v>
      </c>
      <c r="O495" s="3">
        <v>0</v>
      </c>
      <c r="P495" s="3">
        <v>38</v>
      </c>
      <c r="Q495" s="3">
        <v>0</v>
      </c>
      <c r="R495" s="3"/>
      <c r="S495" s="3">
        <f t="shared" si="52"/>
        <v>0</v>
      </c>
      <c r="T495" s="3">
        <f t="shared" si="53"/>
        <v>0</v>
      </c>
      <c r="U495" s="3">
        <f t="shared" si="54"/>
        <v>1</v>
      </c>
      <c r="V495" s="3">
        <f t="shared" si="55"/>
        <v>0</v>
      </c>
      <c r="W495" s="26">
        <v>57</v>
      </c>
      <c r="X495" s="22">
        <v>5</v>
      </c>
      <c r="Y495" s="3">
        <v>1.5</v>
      </c>
      <c r="Z495" s="3"/>
      <c r="AB495" s="30">
        <v>465</v>
      </c>
      <c r="AC495" s="30">
        <v>1.5775022301364161</v>
      </c>
      <c r="AD495" s="30">
        <v>0.32249776986358381</v>
      </c>
    </row>
    <row r="496" spans="1:30">
      <c r="A496" s="4">
        <v>43758.583333333336</v>
      </c>
      <c r="B496">
        <v>43758</v>
      </c>
      <c r="C496" s="3">
        <v>0.58333333333333337</v>
      </c>
      <c r="D496" s="3">
        <v>14</v>
      </c>
      <c r="E496" s="3">
        <v>20</v>
      </c>
      <c r="F496" s="3">
        <v>1.8</v>
      </c>
      <c r="G496" s="5">
        <v>3.3</v>
      </c>
      <c r="H496" s="3">
        <v>5.0999999999999996</v>
      </c>
      <c r="I496" s="3">
        <v>1.55139</v>
      </c>
      <c r="J496" s="12">
        <f t="shared" si="49"/>
        <v>1.7458333333333333</v>
      </c>
      <c r="K496" s="4">
        <v>43758.583333333336</v>
      </c>
      <c r="L496" s="3">
        <f t="shared" si="50"/>
        <v>20</v>
      </c>
      <c r="M496" s="3">
        <f t="shared" si="51"/>
        <v>14</v>
      </c>
      <c r="N496" s="3">
        <v>33</v>
      </c>
      <c r="O496" s="3">
        <v>10</v>
      </c>
      <c r="P496" s="3">
        <v>57</v>
      </c>
      <c r="Q496" s="3">
        <v>0</v>
      </c>
      <c r="R496" s="3"/>
      <c r="S496" s="3">
        <f t="shared" si="52"/>
        <v>1</v>
      </c>
      <c r="T496" s="3">
        <f t="shared" si="53"/>
        <v>1</v>
      </c>
      <c r="U496" s="3">
        <f t="shared" si="54"/>
        <v>1</v>
      </c>
      <c r="V496" s="3">
        <f t="shared" si="55"/>
        <v>0</v>
      </c>
      <c r="W496" s="25">
        <v>58</v>
      </c>
      <c r="X496" s="23">
        <v>8</v>
      </c>
      <c r="Y496" s="3">
        <v>5.0999999999999996</v>
      </c>
      <c r="Z496" s="3"/>
      <c r="AB496" s="30">
        <v>466</v>
      </c>
      <c r="AC496" s="30">
        <v>1.5376260744910639</v>
      </c>
      <c r="AD496" s="30">
        <v>2.1623739255089363</v>
      </c>
    </row>
    <row r="497" spans="1:30">
      <c r="A497" s="4">
        <v>43758.625</v>
      </c>
      <c r="B497">
        <v>43758</v>
      </c>
      <c r="C497" s="3">
        <v>0.625</v>
      </c>
      <c r="D497" s="3">
        <v>15</v>
      </c>
      <c r="E497" s="3">
        <v>20</v>
      </c>
      <c r="F497" s="3">
        <v>2</v>
      </c>
      <c r="G497" s="5">
        <v>1.1000000000000001</v>
      </c>
      <c r="H497" s="3">
        <v>3.1</v>
      </c>
      <c r="I497" s="3">
        <v>1.55139</v>
      </c>
      <c r="J497" s="12">
        <f t="shared" si="49"/>
        <v>1.5708333333333329</v>
      </c>
      <c r="K497" s="4">
        <v>43758.625</v>
      </c>
      <c r="L497" s="3">
        <f t="shared" si="50"/>
        <v>20</v>
      </c>
      <c r="M497" s="3">
        <f t="shared" si="51"/>
        <v>15</v>
      </c>
      <c r="N497" s="3">
        <v>58</v>
      </c>
      <c r="O497" s="3">
        <v>58</v>
      </c>
      <c r="P497" s="3">
        <v>58</v>
      </c>
      <c r="Q497" s="3">
        <v>0</v>
      </c>
      <c r="R497" s="3"/>
      <c r="S497" s="3">
        <f t="shared" si="52"/>
        <v>1</v>
      </c>
      <c r="T497" s="3">
        <f t="shared" si="53"/>
        <v>1</v>
      </c>
      <c r="U497" s="3">
        <f t="shared" si="54"/>
        <v>1</v>
      </c>
      <c r="V497" s="3">
        <f t="shared" si="55"/>
        <v>0</v>
      </c>
      <c r="W497" s="26">
        <v>58</v>
      </c>
      <c r="X497" s="22">
        <v>5</v>
      </c>
      <c r="Y497" s="3">
        <v>3.1</v>
      </c>
      <c r="Z497" s="3"/>
      <c r="AB497" s="30">
        <v>467</v>
      </c>
      <c r="AC497" s="30">
        <v>1.4824424021345615</v>
      </c>
      <c r="AD497" s="30">
        <v>0.21755759786543849</v>
      </c>
    </row>
    <row r="498" spans="1:30">
      <c r="A498" s="4">
        <v>43758.666666666664</v>
      </c>
      <c r="B498">
        <v>43758</v>
      </c>
      <c r="C498" s="3">
        <v>0.66666666666666663</v>
      </c>
      <c r="D498" s="3">
        <v>16</v>
      </c>
      <c r="E498" s="3">
        <v>20</v>
      </c>
      <c r="F498" s="3">
        <v>1.7</v>
      </c>
      <c r="G498" s="5">
        <v>0.9</v>
      </c>
      <c r="H498" s="3">
        <v>2.6</v>
      </c>
      <c r="I498" s="3">
        <v>1.55139</v>
      </c>
      <c r="J498" s="12">
        <f t="shared" si="49"/>
        <v>1.5166666666666666</v>
      </c>
      <c r="K498" s="4">
        <v>43758.666666666664</v>
      </c>
      <c r="L498" s="3">
        <f t="shared" si="50"/>
        <v>20</v>
      </c>
      <c r="M498" s="3">
        <f t="shared" si="51"/>
        <v>16</v>
      </c>
      <c r="N498" s="3">
        <v>18</v>
      </c>
      <c r="O498" s="3">
        <v>58</v>
      </c>
      <c r="P498" s="3">
        <v>18</v>
      </c>
      <c r="Q498" s="3">
        <v>0</v>
      </c>
      <c r="R498" s="3"/>
      <c r="S498" s="3">
        <f t="shared" si="52"/>
        <v>1</v>
      </c>
      <c r="T498" s="3">
        <f t="shared" si="53"/>
        <v>1</v>
      </c>
      <c r="U498" s="3">
        <f t="shared" si="54"/>
        <v>1</v>
      </c>
      <c r="V498" s="3">
        <f t="shared" si="55"/>
        <v>0</v>
      </c>
      <c r="W498" s="25">
        <v>57</v>
      </c>
      <c r="X498" s="23">
        <v>8</v>
      </c>
      <c r="Y498" s="3">
        <v>2.6</v>
      </c>
      <c r="Z498" s="3"/>
      <c r="AB498" s="30">
        <v>468</v>
      </c>
      <c r="AC498" s="30">
        <v>1.4037734366394963</v>
      </c>
      <c r="AD498" s="30">
        <v>-0.80377343663949619</v>
      </c>
    </row>
    <row r="499" spans="1:30">
      <c r="A499" s="4">
        <v>43758.708333333336</v>
      </c>
      <c r="B499">
        <v>43758</v>
      </c>
      <c r="C499" s="3">
        <v>0.70833333333333337</v>
      </c>
      <c r="D499" s="3">
        <v>17</v>
      </c>
      <c r="E499" s="3">
        <v>20</v>
      </c>
      <c r="F499" s="3">
        <v>0.8</v>
      </c>
      <c r="G499" s="5">
        <v>2.2999999999999998</v>
      </c>
      <c r="H499" s="3">
        <v>3.0999999999999996</v>
      </c>
      <c r="I499" s="3">
        <v>1.55139</v>
      </c>
      <c r="J499" s="12">
        <f t="shared" si="49"/>
        <v>1.4375</v>
      </c>
      <c r="K499" s="4">
        <v>43758.708333333336</v>
      </c>
      <c r="L499" s="3">
        <f t="shared" si="50"/>
        <v>20</v>
      </c>
      <c r="M499" s="3">
        <f t="shared" si="51"/>
        <v>17</v>
      </c>
      <c r="N499" s="3">
        <v>56</v>
      </c>
      <c r="O499" s="3">
        <v>46</v>
      </c>
      <c r="P499" s="3">
        <v>56</v>
      </c>
      <c r="Q499" s="3">
        <v>0</v>
      </c>
      <c r="R499" s="3"/>
      <c r="S499" s="3">
        <f t="shared" si="52"/>
        <v>1</v>
      </c>
      <c r="T499" s="3">
        <f t="shared" si="53"/>
        <v>1</v>
      </c>
      <c r="U499" s="3">
        <f t="shared" si="54"/>
        <v>1</v>
      </c>
      <c r="V499" s="3">
        <f t="shared" si="55"/>
        <v>0</v>
      </c>
      <c r="W499" s="26">
        <v>57</v>
      </c>
      <c r="X499" s="22">
        <v>8</v>
      </c>
      <c r="Y499" s="3">
        <v>3.0999999999999996</v>
      </c>
      <c r="Z499" s="3"/>
      <c r="AB499" s="30">
        <v>469</v>
      </c>
      <c r="AC499" s="30">
        <v>1.080875202483325</v>
      </c>
      <c r="AD499" s="30">
        <v>-0.680875202483325</v>
      </c>
    </row>
    <row r="500" spans="1:30">
      <c r="A500" s="4">
        <v>43758.75</v>
      </c>
      <c r="B500">
        <v>43758</v>
      </c>
      <c r="C500" s="3">
        <v>0.75</v>
      </c>
      <c r="D500" s="3">
        <v>18</v>
      </c>
      <c r="E500" s="3">
        <v>20</v>
      </c>
      <c r="F500" s="3">
        <v>0.8</v>
      </c>
      <c r="G500" s="5">
        <v>1.4</v>
      </c>
      <c r="H500" s="3">
        <v>2.2000000000000002</v>
      </c>
      <c r="I500" s="3">
        <v>1.55139</v>
      </c>
      <c r="J500" s="12">
        <f t="shared" si="49"/>
        <v>1.3291666666666666</v>
      </c>
      <c r="K500" s="4">
        <v>43758.75</v>
      </c>
      <c r="L500" s="3">
        <f t="shared" si="50"/>
        <v>20</v>
      </c>
      <c r="M500" s="3">
        <f t="shared" si="51"/>
        <v>18</v>
      </c>
      <c r="N500" s="3">
        <v>56</v>
      </c>
      <c r="O500" s="3">
        <v>0</v>
      </c>
      <c r="P500" s="3">
        <v>57</v>
      </c>
      <c r="Q500" s="3">
        <v>0</v>
      </c>
      <c r="R500" s="3"/>
      <c r="S500" s="3">
        <f t="shared" si="52"/>
        <v>1</v>
      </c>
      <c r="T500" s="3">
        <f t="shared" si="53"/>
        <v>0</v>
      </c>
      <c r="U500" s="3">
        <f t="shared" si="54"/>
        <v>1</v>
      </c>
      <c r="V500" s="3">
        <f t="shared" si="55"/>
        <v>0</v>
      </c>
      <c r="W500" s="25">
        <v>57</v>
      </c>
      <c r="X500" s="23">
        <v>11</v>
      </c>
      <c r="Y500" s="3">
        <v>2.2000000000000002</v>
      </c>
      <c r="Z500" s="3"/>
      <c r="AB500" s="30">
        <v>470</v>
      </c>
      <c r="AC500" s="30">
        <v>1.1556616318244228</v>
      </c>
      <c r="AD500" s="30">
        <v>-0.75566163182442281</v>
      </c>
    </row>
    <row r="501" spans="1:30">
      <c r="A501" s="4">
        <v>43758.791666666664</v>
      </c>
      <c r="B501">
        <v>43758</v>
      </c>
      <c r="C501" s="3">
        <v>0.79166666666666663</v>
      </c>
      <c r="D501" s="3">
        <v>19</v>
      </c>
      <c r="E501" s="3">
        <v>20</v>
      </c>
      <c r="F501" s="3">
        <v>0.7</v>
      </c>
      <c r="G501" s="5">
        <v>0.7</v>
      </c>
      <c r="H501" s="3">
        <v>1.4</v>
      </c>
      <c r="I501" s="3">
        <v>1.55139</v>
      </c>
      <c r="J501" s="12">
        <f t="shared" si="49"/>
        <v>1.3041666666666665</v>
      </c>
      <c r="K501" s="4">
        <v>43758.791666666664</v>
      </c>
      <c r="L501" s="3">
        <f t="shared" si="50"/>
        <v>20</v>
      </c>
      <c r="M501" s="3">
        <f t="shared" si="51"/>
        <v>19</v>
      </c>
      <c r="N501" s="3">
        <v>57</v>
      </c>
      <c r="O501" s="3">
        <v>0</v>
      </c>
      <c r="P501" s="3">
        <v>57</v>
      </c>
      <c r="Q501" s="3">
        <v>0</v>
      </c>
      <c r="R501" s="3"/>
      <c r="S501" s="3">
        <f t="shared" si="52"/>
        <v>1</v>
      </c>
      <c r="T501" s="3">
        <f t="shared" si="53"/>
        <v>0</v>
      </c>
      <c r="U501" s="3">
        <f t="shared" si="54"/>
        <v>1</v>
      </c>
      <c r="V501" s="3">
        <f t="shared" si="55"/>
        <v>0</v>
      </c>
      <c r="W501" s="26">
        <v>57</v>
      </c>
      <c r="X501" s="22">
        <v>11</v>
      </c>
      <c r="Y501" s="3">
        <v>1.4</v>
      </c>
      <c r="Z501" s="3"/>
      <c r="AB501" s="30">
        <v>471</v>
      </c>
      <c r="AC501" s="30">
        <v>1.1556616318244228</v>
      </c>
      <c r="AD501" s="30">
        <v>0.24433836817557708</v>
      </c>
    </row>
    <row r="502" spans="1:30">
      <c r="A502" s="4">
        <v>43758.833333333336</v>
      </c>
      <c r="B502">
        <v>43758</v>
      </c>
      <c r="C502" s="3">
        <v>0.83333333333333337</v>
      </c>
      <c r="D502" s="3">
        <v>20</v>
      </c>
      <c r="E502" s="3">
        <v>20</v>
      </c>
      <c r="F502" s="3">
        <v>2.2000000000000002</v>
      </c>
      <c r="G502" s="5">
        <v>1.6</v>
      </c>
      <c r="H502" s="3">
        <v>3.8000000000000003</v>
      </c>
      <c r="I502" s="3">
        <v>1.55139</v>
      </c>
      <c r="J502" s="12">
        <f t="shared" si="49"/>
        <v>1.2958333333333332</v>
      </c>
      <c r="K502" s="4">
        <v>43758.833333333336</v>
      </c>
      <c r="L502" s="3">
        <f t="shared" si="50"/>
        <v>20</v>
      </c>
      <c r="M502" s="3">
        <f t="shared" si="51"/>
        <v>20</v>
      </c>
      <c r="N502" s="3">
        <v>58</v>
      </c>
      <c r="O502" s="3">
        <v>0</v>
      </c>
      <c r="P502" s="3">
        <v>58</v>
      </c>
      <c r="Q502" s="3">
        <v>0</v>
      </c>
      <c r="R502" s="3"/>
      <c r="S502" s="3">
        <f t="shared" si="52"/>
        <v>1</v>
      </c>
      <c r="T502" s="3">
        <f t="shared" si="53"/>
        <v>0</v>
      </c>
      <c r="U502" s="3">
        <f t="shared" si="54"/>
        <v>1</v>
      </c>
      <c r="V502" s="3">
        <f t="shared" si="55"/>
        <v>0</v>
      </c>
      <c r="W502" s="25">
        <v>57</v>
      </c>
      <c r="X502" s="23">
        <v>11</v>
      </c>
      <c r="Y502" s="3">
        <v>3.8000000000000003</v>
      </c>
      <c r="Z502" s="3"/>
      <c r="AB502" s="30">
        <v>472</v>
      </c>
      <c r="AC502" s="30">
        <v>1.1556616318244228</v>
      </c>
      <c r="AD502" s="30">
        <v>-0.75566163182442281</v>
      </c>
    </row>
    <row r="503" spans="1:30">
      <c r="A503" s="4">
        <v>43758.875</v>
      </c>
      <c r="B503">
        <v>43758</v>
      </c>
      <c r="C503" s="3">
        <v>0.875</v>
      </c>
      <c r="D503" s="3">
        <v>21</v>
      </c>
      <c r="E503" s="3">
        <v>20</v>
      </c>
      <c r="F503" s="3">
        <v>1.5</v>
      </c>
      <c r="G503" s="5">
        <v>0.7</v>
      </c>
      <c r="H503" s="3">
        <v>2.2000000000000002</v>
      </c>
      <c r="I503" s="3">
        <v>1.55139</v>
      </c>
      <c r="J503" s="12">
        <f t="shared" si="49"/>
        <v>1.1708333333333332</v>
      </c>
      <c r="K503" s="4">
        <v>43758.875</v>
      </c>
      <c r="L503" s="3">
        <f t="shared" si="50"/>
        <v>20</v>
      </c>
      <c r="M503" s="3">
        <f t="shared" si="51"/>
        <v>21</v>
      </c>
      <c r="N503" s="3">
        <v>57</v>
      </c>
      <c r="O503" s="3">
        <v>0</v>
      </c>
      <c r="P503" s="3">
        <v>57</v>
      </c>
      <c r="Q503" s="3">
        <v>0</v>
      </c>
      <c r="R503" s="3"/>
      <c r="S503" s="3">
        <f t="shared" si="52"/>
        <v>1</v>
      </c>
      <c r="T503" s="3">
        <f t="shared" si="53"/>
        <v>0</v>
      </c>
      <c r="U503" s="3">
        <f t="shared" si="54"/>
        <v>1</v>
      </c>
      <c r="V503" s="3">
        <f t="shared" si="55"/>
        <v>0</v>
      </c>
      <c r="W503" s="26">
        <v>57</v>
      </c>
      <c r="X503" s="22">
        <v>11</v>
      </c>
      <c r="Y503" s="3">
        <v>2.2000000000000002</v>
      </c>
      <c r="Z503" s="3"/>
      <c r="AB503" s="30">
        <v>473</v>
      </c>
      <c r="AC503" s="30">
        <v>1.2063468983767558</v>
      </c>
      <c r="AD503" s="30">
        <v>-0.90634689837675575</v>
      </c>
    </row>
    <row r="504" spans="1:30">
      <c r="A504" s="4">
        <v>43758.916666666664</v>
      </c>
      <c r="B504">
        <v>43758</v>
      </c>
      <c r="C504" s="3">
        <v>0.91666666666666663</v>
      </c>
      <c r="D504" s="3">
        <v>22</v>
      </c>
      <c r="E504" s="3">
        <v>20</v>
      </c>
      <c r="F504" s="3">
        <v>0.5</v>
      </c>
      <c r="G504" s="5">
        <v>0.7</v>
      </c>
      <c r="H504" s="3">
        <v>1.2</v>
      </c>
      <c r="I504" s="3">
        <v>1.55139</v>
      </c>
      <c r="J504" s="12">
        <f t="shared" si="49"/>
        <v>1.1125</v>
      </c>
      <c r="K504" s="4">
        <v>43758.916666666664</v>
      </c>
      <c r="L504" s="3">
        <f t="shared" si="50"/>
        <v>20</v>
      </c>
      <c r="M504" s="3">
        <f t="shared" si="51"/>
        <v>22</v>
      </c>
      <c r="N504" s="3">
        <v>58</v>
      </c>
      <c r="O504" s="3">
        <v>21</v>
      </c>
      <c r="P504" s="3">
        <v>58</v>
      </c>
      <c r="Q504" s="3">
        <v>0</v>
      </c>
      <c r="R504" s="3"/>
      <c r="S504" s="3">
        <f t="shared" si="52"/>
        <v>1</v>
      </c>
      <c r="T504" s="3">
        <f t="shared" si="53"/>
        <v>1</v>
      </c>
      <c r="U504" s="3">
        <f t="shared" si="54"/>
        <v>1</v>
      </c>
      <c r="V504" s="3">
        <f t="shared" si="55"/>
        <v>0</v>
      </c>
      <c r="W504" s="25">
        <v>56</v>
      </c>
      <c r="X504" s="23">
        <v>11</v>
      </c>
      <c r="Y504" s="3">
        <v>1.2</v>
      </c>
      <c r="Z504" s="3"/>
      <c r="AB504" s="30">
        <v>474</v>
      </c>
      <c r="AC504" s="30">
        <v>1.2196389502585399</v>
      </c>
      <c r="AD504" s="30">
        <v>-0.91963895025853981</v>
      </c>
    </row>
    <row r="505" spans="1:30">
      <c r="A505" s="4">
        <v>43758.958333333336</v>
      </c>
      <c r="B505">
        <v>43758</v>
      </c>
      <c r="C505" s="3">
        <v>0.95833333333333337</v>
      </c>
      <c r="D505" s="3">
        <v>23</v>
      </c>
      <c r="E505" s="3">
        <v>20</v>
      </c>
      <c r="F505" s="3">
        <v>1.6</v>
      </c>
      <c r="G505" s="5">
        <v>0.6</v>
      </c>
      <c r="H505" s="3">
        <v>2.2000000000000002</v>
      </c>
      <c r="I505" s="3">
        <v>1.55139</v>
      </c>
      <c r="J505" s="12">
        <f t="shared" si="49"/>
        <v>1.0833333333333333</v>
      </c>
      <c r="K505" s="4">
        <v>43758.958333333336</v>
      </c>
      <c r="L505" s="3">
        <f t="shared" si="50"/>
        <v>20</v>
      </c>
      <c r="M505" s="3">
        <f t="shared" si="51"/>
        <v>23</v>
      </c>
      <c r="N505" s="3">
        <v>59</v>
      </c>
      <c r="O505" s="3">
        <v>56</v>
      </c>
      <c r="P505" s="3">
        <v>59</v>
      </c>
      <c r="Q505" s="3">
        <v>0</v>
      </c>
      <c r="R505" s="3"/>
      <c r="S505" s="3">
        <f t="shared" si="52"/>
        <v>1</v>
      </c>
      <c r="T505" s="3">
        <f t="shared" si="53"/>
        <v>1</v>
      </c>
      <c r="U505" s="3">
        <f t="shared" si="54"/>
        <v>1</v>
      </c>
      <c r="V505" s="3">
        <f t="shared" si="55"/>
        <v>0</v>
      </c>
      <c r="W505" s="26">
        <v>56</v>
      </c>
      <c r="X505" s="22">
        <v>11</v>
      </c>
      <c r="Y505" s="3">
        <v>2.2000000000000002</v>
      </c>
      <c r="Z505" s="3"/>
      <c r="AB505" s="30">
        <v>475</v>
      </c>
      <c r="AC505" s="30">
        <v>1.2196389502585399</v>
      </c>
      <c r="AD505" s="30">
        <v>-0.81963895025853983</v>
      </c>
    </row>
    <row r="506" spans="1:30">
      <c r="A506" s="4">
        <v>43759</v>
      </c>
      <c r="B506">
        <v>43759</v>
      </c>
      <c r="C506" s="3">
        <v>0</v>
      </c>
      <c r="D506" s="3">
        <v>0</v>
      </c>
      <c r="E506" s="3">
        <v>21</v>
      </c>
      <c r="F506" s="3">
        <v>0.4</v>
      </c>
      <c r="G506" s="5">
        <v>0.3</v>
      </c>
      <c r="H506" s="3">
        <v>0.7</v>
      </c>
      <c r="I506" s="3">
        <v>1.55139</v>
      </c>
      <c r="J506" s="12">
        <f t="shared" si="49"/>
        <v>1.0125</v>
      </c>
      <c r="K506" s="4">
        <v>43759</v>
      </c>
      <c r="L506" s="3">
        <f t="shared" si="50"/>
        <v>21</v>
      </c>
      <c r="M506" s="3">
        <f t="shared" si="51"/>
        <v>0</v>
      </c>
      <c r="N506" s="3">
        <v>57</v>
      </c>
      <c r="O506" s="3">
        <v>57</v>
      </c>
      <c r="P506" s="3">
        <v>57</v>
      </c>
      <c r="Q506" s="3">
        <v>0</v>
      </c>
      <c r="R506" s="3"/>
      <c r="S506" s="3">
        <f t="shared" si="52"/>
        <v>1</v>
      </c>
      <c r="T506" s="3">
        <f t="shared" si="53"/>
        <v>1</v>
      </c>
      <c r="U506" s="3">
        <f t="shared" si="54"/>
        <v>1</v>
      </c>
      <c r="V506" s="3">
        <f t="shared" si="55"/>
        <v>0</v>
      </c>
      <c r="W506" s="25">
        <v>56</v>
      </c>
      <c r="X506" s="23">
        <v>11</v>
      </c>
      <c r="Y506" s="3">
        <v>0.7</v>
      </c>
      <c r="Z506" s="3"/>
      <c r="AB506" s="30">
        <v>476</v>
      </c>
      <c r="AC506" s="30">
        <v>1.529245132532927</v>
      </c>
      <c r="AD506" s="30">
        <v>-0.82924513253292709</v>
      </c>
    </row>
    <row r="507" spans="1:30">
      <c r="A507" s="4">
        <v>43759.041666666664</v>
      </c>
      <c r="B507">
        <v>43759</v>
      </c>
      <c r="C507" s="3">
        <v>4.1666666666666664E-2</v>
      </c>
      <c r="D507" s="3">
        <v>1</v>
      </c>
      <c r="E507" s="3">
        <v>21</v>
      </c>
      <c r="F507" s="3">
        <v>0.4</v>
      </c>
      <c r="G507" s="5">
        <v>0.4</v>
      </c>
      <c r="H507" s="3">
        <v>0.8</v>
      </c>
      <c r="I507" s="3">
        <v>1.55139</v>
      </c>
      <c r="J507" s="12">
        <f t="shared" si="49"/>
        <v>1.0041666666666667</v>
      </c>
      <c r="K507" s="4">
        <v>43759.041666666664</v>
      </c>
      <c r="L507" s="3">
        <f t="shared" si="50"/>
        <v>21</v>
      </c>
      <c r="M507" s="3">
        <f t="shared" si="51"/>
        <v>1</v>
      </c>
      <c r="N507" s="3">
        <v>58</v>
      </c>
      <c r="O507" s="3">
        <v>58</v>
      </c>
      <c r="P507" s="3">
        <v>58</v>
      </c>
      <c r="Q507" s="3">
        <v>0</v>
      </c>
      <c r="R507" s="3"/>
      <c r="S507" s="3">
        <f t="shared" si="52"/>
        <v>1</v>
      </c>
      <c r="T507" s="3">
        <f t="shared" si="53"/>
        <v>1</v>
      </c>
      <c r="U507" s="3">
        <f t="shared" si="54"/>
        <v>1</v>
      </c>
      <c r="V507" s="3">
        <f t="shared" si="55"/>
        <v>0</v>
      </c>
      <c r="W507" s="26">
        <v>56</v>
      </c>
      <c r="X507" s="22">
        <v>11</v>
      </c>
      <c r="Y507" s="3">
        <v>0.8</v>
      </c>
      <c r="Z507" s="3"/>
      <c r="AB507" s="30">
        <v>477</v>
      </c>
      <c r="AC507" s="30">
        <v>1.5425371844147111</v>
      </c>
      <c r="AD507" s="30">
        <v>-0.74253718441471106</v>
      </c>
    </row>
    <row r="508" spans="1:30">
      <c r="A508" s="4">
        <v>43759.083333333336</v>
      </c>
      <c r="B508">
        <v>43759</v>
      </c>
      <c r="C508" s="3">
        <v>8.3333333333333329E-2</v>
      </c>
      <c r="D508" s="3">
        <v>2</v>
      </c>
      <c r="E508" s="3">
        <v>21</v>
      </c>
      <c r="F508" s="3">
        <v>0.4</v>
      </c>
      <c r="G508" s="5">
        <v>0.3</v>
      </c>
      <c r="H508" s="3">
        <v>0.7</v>
      </c>
      <c r="I508" s="3">
        <v>1.55139</v>
      </c>
      <c r="J508" s="12">
        <f t="shared" si="49"/>
        <v>0.99583333333333346</v>
      </c>
      <c r="K508" s="4">
        <v>43759.083333333336</v>
      </c>
      <c r="L508" s="3">
        <f t="shared" si="50"/>
        <v>21</v>
      </c>
      <c r="M508" s="3">
        <f t="shared" si="51"/>
        <v>2</v>
      </c>
      <c r="N508" s="3">
        <v>58</v>
      </c>
      <c r="O508" s="3">
        <v>58</v>
      </c>
      <c r="P508" s="3">
        <v>58</v>
      </c>
      <c r="Q508" s="3">
        <v>0</v>
      </c>
      <c r="R508" s="3"/>
      <c r="S508" s="3">
        <f t="shared" si="52"/>
        <v>1</v>
      </c>
      <c r="T508" s="3">
        <f t="shared" si="53"/>
        <v>1</v>
      </c>
      <c r="U508" s="3">
        <f t="shared" si="54"/>
        <v>1</v>
      </c>
      <c r="V508" s="3">
        <f t="shared" si="55"/>
        <v>0</v>
      </c>
      <c r="W508" s="25">
        <v>55</v>
      </c>
      <c r="X508" s="23">
        <v>11</v>
      </c>
      <c r="Y508" s="3">
        <v>0.7</v>
      </c>
      <c r="Z508" s="3"/>
      <c r="AB508" s="30">
        <v>478</v>
      </c>
      <c r="AC508" s="30">
        <v>1.5425371844147111</v>
      </c>
      <c r="AD508" s="30">
        <v>-0.74253718441471106</v>
      </c>
    </row>
    <row r="509" spans="1:30">
      <c r="A509" s="4">
        <v>43759.125</v>
      </c>
      <c r="B509">
        <v>43759</v>
      </c>
      <c r="C509" s="3">
        <v>0.125</v>
      </c>
      <c r="D509" s="3">
        <v>3</v>
      </c>
      <c r="E509" s="3">
        <v>21</v>
      </c>
      <c r="F509" s="3">
        <v>0.3</v>
      </c>
      <c r="G509" s="5">
        <v>0.4</v>
      </c>
      <c r="H509" s="3">
        <v>0.7</v>
      </c>
      <c r="I509" s="3">
        <v>1.55139</v>
      </c>
      <c r="J509" s="12">
        <f t="shared" si="49"/>
        <v>1.0250000000000001</v>
      </c>
      <c r="K509" s="4">
        <v>43759.125</v>
      </c>
      <c r="L509" s="3">
        <f t="shared" si="50"/>
        <v>21</v>
      </c>
      <c r="M509" s="3">
        <f t="shared" si="51"/>
        <v>3</v>
      </c>
      <c r="N509" s="3">
        <v>58</v>
      </c>
      <c r="O509" s="3">
        <v>56</v>
      </c>
      <c r="P509" s="3">
        <v>58</v>
      </c>
      <c r="Q509" s="3">
        <v>0</v>
      </c>
      <c r="R509" s="3"/>
      <c r="S509" s="3">
        <f t="shared" si="52"/>
        <v>1</v>
      </c>
      <c r="T509" s="3">
        <f t="shared" si="53"/>
        <v>1</v>
      </c>
      <c r="U509" s="3">
        <f t="shared" si="54"/>
        <v>1</v>
      </c>
      <c r="V509" s="3">
        <f t="shared" si="55"/>
        <v>0</v>
      </c>
      <c r="W509" s="26">
        <v>55</v>
      </c>
      <c r="X509" s="22">
        <v>11</v>
      </c>
      <c r="Y509" s="3">
        <v>0.7</v>
      </c>
      <c r="Z509" s="3"/>
      <c r="AB509" s="30">
        <v>479</v>
      </c>
      <c r="AC509" s="30">
        <v>1.6079140980279922</v>
      </c>
      <c r="AD509" s="30">
        <v>-0.40791409802799206</v>
      </c>
    </row>
    <row r="510" spans="1:30">
      <c r="A510" s="4">
        <v>43759.166666666664</v>
      </c>
      <c r="B510">
        <v>43759</v>
      </c>
      <c r="C510" s="3">
        <v>0.16666666666666666</v>
      </c>
      <c r="D510" s="3">
        <v>4</v>
      </c>
      <c r="E510" s="3">
        <v>21</v>
      </c>
      <c r="F510" s="3">
        <v>0.4</v>
      </c>
      <c r="G510" s="5">
        <v>0.3</v>
      </c>
      <c r="H510" s="3">
        <v>0.7</v>
      </c>
      <c r="I510" s="3">
        <v>1.55139</v>
      </c>
      <c r="J510" s="12">
        <f t="shared" si="49"/>
        <v>1.0208333333333335</v>
      </c>
      <c r="K510" s="4">
        <v>43759.166666666664</v>
      </c>
      <c r="L510" s="3">
        <f t="shared" si="50"/>
        <v>21</v>
      </c>
      <c r="M510" s="3">
        <f t="shared" si="51"/>
        <v>4</v>
      </c>
      <c r="N510" s="3">
        <v>58</v>
      </c>
      <c r="O510" s="3">
        <v>57</v>
      </c>
      <c r="P510" s="3">
        <v>58</v>
      </c>
      <c r="Q510" s="3">
        <v>0</v>
      </c>
      <c r="R510" s="3"/>
      <c r="S510" s="3">
        <f t="shared" si="52"/>
        <v>1</v>
      </c>
      <c r="T510" s="3">
        <f t="shared" si="53"/>
        <v>1</v>
      </c>
      <c r="U510" s="3">
        <f t="shared" si="54"/>
        <v>1</v>
      </c>
      <c r="V510" s="3">
        <f t="shared" si="55"/>
        <v>0</v>
      </c>
      <c r="W510" s="25">
        <v>55</v>
      </c>
      <c r="X510" s="23">
        <v>11</v>
      </c>
      <c r="Y510" s="3">
        <v>0.7</v>
      </c>
      <c r="Z510" s="3"/>
      <c r="AB510" s="30">
        <v>480</v>
      </c>
      <c r="AC510" s="30">
        <v>1.6340307256461233</v>
      </c>
      <c r="AD510" s="30">
        <v>0.66596927435387698</v>
      </c>
    </row>
    <row r="511" spans="1:30">
      <c r="A511" s="4">
        <v>43759.208333333336</v>
      </c>
      <c r="B511">
        <v>43759</v>
      </c>
      <c r="C511" s="3">
        <v>0.20833333333333334</v>
      </c>
      <c r="D511" s="3">
        <v>5</v>
      </c>
      <c r="E511" s="3">
        <v>21</v>
      </c>
      <c r="F511" s="3">
        <v>0.3</v>
      </c>
      <c r="G511" s="5">
        <v>0.3</v>
      </c>
      <c r="H511" s="3">
        <v>0.6</v>
      </c>
      <c r="I511" s="3">
        <v>1.55139</v>
      </c>
      <c r="J511" s="12">
        <f t="shared" si="49"/>
        <v>1.0083333333333335</v>
      </c>
      <c r="K511" s="4">
        <v>43759.208333333336</v>
      </c>
      <c r="L511" s="3">
        <f t="shared" si="50"/>
        <v>21</v>
      </c>
      <c r="M511" s="3">
        <f t="shared" si="51"/>
        <v>5</v>
      </c>
      <c r="N511" s="3">
        <v>57</v>
      </c>
      <c r="O511" s="3">
        <v>56</v>
      </c>
      <c r="P511" s="3">
        <v>57</v>
      </c>
      <c r="Q511" s="3">
        <v>0</v>
      </c>
      <c r="R511" s="3"/>
      <c r="S511" s="3">
        <f t="shared" si="52"/>
        <v>1</v>
      </c>
      <c r="T511" s="3">
        <f t="shared" si="53"/>
        <v>1</v>
      </c>
      <c r="U511" s="3">
        <f t="shared" si="54"/>
        <v>1</v>
      </c>
      <c r="V511" s="3">
        <f t="shared" si="55"/>
        <v>0</v>
      </c>
      <c r="W511" s="26">
        <v>55</v>
      </c>
      <c r="X511" s="22">
        <v>11</v>
      </c>
      <c r="Y511" s="3">
        <v>0.6</v>
      </c>
      <c r="Z511" s="3"/>
      <c r="AB511" s="30">
        <v>481</v>
      </c>
      <c r="AC511" s="30">
        <v>1.6714239403166722</v>
      </c>
      <c r="AD511" s="30">
        <v>-1.2714239403166721</v>
      </c>
    </row>
    <row r="512" spans="1:30">
      <c r="A512" s="4">
        <v>43759.25</v>
      </c>
      <c r="B512">
        <v>43759</v>
      </c>
      <c r="C512" s="3">
        <v>0.25</v>
      </c>
      <c r="D512" s="3">
        <v>6</v>
      </c>
      <c r="E512" s="3">
        <v>21</v>
      </c>
      <c r="F512" s="3">
        <v>0.3</v>
      </c>
      <c r="G512" s="5">
        <v>0.8</v>
      </c>
      <c r="H512" s="3">
        <v>1.1000000000000001</v>
      </c>
      <c r="I512" s="3">
        <v>1.55139</v>
      </c>
      <c r="J512" s="12">
        <f t="shared" si="49"/>
        <v>1.0166666666666668</v>
      </c>
      <c r="K512" s="4">
        <v>43759.25</v>
      </c>
      <c r="L512" s="3">
        <f t="shared" si="50"/>
        <v>21</v>
      </c>
      <c r="M512" s="3">
        <f t="shared" si="51"/>
        <v>6</v>
      </c>
      <c r="N512" s="3">
        <v>58</v>
      </c>
      <c r="O512" s="3">
        <v>57</v>
      </c>
      <c r="P512" s="3">
        <v>54</v>
      </c>
      <c r="Q512" s="3">
        <v>0</v>
      </c>
      <c r="R512" s="3"/>
      <c r="S512" s="3">
        <f t="shared" si="52"/>
        <v>1</v>
      </c>
      <c r="T512" s="3">
        <f t="shared" si="53"/>
        <v>1</v>
      </c>
      <c r="U512" s="3">
        <f t="shared" si="54"/>
        <v>1</v>
      </c>
      <c r="V512" s="3">
        <f t="shared" si="55"/>
        <v>0</v>
      </c>
      <c r="W512" s="25">
        <v>55</v>
      </c>
      <c r="X512" s="23">
        <v>11</v>
      </c>
      <c r="Y512" s="3">
        <v>1.1000000000000001</v>
      </c>
      <c r="Z512" s="3"/>
      <c r="AB512" s="30">
        <v>482</v>
      </c>
      <c r="AC512" s="30">
        <v>1.6581318884348881</v>
      </c>
      <c r="AD512" s="30">
        <v>-1.258131888434888</v>
      </c>
    </row>
    <row r="513" spans="1:30">
      <c r="A513" s="4">
        <v>43759.291666666664</v>
      </c>
      <c r="B513">
        <v>43759</v>
      </c>
      <c r="C513" s="3">
        <v>0.29166666666666669</v>
      </c>
      <c r="D513" s="3">
        <v>7</v>
      </c>
      <c r="E513" s="3">
        <v>21</v>
      </c>
      <c r="F513" s="3">
        <v>2.5</v>
      </c>
      <c r="G513" s="5">
        <v>1.6</v>
      </c>
      <c r="H513" s="3">
        <v>4.0999999999999996</v>
      </c>
      <c r="I513" s="3">
        <v>1.55139</v>
      </c>
      <c r="J513" s="12">
        <f t="shared" si="49"/>
        <v>1.0250000000000001</v>
      </c>
      <c r="K513" s="4">
        <v>43759.291666666664</v>
      </c>
      <c r="L513" s="3">
        <f t="shared" si="50"/>
        <v>21</v>
      </c>
      <c r="M513" s="3">
        <f t="shared" si="51"/>
        <v>7</v>
      </c>
      <c r="N513" s="3">
        <v>47</v>
      </c>
      <c r="O513" s="3">
        <v>58</v>
      </c>
      <c r="P513" s="3">
        <v>17</v>
      </c>
      <c r="Q513" s="3">
        <v>0</v>
      </c>
      <c r="R513" s="3"/>
      <c r="S513" s="3">
        <f t="shared" si="52"/>
        <v>1</v>
      </c>
      <c r="T513" s="3">
        <f t="shared" si="53"/>
        <v>1</v>
      </c>
      <c r="U513" s="3">
        <f t="shared" si="54"/>
        <v>1</v>
      </c>
      <c r="V513" s="3">
        <f t="shared" si="55"/>
        <v>0</v>
      </c>
      <c r="W513" s="26">
        <v>56</v>
      </c>
      <c r="X513" s="22">
        <v>11</v>
      </c>
      <c r="Y513" s="3">
        <v>4.0999999999999996</v>
      </c>
      <c r="Z513" s="3"/>
      <c r="AB513" s="30">
        <v>483</v>
      </c>
      <c r="AC513" s="30">
        <v>1.6448398365531041</v>
      </c>
      <c r="AD513" s="30">
        <v>-1.2448398365531039</v>
      </c>
    </row>
    <row r="514" spans="1:30">
      <c r="A514" s="4">
        <v>43759.333333333336</v>
      </c>
      <c r="B514">
        <v>43759</v>
      </c>
      <c r="C514" s="3">
        <v>0.33333333333333331</v>
      </c>
      <c r="D514" s="3">
        <v>8</v>
      </c>
      <c r="E514" s="3">
        <v>21</v>
      </c>
      <c r="F514" s="3">
        <v>0.4</v>
      </c>
      <c r="G514" s="5">
        <v>0.3</v>
      </c>
      <c r="H514" s="3">
        <v>0.7</v>
      </c>
      <c r="I514" s="3">
        <v>1.55139</v>
      </c>
      <c r="J514" s="12">
        <f t="shared" ref="J514:J577" si="56">AVERAGE(H514:H537)</f>
        <v>0.97916666666666663</v>
      </c>
      <c r="K514" s="4">
        <v>43759.333333333336</v>
      </c>
      <c r="L514" s="3">
        <f t="shared" ref="L514:L577" si="57">DAY(K514)</f>
        <v>21</v>
      </c>
      <c r="M514" s="3">
        <f t="shared" ref="M514:M577" si="58">HOUR(K514)</f>
        <v>8</v>
      </c>
      <c r="N514" s="3">
        <v>0</v>
      </c>
      <c r="O514" s="3">
        <v>58</v>
      </c>
      <c r="P514" s="3">
        <v>0</v>
      </c>
      <c r="Q514" s="3">
        <v>0</v>
      </c>
      <c r="R514" s="3"/>
      <c r="S514" s="3">
        <f t="shared" ref="S514:S577" si="59">IF(ISBLANK(N514),0,IF(N514&gt;0,1,0))</f>
        <v>0</v>
      </c>
      <c r="T514" s="3">
        <f t="shared" ref="T514:T577" si="60">IF(ISBLANK(O514),0,IF(O514&gt;0,1,0))</f>
        <v>1</v>
      </c>
      <c r="U514" s="3">
        <f t="shared" ref="U514:U577" si="61">IF(ISBLANK(P514),0,IF(P514&gt;0,1,0))</f>
        <v>0</v>
      </c>
      <c r="V514" s="3">
        <f t="shared" ref="V514:V577" si="62">IF(ISBLANK(Q514),0,IF(Q514&gt;0,1,0))</f>
        <v>0</v>
      </c>
      <c r="W514" s="25">
        <v>57</v>
      </c>
      <c r="X514" s="23">
        <v>13</v>
      </c>
      <c r="Y514" s="3">
        <v>0.7</v>
      </c>
      <c r="Z514" s="3"/>
      <c r="AB514" s="30">
        <v>484</v>
      </c>
      <c r="AC514" s="30">
        <v>1.6809915807362512</v>
      </c>
      <c r="AD514" s="30">
        <v>-0.48099158073625126</v>
      </c>
    </row>
    <row r="515" spans="1:30">
      <c r="A515" s="4">
        <v>43759.375</v>
      </c>
      <c r="B515">
        <v>43759</v>
      </c>
      <c r="C515" s="3">
        <v>0.375</v>
      </c>
      <c r="D515" s="3">
        <v>9</v>
      </c>
      <c r="E515" s="3">
        <v>21</v>
      </c>
      <c r="F515" s="3">
        <v>0.2</v>
      </c>
      <c r="G515" s="5">
        <v>1.9</v>
      </c>
      <c r="H515" s="3">
        <v>2.1</v>
      </c>
      <c r="I515" s="3">
        <v>1.55139</v>
      </c>
      <c r="J515" s="12">
        <f t="shared" si="56"/>
        <v>0.97916666666666663</v>
      </c>
      <c r="K515" s="4">
        <v>43759.375</v>
      </c>
      <c r="L515" s="3">
        <f t="shared" si="57"/>
        <v>21</v>
      </c>
      <c r="M515" s="3">
        <f t="shared" si="58"/>
        <v>9</v>
      </c>
      <c r="N515" s="3">
        <v>0</v>
      </c>
      <c r="O515" s="3">
        <v>57</v>
      </c>
      <c r="P515" s="3">
        <v>0</v>
      </c>
      <c r="Q515" s="3">
        <v>0</v>
      </c>
      <c r="R515" s="3"/>
      <c r="S515" s="3">
        <f t="shared" si="59"/>
        <v>0</v>
      </c>
      <c r="T515" s="3">
        <f t="shared" si="60"/>
        <v>1</v>
      </c>
      <c r="U515" s="3">
        <f t="shared" si="61"/>
        <v>0</v>
      </c>
      <c r="V515" s="3">
        <f t="shared" si="62"/>
        <v>0</v>
      </c>
      <c r="W515" s="26">
        <v>60</v>
      </c>
      <c r="X515" s="22">
        <v>13</v>
      </c>
      <c r="Y515" s="3">
        <v>2.1</v>
      </c>
      <c r="Z515" s="3"/>
      <c r="AB515" s="30">
        <v>485</v>
      </c>
      <c r="AC515" s="30">
        <v>1.6942836326180353</v>
      </c>
      <c r="AD515" s="30">
        <v>5.7163673819646821E-3</v>
      </c>
    </row>
    <row r="516" spans="1:30">
      <c r="A516" s="4">
        <v>43759.416666666664</v>
      </c>
      <c r="B516">
        <v>43759</v>
      </c>
      <c r="C516" s="3">
        <v>0.41666666666666669</v>
      </c>
      <c r="D516" s="3">
        <v>10</v>
      </c>
      <c r="E516" s="3">
        <v>21</v>
      </c>
      <c r="F516" s="3">
        <v>0.5</v>
      </c>
      <c r="G516" s="5">
        <v>0.4</v>
      </c>
      <c r="H516" s="3">
        <v>0.9</v>
      </c>
      <c r="I516" s="3">
        <v>1.55139</v>
      </c>
      <c r="J516" s="12">
        <f t="shared" si="56"/>
        <v>0.92083333333333339</v>
      </c>
      <c r="K516" s="4">
        <v>43759.416666666664</v>
      </c>
      <c r="L516" s="3">
        <f t="shared" si="57"/>
        <v>21</v>
      </c>
      <c r="M516" s="3">
        <f t="shared" si="58"/>
        <v>10</v>
      </c>
      <c r="N516" s="3">
        <v>0</v>
      </c>
      <c r="O516" s="3">
        <v>3</v>
      </c>
      <c r="P516" s="3">
        <v>0</v>
      </c>
      <c r="Q516" s="3">
        <v>0</v>
      </c>
      <c r="R516" s="3"/>
      <c r="S516" s="3">
        <f t="shared" si="59"/>
        <v>0</v>
      </c>
      <c r="T516" s="3">
        <f t="shared" si="60"/>
        <v>1</v>
      </c>
      <c r="U516" s="3">
        <f t="shared" si="61"/>
        <v>0</v>
      </c>
      <c r="V516" s="3">
        <f t="shared" si="62"/>
        <v>0</v>
      </c>
      <c r="W516" s="25">
        <v>61</v>
      </c>
      <c r="X516" s="23">
        <v>17</v>
      </c>
      <c r="Y516" s="3">
        <v>0.9</v>
      </c>
      <c r="Z516" s="3"/>
      <c r="AB516" s="30">
        <v>486</v>
      </c>
      <c r="AC516" s="30">
        <v>1.6554908227683223</v>
      </c>
      <c r="AD516" s="30">
        <v>-1.2554908227683224</v>
      </c>
    </row>
    <row r="517" spans="1:30">
      <c r="A517" s="4">
        <v>43759.458333333336</v>
      </c>
      <c r="B517">
        <v>43759</v>
      </c>
      <c r="C517" s="3">
        <v>0.45833333333333331</v>
      </c>
      <c r="D517" s="3">
        <v>11</v>
      </c>
      <c r="E517" s="3">
        <v>21</v>
      </c>
      <c r="F517" s="3">
        <v>0.1</v>
      </c>
      <c r="G517" s="5">
        <v>0.2</v>
      </c>
      <c r="H517" s="3">
        <v>0.30000000000000004</v>
      </c>
      <c r="I517" s="3">
        <v>1.55139</v>
      </c>
      <c r="J517" s="12">
        <f t="shared" si="56"/>
        <v>0.91249999999999998</v>
      </c>
      <c r="K517" s="4">
        <v>43759.458332870374</v>
      </c>
      <c r="L517" s="3">
        <f t="shared" si="57"/>
        <v>21</v>
      </c>
      <c r="M517" s="3">
        <f t="shared" si="58"/>
        <v>11</v>
      </c>
      <c r="N517" s="3"/>
      <c r="O517" s="3"/>
      <c r="P517" s="3"/>
      <c r="Q517" s="3"/>
      <c r="R517" s="3"/>
      <c r="S517" s="3">
        <f t="shared" si="59"/>
        <v>0</v>
      </c>
      <c r="T517" s="3">
        <f t="shared" si="60"/>
        <v>0</v>
      </c>
      <c r="U517" s="3">
        <f t="shared" si="61"/>
        <v>0</v>
      </c>
      <c r="V517" s="3">
        <f t="shared" si="62"/>
        <v>0</v>
      </c>
      <c r="W517" s="26">
        <v>66</v>
      </c>
      <c r="X517" s="22">
        <v>21</v>
      </c>
      <c r="Y517" s="3">
        <v>0.30000000000000004</v>
      </c>
      <c r="Z517" s="3"/>
      <c r="AB517" s="30">
        <v>487</v>
      </c>
      <c r="AC517" s="30">
        <v>1.7049346188332537</v>
      </c>
      <c r="AD517" s="30">
        <v>-1.3049346188332538</v>
      </c>
    </row>
    <row r="518" spans="1:30">
      <c r="A518" s="4">
        <v>43759.5</v>
      </c>
      <c r="B518">
        <v>43759</v>
      </c>
      <c r="C518" s="3">
        <v>0.5</v>
      </c>
      <c r="D518" s="3">
        <v>12</v>
      </c>
      <c r="E518" s="3">
        <v>21</v>
      </c>
      <c r="F518" s="3">
        <v>0.3</v>
      </c>
      <c r="G518" s="5">
        <v>0.3</v>
      </c>
      <c r="H518" s="3">
        <v>0.6</v>
      </c>
      <c r="I518" s="3">
        <v>1.55139</v>
      </c>
      <c r="J518" s="12">
        <f t="shared" si="56"/>
        <v>0.92916666666666659</v>
      </c>
      <c r="K518" s="4">
        <v>43759.5</v>
      </c>
      <c r="L518" s="3">
        <f t="shared" si="57"/>
        <v>21</v>
      </c>
      <c r="M518" s="3">
        <f t="shared" si="58"/>
        <v>12</v>
      </c>
      <c r="N518" s="3">
        <v>0</v>
      </c>
      <c r="O518" s="3">
        <v>2</v>
      </c>
      <c r="P518" s="3">
        <v>0</v>
      </c>
      <c r="Q518" s="3">
        <v>0</v>
      </c>
      <c r="R518" s="3"/>
      <c r="S518" s="3">
        <f t="shared" si="59"/>
        <v>0</v>
      </c>
      <c r="T518" s="3">
        <f t="shared" si="60"/>
        <v>1</v>
      </c>
      <c r="U518" s="3">
        <f t="shared" si="61"/>
        <v>0</v>
      </c>
      <c r="V518" s="3">
        <f t="shared" si="62"/>
        <v>0</v>
      </c>
      <c r="W518" s="25">
        <v>67</v>
      </c>
      <c r="X518" s="23">
        <v>21</v>
      </c>
      <c r="Y518" s="3">
        <v>0.6</v>
      </c>
      <c r="Z518" s="3"/>
      <c r="AB518" s="30">
        <v>488</v>
      </c>
      <c r="AC518" s="30">
        <v>1.7049346188332537</v>
      </c>
      <c r="AD518" s="30">
        <v>-1.0049346188332537</v>
      </c>
    </row>
    <row r="519" spans="1:30">
      <c r="A519" s="4">
        <v>43759.541666666664</v>
      </c>
      <c r="B519">
        <v>43759</v>
      </c>
      <c r="C519" s="3">
        <v>0.54166666666666663</v>
      </c>
      <c r="D519" s="3">
        <v>13</v>
      </c>
      <c r="E519" s="3">
        <v>21</v>
      </c>
      <c r="F519" s="3">
        <v>0.6</v>
      </c>
      <c r="G519" s="5">
        <v>0.4</v>
      </c>
      <c r="H519" s="3">
        <v>1</v>
      </c>
      <c r="I519" s="3">
        <v>1.55139</v>
      </c>
      <c r="J519" s="12">
        <f t="shared" si="56"/>
        <v>0.94166666666666654</v>
      </c>
      <c r="K519" s="4">
        <v>43759.541666666664</v>
      </c>
      <c r="L519" s="3">
        <f t="shared" si="57"/>
        <v>21</v>
      </c>
      <c r="M519" s="3">
        <f t="shared" si="58"/>
        <v>13</v>
      </c>
      <c r="N519" s="3">
        <v>0</v>
      </c>
      <c r="O519" s="3">
        <v>25</v>
      </c>
      <c r="P519" s="3">
        <v>0</v>
      </c>
      <c r="Q519" s="3">
        <v>0</v>
      </c>
      <c r="R519" s="3"/>
      <c r="S519" s="3">
        <f t="shared" si="59"/>
        <v>0</v>
      </c>
      <c r="T519" s="3">
        <f t="shared" si="60"/>
        <v>1</v>
      </c>
      <c r="U519" s="3">
        <f t="shared" si="61"/>
        <v>0</v>
      </c>
      <c r="V519" s="3">
        <f t="shared" si="62"/>
        <v>0</v>
      </c>
      <c r="W519" s="26">
        <v>70</v>
      </c>
      <c r="X519" s="22">
        <v>17</v>
      </c>
      <c r="Y519" s="3">
        <v>1</v>
      </c>
      <c r="Z519" s="3"/>
      <c r="AB519" s="30">
        <v>489</v>
      </c>
      <c r="AC519" s="30">
        <v>1.7531369444107834</v>
      </c>
      <c r="AD519" s="30">
        <v>-0.35313694441078347</v>
      </c>
    </row>
    <row r="520" spans="1:30">
      <c r="A520" s="4">
        <v>43759.583333333336</v>
      </c>
      <c r="B520">
        <v>43759</v>
      </c>
      <c r="C520" s="3">
        <v>0.58333333333333337</v>
      </c>
      <c r="D520" s="3">
        <v>14</v>
      </c>
      <c r="E520" s="3">
        <v>21</v>
      </c>
      <c r="F520" s="3">
        <v>0.4</v>
      </c>
      <c r="G520" s="5">
        <v>0.5</v>
      </c>
      <c r="H520" s="3">
        <v>0.9</v>
      </c>
      <c r="I520" s="3">
        <v>1.55139</v>
      </c>
      <c r="J520" s="12">
        <f t="shared" si="56"/>
        <v>0.92083333333333306</v>
      </c>
      <c r="K520" s="4">
        <v>43759.583333043978</v>
      </c>
      <c r="L520" s="3">
        <f t="shared" si="57"/>
        <v>21</v>
      </c>
      <c r="M520" s="3">
        <f t="shared" si="58"/>
        <v>14</v>
      </c>
      <c r="N520" s="3"/>
      <c r="O520" s="3"/>
      <c r="P520" s="3"/>
      <c r="Q520" s="3"/>
      <c r="R520" s="3"/>
      <c r="S520" s="3">
        <f t="shared" si="59"/>
        <v>0</v>
      </c>
      <c r="T520" s="3">
        <f t="shared" si="60"/>
        <v>0</v>
      </c>
      <c r="U520" s="3">
        <f t="shared" si="61"/>
        <v>0</v>
      </c>
      <c r="V520" s="3">
        <f t="shared" si="62"/>
        <v>0</v>
      </c>
      <c r="W520" s="25">
        <v>69</v>
      </c>
      <c r="X520" s="23">
        <v>17</v>
      </c>
      <c r="Y520" s="3">
        <v>0.9</v>
      </c>
      <c r="Z520" s="3"/>
      <c r="AB520" s="30">
        <v>490</v>
      </c>
      <c r="AC520" s="30">
        <v>1.3953284365588665</v>
      </c>
      <c r="AD520" s="30">
        <v>-0.99532843655886649</v>
      </c>
    </row>
    <row r="521" spans="1:30">
      <c r="A521" s="4">
        <v>43759.625</v>
      </c>
      <c r="B521">
        <v>43759</v>
      </c>
      <c r="C521" s="3">
        <v>0.625</v>
      </c>
      <c r="D521" s="3">
        <v>15</v>
      </c>
      <c r="E521" s="3">
        <v>21</v>
      </c>
      <c r="F521" s="3">
        <v>0.4</v>
      </c>
      <c r="G521" s="5">
        <v>1.4</v>
      </c>
      <c r="H521" s="3">
        <v>1.7999999999999998</v>
      </c>
      <c r="I521" s="3">
        <v>1.55139</v>
      </c>
      <c r="J521" s="12">
        <f t="shared" si="56"/>
        <v>0.90833333333333321</v>
      </c>
      <c r="K521" s="4">
        <v>43759.624999652777</v>
      </c>
      <c r="L521" s="3">
        <f t="shared" si="57"/>
        <v>21</v>
      </c>
      <c r="M521" s="3">
        <f t="shared" si="58"/>
        <v>15</v>
      </c>
      <c r="N521" s="3"/>
      <c r="O521" s="3"/>
      <c r="P521" s="3"/>
      <c r="Q521" s="3"/>
      <c r="R521" s="3"/>
      <c r="S521" s="3">
        <f t="shared" si="59"/>
        <v>0</v>
      </c>
      <c r="T521" s="3">
        <f t="shared" si="60"/>
        <v>0</v>
      </c>
      <c r="U521" s="3">
        <f t="shared" si="61"/>
        <v>0</v>
      </c>
      <c r="V521" s="3">
        <f t="shared" si="62"/>
        <v>0</v>
      </c>
      <c r="W521" s="26">
        <v>68</v>
      </c>
      <c r="X521" s="22">
        <v>17</v>
      </c>
      <c r="Y521" s="3">
        <v>1.7999999999999998</v>
      </c>
      <c r="Z521" s="3"/>
      <c r="AB521" s="30">
        <v>491</v>
      </c>
      <c r="AC521" s="30">
        <v>1.3953284365588665</v>
      </c>
      <c r="AD521" s="30">
        <v>-0.99532843655886649</v>
      </c>
    </row>
    <row r="522" spans="1:30">
      <c r="A522" s="4">
        <v>43759.666666666664</v>
      </c>
      <c r="B522">
        <v>43759</v>
      </c>
      <c r="C522" s="3">
        <v>0.66666666666666663</v>
      </c>
      <c r="D522" s="3">
        <v>16</v>
      </c>
      <c r="E522" s="3">
        <v>21</v>
      </c>
      <c r="F522" s="3">
        <v>0.4</v>
      </c>
      <c r="G522" s="5">
        <v>0.3</v>
      </c>
      <c r="H522" s="3">
        <v>0.7</v>
      </c>
      <c r="I522" s="3">
        <v>1.55139</v>
      </c>
      <c r="J522" s="12">
        <f t="shared" si="56"/>
        <v>0.9</v>
      </c>
      <c r="K522" s="4">
        <v>43759.666666261575</v>
      </c>
      <c r="L522" s="3">
        <f t="shared" si="57"/>
        <v>21</v>
      </c>
      <c r="M522" s="3">
        <f t="shared" si="58"/>
        <v>16</v>
      </c>
      <c r="N522" s="3"/>
      <c r="O522" s="3"/>
      <c r="P522" s="3"/>
      <c r="Q522" s="3"/>
      <c r="R522" s="3"/>
      <c r="S522" s="3">
        <f t="shared" si="59"/>
        <v>0</v>
      </c>
      <c r="T522" s="3">
        <f t="shared" si="60"/>
        <v>0</v>
      </c>
      <c r="U522" s="3">
        <f t="shared" si="61"/>
        <v>0</v>
      </c>
      <c r="V522" s="3">
        <f t="shared" si="62"/>
        <v>0</v>
      </c>
      <c r="W522" s="25">
        <v>67</v>
      </c>
      <c r="X522" s="23">
        <v>17</v>
      </c>
      <c r="Y522" s="3">
        <v>0.7</v>
      </c>
      <c r="Z522" s="3"/>
      <c r="AB522" s="30">
        <v>492</v>
      </c>
      <c r="AC522" s="30">
        <v>1.4435307621363962</v>
      </c>
      <c r="AD522" s="30">
        <v>0.65646923786360389</v>
      </c>
    </row>
    <row r="523" spans="1:30">
      <c r="A523" s="4">
        <v>43759.708333333336</v>
      </c>
      <c r="B523">
        <v>43759</v>
      </c>
      <c r="C523" s="3">
        <v>0.70833333333333337</v>
      </c>
      <c r="D523" s="3">
        <v>17</v>
      </c>
      <c r="E523" s="3">
        <v>21</v>
      </c>
      <c r="F523" s="3">
        <v>0.2</v>
      </c>
      <c r="G523" s="5">
        <v>0.3</v>
      </c>
      <c r="H523" s="3">
        <v>0.5</v>
      </c>
      <c r="I523" s="3">
        <v>1.55139</v>
      </c>
      <c r="J523" s="12">
        <f t="shared" si="56"/>
        <v>0.90416666666666679</v>
      </c>
      <c r="K523" s="4">
        <v>43759.708332870374</v>
      </c>
      <c r="L523" s="3">
        <f t="shared" si="57"/>
        <v>21</v>
      </c>
      <c r="M523" s="3">
        <f t="shared" si="58"/>
        <v>17</v>
      </c>
      <c r="N523" s="3"/>
      <c r="O523" s="3"/>
      <c r="P523" s="3"/>
      <c r="Q523" s="3"/>
      <c r="R523" s="3"/>
      <c r="S523" s="3">
        <f t="shared" si="59"/>
        <v>0</v>
      </c>
      <c r="T523" s="3">
        <f t="shared" si="60"/>
        <v>0</v>
      </c>
      <c r="U523" s="3">
        <f t="shared" si="61"/>
        <v>0</v>
      </c>
      <c r="V523" s="3">
        <f t="shared" si="62"/>
        <v>0</v>
      </c>
      <c r="W523" s="26">
        <v>63</v>
      </c>
      <c r="X523" s="22">
        <v>17</v>
      </c>
      <c r="Y523" s="3">
        <v>0.5</v>
      </c>
      <c r="Z523" s="3"/>
      <c r="AB523" s="30">
        <v>493</v>
      </c>
      <c r="AC523" s="30">
        <v>1.3451106461519706</v>
      </c>
      <c r="AD523" s="30">
        <v>-0.9451106461519706</v>
      </c>
    </row>
    <row r="524" spans="1:30">
      <c r="A524" s="4">
        <v>43759.75</v>
      </c>
      <c r="B524">
        <v>43759</v>
      </c>
      <c r="C524" s="3">
        <v>0.75</v>
      </c>
      <c r="D524" s="3">
        <v>18</v>
      </c>
      <c r="E524" s="3">
        <v>21</v>
      </c>
      <c r="F524" s="3">
        <v>0.2</v>
      </c>
      <c r="G524" s="5">
        <v>1.4</v>
      </c>
      <c r="H524" s="3">
        <v>1.5999999999999999</v>
      </c>
      <c r="I524" s="3">
        <v>1.55139</v>
      </c>
      <c r="J524" s="12">
        <f t="shared" si="56"/>
        <v>0.91666666666666685</v>
      </c>
      <c r="K524" s="4">
        <v>43759.749999479165</v>
      </c>
      <c r="L524" s="3">
        <f t="shared" si="57"/>
        <v>21</v>
      </c>
      <c r="M524" s="3">
        <f t="shared" si="58"/>
        <v>18</v>
      </c>
      <c r="N524" s="3">
        <v>0</v>
      </c>
      <c r="O524" s="3">
        <v>0</v>
      </c>
      <c r="P524" s="3">
        <v>16</v>
      </c>
      <c r="Q524" s="3">
        <v>0</v>
      </c>
      <c r="R524" s="3"/>
      <c r="S524" s="3">
        <f t="shared" si="59"/>
        <v>0</v>
      </c>
      <c r="T524" s="3">
        <f t="shared" si="60"/>
        <v>0</v>
      </c>
      <c r="U524" s="3">
        <f t="shared" si="61"/>
        <v>1</v>
      </c>
      <c r="V524" s="3">
        <f t="shared" si="62"/>
        <v>0</v>
      </c>
      <c r="W524" s="25">
        <v>61</v>
      </c>
      <c r="X524" s="23">
        <v>13</v>
      </c>
      <c r="Y524" s="3">
        <v>1.5999999999999999</v>
      </c>
      <c r="Z524" s="3"/>
      <c r="AB524" s="30">
        <v>494</v>
      </c>
      <c r="AC524" s="30">
        <v>1.3820363846770825</v>
      </c>
      <c r="AD524" s="30">
        <v>0.11796361532291755</v>
      </c>
    </row>
    <row r="525" spans="1:30">
      <c r="A525" s="4">
        <v>43759.791666666664</v>
      </c>
      <c r="B525">
        <v>43759</v>
      </c>
      <c r="C525" s="3">
        <v>0.79166666666666663</v>
      </c>
      <c r="D525" s="3">
        <v>19</v>
      </c>
      <c r="E525" s="3">
        <v>21</v>
      </c>
      <c r="F525" s="3">
        <v>0.7</v>
      </c>
      <c r="G525" s="5">
        <v>0.5</v>
      </c>
      <c r="H525" s="3">
        <v>1.2</v>
      </c>
      <c r="I525" s="3">
        <v>1.55139</v>
      </c>
      <c r="J525" s="12">
        <f t="shared" si="56"/>
        <v>0.87916666666666676</v>
      </c>
      <c r="K525" s="4">
        <v>43759.791666666664</v>
      </c>
      <c r="L525" s="3">
        <f t="shared" si="57"/>
        <v>21</v>
      </c>
      <c r="M525" s="3">
        <f t="shared" si="58"/>
        <v>19</v>
      </c>
      <c r="N525" s="3">
        <v>0</v>
      </c>
      <c r="O525" s="3">
        <v>0</v>
      </c>
      <c r="P525" s="3">
        <v>57</v>
      </c>
      <c r="Q525" s="3">
        <v>0</v>
      </c>
      <c r="R525" s="3"/>
      <c r="S525" s="3">
        <f t="shared" si="59"/>
        <v>0</v>
      </c>
      <c r="T525" s="3">
        <f t="shared" si="60"/>
        <v>0</v>
      </c>
      <c r="U525" s="3">
        <f t="shared" si="61"/>
        <v>1</v>
      </c>
      <c r="V525" s="3">
        <f t="shared" si="62"/>
        <v>0</v>
      </c>
      <c r="W525" s="26">
        <v>61</v>
      </c>
      <c r="X525" s="22">
        <v>13</v>
      </c>
      <c r="Y525" s="3">
        <v>1.2</v>
      </c>
      <c r="Z525" s="3"/>
      <c r="AB525" s="30">
        <v>495</v>
      </c>
      <c r="AC525" s="30">
        <v>1.6809915807362512</v>
      </c>
      <c r="AD525" s="30">
        <v>3.4190084192637484</v>
      </c>
    </row>
    <row r="526" spans="1:30">
      <c r="A526" s="4">
        <v>43759.833333333336</v>
      </c>
      <c r="B526">
        <v>43759</v>
      </c>
      <c r="C526" s="3">
        <v>0.83333333333333337</v>
      </c>
      <c r="D526" s="3">
        <v>20</v>
      </c>
      <c r="E526" s="3">
        <v>21</v>
      </c>
      <c r="F526" s="3">
        <v>0.3</v>
      </c>
      <c r="G526" s="5">
        <v>0.5</v>
      </c>
      <c r="H526" s="3">
        <v>0.8</v>
      </c>
      <c r="I526" s="3">
        <v>1.55139</v>
      </c>
      <c r="J526" s="12">
        <f t="shared" si="56"/>
        <v>0.85416666666666663</v>
      </c>
      <c r="K526" s="4">
        <v>43759.833333333336</v>
      </c>
      <c r="L526" s="3">
        <f t="shared" si="57"/>
        <v>21</v>
      </c>
      <c r="M526" s="3">
        <f t="shared" si="58"/>
        <v>20</v>
      </c>
      <c r="N526" s="3">
        <v>0</v>
      </c>
      <c r="O526" s="3">
        <v>0</v>
      </c>
      <c r="P526" s="3">
        <v>50</v>
      </c>
      <c r="Q526" s="3">
        <v>0</v>
      </c>
      <c r="R526" s="3"/>
      <c r="S526" s="3">
        <f t="shared" si="59"/>
        <v>0</v>
      </c>
      <c r="T526" s="3">
        <f t="shared" si="60"/>
        <v>0</v>
      </c>
      <c r="U526" s="3">
        <f t="shared" si="61"/>
        <v>1</v>
      </c>
      <c r="V526" s="3">
        <f t="shared" si="62"/>
        <v>0</v>
      </c>
      <c r="W526" s="25">
        <v>60</v>
      </c>
      <c r="X526" s="23">
        <v>13</v>
      </c>
      <c r="Y526" s="3">
        <v>0.8</v>
      </c>
      <c r="Z526" s="3"/>
      <c r="AB526" s="30">
        <v>496</v>
      </c>
      <c r="AC526" s="30">
        <v>1.7171433249193986</v>
      </c>
      <c r="AD526" s="30">
        <v>1.3828566750806015</v>
      </c>
    </row>
    <row r="527" spans="1:30">
      <c r="A527" s="4">
        <v>43759.875</v>
      </c>
      <c r="B527">
        <v>43759</v>
      </c>
      <c r="C527" s="3">
        <v>0.875</v>
      </c>
      <c r="D527" s="3">
        <v>21</v>
      </c>
      <c r="E527" s="3">
        <v>21</v>
      </c>
      <c r="F527" s="3">
        <v>0.3</v>
      </c>
      <c r="G527" s="5">
        <v>0.5</v>
      </c>
      <c r="H527" s="3">
        <v>0.8</v>
      </c>
      <c r="I527" s="3">
        <v>1.55139</v>
      </c>
      <c r="J527" s="12">
        <f t="shared" si="56"/>
        <v>0.85416666666666663</v>
      </c>
      <c r="K527" s="4">
        <v>43759.875</v>
      </c>
      <c r="L527" s="3">
        <f t="shared" si="57"/>
        <v>21</v>
      </c>
      <c r="M527" s="3">
        <f t="shared" si="58"/>
        <v>21</v>
      </c>
      <c r="N527" s="3">
        <v>0</v>
      </c>
      <c r="O527" s="3">
        <v>44</v>
      </c>
      <c r="P527" s="3">
        <v>58</v>
      </c>
      <c r="Q527" s="3">
        <v>0</v>
      </c>
      <c r="R527" s="3"/>
      <c r="S527" s="3">
        <f t="shared" si="59"/>
        <v>0</v>
      </c>
      <c r="T527" s="3">
        <f t="shared" si="60"/>
        <v>1</v>
      </c>
      <c r="U527" s="3">
        <f t="shared" si="61"/>
        <v>1</v>
      </c>
      <c r="V527" s="3">
        <f t="shared" si="62"/>
        <v>0</v>
      </c>
      <c r="W527" s="26">
        <v>60</v>
      </c>
      <c r="X527" s="22">
        <v>11</v>
      </c>
      <c r="Y527" s="3">
        <v>0.8</v>
      </c>
      <c r="Z527" s="3"/>
      <c r="AB527" s="30">
        <v>497</v>
      </c>
      <c r="AC527" s="30">
        <v>1.6942836326180353</v>
      </c>
      <c r="AD527" s="30">
        <v>0.90571636738196482</v>
      </c>
    </row>
    <row r="528" spans="1:30">
      <c r="A528" s="4">
        <v>43759.916666666664</v>
      </c>
      <c r="B528">
        <v>43759</v>
      </c>
      <c r="C528" s="3">
        <v>0.91666666666666663</v>
      </c>
      <c r="D528" s="3">
        <v>22</v>
      </c>
      <c r="E528" s="3">
        <v>21</v>
      </c>
      <c r="F528" s="3">
        <v>0.2</v>
      </c>
      <c r="G528" s="5">
        <v>0.3</v>
      </c>
      <c r="H528" s="3">
        <v>0.5</v>
      </c>
      <c r="I528" s="3">
        <v>1.55139</v>
      </c>
      <c r="J528" s="12">
        <f t="shared" si="56"/>
        <v>0.89166666666666661</v>
      </c>
      <c r="K528" s="4">
        <v>43759.916666666664</v>
      </c>
      <c r="L528" s="3">
        <f t="shared" si="57"/>
        <v>21</v>
      </c>
      <c r="M528" s="3">
        <f t="shared" si="58"/>
        <v>22</v>
      </c>
      <c r="N528" s="3">
        <v>10</v>
      </c>
      <c r="O528" s="3">
        <v>55</v>
      </c>
      <c r="P528" s="3">
        <v>58</v>
      </c>
      <c r="Q528" s="3">
        <v>0</v>
      </c>
      <c r="R528" s="3"/>
      <c r="S528" s="3">
        <f t="shared" si="59"/>
        <v>1</v>
      </c>
      <c r="T528" s="3">
        <f t="shared" si="60"/>
        <v>1</v>
      </c>
      <c r="U528" s="3">
        <f t="shared" si="61"/>
        <v>1</v>
      </c>
      <c r="V528" s="3">
        <f t="shared" si="62"/>
        <v>0</v>
      </c>
      <c r="W528" s="25">
        <v>60</v>
      </c>
      <c r="X528" s="23">
        <v>11</v>
      </c>
      <c r="Y528" s="3">
        <v>0.5</v>
      </c>
      <c r="Z528" s="3"/>
      <c r="AB528" s="30">
        <v>498</v>
      </c>
      <c r="AC528" s="30">
        <v>1.6942836326180353</v>
      </c>
      <c r="AD528" s="30">
        <v>1.4057163673819644</v>
      </c>
    </row>
    <row r="529" spans="1:30">
      <c r="A529" s="4">
        <v>43759.958333333336</v>
      </c>
      <c r="B529">
        <v>43759</v>
      </c>
      <c r="C529" s="3">
        <v>0.95833333333333337</v>
      </c>
      <c r="D529" s="3">
        <v>23</v>
      </c>
      <c r="E529" s="3">
        <v>21</v>
      </c>
      <c r="F529" s="3">
        <v>0.2</v>
      </c>
      <c r="G529" s="5">
        <v>0.3</v>
      </c>
      <c r="H529" s="3">
        <v>0.5</v>
      </c>
      <c r="I529" s="3">
        <v>1.55139</v>
      </c>
      <c r="J529" s="12">
        <f t="shared" si="56"/>
        <v>0.96666666666666667</v>
      </c>
      <c r="K529" s="4">
        <v>43759.958333333336</v>
      </c>
      <c r="L529" s="3">
        <f t="shared" si="57"/>
        <v>21</v>
      </c>
      <c r="M529" s="3">
        <f t="shared" si="58"/>
        <v>23</v>
      </c>
      <c r="N529" s="3">
        <v>57</v>
      </c>
      <c r="O529" s="3">
        <v>55</v>
      </c>
      <c r="P529" s="3">
        <v>57</v>
      </c>
      <c r="Q529" s="3">
        <v>0</v>
      </c>
      <c r="R529" s="3"/>
      <c r="S529" s="3">
        <f t="shared" si="59"/>
        <v>1</v>
      </c>
      <c r="T529" s="3">
        <f t="shared" si="60"/>
        <v>1</v>
      </c>
      <c r="U529" s="3">
        <f t="shared" si="61"/>
        <v>1</v>
      </c>
      <c r="V529" s="3">
        <f t="shared" si="62"/>
        <v>0</v>
      </c>
      <c r="W529" s="26">
        <v>59</v>
      </c>
      <c r="X529" s="22">
        <v>11</v>
      </c>
      <c r="Y529" s="3">
        <v>0.5</v>
      </c>
      <c r="Z529" s="3"/>
      <c r="AB529" s="30">
        <v>499</v>
      </c>
      <c r="AC529" s="30">
        <v>1.6060470267033911</v>
      </c>
      <c r="AD529" s="30">
        <v>0.59395297329660912</v>
      </c>
    </row>
    <row r="530" spans="1:30">
      <c r="A530" s="4">
        <v>43760</v>
      </c>
      <c r="B530">
        <v>43760</v>
      </c>
      <c r="C530" s="3">
        <v>0</v>
      </c>
      <c r="D530" s="3">
        <v>0</v>
      </c>
      <c r="E530" s="3">
        <v>22</v>
      </c>
      <c r="F530" s="3">
        <v>0.3</v>
      </c>
      <c r="G530" s="5">
        <v>0.2</v>
      </c>
      <c r="H530" s="3">
        <v>0.5</v>
      </c>
      <c r="I530" s="3">
        <v>1.55139</v>
      </c>
      <c r="J530" s="12">
        <f t="shared" si="56"/>
        <v>0.97499999999999998</v>
      </c>
      <c r="K530" s="4">
        <v>43760</v>
      </c>
      <c r="L530" s="3">
        <f t="shared" si="57"/>
        <v>22</v>
      </c>
      <c r="M530" s="3">
        <f t="shared" si="58"/>
        <v>0</v>
      </c>
      <c r="N530" s="3">
        <v>58</v>
      </c>
      <c r="O530" s="3">
        <v>58</v>
      </c>
      <c r="P530" s="3">
        <v>58</v>
      </c>
      <c r="Q530" s="3">
        <v>0</v>
      </c>
      <c r="R530" s="3"/>
      <c r="S530" s="3">
        <f t="shared" si="59"/>
        <v>1</v>
      </c>
      <c r="T530" s="3">
        <f t="shared" si="60"/>
        <v>1</v>
      </c>
      <c r="U530" s="3">
        <f t="shared" si="61"/>
        <v>1</v>
      </c>
      <c r="V530" s="3">
        <f t="shared" si="62"/>
        <v>0</v>
      </c>
      <c r="W530" s="25">
        <v>59</v>
      </c>
      <c r="X530" s="23">
        <v>11</v>
      </c>
      <c r="Y530" s="3">
        <v>0.5</v>
      </c>
      <c r="Z530" s="3"/>
      <c r="AB530" s="30">
        <v>500</v>
      </c>
      <c r="AC530" s="30">
        <v>1.6060470267033911</v>
      </c>
      <c r="AD530" s="30">
        <v>-0.20604702670339115</v>
      </c>
    </row>
    <row r="531" spans="1:30">
      <c r="A531" s="4">
        <v>43760.041666666664</v>
      </c>
      <c r="B531">
        <v>43760</v>
      </c>
      <c r="C531" s="3">
        <v>4.1666666666666664E-2</v>
      </c>
      <c r="D531" s="3">
        <v>1</v>
      </c>
      <c r="E531" s="3">
        <v>22</v>
      </c>
      <c r="F531" s="3">
        <v>0.4</v>
      </c>
      <c r="G531" s="5">
        <v>0.2</v>
      </c>
      <c r="H531" s="3">
        <v>0.60000000000000009</v>
      </c>
      <c r="I531" s="3">
        <v>1.55139</v>
      </c>
      <c r="J531" s="12">
        <f t="shared" si="56"/>
        <v>0.97083333333333321</v>
      </c>
      <c r="K531" s="4">
        <v>43760.041666666664</v>
      </c>
      <c r="L531" s="3">
        <f t="shared" si="57"/>
        <v>22</v>
      </c>
      <c r="M531" s="3">
        <f t="shared" si="58"/>
        <v>1</v>
      </c>
      <c r="N531" s="3">
        <v>58</v>
      </c>
      <c r="O531" s="3">
        <v>58</v>
      </c>
      <c r="P531" s="3">
        <v>58</v>
      </c>
      <c r="Q531" s="3">
        <v>0</v>
      </c>
      <c r="R531" s="3"/>
      <c r="S531" s="3">
        <f t="shared" si="59"/>
        <v>1</v>
      </c>
      <c r="T531" s="3">
        <f t="shared" si="60"/>
        <v>1</v>
      </c>
      <c r="U531" s="3">
        <f t="shared" si="61"/>
        <v>1</v>
      </c>
      <c r="V531" s="3">
        <f t="shared" si="62"/>
        <v>0</v>
      </c>
      <c r="W531" s="26">
        <v>59</v>
      </c>
      <c r="X531" s="22">
        <v>11</v>
      </c>
      <c r="Y531" s="3">
        <v>0.60000000000000009</v>
      </c>
      <c r="Z531" s="3"/>
      <c r="AB531" s="30">
        <v>501</v>
      </c>
      <c r="AC531" s="30">
        <v>1.6060470267033911</v>
      </c>
      <c r="AD531" s="30">
        <v>2.193952973296609</v>
      </c>
    </row>
    <row r="532" spans="1:30">
      <c r="A532" s="4">
        <v>43760.083333333336</v>
      </c>
      <c r="B532">
        <v>43760</v>
      </c>
      <c r="C532" s="3">
        <v>8.3333333333333329E-2</v>
      </c>
      <c r="D532" s="3">
        <v>2</v>
      </c>
      <c r="E532" s="3">
        <v>22</v>
      </c>
      <c r="F532" s="3">
        <v>1</v>
      </c>
      <c r="G532" s="5">
        <v>0.4</v>
      </c>
      <c r="H532" s="3">
        <v>1.4</v>
      </c>
      <c r="I532" s="3">
        <v>1.55139</v>
      </c>
      <c r="J532" s="12">
        <f t="shared" si="56"/>
        <v>1.0125</v>
      </c>
      <c r="K532" s="4">
        <v>43760.083333333336</v>
      </c>
      <c r="L532" s="3">
        <f t="shared" si="57"/>
        <v>22</v>
      </c>
      <c r="M532" s="3">
        <f t="shared" si="58"/>
        <v>2</v>
      </c>
      <c r="N532" s="3">
        <v>58</v>
      </c>
      <c r="O532" s="3">
        <v>58</v>
      </c>
      <c r="P532" s="3">
        <v>58</v>
      </c>
      <c r="Q532" s="3">
        <v>0</v>
      </c>
      <c r="R532" s="3"/>
      <c r="S532" s="3">
        <f t="shared" si="59"/>
        <v>1</v>
      </c>
      <c r="T532" s="3">
        <f t="shared" si="60"/>
        <v>1</v>
      </c>
      <c r="U532" s="3">
        <f t="shared" si="61"/>
        <v>1</v>
      </c>
      <c r="V532" s="3">
        <f t="shared" si="62"/>
        <v>0</v>
      </c>
      <c r="W532" s="25">
        <v>59</v>
      </c>
      <c r="X532" s="23">
        <v>11</v>
      </c>
      <c r="Y532" s="3">
        <v>1.4</v>
      </c>
      <c r="Z532" s="3"/>
      <c r="AB532" s="30">
        <v>502</v>
      </c>
      <c r="AC532" s="30">
        <v>1.6060470267033911</v>
      </c>
      <c r="AD532" s="30">
        <v>0.59395297329660912</v>
      </c>
    </row>
    <row r="533" spans="1:30">
      <c r="A533" s="4">
        <v>43760.125</v>
      </c>
      <c r="B533">
        <v>43760</v>
      </c>
      <c r="C533" s="3">
        <v>0.125</v>
      </c>
      <c r="D533" s="3">
        <v>3</v>
      </c>
      <c r="E533" s="3">
        <v>22</v>
      </c>
      <c r="F533" s="3">
        <v>0.2</v>
      </c>
      <c r="G533" s="5">
        <v>0.4</v>
      </c>
      <c r="H533" s="3">
        <v>0.60000000000000009</v>
      </c>
      <c r="I533" s="3">
        <v>1.55139</v>
      </c>
      <c r="J533" s="12">
        <f t="shared" si="56"/>
        <v>0.97083333333333321</v>
      </c>
      <c r="K533" s="4">
        <v>43760.125</v>
      </c>
      <c r="L533" s="3">
        <f t="shared" si="57"/>
        <v>22</v>
      </c>
      <c r="M533" s="3">
        <f t="shared" si="58"/>
        <v>3</v>
      </c>
      <c r="N533" s="3">
        <v>57</v>
      </c>
      <c r="O533" s="3">
        <v>57</v>
      </c>
      <c r="P533" s="3">
        <v>57</v>
      </c>
      <c r="Q533" s="3">
        <v>0</v>
      </c>
      <c r="R533" s="3"/>
      <c r="S533" s="3">
        <f t="shared" si="59"/>
        <v>1</v>
      </c>
      <c r="T533" s="3">
        <f t="shared" si="60"/>
        <v>1</v>
      </c>
      <c r="U533" s="3">
        <f t="shared" si="61"/>
        <v>1</v>
      </c>
      <c r="V533" s="3">
        <f t="shared" si="62"/>
        <v>0</v>
      </c>
      <c r="W533" s="26">
        <v>59</v>
      </c>
      <c r="X533" s="22">
        <v>11</v>
      </c>
      <c r="Y533" s="3">
        <v>0.60000000000000009</v>
      </c>
      <c r="Z533" s="3"/>
      <c r="AB533" s="30">
        <v>503</v>
      </c>
      <c r="AC533" s="30">
        <v>1.6714239403166722</v>
      </c>
      <c r="AD533" s="30">
        <v>-0.47142394031667223</v>
      </c>
    </row>
    <row r="534" spans="1:30">
      <c r="A534" s="4">
        <v>43760.166666666664</v>
      </c>
      <c r="B534">
        <v>43760</v>
      </c>
      <c r="C534" s="3">
        <v>0.16666666666666666</v>
      </c>
      <c r="D534" s="3">
        <v>4</v>
      </c>
      <c r="E534" s="3">
        <v>22</v>
      </c>
      <c r="F534" s="3">
        <v>0.2</v>
      </c>
      <c r="G534" s="5">
        <v>0.2</v>
      </c>
      <c r="H534" s="3">
        <v>0.4</v>
      </c>
      <c r="I534" s="3">
        <v>1.55139</v>
      </c>
      <c r="J534" s="12">
        <f t="shared" si="56"/>
        <v>0.96249999999999991</v>
      </c>
      <c r="K534" s="4">
        <v>43760.166666666664</v>
      </c>
      <c r="L534" s="3">
        <f t="shared" si="57"/>
        <v>22</v>
      </c>
      <c r="M534" s="3">
        <f t="shared" si="58"/>
        <v>4</v>
      </c>
      <c r="N534" s="3">
        <v>58</v>
      </c>
      <c r="O534" s="3">
        <v>58</v>
      </c>
      <c r="P534" s="3">
        <v>58</v>
      </c>
      <c r="Q534" s="3">
        <v>0</v>
      </c>
      <c r="R534" s="3"/>
      <c r="S534" s="3">
        <f t="shared" si="59"/>
        <v>1</v>
      </c>
      <c r="T534" s="3">
        <f t="shared" si="60"/>
        <v>1</v>
      </c>
      <c r="U534" s="3">
        <f t="shared" si="61"/>
        <v>1</v>
      </c>
      <c r="V534" s="3">
        <f t="shared" si="62"/>
        <v>0</v>
      </c>
      <c r="W534" s="25">
        <v>59</v>
      </c>
      <c r="X534" s="23">
        <v>11</v>
      </c>
      <c r="Y534" s="3">
        <v>0.4</v>
      </c>
      <c r="Z534" s="3"/>
      <c r="AB534" s="30">
        <v>504</v>
      </c>
      <c r="AC534" s="30">
        <v>1.6714239403166722</v>
      </c>
      <c r="AD534" s="30">
        <v>0.52857605968332799</v>
      </c>
    </row>
    <row r="535" spans="1:30">
      <c r="A535" s="4">
        <v>43760.208333333336</v>
      </c>
      <c r="B535">
        <v>43760</v>
      </c>
      <c r="C535" s="3">
        <v>0.20833333333333334</v>
      </c>
      <c r="D535" s="3">
        <v>5</v>
      </c>
      <c r="E535" s="3">
        <v>22</v>
      </c>
      <c r="F535" s="3">
        <v>0.2</v>
      </c>
      <c r="G535" s="5">
        <v>0.6</v>
      </c>
      <c r="H535" s="3">
        <v>0.8</v>
      </c>
      <c r="I535" s="3">
        <v>1.55139</v>
      </c>
      <c r="J535" s="12">
        <f t="shared" si="56"/>
        <v>0.96249999999999991</v>
      </c>
      <c r="K535" s="4">
        <v>43760.208333333336</v>
      </c>
      <c r="L535" s="3">
        <f t="shared" si="57"/>
        <v>22</v>
      </c>
      <c r="M535" s="3">
        <f t="shared" si="58"/>
        <v>5</v>
      </c>
      <c r="N535" s="3">
        <v>58</v>
      </c>
      <c r="O535" s="3">
        <v>55</v>
      </c>
      <c r="P535" s="3">
        <v>58</v>
      </c>
      <c r="Q535" s="3">
        <v>0</v>
      </c>
      <c r="R535" s="3"/>
      <c r="S535" s="3">
        <f t="shared" si="59"/>
        <v>1</v>
      </c>
      <c r="T535" s="3">
        <f t="shared" si="60"/>
        <v>1</v>
      </c>
      <c r="U535" s="3">
        <f t="shared" si="61"/>
        <v>1</v>
      </c>
      <c r="V535" s="3">
        <f t="shared" si="62"/>
        <v>0</v>
      </c>
      <c r="W535" s="26">
        <v>59</v>
      </c>
      <c r="X535" s="22">
        <v>9</v>
      </c>
      <c r="Y535" s="3">
        <v>0.8</v>
      </c>
      <c r="Z535" s="3"/>
      <c r="AB535" s="30">
        <v>505</v>
      </c>
      <c r="AC535" s="30">
        <v>1.6714239403166722</v>
      </c>
      <c r="AD535" s="30">
        <v>-0.97142394031667223</v>
      </c>
    </row>
    <row r="536" spans="1:30">
      <c r="A536" s="4">
        <v>43760.25</v>
      </c>
      <c r="B536">
        <v>43760</v>
      </c>
      <c r="C536" s="3">
        <v>0.25</v>
      </c>
      <c r="D536" s="3">
        <v>6</v>
      </c>
      <c r="E536" s="3">
        <v>22</v>
      </c>
      <c r="F536" s="3">
        <v>0.3</v>
      </c>
      <c r="G536" s="5">
        <v>1</v>
      </c>
      <c r="H536" s="3">
        <v>1.3</v>
      </c>
      <c r="I536" s="3">
        <v>1.55139</v>
      </c>
      <c r="J536" s="12">
        <f t="shared" si="56"/>
        <v>0.94583333333333319</v>
      </c>
      <c r="K536" s="4">
        <v>43760.25</v>
      </c>
      <c r="L536" s="3">
        <f t="shared" si="57"/>
        <v>22</v>
      </c>
      <c r="M536" s="3">
        <f t="shared" si="58"/>
        <v>6</v>
      </c>
      <c r="N536" s="3">
        <v>39</v>
      </c>
      <c r="O536" s="3">
        <v>58</v>
      </c>
      <c r="P536" s="3">
        <v>58</v>
      </c>
      <c r="Q536" s="3">
        <v>0</v>
      </c>
      <c r="R536" s="3"/>
      <c r="S536" s="3">
        <f t="shared" si="59"/>
        <v>1</v>
      </c>
      <c r="T536" s="3">
        <f t="shared" si="60"/>
        <v>1</v>
      </c>
      <c r="U536" s="3">
        <f t="shared" si="61"/>
        <v>1</v>
      </c>
      <c r="V536" s="3">
        <f t="shared" si="62"/>
        <v>0</v>
      </c>
      <c r="W536" s="25">
        <v>59</v>
      </c>
      <c r="X536" s="23">
        <v>9</v>
      </c>
      <c r="Y536" s="3">
        <v>1.3</v>
      </c>
      <c r="Z536" s="3"/>
      <c r="AB536" s="30">
        <v>506</v>
      </c>
      <c r="AC536" s="30">
        <v>1.6714239403166722</v>
      </c>
      <c r="AD536" s="30">
        <v>-0.87142394031667214</v>
      </c>
    </row>
    <row r="537" spans="1:30">
      <c r="A537" s="4">
        <v>43760.291666666664</v>
      </c>
      <c r="B537">
        <v>43760</v>
      </c>
      <c r="C537" s="3">
        <v>0.29166666666666669</v>
      </c>
      <c r="D537" s="3">
        <v>7</v>
      </c>
      <c r="E537" s="3">
        <v>22</v>
      </c>
      <c r="F537" s="3">
        <v>1.3</v>
      </c>
      <c r="G537" s="5">
        <v>1.7</v>
      </c>
      <c r="H537" s="3">
        <v>3</v>
      </c>
      <c r="I537" s="3">
        <v>1.55139</v>
      </c>
      <c r="J537" s="12">
        <f t="shared" si="56"/>
        <v>0.91249999999999976</v>
      </c>
      <c r="K537" s="4">
        <v>43760.291666666664</v>
      </c>
      <c r="L537" s="3">
        <f t="shared" si="57"/>
        <v>22</v>
      </c>
      <c r="M537" s="3">
        <f t="shared" si="58"/>
        <v>7</v>
      </c>
      <c r="N537" s="3">
        <v>0</v>
      </c>
      <c r="O537" s="3">
        <v>49</v>
      </c>
      <c r="P537" s="3">
        <v>42</v>
      </c>
      <c r="Q537" s="3">
        <v>0</v>
      </c>
      <c r="R537" s="3"/>
      <c r="S537" s="3">
        <f t="shared" si="59"/>
        <v>0</v>
      </c>
      <c r="T537" s="3">
        <f t="shared" si="60"/>
        <v>1</v>
      </c>
      <c r="U537" s="3">
        <f t="shared" si="61"/>
        <v>1</v>
      </c>
      <c r="V537" s="3">
        <f t="shared" si="62"/>
        <v>0</v>
      </c>
      <c r="W537" s="26">
        <v>59</v>
      </c>
      <c r="X537" s="22">
        <v>11</v>
      </c>
      <c r="Y537" s="3">
        <v>3</v>
      </c>
      <c r="Z537" s="3"/>
      <c r="AB537" s="30">
        <v>507</v>
      </c>
      <c r="AC537" s="30">
        <v>1.6847159921984562</v>
      </c>
      <c r="AD537" s="30">
        <v>-0.98471599219845629</v>
      </c>
    </row>
    <row r="538" spans="1:30">
      <c r="A538" s="4">
        <v>43760.333333333336</v>
      </c>
      <c r="B538">
        <v>43760</v>
      </c>
      <c r="C538" s="3">
        <v>0.33333333333333331</v>
      </c>
      <c r="D538" s="3">
        <v>8</v>
      </c>
      <c r="E538" s="3">
        <v>22</v>
      </c>
      <c r="F538" s="3">
        <v>0.3</v>
      </c>
      <c r="G538" s="5">
        <v>0.4</v>
      </c>
      <c r="H538" s="3">
        <v>0.7</v>
      </c>
      <c r="I538" s="3">
        <v>1.55139</v>
      </c>
      <c r="J538" s="12">
        <f t="shared" si="56"/>
        <v>0.91249999999999964</v>
      </c>
      <c r="K538" s="4">
        <v>43760.333333333336</v>
      </c>
      <c r="L538" s="3">
        <f t="shared" si="57"/>
        <v>22</v>
      </c>
      <c r="M538" s="3">
        <f t="shared" si="58"/>
        <v>8</v>
      </c>
      <c r="N538" s="3"/>
      <c r="O538" s="3"/>
      <c r="P538" s="3"/>
      <c r="Q538" s="3"/>
      <c r="R538" s="3"/>
      <c r="S538" s="3">
        <f t="shared" si="59"/>
        <v>0</v>
      </c>
      <c r="T538" s="3">
        <f t="shared" si="60"/>
        <v>0</v>
      </c>
      <c r="U538" s="3">
        <f t="shared" si="61"/>
        <v>0</v>
      </c>
      <c r="V538" s="3">
        <f t="shared" si="62"/>
        <v>0</v>
      </c>
      <c r="W538" s="25">
        <v>59</v>
      </c>
      <c r="X538" s="23">
        <v>11</v>
      </c>
      <c r="Y538" s="3">
        <v>0.7</v>
      </c>
      <c r="Z538" s="3"/>
      <c r="AB538" s="30">
        <v>508</v>
      </c>
      <c r="AC538" s="30">
        <v>1.6847159921984562</v>
      </c>
      <c r="AD538" s="30">
        <v>-0.98471599219845629</v>
      </c>
    </row>
    <row r="539" spans="1:30">
      <c r="A539" s="4">
        <v>43760.375</v>
      </c>
      <c r="B539">
        <v>43760</v>
      </c>
      <c r="C539" s="3">
        <v>0.375</v>
      </c>
      <c r="D539" s="3">
        <v>9</v>
      </c>
      <c r="E539" s="3">
        <v>22</v>
      </c>
      <c r="F539" s="3">
        <v>0.5</v>
      </c>
      <c r="G539" s="5">
        <v>0.2</v>
      </c>
      <c r="H539" s="3">
        <v>0.7</v>
      </c>
      <c r="I539" s="3">
        <v>1.55139</v>
      </c>
      <c r="J539" s="12">
        <f t="shared" si="56"/>
        <v>1.0291666666666666</v>
      </c>
      <c r="K539" s="4">
        <v>43760.375</v>
      </c>
      <c r="L539" s="3">
        <f t="shared" si="57"/>
        <v>22</v>
      </c>
      <c r="M539" s="3">
        <f t="shared" si="58"/>
        <v>9</v>
      </c>
      <c r="N539" s="3"/>
      <c r="O539" s="3"/>
      <c r="P539" s="3"/>
      <c r="Q539" s="3"/>
      <c r="R539" s="3"/>
      <c r="S539" s="3">
        <f t="shared" si="59"/>
        <v>0</v>
      </c>
      <c r="T539" s="3">
        <f t="shared" si="60"/>
        <v>0</v>
      </c>
      <c r="U539" s="3">
        <f t="shared" si="61"/>
        <v>0</v>
      </c>
      <c r="V539" s="3">
        <f t="shared" si="62"/>
        <v>0</v>
      </c>
      <c r="W539" s="26">
        <v>60</v>
      </c>
      <c r="X539" s="22">
        <v>11</v>
      </c>
      <c r="Y539" s="3">
        <v>0.7</v>
      </c>
      <c r="Z539" s="3"/>
      <c r="AB539" s="30">
        <v>509</v>
      </c>
      <c r="AC539" s="30">
        <v>1.6847159921984562</v>
      </c>
      <c r="AD539" s="30">
        <v>-0.98471599219845629</v>
      </c>
    </row>
    <row r="540" spans="1:30">
      <c r="A540" s="4">
        <v>43760.416666666664</v>
      </c>
      <c r="B540">
        <v>43760</v>
      </c>
      <c r="C540" s="3">
        <v>0.41666666666666669</v>
      </c>
      <c r="D540" s="3">
        <v>10</v>
      </c>
      <c r="E540" s="3">
        <v>22</v>
      </c>
      <c r="F540" s="3">
        <v>0.5</v>
      </c>
      <c r="G540" s="5">
        <v>0.2</v>
      </c>
      <c r="H540" s="3">
        <v>0.7</v>
      </c>
      <c r="I540" s="3">
        <v>1.55139</v>
      </c>
      <c r="J540" s="12">
        <f t="shared" si="56"/>
        <v>1.0250000000000001</v>
      </c>
      <c r="K540" s="4">
        <v>43760.416666666664</v>
      </c>
      <c r="L540" s="3">
        <f t="shared" si="57"/>
        <v>22</v>
      </c>
      <c r="M540" s="3">
        <f t="shared" si="58"/>
        <v>10</v>
      </c>
      <c r="N540" s="3"/>
      <c r="O540" s="3"/>
      <c r="P540" s="3"/>
      <c r="Q540" s="3"/>
      <c r="R540" s="3"/>
      <c r="S540" s="3">
        <f t="shared" si="59"/>
        <v>0</v>
      </c>
      <c r="T540" s="3">
        <f t="shared" si="60"/>
        <v>0</v>
      </c>
      <c r="U540" s="3">
        <f t="shared" si="61"/>
        <v>0</v>
      </c>
      <c r="V540" s="3">
        <f t="shared" si="62"/>
        <v>0</v>
      </c>
      <c r="W540" s="25">
        <v>60</v>
      </c>
      <c r="X540" s="23">
        <v>11</v>
      </c>
      <c r="Y540" s="3">
        <v>0.7</v>
      </c>
      <c r="Z540" s="3"/>
      <c r="AB540" s="30">
        <v>510</v>
      </c>
      <c r="AC540" s="30">
        <v>1.6847159921984562</v>
      </c>
      <c r="AD540" s="30">
        <v>-1.0847159921984564</v>
      </c>
    </row>
    <row r="541" spans="1:30">
      <c r="A541" s="4">
        <v>43760.458333333336</v>
      </c>
      <c r="B541">
        <v>43760</v>
      </c>
      <c r="C541" s="3">
        <v>0.45833333333333331</v>
      </c>
      <c r="D541" s="3">
        <v>11</v>
      </c>
      <c r="E541" s="3">
        <v>22</v>
      </c>
      <c r="F541" s="3">
        <v>0.4</v>
      </c>
      <c r="G541" s="5">
        <v>0.3</v>
      </c>
      <c r="H541" s="3">
        <v>0.7</v>
      </c>
      <c r="I541" s="3">
        <v>1.55139</v>
      </c>
      <c r="J541" s="12">
        <f t="shared" si="56"/>
        <v>1.0208333333333337</v>
      </c>
      <c r="K541" s="4">
        <v>43760.458333333336</v>
      </c>
      <c r="L541" s="3">
        <f t="shared" si="57"/>
        <v>22</v>
      </c>
      <c r="M541" s="3">
        <f t="shared" si="58"/>
        <v>11</v>
      </c>
      <c r="N541" s="3"/>
      <c r="O541" s="3"/>
      <c r="P541" s="3"/>
      <c r="Q541" s="3"/>
      <c r="R541" s="3"/>
      <c r="S541" s="3">
        <f t="shared" si="59"/>
        <v>0</v>
      </c>
      <c r="T541" s="3">
        <f t="shared" si="60"/>
        <v>0</v>
      </c>
      <c r="U541" s="3">
        <f t="shared" si="61"/>
        <v>0</v>
      </c>
      <c r="V541" s="3">
        <f t="shared" si="62"/>
        <v>0</v>
      </c>
      <c r="W541" s="26">
        <v>61</v>
      </c>
      <c r="X541" s="22">
        <v>11</v>
      </c>
      <c r="Y541" s="3">
        <v>0.7</v>
      </c>
      <c r="Z541" s="3"/>
      <c r="AB541" s="30">
        <v>511</v>
      </c>
      <c r="AC541" s="30">
        <v>1.6847159921984562</v>
      </c>
      <c r="AD541" s="30">
        <v>-0.58471599219845616</v>
      </c>
    </row>
    <row r="542" spans="1:30">
      <c r="A542" s="4">
        <v>43760.5</v>
      </c>
      <c r="B542">
        <v>43760</v>
      </c>
      <c r="C542" s="3">
        <v>0.5</v>
      </c>
      <c r="D542" s="3">
        <v>12</v>
      </c>
      <c r="E542" s="3">
        <v>22</v>
      </c>
      <c r="F542" s="3">
        <v>0.4</v>
      </c>
      <c r="G542" s="5">
        <v>0.5</v>
      </c>
      <c r="H542" s="3">
        <v>0.9</v>
      </c>
      <c r="I542" s="3">
        <v>1.55139</v>
      </c>
      <c r="J542" s="12">
        <f t="shared" si="56"/>
        <v>1.0041666666666669</v>
      </c>
      <c r="K542" s="4">
        <v>43760.5</v>
      </c>
      <c r="L542" s="3">
        <f t="shared" si="57"/>
        <v>22</v>
      </c>
      <c r="M542" s="3">
        <f t="shared" si="58"/>
        <v>12</v>
      </c>
      <c r="N542" s="3"/>
      <c r="O542" s="3"/>
      <c r="P542" s="3"/>
      <c r="Q542" s="3"/>
      <c r="R542" s="3"/>
      <c r="S542" s="3">
        <f t="shared" si="59"/>
        <v>0</v>
      </c>
      <c r="T542" s="3">
        <f t="shared" si="60"/>
        <v>0</v>
      </c>
      <c r="U542" s="3">
        <f t="shared" si="61"/>
        <v>0</v>
      </c>
      <c r="V542" s="3">
        <f t="shared" si="62"/>
        <v>0</v>
      </c>
      <c r="W542" s="25">
        <v>63</v>
      </c>
      <c r="X542" s="23">
        <v>11</v>
      </c>
      <c r="Y542" s="3">
        <v>0.9</v>
      </c>
      <c r="Z542" s="3"/>
      <c r="AB542" s="30">
        <v>512</v>
      </c>
      <c r="AC542" s="30">
        <v>1.6714239403166722</v>
      </c>
      <c r="AD542" s="30">
        <v>2.4285760596833272</v>
      </c>
    </row>
    <row r="543" spans="1:30">
      <c r="A543" s="4">
        <v>43760.541666666664</v>
      </c>
      <c r="B543">
        <v>43760</v>
      </c>
      <c r="C543" s="3">
        <v>0.54166666666666663</v>
      </c>
      <c r="D543" s="3">
        <v>13</v>
      </c>
      <c r="E543" s="3">
        <v>22</v>
      </c>
      <c r="F543" s="3">
        <v>0.2</v>
      </c>
      <c r="G543" s="5">
        <v>0.3</v>
      </c>
      <c r="H543" s="3">
        <v>0.5</v>
      </c>
      <c r="I543" s="3">
        <v>1.55139</v>
      </c>
      <c r="J543" s="12">
        <f t="shared" si="56"/>
        <v>0.98333333333333339</v>
      </c>
      <c r="K543" s="4">
        <v>43760.541666666664</v>
      </c>
      <c r="L543" s="3">
        <f t="shared" si="57"/>
        <v>22</v>
      </c>
      <c r="M543" s="3">
        <f t="shared" si="58"/>
        <v>13</v>
      </c>
      <c r="N543" s="3"/>
      <c r="O543" s="3"/>
      <c r="P543" s="3"/>
      <c r="Q543" s="3"/>
      <c r="R543" s="3"/>
      <c r="S543" s="3">
        <f t="shared" si="59"/>
        <v>0</v>
      </c>
      <c r="T543" s="3">
        <f t="shared" si="60"/>
        <v>0</v>
      </c>
      <c r="U543" s="3">
        <f t="shared" si="61"/>
        <v>0</v>
      </c>
      <c r="V543" s="3">
        <f t="shared" si="62"/>
        <v>0</v>
      </c>
      <c r="W543" s="26">
        <v>62</v>
      </c>
      <c r="X543" s="22">
        <v>8</v>
      </c>
      <c r="Y543" s="3">
        <v>0.5</v>
      </c>
      <c r="Z543" s="3"/>
      <c r="AB543" s="30">
        <v>513</v>
      </c>
      <c r="AC543" s="30">
        <v>1.2874988048466243</v>
      </c>
      <c r="AD543" s="30">
        <v>-0.58749880484662431</v>
      </c>
    </row>
    <row r="544" spans="1:30">
      <c r="A544" s="4">
        <v>43760.583333333336</v>
      </c>
      <c r="B544">
        <v>43760</v>
      </c>
      <c r="C544" s="3">
        <v>0.58333333333333337</v>
      </c>
      <c r="D544" s="3">
        <v>14</v>
      </c>
      <c r="E544" s="3">
        <v>22</v>
      </c>
      <c r="F544" s="3">
        <v>0.4</v>
      </c>
      <c r="G544" s="5">
        <v>0.2</v>
      </c>
      <c r="H544" s="3">
        <v>0.60000000000000009</v>
      </c>
      <c r="I544" s="3">
        <v>1.55139</v>
      </c>
      <c r="J544" s="12">
        <f t="shared" si="56"/>
        <v>0.98333333333333339</v>
      </c>
      <c r="K544" s="4">
        <v>43760.583333333336</v>
      </c>
      <c r="L544" s="3">
        <f t="shared" si="57"/>
        <v>22</v>
      </c>
      <c r="M544" s="3">
        <f t="shared" si="58"/>
        <v>14</v>
      </c>
      <c r="N544" s="3"/>
      <c r="O544" s="3"/>
      <c r="P544" s="3"/>
      <c r="Q544" s="3"/>
      <c r="R544" s="3"/>
      <c r="S544" s="3">
        <f t="shared" si="59"/>
        <v>0</v>
      </c>
      <c r="T544" s="3">
        <f t="shared" si="60"/>
        <v>0</v>
      </c>
      <c r="U544" s="3">
        <f t="shared" si="61"/>
        <v>0</v>
      </c>
      <c r="V544" s="3">
        <f t="shared" si="62"/>
        <v>0</v>
      </c>
      <c r="W544" s="25">
        <v>62</v>
      </c>
      <c r="X544" s="23">
        <v>8</v>
      </c>
      <c r="Y544" s="3">
        <v>0.60000000000000009</v>
      </c>
      <c r="Z544" s="3"/>
      <c r="AB544" s="30">
        <v>514</v>
      </c>
      <c r="AC544" s="30">
        <v>1.2476226492012721</v>
      </c>
      <c r="AD544" s="30">
        <v>0.85237735079872801</v>
      </c>
    </row>
    <row r="545" spans="1:30">
      <c r="A545" s="4">
        <v>43760.625</v>
      </c>
      <c r="B545">
        <v>43760</v>
      </c>
      <c r="C545" s="3">
        <v>0.625</v>
      </c>
      <c r="D545" s="3">
        <v>15</v>
      </c>
      <c r="E545" s="3">
        <v>22</v>
      </c>
      <c r="F545" s="3">
        <v>1.1000000000000001</v>
      </c>
      <c r="G545" s="5">
        <v>0.5</v>
      </c>
      <c r="H545" s="3">
        <v>1.6</v>
      </c>
      <c r="I545" s="3">
        <v>1.55139</v>
      </c>
      <c r="J545" s="12">
        <f t="shared" si="56"/>
        <v>0.99166666666666681</v>
      </c>
      <c r="K545" s="4">
        <v>43760.625</v>
      </c>
      <c r="L545" s="3">
        <f t="shared" si="57"/>
        <v>22</v>
      </c>
      <c r="M545" s="3">
        <f t="shared" si="58"/>
        <v>15</v>
      </c>
      <c r="N545" s="3"/>
      <c r="O545" s="3"/>
      <c r="P545" s="3"/>
      <c r="Q545" s="3"/>
      <c r="R545" s="3"/>
      <c r="S545" s="3">
        <f t="shared" si="59"/>
        <v>0</v>
      </c>
      <c r="T545" s="3">
        <f t="shared" si="60"/>
        <v>0</v>
      </c>
      <c r="U545" s="3">
        <f t="shared" si="61"/>
        <v>0</v>
      </c>
      <c r="V545" s="3">
        <f t="shared" si="62"/>
        <v>0</v>
      </c>
      <c r="W545" s="26">
        <v>62</v>
      </c>
      <c r="X545" s="22">
        <v>5</v>
      </c>
      <c r="Y545" s="3">
        <v>1.6</v>
      </c>
      <c r="Z545" s="3"/>
      <c r="AB545" s="30">
        <v>515</v>
      </c>
      <c r="AC545" s="30">
        <v>1.1861282717419583</v>
      </c>
      <c r="AD545" s="30">
        <v>-0.28612827174195832</v>
      </c>
    </row>
    <row r="546" spans="1:30">
      <c r="A546" s="4">
        <v>43760.666666666664</v>
      </c>
      <c r="B546">
        <v>43760</v>
      </c>
      <c r="C546" s="3">
        <v>0.66666666666666663</v>
      </c>
      <c r="D546" s="3">
        <v>16</v>
      </c>
      <c r="E546" s="3">
        <v>22</v>
      </c>
      <c r="F546" s="3">
        <v>0.4</v>
      </c>
      <c r="G546" s="5">
        <v>0.4</v>
      </c>
      <c r="H546" s="3">
        <v>0.8</v>
      </c>
      <c r="I546" s="3">
        <v>1.55139</v>
      </c>
      <c r="J546" s="12">
        <f t="shared" si="56"/>
        <v>0.96250000000000002</v>
      </c>
      <c r="K546" s="4">
        <v>43760.666666666664</v>
      </c>
      <c r="L546" s="3">
        <f t="shared" si="57"/>
        <v>22</v>
      </c>
      <c r="M546" s="3">
        <f t="shared" si="58"/>
        <v>16</v>
      </c>
      <c r="N546" s="3"/>
      <c r="O546" s="3"/>
      <c r="P546" s="3"/>
      <c r="Q546" s="3"/>
      <c r="R546" s="3"/>
      <c r="S546" s="3">
        <f t="shared" si="59"/>
        <v>0</v>
      </c>
      <c r="T546" s="3">
        <f t="shared" si="60"/>
        <v>0</v>
      </c>
      <c r="U546" s="3">
        <f t="shared" si="61"/>
        <v>0</v>
      </c>
      <c r="V546" s="3">
        <f t="shared" si="62"/>
        <v>0</v>
      </c>
      <c r="W546" s="25">
        <v>61</v>
      </c>
      <c r="X546" s="23">
        <v>8</v>
      </c>
      <c r="Y546" s="3">
        <v>0.8</v>
      </c>
      <c r="Z546" s="3"/>
      <c r="AB546" s="30">
        <v>516</v>
      </c>
      <c r="AC546" s="30">
        <v>1.0193808250240113</v>
      </c>
      <c r="AD546" s="30">
        <v>-0.71938082502401124</v>
      </c>
    </row>
    <row r="547" spans="1:30">
      <c r="A547" s="4">
        <v>43760.708333333336</v>
      </c>
      <c r="B547">
        <v>43760</v>
      </c>
      <c r="C547" s="3">
        <v>0.70833333333333337</v>
      </c>
      <c r="D547" s="3">
        <v>17</v>
      </c>
      <c r="E547" s="3">
        <v>22</v>
      </c>
      <c r="F547" s="3">
        <v>0.3</v>
      </c>
      <c r="G547" s="5">
        <v>0.5</v>
      </c>
      <c r="H547" s="3">
        <v>0.8</v>
      </c>
      <c r="I547" s="3">
        <v>1.55139</v>
      </c>
      <c r="J547" s="12">
        <f t="shared" si="56"/>
        <v>0.9833333333333335</v>
      </c>
      <c r="K547" s="4">
        <v>43760.708333333336</v>
      </c>
      <c r="L547" s="3">
        <f t="shared" si="57"/>
        <v>22</v>
      </c>
      <c r="M547" s="3">
        <f t="shared" si="58"/>
        <v>17</v>
      </c>
      <c r="N547" s="3"/>
      <c r="O547" s="3"/>
      <c r="P547" s="3"/>
      <c r="Q547" s="3"/>
      <c r="R547" s="3"/>
      <c r="S547" s="3">
        <f t="shared" si="59"/>
        <v>0</v>
      </c>
      <c r="T547" s="3">
        <f t="shared" si="60"/>
        <v>0</v>
      </c>
      <c r="U547" s="3">
        <f t="shared" si="61"/>
        <v>0</v>
      </c>
      <c r="V547" s="3">
        <f t="shared" si="62"/>
        <v>0</v>
      </c>
      <c r="W547" s="26">
        <v>61</v>
      </c>
      <c r="X547" s="22">
        <v>11</v>
      </c>
      <c r="Y547" s="3">
        <v>0.8</v>
      </c>
      <c r="Z547" s="3"/>
      <c r="AB547" s="30">
        <v>517</v>
      </c>
      <c r="AC547" s="30">
        <v>1.0581736348737243</v>
      </c>
      <c r="AD547" s="30">
        <v>-0.45817363487372431</v>
      </c>
    </row>
    <row r="548" spans="1:30">
      <c r="A548" s="4">
        <v>43760.75</v>
      </c>
      <c r="B548">
        <v>43760</v>
      </c>
      <c r="C548" s="3">
        <v>0.75</v>
      </c>
      <c r="D548" s="3">
        <v>18</v>
      </c>
      <c r="E548" s="3">
        <v>22</v>
      </c>
      <c r="F548" s="3">
        <v>0.2</v>
      </c>
      <c r="G548" s="5">
        <v>0.5</v>
      </c>
      <c r="H548" s="3">
        <v>0.7</v>
      </c>
      <c r="I548" s="3">
        <v>1.55139</v>
      </c>
      <c r="J548" s="12">
        <f t="shared" si="56"/>
        <v>0.96666666666666679</v>
      </c>
      <c r="K548" s="4">
        <v>43760.75</v>
      </c>
      <c r="L548" s="3">
        <f t="shared" si="57"/>
        <v>22</v>
      </c>
      <c r="M548" s="3">
        <f t="shared" si="58"/>
        <v>18</v>
      </c>
      <c r="N548" s="3">
        <v>0</v>
      </c>
      <c r="O548" s="3">
        <v>0</v>
      </c>
      <c r="P548" s="3">
        <v>27</v>
      </c>
      <c r="Q548" s="3">
        <v>0</v>
      </c>
      <c r="R548" s="3"/>
      <c r="S548" s="3">
        <f t="shared" si="59"/>
        <v>0</v>
      </c>
      <c r="T548" s="3">
        <f t="shared" si="60"/>
        <v>0</v>
      </c>
      <c r="U548" s="3">
        <f t="shared" si="61"/>
        <v>1</v>
      </c>
      <c r="V548" s="3">
        <f t="shared" si="62"/>
        <v>0</v>
      </c>
      <c r="W548" s="25">
        <v>61</v>
      </c>
      <c r="X548" s="23">
        <v>11</v>
      </c>
      <c r="Y548" s="3">
        <v>0.7</v>
      </c>
      <c r="Z548" s="3"/>
      <c r="AB548" s="30">
        <v>518</v>
      </c>
      <c r="AC548" s="30">
        <v>1.0664998048059018</v>
      </c>
      <c r="AD548" s="30">
        <v>-6.6499804805901785E-2</v>
      </c>
    </row>
    <row r="549" spans="1:30">
      <c r="A549" s="4">
        <v>43760.791666666664</v>
      </c>
      <c r="B549">
        <v>43760</v>
      </c>
      <c r="C549" s="3">
        <v>0.79166666666666663</v>
      </c>
      <c r="D549" s="3">
        <v>19</v>
      </c>
      <c r="E549" s="3">
        <v>22</v>
      </c>
      <c r="F549" s="3">
        <v>0.2</v>
      </c>
      <c r="G549" s="5">
        <v>0.4</v>
      </c>
      <c r="H549" s="3">
        <v>0.60000000000000009</v>
      </c>
      <c r="I549" s="3">
        <v>1.55139</v>
      </c>
      <c r="J549" s="12">
        <f t="shared" si="56"/>
        <v>0.96250000000000024</v>
      </c>
      <c r="K549" s="4">
        <v>43760.791666435187</v>
      </c>
      <c r="L549" s="3">
        <f t="shared" si="57"/>
        <v>22</v>
      </c>
      <c r="M549" s="3">
        <f t="shared" si="58"/>
        <v>19</v>
      </c>
      <c r="N549" s="3"/>
      <c r="O549" s="3"/>
      <c r="P549" s="3"/>
      <c r="Q549" s="3"/>
      <c r="R549" s="3"/>
      <c r="S549" s="3">
        <f t="shared" si="59"/>
        <v>0</v>
      </c>
      <c r="T549" s="3">
        <f t="shared" si="60"/>
        <v>0</v>
      </c>
      <c r="U549" s="3">
        <f t="shared" si="61"/>
        <v>0</v>
      </c>
      <c r="V549" s="3">
        <f t="shared" si="62"/>
        <v>0</v>
      </c>
      <c r="W549" s="26">
        <v>61</v>
      </c>
      <c r="X549" s="22">
        <v>11</v>
      </c>
      <c r="Y549" s="3">
        <v>0.60000000000000009</v>
      </c>
      <c r="Z549" s="3"/>
      <c r="AB549" s="30">
        <v>519</v>
      </c>
      <c r="AC549" s="30">
        <v>1.0277069949561888</v>
      </c>
      <c r="AD549" s="30">
        <v>-0.12770699495618876</v>
      </c>
    </row>
    <row r="550" spans="1:30">
      <c r="A550" s="4">
        <v>43760.833333333336</v>
      </c>
      <c r="B550">
        <v>43760</v>
      </c>
      <c r="C550" s="3">
        <v>0.83333333333333337</v>
      </c>
      <c r="D550" s="3">
        <v>20</v>
      </c>
      <c r="E550" s="3">
        <v>22</v>
      </c>
      <c r="F550" s="3">
        <v>0.2</v>
      </c>
      <c r="G550" s="5">
        <v>0.6</v>
      </c>
      <c r="H550" s="3">
        <v>0.8</v>
      </c>
      <c r="I550" s="3">
        <v>1.55139</v>
      </c>
      <c r="J550" s="12">
        <f t="shared" si="56"/>
        <v>0.99583333333333346</v>
      </c>
      <c r="K550" s="4">
        <v>43760.833333333336</v>
      </c>
      <c r="L550" s="3">
        <f t="shared" si="57"/>
        <v>22</v>
      </c>
      <c r="M550" s="3">
        <f t="shared" si="58"/>
        <v>20</v>
      </c>
      <c r="N550" s="3">
        <v>17</v>
      </c>
      <c r="O550" s="3">
        <v>0</v>
      </c>
      <c r="P550" s="3">
        <v>0</v>
      </c>
      <c r="Q550" s="3">
        <v>0</v>
      </c>
      <c r="R550" s="3"/>
      <c r="S550" s="3">
        <f t="shared" si="59"/>
        <v>1</v>
      </c>
      <c r="T550" s="3">
        <f t="shared" si="60"/>
        <v>0</v>
      </c>
      <c r="U550" s="3">
        <f t="shared" si="61"/>
        <v>0</v>
      </c>
      <c r="V550" s="3">
        <f t="shared" si="62"/>
        <v>0</v>
      </c>
      <c r="W550" s="25">
        <v>61</v>
      </c>
      <c r="X550" s="23">
        <v>13</v>
      </c>
      <c r="Y550" s="3">
        <v>0.8</v>
      </c>
      <c r="Z550" s="3"/>
      <c r="AB550" s="30">
        <v>520</v>
      </c>
      <c r="AC550" s="30">
        <v>1.0409990468379728</v>
      </c>
      <c r="AD550" s="30">
        <v>0.75900095316202698</v>
      </c>
    </row>
    <row r="551" spans="1:30">
      <c r="A551" s="4">
        <v>43760.875</v>
      </c>
      <c r="B551">
        <v>43760</v>
      </c>
      <c r="C551" s="3">
        <v>0.875</v>
      </c>
      <c r="D551" s="3">
        <v>21</v>
      </c>
      <c r="E551" s="3">
        <v>22</v>
      </c>
      <c r="F551" s="3">
        <v>0.4</v>
      </c>
      <c r="G551" s="5">
        <v>1.3</v>
      </c>
      <c r="H551" s="3">
        <v>1.7000000000000002</v>
      </c>
      <c r="I551" s="3">
        <v>1.55139</v>
      </c>
      <c r="J551" s="12">
        <f t="shared" si="56"/>
        <v>1.1208333333333333</v>
      </c>
      <c r="K551" s="4">
        <v>43760.875</v>
      </c>
      <c r="L551" s="3">
        <f t="shared" si="57"/>
        <v>22</v>
      </c>
      <c r="M551" s="3">
        <f t="shared" si="58"/>
        <v>21</v>
      </c>
      <c r="N551" s="3">
        <v>58</v>
      </c>
      <c r="O551" s="3">
        <v>0</v>
      </c>
      <c r="P551" s="3">
        <v>0</v>
      </c>
      <c r="Q551" s="3">
        <v>0</v>
      </c>
      <c r="R551" s="3"/>
      <c r="S551" s="3">
        <f t="shared" si="59"/>
        <v>1</v>
      </c>
      <c r="T551" s="3">
        <f t="shared" si="60"/>
        <v>0</v>
      </c>
      <c r="U551" s="3">
        <f t="shared" si="61"/>
        <v>0</v>
      </c>
      <c r="V551" s="3">
        <f t="shared" si="62"/>
        <v>0</v>
      </c>
      <c r="W551" s="26">
        <v>58</v>
      </c>
      <c r="X551" s="22">
        <v>21</v>
      </c>
      <c r="Y551" s="3">
        <v>1.7000000000000002</v>
      </c>
      <c r="Z551" s="3"/>
      <c r="AB551" s="30">
        <v>521</v>
      </c>
      <c r="AC551" s="30">
        <v>1.0542910987197569</v>
      </c>
      <c r="AD551" s="30">
        <v>-0.35429109871975695</v>
      </c>
    </row>
    <row r="552" spans="1:30">
      <c r="A552" s="4">
        <v>43760.916666666664</v>
      </c>
      <c r="B552">
        <v>43760</v>
      </c>
      <c r="C552" s="3">
        <v>0.91666666666666663</v>
      </c>
      <c r="D552" s="3">
        <v>22</v>
      </c>
      <c r="E552" s="3">
        <v>22</v>
      </c>
      <c r="F552" s="3">
        <v>1.2</v>
      </c>
      <c r="G552" s="5">
        <v>1.1000000000000001</v>
      </c>
      <c r="H552" s="3">
        <v>2.2999999999999998</v>
      </c>
      <c r="I552" s="3">
        <v>1.55139</v>
      </c>
      <c r="J552" s="12">
        <f t="shared" si="56"/>
        <v>1.1666666666666667</v>
      </c>
      <c r="K552" s="4">
        <v>43760.916666666664</v>
      </c>
      <c r="L552" s="3">
        <f t="shared" si="57"/>
        <v>22</v>
      </c>
      <c r="M552" s="3">
        <f t="shared" si="58"/>
        <v>22</v>
      </c>
      <c r="N552" s="3">
        <v>58</v>
      </c>
      <c r="O552" s="3">
        <v>35</v>
      </c>
      <c r="P552" s="3">
        <v>52</v>
      </c>
      <c r="Q552" s="3">
        <v>0</v>
      </c>
      <c r="R552" s="3"/>
      <c r="S552" s="3">
        <f t="shared" si="59"/>
        <v>1</v>
      </c>
      <c r="T552" s="3">
        <f t="shared" si="60"/>
        <v>1</v>
      </c>
      <c r="U552" s="3">
        <f t="shared" si="61"/>
        <v>1</v>
      </c>
      <c r="V552" s="3">
        <f t="shared" si="62"/>
        <v>0</v>
      </c>
      <c r="W552" s="25">
        <v>56</v>
      </c>
      <c r="X552" s="23">
        <v>21</v>
      </c>
      <c r="Y552" s="3">
        <v>2.2999999999999998</v>
      </c>
      <c r="Z552" s="3"/>
      <c r="AB552" s="30">
        <v>522</v>
      </c>
      <c r="AC552" s="30">
        <v>1.1074593062468931</v>
      </c>
      <c r="AD552" s="30">
        <v>-0.60745930624689315</v>
      </c>
    </row>
    <row r="553" spans="1:30">
      <c r="A553" s="4">
        <v>43760.958333333336</v>
      </c>
      <c r="B553">
        <v>43760</v>
      </c>
      <c r="C553" s="3">
        <v>0.95833333333333337</v>
      </c>
      <c r="D553" s="3">
        <v>23</v>
      </c>
      <c r="E553" s="3">
        <v>22</v>
      </c>
      <c r="F553" s="3">
        <v>0.5</v>
      </c>
      <c r="G553" s="5">
        <v>0.2</v>
      </c>
      <c r="H553" s="3">
        <v>0.7</v>
      </c>
      <c r="I553" s="3">
        <v>1.55139</v>
      </c>
      <c r="J553" s="12">
        <f t="shared" si="56"/>
        <v>1.1875000000000002</v>
      </c>
      <c r="K553" s="4">
        <v>43760.958333333336</v>
      </c>
      <c r="L553" s="3">
        <f t="shared" si="57"/>
        <v>22</v>
      </c>
      <c r="M553" s="3">
        <f t="shared" si="58"/>
        <v>23</v>
      </c>
      <c r="N553" s="3">
        <v>58</v>
      </c>
      <c r="O553" s="3">
        <v>58</v>
      </c>
      <c r="P553" s="3">
        <v>58</v>
      </c>
      <c r="Q553" s="3">
        <v>0</v>
      </c>
      <c r="R553" s="3"/>
      <c r="S553" s="3">
        <f t="shared" si="59"/>
        <v>1</v>
      </c>
      <c r="T553" s="3">
        <f t="shared" si="60"/>
        <v>1</v>
      </c>
      <c r="U553" s="3">
        <f t="shared" si="61"/>
        <v>1</v>
      </c>
      <c r="V553" s="3">
        <f t="shared" si="62"/>
        <v>0</v>
      </c>
      <c r="W553" s="26">
        <v>55</v>
      </c>
      <c r="X553" s="22">
        <v>18</v>
      </c>
      <c r="Y553" s="3">
        <v>0.7</v>
      </c>
      <c r="Z553" s="3"/>
      <c r="AB553" s="30">
        <v>523</v>
      </c>
      <c r="AC553" s="30">
        <v>1.2324635259948868</v>
      </c>
      <c r="AD553" s="30">
        <v>0.36753647400511302</v>
      </c>
    </row>
    <row r="554" spans="1:30">
      <c r="A554" s="4">
        <v>43761</v>
      </c>
      <c r="B554">
        <v>43761</v>
      </c>
      <c r="C554" s="3">
        <v>0</v>
      </c>
      <c r="D554" s="3">
        <v>0</v>
      </c>
      <c r="E554" s="3">
        <v>23</v>
      </c>
      <c r="F554" s="3">
        <v>0.2</v>
      </c>
      <c r="G554" s="5">
        <v>0.2</v>
      </c>
      <c r="H554" s="3">
        <v>0.4</v>
      </c>
      <c r="I554" s="3">
        <v>1.55139</v>
      </c>
      <c r="J554" s="12">
        <f t="shared" si="56"/>
        <v>1.1916666666666667</v>
      </c>
      <c r="K554" s="4">
        <v>43761</v>
      </c>
      <c r="L554" s="3">
        <f t="shared" si="57"/>
        <v>23</v>
      </c>
      <c r="M554" s="3">
        <f t="shared" si="58"/>
        <v>0</v>
      </c>
      <c r="N554" s="3">
        <v>57</v>
      </c>
      <c r="O554" s="3">
        <v>57</v>
      </c>
      <c r="P554" s="3">
        <v>57</v>
      </c>
      <c r="Q554" s="3">
        <v>0</v>
      </c>
      <c r="R554" s="3"/>
      <c r="S554" s="3">
        <f t="shared" si="59"/>
        <v>1</v>
      </c>
      <c r="T554" s="3">
        <f t="shared" si="60"/>
        <v>1</v>
      </c>
      <c r="U554" s="3">
        <f t="shared" si="61"/>
        <v>1</v>
      </c>
      <c r="V554" s="3">
        <f t="shared" si="62"/>
        <v>0</v>
      </c>
      <c r="W554" s="25">
        <v>54</v>
      </c>
      <c r="X554" s="23">
        <v>18</v>
      </c>
      <c r="Y554" s="3">
        <v>0.4</v>
      </c>
      <c r="Z554" s="3"/>
      <c r="AB554" s="30">
        <v>524</v>
      </c>
      <c r="AC554" s="30">
        <v>1.2324635259948868</v>
      </c>
      <c r="AD554" s="30">
        <v>-3.2463525994886888E-2</v>
      </c>
    </row>
    <row r="555" spans="1:30">
      <c r="A555" s="4">
        <v>43761.041666666664</v>
      </c>
      <c r="B555">
        <v>43761</v>
      </c>
      <c r="C555" s="3">
        <v>4.1666666666666664E-2</v>
      </c>
      <c r="D555" s="3">
        <v>1</v>
      </c>
      <c r="E555" s="3">
        <v>23</v>
      </c>
      <c r="F555" s="3">
        <v>0.4</v>
      </c>
      <c r="G555" s="5">
        <v>1.2</v>
      </c>
      <c r="H555" s="3">
        <v>1.6</v>
      </c>
      <c r="I555" s="3">
        <v>1.55139</v>
      </c>
      <c r="J555" s="12">
        <f t="shared" si="56"/>
        <v>1.1958333333333335</v>
      </c>
      <c r="K555" s="4">
        <v>43761.041666666664</v>
      </c>
      <c r="L555" s="3">
        <f t="shared" si="57"/>
        <v>23</v>
      </c>
      <c r="M555" s="3">
        <f t="shared" si="58"/>
        <v>1</v>
      </c>
      <c r="N555" s="3">
        <v>58</v>
      </c>
      <c r="O555" s="3">
        <v>58</v>
      </c>
      <c r="P555" s="3">
        <v>58</v>
      </c>
      <c r="Q555" s="3">
        <v>0</v>
      </c>
      <c r="R555" s="3"/>
      <c r="S555" s="3">
        <f t="shared" si="59"/>
        <v>1</v>
      </c>
      <c r="T555" s="3">
        <f t="shared" si="60"/>
        <v>1</v>
      </c>
      <c r="U555" s="3">
        <f t="shared" si="61"/>
        <v>1</v>
      </c>
      <c r="V555" s="3">
        <f t="shared" si="62"/>
        <v>0</v>
      </c>
      <c r="W555" s="26">
        <v>53</v>
      </c>
      <c r="X555" s="22">
        <v>21</v>
      </c>
      <c r="Y555" s="3">
        <v>1.6</v>
      </c>
      <c r="Z555" s="3"/>
      <c r="AB555" s="30">
        <v>525</v>
      </c>
      <c r="AC555" s="30">
        <v>1.2457555778766709</v>
      </c>
      <c r="AD555" s="30">
        <v>-0.44575557787667086</v>
      </c>
    </row>
    <row r="556" spans="1:30">
      <c r="A556" s="4">
        <v>43761.083333333336</v>
      </c>
      <c r="B556">
        <v>43761</v>
      </c>
      <c r="C556" s="3">
        <v>8.3333333333333329E-2</v>
      </c>
      <c r="D556" s="3">
        <v>2</v>
      </c>
      <c r="E556" s="3">
        <v>23</v>
      </c>
      <c r="F556" s="3">
        <v>0.2</v>
      </c>
      <c r="G556" s="5">
        <v>0.2</v>
      </c>
      <c r="H556" s="3">
        <v>0.4</v>
      </c>
      <c r="I556" s="3">
        <v>1.55139</v>
      </c>
      <c r="J556" s="12">
        <f t="shared" si="56"/>
        <v>1.1458333333333335</v>
      </c>
      <c r="K556" s="4">
        <v>43761.083333333336</v>
      </c>
      <c r="L556" s="3">
        <f t="shared" si="57"/>
        <v>23</v>
      </c>
      <c r="M556" s="3">
        <f t="shared" si="58"/>
        <v>2</v>
      </c>
      <c r="N556" s="3">
        <v>58</v>
      </c>
      <c r="O556" s="3">
        <v>58</v>
      </c>
      <c r="P556" s="3">
        <v>58</v>
      </c>
      <c r="Q556" s="3">
        <v>0</v>
      </c>
      <c r="R556" s="3"/>
      <c r="S556" s="3">
        <f t="shared" si="59"/>
        <v>1</v>
      </c>
      <c r="T556" s="3">
        <f t="shared" si="60"/>
        <v>1</v>
      </c>
      <c r="U556" s="3">
        <f t="shared" si="61"/>
        <v>1</v>
      </c>
      <c r="V556" s="3">
        <f t="shared" si="62"/>
        <v>0</v>
      </c>
      <c r="W556" s="25">
        <v>53</v>
      </c>
      <c r="X556" s="23">
        <v>21</v>
      </c>
      <c r="Y556" s="3">
        <v>0.4</v>
      </c>
      <c r="Z556" s="3"/>
      <c r="AB556" s="30">
        <v>526</v>
      </c>
      <c r="AC556" s="30">
        <v>1.3219416023969328</v>
      </c>
      <c r="AD556" s="30">
        <v>-0.52194160239693277</v>
      </c>
    </row>
    <row r="557" spans="1:30">
      <c r="A557" s="4">
        <v>43761.125</v>
      </c>
      <c r="B557">
        <v>43761</v>
      </c>
      <c r="C557" s="3">
        <v>0.125</v>
      </c>
      <c r="D557" s="3">
        <v>3</v>
      </c>
      <c r="E557" s="3">
        <v>23</v>
      </c>
      <c r="F557" s="3">
        <v>0.2</v>
      </c>
      <c r="G557" s="5">
        <v>0.2</v>
      </c>
      <c r="H557" s="3">
        <v>0.4</v>
      </c>
      <c r="I557" s="3">
        <v>1.55139</v>
      </c>
      <c r="J557" s="12">
        <f t="shared" si="56"/>
        <v>1.1458333333333333</v>
      </c>
      <c r="K557" s="4">
        <v>43761.125</v>
      </c>
      <c r="L557" s="3">
        <f t="shared" si="57"/>
        <v>23</v>
      </c>
      <c r="M557" s="3">
        <f t="shared" si="58"/>
        <v>3</v>
      </c>
      <c r="N557" s="3">
        <v>58</v>
      </c>
      <c r="O557" s="3">
        <v>58</v>
      </c>
      <c r="P557" s="3">
        <v>58</v>
      </c>
      <c r="Q557" s="3">
        <v>0</v>
      </c>
      <c r="R557" s="3"/>
      <c r="S557" s="3">
        <f t="shared" si="59"/>
        <v>1</v>
      </c>
      <c r="T557" s="3">
        <f t="shared" si="60"/>
        <v>1</v>
      </c>
      <c r="U557" s="3">
        <f t="shared" si="61"/>
        <v>1</v>
      </c>
      <c r="V557" s="3">
        <f t="shared" si="62"/>
        <v>0</v>
      </c>
      <c r="W557" s="26">
        <v>53</v>
      </c>
      <c r="X557" s="22">
        <v>21</v>
      </c>
      <c r="Y557" s="3">
        <v>0.4</v>
      </c>
      <c r="Z557" s="3"/>
      <c r="AB557" s="30">
        <v>527</v>
      </c>
      <c r="AC557" s="30">
        <v>1.6182557327895359</v>
      </c>
      <c r="AD557" s="30">
        <v>-1.1182557327895359</v>
      </c>
    </row>
    <row r="558" spans="1:30">
      <c r="A558" s="4">
        <v>43761.166666666664</v>
      </c>
      <c r="B558">
        <v>43761</v>
      </c>
      <c r="C558" s="3">
        <v>0.16666666666666666</v>
      </c>
      <c r="D558" s="3">
        <v>4</v>
      </c>
      <c r="E558" s="3">
        <v>23</v>
      </c>
      <c r="F558" s="3">
        <v>0.2</v>
      </c>
      <c r="G558" s="5">
        <v>0.2</v>
      </c>
      <c r="H558" s="3">
        <v>0.4</v>
      </c>
      <c r="I558" s="3">
        <v>1.55139</v>
      </c>
      <c r="J558" s="12">
        <f t="shared" si="56"/>
        <v>1.1458333333333333</v>
      </c>
      <c r="K558" s="4">
        <v>43761.166666666664</v>
      </c>
      <c r="L558" s="3">
        <f t="shared" si="57"/>
        <v>23</v>
      </c>
      <c r="M558" s="3">
        <f t="shared" si="58"/>
        <v>4</v>
      </c>
      <c r="N558" s="3">
        <v>57</v>
      </c>
      <c r="O558" s="3">
        <v>57</v>
      </c>
      <c r="P558" s="3">
        <v>57</v>
      </c>
      <c r="Q558" s="3">
        <v>0</v>
      </c>
      <c r="R558" s="3"/>
      <c r="S558" s="3">
        <f t="shared" si="59"/>
        <v>1</v>
      </c>
      <c r="T558" s="3">
        <f t="shared" si="60"/>
        <v>1</v>
      </c>
      <c r="U558" s="3">
        <f t="shared" si="61"/>
        <v>1</v>
      </c>
      <c r="V558" s="3">
        <f t="shared" si="62"/>
        <v>0</v>
      </c>
      <c r="W558" s="25">
        <v>52</v>
      </c>
      <c r="X558" s="23">
        <v>21</v>
      </c>
      <c r="Y558" s="3">
        <v>0.4</v>
      </c>
      <c r="Z558" s="3"/>
      <c r="AB558" s="30">
        <v>528</v>
      </c>
      <c r="AC558" s="30">
        <v>1.63154778467132</v>
      </c>
      <c r="AD558" s="30">
        <v>-1.13154778467132</v>
      </c>
    </row>
    <row r="559" spans="1:30">
      <c r="A559" s="4">
        <v>43761.208333333336</v>
      </c>
      <c r="B559">
        <v>43761</v>
      </c>
      <c r="C559" s="3">
        <v>0.20833333333333334</v>
      </c>
      <c r="D559" s="3">
        <v>5</v>
      </c>
      <c r="E559" s="3">
        <v>23</v>
      </c>
      <c r="F559" s="3">
        <v>0.2</v>
      </c>
      <c r="G559" s="5">
        <v>0.2</v>
      </c>
      <c r="H559" s="3">
        <v>0.4</v>
      </c>
      <c r="I559" s="3">
        <v>1.55139</v>
      </c>
      <c r="J559" s="12">
        <f t="shared" si="56"/>
        <v>1.1458333333333333</v>
      </c>
      <c r="K559" s="4">
        <v>43761.208333333336</v>
      </c>
      <c r="L559" s="3">
        <f t="shared" si="57"/>
        <v>23</v>
      </c>
      <c r="M559" s="3">
        <f t="shared" si="58"/>
        <v>5</v>
      </c>
      <c r="N559" s="3">
        <v>58</v>
      </c>
      <c r="O559" s="3">
        <v>58</v>
      </c>
      <c r="P559" s="3">
        <v>58</v>
      </c>
      <c r="Q559" s="3">
        <v>0</v>
      </c>
      <c r="R559" s="3"/>
      <c r="S559" s="3">
        <f t="shared" si="59"/>
        <v>1</v>
      </c>
      <c r="T559" s="3">
        <f t="shared" si="60"/>
        <v>1</v>
      </c>
      <c r="U559" s="3">
        <f t="shared" si="61"/>
        <v>1</v>
      </c>
      <c r="V559" s="3">
        <f t="shared" si="62"/>
        <v>0</v>
      </c>
      <c r="W559" s="26">
        <v>53</v>
      </c>
      <c r="X559" s="22">
        <v>21</v>
      </c>
      <c r="Y559" s="3">
        <v>0.4</v>
      </c>
      <c r="Z559" s="3"/>
      <c r="AB559" s="30">
        <v>529</v>
      </c>
      <c r="AC559" s="30">
        <v>1.63154778467132</v>
      </c>
      <c r="AD559" s="30">
        <v>-1.13154778467132</v>
      </c>
    </row>
    <row r="560" spans="1:30">
      <c r="A560" s="4">
        <v>43761.25</v>
      </c>
      <c r="B560">
        <v>43761</v>
      </c>
      <c r="C560" s="3">
        <v>0.25</v>
      </c>
      <c r="D560" s="3">
        <v>6</v>
      </c>
      <c r="E560" s="3">
        <v>23</v>
      </c>
      <c r="F560" s="3">
        <v>0.2</v>
      </c>
      <c r="G560" s="5">
        <v>0.3</v>
      </c>
      <c r="H560" s="3">
        <v>0.5</v>
      </c>
      <c r="I560" s="3">
        <v>1.55139</v>
      </c>
      <c r="J560" s="12">
        <f t="shared" si="56"/>
        <v>1.2041666666666666</v>
      </c>
      <c r="K560" s="4">
        <v>43761.25</v>
      </c>
      <c r="L560" s="3">
        <f t="shared" si="57"/>
        <v>23</v>
      </c>
      <c r="M560" s="3">
        <f t="shared" si="58"/>
        <v>6</v>
      </c>
      <c r="N560" s="3">
        <v>58</v>
      </c>
      <c r="O560" s="3">
        <v>58</v>
      </c>
      <c r="P560" s="3">
        <v>58</v>
      </c>
      <c r="Q560" s="3">
        <v>0</v>
      </c>
      <c r="R560" s="3"/>
      <c r="S560" s="3">
        <f t="shared" si="59"/>
        <v>1</v>
      </c>
      <c r="T560" s="3">
        <f t="shared" si="60"/>
        <v>1</v>
      </c>
      <c r="U560" s="3">
        <f t="shared" si="61"/>
        <v>1</v>
      </c>
      <c r="V560" s="3">
        <f t="shared" si="62"/>
        <v>0</v>
      </c>
      <c r="W560" s="25">
        <v>52</v>
      </c>
      <c r="X560" s="23">
        <v>21</v>
      </c>
      <c r="Y560" s="3">
        <v>0.5</v>
      </c>
      <c r="Z560" s="3"/>
      <c r="AB560" s="30">
        <v>530</v>
      </c>
      <c r="AC560" s="30">
        <v>1.63154778467132</v>
      </c>
      <c r="AD560" s="30">
        <v>-1.0315477846713199</v>
      </c>
    </row>
    <row r="561" spans="1:30">
      <c r="A561" s="4">
        <v>43761.291666666664</v>
      </c>
      <c r="B561">
        <v>43761</v>
      </c>
      <c r="C561" s="3">
        <v>0.29166666666666669</v>
      </c>
      <c r="D561" s="3">
        <v>7</v>
      </c>
      <c r="E561" s="3">
        <v>23</v>
      </c>
      <c r="F561" s="3">
        <v>0.6</v>
      </c>
      <c r="G561" s="5">
        <v>2.4</v>
      </c>
      <c r="H561" s="3">
        <v>3</v>
      </c>
      <c r="I561" s="3">
        <v>1.55139</v>
      </c>
      <c r="J561" s="12">
        <f t="shared" si="56"/>
        <v>1.2124999999999999</v>
      </c>
      <c r="K561" s="4">
        <v>43761.291666666664</v>
      </c>
      <c r="L561" s="3">
        <f t="shared" si="57"/>
        <v>23</v>
      </c>
      <c r="M561" s="3">
        <f t="shared" si="58"/>
        <v>7</v>
      </c>
      <c r="N561" s="3">
        <v>58</v>
      </c>
      <c r="O561" s="3">
        <v>58</v>
      </c>
      <c r="P561" s="3">
        <v>56</v>
      </c>
      <c r="Q561" s="3">
        <v>0</v>
      </c>
      <c r="R561" s="3"/>
      <c r="S561" s="3">
        <f t="shared" si="59"/>
        <v>1</v>
      </c>
      <c r="T561" s="3">
        <f t="shared" si="60"/>
        <v>1</v>
      </c>
      <c r="U561" s="3">
        <f t="shared" si="61"/>
        <v>1</v>
      </c>
      <c r="V561" s="3">
        <f t="shared" si="62"/>
        <v>0</v>
      </c>
      <c r="W561" s="26">
        <v>56</v>
      </c>
      <c r="X561" s="22">
        <v>21</v>
      </c>
      <c r="Y561" s="3">
        <v>3</v>
      </c>
      <c r="Z561" s="3"/>
      <c r="AB561" s="30">
        <v>531</v>
      </c>
      <c r="AC561" s="30">
        <v>1.63154778467132</v>
      </c>
      <c r="AD561" s="30">
        <v>-0.23154778467132009</v>
      </c>
    </row>
    <row r="562" spans="1:30">
      <c r="A562" s="4">
        <v>43761.333333333336</v>
      </c>
      <c r="B562">
        <v>43761</v>
      </c>
      <c r="C562" s="3">
        <v>0.33333333333333331</v>
      </c>
      <c r="D562" s="3">
        <v>8</v>
      </c>
      <c r="E562" s="3">
        <v>23</v>
      </c>
      <c r="F562" s="3">
        <v>1.3</v>
      </c>
      <c r="G562" s="5">
        <v>2.2000000000000002</v>
      </c>
      <c r="H562" s="3">
        <v>3.5</v>
      </c>
      <c r="I562" s="3">
        <v>1.55139</v>
      </c>
      <c r="J562" s="12">
        <f t="shared" si="56"/>
        <v>1.2416666666666665</v>
      </c>
      <c r="K562" s="4">
        <v>43761.333333333336</v>
      </c>
      <c r="L562" s="3">
        <f t="shared" si="57"/>
        <v>23</v>
      </c>
      <c r="M562" s="3">
        <f t="shared" si="58"/>
        <v>8</v>
      </c>
      <c r="N562" s="3">
        <v>57</v>
      </c>
      <c r="O562" s="3">
        <v>41</v>
      </c>
      <c r="P562" s="3">
        <v>0</v>
      </c>
      <c r="Q562" s="3">
        <v>0</v>
      </c>
      <c r="R562" s="3"/>
      <c r="S562" s="3">
        <f t="shared" si="59"/>
        <v>1</v>
      </c>
      <c r="T562" s="3">
        <f t="shared" si="60"/>
        <v>1</v>
      </c>
      <c r="U562" s="3">
        <f t="shared" si="61"/>
        <v>0</v>
      </c>
      <c r="V562" s="3">
        <f t="shared" si="62"/>
        <v>0</v>
      </c>
      <c r="W562" s="25">
        <v>60</v>
      </c>
      <c r="X562" s="23">
        <v>21</v>
      </c>
      <c r="Y562" s="3">
        <v>3.5</v>
      </c>
      <c r="Z562" s="3"/>
      <c r="AB562" s="30">
        <v>532</v>
      </c>
      <c r="AC562" s="30">
        <v>1.63154778467132</v>
      </c>
      <c r="AD562" s="30">
        <v>-1.0315477846713199</v>
      </c>
    </row>
    <row r="563" spans="1:30">
      <c r="A563" s="4">
        <v>43761.375</v>
      </c>
      <c r="B563">
        <v>43761</v>
      </c>
      <c r="C563" s="3">
        <v>0.375</v>
      </c>
      <c r="D563" s="3">
        <v>9</v>
      </c>
      <c r="E563" s="3">
        <v>23</v>
      </c>
      <c r="F563" s="3">
        <v>0.4</v>
      </c>
      <c r="G563" s="5">
        <v>0.2</v>
      </c>
      <c r="H563" s="3">
        <v>0.60000000000000009</v>
      </c>
      <c r="I563" s="3">
        <v>1.55139</v>
      </c>
      <c r="J563" s="12">
        <f t="shared" si="56"/>
        <v>1.1124999999999998</v>
      </c>
      <c r="K563" s="4">
        <v>43761.375</v>
      </c>
      <c r="L563" s="3">
        <f t="shared" si="57"/>
        <v>23</v>
      </c>
      <c r="M563" s="3">
        <f t="shared" si="58"/>
        <v>9</v>
      </c>
      <c r="N563" s="3">
        <v>3</v>
      </c>
      <c r="O563" s="3">
        <v>0</v>
      </c>
      <c r="P563" s="3">
        <v>0</v>
      </c>
      <c r="Q563" s="3">
        <v>0</v>
      </c>
      <c r="R563" s="3"/>
      <c r="S563" s="3">
        <f t="shared" si="59"/>
        <v>1</v>
      </c>
      <c r="T563" s="3">
        <f t="shared" si="60"/>
        <v>0</v>
      </c>
      <c r="U563" s="3">
        <f t="shared" si="61"/>
        <v>0</v>
      </c>
      <c r="V563" s="3">
        <f t="shared" si="62"/>
        <v>0</v>
      </c>
      <c r="W563" s="26">
        <v>62</v>
      </c>
      <c r="X563" s="22">
        <v>21</v>
      </c>
      <c r="Y563" s="3">
        <v>0.60000000000000009</v>
      </c>
      <c r="Z563" s="3"/>
      <c r="AB563" s="30">
        <v>533</v>
      </c>
      <c r="AC563" s="30">
        <v>1.63154778467132</v>
      </c>
      <c r="AD563" s="30">
        <v>-1.2315477846713199</v>
      </c>
    </row>
    <row r="564" spans="1:30">
      <c r="A564" s="4">
        <v>43761.416666666664</v>
      </c>
      <c r="B564">
        <v>43761</v>
      </c>
      <c r="C564" s="3">
        <v>0.41666666666666669</v>
      </c>
      <c r="D564" s="3">
        <v>10</v>
      </c>
      <c r="E564" s="3">
        <v>23</v>
      </c>
      <c r="F564" s="3">
        <v>0.4</v>
      </c>
      <c r="G564" s="5">
        <v>0.2</v>
      </c>
      <c r="H564" s="3">
        <v>0.60000000000000009</v>
      </c>
      <c r="I564" s="3">
        <v>1.55139</v>
      </c>
      <c r="J564" s="12">
        <f t="shared" si="56"/>
        <v>1.0999999999999999</v>
      </c>
      <c r="K564" s="4">
        <v>43761.416666956022</v>
      </c>
      <c r="L564" s="3">
        <f t="shared" si="57"/>
        <v>23</v>
      </c>
      <c r="M564" s="3">
        <f t="shared" si="58"/>
        <v>10</v>
      </c>
      <c r="N564" s="3"/>
      <c r="O564" s="3"/>
      <c r="P564" s="3"/>
      <c r="Q564" s="3"/>
      <c r="R564" s="3"/>
      <c r="S564" s="3">
        <f t="shared" si="59"/>
        <v>0</v>
      </c>
      <c r="T564" s="3">
        <f t="shared" si="60"/>
        <v>0</v>
      </c>
      <c r="U564" s="3">
        <f t="shared" si="61"/>
        <v>0</v>
      </c>
      <c r="V564" s="3">
        <f t="shared" si="62"/>
        <v>0</v>
      </c>
      <c r="W564" s="25">
        <v>63</v>
      </c>
      <c r="X564" s="23">
        <v>21</v>
      </c>
      <c r="Y564" s="3">
        <v>0.60000000000000009</v>
      </c>
      <c r="Z564" s="3"/>
      <c r="AB564" s="30">
        <v>534</v>
      </c>
      <c r="AC564" s="30">
        <v>1.6556489474600848</v>
      </c>
      <c r="AD564" s="30">
        <v>-0.8556489474600848</v>
      </c>
    </row>
    <row r="565" spans="1:30">
      <c r="A565" s="4">
        <v>43761.458333333336</v>
      </c>
      <c r="B565">
        <v>43761</v>
      </c>
      <c r="C565" s="3">
        <v>0.45833333333333331</v>
      </c>
      <c r="D565" s="3">
        <v>11</v>
      </c>
      <c r="E565" s="3">
        <v>23</v>
      </c>
      <c r="F565" s="3">
        <v>0.1</v>
      </c>
      <c r="G565" s="5">
        <v>0.2</v>
      </c>
      <c r="H565" s="3">
        <v>0.30000000000000004</v>
      </c>
      <c r="I565" s="3">
        <v>1.55139</v>
      </c>
      <c r="J565" s="12">
        <f t="shared" si="56"/>
        <v>1.0916666666666663</v>
      </c>
      <c r="K565" s="4">
        <v>43761.458333680559</v>
      </c>
      <c r="L565" s="3">
        <f t="shared" si="57"/>
        <v>23</v>
      </c>
      <c r="M565" s="3">
        <f t="shared" si="58"/>
        <v>11</v>
      </c>
      <c r="N565" s="3"/>
      <c r="O565" s="3"/>
      <c r="P565" s="3"/>
      <c r="Q565" s="3"/>
      <c r="R565" s="3"/>
      <c r="S565" s="3">
        <f t="shared" si="59"/>
        <v>0</v>
      </c>
      <c r="T565" s="3">
        <f t="shared" si="60"/>
        <v>0</v>
      </c>
      <c r="U565" s="3">
        <f t="shared" si="61"/>
        <v>0</v>
      </c>
      <c r="V565" s="3">
        <f t="shared" si="62"/>
        <v>0</v>
      </c>
      <c r="W565" s="26">
        <v>64</v>
      </c>
      <c r="X565" s="22">
        <v>21</v>
      </c>
      <c r="Y565" s="3">
        <v>0.30000000000000004</v>
      </c>
      <c r="Z565" s="3"/>
      <c r="AB565" s="30">
        <v>535</v>
      </c>
      <c r="AC565" s="30">
        <v>1.6556489474600848</v>
      </c>
      <c r="AD565" s="30">
        <v>-0.3556489474600848</v>
      </c>
    </row>
    <row r="566" spans="1:30">
      <c r="A566" s="4">
        <v>43761.5</v>
      </c>
      <c r="B566">
        <v>43761</v>
      </c>
      <c r="C566" s="3">
        <v>0.5</v>
      </c>
      <c r="D566" s="3">
        <v>12</v>
      </c>
      <c r="E566" s="3">
        <v>23</v>
      </c>
      <c r="F566" s="3">
        <v>0.3</v>
      </c>
      <c r="G566" s="5">
        <v>0.1</v>
      </c>
      <c r="H566" s="3">
        <v>0.4</v>
      </c>
      <c r="I566" s="3">
        <v>1.55139</v>
      </c>
      <c r="J566" s="12">
        <f t="shared" si="56"/>
        <v>1.095833333333333</v>
      </c>
      <c r="K566" s="4">
        <v>43761.500000405096</v>
      </c>
      <c r="L566" s="3">
        <f t="shared" si="57"/>
        <v>23</v>
      </c>
      <c r="M566" s="3">
        <f t="shared" si="58"/>
        <v>12</v>
      </c>
      <c r="N566" s="3"/>
      <c r="O566" s="3"/>
      <c r="P566" s="3"/>
      <c r="Q566" s="3"/>
      <c r="R566" s="3"/>
      <c r="S566" s="3">
        <f t="shared" si="59"/>
        <v>0</v>
      </c>
      <c r="T566" s="3">
        <f t="shared" si="60"/>
        <v>0</v>
      </c>
      <c r="U566" s="3">
        <f t="shared" si="61"/>
        <v>0</v>
      </c>
      <c r="V566" s="3">
        <f t="shared" si="62"/>
        <v>0</v>
      </c>
      <c r="W566" s="25">
        <v>65</v>
      </c>
      <c r="X566" s="23">
        <v>21</v>
      </c>
      <c r="Y566" s="3">
        <v>0.4</v>
      </c>
      <c r="Z566" s="3"/>
      <c r="AB566" s="30">
        <v>536</v>
      </c>
      <c r="AC566" s="30">
        <v>1.3352336542787169</v>
      </c>
      <c r="AD566" s="30">
        <v>1.6647663457212831</v>
      </c>
    </row>
    <row r="567" spans="1:30">
      <c r="A567" s="4">
        <v>43761.541666666664</v>
      </c>
      <c r="B567">
        <v>43761</v>
      </c>
      <c r="C567" s="3">
        <v>0.54166666666666663</v>
      </c>
      <c r="D567" s="3">
        <v>13</v>
      </c>
      <c r="E567" s="3">
        <v>23</v>
      </c>
      <c r="F567" s="3">
        <v>0.4</v>
      </c>
      <c r="G567" s="5">
        <v>0.1</v>
      </c>
      <c r="H567" s="3">
        <v>0.5</v>
      </c>
      <c r="I567" s="3">
        <v>1.55139</v>
      </c>
      <c r="J567" s="12">
        <f t="shared" si="56"/>
        <v>1.0874999999999997</v>
      </c>
      <c r="K567" s="4">
        <v>43761.541667129626</v>
      </c>
      <c r="L567" s="3">
        <f t="shared" si="57"/>
        <v>23</v>
      </c>
      <c r="M567" s="3">
        <f t="shared" si="58"/>
        <v>13</v>
      </c>
      <c r="N567" s="3"/>
      <c r="O567" s="3"/>
      <c r="P567" s="3"/>
      <c r="Q567" s="3"/>
      <c r="R567" s="3"/>
      <c r="S567" s="3">
        <f t="shared" si="59"/>
        <v>0</v>
      </c>
      <c r="T567" s="3">
        <f t="shared" si="60"/>
        <v>0</v>
      </c>
      <c r="U567" s="3">
        <f t="shared" si="61"/>
        <v>0</v>
      </c>
      <c r="V567" s="3">
        <f t="shared" si="62"/>
        <v>0</v>
      </c>
      <c r="W567" s="26">
        <v>65</v>
      </c>
      <c r="X567" s="22">
        <v>21</v>
      </c>
      <c r="Y567" s="3">
        <v>0.5</v>
      </c>
      <c r="Z567" s="3"/>
      <c r="AB567" s="30">
        <v>537</v>
      </c>
      <c r="AC567" s="30">
        <v>1.2329310021403239</v>
      </c>
      <c r="AD567" s="30">
        <v>-0.53293100214032396</v>
      </c>
    </row>
    <row r="568" spans="1:30">
      <c r="A568" s="4">
        <v>43761.583333333336</v>
      </c>
      <c r="B568">
        <v>43761</v>
      </c>
      <c r="C568" s="3">
        <v>0.58333333333333337</v>
      </c>
      <c r="D568" s="3">
        <v>14</v>
      </c>
      <c r="E568" s="3">
        <v>23</v>
      </c>
      <c r="F568" s="3">
        <v>0.4</v>
      </c>
      <c r="G568" s="5">
        <v>0.4</v>
      </c>
      <c r="H568" s="3">
        <v>0.8</v>
      </c>
      <c r="I568" s="3">
        <v>1.55139</v>
      </c>
      <c r="J568" s="12">
        <f t="shared" si="56"/>
        <v>1.0791666666666664</v>
      </c>
      <c r="K568" s="4">
        <v>43761.583333854163</v>
      </c>
      <c r="L568" s="3">
        <f t="shared" si="57"/>
        <v>23</v>
      </c>
      <c r="M568" s="3">
        <f t="shared" si="58"/>
        <v>14</v>
      </c>
      <c r="N568" s="3"/>
      <c r="O568" s="3"/>
      <c r="P568" s="3"/>
      <c r="Q568" s="3"/>
      <c r="R568" s="3"/>
      <c r="S568" s="3">
        <f t="shared" si="59"/>
        <v>0</v>
      </c>
      <c r="T568" s="3">
        <f t="shared" si="60"/>
        <v>0</v>
      </c>
      <c r="U568" s="3">
        <f t="shared" si="61"/>
        <v>0</v>
      </c>
      <c r="V568" s="3">
        <f t="shared" si="62"/>
        <v>0</v>
      </c>
      <c r="W568" s="25">
        <v>67</v>
      </c>
      <c r="X568" s="23">
        <v>21</v>
      </c>
      <c r="Y568" s="3">
        <v>0.8</v>
      </c>
      <c r="Z568" s="3"/>
      <c r="AB568" s="30">
        <v>538</v>
      </c>
      <c r="AC568" s="30">
        <v>1.2196389502585399</v>
      </c>
      <c r="AD568" s="30">
        <v>-0.5196389502585399</v>
      </c>
    </row>
    <row r="569" spans="1:30">
      <c r="A569" s="4">
        <v>43761.625</v>
      </c>
      <c r="B569">
        <v>43761</v>
      </c>
      <c r="C569" s="3">
        <v>0.625</v>
      </c>
      <c r="D569" s="3">
        <v>15</v>
      </c>
      <c r="E569" s="3">
        <v>23</v>
      </c>
      <c r="F569" s="3">
        <v>0.4</v>
      </c>
      <c r="G569" s="5">
        <v>0.5</v>
      </c>
      <c r="H569" s="3">
        <v>0.9</v>
      </c>
      <c r="I569" s="3">
        <v>1.55139</v>
      </c>
      <c r="J569" s="12">
        <f t="shared" si="56"/>
        <v>1.0666666666666664</v>
      </c>
      <c r="K569" s="4">
        <v>43761.625000578701</v>
      </c>
      <c r="L569" s="3">
        <f t="shared" si="57"/>
        <v>23</v>
      </c>
      <c r="M569" s="3">
        <f t="shared" si="58"/>
        <v>15</v>
      </c>
      <c r="N569" s="3"/>
      <c r="O569" s="3"/>
      <c r="P569" s="3"/>
      <c r="Q569" s="3"/>
      <c r="R569" s="3"/>
      <c r="S569" s="3">
        <f t="shared" si="59"/>
        <v>0</v>
      </c>
      <c r="T569" s="3">
        <f t="shared" si="60"/>
        <v>0</v>
      </c>
      <c r="U569" s="3">
        <f t="shared" si="61"/>
        <v>0</v>
      </c>
      <c r="V569" s="3">
        <f t="shared" si="62"/>
        <v>0</v>
      </c>
      <c r="W569" s="26">
        <v>67</v>
      </c>
      <c r="X569" s="22">
        <v>21</v>
      </c>
      <c r="Y569" s="3">
        <v>0.9</v>
      </c>
      <c r="Z569" s="3"/>
      <c r="AB569" s="30">
        <v>539</v>
      </c>
      <c r="AC569" s="30">
        <v>1.2196389502585399</v>
      </c>
      <c r="AD569" s="30">
        <v>-0.5196389502585399</v>
      </c>
    </row>
    <row r="570" spans="1:30">
      <c r="A570" s="4">
        <v>43761.666666666664</v>
      </c>
      <c r="B570">
        <v>43761</v>
      </c>
      <c r="C570" s="3">
        <v>0.66666666666666663</v>
      </c>
      <c r="D570" s="3">
        <v>16</v>
      </c>
      <c r="E570" s="3">
        <v>23</v>
      </c>
      <c r="F570" s="3">
        <v>1</v>
      </c>
      <c r="G570" s="5">
        <v>0.3</v>
      </c>
      <c r="H570" s="3">
        <v>1.3</v>
      </c>
      <c r="I570" s="3">
        <v>1.55139</v>
      </c>
      <c r="J570" s="12">
        <f t="shared" si="56"/>
        <v>1.0791666666666666</v>
      </c>
      <c r="K570" s="4">
        <v>43761.666667303238</v>
      </c>
      <c r="L570" s="3">
        <f t="shared" si="57"/>
        <v>23</v>
      </c>
      <c r="M570" s="3">
        <f t="shared" si="58"/>
        <v>16</v>
      </c>
      <c r="N570" s="3"/>
      <c r="O570" s="3"/>
      <c r="P570" s="3"/>
      <c r="Q570" s="3"/>
      <c r="R570" s="3"/>
      <c r="S570" s="3">
        <f t="shared" si="59"/>
        <v>0</v>
      </c>
      <c r="T570" s="3">
        <f t="shared" si="60"/>
        <v>0</v>
      </c>
      <c r="U570" s="3">
        <f t="shared" si="61"/>
        <v>0</v>
      </c>
      <c r="V570" s="3">
        <f t="shared" si="62"/>
        <v>0</v>
      </c>
      <c r="W570" s="25">
        <v>66</v>
      </c>
      <c r="X570" s="23">
        <v>21</v>
      </c>
      <c r="Y570" s="3">
        <v>1.3</v>
      </c>
      <c r="Z570" s="3"/>
      <c r="AB570" s="30">
        <v>540</v>
      </c>
      <c r="AC570" s="30">
        <v>1.2063468983767558</v>
      </c>
      <c r="AD570" s="30">
        <v>-0.50634689837675584</v>
      </c>
    </row>
    <row r="571" spans="1:30">
      <c r="A571" s="4">
        <v>43761.708333333336</v>
      </c>
      <c r="B571">
        <v>43761</v>
      </c>
      <c r="C571" s="3">
        <v>0.70833333333333337</v>
      </c>
      <c r="D571" s="3">
        <v>17</v>
      </c>
      <c r="E571" s="3">
        <v>23</v>
      </c>
      <c r="F571" s="3">
        <v>0.3</v>
      </c>
      <c r="G571" s="5">
        <v>0.1</v>
      </c>
      <c r="H571" s="3">
        <v>0.4</v>
      </c>
      <c r="I571" s="3">
        <v>1.55139</v>
      </c>
      <c r="J571" s="12">
        <f t="shared" si="56"/>
        <v>1.05</v>
      </c>
      <c r="K571" s="4">
        <v>43761.708334027775</v>
      </c>
      <c r="L571" s="3">
        <f t="shared" si="57"/>
        <v>23</v>
      </c>
      <c r="M571" s="3">
        <f t="shared" si="58"/>
        <v>17</v>
      </c>
      <c r="N571" s="3"/>
      <c r="O571" s="3"/>
      <c r="P571" s="3"/>
      <c r="Q571" s="3"/>
      <c r="R571" s="3"/>
      <c r="S571" s="3">
        <f t="shared" si="59"/>
        <v>0</v>
      </c>
      <c r="T571" s="3">
        <f t="shared" si="60"/>
        <v>0</v>
      </c>
      <c r="U571" s="3">
        <f t="shared" si="61"/>
        <v>0</v>
      </c>
      <c r="V571" s="3">
        <f t="shared" si="62"/>
        <v>0</v>
      </c>
      <c r="W571" s="26">
        <v>61</v>
      </c>
      <c r="X571" s="22">
        <v>21</v>
      </c>
      <c r="Y571" s="3">
        <v>0.4</v>
      </c>
      <c r="Z571" s="3"/>
      <c r="AB571" s="30">
        <v>541</v>
      </c>
      <c r="AC571" s="30">
        <v>1.1797627946131877</v>
      </c>
      <c r="AD571" s="30">
        <v>-0.27976279461318765</v>
      </c>
    </row>
    <row r="572" spans="1:30">
      <c r="A572" s="4">
        <v>43761.75</v>
      </c>
      <c r="B572">
        <v>43761</v>
      </c>
      <c r="C572" s="3">
        <v>0.75</v>
      </c>
      <c r="D572" s="3">
        <v>18</v>
      </c>
      <c r="E572" s="3">
        <v>23</v>
      </c>
      <c r="F572" s="3">
        <v>0.3</v>
      </c>
      <c r="G572" s="5">
        <v>0.3</v>
      </c>
      <c r="H572" s="3">
        <v>0.6</v>
      </c>
      <c r="I572" s="3">
        <v>1.55139</v>
      </c>
      <c r="J572" s="12">
        <f t="shared" si="56"/>
        <v>1.0458333333333332</v>
      </c>
      <c r="K572" s="4">
        <v>43761.75</v>
      </c>
      <c r="L572" s="3">
        <f t="shared" si="57"/>
        <v>23</v>
      </c>
      <c r="M572" s="3">
        <f t="shared" si="58"/>
        <v>18</v>
      </c>
      <c r="N572" s="3">
        <v>0</v>
      </c>
      <c r="O572" s="3">
        <v>0</v>
      </c>
      <c r="P572" s="3">
        <v>54</v>
      </c>
      <c r="Q572" s="3">
        <v>0</v>
      </c>
      <c r="R572" s="3"/>
      <c r="S572" s="3">
        <f t="shared" si="59"/>
        <v>0</v>
      </c>
      <c r="T572" s="3">
        <f t="shared" si="60"/>
        <v>0</v>
      </c>
      <c r="U572" s="3">
        <f t="shared" si="61"/>
        <v>1</v>
      </c>
      <c r="V572" s="3">
        <f t="shared" si="62"/>
        <v>0</v>
      </c>
      <c r="W572" s="25">
        <v>59</v>
      </c>
      <c r="X572" s="23">
        <v>21</v>
      </c>
      <c r="Y572" s="3">
        <v>0.6</v>
      </c>
      <c r="Z572" s="3"/>
      <c r="AB572" s="30">
        <v>542</v>
      </c>
      <c r="AC572" s="30">
        <v>1.2292065906781189</v>
      </c>
      <c r="AD572" s="30">
        <v>-0.72920659067811888</v>
      </c>
    </row>
    <row r="573" spans="1:30">
      <c r="A573" s="4">
        <v>43761.791666666664</v>
      </c>
      <c r="B573">
        <v>43761</v>
      </c>
      <c r="C573" s="3">
        <v>0.79166666666666663</v>
      </c>
      <c r="D573" s="3">
        <v>19</v>
      </c>
      <c r="E573" s="3">
        <v>23</v>
      </c>
      <c r="F573" s="3">
        <v>0.7</v>
      </c>
      <c r="G573" s="5">
        <v>0.7</v>
      </c>
      <c r="H573" s="3">
        <v>1.4</v>
      </c>
      <c r="I573" s="3">
        <v>1.55139</v>
      </c>
      <c r="J573" s="12">
        <f t="shared" si="56"/>
        <v>1.05</v>
      </c>
      <c r="K573" s="4">
        <v>43761.791666666664</v>
      </c>
      <c r="L573" s="3">
        <f t="shared" si="57"/>
        <v>23</v>
      </c>
      <c r="M573" s="3">
        <f t="shared" si="58"/>
        <v>19</v>
      </c>
      <c r="N573" s="3">
        <v>56</v>
      </c>
      <c r="O573" s="3">
        <v>0</v>
      </c>
      <c r="P573" s="3">
        <v>55</v>
      </c>
      <c r="Q573" s="3">
        <v>0</v>
      </c>
      <c r="R573" s="3"/>
      <c r="S573" s="3">
        <f t="shared" si="59"/>
        <v>1</v>
      </c>
      <c r="T573" s="3">
        <f t="shared" si="60"/>
        <v>0</v>
      </c>
      <c r="U573" s="3">
        <f t="shared" si="61"/>
        <v>1</v>
      </c>
      <c r="V573" s="3">
        <f t="shared" si="62"/>
        <v>0</v>
      </c>
      <c r="W573" s="26">
        <v>57</v>
      </c>
      <c r="X573" s="22">
        <v>21</v>
      </c>
      <c r="Y573" s="3">
        <v>1.4</v>
      </c>
      <c r="Z573" s="3"/>
      <c r="AB573" s="30">
        <v>543</v>
      </c>
      <c r="AC573" s="30">
        <v>1.2292065906781189</v>
      </c>
      <c r="AD573" s="30">
        <v>-0.62920659067811879</v>
      </c>
    </row>
    <row r="574" spans="1:30">
      <c r="A574" s="4">
        <v>43761.833333333336</v>
      </c>
      <c r="B574">
        <v>43761</v>
      </c>
      <c r="C574" s="3">
        <v>0.83333333333333337</v>
      </c>
      <c r="D574" s="3">
        <v>20</v>
      </c>
      <c r="E574" s="3">
        <v>23</v>
      </c>
      <c r="F574" s="3">
        <v>0.9</v>
      </c>
      <c r="G574" s="5">
        <v>2.9</v>
      </c>
      <c r="H574" s="3">
        <v>3.8</v>
      </c>
      <c r="I574" s="3">
        <v>1.55139</v>
      </c>
      <c r="J574" s="12">
        <f t="shared" si="56"/>
        <v>1.0374999999999999</v>
      </c>
      <c r="K574" s="4">
        <v>43761.833333333336</v>
      </c>
      <c r="L574" s="3">
        <f t="shared" si="57"/>
        <v>23</v>
      </c>
      <c r="M574" s="3">
        <f t="shared" si="58"/>
        <v>20</v>
      </c>
      <c r="N574" s="3">
        <v>58</v>
      </c>
      <c r="O574" s="3">
        <v>35</v>
      </c>
      <c r="P574" s="3">
        <v>47</v>
      </c>
      <c r="Q574" s="3">
        <v>0</v>
      </c>
      <c r="R574" s="3"/>
      <c r="S574" s="3">
        <f t="shared" si="59"/>
        <v>1</v>
      </c>
      <c r="T574" s="3">
        <f t="shared" si="60"/>
        <v>1</v>
      </c>
      <c r="U574" s="3">
        <f t="shared" si="61"/>
        <v>1</v>
      </c>
      <c r="V574" s="3">
        <f t="shared" si="62"/>
        <v>0</v>
      </c>
      <c r="W574" s="25">
        <v>55</v>
      </c>
      <c r="X574" s="23">
        <v>21</v>
      </c>
      <c r="Y574" s="3">
        <v>3.8</v>
      </c>
      <c r="Z574" s="3"/>
      <c r="AB574" s="30">
        <v>544</v>
      </c>
      <c r="AC574" s="30">
        <v>1.2653583348612663</v>
      </c>
      <c r="AD574" s="30">
        <v>0.33464166513873383</v>
      </c>
    </row>
    <row r="575" spans="1:30">
      <c r="A575" s="4">
        <v>43761.875</v>
      </c>
      <c r="B575">
        <v>43761</v>
      </c>
      <c r="C575" s="3">
        <v>0.875</v>
      </c>
      <c r="D575" s="3">
        <v>21</v>
      </c>
      <c r="E575" s="3">
        <v>23</v>
      </c>
      <c r="F575" s="3">
        <v>2</v>
      </c>
      <c r="G575" s="5">
        <v>0.8</v>
      </c>
      <c r="H575" s="3">
        <v>2.8</v>
      </c>
      <c r="I575" s="3">
        <v>1.55139</v>
      </c>
      <c r="J575" s="12">
        <f t="shared" si="56"/>
        <v>0.9291666666666667</v>
      </c>
      <c r="K575" s="4">
        <v>43761.875</v>
      </c>
      <c r="L575" s="3">
        <f t="shared" si="57"/>
        <v>23</v>
      </c>
      <c r="M575" s="3">
        <f t="shared" si="58"/>
        <v>21</v>
      </c>
      <c r="N575" s="3">
        <v>58</v>
      </c>
      <c r="O575" s="3">
        <v>58</v>
      </c>
      <c r="P575" s="3">
        <v>55</v>
      </c>
      <c r="Q575" s="3">
        <v>0</v>
      </c>
      <c r="R575" s="3"/>
      <c r="S575" s="3">
        <f t="shared" si="59"/>
        <v>1</v>
      </c>
      <c r="T575" s="3">
        <f t="shared" si="60"/>
        <v>1</v>
      </c>
      <c r="U575" s="3">
        <f t="shared" si="61"/>
        <v>1</v>
      </c>
      <c r="V575" s="3">
        <f t="shared" si="62"/>
        <v>0</v>
      </c>
      <c r="W575" s="26">
        <v>0</v>
      </c>
      <c r="X575" s="22">
        <v>19</v>
      </c>
      <c r="Y575" s="3">
        <v>2.8</v>
      </c>
      <c r="Z575" s="3"/>
      <c r="AB575" s="30">
        <v>545</v>
      </c>
      <c r="AC575" s="30">
        <v>1.2424986425599029</v>
      </c>
      <c r="AD575" s="30">
        <v>-0.4424986425599029</v>
      </c>
    </row>
    <row r="576" spans="1:30">
      <c r="A576" s="4">
        <v>43761.916666666664</v>
      </c>
      <c r="B576">
        <v>43761</v>
      </c>
      <c r="C576" s="3">
        <v>0.91666666666666663</v>
      </c>
      <c r="D576" s="3">
        <v>22</v>
      </c>
      <c r="E576" s="3">
        <v>23</v>
      </c>
      <c r="F576" s="3">
        <v>1.5</v>
      </c>
      <c r="G576" s="5">
        <v>1.3</v>
      </c>
      <c r="H576" s="3">
        <v>2.8</v>
      </c>
      <c r="I576" s="3">
        <v>1.55139</v>
      </c>
      <c r="J576" s="12">
        <f t="shared" si="56"/>
        <v>0.87500000000000033</v>
      </c>
      <c r="K576" s="4">
        <v>43761.916666666664</v>
      </c>
      <c r="L576" s="3">
        <f t="shared" si="57"/>
        <v>23</v>
      </c>
      <c r="M576" s="3">
        <f t="shared" si="58"/>
        <v>22</v>
      </c>
      <c r="N576" s="3">
        <v>57</v>
      </c>
      <c r="O576" s="3">
        <v>52</v>
      </c>
      <c r="P576" s="3">
        <v>57</v>
      </c>
      <c r="Q576" s="3">
        <v>0</v>
      </c>
      <c r="R576" s="3"/>
      <c r="S576" s="3">
        <f t="shared" si="59"/>
        <v>1</v>
      </c>
      <c r="T576" s="3">
        <f t="shared" si="60"/>
        <v>1</v>
      </c>
      <c r="U576" s="3">
        <f t="shared" si="61"/>
        <v>1</v>
      </c>
      <c r="V576" s="3">
        <f t="shared" si="62"/>
        <v>0</v>
      </c>
      <c r="W576" s="25">
        <v>52</v>
      </c>
      <c r="X576" s="23">
        <v>21</v>
      </c>
      <c r="Y576" s="3">
        <v>2.8</v>
      </c>
      <c r="Z576" s="3"/>
      <c r="AB576" s="30">
        <v>546</v>
      </c>
      <c r="AC576" s="30">
        <v>1.2063468983767558</v>
      </c>
      <c r="AD576" s="30">
        <v>-0.40634689837675575</v>
      </c>
    </row>
    <row r="577" spans="1:30">
      <c r="A577" s="4">
        <v>43761.958333333336</v>
      </c>
      <c r="B577">
        <v>43761</v>
      </c>
      <c r="C577" s="3">
        <v>0.95833333333333337</v>
      </c>
      <c r="D577" s="3">
        <v>23</v>
      </c>
      <c r="E577" s="3">
        <v>23</v>
      </c>
      <c r="F577" s="3">
        <v>0.3</v>
      </c>
      <c r="G577" s="5">
        <v>0.5</v>
      </c>
      <c r="H577" s="3">
        <v>0.8</v>
      </c>
      <c r="I577" s="3">
        <v>1.55139</v>
      </c>
      <c r="J577" s="12">
        <f t="shared" si="56"/>
        <v>0.85000000000000009</v>
      </c>
      <c r="K577" s="4">
        <v>43761.958333333336</v>
      </c>
      <c r="L577" s="3">
        <f t="shared" si="57"/>
        <v>23</v>
      </c>
      <c r="M577" s="3">
        <f t="shared" si="58"/>
        <v>23</v>
      </c>
      <c r="N577" s="3">
        <v>58</v>
      </c>
      <c r="O577" s="3">
        <v>58</v>
      </c>
      <c r="P577" s="3">
        <v>58</v>
      </c>
      <c r="Q577" s="3">
        <v>0</v>
      </c>
      <c r="R577" s="3"/>
      <c r="S577" s="3">
        <f t="shared" si="59"/>
        <v>1</v>
      </c>
      <c r="T577" s="3">
        <f t="shared" si="60"/>
        <v>1</v>
      </c>
      <c r="U577" s="3">
        <f t="shared" si="61"/>
        <v>1</v>
      </c>
      <c r="V577" s="3">
        <f t="shared" si="62"/>
        <v>0</v>
      </c>
      <c r="W577" s="26">
        <v>49</v>
      </c>
      <c r="X577" s="22">
        <v>21</v>
      </c>
      <c r="Y577" s="3">
        <v>0.8</v>
      </c>
      <c r="Z577" s="3"/>
      <c r="AB577" s="30">
        <v>547</v>
      </c>
      <c r="AC577" s="30">
        <v>1.2565646887836517</v>
      </c>
      <c r="AD577" s="30">
        <v>-0.55656468878365173</v>
      </c>
    </row>
    <row r="578" spans="1:30">
      <c r="A578" s="4">
        <v>43762</v>
      </c>
      <c r="B578">
        <v>43762</v>
      </c>
      <c r="C578" s="3">
        <v>0</v>
      </c>
      <c r="D578" s="3">
        <v>0</v>
      </c>
      <c r="E578" s="3">
        <v>24</v>
      </c>
      <c r="F578" s="3">
        <v>0.3</v>
      </c>
      <c r="G578" s="5">
        <v>0.2</v>
      </c>
      <c r="H578" s="3">
        <v>0.5</v>
      </c>
      <c r="I578" s="3">
        <v>1.55139</v>
      </c>
      <c r="J578" s="12">
        <f t="shared" ref="J578:J641" si="63">AVERAGE(H578:H601)</f>
        <v>0.83333333333333337</v>
      </c>
      <c r="K578" s="4">
        <v>43762</v>
      </c>
      <c r="L578" s="3">
        <f t="shared" ref="L578:L641" si="64">DAY(K578)</f>
        <v>24</v>
      </c>
      <c r="M578" s="3">
        <f t="shared" ref="M578:M641" si="65">HOUR(K578)</f>
        <v>0</v>
      </c>
      <c r="N578" s="3">
        <v>58</v>
      </c>
      <c r="O578" s="3">
        <v>58</v>
      </c>
      <c r="P578" s="3">
        <v>58</v>
      </c>
      <c r="Q578" s="3">
        <v>0</v>
      </c>
      <c r="R578" s="3"/>
      <c r="S578" s="3">
        <f t="shared" ref="S578:S641" si="66">IF(ISBLANK(N578),0,IF(N578&gt;0,1,0))</f>
        <v>1</v>
      </c>
      <c r="T578" s="3">
        <f t="shared" ref="T578:T641" si="67">IF(ISBLANK(O578),0,IF(O578&gt;0,1,0))</f>
        <v>1</v>
      </c>
      <c r="U578" s="3">
        <f t="shared" ref="U578:U641" si="68">IF(ISBLANK(P578),0,IF(P578&gt;0,1,0))</f>
        <v>1</v>
      </c>
      <c r="V578" s="3">
        <f t="shared" ref="V578:V641" si="69">IF(ISBLANK(Q578),0,IF(Q578&gt;0,1,0))</f>
        <v>0</v>
      </c>
      <c r="W578" s="25">
        <v>49</v>
      </c>
      <c r="X578" s="23">
        <v>21</v>
      </c>
      <c r="Y578" s="3">
        <v>0.5</v>
      </c>
      <c r="Z578" s="3"/>
      <c r="AB578" s="30">
        <v>548</v>
      </c>
      <c r="AC578" s="30">
        <v>1.2063468983767558</v>
      </c>
      <c r="AD578" s="30">
        <v>-0.60634689837675571</v>
      </c>
    </row>
    <row r="579" spans="1:30">
      <c r="A579" s="4">
        <v>43762.041666666664</v>
      </c>
      <c r="B579">
        <v>43762</v>
      </c>
      <c r="C579" s="3">
        <v>4.1666666666666664E-2</v>
      </c>
      <c r="D579" s="3">
        <v>1</v>
      </c>
      <c r="E579" s="3">
        <v>24</v>
      </c>
      <c r="F579" s="3">
        <v>0.2</v>
      </c>
      <c r="G579" s="5">
        <v>0.2</v>
      </c>
      <c r="H579" s="3">
        <v>0.4</v>
      </c>
      <c r="I579" s="3">
        <v>1.55139</v>
      </c>
      <c r="J579" s="12">
        <f t="shared" si="63"/>
        <v>0.82916666666666661</v>
      </c>
      <c r="K579" s="4">
        <v>43762.041666666664</v>
      </c>
      <c r="L579" s="3">
        <f t="shared" si="64"/>
        <v>24</v>
      </c>
      <c r="M579" s="3">
        <f t="shared" si="65"/>
        <v>1</v>
      </c>
      <c r="N579" s="3">
        <v>58</v>
      </c>
      <c r="O579" s="3">
        <v>58</v>
      </c>
      <c r="P579" s="3">
        <v>58</v>
      </c>
      <c r="Q579" s="3">
        <v>0</v>
      </c>
      <c r="R579" s="3"/>
      <c r="S579" s="3">
        <f t="shared" si="66"/>
        <v>1</v>
      </c>
      <c r="T579" s="3">
        <f t="shared" si="67"/>
        <v>1</v>
      </c>
      <c r="U579" s="3">
        <f t="shared" si="68"/>
        <v>1</v>
      </c>
      <c r="V579" s="3">
        <f t="shared" si="69"/>
        <v>0</v>
      </c>
      <c r="W579" s="26">
        <v>47</v>
      </c>
      <c r="X579" s="22">
        <v>21</v>
      </c>
      <c r="Y579" s="3">
        <v>0.4</v>
      </c>
      <c r="Z579" s="3"/>
      <c r="AB579" s="30">
        <v>549</v>
      </c>
      <c r="AC579" s="30">
        <v>1.4785598659805941</v>
      </c>
      <c r="AD579" s="30">
        <v>-0.67855986598059403</v>
      </c>
    </row>
    <row r="580" spans="1:30">
      <c r="A580" s="4">
        <v>43762.083333333336</v>
      </c>
      <c r="B580">
        <v>43762</v>
      </c>
      <c r="C580" s="3">
        <v>8.3333333333333329E-2</v>
      </c>
      <c r="D580" s="3">
        <v>2</v>
      </c>
      <c r="E580" s="3">
        <v>24</v>
      </c>
      <c r="F580" s="3">
        <v>0.2</v>
      </c>
      <c r="G580" s="5">
        <v>0.2</v>
      </c>
      <c r="H580" s="3">
        <v>0.4</v>
      </c>
      <c r="I580" s="3">
        <v>1.55139</v>
      </c>
      <c r="J580" s="12">
        <f t="shared" si="63"/>
        <v>0.8291666666666665</v>
      </c>
      <c r="K580" s="4">
        <v>43762.083333333336</v>
      </c>
      <c r="L580" s="3">
        <f t="shared" si="64"/>
        <v>24</v>
      </c>
      <c r="M580" s="3">
        <f t="shared" si="65"/>
        <v>2</v>
      </c>
      <c r="N580" s="3">
        <v>58</v>
      </c>
      <c r="O580" s="3">
        <v>58</v>
      </c>
      <c r="P580" s="3">
        <v>58</v>
      </c>
      <c r="Q580" s="3">
        <v>0</v>
      </c>
      <c r="R580" s="3"/>
      <c r="S580" s="3">
        <f t="shared" si="66"/>
        <v>1</v>
      </c>
      <c r="T580" s="3">
        <f t="shared" si="67"/>
        <v>1</v>
      </c>
      <c r="U580" s="3">
        <f t="shared" si="68"/>
        <v>1</v>
      </c>
      <c r="V580" s="3">
        <f t="shared" si="69"/>
        <v>0</v>
      </c>
      <c r="W580" s="25">
        <v>47</v>
      </c>
      <c r="X580" s="23">
        <v>21</v>
      </c>
      <c r="Y580" s="3">
        <v>0.4</v>
      </c>
      <c r="Z580" s="3"/>
      <c r="AB580" s="30">
        <v>550</v>
      </c>
      <c r="AC580" s="30">
        <v>1.4220313704708869</v>
      </c>
      <c r="AD580" s="30">
        <v>0.27796862952911328</v>
      </c>
    </row>
    <row r="581" spans="1:30">
      <c r="A581" s="4">
        <v>43762.125</v>
      </c>
      <c r="B581">
        <v>43762</v>
      </c>
      <c r="C581" s="3">
        <v>0.125</v>
      </c>
      <c r="D581" s="3">
        <v>3</v>
      </c>
      <c r="E581" s="3">
        <v>24</v>
      </c>
      <c r="F581" s="3">
        <v>0.2</v>
      </c>
      <c r="G581" s="5">
        <v>0.2</v>
      </c>
      <c r="H581" s="3">
        <v>0.4</v>
      </c>
      <c r="I581" s="3">
        <v>1.55139</v>
      </c>
      <c r="J581" s="12">
        <f t="shared" si="63"/>
        <v>0.82916666666666627</v>
      </c>
      <c r="K581" s="4">
        <v>43762.125</v>
      </c>
      <c r="L581" s="3">
        <f t="shared" si="64"/>
        <v>24</v>
      </c>
      <c r="M581" s="3">
        <f t="shared" si="65"/>
        <v>3</v>
      </c>
      <c r="N581" s="3">
        <v>57</v>
      </c>
      <c r="O581" s="3">
        <v>57</v>
      </c>
      <c r="P581" s="3">
        <v>57</v>
      </c>
      <c r="Q581" s="3">
        <v>0</v>
      </c>
      <c r="R581" s="3"/>
      <c r="S581" s="3">
        <f t="shared" si="66"/>
        <v>1</v>
      </c>
      <c r="T581" s="3">
        <f t="shared" si="67"/>
        <v>1</v>
      </c>
      <c r="U581" s="3">
        <f t="shared" si="68"/>
        <v>1</v>
      </c>
      <c r="V581" s="3">
        <f t="shared" si="69"/>
        <v>0</v>
      </c>
      <c r="W581" s="26">
        <v>45</v>
      </c>
      <c r="X581" s="22">
        <v>21</v>
      </c>
      <c r="Y581" s="3">
        <v>0.4</v>
      </c>
      <c r="Z581" s="3"/>
      <c r="AB581" s="30">
        <v>551</v>
      </c>
      <c r="AC581" s="30">
        <v>1.550918126372848</v>
      </c>
      <c r="AD581" s="30">
        <v>0.74908187362715184</v>
      </c>
    </row>
    <row r="582" spans="1:30">
      <c r="A582" s="4">
        <v>43762.166666666664</v>
      </c>
      <c r="B582">
        <v>43762</v>
      </c>
      <c r="C582" s="3">
        <v>0.16666666666666666</v>
      </c>
      <c r="D582" s="3">
        <v>4</v>
      </c>
      <c r="E582" s="3">
        <v>24</v>
      </c>
      <c r="F582" s="3">
        <v>0.2</v>
      </c>
      <c r="G582" s="5">
        <v>0.2</v>
      </c>
      <c r="H582" s="3">
        <v>0.4</v>
      </c>
      <c r="I582" s="3">
        <v>1.55139</v>
      </c>
      <c r="J582" s="12">
        <f t="shared" si="63"/>
        <v>0.82916666666666627</v>
      </c>
      <c r="K582" s="4">
        <v>43762.166666666664</v>
      </c>
      <c r="L582" s="3">
        <f t="shared" si="64"/>
        <v>24</v>
      </c>
      <c r="M582" s="3">
        <f t="shared" si="65"/>
        <v>4</v>
      </c>
      <c r="N582" s="3">
        <v>58</v>
      </c>
      <c r="O582" s="3">
        <v>58</v>
      </c>
      <c r="P582" s="3">
        <v>58</v>
      </c>
      <c r="Q582" s="3">
        <v>0</v>
      </c>
      <c r="R582" s="3"/>
      <c r="S582" s="3">
        <f t="shared" si="66"/>
        <v>1</v>
      </c>
      <c r="T582" s="3">
        <f t="shared" si="67"/>
        <v>1</v>
      </c>
      <c r="U582" s="3">
        <f t="shared" si="68"/>
        <v>1</v>
      </c>
      <c r="V582" s="3">
        <f t="shared" si="69"/>
        <v>0</v>
      </c>
      <c r="W582" s="25">
        <v>47</v>
      </c>
      <c r="X582" s="23">
        <v>21</v>
      </c>
      <c r="Y582" s="3">
        <v>0.4</v>
      </c>
      <c r="Z582" s="3"/>
      <c r="AB582" s="30">
        <v>552</v>
      </c>
      <c r="AC582" s="30">
        <v>1.6003619224377794</v>
      </c>
      <c r="AD582" s="30">
        <v>-0.90036192243777946</v>
      </c>
    </row>
    <row r="583" spans="1:30">
      <c r="A583" s="4">
        <v>43762.208333333336</v>
      </c>
      <c r="B583">
        <v>43762</v>
      </c>
      <c r="C583" s="3">
        <v>0.20833333333333334</v>
      </c>
      <c r="D583" s="3">
        <v>5</v>
      </c>
      <c r="E583" s="3">
        <v>24</v>
      </c>
      <c r="F583" s="3">
        <v>0.3</v>
      </c>
      <c r="G583" s="5">
        <v>1.5</v>
      </c>
      <c r="H583" s="3">
        <v>1.8</v>
      </c>
      <c r="I583" s="3">
        <v>1.55139</v>
      </c>
      <c r="J583" s="12">
        <f t="shared" si="63"/>
        <v>0.83333333333333304</v>
      </c>
      <c r="K583" s="4">
        <v>43762.208333333336</v>
      </c>
      <c r="L583" s="3">
        <f t="shared" si="64"/>
        <v>24</v>
      </c>
      <c r="M583" s="3">
        <f t="shared" si="65"/>
        <v>5</v>
      </c>
      <c r="N583" s="3">
        <v>58</v>
      </c>
      <c r="O583" s="3">
        <v>58</v>
      </c>
      <c r="P583" s="3">
        <v>58</v>
      </c>
      <c r="Q583" s="3">
        <v>0</v>
      </c>
      <c r="R583" s="3"/>
      <c r="S583" s="3">
        <f t="shared" si="66"/>
        <v>1</v>
      </c>
      <c r="T583" s="3">
        <f t="shared" si="67"/>
        <v>1</v>
      </c>
      <c r="U583" s="3">
        <f t="shared" si="68"/>
        <v>1</v>
      </c>
      <c r="V583" s="3">
        <f t="shared" si="69"/>
        <v>0</v>
      </c>
      <c r="W583" s="26">
        <v>46</v>
      </c>
      <c r="X583" s="22">
        <v>21</v>
      </c>
      <c r="Y583" s="3">
        <v>1.8</v>
      </c>
      <c r="Z583" s="3"/>
      <c r="AB583" s="30">
        <v>553</v>
      </c>
      <c r="AC583" s="30">
        <v>1.6136539743195635</v>
      </c>
      <c r="AD583" s="30">
        <v>-1.2136539743195636</v>
      </c>
    </row>
    <row r="584" spans="1:30">
      <c r="A584" s="4">
        <v>43762.25</v>
      </c>
      <c r="B584">
        <v>43762</v>
      </c>
      <c r="C584" s="3">
        <v>0.25</v>
      </c>
      <c r="D584" s="3">
        <v>6</v>
      </c>
      <c r="E584" s="3">
        <v>24</v>
      </c>
      <c r="F584" s="3">
        <v>0.3</v>
      </c>
      <c r="G584" s="5">
        <v>0.4</v>
      </c>
      <c r="H584" s="3">
        <v>0.7</v>
      </c>
      <c r="I584" s="3">
        <v>1.55139</v>
      </c>
      <c r="J584" s="12">
        <f t="shared" si="63"/>
        <v>0.8458333333333331</v>
      </c>
      <c r="K584" s="4">
        <v>43762.25</v>
      </c>
      <c r="L584" s="3">
        <f t="shared" si="64"/>
        <v>24</v>
      </c>
      <c r="M584" s="3">
        <f t="shared" si="65"/>
        <v>6</v>
      </c>
      <c r="N584" s="3">
        <v>58</v>
      </c>
      <c r="O584" s="3">
        <v>58</v>
      </c>
      <c r="P584" s="3">
        <v>58</v>
      </c>
      <c r="Q584" s="3">
        <v>0</v>
      </c>
      <c r="R584" s="3"/>
      <c r="S584" s="3">
        <f t="shared" si="66"/>
        <v>1</v>
      </c>
      <c r="T584" s="3">
        <f t="shared" si="67"/>
        <v>1</v>
      </c>
      <c r="U584" s="3">
        <f t="shared" si="68"/>
        <v>1</v>
      </c>
      <c r="V584" s="3">
        <f t="shared" si="69"/>
        <v>0</v>
      </c>
      <c r="W584" s="25">
        <v>47</v>
      </c>
      <c r="X584" s="23">
        <v>21</v>
      </c>
      <c r="Y584" s="3">
        <v>0.7</v>
      </c>
      <c r="Z584" s="3"/>
      <c r="AB584" s="30">
        <v>554</v>
      </c>
      <c r="AC584" s="30">
        <v>1.5907942820182002</v>
      </c>
      <c r="AD584" s="30">
        <v>9.2057179817999213E-3</v>
      </c>
    </row>
    <row r="585" spans="1:30">
      <c r="A585" s="4">
        <v>43762.291666666664</v>
      </c>
      <c r="B585">
        <v>43762</v>
      </c>
      <c r="C585" s="3">
        <v>0.29166666666666669</v>
      </c>
      <c r="D585" s="3">
        <v>7</v>
      </c>
      <c r="E585" s="3">
        <v>24</v>
      </c>
      <c r="F585" s="3">
        <v>1.8</v>
      </c>
      <c r="G585" s="5">
        <v>1.9</v>
      </c>
      <c r="H585" s="3">
        <v>3.7</v>
      </c>
      <c r="I585" s="3">
        <v>1.55139</v>
      </c>
      <c r="J585" s="12">
        <f t="shared" si="63"/>
        <v>0.85</v>
      </c>
      <c r="K585" s="4">
        <v>43762.291666666664</v>
      </c>
      <c r="L585" s="3">
        <f t="shared" si="64"/>
        <v>24</v>
      </c>
      <c r="M585" s="3">
        <f t="shared" si="65"/>
        <v>7</v>
      </c>
      <c r="N585" s="3">
        <v>52</v>
      </c>
      <c r="O585" s="3">
        <v>24</v>
      </c>
      <c r="P585" s="3">
        <v>50</v>
      </c>
      <c r="Q585" s="3">
        <v>0</v>
      </c>
      <c r="R585" s="3"/>
      <c r="S585" s="3">
        <f t="shared" si="66"/>
        <v>1</v>
      </c>
      <c r="T585" s="3">
        <f t="shared" si="67"/>
        <v>1</v>
      </c>
      <c r="U585" s="3">
        <f t="shared" si="68"/>
        <v>1</v>
      </c>
      <c r="V585" s="3">
        <f t="shared" si="69"/>
        <v>0</v>
      </c>
      <c r="W585" s="26">
        <v>50</v>
      </c>
      <c r="X585" s="22">
        <v>21</v>
      </c>
      <c r="Y585" s="3">
        <v>3.7</v>
      </c>
      <c r="Z585" s="3"/>
      <c r="AB585" s="30">
        <v>555</v>
      </c>
      <c r="AC585" s="30">
        <v>1.5907942820182002</v>
      </c>
      <c r="AD585" s="30">
        <v>-1.1907942820182003</v>
      </c>
    </row>
    <row r="586" spans="1:30">
      <c r="A586" s="4">
        <v>43762.333333333336</v>
      </c>
      <c r="B586">
        <v>43762</v>
      </c>
      <c r="C586" s="3">
        <v>0.33333333333333331</v>
      </c>
      <c r="D586" s="3">
        <v>8</v>
      </c>
      <c r="E586" s="3">
        <v>24</v>
      </c>
      <c r="F586" s="3">
        <v>0.2</v>
      </c>
      <c r="G586" s="5">
        <v>0.2</v>
      </c>
      <c r="H586" s="3">
        <v>0.4</v>
      </c>
      <c r="I586" s="3">
        <v>1.55139</v>
      </c>
      <c r="J586" s="12">
        <f t="shared" si="63"/>
        <v>0.85000000000000009</v>
      </c>
      <c r="K586" s="4">
        <v>43762.333333333336</v>
      </c>
      <c r="L586" s="3">
        <f t="shared" si="64"/>
        <v>24</v>
      </c>
      <c r="M586" s="3">
        <f t="shared" si="65"/>
        <v>8</v>
      </c>
      <c r="N586" s="3"/>
      <c r="O586" s="3"/>
      <c r="P586" s="3"/>
      <c r="Q586" s="3"/>
      <c r="R586" s="3"/>
      <c r="S586" s="3">
        <f t="shared" si="66"/>
        <v>0</v>
      </c>
      <c r="T586" s="3">
        <f t="shared" si="67"/>
        <v>0</v>
      </c>
      <c r="U586" s="3">
        <f t="shared" si="68"/>
        <v>0</v>
      </c>
      <c r="V586" s="3">
        <f t="shared" si="69"/>
        <v>0</v>
      </c>
      <c r="W586" s="25">
        <v>53</v>
      </c>
      <c r="X586" s="23">
        <v>21</v>
      </c>
      <c r="Y586" s="3">
        <v>0.4</v>
      </c>
      <c r="Z586" s="3"/>
      <c r="AB586" s="30">
        <v>556</v>
      </c>
      <c r="AC586" s="30">
        <v>1.5907942820182002</v>
      </c>
      <c r="AD586" s="30">
        <v>-1.1907942820182003</v>
      </c>
    </row>
    <row r="587" spans="1:30">
      <c r="A587" s="4">
        <v>43762.375</v>
      </c>
      <c r="B587">
        <v>43762</v>
      </c>
      <c r="C587" s="3">
        <v>0.375</v>
      </c>
      <c r="D587" s="3">
        <v>9</v>
      </c>
      <c r="E587" s="3">
        <v>24</v>
      </c>
      <c r="F587" s="3">
        <v>0.1</v>
      </c>
      <c r="G587" s="5">
        <v>0.2</v>
      </c>
      <c r="H587" s="3">
        <v>0.30000000000000004</v>
      </c>
      <c r="I587" s="3">
        <v>1.55139</v>
      </c>
      <c r="J587" s="12">
        <f t="shared" si="63"/>
        <v>0.85416666666666663</v>
      </c>
      <c r="K587" s="4">
        <v>43762.375</v>
      </c>
      <c r="L587" s="3">
        <f t="shared" si="64"/>
        <v>24</v>
      </c>
      <c r="M587" s="3">
        <f t="shared" si="65"/>
        <v>9</v>
      </c>
      <c r="N587" s="3"/>
      <c r="O587" s="3"/>
      <c r="P587" s="3"/>
      <c r="Q587" s="3"/>
      <c r="R587" s="3"/>
      <c r="S587" s="3">
        <f t="shared" si="66"/>
        <v>0</v>
      </c>
      <c r="T587" s="3">
        <f t="shared" si="67"/>
        <v>0</v>
      </c>
      <c r="U587" s="3">
        <f t="shared" si="68"/>
        <v>0</v>
      </c>
      <c r="V587" s="3">
        <f t="shared" si="69"/>
        <v>0</v>
      </c>
      <c r="W587" s="26">
        <v>58</v>
      </c>
      <c r="X587" s="22">
        <v>21</v>
      </c>
      <c r="Y587" s="3">
        <v>0.30000000000000004</v>
      </c>
      <c r="Z587" s="3"/>
      <c r="AB587" s="30">
        <v>557</v>
      </c>
      <c r="AC587" s="30">
        <v>1.6040863338999842</v>
      </c>
      <c r="AD587" s="30">
        <v>-1.2040863338999843</v>
      </c>
    </row>
    <row r="588" spans="1:30">
      <c r="A588" s="4">
        <v>43762.416666666664</v>
      </c>
      <c r="B588">
        <v>43762</v>
      </c>
      <c r="C588" s="3">
        <v>0.41666666666666669</v>
      </c>
      <c r="D588" s="3">
        <v>10</v>
      </c>
      <c r="E588" s="3">
        <v>24</v>
      </c>
      <c r="F588" s="3">
        <v>0.2</v>
      </c>
      <c r="G588" s="5">
        <v>0.2</v>
      </c>
      <c r="H588" s="3">
        <v>0.4</v>
      </c>
      <c r="I588" s="3">
        <v>1.55139</v>
      </c>
      <c r="J588" s="12">
        <f t="shared" si="63"/>
        <v>0.85833333333333339</v>
      </c>
      <c r="K588" s="4">
        <v>43762.416666666664</v>
      </c>
      <c r="L588" s="3">
        <f t="shared" si="64"/>
        <v>24</v>
      </c>
      <c r="M588" s="3">
        <f t="shared" si="65"/>
        <v>10</v>
      </c>
      <c r="N588" s="3"/>
      <c r="O588" s="3"/>
      <c r="P588" s="3"/>
      <c r="Q588" s="3"/>
      <c r="R588" s="3"/>
      <c r="S588" s="3">
        <f t="shared" si="66"/>
        <v>0</v>
      </c>
      <c r="T588" s="3">
        <f t="shared" si="67"/>
        <v>0</v>
      </c>
      <c r="U588" s="3">
        <f t="shared" si="68"/>
        <v>0</v>
      </c>
      <c r="V588" s="3">
        <f t="shared" si="69"/>
        <v>0</v>
      </c>
      <c r="W588" s="25">
        <v>62</v>
      </c>
      <c r="X588" s="23">
        <v>21</v>
      </c>
      <c r="Y588" s="3">
        <v>0.4</v>
      </c>
      <c r="Z588" s="3"/>
      <c r="AB588" s="30">
        <v>558</v>
      </c>
      <c r="AC588" s="30">
        <v>1.5907942820182002</v>
      </c>
      <c r="AD588" s="30">
        <v>-1.1907942820182003</v>
      </c>
    </row>
    <row r="589" spans="1:30">
      <c r="A589" s="4">
        <v>43762.458333333336</v>
      </c>
      <c r="B589">
        <v>43762</v>
      </c>
      <c r="C589" s="3">
        <v>0.45833333333333331</v>
      </c>
      <c r="D589" s="3">
        <v>11</v>
      </c>
      <c r="E589" s="3">
        <v>24</v>
      </c>
      <c r="F589" s="3">
        <v>0.2</v>
      </c>
      <c r="G589" s="5">
        <v>0.2</v>
      </c>
      <c r="H589" s="3">
        <v>0.4</v>
      </c>
      <c r="I589" s="3">
        <v>1.55139</v>
      </c>
      <c r="J589" s="12">
        <f t="shared" si="63"/>
        <v>0.85833333333333328</v>
      </c>
      <c r="K589" s="4">
        <v>43762.458333333336</v>
      </c>
      <c r="L589" s="3">
        <f t="shared" si="64"/>
        <v>24</v>
      </c>
      <c r="M589" s="3">
        <f t="shared" si="65"/>
        <v>11</v>
      </c>
      <c r="N589" s="3"/>
      <c r="O589" s="3"/>
      <c r="P589" s="3"/>
      <c r="Q589" s="3"/>
      <c r="R589" s="3"/>
      <c r="S589" s="3">
        <f t="shared" si="66"/>
        <v>0</v>
      </c>
      <c r="T589" s="3">
        <f t="shared" si="67"/>
        <v>0</v>
      </c>
      <c r="U589" s="3">
        <f t="shared" si="68"/>
        <v>0</v>
      </c>
      <c r="V589" s="3">
        <f t="shared" si="69"/>
        <v>0</v>
      </c>
      <c r="W589" s="26">
        <v>65</v>
      </c>
      <c r="X589" s="22">
        <v>21</v>
      </c>
      <c r="Y589" s="3">
        <v>0.4</v>
      </c>
      <c r="Z589" s="3"/>
      <c r="AB589" s="30">
        <v>559</v>
      </c>
      <c r="AC589" s="30">
        <v>1.6040863338999842</v>
      </c>
      <c r="AD589" s="30">
        <v>-1.1040863338999842</v>
      </c>
    </row>
    <row r="590" spans="1:30">
      <c r="A590" s="4">
        <v>43762.5</v>
      </c>
      <c r="B590">
        <v>43762</v>
      </c>
      <c r="C590" s="3">
        <v>0.5</v>
      </c>
      <c r="D590" s="3">
        <v>12</v>
      </c>
      <c r="E590" s="3">
        <v>24</v>
      </c>
      <c r="F590" s="3">
        <v>0.1</v>
      </c>
      <c r="G590" s="5">
        <v>0.1</v>
      </c>
      <c r="H590" s="3">
        <v>0.2</v>
      </c>
      <c r="I590" s="3">
        <v>1.55139</v>
      </c>
      <c r="J590" s="12">
        <f t="shared" si="63"/>
        <v>0.85833333333333328</v>
      </c>
      <c r="K590" s="4">
        <v>43762.5</v>
      </c>
      <c r="L590" s="3">
        <f t="shared" si="64"/>
        <v>24</v>
      </c>
      <c r="M590" s="3">
        <f t="shared" si="65"/>
        <v>12</v>
      </c>
      <c r="N590" s="3"/>
      <c r="O590" s="3"/>
      <c r="P590" s="3"/>
      <c r="Q590" s="3"/>
      <c r="R590" s="3"/>
      <c r="S590" s="3">
        <f t="shared" si="66"/>
        <v>0</v>
      </c>
      <c r="T590" s="3">
        <f t="shared" si="67"/>
        <v>0</v>
      </c>
      <c r="U590" s="3">
        <f t="shared" si="68"/>
        <v>0</v>
      </c>
      <c r="V590" s="3">
        <f t="shared" si="69"/>
        <v>0</v>
      </c>
      <c r="W590" s="25">
        <v>68</v>
      </c>
      <c r="X590" s="23">
        <v>21</v>
      </c>
      <c r="Y590" s="3">
        <v>0.2</v>
      </c>
      <c r="Z590" s="3"/>
      <c r="AB590" s="30">
        <v>560</v>
      </c>
      <c r="AC590" s="30">
        <v>1.550918126372848</v>
      </c>
      <c r="AD590" s="30">
        <v>1.449081873627152</v>
      </c>
    </row>
    <row r="591" spans="1:30">
      <c r="A591" s="4">
        <v>43762.541666666664</v>
      </c>
      <c r="B591">
        <v>43762</v>
      </c>
      <c r="C591" s="3">
        <v>0.54166666666666663</v>
      </c>
      <c r="D591" s="3">
        <v>13</v>
      </c>
      <c r="E591" s="3">
        <v>24</v>
      </c>
      <c r="F591" s="3">
        <v>0.2</v>
      </c>
      <c r="G591" s="5">
        <v>0.1</v>
      </c>
      <c r="H591" s="3">
        <v>0.30000000000000004</v>
      </c>
      <c r="I591" s="3">
        <v>1.55139</v>
      </c>
      <c r="J591" s="12">
        <f t="shared" si="63"/>
        <v>0.86666666666666659</v>
      </c>
      <c r="K591" s="4">
        <v>43762.541666666664</v>
      </c>
      <c r="L591" s="3">
        <f t="shared" si="64"/>
        <v>24</v>
      </c>
      <c r="M591" s="3">
        <f t="shared" si="65"/>
        <v>13</v>
      </c>
      <c r="N591" s="3"/>
      <c r="O591" s="3"/>
      <c r="P591" s="3"/>
      <c r="Q591" s="3"/>
      <c r="R591" s="3"/>
      <c r="S591" s="3">
        <f t="shared" si="66"/>
        <v>0</v>
      </c>
      <c r="T591" s="3">
        <f t="shared" si="67"/>
        <v>0</v>
      </c>
      <c r="U591" s="3">
        <f t="shared" si="68"/>
        <v>0</v>
      </c>
      <c r="V591" s="3">
        <f t="shared" si="69"/>
        <v>0</v>
      </c>
      <c r="W591" s="26">
        <v>68</v>
      </c>
      <c r="X591" s="22">
        <v>21</v>
      </c>
      <c r="Y591" s="3">
        <v>0.30000000000000004</v>
      </c>
      <c r="Z591" s="3"/>
      <c r="AB591" s="30">
        <v>561</v>
      </c>
      <c r="AC591" s="30">
        <v>1.4475321284388158</v>
      </c>
      <c r="AD591" s="30">
        <v>2.0524678715611842</v>
      </c>
    </row>
    <row r="592" spans="1:30">
      <c r="A592" s="4">
        <v>43762.583333333336</v>
      </c>
      <c r="B592">
        <v>43762</v>
      </c>
      <c r="C592" s="3">
        <v>0.58333333333333337</v>
      </c>
      <c r="D592" s="3">
        <v>14</v>
      </c>
      <c r="E592" s="3">
        <v>24</v>
      </c>
      <c r="F592" s="3">
        <v>0.1</v>
      </c>
      <c r="G592" s="5">
        <v>0.4</v>
      </c>
      <c r="H592" s="3">
        <v>0.5</v>
      </c>
      <c r="I592" s="3">
        <v>1.55139</v>
      </c>
      <c r="J592" s="12">
        <f t="shared" si="63"/>
        <v>0.87083333333333313</v>
      </c>
      <c r="K592" s="4">
        <v>43762.583333333336</v>
      </c>
      <c r="L592" s="3">
        <f t="shared" si="64"/>
        <v>24</v>
      </c>
      <c r="M592" s="3">
        <f t="shared" si="65"/>
        <v>14</v>
      </c>
      <c r="N592" s="3"/>
      <c r="O592" s="3"/>
      <c r="P592" s="3"/>
      <c r="Q592" s="3"/>
      <c r="R592" s="3"/>
      <c r="S592" s="3">
        <f t="shared" si="66"/>
        <v>0</v>
      </c>
      <c r="T592" s="3">
        <f t="shared" si="67"/>
        <v>0</v>
      </c>
      <c r="U592" s="3">
        <f t="shared" si="68"/>
        <v>0</v>
      </c>
      <c r="V592" s="3">
        <f t="shared" si="69"/>
        <v>0</v>
      </c>
      <c r="W592" s="25">
        <v>68</v>
      </c>
      <c r="X592" s="23">
        <v>21</v>
      </c>
      <c r="Y592" s="3">
        <v>0.5</v>
      </c>
      <c r="Z592" s="3"/>
      <c r="AB592" s="30">
        <v>562</v>
      </c>
      <c r="AC592" s="30">
        <v>1.3688631629437507</v>
      </c>
      <c r="AD592" s="30">
        <v>-0.76886316294375057</v>
      </c>
    </row>
    <row r="593" spans="1:30">
      <c r="A593" s="4">
        <v>43762.625</v>
      </c>
      <c r="B593">
        <v>43762</v>
      </c>
      <c r="C593" s="3">
        <v>0.625</v>
      </c>
      <c r="D593" s="3">
        <v>15</v>
      </c>
      <c r="E593" s="3">
        <v>24</v>
      </c>
      <c r="F593" s="3">
        <v>1.1000000000000001</v>
      </c>
      <c r="G593" s="5">
        <v>0.1</v>
      </c>
      <c r="H593" s="3">
        <v>1.2000000000000002</v>
      </c>
      <c r="I593" s="3">
        <v>1.55139</v>
      </c>
      <c r="J593" s="12">
        <f t="shared" si="63"/>
        <v>0.86666666666666636</v>
      </c>
      <c r="K593" s="4">
        <v>43762.625</v>
      </c>
      <c r="L593" s="3">
        <f t="shared" si="64"/>
        <v>24</v>
      </c>
      <c r="M593" s="3">
        <f t="shared" si="65"/>
        <v>15</v>
      </c>
      <c r="N593" s="3"/>
      <c r="O593" s="3"/>
      <c r="P593" s="3"/>
      <c r="Q593" s="3"/>
      <c r="R593" s="3"/>
      <c r="S593" s="3">
        <f t="shared" si="66"/>
        <v>0</v>
      </c>
      <c r="T593" s="3">
        <f t="shared" si="67"/>
        <v>0</v>
      </c>
      <c r="U593" s="3">
        <f t="shared" si="68"/>
        <v>0</v>
      </c>
      <c r="V593" s="3">
        <f t="shared" si="69"/>
        <v>0</v>
      </c>
      <c r="W593" s="26">
        <v>67</v>
      </c>
      <c r="X593" s="22">
        <v>21</v>
      </c>
      <c r="Y593" s="3">
        <v>1.2000000000000002</v>
      </c>
      <c r="Z593" s="3"/>
      <c r="AB593" s="30">
        <v>563</v>
      </c>
      <c r="AC593" s="30">
        <v>1.0592569806693635</v>
      </c>
      <c r="AD593" s="30">
        <v>-0.45925698066936338</v>
      </c>
    </row>
    <row r="594" spans="1:30">
      <c r="A594" s="4">
        <v>43762.666666666664</v>
      </c>
      <c r="B594">
        <v>43762</v>
      </c>
      <c r="C594" s="3">
        <v>0.66666666666666663</v>
      </c>
      <c r="D594" s="3">
        <v>16</v>
      </c>
      <c r="E594" s="3">
        <v>24</v>
      </c>
      <c r="F594" s="3">
        <v>0.4</v>
      </c>
      <c r="G594" s="5">
        <v>0.2</v>
      </c>
      <c r="H594" s="3">
        <v>0.60000000000000009</v>
      </c>
      <c r="I594" s="3">
        <v>1.55139</v>
      </c>
      <c r="J594" s="12">
        <f t="shared" si="63"/>
        <v>0.87083333333333313</v>
      </c>
      <c r="K594" s="4">
        <v>43762.666666666664</v>
      </c>
      <c r="L594" s="3">
        <f t="shared" si="64"/>
        <v>24</v>
      </c>
      <c r="M594" s="3">
        <f t="shared" si="65"/>
        <v>16</v>
      </c>
      <c r="N594" s="3"/>
      <c r="O594" s="3"/>
      <c r="P594" s="3"/>
      <c r="Q594" s="3"/>
      <c r="R594" s="3"/>
      <c r="S594" s="3">
        <f t="shared" si="66"/>
        <v>0</v>
      </c>
      <c r="T594" s="3">
        <f t="shared" si="67"/>
        <v>0</v>
      </c>
      <c r="U594" s="3">
        <f t="shared" si="68"/>
        <v>0</v>
      </c>
      <c r="V594" s="3">
        <f t="shared" si="69"/>
        <v>0</v>
      </c>
      <c r="W594" s="25">
        <v>65</v>
      </c>
      <c r="X594" s="23">
        <v>21</v>
      </c>
      <c r="Y594" s="3">
        <v>0.60000000000000009</v>
      </c>
      <c r="Z594" s="3"/>
      <c r="AB594" s="30">
        <v>564</v>
      </c>
      <c r="AC594" s="30">
        <v>1.0459649287875794</v>
      </c>
      <c r="AD594" s="30">
        <v>-0.74596492878757936</v>
      </c>
    </row>
    <row r="595" spans="1:30">
      <c r="A595" s="4">
        <v>43762.708333333336</v>
      </c>
      <c r="B595">
        <v>43762</v>
      </c>
      <c r="C595" s="3">
        <v>0.70833333333333337</v>
      </c>
      <c r="D595" s="3">
        <v>17</v>
      </c>
      <c r="E595" s="3">
        <v>24</v>
      </c>
      <c r="F595" s="3">
        <v>0.1</v>
      </c>
      <c r="G595" s="5">
        <v>0.2</v>
      </c>
      <c r="H595" s="3">
        <v>0.30000000000000004</v>
      </c>
      <c r="I595" s="3">
        <v>1.55139</v>
      </c>
      <c r="J595" s="12">
        <f t="shared" si="63"/>
        <v>0.87083333333333313</v>
      </c>
      <c r="K595" s="4">
        <v>43762.708333333336</v>
      </c>
      <c r="L595" s="3">
        <f t="shared" si="64"/>
        <v>24</v>
      </c>
      <c r="M595" s="3">
        <f t="shared" si="65"/>
        <v>17</v>
      </c>
      <c r="N595" s="3"/>
      <c r="O595" s="3"/>
      <c r="P595" s="3"/>
      <c r="Q595" s="3"/>
      <c r="R595" s="3"/>
      <c r="S595" s="3">
        <f t="shared" si="66"/>
        <v>0</v>
      </c>
      <c r="T595" s="3">
        <f t="shared" si="67"/>
        <v>0</v>
      </c>
      <c r="U595" s="3">
        <f t="shared" si="68"/>
        <v>0</v>
      </c>
      <c r="V595" s="3">
        <f t="shared" si="69"/>
        <v>0</v>
      </c>
      <c r="W595" s="26">
        <v>62</v>
      </c>
      <c r="X595" s="22">
        <v>21</v>
      </c>
      <c r="Y595" s="3">
        <v>0.30000000000000004</v>
      </c>
      <c r="Z595" s="3"/>
      <c r="AB595" s="30">
        <v>565</v>
      </c>
      <c r="AC595" s="30">
        <v>1.0326728769057953</v>
      </c>
      <c r="AD595" s="30">
        <v>-0.63267287690579532</v>
      </c>
    </row>
    <row r="596" spans="1:30">
      <c r="A596" s="4">
        <v>43762.75</v>
      </c>
      <c r="B596">
        <v>43762</v>
      </c>
      <c r="C596" s="3">
        <v>0.75</v>
      </c>
      <c r="D596" s="3">
        <v>18</v>
      </c>
      <c r="E596" s="3">
        <v>24</v>
      </c>
      <c r="F596" s="3">
        <v>0.4</v>
      </c>
      <c r="G596" s="5">
        <v>0.3</v>
      </c>
      <c r="H596" s="3">
        <v>0.7</v>
      </c>
      <c r="I596" s="3">
        <v>1.55139</v>
      </c>
      <c r="J596" s="12">
        <f t="shared" si="63"/>
        <v>0.89583333333333304</v>
      </c>
      <c r="K596" s="4">
        <v>43762.75</v>
      </c>
      <c r="L596" s="3">
        <f t="shared" si="64"/>
        <v>24</v>
      </c>
      <c r="M596" s="3">
        <f t="shared" si="65"/>
        <v>18</v>
      </c>
      <c r="N596" s="3">
        <v>12</v>
      </c>
      <c r="O596" s="3">
        <v>0</v>
      </c>
      <c r="P596" s="3">
        <v>41</v>
      </c>
      <c r="Q596" s="3">
        <v>0</v>
      </c>
      <c r="R596" s="3"/>
      <c r="S596" s="3">
        <f t="shared" si="66"/>
        <v>1</v>
      </c>
      <c r="T596" s="3">
        <f t="shared" si="67"/>
        <v>0</v>
      </c>
      <c r="U596" s="3">
        <f t="shared" si="68"/>
        <v>1</v>
      </c>
      <c r="V596" s="3">
        <f t="shared" si="69"/>
        <v>0</v>
      </c>
      <c r="W596" s="25">
        <v>59</v>
      </c>
      <c r="X596" s="23">
        <v>21</v>
      </c>
      <c r="Y596" s="3">
        <v>0.7</v>
      </c>
      <c r="Z596" s="3"/>
      <c r="AB596" s="30">
        <v>566</v>
      </c>
      <c r="AC596" s="30">
        <v>1.0326728769057953</v>
      </c>
      <c r="AD596" s="30">
        <v>-0.53267287690579534</v>
      </c>
    </row>
    <row r="597" spans="1:30">
      <c r="A597" s="4">
        <v>43762.791666666664</v>
      </c>
      <c r="B597">
        <v>43762</v>
      </c>
      <c r="C597" s="3">
        <v>0.79166666666666663</v>
      </c>
      <c r="D597" s="3">
        <v>19</v>
      </c>
      <c r="E597" s="3">
        <v>24</v>
      </c>
      <c r="F597" s="3">
        <v>0.5</v>
      </c>
      <c r="G597" s="5">
        <v>0.6</v>
      </c>
      <c r="H597" s="3">
        <v>1.1000000000000001</v>
      </c>
      <c r="I597" s="3">
        <v>1.55139</v>
      </c>
      <c r="J597" s="12">
        <f t="shared" si="63"/>
        <v>0.93749999999999967</v>
      </c>
      <c r="K597" s="4">
        <v>43762.791666666664</v>
      </c>
      <c r="L597" s="3">
        <f t="shared" si="64"/>
        <v>24</v>
      </c>
      <c r="M597" s="3">
        <f t="shared" si="65"/>
        <v>19</v>
      </c>
      <c r="N597" s="3">
        <v>46</v>
      </c>
      <c r="O597" s="3">
        <v>5</v>
      </c>
      <c r="P597" s="3">
        <v>43</v>
      </c>
      <c r="Q597" s="3">
        <v>0</v>
      </c>
      <c r="R597" s="3"/>
      <c r="S597" s="3">
        <f t="shared" si="66"/>
        <v>1</v>
      </c>
      <c r="T597" s="3">
        <f t="shared" si="67"/>
        <v>1</v>
      </c>
      <c r="U597" s="3">
        <f t="shared" si="68"/>
        <v>1</v>
      </c>
      <c r="V597" s="3">
        <f t="shared" si="69"/>
        <v>0</v>
      </c>
      <c r="W597" s="26">
        <v>58</v>
      </c>
      <c r="X597" s="22">
        <v>21</v>
      </c>
      <c r="Y597" s="3">
        <v>1.1000000000000001</v>
      </c>
      <c r="Z597" s="3"/>
      <c r="AB597" s="30">
        <v>567</v>
      </c>
      <c r="AC597" s="30">
        <v>1.0060887731422272</v>
      </c>
      <c r="AD597" s="30">
        <v>-0.20608877314222718</v>
      </c>
    </row>
    <row r="598" spans="1:30">
      <c r="A598" s="4">
        <v>43762.833333333336</v>
      </c>
      <c r="B598">
        <v>43762</v>
      </c>
      <c r="C598" s="3">
        <v>0.83333333333333337</v>
      </c>
      <c r="D598" s="3">
        <v>20</v>
      </c>
      <c r="E598" s="3">
        <v>24</v>
      </c>
      <c r="F598" s="3">
        <v>0.6</v>
      </c>
      <c r="G598" s="5">
        <v>0.6</v>
      </c>
      <c r="H598" s="3">
        <v>1.2</v>
      </c>
      <c r="I598" s="3">
        <v>1.55139</v>
      </c>
      <c r="J598" s="12">
        <f t="shared" si="63"/>
        <v>1.0000000000000002</v>
      </c>
      <c r="K598" s="4">
        <v>43762.833333333336</v>
      </c>
      <c r="L598" s="3">
        <f t="shared" si="64"/>
        <v>24</v>
      </c>
      <c r="M598" s="3">
        <f t="shared" si="65"/>
        <v>20</v>
      </c>
      <c r="N598" s="3">
        <v>58</v>
      </c>
      <c r="O598" s="3">
        <v>0</v>
      </c>
      <c r="P598" s="3">
        <v>57</v>
      </c>
      <c r="Q598" s="3">
        <v>0</v>
      </c>
      <c r="R598" s="3"/>
      <c r="S598" s="3">
        <f t="shared" si="66"/>
        <v>1</v>
      </c>
      <c r="T598" s="3">
        <f t="shared" si="67"/>
        <v>0</v>
      </c>
      <c r="U598" s="3">
        <f t="shared" si="68"/>
        <v>1</v>
      </c>
      <c r="V598" s="3">
        <f t="shared" si="69"/>
        <v>0</v>
      </c>
      <c r="W598" s="25">
        <v>57</v>
      </c>
      <c r="X598" s="23">
        <v>21</v>
      </c>
      <c r="Y598" s="3">
        <v>1.2</v>
      </c>
      <c r="Z598" s="3"/>
      <c r="AB598" s="30">
        <v>568</v>
      </c>
      <c r="AC598" s="30">
        <v>1.0060887731422272</v>
      </c>
      <c r="AD598" s="30">
        <v>-0.1060887731422272</v>
      </c>
    </row>
    <row r="599" spans="1:30">
      <c r="A599" s="4">
        <v>43762.875</v>
      </c>
      <c r="B599">
        <v>43762</v>
      </c>
      <c r="C599" s="3">
        <v>0.875</v>
      </c>
      <c r="D599" s="3">
        <v>21</v>
      </c>
      <c r="E599" s="3">
        <v>24</v>
      </c>
      <c r="F599" s="3">
        <v>0.8</v>
      </c>
      <c r="G599" s="5">
        <v>0.7</v>
      </c>
      <c r="H599" s="3">
        <v>1.5</v>
      </c>
      <c r="I599" s="3">
        <v>1.55139</v>
      </c>
      <c r="J599" s="12">
        <f t="shared" si="63"/>
        <v>1.0500000000000005</v>
      </c>
      <c r="K599" s="4">
        <v>43762.875</v>
      </c>
      <c r="L599" s="3">
        <f t="shared" si="64"/>
        <v>24</v>
      </c>
      <c r="M599" s="3">
        <f t="shared" si="65"/>
        <v>21</v>
      </c>
      <c r="N599" s="3">
        <v>58</v>
      </c>
      <c r="O599" s="3">
        <v>2</v>
      </c>
      <c r="P599" s="3">
        <v>57</v>
      </c>
      <c r="Q599" s="3">
        <v>0</v>
      </c>
      <c r="R599" s="3"/>
      <c r="S599" s="3">
        <f t="shared" si="66"/>
        <v>1</v>
      </c>
      <c r="T599" s="3">
        <f t="shared" si="67"/>
        <v>1</v>
      </c>
      <c r="U599" s="3">
        <f t="shared" si="68"/>
        <v>1</v>
      </c>
      <c r="V599" s="3">
        <f t="shared" si="69"/>
        <v>0</v>
      </c>
      <c r="W599" s="26">
        <v>56</v>
      </c>
      <c r="X599" s="22">
        <v>21</v>
      </c>
      <c r="Y599" s="3">
        <v>1.5</v>
      </c>
      <c r="Z599" s="3"/>
      <c r="AB599" s="30">
        <v>569</v>
      </c>
      <c r="AC599" s="30">
        <v>1.0193808250240113</v>
      </c>
      <c r="AD599" s="30">
        <v>0.28061917497598876</v>
      </c>
    </row>
    <row r="600" spans="1:30">
      <c r="A600" s="4">
        <v>43762.916666666664</v>
      </c>
      <c r="B600">
        <v>43762</v>
      </c>
      <c r="C600" s="3">
        <v>0.91666666666666663</v>
      </c>
      <c r="D600" s="3">
        <v>22</v>
      </c>
      <c r="E600" s="3">
        <v>24</v>
      </c>
      <c r="F600" s="3">
        <v>1.6</v>
      </c>
      <c r="G600" s="5">
        <v>0.6</v>
      </c>
      <c r="H600" s="3">
        <v>2.2000000000000002</v>
      </c>
      <c r="I600" s="3">
        <v>1.55139</v>
      </c>
      <c r="J600" s="12">
        <f t="shared" si="63"/>
        <v>1.1625000000000001</v>
      </c>
      <c r="K600" s="4">
        <v>43762.916666666664</v>
      </c>
      <c r="L600" s="3">
        <f t="shared" si="64"/>
        <v>24</v>
      </c>
      <c r="M600" s="3">
        <f t="shared" si="65"/>
        <v>22</v>
      </c>
      <c r="N600" s="3">
        <v>57</v>
      </c>
      <c r="O600" s="3">
        <v>55</v>
      </c>
      <c r="P600" s="3">
        <v>56</v>
      </c>
      <c r="Q600" s="3">
        <v>0</v>
      </c>
      <c r="R600" s="3"/>
      <c r="S600" s="3">
        <f t="shared" si="66"/>
        <v>1</v>
      </c>
      <c r="T600" s="3">
        <f t="shared" si="67"/>
        <v>1</v>
      </c>
      <c r="U600" s="3">
        <f t="shared" si="68"/>
        <v>1</v>
      </c>
      <c r="V600" s="3">
        <f t="shared" si="69"/>
        <v>0</v>
      </c>
      <c r="W600" s="25">
        <v>54</v>
      </c>
      <c r="X600" s="23">
        <v>21</v>
      </c>
      <c r="Y600" s="3">
        <v>2.2000000000000002</v>
      </c>
      <c r="Z600" s="3"/>
      <c r="AB600" s="30">
        <v>570</v>
      </c>
      <c r="AC600" s="30">
        <v>1.0858410844329316</v>
      </c>
      <c r="AD600" s="30">
        <v>-0.68584108443293157</v>
      </c>
    </row>
    <row r="601" spans="1:30">
      <c r="A601" s="4">
        <v>43762.958333333336</v>
      </c>
      <c r="B601">
        <v>43762</v>
      </c>
      <c r="C601" s="3">
        <v>0.95833333333333337</v>
      </c>
      <c r="D601" s="3">
        <v>23</v>
      </c>
      <c r="E601" s="3">
        <v>24</v>
      </c>
      <c r="F601" s="3">
        <v>0.2</v>
      </c>
      <c r="G601" s="5">
        <v>0.2</v>
      </c>
      <c r="H601" s="3">
        <v>0.4</v>
      </c>
      <c r="I601" s="3">
        <v>1.55139</v>
      </c>
      <c r="J601" s="12">
        <f t="shared" si="63"/>
        <v>1.1375000000000004</v>
      </c>
      <c r="K601" s="4">
        <v>43762.958333333336</v>
      </c>
      <c r="L601" s="3">
        <f t="shared" si="64"/>
        <v>24</v>
      </c>
      <c r="M601" s="3">
        <f t="shared" si="65"/>
        <v>23</v>
      </c>
      <c r="N601" s="3">
        <v>58</v>
      </c>
      <c r="O601" s="3">
        <v>58</v>
      </c>
      <c r="P601" s="3">
        <v>58</v>
      </c>
      <c r="Q601" s="3">
        <v>0</v>
      </c>
      <c r="R601" s="3"/>
      <c r="S601" s="3">
        <f t="shared" si="66"/>
        <v>1</v>
      </c>
      <c r="T601" s="3">
        <f t="shared" si="67"/>
        <v>1</v>
      </c>
      <c r="U601" s="3">
        <f t="shared" si="68"/>
        <v>1</v>
      </c>
      <c r="V601" s="3">
        <f t="shared" si="69"/>
        <v>0</v>
      </c>
      <c r="W601" s="26">
        <v>53</v>
      </c>
      <c r="X601" s="22">
        <v>21</v>
      </c>
      <c r="Y601" s="3">
        <v>0.4</v>
      </c>
      <c r="Z601" s="3"/>
      <c r="AB601" s="30">
        <v>571</v>
      </c>
      <c r="AC601" s="30">
        <v>1.1626429786033956</v>
      </c>
      <c r="AD601" s="30">
        <v>-0.56264297860339563</v>
      </c>
    </row>
    <row r="602" spans="1:30">
      <c r="A602" s="4">
        <v>43763</v>
      </c>
      <c r="B602">
        <v>43763</v>
      </c>
      <c r="C602" s="3">
        <v>0</v>
      </c>
      <c r="D602" s="3">
        <v>0</v>
      </c>
      <c r="E602" s="3">
        <v>25</v>
      </c>
      <c r="F602" s="3">
        <v>0.2</v>
      </c>
      <c r="G602" s="5">
        <v>0.2</v>
      </c>
      <c r="H602" s="3">
        <v>0.4</v>
      </c>
      <c r="I602" s="3">
        <v>1.55139</v>
      </c>
      <c r="J602" s="12">
        <f t="shared" si="63"/>
        <v>1.1625000000000001</v>
      </c>
      <c r="K602" s="4">
        <v>43763</v>
      </c>
      <c r="L602" s="3">
        <f t="shared" si="64"/>
        <v>25</v>
      </c>
      <c r="M602" s="3">
        <f t="shared" si="65"/>
        <v>0</v>
      </c>
      <c r="N602" s="3">
        <v>58</v>
      </c>
      <c r="O602" s="3">
        <v>58</v>
      </c>
      <c r="P602" s="3">
        <v>58</v>
      </c>
      <c r="Q602" s="3">
        <v>0</v>
      </c>
      <c r="R602" s="3"/>
      <c r="S602" s="3">
        <f t="shared" si="66"/>
        <v>1</v>
      </c>
      <c r="T602" s="3">
        <f t="shared" si="67"/>
        <v>1</v>
      </c>
      <c r="U602" s="3">
        <f t="shared" si="68"/>
        <v>1</v>
      </c>
      <c r="V602" s="3">
        <f t="shared" si="69"/>
        <v>0</v>
      </c>
      <c r="W602" s="25">
        <v>52</v>
      </c>
      <c r="X602" s="23">
        <v>21</v>
      </c>
      <c r="Y602" s="3">
        <v>0.4</v>
      </c>
      <c r="Z602" s="3"/>
      <c r="AB602" s="30">
        <v>572</v>
      </c>
      <c r="AC602" s="30">
        <v>1.4855412127595669</v>
      </c>
      <c r="AD602" s="30">
        <v>-8.5541212759566942E-2</v>
      </c>
    </row>
    <row r="603" spans="1:30">
      <c r="A603" s="4">
        <v>43763.041666666664</v>
      </c>
      <c r="B603">
        <v>43763</v>
      </c>
      <c r="C603" s="3">
        <v>4.1666666666666664E-2</v>
      </c>
      <c r="D603" s="3">
        <v>1</v>
      </c>
      <c r="E603" s="3">
        <v>25</v>
      </c>
      <c r="F603" s="3">
        <v>0.2</v>
      </c>
      <c r="G603" s="5">
        <v>0.2</v>
      </c>
      <c r="H603" s="3">
        <v>0.4</v>
      </c>
      <c r="I603" s="3">
        <v>1.55139</v>
      </c>
      <c r="J603" s="12">
        <f t="shared" si="63"/>
        <v>1.1666666666666667</v>
      </c>
      <c r="K603" s="4">
        <v>43763.041666666664</v>
      </c>
      <c r="L603" s="3">
        <f t="shared" si="64"/>
        <v>25</v>
      </c>
      <c r="M603" s="3">
        <f t="shared" si="65"/>
        <v>1</v>
      </c>
      <c r="N603" s="3">
        <v>58</v>
      </c>
      <c r="O603" s="3">
        <v>58</v>
      </c>
      <c r="P603" s="3">
        <v>58</v>
      </c>
      <c r="Q603" s="3">
        <v>0</v>
      </c>
      <c r="R603" s="3"/>
      <c r="S603" s="3">
        <f t="shared" si="66"/>
        <v>1</v>
      </c>
      <c r="T603" s="3">
        <f t="shared" si="67"/>
        <v>1</v>
      </c>
      <c r="U603" s="3">
        <f t="shared" si="68"/>
        <v>1</v>
      </c>
      <c r="V603" s="3">
        <f t="shared" si="69"/>
        <v>0</v>
      </c>
      <c r="W603" s="26">
        <v>51</v>
      </c>
      <c r="X603" s="22">
        <v>21</v>
      </c>
      <c r="Y603" s="3">
        <v>0.4</v>
      </c>
      <c r="Z603" s="3"/>
      <c r="AB603" s="30">
        <v>573</v>
      </c>
      <c r="AC603" s="30">
        <v>1.564210178254632</v>
      </c>
      <c r="AD603" s="30">
        <v>2.2357898217453678</v>
      </c>
    </row>
    <row r="604" spans="1:30">
      <c r="A604" s="4">
        <v>43763.083333333336</v>
      </c>
      <c r="B604">
        <v>43763</v>
      </c>
      <c r="C604" s="3">
        <v>8.3333333333333329E-2</v>
      </c>
      <c r="D604" s="3">
        <v>2</v>
      </c>
      <c r="E604" s="3">
        <v>25</v>
      </c>
      <c r="F604" s="3">
        <v>0.2</v>
      </c>
      <c r="G604" s="5">
        <v>0.2</v>
      </c>
      <c r="H604" s="3">
        <v>0.4</v>
      </c>
      <c r="I604" s="3">
        <v>1.55139</v>
      </c>
      <c r="J604" s="12">
        <f t="shared" si="63"/>
        <v>1.1666666666666667</v>
      </c>
      <c r="K604" s="4">
        <v>43763.083333333336</v>
      </c>
      <c r="L604" s="3">
        <f t="shared" si="64"/>
        <v>25</v>
      </c>
      <c r="M604" s="3">
        <f t="shared" si="65"/>
        <v>2</v>
      </c>
      <c r="N604" s="3">
        <v>57</v>
      </c>
      <c r="O604" s="3">
        <v>57</v>
      </c>
      <c r="P604" s="3">
        <v>57</v>
      </c>
      <c r="Q604" s="3">
        <v>0</v>
      </c>
      <c r="R604" s="3"/>
      <c r="S604" s="3">
        <f t="shared" si="66"/>
        <v>1</v>
      </c>
      <c r="T604" s="3">
        <f t="shared" si="67"/>
        <v>1</v>
      </c>
      <c r="U604" s="3">
        <f t="shared" si="68"/>
        <v>1</v>
      </c>
      <c r="V604" s="3">
        <f t="shared" si="69"/>
        <v>0</v>
      </c>
      <c r="W604" s="25">
        <v>51</v>
      </c>
      <c r="X604" s="23">
        <v>17</v>
      </c>
      <c r="Y604" s="3">
        <v>0.4</v>
      </c>
      <c r="Z604" s="3"/>
      <c r="AB604" s="30">
        <v>574</v>
      </c>
      <c r="AC604" s="30">
        <v>2.3193741945415209</v>
      </c>
      <c r="AD604" s="30">
        <v>0.48062580545847888</v>
      </c>
    </row>
    <row r="605" spans="1:30">
      <c r="A605" s="4">
        <v>43763.125</v>
      </c>
      <c r="B605">
        <v>43763</v>
      </c>
      <c r="C605" s="3">
        <v>0.125</v>
      </c>
      <c r="D605" s="3">
        <v>3</v>
      </c>
      <c r="E605" s="3">
        <v>25</v>
      </c>
      <c r="F605" s="3">
        <v>0.2</v>
      </c>
      <c r="G605" s="5">
        <v>0.2</v>
      </c>
      <c r="H605" s="3">
        <v>0.4</v>
      </c>
      <c r="I605" s="3">
        <v>1.55139</v>
      </c>
      <c r="J605" s="12">
        <f t="shared" si="63"/>
        <v>1.1666666666666667</v>
      </c>
      <c r="K605" s="4">
        <v>43763.125</v>
      </c>
      <c r="L605" s="3">
        <f t="shared" si="64"/>
        <v>25</v>
      </c>
      <c r="M605" s="3">
        <f t="shared" si="65"/>
        <v>3</v>
      </c>
      <c r="N605" s="3">
        <v>58</v>
      </c>
      <c r="O605" s="3">
        <v>58</v>
      </c>
      <c r="P605" s="3">
        <v>58</v>
      </c>
      <c r="Q605" s="3">
        <v>0</v>
      </c>
      <c r="R605" s="3"/>
      <c r="S605" s="3">
        <f t="shared" si="66"/>
        <v>1</v>
      </c>
      <c r="T605" s="3">
        <f t="shared" si="67"/>
        <v>1</v>
      </c>
      <c r="U605" s="3">
        <f t="shared" si="68"/>
        <v>1</v>
      </c>
      <c r="V605" s="3">
        <f t="shared" si="69"/>
        <v>0</v>
      </c>
      <c r="W605" s="26">
        <v>52</v>
      </c>
      <c r="X605" s="22">
        <v>11</v>
      </c>
      <c r="Y605" s="3">
        <v>0.4</v>
      </c>
      <c r="Z605" s="3"/>
      <c r="AB605" s="30">
        <v>575</v>
      </c>
      <c r="AC605" s="30">
        <v>1.6040863338999842</v>
      </c>
      <c r="AD605" s="30">
        <v>1.1959136661000156</v>
      </c>
    </row>
    <row r="606" spans="1:30">
      <c r="A606" s="4">
        <v>43763.166666666664</v>
      </c>
      <c r="B606">
        <v>43763</v>
      </c>
      <c r="C606" s="3">
        <v>0.16666666666666666</v>
      </c>
      <c r="D606" s="3">
        <v>4</v>
      </c>
      <c r="E606" s="3">
        <v>25</v>
      </c>
      <c r="F606" s="3">
        <v>0.3</v>
      </c>
      <c r="G606" s="5">
        <v>0.2</v>
      </c>
      <c r="H606" s="3">
        <v>0.5</v>
      </c>
      <c r="I606" s="3">
        <v>1.55139</v>
      </c>
      <c r="J606" s="12">
        <f t="shared" si="63"/>
        <v>1.1666666666666667</v>
      </c>
      <c r="K606" s="4">
        <v>43763.166666666664</v>
      </c>
      <c r="L606" s="3">
        <f t="shared" si="64"/>
        <v>25</v>
      </c>
      <c r="M606" s="3">
        <f t="shared" si="65"/>
        <v>4</v>
      </c>
      <c r="N606" s="3">
        <v>58</v>
      </c>
      <c r="O606" s="3">
        <v>58</v>
      </c>
      <c r="P606" s="3">
        <v>58</v>
      </c>
      <c r="Q606" s="3">
        <v>0</v>
      </c>
      <c r="R606" s="3"/>
      <c r="S606" s="3">
        <f t="shared" si="66"/>
        <v>1</v>
      </c>
      <c r="T606" s="3">
        <f t="shared" si="67"/>
        <v>1</v>
      </c>
      <c r="U606" s="3">
        <f t="shared" si="68"/>
        <v>1</v>
      </c>
      <c r="V606" s="3">
        <f t="shared" si="69"/>
        <v>0</v>
      </c>
      <c r="W606" s="25">
        <v>51</v>
      </c>
      <c r="X606" s="23">
        <v>11</v>
      </c>
      <c r="Y606" s="3">
        <v>0.5</v>
      </c>
      <c r="Z606" s="3"/>
      <c r="AB606" s="30">
        <v>576</v>
      </c>
      <c r="AC606" s="30">
        <v>1.6439624895453364</v>
      </c>
      <c r="AD606" s="30">
        <v>-0.84396248954533637</v>
      </c>
    </row>
    <row r="607" spans="1:30">
      <c r="A607" s="4">
        <v>43763.208333333336</v>
      </c>
      <c r="B607">
        <v>43763</v>
      </c>
      <c r="C607" s="3">
        <v>0.20833333333333334</v>
      </c>
      <c r="D607" s="3">
        <v>5</v>
      </c>
      <c r="E607" s="3">
        <v>25</v>
      </c>
      <c r="F607" s="3">
        <v>0.4</v>
      </c>
      <c r="G607" s="5">
        <v>1.7</v>
      </c>
      <c r="H607" s="3">
        <v>2.1</v>
      </c>
      <c r="I607" s="3">
        <v>1.55139</v>
      </c>
      <c r="J607" s="12">
        <f t="shared" si="63"/>
        <v>1.1625000000000001</v>
      </c>
      <c r="K607" s="4">
        <v>43763.208333333336</v>
      </c>
      <c r="L607" s="3">
        <f t="shared" si="64"/>
        <v>25</v>
      </c>
      <c r="M607" s="3">
        <f t="shared" si="65"/>
        <v>5</v>
      </c>
      <c r="N607" s="3">
        <v>58</v>
      </c>
      <c r="O607" s="3">
        <v>57</v>
      </c>
      <c r="P607" s="3">
        <v>58</v>
      </c>
      <c r="Q607" s="3">
        <v>0</v>
      </c>
      <c r="R607" s="3"/>
      <c r="S607" s="3">
        <f t="shared" si="66"/>
        <v>1</v>
      </c>
      <c r="T607" s="3">
        <f t="shared" si="67"/>
        <v>1</v>
      </c>
      <c r="U607" s="3">
        <f t="shared" si="68"/>
        <v>1</v>
      </c>
      <c r="V607" s="3">
        <f t="shared" si="69"/>
        <v>0</v>
      </c>
      <c r="W607" s="26">
        <v>51</v>
      </c>
      <c r="X607" s="22">
        <v>13</v>
      </c>
      <c r="Y607" s="3">
        <v>2.1</v>
      </c>
      <c r="Z607" s="3"/>
      <c r="AB607" s="30">
        <v>577</v>
      </c>
      <c r="AC607" s="30">
        <v>1.6439624895453364</v>
      </c>
      <c r="AD607" s="30">
        <v>-1.1439624895453364</v>
      </c>
    </row>
    <row r="608" spans="1:30">
      <c r="A608" s="4">
        <v>43763.25</v>
      </c>
      <c r="B608">
        <v>43763</v>
      </c>
      <c r="C608" s="3">
        <v>0.25</v>
      </c>
      <c r="D608" s="3">
        <v>6</v>
      </c>
      <c r="E608" s="3">
        <v>25</v>
      </c>
      <c r="F608" s="3">
        <v>0.3</v>
      </c>
      <c r="G608" s="5">
        <v>0.5</v>
      </c>
      <c r="H608" s="3">
        <v>0.8</v>
      </c>
      <c r="I608" s="3">
        <v>1.55139</v>
      </c>
      <c r="J608" s="12">
        <f t="shared" si="63"/>
        <v>1.1416666666666666</v>
      </c>
      <c r="K608" s="4">
        <v>43763.25</v>
      </c>
      <c r="L608" s="3">
        <f t="shared" si="64"/>
        <v>25</v>
      </c>
      <c r="M608" s="3">
        <f t="shared" si="65"/>
        <v>6</v>
      </c>
      <c r="N608" s="3">
        <v>57</v>
      </c>
      <c r="O608" s="3">
        <v>23</v>
      </c>
      <c r="P608" s="3">
        <v>57</v>
      </c>
      <c r="Q608" s="3">
        <v>0</v>
      </c>
      <c r="R608" s="3"/>
      <c r="S608" s="3">
        <f t="shared" si="66"/>
        <v>1</v>
      </c>
      <c r="T608" s="3">
        <f t="shared" si="67"/>
        <v>1</v>
      </c>
      <c r="U608" s="3">
        <f t="shared" si="68"/>
        <v>1</v>
      </c>
      <c r="V608" s="3">
        <f t="shared" si="69"/>
        <v>0</v>
      </c>
      <c r="W608" s="25">
        <v>51</v>
      </c>
      <c r="X608" s="23">
        <v>13</v>
      </c>
      <c r="Y608" s="3">
        <v>0.8</v>
      </c>
      <c r="Z608" s="3"/>
      <c r="AB608" s="30">
        <v>578</v>
      </c>
      <c r="AC608" s="30">
        <v>1.6705465933089045</v>
      </c>
      <c r="AD608" s="30">
        <v>-1.2705465933089046</v>
      </c>
    </row>
    <row r="609" spans="1:30">
      <c r="A609" s="4">
        <v>43763.291666666664</v>
      </c>
      <c r="B609">
        <v>43763</v>
      </c>
      <c r="C609" s="3">
        <v>0.29166666666666669</v>
      </c>
      <c r="D609" s="3">
        <v>7</v>
      </c>
      <c r="E609" s="3">
        <v>25</v>
      </c>
      <c r="F609" s="3">
        <v>1.8</v>
      </c>
      <c r="G609" s="5">
        <v>1.9</v>
      </c>
      <c r="H609" s="3">
        <v>3.7</v>
      </c>
      <c r="I609" s="3">
        <v>1.55139</v>
      </c>
      <c r="J609" s="12">
        <f t="shared" si="63"/>
        <v>1.175</v>
      </c>
      <c r="K609" s="4">
        <v>43763.291666666664</v>
      </c>
      <c r="L609" s="3">
        <f t="shared" si="64"/>
        <v>25</v>
      </c>
      <c r="M609" s="3">
        <f t="shared" si="65"/>
        <v>7</v>
      </c>
      <c r="N609" s="3">
        <v>45</v>
      </c>
      <c r="O609" s="3">
        <v>26</v>
      </c>
      <c r="P609" s="3">
        <v>53</v>
      </c>
      <c r="Q609" s="3">
        <v>0</v>
      </c>
      <c r="R609" s="3"/>
      <c r="S609" s="3">
        <f t="shared" si="66"/>
        <v>1</v>
      </c>
      <c r="T609" s="3">
        <f t="shared" si="67"/>
        <v>1</v>
      </c>
      <c r="U609" s="3">
        <f t="shared" si="68"/>
        <v>1</v>
      </c>
      <c r="V609" s="3">
        <f t="shared" si="69"/>
        <v>0</v>
      </c>
      <c r="W609" s="26">
        <v>56</v>
      </c>
      <c r="X609" s="22">
        <v>13</v>
      </c>
      <c r="Y609" s="3">
        <v>3.7</v>
      </c>
      <c r="Z609" s="3"/>
      <c r="AB609" s="30">
        <v>579</v>
      </c>
      <c r="AC609" s="30">
        <v>1.6705465933089045</v>
      </c>
      <c r="AD609" s="30">
        <v>-1.2705465933089046</v>
      </c>
    </row>
    <row r="610" spans="1:30">
      <c r="A610" s="4">
        <v>43763.333333333336</v>
      </c>
      <c r="B610">
        <v>43763</v>
      </c>
      <c r="C610" s="3">
        <v>0.33333333333333331</v>
      </c>
      <c r="D610" s="3">
        <v>8</v>
      </c>
      <c r="E610" s="3">
        <v>25</v>
      </c>
      <c r="F610" s="3">
        <v>0.3</v>
      </c>
      <c r="G610" s="5">
        <v>0.2</v>
      </c>
      <c r="H610" s="3">
        <v>0.5</v>
      </c>
      <c r="I610" s="3">
        <v>1.55139</v>
      </c>
      <c r="J610" s="12">
        <f t="shared" si="63"/>
        <v>1.1958333333333333</v>
      </c>
      <c r="K610" s="4">
        <v>43763.333333333336</v>
      </c>
      <c r="L610" s="3">
        <f t="shared" si="64"/>
        <v>25</v>
      </c>
      <c r="M610" s="3">
        <f t="shared" si="65"/>
        <v>8</v>
      </c>
      <c r="N610" s="3"/>
      <c r="O610" s="3"/>
      <c r="P610" s="3"/>
      <c r="Q610" s="3"/>
      <c r="R610" s="3"/>
      <c r="S610" s="3">
        <f t="shared" si="66"/>
        <v>0</v>
      </c>
      <c r="T610" s="3">
        <f t="shared" si="67"/>
        <v>0</v>
      </c>
      <c r="U610" s="3">
        <f t="shared" si="68"/>
        <v>0</v>
      </c>
      <c r="V610" s="3">
        <f t="shared" si="69"/>
        <v>0</v>
      </c>
      <c r="W610" s="25">
        <v>56</v>
      </c>
      <c r="X610" s="23">
        <v>13</v>
      </c>
      <c r="Y610" s="3">
        <v>0.5</v>
      </c>
      <c r="Z610" s="3"/>
      <c r="AB610" s="30">
        <v>580</v>
      </c>
      <c r="AC610" s="30">
        <v>1.6971306970724727</v>
      </c>
      <c r="AD610" s="30">
        <v>-1.2971306970724727</v>
      </c>
    </row>
    <row r="611" spans="1:30">
      <c r="A611" s="4">
        <v>43763.375</v>
      </c>
      <c r="B611">
        <v>43763</v>
      </c>
      <c r="C611" s="3">
        <v>0.375</v>
      </c>
      <c r="D611" s="3">
        <v>9</v>
      </c>
      <c r="E611" s="3">
        <v>25</v>
      </c>
      <c r="F611" s="3">
        <v>0.2</v>
      </c>
      <c r="G611" s="5">
        <v>0.2</v>
      </c>
      <c r="H611" s="3">
        <v>0.4</v>
      </c>
      <c r="I611" s="3">
        <v>1.55139</v>
      </c>
      <c r="J611" s="12">
        <f t="shared" si="63"/>
        <v>1.2291666666666667</v>
      </c>
      <c r="K611" s="4">
        <v>43763.375</v>
      </c>
      <c r="L611" s="3">
        <f t="shared" si="64"/>
        <v>25</v>
      </c>
      <c r="M611" s="3">
        <f t="shared" si="65"/>
        <v>9</v>
      </c>
      <c r="N611" s="3"/>
      <c r="O611" s="3"/>
      <c r="P611" s="3"/>
      <c r="Q611" s="3"/>
      <c r="R611" s="3"/>
      <c r="S611" s="3">
        <f t="shared" si="66"/>
        <v>0</v>
      </c>
      <c r="T611" s="3">
        <f t="shared" si="67"/>
        <v>0</v>
      </c>
      <c r="U611" s="3">
        <f t="shared" si="68"/>
        <v>0</v>
      </c>
      <c r="V611" s="3">
        <f t="shared" si="69"/>
        <v>0</v>
      </c>
      <c r="W611" s="26">
        <v>58</v>
      </c>
      <c r="X611" s="22">
        <v>13</v>
      </c>
      <c r="Y611" s="3">
        <v>0.4</v>
      </c>
      <c r="Z611" s="3"/>
      <c r="AB611" s="30">
        <v>581</v>
      </c>
      <c r="AC611" s="30">
        <v>1.6705465933089045</v>
      </c>
      <c r="AD611" s="30">
        <v>-1.2705465933089046</v>
      </c>
    </row>
    <row r="612" spans="1:30">
      <c r="A612" s="4">
        <v>43763.416666666664</v>
      </c>
      <c r="B612">
        <v>43763</v>
      </c>
      <c r="C612" s="3">
        <v>0.41666666666666669</v>
      </c>
      <c r="D612" s="3">
        <v>10</v>
      </c>
      <c r="E612" s="3">
        <v>25</v>
      </c>
      <c r="F612" s="3">
        <v>0.2</v>
      </c>
      <c r="G612" s="5">
        <v>0.2</v>
      </c>
      <c r="H612" s="3">
        <v>0.4</v>
      </c>
      <c r="I612" s="3">
        <v>1.55139</v>
      </c>
      <c r="J612" s="12">
        <f t="shared" si="63"/>
        <v>1.2375</v>
      </c>
      <c r="K612" s="4">
        <v>43763.416666666664</v>
      </c>
      <c r="L612" s="3">
        <f t="shared" si="64"/>
        <v>25</v>
      </c>
      <c r="M612" s="3">
        <f t="shared" si="65"/>
        <v>10</v>
      </c>
      <c r="N612" s="3"/>
      <c r="O612" s="3"/>
      <c r="P612" s="3"/>
      <c r="Q612" s="3"/>
      <c r="R612" s="3"/>
      <c r="S612" s="3">
        <f t="shared" si="66"/>
        <v>0</v>
      </c>
      <c r="T612" s="3">
        <f t="shared" si="67"/>
        <v>0</v>
      </c>
      <c r="U612" s="3">
        <f t="shared" si="68"/>
        <v>0</v>
      </c>
      <c r="V612" s="3">
        <f t="shared" si="69"/>
        <v>0</v>
      </c>
      <c r="W612" s="25">
        <v>67</v>
      </c>
      <c r="X612" s="23">
        <v>13</v>
      </c>
      <c r="Y612" s="3">
        <v>0.4</v>
      </c>
      <c r="Z612" s="3"/>
      <c r="AB612" s="30">
        <v>582</v>
      </c>
      <c r="AC612" s="30">
        <v>1.6838386451906886</v>
      </c>
      <c r="AD612" s="30">
        <v>0.11616135480931145</v>
      </c>
    </row>
    <row r="613" spans="1:30">
      <c r="A613" s="4">
        <v>43763.458333333336</v>
      </c>
      <c r="B613">
        <v>43763</v>
      </c>
      <c r="C613" s="3">
        <v>0.45833333333333331</v>
      </c>
      <c r="D613" s="3">
        <v>11</v>
      </c>
      <c r="E613" s="3">
        <v>25</v>
      </c>
      <c r="F613" s="3">
        <v>0.2</v>
      </c>
      <c r="G613" s="5">
        <v>0.2</v>
      </c>
      <c r="H613" s="3">
        <v>0.4</v>
      </c>
      <c r="I613" s="3">
        <v>1.55139</v>
      </c>
      <c r="J613" s="12">
        <f t="shared" si="63"/>
        <v>1.2541666666666667</v>
      </c>
      <c r="K613" s="4">
        <v>43763.458333333336</v>
      </c>
      <c r="L613" s="3">
        <f t="shared" si="64"/>
        <v>25</v>
      </c>
      <c r="M613" s="3">
        <f t="shared" si="65"/>
        <v>11</v>
      </c>
      <c r="N613" s="3"/>
      <c r="O613" s="3"/>
      <c r="P613" s="3"/>
      <c r="Q613" s="3"/>
      <c r="R613" s="3"/>
      <c r="S613" s="3">
        <f t="shared" si="66"/>
        <v>0</v>
      </c>
      <c r="T613" s="3">
        <f t="shared" si="67"/>
        <v>0</v>
      </c>
      <c r="U613" s="3">
        <f t="shared" si="68"/>
        <v>0</v>
      </c>
      <c r="V613" s="3">
        <f t="shared" si="69"/>
        <v>0</v>
      </c>
      <c r="W613" s="26">
        <v>65</v>
      </c>
      <c r="X613" s="22">
        <v>11</v>
      </c>
      <c r="Y613" s="3">
        <v>0.4</v>
      </c>
      <c r="Z613" s="3"/>
      <c r="AB613" s="30">
        <v>583</v>
      </c>
      <c r="AC613" s="30">
        <v>1.6705465933089045</v>
      </c>
      <c r="AD613" s="30">
        <v>-0.97054659330890458</v>
      </c>
    </row>
    <row r="614" spans="1:30">
      <c r="A614" s="4">
        <v>43763.5</v>
      </c>
      <c r="B614">
        <v>43763</v>
      </c>
      <c r="C614" s="3">
        <v>0.5</v>
      </c>
      <c r="D614" s="3">
        <v>12</v>
      </c>
      <c r="E614" s="3">
        <v>25</v>
      </c>
      <c r="F614" s="3">
        <v>0.2</v>
      </c>
      <c r="G614" s="5">
        <v>0.2</v>
      </c>
      <c r="H614" s="3">
        <v>0.4</v>
      </c>
      <c r="I614" s="3">
        <v>1.55139</v>
      </c>
      <c r="J614" s="12">
        <f t="shared" si="63"/>
        <v>1.2625000000000002</v>
      </c>
      <c r="K614" s="4">
        <v>43763.5</v>
      </c>
      <c r="L614" s="3">
        <f t="shared" si="64"/>
        <v>25</v>
      </c>
      <c r="M614" s="3">
        <f t="shared" si="65"/>
        <v>12</v>
      </c>
      <c r="N614" s="3"/>
      <c r="O614" s="3"/>
      <c r="P614" s="3"/>
      <c r="Q614" s="3"/>
      <c r="R614" s="3"/>
      <c r="S614" s="3">
        <f t="shared" si="66"/>
        <v>0</v>
      </c>
      <c r="T614" s="3">
        <f t="shared" si="67"/>
        <v>0</v>
      </c>
      <c r="U614" s="3">
        <f t="shared" si="68"/>
        <v>0</v>
      </c>
      <c r="V614" s="3">
        <f t="shared" si="69"/>
        <v>0</v>
      </c>
      <c r="W614" s="25">
        <v>64</v>
      </c>
      <c r="X614" s="23">
        <v>13</v>
      </c>
      <c r="Y614" s="3">
        <v>0.4</v>
      </c>
      <c r="Z614" s="3"/>
      <c r="AB614" s="30">
        <v>584</v>
      </c>
      <c r="AC614" s="30">
        <v>1.6306704376635524</v>
      </c>
      <c r="AD614" s="30">
        <v>2.0693295623364478</v>
      </c>
    </row>
    <row r="615" spans="1:30">
      <c r="A615" s="4">
        <v>43763.541666666664</v>
      </c>
      <c r="B615">
        <v>43763</v>
      </c>
      <c r="C615" s="3">
        <v>0.54166666666666663</v>
      </c>
      <c r="D615" s="3">
        <v>13</v>
      </c>
      <c r="E615" s="3">
        <v>25</v>
      </c>
      <c r="F615" s="3">
        <v>0.2</v>
      </c>
      <c r="G615" s="5">
        <v>0.2</v>
      </c>
      <c r="H615" s="3">
        <v>0.4</v>
      </c>
      <c r="I615" s="3">
        <v>1.55139</v>
      </c>
      <c r="J615" s="12">
        <f t="shared" si="63"/>
        <v>1.2875000000000001</v>
      </c>
      <c r="K615" s="4">
        <v>43763.541666666664</v>
      </c>
      <c r="L615" s="3">
        <f t="shared" si="64"/>
        <v>25</v>
      </c>
      <c r="M615" s="3">
        <f t="shared" si="65"/>
        <v>13</v>
      </c>
      <c r="N615" s="3"/>
      <c r="O615" s="3"/>
      <c r="P615" s="3"/>
      <c r="Q615" s="3"/>
      <c r="R615" s="3"/>
      <c r="S615" s="3">
        <f t="shared" si="66"/>
        <v>0</v>
      </c>
      <c r="T615" s="3">
        <f t="shared" si="67"/>
        <v>0</v>
      </c>
      <c r="U615" s="3">
        <f t="shared" si="68"/>
        <v>0</v>
      </c>
      <c r="V615" s="3">
        <f t="shared" si="69"/>
        <v>0</v>
      </c>
      <c r="W615" s="26">
        <v>70</v>
      </c>
      <c r="X615" s="22">
        <v>13</v>
      </c>
      <c r="Y615" s="3">
        <v>0.4</v>
      </c>
      <c r="Z615" s="3"/>
      <c r="AB615" s="30">
        <v>585</v>
      </c>
      <c r="AC615" s="30">
        <v>1.1921774994872041</v>
      </c>
      <c r="AD615" s="30">
        <v>-0.79217749948720406</v>
      </c>
    </row>
    <row r="616" spans="1:30">
      <c r="A616" s="4">
        <v>43763.583333333336</v>
      </c>
      <c r="B616">
        <v>43763</v>
      </c>
      <c r="C616" s="3">
        <v>0.58333333333333337</v>
      </c>
      <c r="D616" s="3">
        <v>14</v>
      </c>
      <c r="E616" s="3">
        <v>25</v>
      </c>
      <c r="F616" s="3">
        <v>0.2</v>
      </c>
      <c r="G616" s="5">
        <v>0.2</v>
      </c>
      <c r="H616" s="3">
        <v>0.4</v>
      </c>
      <c r="I616" s="3">
        <v>1.55139</v>
      </c>
      <c r="J616" s="12">
        <f t="shared" si="63"/>
        <v>1.3208333333333335</v>
      </c>
      <c r="K616" s="4">
        <v>43763.583333333336</v>
      </c>
      <c r="L616" s="3">
        <f t="shared" si="64"/>
        <v>25</v>
      </c>
      <c r="M616" s="3">
        <f t="shared" si="65"/>
        <v>14</v>
      </c>
      <c r="N616" s="3"/>
      <c r="O616" s="3"/>
      <c r="P616" s="3"/>
      <c r="Q616" s="3"/>
      <c r="R616" s="3"/>
      <c r="S616" s="3">
        <f t="shared" si="66"/>
        <v>0</v>
      </c>
      <c r="T616" s="3">
        <f t="shared" si="67"/>
        <v>0</v>
      </c>
      <c r="U616" s="3">
        <f t="shared" si="68"/>
        <v>0</v>
      </c>
      <c r="V616" s="3">
        <f t="shared" si="69"/>
        <v>0</v>
      </c>
      <c r="W616" s="25">
        <v>68</v>
      </c>
      <c r="X616" s="23">
        <v>11</v>
      </c>
      <c r="Y616" s="3">
        <v>0.4</v>
      </c>
      <c r="Z616" s="3"/>
      <c r="AB616" s="30">
        <v>586</v>
      </c>
      <c r="AC616" s="30">
        <v>1.1257172400782838</v>
      </c>
      <c r="AD616" s="30">
        <v>-0.82571724007828373</v>
      </c>
    </row>
    <row r="617" spans="1:30">
      <c r="A617" s="4">
        <v>43763.625</v>
      </c>
      <c r="B617">
        <v>43763</v>
      </c>
      <c r="C617" s="3">
        <v>0.625</v>
      </c>
      <c r="D617" s="3">
        <v>15</v>
      </c>
      <c r="E617" s="3">
        <v>25</v>
      </c>
      <c r="F617" s="3">
        <v>0.8</v>
      </c>
      <c r="G617" s="5">
        <v>0.5</v>
      </c>
      <c r="H617" s="3">
        <v>1.3</v>
      </c>
      <c r="I617" s="3">
        <v>1.55139</v>
      </c>
      <c r="J617" s="12">
        <f t="shared" si="63"/>
        <v>1.3541666666666667</v>
      </c>
      <c r="K617" s="4">
        <v>43763.625</v>
      </c>
      <c r="L617" s="3">
        <f t="shared" si="64"/>
        <v>25</v>
      </c>
      <c r="M617" s="3">
        <f t="shared" si="65"/>
        <v>15</v>
      </c>
      <c r="N617" s="3"/>
      <c r="O617" s="3"/>
      <c r="P617" s="3"/>
      <c r="Q617" s="3"/>
      <c r="R617" s="3"/>
      <c r="S617" s="3">
        <f t="shared" si="66"/>
        <v>0</v>
      </c>
      <c r="T617" s="3">
        <f t="shared" si="67"/>
        <v>0</v>
      </c>
      <c r="U617" s="3">
        <f t="shared" si="68"/>
        <v>0</v>
      </c>
      <c r="V617" s="3">
        <f t="shared" si="69"/>
        <v>0</v>
      </c>
      <c r="W617" s="26">
        <v>67</v>
      </c>
      <c r="X617" s="22">
        <v>11</v>
      </c>
      <c r="Y617" s="3">
        <v>1.3</v>
      </c>
      <c r="Z617" s="3"/>
      <c r="AB617" s="30">
        <v>587</v>
      </c>
      <c r="AC617" s="30">
        <v>1.0725490325511475</v>
      </c>
      <c r="AD617" s="30">
        <v>-0.67254903255114751</v>
      </c>
    </row>
    <row r="618" spans="1:30">
      <c r="A618" s="4">
        <v>43763.666666666664</v>
      </c>
      <c r="B618">
        <v>43763</v>
      </c>
      <c r="C618" s="3">
        <v>0.66666666666666663</v>
      </c>
      <c r="D618" s="3">
        <v>16</v>
      </c>
      <c r="E618" s="3">
        <v>25</v>
      </c>
      <c r="F618" s="3">
        <v>0.2</v>
      </c>
      <c r="G618" s="5">
        <v>0.4</v>
      </c>
      <c r="H618" s="3">
        <v>0.60000000000000009</v>
      </c>
      <c r="I618" s="3">
        <v>1.55139</v>
      </c>
      <c r="J618" s="12">
        <f t="shared" si="63"/>
        <v>1.3791666666666667</v>
      </c>
      <c r="K618" s="4">
        <v>43763.666666666664</v>
      </c>
      <c r="L618" s="3">
        <f t="shared" si="64"/>
        <v>25</v>
      </c>
      <c r="M618" s="3">
        <f t="shared" si="65"/>
        <v>16</v>
      </c>
      <c r="N618" s="3">
        <v>53</v>
      </c>
      <c r="O618" s="3">
        <v>0</v>
      </c>
      <c r="P618" s="3">
        <v>0</v>
      </c>
      <c r="Q618" s="3">
        <v>0</v>
      </c>
      <c r="R618" s="3"/>
      <c r="S618" s="3">
        <f t="shared" si="66"/>
        <v>1</v>
      </c>
      <c r="T618" s="3">
        <f t="shared" si="67"/>
        <v>0</v>
      </c>
      <c r="U618" s="3">
        <f t="shared" si="68"/>
        <v>0</v>
      </c>
      <c r="V618" s="3">
        <f t="shared" si="69"/>
        <v>0</v>
      </c>
      <c r="W618" s="25">
        <v>65</v>
      </c>
      <c r="X618" s="23">
        <v>11</v>
      </c>
      <c r="Y618" s="3">
        <v>0.60000000000000009</v>
      </c>
      <c r="Z618" s="3"/>
      <c r="AB618" s="30">
        <v>588</v>
      </c>
      <c r="AC618" s="30">
        <v>1.0326728769057953</v>
      </c>
      <c r="AD618" s="30">
        <v>-0.63267287690579532</v>
      </c>
    </row>
    <row r="619" spans="1:30">
      <c r="A619" s="4">
        <v>43763.708333333336</v>
      </c>
      <c r="B619">
        <v>43763</v>
      </c>
      <c r="C619" s="3">
        <v>0.70833333333333337</v>
      </c>
      <c r="D619" s="3">
        <v>17</v>
      </c>
      <c r="E619" s="3">
        <v>25</v>
      </c>
      <c r="F619" s="3">
        <v>0.5</v>
      </c>
      <c r="G619" s="5">
        <v>0.4</v>
      </c>
      <c r="H619" s="3">
        <v>0.9</v>
      </c>
      <c r="I619" s="3">
        <v>1.55139</v>
      </c>
      <c r="J619" s="12">
        <f t="shared" si="63"/>
        <v>1.4083333333333334</v>
      </c>
      <c r="K619" s="4">
        <v>43763.708333333336</v>
      </c>
      <c r="L619" s="3">
        <f t="shared" si="64"/>
        <v>25</v>
      </c>
      <c r="M619" s="3">
        <f t="shared" si="65"/>
        <v>17</v>
      </c>
      <c r="N619" s="3">
        <v>58</v>
      </c>
      <c r="O619" s="3">
        <v>0</v>
      </c>
      <c r="P619" s="3">
        <v>18</v>
      </c>
      <c r="Q619" s="3">
        <v>0</v>
      </c>
      <c r="R619" s="3"/>
      <c r="S619" s="3">
        <f t="shared" si="66"/>
        <v>1</v>
      </c>
      <c r="T619" s="3">
        <f t="shared" si="67"/>
        <v>0</v>
      </c>
      <c r="U619" s="3">
        <f t="shared" si="68"/>
        <v>1</v>
      </c>
      <c r="V619" s="3">
        <f t="shared" si="69"/>
        <v>0</v>
      </c>
      <c r="W619" s="26">
        <v>65</v>
      </c>
      <c r="X619" s="22">
        <v>11</v>
      </c>
      <c r="Y619" s="3">
        <v>0.9</v>
      </c>
      <c r="Z619" s="3"/>
      <c r="AB619" s="30">
        <v>589</v>
      </c>
      <c r="AC619" s="30">
        <v>0.99279672126044316</v>
      </c>
      <c r="AD619" s="30">
        <v>-0.7927967212604432</v>
      </c>
    </row>
    <row r="620" spans="1:30">
      <c r="A620" s="4">
        <v>43763.75</v>
      </c>
      <c r="B620">
        <v>43763</v>
      </c>
      <c r="C620" s="3">
        <v>0.75</v>
      </c>
      <c r="D620" s="3">
        <v>18</v>
      </c>
      <c r="E620" s="3">
        <v>25</v>
      </c>
      <c r="F620" s="3">
        <v>0.8</v>
      </c>
      <c r="G620" s="5">
        <v>0.9</v>
      </c>
      <c r="H620" s="3">
        <v>1.7000000000000002</v>
      </c>
      <c r="I620" s="3">
        <v>1.55139</v>
      </c>
      <c r="J620" s="12">
        <f t="shared" si="63"/>
        <v>1.4666666666666668</v>
      </c>
      <c r="K620" s="4">
        <v>43763.75</v>
      </c>
      <c r="L620" s="3">
        <f t="shared" si="64"/>
        <v>25</v>
      </c>
      <c r="M620" s="3">
        <f t="shared" si="65"/>
        <v>18</v>
      </c>
      <c r="N620" s="3">
        <v>33</v>
      </c>
      <c r="O620" s="3">
        <v>0</v>
      </c>
      <c r="P620" s="3">
        <v>52</v>
      </c>
      <c r="Q620" s="3">
        <v>0</v>
      </c>
      <c r="R620" s="3"/>
      <c r="S620" s="3">
        <f t="shared" si="66"/>
        <v>1</v>
      </c>
      <c r="T620" s="3">
        <f t="shared" si="67"/>
        <v>0</v>
      </c>
      <c r="U620" s="3">
        <f t="shared" si="68"/>
        <v>1</v>
      </c>
      <c r="V620" s="3">
        <f t="shared" si="69"/>
        <v>0</v>
      </c>
      <c r="W620" s="25">
        <v>62</v>
      </c>
      <c r="X620" s="23">
        <v>11</v>
      </c>
      <c r="Y620" s="3">
        <v>1.7000000000000002</v>
      </c>
      <c r="Z620" s="3"/>
      <c r="AB620" s="30">
        <v>590</v>
      </c>
      <c r="AC620" s="30">
        <v>0.99279672126044316</v>
      </c>
      <c r="AD620" s="30">
        <v>-0.69279672126044312</v>
      </c>
    </row>
    <row r="621" spans="1:30">
      <c r="A621" s="4">
        <v>43763.791666666664</v>
      </c>
      <c r="B621">
        <v>43763</v>
      </c>
      <c r="C621" s="3">
        <v>0.79166666666666663</v>
      </c>
      <c r="D621" s="3">
        <v>19</v>
      </c>
      <c r="E621" s="3">
        <v>25</v>
      </c>
      <c r="F621" s="3">
        <v>1.6</v>
      </c>
      <c r="G621" s="5">
        <v>1</v>
      </c>
      <c r="H621" s="3">
        <v>2.6</v>
      </c>
      <c r="I621" s="3">
        <v>1.55139</v>
      </c>
      <c r="J621" s="12">
        <f t="shared" si="63"/>
        <v>1.4291666666666665</v>
      </c>
      <c r="K621" s="4">
        <v>43763.791666666664</v>
      </c>
      <c r="L621" s="3">
        <f t="shared" si="64"/>
        <v>25</v>
      </c>
      <c r="M621" s="3">
        <f t="shared" si="65"/>
        <v>19</v>
      </c>
      <c r="N621" s="3">
        <v>58</v>
      </c>
      <c r="O621" s="3">
        <v>7</v>
      </c>
      <c r="P621" s="3">
        <v>48</v>
      </c>
      <c r="Q621" s="3">
        <v>0</v>
      </c>
      <c r="R621" s="3"/>
      <c r="S621" s="3">
        <f t="shared" si="66"/>
        <v>1</v>
      </c>
      <c r="T621" s="3">
        <f t="shared" si="67"/>
        <v>1</v>
      </c>
      <c r="U621" s="3">
        <f t="shared" si="68"/>
        <v>1</v>
      </c>
      <c r="V621" s="3">
        <f t="shared" si="69"/>
        <v>0</v>
      </c>
      <c r="W621" s="26">
        <v>62</v>
      </c>
      <c r="X621" s="22">
        <v>11</v>
      </c>
      <c r="Y621" s="3">
        <v>2.6</v>
      </c>
      <c r="Z621" s="3"/>
      <c r="AB621" s="30">
        <v>591</v>
      </c>
      <c r="AC621" s="30">
        <v>0.99279672126044316</v>
      </c>
      <c r="AD621" s="30">
        <v>-0.49279672126044316</v>
      </c>
    </row>
    <row r="622" spans="1:30">
      <c r="A622" s="4">
        <v>43763.833333333336</v>
      </c>
      <c r="B622">
        <v>43763</v>
      </c>
      <c r="C622" s="3">
        <v>0.83333333333333337</v>
      </c>
      <c r="D622" s="3">
        <v>20</v>
      </c>
      <c r="E622" s="3">
        <v>25</v>
      </c>
      <c r="F622" s="3">
        <v>1.1000000000000001</v>
      </c>
      <c r="G622" s="5">
        <v>1.3</v>
      </c>
      <c r="H622" s="3">
        <v>2.4000000000000004</v>
      </c>
      <c r="I622" s="3">
        <v>1.55139</v>
      </c>
      <c r="J622" s="12">
        <f t="shared" si="63"/>
        <v>1.3500000000000003</v>
      </c>
      <c r="K622" s="4">
        <v>43763.833333333336</v>
      </c>
      <c r="L622" s="3">
        <f t="shared" si="64"/>
        <v>25</v>
      </c>
      <c r="M622" s="3">
        <f t="shared" si="65"/>
        <v>20</v>
      </c>
      <c r="N622" s="3">
        <v>58</v>
      </c>
      <c r="O622" s="3">
        <v>0</v>
      </c>
      <c r="P622" s="3">
        <v>45</v>
      </c>
      <c r="Q622" s="3">
        <v>0</v>
      </c>
      <c r="R622" s="3"/>
      <c r="S622" s="3">
        <f t="shared" si="66"/>
        <v>1</v>
      </c>
      <c r="T622" s="3">
        <f t="shared" si="67"/>
        <v>0</v>
      </c>
      <c r="U622" s="3">
        <f t="shared" si="68"/>
        <v>1</v>
      </c>
      <c r="V622" s="3">
        <f t="shared" si="69"/>
        <v>0</v>
      </c>
      <c r="W622" s="25">
        <v>61</v>
      </c>
      <c r="X622" s="23">
        <v>11</v>
      </c>
      <c r="Y622" s="3">
        <v>2.4000000000000004</v>
      </c>
      <c r="Z622" s="3"/>
      <c r="AB622" s="30">
        <v>592</v>
      </c>
      <c r="AC622" s="30">
        <v>1.0060887731422272</v>
      </c>
      <c r="AD622" s="30">
        <v>0.19391122685777296</v>
      </c>
    </row>
    <row r="623" spans="1:30">
      <c r="A623" s="4">
        <v>43763.875</v>
      </c>
      <c r="B623">
        <v>43763</v>
      </c>
      <c r="C623" s="3">
        <v>0.875</v>
      </c>
      <c r="D623" s="3">
        <v>21</v>
      </c>
      <c r="E623" s="3">
        <v>25</v>
      </c>
      <c r="F623" s="3">
        <v>1.8</v>
      </c>
      <c r="G623" s="5">
        <v>2.4</v>
      </c>
      <c r="H623" s="3">
        <v>4.2</v>
      </c>
      <c r="I623" s="3">
        <v>1.55139</v>
      </c>
      <c r="J623" s="12">
        <f t="shared" si="63"/>
        <v>1.3166666666666669</v>
      </c>
      <c r="K623" s="4">
        <v>43763.875</v>
      </c>
      <c r="L623" s="3">
        <f t="shared" si="64"/>
        <v>25</v>
      </c>
      <c r="M623" s="3">
        <f t="shared" si="65"/>
        <v>21</v>
      </c>
      <c r="N623" s="3">
        <v>46</v>
      </c>
      <c r="O623" s="3">
        <v>5</v>
      </c>
      <c r="P623" s="3">
        <v>44</v>
      </c>
      <c r="Q623" s="3">
        <v>0</v>
      </c>
      <c r="R623" s="3"/>
      <c r="S623" s="3">
        <f t="shared" si="66"/>
        <v>1</v>
      </c>
      <c r="T623" s="3">
        <f t="shared" si="67"/>
        <v>1</v>
      </c>
      <c r="U623" s="3">
        <f t="shared" si="68"/>
        <v>1</v>
      </c>
      <c r="V623" s="3">
        <f t="shared" si="69"/>
        <v>0</v>
      </c>
      <c r="W623" s="26">
        <v>61</v>
      </c>
      <c r="X623" s="22">
        <v>11</v>
      </c>
      <c r="Y623" s="3">
        <v>4.2</v>
      </c>
      <c r="Z623" s="3"/>
      <c r="AB623" s="30">
        <v>593</v>
      </c>
      <c r="AC623" s="30">
        <v>1.0326728769057953</v>
      </c>
      <c r="AD623" s="30">
        <v>-0.43267287690579526</v>
      </c>
    </row>
    <row r="624" spans="1:30">
      <c r="A624" s="4">
        <v>43763.916666666664</v>
      </c>
      <c r="B624">
        <v>43763</v>
      </c>
      <c r="C624" s="3">
        <v>0.91666666666666663</v>
      </c>
      <c r="D624" s="3">
        <v>22</v>
      </c>
      <c r="E624" s="3">
        <v>25</v>
      </c>
      <c r="F624" s="3">
        <v>1</v>
      </c>
      <c r="G624" s="5">
        <v>0.6</v>
      </c>
      <c r="H624" s="3">
        <v>1.6</v>
      </c>
      <c r="I624" s="3">
        <v>1.55139</v>
      </c>
      <c r="J624" s="12">
        <f t="shared" si="63"/>
        <v>1.2625</v>
      </c>
      <c r="K624" s="4">
        <v>43763.916666666664</v>
      </c>
      <c r="L624" s="3">
        <f t="shared" si="64"/>
        <v>25</v>
      </c>
      <c r="M624" s="3">
        <f t="shared" si="65"/>
        <v>22</v>
      </c>
      <c r="N624" s="3">
        <v>58</v>
      </c>
      <c r="O624" s="3">
        <v>58</v>
      </c>
      <c r="P624" s="3">
        <v>55</v>
      </c>
      <c r="Q624" s="3">
        <v>0</v>
      </c>
      <c r="R624" s="3"/>
      <c r="S624" s="3">
        <f t="shared" si="66"/>
        <v>1</v>
      </c>
      <c r="T624" s="3">
        <f t="shared" si="67"/>
        <v>1</v>
      </c>
      <c r="U624" s="3">
        <f t="shared" si="68"/>
        <v>1</v>
      </c>
      <c r="V624" s="3">
        <f t="shared" si="69"/>
        <v>0</v>
      </c>
      <c r="W624" s="25">
        <v>60</v>
      </c>
      <c r="X624" s="23">
        <v>11</v>
      </c>
      <c r="Y624" s="3">
        <v>1.6</v>
      </c>
      <c r="Z624" s="3"/>
      <c r="AB624" s="30">
        <v>594</v>
      </c>
      <c r="AC624" s="30">
        <v>1.0725490325511475</v>
      </c>
      <c r="AD624" s="30">
        <v>-0.77254903255114749</v>
      </c>
    </row>
    <row r="625" spans="1:30">
      <c r="A625" s="4">
        <v>43763.958333333336</v>
      </c>
      <c r="B625">
        <v>43763</v>
      </c>
      <c r="C625" s="3">
        <v>0.95833333333333337</v>
      </c>
      <c r="D625" s="3">
        <v>23</v>
      </c>
      <c r="E625" s="3">
        <v>25</v>
      </c>
      <c r="F625" s="3">
        <v>0.6</v>
      </c>
      <c r="G625" s="5">
        <v>0.4</v>
      </c>
      <c r="H625" s="3">
        <v>1</v>
      </c>
      <c r="I625" s="3">
        <v>1.55139</v>
      </c>
      <c r="J625" s="12">
        <f t="shared" si="63"/>
        <v>1.2291666666666667</v>
      </c>
      <c r="K625" s="4">
        <v>43763.958333333336</v>
      </c>
      <c r="L625" s="3">
        <f t="shared" si="64"/>
        <v>25</v>
      </c>
      <c r="M625" s="3">
        <f t="shared" si="65"/>
        <v>23</v>
      </c>
      <c r="N625" s="3">
        <v>58</v>
      </c>
      <c r="O625" s="3">
        <v>58</v>
      </c>
      <c r="P625" s="3">
        <v>55</v>
      </c>
      <c r="Q625" s="3">
        <v>0</v>
      </c>
      <c r="R625" s="3"/>
      <c r="S625" s="3">
        <f t="shared" si="66"/>
        <v>1</v>
      </c>
      <c r="T625" s="3">
        <f t="shared" si="67"/>
        <v>1</v>
      </c>
      <c r="U625" s="3">
        <f t="shared" si="68"/>
        <v>1</v>
      </c>
      <c r="V625" s="3">
        <f t="shared" si="69"/>
        <v>0</v>
      </c>
      <c r="W625" s="26">
        <v>60</v>
      </c>
      <c r="X625" s="22">
        <v>11</v>
      </c>
      <c r="Y625" s="3">
        <v>1</v>
      </c>
      <c r="Z625" s="3"/>
      <c r="AB625" s="30">
        <v>595</v>
      </c>
      <c r="AC625" s="30">
        <v>1.4589571089959987</v>
      </c>
      <c r="AD625" s="30">
        <v>-0.75895710899599877</v>
      </c>
    </row>
    <row r="626" spans="1:30">
      <c r="A626" s="4">
        <v>43764</v>
      </c>
      <c r="B626">
        <v>43764</v>
      </c>
      <c r="C626" s="3">
        <v>0</v>
      </c>
      <c r="D626" s="3">
        <v>0</v>
      </c>
      <c r="E626" s="3">
        <v>26</v>
      </c>
      <c r="F626" s="3">
        <v>0.2</v>
      </c>
      <c r="G626" s="5">
        <v>0.3</v>
      </c>
      <c r="H626" s="3">
        <v>0.5</v>
      </c>
      <c r="I626" s="3">
        <v>1.55139</v>
      </c>
      <c r="J626" s="12">
        <f t="shared" si="63"/>
        <v>1.2125000000000001</v>
      </c>
      <c r="K626" s="4">
        <v>43764</v>
      </c>
      <c r="L626" s="3">
        <f t="shared" si="64"/>
        <v>26</v>
      </c>
      <c r="M626" s="3">
        <f t="shared" si="65"/>
        <v>0</v>
      </c>
      <c r="N626" s="3">
        <v>58</v>
      </c>
      <c r="O626" s="3">
        <v>58</v>
      </c>
      <c r="P626" s="3">
        <v>58</v>
      </c>
      <c r="Q626" s="3">
        <v>0</v>
      </c>
      <c r="R626" s="3"/>
      <c r="S626" s="3">
        <f t="shared" si="66"/>
        <v>1</v>
      </c>
      <c r="T626" s="3">
        <f t="shared" si="67"/>
        <v>1</v>
      </c>
      <c r="U626" s="3">
        <f t="shared" si="68"/>
        <v>1</v>
      </c>
      <c r="V626" s="3">
        <f t="shared" si="69"/>
        <v>0</v>
      </c>
      <c r="W626" s="25">
        <v>60</v>
      </c>
      <c r="X626" s="23">
        <v>11</v>
      </c>
      <c r="Y626" s="3">
        <v>0.5</v>
      </c>
      <c r="Z626" s="3"/>
      <c r="AB626" s="30">
        <v>596</v>
      </c>
      <c r="AC626" s="30">
        <v>1.5243340226092799</v>
      </c>
      <c r="AD626" s="30">
        <v>-0.42433402260927977</v>
      </c>
    </row>
    <row r="627" spans="1:30">
      <c r="A627" s="4">
        <v>43764.041666666664</v>
      </c>
      <c r="B627">
        <v>43764</v>
      </c>
      <c r="C627" s="3">
        <v>4.1666666666666664E-2</v>
      </c>
      <c r="D627" s="3">
        <v>1</v>
      </c>
      <c r="E627" s="3">
        <v>26</v>
      </c>
      <c r="F627" s="3">
        <v>0.2</v>
      </c>
      <c r="G627" s="5">
        <v>0.2</v>
      </c>
      <c r="H627" s="3">
        <v>0.4</v>
      </c>
      <c r="I627" s="3">
        <v>1.55139</v>
      </c>
      <c r="J627" s="12">
        <f t="shared" si="63"/>
        <v>1.2458333333333333</v>
      </c>
      <c r="K627" s="4">
        <v>43764.041666666664</v>
      </c>
      <c r="L627" s="3">
        <f t="shared" si="64"/>
        <v>26</v>
      </c>
      <c r="M627" s="3">
        <f t="shared" si="65"/>
        <v>1</v>
      </c>
      <c r="N627" s="3">
        <v>57</v>
      </c>
      <c r="O627" s="3">
        <v>57</v>
      </c>
      <c r="P627" s="3">
        <v>57</v>
      </c>
      <c r="Q627" s="3">
        <v>0</v>
      </c>
      <c r="R627" s="3"/>
      <c r="S627" s="3">
        <f t="shared" si="66"/>
        <v>1</v>
      </c>
      <c r="T627" s="3">
        <f t="shared" si="67"/>
        <v>1</v>
      </c>
      <c r="U627" s="3">
        <f t="shared" si="68"/>
        <v>1</v>
      </c>
      <c r="V627" s="3">
        <f t="shared" si="69"/>
        <v>0</v>
      </c>
      <c r="W627" s="26">
        <v>60</v>
      </c>
      <c r="X627" s="22">
        <v>11</v>
      </c>
      <c r="Y627" s="3">
        <v>0.4</v>
      </c>
      <c r="Z627" s="3"/>
      <c r="AB627" s="30">
        <v>597</v>
      </c>
      <c r="AC627" s="30">
        <v>1.4855412127595669</v>
      </c>
      <c r="AD627" s="30">
        <v>-0.2855412127595669</v>
      </c>
    </row>
    <row r="628" spans="1:30">
      <c r="A628" s="4">
        <v>43764.083333333336</v>
      </c>
      <c r="B628">
        <v>43764</v>
      </c>
      <c r="C628" s="3">
        <v>8.3333333333333329E-2</v>
      </c>
      <c r="D628" s="3">
        <v>2</v>
      </c>
      <c r="E628" s="3">
        <v>26</v>
      </c>
      <c r="F628" s="3">
        <v>0.2</v>
      </c>
      <c r="G628" s="5">
        <v>0.2</v>
      </c>
      <c r="H628" s="3">
        <v>0.4</v>
      </c>
      <c r="I628" s="3">
        <v>1.55139</v>
      </c>
      <c r="J628" s="12">
        <f t="shared" si="63"/>
        <v>1.2583333333333335</v>
      </c>
      <c r="K628" s="4">
        <v>43764.083333333336</v>
      </c>
      <c r="L628" s="3">
        <f t="shared" si="64"/>
        <v>26</v>
      </c>
      <c r="M628" s="3">
        <f t="shared" si="65"/>
        <v>2</v>
      </c>
      <c r="N628" s="3">
        <v>58</v>
      </c>
      <c r="O628" s="3">
        <v>58</v>
      </c>
      <c r="P628" s="3">
        <v>58</v>
      </c>
      <c r="Q628" s="3">
        <v>0</v>
      </c>
      <c r="R628" s="3"/>
      <c r="S628" s="3">
        <f t="shared" si="66"/>
        <v>1</v>
      </c>
      <c r="T628" s="3">
        <f t="shared" si="67"/>
        <v>1</v>
      </c>
      <c r="U628" s="3">
        <f t="shared" si="68"/>
        <v>1</v>
      </c>
      <c r="V628" s="3">
        <f t="shared" si="69"/>
        <v>0</v>
      </c>
      <c r="W628" s="25">
        <v>60</v>
      </c>
      <c r="X628" s="23">
        <v>11</v>
      </c>
      <c r="Y628" s="3">
        <v>0.4</v>
      </c>
      <c r="Z628" s="3"/>
      <c r="AB628" s="30">
        <v>598</v>
      </c>
      <c r="AC628" s="30">
        <v>1.550918126372848</v>
      </c>
      <c r="AD628" s="30">
        <v>-5.0918126372847983E-2</v>
      </c>
    </row>
    <row r="629" spans="1:30">
      <c r="A629" s="4">
        <v>43764.125</v>
      </c>
      <c r="B629">
        <v>43764</v>
      </c>
      <c r="C629" s="3">
        <v>0.125</v>
      </c>
      <c r="D629" s="3">
        <v>3</v>
      </c>
      <c r="E629" s="3">
        <v>26</v>
      </c>
      <c r="F629" s="3">
        <v>0.2</v>
      </c>
      <c r="G629" s="5">
        <v>0.2</v>
      </c>
      <c r="H629" s="3">
        <v>0.4</v>
      </c>
      <c r="I629" s="3">
        <v>1.55139</v>
      </c>
      <c r="J629" s="12">
        <f t="shared" si="63"/>
        <v>1.2583333333333333</v>
      </c>
      <c r="K629" s="4">
        <v>43764.125</v>
      </c>
      <c r="L629" s="3">
        <f t="shared" si="64"/>
        <v>26</v>
      </c>
      <c r="M629" s="3">
        <f t="shared" si="65"/>
        <v>3</v>
      </c>
      <c r="N629" s="3">
        <v>58</v>
      </c>
      <c r="O629" s="3">
        <v>58</v>
      </c>
      <c r="P629" s="3">
        <v>58</v>
      </c>
      <c r="Q629" s="3">
        <v>0</v>
      </c>
      <c r="R629" s="3"/>
      <c r="S629" s="3">
        <f t="shared" si="66"/>
        <v>1</v>
      </c>
      <c r="T629" s="3">
        <f t="shared" si="67"/>
        <v>1</v>
      </c>
      <c r="U629" s="3">
        <f t="shared" si="68"/>
        <v>1</v>
      </c>
      <c r="V629" s="3">
        <f t="shared" si="69"/>
        <v>0</v>
      </c>
      <c r="W629" s="26">
        <v>60</v>
      </c>
      <c r="X629" s="22">
        <v>11</v>
      </c>
      <c r="Y629" s="3">
        <v>0.4</v>
      </c>
      <c r="Z629" s="3"/>
      <c r="AB629" s="30">
        <v>599</v>
      </c>
      <c r="AC629" s="30">
        <v>1.5775022301364161</v>
      </c>
      <c r="AD629" s="30">
        <v>0.62249776986358407</v>
      </c>
    </row>
    <row r="630" spans="1:30">
      <c r="A630" s="4">
        <v>43764.166666666664</v>
      </c>
      <c r="B630">
        <v>43764</v>
      </c>
      <c r="C630" s="3">
        <v>0.16666666666666666</v>
      </c>
      <c r="D630" s="3">
        <v>4</v>
      </c>
      <c r="E630" s="3">
        <v>26</v>
      </c>
      <c r="F630" s="3">
        <v>0.2</v>
      </c>
      <c r="G630" s="5">
        <v>0.2</v>
      </c>
      <c r="H630" s="3">
        <v>0.4</v>
      </c>
      <c r="I630" s="3">
        <v>1.55139</v>
      </c>
      <c r="J630" s="12">
        <f t="shared" si="63"/>
        <v>1.2583333333333333</v>
      </c>
      <c r="K630" s="4">
        <v>43764.166666666664</v>
      </c>
      <c r="L630" s="3">
        <f t="shared" si="64"/>
        <v>26</v>
      </c>
      <c r="M630" s="3">
        <f t="shared" si="65"/>
        <v>4</v>
      </c>
      <c r="N630" s="3">
        <v>58</v>
      </c>
      <c r="O630" s="3">
        <v>58</v>
      </c>
      <c r="P630" s="3">
        <v>58</v>
      </c>
      <c r="Q630" s="3">
        <v>0</v>
      </c>
      <c r="R630" s="3"/>
      <c r="S630" s="3">
        <f t="shared" si="66"/>
        <v>1</v>
      </c>
      <c r="T630" s="3">
        <f t="shared" si="67"/>
        <v>1</v>
      </c>
      <c r="U630" s="3">
        <f t="shared" si="68"/>
        <v>1</v>
      </c>
      <c r="V630" s="3">
        <f t="shared" si="69"/>
        <v>0</v>
      </c>
      <c r="W630" s="25">
        <v>59</v>
      </c>
      <c r="X630" s="23">
        <v>11</v>
      </c>
      <c r="Y630" s="3">
        <v>0.4</v>
      </c>
      <c r="Z630" s="3"/>
      <c r="AB630" s="30">
        <v>600</v>
      </c>
      <c r="AC630" s="30">
        <v>1.5907942820182002</v>
      </c>
      <c r="AD630" s="30">
        <v>-1.1907942820182003</v>
      </c>
    </row>
    <row r="631" spans="1:30">
      <c r="A631" s="4">
        <v>43764.208333333336</v>
      </c>
      <c r="B631">
        <v>43764</v>
      </c>
      <c r="C631" s="3">
        <v>0.20833333333333334</v>
      </c>
      <c r="D631" s="3">
        <v>5</v>
      </c>
      <c r="E631" s="3">
        <v>26</v>
      </c>
      <c r="F631" s="3">
        <v>0.6</v>
      </c>
      <c r="G631" s="5">
        <v>1</v>
      </c>
      <c r="H631" s="3">
        <v>1.6</v>
      </c>
      <c r="I631" s="3">
        <v>1.55139</v>
      </c>
      <c r="J631" s="12">
        <f t="shared" si="63"/>
        <v>1.2583333333333331</v>
      </c>
      <c r="K631" s="4">
        <v>43764.208333333336</v>
      </c>
      <c r="L631" s="3">
        <f t="shared" si="64"/>
        <v>26</v>
      </c>
      <c r="M631" s="3">
        <f t="shared" si="65"/>
        <v>5</v>
      </c>
      <c r="N631" s="3">
        <v>58</v>
      </c>
      <c r="O631" s="3">
        <v>56</v>
      </c>
      <c r="P631" s="3">
        <v>58</v>
      </c>
      <c r="Q631" s="3">
        <v>0</v>
      </c>
      <c r="R631" s="3"/>
      <c r="S631" s="3">
        <f t="shared" si="66"/>
        <v>1</v>
      </c>
      <c r="T631" s="3">
        <f t="shared" si="67"/>
        <v>1</v>
      </c>
      <c r="U631" s="3">
        <f t="shared" si="68"/>
        <v>1</v>
      </c>
      <c r="V631" s="3">
        <f t="shared" si="69"/>
        <v>0</v>
      </c>
      <c r="W631" s="26">
        <v>58</v>
      </c>
      <c r="X631" s="22">
        <v>11</v>
      </c>
      <c r="Y631" s="3">
        <v>1.6</v>
      </c>
      <c r="Z631" s="3"/>
      <c r="AB631" s="30">
        <v>601</v>
      </c>
      <c r="AC631" s="30">
        <v>1.6040863338999842</v>
      </c>
      <c r="AD631" s="30">
        <v>-1.2040863338999843</v>
      </c>
    </row>
    <row r="632" spans="1:30">
      <c r="A632" s="4">
        <v>43764.25</v>
      </c>
      <c r="B632">
        <v>43764</v>
      </c>
      <c r="C632" s="3">
        <v>0.25</v>
      </c>
      <c r="D632" s="3">
        <v>6</v>
      </c>
      <c r="E632" s="3">
        <v>26</v>
      </c>
      <c r="F632" s="3">
        <v>0.6</v>
      </c>
      <c r="G632" s="5">
        <v>1</v>
      </c>
      <c r="H632" s="3">
        <v>1.6</v>
      </c>
      <c r="I632" s="3">
        <v>1.55139</v>
      </c>
      <c r="J632" s="12">
        <f t="shared" si="63"/>
        <v>1.2166666666666666</v>
      </c>
      <c r="K632" s="4">
        <v>43764.25</v>
      </c>
      <c r="L632" s="3">
        <f t="shared" si="64"/>
        <v>26</v>
      </c>
      <c r="M632" s="3">
        <f t="shared" si="65"/>
        <v>6</v>
      </c>
      <c r="N632" s="3">
        <v>57</v>
      </c>
      <c r="O632" s="3">
        <v>57</v>
      </c>
      <c r="P632" s="3">
        <v>57</v>
      </c>
      <c r="Q632" s="3">
        <v>0</v>
      </c>
      <c r="R632" s="3"/>
      <c r="S632" s="3">
        <f t="shared" si="66"/>
        <v>1</v>
      </c>
      <c r="T632" s="3">
        <f t="shared" si="67"/>
        <v>1</v>
      </c>
      <c r="U632" s="3">
        <f t="shared" si="68"/>
        <v>1</v>
      </c>
      <c r="V632" s="3">
        <f t="shared" si="69"/>
        <v>0</v>
      </c>
      <c r="W632" s="25">
        <v>59</v>
      </c>
      <c r="X632" s="23">
        <v>13</v>
      </c>
      <c r="Y632" s="3">
        <v>1.6</v>
      </c>
      <c r="Z632" s="3"/>
      <c r="AB632" s="30">
        <v>602</v>
      </c>
      <c r="AC632" s="30">
        <v>1.6173783857817683</v>
      </c>
      <c r="AD632" s="30">
        <v>-1.2173783857817684</v>
      </c>
    </row>
    <row r="633" spans="1:30">
      <c r="A633" s="4">
        <v>43764.291666666664</v>
      </c>
      <c r="B633">
        <v>43764</v>
      </c>
      <c r="C633" s="3">
        <v>0.29166666666666669</v>
      </c>
      <c r="D633" s="3">
        <v>7</v>
      </c>
      <c r="E633" s="3">
        <v>26</v>
      </c>
      <c r="F633" s="3">
        <v>1.9</v>
      </c>
      <c r="G633" s="5">
        <v>2.2999999999999998</v>
      </c>
      <c r="H633" s="3">
        <v>4.1999999999999993</v>
      </c>
      <c r="I633" s="3">
        <v>1.55139</v>
      </c>
      <c r="J633" s="12">
        <f t="shared" si="63"/>
        <v>1.1666666666666665</v>
      </c>
      <c r="K633" s="4">
        <v>43764.291666666664</v>
      </c>
      <c r="L633" s="3">
        <f t="shared" si="64"/>
        <v>26</v>
      </c>
      <c r="M633" s="3">
        <f t="shared" si="65"/>
        <v>7</v>
      </c>
      <c r="N633" s="3">
        <v>58</v>
      </c>
      <c r="O633" s="3">
        <v>56</v>
      </c>
      <c r="P633" s="3">
        <v>58</v>
      </c>
      <c r="Q633" s="3">
        <v>0</v>
      </c>
      <c r="R633" s="3"/>
      <c r="S633" s="3">
        <f t="shared" si="66"/>
        <v>1</v>
      </c>
      <c r="T633" s="3">
        <f t="shared" si="67"/>
        <v>1</v>
      </c>
      <c r="U633" s="3">
        <f t="shared" si="68"/>
        <v>1</v>
      </c>
      <c r="V633" s="3">
        <f t="shared" si="69"/>
        <v>0</v>
      </c>
      <c r="W633" s="26">
        <v>60</v>
      </c>
      <c r="X633" s="22">
        <v>13</v>
      </c>
      <c r="Y633" s="3">
        <v>4.1999999999999993</v>
      </c>
      <c r="Z633" s="3"/>
      <c r="AB633" s="30">
        <v>603</v>
      </c>
      <c r="AC633" s="30">
        <v>1.665580711359298</v>
      </c>
      <c r="AD633" s="30">
        <v>-1.2655807113592981</v>
      </c>
    </row>
    <row r="634" spans="1:30">
      <c r="A634" s="4">
        <v>43764.333333333336</v>
      </c>
      <c r="B634">
        <v>43764</v>
      </c>
      <c r="C634" s="3">
        <v>0.33333333333333331</v>
      </c>
      <c r="D634" s="3">
        <v>8</v>
      </c>
      <c r="E634" s="3">
        <v>26</v>
      </c>
      <c r="F634" s="3">
        <v>0.8</v>
      </c>
      <c r="G634" s="5">
        <v>0.5</v>
      </c>
      <c r="H634" s="3">
        <v>1.3</v>
      </c>
      <c r="I634" s="3">
        <v>1.55139</v>
      </c>
      <c r="J634" s="12">
        <f t="shared" si="63"/>
        <v>1.0125</v>
      </c>
      <c r="K634" s="4">
        <v>43764.333333333336</v>
      </c>
      <c r="L634" s="3">
        <f t="shared" si="64"/>
        <v>26</v>
      </c>
      <c r="M634" s="3">
        <f t="shared" si="65"/>
        <v>8</v>
      </c>
      <c r="N634" s="3">
        <v>9</v>
      </c>
      <c r="O634" s="3">
        <v>5</v>
      </c>
      <c r="P634" s="3">
        <v>58</v>
      </c>
      <c r="Q634" s="3">
        <v>0</v>
      </c>
      <c r="R634" s="3"/>
      <c r="S634" s="3">
        <f t="shared" si="66"/>
        <v>1</v>
      </c>
      <c r="T634" s="3">
        <f t="shared" si="67"/>
        <v>1</v>
      </c>
      <c r="U634" s="3">
        <f t="shared" si="68"/>
        <v>1</v>
      </c>
      <c r="V634" s="3">
        <f t="shared" si="69"/>
        <v>0</v>
      </c>
      <c r="W634" s="25">
        <v>63</v>
      </c>
      <c r="X634" s="23">
        <v>13</v>
      </c>
      <c r="Y634" s="3">
        <v>1.3</v>
      </c>
      <c r="Z634" s="3"/>
      <c r="AB634" s="30">
        <v>604</v>
      </c>
      <c r="AC634" s="30">
        <v>1.7245921478438084</v>
      </c>
      <c r="AD634" s="30">
        <v>-1.3245921478438083</v>
      </c>
    </row>
    <row r="635" spans="1:30">
      <c r="A635" s="4">
        <v>43764.375</v>
      </c>
      <c r="B635">
        <v>43764</v>
      </c>
      <c r="C635" s="3">
        <v>0.375</v>
      </c>
      <c r="D635" s="3">
        <v>9</v>
      </c>
      <c r="E635" s="3">
        <v>26</v>
      </c>
      <c r="F635" s="3">
        <v>0.3</v>
      </c>
      <c r="G635" s="5">
        <v>0.3</v>
      </c>
      <c r="H635" s="3">
        <v>0.6</v>
      </c>
      <c r="I635" s="3">
        <v>1.55139</v>
      </c>
      <c r="J635" s="12">
        <f t="shared" si="63"/>
        <v>1.0374999999999999</v>
      </c>
      <c r="K635" s="4">
        <v>43764.375</v>
      </c>
      <c r="L635" s="3">
        <f t="shared" si="64"/>
        <v>26</v>
      </c>
      <c r="M635" s="3">
        <f t="shared" si="65"/>
        <v>9</v>
      </c>
      <c r="N635" s="3">
        <v>0</v>
      </c>
      <c r="O635" s="3">
        <v>0</v>
      </c>
      <c r="P635" s="3">
        <v>58</v>
      </c>
      <c r="Q635" s="3">
        <v>0</v>
      </c>
      <c r="R635" s="3"/>
      <c r="S635" s="3">
        <f t="shared" si="66"/>
        <v>0</v>
      </c>
      <c r="T635" s="3">
        <f t="shared" si="67"/>
        <v>0</v>
      </c>
      <c r="U635" s="3">
        <f t="shared" si="68"/>
        <v>1</v>
      </c>
      <c r="V635" s="3">
        <f t="shared" si="69"/>
        <v>0</v>
      </c>
      <c r="W635" s="26">
        <v>64</v>
      </c>
      <c r="X635" s="22">
        <v>13</v>
      </c>
      <c r="Y635" s="3">
        <v>0.6</v>
      </c>
      <c r="Z635" s="3"/>
      <c r="AB635" s="30">
        <v>605</v>
      </c>
      <c r="AC635" s="30">
        <v>1.7378841997255925</v>
      </c>
      <c r="AD635" s="30">
        <v>-1.2378841997255925</v>
      </c>
    </row>
    <row r="636" spans="1:30">
      <c r="A636" s="4">
        <v>43764.416666666664</v>
      </c>
      <c r="B636">
        <v>43764</v>
      </c>
      <c r="C636" s="3">
        <v>0.41666666666666669</v>
      </c>
      <c r="D636" s="3">
        <v>10</v>
      </c>
      <c r="E636" s="3">
        <v>26</v>
      </c>
      <c r="F636" s="3">
        <v>0.3</v>
      </c>
      <c r="G636" s="5">
        <v>0.5</v>
      </c>
      <c r="H636" s="3">
        <v>0.8</v>
      </c>
      <c r="I636" s="3">
        <v>1.55139</v>
      </c>
      <c r="J636" s="12">
        <f t="shared" si="63"/>
        <v>1.0499999999999998</v>
      </c>
      <c r="K636" s="4">
        <v>43764.416666666664</v>
      </c>
      <c r="L636" s="3">
        <f t="shared" si="64"/>
        <v>26</v>
      </c>
      <c r="M636" s="3">
        <f t="shared" si="65"/>
        <v>10</v>
      </c>
      <c r="N636" s="3">
        <v>0</v>
      </c>
      <c r="O636" s="3">
        <v>0</v>
      </c>
      <c r="P636" s="3">
        <v>58</v>
      </c>
      <c r="Q636" s="3">
        <v>0</v>
      </c>
      <c r="R636" s="3"/>
      <c r="S636" s="3">
        <f t="shared" si="66"/>
        <v>0</v>
      </c>
      <c r="T636" s="3">
        <f t="shared" si="67"/>
        <v>0</v>
      </c>
      <c r="U636" s="3">
        <f t="shared" si="68"/>
        <v>1</v>
      </c>
      <c r="V636" s="3">
        <f t="shared" si="69"/>
        <v>0</v>
      </c>
      <c r="W636" s="25">
        <v>64</v>
      </c>
      <c r="X636" s="23">
        <v>8</v>
      </c>
      <c r="Y636" s="3">
        <v>0.8</v>
      </c>
      <c r="Z636" s="3"/>
      <c r="AB636" s="30">
        <v>606</v>
      </c>
      <c r="AC636" s="30">
        <v>1.7137830369368277</v>
      </c>
      <c r="AD636" s="30">
        <v>0.38621696306317244</v>
      </c>
    </row>
    <row r="637" spans="1:30">
      <c r="A637" s="4">
        <v>43764.458333333336</v>
      </c>
      <c r="B637">
        <v>43764</v>
      </c>
      <c r="C637" s="3">
        <v>0.45833333333333331</v>
      </c>
      <c r="D637" s="3">
        <v>11</v>
      </c>
      <c r="E637" s="3">
        <v>26</v>
      </c>
      <c r="F637" s="3">
        <v>0.2</v>
      </c>
      <c r="G637" s="5">
        <v>0.4</v>
      </c>
      <c r="H637" s="3">
        <v>0.60000000000000009</v>
      </c>
      <c r="I637" s="3">
        <v>1.55139</v>
      </c>
      <c r="J637" s="12">
        <f t="shared" si="63"/>
        <v>1.1541666666666666</v>
      </c>
      <c r="K637" s="4">
        <v>43764.458333333336</v>
      </c>
      <c r="L637" s="3">
        <f t="shared" si="64"/>
        <v>26</v>
      </c>
      <c r="M637" s="3">
        <f t="shared" si="65"/>
        <v>11</v>
      </c>
      <c r="N637" s="3">
        <v>0</v>
      </c>
      <c r="O637" s="3">
        <v>0</v>
      </c>
      <c r="P637" s="3">
        <v>57</v>
      </c>
      <c r="Q637" s="3">
        <v>0</v>
      </c>
      <c r="R637" s="3"/>
      <c r="S637" s="3">
        <f t="shared" si="66"/>
        <v>0</v>
      </c>
      <c r="T637" s="3">
        <f t="shared" si="67"/>
        <v>0</v>
      </c>
      <c r="U637" s="3">
        <f t="shared" si="68"/>
        <v>1</v>
      </c>
      <c r="V637" s="3">
        <f t="shared" si="69"/>
        <v>0</v>
      </c>
      <c r="W637" s="26">
        <v>66</v>
      </c>
      <c r="X637" s="22">
        <v>13</v>
      </c>
      <c r="Y637" s="3">
        <v>0.60000000000000009</v>
      </c>
      <c r="Z637" s="3"/>
      <c r="AB637" s="30">
        <v>607</v>
      </c>
      <c r="AC637" s="30">
        <v>1.7137830369368277</v>
      </c>
      <c r="AD637" s="30">
        <v>-0.91378303693682761</v>
      </c>
    </row>
    <row r="638" spans="1:30">
      <c r="A638" s="4">
        <v>43764.5</v>
      </c>
      <c r="B638">
        <v>43764</v>
      </c>
      <c r="C638" s="3">
        <v>0.5</v>
      </c>
      <c r="D638" s="3">
        <v>12</v>
      </c>
      <c r="E638" s="3">
        <v>26</v>
      </c>
      <c r="F638" s="3">
        <v>0.6</v>
      </c>
      <c r="G638" s="5">
        <v>0.4</v>
      </c>
      <c r="H638" s="3">
        <v>1</v>
      </c>
      <c r="I638" s="3">
        <v>1.55139</v>
      </c>
      <c r="J638" s="12">
        <f t="shared" si="63"/>
        <v>1.2249999999999999</v>
      </c>
      <c r="K638" s="4">
        <v>43764.5</v>
      </c>
      <c r="L638" s="3">
        <f t="shared" si="64"/>
        <v>26</v>
      </c>
      <c r="M638" s="3">
        <f t="shared" si="65"/>
        <v>12</v>
      </c>
      <c r="N638" s="3">
        <v>0</v>
      </c>
      <c r="O638" s="3">
        <v>0</v>
      </c>
      <c r="P638" s="3">
        <v>58</v>
      </c>
      <c r="Q638" s="3">
        <v>3</v>
      </c>
      <c r="R638" s="3"/>
      <c r="S638" s="3">
        <f t="shared" si="66"/>
        <v>0</v>
      </c>
      <c r="T638" s="3">
        <f t="shared" si="67"/>
        <v>0</v>
      </c>
      <c r="U638" s="3">
        <f t="shared" si="68"/>
        <v>1</v>
      </c>
      <c r="V638" s="3">
        <f t="shared" si="69"/>
        <v>1</v>
      </c>
      <c r="W638" s="25">
        <v>66</v>
      </c>
      <c r="X638" s="23">
        <v>13</v>
      </c>
      <c r="Y638" s="3">
        <v>1</v>
      </c>
      <c r="Z638" s="3"/>
      <c r="AB638" s="30">
        <v>608</v>
      </c>
      <c r="AC638" s="30">
        <v>1.6473227775279073</v>
      </c>
      <c r="AD638" s="30">
        <v>2.0526772224720928</v>
      </c>
    </row>
    <row r="639" spans="1:30">
      <c r="A639" s="4">
        <v>43764.541666666664</v>
      </c>
      <c r="B639">
        <v>43764</v>
      </c>
      <c r="C639" s="3">
        <v>0.54166666666666663</v>
      </c>
      <c r="D639" s="3">
        <v>13</v>
      </c>
      <c r="E639" s="3">
        <v>26</v>
      </c>
      <c r="F639" s="3">
        <v>0.7</v>
      </c>
      <c r="G639" s="5">
        <v>0.5</v>
      </c>
      <c r="H639" s="3">
        <v>1.2</v>
      </c>
      <c r="I639" s="3">
        <v>1.55139</v>
      </c>
      <c r="J639" s="12">
        <f t="shared" si="63"/>
        <v>1.2166666666666663</v>
      </c>
      <c r="K639" s="4">
        <v>43764.541666666664</v>
      </c>
      <c r="L639" s="3">
        <f t="shared" si="64"/>
        <v>26</v>
      </c>
      <c r="M639" s="3">
        <f t="shared" si="65"/>
        <v>13</v>
      </c>
      <c r="N639" s="3">
        <v>0</v>
      </c>
      <c r="O639" s="3">
        <v>0</v>
      </c>
      <c r="P639" s="3">
        <v>54</v>
      </c>
      <c r="Q639" s="3">
        <v>3</v>
      </c>
      <c r="R639" s="3"/>
      <c r="S639" s="3">
        <f t="shared" si="66"/>
        <v>0</v>
      </c>
      <c r="T639" s="3">
        <f t="shared" si="67"/>
        <v>0</v>
      </c>
      <c r="U639" s="3">
        <f t="shared" si="68"/>
        <v>1</v>
      </c>
      <c r="V639" s="3">
        <f t="shared" si="69"/>
        <v>1</v>
      </c>
      <c r="W639" s="26">
        <v>67</v>
      </c>
      <c r="X639" s="22">
        <v>11</v>
      </c>
      <c r="Y639" s="3">
        <v>1.2</v>
      </c>
      <c r="Z639" s="3"/>
      <c r="AB639" s="30">
        <v>609</v>
      </c>
      <c r="AC639" s="30">
        <v>1.2487059949969113</v>
      </c>
      <c r="AD639" s="30">
        <v>-0.74870599499691126</v>
      </c>
    </row>
    <row r="640" spans="1:30">
      <c r="A640" s="4">
        <v>43764.583333333336</v>
      </c>
      <c r="B640">
        <v>43764</v>
      </c>
      <c r="C640" s="3">
        <v>0.58333333333333337</v>
      </c>
      <c r="D640" s="3">
        <v>14</v>
      </c>
      <c r="E640" s="3">
        <v>26</v>
      </c>
      <c r="F640" s="3">
        <v>0.6</v>
      </c>
      <c r="G640" s="5">
        <v>0.6</v>
      </c>
      <c r="H640" s="3">
        <v>1.2</v>
      </c>
      <c r="I640" s="3">
        <v>1.55139</v>
      </c>
      <c r="J640" s="12">
        <f t="shared" si="63"/>
        <v>1.2124999999999999</v>
      </c>
      <c r="K640" s="4">
        <v>43764.583333333336</v>
      </c>
      <c r="L640" s="3">
        <f t="shared" si="64"/>
        <v>26</v>
      </c>
      <c r="M640" s="3">
        <f t="shared" si="65"/>
        <v>14</v>
      </c>
      <c r="N640" s="3">
        <v>0</v>
      </c>
      <c r="O640" s="3">
        <v>0</v>
      </c>
      <c r="P640" s="3">
        <v>58</v>
      </c>
      <c r="Q640" s="3">
        <v>0</v>
      </c>
      <c r="R640" s="3"/>
      <c r="S640" s="3">
        <f t="shared" si="66"/>
        <v>0</v>
      </c>
      <c r="T640" s="3">
        <f t="shared" si="67"/>
        <v>0</v>
      </c>
      <c r="U640" s="3">
        <f t="shared" si="68"/>
        <v>1</v>
      </c>
      <c r="V640" s="3">
        <f t="shared" si="69"/>
        <v>0</v>
      </c>
      <c r="W640" s="25">
        <v>66</v>
      </c>
      <c r="X640" s="23">
        <v>11</v>
      </c>
      <c r="Y640" s="3">
        <v>1.2</v>
      </c>
      <c r="Z640" s="3"/>
      <c r="AB640" s="30">
        <v>610</v>
      </c>
      <c r="AC640" s="30">
        <v>1.2221218912333431</v>
      </c>
      <c r="AD640" s="30">
        <v>-0.82212189123334312</v>
      </c>
    </row>
    <row r="641" spans="1:30">
      <c r="A641" s="4">
        <v>43764.625</v>
      </c>
      <c r="B641">
        <v>43764</v>
      </c>
      <c r="C641" s="3">
        <v>0.625</v>
      </c>
      <c r="D641" s="3">
        <v>15</v>
      </c>
      <c r="E641" s="3">
        <v>26</v>
      </c>
      <c r="F641" s="3">
        <v>0.4</v>
      </c>
      <c r="G641" s="5">
        <v>1.5</v>
      </c>
      <c r="H641" s="3">
        <v>1.9</v>
      </c>
      <c r="I641" s="3">
        <v>1.55139</v>
      </c>
      <c r="J641" s="12">
        <f t="shared" si="63"/>
        <v>1.2</v>
      </c>
      <c r="K641" s="4">
        <v>43764.625</v>
      </c>
      <c r="L641" s="3">
        <f t="shared" si="64"/>
        <v>26</v>
      </c>
      <c r="M641" s="3">
        <f t="shared" si="65"/>
        <v>15</v>
      </c>
      <c r="N641" s="3">
        <v>0</v>
      </c>
      <c r="O641" s="3">
        <v>0</v>
      </c>
      <c r="P641" s="3">
        <v>52</v>
      </c>
      <c r="Q641" s="3">
        <v>0</v>
      </c>
      <c r="R641" s="3"/>
      <c r="S641" s="3">
        <f t="shared" si="66"/>
        <v>0</v>
      </c>
      <c r="T641" s="3">
        <f t="shared" si="67"/>
        <v>0</v>
      </c>
      <c r="U641" s="3">
        <f t="shared" si="68"/>
        <v>1</v>
      </c>
      <c r="V641" s="3">
        <f t="shared" si="69"/>
        <v>0</v>
      </c>
      <c r="W641" s="26">
        <v>65</v>
      </c>
      <c r="X641" s="22">
        <v>11</v>
      </c>
      <c r="Y641" s="3">
        <v>1.9</v>
      </c>
      <c r="Z641" s="3"/>
      <c r="AB641" s="30">
        <v>611</v>
      </c>
      <c r="AC641" s="30">
        <v>1.1024934242972866</v>
      </c>
      <c r="AD641" s="30">
        <v>-0.70249342429728656</v>
      </c>
    </row>
    <row r="642" spans="1:30">
      <c r="A642" s="4">
        <v>43764.666666666664</v>
      </c>
      <c r="B642">
        <v>43764</v>
      </c>
      <c r="C642" s="3">
        <v>0.66666666666666663</v>
      </c>
      <c r="D642" s="3">
        <v>16</v>
      </c>
      <c r="E642" s="3">
        <v>26</v>
      </c>
      <c r="F642" s="3">
        <v>0.8</v>
      </c>
      <c r="G642" s="5">
        <v>0.5</v>
      </c>
      <c r="H642" s="3">
        <v>1.3</v>
      </c>
      <c r="I642" s="3">
        <v>1.55139</v>
      </c>
      <c r="J642" s="12">
        <f t="shared" ref="J642:J705" si="70">AVERAGE(H642:H665)</f>
        <v>1.2333333333333334</v>
      </c>
      <c r="K642" s="4">
        <v>43764.666666666664</v>
      </c>
      <c r="L642" s="3">
        <f t="shared" ref="L642:L705" si="71">DAY(K642)</f>
        <v>26</v>
      </c>
      <c r="M642" s="3">
        <f t="shared" ref="M642:M705" si="72">HOUR(K642)</f>
        <v>16</v>
      </c>
      <c r="N642" s="3">
        <v>5</v>
      </c>
      <c r="O642" s="3">
        <v>33</v>
      </c>
      <c r="P642" s="3">
        <v>58</v>
      </c>
      <c r="Q642" s="3">
        <v>0</v>
      </c>
      <c r="R642" s="3"/>
      <c r="S642" s="3">
        <f t="shared" ref="S642:S705" si="73">IF(ISBLANK(N642),0,IF(N642&gt;0,1,0))</f>
        <v>1</v>
      </c>
      <c r="T642" s="3">
        <f t="shared" ref="T642:T705" si="74">IF(ISBLANK(O642),0,IF(O642&gt;0,1,0))</f>
        <v>1</v>
      </c>
      <c r="U642" s="3">
        <f t="shared" ref="U642:U705" si="75">IF(ISBLANK(P642),0,IF(P642&gt;0,1,0))</f>
        <v>1</v>
      </c>
      <c r="V642" s="3">
        <f t="shared" ref="V642:V705" si="76">IF(ISBLANK(Q642),0,IF(Q642&gt;0,1,0))</f>
        <v>0</v>
      </c>
      <c r="W642" s="25">
        <v>64</v>
      </c>
      <c r="X642" s="23">
        <v>11</v>
      </c>
      <c r="Y642" s="3">
        <v>1.3</v>
      </c>
      <c r="Z642" s="3"/>
      <c r="AB642" s="30">
        <v>612</v>
      </c>
      <c r="AC642" s="30">
        <v>1.1531786908496195</v>
      </c>
      <c r="AD642" s="30">
        <v>-0.75317869084961953</v>
      </c>
    </row>
    <row r="643" spans="1:30">
      <c r="A643" s="4">
        <v>43764.708333333336</v>
      </c>
      <c r="B643">
        <v>43764</v>
      </c>
      <c r="C643" s="3">
        <v>0.70833333333333337</v>
      </c>
      <c r="D643" s="3">
        <v>17</v>
      </c>
      <c r="E643" s="3">
        <v>26</v>
      </c>
      <c r="F643" s="3">
        <v>0.4</v>
      </c>
      <c r="G643" s="5">
        <v>1.9</v>
      </c>
      <c r="H643" s="3">
        <v>2.2999999999999998</v>
      </c>
      <c r="I643" s="3">
        <v>1.55139</v>
      </c>
      <c r="J643" s="12">
        <f t="shared" si="70"/>
        <v>1.2750000000000001</v>
      </c>
      <c r="K643" s="4">
        <v>43764.708333333336</v>
      </c>
      <c r="L643" s="3">
        <f t="shared" si="71"/>
        <v>26</v>
      </c>
      <c r="M643" s="3">
        <f t="shared" si="72"/>
        <v>17</v>
      </c>
      <c r="N643" s="3">
        <v>39</v>
      </c>
      <c r="O643" s="3">
        <v>0</v>
      </c>
      <c r="P643" s="3">
        <v>39</v>
      </c>
      <c r="Q643" s="3">
        <v>0</v>
      </c>
      <c r="R643" s="3"/>
      <c r="S643" s="3">
        <f t="shared" si="73"/>
        <v>1</v>
      </c>
      <c r="T643" s="3">
        <f t="shared" si="74"/>
        <v>0</v>
      </c>
      <c r="U643" s="3">
        <f t="shared" si="75"/>
        <v>1</v>
      </c>
      <c r="V643" s="3">
        <f t="shared" si="76"/>
        <v>0</v>
      </c>
      <c r="W643" s="26">
        <v>62</v>
      </c>
      <c r="X643" s="22">
        <v>11</v>
      </c>
      <c r="Y643" s="3">
        <v>2.2999999999999998</v>
      </c>
      <c r="Z643" s="3"/>
      <c r="AB643" s="30">
        <v>613</v>
      </c>
      <c r="AC643" s="30">
        <v>1.1423695799426388</v>
      </c>
      <c r="AD643" s="30">
        <v>-0.74236957994263875</v>
      </c>
    </row>
    <row r="644" spans="1:30">
      <c r="A644" s="4">
        <v>43764.75</v>
      </c>
      <c r="B644">
        <v>43764</v>
      </c>
      <c r="C644" s="3">
        <v>0.75</v>
      </c>
      <c r="D644" s="3">
        <v>18</v>
      </c>
      <c r="E644" s="3">
        <v>26</v>
      </c>
      <c r="F644" s="3">
        <v>0.3</v>
      </c>
      <c r="G644" s="5">
        <v>0.5</v>
      </c>
      <c r="H644" s="3">
        <v>0.8</v>
      </c>
      <c r="I644" s="3">
        <v>1.55139</v>
      </c>
      <c r="J644" s="12">
        <f t="shared" si="70"/>
        <v>1.3250000000000002</v>
      </c>
      <c r="K644" s="4">
        <v>43764.75</v>
      </c>
      <c r="L644" s="3">
        <f t="shared" si="71"/>
        <v>26</v>
      </c>
      <c r="M644" s="3">
        <f t="shared" si="72"/>
        <v>18</v>
      </c>
      <c r="N644" s="3"/>
      <c r="O644" s="3"/>
      <c r="P644" s="3"/>
      <c r="Q644" s="3"/>
      <c r="R644" s="3"/>
      <c r="S644" s="3">
        <f t="shared" si="73"/>
        <v>0</v>
      </c>
      <c r="T644" s="3">
        <f t="shared" si="74"/>
        <v>0</v>
      </c>
      <c r="U644" s="3">
        <f t="shared" si="75"/>
        <v>0</v>
      </c>
      <c r="V644" s="3">
        <f t="shared" si="76"/>
        <v>0</v>
      </c>
      <c r="W644" s="25">
        <v>63</v>
      </c>
      <c r="X644" s="23">
        <v>11</v>
      </c>
      <c r="Y644" s="3">
        <v>0.8</v>
      </c>
      <c r="Z644" s="3"/>
      <c r="AB644" s="30">
        <v>614</v>
      </c>
      <c r="AC644" s="30">
        <v>1.0626172686519344</v>
      </c>
      <c r="AD644" s="30">
        <v>-0.66261726865193438</v>
      </c>
    </row>
    <row r="645" spans="1:30">
      <c r="A645" s="4">
        <v>43764.791666666664</v>
      </c>
      <c r="B645">
        <v>43764</v>
      </c>
      <c r="C645" s="3">
        <v>0.79166666666666663</v>
      </c>
      <c r="D645" s="3">
        <v>19</v>
      </c>
      <c r="E645" s="3">
        <v>26</v>
      </c>
      <c r="F645" s="3">
        <v>0.3</v>
      </c>
      <c r="G645" s="5">
        <v>0.4</v>
      </c>
      <c r="H645" s="3">
        <v>0.7</v>
      </c>
      <c r="I645" s="3">
        <v>1.55139</v>
      </c>
      <c r="J645" s="12">
        <f t="shared" si="70"/>
        <v>1.3583333333333334</v>
      </c>
      <c r="K645" s="4">
        <v>43764.791666666664</v>
      </c>
      <c r="L645" s="3">
        <f t="shared" si="71"/>
        <v>26</v>
      </c>
      <c r="M645" s="3">
        <f t="shared" si="72"/>
        <v>19</v>
      </c>
      <c r="N645" s="3">
        <v>9</v>
      </c>
      <c r="O645" s="3">
        <v>0</v>
      </c>
      <c r="P645" s="3">
        <v>8</v>
      </c>
      <c r="Q645" s="3">
        <v>0</v>
      </c>
      <c r="R645" s="3"/>
      <c r="S645" s="3">
        <f t="shared" si="73"/>
        <v>1</v>
      </c>
      <c r="T645" s="3">
        <f t="shared" si="74"/>
        <v>0</v>
      </c>
      <c r="U645" s="3">
        <f t="shared" si="75"/>
        <v>1</v>
      </c>
      <c r="V645" s="3">
        <f t="shared" si="76"/>
        <v>0</v>
      </c>
      <c r="W645" s="26">
        <v>62</v>
      </c>
      <c r="X645" s="22">
        <v>11</v>
      </c>
      <c r="Y645" s="3">
        <v>0.7</v>
      </c>
      <c r="Z645" s="3"/>
      <c r="AB645" s="30">
        <v>615</v>
      </c>
      <c r="AC645" s="30">
        <v>1.1133025352042674</v>
      </c>
      <c r="AD645" s="30">
        <v>-0.71330253520426734</v>
      </c>
    </row>
    <row r="646" spans="1:30">
      <c r="A646" s="4">
        <v>43764.833333333336</v>
      </c>
      <c r="B646">
        <v>43764</v>
      </c>
      <c r="C646" s="3">
        <v>0.83333333333333337</v>
      </c>
      <c r="D646" s="3">
        <v>20</v>
      </c>
      <c r="E646" s="3">
        <v>26</v>
      </c>
      <c r="F646" s="3">
        <v>0.5</v>
      </c>
      <c r="G646" s="5">
        <v>1.1000000000000001</v>
      </c>
      <c r="H646" s="3">
        <v>1.6</v>
      </c>
      <c r="I646" s="3">
        <v>1.55139</v>
      </c>
      <c r="J646" s="12">
        <f t="shared" si="70"/>
        <v>1.4000000000000004</v>
      </c>
      <c r="K646" s="4">
        <v>43764.833333333336</v>
      </c>
      <c r="L646" s="3">
        <f t="shared" si="71"/>
        <v>26</v>
      </c>
      <c r="M646" s="3">
        <f t="shared" si="72"/>
        <v>20</v>
      </c>
      <c r="N646" s="3">
        <v>57</v>
      </c>
      <c r="O646" s="3">
        <v>0</v>
      </c>
      <c r="P646" s="3">
        <v>48</v>
      </c>
      <c r="Q646" s="3">
        <v>0</v>
      </c>
      <c r="R646" s="3"/>
      <c r="S646" s="3">
        <f t="shared" si="73"/>
        <v>1</v>
      </c>
      <c r="T646" s="3">
        <f t="shared" si="74"/>
        <v>0</v>
      </c>
      <c r="U646" s="3">
        <f t="shared" si="75"/>
        <v>1</v>
      </c>
      <c r="V646" s="3">
        <f t="shared" si="76"/>
        <v>0</v>
      </c>
      <c r="W646" s="25">
        <v>62</v>
      </c>
      <c r="X646" s="23">
        <v>11</v>
      </c>
      <c r="Y646" s="3">
        <v>1.6</v>
      </c>
      <c r="Z646" s="3"/>
      <c r="AB646" s="30">
        <v>616</v>
      </c>
      <c r="AC646" s="30">
        <v>1.1265945870860514</v>
      </c>
      <c r="AD646" s="30">
        <v>0.17340541291394862</v>
      </c>
    </row>
    <row r="647" spans="1:30">
      <c r="A647" s="4">
        <v>43764.875</v>
      </c>
      <c r="B647">
        <v>43764</v>
      </c>
      <c r="C647" s="3">
        <v>0.875</v>
      </c>
      <c r="D647" s="3">
        <v>21</v>
      </c>
      <c r="E647" s="3">
        <v>26</v>
      </c>
      <c r="F647" s="3">
        <v>2.2999999999999998</v>
      </c>
      <c r="G647" s="5">
        <v>0.6</v>
      </c>
      <c r="H647" s="3">
        <v>2.9</v>
      </c>
      <c r="I647" s="3">
        <v>1.55139</v>
      </c>
      <c r="J647" s="12">
        <f t="shared" si="70"/>
        <v>1.4250000000000005</v>
      </c>
      <c r="K647" s="4">
        <v>43764.875</v>
      </c>
      <c r="L647" s="3">
        <f t="shared" si="71"/>
        <v>26</v>
      </c>
      <c r="M647" s="3">
        <f t="shared" si="72"/>
        <v>21</v>
      </c>
      <c r="N647" s="3">
        <v>50</v>
      </c>
      <c r="O647" s="3">
        <v>0</v>
      </c>
      <c r="P647" s="3">
        <v>57</v>
      </c>
      <c r="Q647" s="3">
        <v>0</v>
      </c>
      <c r="R647" s="3"/>
      <c r="S647" s="3">
        <f t="shared" si="73"/>
        <v>1</v>
      </c>
      <c r="T647" s="3">
        <f t="shared" si="74"/>
        <v>0</v>
      </c>
      <c r="U647" s="3">
        <f t="shared" si="75"/>
        <v>1</v>
      </c>
      <c r="V647" s="3">
        <f t="shared" si="76"/>
        <v>0</v>
      </c>
      <c r="W647" s="26">
        <v>61</v>
      </c>
      <c r="X647" s="22">
        <v>8</v>
      </c>
      <c r="Y647" s="3">
        <v>2.9</v>
      </c>
      <c r="Z647" s="3"/>
      <c r="AB647" s="30">
        <v>617</v>
      </c>
      <c r="AC647" s="30">
        <v>1.4494928212422227</v>
      </c>
      <c r="AD647" s="30">
        <v>-0.84949282124222258</v>
      </c>
    </row>
    <row r="648" spans="1:30">
      <c r="A648" s="4">
        <v>43764.916666666664</v>
      </c>
      <c r="B648">
        <v>43764</v>
      </c>
      <c r="C648" s="3">
        <v>0.91666666666666663</v>
      </c>
      <c r="D648" s="3">
        <v>22</v>
      </c>
      <c r="E648" s="3">
        <v>26</v>
      </c>
      <c r="F648" s="3">
        <v>0.6</v>
      </c>
      <c r="G648" s="5">
        <v>0.2</v>
      </c>
      <c r="H648" s="3">
        <v>0.8</v>
      </c>
      <c r="I648" s="3">
        <v>1.55139</v>
      </c>
      <c r="J648" s="12">
        <f t="shared" si="70"/>
        <v>1.3916666666666668</v>
      </c>
      <c r="K648" s="4">
        <v>43764.916666666664</v>
      </c>
      <c r="L648" s="3">
        <f t="shared" si="71"/>
        <v>26</v>
      </c>
      <c r="M648" s="3">
        <f t="shared" si="72"/>
        <v>22</v>
      </c>
      <c r="N648" s="3">
        <v>53</v>
      </c>
      <c r="O648" s="3">
        <v>0</v>
      </c>
      <c r="P648" s="3">
        <v>56</v>
      </c>
      <c r="Q648" s="3">
        <v>0</v>
      </c>
      <c r="R648" s="3"/>
      <c r="S648" s="3">
        <f t="shared" si="73"/>
        <v>1</v>
      </c>
      <c r="T648" s="3">
        <f t="shared" si="74"/>
        <v>0</v>
      </c>
      <c r="U648" s="3">
        <f t="shared" si="75"/>
        <v>1</v>
      </c>
      <c r="V648" s="3">
        <f t="shared" si="76"/>
        <v>0</v>
      </c>
      <c r="W648" s="25">
        <v>60</v>
      </c>
      <c r="X648" s="23">
        <v>8</v>
      </c>
      <c r="Y648" s="3">
        <v>0.8</v>
      </c>
      <c r="Z648" s="3"/>
      <c r="AB648" s="30">
        <v>618</v>
      </c>
      <c r="AC648" s="30">
        <v>1.4997106116491186</v>
      </c>
      <c r="AD648" s="30">
        <v>-0.59971061164911854</v>
      </c>
    </row>
    <row r="649" spans="1:30">
      <c r="A649" s="4">
        <v>43764.958333333336</v>
      </c>
      <c r="B649">
        <v>43764</v>
      </c>
      <c r="C649" s="3">
        <v>0.95833333333333337</v>
      </c>
      <c r="D649" s="3">
        <v>23</v>
      </c>
      <c r="E649" s="3">
        <v>26</v>
      </c>
      <c r="F649" s="3">
        <v>0.2</v>
      </c>
      <c r="G649" s="5">
        <v>0.4</v>
      </c>
      <c r="H649" s="3">
        <v>0.60000000000000009</v>
      </c>
      <c r="I649" s="3">
        <v>1.55139</v>
      </c>
      <c r="J649" s="12">
        <f t="shared" si="70"/>
        <v>1.5083333333333335</v>
      </c>
      <c r="K649" s="4">
        <v>43764.958333333336</v>
      </c>
      <c r="L649" s="3">
        <f t="shared" si="71"/>
        <v>26</v>
      </c>
      <c r="M649" s="3">
        <f t="shared" si="72"/>
        <v>23</v>
      </c>
      <c r="N649" s="3">
        <v>58</v>
      </c>
      <c r="O649" s="3">
        <v>0</v>
      </c>
      <c r="P649" s="3">
        <v>16</v>
      </c>
      <c r="Q649" s="3">
        <v>0</v>
      </c>
      <c r="R649" s="3"/>
      <c r="S649" s="3">
        <f t="shared" si="73"/>
        <v>1</v>
      </c>
      <c r="T649" s="3">
        <f t="shared" si="74"/>
        <v>0</v>
      </c>
      <c r="U649" s="3">
        <f t="shared" si="75"/>
        <v>1</v>
      </c>
      <c r="V649" s="3">
        <f t="shared" si="76"/>
        <v>0</v>
      </c>
      <c r="W649" s="26">
        <v>61</v>
      </c>
      <c r="X649" s="22">
        <v>11</v>
      </c>
      <c r="Y649" s="3">
        <v>0.60000000000000009</v>
      </c>
      <c r="Z649" s="3"/>
      <c r="AB649" s="30">
        <v>619</v>
      </c>
      <c r="AC649" s="30">
        <v>1.5395867672944707</v>
      </c>
      <c r="AD649" s="30">
        <v>0.16041323270552943</v>
      </c>
    </row>
    <row r="650" spans="1:30">
      <c r="A650" s="4">
        <v>43765</v>
      </c>
      <c r="B650">
        <v>43765</v>
      </c>
      <c r="C650" s="3">
        <v>0</v>
      </c>
      <c r="D650" s="3">
        <v>0</v>
      </c>
      <c r="E650" s="3">
        <v>27</v>
      </c>
      <c r="F650" s="3">
        <v>0.2</v>
      </c>
      <c r="G650" s="5">
        <v>1.1000000000000001</v>
      </c>
      <c r="H650" s="3">
        <v>1.3</v>
      </c>
      <c r="I650" s="3">
        <v>1.55139</v>
      </c>
      <c r="J650" s="12">
        <f t="shared" si="70"/>
        <v>1.5208333333333333</v>
      </c>
      <c r="K650" s="4">
        <v>43765</v>
      </c>
      <c r="L650" s="3">
        <f t="shared" si="71"/>
        <v>27</v>
      </c>
      <c r="M650" s="3">
        <f t="shared" si="72"/>
        <v>0</v>
      </c>
      <c r="N650" s="3">
        <v>58</v>
      </c>
      <c r="O650" s="3">
        <v>0</v>
      </c>
      <c r="P650" s="3">
        <v>0</v>
      </c>
      <c r="Q650" s="3">
        <v>0</v>
      </c>
      <c r="R650" s="3"/>
      <c r="S650" s="3">
        <f t="shared" si="73"/>
        <v>1</v>
      </c>
      <c r="T650" s="3">
        <f t="shared" si="74"/>
        <v>0</v>
      </c>
      <c r="U650" s="3">
        <f t="shared" si="75"/>
        <v>0</v>
      </c>
      <c r="V650" s="3">
        <f t="shared" si="76"/>
        <v>0</v>
      </c>
      <c r="W650" s="25">
        <v>61</v>
      </c>
      <c r="X650" s="23">
        <v>11</v>
      </c>
      <c r="Y650" s="3">
        <v>1.3</v>
      </c>
      <c r="Z650" s="3"/>
      <c r="AB650" s="30">
        <v>620</v>
      </c>
      <c r="AC650" s="30">
        <v>1.5916716290259678</v>
      </c>
      <c r="AD650" s="30">
        <v>1.0083283709740323</v>
      </c>
    </row>
    <row r="651" spans="1:30">
      <c r="A651" s="4">
        <v>43765.041666666664</v>
      </c>
      <c r="B651">
        <v>43765</v>
      </c>
      <c r="C651" s="3">
        <v>4.1666666666666664E-2</v>
      </c>
      <c r="D651" s="3">
        <v>1</v>
      </c>
      <c r="E651" s="3">
        <v>27</v>
      </c>
      <c r="F651" s="3">
        <v>0.4</v>
      </c>
      <c r="G651" s="5">
        <v>0.3</v>
      </c>
      <c r="H651" s="3">
        <v>0.7</v>
      </c>
      <c r="I651" s="3">
        <v>1.55139</v>
      </c>
      <c r="J651" s="12">
        <f t="shared" si="70"/>
        <v>1.4958333333333336</v>
      </c>
      <c r="K651" s="4">
        <v>43765.041666666664</v>
      </c>
      <c r="L651" s="3">
        <f t="shared" si="71"/>
        <v>27</v>
      </c>
      <c r="M651" s="3">
        <f t="shared" si="72"/>
        <v>1</v>
      </c>
      <c r="N651" s="3">
        <v>58</v>
      </c>
      <c r="O651" s="3">
        <v>0</v>
      </c>
      <c r="P651" s="3">
        <v>0</v>
      </c>
      <c r="Q651" s="3">
        <v>0</v>
      </c>
      <c r="R651" s="3"/>
      <c r="S651" s="3">
        <f t="shared" si="73"/>
        <v>1</v>
      </c>
      <c r="T651" s="3">
        <f t="shared" si="74"/>
        <v>0</v>
      </c>
      <c r="U651" s="3">
        <f t="shared" si="75"/>
        <v>0</v>
      </c>
      <c r="V651" s="3">
        <f t="shared" si="76"/>
        <v>0</v>
      </c>
      <c r="W651" s="26">
        <v>63</v>
      </c>
      <c r="X651" s="22">
        <v>11</v>
      </c>
      <c r="Y651" s="3">
        <v>0.7</v>
      </c>
      <c r="Z651" s="3"/>
      <c r="AB651" s="30">
        <v>621</v>
      </c>
      <c r="AC651" s="30">
        <v>1.5528788191762548</v>
      </c>
      <c r="AD651" s="30">
        <v>0.84712118082374555</v>
      </c>
    </row>
    <row r="652" spans="1:30">
      <c r="A652" s="4">
        <v>43765.083333333336</v>
      </c>
      <c r="B652">
        <v>43765</v>
      </c>
      <c r="C652" s="3">
        <v>8.3333333333333329E-2</v>
      </c>
      <c r="D652" s="3">
        <v>2</v>
      </c>
      <c r="E652" s="3">
        <v>27</v>
      </c>
      <c r="F652" s="3">
        <v>0.2</v>
      </c>
      <c r="G652" s="5">
        <v>0.2</v>
      </c>
      <c r="H652" s="3">
        <v>0.4</v>
      </c>
      <c r="I652" s="3">
        <v>1.55139</v>
      </c>
      <c r="J652" s="12">
        <f t="shared" si="70"/>
        <v>1.4916666666666669</v>
      </c>
      <c r="K652" s="4">
        <v>43765.083333333336</v>
      </c>
      <c r="L652" s="3">
        <f t="shared" si="71"/>
        <v>27</v>
      </c>
      <c r="M652" s="3">
        <f t="shared" si="72"/>
        <v>2</v>
      </c>
      <c r="N652" s="3">
        <v>58</v>
      </c>
      <c r="O652" s="3">
        <v>0</v>
      </c>
      <c r="P652" s="3">
        <v>0</v>
      </c>
      <c r="Q652" s="3">
        <v>0</v>
      </c>
      <c r="R652" s="3"/>
      <c r="S652" s="3">
        <f t="shared" si="73"/>
        <v>1</v>
      </c>
      <c r="T652" s="3">
        <f t="shared" si="74"/>
        <v>0</v>
      </c>
      <c r="U652" s="3">
        <f t="shared" si="75"/>
        <v>0</v>
      </c>
      <c r="V652" s="3">
        <f t="shared" si="76"/>
        <v>0</v>
      </c>
      <c r="W652" s="25">
        <v>62</v>
      </c>
      <c r="X652" s="23">
        <v>8</v>
      </c>
      <c r="Y652" s="3">
        <v>0.4</v>
      </c>
      <c r="Z652" s="3"/>
      <c r="AB652" s="30">
        <v>622</v>
      </c>
      <c r="AC652" s="30">
        <v>1.6049636809077519</v>
      </c>
      <c r="AD652" s="30">
        <v>2.5950363190922481</v>
      </c>
    </row>
    <row r="653" spans="1:30">
      <c r="A653" s="4">
        <v>43765.125</v>
      </c>
      <c r="B653">
        <v>43765</v>
      </c>
      <c r="C653" s="3">
        <v>0.125</v>
      </c>
      <c r="D653" s="3">
        <v>3</v>
      </c>
      <c r="E653" s="3">
        <v>27</v>
      </c>
      <c r="F653" s="3">
        <v>0.2</v>
      </c>
      <c r="G653" s="5">
        <v>0.2</v>
      </c>
      <c r="H653" s="3">
        <v>0.4</v>
      </c>
      <c r="I653" s="3">
        <v>1.55139</v>
      </c>
      <c r="J653" s="12">
        <f t="shared" si="70"/>
        <v>1.4916666666666669</v>
      </c>
      <c r="K653" s="4">
        <v>43765.125</v>
      </c>
      <c r="L653" s="3">
        <f t="shared" si="71"/>
        <v>27</v>
      </c>
      <c r="M653" s="3">
        <f t="shared" si="72"/>
        <v>3</v>
      </c>
      <c r="N653" s="3">
        <v>58</v>
      </c>
      <c r="O653" s="3">
        <v>0</v>
      </c>
      <c r="P653" s="3">
        <v>0</v>
      </c>
      <c r="Q653" s="3">
        <v>0</v>
      </c>
      <c r="R653" s="3"/>
      <c r="S653" s="3">
        <f t="shared" si="73"/>
        <v>1</v>
      </c>
      <c r="T653" s="3">
        <f t="shared" si="74"/>
        <v>0</v>
      </c>
      <c r="U653" s="3">
        <f t="shared" si="75"/>
        <v>0</v>
      </c>
      <c r="V653" s="3">
        <f t="shared" si="76"/>
        <v>0</v>
      </c>
      <c r="W653" s="26">
        <v>62</v>
      </c>
      <c r="X653" s="22">
        <v>8</v>
      </c>
      <c r="Y653" s="3">
        <v>0.4</v>
      </c>
      <c r="Z653" s="3"/>
      <c r="AB653" s="30">
        <v>623</v>
      </c>
      <c r="AC653" s="30">
        <v>1.6182557327895359</v>
      </c>
      <c r="AD653" s="30">
        <v>-1.825573278953585E-2</v>
      </c>
    </row>
    <row r="654" spans="1:30">
      <c r="A654" s="4">
        <v>43765.166666666664</v>
      </c>
      <c r="B654">
        <v>43765</v>
      </c>
      <c r="C654" s="3">
        <v>0.16666666666666666</v>
      </c>
      <c r="D654" s="3">
        <v>4</v>
      </c>
      <c r="E654" s="3">
        <v>27</v>
      </c>
      <c r="F654" s="3">
        <v>0.2</v>
      </c>
      <c r="G654" s="5">
        <v>0.2</v>
      </c>
      <c r="H654" s="3">
        <v>0.4</v>
      </c>
      <c r="I654" s="3">
        <v>1.55139</v>
      </c>
      <c r="J654" s="12">
        <f t="shared" si="70"/>
        <v>1.5000000000000002</v>
      </c>
      <c r="K654" s="4">
        <v>43765.166666666664</v>
      </c>
      <c r="L654" s="3">
        <f t="shared" si="71"/>
        <v>27</v>
      </c>
      <c r="M654" s="3">
        <f t="shared" si="72"/>
        <v>4</v>
      </c>
      <c r="N654" s="3">
        <v>57</v>
      </c>
      <c r="O654" s="3">
        <v>0</v>
      </c>
      <c r="P654" s="3">
        <v>0</v>
      </c>
      <c r="Q654" s="3">
        <v>0</v>
      </c>
      <c r="R654" s="3"/>
      <c r="S654" s="3">
        <f t="shared" si="73"/>
        <v>1</v>
      </c>
      <c r="T654" s="3">
        <f t="shared" si="74"/>
        <v>0</v>
      </c>
      <c r="U654" s="3">
        <f t="shared" si="75"/>
        <v>0</v>
      </c>
      <c r="V654" s="3">
        <f t="shared" si="76"/>
        <v>0</v>
      </c>
      <c r="W654" s="25">
        <v>64</v>
      </c>
      <c r="X654" s="23">
        <v>5</v>
      </c>
      <c r="Y654" s="3">
        <v>0.4</v>
      </c>
      <c r="Z654" s="3"/>
      <c r="AB654" s="30">
        <v>624</v>
      </c>
      <c r="AC654" s="30">
        <v>1.6182557327895359</v>
      </c>
      <c r="AD654" s="30">
        <v>-0.61825573278953594</v>
      </c>
    </row>
    <row r="655" spans="1:30">
      <c r="A655" s="4">
        <v>43765.208333333336</v>
      </c>
      <c r="B655">
        <v>43765</v>
      </c>
      <c r="C655" s="3">
        <v>0.20833333333333334</v>
      </c>
      <c r="D655" s="3">
        <v>5</v>
      </c>
      <c r="E655" s="3">
        <v>27</v>
      </c>
      <c r="F655" s="3">
        <v>0.4</v>
      </c>
      <c r="G655" s="5">
        <v>0.2</v>
      </c>
      <c r="H655" s="3">
        <v>0.60000000000000009</v>
      </c>
      <c r="I655" s="3">
        <v>1.55139</v>
      </c>
      <c r="J655" s="12">
        <f t="shared" si="70"/>
        <v>1.5083333333333337</v>
      </c>
      <c r="K655" s="4">
        <v>43765.208333333336</v>
      </c>
      <c r="L655" s="3">
        <f t="shared" si="71"/>
        <v>27</v>
      </c>
      <c r="M655" s="3">
        <f t="shared" si="72"/>
        <v>5</v>
      </c>
      <c r="N655" s="3">
        <v>58</v>
      </c>
      <c r="O655" s="3">
        <v>0</v>
      </c>
      <c r="P655" s="3">
        <v>0</v>
      </c>
      <c r="Q655" s="3">
        <v>0</v>
      </c>
      <c r="R655" s="3"/>
      <c r="S655" s="3">
        <f t="shared" si="73"/>
        <v>1</v>
      </c>
      <c r="T655" s="3">
        <f t="shared" si="74"/>
        <v>0</v>
      </c>
      <c r="U655" s="3">
        <f t="shared" si="75"/>
        <v>0</v>
      </c>
      <c r="V655" s="3">
        <f t="shared" si="76"/>
        <v>0</v>
      </c>
      <c r="W655" s="26">
        <v>65</v>
      </c>
      <c r="X655" s="22">
        <v>8</v>
      </c>
      <c r="Y655" s="3">
        <v>0.60000000000000009</v>
      </c>
      <c r="Z655" s="3"/>
      <c r="AB655" s="30">
        <v>625</v>
      </c>
      <c r="AC655" s="30">
        <v>1.6182557327895359</v>
      </c>
      <c r="AD655" s="30">
        <v>-1.1182557327895359</v>
      </c>
    </row>
    <row r="656" spans="1:30">
      <c r="A656" s="4">
        <v>43765.25</v>
      </c>
      <c r="B656">
        <v>43765</v>
      </c>
      <c r="C656" s="3">
        <v>0.25</v>
      </c>
      <c r="D656" s="3">
        <v>6</v>
      </c>
      <c r="E656" s="3">
        <v>27</v>
      </c>
      <c r="F656" s="3">
        <v>0.2</v>
      </c>
      <c r="G656" s="5">
        <v>0.2</v>
      </c>
      <c r="H656" s="3">
        <v>0.4</v>
      </c>
      <c r="I656" s="3">
        <v>1.55139</v>
      </c>
      <c r="J656" s="12">
        <f t="shared" si="70"/>
        <v>1.541666666666667</v>
      </c>
      <c r="K656" s="4">
        <v>43765.25</v>
      </c>
      <c r="L656" s="3">
        <f t="shared" si="71"/>
        <v>27</v>
      </c>
      <c r="M656" s="3">
        <f t="shared" si="72"/>
        <v>6</v>
      </c>
      <c r="N656" s="3">
        <v>58</v>
      </c>
      <c r="O656" s="3">
        <v>0</v>
      </c>
      <c r="P656" s="3">
        <v>0</v>
      </c>
      <c r="Q656" s="3">
        <v>0</v>
      </c>
      <c r="R656" s="3"/>
      <c r="S656" s="3">
        <f t="shared" si="73"/>
        <v>1</v>
      </c>
      <c r="T656" s="3">
        <f t="shared" si="74"/>
        <v>0</v>
      </c>
      <c r="U656" s="3">
        <f t="shared" si="75"/>
        <v>0</v>
      </c>
      <c r="V656" s="3">
        <f t="shared" si="76"/>
        <v>0</v>
      </c>
      <c r="W656" s="25">
        <v>68</v>
      </c>
      <c r="X656" s="23">
        <v>8</v>
      </c>
      <c r="Y656" s="3">
        <v>0.4</v>
      </c>
      <c r="Z656" s="3"/>
      <c r="AB656" s="30">
        <v>626</v>
      </c>
      <c r="AC656" s="30">
        <v>1.6182557327895359</v>
      </c>
      <c r="AD656" s="30">
        <v>-1.2182557327895358</v>
      </c>
    </row>
    <row r="657" spans="1:30">
      <c r="A657" s="4">
        <v>43765.291666666664</v>
      </c>
      <c r="B657">
        <v>43765</v>
      </c>
      <c r="C657" s="3">
        <v>0.29166666666666669</v>
      </c>
      <c r="D657" s="3">
        <v>7</v>
      </c>
      <c r="E657" s="3">
        <v>27</v>
      </c>
      <c r="F657" s="3">
        <v>0.2</v>
      </c>
      <c r="G657" s="5">
        <v>0.3</v>
      </c>
      <c r="H657" s="3">
        <v>0.5</v>
      </c>
      <c r="I657" s="3">
        <v>1.55139</v>
      </c>
      <c r="J657" s="12">
        <f t="shared" si="70"/>
        <v>1.5625</v>
      </c>
      <c r="K657" s="4">
        <v>43765.291666666664</v>
      </c>
      <c r="L657" s="3">
        <f t="shared" si="71"/>
        <v>27</v>
      </c>
      <c r="M657" s="3">
        <f t="shared" si="72"/>
        <v>7</v>
      </c>
      <c r="N657" s="3">
        <v>58</v>
      </c>
      <c r="O657" s="3">
        <v>0</v>
      </c>
      <c r="P657" s="3">
        <v>0</v>
      </c>
      <c r="Q657" s="3">
        <v>0</v>
      </c>
      <c r="R657" s="3"/>
      <c r="S657" s="3">
        <f t="shared" si="73"/>
        <v>1</v>
      </c>
      <c r="T657" s="3">
        <f t="shared" si="74"/>
        <v>0</v>
      </c>
      <c r="U657" s="3">
        <f t="shared" si="75"/>
        <v>0</v>
      </c>
      <c r="V657" s="3">
        <f t="shared" si="76"/>
        <v>0</v>
      </c>
      <c r="W657" s="26">
        <v>69</v>
      </c>
      <c r="X657" s="22">
        <v>11</v>
      </c>
      <c r="Y657" s="3">
        <v>0.5</v>
      </c>
      <c r="Z657" s="3"/>
      <c r="AB657" s="30">
        <v>627</v>
      </c>
      <c r="AC657" s="30">
        <v>1.6182557327895359</v>
      </c>
      <c r="AD657" s="30">
        <v>-1.2182557327895358</v>
      </c>
    </row>
    <row r="658" spans="1:30">
      <c r="A658" s="4">
        <v>43765.333333333336</v>
      </c>
      <c r="B658">
        <v>43765</v>
      </c>
      <c r="C658" s="3">
        <v>0.33333333333333331</v>
      </c>
      <c r="D658" s="3">
        <v>8</v>
      </c>
      <c r="E658" s="3">
        <v>27</v>
      </c>
      <c r="F658" s="3">
        <v>0.3</v>
      </c>
      <c r="G658" s="5">
        <v>1.6</v>
      </c>
      <c r="H658" s="3">
        <v>1.9000000000000001</v>
      </c>
      <c r="I658" s="3">
        <v>1.55139</v>
      </c>
      <c r="J658" s="12">
        <f t="shared" si="70"/>
        <v>1.7</v>
      </c>
      <c r="K658" s="4">
        <v>43765.333333333336</v>
      </c>
      <c r="L658" s="3">
        <f t="shared" si="71"/>
        <v>27</v>
      </c>
      <c r="M658" s="3">
        <f t="shared" si="72"/>
        <v>8</v>
      </c>
      <c r="N658" s="3">
        <v>58</v>
      </c>
      <c r="O658" s="3">
        <v>0</v>
      </c>
      <c r="P658" s="3">
        <v>0</v>
      </c>
      <c r="Q658" s="3">
        <v>0</v>
      </c>
      <c r="R658" s="3"/>
      <c r="S658" s="3">
        <f t="shared" si="73"/>
        <v>1</v>
      </c>
      <c r="T658" s="3">
        <f t="shared" si="74"/>
        <v>0</v>
      </c>
      <c r="U658" s="3">
        <f t="shared" si="75"/>
        <v>0</v>
      </c>
      <c r="V658" s="3">
        <f t="shared" si="76"/>
        <v>0</v>
      </c>
      <c r="W658" s="25">
        <v>69</v>
      </c>
      <c r="X658" s="23">
        <v>8</v>
      </c>
      <c r="Y658" s="3">
        <v>1.9000000000000001</v>
      </c>
      <c r="Z658" s="3"/>
      <c r="AB658" s="30">
        <v>628</v>
      </c>
      <c r="AC658" s="30">
        <v>1.6182557327895359</v>
      </c>
      <c r="AD658" s="30">
        <v>-1.2182557327895358</v>
      </c>
    </row>
    <row r="659" spans="1:30">
      <c r="A659" s="4">
        <v>43765.375</v>
      </c>
      <c r="B659">
        <v>43765</v>
      </c>
      <c r="C659" s="3">
        <v>0.375</v>
      </c>
      <c r="D659" s="3">
        <v>9</v>
      </c>
      <c r="E659" s="3">
        <v>27</v>
      </c>
      <c r="F659" s="3">
        <v>0.4</v>
      </c>
      <c r="G659" s="5">
        <v>0.5</v>
      </c>
      <c r="H659" s="3">
        <v>0.9</v>
      </c>
      <c r="I659" s="3">
        <v>1.55139</v>
      </c>
      <c r="J659" s="12">
        <f t="shared" si="70"/>
        <v>1.7249999999999996</v>
      </c>
      <c r="K659" s="4">
        <v>43765.375</v>
      </c>
      <c r="L659" s="3">
        <f t="shared" si="71"/>
        <v>27</v>
      </c>
      <c r="M659" s="3">
        <f t="shared" si="72"/>
        <v>9</v>
      </c>
      <c r="N659" s="3">
        <v>58</v>
      </c>
      <c r="O659" s="3">
        <v>24</v>
      </c>
      <c r="P659" s="3">
        <v>25</v>
      </c>
      <c r="Q659" s="3">
        <v>0</v>
      </c>
      <c r="R659" s="3"/>
      <c r="S659" s="3">
        <f t="shared" si="73"/>
        <v>1</v>
      </c>
      <c r="T659" s="3">
        <f t="shared" si="74"/>
        <v>1</v>
      </c>
      <c r="U659" s="3">
        <f t="shared" si="75"/>
        <v>1</v>
      </c>
      <c r="V659" s="3">
        <f t="shared" si="76"/>
        <v>0</v>
      </c>
      <c r="W659" s="26">
        <v>71</v>
      </c>
      <c r="X659" s="22">
        <v>5</v>
      </c>
      <c r="Y659" s="3">
        <v>0.9</v>
      </c>
      <c r="Z659" s="3"/>
      <c r="AB659" s="30">
        <v>629</v>
      </c>
      <c r="AC659" s="30">
        <v>1.63154778467132</v>
      </c>
      <c r="AD659" s="30">
        <v>-1.2315477846713199</v>
      </c>
    </row>
    <row r="660" spans="1:30">
      <c r="A660" s="4">
        <v>43765.416666666664</v>
      </c>
      <c r="B660">
        <v>43765</v>
      </c>
      <c r="C660" s="3">
        <v>0.41666666666666669</v>
      </c>
      <c r="D660" s="3">
        <v>10</v>
      </c>
      <c r="E660" s="3">
        <v>27</v>
      </c>
      <c r="F660" s="3">
        <v>2.5</v>
      </c>
      <c r="G660" s="5">
        <v>0.8</v>
      </c>
      <c r="H660" s="3">
        <v>3.3</v>
      </c>
      <c r="I660" s="3">
        <v>1.55139</v>
      </c>
      <c r="J660" s="12">
        <f t="shared" si="70"/>
        <v>1.7</v>
      </c>
      <c r="K660" s="4">
        <v>43765.416666666664</v>
      </c>
      <c r="L660" s="3">
        <f t="shared" si="71"/>
        <v>27</v>
      </c>
      <c r="M660" s="3">
        <f t="shared" si="72"/>
        <v>10</v>
      </c>
      <c r="N660" s="3">
        <v>15</v>
      </c>
      <c r="O660" s="3">
        <v>57</v>
      </c>
      <c r="P660" s="3">
        <v>15</v>
      </c>
      <c r="Q660" s="3">
        <v>0</v>
      </c>
      <c r="R660" s="3"/>
      <c r="S660" s="3">
        <f t="shared" si="73"/>
        <v>1</v>
      </c>
      <c r="T660" s="3">
        <f t="shared" si="74"/>
        <v>1</v>
      </c>
      <c r="U660" s="3">
        <f t="shared" si="75"/>
        <v>1</v>
      </c>
      <c r="V660" s="3">
        <f t="shared" si="76"/>
        <v>0</v>
      </c>
      <c r="W660" s="25">
        <v>71</v>
      </c>
      <c r="X660" s="23">
        <v>1</v>
      </c>
      <c r="Y660" s="3">
        <v>3.3</v>
      </c>
      <c r="Z660" s="3"/>
      <c r="AB660" s="30">
        <v>630</v>
      </c>
      <c r="AC660" s="30">
        <v>1.6448398365531041</v>
      </c>
      <c r="AD660" s="30">
        <v>-4.4839836553103973E-2</v>
      </c>
    </row>
    <row r="661" spans="1:30">
      <c r="A661" s="4">
        <v>43765.458333333336</v>
      </c>
      <c r="B661">
        <v>43765</v>
      </c>
      <c r="C661" s="3">
        <v>0.45833333333333331</v>
      </c>
      <c r="D661" s="3">
        <v>11</v>
      </c>
      <c r="E661" s="3">
        <v>27</v>
      </c>
      <c r="F661" s="3">
        <v>0.6</v>
      </c>
      <c r="G661" s="5">
        <v>1.7</v>
      </c>
      <c r="H661" s="3">
        <v>2.2999999999999998</v>
      </c>
      <c r="I661" s="3">
        <v>1.55139</v>
      </c>
      <c r="J661" s="12">
        <f t="shared" si="70"/>
        <v>1.5749999999999995</v>
      </c>
      <c r="K661" s="4">
        <v>43765.458333333336</v>
      </c>
      <c r="L661" s="3">
        <f t="shared" si="71"/>
        <v>27</v>
      </c>
      <c r="M661" s="3">
        <f t="shared" si="72"/>
        <v>11</v>
      </c>
      <c r="N661" s="3">
        <v>0</v>
      </c>
      <c r="O661" s="3">
        <v>36</v>
      </c>
      <c r="P661" s="3">
        <v>0</v>
      </c>
      <c r="Q661" s="3">
        <v>0</v>
      </c>
      <c r="R661" s="3"/>
      <c r="S661" s="3">
        <f t="shared" si="73"/>
        <v>0</v>
      </c>
      <c r="T661" s="3">
        <f t="shared" si="74"/>
        <v>1</v>
      </c>
      <c r="U661" s="3">
        <f t="shared" si="75"/>
        <v>0</v>
      </c>
      <c r="V661" s="3">
        <f t="shared" si="76"/>
        <v>0</v>
      </c>
      <c r="W661" s="26">
        <v>76</v>
      </c>
      <c r="X661" s="22">
        <v>13</v>
      </c>
      <c r="Y661" s="3">
        <v>2.2999999999999998</v>
      </c>
      <c r="Z661" s="3"/>
      <c r="AB661" s="30">
        <v>631</v>
      </c>
      <c r="AC661" s="30">
        <v>1.6074466218825552</v>
      </c>
      <c r="AD661" s="30">
        <v>-7.4466218825550712E-3</v>
      </c>
    </row>
    <row r="662" spans="1:30">
      <c r="A662" s="4">
        <v>43765.5</v>
      </c>
      <c r="B662">
        <v>43765</v>
      </c>
      <c r="C662" s="3">
        <v>0.5</v>
      </c>
      <c r="D662" s="3">
        <v>12</v>
      </c>
      <c r="E662" s="3">
        <v>27</v>
      </c>
      <c r="F662" s="3">
        <v>0.4</v>
      </c>
      <c r="G662" s="5">
        <v>0.4</v>
      </c>
      <c r="H662" s="3">
        <v>0.8</v>
      </c>
      <c r="I662" s="3">
        <v>1.55139</v>
      </c>
      <c r="J662" s="12">
        <f t="shared" si="70"/>
        <v>1.4916666666666663</v>
      </c>
      <c r="K662" s="4">
        <v>43765.499999652777</v>
      </c>
      <c r="L662" s="3">
        <f t="shared" si="71"/>
        <v>27</v>
      </c>
      <c r="M662" s="3">
        <f t="shared" si="72"/>
        <v>12</v>
      </c>
      <c r="N662" s="3"/>
      <c r="O662" s="3"/>
      <c r="P662" s="3"/>
      <c r="Q662" s="3"/>
      <c r="R662" s="3"/>
      <c r="S662" s="3">
        <f t="shared" si="73"/>
        <v>0</v>
      </c>
      <c r="T662" s="3">
        <f t="shared" si="74"/>
        <v>0</v>
      </c>
      <c r="U662" s="3">
        <f t="shared" si="75"/>
        <v>0</v>
      </c>
      <c r="V662" s="3">
        <f t="shared" si="76"/>
        <v>0</v>
      </c>
      <c r="W662" s="25">
        <v>78</v>
      </c>
      <c r="X662" s="23">
        <v>17</v>
      </c>
      <c r="Y662" s="3">
        <v>0.8</v>
      </c>
      <c r="Z662" s="3"/>
      <c r="AB662" s="30">
        <v>632</v>
      </c>
      <c r="AC662" s="30">
        <v>1.5941545700007711</v>
      </c>
      <c r="AD662" s="30">
        <v>2.6058454299992282</v>
      </c>
    </row>
    <row r="663" spans="1:30">
      <c r="A663" s="4">
        <v>43765.541666666664</v>
      </c>
      <c r="B663">
        <v>43765</v>
      </c>
      <c r="C663" s="3">
        <v>0.54166666666666663</v>
      </c>
      <c r="D663" s="3">
        <v>13</v>
      </c>
      <c r="E663" s="3">
        <v>27</v>
      </c>
      <c r="F663" s="3">
        <v>0.7</v>
      </c>
      <c r="G663" s="5">
        <v>0.4</v>
      </c>
      <c r="H663" s="3">
        <v>1.1000000000000001</v>
      </c>
      <c r="I663" s="3">
        <v>1.55139</v>
      </c>
      <c r="J663" s="12">
        <f t="shared" si="70"/>
        <v>1.470833333333333</v>
      </c>
      <c r="K663" s="4">
        <v>43765.541666666664</v>
      </c>
      <c r="L663" s="3">
        <f t="shared" si="71"/>
        <v>27</v>
      </c>
      <c r="M663" s="3">
        <f t="shared" si="72"/>
        <v>13</v>
      </c>
      <c r="N663" s="3">
        <v>0</v>
      </c>
      <c r="O663" s="3">
        <v>42</v>
      </c>
      <c r="P663" s="3">
        <v>0</v>
      </c>
      <c r="Q663" s="3">
        <v>0</v>
      </c>
      <c r="R663" s="3"/>
      <c r="S663" s="3">
        <f t="shared" si="73"/>
        <v>0</v>
      </c>
      <c r="T663" s="3">
        <f t="shared" si="74"/>
        <v>1</v>
      </c>
      <c r="U663" s="3">
        <f t="shared" si="75"/>
        <v>0</v>
      </c>
      <c r="V663" s="3">
        <f t="shared" si="76"/>
        <v>0</v>
      </c>
      <c r="W663" s="26">
        <v>78</v>
      </c>
      <c r="X663" s="22">
        <v>17</v>
      </c>
      <c r="Y663" s="3">
        <v>1.1000000000000001</v>
      </c>
      <c r="Z663" s="3"/>
      <c r="AB663" s="30">
        <v>633</v>
      </c>
      <c r="AC663" s="30">
        <v>1.5542784143554189</v>
      </c>
      <c r="AD663" s="30">
        <v>-0.25427841435541887</v>
      </c>
    </row>
    <row r="664" spans="1:30">
      <c r="A664" s="4">
        <v>43765.583333333336</v>
      </c>
      <c r="B664">
        <v>43765</v>
      </c>
      <c r="C664" s="3">
        <v>0.58333333333333337</v>
      </c>
      <c r="D664" s="3">
        <v>14</v>
      </c>
      <c r="E664" s="3">
        <v>27</v>
      </c>
      <c r="F664" s="3">
        <v>0.4</v>
      </c>
      <c r="G664" s="5">
        <v>0.5</v>
      </c>
      <c r="H664" s="3">
        <v>0.9</v>
      </c>
      <c r="I664" s="3">
        <v>1.55139</v>
      </c>
      <c r="J664" s="12">
        <f t="shared" si="70"/>
        <v>1.4374999999999993</v>
      </c>
      <c r="K664" s="4">
        <v>43765.583333333336</v>
      </c>
      <c r="L664" s="3">
        <f t="shared" si="71"/>
        <v>27</v>
      </c>
      <c r="M664" s="3">
        <f t="shared" si="72"/>
        <v>14</v>
      </c>
      <c r="N664" s="3">
        <v>0</v>
      </c>
      <c r="O664" s="3">
        <v>58</v>
      </c>
      <c r="P664" s="3">
        <v>0</v>
      </c>
      <c r="Q664" s="3">
        <v>0</v>
      </c>
      <c r="R664" s="3"/>
      <c r="S664" s="3">
        <f t="shared" si="73"/>
        <v>0</v>
      </c>
      <c r="T664" s="3">
        <f t="shared" si="74"/>
        <v>1</v>
      </c>
      <c r="U664" s="3">
        <f t="shared" si="75"/>
        <v>0</v>
      </c>
      <c r="V664" s="3">
        <f t="shared" si="76"/>
        <v>0</v>
      </c>
      <c r="W664" s="25">
        <v>80</v>
      </c>
      <c r="X664" s="23">
        <v>17</v>
      </c>
      <c r="Y664" s="3">
        <v>0.9</v>
      </c>
      <c r="Z664" s="3"/>
      <c r="AB664" s="30">
        <v>634</v>
      </c>
      <c r="AC664" s="30">
        <v>1.1925873703495347</v>
      </c>
      <c r="AD664" s="30">
        <v>-0.59258737034953468</v>
      </c>
    </row>
    <row r="665" spans="1:30">
      <c r="A665" s="4">
        <v>43765.625</v>
      </c>
      <c r="B665">
        <v>43765</v>
      </c>
      <c r="C665" s="3">
        <v>0.625</v>
      </c>
      <c r="D665" s="3">
        <v>15</v>
      </c>
      <c r="E665" s="3">
        <v>27</v>
      </c>
      <c r="F665" s="3">
        <v>0.8</v>
      </c>
      <c r="G665" s="5">
        <v>1.9</v>
      </c>
      <c r="H665" s="3">
        <v>2.7</v>
      </c>
      <c r="I665" s="3">
        <v>1.55139</v>
      </c>
      <c r="J665" s="12">
        <f t="shared" si="70"/>
        <v>1.4291666666666663</v>
      </c>
      <c r="K665" s="4">
        <v>43765.625</v>
      </c>
      <c r="L665" s="3">
        <f t="shared" si="71"/>
        <v>27</v>
      </c>
      <c r="M665" s="3">
        <f t="shared" si="72"/>
        <v>15</v>
      </c>
      <c r="N665" s="3">
        <v>57</v>
      </c>
      <c r="O665" s="3">
        <v>27</v>
      </c>
      <c r="P665" s="3">
        <v>56</v>
      </c>
      <c r="Q665" s="3">
        <v>0</v>
      </c>
      <c r="R665" s="3"/>
      <c r="S665" s="3">
        <f t="shared" si="73"/>
        <v>1</v>
      </c>
      <c r="T665" s="3">
        <f t="shared" si="74"/>
        <v>1</v>
      </c>
      <c r="U665" s="3">
        <f t="shared" si="75"/>
        <v>1</v>
      </c>
      <c r="V665" s="3">
        <f t="shared" si="76"/>
        <v>0</v>
      </c>
      <c r="W665" s="26">
        <v>77</v>
      </c>
      <c r="X665" s="22">
        <v>17</v>
      </c>
      <c r="Y665" s="3">
        <v>2.7</v>
      </c>
      <c r="Z665" s="3"/>
      <c r="AB665" s="30">
        <v>635</v>
      </c>
      <c r="AC665" s="30">
        <v>1.2528402773214466</v>
      </c>
      <c r="AD665" s="30">
        <v>-0.4528402773214466</v>
      </c>
    </row>
    <row r="666" spans="1:30">
      <c r="A666" s="4">
        <v>43765.666666666664</v>
      </c>
      <c r="B666">
        <v>43765</v>
      </c>
      <c r="C666" s="3">
        <v>0.66666666666666663</v>
      </c>
      <c r="D666" s="3">
        <v>16</v>
      </c>
      <c r="E666" s="3">
        <v>27</v>
      </c>
      <c r="F666" s="3">
        <v>0.8</v>
      </c>
      <c r="G666" s="5">
        <v>1.5</v>
      </c>
      <c r="H666" s="3">
        <v>2.2999999999999998</v>
      </c>
      <c r="I666" s="3">
        <v>1.55139</v>
      </c>
      <c r="J666" s="12">
        <f t="shared" si="70"/>
        <v>1.3416666666666668</v>
      </c>
      <c r="K666" s="4">
        <v>43765.666666666664</v>
      </c>
      <c r="L666" s="3">
        <f t="shared" si="71"/>
        <v>27</v>
      </c>
      <c r="M666" s="3">
        <f t="shared" si="72"/>
        <v>16</v>
      </c>
      <c r="N666" s="3">
        <v>57</v>
      </c>
      <c r="O666" s="3">
        <v>0</v>
      </c>
      <c r="P666" s="3">
        <v>42</v>
      </c>
      <c r="Q666" s="3">
        <v>0</v>
      </c>
      <c r="R666" s="3"/>
      <c r="S666" s="3">
        <f t="shared" si="73"/>
        <v>1</v>
      </c>
      <c r="T666" s="3">
        <f t="shared" si="74"/>
        <v>0</v>
      </c>
      <c r="U666" s="3">
        <f t="shared" si="75"/>
        <v>1</v>
      </c>
      <c r="V666" s="3">
        <f t="shared" si="76"/>
        <v>0</v>
      </c>
      <c r="W666" s="25">
        <v>74</v>
      </c>
      <c r="X666" s="23">
        <v>21</v>
      </c>
      <c r="Y666" s="3">
        <v>2.2999999999999998</v>
      </c>
      <c r="Z666" s="3"/>
      <c r="AB666" s="30">
        <v>636</v>
      </c>
      <c r="AC666" s="30">
        <v>1.1660032665859665</v>
      </c>
      <c r="AD666" s="30">
        <v>-0.56600326658596645</v>
      </c>
    </row>
    <row r="667" spans="1:30">
      <c r="A667" s="4">
        <v>43765.708333333336</v>
      </c>
      <c r="B667">
        <v>43765</v>
      </c>
      <c r="C667" s="3">
        <v>0.70833333333333337</v>
      </c>
      <c r="D667" s="3">
        <v>17</v>
      </c>
      <c r="E667" s="3">
        <v>27</v>
      </c>
      <c r="F667" s="3">
        <v>2.2999999999999998</v>
      </c>
      <c r="G667" s="5">
        <v>1.2</v>
      </c>
      <c r="H667" s="3">
        <v>3.5</v>
      </c>
      <c r="I667" s="3">
        <v>1.55139</v>
      </c>
      <c r="J667" s="12">
        <f t="shared" si="70"/>
        <v>1.3250000000000002</v>
      </c>
      <c r="K667" s="4">
        <v>43765.708333333336</v>
      </c>
      <c r="L667" s="3">
        <f t="shared" si="71"/>
        <v>27</v>
      </c>
      <c r="M667" s="3">
        <f t="shared" si="72"/>
        <v>17</v>
      </c>
      <c r="N667" s="3">
        <v>58</v>
      </c>
      <c r="O667" s="3">
        <v>0</v>
      </c>
      <c r="P667" s="3">
        <v>44</v>
      </c>
      <c r="Q667" s="3">
        <v>0</v>
      </c>
      <c r="R667" s="3"/>
      <c r="S667" s="3">
        <f t="shared" si="73"/>
        <v>1</v>
      </c>
      <c r="T667" s="3">
        <f t="shared" si="74"/>
        <v>0</v>
      </c>
      <c r="U667" s="3">
        <f t="shared" si="75"/>
        <v>1</v>
      </c>
      <c r="V667" s="3">
        <f t="shared" si="76"/>
        <v>0</v>
      </c>
      <c r="W667" s="26">
        <v>71</v>
      </c>
      <c r="X667" s="22">
        <v>21</v>
      </c>
      <c r="Y667" s="3">
        <v>3.5</v>
      </c>
      <c r="Z667" s="3"/>
      <c r="AB667" s="30">
        <v>637</v>
      </c>
      <c r="AC667" s="30">
        <v>1.9514374147258953</v>
      </c>
      <c r="AD667" s="30">
        <v>-0.95143741472589527</v>
      </c>
    </row>
    <row r="668" spans="1:30">
      <c r="A668" s="4">
        <v>43765.75</v>
      </c>
      <c r="B668">
        <v>43765</v>
      </c>
      <c r="C668" s="3">
        <v>0.75</v>
      </c>
      <c r="D668" s="3">
        <v>18</v>
      </c>
      <c r="E668" s="3">
        <v>27</v>
      </c>
      <c r="F668" s="3">
        <v>0.8</v>
      </c>
      <c r="G668" s="5">
        <v>0.8</v>
      </c>
      <c r="H668" s="3">
        <v>1.6</v>
      </c>
      <c r="I668" s="3">
        <v>1.55139</v>
      </c>
      <c r="J668" s="12">
        <f t="shared" si="70"/>
        <v>1.2125000000000001</v>
      </c>
      <c r="K668" s="4">
        <v>43765.75</v>
      </c>
      <c r="L668" s="3">
        <f t="shared" si="71"/>
        <v>27</v>
      </c>
      <c r="M668" s="3">
        <f t="shared" si="72"/>
        <v>18</v>
      </c>
      <c r="N668" s="3">
        <v>58</v>
      </c>
      <c r="O668" s="3">
        <v>0</v>
      </c>
      <c r="P668" s="3">
        <v>53</v>
      </c>
      <c r="Q668" s="3">
        <v>0</v>
      </c>
      <c r="R668" s="3"/>
      <c r="S668" s="3">
        <f t="shared" si="73"/>
        <v>1</v>
      </c>
      <c r="T668" s="3">
        <f t="shared" si="74"/>
        <v>0</v>
      </c>
      <c r="U668" s="3">
        <f t="shared" si="75"/>
        <v>1</v>
      </c>
      <c r="V668" s="3">
        <f t="shared" si="76"/>
        <v>0</v>
      </c>
      <c r="W668" s="25">
        <v>68</v>
      </c>
      <c r="X668" s="23">
        <v>21</v>
      </c>
      <c r="Y668" s="3">
        <v>1.6</v>
      </c>
      <c r="Z668" s="3"/>
      <c r="AB668" s="30">
        <v>638</v>
      </c>
      <c r="AC668" s="30">
        <v>1.962246525632876</v>
      </c>
      <c r="AD668" s="30">
        <v>-0.76224652563287609</v>
      </c>
    </row>
    <row r="669" spans="1:30">
      <c r="A669" s="4">
        <v>43765.791666666664</v>
      </c>
      <c r="B669">
        <v>43765</v>
      </c>
      <c r="C669" s="3">
        <v>0.79166666666666663</v>
      </c>
      <c r="D669" s="3">
        <v>19</v>
      </c>
      <c r="E669" s="3">
        <v>27</v>
      </c>
      <c r="F669" s="3">
        <v>1</v>
      </c>
      <c r="G669" s="5">
        <v>0.7</v>
      </c>
      <c r="H669" s="3">
        <v>1.7</v>
      </c>
      <c r="I669" s="3">
        <v>1.55139</v>
      </c>
      <c r="J669" s="12">
        <f t="shared" si="70"/>
        <v>1.1791666666666669</v>
      </c>
      <c r="K669" s="4">
        <v>43765.791666666664</v>
      </c>
      <c r="L669" s="3">
        <f t="shared" si="71"/>
        <v>27</v>
      </c>
      <c r="M669" s="3">
        <f t="shared" si="72"/>
        <v>19</v>
      </c>
      <c r="N669" s="3">
        <v>58</v>
      </c>
      <c r="O669" s="3">
        <v>0</v>
      </c>
      <c r="P669" s="3">
        <v>58</v>
      </c>
      <c r="Q669" s="3">
        <v>0</v>
      </c>
      <c r="R669" s="3"/>
      <c r="S669" s="3">
        <f t="shared" si="73"/>
        <v>1</v>
      </c>
      <c r="T669" s="3">
        <f t="shared" si="74"/>
        <v>0</v>
      </c>
      <c r="U669" s="3">
        <f t="shared" si="75"/>
        <v>1</v>
      </c>
      <c r="V669" s="3">
        <f t="shared" si="76"/>
        <v>0</v>
      </c>
      <c r="W669" s="26">
        <v>67</v>
      </c>
      <c r="X669" s="22">
        <v>21</v>
      </c>
      <c r="Y669" s="3">
        <v>1.7</v>
      </c>
      <c r="Z669" s="3"/>
      <c r="AB669" s="30">
        <v>639</v>
      </c>
      <c r="AC669" s="30">
        <v>1.1901044293747314</v>
      </c>
      <c r="AD669" s="30">
        <v>9.8955706252685793E-3</v>
      </c>
    </row>
    <row r="670" spans="1:30">
      <c r="A670" s="4">
        <v>43765.833333333336</v>
      </c>
      <c r="B670">
        <v>43765</v>
      </c>
      <c r="C670" s="3">
        <v>0.83333333333333337</v>
      </c>
      <c r="D670" s="3">
        <v>20</v>
      </c>
      <c r="E670" s="3">
        <v>27</v>
      </c>
      <c r="F670" s="3">
        <v>0.7</v>
      </c>
      <c r="G670" s="5">
        <v>1.5</v>
      </c>
      <c r="H670" s="3">
        <v>2.2000000000000002</v>
      </c>
      <c r="I670" s="3">
        <v>1.55139</v>
      </c>
      <c r="J670" s="12">
        <f t="shared" si="70"/>
        <v>1.1458333333333335</v>
      </c>
      <c r="K670" s="4">
        <v>43765.833333333336</v>
      </c>
      <c r="L670" s="3">
        <f t="shared" si="71"/>
        <v>27</v>
      </c>
      <c r="M670" s="3">
        <f t="shared" si="72"/>
        <v>20</v>
      </c>
      <c r="N670" s="3">
        <v>57</v>
      </c>
      <c r="O670" s="3">
        <v>0</v>
      </c>
      <c r="P670" s="3">
        <v>54</v>
      </c>
      <c r="Q670" s="3">
        <v>0</v>
      </c>
      <c r="R670" s="3"/>
      <c r="S670" s="3">
        <f t="shared" si="73"/>
        <v>1</v>
      </c>
      <c r="T670" s="3">
        <f t="shared" si="74"/>
        <v>0</v>
      </c>
      <c r="U670" s="3">
        <f t="shared" si="75"/>
        <v>1</v>
      </c>
      <c r="V670" s="3">
        <f t="shared" si="76"/>
        <v>0</v>
      </c>
      <c r="W670" s="25">
        <v>65</v>
      </c>
      <c r="X670" s="23">
        <v>21</v>
      </c>
      <c r="Y670" s="3">
        <v>2.2000000000000002</v>
      </c>
      <c r="Z670" s="3"/>
      <c r="AB670" s="30">
        <v>640</v>
      </c>
      <c r="AC670" s="30">
        <v>1.2033964812565154</v>
      </c>
      <c r="AD670" s="30">
        <v>0.69660351874348447</v>
      </c>
    </row>
    <row r="671" spans="1:30">
      <c r="A671" s="4">
        <v>43765.875</v>
      </c>
      <c r="B671">
        <v>43765</v>
      </c>
      <c r="C671" s="3">
        <v>0.875</v>
      </c>
      <c r="D671" s="3">
        <v>21</v>
      </c>
      <c r="E671" s="3">
        <v>27</v>
      </c>
      <c r="F671" s="3">
        <v>1</v>
      </c>
      <c r="G671" s="5">
        <v>1.1000000000000001</v>
      </c>
      <c r="H671" s="3">
        <v>2.1</v>
      </c>
      <c r="I671" s="3">
        <v>1.55139</v>
      </c>
      <c r="J671" s="12">
        <f t="shared" si="70"/>
        <v>1.1000000000000003</v>
      </c>
      <c r="K671" s="4">
        <v>43765.875</v>
      </c>
      <c r="L671" s="3">
        <f t="shared" si="71"/>
        <v>27</v>
      </c>
      <c r="M671" s="3">
        <f t="shared" si="72"/>
        <v>21</v>
      </c>
      <c r="N671" s="3">
        <v>58</v>
      </c>
      <c r="O671" s="3">
        <v>0</v>
      </c>
      <c r="P671" s="3">
        <v>49</v>
      </c>
      <c r="Q671" s="3">
        <v>0</v>
      </c>
      <c r="R671" s="3"/>
      <c r="S671" s="3">
        <f t="shared" si="73"/>
        <v>1</v>
      </c>
      <c r="T671" s="3">
        <f t="shared" si="74"/>
        <v>0</v>
      </c>
      <c r="U671" s="3">
        <f t="shared" si="75"/>
        <v>1</v>
      </c>
      <c r="V671" s="3">
        <f t="shared" si="76"/>
        <v>0</v>
      </c>
      <c r="W671" s="26">
        <v>67</v>
      </c>
      <c r="X671" s="22">
        <v>21</v>
      </c>
      <c r="Y671" s="3">
        <v>2.1</v>
      </c>
      <c r="Z671" s="3"/>
      <c r="AB671" s="30">
        <v>641</v>
      </c>
      <c r="AC671" s="30">
        <v>1.5650875252623997</v>
      </c>
      <c r="AD671" s="30">
        <v>-0.26508752526239965</v>
      </c>
    </row>
    <row r="672" spans="1:30">
      <c r="A672" s="4">
        <v>43765.916666666664</v>
      </c>
      <c r="B672">
        <v>43765</v>
      </c>
      <c r="C672" s="3">
        <v>0.91666666666666663</v>
      </c>
      <c r="D672" s="3">
        <v>22</v>
      </c>
      <c r="E672" s="3">
        <v>27</v>
      </c>
      <c r="F672" s="3">
        <v>2.9</v>
      </c>
      <c r="G672" s="5">
        <v>0.7</v>
      </c>
      <c r="H672" s="3">
        <v>3.5999999999999996</v>
      </c>
      <c r="I672" s="3">
        <v>1.55139</v>
      </c>
      <c r="J672" s="12">
        <f t="shared" si="70"/>
        <v>1.1125</v>
      </c>
      <c r="K672" s="4">
        <v>43765.916666666664</v>
      </c>
      <c r="L672" s="3">
        <f t="shared" si="71"/>
        <v>27</v>
      </c>
      <c r="M672" s="3">
        <f t="shared" si="72"/>
        <v>22</v>
      </c>
      <c r="N672" s="3">
        <v>58</v>
      </c>
      <c r="O672" s="3">
        <v>0</v>
      </c>
      <c r="P672" s="3">
        <v>58</v>
      </c>
      <c r="Q672" s="3">
        <v>0</v>
      </c>
      <c r="R672" s="3"/>
      <c r="S672" s="3">
        <f t="shared" si="73"/>
        <v>1</v>
      </c>
      <c r="T672" s="3">
        <f t="shared" si="74"/>
        <v>0</v>
      </c>
      <c r="U672" s="3">
        <f t="shared" si="75"/>
        <v>1</v>
      </c>
      <c r="V672" s="3">
        <f t="shared" si="76"/>
        <v>0</v>
      </c>
      <c r="W672" s="25">
        <v>66</v>
      </c>
      <c r="X672" s="23">
        <v>21</v>
      </c>
      <c r="Y672" s="3">
        <v>3.5999999999999996</v>
      </c>
      <c r="Z672" s="3"/>
      <c r="AB672" s="30">
        <v>642</v>
      </c>
      <c r="AC672" s="30">
        <v>1.5395867672944707</v>
      </c>
      <c r="AD672" s="30">
        <v>0.76041323270552907</v>
      </c>
    </row>
    <row r="673" spans="1:30">
      <c r="A673" s="4">
        <v>43765.958333333336</v>
      </c>
      <c r="B673">
        <v>43765</v>
      </c>
      <c r="C673" s="3">
        <v>0.95833333333333337</v>
      </c>
      <c r="D673" s="3">
        <v>23</v>
      </c>
      <c r="E673" s="3">
        <v>27</v>
      </c>
      <c r="F673" s="3">
        <v>0.4</v>
      </c>
      <c r="G673" s="5">
        <v>0.5</v>
      </c>
      <c r="H673" s="3">
        <v>0.9</v>
      </c>
      <c r="I673" s="3">
        <v>1.55139</v>
      </c>
      <c r="J673" s="12">
        <f t="shared" si="70"/>
        <v>1.0541666666666667</v>
      </c>
      <c r="K673" s="4">
        <v>43765.958333333336</v>
      </c>
      <c r="L673" s="3">
        <f t="shared" si="71"/>
        <v>27</v>
      </c>
      <c r="M673" s="3">
        <f t="shared" si="72"/>
        <v>23</v>
      </c>
      <c r="N673" s="3">
        <v>58</v>
      </c>
      <c r="O673" s="3">
        <v>2</v>
      </c>
      <c r="P673" s="3">
        <v>58</v>
      </c>
      <c r="Q673" s="3">
        <v>0</v>
      </c>
      <c r="R673" s="3"/>
      <c r="S673" s="3">
        <f t="shared" si="73"/>
        <v>1</v>
      </c>
      <c r="T673" s="3">
        <f t="shared" si="74"/>
        <v>1</v>
      </c>
      <c r="U673" s="3">
        <f t="shared" si="75"/>
        <v>1</v>
      </c>
      <c r="V673" s="3">
        <f t="shared" si="76"/>
        <v>0</v>
      </c>
      <c r="W673" s="26">
        <v>64</v>
      </c>
      <c r="X673" s="22">
        <v>21</v>
      </c>
      <c r="Y673" s="3">
        <v>0.9</v>
      </c>
      <c r="Z673" s="3"/>
      <c r="AB673" s="30">
        <v>643</v>
      </c>
      <c r="AC673" s="30">
        <v>1.1797627946131877</v>
      </c>
      <c r="AD673" s="30">
        <v>-0.37976279461318763</v>
      </c>
    </row>
    <row r="674" spans="1:30">
      <c r="A674" s="4">
        <v>43766</v>
      </c>
      <c r="B674">
        <v>43766</v>
      </c>
      <c r="C674" s="3">
        <v>0</v>
      </c>
      <c r="D674" s="3">
        <v>0</v>
      </c>
      <c r="E674" s="3">
        <v>28</v>
      </c>
      <c r="F674" s="3">
        <v>0.3</v>
      </c>
      <c r="G674" s="5">
        <v>0.4</v>
      </c>
      <c r="H674" s="3">
        <v>0.7</v>
      </c>
      <c r="I674" s="3">
        <v>1.55139</v>
      </c>
      <c r="J674" s="12">
        <f t="shared" si="70"/>
        <v>1.0416666666666667</v>
      </c>
      <c r="K674" s="4">
        <v>43766</v>
      </c>
      <c r="L674" s="3">
        <f t="shared" si="71"/>
        <v>28</v>
      </c>
      <c r="M674" s="3">
        <f t="shared" si="72"/>
        <v>0</v>
      </c>
      <c r="N674" s="3">
        <v>57</v>
      </c>
      <c r="O674" s="3">
        <v>57</v>
      </c>
      <c r="P674" s="3">
        <v>57</v>
      </c>
      <c r="Q674" s="3">
        <v>0</v>
      </c>
      <c r="R674" s="3"/>
      <c r="S674" s="3">
        <f t="shared" si="73"/>
        <v>1</v>
      </c>
      <c r="T674" s="3">
        <f t="shared" si="74"/>
        <v>1</v>
      </c>
      <c r="U674" s="3">
        <f t="shared" si="75"/>
        <v>1</v>
      </c>
      <c r="V674" s="3">
        <f t="shared" si="76"/>
        <v>0</v>
      </c>
      <c r="W674" s="25">
        <v>63</v>
      </c>
      <c r="X674" s="23">
        <v>21</v>
      </c>
      <c r="Y674" s="3">
        <v>0.7</v>
      </c>
      <c r="Z674" s="3"/>
      <c r="AB674" s="30">
        <v>644</v>
      </c>
      <c r="AC674" s="30">
        <v>1.5395867672944707</v>
      </c>
      <c r="AD674" s="30">
        <v>-0.83958676729447079</v>
      </c>
    </row>
    <row r="675" spans="1:30">
      <c r="A675" s="4">
        <v>43766.041666666664</v>
      </c>
      <c r="B675">
        <v>43766</v>
      </c>
      <c r="C675" s="3">
        <v>4.1666666666666664E-2</v>
      </c>
      <c r="D675" s="3">
        <v>1</v>
      </c>
      <c r="E675" s="3">
        <v>28</v>
      </c>
      <c r="F675" s="3">
        <v>0.2</v>
      </c>
      <c r="G675" s="5">
        <v>0.4</v>
      </c>
      <c r="H675" s="3">
        <v>0.60000000000000009</v>
      </c>
      <c r="I675" s="3">
        <v>1.55139</v>
      </c>
      <c r="J675" s="12">
        <f t="shared" si="70"/>
        <v>1.0375000000000003</v>
      </c>
      <c r="K675" s="4">
        <v>43766.041666666664</v>
      </c>
      <c r="L675" s="3">
        <f t="shared" si="71"/>
        <v>28</v>
      </c>
      <c r="M675" s="3">
        <f t="shared" si="72"/>
        <v>1</v>
      </c>
      <c r="N675" s="3">
        <v>58</v>
      </c>
      <c r="O675" s="3">
        <v>57</v>
      </c>
      <c r="P675" s="3">
        <v>58</v>
      </c>
      <c r="Q675" s="3">
        <v>0</v>
      </c>
      <c r="R675" s="3"/>
      <c r="S675" s="3">
        <f t="shared" si="73"/>
        <v>1</v>
      </c>
      <c r="T675" s="3">
        <f t="shared" si="74"/>
        <v>1</v>
      </c>
      <c r="U675" s="3">
        <f t="shared" si="75"/>
        <v>1</v>
      </c>
      <c r="V675" s="3">
        <f t="shared" si="76"/>
        <v>0</v>
      </c>
      <c r="W675" s="26">
        <v>61</v>
      </c>
      <c r="X675" s="22">
        <v>21</v>
      </c>
      <c r="Y675" s="3">
        <v>0.60000000000000009</v>
      </c>
      <c r="Z675" s="3"/>
      <c r="AB675" s="30">
        <v>645</v>
      </c>
      <c r="AC675" s="30">
        <v>1.5395867672944707</v>
      </c>
      <c r="AD675" s="30">
        <v>6.0413232705529341E-2</v>
      </c>
    </row>
    <row r="676" spans="1:30">
      <c r="A676" s="4">
        <v>43766.083333333336</v>
      </c>
      <c r="B676">
        <v>43766</v>
      </c>
      <c r="C676" s="3">
        <v>8.3333333333333329E-2</v>
      </c>
      <c r="D676" s="3">
        <v>2</v>
      </c>
      <c r="E676" s="3">
        <v>28</v>
      </c>
      <c r="F676" s="3">
        <v>0.2</v>
      </c>
      <c r="G676" s="5">
        <v>0.2</v>
      </c>
      <c r="H676" s="3">
        <v>0.4</v>
      </c>
      <c r="I676" s="3">
        <v>1.55139</v>
      </c>
      <c r="J676" s="12">
        <f t="shared" si="70"/>
        <v>1.0333333333333334</v>
      </c>
      <c r="K676" s="4">
        <v>43766.083333333336</v>
      </c>
      <c r="L676" s="3">
        <f t="shared" si="71"/>
        <v>28</v>
      </c>
      <c r="M676" s="3">
        <f t="shared" si="72"/>
        <v>2</v>
      </c>
      <c r="N676" s="3">
        <v>58</v>
      </c>
      <c r="O676" s="3">
        <v>58</v>
      </c>
      <c r="P676" s="3">
        <v>58</v>
      </c>
      <c r="Q676" s="3">
        <v>0</v>
      </c>
      <c r="R676" s="3"/>
      <c r="S676" s="3">
        <f t="shared" si="73"/>
        <v>1</v>
      </c>
      <c r="T676" s="3">
        <f t="shared" si="74"/>
        <v>1</v>
      </c>
      <c r="U676" s="3">
        <f t="shared" si="75"/>
        <v>1</v>
      </c>
      <c r="V676" s="3">
        <f t="shared" si="76"/>
        <v>0</v>
      </c>
      <c r="W676" s="25">
        <v>59</v>
      </c>
      <c r="X676" s="23">
        <v>21</v>
      </c>
      <c r="Y676" s="3">
        <v>0.4</v>
      </c>
      <c r="Z676" s="3"/>
      <c r="AB676" s="30">
        <v>646</v>
      </c>
      <c r="AC676" s="30">
        <v>1.589030563359402</v>
      </c>
      <c r="AD676" s="30">
        <v>1.310969436640598</v>
      </c>
    </row>
    <row r="677" spans="1:30">
      <c r="A677" s="4">
        <v>43766.125</v>
      </c>
      <c r="B677">
        <v>43766</v>
      </c>
      <c r="C677" s="3">
        <v>0.125</v>
      </c>
      <c r="D677" s="3">
        <v>3</v>
      </c>
      <c r="E677" s="3">
        <v>28</v>
      </c>
      <c r="F677" s="3">
        <v>0.4</v>
      </c>
      <c r="G677" s="5">
        <v>0.2</v>
      </c>
      <c r="H677" s="3">
        <v>0.60000000000000009</v>
      </c>
      <c r="I677" s="3">
        <v>1.55139</v>
      </c>
      <c r="J677" s="12">
        <f t="shared" si="70"/>
        <v>1.0333333333333334</v>
      </c>
      <c r="K677" s="4">
        <v>43766.125</v>
      </c>
      <c r="L677" s="3">
        <f t="shared" si="71"/>
        <v>28</v>
      </c>
      <c r="M677" s="3">
        <f t="shared" si="72"/>
        <v>3</v>
      </c>
      <c r="N677" s="3">
        <v>58</v>
      </c>
      <c r="O677" s="3">
        <v>58</v>
      </c>
      <c r="P677" s="3">
        <v>58</v>
      </c>
      <c r="Q677" s="3">
        <v>0</v>
      </c>
      <c r="R677" s="3"/>
      <c r="S677" s="3">
        <f t="shared" si="73"/>
        <v>1</v>
      </c>
      <c r="T677" s="3">
        <f t="shared" si="74"/>
        <v>1</v>
      </c>
      <c r="U677" s="3">
        <f t="shared" si="75"/>
        <v>1</v>
      </c>
      <c r="V677" s="3">
        <f t="shared" si="76"/>
        <v>0</v>
      </c>
      <c r="W677" s="26">
        <v>58</v>
      </c>
      <c r="X677" s="22">
        <v>21</v>
      </c>
      <c r="Y677" s="3">
        <v>0.60000000000000009</v>
      </c>
      <c r="Z677" s="3"/>
      <c r="AB677" s="30">
        <v>647</v>
      </c>
      <c r="AC677" s="30">
        <v>1.602322615241186</v>
      </c>
      <c r="AD677" s="30">
        <v>-0.80232261524118598</v>
      </c>
    </row>
    <row r="678" spans="1:30">
      <c r="A678" s="4">
        <v>43766.166666666664</v>
      </c>
      <c r="B678">
        <v>43766</v>
      </c>
      <c r="C678" s="3">
        <v>0.16666666666666666</v>
      </c>
      <c r="D678" s="3">
        <v>4</v>
      </c>
      <c r="E678" s="3">
        <v>28</v>
      </c>
      <c r="F678" s="3">
        <v>0.2</v>
      </c>
      <c r="G678" s="5">
        <v>0.4</v>
      </c>
      <c r="H678" s="3">
        <v>0.60000000000000009</v>
      </c>
      <c r="I678" s="3">
        <v>1.55139</v>
      </c>
      <c r="J678" s="12">
        <f t="shared" si="70"/>
        <v>1.0333333333333334</v>
      </c>
      <c r="K678" s="4">
        <v>43766.166666666664</v>
      </c>
      <c r="L678" s="3">
        <f t="shared" si="71"/>
        <v>28</v>
      </c>
      <c r="M678" s="3">
        <f t="shared" si="72"/>
        <v>4</v>
      </c>
      <c r="N678" s="3">
        <v>57</v>
      </c>
      <c r="O678" s="3">
        <v>57</v>
      </c>
      <c r="P678" s="3">
        <v>57</v>
      </c>
      <c r="Q678" s="3">
        <v>0</v>
      </c>
      <c r="R678" s="3"/>
      <c r="S678" s="3">
        <f t="shared" si="73"/>
        <v>1</v>
      </c>
      <c r="T678" s="3">
        <f t="shared" si="74"/>
        <v>1</v>
      </c>
      <c r="U678" s="3">
        <f t="shared" si="75"/>
        <v>1</v>
      </c>
      <c r="V678" s="3">
        <f t="shared" si="76"/>
        <v>0</v>
      </c>
      <c r="W678" s="25">
        <v>58</v>
      </c>
      <c r="X678" s="23">
        <v>21</v>
      </c>
      <c r="Y678" s="3">
        <v>0.60000000000000009</v>
      </c>
      <c r="Z678" s="3"/>
      <c r="AB678" s="30">
        <v>648</v>
      </c>
      <c r="AC678" s="30">
        <v>1.5528788191762548</v>
      </c>
      <c r="AD678" s="30">
        <v>-0.95287881917625472</v>
      </c>
    </row>
    <row r="679" spans="1:30">
      <c r="A679" s="4">
        <v>43766.208333333336</v>
      </c>
      <c r="B679">
        <v>43766</v>
      </c>
      <c r="C679" s="3">
        <v>0.20833333333333334</v>
      </c>
      <c r="D679" s="3">
        <v>5</v>
      </c>
      <c r="E679" s="3">
        <v>28</v>
      </c>
      <c r="F679" s="3">
        <v>1.1000000000000001</v>
      </c>
      <c r="G679" s="5">
        <v>0.3</v>
      </c>
      <c r="H679" s="3">
        <v>1.4000000000000001</v>
      </c>
      <c r="I679" s="3">
        <v>1.55139</v>
      </c>
      <c r="J679" s="12">
        <f t="shared" si="70"/>
        <v>1.0250000000000001</v>
      </c>
      <c r="K679" s="4">
        <v>43766.208333333336</v>
      </c>
      <c r="L679" s="3">
        <f t="shared" si="71"/>
        <v>28</v>
      </c>
      <c r="M679" s="3">
        <f t="shared" si="72"/>
        <v>5</v>
      </c>
      <c r="N679" s="3">
        <v>58</v>
      </c>
      <c r="O679" s="3">
        <v>54</v>
      </c>
      <c r="P679" s="3">
        <v>58</v>
      </c>
      <c r="Q679" s="3">
        <v>0</v>
      </c>
      <c r="R679" s="3"/>
      <c r="S679" s="3">
        <f t="shared" si="73"/>
        <v>1</v>
      </c>
      <c r="T679" s="3">
        <f t="shared" si="74"/>
        <v>1</v>
      </c>
      <c r="U679" s="3">
        <f t="shared" si="75"/>
        <v>1</v>
      </c>
      <c r="V679" s="3">
        <f t="shared" si="76"/>
        <v>0</v>
      </c>
      <c r="W679" s="26">
        <v>56</v>
      </c>
      <c r="X679" s="22">
        <v>21</v>
      </c>
      <c r="Y679" s="3">
        <v>1.4000000000000001</v>
      </c>
      <c r="Z679" s="3"/>
      <c r="AB679" s="30">
        <v>649</v>
      </c>
      <c r="AC679" s="30">
        <v>1.5026610287693589</v>
      </c>
      <c r="AD679" s="30">
        <v>-0.20266102876935888</v>
      </c>
    </row>
    <row r="680" spans="1:30">
      <c r="A680" s="4">
        <v>43766.25</v>
      </c>
      <c r="B680">
        <v>43766</v>
      </c>
      <c r="C680" s="3">
        <v>0.25</v>
      </c>
      <c r="D680" s="3">
        <v>6</v>
      </c>
      <c r="E680" s="3">
        <v>28</v>
      </c>
      <c r="F680" s="3">
        <v>0.3</v>
      </c>
      <c r="G680" s="5">
        <v>0.6</v>
      </c>
      <c r="H680" s="3">
        <v>0.89999999999999991</v>
      </c>
      <c r="I680" s="3">
        <v>1.55139</v>
      </c>
      <c r="J680" s="12">
        <f t="shared" si="70"/>
        <v>1.0250000000000001</v>
      </c>
      <c r="K680" s="4">
        <v>43766.25</v>
      </c>
      <c r="L680" s="3">
        <f t="shared" si="71"/>
        <v>28</v>
      </c>
      <c r="M680" s="3">
        <f t="shared" si="72"/>
        <v>6</v>
      </c>
      <c r="N680" s="3">
        <v>58</v>
      </c>
      <c r="O680" s="3">
        <v>57</v>
      </c>
      <c r="P680" s="3">
        <v>58</v>
      </c>
      <c r="Q680" s="3">
        <v>0</v>
      </c>
      <c r="R680" s="3"/>
      <c r="S680" s="3">
        <f t="shared" si="73"/>
        <v>1</v>
      </c>
      <c r="T680" s="3">
        <f t="shared" si="74"/>
        <v>1</v>
      </c>
      <c r="U680" s="3">
        <f t="shared" si="75"/>
        <v>1</v>
      </c>
      <c r="V680" s="3">
        <f t="shared" si="76"/>
        <v>0</v>
      </c>
      <c r="W680" s="25">
        <v>58</v>
      </c>
      <c r="X680" s="23">
        <v>21</v>
      </c>
      <c r="Y680" s="3">
        <v>0.89999999999999991</v>
      </c>
      <c r="Z680" s="3"/>
      <c r="AB680" s="30">
        <v>650</v>
      </c>
      <c r="AC680" s="30">
        <v>1.4760769250057908</v>
      </c>
      <c r="AD680" s="30">
        <v>-0.77607692500579084</v>
      </c>
    </row>
    <row r="681" spans="1:30">
      <c r="A681" s="4">
        <v>43766.291666666664</v>
      </c>
      <c r="B681">
        <v>43766</v>
      </c>
      <c r="C681" s="3">
        <v>0.29166666666666669</v>
      </c>
      <c r="D681" s="3">
        <v>7</v>
      </c>
      <c r="E681" s="3">
        <v>28</v>
      </c>
      <c r="F681" s="3">
        <v>2.7</v>
      </c>
      <c r="G681" s="5">
        <v>1.1000000000000001</v>
      </c>
      <c r="H681" s="3">
        <v>3.8000000000000003</v>
      </c>
      <c r="I681" s="3">
        <v>1.55139</v>
      </c>
      <c r="J681" s="12">
        <f t="shared" si="70"/>
        <v>1.05</v>
      </c>
      <c r="K681" s="4">
        <v>43766.291666666664</v>
      </c>
      <c r="L681" s="3">
        <f t="shared" si="71"/>
        <v>28</v>
      </c>
      <c r="M681" s="3">
        <f t="shared" si="72"/>
        <v>7</v>
      </c>
      <c r="N681" s="3">
        <v>58</v>
      </c>
      <c r="O681" s="3">
        <v>58</v>
      </c>
      <c r="P681" s="3">
        <v>31</v>
      </c>
      <c r="Q681" s="3">
        <v>0</v>
      </c>
      <c r="R681" s="3"/>
      <c r="S681" s="3">
        <f t="shared" si="73"/>
        <v>1</v>
      </c>
      <c r="T681" s="3">
        <f t="shared" si="74"/>
        <v>1</v>
      </c>
      <c r="U681" s="3">
        <f t="shared" si="75"/>
        <v>1</v>
      </c>
      <c r="V681" s="3">
        <f t="shared" si="76"/>
        <v>0</v>
      </c>
      <c r="W681" s="26">
        <v>58</v>
      </c>
      <c r="X681" s="22">
        <v>21</v>
      </c>
      <c r="Y681" s="3">
        <v>3.8000000000000003</v>
      </c>
      <c r="Z681" s="3"/>
      <c r="AB681" s="30">
        <v>651</v>
      </c>
      <c r="AC681" s="30">
        <v>1.525520721070722</v>
      </c>
      <c r="AD681" s="30">
        <v>-1.1255207210707221</v>
      </c>
    </row>
    <row r="682" spans="1:30">
      <c r="A682" s="4">
        <v>43766.333333333336</v>
      </c>
      <c r="B682">
        <v>43766</v>
      </c>
      <c r="C682" s="3">
        <v>0.33333333333333331</v>
      </c>
      <c r="D682" s="3">
        <v>8</v>
      </c>
      <c r="E682" s="3">
        <v>28</v>
      </c>
      <c r="F682" s="3">
        <v>2.1</v>
      </c>
      <c r="G682" s="5">
        <v>0.4</v>
      </c>
      <c r="H682" s="3">
        <v>2.5</v>
      </c>
      <c r="I682" s="3">
        <v>1.55139</v>
      </c>
      <c r="J682" s="12">
        <f t="shared" si="70"/>
        <v>1.0624999999999998</v>
      </c>
      <c r="K682" s="4">
        <v>43766.333333333336</v>
      </c>
      <c r="L682" s="3">
        <f t="shared" si="71"/>
        <v>28</v>
      </c>
      <c r="M682" s="3">
        <f t="shared" si="72"/>
        <v>8</v>
      </c>
      <c r="N682" s="3">
        <v>0</v>
      </c>
      <c r="O682" s="3">
        <v>21</v>
      </c>
      <c r="P682" s="3">
        <v>0</v>
      </c>
      <c r="Q682" s="3">
        <v>0</v>
      </c>
      <c r="R682" s="3"/>
      <c r="S682" s="3">
        <f t="shared" si="73"/>
        <v>0</v>
      </c>
      <c r="T682" s="3">
        <f t="shared" si="74"/>
        <v>1</v>
      </c>
      <c r="U682" s="3">
        <f t="shared" si="75"/>
        <v>0</v>
      </c>
      <c r="V682" s="3">
        <f t="shared" si="76"/>
        <v>0</v>
      </c>
      <c r="W682" s="25">
        <v>60</v>
      </c>
      <c r="X682" s="23">
        <v>21</v>
      </c>
      <c r="Y682" s="3">
        <v>2.5</v>
      </c>
      <c r="Z682" s="3"/>
      <c r="AB682" s="30">
        <v>652</v>
      </c>
      <c r="AC682" s="30">
        <v>1.525520721070722</v>
      </c>
      <c r="AD682" s="30">
        <v>-1.1255207210707221</v>
      </c>
    </row>
    <row r="683" spans="1:30">
      <c r="A683" s="4">
        <v>43766.375</v>
      </c>
      <c r="B683">
        <v>43766</v>
      </c>
      <c r="C683" s="3">
        <v>0.375</v>
      </c>
      <c r="D683" s="3">
        <v>9</v>
      </c>
      <c r="E683" s="3">
        <v>28</v>
      </c>
      <c r="F683" s="3">
        <v>0.1</v>
      </c>
      <c r="G683" s="5">
        <v>0.2</v>
      </c>
      <c r="H683" s="3">
        <v>0.30000000000000004</v>
      </c>
      <c r="I683" s="3">
        <v>1.55139</v>
      </c>
      <c r="J683" s="12">
        <f t="shared" si="70"/>
        <v>0.98333333333333339</v>
      </c>
      <c r="K683" s="4">
        <v>43766.374999652777</v>
      </c>
      <c r="L683" s="3">
        <f t="shared" si="71"/>
        <v>28</v>
      </c>
      <c r="M683" s="3">
        <f t="shared" si="72"/>
        <v>9</v>
      </c>
      <c r="N683" s="3"/>
      <c r="O683" s="3"/>
      <c r="P683" s="3"/>
      <c r="Q683" s="3"/>
      <c r="R683" s="3"/>
      <c r="S683" s="3">
        <f t="shared" si="73"/>
        <v>0</v>
      </c>
      <c r="T683" s="3">
        <f t="shared" si="74"/>
        <v>0</v>
      </c>
      <c r="U683" s="3">
        <f t="shared" si="75"/>
        <v>0</v>
      </c>
      <c r="V683" s="3">
        <f t="shared" si="76"/>
        <v>0</v>
      </c>
      <c r="W683" s="26">
        <v>60</v>
      </c>
      <c r="X683" s="22">
        <v>21</v>
      </c>
      <c r="Y683" s="3">
        <v>0.30000000000000004</v>
      </c>
      <c r="Z683" s="3"/>
      <c r="AB683" s="30">
        <v>653</v>
      </c>
      <c r="AC683" s="30">
        <v>1.5350883614903013</v>
      </c>
      <c r="AD683" s="30">
        <v>-1.1350883614903013</v>
      </c>
    </row>
    <row r="684" spans="1:30">
      <c r="A684" s="4">
        <v>43766.416666666664</v>
      </c>
      <c r="B684">
        <v>43766</v>
      </c>
      <c r="C684" s="3">
        <v>0.41666666666666669</v>
      </c>
      <c r="D684" s="3">
        <v>10</v>
      </c>
      <c r="E684" s="3">
        <v>28</v>
      </c>
      <c r="F684" s="3">
        <v>0.1</v>
      </c>
      <c r="G684" s="5">
        <v>0.2</v>
      </c>
      <c r="H684" s="3">
        <v>0.30000000000000004</v>
      </c>
      <c r="I684" s="3">
        <v>1.55139</v>
      </c>
      <c r="J684" s="12">
        <f t="shared" si="70"/>
        <v>0.98750000000000016</v>
      </c>
      <c r="K684" s="4">
        <v>43766.416666261575</v>
      </c>
      <c r="L684" s="3">
        <f t="shared" si="71"/>
        <v>28</v>
      </c>
      <c r="M684" s="3">
        <f t="shared" si="72"/>
        <v>10</v>
      </c>
      <c r="N684" s="3"/>
      <c r="O684" s="3"/>
      <c r="P684" s="3"/>
      <c r="Q684" s="3"/>
      <c r="R684" s="3"/>
      <c r="S684" s="3">
        <f t="shared" si="73"/>
        <v>0</v>
      </c>
      <c r="T684" s="3">
        <f t="shared" si="74"/>
        <v>0</v>
      </c>
      <c r="U684" s="3">
        <f t="shared" si="75"/>
        <v>0</v>
      </c>
      <c r="V684" s="3">
        <f t="shared" si="76"/>
        <v>0</v>
      </c>
      <c r="W684" s="25">
        <v>64</v>
      </c>
      <c r="X684" s="23">
        <v>21</v>
      </c>
      <c r="Y684" s="3">
        <v>0.30000000000000004</v>
      </c>
      <c r="Z684" s="3"/>
      <c r="AB684" s="30">
        <v>654</v>
      </c>
      <c r="AC684" s="30">
        <v>1.4856445654253698</v>
      </c>
      <c r="AD684" s="30">
        <v>-0.88564456542536973</v>
      </c>
    </row>
    <row r="685" spans="1:30">
      <c r="A685" s="4">
        <v>43766.458333333336</v>
      </c>
      <c r="B685">
        <v>43766</v>
      </c>
      <c r="C685" s="3">
        <v>0.45833333333333331</v>
      </c>
      <c r="D685" s="3">
        <v>11</v>
      </c>
      <c r="E685" s="3">
        <v>28</v>
      </c>
      <c r="F685" s="3">
        <v>0.2</v>
      </c>
      <c r="G685" s="5">
        <v>0.1</v>
      </c>
      <c r="H685" s="3">
        <v>0.30000000000000004</v>
      </c>
      <c r="I685" s="3">
        <v>1.55139</v>
      </c>
      <c r="J685" s="12">
        <f t="shared" si="70"/>
        <v>0.99166666666666659</v>
      </c>
      <c r="K685" s="4">
        <v>43766.458332870374</v>
      </c>
      <c r="L685" s="3">
        <f t="shared" si="71"/>
        <v>28</v>
      </c>
      <c r="M685" s="3">
        <f t="shared" si="72"/>
        <v>11</v>
      </c>
      <c r="N685" s="3"/>
      <c r="O685" s="3"/>
      <c r="P685" s="3"/>
      <c r="Q685" s="3"/>
      <c r="R685" s="3"/>
      <c r="S685" s="3">
        <f t="shared" si="73"/>
        <v>0</v>
      </c>
      <c r="T685" s="3">
        <f t="shared" si="74"/>
        <v>0</v>
      </c>
      <c r="U685" s="3">
        <f t="shared" si="75"/>
        <v>0</v>
      </c>
      <c r="V685" s="3">
        <f t="shared" si="76"/>
        <v>0</v>
      </c>
      <c r="W685" s="26">
        <v>65</v>
      </c>
      <c r="X685" s="22">
        <v>21</v>
      </c>
      <c r="Y685" s="3">
        <v>0.30000000000000004</v>
      </c>
      <c r="Z685" s="3"/>
      <c r="AB685" s="30">
        <v>655</v>
      </c>
      <c r="AC685" s="30">
        <v>1.4457684097800176</v>
      </c>
      <c r="AD685" s="30">
        <v>-1.0457684097800177</v>
      </c>
    </row>
    <row r="686" spans="1:30">
      <c r="A686" s="4">
        <v>43766.5</v>
      </c>
      <c r="B686">
        <v>43766</v>
      </c>
      <c r="C686" s="3">
        <v>0.5</v>
      </c>
      <c r="D686" s="3">
        <v>12</v>
      </c>
      <c r="E686" s="3">
        <v>28</v>
      </c>
      <c r="F686" s="3">
        <v>0.2</v>
      </c>
      <c r="G686" s="5">
        <v>0.1</v>
      </c>
      <c r="H686" s="3">
        <v>0.30000000000000004</v>
      </c>
      <c r="I686" s="3">
        <v>1.55139</v>
      </c>
      <c r="J686" s="12">
        <f t="shared" si="70"/>
        <v>0.99583333333333324</v>
      </c>
      <c r="K686" s="4">
        <v>43766.499999479165</v>
      </c>
      <c r="L686" s="3">
        <f t="shared" si="71"/>
        <v>28</v>
      </c>
      <c r="M686" s="3">
        <f t="shared" si="72"/>
        <v>12</v>
      </c>
      <c r="N686" s="3"/>
      <c r="O686" s="3"/>
      <c r="P686" s="3"/>
      <c r="Q686" s="3"/>
      <c r="R686" s="3"/>
      <c r="S686" s="3">
        <f t="shared" si="73"/>
        <v>0</v>
      </c>
      <c r="T686" s="3">
        <f t="shared" si="74"/>
        <v>0</v>
      </c>
      <c r="U686" s="3">
        <f t="shared" si="75"/>
        <v>0</v>
      </c>
      <c r="V686" s="3">
        <f t="shared" si="76"/>
        <v>0</v>
      </c>
      <c r="W686" s="25">
        <v>67</v>
      </c>
      <c r="X686" s="23">
        <v>21</v>
      </c>
      <c r="Y686" s="3">
        <v>0.30000000000000004</v>
      </c>
      <c r="Z686" s="3"/>
      <c r="AB686" s="30">
        <v>656</v>
      </c>
      <c r="AC686" s="30">
        <v>1.3963246137150864</v>
      </c>
      <c r="AD686" s="30">
        <v>-0.89632461371508643</v>
      </c>
    </row>
    <row r="687" spans="1:30">
      <c r="A687" s="4">
        <v>43766.541666666664</v>
      </c>
      <c r="B687">
        <v>43766</v>
      </c>
      <c r="C687" s="3">
        <v>0.54166666666666663</v>
      </c>
      <c r="D687" s="3">
        <v>13</v>
      </c>
      <c r="E687" s="3">
        <v>28</v>
      </c>
      <c r="F687" s="3">
        <v>0.2</v>
      </c>
      <c r="G687" s="5">
        <v>0.1</v>
      </c>
      <c r="H687" s="3">
        <v>0.30000000000000004</v>
      </c>
      <c r="I687" s="3">
        <v>1.55139</v>
      </c>
      <c r="J687" s="12">
        <f t="shared" si="70"/>
        <v>0.99999999999999967</v>
      </c>
      <c r="K687" s="4">
        <v>43766.541666087964</v>
      </c>
      <c r="L687" s="3">
        <f t="shared" si="71"/>
        <v>28</v>
      </c>
      <c r="M687" s="3">
        <f t="shared" si="72"/>
        <v>13</v>
      </c>
      <c r="N687" s="3"/>
      <c r="O687" s="3"/>
      <c r="P687" s="3"/>
      <c r="Q687" s="3"/>
      <c r="R687" s="3"/>
      <c r="S687" s="3">
        <f t="shared" si="73"/>
        <v>0</v>
      </c>
      <c r="T687" s="3">
        <f t="shared" si="74"/>
        <v>0</v>
      </c>
      <c r="U687" s="3">
        <f t="shared" si="75"/>
        <v>0</v>
      </c>
      <c r="V687" s="3">
        <f t="shared" si="76"/>
        <v>0</v>
      </c>
      <c r="W687" s="26">
        <v>68</v>
      </c>
      <c r="X687" s="22">
        <v>21</v>
      </c>
      <c r="Y687" s="3">
        <v>0.30000000000000004</v>
      </c>
      <c r="Z687" s="3"/>
      <c r="AB687" s="30">
        <v>657</v>
      </c>
      <c r="AC687" s="30">
        <v>1.4324763578982336</v>
      </c>
      <c r="AD687" s="30">
        <v>0.46752364210176656</v>
      </c>
    </row>
    <row r="688" spans="1:30">
      <c r="A688" s="4">
        <v>43766.583333333336</v>
      </c>
      <c r="B688">
        <v>43766</v>
      </c>
      <c r="C688" s="3">
        <v>0.58333333333333337</v>
      </c>
      <c r="D688" s="3">
        <v>14</v>
      </c>
      <c r="E688" s="3">
        <v>28</v>
      </c>
      <c r="F688" s="3">
        <v>0.4</v>
      </c>
      <c r="G688" s="5">
        <v>0.3</v>
      </c>
      <c r="H688" s="3">
        <v>0.7</v>
      </c>
      <c r="I688" s="3">
        <v>1.55139</v>
      </c>
      <c r="J688" s="12">
        <f t="shared" si="70"/>
        <v>1.0041666666666664</v>
      </c>
      <c r="K688" s="4">
        <v>43766.583332696762</v>
      </c>
      <c r="L688" s="3">
        <f t="shared" si="71"/>
        <v>28</v>
      </c>
      <c r="M688" s="3">
        <f t="shared" si="72"/>
        <v>14</v>
      </c>
      <c r="N688" s="3"/>
      <c r="O688" s="3"/>
      <c r="P688" s="3"/>
      <c r="Q688" s="3"/>
      <c r="R688" s="3"/>
      <c r="S688" s="3">
        <f t="shared" si="73"/>
        <v>0</v>
      </c>
      <c r="T688" s="3">
        <f t="shared" si="74"/>
        <v>0</v>
      </c>
      <c r="U688" s="3">
        <f t="shared" si="75"/>
        <v>0</v>
      </c>
      <c r="V688" s="3">
        <f t="shared" si="76"/>
        <v>0</v>
      </c>
      <c r="W688" s="25">
        <v>69</v>
      </c>
      <c r="X688" s="23">
        <v>17</v>
      </c>
      <c r="Y688" s="3">
        <v>0.7</v>
      </c>
      <c r="Z688" s="3"/>
      <c r="AB688" s="30">
        <v>658</v>
      </c>
      <c r="AC688" s="30">
        <v>1.5443466504562058</v>
      </c>
      <c r="AD688" s="30">
        <v>-0.64434665045620576</v>
      </c>
    </row>
    <row r="689" spans="1:30">
      <c r="A689" s="4">
        <v>43766.625</v>
      </c>
      <c r="B689">
        <v>43766</v>
      </c>
      <c r="C689" s="3">
        <v>0.625</v>
      </c>
      <c r="D689" s="3">
        <v>15</v>
      </c>
      <c r="E689" s="3">
        <v>28</v>
      </c>
      <c r="F689" s="3">
        <v>0.2</v>
      </c>
      <c r="G689" s="5">
        <v>0.4</v>
      </c>
      <c r="H689" s="3">
        <v>0.60000000000000009</v>
      </c>
      <c r="I689" s="3">
        <v>1.55139</v>
      </c>
      <c r="J689" s="12">
        <f t="shared" si="70"/>
        <v>1.0291666666666663</v>
      </c>
      <c r="K689" s="4">
        <v>43766.624999305554</v>
      </c>
      <c r="L689" s="3">
        <f t="shared" si="71"/>
        <v>28</v>
      </c>
      <c r="M689" s="3">
        <f t="shared" si="72"/>
        <v>15</v>
      </c>
      <c r="N689" s="3"/>
      <c r="O689" s="3"/>
      <c r="P689" s="3"/>
      <c r="Q689" s="3"/>
      <c r="R689" s="3"/>
      <c r="S689" s="3">
        <f t="shared" si="73"/>
        <v>0</v>
      </c>
      <c r="T689" s="3">
        <f t="shared" si="74"/>
        <v>0</v>
      </c>
      <c r="U689" s="3">
        <f t="shared" si="75"/>
        <v>0</v>
      </c>
      <c r="V689" s="3">
        <f t="shared" si="76"/>
        <v>0</v>
      </c>
      <c r="W689" s="26">
        <v>67</v>
      </c>
      <c r="X689" s="22">
        <v>17</v>
      </c>
      <c r="Y689" s="3">
        <v>0.60000000000000009</v>
      </c>
      <c r="Z689" s="3"/>
      <c r="AB689" s="30">
        <v>659</v>
      </c>
      <c r="AC689" s="30">
        <v>1.5925489760337355</v>
      </c>
      <c r="AD689" s="30">
        <v>1.7074510239662644</v>
      </c>
    </row>
    <row r="690" spans="1:30">
      <c r="A690" s="4">
        <v>43766.666666666664</v>
      </c>
      <c r="B690">
        <v>43766</v>
      </c>
      <c r="C690" s="3">
        <v>0.66666666666666663</v>
      </c>
      <c r="D690" s="3">
        <v>16</v>
      </c>
      <c r="E690" s="3">
        <v>28</v>
      </c>
      <c r="F690" s="3">
        <v>1.1000000000000001</v>
      </c>
      <c r="G690" s="5">
        <v>0.8</v>
      </c>
      <c r="H690" s="3">
        <v>1.9000000000000001</v>
      </c>
      <c r="I690" s="3">
        <v>1.55139</v>
      </c>
      <c r="J690" s="12">
        <f t="shared" si="70"/>
        <v>1.0208333333333333</v>
      </c>
      <c r="K690" s="4">
        <v>43766.666665914352</v>
      </c>
      <c r="L690" s="3">
        <f t="shared" si="71"/>
        <v>28</v>
      </c>
      <c r="M690" s="3">
        <f t="shared" si="72"/>
        <v>16</v>
      </c>
      <c r="N690" s="3"/>
      <c r="O690" s="3"/>
      <c r="P690" s="3"/>
      <c r="Q690" s="3"/>
      <c r="R690" s="3"/>
      <c r="S690" s="3">
        <f t="shared" si="73"/>
        <v>0</v>
      </c>
      <c r="T690" s="3">
        <f t="shared" si="74"/>
        <v>0</v>
      </c>
      <c r="U690" s="3">
        <f t="shared" si="75"/>
        <v>0</v>
      </c>
      <c r="V690" s="3">
        <f t="shared" si="76"/>
        <v>0</v>
      </c>
      <c r="W690" s="25">
        <v>65</v>
      </c>
      <c r="X690" s="23">
        <v>13</v>
      </c>
      <c r="Y690" s="3">
        <v>1.9000000000000001</v>
      </c>
      <c r="Z690" s="3"/>
      <c r="AB690" s="30">
        <v>660</v>
      </c>
      <c r="AC690" s="30">
        <v>1.0349498190927271</v>
      </c>
      <c r="AD690" s="30">
        <v>1.2650501809072727</v>
      </c>
    </row>
    <row r="691" spans="1:30">
      <c r="A691" s="4">
        <v>43766.708333333336</v>
      </c>
      <c r="B691">
        <v>43766</v>
      </c>
      <c r="C691" s="3">
        <v>0.70833333333333337</v>
      </c>
      <c r="D691" s="3">
        <v>17</v>
      </c>
      <c r="E691" s="3">
        <v>28</v>
      </c>
      <c r="F691" s="3">
        <v>0.4</v>
      </c>
      <c r="G691" s="5">
        <v>0.4</v>
      </c>
      <c r="H691" s="3">
        <v>0.8</v>
      </c>
      <c r="I691" s="3">
        <v>1.55139</v>
      </c>
      <c r="J691" s="12">
        <f t="shared" si="70"/>
        <v>0.97499999999999964</v>
      </c>
      <c r="K691" s="4">
        <v>43766.708332523151</v>
      </c>
      <c r="L691" s="3">
        <f t="shared" si="71"/>
        <v>28</v>
      </c>
      <c r="M691" s="3">
        <f t="shared" si="72"/>
        <v>17</v>
      </c>
      <c r="N691" s="3"/>
      <c r="O691" s="3"/>
      <c r="P691" s="3"/>
      <c r="Q691" s="3"/>
      <c r="R691" s="3"/>
      <c r="S691" s="3">
        <f t="shared" si="73"/>
        <v>0</v>
      </c>
      <c r="T691" s="3">
        <f t="shared" si="74"/>
        <v>0</v>
      </c>
      <c r="U691" s="3">
        <f t="shared" si="75"/>
        <v>0</v>
      </c>
      <c r="V691" s="3">
        <f t="shared" si="76"/>
        <v>0</v>
      </c>
      <c r="W691" s="26">
        <v>62</v>
      </c>
      <c r="X691" s="22">
        <v>13</v>
      </c>
      <c r="Y691" s="3">
        <v>0.8</v>
      </c>
      <c r="Z691" s="3"/>
      <c r="AB691" s="30">
        <v>661</v>
      </c>
      <c r="AC691" s="30">
        <v>0.90807852802013223</v>
      </c>
      <c r="AD691" s="30">
        <v>-0.10807852802013218</v>
      </c>
    </row>
    <row r="692" spans="1:30">
      <c r="A692" s="4">
        <v>43766.75</v>
      </c>
      <c r="B692">
        <v>43766</v>
      </c>
      <c r="C692" s="3">
        <v>0.75</v>
      </c>
      <c r="D692" s="3">
        <v>18</v>
      </c>
      <c r="E692" s="3">
        <v>28</v>
      </c>
      <c r="F692" s="3">
        <v>0.4</v>
      </c>
      <c r="G692" s="5">
        <v>0.4</v>
      </c>
      <c r="H692" s="3">
        <v>0.8</v>
      </c>
      <c r="I692" s="3">
        <v>1.55139</v>
      </c>
      <c r="J692" s="12">
        <f t="shared" si="70"/>
        <v>0.97499999999999976</v>
      </c>
      <c r="K692" s="4">
        <v>43766.75</v>
      </c>
      <c r="L692" s="3">
        <f t="shared" si="71"/>
        <v>28</v>
      </c>
      <c r="M692" s="3">
        <f t="shared" si="72"/>
        <v>18</v>
      </c>
      <c r="N692" s="3">
        <v>0</v>
      </c>
      <c r="O692" s="3">
        <v>0</v>
      </c>
      <c r="P692" s="3">
        <v>55</v>
      </c>
      <c r="Q692" s="3">
        <v>0</v>
      </c>
      <c r="R692" s="3"/>
      <c r="S692" s="3">
        <f t="shared" si="73"/>
        <v>0</v>
      </c>
      <c r="T692" s="3">
        <f t="shared" si="74"/>
        <v>0</v>
      </c>
      <c r="U692" s="3">
        <f t="shared" si="75"/>
        <v>1</v>
      </c>
      <c r="V692" s="3">
        <f t="shared" si="76"/>
        <v>0</v>
      </c>
      <c r="W692" s="25">
        <v>61</v>
      </c>
      <c r="X692" s="23">
        <v>13</v>
      </c>
      <c r="Y692" s="3">
        <v>0.8</v>
      </c>
      <c r="Z692" s="3"/>
      <c r="AB692" s="30">
        <v>662</v>
      </c>
      <c r="AC692" s="30">
        <v>0.96016338975162929</v>
      </c>
      <c r="AD692" s="30">
        <v>0.1398366102483708</v>
      </c>
    </row>
    <row r="693" spans="1:30">
      <c r="A693" s="4">
        <v>43766.791666666664</v>
      </c>
      <c r="B693">
        <v>43766</v>
      </c>
      <c r="C693" s="3">
        <v>0.79166666666666663</v>
      </c>
      <c r="D693" s="3">
        <v>19</v>
      </c>
      <c r="E693" s="3">
        <v>28</v>
      </c>
      <c r="F693" s="3">
        <v>0.3</v>
      </c>
      <c r="G693" s="5">
        <v>0.6</v>
      </c>
      <c r="H693" s="3">
        <v>0.89999999999999991</v>
      </c>
      <c r="I693" s="3">
        <v>1.55139</v>
      </c>
      <c r="J693" s="12">
        <f t="shared" si="70"/>
        <v>0.98333333333333328</v>
      </c>
      <c r="K693" s="4">
        <v>43766.791666666664</v>
      </c>
      <c r="L693" s="3">
        <f t="shared" si="71"/>
        <v>28</v>
      </c>
      <c r="M693" s="3">
        <f t="shared" si="72"/>
        <v>19</v>
      </c>
      <c r="N693" s="3">
        <v>0</v>
      </c>
      <c r="O693" s="3">
        <v>0</v>
      </c>
      <c r="P693" s="3">
        <v>57</v>
      </c>
      <c r="Q693" s="3">
        <v>0</v>
      </c>
      <c r="R693" s="3"/>
      <c r="S693" s="3">
        <f t="shared" si="73"/>
        <v>0</v>
      </c>
      <c r="T693" s="3">
        <f t="shared" si="74"/>
        <v>0</v>
      </c>
      <c r="U693" s="3">
        <f t="shared" si="75"/>
        <v>1</v>
      </c>
      <c r="V693" s="3">
        <f t="shared" si="76"/>
        <v>0</v>
      </c>
      <c r="W693" s="26">
        <v>58</v>
      </c>
      <c r="X693" s="22">
        <v>13</v>
      </c>
      <c r="Y693" s="3">
        <v>0.89999999999999991</v>
      </c>
      <c r="Z693" s="3"/>
      <c r="AB693" s="30">
        <v>663</v>
      </c>
      <c r="AC693" s="30">
        <v>0.93357928598806117</v>
      </c>
      <c r="AD693" s="30">
        <v>-3.3579285988061147E-2</v>
      </c>
    </row>
    <row r="694" spans="1:30">
      <c r="A694" s="4">
        <v>43766.833333333336</v>
      </c>
      <c r="B694">
        <v>43766</v>
      </c>
      <c r="C694" s="3">
        <v>0.83333333333333337</v>
      </c>
      <c r="D694" s="3">
        <v>20</v>
      </c>
      <c r="E694" s="3">
        <v>28</v>
      </c>
      <c r="F694" s="3">
        <v>0.4</v>
      </c>
      <c r="G694" s="5">
        <v>0.7</v>
      </c>
      <c r="H694" s="3">
        <v>1.1000000000000001</v>
      </c>
      <c r="I694" s="3">
        <v>1.55139</v>
      </c>
      <c r="J694" s="12">
        <f t="shared" si="70"/>
        <v>0.9624999999999998</v>
      </c>
      <c r="K694" s="4">
        <v>43766.833333333336</v>
      </c>
      <c r="L694" s="3">
        <f t="shared" si="71"/>
        <v>28</v>
      </c>
      <c r="M694" s="3">
        <f t="shared" si="72"/>
        <v>20</v>
      </c>
      <c r="N694" s="3">
        <v>0</v>
      </c>
      <c r="O694" s="3">
        <v>20</v>
      </c>
      <c r="P694" s="3">
        <v>58</v>
      </c>
      <c r="Q694" s="3">
        <v>0</v>
      </c>
      <c r="R694" s="3"/>
      <c r="S694" s="3">
        <f t="shared" si="73"/>
        <v>0</v>
      </c>
      <c r="T694" s="3">
        <f t="shared" si="74"/>
        <v>1</v>
      </c>
      <c r="U694" s="3">
        <f t="shared" si="75"/>
        <v>1</v>
      </c>
      <c r="V694" s="3">
        <f t="shared" si="76"/>
        <v>0</v>
      </c>
      <c r="W694" s="25">
        <v>60</v>
      </c>
      <c r="X694" s="23">
        <v>13</v>
      </c>
      <c r="Y694" s="3">
        <v>1.1000000000000001</v>
      </c>
      <c r="Z694" s="3"/>
      <c r="AB694" s="30">
        <v>664</v>
      </c>
      <c r="AC694" s="30">
        <v>1.3199873624329124</v>
      </c>
      <c r="AD694" s="30">
        <v>1.3800126375670878</v>
      </c>
    </row>
    <row r="695" spans="1:30">
      <c r="A695" s="4">
        <v>43766.875</v>
      </c>
      <c r="B695">
        <v>43766</v>
      </c>
      <c r="C695" s="3">
        <v>0.875</v>
      </c>
      <c r="D695" s="3">
        <v>21</v>
      </c>
      <c r="E695" s="3">
        <v>28</v>
      </c>
      <c r="F695" s="3">
        <v>0.5</v>
      </c>
      <c r="G695" s="5">
        <v>1.9</v>
      </c>
      <c r="H695" s="3">
        <v>2.4</v>
      </c>
      <c r="I695" s="3">
        <v>1.55139</v>
      </c>
      <c r="J695" s="12">
        <f t="shared" si="70"/>
        <v>0.94583333333333297</v>
      </c>
      <c r="K695" s="4">
        <v>43766.875</v>
      </c>
      <c r="L695" s="3">
        <f t="shared" si="71"/>
        <v>28</v>
      </c>
      <c r="M695" s="3">
        <f t="shared" si="72"/>
        <v>21</v>
      </c>
      <c r="N695" s="3">
        <v>49</v>
      </c>
      <c r="O695" s="3">
        <v>54</v>
      </c>
      <c r="P695" s="3">
        <v>57</v>
      </c>
      <c r="Q695" s="3">
        <v>0</v>
      </c>
      <c r="R695" s="3"/>
      <c r="S695" s="3">
        <f t="shared" si="73"/>
        <v>1</v>
      </c>
      <c r="T695" s="3">
        <f t="shared" si="74"/>
        <v>1</v>
      </c>
      <c r="U695" s="3">
        <f t="shared" si="75"/>
        <v>1</v>
      </c>
      <c r="V695" s="3">
        <f t="shared" si="76"/>
        <v>0</v>
      </c>
      <c r="W695" s="26">
        <v>60</v>
      </c>
      <c r="X695" s="22">
        <v>11</v>
      </c>
      <c r="Y695" s="3">
        <v>2.4</v>
      </c>
      <c r="Z695" s="3"/>
      <c r="AB695" s="30">
        <v>665</v>
      </c>
      <c r="AC695" s="30">
        <v>1.2595763307692378</v>
      </c>
      <c r="AD695" s="30">
        <v>1.040423669230762</v>
      </c>
    </row>
    <row r="696" spans="1:30">
      <c r="A696" s="4">
        <v>43766.916666666664</v>
      </c>
      <c r="B696">
        <v>43766</v>
      </c>
      <c r="C696" s="3">
        <v>0.91666666666666663</v>
      </c>
      <c r="D696" s="3">
        <v>22</v>
      </c>
      <c r="E696" s="3">
        <v>28</v>
      </c>
      <c r="F696" s="3">
        <v>1.3</v>
      </c>
      <c r="G696" s="5">
        <v>0.9</v>
      </c>
      <c r="H696" s="3">
        <v>2.2000000000000002</v>
      </c>
      <c r="I696" s="3">
        <v>1.55139</v>
      </c>
      <c r="J696" s="12">
        <f t="shared" si="70"/>
        <v>0.95000000000000007</v>
      </c>
      <c r="K696" s="4">
        <v>43766.916666666664</v>
      </c>
      <c r="L696" s="3">
        <f t="shared" si="71"/>
        <v>28</v>
      </c>
      <c r="M696" s="3">
        <f t="shared" si="72"/>
        <v>22</v>
      </c>
      <c r="N696" s="3">
        <v>58</v>
      </c>
      <c r="O696" s="3">
        <v>58</v>
      </c>
      <c r="P696" s="3">
        <v>49</v>
      </c>
      <c r="Q696" s="3">
        <v>0</v>
      </c>
      <c r="R696" s="3"/>
      <c r="S696" s="3">
        <f t="shared" si="73"/>
        <v>1</v>
      </c>
      <c r="T696" s="3">
        <f t="shared" si="74"/>
        <v>1</v>
      </c>
      <c r="U696" s="3">
        <f t="shared" si="75"/>
        <v>1</v>
      </c>
      <c r="V696" s="3">
        <f t="shared" si="76"/>
        <v>0</v>
      </c>
      <c r="W696" s="25">
        <v>61</v>
      </c>
      <c r="X696" s="23">
        <v>11</v>
      </c>
      <c r="Y696" s="3">
        <v>2.2000000000000002</v>
      </c>
      <c r="Z696" s="3"/>
      <c r="AB696" s="30">
        <v>666</v>
      </c>
      <c r="AC696" s="30">
        <v>1.29945248641459</v>
      </c>
      <c r="AD696" s="30">
        <v>2.20054751358541</v>
      </c>
    </row>
    <row r="697" spans="1:30">
      <c r="A697" s="4">
        <v>43766.958333333336</v>
      </c>
      <c r="B697">
        <v>43766</v>
      </c>
      <c r="C697" s="3">
        <v>0.95833333333333337</v>
      </c>
      <c r="D697" s="3">
        <v>23</v>
      </c>
      <c r="E697" s="3">
        <v>28</v>
      </c>
      <c r="F697" s="3">
        <v>0.4</v>
      </c>
      <c r="G697" s="5">
        <v>0.2</v>
      </c>
      <c r="H697" s="3">
        <v>0.60000000000000009</v>
      </c>
      <c r="I697" s="3">
        <v>1.55139</v>
      </c>
      <c r="J697" s="12">
        <f t="shared" si="70"/>
        <v>1.0458333333333334</v>
      </c>
      <c r="K697" s="4">
        <v>43766.958333333336</v>
      </c>
      <c r="L697" s="3">
        <f t="shared" si="71"/>
        <v>28</v>
      </c>
      <c r="M697" s="3">
        <f t="shared" si="72"/>
        <v>23</v>
      </c>
      <c r="N697" s="3">
        <v>57</v>
      </c>
      <c r="O697" s="3">
        <v>57</v>
      </c>
      <c r="P697" s="3">
        <v>57</v>
      </c>
      <c r="Q697" s="3">
        <v>0</v>
      </c>
      <c r="R697" s="3"/>
      <c r="S697" s="3">
        <f t="shared" si="73"/>
        <v>1</v>
      </c>
      <c r="T697" s="3">
        <f t="shared" si="74"/>
        <v>1</v>
      </c>
      <c r="U697" s="3">
        <f t="shared" si="75"/>
        <v>1</v>
      </c>
      <c r="V697" s="3">
        <f t="shared" si="76"/>
        <v>0</v>
      </c>
      <c r="W697" s="26">
        <v>62</v>
      </c>
      <c r="X697" s="22">
        <v>11</v>
      </c>
      <c r="Y697" s="3">
        <v>0.60000000000000009</v>
      </c>
      <c r="Z697" s="3"/>
      <c r="AB697" s="30">
        <v>667</v>
      </c>
      <c r="AC697" s="30">
        <v>1.3393286420599422</v>
      </c>
      <c r="AD697" s="30">
        <v>0.26067135794005791</v>
      </c>
    </row>
    <row r="698" spans="1:30">
      <c r="A698" s="4">
        <v>43767</v>
      </c>
      <c r="B698">
        <v>43767</v>
      </c>
      <c r="C698" s="3">
        <v>0</v>
      </c>
      <c r="D698" s="3">
        <v>0</v>
      </c>
      <c r="E698" s="3">
        <v>29</v>
      </c>
      <c r="F698" s="3">
        <v>0.4</v>
      </c>
      <c r="G698" s="5">
        <v>0.2</v>
      </c>
      <c r="H698" s="3">
        <v>0.60000000000000009</v>
      </c>
      <c r="I698" s="3">
        <v>1.55139</v>
      </c>
      <c r="J698" s="12">
        <f t="shared" si="70"/>
        <v>1.0833333333333335</v>
      </c>
      <c r="K698" s="4">
        <v>43767</v>
      </c>
      <c r="L698" s="3">
        <f t="shared" si="71"/>
        <v>29</v>
      </c>
      <c r="M698" s="3">
        <f t="shared" si="72"/>
        <v>0</v>
      </c>
      <c r="N698" s="3">
        <v>58</v>
      </c>
      <c r="O698" s="3">
        <v>58</v>
      </c>
      <c r="P698" s="3">
        <v>58</v>
      </c>
      <c r="Q698" s="3">
        <v>0</v>
      </c>
      <c r="R698" s="3"/>
      <c r="S698" s="3">
        <f t="shared" si="73"/>
        <v>1</v>
      </c>
      <c r="T698" s="3">
        <f t="shared" si="74"/>
        <v>1</v>
      </c>
      <c r="U698" s="3">
        <f t="shared" si="75"/>
        <v>1</v>
      </c>
      <c r="V698" s="3">
        <f t="shared" si="76"/>
        <v>0</v>
      </c>
      <c r="W698" s="25">
        <v>60</v>
      </c>
      <c r="X698" s="23">
        <v>11</v>
      </c>
      <c r="Y698" s="3">
        <v>0.60000000000000009</v>
      </c>
      <c r="Z698" s="3"/>
      <c r="AB698" s="30">
        <v>668</v>
      </c>
      <c r="AC698" s="30">
        <v>1.3526206939417262</v>
      </c>
      <c r="AD698" s="30">
        <v>0.34737930605827372</v>
      </c>
    </row>
    <row r="699" spans="1:30">
      <c r="A699" s="4">
        <v>43767.041666666664</v>
      </c>
      <c r="B699">
        <v>43767</v>
      </c>
      <c r="C699" s="3">
        <v>4.1666666666666664E-2</v>
      </c>
      <c r="D699" s="3">
        <v>1</v>
      </c>
      <c r="E699" s="3">
        <v>29</v>
      </c>
      <c r="F699" s="3">
        <v>0.3</v>
      </c>
      <c r="G699" s="5">
        <v>0.2</v>
      </c>
      <c r="H699" s="3">
        <v>0.5</v>
      </c>
      <c r="I699" s="3">
        <v>1.55139</v>
      </c>
      <c r="J699" s="12">
        <f t="shared" si="70"/>
        <v>1.0833333333333335</v>
      </c>
      <c r="K699" s="4">
        <v>43767.041666666664</v>
      </c>
      <c r="L699" s="3">
        <f t="shared" si="71"/>
        <v>29</v>
      </c>
      <c r="M699" s="3">
        <f t="shared" si="72"/>
        <v>1</v>
      </c>
      <c r="N699" s="3">
        <v>58</v>
      </c>
      <c r="O699" s="3">
        <v>58</v>
      </c>
      <c r="P699" s="3">
        <v>58</v>
      </c>
      <c r="Q699" s="3">
        <v>0</v>
      </c>
      <c r="R699" s="3"/>
      <c r="S699" s="3">
        <f t="shared" si="73"/>
        <v>1</v>
      </c>
      <c r="T699" s="3">
        <f t="shared" si="74"/>
        <v>1</v>
      </c>
      <c r="U699" s="3">
        <f t="shared" si="75"/>
        <v>1</v>
      </c>
      <c r="V699" s="3">
        <f t="shared" si="76"/>
        <v>0</v>
      </c>
      <c r="W699" s="26">
        <v>60</v>
      </c>
      <c r="X699" s="22">
        <v>13</v>
      </c>
      <c r="Y699" s="3">
        <v>0.5</v>
      </c>
      <c r="Z699" s="3"/>
      <c r="AB699" s="30">
        <v>669</v>
      </c>
      <c r="AC699" s="30">
        <v>1.3792047977052944</v>
      </c>
      <c r="AD699" s="30">
        <v>0.82079520229470582</v>
      </c>
    </row>
    <row r="700" spans="1:30">
      <c r="A700" s="4">
        <v>43767.083333333336</v>
      </c>
      <c r="B700">
        <v>43767</v>
      </c>
      <c r="C700" s="3">
        <v>8.3333333333333329E-2</v>
      </c>
      <c r="D700" s="3">
        <v>2</v>
      </c>
      <c r="E700" s="3">
        <v>29</v>
      </c>
      <c r="F700" s="3">
        <v>0.2</v>
      </c>
      <c r="G700" s="5">
        <v>0.2</v>
      </c>
      <c r="H700" s="3">
        <v>0.4</v>
      </c>
      <c r="I700" s="3">
        <v>1.55139</v>
      </c>
      <c r="J700" s="12">
        <f t="shared" si="70"/>
        <v>1.0875000000000001</v>
      </c>
      <c r="K700" s="4">
        <v>43767.083333333336</v>
      </c>
      <c r="L700" s="3">
        <f t="shared" si="71"/>
        <v>29</v>
      </c>
      <c r="M700" s="3">
        <f t="shared" si="72"/>
        <v>2</v>
      </c>
      <c r="N700" s="3">
        <v>58</v>
      </c>
      <c r="O700" s="3">
        <v>58</v>
      </c>
      <c r="P700" s="3">
        <v>58</v>
      </c>
      <c r="Q700" s="3">
        <v>0</v>
      </c>
      <c r="R700" s="3"/>
      <c r="S700" s="3">
        <f t="shared" si="73"/>
        <v>1</v>
      </c>
      <c r="T700" s="3">
        <f t="shared" si="74"/>
        <v>1</v>
      </c>
      <c r="U700" s="3">
        <f t="shared" si="75"/>
        <v>1</v>
      </c>
      <c r="V700" s="3">
        <f t="shared" si="76"/>
        <v>0</v>
      </c>
      <c r="W700" s="25">
        <v>59</v>
      </c>
      <c r="X700" s="23">
        <v>13</v>
      </c>
      <c r="Y700" s="3">
        <v>0.4</v>
      </c>
      <c r="Z700" s="3"/>
      <c r="AB700" s="30">
        <v>670</v>
      </c>
      <c r="AC700" s="30">
        <v>1.3526206939417262</v>
      </c>
      <c r="AD700" s="30">
        <v>0.74737930605827385</v>
      </c>
    </row>
    <row r="701" spans="1:30">
      <c r="A701" s="4">
        <v>43767.125</v>
      </c>
      <c r="B701">
        <v>43767</v>
      </c>
      <c r="C701" s="3">
        <v>0.125</v>
      </c>
      <c r="D701" s="3">
        <v>3</v>
      </c>
      <c r="E701" s="3">
        <v>29</v>
      </c>
      <c r="F701" s="3">
        <v>0.2</v>
      </c>
      <c r="G701" s="5">
        <v>0.4</v>
      </c>
      <c r="H701" s="3">
        <v>0.60000000000000009</v>
      </c>
      <c r="I701" s="3">
        <v>1.55139</v>
      </c>
      <c r="J701" s="12">
        <f t="shared" si="70"/>
        <v>1.0875000000000001</v>
      </c>
      <c r="K701" s="4">
        <v>43767.125</v>
      </c>
      <c r="L701" s="3">
        <f t="shared" si="71"/>
        <v>29</v>
      </c>
      <c r="M701" s="3">
        <f t="shared" si="72"/>
        <v>3</v>
      </c>
      <c r="N701" s="3">
        <v>57</v>
      </c>
      <c r="O701" s="3">
        <v>57</v>
      </c>
      <c r="P701" s="3">
        <v>57</v>
      </c>
      <c r="Q701" s="3">
        <v>0</v>
      </c>
      <c r="R701" s="3"/>
      <c r="S701" s="3">
        <f t="shared" si="73"/>
        <v>1</v>
      </c>
      <c r="T701" s="3">
        <f t="shared" si="74"/>
        <v>1</v>
      </c>
      <c r="U701" s="3">
        <f t="shared" si="75"/>
        <v>1</v>
      </c>
      <c r="V701" s="3">
        <f t="shared" si="76"/>
        <v>0</v>
      </c>
      <c r="W701" s="26">
        <v>59</v>
      </c>
      <c r="X701" s="22">
        <v>13</v>
      </c>
      <c r="Y701" s="3">
        <v>0.60000000000000009</v>
      </c>
      <c r="Z701" s="3"/>
      <c r="AB701" s="30">
        <v>671</v>
      </c>
      <c r="AC701" s="30">
        <v>1.3659127458235103</v>
      </c>
      <c r="AD701" s="30">
        <v>2.2340872541764893</v>
      </c>
    </row>
    <row r="702" spans="1:30">
      <c r="A702" s="4">
        <v>43767.166666666664</v>
      </c>
      <c r="B702">
        <v>43767</v>
      </c>
      <c r="C702" s="3">
        <v>0.16666666666666666</v>
      </c>
      <c r="D702" s="3">
        <v>4</v>
      </c>
      <c r="E702" s="3">
        <v>29</v>
      </c>
      <c r="F702" s="3">
        <v>0.2</v>
      </c>
      <c r="G702" s="5">
        <v>0.2</v>
      </c>
      <c r="H702" s="3">
        <v>0.4</v>
      </c>
      <c r="I702" s="3">
        <v>1.55139</v>
      </c>
      <c r="J702" s="12">
        <f t="shared" si="70"/>
        <v>1.0791666666666668</v>
      </c>
      <c r="K702" s="4">
        <v>43767.166666666664</v>
      </c>
      <c r="L702" s="3">
        <f t="shared" si="71"/>
        <v>29</v>
      </c>
      <c r="M702" s="3">
        <f t="shared" si="72"/>
        <v>4</v>
      </c>
      <c r="N702" s="3">
        <v>58</v>
      </c>
      <c r="O702" s="3">
        <v>57</v>
      </c>
      <c r="P702" s="3">
        <v>58</v>
      </c>
      <c r="Q702" s="3">
        <v>0</v>
      </c>
      <c r="R702" s="3"/>
      <c r="S702" s="3">
        <f t="shared" si="73"/>
        <v>1</v>
      </c>
      <c r="T702" s="3">
        <f t="shared" si="74"/>
        <v>1</v>
      </c>
      <c r="U702" s="3">
        <f t="shared" si="75"/>
        <v>1</v>
      </c>
      <c r="V702" s="3">
        <f t="shared" si="76"/>
        <v>0</v>
      </c>
      <c r="W702" s="25">
        <v>59</v>
      </c>
      <c r="X702" s="23">
        <v>11</v>
      </c>
      <c r="Y702" s="3">
        <v>0.4</v>
      </c>
      <c r="Z702" s="3"/>
      <c r="AB702" s="30">
        <v>672</v>
      </c>
      <c r="AC702" s="30">
        <v>1.4445817113185755</v>
      </c>
      <c r="AD702" s="30">
        <v>-0.54458171131857547</v>
      </c>
    </row>
    <row r="703" spans="1:30">
      <c r="A703" s="4">
        <v>43767.208333333336</v>
      </c>
      <c r="B703">
        <v>43767</v>
      </c>
      <c r="C703" s="3">
        <v>0.20833333333333334</v>
      </c>
      <c r="D703" s="3">
        <v>5</v>
      </c>
      <c r="E703" s="3">
        <v>29</v>
      </c>
      <c r="F703" s="3">
        <v>0.3</v>
      </c>
      <c r="G703" s="5">
        <v>1.1000000000000001</v>
      </c>
      <c r="H703" s="3">
        <v>1.4000000000000001</v>
      </c>
      <c r="I703" s="3">
        <v>1.55139</v>
      </c>
      <c r="J703" s="12">
        <f t="shared" si="70"/>
        <v>1.0875000000000001</v>
      </c>
      <c r="K703" s="4">
        <v>43767.208333333336</v>
      </c>
      <c r="L703" s="3">
        <f t="shared" si="71"/>
        <v>29</v>
      </c>
      <c r="M703" s="3">
        <f t="shared" si="72"/>
        <v>5</v>
      </c>
      <c r="N703" s="3">
        <v>58</v>
      </c>
      <c r="O703" s="3">
        <v>55</v>
      </c>
      <c r="P703" s="3">
        <v>58</v>
      </c>
      <c r="Q703" s="3">
        <v>0</v>
      </c>
      <c r="R703" s="3"/>
      <c r="S703" s="3">
        <f t="shared" si="73"/>
        <v>1</v>
      </c>
      <c r="T703" s="3">
        <f t="shared" si="74"/>
        <v>1</v>
      </c>
      <c r="U703" s="3">
        <f t="shared" si="75"/>
        <v>1</v>
      </c>
      <c r="V703" s="3">
        <f t="shared" si="76"/>
        <v>0</v>
      </c>
      <c r="W703" s="26">
        <v>59</v>
      </c>
      <c r="X703" s="22">
        <v>13</v>
      </c>
      <c r="Y703" s="3">
        <v>1.4000000000000001</v>
      </c>
      <c r="Z703" s="3"/>
      <c r="AB703" s="30">
        <v>673</v>
      </c>
      <c r="AC703" s="30">
        <v>1.4578737632003596</v>
      </c>
      <c r="AD703" s="30">
        <v>-0.7578737632003596</v>
      </c>
    </row>
    <row r="704" spans="1:30">
      <c r="A704" s="4">
        <v>43767.25</v>
      </c>
      <c r="B704">
        <v>43767</v>
      </c>
      <c r="C704" s="3">
        <v>0.25</v>
      </c>
      <c r="D704" s="3">
        <v>6</v>
      </c>
      <c r="E704" s="3">
        <v>29</v>
      </c>
      <c r="F704" s="3">
        <v>0.8</v>
      </c>
      <c r="G704" s="5">
        <v>0.7</v>
      </c>
      <c r="H704" s="3">
        <v>1.5</v>
      </c>
      <c r="I704" s="3">
        <v>1.55139</v>
      </c>
      <c r="J704" s="12">
        <f t="shared" si="70"/>
        <v>1.1250000000000002</v>
      </c>
      <c r="K704" s="4">
        <v>43767.25</v>
      </c>
      <c r="L704" s="3">
        <f t="shared" si="71"/>
        <v>29</v>
      </c>
      <c r="M704" s="3">
        <f t="shared" si="72"/>
        <v>6</v>
      </c>
      <c r="N704" s="3">
        <v>57</v>
      </c>
      <c r="O704" s="3">
        <v>49</v>
      </c>
      <c r="P704" s="3">
        <v>57</v>
      </c>
      <c r="Q704" s="3">
        <v>0</v>
      </c>
      <c r="R704" s="3"/>
      <c r="S704" s="3">
        <f t="shared" si="73"/>
        <v>1</v>
      </c>
      <c r="T704" s="3">
        <f t="shared" si="74"/>
        <v>1</v>
      </c>
      <c r="U704" s="3">
        <f t="shared" si="75"/>
        <v>1</v>
      </c>
      <c r="V704" s="3">
        <f t="shared" si="76"/>
        <v>0</v>
      </c>
      <c r="W704" s="25">
        <v>61</v>
      </c>
      <c r="X704" s="23">
        <v>13</v>
      </c>
      <c r="Y704" s="3">
        <v>1.5</v>
      </c>
      <c r="Z704" s="3"/>
      <c r="AB704" s="30">
        <v>674</v>
      </c>
      <c r="AC704" s="30">
        <v>1.4844578669639277</v>
      </c>
      <c r="AD704" s="30">
        <v>-0.88445786696392759</v>
      </c>
    </row>
    <row r="705" spans="1:30">
      <c r="A705" s="4">
        <v>43767.291666666664</v>
      </c>
      <c r="B705">
        <v>43767</v>
      </c>
      <c r="C705" s="3">
        <v>0.29166666666666669</v>
      </c>
      <c r="D705" s="3">
        <v>7</v>
      </c>
      <c r="E705" s="3">
        <v>29</v>
      </c>
      <c r="F705" s="3">
        <v>2.7</v>
      </c>
      <c r="G705" s="5">
        <v>1.4</v>
      </c>
      <c r="H705" s="3">
        <v>4.0999999999999996</v>
      </c>
      <c r="I705" s="3">
        <v>1.55139</v>
      </c>
      <c r="J705" s="12">
        <f t="shared" si="70"/>
        <v>1.1166666666666669</v>
      </c>
      <c r="K705" s="4">
        <v>43767.291666666664</v>
      </c>
      <c r="L705" s="3">
        <f t="shared" si="71"/>
        <v>29</v>
      </c>
      <c r="M705" s="3">
        <f t="shared" si="72"/>
        <v>7</v>
      </c>
      <c r="N705" s="3">
        <v>47</v>
      </c>
      <c r="O705" s="3">
        <v>15</v>
      </c>
      <c r="P705" s="3">
        <v>38</v>
      </c>
      <c r="Q705" s="3">
        <v>0</v>
      </c>
      <c r="R705" s="3"/>
      <c r="S705" s="3">
        <f t="shared" si="73"/>
        <v>1</v>
      </c>
      <c r="T705" s="3">
        <f t="shared" si="74"/>
        <v>1</v>
      </c>
      <c r="U705" s="3">
        <f t="shared" si="75"/>
        <v>1</v>
      </c>
      <c r="V705" s="3">
        <f t="shared" si="76"/>
        <v>0</v>
      </c>
      <c r="W705" s="26">
        <v>61</v>
      </c>
      <c r="X705" s="22">
        <v>13</v>
      </c>
      <c r="Y705" s="3">
        <v>4.0999999999999996</v>
      </c>
      <c r="Z705" s="3"/>
      <c r="AB705" s="30">
        <v>675</v>
      </c>
      <c r="AC705" s="30">
        <v>1.5110419707274958</v>
      </c>
      <c r="AD705" s="30">
        <v>-1.1110419707274959</v>
      </c>
    </row>
    <row r="706" spans="1:30">
      <c r="A706" s="4">
        <v>43767.333333333336</v>
      </c>
      <c r="B706">
        <v>43767</v>
      </c>
      <c r="C706" s="3">
        <v>0.33333333333333331</v>
      </c>
      <c r="D706" s="3">
        <v>8</v>
      </c>
      <c r="E706" s="3">
        <v>29</v>
      </c>
      <c r="F706" s="3">
        <v>0.2</v>
      </c>
      <c r="G706" s="5">
        <v>0.4</v>
      </c>
      <c r="H706" s="3">
        <v>0.60000000000000009</v>
      </c>
      <c r="I706" s="3">
        <v>1.55139</v>
      </c>
      <c r="J706" s="12">
        <f t="shared" ref="J706:J769" si="77">AVERAGE(H706:H729)</f>
        <v>1.1208333333333333</v>
      </c>
      <c r="K706" s="4">
        <v>43767.333333043978</v>
      </c>
      <c r="L706" s="3">
        <f t="shared" ref="L706:L769" si="78">DAY(K706)</f>
        <v>29</v>
      </c>
      <c r="M706" s="3">
        <f t="shared" ref="M706:M769" si="79">HOUR(K706)</f>
        <v>8</v>
      </c>
      <c r="N706" s="3"/>
      <c r="O706" s="3"/>
      <c r="P706" s="3"/>
      <c r="Q706" s="3"/>
      <c r="R706" s="3"/>
      <c r="S706" s="3">
        <f t="shared" ref="S706:S769" si="80">IF(ISBLANK(N706),0,IF(N706&gt;0,1,0))</f>
        <v>0</v>
      </c>
      <c r="T706" s="3">
        <f t="shared" ref="T706:T769" si="81">IF(ISBLANK(O706),0,IF(O706&gt;0,1,0))</f>
        <v>0</v>
      </c>
      <c r="U706" s="3">
        <f t="shared" ref="U706:U769" si="82">IF(ISBLANK(P706),0,IF(P706&gt;0,1,0))</f>
        <v>0</v>
      </c>
      <c r="V706" s="3">
        <f t="shared" ref="V706:V769" si="83">IF(ISBLANK(Q706),0,IF(Q706&gt;0,1,0))</f>
        <v>0</v>
      </c>
      <c r="W706" s="25">
        <v>62</v>
      </c>
      <c r="X706" s="23">
        <v>11</v>
      </c>
      <c r="Y706" s="3">
        <v>0.60000000000000009</v>
      </c>
      <c r="Z706" s="3"/>
      <c r="AB706" s="30">
        <v>676</v>
      </c>
      <c r="AC706" s="30">
        <v>1.5243340226092799</v>
      </c>
      <c r="AD706" s="30">
        <v>-0.92433402260927977</v>
      </c>
    </row>
    <row r="707" spans="1:30">
      <c r="A707" s="4">
        <v>43767.375</v>
      </c>
      <c r="B707">
        <v>43767</v>
      </c>
      <c r="C707" s="3">
        <v>0.375</v>
      </c>
      <c r="D707" s="3">
        <v>9</v>
      </c>
      <c r="E707" s="3">
        <v>29</v>
      </c>
      <c r="F707" s="3">
        <v>0.2</v>
      </c>
      <c r="G707" s="5">
        <v>0.2</v>
      </c>
      <c r="H707" s="3">
        <v>0.4</v>
      </c>
      <c r="I707" s="3">
        <v>1.55139</v>
      </c>
      <c r="J707" s="12">
        <f t="shared" si="77"/>
        <v>1.1583333333333334</v>
      </c>
      <c r="K707" s="4">
        <v>43767.374999652777</v>
      </c>
      <c r="L707" s="3">
        <f t="shared" si="78"/>
        <v>29</v>
      </c>
      <c r="M707" s="3">
        <f t="shared" si="79"/>
        <v>9</v>
      </c>
      <c r="N707" s="3"/>
      <c r="O707" s="3"/>
      <c r="P707" s="3"/>
      <c r="Q707" s="3"/>
      <c r="R707" s="3"/>
      <c r="S707" s="3">
        <f t="shared" si="80"/>
        <v>0</v>
      </c>
      <c r="T707" s="3">
        <f t="shared" si="81"/>
        <v>0</v>
      </c>
      <c r="U707" s="3">
        <f t="shared" si="82"/>
        <v>0</v>
      </c>
      <c r="V707" s="3">
        <f t="shared" si="83"/>
        <v>0</v>
      </c>
      <c r="W707" s="26">
        <v>64</v>
      </c>
      <c r="X707" s="22">
        <v>11</v>
      </c>
      <c r="Y707" s="3">
        <v>0.4</v>
      </c>
      <c r="Z707" s="3"/>
      <c r="AB707" s="30">
        <v>677</v>
      </c>
      <c r="AC707" s="30">
        <v>1.5243340226092799</v>
      </c>
      <c r="AD707" s="30">
        <v>-0.92433402260927977</v>
      </c>
    </row>
    <row r="708" spans="1:30">
      <c r="A708" s="4">
        <v>43767.416666666664</v>
      </c>
      <c r="B708">
        <v>43767</v>
      </c>
      <c r="C708" s="3">
        <v>0.41666666666666669</v>
      </c>
      <c r="D708" s="3">
        <v>10</v>
      </c>
      <c r="E708" s="3">
        <v>29</v>
      </c>
      <c r="F708" s="3">
        <v>0.2</v>
      </c>
      <c r="G708" s="5">
        <v>0.2</v>
      </c>
      <c r="H708" s="3">
        <v>0.4</v>
      </c>
      <c r="I708" s="3">
        <v>1.55139</v>
      </c>
      <c r="J708" s="12">
        <f t="shared" si="77"/>
        <v>1.1541666666666668</v>
      </c>
      <c r="K708" s="4">
        <v>43767.416666261575</v>
      </c>
      <c r="L708" s="3">
        <f t="shared" si="78"/>
        <v>29</v>
      </c>
      <c r="M708" s="3">
        <f t="shared" si="79"/>
        <v>10</v>
      </c>
      <c r="N708" s="3"/>
      <c r="O708" s="3"/>
      <c r="P708" s="3"/>
      <c r="Q708" s="3"/>
      <c r="R708" s="3"/>
      <c r="S708" s="3">
        <f t="shared" si="80"/>
        <v>0</v>
      </c>
      <c r="T708" s="3">
        <f t="shared" si="81"/>
        <v>0</v>
      </c>
      <c r="U708" s="3">
        <f t="shared" si="82"/>
        <v>0</v>
      </c>
      <c r="V708" s="3">
        <f t="shared" si="83"/>
        <v>0</v>
      </c>
      <c r="W708" s="25">
        <v>67</v>
      </c>
      <c r="X708" s="23">
        <v>11</v>
      </c>
      <c r="Y708" s="3">
        <v>0.4</v>
      </c>
      <c r="Z708" s="3"/>
      <c r="AB708" s="30">
        <v>678</v>
      </c>
      <c r="AC708" s="30">
        <v>1.550918126372848</v>
      </c>
      <c r="AD708" s="30">
        <v>-0.15091812637284785</v>
      </c>
    </row>
    <row r="709" spans="1:30">
      <c r="A709" s="4">
        <v>43767.458333333336</v>
      </c>
      <c r="B709">
        <v>43767</v>
      </c>
      <c r="C709" s="3">
        <v>0.45833333333333331</v>
      </c>
      <c r="D709" s="3">
        <v>11</v>
      </c>
      <c r="E709" s="3">
        <v>29</v>
      </c>
      <c r="F709" s="3">
        <v>0.2</v>
      </c>
      <c r="G709" s="5">
        <v>0.2</v>
      </c>
      <c r="H709" s="3">
        <v>0.4</v>
      </c>
      <c r="I709" s="3">
        <v>1.55139</v>
      </c>
      <c r="J709" s="12">
        <f t="shared" si="77"/>
        <v>1.1500000000000001</v>
      </c>
      <c r="K709" s="4">
        <v>43767.458332870374</v>
      </c>
      <c r="L709" s="3">
        <f t="shared" si="78"/>
        <v>29</v>
      </c>
      <c r="M709" s="3">
        <f t="shared" si="79"/>
        <v>11</v>
      </c>
      <c r="N709" s="3"/>
      <c r="O709" s="3"/>
      <c r="P709" s="3"/>
      <c r="Q709" s="3"/>
      <c r="R709" s="3"/>
      <c r="S709" s="3">
        <f t="shared" si="80"/>
        <v>0</v>
      </c>
      <c r="T709" s="3">
        <f t="shared" si="81"/>
        <v>0</v>
      </c>
      <c r="U709" s="3">
        <f t="shared" si="82"/>
        <v>0</v>
      </c>
      <c r="V709" s="3">
        <f t="shared" si="83"/>
        <v>0</v>
      </c>
      <c r="W709" s="26">
        <v>68</v>
      </c>
      <c r="X709" s="22">
        <v>11</v>
      </c>
      <c r="Y709" s="3">
        <v>0.4</v>
      </c>
      <c r="Z709" s="3"/>
      <c r="AB709" s="30">
        <v>679</v>
      </c>
      <c r="AC709" s="30">
        <v>1.5243340226092799</v>
      </c>
      <c r="AD709" s="30">
        <v>-0.62433402260927995</v>
      </c>
    </row>
    <row r="710" spans="1:30">
      <c r="A710" s="4">
        <v>43767.5</v>
      </c>
      <c r="B710">
        <v>43767</v>
      </c>
      <c r="C710" s="3">
        <v>0.5</v>
      </c>
      <c r="D710" s="3">
        <v>12</v>
      </c>
      <c r="E710" s="3">
        <v>29</v>
      </c>
      <c r="F710" s="3">
        <v>0.2</v>
      </c>
      <c r="G710" s="5">
        <v>0.2</v>
      </c>
      <c r="H710" s="3">
        <v>0.4</v>
      </c>
      <c r="I710" s="3">
        <v>1.55139</v>
      </c>
      <c r="J710" s="12">
        <f t="shared" si="77"/>
        <v>1.1499999999999999</v>
      </c>
      <c r="K710" s="4">
        <v>43767.499999479165</v>
      </c>
      <c r="L710" s="3">
        <f t="shared" si="78"/>
        <v>29</v>
      </c>
      <c r="M710" s="3">
        <f t="shared" si="79"/>
        <v>12</v>
      </c>
      <c r="N710" s="3"/>
      <c r="O710" s="3"/>
      <c r="P710" s="3"/>
      <c r="Q710" s="3"/>
      <c r="R710" s="3"/>
      <c r="S710" s="3">
        <f t="shared" si="80"/>
        <v>0</v>
      </c>
      <c r="T710" s="3">
        <f t="shared" si="81"/>
        <v>0</v>
      </c>
      <c r="U710" s="3">
        <f t="shared" si="82"/>
        <v>0</v>
      </c>
      <c r="V710" s="3">
        <f t="shared" si="83"/>
        <v>0</v>
      </c>
      <c r="W710" s="25">
        <v>68</v>
      </c>
      <c r="X710" s="23">
        <v>11</v>
      </c>
      <c r="Y710" s="3">
        <v>0.4</v>
      </c>
      <c r="Z710" s="3"/>
      <c r="AB710" s="30">
        <v>680</v>
      </c>
      <c r="AC710" s="30">
        <v>1.5243340226092799</v>
      </c>
      <c r="AD710" s="30">
        <v>2.2756659773907204</v>
      </c>
    </row>
    <row r="711" spans="1:30">
      <c r="A711" s="4">
        <v>43767.541666666664</v>
      </c>
      <c r="B711">
        <v>43767</v>
      </c>
      <c r="C711" s="3">
        <v>0.54166666666666663</v>
      </c>
      <c r="D711" s="3">
        <v>13</v>
      </c>
      <c r="E711" s="3">
        <v>29</v>
      </c>
      <c r="F711" s="3">
        <v>0.2</v>
      </c>
      <c r="G711" s="5">
        <v>0.2</v>
      </c>
      <c r="H711" s="3">
        <v>0.4</v>
      </c>
      <c r="I711" s="3">
        <v>1.55139</v>
      </c>
      <c r="J711" s="12">
        <f t="shared" si="77"/>
        <v>1.1458333333333335</v>
      </c>
      <c r="K711" s="4">
        <v>43767.541666087964</v>
      </c>
      <c r="L711" s="3">
        <f t="shared" si="78"/>
        <v>29</v>
      </c>
      <c r="M711" s="3">
        <f t="shared" si="79"/>
        <v>13</v>
      </c>
      <c r="N711" s="3"/>
      <c r="O711" s="3"/>
      <c r="P711" s="3"/>
      <c r="Q711" s="3"/>
      <c r="R711" s="3"/>
      <c r="S711" s="3">
        <f t="shared" si="80"/>
        <v>0</v>
      </c>
      <c r="T711" s="3">
        <f t="shared" si="81"/>
        <v>0</v>
      </c>
      <c r="U711" s="3">
        <f t="shared" si="82"/>
        <v>0</v>
      </c>
      <c r="V711" s="3">
        <f t="shared" si="83"/>
        <v>0</v>
      </c>
      <c r="W711" s="26">
        <v>66</v>
      </c>
      <c r="X711" s="22">
        <v>11</v>
      </c>
      <c r="Y711" s="3">
        <v>0.4</v>
      </c>
      <c r="Z711" s="3"/>
      <c r="AB711" s="30">
        <v>681</v>
      </c>
      <c r="AC711" s="30">
        <v>1.1512179980462127</v>
      </c>
      <c r="AD711" s="30">
        <v>1.3487820019537873</v>
      </c>
    </row>
    <row r="712" spans="1:30">
      <c r="A712" s="4">
        <v>43767.583333333336</v>
      </c>
      <c r="B712">
        <v>43767</v>
      </c>
      <c r="C712" s="3">
        <v>0.58333333333333337</v>
      </c>
      <c r="D712" s="3">
        <v>14</v>
      </c>
      <c r="E712" s="3">
        <v>29</v>
      </c>
      <c r="F712" s="3">
        <v>0.2</v>
      </c>
      <c r="G712" s="5">
        <v>1.1000000000000001</v>
      </c>
      <c r="H712" s="3">
        <v>1.3</v>
      </c>
      <c r="I712" s="3">
        <v>1.55139</v>
      </c>
      <c r="J712" s="12">
        <f t="shared" si="77"/>
        <v>1.1458333333333333</v>
      </c>
      <c r="K712" s="4">
        <v>43767.583332696762</v>
      </c>
      <c r="L712" s="3">
        <f t="shared" si="78"/>
        <v>29</v>
      </c>
      <c r="M712" s="3">
        <f t="shared" si="79"/>
        <v>14</v>
      </c>
      <c r="N712" s="3"/>
      <c r="O712" s="3"/>
      <c r="P712" s="3"/>
      <c r="Q712" s="3"/>
      <c r="R712" s="3"/>
      <c r="S712" s="3">
        <f t="shared" si="80"/>
        <v>0</v>
      </c>
      <c r="T712" s="3">
        <f t="shared" si="81"/>
        <v>0</v>
      </c>
      <c r="U712" s="3">
        <f t="shared" si="82"/>
        <v>0</v>
      </c>
      <c r="V712" s="3">
        <f t="shared" si="83"/>
        <v>0</v>
      </c>
      <c r="W712" s="25">
        <v>66</v>
      </c>
      <c r="X712" s="23">
        <v>11</v>
      </c>
      <c r="Y712" s="3">
        <v>1.3</v>
      </c>
      <c r="Z712" s="3"/>
      <c r="AB712" s="30">
        <v>682</v>
      </c>
      <c r="AC712" s="30">
        <v>1.0991331363147157</v>
      </c>
      <c r="AD712" s="30">
        <v>-0.79913313631471561</v>
      </c>
    </row>
    <row r="713" spans="1:30">
      <c r="A713" s="4">
        <v>43767.625</v>
      </c>
      <c r="B713">
        <v>43767</v>
      </c>
      <c r="C713" s="3">
        <v>0.625</v>
      </c>
      <c r="D713" s="3">
        <v>15</v>
      </c>
      <c r="E713" s="3">
        <v>29</v>
      </c>
      <c r="F713" s="3">
        <v>0.2</v>
      </c>
      <c r="G713" s="5">
        <v>0.2</v>
      </c>
      <c r="H713" s="3">
        <v>0.4</v>
      </c>
      <c r="I713" s="3">
        <v>1.55139</v>
      </c>
      <c r="J713" s="12">
        <f t="shared" si="77"/>
        <v>1.1083333333333332</v>
      </c>
      <c r="K713" s="4">
        <v>43767.624999305554</v>
      </c>
      <c r="L713" s="3">
        <f t="shared" si="78"/>
        <v>29</v>
      </c>
      <c r="M713" s="3">
        <f t="shared" si="79"/>
        <v>15</v>
      </c>
      <c r="N713" s="3"/>
      <c r="O713" s="3"/>
      <c r="P713" s="3"/>
      <c r="Q713" s="3"/>
      <c r="R713" s="3"/>
      <c r="S713" s="3">
        <f t="shared" si="80"/>
        <v>0</v>
      </c>
      <c r="T713" s="3">
        <f t="shared" si="81"/>
        <v>0</v>
      </c>
      <c r="U713" s="3">
        <f t="shared" si="82"/>
        <v>0</v>
      </c>
      <c r="V713" s="3">
        <f t="shared" si="83"/>
        <v>0</v>
      </c>
      <c r="W713" s="26">
        <v>66</v>
      </c>
      <c r="X713" s="22">
        <v>11</v>
      </c>
      <c r="Y713" s="3">
        <v>0.4</v>
      </c>
      <c r="Z713" s="3"/>
      <c r="AB713" s="30">
        <v>683</v>
      </c>
      <c r="AC713" s="30">
        <v>1.0459649287875794</v>
      </c>
      <c r="AD713" s="30">
        <v>-0.74596492878757936</v>
      </c>
    </row>
    <row r="714" spans="1:30">
      <c r="A714" s="4">
        <v>43767.666666666664</v>
      </c>
      <c r="B714">
        <v>43767</v>
      </c>
      <c r="C714" s="3">
        <v>0.66666666666666663</v>
      </c>
      <c r="D714" s="3">
        <v>16</v>
      </c>
      <c r="E714" s="3">
        <v>29</v>
      </c>
      <c r="F714" s="3">
        <v>0.2</v>
      </c>
      <c r="G714" s="5">
        <v>0.6</v>
      </c>
      <c r="H714" s="3">
        <v>0.8</v>
      </c>
      <c r="I714" s="3">
        <v>1.55139</v>
      </c>
      <c r="J714" s="12">
        <f t="shared" si="77"/>
        <v>1.1458333333333333</v>
      </c>
      <c r="K714" s="4">
        <v>43767.666665914352</v>
      </c>
      <c r="L714" s="3">
        <f t="shared" si="78"/>
        <v>29</v>
      </c>
      <c r="M714" s="3">
        <f t="shared" si="79"/>
        <v>16</v>
      </c>
      <c r="N714" s="3"/>
      <c r="O714" s="3"/>
      <c r="P714" s="3"/>
      <c r="Q714" s="3"/>
      <c r="R714" s="3"/>
      <c r="S714" s="3">
        <f t="shared" si="80"/>
        <v>0</v>
      </c>
      <c r="T714" s="3">
        <f t="shared" si="81"/>
        <v>0</v>
      </c>
      <c r="U714" s="3">
        <f t="shared" si="82"/>
        <v>0</v>
      </c>
      <c r="V714" s="3">
        <f t="shared" si="83"/>
        <v>0</v>
      </c>
      <c r="W714" s="25">
        <v>65</v>
      </c>
      <c r="X714" s="23">
        <v>11</v>
      </c>
      <c r="Y714" s="3">
        <v>0.8</v>
      </c>
      <c r="Z714" s="3"/>
      <c r="AB714" s="30">
        <v>684</v>
      </c>
      <c r="AC714" s="30">
        <v>1.0326728769057953</v>
      </c>
      <c r="AD714" s="30">
        <v>-0.7326728769057953</v>
      </c>
    </row>
    <row r="715" spans="1:30">
      <c r="A715" s="4">
        <v>43767.708333333336</v>
      </c>
      <c r="B715">
        <v>43767</v>
      </c>
      <c r="C715" s="3">
        <v>0.70833333333333337</v>
      </c>
      <c r="D715" s="3">
        <v>17</v>
      </c>
      <c r="E715" s="3">
        <v>29</v>
      </c>
      <c r="F715" s="3">
        <v>0.3</v>
      </c>
      <c r="G715" s="5">
        <v>0.5</v>
      </c>
      <c r="H715" s="3">
        <v>0.8</v>
      </c>
      <c r="I715" s="3">
        <v>1.55139</v>
      </c>
      <c r="J715" s="12">
        <f t="shared" si="77"/>
        <v>1.1458333333333333</v>
      </c>
      <c r="K715" s="4">
        <v>43767.708333333336</v>
      </c>
      <c r="L715" s="3">
        <f t="shared" si="78"/>
        <v>29</v>
      </c>
      <c r="M715" s="3">
        <f t="shared" si="79"/>
        <v>17</v>
      </c>
      <c r="N715" s="3">
        <v>0</v>
      </c>
      <c r="O715" s="3">
        <v>0</v>
      </c>
      <c r="P715" s="3">
        <v>8</v>
      </c>
      <c r="Q715" s="3">
        <v>0</v>
      </c>
      <c r="R715" s="3"/>
      <c r="S715" s="3">
        <f t="shared" si="80"/>
        <v>0</v>
      </c>
      <c r="T715" s="3">
        <f t="shared" si="81"/>
        <v>0</v>
      </c>
      <c r="U715" s="3">
        <f t="shared" si="82"/>
        <v>1</v>
      </c>
      <c r="V715" s="3">
        <f t="shared" si="83"/>
        <v>0</v>
      </c>
      <c r="W715" s="26">
        <v>64</v>
      </c>
      <c r="X715" s="22">
        <v>11</v>
      </c>
      <c r="Y715" s="3">
        <v>0.8</v>
      </c>
      <c r="Z715" s="3"/>
      <c r="AB715" s="30">
        <v>685</v>
      </c>
      <c r="AC715" s="30">
        <v>1.0060887731422272</v>
      </c>
      <c r="AD715" s="30">
        <v>-0.70608877314222718</v>
      </c>
    </row>
    <row r="716" spans="1:30">
      <c r="A716" s="4">
        <v>43767.75</v>
      </c>
      <c r="B716">
        <v>43767</v>
      </c>
      <c r="C716" s="3">
        <v>0.75</v>
      </c>
      <c r="D716" s="3">
        <v>18</v>
      </c>
      <c r="E716" s="3">
        <v>29</v>
      </c>
      <c r="F716" s="3">
        <v>0.4</v>
      </c>
      <c r="G716" s="5">
        <v>0.6</v>
      </c>
      <c r="H716" s="3">
        <v>1</v>
      </c>
      <c r="I716" s="3">
        <v>1.55139</v>
      </c>
      <c r="J716" s="12">
        <f t="shared" si="77"/>
        <v>1.1458333333333333</v>
      </c>
      <c r="K716" s="4">
        <v>43767.75</v>
      </c>
      <c r="L716" s="3">
        <f t="shared" si="78"/>
        <v>29</v>
      </c>
      <c r="M716" s="3">
        <f t="shared" si="79"/>
        <v>18</v>
      </c>
      <c r="N716" s="3">
        <v>0</v>
      </c>
      <c r="O716" s="3">
        <v>0</v>
      </c>
      <c r="P716" s="3">
        <v>57</v>
      </c>
      <c r="Q716" s="3">
        <v>0</v>
      </c>
      <c r="R716" s="3"/>
      <c r="S716" s="3">
        <f t="shared" si="80"/>
        <v>0</v>
      </c>
      <c r="T716" s="3">
        <f t="shared" si="81"/>
        <v>0</v>
      </c>
      <c r="U716" s="3">
        <f t="shared" si="82"/>
        <v>1</v>
      </c>
      <c r="V716" s="3">
        <f t="shared" si="83"/>
        <v>0</v>
      </c>
      <c r="W716" s="25">
        <v>62</v>
      </c>
      <c r="X716" s="23">
        <v>11</v>
      </c>
      <c r="Y716" s="3">
        <v>1</v>
      </c>
      <c r="Z716" s="3"/>
      <c r="AB716" s="30">
        <v>686</v>
      </c>
      <c r="AC716" s="30">
        <v>0.99279672126044316</v>
      </c>
      <c r="AD716" s="30">
        <v>-0.69279672126044312</v>
      </c>
    </row>
    <row r="717" spans="1:30">
      <c r="A717" s="4">
        <v>43767.791666666664</v>
      </c>
      <c r="B717">
        <v>43767</v>
      </c>
      <c r="C717" s="3">
        <v>0.79166666666666663</v>
      </c>
      <c r="D717" s="3">
        <v>19</v>
      </c>
      <c r="E717" s="3">
        <v>29</v>
      </c>
      <c r="F717" s="3">
        <v>0.2</v>
      </c>
      <c r="G717" s="5">
        <v>0.2</v>
      </c>
      <c r="H717" s="3">
        <v>0.4</v>
      </c>
      <c r="I717" s="3">
        <v>1.55139</v>
      </c>
      <c r="J717" s="12">
        <f t="shared" si="77"/>
        <v>1.1291666666666667</v>
      </c>
      <c r="K717" s="4">
        <v>43767.791666666664</v>
      </c>
      <c r="L717" s="3">
        <f t="shared" si="78"/>
        <v>29</v>
      </c>
      <c r="M717" s="3">
        <f t="shared" si="79"/>
        <v>19</v>
      </c>
      <c r="N717" s="3">
        <v>0</v>
      </c>
      <c r="O717" s="3">
        <v>16</v>
      </c>
      <c r="P717" s="3">
        <v>0</v>
      </c>
      <c r="Q717" s="3">
        <v>0</v>
      </c>
      <c r="R717" s="3"/>
      <c r="S717" s="3">
        <f t="shared" si="80"/>
        <v>0</v>
      </c>
      <c r="T717" s="3">
        <f t="shared" si="81"/>
        <v>1</v>
      </c>
      <c r="U717" s="3">
        <f t="shared" si="82"/>
        <v>0</v>
      </c>
      <c r="V717" s="3">
        <f t="shared" si="83"/>
        <v>0</v>
      </c>
      <c r="W717" s="26">
        <v>63</v>
      </c>
      <c r="X717" s="22">
        <v>11</v>
      </c>
      <c r="Y717" s="3">
        <v>0.4</v>
      </c>
      <c r="Z717" s="3"/>
      <c r="AB717" s="30">
        <v>687</v>
      </c>
      <c r="AC717" s="30">
        <v>1.0277069949561888</v>
      </c>
      <c r="AD717" s="30">
        <v>-0.32770699495618882</v>
      </c>
    </row>
    <row r="718" spans="1:30">
      <c r="A718" s="4">
        <v>43767.833333333336</v>
      </c>
      <c r="B718">
        <v>43767</v>
      </c>
      <c r="C718" s="3">
        <v>0.83333333333333337</v>
      </c>
      <c r="D718" s="3">
        <v>20</v>
      </c>
      <c r="E718" s="3">
        <v>29</v>
      </c>
      <c r="F718" s="3">
        <v>0.5</v>
      </c>
      <c r="G718" s="5">
        <v>0.2</v>
      </c>
      <c r="H718" s="3">
        <v>0.7</v>
      </c>
      <c r="I718" s="3">
        <v>1.55139</v>
      </c>
      <c r="J718" s="12">
        <f t="shared" si="77"/>
        <v>1.1333333333333333</v>
      </c>
      <c r="K718" s="4">
        <v>43767.833333333336</v>
      </c>
      <c r="L718" s="3">
        <f t="shared" si="78"/>
        <v>29</v>
      </c>
      <c r="M718" s="3">
        <f t="shared" si="79"/>
        <v>20</v>
      </c>
      <c r="N718" s="3">
        <v>0</v>
      </c>
      <c r="O718" s="3">
        <v>58</v>
      </c>
      <c r="P718" s="3">
        <v>0</v>
      </c>
      <c r="Q718" s="3">
        <v>0</v>
      </c>
      <c r="R718" s="3"/>
      <c r="S718" s="3">
        <f t="shared" si="80"/>
        <v>0</v>
      </c>
      <c r="T718" s="3">
        <f t="shared" si="81"/>
        <v>1</v>
      </c>
      <c r="U718" s="3">
        <f t="shared" si="82"/>
        <v>0</v>
      </c>
      <c r="V718" s="3">
        <f t="shared" si="83"/>
        <v>0</v>
      </c>
      <c r="W718" s="25">
        <v>62</v>
      </c>
      <c r="X718" s="23">
        <v>11</v>
      </c>
      <c r="Y718" s="3">
        <v>0.7</v>
      </c>
      <c r="Z718" s="3"/>
      <c r="AB718" s="30">
        <v>688</v>
      </c>
      <c r="AC718" s="30">
        <v>1.0542910987197569</v>
      </c>
      <c r="AD718" s="30">
        <v>-0.45429109871975681</v>
      </c>
    </row>
    <row r="719" spans="1:30">
      <c r="A719" s="4">
        <v>43767.875</v>
      </c>
      <c r="B719">
        <v>43767</v>
      </c>
      <c r="C719" s="3">
        <v>0.875</v>
      </c>
      <c r="D719" s="3">
        <v>21</v>
      </c>
      <c r="E719" s="3">
        <v>29</v>
      </c>
      <c r="F719" s="3">
        <v>1.3</v>
      </c>
      <c r="G719" s="5">
        <v>1.2</v>
      </c>
      <c r="H719" s="3">
        <v>2.5</v>
      </c>
      <c r="I719" s="3">
        <v>1.55139</v>
      </c>
      <c r="J719" s="12">
        <f t="shared" si="77"/>
        <v>1.125</v>
      </c>
      <c r="K719" s="4">
        <v>43767.875</v>
      </c>
      <c r="L719" s="3">
        <f t="shared" si="78"/>
        <v>29</v>
      </c>
      <c r="M719" s="3">
        <f t="shared" si="79"/>
        <v>21</v>
      </c>
      <c r="N719" s="3">
        <v>42</v>
      </c>
      <c r="O719" s="3">
        <v>57</v>
      </c>
      <c r="P719" s="3">
        <v>53</v>
      </c>
      <c r="Q719" s="3">
        <v>0</v>
      </c>
      <c r="R719" s="3"/>
      <c r="S719" s="3">
        <f t="shared" si="80"/>
        <v>1</v>
      </c>
      <c r="T719" s="3">
        <f t="shared" si="81"/>
        <v>1</v>
      </c>
      <c r="U719" s="3">
        <f t="shared" si="82"/>
        <v>1</v>
      </c>
      <c r="V719" s="3">
        <f t="shared" si="83"/>
        <v>0</v>
      </c>
      <c r="W719" s="26">
        <v>62</v>
      </c>
      <c r="X719" s="22">
        <v>13</v>
      </c>
      <c r="Y719" s="3">
        <v>2.5</v>
      </c>
      <c r="Z719" s="3"/>
      <c r="AB719" s="30">
        <v>689</v>
      </c>
      <c r="AC719" s="30">
        <v>1.1290775280608547</v>
      </c>
      <c r="AD719" s="30">
        <v>0.77092247193914543</v>
      </c>
    </row>
    <row r="720" spans="1:30">
      <c r="A720" s="4">
        <v>43767.916666666664</v>
      </c>
      <c r="B720">
        <v>43767</v>
      </c>
      <c r="C720" s="3">
        <v>0.91666666666666663</v>
      </c>
      <c r="D720" s="3">
        <v>22</v>
      </c>
      <c r="E720" s="3">
        <v>29</v>
      </c>
      <c r="F720" s="3">
        <v>2.8</v>
      </c>
      <c r="G720" s="5">
        <v>1.7</v>
      </c>
      <c r="H720" s="3">
        <v>4.5</v>
      </c>
      <c r="I720" s="3">
        <v>1.55139</v>
      </c>
      <c r="J720" s="12">
        <f t="shared" si="77"/>
        <v>1.0416666666666667</v>
      </c>
      <c r="K720" s="4">
        <v>43767.916666666664</v>
      </c>
      <c r="L720" s="3">
        <f t="shared" si="78"/>
        <v>29</v>
      </c>
      <c r="M720" s="3">
        <f t="shared" si="79"/>
        <v>22</v>
      </c>
      <c r="N720" s="3">
        <v>58</v>
      </c>
      <c r="O720" s="3">
        <v>58</v>
      </c>
      <c r="P720" s="3">
        <v>58</v>
      </c>
      <c r="Q720" s="3">
        <v>0</v>
      </c>
      <c r="R720" s="3"/>
      <c r="S720" s="3">
        <f t="shared" si="80"/>
        <v>1</v>
      </c>
      <c r="T720" s="3">
        <f t="shared" si="81"/>
        <v>1</v>
      </c>
      <c r="U720" s="3">
        <f t="shared" si="82"/>
        <v>1</v>
      </c>
      <c r="V720" s="3">
        <f t="shared" si="83"/>
        <v>0</v>
      </c>
      <c r="W720" s="25">
        <v>61</v>
      </c>
      <c r="X720" s="23">
        <v>13</v>
      </c>
      <c r="Y720" s="3">
        <v>4.5</v>
      </c>
      <c r="Z720" s="3"/>
      <c r="AB720" s="30">
        <v>690</v>
      </c>
      <c r="AC720" s="30">
        <v>1.1689536837062069</v>
      </c>
      <c r="AD720" s="30">
        <v>-0.36895368370620685</v>
      </c>
    </row>
    <row r="721" spans="1:30">
      <c r="A721" s="4">
        <v>43767.958333333336</v>
      </c>
      <c r="B721">
        <v>43767</v>
      </c>
      <c r="C721" s="3">
        <v>0.95833333333333337</v>
      </c>
      <c r="D721" s="3">
        <v>23</v>
      </c>
      <c r="E721" s="3">
        <v>29</v>
      </c>
      <c r="F721" s="3">
        <v>1.1000000000000001</v>
      </c>
      <c r="G721" s="5">
        <v>0.4</v>
      </c>
      <c r="H721" s="3">
        <v>1.5</v>
      </c>
      <c r="I721" s="3">
        <v>1.55139</v>
      </c>
      <c r="J721" s="12">
        <f t="shared" si="77"/>
        <v>0.90416666666666679</v>
      </c>
      <c r="K721" s="4">
        <v>43767.958333333336</v>
      </c>
      <c r="L721" s="3">
        <f t="shared" si="78"/>
        <v>29</v>
      </c>
      <c r="M721" s="3">
        <f t="shared" si="79"/>
        <v>23</v>
      </c>
      <c r="N721" s="3">
        <v>58</v>
      </c>
      <c r="O721" s="3">
        <v>58</v>
      </c>
      <c r="P721" s="3">
        <v>58</v>
      </c>
      <c r="Q721" s="3">
        <v>0</v>
      </c>
      <c r="R721" s="3"/>
      <c r="S721" s="3">
        <f t="shared" si="80"/>
        <v>1</v>
      </c>
      <c r="T721" s="3">
        <f t="shared" si="81"/>
        <v>1</v>
      </c>
      <c r="U721" s="3">
        <f t="shared" si="82"/>
        <v>1</v>
      </c>
      <c r="V721" s="3">
        <f t="shared" si="83"/>
        <v>0</v>
      </c>
      <c r="W721" s="26">
        <v>61</v>
      </c>
      <c r="X721" s="22">
        <v>11</v>
      </c>
      <c r="Y721" s="3">
        <v>1.5</v>
      </c>
      <c r="Z721" s="3"/>
      <c r="AB721" s="30">
        <v>691</v>
      </c>
      <c r="AC721" s="30">
        <v>1.2324635259948868</v>
      </c>
      <c r="AD721" s="30">
        <v>-0.4324635259948868</v>
      </c>
    </row>
    <row r="722" spans="1:30">
      <c r="A722" s="4">
        <v>43768</v>
      </c>
      <c r="B722">
        <v>43768</v>
      </c>
      <c r="C722" s="3">
        <v>0</v>
      </c>
      <c r="D722" s="3">
        <v>0</v>
      </c>
      <c r="E722" s="3">
        <v>30</v>
      </c>
      <c r="F722" s="3">
        <v>0.2</v>
      </c>
      <c r="G722" s="5">
        <v>0.4</v>
      </c>
      <c r="H722" s="3">
        <v>0.60000000000000009</v>
      </c>
      <c r="I722" s="3">
        <v>1.55139</v>
      </c>
      <c r="J722" s="12">
        <f t="shared" si="77"/>
        <v>0.87500000000000033</v>
      </c>
      <c r="K722" s="4">
        <v>43768</v>
      </c>
      <c r="L722" s="3">
        <f t="shared" si="78"/>
        <v>30</v>
      </c>
      <c r="M722" s="3">
        <f t="shared" si="79"/>
        <v>0</v>
      </c>
      <c r="N722" s="3">
        <v>58</v>
      </c>
      <c r="O722" s="3">
        <v>58</v>
      </c>
      <c r="P722" s="3">
        <v>58</v>
      </c>
      <c r="Q722" s="3">
        <v>0</v>
      </c>
      <c r="R722" s="3"/>
      <c r="S722" s="3">
        <f t="shared" si="80"/>
        <v>1</v>
      </c>
      <c r="T722" s="3">
        <f t="shared" si="81"/>
        <v>1</v>
      </c>
      <c r="U722" s="3">
        <f t="shared" si="82"/>
        <v>1</v>
      </c>
      <c r="V722" s="3">
        <f t="shared" si="83"/>
        <v>0</v>
      </c>
      <c r="W722" s="25">
        <v>61</v>
      </c>
      <c r="X722" s="23">
        <v>11</v>
      </c>
      <c r="Y722" s="3">
        <v>0.60000000000000009</v>
      </c>
      <c r="Z722" s="3"/>
      <c r="AB722" s="30">
        <v>692</v>
      </c>
      <c r="AC722" s="30">
        <v>1.272339681640239</v>
      </c>
      <c r="AD722" s="30">
        <v>-0.37233968164023912</v>
      </c>
    </row>
    <row r="723" spans="1:30">
      <c r="A723" s="4">
        <v>43768.041666666664</v>
      </c>
      <c r="B723">
        <v>43768</v>
      </c>
      <c r="C723" s="3">
        <v>4.1666666666666664E-2</v>
      </c>
      <c r="D723" s="3">
        <v>1</v>
      </c>
      <c r="E723" s="3">
        <v>30</v>
      </c>
      <c r="F723" s="3">
        <v>0.2</v>
      </c>
      <c r="G723" s="5">
        <v>0.4</v>
      </c>
      <c r="H723" s="3">
        <v>0.60000000000000009</v>
      </c>
      <c r="I723" s="3">
        <v>1.55139</v>
      </c>
      <c r="J723" s="12">
        <f t="shared" si="77"/>
        <v>0.9125000000000002</v>
      </c>
      <c r="K723" s="4">
        <v>43768.041666666664</v>
      </c>
      <c r="L723" s="3">
        <f t="shared" si="78"/>
        <v>30</v>
      </c>
      <c r="M723" s="3">
        <f t="shared" si="79"/>
        <v>1</v>
      </c>
      <c r="N723" s="3">
        <v>57</v>
      </c>
      <c r="O723" s="3">
        <v>57</v>
      </c>
      <c r="P723" s="3">
        <v>57</v>
      </c>
      <c r="Q723" s="3">
        <v>0</v>
      </c>
      <c r="R723" s="3"/>
      <c r="S723" s="3">
        <f t="shared" si="80"/>
        <v>1</v>
      </c>
      <c r="T723" s="3">
        <f t="shared" si="81"/>
        <v>1</v>
      </c>
      <c r="U723" s="3">
        <f t="shared" si="82"/>
        <v>1</v>
      </c>
      <c r="V723" s="3">
        <f t="shared" si="83"/>
        <v>0</v>
      </c>
      <c r="W723" s="26">
        <v>60</v>
      </c>
      <c r="X723" s="22">
        <v>11</v>
      </c>
      <c r="Y723" s="3">
        <v>0.60000000000000009</v>
      </c>
      <c r="Z723" s="3"/>
      <c r="AB723" s="30">
        <v>693</v>
      </c>
      <c r="AC723" s="30">
        <v>1.297840439608168</v>
      </c>
      <c r="AD723" s="30">
        <v>-0.19784043960816788</v>
      </c>
    </row>
    <row r="724" spans="1:30">
      <c r="A724" s="4">
        <v>43768.083333333336</v>
      </c>
      <c r="B724">
        <v>43768</v>
      </c>
      <c r="C724" s="3">
        <v>8.3333333333333329E-2</v>
      </c>
      <c r="D724" s="3">
        <v>2</v>
      </c>
      <c r="E724" s="3">
        <v>30</v>
      </c>
      <c r="F724" s="3">
        <v>0.2</v>
      </c>
      <c r="G724" s="5">
        <v>0.2</v>
      </c>
      <c r="H724" s="3">
        <v>0.4</v>
      </c>
      <c r="I724" s="3">
        <v>1.55139</v>
      </c>
      <c r="J724" s="12">
        <f t="shared" si="77"/>
        <v>0.9125000000000002</v>
      </c>
      <c r="K724" s="4">
        <v>43768.083333333336</v>
      </c>
      <c r="L724" s="3">
        <f t="shared" si="78"/>
        <v>30</v>
      </c>
      <c r="M724" s="3">
        <f t="shared" si="79"/>
        <v>2</v>
      </c>
      <c r="N724" s="3">
        <v>58</v>
      </c>
      <c r="O724" s="3">
        <v>58</v>
      </c>
      <c r="P724" s="3">
        <v>58</v>
      </c>
      <c r="Q724" s="3">
        <v>0</v>
      </c>
      <c r="R724" s="3"/>
      <c r="S724" s="3">
        <f t="shared" si="80"/>
        <v>1</v>
      </c>
      <c r="T724" s="3">
        <f t="shared" si="81"/>
        <v>1</v>
      </c>
      <c r="U724" s="3">
        <f t="shared" si="82"/>
        <v>1</v>
      </c>
      <c r="V724" s="3">
        <f t="shared" si="83"/>
        <v>0</v>
      </c>
      <c r="W724" s="25">
        <v>60</v>
      </c>
      <c r="X724" s="23">
        <v>11</v>
      </c>
      <c r="Y724" s="3">
        <v>0.4</v>
      </c>
      <c r="Z724" s="3"/>
      <c r="AB724" s="30">
        <v>694</v>
      </c>
      <c r="AC724" s="30">
        <v>1.6182557327895359</v>
      </c>
      <c r="AD724" s="30">
        <v>0.78174426721046397</v>
      </c>
    </row>
    <row r="725" spans="1:30">
      <c r="A725" s="4">
        <v>43768.125</v>
      </c>
      <c r="B725">
        <v>43768</v>
      </c>
      <c r="C725" s="3">
        <v>0.125</v>
      </c>
      <c r="D725" s="3">
        <v>3</v>
      </c>
      <c r="E725" s="3">
        <v>30</v>
      </c>
      <c r="F725" s="3">
        <v>0.2</v>
      </c>
      <c r="G725" s="5">
        <v>0.2</v>
      </c>
      <c r="H725" s="3">
        <v>0.4</v>
      </c>
      <c r="I725" s="3">
        <v>1.55139</v>
      </c>
      <c r="J725" s="12">
        <f t="shared" si="77"/>
        <v>0.9125000000000002</v>
      </c>
      <c r="K725" s="4">
        <v>43768.125</v>
      </c>
      <c r="L725" s="3">
        <f t="shared" si="78"/>
        <v>30</v>
      </c>
      <c r="M725" s="3">
        <f t="shared" si="79"/>
        <v>3</v>
      </c>
      <c r="N725" s="3">
        <v>58</v>
      </c>
      <c r="O725" s="3">
        <v>58</v>
      </c>
      <c r="P725" s="3">
        <v>58</v>
      </c>
      <c r="Q725" s="3">
        <v>0</v>
      </c>
      <c r="R725" s="3"/>
      <c r="S725" s="3">
        <f t="shared" si="80"/>
        <v>1</v>
      </c>
      <c r="T725" s="3">
        <f t="shared" si="81"/>
        <v>1</v>
      </c>
      <c r="U725" s="3">
        <f t="shared" si="82"/>
        <v>1</v>
      </c>
      <c r="V725" s="3">
        <f t="shared" si="83"/>
        <v>0</v>
      </c>
      <c r="W725" s="26">
        <v>60</v>
      </c>
      <c r="X725" s="22">
        <v>11</v>
      </c>
      <c r="Y725" s="3">
        <v>0.4</v>
      </c>
      <c r="Z725" s="3"/>
      <c r="AB725" s="30">
        <v>695</v>
      </c>
      <c r="AC725" s="30">
        <v>1.6049636809077519</v>
      </c>
      <c r="AD725" s="30">
        <v>0.5950363190922483</v>
      </c>
    </row>
    <row r="726" spans="1:30">
      <c r="A726" s="4">
        <v>43768.166666666664</v>
      </c>
      <c r="B726">
        <v>43768</v>
      </c>
      <c r="C726" s="3">
        <v>0.16666666666666666</v>
      </c>
      <c r="D726" s="3">
        <v>4</v>
      </c>
      <c r="E726" s="3">
        <v>30</v>
      </c>
      <c r="F726" s="3">
        <v>0.4</v>
      </c>
      <c r="G726" s="5">
        <v>0.2</v>
      </c>
      <c r="H726" s="3">
        <v>0.60000000000000009</v>
      </c>
      <c r="I726" s="3">
        <v>1.55139</v>
      </c>
      <c r="J726" s="12">
        <f t="shared" si="77"/>
        <v>0.9208333333333335</v>
      </c>
      <c r="K726" s="4">
        <v>43768.166666666664</v>
      </c>
      <c r="L726" s="3">
        <f t="shared" si="78"/>
        <v>30</v>
      </c>
      <c r="M726" s="3">
        <f t="shared" si="79"/>
        <v>4</v>
      </c>
      <c r="N726" s="3">
        <v>58</v>
      </c>
      <c r="O726" s="3">
        <v>57</v>
      </c>
      <c r="P726" s="3">
        <v>58</v>
      </c>
      <c r="Q726" s="3">
        <v>0</v>
      </c>
      <c r="R726" s="3"/>
      <c r="S726" s="3">
        <f t="shared" si="80"/>
        <v>1</v>
      </c>
      <c r="T726" s="3">
        <f t="shared" si="81"/>
        <v>1</v>
      </c>
      <c r="U726" s="3">
        <f t="shared" si="82"/>
        <v>1</v>
      </c>
      <c r="V726" s="3">
        <f t="shared" si="83"/>
        <v>0</v>
      </c>
      <c r="W726" s="25">
        <v>60</v>
      </c>
      <c r="X726" s="23">
        <v>11</v>
      </c>
      <c r="Y726" s="3">
        <v>0.60000000000000009</v>
      </c>
      <c r="Z726" s="3"/>
      <c r="AB726" s="30">
        <v>696</v>
      </c>
      <c r="AC726" s="30">
        <v>1.5916716290259678</v>
      </c>
      <c r="AD726" s="30">
        <v>-0.99167162902596773</v>
      </c>
    </row>
    <row r="727" spans="1:30">
      <c r="A727" s="4">
        <v>43768.208333333336</v>
      </c>
      <c r="B727">
        <v>43768</v>
      </c>
      <c r="C727" s="3">
        <v>0.20833333333333334</v>
      </c>
      <c r="D727" s="3">
        <v>5</v>
      </c>
      <c r="E727" s="3">
        <v>30</v>
      </c>
      <c r="F727" s="3">
        <v>1.6</v>
      </c>
      <c r="G727" s="5">
        <v>0.7</v>
      </c>
      <c r="H727" s="3">
        <v>2.2999999999999998</v>
      </c>
      <c r="I727" s="3">
        <v>1.55139</v>
      </c>
      <c r="J727" s="12">
        <f t="shared" si="77"/>
        <v>0.9125000000000002</v>
      </c>
      <c r="K727" s="4">
        <v>43768.208333333336</v>
      </c>
      <c r="L727" s="3">
        <f t="shared" si="78"/>
        <v>30</v>
      </c>
      <c r="M727" s="3">
        <f t="shared" si="79"/>
        <v>5</v>
      </c>
      <c r="N727" s="3">
        <v>57</v>
      </c>
      <c r="O727" s="3">
        <v>57</v>
      </c>
      <c r="P727" s="3">
        <v>57</v>
      </c>
      <c r="Q727" s="3">
        <v>0</v>
      </c>
      <c r="R727" s="3"/>
      <c r="S727" s="3">
        <f t="shared" si="80"/>
        <v>1</v>
      </c>
      <c r="T727" s="3">
        <f t="shared" si="81"/>
        <v>1</v>
      </c>
      <c r="U727" s="3">
        <f t="shared" si="82"/>
        <v>1</v>
      </c>
      <c r="V727" s="3">
        <f t="shared" si="83"/>
        <v>0</v>
      </c>
      <c r="W727" s="26">
        <v>61</v>
      </c>
      <c r="X727" s="22">
        <v>11</v>
      </c>
      <c r="Y727" s="3">
        <v>2.2999999999999998</v>
      </c>
      <c r="Z727" s="3"/>
      <c r="AB727" s="30">
        <v>697</v>
      </c>
      <c r="AC727" s="30">
        <v>1.6182557327895359</v>
      </c>
      <c r="AD727" s="30">
        <v>-1.0182557327895359</v>
      </c>
    </row>
    <row r="728" spans="1:30">
      <c r="A728" s="4">
        <v>43768.25</v>
      </c>
      <c r="B728">
        <v>43768</v>
      </c>
      <c r="C728" s="3">
        <v>0.25</v>
      </c>
      <c r="D728" s="3">
        <v>6</v>
      </c>
      <c r="E728" s="3">
        <v>30</v>
      </c>
      <c r="F728" s="3">
        <v>0.7</v>
      </c>
      <c r="G728" s="5">
        <v>0.6</v>
      </c>
      <c r="H728" s="3">
        <v>1.2999999999999998</v>
      </c>
      <c r="I728" s="3">
        <v>1.55139</v>
      </c>
      <c r="J728" s="12">
        <f t="shared" si="77"/>
        <v>0.84166666666666679</v>
      </c>
      <c r="K728" s="4">
        <v>43768.25</v>
      </c>
      <c r="L728" s="3">
        <f t="shared" si="78"/>
        <v>30</v>
      </c>
      <c r="M728" s="3">
        <f t="shared" si="79"/>
        <v>6</v>
      </c>
      <c r="N728" s="3">
        <v>58</v>
      </c>
      <c r="O728" s="3">
        <v>58</v>
      </c>
      <c r="P728" s="3">
        <v>58</v>
      </c>
      <c r="Q728" s="3">
        <v>0</v>
      </c>
      <c r="R728" s="3"/>
      <c r="S728" s="3">
        <f t="shared" si="80"/>
        <v>1</v>
      </c>
      <c r="T728" s="3">
        <f t="shared" si="81"/>
        <v>1</v>
      </c>
      <c r="U728" s="3">
        <f t="shared" si="82"/>
        <v>1</v>
      </c>
      <c r="V728" s="3">
        <f t="shared" si="83"/>
        <v>0</v>
      </c>
      <c r="W728" s="25">
        <v>61</v>
      </c>
      <c r="X728" s="23">
        <v>11</v>
      </c>
      <c r="Y728" s="3">
        <v>1.2999999999999998</v>
      </c>
      <c r="Z728" s="3"/>
      <c r="AB728" s="30">
        <v>698</v>
      </c>
      <c r="AC728" s="30">
        <v>1.5941545700007711</v>
      </c>
      <c r="AD728" s="30">
        <v>-1.0941545700007711</v>
      </c>
    </row>
    <row r="729" spans="1:30">
      <c r="A729" s="4">
        <v>43768.291666666664</v>
      </c>
      <c r="B729">
        <v>43768</v>
      </c>
      <c r="C729" s="3">
        <v>0.29166666666666669</v>
      </c>
      <c r="D729" s="3">
        <v>7</v>
      </c>
      <c r="E729" s="3">
        <v>30</v>
      </c>
      <c r="F729" s="3">
        <v>1.3</v>
      </c>
      <c r="G729" s="5">
        <v>2.9</v>
      </c>
      <c r="H729" s="3">
        <v>4.2</v>
      </c>
      <c r="I729" s="3">
        <v>1.55139</v>
      </c>
      <c r="J729" s="12">
        <f t="shared" si="77"/>
        <v>0.83333333333333359</v>
      </c>
      <c r="K729" s="4">
        <v>43768.291666666664</v>
      </c>
      <c r="L729" s="3">
        <f t="shared" si="78"/>
        <v>30</v>
      </c>
      <c r="M729" s="3">
        <f t="shared" si="79"/>
        <v>7</v>
      </c>
      <c r="N729" s="3">
        <v>58</v>
      </c>
      <c r="O729" s="3">
        <v>50</v>
      </c>
      <c r="P729" s="3">
        <v>51</v>
      </c>
      <c r="Q729" s="3">
        <v>0</v>
      </c>
      <c r="R729" s="3"/>
      <c r="S729" s="3">
        <f t="shared" si="80"/>
        <v>1</v>
      </c>
      <c r="T729" s="3">
        <f t="shared" si="81"/>
        <v>1</v>
      </c>
      <c r="U729" s="3">
        <f t="shared" si="82"/>
        <v>1</v>
      </c>
      <c r="V729" s="3">
        <f t="shared" si="83"/>
        <v>0</v>
      </c>
      <c r="W729" s="26">
        <v>61</v>
      </c>
      <c r="X729" s="22">
        <v>11</v>
      </c>
      <c r="Y729" s="3">
        <v>4.2</v>
      </c>
      <c r="Z729" s="3"/>
      <c r="AB729" s="30">
        <v>699</v>
      </c>
      <c r="AC729" s="30">
        <v>1.6074466218825552</v>
      </c>
      <c r="AD729" s="30">
        <v>-1.2074466218825552</v>
      </c>
    </row>
    <row r="730" spans="1:30">
      <c r="A730" s="4">
        <v>43768.333333333336</v>
      </c>
      <c r="B730">
        <v>43768</v>
      </c>
      <c r="C730" s="3">
        <v>0.33333333333333331</v>
      </c>
      <c r="D730" s="3">
        <v>8</v>
      </c>
      <c r="E730" s="3">
        <v>30</v>
      </c>
      <c r="F730" s="3">
        <v>1.1000000000000001</v>
      </c>
      <c r="G730" s="5">
        <v>0.4</v>
      </c>
      <c r="H730" s="3">
        <v>1.5</v>
      </c>
      <c r="I730" s="3">
        <v>1.55139</v>
      </c>
      <c r="J730" s="12">
        <f t="shared" si="77"/>
        <v>0.85833333333333339</v>
      </c>
      <c r="K730" s="4">
        <v>43768.333333333336</v>
      </c>
      <c r="L730" s="3">
        <f t="shared" si="78"/>
        <v>30</v>
      </c>
      <c r="M730" s="3">
        <f t="shared" si="79"/>
        <v>8</v>
      </c>
      <c r="N730" s="3">
        <v>40</v>
      </c>
      <c r="O730" s="3">
        <v>0</v>
      </c>
      <c r="P730" s="3">
        <v>0</v>
      </c>
      <c r="Q730" s="3">
        <v>0</v>
      </c>
      <c r="R730" s="3"/>
      <c r="S730" s="3">
        <f t="shared" si="80"/>
        <v>1</v>
      </c>
      <c r="T730" s="3">
        <f t="shared" si="81"/>
        <v>0</v>
      </c>
      <c r="U730" s="3">
        <f t="shared" si="82"/>
        <v>0</v>
      </c>
      <c r="V730" s="3">
        <f t="shared" si="83"/>
        <v>0</v>
      </c>
      <c r="W730" s="25">
        <v>62</v>
      </c>
      <c r="X730" s="23">
        <v>11</v>
      </c>
      <c r="Y730" s="3">
        <v>1.5</v>
      </c>
      <c r="Z730" s="3"/>
      <c r="AB730" s="30">
        <v>700</v>
      </c>
      <c r="AC730" s="30">
        <v>1.6074466218825552</v>
      </c>
      <c r="AD730" s="30">
        <v>-1.0074466218825551</v>
      </c>
    </row>
    <row r="731" spans="1:30">
      <c r="A731" s="4">
        <v>43768.375</v>
      </c>
      <c r="B731">
        <v>43768</v>
      </c>
      <c r="C731" s="3">
        <v>0.375</v>
      </c>
      <c r="D731" s="3">
        <v>9</v>
      </c>
      <c r="E731" s="3">
        <v>30</v>
      </c>
      <c r="F731" s="3">
        <v>0.1</v>
      </c>
      <c r="G731" s="5">
        <v>0.2</v>
      </c>
      <c r="H731" s="3">
        <v>0.30000000000000004</v>
      </c>
      <c r="I731" s="3">
        <v>1.55139</v>
      </c>
      <c r="J731" s="12">
        <f t="shared" si="77"/>
        <v>0.89583333333333337</v>
      </c>
      <c r="K731" s="4">
        <v>43768.375</v>
      </c>
      <c r="L731" s="3">
        <f t="shared" si="78"/>
        <v>30</v>
      </c>
      <c r="M731" s="3">
        <f t="shared" si="79"/>
        <v>9</v>
      </c>
      <c r="N731" s="3"/>
      <c r="O731" s="3"/>
      <c r="P731" s="3"/>
      <c r="Q731" s="3"/>
      <c r="R731" s="3"/>
      <c r="S731" s="3">
        <f t="shared" si="80"/>
        <v>0</v>
      </c>
      <c r="T731" s="3">
        <f t="shared" si="81"/>
        <v>0</v>
      </c>
      <c r="U731" s="3">
        <f t="shared" si="82"/>
        <v>0</v>
      </c>
      <c r="V731" s="3">
        <f t="shared" si="83"/>
        <v>0</v>
      </c>
      <c r="W731" s="26">
        <v>64</v>
      </c>
      <c r="X731" s="22">
        <v>11</v>
      </c>
      <c r="Y731" s="3">
        <v>0.30000000000000004</v>
      </c>
      <c r="Z731" s="3"/>
      <c r="AB731" s="30">
        <v>701</v>
      </c>
      <c r="AC731" s="30">
        <v>1.63154778467132</v>
      </c>
      <c r="AD731" s="30">
        <v>-1.2315477846713199</v>
      </c>
    </row>
    <row r="732" spans="1:30">
      <c r="A732" s="4">
        <v>43768.416666666664</v>
      </c>
      <c r="B732">
        <v>43768</v>
      </c>
      <c r="C732" s="3">
        <v>0.41666666666666669</v>
      </c>
      <c r="D732" s="3">
        <v>10</v>
      </c>
      <c r="E732" s="3">
        <v>30</v>
      </c>
      <c r="F732" s="3">
        <v>0.1</v>
      </c>
      <c r="G732" s="5">
        <v>0.2</v>
      </c>
      <c r="H732" s="3">
        <v>0.30000000000000004</v>
      </c>
      <c r="I732" s="3">
        <v>1.55139</v>
      </c>
      <c r="J732" s="12">
        <f t="shared" si="77"/>
        <v>0.8999999999999998</v>
      </c>
      <c r="K732" s="4">
        <v>43768.416666666664</v>
      </c>
      <c r="L732" s="3">
        <f t="shared" si="78"/>
        <v>30</v>
      </c>
      <c r="M732" s="3">
        <f t="shared" si="79"/>
        <v>10</v>
      </c>
      <c r="N732" s="3"/>
      <c r="O732" s="3"/>
      <c r="P732" s="3"/>
      <c r="Q732" s="3"/>
      <c r="R732" s="3"/>
      <c r="S732" s="3">
        <f t="shared" si="80"/>
        <v>0</v>
      </c>
      <c r="T732" s="3">
        <f t="shared" si="81"/>
        <v>0</v>
      </c>
      <c r="U732" s="3">
        <f t="shared" si="82"/>
        <v>0</v>
      </c>
      <c r="V732" s="3">
        <f t="shared" si="83"/>
        <v>0</v>
      </c>
      <c r="W732" s="25">
        <v>64</v>
      </c>
      <c r="X732" s="23">
        <v>17</v>
      </c>
      <c r="Y732" s="3">
        <v>0.30000000000000004</v>
      </c>
      <c r="Z732" s="3"/>
      <c r="AB732" s="30">
        <v>702</v>
      </c>
      <c r="AC732" s="30">
        <v>1.6074466218825552</v>
      </c>
      <c r="AD732" s="30">
        <v>-0.20744662188255503</v>
      </c>
    </row>
    <row r="733" spans="1:30">
      <c r="A733" s="4">
        <v>43768.458333333336</v>
      </c>
      <c r="B733">
        <v>43768</v>
      </c>
      <c r="C733" s="3">
        <v>0.45833333333333331</v>
      </c>
      <c r="D733" s="3">
        <v>11</v>
      </c>
      <c r="E733" s="3">
        <v>30</v>
      </c>
      <c r="F733" s="3">
        <v>0.2</v>
      </c>
      <c r="G733" s="5">
        <v>0.2</v>
      </c>
      <c r="H733" s="3">
        <v>0.4</v>
      </c>
      <c r="I733" s="3">
        <v>1.55139</v>
      </c>
      <c r="J733" s="12">
        <f t="shared" si="77"/>
        <v>0.90833333333333321</v>
      </c>
      <c r="K733" s="4">
        <v>43768.458333333336</v>
      </c>
      <c r="L733" s="3">
        <f t="shared" si="78"/>
        <v>30</v>
      </c>
      <c r="M733" s="3">
        <f t="shared" si="79"/>
        <v>11</v>
      </c>
      <c r="N733" s="3"/>
      <c r="O733" s="3"/>
      <c r="P733" s="3"/>
      <c r="Q733" s="3"/>
      <c r="R733" s="3"/>
      <c r="S733" s="3">
        <f t="shared" si="80"/>
        <v>0</v>
      </c>
      <c r="T733" s="3">
        <f t="shared" si="81"/>
        <v>0</v>
      </c>
      <c r="U733" s="3">
        <f t="shared" si="82"/>
        <v>0</v>
      </c>
      <c r="V733" s="3">
        <f t="shared" si="83"/>
        <v>0</v>
      </c>
      <c r="W733" s="26">
        <v>65</v>
      </c>
      <c r="X733" s="22">
        <v>11</v>
      </c>
      <c r="Y733" s="3">
        <v>0.4</v>
      </c>
      <c r="Z733" s="3"/>
      <c r="AB733" s="30">
        <v>703</v>
      </c>
      <c r="AC733" s="30">
        <v>1.580862518118987</v>
      </c>
      <c r="AD733" s="30">
        <v>-8.0862518118987037E-2</v>
      </c>
    </row>
    <row r="734" spans="1:30">
      <c r="A734" s="4">
        <v>43768.5</v>
      </c>
      <c r="B734">
        <v>43768</v>
      </c>
      <c r="C734" s="3">
        <v>0.5</v>
      </c>
      <c r="D734" s="3">
        <v>12</v>
      </c>
      <c r="E734" s="3">
        <v>30</v>
      </c>
      <c r="F734" s="3">
        <v>0.2</v>
      </c>
      <c r="G734" s="5">
        <v>0.1</v>
      </c>
      <c r="H734" s="3">
        <v>0.30000000000000004</v>
      </c>
      <c r="I734" s="3">
        <v>1.55139</v>
      </c>
      <c r="J734" s="12">
        <f t="shared" si="77"/>
        <v>0.90833333333333321</v>
      </c>
      <c r="K734" s="4">
        <v>43768.5</v>
      </c>
      <c r="L734" s="3">
        <f t="shared" si="78"/>
        <v>30</v>
      </c>
      <c r="M734" s="3">
        <f t="shared" si="79"/>
        <v>12</v>
      </c>
      <c r="N734" s="3"/>
      <c r="O734" s="3"/>
      <c r="P734" s="3"/>
      <c r="Q734" s="3"/>
      <c r="R734" s="3"/>
      <c r="S734" s="3">
        <f t="shared" si="80"/>
        <v>0</v>
      </c>
      <c r="T734" s="3">
        <f t="shared" si="81"/>
        <v>0</v>
      </c>
      <c r="U734" s="3">
        <f t="shared" si="82"/>
        <v>0</v>
      </c>
      <c r="V734" s="3">
        <f t="shared" si="83"/>
        <v>0</v>
      </c>
      <c r="W734" s="25">
        <v>66</v>
      </c>
      <c r="X734" s="23">
        <v>11</v>
      </c>
      <c r="Y734" s="3">
        <v>0.30000000000000004</v>
      </c>
      <c r="Z734" s="3"/>
      <c r="AB734" s="30">
        <v>704</v>
      </c>
      <c r="AC734" s="30">
        <v>1.580862518118987</v>
      </c>
      <c r="AD734" s="30">
        <v>2.5191374818810126</v>
      </c>
    </row>
    <row r="735" spans="1:30">
      <c r="A735" s="4">
        <v>43768.541666666664</v>
      </c>
      <c r="B735">
        <v>43768</v>
      </c>
      <c r="C735" s="3">
        <v>0.54166666666666663</v>
      </c>
      <c r="D735" s="3">
        <v>13</v>
      </c>
      <c r="E735" s="3">
        <v>30</v>
      </c>
      <c r="F735" s="3">
        <v>0.2</v>
      </c>
      <c r="G735" s="5">
        <v>0.2</v>
      </c>
      <c r="H735" s="3">
        <v>0.4</v>
      </c>
      <c r="I735" s="3">
        <v>1.55139</v>
      </c>
      <c r="J735" s="12">
        <f t="shared" si="77"/>
        <v>0.91249999999999976</v>
      </c>
      <c r="K735" s="4">
        <v>43768.541666666664</v>
      </c>
      <c r="L735" s="3">
        <f t="shared" si="78"/>
        <v>30</v>
      </c>
      <c r="M735" s="3">
        <f t="shared" si="79"/>
        <v>13</v>
      </c>
      <c r="N735" s="3"/>
      <c r="O735" s="3"/>
      <c r="P735" s="3"/>
      <c r="Q735" s="3"/>
      <c r="R735" s="3"/>
      <c r="S735" s="3">
        <f t="shared" si="80"/>
        <v>0</v>
      </c>
      <c r="T735" s="3">
        <f t="shared" si="81"/>
        <v>0</v>
      </c>
      <c r="U735" s="3">
        <f t="shared" si="82"/>
        <v>0</v>
      </c>
      <c r="V735" s="3">
        <f t="shared" si="83"/>
        <v>0</v>
      </c>
      <c r="W735" s="26">
        <v>67</v>
      </c>
      <c r="X735" s="22">
        <v>11</v>
      </c>
      <c r="Y735" s="3">
        <v>0.4</v>
      </c>
      <c r="Z735" s="3"/>
      <c r="AB735" s="30">
        <v>705</v>
      </c>
      <c r="AC735" s="30">
        <v>1.1930548464949717</v>
      </c>
      <c r="AD735" s="30">
        <v>-0.59305484649497164</v>
      </c>
    </row>
    <row r="736" spans="1:30">
      <c r="A736" s="4">
        <v>43768.583333333336</v>
      </c>
      <c r="B736">
        <v>43768</v>
      </c>
      <c r="C736" s="3">
        <v>0.58333333333333337</v>
      </c>
      <c r="D736" s="3">
        <v>14</v>
      </c>
      <c r="E736" s="3">
        <v>30</v>
      </c>
      <c r="F736" s="3">
        <v>0.2</v>
      </c>
      <c r="G736" s="5">
        <v>0.2</v>
      </c>
      <c r="H736" s="3">
        <v>0.4</v>
      </c>
      <c r="I736" s="3">
        <v>1.55139</v>
      </c>
      <c r="J736" s="12">
        <f t="shared" si="77"/>
        <v>0.91666666666666641</v>
      </c>
      <c r="K736" s="4">
        <v>43768.583333333336</v>
      </c>
      <c r="L736" s="3">
        <f t="shared" si="78"/>
        <v>30</v>
      </c>
      <c r="M736" s="3">
        <f t="shared" si="79"/>
        <v>14</v>
      </c>
      <c r="N736" s="3"/>
      <c r="O736" s="3"/>
      <c r="P736" s="3"/>
      <c r="Q736" s="3"/>
      <c r="R736" s="3"/>
      <c r="S736" s="3">
        <f t="shared" si="80"/>
        <v>0</v>
      </c>
      <c r="T736" s="3">
        <f t="shared" si="81"/>
        <v>0</v>
      </c>
      <c r="U736" s="3">
        <f t="shared" si="82"/>
        <v>0</v>
      </c>
      <c r="V736" s="3">
        <f t="shared" si="83"/>
        <v>0</v>
      </c>
      <c r="W736" s="25">
        <v>66</v>
      </c>
      <c r="X736" s="23">
        <v>11</v>
      </c>
      <c r="Y736" s="3">
        <v>0.4</v>
      </c>
      <c r="Z736" s="3"/>
      <c r="AB736" s="30">
        <v>706</v>
      </c>
      <c r="AC736" s="30">
        <v>1.1664707427314036</v>
      </c>
      <c r="AD736" s="30">
        <v>-0.76647074273140359</v>
      </c>
    </row>
    <row r="737" spans="1:30">
      <c r="A737" s="4">
        <v>43768.625</v>
      </c>
      <c r="B737">
        <v>43768</v>
      </c>
      <c r="C737" s="3">
        <v>0.625</v>
      </c>
      <c r="D737" s="3">
        <v>15</v>
      </c>
      <c r="E737" s="3">
        <v>30</v>
      </c>
      <c r="F737" s="3">
        <v>0.2</v>
      </c>
      <c r="G737" s="5">
        <v>1.1000000000000001</v>
      </c>
      <c r="H737" s="3">
        <v>1.3</v>
      </c>
      <c r="I737" s="3">
        <v>1.55139</v>
      </c>
      <c r="J737" s="12">
        <f t="shared" si="77"/>
        <v>0.94999999999999973</v>
      </c>
      <c r="K737" s="4">
        <v>43768.625</v>
      </c>
      <c r="L737" s="3">
        <f t="shared" si="78"/>
        <v>30</v>
      </c>
      <c r="M737" s="3">
        <f t="shared" si="79"/>
        <v>15</v>
      </c>
      <c r="N737" s="3"/>
      <c r="O737" s="3"/>
      <c r="P737" s="3"/>
      <c r="Q737" s="3"/>
      <c r="R737" s="3"/>
      <c r="S737" s="3">
        <f t="shared" si="80"/>
        <v>0</v>
      </c>
      <c r="T737" s="3">
        <f t="shared" si="81"/>
        <v>0</v>
      </c>
      <c r="U737" s="3">
        <f t="shared" si="82"/>
        <v>0</v>
      </c>
      <c r="V737" s="3">
        <f t="shared" si="83"/>
        <v>0</v>
      </c>
      <c r="W737" s="26">
        <v>65</v>
      </c>
      <c r="X737" s="22">
        <v>11</v>
      </c>
      <c r="Y737" s="3">
        <v>1.3</v>
      </c>
      <c r="Z737" s="3"/>
      <c r="AB737" s="30">
        <v>707</v>
      </c>
      <c r="AC737" s="30">
        <v>1.1265945870860514</v>
      </c>
      <c r="AD737" s="30">
        <v>-0.7265945870860514</v>
      </c>
    </row>
    <row r="738" spans="1:30">
      <c r="A738" s="4">
        <v>43768.666666666664</v>
      </c>
      <c r="B738">
        <v>43768</v>
      </c>
      <c r="C738" s="3">
        <v>0.66666666666666663</v>
      </c>
      <c r="D738" s="3">
        <v>16</v>
      </c>
      <c r="E738" s="3">
        <v>30</v>
      </c>
      <c r="F738" s="3">
        <v>0.1</v>
      </c>
      <c r="G738" s="5">
        <v>0.7</v>
      </c>
      <c r="H738" s="3">
        <v>0.79999999999999993</v>
      </c>
      <c r="I738" s="3">
        <v>1.55139</v>
      </c>
      <c r="J738" s="12">
        <f t="shared" si="77"/>
        <v>0.92083333333333328</v>
      </c>
      <c r="K738" s="4">
        <v>43768.666666666664</v>
      </c>
      <c r="L738" s="3">
        <f t="shared" si="78"/>
        <v>30</v>
      </c>
      <c r="M738" s="3">
        <f t="shared" si="79"/>
        <v>16</v>
      </c>
      <c r="N738" s="3"/>
      <c r="O738" s="3"/>
      <c r="P738" s="3"/>
      <c r="Q738" s="3"/>
      <c r="R738" s="3"/>
      <c r="S738" s="3">
        <f t="shared" si="80"/>
        <v>0</v>
      </c>
      <c r="T738" s="3">
        <f t="shared" si="81"/>
        <v>0</v>
      </c>
      <c r="U738" s="3">
        <f t="shared" si="82"/>
        <v>0</v>
      </c>
      <c r="V738" s="3">
        <f t="shared" si="83"/>
        <v>0</v>
      </c>
      <c r="W738" s="25">
        <v>65</v>
      </c>
      <c r="X738" s="23">
        <v>8</v>
      </c>
      <c r="Y738" s="3">
        <v>0.79999999999999993</v>
      </c>
      <c r="Z738" s="3"/>
      <c r="AB738" s="30">
        <v>708</v>
      </c>
      <c r="AC738" s="30">
        <v>1.1133025352042674</v>
      </c>
      <c r="AD738" s="30">
        <v>-0.71330253520426734</v>
      </c>
    </row>
    <row r="739" spans="1:30">
      <c r="A739" s="4">
        <v>43768.708333333336</v>
      </c>
      <c r="B739">
        <v>43768</v>
      </c>
      <c r="C739" s="3">
        <v>0.70833333333333337</v>
      </c>
      <c r="D739" s="3">
        <v>17</v>
      </c>
      <c r="E739" s="3">
        <v>30</v>
      </c>
      <c r="F739" s="3">
        <v>0.4</v>
      </c>
      <c r="G739" s="5">
        <v>0.4</v>
      </c>
      <c r="H739" s="3">
        <v>0.8</v>
      </c>
      <c r="I739" s="3">
        <v>1.55139</v>
      </c>
      <c r="J739" s="12">
        <f t="shared" si="77"/>
        <v>0.93333333333333324</v>
      </c>
      <c r="K739" s="4">
        <v>43768.708333333336</v>
      </c>
      <c r="L739" s="3">
        <f t="shared" si="78"/>
        <v>30</v>
      </c>
      <c r="M739" s="3">
        <f t="shared" si="79"/>
        <v>17</v>
      </c>
      <c r="N739" s="3">
        <v>0</v>
      </c>
      <c r="O739" s="3">
        <v>0</v>
      </c>
      <c r="P739" s="3">
        <v>11</v>
      </c>
      <c r="Q739" s="3">
        <v>0</v>
      </c>
      <c r="R739" s="3"/>
      <c r="S739" s="3">
        <f t="shared" si="80"/>
        <v>0</v>
      </c>
      <c r="T739" s="3">
        <f t="shared" si="81"/>
        <v>0</v>
      </c>
      <c r="U739" s="3">
        <f t="shared" si="82"/>
        <v>1</v>
      </c>
      <c r="V739" s="3">
        <f t="shared" si="83"/>
        <v>0</v>
      </c>
      <c r="W739" s="26">
        <v>62</v>
      </c>
      <c r="X739" s="22">
        <v>8</v>
      </c>
      <c r="Y739" s="3">
        <v>0.8</v>
      </c>
      <c r="Z739" s="3"/>
      <c r="AB739" s="30">
        <v>709</v>
      </c>
      <c r="AC739" s="30">
        <v>1.1133025352042674</v>
      </c>
      <c r="AD739" s="30">
        <v>-0.71330253520426734</v>
      </c>
    </row>
    <row r="740" spans="1:30">
      <c r="A740" s="4">
        <v>43768.75</v>
      </c>
      <c r="B740">
        <v>43768</v>
      </c>
      <c r="C740" s="3">
        <v>0.75</v>
      </c>
      <c r="D740" s="3">
        <v>18</v>
      </c>
      <c r="E740" s="3">
        <v>30</v>
      </c>
      <c r="F740" s="3">
        <v>0.4</v>
      </c>
      <c r="G740" s="5">
        <v>0.2</v>
      </c>
      <c r="H740" s="3">
        <v>0.60000000000000009</v>
      </c>
      <c r="I740" s="3">
        <v>1.55139</v>
      </c>
      <c r="J740" s="12">
        <f t="shared" si="77"/>
        <v>0.93749999999999989</v>
      </c>
      <c r="K740" s="4">
        <v>43768.750000231485</v>
      </c>
      <c r="L740" s="3">
        <f t="shared" si="78"/>
        <v>30</v>
      </c>
      <c r="M740" s="3">
        <f t="shared" si="79"/>
        <v>18</v>
      </c>
      <c r="N740" s="3"/>
      <c r="O740" s="3"/>
      <c r="P740" s="3"/>
      <c r="Q740" s="3"/>
      <c r="R740" s="3"/>
      <c r="S740" s="3">
        <f t="shared" si="80"/>
        <v>0</v>
      </c>
      <c r="T740" s="3">
        <f t="shared" si="81"/>
        <v>0</v>
      </c>
      <c r="U740" s="3">
        <f t="shared" si="82"/>
        <v>0</v>
      </c>
      <c r="V740" s="3">
        <f t="shared" si="83"/>
        <v>0</v>
      </c>
      <c r="W740" s="25">
        <v>61</v>
      </c>
      <c r="X740" s="23">
        <v>8</v>
      </c>
      <c r="Y740" s="3">
        <v>0.60000000000000009</v>
      </c>
      <c r="Z740" s="3"/>
      <c r="AB740" s="30">
        <v>710</v>
      </c>
      <c r="AC740" s="30">
        <v>1.1398866389678355</v>
      </c>
      <c r="AD740" s="30">
        <v>-0.73988663896783546</v>
      </c>
    </row>
    <row r="741" spans="1:30">
      <c r="A741" s="4">
        <v>43768.791666666664</v>
      </c>
      <c r="B741">
        <v>43768</v>
      </c>
      <c r="C741" s="3">
        <v>0.79166666666666663</v>
      </c>
      <c r="D741" s="3">
        <v>19</v>
      </c>
      <c r="E741" s="3">
        <v>30</v>
      </c>
      <c r="F741" s="3">
        <v>0.4</v>
      </c>
      <c r="G741" s="5">
        <v>0.1</v>
      </c>
      <c r="H741" s="3">
        <v>0.5</v>
      </c>
      <c r="I741" s="3">
        <v>1.55139</v>
      </c>
      <c r="J741" s="12">
        <f t="shared" si="77"/>
        <v>0.95833333333333337</v>
      </c>
      <c r="K741" s="4">
        <v>43768.791666956022</v>
      </c>
      <c r="L741" s="3">
        <f t="shared" si="78"/>
        <v>30</v>
      </c>
      <c r="M741" s="3">
        <f t="shared" si="79"/>
        <v>19</v>
      </c>
      <c r="N741" s="3"/>
      <c r="O741" s="3"/>
      <c r="P741" s="3"/>
      <c r="Q741" s="3"/>
      <c r="R741" s="3"/>
      <c r="S741" s="3">
        <f t="shared" si="80"/>
        <v>0</v>
      </c>
      <c r="T741" s="3">
        <f t="shared" si="81"/>
        <v>0</v>
      </c>
      <c r="U741" s="3">
        <f t="shared" si="82"/>
        <v>0</v>
      </c>
      <c r="V741" s="3">
        <f t="shared" si="83"/>
        <v>0</v>
      </c>
      <c r="W741" s="26">
        <v>61</v>
      </c>
      <c r="X741" s="22">
        <v>8</v>
      </c>
      <c r="Y741" s="3">
        <v>0.5</v>
      </c>
      <c r="Z741" s="3"/>
      <c r="AB741" s="30">
        <v>711</v>
      </c>
      <c r="AC741" s="30">
        <v>1.1398866389678355</v>
      </c>
      <c r="AD741" s="30">
        <v>0.16011336103216456</v>
      </c>
    </row>
    <row r="742" spans="1:30">
      <c r="A742" s="4">
        <v>43768.833333333336</v>
      </c>
      <c r="B742">
        <v>43768</v>
      </c>
      <c r="C742" s="3">
        <v>0.83333333333333337</v>
      </c>
      <c r="D742" s="3">
        <v>20</v>
      </c>
      <c r="E742" s="3">
        <v>30</v>
      </c>
      <c r="F742" s="3">
        <v>0.2</v>
      </c>
      <c r="G742" s="5">
        <v>0.3</v>
      </c>
      <c r="H742" s="3">
        <v>0.5</v>
      </c>
      <c r="I742" s="3">
        <v>1.55139</v>
      </c>
      <c r="J742" s="12">
        <f t="shared" si="77"/>
        <v>1.1125</v>
      </c>
      <c r="K742" s="4">
        <v>43768.833333680559</v>
      </c>
      <c r="L742" s="3">
        <f t="shared" si="78"/>
        <v>30</v>
      </c>
      <c r="M742" s="3">
        <f t="shared" si="79"/>
        <v>20</v>
      </c>
      <c r="N742" s="3"/>
      <c r="O742" s="3"/>
      <c r="P742" s="3"/>
      <c r="Q742" s="3"/>
      <c r="R742" s="3"/>
      <c r="S742" s="3">
        <f t="shared" si="80"/>
        <v>0</v>
      </c>
      <c r="T742" s="3">
        <f t="shared" si="81"/>
        <v>0</v>
      </c>
      <c r="U742" s="3">
        <f t="shared" si="82"/>
        <v>0</v>
      </c>
      <c r="V742" s="3">
        <f t="shared" si="83"/>
        <v>0</v>
      </c>
      <c r="W742" s="25">
        <v>61</v>
      </c>
      <c r="X742" s="23">
        <v>8</v>
      </c>
      <c r="Y742" s="3">
        <v>0.5</v>
      </c>
      <c r="Z742" s="3"/>
      <c r="AB742" s="30">
        <v>712</v>
      </c>
      <c r="AC742" s="30">
        <v>1.1398866389678355</v>
      </c>
      <c r="AD742" s="30">
        <v>-0.73988663896783546</v>
      </c>
    </row>
    <row r="743" spans="1:30">
      <c r="A743" s="4">
        <v>43768.875</v>
      </c>
      <c r="B743">
        <v>43768</v>
      </c>
      <c r="C743" s="3">
        <v>0.875</v>
      </c>
      <c r="D743" s="3">
        <v>21</v>
      </c>
      <c r="E743" s="3">
        <v>30</v>
      </c>
      <c r="F743" s="3">
        <v>0.2</v>
      </c>
      <c r="G743" s="5">
        <v>0.3</v>
      </c>
      <c r="H743" s="3">
        <v>0.5</v>
      </c>
      <c r="I743" s="3">
        <v>1.55139</v>
      </c>
      <c r="J743" s="12">
        <f t="shared" si="77"/>
        <v>1.3416666666666668</v>
      </c>
      <c r="K743" s="4">
        <v>43768.875</v>
      </c>
      <c r="L743" s="3">
        <f t="shared" si="78"/>
        <v>30</v>
      </c>
      <c r="M743" s="3">
        <f t="shared" si="79"/>
        <v>21</v>
      </c>
      <c r="N743" s="3">
        <v>51</v>
      </c>
      <c r="O743" s="3">
        <v>0</v>
      </c>
      <c r="P743" s="3">
        <v>11</v>
      </c>
      <c r="Q743" s="3">
        <v>0</v>
      </c>
      <c r="R743" s="3"/>
      <c r="S743" s="3">
        <f t="shared" si="80"/>
        <v>1</v>
      </c>
      <c r="T743" s="3">
        <f t="shared" si="81"/>
        <v>0</v>
      </c>
      <c r="U743" s="3">
        <f t="shared" si="82"/>
        <v>1</v>
      </c>
      <c r="V743" s="3">
        <f t="shared" si="83"/>
        <v>0</v>
      </c>
      <c r="W743" s="26">
        <v>61</v>
      </c>
      <c r="X743" s="22">
        <v>8</v>
      </c>
      <c r="Y743" s="3">
        <v>0.5</v>
      </c>
      <c r="Z743" s="3"/>
      <c r="AB743" s="30">
        <v>713</v>
      </c>
      <c r="AC743" s="30">
        <v>1.1531786908496195</v>
      </c>
      <c r="AD743" s="30">
        <v>-0.3531786908496195</v>
      </c>
    </row>
    <row r="744" spans="1:30">
      <c r="A744" s="4">
        <v>43768.916666666664</v>
      </c>
      <c r="B744">
        <v>43768</v>
      </c>
      <c r="C744" s="3">
        <v>0.91666666666666663</v>
      </c>
      <c r="D744" s="3">
        <v>22</v>
      </c>
      <c r="E744" s="3">
        <v>30</v>
      </c>
      <c r="F744" s="3">
        <v>0.6</v>
      </c>
      <c r="G744" s="5">
        <v>0.6</v>
      </c>
      <c r="H744" s="3">
        <v>1.2</v>
      </c>
      <c r="I744" s="3">
        <v>1.55139</v>
      </c>
      <c r="J744" s="12">
        <f t="shared" si="77"/>
        <v>1.4541666666666668</v>
      </c>
      <c r="K744" s="4">
        <v>43768.916666666664</v>
      </c>
      <c r="L744" s="3">
        <f t="shared" si="78"/>
        <v>30</v>
      </c>
      <c r="M744" s="3">
        <f t="shared" si="79"/>
        <v>22</v>
      </c>
      <c r="N744" s="3">
        <v>57</v>
      </c>
      <c r="O744" s="3">
        <v>32</v>
      </c>
      <c r="P744" s="3">
        <v>53</v>
      </c>
      <c r="Q744" s="3">
        <v>0</v>
      </c>
      <c r="R744" s="3"/>
      <c r="S744" s="3">
        <f t="shared" si="80"/>
        <v>1</v>
      </c>
      <c r="T744" s="3">
        <f t="shared" si="81"/>
        <v>1</v>
      </c>
      <c r="U744" s="3">
        <f t="shared" si="82"/>
        <v>1</v>
      </c>
      <c r="V744" s="3">
        <f t="shared" si="83"/>
        <v>0</v>
      </c>
      <c r="W744" s="25">
        <v>62</v>
      </c>
      <c r="X744" s="23">
        <v>11</v>
      </c>
      <c r="Y744" s="3">
        <v>1.2</v>
      </c>
      <c r="Z744" s="3"/>
      <c r="AB744" s="30">
        <v>714</v>
      </c>
      <c r="AC744" s="30">
        <v>1.2166885331382995</v>
      </c>
      <c r="AD744" s="30">
        <v>-0.41668853313829946</v>
      </c>
    </row>
    <row r="745" spans="1:30">
      <c r="A745" s="4">
        <v>43768.958333333336</v>
      </c>
      <c r="B745">
        <v>43768</v>
      </c>
      <c r="C745" s="3">
        <v>0.95833333333333337</v>
      </c>
      <c r="D745" s="3">
        <v>23</v>
      </c>
      <c r="E745" s="3">
        <v>30</v>
      </c>
      <c r="F745" s="3">
        <v>0.2</v>
      </c>
      <c r="G745" s="5">
        <v>0.6</v>
      </c>
      <c r="H745" s="3">
        <v>0.8</v>
      </c>
      <c r="I745" s="3">
        <v>1.55139</v>
      </c>
      <c r="J745" s="12">
        <f t="shared" si="77"/>
        <v>1.5083333333333335</v>
      </c>
      <c r="K745" s="4">
        <v>43768.958333333336</v>
      </c>
      <c r="L745" s="3">
        <f t="shared" si="78"/>
        <v>30</v>
      </c>
      <c r="M745" s="3">
        <f t="shared" si="79"/>
        <v>23</v>
      </c>
      <c r="N745" s="3">
        <v>58</v>
      </c>
      <c r="O745" s="3">
        <v>58</v>
      </c>
      <c r="P745" s="3">
        <v>58</v>
      </c>
      <c r="Q745" s="3">
        <v>0</v>
      </c>
      <c r="R745" s="3"/>
      <c r="S745" s="3">
        <f t="shared" si="80"/>
        <v>1</v>
      </c>
      <c r="T745" s="3">
        <f t="shared" si="81"/>
        <v>1</v>
      </c>
      <c r="U745" s="3">
        <f t="shared" si="82"/>
        <v>1</v>
      </c>
      <c r="V745" s="3">
        <f t="shared" si="83"/>
        <v>0</v>
      </c>
      <c r="W745" s="26">
        <v>62</v>
      </c>
      <c r="X745" s="22">
        <v>11</v>
      </c>
      <c r="Y745" s="3">
        <v>0.8</v>
      </c>
      <c r="Z745" s="3"/>
      <c r="AB745" s="30">
        <v>715</v>
      </c>
      <c r="AC745" s="30">
        <v>1.2432726369018676</v>
      </c>
      <c r="AD745" s="30">
        <v>-0.24327263690186762</v>
      </c>
    </row>
    <row r="746" spans="1:30">
      <c r="A746" s="4">
        <v>43769</v>
      </c>
      <c r="B746">
        <v>43769</v>
      </c>
      <c r="C746" s="3">
        <v>0</v>
      </c>
      <c r="D746" s="3">
        <v>0</v>
      </c>
      <c r="E746" s="3">
        <v>31</v>
      </c>
      <c r="F746" s="3">
        <v>1.3</v>
      </c>
      <c r="G746" s="5">
        <v>0.2</v>
      </c>
      <c r="H746" s="3">
        <v>1.5</v>
      </c>
      <c r="I746" s="3">
        <v>1.55139</v>
      </c>
      <c r="J746" s="12">
        <f t="shared" si="77"/>
        <v>1.5541666666666669</v>
      </c>
      <c r="K746" s="4">
        <v>43769</v>
      </c>
      <c r="L746" s="3">
        <f t="shared" si="78"/>
        <v>31</v>
      </c>
      <c r="M746" s="3">
        <f t="shared" si="79"/>
        <v>0</v>
      </c>
      <c r="N746" s="3">
        <v>58</v>
      </c>
      <c r="O746" s="3">
        <v>58</v>
      </c>
      <c r="P746" s="3">
        <v>58</v>
      </c>
      <c r="Q746" s="3">
        <v>0</v>
      </c>
      <c r="R746" s="3"/>
      <c r="S746" s="3">
        <f t="shared" si="80"/>
        <v>1</v>
      </c>
      <c r="T746" s="3">
        <f t="shared" si="81"/>
        <v>1</v>
      </c>
      <c r="U746" s="3">
        <f t="shared" si="82"/>
        <v>1</v>
      </c>
      <c r="V746" s="3">
        <f t="shared" si="83"/>
        <v>0</v>
      </c>
      <c r="W746" s="25">
        <v>62</v>
      </c>
      <c r="X746" s="23">
        <v>11</v>
      </c>
      <c r="Y746" s="3">
        <v>1.5</v>
      </c>
      <c r="Z746" s="3"/>
      <c r="AB746" s="30">
        <v>716</v>
      </c>
      <c r="AC746" s="30">
        <v>1.2318476563446847</v>
      </c>
      <c r="AD746" s="30">
        <v>-0.83184765634468472</v>
      </c>
    </row>
    <row r="747" spans="1:30">
      <c r="A747" s="4">
        <v>43769.041666666664</v>
      </c>
      <c r="B747">
        <v>43769</v>
      </c>
      <c r="C747" s="3">
        <v>4.1666666666666664E-2</v>
      </c>
      <c r="D747" s="3">
        <v>1</v>
      </c>
      <c r="E747" s="3">
        <v>31</v>
      </c>
      <c r="F747" s="3">
        <v>0.2</v>
      </c>
      <c r="G747" s="5">
        <v>0.4</v>
      </c>
      <c r="H747" s="3">
        <v>0.60000000000000009</v>
      </c>
      <c r="I747" s="3">
        <v>1.55139</v>
      </c>
      <c r="J747" s="12">
        <f t="shared" si="77"/>
        <v>1.5166666666666666</v>
      </c>
      <c r="K747" s="4">
        <v>43769.041666666664</v>
      </c>
      <c r="L747" s="3">
        <f t="shared" si="78"/>
        <v>31</v>
      </c>
      <c r="M747" s="3">
        <f t="shared" si="79"/>
        <v>1</v>
      </c>
      <c r="N747" s="3">
        <v>58</v>
      </c>
      <c r="O747" s="3">
        <v>58</v>
      </c>
      <c r="P747" s="3">
        <v>58</v>
      </c>
      <c r="Q747" s="3">
        <v>0</v>
      </c>
      <c r="R747" s="3"/>
      <c r="S747" s="3">
        <f t="shared" si="80"/>
        <v>1</v>
      </c>
      <c r="T747" s="3">
        <f t="shared" si="81"/>
        <v>1</v>
      </c>
      <c r="U747" s="3">
        <f t="shared" si="82"/>
        <v>1</v>
      </c>
      <c r="V747" s="3">
        <f t="shared" si="83"/>
        <v>0</v>
      </c>
      <c r="W747" s="26">
        <v>62</v>
      </c>
      <c r="X747" s="22">
        <v>11</v>
      </c>
      <c r="Y747" s="3">
        <v>0.60000000000000009</v>
      </c>
      <c r="Z747" s="3"/>
      <c r="AB747" s="30">
        <v>717</v>
      </c>
      <c r="AC747" s="30">
        <v>1.2451397082264688</v>
      </c>
      <c r="AD747" s="30">
        <v>-0.54513970822646884</v>
      </c>
    </row>
    <row r="748" spans="1:30">
      <c r="A748" s="4">
        <v>43769.083333333336</v>
      </c>
      <c r="B748">
        <v>43769</v>
      </c>
      <c r="C748" s="3">
        <v>8.3333333333333329E-2</v>
      </c>
      <c r="D748" s="3">
        <v>2</v>
      </c>
      <c r="E748" s="3">
        <v>31</v>
      </c>
      <c r="F748" s="3">
        <v>0.2</v>
      </c>
      <c r="G748" s="5">
        <v>0.2</v>
      </c>
      <c r="H748" s="3">
        <v>0.4</v>
      </c>
      <c r="I748" s="3">
        <v>1.55139</v>
      </c>
      <c r="J748" s="12">
        <f t="shared" si="77"/>
        <v>1.5125</v>
      </c>
      <c r="K748" s="4">
        <v>43769.083333333336</v>
      </c>
      <c r="L748" s="3">
        <f t="shared" si="78"/>
        <v>31</v>
      </c>
      <c r="M748" s="3">
        <f t="shared" si="79"/>
        <v>2</v>
      </c>
      <c r="N748" s="3">
        <v>57</v>
      </c>
      <c r="O748" s="3">
        <v>57</v>
      </c>
      <c r="P748" s="3">
        <v>57</v>
      </c>
      <c r="Q748" s="3">
        <v>0</v>
      </c>
      <c r="R748" s="3"/>
      <c r="S748" s="3">
        <f t="shared" si="80"/>
        <v>1</v>
      </c>
      <c r="T748" s="3">
        <f t="shared" si="81"/>
        <v>1</v>
      </c>
      <c r="U748" s="3">
        <f t="shared" si="82"/>
        <v>1</v>
      </c>
      <c r="V748" s="3">
        <f t="shared" si="83"/>
        <v>0</v>
      </c>
      <c r="W748" s="25">
        <v>62</v>
      </c>
      <c r="X748" s="23">
        <v>8</v>
      </c>
      <c r="Y748" s="3">
        <v>0.4</v>
      </c>
      <c r="Z748" s="3"/>
      <c r="AB748" s="30">
        <v>718</v>
      </c>
      <c r="AC748" s="30">
        <v>1.567570466237203</v>
      </c>
      <c r="AD748" s="30">
        <v>0.93242953376279702</v>
      </c>
    </row>
    <row r="749" spans="1:30">
      <c r="A749" s="4">
        <v>43769.125</v>
      </c>
      <c r="B749">
        <v>43769</v>
      </c>
      <c r="C749" s="3">
        <v>0.125</v>
      </c>
      <c r="D749" s="3">
        <v>3</v>
      </c>
      <c r="E749" s="3">
        <v>31</v>
      </c>
      <c r="F749" s="3">
        <v>0.2</v>
      </c>
      <c r="G749" s="5">
        <v>0.4</v>
      </c>
      <c r="H749" s="3">
        <v>0.60000000000000009</v>
      </c>
      <c r="I749" s="3">
        <v>1.55139</v>
      </c>
      <c r="J749" s="12">
        <f t="shared" si="77"/>
        <v>1.5208333333333333</v>
      </c>
      <c r="K749" s="4">
        <v>43769.125</v>
      </c>
      <c r="L749" s="3">
        <f t="shared" si="78"/>
        <v>31</v>
      </c>
      <c r="M749" s="3">
        <f t="shared" si="79"/>
        <v>3</v>
      </c>
      <c r="N749" s="3">
        <v>58</v>
      </c>
      <c r="O749" s="3">
        <v>58</v>
      </c>
      <c r="P749" s="3">
        <v>58</v>
      </c>
      <c r="Q749" s="3">
        <v>0</v>
      </c>
      <c r="R749" s="3"/>
      <c r="S749" s="3">
        <f t="shared" si="80"/>
        <v>1</v>
      </c>
      <c r="T749" s="3">
        <f t="shared" si="81"/>
        <v>1</v>
      </c>
      <c r="U749" s="3">
        <f t="shared" si="82"/>
        <v>1</v>
      </c>
      <c r="V749" s="3">
        <f t="shared" si="83"/>
        <v>0</v>
      </c>
      <c r="W749" s="26">
        <v>64</v>
      </c>
      <c r="X749" s="22">
        <v>5</v>
      </c>
      <c r="Y749" s="3">
        <v>0.60000000000000009</v>
      </c>
      <c r="Z749" s="3"/>
      <c r="AB749" s="30">
        <v>719</v>
      </c>
      <c r="AC749" s="30">
        <v>1.580862518118987</v>
      </c>
      <c r="AD749" s="30">
        <v>2.919137481881013</v>
      </c>
    </row>
    <row r="750" spans="1:30">
      <c r="A750" s="4">
        <v>43769.166666666664</v>
      </c>
      <c r="B750">
        <v>43769</v>
      </c>
      <c r="C750" s="3">
        <v>0.16666666666666666</v>
      </c>
      <c r="D750" s="3">
        <v>4</v>
      </c>
      <c r="E750" s="3">
        <v>31</v>
      </c>
      <c r="F750" s="3">
        <v>0.2</v>
      </c>
      <c r="G750" s="5">
        <v>0.2</v>
      </c>
      <c r="H750" s="3">
        <v>0.4</v>
      </c>
      <c r="I750" s="3">
        <v>1.55139</v>
      </c>
      <c r="J750" s="12">
        <f t="shared" si="77"/>
        <v>1.5208333333333333</v>
      </c>
      <c r="K750" s="4">
        <v>43769.166666666664</v>
      </c>
      <c r="L750" s="3">
        <f t="shared" si="78"/>
        <v>31</v>
      </c>
      <c r="M750" s="3">
        <f t="shared" si="79"/>
        <v>4</v>
      </c>
      <c r="N750" s="3">
        <v>58</v>
      </c>
      <c r="O750" s="3">
        <v>58</v>
      </c>
      <c r="P750" s="3">
        <v>58</v>
      </c>
      <c r="Q750" s="3">
        <v>0</v>
      </c>
      <c r="R750" s="3"/>
      <c r="S750" s="3">
        <f t="shared" si="80"/>
        <v>1</v>
      </c>
      <c r="T750" s="3">
        <f t="shared" si="81"/>
        <v>1</v>
      </c>
      <c r="U750" s="3">
        <f t="shared" si="82"/>
        <v>1</v>
      </c>
      <c r="V750" s="3">
        <f t="shared" si="83"/>
        <v>0</v>
      </c>
      <c r="W750" s="25">
        <v>65</v>
      </c>
      <c r="X750" s="23">
        <v>11</v>
      </c>
      <c r="Y750" s="3">
        <v>0.4</v>
      </c>
      <c r="Z750" s="3"/>
      <c r="AB750" s="30">
        <v>720</v>
      </c>
      <c r="AC750" s="30">
        <v>1.6049636809077519</v>
      </c>
      <c r="AD750" s="30">
        <v>-0.10496368090775188</v>
      </c>
    </row>
    <row r="751" spans="1:30">
      <c r="A751" s="4">
        <v>43769.208333333336</v>
      </c>
      <c r="B751">
        <v>43769</v>
      </c>
      <c r="C751" s="3">
        <v>0.20833333333333334</v>
      </c>
      <c r="D751" s="3">
        <v>5</v>
      </c>
      <c r="E751" s="3">
        <v>31</v>
      </c>
      <c r="F751" s="3">
        <v>0.4</v>
      </c>
      <c r="G751" s="5">
        <v>0.2</v>
      </c>
      <c r="H751" s="3">
        <v>0.60000000000000009</v>
      </c>
      <c r="I751" s="3">
        <v>1.55139</v>
      </c>
      <c r="J751" s="12">
        <f t="shared" si="77"/>
        <v>1.5291666666666668</v>
      </c>
      <c r="K751" s="4">
        <v>43769.208333333336</v>
      </c>
      <c r="L751" s="3">
        <f t="shared" si="78"/>
        <v>31</v>
      </c>
      <c r="M751" s="3">
        <f t="shared" si="79"/>
        <v>5</v>
      </c>
      <c r="N751" s="3">
        <v>58</v>
      </c>
      <c r="O751" s="3">
        <v>58</v>
      </c>
      <c r="P751" s="3">
        <v>58</v>
      </c>
      <c r="Q751" s="3">
        <v>0</v>
      </c>
      <c r="R751" s="3"/>
      <c r="S751" s="3">
        <f t="shared" si="80"/>
        <v>1</v>
      </c>
      <c r="T751" s="3">
        <f t="shared" si="81"/>
        <v>1</v>
      </c>
      <c r="U751" s="3">
        <f t="shared" si="82"/>
        <v>1</v>
      </c>
      <c r="V751" s="3">
        <f t="shared" si="83"/>
        <v>0</v>
      </c>
      <c r="W751" s="26">
        <v>66</v>
      </c>
      <c r="X751" s="22">
        <v>8</v>
      </c>
      <c r="Y751" s="3">
        <v>0.60000000000000009</v>
      </c>
      <c r="Z751" s="3"/>
      <c r="AB751" s="30">
        <v>721</v>
      </c>
      <c r="AC751" s="30">
        <v>1.6049636809077519</v>
      </c>
      <c r="AD751" s="30">
        <v>-1.0049636809077518</v>
      </c>
    </row>
    <row r="752" spans="1:30">
      <c r="A752" s="4">
        <v>43769.25</v>
      </c>
      <c r="B752">
        <v>43769</v>
      </c>
      <c r="C752" s="3">
        <v>0.25</v>
      </c>
      <c r="D752" s="3">
        <v>6</v>
      </c>
      <c r="E752" s="3">
        <v>31</v>
      </c>
      <c r="F752" s="3">
        <v>0.4</v>
      </c>
      <c r="G752" s="5">
        <v>0.7</v>
      </c>
      <c r="H752" s="3">
        <v>1.1000000000000001</v>
      </c>
      <c r="I752" s="3">
        <v>1.55139</v>
      </c>
      <c r="J752" s="12">
        <f t="shared" si="77"/>
        <v>1.5208333333333337</v>
      </c>
      <c r="K752" s="4">
        <v>43769.25</v>
      </c>
      <c r="L752" s="3">
        <f t="shared" si="78"/>
        <v>31</v>
      </c>
      <c r="M752" s="3">
        <f t="shared" si="79"/>
        <v>6</v>
      </c>
      <c r="N752" s="3">
        <v>57</v>
      </c>
      <c r="O752" s="3">
        <v>57</v>
      </c>
      <c r="P752" s="3">
        <v>57</v>
      </c>
      <c r="Q752" s="3">
        <v>0</v>
      </c>
      <c r="R752" s="3"/>
      <c r="S752" s="3">
        <f t="shared" si="80"/>
        <v>1</v>
      </c>
      <c r="T752" s="3">
        <f t="shared" si="81"/>
        <v>1</v>
      </c>
      <c r="U752" s="3">
        <f t="shared" si="82"/>
        <v>1</v>
      </c>
      <c r="V752" s="3">
        <f t="shared" si="83"/>
        <v>0</v>
      </c>
      <c r="W752" s="25">
        <v>67</v>
      </c>
      <c r="X752" s="23">
        <v>11</v>
      </c>
      <c r="Y752" s="3">
        <v>1.1000000000000001</v>
      </c>
      <c r="Z752" s="3"/>
      <c r="AB752" s="30">
        <v>722</v>
      </c>
      <c r="AC752" s="30">
        <v>1.6182557327895359</v>
      </c>
      <c r="AD752" s="30">
        <v>-1.0182557327895359</v>
      </c>
    </row>
    <row r="753" spans="1:30">
      <c r="A753" s="4">
        <v>43769.291666666664</v>
      </c>
      <c r="B753">
        <v>43769</v>
      </c>
      <c r="C753" s="3">
        <v>0.29166666666666669</v>
      </c>
      <c r="D753" s="3">
        <v>7</v>
      </c>
      <c r="E753" s="3">
        <v>31</v>
      </c>
      <c r="F753" s="3">
        <v>2.1</v>
      </c>
      <c r="G753" s="5">
        <v>2.7</v>
      </c>
      <c r="H753" s="3">
        <v>4.8000000000000007</v>
      </c>
      <c r="I753" s="3">
        <v>1.55139</v>
      </c>
      <c r="J753" s="12">
        <f t="shared" si="77"/>
        <v>1.5458333333333336</v>
      </c>
      <c r="K753" s="4">
        <v>43769.291666666664</v>
      </c>
      <c r="L753" s="3">
        <f t="shared" si="78"/>
        <v>31</v>
      </c>
      <c r="M753" s="3">
        <f t="shared" si="79"/>
        <v>7</v>
      </c>
      <c r="N753" s="3">
        <v>33</v>
      </c>
      <c r="O753" s="3">
        <v>58</v>
      </c>
      <c r="P753" s="3">
        <v>58</v>
      </c>
      <c r="Q753" s="3">
        <v>0</v>
      </c>
      <c r="R753" s="3"/>
      <c r="S753" s="3">
        <f t="shared" si="80"/>
        <v>1</v>
      </c>
      <c r="T753" s="3">
        <f t="shared" si="81"/>
        <v>1</v>
      </c>
      <c r="U753" s="3">
        <f t="shared" si="82"/>
        <v>1</v>
      </c>
      <c r="V753" s="3">
        <f t="shared" si="83"/>
        <v>0</v>
      </c>
      <c r="W753" s="26">
        <v>67</v>
      </c>
      <c r="X753" s="22">
        <v>11</v>
      </c>
      <c r="Y753" s="3">
        <v>4.8000000000000007</v>
      </c>
      <c r="Z753" s="3"/>
      <c r="AB753" s="30">
        <v>723</v>
      </c>
      <c r="AC753" s="30">
        <v>1.6182557327895359</v>
      </c>
      <c r="AD753" s="30">
        <v>-1.2182557327895358</v>
      </c>
    </row>
    <row r="754" spans="1:30">
      <c r="A754" s="4">
        <v>43769.333333333336</v>
      </c>
      <c r="B754">
        <v>43769</v>
      </c>
      <c r="C754" s="3">
        <v>0.33333333333333331</v>
      </c>
      <c r="D754" s="3">
        <v>8</v>
      </c>
      <c r="E754" s="3">
        <v>31</v>
      </c>
      <c r="F754" s="3">
        <v>2</v>
      </c>
      <c r="G754" s="5">
        <v>0.4</v>
      </c>
      <c r="H754" s="3">
        <v>2.4</v>
      </c>
      <c r="I754" s="3">
        <v>1.55139</v>
      </c>
      <c r="J754" s="12">
        <f t="shared" si="77"/>
        <v>1.4625000000000001</v>
      </c>
      <c r="K754" s="4">
        <v>43769.333333333336</v>
      </c>
      <c r="L754" s="3">
        <f t="shared" si="78"/>
        <v>31</v>
      </c>
      <c r="M754" s="3">
        <f t="shared" si="79"/>
        <v>8</v>
      </c>
      <c r="N754" s="3">
        <v>0</v>
      </c>
      <c r="O754" s="3">
        <v>18</v>
      </c>
      <c r="P754" s="3">
        <v>0</v>
      </c>
      <c r="Q754" s="3">
        <v>0</v>
      </c>
      <c r="R754" s="3"/>
      <c r="S754" s="3">
        <f t="shared" si="80"/>
        <v>0</v>
      </c>
      <c r="T754" s="3">
        <f t="shared" si="81"/>
        <v>1</v>
      </c>
      <c r="U754" s="3">
        <f t="shared" si="82"/>
        <v>0</v>
      </c>
      <c r="V754" s="3">
        <f t="shared" si="83"/>
        <v>0</v>
      </c>
      <c r="W754" s="25">
        <v>69</v>
      </c>
      <c r="X754" s="23">
        <v>11</v>
      </c>
      <c r="Y754" s="3">
        <v>2.4</v>
      </c>
      <c r="Z754" s="3"/>
      <c r="AB754" s="30">
        <v>724</v>
      </c>
      <c r="AC754" s="30">
        <v>1.6182557327895359</v>
      </c>
      <c r="AD754" s="30">
        <v>-1.2182557327895358</v>
      </c>
    </row>
    <row r="755" spans="1:30">
      <c r="A755" s="4">
        <v>43769.375</v>
      </c>
      <c r="B755">
        <v>43769</v>
      </c>
      <c r="C755" s="3">
        <v>0.375</v>
      </c>
      <c r="D755" s="3">
        <v>9</v>
      </c>
      <c r="E755" s="3">
        <v>31</v>
      </c>
      <c r="F755" s="3">
        <v>0.2</v>
      </c>
      <c r="G755" s="5">
        <v>0.2</v>
      </c>
      <c r="H755" s="3">
        <v>0.4</v>
      </c>
      <c r="I755" s="3">
        <v>1.55139</v>
      </c>
      <c r="J755" s="12">
        <f t="shared" si="77"/>
        <v>1.4583333333333333</v>
      </c>
      <c r="K755" s="4">
        <v>43769.375000231485</v>
      </c>
      <c r="L755" s="3">
        <f t="shared" si="78"/>
        <v>31</v>
      </c>
      <c r="M755" s="3">
        <f t="shared" si="79"/>
        <v>9</v>
      </c>
      <c r="N755" s="3"/>
      <c r="O755" s="3"/>
      <c r="P755" s="3"/>
      <c r="Q755" s="3"/>
      <c r="R755" s="3"/>
      <c r="S755" s="3">
        <f t="shared" si="80"/>
        <v>0</v>
      </c>
      <c r="T755" s="3">
        <f t="shared" si="81"/>
        <v>0</v>
      </c>
      <c r="U755" s="3">
        <f t="shared" si="82"/>
        <v>0</v>
      </c>
      <c r="V755" s="3">
        <f t="shared" si="83"/>
        <v>0</v>
      </c>
      <c r="W755" s="26">
        <v>69</v>
      </c>
      <c r="X755" s="22">
        <v>11</v>
      </c>
      <c r="Y755" s="3">
        <v>0.4</v>
      </c>
      <c r="Z755" s="3"/>
      <c r="AB755" s="30">
        <v>725</v>
      </c>
      <c r="AC755" s="30">
        <v>1.6182557327895359</v>
      </c>
      <c r="AD755" s="30">
        <v>-1.0182557327895359</v>
      </c>
    </row>
    <row r="756" spans="1:30">
      <c r="A756" s="4">
        <v>43769.416666666664</v>
      </c>
      <c r="B756">
        <v>43769</v>
      </c>
      <c r="C756" s="3">
        <v>0.41666666666666669</v>
      </c>
      <c r="D756" s="3">
        <v>10</v>
      </c>
      <c r="E756" s="3">
        <v>31</v>
      </c>
      <c r="F756" s="3">
        <v>0.2</v>
      </c>
      <c r="G756" s="5">
        <v>0.3</v>
      </c>
      <c r="H756" s="3">
        <v>0.5</v>
      </c>
      <c r="I756" s="3">
        <v>1.55139</v>
      </c>
      <c r="J756" s="12">
        <f t="shared" si="77"/>
        <v>1.4791666666666667</v>
      </c>
      <c r="K756" s="4">
        <v>43769.416666956022</v>
      </c>
      <c r="L756" s="3">
        <f t="shared" si="78"/>
        <v>31</v>
      </c>
      <c r="M756" s="3">
        <f t="shared" si="79"/>
        <v>10</v>
      </c>
      <c r="N756" s="3"/>
      <c r="O756" s="3"/>
      <c r="P756" s="3"/>
      <c r="Q756" s="3"/>
      <c r="R756" s="3"/>
      <c r="S756" s="3">
        <f t="shared" si="80"/>
        <v>0</v>
      </c>
      <c r="T756" s="3">
        <f t="shared" si="81"/>
        <v>0</v>
      </c>
      <c r="U756" s="3">
        <f t="shared" si="82"/>
        <v>0</v>
      </c>
      <c r="V756" s="3">
        <f t="shared" si="83"/>
        <v>0</v>
      </c>
      <c r="W756" s="25">
        <v>70</v>
      </c>
      <c r="X756" s="23">
        <v>8</v>
      </c>
      <c r="Y756" s="3">
        <v>0.5</v>
      </c>
      <c r="Z756" s="3"/>
      <c r="AB756" s="30">
        <v>726</v>
      </c>
      <c r="AC756" s="30">
        <v>1.6049636809077519</v>
      </c>
      <c r="AD756" s="30">
        <v>0.69503631909224795</v>
      </c>
    </row>
    <row r="757" spans="1:30">
      <c r="A757" s="4">
        <v>43769.458333333336</v>
      </c>
      <c r="B757">
        <v>43769</v>
      </c>
      <c r="C757" s="3">
        <v>0.45833333333333331</v>
      </c>
      <c r="D757" s="3">
        <v>11</v>
      </c>
      <c r="E757" s="3">
        <v>31</v>
      </c>
      <c r="F757" s="3">
        <v>0.2</v>
      </c>
      <c r="G757" s="5">
        <v>0.2</v>
      </c>
      <c r="H757" s="3">
        <v>0.4</v>
      </c>
      <c r="I757" s="3">
        <v>1.55139</v>
      </c>
      <c r="J757" s="12">
        <f t="shared" si="77"/>
        <v>1.4708333333333332</v>
      </c>
      <c r="K757" s="4">
        <v>43769.458333680559</v>
      </c>
      <c r="L757" s="3">
        <f t="shared" si="78"/>
        <v>31</v>
      </c>
      <c r="M757" s="3">
        <f t="shared" si="79"/>
        <v>11</v>
      </c>
      <c r="N757" s="3"/>
      <c r="O757" s="3"/>
      <c r="P757" s="3"/>
      <c r="Q757" s="3"/>
      <c r="R757" s="3"/>
      <c r="S757" s="3">
        <f t="shared" si="80"/>
        <v>0</v>
      </c>
      <c r="T757" s="3">
        <f t="shared" si="81"/>
        <v>0</v>
      </c>
      <c r="U757" s="3">
        <f t="shared" si="82"/>
        <v>0</v>
      </c>
      <c r="V757" s="3">
        <f t="shared" si="83"/>
        <v>0</v>
      </c>
      <c r="W757" s="26">
        <v>70</v>
      </c>
      <c r="X757" s="22">
        <v>8</v>
      </c>
      <c r="Y757" s="3">
        <v>0.4</v>
      </c>
      <c r="Z757" s="3"/>
      <c r="AB757" s="30">
        <v>727</v>
      </c>
      <c r="AC757" s="30">
        <v>1.6049636809077519</v>
      </c>
      <c r="AD757" s="30">
        <v>-0.30496368090775205</v>
      </c>
    </row>
    <row r="758" spans="1:30">
      <c r="A758" s="4">
        <v>43769.5</v>
      </c>
      <c r="B758">
        <v>43769</v>
      </c>
      <c r="C758" s="3">
        <v>0.5</v>
      </c>
      <c r="D758" s="3">
        <v>12</v>
      </c>
      <c r="E758" s="3">
        <v>31</v>
      </c>
      <c r="F758" s="3">
        <v>0.2</v>
      </c>
      <c r="G758" s="5">
        <v>0.2</v>
      </c>
      <c r="H758" s="3">
        <v>0.4</v>
      </c>
      <c r="I758" s="3">
        <v>1.55139</v>
      </c>
      <c r="J758" s="12">
        <f t="shared" si="77"/>
        <v>1.4666666666666666</v>
      </c>
      <c r="K758" s="4">
        <v>43769.500000405096</v>
      </c>
      <c r="L758" s="3">
        <f t="shared" si="78"/>
        <v>31</v>
      </c>
      <c r="M758" s="3">
        <f t="shared" si="79"/>
        <v>12</v>
      </c>
      <c r="N758" s="3"/>
      <c r="O758" s="3"/>
      <c r="P758" s="3"/>
      <c r="Q758" s="3"/>
      <c r="R758" s="3"/>
      <c r="S758" s="3">
        <f t="shared" si="80"/>
        <v>0</v>
      </c>
      <c r="T758" s="3">
        <f t="shared" si="81"/>
        <v>0</v>
      </c>
      <c r="U758" s="3">
        <f t="shared" si="82"/>
        <v>0</v>
      </c>
      <c r="V758" s="3">
        <f t="shared" si="83"/>
        <v>0</v>
      </c>
      <c r="W758" s="25">
        <v>71</v>
      </c>
      <c r="X758" s="23">
        <v>8</v>
      </c>
      <c r="Y758" s="3">
        <v>0.4</v>
      </c>
      <c r="Z758" s="3"/>
      <c r="AB758" s="30">
        <v>728</v>
      </c>
      <c r="AC758" s="30">
        <v>1.6049636809077519</v>
      </c>
      <c r="AD758" s="30">
        <v>2.5950363190922481</v>
      </c>
    </row>
    <row r="759" spans="1:30">
      <c r="A759" s="4">
        <v>43769.541666666664</v>
      </c>
      <c r="B759">
        <v>43769</v>
      </c>
      <c r="C759" s="3">
        <v>0.54166666666666663</v>
      </c>
      <c r="D759" s="3">
        <v>13</v>
      </c>
      <c r="E759" s="3">
        <v>31</v>
      </c>
      <c r="F759" s="3">
        <v>0.1</v>
      </c>
      <c r="G759" s="5">
        <v>0.4</v>
      </c>
      <c r="H759" s="3">
        <v>0.5</v>
      </c>
      <c r="I759" s="3">
        <v>1.55139</v>
      </c>
      <c r="J759" s="12">
        <f t="shared" si="77"/>
        <v>1.4624999999999997</v>
      </c>
      <c r="K759" s="4">
        <v>43769.541667129626</v>
      </c>
      <c r="L759" s="3">
        <f t="shared" si="78"/>
        <v>31</v>
      </c>
      <c r="M759" s="3">
        <f t="shared" si="79"/>
        <v>13</v>
      </c>
      <c r="N759" s="3"/>
      <c r="O759" s="3"/>
      <c r="P759" s="3"/>
      <c r="Q759" s="3"/>
      <c r="R759" s="3"/>
      <c r="S759" s="3">
        <f t="shared" si="80"/>
        <v>0</v>
      </c>
      <c r="T759" s="3">
        <f t="shared" si="81"/>
        <v>0</v>
      </c>
      <c r="U759" s="3">
        <f t="shared" si="82"/>
        <v>0</v>
      </c>
      <c r="V759" s="3">
        <f t="shared" si="83"/>
        <v>0</v>
      </c>
      <c r="W759" s="26">
        <v>73</v>
      </c>
      <c r="X759" s="22">
        <v>11</v>
      </c>
      <c r="Y759" s="3">
        <v>0.5</v>
      </c>
      <c r="Z759" s="3"/>
      <c r="AB759" s="30">
        <v>729</v>
      </c>
      <c r="AC759" s="30">
        <v>1.4893689768875749</v>
      </c>
      <c r="AD759" s="30">
        <v>1.0631023112425142E-2</v>
      </c>
    </row>
    <row r="760" spans="1:30">
      <c r="A760" s="4">
        <v>43769.583333333336</v>
      </c>
      <c r="B760">
        <v>43769</v>
      </c>
      <c r="C760" s="3">
        <v>0.58333333333333337</v>
      </c>
      <c r="D760" s="3">
        <v>14</v>
      </c>
      <c r="E760" s="3">
        <v>31</v>
      </c>
      <c r="F760" s="3">
        <v>0.1</v>
      </c>
      <c r="G760" s="5">
        <v>1.1000000000000001</v>
      </c>
      <c r="H760" s="3">
        <v>1.2000000000000002</v>
      </c>
      <c r="I760" s="3">
        <v>1.55139</v>
      </c>
      <c r="J760" s="12">
        <f t="shared" si="77"/>
        <v>1.458333333333333</v>
      </c>
      <c r="K760" s="4">
        <v>43769.583333854163</v>
      </c>
      <c r="L760" s="3">
        <f t="shared" si="78"/>
        <v>31</v>
      </c>
      <c r="M760" s="3">
        <f t="shared" si="79"/>
        <v>14</v>
      </c>
      <c r="N760" s="3"/>
      <c r="O760" s="3"/>
      <c r="P760" s="3"/>
      <c r="Q760" s="3"/>
      <c r="R760" s="3"/>
      <c r="S760" s="3">
        <f t="shared" si="80"/>
        <v>0</v>
      </c>
      <c r="T760" s="3">
        <f t="shared" si="81"/>
        <v>0</v>
      </c>
      <c r="U760" s="3">
        <f t="shared" si="82"/>
        <v>0</v>
      </c>
      <c r="V760" s="3">
        <f t="shared" si="83"/>
        <v>0</v>
      </c>
      <c r="W760" s="25">
        <v>75</v>
      </c>
      <c r="X760" s="23">
        <v>11</v>
      </c>
      <c r="Y760" s="3">
        <v>1.2000000000000002</v>
      </c>
      <c r="Z760" s="3"/>
      <c r="AB760" s="30">
        <v>730</v>
      </c>
      <c r="AC760" s="30">
        <v>1.1664707427314036</v>
      </c>
      <c r="AD760" s="30">
        <v>-0.86647074273140356</v>
      </c>
    </row>
    <row r="761" spans="1:30">
      <c r="A761" s="4">
        <v>43769.625</v>
      </c>
      <c r="B761">
        <v>43769</v>
      </c>
      <c r="C761" s="3">
        <v>0.625</v>
      </c>
      <c r="D761" s="3">
        <v>15</v>
      </c>
      <c r="E761" s="3">
        <v>31</v>
      </c>
      <c r="F761" s="3">
        <v>0.4</v>
      </c>
      <c r="G761" s="5">
        <v>0.2</v>
      </c>
      <c r="H761" s="3">
        <v>0.60000000000000009</v>
      </c>
      <c r="I761" s="3">
        <v>1.55139</v>
      </c>
      <c r="J761" s="12">
        <f t="shared" si="77"/>
        <v>1.4208333333333332</v>
      </c>
      <c r="K761" s="4">
        <v>43769.625000578701</v>
      </c>
      <c r="L761" s="3">
        <f t="shared" si="78"/>
        <v>31</v>
      </c>
      <c r="M761" s="3">
        <f t="shared" si="79"/>
        <v>15</v>
      </c>
      <c r="N761" s="3"/>
      <c r="O761" s="3"/>
      <c r="P761" s="3"/>
      <c r="Q761" s="3"/>
      <c r="R761" s="3"/>
      <c r="S761" s="3">
        <f t="shared" si="80"/>
        <v>0</v>
      </c>
      <c r="T761" s="3">
        <f t="shared" si="81"/>
        <v>0</v>
      </c>
      <c r="U761" s="3">
        <f t="shared" si="82"/>
        <v>0</v>
      </c>
      <c r="V761" s="3">
        <f t="shared" si="83"/>
        <v>0</v>
      </c>
      <c r="W761" s="26">
        <v>75</v>
      </c>
      <c r="X761" s="22">
        <v>11</v>
      </c>
      <c r="Y761" s="3">
        <v>0.60000000000000009</v>
      </c>
      <c r="Z761" s="3"/>
      <c r="AB761" s="30">
        <v>731</v>
      </c>
      <c r="AC761" s="30">
        <v>1.0941672543651091</v>
      </c>
      <c r="AD761" s="30">
        <v>-0.79416725436510904</v>
      </c>
    </row>
    <row r="762" spans="1:30">
      <c r="A762" s="4">
        <v>43769.666666666664</v>
      </c>
      <c r="B762">
        <v>43769</v>
      </c>
      <c r="C762" s="3">
        <v>0.66666666666666663</v>
      </c>
      <c r="D762" s="3">
        <v>16</v>
      </c>
      <c r="E762" s="3">
        <v>31</v>
      </c>
      <c r="F762" s="3">
        <v>0.4</v>
      </c>
      <c r="G762" s="5">
        <v>0.7</v>
      </c>
      <c r="H762" s="3">
        <v>1.1000000000000001</v>
      </c>
      <c r="I762" s="3">
        <v>1.55139</v>
      </c>
      <c r="J762" s="12">
        <f t="shared" si="77"/>
        <v>1.4499999999999995</v>
      </c>
      <c r="K762" s="4">
        <v>43769.666667303238</v>
      </c>
      <c r="L762" s="3">
        <f t="shared" si="78"/>
        <v>31</v>
      </c>
      <c r="M762" s="3">
        <f t="shared" si="79"/>
        <v>16</v>
      </c>
      <c r="N762" s="3"/>
      <c r="O762" s="3"/>
      <c r="P762" s="3"/>
      <c r="Q762" s="3"/>
      <c r="R762" s="3"/>
      <c r="S762" s="3">
        <f t="shared" si="80"/>
        <v>0</v>
      </c>
      <c r="T762" s="3">
        <f t="shared" si="81"/>
        <v>0</v>
      </c>
      <c r="U762" s="3">
        <f t="shared" si="82"/>
        <v>0</v>
      </c>
      <c r="V762" s="3">
        <f t="shared" si="83"/>
        <v>0</v>
      </c>
      <c r="W762" s="25">
        <v>76</v>
      </c>
      <c r="X762" s="23">
        <v>11</v>
      </c>
      <c r="Y762" s="3">
        <v>1.1000000000000001</v>
      </c>
      <c r="Z762" s="3"/>
      <c r="AB762" s="30">
        <v>732</v>
      </c>
      <c r="AC762" s="30">
        <v>1.1531786908496195</v>
      </c>
      <c r="AD762" s="30">
        <v>-0.75317869084961953</v>
      </c>
    </row>
    <row r="763" spans="1:30">
      <c r="A763" s="4">
        <v>43769.708333333336</v>
      </c>
      <c r="B763">
        <v>43769</v>
      </c>
      <c r="C763" s="3">
        <v>0.70833333333333337</v>
      </c>
      <c r="D763" s="3">
        <v>17</v>
      </c>
      <c r="E763" s="3">
        <v>31</v>
      </c>
      <c r="F763" s="3">
        <v>0.4</v>
      </c>
      <c r="G763" s="5">
        <v>0.5</v>
      </c>
      <c r="H763" s="3">
        <v>0.9</v>
      </c>
      <c r="I763" s="3">
        <v>1.55139</v>
      </c>
      <c r="J763" s="12">
        <f t="shared" si="77"/>
        <v>1.4249999999999998</v>
      </c>
      <c r="K763" s="4">
        <v>43769.708333333336</v>
      </c>
      <c r="L763" s="3">
        <f t="shared" si="78"/>
        <v>31</v>
      </c>
      <c r="M763" s="3">
        <f t="shared" si="79"/>
        <v>17</v>
      </c>
      <c r="N763" s="3">
        <v>0</v>
      </c>
      <c r="O763" s="3">
        <v>0</v>
      </c>
      <c r="P763" s="3">
        <v>10</v>
      </c>
      <c r="Q763" s="3">
        <v>0</v>
      </c>
      <c r="R763" s="3"/>
      <c r="S763" s="3">
        <f t="shared" si="80"/>
        <v>0</v>
      </c>
      <c r="T763" s="3">
        <f t="shared" si="81"/>
        <v>0</v>
      </c>
      <c r="U763" s="3">
        <f t="shared" si="82"/>
        <v>1</v>
      </c>
      <c r="V763" s="3">
        <f t="shared" si="83"/>
        <v>0</v>
      </c>
      <c r="W763" s="26">
        <v>75</v>
      </c>
      <c r="X763" s="22">
        <v>11</v>
      </c>
      <c r="Y763" s="3">
        <v>0.9</v>
      </c>
      <c r="Z763" s="3"/>
      <c r="AB763" s="30">
        <v>733</v>
      </c>
      <c r="AC763" s="30">
        <v>1.1398866389678355</v>
      </c>
      <c r="AD763" s="30">
        <v>-0.83988663896783544</v>
      </c>
    </row>
    <row r="764" spans="1:30">
      <c r="A764" s="4">
        <v>43769.75</v>
      </c>
      <c r="B764">
        <v>43769</v>
      </c>
      <c r="C764" s="3">
        <v>0.75</v>
      </c>
      <c r="D764" s="3">
        <v>18</v>
      </c>
      <c r="E764" s="3">
        <v>31</v>
      </c>
      <c r="F764" s="3">
        <v>0.5</v>
      </c>
      <c r="G764" s="5">
        <v>0.6</v>
      </c>
      <c r="H764" s="3">
        <v>1.1000000000000001</v>
      </c>
      <c r="I764" s="3">
        <v>1.55139</v>
      </c>
      <c r="J764" s="12">
        <f t="shared" si="77"/>
        <v>1.4208333333333334</v>
      </c>
      <c r="K764" s="4">
        <v>43769.75</v>
      </c>
      <c r="L764" s="3">
        <f t="shared" si="78"/>
        <v>31</v>
      </c>
      <c r="M764" s="3">
        <f t="shared" si="79"/>
        <v>18</v>
      </c>
      <c r="N764" s="3">
        <v>17</v>
      </c>
      <c r="O764" s="3">
        <v>0</v>
      </c>
      <c r="P764" s="3">
        <v>41</v>
      </c>
      <c r="Q764" s="3">
        <v>0</v>
      </c>
      <c r="R764" s="3"/>
      <c r="S764" s="3">
        <f t="shared" si="80"/>
        <v>1</v>
      </c>
      <c r="T764" s="3">
        <f t="shared" si="81"/>
        <v>0</v>
      </c>
      <c r="U764" s="3">
        <f t="shared" si="82"/>
        <v>1</v>
      </c>
      <c r="V764" s="3">
        <f t="shared" si="83"/>
        <v>0</v>
      </c>
      <c r="W764" s="25">
        <v>77</v>
      </c>
      <c r="X764" s="23">
        <v>10</v>
      </c>
      <c r="Y764" s="3">
        <v>1.1000000000000001</v>
      </c>
      <c r="Z764" s="3"/>
      <c r="AB764" s="30">
        <v>734</v>
      </c>
      <c r="AC764" s="30">
        <v>1.1265945870860514</v>
      </c>
      <c r="AD764" s="30">
        <v>-0.7265945870860514</v>
      </c>
    </row>
    <row r="765" spans="1:30">
      <c r="A765" s="4">
        <v>43769.791666666664</v>
      </c>
      <c r="B765">
        <v>43769</v>
      </c>
      <c r="C765" s="3">
        <v>0.79166666666666663</v>
      </c>
      <c r="D765" s="3">
        <v>19</v>
      </c>
      <c r="E765" s="3">
        <v>31</v>
      </c>
      <c r="F765" s="3">
        <v>1.3</v>
      </c>
      <c r="G765" s="5">
        <v>2.9</v>
      </c>
      <c r="H765" s="3">
        <v>4.2</v>
      </c>
      <c r="I765" s="3">
        <v>1.55139</v>
      </c>
      <c r="J765" s="12">
        <f t="shared" si="77"/>
        <v>1.4000000000000001</v>
      </c>
      <c r="K765" s="4">
        <v>43769.791666666664</v>
      </c>
      <c r="L765" s="3">
        <f t="shared" si="78"/>
        <v>31</v>
      </c>
      <c r="M765" s="3">
        <f t="shared" si="79"/>
        <v>19</v>
      </c>
      <c r="N765" s="3">
        <v>39</v>
      </c>
      <c r="O765" s="3">
        <v>48</v>
      </c>
      <c r="P765" s="3">
        <v>39</v>
      </c>
      <c r="Q765" s="3">
        <v>0</v>
      </c>
      <c r="R765" s="3"/>
      <c r="S765" s="3">
        <f t="shared" si="80"/>
        <v>1</v>
      </c>
      <c r="T765" s="3">
        <f t="shared" si="81"/>
        <v>1</v>
      </c>
      <c r="U765" s="3">
        <f t="shared" si="82"/>
        <v>1</v>
      </c>
      <c r="V765" s="3">
        <f t="shared" si="83"/>
        <v>0</v>
      </c>
      <c r="W765" s="26">
        <v>76</v>
      </c>
      <c r="X765" s="22">
        <v>6</v>
      </c>
      <c r="Y765" s="3">
        <v>4.2</v>
      </c>
      <c r="Z765" s="3"/>
      <c r="AB765" s="30">
        <v>735</v>
      </c>
      <c r="AC765" s="30">
        <v>1.1398866389678355</v>
      </c>
      <c r="AD765" s="30">
        <v>-0.73988663896783546</v>
      </c>
    </row>
    <row r="766" spans="1:30">
      <c r="A766" s="4">
        <v>43769.833333333336</v>
      </c>
      <c r="B766">
        <v>43769</v>
      </c>
      <c r="C766" s="3">
        <v>0.83333333333333337</v>
      </c>
      <c r="D766" s="3">
        <v>20</v>
      </c>
      <c r="E766" s="3">
        <v>31</v>
      </c>
      <c r="F766" s="3">
        <v>2.6</v>
      </c>
      <c r="G766" s="5">
        <v>3.4</v>
      </c>
      <c r="H766" s="3">
        <v>6</v>
      </c>
      <c r="I766" s="3">
        <v>1.55139</v>
      </c>
      <c r="J766" s="12">
        <f t="shared" si="77"/>
        <v>1.2458333333333333</v>
      </c>
      <c r="K766" s="4">
        <v>43769.833333333336</v>
      </c>
      <c r="L766" s="3">
        <f t="shared" si="78"/>
        <v>31</v>
      </c>
      <c r="M766" s="3">
        <f t="shared" si="79"/>
        <v>20</v>
      </c>
      <c r="N766" s="3">
        <v>58</v>
      </c>
      <c r="O766" s="3">
        <v>58</v>
      </c>
      <c r="P766" s="3">
        <v>58</v>
      </c>
      <c r="Q766" s="3">
        <v>0</v>
      </c>
      <c r="R766" s="3"/>
      <c r="S766" s="3">
        <f t="shared" si="80"/>
        <v>1</v>
      </c>
      <c r="T766" s="3">
        <f t="shared" si="81"/>
        <v>1</v>
      </c>
      <c r="U766" s="3">
        <f t="shared" si="82"/>
        <v>1</v>
      </c>
      <c r="V766" s="3">
        <f t="shared" si="83"/>
        <v>0</v>
      </c>
      <c r="W766" s="25">
        <v>75</v>
      </c>
      <c r="X766" s="23">
        <v>7</v>
      </c>
      <c r="Y766" s="3">
        <v>6</v>
      </c>
      <c r="Z766" s="3"/>
      <c r="AB766" s="30">
        <v>736</v>
      </c>
      <c r="AC766" s="30">
        <v>1.1531786908496195</v>
      </c>
      <c r="AD766" s="30">
        <v>0.1468213091503805</v>
      </c>
    </row>
    <row r="767" spans="1:30">
      <c r="A767" s="4">
        <v>43769.875</v>
      </c>
      <c r="B767">
        <v>43769</v>
      </c>
      <c r="C767" s="3">
        <v>0.875</v>
      </c>
      <c r="D767" s="3">
        <v>21</v>
      </c>
      <c r="E767" s="3">
        <v>31</v>
      </c>
      <c r="F767" s="3">
        <v>2.1</v>
      </c>
      <c r="G767" s="5">
        <v>1.1000000000000001</v>
      </c>
      <c r="H767" s="3">
        <v>3.2</v>
      </c>
      <c r="I767" s="3">
        <v>1.55139</v>
      </c>
      <c r="J767" s="12">
        <f t="shared" si="77"/>
        <v>1.0250000000000001</v>
      </c>
      <c r="K767" s="4">
        <v>43769.875</v>
      </c>
      <c r="L767" s="3">
        <f t="shared" si="78"/>
        <v>31</v>
      </c>
      <c r="M767" s="3">
        <f t="shared" si="79"/>
        <v>21</v>
      </c>
      <c r="N767" s="3">
        <v>58</v>
      </c>
      <c r="O767" s="3">
        <v>58</v>
      </c>
      <c r="P767" s="3">
        <v>53</v>
      </c>
      <c r="Q767" s="3">
        <v>0</v>
      </c>
      <c r="R767" s="3"/>
      <c r="S767" s="3">
        <f t="shared" si="80"/>
        <v>1</v>
      </c>
      <c r="T767" s="3">
        <f t="shared" si="81"/>
        <v>1</v>
      </c>
      <c r="U767" s="3">
        <f t="shared" si="82"/>
        <v>1</v>
      </c>
      <c r="V767" s="3">
        <f t="shared" si="83"/>
        <v>0</v>
      </c>
      <c r="W767" s="26">
        <v>74</v>
      </c>
      <c r="X767" s="22">
        <v>7</v>
      </c>
      <c r="Y767" s="3">
        <v>3.2</v>
      </c>
      <c r="Z767" s="3"/>
      <c r="AB767" s="30">
        <v>737</v>
      </c>
      <c r="AC767" s="30">
        <v>1.1893304350327667</v>
      </c>
      <c r="AD767" s="30">
        <v>-0.38933043503276676</v>
      </c>
    </row>
    <row r="768" spans="1:30">
      <c r="A768" s="4">
        <v>43769.916666666664</v>
      </c>
      <c r="B768">
        <v>43769</v>
      </c>
      <c r="C768" s="3">
        <v>0.91666666666666663</v>
      </c>
      <c r="D768" s="3">
        <v>22</v>
      </c>
      <c r="E768" s="3">
        <v>31</v>
      </c>
      <c r="F768" s="3">
        <v>1.3</v>
      </c>
      <c r="G768" s="5">
        <v>1.2</v>
      </c>
      <c r="H768" s="3">
        <v>2.5</v>
      </c>
      <c r="I768" s="3">
        <v>1.55139</v>
      </c>
      <c r="J768" s="12">
        <f t="shared" si="77"/>
        <v>0.95000000000000007</v>
      </c>
      <c r="K768" s="4">
        <v>43769.916666666664</v>
      </c>
      <c r="L768" s="3">
        <f t="shared" si="78"/>
        <v>31</v>
      </c>
      <c r="M768" s="3">
        <f t="shared" si="79"/>
        <v>22</v>
      </c>
      <c r="N768" s="3">
        <v>58</v>
      </c>
      <c r="O768" s="3">
        <v>58</v>
      </c>
      <c r="P768" s="3">
        <v>46</v>
      </c>
      <c r="Q768" s="3">
        <v>0</v>
      </c>
      <c r="R768" s="3"/>
      <c r="S768" s="3">
        <f t="shared" si="80"/>
        <v>1</v>
      </c>
      <c r="T768" s="3">
        <f t="shared" si="81"/>
        <v>1</v>
      </c>
      <c r="U768" s="3">
        <f t="shared" si="82"/>
        <v>1</v>
      </c>
      <c r="V768" s="3">
        <f t="shared" si="83"/>
        <v>0</v>
      </c>
      <c r="W768" s="25">
        <v>58</v>
      </c>
      <c r="X768" s="23">
        <v>4</v>
      </c>
      <c r="Y768" s="3">
        <v>2.5</v>
      </c>
      <c r="Z768" s="3"/>
      <c r="AB768" s="30">
        <v>738</v>
      </c>
      <c r="AC768" s="30">
        <v>1.2794243810850148</v>
      </c>
      <c r="AD768" s="30">
        <v>-0.47942438108501473</v>
      </c>
    </row>
    <row r="769" spans="1:30">
      <c r="A769" s="4">
        <v>43769.958333333336</v>
      </c>
      <c r="B769">
        <v>43769</v>
      </c>
      <c r="C769" s="3">
        <v>0.95833333333333337</v>
      </c>
      <c r="D769" s="3">
        <v>23</v>
      </c>
      <c r="E769" s="3">
        <v>31</v>
      </c>
      <c r="F769" s="3">
        <v>1.5</v>
      </c>
      <c r="G769" s="5">
        <v>0.4</v>
      </c>
      <c r="H769" s="3">
        <v>1.9</v>
      </c>
      <c r="I769" s="3">
        <v>1.55139</v>
      </c>
      <c r="J769" s="12">
        <f t="shared" si="77"/>
        <v>0.94583333333333341</v>
      </c>
      <c r="K769" s="4">
        <v>43769.958333333336</v>
      </c>
      <c r="L769" s="3">
        <f t="shared" si="78"/>
        <v>31</v>
      </c>
      <c r="M769" s="3">
        <f t="shared" si="79"/>
        <v>23</v>
      </c>
      <c r="N769" s="3">
        <v>57</v>
      </c>
      <c r="O769" s="3">
        <v>57</v>
      </c>
      <c r="P769" s="3">
        <v>57</v>
      </c>
      <c r="Q769" s="3">
        <v>0</v>
      </c>
      <c r="R769" s="3"/>
      <c r="S769" s="3">
        <f t="shared" si="80"/>
        <v>1</v>
      </c>
      <c r="T769" s="3">
        <f t="shared" si="81"/>
        <v>1</v>
      </c>
      <c r="U769" s="3">
        <f t="shared" si="82"/>
        <v>1</v>
      </c>
      <c r="V769" s="3">
        <f t="shared" si="83"/>
        <v>0</v>
      </c>
      <c r="W769" s="26">
        <v>53</v>
      </c>
      <c r="X769" s="22">
        <v>8</v>
      </c>
      <c r="Y769" s="3">
        <v>1.9</v>
      </c>
      <c r="Z769" s="3"/>
      <c r="AB769" s="30">
        <v>739</v>
      </c>
      <c r="AC769" s="30">
        <v>1.2424986425599029</v>
      </c>
      <c r="AD769" s="30">
        <v>-0.64249864255990285</v>
      </c>
    </row>
    <row r="770" spans="1:30">
      <c r="A770" s="4">
        <v>43770</v>
      </c>
      <c r="B770">
        <v>43770</v>
      </c>
      <c r="C770" s="3">
        <v>0</v>
      </c>
      <c r="D770" s="3">
        <v>0</v>
      </c>
      <c r="E770" s="3">
        <v>32</v>
      </c>
      <c r="F770" s="3">
        <v>0.2</v>
      </c>
      <c r="G770" s="5">
        <v>0.4</v>
      </c>
      <c r="H770" s="3">
        <v>0.60000000000000009</v>
      </c>
      <c r="I770" s="3">
        <v>1.55139</v>
      </c>
      <c r="J770" s="12">
        <f t="shared" ref="J770:J833" si="84">AVERAGE(H770:H793)</f>
        <v>0.89166666666666672</v>
      </c>
      <c r="K770" s="4">
        <v>43770</v>
      </c>
      <c r="L770" s="3">
        <f t="shared" ref="L770:L833" si="85">DAY(K770)</f>
        <v>1</v>
      </c>
      <c r="M770" s="3">
        <f t="shared" ref="M770:M833" si="86">HOUR(K770)</f>
        <v>0</v>
      </c>
      <c r="N770" s="3">
        <v>58</v>
      </c>
      <c r="O770" s="3">
        <v>58</v>
      </c>
      <c r="P770" s="3">
        <v>58</v>
      </c>
      <c r="Q770" s="3">
        <v>0</v>
      </c>
      <c r="R770" s="3"/>
      <c r="S770" s="3">
        <f t="shared" ref="S770:S833" si="87">IF(ISBLANK(N770),0,IF(N770&gt;0,1,0))</f>
        <v>1</v>
      </c>
      <c r="T770" s="3">
        <f t="shared" ref="T770:T833" si="88">IF(ISBLANK(O770),0,IF(O770&gt;0,1,0))</f>
        <v>1</v>
      </c>
      <c r="U770" s="3">
        <f t="shared" ref="U770:U833" si="89">IF(ISBLANK(P770),0,IF(P770&gt;0,1,0))</f>
        <v>1</v>
      </c>
      <c r="V770" s="3">
        <f t="shared" ref="V770:V833" si="90">IF(ISBLANK(Q770),0,IF(Q770&gt;0,1,0))</f>
        <v>0</v>
      </c>
      <c r="W770" s="25">
        <v>51</v>
      </c>
      <c r="X770" s="23">
        <v>16</v>
      </c>
      <c r="Y770" s="3">
        <v>0.60000000000000009</v>
      </c>
      <c r="Z770" s="3"/>
      <c r="AB770" s="30">
        <v>740</v>
      </c>
      <c r="AC770" s="30">
        <v>1.2424986425599029</v>
      </c>
      <c r="AD770" s="30">
        <v>-0.74249864255990294</v>
      </c>
    </row>
    <row r="771" spans="1:30">
      <c r="A771" s="4">
        <v>43770.041666666664</v>
      </c>
      <c r="B771">
        <v>43770</v>
      </c>
      <c r="C771" s="3">
        <v>4.1666666666666664E-2</v>
      </c>
      <c r="D771" s="3">
        <v>1</v>
      </c>
      <c r="E771" s="3">
        <v>32</v>
      </c>
      <c r="F771" s="3">
        <v>0.3</v>
      </c>
      <c r="G771" s="5">
        <v>0.2</v>
      </c>
      <c r="H771" s="3">
        <v>0.5</v>
      </c>
      <c r="I771" s="3">
        <v>1.55139</v>
      </c>
      <c r="J771" s="12">
        <f t="shared" si="84"/>
        <v>0.89166666666666694</v>
      </c>
      <c r="K771" s="4">
        <v>43770.041666666664</v>
      </c>
      <c r="L771" s="3">
        <f t="shared" si="85"/>
        <v>1</v>
      </c>
      <c r="M771" s="3">
        <f t="shared" si="86"/>
        <v>1</v>
      </c>
      <c r="N771" s="3">
        <v>58</v>
      </c>
      <c r="O771" s="3">
        <v>58</v>
      </c>
      <c r="P771" s="3">
        <v>58</v>
      </c>
      <c r="Q771" s="3">
        <v>0</v>
      </c>
      <c r="R771" s="3"/>
      <c r="S771" s="3">
        <f t="shared" si="87"/>
        <v>1</v>
      </c>
      <c r="T771" s="3">
        <f t="shared" si="88"/>
        <v>1</v>
      </c>
      <c r="U771" s="3">
        <f t="shared" si="89"/>
        <v>1</v>
      </c>
      <c r="V771" s="3">
        <f t="shared" si="90"/>
        <v>0</v>
      </c>
      <c r="W771" s="26">
        <v>48</v>
      </c>
      <c r="X771" s="22">
        <v>20</v>
      </c>
      <c r="Y771" s="3">
        <v>0.5</v>
      </c>
      <c r="Z771" s="3"/>
      <c r="AB771" s="30">
        <v>741</v>
      </c>
      <c r="AC771" s="30">
        <v>1.2424986425599029</v>
      </c>
      <c r="AD771" s="30">
        <v>-0.74249864255990294</v>
      </c>
    </row>
    <row r="772" spans="1:30">
      <c r="A772" s="4">
        <v>43770.083333333336</v>
      </c>
      <c r="B772">
        <v>43770</v>
      </c>
      <c r="C772" s="3">
        <v>8.3333333333333329E-2</v>
      </c>
      <c r="D772" s="3">
        <v>2</v>
      </c>
      <c r="E772" s="3">
        <v>32</v>
      </c>
      <c r="F772" s="3">
        <v>0.3</v>
      </c>
      <c r="G772" s="5">
        <v>0.3</v>
      </c>
      <c r="H772" s="3">
        <v>0.6</v>
      </c>
      <c r="I772" s="3">
        <v>1.55139</v>
      </c>
      <c r="J772" s="12">
        <f t="shared" si="84"/>
        <v>0.89166666666666694</v>
      </c>
      <c r="K772" s="4">
        <v>43770.083333333336</v>
      </c>
      <c r="L772" s="3">
        <f t="shared" si="85"/>
        <v>1</v>
      </c>
      <c r="M772" s="3">
        <f t="shared" si="86"/>
        <v>2</v>
      </c>
      <c r="N772" s="3">
        <v>58</v>
      </c>
      <c r="O772" s="3">
        <v>58</v>
      </c>
      <c r="P772" s="3">
        <v>58</v>
      </c>
      <c r="Q772" s="3">
        <v>0</v>
      </c>
      <c r="R772" s="3"/>
      <c r="S772" s="3">
        <f t="shared" si="87"/>
        <v>1</v>
      </c>
      <c r="T772" s="3">
        <f t="shared" si="88"/>
        <v>1</v>
      </c>
      <c r="U772" s="3">
        <f t="shared" si="89"/>
        <v>1</v>
      </c>
      <c r="V772" s="3">
        <f t="shared" si="90"/>
        <v>0</v>
      </c>
      <c r="W772" s="25">
        <v>46</v>
      </c>
      <c r="X772" s="23">
        <v>21</v>
      </c>
      <c r="Y772" s="3">
        <v>0.6</v>
      </c>
      <c r="Z772" s="3"/>
      <c r="AB772" s="30">
        <v>742</v>
      </c>
      <c r="AC772" s="30">
        <v>1.589030563359402</v>
      </c>
      <c r="AD772" s="30">
        <v>-1.089030563359402</v>
      </c>
    </row>
    <row r="773" spans="1:30">
      <c r="A773" s="4">
        <v>43770.125</v>
      </c>
      <c r="B773">
        <v>43770</v>
      </c>
      <c r="C773" s="3">
        <v>0.125</v>
      </c>
      <c r="D773" s="3">
        <v>3</v>
      </c>
      <c r="E773" s="3">
        <v>32</v>
      </c>
      <c r="F773" s="3">
        <v>0.3</v>
      </c>
      <c r="G773" s="5">
        <v>0.3</v>
      </c>
      <c r="H773" s="3">
        <v>0.6</v>
      </c>
      <c r="I773" s="3">
        <v>1.55139</v>
      </c>
      <c r="J773" s="12">
        <f t="shared" si="84"/>
        <v>0.88750000000000018</v>
      </c>
      <c r="K773" s="4">
        <v>43770.125</v>
      </c>
      <c r="L773" s="3">
        <f t="shared" si="85"/>
        <v>1</v>
      </c>
      <c r="M773" s="3">
        <f t="shared" si="86"/>
        <v>3</v>
      </c>
      <c r="N773" s="3">
        <v>57</v>
      </c>
      <c r="O773" s="3">
        <v>57</v>
      </c>
      <c r="P773" s="3">
        <v>57</v>
      </c>
      <c r="Q773" s="3">
        <v>0</v>
      </c>
      <c r="R773" s="3"/>
      <c r="S773" s="3">
        <f t="shared" si="87"/>
        <v>1</v>
      </c>
      <c r="T773" s="3">
        <f t="shared" si="88"/>
        <v>1</v>
      </c>
      <c r="U773" s="3">
        <f t="shared" si="89"/>
        <v>1</v>
      </c>
      <c r="V773" s="3">
        <f t="shared" si="90"/>
        <v>0</v>
      </c>
      <c r="W773" s="26">
        <v>46</v>
      </c>
      <c r="X773" s="22">
        <v>21</v>
      </c>
      <c r="Y773" s="3">
        <v>0.6</v>
      </c>
      <c r="Z773" s="3"/>
      <c r="AB773" s="30">
        <v>743</v>
      </c>
      <c r="AC773" s="30">
        <v>1.5916716290259678</v>
      </c>
      <c r="AD773" s="30">
        <v>-0.39167162902596786</v>
      </c>
    </row>
    <row r="774" spans="1:30">
      <c r="A774" s="4">
        <v>43770.166666666664</v>
      </c>
      <c r="B774">
        <v>43770</v>
      </c>
      <c r="C774" s="3">
        <v>0.16666666666666666</v>
      </c>
      <c r="D774" s="3">
        <v>4</v>
      </c>
      <c r="E774" s="3">
        <v>32</v>
      </c>
      <c r="F774" s="3">
        <v>0.4</v>
      </c>
      <c r="G774" s="5">
        <v>0.2</v>
      </c>
      <c r="H774" s="3">
        <v>0.60000000000000009</v>
      </c>
      <c r="I774" s="3">
        <v>1.55139</v>
      </c>
      <c r="J774" s="12">
        <f t="shared" si="84"/>
        <v>0.88750000000000018</v>
      </c>
      <c r="K774" s="4">
        <v>43770.166666666664</v>
      </c>
      <c r="L774" s="3">
        <f t="shared" si="85"/>
        <v>1</v>
      </c>
      <c r="M774" s="3">
        <f t="shared" si="86"/>
        <v>4</v>
      </c>
      <c r="N774" s="3">
        <v>58</v>
      </c>
      <c r="O774" s="3">
        <v>56</v>
      </c>
      <c r="P774" s="3">
        <v>58</v>
      </c>
      <c r="Q774" s="3">
        <v>0</v>
      </c>
      <c r="R774" s="3"/>
      <c r="S774" s="3">
        <f t="shared" si="87"/>
        <v>1</v>
      </c>
      <c r="T774" s="3">
        <f t="shared" si="88"/>
        <v>1</v>
      </c>
      <c r="U774" s="3">
        <f t="shared" si="89"/>
        <v>1</v>
      </c>
      <c r="V774" s="3">
        <f t="shared" si="90"/>
        <v>0</v>
      </c>
      <c r="W774" s="25">
        <v>45</v>
      </c>
      <c r="X774" s="23">
        <v>21</v>
      </c>
      <c r="Y774" s="3">
        <v>0.60000000000000009</v>
      </c>
      <c r="Z774" s="3"/>
      <c r="AB774" s="30">
        <v>744</v>
      </c>
      <c r="AC774" s="30">
        <v>1.5916716290259678</v>
      </c>
      <c r="AD774" s="30">
        <v>-0.79167162902596777</v>
      </c>
    </row>
    <row r="775" spans="1:30">
      <c r="A775" s="4">
        <v>43770.208333333336</v>
      </c>
      <c r="B775">
        <v>43770</v>
      </c>
      <c r="C775" s="3">
        <v>0.20833333333333334</v>
      </c>
      <c r="D775" s="3">
        <v>5</v>
      </c>
      <c r="E775" s="3">
        <v>32</v>
      </c>
      <c r="F775" s="3">
        <v>0.2</v>
      </c>
      <c r="G775" s="5">
        <v>0.2</v>
      </c>
      <c r="H775" s="3">
        <v>0.4</v>
      </c>
      <c r="I775" s="3">
        <v>1.55139</v>
      </c>
      <c r="J775" s="12">
        <f t="shared" si="84"/>
        <v>0.88333333333333364</v>
      </c>
      <c r="K775" s="4">
        <v>43770.208333333336</v>
      </c>
      <c r="L775" s="3">
        <f t="shared" si="85"/>
        <v>1</v>
      </c>
      <c r="M775" s="3">
        <f t="shared" si="86"/>
        <v>5</v>
      </c>
      <c r="N775" s="3">
        <v>58</v>
      </c>
      <c r="O775" s="3">
        <v>58</v>
      </c>
      <c r="P775" s="3">
        <v>58</v>
      </c>
      <c r="Q775" s="3">
        <v>0</v>
      </c>
      <c r="R775" s="3"/>
      <c r="S775" s="3">
        <f t="shared" si="87"/>
        <v>1</v>
      </c>
      <c r="T775" s="3">
        <f t="shared" si="88"/>
        <v>1</v>
      </c>
      <c r="U775" s="3">
        <f t="shared" si="89"/>
        <v>1</v>
      </c>
      <c r="V775" s="3">
        <f t="shared" si="90"/>
        <v>0</v>
      </c>
      <c r="W775" s="26">
        <v>45</v>
      </c>
      <c r="X775" s="22">
        <v>21</v>
      </c>
      <c r="Y775" s="3">
        <v>0.4</v>
      </c>
      <c r="Z775" s="3"/>
      <c r="AB775" s="30">
        <v>745</v>
      </c>
      <c r="AC775" s="30">
        <v>1.5916716290259678</v>
      </c>
      <c r="AD775" s="30">
        <v>-9.1671629025967816E-2</v>
      </c>
    </row>
    <row r="776" spans="1:30">
      <c r="A776" s="4">
        <v>43770.25</v>
      </c>
      <c r="B776">
        <v>43770</v>
      </c>
      <c r="C776" s="3">
        <v>0.25</v>
      </c>
      <c r="D776" s="3">
        <v>6</v>
      </c>
      <c r="E776" s="3">
        <v>32</v>
      </c>
      <c r="F776" s="3">
        <v>0.9</v>
      </c>
      <c r="G776" s="5">
        <v>0.8</v>
      </c>
      <c r="H776" s="3">
        <v>1.7000000000000002</v>
      </c>
      <c r="I776" s="3">
        <v>1.55139</v>
      </c>
      <c r="J776" s="12">
        <f t="shared" si="84"/>
        <v>0.88750000000000018</v>
      </c>
      <c r="K776" s="4">
        <v>43770.25</v>
      </c>
      <c r="L776" s="3">
        <f t="shared" si="85"/>
        <v>1</v>
      </c>
      <c r="M776" s="3">
        <f t="shared" si="86"/>
        <v>6</v>
      </c>
      <c r="N776" s="3">
        <v>58</v>
      </c>
      <c r="O776" s="3">
        <v>58</v>
      </c>
      <c r="P776" s="3">
        <v>58</v>
      </c>
      <c r="Q776" s="3">
        <v>0</v>
      </c>
      <c r="R776" s="3"/>
      <c r="S776" s="3">
        <f t="shared" si="87"/>
        <v>1</v>
      </c>
      <c r="T776" s="3">
        <f t="shared" si="88"/>
        <v>1</v>
      </c>
      <c r="U776" s="3">
        <f t="shared" si="89"/>
        <v>1</v>
      </c>
      <c r="V776" s="3">
        <f t="shared" si="90"/>
        <v>0</v>
      </c>
      <c r="W776" s="25">
        <v>45</v>
      </c>
      <c r="X776" s="23">
        <v>21</v>
      </c>
      <c r="Y776" s="3">
        <v>1.7000000000000002</v>
      </c>
      <c r="Z776" s="3"/>
      <c r="AB776" s="30">
        <v>746</v>
      </c>
      <c r="AC776" s="30">
        <v>1.5916716290259678</v>
      </c>
      <c r="AD776" s="30">
        <v>-0.99167162902596773</v>
      </c>
    </row>
    <row r="777" spans="1:30">
      <c r="A777" s="4">
        <v>43770.291666666664</v>
      </c>
      <c r="B777">
        <v>43770</v>
      </c>
      <c r="C777" s="3">
        <v>0.29166666666666669</v>
      </c>
      <c r="D777" s="3">
        <v>7</v>
      </c>
      <c r="E777" s="3">
        <v>32</v>
      </c>
      <c r="F777" s="3">
        <v>0.5</v>
      </c>
      <c r="G777" s="5">
        <v>2.2999999999999998</v>
      </c>
      <c r="H777" s="3">
        <v>2.8</v>
      </c>
      <c r="I777" s="3">
        <v>1.55139</v>
      </c>
      <c r="J777" s="12">
        <f t="shared" si="84"/>
        <v>0.84583333333333355</v>
      </c>
      <c r="K777" s="4">
        <v>43770.291666666664</v>
      </c>
      <c r="L777" s="3">
        <f t="shared" si="85"/>
        <v>1</v>
      </c>
      <c r="M777" s="3">
        <f t="shared" si="86"/>
        <v>7</v>
      </c>
      <c r="N777" s="3">
        <v>32</v>
      </c>
      <c r="O777" s="3">
        <v>57</v>
      </c>
      <c r="P777" s="3">
        <v>57</v>
      </c>
      <c r="Q777" s="3">
        <v>0</v>
      </c>
      <c r="R777" s="3"/>
      <c r="S777" s="3">
        <f t="shared" si="87"/>
        <v>1</v>
      </c>
      <c r="T777" s="3">
        <f t="shared" si="88"/>
        <v>1</v>
      </c>
      <c r="U777" s="3">
        <f t="shared" si="89"/>
        <v>1</v>
      </c>
      <c r="V777" s="3">
        <f t="shared" si="90"/>
        <v>0</v>
      </c>
      <c r="W777" s="26">
        <v>47</v>
      </c>
      <c r="X777" s="22">
        <v>21</v>
      </c>
      <c r="Y777" s="3">
        <v>2.8</v>
      </c>
      <c r="Z777" s="3"/>
      <c r="AB777" s="30">
        <v>747</v>
      </c>
      <c r="AC777" s="30">
        <v>1.627823373209115</v>
      </c>
      <c r="AD777" s="30">
        <v>-1.2278233732091151</v>
      </c>
    </row>
    <row r="778" spans="1:30">
      <c r="A778" s="4">
        <v>43770.333333333336</v>
      </c>
      <c r="B778">
        <v>43770</v>
      </c>
      <c r="C778" s="3">
        <v>0.33333333333333331</v>
      </c>
      <c r="D778" s="3">
        <v>8</v>
      </c>
      <c r="E778" s="3">
        <v>32</v>
      </c>
      <c r="F778" s="3">
        <v>0.5</v>
      </c>
      <c r="G778" s="5">
        <v>1.8</v>
      </c>
      <c r="H778" s="3">
        <v>2.2999999999999998</v>
      </c>
      <c r="I778" s="3">
        <v>1.55139</v>
      </c>
      <c r="J778" s="12">
        <f t="shared" si="84"/>
        <v>0.80833333333333313</v>
      </c>
      <c r="K778" s="4">
        <v>43770.333333333336</v>
      </c>
      <c r="L778" s="3">
        <f t="shared" si="85"/>
        <v>1</v>
      </c>
      <c r="M778" s="3">
        <f t="shared" si="86"/>
        <v>8</v>
      </c>
      <c r="N778" s="3">
        <v>0</v>
      </c>
      <c r="O778" s="3">
        <v>58</v>
      </c>
      <c r="P778" s="3">
        <v>1</v>
      </c>
      <c r="Q778" s="3">
        <v>0</v>
      </c>
      <c r="R778" s="3"/>
      <c r="S778" s="3">
        <f t="shared" si="87"/>
        <v>0</v>
      </c>
      <c r="T778" s="3">
        <f t="shared" si="88"/>
        <v>1</v>
      </c>
      <c r="U778" s="3">
        <f t="shared" si="89"/>
        <v>1</v>
      </c>
      <c r="V778" s="3">
        <f t="shared" si="90"/>
        <v>0</v>
      </c>
      <c r="W778" s="25">
        <v>47</v>
      </c>
      <c r="X778" s="23">
        <v>20</v>
      </c>
      <c r="Y778" s="3">
        <v>2.2999999999999998</v>
      </c>
      <c r="Z778" s="3"/>
      <c r="AB778" s="30">
        <v>748</v>
      </c>
      <c r="AC778" s="30">
        <v>1.6373910136286942</v>
      </c>
      <c r="AD778" s="30">
        <v>-1.0373910136286941</v>
      </c>
    </row>
    <row r="779" spans="1:30">
      <c r="A779" s="4">
        <v>43770.375</v>
      </c>
      <c r="B779">
        <v>43770</v>
      </c>
      <c r="C779" s="3">
        <v>0.375</v>
      </c>
      <c r="D779" s="3">
        <v>9</v>
      </c>
      <c r="E779" s="3">
        <v>32</v>
      </c>
      <c r="F779" s="3">
        <v>0.7</v>
      </c>
      <c r="G779" s="5">
        <v>0.2</v>
      </c>
      <c r="H779" s="3">
        <v>0.89999999999999991</v>
      </c>
      <c r="I779" s="3">
        <v>1.55139</v>
      </c>
      <c r="J779" s="12">
        <f t="shared" si="84"/>
        <v>0.90833333333333321</v>
      </c>
      <c r="K779" s="4">
        <v>43770.375</v>
      </c>
      <c r="L779" s="3">
        <f t="shared" si="85"/>
        <v>1</v>
      </c>
      <c r="M779" s="3">
        <f t="shared" si="86"/>
        <v>9</v>
      </c>
      <c r="N779" s="3">
        <v>0</v>
      </c>
      <c r="O779" s="3">
        <v>5</v>
      </c>
      <c r="P779" s="3">
        <v>0</v>
      </c>
      <c r="Q779" s="3">
        <v>0</v>
      </c>
      <c r="R779" s="3"/>
      <c r="S779" s="3">
        <f t="shared" si="87"/>
        <v>0</v>
      </c>
      <c r="T779" s="3">
        <f t="shared" si="88"/>
        <v>1</v>
      </c>
      <c r="U779" s="3">
        <f t="shared" si="89"/>
        <v>0</v>
      </c>
      <c r="V779" s="3">
        <f t="shared" si="90"/>
        <v>0</v>
      </c>
      <c r="W779" s="26">
        <v>48</v>
      </c>
      <c r="X779" s="22">
        <v>17</v>
      </c>
      <c r="Y779" s="3">
        <v>0.89999999999999991</v>
      </c>
      <c r="Z779" s="3"/>
      <c r="AB779" s="30">
        <v>749</v>
      </c>
      <c r="AC779" s="30">
        <v>1.5517954733806156</v>
      </c>
      <c r="AD779" s="30">
        <v>-1.1517954733806155</v>
      </c>
    </row>
    <row r="780" spans="1:30">
      <c r="A780" s="4">
        <v>43770.416666666664</v>
      </c>
      <c r="B780">
        <v>43770</v>
      </c>
      <c r="C780" s="3">
        <v>0.41666666666666669</v>
      </c>
      <c r="D780" s="3">
        <v>10</v>
      </c>
      <c r="E780" s="3">
        <v>32</v>
      </c>
      <c r="F780" s="3">
        <v>0.1</v>
      </c>
      <c r="G780" s="5">
        <v>0.2</v>
      </c>
      <c r="H780" s="3">
        <v>0.30000000000000004</v>
      </c>
      <c r="I780" s="3">
        <v>1.55139</v>
      </c>
      <c r="J780" s="12">
        <f t="shared" si="84"/>
        <v>0.96249999999999991</v>
      </c>
      <c r="K780" s="4">
        <v>43770.416666435187</v>
      </c>
      <c r="L780" s="3">
        <f t="shared" si="85"/>
        <v>1</v>
      </c>
      <c r="M780" s="3">
        <f t="shared" si="86"/>
        <v>10</v>
      </c>
      <c r="N780" s="3"/>
      <c r="O780" s="3"/>
      <c r="P780" s="3"/>
      <c r="Q780" s="3"/>
      <c r="R780" s="3"/>
      <c r="S780" s="3">
        <f t="shared" si="87"/>
        <v>0</v>
      </c>
      <c r="T780" s="3">
        <f t="shared" si="88"/>
        <v>0</v>
      </c>
      <c r="U780" s="3">
        <f t="shared" si="89"/>
        <v>0</v>
      </c>
      <c r="V780" s="3">
        <f t="shared" si="90"/>
        <v>0</v>
      </c>
      <c r="W780" s="25">
        <v>51</v>
      </c>
      <c r="X780" s="23">
        <v>17</v>
      </c>
      <c r="Y780" s="3">
        <v>0.30000000000000004</v>
      </c>
      <c r="Z780" s="3"/>
      <c r="AB780" s="30">
        <v>750</v>
      </c>
      <c r="AC780" s="30">
        <v>1.5746551656819787</v>
      </c>
      <c r="AD780" s="30">
        <v>-0.97465516568197863</v>
      </c>
    </row>
    <row r="781" spans="1:30">
      <c r="A781" s="4">
        <v>43770.458333333336</v>
      </c>
      <c r="B781">
        <v>43770</v>
      </c>
      <c r="C781" s="3">
        <v>0.45833333333333331</v>
      </c>
      <c r="D781" s="3">
        <v>11</v>
      </c>
      <c r="E781" s="3">
        <v>32</v>
      </c>
      <c r="F781" s="3">
        <v>0.2</v>
      </c>
      <c r="G781" s="5">
        <v>0.1</v>
      </c>
      <c r="H781" s="3">
        <v>0.30000000000000004</v>
      </c>
      <c r="I781" s="3">
        <v>1.55139</v>
      </c>
      <c r="J781" s="12">
        <f t="shared" si="84"/>
        <v>0.98333333333333328</v>
      </c>
      <c r="K781" s="4">
        <v>43770.458333043978</v>
      </c>
      <c r="L781" s="3">
        <f t="shared" si="85"/>
        <v>1</v>
      </c>
      <c r="M781" s="3">
        <f t="shared" si="86"/>
        <v>11</v>
      </c>
      <c r="N781" s="3"/>
      <c r="O781" s="3"/>
      <c r="P781" s="3"/>
      <c r="Q781" s="3"/>
      <c r="R781" s="3"/>
      <c r="S781" s="3">
        <f t="shared" si="87"/>
        <v>0</v>
      </c>
      <c r="T781" s="3">
        <f t="shared" si="88"/>
        <v>0</v>
      </c>
      <c r="U781" s="3">
        <f t="shared" si="89"/>
        <v>0</v>
      </c>
      <c r="V781" s="3">
        <f t="shared" si="90"/>
        <v>0</v>
      </c>
      <c r="W781" s="26">
        <v>52</v>
      </c>
      <c r="X781" s="22">
        <v>21</v>
      </c>
      <c r="Y781" s="3">
        <v>0.30000000000000004</v>
      </c>
      <c r="Z781" s="3"/>
      <c r="AB781" s="30">
        <v>751</v>
      </c>
      <c r="AC781" s="30">
        <v>1.5252113696170475</v>
      </c>
      <c r="AD781" s="30">
        <v>-0.42521136961704742</v>
      </c>
    </row>
    <row r="782" spans="1:30">
      <c r="A782" s="4">
        <v>43770.5</v>
      </c>
      <c r="B782">
        <v>43770</v>
      </c>
      <c r="C782" s="3">
        <v>0.5</v>
      </c>
      <c r="D782" s="3">
        <v>12</v>
      </c>
      <c r="E782" s="3">
        <v>32</v>
      </c>
      <c r="F782" s="3">
        <v>0.2</v>
      </c>
      <c r="G782" s="5">
        <v>0.1</v>
      </c>
      <c r="H782" s="3">
        <v>0.30000000000000004</v>
      </c>
      <c r="I782" s="3">
        <v>1.55139</v>
      </c>
      <c r="J782" s="12">
        <f t="shared" si="84"/>
        <v>1.3291666666666666</v>
      </c>
      <c r="K782" s="4">
        <v>43770.499999652777</v>
      </c>
      <c r="L782" s="3">
        <f t="shared" si="85"/>
        <v>1</v>
      </c>
      <c r="M782" s="3">
        <f t="shared" si="86"/>
        <v>12</v>
      </c>
      <c r="N782" s="3"/>
      <c r="O782" s="3"/>
      <c r="P782" s="3"/>
      <c r="Q782" s="3"/>
      <c r="R782" s="3"/>
      <c r="S782" s="3">
        <f t="shared" si="87"/>
        <v>0</v>
      </c>
      <c r="T782" s="3">
        <f t="shared" si="88"/>
        <v>0</v>
      </c>
      <c r="U782" s="3">
        <f t="shared" si="89"/>
        <v>0</v>
      </c>
      <c r="V782" s="3">
        <f t="shared" si="90"/>
        <v>0</v>
      </c>
      <c r="W782" s="25">
        <v>53</v>
      </c>
      <c r="X782" s="23">
        <v>21</v>
      </c>
      <c r="Y782" s="3">
        <v>0.30000000000000004</v>
      </c>
      <c r="Z782" s="3"/>
      <c r="AB782" s="30">
        <v>752</v>
      </c>
      <c r="AC782" s="30">
        <v>1.5252113696170475</v>
      </c>
      <c r="AD782" s="30">
        <v>3.274788630382953</v>
      </c>
    </row>
    <row r="783" spans="1:30">
      <c r="A783" s="4">
        <v>43770.541666666664</v>
      </c>
      <c r="B783">
        <v>43770</v>
      </c>
      <c r="C783" s="3">
        <v>0.54166666666666663</v>
      </c>
      <c r="D783" s="3">
        <v>13</v>
      </c>
      <c r="E783" s="3">
        <v>32</v>
      </c>
      <c r="F783" s="3">
        <v>0.2</v>
      </c>
      <c r="G783" s="5">
        <v>0.2</v>
      </c>
      <c r="H783" s="3">
        <v>0.4</v>
      </c>
      <c r="I783" s="3">
        <v>1.55139</v>
      </c>
      <c r="J783" s="12">
        <f t="shared" si="84"/>
        <v>1.4416666666666667</v>
      </c>
      <c r="K783" s="4">
        <v>43770.541666261575</v>
      </c>
      <c r="L783" s="3">
        <f t="shared" si="85"/>
        <v>1</v>
      </c>
      <c r="M783" s="3">
        <f t="shared" si="86"/>
        <v>13</v>
      </c>
      <c r="N783" s="3"/>
      <c r="O783" s="3"/>
      <c r="P783" s="3"/>
      <c r="Q783" s="3"/>
      <c r="R783" s="3"/>
      <c r="S783" s="3">
        <f t="shared" si="87"/>
        <v>0</v>
      </c>
      <c r="T783" s="3">
        <f t="shared" si="88"/>
        <v>0</v>
      </c>
      <c r="U783" s="3">
        <f t="shared" si="89"/>
        <v>0</v>
      </c>
      <c r="V783" s="3">
        <f t="shared" si="90"/>
        <v>0</v>
      </c>
      <c r="W783" s="26">
        <v>54</v>
      </c>
      <c r="X783" s="22">
        <v>21</v>
      </c>
      <c r="Y783" s="3">
        <v>0.4</v>
      </c>
      <c r="Z783" s="3"/>
      <c r="AB783" s="30">
        <v>753</v>
      </c>
      <c r="AC783" s="30">
        <v>1.1520953450539804</v>
      </c>
      <c r="AD783" s="30">
        <v>1.2479046549460195</v>
      </c>
    </row>
    <row r="784" spans="1:30">
      <c r="A784" s="4">
        <v>43770.583333333336</v>
      </c>
      <c r="B784">
        <v>43770</v>
      </c>
      <c r="C784" s="3">
        <v>0.58333333333333337</v>
      </c>
      <c r="D784" s="3">
        <v>14</v>
      </c>
      <c r="E784" s="3">
        <v>32</v>
      </c>
      <c r="F784" s="3">
        <v>0.1</v>
      </c>
      <c r="G784" s="5">
        <v>0.2</v>
      </c>
      <c r="H784" s="3">
        <v>0.30000000000000004</v>
      </c>
      <c r="I784" s="3">
        <v>1.55139</v>
      </c>
      <c r="J784" s="12">
        <f t="shared" si="84"/>
        <v>1.4833333333333332</v>
      </c>
      <c r="K784" s="4">
        <v>43770.583332870374</v>
      </c>
      <c r="L784" s="3">
        <f t="shared" si="85"/>
        <v>1</v>
      </c>
      <c r="M784" s="3">
        <f t="shared" si="86"/>
        <v>14</v>
      </c>
      <c r="N784" s="3"/>
      <c r="O784" s="3"/>
      <c r="P784" s="3"/>
      <c r="Q784" s="3"/>
      <c r="R784" s="3"/>
      <c r="S784" s="3">
        <f t="shared" si="87"/>
        <v>0</v>
      </c>
      <c r="T784" s="3">
        <f t="shared" si="88"/>
        <v>0</v>
      </c>
      <c r="U784" s="3">
        <f t="shared" si="89"/>
        <v>0</v>
      </c>
      <c r="V784" s="3">
        <f t="shared" si="90"/>
        <v>0</v>
      </c>
      <c r="W784" s="25">
        <v>54</v>
      </c>
      <c r="X784" s="23">
        <v>21</v>
      </c>
      <c r="Y784" s="3">
        <v>0.30000000000000004</v>
      </c>
      <c r="Z784" s="3"/>
      <c r="AB784" s="30">
        <v>754</v>
      </c>
      <c r="AC784" s="30">
        <v>1.1000104833224833</v>
      </c>
      <c r="AD784" s="30">
        <v>-0.70001048332248328</v>
      </c>
    </row>
    <row r="785" spans="1:30">
      <c r="A785" s="4">
        <v>43770.625</v>
      </c>
      <c r="B785">
        <v>43770</v>
      </c>
      <c r="C785" s="3">
        <v>0.625</v>
      </c>
      <c r="D785" s="3">
        <v>15</v>
      </c>
      <c r="E785" s="3">
        <v>32</v>
      </c>
      <c r="F785" s="3">
        <v>0.2</v>
      </c>
      <c r="G785" s="5">
        <v>1.1000000000000001</v>
      </c>
      <c r="H785" s="3">
        <v>1.3</v>
      </c>
      <c r="I785" s="3">
        <v>1.55139</v>
      </c>
      <c r="J785" s="12">
        <f t="shared" si="84"/>
        <v>1.6541666666666666</v>
      </c>
      <c r="K785" s="4">
        <v>43770.624999479165</v>
      </c>
      <c r="L785" s="3">
        <f t="shared" si="85"/>
        <v>1</v>
      </c>
      <c r="M785" s="3">
        <f t="shared" si="86"/>
        <v>15</v>
      </c>
      <c r="N785" s="3"/>
      <c r="O785" s="3"/>
      <c r="P785" s="3"/>
      <c r="Q785" s="3"/>
      <c r="R785" s="3"/>
      <c r="S785" s="3">
        <f t="shared" si="87"/>
        <v>0</v>
      </c>
      <c r="T785" s="3">
        <f t="shared" si="88"/>
        <v>0</v>
      </c>
      <c r="U785" s="3">
        <f t="shared" si="89"/>
        <v>0</v>
      </c>
      <c r="V785" s="3">
        <f t="shared" si="90"/>
        <v>0</v>
      </c>
      <c r="W785" s="26">
        <v>53</v>
      </c>
      <c r="X785" s="22">
        <v>21</v>
      </c>
      <c r="Y785" s="3">
        <v>1.3</v>
      </c>
      <c r="Z785" s="3"/>
      <c r="AB785" s="30">
        <v>755</v>
      </c>
      <c r="AC785" s="30">
        <v>1.1228701756238464</v>
      </c>
      <c r="AD785" s="30">
        <v>-0.62287017562384639</v>
      </c>
    </row>
    <row r="786" spans="1:30">
      <c r="A786" s="4">
        <v>43770.666666666664</v>
      </c>
      <c r="B786">
        <v>43770</v>
      </c>
      <c r="C786" s="3">
        <v>0.66666666666666663</v>
      </c>
      <c r="D786" s="3">
        <v>16</v>
      </c>
      <c r="E786" s="3">
        <v>32</v>
      </c>
      <c r="F786" s="3">
        <v>0.2</v>
      </c>
      <c r="G786" s="5">
        <v>0.3</v>
      </c>
      <c r="H786" s="3">
        <v>0.5</v>
      </c>
      <c r="I786" s="3">
        <v>1.55139</v>
      </c>
      <c r="J786" s="12">
        <f t="shared" si="84"/>
        <v>1.6333333333333331</v>
      </c>
      <c r="K786" s="4">
        <v>43770.666666666664</v>
      </c>
      <c r="L786" s="3">
        <f t="shared" si="85"/>
        <v>1</v>
      </c>
      <c r="M786" s="3">
        <f t="shared" si="86"/>
        <v>16</v>
      </c>
      <c r="N786" s="3">
        <v>37</v>
      </c>
      <c r="O786" s="3">
        <v>0</v>
      </c>
      <c r="P786" s="3">
        <v>0</v>
      </c>
      <c r="Q786" s="3">
        <v>0</v>
      </c>
      <c r="R786" s="3"/>
      <c r="S786" s="3">
        <f t="shared" si="87"/>
        <v>1</v>
      </c>
      <c r="T786" s="3">
        <f t="shared" si="88"/>
        <v>0</v>
      </c>
      <c r="U786" s="3">
        <f t="shared" si="89"/>
        <v>0</v>
      </c>
      <c r="V786" s="3">
        <f t="shared" si="90"/>
        <v>0</v>
      </c>
      <c r="W786" s="25">
        <v>51</v>
      </c>
      <c r="X786" s="23">
        <v>21</v>
      </c>
      <c r="Y786" s="3">
        <v>0.5</v>
      </c>
      <c r="Z786" s="3"/>
      <c r="AB786" s="30">
        <v>756</v>
      </c>
      <c r="AC786" s="30">
        <v>1.1228701756238464</v>
      </c>
      <c r="AD786" s="30">
        <v>-0.72287017562384637</v>
      </c>
    </row>
    <row r="787" spans="1:30">
      <c r="A787" s="4">
        <v>43770.708333333336</v>
      </c>
      <c r="B787">
        <v>43770</v>
      </c>
      <c r="C787" s="3">
        <v>0.70833333333333337</v>
      </c>
      <c r="D787" s="3">
        <v>17</v>
      </c>
      <c r="E787" s="3">
        <v>32</v>
      </c>
      <c r="F787" s="3">
        <v>0.3</v>
      </c>
      <c r="G787" s="5">
        <v>0.5</v>
      </c>
      <c r="H787" s="3">
        <v>0.8</v>
      </c>
      <c r="I787" s="3">
        <v>1.55139</v>
      </c>
      <c r="J787" s="12">
        <f t="shared" si="84"/>
        <v>1.645833333333333</v>
      </c>
      <c r="K787" s="4">
        <v>43770.708333333336</v>
      </c>
      <c r="L787" s="3">
        <f t="shared" si="85"/>
        <v>1</v>
      </c>
      <c r="M787" s="3">
        <f t="shared" si="86"/>
        <v>17</v>
      </c>
      <c r="N787" s="3">
        <v>57</v>
      </c>
      <c r="O787" s="3">
        <v>0</v>
      </c>
      <c r="P787" s="3">
        <v>0</v>
      </c>
      <c r="Q787" s="3">
        <v>0</v>
      </c>
      <c r="R787" s="3"/>
      <c r="S787" s="3">
        <f t="shared" si="87"/>
        <v>1</v>
      </c>
      <c r="T787" s="3">
        <f t="shared" si="88"/>
        <v>0</v>
      </c>
      <c r="U787" s="3">
        <f t="shared" si="89"/>
        <v>0</v>
      </c>
      <c r="V787" s="3">
        <f t="shared" si="90"/>
        <v>0</v>
      </c>
      <c r="W787" s="26">
        <v>49</v>
      </c>
      <c r="X787" s="22">
        <v>21</v>
      </c>
      <c r="Y787" s="3">
        <v>0.8</v>
      </c>
      <c r="Z787" s="3"/>
      <c r="AB787" s="30">
        <v>757</v>
      </c>
      <c r="AC787" s="30">
        <v>1.1095781237420623</v>
      </c>
      <c r="AD787" s="30">
        <v>-0.70957812374206231</v>
      </c>
    </row>
    <row r="788" spans="1:30">
      <c r="A788" s="4">
        <v>43770.75</v>
      </c>
      <c r="B788">
        <v>43770</v>
      </c>
      <c r="C788" s="3">
        <v>0.75</v>
      </c>
      <c r="D788" s="3">
        <v>18</v>
      </c>
      <c r="E788" s="3">
        <v>32</v>
      </c>
      <c r="F788" s="3">
        <v>0.4</v>
      </c>
      <c r="G788" s="5">
        <v>0.2</v>
      </c>
      <c r="H788" s="3">
        <v>0.60000000000000009</v>
      </c>
      <c r="I788" s="3">
        <v>1.55139</v>
      </c>
      <c r="J788" s="12">
        <f t="shared" si="84"/>
        <v>1.6541666666666661</v>
      </c>
      <c r="K788" s="4">
        <v>43770.75</v>
      </c>
      <c r="L788" s="3">
        <f t="shared" si="85"/>
        <v>1</v>
      </c>
      <c r="M788" s="3">
        <f t="shared" si="86"/>
        <v>18</v>
      </c>
      <c r="N788" s="3">
        <v>32</v>
      </c>
      <c r="O788" s="3">
        <v>0</v>
      </c>
      <c r="P788" s="3">
        <v>0</v>
      </c>
      <c r="Q788" s="3">
        <v>0</v>
      </c>
      <c r="R788" s="3"/>
      <c r="S788" s="3">
        <f t="shared" si="87"/>
        <v>1</v>
      </c>
      <c r="T788" s="3">
        <f t="shared" si="88"/>
        <v>0</v>
      </c>
      <c r="U788" s="3">
        <f t="shared" si="89"/>
        <v>0</v>
      </c>
      <c r="V788" s="3">
        <f t="shared" si="90"/>
        <v>0</v>
      </c>
      <c r="W788" s="25">
        <v>48</v>
      </c>
      <c r="X788" s="23">
        <v>21</v>
      </c>
      <c r="Y788" s="3">
        <v>0.60000000000000009</v>
      </c>
      <c r="Z788" s="3"/>
      <c r="AB788" s="30">
        <v>758</v>
      </c>
      <c r="AC788" s="30">
        <v>1.0468422757953471</v>
      </c>
      <c r="AD788" s="30">
        <v>-0.54684227579534705</v>
      </c>
    </row>
    <row r="789" spans="1:30">
      <c r="A789" s="4">
        <v>43770.791666666664</v>
      </c>
      <c r="B789">
        <v>43770</v>
      </c>
      <c r="C789" s="3">
        <v>0.79166666666666663</v>
      </c>
      <c r="D789" s="3">
        <v>19</v>
      </c>
      <c r="E789" s="3">
        <v>32</v>
      </c>
      <c r="F789" s="3">
        <v>0.3</v>
      </c>
      <c r="G789" s="5">
        <v>0.2</v>
      </c>
      <c r="H789" s="3">
        <v>0.5</v>
      </c>
      <c r="I789" s="3">
        <v>1.55139</v>
      </c>
      <c r="J789" s="12">
        <f t="shared" si="84"/>
        <v>1.6916666666666662</v>
      </c>
      <c r="K789" s="4">
        <v>43770.791666666664</v>
      </c>
      <c r="L789" s="3">
        <f t="shared" si="85"/>
        <v>1</v>
      </c>
      <c r="M789" s="3">
        <f t="shared" si="86"/>
        <v>19</v>
      </c>
      <c r="N789" s="3">
        <v>0</v>
      </c>
      <c r="O789" s="3">
        <v>0</v>
      </c>
      <c r="P789" s="3">
        <v>51</v>
      </c>
      <c r="Q789" s="3">
        <v>0</v>
      </c>
      <c r="R789" s="3"/>
      <c r="S789" s="3">
        <f t="shared" si="87"/>
        <v>0</v>
      </c>
      <c r="T789" s="3">
        <f t="shared" si="88"/>
        <v>0</v>
      </c>
      <c r="U789" s="3">
        <f t="shared" si="89"/>
        <v>1</v>
      </c>
      <c r="V789" s="3">
        <f t="shared" si="90"/>
        <v>0</v>
      </c>
      <c r="W789" s="26">
        <v>46</v>
      </c>
      <c r="X789" s="22">
        <v>21</v>
      </c>
      <c r="Y789" s="3">
        <v>0.5</v>
      </c>
      <c r="Z789" s="3"/>
      <c r="AB789" s="30">
        <v>759</v>
      </c>
      <c r="AC789" s="30">
        <v>1.0202581720317789</v>
      </c>
      <c r="AD789" s="30">
        <v>0.17974182796822125</v>
      </c>
    </row>
    <row r="790" spans="1:30">
      <c r="A790" s="4">
        <v>43770.833333333336</v>
      </c>
      <c r="B790">
        <v>43770</v>
      </c>
      <c r="C790" s="3">
        <v>0.83333333333333337</v>
      </c>
      <c r="D790" s="3">
        <v>20</v>
      </c>
      <c r="E790" s="3">
        <v>32</v>
      </c>
      <c r="F790" s="3">
        <v>0.3</v>
      </c>
      <c r="G790" s="5">
        <v>0.4</v>
      </c>
      <c r="H790" s="3">
        <v>0.7</v>
      </c>
      <c r="I790" s="3">
        <v>1.55139</v>
      </c>
      <c r="J790" s="12">
        <f t="shared" si="84"/>
        <v>1.7333333333333327</v>
      </c>
      <c r="K790" s="4">
        <v>43770.833333333336</v>
      </c>
      <c r="L790" s="3">
        <f t="shared" si="85"/>
        <v>1</v>
      </c>
      <c r="M790" s="3">
        <f t="shared" si="86"/>
        <v>20</v>
      </c>
      <c r="N790" s="3">
        <v>10</v>
      </c>
      <c r="O790" s="3">
        <v>0</v>
      </c>
      <c r="P790" s="3">
        <v>58</v>
      </c>
      <c r="Q790" s="3">
        <v>0</v>
      </c>
      <c r="R790" s="3"/>
      <c r="S790" s="3">
        <f t="shared" si="87"/>
        <v>1</v>
      </c>
      <c r="T790" s="3">
        <f t="shared" si="88"/>
        <v>0</v>
      </c>
      <c r="U790" s="3">
        <f t="shared" si="89"/>
        <v>1</v>
      </c>
      <c r="V790" s="3">
        <f t="shared" si="90"/>
        <v>0</v>
      </c>
      <c r="W790" s="25">
        <v>46</v>
      </c>
      <c r="X790" s="23">
        <v>21</v>
      </c>
      <c r="Y790" s="3">
        <v>0.7</v>
      </c>
      <c r="Z790" s="3"/>
      <c r="AB790" s="30">
        <v>760</v>
      </c>
      <c r="AC790" s="30">
        <v>1.0202581720317789</v>
      </c>
      <c r="AD790" s="30">
        <v>-0.42025817203177884</v>
      </c>
    </row>
    <row r="791" spans="1:30">
      <c r="A791" s="4">
        <v>43770.875</v>
      </c>
      <c r="B791">
        <v>43770</v>
      </c>
      <c r="C791" s="3">
        <v>0.875</v>
      </c>
      <c r="D791" s="3">
        <v>21</v>
      </c>
      <c r="E791" s="3">
        <v>32</v>
      </c>
      <c r="F791" s="3">
        <v>0.7</v>
      </c>
      <c r="G791" s="5">
        <v>0.7</v>
      </c>
      <c r="H791" s="3">
        <v>1.4</v>
      </c>
      <c r="I791" s="3">
        <v>1.55139</v>
      </c>
      <c r="J791" s="12">
        <f t="shared" si="84"/>
        <v>1.7458333333333329</v>
      </c>
      <c r="K791" s="4">
        <v>43770.875</v>
      </c>
      <c r="L791" s="3">
        <f t="shared" si="85"/>
        <v>1</v>
      </c>
      <c r="M791" s="3">
        <f t="shared" si="86"/>
        <v>21</v>
      </c>
      <c r="N791" s="3">
        <v>58</v>
      </c>
      <c r="O791" s="3">
        <v>42</v>
      </c>
      <c r="P791" s="3">
        <v>58</v>
      </c>
      <c r="Q791" s="3">
        <v>0</v>
      </c>
      <c r="R791" s="3"/>
      <c r="S791" s="3">
        <f t="shared" si="87"/>
        <v>1</v>
      </c>
      <c r="T791" s="3">
        <f t="shared" si="88"/>
        <v>1</v>
      </c>
      <c r="U791" s="3">
        <f t="shared" si="89"/>
        <v>1</v>
      </c>
      <c r="V791" s="3">
        <f t="shared" si="90"/>
        <v>0</v>
      </c>
      <c r="W791" s="26">
        <v>44</v>
      </c>
      <c r="X791" s="22">
        <v>21</v>
      </c>
      <c r="Y791" s="3">
        <v>1.4</v>
      </c>
      <c r="Z791" s="3"/>
      <c r="AB791" s="30">
        <v>761</v>
      </c>
      <c r="AC791" s="30">
        <v>1.0069661201499949</v>
      </c>
      <c r="AD791" s="30">
        <v>9.3033879850005219E-2</v>
      </c>
    </row>
    <row r="792" spans="1:30">
      <c r="A792" s="4">
        <v>43770.916666666664</v>
      </c>
      <c r="B792">
        <v>43770</v>
      </c>
      <c r="C792" s="3">
        <v>0.91666666666666663</v>
      </c>
      <c r="D792" s="3">
        <v>22</v>
      </c>
      <c r="E792" s="3">
        <v>32</v>
      </c>
      <c r="F792" s="3">
        <v>1.8</v>
      </c>
      <c r="G792" s="5">
        <v>0.6</v>
      </c>
      <c r="H792" s="3">
        <v>2.4</v>
      </c>
      <c r="I792" s="3">
        <v>1.55139</v>
      </c>
      <c r="J792" s="12">
        <f t="shared" si="84"/>
        <v>1.7416666666666663</v>
      </c>
      <c r="K792" s="4">
        <v>43770.916666666664</v>
      </c>
      <c r="L792" s="3">
        <f t="shared" si="85"/>
        <v>1</v>
      </c>
      <c r="M792" s="3">
        <f t="shared" si="86"/>
        <v>22</v>
      </c>
      <c r="N792" s="3">
        <v>57</v>
      </c>
      <c r="O792" s="3">
        <v>57</v>
      </c>
      <c r="P792" s="3">
        <v>57</v>
      </c>
      <c r="Q792" s="3">
        <v>0</v>
      </c>
      <c r="R792" s="3"/>
      <c r="S792" s="3">
        <f t="shared" si="87"/>
        <v>1</v>
      </c>
      <c r="T792" s="3">
        <f t="shared" si="88"/>
        <v>1</v>
      </c>
      <c r="U792" s="3">
        <f t="shared" si="89"/>
        <v>1</v>
      </c>
      <c r="V792" s="3">
        <f t="shared" si="90"/>
        <v>0</v>
      </c>
      <c r="W792" s="25">
        <v>44</v>
      </c>
      <c r="X792" s="23">
        <v>21</v>
      </c>
      <c r="Y792" s="3">
        <v>2.4</v>
      </c>
      <c r="Z792" s="3"/>
      <c r="AB792" s="30">
        <v>762</v>
      </c>
      <c r="AC792" s="30">
        <v>1.0704759624386748</v>
      </c>
      <c r="AD792" s="30">
        <v>-0.1704759624386748</v>
      </c>
    </row>
    <row r="793" spans="1:30">
      <c r="A793" s="4">
        <v>43770.958333333336</v>
      </c>
      <c r="B793">
        <v>43770</v>
      </c>
      <c r="C793" s="3">
        <v>0.95833333333333337</v>
      </c>
      <c r="D793" s="3">
        <v>23</v>
      </c>
      <c r="E793" s="3">
        <v>32</v>
      </c>
      <c r="F793" s="3">
        <v>0.4</v>
      </c>
      <c r="G793" s="5">
        <v>0.2</v>
      </c>
      <c r="H793" s="3">
        <v>0.60000000000000009</v>
      </c>
      <c r="I793" s="3">
        <v>1.55139</v>
      </c>
      <c r="J793" s="12">
        <f t="shared" si="84"/>
        <v>1.7249999999999996</v>
      </c>
      <c r="K793" s="4">
        <v>43770.958333333336</v>
      </c>
      <c r="L793" s="3">
        <f t="shared" si="85"/>
        <v>1</v>
      </c>
      <c r="M793" s="3">
        <f t="shared" si="86"/>
        <v>23</v>
      </c>
      <c r="N793" s="3">
        <v>58</v>
      </c>
      <c r="O793" s="3">
        <v>58</v>
      </c>
      <c r="P793" s="3">
        <v>58</v>
      </c>
      <c r="Q793" s="3">
        <v>0</v>
      </c>
      <c r="R793" s="3"/>
      <c r="S793" s="3">
        <f t="shared" si="87"/>
        <v>1</v>
      </c>
      <c r="T793" s="3">
        <f t="shared" si="88"/>
        <v>1</v>
      </c>
      <c r="U793" s="3">
        <f t="shared" si="89"/>
        <v>1</v>
      </c>
      <c r="V793" s="3">
        <f t="shared" si="90"/>
        <v>0</v>
      </c>
      <c r="W793" s="26">
        <v>42</v>
      </c>
      <c r="X793" s="22">
        <v>21</v>
      </c>
      <c r="Y793" s="3">
        <v>0.60000000000000009</v>
      </c>
      <c r="Z793" s="3"/>
      <c r="AB793" s="30">
        <v>763</v>
      </c>
      <c r="AC793" s="30">
        <v>1.3522565704620921</v>
      </c>
      <c r="AD793" s="30">
        <v>-0.25225657046209204</v>
      </c>
    </row>
    <row r="794" spans="1:30">
      <c r="A794" s="4">
        <v>43771</v>
      </c>
      <c r="B794">
        <v>43771</v>
      </c>
      <c r="C794" s="3">
        <v>0</v>
      </c>
      <c r="D794" s="3">
        <v>0</v>
      </c>
      <c r="E794" s="3">
        <v>33</v>
      </c>
      <c r="F794" s="3">
        <v>0.3</v>
      </c>
      <c r="G794" s="5">
        <v>0.3</v>
      </c>
      <c r="H794" s="3">
        <v>0.6</v>
      </c>
      <c r="I794" s="3">
        <v>1.55139</v>
      </c>
      <c r="J794" s="12">
        <f t="shared" si="84"/>
        <v>1.7166666666666666</v>
      </c>
      <c r="K794" s="4">
        <v>43771</v>
      </c>
      <c r="L794" s="3">
        <f t="shared" si="85"/>
        <v>2</v>
      </c>
      <c r="M794" s="3">
        <f t="shared" si="86"/>
        <v>0</v>
      </c>
      <c r="N794" s="3">
        <v>58</v>
      </c>
      <c r="O794" s="3">
        <v>58</v>
      </c>
      <c r="P794" s="3">
        <v>58</v>
      </c>
      <c r="Q794" s="3">
        <v>0</v>
      </c>
      <c r="R794" s="3"/>
      <c r="S794" s="3">
        <f t="shared" si="87"/>
        <v>1</v>
      </c>
      <c r="T794" s="3">
        <f t="shared" si="88"/>
        <v>1</v>
      </c>
      <c r="U794" s="3">
        <f t="shared" si="89"/>
        <v>1</v>
      </c>
      <c r="V794" s="3">
        <f t="shared" si="90"/>
        <v>0</v>
      </c>
      <c r="W794" s="25">
        <v>43</v>
      </c>
      <c r="X794" s="23">
        <v>21</v>
      </c>
      <c r="Y794" s="3">
        <v>0.6</v>
      </c>
      <c r="Z794" s="3"/>
      <c r="AB794" s="30">
        <v>764</v>
      </c>
      <c r="AC794" s="30">
        <v>1.4658358096529029</v>
      </c>
      <c r="AD794" s="30">
        <v>2.734164190347097</v>
      </c>
    </row>
    <row r="795" spans="1:30">
      <c r="A795" s="4">
        <v>43771.041666666664</v>
      </c>
      <c r="B795">
        <v>43771</v>
      </c>
      <c r="C795" s="3">
        <v>4.1666666666666664E-2</v>
      </c>
      <c r="D795" s="3">
        <v>1</v>
      </c>
      <c r="E795" s="3">
        <v>33</v>
      </c>
      <c r="F795" s="3">
        <v>0.2</v>
      </c>
      <c r="G795" s="5">
        <v>0.3</v>
      </c>
      <c r="H795" s="3">
        <v>0.5</v>
      </c>
      <c r="I795" s="3">
        <v>1.55139</v>
      </c>
      <c r="J795" s="12">
        <f t="shared" si="84"/>
        <v>1.7333333333333332</v>
      </c>
      <c r="K795" s="4">
        <v>43771.041666666664</v>
      </c>
      <c r="L795" s="3">
        <f t="shared" si="85"/>
        <v>2</v>
      </c>
      <c r="M795" s="3">
        <f t="shared" si="86"/>
        <v>1</v>
      </c>
      <c r="N795" s="3">
        <v>58</v>
      </c>
      <c r="O795" s="3">
        <v>58</v>
      </c>
      <c r="P795" s="3">
        <v>58</v>
      </c>
      <c r="Q795" s="3">
        <v>0</v>
      </c>
      <c r="R795" s="3"/>
      <c r="S795" s="3">
        <f t="shared" si="87"/>
        <v>1</v>
      </c>
      <c r="T795" s="3">
        <f t="shared" si="88"/>
        <v>1</v>
      </c>
      <c r="U795" s="3">
        <f t="shared" si="89"/>
        <v>1</v>
      </c>
      <c r="V795" s="3">
        <f t="shared" si="90"/>
        <v>0</v>
      </c>
      <c r="W795" s="26">
        <v>41</v>
      </c>
      <c r="X795" s="22">
        <v>21</v>
      </c>
      <c r="Y795" s="3">
        <v>0.5</v>
      </c>
      <c r="Z795" s="3"/>
      <c r="AB795" s="30">
        <v>765</v>
      </c>
      <c r="AC795" s="30">
        <v>1.4670772801403047</v>
      </c>
      <c r="AD795" s="30">
        <v>4.5329227198596955</v>
      </c>
    </row>
    <row r="796" spans="1:30">
      <c r="A796" s="4">
        <v>43771.083333333336</v>
      </c>
      <c r="B796">
        <v>43771</v>
      </c>
      <c r="C796" s="3">
        <v>8.3333333333333329E-2</v>
      </c>
      <c r="D796" s="3">
        <v>2</v>
      </c>
      <c r="E796" s="3">
        <v>33</v>
      </c>
      <c r="F796" s="3">
        <v>0.3</v>
      </c>
      <c r="G796" s="5">
        <v>0.2</v>
      </c>
      <c r="H796" s="3">
        <v>0.5</v>
      </c>
      <c r="I796" s="3">
        <v>1.55139</v>
      </c>
      <c r="J796" s="12">
        <f t="shared" si="84"/>
        <v>1.7874999999999996</v>
      </c>
      <c r="K796" s="4">
        <v>43771.083333333336</v>
      </c>
      <c r="L796" s="3">
        <f t="shared" si="85"/>
        <v>2</v>
      </c>
      <c r="M796" s="3">
        <f t="shared" si="86"/>
        <v>2</v>
      </c>
      <c r="N796" s="3">
        <v>57</v>
      </c>
      <c r="O796" s="3">
        <v>57</v>
      </c>
      <c r="P796" s="3">
        <v>57</v>
      </c>
      <c r="Q796" s="3">
        <v>0</v>
      </c>
      <c r="R796" s="3"/>
      <c r="S796" s="3">
        <f t="shared" si="87"/>
        <v>1</v>
      </c>
      <c r="T796" s="3">
        <f t="shared" si="88"/>
        <v>1</v>
      </c>
      <c r="U796" s="3">
        <f t="shared" si="89"/>
        <v>1</v>
      </c>
      <c r="V796" s="3">
        <f t="shared" si="90"/>
        <v>0</v>
      </c>
      <c r="W796" s="25">
        <v>40</v>
      </c>
      <c r="X796" s="23">
        <v>21</v>
      </c>
      <c r="Y796" s="3">
        <v>0.5</v>
      </c>
      <c r="Z796" s="3"/>
      <c r="AB796" s="30">
        <v>766</v>
      </c>
      <c r="AC796" s="30">
        <v>1.4803693320220888</v>
      </c>
      <c r="AD796" s="30">
        <v>1.7196306679779114</v>
      </c>
    </row>
    <row r="797" spans="1:30">
      <c r="A797" s="4">
        <v>43771.125</v>
      </c>
      <c r="B797">
        <v>43771</v>
      </c>
      <c r="C797" s="3">
        <v>0.125</v>
      </c>
      <c r="D797" s="3">
        <v>3</v>
      </c>
      <c r="E797" s="3">
        <v>33</v>
      </c>
      <c r="F797" s="3">
        <v>0.3</v>
      </c>
      <c r="G797" s="5">
        <v>0.3</v>
      </c>
      <c r="H797" s="3">
        <v>0.6</v>
      </c>
      <c r="I797" s="3">
        <v>1.55139</v>
      </c>
      <c r="J797" s="12">
        <f t="shared" si="84"/>
        <v>1.8041666666666663</v>
      </c>
      <c r="K797" s="4">
        <v>43771.125</v>
      </c>
      <c r="L797" s="3">
        <f t="shared" si="85"/>
        <v>2</v>
      </c>
      <c r="M797" s="3">
        <f t="shared" si="86"/>
        <v>3</v>
      </c>
      <c r="N797" s="3">
        <v>58</v>
      </c>
      <c r="O797" s="3">
        <v>58</v>
      </c>
      <c r="P797" s="3">
        <v>58</v>
      </c>
      <c r="Q797" s="3">
        <v>0</v>
      </c>
      <c r="R797" s="3"/>
      <c r="S797" s="3">
        <f t="shared" si="87"/>
        <v>1</v>
      </c>
      <c r="T797" s="3">
        <f t="shared" si="88"/>
        <v>1</v>
      </c>
      <c r="U797" s="3">
        <f t="shared" si="89"/>
        <v>1</v>
      </c>
      <c r="V797" s="3">
        <f t="shared" si="90"/>
        <v>0</v>
      </c>
      <c r="W797" s="26">
        <v>40</v>
      </c>
      <c r="X797" s="22">
        <v>21</v>
      </c>
      <c r="Y797" s="3">
        <v>0.6</v>
      </c>
      <c r="Z797" s="3"/>
      <c r="AB797" s="30">
        <v>767</v>
      </c>
      <c r="AC797" s="30">
        <v>1.7291939063137809</v>
      </c>
      <c r="AD797" s="30">
        <v>0.77080609368621911</v>
      </c>
    </row>
    <row r="798" spans="1:30">
      <c r="A798" s="4">
        <v>43771.166666666664</v>
      </c>
      <c r="B798">
        <v>43771</v>
      </c>
      <c r="C798" s="3">
        <v>0.16666666666666666</v>
      </c>
      <c r="D798" s="3">
        <v>4</v>
      </c>
      <c r="E798" s="3">
        <v>33</v>
      </c>
      <c r="F798" s="3">
        <v>0.2</v>
      </c>
      <c r="G798" s="5">
        <v>0.3</v>
      </c>
      <c r="H798" s="3">
        <v>0.5</v>
      </c>
      <c r="I798" s="3">
        <v>1.55139</v>
      </c>
      <c r="J798" s="12">
        <f t="shared" si="84"/>
        <v>1.8291666666666664</v>
      </c>
      <c r="K798" s="4">
        <v>43771.166666666664</v>
      </c>
      <c r="L798" s="3">
        <f t="shared" si="85"/>
        <v>2</v>
      </c>
      <c r="M798" s="3">
        <f t="shared" si="86"/>
        <v>4</v>
      </c>
      <c r="N798" s="3">
        <v>58</v>
      </c>
      <c r="O798" s="3">
        <v>58</v>
      </c>
      <c r="P798" s="3">
        <v>58</v>
      </c>
      <c r="Q798" s="3">
        <v>0</v>
      </c>
      <c r="R798" s="3"/>
      <c r="S798" s="3">
        <f t="shared" si="87"/>
        <v>1</v>
      </c>
      <c r="T798" s="3">
        <f t="shared" si="88"/>
        <v>1</v>
      </c>
      <c r="U798" s="3">
        <f t="shared" si="89"/>
        <v>1</v>
      </c>
      <c r="V798" s="3">
        <f t="shared" si="90"/>
        <v>0</v>
      </c>
      <c r="W798" s="25">
        <v>39</v>
      </c>
      <c r="X798" s="23">
        <v>21</v>
      </c>
      <c r="Y798" s="3">
        <v>0.5</v>
      </c>
      <c r="Z798" s="3"/>
      <c r="AB798" s="30">
        <v>768</v>
      </c>
      <c r="AC798" s="30">
        <v>1.7474518401451715</v>
      </c>
      <c r="AD798" s="30">
        <v>0.15254815985482839</v>
      </c>
    </row>
    <row r="799" spans="1:30">
      <c r="A799" s="4">
        <v>43771.208333333336</v>
      </c>
      <c r="B799">
        <v>43771</v>
      </c>
      <c r="C799" s="3">
        <v>0.20833333333333334</v>
      </c>
      <c r="D799" s="3">
        <v>5</v>
      </c>
      <c r="E799" s="3">
        <v>33</v>
      </c>
      <c r="F799" s="3">
        <v>0.3</v>
      </c>
      <c r="G799" s="5">
        <v>0.2</v>
      </c>
      <c r="H799" s="3">
        <v>0.5</v>
      </c>
      <c r="I799" s="3">
        <v>1.55139</v>
      </c>
      <c r="J799" s="12">
        <f t="shared" si="84"/>
        <v>1.8541666666666663</v>
      </c>
      <c r="K799" s="4">
        <v>43771.208333333336</v>
      </c>
      <c r="L799" s="3">
        <f t="shared" si="85"/>
        <v>2</v>
      </c>
      <c r="M799" s="3">
        <f t="shared" si="86"/>
        <v>5</v>
      </c>
      <c r="N799" s="3">
        <v>58</v>
      </c>
      <c r="O799" s="3">
        <v>58</v>
      </c>
      <c r="P799" s="3">
        <v>58</v>
      </c>
      <c r="Q799" s="3">
        <v>0</v>
      </c>
      <c r="R799" s="3"/>
      <c r="S799" s="3">
        <f t="shared" si="87"/>
        <v>1</v>
      </c>
      <c r="T799" s="3">
        <f t="shared" si="88"/>
        <v>1</v>
      </c>
      <c r="U799" s="3">
        <f t="shared" si="89"/>
        <v>1</v>
      </c>
      <c r="V799" s="3">
        <f t="shared" si="90"/>
        <v>0</v>
      </c>
      <c r="W799" s="26">
        <v>38</v>
      </c>
      <c r="X799" s="22">
        <v>21</v>
      </c>
      <c r="Y799" s="3">
        <v>0.5</v>
      </c>
      <c r="Z799" s="3"/>
      <c r="AB799" s="30">
        <v>769</v>
      </c>
      <c r="AC799" s="30">
        <v>1.6776312927536805</v>
      </c>
      <c r="AD799" s="30">
        <v>-1.0776312927536804</v>
      </c>
    </row>
    <row r="800" spans="1:30">
      <c r="A800" s="4">
        <v>43771.25</v>
      </c>
      <c r="B800">
        <v>43771</v>
      </c>
      <c r="C800" s="3">
        <v>0.25</v>
      </c>
      <c r="D800" s="3">
        <v>6</v>
      </c>
      <c r="E800" s="3">
        <v>33</v>
      </c>
      <c r="F800" s="3">
        <v>0.3</v>
      </c>
      <c r="G800" s="5">
        <v>0.4</v>
      </c>
      <c r="H800" s="3">
        <v>0.7</v>
      </c>
      <c r="I800" s="3">
        <v>1.55139</v>
      </c>
      <c r="J800" s="12">
        <f t="shared" si="84"/>
        <v>1.8791666666666664</v>
      </c>
      <c r="K800" s="4">
        <v>43771.25</v>
      </c>
      <c r="L800" s="3">
        <f t="shared" si="85"/>
        <v>2</v>
      </c>
      <c r="M800" s="3">
        <f t="shared" si="86"/>
        <v>6</v>
      </c>
      <c r="N800" s="3">
        <v>57</v>
      </c>
      <c r="O800" s="3">
        <v>57</v>
      </c>
      <c r="P800" s="3">
        <v>57</v>
      </c>
      <c r="Q800" s="3">
        <v>0</v>
      </c>
      <c r="R800" s="3"/>
      <c r="S800" s="3">
        <f t="shared" si="87"/>
        <v>1</v>
      </c>
      <c r="T800" s="3">
        <f t="shared" si="88"/>
        <v>1</v>
      </c>
      <c r="U800" s="3">
        <f t="shared" si="89"/>
        <v>1</v>
      </c>
      <c r="V800" s="3">
        <f t="shared" si="90"/>
        <v>0</v>
      </c>
      <c r="W800" s="25">
        <v>38</v>
      </c>
      <c r="X800" s="23">
        <v>21</v>
      </c>
      <c r="Y800" s="3">
        <v>0.7</v>
      </c>
      <c r="Z800" s="3"/>
      <c r="AB800" s="30">
        <v>770</v>
      </c>
      <c r="AC800" s="30">
        <v>1.669305122821503</v>
      </c>
      <c r="AD800" s="30">
        <v>-1.169305122821503</v>
      </c>
    </row>
    <row r="801" spans="1:30">
      <c r="A801" s="4">
        <v>43771.291666666664</v>
      </c>
      <c r="B801">
        <v>43771</v>
      </c>
      <c r="C801" s="3">
        <v>0.29166666666666669</v>
      </c>
      <c r="D801" s="3">
        <v>7</v>
      </c>
      <c r="E801" s="3">
        <v>33</v>
      </c>
      <c r="F801" s="3">
        <v>1.3</v>
      </c>
      <c r="G801" s="5">
        <v>0.6</v>
      </c>
      <c r="H801" s="3">
        <v>1.9</v>
      </c>
      <c r="I801" s="3">
        <v>1.55139</v>
      </c>
      <c r="J801" s="12">
        <f t="shared" si="84"/>
        <v>1.9291666666666665</v>
      </c>
      <c r="K801" s="4">
        <v>43771.291666666664</v>
      </c>
      <c r="L801" s="3">
        <f t="shared" si="85"/>
        <v>2</v>
      </c>
      <c r="M801" s="3">
        <f t="shared" si="86"/>
        <v>7</v>
      </c>
      <c r="N801" s="3">
        <v>58</v>
      </c>
      <c r="O801" s="3">
        <v>58</v>
      </c>
      <c r="P801" s="3">
        <v>58</v>
      </c>
      <c r="Q801" s="3">
        <v>0</v>
      </c>
      <c r="R801" s="3"/>
      <c r="S801" s="3">
        <f t="shared" si="87"/>
        <v>1</v>
      </c>
      <c r="T801" s="3">
        <f t="shared" si="88"/>
        <v>1</v>
      </c>
      <c r="U801" s="3">
        <f t="shared" si="89"/>
        <v>1</v>
      </c>
      <c r="V801" s="3">
        <f t="shared" si="90"/>
        <v>0</v>
      </c>
      <c r="W801" s="26">
        <v>42</v>
      </c>
      <c r="X801" s="22">
        <v>21</v>
      </c>
      <c r="Y801" s="3">
        <v>1.9</v>
      </c>
      <c r="Z801" s="3"/>
      <c r="AB801" s="30">
        <v>771</v>
      </c>
      <c r="AC801" s="30">
        <v>1.6838386451906886</v>
      </c>
      <c r="AD801" s="30">
        <v>-1.0838386451906885</v>
      </c>
    </row>
    <row r="802" spans="1:30">
      <c r="A802" s="4">
        <v>43771.333333333336</v>
      </c>
      <c r="B802">
        <v>43771</v>
      </c>
      <c r="C802" s="3">
        <v>0.33333333333333331</v>
      </c>
      <c r="D802" s="3">
        <v>8</v>
      </c>
      <c r="E802" s="3">
        <v>33</v>
      </c>
      <c r="F802" s="3">
        <v>1</v>
      </c>
      <c r="G802" s="5">
        <v>3.7</v>
      </c>
      <c r="H802" s="3">
        <v>4.7</v>
      </c>
      <c r="I802" s="3">
        <v>1.55139</v>
      </c>
      <c r="J802" s="12">
        <f t="shared" si="84"/>
        <v>1.9083333333333332</v>
      </c>
      <c r="K802" s="4">
        <v>43771.333333333336</v>
      </c>
      <c r="L802" s="3">
        <f t="shared" si="85"/>
        <v>2</v>
      </c>
      <c r="M802" s="3">
        <f t="shared" si="86"/>
        <v>8</v>
      </c>
      <c r="N802" s="3">
        <v>58</v>
      </c>
      <c r="O802" s="3">
        <v>58</v>
      </c>
      <c r="P802" s="3">
        <v>58</v>
      </c>
      <c r="Q802" s="3">
        <v>0</v>
      </c>
      <c r="R802" s="3"/>
      <c r="S802" s="3">
        <f t="shared" si="87"/>
        <v>1</v>
      </c>
      <c r="T802" s="3">
        <f t="shared" si="88"/>
        <v>1</v>
      </c>
      <c r="U802" s="3">
        <f t="shared" si="89"/>
        <v>1</v>
      </c>
      <c r="V802" s="3">
        <f t="shared" si="90"/>
        <v>0</v>
      </c>
      <c r="W802" s="25">
        <v>45</v>
      </c>
      <c r="X802" s="23">
        <v>21</v>
      </c>
      <c r="Y802" s="3">
        <v>4.7</v>
      </c>
      <c r="Z802" s="3"/>
      <c r="AB802" s="30">
        <v>772</v>
      </c>
      <c r="AC802" s="30">
        <v>1.6838386451906886</v>
      </c>
      <c r="AD802" s="30">
        <v>-1.0838386451906885</v>
      </c>
    </row>
    <row r="803" spans="1:30">
      <c r="A803" s="4">
        <v>43771.375</v>
      </c>
      <c r="B803">
        <v>43771</v>
      </c>
      <c r="C803" s="3">
        <v>0.375</v>
      </c>
      <c r="D803" s="3">
        <v>9</v>
      </c>
      <c r="E803" s="3">
        <v>33</v>
      </c>
      <c r="F803" s="3">
        <v>1.9</v>
      </c>
      <c r="G803" s="5">
        <v>0.3</v>
      </c>
      <c r="H803" s="3">
        <v>2.1999999999999997</v>
      </c>
      <c r="I803" s="3">
        <v>1.55139</v>
      </c>
      <c r="J803" s="12">
        <f t="shared" si="84"/>
        <v>1.7958333333333334</v>
      </c>
      <c r="K803" s="4">
        <v>43771.375</v>
      </c>
      <c r="L803" s="3">
        <f t="shared" si="85"/>
        <v>2</v>
      </c>
      <c r="M803" s="3">
        <f t="shared" si="86"/>
        <v>9</v>
      </c>
      <c r="N803" s="3">
        <v>53</v>
      </c>
      <c r="O803" s="3">
        <v>46</v>
      </c>
      <c r="P803" s="3">
        <v>58</v>
      </c>
      <c r="Q803" s="3">
        <v>0</v>
      </c>
      <c r="R803" s="3"/>
      <c r="S803" s="3">
        <f t="shared" si="87"/>
        <v>1</v>
      </c>
      <c r="T803" s="3">
        <f t="shared" si="88"/>
        <v>1</v>
      </c>
      <c r="U803" s="3">
        <f t="shared" si="89"/>
        <v>1</v>
      </c>
      <c r="V803" s="3">
        <f t="shared" si="90"/>
        <v>0</v>
      </c>
      <c r="W803" s="26">
        <v>45</v>
      </c>
      <c r="X803" s="22">
        <v>21</v>
      </c>
      <c r="Y803" s="3">
        <v>2.1999999999999997</v>
      </c>
      <c r="Z803" s="3"/>
      <c r="AB803" s="30">
        <v>773</v>
      </c>
      <c r="AC803" s="30">
        <v>1.6971306970724727</v>
      </c>
      <c r="AD803" s="30">
        <v>-1.0971306970724726</v>
      </c>
    </row>
    <row r="804" spans="1:30">
      <c r="A804" s="4">
        <v>43771.416666666664</v>
      </c>
      <c r="B804">
        <v>43771</v>
      </c>
      <c r="C804" s="3">
        <v>0.41666666666666669</v>
      </c>
      <c r="D804" s="3">
        <v>10</v>
      </c>
      <c r="E804" s="3">
        <v>33</v>
      </c>
      <c r="F804" s="3">
        <v>0.3</v>
      </c>
      <c r="G804" s="5">
        <v>0.5</v>
      </c>
      <c r="H804" s="3">
        <v>0.8</v>
      </c>
      <c r="I804" s="3">
        <v>1.55139</v>
      </c>
      <c r="J804" s="12">
        <f t="shared" si="84"/>
        <v>1.7333333333333336</v>
      </c>
      <c r="K804" s="4">
        <v>43771.416666666664</v>
      </c>
      <c r="L804" s="3">
        <f t="shared" si="85"/>
        <v>2</v>
      </c>
      <c r="M804" s="3">
        <f t="shared" si="86"/>
        <v>10</v>
      </c>
      <c r="N804" s="3">
        <v>58</v>
      </c>
      <c r="O804" s="3">
        <v>0</v>
      </c>
      <c r="P804" s="3">
        <v>58</v>
      </c>
      <c r="Q804" s="3">
        <v>0</v>
      </c>
      <c r="R804" s="3"/>
      <c r="S804" s="3">
        <f t="shared" si="87"/>
        <v>1</v>
      </c>
      <c r="T804" s="3">
        <f t="shared" si="88"/>
        <v>0</v>
      </c>
      <c r="U804" s="3">
        <f t="shared" si="89"/>
        <v>1</v>
      </c>
      <c r="V804" s="3">
        <f t="shared" si="90"/>
        <v>0</v>
      </c>
      <c r="W804" s="25">
        <v>48</v>
      </c>
      <c r="X804" s="23">
        <v>21</v>
      </c>
      <c r="Y804" s="3">
        <v>0.8</v>
      </c>
      <c r="Z804" s="3"/>
      <c r="AB804" s="30">
        <v>774</v>
      </c>
      <c r="AC804" s="30">
        <v>1.6971306970724727</v>
      </c>
      <c r="AD804" s="30">
        <v>-1.2971306970724727</v>
      </c>
    </row>
    <row r="805" spans="1:30">
      <c r="A805" s="4">
        <v>43771.458333333336</v>
      </c>
      <c r="B805">
        <v>43771</v>
      </c>
      <c r="C805" s="3">
        <v>0.45833333333333331</v>
      </c>
      <c r="D805" s="3">
        <v>11</v>
      </c>
      <c r="E805" s="3">
        <v>33</v>
      </c>
      <c r="F805" s="3">
        <v>2.9</v>
      </c>
      <c r="G805" s="5">
        <v>5.7</v>
      </c>
      <c r="H805" s="3">
        <v>8.6</v>
      </c>
      <c r="I805" s="3">
        <v>1.55139</v>
      </c>
      <c r="J805" s="12">
        <f t="shared" si="84"/>
        <v>1.7666666666666668</v>
      </c>
      <c r="K805" s="4">
        <v>43771.458333333336</v>
      </c>
      <c r="L805" s="3">
        <f t="shared" si="85"/>
        <v>2</v>
      </c>
      <c r="M805" s="3">
        <f t="shared" si="86"/>
        <v>11</v>
      </c>
      <c r="N805" s="3">
        <v>57</v>
      </c>
      <c r="O805" s="3">
        <v>0</v>
      </c>
      <c r="P805" s="3">
        <v>57</v>
      </c>
      <c r="Q805" s="3">
        <v>0</v>
      </c>
      <c r="R805" s="3"/>
      <c r="S805" s="3">
        <f t="shared" si="87"/>
        <v>1</v>
      </c>
      <c r="T805" s="3">
        <f t="shared" si="88"/>
        <v>0</v>
      </c>
      <c r="U805" s="3">
        <f t="shared" si="89"/>
        <v>1</v>
      </c>
      <c r="V805" s="3">
        <f t="shared" si="90"/>
        <v>0</v>
      </c>
      <c r="W805" s="26">
        <v>51</v>
      </c>
      <c r="X805" s="22">
        <v>21</v>
      </c>
      <c r="Y805" s="3">
        <v>8.6</v>
      </c>
      <c r="Z805" s="3"/>
      <c r="AB805" s="30">
        <v>775</v>
      </c>
      <c r="AC805" s="30">
        <v>1.6971306970724727</v>
      </c>
      <c r="AD805" s="30">
        <v>2.8693029275275173E-3</v>
      </c>
    </row>
    <row r="806" spans="1:30">
      <c r="A806" s="4">
        <v>43771.5</v>
      </c>
      <c r="B806">
        <v>43771</v>
      </c>
      <c r="C806" s="3">
        <v>0.5</v>
      </c>
      <c r="D806" s="3">
        <v>12</v>
      </c>
      <c r="E806" s="3">
        <v>33</v>
      </c>
      <c r="F806" s="3">
        <v>1.8</v>
      </c>
      <c r="G806" s="5">
        <v>1.2</v>
      </c>
      <c r="H806" s="3">
        <v>3</v>
      </c>
      <c r="I806" s="3">
        <v>1.55139</v>
      </c>
      <c r="J806" s="12">
        <f t="shared" si="84"/>
        <v>1.4666666666666668</v>
      </c>
      <c r="K806" s="4">
        <v>43771.5</v>
      </c>
      <c r="L806" s="3">
        <f t="shared" si="85"/>
        <v>2</v>
      </c>
      <c r="M806" s="3">
        <f t="shared" si="86"/>
        <v>12</v>
      </c>
      <c r="N806" s="3">
        <v>58</v>
      </c>
      <c r="O806" s="3">
        <v>0</v>
      </c>
      <c r="P806" s="3">
        <v>58</v>
      </c>
      <c r="Q806" s="3">
        <v>0</v>
      </c>
      <c r="R806" s="3"/>
      <c r="S806" s="3">
        <f t="shared" si="87"/>
        <v>1</v>
      </c>
      <c r="T806" s="3">
        <f t="shared" si="88"/>
        <v>0</v>
      </c>
      <c r="U806" s="3">
        <f t="shared" si="89"/>
        <v>1</v>
      </c>
      <c r="V806" s="3">
        <f t="shared" si="90"/>
        <v>0</v>
      </c>
      <c r="W806" s="25">
        <v>52</v>
      </c>
      <c r="X806" s="23">
        <v>21</v>
      </c>
      <c r="Y806" s="3">
        <v>3</v>
      </c>
      <c r="Z806" s="3"/>
      <c r="AB806" s="30">
        <v>776</v>
      </c>
      <c r="AC806" s="30">
        <v>1.6705465933089045</v>
      </c>
      <c r="AD806" s="30">
        <v>1.1294534066910953</v>
      </c>
    </row>
    <row r="807" spans="1:30">
      <c r="A807" s="4">
        <v>43771.541666666664</v>
      </c>
      <c r="B807">
        <v>43771</v>
      </c>
      <c r="C807" s="3">
        <v>0.54166666666666663</v>
      </c>
      <c r="D807" s="3">
        <v>13</v>
      </c>
      <c r="E807" s="3">
        <v>33</v>
      </c>
      <c r="F807" s="3">
        <v>0.5</v>
      </c>
      <c r="G807" s="5">
        <v>0.9</v>
      </c>
      <c r="H807" s="3">
        <v>1.4</v>
      </c>
      <c r="I807" s="3">
        <v>1.55139</v>
      </c>
      <c r="J807" s="12">
        <f t="shared" si="84"/>
        <v>1.3624999999999998</v>
      </c>
      <c r="K807" s="4">
        <v>43771.541666666664</v>
      </c>
      <c r="L807" s="3">
        <f t="shared" si="85"/>
        <v>2</v>
      </c>
      <c r="M807" s="3">
        <f t="shared" si="86"/>
        <v>13</v>
      </c>
      <c r="N807" s="3">
        <v>58</v>
      </c>
      <c r="O807" s="3">
        <v>0</v>
      </c>
      <c r="P807" s="3">
        <v>58</v>
      </c>
      <c r="Q807" s="3">
        <v>0</v>
      </c>
      <c r="R807" s="3"/>
      <c r="S807" s="3">
        <f t="shared" si="87"/>
        <v>1</v>
      </c>
      <c r="T807" s="3">
        <f t="shared" si="88"/>
        <v>0</v>
      </c>
      <c r="U807" s="3">
        <f t="shared" si="89"/>
        <v>1</v>
      </c>
      <c r="V807" s="3">
        <f t="shared" si="90"/>
        <v>0</v>
      </c>
      <c r="W807" s="26">
        <v>54</v>
      </c>
      <c r="X807" s="22">
        <v>21</v>
      </c>
      <c r="Y807" s="3">
        <v>1.4</v>
      </c>
      <c r="Z807" s="3"/>
      <c r="AB807" s="30">
        <v>777</v>
      </c>
      <c r="AC807" s="30">
        <v>1.3862830443106839</v>
      </c>
      <c r="AD807" s="30">
        <v>0.91371695568931588</v>
      </c>
    </row>
    <row r="808" spans="1:30">
      <c r="A808" s="4">
        <v>43771.583333333336</v>
      </c>
      <c r="B808">
        <v>43771</v>
      </c>
      <c r="C808" s="3">
        <v>0.58333333333333337</v>
      </c>
      <c r="D808" s="3">
        <v>14</v>
      </c>
      <c r="E808" s="3">
        <v>33</v>
      </c>
      <c r="F808" s="3">
        <v>3.1</v>
      </c>
      <c r="G808" s="5">
        <v>1.3</v>
      </c>
      <c r="H808" s="3">
        <v>4.4000000000000004</v>
      </c>
      <c r="I808" s="3">
        <v>1.55139</v>
      </c>
      <c r="J808" s="12">
        <f t="shared" si="84"/>
        <v>1.3208333333333331</v>
      </c>
      <c r="K808" s="4">
        <v>43771.583333333336</v>
      </c>
      <c r="L808" s="3">
        <f t="shared" si="85"/>
        <v>2</v>
      </c>
      <c r="M808" s="3">
        <f t="shared" si="86"/>
        <v>14</v>
      </c>
      <c r="N808" s="3">
        <v>23</v>
      </c>
      <c r="O808" s="3">
        <v>0</v>
      </c>
      <c r="P808" s="3">
        <v>23</v>
      </c>
      <c r="Q808" s="3">
        <v>0</v>
      </c>
      <c r="R808" s="3"/>
      <c r="S808" s="3">
        <f t="shared" si="87"/>
        <v>1</v>
      </c>
      <c r="T808" s="3">
        <f t="shared" si="88"/>
        <v>0</v>
      </c>
      <c r="U808" s="3">
        <f t="shared" si="89"/>
        <v>1</v>
      </c>
      <c r="V808" s="3">
        <f t="shared" si="90"/>
        <v>0</v>
      </c>
      <c r="W808" s="25">
        <v>55</v>
      </c>
      <c r="X808" s="23">
        <v>21</v>
      </c>
      <c r="Y808" s="3">
        <v>4.4000000000000004</v>
      </c>
      <c r="Z808" s="3"/>
      <c r="AB808" s="30">
        <v>778</v>
      </c>
      <c r="AC808" s="30">
        <v>1.3589249462051511</v>
      </c>
      <c r="AD808" s="30">
        <v>-0.45892494620515123</v>
      </c>
    </row>
    <row r="809" spans="1:30">
      <c r="A809" s="4">
        <v>43771.625</v>
      </c>
      <c r="B809">
        <v>43771</v>
      </c>
      <c r="C809" s="3">
        <v>0.625</v>
      </c>
      <c r="D809" s="3">
        <v>15</v>
      </c>
      <c r="E809" s="3">
        <v>33</v>
      </c>
      <c r="F809" s="3">
        <v>0.4</v>
      </c>
      <c r="G809" s="5">
        <v>0.4</v>
      </c>
      <c r="H809" s="3">
        <v>0.8</v>
      </c>
      <c r="I809" s="3">
        <v>1.55139</v>
      </c>
      <c r="J809" s="12">
        <f t="shared" si="84"/>
        <v>1.1541666666666666</v>
      </c>
      <c r="K809" s="4">
        <v>43771.625</v>
      </c>
      <c r="L809" s="3">
        <f t="shared" si="85"/>
        <v>2</v>
      </c>
      <c r="M809" s="3">
        <f t="shared" si="86"/>
        <v>15</v>
      </c>
      <c r="N809" s="3">
        <v>6</v>
      </c>
      <c r="O809" s="3">
        <v>0</v>
      </c>
      <c r="P809" s="3">
        <v>9</v>
      </c>
      <c r="Q809" s="3">
        <v>0</v>
      </c>
      <c r="R809" s="3"/>
      <c r="S809" s="3">
        <f t="shared" si="87"/>
        <v>1</v>
      </c>
      <c r="T809" s="3">
        <f t="shared" si="88"/>
        <v>0</v>
      </c>
      <c r="U809" s="3">
        <f t="shared" si="89"/>
        <v>1</v>
      </c>
      <c r="V809" s="3">
        <f t="shared" si="90"/>
        <v>0</v>
      </c>
      <c r="W809" s="26">
        <v>54</v>
      </c>
      <c r="X809" s="22">
        <v>21</v>
      </c>
      <c r="Y809" s="3">
        <v>0.8</v>
      </c>
      <c r="Z809" s="3"/>
      <c r="AB809" s="30">
        <v>779</v>
      </c>
      <c r="AC809" s="30">
        <v>1.2669639288283019</v>
      </c>
      <c r="AD809" s="30">
        <v>-0.96696392882830184</v>
      </c>
    </row>
    <row r="810" spans="1:30">
      <c r="A810" s="4">
        <v>43771.666666666664</v>
      </c>
      <c r="B810">
        <v>43771</v>
      </c>
      <c r="C810" s="3">
        <v>0.66666666666666663</v>
      </c>
      <c r="D810" s="3">
        <v>16</v>
      </c>
      <c r="E810" s="3">
        <v>33</v>
      </c>
      <c r="F810" s="3">
        <v>0.4</v>
      </c>
      <c r="G810" s="5">
        <v>0.4</v>
      </c>
      <c r="H810" s="3">
        <v>0.8</v>
      </c>
      <c r="I810" s="3">
        <v>1.55139</v>
      </c>
      <c r="J810" s="12">
        <f t="shared" si="84"/>
        <v>1.1458333333333333</v>
      </c>
      <c r="K810" s="4">
        <v>43771.666666666664</v>
      </c>
      <c r="L810" s="3">
        <f t="shared" si="85"/>
        <v>2</v>
      </c>
      <c r="M810" s="3">
        <f t="shared" si="86"/>
        <v>16</v>
      </c>
      <c r="N810" s="3">
        <v>58</v>
      </c>
      <c r="O810" s="3">
        <v>0</v>
      </c>
      <c r="P810" s="3">
        <v>53</v>
      </c>
      <c r="Q810" s="3">
        <v>0</v>
      </c>
      <c r="R810" s="3"/>
      <c r="S810" s="3">
        <f t="shared" si="87"/>
        <v>1</v>
      </c>
      <c r="T810" s="3">
        <f t="shared" si="88"/>
        <v>0</v>
      </c>
      <c r="U810" s="3">
        <f t="shared" si="89"/>
        <v>1</v>
      </c>
      <c r="V810" s="3">
        <f t="shared" si="90"/>
        <v>0</v>
      </c>
      <c r="W810" s="25">
        <v>51</v>
      </c>
      <c r="X810" s="23">
        <v>21</v>
      </c>
      <c r="Y810" s="3">
        <v>0.8</v>
      </c>
      <c r="Z810" s="3"/>
      <c r="AB810" s="30">
        <v>780</v>
      </c>
      <c r="AC810" s="30">
        <v>1.2054695513689881</v>
      </c>
      <c r="AD810" s="30">
        <v>-0.9054695513689881</v>
      </c>
    </row>
    <row r="811" spans="1:30">
      <c r="A811" s="4">
        <v>43771.708333333336</v>
      </c>
      <c r="B811">
        <v>43771</v>
      </c>
      <c r="C811" s="3">
        <v>0.70833333333333337</v>
      </c>
      <c r="D811" s="3">
        <v>17</v>
      </c>
      <c r="E811" s="3">
        <v>33</v>
      </c>
      <c r="F811" s="3">
        <v>0.7</v>
      </c>
      <c r="G811" s="5">
        <v>0.3</v>
      </c>
      <c r="H811" s="3">
        <v>1</v>
      </c>
      <c r="I811" s="3">
        <v>1.55139</v>
      </c>
      <c r="J811" s="12">
        <f t="shared" si="84"/>
        <v>1.1375</v>
      </c>
      <c r="K811" s="4">
        <v>43771.708333333336</v>
      </c>
      <c r="L811" s="3">
        <f t="shared" si="85"/>
        <v>2</v>
      </c>
      <c r="M811" s="3">
        <f t="shared" si="86"/>
        <v>17</v>
      </c>
      <c r="N811" s="3">
        <v>58</v>
      </c>
      <c r="O811" s="3">
        <v>0</v>
      </c>
      <c r="P811" s="3">
        <v>55</v>
      </c>
      <c r="Q811" s="3">
        <v>0</v>
      </c>
      <c r="R811" s="3"/>
      <c r="S811" s="3">
        <f t="shared" si="87"/>
        <v>1</v>
      </c>
      <c r="T811" s="3">
        <f t="shared" si="88"/>
        <v>0</v>
      </c>
      <c r="U811" s="3">
        <f t="shared" si="89"/>
        <v>1</v>
      </c>
      <c r="V811" s="3">
        <f t="shared" si="90"/>
        <v>0</v>
      </c>
      <c r="W811" s="26">
        <v>50</v>
      </c>
      <c r="X811" s="22">
        <v>21</v>
      </c>
      <c r="Y811" s="3">
        <v>1</v>
      </c>
      <c r="Z811" s="3"/>
      <c r="AB811" s="30">
        <v>781</v>
      </c>
      <c r="AC811" s="30">
        <v>1.1921774994872041</v>
      </c>
      <c r="AD811" s="30">
        <v>-0.89217749948720404</v>
      </c>
    </row>
    <row r="812" spans="1:30">
      <c r="A812" s="4">
        <v>43771.75</v>
      </c>
      <c r="B812">
        <v>43771</v>
      </c>
      <c r="C812" s="3">
        <v>0.75</v>
      </c>
      <c r="D812" s="3">
        <v>18</v>
      </c>
      <c r="E812" s="3">
        <v>33</v>
      </c>
      <c r="F812" s="3">
        <v>0.4</v>
      </c>
      <c r="G812" s="5">
        <v>1.1000000000000001</v>
      </c>
      <c r="H812" s="3">
        <v>1.5</v>
      </c>
      <c r="I812" s="3">
        <v>1.55139</v>
      </c>
      <c r="J812" s="12">
        <f t="shared" si="84"/>
        <v>1.1791666666666665</v>
      </c>
      <c r="K812" s="4">
        <v>43771.75</v>
      </c>
      <c r="L812" s="3">
        <f t="shared" si="85"/>
        <v>2</v>
      </c>
      <c r="M812" s="3">
        <f t="shared" si="86"/>
        <v>18</v>
      </c>
      <c r="N812" s="3">
        <v>58</v>
      </c>
      <c r="O812" s="3">
        <v>0</v>
      </c>
      <c r="P812" s="3">
        <v>58</v>
      </c>
      <c r="Q812" s="3">
        <v>0</v>
      </c>
      <c r="R812" s="3"/>
      <c r="S812" s="3">
        <f t="shared" si="87"/>
        <v>1</v>
      </c>
      <c r="T812" s="3">
        <f t="shared" si="88"/>
        <v>0</v>
      </c>
      <c r="U812" s="3">
        <f t="shared" si="89"/>
        <v>1</v>
      </c>
      <c r="V812" s="3">
        <f t="shared" si="90"/>
        <v>0</v>
      </c>
      <c r="W812" s="25">
        <v>50</v>
      </c>
      <c r="X812" s="23">
        <v>21</v>
      </c>
      <c r="Y812" s="3">
        <v>1.5</v>
      </c>
      <c r="Z812" s="3"/>
      <c r="AB812" s="30">
        <v>782</v>
      </c>
      <c r="AC812" s="30">
        <v>1.17888544760542</v>
      </c>
      <c r="AD812" s="30">
        <v>-0.77888544760542</v>
      </c>
    </row>
    <row r="813" spans="1:30">
      <c r="A813" s="4">
        <v>43771.791666666664</v>
      </c>
      <c r="B813">
        <v>43771</v>
      </c>
      <c r="C813" s="3">
        <v>0.79166666666666663</v>
      </c>
      <c r="D813" s="3">
        <v>19</v>
      </c>
      <c r="E813" s="3">
        <v>33</v>
      </c>
      <c r="F813" s="3">
        <v>1</v>
      </c>
      <c r="G813" s="5">
        <v>0.5</v>
      </c>
      <c r="H813" s="3">
        <v>1.5</v>
      </c>
      <c r="I813" s="3">
        <v>1.55139</v>
      </c>
      <c r="J813" s="12">
        <f t="shared" si="84"/>
        <v>1.2458333333333333</v>
      </c>
      <c r="K813" s="4">
        <v>43771.791666666664</v>
      </c>
      <c r="L813" s="3">
        <f t="shared" si="85"/>
        <v>2</v>
      </c>
      <c r="M813" s="3">
        <f t="shared" si="86"/>
        <v>19</v>
      </c>
      <c r="N813" s="3">
        <v>57</v>
      </c>
      <c r="O813" s="3">
        <v>0</v>
      </c>
      <c r="P813" s="3">
        <v>14</v>
      </c>
      <c r="Q813" s="3">
        <v>0</v>
      </c>
      <c r="R813" s="3"/>
      <c r="S813" s="3">
        <f t="shared" si="87"/>
        <v>1</v>
      </c>
      <c r="T813" s="3">
        <f t="shared" si="88"/>
        <v>0</v>
      </c>
      <c r="U813" s="3">
        <f t="shared" si="89"/>
        <v>1</v>
      </c>
      <c r="V813" s="3">
        <f t="shared" si="90"/>
        <v>0</v>
      </c>
      <c r="W813" s="26">
        <v>47</v>
      </c>
      <c r="X813" s="22">
        <v>21</v>
      </c>
      <c r="Y813" s="3">
        <v>1.5</v>
      </c>
      <c r="Z813" s="3"/>
      <c r="AB813" s="30">
        <v>783</v>
      </c>
      <c r="AC813" s="30">
        <v>1.17888544760542</v>
      </c>
      <c r="AD813" s="30">
        <v>-0.87888544760541998</v>
      </c>
    </row>
    <row r="814" spans="1:30">
      <c r="A814" s="4">
        <v>43771.833333333336</v>
      </c>
      <c r="B814">
        <v>43771</v>
      </c>
      <c r="C814" s="3">
        <v>0.83333333333333337</v>
      </c>
      <c r="D814" s="3">
        <v>20</v>
      </c>
      <c r="E814" s="3">
        <v>33</v>
      </c>
      <c r="F814" s="3">
        <v>0.5</v>
      </c>
      <c r="G814" s="5">
        <v>0.5</v>
      </c>
      <c r="H814" s="3">
        <v>1</v>
      </c>
      <c r="I814" s="3">
        <v>1.55139</v>
      </c>
      <c r="J814" s="12">
        <f t="shared" si="84"/>
        <v>1.2749999999999999</v>
      </c>
      <c r="K814" s="4">
        <v>43771.833333333336</v>
      </c>
      <c r="L814" s="3">
        <f t="shared" si="85"/>
        <v>2</v>
      </c>
      <c r="M814" s="3">
        <f t="shared" si="86"/>
        <v>20</v>
      </c>
      <c r="N814" s="3">
        <v>32</v>
      </c>
      <c r="O814" s="3">
        <v>0</v>
      </c>
      <c r="P814" s="3">
        <v>0</v>
      </c>
      <c r="Q814" s="3">
        <v>0</v>
      </c>
      <c r="R814" s="3"/>
      <c r="S814" s="3">
        <f t="shared" si="87"/>
        <v>1</v>
      </c>
      <c r="T814" s="3">
        <f t="shared" si="88"/>
        <v>0</v>
      </c>
      <c r="U814" s="3">
        <f t="shared" si="89"/>
        <v>0</v>
      </c>
      <c r="V814" s="3">
        <f t="shared" si="90"/>
        <v>0</v>
      </c>
      <c r="W814" s="25">
        <v>46</v>
      </c>
      <c r="X814" s="23">
        <v>21</v>
      </c>
      <c r="Y814" s="3">
        <v>1</v>
      </c>
      <c r="Z814" s="3"/>
      <c r="AB814" s="30">
        <v>784</v>
      </c>
      <c r="AC814" s="30">
        <v>1.1921774994872041</v>
      </c>
      <c r="AD814" s="30">
        <v>0.10782250051279596</v>
      </c>
    </row>
    <row r="815" spans="1:30">
      <c r="A815" s="4">
        <v>43771.875</v>
      </c>
      <c r="B815">
        <v>43771</v>
      </c>
      <c r="C815" s="3">
        <v>0.875</v>
      </c>
      <c r="D815" s="3">
        <v>21</v>
      </c>
      <c r="E815" s="3">
        <v>33</v>
      </c>
      <c r="F815" s="3">
        <v>0.6</v>
      </c>
      <c r="G815" s="5">
        <v>0.7</v>
      </c>
      <c r="H815" s="3">
        <v>1.2999999999999998</v>
      </c>
      <c r="I815" s="3">
        <v>1.55139</v>
      </c>
      <c r="J815" s="12">
        <f t="shared" si="84"/>
        <v>1.2916666666666665</v>
      </c>
      <c r="K815" s="4">
        <v>43771.874999652777</v>
      </c>
      <c r="L815" s="3">
        <f t="shared" si="85"/>
        <v>2</v>
      </c>
      <c r="M815" s="3">
        <f t="shared" si="86"/>
        <v>21</v>
      </c>
      <c r="N815" s="3"/>
      <c r="O815" s="3"/>
      <c r="P815" s="3"/>
      <c r="Q815" s="3"/>
      <c r="R815" s="3"/>
      <c r="S815" s="3">
        <f t="shared" si="87"/>
        <v>0</v>
      </c>
      <c r="T815" s="3">
        <f t="shared" si="88"/>
        <v>0</v>
      </c>
      <c r="U815" s="3">
        <f t="shared" si="89"/>
        <v>0</v>
      </c>
      <c r="V815" s="3">
        <f t="shared" si="90"/>
        <v>0</v>
      </c>
      <c r="W815" s="26">
        <v>44</v>
      </c>
      <c r="X815" s="22">
        <v>21</v>
      </c>
      <c r="Y815" s="3">
        <v>1.2999999999999998</v>
      </c>
      <c r="Z815" s="3"/>
      <c r="AB815" s="30">
        <v>785</v>
      </c>
      <c r="AC815" s="30">
        <v>1.5150757336433753</v>
      </c>
      <c r="AD815" s="30">
        <v>-1.0150757336433753</v>
      </c>
    </row>
    <row r="816" spans="1:30">
      <c r="A816" s="4">
        <v>43771.916666666664</v>
      </c>
      <c r="B816">
        <v>43771</v>
      </c>
      <c r="C816" s="3">
        <v>0.91666666666666663</v>
      </c>
      <c r="D816" s="3">
        <v>22</v>
      </c>
      <c r="E816" s="3">
        <v>33</v>
      </c>
      <c r="F816" s="3">
        <v>1.5</v>
      </c>
      <c r="G816" s="5">
        <v>0.5</v>
      </c>
      <c r="H816" s="3">
        <v>2</v>
      </c>
      <c r="I816" s="3">
        <v>1.55139</v>
      </c>
      <c r="J816" s="12">
        <f t="shared" si="84"/>
        <v>1.3416666666666668</v>
      </c>
      <c r="K816" s="4">
        <v>43771.916666261575</v>
      </c>
      <c r="L816" s="3">
        <f t="shared" si="85"/>
        <v>2</v>
      </c>
      <c r="M816" s="3">
        <f t="shared" si="86"/>
        <v>22</v>
      </c>
      <c r="N816" s="3"/>
      <c r="O816" s="3"/>
      <c r="P816" s="3"/>
      <c r="Q816" s="3"/>
      <c r="R816" s="3"/>
      <c r="S816" s="3">
        <f t="shared" si="87"/>
        <v>0</v>
      </c>
      <c r="T816" s="3">
        <f t="shared" si="88"/>
        <v>0</v>
      </c>
      <c r="U816" s="3">
        <f t="shared" si="89"/>
        <v>0</v>
      </c>
      <c r="V816" s="3">
        <f t="shared" si="90"/>
        <v>0</v>
      </c>
      <c r="W816" s="25">
        <v>44</v>
      </c>
      <c r="X816" s="23">
        <v>21</v>
      </c>
      <c r="Y816" s="3">
        <v>2</v>
      </c>
      <c r="Z816" s="3"/>
      <c r="AB816" s="30">
        <v>786</v>
      </c>
      <c r="AC816" s="30">
        <v>1.5416598374069435</v>
      </c>
      <c r="AD816" s="30">
        <v>-0.74165983740694341</v>
      </c>
    </row>
    <row r="817" spans="1:30">
      <c r="A817" s="4">
        <v>43771.958333333336</v>
      </c>
      <c r="B817">
        <v>43771</v>
      </c>
      <c r="C817" s="3">
        <v>0.95833333333333337</v>
      </c>
      <c r="D817" s="3">
        <v>23</v>
      </c>
      <c r="E817" s="3">
        <v>33</v>
      </c>
      <c r="F817" s="3">
        <v>0.2</v>
      </c>
      <c r="G817" s="5">
        <v>0.2</v>
      </c>
      <c r="H817" s="3">
        <v>0.4</v>
      </c>
      <c r="I817" s="3">
        <v>1.55139</v>
      </c>
      <c r="J817" s="12">
        <f t="shared" si="84"/>
        <v>1.2958333333333332</v>
      </c>
      <c r="K817" s="4">
        <v>43771.958333333336</v>
      </c>
      <c r="L817" s="3">
        <f t="shared" si="85"/>
        <v>2</v>
      </c>
      <c r="M817" s="3">
        <f t="shared" si="86"/>
        <v>23</v>
      </c>
      <c r="N817" s="3">
        <v>15</v>
      </c>
      <c r="O817" s="3">
        <v>0</v>
      </c>
      <c r="P817" s="3">
        <v>34</v>
      </c>
      <c r="Q817" s="3">
        <v>0</v>
      </c>
      <c r="R817" s="3"/>
      <c r="S817" s="3">
        <f t="shared" si="87"/>
        <v>1</v>
      </c>
      <c r="T817" s="3">
        <f t="shared" si="88"/>
        <v>0</v>
      </c>
      <c r="U817" s="3">
        <f t="shared" si="89"/>
        <v>1</v>
      </c>
      <c r="V817" s="3">
        <f t="shared" si="90"/>
        <v>0</v>
      </c>
      <c r="W817" s="26">
        <v>44</v>
      </c>
      <c r="X817" s="22">
        <v>21</v>
      </c>
      <c r="Y817" s="3">
        <v>0.4</v>
      </c>
      <c r="Z817" s="3"/>
      <c r="AB817" s="30">
        <v>787</v>
      </c>
      <c r="AC817" s="30">
        <v>1.5549518892887275</v>
      </c>
      <c r="AD817" s="30">
        <v>-0.95495188928872743</v>
      </c>
    </row>
    <row r="818" spans="1:30">
      <c r="A818" s="4">
        <v>43772</v>
      </c>
      <c r="B818">
        <v>43772</v>
      </c>
      <c r="C818" s="3">
        <v>0</v>
      </c>
      <c r="D818" s="3">
        <v>0</v>
      </c>
      <c r="E818" s="3">
        <v>34</v>
      </c>
      <c r="F818" s="3">
        <v>0.6</v>
      </c>
      <c r="G818" s="5">
        <v>0.4</v>
      </c>
      <c r="H818" s="3">
        <v>1</v>
      </c>
      <c r="I818" s="3">
        <v>1.55139</v>
      </c>
      <c r="J818" s="12">
        <f t="shared" si="84"/>
        <v>1.3208333333333331</v>
      </c>
      <c r="K818" s="4">
        <v>43772</v>
      </c>
      <c r="L818" s="3">
        <f t="shared" si="85"/>
        <v>3</v>
      </c>
      <c r="M818" s="3">
        <f t="shared" si="86"/>
        <v>0</v>
      </c>
      <c r="N818" s="3">
        <v>58</v>
      </c>
      <c r="O818" s="3">
        <v>0</v>
      </c>
      <c r="P818" s="3">
        <v>58</v>
      </c>
      <c r="Q818" s="3">
        <v>0</v>
      </c>
      <c r="R818" s="3"/>
      <c r="S818" s="3">
        <f t="shared" si="87"/>
        <v>1</v>
      </c>
      <c r="T818" s="3">
        <f t="shared" si="88"/>
        <v>0</v>
      </c>
      <c r="U818" s="3">
        <f t="shared" si="89"/>
        <v>1</v>
      </c>
      <c r="V818" s="3">
        <f t="shared" si="90"/>
        <v>0</v>
      </c>
      <c r="W818" s="25">
        <v>43</v>
      </c>
      <c r="X818" s="23">
        <v>21</v>
      </c>
      <c r="Y818" s="3">
        <v>1</v>
      </c>
      <c r="Z818" s="3"/>
      <c r="AB818" s="30">
        <v>788</v>
      </c>
      <c r="AC818" s="30">
        <v>1.3354396530665884</v>
      </c>
      <c r="AD818" s="30">
        <v>-0.83543965306658841</v>
      </c>
    </row>
    <row r="819" spans="1:30">
      <c r="A819" s="4">
        <v>43772.041666666664</v>
      </c>
      <c r="B819">
        <v>43772</v>
      </c>
      <c r="C819" s="3">
        <v>4.1666666666666664E-2</v>
      </c>
      <c r="D819" s="3">
        <v>1</v>
      </c>
      <c r="E819" s="3">
        <v>34</v>
      </c>
      <c r="F819" s="3">
        <v>0.9</v>
      </c>
      <c r="G819" s="5">
        <v>0.9</v>
      </c>
      <c r="H819" s="3">
        <v>1.8</v>
      </c>
      <c r="I819" s="3">
        <v>1.55139</v>
      </c>
      <c r="J819" s="12">
        <f t="shared" si="84"/>
        <v>1.325</v>
      </c>
      <c r="K819" s="4">
        <v>43772.041666666664</v>
      </c>
      <c r="L819" s="3">
        <f t="shared" si="85"/>
        <v>3</v>
      </c>
      <c r="M819" s="3">
        <f t="shared" si="86"/>
        <v>1</v>
      </c>
      <c r="N819" s="3">
        <v>116</v>
      </c>
      <c r="O819" s="3">
        <v>0</v>
      </c>
      <c r="P819" s="3">
        <v>116</v>
      </c>
      <c r="Q819" s="3">
        <v>0</v>
      </c>
      <c r="R819" s="3"/>
      <c r="S819" s="3">
        <f t="shared" si="87"/>
        <v>1</v>
      </c>
      <c r="T819" s="3">
        <f t="shared" si="88"/>
        <v>0</v>
      </c>
      <c r="U819" s="3">
        <f t="shared" si="89"/>
        <v>1</v>
      </c>
      <c r="V819" s="3">
        <f t="shared" si="90"/>
        <v>0</v>
      </c>
      <c r="W819" s="26">
        <v>45</v>
      </c>
      <c r="X819" s="22">
        <v>21</v>
      </c>
      <c r="Y819" s="3">
        <v>1.8</v>
      </c>
      <c r="Z819" s="3"/>
      <c r="AB819" s="30">
        <v>789</v>
      </c>
      <c r="AC819" s="30">
        <v>1.6317537834591915</v>
      </c>
      <c r="AD819" s="30">
        <v>-0.93175378345919158</v>
      </c>
    </row>
    <row r="820" spans="1:30">
      <c r="A820" s="4">
        <v>43772.083333333336</v>
      </c>
      <c r="B820">
        <v>43772</v>
      </c>
      <c r="C820" s="3">
        <v>8.3333333333333329E-2</v>
      </c>
      <c r="D820" s="3">
        <v>2</v>
      </c>
      <c r="E820" s="3">
        <v>34</v>
      </c>
      <c r="F820" s="3">
        <v>0.5</v>
      </c>
      <c r="G820" s="5">
        <v>0.4</v>
      </c>
      <c r="H820" s="3">
        <v>0.9</v>
      </c>
      <c r="I820" s="3">
        <v>1.55139</v>
      </c>
      <c r="J820" s="12">
        <f t="shared" si="84"/>
        <v>1.3083333333333331</v>
      </c>
      <c r="K820" s="4">
        <v>43772.083333333336</v>
      </c>
      <c r="L820" s="3">
        <f t="shared" si="85"/>
        <v>3</v>
      </c>
      <c r="M820" s="3">
        <f t="shared" si="86"/>
        <v>2</v>
      </c>
      <c r="N820" s="3">
        <v>58</v>
      </c>
      <c r="O820" s="3">
        <v>0</v>
      </c>
      <c r="P820" s="3">
        <v>58</v>
      </c>
      <c r="Q820" s="3">
        <v>0</v>
      </c>
      <c r="R820" s="3"/>
      <c r="S820" s="3">
        <f t="shared" si="87"/>
        <v>1</v>
      </c>
      <c r="T820" s="3">
        <f t="shared" si="88"/>
        <v>0</v>
      </c>
      <c r="U820" s="3">
        <f t="shared" si="89"/>
        <v>1</v>
      </c>
      <c r="V820" s="3">
        <f t="shared" si="90"/>
        <v>0</v>
      </c>
      <c r="W820" s="25">
        <v>47</v>
      </c>
      <c r="X820" s="23">
        <v>21</v>
      </c>
      <c r="Y820" s="3">
        <v>0.9</v>
      </c>
      <c r="Z820" s="3"/>
      <c r="AB820" s="30">
        <v>790</v>
      </c>
      <c r="AC820" s="30">
        <v>1.7104227489542567</v>
      </c>
      <c r="AD820" s="30">
        <v>-0.31042274895425681</v>
      </c>
    </row>
    <row r="821" spans="1:30">
      <c r="A821" s="4">
        <v>43772.125</v>
      </c>
      <c r="B821">
        <v>43772</v>
      </c>
      <c r="C821" s="3">
        <v>0.125</v>
      </c>
      <c r="D821" s="3">
        <v>3</v>
      </c>
      <c r="E821" s="3">
        <v>34</v>
      </c>
      <c r="F821" s="3">
        <v>0.5</v>
      </c>
      <c r="G821" s="5">
        <v>0.7</v>
      </c>
      <c r="H821" s="3">
        <v>1.2</v>
      </c>
      <c r="I821" s="3">
        <v>1.55139</v>
      </c>
      <c r="J821" s="12">
        <f t="shared" si="84"/>
        <v>1.325</v>
      </c>
      <c r="K821" s="4">
        <v>43772.125</v>
      </c>
      <c r="L821" s="3">
        <f t="shared" si="85"/>
        <v>3</v>
      </c>
      <c r="M821" s="3">
        <f t="shared" si="86"/>
        <v>3</v>
      </c>
      <c r="N821" s="3">
        <v>58</v>
      </c>
      <c r="O821" s="3">
        <v>0</v>
      </c>
      <c r="P821" s="3">
        <v>58</v>
      </c>
      <c r="Q821" s="3">
        <v>0</v>
      </c>
      <c r="R821" s="3"/>
      <c r="S821" s="3">
        <f t="shared" si="87"/>
        <v>1</v>
      </c>
      <c r="T821" s="3">
        <f t="shared" si="88"/>
        <v>0</v>
      </c>
      <c r="U821" s="3">
        <f t="shared" si="89"/>
        <v>1</v>
      </c>
      <c r="V821" s="3">
        <f t="shared" si="90"/>
        <v>0</v>
      </c>
      <c r="W821" s="26">
        <v>44</v>
      </c>
      <c r="X821" s="22">
        <v>21</v>
      </c>
      <c r="Y821" s="3">
        <v>1.2</v>
      </c>
      <c r="Z821" s="3"/>
      <c r="AB821" s="30">
        <v>791</v>
      </c>
      <c r="AC821" s="30">
        <v>1.7104227489542567</v>
      </c>
      <c r="AD821" s="30">
        <v>0.68957725104574319</v>
      </c>
    </row>
    <row r="822" spans="1:30">
      <c r="A822" s="4">
        <v>43772.166666666664</v>
      </c>
      <c r="B822">
        <v>43772</v>
      </c>
      <c r="C822" s="3">
        <v>0.16666666666666666</v>
      </c>
      <c r="D822" s="3">
        <v>4</v>
      </c>
      <c r="E822" s="3">
        <v>34</v>
      </c>
      <c r="F822" s="3">
        <v>0.6</v>
      </c>
      <c r="G822" s="5">
        <v>0.5</v>
      </c>
      <c r="H822" s="3">
        <v>1.1000000000000001</v>
      </c>
      <c r="I822" s="3">
        <v>1.55139</v>
      </c>
      <c r="J822" s="12">
        <f t="shared" si="84"/>
        <v>1.3291666666666664</v>
      </c>
      <c r="K822" s="4">
        <v>43772.166666666664</v>
      </c>
      <c r="L822" s="3">
        <f t="shared" si="85"/>
        <v>3</v>
      </c>
      <c r="M822" s="3">
        <f t="shared" si="86"/>
        <v>4</v>
      </c>
      <c r="N822" s="3">
        <v>57</v>
      </c>
      <c r="O822" s="3">
        <v>0</v>
      </c>
      <c r="P822" s="3">
        <v>57</v>
      </c>
      <c r="Q822" s="3">
        <v>0</v>
      </c>
      <c r="R822" s="3"/>
      <c r="S822" s="3">
        <f t="shared" si="87"/>
        <v>1</v>
      </c>
      <c r="T822" s="3">
        <f t="shared" si="88"/>
        <v>0</v>
      </c>
      <c r="U822" s="3">
        <f t="shared" si="89"/>
        <v>1</v>
      </c>
      <c r="V822" s="3">
        <f t="shared" si="90"/>
        <v>0</v>
      </c>
      <c r="W822" s="25">
        <v>43</v>
      </c>
      <c r="X822" s="23">
        <v>21</v>
      </c>
      <c r="Y822" s="3">
        <v>1.1000000000000001</v>
      </c>
      <c r="Z822" s="3"/>
      <c r="AB822" s="30">
        <v>792</v>
      </c>
      <c r="AC822" s="30">
        <v>1.7370068527178248</v>
      </c>
      <c r="AD822" s="30">
        <v>-1.1370068527178248</v>
      </c>
    </row>
    <row r="823" spans="1:30">
      <c r="A823" s="4">
        <v>43772.208333333336</v>
      </c>
      <c r="B823">
        <v>43772</v>
      </c>
      <c r="C823" s="3">
        <v>0.20833333333333334</v>
      </c>
      <c r="D823" s="3">
        <v>5</v>
      </c>
      <c r="E823" s="3">
        <v>34</v>
      </c>
      <c r="F823" s="3">
        <v>0.4</v>
      </c>
      <c r="G823" s="5">
        <v>0.7</v>
      </c>
      <c r="H823" s="3">
        <v>1.1000000000000001</v>
      </c>
      <c r="I823" s="3">
        <v>1.55139</v>
      </c>
      <c r="J823" s="12">
        <f t="shared" si="84"/>
        <v>1.3499999999999999</v>
      </c>
      <c r="K823" s="4">
        <v>43772.208333333336</v>
      </c>
      <c r="L823" s="3">
        <f t="shared" si="85"/>
        <v>3</v>
      </c>
      <c r="M823" s="3">
        <f t="shared" si="86"/>
        <v>5</v>
      </c>
      <c r="N823" s="3">
        <v>58</v>
      </c>
      <c r="O823" s="3">
        <v>0</v>
      </c>
      <c r="P823" s="3">
        <v>58</v>
      </c>
      <c r="Q823" s="3">
        <v>0</v>
      </c>
      <c r="R823" s="3"/>
      <c r="S823" s="3">
        <f t="shared" si="87"/>
        <v>1</v>
      </c>
      <c r="T823" s="3">
        <f t="shared" si="88"/>
        <v>0</v>
      </c>
      <c r="U823" s="3">
        <f t="shared" si="89"/>
        <v>1</v>
      </c>
      <c r="V823" s="3">
        <f t="shared" si="90"/>
        <v>0</v>
      </c>
      <c r="W823" s="26">
        <v>44</v>
      </c>
      <c r="X823" s="22">
        <v>21</v>
      </c>
      <c r="Y823" s="3">
        <v>1.1000000000000001</v>
      </c>
      <c r="Z823" s="3"/>
      <c r="AB823" s="30">
        <v>793</v>
      </c>
      <c r="AC823" s="30">
        <v>1.7237148008360408</v>
      </c>
      <c r="AD823" s="30">
        <v>-1.1237148008360407</v>
      </c>
    </row>
    <row r="824" spans="1:30">
      <c r="A824" s="4">
        <v>43772.25</v>
      </c>
      <c r="B824">
        <v>43772</v>
      </c>
      <c r="C824" s="3">
        <v>0.25</v>
      </c>
      <c r="D824" s="3">
        <v>6</v>
      </c>
      <c r="E824" s="3">
        <v>34</v>
      </c>
      <c r="F824" s="3">
        <v>1.5</v>
      </c>
      <c r="G824" s="5">
        <v>0.4</v>
      </c>
      <c r="H824" s="3">
        <v>1.9</v>
      </c>
      <c r="I824" s="3">
        <v>1.55139</v>
      </c>
      <c r="J824" s="12">
        <f t="shared" si="84"/>
        <v>1.4083333333333332</v>
      </c>
      <c r="K824" s="4">
        <v>43772.25</v>
      </c>
      <c r="L824" s="3">
        <f t="shared" si="85"/>
        <v>3</v>
      </c>
      <c r="M824" s="3">
        <f t="shared" si="86"/>
        <v>6</v>
      </c>
      <c r="N824" s="3">
        <v>58</v>
      </c>
      <c r="O824" s="3">
        <v>0</v>
      </c>
      <c r="P824" s="3">
        <v>58</v>
      </c>
      <c r="Q824" s="3">
        <v>0</v>
      </c>
      <c r="R824" s="3"/>
      <c r="S824" s="3">
        <f t="shared" si="87"/>
        <v>1</v>
      </c>
      <c r="T824" s="3">
        <f t="shared" si="88"/>
        <v>0</v>
      </c>
      <c r="U824" s="3">
        <f t="shared" si="89"/>
        <v>1</v>
      </c>
      <c r="V824" s="3">
        <f t="shared" si="90"/>
        <v>0</v>
      </c>
      <c r="W824" s="25">
        <v>45</v>
      </c>
      <c r="X824" s="23">
        <v>17</v>
      </c>
      <c r="Y824" s="3">
        <v>1.9</v>
      </c>
      <c r="Z824" s="3"/>
      <c r="AB824" s="30">
        <v>794</v>
      </c>
      <c r="AC824" s="30">
        <v>1.7502989045996089</v>
      </c>
      <c r="AD824" s="30">
        <v>-1.2502989045996089</v>
      </c>
    </row>
    <row r="825" spans="1:30">
      <c r="A825" s="4">
        <v>43772.291666666664</v>
      </c>
      <c r="B825">
        <v>43772</v>
      </c>
      <c r="C825" s="3">
        <v>0.29166666666666669</v>
      </c>
      <c r="D825" s="3">
        <v>7</v>
      </c>
      <c r="E825" s="3">
        <v>34</v>
      </c>
      <c r="F825" s="3">
        <v>0.6</v>
      </c>
      <c r="G825" s="5">
        <v>0.8</v>
      </c>
      <c r="H825" s="3">
        <v>1.4</v>
      </c>
      <c r="I825" s="3">
        <v>1.55139</v>
      </c>
      <c r="J825" s="12">
        <f t="shared" si="84"/>
        <v>1.5083333333333331</v>
      </c>
      <c r="K825" s="4">
        <v>43772.291666666664</v>
      </c>
      <c r="L825" s="3">
        <f t="shared" si="85"/>
        <v>3</v>
      </c>
      <c r="M825" s="3">
        <f t="shared" si="86"/>
        <v>7</v>
      </c>
      <c r="N825" s="3">
        <v>58</v>
      </c>
      <c r="O825" s="3">
        <v>0</v>
      </c>
      <c r="P825" s="3">
        <v>58</v>
      </c>
      <c r="Q825" s="3">
        <v>0</v>
      </c>
      <c r="R825" s="3"/>
      <c r="S825" s="3">
        <f t="shared" si="87"/>
        <v>1</v>
      </c>
      <c r="T825" s="3">
        <f t="shared" si="88"/>
        <v>0</v>
      </c>
      <c r="U825" s="3">
        <f t="shared" si="89"/>
        <v>1</v>
      </c>
      <c r="V825" s="3">
        <f t="shared" si="90"/>
        <v>0</v>
      </c>
      <c r="W825" s="26">
        <v>47</v>
      </c>
      <c r="X825" s="22">
        <v>17</v>
      </c>
      <c r="Y825" s="3">
        <v>1.4</v>
      </c>
      <c r="Z825" s="3"/>
      <c r="AB825" s="30">
        <v>795</v>
      </c>
      <c r="AC825" s="30">
        <v>1.7635909564813934</v>
      </c>
      <c r="AD825" s="30">
        <v>-1.2635909564813934</v>
      </c>
    </row>
    <row r="826" spans="1:30">
      <c r="A826" s="4">
        <v>43772.333333333336</v>
      </c>
      <c r="B826">
        <v>43772</v>
      </c>
      <c r="C826" s="3">
        <v>0.33333333333333331</v>
      </c>
      <c r="D826" s="3">
        <v>8</v>
      </c>
      <c r="E826" s="3">
        <v>34</v>
      </c>
      <c r="F826" s="3">
        <v>1.5</v>
      </c>
      <c r="G826" s="5">
        <v>0.5</v>
      </c>
      <c r="H826" s="3">
        <v>2</v>
      </c>
      <c r="I826" s="3">
        <v>1.55139</v>
      </c>
      <c r="J826" s="12">
        <f t="shared" si="84"/>
        <v>1.5541666666666665</v>
      </c>
      <c r="K826" s="4">
        <v>43772.333333333336</v>
      </c>
      <c r="L826" s="3">
        <f t="shared" si="85"/>
        <v>3</v>
      </c>
      <c r="M826" s="3">
        <f t="shared" si="86"/>
        <v>8</v>
      </c>
      <c r="N826" s="3">
        <v>18</v>
      </c>
      <c r="O826" s="3">
        <v>0</v>
      </c>
      <c r="P826" s="3">
        <v>58</v>
      </c>
      <c r="Q826" s="3">
        <v>0</v>
      </c>
      <c r="R826" s="3"/>
      <c r="S826" s="3">
        <f t="shared" si="87"/>
        <v>1</v>
      </c>
      <c r="T826" s="3">
        <f t="shared" si="88"/>
        <v>0</v>
      </c>
      <c r="U826" s="3">
        <f t="shared" si="89"/>
        <v>1</v>
      </c>
      <c r="V826" s="3">
        <f t="shared" si="90"/>
        <v>0</v>
      </c>
      <c r="W826" s="25">
        <v>50</v>
      </c>
      <c r="X826" s="23">
        <v>21</v>
      </c>
      <c r="Y826" s="3">
        <v>2</v>
      </c>
      <c r="Z826" s="3"/>
      <c r="AB826" s="30">
        <v>796</v>
      </c>
      <c r="AC826" s="30">
        <v>1.7635909564813934</v>
      </c>
      <c r="AD826" s="30">
        <v>-1.1635909564813933</v>
      </c>
    </row>
    <row r="827" spans="1:30">
      <c r="A827" s="4">
        <v>43772.375</v>
      </c>
      <c r="B827">
        <v>43772</v>
      </c>
      <c r="C827" s="3">
        <v>0.375</v>
      </c>
      <c r="D827" s="3">
        <v>9</v>
      </c>
      <c r="E827" s="3">
        <v>34</v>
      </c>
      <c r="F827" s="3">
        <v>0.4</v>
      </c>
      <c r="G827" s="5">
        <v>0.3</v>
      </c>
      <c r="H827" s="3">
        <v>0.7</v>
      </c>
      <c r="I827" s="3">
        <v>1.55139</v>
      </c>
      <c r="J827" s="12">
        <f t="shared" si="84"/>
        <v>1.4916666666666665</v>
      </c>
      <c r="K827" s="4">
        <v>43772.375</v>
      </c>
      <c r="L827" s="3">
        <f t="shared" si="85"/>
        <v>3</v>
      </c>
      <c r="M827" s="3">
        <f t="shared" si="86"/>
        <v>9</v>
      </c>
      <c r="N827" s="3">
        <v>0</v>
      </c>
      <c r="O827" s="3">
        <v>0</v>
      </c>
      <c r="P827" s="3">
        <v>57</v>
      </c>
      <c r="Q827" s="3">
        <v>0</v>
      </c>
      <c r="R827" s="3"/>
      <c r="S827" s="3">
        <f t="shared" si="87"/>
        <v>0</v>
      </c>
      <c r="T827" s="3">
        <f t="shared" si="88"/>
        <v>0</v>
      </c>
      <c r="U827" s="3">
        <f t="shared" si="89"/>
        <v>1</v>
      </c>
      <c r="V827" s="3">
        <f t="shared" si="90"/>
        <v>0</v>
      </c>
      <c r="W827" s="26">
        <v>51</v>
      </c>
      <c r="X827" s="22">
        <v>21</v>
      </c>
      <c r="Y827" s="3">
        <v>0.7</v>
      </c>
      <c r="Z827" s="3"/>
      <c r="AB827" s="30">
        <v>797</v>
      </c>
      <c r="AC827" s="30">
        <v>1.7768830083631775</v>
      </c>
      <c r="AD827" s="30">
        <v>-1.2768830083631775</v>
      </c>
    </row>
    <row r="828" spans="1:30">
      <c r="A828" s="4">
        <v>43772.416666666664</v>
      </c>
      <c r="B828">
        <v>43772</v>
      </c>
      <c r="C828" s="3">
        <v>0.41666666666666669</v>
      </c>
      <c r="D828" s="3">
        <v>10</v>
      </c>
      <c r="E828" s="3">
        <v>34</v>
      </c>
      <c r="F828" s="3">
        <v>0.4</v>
      </c>
      <c r="G828" s="5">
        <v>1.2</v>
      </c>
      <c r="H828" s="3">
        <v>1.6</v>
      </c>
      <c r="I828" s="3">
        <v>1.55139</v>
      </c>
      <c r="J828" s="12">
        <f t="shared" si="84"/>
        <v>1.4916666666666669</v>
      </c>
      <c r="K828" s="4">
        <v>43772.416666666664</v>
      </c>
      <c r="L828" s="3">
        <f t="shared" si="85"/>
        <v>3</v>
      </c>
      <c r="M828" s="3">
        <f t="shared" si="86"/>
        <v>10</v>
      </c>
      <c r="N828" s="3">
        <v>0</v>
      </c>
      <c r="O828" s="3">
        <v>0</v>
      </c>
      <c r="P828" s="3">
        <v>58</v>
      </c>
      <c r="Q828" s="3">
        <v>0</v>
      </c>
      <c r="R828" s="3"/>
      <c r="S828" s="3">
        <f t="shared" si="87"/>
        <v>0</v>
      </c>
      <c r="T828" s="3">
        <f t="shared" si="88"/>
        <v>0</v>
      </c>
      <c r="U828" s="3">
        <f t="shared" si="89"/>
        <v>1</v>
      </c>
      <c r="V828" s="3">
        <f t="shared" si="90"/>
        <v>0</v>
      </c>
      <c r="W828" s="25">
        <v>53</v>
      </c>
      <c r="X828" s="23">
        <v>21</v>
      </c>
      <c r="Y828" s="3">
        <v>1.6</v>
      </c>
      <c r="Z828" s="3"/>
      <c r="AB828" s="30">
        <v>798</v>
      </c>
      <c r="AC828" s="30">
        <v>1.7901750602449615</v>
      </c>
      <c r="AD828" s="30">
        <v>-1.2901750602449615</v>
      </c>
    </row>
    <row r="829" spans="1:30">
      <c r="A829" s="4">
        <v>43772.458333333336</v>
      </c>
      <c r="B829">
        <v>43772</v>
      </c>
      <c r="C829" s="3">
        <v>0.45833333333333331</v>
      </c>
      <c r="D829" s="3">
        <v>11</v>
      </c>
      <c r="E829" s="3">
        <v>34</v>
      </c>
      <c r="F829" s="3">
        <v>1.2</v>
      </c>
      <c r="G829" s="5">
        <v>0.2</v>
      </c>
      <c r="H829" s="3">
        <v>1.4</v>
      </c>
      <c r="I829" s="3">
        <v>1.55139</v>
      </c>
      <c r="J829" s="12">
        <f t="shared" si="84"/>
        <v>1.4416666666666667</v>
      </c>
      <c r="K829" s="4">
        <v>43772.458333333336</v>
      </c>
      <c r="L829" s="3">
        <f t="shared" si="85"/>
        <v>3</v>
      </c>
      <c r="M829" s="3">
        <f t="shared" si="86"/>
        <v>11</v>
      </c>
      <c r="N829" s="3">
        <v>0</v>
      </c>
      <c r="O829" s="3">
        <v>0</v>
      </c>
      <c r="P829" s="3">
        <v>6</v>
      </c>
      <c r="Q829" s="3">
        <v>0</v>
      </c>
      <c r="R829" s="3"/>
      <c r="S829" s="3">
        <f t="shared" si="87"/>
        <v>0</v>
      </c>
      <c r="T829" s="3">
        <f t="shared" si="88"/>
        <v>0</v>
      </c>
      <c r="U829" s="3">
        <f t="shared" si="89"/>
        <v>1</v>
      </c>
      <c r="V829" s="3">
        <f t="shared" si="90"/>
        <v>0</v>
      </c>
      <c r="W829" s="26">
        <v>54</v>
      </c>
      <c r="X829" s="22">
        <v>21</v>
      </c>
      <c r="Y829" s="3">
        <v>1.4</v>
      </c>
      <c r="Z829" s="3"/>
      <c r="AB829" s="30">
        <v>799</v>
      </c>
      <c r="AC829" s="30">
        <v>1.7901750602449615</v>
      </c>
      <c r="AD829" s="30">
        <v>-1.0901750602449616</v>
      </c>
    </row>
    <row r="830" spans="1:30">
      <c r="A830" s="4">
        <v>43772.5</v>
      </c>
      <c r="B830">
        <v>43772</v>
      </c>
      <c r="C830" s="3">
        <v>0.5</v>
      </c>
      <c r="D830" s="3">
        <v>12</v>
      </c>
      <c r="E830" s="3">
        <v>34</v>
      </c>
      <c r="F830" s="3">
        <v>0.4</v>
      </c>
      <c r="G830" s="5">
        <v>0.1</v>
      </c>
      <c r="H830" s="3">
        <v>0.5</v>
      </c>
      <c r="I830" s="3">
        <v>1.55139</v>
      </c>
      <c r="J830" s="12">
        <f t="shared" si="84"/>
        <v>1.4000000000000004</v>
      </c>
      <c r="K830" s="4">
        <v>43772.500000231485</v>
      </c>
      <c r="L830" s="3">
        <f t="shared" si="85"/>
        <v>3</v>
      </c>
      <c r="M830" s="3">
        <f t="shared" si="86"/>
        <v>12</v>
      </c>
      <c r="N830" s="3"/>
      <c r="O830" s="3"/>
      <c r="P830" s="3"/>
      <c r="Q830" s="3"/>
      <c r="R830" s="3"/>
      <c r="S830" s="3">
        <f t="shared" si="87"/>
        <v>0</v>
      </c>
      <c r="T830" s="3">
        <f t="shared" si="88"/>
        <v>0</v>
      </c>
      <c r="U830" s="3">
        <f t="shared" si="89"/>
        <v>0</v>
      </c>
      <c r="V830" s="3">
        <f t="shared" si="90"/>
        <v>0</v>
      </c>
      <c r="W830" s="25">
        <v>56</v>
      </c>
      <c r="X830" s="23">
        <v>21</v>
      </c>
      <c r="Y830" s="3">
        <v>0.5</v>
      </c>
      <c r="Z830" s="3"/>
      <c r="AB830" s="30">
        <v>800</v>
      </c>
      <c r="AC830" s="30">
        <v>1.7370068527178248</v>
      </c>
      <c r="AD830" s="30">
        <v>0.16299314728217507</v>
      </c>
    </row>
    <row r="831" spans="1:30">
      <c r="A831" s="4">
        <v>43772.541666666664</v>
      </c>
      <c r="B831">
        <v>43772</v>
      </c>
      <c r="C831" s="3">
        <v>0.54166666666666663</v>
      </c>
      <c r="D831" s="3">
        <v>13</v>
      </c>
      <c r="E831" s="3">
        <v>34</v>
      </c>
      <c r="F831" s="3">
        <v>0.2</v>
      </c>
      <c r="G831" s="5">
        <v>0.2</v>
      </c>
      <c r="H831" s="3">
        <v>0.4</v>
      </c>
      <c r="I831" s="3">
        <v>1.55139</v>
      </c>
      <c r="J831" s="12">
        <f t="shared" si="84"/>
        <v>1.3958333333333333</v>
      </c>
      <c r="K831" s="4">
        <v>43772.541666666664</v>
      </c>
      <c r="L831" s="3">
        <f t="shared" si="85"/>
        <v>3</v>
      </c>
      <c r="M831" s="3">
        <f t="shared" si="86"/>
        <v>13</v>
      </c>
      <c r="N831" s="3">
        <v>25</v>
      </c>
      <c r="O831" s="3">
        <v>0</v>
      </c>
      <c r="P831" s="3">
        <v>0</v>
      </c>
      <c r="Q831" s="3">
        <v>0</v>
      </c>
      <c r="R831" s="3"/>
      <c r="S831" s="3">
        <f t="shared" si="87"/>
        <v>1</v>
      </c>
      <c r="T831" s="3">
        <f t="shared" si="88"/>
        <v>0</v>
      </c>
      <c r="U831" s="3">
        <f t="shared" si="89"/>
        <v>0</v>
      </c>
      <c r="V831" s="3">
        <f t="shared" si="90"/>
        <v>0</v>
      </c>
      <c r="W831" s="26">
        <v>56</v>
      </c>
      <c r="X831" s="22">
        <v>21</v>
      </c>
      <c r="Y831" s="3">
        <v>0.4</v>
      </c>
      <c r="Z831" s="3"/>
      <c r="AB831" s="30">
        <v>801</v>
      </c>
      <c r="AC831" s="30">
        <v>1.6971306970724727</v>
      </c>
      <c r="AD831" s="30">
        <v>3.0028693029275275</v>
      </c>
    </row>
    <row r="832" spans="1:30">
      <c r="A832" s="4">
        <v>43772.583333333336</v>
      </c>
      <c r="B832">
        <v>43772</v>
      </c>
      <c r="C832" s="3">
        <v>0.58333333333333337</v>
      </c>
      <c r="D832" s="3">
        <v>14</v>
      </c>
      <c r="E832" s="3">
        <v>34</v>
      </c>
      <c r="F832" s="3">
        <v>0.2</v>
      </c>
      <c r="G832" s="5">
        <v>0.2</v>
      </c>
      <c r="H832" s="3">
        <v>0.4</v>
      </c>
      <c r="I832" s="3">
        <v>1.55139</v>
      </c>
      <c r="J832" s="12">
        <f t="shared" si="84"/>
        <v>1.3958333333333333</v>
      </c>
      <c r="K832" s="4">
        <v>43772.583333333336</v>
      </c>
      <c r="L832" s="3">
        <f t="shared" si="85"/>
        <v>3</v>
      </c>
      <c r="M832" s="3">
        <f t="shared" si="86"/>
        <v>14</v>
      </c>
      <c r="N832" s="3">
        <v>57</v>
      </c>
      <c r="O832" s="3">
        <v>0</v>
      </c>
      <c r="P832" s="3">
        <v>0</v>
      </c>
      <c r="Q832" s="3">
        <v>0</v>
      </c>
      <c r="R832" s="3"/>
      <c r="S832" s="3">
        <f t="shared" si="87"/>
        <v>1</v>
      </c>
      <c r="T832" s="3">
        <f t="shared" si="88"/>
        <v>0</v>
      </c>
      <c r="U832" s="3">
        <f t="shared" si="89"/>
        <v>0</v>
      </c>
      <c r="V832" s="3">
        <f t="shared" si="90"/>
        <v>0</v>
      </c>
      <c r="W832" s="25">
        <v>57</v>
      </c>
      <c r="X832" s="23">
        <v>21</v>
      </c>
      <c r="Y832" s="3">
        <v>0.4</v>
      </c>
      <c r="Z832" s="3"/>
      <c r="AB832" s="30">
        <v>802</v>
      </c>
      <c r="AC832" s="30">
        <v>1.6971306970724727</v>
      </c>
      <c r="AD832" s="30">
        <v>0.50286930292752707</v>
      </c>
    </row>
    <row r="833" spans="1:30">
      <c r="A833" s="4">
        <v>43772.625</v>
      </c>
      <c r="B833">
        <v>43772</v>
      </c>
      <c r="C833" s="3">
        <v>0.625</v>
      </c>
      <c r="D833" s="3">
        <v>15</v>
      </c>
      <c r="E833" s="3">
        <v>34</v>
      </c>
      <c r="F833" s="3">
        <v>0.4</v>
      </c>
      <c r="G833" s="5">
        <v>0.2</v>
      </c>
      <c r="H833" s="3">
        <v>0.60000000000000009</v>
      </c>
      <c r="I833" s="3">
        <v>1.55139</v>
      </c>
      <c r="J833" s="12">
        <f t="shared" si="84"/>
        <v>1.3958333333333333</v>
      </c>
      <c r="K833" s="4">
        <v>43772.625</v>
      </c>
      <c r="L833" s="3">
        <f t="shared" si="85"/>
        <v>3</v>
      </c>
      <c r="M833" s="3">
        <f t="shared" si="86"/>
        <v>15</v>
      </c>
      <c r="N833" s="3">
        <v>58</v>
      </c>
      <c r="O833" s="3">
        <v>0</v>
      </c>
      <c r="P833" s="3">
        <v>0</v>
      </c>
      <c r="Q833" s="3">
        <v>0</v>
      </c>
      <c r="R833" s="3"/>
      <c r="S833" s="3">
        <f t="shared" si="87"/>
        <v>1</v>
      </c>
      <c r="T833" s="3">
        <f t="shared" si="88"/>
        <v>0</v>
      </c>
      <c r="U833" s="3">
        <f t="shared" si="89"/>
        <v>0</v>
      </c>
      <c r="V833" s="3">
        <f t="shared" si="90"/>
        <v>0</v>
      </c>
      <c r="W833" s="26">
        <v>56</v>
      </c>
      <c r="X833" s="22">
        <v>21</v>
      </c>
      <c r="Y833" s="3">
        <v>0.60000000000000009</v>
      </c>
      <c r="Z833" s="3"/>
      <c r="AB833" s="30">
        <v>803</v>
      </c>
      <c r="AC833" s="30">
        <v>1.6051696796956234</v>
      </c>
      <c r="AD833" s="30">
        <v>-0.80516967969562336</v>
      </c>
    </row>
    <row r="834" spans="1:30">
      <c r="A834" s="4">
        <v>43772.666666666664</v>
      </c>
      <c r="B834">
        <v>43772</v>
      </c>
      <c r="C834" s="3">
        <v>0.66666666666666663</v>
      </c>
      <c r="D834" s="3">
        <v>16</v>
      </c>
      <c r="E834" s="3">
        <v>34</v>
      </c>
      <c r="F834" s="3">
        <v>0.3</v>
      </c>
      <c r="G834" s="5">
        <v>0.3</v>
      </c>
      <c r="H834" s="3">
        <v>0.6</v>
      </c>
      <c r="I834" s="3">
        <v>1.55139</v>
      </c>
      <c r="J834" s="12">
        <f t="shared" ref="J834:J897" si="91">AVERAGE(H834:H857)</f>
        <v>1.45</v>
      </c>
      <c r="K834" s="4">
        <v>43772.666666666664</v>
      </c>
      <c r="L834" s="3">
        <f t="shared" ref="L834:L897" si="92">DAY(K834)</f>
        <v>3</v>
      </c>
      <c r="M834" s="3">
        <f t="shared" ref="M834:M897" si="93">HOUR(K834)</f>
        <v>16</v>
      </c>
      <c r="N834" s="3">
        <v>58</v>
      </c>
      <c r="O834" s="3">
        <v>0</v>
      </c>
      <c r="P834" s="3">
        <v>45</v>
      </c>
      <c r="Q834" s="3">
        <v>0</v>
      </c>
      <c r="R834" s="3"/>
      <c r="S834" s="3">
        <f t="shared" ref="S834:S897" si="94">IF(ISBLANK(N834),0,IF(N834&gt;0,1,0))</f>
        <v>1</v>
      </c>
      <c r="T834" s="3">
        <f t="shared" ref="T834:T897" si="95">IF(ISBLANK(O834),0,IF(O834&gt;0,1,0))</f>
        <v>0</v>
      </c>
      <c r="U834" s="3">
        <f t="shared" ref="U834:U897" si="96">IF(ISBLANK(P834),0,IF(P834&gt;0,1,0))</f>
        <v>1</v>
      </c>
      <c r="V834" s="3">
        <f t="shared" ref="V834:V897" si="97">IF(ISBLANK(Q834),0,IF(Q834&gt;0,1,0))</f>
        <v>0</v>
      </c>
      <c r="W834" s="25">
        <v>54</v>
      </c>
      <c r="X834" s="23">
        <v>21</v>
      </c>
      <c r="Y834" s="3">
        <v>0.6</v>
      </c>
      <c r="Z834" s="3"/>
      <c r="AB834" s="30">
        <v>804</v>
      </c>
      <c r="AC834" s="30">
        <v>1.5652935240502712</v>
      </c>
      <c r="AD834" s="30">
        <v>7.0347064759497284</v>
      </c>
    </row>
    <row r="835" spans="1:30">
      <c r="A835" s="4">
        <v>43772.708333333336</v>
      </c>
      <c r="B835">
        <v>43772</v>
      </c>
      <c r="C835" s="3">
        <v>0.70833333333333337</v>
      </c>
      <c r="D835" s="3">
        <v>17</v>
      </c>
      <c r="E835" s="3">
        <v>34</v>
      </c>
      <c r="F835" s="3">
        <v>0.5</v>
      </c>
      <c r="G835" s="5">
        <v>1.5</v>
      </c>
      <c r="H835" s="3">
        <v>2</v>
      </c>
      <c r="I835" s="3">
        <v>1.55139</v>
      </c>
      <c r="J835" s="12">
        <f t="shared" si="91"/>
        <v>1.4958333333333333</v>
      </c>
      <c r="K835" s="4">
        <v>43772.708333333336</v>
      </c>
      <c r="L835" s="3">
        <f t="shared" si="92"/>
        <v>3</v>
      </c>
      <c r="M835" s="3">
        <f t="shared" si="93"/>
        <v>17</v>
      </c>
      <c r="N835" s="3">
        <v>24</v>
      </c>
      <c r="O835" s="3">
        <v>0</v>
      </c>
      <c r="P835" s="3">
        <v>21</v>
      </c>
      <c r="Q835" s="3">
        <v>0</v>
      </c>
      <c r="R835" s="3"/>
      <c r="S835" s="3">
        <f t="shared" si="94"/>
        <v>1</v>
      </c>
      <c r="T835" s="3">
        <f t="shared" si="95"/>
        <v>0</v>
      </c>
      <c r="U835" s="3">
        <f t="shared" si="96"/>
        <v>1</v>
      </c>
      <c r="V835" s="3">
        <f t="shared" si="97"/>
        <v>0</v>
      </c>
      <c r="W835" s="26">
        <v>51</v>
      </c>
      <c r="X835" s="22">
        <v>21</v>
      </c>
      <c r="Y835" s="3">
        <v>2</v>
      </c>
      <c r="Z835" s="3"/>
      <c r="AB835" s="30">
        <v>805</v>
      </c>
      <c r="AC835" s="30">
        <v>1.5520014721684872</v>
      </c>
      <c r="AD835" s="30">
        <v>1.4479985278315128</v>
      </c>
    </row>
    <row r="836" spans="1:30">
      <c r="A836" s="4">
        <v>43772.75</v>
      </c>
      <c r="B836">
        <v>43772</v>
      </c>
      <c r="C836" s="3">
        <v>0.75</v>
      </c>
      <c r="D836" s="3">
        <v>18</v>
      </c>
      <c r="E836" s="3">
        <v>34</v>
      </c>
      <c r="F836" s="3">
        <v>1.4</v>
      </c>
      <c r="G836" s="5">
        <v>1.7</v>
      </c>
      <c r="H836" s="3">
        <v>3.0999999999999996</v>
      </c>
      <c r="I836" s="3">
        <v>1.55139</v>
      </c>
      <c r="J836" s="12">
        <f t="shared" si="91"/>
        <v>1.45</v>
      </c>
      <c r="K836" s="4">
        <v>43772.75</v>
      </c>
      <c r="L836" s="3">
        <f t="shared" si="92"/>
        <v>3</v>
      </c>
      <c r="M836" s="3">
        <f t="shared" si="93"/>
        <v>18</v>
      </c>
      <c r="N836" s="3">
        <v>58</v>
      </c>
      <c r="O836" s="3">
        <v>0</v>
      </c>
      <c r="P836" s="3">
        <v>58</v>
      </c>
      <c r="Q836" s="3">
        <v>0</v>
      </c>
      <c r="R836" s="3"/>
      <c r="S836" s="3">
        <f t="shared" si="94"/>
        <v>1</v>
      </c>
      <c r="T836" s="3">
        <f t="shared" si="95"/>
        <v>0</v>
      </c>
      <c r="U836" s="3">
        <f t="shared" si="96"/>
        <v>1</v>
      </c>
      <c r="V836" s="3">
        <f t="shared" si="97"/>
        <v>0</v>
      </c>
      <c r="W836" s="25">
        <v>51</v>
      </c>
      <c r="X836" s="23">
        <v>21</v>
      </c>
      <c r="Y836" s="3">
        <v>3.0999999999999996</v>
      </c>
      <c r="Z836" s="3"/>
      <c r="AB836" s="30">
        <v>806</v>
      </c>
      <c r="AC836" s="30">
        <v>1.525417368404919</v>
      </c>
      <c r="AD836" s="30">
        <v>-0.12541736840491913</v>
      </c>
    </row>
    <row r="837" spans="1:30">
      <c r="A837" s="4">
        <v>43772.791666666664</v>
      </c>
      <c r="B837">
        <v>43772</v>
      </c>
      <c r="C837" s="3">
        <v>0.79166666666666663</v>
      </c>
      <c r="D837" s="3">
        <v>19</v>
      </c>
      <c r="E837" s="3">
        <v>34</v>
      </c>
      <c r="F837" s="3">
        <v>0.8</v>
      </c>
      <c r="G837" s="5">
        <v>1.4</v>
      </c>
      <c r="H837" s="3">
        <v>2.2000000000000002</v>
      </c>
      <c r="I837" s="3">
        <v>1.55139</v>
      </c>
      <c r="J837" s="12">
        <f t="shared" si="91"/>
        <v>1.3583333333333332</v>
      </c>
      <c r="K837" s="4">
        <v>43772.791666666664</v>
      </c>
      <c r="L837" s="3">
        <f t="shared" si="92"/>
        <v>3</v>
      </c>
      <c r="M837" s="3">
        <f t="shared" si="93"/>
        <v>19</v>
      </c>
      <c r="N837" s="3">
        <v>57</v>
      </c>
      <c r="O837" s="3">
        <v>0</v>
      </c>
      <c r="P837" s="3">
        <v>57</v>
      </c>
      <c r="Q837" s="3">
        <v>0</v>
      </c>
      <c r="R837" s="3"/>
      <c r="S837" s="3">
        <f t="shared" si="94"/>
        <v>1</v>
      </c>
      <c r="T837" s="3">
        <f t="shared" si="95"/>
        <v>0</v>
      </c>
      <c r="U837" s="3">
        <f t="shared" si="96"/>
        <v>1</v>
      </c>
      <c r="V837" s="3">
        <f t="shared" si="97"/>
        <v>0</v>
      </c>
      <c r="W837" s="26">
        <v>48</v>
      </c>
      <c r="X837" s="22">
        <v>21</v>
      </c>
      <c r="Y837" s="3">
        <v>2.2000000000000002</v>
      </c>
      <c r="Z837" s="3"/>
      <c r="AB837" s="30">
        <v>807</v>
      </c>
      <c r="AC837" s="30">
        <v>1.512125316523135</v>
      </c>
      <c r="AD837" s="30">
        <v>2.8878746834768654</v>
      </c>
    </row>
    <row r="838" spans="1:30">
      <c r="A838" s="4">
        <v>43772.833333333336</v>
      </c>
      <c r="B838">
        <v>43772</v>
      </c>
      <c r="C838" s="3">
        <v>0.83333333333333337</v>
      </c>
      <c r="D838" s="3">
        <v>20</v>
      </c>
      <c r="E838" s="3">
        <v>34</v>
      </c>
      <c r="F838" s="3">
        <v>0.9</v>
      </c>
      <c r="G838" s="5">
        <v>0.5</v>
      </c>
      <c r="H838" s="3">
        <v>1.4</v>
      </c>
      <c r="I838" s="3">
        <v>1.55139</v>
      </c>
      <c r="J838" s="12">
        <f t="shared" si="91"/>
        <v>1.3208333333333329</v>
      </c>
      <c r="K838" s="4">
        <v>43772.833333333336</v>
      </c>
      <c r="L838" s="3">
        <f t="shared" si="92"/>
        <v>3</v>
      </c>
      <c r="M838" s="3">
        <f t="shared" si="93"/>
        <v>20</v>
      </c>
      <c r="N838" s="3">
        <v>58</v>
      </c>
      <c r="O838" s="3">
        <v>17</v>
      </c>
      <c r="P838" s="3">
        <v>56</v>
      </c>
      <c r="Q838" s="3">
        <v>0</v>
      </c>
      <c r="R838" s="3"/>
      <c r="S838" s="3">
        <f t="shared" si="94"/>
        <v>1</v>
      </c>
      <c r="T838" s="3">
        <f t="shared" si="95"/>
        <v>1</v>
      </c>
      <c r="U838" s="3">
        <f t="shared" si="96"/>
        <v>1</v>
      </c>
      <c r="V838" s="3">
        <f t="shared" si="97"/>
        <v>0</v>
      </c>
      <c r="W838" s="25">
        <v>45</v>
      </c>
      <c r="X838" s="23">
        <v>21</v>
      </c>
      <c r="Y838" s="3">
        <v>1.4</v>
      </c>
      <c r="Z838" s="3"/>
      <c r="AB838" s="30">
        <v>808</v>
      </c>
      <c r="AC838" s="30">
        <v>1.525417368404919</v>
      </c>
      <c r="AD838" s="30">
        <v>-0.72541736840491899</v>
      </c>
    </row>
    <row r="839" spans="1:30">
      <c r="A839" s="4">
        <v>43772.875</v>
      </c>
      <c r="B839">
        <v>43772</v>
      </c>
      <c r="C839" s="3">
        <v>0.875</v>
      </c>
      <c r="D839" s="3">
        <v>21</v>
      </c>
      <c r="E839" s="3">
        <v>34</v>
      </c>
      <c r="F839" s="3">
        <v>0.7</v>
      </c>
      <c r="G839" s="5">
        <v>1.8</v>
      </c>
      <c r="H839" s="3">
        <v>2.5</v>
      </c>
      <c r="I839" s="3">
        <v>1.55139</v>
      </c>
      <c r="J839" s="12">
        <f t="shared" si="91"/>
        <v>1.3583333333333327</v>
      </c>
      <c r="K839" s="4">
        <v>43772.875</v>
      </c>
      <c r="L839" s="3">
        <f t="shared" si="92"/>
        <v>3</v>
      </c>
      <c r="M839" s="3">
        <f t="shared" si="93"/>
        <v>21</v>
      </c>
      <c r="N839" s="3">
        <v>58</v>
      </c>
      <c r="O839" s="3">
        <v>53</v>
      </c>
      <c r="P839" s="3">
        <v>57</v>
      </c>
      <c r="Q839" s="3">
        <v>0</v>
      </c>
      <c r="R839" s="3"/>
      <c r="S839" s="3">
        <f t="shared" si="94"/>
        <v>1</v>
      </c>
      <c r="T839" s="3">
        <f t="shared" si="95"/>
        <v>1</v>
      </c>
      <c r="U839" s="3">
        <f t="shared" si="96"/>
        <v>1</v>
      </c>
      <c r="V839" s="3">
        <f t="shared" si="97"/>
        <v>0</v>
      </c>
      <c r="W839" s="26">
        <v>45</v>
      </c>
      <c r="X839" s="22">
        <v>21</v>
      </c>
      <c r="Y839" s="3">
        <v>2.5</v>
      </c>
      <c r="Z839" s="3"/>
      <c r="AB839" s="30">
        <v>809</v>
      </c>
      <c r="AC839" s="30">
        <v>1.5652935240502712</v>
      </c>
      <c r="AD839" s="30">
        <v>-0.76529352405027118</v>
      </c>
    </row>
    <row r="840" spans="1:30">
      <c r="A840" s="4">
        <v>43772.916666666664</v>
      </c>
      <c r="B840">
        <v>43772</v>
      </c>
      <c r="C840" s="3">
        <v>0.91666666666666663</v>
      </c>
      <c r="D840" s="3">
        <v>22</v>
      </c>
      <c r="E840" s="3">
        <v>34</v>
      </c>
      <c r="F840" s="3">
        <v>0.3</v>
      </c>
      <c r="G840" s="5">
        <v>0.6</v>
      </c>
      <c r="H840" s="3">
        <v>0.89999999999999991</v>
      </c>
      <c r="I840" s="3">
        <v>1.55139</v>
      </c>
      <c r="J840" s="12">
        <f t="shared" si="91"/>
        <v>1.3333333333333328</v>
      </c>
      <c r="K840" s="4">
        <v>43772.916666666664</v>
      </c>
      <c r="L840" s="3">
        <f t="shared" si="92"/>
        <v>3</v>
      </c>
      <c r="M840" s="3">
        <f t="shared" si="93"/>
        <v>22</v>
      </c>
      <c r="N840" s="3">
        <v>58</v>
      </c>
      <c r="O840" s="3">
        <v>58</v>
      </c>
      <c r="P840" s="3">
        <v>58</v>
      </c>
      <c r="Q840" s="3">
        <v>0</v>
      </c>
      <c r="R840" s="3"/>
      <c r="S840" s="3">
        <f t="shared" si="94"/>
        <v>1</v>
      </c>
      <c r="T840" s="3">
        <f t="shared" si="95"/>
        <v>1</v>
      </c>
      <c r="U840" s="3">
        <f t="shared" si="96"/>
        <v>1</v>
      </c>
      <c r="V840" s="3">
        <f t="shared" si="97"/>
        <v>0</v>
      </c>
      <c r="W840" s="25">
        <v>44</v>
      </c>
      <c r="X840" s="23">
        <v>21</v>
      </c>
      <c r="Y840" s="3">
        <v>0.89999999999999991</v>
      </c>
      <c r="Z840" s="3"/>
      <c r="AB840" s="30">
        <v>810</v>
      </c>
      <c r="AC840" s="30">
        <v>1.5785855759320553</v>
      </c>
      <c r="AD840" s="30">
        <v>-0.57858557593205528</v>
      </c>
    </row>
    <row r="841" spans="1:30">
      <c r="A841" s="4">
        <v>43772.958333333336</v>
      </c>
      <c r="B841">
        <v>43772</v>
      </c>
      <c r="C841" s="3">
        <v>0.95833333333333337</v>
      </c>
      <c r="D841" s="3">
        <v>23</v>
      </c>
      <c r="E841" s="3">
        <v>34</v>
      </c>
      <c r="F841" s="3">
        <v>0.5</v>
      </c>
      <c r="G841" s="5">
        <v>0.5</v>
      </c>
      <c r="H841" s="3">
        <v>1</v>
      </c>
      <c r="I841" s="3">
        <v>1.55139</v>
      </c>
      <c r="J841" s="12">
        <f t="shared" si="91"/>
        <v>1.3874999999999995</v>
      </c>
      <c r="K841" s="4">
        <v>43772.958333333336</v>
      </c>
      <c r="L841" s="3">
        <f t="shared" si="92"/>
        <v>3</v>
      </c>
      <c r="M841" s="3">
        <f t="shared" si="93"/>
        <v>23</v>
      </c>
      <c r="N841" s="3">
        <v>57</v>
      </c>
      <c r="O841" s="3">
        <v>57</v>
      </c>
      <c r="P841" s="3">
        <v>57</v>
      </c>
      <c r="Q841" s="3">
        <v>0</v>
      </c>
      <c r="R841" s="3"/>
      <c r="S841" s="3">
        <f t="shared" si="94"/>
        <v>1</v>
      </c>
      <c r="T841" s="3">
        <f t="shared" si="95"/>
        <v>1</v>
      </c>
      <c r="U841" s="3">
        <f t="shared" si="96"/>
        <v>1</v>
      </c>
      <c r="V841" s="3">
        <f t="shared" si="97"/>
        <v>0</v>
      </c>
      <c r="W841" s="26">
        <v>44</v>
      </c>
      <c r="X841" s="22">
        <v>21</v>
      </c>
      <c r="Y841" s="3">
        <v>1</v>
      </c>
      <c r="Z841" s="3"/>
      <c r="AB841" s="30">
        <v>811</v>
      </c>
      <c r="AC841" s="30">
        <v>1.5785855759320553</v>
      </c>
      <c r="AD841" s="30">
        <v>-7.8585575932055285E-2</v>
      </c>
    </row>
    <row r="842" spans="1:30">
      <c r="A842" s="4">
        <v>43773</v>
      </c>
      <c r="B842">
        <v>43773</v>
      </c>
      <c r="C842" s="3">
        <v>0</v>
      </c>
      <c r="D842" s="3">
        <v>0</v>
      </c>
      <c r="E842" s="3">
        <v>35</v>
      </c>
      <c r="F842" s="3">
        <v>0.5</v>
      </c>
      <c r="G842" s="5">
        <v>0.6</v>
      </c>
      <c r="H842" s="3">
        <v>1.1000000000000001</v>
      </c>
      <c r="I842" s="3">
        <v>1.55139</v>
      </c>
      <c r="J842" s="12">
        <f t="shared" si="91"/>
        <v>1.4249999999999996</v>
      </c>
      <c r="K842" s="4">
        <v>43773</v>
      </c>
      <c r="L842" s="3">
        <f t="shared" si="92"/>
        <v>4</v>
      </c>
      <c r="M842" s="3">
        <f t="shared" si="93"/>
        <v>0</v>
      </c>
      <c r="N842" s="3">
        <v>58</v>
      </c>
      <c r="O842" s="3">
        <v>57</v>
      </c>
      <c r="P842" s="3">
        <v>58</v>
      </c>
      <c r="Q842" s="3">
        <v>0</v>
      </c>
      <c r="R842" s="3"/>
      <c r="S842" s="3">
        <f t="shared" si="94"/>
        <v>1</v>
      </c>
      <c r="T842" s="3">
        <f t="shared" si="95"/>
        <v>1</v>
      </c>
      <c r="U842" s="3">
        <f t="shared" si="96"/>
        <v>1</v>
      </c>
      <c r="V842" s="3">
        <f t="shared" si="97"/>
        <v>0</v>
      </c>
      <c r="W842" s="25">
        <v>42</v>
      </c>
      <c r="X842" s="23">
        <v>21</v>
      </c>
      <c r="Y842" s="3">
        <v>1.1000000000000001</v>
      </c>
      <c r="Z842" s="3"/>
      <c r="AB842" s="30">
        <v>812</v>
      </c>
      <c r="AC842" s="30">
        <v>1.6184617315774075</v>
      </c>
      <c r="AD842" s="30">
        <v>-0.11846173157740747</v>
      </c>
    </row>
    <row r="843" spans="1:30">
      <c r="A843" s="4">
        <v>43773.041666666664</v>
      </c>
      <c r="B843">
        <v>43773</v>
      </c>
      <c r="C843" s="3">
        <v>4.1666666666666664E-2</v>
      </c>
      <c r="D843" s="3">
        <v>1</v>
      </c>
      <c r="E843" s="3">
        <v>35</v>
      </c>
      <c r="F843" s="3">
        <v>0.8</v>
      </c>
      <c r="G843" s="5">
        <v>0.6</v>
      </c>
      <c r="H843" s="3">
        <v>1.4</v>
      </c>
      <c r="I843" s="3">
        <v>1.55139</v>
      </c>
      <c r="J843" s="12">
        <f t="shared" si="91"/>
        <v>1.4041666666666661</v>
      </c>
      <c r="K843" s="4">
        <v>43773.041666666664</v>
      </c>
      <c r="L843" s="3">
        <f t="shared" si="92"/>
        <v>4</v>
      </c>
      <c r="M843" s="3">
        <f t="shared" si="93"/>
        <v>1</v>
      </c>
      <c r="N843" s="3">
        <v>58</v>
      </c>
      <c r="O843" s="3">
        <v>54</v>
      </c>
      <c r="P843" s="3">
        <v>58</v>
      </c>
      <c r="Q843" s="3">
        <v>0</v>
      </c>
      <c r="R843" s="3"/>
      <c r="S843" s="3">
        <f t="shared" si="94"/>
        <v>1</v>
      </c>
      <c r="T843" s="3">
        <f t="shared" si="95"/>
        <v>1</v>
      </c>
      <c r="U843" s="3">
        <f t="shared" si="96"/>
        <v>1</v>
      </c>
      <c r="V843" s="3">
        <f t="shared" si="97"/>
        <v>0</v>
      </c>
      <c r="W843" s="26">
        <v>39</v>
      </c>
      <c r="X843" s="22">
        <v>21</v>
      </c>
      <c r="Y843" s="3">
        <v>1.4</v>
      </c>
      <c r="Z843" s="3"/>
      <c r="AB843" s="30">
        <v>813</v>
      </c>
      <c r="AC843" s="30">
        <v>1.5815359930522956</v>
      </c>
      <c r="AD843" s="30">
        <v>-0.58153599305229564</v>
      </c>
    </row>
    <row r="844" spans="1:30">
      <c r="A844" s="4">
        <v>43773.083333333336</v>
      </c>
      <c r="B844">
        <v>43773</v>
      </c>
      <c r="C844" s="3">
        <v>8.3333333333333329E-2</v>
      </c>
      <c r="D844" s="3">
        <v>2</v>
      </c>
      <c r="E844" s="3">
        <v>35</v>
      </c>
      <c r="F844" s="3">
        <v>0.5</v>
      </c>
      <c r="G844" s="5">
        <v>0.8</v>
      </c>
      <c r="H844" s="3">
        <v>1.3</v>
      </c>
      <c r="I844" s="3">
        <v>1.55139</v>
      </c>
      <c r="J844" s="12">
        <f t="shared" si="91"/>
        <v>1.3791666666666662</v>
      </c>
      <c r="K844" s="4">
        <v>43773.083333333336</v>
      </c>
      <c r="L844" s="3">
        <f t="shared" si="92"/>
        <v>4</v>
      </c>
      <c r="M844" s="3">
        <f t="shared" si="93"/>
        <v>2</v>
      </c>
      <c r="N844" s="3">
        <v>58</v>
      </c>
      <c r="O844" s="3">
        <v>52</v>
      </c>
      <c r="P844" s="3">
        <v>58</v>
      </c>
      <c r="Q844" s="3">
        <v>0</v>
      </c>
      <c r="R844" s="3"/>
      <c r="S844" s="3">
        <f t="shared" si="94"/>
        <v>1</v>
      </c>
      <c r="T844" s="3">
        <f t="shared" si="95"/>
        <v>1</v>
      </c>
      <c r="U844" s="3">
        <f t="shared" si="96"/>
        <v>1</v>
      </c>
      <c r="V844" s="3">
        <f t="shared" si="97"/>
        <v>0</v>
      </c>
      <c r="W844" s="25">
        <v>41</v>
      </c>
      <c r="X844" s="23">
        <v>17</v>
      </c>
      <c r="Y844" s="3">
        <v>1.3</v>
      </c>
      <c r="Z844" s="3"/>
      <c r="AB844" s="30">
        <v>814</v>
      </c>
      <c r="AC844" s="30">
        <v>1.3118059664232606</v>
      </c>
      <c r="AD844" s="30">
        <v>-1.1805966423260816E-2</v>
      </c>
    </row>
    <row r="845" spans="1:30">
      <c r="A845" s="4">
        <v>43773.125</v>
      </c>
      <c r="B845">
        <v>43773</v>
      </c>
      <c r="C845" s="3">
        <v>0.125</v>
      </c>
      <c r="D845" s="3">
        <v>3</v>
      </c>
      <c r="E845" s="3">
        <v>35</v>
      </c>
      <c r="F845" s="3">
        <v>0.8</v>
      </c>
      <c r="G845" s="5">
        <v>0.5</v>
      </c>
      <c r="H845" s="3">
        <v>1.3</v>
      </c>
      <c r="I845" s="3">
        <v>1.55139</v>
      </c>
      <c r="J845" s="12">
        <f t="shared" si="91"/>
        <v>1.3541666666666667</v>
      </c>
      <c r="K845" s="4">
        <v>43773.125</v>
      </c>
      <c r="L845" s="3">
        <f t="shared" si="92"/>
        <v>4</v>
      </c>
      <c r="M845" s="3">
        <f t="shared" si="93"/>
        <v>3</v>
      </c>
      <c r="N845" s="3">
        <v>57</v>
      </c>
      <c r="O845" s="3">
        <v>56</v>
      </c>
      <c r="P845" s="3">
        <v>57</v>
      </c>
      <c r="Q845" s="3">
        <v>0</v>
      </c>
      <c r="R845" s="3"/>
      <c r="S845" s="3">
        <f t="shared" si="94"/>
        <v>1</v>
      </c>
      <c r="T845" s="3">
        <f t="shared" si="95"/>
        <v>1</v>
      </c>
      <c r="U845" s="3">
        <f t="shared" si="96"/>
        <v>1</v>
      </c>
      <c r="V845" s="3">
        <f t="shared" si="97"/>
        <v>0</v>
      </c>
      <c r="W845" s="26">
        <v>39</v>
      </c>
      <c r="X845" s="22">
        <v>17</v>
      </c>
      <c r="Y845" s="3">
        <v>1.3</v>
      </c>
      <c r="Z845" s="3"/>
      <c r="AB845" s="30">
        <v>815</v>
      </c>
      <c r="AC845" s="30">
        <v>1.3118059664232606</v>
      </c>
      <c r="AD845" s="30">
        <v>0.68819403357673936</v>
      </c>
    </row>
    <row r="846" spans="1:30">
      <c r="A846" s="4">
        <v>43773.166666666664</v>
      </c>
      <c r="B846">
        <v>43773</v>
      </c>
      <c r="C846" s="3">
        <v>0.16666666666666666</v>
      </c>
      <c r="D846" s="3">
        <v>4</v>
      </c>
      <c r="E846" s="3">
        <v>35</v>
      </c>
      <c r="F846" s="3">
        <v>0.8</v>
      </c>
      <c r="G846" s="5">
        <v>0.8</v>
      </c>
      <c r="H846" s="3">
        <v>1.6</v>
      </c>
      <c r="I846" s="3">
        <v>1.55139</v>
      </c>
      <c r="J846" s="12">
        <f t="shared" si="91"/>
        <v>1.3374999999999997</v>
      </c>
      <c r="K846" s="4">
        <v>43773.166666666664</v>
      </c>
      <c r="L846" s="3">
        <f t="shared" si="92"/>
        <v>4</v>
      </c>
      <c r="M846" s="3">
        <f t="shared" si="93"/>
        <v>4</v>
      </c>
      <c r="N846" s="3">
        <v>58</v>
      </c>
      <c r="O846" s="3">
        <v>53</v>
      </c>
      <c r="P846" s="3">
        <v>58</v>
      </c>
      <c r="Q846" s="3">
        <v>0</v>
      </c>
      <c r="R846" s="3"/>
      <c r="S846" s="3">
        <f t="shared" si="94"/>
        <v>1</v>
      </c>
      <c r="T846" s="3">
        <f t="shared" si="95"/>
        <v>1</v>
      </c>
      <c r="U846" s="3">
        <f t="shared" si="96"/>
        <v>1</v>
      </c>
      <c r="V846" s="3">
        <f t="shared" si="97"/>
        <v>0</v>
      </c>
      <c r="W846" s="25">
        <v>39</v>
      </c>
      <c r="X846" s="23">
        <v>17</v>
      </c>
      <c r="Y846" s="3">
        <v>1.6</v>
      </c>
      <c r="Z846" s="3"/>
      <c r="AB846" s="30">
        <v>816</v>
      </c>
      <c r="AC846" s="30">
        <v>1.6583378872227597</v>
      </c>
      <c r="AD846" s="30">
        <v>-1.2583378872227597</v>
      </c>
    </row>
    <row r="847" spans="1:30">
      <c r="A847" s="4">
        <v>43773.208333333336</v>
      </c>
      <c r="B847">
        <v>43773</v>
      </c>
      <c r="C847" s="3">
        <v>0.20833333333333334</v>
      </c>
      <c r="D847" s="3">
        <v>5</v>
      </c>
      <c r="E847" s="3">
        <v>35</v>
      </c>
      <c r="F847" s="3">
        <v>2</v>
      </c>
      <c r="G847" s="5">
        <v>0.5</v>
      </c>
      <c r="H847" s="3">
        <v>2.5</v>
      </c>
      <c r="I847" s="3">
        <v>1.55139</v>
      </c>
      <c r="J847" s="12">
        <f t="shared" si="91"/>
        <v>1.2999999999999998</v>
      </c>
      <c r="K847" s="4">
        <v>43773.208333333336</v>
      </c>
      <c r="L847" s="3">
        <f t="shared" si="92"/>
        <v>4</v>
      </c>
      <c r="M847" s="3">
        <f t="shared" si="93"/>
        <v>5</v>
      </c>
      <c r="N847" s="3">
        <v>58</v>
      </c>
      <c r="O847" s="3">
        <v>57</v>
      </c>
      <c r="P847" s="3">
        <v>58</v>
      </c>
      <c r="Q847" s="3">
        <v>0</v>
      </c>
      <c r="R847" s="3"/>
      <c r="S847" s="3">
        <f t="shared" si="94"/>
        <v>1</v>
      </c>
      <c r="T847" s="3">
        <f t="shared" si="95"/>
        <v>1</v>
      </c>
      <c r="U847" s="3">
        <f t="shared" si="96"/>
        <v>1</v>
      </c>
      <c r="V847" s="3">
        <f t="shared" si="97"/>
        <v>0</v>
      </c>
      <c r="W847" s="26">
        <v>40</v>
      </c>
      <c r="X847" s="22">
        <v>21</v>
      </c>
      <c r="Y847" s="3">
        <v>2.5</v>
      </c>
      <c r="Z847" s="3"/>
      <c r="AB847" s="30">
        <v>817</v>
      </c>
      <c r="AC847" s="30">
        <v>1.6716299391045437</v>
      </c>
      <c r="AD847" s="30">
        <v>-0.67162993910454372</v>
      </c>
    </row>
    <row r="848" spans="1:30">
      <c r="A848" s="4">
        <v>43773.25</v>
      </c>
      <c r="B848">
        <v>43773</v>
      </c>
      <c r="C848" s="3">
        <v>0.25</v>
      </c>
      <c r="D848" s="3">
        <v>6</v>
      </c>
      <c r="E848" s="3">
        <v>35</v>
      </c>
      <c r="F848" s="3">
        <v>1.2</v>
      </c>
      <c r="G848" s="5">
        <v>3.1</v>
      </c>
      <c r="H848" s="3">
        <v>4.3</v>
      </c>
      <c r="I848" s="3">
        <v>1.55139</v>
      </c>
      <c r="J848" s="12">
        <f t="shared" si="91"/>
        <v>1.3</v>
      </c>
      <c r="K848" s="4">
        <v>43773.25</v>
      </c>
      <c r="L848" s="3">
        <f t="shared" si="92"/>
        <v>4</v>
      </c>
      <c r="M848" s="3">
        <f t="shared" si="93"/>
        <v>6</v>
      </c>
      <c r="N848" s="3">
        <v>58</v>
      </c>
      <c r="O848" s="3">
        <v>47</v>
      </c>
      <c r="P848" s="3">
        <v>56</v>
      </c>
      <c r="Q848" s="3">
        <v>0</v>
      </c>
      <c r="R848" s="3"/>
      <c r="S848" s="3">
        <f t="shared" si="94"/>
        <v>1</v>
      </c>
      <c r="T848" s="3">
        <f t="shared" si="95"/>
        <v>1</v>
      </c>
      <c r="U848" s="3">
        <f t="shared" si="96"/>
        <v>1</v>
      </c>
      <c r="V848" s="3">
        <f t="shared" si="97"/>
        <v>0</v>
      </c>
      <c r="W848" s="25">
        <v>40</v>
      </c>
      <c r="X848" s="23">
        <v>21</v>
      </c>
      <c r="Y848" s="3">
        <v>4.3</v>
      </c>
      <c r="Z848" s="3"/>
      <c r="AB848" s="30">
        <v>818</v>
      </c>
      <c r="AC848" s="30">
        <v>1.6450458353409756</v>
      </c>
      <c r="AD848" s="30">
        <v>0.15495416465902445</v>
      </c>
    </row>
    <row r="849" spans="1:30">
      <c r="A849" s="4">
        <v>43773.291666666664</v>
      </c>
      <c r="B849">
        <v>43773</v>
      </c>
      <c r="C849" s="3">
        <v>0.29166666666666669</v>
      </c>
      <c r="D849" s="3">
        <v>7</v>
      </c>
      <c r="E849" s="3">
        <v>35</v>
      </c>
      <c r="F849" s="3">
        <v>1.1000000000000001</v>
      </c>
      <c r="G849" s="5">
        <v>1.4</v>
      </c>
      <c r="H849" s="3">
        <v>2.5</v>
      </c>
      <c r="I849" s="3">
        <v>1.55139</v>
      </c>
      <c r="J849" s="12">
        <f t="shared" si="91"/>
        <v>1.3291666666666666</v>
      </c>
      <c r="K849" s="4">
        <v>43773.291666666664</v>
      </c>
      <c r="L849" s="3">
        <f t="shared" si="92"/>
        <v>4</v>
      </c>
      <c r="M849" s="3">
        <f t="shared" si="93"/>
        <v>7</v>
      </c>
      <c r="N849" s="3">
        <v>44</v>
      </c>
      <c r="O849" s="3">
        <v>0</v>
      </c>
      <c r="P849" s="3">
        <v>22</v>
      </c>
      <c r="Q849" s="3">
        <v>0</v>
      </c>
      <c r="R849" s="3"/>
      <c r="S849" s="3">
        <f t="shared" si="94"/>
        <v>1</v>
      </c>
      <c r="T849" s="3">
        <f t="shared" si="95"/>
        <v>0</v>
      </c>
      <c r="U849" s="3">
        <f t="shared" si="96"/>
        <v>1</v>
      </c>
      <c r="V849" s="3">
        <f t="shared" si="97"/>
        <v>0</v>
      </c>
      <c r="W849" s="26">
        <v>44</v>
      </c>
      <c r="X849" s="22">
        <v>21</v>
      </c>
      <c r="Y849" s="3">
        <v>2.5</v>
      </c>
      <c r="Z849" s="3"/>
      <c r="AB849" s="30">
        <v>819</v>
      </c>
      <c r="AC849" s="30">
        <v>1.6184617315774075</v>
      </c>
      <c r="AD849" s="30">
        <v>-0.71846173157740745</v>
      </c>
    </row>
    <row r="850" spans="1:30">
      <c r="A850" s="4">
        <v>43773.333333333336</v>
      </c>
      <c r="B850">
        <v>43773</v>
      </c>
      <c r="C850" s="3">
        <v>0.33333333333333331</v>
      </c>
      <c r="D850" s="3">
        <v>8</v>
      </c>
      <c r="E850" s="3">
        <v>35</v>
      </c>
      <c r="F850" s="3">
        <v>0.2</v>
      </c>
      <c r="G850" s="5">
        <v>0.3</v>
      </c>
      <c r="H850" s="3">
        <v>0.5</v>
      </c>
      <c r="I850" s="3">
        <v>1.55139</v>
      </c>
      <c r="J850" s="12">
        <f t="shared" si="91"/>
        <v>1.3791666666666667</v>
      </c>
      <c r="K850" s="4">
        <v>43773.333333333336</v>
      </c>
      <c r="L850" s="3">
        <f t="shared" si="92"/>
        <v>4</v>
      </c>
      <c r="M850" s="3">
        <f t="shared" si="93"/>
        <v>8</v>
      </c>
      <c r="N850" s="3"/>
      <c r="O850" s="3"/>
      <c r="P850" s="3"/>
      <c r="Q850" s="3"/>
      <c r="R850" s="3"/>
      <c r="S850" s="3">
        <f t="shared" si="94"/>
        <v>0</v>
      </c>
      <c r="T850" s="3">
        <f t="shared" si="95"/>
        <v>0</v>
      </c>
      <c r="U850" s="3">
        <f t="shared" si="96"/>
        <v>0</v>
      </c>
      <c r="V850" s="3">
        <f t="shared" si="97"/>
        <v>0</v>
      </c>
      <c r="W850" s="25">
        <v>48</v>
      </c>
      <c r="X850" s="23">
        <v>21</v>
      </c>
      <c r="Y850" s="3">
        <v>0.5</v>
      </c>
      <c r="Z850" s="3"/>
      <c r="AB850" s="30">
        <v>820</v>
      </c>
      <c r="AC850" s="30">
        <v>1.6583378872227597</v>
      </c>
      <c r="AD850" s="30">
        <v>-0.4583378872227597</v>
      </c>
    </row>
    <row r="851" spans="1:30">
      <c r="A851" s="4">
        <v>43773.375</v>
      </c>
      <c r="B851">
        <v>43773</v>
      </c>
      <c r="C851" s="3">
        <v>0.375</v>
      </c>
      <c r="D851" s="3">
        <v>9</v>
      </c>
      <c r="E851" s="3">
        <v>35</v>
      </c>
      <c r="F851" s="3">
        <v>0.3</v>
      </c>
      <c r="G851" s="5">
        <v>0.4</v>
      </c>
      <c r="H851" s="3">
        <v>0.7</v>
      </c>
      <c r="I851" s="3">
        <v>1.55139</v>
      </c>
      <c r="J851" s="12">
        <f t="shared" si="91"/>
        <v>1.3791666666666667</v>
      </c>
      <c r="K851" s="4">
        <v>43773.375</v>
      </c>
      <c r="L851" s="3">
        <f t="shared" si="92"/>
        <v>4</v>
      </c>
      <c r="M851" s="3">
        <f t="shared" si="93"/>
        <v>9</v>
      </c>
      <c r="N851" s="3"/>
      <c r="O851" s="3"/>
      <c r="P851" s="3"/>
      <c r="Q851" s="3"/>
      <c r="R851" s="3"/>
      <c r="S851" s="3">
        <f t="shared" si="94"/>
        <v>0</v>
      </c>
      <c r="T851" s="3">
        <f t="shared" si="95"/>
        <v>0</v>
      </c>
      <c r="U851" s="3">
        <f t="shared" si="96"/>
        <v>0</v>
      </c>
      <c r="V851" s="3">
        <f t="shared" si="97"/>
        <v>0</v>
      </c>
      <c r="W851" s="26">
        <v>50</v>
      </c>
      <c r="X851" s="22">
        <v>21</v>
      </c>
      <c r="Y851" s="3">
        <v>0.7</v>
      </c>
      <c r="Z851" s="3"/>
      <c r="AB851" s="30">
        <v>821</v>
      </c>
      <c r="AC851" s="30">
        <v>1.6716299391045437</v>
      </c>
      <c r="AD851" s="30">
        <v>-0.57162993910454363</v>
      </c>
    </row>
    <row r="852" spans="1:30">
      <c r="A852" s="4">
        <v>43773.416666666664</v>
      </c>
      <c r="B852">
        <v>43773</v>
      </c>
      <c r="C852" s="3">
        <v>0.41666666666666669</v>
      </c>
      <c r="D852" s="3">
        <v>10</v>
      </c>
      <c r="E852" s="3">
        <v>35</v>
      </c>
      <c r="F852" s="3">
        <v>0.2</v>
      </c>
      <c r="G852" s="5">
        <v>0.2</v>
      </c>
      <c r="H852" s="3">
        <v>0.4</v>
      </c>
      <c r="I852" s="3">
        <v>1.55139</v>
      </c>
      <c r="J852" s="12">
        <f t="shared" si="91"/>
        <v>1.3666666666666665</v>
      </c>
      <c r="K852" s="4">
        <v>43773.416666666664</v>
      </c>
      <c r="L852" s="3">
        <f t="shared" si="92"/>
        <v>4</v>
      </c>
      <c r="M852" s="3">
        <f t="shared" si="93"/>
        <v>10</v>
      </c>
      <c r="N852" s="3"/>
      <c r="O852" s="3"/>
      <c r="P852" s="3"/>
      <c r="Q852" s="3"/>
      <c r="R852" s="3"/>
      <c r="S852" s="3">
        <f t="shared" si="94"/>
        <v>0</v>
      </c>
      <c r="T852" s="3">
        <f t="shared" si="95"/>
        <v>0</v>
      </c>
      <c r="U852" s="3">
        <f t="shared" si="96"/>
        <v>0</v>
      </c>
      <c r="V852" s="3">
        <f t="shared" si="97"/>
        <v>0</v>
      </c>
      <c r="W852" s="25">
        <v>56</v>
      </c>
      <c r="X852" s="23">
        <v>21</v>
      </c>
      <c r="Y852" s="3">
        <v>0.4</v>
      </c>
      <c r="Z852" s="3"/>
      <c r="AB852" s="30">
        <v>822</v>
      </c>
      <c r="AC852" s="30">
        <v>1.6583378872227597</v>
      </c>
      <c r="AD852" s="30">
        <v>-0.55833788722275957</v>
      </c>
    </row>
    <row r="853" spans="1:30">
      <c r="A853" s="4">
        <v>43773.458333333336</v>
      </c>
      <c r="B853">
        <v>43773</v>
      </c>
      <c r="C853" s="3">
        <v>0.45833333333333331</v>
      </c>
      <c r="D853" s="3">
        <v>11</v>
      </c>
      <c r="E853" s="3">
        <v>35</v>
      </c>
      <c r="F853" s="3">
        <v>0.2</v>
      </c>
      <c r="G853" s="5">
        <v>0.2</v>
      </c>
      <c r="H853" s="3">
        <v>0.4</v>
      </c>
      <c r="I853" s="3">
        <v>1.55139</v>
      </c>
      <c r="J853" s="12">
        <f t="shared" si="91"/>
        <v>1.3666666666666665</v>
      </c>
      <c r="K853" s="4">
        <v>43773.458333333336</v>
      </c>
      <c r="L853" s="3">
        <f t="shared" si="92"/>
        <v>4</v>
      </c>
      <c r="M853" s="3">
        <f t="shared" si="93"/>
        <v>11</v>
      </c>
      <c r="N853" s="3"/>
      <c r="O853" s="3"/>
      <c r="P853" s="3"/>
      <c r="Q853" s="3"/>
      <c r="R853" s="3"/>
      <c r="S853" s="3">
        <f t="shared" si="94"/>
        <v>0</v>
      </c>
      <c r="T853" s="3">
        <f t="shared" si="95"/>
        <v>0</v>
      </c>
      <c r="U853" s="3">
        <f t="shared" si="96"/>
        <v>0</v>
      </c>
      <c r="V853" s="3">
        <f t="shared" si="97"/>
        <v>0</v>
      </c>
      <c r="W853" s="26">
        <v>59</v>
      </c>
      <c r="X853" s="22">
        <v>17</v>
      </c>
      <c r="Y853" s="3">
        <v>0.4</v>
      </c>
      <c r="Z853" s="3"/>
      <c r="AB853" s="30">
        <v>823</v>
      </c>
      <c r="AC853" s="30">
        <v>1.6932481609185053</v>
      </c>
      <c r="AD853" s="30">
        <v>0.20675183908149464</v>
      </c>
    </row>
    <row r="854" spans="1:30">
      <c r="A854" s="4">
        <v>43773.5</v>
      </c>
      <c r="B854">
        <v>43773</v>
      </c>
      <c r="C854" s="3">
        <v>0.5</v>
      </c>
      <c r="D854" s="3">
        <v>12</v>
      </c>
      <c r="E854" s="3">
        <v>35</v>
      </c>
      <c r="F854" s="3">
        <v>0.2</v>
      </c>
      <c r="G854" s="5">
        <v>0.2</v>
      </c>
      <c r="H854" s="3">
        <v>0.4</v>
      </c>
      <c r="I854" s="3">
        <v>1.55139</v>
      </c>
      <c r="J854" s="12">
        <f t="shared" si="91"/>
        <v>1.3624999999999998</v>
      </c>
      <c r="K854" s="4">
        <v>43773.5</v>
      </c>
      <c r="L854" s="3">
        <f t="shared" si="92"/>
        <v>4</v>
      </c>
      <c r="M854" s="3">
        <f t="shared" si="93"/>
        <v>12</v>
      </c>
      <c r="N854" s="3"/>
      <c r="O854" s="3"/>
      <c r="P854" s="3"/>
      <c r="Q854" s="3"/>
      <c r="R854" s="3"/>
      <c r="S854" s="3">
        <f t="shared" si="94"/>
        <v>0</v>
      </c>
      <c r="T854" s="3">
        <f t="shared" si="95"/>
        <v>0</v>
      </c>
      <c r="U854" s="3">
        <f t="shared" si="96"/>
        <v>0</v>
      </c>
      <c r="V854" s="3">
        <f t="shared" si="97"/>
        <v>0</v>
      </c>
      <c r="W854" s="25">
        <v>60</v>
      </c>
      <c r="X854" s="23">
        <v>17</v>
      </c>
      <c r="Y854" s="3">
        <v>0.4</v>
      </c>
      <c r="Z854" s="3"/>
      <c r="AB854" s="30">
        <v>824</v>
      </c>
      <c r="AC854" s="30">
        <v>1.6666640571549372</v>
      </c>
      <c r="AD854" s="30">
        <v>-0.26666405715493724</v>
      </c>
    </row>
    <row r="855" spans="1:30">
      <c r="A855" s="4">
        <v>43773.541666666664</v>
      </c>
      <c r="B855">
        <v>43773</v>
      </c>
      <c r="C855" s="3">
        <v>0.54166666666666663</v>
      </c>
      <c r="D855" s="3">
        <v>13</v>
      </c>
      <c r="E855" s="3">
        <v>35</v>
      </c>
      <c r="F855" s="3">
        <v>0.2</v>
      </c>
      <c r="G855" s="5">
        <v>0.2</v>
      </c>
      <c r="H855" s="3">
        <v>0.4</v>
      </c>
      <c r="I855" s="3">
        <v>1.55139</v>
      </c>
      <c r="J855" s="12">
        <f t="shared" si="91"/>
        <v>1.3624999999999998</v>
      </c>
      <c r="K855" s="4">
        <v>43773.541666666664</v>
      </c>
      <c r="L855" s="3">
        <f t="shared" si="92"/>
        <v>4</v>
      </c>
      <c r="M855" s="3">
        <f t="shared" si="93"/>
        <v>13</v>
      </c>
      <c r="N855" s="3"/>
      <c r="O855" s="3"/>
      <c r="P855" s="3"/>
      <c r="Q855" s="3"/>
      <c r="R855" s="3"/>
      <c r="S855" s="3">
        <f t="shared" si="94"/>
        <v>0</v>
      </c>
      <c r="T855" s="3">
        <f t="shared" si="95"/>
        <v>0</v>
      </c>
      <c r="U855" s="3">
        <f t="shared" si="96"/>
        <v>0</v>
      </c>
      <c r="V855" s="3">
        <f t="shared" si="97"/>
        <v>0</v>
      </c>
      <c r="W855" s="26">
        <v>60</v>
      </c>
      <c r="X855" s="22">
        <v>17</v>
      </c>
      <c r="Y855" s="3">
        <v>0.4</v>
      </c>
      <c r="Z855" s="3"/>
      <c r="AB855" s="30">
        <v>825</v>
      </c>
      <c r="AC855" s="30">
        <v>1.5785855759320553</v>
      </c>
      <c r="AD855" s="30">
        <v>0.42141442406794472</v>
      </c>
    </row>
    <row r="856" spans="1:30">
      <c r="A856" s="4">
        <v>43773.583333333336</v>
      </c>
      <c r="B856">
        <v>43773</v>
      </c>
      <c r="C856" s="3">
        <v>0.58333333333333337</v>
      </c>
      <c r="D856" s="3">
        <v>14</v>
      </c>
      <c r="E856" s="3">
        <v>35</v>
      </c>
      <c r="F856" s="3">
        <v>0.2</v>
      </c>
      <c r="G856" s="5">
        <v>0.2</v>
      </c>
      <c r="H856" s="3">
        <v>0.4</v>
      </c>
      <c r="I856" s="3">
        <v>1.55139</v>
      </c>
      <c r="J856" s="12">
        <f t="shared" si="91"/>
        <v>1.3624999999999998</v>
      </c>
      <c r="K856" s="4">
        <v>43773.583333333336</v>
      </c>
      <c r="L856" s="3">
        <f t="shared" si="92"/>
        <v>4</v>
      </c>
      <c r="M856" s="3">
        <f t="shared" si="93"/>
        <v>14</v>
      </c>
      <c r="N856" s="3"/>
      <c r="O856" s="3"/>
      <c r="P856" s="3"/>
      <c r="Q856" s="3"/>
      <c r="R856" s="3"/>
      <c r="S856" s="3">
        <f t="shared" si="94"/>
        <v>0</v>
      </c>
      <c r="T856" s="3">
        <f t="shared" si="95"/>
        <v>0</v>
      </c>
      <c r="U856" s="3">
        <f t="shared" si="96"/>
        <v>0</v>
      </c>
      <c r="V856" s="3">
        <f t="shared" si="97"/>
        <v>0</v>
      </c>
      <c r="W856" s="25">
        <v>60</v>
      </c>
      <c r="X856" s="23">
        <v>17</v>
      </c>
      <c r="Y856" s="3">
        <v>0.4</v>
      </c>
      <c r="Z856" s="3"/>
      <c r="AB856" s="30">
        <v>826</v>
      </c>
      <c r="AC856" s="30">
        <v>1.2689793936576681</v>
      </c>
      <c r="AD856" s="30">
        <v>-0.56897939365766814</v>
      </c>
    </row>
    <row r="857" spans="1:30">
      <c r="A857" s="4">
        <v>43773.625</v>
      </c>
      <c r="B857">
        <v>43773</v>
      </c>
      <c r="C857" s="3">
        <v>0.625</v>
      </c>
      <c r="D857" s="3">
        <v>15</v>
      </c>
      <c r="E857" s="3">
        <v>35</v>
      </c>
      <c r="F857" s="3">
        <v>0.4</v>
      </c>
      <c r="G857" s="5">
        <v>1.5</v>
      </c>
      <c r="H857" s="3">
        <v>1.9</v>
      </c>
      <c r="I857" s="3">
        <v>1.55139</v>
      </c>
      <c r="J857" s="12">
        <f t="shared" si="91"/>
        <v>1.3916666666666666</v>
      </c>
      <c r="K857" s="4">
        <v>43773.625</v>
      </c>
      <c r="L857" s="3">
        <f t="shared" si="92"/>
        <v>4</v>
      </c>
      <c r="M857" s="3">
        <f t="shared" si="93"/>
        <v>15</v>
      </c>
      <c r="N857" s="3"/>
      <c r="O857" s="3"/>
      <c r="P857" s="3"/>
      <c r="Q857" s="3"/>
      <c r="R857" s="3"/>
      <c r="S857" s="3">
        <f t="shared" si="94"/>
        <v>0</v>
      </c>
      <c r="T857" s="3">
        <f t="shared" si="95"/>
        <v>0</v>
      </c>
      <c r="U857" s="3">
        <f t="shared" si="96"/>
        <v>0</v>
      </c>
      <c r="V857" s="3">
        <f t="shared" si="97"/>
        <v>0</v>
      </c>
      <c r="W857" s="26">
        <v>60</v>
      </c>
      <c r="X857" s="22">
        <v>13</v>
      </c>
      <c r="Y857" s="3">
        <v>1.9</v>
      </c>
      <c r="Z857" s="3"/>
      <c r="AB857" s="30">
        <v>827</v>
      </c>
      <c r="AC857" s="30">
        <v>1.2423952898941</v>
      </c>
      <c r="AD857" s="30">
        <v>0.35760471010590011</v>
      </c>
    </row>
    <row r="858" spans="1:30">
      <c r="A858" s="4">
        <v>43773.666666666664</v>
      </c>
      <c r="B858">
        <v>43773</v>
      </c>
      <c r="C858" s="3">
        <v>0.66666666666666663</v>
      </c>
      <c r="D858" s="3">
        <v>16</v>
      </c>
      <c r="E858" s="3">
        <v>35</v>
      </c>
      <c r="F858" s="3">
        <v>0.9</v>
      </c>
      <c r="G858" s="5">
        <v>0.8</v>
      </c>
      <c r="H858" s="3">
        <v>1.7000000000000002</v>
      </c>
      <c r="I858" s="3">
        <v>1.55139</v>
      </c>
      <c r="J858" s="12">
        <f t="shared" si="91"/>
        <v>1.3499999999999996</v>
      </c>
      <c r="K858" s="4">
        <v>43773.666666666664</v>
      </c>
      <c r="L858" s="3">
        <f t="shared" si="92"/>
        <v>4</v>
      </c>
      <c r="M858" s="3">
        <f t="shared" si="93"/>
        <v>16</v>
      </c>
      <c r="N858" s="3"/>
      <c r="O858" s="3"/>
      <c r="P858" s="3"/>
      <c r="Q858" s="3"/>
      <c r="R858" s="3"/>
      <c r="S858" s="3">
        <f t="shared" si="94"/>
        <v>0</v>
      </c>
      <c r="T858" s="3">
        <f t="shared" si="95"/>
        <v>0</v>
      </c>
      <c r="U858" s="3">
        <f t="shared" si="96"/>
        <v>0</v>
      </c>
      <c r="V858" s="3">
        <f t="shared" si="97"/>
        <v>0</v>
      </c>
      <c r="W858" s="25">
        <v>57</v>
      </c>
      <c r="X858" s="23">
        <v>13</v>
      </c>
      <c r="Y858" s="3">
        <v>1.7000000000000002</v>
      </c>
      <c r="Z858" s="3"/>
      <c r="AB858" s="30">
        <v>828</v>
      </c>
      <c r="AC858" s="30">
        <v>1.2291032380123159</v>
      </c>
      <c r="AD858" s="30">
        <v>0.170896761987684</v>
      </c>
    </row>
    <row r="859" spans="1:30">
      <c r="A859" s="4">
        <v>43773.708333333336</v>
      </c>
      <c r="B859">
        <v>43773</v>
      </c>
      <c r="C859" s="3">
        <v>0.70833333333333337</v>
      </c>
      <c r="D859" s="3">
        <v>17</v>
      </c>
      <c r="E859" s="3">
        <v>35</v>
      </c>
      <c r="F859" s="3">
        <v>0.3</v>
      </c>
      <c r="G859" s="5">
        <v>0.6</v>
      </c>
      <c r="H859" s="3">
        <v>0.89999999999999991</v>
      </c>
      <c r="I859" s="3">
        <v>1.55139</v>
      </c>
      <c r="J859" s="12">
        <f t="shared" si="91"/>
        <v>1.2916666666666665</v>
      </c>
      <c r="K859" s="4">
        <v>43773.708333333336</v>
      </c>
      <c r="L859" s="3">
        <f t="shared" si="92"/>
        <v>4</v>
      </c>
      <c r="M859" s="3">
        <f t="shared" si="93"/>
        <v>17</v>
      </c>
      <c r="N859" s="3"/>
      <c r="O859" s="3"/>
      <c r="P859" s="3"/>
      <c r="Q859" s="3"/>
      <c r="R859" s="3"/>
      <c r="S859" s="3">
        <f t="shared" si="94"/>
        <v>0</v>
      </c>
      <c r="T859" s="3">
        <f t="shared" si="95"/>
        <v>0</v>
      </c>
      <c r="U859" s="3">
        <f t="shared" si="96"/>
        <v>0</v>
      </c>
      <c r="V859" s="3">
        <f t="shared" si="97"/>
        <v>0</v>
      </c>
      <c r="W859" s="26">
        <v>56</v>
      </c>
      <c r="X859" s="22">
        <v>13</v>
      </c>
      <c r="Y859" s="3">
        <v>0.89999999999999991</v>
      </c>
      <c r="Z859" s="3"/>
      <c r="AB859" s="30">
        <v>829</v>
      </c>
      <c r="AC859" s="30">
        <v>1.1523013438418519</v>
      </c>
      <c r="AD859" s="30">
        <v>-0.6523013438418519</v>
      </c>
    </row>
    <row r="860" spans="1:30">
      <c r="A860" s="4">
        <v>43773.75</v>
      </c>
      <c r="B860">
        <v>43773</v>
      </c>
      <c r="C860" s="3">
        <v>0.75</v>
      </c>
      <c r="D860" s="3">
        <v>18</v>
      </c>
      <c r="E860" s="3">
        <v>35</v>
      </c>
      <c r="F860" s="3">
        <v>0.6</v>
      </c>
      <c r="G860" s="5">
        <v>0.3</v>
      </c>
      <c r="H860" s="3">
        <v>0.89999999999999991</v>
      </c>
      <c r="I860" s="3">
        <v>1.55139</v>
      </c>
      <c r="J860" s="12">
        <f t="shared" si="91"/>
        <v>1.2874999999999999</v>
      </c>
      <c r="K860" s="4">
        <v>43773.75</v>
      </c>
      <c r="L860" s="3">
        <f t="shared" si="92"/>
        <v>4</v>
      </c>
      <c r="M860" s="3">
        <f t="shared" si="93"/>
        <v>18</v>
      </c>
      <c r="N860" s="3">
        <v>0</v>
      </c>
      <c r="O860" s="3">
        <v>0</v>
      </c>
      <c r="P860" s="3">
        <v>20</v>
      </c>
      <c r="Q860" s="3">
        <v>0</v>
      </c>
      <c r="R860" s="3"/>
      <c r="S860" s="3">
        <f t="shared" si="94"/>
        <v>0</v>
      </c>
      <c r="T860" s="3">
        <f t="shared" si="95"/>
        <v>0</v>
      </c>
      <c r="U860" s="3">
        <f t="shared" si="96"/>
        <v>1</v>
      </c>
      <c r="V860" s="3">
        <f t="shared" si="97"/>
        <v>0</v>
      </c>
      <c r="W860" s="25">
        <v>54</v>
      </c>
      <c r="X860" s="23">
        <v>13</v>
      </c>
      <c r="Y860" s="3">
        <v>0.89999999999999991</v>
      </c>
      <c r="Z860" s="3"/>
      <c r="AB860" s="30">
        <v>830</v>
      </c>
      <c r="AC860" s="30">
        <v>1.448615474234455</v>
      </c>
      <c r="AD860" s="30">
        <v>-1.0486154742344551</v>
      </c>
    </row>
    <row r="861" spans="1:30">
      <c r="A861" s="4">
        <v>43773.791666666664</v>
      </c>
      <c r="B861">
        <v>43773</v>
      </c>
      <c r="C861" s="3">
        <v>0.79166666666666663</v>
      </c>
      <c r="D861" s="3">
        <v>19</v>
      </c>
      <c r="E861" s="3">
        <v>35</v>
      </c>
      <c r="F861" s="3">
        <v>0.6</v>
      </c>
      <c r="G861" s="5">
        <v>0.7</v>
      </c>
      <c r="H861" s="3">
        <v>1.2999999999999998</v>
      </c>
      <c r="I861" s="3">
        <v>1.55139</v>
      </c>
      <c r="J861" s="12">
        <f t="shared" si="91"/>
        <v>1.3374999999999997</v>
      </c>
      <c r="K861" s="4">
        <v>43773.791666666664</v>
      </c>
      <c r="L861" s="3">
        <f t="shared" si="92"/>
        <v>4</v>
      </c>
      <c r="M861" s="3">
        <f t="shared" si="93"/>
        <v>19</v>
      </c>
      <c r="N861" s="3">
        <v>0</v>
      </c>
      <c r="O861" s="3">
        <v>27</v>
      </c>
      <c r="P861" s="3">
        <v>58</v>
      </c>
      <c r="Q861" s="3">
        <v>0</v>
      </c>
      <c r="R861" s="3"/>
      <c r="S861" s="3">
        <f t="shared" si="94"/>
        <v>0</v>
      </c>
      <c r="T861" s="3">
        <f t="shared" si="95"/>
        <v>1</v>
      </c>
      <c r="U861" s="3">
        <f t="shared" si="96"/>
        <v>1</v>
      </c>
      <c r="V861" s="3">
        <f t="shared" si="97"/>
        <v>0</v>
      </c>
      <c r="W861" s="26">
        <v>54</v>
      </c>
      <c r="X861" s="22">
        <v>13</v>
      </c>
      <c r="Y861" s="3">
        <v>1.2999999999999998</v>
      </c>
      <c r="Z861" s="3"/>
      <c r="AB861" s="30">
        <v>831</v>
      </c>
      <c r="AC861" s="30">
        <v>1.435323422352671</v>
      </c>
      <c r="AD861" s="30">
        <v>-1.0353234223526711</v>
      </c>
    </row>
    <row r="862" spans="1:30">
      <c r="A862" s="4">
        <v>43773.833333333336</v>
      </c>
      <c r="B862">
        <v>43773</v>
      </c>
      <c r="C862" s="3">
        <v>0.83333333333333337</v>
      </c>
      <c r="D862" s="3">
        <v>20</v>
      </c>
      <c r="E862" s="3">
        <v>35</v>
      </c>
      <c r="F862" s="3">
        <v>0.6</v>
      </c>
      <c r="G862" s="5">
        <v>1.7</v>
      </c>
      <c r="H862" s="3">
        <v>2.2999999999999998</v>
      </c>
      <c r="I862" s="3">
        <v>1.55139</v>
      </c>
      <c r="J862" s="12">
        <f t="shared" si="91"/>
        <v>1.3166666666666667</v>
      </c>
      <c r="K862" s="4">
        <v>43773.833333333336</v>
      </c>
      <c r="L862" s="3">
        <f t="shared" si="92"/>
        <v>4</v>
      </c>
      <c r="M862" s="3">
        <f t="shared" si="93"/>
        <v>20</v>
      </c>
      <c r="N862" s="3">
        <v>0</v>
      </c>
      <c r="O862" s="3">
        <v>57</v>
      </c>
      <c r="P862" s="3">
        <v>56</v>
      </c>
      <c r="Q862" s="3">
        <v>0</v>
      </c>
      <c r="R862" s="3"/>
      <c r="S862" s="3">
        <f t="shared" si="94"/>
        <v>0</v>
      </c>
      <c r="T862" s="3">
        <f t="shared" si="95"/>
        <v>1</v>
      </c>
      <c r="U862" s="3">
        <f t="shared" si="96"/>
        <v>1</v>
      </c>
      <c r="V862" s="3">
        <f t="shared" si="97"/>
        <v>0</v>
      </c>
      <c r="W862" s="25">
        <v>52</v>
      </c>
      <c r="X862" s="23">
        <v>13</v>
      </c>
      <c r="Y862" s="3">
        <v>2.2999999999999998</v>
      </c>
      <c r="Z862" s="3"/>
      <c r="AB862" s="30">
        <v>832</v>
      </c>
      <c r="AC862" s="30">
        <v>1.448615474234455</v>
      </c>
      <c r="AD862" s="30">
        <v>-0.84861547423445494</v>
      </c>
    </row>
    <row r="863" spans="1:30">
      <c r="A863" s="4">
        <v>43773.875</v>
      </c>
      <c r="B863">
        <v>43773</v>
      </c>
      <c r="C863" s="3">
        <v>0.875</v>
      </c>
      <c r="D863" s="3">
        <v>21</v>
      </c>
      <c r="E863" s="3">
        <v>35</v>
      </c>
      <c r="F863" s="3">
        <v>1</v>
      </c>
      <c r="G863" s="5">
        <v>0.9</v>
      </c>
      <c r="H863" s="3">
        <v>1.9</v>
      </c>
      <c r="I863" s="3">
        <v>1.55139</v>
      </c>
      <c r="J863" s="12">
        <f t="shared" si="91"/>
        <v>1.2499999999999998</v>
      </c>
      <c r="K863" s="4">
        <v>43773.875</v>
      </c>
      <c r="L863" s="3">
        <f t="shared" si="92"/>
        <v>4</v>
      </c>
      <c r="M863" s="3">
        <f t="shared" si="93"/>
        <v>21</v>
      </c>
      <c r="N863" s="3">
        <v>30</v>
      </c>
      <c r="O863" s="3">
        <v>58</v>
      </c>
      <c r="P863" s="3">
        <v>58</v>
      </c>
      <c r="Q863" s="3">
        <v>0</v>
      </c>
      <c r="R863" s="3"/>
      <c r="S863" s="3">
        <f t="shared" si="94"/>
        <v>1</v>
      </c>
      <c r="T863" s="3">
        <f t="shared" si="95"/>
        <v>1</v>
      </c>
      <c r="U863" s="3">
        <f t="shared" si="96"/>
        <v>1</v>
      </c>
      <c r="V863" s="3">
        <f t="shared" si="97"/>
        <v>0</v>
      </c>
      <c r="W863" s="26">
        <v>51</v>
      </c>
      <c r="X863" s="22">
        <v>13</v>
      </c>
      <c r="Y863" s="3">
        <v>1.9</v>
      </c>
      <c r="Z863" s="3"/>
      <c r="AB863" s="30">
        <v>833</v>
      </c>
      <c r="AC863" s="30">
        <v>1.525417368404919</v>
      </c>
      <c r="AD863" s="30">
        <v>-0.92541736840491906</v>
      </c>
    </row>
    <row r="864" spans="1:30">
      <c r="A864" s="4">
        <v>43773.916666666664</v>
      </c>
      <c r="B864">
        <v>43773</v>
      </c>
      <c r="C864" s="3">
        <v>0.91666666666666663</v>
      </c>
      <c r="D864" s="3">
        <v>22</v>
      </c>
      <c r="E864" s="3">
        <v>35</v>
      </c>
      <c r="F864" s="3">
        <v>1.7</v>
      </c>
      <c r="G864" s="5">
        <v>0.5</v>
      </c>
      <c r="H864" s="3">
        <v>2.2000000000000002</v>
      </c>
      <c r="I864" s="3">
        <v>1.55139</v>
      </c>
      <c r="J864" s="12">
        <f t="shared" si="91"/>
        <v>1.2041666666666666</v>
      </c>
      <c r="K864" s="4">
        <v>43773.916666666664</v>
      </c>
      <c r="L864" s="3">
        <f t="shared" si="92"/>
        <v>4</v>
      </c>
      <c r="M864" s="3">
        <f t="shared" si="93"/>
        <v>22</v>
      </c>
      <c r="N864" s="3">
        <v>58</v>
      </c>
      <c r="O864" s="3">
        <v>58</v>
      </c>
      <c r="P864" s="3">
        <v>58</v>
      </c>
      <c r="Q864" s="3">
        <v>0</v>
      </c>
      <c r="R864" s="3"/>
      <c r="S864" s="3">
        <f t="shared" si="94"/>
        <v>1</v>
      </c>
      <c r="T864" s="3">
        <f t="shared" si="95"/>
        <v>1</v>
      </c>
      <c r="U864" s="3">
        <f t="shared" si="96"/>
        <v>1</v>
      </c>
      <c r="V864" s="3">
        <f t="shared" si="97"/>
        <v>0</v>
      </c>
      <c r="W864" s="25">
        <v>51</v>
      </c>
      <c r="X864" s="23">
        <v>13</v>
      </c>
      <c r="Y864" s="3">
        <v>2.2000000000000002</v>
      </c>
      <c r="Z864" s="3"/>
      <c r="AB864" s="30">
        <v>834</v>
      </c>
      <c r="AC864" s="30">
        <v>1.5652935240502712</v>
      </c>
      <c r="AD864" s="30">
        <v>0.43470647594972878</v>
      </c>
    </row>
    <row r="865" spans="1:30">
      <c r="A865" s="4">
        <v>43773.958333333336</v>
      </c>
      <c r="B865">
        <v>43773</v>
      </c>
      <c r="C865" s="3">
        <v>0.95833333333333337</v>
      </c>
      <c r="D865" s="3">
        <v>23</v>
      </c>
      <c r="E865" s="3">
        <v>35</v>
      </c>
      <c r="F865" s="3">
        <v>1.7</v>
      </c>
      <c r="G865" s="5">
        <v>0.2</v>
      </c>
      <c r="H865" s="3">
        <v>1.9</v>
      </c>
      <c r="I865" s="3">
        <v>1.55139</v>
      </c>
      <c r="J865" s="12">
        <f t="shared" si="91"/>
        <v>1.2291666666666667</v>
      </c>
      <c r="K865" s="4">
        <v>43773.958333333336</v>
      </c>
      <c r="L865" s="3">
        <f t="shared" si="92"/>
        <v>4</v>
      </c>
      <c r="M865" s="3">
        <f t="shared" si="93"/>
        <v>23</v>
      </c>
      <c r="N865" s="3">
        <v>57</v>
      </c>
      <c r="O865" s="3">
        <v>57</v>
      </c>
      <c r="P865" s="3">
        <v>57</v>
      </c>
      <c r="Q865" s="3">
        <v>0</v>
      </c>
      <c r="R865" s="3"/>
      <c r="S865" s="3">
        <f t="shared" si="94"/>
        <v>1</v>
      </c>
      <c r="T865" s="3">
        <f t="shared" si="95"/>
        <v>1</v>
      </c>
      <c r="U865" s="3">
        <f t="shared" si="96"/>
        <v>1</v>
      </c>
      <c r="V865" s="3">
        <f t="shared" si="97"/>
        <v>0</v>
      </c>
      <c r="W865" s="26">
        <v>49</v>
      </c>
      <c r="X865" s="22">
        <v>13</v>
      </c>
      <c r="Y865" s="3">
        <v>1.9</v>
      </c>
      <c r="Z865" s="3"/>
      <c r="AB865" s="30">
        <v>835</v>
      </c>
      <c r="AC865" s="30">
        <v>1.5652935240502712</v>
      </c>
      <c r="AD865" s="30">
        <v>1.5347064759497284</v>
      </c>
    </row>
    <row r="866" spans="1:30">
      <c r="A866" s="4">
        <v>43774</v>
      </c>
      <c r="B866">
        <v>43774</v>
      </c>
      <c r="C866" s="3">
        <v>0</v>
      </c>
      <c r="D866" s="3">
        <v>0</v>
      </c>
      <c r="E866" s="3">
        <v>36</v>
      </c>
      <c r="F866" s="3">
        <v>0.2</v>
      </c>
      <c r="G866" s="5">
        <v>0.4</v>
      </c>
      <c r="H866" s="3">
        <v>0.60000000000000009</v>
      </c>
      <c r="I866" s="3">
        <v>1.55139</v>
      </c>
      <c r="J866" s="12">
        <f t="shared" si="91"/>
        <v>1.2</v>
      </c>
      <c r="K866" s="4">
        <v>43774</v>
      </c>
      <c r="L866" s="3">
        <f t="shared" si="92"/>
        <v>5</v>
      </c>
      <c r="M866" s="3">
        <f t="shared" si="93"/>
        <v>0</v>
      </c>
      <c r="N866" s="3">
        <v>58</v>
      </c>
      <c r="O866" s="3">
        <v>58</v>
      </c>
      <c r="P866" s="3">
        <v>58</v>
      </c>
      <c r="Q866" s="3">
        <v>0</v>
      </c>
      <c r="R866" s="3"/>
      <c r="S866" s="3">
        <f t="shared" si="94"/>
        <v>1</v>
      </c>
      <c r="T866" s="3">
        <f t="shared" si="95"/>
        <v>1</v>
      </c>
      <c r="U866" s="3">
        <f t="shared" si="96"/>
        <v>1</v>
      </c>
      <c r="V866" s="3">
        <f t="shared" si="97"/>
        <v>0</v>
      </c>
      <c r="W866" s="25">
        <v>48</v>
      </c>
      <c r="X866" s="23">
        <v>17</v>
      </c>
      <c r="Y866" s="3">
        <v>0.60000000000000009</v>
      </c>
      <c r="Z866" s="3"/>
      <c r="AB866" s="30">
        <v>836</v>
      </c>
      <c r="AC866" s="30">
        <v>1.6051696796956234</v>
      </c>
      <c r="AD866" s="30">
        <v>0.59483032030437677</v>
      </c>
    </row>
    <row r="867" spans="1:30">
      <c r="A867" s="4">
        <v>43774.041666666664</v>
      </c>
      <c r="B867">
        <v>43774</v>
      </c>
      <c r="C867" s="3">
        <v>4.1666666666666664E-2</v>
      </c>
      <c r="D867" s="3">
        <v>1</v>
      </c>
      <c r="E867" s="3">
        <v>36</v>
      </c>
      <c r="F867" s="3">
        <v>0.3</v>
      </c>
      <c r="G867" s="5">
        <v>0.5</v>
      </c>
      <c r="H867" s="3">
        <v>0.8</v>
      </c>
      <c r="I867" s="3">
        <v>1.55139</v>
      </c>
      <c r="J867" s="12">
        <f t="shared" si="91"/>
        <v>1.1916666666666667</v>
      </c>
      <c r="K867" s="4">
        <v>43774.041666666664</v>
      </c>
      <c r="L867" s="3">
        <f t="shared" si="92"/>
        <v>5</v>
      </c>
      <c r="M867" s="3">
        <f t="shared" si="93"/>
        <v>1</v>
      </c>
      <c r="N867" s="3">
        <v>58</v>
      </c>
      <c r="O867" s="3">
        <v>58</v>
      </c>
      <c r="P867" s="3">
        <v>58</v>
      </c>
      <c r="Q867" s="3">
        <v>0</v>
      </c>
      <c r="R867" s="3"/>
      <c r="S867" s="3">
        <f t="shared" si="94"/>
        <v>1</v>
      </c>
      <c r="T867" s="3">
        <f t="shared" si="95"/>
        <v>1</v>
      </c>
      <c r="U867" s="3">
        <f t="shared" si="96"/>
        <v>1</v>
      </c>
      <c r="V867" s="3">
        <f t="shared" si="97"/>
        <v>0</v>
      </c>
      <c r="W867" s="26">
        <v>47</v>
      </c>
      <c r="X867" s="22">
        <v>17</v>
      </c>
      <c r="Y867" s="3">
        <v>0.8</v>
      </c>
      <c r="Z867" s="3"/>
      <c r="AB867" s="30">
        <v>837</v>
      </c>
      <c r="AC867" s="30">
        <v>1.6971306970724727</v>
      </c>
      <c r="AD867" s="30">
        <v>-0.29713069707247275</v>
      </c>
    </row>
    <row r="868" spans="1:30">
      <c r="A868" s="4">
        <v>43774.083333333336</v>
      </c>
      <c r="B868">
        <v>43774</v>
      </c>
      <c r="C868" s="3">
        <v>8.3333333333333329E-2</v>
      </c>
      <c r="D868" s="3">
        <v>2</v>
      </c>
      <c r="E868" s="3">
        <v>36</v>
      </c>
      <c r="F868" s="3">
        <v>0.2</v>
      </c>
      <c r="G868" s="5">
        <v>0.5</v>
      </c>
      <c r="H868" s="3">
        <v>0.7</v>
      </c>
      <c r="I868" s="3">
        <v>1.55139</v>
      </c>
      <c r="J868" s="12">
        <f t="shared" si="91"/>
        <v>1.1875000000000002</v>
      </c>
      <c r="K868" s="4">
        <v>43774.083333333336</v>
      </c>
      <c r="L868" s="3">
        <f t="shared" si="92"/>
        <v>5</v>
      </c>
      <c r="M868" s="3">
        <f t="shared" si="93"/>
        <v>2</v>
      </c>
      <c r="N868" s="3">
        <v>58</v>
      </c>
      <c r="O868" s="3">
        <v>58</v>
      </c>
      <c r="P868" s="3">
        <v>58</v>
      </c>
      <c r="Q868" s="3">
        <v>0</v>
      </c>
      <c r="R868" s="3"/>
      <c r="S868" s="3">
        <f t="shared" si="94"/>
        <v>1</v>
      </c>
      <c r="T868" s="3">
        <f t="shared" si="95"/>
        <v>1</v>
      </c>
      <c r="U868" s="3">
        <f t="shared" si="96"/>
        <v>1</v>
      </c>
      <c r="V868" s="3">
        <f t="shared" si="97"/>
        <v>0</v>
      </c>
      <c r="W868" s="25">
        <v>45</v>
      </c>
      <c r="X868" s="23">
        <v>17</v>
      </c>
      <c r="Y868" s="3">
        <v>0.7</v>
      </c>
      <c r="Z868" s="3"/>
      <c r="AB868" s="30">
        <v>838</v>
      </c>
      <c r="AC868" s="30">
        <v>1.6971306970724727</v>
      </c>
      <c r="AD868" s="30">
        <v>0.80286930292752734</v>
      </c>
    </row>
    <row r="869" spans="1:30">
      <c r="A869" s="4">
        <v>43774.125</v>
      </c>
      <c r="B869">
        <v>43774</v>
      </c>
      <c r="C869" s="3">
        <v>0.125</v>
      </c>
      <c r="D869" s="3">
        <v>3</v>
      </c>
      <c r="E869" s="3">
        <v>36</v>
      </c>
      <c r="F869" s="3">
        <v>0.5</v>
      </c>
      <c r="G869" s="5">
        <v>0.4</v>
      </c>
      <c r="H869" s="3">
        <v>0.9</v>
      </c>
      <c r="I869" s="3">
        <v>1.55139</v>
      </c>
      <c r="J869" s="12">
        <f t="shared" si="91"/>
        <v>1.1958333333333335</v>
      </c>
      <c r="K869" s="4">
        <v>43774.125</v>
      </c>
      <c r="L869" s="3">
        <f t="shared" si="92"/>
        <v>5</v>
      </c>
      <c r="M869" s="3">
        <f t="shared" si="93"/>
        <v>3</v>
      </c>
      <c r="N869" s="3">
        <v>58</v>
      </c>
      <c r="O869" s="3">
        <v>58</v>
      </c>
      <c r="P869" s="3">
        <v>58</v>
      </c>
      <c r="Q869" s="3">
        <v>0</v>
      </c>
      <c r="R869" s="3"/>
      <c r="S869" s="3">
        <f t="shared" si="94"/>
        <v>1</v>
      </c>
      <c r="T869" s="3">
        <f t="shared" si="95"/>
        <v>1</v>
      </c>
      <c r="U869" s="3">
        <f t="shared" si="96"/>
        <v>1</v>
      </c>
      <c r="V869" s="3">
        <f t="shared" si="97"/>
        <v>0</v>
      </c>
      <c r="W869" s="26">
        <v>46</v>
      </c>
      <c r="X869" s="22">
        <v>17</v>
      </c>
      <c r="Y869" s="3">
        <v>0.9</v>
      </c>
      <c r="Z869" s="3"/>
      <c r="AB869" s="30">
        <v>839</v>
      </c>
      <c r="AC869" s="30">
        <v>1.7104227489542567</v>
      </c>
      <c r="AD869" s="30">
        <v>-0.81042274895425681</v>
      </c>
    </row>
    <row r="870" spans="1:30">
      <c r="A870" s="4">
        <v>43774.166666666664</v>
      </c>
      <c r="B870">
        <v>43774</v>
      </c>
      <c r="C870" s="3">
        <v>0.16666666666666666</v>
      </c>
      <c r="D870" s="3">
        <v>4</v>
      </c>
      <c r="E870" s="3">
        <v>36</v>
      </c>
      <c r="F870" s="3">
        <v>0.4</v>
      </c>
      <c r="G870" s="5">
        <v>0.3</v>
      </c>
      <c r="H870" s="3">
        <v>0.7</v>
      </c>
      <c r="I870" s="3">
        <v>1.55139</v>
      </c>
      <c r="J870" s="12">
        <f t="shared" si="91"/>
        <v>1.1875</v>
      </c>
      <c r="K870" s="4">
        <v>43774.166666666664</v>
      </c>
      <c r="L870" s="3">
        <f t="shared" si="92"/>
        <v>5</v>
      </c>
      <c r="M870" s="3">
        <f t="shared" si="93"/>
        <v>4</v>
      </c>
      <c r="N870" s="3">
        <v>58</v>
      </c>
      <c r="O870" s="3">
        <v>58</v>
      </c>
      <c r="P870" s="3">
        <v>58</v>
      </c>
      <c r="Q870" s="3">
        <v>0</v>
      </c>
      <c r="R870" s="3"/>
      <c r="S870" s="3">
        <f t="shared" si="94"/>
        <v>1</v>
      </c>
      <c r="T870" s="3">
        <f t="shared" si="95"/>
        <v>1</v>
      </c>
      <c r="U870" s="3">
        <f t="shared" si="96"/>
        <v>1</v>
      </c>
      <c r="V870" s="3">
        <f t="shared" si="97"/>
        <v>0</v>
      </c>
      <c r="W870" s="25">
        <v>45</v>
      </c>
      <c r="X870" s="23">
        <v>17</v>
      </c>
      <c r="Y870" s="3">
        <v>0.7</v>
      </c>
      <c r="Z870" s="3"/>
      <c r="AB870" s="30">
        <v>840</v>
      </c>
      <c r="AC870" s="30">
        <v>1.7104227489542567</v>
      </c>
      <c r="AD870" s="30">
        <v>-0.71042274895425672</v>
      </c>
    </row>
    <row r="871" spans="1:30">
      <c r="A871" s="4">
        <v>43774.208333333336</v>
      </c>
      <c r="B871">
        <v>43774</v>
      </c>
      <c r="C871" s="3">
        <v>0.20833333333333334</v>
      </c>
      <c r="D871" s="3">
        <v>5</v>
      </c>
      <c r="E871" s="3">
        <v>36</v>
      </c>
      <c r="F871" s="3">
        <v>1.2</v>
      </c>
      <c r="G871" s="5">
        <v>1.3</v>
      </c>
      <c r="H871" s="3">
        <v>2.5</v>
      </c>
      <c r="I871" s="3">
        <v>1.55139</v>
      </c>
      <c r="J871" s="12">
        <f t="shared" si="91"/>
        <v>1.1875</v>
      </c>
      <c r="K871" s="4">
        <v>43774.208333333336</v>
      </c>
      <c r="L871" s="3">
        <f t="shared" si="92"/>
        <v>5</v>
      </c>
      <c r="M871" s="3">
        <f t="shared" si="93"/>
        <v>5</v>
      </c>
      <c r="N871" s="3">
        <v>57</v>
      </c>
      <c r="O871" s="3">
        <v>57</v>
      </c>
      <c r="P871" s="3">
        <v>57</v>
      </c>
      <c r="Q871" s="3">
        <v>0</v>
      </c>
      <c r="R871" s="3"/>
      <c r="S871" s="3">
        <f t="shared" si="94"/>
        <v>1</v>
      </c>
      <c r="T871" s="3">
        <f t="shared" si="95"/>
        <v>1</v>
      </c>
      <c r="U871" s="3">
        <f t="shared" si="96"/>
        <v>1</v>
      </c>
      <c r="V871" s="3">
        <f t="shared" si="97"/>
        <v>0</v>
      </c>
      <c r="W871" s="26">
        <v>45</v>
      </c>
      <c r="X871" s="22">
        <v>17</v>
      </c>
      <c r="Y871" s="3">
        <v>2.5</v>
      </c>
      <c r="Z871" s="3"/>
      <c r="AB871" s="30">
        <v>841</v>
      </c>
      <c r="AC871" s="30">
        <v>1.7370068527178248</v>
      </c>
      <c r="AD871" s="30">
        <v>-0.63700685271782476</v>
      </c>
    </row>
    <row r="872" spans="1:30">
      <c r="A872" s="4">
        <v>43774.25</v>
      </c>
      <c r="B872">
        <v>43774</v>
      </c>
      <c r="C872" s="3">
        <v>0.25</v>
      </c>
      <c r="D872" s="3">
        <v>6</v>
      </c>
      <c r="E872" s="3">
        <v>36</v>
      </c>
      <c r="F872" s="3">
        <v>2.4</v>
      </c>
      <c r="G872" s="5">
        <v>2.6</v>
      </c>
      <c r="H872" s="3">
        <v>5</v>
      </c>
      <c r="I872" s="3">
        <v>1.55139</v>
      </c>
      <c r="J872" s="12">
        <f t="shared" si="91"/>
        <v>1.1666666666666667</v>
      </c>
      <c r="K872" s="4">
        <v>43774.25</v>
      </c>
      <c r="L872" s="3">
        <f t="shared" si="92"/>
        <v>5</v>
      </c>
      <c r="M872" s="3">
        <f t="shared" si="93"/>
        <v>6</v>
      </c>
      <c r="N872" s="3">
        <v>58</v>
      </c>
      <c r="O872" s="3">
        <v>58</v>
      </c>
      <c r="P872" s="3">
        <v>58</v>
      </c>
      <c r="Q872" s="3">
        <v>0</v>
      </c>
      <c r="R872" s="3"/>
      <c r="S872" s="3">
        <f t="shared" si="94"/>
        <v>1</v>
      </c>
      <c r="T872" s="3">
        <f t="shared" si="95"/>
        <v>1</v>
      </c>
      <c r="U872" s="3">
        <f t="shared" si="96"/>
        <v>1</v>
      </c>
      <c r="V872" s="3">
        <f t="shared" si="97"/>
        <v>0</v>
      </c>
      <c r="W872" s="25">
        <v>45</v>
      </c>
      <c r="X872" s="23">
        <v>17</v>
      </c>
      <c r="Y872" s="3">
        <v>5</v>
      </c>
      <c r="Z872" s="3"/>
      <c r="AB872" s="30">
        <v>842</v>
      </c>
      <c r="AC872" s="30">
        <v>1.7768830083631775</v>
      </c>
      <c r="AD872" s="30">
        <v>-0.37688300836317756</v>
      </c>
    </row>
    <row r="873" spans="1:30">
      <c r="A873" s="4">
        <v>43774.291666666664</v>
      </c>
      <c r="B873">
        <v>43774</v>
      </c>
      <c r="C873" s="3">
        <v>0.29166666666666669</v>
      </c>
      <c r="D873" s="3">
        <v>7</v>
      </c>
      <c r="E873" s="3">
        <v>36</v>
      </c>
      <c r="F873" s="3">
        <v>1.5</v>
      </c>
      <c r="G873" s="5">
        <v>2.2000000000000002</v>
      </c>
      <c r="H873" s="3">
        <v>3.7</v>
      </c>
      <c r="I873" s="3">
        <v>1.55139</v>
      </c>
      <c r="J873" s="12">
        <f t="shared" si="91"/>
        <v>1.0541666666666665</v>
      </c>
      <c r="K873" s="4">
        <v>43774.291666666664</v>
      </c>
      <c r="L873" s="3">
        <f t="shared" si="92"/>
        <v>5</v>
      </c>
      <c r="M873" s="3">
        <f t="shared" si="93"/>
        <v>7</v>
      </c>
      <c r="N873" s="3">
        <v>49</v>
      </c>
      <c r="O873" s="3">
        <v>22</v>
      </c>
      <c r="P873" s="3">
        <v>30</v>
      </c>
      <c r="Q873" s="3">
        <v>0</v>
      </c>
      <c r="R873" s="3"/>
      <c r="S873" s="3">
        <f t="shared" si="94"/>
        <v>1</v>
      </c>
      <c r="T873" s="3">
        <f t="shared" si="95"/>
        <v>1</v>
      </c>
      <c r="U873" s="3">
        <f t="shared" si="96"/>
        <v>1</v>
      </c>
      <c r="V873" s="3">
        <f t="shared" si="97"/>
        <v>0</v>
      </c>
      <c r="W873" s="26">
        <v>48</v>
      </c>
      <c r="X873" s="22">
        <v>17</v>
      </c>
      <c r="Y873" s="3">
        <v>3.7</v>
      </c>
      <c r="Z873" s="3"/>
      <c r="AB873" s="30">
        <v>843</v>
      </c>
      <c r="AC873" s="30">
        <v>1.7985012301771386</v>
      </c>
      <c r="AD873" s="30">
        <v>-0.49850123017713854</v>
      </c>
    </row>
    <row r="874" spans="1:30">
      <c r="A874" s="4">
        <v>43774.333333333336</v>
      </c>
      <c r="B874">
        <v>43774</v>
      </c>
      <c r="C874" s="3">
        <v>0.33333333333333331</v>
      </c>
      <c r="D874" s="3">
        <v>8</v>
      </c>
      <c r="E874" s="3">
        <v>36</v>
      </c>
      <c r="F874" s="3">
        <v>0.3</v>
      </c>
      <c r="G874" s="5">
        <v>0.2</v>
      </c>
      <c r="H874" s="3">
        <v>0.5</v>
      </c>
      <c r="I874" s="3">
        <v>1.55139</v>
      </c>
      <c r="J874" s="12">
        <f t="shared" si="91"/>
        <v>1.05</v>
      </c>
      <c r="K874" s="4">
        <v>43774.333333043978</v>
      </c>
      <c r="L874" s="3">
        <f t="shared" si="92"/>
        <v>5</v>
      </c>
      <c r="M874" s="3">
        <f t="shared" si="93"/>
        <v>8</v>
      </c>
      <c r="N874" s="3"/>
      <c r="O874" s="3"/>
      <c r="P874" s="3"/>
      <c r="Q874" s="3"/>
      <c r="R874" s="3"/>
      <c r="S874" s="3">
        <f t="shared" si="94"/>
        <v>0</v>
      </c>
      <c r="T874" s="3">
        <f t="shared" si="95"/>
        <v>0</v>
      </c>
      <c r="U874" s="3">
        <f t="shared" si="96"/>
        <v>0</v>
      </c>
      <c r="V874" s="3">
        <f t="shared" si="97"/>
        <v>0</v>
      </c>
      <c r="W874" s="25">
        <v>51</v>
      </c>
      <c r="X874" s="23">
        <v>17</v>
      </c>
      <c r="Y874" s="3">
        <v>0.5</v>
      </c>
      <c r="Z874" s="3"/>
      <c r="AB874" s="30">
        <v>844</v>
      </c>
      <c r="AC874" s="30">
        <v>1.8250853339407072</v>
      </c>
      <c r="AD874" s="30">
        <v>-0.52508533394070711</v>
      </c>
    </row>
    <row r="875" spans="1:30">
      <c r="A875" s="4">
        <v>43774.375</v>
      </c>
      <c r="B875">
        <v>43774</v>
      </c>
      <c r="C875" s="3">
        <v>0.375</v>
      </c>
      <c r="D875" s="3">
        <v>9</v>
      </c>
      <c r="E875" s="3">
        <v>36</v>
      </c>
      <c r="F875" s="3">
        <v>0.2</v>
      </c>
      <c r="G875" s="5">
        <v>0.2</v>
      </c>
      <c r="H875" s="3">
        <v>0.4</v>
      </c>
      <c r="I875" s="3">
        <v>1.55139</v>
      </c>
      <c r="J875" s="12">
        <f t="shared" si="91"/>
        <v>1.1291666666666667</v>
      </c>
      <c r="K875" s="4">
        <v>43774.374999652777</v>
      </c>
      <c r="L875" s="3">
        <f t="shared" si="92"/>
        <v>5</v>
      </c>
      <c r="M875" s="3">
        <f t="shared" si="93"/>
        <v>9</v>
      </c>
      <c r="N875" s="3"/>
      <c r="O875" s="3"/>
      <c r="P875" s="3"/>
      <c r="Q875" s="3"/>
      <c r="R875" s="3"/>
      <c r="S875" s="3">
        <f t="shared" si="94"/>
        <v>0</v>
      </c>
      <c r="T875" s="3">
        <f t="shared" si="95"/>
        <v>0</v>
      </c>
      <c r="U875" s="3">
        <f t="shared" si="96"/>
        <v>0</v>
      </c>
      <c r="V875" s="3">
        <f t="shared" si="97"/>
        <v>0</v>
      </c>
      <c r="W875" s="26">
        <v>53</v>
      </c>
      <c r="X875" s="22">
        <v>13</v>
      </c>
      <c r="Y875" s="3">
        <v>0.4</v>
      </c>
      <c r="Z875" s="3"/>
      <c r="AB875" s="30">
        <v>845</v>
      </c>
      <c r="AC875" s="30">
        <v>1.8250853339407072</v>
      </c>
      <c r="AD875" s="30">
        <v>-0.22508533394070707</v>
      </c>
    </row>
    <row r="876" spans="1:30">
      <c r="A876" s="4">
        <v>43774.416666666664</v>
      </c>
      <c r="B876">
        <v>43774</v>
      </c>
      <c r="C876" s="3">
        <v>0.41666666666666669</v>
      </c>
      <c r="D876" s="3">
        <v>10</v>
      </c>
      <c r="E876" s="3">
        <v>36</v>
      </c>
      <c r="F876" s="3">
        <v>0.2</v>
      </c>
      <c r="G876" s="5">
        <v>0.2</v>
      </c>
      <c r="H876" s="3">
        <v>0.4</v>
      </c>
      <c r="I876" s="3">
        <v>1.55139</v>
      </c>
      <c r="J876" s="12">
        <f t="shared" si="91"/>
        <v>1.1291666666666667</v>
      </c>
      <c r="K876" s="4">
        <v>43774.416666261575</v>
      </c>
      <c r="L876" s="3">
        <f t="shared" si="92"/>
        <v>5</v>
      </c>
      <c r="M876" s="3">
        <f t="shared" si="93"/>
        <v>10</v>
      </c>
      <c r="N876" s="3"/>
      <c r="O876" s="3"/>
      <c r="P876" s="3"/>
      <c r="Q876" s="3"/>
      <c r="R876" s="3"/>
      <c r="S876" s="3">
        <f t="shared" si="94"/>
        <v>0</v>
      </c>
      <c r="T876" s="3">
        <f t="shared" si="95"/>
        <v>0</v>
      </c>
      <c r="U876" s="3">
        <f t="shared" si="96"/>
        <v>0</v>
      </c>
      <c r="V876" s="3">
        <f t="shared" si="97"/>
        <v>0</v>
      </c>
      <c r="W876" s="25">
        <v>55</v>
      </c>
      <c r="X876" s="23">
        <v>13</v>
      </c>
      <c r="Y876" s="3">
        <v>0.4</v>
      </c>
      <c r="Z876" s="3"/>
      <c r="AB876" s="30">
        <v>846</v>
      </c>
      <c r="AC876" s="30">
        <v>1.7635909564813934</v>
      </c>
      <c r="AD876" s="30">
        <v>0.73640904351860659</v>
      </c>
    </row>
    <row r="877" spans="1:30">
      <c r="A877" s="4">
        <v>43774.458333333336</v>
      </c>
      <c r="B877">
        <v>43774</v>
      </c>
      <c r="C877" s="3">
        <v>0.45833333333333331</v>
      </c>
      <c r="D877" s="3">
        <v>11</v>
      </c>
      <c r="E877" s="3">
        <v>36</v>
      </c>
      <c r="F877" s="3">
        <v>0.2</v>
      </c>
      <c r="G877" s="5">
        <v>0.1</v>
      </c>
      <c r="H877" s="3">
        <v>0.30000000000000004</v>
      </c>
      <c r="I877" s="3">
        <v>1.55139</v>
      </c>
      <c r="J877" s="12">
        <f t="shared" si="91"/>
        <v>1.125</v>
      </c>
      <c r="K877" s="4">
        <v>43774.458332870374</v>
      </c>
      <c r="L877" s="3">
        <f t="shared" si="92"/>
        <v>5</v>
      </c>
      <c r="M877" s="3">
        <f t="shared" si="93"/>
        <v>11</v>
      </c>
      <c r="N877" s="3"/>
      <c r="O877" s="3"/>
      <c r="P877" s="3"/>
      <c r="Q877" s="3"/>
      <c r="R877" s="3"/>
      <c r="S877" s="3">
        <f t="shared" si="94"/>
        <v>0</v>
      </c>
      <c r="T877" s="3">
        <f t="shared" si="95"/>
        <v>0</v>
      </c>
      <c r="U877" s="3">
        <f t="shared" si="96"/>
        <v>0</v>
      </c>
      <c r="V877" s="3">
        <f t="shared" si="97"/>
        <v>0</v>
      </c>
      <c r="W877" s="26">
        <v>58</v>
      </c>
      <c r="X877" s="22">
        <v>13</v>
      </c>
      <c r="Y877" s="3">
        <v>0.30000000000000004</v>
      </c>
      <c r="Z877" s="3"/>
      <c r="AB877" s="30">
        <v>847</v>
      </c>
      <c r="AC877" s="30">
        <v>1.7635909564813934</v>
      </c>
      <c r="AD877" s="30">
        <v>2.5364090435186064</v>
      </c>
    </row>
    <row r="878" spans="1:30">
      <c r="A878" s="4">
        <v>43774.5</v>
      </c>
      <c r="B878">
        <v>43774</v>
      </c>
      <c r="C878" s="3">
        <v>0.5</v>
      </c>
      <c r="D878" s="3">
        <v>12</v>
      </c>
      <c r="E878" s="3">
        <v>36</v>
      </c>
      <c r="F878" s="3">
        <v>0.2</v>
      </c>
      <c r="G878" s="5">
        <v>0.2</v>
      </c>
      <c r="H878" s="3">
        <v>0.4</v>
      </c>
      <c r="I878" s="3">
        <v>1.55139</v>
      </c>
      <c r="J878" s="12">
        <f t="shared" si="91"/>
        <v>1.125</v>
      </c>
      <c r="K878" s="4">
        <v>43774.499999479165</v>
      </c>
      <c r="L878" s="3">
        <f t="shared" si="92"/>
        <v>5</v>
      </c>
      <c r="M878" s="3">
        <f t="shared" si="93"/>
        <v>12</v>
      </c>
      <c r="N878" s="3"/>
      <c r="O878" s="3"/>
      <c r="P878" s="3"/>
      <c r="Q878" s="3"/>
      <c r="R878" s="3"/>
      <c r="S878" s="3">
        <f t="shared" si="94"/>
        <v>0</v>
      </c>
      <c r="T878" s="3">
        <f t="shared" si="95"/>
        <v>0</v>
      </c>
      <c r="U878" s="3">
        <f t="shared" si="96"/>
        <v>0</v>
      </c>
      <c r="V878" s="3">
        <f t="shared" si="97"/>
        <v>0</v>
      </c>
      <c r="W878" s="25">
        <v>61</v>
      </c>
      <c r="X878" s="23">
        <v>13</v>
      </c>
      <c r="Y878" s="3">
        <v>0.4</v>
      </c>
      <c r="Z878" s="3"/>
      <c r="AB878" s="30">
        <v>848</v>
      </c>
      <c r="AC878" s="30">
        <v>1.6583378872227597</v>
      </c>
      <c r="AD878" s="30">
        <v>0.84166211277724035</v>
      </c>
    </row>
    <row r="879" spans="1:30">
      <c r="A879" s="4">
        <v>43774.541666666664</v>
      </c>
      <c r="B879">
        <v>43774</v>
      </c>
      <c r="C879" s="3">
        <v>0.54166666666666663</v>
      </c>
      <c r="D879" s="3">
        <v>13</v>
      </c>
      <c r="E879" s="3">
        <v>36</v>
      </c>
      <c r="F879" s="3">
        <v>0.1</v>
      </c>
      <c r="G879" s="5">
        <v>0.3</v>
      </c>
      <c r="H879" s="3">
        <v>0.4</v>
      </c>
      <c r="I879" s="3">
        <v>1.55139</v>
      </c>
      <c r="J879" s="12">
        <f t="shared" si="91"/>
        <v>1.1249999999999998</v>
      </c>
      <c r="K879" s="4">
        <v>43774.541666087964</v>
      </c>
      <c r="L879" s="3">
        <f t="shared" si="92"/>
        <v>5</v>
      </c>
      <c r="M879" s="3">
        <f t="shared" si="93"/>
        <v>13</v>
      </c>
      <c r="N879" s="3"/>
      <c r="O879" s="3"/>
      <c r="P879" s="3"/>
      <c r="Q879" s="3"/>
      <c r="R879" s="3"/>
      <c r="S879" s="3">
        <f t="shared" si="94"/>
        <v>0</v>
      </c>
      <c r="T879" s="3">
        <f t="shared" si="95"/>
        <v>0</v>
      </c>
      <c r="U879" s="3">
        <f t="shared" si="96"/>
        <v>0</v>
      </c>
      <c r="V879" s="3">
        <f t="shared" si="97"/>
        <v>0</v>
      </c>
      <c r="W879" s="26">
        <v>63</v>
      </c>
      <c r="X879" s="22">
        <v>13</v>
      </c>
      <c r="Y879" s="3">
        <v>0.4</v>
      </c>
      <c r="Z879" s="3"/>
      <c r="AB879" s="30">
        <v>849</v>
      </c>
      <c r="AC879" s="30">
        <v>1.2586377588961244</v>
      </c>
      <c r="AD879" s="30">
        <v>-0.75863775889612439</v>
      </c>
    </row>
    <row r="880" spans="1:30">
      <c r="A880" s="4">
        <v>43774.583333333336</v>
      </c>
      <c r="B880">
        <v>43774</v>
      </c>
      <c r="C880" s="3">
        <v>0.58333333333333337</v>
      </c>
      <c r="D880" s="3">
        <v>14</v>
      </c>
      <c r="E880" s="3">
        <v>36</v>
      </c>
      <c r="F880" s="3">
        <v>1</v>
      </c>
      <c r="G880" s="5">
        <v>0.1</v>
      </c>
      <c r="H880" s="3">
        <v>1.1000000000000001</v>
      </c>
      <c r="I880" s="3">
        <v>1.55139</v>
      </c>
      <c r="J880" s="12">
        <f t="shared" si="91"/>
        <v>1.1208333333333333</v>
      </c>
      <c r="K880" s="4">
        <v>43774.583332696762</v>
      </c>
      <c r="L880" s="3">
        <f t="shared" si="92"/>
        <v>5</v>
      </c>
      <c r="M880" s="3">
        <f t="shared" si="93"/>
        <v>14</v>
      </c>
      <c r="N880" s="3"/>
      <c r="O880" s="3"/>
      <c r="P880" s="3"/>
      <c r="Q880" s="3"/>
      <c r="R880" s="3"/>
      <c r="S880" s="3">
        <f t="shared" si="94"/>
        <v>0</v>
      </c>
      <c r="T880" s="3">
        <f t="shared" si="95"/>
        <v>0</v>
      </c>
      <c r="U880" s="3">
        <f t="shared" si="96"/>
        <v>0</v>
      </c>
      <c r="V880" s="3">
        <f t="shared" si="97"/>
        <v>0</v>
      </c>
      <c r="W880" s="25">
        <v>62</v>
      </c>
      <c r="X880" s="23">
        <v>13</v>
      </c>
      <c r="Y880" s="3">
        <v>1.1000000000000001</v>
      </c>
      <c r="Z880" s="3"/>
      <c r="AB880" s="30">
        <v>850</v>
      </c>
      <c r="AC880" s="30">
        <v>1.2320536551325563</v>
      </c>
      <c r="AD880" s="30">
        <v>-0.53205365513255631</v>
      </c>
    </row>
    <row r="881" spans="1:30">
      <c r="A881" s="4">
        <v>43774.625</v>
      </c>
      <c r="B881">
        <v>43774</v>
      </c>
      <c r="C881" s="3">
        <v>0.625</v>
      </c>
      <c r="D881" s="3">
        <v>15</v>
      </c>
      <c r="E881" s="3">
        <v>36</v>
      </c>
      <c r="F881" s="3">
        <v>0.2</v>
      </c>
      <c r="G881" s="5">
        <v>0.7</v>
      </c>
      <c r="H881" s="3">
        <v>0.89999999999999991</v>
      </c>
      <c r="I881" s="3">
        <v>1.55139</v>
      </c>
      <c r="J881" s="12">
        <f t="shared" si="91"/>
        <v>1.0874999999999999</v>
      </c>
      <c r="K881" s="4">
        <v>43774.624999305554</v>
      </c>
      <c r="L881" s="3">
        <f t="shared" si="92"/>
        <v>5</v>
      </c>
      <c r="M881" s="3">
        <f t="shared" si="93"/>
        <v>15</v>
      </c>
      <c r="N881" s="3"/>
      <c r="O881" s="3"/>
      <c r="P881" s="3"/>
      <c r="Q881" s="3"/>
      <c r="R881" s="3"/>
      <c r="S881" s="3">
        <f t="shared" si="94"/>
        <v>0</v>
      </c>
      <c r="T881" s="3">
        <f t="shared" si="95"/>
        <v>0</v>
      </c>
      <c r="U881" s="3">
        <f t="shared" si="96"/>
        <v>0</v>
      </c>
      <c r="V881" s="3">
        <f t="shared" si="97"/>
        <v>0</v>
      </c>
      <c r="W881" s="26">
        <v>63</v>
      </c>
      <c r="X881" s="22">
        <v>13</v>
      </c>
      <c r="Y881" s="3">
        <v>0.89999999999999991</v>
      </c>
      <c r="Z881" s="3"/>
      <c r="AB881" s="30">
        <v>851</v>
      </c>
      <c r="AC881" s="30">
        <v>1.1523013438418519</v>
      </c>
      <c r="AD881" s="30">
        <v>-0.75230134384185188</v>
      </c>
    </row>
    <row r="882" spans="1:30">
      <c r="A882" s="4">
        <v>43774.666666666664</v>
      </c>
      <c r="B882">
        <v>43774</v>
      </c>
      <c r="C882" s="3">
        <v>0.66666666666666663</v>
      </c>
      <c r="D882" s="3">
        <v>16</v>
      </c>
      <c r="E882" s="3">
        <v>36</v>
      </c>
      <c r="F882" s="3">
        <v>0.1</v>
      </c>
      <c r="G882" s="5">
        <v>0.2</v>
      </c>
      <c r="H882" s="3">
        <v>0.30000000000000004</v>
      </c>
      <c r="I882" s="3">
        <v>1.55139</v>
      </c>
      <c r="J882" s="12">
        <f t="shared" si="91"/>
        <v>1.0999999999999999</v>
      </c>
      <c r="K882" s="4">
        <v>43774.666665914352</v>
      </c>
      <c r="L882" s="3">
        <f t="shared" si="92"/>
        <v>5</v>
      </c>
      <c r="M882" s="3">
        <f t="shared" si="93"/>
        <v>16</v>
      </c>
      <c r="N882" s="3"/>
      <c r="O882" s="3"/>
      <c r="P882" s="3"/>
      <c r="Q882" s="3"/>
      <c r="R882" s="3"/>
      <c r="S882" s="3">
        <f t="shared" si="94"/>
        <v>0</v>
      </c>
      <c r="T882" s="3">
        <f t="shared" si="95"/>
        <v>0</v>
      </c>
      <c r="U882" s="3">
        <f t="shared" si="96"/>
        <v>0</v>
      </c>
      <c r="V882" s="3">
        <f t="shared" si="97"/>
        <v>0</v>
      </c>
      <c r="W882" s="25">
        <v>60</v>
      </c>
      <c r="X882" s="23">
        <v>13</v>
      </c>
      <c r="Y882" s="3">
        <v>0.30000000000000004</v>
      </c>
      <c r="Z882" s="3"/>
      <c r="AB882" s="30">
        <v>852</v>
      </c>
      <c r="AC882" s="30">
        <v>1.1606275137740294</v>
      </c>
      <c r="AD882" s="30">
        <v>-0.76062751377402937</v>
      </c>
    </row>
    <row r="883" spans="1:30">
      <c r="A883" s="4">
        <v>43774.708333333336</v>
      </c>
      <c r="B883">
        <v>43774</v>
      </c>
      <c r="C883" s="3">
        <v>0.70833333333333337</v>
      </c>
      <c r="D883" s="3">
        <v>17</v>
      </c>
      <c r="E883" s="3">
        <v>36</v>
      </c>
      <c r="F883" s="3">
        <v>0.5</v>
      </c>
      <c r="G883" s="5">
        <v>0.3</v>
      </c>
      <c r="H883" s="3">
        <v>0.8</v>
      </c>
      <c r="I883" s="3">
        <v>1.55139</v>
      </c>
      <c r="J883" s="12">
        <f t="shared" si="91"/>
        <v>1.1499999999999999</v>
      </c>
      <c r="K883" s="4">
        <v>43774.708333333336</v>
      </c>
      <c r="L883" s="3">
        <f t="shared" si="92"/>
        <v>5</v>
      </c>
      <c r="M883" s="3">
        <f t="shared" si="93"/>
        <v>17</v>
      </c>
      <c r="N883" s="3">
        <v>0</v>
      </c>
      <c r="O883" s="3">
        <v>0</v>
      </c>
      <c r="P883" s="3">
        <v>1</v>
      </c>
      <c r="Q883" s="3">
        <v>0</v>
      </c>
      <c r="R883" s="3"/>
      <c r="S883" s="3">
        <f t="shared" si="94"/>
        <v>0</v>
      </c>
      <c r="T883" s="3">
        <f t="shared" si="95"/>
        <v>0</v>
      </c>
      <c r="U883" s="3">
        <f t="shared" si="96"/>
        <v>1</v>
      </c>
      <c r="V883" s="3">
        <f t="shared" si="97"/>
        <v>0</v>
      </c>
      <c r="W883" s="26">
        <v>58</v>
      </c>
      <c r="X883" s="22">
        <v>13</v>
      </c>
      <c r="Y883" s="3">
        <v>0.8</v>
      </c>
      <c r="Z883" s="3"/>
      <c r="AB883" s="30">
        <v>853</v>
      </c>
      <c r="AC883" s="30">
        <v>1.1473354618922453</v>
      </c>
      <c r="AD883" s="30">
        <v>-0.74733546189224531</v>
      </c>
    </row>
    <row r="884" spans="1:30">
      <c r="A884" s="4">
        <v>43774.75</v>
      </c>
      <c r="B884">
        <v>43774</v>
      </c>
      <c r="C884" s="3">
        <v>0.75</v>
      </c>
      <c r="D884" s="3">
        <v>18</v>
      </c>
      <c r="E884" s="3">
        <v>36</v>
      </c>
      <c r="F884" s="3">
        <v>1.2</v>
      </c>
      <c r="G884" s="5">
        <v>0.9</v>
      </c>
      <c r="H884" s="3">
        <v>2.1</v>
      </c>
      <c r="I884" s="3">
        <v>1.55139</v>
      </c>
      <c r="J884" s="12">
        <f t="shared" si="91"/>
        <v>1.1499999999999999</v>
      </c>
      <c r="K884" s="4">
        <v>43774.75</v>
      </c>
      <c r="L884" s="3">
        <f t="shared" si="92"/>
        <v>5</v>
      </c>
      <c r="M884" s="3">
        <f t="shared" si="93"/>
        <v>18</v>
      </c>
      <c r="N884" s="3">
        <v>0</v>
      </c>
      <c r="O884" s="3">
        <v>18</v>
      </c>
      <c r="P884" s="3">
        <v>40</v>
      </c>
      <c r="Q884" s="3">
        <v>0</v>
      </c>
      <c r="R884" s="3"/>
      <c r="S884" s="3">
        <f t="shared" si="94"/>
        <v>0</v>
      </c>
      <c r="T884" s="3">
        <f t="shared" si="95"/>
        <v>1</v>
      </c>
      <c r="U884" s="3">
        <f t="shared" si="96"/>
        <v>1</v>
      </c>
      <c r="V884" s="3">
        <f t="shared" si="97"/>
        <v>0</v>
      </c>
      <c r="W884" s="25">
        <v>55</v>
      </c>
      <c r="X884" s="23">
        <v>17</v>
      </c>
      <c r="Y884" s="3">
        <v>2.1</v>
      </c>
      <c r="Z884" s="3"/>
      <c r="AB884" s="30">
        <v>854</v>
      </c>
      <c r="AC884" s="30">
        <v>1.1473354618922453</v>
      </c>
      <c r="AD884" s="30">
        <v>-0.74733546189224531</v>
      </c>
    </row>
    <row r="885" spans="1:30">
      <c r="A885" s="4">
        <v>43774.791666666664</v>
      </c>
      <c r="B885">
        <v>43774</v>
      </c>
      <c r="C885" s="3">
        <v>0.79166666666666663</v>
      </c>
      <c r="D885" s="3">
        <v>19</v>
      </c>
      <c r="E885" s="3">
        <v>36</v>
      </c>
      <c r="F885" s="3">
        <v>0.3</v>
      </c>
      <c r="G885" s="5">
        <v>0.5</v>
      </c>
      <c r="H885" s="3">
        <v>0.8</v>
      </c>
      <c r="I885" s="3">
        <v>1.55139</v>
      </c>
      <c r="J885" s="12">
        <f t="shared" si="91"/>
        <v>1.1166666666666667</v>
      </c>
      <c r="K885" s="4">
        <v>43774.791665914352</v>
      </c>
      <c r="L885" s="3">
        <f t="shared" si="92"/>
        <v>5</v>
      </c>
      <c r="M885" s="3">
        <f t="shared" si="93"/>
        <v>19</v>
      </c>
      <c r="N885" s="3"/>
      <c r="O885" s="3"/>
      <c r="P885" s="3"/>
      <c r="Q885" s="3"/>
      <c r="R885" s="3"/>
      <c r="S885" s="3">
        <f t="shared" si="94"/>
        <v>0</v>
      </c>
      <c r="T885" s="3">
        <f t="shared" si="95"/>
        <v>0</v>
      </c>
      <c r="U885" s="3">
        <f t="shared" si="96"/>
        <v>0</v>
      </c>
      <c r="V885" s="3">
        <f t="shared" si="97"/>
        <v>0</v>
      </c>
      <c r="W885" s="26">
        <v>53</v>
      </c>
      <c r="X885" s="22">
        <v>17</v>
      </c>
      <c r="Y885" s="3">
        <v>0.8</v>
      </c>
      <c r="Z885" s="3"/>
      <c r="AB885" s="30">
        <v>855</v>
      </c>
      <c r="AC885" s="30">
        <v>1.1473354618922453</v>
      </c>
      <c r="AD885" s="30">
        <v>-0.74733546189224531</v>
      </c>
    </row>
    <row r="886" spans="1:30">
      <c r="A886" s="4">
        <v>43774.833333333336</v>
      </c>
      <c r="B886">
        <v>43774</v>
      </c>
      <c r="C886" s="3">
        <v>0.83333333333333337</v>
      </c>
      <c r="D886" s="3">
        <v>20</v>
      </c>
      <c r="E886" s="3">
        <v>36</v>
      </c>
      <c r="F886" s="3">
        <v>0.4</v>
      </c>
      <c r="G886" s="5">
        <v>0.3</v>
      </c>
      <c r="H886" s="3">
        <v>0.7</v>
      </c>
      <c r="I886" s="3">
        <v>1.55139</v>
      </c>
      <c r="J886" s="12">
        <f t="shared" si="91"/>
        <v>1.1375</v>
      </c>
      <c r="K886" s="4">
        <v>43774.833332581016</v>
      </c>
      <c r="L886" s="3">
        <f t="shared" si="92"/>
        <v>5</v>
      </c>
      <c r="M886" s="3">
        <f t="shared" si="93"/>
        <v>20</v>
      </c>
      <c r="N886" s="3"/>
      <c r="O886" s="3"/>
      <c r="P886" s="3"/>
      <c r="Q886" s="3"/>
      <c r="R886" s="3"/>
      <c r="S886" s="3">
        <f t="shared" si="94"/>
        <v>0</v>
      </c>
      <c r="T886" s="3">
        <f t="shared" si="95"/>
        <v>0</v>
      </c>
      <c r="U886" s="3">
        <f t="shared" si="96"/>
        <v>0</v>
      </c>
      <c r="V886" s="3">
        <f t="shared" si="97"/>
        <v>0</v>
      </c>
      <c r="W886" s="25">
        <v>53</v>
      </c>
      <c r="X886" s="23">
        <v>13</v>
      </c>
      <c r="Y886" s="3">
        <v>0.7</v>
      </c>
      <c r="Z886" s="3"/>
      <c r="AB886" s="30">
        <v>856</v>
      </c>
      <c r="AC886" s="30">
        <v>1.195537787469775</v>
      </c>
      <c r="AD886" s="30">
        <v>0.7044622125302249</v>
      </c>
    </row>
    <row r="887" spans="1:30">
      <c r="A887" s="4">
        <v>43774.875</v>
      </c>
      <c r="B887">
        <v>43774</v>
      </c>
      <c r="C887" s="3">
        <v>0.875</v>
      </c>
      <c r="D887" s="3">
        <v>21</v>
      </c>
      <c r="E887" s="3">
        <v>36</v>
      </c>
      <c r="F887" s="3">
        <v>0.5</v>
      </c>
      <c r="G887" s="5">
        <v>0.3</v>
      </c>
      <c r="H887" s="3">
        <v>0.8</v>
      </c>
      <c r="I887" s="3">
        <v>1.55139</v>
      </c>
      <c r="J887" s="12">
        <f t="shared" si="91"/>
        <v>1.2916666666666667</v>
      </c>
      <c r="K887" s="4">
        <v>43774.875</v>
      </c>
      <c r="L887" s="3">
        <f t="shared" si="92"/>
        <v>5</v>
      </c>
      <c r="M887" s="3">
        <f t="shared" si="93"/>
        <v>21</v>
      </c>
      <c r="N887" s="3">
        <v>0</v>
      </c>
      <c r="O887" s="3">
        <v>5</v>
      </c>
      <c r="P887" s="3">
        <v>12</v>
      </c>
      <c r="Q887" s="3">
        <v>0</v>
      </c>
      <c r="R887" s="3"/>
      <c r="S887" s="3">
        <f t="shared" si="94"/>
        <v>0</v>
      </c>
      <c r="T887" s="3">
        <f t="shared" si="95"/>
        <v>1</v>
      </c>
      <c r="U887" s="3">
        <f t="shared" si="96"/>
        <v>1</v>
      </c>
      <c r="V887" s="3">
        <f t="shared" si="97"/>
        <v>0</v>
      </c>
      <c r="W887" s="26">
        <v>51</v>
      </c>
      <c r="X887" s="22">
        <v>13</v>
      </c>
      <c r="Y887" s="3">
        <v>0.8</v>
      </c>
      <c r="Z887" s="3"/>
      <c r="AB887" s="30">
        <v>857</v>
      </c>
      <c r="AC887" s="30">
        <v>1.2354139431151272</v>
      </c>
      <c r="AD887" s="30">
        <v>0.46458605688487298</v>
      </c>
    </row>
    <row r="888" spans="1:30">
      <c r="A888" s="4">
        <v>43774.916666666664</v>
      </c>
      <c r="B888">
        <v>43774</v>
      </c>
      <c r="C888" s="3">
        <v>0.91666666666666663</v>
      </c>
      <c r="D888" s="3">
        <v>22</v>
      </c>
      <c r="E888" s="3">
        <v>36</v>
      </c>
      <c r="F888" s="3">
        <v>1.2</v>
      </c>
      <c r="G888" s="5">
        <v>1.6</v>
      </c>
      <c r="H888" s="3">
        <v>2.8</v>
      </c>
      <c r="I888" s="3">
        <v>1.55139</v>
      </c>
      <c r="J888" s="12">
        <f t="shared" si="91"/>
        <v>1.3833333333333335</v>
      </c>
      <c r="K888" s="4">
        <v>43774.916666666664</v>
      </c>
      <c r="L888" s="3">
        <f t="shared" si="92"/>
        <v>5</v>
      </c>
      <c r="M888" s="3">
        <f t="shared" si="93"/>
        <v>22</v>
      </c>
      <c r="N888" s="3">
        <v>0</v>
      </c>
      <c r="O888" s="3">
        <v>58</v>
      </c>
      <c r="P888" s="3">
        <v>58</v>
      </c>
      <c r="Q888" s="3">
        <v>0</v>
      </c>
      <c r="R888" s="3"/>
      <c r="S888" s="3">
        <f t="shared" si="94"/>
        <v>0</v>
      </c>
      <c r="T888" s="3">
        <f t="shared" si="95"/>
        <v>1</v>
      </c>
      <c r="U888" s="3">
        <f t="shared" si="96"/>
        <v>1</v>
      </c>
      <c r="V888" s="3">
        <f t="shared" si="97"/>
        <v>0</v>
      </c>
      <c r="W888" s="25">
        <v>52</v>
      </c>
      <c r="X888" s="23">
        <v>17</v>
      </c>
      <c r="Y888" s="3">
        <v>2.8</v>
      </c>
      <c r="Z888" s="3"/>
      <c r="AB888" s="30">
        <v>858</v>
      </c>
      <c r="AC888" s="30">
        <v>1.2487059949969113</v>
      </c>
      <c r="AD888" s="30">
        <v>-0.34870599499691135</v>
      </c>
    </row>
    <row r="889" spans="1:30">
      <c r="A889" s="4">
        <v>43774.958333333336</v>
      </c>
      <c r="B889">
        <v>43774</v>
      </c>
      <c r="C889" s="3">
        <v>0.95833333333333337</v>
      </c>
      <c r="D889" s="3">
        <v>23</v>
      </c>
      <c r="E889" s="3">
        <v>36</v>
      </c>
      <c r="F889" s="3">
        <v>0.6</v>
      </c>
      <c r="G889" s="5">
        <v>0.6</v>
      </c>
      <c r="H889" s="3">
        <v>1.2</v>
      </c>
      <c r="I889" s="3">
        <v>1.55139</v>
      </c>
      <c r="J889" s="12">
        <f t="shared" si="91"/>
        <v>1.3666666666666669</v>
      </c>
      <c r="K889" s="4">
        <v>43774.958333333336</v>
      </c>
      <c r="L889" s="3">
        <f t="shared" si="92"/>
        <v>5</v>
      </c>
      <c r="M889" s="3">
        <f t="shared" si="93"/>
        <v>23</v>
      </c>
      <c r="N889" s="3">
        <v>0</v>
      </c>
      <c r="O889" s="3">
        <v>58</v>
      </c>
      <c r="P889" s="3">
        <v>58</v>
      </c>
      <c r="Q889" s="3">
        <v>0</v>
      </c>
      <c r="R889" s="3"/>
      <c r="S889" s="3">
        <f t="shared" si="94"/>
        <v>0</v>
      </c>
      <c r="T889" s="3">
        <f t="shared" si="95"/>
        <v>1</v>
      </c>
      <c r="U889" s="3">
        <f t="shared" si="96"/>
        <v>1</v>
      </c>
      <c r="V889" s="3">
        <f t="shared" si="97"/>
        <v>0</v>
      </c>
      <c r="W889" s="26">
        <v>51</v>
      </c>
      <c r="X889" s="22">
        <v>21</v>
      </c>
      <c r="Y889" s="3">
        <v>1.2</v>
      </c>
      <c r="Z889" s="3"/>
      <c r="AB889" s="30">
        <v>859</v>
      </c>
      <c r="AC889" s="30">
        <v>1.3255078891673753</v>
      </c>
      <c r="AD889" s="30">
        <v>-0.42550788916737536</v>
      </c>
    </row>
    <row r="890" spans="1:30">
      <c r="A890" s="4">
        <v>43775</v>
      </c>
      <c r="B890">
        <v>43775</v>
      </c>
      <c r="C890" s="3">
        <v>0</v>
      </c>
      <c r="D890" s="3">
        <v>0</v>
      </c>
      <c r="E890" s="3">
        <v>37</v>
      </c>
      <c r="F890" s="3">
        <v>0.2</v>
      </c>
      <c r="G890" s="5">
        <v>0.2</v>
      </c>
      <c r="H890" s="3">
        <v>0.4</v>
      </c>
      <c r="I890" s="3">
        <v>1.55139</v>
      </c>
      <c r="J890" s="12">
        <f t="shared" si="91"/>
        <v>1.3333333333333337</v>
      </c>
      <c r="K890" s="4">
        <v>43775</v>
      </c>
      <c r="L890" s="3">
        <f t="shared" si="92"/>
        <v>6</v>
      </c>
      <c r="M890" s="3">
        <f t="shared" si="93"/>
        <v>0</v>
      </c>
      <c r="N890" s="3">
        <v>0</v>
      </c>
      <c r="O890" s="3">
        <v>57</v>
      </c>
      <c r="P890" s="3">
        <v>57</v>
      </c>
      <c r="Q890" s="3">
        <v>0</v>
      </c>
      <c r="R890" s="3"/>
      <c r="S890" s="3">
        <f t="shared" si="94"/>
        <v>0</v>
      </c>
      <c r="T890" s="3">
        <f t="shared" si="95"/>
        <v>1</v>
      </c>
      <c r="U890" s="3">
        <f t="shared" si="96"/>
        <v>1</v>
      </c>
      <c r="V890" s="3">
        <f t="shared" si="97"/>
        <v>0</v>
      </c>
      <c r="W890" s="25">
        <v>50</v>
      </c>
      <c r="X890" s="23">
        <v>21</v>
      </c>
      <c r="Y890" s="3">
        <v>0.4</v>
      </c>
      <c r="Z890" s="3"/>
      <c r="AB890" s="30">
        <v>860</v>
      </c>
      <c r="AC890" s="30">
        <v>1.3775927508988723</v>
      </c>
      <c r="AD890" s="30">
        <v>-7.759275089887252E-2</v>
      </c>
    </row>
    <row r="891" spans="1:30">
      <c r="A891" s="4">
        <v>43775.041666666664</v>
      </c>
      <c r="B891">
        <v>43775</v>
      </c>
      <c r="C891" s="3">
        <v>4.1666666666666664E-2</v>
      </c>
      <c r="D891" s="3">
        <v>1</v>
      </c>
      <c r="E891" s="3">
        <v>37</v>
      </c>
      <c r="F891" s="3">
        <v>0.5</v>
      </c>
      <c r="G891" s="5">
        <v>0.2</v>
      </c>
      <c r="H891" s="3">
        <v>0.7</v>
      </c>
      <c r="I891" s="3">
        <v>1.55139</v>
      </c>
      <c r="J891" s="12">
        <f t="shared" si="91"/>
        <v>1.3416666666666668</v>
      </c>
      <c r="K891" s="4">
        <v>43775.041666666664</v>
      </c>
      <c r="L891" s="3">
        <f t="shared" si="92"/>
        <v>6</v>
      </c>
      <c r="M891" s="3">
        <f t="shared" si="93"/>
        <v>1</v>
      </c>
      <c r="N891" s="3">
        <v>0</v>
      </c>
      <c r="O891" s="3">
        <v>58</v>
      </c>
      <c r="P891" s="3">
        <v>58</v>
      </c>
      <c r="Q891" s="3">
        <v>0</v>
      </c>
      <c r="R891" s="3"/>
      <c r="S891" s="3">
        <f t="shared" si="94"/>
        <v>0</v>
      </c>
      <c r="T891" s="3">
        <f t="shared" si="95"/>
        <v>1</v>
      </c>
      <c r="U891" s="3">
        <f t="shared" si="96"/>
        <v>1</v>
      </c>
      <c r="V891" s="3">
        <f t="shared" si="97"/>
        <v>0</v>
      </c>
      <c r="W891" s="26">
        <v>49</v>
      </c>
      <c r="X891" s="22">
        <v>21</v>
      </c>
      <c r="Y891" s="3">
        <v>0.7</v>
      </c>
      <c r="Z891" s="3"/>
      <c r="AB891" s="30">
        <v>861</v>
      </c>
      <c r="AC891" s="30">
        <v>1.4041768546624405</v>
      </c>
      <c r="AD891" s="30">
        <v>0.89582314533755936</v>
      </c>
    </row>
    <row r="892" spans="1:30">
      <c r="A892" s="4">
        <v>43775.083333333336</v>
      </c>
      <c r="B892">
        <v>43775</v>
      </c>
      <c r="C892" s="3">
        <v>8.3333333333333329E-2</v>
      </c>
      <c r="D892" s="3">
        <v>2</v>
      </c>
      <c r="E892" s="3">
        <v>37</v>
      </c>
      <c r="F892" s="3">
        <v>0.4</v>
      </c>
      <c r="G892" s="5">
        <v>0.5</v>
      </c>
      <c r="H892" s="3">
        <v>0.9</v>
      </c>
      <c r="I892" s="3">
        <v>1.55139</v>
      </c>
      <c r="J892" s="12">
        <f t="shared" si="91"/>
        <v>1.3333333333333337</v>
      </c>
      <c r="K892" s="4">
        <v>43775.083333333336</v>
      </c>
      <c r="L892" s="3">
        <f t="shared" si="92"/>
        <v>6</v>
      </c>
      <c r="M892" s="3">
        <f t="shared" si="93"/>
        <v>2</v>
      </c>
      <c r="N892" s="3">
        <v>0</v>
      </c>
      <c r="O892" s="3">
        <v>58</v>
      </c>
      <c r="P892" s="3">
        <v>58</v>
      </c>
      <c r="Q892" s="3">
        <v>0</v>
      </c>
      <c r="R892" s="3"/>
      <c r="S892" s="3">
        <f t="shared" si="94"/>
        <v>0</v>
      </c>
      <c r="T892" s="3">
        <f t="shared" si="95"/>
        <v>1</v>
      </c>
      <c r="U892" s="3">
        <f t="shared" si="96"/>
        <v>1</v>
      </c>
      <c r="V892" s="3">
        <f t="shared" si="97"/>
        <v>0</v>
      </c>
      <c r="W892" s="25">
        <v>48</v>
      </c>
      <c r="X892" s="23">
        <v>21</v>
      </c>
      <c r="Y892" s="3">
        <v>0.9</v>
      </c>
      <c r="Z892" s="3"/>
      <c r="AB892" s="30">
        <v>862</v>
      </c>
      <c r="AC892" s="30">
        <v>1.7137830369368277</v>
      </c>
      <c r="AD892" s="30">
        <v>0.18621696306317226</v>
      </c>
    </row>
    <row r="893" spans="1:30">
      <c r="A893" s="4">
        <v>43775.125</v>
      </c>
      <c r="B893">
        <v>43775</v>
      </c>
      <c r="C893" s="3">
        <v>0.125</v>
      </c>
      <c r="D893" s="3">
        <v>3</v>
      </c>
      <c r="E893" s="3">
        <v>37</v>
      </c>
      <c r="F893" s="3">
        <v>0.2</v>
      </c>
      <c r="G893" s="5">
        <v>0.5</v>
      </c>
      <c r="H893" s="3">
        <v>0.7</v>
      </c>
      <c r="I893" s="3">
        <v>1.55139</v>
      </c>
      <c r="J893" s="12">
        <f t="shared" si="91"/>
        <v>1.325</v>
      </c>
      <c r="K893" s="4">
        <v>43775.125</v>
      </c>
      <c r="L893" s="3">
        <f t="shared" si="92"/>
        <v>6</v>
      </c>
      <c r="M893" s="3">
        <f t="shared" si="93"/>
        <v>3</v>
      </c>
      <c r="N893" s="3">
        <v>0</v>
      </c>
      <c r="O893" s="3">
        <v>57</v>
      </c>
      <c r="P893" s="3">
        <v>58</v>
      </c>
      <c r="Q893" s="3">
        <v>0</v>
      </c>
      <c r="R893" s="3"/>
      <c r="S893" s="3">
        <f t="shared" si="94"/>
        <v>0</v>
      </c>
      <c r="T893" s="3">
        <f t="shared" si="95"/>
        <v>1</v>
      </c>
      <c r="U893" s="3">
        <f t="shared" si="96"/>
        <v>1</v>
      </c>
      <c r="V893" s="3">
        <f t="shared" si="97"/>
        <v>0</v>
      </c>
      <c r="W893" s="26">
        <v>46</v>
      </c>
      <c r="X893" s="22">
        <v>21</v>
      </c>
      <c r="Y893" s="3">
        <v>0.7</v>
      </c>
      <c r="Z893" s="3"/>
      <c r="AB893" s="30">
        <v>863</v>
      </c>
      <c r="AC893" s="30">
        <v>1.7137830369368277</v>
      </c>
      <c r="AD893" s="30">
        <v>0.48621696306317252</v>
      </c>
    </row>
    <row r="894" spans="1:30">
      <c r="A894" s="4">
        <v>43775.166666666664</v>
      </c>
      <c r="B894">
        <v>43775</v>
      </c>
      <c r="C894" s="3">
        <v>0.16666666666666666</v>
      </c>
      <c r="D894" s="3">
        <v>4</v>
      </c>
      <c r="E894" s="3">
        <v>37</v>
      </c>
      <c r="F894" s="3">
        <v>0.5</v>
      </c>
      <c r="G894" s="5">
        <v>0.2</v>
      </c>
      <c r="H894" s="3">
        <v>0.7</v>
      </c>
      <c r="I894" s="3">
        <v>1.55139</v>
      </c>
      <c r="J894" s="12">
        <f t="shared" si="91"/>
        <v>1.3291666666666668</v>
      </c>
      <c r="K894" s="4">
        <v>43775.166666666664</v>
      </c>
      <c r="L894" s="3">
        <f t="shared" si="92"/>
        <v>6</v>
      </c>
      <c r="M894" s="3">
        <f t="shared" si="93"/>
        <v>4</v>
      </c>
      <c r="N894" s="3">
        <v>0</v>
      </c>
      <c r="O894" s="3">
        <v>57</v>
      </c>
      <c r="P894" s="3">
        <v>57</v>
      </c>
      <c r="Q894" s="3">
        <v>0</v>
      </c>
      <c r="R894" s="3"/>
      <c r="S894" s="3">
        <f t="shared" si="94"/>
        <v>0</v>
      </c>
      <c r="T894" s="3">
        <f t="shared" si="95"/>
        <v>1</v>
      </c>
      <c r="U894" s="3">
        <f t="shared" si="96"/>
        <v>1</v>
      </c>
      <c r="V894" s="3">
        <f t="shared" si="97"/>
        <v>0</v>
      </c>
      <c r="W894" s="25">
        <v>46</v>
      </c>
      <c r="X894" s="23">
        <v>21</v>
      </c>
      <c r="Y894" s="3">
        <v>0.7</v>
      </c>
      <c r="Z894" s="3"/>
      <c r="AB894" s="30">
        <v>864</v>
      </c>
      <c r="AC894" s="30">
        <v>1.7403671407003958</v>
      </c>
      <c r="AD894" s="30">
        <v>0.15963285929960414</v>
      </c>
    </row>
    <row r="895" spans="1:30">
      <c r="A895" s="4">
        <v>43775.208333333336</v>
      </c>
      <c r="B895">
        <v>43775</v>
      </c>
      <c r="C895" s="3">
        <v>0.20833333333333334</v>
      </c>
      <c r="D895" s="3">
        <v>5</v>
      </c>
      <c r="E895" s="3">
        <v>37</v>
      </c>
      <c r="F895" s="3">
        <v>0.5</v>
      </c>
      <c r="G895" s="5">
        <v>1.5</v>
      </c>
      <c r="H895" s="3">
        <v>2</v>
      </c>
      <c r="I895" s="3">
        <v>1.55139</v>
      </c>
      <c r="J895" s="12">
        <f t="shared" si="91"/>
        <v>1.3333333333333333</v>
      </c>
      <c r="K895" s="4">
        <v>43775.208333333336</v>
      </c>
      <c r="L895" s="3">
        <f t="shared" si="92"/>
        <v>6</v>
      </c>
      <c r="M895" s="3">
        <f t="shared" si="93"/>
        <v>5</v>
      </c>
      <c r="N895" s="3">
        <v>0</v>
      </c>
      <c r="O895" s="3">
        <v>58</v>
      </c>
      <c r="P895" s="3">
        <v>58</v>
      </c>
      <c r="Q895" s="3">
        <v>0</v>
      </c>
      <c r="R895" s="3"/>
      <c r="S895" s="3">
        <f t="shared" si="94"/>
        <v>0</v>
      </c>
      <c r="T895" s="3">
        <f t="shared" si="95"/>
        <v>1</v>
      </c>
      <c r="U895" s="3">
        <f t="shared" si="96"/>
        <v>1</v>
      </c>
      <c r="V895" s="3">
        <f t="shared" si="97"/>
        <v>0</v>
      </c>
      <c r="W895" s="26">
        <v>45</v>
      </c>
      <c r="X895" s="22">
        <v>21</v>
      </c>
      <c r="Y895" s="3">
        <v>2</v>
      </c>
      <c r="Z895" s="3"/>
      <c r="AB895" s="30">
        <v>865</v>
      </c>
      <c r="AC895" s="30">
        <v>1.7054568670046502</v>
      </c>
      <c r="AD895" s="30">
        <v>-1.1054568670046501</v>
      </c>
    </row>
    <row r="896" spans="1:30">
      <c r="A896" s="4">
        <v>43775.25</v>
      </c>
      <c r="B896">
        <v>43775</v>
      </c>
      <c r="C896" s="3">
        <v>0.25</v>
      </c>
      <c r="D896" s="3">
        <v>6</v>
      </c>
      <c r="E896" s="3">
        <v>37</v>
      </c>
      <c r="F896" s="3">
        <v>0.9</v>
      </c>
      <c r="G896" s="5">
        <v>1.4</v>
      </c>
      <c r="H896" s="3">
        <v>2.2999999999999998</v>
      </c>
      <c r="I896" s="3">
        <v>1.55139</v>
      </c>
      <c r="J896" s="12">
        <f t="shared" si="91"/>
        <v>1.3333333333333333</v>
      </c>
      <c r="K896" s="4">
        <v>43775.25</v>
      </c>
      <c r="L896" s="3">
        <f t="shared" si="92"/>
        <v>6</v>
      </c>
      <c r="M896" s="3">
        <f t="shared" si="93"/>
        <v>6</v>
      </c>
      <c r="N896" s="3">
        <v>5</v>
      </c>
      <c r="O896" s="3">
        <v>58</v>
      </c>
      <c r="P896" s="3">
        <v>58</v>
      </c>
      <c r="Q896" s="3">
        <v>0</v>
      </c>
      <c r="R896" s="3"/>
      <c r="S896" s="3">
        <f t="shared" si="94"/>
        <v>1</v>
      </c>
      <c r="T896" s="3">
        <f t="shared" si="95"/>
        <v>1</v>
      </c>
      <c r="U896" s="3">
        <f t="shared" si="96"/>
        <v>1</v>
      </c>
      <c r="V896" s="3">
        <f t="shared" si="97"/>
        <v>0</v>
      </c>
      <c r="W896" s="25">
        <v>45</v>
      </c>
      <c r="X896" s="23">
        <v>21</v>
      </c>
      <c r="Y896" s="3">
        <v>2.2999999999999998</v>
      </c>
      <c r="Z896" s="3"/>
      <c r="AB896" s="30">
        <v>866</v>
      </c>
      <c r="AC896" s="30">
        <v>1.7187489188864342</v>
      </c>
      <c r="AD896" s="30">
        <v>-0.91874891888643417</v>
      </c>
    </row>
    <row r="897" spans="1:30">
      <c r="A897" s="4">
        <v>43775.291666666664</v>
      </c>
      <c r="B897">
        <v>43775</v>
      </c>
      <c r="C897" s="3">
        <v>0.29166666666666669</v>
      </c>
      <c r="D897" s="3">
        <v>7</v>
      </c>
      <c r="E897" s="3">
        <v>37</v>
      </c>
      <c r="F897" s="3">
        <v>1.1000000000000001</v>
      </c>
      <c r="G897" s="5">
        <v>2.5</v>
      </c>
      <c r="H897" s="3">
        <v>3.6</v>
      </c>
      <c r="I897" s="3">
        <v>1.55139</v>
      </c>
      <c r="J897" s="12">
        <f t="shared" si="91"/>
        <v>1.3083333333333333</v>
      </c>
      <c r="K897" s="4">
        <v>43775.291666666664</v>
      </c>
      <c r="L897" s="3">
        <f t="shared" si="92"/>
        <v>6</v>
      </c>
      <c r="M897" s="3">
        <f t="shared" si="93"/>
        <v>7</v>
      </c>
      <c r="N897" s="3">
        <v>58</v>
      </c>
      <c r="O897" s="3">
        <v>41</v>
      </c>
      <c r="P897" s="3">
        <v>53</v>
      </c>
      <c r="Q897" s="3">
        <v>0</v>
      </c>
      <c r="R897" s="3"/>
      <c r="S897" s="3">
        <f t="shared" si="94"/>
        <v>1</v>
      </c>
      <c r="T897" s="3">
        <f t="shared" si="95"/>
        <v>1</v>
      </c>
      <c r="U897" s="3">
        <f t="shared" si="96"/>
        <v>1</v>
      </c>
      <c r="V897" s="3">
        <f t="shared" si="97"/>
        <v>0</v>
      </c>
      <c r="W897" s="26">
        <v>50</v>
      </c>
      <c r="X897" s="22">
        <v>21</v>
      </c>
      <c r="Y897" s="3">
        <v>3.6</v>
      </c>
      <c r="Z897" s="3"/>
      <c r="AB897" s="30">
        <v>867</v>
      </c>
      <c r="AC897" s="30">
        <v>1.7453330226500023</v>
      </c>
      <c r="AD897" s="30">
        <v>-1.0453330226500024</v>
      </c>
    </row>
    <row r="898" spans="1:30">
      <c r="A898" s="4">
        <v>43775.333333333336</v>
      </c>
      <c r="B898">
        <v>43775</v>
      </c>
      <c r="C898" s="3">
        <v>0.33333333333333331</v>
      </c>
      <c r="D898" s="3">
        <v>8</v>
      </c>
      <c r="E898" s="3">
        <v>37</v>
      </c>
      <c r="F898" s="3">
        <v>0.6</v>
      </c>
      <c r="G898" s="5">
        <v>1.8</v>
      </c>
      <c r="H898" s="3">
        <v>2.4</v>
      </c>
      <c r="I898" s="3">
        <v>1.55139</v>
      </c>
      <c r="J898" s="12">
        <f t="shared" ref="J898:J961" si="98">AVERAGE(H898:H921)</f>
        <v>1.2708333333333333</v>
      </c>
      <c r="K898" s="4">
        <v>43775.333333333336</v>
      </c>
      <c r="L898" s="3">
        <f t="shared" ref="L898:L961" si="99">DAY(K898)</f>
        <v>6</v>
      </c>
      <c r="M898" s="3">
        <f t="shared" ref="M898:M961" si="100">HOUR(K898)</f>
        <v>8</v>
      </c>
      <c r="N898" s="3">
        <v>57</v>
      </c>
      <c r="O898" s="3">
        <v>23</v>
      </c>
      <c r="P898" s="3">
        <v>0</v>
      </c>
      <c r="Q898" s="3">
        <v>0</v>
      </c>
      <c r="R898" s="3"/>
      <c r="S898" s="3">
        <f t="shared" ref="S898:S961" si="101">IF(ISBLANK(N898),0,IF(N898&gt;0,1,0))</f>
        <v>1</v>
      </c>
      <c r="T898" s="3">
        <f t="shared" ref="T898:T961" si="102">IF(ISBLANK(O898),0,IF(O898&gt;0,1,0))</f>
        <v>1</v>
      </c>
      <c r="U898" s="3">
        <f t="shared" ref="U898:U961" si="103">IF(ISBLANK(P898),0,IF(P898&gt;0,1,0))</f>
        <v>0</v>
      </c>
      <c r="V898" s="3">
        <f t="shared" ref="V898:V961" si="104">IF(ISBLANK(Q898),0,IF(Q898&gt;0,1,0))</f>
        <v>0</v>
      </c>
      <c r="W898" s="25">
        <v>52</v>
      </c>
      <c r="X898" s="23">
        <v>21</v>
      </c>
      <c r="Y898" s="3">
        <v>2.4</v>
      </c>
      <c r="Z898" s="3"/>
      <c r="AB898" s="30">
        <v>868</v>
      </c>
      <c r="AC898" s="30">
        <v>1.7320409707682183</v>
      </c>
      <c r="AD898" s="30">
        <v>-0.83204097076821826</v>
      </c>
    </row>
    <row r="899" spans="1:30">
      <c r="A899" s="4">
        <v>43775.375</v>
      </c>
      <c r="B899">
        <v>43775</v>
      </c>
      <c r="C899" s="3">
        <v>0.375</v>
      </c>
      <c r="D899" s="3">
        <v>9</v>
      </c>
      <c r="E899" s="3">
        <v>37</v>
      </c>
      <c r="F899" s="3">
        <v>0.2</v>
      </c>
      <c r="G899" s="5">
        <v>0.2</v>
      </c>
      <c r="H899" s="3">
        <v>0.4</v>
      </c>
      <c r="I899" s="3">
        <v>1.55139</v>
      </c>
      <c r="J899" s="12">
        <f t="shared" si="98"/>
        <v>1.1958333333333333</v>
      </c>
      <c r="K899" s="4">
        <v>43775.375</v>
      </c>
      <c r="L899" s="3">
        <f t="shared" si="99"/>
        <v>6</v>
      </c>
      <c r="M899" s="3">
        <f t="shared" si="100"/>
        <v>9</v>
      </c>
      <c r="N899" s="3">
        <v>8</v>
      </c>
      <c r="O899" s="3">
        <v>0</v>
      </c>
      <c r="P899" s="3">
        <v>0</v>
      </c>
      <c r="Q899" s="3">
        <v>0</v>
      </c>
      <c r="R899" s="3"/>
      <c r="S899" s="3">
        <f t="shared" si="101"/>
        <v>1</v>
      </c>
      <c r="T899" s="3">
        <f t="shared" si="102"/>
        <v>0</v>
      </c>
      <c r="U899" s="3">
        <f t="shared" si="103"/>
        <v>0</v>
      </c>
      <c r="V899" s="3">
        <f t="shared" si="104"/>
        <v>0</v>
      </c>
      <c r="W899" s="26">
        <v>53</v>
      </c>
      <c r="X899" s="22">
        <v>21</v>
      </c>
      <c r="Y899" s="3">
        <v>0.4</v>
      </c>
      <c r="Z899" s="3"/>
      <c r="AB899" s="30">
        <v>869</v>
      </c>
      <c r="AC899" s="30">
        <v>1.7453330226500023</v>
      </c>
      <c r="AD899" s="30">
        <v>-1.0453330226500024</v>
      </c>
    </row>
    <row r="900" spans="1:30">
      <c r="A900" s="4">
        <v>43775.416666666664</v>
      </c>
      <c r="B900">
        <v>43775</v>
      </c>
      <c r="C900" s="3">
        <v>0.41666666666666669</v>
      </c>
      <c r="D900" s="3">
        <v>10</v>
      </c>
      <c r="E900" s="3">
        <v>37</v>
      </c>
      <c r="F900" s="3">
        <v>0.1</v>
      </c>
      <c r="G900" s="5">
        <v>0.2</v>
      </c>
      <c r="H900" s="3">
        <v>0.30000000000000004</v>
      </c>
      <c r="I900" s="3">
        <v>1.55139</v>
      </c>
      <c r="J900" s="12">
        <f t="shared" si="98"/>
        <v>1.1958333333333333</v>
      </c>
      <c r="K900" s="4">
        <v>43775.416666261575</v>
      </c>
      <c r="L900" s="3">
        <f t="shared" si="99"/>
        <v>6</v>
      </c>
      <c r="M900" s="3">
        <f t="shared" si="100"/>
        <v>10</v>
      </c>
      <c r="N900" s="3"/>
      <c r="O900" s="3"/>
      <c r="P900" s="3"/>
      <c r="Q900" s="3"/>
      <c r="R900" s="3"/>
      <c r="S900" s="3">
        <f t="shared" si="101"/>
        <v>0</v>
      </c>
      <c r="T900" s="3">
        <f t="shared" si="102"/>
        <v>0</v>
      </c>
      <c r="U900" s="3">
        <f t="shared" si="103"/>
        <v>0</v>
      </c>
      <c r="V900" s="3">
        <f t="shared" si="104"/>
        <v>0</v>
      </c>
      <c r="W900" s="25">
        <v>56</v>
      </c>
      <c r="X900" s="23">
        <v>21</v>
      </c>
      <c r="Y900" s="3">
        <v>0.30000000000000004</v>
      </c>
      <c r="Z900" s="3"/>
      <c r="AB900" s="30">
        <v>870</v>
      </c>
      <c r="AC900" s="30">
        <v>1.7453330226500023</v>
      </c>
      <c r="AD900" s="30">
        <v>0.75466697734999766</v>
      </c>
    </row>
    <row r="901" spans="1:30">
      <c r="A901" s="4">
        <v>43775.458333333336</v>
      </c>
      <c r="B901">
        <v>43775</v>
      </c>
      <c r="C901" s="3">
        <v>0.45833333333333331</v>
      </c>
      <c r="D901" s="3">
        <v>11</v>
      </c>
      <c r="E901" s="3">
        <v>37</v>
      </c>
      <c r="F901" s="3">
        <v>0.2</v>
      </c>
      <c r="G901" s="5">
        <v>0.1</v>
      </c>
      <c r="H901" s="3">
        <v>0.30000000000000004</v>
      </c>
      <c r="I901" s="3">
        <v>1.55139</v>
      </c>
      <c r="J901" s="12">
        <f t="shared" si="98"/>
        <v>1.2</v>
      </c>
      <c r="K901" s="4">
        <v>43775.458332870374</v>
      </c>
      <c r="L901" s="3">
        <f t="shared" si="99"/>
        <v>6</v>
      </c>
      <c r="M901" s="3">
        <f t="shared" si="100"/>
        <v>11</v>
      </c>
      <c r="N901" s="3"/>
      <c r="O901" s="3"/>
      <c r="P901" s="3"/>
      <c r="Q901" s="3"/>
      <c r="R901" s="3"/>
      <c r="S901" s="3">
        <f t="shared" si="101"/>
        <v>0</v>
      </c>
      <c r="T901" s="3">
        <f t="shared" si="102"/>
        <v>0</v>
      </c>
      <c r="U901" s="3">
        <f t="shared" si="103"/>
        <v>0</v>
      </c>
      <c r="V901" s="3">
        <f t="shared" si="104"/>
        <v>0</v>
      </c>
      <c r="W901" s="26">
        <v>57</v>
      </c>
      <c r="X901" s="22">
        <v>21</v>
      </c>
      <c r="Y901" s="3">
        <v>0.30000000000000004</v>
      </c>
      <c r="Z901" s="3"/>
      <c r="AB901" s="30">
        <v>871</v>
      </c>
      <c r="AC901" s="30">
        <v>1.7453330226500023</v>
      </c>
      <c r="AD901" s="30">
        <v>3.2546669773499977</v>
      </c>
    </row>
    <row r="902" spans="1:30">
      <c r="A902" s="4">
        <v>43775.5</v>
      </c>
      <c r="B902">
        <v>43775</v>
      </c>
      <c r="C902" s="3">
        <v>0.5</v>
      </c>
      <c r="D902" s="3">
        <v>12</v>
      </c>
      <c r="E902" s="3">
        <v>37</v>
      </c>
      <c r="F902" s="3">
        <v>0.2</v>
      </c>
      <c r="G902" s="5">
        <v>0.2</v>
      </c>
      <c r="H902" s="3">
        <v>0.4</v>
      </c>
      <c r="I902" s="3">
        <v>1.55139</v>
      </c>
      <c r="J902" s="12">
        <f t="shared" si="98"/>
        <v>1.2041666666666664</v>
      </c>
      <c r="K902" s="4">
        <v>43775.499999479165</v>
      </c>
      <c r="L902" s="3">
        <f t="shared" si="99"/>
        <v>6</v>
      </c>
      <c r="M902" s="3">
        <f t="shared" si="100"/>
        <v>12</v>
      </c>
      <c r="N902" s="3"/>
      <c r="O902" s="3"/>
      <c r="P902" s="3"/>
      <c r="Q902" s="3"/>
      <c r="R902" s="3"/>
      <c r="S902" s="3">
        <f t="shared" si="101"/>
        <v>0</v>
      </c>
      <c r="T902" s="3">
        <f t="shared" si="102"/>
        <v>0</v>
      </c>
      <c r="U902" s="3">
        <f t="shared" si="103"/>
        <v>0</v>
      </c>
      <c r="V902" s="3">
        <f t="shared" si="104"/>
        <v>0</v>
      </c>
      <c r="W902" s="25">
        <v>58</v>
      </c>
      <c r="X902" s="23">
        <v>21</v>
      </c>
      <c r="Y902" s="3">
        <v>0.4</v>
      </c>
      <c r="Z902" s="3"/>
      <c r="AB902" s="30">
        <v>872</v>
      </c>
      <c r="AC902" s="30">
        <v>1.7054568670046502</v>
      </c>
      <c r="AD902" s="30">
        <v>1.99454313299535</v>
      </c>
    </row>
    <row r="903" spans="1:30">
      <c r="A903" s="4">
        <v>43775.541666666664</v>
      </c>
      <c r="B903">
        <v>43775</v>
      </c>
      <c r="C903" s="3">
        <v>0.54166666666666663</v>
      </c>
      <c r="D903" s="3">
        <v>13</v>
      </c>
      <c r="E903" s="3">
        <v>37</v>
      </c>
      <c r="F903" s="3">
        <v>0.1</v>
      </c>
      <c r="G903" s="5">
        <v>0.2</v>
      </c>
      <c r="H903" s="3">
        <v>0.30000000000000004</v>
      </c>
      <c r="I903" s="3">
        <v>1.55139</v>
      </c>
      <c r="J903" s="12">
        <f t="shared" si="98"/>
        <v>1.2041666666666664</v>
      </c>
      <c r="K903" s="4">
        <v>43775.541666087964</v>
      </c>
      <c r="L903" s="3">
        <f t="shared" si="99"/>
        <v>6</v>
      </c>
      <c r="M903" s="3">
        <f t="shared" si="100"/>
        <v>13</v>
      </c>
      <c r="N903" s="3"/>
      <c r="O903" s="3"/>
      <c r="P903" s="3"/>
      <c r="Q903" s="3"/>
      <c r="R903" s="3"/>
      <c r="S903" s="3">
        <f t="shared" si="101"/>
        <v>0</v>
      </c>
      <c r="T903" s="3">
        <f t="shared" si="102"/>
        <v>0</v>
      </c>
      <c r="U903" s="3">
        <f t="shared" si="103"/>
        <v>0</v>
      </c>
      <c r="V903" s="3">
        <f t="shared" si="104"/>
        <v>0</v>
      </c>
      <c r="W903" s="26">
        <v>59</v>
      </c>
      <c r="X903" s="22">
        <v>21</v>
      </c>
      <c r="Y903" s="3">
        <v>0.30000000000000004</v>
      </c>
      <c r="Z903" s="3"/>
      <c r="AB903" s="30">
        <v>873</v>
      </c>
      <c r="AC903" s="30">
        <v>1.2669639288283019</v>
      </c>
      <c r="AD903" s="30">
        <v>-0.76696392882830189</v>
      </c>
    </row>
    <row r="904" spans="1:30">
      <c r="A904" s="4">
        <v>43775.583333333336</v>
      </c>
      <c r="B904">
        <v>43775</v>
      </c>
      <c r="C904" s="3">
        <v>0.58333333333333337</v>
      </c>
      <c r="D904" s="3">
        <v>14</v>
      </c>
      <c r="E904" s="3">
        <v>37</v>
      </c>
      <c r="F904" s="3">
        <v>0.1</v>
      </c>
      <c r="G904" s="5">
        <v>0.2</v>
      </c>
      <c r="H904" s="3">
        <v>0.30000000000000004</v>
      </c>
      <c r="I904" s="3">
        <v>1.55139</v>
      </c>
      <c r="J904" s="12">
        <f t="shared" si="98"/>
        <v>1.208333333333333</v>
      </c>
      <c r="K904" s="4">
        <v>43775.583332696762</v>
      </c>
      <c r="L904" s="3">
        <f t="shared" si="99"/>
        <v>6</v>
      </c>
      <c r="M904" s="3">
        <f t="shared" si="100"/>
        <v>14</v>
      </c>
      <c r="N904" s="3"/>
      <c r="O904" s="3"/>
      <c r="P904" s="3"/>
      <c r="Q904" s="3"/>
      <c r="R904" s="3"/>
      <c r="S904" s="3">
        <f t="shared" si="101"/>
        <v>0</v>
      </c>
      <c r="T904" s="3">
        <f t="shared" si="102"/>
        <v>0</v>
      </c>
      <c r="U904" s="3">
        <f t="shared" si="103"/>
        <v>0</v>
      </c>
      <c r="V904" s="3">
        <f t="shared" si="104"/>
        <v>0</v>
      </c>
      <c r="W904" s="25">
        <v>59</v>
      </c>
      <c r="X904" s="23">
        <v>21</v>
      </c>
      <c r="Y904" s="3">
        <v>0.30000000000000004</v>
      </c>
      <c r="Z904" s="3"/>
      <c r="AB904" s="30">
        <v>874</v>
      </c>
      <c r="AC904" s="30">
        <v>1.2885821506422634</v>
      </c>
      <c r="AD904" s="30">
        <v>-0.88858215064226342</v>
      </c>
    </row>
    <row r="905" spans="1:30">
      <c r="A905" s="4">
        <v>43775.625</v>
      </c>
      <c r="B905">
        <v>43775</v>
      </c>
      <c r="C905" s="3">
        <v>0.625</v>
      </c>
      <c r="D905" s="3">
        <v>15</v>
      </c>
      <c r="E905" s="3">
        <v>37</v>
      </c>
      <c r="F905" s="3">
        <v>0.2</v>
      </c>
      <c r="G905" s="5">
        <v>1</v>
      </c>
      <c r="H905" s="3">
        <v>1.2</v>
      </c>
      <c r="I905" s="3">
        <v>1.55139</v>
      </c>
      <c r="J905" s="12">
        <f t="shared" si="98"/>
        <v>1.2208333333333332</v>
      </c>
      <c r="K905" s="4">
        <v>43775.624999305554</v>
      </c>
      <c r="L905" s="3">
        <f t="shared" si="99"/>
        <v>6</v>
      </c>
      <c r="M905" s="3">
        <f t="shared" si="100"/>
        <v>15</v>
      </c>
      <c r="N905" s="3"/>
      <c r="O905" s="3"/>
      <c r="P905" s="3"/>
      <c r="Q905" s="3"/>
      <c r="R905" s="3"/>
      <c r="S905" s="3">
        <f t="shared" si="101"/>
        <v>0</v>
      </c>
      <c r="T905" s="3">
        <f t="shared" si="102"/>
        <v>0</v>
      </c>
      <c r="U905" s="3">
        <f t="shared" si="103"/>
        <v>0</v>
      </c>
      <c r="V905" s="3">
        <f t="shared" si="104"/>
        <v>0</v>
      </c>
      <c r="W905" s="26">
        <v>58</v>
      </c>
      <c r="X905" s="22">
        <v>21</v>
      </c>
      <c r="Y905" s="3">
        <v>1.2</v>
      </c>
      <c r="Z905" s="3"/>
      <c r="AB905" s="30">
        <v>875</v>
      </c>
      <c r="AC905" s="30">
        <v>1.2619980468786953</v>
      </c>
      <c r="AD905" s="30">
        <v>-0.8619980468786953</v>
      </c>
    </row>
    <row r="906" spans="1:30">
      <c r="A906" s="4">
        <v>43775.666666666664</v>
      </c>
      <c r="B906">
        <v>43775</v>
      </c>
      <c r="C906" s="3">
        <v>0.66666666666666663</v>
      </c>
      <c r="D906" s="3">
        <v>16</v>
      </c>
      <c r="E906" s="3">
        <v>37</v>
      </c>
      <c r="F906" s="3">
        <v>0.2</v>
      </c>
      <c r="G906" s="5">
        <v>1.3</v>
      </c>
      <c r="H906" s="3">
        <v>1.5</v>
      </c>
      <c r="I906" s="3">
        <v>1.55139</v>
      </c>
      <c r="J906" s="12">
        <f t="shared" si="98"/>
        <v>1.2625</v>
      </c>
      <c r="K906" s="4">
        <v>43775.666665914352</v>
      </c>
      <c r="L906" s="3">
        <f t="shared" si="99"/>
        <v>6</v>
      </c>
      <c r="M906" s="3">
        <f t="shared" si="100"/>
        <v>16</v>
      </c>
      <c r="N906" s="3"/>
      <c r="O906" s="3"/>
      <c r="P906" s="3"/>
      <c r="Q906" s="3"/>
      <c r="R906" s="3"/>
      <c r="S906" s="3">
        <f t="shared" si="101"/>
        <v>0</v>
      </c>
      <c r="T906" s="3">
        <f t="shared" si="102"/>
        <v>0</v>
      </c>
      <c r="U906" s="3">
        <f t="shared" si="103"/>
        <v>0</v>
      </c>
      <c r="V906" s="3">
        <f t="shared" si="104"/>
        <v>0</v>
      </c>
      <c r="W906" s="25">
        <v>55</v>
      </c>
      <c r="X906" s="23">
        <v>21</v>
      </c>
      <c r="Y906" s="3">
        <v>1.5</v>
      </c>
      <c r="Z906" s="3"/>
      <c r="AB906" s="30">
        <v>876</v>
      </c>
      <c r="AC906" s="30">
        <v>1.2221218912333431</v>
      </c>
      <c r="AD906" s="30">
        <v>-0.92212189123334309</v>
      </c>
    </row>
    <row r="907" spans="1:30">
      <c r="A907" s="4">
        <v>43775.708333333336</v>
      </c>
      <c r="B907">
        <v>43775</v>
      </c>
      <c r="C907" s="3">
        <v>0.70833333333333337</v>
      </c>
      <c r="D907" s="3">
        <v>17</v>
      </c>
      <c r="E907" s="3">
        <v>37</v>
      </c>
      <c r="F907" s="3">
        <v>0.4</v>
      </c>
      <c r="G907" s="5">
        <v>0.4</v>
      </c>
      <c r="H907" s="3">
        <v>0.8</v>
      </c>
      <c r="I907" s="3">
        <v>1.55139</v>
      </c>
      <c r="J907" s="12">
        <f t="shared" si="98"/>
        <v>1.2166666666666663</v>
      </c>
      <c r="K907" s="4">
        <v>43775.708332523151</v>
      </c>
      <c r="L907" s="3">
        <f t="shared" si="99"/>
        <v>6</v>
      </c>
      <c r="M907" s="3">
        <f t="shared" si="100"/>
        <v>17</v>
      </c>
      <c r="N907" s="3"/>
      <c r="O907" s="3"/>
      <c r="P907" s="3"/>
      <c r="Q907" s="3"/>
      <c r="R907" s="3"/>
      <c r="S907" s="3">
        <f t="shared" si="101"/>
        <v>0</v>
      </c>
      <c r="T907" s="3">
        <f t="shared" si="102"/>
        <v>0</v>
      </c>
      <c r="U907" s="3">
        <f t="shared" si="103"/>
        <v>0</v>
      </c>
      <c r="V907" s="3">
        <f t="shared" si="104"/>
        <v>0</v>
      </c>
      <c r="W907" s="26">
        <v>55</v>
      </c>
      <c r="X907" s="22">
        <v>21</v>
      </c>
      <c r="Y907" s="3">
        <v>0.8</v>
      </c>
      <c r="Z907" s="3"/>
      <c r="AB907" s="30">
        <v>877</v>
      </c>
      <c r="AC907" s="30">
        <v>1.182245735587991</v>
      </c>
      <c r="AD907" s="30">
        <v>-0.78224573558799093</v>
      </c>
    </row>
    <row r="908" spans="1:30">
      <c r="A908" s="4">
        <v>43775.75</v>
      </c>
      <c r="B908">
        <v>43775</v>
      </c>
      <c r="C908" s="3">
        <v>0.75</v>
      </c>
      <c r="D908" s="3">
        <v>18</v>
      </c>
      <c r="E908" s="3">
        <v>37</v>
      </c>
      <c r="F908" s="3">
        <v>0.8</v>
      </c>
      <c r="G908" s="5">
        <v>0.5</v>
      </c>
      <c r="H908" s="3">
        <v>1.3</v>
      </c>
      <c r="I908" s="3">
        <v>1.55139</v>
      </c>
      <c r="J908" s="12">
        <f t="shared" si="98"/>
        <v>1.2249999999999996</v>
      </c>
      <c r="K908" s="4">
        <v>43775.749999131942</v>
      </c>
      <c r="L908" s="3">
        <f t="shared" si="99"/>
        <v>6</v>
      </c>
      <c r="M908" s="3">
        <f t="shared" si="100"/>
        <v>18</v>
      </c>
      <c r="N908" s="3"/>
      <c r="O908" s="3"/>
      <c r="P908" s="3"/>
      <c r="Q908" s="3"/>
      <c r="R908" s="3"/>
      <c r="S908" s="3">
        <f t="shared" si="101"/>
        <v>0</v>
      </c>
      <c r="T908" s="3">
        <f t="shared" si="102"/>
        <v>0</v>
      </c>
      <c r="U908" s="3">
        <f t="shared" si="103"/>
        <v>0</v>
      </c>
      <c r="V908" s="3">
        <f t="shared" si="104"/>
        <v>0</v>
      </c>
      <c r="W908" s="25">
        <v>52</v>
      </c>
      <c r="X908" s="23">
        <v>21</v>
      </c>
      <c r="Y908" s="3">
        <v>1.3</v>
      </c>
      <c r="Z908" s="3"/>
      <c r="AB908" s="30">
        <v>878</v>
      </c>
      <c r="AC908" s="30">
        <v>1.1556616318244228</v>
      </c>
      <c r="AD908" s="30">
        <v>-0.75566163182442281</v>
      </c>
    </row>
    <row r="909" spans="1:30">
      <c r="A909" s="4">
        <v>43775.791666666664</v>
      </c>
      <c r="B909">
        <v>43775</v>
      </c>
      <c r="C909" s="3">
        <v>0.79166666666666663</v>
      </c>
      <c r="D909" s="3">
        <v>19</v>
      </c>
      <c r="E909" s="3">
        <v>37</v>
      </c>
      <c r="F909" s="3">
        <v>0.7</v>
      </c>
      <c r="G909" s="5">
        <v>0.6</v>
      </c>
      <c r="H909" s="3">
        <v>1.2999999999999998</v>
      </c>
      <c r="I909" s="3">
        <v>1.55139</v>
      </c>
      <c r="J909" s="12">
        <f t="shared" si="98"/>
        <v>1.2166666666666663</v>
      </c>
      <c r="K909" s="4">
        <v>43775.791666666664</v>
      </c>
      <c r="L909" s="3">
        <f t="shared" si="99"/>
        <v>6</v>
      </c>
      <c r="M909" s="3">
        <f t="shared" si="100"/>
        <v>19</v>
      </c>
      <c r="N909" s="3">
        <v>54</v>
      </c>
      <c r="O909" s="3">
        <v>0</v>
      </c>
      <c r="P909" s="3">
        <v>0</v>
      </c>
      <c r="Q909" s="3">
        <v>0</v>
      </c>
      <c r="R909" s="3"/>
      <c r="S909" s="3">
        <f t="shared" si="101"/>
        <v>1</v>
      </c>
      <c r="T909" s="3">
        <f t="shared" si="102"/>
        <v>0</v>
      </c>
      <c r="U909" s="3">
        <f t="shared" si="103"/>
        <v>0</v>
      </c>
      <c r="V909" s="3">
        <f t="shared" si="104"/>
        <v>0</v>
      </c>
      <c r="W909" s="26">
        <v>51</v>
      </c>
      <c r="X909" s="22">
        <v>21</v>
      </c>
      <c r="Y909" s="3">
        <v>1.2999999999999998</v>
      </c>
      <c r="Z909" s="3"/>
      <c r="AB909" s="30">
        <v>879</v>
      </c>
      <c r="AC909" s="30">
        <v>1.1689536837062069</v>
      </c>
      <c r="AD909" s="30">
        <v>-6.8953683706206803E-2</v>
      </c>
    </row>
    <row r="910" spans="1:30">
      <c r="A910" s="4">
        <v>43775.833333333336</v>
      </c>
      <c r="B910">
        <v>43775</v>
      </c>
      <c r="C910" s="3">
        <v>0.83333333333333337</v>
      </c>
      <c r="D910" s="3">
        <v>20</v>
      </c>
      <c r="E910" s="3">
        <v>37</v>
      </c>
      <c r="F910" s="3">
        <v>2.1</v>
      </c>
      <c r="G910" s="5">
        <v>2.2999999999999998</v>
      </c>
      <c r="H910" s="3">
        <v>4.4000000000000004</v>
      </c>
      <c r="I910" s="3">
        <v>1.55139</v>
      </c>
      <c r="J910" s="12">
        <f t="shared" si="98"/>
        <v>1.220833333333333</v>
      </c>
      <c r="K910" s="4">
        <v>43775.833333333336</v>
      </c>
      <c r="L910" s="3">
        <f t="shared" si="99"/>
        <v>6</v>
      </c>
      <c r="M910" s="3">
        <f t="shared" si="100"/>
        <v>20</v>
      </c>
      <c r="N910" s="3">
        <v>58</v>
      </c>
      <c r="O910" s="3">
        <v>18</v>
      </c>
      <c r="P910" s="3">
        <v>0</v>
      </c>
      <c r="Q910" s="3">
        <v>0</v>
      </c>
      <c r="R910" s="3"/>
      <c r="S910" s="3">
        <f t="shared" si="101"/>
        <v>1</v>
      </c>
      <c r="T910" s="3">
        <f t="shared" si="102"/>
        <v>1</v>
      </c>
      <c r="U910" s="3">
        <f t="shared" si="103"/>
        <v>0</v>
      </c>
      <c r="V910" s="3">
        <f t="shared" si="104"/>
        <v>0</v>
      </c>
      <c r="W910" s="25">
        <v>50</v>
      </c>
      <c r="X910" s="23">
        <v>21</v>
      </c>
      <c r="Y910" s="3">
        <v>4.4000000000000004</v>
      </c>
      <c r="Z910" s="3"/>
      <c r="AB910" s="30">
        <v>880</v>
      </c>
      <c r="AC910" s="30">
        <v>1.1556616318244228</v>
      </c>
      <c r="AD910" s="30">
        <v>-0.25566163182442292</v>
      </c>
    </row>
    <row r="911" spans="1:30">
      <c r="A911" s="4">
        <v>43775.875</v>
      </c>
      <c r="B911">
        <v>43775</v>
      </c>
      <c r="C911" s="3">
        <v>0.875</v>
      </c>
      <c r="D911" s="3">
        <v>21</v>
      </c>
      <c r="E911" s="3">
        <v>37</v>
      </c>
      <c r="F911" s="3">
        <v>1.9</v>
      </c>
      <c r="G911" s="5">
        <v>1.1000000000000001</v>
      </c>
      <c r="H911" s="3">
        <v>3</v>
      </c>
      <c r="I911" s="3">
        <v>1.55139</v>
      </c>
      <c r="J911" s="12">
        <f t="shared" si="98"/>
        <v>1.2166666666666666</v>
      </c>
      <c r="K911" s="4">
        <v>43775.875</v>
      </c>
      <c r="L911" s="3">
        <f t="shared" si="99"/>
        <v>6</v>
      </c>
      <c r="M911" s="3">
        <f t="shared" si="100"/>
        <v>21</v>
      </c>
      <c r="N911" s="3">
        <v>58</v>
      </c>
      <c r="O911" s="3">
        <v>58</v>
      </c>
      <c r="P911" s="3">
        <v>0</v>
      </c>
      <c r="Q911" s="3">
        <v>0</v>
      </c>
      <c r="R911" s="3"/>
      <c r="S911" s="3">
        <f t="shared" si="101"/>
        <v>1</v>
      </c>
      <c r="T911" s="3">
        <f t="shared" si="102"/>
        <v>1</v>
      </c>
      <c r="U911" s="3">
        <f t="shared" si="103"/>
        <v>0</v>
      </c>
      <c r="V911" s="3">
        <f t="shared" si="104"/>
        <v>0</v>
      </c>
      <c r="W911" s="26">
        <v>49</v>
      </c>
      <c r="X911" s="22">
        <v>13</v>
      </c>
      <c r="Y911" s="3">
        <v>3</v>
      </c>
      <c r="Z911" s="3"/>
      <c r="AB911" s="30">
        <v>881</v>
      </c>
      <c r="AC911" s="30">
        <v>1.195537787469775</v>
      </c>
      <c r="AD911" s="30">
        <v>-0.89553778746977497</v>
      </c>
    </row>
    <row r="912" spans="1:30">
      <c r="A912" s="4">
        <v>43775.916666666664</v>
      </c>
      <c r="B912">
        <v>43775</v>
      </c>
      <c r="C912" s="3">
        <v>0.91666666666666663</v>
      </c>
      <c r="D912" s="3">
        <v>22</v>
      </c>
      <c r="E912" s="3">
        <v>37</v>
      </c>
      <c r="F912" s="3">
        <v>1.9</v>
      </c>
      <c r="G912" s="5">
        <v>0.5</v>
      </c>
      <c r="H912" s="3">
        <v>2.4</v>
      </c>
      <c r="I912" s="3">
        <v>1.55139</v>
      </c>
      <c r="J912" s="12">
        <f t="shared" si="98"/>
        <v>1.1791666666666665</v>
      </c>
      <c r="K912" s="4">
        <v>43775.916666666664</v>
      </c>
      <c r="L912" s="3">
        <f t="shared" si="99"/>
        <v>6</v>
      </c>
      <c r="M912" s="3">
        <f t="shared" si="100"/>
        <v>22</v>
      </c>
      <c r="N912" s="3">
        <v>57</v>
      </c>
      <c r="O912" s="3">
        <v>57</v>
      </c>
      <c r="P912" s="3">
        <v>42</v>
      </c>
      <c r="Q912" s="3">
        <v>0</v>
      </c>
      <c r="R912" s="3"/>
      <c r="S912" s="3">
        <f t="shared" si="101"/>
        <v>1</v>
      </c>
      <c r="T912" s="3">
        <f t="shared" si="102"/>
        <v>1</v>
      </c>
      <c r="U912" s="3">
        <f t="shared" si="103"/>
        <v>1</v>
      </c>
      <c r="V912" s="3">
        <f t="shared" si="104"/>
        <v>0</v>
      </c>
      <c r="W912" s="25">
        <v>47</v>
      </c>
      <c r="X912" s="23">
        <v>13</v>
      </c>
      <c r="Y912" s="3">
        <v>2.4</v>
      </c>
      <c r="Z912" s="3"/>
      <c r="AB912" s="30">
        <v>882</v>
      </c>
      <c r="AC912" s="30">
        <v>1.272339681640239</v>
      </c>
      <c r="AD912" s="30">
        <v>-0.47233968164023898</v>
      </c>
    </row>
    <row r="913" spans="1:30">
      <c r="A913" s="4">
        <v>43775.958333333336</v>
      </c>
      <c r="B913">
        <v>43775</v>
      </c>
      <c r="C913" s="3">
        <v>0.95833333333333337</v>
      </c>
      <c r="D913" s="3">
        <v>23</v>
      </c>
      <c r="E913" s="3">
        <v>37</v>
      </c>
      <c r="F913" s="3">
        <v>0.2</v>
      </c>
      <c r="G913" s="5">
        <v>0.2</v>
      </c>
      <c r="H913" s="3">
        <v>0.4</v>
      </c>
      <c r="I913" s="3">
        <v>1.55139</v>
      </c>
      <c r="J913" s="12">
        <f t="shared" si="98"/>
        <v>1.175</v>
      </c>
      <c r="K913" s="4">
        <v>43775.958333333336</v>
      </c>
      <c r="L913" s="3">
        <f t="shared" si="99"/>
        <v>6</v>
      </c>
      <c r="M913" s="3">
        <f t="shared" si="100"/>
        <v>23</v>
      </c>
      <c r="N913" s="3">
        <v>58</v>
      </c>
      <c r="O913" s="3">
        <v>58</v>
      </c>
      <c r="P913" s="3">
        <v>58</v>
      </c>
      <c r="Q913" s="3">
        <v>0</v>
      </c>
      <c r="R913" s="3"/>
      <c r="S913" s="3">
        <f t="shared" si="101"/>
        <v>1</v>
      </c>
      <c r="T913" s="3">
        <f t="shared" si="102"/>
        <v>1</v>
      </c>
      <c r="U913" s="3">
        <f t="shared" si="103"/>
        <v>1</v>
      </c>
      <c r="V913" s="3">
        <f t="shared" si="104"/>
        <v>0</v>
      </c>
      <c r="W913" s="26">
        <v>46</v>
      </c>
      <c r="X913" s="22">
        <v>17</v>
      </c>
      <c r="Y913" s="3">
        <v>0.4</v>
      </c>
      <c r="Z913" s="3"/>
      <c r="AB913" s="30">
        <v>883</v>
      </c>
      <c r="AC913" s="30">
        <v>1.3160983734395586</v>
      </c>
      <c r="AD913" s="30">
        <v>0.78390162656044149</v>
      </c>
    </row>
    <row r="914" spans="1:30">
      <c r="A914" s="4">
        <v>43776</v>
      </c>
      <c r="B914">
        <v>43776</v>
      </c>
      <c r="C914" s="3">
        <v>0</v>
      </c>
      <c r="D914" s="3">
        <v>0</v>
      </c>
      <c r="E914" s="3">
        <v>38</v>
      </c>
      <c r="F914" s="3">
        <v>0.2</v>
      </c>
      <c r="G914" s="5">
        <v>0.4</v>
      </c>
      <c r="H914" s="3">
        <v>0.60000000000000009</v>
      </c>
      <c r="I914" s="3">
        <v>1.55139</v>
      </c>
      <c r="J914" s="12">
        <f t="shared" si="98"/>
        <v>1.1875</v>
      </c>
      <c r="K914" s="4">
        <v>43776</v>
      </c>
      <c r="L914" s="3">
        <f t="shared" si="99"/>
        <v>7</v>
      </c>
      <c r="M914" s="3">
        <f t="shared" si="100"/>
        <v>0</v>
      </c>
      <c r="N914" s="3">
        <v>58</v>
      </c>
      <c r="O914" s="3">
        <v>58</v>
      </c>
      <c r="P914" s="3">
        <v>58</v>
      </c>
      <c r="Q914" s="3">
        <v>0</v>
      </c>
      <c r="R914" s="3"/>
      <c r="S914" s="3">
        <f t="shared" si="101"/>
        <v>1</v>
      </c>
      <c r="T914" s="3">
        <f t="shared" si="102"/>
        <v>1</v>
      </c>
      <c r="U914" s="3">
        <f t="shared" si="103"/>
        <v>1</v>
      </c>
      <c r="V914" s="3">
        <f t="shared" si="104"/>
        <v>0</v>
      </c>
      <c r="W914" s="25">
        <v>46</v>
      </c>
      <c r="X914" s="23">
        <v>13</v>
      </c>
      <c r="Y914" s="3">
        <v>0.60000000000000009</v>
      </c>
      <c r="Z914" s="3"/>
      <c r="AB914" s="30">
        <v>884</v>
      </c>
      <c r="AC914" s="30">
        <v>1.2403798250647338</v>
      </c>
      <c r="AD914" s="30">
        <v>-0.44037982506473372</v>
      </c>
    </row>
    <row r="915" spans="1:30">
      <c r="A915" s="4">
        <v>43776.041666666664</v>
      </c>
      <c r="B915">
        <v>43776</v>
      </c>
      <c r="C915" s="3">
        <v>4.1666666666666664E-2</v>
      </c>
      <c r="D915" s="3">
        <v>1</v>
      </c>
      <c r="E915" s="3">
        <v>38</v>
      </c>
      <c r="F915" s="3">
        <v>0.3</v>
      </c>
      <c r="G915" s="5">
        <v>0.2</v>
      </c>
      <c r="H915" s="3">
        <v>0.5</v>
      </c>
      <c r="I915" s="3">
        <v>1.55139</v>
      </c>
      <c r="J915" s="12">
        <f t="shared" si="98"/>
        <v>1.1916666666666667</v>
      </c>
      <c r="K915" s="4">
        <v>43776.041666666664</v>
      </c>
      <c r="L915" s="3">
        <f t="shared" si="99"/>
        <v>7</v>
      </c>
      <c r="M915" s="3">
        <f t="shared" si="100"/>
        <v>1</v>
      </c>
      <c r="N915" s="3">
        <v>58</v>
      </c>
      <c r="O915" s="3">
        <v>58</v>
      </c>
      <c r="P915" s="3">
        <v>58</v>
      </c>
      <c r="Q915" s="3">
        <v>0</v>
      </c>
      <c r="R915" s="3"/>
      <c r="S915" s="3">
        <f t="shared" si="101"/>
        <v>1</v>
      </c>
      <c r="T915" s="3">
        <f t="shared" si="102"/>
        <v>1</v>
      </c>
      <c r="U915" s="3">
        <f t="shared" si="103"/>
        <v>1</v>
      </c>
      <c r="V915" s="3">
        <f t="shared" si="104"/>
        <v>0</v>
      </c>
      <c r="W915" s="26">
        <v>48</v>
      </c>
      <c r="X915" s="22">
        <v>11</v>
      </c>
      <c r="Y915" s="3">
        <v>0.5</v>
      </c>
      <c r="Z915" s="3"/>
      <c r="AB915" s="30">
        <v>885</v>
      </c>
      <c r="AC915" s="30">
        <v>1.2885821506422634</v>
      </c>
      <c r="AD915" s="30">
        <v>-0.58858215064226349</v>
      </c>
    </row>
    <row r="916" spans="1:30">
      <c r="A916" s="4">
        <v>43776.083333333336</v>
      </c>
      <c r="B916">
        <v>43776</v>
      </c>
      <c r="C916" s="3">
        <v>8.3333333333333329E-2</v>
      </c>
      <c r="D916" s="3">
        <v>2</v>
      </c>
      <c r="E916" s="3">
        <v>38</v>
      </c>
      <c r="F916" s="3">
        <v>0.4</v>
      </c>
      <c r="G916" s="5">
        <v>0.3</v>
      </c>
      <c r="H916" s="3">
        <v>0.7</v>
      </c>
      <c r="I916" s="3">
        <v>1.55139</v>
      </c>
      <c r="J916" s="12">
        <f t="shared" si="98"/>
        <v>1.1958333333333333</v>
      </c>
      <c r="K916" s="4">
        <v>43776.083333333336</v>
      </c>
      <c r="L916" s="3">
        <f t="shared" si="99"/>
        <v>7</v>
      </c>
      <c r="M916" s="3">
        <f t="shared" si="100"/>
        <v>2</v>
      </c>
      <c r="N916" s="3">
        <v>57</v>
      </c>
      <c r="O916" s="3">
        <v>57</v>
      </c>
      <c r="P916" s="3">
        <v>57</v>
      </c>
      <c r="Q916" s="3">
        <v>0</v>
      </c>
      <c r="R916" s="3"/>
      <c r="S916" s="3">
        <f t="shared" si="101"/>
        <v>1</v>
      </c>
      <c r="T916" s="3">
        <f t="shared" si="102"/>
        <v>1</v>
      </c>
      <c r="U916" s="3">
        <f t="shared" si="103"/>
        <v>1</v>
      </c>
      <c r="V916" s="3">
        <f t="shared" si="104"/>
        <v>0</v>
      </c>
      <c r="W916" s="25">
        <v>48</v>
      </c>
      <c r="X916" s="23">
        <v>11</v>
      </c>
      <c r="Y916" s="3">
        <v>0.7</v>
      </c>
      <c r="Z916" s="3"/>
      <c r="AB916" s="30">
        <v>886</v>
      </c>
      <c r="AC916" s="30">
        <v>1.4174689065442245</v>
      </c>
      <c r="AD916" s="30">
        <v>-0.61746890654422448</v>
      </c>
    </row>
    <row r="917" spans="1:30">
      <c r="A917" s="4">
        <v>43776.125</v>
      </c>
      <c r="B917">
        <v>43776</v>
      </c>
      <c r="C917" s="3">
        <v>0.125</v>
      </c>
      <c r="D917" s="3">
        <v>3</v>
      </c>
      <c r="E917" s="3">
        <v>38</v>
      </c>
      <c r="F917" s="3">
        <v>0.3</v>
      </c>
      <c r="G917" s="5">
        <v>0.5</v>
      </c>
      <c r="H917" s="3">
        <v>0.8</v>
      </c>
      <c r="I917" s="3">
        <v>1.55139</v>
      </c>
      <c r="J917" s="12">
        <f t="shared" si="98"/>
        <v>1.2083333333333335</v>
      </c>
      <c r="K917" s="4">
        <v>43776.125</v>
      </c>
      <c r="L917" s="3">
        <f t="shared" si="99"/>
        <v>7</v>
      </c>
      <c r="M917" s="3">
        <f t="shared" si="100"/>
        <v>3</v>
      </c>
      <c r="N917" s="3">
        <v>58</v>
      </c>
      <c r="O917" s="3">
        <v>58</v>
      </c>
      <c r="P917" s="3">
        <v>58</v>
      </c>
      <c r="Q917" s="3">
        <v>0</v>
      </c>
      <c r="R917" s="3"/>
      <c r="S917" s="3">
        <f t="shared" si="101"/>
        <v>1</v>
      </c>
      <c r="T917" s="3">
        <f t="shared" si="102"/>
        <v>1</v>
      </c>
      <c r="U917" s="3">
        <f t="shared" si="103"/>
        <v>1</v>
      </c>
      <c r="V917" s="3">
        <f t="shared" si="104"/>
        <v>0</v>
      </c>
      <c r="W917" s="26">
        <v>48</v>
      </c>
      <c r="X917" s="22">
        <v>11</v>
      </c>
      <c r="Y917" s="3">
        <v>0.8</v>
      </c>
      <c r="Z917" s="3"/>
      <c r="AB917" s="30">
        <v>887</v>
      </c>
      <c r="AC917" s="30">
        <v>1.3559745290849108</v>
      </c>
      <c r="AD917" s="30">
        <v>1.444025470915089</v>
      </c>
    </row>
    <row r="918" spans="1:30">
      <c r="A918" s="4">
        <v>43776.166666666664</v>
      </c>
      <c r="B918">
        <v>43776</v>
      </c>
      <c r="C918" s="3">
        <v>0.16666666666666666</v>
      </c>
      <c r="D918" s="3">
        <v>4</v>
      </c>
      <c r="E918" s="3">
        <v>38</v>
      </c>
      <c r="F918" s="3">
        <v>0.5</v>
      </c>
      <c r="G918" s="5">
        <v>0.3</v>
      </c>
      <c r="H918" s="3">
        <v>0.8</v>
      </c>
      <c r="I918" s="3">
        <v>1.55139</v>
      </c>
      <c r="J918" s="12">
        <f t="shared" si="98"/>
        <v>1.2166666666666666</v>
      </c>
      <c r="K918" s="4">
        <v>43776.166666666664</v>
      </c>
      <c r="L918" s="3">
        <f t="shared" si="99"/>
        <v>7</v>
      </c>
      <c r="M918" s="3">
        <f t="shared" si="100"/>
        <v>4</v>
      </c>
      <c r="N918" s="3">
        <v>58</v>
      </c>
      <c r="O918" s="3">
        <v>9</v>
      </c>
      <c r="P918" s="3">
        <v>58</v>
      </c>
      <c r="Q918" s="3">
        <v>0</v>
      </c>
      <c r="R918" s="3"/>
      <c r="S918" s="3">
        <f t="shared" si="101"/>
        <v>1</v>
      </c>
      <c r="T918" s="3">
        <f t="shared" si="102"/>
        <v>1</v>
      </c>
      <c r="U918" s="3">
        <f t="shared" si="103"/>
        <v>1</v>
      </c>
      <c r="V918" s="3">
        <f t="shared" si="104"/>
        <v>0</v>
      </c>
      <c r="W918" s="25">
        <v>49</v>
      </c>
      <c r="X918" s="23">
        <v>11</v>
      </c>
      <c r="Y918" s="3">
        <v>0.8</v>
      </c>
      <c r="Z918" s="3"/>
      <c r="AB918" s="30">
        <v>888</v>
      </c>
      <c r="AC918" s="30">
        <v>1.3210642553891652</v>
      </c>
      <c r="AD918" s="30">
        <v>-0.12106425538916521</v>
      </c>
    </row>
    <row r="919" spans="1:30">
      <c r="A919" s="4">
        <v>43776.208333333336</v>
      </c>
      <c r="B919">
        <v>43776</v>
      </c>
      <c r="C919" s="3">
        <v>0.20833333333333334</v>
      </c>
      <c r="D919" s="3">
        <v>5</v>
      </c>
      <c r="E919" s="3">
        <v>38</v>
      </c>
      <c r="F919" s="3">
        <v>0.5</v>
      </c>
      <c r="G919" s="5">
        <v>1.5</v>
      </c>
      <c r="H919" s="3">
        <v>2</v>
      </c>
      <c r="I919" s="3">
        <v>1.55139</v>
      </c>
      <c r="J919" s="12">
        <f t="shared" si="98"/>
        <v>1.2333333333333334</v>
      </c>
      <c r="K919" s="4">
        <v>43776.208333333336</v>
      </c>
      <c r="L919" s="3">
        <f t="shared" si="99"/>
        <v>7</v>
      </c>
      <c r="M919" s="3">
        <f t="shared" si="100"/>
        <v>5</v>
      </c>
      <c r="N919" s="3">
        <v>58</v>
      </c>
      <c r="O919" s="3">
        <v>0</v>
      </c>
      <c r="P919" s="3">
        <v>58</v>
      </c>
      <c r="Q919" s="3">
        <v>0</v>
      </c>
      <c r="R919" s="3"/>
      <c r="S919" s="3">
        <f t="shared" si="101"/>
        <v>1</v>
      </c>
      <c r="T919" s="3">
        <f t="shared" si="102"/>
        <v>0</v>
      </c>
      <c r="U919" s="3">
        <f t="shared" si="103"/>
        <v>1</v>
      </c>
      <c r="V919" s="3">
        <f t="shared" si="104"/>
        <v>0</v>
      </c>
      <c r="W919" s="26">
        <v>49</v>
      </c>
      <c r="X919" s="22">
        <v>11</v>
      </c>
      <c r="Y919" s="3">
        <v>2</v>
      </c>
      <c r="Z919" s="3"/>
      <c r="AB919" s="30">
        <v>889</v>
      </c>
      <c r="AC919" s="30">
        <v>1.3343563072709492</v>
      </c>
      <c r="AD919" s="30">
        <v>-0.9343563072709492</v>
      </c>
    </row>
    <row r="920" spans="1:30">
      <c r="A920" s="4">
        <v>43776.25</v>
      </c>
      <c r="B920">
        <v>43776</v>
      </c>
      <c r="C920" s="3">
        <v>0.25</v>
      </c>
      <c r="D920" s="3">
        <v>6</v>
      </c>
      <c r="E920" s="3">
        <v>38</v>
      </c>
      <c r="F920" s="3">
        <v>0.5</v>
      </c>
      <c r="G920" s="5">
        <v>1.2</v>
      </c>
      <c r="H920" s="3">
        <v>1.7</v>
      </c>
      <c r="I920" s="3">
        <v>1.55139</v>
      </c>
      <c r="J920" s="12">
        <f t="shared" si="98"/>
        <v>1.2625</v>
      </c>
      <c r="K920" s="4">
        <v>43776.25</v>
      </c>
      <c r="L920" s="3">
        <f t="shared" si="99"/>
        <v>7</v>
      </c>
      <c r="M920" s="3">
        <f t="shared" si="100"/>
        <v>6</v>
      </c>
      <c r="N920" s="3">
        <v>40</v>
      </c>
      <c r="O920" s="3">
        <v>0</v>
      </c>
      <c r="P920" s="3">
        <v>57</v>
      </c>
      <c r="Q920" s="3">
        <v>0</v>
      </c>
      <c r="R920" s="3"/>
      <c r="S920" s="3">
        <f t="shared" si="101"/>
        <v>1</v>
      </c>
      <c r="T920" s="3">
        <f t="shared" si="102"/>
        <v>0</v>
      </c>
      <c r="U920" s="3">
        <f t="shared" si="103"/>
        <v>1</v>
      </c>
      <c r="V920" s="3">
        <f t="shared" si="104"/>
        <v>0</v>
      </c>
      <c r="W920" s="25">
        <v>50</v>
      </c>
      <c r="X920" s="23">
        <v>13</v>
      </c>
      <c r="Y920" s="3">
        <v>1.7</v>
      </c>
      <c r="Z920" s="3"/>
      <c r="AB920" s="30">
        <v>890</v>
      </c>
      <c r="AC920" s="30">
        <v>1.3476483591527333</v>
      </c>
      <c r="AD920" s="30">
        <v>-0.64764835915273333</v>
      </c>
    </row>
    <row r="921" spans="1:30">
      <c r="A921" s="4">
        <v>43776.291666666664</v>
      </c>
      <c r="B921">
        <v>43776</v>
      </c>
      <c r="C921" s="3">
        <v>0.29166666666666669</v>
      </c>
      <c r="D921" s="3">
        <v>7</v>
      </c>
      <c r="E921" s="3">
        <v>38</v>
      </c>
      <c r="F921" s="3">
        <v>0.8</v>
      </c>
      <c r="G921" s="5">
        <v>1.9</v>
      </c>
      <c r="H921" s="3">
        <v>2.7</v>
      </c>
      <c r="I921" s="3">
        <v>1.55139</v>
      </c>
      <c r="J921" s="12">
        <f t="shared" si="98"/>
        <v>1.2916666666666667</v>
      </c>
      <c r="K921" s="4">
        <v>43776.291666666664</v>
      </c>
      <c r="L921" s="3">
        <f t="shared" si="99"/>
        <v>7</v>
      </c>
      <c r="M921" s="3">
        <f t="shared" si="100"/>
        <v>7</v>
      </c>
      <c r="N921" s="3">
        <v>0</v>
      </c>
      <c r="O921" s="3">
        <v>0</v>
      </c>
      <c r="P921" s="3">
        <v>46</v>
      </c>
      <c r="Q921" s="3">
        <v>0</v>
      </c>
      <c r="R921" s="3"/>
      <c r="S921" s="3">
        <f t="shared" si="101"/>
        <v>0</v>
      </c>
      <c r="T921" s="3">
        <f t="shared" si="102"/>
        <v>0</v>
      </c>
      <c r="U921" s="3">
        <f t="shared" si="103"/>
        <v>1</v>
      </c>
      <c r="V921" s="3">
        <f t="shared" si="104"/>
        <v>0</v>
      </c>
      <c r="W921" s="26">
        <v>50</v>
      </c>
      <c r="X921" s="22">
        <v>11</v>
      </c>
      <c r="Y921" s="3">
        <v>2.7</v>
      </c>
      <c r="Z921" s="3"/>
      <c r="AB921" s="30">
        <v>891</v>
      </c>
      <c r="AC921" s="30">
        <v>1.3609404110345173</v>
      </c>
      <c r="AD921" s="30">
        <v>-0.46094041103451733</v>
      </c>
    </row>
    <row r="922" spans="1:30">
      <c r="A922" s="4">
        <v>43776.333333333336</v>
      </c>
      <c r="B922">
        <v>43776</v>
      </c>
      <c r="C922" s="3">
        <v>0.33333333333333331</v>
      </c>
      <c r="D922" s="3">
        <v>8</v>
      </c>
      <c r="E922" s="3">
        <v>38</v>
      </c>
      <c r="F922" s="3">
        <v>0.4</v>
      </c>
      <c r="G922" s="5">
        <v>0.2</v>
      </c>
      <c r="H922" s="3">
        <v>0.60000000000000009</v>
      </c>
      <c r="I922" s="3">
        <v>1.55139</v>
      </c>
      <c r="J922" s="12">
        <f t="shared" si="98"/>
        <v>1.3416666666666666</v>
      </c>
      <c r="K922" s="4">
        <v>43776.333333333336</v>
      </c>
      <c r="L922" s="3">
        <f t="shared" si="99"/>
        <v>7</v>
      </c>
      <c r="M922" s="3">
        <f t="shared" si="100"/>
        <v>8</v>
      </c>
      <c r="N922" s="3">
        <v>0</v>
      </c>
      <c r="O922" s="3">
        <v>0</v>
      </c>
      <c r="P922" s="3">
        <v>1</v>
      </c>
      <c r="Q922" s="3">
        <v>0</v>
      </c>
      <c r="R922" s="3"/>
      <c r="S922" s="3">
        <f t="shared" si="101"/>
        <v>0</v>
      </c>
      <c r="T922" s="3">
        <f t="shared" si="102"/>
        <v>0</v>
      </c>
      <c r="U922" s="3">
        <f t="shared" si="103"/>
        <v>1</v>
      </c>
      <c r="V922" s="3">
        <f t="shared" si="104"/>
        <v>0</v>
      </c>
      <c r="W922" s="25">
        <v>51</v>
      </c>
      <c r="X922" s="23">
        <v>11</v>
      </c>
      <c r="Y922" s="3">
        <v>0.60000000000000009</v>
      </c>
      <c r="Z922" s="3"/>
      <c r="AB922" s="30">
        <v>892</v>
      </c>
      <c r="AC922" s="30">
        <v>1.3875245147980855</v>
      </c>
      <c r="AD922" s="30">
        <v>-0.68752451479808552</v>
      </c>
    </row>
    <row r="923" spans="1:30">
      <c r="A923" s="4">
        <v>43776.375</v>
      </c>
      <c r="B923">
        <v>43776</v>
      </c>
      <c r="C923" s="3">
        <v>0.375</v>
      </c>
      <c r="D923" s="3">
        <v>9</v>
      </c>
      <c r="E923" s="3">
        <v>38</v>
      </c>
      <c r="F923" s="3">
        <v>0.2</v>
      </c>
      <c r="G923" s="5">
        <v>0.2</v>
      </c>
      <c r="H923" s="3">
        <v>0.4</v>
      </c>
      <c r="I923" s="3">
        <v>1.55139</v>
      </c>
      <c r="J923" s="12">
        <f t="shared" si="98"/>
        <v>1.3416666666666666</v>
      </c>
      <c r="K923" s="4">
        <v>43776.375000231485</v>
      </c>
      <c r="L923" s="3">
        <f t="shared" si="99"/>
        <v>7</v>
      </c>
      <c r="M923" s="3">
        <f t="shared" si="100"/>
        <v>9</v>
      </c>
      <c r="N923" s="3"/>
      <c r="O923" s="3"/>
      <c r="P923" s="3"/>
      <c r="Q923" s="3"/>
      <c r="R923" s="3"/>
      <c r="S923" s="3">
        <f t="shared" si="101"/>
        <v>0</v>
      </c>
      <c r="T923" s="3">
        <f t="shared" si="102"/>
        <v>0</v>
      </c>
      <c r="U923" s="3">
        <f t="shared" si="103"/>
        <v>0</v>
      </c>
      <c r="V923" s="3">
        <f t="shared" si="104"/>
        <v>0</v>
      </c>
      <c r="W923" s="26">
        <v>53</v>
      </c>
      <c r="X923" s="22">
        <v>11</v>
      </c>
      <c r="Y923" s="3">
        <v>0.4</v>
      </c>
      <c r="Z923" s="3"/>
      <c r="AB923" s="30">
        <v>893</v>
      </c>
      <c r="AC923" s="30">
        <v>1.3875245147980855</v>
      </c>
      <c r="AD923" s="30">
        <v>-0.68752451479808552</v>
      </c>
    </row>
    <row r="924" spans="1:30">
      <c r="A924" s="4">
        <v>43776.416666666664</v>
      </c>
      <c r="B924">
        <v>43776</v>
      </c>
      <c r="C924" s="3">
        <v>0.41666666666666669</v>
      </c>
      <c r="D924" s="3">
        <v>10</v>
      </c>
      <c r="E924" s="3">
        <v>38</v>
      </c>
      <c r="F924" s="3">
        <v>0.2</v>
      </c>
      <c r="G924" s="5">
        <v>0.2</v>
      </c>
      <c r="H924" s="3">
        <v>0.4</v>
      </c>
      <c r="I924" s="3">
        <v>1.55139</v>
      </c>
      <c r="J924" s="12">
        <f t="shared" si="98"/>
        <v>1.3916666666666666</v>
      </c>
      <c r="K924" s="4">
        <v>43776.416666956022</v>
      </c>
      <c r="L924" s="3">
        <f t="shared" si="99"/>
        <v>7</v>
      </c>
      <c r="M924" s="3">
        <f t="shared" si="100"/>
        <v>10</v>
      </c>
      <c r="N924" s="3"/>
      <c r="O924" s="3"/>
      <c r="P924" s="3"/>
      <c r="Q924" s="3"/>
      <c r="R924" s="3"/>
      <c r="S924" s="3">
        <f t="shared" si="101"/>
        <v>0</v>
      </c>
      <c r="T924" s="3">
        <f t="shared" si="102"/>
        <v>0</v>
      </c>
      <c r="U924" s="3">
        <f t="shared" si="103"/>
        <v>0</v>
      </c>
      <c r="V924" s="3">
        <f t="shared" si="104"/>
        <v>0</v>
      </c>
      <c r="W924" s="25">
        <v>54</v>
      </c>
      <c r="X924" s="23">
        <v>11</v>
      </c>
      <c r="Y924" s="3">
        <v>0.4</v>
      </c>
      <c r="Z924" s="3"/>
      <c r="AB924" s="30">
        <v>894</v>
      </c>
      <c r="AC924" s="30">
        <v>1.4008165666798695</v>
      </c>
      <c r="AD924" s="30">
        <v>0.59918343332013047</v>
      </c>
    </row>
    <row r="925" spans="1:30">
      <c r="A925" s="4">
        <v>43776.458333333336</v>
      </c>
      <c r="B925">
        <v>43776</v>
      </c>
      <c r="C925" s="3">
        <v>0.45833333333333331</v>
      </c>
      <c r="D925" s="3">
        <v>11</v>
      </c>
      <c r="E925" s="3">
        <v>38</v>
      </c>
      <c r="F925" s="3">
        <v>0.2</v>
      </c>
      <c r="G925" s="5">
        <v>0.2</v>
      </c>
      <c r="H925" s="3">
        <v>0.4</v>
      </c>
      <c r="I925" s="3">
        <v>1.55139</v>
      </c>
      <c r="J925" s="12">
        <f t="shared" si="98"/>
        <v>1.5</v>
      </c>
      <c r="K925" s="4">
        <v>43776.458333680559</v>
      </c>
      <c r="L925" s="3">
        <f t="shared" si="99"/>
        <v>7</v>
      </c>
      <c r="M925" s="3">
        <f t="shared" si="100"/>
        <v>11</v>
      </c>
      <c r="N925" s="3"/>
      <c r="O925" s="3"/>
      <c r="P925" s="3"/>
      <c r="Q925" s="3"/>
      <c r="R925" s="3"/>
      <c r="S925" s="3">
        <f t="shared" si="101"/>
        <v>0</v>
      </c>
      <c r="T925" s="3">
        <f t="shared" si="102"/>
        <v>0</v>
      </c>
      <c r="U925" s="3">
        <f t="shared" si="103"/>
        <v>0</v>
      </c>
      <c r="V925" s="3">
        <f t="shared" si="104"/>
        <v>0</v>
      </c>
      <c r="W925" s="26">
        <v>56</v>
      </c>
      <c r="X925" s="22">
        <v>11</v>
      </c>
      <c r="Y925" s="3">
        <v>0.4</v>
      </c>
      <c r="Z925" s="3"/>
      <c r="AB925" s="30">
        <v>895</v>
      </c>
      <c r="AC925" s="30">
        <v>1.6971306970724727</v>
      </c>
      <c r="AD925" s="30">
        <v>0.60286930292752716</v>
      </c>
    </row>
    <row r="926" spans="1:30">
      <c r="A926" s="4">
        <v>43776.5</v>
      </c>
      <c r="B926">
        <v>43776</v>
      </c>
      <c r="C926" s="3">
        <v>0.5</v>
      </c>
      <c r="D926" s="3">
        <v>12</v>
      </c>
      <c r="E926" s="3">
        <v>38</v>
      </c>
      <c r="F926" s="3">
        <v>0.2</v>
      </c>
      <c r="G926" s="5">
        <v>0.2</v>
      </c>
      <c r="H926" s="3">
        <v>0.4</v>
      </c>
      <c r="I926" s="3">
        <v>1.55139</v>
      </c>
      <c r="J926" s="12">
        <f t="shared" si="98"/>
        <v>1.4958333333333333</v>
      </c>
      <c r="K926" s="4">
        <v>43776.5</v>
      </c>
      <c r="L926" s="3">
        <f t="shared" si="99"/>
        <v>7</v>
      </c>
      <c r="M926" s="3">
        <f t="shared" si="100"/>
        <v>12</v>
      </c>
      <c r="N926" s="3">
        <v>0</v>
      </c>
      <c r="O926" s="3">
        <v>22</v>
      </c>
      <c r="P926" s="3">
        <v>0</v>
      </c>
      <c r="Q926" s="3">
        <v>0</v>
      </c>
      <c r="R926" s="3"/>
      <c r="S926" s="3">
        <f t="shared" si="101"/>
        <v>0</v>
      </c>
      <c r="T926" s="3">
        <f t="shared" si="102"/>
        <v>1</v>
      </c>
      <c r="U926" s="3">
        <f t="shared" si="103"/>
        <v>0</v>
      </c>
      <c r="V926" s="3">
        <f t="shared" si="104"/>
        <v>0</v>
      </c>
      <c r="W926" s="25">
        <v>57</v>
      </c>
      <c r="X926" s="23">
        <v>11</v>
      </c>
      <c r="Y926" s="3">
        <v>0.4</v>
      </c>
      <c r="Z926" s="3"/>
      <c r="AB926" s="30">
        <v>896</v>
      </c>
      <c r="AC926" s="30">
        <v>1.6306704376635524</v>
      </c>
      <c r="AD926" s="30">
        <v>1.9693295623364477</v>
      </c>
    </row>
    <row r="927" spans="1:30">
      <c r="A927" s="4">
        <v>43776.541666666664</v>
      </c>
      <c r="B927">
        <v>43776</v>
      </c>
      <c r="C927" s="3">
        <v>0.54166666666666663</v>
      </c>
      <c r="D927" s="3">
        <v>13</v>
      </c>
      <c r="E927" s="3">
        <v>38</v>
      </c>
      <c r="F927" s="3">
        <v>0.2</v>
      </c>
      <c r="G927" s="5">
        <v>0.2</v>
      </c>
      <c r="H927" s="3">
        <v>0.4</v>
      </c>
      <c r="I927" s="3">
        <v>1.55139</v>
      </c>
      <c r="J927" s="12">
        <f t="shared" si="98"/>
        <v>1.4958333333333329</v>
      </c>
      <c r="K927" s="4">
        <v>43776.541666666664</v>
      </c>
      <c r="L927" s="3">
        <f t="shared" si="99"/>
        <v>7</v>
      </c>
      <c r="M927" s="3">
        <f t="shared" si="100"/>
        <v>13</v>
      </c>
      <c r="N927" s="3">
        <v>0</v>
      </c>
      <c r="O927" s="3">
        <v>58</v>
      </c>
      <c r="P927" s="3">
        <v>0</v>
      </c>
      <c r="Q927" s="3">
        <v>0</v>
      </c>
      <c r="R927" s="3"/>
      <c r="S927" s="3">
        <f t="shared" si="101"/>
        <v>0</v>
      </c>
      <c r="T927" s="3">
        <f t="shared" si="102"/>
        <v>1</v>
      </c>
      <c r="U927" s="3">
        <f t="shared" si="103"/>
        <v>0</v>
      </c>
      <c r="V927" s="3">
        <f t="shared" si="104"/>
        <v>0</v>
      </c>
      <c r="W927" s="26">
        <v>60</v>
      </c>
      <c r="X927" s="22">
        <v>11</v>
      </c>
      <c r="Y927" s="3">
        <v>0.4</v>
      </c>
      <c r="Z927" s="3"/>
      <c r="AB927" s="30">
        <v>897</v>
      </c>
      <c r="AC927" s="30">
        <v>1.5538685434930883</v>
      </c>
      <c r="AD927" s="30">
        <v>0.84613145650691157</v>
      </c>
    </row>
    <row r="928" spans="1:30">
      <c r="A928" s="4">
        <v>43776.583333333336</v>
      </c>
      <c r="B928">
        <v>43776</v>
      </c>
      <c r="C928" s="3">
        <v>0.58333333333333337</v>
      </c>
      <c r="D928" s="3">
        <v>14</v>
      </c>
      <c r="E928" s="3">
        <v>38</v>
      </c>
      <c r="F928" s="3">
        <v>0.3</v>
      </c>
      <c r="G928" s="5">
        <v>0.3</v>
      </c>
      <c r="H928" s="3">
        <v>0.6</v>
      </c>
      <c r="I928" s="3">
        <v>1.55139</v>
      </c>
      <c r="J928" s="12">
        <f t="shared" si="98"/>
        <v>1.4958333333333329</v>
      </c>
      <c r="K928" s="4">
        <v>43776.583333333336</v>
      </c>
      <c r="L928" s="3">
        <f t="shared" si="99"/>
        <v>7</v>
      </c>
      <c r="M928" s="3">
        <f t="shared" si="100"/>
        <v>14</v>
      </c>
      <c r="N928" s="3">
        <v>0</v>
      </c>
      <c r="O928" s="3">
        <v>58</v>
      </c>
      <c r="P928" s="3">
        <v>0</v>
      </c>
      <c r="Q928" s="3">
        <v>0</v>
      </c>
      <c r="R928" s="3"/>
      <c r="S928" s="3">
        <f t="shared" si="101"/>
        <v>0</v>
      </c>
      <c r="T928" s="3">
        <f t="shared" si="102"/>
        <v>1</v>
      </c>
      <c r="U928" s="3">
        <f t="shared" si="103"/>
        <v>0</v>
      </c>
      <c r="V928" s="3">
        <f t="shared" si="104"/>
        <v>0</v>
      </c>
      <c r="W928" s="25">
        <v>61</v>
      </c>
      <c r="X928" s="23">
        <v>11</v>
      </c>
      <c r="Y928" s="3">
        <v>0.6</v>
      </c>
      <c r="Z928" s="3"/>
      <c r="AB928" s="30">
        <v>898</v>
      </c>
      <c r="AC928" s="30">
        <v>1.4884916298798072</v>
      </c>
      <c r="AD928" s="30">
        <v>-1.0884916298798073</v>
      </c>
    </row>
    <row r="929" spans="1:30">
      <c r="A929" s="4">
        <v>43776.625</v>
      </c>
      <c r="B929">
        <v>43776</v>
      </c>
      <c r="C929" s="3">
        <v>0.625</v>
      </c>
      <c r="D929" s="3">
        <v>15</v>
      </c>
      <c r="E929" s="3">
        <v>38</v>
      </c>
      <c r="F929" s="3">
        <v>1.3</v>
      </c>
      <c r="G929" s="5">
        <v>0.9</v>
      </c>
      <c r="H929" s="3">
        <v>2.2000000000000002</v>
      </c>
      <c r="I929" s="3">
        <v>1.55139</v>
      </c>
      <c r="J929" s="12">
        <f t="shared" si="98"/>
        <v>1.4833333333333327</v>
      </c>
      <c r="K929" s="4">
        <v>43776.625</v>
      </c>
      <c r="L929" s="3">
        <f t="shared" si="99"/>
        <v>7</v>
      </c>
      <c r="M929" s="3">
        <f t="shared" si="100"/>
        <v>15</v>
      </c>
      <c r="N929" s="3">
        <v>0</v>
      </c>
      <c r="O929" s="3">
        <v>18</v>
      </c>
      <c r="P929" s="3">
        <v>0</v>
      </c>
      <c r="Q929" s="3">
        <v>0</v>
      </c>
      <c r="R929" s="3"/>
      <c r="S929" s="3">
        <f t="shared" si="101"/>
        <v>0</v>
      </c>
      <c r="T929" s="3">
        <f t="shared" si="102"/>
        <v>1</v>
      </c>
      <c r="U929" s="3">
        <f t="shared" si="103"/>
        <v>0</v>
      </c>
      <c r="V929" s="3">
        <f t="shared" si="104"/>
        <v>0</v>
      </c>
      <c r="W929" s="26">
        <v>61</v>
      </c>
      <c r="X929" s="22">
        <v>11</v>
      </c>
      <c r="Y929" s="3">
        <v>2.2000000000000002</v>
      </c>
      <c r="Z929" s="3"/>
      <c r="AB929" s="30">
        <v>899</v>
      </c>
      <c r="AC929" s="30">
        <v>1.1523013438418519</v>
      </c>
      <c r="AD929" s="30">
        <v>-0.85230134384185186</v>
      </c>
    </row>
    <row r="930" spans="1:30">
      <c r="A930" s="4">
        <v>43776.666666666664</v>
      </c>
      <c r="B930">
        <v>43776</v>
      </c>
      <c r="C930" s="3">
        <v>0.66666666666666663</v>
      </c>
      <c r="D930" s="3">
        <v>16</v>
      </c>
      <c r="E930" s="3">
        <v>38</v>
      </c>
      <c r="F930" s="3">
        <v>0.2</v>
      </c>
      <c r="G930" s="5">
        <v>0.2</v>
      </c>
      <c r="H930" s="3">
        <v>0.4</v>
      </c>
      <c r="I930" s="3">
        <v>1.55139</v>
      </c>
      <c r="J930" s="12">
        <f t="shared" si="98"/>
        <v>1.4999999999999993</v>
      </c>
      <c r="K930" s="4">
        <v>43776.666667303238</v>
      </c>
      <c r="L930" s="3">
        <f t="shared" si="99"/>
        <v>7</v>
      </c>
      <c r="M930" s="3">
        <f t="shared" si="100"/>
        <v>16</v>
      </c>
      <c r="N930" s="3"/>
      <c r="O930" s="3"/>
      <c r="P930" s="3"/>
      <c r="Q930" s="3"/>
      <c r="R930" s="3"/>
      <c r="S930" s="3">
        <f t="shared" si="101"/>
        <v>0</v>
      </c>
      <c r="T930" s="3">
        <f t="shared" si="102"/>
        <v>0</v>
      </c>
      <c r="U930" s="3">
        <f t="shared" si="103"/>
        <v>0</v>
      </c>
      <c r="V930" s="3">
        <f t="shared" si="104"/>
        <v>0</v>
      </c>
      <c r="W930" s="25">
        <v>59</v>
      </c>
      <c r="X930" s="23">
        <v>8</v>
      </c>
      <c r="Y930" s="3">
        <v>0.4</v>
      </c>
      <c r="Z930" s="3"/>
      <c r="AB930" s="30">
        <v>900</v>
      </c>
      <c r="AC930" s="30">
        <v>1.1390092919600678</v>
      </c>
      <c r="AD930" s="30">
        <v>-0.83900929196006779</v>
      </c>
    </row>
    <row r="931" spans="1:30">
      <c r="A931" s="4">
        <v>43776.708333333336</v>
      </c>
      <c r="B931">
        <v>43776</v>
      </c>
      <c r="C931" s="3">
        <v>0.70833333333333337</v>
      </c>
      <c r="D931" s="3">
        <v>17</v>
      </c>
      <c r="E931" s="3">
        <v>38</v>
      </c>
      <c r="F931" s="3">
        <v>0.3</v>
      </c>
      <c r="G931" s="5">
        <v>0.7</v>
      </c>
      <c r="H931" s="3">
        <v>1</v>
      </c>
      <c r="I931" s="3">
        <v>1.55139</v>
      </c>
      <c r="J931" s="12">
        <f t="shared" si="98"/>
        <v>1.6666666666666663</v>
      </c>
      <c r="K931" s="4">
        <v>43776.708334027775</v>
      </c>
      <c r="L931" s="3">
        <f t="shared" si="99"/>
        <v>7</v>
      </c>
      <c r="M931" s="3">
        <f t="shared" si="100"/>
        <v>17</v>
      </c>
      <c r="N931" s="3"/>
      <c r="O931" s="3"/>
      <c r="P931" s="3"/>
      <c r="Q931" s="3"/>
      <c r="R931" s="3"/>
      <c r="S931" s="3">
        <f t="shared" si="101"/>
        <v>0</v>
      </c>
      <c r="T931" s="3">
        <f t="shared" si="102"/>
        <v>0</v>
      </c>
      <c r="U931" s="3">
        <f t="shared" si="103"/>
        <v>0</v>
      </c>
      <c r="V931" s="3">
        <f t="shared" si="104"/>
        <v>0</v>
      </c>
      <c r="W931" s="26">
        <v>55</v>
      </c>
      <c r="X931" s="22">
        <v>8</v>
      </c>
      <c r="Y931" s="3">
        <v>1</v>
      </c>
      <c r="Z931" s="3"/>
      <c r="AB931" s="30">
        <v>901</v>
      </c>
      <c r="AC931" s="30">
        <v>1.1257172400782838</v>
      </c>
      <c r="AD931" s="30">
        <v>-0.72571724007828375</v>
      </c>
    </row>
    <row r="932" spans="1:30">
      <c r="A932" s="4">
        <v>43776.75</v>
      </c>
      <c r="B932">
        <v>43776</v>
      </c>
      <c r="C932" s="3">
        <v>0.75</v>
      </c>
      <c r="D932" s="3">
        <v>18</v>
      </c>
      <c r="E932" s="3">
        <v>38</v>
      </c>
      <c r="F932" s="3">
        <v>0.4</v>
      </c>
      <c r="G932" s="5">
        <v>0.7</v>
      </c>
      <c r="H932" s="3">
        <v>1.1000000000000001</v>
      </c>
      <c r="I932" s="3">
        <v>1.55139</v>
      </c>
      <c r="J932" s="12">
        <f t="shared" si="98"/>
        <v>1.8499999999999999</v>
      </c>
      <c r="K932" s="4">
        <v>43776.75</v>
      </c>
      <c r="L932" s="3">
        <f t="shared" si="99"/>
        <v>7</v>
      </c>
      <c r="M932" s="3">
        <f t="shared" si="100"/>
        <v>18</v>
      </c>
      <c r="N932" s="3">
        <v>0</v>
      </c>
      <c r="O932" s="3">
        <v>0</v>
      </c>
      <c r="P932" s="3">
        <v>56</v>
      </c>
      <c r="Q932" s="3">
        <v>0</v>
      </c>
      <c r="R932" s="3"/>
      <c r="S932" s="3">
        <f t="shared" si="101"/>
        <v>0</v>
      </c>
      <c r="T932" s="3">
        <f t="shared" si="102"/>
        <v>0</v>
      </c>
      <c r="U932" s="3">
        <f t="shared" si="103"/>
        <v>1</v>
      </c>
      <c r="V932" s="3">
        <f t="shared" si="104"/>
        <v>0</v>
      </c>
      <c r="W932" s="25">
        <v>55</v>
      </c>
      <c r="X932" s="23">
        <v>8</v>
      </c>
      <c r="Y932" s="3">
        <v>1.1000000000000001</v>
      </c>
      <c r="Z932" s="3"/>
      <c r="AB932" s="30">
        <v>902</v>
      </c>
      <c r="AC932" s="30">
        <v>1.1124251881964997</v>
      </c>
      <c r="AD932" s="30">
        <v>-0.81242518819649967</v>
      </c>
    </row>
    <row r="933" spans="1:30">
      <c r="A933" s="4">
        <v>43776.791666666664</v>
      </c>
      <c r="B933">
        <v>43776</v>
      </c>
      <c r="C933" s="3">
        <v>0.79166666666666663</v>
      </c>
      <c r="D933" s="3">
        <v>19</v>
      </c>
      <c r="E933" s="3">
        <v>38</v>
      </c>
      <c r="F933" s="3">
        <v>0.6</v>
      </c>
      <c r="G933" s="5">
        <v>0.8</v>
      </c>
      <c r="H933" s="3">
        <v>1.4</v>
      </c>
      <c r="I933" s="3">
        <v>1.55139</v>
      </c>
      <c r="J933" s="12">
        <f t="shared" si="98"/>
        <v>1.9083333333333332</v>
      </c>
      <c r="K933" s="4">
        <v>43776.791666666664</v>
      </c>
      <c r="L933" s="3">
        <f t="shared" si="99"/>
        <v>7</v>
      </c>
      <c r="M933" s="3">
        <f t="shared" si="100"/>
        <v>19</v>
      </c>
      <c r="N933" s="3">
        <v>47</v>
      </c>
      <c r="O933" s="3">
        <v>0</v>
      </c>
      <c r="P933" s="3">
        <v>57</v>
      </c>
      <c r="Q933" s="3">
        <v>0</v>
      </c>
      <c r="R933" s="3"/>
      <c r="S933" s="3">
        <f t="shared" si="101"/>
        <v>1</v>
      </c>
      <c r="T933" s="3">
        <f t="shared" si="102"/>
        <v>0</v>
      </c>
      <c r="U933" s="3">
        <f t="shared" si="103"/>
        <v>1</v>
      </c>
      <c r="V933" s="3">
        <f t="shared" si="104"/>
        <v>0</v>
      </c>
      <c r="W933" s="26">
        <v>54</v>
      </c>
      <c r="X933" s="22">
        <v>8</v>
      </c>
      <c r="Y933" s="3">
        <v>1.4</v>
      </c>
      <c r="Z933" s="3"/>
      <c r="AB933" s="30">
        <v>903</v>
      </c>
      <c r="AC933" s="30">
        <v>1.1124251881964997</v>
      </c>
      <c r="AD933" s="30">
        <v>-0.81242518819649967</v>
      </c>
    </row>
    <row r="934" spans="1:30">
      <c r="A934" s="4">
        <v>43776.833333333336</v>
      </c>
      <c r="B934">
        <v>43776</v>
      </c>
      <c r="C934" s="3">
        <v>0.83333333333333337</v>
      </c>
      <c r="D934" s="3">
        <v>20</v>
      </c>
      <c r="E934" s="3">
        <v>38</v>
      </c>
      <c r="F934" s="3">
        <v>0.9</v>
      </c>
      <c r="G934" s="5">
        <v>3.4</v>
      </c>
      <c r="H934" s="3">
        <v>4.3</v>
      </c>
      <c r="I934" s="3">
        <v>1.55139</v>
      </c>
      <c r="J934" s="12">
        <f t="shared" si="98"/>
        <v>2.0416666666666665</v>
      </c>
      <c r="K934" s="4">
        <v>43776.833333333336</v>
      </c>
      <c r="L934" s="3">
        <f t="shared" si="99"/>
        <v>7</v>
      </c>
      <c r="M934" s="3">
        <f t="shared" si="100"/>
        <v>20</v>
      </c>
      <c r="N934" s="3">
        <v>58</v>
      </c>
      <c r="O934" s="3">
        <v>28</v>
      </c>
      <c r="P934" s="3">
        <v>57</v>
      </c>
      <c r="Q934" s="3">
        <v>0</v>
      </c>
      <c r="R934" s="3"/>
      <c r="S934" s="3">
        <f t="shared" si="101"/>
        <v>1</v>
      </c>
      <c r="T934" s="3">
        <f t="shared" si="102"/>
        <v>1</v>
      </c>
      <c r="U934" s="3">
        <f t="shared" si="103"/>
        <v>1</v>
      </c>
      <c r="V934" s="3">
        <f t="shared" si="104"/>
        <v>0</v>
      </c>
      <c r="W934" s="25">
        <v>52</v>
      </c>
      <c r="X934" s="23">
        <v>8</v>
      </c>
      <c r="Y934" s="3">
        <v>4.3</v>
      </c>
      <c r="Z934" s="3"/>
      <c r="AB934" s="30">
        <v>904</v>
      </c>
      <c r="AC934" s="30">
        <v>1.1257172400782838</v>
      </c>
      <c r="AD934" s="30">
        <v>7.4282759921716179E-2</v>
      </c>
    </row>
    <row r="935" spans="1:30">
      <c r="A935" s="4">
        <v>43776.875</v>
      </c>
      <c r="B935">
        <v>43776</v>
      </c>
      <c r="C935" s="3">
        <v>0.875</v>
      </c>
      <c r="D935" s="3">
        <v>21</v>
      </c>
      <c r="E935" s="3">
        <v>38</v>
      </c>
      <c r="F935" s="3">
        <v>1.4</v>
      </c>
      <c r="G935" s="5">
        <v>0.7</v>
      </c>
      <c r="H935" s="3">
        <v>2.0999999999999996</v>
      </c>
      <c r="I935" s="3">
        <v>1.55139</v>
      </c>
      <c r="J935" s="12">
        <f t="shared" si="98"/>
        <v>2.0249999999999999</v>
      </c>
      <c r="K935" s="4">
        <v>43776.875</v>
      </c>
      <c r="L935" s="3">
        <f t="shared" si="99"/>
        <v>7</v>
      </c>
      <c r="M935" s="3">
        <f t="shared" si="100"/>
        <v>21</v>
      </c>
      <c r="N935" s="3">
        <v>57</v>
      </c>
      <c r="O935" s="3">
        <v>57</v>
      </c>
      <c r="P935" s="3">
        <v>57</v>
      </c>
      <c r="Q935" s="3">
        <v>0</v>
      </c>
      <c r="R935" s="3"/>
      <c r="S935" s="3">
        <f t="shared" si="101"/>
        <v>1</v>
      </c>
      <c r="T935" s="3">
        <f t="shared" si="102"/>
        <v>1</v>
      </c>
      <c r="U935" s="3">
        <f t="shared" si="103"/>
        <v>1</v>
      </c>
      <c r="V935" s="3">
        <f t="shared" si="104"/>
        <v>0</v>
      </c>
      <c r="W935" s="26">
        <v>50</v>
      </c>
      <c r="X935" s="22">
        <v>8</v>
      </c>
      <c r="Y935" s="3">
        <v>2.0999999999999996</v>
      </c>
      <c r="Z935" s="3"/>
      <c r="AB935" s="30">
        <v>905</v>
      </c>
      <c r="AC935" s="30">
        <v>1.165593395723636</v>
      </c>
      <c r="AD935" s="30">
        <v>0.33440660427636404</v>
      </c>
    </row>
    <row r="936" spans="1:30">
      <c r="A936" s="4">
        <v>43776.916666666664</v>
      </c>
      <c r="B936">
        <v>43776</v>
      </c>
      <c r="C936" s="3">
        <v>0.91666666666666663</v>
      </c>
      <c r="D936" s="3">
        <v>22</v>
      </c>
      <c r="E936" s="3">
        <v>38</v>
      </c>
      <c r="F936" s="3">
        <v>1.9</v>
      </c>
      <c r="G936" s="5">
        <v>0.4</v>
      </c>
      <c r="H936" s="3">
        <v>2.2999999999999998</v>
      </c>
      <c r="I936" s="3">
        <v>1.55139</v>
      </c>
      <c r="J936" s="12">
        <f t="shared" si="98"/>
        <v>2.0416666666666665</v>
      </c>
      <c r="K936" s="4">
        <v>43776.916666666664</v>
      </c>
      <c r="L936" s="3">
        <f t="shared" si="99"/>
        <v>7</v>
      </c>
      <c r="M936" s="3">
        <f t="shared" si="100"/>
        <v>22</v>
      </c>
      <c r="N936" s="3">
        <v>58</v>
      </c>
      <c r="O936" s="3">
        <v>58</v>
      </c>
      <c r="P936" s="3">
        <v>57</v>
      </c>
      <c r="Q936" s="3">
        <v>0</v>
      </c>
      <c r="R936" s="3"/>
      <c r="S936" s="3">
        <f t="shared" si="101"/>
        <v>1</v>
      </c>
      <c r="T936" s="3">
        <f t="shared" si="102"/>
        <v>1</v>
      </c>
      <c r="U936" s="3">
        <f t="shared" si="103"/>
        <v>1</v>
      </c>
      <c r="V936" s="3">
        <f t="shared" si="104"/>
        <v>0</v>
      </c>
      <c r="W936" s="25">
        <v>49</v>
      </c>
      <c r="X936" s="23">
        <v>11</v>
      </c>
      <c r="Y936" s="3">
        <v>2.2999999999999998</v>
      </c>
      <c r="Z936" s="3"/>
      <c r="AB936" s="30">
        <v>906</v>
      </c>
      <c r="AC936" s="30">
        <v>1.165593395723636</v>
      </c>
      <c r="AD936" s="30">
        <v>-0.36559339572363592</v>
      </c>
    </row>
    <row r="937" spans="1:30">
      <c r="A937" s="4">
        <v>43776.958333333336</v>
      </c>
      <c r="B937">
        <v>43776</v>
      </c>
      <c r="C937" s="3">
        <v>0.95833333333333337</v>
      </c>
      <c r="D937" s="3">
        <v>23</v>
      </c>
      <c r="E937" s="3">
        <v>38</v>
      </c>
      <c r="F937" s="3">
        <v>0.2</v>
      </c>
      <c r="G937" s="5">
        <v>0.5</v>
      </c>
      <c r="H937" s="3">
        <v>0.7</v>
      </c>
      <c r="I937" s="3">
        <v>1.55139</v>
      </c>
      <c r="J937" s="12">
        <f t="shared" si="98"/>
        <v>1.9625000000000001</v>
      </c>
      <c r="K937" s="4">
        <v>43776.958333333336</v>
      </c>
      <c r="L937" s="3">
        <f t="shared" si="99"/>
        <v>7</v>
      </c>
      <c r="M937" s="3">
        <f t="shared" si="100"/>
        <v>23</v>
      </c>
      <c r="N937" s="3">
        <v>58</v>
      </c>
      <c r="O937" s="3">
        <v>58</v>
      </c>
      <c r="P937" s="3">
        <v>58</v>
      </c>
      <c r="Q937" s="3">
        <v>0</v>
      </c>
      <c r="R937" s="3"/>
      <c r="S937" s="3">
        <f t="shared" si="101"/>
        <v>1</v>
      </c>
      <c r="T937" s="3">
        <f t="shared" si="102"/>
        <v>1</v>
      </c>
      <c r="U937" s="3">
        <f t="shared" si="103"/>
        <v>1</v>
      </c>
      <c r="V937" s="3">
        <f t="shared" si="104"/>
        <v>0</v>
      </c>
      <c r="W937" s="26">
        <v>47</v>
      </c>
      <c r="X937" s="22">
        <v>11</v>
      </c>
      <c r="Y937" s="3">
        <v>0.7</v>
      </c>
      <c r="Z937" s="3"/>
      <c r="AB937" s="30">
        <v>907</v>
      </c>
      <c r="AC937" s="30">
        <v>1.2054695513689881</v>
      </c>
      <c r="AD937" s="30">
        <v>9.4530448631011899E-2</v>
      </c>
    </row>
    <row r="938" spans="1:30">
      <c r="A938" s="4">
        <v>43777</v>
      </c>
      <c r="B938">
        <v>43777</v>
      </c>
      <c r="C938" s="3">
        <v>0</v>
      </c>
      <c r="D938" s="3">
        <v>0</v>
      </c>
      <c r="E938" s="3">
        <v>39</v>
      </c>
      <c r="F938" s="3">
        <v>0.2</v>
      </c>
      <c r="G938" s="5">
        <v>0.5</v>
      </c>
      <c r="H938" s="3">
        <v>0.7</v>
      </c>
      <c r="I938" s="3">
        <v>1.55139</v>
      </c>
      <c r="J938" s="12">
        <f t="shared" si="98"/>
        <v>2</v>
      </c>
      <c r="K938" s="4">
        <v>43777</v>
      </c>
      <c r="L938" s="3">
        <f t="shared" si="99"/>
        <v>8</v>
      </c>
      <c r="M938" s="3">
        <f t="shared" si="100"/>
        <v>0</v>
      </c>
      <c r="N938" s="3">
        <v>58</v>
      </c>
      <c r="O938" s="3">
        <v>57</v>
      </c>
      <c r="P938" s="3">
        <v>58</v>
      </c>
      <c r="Q938" s="3">
        <v>0</v>
      </c>
      <c r="R938" s="3"/>
      <c r="S938" s="3">
        <f t="shared" si="101"/>
        <v>1</v>
      </c>
      <c r="T938" s="3">
        <f t="shared" si="102"/>
        <v>1</v>
      </c>
      <c r="U938" s="3">
        <f t="shared" si="103"/>
        <v>1</v>
      </c>
      <c r="V938" s="3">
        <f t="shared" si="104"/>
        <v>0</v>
      </c>
      <c r="W938" s="25">
        <v>45</v>
      </c>
      <c r="X938" s="23">
        <v>11</v>
      </c>
      <c r="Y938" s="3">
        <v>0.7</v>
      </c>
      <c r="Z938" s="3"/>
      <c r="AB938" s="30">
        <v>908</v>
      </c>
      <c r="AC938" s="30">
        <v>1.5150757336433753</v>
      </c>
      <c r="AD938" s="30">
        <v>-0.21507573364337551</v>
      </c>
    </row>
    <row r="939" spans="1:30">
      <c r="A939" s="4">
        <v>43777.041666666664</v>
      </c>
      <c r="B939">
        <v>43777</v>
      </c>
      <c r="C939" s="3">
        <v>4.1666666666666664E-2</v>
      </c>
      <c r="D939" s="3">
        <v>1</v>
      </c>
      <c r="E939" s="3">
        <v>39</v>
      </c>
      <c r="F939" s="3">
        <v>0.2</v>
      </c>
      <c r="G939" s="5">
        <v>0.4</v>
      </c>
      <c r="H939" s="3">
        <v>0.60000000000000009</v>
      </c>
      <c r="I939" s="3">
        <v>1.55139</v>
      </c>
      <c r="J939" s="12">
        <f t="shared" si="98"/>
        <v>2.0958333333333332</v>
      </c>
      <c r="K939" s="4">
        <v>43777.041666666664</v>
      </c>
      <c r="L939" s="3">
        <f t="shared" si="99"/>
        <v>8</v>
      </c>
      <c r="M939" s="3">
        <f t="shared" si="100"/>
        <v>1</v>
      </c>
      <c r="N939" s="3">
        <v>57</v>
      </c>
      <c r="O939" s="3">
        <v>57</v>
      </c>
      <c r="P939" s="3">
        <v>57</v>
      </c>
      <c r="Q939" s="3">
        <v>0</v>
      </c>
      <c r="R939" s="3"/>
      <c r="S939" s="3">
        <f t="shared" si="101"/>
        <v>1</v>
      </c>
      <c r="T939" s="3">
        <f t="shared" si="102"/>
        <v>1</v>
      </c>
      <c r="U939" s="3">
        <f t="shared" si="103"/>
        <v>1</v>
      </c>
      <c r="V939" s="3">
        <f t="shared" si="104"/>
        <v>0</v>
      </c>
      <c r="W939" s="26">
        <v>44</v>
      </c>
      <c r="X939" s="22">
        <v>11</v>
      </c>
      <c r="Y939" s="3">
        <v>0.60000000000000009</v>
      </c>
      <c r="Z939" s="3"/>
      <c r="AB939" s="30">
        <v>909</v>
      </c>
      <c r="AC939" s="30">
        <v>1.5804526472566565</v>
      </c>
      <c r="AD939" s="30">
        <v>2.8195473527433439</v>
      </c>
    </row>
    <row r="940" spans="1:30">
      <c r="A940" s="4">
        <v>43777.083333333336</v>
      </c>
      <c r="B940">
        <v>43777</v>
      </c>
      <c r="C940" s="3">
        <v>8.3333333333333329E-2</v>
      </c>
      <c r="D940" s="3">
        <v>2</v>
      </c>
      <c r="E940" s="3">
        <v>39</v>
      </c>
      <c r="F940" s="3">
        <v>0.5</v>
      </c>
      <c r="G940" s="5">
        <v>0.5</v>
      </c>
      <c r="H940" s="3">
        <v>1</v>
      </c>
      <c r="I940" s="3">
        <v>1.55139</v>
      </c>
      <c r="J940" s="12">
        <f t="shared" si="98"/>
        <v>2.1708333333333329</v>
      </c>
      <c r="K940" s="4">
        <v>43777.083333333336</v>
      </c>
      <c r="L940" s="3">
        <f t="shared" si="99"/>
        <v>8</v>
      </c>
      <c r="M940" s="3">
        <f t="shared" si="100"/>
        <v>2</v>
      </c>
      <c r="N940" s="3">
        <v>58</v>
      </c>
      <c r="O940" s="3">
        <v>58</v>
      </c>
      <c r="P940" s="3">
        <v>58</v>
      </c>
      <c r="Q940" s="3">
        <v>0</v>
      </c>
      <c r="R940" s="3"/>
      <c r="S940" s="3">
        <f t="shared" si="101"/>
        <v>1</v>
      </c>
      <c r="T940" s="3">
        <f t="shared" si="102"/>
        <v>1</v>
      </c>
      <c r="U940" s="3">
        <f t="shared" si="103"/>
        <v>1</v>
      </c>
      <c r="V940" s="3">
        <f t="shared" si="104"/>
        <v>0</v>
      </c>
      <c r="W940" s="25">
        <v>42</v>
      </c>
      <c r="X940" s="23">
        <v>21</v>
      </c>
      <c r="Y940" s="3">
        <v>1</v>
      </c>
      <c r="Z940" s="3"/>
      <c r="AB940" s="30">
        <v>910</v>
      </c>
      <c r="AC940" s="30">
        <v>1.6901493502934999</v>
      </c>
      <c r="AD940" s="30">
        <v>1.3098506497065001</v>
      </c>
    </row>
    <row r="941" spans="1:30">
      <c r="A941" s="4">
        <v>43777.125</v>
      </c>
      <c r="B941">
        <v>43777</v>
      </c>
      <c r="C941" s="3">
        <v>0.125</v>
      </c>
      <c r="D941" s="3">
        <v>3</v>
      </c>
      <c r="E941" s="3">
        <v>39</v>
      </c>
      <c r="F941" s="3">
        <v>0.5</v>
      </c>
      <c r="G941" s="5">
        <v>0.5</v>
      </c>
      <c r="H941" s="3">
        <v>1</v>
      </c>
      <c r="I941" s="3">
        <v>1.55139</v>
      </c>
      <c r="J941" s="12">
        <f t="shared" si="98"/>
        <v>2.2249999999999996</v>
      </c>
      <c r="K941" s="4">
        <v>43777.125</v>
      </c>
      <c r="L941" s="3">
        <f t="shared" si="99"/>
        <v>8</v>
      </c>
      <c r="M941" s="3">
        <f t="shared" si="100"/>
        <v>3</v>
      </c>
      <c r="N941" s="3">
        <v>58</v>
      </c>
      <c r="O941" s="3">
        <v>58</v>
      </c>
      <c r="P941" s="3">
        <v>58</v>
      </c>
      <c r="Q941" s="3">
        <v>0</v>
      </c>
      <c r="R941" s="3"/>
      <c r="S941" s="3">
        <f t="shared" si="101"/>
        <v>1</v>
      </c>
      <c r="T941" s="3">
        <f t="shared" si="102"/>
        <v>1</v>
      </c>
      <c r="U941" s="3">
        <f t="shared" si="103"/>
        <v>1</v>
      </c>
      <c r="V941" s="3">
        <f t="shared" si="104"/>
        <v>0</v>
      </c>
      <c r="W941" s="26">
        <v>41</v>
      </c>
      <c r="X941" s="22">
        <v>13</v>
      </c>
      <c r="Y941" s="3">
        <v>1</v>
      </c>
      <c r="Z941" s="3"/>
      <c r="AB941" s="30">
        <v>911</v>
      </c>
      <c r="AC941" s="30">
        <v>1.7669512444639639</v>
      </c>
      <c r="AD941" s="30">
        <v>0.63304875553603601</v>
      </c>
    </row>
    <row r="942" spans="1:30">
      <c r="A942" s="4">
        <v>43777.166666666664</v>
      </c>
      <c r="B942">
        <v>43777</v>
      </c>
      <c r="C942" s="3">
        <v>0.16666666666666666</v>
      </c>
      <c r="D942" s="3">
        <v>4</v>
      </c>
      <c r="E942" s="3">
        <v>39</v>
      </c>
      <c r="F942" s="3">
        <v>0.6</v>
      </c>
      <c r="G942" s="5">
        <v>0.6</v>
      </c>
      <c r="H942" s="3">
        <v>1.2</v>
      </c>
      <c r="I942" s="3">
        <v>1.55139</v>
      </c>
      <c r="J942" s="12">
        <f t="shared" si="98"/>
        <v>2.2833333333333332</v>
      </c>
      <c r="K942" s="4">
        <v>43777.166666666664</v>
      </c>
      <c r="L942" s="3">
        <f t="shared" si="99"/>
        <v>8</v>
      </c>
      <c r="M942" s="3">
        <f t="shared" si="100"/>
        <v>4</v>
      </c>
      <c r="N942" s="3">
        <v>58</v>
      </c>
      <c r="O942" s="3">
        <v>58</v>
      </c>
      <c r="P942" s="3">
        <v>58</v>
      </c>
      <c r="Q942" s="3">
        <v>0</v>
      </c>
      <c r="R942" s="3"/>
      <c r="S942" s="3">
        <f t="shared" si="101"/>
        <v>1</v>
      </c>
      <c r="T942" s="3">
        <f t="shared" si="102"/>
        <v>1</v>
      </c>
      <c r="U942" s="3">
        <f t="shared" si="103"/>
        <v>1</v>
      </c>
      <c r="V942" s="3">
        <f t="shared" si="104"/>
        <v>0</v>
      </c>
      <c r="W942" s="25">
        <v>41</v>
      </c>
      <c r="X942" s="23">
        <v>13</v>
      </c>
      <c r="Y942" s="3">
        <v>1.2</v>
      </c>
      <c r="Z942" s="3"/>
      <c r="AB942" s="30">
        <v>912</v>
      </c>
      <c r="AC942" s="30">
        <v>1.7320409707682183</v>
      </c>
      <c r="AD942" s="30">
        <v>-1.3320409707682184</v>
      </c>
    </row>
    <row r="943" spans="1:30">
      <c r="A943" s="4">
        <v>43777.208333333336</v>
      </c>
      <c r="B943">
        <v>43777</v>
      </c>
      <c r="C943" s="3">
        <v>0.20833333333333334</v>
      </c>
      <c r="D943" s="3">
        <v>5</v>
      </c>
      <c r="E943" s="3">
        <v>39</v>
      </c>
      <c r="F943" s="3">
        <v>0.5</v>
      </c>
      <c r="G943" s="5">
        <v>2.2000000000000002</v>
      </c>
      <c r="H943" s="3">
        <v>2.7</v>
      </c>
      <c r="I943" s="3">
        <v>1.55139</v>
      </c>
      <c r="J943" s="12">
        <f t="shared" si="98"/>
        <v>2.333333333333333</v>
      </c>
      <c r="K943" s="4">
        <v>43777.208333333336</v>
      </c>
      <c r="L943" s="3">
        <f t="shared" si="99"/>
        <v>8</v>
      </c>
      <c r="M943" s="3">
        <f t="shared" si="100"/>
        <v>5</v>
      </c>
      <c r="N943" s="3">
        <v>57</v>
      </c>
      <c r="O943" s="3">
        <v>52</v>
      </c>
      <c r="P943" s="3">
        <v>57</v>
      </c>
      <c r="Q943" s="3">
        <v>0</v>
      </c>
      <c r="R943" s="3"/>
      <c r="S943" s="3">
        <f t="shared" si="101"/>
        <v>1</v>
      </c>
      <c r="T943" s="3">
        <f t="shared" si="102"/>
        <v>1</v>
      </c>
      <c r="U943" s="3">
        <f t="shared" si="103"/>
        <v>1</v>
      </c>
      <c r="V943" s="3">
        <f t="shared" si="104"/>
        <v>0</v>
      </c>
      <c r="W943" s="26">
        <v>39</v>
      </c>
      <c r="X943" s="22">
        <v>17</v>
      </c>
      <c r="Y943" s="3">
        <v>2.7</v>
      </c>
      <c r="Z943" s="3"/>
      <c r="AB943" s="30">
        <v>913</v>
      </c>
      <c r="AC943" s="30">
        <v>1.780243296345748</v>
      </c>
      <c r="AD943" s="30">
        <v>-1.1802432963457479</v>
      </c>
    </row>
    <row r="944" spans="1:30">
      <c r="A944" s="4">
        <v>43777.25</v>
      </c>
      <c r="B944">
        <v>43777</v>
      </c>
      <c r="C944" s="3">
        <v>0.25</v>
      </c>
      <c r="D944" s="3">
        <v>6</v>
      </c>
      <c r="E944" s="3">
        <v>39</v>
      </c>
      <c r="F944" s="3">
        <v>0.2</v>
      </c>
      <c r="G944" s="5">
        <v>2.2000000000000002</v>
      </c>
      <c r="H944" s="3">
        <v>2.4000000000000004</v>
      </c>
      <c r="I944" s="3">
        <v>1.55139</v>
      </c>
      <c r="J944" s="12">
        <f t="shared" si="98"/>
        <v>2.3458333333333332</v>
      </c>
      <c r="K944" s="4">
        <v>43777.25</v>
      </c>
      <c r="L944" s="3">
        <f t="shared" si="99"/>
        <v>8</v>
      </c>
      <c r="M944" s="3">
        <f t="shared" si="100"/>
        <v>6</v>
      </c>
      <c r="N944" s="3">
        <v>58</v>
      </c>
      <c r="O944" s="3">
        <v>58</v>
      </c>
      <c r="P944" s="3">
        <v>58</v>
      </c>
      <c r="Q944" s="3">
        <v>0</v>
      </c>
      <c r="R944" s="3"/>
      <c r="S944" s="3">
        <f t="shared" si="101"/>
        <v>1</v>
      </c>
      <c r="T944" s="3">
        <f t="shared" si="102"/>
        <v>1</v>
      </c>
      <c r="U944" s="3">
        <f t="shared" si="103"/>
        <v>1</v>
      </c>
      <c r="V944" s="3">
        <f t="shared" si="104"/>
        <v>0</v>
      </c>
      <c r="W944" s="25">
        <v>38</v>
      </c>
      <c r="X944" s="23">
        <v>17</v>
      </c>
      <c r="Y944" s="3">
        <v>2.4000000000000004</v>
      </c>
      <c r="Z944" s="3"/>
      <c r="AB944" s="30">
        <v>914</v>
      </c>
      <c r="AC944" s="30">
        <v>1.7777603553709447</v>
      </c>
      <c r="AD944" s="30">
        <v>-1.2777603553709447</v>
      </c>
    </row>
    <row r="945" spans="1:30">
      <c r="A945" s="4">
        <v>43777.291666666664</v>
      </c>
      <c r="B945">
        <v>43777</v>
      </c>
      <c r="C945" s="3">
        <v>0.29166666666666669</v>
      </c>
      <c r="D945" s="3">
        <v>7</v>
      </c>
      <c r="E945" s="3">
        <v>39</v>
      </c>
      <c r="F945" s="3">
        <v>2.7</v>
      </c>
      <c r="G945" s="5">
        <v>1.2</v>
      </c>
      <c r="H945" s="3">
        <v>3.9000000000000004</v>
      </c>
      <c r="I945" s="3">
        <v>1.55139</v>
      </c>
      <c r="J945" s="12">
        <f t="shared" si="98"/>
        <v>2.4124999999999996</v>
      </c>
      <c r="K945" s="4">
        <v>43777.291666666664</v>
      </c>
      <c r="L945" s="3">
        <f t="shared" si="99"/>
        <v>8</v>
      </c>
      <c r="M945" s="3">
        <f t="shared" si="100"/>
        <v>7</v>
      </c>
      <c r="N945" s="3">
        <v>54</v>
      </c>
      <c r="O945" s="3">
        <v>41</v>
      </c>
      <c r="P945" s="3">
        <v>58</v>
      </c>
      <c r="Q945" s="3">
        <v>0</v>
      </c>
      <c r="R945" s="3"/>
      <c r="S945" s="3">
        <f t="shared" si="101"/>
        <v>1</v>
      </c>
      <c r="T945" s="3">
        <f t="shared" si="102"/>
        <v>1</v>
      </c>
      <c r="U945" s="3">
        <f t="shared" si="103"/>
        <v>1</v>
      </c>
      <c r="V945" s="3">
        <f t="shared" si="104"/>
        <v>0</v>
      </c>
      <c r="W945" s="26">
        <v>39</v>
      </c>
      <c r="X945" s="22">
        <v>17</v>
      </c>
      <c r="Y945" s="3">
        <v>3.9000000000000004</v>
      </c>
      <c r="Z945" s="3"/>
      <c r="AB945" s="30">
        <v>915</v>
      </c>
      <c r="AC945" s="30">
        <v>1.7777603553709447</v>
      </c>
      <c r="AD945" s="30">
        <v>-1.0777603553709447</v>
      </c>
    </row>
    <row r="946" spans="1:30">
      <c r="A946" s="4">
        <v>43777.333333333336</v>
      </c>
      <c r="B946">
        <v>43777</v>
      </c>
      <c r="C946" s="3">
        <v>0.33333333333333331</v>
      </c>
      <c r="D946" s="3">
        <v>8</v>
      </c>
      <c r="E946" s="3">
        <v>39</v>
      </c>
      <c r="F946" s="3">
        <v>0.3</v>
      </c>
      <c r="G946" s="5">
        <v>0.3</v>
      </c>
      <c r="H946" s="3">
        <v>0.6</v>
      </c>
      <c r="I946" s="3">
        <v>1.55139</v>
      </c>
      <c r="J946" s="12">
        <f t="shared" si="98"/>
        <v>2.3916666666666662</v>
      </c>
      <c r="K946" s="4">
        <v>43777.333333333336</v>
      </c>
      <c r="L946" s="3">
        <f t="shared" si="99"/>
        <v>8</v>
      </c>
      <c r="M946" s="3">
        <f t="shared" si="100"/>
        <v>8</v>
      </c>
      <c r="N946" s="3">
        <v>0</v>
      </c>
      <c r="O946" s="3">
        <v>0</v>
      </c>
      <c r="P946" s="3">
        <v>58</v>
      </c>
      <c r="Q946" s="3">
        <v>0</v>
      </c>
      <c r="R946" s="3"/>
      <c r="S946" s="3">
        <f t="shared" si="101"/>
        <v>0</v>
      </c>
      <c r="T946" s="3">
        <f t="shared" si="102"/>
        <v>0</v>
      </c>
      <c r="U946" s="3">
        <f t="shared" si="103"/>
        <v>1</v>
      </c>
      <c r="V946" s="3">
        <f t="shared" si="104"/>
        <v>0</v>
      </c>
      <c r="W946" s="25">
        <v>40</v>
      </c>
      <c r="X946" s="23">
        <v>20</v>
      </c>
      <c r="Y946" s="3">
        <v>0.6</v>
      </c>
      <c r="Z946" s="3"/>
      <c r="AB946" s="30">
        <v>916</v>
      </c>
      <c r="AC946" s="30">
        <v>1.7777603553709447</v>
      </c>
      <c r="AD946" s="30">
        <v>-0.97776035537094463</v>
      </c>
    </row>
    <row r="947" spans="1:30">
      <c r="A947" s="4">
        <v>43777.375</v>
      </c>
      <c r="B947">
        <v>43777</v>
      </c>
      <c r="C947" s="3">
        <v>0.375</v>
      </c>
      <c r="D947" s="3">
        <v>9</v>
      </c>
      <c r="E947" s="3">
        <v>39</v>
      </c>
      <c r="F947" s="3">
        <v>1.1000000000000001</v>
      </c>
      <c r="G947" s="5">
        <v>0.5</v>
      </c>
      <c r="H947" s="3">
        <v>1.6</v>
      </c>
      <c r="I947" s="3">
        <v>1.55139</v>
      </c>
      <c r="J947" s="12">
        <f t="shared" si="98"/>
        <v>2.504166666666666</v>
      </c>
      <c r="K947" s="4">
        <v>43777.375</v>
      </c>
      <c r="L947" s="3">
        <f t="shared" si="99"/>
        <v>8</v>
      </c>
      <c r="M947" s="3">
        <f t="shared" si="100"/>
        <v>9</v>
      </c>
      <c r="N947" s="3">
        <v>0</v>
      </c>
      <c r="O947" s="3">
        <v>0</v>
      </c>
      <c r="P947" s="3">
        <v>54</v>
      </c>
      <c r="Q947" s="3">
        <v>0</v>
      </c>
      <c r="R947" s="3"/>
      <c r="S947" s="3">
        <f t="shared" si="101"/>
        <v>0</v>
      </c>
      <c r="T947" s="3">
        <f t="shared" si="102"/>
        <v>0</v>
      </c>
      <c r="U947" s="3">
        <f t="shared" si="103"/>
        <v>1</v>
      </c>
      <c r="V947" s="3">
        <f t="shared" si="104"/>
        <v>0</v>
      </c>
      <c r="W947" s="26">
        <v>42</v>
      </c>
      <c r="X947" s="22">
        <v>21</v>
      </c>
      <c r="Y947" s="3">
        <v>1.6</v>
      </c>
      <c r="Z947" s="3"/>
      <c r="AB947" s="30">
        <v>917</v>
      </c>
      <c r="AC947" s="30">
        <v>1.7644683034891606</v>
      </c>
      <c r="AD947" s="30">
        <v>-0.96446830348916057</v>
      </c>
    </row>
    <row r="948" spans="1:30">
      <c r="A948" s="4">
        <v>43777.416666666664</v>
      </c>
      <c r="B948">
        <v>43777</v>
      </c>
      <c r="C948" s="3">
        <v>0.41666666666666669</v>
      </c>
      <c r="D948" s="3">
        <v>10</v>
      </c>
      <c r="E948" s="3">
        <v>39</v>
      </c>
      <c r="F948" s="3">
        <v>0.7</v>
      </c>
      <c r="G948" s="5">
        <v>2.2999999999999998</v>
      </c>
      <c r="H948" s="3">
        <v>3</v>
      </c>
      <c r="I948" s="3">
        <v>1.55139</v>
      </c>
      <c r="J948" s="12">
        <f t="shared" si="98"/>
        <v>2.5291666666666663</v>
      </c>
      <c r="K948" s="4">
        <v>43777.416666666664</v>
      </c>
      <c r="L948" s="3">
        <f t="shared" si="99"/>
        <v>8</v>
      </c>
      <c r="M948" s="3">
        <f t="shared" si="100"/>
        <v>10</v>
      </c>
      <c r="N948" s="3">
        <v>0</v>
      </c>
      <c r="O948" s="3">
        <v>0</v>
      </c>
      <c r="P948" s="3">
        <v>44</v>
      </c>
      <c r="Q948" s="3">
        <v>0</v>
      </c>
      <c r="R948" s="3"/>
      <c r="S948" s="3">
        <f t="shared" si="101"/>
        <v>0</v>
      </c>
      <c r="T948" s="3">
        <f t="shared" si="102"/>
        <v>0</v>
      </c>
      <c r="U948" s="3">
        <f t="shared" si="103"/>
        <v>1</v>
      </c>
      <c r="V948" s="3">
        <f t="shared" si="104"/>
        <v>0</v>
      </c>
      <c r="W948" s="25">
        <v>42</v>
      </c>
      <c r="X948" s="23">
        <v>17</v>
      </c>
      <c r="Y948" s="3">
        <v>3</v>
      </c>
      <c r="Z948" s="3"/>
      <c r="AB948" s="30">
        <v>918</v>
      </c>
      <c r="AC948" s="30">
        <v>1.7123834417576635</v>
      </c>
      <c r="AD948" s="30">
        <v>0.28761655824233645</v>
      </c>
    </row>
    <row r="949" spans="1:30">
      <c r="A949" s="4">
        <v>43777.458333333336</v>
      </c>
      <c r="B949">
        <v>43777</v>
      </c>
      <c r="C949" s="3">
        <v>0.45833333333333331</v>
      </c>
      <c r="D949" s="3">
        <v>11</v>
      </c>
      <c r="E949" s="3">
        <v>39</v>
      </c>
      <c r="F949" s="3">
        <v>0.2</v>
      </c>
      <c r="G949" s="5">
        <v>0.1</v>
      </c>
      <c r="H949" s="3">
        <v>0.30000000000000004</v>
      </c>
      <c r="I949" s="3">
        <v>1.55139</v>
      </c>
      <c r="J949" s="12">
        <f t="shared" si="98"/>
        <v>2.5708333333333329</v>
      </c>
      <c r="K949" s="4">
        <v>43777.458333043978</v>
      </c>
      <c r="L949" s="3">
        <f t="shared" si="99"/>
        <v>8</v>
      </c>
      <c r="M949" s="3">
        <f t="shared" si="100"/>
        <v>11</v>
      </c>
      <c r="N949" s="3"/>
      <c r="O949" s="3"/>
      <c r="P949" s="3"/>
      <c r="Q949" s="3"/>
      <c r="R949" s="3"/>
      <c r="S949" s="3">
        <f t="shared" si="101"/>
        <v>0</v>
      </c>
      <c r="T949" s="3">
        <f t="shared" si="102"/>
        <v>0</v>
      </c>
      <c r="U949" s="3">
        <f t="shared" si="103"/>
        <v>0</v>
      </c>
      <c r="V949" s="3">
        <f t="shared" si="104"/>
        <v>0</v>
      </c>
      <c r="W949" s="26">
        <v>43</v>
      </c>
      <c r="X949" s="22">
        <v>13</v>
      </c>
      <c r="Y949" s="3">
        <v>0.30000000000000004</v>
      </c>
      <c r="Z949" s="3"/>
      <c r="AB949" s="30">
        <v>919</v>
      </c>
      <c r="AC949" s="30">
        <v>1.6749902270871146</v>
      </c>
      <c r="AD949" s="30">
        <v>2.5009772912885309E-2</v>
      </c>
    </row>
    <row r="950" spans="1:30">
      <c r="A950" s="4">
        <v>43777.5</v>
      </c>
      <c r="B950">
        <v>43777</v>
      </c>
      <c r="C950" s="3">
        <v>0.5</v>
      </c>
      <c r="D950" s="3">
        <v>12</v>
      </c>
      <c r="E950" s="3">
        <v>39</v>
      </c>
      <c r="F950" s="3">
        <v>0.2</v>
      </c>
      <c r="G950" s="5">
        <v>0.2</v>
      </c>
      <c r="H950" s="3">
        <v>0.4</v>
      </c>
      <c r="I950" s="3">
        <v>1.55139</v>
      </c>
      <c r="J950" s="12">
        <f t="shared" si="98"/>
        <v>2.6541666666666663</v>
      </c>
      <c r="K950" s="4">
        <v>43777.499999652777</v>
      </c>
      <c r="L950" s="3">
        <f t="shared" si="99"/>
        <v>8</v>
      </c>
      <c r="M950" s="3">
        <f t="shared" si="100"/>
        <v>12</v>
      </c>
      <c r="N950" s="3"/>
      <c r="O950" s="3"/>
      <c r="P950" s="3"/>
      <c r="Q950" s="3"/>
      <c r="R950" s="3"/>
      <c r="S950" s="3">
        <f t="shared" si="101"/>
        <v>0</v>
      </c>
      <c r="T950" s="3">
        <f t="shared" si="102"/>
        <v>0</v>
      </c>
      <c r="U950" s="3">
        <f t="shared" si="103"/>
        <v>0</v>
      </c>
      <c r="V950" s="3">
        <f t="shared" si="104"/>
        <v>0</v>
      </c>
      <c r="W950" s="25">
        <v>44</v>
      </c>
      <c r="X950" s="23">
        <v>13</v>
      </c>
      <c r="Y950" s="3">
        <v>0.4</v>
      </c>
      <c r="Z950" s="3"/>
      <c r="AB950" s="30">
        <v>920</v>
      </c>
      <c r="AC950" s="30">
        <v>1.4027772594832764</v>
      </c>
      <c r="AD950" s="30">
        <v>1.2972227405167238</v>
      </c>
    </row>
    <row r="951" spans="1:30">
      <c r="A951" s="4">
        <v>43777.541666666664</v>
      </c>
      <c r="B951">
        <v>43777</v>
      </c>
      <c r="C951" s="3">
        <v>0.54166666666666663</v>
      </c>
      <c r="D951" s="3">
        <v>13</v>
      </c>
      <c r="E951" s="3">
        <v>39</v>
      </c>
      <c r="F951" s="3">
        <v>0.2</v>
      </c>
      <c r="G951" s="5">
        <v>0.2</v>
      </c>
      <c r="H951" s="3">
        <v>0.4</v>
      </c>
      <c r="I951" s="3">
        <v>1.55139</v>
      </c>
      <c r="J951" s="12">
        <f t="shared" si="98"/>
        <v>2.8291666666666662</v>
      </c>
      <c r="K951" s="4">
        <v>43777.541666261575</v>
      </c>
      <c r="L951" s="3">
        <f t="shared" si="99"/>
        <v>8</v>
      </c>
      <c r="M951" s="3">
        <f t="shared" si="100"/>
        <v>13</v>
      </c>
      <c r="N951" s="3"/>
      <c r="O951" s="3"/>
      <c r="P951" s="3"/>
      <c r="Q951" s="3"/>
      <c r="R951" s="3"/>
      <c r="S951" s="3">
        <f t="shared" si="101"/>
        <v>0</v>
      </c>
      <c r="T951" s="3">
        <f t="shared" si="102"/>
        <v>0</v>
      </c>
      <c r="U951" s="3">
        <f t="shared" si="103"/>
        <v>0</v>
      </c>
      <c r="V951" s="3">
        <f t="shared" si="104"/>
        <v>0</v>
      </c>
      <c r="W951" s="26">
        <v>43</v>
      </c>
      <c r="X951" s="22">
        <v>13</v>
      </c>
      <c r="Y951" s="3">
        <v>0.4</v>
      </c>
      <c r="Z951" s="3"/>
      <c r="AB951" s="30">
        <v>921</v>
      </c>
      <c r="AC951" s="30">
        <v>1.3894852076014923</v>
      </c>
      <c r="AD951" s="30">
        <v>-0.78948520760149221</v>
      </c>
    </row>
    <row r="952" spans="1:30">
      <c r="A952" s="4">
        <v>43777.583333333336</v>
      </c>
      <c r="B952">
        <v>43777</v>
      </c>
      <c r="C952" s="3">
        <v>0.58333333333333337</v>
      </c>
      <c r="D952" s="3">
        <v>14</v>
      </c>
      <c r="E952" s="3">
        <v>39</v>
      </c>
      <c r="F952" s="3">
        <v>0.1</v>
      </c>
      <c r="G952" s="5">
        <v>0.2</v>
      </c>
      <c r="H952" s="3">
        <v>0.30000000000000004</v>
      </c>
      <c r="I952" s="3">
        <v>1.55139</v>
      </c>
      <c r="J952" s="12">
        <f t="shared" si="98"/>
        <v>2.8708333333333331</v>
      </c>
      <c r="K952" s="4">
        <v>43777.583332870374</v>
      </c>
      <c r="L952" s="3">
        <f t="shared" si="99"/>
        <v>8</v>
      </c>
      <c r="M952" s="3">
        <f t="shared" si="100"/>
        <v>14</v>
      </c>
      <c r="N952" s="3"/>
      <c r="O952" s="3"/>
      <c r="P952" s="3"/>
      <c r="Q952" s="3"/>
      <c r="R952" s="3"/>
      <c r="S952" s="3">
        <f t="shared" si="101"/>
        <v>0</v>
      </c>
      <c r="T952" s="3">
        <f t="shared" si="102"/>
        <v>0</v>
      </c>
      <c r="U952" s="3">
        <f t="shared" si="103"/>
        <v>0</v>
      </c>
      <c r="V952" s="3">
        <f t="shared" si="104"/>
        <v>0</v>
      </c>
      <c r="W952" s="25">
        <v>43</v>
      </c>
      <c r="X952" s="23">
        <v>13</v>
      </c>
      <c r="Y952" s="3">
        <v>0.30000000000000004</v>
      </c>
      <c r="Z952" s="3"/>
      <c r="AB952" s="30">
        <v>922</v>
      </c>
      <c r="AC952" s="30">
        <v>1.3126833134310283</v>
      </c>
      <c r="AD952" s="30">
        <v>-0.91268331343102826</v>
      </c>
    </row>
    <row r="953" spans="1:30">
      <c r="A953" s="4">
        <v>43777.625</v>
      </c>
      <c r="B953">
        <v>43777</v>
      </c>
      <c r="C953" s="3">
        <v>0.625</v>
      </c>
      <c r="D953" s="3">
        <v>15</v>
      </c>
      <c r="E953" s="3">
        <v>39</v>
      </c>
      <c r="F953" s="3">
        <v>0.8</v>
      </c>
      <c r="G953" s="5">
        <v>1.8</v>
      </c>
      <c r="H953" s="3">
        <v>2.6</v>
      </c>
      <c r="I953" s="3">
        <v>1.55139</v>
      </c>
      <c r="J953" s="12">
        <f t="shared" si="98"/>
        <v>2.9166666666666665</v>
      </c>
      <c r="K953" s="4">
        <v>43777.624999479165</v>
      </c>
      <c r="L953" s="3">
        <f t="shared" si="99"/>
        <v>8</v>
      </c>
      <c r="M953" s="3">
        <f t="shared" si="100"/>
        <v>15</v>
      </c>
      <c r="N953" s="3"/>
      <c r="O953" s="3"/>
      <c r="P953" s="3"/>
      <c r="Q953" s="3"/>
      <c r="R953" s="3"/>
      <c r="S953" s="3">
        <f t="shared" si="101"/>
        <v>0</v>
      </c>
      <c r="T953" s="3">
        <f t="shared" si="102"/>
        <v>0</v>
      </c>
      <c r="U953" s="3">
        <f t="shared" si="103"/>
        <v>0</v>
      </c>
      <c r="V953" s="3">
        <f t="shared" si="104"/>
        <v>0</v>
      </c>
      <c r="W953" s="26">
        <v>42</v>
      </c>
      <c r="X953" s="22">
        <v>13</v>
      </c>
      <c r="Y953" s="3">
        <v>2.6</v>
      </c>
      <c r="Z953" s="3"/>
      <c r="AB953" s="30">
        <v>923</v>
      </c>
      <c r="AC953" s="30">
        <v>1.2993912615492442</v>
      </c>
      <c r="AD953" s="30">
        <v>-0.8993912615492442</v>
      </c>
    </row>
    <row r="954" spans="1:30">
      <c r="A954" s="4">
        <v>43777.666666666664</v>
      </c>
      <c r="B954">
        <v>43777</v>
      </c>
      <c r="C954" s="3">
        <v>0.66666666666666663</v>
      </c>
      <c r="D954" s="3">
        <v>16</v>
      </c>
      <c r="E954" s="3">
        <v>39</v>
      </c>
      <c r="F954" s="3">
        <v>1.3</v>
      </c>
      <c r="G954" s="5">
        <v>3.1</v>
      </c>
      <c r="H954" s="3">
        <v>4.4000000000000004</v>
      </c>
      <c r="I954" s="3">
        <v>1.55139</v>
      </c>
      <c r="J954" s="12">
        <f t="shared" si="98"/>
        <v>2.8624999999999994</v>
      </c>
      <c r="K954" s="4">
        <v>43777.666666666664</v>
      </c>
      <c r="L954" s="3">
        <f t="shared" si="99"/>
        <v>8</v>
      </c>
      <c r="M954" s="3">
        <f t="shared" si="100"/>
        <v>16</v>
      </c>
      <c r="N954" s="3">
        <v>11</v>
      </c>
      <c r="O954" s="3">
        <v>0</v>
      </c>
      <c r="P954" s="3">
        <v>0</v>
      </c>
      <c r="Q954" s="3">
        <v>0</v>
      </c>
      <c r="R954" s="3"/>
      <c r="S954" s="3">
        <f t="shared" si="101"/>
        <v>1</v>
      </c>
      <c r="T954" s="3">
        <f t="shared" si="102"/>
        <v>0</v>
      </c>
      <c r="U954" s="3">
        <f t="shared" si="103"/>
        <v>0</v>
      </c>
      <c r="V954" s="3">
        <f t="shared" si="104"/>
        <v>0</v>
      </c>
      <c r="W954" s="25">
        <v>41</v>
      </c>
      <c r="X954" s="23">
        <v>13</v>
      </c>
      <c r="Y954" s="3">
        <v>4.4000000000000004</v>
      </c>
      <c r="Z954" s="3"/>
      <c r="AB954" s="30">
        <v>924</v>
      </c>
      <c r="AC954" s="30">
        <v>1.2728071577856761</v>
      </c>
      <c r="AD954" s="30">
        <v>-0.87280715778567608</v>
      </c>
    </row>
    <row r="955" spans="1:30">
      <c r="A955" s="4">
        <v>43777.708333333336</v>
      </c>
      <c r="B955">
        <v>43777</v>
      </c>
      <c r="C955" s="3">
        <v>0.70833333333333337</v>
      </c>
      <c r="D955" s="3">
        <v>17</v>
      </c>
      <c r="E955" s="3">
        <v>39</v>
      </c>
      <c r="F955" s="3">
        <v>3.5</v>
      </c>
      <c r="G955" s="5">
        <v>1.9</v>
      </c>
      <c r="H955" s="3">
        <v>5.4</v>
      </c>
      <c r="I955" s="3">
        <v>1.55139</v>
      </c>
      <c r="J955" s="12">
        <f t="shared" si="98"/>
        <v>2.7291666666666665</v>
      </c>
      <c r="K955" s="4">
        <v>43777.708333333336</v>
      </c>
      <c r="L955" s="3">
        <f t="shared" si="99"/>
        <v>8</v>
      </c>
      <c r="M955" s="3">
        <f t="shared" si="100"/>
        <v>17</v>
      </c>
      <c r="N955" s="3">
        <v>58</v>
      </c>
      <c r="O955" s="3">
        <v>0</v>
      </c>
      <c r="P955" s="3">
        <v>0</v>
      </c>
      <c r="Q955" s="3">
        <v>0</v>
      </c>
      <c r="R955" s="3"/>
      <c r="S955" s="3">
        <f t="shared" si="101"/>
        <v>1</v>
      </c>
      <c r="T955" s="3">
        <f t="shared" si="102"/>
        <v>0</v>
      </c>
      <c r="U955" s="3">
        <f t="shared" si="103"/>
        <v>0</v>
      </c>
      <c r="V955" s="3">
        <f t="shared" si="104"/>
        <v>0</v>
      </c>
      <c r="W955" s="26">
        <v>40</v>
      </c>
      <c r="X955" s="22">
        <v>17</v>
      </c>
      <c r="Y955" s="3">
        <v>5.4</v>
      </c>
      <c r="Z955" s="3"/>
      <c r="AB955" s="30">
        <v>925</v>
      </c>
      <c r="AC955" s="30">
        <v>1.3115999676353891</v>
      </c>
      <c r="AD955" s="30">
        <v>-0.91159996763538909</v>
      </c>
    </row>
    <row r="956" spans="1:30">
      <c r="A956" s="4">
        <v>43777.75</v>
      </c>
      <c r="B956">
        <v>43777</v>
      </c>
      <c r="C956" s="3">
        <v>0.75</v>
      </c>
      <c r="D956" s="3">
        <v>18</v>
      </c>
      <c r="E956" s="3">
        <v>39</v>
      </c>
      <c r="F956" s="3">
        <v>1</v>
      </c>
      <c r="G956" s="5">
        <v>1.5</v>
      </c>
      <c r="H956" s="3">
        <v>2.5</v>
      </c>
      <c r="I956" s="3">
        <v>1.55139</v>
      </c>
      <c r="J956" s="12">
        <f t="shared" si="98"/>
        <v>2.5791666666666662</v>
      </c>
      <c r="K956" s="4">
        <v>43777.75</v>
      </c>
      <c r="L956" s="3">
        <f t="shared" si="99"/>
        <v>8</v>
      </c>
      <c r="M956" s="3">
        <f t="shared" si="100"/>
        <v>18</v>
      </c>
      <c r="N956" s="3">
        <v>58</v>
      </c>
      <c r="O956" s="3">
        <v>27</v>
      </c>
      <c r="P956" s="3">
        <v>0</v>
      </c>
      <c r="Q956" s="3">
        <v>0</v>
      </c>
      <c r="R956" s="3"/>
      <c r="S956" s="3">
        <f t="shared" si="101"/>
        <v>1</v>
      </c>
      <c r="T956" s="3">
        <f t="shared" si="102"/>
        <v>1</v>
      </c>
      <c r="U956" s="3">
        <f t="shared" si="103"/>
        <v>0</v>
      </c>
      <c r="V956" s="3">
        <f t="shared" si="104"/>
        <v>0</v>
      </c>
      <c r="W956" s="25">
        <v>39</v>
      </c>
      <c r="X956" s="23">
        <v>13</v>
      </c>
      <c r="Y956" s="3">
        <v>2.5</v>
      </c>
      <c r="Z956" s="3"/>
      <c r="AB956" s="30">
        <v>926</v>
      </c>
      <c r="AC956" s="30">
        <v>1.2717238119900369</v>
      </c>
      <c r="AD956" s="30">
        <v>-0.8717238119900369</v>
      </c>
    </row>
    <row r="957" spans="1:30">
      <c r="A957" s="4">
        <v>43777.791666666664</v>
      </c>
      <c r="B957">
        <v>43777</v>
      </c>
      <c r="C957" s="3">
        <v>0.79166666666666663</v>
      </c>
      <c r="D957" s="3">
        <v>19</v>
      </c>
      <c r="E957" s="3">
        <v>39</v>
      </c>
      <c r="F957" s="3">
        <v>1.8</v>
      </c>
      <c r="G957" s="5">
        <v>2.8</v>
      </c>
      <c r="H957" s="3">
        <v>4.5999999999999996</v>
      </c>
      <c r="I957" s="3">
        <v>1.55139</v>
      </c>
      <c r="J957" s="12">
        <f t="shared" si="98"/>
        <v>2.5583333333333331</v>
      </c>
      <c r="K957" s="4">
        <v>43777.791666666664</v>
      </c>
      <c r="L957" s="3">
        <f t="shared" si="99"/>
        <v>8</v>
      </c>
      <c r="M957" s="3">
        <f t="shared" si="100"/>
        <v>19</v>
      </c>
      <c r="N957" s="3">
        <v>57</v>
      </c>
      <c r="O957" s="3">
        <v>36</v>
      </c>
      <c r="P957" s="3">
        <v>0</v>
      </c>
      <c r="Q957" s="3">
        <v>0</v>
      </c>
      <c r="R957" s="3"/>
      <c r="S957" s="3">
        <f t="shared" si="101"/>
        <v>1</v>
      </c>
      <c r="T957" s="3">
        <f t="shared" si="102"/>
        <v>1</v>
      </c>
      <c r="U957" s="3">
        <f t="shared" si="103"/>
        <v>0</v>
      </c>
      <c r="V957" s="3">
        <f t="shared" si="104"/>
        <v>0</v>
      </c>
      <c r="W957" s="26">
        <v>39</v>
      </c>
      <c r="X957" s="22">
        <v>17</v>
      </c>
      <c r="Y957" s="3">
        <v>4.5999999999999996</v>
      </c>
      <c r="Z957" s="3"/>
      <c r="AB957" s="30">
        <v>927</v>
      </c>
      <c r="AC957" s="30">
        <v>1.2584317601082529</v>
      </c>
      <c r="AD957" s="30">
        <v>-0.65843176010825288</v>
      </c>
    </row>
    <row r="958" spans="1:30">
      <c r="A958" s="4">
        <v>43777.833333333336</v>
      </c>
      <c r="B958">
        <v>43777</v>
      </c>
      <c r="C958" s="3">
        <v>0.83333333333333337</v>
      </c>
      <c r="D958" s="3">
        <v>20</v>
      </c>
      <c r="E958" s="3">
        <v>39</v>
      </c>
      <c r="F958" s="3">
        <v>2.7</v>
      </c>
      <c r="G958" s="5">
        <v>1.2</v>
      </c>
      <c r="H958" s="3">
        <v>3.9000000000000004</v>
      </c>
      <c r="I958" s="3">
        <v>1.55139</v>
      </c>
      <c r="J958" s="12">
        <f t="shared" si="98"/>
        <v>2.4791666666666665</v>
      </c>
      <c r="K958" s="4">
        <v>43777.833333333336</v>
      </c>
      <c r="L958" s="3">
        <f t="shared" si="99"/>
        <v>8</v>
      </c>
      <c r="M958" s="3">
        <f t="shared" si="100"/>
        <v>20</v>
      </c>
      <c r="N958" s="3">
        <v>58</v>
      </c>
      <c r="O958" s="3">
        <v>0</v>
      </c>
      <c r="P958" s="3">
        <v>0</v>
      </c>
      <c r="Q958" s="3">
        <v>0</v>
      </c>
      <c r="R958" s="3"/>
      <c r="S958" s="3">
        <f t="shared" si="101"/>
        <v>1</v>
      </c>
      <c r="T958" s="3">
        <f t="shared" si="102"/>
        <v>0</v>
      </c>
      <c r="U958" s="3">
        <f t="shared" si="103"/>
        <v>0</v>
      </c>
      <c r="V958" s="3">
        <f t="shared" si="104"/>
        <v>0</v>
      </c>
      <c r="W958" s="25">
        <v>38</v>
      </c>
      <c r="X958" s="23">
        <v>17</v>
      </c>
      <c r="Y958" s="3">
        <v>3.9000000000000004</v>
      </c>
      <c r="Z958" s="3"/>
      <c r="AB958" s="30">
        <v>928</v>
      </c>
      <c r="AC958" s="30">
        <v>1.2584317601082529</v>
      </c>
      <c r="AD958" s="30">
        <v>0.94156823989174732</v>
      </c>
    </row>
    <row r="959" spans="1:30">
      <c r="A959" s="4">
        <v>43777.875</v>
      </c>
      <c r="B959">
        <v>43777</v>
      </c>
      <c r="C959" s="3">
        <v>0.875</v>
      </c>
      <c r="D959" s="3">
        <v>21</v>
      </c>
      <c r="E959" s="3">
        <v>39</v>
      </c>
      <c r="F959" s="3">
        <v>1.2</v>
      </c>
      <c r="G959" s="5">
        <v>1.3</v>
      </c>
      <c r="H959" s="3">
        <v>2.5</v>
      </c>
      <c r="I959" s="3">
        <v>1.55139</v>
      </c>
      <c r="J959" s="12">
        <f t="shared" si="98"/>
        <v>2.3874999999999997</v>
      </c>
      <c r="K959" s="4">
        <v>43777.875</v>
      </c>
      <c r="L959" s="3">
        <f t="shared" si="99"/>
        <v>8</v>
      </c>
      <c r="M959" s="3">
        <f t="shared" si="100"/>
        <v>21</v>
      </c>
      <c r="N959" s="3">
        <v>58</v>
      </c>
      <c r="O959" s="3">
        <v>0</v>
      </c>
      <c r="P959" s="3">
        <v>0</v>
      </c>
      <c r="Q959" s="3">
        <v>0</v>
      </c>
      <c r="R959" s="3"/>
      <c r="S959" s="3">
        <f t="shared" si="101"/>
        <v>1</v>
      </c>
      <c r="T959" s="3">
        <f t="shared" si="102"/>
        <v>0</v>
      </c>
      <c r="U959" s="3">
        <f t="shared" si="103"/>
        <v>0</v>
      </c>
      <c r="V959" s="3">
        <f t="shared" si="104"/>
        <v>0</v>
      </c>
      <c r="W959" s="26">
        <v>37</v>
      </c>
      <c r="X959" s="22">
        <v>17</v>
      </c>
      <c r="Y959" s="3">
        <v>2.5</v>
      </c>
      <c r="Z959" s="3"/>
      <c r="AB959" s="30">
        <v>929</v>
      </c>
      <c r="AC959" s="30">
        <v>1.2690827463234711</v>
      </c>
      <c r="AD959" s="30">
        <v>-0.86908274632347104</v>
      </c>
    </row>
    <row r="960" spans="1:30">
      <c r="A960" s="4">
        <v>43777.916666666664</v>
      </c>
      <c r="B960">
        <v>43777</v>
      </c>
      <c r="C960" s="3">
        <v>0.91666666666666663</v>
      </c>
      <c r="D960" s="3">
        <v>22</v>
      </c>
      <c r="E960" s="3">
        <v>39</v>
      </c>
      <c r="F960" s="3">
        <v>0.3</v>
      </c>
      <c r="G960" s="5">
        <v>0.1</v>
      </c>
      <c r="H960" s="3">
        <v>0.4</v>
      </c>
      <c r="I960" s="3">
        <v>1.55139</v>
      </c>
      <c r="J960" s="12">
        <f t="shared" si="98"/>
        <v>2.3666666666666667</v>
      </c>
      <c r="K960" s="4">
        <v>43777.916666666664</v>
      </c>
      <c r="L960" s="3">
        <f t="shared" si="99"/>
        <v>8</v>
      </c>
      <c r="M960" s="3">
        <f t="shared" si="100"/>
        <v>22</v>
      </c>
      <c r="N960" s="3">
        <v>58</v>
      </c>
      <c r="O960" s="3">
        <v>0</v>
      </c>
      <c r="P960" s="3">
        <v>0</v>
      </c>
      <c r="Q960" s="3">
        <v>0</v>
      </c>
      <c r="R960" s="3"/>
      <c r="S960" s="3">
        <f t="shared" si="101"/>
        <v>1</v>
      </c>
      <c r="T960" s="3">
        <f t="shared" si="102"/>
        <v>0</v>
      </c>
      <c r="U960" s="3">
        <f t="shared" si="103"/>
        <v>0</v>
      </c>
      <c r="V960" s="3">
        <f t="shared" si="104"/>
        <v>0</v>
      </c>
      <c r="W960" s="25">
        <v>36</v>
      </c>
      <c r="X960" s="23">
        <v>13</v>
      </c>
      <c r="Y960" s="3">
        <v>0.4</v>
      </c>
      <c r="Z960" s="3"/>
      <c r="AB960" s="30">
        <v>930</v>
      </c>
      <c r="AC960" s="30">
        <v>1.3222509538506073</v>
      </c>
      <c r="AD960" s="30">
        <v>-0.32225095385060731</v>
      </c>
    </row>
    <row r="961" spans="1:30">
      <c r="A961" s="4">
        <v>43777.958333333336</v>
      </c>
      <c r="B961">
        <v>43777</v>
      </c>
      <c r="C961" s="3">
        <v>0.95833333333333337</v>
      </c>
      <c r="D961" s="3">
        <v>23</v>
      </c>
      <c r="E961" s="3">
        <v>39</v>
      </c>
      <c r="F961" s="3">
        <v>0.6</v>
      </c>
      <c r="G961" s="5">
        <v>1</v>
      </c>
      <c r="H961" s="3">
        <v>1.6</v>
      </c>
      <c r="I961" s="3">
        <v>1.55139</v>
      </c>
      <c r="J961" s="12">
        <f t="shared" si="98"/>
        <v>2.4208333333333334</v>
      </c>
      <c r="K961" s="4">
        <v>43777.958333333336</v>
      </c>
      <c r="L961" s="3">
        <f t="shared" si="99"/>
        <v>8</v>
      </c>
      <c r="M961" s="3">
        <f t="shared" si="100"/>
        <v>23</v>
      </c>
      <c r="N961" s="3">
        <v>58</v>
      </c>
      <c r="O961" s="3">
        <v>0</v>
      </c>
      <c r="P961" s="3">
        <v>0</v>
      </c>
      <c r="Q961" s="3">
        <v>0</v>
      </c>
      <c r="R961" s="3"/>
      <c r="S961" s="3">
        <f t="shared" si="101"/>
        <v>1</v>
      </c>
      <c r="T961" s="3">
        <f t="shared" si="102"/>
        <v>0</v>
      </c>
      <c r="U961" s="3">
        <f t="shared" si="103"/>
        <v>0</v>
      </c>
      <c r="V961" s="3">
        <f t="shared" si="104"/>
        <v>0</v>
      </c>
      <c r="W961" s="26">
        <v>35</v>
      </c>
      <c r="X961" s="22">
        <v>13</v>
      </c>
      <c r="Y961" s="3">
        <v>1.6</v>
      </c>
      <c r="Z961" s="3"/>
      <c r="AB961" s="30">
        <v>931</v>
      </c>
      <c r="AC961" s="30">
        <v>1.3724687442575032</v>
      </c>
      <c r="AD961" s="30">
        <v>-0.27246874425750311</v>
      </c>
    </row>
    <row r="962" spans="1:30">
      <c r="A962" s="4">
        <v>43778</v>
      </c>
      <c r="B962">
        <v>43778</v>
      </c>
      <c r="C962" s="3">
        <v>0</v>
      </c>
      <c r="D962" s="3">
        <v>0</v>
      </c>
      <c r="E962" s="3">
        <v>40</v>
      </c>
      <c r="F962" s="3">
        <v>1</v>
      </c>
      <c r="G962" s="5">
        <v>2</v>
      </c>
      <c r="H962" s="3">
        <v>3</v>
      </c>
      <c r="I962" s="3">
        <v>1.55139</v>
      </c>
      <c r="J962" s="12">
        <f t="shared" ref="J962:J1025" si="105">AVERAGE(H962:H985)</f>
        <v>2.3708333333333331</v>
      </c>
      <c r="K962" s="4">
        <v>43778</v>
      </c>
      <c r="L962" s="3">
        <f t="shared" ref="L962:L1025" si="106">DAY(K962)</f>
        <v>9</v>
      </c>
      <c r="M962" s="3">
        <f t="shared" ref="M962:M1025" si="107">HOUR(K962)</f>
        <v>0</v>
      </c>
      <c r="N962" s="3">
        <v>57</v>
      </c>
      <c r="O962" s="3">
        <v>0</v>
      </c>
      <c r="P962" s="3">
        <v>0</v>
      </c>
      <c r="Q962" s="3">
        <v>0</v>
      </c>
      <c r="R962" s="3"/>
      <c r="S962" s="3">
        <f t="shared" ref="S962:S1025" si="108">IF(ISBLANK(N962),0,IF(N962&gt;0,1,0))</f>
        <v>1</v>
      </c>
      <c r="T962" s="3">
        <f t="shared" ref="T962:T1025" si="109">IF(ISBLANK(O962),0,IF(O962&gt;0,1,0))</f>
        <v>0</v>
      </c>
      <c r="U962" s="3">
        <f t="shared" ref="U962:U1025" si="110">IF(ISBLANK(P962),0,IF(P962&gt;0,1,0))</f>
        <v>0</v>
      </c>
      <c r="V962" s="3">
        <f t="shared" ref="V962:V1025" si="111">IF(ISBLANK(Q962),0,IF(Q962&gt;0,1,0))</f>
        <v>0</v>
      </c>
      <c r="W962" s="25">
        <v>34</v>
      </c>
      <c r="X962" s="23">
        <v>13</v>
      </c>
      <c r="Y962" s="3">
        <v>3</v>
      </c>
      <c r="Z962" s="3"/>
      <c r="AB962" s="30">
        <v>932</v>
      </c>
      <c r="AC962" s="30">
        <v>1.6820749265318904</v>
      </c>
      <c r="AD962" s="30">
        <v>-0.28207492653189048</v>
      </c>
    </row>
    <row r="963" spans="1:30">
      <c r="A963" s="4">
        <v>43778.041666666664</v>
      </c>
      <c r="B963">
        <v>43778</v>
      </c>
      <c r="C963" s="3">
        <v>4.1666666666666664E-2</v>
      </c>
      <c r="D963" s="3">
        <v>1</v>
      </c>
      <c r="E963" s="3">
        <v>40</v>
      </c>
      <c r="F963" s="3">
        <v>1.2</v>
      </c>
      <c r="G963" s="5">
        <v>1.2</v>
      </c>
      <c r="H963" s="3">
        <v>2.4</v>
      </c>
      <c r="I963" s="3">
        <v>1.55139</v>
      </c>
      <c r="J963" s="12">
        <f t="shared" si="105"/>
        <v>2.2916666666666665</v>
      </c>
      <c r="K963" s="4">
        <v>43778.041666666664</v>
      </c>
      <c r="L963" s="3">
        <f t="shared" si="106"/>
        <v>9</v>
      </c>
      <c r="M963" s="3">
        <f t="shared" si="107"/>
        <v>1</v>
      </c>
      <c r="N963" s="3">
        <v>58</v>
      </c>
      <c r="O963" s="3">
        <v>0</v>
      </c>
      <c r="P963" s="3">
        <v>0</v>
      </c>
      <c r="Q963" s="3">
        <v>0</v>
      </c>
      <c r="R963" s="3"/>
      <c r="S963" s="3">
        <f t="shared" si="108"/>
        <v>1</v>
      </c>
      <c r="T963" s="3">
        <f t="shared" si="109"/>
        <v>0</v>
      </c>
      <c r="U963" s="3">
        <f t="shared" si="110"/>
        <v>0</v>
      </c>
      <c r="V963" s="3">
        <f t="shared" si="111"/>
        <v>0</v>
      </c>
      <c r="W963" s="26">
        <v>33</v>
      </c>
      <c r="X963" s="22">
        <v>13</v>
      </c>
      <c r="Y963" s="3">
        <v>2.4</v>
      </c>
      <c r="Z963" s="3"/>
      <c r="AB963" s="30">
        <v>933</v>
      </c>
      <c r="AC963" s="30">
        <v>1.7607438920269556</v>
      </c>
      <c r="AD963" s="30">
        <v>2.5392561079730442</v>
      </c>
    </row>
    <row r="964" spans="1:30">
      <c r="A964" s="4">
        <v>43778.083333333336</v>
      </c>
      <c r="B964">
        <v>43778</v>
      </c>
      <c r="C964" s="3">
        <v>8.3333333333333329E-2</v>
      </c>
      <c r="D964" s="3">
        <v>2</v>
      </c>
      <c r="E964" s="3">
        <v>40</v>
      </c>
      <c r="F964" s="3">
        <v>1.1000000000000001</v>
      </c>
      <c r="G964" s="5">
        <v>1.2</v>
      </c>
      <c r="H964" s="3">
        <v>2.2999999999999998</v>
      </c>
      <c r="I964" s="3">
        <v>1.55139</v>
      </c>
      <c r="J964" s="12">
        <f t="shared" si="105"/>
        <v>2.2541666666666669</v>
      </c>
      <c r="K964" s="4">
        <v>43778.083333333336</v>
      </c>
      <c r="L964" s="3">
        <f t="shared" si="106"/>
        <v>9</v>
      </c>
      <c r="M964" s="3">
        <f t="shared" si="107"/>
        <v>2</v>
      </c>
      <c r="N964" s="3">
        <v>58</v>
      </c>
      <c r="O964" s="3">
        <v>0</v>
      </c>
      <c r="P964" s="3">
        <v>0</v>
      </c>
      <c r="Q964" s="3">
        <v>0</v>
      </c>
      <c r="R964" s="3"/>
      <c r="S964" s="3">
        <f t="shared" si="108"/>
        <v>1</v>
      </c>
      <c r="T964" s="3">
        <f t="shared" si="109"/>
        <v>0</v>
      </c>
      <c r="U964" s="3">
        <f t="shared" si="110"/>
        <v>0</v>
      </c>
      <c r="V964" s="3">
        <f t="shared" si="111"/>
        <v>0</v>
      </c>
      <c r="W964" s="25">
        <v>32</v>
      </c>
      <c r="X964" s="23">
        <v>13</v>
      </c>
      <c r="Y964" s="3">
        <v>2.2999999999999998</v>
      </c>
      <c r="Z964" s="3"/>
      <c r="AB964" s="30">
        <v>934</v>
      </c>
      <c r="AC964" s="30">
        <v>1.7873279957905237</v>
      </c>
      <c r="AD964" s="30">
        <v>0.31267200420947594</v>
      </c>
    </row>
    <row r="965" spans="1:30">
      <c r="A965" s="4">
        <v>43778.125</v>
      </c>
      <c r="B965">
        <v>43778</v>
      </c>
      <c r="C965" s="3">
        <v>0.125</v>
      </c>
      <c r="D965" s="3">
        <v>3</v>
      </c>
      <c r="E965" s="3">
        <v>40</v>
      </c>
      <c r="F965" s="3">
        <v>1.2</v>
      </c>
      <c r="G965" s="5">
        <v>1.2</v>
      </c>
      <c r="H965" s="3">
        <v>2.4</v>
      </c>
      <c r="I965" s="3">
        <v>1.55139</v>
      </c>
      <c r="J965" s="12">
        <f t="shared" si="105"/>
        <v>2.2208333333333337</v>
      </c>
      <c r="K965" s="4">
        <v>43778.125</v>
      </c>
      <c r="L965" s="3">
        <f t="shared" si="106"/>
        <v>9</v>
      </c>
      <c r="M965" s="3">
        <f t="shared" si="107"/>
        <v>3</v>
      </c>
      <c r="N965" s="3">
        <v>58</v>
      </c>
      <c r="O965" s="3">
        <v>0</v>
      </c>
      <c r="P965" s="3">
        <v>0</v>
      </c>
      <c r="Q965" s="3">
        <v>0</v>
      </c>
      <c r="R965" s="3"/>
      <c r="S965" s="3">
        <f t="shared" si="108"/>
        <v>1</v>
      </c>
      <c r="T965" s="3">
        <f t="shared" si="109"/>
        <v>0</v>
      </c>
      <c r="U965" s="3">
        <f t="shared" si="110"/>
        <v>0</v>
      </c>
      <c r="V965" s="3">
        <f t="shared" si="111"/>
        <v>0</v>
      </c>
      <c r="W965" s="26">
        <v>31</v>
      </c>
      <c r="X965" s="22">
        <v>13</v>
      </c>
      <c r="Y965" s="3">
        <v>2.4</v>
      </c>
      <c r="Z965" s="3"/>
      <c r="AB965" s="30">
        <v>935</v>
      </c>
      <c r="AC965" s="30">
        <v>1.7644683034891606</v>
      </c>
      <c r="AD965" s="30">
        <v>0.53553169651083921</v>
      </c>
    </row>
    <row r="966" spans="1:30">
      <c r="A966" s="4">
        <v>43778.166666666664</v>
      </c>
      <c r="B966">
        <v>43778</v>
      </c>
      <c r="C966" s="3">
        <v>0.16666666666666666</v>
      </c>
      <c r="D966" s="3">
        <v>4</v>
      </c>
      <c r="E966" s="3">
        <v>40</v>
      </c>
      <c r="F966" s="3">
        <v>1.2</v>
      </c>
      <c r="G966" s="5">
        <v>1.2</v>
      </c>
      <c r="H966" s="3">
        <v>2.4</v>
      </c>
      <c r="I966" s="3">
        <v>1.55139</v>
      </c>
      <c r="J966" s="12">
        <f t="shared" si="105"/>
        <v>2.1875000000000004</v>
      </c>
      <c r="K966" s="4">
        <v>43778.166666666664</v>
      </c>
      <c r="L966" s="3">
        <f t="shared" si="106"/>
        <v>9</v>
      </c>
      <c r="M966" s="3">
        <f t="shared" si="107"/>
        <v>4</v>
      </c>
      <c r="N966" s="3">
        <v>58</v>
      </c>
      <c r="O966" s="3">
        <v>0</v>
      </c>
      <c r="P966" s="3">
        <v>0</v>
      </c>
      <c r="Q966" s="3">
        <v>0</v>
      </c>
      <c r="R966" s="3"/>
      <c r="S966" s="3">
        <f t="shared" si="108"/>
        <v>1</v>
      </c>
      <c r="T966" s="3">
        <f t="shared" si="109"/>
        <v>0</v>
      </c>
      <c r="U966" s="3">
        <f t="shared" si="110"/>
        <v>0</v>
      </c>
      <c r="V966" s="3">
        <f t="shared" si="111"/>
        <v>0</v>
      </c>
      <c r="W966" s="25">
        <v>32</v>
      </c>
      <c r="X966" s="23">
        <v>21</v>
      </c>
      <c r="Y966" s="3">
        <v>2.4</v>
      </c>
      <c r="Z966" s="3"/>
      <c r="AB966" s="30">
        <v>936</v>
      </c>
      <c r="AC966" s="30">
        <v>1.7910524072527287</v>
      </c>
      <c r="AD966" s="30">
        <v>-1.0910524072527288</v>
      </c>
    </row>
    <row r="967" spans="1:30">
      <c r="A967" s="4">
        <v>43778.208333333336</v>
      </c>
      <c r="B967">
        <v>43778</v>
      </c>
      <c r="C967" s="3">
        <v>0.20833333333333334</v>
      </c>
      <c r="D967" s="3">
        <v>5</v>
      </c>
      <c r="E967" s="3">
        <v>40</v>
      </c>
      <c r="F967" s="3">
        <v>1.5</v>
      </c>
      <c r="G967" s="5">
        <v>1.5</v>
      </c>
      <c r="H967" s="3">
        <v>3</v>
      </c>
      <c r="I967" s="3">
        <v>1.55139</v>
      </c>
      <c r="J967" s="12">
        <f t="shared" si="105"/>
        <v>2.1958333333333333</v>
      </c>
      <c r="K967" s="4">
        <v>43778.208333333336</v>
      </c>
      <c r="L967" s="3">
        <f t="shared" si="106"/>
        <v>9</v>
      </c>
      <c r="M967" s="3">
        <f t="shared" si="107"/>
        <v>5</v>
      </c>
      <c r="N967" s="3">
        <v>57</v>
      </c>
      <c r="O967" s="3">
        <v>0</v>
      </c>
      <c r="P967" s="3">
        <v>0</v>
      </c>
      <c r="Q967" s="3">
        <v>0</v>
      </c>
      <c r="R967" s="3"/>
      <c r="S967" s="3">
        <f t="shared" si="108"/>
        <v>1</v>
      </c>
      <c r="T967" s="3">
        <f t="shared" si="109"/>
        <v>0</v>
      </c>
      <c r="U967" s="3">
        <f t="shared" si="110"/>
        <v>0</v>
      </c>
      <c r="V967" s="3">
        <f t="shared" si="111"/>
        <v>0</v>
      </c>
      <c r="W967" s="26">
        <v>32</v>
      </c>
      <c r="X967" s="22">
        <v>21</v>
      </c>
      <c r="Y967" s="3">
        <v>3</v>
      </c>
      <c r="Z967" s="3"/>
      <c r="AB967" s="30">
        <v>937</v>
      </c>
      <c r="AC967" s="30">
        <v>1.8176365110162969</v>
      </c>
      <c r="AD967" s="30">
        <v>-1.1176365110162969</v>
      </c>
    </row>
    <row r="968" spans="1:30">
      <c r="A968" s="4">
        <v>43778.25</v>
      </c>
      <c r="B968">
        <v>43778</v>
      </c>
      <c r="C968" s="3">
        <v>0.25</v>
      </c>
      <c r="D968" s="3">
        <v>6</v>
      </c>
      <c r="E968" s="3">
        <v>40</v>
      </c>
      <c r="F968" s="3">
        <v>2.1</v>
      </c>
      <c r="G968" s="5">
        <v>1.9</v>
      </c>
      <c r="H968" s="3">
        <v>4</v>
      </c>
      <c r="I968" s="3">
        <v>1.55139</v>
      </c>
      <c r="J968" s="12">
        <f t="shared" si="105"/>
        <v>2.1416666666666671</v>
      </c>
      <c r="K968" s="4">
        <v>43778.25</v>
      </c>
      <c r="L968" s="3">
        <f t="shared" si="106"/>
        <v>9</v>
      </c>
      <c r="M968" s="3">
        <f t="shared" si="107"/>
        <v>6</v>
      </c>
      <c r="N968" s="3">
        <v>58</v>
      </c>
      <c r="O968" s="3">
        <v>0</v>
      </c>
      <c r="P968" s="3">
        <v>0</v>
      </c>
      <c r="Q968" s="3">
        <v>0</v>
      </c>
      <c r="R968" s="3"/>
      <c r="S968" s="3">
        <f t="shared" si="108"/>
        <v>1</v>
      </c>
      <c r="T968" s="3">
        <f t="shared" si="109"/>
        <v>0</v>
      </c>
      <c r="U968" s="3">
        <f t="shared" si="110"/>
        <v>0</v>
      </c>
      <c r="V968" s="3">
        <f t="shared" si="111"/>
        <v>0</v>
      </c>
      <c r="W968" s="25">
        <v>32</v>
      </c>
      <c r="X968" s="23">
        <v>21</v>
      </c>
      <c r="Y968" s="3">
        <v>4</v>
      </c>
      <c r="Z968" s="3"/>
      <c r="AB968" s="30">
        <v>938</v>
      </c>
      <c r="AC968" s="30">
        <v>1.8309285628980809</v>
      </c>
      <c r="AD968" s="30">
        <v>-1.2309285628980808</v>
      </c>
    </row>
    <row r="969" spans="1:30">
      <c r="A969" s="4">
        <v>43778.291666666664</v>
      </c>
      <c r="B969">
        <v>43778</v>
      </c>
      <c r="C969" s="3">
        <v>0.29166666666666669</v>
      </c>
      <c r="D969" s="3">
        <v>7</v>
      </c>
      <c r="E969" s="3">
        <v>40</v>
      </c>
      <c r="F969" s="3">
        <v>1.9</v>
      </c>
      <c r="G969" s="5">
        <v>1.5</v>
      </c>
      <c r="H969" s="3">
        <v>3.4</v>
      </c>
      <c r="I969" s="3">
        <v>1.55139</v>
      </c>
      <c r="J969" s="12">
        <f t="shared" si="105"/>
        <v>2.0375000000000001</v>
      </c>
      <c r="K969" s="4">
        <v>43778.291666666664</v>
      </c>
      <c r="L969" s="3">
        <f t="shared" si="106"/>
        <v>9</v>
      </c>
      <c r="M969" s="3">
        <f t="shared" si="107"/>
        <v>7</v>
      </c>
      <c r="N969" s="3">
        <v>58</v>
      </c>
      <c r="O969" s="3">
        <v>0</v>
      </c>
      <c r="P969" s="3">
        <v>0</v>
      </c>
      <c r="Q969" s="3">
        <v>0</v>
      </c>
      <c r="R969" s="3"/>
      <c r="S969" s="3">
        <f t="shared" si="108"/>
        <v>1</v>
      </c>
      <c r="T969" s="3">
        <f t="shared" si="109"/>
        <v>0</v>
      </c>
      <c r="U969" s="3">
        <f t="shared" si="110"/>
        <v>0</v>
      </c>
      <c r="V969" s="3">
        <f t="shared" si="111"/>
        <v>0</v>
      </c>
      <c r="W969" s="26">
        <v>35</v>
      </c>
      <c r="X969" s="22">
        <v>21</v>
      </c>
      <c r="Y969" s="3">
        <v>3.4</v>
      </c>
      <c r="Z969" s="3"/>
      <c r="AB969" s="30">
        <v>939</v>
      </c>
      <c r="AC969" s="30">
        <v>1.7370068527178248</v>
      </c>
      <c r="AD969" s="30">
        <v>-0.73700685271782485</v>
      </c>
    </row>
    <row r="970" spans="1:30">
      <c r="A970" s="4">
        <v>43778.333333333336</v>
      </c>
      <c r="B970">
        <v>43778</v>
      </c>
      <c r="C970" s="3">
        <v>0.33333333333333331</v>
      </c>
      <c r="D970" s="3">
        <v>8</v>
      </c>
      <c r="E970" s="3">
        <v>40</v>
      </c>
      <c r="F970" s="3">
        <v>2.2999999999999998</v>
      </c>
      <c r="G970" s="5">
        <v>1</v>
      </c>
      <c r="H970" s="3">
        <v>3.3</v>
      </c>
      <c r="I970" s="3">
        <v>1.55139</v>
      </c>
      <c r="J970" s="12">
        <f t="shared" si="105"/>
        <v>1.9583333333333333</v>
      </c>
      <c r="K970" s="4">
        <v>43778.333333333336</v>
      </c>
      <c r="L970" s="3">
        <f t="shared" si="106"/>
        <v>9</v>
      </c>
      <c r="M970" s="3">
        <f t="shared" si="107"/>
        <v>8</v>
      </c>
      <c r="N970" s="3">
        <v>58</v>
      </c>
      <c r="O970" s="3">
        <v>0</v>
      </c>
      <c r="P970" s="3">
        <v>0</v>
      </c>
      <c r="Q970" s="3">
        <v>0</v>
      </c>
      <c r="R970" s="3"/>
      <c r="S970" s="3">
        <f t="shared" si="108"/>
        <v>1</v>
      </c>
      <c r="T970" s="3">
        <f t="shared" si="109"/>
        <v>0</v>
      </c>
      <c r="U970" s="3">
        <f t="shared" si="110"/>
        <v>0</v>
      </c>
      <c r="V970" s="3">
        <f t="shared" si="111"/>
        <v>0</v>
      </c>
      <c r="W970" s="25">
        <v>37</v>
      </c>
      <c r="X970" s="23">
        <v>17</v>
      </c>
      <c r="Y970" s="3">
        <v>3.3</v>
      </c>
      <c r="Z970" s="3"/>
      <c r="AB970" s="30">
        <v>940</v>
      </c>
      <c r="AC970" s="30">
        <v>1.8467035557546683</v>
      </c>
      <c r="AD970" s="30">
        <v>-0.84670355575466827</v>
      </c>
    </row>
    <row r="971" spans="1:30">
      <c r="A971" s="4">
        <v>43778.375</v>
      </c>
      <c r="B971">
        <v>43778</v>
      </c>
      <c r="C971" s="3">
        <v>0.375</v>
      </c>
      <c r="D971" s="3">
        <v>9</v>
      </c>
      <c r="E971" s="3">
        <v>40</v>
      </c>
      <c r="F971" s="3">
        <v>0.8</v>
      </c>
      <c r="G971" s="5">
        <v>1.4</v>
      </c>
      <c r="H971" s="3">
        <v>2.2000000000000002</v>
      </c>
      <c r="I971" s="3">
        <v>1.55139</v>
      </c>
      <c r="J971" s="12">
        <f t="shared" si="105"/>
        <v>1.8875000000000002</v>
      </c>
      <c r="K971" s="4">
        <v>43778.375</v>
      </c>
      <c r="L971" s="3">
        <f t="shared" si="106"/>
        <v>9</v>
      </c>
      <c r="M971" s="3">
        <f t="shared" si="107"/>
        <v>9</v>
      </c>
      <c r="N971" s="3">
        <v>54</v>
      </c>
      <c r="O971" s="3">
        <v>0</v>
      </c>
      <c r="P971" s="3">
        <v>0</v>
      </c>
      <c r="Q971" s="3">
        <v>0</v>
      </c>
      <c r="R971" s="3"/>
      <c r="S971" s="3">
        <f t="shared" si="108"/>
        <v>1</v>
      </c>
      <c r="T971" s="3">
        <f t="shared" si="109"/>
        <v>0</v>
      </c>
      <c r="U971" s="3">
        <f t="shared" si="110"/>
        <v>0</v>
      </c>
      <c r="V971" s="3">
        <f t="shared" si="111"/>
        <v>0</v>
      </c>
      <c r="W971" s="26">
        <v>39</v>
      </c>
      <c r="X971" s="22">
        <v>21</v>
      </c>
      <c r="Y971" s="3">
        <v>2.2000000000000002</v>
      </c>
      <c r="Z971" s="3"/>
      <c r="AB971" s="30">
        <v>941</v>
      </c>
      <c r="AC971" s="30">
        <v>1.8467035557546683</v>
      </c>
      <c r="AD971" s="30">
        <v>-0.64670355575466831</v>
      </c>
    </row>
    <row r="972" spans="1:30">
      <c r="A972" s="4">
        <v>43778.416666666664</v>
      </c>
      <c r="B972">
        <v>43778</v>
      </c>
      <c r="C972" s="3">
        <v>0.41666666666666669</v>
      </c>
      <c r="D972" s="3">
        <v>10</v>
      </c>
      <c r="E972" s="3">
        <v>40</v>
      </c>
      <c r="F972" s="3">
        <v>2.4</v>
      </c>
      <c r="G972" s="5">
        <v>1.6</v>
      </c>
      <c r="H972" s="3">
        <v>4</v>
      </c>
      <c r="I972" s="3">
        <v>1.55139</v>
      </c>
      <c r="J972" s="12">
        <f t="shared" si="105"/>
        <v>1.8583333333333334</v>
      </c>
      <c r="K972" s="4">
        <v>43778.416666666664</v>
      </c>
      <c r="L972" s="3">
        <f t="shared" si="106"/>
        <v>9</v>
      </c>
      <c r="M972" s="3">
        <f t="shared" si="107"/>
        <v>10</v>
      </c>
      <c r="N972" s="3">
        <v>57</v>
      </c>
      <c r="O972" s="3">
        <v>0</v>
      </c>
      <c r="P972" s="3">
        <v>0</v>
      </c>
      <c r="Q972" s="3">
        <v>0</v>
      </c>
      <c r="R972" s="3"/>
      <c r="S972" s="3">
        <f t="shared" si="108"/>
        <v>1</v>
      </c>
      <c r="T972" s="3">
        <f t="shared" si="109"/>
        <v>0</v>
      </c>
      <c r="U972" s="3">
        <f t="shared" si="110"/>
        <v>0</v>
      </c>
      <c r="V972" s="3">
        <f t="shared" si="111"/>
        <v>0</v>
      </c>
      <c r="W972" s="25">
        <v>42</v>
      </c>
      <c r="X972" s="23">
        <v>21</v>
      </c>
      <c r="Y972" s="3">
        <v>4</v>
      </c>
      <c r="Z972" s="3"/>
      <c r="AB972" s="30">
        <v>942</v>
      </c>
      <c r="AC972" s="30">
        <v>1.8250853339407072</v>
      </c>
      <c r="AD972" s="30">
        <v>0.87491466605929302</v>
      </c>
    </row>
    <row r="973" spans="1:30">
      <c r="A973" s="4">
        <v>43778.458333333336</v>
      </c>
      <c r="B973">
        <v>43778</v>
      </c>
      <c r="C973" s="3">
        <v>0.45833333333333331</v>
      </c>
      <c r="D973" s="3">
        <v>11</v>
      </c>
      <c r="E973" s="3">
        <v>40</v>
      </c>
      <c r="F973" s="3">
        <v>1.2</v>
      </c>
      <c r="G973" s="5">
        <v>1.1000000000000001</v>
      </c>
      <c r="H973" s="3">
        <v>2.2999999999999998</v>
      </c>
      <c r="I973" s="3">
        <v>1.55139</v>
      </c>
      <c r="J973" s="12">
        <f t="shared" si="105"/>
        <v>1.8041666666666669</v>
      </c>
      <c r="K973" s="4">
        <v>43778.458333333336</v>
      </c>
      <c r="L973" s="3">
        <f t="shared" si="106"/>
        <v>9</v>
      </c>
      <c r="M973" s="3">
        <f t="shared" si="107"/>
        <v>11</v>
      </c>
      <c r="N973" s="3">
        <v>58</v>
      </c>
      <c r="O973" s="3">
        <v>0</v>
      </c>
      <c r="P973" s="3">
        <v>0</v>
      </c>
      <c r="Q973" s="3">
        <v>0</v>
      </c>
      <c r="R973" s="3"/>
      <c r="S973" s="3">
        <f t="shared" si="108"/>
        <v>1</v>
      </c>
      <c r="T973" s="3">
        <f t="shared" si="109"/>
        <v>0</v>
      </c>
      <c r="U973" s="3">
        <f t="shared" si="110"/>
        <v>0</v>
      </c>
      <c r="V973" s="3">
        <f t="shared" si="111"/>
        <v>0</v>
      </c>
      <c r="W973" s="26">
        <v>43</v>
      </c>
      <c r="X973" s="22">
        <v>17</v>
      </c>
      <c r="Y973" s="3">
        <v>2.2999999999999998</v>
      </c>
      <c r="Z973" s="3"/>
      <c r="AB973" s="30">
        <v>943</v>
      </c>
      <c r="AC973" s="30">
        <v>1.8383773858224912</v>
      </c>
      <c r="AD973" s="30">
        <v>0.56162261417750914</v>
      </c>
    </row>
    <row r="974" spans="1:30">
      <c r="A974" s="4">
        <v>43778.5</v>
      </c>
      <c r="B974">
        <v>43778</v>
      </c>
      <c r="C974" s="3">
        <v>0.5</v>
      </c>
      <c r="D974" s="3">
        <v>12</v>
      </c>
      <c r="E974" s="3">
        <v>40</v>
      </c>
      <c r="F974" s="3">
        <v>2.9</v>
      </c>
      <c r="G974" s="5">
        <v>1.7</v>
      </c>
      <c r="H974" s="3">
        <v>4.5999999999999996</v>
      </c>
      <c r="I974" s="3">
        <v>1.55139</v>
      </c>
      <c r="J974" s="12">
        <f t="shared" si="105"/>
        <v>1.7500000000000002</v>
      </c>
      <c r="K974" s="4">
        <v>43778.5</v>
      </c>
      <c r="L974" s="3">
        <f t="shared" si="106"/>
        <v>9</v>
      </c>
      <c r="M974" s="3">
        <f t="shared" si="107"/>
        <v>12</v>
      </c>
      <c r="N974" s="3">
        <v>26</v>
      </c>
      <c r="O974" s="3">
        <v>0</v>
      </c>
      <c r="P974" s="3">
        <v>0</v>
      </c>
      <c r="Q974" s="3">
        <v>0</v>
      </c>
      <c r="R974" s="3"/>
      <c r="S974" s="3">
        <f t="shared" si="108"/>
        <v>1</v>
      </c>
      <c r="T974" s="3">
        <f t="shared" si="109"/>
        <v>0</v>
      </c>
      <c r="U974" s="3">
        <f t="shared" si="110"/>
        <v>0</v>
      </c>
      <c r="V974" s="3">
        <f t="shared" si="111"/>
        <v>0</v>
      </c>
      <c r="W974" s="25">
        <v>45</v>
      </c>
      <c r="X974" s="23">
        <v>13</v>
      </c>
      <c r="Y974" s="3">
        <v>4.5999999999999996</v>
      </c>
      <c r="Z974" s="3"/>
      <c r="AB974" s="30">
        <v>944</v>
      </c>
      <c r="AC974" s="30">
        <v>1.8250853339407072</v>
      </c>
      <c r="AD974" s="30">
        <v>2.0749146660592932</v>
      </c>
    </row>
    <row r="975" spans="1:30">
      <c r="A975" s="4">
        <v>43778.541666666664</v>
      </c>
      <c r="B975">
        <v>43778</v>
      </c>
      <c r="C975" s="3">
        <v>0.54166666666666663</v>
      </c>
      <c r="D975" s="3">
        <v>13</v>
      </c>
      <c r="E975" s="3">
        <v>40</v>
      </c>
      <c r="F975" s="3">
        <v>0.9</v>
      </c>
      <c r="G975" s="5">
        <v>0.5</v>
      </c>
      <c r="H975" s="3">
        <v>1.4</v>
      </c>
      <c r="I975" s="3">
        <v>1.55139</v>
      </c>
      <c r="J975" s="12">
        <f t="shared" si="105"/>
        <v>1.5833333333333337</v>
      </c>
      <c r="K975" s="4">
        <v>43778.541666666664</v>
      </c>
      <c r="L975" s="3">
        <f t="shared" si="106"/>
        <v>9</v>
      </c>
      <c r="M975" s="3">
        <f t="shared" si="107"/>
        <v>13</v>
      </c>
      <c r="N975" s="3">
        <v>46</v>
      </c>
      <c r="O975" s="3">
        <v>0</v>
      </c>
      <c r="P975" s="3">
        <v>0</v>
      </c>
      <c r="Q975" s="3">
        <v>0</v>
      </c>
      <c r="R975" s="3"/>
      <c r="S975" s="3">
        <f t="shared" si="108"/>
        <v>1</v>
      </c>
      <c r="T975" s="3">
        <f t="shared" si="109"/>
        <v>0</v>
      </c>
      <c r="U975" s="3">
        <f t="shared" si="110"/>
        <v>0</v>
      </c>
      <c r="V975" s="3">
        <f t="shared" si="111"/>
        <v>0</v>
      </c>
      <c r="W975" s="26">
        <v>44</v>
      </c>
      <c r="X975" s="22">
        <v>13</v>
      </c>
      <c r="Y975" s="3">
        <v>1.4</v>
      </c>
      <c r="Z975" s="3"/>
      <c r="AB975" s="30">
        <v>945</v>
      </c>
      <c r="AC975" s="30">
        <v>1.4272425457516755</v>
      </c>
      <c r="AD975" s="30">
        <v>-0.82724254575167555</v>
      </c>
    </row>
    <row r="976" spans="1:30">
      <c r="A976" s="4">
        <v>43778.583333333336</v>
      </c>
      <c r="B976">
        <v>43778</v>
      </c>
      <c r="C976" s="3">
        <v>0.58333333333333337</v>
      </c>
      <c r="D976" s="3">
        <v>14</v>
      </c>
      <c r="E976" s="3">
        <v>40</v>
      </c>
      <c r="F976" s="3">
        <v>0.7</v>
      </c>
      <c r="G976" s="5">
        <v>0.7</v>
      </c>
      <c r="H976" s="3">
        <v>1.4</v>
      </c>
      <c r="I976" s="3">
        <v>1.55139</v>
      </c>
      <c r="J976" s="12">
        <f t="shared" si="105"/>
        <v>1.5750000000000004</v>
      </c>
      <c r="K976" s="4">
        <v>43778.583333333336</v>
      </c>
      <c r="L976" s="3">
        <f t="shared" si="106"/>
        <v>9</v>
      </c>
      <c r="M976" s="3">
        <f t="shared" si="107"/>
        <v>14</v>
      </c>
      <c r="N976" s="3">
        <v>57</v>
      </c>
      <c r="O976" s="3">
        <v>0</v>
      </c>
      <c r="P976" s="3">
        <v>0</v>
      </c>
      <c r="Q976" s="3">
        <v>0</v>
      </c>
      <c r="R976" s="3"/>
      <c r="S976" s="3">
        <f t="shared" si="108"/>
        <v>1</v>
      </c>
      <c r="T976" s="3">
        <f t="shared" si="109"/>
        <v>0</v>
      </c>
      <c r="U976" s="3">
        <f t="shared" si="110"/>
        <v>0</v>
      </c>
      <c r="V976" s="3">
        <f t="shared" si="111"/>
        <v>0</v>
      </c>
      <c r="W976" s="25">
        <v>45</v>
      </c>
      <c r="X976" s="23">
        <v>13</v>
      </c>
      <c r="Y976" s="3">
        <v>1.4</v>
      </c>
      <c r="Z976" s="3"/>
      <c r="AB976" s="30">
        <v>946</v>
      </c>
      <c r="AC976" s="30">
        <v>1.3886078605937247</v>
      </c>
      <c r="AD976" s="30">
        <v>0.21139213940627544</v>
      </c>
    </row>
    <row r="977" spans="1:30">
      <c r="A977" s="4">
        <v>43778.625</v>
      </c>
      <c r="B977">
        <v>43778</v>
      </c>
      <c r="C977" s="3">
        <v>0.625</v>
      </c>
      <c r="D977" s="3">
        <v>15</v>
      </c>
      <c r="E977" s="3">
        <v>40</v>
      </c>
      <c r="F977" s="3">
        <v>0.5</v>
      </c>
      <c r="G977" s="5">
        <v>0.8</v>
      </c>
      <c r="H977" s="3">
        <v>1.3</v>
      </c>
      <c r="I977" s="3">
        <v>1.55139</v>
      </c>
      <c r="J977" s="12">
        <f t="shared" si="105"/>
        <v>1.604166666666667</v>
      </c>
      <c r="K977" s="4">
        <v>43778.625</v>
      </c>
      <c r="L977" s="3">
        <f t="shared" si="106"/>
        <v>9</v>
      </c>
      <c r="M977" s="3">
        <f t="shared" si="107"/>
        <v>15</v>
      </c>
      <c r="N977" s="3">
        <v>58</v>
      </c>
      <c r="O977" s="3">
        <v>0</v>
      </c>
      <c r="P977" s="3">
        <v>0</v>
      </c>
      <c r="Q977" s="3">
        <v>0</v>
      </c>
      <c r="R977" s="3"/>
      <c r="S977" s="3">
        <f t="shared" si="108"/>
        <v>1</v>
      </c>
      <c r="T977" s="3">
        <f t="shared" si="109"/>
        <v>0</v>
      </c>
      <c r="U977" s="3">
        <f t="shared" si="110"/>
        <v>0</v>
      </c>
      <c r="V977" s="3">
        <f t="shared" si="111"/>
        <v>0</v>
      </c>
      <c r="W977" s="26">
        <v>45</v>
      </c>
      <c r="X977" s="22">
        <v>13</v>
      </c>
      <c r="Y977" s="3">
        <v>1.3</v>
      </c>
      <c r="Z977" s="3"/>
      <c r="AB977" s="30">
        <v>947</v>
      </c>
      <c r="AC977" s="30">
        <v>1.4368101861712543</v>
      </c>
      <c r="AD977" s="30">
        <v>1.5631898138287457</v>
      </c>
    </row>
    <row r="978" spans="1:30">
      <c r="A978" s="4">
        <v>43778.666666666664</v>
      </c>
      <c r="B978">
        <v>43778</v>
      </c>
      <c r="C978" s="3">
        <v>0.66666666666666663</v>
      </c>
      <c r="D978" s="3">
        <v>16</v>
      </c>
      <c r="E978" s="3">
        <v>40</v>
      </c>
      <c r="F978" s="3">
        <v>0.7</v>
      </c>
      <c r="G978" s="5">
        <v>0.5</v>
      </c>
      <c r="H978" s="3">
        <v>1.2</v>
      </c>
      <c r="I978" s="3">
        <v>1.55139</v>
      </c>
      <c r="J978" s="12">
        <f t="shared" si="105"/>
        <v>1.5833333333333337</v>
      </c>
      <c r="K978" s="4">
        <v>43778.666666666664</v>
      </c>
      <c r="L978" s="3">
        <f t="shared" si="106"/>
        <v>9</v>
      </c>
      <c r="M978" s="3">
        <f t="shared" si="107"/>
        <v>16</v>
      </c>
      <c r="N978" s="3">
        <v>58</v>
      </c>
      <c r="O978" s="3">
        <v>0</v>
      </c>
      <c r="P978" s="3">
        <v>0</v>
      </c>
      <c r="Q978" s="3">
        <v>0</v>
      </c>
      <c r="R978" s="3"/>
      <c r="S978" s="3">
        <f t="shared" si="108"/>
        <v>1</v>
      </c>
      <c r="T978" s="3">
        <f t="shared" si="109"/>
        <v>0</v>
      </c>
      <c r="U978" s="3">
        <f t="shared" si="110"/>
        <v>0</v>
      </c>
      <c r="V978" s="3">
        <f t="shared" si="111"/>
        <v>0</v>
      </c>
      <c r="W978" s="25">
        <v>43</v>
      </c>
      <c r="X978" s="23">
        <v>13</v>
      </c>
      <c r="Y978" s="3">
        <v>1.2</v>
      </c>
      <c r="Z978" s="3"/>
      <c r="AB978" s="30">
        <v>948</v>
      </c>
      <c r="AC978" s="30">
        <v>1.4215026694601041</v>
      </c>
      <c r="AD978" s="30">
        <v>-1.121502669460104</v>
      </c>
    </row>
    <row r="979" spans="1:30">
      <c r="A979" s="4">
        <v>43778.708333333336</v>
      </c>
      <c r="B979">
        <v>43778</v>
      </c>
      <c r="C979" s="3">
        <v>0.70833333333333337</v>
      </c>
      <c r="D979" s="3">
        <v>17</v>
      </c>
      <c r="E979" s="3">
        <v>40</v>
      </c>
      <c r="F979" s="3">
        <v>1</v>
      </c>
      <c r="G979" s="5">
        <v>0.8</v>
      </c>
      <c r="H979" s="3">
        <v>1.8</v>
      </c>
      <c r="I979" s="3">
        <v>1.55139</v>
      </c>
      <c r="J979" s="12">
        <f t="shared" si="105"/>
        <v>1.5708333333333335</v>
      </c>
      <c r="K979" s="4">
        <v>43778.708333333336</v>
      </c>
      <c r="L979" s="3">
        <f t="shared" si="106"/>
        <v>9</v>
      </c>
      <c r="M979" s="3">
        <f t="shared" si="107"/>
        <v>17</v>
      </c>
      <c r="N979" s="3">
        <v>58</v>
      </c>
      <c r="O979" s="3">
        <v>0</v>
      </c>
      <c r="P979" s="3">
        <v>0</v>
      </c>
      <c r="Q979" s="3">
        <v>0</v>
      </c>
      <c r="R979" s="3"/>
      <c r="S979" s="3">
        <f t="shared" si="108"/>
        <v>1</v>
      </c>
      <c r="T979" s="3">
        <f t="shared" si="109"/>
        <v>0</v>
      </c>
      <c r="U979" s="3">
        <f t="shared" si="110"/>
        <v>0</v>
      </c>
      <c r="V979" s="3">
        <f t="shared" si="111"/>
        <v>0</v>
      </c>
      <c r="W979" s="26">
        <v>41</v>
      </c>
      <c r="X979" s="22">
        <v>13</v>
      </c>
      <c r="Y979" s="3">
        <v>1.8</v>
      </c>
      <c r="Z979" s="3"/>
      <c r="AB979" s="30">
        <v>949</v>
      </c>
      <c r="AC979" s="30">
        <v>1.40821061757832</v>
      </c>
      <c r="AD979" s="30">
        <v>-1.0082106175783201</v>
      </c>
    </row>
    <row r="980" spans="1:30">
      <c r="A980" s="4">
        <v>43778.75</v>
      </c>
      <c r="B980">
        <v>43778</v>
      </c>
      <c r="C980" s="3">
        <v>0.75</v>
      </c>
      <c r="D980" s="3">
        <v>18</v>
      </c>
      <c r="E980" s="3">
        <v>40</v>
      </c>
      <c r="F980" s="3">
        <v>1</v>
      </c>
      <c r="G980" s="5">
        <v>1</v>
      </c>
      <c r="H980" s="3">
        <v>2</v>
      </c>
      <c r="I980" s="3">
        <v>1.55139</v>
      </c>
      <c r="J980" s="12">
        <f t="shared" si="105"/>
        <v>1.541666666666667</v>
      </c>
      <c r="K980" s="4">
        <v>43778.75</v>
      </c>
      <c r="L980" s="3">
        <f t="shared" si="106"/>
        <v>9</v>
      </c>
      <c r="M980" s="3">
        <f t="shared" si="107"/>
        <v>18</v>
      </c>
      <c r="N980" s="3">
        <v>58</v>
      </c>
      <c r="O980" s="3">
        <v>0</v>
      </c>
      <c r="P980" s="3">
        <v>0</v>
      </c>
      <c r="Q980" s="3">
        <v>0</v>
      </c>
      <c r="R980" s="3"/>
      <c r="S980" s="3">
        <f t="shared" si="108"/>
        <v>1</v>
      </c>
      <c r="T980" s="3">
        <f t="shared" si="109"/>
        <v>0</v>
      </c>
      <c r="U980" s="3">
        <f t="shared" si="110"/>
        <v>0</v>
      </c>
      <c r="V980" s="3">
        <f t="shared" si="111"/>
        <v>0</v>
      </c>
      <c r="W980" s="25">
        <v>41</v>
      </c>
      <c r="X980" s="23">
        <v>13</v>
      </c>
      <c r="Y980" s="3">
        <v>2</v>
      </c>
      <c r="Z980" s="3"/>
      <c r="AB980" s="30">
        <v>950</v>
      </c>
      <c r="AC980" s="30">
        <v>1.4215026694601041</v>
      </c>
      <c r="AD980" s="30">
        <v>-1.0215026694601042</v>
      </c>
    </row>
    <row r="981" spans="1:30">
      <c r="A981" s="4">
        <v>43778.791666666664</v>
      </c>
      <c r="B981">
        <v>43778</v>
      </c>
      <c r="C981" s="3">
        <v>0.79166666666666663</v>
      </c>
      <c r="D981" s="3">
        <v>19</v>
      </c>
      <c r="E981" s="3">
        <v>40</v>
      </c>
      <c r="F981" s="3">
        <v>1.7</v>
      </c>
      <c r="G981" s="5">
        <v>1</v>
      </c>
      <c r="H981" s="3">
        <v>2.7</v>
      </c>
      <c r="I981" s="3">
        <v>1.55139</v>
      </c>
      <c r="J981" s="12">
        <f t="shared" si="105"/>
        <v>1.6916666666666667</v>
      </c>
      <c r="K981" s="4">
        <v>43778.791666666664</v>
      </c>
      <c r="L981" s="3">
        <f t="shared" si="106"/>
        <v>9</v>
      </c>
      <c r="M981" s="3">
        <f t="shared" si="107"/>
        <v>19</v>
      </c>
      <c r="N981" s="3">
        <v>11</v>
      </c>
      <c r="O981" s="3">
        <v>0</v>
      </c>
      <c r="P981" s="3">
        <v>0</v>
      </c>
      <c r="Q981" s="3">
        <v>0</v>
      </c>
      <c r="R981" s="3"/>
      <c r="S981" s="3">
        <f t="shared" si="108"/>
        <v>1</v>
      </c>
      <c r="T981" s="3">
        <f t="shared" si="109"/>
        <v>0</v>
      </c>
      <c r="U981" s="3">
        <f t="shared" si="110"/>
        <v>0</v>
      </c>
      <c r="V981" s="3">
        <f t="shared" si="111"/>
        <v>0</v>
      </c>
      <c r="W981" s="26">
        <v>40</v>
      </c>
      <c r="X981" s="22">
        <v>17</v>
      </c>
      <c r="Y981" s="3">
        <v>2.7</v>
      </c>
      <c r="Z981" s="3"/>
      <c r="AB981" s="30">
        <v>951</v>
      </c>
      <c r="AC981" s="30">
        <v>1.4215026694601041</v>
      </c>
      <c r="AD981" s="30">
        <v>-1.121502669460104</v>
      </c>
    </row>
    <row r="982" spans="1:30">
      <c r="A982" s="4">
        <v>43778.833333333336</v>
      </c>
      <c r="B982">
        <v>43778</v>
      </c>
      <c r="C982" s="3">
        <v>0.83333333333333337</v>
      </c>
      <c r="D982" s="3">
        <v>20</v>
      </c>
      <c r="E982" s="3">
        <v>40</v>
      </c>
      <c r="F982" s="3">
        <v>0.8</v>
      </c>
      <c r="G982" s="5">
        <v>0.9</v>
      </c>
      <c r="H982" s="3">
        <v>1.7000000000000002</v>
      </c>
      <c r="I982" s="3">
        <v>1.55139</v>
      </c>
      <c r="J982" s="12">
        <f t="shared" si="105"/>
        <v>1.6166666666666665</v>
      </c>
      <c r="K982" s="4">
        <v>43778.833333333336</v>
      </c>
      <c r="L982" s="3">
        <f t="shared" si="106"/>
        <v>9</v>
      </c>
      <c r="M982" s="3">
        <f t="shared" si="107"/>
        <v>20</v>
      </c>
      <c r="N982" s="3"/>
      <c r="O982" s="3"/>
      <c r="P982" s="3"/>
      <c r="Q982" s="3"/>
      <c r="R982" s="3"/>
      <c r="S982" s="3">
        <f t="shared" si="108"/>
        <v>0</v>
      </c>
      <c r="T982" s="3">
        <f t="shared" si="109"/>
        <v>0</v>
      </c>
      <c r="U982" s="3">
        <f t="shared" si="110"/>
        <v>0</v>
      </c>
      <c r="V982" s="3">
        <f t="shared" si="111"/>
        <v>0</v>
      </c>
      <c r="W982" s="25">
        <v>38</v>
      </c>
      <c r="X982" s="23">
        <v>13</v>
      </c>
      <c r="Y982" s="3">
        <v>1.7000000000000002</v>
      </c>
      <c r="Z982" s="3"/>
      <c r="AB982" s="30">
        <v>952</v>
      </c>
      <c r="AC982" s="30">
        <v>1.4347947213418881</v>
      </c>
      <c r="AD982" s="30">
        <v>1.165205278658112</v>
      </c>
    </row>
    <row r="983" spans="1:30">
      <c r="A983" s="4">
        <v>43778.875</v>
      </c>
      <c r="B983">
        <v>43778</v>
      </c>
      <c r="C983" s="3">
        <v>0.875</v>
      </c>
      <c r="D983" s="3">
        <v>21</v>
      </c>
      <c r="E983" s="3">
        <v>40</v>
      </c>
      <c r="F983" s="3">
        <v>1</v>
      </c>
      <c r="G983" s="5">
        <v>1</v>
      </c>
      <c r="H983" s="3">
        <v>2</v>
      </c>
      <c r="I983" s="3">
        <v>1.55139</v>
      </c>
      <c r="J983" s="12">
        <f t="shared" si="105"/>
        <v>1.5833333333333333</v>
      </c>
      <c r="K983" s="4">
        <v>43778.875</v>
      </c>
      <c r="L983" s="3">
        <f t="shared" si="106"/>
        <v>9</v>
      </c>
      <c r="M983" s="3">
        <f t="shared" si="107"/>
        <v>21</v>
      </c>
      <c r="N983" s="3">
        <v>12</v>
      </c>
      <c r="O983" s="3">
        <v>0</v>
      </c>
      <c r="P983" s="3">
        <v>0</v>
      </c>
      <c r="Q983" s="3">
        <v>0</v>
      </c>
      <c r="R983" s="3"/>
      <c r="S983" s="3">
        <f t="shared" si="108"/>
        <v>1</v>
      </c>
      <c r="T983" s="3">
        <f t="shared" si="109"/>
        <v>0</v>
      </c>
      <c r="U983" s="3">
        <f t="shared" si="110"/>
        <v>0</v>
      </c>
      <c r="V983" s="3">
        <f t="shared" si="111"/>
        <v>0</v>
      </c>
      <c r="W983" s="26">
        <v>39</v>
      </c>
      <c r="X983" s="22">
        <v>17</v>
      </c>
      <c r="Y983" s="3">
        <v>2</v>
      </c>
      <c r="Z983" s="3"/>
      <c r="AB983" s="30">
        <v>953</v>
      </c>
      <c r="AC983" s="30">
        <v>1.7444009036162753</v>
      </c>
      <c r="AD983" s="30">
        <v>2.655599096383725</v>
      </c>
    </row>
    <row r="984" spans="1:30">
      <c r="A984" s="4">
        <v>43778.916666666664</v>
      </c>
      <c r="B984">
        <v>43778</v>
      </c>
      <c r="C984" s="3">
        <v>0.91666666666666663</v>
      </c>
      <c r="D984" s="3">
        <v>22</v>
      </c>
      <c r="E984" s="3">
        <v>40</v>
      </c>
      <c r="F984" s="3">
        <v>0.9</v>
      </c>
      <c r="G984" s="5">
        <v>0.8</v>
      </c>
      <c r="H984" s="3">
        <v>1.7000000000000002</v>
      </c>
      <c r="I984" s="3">
        <v>1.55139</v>
      </c>
      <c r="J984" s="12">
        <f t="shared" si="105"/>
        <v>1.5374999999999999</v>
      </c>
      <c r="K984" s="4">
        <v>43778.916666666664</v>
      </c>
      <c r="L984" s="3">
        <f t="shared" si="106"/>
        <v>9</v>
      </c>
      <c r="M984" s="3">
        <f t="shared" si="107"/>
        <v>22</v>
      </c>
      <c r="N984" s="3">
        <v>58</v>
      </c>
      <c r="O984" s="3">
        <v>0</v>
      </c>
      <c r="P984" s="3">
        <v>0</v>
      </c>
      <c r="Q984" s="3">
        <v>0</v>
      </c>
      <c r="R984" s="3"/>
      <c r="S984" s="3">
        <f t="shared" si="108"/>
        <v>1</v>
      </c>
      <c r="T984" s="3">
        <f t="shared" si="109"/>
        <v>0</v>
      </c>
      <c r="U984" s="3">
        <f t="shared" si="110"/>
        <v>0</v>
      </c>
      <c r="V984" s="3">
        <f t="shared" si="111"/>
        <v>0</v>
      </c>
      <c r="W984" s="25">
        <v>39</v>
      </c>
      <c r="X984" s="23">
        <v>13</v>
      </c>
      <c r="Y984" s="3">
        <v>1.7000000000000002</v>
      </c>
      <c r="Z984" s="3"/>
      <c r="AB984" s="30">
        <v>954</v>
      </c>
      <c r="AC984" s="30">
        <v>1.7094906299205299</v>
      </c>
      <c r="AD984" s="30">
        <v>3.6905093700794707</v>
      </c>
    </row>
    <row r="985" spans="1:30">
      <c r="A985" s="4">
        <v>43778.958333333336</v>
      </c>
      <c r="B985">
        <v>43778</v>
      </c>
      <c r="C985" s="3">
        <v>0.95833333333333337</v>
      </c>
      <c r="D985" s="3">
        <v>23</v>
      </c>
      <c r="E985" s="3">
        <v>40</v>
      </c>
      <c r="F985" s="3">
        <v>0.2</v>
      </c>
      <c r="G985" s="5">
        <v>0.2</v>
      </c>
      <c r="H985" s="3">
        <v>0.4</v>
      </c>
      <c r="I985" s="3">
        <v>1.55139</v>
      </c>
      <c r="J985" s="12">
        <f t="shared" si="105"/>
        <v>1.5874999999999997</v>
      </c>
      <c r="K985" s="4">
        <v>43778.958333333336</v>
      </c>
      <c r="L985" s="3">
        <f t="shared" si="106"/>
        <v>9</v>
      </c>
      <c r="M985" s="3">
        <f t="shared" si="107"/>
        <v>23</v>
      </c>
      <c r="N985" s="3">
        <v>58</v>
      </c>
      <c r="O985" s="3">
        <v>0</v>
      </c>
      <c r="P985" s="3">
        <v>0</v>
      </c>
      <c r="Q985" s="3">
        <v>0</v>
      </c>
      <c r="R985" s="3"/>
      <c r="S985" s="3">
        <f t="shared" si="108"/>
        <v>1</v>
      </c>
      <c r="T985" s="3">
        <f t="shared" si="109"/>
        <v>0</v>
      </c>
      <c r="U985" s="3">
        <f t="shared" si="110"/>
        <v>0</v>
      </c>
      <c r="V985" s="3">
        <f t="shared" si="111"/>
        <v>0</v>
      </c>
      <c r="W985" s="26">
        <v>37</v>
      </c>
      <c r="X985" s="22">
        <v>13</v>
      </c>
      <c r="Y985" s="3">
        <v>0.4</v>
      </c>
      <c r="Z985" s="3"/>
      <c r="AB985" s="30">
        <v>955</v>
      </c>
      <c r="AC985" s="30">
        <v>1.8230698691113407</v>
      </c>
      <c r="AD985" s="30">
        <v>0.67693013088865928</v>
      </c>
    </row>
    <row r="986" spans="1:30">
      <c r="A986" s="4">
        <v>43779</v>
      </c>
      <c r="B986">
        <v>43779</v>
      </c>
      <c r="C986" s="3">
        <v>0</v>
      </c>
      <c r="D986" s="3">
        <v>0</v>
      </c>
      <c r="E986" s="3">
        <v>41</v>
      </c>
      <c r="F986" s="3">
        <v>0.4</v>
      </c>
      <c r="G986" s="5">
        <v>0.7</v>
      </c>
      <c r="H986" s="3">
        <v>1.1000000000000001</v>
      </c>
      <c r="I986" s="3">
        <v>1.55139</v>
      </c>
      <c r="J986" s="12">
        <f t="shared" si="105"/>
        <v>1.6124999999999998</v>
      </c>
      <c r="K986" s="4">
        <v>43779</v>
      </c>
      <c r="L986" s="3">
        <f t="shared" si="106"/>
        <v>10</v>
      </c>
      <c r="M986" s="3">
        <f t="shared" si="107"/>
        <v>0</v>
      </c>
      <c r="N986" s="3">
        <v>57</v>
      </c>
      <c r="O986" s="3">
        <v>0</v>
      </c>
      <c r="P986" s="3">
        <v>0</v>
      </c>
      <c r="Q986" s="3">
        <v>0</v>
      </c>
      <c r="R986" s="3"/>
      <c r="S986" s="3">
        <f t="shared" si="108"/>
        <v>1</v>
      </c>
      <c r="T986" s="3">
        <f t="shared" si="109"/>
        <v>0</v>
      </c>
      <c r="U986" s="3">
        <f t="shared" si="110"/>
        <v>0</v>
      </c>
      <c r="V986" s="3">
        <f t="shared" si="111"/>
        <v>0</v>
      </c>
      <c r="W986" s="25">
        <v>37</v>
      </c>
      <c r="X986" s="23">
        <v>11</v>
      </c>
      <c r="Y986" s="3">
        <v>1.1000000000000001</v>
      </c>
      <c r="Z986" s="3"/>
      <c r="AB986" s="30">
        <v>956</v>
      </c>
      <c r="AC986" s="30">
        <v>1.774867543533811</v>
      </c>
      <c r="AD986" s="30">
        <v>2.8251324564661884</v>
      </c>
    </row>
    <row r="987" spans="1:30">
      <c r="A987" s="4">
        <v>43779.041666666664</v>
      </c>
      <c r="B987">
        <v>43779</v>
      </c>
      <c r="C987" s="3">
        <v>4.1666666666666664E-2</v>
      </c>
      <c r="D987" s="3">
        <v>1</v>
      </c>
      <c r="E987" s="3">
        <v>41</v>
      </c>
      <c r="F987" s="3">
        <v>0.6</v>
      </c>
      <c r="G987" s="5">
        <v>0.9</v>
      </c>
      <c r="H987" s="3">
        <v>1.5</v>
      </c>
      <c r="I987" s="3">
        <v>1.55139</v>
      </c>
      <c r="J987" s="12">
        <f t="shared" si="105"/>
        <v>1.6041666666666663</v>
      </c>
      <c r="K987" s="4">
        <v>43779.041666666664</v>
      </c>
      <c r="L987" s="3">
        <f t="shared" si="106"/>
        <v>10</v>
      </c>
      <c r="M987" s="3">
        <f t="shared" si="107"/>
        <v>1</v>
      </c>
      <c r="N987" s="3">
        <v>58</v>
      </c>
      <c r="O987" s="3">
        <v>0</v>
      </c>
      <c r="P987" s="3">
        <v>0</v>
      </c>
      <c r="Q987" s="3">
        <v>0</v>
      </c>
      <c r="R987" s="3"/>
      <c r="S987" s="3">
        <f t="shared" si="108"/>
        <v>1</v>
      </c>
      <c r="T987" s="3">
        <f t="shared" si="109"/>
        <v>0</v>
      </c>
      <c r="U987" s="3">
        <f t="shared" si="110"/>
        <v>0</v>
      </c>
      <c r="V987" s="3">
        <f t="shared" si="111"/>
        <v>0</v>
      </c>
      <c r="W987" s="26">
        <v>37</v>
      </c>
      <c r="X987" s="22">
        <v>11</v>
      </c>
      <c r="Y987" s="3">
        <v>1.5</v>
      </c>
      <c r="Z987" s="3"/>
      <c r="AB987" s="30">
        <v>957</v>
      </c>
      <c r="AC987" s="30">
        <v>1.736074733684098</v>
      </c>
      <c r="AD987" s="30">
        <v>2.1639252663159025</v>
      </c>
    </row>
    <row r="988" spans="1:30">
      <c r="A988" s="4">
        <v>43779.083333333336</v>
      </c>
      <c r="B988">
        <v>43779</v>
      </c>
      <c r="C988" s="3">
        <v>8.3333333333333329E-2</v>
      </c>
      <c r="D988" s="3">
        <v>2</v>
      </c>
      <c r="E988" s="3">
        <v>41</v>
      </c>
      <c r="F988" s="3">
        <v>0.8</v>
      </c>
      <c r="G988" s="5">
        <v>0.7</v>
      </c>
      <c r="H988" s="3">
        <v>1.5</v>
      </c>
      <c r="I988" s="3">
        <v>1.55139</v>
      </c>
      <c r="J988" s="12">
        <f t="shared" si="105"/>
        <v>1.5708333333333331</v>
      </c>
      <c r="K988" s="4">
        <v>43779.083333333336</v>
      </c>
      <c r="L988" s="3">
        <f t="shared" si="106"/>
        <v>10</v>
      </c>
      <c r="M988" s="3">
        <f t="shared" si="107"/>
        <v>2</v>
      </c>
      <c r="N988" s="3">
        <v>58</v>
      </c>
      <c r="O988" s="3">
        <v>0</v>
      </c>
      <c r="P988" s="3">
        <v>0</v>
      </c>
      <c r="Q988" s="3">
        <v>0</v>
      </c>
      <c r="R988" s="3"/>
      <c r="S988" s="3">
        <f t="shared" si="108"/>
        <v>1</v>
      </c>
      <c r="T988" s="3">
        <f t="shared" si="109"/>
        <v>0</v>
      </c>
      <c r="U988" s="3">
        <f t="shared" si="110"/>
        <v>0</v>
      </c>
      <c r="V988" s="3">
        <f t="shared" si="111"/>
        <v>0</v>
      </c>
      <c r="W988" s="25">
        <v>37</v>
      </c>
      <c r="X988" s="23">
        <v>11</v>
      </c>
      <c r="Y988" s="3">
        <v>1.5</v>
      </c>
      <c r="Z988" s="3"/>
      <c r="AB988" s="30">
        <v>958</v>
      </c>
      <c r="AC988" s="30">
        <v>1.7493667855658821</v>
      </c>
      <c r="AD988" s="30">
        <v>0.7506332144341179</v>
      </c>
    </row>
    <row r="989" spans="1:30">
      <c r="A989" s="4">
        <v>43779.125</v>
      </c>
      <c r="B989">
        <v>43779</v>
      </c>
      <c r="C989" s="3">
        <v>0.125</v>
      </c>
      <c r="D989" s="3">
        <v>3</v>
      </c>
      <c r="E989" s="3">
        <v>41</v>
      </c>
      <c r="F989" s="3">
        <v>0.9</v>
      </c>
      <c r="G989" s="5">
        <v>0.7</v>
      </c>
      <c r="H989" s="3">
        <v>1.6</v>
      </c>
      <c r="I989" s="3">
        <v>1.55139</v>
      </c>
      <c r="J989" s="12">
        <f t="shared" si="105"/>
        <v>1.5541666666666665</v>
      </c>
      <c r="K989" s="4">
        <v>43779.125</v>
      </c>
      <c r="L989" s="3">
        <f t="shared" si="106"/>
        <v>10</v>
      </c>
      <c r="M989" s="3">
        <f t="shared" si="107"/>
        <v>3</v>
      </c>
      <c r="N989" s="3">
        <v>58</v>
      </c>
      <c r="O989" s="3">
        <v>0</v>
      </c>
      <c r="P989" s="3">
        <v>0</v>
      </c>
      <c r="Q989" s="3">
        <v>0</v>
      </c>
      <c r="R989" s="3"/>
      <c r="S989" s="3">
        <f t="shared" si="108"/>
        <v>1</v>
      </c>
      <c r="T989" s="3">
        <f t="shared" si="109"/>
        <v>0</v>
      </c>
      <c r="U989" s="3">
        <f t="shared" si="110"/>
        <v>0</v>
      </c>
      <c r="V989" s="3">
        <f t="shared" si="111"/>
        <v>0</v>
      </c>
      <c r="W989" s="26">
        <v>39</v>
      </c>
      <c r="X989" s="22">
        <v>21</v>
      </c>
      <c r="Y989" s="3">
        <v>1.6</v>
      </c>
      <c r="Z989" s="3"/>
      <c r="AB989" s="30">
        <v>959</v>
      </c>
      <c r="AC989" s="30">
        <v>1.8108611630251958</v>
      </c>
      <c r="AD989" s="30">
        <v>-1.4108611630251957</v>
      </c>
    </row>
    <row r="990" spans="1:30">
      <c r="A990" s="4">
        <v>43779.166666666664</v>
      </c>
      <c r="B990">
        <v>43779</v>
      </c>
      <c r="C990" s="3">
        <v>0.16666666666666666</v>
      </c>
      <c r="D990" s="3">
        <v>4</v>
      </c>
      <c r="E990" s="3">
        <v>41</v>
      </c>
      <c r="F990" s="3">
        <v>1.5</v>
      </c>
      <c r="G990" s="5">
        <v>1.1000000000000001</v>
      </c>
      <c r="H990" s="3">
        <v>2.6</v>
      </c>
      <c r="I990" s="3">
        <v>1.55139</v>
      </c>
      <c r="J990" s="12">
        <f t="shared" si="105"/>
        <v>1.5666666666666664</v>
      </c>
      <c r="K990" s="4">
        <v>43779.166666666664</v>
      </c>
      <c r="L990" s="3">
        <f t="shared" si="106"/>
        <v>10</v>
      </c>
      <c r="M990" s="3">
        <f t="shared" si="107"/>
        <v>4</v>
      </c>
      <c r="N990" s="3">
        <v>58</v>
      </c>
      <c r="O990" s="3">
        <v>0</v>
      </c>
      <c r="P990" s="3">
        <v>0</v>
      </c>
      <c r="Q990" s="3">
        <v>0</v>
      </c>
      <c r="R990" s="3"/>
      <c r="S990" s="3">
        <f t="shared" si="108"/>
        <v>1</v>
      </c>
      <c r="T990" s="3">
        <f t="shared" si="109"/>
        <v>0</v>
      </c>
      <c r="U990" s="3">
        <f t="shared" si="110"/>
        <v>0</v>
      </c>
      <c r="V990" s="3">
        <f t="shared" si="111"/>
        <v>0</v>
      </c>
      <c r="W990" s="25">
        <v>40</v>
      </c>
      <c r="X990" s="23">
        <v>11</v>
      </c>
      <c r="Y990" s="3">
        <v>2.6</v>
      </c>
      <c r="Z990" s="3"/>
      <c r="AB990" s="30">
        <v>960</v>
      </c>
      <c r="AC990" s="30">
        <v>1.8241532149069799</v>
      </c>
      <c r="AD990" s="30">
        <v>-0.22415321490697981</v>
      </c>
    </row>
    <row r="991" spans="1:30">
      <c r="A991" s="4">
        <v>43779.208333333336</v>
      </c>
      <c r="B991">
        <v>43779</v>
      </c>
      <c r="C991" s="3">
        <v>0.20833333333333334</v>
      </c>
      <c r="D991" s="3">
        <v>5</v>
      </c>
      <c r="E991" s="3">
        <v>41</v>
      </c>
      <c r="F991" s="3">
        <v>0.7</v>
      </c>
      <c r="G991" s="5">
        <v>1</v>
      </c>
      <c r="H991" s="3">
        <v>1.7</v>
      </c>
      <c r="I991" s="3">
        <v>1.55139</v>
      </c>
      <c r="J991" s="12">
        <f t="shared" si="105"/>
        <v>1.5124999999999993</v>
      </c>
      <c r="K991" s="4">
        <v>43779.208333333336</v>
      </c>
      <c r="L991" s="3">
        <f t="shared" si="106"/>
        <v>10</v>
      </c>
      <c r="M991" s="3">
        <f t="shared" si="107"/>
        <v>5</v>
      </c>
      <c r="N991" s="3">
        <v>58</v>
      </c>
      <c r="O991" s="3">
        <v>0</v>
      </c>
      <c r="P991" s="3">
        <v>0</v>
      </c>
      <c r="Q991" s="3">
        <v>0</v>
      </c>
      <c r="R991" s="3"/>
      <c r="S991" s="3">
        <f t="shared" si="108"/>
        <v>1</v>
      </c>
      <c r="T991" s="3">
        <f t="shared" si="109"/>
        <v>0</v>
      </c>
      <c r="U991" s="3">
        <f t="shared" si="110"/>
        <v>0</v>
      </c>
      <c r="V991" s="3">
        <f t="shared" si="111"/>
        <v>0</v>
      </c>
      <c r="W991" s="26">
        <v>40</v>
      </c>
      <c r="X991" s="22">
        <v>11</v>
      </c>
      <c r="Y991" s="3">
        <v>1.7</v>
      </c>
      <c r="Z991" s="3"/>
      <c r="AB991" s="30">
        <v>961</v>
      </c>
      <c r="AC991" s="30">
        <v>1.837445266788764</v>
      </c>
      <c r="AD991" s="30">
        <v>1.162554733211236</v>
      </c>
    </row>
    <row r="992" spans="1:30">
      <c r="A992" s="4">
        <v>43779.25</v>
      </c>
      <c r="B992">
        <v>43779</v>
      </c>
      <c r="C992" s="3">
        <v>0.25</v>
      </c>
      <c r="D992" s="3">
        <v>6</v>
      </c>
      <c r="E992" s="3">
        <v>41</v>
      </c>
      <c r="F992" s="3">
        <v>0.6</v>
      </c>
      <c r="G992" s="5">
        <v>0.9</v>
      </c>
      <c r="H992" s="3">
        <v>1.5</v>
      </c>
      <c r="I992" s="3">
        <v>1.55139</v>
      </c>
      <c r="J992" s="12">
        <f t="shared" si="105"/>
        <v>1.5125</v>
      </c>
      <c r="K992" s="4">
        <v>43779.25</v>
      </c>
      <c r="L992" s="3">
        <f t="shared" si="106"/>
        <v>10</v>
      </c>
      <c r="M992" s="3">
        <f t="shared" si="107"/>
        <v>6</v>
      </c>
      <c r="N992" s="3">
        <v>57</v>
      </c>
      <c r="O992" s="3">
        <v>0</v>
      </c>
      <c r="P992" s="3">
        <v>0</v>
      </c>
      <c r="Q992" s="3">
        <v>0</v>
      </c>
      <c r="R992" s="3"/>
      <c r="S992" s="3">
        <f t="shared" si="108"/>
        <v>1</v>
      </c>
      <c r="T992" s="3">
        <f t="shared" si="109"/>
        <v>0</v>
      </c>
      <c r="U992" s="3">
        <f t="shared" si="110"/>
        <v>0</v>
      </c>
      <c r="V992" s="3">
        <f t="shared" si="111"/>
        <v>0</v>
      </c>
      <c r="W992" s="25">
        <v>40</v>
      </c>
      <c r="X992" s="23">
        <v>13</v>
      </c>
      <c r="Y992" s="3">
        <v>1.5</v>
      </c>
      <c r="Z992" s="3"/>
      <c r="AB992" s="30">
        <v>962</v>
      </c>
      <c r="AC992" s="30">
        <v>1.8507373186705482</v>
      </c>
      <c r="AD992" s="30">
        <v>0.54926268132945166</v>
      </c>
    </row>
    <row r="993" spans="1:30">
      <c r="A993" s="4">
        <v>43779.291666666664</v>
      </c>
      <c r="B993">
        <v>43779</v>
      </c>
      <c r="C993" s="3">
        <v>0.29166666666666669</v>
      </c>
      <c r="D993" s="3">
        <v>7</v>
      </c>
      <c r="E993" s="3">
        <v>41</v>
      </c>
      <c r="F993" s="3">
        <v>0.9</v>
      </c>
      <c r="G993" s="5">
        <v>0.6</v>
      </c>
      <c r="H993" s="3">
        <v>1.5</v>
      </c>
      <c r="I993" s="3">
        <v>1.55139</v>
      </c>
      <c r="J993" s="12">
        <f t="shared" si="105"/>
        <v>1.4916666666666663</v>
      </c>
      <c r="K993" s="4">
        <v>43779.291666666664</v>
      </c>
      <c r="L993" s="3">
        <f t="shared" si="106"/>
        <v>10</v>
      </c>
      <c r="M993" s="3">
        <f t="shared" si="107"/>
        <v>7</v>
      </c>
      <c r="N993" s="3">
        <v>58</v>
      </c>
      <c r="O993" s="3">
        <v>0</v>
      </c>
      <c r="P993" s="3">
        <v>0</v>
      </c>
      <c r="Q993" s="3">
        <v>0</v>
      </c>
      <c r="R993" s="3"/>
      <c r="S993" s="3">
        <f t="shared" si="108"/>
        <v>1</v>
      </c>
      <c r="T993" s="3">
        <f t="shared" si="109"/>
        <v>0</v>
      </c>
      <c r="U993" s="3">
        <f t="shared" si="110"/>
        <v>0</v>
      </c>
      <c r="V993" s="3">
        <f t="shared" si="111"/>
        <v>0</v>
      </c>
      <c r="W993" s="26">
        <v>41</v>
      </c>
      <c r="X993" s="22">
        <v>13</v>
      </c>
      <c r="Y993" s="3">
        <v>1.5</v>
      </c>
      <c r="Z993" s="3"/>
      <c r="AB993" s="30">
        <v>963</v>
      </c>
      <c r="AC993" s="30">
        <v>1.8640293705523323</v>
      </c>
      <c r="AD993" s="30">
        <v>0.43597062944766751</v>
      </c>
    </row>
    <row r="994" spans="1:30">
      <c r="A994" s="4">
        <v>43779.333333333336</v>
      </c>
      <c r="B994">
        <v>43779</v>
      </c>
      <c r="C994" s="3">
        <v>0.33333333333333331</v>
      </c>
      <c r="D994" s="3">
        <v>8</v>
      </c>
      <c r="E994" s="3">
        <v>41</v>
      </c>
      <c r="F994" s="3">
        <v>0.9</v>
      </c>
      <c r="G994" s="5">
        <v>0.7</v>
      </c>
      <c r="H994" s="3">
        <v>1.6</v>
      </c>
      <c r="I994" s="3">
        <v>1.55139</v>
      </c>
      <c r="J994" s="12">
        <f t="shared" si="105"/>
        <v>1.5499999999999998</v>
      </c>
      <c r="K994" s="4">
        <v>43779.333333333336</v>
      </c>
      <c r="L994" s="3">
        <f t="shared" si="106"/>
        <v>10</v>
      </c>
      <c r="M994" s="3">
        <f t="shared" si="107"/>
        <v>8</v>
      </c>
      <c r="N994" s="3">
        <v>58</v>
      </c>
      <c r="O994" s="3">
        <v>0</v>
      </c>
      <c r="P994" s="3">
        <v>0</v>
      </c>
      <c r="Q994" s="3">
        <v>0</v>
      </c>
      <c r="R994" s="3"/>
      <c r="S994" s="3">
        <f t="shared" si="108"/>
        <v>1</v>
      </c>
      <c r="T994" s="3">
        <f t="shared" si="109"/>
        <v>0</v>
      </c>
      <c r="U994" s="3">
        <f t="shared" si="110"/>
        <v>0</v>
      </c>
      <c r="V994" s="3">
        <f t="shared" si="111"/>
        <v>0</v>
      </c>
      <c r="W994" s="25">
        <v>43</v>
      </c>
      <c r="X994" s="23">
        <v>13</v>
      </c>
      <c r="Y994" s="3">
        <v>1.6</v>
      </c>
      <c r="Z994" s="3"/>
      <c r="AB994" s="30">
        <v>964</v>
      </c>
      <c r="AC994" s="30">
        <v>1.8773214224341164</v>
      </c>
      <c r="AD994" s="30">
        <v>0.52267857756588354</v>
      </c>
    </row>
    <row r="995" spans="1:30">
      <c r="A995" s="4">
        <v>43779.375</v>
      </c>
      <c r="B995">
        <v>43779</v>
      </c>
      <c r="C995" s="3">
        <v>0.375</v>
      </c>
      <c r="D995" s="3">
        <v>9</v>
      </c>
      <c r="E995" s="3">
        <v>41</v>
      </c>
      <c r="F995" s="3">
        <v>0.6</v>
      </c>
      <c r="G995" s="5">
        <v>0.9</v>
      </c>
      <c r="H995" s="3">
        <v>1.5</v>
      </c>
      <c r="I995" s="3">
        <v>1.55139</v>
      </c>
      <c r="J995" s="12">
        <f t="shared" si="105"/>
        <v>1.4958333333333327</v>
      </c>
      <c r="K995" s="4">
        <v>43779.375</v>
      </c>
      <c r="L995" s="3">
        <f t="shared" si="106"/>
        <v>10</v>
      </c>
      <c r="M995" s="3">
        <f t="shared" si="107"/>
        <v>9</v>
      </c>
      <c r="N995" s="3">
        <v>58</v>
      </c>
      <c r="O995" s="3">
        <v>0</v>
      </c>
      <c r="P995" s="3">
        <v>0</v>
      </c>
      <c r="Q995" s="3">
        <v>0</v>
      </c>
      <c r="R995" s="3"/>
      <c r="S995" s="3">
        <f t="shared" si="108"/>
        <v>1</v>
      </c>
      <c r="T995" s="3">
        <f t="shared" si="109"/>
        <v>0</v>
      </c>
      <c r="U995" s="3">
        <f t="shared" si="110"/>
        <v>0</v>
      </c>
      <c r="V995" s="3">
        <f t="shared" si="111"/>
        <v>0</v>
      </c>
      <c r="W995" s="26">
        <v>47</v>
      </c>
      <c r="X995" s="22">
        <v>17</v>
      </c>
      <c r="Y995" s="3">
        <v>1.5</v>
      </c>
      <c r="Z995" s="3"/>
      <c r="AB995" s="30">
        <v>965</v>
      </c>
      <c r="AC995" s="30">
        <v>1.7676247193972729</v>
      </c>
      <c r="AD995" s="30">
        <v>0.63237528060272696</v>
      </c>
    </row>
    <row r="996" spans="1:30">
      <c r="A996" s="4">
        <v>43779.416666666664</v>
      </c>
      <c r="B996">
        <v>43779</v>
      </c>
      <c r="C996" s="3">
        <v>0.41666666666666669</v>
      </c>
      <c r="D996" s="3">
        <v>10</v>
      </c>
      <c r="E996" s="3">
        <v>41</v>
      </c>
      <c r="F996" s="3">
        <v>2.2999999999999998</v>
      </c>
      <c r="G996" s="5">
        <v>0.4</v>
      </c>
      <c r="H996" s="3">
        <v>2.6999999999999997</v>
      </c>
      <c r="I996" s="3">
        <v>1.55139</v>
      </c>
      <c r="J996" s="12">
        <f t="shared" si="105"/>
        <v>1.4458333333333329</v>
      </c>
      <c r="K996" s="4">
        <v>43779.416666666664</v>
      </c>
      <c r="L996" s="3">
        <f t="shared" si="106"/>
        <v>10</v>
      </c>
      <c r="M996" s="3">
        <f t="shared" si="107"/>
        <v>10</v>
      </c>
      <c r="N996" s="3">
        <v>55</v>
      </c>
      <c r="O996" s="3">
        <v>0</v>
      </c>
      <c r="P996" s="3">
        <v>0</v>
      </c>
      <c r="Q996" s="3">
        <v>0</v>
      </c>
      <c r="R996" s="3"/>
      <c r="S996" s="3">
        <f t="shared" si="108"/>
        <v>1</v>
      </c>
      <c r="T996" s="3">
        <f t="shared" si="109"/>
        <v>0</v>
      </c>
      <c r="U996" s="3">
        <f t="shared" si="110"/>
        <v>0</v>
      </c>
      <c r="V996" s="3">
        <f t="shared" si="111"/>
        <v>0</v>
      </c>
      <c r="W996" s="25">
        <v>49</v>
      </c>
      <c r="X996" s="23">
        <v>17</v>
      </c>
      <c r="Y996" s="3">
        <v>2.6999999999999997</v>
      </c>
      <c r="Z996" s="3"/>
      <c r="AB996" s="30">
        <v>966</v>
      </c>
      <c r="AC996" s="30">
        <v>1.7676247193972729</v>
      </c>
      <c r="AD996" s="30">
        <v>1.2323752806027271</v>
      </c>
    </row>
    <row r="997" spans="1:30">
      <c r="A997" s="4">
        <v>43779.458333333336</v>
      </c>
      <c r="B997">
        <v>43779</v>
      </c>
      <c r="C997" s="3">
        <v>0.45833333333333331</v>
      </c>
      <c r="D997" s="3">
        <v>11</v>
      </c>
      <c r="E997" s="3">
        <v>41</v>
      </c>
      <c r="F997" s="3">
        <v>0.5</v>
      </c>
      <c r="G997" s="5">
        <v>0.5</v>
      </c>
      <c r="H997" s="3">
        <v>1</v>
      </c>
      <c r="I997" s="3">
        <v>1.55139</v>
      </c>
      <c r="J997" s="12">
        <f t="shared" si="105"/>
        <v>1.3499999999999999</v>
      </c>
      <c r="K997" s="4">
        <v>43779.458333333336</v>
      </c>
      <c r="L997" s="3">
        <f t="shared" si="106"/>
        <v>10</v>
      </c>
      <c r="M997" s="3">
        <f t="shared" si="107"/>
        <v>11</v>
      </c>
      <c r="N997" s="3"/>
      <c r="O997" s="3"/>
      <c r="P997" s="3"/>
      <c r="Q997" s="3"/>
      <c r="R997" s="3"/>
      <c r="S997" s="3">
        <f t="shared" si="108"/>
        <v>0</v>
      </c>
      <c r="T997" s="3">
        <f t="shared" si="109"/>
        <v>0</v>
      </c>
      <c r="U997" s="3">
        <f t="shared" si="110"/>
        <v>0</v>
      </c>
      <c r="V997" s="3">
        <f t="shared" si="111"/>
        <v>0</v>
      </c>
      <c r="W997" s="26">
        <v>52</v>
      </c>
      <c r="X997" s="22">
        <v>13</v>
      </c>
      <c r="Y997" s="3">
        <v>1</v>
      </c>
      <c r="Z997" s="3"/>
      <c r="AB997" s="30">
        <v>967</v>
      </c>
      <c r="AC997" s="30">
        <v>1.7676247193972729</v>
      </c>
      <c r="AD997" s="30">
        <v>2.2323752806027271</v>
      </c>
    </row>
    <row r="998" spans="1:30">
      <c r="A998" s="4">
        <v>43779.5</v>
      </c>
      <c r="B998">
        <v>43779</v>
      </c>
      <c r="C998" s="3">
        <v>0.5</v>
      </c>
      <c r="D998" s="3">
        <v>12</v>
      </c>
      <c r="E998" s="3">
        <v>41</v>
      </c>
      <c r="F998" s="3">
        <v>0.1</v>
      </c>
      <c r="G998" s="5">
        <v>0.5</v>
      </c>
      <c r="H998" s="3">
        <v>0.6</v>
      </c>
      <c r="I998" s="3">
        <v>1.55139</v>
      </c>
      <c r="J998" s="12">
        <f t="shared" si="105"/>
        <v>1.325</v>
      </c>
      <c r="K998" s="4">
        <v>43779.499999826388</v>
      </c>
      <c r="L998" s="3">
        <f t="shared" si="106"/>
        <v>10</v>
      </c>
      <c r="M998" s="3">
        <f t="shared" si="107"/>
        <v>12</v>
      </c>
      <c r="N998" s="3"/>
      <c r="O998" s="3"/>
      <c r="P998" s="3"/>
      <c r="Q998" s="3"/>
      <c r="R998" s="3"/>
      <c r="S998" s="3">
        <f t="shared" si="108"/>
        <v>0</v>
      </c>
      <c r="T998" s="3">
        <f t="shared" si="109"/>
        <v>0</v>
      </c>
      <c r="U998" s="3">
        <f t="shared" si="110"/>
        <v>0</v>
      </c>
      <c r="V998" s="3">
        <f t="shared" si="111"/>
        <v>0</v>
      </c>
      <c r="W998" s="25">
        <v>53</v>
      </c>
      <c r="X998" s="23">
        <v>13</v>
      </c>
      <c r="Y998" s="3">
        <v>0.6</v>
      </c>
      <c r="Z998" s="3"/>
      <c r="AB998" s="30">
        <v>968</v>
      </c>
      <c r="AC998" s="30">
        <v>1.7277485637519205</v>
      </c>
      <c r="AD998" s="30">
        <v>1.6722514362480794</v>
      </c>
    </row>
    <row r="999" spans="1:30">
      <c r="A999" s="4">
        <v>43779.541666666664</v>
      </c>
      <c r="B999">
        <v>43779</v>
      </c>
      <c r="C999" s="3">
        <v>0.54166666666666663</v>
      </c>
      <c r="D999" s="3">
        <v>13</v>
      </c>
      <c r="E999" s="3">
        <v>41</v>
      </c>
      <c r="F999" s="3">
        <v>0.2</v>
      </c>
      <c r="G999" s="5">
        <v>1</v>
      </c>
      <c r="H999" s="3">
        <v>1.2</v>
      </c>
      <c r="I999" s="3">
        <v>1.55139</v>
      </c>
      <c r="J999" s="12">
        <f t="shared" si="105"/>
        <v>1.3124999999999998</v>
      </c>
      <c r="K999" s="4">
        <v>43779.541666666664</v>
      </c>
      <c r="L999" s="3">
        <f t="shared" si="106"/>
        <v>10</v>
      </c>
      <c r="M999" s="3">
        <f t="shared" si="107"/>
        <v>13</v>
      </c>
      <c r="N999" s="3">
        <v>0</v>
      </c>
      <c r="O999" s="3">
        <v>10</v>
      </c>
      <c r="P999" s="3">
        <v>0</v>
      </c>
      <c r="Q999" s="3">
        <v>0</v>
      </c>
      <c r="R999" s="3"/>
      <c r="S999" s="3">
        <f t="shared" si="108"/>
        <v>0</v>
      </c>
      <c r="T999" s="3">
        <f t="shared" si="109"/>
        <v>1</v>
      </c>
      <c r="U999" s="3">
        <f t="shared" si="110"/>
        <v>0</v>
      </c>
      <c r="V999" s="3">
        <f t="shared" si="111"/>
        <v>0</v>
      </c>
      <c r="W999" s="26">
        <v>55</v>
      </c>
      <c r="X999" s="22">
        <v>11</v>
      </c>
      <c r="Y999" s="3">
        <v>1.2</v>
      </c>
      <c r="Z999" s="3"/>
      <c r="AB999" s="30">
        <v>969</v>
      </c>
      <c r="AC999" s="30">
        <v>1.7493667855658821</v>
      </c>
      <c r="AD999" s="30">
        <v>1.5506332144341177</v>
      </c>
    </row>
    <row r="1000" spans="1:30">
      <c r="A1000" s="4">
        <v>43779.583333333336</v>
      </c>
      <c r="B1000">
        <v>43779</v>
      </c>
      <c r="C1000" s="3">
        <v>0.58333333333333337</v>
      </c>
      <c r="D1000" s="3">
        <v>14</v>
      </c>
      <c r="E1000" s="3">
        <v>41</v>
      </c>
      <c r="F1000" s="3">
        <v>0.4</v>
      </c>
      <c r="G1000" s="5">
        <v>1.7</v>
      </c>
      <c r="H1000" s="3">
        <v>2.1</v>
      </c>
      <c r="I1000" s="3">
        <v>1.55139</v>
      </c>
      <c r="J1000" s="12">
        <f t="shared" si="105"/>
        <v>1.2749999999999999</v>
      </c>
      <c r="K1000" s="4">
        <v>43779.583333333336</v>
      </c>
      <c r="L1000" s="3">
        <f t="shared" si="106"/>
        <v>10</v>
      </c>
      <c r="M1000" s="3">
        <f t="shared" si="107"/>
        <v>14</v>
      </c>
      <c r="N1000" s="3">
        <v>0</v>
      </c>
      <c r="O1000" s="3">
        <v>45</v>
      </c>
      <c r="P1000" s="3">
        <v>0</v>
      </c>
      <c r="Q1000" s="3">
        <v>0</v>
      </c>
      <c r="R1000" s="3"/>
      <c r="S1000" s="3">
        <f t="shared" si="108"/>
        <v>0</v>
      </c>
      <c r="T1000" s="3">
        <f t="shared" si="109"/>
        <v>1</v>
      </c>
      <c r="U1000" s="3">
        <f t="shared" si="110"/>
        <v>0</v>
      </c>
      <c r="V1000" s="3">
        <f t="shared" si="111"/>
        <v>0</v>
      </c>
      <c r="W1000" s="25">
        <v>55</v>
      </c>
      <c r="X1000" s="23">
        <v>11</v>
      </c>
      <c r="Y1000" s="3">
        <v>2.1</v>
      </c>
      <c r="Z1000" s="3"/>
      <c r="AB1000" s="30">
        <v>970</v>
      </c>
      <c r="AC1000" s="30">
        <v>1.6745803562247843</v>
      </c>
      <c r="AD1000" s="30">
        <v>0.52541964377521588</v>
      </c>
    </row>
    <row r="1001" spans="1:30">
      <c r="A1001" s="4">
        <v>43779.625</v>
      </c>
      <c r="B1001">
        <v>43779</v>
      </c>
      <c r="C1001" s="3">
        <v>0.625</v>
      </c>
      <c r="D1001" s="3">
        <v>15</v>
      </c>
      <c r="E1001" s="3">
        <v>41</v>
      </c>
      <c r="F1001" s="3">
        <v>0.4</v>
      </c>
      <c r="G1001" s="5">
        <v>0.4</v>
      </c>
      <c r="H1001" s="3">
        <v>0.8</v>
      </c>
      <c r="I1001" s="3">
        <v>1.55139</v>
      </c>
      <c r="J1001" s="12">
        <f t="shared" si="105"/>
        <v>1.2041666666666666</v>
      </c>
      <c r="K1001" s="4">
        <v>43779.625</v>
      </c>
      <c r="L1001" s="3">
        <f t="shared" si="106"/>
        <v>10</v>
      </c>
      <c r="M1001" s="3">
        <f t="shared" si="107"/>
        <v>15</v>
      </c>
      <c r="N1001" s="3">
        <v>0</v>
      </c>
      <c r="O1001" s="3">
        <v>58</v>
      </c>
      <c r="P1001" s="3">
        <v>0</v>
      </c>
      <c r="Q1001" s="3">
        <v>0</v>
      </c>
      <c r="R1001" s="3"/>
      <c r="S1001" s="3">
        <f t="shared" si="108"/>
        <v>0</v>
      </c>
      <c r="T1001" s="3">
        <f t="shared" si="109"/>
        <v>1</v>
      </c>
      <c r="U1001" s="3">
        <f t="shared" si="110"/>
        <v>0</v>
      </c>
      <c r="V1001" s="3">
        <f t="shared" si="111"/>
        <v>0</v>
      </c>
      <c r="W1001" s="26">
        <v>55</v>
      </c>
      <c r="X1001" s="22">
        <v>13</v>
      </c>
      <c r="Y1001" s="3">
        <v>0.8</v>
      </c>
      <c r="Z1001" s="3"/>
      <c r="AB1001" s="30">
        <v>971</v>
      </c>
      <c r="AC1001" s="30">
        <v>1.6347042005794319</v>
      </c>
      <c r="AD1001" s="30">
        <v>2.3652957994205681</v>
      </c>
    </row>
    <row r="1002" spans="1:30">
      <c r="A1002" s="4">
        <v>43779.666666666664</v>
      </c>
      <c r="B1002">
        <v>43779</v>
      </c>
      <c r="C1002" s="3">
        <v>0.66666666666666663</v>
      </c>
      <c r="D1002" s="3">
        <v>16</v>
      </c>
      <c r="E1002" s="3">
        <v>41</v>
      </c>
      <c r="F1002" s="3">
        <v>0.4</v>
      </c>
      <c r="G1002" s="5">
        <v>0.5</v>
      </c>
      <c r="H1002" s="3">
        <v>0.9</v>
      </c>
      <c r="I1002" s="3">
        <v>1.55139</v>
      </c>
      <c r="J1002" s="12">
        <f t="shared" si="105"/>
        <v>1.2041666666666666</v>
      </c>
      <c r="K1002" s="4">
        <v>43779.666666666664</v>
      </c>
      <c r="L1002" s="3">
        <f t="shared" si="106"/>
        <v>10</v>
      </c>
      <c r="M1002" s="3">
        <f t="shared" si="107"/>
        <v>16</v>
      </c>
      <c r="N1002" s="3">
        <v>0</v>
      </c>
      <c r="O1002" s="3">
        <v>58</v>
      </c>
      <c r="P1002" s="3">
        <v>0</v>
      </c>
      <c r="Q1002" s="3">
        <v>0</v>
      </c>
      <c r="R1002" s="3"/>
      <c r="S1002" s="3">
        <f t="shared" si="108"/>
        <v>0</v>
      </c>
      <c r="T1002" s="3">
        <f t="shared" si="109"/>
        <v>1</v>
      </c>
      <c r="U1002" s="3">
        <f t="shared" si="110"/>
        <v>0</v>
      </c>
      <c r="V1002" s="3">
        <f t="shared" si="111"/>
        <v>0</v>
      </c>
      <c r="W1002" s="25">
        <v>53</v>
      </c>
      <c r="X1002" s="23">
        <v>13</v>
      </c>
      <c r="Y1002" s="3">
        <v>0.9</v>
      </c>
      <c r="Z1002" s="3"/>
      <c r="AB1002" s="30">
        <v>972</v>
      </c>
      <c r="AC1002" s="30">
        <v>1.6696144742751775</v>
      </c>
      <c r="AD1002" s="30">
        <v>0.63038552572482232</v>
      </c>
    </row>
    <row r="1003" spans="1:30">
      <c r="A1003" s="4">
        <v>43779.708333333336</v>
      </c>
      <c r="B1003">
        <v>43779</v>
      </c>
      <c r="C1003" s="3">
        <v>0.70833333333333337</v>
      </c>
      <c r="D1003" s="3">
        <v>17</v>
      </c>
      <c r="E1003" s="3">
        <v>41</v>
      </c>
      <c r="F1003" s="3">
        <v>0.6</v>
      </c>
      <c r="G1003" s="5">
        <v>0.5</v>
      </c>
      <c r="H1003" s="3">
        <v>1.1000000000000001</v>
      </c>
      <c r="I1003" s="3">
        <v>1.55139</v>
      </c>
      <c r="J1003" s="12">
        <f t="shared" si="105"/>
        <v>1.2458333333333331</v>
      </c>
      <c r="K1003" s="4">
        <v>43779.708333333336</v>
      </c>
      <c r="L1003" s="3">
        <f t="shared" si="106"/>
        <v>10</v>
      </c>
      <c r="M1003" s="3">
        <f t="shared" si="107"/>
        <v>17</v>
      </c>
      <c r="N1003" s="3">
        <v>0</v>
      </c>
      <c r="O1003" s="3">
        <v>17</v>
      </c>
      <c r="P1003" s="3">
        <v>0</v>
      </c>
      <c r="Q1003" s="3">
        <v>0</v>
      </c>
      <c r="R1003" s="3"/>
      <c r="S1003" s="3">
        <f t="shared" si="108"/>
        <v>0</v>
      </c>
      <c r="T1003" s="3">
        <f t="shared" si="109"/>
        <v>1</v>
      </c>
      <c r="U1003" s="3">
        <f t="shared" si="110"/>
        <v>0</v>
      </c>
      <c r="V1003" s="3">
        <f t="shared" si="111"/>
        <v>0</v>
      </c>
      <c r="W1003" s="26">
        <v>53</v>
      </c>
      <c r="X1003" s="22">
        <v>13</v>
      </c>
      <c r="Y1003" s="3">
        <v>1.1000000000000001</v>
      </c>
      <c r="Z1003" s="3"/>
      <c r="AB1003" s="30">
        <v>973</v>
      </c>
      <c r="AC1003" s="30">
        <v>1.6912326960891391</v>
      </c>
      <c r="AD1003" s="30">
        <v>2.9087673039108606</v>
      </c>
    </row>
    <row r="1004" spans="1:30">
      <c r="A1004" s="4">
        <v>43779.75</v>
      </c>
      <c r="B1004">
        <v>43779</v>
      </c>
      <c r="C1004" s="3">
        <v>0.75</v>
      </c>
      <c r="D1004" s="3">
        <v>18</v>
      </c>
      <c r="E1004" s="3">
        <v>41</v>
      </c>
      <c r="F1004" s="3">
        <v>2.4</v>
      </c>
      <c r="G1004" s="5">
        <v>3.2</v>
      </c>
      <c r="H1004" s="3">
        <v>5.6</v>
      </c>
      <c r="I1004" s="3">
        <v>1.55139</v>
      </c>
      <c r="J1004" s="12">
        <f t="shared" si="105"/>
        <v>1.2208333333333332</v>
      </c>
      <c r="K1004" s="4">
        <v>43779.75</v>
      </c>
      <c r="L1004" s="3">
        <f t="shared" si="106"/>
        <v>10</v>
      </c>
      <c r="M1004" s="3">
        <f t="shared" si="107"/>
        <v>18</v>
      </c>
      <c r="N1004" s="3">
        <v>0</v>
      </c>
      <c r="O1004" s="3">
        <v>58</v>
      </c>
      <c r="P1004" s="3">
        <v>0</v>
      </c>
      <c r="Q1004" s="3">
        <v>0</v>
      </c>
      <c r="R1004" s="3"/>
      <c r="S1004" s="3">
        <f t="shared" si="108"/>
        <v>0</v>
      </c>
      <c r="T1004" s="3">
        <f t="shared" si="109"/>
        <v>1</v>
      </c>
      <c r="U1004" s="3">
        <f t="shared" si="110"/>
        <v>0</v>
      </c>
      <c r="V1004" s="3">
        <f t="shared" si="111"/>
        <v>0</v>
      </c>
      <c r="W1004" s="25">
        <v>51</v>
      </c>
      <c r="X1004" s="23">
        <v>13</v>
      </c>
      <c r="Y1004" s="3">
        <v>5.6</v>
      </c>
      <c r="Z1004" s="3"/>
      <c r="AB1004" s="30">
        <v>974</v>
      </c>
      <c r="AC1004" s="30">
        <v>1.7045247479709231</v>
      </c>
      <c r="AD1004" s="30">
        <v>-0.30452474797092322</v>
      </c>
    </row>
    <row r="1005" spans="1:30">
      <c r="A1005" s="4">
        <v>43779.791666666664</v>
      </c>
      <c r="B1005">
        <v>43779</v>
      </c>
      <c r="C1005" s="3">
        <v>0.79166666666666663</v>
      </c>
      <c r="D1005" s="3">
        <v>19</v>
      </c>
      <c r="E1005" s="3">
        <v>41</v>
      </c>
      <c r="F1005" s="3">
        <v>0.5</v>
      </c>
      <c r="G1005" s="5">
        <v>0.4</v>
      </c>
      <c r="H1005" s="3">
        <v>0.9</v>
      </c>
      <c r="I1005" s="3">
        <v>1.55139</v>
      </c>
      <c r="J1005" s="12">
        <f t="shared" si="105"/>
        <v>1.0916666666666666</v>
      </c>
      <c r="K1005" s="4">
        <v>43779.791666666664</v>
      </c>
      <c r="L1005" s="3">
        <f t="shared" si="106"/>
        <v>10</v>
      </c>
      <c r="M1005" s="3">
        <f t="shared" si="107"/>
        <v>19</v>
      </c>
      <c r="N1005" s="3">
        <v>0</v>
      </c>
      <c r="O1005" s="3">
        <v>58</v>
      </c>
      <c r="P1005" s="3">
        <v>0</v>
      </c>
      <c r="Q1005" s="3">
        <v>0</v>
      </c>
      <c r="R1005" s="3"/>
      <c r="S1005" s="3">
        <f t="shared" si="108"/>
        <v>0</v>
      </c>
      <c r="T1005" s="3">
        <f t="shared" si="109"/>
        <v>1</v>
      </c>
      <c r="U1005" s="3">
        <f t="shared" si="110"/>
        <v>0</v>
      </c>
      <c r="V1005" s="3">
        <f t="shared" si="111"/>
        <v>0</v>
      </c>
      <c r="W1005" s="26">
        <v>50</v>
      </c>
      <c r="X1005" s="22">
        <v>13</v>
      </c>
      <c r="Y1005" s="3">
        <v>0.9</v>
      </c>
      <c r="Z1005" s="3"/>
      <c r="AB1005" s="30">
        <v>975</v>
      </c>
      <c r="AC1005" s="30">
        <v>1.6912326960891391</v>
      </c>
      <c r="AD1005" s="30">
        <v>-0.29123269608913915</v>
      </c>
    </row>
    <row r="1006" spans="1:30">
      <c r="A1006" s="4">
        <v>43779.833333333336</v>
      </c>
      <c r="B1006">
        <v>43779</v>
      </c>
      <c r="C1006" s="3">
        <v>0.83333333333333337</v>
      </c>
      <c r="D1006" s="3">
        <v>20</v>
      </c>
      <c r="E1006" s="3">
        <v>41</v>
      </c>
      <c r="F1006" s="3">
        <v>0.5</v>
      </c>
      <c r="G1006" s="5">
        <v>0.4</v>
      </c>
      <c r="H1006" s="3">
        <v>0.9</v>
      </c>
      <c r="I1006" s="3">
        <v>1.55139</v>
      </c>
      <c r="J1006" s="12">
        <f t="shared" si="105"/>
        <v>1.3291666666666666</v>
      </c>
      <c r="K1006" s="4">
        <v>43779.833333333336</v>
      </c>
      <c r="L1006" s="3">
        <f t="shared" si="106"/>
        <v>10</v>
      </c>
      <c r="M1006" s="3">
        <f t="shared" si="107"/>
        <v>20</v>
      </c>
      <c r="N1006" s="3">
        <v>0</v>
      </c>
      <c r="O1006" s="3">
        <v>58</v>
      </c>
      <c r="P1006" s="3">
        <v>0</v>
      </c>
      <c r="Q1006" s="3">
        <v>0</v>
      </c>
      <c r="R1006" s="3"/>
      <c r="S1006" s="3">
        <f t="shared" si="108"/>
        <v>0</v>
      </c>
      <c r="T1006" s="3">
        <f t="shared" si="109"/>
        <v>1</v>
      </c>
      <c r="U1006" s="3">
        <f t="shared" si="110"/>
        <v>0</v>
      </c>
      <c r="V1006" s="3">
        <f t="shared" si="111"/>
        <v>0</v>
      </c>
      <c r="W1006" s="25">
        <v>49</v>
      </c>
      <c r="X1006" s="23">
        <v>13</v>
      </c>
      <c r="Y1006" s="3">
        <v>0.9</v>
      </c>
      <c r="Z1006" s="3"/>
      <c r="AB1006" s="30">
        <v>976</v>
      </c>
      <c r="AC1006" s="30">
        <v>1.6912326960891391</v>
      </c>
      <c r="AD1006" s="30">
        <v>-0.39123269608913902</v>
      </c>
    </row>
    <row r="1007" spans="1:30">
      <c r="A1007" s="4">
        <v>43779.875</v>
      </c>
      <c r="B1007">
        <v>43779</v>
      </c>
      <c r="C1007" s="3">
        <v>0.875</v>
      </c>
      <c r="D1007" s="3">
        <v>21</v>
      </c>
      <c r="E1007" s="3">
        <v>41</v>
      </c>
      <c r="F1007" s="3">
        <v>0.5</v>
      </c>
      <c r="G1007" s="5">
        <v>0.4</v>
      </c>
      <c r="H1007" s="3">
        <v>0.9</v>
      </c>
      <c r="I1007" s="3">
        <v>1.55139</v>
      </c>
      <c r="J1007" s="12">
        <f t="shared" si="105"/>
        <v>1.4499999999999995</v>
      </c>
      <c r="K1007" s="4">
        <v>43779.875</v>
      </c>
      <c r="L1007" s="3">
        <f t="shared" si="106"/>
        <v>10</v>
      </c>
      <c r="M1007" s="3">
        <f t="shared" si="107"/>
        <v>21</v>
      </c>
      <c r="N1007" s="3">
        <v>0</v>
      </c>
      <c r="O1007" s="3">
        <v>58</v>
      </c>
      <c r="P1007" s="3">
        <v>0</v>
      </c>
      <c r="Q1007" s="3">
        <v>0</v>
      </c>
      <c r="R1007" s="3"/>
      <c r="S1007" s="3">
        <f t="shared" si="108"/>
        <v>0</v>
      </c>
      <c r="T1007" s="3">
        <f t="shared" si="109"/>
        <v>1</v>
      </c>
      <c r="U1007" s="3">
        <f t="shared" si="110"/>
        <v>0</v>
      </c>
      <c r="V1007" s="3">
        <f t="shared" si="111"/>
        <v>0</v>
      </c>
      <c r="W1007" s="26">
        <v>48</v>
      </c>
      <c r="X1007" s="22">
        <v>13</v>
      </c>
      <c r="Y1007" s="3">
        <v>0.9</v>
      </c>
      <c r="Z1007" s="3"/>
      <c r="AB1007" s="30">
        <v>977</v>
      </c>
      <c r="AC1007" s="30">
        <v>1.7178167998527072</v>
      </c>
      <c r="AD1007" s="30">
        <v>-0.51781679985270723</v>
      </c>
    </row>
    <row r="1008" spans="1:30">
      <c r="A1008" s="4">
        <v>43779.916666666664</v>
      </c>
      <c r="B1008">
        <v>43779</v>
      </c>
      <c r="C1008" s="3">
        <v>0.91666666666666663</v>
      </c>
      <c r="D1008" s="3">
        <v>22</v>
      </c>
      <c r="E1008" s="3">
        <v>41</v>
      </c>
      <c r="F1008" s="3">
        <v>2.5</v>
      </c>
      <c r="G1008" s="5">
        <v>0.4</v>
      </c>
      <c r="H1008" s="3">
        <v>2.9</v>
      </c>
      <c r="I1008" s="3">
        <v>1.55139</v>
      </c>
      <c r="J1008" s="12">
        <f t="shared" si="105"/>
        <v>1.5874999999999997</v>
      </c>
      <c r="K1008" s="4">
        <v>43779.916666666664</v>
      </c>
      <c r="L1008" s="3">
        <f t="shared" si="106"/>
        <v>10</v>
      </c>
      <c r="M1008" s="3">
        <f t="shared" si="107"/>
        <v>22</v>
      </c>
      <c r="N1008" s="3">
        <v>0</v>
      </c>
      <c r="O1008" s="3">
        <v>58</v>
      </c>
      <c r="P1008" s="3">
        <v>0</v>
      </c>
      <c r="Q1008" s="3">
        <v>0</v>
      </c>
      <c r="R1008" s="3"/>
      <c r="S1008" s="3">
        <f t="shared" si="108"/>
        <v>0</v>
      </c>
      <c r="T1008" s="3">
        <f t="shared" si="109"/>
        <v>1</v>
      </c>
      <c r="U1008" s="3">
        <f t="shared" si="110"/>
        <v>0</v>
      </c>
      <c r="V1008" s="3">
        <f t="shared" si="111"/>
        <v>0</v>
      </c>
      <c r="W1008" s="25">
        <v>48</v>
      </c>
      <c r="X1008" s="23">
        <v>17</v>
      </c>
      <c r="Y1008" s="3">
        <v>2.9</v>
      </c>
      <c r="Z1008" s="3"/>
      <c r="AB1008" s="30">
        <v>978</v>
      </c>
      <c r="AC1008" s="30">
        <v>1.7444009036162753</v>
      </c>
      <c r="AD1008" s="30">
        <v>5.5599096383724733E-2</v>
      </c>
    </row>
    <row r="1009" spans="1:30">
      <c r="A1009" s="4">
        <v>43779.958333333336</v>
      </c>
      <c r="B1009">
        <v>43779</v>
      </c>
      <c r="C1009" s="3">
        <v>0.95833333333333337</v>
      </c>
      <c r="D1009" s="3">
        <v>23</v>
      </c>
      <c r="E1009" s="3">
        <v>41</v>
      </c>
      <c r="F1009" s="3">
        <v>0.7</v>
      </c>
      <c r="G1009" s="5">
        <v>0.3</v>
      </c>
      <c r="H1009" s="3">
        <v>1</v>
      </c>
      <c r="I1009" s="3">
        <v>1.55139</v>
      </c>
      <c r="J1009" s="12">
        <f t="shared" si="105"/>
        <v>1.5250000000000001</v>
      </c>
      <c r="K1009" s="4">
        <v>43779.958333333336</v>
      </c>
      <c r="L1009" s="3">
        <f t="shared" si="106"/>
        <v>10</v>
      </c>
      <c r="M1009" s="3">
        <f t="shared" si="107"/>
        <v>23</v>
      </c>
      <c r="N1009" s="3">
        <v>0</v>
      </c>
      <c r="O1009" s="3">
        <v>58</v>
      </c>
      <c r="P1009" s="3">
        <v>0</v>
      </c>
      <c r="Q1009" s="3">
        <v>0</v>
      </c>
      <c r="R1009" s="3"/>
      <c r="S1009" s="3">
        <f t="shared" si="108"/>
        <v>0</v>
      </c>
      <c r="T1009" s="3">
        <f t="shared" si="109"/>
        <v>1</v>
      </c>
      <c r="U1009" s="3">
        <f t="shared" si="110"/>
        <v>0</v>
      </c>
      <c r="V1009" s="3">
        <f t="shared" si="111"/>
        <v>0</v>
      </c>
      <c r="W1009" s="26">
        <v>47</v>
      </c>
      <c r="X1009" s="22">
        <v>17</v>
      </c>
      <c r="Y1009" s="3">
        <v>1</v>
      </c>
      <c r="Z1009" s="3"/>
      <c r="AB1009" s="30">
        <v>979</v>
      </c>
      <c r="AC1009" s="30">
        <v>1.7444009036162753</v>
      </c>
      <c r="AD1009" s="30">
        <v>0.25559909638372469</v>
      </c>
    </row>
    <row r="1010" spans="1:30">
      <c r="A1010" s="4">
        <v>43780</v>
      </c>
      <c r="B1010">
        <v>43780</v>
      </c>
      <c r="C1010" s="3">
        <v>0</v>
      </c>
      <c r="D1010" s="3">
        <v>0</v>
      </c>
      <c r="E1010" s="3">
        <v>42</v>
      </c>
      <c r="F1010" s="3">
        <v>0.5</v>
      </c>
      <c r="G1010" s="5">
        <v>0.4</v>
      </c>
      <c r="H1010" s="3">
        <v>0.9</v>
      </c>
      <c r="I1010" s="3">
        <v>1.55139</v>
      </c>
      <c r="J1010" s="12">
        <f t="shared" si="105"/>
        <v>1.5458333333333334</v>
      </c>
      <c r="K1010" s="4">
        <v>43780</v>
      </c>
      <c r="L1010" s="3">
        <f t="shared" si="106"/>
        <v>11</v>
      </c>
      <c r="M1010" s="3">
        <f t="shared" si="107"/>
        <v>0</v>
      </c>
      <c r="N1010" s="3">
        <v>0</v>
      </c>
      <c r="O1010" s="3">
        <v>57</v>
      </c>
      <c r="P1010" s="3">
        <v>0</v>
      </c>
      <c r="Q1010" s="3">
        <v>0</v>
      </c>
      <c r="R1010" s="3"/>
      <c r="S1010" s="3">
        <f t="shared" si="108"/>
        <v>0</v>
      </c>
      <c r="T1010" s="3">
        <f t="shared" si="109"/>
        <v>1</v>
      </c>
      <c r="U1010" s="3">
        <f t="shared" si="110"/>
        <v>0</v>
      </c>
      <c r="V1010" s="3">
        <f t="shared" si="111"/>
        <v>0</v>
      </c>
      <c r="W1010" s="25">
        <v>45</v>
      </c>
      <c r="X1010" s="23">
        <v>21</v>
      </c>
      <c r="Y1010" s="3">
        <v>0.9</v>
      </c>
      <c r="Z1010" s="3"/>
      <c r="AB1010" s="30">
        <v>980</v>
      </c>
      <c r="AC1010" s="30">
        <v>1.7094906299205299</v>
      </c>
      <c r="AD1010" s="30">
        <v>0.99050937007947026</v>
      </c>
    </row>
    <row r="1011" spans="1:30">
      <c r="A1011" s="4">
        <v>43780.041666666664</v>
      </c>
      <c r="B1011">
        <v>43780</v>
      </c>
      <c r="C1011" s="3">
        <v>4.1666666666666664E-2</v>
      </c>
      <c r="D1011" s="3">
        <v>1</v>
      </c>
      <c r="E1011" s="3">
        <v>42</v>
      </c>
      <c r="F1011" s="3">
        <v>0.2</v>
      </c>
      <c r="G1011" s="5">
        <v>0.5</v>
      </c>
      <c r="H1011" s="3">
        <v>0.7</v>
      </c>
      <c r="I1011" s="3">
        <v>1.55139</v>
      </c>
      <c r="J1011" s="12">
        <f t="shared" si="105"/>
        <v>1.5250000000000001</v>
      </c>
      <c r="K1011" s="4">
        <v>43780.041666666664</v>
      </c>
      <c r="L1011" s="3">
        <f t="shared" si="106"/>
        <v>11</v>
      </c>
      <c r="M1011" s="3">
        <f t="shared" si="107"/>
        <v>1</v>
      </c>
      <c r="N1011" s="3">
        <v>0</v>
      </c>
      <c r="O1011" s="3">
        <v>58</v>
      </c>
      <c r="P1011" s="3">
        <v>0</v>
      </c>
      <c r="Q1011" s="3">
        <v>0</v>
      </c>
      <c r="R1011" s="3"/>
      <c r="S1011" s="3">
        <f t="shared" si="108"/>
        <v>0</v>
      </c>
      <c r="T1011" s="3">
        <f t="shared" si="109"/>
        <v>1</v>
      </c>
      <c r="U1011" s="3">
        <f t="shared" si="110"/>
        <v>0</v>
      </c>
      <c r="V1011" s="3">
        <f t="shared" si="111"/>
        <v>0</v>
      </c>
      <c r="W1011" s="26">
        <v>45</v>
      </c>
      <c r="X1011" s="22">
        <v>21</v>
      </c>
      <c r="Y1011" s="3">
        <v>0.7</v>
      </c>
      <c r="Z1011" s="3"/>
      <c r="AB1011" s="30">
        <v>981</v>
      </c>
      <c r="AC1011" s="30">
        <v>1.4879629288690246</v>
      </c>
      <c r="AD1011" s="30">
        <v>0.21203707113097559</v>
      </c>
    </row>
    <row r="1012" spans="1:30">
      <c r="A1012" s="4">
        <v>43780.083333333336</v>
      </c>
      <c r="B1012">
        <v>43780</v>
      </c>
      <c r="C1012" s="3">
        <v>8.3333333333333329E-2</v>
      </c>
      <c r="D1012" s="3">
        <v>2</v>
      </c>
      <c r="E1012" s="3">
        <v>42</v>
      </c>
      <c r="F1012" s="3">
        <v>0.4</v>
      </c>
      <c r="G1012" s="5">
        <v>0.7</v>
      </c>
      <c r="H1012" s="3">
        <v>1.1000000000000001</v>
      </c>
      <c r="I1012" s="3">
        <v>1.55139</v>
      </c>
      <c r="J1012" s="12">
        <f t="shared" si="105"/>
        <v>1.5125000000000002</v>
      </c>
      <c r="K1012" s="4">
        <v>43780.083333333336</v>
      </c>
      <c r="L1012" s="3">
        <f t="shared" si="106"/>
        <v>11</v>
      </c>
      <c r="M1012" s="3">
        <f t="shared" si="107"/>
        <v>2</v>
      </c>
      <c r="N1012" s="3">
        <v>0</v>
      </c>
      <c r="O1012" s="3">
        <v>58</v>
      </c>
      <c r="P1012" s="3">
        <v>0</v>
      </c>
      <c r="Q1012" s="3">
        <v>0</v>
      </c>
      <c r="R1012" s="3"/>
      <c r="S1012" s="3">
        <f t="shared" si="108"/>
        <v>0</v>
      </c>
      <c r="T1012" s="3">
        <f t="shared" si="109"/>
        <v>1</v>
      </c>
      <c r="U1012" s="3">
        <f t="shared" si="110"/>
        <v>0</v>
      </c>
      <c r="V1012" s="3">
        <f t="shared" si="111"/>
        <v>0</v>
      </c>
      <c r="W1012" s="25">
        <v>45</v>
      </c>
      <c r="X1012" s="23">
        <v>21</v>
      </c>
      <c r="Y1012" s="3">
        <v>1.1000000000000001</v>
      </c>
      <c r="Z1012" s="3"/>
      <c r="AB1012" s="30">
        <v>982</v>
      </c>
      <c r="AC1012" s="30">
        <v>1.722782681802314</v>
      </c>
      <c r="AD1012" s="30">
        <v>0.27721731819768602</v>
      </c>
    </row>
    <row r="1013" spans="1:30">
      <c r="A1013" s="4">
        <v>43780.125</v>
      </c>
      <c r="B1013">
        <v>43780</v>
      </c>
      <c r="C1013" s="3">
        <v>0.125</v>
      </c>
      <c r="D1013" s="3">
        <v>3</v>
      </c>
      <c r="E1013" s="3">
        <v>42</v>
      </c>
      <c r="F1013" s="3">
        <v>0.6</v>
      </c>
      <c r="G1013" s="5">
        <v>1.3</v>
      </c>
      <c r="H1013" s="3">
        <v>1.9</v>
      </c>
      <c r="I1013" s="3">
        <v>1.55139</v>
      </c>
      <c r="J1013" s="12">
        <f t="shared" si="105"/>
        <v>1.4833333333333334</v>
      </c>
      <c r="K1013" s="4">
        <v>43780.125</v>
      </c>
      <c r="L1013" s="3">
        <f t="shared" si="106"/>
        <v>11</v>
      </c>
      <c r="M1013" s="3">
        <f t="shared" si="107"/>
        <v>3</v>
      </c>
      <c r="N1013" s="3">
        <v>0</v>
      </c>
      <c r="O1013" s="3">
        <v>58</v>
      </c>
      <c r="P1013" s="3">
        <v>0</v>
      </c>
      <c r="Q1013" s="3">
        <v>0</v>
      </c>
      <c r="R1013" s="3"/>
      <c r="S1013" s="3">
        <f t="shared" si="108"/>
        <v>0</v>
      </c>
      <c r="T1013" s="3">
        <f t="shared" si="109"/>
        <v>1</v>
      </c>
      <c r="U1013" s="3">
        <f t="shared" si="110"/>
        <v>0</v>
      </c>
      <c r="V1013" s="3">
        <f t="shared" si="111"/>
        <v>0</v>
      </c>
      <c r="W1013" s="26">
        <v>42</v>
      </c>
      <c r="X1013" s="22">
        <v>17</v>
      </c>
      <c r="Y1013" s="3">
        <v>1.9</v>
      </c>
      <c r="Z1013" s="3"/>
      <c r="AB1013" s="30">
        <v>983</v>
      </c>
      <c r="AC1013" s="30">
        <v>1.7709850073798437</v>
      </c>
      <c r="AD1013" s="30">
        <v>-7.0985007379843479E-2</v>
      </c>
    </row>
    <row r="1014" spans="1:30">
      <c r="A1014" s="4">
        <v>43780.166666666664</v>
      </c>
      <c r="B1014">
        <v>43780</v>
      </c>
      <c r="C1014" s="3">
        <v>0.16666666666666666</v>
      </c>
      <c r="D1014" s="3">
        <v>4</v>
      </c>
      <c r="E1014" s="3">
        <v>42</v>
      </c>
      <c r="F1014" s="3">
        <v>0.7</v>
      </c>
      <c r="G1014" s="5">
        <v>0.6</v>
      </c>
      <c r="H1014" s="3">
        <v>1.2999999999999998</v>
      </c>
      <c r="I1014" s="3">
        <v>1.55139</v>
      </c>
      <c r="J1014" s="12">
        <f t="shared" si="105"/>
        <v>1.4208333333333332</v>
      </c>
      <c r="K1014" s="4">
        <v>43780.166666666664</v>
      </c>
      <c r="L1014" s="3">
        <f t="shared" si="106"/>
        <v>11</v>
      </c>
      <c r="M1014" s="3">
        <f t="shared" si="107"/>
        <v>4</v>
      </c>
      <c r="N1014" s="3">
        <v>0</v>
      </c>
      <c r="O1014" s="3">
        <v>55</v>
      </c>
      <c r="P1014" s="3">
        <v>0</v>
      </c>
      <c r="Q1014" s="3">
        <v>0</v>
      </c>
      <c r="R1014" s="3"/>
      <c r="S1014" s="3">
        <f t="shared" si="108"/>
        <v>0</v>
      </c>
      <c r="T1014" s="3">
        <f t="shared" si="109"/>
        <v>1</v>
      </c>
      <c r="U1014" s="3">
        <f t="shared" si="110"/>
        <v>0</v>
      </c>
      <c r="V1014" s="3">
        <f t="shared" si="111"/>
        <v>0</v>
      </c>
      <c r="W1014" s="25">
        <v>43</v>
      </c>
      <c r="X1014" s="23">
        <v>13</v>
      </c>
      <c r="Y1014" s="3">
        <v>1.2999999999999998</v>
      </c>
      <c r="Z1014" s="3"/>
      <c r="AB1014" s="30">
        <v>984</v>
      </c>
      <c r="AC1014" s="30">
        <v>1.7975691111434118</v>
      </c>
      <c r="AD1014" s="30">
        <v>-1.3975691111434116</v>
      </c>
    </row>
    <row r="1015" spans="1:30">
      <c r="A1015" s="4">
        <v>43780.208333333336</v>
      </c>
      <c r="B1015">
        <v>43780</v>
      </c>
      <c r="C1015" s="3">
        <v>0.20833333333333334</v>
      </c>
      <c r="D1015" s="3">
        <v>5</v>
      </c>
      <c r="E1015" s="3">
        <v>42</v>
      </c>
      <c r="F1015" s="3">
        <v>0.7</v>
      </c>
      <c r="G1015" s="5">
        <v>1</v>
      </c>
      <c r="H1015" s="3">
        <v>1.7</v>
      </c>
      <c r="I1015" s="3">
        <v>1.55139</v>
      </c>
      <c r="J1015" s="12">
        <f t="shared" si="105"/>
        <v>1.4124999999999999</v>
      </c>
      <c r="K1015" s="4">
        <v>43780.208333333336</v>
      </c>
      <c r="L1015" s="3">
        <f t="shared" si="106"/>
        <v>11</v>
      </c>
      <c r="M1015" s="3">
        <f t="shared" si="107"/>
        <v>5</v>
      </c>
      <c r="N1015" s="3">
        <v>0</v>
      </c>
      <c r="O1015" s="3">
        <v>58</v>
      </c>
      <c r="P1015" s="3">
        <v>0</v>
      </c>
      <c r="Q1015" s="3">
        <v>0</v>
      </c>
      <c r="R1015" s="3"/>
      <c r="S1015" s="3">
        <f t="shared" si="108"/>
        <v>0</v>
      </c>
      <c r="T1015" s="3">
        <f t="shared" si="109"/>
        <v>1</v>
      </c>
      <c r="U1015" s="3">
        <f t="shared" si="110"/>
        <v>0</v>
      </c>
      <c r="V1015" s="3">
        <f t="shared" si="111"/>
        <v>0</v>
      </c>
      <c r="W1015" s="26">
        <v>42</v>
      </c>
      <c r="X1015" s="22">
        <v>13</v>
      </c>
      <c r="Y1015" s="3">
        <v>1.7</v>
      </c>
      <c r="Z1015" s="3"/>
      <c r="AB1015" s="30">
        <v>985</v>
      </c>
      <c r="AC1015" s="30">
        <v>1.8216702739321766</v>
      </c>
      <c r="AD1015" s="30">
        <v>-0.72167027393217653</v>
      </c>
    </row>
    <row r="1016" spans="1:30">
      <c r="A1016" s="4">
        <v>43780.25</v>
      </c>
      <c r="B1016">
        <v>43780</v>
      </c>
      <c r="C1016" s="3">
        <v>0.25</v>
      </c>
      <c r="D1016" s="3">
        <v>6</v>
      </c>
      <c r="E1016" s="3">
        <v>42</v>
      </c>
      <c r="F1016" s="3">
        <v>0.5</v>
      </c>
      <c r="G1016" s="5">
        <v>0.5</v>
      </c>
      <c r="H1016" s="3">
        <v>1</v>
      </c>
      <c r="I1016" s="3">
        <v>1.55139</v>
      </c>
      <c r="J1016" s="12">
        <f t="shared" si="105"/>
        <v>1.4333333333333333</v>
      </c>
      <c r="K1016" s="4">
        <v>43780.25</v>
      </c>
      <c r="L1016" s="3">
        <f t="shared" si="106"/>
        <v>11</v>
      </c>
      <c r="M1016" s="3">
        <f t="shared" si="107"/>
        <v>6</v>
      </c>
      <c r="N1016" s="3">
        <v>0</v>
      </c>
      <c r="O1016" s="3">
        <v>57</v>
      </c>
      <c r="P1016" s="3">
        <v>0</v>
      </c>
      <c r="Q1016" s="3">
        <v>0</v>
      </c>
      <c r="R1016" s="3"/>
      <c r="S1016" s="3">
        <f t="shared" si="108"/>
        <v>0</v>
      </c>
      <c r="T1016" s="3">
        <f t="shared" si="109"/>
        <v>1</v>
      </c>
      <c r="U1016" s="3">
        <f t="shared" si="110"/>
        <v>0</v>
      </c>
      <c r="V1016" s="3">
        <f t="shared" si="111"/>
        <v>0</v>
      </c>
      <c r="W1016" s="25">
        <v>42</v>
      </c>
      <c r="X1016" s="23">
        <v>13</v>
      </c>
      <c r="Y1016" s="3">
        <v>1</v>
      </c>
      <c r="Z1016" s="3"/>
      <c r="AB1016" s="30">
        <v>986</v>
      </c>
      <c r="AC1016" s="30">
        <v>1.8216702739321766</v>
      </c>
      <c r="AD1016" s="30">
        <v>-0.32167027393217662</v>
      </c>
    </row>
    <row r="1017" spans="1:30">
      <c r="A1017" s="4">
        <v>43780.291666666664</v>
      </c>
      <c r="B1017">
        <v>43780</v>
      </c>
      <c r="C1017" s="3">
        <v>0.29166666666666669</v>
      </c>
      <c r="D1017" s="3">
        <v>7</v>
      </c>
      <c r="E1017" s="3">
        <v>42</v>
      </c>
      <c r="F1017" s="3">
        <v>1</v>
      </c>
      <c r="G1017" s="5">
        <v>1.9</v>
      </c>
      <c r="H1017" s="3">
        <v>2.9</v>
      </c>
      <c r="I1017" s="3">
        <v>1.55139</v>
      </c>
      <c r="J1017" s="12">
        <f t="shared" si="105"/>
        <v>1.4541666666666666</v>
      </c>
      <c r="K1017" s="4">
        <v>43780.291666666664</v>
      </c>
      <c r="L1017" s="3">
        <f t="shared" si="106"/>
        <v>11</v>
      </c>
      <c r="M1017" s="3">
        <f t="shared" si="107"/>
        <v>7</v>
      </c>
      <c r="N1017" s="3">
        <v>0</v>
      </c>
      <c r="O1017" s="3">
        <v>54</v>
      </c>
      <c r="P1017" s="3">
        <v>0</v>
      </c>
      <c r="Q1017" s="3">
        <v>0</v>
      </c>
      <c r="R1017" s="3"/>
      <c r="S1017" s="3">
        <f t="shared" si="108"/>
        <v>0</v>
      </c>
      <c r="T1017" s="3">
        <f t="shared" si="109"/>
        <v>1</v>
      </c>
      <c r="U1017" s="3">
        <f t="shared" si="110"/>
        <v>0</v>
      </c>
      <c r="V1017" s="3">
        <f t="shared" si="111"/>
        <v>0</v>
      </c>
      <c r="W1017" s="26">
        <v>45</v>
      </c>
      <c r="X1017" s="22">
        <v>13</v>
      </c>
      <c r="Y1017" s="3">
        <v>2.9</v>
      </c>
      <c r="Z1017" s="3"/>
      <c r="AB1017" s="30">
        <v>987</v>
      </c>
      <c r="AC1017" s="30">
        <v>1.8216702739321766</v>
      </c>
      <c r="AD1017" s="30">
        <v>-0.32167027393217662</v>
      </c>
    </row>
    <row r="1018" spans="1:30">
      <c r="A1018" s="4">
        <v>43780.333333333336</v>
      </c>
      <c r="B1018">
        <v>43780</v>
      </c>
      <c r="C1018" s="3">
        <v>0.33333333333333331</v>
      </c>
      <c r="D1018" s="3">
        <v>8</v>
      </c>
      <c r="E1018" s="3">
        <v>42</v>
      </c>
      <c r="F1018" s="3">
        <v>0.1</v>
      </c>
      <c r="G1018" s="5">
        <v>0.2</v>
      </c>
      <c r="H1018" s="3">
        <v>0.30000000000000004</v>
      </c>
      <c r="I1018" s="3">
        <v>1.55139</v>
      </c>
      <c r="J1018" s="12">
        <f t="shared" si="105"/>
        <v>1.4333333333333329</v>
      </c>
      <c r="K1018" s="4">
        <v>43780.333333333336</v>
      </c>
      <c r="L1018" s="3">
        <f t="shared" si="106"/>
        <v>11</v>
      </c>
      <c r="M1018" s="3">
        <f t="shared" si="107"/>
        <v>8</v>
      </c>
      <c r="N1018" s="3"/>
      <c r="O1018" s="3"/>
      <c r="P1018" s="3"/>
      <c r="Q1018" s="3"/>
      <c r="R1018" s="3"/>
      <c r="S1018" s="3">
        <f t="shared" si="108"/>
        <v>0</v>
      </c>
      <c r="T1018" s="3">
        <f t="shared" si="109"/>
        <v>0</v>
      </c>
      <c r="U1018" s="3">
        <f t="shared" si="110"/>
        <v>0</v>
      </c>
      <c r="V1018" s="3">
        <f t="shared" si="111"/>
        <v>0</v>
      </c>
      <c r="W1018" s="25">
        <v>48</v>
      </c>
      <c r="X1018" s="23">
        <v>13</v>
      </c>
      <c r="Y1018" s="3">
        <v>0.30000000000000004</v>
      </c>
      <c r="Z1018" s="3"/>
      <c r="AB1018" s="30">
        <v>988</v>
      </c>
      <c r="AC1018" s="30">
        <v>1.6745803562247843</v>
      </c>
      <c r="AD1018" s="30">
        <v>-7.4580356224784206E-2</v>
      </c>
    </row>
    <row r="1019" spans="1:30">
      <c r="A1019" s="4">
        <v>43780.375</v>
      </c>
      <c r="B1019">
        <v>43780</v>
      </c>
      <c r="C1019" s="3">
        <v>0.375</v>
      </c>
      <c r="D1019" s="3">
        <v>9</v>
      </c>
      <c r="E1019" s="3">
        <v>42</v>
      </c>
      <c r="F1019" s="3">
        <v>0.2</v>
      </c>
      <c r="G1019" s="5">
        <v>0.1</v>
      </c>
      <c r="H1019" s="3">
        <v>0.30000000000000004</v>
      </c>
      <c r="I1019" s="3">
        <v>1.55139</v>
      </c>
      <c r="J1019" s="12">
        <f t="shared" si="105"/>
        <v>1.5083333333333331</v>
      </c>
      <c r="K1019" s="4">
        <v>43780.375</v>
      </c>
      <c r="L1019" s="3">
        <f t="shared" si="106"/>
        <v>11</v>
      </c>
      <c r="M1019" s="3">
        <f t="shared" si="107"/>
        <v>9</v>
      </c>
      <c r="N1019" s="3"/>
      <c r="O1019" s="3"/>
      <c r="P1019" s="3"/>
      <c r="Q1019" s="3"/>
      <c r="R1019" s="3"/>
      <c r="S1019" s="3">
        <f t="shared" si="108"/>
        <v>0</v>
      </c>
      <c r="T1019" s="3">
        <f t="shared" si="109"/>
        <v>0</v>
      </c>
      <c r="U1019" s="3">
        <f t="shared" si="110"/>
        <v>0</v>
      </c>
      <c r="V1019" s="3">
        <f t="shared" si="111"/>
        <v>0</v>
      </c>
      <c r="W1019" s="26">
        <v>51</v>
      </c>
      <c r="X1019" s="22">
        <v>13</v>
      </c>
      <c r="Y1019" s="3">
        <v>0.30000000000000004</v>
      </c>
      <c r="Z1019" s="3"/>
      <c r="AB1019" s="30">
        <v>989</v>
      </c>
      <c r="AC1019" s="30">
        <v>1.7817941182868244</v>
      </c>
      <c r="AD1019" s="30">
        <v>0.81820588171317565</v>
      </c>
    </row>
    <row r="1020" spans="1:30">
      <c r="A1020" s="4">
        <v>43780.416666666664</v>
      </c>
      <c r="B1020">
        <v>43780</v>
      </c>
      <c r="C1020" s="3">
        <v>0.41666666666666669</v>
      </c>
      <c r="D1020" s="3">
        <v>10</v>
      </c>
      <c r="E1020" s="3">
        <v>42</v>
      </c>
      <c r="F1020" s="3">
        <v>0.2</v>
      </c>
      <c r="G1020" s="5">
        <v>0.2</v>
      </c>
      <c r="H1020" s="3">
        <v>0.4</v>
      </c>
      <c r="I1020" s="3">
        <v>1.55139</v>
      </c>
      <c r="J1020" s="12">
        <f t="shared" si="105"/>
        <v>1.5374999999999996</v>
      </c>
      <c r="K1020" s="4">
        <v>43780.416666666664</v>
      </c>
      <c r="L1020" s="3">
        <f t="shared" si="106"/>
        <v>11</v>
      </c>
      <c r="M1020" s="3">
        <f t="shared" si="107"/>
        <v>10</v>
      </c>
      <c r="N1020" s="3"/>
      <c r="O1020" s="3"/>
      <c r="P1020" s="3"/>
      <c r="Q1020" s="3"/>
      <c r="R1020" s="3"/>
      <c r="S1020" s="3">
        <f t="shared" si="108"/>
        <v>0</v>
      </c>
      <c r="T1020" s="3">
        <f t="shared" si="109"/>
        <v>0</v>
      </c>
      <c r="U1020" s="3">
        <f t="shared" si="110"/>
        <v>0</v>
      </c>
      <c r="V1020" s="3">
        <f t="shared" si="111"/>
        <v>0</v>
      </c>
      <c r="W1020" s="25">
        <v>55</v>
      </c>
      <c r="X1020" s="23">
        <v>13</v>
      </c>
      <c r="Y1020" s="3">
        <v>0.4</v>
      </c>
      <c r="Z1020" s="3"/>
      <c r="AB1020" s="30">
        <v>990</v>
      </c>
      <c r="AC1020" s="30">
        <v>1.7817941182868244</v>
      </c>
      <c r="AD1020" s="30">
        <v>-8.179411828682448E-2</v>
      </c>
    </row>
    <row r="1021" spans="1:30">
      <c r="A1021" s="4">
        <v>43780.458333333336</v>
      </c>
      <c r="B1021">
        <v>43780</v>
      </c>
      <c r="C1021" s="3">
        <v>0.45833333333333331</v>
      </c>
      <c r="D1021" s="3">
        <v>11</v>
      </c>
      <c r="E1021" s="3">
        <v>42</v>
      </c>
      <c r="F1021" s="3">
        <v>0.2</v>
      </c>
      <c r="G1021" s="5">
        <v>0.2</v>
      </c>
      <c r="H1021" s="3">
        <v>0.4</v>
      </c>
      <c r="I1021" s="3">
        <v>1.55139</v>
      </c>
      <c r="J1021" s="12">
        <f t="shared" si="105"/>
        <v>1.5666666666666664</v>
      </c>
      <c r="K1021" s="4">
        <v>43780.458333333336</v>
      </c>
      <c r="L1021" s="3">
        <f t="shared" si="106"/>
        <v>11</v>
      </c>
      <c r="M1021" s="3">
        <f t="shared" si="107"/>
        <v>11</v>
      </c>
      <c r="N1021" s="3"/>
      <c r="O1021" s="3"/>
      <c r="P1021" s="3"/>
      <c r="Q1021" s="3"/>
      <c r="R1021" s="3"/>
      <c r="S1021" s="3">
        <f t="shared" si="108"/>
        <v>0</v>
      </c>
      <c r="T1021" s="3">
        <f t="shared" si="109"/>
        <v>0</v>
      </c>
      <c r="U1021" s="3">
        <f t="shared" si="110"/>
        <v>0</v>
      </c>
      <c r="V1021" s="3">
        <f t="shared" si="111"/>
        <v>0</v>
      </c>
      <c r="W1021" s="26">
        <v>60</v>
      </c>
      <c r="X1021" s="22">
        <v>13</v>
      </c>
      <c r="Y1021" s="3">
        <v>0.4</v>
      </c>
      <c r="Z1021" s="3"/>
      <c r="AB1021" s="30">
        <v>991</v>
      </c>
      <c r="AC1021" s="30">
        <v>1.7576929554980596</v>
      </c>
      <c r="AD1021" s="30">
        <v>-0.25769295549805959</v>
      </c>
    </row>
    <row r="1022" spans="1:30">
      <c r="A1022" s="4">
        <v>43780.5</v>
      </c>
      <c r="B1022">
        <v>43780</v>
      </c>
      <c r="C1022" s="3">
        <v>0.5</v>
      </c>
      <c r="D1022" s="3">
        <v>12</v>
      </c>
      <c r="E1022" s="3">
        <v>42</v>
      </c>
      <c r="F1022" s="3">
        <v>0.1</v>
      </c>
      <c r="G1022" s="5">
        <v>0.2</v>
      </c>
      <c r="H1022" s="3">
        <v>0.30000000000000004</v>
      </c>
      <c r="I1022" s="3">
        <v>1.55139</v>
      </c>
      <c r="J1022" s="12">
        <f t="shared" si="105"/>
        <v>1.575</v>
      </c>
      <c r="K1022" s="4">
        <v>43780.5</v>
      </c>
      <c r="L1022" s="3">
        <f t="shared" si="106"/>
        <v>11</v>
      </c>
      <c r="M1022" s="3">
        <f t="shared" si="107"/>
        <v>12</v>
      </c>
      <c r="N1022" s="3"/>
      <c r="O1022" s="3"/>
      <c r="P1022" s="3"/>
      <c r="Q1022" s="3"/>
      <c r="R1022" s="3"/>
      <c r="S1022" s="3">
        <f t="shared" si="108"/>
        <v>0</v>
      </c>
      <c r="T1022" s="3">
        <f t="shared" si="109"/>
        <v>0</v>
      </c>
      <c r="U1022" s="3">
        <f t="shared" si="110"/>
        <v>0</v>
      </c>
      <c r="V1022" s="3">
        <f t="shared" si="111"/>
        <v>0</v>
      </c>
      <c r="W1022" s="25">
        <v>64</v>
      </c>
      <c r="X1022" s="23">
        <v>13</v>
      </c>
      <c r="Y1022" s="3">
        <v>0.30000000000000004</v>
      </c>
      <c r="Z1022" s="3"/>
      <c r="AB1022" s="30">
        <v>992</v>
      </c>
      <c r="AC1022" s="30">
        <v>1.7444009036162753</v>
      </c>
      <c r="AD1022" s="30">
        <v>-0.24440090361627531</v>
      </c>
    </row>
    <row r="1023" spans="1:30">
      <c r="A1023" s="4">
        <v>43780.541666666664</v>
      </c>
      <c r="B1023">
        <v>43780</v>
      </c>
      <c r="C1023" s="3">
        <v>0.54166666666666663</v>
      </c>
      <c r="D1023" s="3">
        <v>13</v>
      </c>
      <c r="E1023" s="3">
        <v>42</v>
      </c>
      <c r="F1023" s="3">
        <v>0.2</v>
      </c>
      <c r="G1023" s="5">
        <v>0.1</v>
      </c>
      <c r="H1023" s="3">
        <v>0.30000000000000004</v>
      </c>
      <c r="I1023" s="3">
        <v>1.55139</v>
      </c>
      <c r="J1023" s="12">
        <f t="shared" si="105"/>
        <v>1.5916666666666668</v>
      </c>
      <c r="K1023" s="4">
        <v>43780.541666666664</v>
      </c>
      <c r="L1023" s="3">
        <f t="shared" si="106"/>
        <v>11</v>
      </c>
      <c r="M1023" s="3">
        <f t="shared" si="107"/>
        <v>13</v>
      </c>
      <c r="N1023" s="3"/>
      <c r="O1023" s="3"/>
      <c r="P1023" s="3"/>
      <c r="Q1023" s="3"/>
      <c r="R1023" s="3"/>
      <c r="S1023" s="3">
        <f t="shared" si="108"/>
        <v>0</v>
      </c>
      <c r="T1023" s="3">
        <f t="shared" si="109"/>
        <v>0</v>
      </c>
      <c r="U1023" s="3">
        <f t="shared" si="110"/>
        <v>0</v>
      </c>
      <c r="V1023" s="3">
        <f t="shared" si="111"/>
        <v>0</v>
      </c>
      <c r="W1023" s="26">
        <v>68</v>
      </c>
      <c r="X1023" s="22">
        <v>13</v>
      </c>
      <c r="Y1023" s="3">
        <v>0.30000000000000004</v>
      </c>
      <c r="Z1023" s="3"/>
      <c r="AB1023" s="30">
        <v>993</v>
      </c>
      <c r="AC1023" s="30">
        <v>1.7178167998527072</v>
      </c>
      <c r="AD1023" s="30">
        <v>-0.1178167998527071</v>
      </c>
    </row>
    <row r="1024" spans="1:30">
      <c r="A1024" s="4">
        <v>43780.583333333336</v>
      </c>
      <c r="B1024">
        <v>43780</v>
      </c>
      <c r="C1024" s="3">
        <v>0.58333333333333337</v>
      </c>
      <c r="D1024" s="3">
        <v>14</v>
      </c>
      <c r="E1024" s="3">
        <v>42</v>
      </c>
      <c r="F1024" s="3">
        <v>0.2</v>
      </c>
      <c r="G1024" s="5">
        <v>0.2</v>
      </c>
      <c r="H1024" s="3">
        <v>0.4</v>
      </c>
      <c r="I1024" s="3">
        <v>1.55139</v>
      </c>
      <c r="J1024" s="12">
        <f t="shared" si="105"/>
        <v>1.6624999999999999</v>
      </c>
      <c r="K1024" s="4">
        <v>43780.583333333336</v>
      </c>
      <c r="L1024" s="3">
        <f t="shared" si="106"/>
        <v>11</v>
      </c>
      <c r="M1024" s="3">
        <f t="shared" si="107"/>
        <v>14</v>
      </c>
      <c r="N1024" s="3"/>
      <c r="O1024" s="3"/>
      <c r="P1024" s="3"/>
      <c r="Q1024" s="3"/>
      <c r="R1024" s="3"/>
      <c r="S1024" s="3">
        <f t="shared" si="108"/>
        <v>0</v>
      </c>
      <c r="T1024" s="3">
        <f t="shared" si="109"/>
        <v>0</v>
      </c>
      <c r="U1024" s="3">
        <f t="shared" si="110"/>
        <v>0</v>
      </c>
      <c r="V1024" s="3">
        <f t="shared" si="111"/>
        <v>0</v>
      </c>
      <c r="W1024" s="25">
        <v>67</v>
      </c>
      <c r="X1024" s="23">
        <v>13</v>
      </c>
      <c r="Y1024" s="3">
        <v>0.4</v>
      </c>
      <c r="Z1024" s="3"/>
      <c r="AB1024" s="30">
        <v>994</v>
      </c>
      <c r="AC1024" s="30">
        <v>1.6164462667480413</v>
      </c>
      <c r="AD1024" s="30">
        <v>-0.11644626674804126</v>
      </c>
    </row>
    <row r="1025" spans="1:30">
      <c r="A1025" s="4">
        <v>43780.625</v>
      </c>
      <c r="B1025">
        <v>43780</v>
      </c>
      <c r="C1025" s="3">
        <v>0.625</v>
      </c>
      <c r="D1025" s="3">
        <v>15</v>
      </c>
      <c r="E1025" s="3">
        <v>42</v>
      </c>
      <c r="F1025" s="3">
        <v>0.1</v>
      </c>
      <c r="G1025" s="5">
        <v>0.7</v>
      </c>
      <c r="H1025" s="3">
        <v>0.79999999999999993</v>
      </c>
      <c r="I1025" s="3">
        <v>1.55139</v>
      </c>
      <c r="J1025" s="12">
        <f t="shared" si="105"/>
        <v>1.6791666666666665</v>
      </c>
      <c r="K1025" s="4">
        <v>43780.625</v>
      </c>
      <c r="L1025" s="3">
        <f t="shared" si="106"/>
        <v>11</v>
      </c>
      <c r="M1025" s="3">
        <f t="shared" si="107"/>
        <v>15</v>
      </c>
      <c r="N1025" s="3"/>
      <c r="O1025" s="3"/>
      <c r="P1025" s="3"/>
      <c r="Q1025" s="3"/>
      <c r="R1025" s="3"/>
      <c r="S1025" s="3">
        <f t="shared" si="108"/>
        <v>0</v>
      </c>
      <c r="T1025" s="3">
        <f t="shared" si="109"/>
        <v>0</v>
      </c>
      <c r="U1025" s="3">
        <f t="shared" si="110"/>
        <v>0</v>
      </c>
      <c r="V1025" s="3">
        <f t="shared" si="111"/>
        <v>0</v>
      </c>
      <c r="W1025" s="26">
        <v>64</v>
      </c>
      <c r="X1025" s="22">
        <v>13</v>
      </c>
      <c r="Y1025" s="3">
        <v>0.79999999999999993</v>
      </c>
      <c r="Z1025" s="3"/>
      <c r="AB1025" s="30">
        <v>995</v>
      </c>
      <c r="AC1025" s="30">
        <v>1.5898621629844731</v>
      </c>
      <c r="AD1025" s="30">
        <v>1.1101378370155266</v>
      </c>
    </row>
    <row r="1026" spans="1:30">
      <c r="A1026" s="4">
        <v>43780.666666666664</v>
      </c>
      <c r="B1026">
        <v>43780</v>
      </c>
      <c r="C1026" s="3">
        <v>0.66666666666666663</v>
      </c>
      <c r="D1026" s="3">
        <v>16</v>
      </c>
      <c r="E1026" s="3">
        <v>42</v>
      </c>
      <c r="F1026" s="3">
        <v>0.7</v>
      </c>
      <c r="G1026" s="5">
        <v>1.2</v>
      </c>
      <c r="H1026" s="3">
        <v>1.9</v>
      </c>
      <c r="I1026" s="3">
        <v>1.55139</v>
      </c>
      <c r="J1026" s="12">
        <f t="shared" ref="J1026:J1089" si="112">AVERAGE(H1026:H1049)</f>
        <v>1.6708333333333334</v>
      </c>
      <c r="K1026" s="4">
        <v>43780.666666666664</v>
      </c>
      <c r="L1026" s="3">
        <f t="shared" ref="L1026:L1089" si="113">DAY(K1026)</f>
        <v>11</v>
      </c>
      <c r="M1026" s="3">
        <f t="shared" ref="M1026:M1089" si="114">HOUR(K1026)</f>
        <v>16</v>
      </c>
      <c r="N1026" s="3"/>
      <c r="O1026" s="3"/>
      <c r="P1026" s="3"/>
      <c r="Q1026" s="3"/>
      <c r="R1026" s="3"/>
      <c r="S1026" s="3">
        <f t="shared" ref="S1026:S1089" si="115">IF(ISBLANK(N1026),0,IF(N1026&gt;0,1,0))</f>
        <v>0</v>
      </c>
      <c r="T1026" s="3">
        <f t="shared" ref="T1026:T1089" si="116">IF(ISBLANK(O1026),0,IF(O1026&gt;0,1,0))</f>
        <v>0</v>
      </c>
      <c r="U1026" s="3">
        <f t="shared" ref="U1026:U1089" si="117">IF(ISBLANK(P1026),0,IF(P1026&gt;0,1,0))</f>
        <v>0</v>
      </c>
      <c r="V1026" s="3">
        <f t="shared" ref="V1026:V1089" si="118">IF(ISBLANK(Q1026),0,IF(Q1026&gt;0,1,0))</f>
        <v>0</v>
      </c>
      <c r="W1026" s="25">
        <v>63</v>
      </c>
      <c r="X1026" s="23">
        <v>13</v>
      </c>
      <c r="Y1026" s="3">
        <v>1.9</v>
      </c>
      <c r="Z1026" s="3"/>
      <c r="AB1026" s="30">
        <v>996</v>
      </c>
      <c r="AC1026" s="30">
        <v>1.3018742025240475</v>
      </c>
      <c r="AD1026" s="30">
        <v>-0.30187420252404751</v>
      </c>
    </row>
    <row r="1027" spans="1:30">
      <c r="A1027" s="4">
        <v>43780.708333333336</v>
      </c>
      <c r="B1027">
        <v>43780</v>
      </c>
      <c r="C1027" s="3">
        <v>0.70833333333333337</v>
      </c>
      <c r="D1027" s="3">
        <v>17</v>
      </c>
      <c r="E1027" s="3">
        <v>42</v>
      </c>
      <c r="F1027" s="3">
        <v>0.2</v>
      </c>
      <c r="G1027" s="5">
        <v>0.3</v>
      </c>
      <c r="H1027" s="3">
        <v>0.5</v>
      </c>
      <c r="I1027" s="3">
        <v>1.55139</v>
      </c>
      <c r="J1027" s="12">
        <f t="shared" si="112"/>
        <v>1.6833333333333333</v>
      </c>
      <c r="K1027" s="4">
        <v>43780.708333333336</v>
      </c>
      <c r="L1027" s="3">
        <f t="shared" si="113"/>
        <v>11</v>
      </c>
      <c r="M1027" s="3">
        <f t="shared" si="114"/>
        <v>17</v>
      </c>
      <c r="N1027" s="3"/>
      <c r="O1027" s="3"/>
      <c r="P1027" s="3"/>
      <c r="Q1027" s="3"/>
      <c r="R1027" s="3"/>
      <c r="S1027" s="3">
        <f t="shared" si="115"/>
        <v>0</v>
      </c>
      <c r="T1027" s="3">
        <f t="shared" si="116"/>
        <v>0</v>
      </c>
      <c r="U1027" s="3">
        <f t="shared" si="117"/>
        <v>0</v>
      </c>
      <c r="V1027" s="3">
        <f t="shared" si="118"/>
        <v>0</v>
      </c>
      <c r="W1027" s="26">
        <v>60</v>
      </c>
      <c r="X1027" s="22">
        <v>13</v>
      </c>
      <c r="Y1027" s="3">
        <v>0.5</v>
      </c>
      <c r="Z1027" s="3"/>
      <c r="AB1027" s="30">
        <v>997</v>
      </c>
      <c r="AC1027" s="30">
        <v>1.2885821506422634</v>
      </c>
      <c r="AD1027" s="30">
        <v>-0.68858215064226347</v>
      </c>
    </row>
    <row r="1028" spans="1:30">
      <c r="A1028" s="4">
        <v>43780.75</v>
      </c>
      <c r="B1028">
        <v>43780</v>
      </c>
      <c r="C1028" s="3">
        <v>0.75</v>
      </c>
      <c r="D1028" s="3">
        <v>18</v>
      </c>
      <c r="E1028" s="3">
        <v>42</v>
      </c>
      <c r="F1028" s="3">
        <v>0.8</v>
      </c>
      <c r="G1028" s="5">
        <v>1.7</v>
      </c>
      <c r="H1028" s="3">
        <v>2.5</v>
      </c>
      <c r="I1028" s="3">
        <v>1.55139</v>
      </c>
      <c r="J1028" s="12">
        <f t="shared" si="112"/>
        <v>1.7333333333333334</v>
      </c>
      <c r="K1028" s="4">
        <v>43780.75</v>
      </c>
      <c r="L1028" s="3">
        <f t="shared" si="113"/>
        <v>11</v>
      </c>
      <c r="M1028" s="3">
        <f t="shared" si="114"/>
        <v>18</v>
      </c>
      <c r="N1028" s="3">
        <v>0</v>
      </c>
      <c r="O1028" s="3">
        <v>23</v>
      </c>
      <c r="P1028" s="3">
        <v>14</v>
      </c>
      <c r="Q1028" s="3">
        <v>0</v>
      </c>
      <c r="R1028" s="3"/>
      <c r="S1028" s="3">
        <f t="shared" si="115"/>
        <v>0</v>
      </c>
      <c r="T1028" s="3">
        <f t="shared" si="116"/>
        <v>1</v>
      </c>
      <c r="U1028" s="3">
        <f t="shared" si="117"/>
        <v>1</v>
      </c>
      <c r="V1028" s="3">
        <f t="shared" si="118"/>
        <v>0</v>
      </c>
      <c r="W1028" s="25">
        <v>58</v>
      </c>
      <c r="X1028" s="23">
        <v>17</v>
      </c>
      <c r="Y1028" s="3">
        <v>2.5</v>
      </c>
      <c r="Z1028" s="3"/>
      <c r="AB1028" s="30">
        <v>998</v>
      </c>
      <c r="AC1028" s="30">
        <v>1.3381840713989572</v>
      </c>
      <c r="AD1028" s="30">
        <v>-0.13818407139895728</v>
      </c>
    </row>
    <row r="1029" spans="1:30">
      <c r="A1029" s="4">
        <v>43780.791666666664</v>
      </c>
      <c r="B1029">
        <v>43780</v>
      </c>
      <c r="C1029" s="3">
        <v>0.79166666666666663</v>
      </c>
      <c r="D1029" s="3">
        <v>19</v>
      </c>
      <c r="E1029" s="3">
        <v>42</v>
      </c>
      <c r="F1029" s="3">
        <v>4.5999999999999996</v>
      </c>
      <c r="G1029" s="5">
        <v>2</v>
      </c>
      <c r="H1029" s="3">
        <v>6.6</v>
      </c>
      <c r="I1029" s="3">
        <v>1.55139</v>
      </c>
      <c r="J1029" s="12">
        <f t="shared" si="112"/>
        <v>1.7125000000000001</v>
      </c>
      <c r="K1029" s="4">
        <v>43780.791666666664</v>
      </c>
      <c r="L1029" s="3">
        <f t="shared" si="113"/>
        <v>11</v>
      </c>
      <c r="M1029" s="3">
        <f t="shared" si="114"/>
        <v>19</v>
      </c>
      <c r="N1029" s="3">
        <v>36</v>
      </c>
      <c r="O1029" s="3">
        <v>58</v>
      </c>
      <c r="P1029" s="3">
        <v>58</v>
      </c>
      <c r="Q1029" s="3">
        <v>0</v>
      </c>
      <c r="R1029" s="3"/>
      <c r="S1029" s="3">
        <f t="shared" si="115"/>
        <v>1</v>
      </c>
      <c r="T1029" s="3">
        <f t="shared" si="116"/>
        <v>1</v>
      </c>
      <c r="U1029" s="3">
        <f t="shared" si="117"/>
        <v>1</v>
      </c>
      <c r="V1029" s="3">
        <f t="shared" si="118"/>
        <v>0</v>
      </c>
      <c r="W1029" s="26">
        <v>56</v>
      </c>
      <c r="X1029" s="22">
        <v>17</v>
      </c>
      <c r="Y1029" s="3">
        <v>6.6</v>
      </c>
      <c r="Z1029" s="3"/>
      <c r="AB1029" s="30">
        <v>999</v>
      </c>
      <c r="AC1029" s="30">
        <v>1.3381840713989572</v>
      </c>
      <c r="AD1029" s="30">
        <v>0.76181592860104286</v>
      </c>
    </row>
    <row r="1030" spans="1:30">
      <c r="A1030" s="4">
        <v>43780.833333333336</v>
      </c>
      <c r="B1030">
        <v>43780</v>
      </c>
      <c r="C1030" s="3">
        <v>0.83333333333333337</v>
      </c>
      <c r="D1030" s="3">
        <v>20</v>
      </c>
      <c r="E1030" s="3">
        <v>42</v>
      </c>
      <c r="F1030" s="3">
        <v>2.9</v>
      </c>
      <c r="G1030" s="5">
        <v>0.9</v>
      </c>
      <c r="H1030" s="3">
        <v>3.8</v>
      </c>
      <c r="I1030" s="3">
        <v>1.55139</v>
      </c>
      <c r="J1030" s="12">
        <f t="shared" si="112"/>
        <v>1.5333333333333334</v>
      </c>
      <c r="K1030" s="4">
        <v>43780.833333333336</v>
      </c>
      <c r="L1030" s="3">
        <f t="shared" si="113"/>
        <v>11</v>
      </c>
      <c r="M1030" s="3">
        <f t="shared" si="114"/>
        <v>20</v>
      </c>
      <c r="N1030" s="3">
        <v>58</v>
      </c>
      <c r="O1030" s="3">
        <v>44</v>
      </c>
      <c r="P1030" s="3">
        <v>58</v>
      </c>
      <c r="Q1030" s="3">
        <v>0</v>
      </c>
      <c r="R1030" s="3"/>
      <c r="S1030" s="3">
        <f t="shared" si="115"/>
        <v>1</v>
      </c>
      <c r="T1030" s="3">
        <f t="shared" si="116"/>
        <v>1</v>
      </c>
      <c r="U1030" s="3">
        <f t="shared" si="117"/>
        <v>1</v>
      </c>
      <c r="V1030" s="3">
        <f t="shared" si="118"/>
        <v>0</v>
      </c>
      <c r="W1030" s="25">
        <v>57</v>
      </c>
      <c r="X1030" s="23">
        <v>17</v>
      </c>
      <c r="Y1030" s="3">
        <v>3.8</v>
      </c>
      <c r="Z1030" s="3"/>
      <c r="AB1030" s="30">
        <v>1000</v>
      </c>
      <c r="AC1030" s="30">
        <v>1.3140829086101924</v>
      </c>
      <c r="AD1030" s="30">
        <v>-0.51408290861019235</v>
      </c>
    </row>
    <row r="1031" spans="1:30">
      <c r="A1031" s="4">
        <v>43780.875</v>
      </c>
      <c r="B1031">
        <v>43780</v>
      </c>
      <c r="C1031" s="3">
        <v>0.875</v>
      </c>
      <c r="D1031" s="3">
        <v>21</v>
      </c>
      <c r="E1031" s="3">
        <v>42</v>
      </c>
      <c r="F1031" s="3">
        <v>2.1</v>
      </c>
      <c r="G1031" s="5">
        <v>2.1</v>
      </c>
      <c r="H1031" s="3">
        <v>4.2</v>
      </c>
      <c r="I1031" s="3">
        <v>1.55139</v>
      </c>
      <c r="J1031" s="12">
        <f t="shared" si="112"/>
        <v>1.5333333333333332</v>
      </c>
      <c r="K1031" s="4">
        <v>43780.875</v>
      </c>
      <c r="L1031" s="3">
        <f t="shared" si="113"/>
        <v>11</v>
      </c>
      <c r="M1031" s="3">
        <f t="shared" si="114"/>
        <v>21</v>
      </c>
      <c r="N1031" s="3">
        <v>57</v>
      </c>
      <c r="O1031" s="3">
        <v>57</v>
      </c>
      <c r="P1031" s="3">
        <v>57</v>
      </c>
      <c r="Q1031" s="3">
        <v>0</v>
      </c>
      <c r="R1031" s="3"/>
      <c r="S1031" s="3">
        <f t="shared" si="115"/>
        <v>1</v>
      </c>
      <c r="T1031" s="3">
        <f t="shared" si="116"/>
        <v>1</v>
      </c>
      <c r="U1031" s="3">
        <f t="shared" si="117"/>
        <v>1</v>
      </c>
      <c r="V1031" s="3">
        <f t="shared" si="118"/>
        <v>0</v>
      </c>
      <c r="W1031" s="26">
        <v>58</v>
      </c>
      <c r="X1031" s="22">
        <v>11</v>
      </c>
      <c r="Y1031" s="3">
        <v>4.2</v>
      </c>
      <c r="Z1031" s="3"/>
      <c r="AB1031" s="30">
        <v>1001</v>
      </c>
      <c r="AC1031" s="30">
        <v>1.3406670123737605</v>
      </c>
      <c r="AD1031" s="30">
        <v>-0.44066701237376049</v>
      </c>
    </row>
    <row r="1032" spans="1:30">
      <c r="A1032" s="4">
        <v>43780.916666666664</v>
      </c>
      <c r="B1032">
        <v>43780</v>
      </c>
      <c r="C1032" s="3">
        <v>0.91666666666666663</v>
      </c>
      <c r="D1032" s="3">
        <v>22</v>
      </c>
      <c r="E1032" s="3">
        <v>42</v>
      </c>
      <c r="F1032" s="3">
        <v>1</v>
      </c>
      <c r="G1032" s="5">
        <v>0.4</v>
      </c>
      <c r="H1032" s="3">
        <v>1.4</v>
      </c>
      <c r="I1032" s="3">
        <v>1.55139</v>
      </c>
      <c r="J1032" s="12">
        <f t="shared" si="112"/>
        <v>1.4375</v>
      </c>
      <c r="K1032" s="4">
        <v>43780.916666666664</v>
      </c>
      <c r="L1032" s="3">
        <f t="shared" si="113"/>
        <v>11</v>
      </c>
      <c r="M1032" s="3">
        <f t="shared" si="114"/>
        <v>22</v>
      </c>
      <c r="N1032" s="3">
        <v>58</v>
      </c>
      <c r="O1032" s="3">
        <v>58</v>
      </c>
      <c r="P1032" s="3">
        <v>58</v>
      </c>
      <c r="Q1032" s="3">
        <v>0</v>
      </c>
      <c r="R1032" s="3"/>
      <c r="S1032" s="3">
        <f t="shared" si="115"/>
        <v>1</v>
      </c>
      <c r="T1032" s="3">
        <f t="shared" si="116"/>
        <v>1</v>
      </c>
      <c r="U1032" s="3">
        <f t="shared" si="117"/>
        <v>1</v>
      </c>
      <c r="V1032" s="3">
        <f t="shared" si="118"/>
        <v>0</v>
      </c>
      <c r="W1032" s="25">
        <v>60</v>
      </c>
      <c r="X1032" s="23">
        <v>11</v>
      </c>
      <c r="Y1032" s="3">
        <v>1.4</v>
      </c>
      <c r="Z1032" s="3"/>
      <c r="AB1032" s="30">
        <v>1002</v>
      </c>
      <c r="AC1032" s="30">
        <v>1.3406670123737605</v>
      </c>
      <c r="AD1032" s="30">
        <v>-0.24066701237376042</v>
      </c>
    </row>
    <row r="1033" spans="1:30">
      <c r="A1033" s="4">
        <v>43780.958333333336</v>
      </c>
      <c r="B1033">
        <v>43780</v>
      </c>
      <c r="C1033" s="3">
        <v>0.95833333333333337</v>
      </c>
      <c r="D1033" s="3">
        <v>23</v>
      </c>
      <c r="E1033" s="3">
        <v>42</v>
      </c>
      <c r="F1033" s="3">
        <v>1.3</v>
      </c>
      <c r="G1033" s="5">
        <v>0.2</v>
      </c>
      <c r="H1033" s="3">
        <v>1.5</v>
      </c>
      <c r="I1033" s="3">
        <v>1.55139</v>
      </c>
      <c r="J1033" s="12">
        <f t="shared" si="112"/>
        <v>1.4541666666666666</v>
      </c>
      <c r="K1033" s="4">
        <v>43780.958333333336</v>
      </c>
      <c r="L1033" s="3">
        <f t="shared" si="113"/>
        <v>11</v>
      </c>
      <c r="M1033" s="3">
        <f t="shared" si="114"/>
        <v>23</v>
      </c>
      <c r="N1033" s="3">
        <v>58</v>
      </c>
      <c r="O1033" s="3">
        <v>58</v>
      </c>
      <c r="P1033" s="3">
        <v>58</v>
      </c>
      <c r="Q1033" s="3">
        <v>0</v>
      </c>
      <c r="R1033" s="3"/>
      <c r="S1033" s="3">
        <f t="shared" si="115"/>
        <v>1</v>
      </c>
      <c r="T1033" s="3">
        <f t="shared" si="116"/>
        <v>1</v>
      </c>
      <c r="U1033" s="3">
        <f t="shared" si="117"/>
        <v>1</v>
      </c>
      <c r="V1033" s="3">
        <f t="shared" si="118"/>
        <v>0</v>
      </c>
      <c r="W1033" s="26">
        <v>60</v>
      </c>
      <c r="X1033" s="22">
        <v>11</v>
      </c>
      <c r="Y1033" s="3">
        <v>1.5</v>
      </c>
      <c r="Z1033" s="3"/>
      <c r="AB1033" s="30">
        <v>1003</v>
      </c>
      <c r="AC1033" s="30">
        <v>1.3672511161373286</v>
      </c>
      <c r="AD1033" s="30">
        <v>4.232748883862671</v>
      </c>
    </row>
    <row r="1034" spans="1:30">
      <c r="A1034" s="4">
        <v>43781</v>
      </c>
      <c r="B1034">
        <v>43781</v>
      </c>
      <c r="C1034" s="3">
        <v>0</v>
      </c>
      <c r="D1034" s="3">
        <v>0</v>
      </c>
      <c r="E1034" s="3">
        <v>43</v>
      </c>
      <c r="F1034" s="3">
        <v>0.2</v>
      </c>
      <c r="G1034" s="5">
        <v>0.2</v>
      </c>
      <c r="H1034" s="3">
        <v>0.4</v>
      </c>
      <c r="I1034" s="3">
        <v>1.55139</v>
      </c>
      <c r="J1034" s="12">
        <f t="shared" si="112"/>
        <v>1.4666666666666666</v>
      </c>
      <c r="K1034" s="4">
        <v>43781</v>
      </c>
      <c r="L1034" s="3">
        <f t="shared" si="113"/>
        <v>12</v>
      </c>
      <c r="M1034" s="3">
        <f t="shared" si="114"/>
        <v>0</v>
      </c>
      <c r="N1034" s="3">
        <v>58</v>
      </c>
      <c r="O1034" s="3">
        <v>58</v>
      </c>
      <c r="P1034" s="3">
        <v>58</v>
      </c>
      <c r="Q1034" s="3">
        <v>0</v>
      </c>
      <c r="R1034" s="3"/>
      <c r="S1034" s="3">
        <f t="shared" si="115"/>
        <v>1</v>
      </c>
      <c r="T1034" s="3">
        <f t="shared" si="116"/>
        <v>1</v>
      </c>
      <c r="U1034" s="3">
        <f t="shared" si="117"/>
        <v>1</v>
      </c>
      <c r="V1034" s="3">
        <f t="shared" si="118"/>
        <v>0</v>
      </c>
      <c r="W1034" s="25">
        <v>60</v>
      </c>
      <c r="X1034" s="23">
        <v>11</v>
      </c>
      <c r="Y1034" s="3">
        <v>0.4</v>
      </c>
      <c r="Z1034" s="3"/>
      <c r="AB1034" s="30">
        <v>1004</v>
      </c>
      <c r="AC1034" s="30">
        <v>1.3805431680191127</v>
      </c>
      <c r="AD1034" s="30">
        <v>-0.48054316801911268</v>
      </c>
    </row>
    <row r="1035" spans="1:30">
      <c r="A1035" s="4">
        <v>43781.041666666664</v>
      </c>
      <c r="B1035">
        <v>43781</v>
      </c>
      <c r="C1035" s="3">
        <v>4.1666666666666664E-2</v>
      </c>
      <c r="D1035" s="3">
        <v>1</v>
      </c>
      <c r="E1035" s="3">
        <v>43</v>
      </c>
      <c r="F1035" s="3">
        <v>0.2</v>
      </c>
      <c r="G1035" s="5">
        <v>0.2</v>
      </c>
      <c r="H1035" s="3">
        <v>0.4</v>
      </c>
      <c r="I1035" s="3">
        <v>1.55139</v>
      </c>
      <c r="J1035" s="12">
        <f t="shared" si="112"/>
        <v>1.5291666666666666</v>
      </c>
      <c r="K1035" s="4">
        <v>43781.041666666664</v>
      </c>
      <c r="L1035" s="3">
        <f t="shared" si="113"/>
        <v>12</v>
      </c>
      <c r="M1035" s="3">
        <f t="shared" si="114"/>
        <v>1</v>
      </c>
      <c r="N1035" s="3">
        <v>57</v>
      </c>
      <c r="O1035" s="3">
        <v>57</v>
      </c>
      <c r="P1035" s="3">
        <v>57</v>
      </c>
      <c r="Q1035" s="3">
        <v>0</v>
      </c>
      <c r="R1035" s="3"/>
      <c r="S1035" s="3">
        <f t="shared" si="115"/>
        <v>1</v>
      </c>
      <c r="T1035" s="3">
        <f t="shared" si="116"/>
        <v>1</v>
      </c>
      <c r="U1035" s="3">
        <f t="shared" si="117"/>
        <v>1</v>
      </c>
      <c r="V1035" s="3">
        <f t="shared" si="118"/>
        <v>0</v>
      </c>
      <c r="W1035" s="26">
        <v>59</v>
      </c>
      <c r="X1035" s="22">
        <v>11</v>
      </c>
      <c r="Y1035" s="3">
        <v>0.4</v>
      </c>
      <c r="Z1035" s="3"/>
      <c r="AB1035" s="30">
        <v>1005</v>
      </c>
      <c r="AC1035" s="30">
        <v>1.3938352199008968</v>
      </c>
      <c r="AD1035" s="30">
        <v>-0.49383521990089674</v>
      </c>
    </row>
    <row r="1036" spans="1:30">
      <c r="A1036" s="4">
        <v>43781.083333333336</v>
      </c>
      <c r="B1036">
        <v>43781</v>
      </c>
      <c r="C1036" s="3">
        <v>8.3333333333333329E-2</v>
      </c>
      <c r="D1036" s="3">
        <v>2</v>
      </c>
      <c r="E1036" s="3">
        <v>43</v>
      </c>
      <c r="F1036" s="3">
        <v>0.2</v>
      </c>
      <c r="G1036" s="5">
        <v>0.2</v>
      </c>
      <c r="H1036" s="3">
        <v>0.4</v>
      </c>
      <c r="I1036" s="3">
        <v>1.55139</v>
      </c>
      <c r="J1036" s="12">
        <f t="shared" si="112"/>
        <v>1.5874999999999995</v>
      </c>
      <c r="K1036" s="4">
        <v>43781.083333333336</v>
      </c>
      <c r="L1036" s="3">
        <f t="shared" si="113"/>
        <v>12</v>
      </c>
      <c r="M1036" s="3">
        <f t="shared" si="114"/>
        <v>2</v>
      </c>
      <c r="N1036" s="3">
        <v>58</v>
      </c>
      <c r="O1036" s="3">
        <v>58</v>
      </c>
      <c r="P1036" s="3">
        <v>58</v>
      </c>
      <c r="Q1036" s="3">
        <v>0</v>
      </c>
      <c r="R1036" s="3"/>
      <c r="S1036" s="3">
        <f t="shared" si="115"/>
        <v>1</v>
      </c>
      <c r="T1036" s="3">
        <f t="shared" si="116"/>
        <v>1</v>
      </c>
      <c r="U1036" s="3">
        <f t="shared" si="117"/>
        <v>1</v>
      </c>
      <c r="V1036" s="3">
        <f t="shared" si="118"/>
        <v>0</v>
      </c>
      <c r="W1036" s="25">
        <v>59</v>
      </c>
      <c r="X1036" s="23">
        <v>11</v>
      </c>
      <c r="Y1036" s="3">
        <v>0.4</v>
      </c>
      <c r="Z1036" s="3"/>
      <c r="AB1036" s="30">
        <v>1006</v>
      </c>
      <c r="AC1036" s="30">
        <v>1.4071272717826808</v>
      </c>
      <c r="AD1036" s="30">
        <v>-0.5071272717826808</v>
      </c>
    </row>
    <row r="1037" spans="1:30">
      <c r="A1037" s="4">
        <v>43781.125</v>
      </c>
      <c r="B1037">
        <v>43781</v>
      </c>
      <c r="C1037" s="3">
        <v>0.125</v>
      </c>
      <c r="D1037" s="3">
        <v>3</v>
      </c>
      <c r="E1037" s="3">
        <v>43</v>
      </c>
      <c r="F1037" s="3">
        <v>0.2</v>
      </c>
      <c r="G1037" s="5">
        <v>0.2</v>
      </c>
      <c r="H1037" s="3">
        <v>0.4</v>
      </c>
      <c r="I1037" s="3">
        <v>1.55139</v>
      </c>
      <c r="J1037" s="12">
        <f t="shared" si="112"/>
        <v>1.6999999999999995</v>
      </c>
      <c r="K1037" s="4">
        <v>43781.125</v>
      </c>
      <c r="L1037" s="3">
        <f t="shared" si="113"/>
        <v>12</v>
      </c>
      <c r="M1037" s="3">
        <f t="shared" si="114"/>
        <v>3</v>
      </c>
      <c r="N1037" s="3">
        <v>58</v>
      </c>
      <c r="O1037" s="3">
        <v>57</v>
      </c>
      <c r="P1037" s="3">
        <v>58</v>
      </c>
      <c r="Q1037" s="3">
        <v>0</v>
      </c>
      <c r="R1037" s="3"/>
      <c r="S1037" s="3">
        <f t="shared" si="115"/>
        <v>1</v>
      </c>
      <c r="T1037" s="3">
        <f t="shared" si="116"/>
        <v>1</v>
      </c>
      <c r="U1037" s="3">
        <f t="shared" si="117"/>
        <v>1</v>
      </c>
      <c r="V1037" s="3">
        <f t="shared" si="118"/>
        <v>0</v>
      </c>
      <c r="W1037" s="26">
        <v>58</v>
      </c>
      <c r="X1037" s="22">
        <v>8</v>
      </c>
      <c r="Y1037" s="3">
        <v>0.4</v>
      </c>
      <c r="Z1037" s="3"/>
      <c r="AB1037" s="30">
        <v>1007</v>
      </c>
      <c r="AC1037" s="30">
        <v>1.3589249462051511</v>
      </c>
      <c r="AD1037" s="30">
        <v>1.5410750537948488</v>
      </c>
    </row>
    <row r="1038" spans="1:30">
      <c r="A1038" s="4">
        <v>43781.166666666664</v>
      </c>
      <c r="B1038">
        <v>43781</v>
      </c>
      <c r="C1038" s="3">
        <v>0.16666666666666666</v>
      </c>
      <c r="D1038" s="3">
        <v>4</v>
      </c>
      <c r="E1038" s="3">
        <v>43</v>
      </c>
      <c r="F1038" s="3">
        <v>0.8</v>
      </c>
      <c r="G1038" s="5">
        <v>0.3</v>
      </c>
      <c r="H1038" s="3">
        <v>1.1000000000000001</v>
      </c>
      <c r="I1038" s="3">
        <v>1.55139</v>
      </c>
      <c r="J1038" s="12">
        <f t="shared" si="112"/>
        <v>1.7750000000000001</v>
      </c>
      <c r="K1038" s="4">
        <v>43781.166666666664</v>
      </c>
      <c r="L1038" s="3">
        <f t="shared" si="113"/>
        <v>12</v>
      </c>
      <c r="M1038" s="3">
        <f t="shared" si="114"/>
        <v>4</v>
      </c>
      <c r="N1038" s="3">
        <v>58</v>
      </c>
      <c r="O1038" s="3">
        <v>58</v>
      </c>
      <c r="P1038" s="3">
        <v>58</v>
      </c>
      <c r="Q1038" s="3">
        <v>0</v>
      </c>
      <c r="R1038" s="3"/>
      <c r="S1038" s="3">
        <f t="shared" si="115"/>
        <v>1</v>
      </c>
      <c r="T1038" s="3">
        <f t="shared" si="116"/>
        <v>1</v>
      </c>
      <c r="U1038" s="3">
        <f t="shared" si="117"/>
        <v>1</v>
      </c>
      <c r="V1038" s="3">
        <f t="shared" si="118"/>
        <v>0</v>
      </c>
      <c r="W1038" s="25">
        <v>54</v>
      </c>
      <c r="X1038" s="23">
        <v>8</v>
      </c>
      <c r="Y1038" s="3">
        <v>1.1000000000000001</v>
      </c>
      <c r="Z1038" s="3"/>
      <c r="AB1038" s="30">
        <v>1008</v>
      </c>
      <c r="AC1038" s="30">
        <v>1.3722169980869352</v>
      </c>
      <c r="AD1038" s="30">
        <v>-0.3722169980869352</v>
      </c>
    </row>
    <row r="1039" spans="1:30">
      <c r="A1039" s="4">
        <v>43781.208333333336</v>
      </c>
      <c r="B1039">
        <v>43781</v>
      </c>
      <c r="C1039" s="3">
        <v>0.20833333333333334</v>
      </c>
      <c r="D1039" s="3">
        <v>5</v>
      </c>
      <c r="E1039" s="3">
        <v>43</v>
      </c>
      <c r="F1039" s="3">
        <v>1</v>
      </c>
      <c r="G1039" s="5">
        <v>1.2</v>
      </c>
      <c r="H1039" s="3">
        <v>2.2000000000000002</v>
      </c>
      <c r="I1039" s="3">
        <v>1.55139</v>
      </c>
      <c r="J1039" s="12">
        <f t="shared" si="112"/>
        <v>1.8125</v>
      </c>
      <c r="K1039" s="4">
        <v>43781.208333333336</v>
      </c>
      <c r="L1039" s="3">
        <f t="shared" si="113"/>
        <v>12</v>
      </c>
      <c r="M1039" s="3">
        <f t="shared" si="114"/>
        <v>5</v>
      </c>
      <c r="N1039" s="3">
        <v>57</v>
      </c>
      <c r="O1039" s="3">
        <v>33</v>
      </c>
      <c r="P1039" s="3">
        <v>57</v>
      </c>
      <c r="Q1039" s="3">
        <v>0</v>
      </c>
      <c r="R1039" s="3"/>
      <c r="S1039" s="3">
        <f t="shared" si="115"/>
        <v>1</v>
      </c>
      <c r="T1039" s="3">
        <f t="shared" si="116"/>
        <v>1</v>
      </c>
      <c r="U1039" s="3">
        <f t="shared" si="117"/>
        <v>1</v>
      </c>
      <c r="V1039" s="3">
        <f t="shared" si="118"/>
        <v>0</v>
      </c>
      <c r="W1039" s="26">
        <v>54</v>
      </c>
      <c r="X1039" s="22">
        <v>8</v>
      </c>
      <c r="Y1039" s="3">
        <v>2.2000000000000002</v>
      </c>
      <c r="Z1039" s="3"/>
      <c r="AB1039" s="30">
        <v>1009</v>
      </c>
      <c r="AC1039" s="30">
        <v>1.3505987762729736</v>
      </c>
      <c r="AD1039" s="30">
        <v>-0.45059877627297362</v>
      </c>
    </row>
    <row r="1040" spans="1:30">
      <c r="A1040" s="4">
        <v>43781.25</v>
      </c>
      <c r="B1040">
        <v>43781</v>
      </c>
      <c r="C1040" s="3">
        <v>0.25</v>
      </c>
      <c r="D1040" s="3">
        <v>6</v>
      </c>
      <c r="E1040" s="3">
        <v>43</v>
      </c>
      <c r="F1040" s="3">
        <v>0.2</v>
      </c>
      <c r="G1040" s="5">
        <v>1.3</v>
      </c>
      <c r="H1040" s="3">
        <v>1.5</v>
      </c>
      <c r="I1040" s="3">
        <v>1.55139</v>
      </c>
      <c r="J1040" s="12">
        <f t="shared" si="112"/>
        <v>1.8458333333333334</v>
      </c>
      <c r="K1040" s="4">
        <v>43781.25</v>
      </c>
      <c r="L1040" s="3">
        <f t="shared" si="113"/>
        <v>12</v>
      </c>
      <c r="M1040" s="3">
        <f t="shared" si="114"/>
        <v>6</v>
      </c>
      <c r="N1040" s="3">
        <v>58</v>
      </c>
      <c r="O1040" s="3">
        <v>0</v>
      </c>
      <c r="P1040" s="3">
        <v>58</v>
      </c>
      <c r="Q1040" s="3">
        <v>0</v>
      </c>
      <c r="R1040" s="3"/>
      <c r="S1040" s="3">
        <f t="shared" si="115"/>
        <v>1</v>
      </c>
      <c r="T1040" s="3">
        <f t="shared" si="116"/>
        <v>0</v>
      </c>
      <c r="U1040" s="3">
        <f t="shared" si="117"/>
        <v>1</v>
      </c>
      <c r="V1040" s="3">
        <f t="shared" si="118"/>
        <v>0</v>
      </c>
      <c r="W1040" s="25">
        <v>53</v>
      </c>
      <c r="X1040" s="23">
        <v>5</v>
      </c>
      <c r="Y1040" s="3">
        <v>1.5</v>
      </c>
      <c r="Z1040" s="3"/>
      <c r="AB1040" s="30">
        <v>1010</v>
      </c>
      <c r="AC1040" s="30">
        <v>1.3505987762729736</v>
      </c>
      <c r="AD1040" s="30">
        <v>-0.65059877627297369</v>
      </c>
    </row>
    <row r="1041" spans="1:30">
      <c r="A1041" s="4">
        <v>43781.291666666664</v>
      </c>
      <c r="B1041">
        <v>43781</v>
      </c>
      <c r="C1041" s="3">
        <v>0.29166666666666669</v>
      </c>
      <c r="D1041" s="3">
        <v>7</v>
      </c>
      <c r="E1041" s="3">
        <v>43</v>
      </c>
      <c r="F1041" s="3">
        <v>0.8</v>
      </c>
      <c r="G1041" s="5">
        <v>1.6</v>
      </c>
      <c r="H1041" s="3">
        <v>2.4000000000000004</v>
      </c>
      <c r="I1041" s="3">
        <v>1.55139</v>
      </c>
      <c r="J1041" s="12">
        <f t="shared" si="112"/>
        <v>1.9416666666666667</v>
      </c>
      <c r="K1041" s="4">
        <v>43781.291666666664</v>
      </c>
      <c r="L1041" s="3">
        <f t="shared" si="113"/>
        <v>12</v>
      </c>
      <c r="M1041" s="3">
        <f t="shared" si="114"/>
        <v>7</v>
      </c>
      <c r="N1041" s="3">
        <v>58</v>
      </c>
      <c r="O1041" s="3">
        <v>0</v>
      </c>
      <c r="P1041" s="3">
        <v>44</v>
      </c>
      <c r="Q1041" s="3">
        <v>0</v>
      </c>
      <c r="R1041" s="3"/>
      <c r="S1041" s="3">
        <f t="shared" si="115"/>
        <v>1</v>
      </c>
      <c r="T1041" s="3">
        <f t="shared" si="116"/>
        <v>0</v>
      </c>
      <c r="U1041" s="3">
        <f t="shared" si="117"/>
        <v>1</v>
      </c>
      <c r="V1041" s="3">
        <f t="shared" si="118"/>
        <v>0</v>
      </c>
      <c r="W1041" s="26">
        <v>47</v>
      </c>
      <c r="X1041" s="22">
        <v>8</v>
      </c>
      <c r="Y1041" s="3">
        <v>2.4000000000000004</v>
      </c>
      <c r="Z1041" s="3"/>
      <c r="AB1041" s="30">
        <v>1011</v>
      </c>
      <c r="AC1041" s="30">
        <v>1.3505987762729736</v>
      </c>
      <c r="AD1041" s="30">
        <v>-0.25059877627297356</v>
      </c>
    </row>
    <row r="1042" spans="1:30">
      <c r="A1042" s="4">
        <v>43781.333333333336</v>
      </c>
      <c r="B1042">
        <v>43781</v>
      </c>
      <c r="C1042" s="3">
        <v>0.33333333333333331</v>
      </c>
      <c r="D1042" s="3">
        <v>8</v>
      </c>
      <c r="E1042" s="3">
        <v>43</v>
      </c>
      <c r="F1042" s="3">
        <v>0.9</v>
      </c>
      <c r="G1042" s="5">
        <v>1.2</v>
      </c>
      <c r="H1042" s="3">
        <v>2.1</v>
      </c>
      <c r="I1042" s="3">
        <v>1.55139</v>
      </c>
      <c r="J1042" s="12">
        <f t="shared" si="112"/>
        <v>1.9500000000000002</v>
      </c>
      <c r="K1042" s="4">
        <v>43781.333333333336</v>
      </c>
      <c r="L1042" s="3">
        <f t="shared" si="113"/>
        <v>12</v>
      </c>
      <c r="M1042" s="3">
        <f t="shared" si="114"/>
        <v>8</v>
      </c>
      <c r="N1042" s="3">
        <v>58</v>
      </c>
      <c r="O1042" s="3">
        <v>0</v>
      </c>
      <c r="P1042" s="3">
        <v>0</v>
      </c>
      <c r="Q1042" s="3">
        <v>0</v>
      </c>
      <c r="R1042" s="3"/>
      <c r="S1042" s="3">
        <f t="shared" si="115"/>
        <v>1</v>
      </c>
      <c r="T1042" s="3">
        <f t="shared" si="116"/>
        <v>0</v>
      </c>
      <c r="U1042" s="3">
        <f t="shared" si="117"/>
        <v>0</v>
      </c>
      <c r="V1042" s="3">
        <f t="shared" si="118"/>
        <v>0</v>
      </c>
      <c r="W1042" s="25">
        <v>44</v>
      </c>
      <c r="X1042" s="23">
        <v>8</v>
      </c>
      <c r="Y1042" s="3">
        <v>2.1</v>
      </c>
      <c r="Z1042" s="3"/>
      <c r="AB1042" s="30">
        <v>1012</v>
      </c>
      <c r="AC1042" s="30">
        <v>1.4386772574958555</v>
      </c>
      <c r="AD1042" s="30">
        <v>0.4613227425041444</v>
      </c>
    </row>
    <row r="1043" spans="1:30">
      <c r="A1043" s="4">
        <v>43781.375</v>
      </c>
      <c r="B1043">
        <v>43781</v>
      </c>
      <c r="C1043" s="3">
        <v>0.375</v>
      </c>
      <c r="D1043" s="3">
        <v>9</v>
      </c>
      <c r="E1043" s="3">
        <v>43</v>
      </c>
      <c r="F1043" s="3">
        <v>0.5</v>
      </c>
      <c r="G1043" s="5">
        <v>0.5</v>
      </c>
      <c r="H1043" s="3">
        <v>1</v>
      </c>
      <c r="I1043" s="3">
        <v>1.55139</v>
      </c>
      <c r="J1043" s="12">
        <f t="shared" si="112"/>
        <v>1.9500000000000002</v>
      </c>
      <c r="K1043" s="4">
        <v>43781.375</v>
      </c>
      <c r="L1043" s="3">
        <f t="shared" si="113"/>
        <v>12</v>
      </c>
      <c r="M1043" s="3">
        <f t="shared" si="114"/>
        <v>9</v>
      </c>
      <c r="N1043" s="3">
        <v>57</v>
      </c>
      <c r="O1043" s="3">
        <v>0</v>
      </c>
      <c r="P1043" s="3">
        <v>0</v>
      </c>
      <c r="Q1043" s="3">
        <v>0</v>
      </c>
      <c r="R1043" s="3"/>
      <c r="S1043" s="3">
        <f t="shared" si="115"/>
        <v>1</v>
      </c>
      <c r="T1043" s="3">
        <f t="shared" si="116"/>
        <v>0</v>
      </c>
      <c r="U1043" s="3">
        <f t="shared" si="117"/>
        <v>0</v>
      </c>
      <c r="V1043" s="3">
        <f t="shared" si="118"/>
        <v>0</v>
      </c>
      <c r="W1043" s="26">
        <v>43</v>
      </c>
      <c r="X1043" s="22">
        <v>10</v>
      </c>
      <c r="Y1043" s="3">
        <v>1</v>
      </c>
      <c r="Z1043" s="3"/>
      <c r="AB1043" s="30">
        <v>1013</v>
      </c>
      <c r="AC1043" s="30">
        <v>1.4735875311916011</v>
      </c>
      <c r="AD1043" s="30">
        <v>-0.17358753119160131</v>
      </c>
    </row>
    <row r="1044" spans="1:30">
      <c r="A1044" s="4">
        <v>43781.416666666664</v>
      </c>
      <c r="B1044">
        <v>43781</v>
      </c>
      <c r="C1044" s="3">
        <v>0.41666666666666669</v>
      </c>
      <c r="D1044" s="3">
        <v>10</v>
      </c>
      <c r="E1044" s="3">
        <v>43</v>
      </c>
      <c r="F1044" s="3">
        <v>0.5</v>
      </c>
      <c r="G1044" s="5">
        <v>0.6</v>
      </c>
      <c r="H1044" s="3">
        <v>1.1000000000000001</v>
      </c>
      <c r="I1044" s="3">
        <v>1.55139</v>
      </c>
      <c r="J1044" s="12">
        <f t="shared" si="112"/>
        <v>1.925</v>
      </c>
      <c r="K1044" s="4">
        <v>43781.416666666664</v>
      </c>
      <c r="L1044" s="3">
        <f t="shared" si="113"/>
        <v>12</v>
      </c>
      <c r="M1044" s="3">
        <f t="shared" si="114"/>
        <v>10</v>
      </c>
      <c r="N1044" s="3">
        <v>58</v>
      </c>
      <c r="O1044" s="3">
        <v>0</v>
      </c>
      <c r="P1044" s="3">
        <v>0</v>
      </c>
      <c r="Q1044" s="3">
        <v>0</v>
      </c>
      <c r="R1044" s="3"/>
      <c r="S1044" s="3">
        <f t="shared" si="115"/>
        <v>1</v>
      </c>
      <c r="T1044" s="3">
        <f t="shared" si="116"/>
        <v>0</v>
      </c>
      <c r="U1044" s="3">
        <f t="shared" si="117"/>
        <v>0</v>
      </c>
      <c r="V1044" s="3">
        <f t="shared" si="118"/>
        <v>0</v>
      </c>
      <c r="W1044" s="25">
        <v>39</v>
      </c>
      <c r="X1044" s="23">
        <v>8</v>
      </c>
      <c r="Y1044" s="3">
        <v>1.1000000000000001</v>
      </c>
      <c r="Z1044" s="3"/>
      <c r="AB1044" s="30">
        <v>1014</v>
      </c>
      <c r="AC1044" s="30">
        <v>1.4868795830733852</v>
      </c>
      <c r="AD1044" s="30">
        <v>0.21312041692661476</v>
      </c>
    </row>
    <row r="1045" spans="1:30">
      <c r="A1045" s="4">
        <v>43781.458333333336</v>
      </c>
      <c r="B1045">
        <v>43781</v>
      </c>
      <c r="C1045" s="3">
        <v>0.45833333333333331</v>
      </c>
      <c r="D1045" s="3">
        <v>11</v>
      </c>
      <c r="E1045" s="3">
        <v>43</v>
      </c>
      <c r="F1045" s="3">
        <v>0.4</v>
      </c>
      <c r="G1045" s="5">
        <v>0.2</v>
      </c>
      <c r="H1045" s="3">
        <v>0.60000000000000009</v>
      </c>
      <c r="I1045" s="3">
        <v>1.55139</v>
      </c>
      <c r="J1045" s="12">
        <f t="shared" si="112"/>
        <v>1.9000000000000001</v>
      </c>
      <c r="K1045" s="4">
        <v>43781.458333333336</v>
      </c>
      <c r="L1045" s="3">
        <f t="shared" si="113"/>
        <v>12</v>
      </c>
      <c r="M1045" s="3">
        <f t="shared" si="114"/>
        <v>11</v>
      </c>
      <c r="N1045" s="3">
        <v>5</v>
      </c>
      <c r="O1045" s="3">
        <v>0</v>
      </c>
      <c r="P1045" s="3">
        <v>0</v>
      </c>
      <c r="Q1045" s="3">
        <v>0</v>
      </c>
      <c r="R1045" s="3"/>
      <c r="S1045" s="3">
        <f t="shared" si="115"/>
        <v>1</v>
      </c>
      <c r="T1045" s="3">
        <f t="shared" si="116"/>
        <v>0</v>
      </c>
      <c r="U1045" s="3">
        <f t="shared" si="117"/>
        <v>0</v>
      </c>
      <c r="V1045" s="3">
        <f t="shared" si="118"/>
        <v>0</v>
      </c>
      <c r="W1045" s="26">
        <v>40</v>
      </c>
      <c r="X1045" s="22">
        <v>8</v>
      </c>
      <c r="Y1045" s="3">
        <v>0.60000000000000009</v>
      </c>
      <c r="Z1045" s="3"/>
      <c r="AB1045" s="30">
        <v>1015</v>
      </c>
      <c r="AC1045" s="30">
        <v>1.4868795830733852</v>
      </c>
      <c r="AD1045" s="30">
        <v>-0.48687958307338519</v>
      </c>
    </row>
    <row r="1046" spans="1:30">
      <c r="A1046" s="4">
        <v>43781.5</v>
      </c>
      <c r="B1046">
        <v>43781</v>
      </c>
      <c r="C1046" s="3">
        <v>0.5</v>
      </c>
      <c r="D1046" s="3">
        <v>12</v>
      </c>
      <c r="E1046" s="3">
        <v>43</v>
      </c>
      <c r="F1046" s="3">
        <v>0.3</v>
      </c>
      <c r="G1046" s="5">
        <v>0.4</v>
      </c>
      <c r="H1046" s="3">
        <v>0.7</v>
      </c>
      <c r="I1046" s="3">
        <v>1.55139</v>
      </c>
      <c r="J1046" s="12">
        <f t="shared" si="112"/>
        <v>1.9000000000000001</v>
      </c>
      <c r="K1046" s="4">
        <v>43781.5</v>
      </c>
      <c r="L1046" s="3">
        <f t="shared" si="113"/>
        <v>12</v>
      </c>
      <c r="M1046" s="3">
        <f t="shared" si="114"/>
        <v>12</v>
      </c>
      <c r="N1046" s="3">
        <v>0</v>
      </c>
      <c r="O1046" s="3">
        <v>0</v>
      </c>
      <c r="P1046" s="3">
        <v>42</v>
      </c>
      <c r="Q1046" s="3">
        <v>0</v>
      </c>
      <c r="R1046" s="3"/>
      <c r="S1046" s="3">
        <f t="shared" si="115"/>
        <v>0</v>
      </c>
      <c r="T1046" s="3">
        <f t="shared" si="116"/>
        <v>0</v>
      </c>
      <c r="U1046" s="3">
        <f t="shared" si="117"/>
        <v>1</v>
      </c>
      <c r="V1046" s="3">
        <f t="shared" si="118"/>
        <v>0</v>
      </c>
      <c r="W1046" s="25">
        <v>41</v>
      </c>
      <c r="X1046" s="23">
        <v>11</v>
      </c>
      <c r="Y1046" s="3">
        <v>0.7</v>
      </c>
      <c r="Z1046" s="3"/>
      <c r="AB1046" s="30">
        <v>1016</v>
      </c>
      <c r="AC1046" s="30">
        <v>1.447003427428033</v>
      </c>
      <c r="AD1046" s="30">
        <v>1.4529965725719669</v>
      </c>
    </row>
    <row r="1047" spans="1:30">
      <c r="A1047" s="4">
        <v>43781.541666666664</v>
      </c>
      <c r="B1047">
        <v>43781</v>
      </c>
      <c r="C1047" s="3">
        <v>0.54166666666666663</v>
      </c>
      <c r="D1047" s="3">
        <v>13</v>
      </c>
      <c r="E1047" s="3">
        <v>43</v>
      </c>
      <c r="F1047" s="3">
        <v>0.4</v>
      </c>
      <c r="G1047" s="5">
        <v>1.6</v>
      </c>
      <c r="H1047" s="3">
        <v>2</v>
      </c>
      <c r="I1047" s="3">
        <v>1.55139</v>
      </c>
      <c r="J1047" s="12">
        <f t="shared" si="112"/>
        <v>1.9000000000000004</v>
      </c>
      <c r="K1047" s="4">
        <v>43781.541666666664</v>
      </c>
      <c r="L1047" s="3">
        <f t="shared" si="113"/>
        <v>12</v>
      </c>
      <c r="M1047" s="3">
        <f t="shared" si="114"/>
        <v>13</v>
      </c>
      <c r="N1047" s="3">
        <v>0</v>
      </c>
      <c r="O1047" s="3">
        <v>0</v>
      </c>
      <c r="P1047" s="3">
        <v>58</v>
      </c>
      <c r="Q1047" s="3">
        <v>0</v>
      </c>
      <c r="R1047" s="3"/>
      <c r="S1047" s="3">
        <f t="shared" si="115"/>
        <v>0</v>
      </c>
      <c r="T1047" s="3">
        <f t="shared" si="116"/>
        <v>0</v>
      </c>
      <c r="U1047" s="3">
        <f t="shared" si="117"/>
        <v>1</v>
      </c>
      <c r="V1047" s="3">
        <f t="shared" si="118"/>
        <v>0</v>
      </c>
      <c r="W1047" s="26">
        <v>41</v>
      </c>
      <c r="X1047" s="22">
        <v>13</v>
      </c>
      <c r="Y1047" s="3">
        <v>2</v>
      </c>
      <c r="Z1047" s="3"/>
      <c r="AB1047" s="30">
        <v>1017</v>
      </c>
      <c r="AC1047" s="30">
        <v>1.3550424100511838</v>
      </c>
      <c r="AD1047" s="30">
        <v>-1.0550424100511837</v>
      </c>
    </row>
    <row r="1048" spans="1:30">
      <c r="A1048" s="4">
        <v>43781.583333333336</v>
      </c>
      <c r="B1048">
        <v>43781</v>
      </c>
      <c r="C1048" s="3">
        <v>0.58333333333333337</v>
      </c>
      <c r="D1048" s="3">
        <v>14</v>
      </c>
      <c r="E1048" s="3">
        <v>43</v>
      </c>
      <c r="F1048" s="3">
        <v>0.4</v>
      </c>
      <c r="G1048" s="5">
        <v>0.4</v>
      </c>
      <c r="H1048" s="3">
        <v>0.8</v>
      </c>
      <c r="I1048" s="3">
        <v>1.55139</v>
      </c>
      <c r="J1048" s="12">
        <f t="shared" si="112"/>
        <v>1.8333333333333337</v>
      </c>
      <c r="K1048" s="4">
        <v>43781.583333333336</v>
      </c>
      <c r="L1048" s="3">
        <f t="shared" si="113"/>
        <v>12</v>
      </c>
      <c r="M1048" s="3">
        <f t="shared" si="114"/>
        <v>14</v>
      </c>
      <c r="N1048" s="3">
        <v>0</v>
      </c>
      <c r="O1048" s="3">
        <v>0</v>
      </c>
      <c r="P1048" s="3">
        <v>51</v>
      </c>
      <c r="Q1048" s="3">
        <v>0</v>
      </c>
      <c r="R1048" s="3"/>
      <c r="S1048" s="3">
        <f t="shared" si="115"/>
        <v>0</v>
      </c>
      <c r="T1048" s="3">
        <f t="shared" si="116"/>
        <v>0</v>
      </c>
      <c r="U1048" s="3">
        <f t="shared" si="117"/>
        <v>1</v>
      </c>
      <c r="V1048" s="3">
        <f t="shared" si="118"/>
        <v>0</v>
      </c>
      <c r="W1048" s="25">
        <v>43</v>
      </c>
      <c r="X1048" s="23">
        <v>12</v>
      </c>
      <c r="Y1048" s="3">
        <v>0.8</v>
      </c>
      <c r="Z1048" s="3"/>
      <c r="AB1048" s="30">
        <v>1018</v>
      </c>
      <c r="AC1048" s="30">
        <v>1.3151662544058316</v>
      </c>
      <c r="AD1048" s="30">
        <v>-1.0151662544058315</v>
      </c>
    </row>
    <row r="1049" spans="1:30">
      <c r="A1049" s="4">
        <v>43781.625</v>
      </c>
      <c r="B1049">
        <v>43781</v>
      </c>
      <c r="C1049" s="3">
        <v>0.625</v>
      </c>
      <c r="D1049" s="3">
        <v>15</v>
      </c>
      <c r="E1049" s="3">
        <v>43</v>
      </c>
      <c r="F1049" s="3">
        <v>0.3</v>
      </c>
      <c r="G1049" s="5">
        <v>0.3</v>
      </c>
      <c r="H1049" s="3">
        <v>0.6</v>
      </c>
      <c r="I1049" s="3">
        <v>1.55139</v>
      </c>
      <c r="J1049" s="12">
        <f t="shared" si="112"/>
        <v>1.8166666666666667</v>
      </c>
      <c r="K1049" s="4">
        <v>43781.625</v>
      </c>
      <c r="L1049" s="3">
        <f t="shared" si="113"/>
        <v>12</v>
      </c>
      <c r="M1049" s="3">
        <f t="shared" si="114"/>
        <v>15</v>
      </c>
      <c r="N1049" s="3"/>
      <c r="O1049" s="3"/>
      <c r="P1049" s="3"/>
      <c r="Q1049" s="3"/>
      <c r="R1049" s="3"/>
      <c r="S1049" s="3">
        <f t="shared" si="115"/>
        <v>0</v>
      </c>
      <c r="T1049" s="3">
        <f t="shared" si="116"/>
        <v>0</v>
      </c>
      <c r="U1049" s="3">
        <f t="shared" si="117"/>
        <v>0</v>
      </c>
      <c r="V1049" s="3">
        <f t="shared" si="118"/>
        <v>0</v>
      </c>
      <c r="W1049" s="26">
        <v>40</v>
      </c>
      <c r="X1049" s="22">
        <v>13</v>
      </c>
      <c r="Y1049" s="3">
        <v>0.6</v>
      </c>
      <c r="Z1049" s="3"/>
      <c r="AB1049" s="30">
        <v>1019</v>
      </c>
      <c r="AC1049" s="30">
        <v>1.2619980468786953</v>
      </c>
      <c r="AD1049" s="30">
        <v>-0.8619980468786953</v>
      </c>
    </row>
    <row r="1050" spans="1:30">
      <c r="A1050" s="4">
        <v>43781.666666666664</v>
      </c>
      <c r="B1050">
        <v>43781</v>
      </c>
      <c r="C1050" s="3">
        <v>0.66666666666666663</v>
      </c>
      <c r="D1050" s="3">
        <v>16</v>
      </c>
      <c r="E1050" s="3">
        <v>43</v>
      </c>
      <c r="F1050" s="3">
        <v>0.7</v>
      </c>
      <c r="G1050" s="5">
        <v>1.5</v>
      </c>
      <c r="H1050" s="3">
        <v>2.2000000000000002</v>
      </c>
      <c r="I1050" s="3">
        <v>1.55139</v>
      </c>
      <c r="J1050" s="12">
        <f t="shared" si="112"/>
        <v>1.8875</v>
      </c>
      <c r="K1050" s="4">
        <v>43781.666666666664</v>
      </c>
      <c r="L1050" s="3">
        <f t="shared" si="113"/>
        <v>12</v>
      </c>
      <c r="M1050" s="3">
        <f t="shared" si="114"/>
        <v>16</v>
      </c>
      <c r="N1050" s="3">
        <v>0</v>
      </c>
      <c r="O1050" s="3">
        <v>0</v>
      </c>
      <c r="P1050" s="3">
        <v>37</v>
      </c>
      <c r="Q1050" s="3">
        <v>0</v>
      </c>
      <c r="R1050" s="3"/>
      <c r="S1050" s="3">
        <f t="shared" si="115"/>
        <v>0</v>
      </c>
      <c r="T1050" s="3">
        <f t="shared" si="116"/>
        <v>0</v>
      </c>
      <c r="U1050" s="3">
        <f t="shared" si="117"/>
        <v>1</v>
      </c>
      <c r="V1050" s="3">
        <f t="shared" si="118"/>
        <v>0</v>
      </c>
      <c r="W1050" s="25">
        <v>41</v>
      </c>
      <c r="X1050" s="23">
        <v>13</v>
      </c>
      <c r="Y1050" s="3">
        <v>2.2000000000000002</v>
      </c>
      <c r="Z1050" s="3"/>
      <c r="AB1050" s="30">
        <v>1020</v>
      </c>
      <c r="AC1050" s="30">
        <v>1.195537787469775</v>
      </c>
      <c r="AD1050" s="30">
        <v>-0.79553778746977499</v>
      </c>
    </row>
    <row r="1051" spans="1:30">
      <c r="A1051" s="4">
        <v>43781.708333333336</v>
      </c>
      <c r="B1051">
        <v>43781</v>
      </c>
      <c r="C1051" s="3">
        <v>0.70833333333333337</v>
      </c>
      <c r="D1051" s="3">
        <v>17</v>
      </c>
      <c r="E1051" s="3">
        <v>43</v>
      </c>
      <c r="F1051" s="3">
        <v>1.1000000000000001</v>
      </c>
      <c r="G1051" s="5">
        <v>0.6</v>
      </c>
      <c r="H1051" s="3">
        <v>1.7000000000000002</v>
      </c>
      <c r="I1051" s="3">
        <v>1.55139</v>
      </c>
      <c r="J1051" s="12">
        <f t="shared" si="112"/>
        <v>2.0041666666666669</v>
      </c>
      <c r="K1051" s="4">
        <v>43781.708333333336</v>
      </c>
      <c r="L1051" s="3">
        <f t="shared" si="113"/>
        <v>12</v>
      </c>
      <c r="M1051" s="3">
        <f t="shared" si="114"/>
        <v>17</v>
      </c>
      <c r="N1051" s="3">
        <v>0</v>
      </c>
      <c r="O1051" s="3">
        <v>0</v>
      </c>
      <c r="P1051" s="3">
        <v>58</v>
      </c>
      <c r="Q1051" s="3">
        <v>0</v>
      </c>
      <c r="R1051" s="3"/>
      <c r="S1051" s="3">
        <f t="shared" si="115"/>
        <v>0</v>
      </c>
      <c r="T1051" s="3">
        <f t="shared" si="116"/>
        <v>0</v>
      </c>
      <c r="U1051" s="3">
        <f t="shared" si="117"/>
        <v>1</v>
      </c>
      <c r="V1051" s="3">
        <f t="shared" si="118"/>
        <v>0</v>
      </c>
      <c r="W1051" s="26">
        <v>37</v>
      </c>
      <c r="X1051" s="22">
        <v>12</v>
      </c>
      <c r="Y1051" s="3">
        <v>1.7000000000000002</v>
      </c>
      <c r="Z1051" s="3"/>
      <c r="AB1051" s="30">
        <v>1021</v>
      </c>
      <c r="AC1051" s="30">
        <v>1.1423695799426388</v>
      </c>
      <c r="AD1051" s="30">
        <v>-0.84236957994263872</v>
      </c>
    </row>
    <row r="1052" spans="1:30">
      <c r="A1052" s="4">
        <v>43781.75</v>
      </c>
      <c r="B1052">
        <v>43781</v>
      </c>
      <c r="C1052" s="3">
        <v>0.75</v>
      </c>
      <c r="D1052" s="3">
        <v>18</v>
      </c>
      <c r="E1052" s="3">
        <v>43</v>
      </c>
      <c r="F1052" s="3">
        <v>1</v>
      </c>
      <c r="G1052" s="5">
        <v>1</v>
      </c>
      <c r="H1052" s="3">
        <v>2</v>
      </c>
      <c r="I1052" s="3">
        <v>1.55139</v>
      </c>
      <c r="J1052" s="12">
        <f t="shared" si="112"/>
        <v>2.1458333333333335</v>
      </c>
      <c r="K1052" s="4">
        <v>43781.75</v>
      </c>
      <c r="L1052" s="3">
        <f t="shared" si="113"/>
        <v>12</v>
      </c>
      <c r="M1052" s="3">
        <f t="shared" si="114"/>
        <v>18</v>
      </c>
      <c r="N1052" s="3">
        <v>0</v>
      </c>
      <c r="O1052" s="3">
        <v>0</v>
      </c>
      <c r="P1052" s="3">
        <v>49</v>
      </c>
      <c r="Q1052" s="3">
        <v>0</v>
      </c>
      <c r="R1052" s="3"/>
      <c r="S1052" s="3">
        <f t="shared" si="115"/>
        <v>0</v>
      </c>
      <c r="T1052" s="3">
        <f t="shared" si="116"/>
        <v>0</v>
      </c>
      <c r="U1052" s="3">
        <f t="shared" si="117"/>
        <v>1</v>
      </c>
      <c r="V1052" s="3">
        <f t="shared" si="118"/>
        <v>0</v>
      </c>
      <c r="W1052" s="25">
        <v>36</v>
      </c>
      <c r="X1052" s="23">
        <v>17</v>
      </c>
      <c r="Y1052" s="3">
        <v>2</v>
      </c>
      <c r="Z1052" s="3"/>
      <c r="AB1052" s="30">
        <v>1022</v>
      </c>
      <c r="AC1052" s="30">
        <v>1.0892013724155025</v>
      </c>
      <c r="AD1052" s="30">
        <v>-0.78920137241550248</v>
      </c>
    </row>
    <row r="1053" spans="1:30">
      <c r="A1053" s="4">
        <v>43781.791666666664</v>
      </c>
      <c r="B1053">
        <v>43781</v>
      </c>
      <c r="C1053" s="3">
        <v>0.79166666666666663</v>
      </c>
      <c r="D1053" s="3">
        <v>19</v>
      </c>
      <c r="E1053" s="3">
        <v>43</v>
      </c>
      <c r="F1053" s="3">
        <v>0.9</v>
      </c>
      <c r="G1053" s="5">
        <v>1.4</v>
      </c>
      <c r="H1053" s="3">
        <v>2.2999999999999998</v>
      </c>
      <c r="I1053" s="3">
        <v>1.55139</v>
      </c>
      <c r="J1053" s="12">
        <f t="shared" si="112"/>
        <v>2.1750000000000003</v>
      </c>
      <c r="K1053" s="4">
        <v>43781.791666666664</v>
      </c>
      <c r="L1053" s="3">
        <f t="shared" si="113"/>
        <v>12</v>
      </c>
      <c r="M1053" s="3">
        <f t="shared" si="114"/>
        <v>19</v>
      </c>
      <c r="N1053" s="3">
        <v>0</v>
      </c>
      <c r="O1053" s="3">
        <v>50</v>
      </c>
      <c r="P1053" s="3">
        <v>0</v>
      </c>
      <c r="Q1053" s="3">
        <v>0</v>
      </c>
      <c r="R1053" s="3"/>
      <c r="S1053" s="3">
        <f t="shared" si="115"/>
        <v>0</v>
      </c>
      <c r="T1053" s="3">
        <f t="shared" si="116"/>
        <v>1</v>
      </c>
      <c r="U1053" s="3">
        <f t="shared" si="117"/>
        <v>0</v>
      </c>
      <c r="V1053" s="3">
        <f t="shared" si="118"/>
        <v>0</v>
      </c>
      <c r="W1053" s="26">
        <v>35</v>
      </c>
      <c r="X1053" s="22">
        <v>17</v>
      </c>
      <c r="Y1053" s="3">
        <v>2.2999999999999998</v>
      </c>
      <c r="Z1053" s="3"/>
      <c r="AB1053" s="30">
        <v>1023</v>
      </c>
      <c r="AC1053" s="30">
        <v>1.1024934242972866</v>
      </c>
      <c r="AD1053" s="30">
        <v>-0.70249342429728656</v>
      </c>
    </row>
    <row r="1054" spans="1:30">
      <c r="A1054" s="4">
        <v>43781.833333333336</v>
      </c>
      <c r="B1054">
        <v>43781</v>
      </c>
      <c r="C1054" s="3">
        <v>0.83333333333333337</v>
      </c>
      <c r="D1054" s="3">
        <v>20</v>
      </c>
      <c r="E1054" s="3">
        <v>43</v>
      </c>
      <c r="F1054" s="3">
        <v>1.7</v>
      </c>
      <c r="G1054" s="5">
        <v>2.1</v>
      </c>
      <c r="H1054" s="3">
        <v>3.8</v>
      </c>
      <c r="I1054" s="3">
        <v>1.55139</v>
      </c>
      <c r="J1054" s="12">
        <f t="shared" si="112"/>
        <v>2.1541666666666668</v>
      </c>
      <c r="K1054" s="4">
        <v>43781.833333333336</v>
      </c>
      <c r="L1054" s="3">
        <f t="shared" si="113"/>
        <v>12</v>
      </c>
      <c r="M1054" s="3">
        <f t="shared" si="114"/>
        <v>20</v>
      </c>
      <c r="N1054" s="3">
        <v>0</v>
      </c>
      <c r="O1054" s="3">
        <v>58</v>
      </c>
      <c r="P1054" s="3">
        <v>0</v>
      </c>
      <c r="Q1054" s="3">
        <v>0</v>
      </c>
      <c r="R1054" s="3"/>
      <c r="S1054" s="3">
        <f t="shared" si="115"/>
        <v>0</v>
      </c>
      <c r="T1054" s="3">
        <f t="shared" si="116"/>
        <v>1</v>
      </c>
      <c r="U1054" s="3">
        <f t="shared" si="117"/>
        <v>0</v>
      </c>
      <c r="V1054" s="3">
        <f t="shared" si="118"/>
        <v>0</v>
      </c>
      <c r="W1054" s="25">
        <v>34</v>
      </c>
      <c r="X1054" s="23">
        <v>21</v>
      </c>
      <c r="Y1054" s="3">
        <v>3.8</v>
      </c>
      <c r="Z1054" s="3"/>
      <c r="AB1054" s="30">
        <v>1024</v>
      </c>
      <c r="AC1054" s="30">
        <v>1.1423695799426388</v>
      </c>
      <c r="AD1054" s="30">
        <v>-0.34236957994263884</v>
      </c>
    </row>
    <row r="1055" spans="1:30">
      <c r="A1055" s="4">
        <v>43781.875</v>
      </c>
      <c r="B1055">
        <v>43781</v>
      </c>
      <c r="C1055" s="3">
        <v>0.875</v>
      </c>
      <c r="D1055" s="3">
        <v>21</v>
      </c>
      <c r="E1055" s="3">
        <v>43</v>
      </c>
      <c r="F1055" s="3">
        <v>1</v>
      </c>
      <c r="G1055" s="5">
        <v>0.9</v>
      </c>
      <c r="H1055" s="3">
        <v>1.9</v>
      </c>
      <c r="I1055" s="3">
        <v>1.55139</v>
      </c>
      <c r="J1055" s="12">
        <f t="shared" si="112"/>
        <v>2.0791666666666666</v>
      </c>
      <c r="K1055" s="4">
        <v>43781.875</v>
      </c>
      <c r="L1055" s="3">
        <f t="shared" si="113"/>
        <v>12</v>
      </c>
      <c r="M1055" s="3">
        <f t="shared" si="114"/>
        <v>21</v>
      </c>
      <c r="N1055" s="3">
        <v>0</v>
      </c>
      <c r="O1055" s="3">
        <v>58</v>
      </c>
      <c r="P1055" s="3">
        <v>0</v>
      </c>
      <c r="Q1055" s="3">
        <v>0</v>
      </c>
      <c r="R1055" s="3"/>
      <c r="S1055" s="3">
        <f t="shared" si="115"/>
        <v>0</v>
      </c>
      <c r="T1055" s="3">
        <f t="shared" si="116"/>
        <v>1</v>
      </c>
      <c r="U1055" s="3">
        <f t="shared" si="117"/>
        <v>0</v>
      </c>
      <c r="V1055" s="3">
        <f t="shared" si="118"/>
        <v>0</v>
      </c>
      <c r="W1055" s="26">
        <v>32</v>
      </c>
      <c r="X1055" s="22">
        <v>21</v>
      </c>
      <c r="Y1055" s="3">
        <v>1.9</v>
      </c>
      <c r="Z1055" s="3"/>
      <c r="AB1055" s="30">
        <v>1025</v>
      </c>
      <c r="AC1055" s="30">
        <v>1.1556616318244228</v>
      </c>
      <c r="AD1055" s="30">
        <v>0.74433836817557708</v>
      </c>
    </row>
    <row r="1056" spans="1:30">
      <c r="A1056" s="4">
        <v>43781.916666666664</v>
      </c>
      <c r="B1056">
        <v>43781</v>
      </c>
      <c r="C1056" s="3">
        <v>0.91666666666666663</v>
      </c>
      <c r="D1056" s="3">
        <v>22</v>
      </c>
      <c r="E1056" s="3">
        <v>43</v>
      </c>
      <c r="F1056" s="3">
        <v>0.6</v>
      </c>
      <c r="G1056" s="5">
        <v>1.2</v>
      </c>
      <c r="H1056" s="3">
        <v>1.7999999999999998</v>
      </c>
      <c r="I1056" s="3">
        <v>1.55139</v>
      </c>
      <c r="J1056" s="12">
        <f t="shared" si="112"/>
        <v>2.1333333333333333</v>
      </c>
      <c r="K1056" s="4">
        <v>43781.916666666664</v>
      </c>
      <c r="L1056" s="3">
        <f t="shared" si="113"/>
        <v>12</v>
      </c>
      <c r="M1056" s="3">
        <f t="shared" si="114"/>
        <v>22</v>
      </c>
      <c r="N1056" s="3">
        <v>32</v>
      </c>
      <c r="O1056" s="3">
        <v>58</v>
      </c>
      <c r="P1056" s="3">
        <v>21</v>
      </c>
      <c r="Q1056" s="3">
        <v>0</v>
      </c>
      <c r="R1056" s="3"/>
      <c r="S1056" s="3">
        <f t="shared" si="115"/>
        <v>1</v>
      </c>
      <c r="T1056" s="3">
        <f t="shared" si="116"/>
        <v>1</v>
      </c>
      <c r="U1056" s="3">
        <f t="shared" si="117"/>
        <v>1</v>
      </c>
      <c r="V1056" s="3">
        <f t="shared" si="118"/>
        <v>0</v>
      </c>
      <c r="W1056" s="25">
        <v>32</v>
      </c>
      <c r="X1056" s="23">
        <v>21</v>
      </c>
      <c r="Y1056" s="3">
        <v>1.7999999999999998</v>
      </c>
      <c r="Z1056" s="3"/>
      <c r="AB1056" s="30">
        <v>1026</v>
      </c>
      <c r="AC1056" s="30">
        <v>1.195537787469775</v>
      </c>
      <c r="AD1056" s="30">
        <v>-0.69553778746977502</v>
      </c>
    </row>
    <row r="1057" spans="1:30">
      <c r="A1057" s="4">
        <v>43781.958333333336</v>
      </c>
      <c r="B1057">
        <v>43781</v>
      </c>
      <c r="C1057" s="3">
        <v>0.95833333333333337</v>
      </c>
      <c r="D1057" s="3">
        <v>23</v>
      </c>
      <c r="E1057" s="3">
        <v>43</v>
      </c>
      <c r="F1057" s="3">
        <v>1</v>
      </c>
      <c r="G1057" s="5">
        <v>0.8</v>
      </c>
      <c r="H1057" s="3">
        <v>1.8</v>
      </c>
      <c r="I1057" s="3">
        <v>1.55139</v>
      </c>
      <c r="J1057" s="12">
        <f t="shared" si="112"/>
        <v>2.1875000000000004</v>
      </c>
      <c r="K1057" s="4">
        <v>43781.958333333336</v>
      </c>
      <c r="L1057" s="3">
        <f t="shared" si="113"/>
        <v>12</v>
      </c>
      <c r="M1057" s="3">
        <f t="shared" si="114"/>
        <v>23</v>
      </c>
      <c r="N1057" s="3">
        <v>58</v>
      </c>
      <c r="O1057" s="3">
        <v>51</v>
      </c>
      <c r="P1057" s="3">
        <v>57</v>
      </c>
      <c r="Q1057" s="3">
        <v>0</v>
      </c>
      <c r="R1057" s="3"/>
      <c r="S1057" s="3">
        <f t="shared" si="115"/>
        <v>1</v>
      </c>
      <c r="T1057" s="3">
        <f t="shared" si="116"/>
        <v>1</v>
      </c>
      <c r="U1057" s="3">
        <f t="shared" si="117"/>
        <v>1</v>
      </c>
      <c r="V1057" s="3">
        <f t="shared" si="118"/>
        <v>0</v>
      </c>
      <c r="W1057" s="26">
        <v>31</v>
      </c>
      <c r="X1057" s="22">
        <v>21</v>
      </c>
      <c r="Y1057" s="3">
        <v>1.8</v>
      </c>
      <c r="Z1057" s="3"/>
      <c r="AB1057" s="30">
        <v>1027</v>
      </c>
      <c r="AC1057" s="30">
        <v>1.2762222177942064</v>
      </c>
      <c r="AD1057" s="30">
        <v>1.2237777822057936</v>
      </c>
    </row>
    <row r="1058" spans="1:30">
      <c r="A1058" s="4">
        <v>43782</v>
      </c>
      <c r="B1058">
        <v>43782</v>
      </c>
      <c r="C1058" s="3">
        <v>0</v>
      </c>
      <c r="D1058" s="3">
        <v>0</v>
      </c>
      <c r="E1058" s="3">
        <v>44</v>
      </c>
      <c r="F1058" s="3">
        <v>1</v>
      </c>
      <c r="G1058" s="5">
        <v>0.9</v>
      </c>
      <c r="H1058" s="3">
        <v>1.9</v>
      </c>
      <c r="I1058" s="3">
        <v>1.55139</v>
      </c>
      <c r="J1058" s="12">
        <f t="shared" si="112"/>
        <v>2.2416666666666667</v>
      </c>
      <c r="K1058" s="4">
        <v>43782</v>
      </c>
      <c r="L1058" s="3">
        <f t="shared" si="113"/>
        <v>13</v>
      </c>
      <c r="M1058" s="3">
        <f t="shared" si="114"/>
        <v>0</v>
      </c>
      <c r="N1058" s="3">
        <v>57</v>
      </c>
      <c r="O1058" s="3">
        <v>56</v>
      </c>
      <c r="P1058" s="3">
        <v>57</v>
      </c>
      <c r="Q1058" s="3">
        <v>0</v>
      </c>
      <c r="R1058" s="3"/>
      <c r="S1058" s="3">
        <f t="shared" si="115"/>
        <v>1</v>
      </c>
      <c r="T1058" s="3">
        <f t="shared" si="116"/>
        <v>1</v>
      </c>
      <c r="U1058" s="3">
        <f t="shared" si="117"/>
        <v>1</v>
      </c>
      <c r="V1058" s="3">
        <f t="shared" si="118"/>
        <v>0</v>
      </c>
      <c r="W1058" s="25">
        <v>29</v>
      </c>
      <c r="X1058" s="23">
        <v>21</v>
      </c>
      <c r="Y1058" s="3">
        <v>1.9</v>
      </c>
      <c r="Z1058" s="3"/>
      <c r="AB1058" s="30">
        <v>1028</v>
      </c>
      <c r="AC1058" s="30">
        <v>1.5991204519503777</v>
      </c>
      <c r="AD1058" s="30">
        <v>5.000879548049622</v>
      </c>
    </row>
    <row r="1059" spans="1:30">
      <c r="A1059" s="4">
        <v>43782.041666666664</v>
      </c>
      <c r="B1059">
        <v>43782</v>
      </c>
      <c r="C1059" s="3">
        <v>4.1666666666666664E-2</v>
      </c>
      <c r="D1059" s="3">
        <v>1</v>
      </c>
      <c r="E1059" s="3">
        <v>44</v>
      </c>
      <c r="F1059" s="3">
        <v>0.9</v>
      </c>
      <c r="G1059" s="5">
        <v>0.9</v>
      </c>
      <c r="H1059" s="3">
        <v>1.8</v>
      </c>
      <c r="I1059" s="3">
        <v>1.55139</v>
      </c>
      <c r="J1059" s="12">
        <f t="shared" si="112"/>
        <v>2.2333333333333338</v>
      </c>
      <c r="K1059" s="4">
        <v>43782.041666666664</v>
      </c>
      <c r="L1059" s="3">
        <f t="shared" si="113"/>
        <v>13</v>
      </c>
      <c r="M1059" s="3">
        <f t="shared" si="114"/>
        <v>1</v>
      </c>
      <c r="N1059" s="3">
        <v>58</v>
      </c>
      <c r="O1059" s="3">
        <v>58</v>
      </c>
      <c r="P1059" s="3">
        <v>58</v>
      </c>
      <c r="Q1059" s="3">
        <v>0</v>
      </c>
      <c r="R1059" s="3"/>
      <c r="S1059" s="3">
        <f t="shared" si="115"/>
        <v>1</v>
      </c>
      <c r="T1059" s="3">
        <f t="shared" si="116"/>
        <v>1</v>
      </c>
      <c r="U1059" s="3">
        <f t="shared" si="117"/>
        <v>1</v>
      </c>
      <c r="V1059" s="3">
        <f t="shared" si="118"/>
        <v>0</v>
      </c>
      <c r="W1059" s="26">
        <v>28</v>
      </c>
      <c r="X1059" s="22">
        <v>21</v>
      </c>
      <c r="Y1059" s="3">
        <v>1.8</v>
      </c>
      <c r="Z1059" s="3"/>
      <c r="AB1059" s="30">
        <v>1029</v>
      </c>
      <c r="AC1059" s="30">
        <v>1.5858284000685936</v>
      </c>
      <c r="AD1059" s="30">
        <v>2.2141715999314062</v>
      </c>
    </row>
    <row r="1060" spans="1:30">
      <c r="A1060" s="4">
        <v>43782.083333333336</v>
      </c>
      <c r="B1060">
        <v>43782</v>
      </c>
      <c r="C1060" s="3">
        <v>8.3333333333333329E-2</v>
      </c>
      <c r="D1060" s="3">
        <v>2</v>
      </c>
      <c r="E1060" s="3">
        <v>44</v>
      </c>
      <c r="F1060" s="3">
        <v>1</v>
      </c>
      <c r="G1060" s="5">
        <v>2.1</v>
      </c>
      <c r="H1060" s="3">
        <v>3.1</v>
      </c>
      <c r="I1060" s="3">
        <v>1.55139</v>
      </c>
      <c r="J1060" s="12">
        <f t="shared" si="112"/>
        <v>2.2416666666666671</v>
      </c>
      <c r="K1060" s="4">
        <v>43782.083333333336</v>
      </c>
      <c r="L1060" s="3">
        <f t="shared" si="113"/>
        <v>13</v>
      </c>
      <c r="M1060" s="3">
        <f t="shared" si="114"/>
        <v>2</v>
      </c>
      <c r="N1060" s="3">
        <v>58</v>
      </c>
      <c r="O1060" s="3">
        <v>58</v>
      </c>
      <c r="P1060" s="3">
        <v>58</v>
      </c>
      <c r="Q1060" s="3">
        <v>0</v>
      </c>
      <c r="R1060" s="3"/>
      <c r="S1060" s="3">
        <f t="shared" si="115"/>
        <v>1</v>
      </c>
      <c r="T1060" s="3">
        <f t="shared" si="116"/>
        <v>1</v>
      </c>
      <c r="U1060" s="3">
        <f t="shared" si="117"/>
        <v>1</v>
      </c>
      <c r="V1060" s="3">
        <f t="shared" si="118"/>
        <v>0</v>
      </c>
      <c r="W1060" s="25">
        <v>28</v>
      </c>
      <c r="X1060" s="23">
        <v>21</v>
      </c>
      <c r="Y1060" s="3">
        <v>3.1</v>
      </c>
      <c r="Z1060" s="3"/>
      <c r="AB1060" s="30">
        <v>1030</v>
      </c>
      <c r="AC1060" s="30">
        <v>1.6448398365531041</v>
      </c>
      <c r="AD1060" s="30">
        <v>2.5551601634468959</v>
      </c>
    </row>
    <row r="1061" spans="1:30">
      <c r="A1061" s="4">
        <v>43782.125</v>
      </c>
      <c r="B1061">
        <v>43782</v>
      </c>
      <c r="C1061" s="3">
        <v>0.125</v>
      </c>
      <c r="D1061" s="3">
        <v>3</v>
      </c>
      <c r="E1061" s="3">
        <v>44</v>
      </c>
      <c r="F1061" s="3">
        <v>1</v>
      </c>
      <c r="G1061" s="5">
        <v>1.2</v>
      </c>
      <c r="H1061" s="3">
        <v>2.2000000000000002</v>
      </c>
      <c r="I1061" s="3">
        <v>1.55139</v>
      </c>
      <c r="J1061" s="12">
        <f t="shared" si="112"/>
        <v>2.1958333333333333</v>
      </c>
      <c r="K1061" s="4">
        <v>43782.125</v>
      </c>
      <c r="L1061" s="3">
        <f t="shared" si="113"/>
        <v>13</v>
      </c>
      <c r="M1061" s="3">
        <f t="shared" si="114"/>
        <v>3</v>
      </c>
      <c r="N1061" s="3">
        <v>58</v>
      </c>
      <c r="O1061" s="3">
        <v>58</v>
      </c>
      <c r="P1061" s="3">
        <v>58</v>
      </c>
      <c r="Q1061" s="3">
        <v>0</v>
      </c>
      <c r="R1061" s="3"/>
      <c r="S1061" s="3">
        <f t="shared" si="115"/>
        <v>1</v>
      </c>
      <c r="T1061" s="3">
        <f t="shared" si="116"/>
        <v>1</v>
      </c>
      <c r="U1061" s="3">
        <f t="shared" si="117"/>
        <v>1</v>
      </c>
      <c r="V1061" s="3">
        <f t="shared" si="118"/>
        <v>0</v>
      </c>
      <c r="W1061" s="26">
        <v>27</v>
      </c>
      <c r="X1061" s="22">
        <v>21</v>
      </c>
      <c r="Y1061" s="3">
        <v>2.2000000000000002</v>
      </c>
      <c r="Z1061" s="3"/>
      <c r="AB1061" s="30">
        <v>1031</v>
      </c>
      <c r="AC1061" s="30">
        <v>1.6182557327895359</v>
      </c>
      <c r="AD1061" s="30">
        <v>-0.21825573278953603</v>
      </c>
    </row>
    <row r="1062" spans="1:30">
      <c r="A1062" s="4">
        <v>43782.166666666664</v>
      </c>
      <c r="B1062">
        <v>43782</v>
      </c>
      <c r="C1062" s="3">
        <v>0.16666666666666666</v>
      </c>
      <c r="D1062" s="3">
        <v>4</v>
      </c>
      <c r="E1062" s="3">
        <v>44</v>
      </c>
      <c r="F1062" s="3">
        <v>1</v>
      </c>
      <c r="G1062" s="5">
        <v>1</v>
      </c>
      <c r="H1062" s="3">
        <v>2</v>
      </c>
      <c r="I1062" s="3">
        <v>1.55139</v>
      </c>
      <c r="J1062" s="12">
        <f t="shared" si="112"/>
        <v>2.1875000000000004</v>
      </c>
      <c r="K1062" s="4">
        <v>43782.166666666664</v>
      </c>
      <c r="L1062" s="3">
        <f t="shared" si="113"/>
        <v>13</v>
      </c>
      <c r="M1062" s="3">
        <f t="shared" si="114"/>
        <v>4</v>
      </c>
      <c r="N1062" s="3">
        <v>57</v>
      </c>
      <c r="O1062" s="3">
        <v>20</v>
      </c>
      <c r="P1062" s="3">
        <v>57</v>
      </c>
      <c r="Q1062" s="3">
        <v>0</v>
      </c>
      <c r="R1062" s="3"/>
      <c r="S1062" s="3">
        <f t="shared" si="115"/>
        <v>1</v>
      </c>
      <c r="T1062" s="3">
        <f t="shared" si="116"/>
        <v>1</v>
      </c>
      <c r="U1062" s="3">
        <f t="shared" si="117"/>
        <v>1</v>
      </c>
      <c r="V1062" s="3">
        <f t="shared" si="118"/>
        <v>0</v>
      </c>
      <c r="W1062" s="25">
        <v>27</v>
      </c>
      <c r="X1062" s="23">
        <v>21</v>
      </c>
      <c r="Y1062" s="3">
        <v>2</v>
      </c>
      <c r="Z1062" s="3"/>
      <c r="AB1062" s="30">
        <v>1032</v>
      </c>
      <c r="AC1062" s="30">
        <v>1.6182557327895359</v>
      </c>
      <c r="AD1062" s="30">
        <v>-0.11825573278953594</v>
      </c>
    </row>
    <row r="1063" spans="1:30">
      <c r="A1063" s="4">
        <v>43782.208333333336</v>
      </c>
      <c r="B1063">
        <v>43782</v>
      </c>
      <c r="C1063" s="3">
        <v>0.20833333333333334</v>
      </c>
      <c r="D1063" s="3">
        <v>5</v>
      </c>
      <c r="E1063" s="3">
        <v>44</v>
      </c>
      <c r="F1063" s="3">
        <v>1</v>
      </c>
      <c r="G1063" s="5">
        <v>2</v>
      </c>
      <c r="H1063" s="3">
        <v>3</v>
      </c>
      <c r="I1063" s="3">
        <v>1.55139</v>
      </c>
      <c r="J1063" s="12">
        <f t="shared" si="112"/>
        <v>2.2000000000000002</v>
      </c>
      <c r="K1063" s="4">
        <v>43782.208333333336</v>
      </c>
      <c r="L1063" s="3">
        <f t="shared" si="113"/>
        <v>13</v>
      </c>
      <c r="M1063" s="3">
        <f t="shared" si="114"/>
        <v>5</v>
      </c>
      <c r="N1063" s="3">
        <v>58</v>
      </c>
      <c r="O1063" s="3">
        <v>0</v>
      </c>
      <c r="P1063" s="3">
        <v>58</v>
      </c>
      <c r="Q1063" s="3">
        <v>0</v>
      </c>
      <c r="R1063" s="3"/>
      <c r="S1063" s="3">
        <f t="shared" si="115"/>
        <v>1</v>
      </c>
      <c r="T1063" s="3">
        <f t="shared" si="116"/>
        <v>0</v>
      </c>
      <c r="U1063" s="3">
        <f t="shared" si="117"/>
        <v>1</v>
      </c>
      <c r="V1063" s="3">
        <f t="shared" si="118"/>
        <v>0</v>
      </c>
      <c r="W1063" s="26">
        <v>26</v>
      </c>
      <c r="X1063" s="22">
        <v>21</v>
      </c>
      <c r="Y1063" s="3">
        <v>3</v>
      </c>
      <c r="Z1063" s="3"/>
      <c r="AB1063" s="30">
        <v>1033</v>
      </c>
      <c r="AC1063" s="30">
        <v>1.6182557327895359</v>
      </c>
      <c r="AD1063" s="30">
        <v>-1.2182557327895358</v>
      </c>
    </row>
    <row r="1064" spans="1:30">
      <c r="A1064" s="4">
        <v>43782.25</v>
      </c>
      <c r="B1064">
        <v>43782</v>
      </c>
      <c r="C1064" s="3">
        <v>0.25</v>
      </c>
      <c r="D1064" s="3">
        <v>6</v>
      </c>
      <c r="E1064" s="3">
        <v>44</v>
      </c>
      <c r="F1064" s="3">
        <v>2.7</v>
      </c>
      <c r="G1064" s="5">
        <v>1.1000000000000001</v>
      </c>
      <c r="H1064" s="3">
        <v>3.8000000000000003</v>
      </c>
      <c r="I1064" s="3">
        <v>1.55139</v>
      </c>
      <c r="J1064" s="12">
        <f t="shared" si="112"/>
        <v>2.2208333333333337</v>
      </c>
      <c r="K1064" s="4">
        <v>43782.25</v>
      </c>
      <c r="L1064" s="3">
        <f t="shared" si="113"/>
        <v>13</v>
      </c>
      <c r="M1064" s="3">
        <f t="shared" si="114"/>
        <v>6</v>
      </c>
      <c r="N1064" s="3">
        <v>58</v>
      </c>
      <c r="O1064" s="3">
        <v>0</v>
      </c>
      <c r="P1064" s="3">
        <v>58</v>
      </c>
      <c r="Q1064" s="3">
        <v>0</v>
      </c>
      <c r="R1064" s="3"/>
      <c r="S1064" s="3">
        <f t="shared" si="115"/>
        <v>1</v>
      </c>
      <c r="T1064" s="3">
        <f t="shared" si="116"/>
        <v>0</v>
      </c>
      <c r="U1064" s="3">
        <f t="shared" si="117"/>
        <v>1</v>
      </c>
      <c r="V1064" s="3">
        <f t="shared" si="118"/>
        <v>0</v>
      </c>
      <c r="W1064" s="25">
        <v>26</v>
      </c>
      <c r="X1064" s="23">
        <v>21</v>
      </c>
      <c r="Y1064" s="3">
        <v>3.8000000000000003</v>
      </c>
      <c r="Z1064" s="3"/>
      <c r="AB1064" s="30">
        <v>1034</v>
      </c>
      <c r="AC1064" s="30">
        <v>1.63154778467132</v>
      </c>
      <c r="AD1064" s="30">
        <v>-1.2315477846713199</v>
      </c>
    </row>
    <row r="1065" spans="1:30">
      <c r="A1065" s="4">
        <v>43782.291666666664</v>
      </c>
      <c r="B1065">
        <v>43782</v>
      </c>
      <c r="C1065" s="3">
        <v>0.29166666666666669</v>
      </c>
      <c r="D1065" s="3">
        <v>7</v>
      </c>
      <c r="E1065" s="3">
        <v>44</v>
      </c>
      <c r="F1065" s="3">
        <v>1.4</v>
      </c>
      <c r="G1065" s="5">
        <v>1.2</v>
      </c>
      <c r="H1065" s="3">
        <v>2.5999999999999996</v>
      </c>
      <c r="I1065" s="3">
        <v>1.55139</v>
      </c>
      <c r="J1065" s="12">
        <f t="shared" si="112"/>
        <v>2.1416666666666666</v>
      </c>
      <c r="K1065" s="4">
        <v>43782.291666666664</v>
      </c>
      <c r="L1065" s="3">
        <f t="shared" si="113"/>
        <v>13</v>
      </c>
      <c r="M1065" s="3">
        <f t="shared" si="114"/>
        <v>7</v>
      </c>
      <c r="N1065" s="3">
        <v>58</v>
      </c>
      <c r="O1065" s="3">
        <v>0</v>
      </c>
      <c r="P1065" s="3">
        <v>58</v>
      </c>
      <c r="Q1065" s="3">
        <v>0</v>
      </c>
      <c r="R1065" s="3"/>
      <c r="S1065" s="3">
        <f t="shared" si="115"/>
        <v>1</v>
      </c>
      <c r="T1065" s="3">
        <f t="shared" si="116"/>
        <v>0</v>
      </c>
      <c r="U1065" s="3">
        <f t="shared" si="117"/>
        <v>1</v>
      </c>
      <c r="V1065" s="3">
        <f t="shared" si="118"/>
        <v>0</v>
      </c>
      <c r="W1065" s="26">
        <v>27</v>
      </c>
      <c r="X1065" s="22">
        <v>21</v>
      </c>
      <c r="Y1065" s="3">
        <v>2.5999999999999996</v>
      </c>
      <c r="Z1065" s="3"/>
      <c r="AB1065" s="30">
        <v>1035</v>
      </c>
      <c r="AC1065" s="30">
        <v>1.63154778467132</v>
      </c>
      <c r="AD1065" s="30">
        <v>-1.2315477846713199</v>
      </c>
    </row>
    <row r="1066" spans="1:30">
      <c r="A1066" s="4">
        <v>43782.333333333336</v>
      </c>
      <c r="B1066">
        <v>43782</v>
      </c>
      <c r="C1066" s="3">
        <v>0.33333333333333331</v>
      </c>
      <c r="D1066" s="3">
        <v>8</v>
      </c>
      <c r="E1066" s="3">
        <v>44</v>
      </c>
      <c r="F1066" s="3">
        <v>0.4</v>
      </c>
      <c r="G1066" s="5">
        <v>1.7</v>
      </c>
      <c r="H1066" s="3">
        <v>2.1</v>
      </c>
      <c r="I1066" s="3">
        <v>1.55139</v>
      </c>
      <c r="J1066" s="12">
        <f t="shared" si="112"/>
        <v>2.2208333333333332</v>
      </c>
      <c r="K1066" s="4">
        <v>43782.333333333336</v>
      </c>
      <c r="L1066" s="3">
        <f t="shared" si="113"/>
        <v>13</v>
      </c>
      <c r="M1066" s="3">
        <f t="shared" si="114"/>
        <v>8</v>
      </c>
      <c r="N1066" s="3">
        <v>44</v>
      </c>
      <c r="O1066" s="3">
        <v>0</v>
      </c>
      <c r="P1066" s="3">
        <v>58</v>
      </c>
      <c r="Q1066" s="3">
        <v>0</v>
      </c>
      <c r="R1066" s="3"/>
      <c r="S1066" s="3">
        <f t="shared" si="115"/>
        <v>1</v>
      </c>
      <c r="T1066" s="3">
        <f t="shared" si="116"/>
        <v>0</v>
      </c>
      <c r="U1066" s="3">
        <f t="shared" si="117"/>
        <v>1</v>
      </c>
      <c r="V1066" s="3">
        <f t="shared" si="118"/>
        <v>0</v>
      </c>
      <c r="W1066" s="25">
        <v>29</v>
      </c>
      <c r="X1066" s="23">
        <v>21</v>
      </c>
      <c r="Y1066" s="3">
        <v>2.1</v>
      </c>
      <c r="Z1066" s="3"/>
      <c r="AB1066" s="30">
        <v>1036</v>
      </c>
      <c r="AC1066" s="30">
        <v>1.6809915807362512</v>
      </c>
      <c r="AD1066" s="30">
        <v>-1.2809915807362513</v>
      </c>
    </row>
    <row r="1067" spans="1:30">
      <c r="A1067" s="4">
        <v>43782.375</v>
      </c>
      <c r="B1067">
        <v>43782</v>
      </c>
      <c r="C1067" s="3">
        <v>0.375</v>
      </c>
      <c r="D1067" s="3">
        <v>9</v>
      </c>
      <c r="E1067" s="3">
        <v>44</v>
      </c>
      <c r="F1067" s="3">
        <v>0.2</v>
      </c>
      <c r="G1067" s="5">
        <v>0.2</v>
      </c>
      <c r="H1067" s="3">
        <v>0.4</v>
      </c>
      <c r="I1067" s="3">
        <v>1.55139</v>
      </c>
      <c r="J1067" s="12">
        <f t="shared" si="112"/>
        <v>2.15</v>
      </c>
      <c r="K1067" s="4">
        <v>43782.375</v>
      </c>
      <c r="L1067" s="3">
        <f t="shared" si="113"/>
        <v>13</v>
      </c>
      <c r="M1067" s="3">
        <f t="shared" si="114"/>
        <v>9</v>
      </c>
      <c r="N1067" s="3">
        <v>0</v>
      </c>
      <c r="O1067" s="3">
        <v>0</v>
      </c>
      <c r="P1067" s="3">
        <v>57</v>
      </c>
      <c r="Q1067" s="3">
        <v>0</v>
      </c>
      <c r="R1067" s="3"/>
      <c r="S1067" s="3">
        <f t="shared" si="115"/>
        <v>0</v>
      </c>
      <c r="T1067" s="3">
        <f t="shared" si="116"/>
        <v>0</v>
      </c>
      <c r="U1067" s="3">
        <f t="shared" si="117"/>
        <v>1</v>
      </c>
      <c r="V1067" s="3">
        <f t="shared" si="118"/>
        <v>0</v>
      </c>
      <c r="W1067" s="26">
        <v>33</v>
      </c>
      <c r="X1067" s="22">
        <v>21</v>
      </c>
      <c r="Y1067" s="3">
        <v>0.4</v>
      </c>
      <c r="Z1067" s="3"/>
      <c r="AB1067" s="30">
        <v>1037</v>
      </c>
      <c r="AC1067" s="30">
        <v>1.7341597882633875</v>
      </c>
      <c r="AD1067" s="30">
        <v>-0.63415978826338737</v>
      </c>
    </row>
    <row r="1068" spans="1:30">
      <c r="A1068" s="4">
        <v>43782.416666666664</v>
      </c>
      <c r="B1068">
        <v>43782</v>
      </c>
      <c r="C1068" s="3">
        <v>0.41666666666666669</v>
      </c>
      <c r="D1068" s="3">
        <v>10</v>
      </c>
      <c r="E1068" s="3">
        <v>44</v>
      </c>
      <c r="F1068" s="3">
        <v>0.2</v>
      </c>
      <c r="G1068" s="5">
        <v>0.3</v>
      </c>
      <c r="H1068" s="3">
        <v>0.5</v>
      </c>
      <c r="I1068" s="3">
        <v>1.55139</v>
      </c>
      <c r="J1068" s="12">
        <f t="shared" si="112"/>
        <v>2.1958333333333333</v>
      </c>
      <c r="K1068" s="4">
        <v>43782.416666666664</v>
      </c>
      <c r="L1068" s="3">
        <f t="shared" si="113"/>
        <v>13</v>
      </c>
      <c r="M1068" s="3">
        <f t="shared" si="114"/>
        <v>10</v>
      </c>
      <c r="N1068" s="3">
        <v>0</v>
      </c>
      <c r="O1068" s="3">
        <v>0</v>
      </c>
      <c r="P1068" s="3">
        <v>58</v>
      </c>
      <c r="Q1068" s="3">
        <v>0</v>
      </c>
      <c r="R1068" s="3"/>
      <c r="S1068" s="3">
        <f t="shared" si="115"/>
        <v>0</v>
      </c>
      <c r="T1068" s="3">
        <f t="shared" si="116"/>
        <v>0</v>
      </c>
      <c r="U1068" s="3">
        <f t="shared" si="117"/>
        <v>1</v>
      </c>
      <c r="V1068" s="3">
        <f t="shared" si="118"/>
        <v>0</v>
      </c>
      <c r="W1068" s="25">
        <v>34</v>
      </c>
      <c r="X1068" s="23">
        <v>21</v>
      </c>
      <c r="Y1068" s="3">
        <v>0.5</v>
      </c>
      <c r="Z1068" s="3"/>
      <c r="AB1068" s="30">
        <v>1038</v>
      </c>
      <c r="AC1068" s="30">
        <v>1.7341597882633875</v>
      </c>
      <c r="AD1068" s="30">
        <v>0.46584021173661272</v>
      </c>
    </row>
    <row r="1069" spans="1:30">
      <c r="A1069" s="4">
        <v>43782.458333333336</v>
      </c>
      <c r="B1069">
        <v>43782</v>
      </c>
      <c r="C1069" s="3">
        <v>0.45833333333333331</v>
      </c>
      <c r="D1069" s="3">
        <v>11</v>
      </c>
      <c r="E1069" s="3">
        <v>44</v>
      </c>
      <c r="F1069" s="3">
        <v>0.3</v>
      </c>
      <c r="G1069" s="5">
        <v>0.3</v>
      </c>
      <c r="H1069" s="3">
        <v>0.6</v>
      </c>
      <c r="I1069" s="3">
        <v>1.55139</v>
      </c>
      <c r="J1069" s="12">
        <f t="shared" si="112"/>
        <v>2.1958333333333333</v>
      </c>
      <c r="K1069" s="4">
        <v>43782.458333333336</v>
      </c>
      <c r="L1069" s="3">
        <f t="shared" si="113"/>
        <v>13</v>
      </c>
      <c r="M1069" s="3">
        <f t="shared" si="114"/>
        <v>11</v>
      </c>
      <c r="N1069" s="3">
        <v>0</v>
      </c>
      <c r="O1069" s="3">
        <v>0</v>
      </c>
      <c r="P1069" s="3">
        <v>58</v>
      </c>
      <c r="Q1069" s="3">
        <v>0</v>
      </c>
      <c r="R1069" s="3"/>
      <c r="S1069" s="3">
        <f t="shared" si="115"/>
        <v>0</v>
      </c>
      <c r="T1069" s="3">
        <f t="shared" si="116"/>
        <v>0</v>
      </c>
      <c r="U1069" s="3">
        <f t="shared" si="117"/>
        <v>1</v>
      </c>
      <c r="V1069" s="3">
        <f t="shared" si="118"/>
        <v>0</v>
      </c>
      <c r="W1069" s="26">
        <v>36</v>
      </c>
      <c r="X1069" s="22">
        <v>17</v>
      </c>
      <c r="Y1069" s="3">
        <v>0.6</v>
      </c>
      <c r="Z1069" s="3"/>
      <c r="AB1069" s="30">
        <v>1039</v>
      </c>
      <c r="AC1069" s="30">
        <v>1.7315187225968218</v>
      </c>
      <c r="AD1069" s="30">
        <v>-0.23151872259682182</v>
      </c>
    </row>
    <row r="1070" spans="1:30">
      <c r="A1070" s="4">
        <v>43782.5</v>
      </c>
      <c r="B1070">
        <v>43782</v>
      </c>
      <c r="C1070" s="3">
        <v>0.5</v>
      </c>
      <c r="D1070" s="3">
        <v>12</v>
      </c>
      <c r="E1070" s="3">
        <v>44</v>
      </c>
      <c r="F1070" s="3">
        <v>0.4</v>
      </c>
      <c r="G1070" s="5">
        <v>0.3</v>
      </c>
      <c r="H1070" s="3">
        <v>0.7</v>
      </c>
      <c r="I1070" s="3">
        <v>1.55139</v>
      </c>
      <c r="J1070" s="12">
        <f t="shared" si="112"/>
        <v>2.1874999999999996</v>
      </c>
      <c r="K1070" s="4">
        <v>43782.5</v>
      </c>
      <c r="L1070" s="3">
        <f t="shared" si="113"/>
        <v>13</v>
      </c>
      <c r="M1070" s="3">
        <f t="shared" si="114"/>
        <v>12</v>
      </c>
      <c r="N1070" s="3">
        <v>0</v>
      </c>
      <c r="O1070" s="3">
        <v>0</v>
      </c>
      <c r="P1070" s="3">
        <v>58</v>
      </c>
      <c r="Q1070" s="3">
        <v>0</v>
      </c>
      <c r="R1070" s="3"/>
      <c r="S1070" s="3">
        <f t="shared" si="115"/>
        <v>0</v>
      </c>
      <c r="T1070" s="3">
        <f t="shared" si="116"/>
        <v>0</v>
      </c>
      <c r="U1070" s="3">
        <f t="shared" si="117"/>
        <v>1</v>
      </c>
      <c r="V1070" s="3">
        <f t="shared" si="118"/>
        <v>0</v>
      </c>
      <c r="W1070" s="25">
        <v>37</v>
      </c>
      <c r="X1070" s="23">
        <v>21</v>
      </c>
      <c r="Y1070" s="3">
        <v>0.7</v>
      </c>
      <c r="Z1070" s="3"/>
      <c r="AB1070" s="30">
        <v>1040</v>
      </c>
      <c r="AC1070" s="30">
        <v>1.7751192897043788</v>
      </c>
      <c r="AD1070" s="30">
        <v>0.62488071029562153</v>
      </c>
    </row>
    <row r="1071" spans="1:30">
      <c r="A1071" s="4">
        <v>43782.541666666664</v>
      </c>
      <c r="B1071">
        <v>43782</v>
      </c>
      <c r="C1071" s="3">
        <v>0.54166666666666663</v>
      </c>
      <c r="D1071" s="3">
        <v>13</v>
      </c>
      <c r="E1071" s="3">
        <v>44</v>
      </c>
      <c r="F1071" s="3">
        <v>0.2</v>
      </c>
      <c r="G1071" s="5">
        <v>0.2</v>
      </c>
      <c r="H1071" s="3">
        <v>0.4</v>
      </c>
      <c r="I1071" s="3">
        <v>1.55139</v>
      </c>
      <c r="J1071" s="12">
        <f t="shared" si="112"/>
        <v>2.1791666666666663</v>
      </c>
      <c r="K1071" s="4">
        <v>43782.541666666664</v>
      </c>
      <c r="L1071" s="3">
        <f t="shared" si="113"/>
        <v>13</v>
      </c>
      <c r="M1071" s="3">
        <f t="shared" si="114"/>
        <v>13</v>
      </c>
      <c r="N1071" s="3">
        <v>0</v>
      </c>
      <c r="O1071" s="3">
        <v>0</v>
      </c>
      <c r="P1071" s="3">
        <v>58</v>
      </c>
      <c r="Q1071" s="3">
        <v>0</v>
      </c>
      <c r="R1071" s="3"/>
      <c r="S1071" s="3">
        <f t="shared" si="115"/>
        <v>0</v>
      </c>
      <c r="T1071" s="3">
        <f t="shared" si="116"/>
        <v>0</v>
      </c>
      <c r="U1071" s="3">
        <f t="shared" si="117"/>
        <v>1</v>
      </c>
      <c r="V1071" s="3">
        <f t="shared" si="118"/>
        <v>0</v>
      </c>
      <c r="W1071" s="26">
        <v>38</v>
      </c>
      <c r="X1071" s="22">
        <v>21</v>
      </c>
      <c r="Y1071" s="3">
        <v>0.4</v>
      </c>
      <c r="Z1071" s="3"/>
      <c r="AB1071" s="30">
        <v>1041</v>
      </c>
      <c r="AC1071" s="30">
        <v>1.7647776549428351</v>
      </c>
      <c r="AD1071" s="30">
        <v>0.33522234505716497</v>
      </c>
    </row>
    <row r="1072" spans="1:30">
      <c r="A1072" s="4">
        <v>43782.583333333336</v>
      </c>
      <c r="B1072">
        <v>43782</v>
      </c>
      <c r="C1072" s="3">
        <v>0.58333333333333337</v>
      </c>
      <c r="D1072" s="3">
        <v>14</v>
      </c>
      <c r="E1072" s="3">
        <v>44</v>
      </c>
      <c r="F1072" s="3">
        <v>0.2</v>
      </c>
      <c r="G1072" s="5">
        <v>0.2</v>
      </c>
      <c r="H1072" s="3">
        <v>0.4</v>
      </c>
      <c r="I1072" s="3">
        <v>1.55139</v>
      </c>
      <c r="J1072" s="12">
        <f t="shared" si="112"/>
        <v>2.1791666666666667</v>
      </c>
      <c r="K1072" s="4">
        <v>43782.583333333336</v>
      </c>
      <c r="L1072" s="3">
        <f t="shared" si="113"/>
        <v>13</v>
      </c>
      <c r="M1072" s="3">
        <f t="shared" si="114"/>
        <v>14</v>
      </c>
      <c r="N1072" s="3">
        <v>0</v>
      </c>
      <c r="O1072" s="3">
        <v>0</v>
      </c>
      <c r="P1072" s="3">
        <v>58</v>
      </c>
      <c r="Q1072" s="3">
        <v>0</v>
      </c>
      <c r="R1072" s="3"/>
      <c r="S1072" s="3">
        <f t="shared" si="115"/>
        <v>0</v>
      </c>
      <c r="T1072" s="3">
        <f t="shared" si="116"/>
        <v>0</v>
      </c>
      <c r="U1072" s="3">
        <f t="shared" si="117"/>
        <v>1</v>
      </c>
      <c r="V1072" s="3">
        <f t="shared" si="118"/>
        <v>0</v>
      </c>
      <c r="W1072" s="25">
        <v>37</v>
      </c>
      <c r="X1072" s="23">
        <v>17</v>
      </c>
      <c r="Y1072" s="3">
        <v>0.4</v>
      </c>
      <c r="Z1072" s="3"/>
      <c r="AB1072" s="30">
        <v>1042</v>
      </c>
      <c r="AC1072" s="30">
        <v>1.7539685440358543</v>
      </c>
      <c r="AD1072" s="30">
        <v>-0.75396854403585434</v>
      </c>
    </row>
    <row r="1073" spans="1:30">
      <c r="A1073" s="4">
        <v>43782.625</v>
      </c>
      <c r="B1073">
        <v>43782</v>
      </c>
      <c r="C1073" s="3">
        <v>0.625</v>
      </c>
      <c r="D1073" s="3">
        <v>15</v>
      </c>
      <c r="E1073" s="3">
        <v>44</v>
      </c>
      <c r="F1073" s="3">
        <v>1.2</v>
      </c>
      <c r="G1073" s="5">
        <v>1.1000000000000001</v>
      </c>
      <c r="H1073" s="3">
        <v>2.2999999999999998</v>
      </c>
      <c r="I1073" s="3">
        <v>1.55139</v>
      </c>
      <c r="J1073" s="12">
        <f t="shared" si="112"/>
        <v>2.1791666666666663</v>
      </c>
      <c r="K1073" s="4">
        <v>43782.625</v>
      </c>
      <c r="L1073" s="3">
        <f t="shared" si="113"/>
        <v>13</v>
      </c>
      <c r="M1073" s="3">
        <f t="shared" si="114"/>
        <v>15</v>
      </c>
      <c r="N1073" s="3">
        <v>0</v>
      </c>
      <c r="O1073" s="3">
        <v>0</v>
      </c>
      <c r="P1073" s="3">
        <v>57</v>
      </c>
      <c r="Q1073" s="3">
        <v>0</v>
      </c>
      <c r="R1073" s="3"/>
      <c r="S1073" s="3">
        <f t="shared" si="115"/>
        <v>0</v>
      </c>
      <c r="T1073" s="3">
        <f t="shared" si="116"/>
        <v>0</v>
      </c>
      <c r="U1073" s="3">
        <f t="shared" si="117"/>
        <v>1</v>
      </c>
      <c r="V1073" s="3">
        <f t="shared" si="118"/>
        <v>0</v>
      </c>
      <c r="W1073" s="26">
        <v>37</v>
      </c>
      <c r="X1073" s="22">
        <v>17</v>
      </c>
      <c r="Y1073" s="3">
        <v>2.2999999999999998</v>
      </c>
      <c r="Z1073" s="3"/>
      <c r="AB1073" s="30">
        <v>1043</v>
      </c>
      <c r="AC1073" s="30">
        <v>1.8312379143517556</v>
      </c>
      <c r="AD1073" s="30">
        <v>-0.73123791435175556</v>
      </c>
    </row>
    <row r="1074" spans="1:30">
      <c r="A1074" s="4">
        <v>43782.666666666664</v>
      </c>
      <c r="B1074">
        <v>43782</v>
      </c>
      <c r="C1074" s="3">
        <v>0.66666666666666663</v>
      </c>
      <c r="D1074" s="3">
        <v>16</v>
      </c>
      <c r="E1074" s="3">
        <v>44</v>
      </c>
      <c r="F1074" s="3">
        <v>2.8</v>
      </c>
      <c r="G1074" s="5">
        <v>2.2000000000000002</v>
      </c>
      <c r="H1074" s="3">
        <v>5</v>
      </c>
      <c r="I1074" s="3">
        <v>1.55139</v>
      </c>
      <c r="J1074" s="12">
        <f t="shared" si="112"/>
        <v>2.2416666666666663</v>
      </c>
      <c r="K1074" s="4">
        <v>43782.666666666664</v>
      </c>
      <c r="L1074" s="3">
        <f t="shared" si="113"/>
        <v>13</v>
      </c>
      <c r="M1074" s="3">
        <f t="shared" si="114"/>
        <v>16</v>
      </c>
      <c r="N1074" s="3">
        <v>0</v>
      </c>
      <c r="O1074" s="3">
        <v>25</v>
      </c>
      <c r="P1074" s="3">
        <v>53</v>
      </c>
      <c r="Q1074" s="3">
        <v>0</v>
      </c>
      <c r="R1074" s="3"/>
      <c r="S1074" s="3">
        <f t="shared" si="115"/>
        <v>0</v>
      </c>
      <c r="T1074" s="3">
        <f t="shared" si="116"/>
        <v>1</v>
      </c>
      <c r="U1074" s="3">
        <f t="shared" si="117"/>
        <v>1</v>
      </c>
      <c r="V1074" s="3">
        <f t="shared" si="118"/>
        <v>0</v>
      </c>
      <c r="W1074" s="25">
        <v>36</v>
      </c>
      <c r="X1074" s="23">
        <v>13</v>
      </c>
      <c r="Y1074" s="3">
        <v>5</v>
      </c>
      <c r="Z1074" s="3"/>
      <c r="AB1074" s="30">
        <v>1044</v>
      </c>
      <c r="AC1074" s="30">
        <v>1.8179458624699716</v>
      </c>
      <c r="AD1074" s="30">
        <v>-1.2179458624699715</v>
      </c>
    </row>
    <row r="1075" spans="1:30">
      <c r="A1075" s="4">
        <v>43782.708333333336</v>
      </c>
      <c r="B1075">
        <v>43782</v>
      </c>
      <c r="C1075" s="3">
        <v>0.70833333333333337</v>
      </c>
      <c r="D1075" s="3">
        <v>17</v>
      </c>
      <c r="E1075" s="3">
        <v>44</v>
      </c>
      <c r="F1075" s="3">
        <v>3.8</v>
      </c>
      <c r="G1075" s="5">
        <v>1.3</v>
      </c>
      <c r="H1075" s="3">
        <v>5.0999999999999996</v>
      </c>
      <c r="I1075" s="3">
        <v>1.55139</v>
      </c>
      <c r="J1075" s="12">
        <f t="shared" si="112"/>
        <v>2.1583333333333328</v>
      </c>
      <c r="K1075" s="4">
        <v>43782.708333333336</v>
      </c>
      <c r="L1075" s="3">
        <f t="shared" si="113"/>
        <v>13</v>
      </c>
      <c r="M1075" s="3">
        <f t="shared" si="114"/>
        <v>17</v>
      </c>
      <c r="N1075" s="3">
        <v>0</v>
      </c>
      <c r="O1075" s="3">
        <v>58</v>
      </c>
      <c r="P1075" s="3">
        <v>16</v>
      </c>
      <c r="Q1075" s="3">
        <v>0</v>
      </c>
      <c r="R1075" s="3"/>
      <c r="S1075" s="3">
        <f t="shared" si="115"/>
        <v>0</v>
      </c>
      <c r="T1075" s="3">
        <f t="shared" si="116"/>
        <v>1</v>
      </c>
      <c r="U1075" s="3">
        <f t="shared" si="117"/>
        <v>1</v>
      </c>
      <c r="V1075" s="3">
        <f t="shared" si="118"/>
        <v>0</v>
      </c>
      <c r="W1075" s="26">
        <v>34</v>
      </c>
      <c r="X1075" s="22">
        <v>13</v>
      </c>
      <c r="Y1075" s="3">
        <v>5.0999999999999996</v>
      </c>
      <c r="Z1075" s="3"/>
      <c r="AB1075" s="30">
        <v>1045</v>
      </c>
      <c r="AC1075" s="30">
        <v>1.5224057264193329</v>
      </c>
      <c r="AD1075" s="30">
        <v>-0.82240572641933296</v>
      </c>
    </row>
    <row r="1076" spans="1:30">
      <c r="A1076" s="4">
        <v>43782.75</v>
      </c>
      <c r="B1076">
        <v>43782</v>
      </c>
      <c r="C1076" s="3">
        <v>0.75</v>
      </c>
      <c r="D1076" s="3">
        <v>18</v>
      </c>
      <c r="E1076" s="3">
        <v>44</v>
      </c>
      <c r="F1076" s="3">
        <v>1.3</v>
      </c>
      <c r="G1076" s="5">
        <v>1.4</v>
      </c>
      <c r="H1076" s="3">
        <v>2.7</v>
      </c>
      <c r="I1076" s="3">
        <v>1.55139</v>
      </c>
      <c r="J1076" s="12">
        <f t="shared" si="112"/>
        <v>2.1541666666666663</v>
      </c>
      <c r="K1076" s="4">
        <v>43782.75</v>
      </c>
      <c r="L1076" s="3">
        <f t="shared" si="113"/>
        <v>13</v>
      </c>
      <c r="M1076" s="3">
        <f t="shared" si="114"/>
        <v>18</v>
      </c>
      <c r="N1076" s="3">
        <v>0</v>
      </c>
      <c r="O1076" s="3">
        <v>56</v>
      </c>
      <c r="P1076" s="3">
        <v>0</v>
      </c>
      <c r="Q1076" s="3">
        <v>0</v>
      </c>
      <c r="R1076" s="3"/>
      <c r="S1076" s="3">
        <f t="shared" si="115"/>
        <v>0</v>
      </c>
      <c r="T1076" s="3">
        <f t="shared" si="116"/>
        <v>1</v>
      </c>
      <c r="U1076" s="3">
        <f t="shared" si="117"/>
        <v>0</v>
      </c>
      <c r="V1076" s="3">
        <f t="shared" si="118"/>
        <v>0</v>
      </c>
      <c r="W1076" s="25">
        <v>34</v>
      </c>
      <c r="X1076" s="23">
        <v>13</v>
      </c>
      <c r="Y1076" s="3">
        <v>2.7</v>
      </c>
      <c r="Z1076" s="3"/>
      <c r="AB1076" s="30">
        <v>1046</v>
      </c>
      <c r="AC1076" s="30">
        <v>1.4983045636305681</v>
      </c>
      <c r="AD1076" s="30">
        <v>0.50169543636943192</v>
      </c>
    </row>
    <row r="1077" spans="1:30">
      <c r="A1077" s="4">
        <v>43782.791666666664</v>
      </c>
      <c r="B1077">
        <v>43782</v>
      </c>
      <c r="C1077" s="3">
        <v>0.79166666666666663</v>
      </c>
      <c r="D1077" s="3">
        <v>19</v>
      </c>
      <c r="E1077" s="3">
        <v>44</v>
      </c>
      <c r="F1077" s="3">
        <v>0.7</v>
      </c>
      <c r="G1077" s="5">
        <v>1.1000000000000001</v>
      </c>
      <c r="H1077" s="3">
        <v>1.8</v>
      </c>
      <c r="I1077" s="3">
        <v>1.55139</v>
      </c>
      <c r="J1077" s="12">
        <f t="shared" si="112"/>
        <v>2.1583333333333328</v>
      </c>
      <c r="K1077" s="4">
        <v>43782.791666666664</v>
      </c>
      <c r="L1077" s="3">
        <f t="shared" si="113"/>
        <v>13</v>
      </c>
      <c r="M1077" s="3">
        <f t="shared" si="114"/>
        <v>19</v>
      </c>
      <c r="N1077" s="3">
        <v>0</v>
      </c>
      <c r="O1077" s="3">
        <v>54</v>
      </c>
      <c r="P1077" s="3">
        <v>0</v>
      </c>
      <c r="Q1077" s="3">
        <v>0</v>
      </c>
      <c r="R1077" s="3"/>
      <c r="S1077" s="3">
        <f t="shared" si="115"/>
        <v>0</v>
      </c>
      <c r="T1077" s="3">
        <f t="shared" si="116"/>
        <v>1</v>
      </c>
      <c r="U1077" s="3">
        <f t="shared" si="117"/>
        <v>0</v>
      </c>
      <c r="V1077" s="3">
        <f t="shared" si="118"/>
        <v>0</v>
      </c>
      <c r="W1077" s="26">
        <v>34</v>
      </c>
      <c r="X1077" s="22">
        <v>17</v>
      </c>
      <c r="Y1077" s="3">
        <v>1.8</v>
      </c>
      <c r="Z1077" s="3"/>
      <c r="AB1077" s="30">
        <v>1047</v>
      </c>
      <c r="AC1077" s="30">
        <v>1.4837710412613823</v>
      </c>
      <c r="AD1077" s="30">
        <v>-0.68377104126138222</v>
      </c>
    </row>
    <row r="1078" spans="1:30">
      <c r="A1078" s="4">
        <v>43782.833333333336</v>
      </c>
      <c r="B1078">
        <v>43782</v>
      </c>
      <c r="C1078" s="3">
        <v>0.83333333333333337</v>
      </c>
      <c r="D1078" s="3">
        <v>20</v>
      </c>
      <c r="E1078" s="3">
        <v>44</v>
      </c>
      <c r="F1078" s="3">
        <v>1</v>
      </c>
      <c r="G1078" s="5">
        <v>1</v>
      </c>
      <c r="H1078" s="3">
        <v>2</v>
      </c>
      <c r="I1078" s="3">
        <v>1.55139</v>
      </c>
      <c r="J1078" s="12">
        <f t="shared" si="112"/>
        <v>2.1874999999999996</v>
      </c>
      <c r="K1078" s="4">
        <v>43782.833333333336</v>
      </c>
      <c r="L1078" s="3">
        <f t="shared" si="113"/>
        <v>13</v>
      </c>
      <c r="M1078" s="3">
        <f t="shared" si="114"/>
        <v>20</v>
      </c>
      <c r="N1078" s="3">
        <v>0</v>
      </c>
      <c r="O1078" s="3">
        <v>58</v>
      </c>
      <c r="P1078" s="3">
        <v>0</v>
      </c>
      <c r="Q1078" s="3">
        <v>0</v>
      </c>
      <c r="R1078" s="3"/>
      <c r="S1078" s="3">
        <f t="shared" si="115"/>
        <v>0</v>
      </c>
      <c r="T1078" s="3">
        <f t="shared" si="116"/>
        <v>1</v>
      </c>
      <c r="U1078" s="3">
        <f t="shared" si="117"/>
        <v>0</v>
      </c>
      <c r="V1078" s="3">
        <f t="shared" si="118"/>
        <v>0</v>
      </c>
      <c r="W1078" s="25">
        <v>34</v>
      </c>
      <c r="X1078" s="23">
        <v>17</v>
      </c>
      <c r="Y1078" s="3">
        <v>2</v>
      </c>
      <c r="Z1078" s="3"/>
      <c r="AB1078" s="30">
        <v>1048</v>
      </c>
      <c r="AC1078" s="30">
        <v>1.4613788251054565</v>
      </c>
      <c r="AD1078" s="30">
        <v>-0.86137882510545649</v>
      </c>
    </row>
    <row r="1079" spans="1:30">
      <c r="A1079" s="4">
        <v>43782.875</v>
      </c>
      <c r="B1079">
        <v>43782</v>
      </c>
      <c r="C1079" s="3">
        <v>0.875</v>
      </c>
      <c r="D1079" s="3">
        <v>21</v>
      </c>
      <c r="E1079" s="3">
        <v>44</v>
      </c>
      <c r="F1079" s="3">
        <v>1</v>
      </c>
      <c r="G1079" s="5">
        <v>2.2000000000000002</v>
      </c>
      <c r="H1079" s="3">
        <v>3.2</v>
      </c>
      <c r="I1079" s="3">
        <v>1.55139</v>
      </c>
      <c r="J1079" s="12">
        <f t="shared" si="112"/>
        <v>2.2083333333333326</v>
      </c>
      <c r="K1079" s="4">
        <v>43782.875</v>
      </c>
      <c r="L1079" s="3">
        <f t="shared" si="113"/>
        <v>13</v>
      </c>
      <c r="M1079" s="3">
        <f t="shared" si="114"/>
        <v>21</v>
      </c>
      <c r="N1079" s="3">
        <v>15</v>
      </c>
      <c r="O1079" s="3">
        <v>58</v>
      </c>
      <c r="P1079" s="3">
        <v>5</v>
      </c>
      <c r="Q1079" s="3">
        <v>0</v>
      </c>
      <c r="R1079" s="3"/>
      <c r="S1079" s="3">
        <f t="shared" si="115"/>
        <v>1</v>
      </c>
      <c r="T1079" s="3">
        <f t="shared" si="116"/>
        <v>1</v>
      </c>
      <c r="U1079" s="3">
        <f t="shared" si="117"/>
        <v>1</v>
      </c>
      <c r="V1079" s="3">
        <f t="shared" si="118"/>
        <v>0</v>
      </c>
      <c r="W1079" s="26">
        <v>32</v>
      </c>
      <c r="X1079" s="22">
        <v>13</v>
      </c>
      <c r="Y1079" s="3">
        <v>3.2</v>
      </c>
      <c r="Z1079" s="3"/>
      <c r="AB1079" s="30">
        <v>1049</v>
      </c>
      <c r="AC1079" s="30">
        <v>1.4983045636305681</v>
      </c>
      <c r="AD1079" s="30">
        <v>0.7016954363694321</v>
      </c>
    </row>
    <row r="1080" spans="1:30">
      <c r="A1080" s="4">
        <v>43782.916666666664</v>
      </c>
      <c r="B1080">
        <v>43782</v>
      </c>
      <c r="C1080" s="3">
        <v>0.91666666666666663</v>
      </c>
      <c r="D1080" s="3">
        <v>22</v>
      </c>
      <c r="E1080" s="3">
        <v>44</v>
      </c>
      <c r="F1080" s="3">
        <v>1.2</v>
      </c>
      <c r="G1080" s="5">
        <v>1.9</v>
      </c>
      <c r="H1080" s="3">
        <v>3.0999999999999996</v>
      </c>
      <c r="I1080" s="3">
        <v>1.55139</v>
      </c>
      <c r="J1080" s="12">
        <f t="shared" si="112"/>
        <v>2.1791666666666663</v>
      </c>
      <c r="K1080" s="4">
        <v>43782.916666666664</v>
      </c>
      <c r="L1080" s="3">
        <f t="shared" si="113"/>
        <v>13</v>
      </c>
      <c r="M1080" s="3">
        <f t="shared" si="114"/>
        <v>22</v>
      </c>
      <c r="N1080" s="3">
        <v>58</v>
      </c>
      <c r="O1080" s="3">
        <v>58</v>
      </c>
      <c r="P1080" s="3">
        <v>52</v>
      </c>
      <c r="Q1080" s="3">
        <v>0</v>
      </c>
      <c r="R1080" s="3"/>
      <c r="S1080" s="3">
        <f t="shared" si="115"/>
        <v>1</v>
      </c>
      <c r="T1080" s="3">
        <f t="shared" si="116"/>
        <v>1</v>
      </c>
      <c r="U1080" s="3">
        <f t="shared" si="117"/>
        <v>1</v>
      </c>
      <c r="V1080" s="3">
        <f t="shared" si="118"/>
        <v>0</v>
      </c>
      <c r="W1080" s="25">
        <v>33</v>
      </c>
      <c r="X1080" s="23">
        <v>13</v>
      </c>
      <c r="Y1080" s="3">
        <v>3.0999999999999996</v>
      </c>
      <c r="Z1080" s="3"/>
      <c r="AB1080" s="30">
        <v>1050</v>
      </c>
      <c r="AC1080" s="30">
        <v>1.5635233525520871</v>
      </c>
      <c r="AD1080" s="30">
        <v>0.1364766474479131</v>
      </c>
    </row>
    <row r="1081" spans="1:30">
      <c r="A1081" s="4">
        <v>43782.958333333336</v>
      </c>
      <c r="B1081">
        <v>43782</v>
      </c>
      <c r="C1081" s="3">
        <v>0.95833333333333337</v>
      </c>
      <c r="D1081" s="3">
        <v>23</v>
      </c>
      <c r="E1081" s="3">
        <v>44</v>
      </c>
      <c r="F1081" s="3">
        <v>1.9</v>
      </c>
      <c r="G1081" s="5">
        <v>1.2</v>
      </c>
      <c r="H1081" s="3">
        <v>3.0999999999999996</v>
      </c>
      <c r="I1081" s="3">
        <v>1.55139</v>
      </c>
      <c r="J1081" s="12">
        <f t="shared" si="112"/>
        <v>2.2499999999999996</v>
      </c>
      <c r="K1081" s="4">
        <v>43782.958333333336</v>
      </c>
      <c r="L1081" s="3">
        <f t="shared" si="113"/>
        <v>13</v>
      </c>
      <c r="M1081" s="3">
        <f t="shared" si="114"/>
        <v>23</v>
      </c>
      <c r="N1081" s="3">
        <v>57</v>
      </c>
      <c r="O1081" s="3">
        <v>57</v>
      </c>
      <c r="P1081" s="3">
        <v>57</v>
      </c>
      <c r="Q1081" s="3">
        <v>0</v>
      </c>
      <c r="R1081" s="3"/>
      <c r="S1081" s="3">
        <f t="shared" si="115"/>
        <v>1</v>
      </c>
      <c r="T1081" s="3">
        <f t="shared" si="116"/>
        <v>1</v>
      </c>
      <c r="U1081" s="3">
        <f t="shared" si="117"/>
        <v>1</v>
      </c>
      <c r="V1081" s="3">
        <f t="shared" si="118"/>
        <v>0</v>
      </c>
      <c r="W1081" s="26">
        <v>33</v>
      </c>
      <c r="X1081" s="22">
        <v>13</v>
      </c>
      <c r="Y1081" s="3">
        <v>3.0999999999999996</v>
      </c>
      <c r="Z1081" s="3"/>
      <c r="AB1081" s="30">
        <v>1051</v>
      </c>
      <c r="AC1081" s="30">
        <v>1.5165624974619589</v>
      </c>
      <c r="AD1081" s="30">
        <v>0.48343750253804108</v>
      </c>
    </row>
    <row r="1082" spans="1:30">
      <c r="A1082" s="4">
        <v>43783</v>
      </c>
      <c r="B1082">
        <v>43783</v>
      </c>
      <c r="C1082" s="3">
        <v>0</v>
      </c>
      <c r="D1082" s="3">
        <v>0</v>
      </c>
      <c r="E1082" s="3">
        <v>45</v>
      </c>
      <c r="F1082" s="3">
        <v>0.8</v>
      </c>
      <c r="G1082" s="5">
        <v>0.9</v>
      </c>
      <c r="H1082" s="3">
        <v>1.7000000000000002</v>
      </c>
      <c r="I1082" s="3">
        <v>1.55139</v>
      </c>
      <c r="J1082" s="12">
        <f t="shared" si="112"/>
        <v>2.1624999999999996</v>
      </c>
      <c r="K1082" s="4">
        <v>43783</v>
      </c>
      <c r="L1082" s="3">
        <f t="shared" si="113"/>
        <v>14</v>
      </c>
      <c r="M1082" s="3">
        <f t="shared" si="114"/>
        <v>0</v>
      </c>
      <c r="N1082" s="3">
        <v>58</v>
      </c>
      <c r="O1082" s="3">
        <v>55</v>
      </c>
      <c r="P1082" s="3">
        <v>58</v>
      </c>
      <c r="Q1082" s="3">
        <v>0</v>
      </c>
      <c r="R1082" s="3"/>
      <c r="S1082" s="3">
        <f t="shared" si="115"/>
        <v>1</v>
      </c>
      <c r="T1082" s="3">
        <f t="shared" si="116"/>
        <v>1</v>
      </c>
      <c r="U1082" s="3">
        <f t="shared" si="117"/>
        <v>1</v>
      </c>
      <c r="V1082" s="3">
        <f t="shared" si="118"/>
        <v>0</v>
      </c>
      <c r="W1082" s="25">
        <v>30</v>
      </c>
      <c r="X1082" s="23">
        <v>13</v>
      </c>
      <c r="Y1082" s="3">
        <v>1.7000000000000002</v>
      </c>
      <c r="Z1082" s="3"/>
      <c r="AB1082" s="30">
        <v>1052</v>
      </c>
      <c r="AC1082" s="30">
        <v>1.5317216206683442</v>
      </c>
      <c r="AD1082" s="30">
        <v>0.76827837933165566</v>
      </c>
    </row>
    <row r="1083" spans="1:30">
      <c r="A1083" s="4">
        <v>43783.041666666664</v>
      </c>
      <c r="B1083">
        <v>43783</v>
      </c>
      <c r="C1083" s="3">
        <v>4.1666666666666664E-2</v>
      </c>
      <c r="D1083" s="3">
        <v>1</v>
      </c>
      <c r="E1083" s="3">
        <v>45</v>
      </c>
      <c r="F1083" s="3">
        <v>1</v>
      </c>
      <c r="G1083" s="5">
        <v>1</v>
      </c>
      <c r="H1083" s="3">
        <v>2</v>
      </c>
      <c r="I1083" s="3">
        <v>1.55139</v>
      </c>
      <c r="J1083" s="12">
        <f t="shared" si="112"/>
        <v>2.1583333333333328</v>
      </c>
      <c r="K1083" s="4">
        <v>43783.041666666664</v>
      </c>
      <c r="L1083" s="3">
        <f t="shared" si="113"/>
        <v>14</v>
      </c>
      <c r="M1083" s="3">
        <f t="shared" si="114"/>
        <v>1</v>
      </c>
      <c r="N1083" s="3">
        <v>58</v>
      </c>
      <c r="O1083" s="3">
        <v>51</v>
      </c>
      <c r="P1083" s="3">
        <v>58</v>
      </c>
      <c r="Q1083" s="3">
        <v>0</v>
      </c>
      <c r="R1083" s="3"/>
      <c r="S1083" s="3">
        <f t="shared" si="115"/>
        <v>1</v>
      </c>
      <c r="T1083" s="3">
        <f t="shared" si="116"/>
        <v>1</v>
      </c>
      <c r="U1083" s="3">
        <f t="shared" si="117"/>
        <v>1</v>
      </c>
      <c r="V1083" s="3">
        <f t="shared" si="118"/>
        <v>0</v>
      </c>
      <c r="W1083" s="26">
        <v>31</v>
      </c>
      <c r="X1083" s="22">
        <v>13</v>
      </c>
      <c r="Y1083" s="3">
        <v>2</v>
      </c>
      <c r="Z1083" s="3"/>
      <c r="AB1083" s="30">
        <v>1053</v>
      </c>
      <c r="AC1083" s="30">
        <v>1.4968113469725985</v>
      </c>
      <c r="AD1083" s="30">
        <v>2.3031886530274015</v>
      </c>
    </row>
    <row r="1084" spans="1:30">
      <c r="A1084" s="4">
        <v>43783.083333333336</v>
      </c>
      <c r="B1084">
        <v>43783</v>
      </c>
      <c r="C1084" s="3">
        <v>8.3333333333333329E-2</v>
      </c>
      <c r="D1084" s="3">
        <v>2</v>
      </c>
      <c r="E1084" s="3">
        <v>45</v>
      </c>
      <c r="F1084" s="3">
        <v>1</v>
      </c>
      <c r="G1084" s="5">
        <v>1</v>
      </c>
      <c r="H1084" s="3">
        <v>2</v>
      </c>
      <c r="I1084" s="3">
        <v>1.55139</v>
      </c>
      <c r="J1084" s="12">
        <f t="shared" si="112"/>
        <v>2.1541666666666663</v>
      </c>
      <c r="K1084" s="4">
        <v>43783.083333333336</v>
      </c>
      <c r="L1084" s="3">
        <f t="shared" si="113"/>
        <v>14</v>
      </c>
      <c r="M1084" s="3">
        <f t="shared" si="114"/>
        <v>2</v>
      </c>
      <c r="N1084" s="3">
        <v>58</v>
      </c>
      <c r="O1084" s="3">
        <v>50</v>
      </c>
      <c r="P1084" s="3">
        <v>58</v>
      </c>
      <c r="Q1084" s="3">
        <v>0</v>
      </c>
      <c r="R1084" s="3"/>
      <c r="S1084" s="3">
        <f t="shared" si="115"/>
        <v>1</v>
      </c>
      <c r="T1084" s="3">
        <f t="shared" si="116"/>
        <v>1</v>
      </c>
      <c r="U1084" s="3">
        <f t="shared" si="117"/>
        <v>1</v>
      </c>
      <c r="V1084" s="3">
        <f t="shared" si="118"/>
        <v>0</v>
      </c>
      <c r="W1084" s="25">
        <v>30</v>
      </c>
      <c r="X1084" s="23">
        <v>13</v>
      </c>
      <c r="Y1084" s="3">
        <v>2</v>
      </c>
      <c r="Z1084" s="3"/>
      <c r="AB1084" s="30">
        <v>1054</v>
      </c>
      <c r="AC1084" s="30">
        <v>1.5233954507361667</v>
      </c>
      <c r="AD1084" s="30">
        <v>0.37660454926383324</v>
      </c>
    </row>
    <row r="1085" spans="1:30">
      <c r="A1085" s="4">
        <v>43783.125</v>
      </c>
      <c r="B1085">
        <v>43783</v>
      </c>
      <c r="C1085" s="3">
        <v>0.125</v>
      </c>
      <c r="D1085" s="3">
        <v>3</v>
      </c>
      <c r="E1085" s="3">
        <v>45</v>
      </c>
      <c r="F1085" s="3">
        <v>1</v>
      </c>
      <c r="G1085" s="5">
        <v>1</v>
      </c>
      <c r="H1085" s="3">
        <v>2</v>
      </c>
      <c r="I1085" s="3">
        <v>1.55139</v>
      </c>
      <c r="J1085" s="12">
        <f t="shared" si="112"/>
        <v>2.15</v>
      </c>
      <c r="K1085" s="4">
        <v>43783.125</v>
      </c>
      <c r="L1085" s="3">
        <f t="shared" si="113"/>
        <v>14</v>
      </c>
      <c r="M1085" s="3">
        <f t="shared" si="114"/>
        <v>3</v>
      </c>
      <c r="N1085" s="3">
        <v>57</v>
      </c>
      <c r="O1085" s="3">
        <v>41</v>
      </c>
      <c r="P1085" s="3">
        <v>57</v>
      </c>
      <c r="Q1085" s="3">
        <v>0</v>
      </c>
      <c r="R1085" s="3"/>
      <c r="S1085" s="3">
        <f t="shared" si="115"/>
        <v>1</v>
      </c>
      <c r="T1085" s="3">
        <f t="shared" si="116"/>
        <v>1</v>
      </c>
      <c r="U1085" s="3">
        <f t="shared" si="117"/>
        <v>1</v>
      </c>
      <c r="V1085" s="3">
        <f t="shared" si="118"/>
        <v>0</v>
      </c>
      <c r="W1085" s="26">
        <v>29</v>
      </c>
      <c r="X1085" s="22">
        <v>17</v>
      </c>
      <c r="Y1085" s="3">
        <v>2</v>
      </c>
      <c r="Z1085" s="3"/>
      <c r="AB1085" s="30">
        <v>1055</v>
      </c>
      <c r="AC1085" s="30">
        <v>1.8699273715356659</v>
      </c>
      <c r="AD1085" s="30">
        <v>-6.9927371535666083E-2</v>
      </c>
    </row>
    <row r="1086" spans="1:30">
      <c r="A1086" s="4">
        <v>43783.166666666664</v>
      </c>
      <c r="B1086">
        <v>43783</v>
      </c>
      <c r="C1086" s="3">
        <v>0.16666666666666666</v>
      </c>
      <c r="D1086" s="3">
        <v>4</v>
      </c>
      <c r="E1086" s="3">
        <v>45</v>
      </c>
      <c r="F1086" s="3">
        <v>1.1000000000000001</v>
      </c>
      <c r="G1086" s="5">
        <v>1.2</v>
      </c>
      <c r="H1086" s="3">
        <v>2.2999999999999998</v>
      </c>
      <c r="I1086" s="3">
        <v>1.55139</v>
      </c>
      <c r="J1086" s="12">
        <f t="shared" si="112"/>
        <v>2.15</v>
      </c>
      <c r="K1086" s="4">
        <v>43783.166666666664</v>
      </c>
      <c r="L1086" s="3">
        <f t="shared" si="113"/>
        <v>14</v>
      </c>
      <c r="M1086" s="3">
        <f t="shared" si="114"/>
        <v>4</v>
      </c>
      <c r="N1086" s="3">
        <v>58</v>
      </c>
      <c r="O1086" s="3">
        <v>57</v>
      </c>
      <c r="P1086" s="3">
        <v>58</v>
      </c>
      <c r="Q1086" s="3">
        <v>0</v>
      </c>
      <c r="R1086" s="3"/>
      <c r="S1086" s="3">
        <f t="shared" si="115"/>
        <v>1</v>
      </c>
      <c r="T1086" s="3">
        <f t="shared" si="116"/>
        <v>1</v>
      </c>
      <c r="U1086" s="3">
        <f t="shared" si="117"/>
        <v>1</v>
      </c>
      <c r="V1086" s="3">
        <f t="shared" si="118"/>
        <v>0</v>
      </c>
      <c r="W1086" s="25">
        <v>29</v>
      </c>
      <c r="X1086" s="23">
        <v>17</v>
      </c>
      <c r="Y1086" s="3">
        <v>2.2999999999999998</v>
      </c>
      <c r="Z1086" s="3"/>
      <c r="AB1086" s="30">
        <v>1056</v>
      </c>
      <c r="AC1086" s="30">
        <v>1.88321942341745</v>
      </c>
      <c r="AD1086" s="30">
        <v>-8.3219423417449923E-2</v>
      </c>
    </row>
    <row r="1087" spans="1:30">
      <c r="A1087" s="4">
        <v>43783.208333333336</v>
      </c>
      <c r="B1087">
        <v>43783</v>
      </c>
      <c r="C1087" s="3">
        <v>0.20833333333333334</v>
      </c>
      <c r="D1087" s="3">
        <v>5</v>
      </c>
      <c r="E1087" s="3">
        <v>45</v>
      </c>
      <c r="F1087" s="3">
        <v>2.1</v>
      </c>
      <c r="G1087" s="5">
        <v>1.4</v>
      </c>
      <c r="H1087" s="3">
        <v>3.5</v>
      </c>
      <c r="I1087" s="3">
        <v>1.55139</v>
      </c>
      <c r="J1087" s="12">
        <f t="shared" si="112"/>
        <v>2.1374999999999997</v>
      </c>
      <c r="K1087" s="4">
        <v>43783.208333333336</v>
      </c>
      <c r="L1087" s="3">
        <f t="shared" si="113"/>
        <v>14</v>
      </c>
      <c r="M1087" s="3">
        <f t="shared" si="114"/>
        <v>5</v>
      </c>
      <c r="N1087" s="3">
        <v>58</v>
      </c>
      <c r="O1087" s="3">
        <v>58</v>
      </c>
      <c r="P1087" s="3">
        <v>58</v>
      </c>
      <c r="Q1087" s="3">
        <v>0</v>
      </c>
      <c r="R1087" s="3"/>
      <c r="S1087" s="3">
        <f t="shared" si="115"/>
        <v>1</v>
      </c>
      <c r="T1087" s="3">
        <f t="shared" si="116"/>
        <v>1</v>
      </c>
      <c r="U1087" s="3">
        <f t="shared" si="117"/>
        <v>1</v>
      </c>
      <c r="V1087" s="3">
        <f t="shared" si="118"/>
        <v>0</v>
      </c>
      <c r="W1087" s="26">
        <v>29</v>
      </c>
      <c r="X1087" s="22">
        <v>17</v>
      </c>
      <c r="Y1087" s="3">
        <v>3.5</v>
      </c>
      <c r="Z1087" s="3"/>
      <c r="AB1087" s="30">
        <v>1057</v>
      </c>
      <c r="AC1087" s="30">
        <v>1.9098035271810181</v>
      </c>
      <c r="AD1087" s="30">
        <v>-9.803527181018179E-3</v>
      </c>
    </row>
    <row r="1088" spans="1:30">
      <c r="A1088" s="4">
        <v>43783.25</v>
      </c>
      <c r="B1088">
        <v>43783</v>
      </c>
      <c r="C1088" s="3">
        <v>0.25</v>
      </c>
      <c r="D1088" s="3">
        <v>6</v>
      </c>
      <c r="E1088" s="3">
        <v>45</v>
      </c>
      <c r="F1088" s="3">
        <v>1</v>
      </c>
      <c r="G1088" s="5">
        <v>0.9</v>
      </c>
      <c r="H1088" s="3">
        <v>1.9</v>
      </c>
      <c r="I1088" s="3">
        <v>1.55139</v>
      </c>
      <c r="J1088" s="12">
        <f t="shared" si="112"/>
        <v>2.1208333333333331</v>
      </c>
      <c r="K1088" s="4">
        <v>43783.25</v>
      </c>
      <c r="L1088" s="3">
        <f t="shared" si="113"/>
        <v>14</v>
      </c>
      <c r="M1088" s="3">
        <f t="shared" si="114"/>
        <v>6</v>
      </c>
      <c r="N1088" s="3">
        <v>58</v>
      </c>
      <c r="O1088" s="3">
        <v>24</v>
      </c>
      <c r="P1088" s="3">
        <v>58</v>
      </c>
      <c r="Q1088" s="3">
        <v>0</v>
      </c>
      <c r="R1088" s="3"/>
      <c r="S1088" s="3">
        <f t="shared" si="115"/>
        <v>1</v>
      </c>
      <c r="T1088" s="3">
        <f t="shared" si="116"/>
        <v>1</v>
      </c>
      <c r="U1088" s="3">
        <f t="shared" si="117"/>
        <v>1</v>
      </c>
      <c r="V1088" s="3">
        <f t="shared" si="118"/>
        <v>0</v>
      </c>
      <c r="W1088" s="25">
        <v>28</v>
      </c>
      <c r="X1088" s="23">
        <v>13</v>
      </c>
      <c r="Y1088" s="3">
        <v>1.9</v>
      </c>
      <c r="Z1088" s="3"/>
      <c r="AB1088" s="30">
        <v>1058</v>
      </c>
      <c r="AC1088" s="30">
        <v>1.9230955790628022</v>
      </c>
      <c r="AD1088" s="30">
        <v>-0.12309557906280211</v>
      </c>
    </row>
    <row r="1089" spans="1:30">
      <c r="A1089" s="4">
        <v>43783.291666666664</v>
      </c>
      <c r="B1089">
        <v>43783</v>
      </c>
      <c r="C1089" s="3">
        <v>0.29166666666666669</v>
      </c>
      <c r="D1089" s="3">
        <v>7</v>
      </c>
      <c r="E1089" s="3">
        <v>45</v>
      </c>
      <c r="F1089" s="3">
        <v>2.8</v>
      </c>
      <c r="G1089" s="5">
        <v>1.7</v>
      </c>
      <c r="H1089" s="3">
        <v>4.5</v>
      </c>
      <c r="I1089" s="3">
        <v>1.55139</v>
      </c>
      <c r="J1089" s="12">
        <f t="shared" si="112"/>
        <v>2.1958333333333333</v>
      </c>
      <c r="K1089" s="4">
        <v>43783.291666666664</v>
      </c>
      <c r="L1089" s="3">
        <f t="shared" si="113"/>
        <v>14</v>
      </c>
      <c r="M1089" s="3">
        <f t="shared" si="114"/>
        <v>7</v>
      </c>
      <c r="N1089" s="3">
        <v>31</v>
      </c>
      <c r="O1089" s="3">
        <v>24</v>
      </c>
      <c r="P1089" s="3">
        <v>58</v>
      </c>
      <c r="Q1089" s="3">
        <v>0</v>
      </c>
      <c r="R1089" s="3"/>
      <c r="S1089" s="3">
        <f t="shared" si="115"/>
        <v>1</v>
      </c>
      <c r="T1089" s="3">
        <f t="shared" si="116"/>
        <v>1</v>
      </c>
      <c r="U1089" s="3">
        <f t="shared" si="117"/>
        <v>1</v>
      </c>
      <c r="V1089" s="3">
        <f t="shared" si="118"/>
        <v>0</v>
      </c>
      <c r="W1089" s="26">
        <v>31</v>
      </c>
      <c r="X1089" s="22">
        <v>13</v>
      </c>
      <c r="Y1089" s="3">
        <v>4.5</v>
      </c>
      <c r="Z1089" s="3"/>
      <c r="AB1089" s="30">
        <v>1059</v>
      </c>
      <c r="AC1089" s="30">
        <v>1.9230955790628022</v>
      </c>
      <c r="AD1089" s="30">
        <v>1.1769044209371979</v>
      </c>
    </row>
    <row r="1090" spans="1:30">
      <c r="A1090" s="4">
        <v>43783.333333333336</v>
      </c>
      <c r="B1090">
        <v>43783</v>
      </c>
      <c r="C1090" s="3">
        <v>0.33333333333333331</v>
      </c>
      <c r="D1090" s="3">
        <v>8</v>
      </c>
      <c r="E1090" s="3">
        <v>45</v>
      </c>
      <c r="F1090" s="3">
        <v>0.2</v>
      </c>
      <c r="G1090" s="5">
        <v>0.2</v>
      </c>
      <c r="H1090" s="3">
        <v>0.4</v>
      </c>
      <c r="I1090" s="3">
        <v>1.55139</v>
      </c>
      <c r="J1090" s="12">
        <f t="shared" ref="J1090:J1153" si="119">AVERAGE(H1090:H1113)</f>
        <v>2.2083333333333335</v>
      </c>
      <c r="K1090" s="4">
        <v>43783.333333333336</v>
      </c>
      <c r="L1090" s="3">
        <f t="shared" ref="L1090:L1153" si="120">DAY(K1090)</f>
        <v>14</v>
      </c>
      <c r="M1090" s="3">
        <f t="shared" ref="M1090:M1153" si="121">HOUR(K1090)</f>
        <v>8</v>
      </c>
      <c r="N1090" s="3">
        <v>0</v>
      </c>
      <c r="O1090" s="3">
        <v>0</v>
      </c>
      <c r="P1090" s="3">
        <v>57</v>
      </c>
      <c r="Q1090" s="3">
        <v>0</v>
      </c>
      <c r="R1090" s="3"/>
      <c r="S1090" s="3">
        <f t="shared" ref="S1090:S1153" si="122">IF(ISBLANK(N1090),0,IF(N1090&gt;0,1,0))</f>
        <v>0</v>
      </c>
      <c r="T1090" s="3">
        <f t="shared" ref="T1090:T1153" si="123">IF(ISBLANK(O1090),0,IF(O1090&gt;0,1,0))</f>
        <v>0</v>
      </c>
      <c r="U1090" s="3">
        <f t="shared" ref="U1090:U1153" si="124">IF(ISBLANK(P1090),0,IF(P1090&gt;0,1,0))</f>
        <v>1</v>
      </c>
      <c r="V1090" s="3">
        <f t="shared" ref="V1090:V1153" si="125">IF(ISBLANK(Q1090),0,IF(Q1090&gt;0,1,0))</f>
        <v>0</v>
      </c>
      <c r="W1090" s="25">
        <v>33</v>
      </c>
      <c r="X1090" s="23">
        <v>13</v>
      </c>
      <c r="Y1090" s="3">
        <v>0.4</v>
      </c>
      <c r="Z1090" s="3"/>
      <c r="AB1090" s="30">
        <v>1060</v>
      </c>
      <c r="AC1090" s="30">
        <v>1.9363876309445862</v>
      </c>
      <c r="AD1090" s="30">
        <v>0.26361236905541396</v>
      </c>
    </row>
    <row r="1091" spans="1:30">
      <c r="A1091" s="4">
        <v>43783.375</v>
      </c>
      <c r="B1091">
        <v>43783</v>
      </c>
      <c r="C1091" s="3">
        <v>0.375</v>
      </c>
      <c r="D1091" s="3">
        <v>9</v>
      </c>
      <c r="E1091" s="3">
        <v>45</v>
      </c>
      <c r="F1091" s="3">
        <v>1.3</v>
      </c>
      <c r="G1091" s="5">
        <v>0.2</v>
      </c>
      <c r="H1091" s="3">
        <v>1.5</v>
      </c>
      <c r="I1091" s="3">
        <v>1.55139</v>
      </c>
      <c r="J1091" s="12">
        <f t="shared" si="119"/>
        <v>2.2083333333333335</v>
      </c>
      <c r="K1091" s="4">
        <v>43783.375</v>
      </c>
      <c r="L1091" s="3">
        <f t="shared" si="120"/>
        <v>14</v>
      </c>
      <c r="M1091" s="3">
        <f t="shared" si="121"/>
        <v>9</v>
      </c>
      <c r="N1091" s="3">
        <v>0</v>
      </c>
      <c r="O1091" s="3">
        <v>0</v>
      </c>
      <c r="P1091" s="3">
        <v>58</v>
      </c>
      <c r="Q1091" s="3">
        <v>0</v>
      </c>
      <c r="R1091" s="3"/>
      <c r="S1091" s="3">
        <f t="shared" si="122"/>
        <v>0</v>
      </c>
      <c r="T1091" s="3">
        <f t="shared" si="123"/>
        <v>0</v>
      </c>
      <c r="U1091" s="3">
        <f t="shared" si="124"/>
        <v>1</v>
      </c>
      <c r="V1091" s="3">
        <f t="shared" si="125"/>
        <v>0</v>
      </c>
      <c r="W1091" s="26">
        <v>35</v>
      </c>
      <c r="X1091" s="22">
        <v>21</v>
      </c>
      <c r="Y1091" s="3">
        <v>1.5</v>
      </c>
      <c r="Z1091" s="3"/>
      <c r="AB1091" s="30">
        <v>1061</v>
      </c>
      <c r="AC1091" s="30">
        <v>1.9363876309445862</v>
      </c>
      <c r="AD1091" s="30">
        <v>6.3612369055413787E-2</v>
      </c>
    </row>
    <row r="1092" spans="1:30">
      <c r="A1092" s="4">
        <v>43783.416666666664</v>
      </c>
      <c r="B1092">
        <v>43783</v>
      </c>
      <c r="C1092" s="3">
        <v>0.41666666666666669</v>
      </c>
      <c r="D1092" s="3">
        <v>10</v>
      </c>
      <c r="E1092" s="3">
        <v>45</v>
      </c>
      <c r="F1092" s="3">
        <v>0.3</v>
      </c>
      <c r="G1092" s="5">
        <v>0.2</v>
      </c>
      <c r="H1092" s="3">
        <v>0.5</v>
      </c>
      <c r="I1092" s="3">
        <v>1.55139</v>
      </c>
      <c r="J1092" s="12">
        <f t="shared" si="119"/>
        <v>2.166666666666667</v>
      </c>
      <c r="K1092" s="4">
        <v>43783.416666666664</v>
      </c>
      <c r="L1092" s="3">
        <f t="shared" si="120"/>
        <v>14</v>
      </c>
      <c r="M1092" s="3">
        <f t="shared" si="121"/>
        <v>10</v>
      </c>
      <c r="N1092" s="3">
        <v>0</v>
      </c>
      <c r="O1092" s="3">
        <v>0</v>
      </c>
      <c r="P1092" s="3">
        <v>58</v>
      </c>
      <c r="Q1092" s="3">
        <v>0</v>
      </c>
      <c r="R1092" s="3"/>
      <c r="S1092" s="3">
        <f t="shared" si="122"/>
        <v>0</v>
      </c>
      <c r="T1092" s="3">
        <f t="shared" si="123"/>
        <v>0</v>
      </c>
      <c r="U1092" s="3">
        <f t="shared" si="124"/>
        <v>1</v>
      </c>
      <c r="V1092" s="3">
        <f t="shared" si="125"/>
        <v>0</v>
      </c>
      <c r="W1092" s="25">
        <v>36</v>
      </c>
      <c r="X1092" s="23">
        <v>11</v>
      </c>
      <c r="Y1092" s="3">
        <v>0.5</v>
      </c>
      <c r="Z1092" s="3"/>
      <c r="AB1092" s="30">
        <v>1062</v>
      </c>
      <c r="AC1092" s="30">
        <v>1.8975948210948732</v>
      </c>
      <c r="AD1092" s="30">
        <v>1.1024051789051268</v>
      </c>
    </row>
    <row r="1093" spans="1:30">
      <c r="A1093" s="4">
        <v>43783.458333333336</v>
      </c>
      <c r="B1093">
        <v>43783</v>
      </c>
      <c r="C1093" s="3">
        <v>0.45833333333333331</v>
      </c>
      <c r="D1093" s="3">
        <v>11</v>
      </c>
      <c r="E1093" s="3">
        <v>45</v>
      </c>
      <c r="F1093" s="3">
        <v>0.2</v>
      </c>
      <c r="G1093" s="5">
        <v>0.2</v>
      </c>
      <c r="H1093" s="3">
        <v>0.4</v>
      </c>
      <c r="I1093" s="3">
        <v>1.55139</v>
      </c>
      <c r="J1093" s="12">
        <f t="shared" si="119"/>
        <v>2.1750000000000003</v>
      </c>
      <c r="K1093" s="4">
        <v>43783.458333333336</v>
      </c>
      <c r="L1093" s="3">
        <f t="shared" si="120"/>
        <v>14</v>
      </c>
      <c r="M1093" s="3">
        <f t="shared" si="121"/>
        <v>11</v>
      </c>
      <c r="N1093" s="3">
        <v>0</v>
      </c>
      <c r="O1093" s="3">
        <v>0</v>
      </c>
      <c r="P1093" s="3">
        <v>58</v>
      </c>
      <c r="Q1093" s="3">
        <v>0</v>
      </c>
      <c r="R1093" s="3"/>
      <c r="S1093" s="3">
        <f t="shared" si="122"/>
        <v>0</v>
      </c>
      <c r="T1093" s="3">
        <f t="shared" si="123"/>
        <v>0</v>
      </c>
      <c r="U1093" s="3">
        <f t="shared" si="124"/>
        <v>1</v>
      </c>
      <c r="V1093" s="3">
        <f t="shared" si="125"/>
        <v>0</v>
      </c>
      <c r="W1093" s="26">
        <v>38</v>
      </c>
      <c r="X1093" s="22">
        <v>11</v>
      </c>
      <c r="Y1093" s="3">
        <v>0.4</v>
      </c>
      <c r="Z1093" s="3"/>
      <c r="AB1093" s="30">
        <v>1063</v>
      </c>
      <c r="AC1093" s="30">
        <v>1.8975948210948732</v>
      </c>
      <c r="AD1093" s="30">
        <v>1.9024051789051271</v>
      </c>
    </row>
    <row r="1094" spans="1:30">
      <c r="A1094" s="4">
        <v>43783.5</v>
      </c>
      <c r="B1094">
        <v>43783</v>
      </c>
      <c r="C1094" s="3">
        <v>0.5</v>
      </c>
      <c r="D1094" s="3">
        <v>12</v>
      </c>
      <c r="E1094" s="3">
        <v>45</v>
      </c>
      <c r="F1094" s="3">
        <v>0.3</v>
      </c>
      <c r="G1094" s="5">
        <v>0.2</v>
      </c>
      <c r="H1094" s="3">
        <v>0.5</v>
      </c>
      <c r="I1094" s="3">
        <v>1.55139</v>
      </c>
      <c r="J1094" s="12">
        <f t="shared" si="119"/>
        <v>2.1916666666666669</v>
      </c>
      <c r="K1094" s="4">
        <v>43783.5</v>
      </c>
      <c r="L1094" s="3">
        <f t="shared" si="120"/>
        <v>14</v>
      </c>
      <c r="M1094" s="3">
        <f t="shared" si="121"/>
        <v>12</v>
      </c>
      <c r="N1094" s="3">
        <v>0</v>
      </c>
      <c r="O1094" s="3">
        <v>0</v>
      </c>
      <c r="P1094" s="3">
        <v>57</v>
      </c>
      <c r="Q1094" s="3">
        <v>0</v>
      </c>
      <c r="R1094" s="3"/>
      <c r="S1094" s="3">
        <f t="shared" si="122"/>
        <v>0</v>
      </c>
      <c r="T1094" s="3">
        <f t="shared" si="123"/>
        <v>0</v>
      </c>
      <c r="U1094" s="3">
        <f t="shared" si="124"/>
        <v>1</v>
      </c>
      <c r="V1094" s="3">
        <f t="shared" si="125"/>
        <v>0</v>
      </c>
      <c r="W1094" s="25">
        <v>40</v>
      </c>
      <c r="X1094" s="23">
        <v>13</v>
      </c>
      <c r="Y1094" s="3">
        <v>0.5</v>
      </c>
      <c r="Z1094" s="3"/>
      <c r="AB1094" s="30">
        <v>1064</v>
      </c>
      <c r="AC1094" s="30">
        <v>1.8843027692130891</v>
      </c>
      <c r="AD1094" s="30">
        <v>0.7156972307869105</v>
      </c>
    </row>
    <row r="1095" spans="1:30">
      <c r="A1095" s="4">
        <v>43783.541666666664</v>
      </c>
      <c r="B1095">
        <v>43783</v>
      </c>
      <c r="C1095" s="3">
        <v>0.54166666666666663</v>
      </c>
      <c r="D1095" s="3">
        <v>13</v>
      </c>
      <c r="E1095" s="3">
        <v>45</v>
      </c>
      <c r="F1095" s="3">
        <v>0.2</v>
      </c>
      <c r="G1095" s="5">
        <v>0.2</v>
      </c>
      <c r="H1095" s="3">
        <v>0.4</v>
      </c>
      <c r="I1095" s="3">
        <v>1.55139</v>
      </c>
      <c r="J1095" s="12">
        <f t="shared" si="119"/>
        <v>2.2041666666666666</v>
      </c>
      <c r="K1095" s="4">
        <v>43783.541666666664</v>
      </c>
      <c r="L1095" s="3">
        <f t="shared" si="120"/>
        <v>14</v>
      </c>
      <c r="M1095" s="3">
        <f t="shared" si="121"/>
        <v>13</v>
      </c>
      <c r="N1095" s="3">
        <v>0</v>
      </c>
      <c r="O1095" s="3">
        <v>0</v>
      </c>
      <c r="P1095" s="3">
        <v>58</v>
      </c>
      <c r="Q1095" s="3">
        <v>0</v>
      </c>
      <c r="R1095" s="3"/>
      <c r="S1095" s="3">
        <f t="shared" si="122"/>
        <v>0</v>
      </c>
      <c r="T1095" s="3">
        <f t="shared" si="123"/>
        <v>0</v>
      </c>
      <c r="U1095" s="3">
        <f t="shared" si="124"/>
        <v>1</v>
      </c>
      <c r="V1095" s="3">
        <f t="shared" si="125"/>
        <v>0</v>
      </c>
      <c r="W1095" s="26">
        <v>40</v>
      </c>
      <c r="X1095" s="22">
        <v>13</v>
      </c>
      <c r="Y1095" s="3">
        <v>0.4</v>
      </c>
      <c r="Z1095" s="3"/>
      <c r="AB1095" s="30">
        <v>1065</v>
      </c>
      <c r="AC1095" s="30">
        <v>1.8577186654495206</v>
      </c>
      <c r="AD1095" s="30">
        <v>0.24228133455047951</v>
      </c>
    </row>
    <row r="1096" spans="1:30">
      <c r="A1096" s="4">
        <v>43783.583333333336</v>
      </c>
      <c r="B1096">
        <v>43783</v>
      </c>
      <c r="C1096" s="3">
        <v>0.58333333333333337</v>
      </c>
      <c r="D1096" s="3">
        <v>14</v>
      </c>
      <c r="E1096" s="3">
        <v>45</v>
      </c>
      <c r="F1096" s="3">
        <v>0.2</v>
      </c>
      <c r="G1096" s="5">
        <v>0.2</v>
      </c>
      <c r="H1096" s="3">
        <v>0.4</v>
      </c>
      <c r="I1096" s="3">
        <v>1.55139</v>
      </c>
      <c r="J1096" s="12">
        <f t="shared" si="119"/>
        <v>2.2666666666666671</v>
      </c>
      <c r="K1096" s="4">
        <v>43783.583333333336</v>
      </c>
      <c r="L1096" s="3">
        <f t="shared" si="120"/>
        <v>14</v>
      </c>
      <c r="M1096" s="3">
        <f t="shared" si="121"/>
        <v>14</v>
      </c>
      <c r="N1096" s="3">
        <v>0</v>
      </c>
      <c r="O1096" s="3">
        <v>0</v>
      </c>
      <c r="P1096" s="3">
        <v>58</v>
      </c>
      <c r="Q1096" s="3">
        <v>0</v>
      </c>
      <c r="R1096" s="3"/>
      <c r="S1096" s="3">
        <f t="shared" si="122"/>
        <v>0</v>
      </c>
      <c r="T1096" s="3">
        <f t="shared" si="123"/>
        <v>0</v>
      </c>
      <c r="U1096" s="3">
        <f t="shared" si="124"/>
        <v>1</v>
      </c>
      <c r="V1096" s="3">
        <f t="shared" si="125"/>
        <v>0</v>
      </c>
      <c r="W1096" s="25">
        <v>41</v>
      </c>
      <c r="X1096" s="23">
        <v>13</v>
      </c>
      <c r="Y1096" s="3">
        <v>0.4</v>
      </c>
      <c r="Z1096" s="3"/>
      <c r="AB1096" s="30">
        <v>1066</v>
      </c>
      <c r="AC1096" s="30">
        <v>1.5082363275297814</v>
      </c>
      <c r="AD1096" s="30">
        <v>-1.1082363275297813</v>
      </c>
    </row>
    <row r="1097" spans="1:30">
      <c r="A1097" s="4">
        <v>43783.625</v>
      </c>
      <c r="B1097">
        <v>43783</v>
      </c>
      <c r="C1097" s="3">
        <v>0.625</v>
      </c>
      <c r="D1097" s="3">
        <v>15</v>
      </c>
      <c r="E1097" s="3">
        <v>45</v>
      </c>
      <c r="F1097" s="3">
        <v>1.3</v>
      </c>
      <c r="G1097" s="5">
        <v>2.5</v>
      </c>
      <c r="H1097" s="3">
        <v>3.8</v>
      </c>
      <c r="I1097" s="3">
        <v>1.55139</v>
      </c>
      <c r="J1097" s="12">
        <f t="shared" si="119"/>
        <v>2.2833333333333332</v>
      </c>
      <c r="K1097" s="4">
        <v>43783.625</v>
      </c>
      <c r="L1097" s="3">
        <f t="shared" si="120"/>
        <v>14</v>
      </c>
      <c r="M1097" s="3">
        <f t="shared" si="121"/>
        <v>15</v>
      </c>
      <c r="N1097" s="3">
        <v>0</v>
      </c>
      <c r="O1097" s="3">
        <v>0</v>
      </c>
      <c r="P1097" s="3">
        <v>58</v>
      </c>
      <c r="Q1097" s="3">
        <v>0</v>
      </c>
      <c r="R1097" s="3"/>
      <c r="S1097" s="3">
        <f t="shared" si="122"/>
        <v>0</v>
      </c>
      <c r="T1097" s="3">
        <f t="shared" si="123"/>
        <v>0</v>
      </c>
      <c r="U1097" s="3">
        <f t="shared" si="124"/>
        <v>1</v>
      </c>
      <c r="V1097" s="3">
        <f t="shared" si="125"/>
        <v>0</v>
      </c>
      <c r="W1097" s="26">
        <v>42</v>
      </c>
      <c r="X1097" s="22">
        <v>13</v>
      </c>
      <c r="Y1097" s="3">
        <v>3.8</v>
      </c>
      <c r="Z1097" s="3"/>
      <c r="AB1097" s="30">
        <v>1067</v>
      </c>
      <c r="AC1097" s="30">
        <v>1.4949442756479974</v>
      </c>
      <c r="AD1097" s="30">
        <v>-0.99494427564799737</v>
      </c>
    </row>
    <row r="1098" spans="1:30">
      <c r="A1098" s="4">
        <v>43783.666666666664</v>
      </c>
      <c r="B1098">
        <v>43783</v>
      </c>
      <c r="C1098" s="3">
        <v>0.66666666666666663</v>
      </c>
      <c r="D1098" s="3">
        <v>16</v>
      </c>
      <c r="E1098" s="3">
        <v>45</v>
      </c>
      <c r="F1098" s="3">
        <v>1.5</v>
      </c>
      <c r="G1098" s="5">
        <v>1.5</v>
      </c>
      <c r="H1098" s="3">
        <v>3</v>
      </c>
      <c r="I1098" s="3">
        <v>1.55139</v>
      </c>
      <c r="J1098" s="12">
        <f t="shared" si="119"/>
        <v>2.1625000000000001</v>
      </c>
      <c r="K1098" s="4">
        <v>43783.666666666664</v>
      </c>
      <c r="L1098" s="3">
        <f t="shared" si="120"/>
        <v>14</v>
      </c>
      <c r="M1098" s="3">
        <f t="shared" si="121"/>
        <v>16</v>
      </c>
      <c r="N1098" s="3">
        <v>0</v>
      </c>
      <c r="O1098" s="3">
        <v>0</v>
      </c>
      <c r="P1098" s="3">
        <v>39</v>
      </c>
      <c r="Q1098" s="3">
        <v>0</v>
      </c>
      <c r="R1098" s="3"/>
      <c r="S1098" s="3">
        <f t="shared" si="122"/>
        <v>0</v>
      </c>
      <c r="T1098" s="3">
        <f t="shared" si="123"/>
        <v>0</v>
      </c>
      <c r="U1098" s="3">
        <f t="shared" si="124"/>
        <v>1</v>
      </c>
      <c r="V1098" s="3">
        <f t="shared" si="125"/>
        <v>0</v>
      </c>
      <c r="W1098" s="25">
        <v>41</v>
      </c>
      <c r="X1098" s="23">
        <v>13</v>
      </c>
      <c r="Y1098" s="3">
        <v>3</v>
      </c>
      <c r="Z1098" s="3"/>
      <c r="AB1098" s="30">
        <v>1068</v>
      </c>
      <c r="AC1098" s="30">
        <v>1.5165624974619589</v>
      </c>
      <c r="AD1098" s="30">
        <v>-0.91656249746195895</v>
      </c>
    </row>
    <row r="1099" spans="1:30">
      <c r="A1099" s="4">
        <v>43783.708333333336</v>
      </c>
      <c r="B1099">
        <v>43783</v>
      </c>
      <c r="C1099" s="3">
        <v>0.70833333333333337</v>
      </c>
      <c r="D1099" s="3">
        <v>17</v>
      </c>
      <c r="E1099" s="3">
        <v>45</v>
      </c>
      <c r="F1099" s="3">
        <v>1.7</v>
      </c>
      <c r="G1099" s="5">
        <v>3.3</v>
      </c>
      <c r="H1099" s="3">
        <v>5</v>
      </c>
      <c r="I1099" s="3">
        <v>1.55139</v>
      </c>
      <c r="J1099" s="12">
        <f t="shared" si="119"/>
        <v>2.1541666666666663</v>
      </c>
      <c r="K1099" s="4">
        <v>43783.708333333336</v>
      </c>
      <c r="L1099" s="3">
        <f t="shared" si="120"/>
        <v>14</v>
      </c>
      <c r="M1099" s="3">
        <f t="shared" si="121"/>
        <v>17</v>
      </c>
      <c r="N1099" s="3">
        <v>0</v>
      </c>
      <c r="O1099" s="3">
        <v>47</v>
      </c>
      <c r="P1099" s="3">
        <v>0</v>
      </c>
      <c r="Q1099" s="3">
        <v>0</v>
      </c>
      <c r="R1099" s="3"/>
      <c r="S1099" s="3">
        <f t="shared" si="122"/>
        <v>0</v>
      </c>
      <c r="T1099" s="3">
        <f t="shared" si="123"/>
        <v>1</v>
      </c>
      <c r="U1099" s="3">
        <f t="shared" si="124"/>
        <v>0</v>
      </c>
      <c r="V1099" s="3">
        <f t="shared" si="125"/>
        <v>0</v>
      </c>
      <c r="W1099" s="26">
        <v>40</v>
      </c>
      <c r="X1099" s="22">
        <v>13</v>
      </c>
      <c r="Y1099" s="3">
        <v>5</v>
      </c>
      <c r="Z1099" s="3"/>
      <c r="AB1099" s="30">
        <v>1069</v>
      </c>
      <c r="AC1099" s="30">
        <v>1.4550681200026452</v>
      </c>
      <c r="AD1099" s="30">
        <v>-0.75506812000264523</v>
      </c>
    </row>
    <row r="1100" spans="1:30">
      <c r="A1100" s="4">
        <v>43783.75</v>
      </c>
      <c r="B1100">
        <v>43783</v>
      </c>
      <c r="C1100" s="3">
        <v>0.75</v>
      </c>
      <c r="D1100" s="3">
        <v>18</v>
      </c>
      <c r="E1100" s="3">
        <v>45</v>
      </c>
      <c r="F1100" s="3">
        <v>1.7</v>
      </c>
      <c r="G1100" s="5">
        <v>1.1000000000000001</v>
      </c>
      <c r="H1100" s="3">
        <v>2.8</v>
      </c>
      <c r="I1100" s="3">
        <v>1.55139</v>
      </c>
      <c r="J1100" s="12">
        <f t="shared" si="119"/>
        <v>2.020833333333333</v>
      </c>
      <c r="K1100" s="4">
        <v>43783.75</v>
      </c>
      <c r="L1100" s="3">
        <f t="shared" si="120"/>
        <v>14</v>
      </c>
      <c r="M1100" s="3">
        <f t="shared" si="121"/>
        <v>18</v>
      </c>
      <c r="N1100" s="3">
        <v>45</v>
      </c>
      <c r="O1100" s="3">
        <v>3</v>
      </c>
      <c r="P1100" s="3">
        <v>0</v>
      </c>
      <c r="Q1100" s="3">
        <v>0</v>
      </c>
      <c r="R1100" s="3"/>
      <c r="S1100" s="3">
        <f t="shared" si="122"/>
        <v>1</v>
      </c>
      <c r="T1100" s="3">
        <f t="shared" si="123"/>
        <v>1</v>
      </c>
      <c r="U1100" s="3">
        <f t="shared" si="124"/>
        <v>0</v>
      </c>
      <c r="V1100" s="3">
        <f t="shared" si="125"/>
        <v>0</v>
      </c>
      <c r="W1100" s="25">
        <v>40</v>
      </c>
      <c r="X1100" s="23">
        <v>17</v>
      </c>
      <c r="Y1100" s="3">
        <v>2.8</v>
      </c>
      <c r="Z1100" s="3"/>
      <c r="AB1100" s="30">
        <v>1070</v>
      </c>
      <c r="AC1100" s="30">
        <v>1.4417760681208611</v>
      </c>
      <c r="AD1100" s="30">
        <v>-1.041776068120861</v>
      </c>
    </row>
    <row r="1101" spans="1:30">
      <c r="A1101" s="4">
        <v>43783.791666666664</v>
      </c>
      <c r="B1101">
        <v>43783</v>
      </c>
      <c r="C1101" s="3">
        <v>0.79166666666666663</v>
      </c>
      <c r="D1101" s="3">
        <v>19</v>
      </c>
      <c r="E1101" s="3">
        <v>45</v>
      </c>
      <c r="F1101" s="3">
        <v>1.3</v>
      </c>
      <c r="G1101" s="5">
        <v>1.2</v>
      </c>
      <c r="H1101" s="3">
        <v>2.5</v>
      </c>
      <c r="I1101" s="3">
        <v>1.55139</v>
      </c>
      <c r="J1101" s="12">
        <f t="shared" si="119"/>
        <v>2.0749999999999993</v>
      </c>
      <c r="K1101" s="4">
        <v>43783.791666666664</v>
      </c>
      <c r="L1101" s="3">
        <f t="shared" si="120"/>
        <v>14</v>
      </c>
      <c r="M1101" s="3">
        <f t="shared" si="121"/>
        <v>19</v>
      </c>
      <c r="N1101" s="3">
        <v>58</v>
      </c>
      <c r="O1101" s="3">
        <v>0</v>
      </c>
      <c r="P1101" s="3">
        <v>0</v>
      </c>
      <c r="Q1101" s="3">
        <v>0</v>
      </c>
      <c r="R1101" s="3"/>
      <c r="S1101" s="3">
        <f t="shared" si="122"/>
        <v>1</v>
      </c>
      <c r="T1101" s="3">
        <f t="shared" si="123"/>
        <v>0</v>
      </c>
      <c r="U1101" s="3">
        <f t="shared" si="124"/>
        <v>0</v>
      </c>
      <c r="V1101" s="3">
        <f t="shared" si="125"/>
        <v>0</v>
      </c>
      <c r="W1101" s="26">
        <v>39</v>
      </c>
      <c r="X1101" s="22">
        <v>13</v>
      </c>
      <c r="Y1101" s="3">
        <v>2.5</v>
      </c>
      <c r="Z1101" s="3"/>
      <c r="AB1101" s="30">
        <v>1071</v>
      </c>
      <c r="AC1101" s="30">
        <v>1.5032704455801749</v>
      </c>
      <c r="AD1101" s="30">
        <v>-1.1032704455801747</v>
      </c>
    </row>
    <row r="1102" spans="1:30">
      <c r="A1102" s="4">
        <v>43783.833333333336</v>
      </c>
      <c r="B1102">
        <v>43783</v>
      </c>
      <c r="C1102" s="3">
        <v>0.83333333333333337</v>
      </c>
      <c r="D1102" s="3">
        <v>20</v>
      </c>
      <c r="E1102" s="3">
        <v>45</v>
      </c>
      <c r="F1102" s="3">
        <v>1.1000000000000001</v>
      </c>
      <c r="G1102" s="5">
        <v>1.4</v>
      </c>
      <c r="H1102" s="3">
        <v>2.5</v>
      </c>
      <c r="I1102" s="3">
        <v>1.55139</v>
      </c>
      <c r="J1102" s="12">
        <f t="shared" si="119"/>
        <v>2.0333333333333328</v>
      </c>
      <c r="K1102" s="4">
        <v>43783.833333333336</v>
      </c>
      <c r="L1102" s="3">
        <f t="shared" si="120"/>
        <v>14</v>
      </c>
      <c r="M1102" s="3">
        <f t="shared" si="121"/>
        <v>20</v>
      </c>
      <c r="N1102" s="3">
        <v>57</v>
      </c>
      <c r="O1102" s="3">
        <v>0</v>
      </c>
      <c r="P1102" s="3">
        <v>32</v>
      </c>
      <c r="Q1102" s="3">
        <v>0</v>
      </c>
      <c r="R1102" s="3"/>
      <c r="S1102" s="3">
        <f t="shared" si="122"/>
        <v>1</v>
      </c>
      <c r="T1102" s="3">
        <f t="shared" si="123"/>
        <v>0</v>
      </c>
      <c r="U1102" s="3">
        <f t="shared" si="124"/>
        <v>1</v>
      </c>
      <c r="V1102" s="3">
        <f t="shared" si="125"/>
        <v>0</v>
      </c>
      <c r="W1102" s="25">
        <v>37</v>
      </c>
      <c r="X1102" s="23">
        <v>17</v>
      </c>
      <c r="Y1102" s="3">
        <v>2.5</v>
      </c>
      <c r="Z1102" s="3"/>
      <c r="AB1102" s="30">
        <v>1072</v>
      </c>
      <c r="AC1102" s="30">
        <v>1.5032704455801749</v>
      </c>
      <c r="AD1102" s="30">
        <v>0.79672955441982496</v>
      </c>
    </row>
    <row r="1103" spans="1:30">
      <c r="A1103" s="4">
        <v>43783.875</v>
      </c>
      <c r="B1103">
        <v>43783</v>
      </c>
      <c r="C1103" s="3">
        <v>0.875</v>
      </c>
      <c r="D1103" s="3">
        <v>21</v>
      </c>
      <c r="E1103" s="3">
        <v>45</v>
      </c>
      <c r="F1103" s="3">
        <v>1.4</v>
      </c>
      <c r="G1103" s="5">
        <v>1.1000000000000001</v>
      </c>
      <c r="H1103" s="3">
        <v>2.5</v>
      </c>
      <c r="I1103" s="3">
        <v>1.55139</v>
      </c>
      <c r="J1103" s="12">
        <f t="shared" si="119"/>
        <v>1.970833333333333</v>
      </c>
      <c r="K1103" s="4">
        <v>43783.875</v>
      </c>
      <c r="L1103" s="3">
        <f t="shared" si="120"/>
        <v>14</v>
      </c>
      <c r="M1103" s="3">
        <f t="shared" si="121"/>
        <v>21</v>
      </c>
      <c r="N1103" s="3">
        <v>58</v>
      </c>
      <c r="O1103" s="3">
        <v>18</v>
      </c>
      <c r="P1103" s="3">
        <v>57</v>
      </c>
      <c r="Q1103" s="3">
        <v>0</v>
      </c>
      <c r="R1103" s="3"/>
      <c r="S1103" s="3">
        <f t="shared" si="122"/>
        <v>1</v>
      </c>
      <c r="T1103" s="3">
        <f t="shared" si="123"/>
        <v>1</v>
      </c>
      <c r="U1103" s="3">
        <f t="shared" si="124"/>
        <v>1</v>
      </c>
      <c r="V1103" s="3">
        <f t="shared" si="125"/>
        <v>0</v>
      </c>
      <c r="W1103" s="26">
        <v>37</v>
      </c>
      <c r="X1103" s="22">
        <v>13</v>
      </c>
      <c r="Y1103" s="3">
        <v>2.5</v>
      </c>
      <c r="Z1103" s="3"/>
      <c r="AB1103" s="30">
        <v>1073</v>
      </c>
      <c r="AC1103" s="30">
        <v>1.6168496847709857</v>
      </c>
      <c r="AD1103" s="30">
        <v>3.3831503152290141</v>
      </c>
    </row>
    <row r="1104" spans="1:30">
      <c r="A1104" s="4">
        <v>43783.916666666664</v>
      </c>
      <c r="B1104">
        <v>43783</v>
      </c>
      <c r="C1104" s="3">
        <v>0.91666666666666663</v>
      </c>
      <c r="D1104" s="3">
        <v>22</v>
      </c>
      <c r="E1104" s="3">
        <v>45</v>
      </c>
      <c r="F1104" s="3">
        <v>3</v>
      </c>
      <c r="G1104" s="5">
        <v>1.8</v>
      </c>
      <c r="H1104" s="3">
        <v>4.8</v>
      </c>
      <c r="I1104" s="3">
        <v>1.55139</v>
      </c>
      <c r="J1104" s="12">
        <f t="shared" si="119"/>
        <v>1.9208333333333327</v>
      </c>
      <c r="K1104" s="4">
        <v>43783.916666666664</v>
      </c>
      <c r="L1104" s="3">
        <f t="shared" si="120"/>
        <v>14</v>
      </c>
      <c r="M1104" s="3">
        <f t="shared" si="121"/>
        <v>22</v>
      </c>
      <c r="N1104" s="3">
        <v>58</v>
      </c>
      <c r="O1104" s="3">
        <v>57</v>
      </c>
      <c r="P1104" s="3">
        <v>58</v>
      </c>
      <c r="Q1104" s="3">
        <v>0</v>
      </c>
      <c r="R1104" s="3"/>
      <c r="S1104" s="3">
        <f t="shared" si="122"/>
        <v>1</v>
      </c>
      <c r="T1104" s="3">
        <f t="shared" si="123"/>
        <v>1</v>
      </c>
      <c r="U1104" s="3">
        <f t="shared" si="124"/>
        <v>1</v>
      </c>
      <c r="V1104" s="3">
        <f t="shared" si="125"/>
        <v>0</v>
      </c>
      <c r="W1104" s="25">
        <v>39</v>
      </c>
      <c r="X1104" s="23">
        <v>13</v>
      </c>
      <c r="Y1104" s="3">
        <v>4.8</v>
      </c>
      <c r="Z1104" s="3"/>
      <c r="AB1104" s="30">
        <v>1074</v>
      </c>
      <c r="AC1104" s="30">
        <v>1.6434337885345538</v>
      </c>
      <c r="AD1104" s="30">
        <v>3.4565662114654456</v>
      </c>
    </row>
    <row r="1105" spans="1:30">
      <c r="A1105" s="4">
        <v>43783.958333333336</v>
      </c>
      <c r="B1105">
        <v>43783</v>
      </c>
      <c r="C1105" s="3">
        <v>0.95833333333333337</v>
      </c>
      <c r="D1105" s="3">
        <v>23</v>
      </c>
      <c r="E1105" s="3">
        <v>45</v>
      </c>
      <c r="F1105" s="3">
        <v>0.3</v>
      </c>
      <c r="G1105" s="5">
        <v>0.7</v>
      </c>
      <c r="H1105" s="3">
        <v>1</v>
      </c>
      <c r="I1105" s="3">
        <v>1.55139</v>
      </c>
      <c r="J1105" s="12">
        <f t="shared" si="119"/>
        <v>1.7874999999999999</v>
      </c>
      <c r="K1105" s="4">
        <v>43783.958333333336</v>
      </c>
      <c r="L1105" s="3">
        <f t="shared" si="120"/>
        <v>14</v>
      </c>
      <c r="M1105" s="3">
        <f t="shared" si="121"/>
        <v>23</v>
      </c>
      <c r="N1105" s="3">
        <v>57</v>
      </c>
      <c r="O1105" s="3">
        <v>53</v>
      </c>
      <c r="P1105" s="3">
        <v>57</v>
      </c>
      <c r="Q1105" s="3">
        <v>0</v>
      </c>
      <c r="R1105" s="3"/>
      <c r="S1105" s="3">
        <f t="shared" si="122"/>
        <v>1</v>
      </c>
      <c r="T1105" s="3">
        <f t="shared" si="123"/>
        <v>1</v>
      </c>
      <c r="U1105" s="3">
        <f t="shared" si="124"/>
        <v>1</v>
      </c>
      <c r="V1105" s="3">
        <f t="shared" si="125"/>
        <v>0</v>
      </c>
      <c r="W1105" s="26">
        <v>39</v>
      </c>
      <c r="X1105" s="22">
        <v>17</v>
      </c>
      <c r="Y1105" s="3">
        <v>1</v>
      </c>
      <c r="Z1105" s="3"/>
      <c r="AB1105" s="30">
        <v>1075</v>
      </c>
      <c r="AC1105" s="30">
        <v>1.5932159981276579</v>
      </c>
      <c r="AD1105" s="30">
        <v>1.1067840018723423</v>
      </c>
    </row>
    <row r="1106" spans="1:30">
      <c r="A1106" s="4">
        <v>43784</v>
      </c>
      <c r="B1106">
        <v>43784</v>
      </c>
      <c r="C1106" s="3">
        <v>0</v>
      </c>
      <c r="D1106" s="3">
        <v>0</v>
      </c>
      <c r="E1106" s="3">
        <v>46</v>
      </c>
      <c r="F1106" s="3">
        <v>0.9</v>
      </c>
      <c r="G1106" s="5">
        <v>0.7</v>
      </c>
      <c r="H1106" s="3">
        <v>1.6</v>
      </c>
      <c r="I1106" s="3">
        <v>1.55139</v>
      </c>
      <c r="J1106" s="12">
        <f t="shared" si="119"/>
        <v>1.8125</v>
      </c>
      <c r="K1106" s="4">
        <v>43784</v>
      </c>
      <c r="L1106" s="3">
        <f t="shared" si="120"/>
        <v>15</v>
      </c>
      <c r="M1106" s="3">
        <f t="shared" si="121"/>
        <v>0</v>
      </c>
      <c r="N1106" s="3">
        <v>58</v>
      </c>
      <c r="O1106" s="3">
        <v>54</v>
      </c>
      <c r="P1106" s="3">
        <v>58</v>
      </c>
      <c r="Q1106" s="3">
        <v>0</v>
      </c>
      <c r="R1106" s="3"/>
      <c r="S1106" s="3">
        <f t="shared" si="122"/>
        <v>1</v>
      </c>
      <c r="T1106" s="3">
        <f t="shared" si="123"/>
        <v>1</v>
      </c>
      <c r="U1106" s="3">
        <f t="shared" si="124"/>
        <v>1</v>
      </c>
      <c r="V1106" s="3">
        <f t="shared" si="125"/>
        <v>0</v>
      </c>
      <c r="W1106" s="25">
        <v>37</v>
      </c>
      <c r="X1106" s="23">
        <v>13</v>
      </c>
      <c r="Y1106" s="3">
        <v>1.6</v>
      </c>
      <c r="Z1106" s="3"/>
      <c r="AB1106" s="30">
        <v>1076</v>
      </c>
      <c r="AC1106" s="30">
        <v>1.5450136725501282</v>
      </c>
      <c r="AD1106" s="30">
        <v>0.25498632744987182</v>
      </c>
    </row>
    <row r="1107" spans="1:30">
      <c r="A1107" s="4">
        <v>43784.041666666664</v>
      </c>
      <c r="B1107">
        <v>43784</v>
      </c>
      <c r="C1107" s="3">
        <v>4.1666666666666664E-2</v>
      </c>
      <c r="D1107" s="3">
        <v>1</v>
      </c>
      <c r="E1107" s="3">
        <v>46</v>
      </c>
      <c r="F1107" s="3">
        <v>1</v>
      </c>
      <c r="G1107" s="5">
        <v>0.9</v>
      </c>
      <c r="H1107" s="3">
        <v>1.9</v>
      </c>
      <c r="I1107" s="3">
        <v>1.55139</v>
      </c>
      <c r="J1107" s="12">
        <f t="shared" si="119"/>
        <v>1.8666666666666665</v>
      </c>
      <c r="K1107" s="4">
        <v>43784.041666666664</v>
      </c>
      <c r="L1107" s="3">
        <f t="shared" si="120"/>
        <v>15</v>
      </c>
      <c r="M1107" s="3">
        <f t="shared" si="121"/>
        <v>1</v>
      </c>
      <c r="N1107" s="3">
        <v>58</v>
      </c>
      <c r="O1107" s="3">
        <v>54</v>
      </c>
      <c r="P1107" s="3">
        <v>58</v>
      </c>
      <c r="Q1107" s="3">
        <v>0</v>
      </c>
      <c r="R1107" s="3"/>
      <c r="S1107" s="3">
        <f t="shared" si="122"/>
        <v>1</v>
      </c>
      <c r="T1107" s="3">
        <f t="shared" si="123"/>
        <v>1</v>
      </c>
      <c r="U1107" s="3">
        <f t="shared" si="124"/>
        <v>1</v>
      </c>
      <c r="V1107" s="3">
        <f t="shared" si="125"/>
        <v>0</v>
      </c>
      <c r="W1107" s="26">
        <v>35</v>
      </c>
      <c r="X1107" s="22">
        <v>13</v>
      </c>
      <c r="Y1107" s="3">
        <v>1.9</v>
      </c>
      <c r="Z1107" s="3"/>
      <c r="AB1107" s="30">
        <v>1077</v>
      </c>
      <c r="AC1107" s="30">
        <v>1.5450136725501282</v>
      </c>
      <c r="AD1107" s="30">
        <v>0.45498632744987177</v>
      </c>
    </row>
    <row r="1108" spans="1:30">
      <c r="A1108" s="4">
        <v>43784.083333333336</v>
      </c>
      <c r="B1108">
        <v>43784</v>
      </c>
      <c r="C1108" s="3">
        <v>8.3333333333333329E-2</v>
      </c>
      <c r="D1108" s="3">
        <v>2</v>
      </c>
      <c r="E1108" s="3">
        <v>46</v>
      </c>
      <c r="F1108" s="3">
        <v>0.9</v>
      </c>
      <c r="G1108" s="5">
        <v>1</v>
      </c>
      <c r="H1108" s="3">
        <v>1.9</v>
      </c>
      <c r="I1108" s="3">
        <v>1.55139</v>
      </c>
      <c r="J1108" s="12">
        <f t="shared" si="119"/>
        <v>1.8416666666666666</v>
      </c>
      <c r="K1108" s="4">
        <v>43784.083333333336</v>
      </c>
      <c r="L1108" s="3">
        <f t="shared" si="120"/>
        <v>15</v>
      </c>
      <c r="M1108" s="3">
        <f t="shared" si="121"/>
        <v>2</v>
      </c>
      <c r="N1108" s="3">
        <v>57</v>
      </c>
      <c r="O1108" s="3">
        <v>53</v>
      </c>
      <c r="P1108" s="3">
        <v>57</v>
      </c>
      <c r="Q1108" s="3">
        <v>0</v>
      </c>
      <c r="R1108" s="3"/>
      <c r="S1108" s="3">
        <f t="shared" si="122"/>
        <v>1</v>
      </c>
      <c r="T1108" s="3">
        <f t="shared" si="123"/>
        <v>1</v>
      </c>
      <c r="U1108" s="3">
        <f t="shared" si="124"/>
        <v>1</v>
      </c>
      <c r="V1108" s="3">
        <f t="shared" si="125"/>
        <v>0</v>
      </c>
      <c r="W1108" s="25">
        <v>35</v>
      </c>
      <c r="X1108" s="23">
        <v>11</v>
      </c>
      <c r="Y1108" s="3">
        <v>1.9</v>
      </c>
      <c r="Z1108" s="3"/>
      <c r="AB1108" s="30">
        <v>1078</v>
      </c>
      <c r="AC1108" s="30">
        <v>1.9663320226907253</v>
      </c>
      <c r="AD1108" s="30">
        <v>1.2336679773092749</v>
      </c>
    </row>
    <row r="1109" spans="1:30">
      <c r="A1109" s="4">
        <v>43784.125</v>
      </c>
      <c r="B1109">
        <v>43784</v>
      </c>
      <c r="C1109" s="3">
        <v>0.125</v>
      </c>
      <c r="D1109" s="3">
        <v>3</v>
      </c>
      <c r="E1109" s="3">
        <v>46</v>
      </c>
      <c r="F1109" s="3">
        <v>1</v>
      </c>
      <c r="G1109" s="5">
        <v>1</v>
      </c>
      <c r="H1109" s="3">
        <v>2</v>
      </c>
      <c r="I1109" s="3">
        <v>1.55139</v>
      </c>
      <c r="J1109" s="12">
        <f t="shared" si="119"/>
        <v>1.8125</v>
      </c>
      <c r="K1109" s="4">
        <v>43784.125</v>
      </c>
      <c r="L1109" s="3">
        <f t="shared" si="120"/>
        <v>15</v>
      </c>
      <c r="M1109" s="3">
        <f t="shared" si="121"/>
        <v>3</v>
      </c>
      <c r="N1109" s="3">
        <v>58</v>
      </c>
      <c r="O1109" s="3">
        <v>56</v>
      </c>
      <c r="P1109" s="3">
        <v>58</v>
      </c>
      <c r="Q1109" s="3">
        <v>0</v>
      </c>
      <c r="R1109" s="3"/>
      <c r="S1109" s="3">
        <f t="shared" si="122"/>
        <v>1</v>
      </c>
      <c r="T1109" s="3">
        <f t="shared" si="123"/>
        <v>1</v>
      </c>
      <c r="U1109" s="3">
        <f t="shared" si="124"/>
        <v>1</v>
      </c>
      <c r="V1109" s="3">
        <f t="shared" si="125"/>
        <v>0</v>
      </c>
      <c r="W1109" s="26">
        <v>36</v>
      </c>
      <c r="X1109" s="22">
        <v>11</v>
      </c>
      <c r="Y1109" s="3">
        <v>2</v>
      </c>
      <c r="Z1109" s="3"/>
      <c r="AB1109" s="30">
        <v>1079</v>
      </c>
      <c r="AC1109" s="30">
        <v>1.9530399708089412</v>
      </c>
      <c r="AD1109" s="30">
        <v>1.1469600291910584</v>
      </c>
    </row>
    <row r="1110" spans="1:30">
      <c r="A1110" s="4">
        <v>43784.166666666664</v>
      </c>
      <c r="B1110">
        <v>43784</v>
      </c>
      <c r="C1110" s="3">
        <v>0.16666666666666666</v>
      </c>
      <c r="D1110" s="3">
        <v>4</v>
      </c>
      <c r="E1110" s="3">
        <v>46</v>
      </c>
      <c r="F1110" s="3">
        <v>1</v>
      </c>
      <c r="G1110" s="5">
        <v>1</v>
      </c>
      <c r="H1110" s="3">
        <v>2</v>
      </c>
      <c r="I1110" s="3">
        <v>1.55139</v>
      </c>
      <c r="J1110" s="12">
        <f t="shared" si="119"/>
        <v>1.7833333333333332</v>
      </c>
      <c r="K1110" s="4">
        <v>43784.166666666664</v>
      </c>
      <c r="L1110" s="3">
        <f t="shared" si="120"/>
        <v>15</v>
      </c>
      <c r="M1110" s="3">
        <f t="shared" si="121"/>
        <v>4</v>
      </c>
      <c r="N1110" s="3">
        <v>58</v>
      </c>
      <c r="O1110" s="3">
        <v>55</v>
      </c>
      <c r="P1110" s="3">
        <v>58</v>
      </c>
      <c r="Q1110" s="3">
        <v>0</v>
      </c>
      <c r="R1110" s="3"/>
      <c r="S1110" s="3">
        <f t="shared" si="122"/>
        <v>1</v>
      </c>
      <c r="T1110" s="3">
        <f t="shared" si="123"/>
        <v>1</v>
      </c>
      <c r="U1110" s="3">
        <f t="shared" si="124"/>
        <v>1</v>
      </c>
      <c r="V1110" s="3">
        <f t="shared" si="125"/>
        <v>0</v>
      </c>
      <c r="W1110" s="25">
        <v>34</v>
      </c>
      <c r="X1110" s="23">
        <v>11</v>
      </c>
      <c r="Y1110" s="3">
        <v>2</v>
      </c>
      <c r="Z1110" s="3"/>
      <c r="AB1110" s="30">
        <v>1080</v>
      </c>
      <c r="AC1110" s="30">
        <v>1.9530399708089412</v>
      </c>
      <c r="AD1110" s="30">
        <v>1.1469600291910584</v>
      </c>
    </row>
    <row r="1111" spans="1:30">
      <c r="A1111" s="4">
        <v>43784.208333333336</v>
      </c>
      <c r="B1111">
        <v>43784</v>
      </c>
      <c r="C1111" s="3">
        <v>0.20833333333333334</v>
      </c>
      <c r="D1111" s="3">
        <v>5</v>
      </c>
      <c r="E1111" s="3">
        <v>46</v>
      </c>
      <c r="F1111" s="3">
        <v>1</v>
      </c>
      <c r="G1111" s="5">
        <v>2.1</v>
      </c>
      <c r="H1111" s="3">
        <v>3.1</v>
      </c>
      <c r="I1111" s="3">
        <v>1.55139</v>
      </c>
      <c r="J1111" s="12">
        <f t="shared" si="119"/>
        <v>1.7625</v>
      </c>
      <c r="K1111" s="4">
        <v>43784.208333333336</v>
      </c>
      <c r="L1111" s="3">
        <f t="shared" si="120"/>
        <v>15</v>
      </c>
      <c r="M1111" s="3">
        <f t="shared" si="121"/>
        <v>5</v>
      </c>
      <c r="N1111" s="3">
        <v>58</v>
      </c>
      <c r="O1111" s="3">
        <v>54</v>
      </c>
      <c r="P1111" s="3">
        <v>58</v>
      </c>
      <c r="Q1111" s="3">
        <v>0</v>
      </c>
      <c r="R1111" s="3"/>
      <c r="S1111" s="3">
        <f t="shared" si="122"/>
        <v>1</v>
      </c>
      <c r="T1111" s="3">
        <f t="shared" si="123"/>
        <v>1</v>
      </c>
      <c r="U1111" s="3">
        <f t="shared" si="124"/>
        <v>1</v>
      </c>
      <c r="V1111" s="3">
        <f t="shared" si="125"/>
        <v>0</v>
      </c>
      <c r="W1111" s="26">
        <v>35</v>
      </c>
      <c r="X1111" s="22">
        <v>11</v>
      </c>
      <c r="Y1111" s="3">
        <v>3.1</v>
      </c>
      <c r="Z1111" s="3"/>
      <c r="AB1111" s="30">
        <v>1081</v>
      </c>
      <c r="AC1111" s="30">
        <v>1.9929161264542934</v>
      </c>
      <c r="AD1111" s="30">
        <v>-0.29291612645429321</v>
      </c>
    </row>
    <row r="1112" spans="1:30">
      <c r="A1112" s="4">
        <v>43784.25</v>
      </c>
      <c r="B1112">
        <v>43784</v>
      </c>
      <c r="C1112" s="3">
        <v>0.25</v>
      </c>
      <c r="D1112" s="3">
        <v>6</v>
      </c>
      <c r="E1112" s="3">
        <v>46</v>
      </c>
      <c r="F1112" s="3">
        <v>1.6</v>
      </c>
      <c r="G1112" s="5">
        <v>2.1</v>
      </c>
      <c r="H1112" s="3">
        <v>3.7</v>
      </c>
      <c r="I1112" s="3">
        <v>1.55139</v>
      </c>
      <c r="J1112" s="12">
        <f t="shared" si="119"/>
        <v>1.6958333333333335</v>
      </c>
      <c r="K1112" s="4">
        <v>43784.25</v>
      </c>
      <c r="L1112" s="3">
        <f t="shared" si="120"/>
        <v>15</v>
      </c>
      <c r="M1112" s="3">
        <f t="shared" si="121"/>
        <v>6</v>
      </c>
      <c r="N1112" s="3">
        <v>57</v>
      </c>
      <c r="O1112" s="3">
        <v>57</v>
      </c>
      <c r="P1112" s="3">
        <v>57</v>
      </c>
      <c r="Q1112" s="3">
        <v>0</v>
      </c>
      <c r="R1112" s="3"/>
      <c r="S1112" s="3">
        <f t="shared" si="122"/>
        <v>1</v>
      </c>
      <c r="T1112" s="3">
        <f t="shared" si="123"/>
        <v>1</v>
      </c>
      <c r="U1112" s="3">
        <f t="shared" si="124"/>
        <v>1</v>
      </c>
      <c r="V1112" s="3">
        <f t="shared" si="125"/>
        <v>0</v>
      </c>
      <c r="W1112" s="25">
        <v>36</v>
      </c>
      <c r="X1112" s="23">
        <v>11</v>
      </c>
      <c r="Y1112" s="3">
        <v>3.7</v>
      </c>
      <c r="Z1112" s="3"/>
      <c r="AB1112" s="30">
        <v>1082</v>
      </c>
      <c r="AC1112" s="30">
        <v>1.9796240745725093</v>
      </c>
      <c r="AD1112" s="30">
        <v>2.0375925427490671E-2</v>
      </c>
    </row>
    <row r="1113" spans="1:30">
      <c r="A1113" s="4">
        <v>43784.291666666664</v>
      </c>
      <c r="B1113">
        <v>43784</v>
      </c>
      <c r="C1113" s="3">
        <v>0.29166666666666669</v>
      </c>
      <c r="D1113" s="3">
        <v>7</v>
      </c>
      <c r="E1113" s="3">
        <v>46</v>
      </c>
      <c r="F1113" s="3">
        <v>2.1</v>
      </c>
      <c r="G1113" s="5">
        <v>2.7</v>
      </c>
      <c r="H1113" s="3">
        <v>4.8000000000000007</v>
      </c>
      <c r="I1113" s="3">
        <v>1.55139</v>
      </c>
      <c r="J1113" s="12">
        <f t="shared" si="119"/>
        <v>1.6000000000000003</v>
      </c>
      <c r="K1113" s="4">
        <v>43784.291666666664</v>
      </c>
      <c r="L1113" s="3">
        <f t="shared" si="120"/>
        <v>15</v>
      </c>
      <c r="M1113" s="3">
        <f t="shared" si="121"/>
        <v>7</v>
      </c>
      <c r="N1113" s="3">
        <v>49</v>
      </c>
      <c r="O1113" s="3">
        <v>29</v>
      </c>
      <c r="P1113" s="3">
        <v>58</v>
      </c>
      <c r="Q1113" s="3">
        <v>0</v>
      </c>
      <c r="R1113" s="3"/>
      <c r="S1113" s="3">
        <f t="shared" si="122"/>
        <v>1</v>
      </c>
      <c r="T1113" s="3">
        <f t="shared" si="123"/>
        <v>1</v>
      </c>
      <c r="U1113" s="3">
        <f t="shared" si="124"/>
        <v>1</v>
      </c>
      <c r="V1113" s="3">
        <f t="shared" si="125"/>
        <v>0</v>
      </c>
      <c r="W1113" s="26">
        <v>37</v>
      </c>
      <c r="X1113" s="22">
        <v>11</v>
      </c>
      <c r="Y1113" s="3">
        <v>4.8000000000000007</v>
      </c>
      <c r="Z1113" s="3"/>
      <c r="AB1113" s="30">
        <v>1083</v>
      </c>
      <c r="AC1113" s="30">
        <v>1.9929161264542934</v>
      </c>
      <c r="AD1113" s="30">
        <v>7.0838735457066093E-3</v>
      </c>
    </row>
    <row r="1114" spans="1:30">
      <c r="A1114" s="4">
        <v>43784.333333333336</v>
      </c>
      <c r="B1114">
        <v>43784</v>
      </c>
      <c r="C1114" s="3">
        <v>0.33333333333333331</v>
      </c>
      <c r="D1114" s="3">
        <v>8</v>
      </c>
      <c r="E1114" s="3">
        <v>46</v>
      </c>
      <c r="F1114" s="3">
        <v>0.2</v>
      </c>
      <c r="G1114" s="5">
        <v>0.2</v>
      </c>
      <c r="H1114" s="3">
        <v>0.4</v>
      </c>
      <c r="I1114" s="3">
        <v>1.55139</v>
      </c>
      <c r="J1114" s="12">
        <f t="shared" si="119"/>
        <v>1.4583333333333333</v>
      </c>
      <c r="K1114" s="4">
        <v>43784.333333333336</v>
      </c>
      <c r="L1114" s="3">
        <f t="shared" si="120"/>
        <v>15</v>
      </c>
      <c r="M1114" s="3">
        <f t="shared" si="121"/>
        <v>8</v>
      </c>
      <c r="N1114" s="3">
        <v>0</v>
      </c>
      <c r="O1114" s="3">
        <v>0</v>
      </c>
      <c r="P1114" s="3">
        <v>58</v>
      </c>
      <c r="Q1114" s="3">
        <v>0</v>
      </c>
      <c r="R1114" s="3"/>
      <c r="S1114" s="3">
        <f t="shared" si="122"/>
        <v>0</v>
      </c>
      <c r="T1114" s="3">
        <f t="shared" si="123"/>
        <v>0</v>
      </c>
      <c r="U1114" s="3">
        <f t="shared" si="124"/>
        <v>1</v>
      </c>
      <c r="V1114" s="3">
        <f t="shared" si="125"/>
        <v>0</v>
      </c>
      <c r="W1114" s="25">
        <v>40</v>
      </c>
      <c r="X1114" s="23">
        <v>11</v>
      </c>
      <c r="Y1114" s="3">
        <v>0.4</v>
      </c>
      <c r="Z1114" s="3"/>
      <c r="AB1114" s="30">
        <v>1084</v>
      </c>
      <c r="AC1114" s="30">
        <v>1.9580058527585478</v>
      </c>
      <c r="AD1114" s="30">
        <v>4.1994147241452229E-2</v>
      </c>
    </row>
    <row r="1115" spans="1:30">
      <c r="A1115" s="4">
        <v>43784.375</v>
      </c>
      <c r="B1115">
        <v>43784</v>
      </c>
      <c r="C1115" s="3">
        <v>0.375</v>
      </c>
      <c r="D1115" s="3">
        <v>9</v>
      </c>
      <c r="E1115" s="3">
        <v>46</v>
      </c>
      <c r="F1115" s="3">
        <v>0.3</v>
      </c>
      <c r="G1115" s="5">
        <v>0.2</v>
      </c>
      <c r="H1115" s="3">
        <v>0.5</v>
      </c>
      <c r="I1115" s="3">
        <v>1.55139</v>
      </c>
      <c r="J1115" s="12">
        <f t="shared" si="119"/>
        <v>1.5500000000000005</v>
      </c>
      <c r="K1115" s="4">
        <v>43784.375</v>
      </c>
      <c r="L1115" s="3">
        <f t="shared" si="120"/>
        <v>15</v>
      </c>
      <c r="M1115" s="3">
        <f t="shared" si="121"/>
        <v>9</v>
      </c>
      <c r="N1115" s="3">
        <v>0</v>
      </c>
      <c r="O1115" s="3">
        <v>0</v>
      </c>
      <c r="P1115" s="3">
        <v>58</v>
      </c>
      <c r="Q1115" s="3">
        <v>0</v>
      </c>
      <c r="R1115" s="3"/>
      <c r="S1115" s="3">
        <f t="shared" si="122"/>
        <v>0</v>
      </c>
      <c r="T1115" s="3">
        <f t="shared" si="123"/>
        <v>0</v>
      </c>
      <c r="U1115" s="3">
        <f t="shared" si="124"/>
        <v>1</v>
      </c>
      <c r="V1115" s="3">
        <f t="shared" si="125"/>
        <v>0</v>
      </c>
      <c r="W1115" s="26">
        <v>43</v>
      </c>
      <c r="X1115" s="22">
        <v>11</v>
      </c>
      <c r="Y1115" s="3">
        <v>0.5</v>
      </c>
      <c r="Z1115" s="3"/>
      <c r="AB1115" s="30">
        <v>1085</v>
      </c>
      <c r="AC1115" s="30">
        <v>1.9580058527585478</v>
      </c>
      <c r="AD1115" s="30">
        <v>0.34199414724145205</v>
      </c>
    </row>
    <row r="1116" spans="1:30">
      <c r="A1116" s="4">
        <v>43784.416666666664</v>
      </c>
      <c r="B1116">
        <v>43784</v>
      </c>
      <c r="C1116" s="3">
        <v>0.41666666666666669</v>
      </c>
      <c r="D1116" s="3">
        <v>10</v>
      </c>
      <c r="E1116" s="3">
        <v>46</v>
      </c>
      <c r="F1116" s="3">
        <v>0.3</v>
      </c>
      <c r="G1116" s="5">
        <v>0.4</v>
      </c>
      <c r="H1116" s="3">
        <v>0.7</v>
      </c>
      <c r="I1116" s="3">
        <v>1.55139</v>
      </c>
      <c r="J1116" s="12">
        <f t="shared" si="119"/>
        <v>1.5750000000000004</v>
      </c>
      <c r="K1116" s="4">
        <v>43784.416666666664</v>
      </c>
      <c r="L1116" s="3">
        <f t="shared" si="120"/>
        <v>15</v>
      </c>
      <c r="M1116" s="3">
        <f t="shared" si="121"/>
        <v>10</v>
      </c>
      <c r="N1116" s="3">
        <v>0</v>
      </c>
      <c r="O1116" s="3">
        <v>0</v>
      </c>
      <c r="P1116" s="3">
        <v>58</v>
      </c>
      <c r="Q1116" s="3">
        <v>0</v>
      </c>
      <c r="R1116" s="3"/>
      <c r="S1116" s="3">
        <f t="shared" si="122"/>
        <v>0</v>
      </c>
      <c r="T1116" s="3">
        <f t="shared" si="123"/>
        <v>0</v>
      </c>
      <c r="U1116" s="3">
        <f t="shared" si="124"/>
        <v>1</v>
      </c>
      <c r="V1116" s="3">
        <f t="shared" si="125"/>
        <v>0</v>
      </c>
      <c r="W1116" s="25">
        <v>51</v>
      </c>
      <c r="X1116" s="23">
        <v>13</v>
      </c>
      <c r="Y1116" s="3">
        <v>0.7</v>
      </c>
      <c r="Z1116" s="3"/>
      <c r="AB1116" s="30">
        <v>1086</v>
      </c>
      <c r="AC1116" s="30">
        <v>1.9580058527585478</v>
      </c>
      <c r="AD1116" s="30">
        <v>1.5419941472414522</v>
      </c>
    </row>
    <row r="1117" spans="1:30">
      <c r="A1117" s="4">
        <v>43784.458333333336</v>
      </c>
      <c r="B1117">
        <v>43784</v>
      </c>
      <c r="C1117" s="3">
        <v>0.45833333333333331</v>
      </c>
      <c r="D1117" s="3">
        <v>11</v>
      </c>
      <c r="E1117" s="3">
        <v>46</v>
      </c>
      <c r="F1117" s="3">
        <v>0.4</v>
      </c>
      <c r="G1117" s="5">
        <v>0.4</v>
      </c>
      <c r="H1117" s="3">
        <v>0.8</v>
      </c>
      <c r="I1117" s="3">
        <v>1.55139</v>
      </c>
      <c r="J1117" s="12">
        <f t="shared" si="119"/>
        <v>1.7625000000000004</v>
      </c>
      <c r="K1117" s="4">
        <v>43784.458333333336</v>
      </c>
      <c r="L1117" s="3">
        <f t="shared" si="120"/>
        <v>15</v>
      </c>
      <c r="M1117" s="3">
        <f t="shared" si="121"/>
        <v>11</v>
      </c>
      <c r="N1117" s="3">
        <v>0</v>
      </c>
      <c r="O1117" s="3">
        <v>0</v>
      </c>
      <c r="P1117" s="3">
        <v>57</v>
      </c>
      <c r="Q1117" s="3">
        <v>0</v>
      </c>
      <c r="R1117" s="3"/>
      <c r="S1117" s="3">
        <f t="shared" si="122"/>
        <v>0</v>
      </c>
      <c r="T1117" s="3">
        <f t="shared" si="123"/>
        <v>0</v>
      </c>
      <c r="U1117" s="3">
        <f t="shared" si="124"/>
        <v>1</v>
      </c>
      <c r="V1117" s="3">
        <f t="shared" si="125"/>
        <v>0</v>
      </c>
      <c r="W1117" s="26">
        <v>53</v>
      </c>
      <c r="X1117" s="22">
        <v>13</v>
      </c>
      <c r="Y1117" s="3">
        <v>0.8</v>
      </c>
      <c r="Z1117" s="3"/>
      <c r="AB1117" s="30">
        <v>1087</v>
      </c>
      <c r="AC1117" s="30">
        <v>2.0195002302178615</v>
      </c>
      <c r="AD1117" s="30">
        <v>-0.1195002302178616</v>
      </c>
    </row>
    <row r="1118" spans="1:30">
      <c r="A1118" s="4">
        <v>43784.5</v>
      </c>
      <c r="B1118">
        <v>43784</v>
      </c>
      <c r="C1118" s="3">
        <v>0.5</v>
      </c>
      <c r="D1118" s="3">
        <v>12</v>
      </c>
      <c r="E1118" s="3">
        <v>46</v>
      </c>
      <c r="F1118" s="3">
        <v>0.4</v>
      </c>
      <c r="G1118" s="5">
        <v>0.4</v>
      </c>
      <c r="H1118" s="3">
        <v>0.8</v>
      </c>
      <c r="I1118" s="3">
        <v>1.55139</v>
      </c>
      <c r="J1118" s="12">
        <f t="shared" si="119"/>
        <v>1.8333333333333337</v>
      </c>
      <c r="K1118" s="4">
        <v>43784.5</v>
      </c>
      <c r="L1118" s="3">
        <f t="shared" si="120"/>
        <v>15</v>
      </c>
      <c r="M1118" s="3">
        <f t="shared" si="121"/>
        <v>12</v>
      </c>
      <c r="N1118" s="3">
        <v>0</v>
      </c>
      <c r="O1118" s="3">
        <v>0</v>
      </c>
      <c r="P1118" s="3">
        <v>57</v>
      </c>
      <c r="Q1118" s="3">
        <v>0</v>
      </c>
      <c r="R1118" s="3"/>
      <c r="S1118" s="3">
        <f t="shared" si="122"/>
        <v>0</v>
      </c>
      <c r="T1118" s="3">
        <f t="shared" si="123"/>
        <v>0</v>
      </c>
      <c r="U1118" s="3">
        <f t="shared" si="124"/>
        <v>1</v>
      </c>
      <c r="V1118" s="3">
        <f t="shared" si="125"/>
        <v>0</v>
      </c>
      <c r="W1118" s="25">
        <v>54</v>
      </c>
      <c r="X1118" s="23">
        <v>13</v>
      </c>
      <c r="Y1118" s="3">
        <v>0.8</v>
      </c>
      <c r="Z1118" s="3"/>
      <c r="AB1118" s="30">
        <v>1088</v>
      </c>
      <c r="AC1118" s="30">
        <v>1.9796240745725093</v>
      </c>
      <c r="AD1118" s="30">
        <v>2.5203759254274907</v>
      </c>
    </row>
    <row r="1119" spans="1:30">
      <c r="A1119" s="4">
        <v>43784.541666666664</v>
      </c>
      <c r="B1119">
        <v>43784</v>
      </c>
      <c r="C1119" s="3">
        <v>0.54166666666666663</v>
      </c>
      <c r="D1119" s="3">
        <v>13</v>
      </c>
      <c r="E1119" s="3">
        <v>46</v>
      </c>
      <c r="F1119" s="3">
        <v>0.4</v>
      </c>
      <c r="G1119" s="5">
        <v>1.5</v>
      </c>
      <c r="H1119" s="3">
        <v>1.9</v>
      </c>
      <c r="I1119" s="3">
        <v>1.55139</v>
      </c>
      <c r="J1119" s="12">
        <f t="shared" si="119"/>
        <v>1.875</v>
      </c>
      <c r="K1119" s="4">
        <v>43784.541666666664</v>
      </c>
      <c r="L1119" s="3">
        <f t="shared" si="120"/>
        <v>15</v>
      </c>
      <c r="M1119" s="3">
        <f t="shared" si="121"/>
        <v>13</v>
      </c>
      <c r="N1119" s="3">
        <v>0</v>
      </c>
      <c r="O1119" s="3">
        <v>0</v>
      </c>
      <c r="P1119" s="3">
        <v>57</v>
      </c>
      <c r="Q1119" s="3">
        <v>0</v>
      </c>
      <c r="R1119" s="3"/>
      <c r="S1119" s="3">
        <f t="shared" si="122"/>
        <v>0</v>
      </c>
      <c r="T1119" s="3">
        <f t="shared" si="123"/>
        <v>0</v>
      </c>
      <c r="U1119" s="3">
        <f t="shared" si="124"/>
        <v>1</v>
      </c>
      <c r="V1119" s="3">
        <f t="shared" si="125"/>
        <v>0</v>
      </c>
      <c r="W1119" s="26">
        <v>54</v>
      </c>
      <c r="X1119" s="22">
        <v>11</v>
      </c>
      <c r="Y1119" s="3">
        <v>1.9</v>
      </c>
      <c r="Z1119" s="3"/>
      <c r="AB1119" s="30">
        <v>1089</v>
      </c>
      <c r="AC1119" s="30">
        <v>1.6046409786848408</v>
      </c>
      <c r="AD1119" s="30">
        <v>-1.2046409786848407</v>
      </c>
    </row>
    <row r="1120" spans="1:30">
      <c r="A1120" s="4">
        <v>43784.583333333336</v>
      </c>
      <c r="B1120">
        <v>43784</v>
      </c>
      <c r="C1120" s="3">
        <v>0.58333333333333337</v>
      </c>
      <c r="D1120" s="3">
        <v>14</v>
      </c>
      <c r="E1120" s="3">
        <v>46</v>
      </c>
      <c r="F1120" s="3">
        <v>0.4</v>
      </c>
      <c r="G1120" s="5">
        <v>0.4</v>
      </c>
      <c r="H1120" s="3">
        <v>0.8</v>
      </c>
      <c r="I1120" s="3">
        <v>1.55139</v>
      </c>
      <c r="J1120" s="12">
        <f t="shared" si="119"/>
        <v>1.8624999999999998</v>
      </c>
      <c r="K1120" s="4">
        <v>43784.583333333336</v>
      </c>
      <c r="L1120" s="3">
        <f t="shared" si="120"/>
        <v>15</v>
      </c>
      <c r="M1120" s="3">
        <f t="shared" si="121"/>
        <v>14</v>
      </c>
      <c r="N1120" s="3">
        <v>0</v>
      </c>
      <c r="O1120" s="3">
        <v>0</v>
      </c>
      <c r="P1120" s="3">
        <v>58</v>
      </c>
      <c r="Q1120" s="3">
        <v>0</v>
      </c>
      <c r="R1120" s="3"/>
      <c r="S1120" s="3">
        <f t="shared" si="122"/>
        <v>0</v>
      </c>
      <c r="T1120" s="3">
        <f t="shared" si="123"/>
        <v>0</v>
      </c>
      <c r="U1120" s="3">
        <f t="shared" si="124"/>
        <v>1</v>
      </c>
      <c r="V1120" s="3">
        <f t="shared" si="125"/>
        <v>0</v>
      </c>
      <c r="W1120" s="25">
        <v>53</v>
      </c>
      <c r="X1120" s="23">
        <v>11</v>
      </c>
      <c r="Y1120" s="3">
        <v>0.8</v>
      </c>
      <c r="Z1120" s="3"/>
      <c r="AB1120" s="30">
        <v>1090</v>
      </c>
      <c r="AC1120" s="30">
        <v>1.4816522237662133</v>
      </c>
      <c r="AD1120" s="30">
        <v>1.8347776233786695E-2</v>
      </c>
    </row>
    <row r="1121" spans="1:30">
      <c r="A1121" s="4">
        <v>43784.625</v>
      </c>
      <c r="B1121">
        <v>43784</v>
      </c>
      <c r="C1121" s="3">
        <v>0.625</v>
      </c>
      <c r="D1121" s="3">
        <v>15</v>
      </c>
      <c r="E1121" s="3">
        <v>46</v>
      </c>
      <c r="F1121" s="3">
        <v>0.4</v>
      </c>
      <c r="G1121" s="5">
        <v>0.5</v>
      </c>
      <c r="H1121" s="3">
        <v>0.9</v>
      </c>
      <c r="I1121" s="3">
        <v>1.55139</v>
      </c>
      <c r="J1121" s="12">
        <f t="shared" si="119"/>
        <v>1.8666666666666665</v>
      </c>
      <c r="K1121" s="4">
        <v>43784.625</v>
      </c>
      <c r="L1121" s="3">
        <f t="shared" si="120"/>
        <v>15</v>
      </c>
      <c r="M1121" s="3">
        <f t="shared" si="121"/>
        <v>15</v>
      </c>
      <c r="N1121" s="3">
        <v>0</v>
      </c>
      <c r="O1121" s="3">
        <v>0</v>
      </c>
      <c r="P1121" s="3">
        <v>58</v>
      </c>
      <c r="Q1121" s="3">
        <v>0</v>
      </c>
      <c r="R1121" s="3"/>
      <c r="S1121" s="3">
        <f t="shared" si="122"/>
        <v>0</v>
      </c>
      <c r="T1121" s="3">
        <f t="shared" si="123"/>
        <v>0</v>
      </c>
      <c r="U1121" s="3">
        <f t="shared" si="124"/>
        <v>1</v>
      </c>
      <c r="V1121" s="3">
        <f t="shared" si="125"/>
        <v>0</v>
      </c>
      <c r="W1121" s="26">
        <v>52</v>
      </c>
      <c r="X1121" s="22">
        <v>11</v>
      </c>
      <c r="Y1121" s="3">
        <v>0.9</v>
      </c>
      <c r="Z1121" s="3"/>
      <c r="AB1121" s="30">
        <v>1091</v>
      </c>
      <c r="AC1121" s="30">
        <v>1.5888659858282534</v>
      </c>
      <c r="AD1121" s="30">
        <v>-1.0888659858282534</v>
      </c>
    </row>
    <row r="1122" spans="1:30">
      <c r="A1122" s="4">
        <v>43784.666666666664</v>
      </c>
      <c r="B1122">
        <v>43784</v>
      </c>
      <c r="C1122" s="3">
        <v>0.66666666666666663</v>
      </c>
      <c r="D1122" s="3">
        <v>16</v>
      </c>
      <c r="E1122" s="3">
        <v>46</v>
      </c>
      <c r="F1122" s="3">
        <v>1.6</v>
      </c>
      <c r="G1122" s="5">
        <v>1.2</v>
      </c>
      <c r="H1122" s="3">
        <v>2.8</v>
      </c>
      <c r="I1122" s="3">
        <v>1.55139</v>
      </c>
      <c r="J1122" s="12">
        <f t="shared" si="119"/>
        <v>1.8791666666666667</v>
      </c>
      <c r="K1122" s="4">
        <v>43784.666666666664</v>
      </c>
      <c r="L1122" s="3">
        <f t="shared" si="120"/>
        <v>15</v>
      </c>
      <c r="M1122" s="3">
        <f t="shared" si="121"/>
        <v>16</v>
      </c>
      <c r="N1122" s="3">
        <v>0</v>
      </c>
      <c r="O1122" s="3">
        <v>0</v>
      </c>
      <c r="P1122" s="3">
        <v>57</v>
      </c>
      <c r="Q1122" s="3">
        <v>0</v>
      </c>
      <c r="R1122" s="3"/>
      <c r="S1122" s="3">
        <f t="shared" si="122"/>
        <v>0</v>
      </c>
      <c r="T1122" s="3">
        <f t="shared" si="123"/>
        <v>0</v>
      </c>
      <c r="U1122" s="3">
        <f t="shared" si="124"/>
        <v>1</v>
      </c>
      <c r="V1122" s="3">
        <f t="shared" si="125"/>
        <v>0</v>
      </c>
      <c r="W1122" s="25">
        <v>51</v>
      </c>
      <c r="X1122" s="23">
        <v>13</v>
      </c>
      <c r="Y1122" s="3">
        <v>2.8</v>
      </c>
      <c r="Z1122" s="3"/>
      <c r="AB1122" s="30">
        <v>1092</v>
      </c>
      <c r="AC1122" s="30">
        <v>1.5622818820646853</v>
      </c>
      <c r="AD1122" s="30">
        <v>-1.1622818820646854</v>
      </c>
    </row>
    <row r="1123" spans="1:30">
      <c r="A1123" s="4">
        <v>43784.708333333336</v>
      </c>
      <c r="B1123">
        <v>43784</v>
      </c>
      <c r="C1123" s="3">
        <v>0.70833333333333337</v>
      </c>
      <c r="D1123" s="3">
        <v>17</v>
      </c>
      <c r="E1123" s="3">
        <v>46</v>
      </c>
      <c r="F1123" s="3">
        <v>1.1000000000000001</v>
      </c>
      <c r="G1123" s="5">
        <v>0.7</v>
      </c>
      <c r="H1123" s="3">
        <v>1.8</v>
      </c>
      <c r="I1123" s="3">
        <v>1.55139</v>
      </c>
      <c r="J1123" s="12">
        <f t="shared" si="119"/>
        <v>1.8999999999999997</v>
      </c>
      <c r="K1123" s="4">
        <v>43784.708333333336</v>
      </c>
      <c r="L1123" s="3">
        <f t="shared" si="120"/>
        <v>15</v>
      </c>
      <c r="M1123" s="3">
        <f t="shared" si="121"/>
        <v>17</v>
      </c>
      <c r="N1123" s="3">
        <v>25</v>
      </c>
      <c r="O1123" s="3">
        <v>0</v>
      </c>
      <c r="P1123" s="3">
        <v>57</v>
      </c>
      <c r="Q1123" s="3">
        <v>0</v>
      </c>
      <c r="R1123" s="3"/>
      <c r="S1123" s="3">
        <f t="shared" si="122"/>
        <v>1</v>
      </c>
      <c r="T1123" s="3">
        <f t="shared" si="123"/>
        <v>0</v>
      </c>
      <c r="U1123" s="3">
        <f t="shared" si="124"/>
        <v>1</v>
      </c>
      <c r="V1123" s="3">
        <f t="shared" si="125"/>
        <v>0</v>
      </c>
      <c r="W1123" s="26">
        <v>50</v>
      </c>
      <c r="X1123" s="22">
        <v>13</v>
      </c>
      <c r="Y1123" s="3">
        <v>1.8</v>
      </c>
      <c r="Z1123" s="3"/>
      <c r="AB1123" s="30">
        <v>1093</v>
      </c>
      <c r="AC1123" s="30">
        <v>1.5115966155123524</v>
      </c>
      <c r="AD1123" s="30">
        <v>-1.0115966155123524</v>
      </c>
    </row>
    <row r="1124" spans="1:30">
      <c r="A1124" s="4">
        <v>43784.75</v>
      </c>
      <c r="B1124">
        <v>43784</v>
      </c>
      <c r="C1124" s="3">
        <v>0.75</v>
      </c>
      <c r="D1124" s="3">
        <v>18</v>
      </c>
      <c r="E1124" s="3">
        <v>46</v>
      </c>
      <c r="F1124" s="3">
        <v>1.8</v>
      </c>
      <c r="G1124" s="5">
        <v>2.2999999999999998</v>
      </c>
      <c r="H1124" s="3">
        <v>4.0999999999999996</v>
      </c>
      <c r="I1124" s="3">
        <v>1.55139</v>
      </c>
      <c r="J1124" s="12">
        <f t="shared" si="119"/>
        <v>1.8999999999999997</v>
      </c>
      <c r="K1124" s="4">
        <v>43784.75</v>
      </c>
      <c r="L1124" s="3">
        <f t="shared" si="120"/>
        <v>15</v>
      </c>
      <c r="M1124" s="3">
        <f t="shared" si="121"/>
        <v>18</v>
      </c>
      <c r="N1124" s="3">
        <v>58</v>
      </c>
      <c r="O1124" s="3">
        <v>16</v>
      </c>
      <c r="P1124" s="3">
        <v>44</v>
      </c>
      <c r="Q1124" s="3">
        <v>0</v>
      </c>
      <c r="R1124" s="3"/>
      <c r="S1124" s="3">
        <f t="shared" si="122"/>
        <v>1</v>
      </c>
      <c r="T1124" s="3">
        <f t="shared" si="123"/>
        <v>1</v>
      </c>
      <c r="U1124" s="3">
        <f t="shared" si="124"/>
        <v>1</v>
      </c>
      <c r="V1124" s="3">
        <f t="shared" si="125"/>
        <v>0</v>
      </c>
      <c r="W1124" s="25">
        <v>49</v>
      </c>
      <c r="X1124" s="23">
        <v>11</v>
      </c>
      <c r="Y1124" s="3">
        <v>4.0999999999999996</v>
      </c>
      <c r="Z1124" s="3"/>
      <c r="AB1124" s="30">
        <v>1094</v>
      </c>
      <c r="AC1124" s="30">
        <v>1.5115966155123524</v>
      </c>
      <c r="AD1124" s="30">
        <v>-1.1115966155123522</v>
      </c>
    </row>
    <row r="1125" spans="1:30">
      <c r="A1125" s="4">
        <v>43784.791666666664</v>
      </c>
      <c r="B1125">
        <v>43784</v>
      </c>
      <c r="C1125" s="3">
        <v>0.79166666666666663</v>
      </c>
      <c r="D1125" s="3">
        <v>19</v>
      </c>
      <c r="E1125" s="3">
        <v>46</v>
      </c>
      <c r="F1125" s="3">
        <v>1.1000000000000001</v>
      </c>
      <c r="G1125" s="5">
        <v>0.4</v>
      </c>
      <c r="H1125" s="3">
        <v>1.5</v>
      </c>
      <c r="I1125" s="3">
        <v>1.55139</v>
      </c>
      <c r="J1125" s="12">
        <f t="shared" si="119"/>
        <v>1.8499999999999996</v>
      </c>
      <c r="K1125" s="4">
        <v>43784.791666666664</v>
      </c>
      <c r="L1125" s="3">
        <f t="shared" si="120"/>
        <v>15</v>
      </c>
      <c r="M1125" s="3">
        <f t="shared" si="121"/>
        <v>19</v>
      </c>
      <c r="N1125" s="3">
        <v>41</v>
      </c>
      <c r="O1125" s="3">
        <v>54</v>
      </c>
      <c r="P1125" s="3">
        <v>0</v>
      </c>
      <c r="Q1125" s="3">
        <v>0</v>
      </c>
      <c r="R1125" s="3"/>
      <c r="S1125" s="3">
        <f t="shared" si="122"/>
        <v>1</v>
      </c>
      <c r="T1125" s="3">
        <f t="shared" si="123"/>
        <v>1</v>
      </c>
      <c r="U1125" s="3">
        <f t="shared" si="124"/>
        <v>0</v>
      </c>
      <c r="V1125" s="3">
        <f t="shared" si="125"/>
        <v>0</v>
      </c>
      <c r="W1125" s="26">
        <v>47</v>
      </c>
      <c r="X1125" s="22">
        <v>13</v>
      </c>
      <c r="Y1125" s="3">
        <v>1.5</v>
      </c>
      <c r="Z1125" s="3"/>
      <c r="AB1125" s="30">
        <v>1095</v>
      </c>
      <c r="AC1125" s="30">
        <v>1.4983045636305681</v>
      </c>
      <c r="AD1125" s="30">
        <v>-1.0983045636305682</v>
      </c>
    </row>
    <row r="1126" spans="1:30">
      <c r="A1126" s="4">
        <v>43784.833333333336</v>
      </c>
      <c r="B1126">
        <v>43784</v>
      </c>
      <c r="C1126" s="3">
        <v>0.83333333333333337</v>
      </c>
      <c r="D1126" s="3">
        <v>20</v>
      </c>
      <c r="E1126" s="3">
        <v>46</v>
      </c>
      <c r="F1126" s="3">
        <v>0.3</v>
      </c>
      <c r="G1126" s="5">
        <v>0.7</v>
      </c>
      <c r="H1126" s="3">
        <v>1</v>
      </c>
      <c r="I1126" s="3">
        <v>1.55139</v>
      </c>
      <c r="J1126" s="12">
        <f t="shared" si="119"/>
        <v>2.0374999999999996</v>
      </c>
      <c r="K1126" s="4">
        <v>43784.833333333336</v>
      </c>
      <c r="L1126" s="3">
        <f t="shared" si="120"/>
        <v>15</v>
      </c>
      <c r="M1126" s="3">
        <f t="shared" si="121"/>
        <v>20</v>
      </c>
      <c r="N1126" s="3">
        <v>0</v>
      </c>
      <c r="O1126" s="3">
        <v>58</v>
      </c>
      <c r="P1126" s="3">
        <v>0</v>
      </c>
      <c r="Q1126" s="3">
        <v>0</v>
      </c>
      <c r="R1126" s="3"/>
      <c r="S1126" s="3">
        <f t="shared" si="122"/>
        <v>0</v>
      </c>
      <c r="T1126" s="3">
        <f t="shared" si="123"/>
        <v>1</v>
      </c>
      <c r="U1126" s="3">
        <f t="shared" si="124"/>
        <v>0</v>
      </c>
      <c r="V1126" s="3">
        <f t="shared" si="125"/>
        <v>0</v>
      </c>
      <c r="W1126" s="25">
        <v>44</v>
      </c>
      <c r="X1126" s="23">
        <v>13</v>
      </c>
      <c r="Y1126" s="3">
        <v>1</v>
      </c>
      <c r="Z1126" s="3"/>
      <c r="AB1126" s="30">
        <v>1096</v>
      </c>
      <c r="AC1126" s="30">
        <v>1.485012511748784</v>
      </c>
      <c r="AD1126" s="30">
        <v>2.3149874882512158</v>
      </c>
    </row>
    <row r="1127" spans="1:30">
      <c r="A1127" s="4">
        <v>43784.875</v>
      </c>
      <c r="B1127">
        <v>43784</v>
      </c>
      <c r="C1127" s="3">
        <v>0.875</v>
      </c>
      <c r="D1127" s="3">
        <v>21</v>
      </c>
      <c r="E1127" s="3">
        <v>46</v>
      </c>
      <c r="F1127" s="3">
        <v>0.6</v>
      </c>
      <c r="G1127" s="5">
        <v>0.7</v>
      </c>
      <c r="H1127" s="3">
        <v>1.2999999999999998</v>
      </c>
      <c r="I1127" s="3">
        <v>1.55139</v>
      </c>
      <c r="J1127" s="12">
        <f t="shared" si="119"/>
        <v>2.0583333333333331</v>
      </c>
      <c r="K1127" s="4">
        <v>43784.875</v>
      </c>
      <c r="L1127" s="3">
        <f t="shared" si="120"/>
        <v>15</v>
      </c>
      <c r="M1127" s="3">
        <f t="shared" si="121"/>
        <v>21</v>
      </c>
      <c r="N1127" s="3">
        <v>0</v>
      </c>
      <c r="O1127" s="3">
        <v>56</v>
      </c>
      <c r="P1127" s="3">
        <v>0</v>
      </c>
      <c r="Q1127" s="3">
        <v>0</v>
      </c>
      <c r="R1127" s="3"/>
      <c r="S1127" s="3">
        <f t="shared" si="122"/>
        <v>0</v>
      </c>
      <c r="T1127" s="3">
        <f t="shared" si="123"/>
        <v>1</v>
      </c>
      <c r="U1127" s="3">
        <f t="shared" si="124"/>
        <v>0</v>
      </c>
      <c r="V1127" s="3">
        <f t="shared" si="125"/>
        <v>0</v>
      </c>
      <c r="W1127" s="26">
        <v>41</v>
      </c>
      <c r="X1127" s="22">
        <v>21</v>
      </c>
      <c r="Y1127" s="3">
        <v>1.2999999999999998</v>
      </c>
      <c r="Z1127" s="3"/>
      <c r="AB1127" s="30">
        <v>1097</v>
      </c>
      <c r="AC1127" s="30">
        <v>1.4983045636305681</v>
      </c>
      <c r="AD1127" s="30">
        <v>1.5016954363694319</v>
      </c>
    </row>
    <row r="1128" spans="1:30">
      <c r="A1128" s="4">
        <v>43784.916666666664</v>
      </c>
      <c r="B1128">
        <v>43784</v>
      </c>
      <c r="C1128" s="3">
        <v>0.91666666666666663</v>
      </c>
      <c r="D1128" s="3">
        <v>22</v>
      </c>
      <c r="E1128" s="3">
        <v>46</v>
      </c>
      <c r="F1128" s="3">
        <v>0.9</v>
      </c>
      <c r="G1128" s="5">
        <v>0.7</v>
      </c>
      <c r="H1128" s="3">
        <v>1.6</v>
      </c>
      <c r="I1128" s="3">
        <v>1.55139</v>
      </c>
      <c r="J1128" s="12">
        <f t="shared" si="119"/>
        <v>2.1583333333333332</v>
      </c>
      <c r="K1128" s="4">
        <v>43784.916666666664</v>
      </c>
      <c r="L1128" s="3">
        <f t="shared" si="120"/>
        <v>15</v>
      </c>
      <c r="M1128" s="3">
        <f t="shared" si="121"/>
        <v>22</v>
      </c>
      <c r="N1128" s="3">
        <v>0</v>
      </c>
      <c r="O1128" s="3">
        <v>55</v>
      </c>
      <c r="P1128" s="3">
        <v>0</v>
      </c>
      <c r="Q1128" s="3">
        <v>0</v>
      </c>
      <c r="R1128" s="3"/>
      <c r="S1128" s="3">
        <f t="shared" si="122"/>
        <v>0</v>
      </c>
      <c r="T1128" s="3">
        <f t="shared" si="123"/>
        <v>1</v>
      </c>
      <c r="U1128" s="3">
        <f t="shared" si="124"/>
        <v>0</v>
      </c>
      <c r="V1128" s="3">
        <f t="shared" si="125"/>
        <v>0</v>
      </c>
      <c r="W1128" s="25">
        <v>40</v>
      </c>
      <c r="X1128" s="23">
        <v>21</v>
      </c>
      <c r="Y1128" s="3">
        <v>1.6</v>
      </c>
      <c r="Z1128" s="3"/>
      <c r="AB1128" s="30">
        <v>1098</v>
      </c>
      <c r="AC1128" s="30">
        <v>1.5134636868369535</v>
      </c>
      <c r="AD1128" s="30">
        <v>3.4865363131630467</v>
      </c>
    </row>
    <row r="1129" spans="1:30">
      <c r="A1129" s="4">
        <v>43784.958333333336</v>
      </c>
      <c r="B1129">
        <v>43784</v>
      </c>
      <c r="C1129" s="3">
        <v>0.95833333333333337</v>
      </c>
      <c r="D1129" s="3">
        <v>23</v>
      </c>
      <c r="E1129" s="3">
        <v>46</v>
      </c>
      <c r="F1129" s="3">
        <v>0.8</v>
      </c>
      <c r="G1129" s="5">
        <v>0.8</v>
      </c>
      <c r="H1129" s="3">
        <v>1.6</v>
      </c>
      <c r="I1129" s="3">
        <v>1.55139</v>
      </c>
      <c r="J1129" s="12">
        <f t="shared" si="119"/>
        <v>2.1916666666666669</v>
      </c>
      <c r="K1129" s="4">
        <v>43784.958333333336</v>
      </c>
      <c r="L1129" s="3">
        <f t="shared" si="120"/>
        <v>15</v>
      </c>
      <c r="M1129" s="3">
        <f t="shared" si="121"/>
        <v>23</v>
      </c>
      <c r="N1129" s="3">
        <v>0</v>
      </c>
      <c r="O1129" s="3">
        <v>57</v>
      </c>
      <c r="P1129" s="3">
        <v>55</v>
      </c>
      <c r="Q1129" s="3">
        <v>0</v>
      </c>
      <c r="R1129" s="3"/>
      <c r="S1129" s="3">
        <f t="shared" si="122"/>
        <v>0</v>
      </c>
      <c r="T1129" s="3">
        <f t="shared" si="123"/>
        <v>1</v>
      </c>
      <c r="U1129" s="3">
        <f t="shared" si="124"/>
        <v>1</v>
      </c>
      <c r="V1129" s="3">
        <f t="shared" si="125"/>
        <v>0</v>
      </c>
      <c r="W1129" s="26">
        <v>42</v>
      </c>
      <c r="X1129" s="22">
        <v>21</v>
      </c>
      <c r="Y1129" s="3">
        <v>1.6</v>
      </c>
      <c r="Z1129" s="3"/>
      <c r="AB1129" s="30">
        <v>1099</v>
      </c>
      <c r="AC1129" s="30">
        <v>1.761575491652027</v>
      </c>
      <c r="AD1129" s="30">
        <v>1.0384245083479728</v>
      </c>
    </row>
    <row r="1130" spans="1:30">
      <c r="A1130" s="4">
        <v>43785</v>
      </c>
      <c r="B1130">
        <v>43785</v>
      </c>
      <c r="C1130" s="3">
        <v>0</v>
      </c>
      <c r="D1130" s="3">
        <v>0</v>
      </c>
      <c r="E1130" s="3">
        <v>47</v>
      </c>
      <c r="F1130" s="3">
        <v>0.8</v>
      </c>
      <c r="G1130" s="5">
        <v>2.1</v>
      </c>
      <c r="H1130" s="3">
        <v>2.9000000000000004</v>
      </c>
      <c r="I1130" s="3">
        <v>1.55139</v>
      </c>
      <c r="J1130" s="12">
        <f t="shared" si="119"/>
        <v>2.1583333333333328</v>
      </c>
      <c r="K1130" s="4">
        <v>43785</v>
      </c>
      <c r="L1130" s="3">
        <f t="shared" si="120"/>
        <v>16</v>
      </c>
      <c r="M1130" s="3">
        <f t="shared" si="121"/>
        <v>0</v>
      </c>
      <c r="N1130" s="3">
        <v>8</v>
      </c>
      <c r="O1130" s="3">
        <v>55</v>
      </c>
      <c r="P1130" s="3">
        <v>58</v>
      </c>
      <c r="Q1130" s="3">
        <v>0</v>
      </c>
      <c r="R1130" s="3"/>
      <c r="S1130" s="3">
        <f t="shared" si="122"/>
        <v>1</v>
      </c>
      <c r="T1130" s="3">
        <f t="shared" si="123"/>
        <v>1</v>
      </c>
      <c r="U1130" s="3">
        <f t="shared" si="124"/>
        <v>1</v>
      </c>
      <c r="V1130" s="3">
        <f t="shared" si="125"/>
        <v>0</v>
      </c>
      <c r="W1130" s="25">
        <v>42</v>
      </c>
      <c r="X1130" s="23">
        <v>21</v>
      </c>
      <c r="Y1130" s="3">
        <v>2.9000000000000004</v>
      </c>
      <c r="Z1130" s="3"/>
      <c r="AB1130" s="30">
        <v>1100</v>
      </c>
      <c r="AC1130" s="30">
        <v>1.7709850073798437</v>
      </c>
      <c r="AD1130" s="30">
        <v>0.72901499262015634</v>
      </c>
    </row>
    <row r="1131" spans="1:30">
      <c r="A1131" s="4">
        <v>43785.041666666664</v>
      </c>
      <c r="B1131">
        <v>43785</v>
      </c>
      <c r="C1131" s="3">
        <v>4.1666666666666664E-2</v>
      </c>
      <c r="D1131" s="3">
        <v>1</v>
      </c>
      <c r="E1131" s="3">
        <v>47</v>
      </c>
      <c r="F1131" s="3">
        <v>0.8</v>
      </c>
      <c r="G1131" s="5">
        <v>0.5</v>
      </c>
      <c r="H1131" s="3">
        <v>1.3</v>
      </c>
      <c r="I1131" s="3">
        <v>1.55139</v>
      </c>
      <c r="J1131" s="12">
        <f t="shared" si="119"/>
        <v>2.0874999999999999</v>
      </c>
      <c r="K1131" s="4">
        <v>43785.041666666664</v>
      </c>
      <c r="L1131" s="3">
        <f t="shared" si="120"/>
        <v>16</v>
      </c>
      <c r="M1131" s="3">
        <f t="shared" si="121"/>
        <v>1</v>
      </c>
      <c r="N1131" s="3">
        <v>58</v>
      </c>
      <c r="O1131" s="3">
        <v>58</v>
      </c>
      <c r="P1131" s="3">
        <v>58</v>
      </c>
      <c r="Q1131" s="3">
        <v>0</v>
      </c>
      <c r="R1131" s="3"/>
      <c r="S1131" s="3">
        <f t="shared" si="122"/>
        <v>1</v>
      </c>
      <c r="T1131" s="3">
        <f t="shared" si="123"/>
        <v>1</v>
      </c>
      <c r="U1131" s="3">
        <f t="shared" si="124"/>
        <v>1</v>
      </c>
      <c r="V1131" s="3">
        <f t="shared" si="125"/>
        <v>0</v>
      </c>
      <c r="W1131" s="26">
        <v>41</v>
      </c>
      <c r="X1131" s="22">
        <v>21</v>
      </c>
      <c r="Y1131" s="3">
        <v>1.3</v>
      </c>
      <c r="Z1131" s="3"/>
      <c r="AB1131" s="30">
        <v>1101</v>
      </c>
      <c r="AC1131" s="30">
        <v>1.7995845759727778</v>
      </c>
      <c r="AD1131" s="30">
        <v>0.70041542402722223</v>
      </c>
    </row>
    <row r="1132" spans="1:30">
      <c r="A1132" s="4">
        <v>43785.083333333336</v>
      </c>
      <c r="B1132">
        <v>43785</v>
      </c>
      <c r="C1132" s="3">
        <v>8.3333333333333329E-2</v>
      </c>
      <c r="D1132" s="3">
        <v>2</v>
      </c>
      <c r="E1132" s="3">
        <v>47</v>
      </c>
      <c r="F1132" s="3">
        <v>0.5</v>
      </c>
      <c r="G1132" s="5">
        <v>0.7</v>
      </c>
      <c r="H1132" s="3">
        <v>1.2</v>
      </c>
      <c r="I1132" s="3">
        <v>1.55139</v>
      </c>
      <c r="J1132" s="12">
        <f t="shared" si="119"/>
        <v>2.1</v>
      </c>
      <c r="K1132" s="4">
        <v>43785.083333333336</v>
      </c>
      <c r="L1132" s="3">
        <f t="shared" si="120"/>
        <v>16</v>
      </c>
      <c r="M1132" s="3">
        <f t="shared" si="121"/>
        <v>2</v>
      </c>
      <c r="N1132" s="3">
        <v>58</v>
      </c>
      <c r="O1132" s="3">
        <v>58</v>
      </c>
      <c r="P1132" s="3">
        <v>58</v>
      </c>
      <c r="Q1132" s="3">
        <v>0</v>
      </c>
      <c r="R1132" s="3"/>
      <c r="S1132" s="3">
        <f t="shared" si="122"/>
        <v>1</v>
      </c>
      <c r="T1132" s="3">
        <f t="shared" si="123"/>
        <v>1</v>
      </c>
      <c r="U1132" s="3">
        <f t="shared" si="124"/>
        <v>1</v>
      </c>
      <c r="V1132" s="3">
        <f t="shared" si="125"/>
        <v>0</v>
      </c>
      <c r="W1132" s="25">
        <v>40</v>
      </c>
      <c r="X1132" s="23">
        <v>17</v>
      </c>
      <c r="Y1132" s="3">
        <v>1.2</v>
      </c>
      <c r="Z1132" s="3"/>
      <c r="AB1132" s="30">
        <v>1102</v>
      </c>
      <c r="AC1132" s="30">
        <v>1.8998717632818045</v>
      </c>
      <c r="AD1132" s="30">
        <v>0.60012823671819548</v>
      </c>
    </row>
    <row r="1133" spans="1:30">
      <c r="A1133" s="4">
        <v>43785.125</v>
      </c>
      <c r="B1133">
        <v>43785</v>
      </c>
      <c r="C1133" s="3">
        <v>0.125</v>
      </c>
      <c r="D1133" s="3">
        <v>3</v>
      </c>
      <c r="E1133" s="3">
        <v>47</v>
      </c>
      <c r="F1133" s="3">
        <v>0.7</v>
      </c>
      <c r="G1133" s="5">
        <v>0.6</v>
      </c>
      <c r="H1133" s="3">
        <v>1.2999999999999998</v>
      </c>
      <c r="I1133" s="3">
        <v>1.55139</v>
      </c>
      <c r="J1133" s="12">
        <f t="shared" si="119"/>
        <v>2.1458333333333335</v>
      </c>
      <c r="K1133" s="4">
        <v>43785.125</v>
      </c>
      <c r="L1133" s="3">
        <f t="shared" si="120"/>
        <v>16</v>
      </c>
      <c r="M1133" s="3">
        <f t="shared" si="121"/>
        <v>3</v>
      </c>
      <c r="N1133" s="3">
        <v>58</v>
      </c>
      <c r="O1133" s="3">
        <v>58</v>
      </c>
      <c r="P1133" s="3">
        <v>58</v>
      </c>
      <c r="Q1133" s="3">
        <v>0</v>
      </c>
      <c r="R1133" s="3"/>
      <c r="S1133" s="3">
        <f t="shared" si="122"/>
        <v>1</v>
      </c>
      <c r="T1133" s="3">
        <f t="shared" si="123"/>
        <v>1</v>
      </c>
      <c r="U1133" s="3">
        <f t="shared" si="124"/>
        <v>1</v>
      </c>
      <c r="V1133" s="3">
        <f t="shared" si="125"/>
        <v>0</v>
      </c>
      <c r="W1133" s="26">
        <v>38</v>
      </c>
      <c r="X1133" s="22">
        <v>17</v>
      </c>
      <c r="Y1133" s="3">
        <v>1.2999999999999998</v>
      </c>
      <c r="Z1133" s="3"/>
      <c r="AB1133" s="30">
        <v>1103</v>
      </c>
      <c r="AC1133" s="30">
        <v>1.8732876595182368</v>
      </c>
      <c r="AD1133" s="30">
        <v>2.926712340481763</v>
      </c>
    </row>
    <row r="1134" spans="1:30">
      <c r="A1134" s="4">
        <v>43785.166666666664</v>
      </c>
      <c r="B1134">
        <v>43785</v>
      </c>
      <c r="C1134" s="3">
        <v>0.16666666666666666</v>
      </c>
      <c r="D1134" s="3">
        <v>4</v>
      </c>
      <c r="E1134" s="3">
        <v>47</v>
      </c>
      <c r="F1134" s="3">
        <v>0.7</v>
      </c>
      <c r="G1134" s="5">
        <v>0.8</v>
      </c>
      <c r="H1134" s="3">
        <v>1.5</v>
      </c>
      <c r="I1134" s="3">
        <v>1.55139</v>
      </c>
      <c r="J1134" s="12">
        <f t="shared" si="119"/>
        <v>2.1583333333333337</v>
      </c>
      <c r="K1134" s="4">
        <v>43785.166666666664</v>
      </c>
      <c r="L1134" s="3">
        <f t="shared" si="120"/>
        <v>16</v>
      </c>
      <c r="M1134" s="3">
        <f t="shared" si="121"/>
        <v>4</v>
      </c>
      <c r="N1134" s="3">
        <v>57</v>
      </c>
      <c r="O1134" s="3">
        <v>57</v>
      </c>
      <c r="P1134" s="3">
        <v>57</v>
      </c>
      <c r="Q1134" s="3">
        <v>0</v>
      </c>
      <c r="R1134" s="3"/>
      <c r="S1134" s="3">
        <f t="shared" si="122"/>
        <v>1</v>
      </c>
      <c r="T1134" s="3">
        <f t="shared" si="123"/>
        <v>1</v>
      </c>
      <c r="U1134" s="3">
        <f t="shared" si="124"/>
        <v>1</v>
      </c>
      <c r="V1134" s="3">
        <f t="shared" si="125"/>
        <v>0</v>
      </c>
      <c r="W1134" s="25">
        <v>37</v>
      </c>
      <c r="X1134" s="23">
        <v>21</v>
      </c>
      <c r="Y1134" s="3">
        <v>1.5</v>
      </c>
      <c r="Z1134" s="3"/>
      <c r="AB1134" s="30">
        <v>1104</v>
      </c>
      <c r="AC1134" s="30">
        <v>1.8250853339407072</v>
      </c>
      <c r="AD1134" s="30">
        <v>-0.82508533394070716</v>
      </c>
    </row>
    <row r="1135" spans="1:30">
      <c r="A1135" s="4">
        <v>43785.208333333336</v>
      </c>
      <c r="B1135">
        <v>43785</v>
      </c>
      <c r="C1135" s="3">
        <v>0.20833333333333334</v>
      </c>
      <c r="D1135" s="3">
        <v>5</v>
      </c>
      <c r="E1135" s="3">
        <v>47</v>
      </c>
      <c r="F1135" s="3">
        <v>0.6</v>
      </c>
      <c r="G1135" s="5">
        <v>0.9</v>
      </c>
      <c r="H1135" s="3">
        <v>1.5</v>
      </c>
      <c r="I1135" s="3">
        <v>1.55139</v>
      </c>
      <c r="J1135" s="12">
        <f t="shared" si="119"/>
        <v>2.1625000000000001</v>
      </c>
      <c r="K1135" s="4">
        <v>43785.208333333336</v>
      </c>
      <c r="L1135" s="3">
        <f t="shared" si="120"/>
        <v>16</v>
      </c>
      <c r="M1135" s="3">
        <f t="shared" si="121"/>
        <v>5</v>
      </c>
      <c r="N1135" s="3">
        <v>58</v>
      </c>
      <c r="O1135" s="3">
        <v>58</v>
      </c>
      <c r="P1135" s="3">
        <v>58</v>
      </c>
      <c r="Q1135" s="3">
        <v>0</v>
      </c>
      <c r="R1135" s="3"/>
      <c r="S1135" s="3">
        <f t="shared" si="122"/>
        <v>1</v>
      </c>
      <c r="T1135" s="3">
        <f t="shared" si="123"/>
        <v>1</v>
      </c>
      <c r="U1135" s="3">
        <f t="shared" si="124"/>
        <v>1</v>
      </c>
      <c r="V1135" s="3">
        <f t="shared" si="125"/>
        <v>0</v>
      </c>
      <c r="W1135" s="26">
        <v>38</v>
      </c>
      <c r="X1135" s="22">
        <v>21</v>
      </c>
      <c r="Y1135" s="3">
        <v>1.5</v>
      </c>
      <c r="Z1135" s="3"/>
      <c r="AB1135" s="30">
        <v>1105</v>
      </c>
      <c r="AC1135" s="30">
        <v>1.8998717632818045</v>
      </c>
      <c r="AD1135" s="30">
        <v>-0.29987176328180443</v>
      </c>
    </row>
    <row r="1136" spans="1:30">
      <c r="A1136" s="4">
        <v>43785.25</v>
      </c>
      <c r="B1136">
        <v>43785</v>
      </c>
      <c r="C1136" s="3">
        <v>0.25</v>
      </c>
      <c r="D1136" s="3">
        <v>6</v>
      </c>
      <c r="E1136" s="3">
        <v>47</v>
      </c>
      <c r="F1136" s="3">
        <v>0.6</v>
      </c>
      <c r="G1136" s="5">
        <v>0.8</v>
      </c>
      <c r="H1136" s="3">
        <v>1.4</v>
      </c>
      <c r="I1136" s="3">
        <v>1.55139</v>
      </c>
      <c r="J1136" s="12">
        <f t="shared" si="119"/>
        <v>2.166666666666667</v>
      </c>
      <c r="K1136" s="4">
        <v>43785.25</v>
      </c>
      <c r="L1136" s="3">
        <f t="shared" si="120"/>
        <v>16</v>
      </c>
      <c r="M1136" s="3">
        <f t="shared" si="121"/>
        <v>6</v>
      </c>
      <c r="N1136" s="3">
        <v>58</v>
      </c>
      <c r="O1136" s="3">
        <v>58</v>
      </c>
      <c r="P1136" s="3">
        <v>58</v>
      </c>
      <c r="Q1136" s="3">
        <v>0</v>
      </c>
      <c r="R1136" s="3"/>
      <c r="S1136" s="3">
        <f t="shared" si="122"/>
        <v>1</v>
      </c>
      <c r="T1136" s="3">
        <f t="shared" si="123"/>
        <v>1</v>
      </c>
      <c r="U1136" s="3">
        <f t="shared" si="124"/>
        <v>1</v>
      </c>
      <c r="V1136" s="3">
        <f t="shared" si="125"/>
        <v>0</v>
      </c>
      <c r="W1136" s="25">
        <v>37</v>
      </c>
      <c r="X1136" s="23">
        <v>21</v>
      </c>
      <c r="Y1136" s="3">
        <v>1.4</v>
      </c>
      <c r="Z1136" s="3"/>
      <c r="AB1136" s="30">
        <v>1106</v>
      </c>
      <c r="AC1136" s="30">
        <v>1.9264558670453731</v>
      </c>
      <c r="AD1136" s="30">
        <v>-2.6455867045373171E-2</v>
      </c>
    </row>
    <row r="1137" spans="1:30">
      <c r="A1137" s="4">
        <v>43785.291666666664</v>
      </c>
      <c r="B1137">
        <v>43785</v>
      </c>
      <c r="C1137" s="3">
        <v>0.29166666666666669</v>
      </c>
      <c r="D1137" s="3">
        <v>7</v>
      </c>
      <c r="E1137" s="3">
        <v>47</v>
      </c>
      <c r="F1137" s="3">
        <v>0.8</v>
      </c>
      <c r="G1137" s="5">
        <v>0.6</v>
      </c>
      <c r="H1137" s="3">
        <v>1.4</v>
      </c>
      <c r="I1137" s="3">
        <v>1.55139</v>
      </c>
      <c r="J1137" s="12">
        <f t="shared" si="119"/>
        <v>2.1708333333333334</v>
      </c>
      <c r="K1137" s="4">
        <v>43785.291666666664</v>
      </c>
      <c r="L1137" s="3">
        <f t="shared" si="120"/>
        <v>16</v>
      </c>
      <c r="M1137" s="3">
        <f t="shared" si="121"/>
        <v>7</v>
      </c>
      <c r="N1137" s="3">
        <v>58</v>
      </c>
      <c r="O1137" s="3">
        <v>58</v>
      </c>
      <c r="P1137" s="3">
        <v>58</v>
      </c>
      <c r="Q1137" s="3">
        <v>0</v>
      </c>
      <c r="R1137" s="3"/>
      <c r="S1137" s="3">
        <f t="shared" si="122"/>
        <v>1</v>
      </c>
      <c r="T1137" s="3">
        <f t="shared" si="123"/>
        <v>1</v>
      </c>
      <c r="U1137" s="3">
        <f t="shared" si="124"/>
        <v>1</v>
      </c>
      <c r="V1137" s="3">
        <f t="shared" si="125"/>
        <v>0</v>
      </c>
      <c r="W1137" s="26">
        <v>39</v>
      </c>
      <c r="X1137" s="22">
        <v>21</v>
      </c>
      <c r="Y1137" s="3">
        <v>1.4</v>
      </c>
      <c r="Z1137" s="3"/>
      <c r="AB1137" s="30">
        <v>1107</v>
      </c>
      <c r="AC1137" s="30">
        <v>1.9505570298341379</v>
      </c>
      <c r="AD1137" s="30">
        <v>-5.0557029834138012E-2</v>
      </c>
    </row>
    <row r="1138" spans="1:30">
      <c r="A1138" s="4">
        <v>43785.333333333336</v>
      </c>
      <c r="B1138">
        <v>43785</v>
      </c>
      <c r="C1138" s="3">
        <v>0.33333333333333331</v>
      </c>
      <c r="D1138" s="3">
        <v>8</v>
      </c>
      <c r="E1138" s="3">
        <v>47</v>
      </c>
      <c r="F1138" s="3">
        <v>2.1</v>
      </c>
      <c r="G1138" s="5">
        <v>0.5</v>
      </c>
      <c r="H1138" s="3">
        <v>2.6</v>
      </c>
      <c r="I1138" s="3">
        <v>1.55139</v>
      </c>
      <c r="J1138" s="12">
        <f t="shared" si="119"/>
        <v>2.183333333333334</v>
      </c>
      <c r="K1138" s="4">
        <v>43785.333333333336</v>
      </c>
      <c r="L1138" s="3">
        <f t="shared" si="120"/>
        <v>16</v>
      </c>
      <c r="M1138" s="3">
        <f t="shared" si="121"/>
        <v>8</v>
      </c>
      <c r="N1138" s="3">
        <v>57</v>
      </c>
      <c r="O1138" s="3">
        <v>57</v>
      </c>
      <c r="P1138" s="3">
        <v>57</v>
      </c>
      <c r="Q1138" s="3">
        <v>0</v>
      </c>
      <c r="R1138" s="3"/>
      <c r="S1138" s="3">
        <f t="shared" si="122"/>
        <v>1</v>
      </c>
      <c r="T1138" s="3">
        <f t="shared" si="123"/>
        <v>1</v>
      </c>
      <c r="U1138" s="3">
        <f t="shared" si="124"/>
        <v>1</v>
      </c>
      <c r="V1138" s="3">
        <f t="shared" si="125"/>
        <v>0</v>
      </c>
      <c r="W1138" s="25">
        <v>41</v>
      </c>
      <c r="X1138" s="23">
        <v>21</v>
      </c>
      <c r="Y1138" s="3">
        <v>2.6</v>
      </c>
      <c r="Z1138" s="3"/>
      <c r="AB1138" s="30">
        <v>1108</v>
      </c>
      <c r="AC1138" s="30">
        <v>1.9372649779523539</v>
      </c>
      <c r="AD1138" s="30">
        <v>6.2735022047646138E-2</v>
      </c>
    </row>
    <row r="1139" spans="1:30">
      <c r="A1139" s="4">
        <v>43785.375</v>
      </c>
      <c r="B1139">
        <v>43785</v>
      </c>
      <c r="C1139" s="3">
        <v>0.375</v>
      </c>
      <c r="D1139" s="3">
        <v>9</v>
      </c>
      <c r="E1139" s="3">
        <v>47</v>
      </c>
      <c r="F1139" s="3">
        <v>0.5</v>
      </c>
      <c r="G1139" s="5">
        <v>0.6</v>
      </c>
      <c r="H1139" s="3">
        <v>1.1000000000000001</v>
      </c>
      <c r="I1139" s="3">
        <v>1.55139</v>
      </c>
      <c r="J1139" s="12">
        <f t="shared" si="119"/>
        <v>2.2166666666666668</v>
      </c>
      <c r="K1139" s="4">
        <v>43785.375</v>
      </c>
      <c r="L1139" s="3">
        <f t="shared" si="120"/>
        <v>16</v>
      </c>
      <c r="M1139" s="3">
        <f t="shared" si="121"/>
        <v>9</v>
      </c>
      <c r="N1139" s="3">
        <v>58</v>
      </c>
      <c r="O1139" s="3">
        <v>49</v>
      </c>
      <c r="P1139" s="3">
        <v>58</v>
      </c>
      <c r="Q1139" s="3">
        <v>0</v>
      </c>
      <c r="R1139" s="3"/>
      <c r="S1139" s="3">
        <f t="shared" si="122"/>
        <v>1</v>
      </c>
      <c r="T1139" s="3">
        <f t="shared" si="123"/>
        <v>1</v>
      </c>
      <c r="U1139" s="3">
        <f t="shared" si="124"/>
        <v>1</v>
      </c>
      <c r="V1139" s="3">
        <f t="shared" si="125"/>
        <v>0</v>
      </c>
      <c r="W1139" s="26">
        <v>44</v>
      </c>
      <c r="X1139" s="22">
        <v>21</v>
      </c>
      <c r="Y1139" s="3">
        <v>1.1000000000000001</v>
      </c>
      <c r="Z1139" s="3"/>
      <c r="AB1139" s="30">
        <v>1109</v>
      </c>
      <c r="AC1139" s="30">
        <v>1.963849081715922</v>
      </c>
      <c r="AD1139" s="30">
        <v>3.6150918284078015E-2</v>
      </c>
    </row>
    <row r="1140" spans="1:30">
      <c r="A1140" s="4">
        <v>43785.416666666664</v>
      </c>
      <c r="B1140">
        <v>43785</v>
      </c>
      <c r="C1140" s="3">
        <v>0.41666666666666669</v>
      </c>
      <c r="D1140" s="3">
        <v>10</v>
      </c>
      <c r="E1140" s="3">
        <v>47</v>
      </c>
      <c r="F1140" s="3">
        <v>2.5</v>
      </c>
      <c r="G1140" s="5">
        <v>2.7</v>
      </c>
      <c r="H1140" s="3">
        <v>5.2</v>
      </c>
      <c r="I1140" s="3">
        <v>1.55139</v>
      </c>
      <c r="J1140" s="12">
        <f t="shared" si="119"/>
        <v>2.2625000000000002</v>
      </c>
      <c r="K1140" s="4">
        <v>43785.416666666664</v>
      </c>
      <c r="L1140" s="3">
        <f t="shared" si="120"/>
        <v>16</v>
      </c>
      <c r="M1140" s="3">
        <f t="shared" si="121"/>
        <v>10</v>
      </c>
      <c r="N1140" s="3">
        <v>58</v>
      </c>
      <c r="O1140" s="3">
        <v>0</v>
      </c>
      <c r="P1140" s="3">
        <v>33</v>
      </c>
      <c r="Q1140" s="3">
        <v>0</v>
      </c>
      <c r="R1140" s="3"/>
      <c r="S1140" s="3">
        <f t="shared" si="122"/>
        <v>1</v>
      </c>
      <c r="T1140" s="3">
        <f t="shared" si="123"/>
        <v>0</v>
      </c>
      <c r="U1140" s="3">
        <f t="shared" si="124"/>
        <v>1</v>
      </c>
      <c r="V1140" s="3">
        <f t="shared" si="125"/>
        <v>0</v>
      </c>
      <c r="W1140" s="25">
        <v>45</v>
      </c>
      <c r="X1140" s="23">
        <v>17</v>
      </c>
      <c r="Y1140" s="3">
        <v>5.2</v>
      </c>
      <c r="Z1140" s="3"/>
      <c r="AB1140" s="30">
        <v>1110</v>
      </c>
      <c r="AC1140" s="30">
        <v>1.9505570298341379</v>
      </c>
      <c r="AD1140" s="30">
        <v>1.1494429701658622</v>
      </c>
    </row>
    <row r="1141" spans="1:30">
      <c r="A1141" s="4">
        <v>43785.458333333336</v>
      </c>
      <c r="B1141">
        <v>43785</v>
      </c>
      <c r="C1141" s="3">
        <v>0.45833333333333331</v>
      </c>
      <c r="D1141" s="3">
        <v>11</v>
      </c>
      <c r="E1141" s="3">
        <v>47</v>
      </c>
      <c r="F1141" s="3">
        <v>0.6</v>
      </c>
      <c r="G1141" s="5">
        <v>1.9</v>
      </c>
      <c r="H1141" s="3">
        <v>2.5</v>
      </c>
      <c r="I1141" s="3">
        <v>1.55139</v>
      </c>
      <c r="J1141" s="12">
        <f t="shared" si="119"/>
        <v>2.166666666666667</v>
      </c>
      <c r="K1141" s="4">
        <v>43785.458333333336</v>
      </c>
      <c r="L1141" s="3">
        <f t="shared" si="120"/>
        <v>16</v>
      </c>
      <c r="M1141" s="3">
        <f t="shared" si="121"/>
        <v>11</v>
      </c>
      <c r="N1141" s="3">
        <v>58</v>
      </c>
      <c r="O1141" s="3">
        <v>0</v>
      </c>
      <c r="P1141" s="3">
        <v>0</v>
      </c>
      <c r="Q1141" s="3">
        <v>0</v>
      </c>
      <c r="R1141" s="3"/>
      <c r="S1141" s="3">
        <f t="shared" si="122"/>
        <v>1</v>
      </c>
      <c r="T1141" s="3">
        <f t="shared" si="123"/>
        <v>0</v>
      </c>
      <c r="U1141" s="3">
        <f t="shared" si="124"/>
        <v>0</v>
      </c>
      <c r="V1141" s="3">
        <f t="shared" si="125"/>
        <v>0</v>
      </c>
      <c r="W1141" s="26">
        <v>46</v>
      </c>
      <c r="X1141" s="22">
        <v>17</v>
      </c>
      <c r="Y1141" s="3">
        <v>2.5</v>
      </c>
      <c r="Z1141" s="3"/>
      <c r="AB1141" s="30">
        <v>1111</v>
      </c>
      <c r="AC1141" s="30">
        <v>1.9372649779523539</v>
      </c>
      <c r="AD1141" s="30">
        <v>1.7627350220476463</v>
      </c>
    </row>
    <row r="1142" spans="1:30">
      <c r="A1142" s="4">
        <v>43785.5</v>
      </c>
      <c r="B1142">
        <v>43785</v>
      </c>
      <c r="C1142" s="3">
        <v>0.5</v>
      </c>
      <c r="D1142" s="3">
        <v>12</v>
      </c>
      <c r="E1142" s="3">
        <v>47</v>
      </c>
      <c r="F1142" s="3">
        <v>1.5</v>
      </c>
      <c r="G1142" s="5">
        <v>0.3</v>
      </c>
      <c r="H1142" s="3">
        <v>1.8</v>
      </c>
      <c r="I1142" s="3">
        <v>1.55139</v>
      </c>
      <c r="J1142" s="12">
        <f t="shared" si="119"/>
        <v>2.2000000000000002</v>
      </c>
      <c r="K1142" s="4">
        <v>43785.5</v>
      </c>
      <c r="L1142" s="3">
        <f t="shared" si="120"/>
        <v>16</v>
      </c>
      <c r="M1142" s="3">
        <f t="shared" si="121"/>
        <v>12</v>
      </c>
      <c r="N1142" s="3">
        <v>55</v>
      </c>
      <c r="O1142" s="3">
        <v>0</v>
      </c>
      <c r="P1142" s="3">
        <v>0</v>
      </c>
      <c r="Q1142" s="3">
        <v>0</v>
      </c>
      <c r="R1142" s="3"/>
      <c r="S1142" s="3">
        <f t="shared" si="122"/>
        <v>1</v>
      </c>
      <c r="T1142" s="3">
        <f t="shared" si="123"/>
        <v>0</v>
      </c>
      <c r="U1142" s="3">
        <f t="shared" si="124"/>
        <v>0</v>
      </c>
      <c r="V1142" s="3">
        <f t="shared" si="125"/>
        <v>0</v>
      </c>
      <c r="W1142" s="25">
        <v>46</v>
      </c>
      <c r="X1142" s="23">
        <v>21</v>
      </c>
      <c r="Y1142" s="3">
        <v>1.8</v>
      </c>
      <c r="Z1142" s="3"/>
      <c r="AB1142" s="30">
        <v>1112</v>
      </c>
      <c r="AC1142" s="30">
        <v>1.9239729260705694</v>
      </c>
      <c r="AD1142" s="30">
        <v>2.8760270739294311</v>
      </c>
    </row>
    <row r="1143" spans="1:30">
      <c r="A1143" s="4">
        <v>43785.541666666664</v>
      </c>
      <c r="B1143">
        <v>43785</v>
      </c>
      <c r="C1143" s="3">
        <v>0.54166666666666663</v>
      </c>
      <c r="D1143" s="3">
        <v>13</v>
      </c>
      <c r="E1143" s="3">
        <v>47</v>
      </c>
      <c r="F1143" s="3">
        <v>0.3</v>
      </c>
      <c r="G1143" s="5">
        <v>1.3</v>
      </c>
      <c r="H1143" s="3">
        <v>1.6</v>
      </c>
      <c r="I1143" s="3">
        <v>1.55139</v>
      </c>
      <c r="J1143" s="12">
        <f t="shared" si="119"/>
        <v>2.166666666666667</v>
      </c>
      <c r="K1143" s="4">
        <v>43785.541666666664</v>
      </c>
      <c r="L1143" s="3">
        <f t="shared" si="120"/>
        <v>16</v>
      </c>
      <c r="M1143" s="3">
        <f t="shared" si="121"/>
        <v>13</v>
      </c>
      <c r="N1143" s="3">
        <v>57</v>
      </c>
      <c r="O1143" s="3">
        <v>0</v>
      </c>
      <c r="P1143" s="3">
        <v>0</v>
      </c>
      <c r="Q1143" s="3">
        <v>0</v>
      </c>
      <c r="R1143" s="3"/>
      <c r="S1143" s="3">
        <f t="shared" si="122"/>
        <v>1</v>
      </c>
      <c r="T1143" s="3">
        <f t="shared" si="123"/>
        <v>0</v>
      </c>
      <c r="U1143" s="3">
        <f t="shared" si="124"/>
        <v>0</v>
      </c>
      <c r="V1143" s="3">
        <f t="shared" si="125"/>
        <v>0</v>
      </c>
      <c r="W1143" s="26">
        <v>47</v>
      </c>
      <c r="X1143" s="22">
        <v>21</v>
      </c>
      <c r="Y1143" s="3">
        <v>1.6</v>
      </c>
      <c r="Z1143" s="3"/>
      <c r="AB1143" s="30">
        <v>1113</v>
      </c>
      <c r="AC1143" s="30">
        <v>1.5356977783011172</v>
      </c>
      <c r="AD1143" s="30">
        <v>-1.1356977783011173</v>
      </c>
    </row>
    <row r="1144" spans="1:30">
      <c r="A1144" s="4">
        <v>43785.583333333336</v>
      </c>
      <c r="B1144">
        <v>43785</v>
      </c>
      <c r="C1144" s="3">
        <v>0.58333333333333337</v>
      </c>
      <c r="D1144" s="3">
        <v>14</v>
      </c>
      <c r="E1144" s="3">
        <v>47</v>
      </c>
      <c r="F1144" s="3">
        <v>0.3</v>
      </c>
      <c r="G1144" s="5">
        <v>0.6</v>
      </c>
      <c r="H1144" s="3">
        <v>0.89999999999999991</v>
      </c>
      <c r="I1144" s="3">
        <v>1.55139</v>
      </c>
      <c r="J1144" s="12">
        <f t="shared" si="119"/>
        <v>2.1541666666666668</v>
      </c>
      <c r="K1144" s="4">
        <v>43785.583333333336</v>
      </c>
      <c r="L1144" s="3">
        <f t="shared" si="120"/>
        <v>16</v>
      </c>
      <c r="M1144" s="3">
        <f t="shared" si="121"/>
        <v>14</v>
      </c>
      <c r="N1144" s="3">
        <v>44</v>
      </c>
      <c r="O1144" s="3">
        <v>44</v>
      </c>
      <c r="P1144" s="3">
        <v>0</v>
      </c>
      <c r="Q1144" s="3">
        <v>0</v>
      </c>
      <c r="R1144" s="3"/>
      <c r="S1144" s="3">
        <f t="shared" si="122"/>
        <v>1</v>
      </c>
      <c r="T1144" s="3">
        <f t="shared" si="123"/>
        <v>1</v>
      </c>
      <c r="U1144" s="3">
        <f t="shared" si="124"/>
        <v>0</v>
      </c>
      <c r="V1144" s="3">
        <f t="shared" si="125"/>
        <v>0</v>
      </c>
      <c r="W1144" s="25">
        <v>46</v>
      </c>
      <c r="X1144" s="23">
        <v>21</v>
      </c>
      <c r="Y1144" s="3">
        <v>0.89999999999999991</v>
      </c>
      <c r="Z1144" s="3"/>
      <c r="AB1144" s="30">
        <v>1114</v>
      </c>
      <c r="AC1144" s="30">
        <v>1.4958216226557648</v>
      </c>
      <c r="AD1144" s="30">
        <v>-0.99582162265576479</v>
      </c>
    </row>
    <row r="1145" spans="1:30">
      <c r="A1145" s="4">
        <v>43785.625</v>
      </c>
      <c r="B1145">
        <v>43785</v>
      </c>
      <c r="C1145" s="3">
        <v>0.625</v>
      </c>
      <c r="D1145" s="3">
        <v>15</v>
      </c>
      <c r="E1145" s="3">
        <v>47</v>
      </c>
      <c r="F1145" s="3">
        <v>0.5</v>
      </c>
      <c r="G1145" s="5">
        <v>0.7</v>
      </c>
      <c r="H1145" s="3">
        <v>1.2</v>
      </c>
      <c r="I1145" s="3">
        <v>1.55139</v>
      </c>
      <c r="J1145" s="12">
        <f t="shared" si="119"/>
        <v>2.1916666666666664</v>
      </c>
      <c r="K1145" s="4">
        <v>43785.625</v>
      </c>
      <c r="L1145" s="3">
        <f t="shared" si="120"/>
        <v>16</v>
      </c>
      <c r="M1145" s="3">
        <f t="shared" si="121"/>
        <v>15</v>
      </c>
      <c r="N1145" s="3">
        <v>0</v>
      </c>
      <c r="O1145" s="3">
        <v>41</v>
      </c>
      <c r="P1145" s="3">
        <v>0</v>
      </c>
      <c r="Q1145" s="3">
        <v>0</v>
      </c>
      <c r="R1145" s="3"/>
      <c r="S1145" s="3">
        <f t="shared" si="122"/>
        <v>0</v>
      </c>
      <c r="T1145" s="3">
        <f t="shared" si="123"/>
        <v>1</v>
      </c>
      <c r="U1145" s="3">
        <f t="shared" si="124"/>
        <v>0</v>
      </c>
      <c r="V1145" s="3">
        <f t="shared" si="125"/>
        <v>0</v>
      </c>
      <c r="W1145" s="26">
        <v>44</v>
      </c>
      <c r="X1145" s="22">
        <v>21</v>
      </c>
      <c r="Y1145" s="3">
        <v>1.2</v>
      </c>
      <c r="Z1145" s="3"/>
      <c r="AB1145" s="30">
        <v>1115</v>
      </c>
      <c r="AC1145" s="30">
        <v>1.3653840448127275</v>
      </c>
      <c r="AD1145" s="30">
        <v>-0.6653840448127275</v>
      </c>
    </row>
    <row r="1146" spans="1:30">
      <c r="A1146" s="4">
        <v>43785.666666666664</v>
      </c>
      <c r="B1146">
        <v>43785</v>
      </c>
      <c r="C1146" s="3">
        <v>0.66666666666666663</v>
      </c>
      <c r="D1146" s="3">
        <v>16</v>
      </c>
      <c r="E1146" s="3">
        <v>47</v>
      </c>
      <c r="F1146" s="3">
        <v>2.5</v>
      </c>
      <c r="G1146" s="5">
        <v>0.8</v>
      </c>
      <c r="H1146" s="3">
        <v>3.3</v>
      </c>
      <c r="I1146" s="3">
        <v>1.55139</v>
      </c>
      <c r="J1146" s="12">
        <f t="shared" si="119"/>
        <v>2.1999999999999997</v>
      </c>
      <c r="K1146" s="4">
        <v>43785.666666666664</v>
      </c>
      <c r="L1146" s="3">
        <f t="shared" si="120"/>
        <v>16</v>
      </c>
      <c r="M1146" s="3">
        <f t="shared" si="121"/>
        <v>16</v>
      </c>
      <c r="N1146" s="3">
        <v>0</v>
      </c>
      <c r="O1146" s="3">
        <v>53</v>
      </c>
      <c r="P1146" s="3">
        <v>0</v>
      </c>
      <c r="Q1146" s="3">
        <v>0</v>
      </c>
      <c r="R1146" s="3"/>
      <c r="S1146" s="3">
        <f t="shared" si="122"/>
        <v>0</v>
      </c>
      <c r="T1146" s="3">
        <f t="shared" si="123"/>
        <v>1</v>
      </c>
      <c r="U1146" s="3">
        <f t="shared" si="124"/>
        <v>0</v>
      </c>
      <c r="V1146" s="3">
        <f t="shared" si="125"/>
        <v>0</v>
      </c>
      <c r="W1146" s="25">
        <v>42</v>
      </c>
      <c r="X1146" s="23">
        <v>21</v>
      </c>
      <c r="Y1146" s="3">
        <v>3.3</v>
      </c>
      <c r="Z1146" s="3"/>
      <c r="AB1146" s="30">
        <v>1116</v>
      </c>
      <c r="AC1146" s="30">
        <v>1.3387999410491593</v>
      </c>
      <c r="AD1146" s="30">
        <v>-0.53879994104915929</v>
      </c>
    </row>
    <row r="1147" spans="1:30">
      <c r="A1147" s="4">
        <v>43785.708333333336</v>
      </c>
      <c r="B1147">
        <v>43785</v>
      </c>
      <c r="C1147" s="3">
        <v>0.70833333333333337</v>
      </c>
      <c r="D1147" s="3">
        <v>17</v>
      </c>
      <c r="E1147" s="3">
        <v>47</v>
      </c>
      <c r="F1147" s="3">
        <v>0.7</v>
      </c>
      <c r="G1147" s="5">
        <v>1.1000000000000001</v>
      </c>
      <c r="H1147" s="3">
        <v>1.8</v>
      </c>
      <c r="I1147" s="3">
        <v>1.55139</v>
      </c>
      <c r="J1147" s="12">
        <f t="shared" si="119"/>
        <v>2.1041666666666665</v>
      </c>
      <c r="K1147" s="4">
        <v>43785.708333333336</v>
      </c>
      <c r="L1147" s="3">
        <f t="shared" si="120"/>
        <v>16</v>
      </c>
      <c r="M1147" s="3">
        <f t="shared" si="121"/>
        <v>17</v>
      </c>
      <c r="N1147" s="3">
        <v>0</v>
      </c>
      <c r="O1147" s="3">
        <v>58</v>
      </c>
      <c r="P1147" s="3">
        <v>0</v>
      </c>
      <c r="Q1147" s="3">
        <v>0</v>
      </c>
      <c r="R1147" s="3"/>
      <c r="S1147" s="3">
        <f t="shared" si="122"/>
        <v>0</v>
      </c>
      <c r="T1147" s="3">
        <f t="shared" si="123"/>
        <v>1</v>
      </c>
      <c r="U1147" s="3">
        <f t="shared" si="124"/>
        <v>0</v>
      </c>
      <c r="V1147" s="3">
        <f t="shared" si="125"/>
        <v>0</v>
      </c>
      <c r="W1147" s="26">
        <v>40</v>
      </c>
      <c r="X1147" s="22">
        <v>21</v>
      </c>
      <c r="Y1147" s="3">
        <v>1.8</v>
      </c>
      <c r="Z1147" s="3"/>
      <c r="AB1147" s="30">
        <v>1117</v>
      </c>
      <c r="AC1147" s="30">
        <v>1.3255078891673753</v>
      </c>
      <c r="AD1147" s="30">
        <v>-0.52550788916737523</v>
      </c>
    </row>
    <row r="1148" spans="1:30">
      <c r="A1148" s="4">
        <v>43785.75</v>
      </c>
      <c r="B1148">
        <v>43785</v>
      </c>
      <c r="C1148" s="3">
        <v>0.75</v>
      </c>
      <c r="D1148" s="3">
        <v>18</v>
      </c>
      <c r="E1148" s="3">
        <v>47</v>
      </c>
      <c r="F1148" s="3">
        <v>1.4</v>
      </c>
      <c r="G1148" s="5">
        <v>1.5</v>
      </c>
      <c r="H1148" s="3">
        <v>2.9</v>
      </c>
      <c r="I1148" s="3">
        <v>1.55139</v>
      </c>
      <c r="J1148" s="12">
        <f t="shared" si="119"/>
        <v>2.2041666666666666</v>
      </c>
      <c r="K1148" s="4">
        <v>43785.75</v>
      </c>
      <c r="L1148" s="3">
        <f t="shared" si="120"/>
        <v>16</v>
      </c>
      <c r="M1148" s="3">
        <f t="shared" si="121"/>
        <v>18</v>
      </c>
      <c r="N1148" s="3">
        <v>0</v>
      </c>
      <c r="O1148" s="3">
        <v>28</v>
      </c>
      <c r="P1148" s="3">
        <v>0</v>
      </c>
      <c r="Q1148" s="3">
        <v>0</v>
      </c>
      <c r="R1148" s="3"/>
      <c r="S1148" s="3">
        <f t="shared" si="122"/>
        <v>0</v>
      </c>
      <c r="T1148" s="3">
        <f t="shared" si="123"/>
        <v>1</v>
      </c>
      <c r="U1148" s="3">
        <f t="shared" si="124"/>
        <v>0</v>
      </c>
      <c r="V1148" s="3">
        <f t="shared" si="125"/>
        <v>0</v>
      </c>
      <c r="W1148" s="25">
        <v>40</v>
      </c>
      <c r="X1148" s="23">
        <v>21</v>
      </c>
      <c r="Y1148" s="3">
        <v>2.9</v>
      </c>
      <c r="Z1148" s="3"/>
      <c r="AB1148" s="30">
        <v>1118</v>
      </c>
      <c r="AC1148" s="30">
        <v>1.3496090519561401</v>
      </c>
      <c r="AD1148" s="30">
        <v>0.5503909480438598</v>
      </c>
    </row>
    <row r="1149" spans="1:30">
      <c r="A1149" s="4">
        <v>43785.791666666664</v>
      </c>
      <c r="B1149">
        <v>43785</v>
      </c>
      <c r="C1149" s="3">
        <v>0.79166666666666663</v>
      </c>
      <c r="D1149" s="3">
        <v>19</v>
      </c>
      <c r="E1149" s="3">
        <v>47</v>
      </c>
      <c r="F1149" s="3">
        <v>4.0999999999999996</v>
      </c>
      <c r="G1149" s="5">
        <v>1.9</v>
      </c>
      <c r="H1149" s="3">
        <v>6</v>
      </c>
      <c r="I1149" s="3">
        <v>1.55139</v>
      </c>
      <c r="J1149" s="12">
        <f t="shared" si="119"/>
        <v>2.1875</v>
      </c>
      <c r="K1149" s="4">
        <v>43785.791666666664</v>
      </c>
      <c r="L1149" s="3">
        <f t="shared" si="120"/>
        <v>16</v>
      </c>
      <c r="M1149" s="3">
        <f t="shared" si="121"/>
        <v>19</v>
      </c>
      <c r="N1149" s="3">
        <v>0</v>
      </c>
      <c r="O1149" s="3">
        <v>58</v>
      </c>
      <c r="P1149" s="3">
        <v>8</v>
      </c>
      <c r="Q1149" s="3">
        <v>0</v>
      </c>
      <c r="R1149" s="3"/>
      <c r="S1149" s="3">
        <f t="shared" si="122"/>
        <v>0</v>
      </c>
      <c r="T1149" s="3">
        <f t="shared" si="123"/>
        <v>1</v>
      </c>
      <c r="U1149" s="3">
        <f t="shared" si="124"/>
        <v>1</v>
      </c>
      <c r="V1149" s="3">
        <f t="shared" si="125"/>
        <v>0</v>
      </c>
      <c r="W1149" s="26">
        <v>40</v>
      </c>
      <c r="X1149" s="22">
        <v>11</v>
      </c>
      <c r="Y1149" s="3">
        <v>6</v>
      </c>
      <c r="Z1149" s="3"/>
      <c r="AB1149" s="30">
        <v>1119</v>
      </c>
      <c r="AC1149" s="30">
        <v>1.3629011038379242</v>
      </c>
      <c r="AD1149" s="30">
        <v>-0.56290110383792413</v>
      </c>
    </row>
    <row r="1150" spans="1:30">
      <c r="A1150" s="4">
        <v>43785.833333333336</v>
      </c>
      <c r="B1150">
        <v>43785</v>
      </c>
      <c r="C1150" s="3">
        <v>0.83333333333333337</v>
      </c>
      <c r="D1150" s="3">
        <v>20</v>
      </c>
      <c r="E1150" s="3">
        <v>47</v>
      </c>
      <c r="F1150" s="3">
        <v>0.9</v>
      </c>
      <c r="G1150" s="5">
        <v>0.6</v>
      </c>
      <c r="H1150" s="3">
        <v>1.5</v>
      </c>
      <c r="I1150" s="3">
        <v>1.55139</v>
      </c>
      <c r="J1150" s="12">
        <f t="shared" si="119"/>
        <v>1.9874999999999998</v>
      </c>
      <c r="K1150" s="4">
        <v>43785.833333333336</v>
      </c>
      <c r="L1150" s="3">
        <f t="shared" si="120"/>
        <v>16</v>
      </c>
      <c r="M1150" s="3">
        <f t="shared" si="121"/>
        <v>20</v>
      </c>
      <c r="N1150" s="3">
        <v>22</v>
      </c>
      <c r="O1150" s="3">
        <v>58</v>
      </c>
      <c r="P1150" s="3">
        <v>0</v>
      </c>
      <c r="Q1150" s="3">
        <v>0</v>
      </c>
      <c r="R1150" s="3"/>
      <c r="S1150" s="3">
        <f t="shared" si="122"/>
        <v>1</v>
      </c>
      <c r="T1150" s="3">
        <f t="shared" si="123"/>
        <v>1</v>
      </c>
      <c r="U1150" s="3">
        <f t="shared" si="124"/>
        <v>0</v>
      </c>
      <c r="V1150" s="3">
        <f t="shared" si="125"/>
        <v>0</v>
      </c>
      <c r="W1150" s="25">
        <v>39</v>
      </c>
      <c r="X1150" s="23">
        <v>13</v>
      </c>
      <c r="Y1150" s="3">
        <v>1.5</v>
      </c>
      <c r="Z1150" s="3"/>
      <c r="AB1150" s="30">
        <v>1120</v>
      </c>
      <c r="AC1150" s="30">
        <v>1.3761931557197082</v>
      </c>
      <c r="AD1150" s="30">
        <v>-0.47619315571970822</v>
      </c>
    </row>
    <row r="1151" spans="1:30">
      <c r="A1151" s="4">
        <v>43785.875</v>
      </c>
      <c r="B1151">
        <v>43785</v>
      </c>
      <c r="C1151" s="3">
        <v>0.875</v>
      </c>
      <c r="D1151" s="3">
        <v>21</v>
      </c>
      <c r="E1151" s="3">
        <v>47</v>
      </c>
      <c r="F1151" s="3">
        <v>1.2</v>
      </c>
      <c r="G1151" s="5">
        <v>2.5</v>
      </c>
      <c r="H1151" s="3">
        <v>3.7</v>
      </c>
      <c r="I1151" s="3">
        <v>1.55139</v>
      </c>
      <c r="J1151" s="12">
        <f t="shared" si="119"/>
        <v>2.0791666666666666</v>
      </c>
      <c r="K1151" s="4">
        <v>43785.875</v>
      </c>
      <c r="L1151" s="3">
        <f t="shared" si="120"/>
        <v>16</v>
      </c>
      <c r="M1151" s="3">
        <f t="shared" si="121"/>
        <v>21</v>
      </c>
      <c r="N1151" s="3">
        <v>58</v>
      </c>
      <c r="O1151" s="3">
        <v>58</v>
      </c>
      <c r="P1151" s="3">
        <v>0</v>
      </c>
      <c r="Q1151" s="3">
        <v>0</v>
      </c>
      <c r="R1151" s="3"/>
      <c r="S1151" s="3">
        <f t="shared" si="122"/>
        <v>1</v>
      </c>
      <c r="T1151" s="3">
        <f t="shared" si="123"/>
        <v>1</v>
      </c>
      <c r="U1151" s="3">
        <f t="shared" si="124"/>
        <v>0</v>
      </c>
      <c r="V1151" s="3">
        <f t="shared" si="125"/>
        <v>0</v>
      </c>
      <c r="W1151" s="26">
        <v>39</v>
      </c>
      <c r="X1151" s="22">
        <v>13</v>
      </c>
      <c r="Y1151" s="3">
        <v>3.7</v>
      </c>
      <c r="Z1151" s="3"/>
      <c r="AB1151" s="30">
        <v>1121</v>
      </c>
      <c r="AC1151" s="30">
        <v>1.3653840448127275</v>
      </c>
      <c r="AD1151" s="30">
        <v>1.4346159551872724</v>
      </c>
    </row>
    <row r="1152" spans="1:30">
      <c r="A1152" s="4">
        <v>43785.916666666664</v>
      </c>
      <c r="B1152">
        <v>43785</v>
      </c>
      <c r="C1152" s="3">
        <v>0.91666666666666663</v>
      </c>
      <c r="D1152" s="3">
        <v>22</v>
      </c>
      <c r="E1152" s="3">
        <v>47</v>
      </c>
      <c r="F1152" s="3">
        <v>1.6</v>
      </c>
      <c r="G1152" s="5">
        <v>0.8</v>
      </c>
      <c r="H1152" s="3">
        <v>2.4000000000000004</v>
      </c>
      <c r="I1152" s="3">
        <v>1.55139</v>
      </c>
      <c r="J1152" s="12">
        <f t="shared" si="119"/>
        <v>2.0166666666666671</v>
      </c>
      <c r="K1152" s="4">
        <v>43785.916666666664</v>
      </c>
      <c r="L1152" s="3">
        <f t="shared" si="120"/>
        <v>16</v>
      </c>
      <c r="M1152" s="3">
        <f t="shared" si="121"/>
        <v>22</v>
      </c>
      <c r="N1152" s="3">
        <v>58</v>
      </c>
      <c r="O1152" s="3">
        <v>58</v>
      </c>
      <c r="P1152" s="3">
        <v>44</v>
      </c>
      <c r="Q1152" s="3">
        <v>0</v>
      </c>
      <c r="R1152" s="3"/>
      <c r="S1152" s="3">
        <f t="shared" si="122"/>
        <v>1</v>
      </c>
      <c r="T1152" s="3">
        <f t="shared" si="123"/>
        <v>1</v>
      </c>
      <c r="U1152" s="3">
        <f t="shared" si="124"/>
        <v>1</v>
      </c>
      <c r="V1152" s="3">
        <f t="shared" si="125"/>
        <v>0</v>
      </c>
      <c r="W1152" s="25">
        <v>39</v>
      </c>
      <c r="X1152" s="23">
        <v>11</v>
      </c>
      <c r="Y1152" s="3">
        <v>2.4000000000000004</v>
      </c>
      <c r="Z1152" s="3"/>
      <c r="AB1152" s="30">
        <v>1122</v>
      </c>
      <c r="AC1152" s="30">
        <v>1.6749902270871146</v>
      </c>
      <c r="AD1152" s="30">
        <v>0.1250097729128854</v>
      </c>
    </row>
    <row r="1153" spans="1:30">
      <c r="A1153" s="4">
        <v>43785.958333333336</v>
      </c>
      <c r="B1153">
        <v>43785</v>
      </c>
      <c r="C1153" s="3">
        <v>0.95833333333333337</v>
      </c>
      <c r="D1153" s="3">
        <v>23</v>
      </c>
      <c r="E1153" s="3">
        <v>47</v>
      </c>
      <c r="F1153" s="3">
        <v>0.4</v>
      </c>
      <c r="G1153" s="5">
        <v>0.4</v>
      </c>
      <c r="H1153" s="3">
        <v>0.8</v>
      </c>
      <c r="I1153" s="3">
        <v>1.55139</v>
      </c>
      <c r="J1153" s="12">
        <f t="shared" si="119"/>
        <v>2.0333333333333337</v>
      </c>
      <c r="K1153" s="4">
        <v>43785.958333333336</v>
      </c>
      <c r="L1153" s="3">
        <f t="shared" si="120"/>
        <v>16</v>
      </c>
      <c r="M1153" s="3">
        <f t="shared" si="121"/>
        <v>23</v>
      </c>
      <c r="N1153" s="3">
        <v>57</v>
      </c>
      <c r="O1153" s="3">
        <v>57</v>
      </c>
      <c r="P1153" s="3">
        <v>57</v>
      </c>
      <c r="Q1153" s="3">
        <v>0</v>
      </c>
      <c r="R1153" s="3"/>
      <c r="S1153" s="3">
        <f t="shared" si="122"/>
        <v>1</v>
      </c>
      <c r="T1153" s="3">
        <f t="shared" si="123"/>
        <v>1</v>
      </c>
      <c r="U1153" s="3">
        <f t="shared" si="124"/>
        <v>1</v>
      </c>
      <c r="V1153" s="3">
        <f t="shared" si="125"/>
        <v>0</v>
      </c>
      <c r="W1153" s="26">
        <v>39</v>
      </c>
      <c r="X1153" s="22">
        <v>11</v>
      </c>
      <c r="Y1153" s="3">
        <v>0.8</v>
      </c>
      <c r="Z1153" s="3"/>
      <c r="AB1153" s="30">
        <v>1123</v>
      </c>
      <c r="AC1153" s="30">
        <v>1.7644683034891606</v>
      </c>
      <c r="AD1153" s="30">
        <v>2.3355316965108388</v>
      </c>
    </row>
    <row r="1154" spans="1:30">
      <c r="A1154" s="4">
        <v>43786</v>
      </c>
      <c r="B1154">
        <v>43786</v>
      </c>
      <c r="C1154" s="3">
        <v>0</v>
      </c>
      <c r="D1154" s="3">
        <v>0</v>
      </c>
      <c r="E1154" s="3">
        <v>48</v>
      </c>
      <c r="F1154" s="3">
        <v>0.4</v>
      </c>
      <c r="G1154" s="5">
        <v>0.8</v>
      </c>
      <c r="H1154" s="3">
        <v>1.2000000000000002</v>
      </c>
      <c r="I1154" s="3">
        <v>1.55139</v>
      </c>
      <c r="J1154" s="12">
        <f t="shared" ref="J1154:J1217" si="126">AVERAGE(H1154:H1177)</f>
        <v>2.0625000000000004</v>
      </c>
      <c r="K1154" s="4">
        <v>43786</v>
      </c>
      <c r="L1154" s="3">
        <f t="shared" ref="L1154:L1217" si="127">DAY(K1154)</f>
        <v>17</v>
      </c>
      <c r="M1154" s="3">
        <f t="shared" ref="M1154:M1217" si="128">HOUR(K1154)</f>
        <v>0</v>
      </c>
      <c r="N1154" s="3">
        <v>58</v>
      </c>
      <c r="O1154" s="3">
        <v>58</v>
      </c>
      <c r="P1154" s="3">
        <v>58</v>
      </c>
      <c r="Q1154" s="3">
        <v>0</v>
      </c>
      <c r="R1154" s="3"/>
      <c r="S1154" s="3">
        <f t="shared" ref="S1154:S1217" si="129">IF(ISBLANK(N1154),0,IF(N1154&gt;0,1,0))</f>
        <v>1</v>
      </c>
      <c r="T1154" s="3">
        <f t="shared" ref="T1154:T1217" si="130">IF(ISBLANK(O1154),0,IF(O1154&gt;0,1,0))</f>
        <v>1</v>
      </c>
      <c r="U1154" s="3">
        <f t="shared" ref="U1154:U1217" si="131">IF(ISBLANK(P1154),0,IF(P1154&gt;0,1,0))</f>
        <v>1</v>
      </c>
      <c r="V1154" s="3">
        <f t="shared" ref="V1154:V1217" si="132">IF(ISBLANK(Q1154),0,IF(Q1154&gt;0,1,0))</f>
        <v>0</v>
      </c>
      <c r="W1154" s="25">
        <v>39</v>
      </c>
      <c r="X1154" s="23">
        <v>11</v>
      </c>
      <c r="Y1154" s="3">
        <v>1.2000000000000002</v>
      </c>
      <c r="Z1154" s="3"/>
      <c r="AB1154" s="30">
        <v>1124</v>
      </c>
      <c r="AC1154" s="30">
        <v>1.716733454057068</v>
      </c>
      <c r="AD1154" s="30">
        <v>-0.21673345405706801</v>
      </c>
    </row>
    <row r="1155" spans="1:30">
      <c r="A1155" s="4">
        <v>43786.041666666664</v>
      </c>
      <c r="B1155">
        <v>43786</v>
      </c>
      <c r="C1155" s="3">
        <v>4.1666666666666664E-2</v>
      </c>
      <c r="D1155" s="3">
        <v>1</v>
      </c>
      <c r="E1155" s="3">
        <v>48</v>
      </c>
      <c r="F1155" s="3">
        <v>0.9</v>
      </c>
      <c r="G1155" s="5">
        <v>0.7</v>
      </c>
      <c r="H1155" s="3">
        <v>1.6</v>
      </c>
      <c r="I1155" s="3">
        <v>1.55139</v>
      </c>
      <c r="J1155" s="12">
        <f t="shared" si="126"/>
        <v>2.0458333333333334</v>
      </c>
      <c r="K1155" s="4">
        <v>43786.041666666664</v>
      </c>
      <c r="L1155" s="3">
        <f t="shared" si="127"/>
        <v>17</v>
      </c>
      <c r="M1155" s="3">
        <f t="shared" si="128"/>
        <v>1</v>
      </c>
      <c r="N1155" s="3">
        <v>58</v>
      </c>
      <c r="O1155" s="3">
        <v>58</v>
      </c>
      <c r="P1155" s="3">
        <v>58</v>
      </c>
      <c r="Q1155" s="3">
        <v>0</v>
      </c>
      <c r="R1155" s="3"/>
      <c r="S1155" s="3">
        <f t="shared" si="129"/>
        <v>1</v>
      </c>
      <c r="T1155" s="3">
        <f t="shared" si="130"/>
        <v>1</v>
      </c>
      <c r="U1155" s="3">
        <f t="shared" si="131"/>
        <v>1</v>
      </c>
      <c r="V1155" s="3">
        <f t="shared" si="132"/>
        <v>0</v>
      </c>
      <c r="W1155" s="26">
        <v>38</v>
      </c>
      <c r="X1155" s="22">
        <v>11</v>
      </c>
      <c r="Y1155" s="3">
        <v>1.6</v>
      </c>
      <c r="Z1155" s="3"/>
      <c r="AB1155" s="30">
        <v>1125</v>
      </c>
      <c r="AC1155" s="30">
        <v>1.4602954793098171</v>
      </c>
      <c r="AD1155" s="30">
        <v>-0.46029547930981707</v>
      </c>
    </row>
    <row r="1156" spans="1:30">
      <c r="A1156" s="4">
        <v>43786.083333333336</v>
      </c>
      <c r="B1156">
        <v>43786</v>
      </c>
      <c r="C1156" s="3">
        <v>8.3333333333333329E-2</v>
      </c>
      <c r="D1156" s="3">
        <v>2</v>
      </c>
      <c r="E1156" s="3">
        <v>48</v>
      </c>
      <c r="F1156" s="3">
        <v>1.7</v>
      </c>
      <c r="G1156" s="5">
        <v>0.6</v>
      </c>
      <c r="H1156" s="3">
        <v>2.2999999999999998</v>
      </c>
      <c r="I1156" s="3">
        <v>1.55139</v>
      </c>
      <c r="J1156" s="12">
        <f t="shared" si="126"/>
        <v>2.0250000000000004</v>
      </c>
      <c r="K1156" s="4">
        <v>43786.083333333336</v>
      </c>
      <c r="L1156" s="3">
        <f t="shared" si="127"/>
        <v>17</v>
      </c>
      <c r="M1156" s="3">
        <f t="shared" si="128"/>
        <v>2</v>
      </c>
      <c r="N1156" s="3">
        <v>58</v>
      </c>
      <c r="O1156" s="3">
        <v>58</v>
      </c>
      <c r="P1156" s="3">
        <v>58</v>
      </c>
      <c r="Q1156" s="3">
        <v>0</v>
      </c>
      <c r="R1156" s="3"/>
      <c r="S1156" s="3">
        <f t="shared" si="129"/>
        <v>1</v>
      </c>
      <c r="T1156" s="3">
        <f t="shared" si="130"/>
        <v>1</v>
      </c>
      <c r="U1156" s="3">
        <f t="shared" si="131"/>
        <v>1</v>
      </c>
      <c r="V1156" s="3">
        <f t="shared" si="132"/>
        <v>0</v>
      </c>
      <c r="W1156" s="25">
        <v>38</v>
      </c>
      <c r="X1156" s="23">
        <v>11</v>
      </c>
      <c r="Y1156" s="3">
        <v>2.2999999999999998</v>
      </c>
      <c r="Z1156" s="3"/>
      <c r="AB1156" s="30">
        <v>1126</v>
      </c>
      <c r="AC1156" s="30">
        <v>1.4037669838001099</v>
      </c>
      <c r="AD1156" s="30">
        <v>-0.10376698380011007</v>
      </c>
    </row>
    <row r="1157" spans="1:30">
      <c r="A1157" s="4">
        <v>43786.125</v>
      </c>
      <c r="B1157">
        <v>43786</v>
      </c>
      <c r="C1157" s="3">
        <v>0.125</v>
      </c>
      <c r="D1157" s="3">
        <v>3</v>
      </c>
      <c r="E1157" s="3">
        <v>48</v>
      </c>
      <c r="F1157" s="3">
        <v>0.8</v>
      </c>
      <c r="G1157" s="5">
        <v>0.8</v>
      </c>
      <c r="H1157" s="3">
        <v>1.6</v>
      </c>
      <c r="I1157" s="3">
        <v>1.55139</v>
      </c>
      <c r="J1157" s="12">
        <f t="shared" si="126"/>
        <v>1.979166666666667</v>
      </c>
      <c r="K1157" s="4">
        <v>43786.125</v>
      </c>
      <c r="L1157" s="3">
        <f t="shared" si="127"/>
        <v>17</v>
      </c>
      <c r="M1157" s="3">
        <f t="shared" si="128"/>
        <v>3</v>
      </c>
      <c r="N1157" s="3">
        <v>58</v>
      </c>
      <c r="O1157" s="3">
        <v>57</v>
      </c>
      <c r="P1157" s="3">
        <v>58</v>
      </c>
      <c r="Q1157" s="3">
        <v>0</v>
      </c>
      <c r="R1157" s="3"/>
      <c r="S1157" s="3">
        <f t="shared" si="129"/>
        <v>1</v>
      </c>
      <c r="T1157" s="3">
        <f t="shared" si="130"/>
        <v>1</v>
      </c>
      <c r="U1157" s="3">
        <f t="shared" si="131"/>
        <v>1</v>
      </c>
      <c r="V1157" s="3">
        <f t="shared" si="132"/>
        <v>0</v>
      </c>
      <c r="W1157" s="26">
        <v>37</v>
      </c>
      <c r="X1157" s="22">
        <v>11</v>
      </c>
      <c r="Y1157" s="3">
        <v>1.6</v>
      </c>
      <c r="Z1157" s="3"/>
      <c r="AB1157" s="30">
        <v>1127</v>
      </c>
      <c r="AC1157" s="30">
        <v>1.4170590356818942</v>
      </c>
      <c r="AD1157" s="30">
        <v>0.18294096431810591</v>
      </c>
    </row>
    <row r="1158" spans="1:30">
      <c r="A1158" s="4">
        <v>43786.166666666664</v>
      </c>
      <c r="B1158">
        <v>43786</v>
      </c>
      <c r="C1158" s="3">
        <v>0.16666666666666666</v>
      </c>
      <c r="D1158" s="3">
        <v>4</v>
      </c>
      <c r="E1158" s="3">
        <v>48</v>
      </c>
      <c r="F1158" s="3">
        <v>0.9</v>
      </c>
      <c r="G1158" s="5">
        <v>0.7</v>
      </c>
      <c r="H1158" s="3">
        <v>1.6</v>
      </c>
      <c r="I1158" s="3">
        <v>1.55139</v>
      </c>
      <c r="J1158" s="12">
        <f t="shared" si="126"/>
        <v>1.9583333333333337</v>
      </c>
      <c r="K1158" s="4">
        <v>43786.166666666664</v>
      </c>
      <c r="L1158" s="3">
        <f t="shared" si="127"/>
        <v>17</v>
      </c>
      <c r="M1158" s="3">
        <f t="shared" si="128"/>
        <v>4</v>
      </c>
      <c r="N1158" s="3">
        <v>57</v>
      </c>
      <c r="O1158" s="3">
        <v>57</v>
      </c>
      <c r="P1158" s="3">
        <v>57</v>
      </c>
      <c r="Q1158" s="3">
        <v>0</v>
      </c>
      <c r="R1158" s="3"/>
      <c r="S1158" s="3">
        <f t="shared" si="129"/>
        <v>1</v>
      </c>
      <c r="T1158" s="3">
        <f t="shared" si="130"/>
        <v>1</v>
      </c>
      <c r="U1158" s="3">
        <f t="shared" si="131"/>
        <v>1</v>
      </c>
      <c r="V1158" s="3">
        <f t="shared" si="132"/>
        <v>0</v>
      </c>
      <c r="W1158" s="25">
        <v>37</v>
      </c>
      <c r="X1158" s="23">
        <v>11</v>
      </c>
      <c r="Y1158" s="3">
        <v>1.6</v>
      </c>
      <c r="Z1158" s="3"/>
      <c r="AB1158" s="30">
        <v>1128</v>
      </c>
      <c r="AC1158" s="30">
        <v>1.4406927223252217</v>
      </c>
      <c r="AD1158" s="30">
        <v>0.15930727767477837</v>
      </c>
    </row>
    <row r="1159" spans="1:30">
      <c r="A1159" s="4">
        <v>43786.208333333336</v>
      </c>
      <c r="B1159">
        <v>43786</v>
      </c>
      <c r="C1159" s="3">
        <v>0.20833333333333334</v>
      </c>
      <c r="D1159" s="3">
        <v>5</v>
      </c>
      <c r="E1159" s="3">
        <v>48</v>
      </c>
      <c r="F1159" s="3">
        <v>0.7</v>
      </c>
      <c r="G1159" s="5">
        <v>0.9</v>
      </c>
      <c r="H1159" s="3">
        <v>1.6</v>
      </c>
      <c r="I1159" s="3">
        <v>1.55139</v>
      </c>
      <c r="J1159" s="12">
        <f t="shared" si="126"/>
        <v>1.9333333333333336</v>
      </c>
      <c r="K1159" s="4">
        <v>43786.208333333336</v>
      </c>
      <c r="L1159" s="3">
        <f t="shared" si="127"/>
        <v>17</v>
      </c>
      <c r="M1159" s="3">
        <f t="shared" si="128"/>
        <v>5</v>
      </c>
      <c r="N1159" s="3">
        <v>58</v>
      </c>
      <c r="O1159" s="3">
        <v>57</v>
      </c>
      <c r="P1159" s="3">
        <v>58</v>
      </c>
      <c r="Q1159" s="3">
        <v>0</v>
      </c>
      <c r="R1159" s="3"/>
      <c r="S1159" s="3">
        <f t="shared" si="129"/>
        <v>1</v>
      </c>
      <c r="T1159" s="3">
        <f t="shared" si="130"/>
        <v>1</v>
      </c>
      <c r="U1159" s="3">
        <f t="shared" si="131"/>
        <v>1</v>
      </c>
      <c r="V1159" s="3">
        <f t="shared" si="132"/>
        <v>0</v>
      </c>
      <c r="W1159" s="26">
        <v>37</v>
      </c>
      <c r="X1159" s="22">
        <v>11</v>
      </c>
      <c r="Y1159" s="3">
        <v>1.6</v>
      </c>
      <c r="Z1159" s="3"/>
      <c r="AB1159" s="30">
        <v>1129</v>
      </c>
      <c r="AC1159" s="30">
        <v>1.7370068527178248</v>
      </c>
      <c r="AD1159" s="30">
        <v>1.1629931472821755</v>
      </c>
    </row>
    <row r="1160" spans="1:30">
      <c r="A1160" s="4">
        <v>43786.25</v>
      </c>
      <c r="B1160">
        <v>43786</v>
      </c>
      <c r="C1160" s="3">
        <v>0.25</v>
      </c>
      <c r="D1160" s="3">
        <v>6</v>
      </c>
      <c r="E1160" s="3">
        <v>48</v>
      </c>
      <c r="F1160" s="3">
        <v>0.6</v>
      </c>
      <c r="G1160" s="5">
        <v>0.9</v>
      </c>
      <c r="H1160" s="3">
        <v>1.5</v>
      </c>
      <c r="I1160" s="3">
        <v>1.55139</v>
      </c>
      <c r="J1160" s="12">
        <f t="shared" si="126"/>
        <v>1.916666666666667</v>
      </c>
      <c r="K1160" s="4">
        <v>43786.25</v>
      </c>
      <c r="L1160" s="3">
        <f t="shared" si="127"/>
        <v>17</v>
      </c>
      <c r="M1160" s="3">
        <f t="shared" si="128"/>
        <v>6</v>
      </c>
      <c r="N1160" s="3">
        <v>58</v>
      </c>
      <c r="O1160" s="3">
        <v>57</v>
      </c>
      <c r="P1160" s="3">
        <v>58</v>
      </c>
      <c r="Q1160" s="3">
        <v>0</v>
      </c>
      <c r="R1160" s="3"/>
      <c r="S1160" s="3">
        <f t="shared" si="129"/>
        <v>1</v>
      </c>
      <c r="T1160" s="3">
        <f t="shared" si="130"/>
        <v>1</v>
      </c>
      <c r="U1160" s="3">
        <f t="shared" si="131"/>
        <v>1</v>
      </c>
      <c r="V1160" s="3">
        <f t="shared" si="132"/>
        <v>0</v>
      </c>
      <c r="W1160" s="25">
        <v>37</v>
      </c>
      <c r="X1160" s="23">
        <v>11</v>
      </c>
      <c r="Y1160" s="3">
        <v>1.5</v>
      </c>
      <c r="Z1160" s="3"/>
      <c r="AB1160" s="30">
        <v>1130</v>
      </c>
      <c r="AC1160" s="30">
        <v>1.7502989045996089</v>
      </c>
      <c r="AD1160" s="30">
        <v>-0.45029890459960886</v>
      </c>
    </row>
    <row r="1161" spans="1:30">
      <c r="A1161" s="4">
        <v>43786.291666666664</v>
      </c>
      <c r="B1161">
        <v>43786</v>
      </c>
      <c r="C1161" s="3">
        <v>0.29166666666666669</v>
      </c>
      <c r="D1161" s="3">
        <v>7</v>
      </c>
      <c r="E1161" s="3">
        <v>48</v>
      </c>
      <c r="F1161" s="3">
        <v>0.8</v>
      </c>
      <c r="G1161" s="5">
        <v>0.9</v>
      </c>
      <c r="H1161" s="3">
        <v>1.7000000000000002</v>
      </c>
      <c r="I1161" s="3">
        <v>1.55139</v>
      </c>
      <c r="J1161" s="12">
        <f t="shared" si="126"/>
        <v>1.9791666666666667</v>
      </c>
      <c r="K1161" s="4">
        <v>43786.291666666664</v>
      </c>
      <c r="L1161" s="3">
        <f t="shared" si="127"/>
        <v>17</v>
      </c>
      <c r="M1161" s="3">
        <f t="shared" si="128"/>
        <v>7</v>
      </c>
      <c r="N1161" s="3">
        <v>58</v>
      </c>
      <c r="O1161" s="3">
        <v>56</v>
      </c>
      <c r="P1161" s="3">
        <v>58</v>
      </c>
      <c r="Q1161" s="3">
        <v>0</v>
      </c>
      <c r="R1161" s="3"/>
      <c r="S1161" s="3">
        <f t="shared" si="129"/>
        <v>1</v>
      </c>
      <c r="T1161" s="3">
        <f t="shared" si="130"/>
        <v>1</v>
      </c>
      <c r="U1161" s="3">
        <f t="shared" si="131"/>
        <v>1</v>
      </c>
      <c r="V1161" s="3">
        <f t="shared" si="132"/>
        <v>0</v>
      </c>
      <c r="W1161" s="26">
        <v>37</v>
      </c>
      <c r="X1161" s="22">
        <v>11</v>
      </c>
      <c r="Y1161" s="3">
        <v>1.7000000000000002</v>
      </c>
      <c r="Z1161" s="3"/>
      <c r="AB1161" s="30">
        <v>1131</v>
      </c>
      <c r="AC1161" s="30">
        <v>1.8117932820589231</v>
      </c>
      <c r="AD1161" s="30">
        <v>-0.61179328205892314</v>
      </c>
    </row>
    <row r="1162" spans="1:30">
      <c r="A1162" s="4">
        <v>43786.333333333336</v>
      </c>
      <c r="B1162">
        <v>43786</v>
      </c>
      <c r="C1162" s="3">
        <v>0.33333333333333331</v>
      </c>
      <c r="D1162" s="3">
        <v>8</v>
      </c>
      <c r="E1162" s="3">
        <v>48</v>
      </c>
      <c r="F1162" s="3">
        <v>0.8</v>
      </c>
      <c r="G1162" s="5">
        <v>2.6</v>
      </c>
      <c r="H1162" s="3">
        <v>3.4000000000000004</v>
      </c>
      <c r="I1162" s="3">
        <v>1.55139</v>
      </c>
      <c r="J1162" s="12">
        <f t="shared" si="126"/>
        <v>2.0291666666666668</v>
      </c>
      <c r="K1162" s="4">
        <v>43786.333333333336</v>
      </c>
      <c r="L1162" s="3">
        <f t="shared" si="127"/>
        <v>17</v>
      </c>
      <c r="M1162" s="3">
        <f t="shared" si="128"/>
        <v>8</v>
      </c>
      <c r="N1162" s="3">
        <v>58</v>
      </c>
      <c r="O1162" s="3">
        <v>51</v>
      </c>
      <c r="P1162" s="3">
        <v>58</v>
      </c>
      <c r="Q1162" s="3">
        <v>0</v>
      </c>
      <c r="R1162" s="3"/>
      <c r="S1162" s="3">
        <f t="shared" si="129"/>
        <v>1</v>
      </c>
      <c r="T1162" s="3">
        <f t="shared" si="130"/>
        <v>1</v>
      </c>
      <c r="U1162" s="3">
        <f t="shared" si="131"/>
        <v>1</v>
      </c>
      <c r="V1162" s="3">
        <f t="shared" si="132"/>
        <v>0</v>
      </c>
      <c r="W1162" s="25">
        <v>38</v>
      </c>
      <c r="X1162" s="23">
        <v>11</v>
      </c>
      <c r="Y1162" s="3">
        <v>3.4000000000000004</v>
      </c>
      <c r="Z1162" s="3"/>
      <c r="AB1162" s="30">
        <v>1132</v>
      </c>
      <c r="AC1162" s="30">
        <v>1.8383773858224912</v>
      </c>
      <c r="AD1162" s="30">
        <v>-0.53837738582249139</v>
      </c>
    </row>
    <row r="1163" spans="1:30">
      <c r="A1163" s="4">
        <v>43786.375</v>
      </c>
      <c r="B1163">
        <v>43786</v>
      </c>
      <c r="C1163" s="3">
        <v>0.375</v>
      </c>
      <c r="D1163" s="3">
        <v>9</v>
      </c>
      <c r="E1163" s="3">
        <v>48</v>
      </c>
      <c r="F1163" s="3">
        <v>1.3</v>
      </c>
      <c r="G1163" s="5">
        <v>0.9</v>
      </c>
      <c r="H1163" s="3">
        <v>2.2000000000000002</v>
      </c>
      <c r="I1163" s="3">
        <v>1.55139</v>
      </c>
      <c r="J1163" s="12">
        <f t="shared" si="126"/>
        <v>1.9625000000000001</v>
      </c>
      <c r="K1163" s="4">
        <v>43786.375</v>
      </c>
      <c r="L1163" s="3">
        <f t="shared" si="127"/>
        <v>17</v>
      </c>
      <c r="M1163" s="3">
        <f t="shared" si="128"/>
        <v>9</v>
      </c>
      <c r="N1163" s="3">
        <v>57</v>
      </c>
      <c r="O1163" s="3">
        <v>0</v>
      </c>
      <c r="P1163" s="3">
        <v>57</v>
      </c>
      <c r="Q1163" s="3">
        <v>0</v>
      </c>
      <c r="R1163" s="3"/>
      <c r="S1163" s="3">
        <f t="shared" si="129"/>
        <v>1</v>
      </c>
      <c r="T1163" s="3">
        <f t="shared" si="130"/>
        <v>0</v>
      </c>
      <c r="U1163" s="3">
        <f t="shared" si="131"/>
        <v>1</v>
      </c>
      <c r="V1163" s="3">
        <f t="shared" si="132"/>
        <v>0</v>
      </c>
      <c r="W1163" s="26">
        <v>40</v>
      </c>
      <c r="X1163" s="22">
        <v>11</v>
      </c>
      <c r="Y1163" s="3">
        <v>2.2000000000000002</v>
      </c>
      <c r="Z1163" s="3"/>
      <c r="AB1163" s="30">
        <v>1133</v>
      </c>
      <c r="AC1163" s="30">
        <v>1.8034671121267452</v>
      </c>
      <c r="AD1163" s="30">
        <v>-0.30346711212674515</v>
      </c>
    </row>
    <row r="1164" spans="1:30">
      <c r="A1164" s="4">
        <v>43786.416666666664</v>
      </c>
      <c r="B1164">
        <v>43786</v>
      </c>
      <c r="C1164" s="3">
        <v>0.41666666666666669</v>
      </c>
      <c r="D1164" s="3">
        <v>10</v>
      </c>
      <c r="E1164" s="3">
        <v>48</v>
      </c>
      <c r="F1164" s="3">
        <v>2.2999999999999998</v>
      </c>
      <c r="G1164" s="5">
        <v>0.6</v>
      </c>
      <c r="H1164" s="3">
        <v>2.9</v>
      </c>
      <c r="I1164" s="3">
        <v>1.55139</v>
      </c>
      <c r="J1164" s="12">
        <f t="shared" si="126"/>
        <v>1.8875000000000002</v>
      </c>
      <c r="K1164" s="4">
        <v>43786.416666666664</v>
      </c>
      <c r="L1164" s="3">
        <f t="shared" si="127"/>
        <v>17</v>
      </c>
      <c r="M1164" s="3">
        <f t="shared" si="128"/>
        <v>10</v>
      </c>
      <c r="N1164" s="3">
        <v>18</v>
      </c>
      <c r="O1164" s="3">
        <v>0</v>
      </c>
      <c r="P1164" s="3">
        <v>58</v>
      </c>
      <c r="Q1164" s="3">
        <v>0</v>
      </c>
      <c r="R1164" s="3"/>
      <c r="S1164" s="3">
        <f t="shared" si="129"/>
        <v>1</v>
      </c>
      <c r="T1164" s="3">
        <f t="shared" si="130"/>
        <v>0</v>
      </c>
      <c r="U1164" s="3">
        <f t="shared" si="131"/>
        <v>1</v>
      </c>
      <c r="V1164" s="3">
        <f t="shared" si="132"/>
        <v>0</v>
      </c>
      <c r="W1164" s="25">
        <v>43</v>
      </c>
      <c r="X1164" s="23">
        <v>11</v>
      </c>
      <c r="Y1164" s="3">
        <v>2.9</v>
      </c>
      <c r="Z1164" s="3"/>
      <c r="AB1164" s="30">
        <v>1134</v>
      </c>
      <c r="AC1164" s="30">
        <v>1.7901750602449615</v>
      </c>
      <c r="AD1164" s="30">
        <v>-0.29017506024496154</v>
      </c>
    </row>
    <row r="1165" spans="1:30">
      <c r="A1165" s="4">
        <v>43786.458333333336</v>
      </c>
      <c r="B1165">
        <v>43786</v>
      </c>
      <c r="C1165" s="3">
        <v>0.45833333333333331</v>
      </c>
      <c r="D1165" s="3">
        <v>11</v>
      </c>
      <c r="E1165" s="3">
        <v>48</v>
      </c>
      <c r="F1165" s="3">
        <v>2.5</v>
      </c>
      <c r="G1165" s="5">
        <v>0.8</v>
      </c>
      <c r="H1165" s="3">
        <v>3.3</v>
      </c>
      <c r="I1165" s="3">
        <v>1.55139</v>
      </c>
      <c r="J1165" s="12">
        <f t="shared" si="126"/>
        <v>1.7833333333333332</v>
      </c>
      <c r="K1165" s="4">
        <v>43786.458333333336</v>
      </c>
      <c r="L1165" s="3">
        <f t="shared" si="127"/>
        <v>17</v>
      </c>
      <c r="M1165" s="3">
        <f t="shared" si="128"/>
        <v>11</v>
      </c>
      <c r="N1165" s="3">
        <v>0</v>
      </c>
      <c r="O1165" s="3">
        <v>31</v>
      </c>
      <c r="P1165" s="3">
        <v>22</v>
      </c>
      <c r="Q1165" s="3">
        <v>0</v>
      </c>
      <c r="R1165" s="3"/>
      <c r="S1165" s="3">
        <f t="shared" si="129"/>
        <v>0</v>
      </c>
      <c r="T1165" s="3">
        <f t="shared" si="130"/>
        <v>1</v>
      </c>
      <c r="U1165" s="3">
        <f t="shared" si="131"/>
        <v>1</v>
      </c>
      <c r="V1165" s="3">
        <f t="shared" si="132"/>
        <v>0</v>
      </c>
      <c r="W1165" s="26">
        <v>43</v>
      </c>
      <c r="X1165" s="22">
        <v>11</v>
      </c>
      <c r="Y1165" s="3">
        <v>3.3</v>
      </c>
      <c r="Z1165" s="3"/>
      <c r="AB1165" s="30">
        <v>1135</v>
      </c>
      <c r="AC1165" s="30">
        <v>1.8034671121267452</v>
      </c>
      <c r="AD1165" s="30">
        <v>-0.40346711212674524</v>
      </c>
    </row>
    <row r="1166" spans="1:30">
      <c r="A1166" s="4">
        <v>43786.5</v>
      </c>
      <c r="B1166">
        <v>43786</v>
      </c>
      <c r="C1166" s="3">
        <v>0.5</v>
      </c>
      <c r="D1166" s="3">
        <v>12</v>
      </c>
      <c r="E1166" s="3">
        <v>48</v>
      </c>
      <c r="F1166" s="3">
        <v>0.5</v>
      </c>
      <c r="G1166" s="5">
        <v>0.5</v>
      </c>
      <c r="H1166" s="3">
        <v>1</v>
      </c>
      <c r="I1166" s="3">
        <v>1.55139</v>
      </c>
      <c r="J1166" s="12">
        <f t="shared" si="126"/>
        <v>1.658333333333333</v>
      </c>
      <c r="K1166" s="4">
        <v>43786.5</v>
      </c>
      <c r="L1166" s="3">
        <f t="shared" si="127"/>
        <v>17</v>
      </c>
      <c r="M1166" s="3">
        <f t="shared" si="128"/>
        <v>12</v>
      </c>
      <c r="N1166" s="3">
        <v>0</v>
      </c>
      <c r="O1166" s="3">
        <v>57</v>
      </c>
      <c r="P1166" s="3">
        <v>0</v>
      </c>
      <c r="Q1166" s="3">
        <v>0</v>
      </c>
      <c r="R1166" s="3"/>
      <c r="S1166" s="3">
        <f t="shared" si="129"/>
        <v>0</v>
      </c>
      <c r="T1166" s="3">
        <f t="shared" si="130"/>
        <v>1</v>
      </c>
      <c r="U1166" s="3">
        <f t="shared" si="131"/>
        <v>0</v>
      </c>
      <c r="V1166" s="3">
        <f t="shared" si="132"/>
        <v>0</v>
      </c>
      <c r="W1166" s="25">
        <v>45</v>
      </c>
      <c r="X1166" s="23">
        <v>11</v>
      </c>
      <c r="Y1166" s="3">
        <v>1</v>
      </c>
      <c r="Z1166" s="3"/>
      <c r="AB1166" s="30">
        <v>1136</v>
      </c>
      <c r="AC1166" s="30">
        <v>1.7768830083631775</v>
      </c>
      <c r="AD1166" s="30">
        <v>-0.37688300836317756</v>
      </c>
    </row>
    <row r="1167" spans="1:30">
      <c r="A1167" s="4">
        <v>43786.541666666664</v>
      </c>
      <c r="B1167">
        <v>43786</v>
      </c>
      <c r="C1167" s="3">
        <v>0.54166666666666663</v>
      </c>
      <c r="D1167" s="3">
        <v>13</v>
      </c>
      <c r="E1167" s="3">
        <v>48</v>
      </c>
      <c r="F1167" s="3">
        <v>0.6</v>
      </c>
      <c r="G1167" s="5">
        <v>0.7</v>
      </c>
      <c r="H1167" s="3">
        <v>1.2999999999999998</v>
      </c>
      <c r="I1167" s="3">
        <v>1.55139</v>
      </c>
      <c r="J1167" s="12">
        <f t="shared" si="126"/>
        <v>1.6374999999999995</v>
      </c>
      <c r="K1167" s="4">
        <v>43786.541666666664</v>
      </c>
      <c r="L1167" s="3">
        <f t="shared" si="127"/>
        <v>17</v>
      </c>
      <c r="M1167" s="3">
        <f t="shared" si="128"/>
        <v>13</v>
      </c>
      <c r="N1167" s="3">
        <v>0</v>
      </c>
      <c r="O1167" s="3">
        <v>57</v>
      </c>
      <c r="P1167" s="3">
        <v>0</v>
      </c>
      <c r="Q1167" s="3">
        <v>0</v>
      </c>
      <c r="R1167" s="3"/>
      <c r="S1167" s="3">
        <f t="shared" si="129"/>
        <v>0</v>
      </c>
      <c r="T1167" s="3">
        <f t="shared" si="130"/>
        <v>1</v>
      </c>
      <c r="U1167" s="3">
        <f t="shared" si="131"/>
        <v>0</v>
      </c>
      <c r="V1167" s="3">
        <f t="shared" si="132"/>
        <v>0</v>
      </c>
      <c r="W1167" s="26">
        <v>45</v>
      </c>
      <c r="X1167" s="22">
        <v>11</v>
      </c>
      <c r="Y1167" s="3">
        <v>1.2999999999999998</v>
      </c>
      <c r="Z1167" s="3"/>
      <c r="AB1167" s="30">
        <v>1137</v>
      </c>
      <c r="AC1167" s="30">
        <v>1.7502989045996089</v>
      </c>
      <c r="AD1167" s="30">
        <v>0.84970109540039118</v>
      </c>
    </row>
    <row r="1168" spans="1:30">
      <c r="A1168" s="4">
        <v>43786.583333333336</v>
      </c>
      <c r="B1168">
        <v>43786</v>
      </c>
      <c r="C1168" s="3">
        <v>0.58333333333333337</v>
      </c>
      <c r="D1168" s="3">
        <v>14</v>
      </c>
      <c r="E1168" s="3">
        <v>48</v>
      </c>
      <c r="F1168" s="3">
        <v>0.4</v>
      </c>
      <c r="G1168" s="5">
        <v>1.4</v>
      </c>
      <c r="H1168" s="3">
        <v>1.7999999999999998</v>
      </c>
      <c r="I1168" s="3">
        <v>1.55139</v>
      </c>
      <c r="J1168" s="12">
        <f t="shared" si="126"/>
        <v>1.6041666666666663</v>
      </c>
      <c r="K1168" s="4">
        <v>43786.583333333336</v>
      </c>
      <c r="L1168" s="3">
        <f t="shared" si="127"/>
        <v>17</v>
      </c>
      <c r="M1168" s="3">
        <f t="shared" si="128"/>
        <v>14</v>
      </c>
      <c r="N1168" s="3">
        <v>25</v>
      </c>
      <c r="O1168" s="3">
        <v>26</v>
      </c>
      <c r="P1168" s="3">
        <v>0</v>
      </c>
      <c r="Q1168" s="3">
        <v>0</v>
      </c>
      <c r="R1168" s="3"/>
      <c r="S1168" s="3">
        <f t="shared" si="129"/>
        <v>1</v>
      </c>
      <c r="T1168" s="3">
        <f t="shared" si="130"/>
        <v>1</v>
      </c>
      <c r="U1168" s="3">
        <f t="shared" si="131"/>
        <v>0</v>
      </c>
      <c r="V1168" s="3">
        <f t="shared" si="132"/>
        <v>0</v>
      </c>
      <c r="W1168" s="25">
        <v>46</v>
      </c>
      <c r="X1168" s="23">
        <v>11</v>
      </c>
      <c r="Y1168" s="3">
        <v>1.7999999999999998</v>
      </c>
      <c r="Z1168" s="3"/>
      <c r="AB1168" s="30">
        <v>1138</v>
      </c>
      <c r="AC1168" s="30">
        <v>1.7104227489542567</v>
      </c>
      <c r="AD1168" s="30">
        <v>-0.61042274895425663</v>
      </c>
    </row>
    <row r="1169" spans="1:30">
      <c r="A1169" s="4">
        <v>43786.625</v>
      </c>
      <c r="B1169">
        <v>43786</v>
      </c>
      <c r="C1169" s="3">
        <v>0.625</v>
      </c>
      <c r="D1169" s="3">
        <v>15</v>
      </c>
      <c r="E1169" s="3">
        <v>48</v>
      </c>
      <c r="F1169" s="3">
        <v>0.9</v>
      </c>
      <c r="G1169" s="5">
        <v>0.5</v>
      </c>
      <c r="H1169" s="3">
        <v>1.4</v>
      </c>
      <c r="I1169" s="3">
        <v>1.55139</v>
      </c>
      <c r="J1169" s="12">
        <f t="shared" si="126"/>
        <v>1.5499999999999998</v>
      </c>
      <c r="K1169" s="4">
        <v>43786.625</v>
      </c>
      <c r="L1169" s="3">
        <f t="shared" si="127"/>
        <v>17</v>
      </c>
      <c r="M1169" s="3">
        <f t="shared" si="128"/>
        <v>15</v>
      </c>
      <c r="N1169" s="3">
        <v>58</v>
      </c>
      <c r="O1169" s="3">
        <v>0</v>
      </c>
      <c r="P1169" s="3">
        <v>0</v>
      </c>
      <c r="Q1169" s="3">
        <v>0</v>
      </c>
      <c r="R1169" s="3"/>
      <c r="S1169" s="3">
        <f t="shared" si="129"/>
        <v>1</v>
      </c>
      <c r="T1169" s="3">
        <f t="shared" si="130"/>
        <v>0</v>
      </c>
      <c r="U1169" s="3">
        <f t="shared" si="131"/>
        <v>0</v>
      </c>
      <c r="V1169" s="3">
        <f t="shared" si="132"/>
        <v>0</v>
      </c>
      <c r="W1169" s="26">
        <v>45</v>
      </c>
      <c r="X1169" s="22">
        <v>11</v>
      </c>
      <c r="Y1169" s="3">
        <v>1.4</v>
      </c>
      <c r="Z1169" s="3"/>
      <c r="AB1169" s="30">
        <v>1139</v>
      </c>
      <c r="AC1169" s="30">
        <v>1.6932481609185053</v>
      </c>
      <c r="AD1169" s="30">
        <v>3.5067518390814949</v>
      </c>
    </row>
    <row r="1170" spans="1:30">
      <c r="A1170" s="4">
        <v>43786.666666666664</v>
      </c>
      <c r="B1170">
        <v>43786</v>
      </c>
      <c r="C1170" s="3">
        <v>0.66666666666666663</v>
      </c>
      <c r="D1170" s="3">
        <v>16</v>
      </c>
      <c r="E1170" s="3">
        <v>48</v>
      </c>
      <c r="F1170" s="3">
        <v>0.5</v>
      </c>
      <c r="G1170" s="5">
        <v>0.5</v>
      </c>
      <c r="H1170" s="3">
        <v>1</v>
      </c>
      <c r="I1170" s="3">
        <v>1.55139</v>
      </c>
      <c r="J1170" s="12">
        <f t="shared" si="126"/>
        <v>1.5333333333333332</v>
      </c>
      <c r="K1170" s="4">
        <v>43786.666666666664</v>
      </c>
      <c r="L1170" s="3">
        <f t="shared" si="127"/>
        <v>17</v>
      </c>
      <c r="M1170" s="3">
        <f t="shared" si="128"/>
        <v>16</v>
      </c>
      <c r="N1170" s="3">
        <v>58</v>
      </c>
      <c r="O1170" s="3">
        <v>0</v>
      </c>
      <c r="P1170" s="3">
        <v>0</v>
      </c>
      <c r="Q1170" s="3">
        <v>0</v>
      </c>
      <c r="R1170" s="3"/>
      <c r="S1170" s="3">
        <f t="shared" si="129"/>
        <v>1</v>
      </c>
      <c r="T1170" s="3">
        <f t="shared" si="130"/>
        <v>0</v>
      </c>
      <c r="U1170" s="3">
        <f t="shared" si="131"/>
        <v>0</v>
      </c>
      <c r="V1170" s="3">
        <f t="shared" si="132"/>
        <v>0</v>
      </c>
      <c r="W1170" s="25">
        <v>44</v>
      </c>
      <c r="X1170" s="23">
        <v>11</v>
      </c>
      <c r="Y1170" s="3">
        <v>1</v>
      </c>
      <c r="Z1170" s="3"/>
      <c r="AB1170" s="30">
        <v>1140</v>
      </c>
      <c r="AC1170" s="30">
        <v>1.6297383186298253</v>
      </c>
      <c r="AD1170" s="30">
        <v>0.87026168137017468</v>
      </c>
    </row>
    <row r="1171" spans="1:30">
      <c r="A1171" s="4">
        <v>43786.708333333336</v>
      </c>
      <c r="B1171">
        <v>43786</v>
      </c>
      <c r="C1171" s="3">
        <v>0.70833333333333337</v>
      </c>
      <c r="D1171" s="3">
        <v>17</v>
      </c>
      <c r="E1171" s="3">
        <v>48</v>
      </c>
      <c r="F1171" s="3">
        <v>0.5</v>
      </c>
      <c r="G1171" s="5">
        <v>3.7</v>
      </c>
      <c r="H1171" s="3">
        <v>4.2</v>
      </c>
      <c r="I1171" s="3">
        <v>1.55139</v>
      </c>
      <c r="J1171" s="12">
        <f t="shared" si="126"/>
        <v>1.6375</v>
      </c>
      <c r="K1171" s="4">
        <v>43786.708333333336</v>
      </c>
      <c r="L1171" s="3">
        <f t="shared" si="127"/>
        <v>17</v>
      </c>
      <c r="M1171" s="3">
        <f t="shared" si="128"/>
        <v>17</v>
      </c>
      <c r="N1171" s="3">
        <v>58</v>
      </c>
      <c r="O1171" s="3">
        <v>0</v>
      </c>
      <c r="P1171" s="3">
        <v>7</v>
      </c>
      <c r="Q1171" s="3">
        <v>0</v>
      </c>
      <c r="R1171" s="3"/>
      <c r="S1171" s="3">
        <f t="shared" si="129"/>
        <v>1</v>
      </c>
      <c r="T1171" s="3">
        <f t="shared" si="130"/>
        <v>0</v>
      </c>
      <c r="U1171" s="3">
        <f t="shared" si="131"/>
        <v>1</v>
      </c>
      <c r="V1171" s="3">
        <f t="shared" si="132"/>
        <v>0</v>
      </c>
      <c r="W1171" s="26">
        <v>44</v>
      </c>
      <c r="X1171" s="22">
        <v>11</v>
      </c>
      <c r="Y1171" s="3">
        <v>4.2</v>
      </c>
      <c r="Z1171" s="3"/>
      <c r="AB1171" s="30">
        <v>1141</v>
      </c>
      <c r="AC1171" s="30">
        <v>1.5815359930522956</v>
      </c>
      <c r="AD1171" s="30">
        <v>0.2184640069477044</v>
      </c>
    </row>
    <row r="1172" spans="1:30">
      <c r="A1172" s="4">
        <v>43786.75</v>
      </c>
      <c r="B1172">
        <v>43786</v>
      </c>
      <c r="C1172" s="3">
        <v>0.75</v>
      </c>
      <c r="D1172" s="3">
        <v>18</v>
      </c>
      <c r="E1172" s="3">
        <v>48</v>
      </c>
      <c r="F1172" s="3">
        <v>1.8</v>
      </c>
      <c r="G1172" s="5">
        <v>0.7</v>
      </c>
      <c r="H1172" s="3">
        <v>2.5</v>
      </c>
      <c r="I1172" s="3">
        <v>1.55139</v>
      </c>
      <c r="J1172" s="12">
        <f t="shared" si="126"/>
        <v>1.5250000000000001</v>
      </c>
      <c r="K1172" s="4">
        <v>43786.75</v>
      </c>
      <c r="L1172" s="3">
        <f t="shared" si="127"/>
        <v>17</v>
      </c>
      <c r="M1172" s="3">
        <f t="shared" si="128"/>
        <v>18</v>
      </c>
      <c r="N1172" s="3">
        <v>58</v>
      </c>
      <c r="O1172" s="3">
        <v>0</v>
      </c>
      <c r="P1172" s="3">
        <v>58</v>
      </c>
      <c r="Q1172" s="3">
        <v>0</v>
      </c>
      <c r="R1172" s="3"/>
      <c r="S1172" s="3">
        <f t="shared" si="129"/>
        <v>1</v>
      </c>
      <c r="T1172" s="3">
        <f t="shared" si="130"/>
        <v>0</v>
      </c>
      <c r="U1172" s="3">
        <f t="shared" si="131"/>
        <v>1</v>
      </c>
      <c r="V1172" s="3">
        <f t="shared" si="132"/>
        <v>0</v>
      </c>
      <c r="W1172" s="25">
        <v>44</v>
      </c>
      <c r="X1172" s="23">
        <v>11</v>
      </c>
      <c r="Y1172" s="3">
        <v>2.5</v>
      </c>
      <c r="Z1172" s="3"/>
      <c r="AB1172" s="30">
        <v>1142</v>
      </c>
      <c r="AC1172" s="30">
        <v>1.5682439411705116</v>
      </c>
      <c r="AD1172" s="30">
        <v>3.1756058829488509E-2</v>
      </c>
    </row>
    <row r="1173" spans="1:30">
      <c r="A1173" s="4">
        <v>43786.791666666664</v>
      </c>
      <c r="B1173">
        <v>43786</v>
      </c>
      <c r="C1173" s="3">
        <v>0.79166666666666663</v>
      </c>
      <c r="D1173" s="3">
        <v>19</v>
      </c>
      <c r="E1173" s="3">
        <v>48</v>
      </c>
      <c r="F1173" s="3">
        <v>0.6</v>
      </c>
      <c r="G1173" s="5">
        <v>0.6</v>
      </c>
      <c r="H1173" s="3">
        <v>1.2</v>
      </c>
      <c r="I1173" s="3">
        <v>1.55139</v>
      </c>
      <c r="J1173" s="12">
        <f t="shared" si="126"/>
        <v>1.4999999999999998</v>
      </c>
      <c r="K1173" s="4">
        <v>43786.791666666664</v>
      </c>
      <c r="L1173" s="3">
        <f t="shared" si="127"/>
        <v>17</v>
      </c>
      <c r="M1173" s="3">
        <f t="shared" si="128"/>
        <v>19</v>
      </c>
      <c r="N1173" s="3">
        <v>57</v>
      </c>
      <c r="O1173" s="3">
        <v>0</v>
      </c>
      <c r="P1173" s="3">
        <v>56</v>
      </c>
      <c r="Q1173" s="3">
        <v>0</v>
      </c>
      <c r="R1173" s="3"/>
      <c r="S1173" s="3">
        <f t="shared" si="129"/>
        <v>1</v>
      </c>
      <c r="T1173" s="3">
        <f t="shared" si="130"/>
        <v>0</v>
      </c>
      <c r="U1173" s="3">
        <f t="shared" si="131"/>
        <v>1</v>
      </c>
      <c r="V1173" s="3">
        <f t="shared" si="132"/>
        <v>0</v>
      </c>
      <c r="W1173" s="26">
        <v>43</v>
      </c>
      <c r="X1173" s="22">
        <v>11</v>
      </c>
      <c r="Y1173" s="3">
        <v>1.2</v>
      </c>
      <c r="Z1173" s="3"/>
      <c r="AB1173" s="30">
        <v>1143</v>
      </c>
      <c r="AC1173" s="30">
        <v>1.6336208547837927</v>
      </c>
      <c r="AD1173" s="30">
        <v>-0.7336208547837928</v>
      </c>
    </row>
    <row r="1174" spans="1:30">
      <c r="A1174" s="4">
        <v>43786.833333333336</v>
      </c>
      <c r="B1174">
        <v>43786</v>
      </c>
      <c r="C1174" s="3">
        <v>0.83333333333333337</v>
      </c>
      <c r="D1174" s="3">
        <v>20</v>
      </c>
      <c r="E1174" s="3">
        <v>48</v>
      </c>
      <c r="F1174" s="3">
        <v>2.4</v>
      </c>
      <c r="G1174" s="5">
        <v>1.3</v>
      </c>
      <c r="H1174" s="3">
        <v>3.7</v>
      </c>
      <c r="I1174" s="3">
        <v>1.55139</v>
      </c>
      <c r="J1174" s="12">
        <f t="shared" si="126"/>
        <v>1.5124999999999995</v>
      </c>
      <c r="K1174" s="4">
        <v>43786.833333333336</v>
      </c>
      <c r="L1174" s="3">
        <f t="shared" si="127"/>
        <v>17</v>
      </c>
      <c r="M1174" s="3">
        <f t="shared" si="128"/>
        <v>20</v>
      </c>
      <c r="N1174" s="3">
        <v>48</v>
      </c>
      <c r="O1174" s="3">
        <v>0</v>
      </c>
      <c r="P1174" s="3">
        <v>48</v>
      </c>
      <c r="Q1174" s="3">
        <v>0</v>
      </c>
      <c r="R1174" s="3"/>
      <c r="S1174" s="3">
        <f t="shared" si="129"/>
        <v>1</v>
      </c>
      <c r="T1174" s="3">
        <f t="shared" si="130"/>
        <v>0</v>
      </c>
      <c r="U1174" s="3">
        <f t="shared" si="131"/>
        <v>1</v>
      </c>
      <c r="V1174" s="3">
        <f t="shared" si="132"/>
        <v>0</v>
      </c>
      <c r="W1174" s="25">
        <v>43</v>
      </c>
      <c r="X1174" s="23">
        <v>11</v>
      </c>
      <c r="Y1174" s="3">
        <v>3.7</v>
      </c>
      <c r="Z1174" s="3"/>
      <c r="AB1174" s="30">
        <v>1144</v>
      </c>
      <c r="AC1174" s="30">
        <v>1.3638908281547577</v>
      </c>
      <c r="AD1174" s="30">
        <v>-0.16389082815475775</v>
      </c>
    </row>
    <row r="1175" spans="1:30">
      <c r="A1175" s="4">
        <v>43786.875</v>
      </c>
      <c r="B1175">
        <v>43786</v>
      </c>
      <c r="C1175" s="3">
        <v>0.875</v>
      </c>
      <c r="D1175" s="3">
        <v>21</v>
      </c>
      <c r="E1175" s="3">
        <v>48</v>
      </c>
      <c r="F1175" s="3">
        <v>1.2</v>
      </c>
      <c r="G1175" s="5">
        <v>1</v>
      </c>
      <c r="H1175" s="3">
        <v>2.2000000000000002</v>
      </c>
      <c r="I1175" s="3">
        <v>1.55139</v>
      </c>
      <c r="J1175" s="12">
        <f t="shared" si="126"/>
        <v>1.4749999999999996</v>
      </c>
      <c r="K1175" s="4">
        <v>43786.875</v>
      </c>
      <c r="L1175" s="3">
        <f t="shared" si="127"/>
        <v>17</v>
      </c>
      <c r="M1175" s="3">
        <f t="shared" si="128"/>
        <v>21</v>
      </c>
      <c r="N1175" s="3">
        <v>58</v>
      </c>
      <c r="O1175" s="3">
        <v>0</v>
      </c>
      <c r="P1175" s="3">
        <v>57</v>
      </c>
      <c r="Q1175" s="3">
        <v>0</v>
      </c>
      <c r="R1175" s="3"/>
      <c r="S1175" s="3">
        <f t="shared" si="129"/>
        <v>1</v>
      </c>
      <c r="T1175" s="3">
        <f t="shared" si="130"/>
        <v>0</v>
      </c>
      <c r="U1175" s="3">
        <f t="shared" si="131"/>
        <v>1</v>
      </c>
      <c r="V1175" s="3">
        <f t="shared" si="132"/>
        <v>0</v>
      </c>
      <c r="W1175" s="26">
        <v>43</v>
      </c>
      <c r="X1175" s="22">
        <v>11</v>
      </c>
      <c r="Y1175" s="3">
        <v>2.2000000000000002</v>
      </c>
      <c r="Z1175" s="3"/>
      <c r="AB1175" s="30">
        <v>1145</v>
      </c>
      <c r="AC1175" s="30">
        <v>1.3904749319183258</v>
      </c>
      <c r="AD1175" s="30">
        <v>1.909525068081674</v>
      </c>
    </row>
    <row r="1176" spans="1:30">
      <c r="A1176" s="4">
        <v>43786.916666666664</v>
      </c>
      <c r="B1176">
        <v>43786</v>
      </c>
      <c r="C1176" s="3">
        <v>0.91666666666666663</v>
      </c>
      <c r="D1176" s="3">
        <v>22</v>
      </c>
      <c r="E1176" s="3">
        <v>48</v>
      </c>
      <c r="F1176" s="3">
        <v>1.5</v>
      </c>
      <c r="G1176" s="5">
        <v>1.3</v>
      </c>
      <c r="H1176" s="3">
        <v>2.8</v>
      </c>
      <c r="I1176" s="3">
        <v>1.55139</v>
      </c>
      <c r="J1176" s="12">
        <f t="shared" si="126"/>
        <v>1.5249999999999997</v>
      </c>
      <c r="K1176" s="4">
        <v>43786.916666666664</v>
      </c>
      <c r="L1176" s="3">
        <f t="shared" si="127"/>
        <v>17</v>
      </c>
      <c r="M1176" s="3">
        <f t="shared" si="128"/>
        <v>22</v>
      </c>
      <c r="N1176" s="3">
        <v>58</v>
      </c>
      <c r="O1176" s="3">
        <v>26</v>
      </c>
      <c r="P1176" s="3">
        <v>57</v>
      </c>
      <c r="Q1176" s="3">
        <v>0</v>
      </c>
      <c r="R1176" s="3"/>
      <c r="S1176" s="3">
        <f t="shared" si="129"/>
        <v>1</v>
      </c>
      <c r="T1176" s="3">
        <f t="shared" si="130"/>
        <v>1</v>
      </c>
      <c r="U1176" s="3">
        <f t="shared" si="131"/>
        <v>1</v>
      </c>
      <c r="V1176" s="3">
        <f t="shared" si="132"/>
        <v>0</v>
      </c>
      <c r="W1176" s="25">
        <v>43</v>
      </c>
      <c r="X1176" s="23">
        <v>11</v>
      </c>
      <c r="Y1176" s="3">
        <v>2.8</v>
      </c>
      <c r="Z1176" s="3"/>
      <c r="AB1176" s="30">
        <v>1146</v>
      </c>
      <c r="AC1176" s="30">
        <v>1.4170590356818942</v>
      </c>
      <c r="AD1176" s="30">
        <v>0.38294096431810587</v>
      </c>
    </row>
    <row r="1177" spans="1:30">
      <c r="A1177" s="4">
        <v>43786.958333333336</v>
      </c>
      <c r="B1177">
        <v>43786</v>
      </c>
      <c r="C1177" s="3">
        <v>0.95833333333333337</v>
      </c>
      <c r="D1177" s="3">
        <v>23</v>
      </c>
      <c r="E1177" s="3">
        <v>48</v>
      </c>
      <c r="F1177" s="3">
        <v>0.4</v>
      </c>
      <c r="G1177" s="5">
        <v>1.1000000000000001</v>
      </c>
      <c r="H1177" s="3">
        <v>1.5</v>
      </c>
      <c r="I1177" s="3">
        <v>1.55139</v>
      </c>
      <c r="J1177" s="12">
        <f t="shared" si="126"/>
        <v>1.4541666666666666</v>
      </c>
      <c r="K1177" s="4">
        <v>43786.958333333336</v>
      </c>
      <c r="L1177" s="3">
        <f t="shared" si="127"/>
        <v>17</v>
      </c>
      <c r="M1177" s="3">
        <f t="shared" si="128"/>
        <v>23</v>
      </c>
      <c r="N1177" s="3">
        <v>57</v>
      </c>
      <c r="O1177" s="3">
        <v>57</v>
      </c>
      <c r="P1177" s="3">
        <v>57</v>
      </c>
      <c r="Q1177" s="3">
        <v>0</v>
      </c>
      <c r="R1177" s="3"/>
      <c r="S1177" s="3">
        <f t="shared" si="129"/>
        <v>1</v>
      </c>
      <c r="T1177" s="3">
        <f t="shared" si="130"/>
        <v>1</v>
      </c>
      <c r="U1177" s="3">
        <f t="shared" si="131"/>
        <v>1</v>
      </c>
      <c r="V1177" s="3">
        <f t="shared" si="132"/>
        <v>0</v>
      </c>
      <c r="W1177" s="26">
        <v>42</v>
      </c>
      <c r="X1177" s="22">
        <v>11</v>
      </c>
      <c r="Y1177" s="3">
        <v>1.5</v>
      </c>
      <c r="Z1177" s="3"/>
      <c r="AB1177" s="30">
        <v>1147</v>
      </c>
      <c r="AC1177" s="30">
        <v>1.4170590356818942</v>
      </c>
      <c r="AD1177" s="30">
        <v>1.4829409643181057</v>
      </c>
    </row>
    <row r="1178" spans="1:30">
      <c r="A1178" s="4">
        <v>43787</v>
      </c>
      <c r="B1178">
        <v>43787</v>
      </c>
      <c r="C1178" s="3">
        <v>0</v>
      </c>
      <c r="D1178" s="3">
        <v>0</v>
      </c>
      <c r="E1178" s="3">
        <v>49</v>
      </c>
      <c r="F1178" s="3">
        <v>0.6</v>
      </c>
      <c r="G1178" s="5">
        <v>0.2</v>
      </c>
      <c r="H1178" s="3">
        <v>0.8</v>
      </c>
      <c r="I1178" s="3">
        <v>1.55139</v>
      </c>
      <c r="J1178" s="12">
        <f t="shared" si="126"/>
        <v>1.4333333333333336</v>
      </c>
      <c r="K1178" s="4">
        <v>43787</v>
      </c>
      <c r="L1178" s="3">
        <f t="shared" si="127"/>
        <v>18</v>
      </c>
      <c r="M1178" s="3">
        <f t="shared" si="128"/>
        <v>0</v>
      </c>
      <c r="N1178" s="3">
        <v>58</v>
      </c>
      <c r="O1178" s="3">
        <v>58</v>
      </c>
      <c r="P1178" s="3">
        <v>58</v>
      </c>
      <c r="Q1178" s="3">
        <v>0</v>
      </c>
      <c r="R1178" s="3"/>
      <c r="S1178" s="3">
        <f t="shared" si="129"/>
        <v>1</v>
      </c>
      <c r="T1178" s="3">
        <f t="shared" si="130"/>
        <v>1</v>
      </c>
      <c r="U1178" s="3">
        <f t="shared" si="131"/>
        <v>1</v>
      </c>
      <c r="V1178" s="3">
        <f t="shared" si="132"/>
        <v>0</v>
      </c>
      <c r="W1178" s="25">
        <v>41</v>
      </c>
      <c r="X1178" s="23">
        <v>9</v>
      </c>
      <c r="Y1178" s="3">
        <v>0.8</v>
      </c>
      <c r="Z1178" s="3"/>
      <c r="AB1178" s="30">
        <v>1148</v>
      </c>
      <c r="AC1178" s="30">
        <v>1.5877826400326143</v>
      </c>
      <c r="AD1178" s="30">
        <v>4.4122173599673857</v>
      </c>
    </row>
    <row r="1179" spans="1:30">
      <c r="A1179" s="4">
        <v>43787.041666666664</v>
      </c>
      <c r="B1179">
        <v>43787</v>
      </c>
      <c r="C1179" s="3">
        <v>4.1666666666666664E-2</v>
      </c>
      <c r="D1179" s="3">
        <v>1</v>
      </c>
      <c r="E1179" s="3">
        <v>49</v>
      </c>
      <c r="F1179" s="3">
        <v>0.5</v>
      </c>
      <c r="G1179" s="5">
        <v>0.6</v>
      </c>
      <c r="H1179" s="3">
        <v>1.1000000000000001</v>
      </c>
      <c r="I1179" s="3">
        <v>1.55139</v>
      </c>
      <c r="J1179" s="12">
        <f t="shared" si="126"/>
        <v>1.4416666666666671</v>
      </c>
      <c r="K1179" s="4">
        <v>43787.041666666664</v>
      </c>
      <c r="L1179" s="3">
        <f t="shared" si="127"/>
        <v>18</v>
      </c>
      <c r="M1179" s="3">
        <f t="shared" si="128"/>
        <v>1</v>
      </c>
      <c r="N1179" s="3">
        <v>58</v>
      </c>
      <c r="O1179" s="3">
        <v>58</v>
      </c>
      <c r="P1179" s="3">
        <v>58</v>
      </c>
      <c r="Q1179" s="3">
        <v>0</v>
      </c>
      <c r="R1179" s="3"/>
      <c r="S1179" s="3">
        <f t="shared" si="129"/>
        <v>1</v>
      </c>
      <c r="T1179" s="3">
        <f t="shared" si="130"/>
        <v>1</v>
      </c>
      <c r="U1179" s="3">
        <f t="shared" si="131"/>
        <v>1</v>
      </c>
      <c r="V1179" s="3">
        <f t="shared" si="132"/>
        <v>0</v>
      </c>
      <c r="W1179" s="26">
        <v>41</v>
      </c>
      <c r="X1179" s="22">
        <v>9</v>
      </c>
      <c r="Y1179" s="3">
        <v>1.1000000000000001</v>
      </c>
      <c r="Z1179" s="3"/>
      <c r="AB1179" s="30">
        <v>1149</v>
      </c>
      <c r="AC1179" s="30">
        <v>1.8230698691113407</v>
      </c>
      <c r="AD1179" s="30">
        <v>-0.32306986911134072</v>
      </c>
    </row>
    <row r="1180" spans="1:30">
      <c r="A1180" s="4">
        <v>43787.083333333336</v>
      </c>
      <c r="B1180">
        <v>43787</v>
      </c>
      <c r="C1180" s="3">
        <v>8.3333333333333329E-2</v>
      </c>
      <c r="D1180" s="3">
        <v>2</v>
      </c>
      <c r="E1180" s="3">
        <v>49</v>
      </c>
      <c r="F1180" s="3">
        <v>0.6</v>
      </c>
      <c r="G1180" s="5">
        <v>0.6</v>
      </c>
      <c r="H1180" s="3">
        <v>1.2</v>
      </c>
      <c r="I1180" s="3">
        <v>1.55139</v>
      </c>
      <c r="J1180" s="12">
        <f t="shared" si="126"/>
        <v>1.4416666666666671</v>
      </c>
      <c r="K1180" s="4">
        <v>43787.083333333336</v>
      </c>
      <c r="L1180" s="3">
        <f t="shared" si="127"/>
        <v>18</v>
      </c>
      <c r="M1180" s="3">
        <f t="shared" si="128"/>
        <v>2</v>
      </c>
      <c r="N1180" s="3">
        <v>58</v>
      </c>
      <c r="O1180" s="3">
        <v>58</v>
      </c>
      <c r="P1180" s="3">
        <v>58</v>
      </c>
      <c r="Q1180" s="3">
        <v>0</v>
      </c>
      <c r="R1180" s="3"/>
      <c r="S1180" s="3">
        <f t="shared" si="129"/>
        <v>1</v>
      </c>
      <c r="T1180" s="3">
        <f t="shared" si="130"/>
        <v>1</v>
      </c>
      <c r="U1180" s="3">
        <f t="shared" si="131"/>
        <v>1</v>
      </c>
      <c r="V1180" s="3">
        <f t="shared" si="132"/>
        <v>0</v>
      </c>
      <c r="W1180" s="25">
        <v>41</v>
      </c>
      <c r="X1180" s="23">
        <v>11</v>
      </c>
      <c r="Y1180" s="3">
        <v>1.2</v>
      </c>
      <c r="Z1180" s="3"/>
      <c r="AB1180" s="30">
        <v>1150</v>
      </c>
      <c r="AC1180" s="30">
        <v>1.8230698691113407</v>
      </c>
      <c r="AD1180" s="30">
        <v>1.8769301308886595</v>
      </c>
    </row>
    <row r="1181" spans="1:30">
      <c r="A1181" s="4">
        <v>43787.125</v>
      </c>
      <c r="B1181">
        <v>43787</v>
      </c>
      <c r="C1181" s="3">
        <v>0.125</v>
      </c>
      <c r="D1181" s="3">
        <v>3</v>
      </c>
      <c r="E1181" s="3">
        <v>49</v>
      </c>
      <c r="F1181" s="3">
        <v>0.5</v>
      </c>
      <c r="G1181" s="5">
        <v>0.6</v>
      </c>
      <c r="H1181" s="3">
        <v>1.1000000000000001</v>
      </c>
      <c r="I1181" s="3">
        <v>1.55139</v>
      </c>
      <c r="J1181" s="12">
        <f t="shared" si="126"/>
        <v>1.4291666666666669</v>
      </c>
      <c r="K1181" s="4">
        <v>43787.125</v>
      </c>
      <c r="L1181" s="3">
        <f t="shared" si="127"/>
        <v>18</v>
      </c>
      <c r="M1181" s="3">
        <f t="shared" si="128"/>
        <v>3</v>
      </c>
      <c r="N1181" s="3">
        <v>57</v>
      </c>
      <c r="O1181" s="3">
        <v>57</v>
      </c>
      <c r="P1181" s="3">
        <v>57</v>
      </c>
      <c r="Q1181" s="3">
        <v>0</v>
      </c>
      <c r="R1181" s="3"/>
      <c r="S1181" s="3">
        <f t="shared" si="129"/>
        <v>1</v>
      </c>
      <c r="T1181" s="3">
        <f t="shared" si="130"/>
        <v>1</v>
      </c>
      <c r="U1181" s="3">
        <f t="shared" si="131"/>
        <v>1</v>
      </c>
      <c r="V1181" s="3">
        <f t="shared" si="132"/>
        <v>0</v>
      </c>
      <c r="W1181" s="26">
        <v>41</v>
      </c>
      <c r="X1181" s="22">
        <v>9</v>
      </c>
      <c r="Y1181" s="3">
        <v>1.1000000000000001</v>
      </c>
      <c r="Z1181" s="3"/>
      <c r="AB1181" s="30">
        <v>1151</v>
      </c>
      <c r="AC1181" s="30">
        <v>1.8973888223070017</v>
      </c>
      <c r="AD1181" s="30">
        <v>0.50261117769299868</v>
      </c>
    </row>
    <row r="1182" spans="1:30">
      <c r="A1182" s="4">
        <v>43787.166666666664</v>
      </c>
      <c r="B1182">
        <v>43787</v>
      </c>
      <c r="C1182" s="3">
        <v>0.16666666666666666</v>
      </c>
      <c r="D1182" s="3">
        <v>4</v>
      </c>
      <c r="E1182" s="3">
        <v>49</v>
      </c>
      <c r="F1182" s="3">
        <v>0.5</v>
      </c>
      <c r="G1182" s="5">
        <v>0.5</v>
      </c>
      <c r="H1182" s="3">
        <v>1</v>
      </c>
      <c r="I1182" s="3">
        <v>1.55139</v>
      </c>
      <c r="J1182" s="12">
        <f t="shared" si="126"/>
        <v>1.425</v>
      </c>
      <c r="K1182" s="4">
        <v>43787.166666666664</v>
      </c>
      <c r="L1182" s="3">
        <f t="shared" si="127"/>
        <v>18</v>
      </c>
      <c r="M1182" s="3">
        <f t="shared" si="128"/>
        <v>4</v>
      </c>
      <c r="N1182" s="3">
        <v>58</v>
      </c>
      <c r="O1182" s="3">
        <v>58</v>
      </c>
      <c r="P1182" s="3">
        <v>58</v>
      </c>
      <c r="Q1182" s="3">
        <v>0</v>
      </c>
      <c r="R1182" s="3"/>
      <c r="S1182" s="3">
        <f t="shared" si="129"/>
        <v>1</v>
      </c>
      <c r="T1182" s="3">
        <f t="shared" si="130"/>
        <v>1</v>
      </c>
      <c r="U1182" s="3">
        <f t="shared" si="131"/>
        <v>1</v>
      </c>
      <c r="V1182" s="3">
        <f t="shared" si="132"/>
        <v>0</v>
      </c>
      <c r="W1182" s="25">
        <v>40</v>
      </c>
      <c r="X1182" s="23">
        <v>9</v>
      </c>
      <c r="Y1182" s="3">
        <v>1</v>
      </c>
      <c r="Z1182" s="3"/>
      <c r="AB1182" s="30">
        <v>1152</v>
      </c>
      <c r="AC1182" s="30">
        <v>1.8973888223070017</v>
      </c>
      <c r="AD1182" s="30">
        <v>-1.0973888223070016</v>
      </c>
    </row>
    <row r="1183" spans="1:30">
      <c r="A1183" s="4">
        <v>43787.208333333336</v>
      </c>
      <c r="B1183">
        <v>43787</v>
      </c>
      <c r="C1183" s="3">
        <v>0.20833333333333334</v>
      </c>
      <c r="D1183" s="3">
        <v>5</v>
      </c>
      <c r="E1183" s="3">
        <v>49</v>
      </c>
      <c r="F1183" s="3">
        <v>0.6</v>
      </c>
      <c r="G1183" s="5">
        <v>0.6</v>
      </c>
      <c r="H1183" s="3">
        <v>1.2</v>
      </c>
      <c r="I1183" s="3">
        <v>1.55139</v>
      </c>
      <c r="J1183" s="12">
        <f t="shared" si="126"/>
        <v>1.4458333333333335</v>
      </c>
      <c r="K1183" s="4">
        <v>43787.208333333336</v>
      </c>
      <c r="L1183" s="3">
        <f t="shared" si="127"/>
        <v>18</v>
      </c>
      <c r="M1183" s="3">
        <f t="shared" si="128"/>
        <v>5</v>
      </c>
      <c r="N1183" s="3">
        <v>58</v>
      </c>
      <c r="O1183" s="3">
        <v>58</v>
      </c>
      <c r="P1183" s="3">
        <v>58</v>
      </c>
      <c r="Q1183" s="3">
        <v>0</v>
      </c>
      <c r="R1183" s="3"/>
      <c r="S1183" s="3">
        <f t="shared" si="129"/>
        <v>1</v>
      </c>
      <c r="T1183" s="3">
        <f t="shared" si="130"/>
        <v>1</v>
      </c>
      <c r="U1183" s="3">
        <f t="shared" si="131"/>
        <v>1</v>
      </c>
      <c r="V1183" s="3">
        <f t="shared" si="132"/>
        <v>0</v>
      </c>
      <c r="W1183" s="26">
        <v>40</v>
      </c>
      <c r="X1183" s="22">
        <v>11</v>
      </c>
      <c r="Y1183" s="3">
        <v>1.2</v>
      </c>
      <c r="Z1183" s="3"/>
      <c r="AB1183" s="30">
        <v>1153</v>
      </c>
      <c r="AC1183" s="30">
        <v>1.8973888223070017</v>
      </c>
      <c r="AD1183" s="30">
        <v>-0.6973888223070015</v>
      </c>
    </row>
    <row r="1184" spans="1:30">
      <c r="A1184" s="4">
        <v>43787.25</v>
      </c>
      <c r="B1184">
        <v>43787</v>
      </c>
      <c r="C1184" s="3">
        <v>0.25</v>
      </c>
      <c r="D1184" s="3">
        <v>6</v>
      </c>
      <c r="E1184" s="3">
        <v>49</v>
      </c>
      <c r="F1184" s="3">
        <v>1.1000000000000001</v>
      </c>
      <c r="G1184" s="5">
        <v>1.9</v>
      </c>
      <c r="H1184" s="3">
        <v>3</v>
      </c>
      <c r="I1184" s="3">
        <v>1.55139</v>
      </c>
      <c r="J1184" s="12">
        <f t="shared" si="126"/>
        <v>1.5</v>
      </c>
      <c r="K1184" s="4">
        <v>43787.25</v>
      </c>
      <c r="L1184" s="3">
        <f t="shared" si="127"/>
        <v>18</v>
      </c>
      <c r="M1184" s="3">
        <f t="shared" si="128"/>
        <v>6</v>
      </c>
      <c r="N1184" s="3">
        <v>58</v>
      </c>
      <c r="O1184" s="3">
        <v>58</v>
      </c>
      <c r="P1184" s="3">
        <v>58</v>
      </c>
      <c r="Q1184" s="3">
        <v>0</v>
      </c>
      <c r="R1184" s="3"/>
      <c r="S1184" s="3">
        <f t="shared" si="129"/>
        <v>1</v>
      </c>
      <c r="T1184" s="3">
        <f t="shared" si="130"/>
        <v>1</v>
      </c>
      <c r="U1184" s="3">
        <f t="shared" si="131"/>
        <v>1</v>
      </c>
      <c r="V1184" s="3">
        <f t="shared" si="132"/>
        <v>0</v>
      </c>
      <c r="W1184" s="25">
        <v>41</v>
      </c>
      <c r="X1184" s="23">
        <v>11</v>
      </c>
      <c r="Y1184" s="3">
        <v>3</v>
      </c>
      <c r="Z1184" s="3"/>
      <c r="AB1184" s="30">
        <v>1154</v>
      </c>
      <c r="AC1184" s="30">
        <v>1.9106808741887857</v>
      </c>
      <c r="AD1184" s="30">
        <v>-0.31068087418878565</v>
      </c>
    </row>
    <row r="1185" spans="1:30">
      <c r="A1185" s="4">
        <v>43787.291666666664</v>
      </c>
      <c r="B1185">
        <v>43787</v>
      </c>
      <c r="C1185" s="3">
        <v>0.29166666666666669</v>
      </c>
      <c r="D1185" s="3">
        <v>7</v>
      </c>
      <c r="E1185" s="3">
        <v>49</v>
      </c>
      <c r="F1185" s="3">
        <v>0.9</v>
      </c>
      <c r="G1185" s="5">
        <v>2</v>
      </c>
      <c r="H1185" s="3">
        <v>2.9</v>
      </c>
      <c r="I1185" s="3">
        <v>1.55139</v>
      </c>
      <c r="J1185" s="12">
        <f t="shared" si="126"/>
        <v>1.416666666666667</v>
      </c>
      <c r="K1185" s="4">
        <v>43787.291666666664</v>
      </c>
      <c r="L1185" s="3">
        <f t="shared" si="127"/>
        <v>18</v>
      </c>
      <c r="M1185" s="3">
        <f t="shared" si="128"/>
        <v>7</v>
      </c>
      <c r="N1185" s="3">
        <v>58</v>
      </c>
      <c r="O1185" s="3">
        <v>42</v>
      </c>
      <c r="P1185" s="3">
        <v>58</v>
      </c>
      <c r="Q1185" s="3">
        <v>0</v>
      </c>
      <c r="R1185" s="3"/>
      <c r="S1185" s="3">
        <f t="shared" si="129"/>
        <v>1</v>
      </c>
      <c r="T1185" s="3">
        <f t="shared" si="130"/>
        <v>1</v>
      </c>
      <c r="U1185" s="3">
        <f t="shared" si="131"/>
        <v>1</v>
      </c>
      <c r="V1185" s="3">
        <f t="shared" si="132"/>
        <v>0</v>
      </c>
      <c r="W1185" s="26">
        <v>41</v>
      </c>
      <c r="X1185" s="22">
        <v>11</v>
      </c>
      <c r="Y1185" s="3">
        <v>2.9</v>
      </c>
      <c r="Z1185" s="3"/>
      <c r="AB1185" s="30">
        <v>1155</v>
      </c>
      <c r="AC1185" s="30">
        <v>1.9106808741887857</v>
      </c>
      <c r="AD1185" s="30">
        <v>0.38931912581121408</v>
      </c>
    </row>
    <row r="1186" spans="1:30">
      <c r="A1186" s="4">
        <v>43787.333333333336</v>
      </c>
      <c r="B1186">
        <v>43787</v>
      </c>
      <c r="C1186" s="3">
        <v>0.33333333333333331</v>
      </c>
      <c r="D1186" s="3">
        <v>8</v>
      </c>
      <c r="E1186" s="3">
        <v>49</v>
      </c>
      <c r="F1186" s="3">
        <v>0.8</v>
      </c>
      <c r="G1186" s="5">
        <v>1</v>
      </c>
      <c r="H1186" s="3">
        <v>1.8</v>
      </c>
      <c r="I1186" s="3">
        <v>1.55139</v>
      </c>
      <c r="J1186" s="12">
        <f t="shared" si="126"/>
        <v>1.4375</v>
      </c>
      <c r="K1186" s="4">
        <v>43787.333333333336</v>
      </c>
      <c r="L1186" s="3">
        <f t="shared" si="127"/>
        <v>18</v>
      </c>
      <c r="M1186" s="3">
        <f t="shared" si="128"/>
        <v>8</v>
      </c>
      <c r="N1186" s="3">
        <v>1</v>
      </c>
      <c r="O1186" s="3">
        <v>32</v>
      </c>
      <c r="P1186" s="3">
        <v>57</v>
      </c>
      <c r="Q1186" s="3">
        <v>0</v>
      </c>
      <c r="R1186" s="3"/>
      <c r="S1186" s="3">
        <f t="shared" si="129"/>
        <v>1</v>
      </c>
      <c r="T1186" s="3">
        <f t="shared" si="130"/>
        <v>1</v>
      </c>
      <c r="U1186" s="3">
        <f t="shared" si="131"/>
        <v>1</v>
      </c>
      <c r="V1186" s="3">
        <f t="shared" si="132"/>
        <v>0</v>
      </c>
      <c r="W1186" s="25">
        <v>41</v>
      </c>
      <c r="X1186" s="23">
        <v>11</v>
      </c>
      <c r="Y1186" s="3">
        <v>1.8</v>
      </c>
      <c r="Z1186" s="3"/>
      <c r="AB1186" s="30">
        <v>1156</v>
      </c>
      <c r="AC1186" s="30">
        <v>1.9239729260705694</v>
      </c>
      <c r="AD1186" s="30">
        <v>-0.32397292607056927</v>
      </c>
    </row>
    <row r="1187" spans="1:30">
      <c r="A1187" s="4">
        <v>43787.375</v>
      </c>
      <c r="B1187">
        <v>43787</v>
      </c>
      <c r="C1187" s="3">
        <v>0.375</v>
      </c>
      <c r="D1187" s="3">
        <v>9</v>
      </c>
      <c r="E1187" s="3">
        <v>49</v>
      </c>
      <c r="F1187" s="3">
        <v>0.2</v>
      </c>
      <c r="G1187" s="5">
        <v>0.2</v>
      </c>
      <c r="H1187" s="3">
        <v>0.4</v>
      </c>
      <c r="I1187" s="3">
        <v>1.55139</v>
      </c>
      <c r="J1187" s="12">
        <f t="shared" si="126"/>
        <v>1.3791666666666667</v>
      </c>
      <c r="K1187" s="4">
        <v>43787.375</v>
      </c>
      <c r="L1187" s="3">
        <f t="shared" si="127"/>
        <v>18</v>
      </c>
      <c r="M1187" s="3">
        <f t="shared" si="128"/>
        <v>9</v>
      </c>
      <c r="N1187" s="3">
        <v>0</v>
      </c>
      <c r="O1187" s="3">
        <v>0</v>
      </c>
      <c r="P1187" s="3">
        <v>58</v>
      </c>
      <c r="Q1187" s="3">
        <v>0</v>
      </c>
      <c r="R1187" s="3"/>
      <c r="S1187" s="3">
        <f t="shared" si="129"/>
        <v>0</v>
      </c>
      <c r="T1187" s="3">
        <f t="shared" si="130"/>
        <v>0</v>
      </c>
      <c r="U1187" s="3">
        <f t="shared" si="131"/>
        <v>1</v>
      </c>
      <c r="V1187" s="3">
        <f t="shared" si="132"/>
        <v>0</v>
      </c>
      <c r="W1187" s="26">
        <v>41</v>
      </c>
      <c r="X1187" s="22">
        <v>11</v>
      </c>
      <c r="Y1187" s="3">
        <v>0.4</v>
      </c>
      <c r="Z1187" s="3"/>
      <c r="AB1187" s="30">
        <v>1157</v>
      </c>
      <c r="AC1187" s="30">
        <v>1.9239729260705694</v>
      </c>
      <c r="AD1187" s="30">
        <v>-0.32397292607056927</v>
      </c>
    </row>
    <row r="1188" spans="1:30">
      <c r="A1188" s="4">
        <v>43787.416666666664</v>
      </c>
      <c r="B1188">
        <v>43787</v>
      </c>
      <c r="C1188" s="3">
        <v>0.41666666666666669</v>
      </c>
      <c r="D1188" s="3">
        <v>10</v>
      </c>
      <c r="E1188" s="3">
        <v>49</v>
      </c>
      <c r="F1188" s="3">
        <v>0.2</v>
      </c>
      <c r="G1188" s="5">
        <v>0.2</v>
      </c>
      <c r="H1188" s="3">
        <v>0.4</v>
      </c>
      <c r="I1188" s="3">
        <v>1.55139</v>
      </c>
      <c r="J1188" s="12">
        <f t="shared" si="126"/>
        <v>1.3791666666666664</v>
      </c>
      <c r="K1188" s="4">
        <v>43787.416666666664</v>
      </c>
      <c r="L1188" s="3">
        <f t="shared" si="127"/>
        <v>18</v>
      </c>
      <c r="M1188" s="3">
        <f t="shared" si="128"/>
        <v>10</v>
      </c>
      <c r="N1188" s="3">
        <v>0</v>
      </c>
      <c r="O1188" s="3">
        <v>0</v>
      </c>
      <c r="P1188" s="3">
        <v>58</v>
      </c>
      <c r="Q1188" s="3">
        <v>0</v>
      </c>
      <c r="R1188" s="3"/>
      <c r="S1188" s="3">
        <f t="shared" si="129"/>
        <v>0</v>
      </c>
      <c r="T1188" s="3">
        <f t="shared" si="130"/>
        <v>0</v>
      </c>
      <c r="U1188" s="3">
        <f t="shared" si="131"/>
        <v>1</v>
      </c>
      <c r="V1188" s="3">
        <f t="shared" si="132"/>
        <v>0</v>
      </c>
      <c r="W1188" s="25">
        <v>42</v>
      </c>
      <c r="X1188" s="23">
        <v>9</v>
      </c>
      <c r="Y1188" s="3">
        <v>0.4</v>
      </c>
      <c r="Z1188" s="3"/>
      <c r="AB1188" s="30">
        <v>1158</v>
      </c>
      <c r="AC1188" s="30">
        <v>1.9239729260705694</v>
      </c>
      <c r="AD1188" s="30">
        <v>-0.32397292607056927</v>
      </c>
    </row>
    <row r="1189" spans="1:30">
      <c r="A1189" s="4">
        <v>43787.458333333336</v>
      </c>
      <c r="B1189">
        <v>43787</v>
      </c>
      <c r="C1189" s="3">
        <v>0.45833333333333331</v>
      </c>
      <c r="D1189" s="3">
        <v>11</v>
      </c>
      <c r="E1189" s="3">
        <v>49</v>
      </c>
      <c r="F1189" s="3">
        <v>0.2</v>
      </c>
      <c r="G1189" s="5">
        <v>0.1</v>
      </c>
      <c r="H1189" s="3">
        <v>0.30000000000000004</v>
      </c>
      <c r="I1189" s="3">
        <v>1.55139</v>
      </c>
      <c r="J1189" s="12">
        <f t="shared" si="126"/>
        <v>1.4833333333333332</v>
      </c>
      <c r="K1189" s="4">
        <v>43787.458333333336</v>
      </c>
      <c r="L1189" s="3">
        <f t="shared" si="127"/>
        <v>18</v>
      </c>
      <c r="M1189" s="3">
        <f t="shared" si="128"/>
        <v>11</v>
      </c>
      <c r="N1189" s="3">
        <v>0</v>
      </c>
      <c r="O1189" s="3">
        <v>0</v>
      </c>
      <c r="P1189" s="3">
        <v>58</v>
      </c>
      <c r="Q1189" s="3">
        <v>0</v>
      </c>
      <c r="R1189" s="3"/>
      <c r="S1189" s="3">
        <f t="shared" si="129"/>
        <v>0</v>
      </c>
      <c r="T1189" s="3">
        <f t="shared" si="130"/>
        <v>0</v>
      </c>
      <c r="U1189" s="3">
        <f t="shared" si="131"/>
        <v>1</v>
      </c>
      <c r="V1189" s="3">
        <f t="shared" si="132"/>
        <v>0</v>
      </c>
      <c r="W1189" s="26">
        <v>42</v>
      </c>
      <c r="X1189" s="22">
        <v>11</v>
      </c>
      <c r="Y1189" s="3">
        <v>0.30000000000000004</v>
      </c>
      <c r="Z1189" s="3"/>
      <c r="AB1189" s="30">
        <v>1159</v>
      </c>
      <c r="AC1189" s="30">
        <v>1.9239729260705694</v>
      </c>
      <c r="AD1189" s="30">
        <v>-0.42397292607056936</v>
      </c>
    </row>
    <row r="1190" spans="1:30">
      <c r="A1190" s="4">
        <v>43787.5</v>
      </c>
      <c r="B1190">
        <v>43787</v>
      </c>
      <c r="C1190" s="3">
        <v>0.5</v>
      </c>
      <c r="D1190" s="3">
        <v>12</v>
      </c>
      <c r="E1190" s="3">
        <v>49</v>
      </c>
      <c r="F1190" s="3">
        <v>0.2</v>
      </c>
      <c r="G1190" s="5">
        <v>0.3</v>
      </c>
      <c r="H1190" s="3">
        <v>0.5</v>
      </c>
      <c r="I1190" s="3">
        <v>1.55139</v>
      </c>
      <c r="J1190" s="12">
        <f t="shared" si="126"/>
        <v>1.5458333333333332</v>
      </c>
      <c r="K1190" s="4">
        <v>43787.5</v>
      </c>
      <c r="L1190" s="3">
        <f t="shared" si="127"/>
        <v>18</v>
      </c>
      <c r="M1190" s="3">
        <f t="shared" si="128"/>
        <v>12</v>
      </c>
      <c r="N1190" s="3">
        <v>0</v>
      </c>
      <c r="O1190" s="3">
        <v>0</v>
      </c>
      <c r="P1190" s="3">
        <v>58</v>
      </c>
      <c r="Q1190" s="3">
        <v>0</v>
      </c>
      <c r="R1190" s="3"/>
      <c r="S1190" s="3">
        <f t="shared" si="129"/>
        <v>0</v>
      </c>
      <c r="T1190" s="3">
        <f t="shared" si="130"/>
        <v>0</v>
      </c>
      <c r="U1190" s="3">
        <f t="shared" si="131"/>
        <v>1</v>
      </c>
      <c r="V1190" s="3">
        <f t="shared" si="132"/>
        <v>0</v>
      </c>
      <c r="W1190" s="25">
        <v>43</v>
      </c>
      <c r="X1190" s="23">
        <v>11</v>
      </c>
      <c r="Y1190" s="3">
        <v>0.5</v>
      </c>
      <c r="Z1190" s="3"/>
      <c r="AB1190" s="30">
        <v>1160</v>
      </c>
      <c r="AC1190" s="30">
        <v>1.9239729260705694</v>
      </c>
      <c r="AD1190" s="30">
        <v>-0.22397292607056918</v>
      </c>
    </row>
    <row r="1191" spans="1:30">
      <c r="A1191" s="4">
        <v>43787.541666666664</v>
      </c>
      <c r="B1191">
        <v>43787</v>
      </c>
      <c r="C1191" s="3">
        <v>0.54166666666666663</v>
      </c>
      <c r="D1191" s="3">
        <v>13</v>
      </c>
      <c r="E1191" s="3">
        <v>49</v>
      </c>
      <c r="F1191" s="3">
        <v>0.3</v>
      </c>
      <c r="G1191" s="5">
        <v>0.2</v>
      </c>
      <c r="H1191" s="3">
        <v>0.5</v>
      </c>
      <c r="I1191" s="3">
        <v>1.55139</v>
      </c>
      <c r="J1191" s="12">
        <f t="shared" si="126"/>
        <v>1.7249999999999996</v>
      </c>
      <c r="K1191" s="4">
        <v>43787.541666666664</v>
      </c>
      <c r="L1191" s="3">
        <f t="shared" si="127"/>
        <v>18</v>
      </c>
      <c r="M1191" s="3">
        <f t="shared" si="128"/>
        <v>13</v>
      </c>
      <c r="N1191" s="3">
        <v>0</v>
      </c>
      <c r="O1191" s="3">
        <v>0</v>
      </c>
      <c r="P1191" s="3">
        <v>58</v>
      </c>
      <c r="Q1191" s="3">
        <v>0</v>
      </c>
      <c r="R1191" s="3"/>
      <c r="S1191" s="3">
        <f t="shared" si="129"/>
        <v>0</v>
      </c>
      <c r="T1191" s="3">
        <f t="shared" si="130"/>
        <v>0</v>
      </c>
      <c r="U1191" s="3">
        <f t="shared" si="131"/>
        <v>1</v>
      </c>
      <c r="V1191" s="3">
        <f t="shared" si="132"/>
        <v>0</v>
      </c>
      <c r="W1191" s="26">
        <v>46</v>
      </c>
      <c r="X1191" s="22">
        <v>11</v>
      </c>
      <c r="Y1191" s="3">
        <v>0.5</v>
      </c>
      <c r="Z1191" s="3"/>
      <c r="AB1191" s="30">
        <v>1161</v>
      </c>
      <c r="AC1191" s="30">
        <v>1.9106808741887857</v>
      </c>
      <c r="AD1191" s="30">
        <v>1.4893191258112146</v>
      </c>
    </row>
    <row r="1192" spans="1:30">
      <c r="A1192" s="4">
        <v>43787.583333333336</v>
      </c>
      <c r="B1192">
        <v>43787</v>
      </c>
      <c r="C1192" s="3">
        <v>0.58333333333333337</v>
      </c>
      <c r="D1192" s="3">
        <v>14</v>
      </c>
      <c r="E1192" s="3">
        <v>49</v>
      </c>
      <c r="F1192" s="3">
        <v>0.3</v>
      </c>
      <c r="G1192" s="5">
        <v>0.2</v>
      </c>
      <c r="H1192" s="3">
        <v>0.5</v>
      </c>
      <c r="I1192" s="3">
        <v>1.55139</v>
      </c>
      <c r="J1192" s="12">
        <f t="shared" si="126"/>
        <v>1.770833333333333</v>
      </c>
      <c r="K1192" s="4">
        <v>43787.583333333336</v>
      </c>
      <c r="L1192" s="3">
        <f t="shared" si="127"/>
        <v>18</v>
      </c>
      <c r="M1192" s="3">
        <f t="shared" si="128"/>
        <v>14</v>
      </c>
      <c r="N1192" s="3">
        <v>0</v>
      </c>
      <c r="O1192" s="3">
        <v>0</v>
      </c>
      <c r="P1192" s="3">
        <v>57</v>
      </c>
      <c r="Q1192" s="3">
        <v>0</v>
      </c>
      <c r="R1192" s="3"/>
      <c r="S1192" s="3">
        <f t="shared" si="129"/>
        <v>0</v>
      </c>
      <c r="T1192" s="3">
        <f t="shared" si="130"/>
        <v>0</v>
      </c>
      <c r="U1192" s="3">
        <f t="shared" si="131"/>
        <v>1</v>
      </c>
      <c r="V1192" s="3">
        <f t="shared" si="132"/>
        <v>0</v>
      </c>
      <c r="W1192" s="25">
        <v>47</v>
      </c>
      <c r="X1192" s="23">
        <v>13</v>
      </c>
      <c r="Y1192" s="3">
        <v>0.5</v>
      </c>
      <c r="Z1192" s="3"/>
      <c r="AB1192" s="30">
        <v>1162</v>
      </c>
      <c r="AC1192" s="30">
        <v>1.8320119086937203</v>
      </c>
      <c r="AD1192" s="30">
        <v>0.36798809130627985</v>
      </c>
    </row>
    <row r="1193" spans="1:30">
      <c r="A1193" s="4">
        <v>43787.625</v>
      </c>
      <c r="B1193">
        <v>43787</v>
      </c>
      <c r="C1193" s="3">
        <v>0.625</v>
      </c>
      <c r="D1193" s="3">
        <v>15</v>
      </c>
      <c r="E1193" s="3">
        <v>49</v>
      </c>
      <c r="F1193" s="3">
        <v>0.2</v>
      </c>
      <c r="G1193" s="5">
        <v>0.8</v>
      </c>
      <c r="H1193" s="3">
        <v>1</v>
      </c>
      <c r="I1193" s="3">
        <v>1.55139</v>
      </c>
      <c r="J1193" s="12">
        <f t="shared" si="126"/>
        <v>1.7874999999999996</v>
      </c>
      <c r="K1193" s="4">
        <v>43787.625</v>
      </c>
      <c r="L1193" s="3">
        <f t="shared" si="127"/>
        <v>18</v>
      </c>
      <c r="M1193" s="3">
        <f t="shared" si="128"/>
        <v>15</v>
      </c>
      <c r="N1193" s="3">
        <v>0</v>
      </c>
      <c r="O1193" s="3">
        <v>0</v>
      </c>
      <c r="P1193" s="3">
        <v>58</v>
      </c>
      <c r="Q1193" s="3">
        <v>0</v>
      </c>
      <c r="R1193" s="3"/>
      <c r="S1193" s="3">
        <f t="shared" si="129"/>
        <v>0</v>
      </c>
      <c r="T1193" s="3">
        <f t="shared" si="130"/>
        <v>0</v>
      </c>
      <c r="U1193" s="3">
        <f t="shared" si="131"/>
        <v>1</v>
      </c>
      <c r="V1193" s="3">
        <f t="shared" si="132"/>
        <v>0</v>
      </c>
      <c r="W1193" s="26">
        <v>46</v>
      </c>
      <c r="X1193" s="22">
        <v>13</v>
      </c>
      <c r="Y1193" s="3">
        <v>1</v>
      </c>
      <c r="Z1193" s="3"/>
      <c r="AB1193" s="30">
        <v>1163</v>
      </c>
      <c r="AC1193" s="30">
        <v>1.7921357530483679</v>
      </c>
      <c r="AD1193" s="30">
        <v>1.107864246951632</v>
      </c>
    </row>
    <row r="1194" spans="1:30">
      <c r="A1194" s="4">
        <v>43787.666666666664</v>
      </c>
      <c r="B1194">
        <v>43787</v>
      </c>
      <c r="C1194" s="3">
        <v>0.66666666666666663</v>
      </c>
      <c r="D1194" s="3">
        <v>16</v>
      </c>
      <c r="E1194" s="3">
        <v>49</v>
      </c>
      <c r="F1194" s="3">
        <v>2.4</v>
      </c>
      <c r="G1194" s="5">
        <v>1.1000000000000001</v>
      </c>
      <c r="H1194" s="3">
        <v>3.5</v>
      </c>
      <c r="I1194" s="3">
        <v>1.55139</v>
      </c>
      <c r="J1194" s="12">
        <f t="shared" si="126"/>
        <v>1.770833333333333</v>
      </c>
      <c r="K1194" s="4">
        <v>43787.666666666664</v>
      </c>
      <c r="L1194" s="3">
        <f t="shared" si="127"/>
        <v>18</v>
      </c>
      <c r="M1194" s="3">
        <f t="shared" si="128"/>
        <v>16</v>
      </c>
      <c r="N1194" s="3">
        <v>0</v>
      </c>
      <c r="O1194" s="3">
        <v>0</v>
      </c>
      <c r="P1194" s="3">
        <v>58</v>
      </c>
      <c r="Q1194" s="3">
        <v>0</v>
      </c>
      <c r="R1194" s="3"/>
      <c r="S1194" s="3">
        <f t="shared" si="129"/>
        <v>0</v>
      </c>
      <c r="T1194" s="3">
        <f t="shared" si="130"/>
        <v>0</v>
      </c>
      <c r="U1194" s="3">
        <f t="shared" si="131"/>
        <v>1</v>
      </c>
      <c r="V1194" s="3">
        <f t="shared" si="132"/>
        <v>0</v>
      </c>
      <c r="W1194" s="25">
        <v>46</v>
      </c>
      <c r="X1194" s="23">
        <v>13</v>
      </c>
      <c r="Y1194" s="3">
        <v>3.5</v>
      </c>
      <c r="Z1194" s="3"/>
      <c r="AB1194" s="30">
        <v>1164</v>
      </c>
      <c r="AC1194" s="30">
        <v>1.5479064843872619</v>
      </c>
      <c r="AD1194" s="30">
        <v>1.752093515612738</v>
      </c>
    </row>
    <row r="1195" spans="1:30">
      <c r="A1195" s="4">
        <v>43787.708333333336</v>
      </c>
      <c r="B1195">
        <v>43787</v>
      </c>
      <c r="C1195" s="3">
        <v>0.70833333333333337</v>
      </c>
      <c r="D1195" s="3">
        <v>17</v>
      </c>
      <c r="E1195" s="3">
        <v>49</v>
      </c>
      <c r="F1195" s="3">
        <v>1</v>
      </c>
      <c r="G1195" s="5">
        <v>0.5</v>
      </c>
      <c r="H1195" s="3">
        <v>1.5</v>
      </c>
      <c r="I1195" s="3">
        <v>1.55139</v>
      </c>
      <c r="J1195" s="12">
        <f t="shared" si="126"/>
        <v>1.7375</v>
      </c>
      <c r="K1195" s="4">
        <v>43787.708333333336</v>
      </c>
      <c r="L1195" s="3">
        <f t="shared" si="127"/>
        <v>18</v>
      </c>
      <c r="M1195" s="3">
        <f t="shared" si="128"/>
        <v>17</v>
      </c>
      <c r="N1195" s="3">
        <v>4</v>
      </c>
      <c r="O1195" s="3">
        <v>0</v>
      </c>
      <c r="P1195" s="3">
        <v>58</v>
      </c>
      <c r="Q1195" s="3">
        <v>0</v>
      </c>
      <c r="R1195" s="3"/>
      <c r="S1195" s="3">
        <f t="shared" si="129"/>
        <v>1</v>
      </c>
      <c r="T1195" s="3">
        <f t="shared" si="130"/>
        <v>0</v>
      </c>
      <c r="U1195" s="3">
        <f t="shared" si="131"/>
        <v>1</v>
      </c>
      <c r="V1195" s="3">
        <f t="shared" si="132"/>
        <v>0</v>
      </c>
      <c r="W1195" s="26">
        <v>45</v>
      </c>
      <c r="X1195" s="22">
        <v>13</v>
      </c>
      <c r="Y1195" s="3">
        <v>1.5</v>
      </c>
      <c r="Z1195" s="3"/>
      <c r="AB1195" s="30">
        <v>1165</v>
      </c>
      <c r="AC1195" s="30">
        <v>1.4711045902167978</v>
      </c>
      <c r="AD1195" s="30">
        <v>-0.47110459021679785</v>
      </c>
    </row>
    <row r="1196" spans="1:30">
      <c r="A1196" s="4">
        <v>43787.75</v>
      </c>
      <c r="B1196">
        <v>43787</v>
      </c>
      <c r="C1196" s="3">
        <v>0.75</v>
      </c>
      <c r="D1196" s="3">
        <v>18</v>
      </c>
      <c r="E1196" s="3">
        <v>49</v>
      </c>
      <c r="F1196" s="3">
        <v>1.1000000000000001</v>
      </c>
      <c r="G1196" s="5">
        <v>0.8</v>
      </c>
      <c r="H1196" s="3">
        <v>1.9000000000000001</v>
      </c>
      <c r="I1196" s="3">
        <v>1.55139</v>
      </c>
      <c r="J1196" s="12">
        <f t="shared" si="126"/>
        <v>1.7083333333333333</v>
      </c>
      <c r="K1196" s="4">
        <v>43787.75</v>
      </c>
      <c r="L1196" s="3">
        <f t="shared" si="127"/>
        <v>18</v>
      </c>
      <c r="M1196" s="3">
        <f t="shared" si="128"/>
        <v>18</v>
      </c>
      <c r="N1196" s="3">
        <v>21</v>
      </c>
      <c r="O1196" s="3">
        <v>0</v>
      </c>
      <c r="P1196" s="3">
        <v>58</v>
      </c>
      <c r="Q1196" s="3">
        <v>0</v>
      </c>
      <c r="R1196" s="3"/>
      <c r="S1196" s="3">
        <f t="shared" si="129"/>
        <v>1</v>
      </c>
      <c r="T1196" s="3">
        <f t="shared" si="130"/>
        <v>0</v>
      </c>
      <c r="U1196" s="3">
        <f t="shared" si="131"/>
        <v>1</v>
      </c>
      <c r="V1196" s="3">
        <f t="shared" si="132"/>
        <v>0</v>
      </c>
      <c r="W1196" s="25">
        <v>44</v>
      </c>
      <c r="X1196" s="23">
        <v>8</v>
      </c>
      <c r="Y1196" s="3">
        <v>1.9000000000000001</v>
      </c>
      <c r="Z1196" s="3"/>
      <c r="AB1196" s="30">
        <v>1166</v>
      </c>
      <c r="AC1196" s="30">
        <v>1.4711045902167978</v>
      </c>
      <c r="AD1196" s="30">
        <v>-0.17110459021679802</v>
      </c>
    </row>
    <row r="1197" spans="1:30">
      <c r="A1197" s="4">
        <v>43787.791666666664</v>
      </c>
      <c r="B1197">
        <v>43787</v>
      </c>
      <c r="C1197" s="3">
        <v>0.79166666666666663</v>
      </c>
      <c r="D1197" s="3">
        <v>19</v>
      </c>
      <c r="E1197" s="3">
        <v>49</v>
      </c>
      <c r="F1197" s="3">
        <v>0.7</v>
      </c>
      <c r="G1197" s="5">
        <v>0.8</v>
      </c>
      <c r="H1197" s="3">
        <v>1.5</v>
      </c>
      <c r="I1197" s="3">
        <v>1.55139</v>
      </c>
      <c r="J1197" s="12">
        <f t="shared" si="126"/>
        <v>1.6791666666666669</v>
      </c>
      <c r="K1197" s="4">
        <v>43787.791666666664</v>
      </c>
      <c r="L1197" s="3">
        <f t="shared" si="127"/>
        <v>18</v>
      </c>
      <c r="M1197" s="3">
        <f t="shared" si="128"/>
        <v>19</v>
      </c>
      <c r="N1197" s="3">
        <v>0</v>
      </c>
      <c r="O1197" s="3">
        <v>18</v>
      </c>
      <c r="P1197" s="3">
        <v>57</v>
      </c>
      <c r="Q1197" s="3">
        <v>0</v>
      </c>
      <c r="R1197" s="3"/>
      <c r="S1197" s="3">
        <f t="shared" si="129"/>
        <v>0</v>
      </c>
      <c r="T1197" s="3">
        <f t="shared" si="130"/>
        <v>1</v>
      </c>
      <c r="U1197" s="3">
        <f t="shared" si="131"/>
        <v>1</v>
      </c>
      <c r="V1197" s="3">
        <f t="shared" si="132"/>
        <v>0</v>
      </c>
      <c r="W1197" s="26">
        <v>44</v>
      </c>
      <c r="X1197" s="22">
        <v>8</v>
      </c>
      <c r="Y1197" s="3">
        <v>1.5</v>
      </c>
      <c r="Z1197" s="3"/>
      <c r="AB1197" s="30">
        <v>1167</v>
      </c>
      <c r="AC1197" s="30">
        <v>1.7541266687276169</v>
      </c>
      <c r="AD1197" s="30">
        <v>4.5873331272382911E-2</v>
      </c>
    </row>
    <row r="1198" spans="1:30">
      <c r="A1198" s="4">
        <v>43787.833333333336</v>
      </c>
      <c r="B1198">
        <v>43787</v>
      </c>
      <c r="C1198" s="3">
        <v>0.83333333333333337</v>
      </c>
      <c r="D1198" s="3">
        <v>20</v>
      </c>
      <c r="E1198" s="3">
        <v>49</v>
      </c>
      <c r="F1198" s="3">
        <v>1.5</v>
      </c>
      <c r="G1198" s="5">
        <v>1.3</v>
      </c>
      <c r="H1198" s="3">
        <v>2.8</v>
      </c>
      <c r="I1198" s="3">
        <v>1.55139</v>
      </c>
      <c r="J1198" s="12">
        <f t="shared" si="126"/>
        <v>1.6458333333333337</v>
      </c>
      <c r="K1198" s="4">
        <v>43787.833333333336</v>
      </c>
      <c r="L1198" s="3">
        <f t="shared" si="127"/>
        <v>18</v>
      </c>
      <c r="M1198" s="3">
        <f t="shared" si="128"/>
        <v>20</v>
      </c>
      <c r="N1198" s="3">
        <v>0</v>
      </c>
      <c r="O1198" s="3">
        <v>58</v>
      </c>
      <c r="P1198" s="3">
        <v>57</v>
      </c>
      <c r="Q1198" s="3">
        <v>0</v>
      </c>
      <c r="R1198" s="3"/>
      <c r="S1198" s="3">
        <f t="shared" si="129"/>
        <v>0</v>
      </c>
      <c r="T1198" s="3">
        <f t="shared" si="130"/>
        <v>1</v>
      </c>
      <c r="U1198" s="3">
        <f t="shared" si="131"/>
        <v>1</v>
      </c>
      <c r="V1198" s="3">
        <f t="shared" si="132"/>
        <v>0</v>
      </c>
      <c r="W1198" s="25">
        <v>44</v>
      </c>
      <c r="X1198" s="23">
        <v>8</v>
      </c>
      <c r="Y1198" s="3">
        <v>2.8</v>
      </c>
      <c r="Z1198" s="3"/>
      <c r="AB1198" s="30">
        <v>1168</v>
      </c>
      <c r="AC1198" s="30">
        <v>1.7153338588779039</v>
      </c>
      <c r="AD1198" s="30">
        <v>-0.31533385887790399</v>
      </c>
    </row>
    <row r="1199" spans="1:30">
      <c r="A1199" s="4">
        <v>43787.875</v>
      </c>
      <c r="B1199">
        <v>43787</v>
      </c>
      <c r="C1199" s="3">
        <v>0.875</v>
      </c>
      <c r="D1199" s="3">
        <v>21</v>
      </c>
      <c r="E1199" s="3">
        <v>49</v>
      </c>
      <c r="F1199" s="3">
        <v>1.6</v>
      </c>
      <c r="G1199" s="5">
        <v>1.8</v>
      </c>
      <c r="H1199" s="3">
        <v>3.4000000000000004</v>
      </c>
      <c r="I1199" s="3">
        <v>1.55139</v>
      </c>
      <c r="J1199" s="12">
        <f t="shared" si="126"/>
        <v>1.5583333333333336</v>
      </c>
      <c r="K1199" s="4">
        <v>43787.875</v>
      </c>
      <c r="L1199" s="3">
        <f t="shared" si="127"/>
        <v>18</v>
      </c>
      <c r="M1199" s="3">
        <f t="shared" si="128"/>
        <v>21</v>
      </c>
      <c r="N1199" s="3">
        <v>0</v>
      </c>
      <c r="O1199" s="3">
        <v>51</v>
      </c>
      <c r="P1199" s="3">
        <v>54</v>
      </c>
      <c r="Q1199" s="3">
        <v>0</v>
      </c>
      <c r="R1199" s="3"/>
      <c r="S1199" s="3">
        <f t="shared" si="129"/>
        <v>0</v>
      </c>
      <c r="T1199" s="3">
        <f t="shared" si="130"/>
        <v>1</v>
      </c>
      <c r="U1199" s="3">
        <f t="shared" si="131"/>
        <v>1</v>
      </c>
      <c r="V1199" s="3">
        <f t="shared" si="132"/>
        <v>0</v>
      </c>
      <c r="W1199" s="26">
        <v>44</v>
      </c>
      <c r="X1199" s="22">
        <v>5</v>
      </c>
      <c r="Y1199" s="3">
        <v>3.4000000000000004</v>
      </c>
      <c r="Z1199" s="3"/>
      <c r="AB1199" s="30">
        <v>1169</v>
      </c>
      <c r="AC1199" s="30">
        <v>1.728625910759688</v>
      </c>
      <c r="AD1199" s="30">
        <v>-0.72862591075968797</v>
      </c>
    </row>
    <row r="1200" spans="1:30">
      <c r="A1200" s="4">
        <v>43787.916666666664</v>
      </c>
      <c r="B1200">
        <v>43787</v>
      </c>
      <c r="C1200" s="3">
        <v>0.91666666666666663</v>
      </c>
      <c r="D1200" s="3">
        <v>22</v>
      </c>
      <c r="E1200" s="3">
        <v>49</v>
      </c>
      <c r="F1200" s="3">
        <v>0.5</v>
      </c>
      <c r="G1200" s="5">
        <v>0.6</v>
      </c>
      <c r="H1200" s="3">
        <v>1.1000000000000001</v>
      </c>
      <c r="I1200" s="3">
        <v>1.55139</v>
      </c>
      <c r="J1200" s="12">
        <f t="shared" si="126"/>
        <v>1.5291666666666675</v>
      </c>
      <c r="K1200" s="4">
        <v>43787.916666666664</v>
      </c>
      <c r="L1200" s="3">
        <f t="shared" si="127"/>
        <v>18</v>
      </c>
      <c r="M1200" s="3">
        <f t="shared" si="128"/>
        <v>22</v>
      </c>
      <c r="N1200" s="3">
        <v>22</v>
      </c>
      <c r="O1200" s="3">
        <v>58</v>
      </c>
      <c r="P1200" s="3">
        <v>58</v>
      </c>
      <c r="Q1200" s="3">
        <v>0</v>
      </c>
      <c r="R1200" s="3"/>
      <c r="S1200" s="3">
        <f t="shared" si="129"/>
        <v>1</v>
      </c>
      <c r="T1200" s="3">
        <f t="shared" si="130"/>
        <v>1</v>
      </c>
      <c r="U1200" s="3">
        <f t="shared" si="131"/>
        <v>1</v>
      </c>
      <c r="V1200" s="3">
        <f t="shared" si="132"/>
        <v>0</v>
      </c>
      <c r="W1200" s="25">
        <v>44</v>
      </c>
      <c r="X1200" s="23">
        <v>5</v>
      </c>
      <c r="Y1200" s="3">
        <v>1.1000000000000001</v>
      </c>
      <c r="Z1200" s="3"/>
      <c r="AB1200" s="30">
        <v>1170</v>
      </c>
      <c r="AC1200" s="30">
        <v>1.7788437011665839</v>
      </c>
      <c r="AD1200" s="30">
        <v>2.4211562988334165</v>
      </c>
    </row>
    <row r="1201" spans="1:30">
      <c r="A1201" s="4">
        <v>43787.958333333336</v>
      </c>
      <c r="B1201">
        <v>43787</v>
      </c>
      <c r="C1201" s="3">
        <v>0.95833333333333337</v>
      </c>
      <c r="D1201" s="3">
        <v>23</v>
      </c>
      <c r="E1201" s="3">
        <v>49</v>
      </c>
      <c r="F1201" s="3">
        <v>0.3</v>
      </c>
      <c r="G1201" s="5">
        <v>0.7</v>
      </c>
      <c r="H1201" s="3">
        <v>1</v>
      </c>
      <c r="I1201" s="3">
        <v>1.55139</v>
      </c>
      <c r="J1201" s="12">
        <f t="shared" si="126"/>
        <v>1.541666666666667</v>
      </c>
      <c r="K1201" s="4">
        <v>43787.958333333336</v>
      </c>
      <c r="L1201" s="3">
        <f t="shared" si="127"/>
        <v>18</v>
      </c>
      <c r="M1201" s="3">
        <f t="shared" si="128"/>
        <v>23</v>
      </c>
      <c r="N1201" s="3">
        <v>57</v>
      </c>
      <c r="O1201" s="3">
        <v>57</v>
      </c>
      <c r="P1201" s="3">
        <v>57</v>
      </c>
      <c r="Q1201" s="3">
        <v>0</v>
      </c>
      <c r="R1201" s="3"/>
      <c r="S1201" s="3">
        <f t="shared" si="129"/>
        <v>1</v>
      </c>
      <c r="T1201" s="3">
        <f t="shared" si="130"/>
        <v>1</v>
      </c>
      <c r="U1201" s="3">
        <f t="shared" si="131"/>
        <v>1</v>
      </c>
      <c r="V1201" s="3">
        <f t="shared" si="132"/>
        <v>0</v>
      </c>
      <c r="W1201" s="26">
        <v>44</v>
      </c>
      <c r="X1201" s="22">
        <v>8</v>
      </c>
      <c r="Y1201" s="3">
        <v>1</v>
      </c>
      <c r="Z1201" s="3"/>
      <c r="AB1201" s="30">
        <v>1171</v>
      </c>
      <c r="AC1201" s="30">
        <v>1.7788437011665839</v>
      </c>
      <c r="AD1201" s="30">
        <v>0.72115629883341614</v>
      </c>
    </row>
    <row r="1202" spans="1:30">
      <c r="A1202" s="4">
        <v>43788</v>
      </c>
      <c r="B1202">
        <v>43788</v>
      </c>
      <c r="C1202" s="3">
        <v>0</v>
      </c>
      <c r="D1202" s="3">
        <v>0</v>
      </c>
      <c r="E1202" s="3">
        <v>50</v>
      </c>
      <c r="F1202" s="3">
        <v>0.5</v>
      </c>
      <c r="G1202" s="5">
        <v>0.5</v>
      </c>
      <c r="H1202" s="3">
        <v>1</v>
      </c>
      <c r="I1202" s="3">
        <v>1.55139</v>
      </c>
      <c r="J1202" s="12">
        <f t="shared" si="126"/>
        <v>1.5875000000000001</v>
      </c>
      <c r="K1202" s="4">
        <v>43788</v>
      </c>
      <c r="L1202" s="3">
        <f t="shared" si="127"/>
        <v>19</v>
      </c>
      <c r="M1202" s="3">
        <f t="shared" si="128"/>
        <v>0</v>
      </c>
      <c r="N1202" s="3">
        <v>58</v>
      </c>
      <c r="O1202" s="3">
        <v>58</v>
      </c>
      <c r="P1202" s="3">
        <v>58</v>
      </c>
      <c r="Q1202" s="3">
        <v>0</v>
      </c>
      <c r="R1202" s="3"/>
      <c r="S1202" s="3">
        <f t="shared" si="129"/>
        <v>1</v>
      </c>
      <c r="T1202" s="3">
        <f t="shared" si="130"/>
        <v>1</v>
      </c>
      <c r="U1202" s="3">
        <f t="shared" si="131"/>
        <v>1</v>
      </c>
      <c r="V1202" s="3">
        <f t="shared" si="132"/>
        <v>0</v>
      </c>
      <c r="W1202" s="25">
        <v>44</v>
      </c>
      <c r="X1202" s="23">
        <v>8</v>
      </c>
      <c r="Y1202" s="3">
        <v>1</v>
      </c>
      <c r="Z1202" s="3"/>
      <c r="AB1202" s="30">
        <v>1172</v>
      </c>
      <c r="AC1202" s="30">
        <v>1.7921357530483679</v>
      </c>
      <c r="AD1202" s="30">
        <v>-0.59213575304836796</v>
      </c>
    </row>
    <row r="1203" spans="1:30">
      <c r="A1203" s="4">
        <v>43788.041666666664</v>
      </c>
      <c r="B1203">
        <v>43788</v>
      </c>
      <c r="C1203" s="3">
        <v>4.1666666666666664E-2</v>
      </c>
      <c r="D1203" s="3">
        <v>1</v>
      </c>
      <c r="E1203" s="3">
        <v>50</v>
      </c>
      <c r="F1203" s="3">
        <v>0.5</v>
      </c>
      <c r="G1203" s="5">
        <v>0.6</v>
      </c>
      <c r="H1203" s="3">
        <v>1.1000000000000001</v>
      </c>
      <c r="I1203" s="3">
        <v>1.55139</v>
      </c>
      <c r="J1203" s="12">
        <f t="shared" si="126"/>
        <v>1.5750000000000002</v>
      </c>
      <c r="K1203" s="4">
        <v>43788.041666666664</v>
      </c>
      <c r="L1203" s="3">
        <f t="shared" si="127"/>
        <v>19</v>
      </c>
      <c r="M1203" s="3">
        <f t="shared" si="128"/>
        <v>1</v>
      </c>
      <c r="N1203" s="3">
        <v>58</v>
      </c>
      <c r="O1203" s="3">
        <v>58</v>
      </c>
      <c r="P1203" s="3">
        <v>58</v>
      </c>
      <c r="Q1203" s="3">
        <v>0</v>
      </c>
      <c r="R1203" s="3"/>
      <c r="S1203" s="3">
        <f t="shared" si="129"/>
        <v>1</v>
      </c>
      <c r="T1203" s="3">
        <f t="shared" si="130"/>
        <v>1</v>
      </c>
      <c r="U1203" s="3">
        <f t="shared" si="131"/>
        <v>1</v>
      </c>
      <c r="V1203" s="3">
        <f t="shared" si="132"/>
        <v>0</v>
      </c>
      <c r="W1203" s="26">
        <v>44</v>
      </c>
      <c r="X1203" s="22">
        <v>11</v>
      </c>
      <c r="Y1203" s="3">
        <v>1.1000000000000001</v>
      </c>
      <c r="Z1203" s="3"/>
      <c r="AB1203" s="30">
        <v>1173</v>
      </c>
      <c r="AC1203" s="30">
        <v>1.7921357530483679</v>
      </c>
      <c r="AD1203" s="30">
        <v>1.9078642469516323</v>
      </c>
    </row>
    <row r="1204" spans="1:30">
      <c r="A1204" s="4">
        <v>43788.083333333336</v>
      </c>
      <c r="B1204">
        <v>43788</v>
      </c>
      <c r="C1204" s="3">
        <v>8.3333333333333329E-2</v>
      </c>
      <c r="D1204" s="3">
        <v>2</v>
      </c>
      <c r="E1204" s="3">
        <v>50</v>
      </c>
      <c r="F1204" s="3">
        <v>0.4</v>
      </c>
      <c r="G1204" s="5">
        <v>0.5</v>
      </c>
      <c r="H1204" s="3">
        <v>0.9</v>
      </c>
      <c r="I1204" s="3">
        <v>1.55139</v>
      </c>
      <c r="J1204" s="12">
        <f t="shared" si="126"/>
        <v>1.5583333333333336</v>
      </c>
      <c r="K1204" s="4">
        <v>43788.083333333336</v>
      </c>
      <c r="L1204" s="3">
        <f t="shared" si="127"/>
        <v>19</v>
      </c>
      <c r="M1204" s="3">
        <f t="shared" si="128"/>
        <v>2</v>
      </c>
      <c r="N1204" s="3">
        <v>58</v>
      </c>
      <c r="O1204" s="3">
        <v>58</v>
      </c>
      <c r="P1204" s="3">
        <v>58</v>
      </c>
      <c r="Q1204" s="3">
        <v>0</v>
      </c>
      <c r="R1204" s="3"/>
      <c r="S1204" s="3">
        <f t="shared" si="129"/>
        <v>1</v>
      </c>
      <c r="T1204" s="3">
        <f t="shared" si="130"/>
        <v>1</v>
      </c>
      <c r="U1204" s="3">
        <f t="shared" si="131"/>
        <v>1</v>
      </c>
      <c r="V1204" s="3">
        <f t="shared" si="132"/>
        <v>0</v>
      </c>
      <c r="W1204" s="25">
        <v>44</v>
      </c>
      <c r="X1204" s="23">
        <v>11</v>
      </c>
      <c r="Y1204" s="3">
        <v>0.9</v>
      </c>
      <c r="Z1204" s="3"/>
      <c r="AB1204" s="30">
        <v>1174</v>
      </c>
      <c r="AC1204" s="30">
        <v>1.7921357530483679</v>
      </c>
      <c r="AD1204" s="30">
        <v>0.40786424695163226</v>
      </c>
    </row>
    <row r="1205" spans="1:30">
      <c r="A1205" s="4">
        <v>43788.125</v>
      </c>
      <c r="B1205">
        <v>43788</v>
      </c>
      <c r="C1205" s="3">
        <v>0.125</v>
      </c>
      <c r="D1205" s="3">
        <v>3</v>
      </c>
      <c r="E1205" s="3">
        <v>50</v>
      </c>
      <c r="F1205" s="3">
        <v>0.5</v>
      </c>
      <c r="G1205" s="5">
        <v>0.5</v>
      </c>
      <c r="H1205" s="3">
        <v>1</v>
      </c>
      <c r="I1205" s="3">
        <v>1.55139</v>
      </c>
      <c r="J1205" s="12">
        <f t="shared" si="126"/>
        <v>1.5458333333333336</v>
      </c>
      <c r="K1205" s="4">
        <v>43788.125</v>
      </c>
      <c r="L1205" s="3">
        <f t="shared" si="127"/>
        <v>19</v>
      </c>
      <c r="M1205" s="3">
        <f t="shared" si="128"/>
        <v>3</v>
      </c>
      <c r="N1205" s="3">
        <v>58</v>
      </c>
      <c r="O1205" s="3">
        <v>58</v>
      </c>
      <c r="P1205" s="3">
        <v>58</v>
      </c>
      <c r="Q1205" s="3">
        <v>0</v>
      </c>
      <c r="R1205" s="3"/>
      <c r="S1205" s="3">
        <f t="shared" si="129"/>
        <v>1</v>
      </c>
      <c r="T1205" s="3">
        <f t="shared" si="130"/>
        <v>1</v>
      </c>
      <c r="U1205" s="3">
        <f t="shared" si="131"/>
        <v>1</v>
      </c>
      <c r="V1205" s="3">
        <f t="shared" si="132"/>
        <v>0</v>
      </c>
      <c r="W1205" s="26">
        <v>44</v>
      </c>
      <c r="X1205" s="22">
        <v>11</v>
      </c>
      <c r="Y1205" s="3">
        <v>1</v>
      </c>
      <c r="Z1205" s="3"/>
      <c r="AB1205" s="30">
        <v>1175</v>
      </c>
      <c r="AC1205" s="30">
        <v>1.844220614779865</v>
      </c>
      <c r="AD1205" s="30">
        <v>0.95577938522013484</v>
      </c>
    </row>
    <row r="1206" spans="1:30">
      <c r="A1206" s="4">
        <v>43788.166666666664</v>
      </c>
      <c r="B1206">
        <v>43788</v>
      </c>
      <c r="C1206" s="3">
        <v>0.16666666666666666</v>
      </c>
      <c r="D1206" s="3">
        <v>4</v>
      </c>
      <c r="E1206" s="3">
        <v>50</v>
      </c>
      <c r="F1206" s="3">
        <v>0.4</v>
      </c>
      <c r="G1206" s="5">
        <v>1.1000000000000001</v>
      </c>
      <c r="H1206" s="3">
        <v>1.5</v>
      </c>
      <c r="I1206" s="3">
        <v>1.55139</v>
      </c>
      <c r="J1206" s="12">
        <f t="shared" si="126"/>
        <v>1.5375000000000003</v>
      </c>
      <c r="K1206" s="4">
        <v>43788.166666666664</v>
      </c>
      <c r="L1206" s="3">
        <f t="shared" si="127"/>
        <v>19</v>
      </c>
      <c r="M1206" s="3">
        <f t="shared" si="128"/>
        <v>4</v>
      </c>
      <c r="N1206" s="3">
        <v>58</v>
      </c>
      <c r="O1206" s="3">
        <v>58</v>
      </c>
      <c r="P1206" s="3">
        <v>58</v>
      </c>
      <c r="Q1206" s="3">
        <v>0</v>
      </c>
      <c r="R1206" s="3"/>
      <c r="S1206" s="3">
        <f t="shared" si="129"/>
        <v>1</v>
      </c>
      <c r="T1206" s="3">
        <f t="shared" si="130"/>
        <v>1</v>
      </c>
      <c r="U1206" s="3">
        <f t="shared" si="131"/>
        <v>1</v>
      </c>
      <c r="V1206" s="3">
        <f t="shared" si="132"/>
        <v>0</v>
      </c>
      <c r="W1206" s="25">
        <v>44</v>
      </c>
      <c r="X1206" s="23">
        <v>11</v>
      </c>
      <c r="Y1206" s="3">
        <v>1.5</v>
      </c>
      <c r="Z1206" s="3"/>
      <c r="AB1206" s="30">
        <v>1176</v>
      </c>
      <c r="AC1206" s="30">
        <v>1.857512666661649</v>
      </c>
      <c r="AD1206" s="30">
        <v>-0.35751266666164905</v>
      </c>
    </row>
    <row r="1207" spans="1:30">
      <c r="A1207" s="4">
        <v>43788.208333333336</v>
      </c>
      <c r="B1207">
        <v>43788</v>
      </c>
      <c r="C1207" s="3">
        <v>0.20833333333333334</v>
      </c>
      <c r="D1207" s="3">
        <v>5</v>
      </c>
      <c r="E1207" s="3">
        <v>50</v>
      </c>
      <c r="F1207" s="3">
        <v>1</v>
      </c>
      <c r="G1207" s="5">
        <v>1.5</v>
      </c>
      <c r="H1207" s="3">
        <v>2.5</v>
      </c>
      <c r="I1207" s="3">
        <v>1.55139</v>
      </c>
      <c r="J1207" s="12">
        <f t="shared" si="126"/>
        <v>1.5083333333333335</v>
      </c>
      <c r="K1207" s="4">
        <v>43788.208333333336</v>
      </c>
      <c r="L1207" s="3">
        <f t="shared" si="127"/>
        <v>19</v>
      </c>
      <c r="M1207" s="3">
        <f t="shared" si="128"/>
        <v>5</v>
      </c>
      <c r="N1207" s="3">
        <v>57</v>
      </c>
      <c r="O1207" s="3">
        <v>33</v>
      </c>
      <c r="P1207" s="3">
        <v>57</v>
      </c>
      <c r="Q1207" s="3">
        <v>0</v>
      </c>
      <c r="R1207" s="3"/>
      <c r="S1207" s="3">
        <f t="shared" si="129"/>
        <v>1</v>
      </c>
      <c r="T1207" s="3">
        <f t="shared" si="130"/>
        <v>1</v>
      </c>
      <c r="U1207" s="3">
        <f t="shared" si="131"/>
        <v>1</v>
      </c>
      <c r="V1207" s="3">
        <f t="shared" si="132"/>
        <v>0</v>
      </c>
      <c r="W1207" s="26">
        <v>45</v>
      </c>
      <c r="X1207" s="22">
        <v>11</v>
      </c>
      <c r="Y1207" s="3">
        <v>2.5</v>
      </c>
      <c r="Z1207" s="3"/>
      <c r="AB1207" s="30">
        <v>1177</v>
      </c>
      <c r="AC1207" s="30">
        <v>1.8949058813321979</v>
      </c>
      <c r="AD1207" s="30">
        <v>-1.0949058813321979</v>
      </c>
    </row>
    <row r="1208" spans="1:30">
      <c r="A1208" s="4">
        <v>43788.25</v>
      </c>
      <c r="B1208">
        <v>43788</v>
      </c>
      <c r="C1208" s="3">
        <v>0.25</v>
      </c>
      <c r="D1208" s="3">
        <v>6</v>
      </c>
      <c r="E1208" s="3">
        <v>50</v>
      </c>
      <c r="F1208" s="3">
        <v>0.5</v>
      </c>
      <c r="G1208" s="5">
        <v>0.5</v>
      </c>
      <c r="H1208" s="3">
        <v>1</v>
      </c>
      <c r="I1208" s="3">
        <v>1.55139</v>
      </c>
      <c r="J1208" s="12">
        <f t="shared" si="126"/>
        <v>1.45</v>
      </c>
      <c r="K1208" s="4">
        <v>43788.25</v>
      </c>
      <c r="L1208" s="3">
        <f t="shared" si="127"/>
        <v>19</v>
      </c>
      <c r="M1208" s="3">
        <f t="shared" si="128"/>
        <v>6</v>
      </c>
      <c r="N1208" s="3">
        <v>58</v>
      </c>
      <c r="O1208" s="3">
        <v>0</v>
      </c>
      <c r="P1208" s="3">
        <v>58</v>
      </c>
      <c r="Q1208" s="3">
        <v>0</v>
      </c>
      <c r="R1208" s="3"/>
      <c r="S1208" s="3">
        <f t="shared" si="129"/>
        <v>1</v>
      </c>
      <c r="T1208" s="3">
        <f t="shared" si="130"/>
        <v>0</v>
      </c>
      <c r="U1208" s="3">
        <f t="shared" si="131"/>
        <v>1</v>
      </c>
      <c r="V1208" s="3">
        <f t="shared" si="132"/>
        <v>0</v>
      </c>
      <c r="W1208" s="25">
        <v>45</v>
      </c>
      <c r="X1208" s="23">
        <v>11</v>
      </c>
      <c r="Y1208" s="3">
        <v>1</v>
      </c>
      <c r="Z1208" s="3"/>
      <c r="AB1208" s="30">
        <v>1178</v>
      </c>
      <c r="AC1208" s="30">
        <v>1.8949058813321979</v>
      </c>
      <c r="AD1208" s="30">
        <v>-0.79490588133219786</v>
      </c>
    </row>
    <row r="1209" spans="1:30">
      <c r="A1209" s="4">
        <v>43788.291666666664</v>
      </c>
      <c r="B1209">
        <v>43788</v>
      </c>
      <c r="C1209" s="3">
        <v>0.29166666666666669</v>
      </c>
      <c r="D1209" s="3">
        <v>7</v>
      </c>
      <c r="E1209" s="3">
        <v>50</v>
      </c>
      <c r="F1209" s="3">
        <v>2.2000000000000002</v>
      </c>
      <c r="G1209" s="5">
        <v>1.2</v>
      </c>
      <c r="H1209" s="3">
        <v>3.4000000000000004</v>
      </c>
      <c r="I1209" s="3">
        <v>1.55139</v>
      </c>
      <c r="J1209" s="12">
        <f t="shared" si="126"/>
        <v>1.5208333333333333</v>
      </c>
      <c r="K1209" s="4">
        <v>43788.291666666664</v>
      </c>
      <c r="L1209" s="3">
        <f t="shared" si="127"/>
        <v>19</v>
      </c>
      <c r="M1209" s="3">
        <f t="shared" si="128"/>
        <v>7</v>
      </c>
      <c r="N1209" s="3">
        <v>58</v>
      </c>
      <c r="O1209" s="3">
        <v>0</v>
      </c>
      <c r="P1209" s="3">
        <v>58</v>
      </c>
      <c r="Q1209" s="3">
        <v>0</v>
      </c>
      <c r="R1209" s="3"/>
      <c r="S1209" s="3">
        <f t="shared" si="129"/>
        <v>1</v>
      </c>
      <c r="T1209" s="3">
        <f t="shared" si="130"/>
        <v>0</v>
      </c>
      <c r="U1209" s="3">
        <f t="shared" si="131"/>
        <v>1</v>
      </c>
      <c r="V1209" s="3">
        <f t="shared" si="132"/>
        <v>0</v>
      </c>
      <c r="W1209" s="26">
        <v>44</v>
      </c>
      <c r="X1209" s="22">
        <v>13</v>
      </c>
      <c r="Y1209" s="3">
        <v>3.4000000000000004</v>
      </c>
      <c r="Z1209" s="3"/>
      <c r="AB1209" s="30">
        <v>1179</v>
      </c>
      <c r="AC1209" s="30">
        <v>1.8708047185434331</v>
      </c>
      <c r="AD1209" s="30">
        <v>-0.67080471854343315</v>
      </c>
    </row>
    <row r="1210" spans="1:30">
      <c r="A1210" s="4">
        <v>43788.333333333336</v>
      </c>
      <c r="B1210">
        <v>43788</v>
      </c>
      <c r="C1210" s="3">
        <v>0.33333333333333331</v>
      </c>
      <c r="D1210" s="3">
        <v>8</v>
      </c>
      <c r="E1210" s="3">
        <v>50</v>
      </c>
      <c r="F1210" s="3">
        <v>0.2</v>
      </c>
      <c r="G1210" s="5">
        <v>0.2</v>
      </c>
      <c r="H1210" s="3">
        <v>0.4</v>
      </c>
      <c r="I1210" s="3">
        <v>1.55139</v>
      </c>
      <c r="J1210" s="12">
        <f t="shared" si="126"/>
        <v>1.5291666666666668</v>
      </c>
      <c r="K1210" s="4">
        <v>43788.333333333336</v>
      </c>
      <c r="L1210" s="3">
        <f t="shared" si="127"/>
        <v>19</v>
      </c>
      <c r="M1210" s="3">
        <f t="shared" si="128"/>
        <v>8</v>
      </c>
      <c r="N1210" s="3">
        <v>9</v>
      </c>
      <c r="O1210" s="3">
        <v>0</v>
      </c>
      <c r="P1210" s="3">
        <v>58</v>
      </c>
      <c r="Q1210" s="3">
        <v>0</v>
      </c>
      <c r="R1210" s="3"/>
      <c r="S1210" s="3">
        <f t="shared" si="129"/>
        <v>1</v>
      </c>
      <c r="T1210" s="3">
        <f t="shared" si="130"/>
        <v>0</v>
      </c>
      <c r="U1210" s="3">
        <f t="shared" si="131"/>
        <v>1</v>
      </c>
      <c r="V1210" s="3">
        <f t="shared" si="132"/>
        <v>0</v>
      </c>
      <c r="W1210" s="25">
        <v>46</v>
      </c>
      <c r="X1210" s="23">
        <v>13</v>
      </c>
      <c r="Y1210" s="3">
        <v>0.4</v>
      </c>
      <c r="Z1210" s="3"/>
      <c r="AB1210" s="30">
        <v>1180</v>
      </c>
      <c r="AC1210" s="30">
        <v>1.8949058813321979</v>
      </c>
      <c r="AD1210" s="30">
        <v>-0.79490588133219786</v>
      </c>
    </row>
    <row r="1211" spans="1:30">
      <c r="A1211" s="4">
        <v>43788.375</v>
      </c>
      <c r="B1211">
        <v>43788</v>
      </c>
      <c r="C1211" s="3">
        <v>0.375</v>
      </c>
      <c r="D1211" s="3">
        <v>9</v>
      </c>
      <c r="E1211" s="3">
        <v>50</v>
      </c>
      <c r="F1211" s="3">
        <v>0.2</v>
      </c>
      <c r="G1211" s="5">
        <v>0.2</v>
      </c>
      <c r="H1211" s="3">
        <v>0.4</v>
      </c>
      <c r="I1211" s="3">
        <v>1.55139</v>
      </c>
      <c r="J1211" s="12">
        <f t="shared" si="126"/>
        <v>1.5458333333333334</v>
      </c>
      <c r="K1211" s="4">
        <v>43788.375</v>
      </c>
      <c r="L1211" s="3">
        <f t="shared" si="127"/>
        <v>19</v>
      </c>
      <c r="M1211" s="3">
        <f t="shared" si="128"/>
        <v>9</v>
      </c>
      <c r="N1211" s="3">
        <v>0</v>
      </c>
      <c r="O1211" s="3">
        <v>0</v>
      </c>
      <c r="P1211" s="3">
        <v>58</v>
      </c>
      <c r="Q1211" s="3">
        <v>0</v>
      </c>
      <c r="R1211" s="3"/>
      <c r="S1211" s="3">
        <f t="shared" si="129"/>
        <v>0</v>
      </c>
      <c r="T1211" s="3">
        <f t="shared" si="130"/>
        <v>0</v>
      </c>
      <c r="U1211" s="3">
        <f t="shared" si="131"/>
        <v>1</v>
      </c>
      <c r="V1211" s="3">
        <f t="shared" si="132"/>
        <v>0</v>
      </c>
      <c r="W1211" s="26">
        <v>46</v>
      </c>
      <c r="X1211" s="22">
        <v>17</v>
      </c>
      <c r="Y1211" s="3">
        <v>0.4</v>
      </c>
      <c r="Z1211" s="3"/>
      <c r="AB1211" s="30">
        <v>1181</v>
      </c>
      <c r="AC1211" s="30">
        <v>1.9081979332139825</v>
      </c>
      <c r="AD1211" s="30">
        <v>-0.90819793321398246</v>
      </c>
    </row>
    <row r="1212" spans="1:30">
      <c r="A1212" s="4">
        <v>43788.416666666664</v>
      </c>
      <c r="B1212">
        <v>43788</v>
      </c>
      <c r="C1212" s="3">
        <v>0.41666666666666669</v>
      </c>
      <c r="D1212" s="3">
        <v>10</v>
      </c>
      <c r="E1212" s="3">
        <v>50</v>
      </c>
      <c r="F1212" s="3">
        <v>0.3</v>
      </c>
      <c r="G1212" s="5">
        <v>2.6</v>
      </c>
      <c r="H1212" s="3">
        <v>2.9</v>
      </c>
      <c r="I1212" s="3">
        <v>1.55139</v>
      </c>
      <c r="J1212" s="12">
        <f t="shared" si="126"/>
        <v>1.5458333333333334</v>
      </c>
      <c r="K1212" s="4">
        <v>43788.416666666664</v>
      </c>
      <c r="L1212" s="3">
        <f t="shared" si="127"/>
        <v>19</v>
      </c>
      <c r="M1212" s="3">
        <f t="shared" si="128"/>
        <v>10</v>
      </c>
      <c r="N1212" s="3">
        <v>0</v>
      </c>
      <c r="O1212" s="3">
        <v>0</v>
      </c>
      <c r="P1212" s="3">
        <v>57</v>
      </c>
      <c r="Q1212" s="3">
        <v>0</v>
      </c>
      <c r="R1212" s="3"/>
      <c r="S1212" s="3">
        <f t="shared" si="129"/>
        <v>0</v>
      </c>
      <c r="T1212" s="3">
        <f t="shared" si="130"/>
        <v>0</v>
      </c>
      <c r="U1212" s="3">
        <f t="shared" si="131"/>
        <v>1</v>
      </c>
      <c r="V1212" s="3">
        <f t="shared" si="132"/>
        <v>0</v>
      </c>
      <c r="W1212" s="25">
        <v>50</v>
      </c>
      <c r="X1212" s="23">
        <v>17</v>
      </c>
      <c r="Y1212" s="3">
        <v>2.9</v>
      </c>
      <c r="Z1212" s="3"/>
      <c r="AB1212" s="30">
        <v>1182</v>
      </c>
      <c r="AC1212" s="30">
        <v>1.8840967704252176</v>
      </c>
      <c r="AD1212" s="30">
        <v>-0.68409677042521766</v>
      </c>
    </row>
    <row r="1213" spans="1:30">
      <c r="A1213" s="4">
        <v>43788.458333333336</v>
      </c>
      <c r="B1213">
        <v>43788</v>
      </c>
      <c r="C1213" s="3">
        <v>0.45833333333333331</v>
      </c>
      <c r="D1213" s="3">
        <v>11</v>
      </c>
      <c r="E1213" s="3">
        <v>50</v>
      </c>
      <c r="F1213" s="3">
        <v>1.6</v>
      </c>
      <c r="G1213" s="5">
        <v>0.2</v>
      </c>
      <c r="H1213" s="3">
        <v>1.8</v>
      </c>
      <c r="I1213" s="3">
        <v>1.55139</v>
      </c>
      <c r="J1213" s="12">
        <f t="shared" si="126"/>
        <v>1.45</v>
      </c>
      <c r="K1213" s="4">
        <v>43788.458333333336</v>
      </c>
      <c r="L1213" s="3">
        <f t="shared" si="127"/>
        <v>19</v>
      </c>
      <c r="M1213" s="3">
        <f t="shared" si="128"/>
        <v>11</v>
      </c>
      <c r="N1213" s="3">
        <v>0</v>
      </c>
      <c r="O1213" s="3">
        <v>0</v>
      </c>
      <c r="P1213" s="3">
        <v>58</v>
      </c>
      <c r="Q1213" s="3">
        <v>0</v>
      </c>
      <c r="R1213" s="3"/>
      <c r="S1213" s="3">
        <f t="shared" si="129"/>
        <v>0</v>
      </c>
      <c r="T1213" s="3">
        <f t="shared" si="130"/>
        <v>0</v>
      </c>
      <c r="U1213" s="3">
        <f t="shared" si="131"/>
        <v>1</v>
      </c>
      <c r="V1213" s="3">
        <f t="shared" si="132"/>
        <v>0</v>
      </c>
      <c r="W1213" s="26">
        <v>50</v>
      </c>
      <c r="X1213" s="22">
        <v>13</v>
      </c>
      <c r="Y1213" s="3">
        <v>1.8</v>
      </c>
      <c r="Z1213" s="3"/>
      <c r="AB1213" s="30">
        <v>1183</v>
      </c>
      <c r="AC1213" s="30">
        <v>1.8708047185434331</v>
      </c>
      <c r="AD1213" s="30">
        <v>1.1291952814565669</v>
      </c>
    </row>
    <row r="1214" spans="1:30">
      <c r="A1214" s="4">
        <v>43788.5</v>
      </c>
      <c r="B1214">
        <v>43788</v>
      </c>
      <c r="C1214" s="3">
        <v>0.5</v>
      </c>
      <c r="D1214" s="3">
        <v>12</v>
      </c>
      <c r="E1214" s="3">
        <v>50</v>
      </c>
      <c r="F1214" s="3">
        <v>1.6</v>
      </c>
      <c r="G1214" s="5">
        <v>3.2</v>
      </c>
      <c r="H1214" s="3">
        <v>4.8000000000000007</v>
      </c>
      <c r="I1214" s="3">
        <v>1.55139</v>
      </c>
      <c r="J1214" s="12">
        <f t="shared" si="126"/>
        <v>1.4458333333333335</v>
      </c>
      <c r="K1214" s="4">
        <v>43788.5</v>
      </c>
      <c r="L1214" s="3">
        <f t="shared" si="127"/>
        <v>19</v>
      </c>
      <c r="M1214" s="3">
        <f t="shared" si="128"/>
        <v>12</v>
      </c>
      <c r="N1214" s="3">
        <v>0</v>
      </c>
      <c r="O1214" s="3">
        <v>0</v>
      </c>
      <c r="P1214" s="3">
        <v>30</v>
      </c>
      <c r="Q1214" s="3">
        <v>0</v>
      </c>
      <c r="R1214" s="3"/>
      <c r="S1214" s="3">
        <f t="shared" si="129"/>
        <v>0</v>
      </c>
      <c r="T1214" s="3">
        <f t="shared" si="130"/>
        <v>0</v>
      </c>
      <c r="U1214" s="3">
        <f t="shared" si="131"/>
        <v>1</v>
      </c>
      <c r="V1214" s="3">
        <f t="shared" si="132"/>
        <v>0</v>
      </c>
      <c r="W1214" s="25">
        <v>54</v>
      </c>
      <c r="X1214" s="23">
        <v>11</v>
      </c>
      <c r="Y1214" s="3">
        <v>4.8000000000000007</v>
      </c>
      <c r="Z1214" s="3"/>
      <c r="AB1214" s="30">
        <v>1184</v>
      </c>
      <c r="AC1214" s="30">
        <v>1.8708047185434331</v>
      </c>
      <c r="AD1214" s="30">
        <v>1.0291952814565668</v>
      </c>
    </row>
    <row r="1215" spans="1:30">
      <c r="A1215" s="4">
        <v>43788.541666666664</v>
      </c>
      <c r="B1215">
        <v>43788</v>
      </c>
      <c r="C1215" s="3">
        <v>0.54166666666666663</v>
      </c>
      <c r="D1215" s="3">
        <v>13</v>
      </c>
      <c r="E1215" s="3">
        <v>50</v>
      </c>
      <c r="F1215" s="3">
        <v>1.1000000000000001</v>
      </c>
      <c r="G1215" s="5">
        <v>0.5</v>
      </c>
      <c r="H1215" s="3">
        <v>1.6</v>
      </c>
      <c r="I1215" s="3">
        <v>1.55139</v>
      </c>
      <c r="J1215" s="12">
        <f t="shared" si="126"/>
        <v>1.2708333333333333</v>
      </c>
      <c r="K1215" s="4">
        <v>43788.541666666664</v>
      </c>
      <c r="L1215" s="3">
        <f t="shared" si="127"/>
        <v>19</v>
      </c>
      <c r="M1215" s="3">
        <f t="shared" si="128"/>
        <v>13</v>
      </c>
      <c r="N1215" s="3">
        <v>0</v>
      </c>
      <c r="O1215" s="3">
        <v>0</v>
      </c>
      <c r="P1215" s="3">
        <v>58</v>
      </c>
      <c r="Q1215" s="3">
        <v>0</v>
      </c>
      <c r="R1215" s="3"/>
      <c r="S1215" s="3">
        <f t="shared" si="129"/>
        <v>0</v>
      </c>
      <c r="T1215" s="3">
        <f t="shared" si="130"/>
        <v>0</v>
      </c>
      <c r="U1215" s="3">
        <f t="shared" si="131"/>
        <v>1</v>
      </c>
      <c r="V1215" s="3">
        <f t="shared" si="132"/>
        <v>0</v>
      </c>
      <c r="W1215" s="26">
        <v>56</v>
      </c>
      <c r="X1215" s="22">
        <v>13</v>
      </c>
      <c r="Y1215" s="3">
        <v>1.6</v>
      </c>
      <c r="Z1215" s="3"/>
      <c r="AB1215" s="30">
        <v>1185</v>
      </c>
      <c r="AC1215" s="30">
        <v>1.8708047185434331</v>
      </c>
      <c r="AD1215" s="30">
        <v>-7.0804718543433065E-2</v>
      </c>
    </row>
    <row r="1216" spans="1:30">
      <c r="A1216" s="4">
        <v>43788.583333333336</v>
      </c>
      <c r="B1216">
        <v>43788</v>
      </c>
      <c r="C1216" s="3">
        <v>0.58333333333333337</v>
      </c>
      <c r="D1216" s="3">
        <v>14</v>
      </c>
      <c r="E1216" s="3">
        <v>50</v>
      </c>
      <c r="F1216" s="3">
        <v>0.6</v>
      </c>
      <c r="G1216" s="5">
        <v>0.3</v>
      </c>
      <c r="H1216" s="3">
        <v>0.89999999999999991</v>
      </c>
      <c r="I1216" s="3">
        <v>1.55139</v>
      </c>
      <c r="J1216" s="12">
        <f t="shared" si="126"/>
        <v>1.2249999999999999</v>
      </c>
      <c r="K1216" s="4">
        <v>43788.583333333336</v>
      </c>
      <c r="L1216" s="3">
        <f t="shared" si="127"/>
        <v>19</v>
      </c>
      <c r="M1216" s="3">
        <f t="shared" si="128"/>
        <v>14</v>
      </c>
      <c r="N1216" s="3">
        <v>0</v>
      </c>
      <c r="O1216" s="3">
        <v>0</v>
      </c>
      <c r="P1216" s="3">
        <v>58</v>
      </c>
      <c r="Q1216" s="3">
        <v>0</v>
      </c>
      <c r="R1216" s="3"/>
      <c r="S1216" s="3">
        <f t="shared" si="129"/>
        <v>0</v>
      </c>
      <c r="T1216" s="3">
        <f t="shared" si="130"/>
        <v>0</v>
      </c>
      <c r="U1216" s="3">
        <f t="shared" si="131"/>
        <v>1</v>
      </c>
      <c r="V1216" s="3">
        <f t="shared" si="132"/>
        <v>0</v>
      </c>
      <c r="W1216" s="25">
        <v>54</v>
      </c>
      <c r="X1216" s="23">
        <v>13</v>
      </c>
      <c r="Y1216" s="3">
        <v>0.89999999999999991</v>
      </c>
      <c r="Z1216" s="3"/>
      <c r="AB1216" s="30">
        <v>1186</v>
      </c>
      <c r="AC1216" s="30">
        <v>1.5224057264193329</v>
      </c>
      <c r="AD1216" s="30">
        <v>-1.1224057264193328</v>
      </c>
    </row>
    <row r="1217" spans="1:30">
      <c r="A1217" s="4">
        <v>43788.625</v>
      </c>
      <c r="B1217">
        <v>43788</v>
      </c>
      <c r="C1217" s="3">
        <v>0.625</v>
      </c>
      <c r="D1217" s="3">
        <v>15</v>
      </c>
      <c r="E1217" s="3">
        <v>50</v>
      </c>
      <c r="F1217" s="3">
        <v>0.3</v>
      </c>
      <c r="G1217" s="5">
        <v>0.3</v>
      </c>
      <c r="H1217" s="3">
        <v>0.6</v>
      </c>
      <c r="I1217" s="3">
        <v>1.55139</v>
      </c>
      <c r="J1217" s="12">
        <f t="shared" si="126"/>
        <v>1.2625</v>
      </c>
      <c r="K1217" s="4">
        <v>43788.625</v>
      </c>
      <c r="L1217" s="3">
        <f t="shared" si="127"/>
        <v>19</v>
      </c>
      <c r="M1217" s="3">
        <f t="shared" si="128"/>
        <v>15</v>
      </c>
      <c r="N1217" s="3">
        <v>0</v>
      </c>
      <c r="O1217" s="3">
        <v>0</v>
      </c>
      <c r="P1217" s="3">
        <v>58</v>
      </c>
      <c r="Q1217" s="3">
        <v>0</v>
      </c>
      <c r="R1217" s="3"/>
      <c r="S1217" s="3">
        <f t="shared" si="129"/>
        <v>0</v>
      </c>
      <c r="T1217" s="3">
        <f t="shared" si="130"/>
        <v>0</v>
      </c>
      <c r="U1217" s="3">
        <f t="shared" si="131"/>
        <v>1</v>
      </c>
      <c r="V1217" s="3">
        <f t="shared" si="132"/>
        <v>0</v>
      </c>
      <c r="W1217" s="26">
        <v>53</v>
      </c>
      <c r="X1217" s="22">
        <v>13</v>
      </c>
      <c r="Y1217" s="3">
        <v>0.6</v>
      </c>
      <c r="Z1217" s="3"/>
      <c r="AB1217" s="30">
        <v>1187</v>
      </c>
      <c r="AC1217" s="30">
        <v>1.5332148373263137</v>
      </c>
      <c r="AD1217" s="30">
        <v>-1.1332148373263138</v>
      </c>
    </row>
    <row r="1218" spans="1:30">
      <c r="A1218" s="4">
        <v>43788.666666666664</v>
      </c>
      <c r="B1218">
        <v>43788</v>
      </c>
      <c r="C1218" s="3">
        <v>0.66666666666666663</v>
      </c>
      <c r="D1218" s="3">
        <v>16</v>
      </c>
      <c r="E1218" s="3">
        <v>50</v>
      </c>
      <c r="F1218" s="3">
        <v>0.8</v>
      </c>
      <c r="G1218" s="5">
        <v>1.9</v>
      </c>
      <c r="H1218" s="3">
        <v>2.7</v>
      </c>
      <c r="I1218" s="3">
        <v>1.55139</v>
      </c>
      <c r="J1218" s="12">
        <f t="shared" ref="J1218:J1281" si="133">AVERAGE(H1218:H1241)</f>
        <v>1.2874999999999999</v>
      </c>
      <c r="K1218" s="4">
        <v>43788.666666666664</v>
      </c>
      <c r="L1218" s="3">
        <f t="shared" ref="L1218:L1281" si="134">DAY(K1218)</f>
        <v>19</v>
      </c>
      <c r="M1218" s="3">
        <f t="shared" ref="M1218:M1281" si="135">HOUR(K1218)</f>
        <v>16</v>
      </c>
      <c r="N1218" s="3">
        <v>0</v>
      </c>
      <c r="O1218" s="3">
        <v>0</v>
      </c>
      <c r="P1218" s="3">
        <v>58</v>
      </c>
      <c r="Q1218" s="3">
        <v>0</v>
      </c>
      <c r="R1218" s="3"/>
      <c r="S1218" s="3">
        <f t="shared" ref="S1218:S1281" si="136">IF(ISBLANK(N1218),0,IF(N1218&gt;0,1,0))</f>
        <v>0</v>
      </c>
      <c r="T1218" s="3">
        <f t="shared" ref="T1218:T1281" si="137">IF(ISBLANK(O1218),0,IF(O1218&gt;0,1,0))</f>
        <v>0</v>
      </c>
      <c r="U1218" s="3">
        <f t="shared" ref="U1218:U1281" si="138">IF(ISBLANK(P1218),0,IF(P1218&gt;0,1,0))</f>
        <v>1</v>
      </c>
      <c r="V1218" s="3">
        <f t="shared" ref="V1218:V1281" si="139">IF(ISBLANK(Q1218),0,IF(Q1218&gt;0,1,0))</f>
        <v>0</v>
      </c>
      <c r="W1218" s="25">
        <v>52</v>
      </c>
      <c r="X1218" s="23">
        <v>13</v>
      </c>
      <c r="Y1218" s="3">
        <v>2.7</v>
      </c>
      <c r="Z1218" s="3"/>
      <c r="AB1218" s="30">
        <v>1188</v>
      </c>
      <c r="AC1218" s="30">
        <v>1.5091136745375489</v>
      </c>
      <c r="AD1218" s="30">
        <v>-1.2091136745375488</v>
      </c>
    </row>
    <row r="1219" spans="1:30">
      <c r="A1219" s="4">
        <v>43788.708333333336</v>
      </c>
      <c r="B1219">
        <v>43788</v>
      </c>
      <c r="C1219" s="3">
        <v>0.70833333333333337</v>
      </c>
      <c r="D1219" s="3">
        <v>17</v>
      </c>
      <c r="E1219" s="3">
        <v>50</v>
      </c>
      <c r="F1219" s="3">
        <v>0.3</v>
      </c>
      <c r="G1219" s="5">
        <v>0.5</v>
      </c>
      <c r="H1219" s="3">
        <v>0.8</v>
      </c>
      <c r="I1219" s="3">
        <v>1.55139</v>
      </c>
      <c r="J1219" s="12">
        <f t="shared" si="133"/>
        <v>1.2875000000000001</v>
      </c>
      <c r="K1219" s="4">
        <v>43788.708333333336</v>
      </c>
      <c r="L1219" s="3">
        <f t="shared" si="134"/>
        <v>19</v>
      </c>
      <c r="M1219" s="3">
        <f t="shared" si="135"/>
        <v>17</v>
      </c>
      <c r="N1219" s="3">
        <v>0</v>
      </c>
      <c r="O1219" s="3">
        <v>0</v>
      </c>
      <c r="P1219" s="3">
        <v>56</v>
      </c>
      <c r="Q1219" s="3">
        <v>0</v>
      </c>
      <c r="R1219" s="3"/>
      <c r="S1219" s="3">
        <f t="shared" si="136"/>
        <v>0</v>
      </c>
      <c r="T1219" s="3">
        <f t="shared" si="137"/>
        <v>0</v>
      </c>
      <c r="U1219" s="3">
        <f t="shared" si="138"/>
        <v>1</v>
      </c>
      <c r="V1219" s="3">
        <f t="shared" si="139"/>
        <v>0</v>
      </c>
      <c r="W1219" s="26">
        <v>53</v>
      </c>
      <c r="X1219" s="22">
        <v>13</v>
      </c>
      <c r="Y1219" s="3">
        <v>0.8</v>
      </c>
      <c r="Z1219" s="3"/>
      <c r="AB1219" s="30">
        <v>1189</v>
      </c>
      <c r="AC1219" s="30">
        <v>1.4958216226557648</v>
      </c>
      <c r="AD1219" s="30">
        <v>-0.99582162265576479</v>
      </c>
    </row>
    <row r="1220" spans="1:30">
      <c r="A1220" s="4">
        <v>43788.75</v>
      </c>
      <c r="B1220">
        <v>43788</v>
      </c>
      <c r="C1220" s="3">
        <v>0.75</v>
      </c>
      <c r="D1220" s="3">
        <v>18</v>
      </c>
      <c r="E1220" s="3">
        <v>50</v>
      </c>
      <c r="F1220" s="3">
        <v>0.6</v>
      </c>
      <c r="G1220" s="5">
        <v>0.6</v>
      </c>
      <c r="H1220" s="3">
        <v>1.2</v>
      </c>
      <c r="I1220" s="3">
        <v>1.55139</v>
      </c>
      <c r="J1220" s="12">
        <f t="shared" si="133"/>
        <v>1.3291666666666666</v>
      </c>
      <c r="K1220" s="4">
        <v>43788.75</v>
      </c>
      <c r="L1220" s="3">
        <f t="shared" si="134"/>
        <v>19</v>
      </c>
      <c r="M1220" s="3">
        <f t="shared" si="135"/>
        <v>18</v>
      </c>
      <c r="N1220" s="3">
        <v>0</v>
      </c>
      <c r="O1220" s="3">
        <v>0</v>
      </c>
      <c r="P1220" s="3">
        <v>55</v>
      </c>
      <c r="Q1220" s="3">
        <v>0</v>
      </c>
      <c r="R1220" s="3"/>
      <c r="S1220" s="3">
        <f t="shared" si="136"/>
        <v>0</v>
      </c>
      <c r="T1220" s="3">
        <f t="shared" si="137"/>
        <v>0</v>
      </c>
      <c r="U1220" s="3">
        <f t="shared" si="138"/>
        <v>1</v>
      </c>
      <c r="V1220" s="3">
        <f t="shared" si="139"/>
        <v>0</v>
      </c>
      <c r="W1220" s="25">
        <v>51</v>
      </c>
      <c r="X1220" s="23">
        <v>11</v>
      </c>
      <c r="Y1220" s="3">
        <v>1.2</v>
      </c>
      <c r="Z1220" s="3"/>
      <c r="AB1220" s="30">
        <v>1190</v>
      </c>
      <c r="AC1220" s="30">
        <v>1.4559454670104126</v>
      </c>
      <c r="AD1220" s="30">
        <v>-0.95594546701041261</v>
      </c>
    </row>
    <row r="1221" spans="1:30">
      <c r="A1221" s="4">
        <v>43788.791666666664</v>
      </c>
      <c r="B1221">
        <v>43788</v>
      </c>
      <c r="C1221" s="3">
        <v>0.79166666666666663</v>
      </c>
      <c r="D1221" s="3">
        <v>19</v>
      </c>
      <c r="E1221" s="3">
        <v>50</v>
      </c>
      <c r="F1221" s="3">
        <v>0.2</v>
      </c>
      <c r="G1221" s="5">
        <v>0.5</v>
      </c>
      <c r="H1221" s="3">
        <v>0.7</v>
      </c>
      <c r="I1221" s="3">
        <v>1.55139</v>
      </c>
      <c r="J1221" s="12">
        <f t="shared" si="133"/>
        <v>1.3958333333333333</v>
      </c>
      <c r="K1221" s="4">
        <v>43788.791666261575</v>
      </c>
      <c r="L1221" s="3">
        <f t="shared" si="134"/>
        <v>19</v>
      </c>
      <c r="M1221" s="3">
        <f t="shared" si="135"/>
        <v>19</v>
      </c>
      <c r="N1221" s="3"/>
      <c r="O1221" s="3"/>
      <c r="P1221" s="3"/>
      <c r="Q1221" s="3"/>
      <c r="R1221" s="3"/>
      <c r="S1221" s="3">
        <f t="shared" si="136"/>
        <v>0</v>
      </c>
      <c r="T1221" s="3">
        <f t="shared" si="137"/>
        <v>0</v>
      </c>
      <c r="U1221" s="3">
        <f t="shared" si="138"/>
        <v>0</v>
      </c>
      <c r="V1221" s="3">
        <f t="shared" si="139"/>
        <v>0</v>
      </c>
      <c r="W1221" s="26">
        <v>52</v>
      </c>
      <c r="X1221" s="22">
        <v>11</v>
      </c>
      <c r="Y1221" s="3">
        <v>0.7</v>
      </c>
      <c r="Z1221" s="3"/>
      <c r="AB1221" s="30">
        <v>1191</v>
      </c>
      <c r="AC1221" s="30">
        <v>1.4185522523398637</v>
      </c>
      <c r="AD1221" s="30">
        <v>-0.91855225233986371</v>
      </c>
    </row>
    <row r="1222" spans="1:30">
      <c r="A1222" s="4">
        <v>43788.833333333336</v>
      </c>
      <c r="B1222">
        <v>43788</v>
      </c>
      <c r="C1222" s="3">
        <v>0.83333333333333337</v>
      </c>
      <c r="D1222" s="3">
        <v>20</v>
      </c>
      <c r="E1222" s="3">
        <v>50</v>
      </c>
      <c r="F1222" s="3">
        <v>0.3</v>
      </c>
      <c r="G1222" s="5">
        <v>0.4</v>
      </c>
      <c r="H1222" s="3">
        <v>0.7</v>
      </c>
      <c r="I1222" s="3">
        <v>1.55139</v>
      </c>
      <c r="J1222" s="12">
        <f t="shared" si="133"/>
        <v>1.45</v>
      </c>
      <c r="K1222" s="4">
        <v>43788.833332870374</v>
      </c>
      <c r="L1222" s="3">
        <f t="shared" si="134"/>
        <v>19</v>
      </c>
      <c r="M1222" s="3">
        <f t="shared" si="135"/>
        <v>20</v>
      </c>
      <c r="N1222" s="3"/>
      <c r="O1222" s="3"/>
      <c r="P1222" s="3"/>
      <c r="Q1222" s="3"/>
      <c r="R1222" s="3"/>
      <c r="S1222" s="3">
        <f t="shared" si="136"/>
        <v>0</v>
      </c>
      <c r="T1222" s="3">
        <f t="shared" si="137"/>
        <v>0</v>
      </c>
      <c r="U1222" s="3">
        <f t="shared" si="138"/>
        <v>0</v>
      </c>
      <c r="V1222" s="3">
        <f t="shared" si="139"/>
        <v>0</v>
      </c>
      <c r="W1222" s="25">
        <v>48</v>
      </c>
      <c r="X1222" s="23">
        <v>11</v>
      </c>
      <c r="Y1222" s="3">
        <v>0.7</v>
      </c>
      <c r="Z1222" s="3"/>
      <c r="AB1222" s="30">
        <v>1192</v>
      </c>
      <c r="AC1222" s="30">
        <v>1.4318443042216478</v>
      </c>
      <c r="AD1222" s="30">
        <v>-0.43184430422164777</v>
      </c>
    </row>
    <row r="1223" spans="1:30">
      <c r="A1223" s="4">
        <v>43788.875</v>
      </c>
      <c r="B1223">
        <v>43788</v>
      </c>
      <c r="C1223" s="3">
        <v>0.875</v>
      </c>
      <c r="D1223" s="3">
        <v>21</v>
      </c>
      <c r="E1223" s="3">
        <v>50</v>
      </c>
      <c r="F1223" s="3">
        <v>0.6</v>
      </c>
      <c r="G1223" s="5">
        <v>2.1</v>
      </c>
      <c r="H1223" s="3">
        <v>2.7</v>
      </c>
      <c r="I1223" s="3">
        <v>1.55139</v>
      </c>
      <c r="J1223" s="12">
        <f t="shared" si="133"/>
        <v>1.5750000000000002</v>
      </c>
      <c r="K1223" s="4">
        <v>43788.875</v>
      </c>
      <c r="L1223" s="3">
        <f t="shared" si="134"/>
        <v>19</v>
      </c>
      <c r="M1223" s="3">
        <f t="shared" si="135"/>
        <v>21</v>
      </c>
      <c r="N1223" s="3">
        <v>29</v>
      </c>
      <c r="O1223" s="3">
        <v>9</v>
      </c>
      <c r="P1223" s="3">
        <v>0</v>
      </c>
      <c r="Q1223" s="3">
        <v>0</v>
      </c>
      <c r="R1223" s="3"/>
      <c r="S1223" s="3">
        <f t="shared" si="136"/>
        <v>1</v>
      </c>
      <c r="T1223" s="3">
        <f t="shared" si="137"/>
        <v>1</v>
      </c>
      <c r="U1223" s="3">
        <f t="shared" si="138"/>
        <v>0</v>
      </c>
      <c r="V1223" s="3">
        <f t="shared" si="139"/>
        <v>0</v>
      </c>
      <c r="W1223" s="26">
        <v>48</v>
      </c>
      <c r="X1223" s="22">
        <v>11</v>
      </c>
      <c r="Y1223" s="3">
        <v>2.7</v>
      </c>
      <c r="Z1223" s="3"/>
      <c r="AB1223" s="30">
        <v>1193</v>
      </c>
      <c r="AC1223" s="30">
        <v>1.4318443042216478</v>
      </c>
      <c r="AD1223" s="30">
        <v>2.0681556957783522</v>
      </c>
    </row>
    <row r="1224" spans="1:30">
      <c r="A1224" s="4">
        <v>43788.916666666664</v>
      </c>
      <c r="B1224">
        <v>43788</v>
      </c>
      <c r="C1224" s="3">
        <v>0.91666666666666663</v>
      </c>
      <c r="D1224" s="3">
        <v>22</v>
      </c>
      <c r="E1224" s="3">
        <v>50</v>
      </c>
      <c r="F1224" s="3">
        <v>0.9</v>
      </c>
      <c r="G1224" s="5">
        <v>0.5</v>
      </c>
      <c r="H1224" s="3">
        <v>1.4</v>
      </c>
      <c r="I1224" s="3">
        <v>1.55139</v>
      </c>
      <c r="J1224" s="12">
        <f t="shared" si="133"/>
        <v>1.5666666666666667</v>
      </c>
      <c r="K1224" s="4">
        <v>43788.916666666664</v>
      </c>
      <c r="L1224" s="3">
        <f t="shared" si="134"/>
        <v>19</v>
      </c>
      <c r="M1224" s="3">
        <f t="shared" si="135"/>
        <v>22</v>
      </c>
      <c r="N1224" s="3">
        <v>57</v>
      </c>
      <c r="O1224" s="3">
        <v>57</v>
      </c>
      <c r="P1224" s="3">
        <v>0</v>
      </c>
      <c r="Q1224" s="3">
        <v>0</v>
      </c>
      <c r="R1224" s="3"/>
      <c r="S1224" s="3">
        <f t="shared" si="136"/>
        <v>1</v>
      </c>
      <c r="T1224" s="3">
        <f t="shared" si="137"/>
        <v>1</v>
      </c>
      <c r="U1224" s="3">
        <f t="shared" si="138"/>
        <v>0</v>
      </c>
      <c r="V1224" s="3">
        <f t="shared" si="139"/>
        <v>0</v>
      </c>
      <c r="W1224" s="25">
        <v>48</v>
      </c>
      <c r="X1224" s="23">
        <v>11</v>
      </c>
      <c r="Y1224" s="3">
        <v>1.4</v>
      </c>
      <c r="Z1224" s="3"/>
      <c r="AB1224" s="30">
        <v>1194</v>
      </c>
      <c r="AC1224" s="30">
        <v>1.741450486496035</v>
      </c>
      <c r="AD1224" s="30">
        <v>-0.24145048649603496</v>
      </c>
    </row>
    <row r="1225" spans="1:30">
      <c r="A1225" s="4">
        <v>43788.958333333336</v>
      </c>
      <c r="B1225">
        <v>43788</v>
      </c>
      <c r="C1225" s="3">
        <v>0.95833333333333337</v>
      </c>
      <c r="D1225" s="3">
        <v>23</v>
      </c>
      <c r="E1225" s="3">
        <v>50</v>
      </c>
      <c r="F1225" s="3">
        <v>1.4</v>
      </c>
      <c r="G1225" s="5">
        <v>0.7</v>
      </c>
      <c r="H1225" s="3">
        <v>2.0999999999999996</v>
      </c>
      <c r="I1225" s="3">
        <v>1.55139</v>
      </c>
      <c r="J1225" s="12">
        <f t="shared" si="133"/>
        <v>1.5750000000000002</v>
      </c>
      <c r="K1225" s="4">
        <v>43788.958333333336</v>
      </c>
      <c r="L1225" s="3">
        <f t="shared" si="134"/>
        <v>19</v>
      </c>
      <c r="M1225" s="3">
        <f t="shared" si="135"/>
        <v>23</v>
      </c>
      <c r="N1225" s="3">
        <v>58</v>
      </c>
      <c r="O1225" s="3">
        <v>58</v>
      </c>
      <c r="P1225" s="3">
        <v>34</v>
      </c>
      <c r="Q1225" s="3">
        <v>0</v>
      </c>
      <c r="R1225" s="3"/>
      <c r="S1225" s="3">
        <f t="shared" si="136"/>
        <v>1</v>
      </c>
      <c r="T1225" s="3">
        <f t="shared" si="137"/>
        <v>1</v>
      </c>
      <c r="U1225" s="3">
        <f t="shared" si="138"/>
        <v>1</v>
      </c>
      <c r="V1225" s="3">
        <f t="shared" si="139"/>
        <v>0</v>
      </c>
      <c r="W1225" s="26">
        <v>48</v>
      </c>
      <c r="X1225" s="22">
        <v>11</v>
      </c>
      <c r="Y1225" s="3">
        <v>2.0999999999999996</v>
      </c>
      <c r="Z1225" s="3"/>
      <c r="AB1225" s="30">
        <v>1195</v>
      </c>
      <c r="AC1225" s="30">
        <v>1.814995445349731</v>
      </c>
      <c r="AD1225" s="30">
        <v>8.5004554650269126E-2</v>
      </c>
    </row>
    <row r="1226" spans="1:30">
      <c r="A1226" s="4">
        <v>43789</v>
      </c>
      <c r="B1226">
        <v>43789</v>
      </c>
      <c r="C1226" s="3">
        <v>0</v>
      </c>
      <c r="D1226" s="3">
        <v>0</v>
      </c>
      <c r="E1226" s="3">
        <v>51</v>
      </c>
      <c r="F1226" s="3">
        <v>0.2</v>
      </c>
      <c r="G1226" s="5">
        <v>0.5</v>
      </c>
      <c r="H1226" s="3">
        <v>0.7</v>
      </c>
      <c r="I1226" s="3">
        <v>1.55139</v>
      </c>
      <c r="J1226" s="12">
        <f t="shared" si="133"/>
        <v>1.5041666666666664</v>
      </c>
      <c r="K1226" s="4">
        <v>43789</v>
      </c>
      <c r="L1226" s="3">
        <f t="shared" si="134"/>
        <v>20</v>
      </c>
      <c r="M1226" s="3">
        <f t="shared" si="135"/>
        <v>0</v>
      </c>
      <c r="N1226" s="3">
        <v>58</v>
      </c>
      <c r="O1226" s="3">
        <v>58</v>
      </c>
      <c r="P1226" s="3">
        <v>58</v>
      </c>
      <c r="Q1226" s="3">
        <v>0</v>
      </c>
      <c r="R1226" s="3"/>
      <c r="S1226" s="3">
        <f t="shared" si="136"/>
        <v>1</v>
      </c>
      <c r="T1226" s="3">
        <f t="shared" si="137"/>
        <v>1</v>
      </c>
      <c r="U1226" s="3">
        <f t="shared" si="138"/>
        <v>1</v>
      </c>
      <c r="V1226" s="3">
        <f t="shared" si="139"/>
        <v>0</v>
      </c>
      <c r="W1226" s="25">
        <v>50</v>
      </c>
      <c r="X1226" s="23">
        <v>11</v>
      </c>
      <c r="Y1226" s="3">
        <v>0.7</v>
      </c>
      <c r="Z1226" s="3"/>
      <c r="AB1226" s="30">
        <v>1196</v>
      </c>
      <c r="AC1226" s="30">
        <v>1.5707661766886249</v>
      </c>
      <c r="AD1226" s="30">
        <v>-7.0766176688624949E-2</v>
      </c>
    </row>
    <row r="1227" spans="1:30">
      <c r="A1227" s="4">
        <v>43789.041666666664</v>
      </c>
      <c r="B1227">
        <v>43789</v>
      </c>
      <c r="C1227" s="3">
        <v>4.1666666666666664E-2</v>
      </c>
      <c r="D1227" s="3">
        <v>1</v>
      </c>
      <c r="E1227" s="3">
        <v>51</v>
      </c>
      <c r="F1227" s="3">
        <v>0.2</v>
      </c>
      <c r="G1227" s="5">
        <v>0.5</v>
      </c>
      <c r="H1227" s="3">
        <v>0.7</v>
      </c>
      <c r="I1227" s="3">
        <v>1.55139</v>
      </c>
      <c r="J1227" s="12">
        <f t="shared" si="133"/>
        <v>1.4916666666666665</v>
      </c>
      <c r="K1227" s="4">
        <v>43789.041666666664</v>
      </c>
      <c r="L1227" s="3">
        <f t="shared" si="134"/>
        <v>20</v>
      </c>
      <c r="M1227" s="3">
        <f t="shared" si="135"/>
        <v>1</v>
      </c>
      <c r="N1227" s="3">
        <v>58</v>
      </c>
      <c r="O1227" s="3">
        <v>58</v>
      </c>
      <c r="P1227" s="3">
        <v>58</v>
      </c>
      <c r="Q1227" s="3">
        <v>0</v>
      </c>
      <c r="R1227" s="3"/>
      <c r="S1227" s="3">
        <f t="shared" si="136"/>
        <v>1</v>
      </c>
      <c r="T1227" s="3">
        <f t="shared" si="137"/>
        <v>1</v>
      </c>
      <c r="U1227" s="3">
        <f t="shared" si="138"/>
        <v>1</v>
      </c>
      <c r="V1227" s="3">
        <f t="shared" si="139"/>
        <v>0</v>
      </c>
      <c r="W1227" s="26">
        <v>50</v>
      </c>
      <c r="X1227" s="22">
        <v>11</v>
      </c>
      <c r="Y1227" s="3">
        <v>0.7</v>
      </c>
      <c r="Z1227" s="3"/>
      <c r="AB1227" s="30">
        <v>1197</v>
      </c>
      <c r="AC1227" s="30">
        <v>1.5707661766886249</v>
      </c>
      <c r="AD1227" s="30">
        <v>1.2292338233113749</v>
      </c>
    </row>
    <row r="1228" spans="1:30">
      <c r="A1228" s="4">
        <v>43789.083333333336</v>
      </c>
      <c r="B1228">
        <v>43789</v>
      </c>
      <c r="C1228" s="3">
        <v>8.3333333333333329E-2</v>
      </c>
      <c r="D1228" s="3">
        <v>2</v>
      </c>
      <c r="E1228" s="3">
        <v>51</v>
      </c>
      <c r="F1228" s="3">
        <v>0.2</v>
      </c>
      <c r="G1228" s="5">
        <v>0.4</v>
      </c>
      <c r="H1228" s="3">
        <v>0.60000000000000009</v>
      </c>
      <c r="I1228" s="3">
        <v>1.55139</v>
      </c>
      <c r="J1228" s="12">
        <f t="shared" si="133"/>
        <v>1.4833333333333334</v>
      </c>
      <c r="K1228" s="4">
        <v>43789.083333333336</v>
      </c>
      <c r="L1228" s="3">
        <f t="shared" si="134"/>
        <v>20</v>
      </c>
      <c r="M1228" s="3">
        <f t="shared" si="135"/>
        <v>2</v>
      </c>
      <c r="N1228" s="3">
        <v>57</v>
      </c>
      <c r="O1228" s="3">
        <v>57</v>
      </c>
      <c r="P1228" s="3">
        <v>57</v>
      </c>
      <c r="Q1228" s="3">
        <v>0</v>
      </c>
      <c r="R1228" s="3"/>
      <c r="S1228" s="3">
        <f t="shared" si="136"/>
        <v>1</v>
      </c>
      <c r="T1228" s="3">
        <f t="shared" si="137"/>
        <v>1</v>
      </c>
      <c r="U1228" s="3">
        <f t="shared" si="138"/>
        <v>1</v>
      </c>
      <c r="V1228" s="3">
        <f t="shared" si="139"/>
        <v>0</v>
      </c>
      <c r="W1228" s="25">
        <v>48</v>
      </c>
      <c r="X1228" s="23">
        <v>11</v>
      </c>
      <c r="Y1228" s="3">
        <v>0.60000000000000009</v>
      </c>
      <c r="Z1228" s="3"/>
      <c r="AB1228" s="30">
        <v>1198</v>
      </c>
      <c r="AC1228" s="30">
        <v>1.6069179208717723</v>
      </c>
      <c r="AD1228" s="30">
        <v>1.793082079128228</v>
      </c>
    </row>
    <row r="1229" spans="1:30">
      <c r="A1229" s="4">
        <v>43789.125</v>
      </c>
      <c r="B1229">
        <v>43789</v>
      </c>
      <c r="C1229" s="3">
        <v>0.125</v>
      </c>
      <c r="D1229" s="3">
        <v>3</v>
      </c>
      <c r="E1229" s="3">
        <v>51</v>
      </c>
      <c r="F1229" s="3">
        <v>0.5</v>
      </c>
      <c r="G1229" s="5">
        <v>0.3</v>
      </c>
      <c r="H1229" s="3">
        <v>0.8</v>
      </c>
      <c r="I1229" s="3">
        <v>1.55139</v>
      </c>
      <c r="J1229" s="12">
        <f t="shared" si="133"/>
        <v>1.4958333333333329</v>
      </c>
      <c r="K1229" s="4">
        <v>43789.125</v>
      </c>
      <c r="L1229" s="3">
        <f t="shared" si="134"/>
        <v>20</v>
      </c>
      <c r="M1229" s="3">
        <f t="shared" si="135"/>
        <v>3</v>
      </c>
      <c r="N1229" s="3">
        <v>58</v>
      </c>
      <c r="O1229" s="3">
        <v>58</v>
      </c>
      <c r="P1229" s="3">
        <v>58</v>
      </c>
      <c r="Q1229" s="3">
        <v>0</v>
      </c>
      <c r="R1229" s="3"/>
      <c r="S1229" s="3">
        <f t="shared" si="136"/>
        <v>1</v>
      </c>
      <c r="T1229" s="3">
        <f t="shared" si="137"/>
        <v>1</v>
      </c>
      <c r="U1229" s="3">
        <f t="shared" si="138"/>
        <v>1</v>
      </c>
      <c r="V1229" s="3">
        <f t="shared" si="139"/>
        <v>0</v>
      </c>
      <c r="W1229" s="26">
        <v>48</v>
      </c>
      <c r="X1229" s="22">
        <v>11</v>
      </c>
      <c r="Y1229" s="3">
        <v>0.8</v>
      </c>
      <c r="Z1229" s="3"/>
      <c r="AB1229" s="30">
        <v>1199</v>
      </c>
      <c r="AC1229" s="30">
        <v>1.9032320512643754</v>
      </c>
      <c r="AD1229" s="30">
        <v>-0.80323205126437536</v>
      </c>
    </row>
    <row r="1230" spans="1:30">
      <c r="A1230" s="4">
        <v>43789.166666666664</v>
      </c>
      <c r="B1230">
        <v>43789</v>
      </c>
      <c r="C1230" s="3">
        <v>0.16666666666666666</v>
      </c>
      <c r="D1230" s="3">
        <v>4</v>
      </c>
      <c r="E1230" s="3">
        <v>51</v>
      </c>
      <c r="F1230" s="3">
        <v>0.3</v>
      </c>
      <c r="G1230" s="5">
        <v>0.5</v>
      </c>
      <c r="H1230" s="3">
        <v>0.8</v>
      </c>
      <c r="I1230" s="3">
        <v>1.55139</v>
      </c>
      <c r="J1230" s="12">
        <f t="shared" si="133"/>
        <v>1.4999999999999998</v>
      </c>
      <c r="K1230" s="4">
        <v>43789.166666666664</v>
      </c>
      <c r="L1230" s="3">
        <f t="shared" si="134"/>
        <v>20</v>
      </c>
      <c r="M1230" s="3">
        <f t="shared" si="135"/>
        <v>4</v>
      </c>
      <c r="N1230" s="3">
        <v>58</v>
      </c>
      <c r="O1230" s="3">
        <v>58</v>
      </c>
      <c r="P1230" s="3">
        <v>58</v>
      </c>
      <c r="Q1230" s="3">
        <v>0</v>
      </c>
      <c r="R1230" s="3"/>
      <c r="S1230" s="3">
        <f t="shared" si="136"/>
        <v>1</v>
      </c>
      <c r="T1230" s="3">
        <f t="shared" si="137"/>
        <v>1</v>
      </c>
      <c r="U1230" s="3">
        <f t="shared" si="138"/>
        <v>1</v>
      </c>
      <c r="V1230" s="3">
        <f t="shared" si="139"/>
        <v>0</v>
      </c>
      <c r="W1230" s="25">
        <v>48</v>
      </c>
      <c r="X1230" s="23">
        <v>11</v>
      </c>
      <c r="Y1230" s="3">
        <v>0.8</v>
      </c>
      <c r="Z1230" s="3"/>
      <c r="AB1230" s="30">
        <v>1200</v>
      </c>
      <c r="AC1230" s="30">
        <v>1.8670803070812281</v>
      </c>
      <c r="AD1230" s="30">
        <v>-0.86708030708122807</v>
      </c>
    </row>
    <row r="1231" spans="1:30">
      <c r="A1231" s="4">
        <v>43789.208333333336</v>
      </c>
      <c r="B1231">
        <v>43789</v>
      </c>
      <c r="C1231" s="3">
        <v>0.20833333333333334</v>
      </c>
      <c r="D1231" s="3">
        <v>5</v>
      </c>
      <c r="E1231" s="3">
        <v>51</v>
      </c>
      <c r="F1231" s="3">
        <v>0.5</v>
      </c>
      <c r="G1231" s="5">
        <v>0.6</v>
      </c>
      <c r="H1231" s="3">
        <v>1.1000000000000001</v>
      </c>
      <c r="I1231" s="3">
        <v>1.55139</v>
      </c>
      <c r="J1231" s="12">
        <f t="shared" si="133"/>
        <v>1.5624999999999993</v>
      </c>
      <c r="K1231" s="4">
        <v>43789.208333333336</v>
      </c>
      <c r="L1231" s="3">
        <f t="shared" si="134"/>
        <v>20</v>
      </c>
      <c r="M1231" s="3">
        <f t="shared" si="135"/>
        <v>5</v>
      </c>
      <c r="N1231" s="3">
        <v>58</v>
      </c>
      <c r="O1231" s="3">
        <v>58</v>
      </c>
      <c r="P1231" s="3">
        <v>58</v>
      </c>
      <c r="Q1231" s="3">
        <v>0</v>
      </c>
      <c r="R1231" s="3"/>
      <c r="S1231" s="3">
        <f t="shared" si="136"/>
        <v>1</v>
      </c>
      <c r="T1231" s="3">
        <f t="shared" si="137"/>
        <v>1</v>
      </c>
      <c r="U1231" s="3">
        <f t="shared" si="138"/>
        <v>1</v>
      </c>
      <c r="V1231" s="3">
        <f t="shared" si="139"/>
        <v>0</v>
      </c>
      <c r="W1231" s="26">
        <v>47</v>
      </c>
      <c r="X1231" s="22">
        <v>11</v>
      </c>
      <c r="Y1231" s="3">
        <v>1.1000000000000001</v>
      </c>
      <c r="Z1231" s="3"/>
      <c r="AB1231" s="30">
        <v>1201</v>
      </c>
      <c r="AC1231" s="30">
        <v>1.8670803070812281</v>
      </c>
      <c r="AD1231" s="30">
        <v>-0.86708030708122807</v>
      </c>
    </row>
    <row r="1232" spans="1:30">
      <c r="A1232" s="4">
        <v>43789.25</v>
      </c>
      <c r="B1232">
        <v>43789</v>
      </c>
      <c r="C1232" s="3">
        <v>0.25</v>
      </c>
      <c r="D1232" s="3">
        <v>6</v>
      </c>
      <c r="E1232" s="3">
        <v>51</v>
      </c>
      <c r="F1232" s="3">
        <v>0.3</v>
      </c>
      <c r="G1232" s="5">
        <v>2.4</v>
      </c>
      <c r="H1232" s="3">
        <v>2.6999999999999997</v>
      </c>
      <c r="I1232" s="3">
        <v>1.55139</v>
      </c>
      <c r="J1232" s="12">
        <f t="shared" si="133"/>
        <v>1.5499999999999996</v>
      </c>
      <c r="K1232" s="4">
        <v>43789.25</v>
      </c>
      <c r="L1232" s="3">
        <f t="shared" si="134"/>
        <v>20</v>
      </c>
      <c r="M1232" s="3">
        <f t="shared" si="135"/>
        <v>6</v>
      </c>
      <c r="N1232" s="3">
        <v>57</v>
      </c>
      <c r="O1232" s="3">
        <v>57</v>
      </c>
      <c r="P1232" s="3">
        <v>57</v>
      </c>
      <c r="Q1232" s="3">
        <v>0</v>
      </c>
      <c r="R1232" s="3"/>
      <c r="S1232" s="3">
        <f t="shared" si="136"/>
        <v>1</v>
      </c>
      <c r="T1232" s="3">
        <f t="shared" si="137"/>
        <v>1</v>
      </c>
      <c r="U1232" s="3">
        <f t="shared" si="138"/>
        <v>1</v>
      </c>
      <c r="V1232" s="3">
        <f t="shared" si="139"/>
        <v>0</v>
      </c>
      <c r="W1232" s="25">
        <v>48</v>
      </c>
      <c r="X1232" s="23">
        <v>11</v>
      </c>
      <c r="Y1232" s="3">
        <v>2.6999999999999997</v>
      </c>
      <c r="Z1232" s="3"/>
      <c r="AB1232" s="30">
        <v>1202</v>
      </c>
      <c r="AC1232" s="30">
        <v>1.8309285628980809</v>
      </c>
      <c r="AD1232" s="30">
        <v>-0.73092856289808084</v>
      </c>
    </row>
    <row r="1233" spans="1:30">
      <c r="A1233" s="4">
        <v>43789.291666666664</v>
      </c>
      <c r="B1233">
        <v>43789</v>
      </c>
      <c r="C1233" s="3">
        <v>0.29166666666666669</v>
      </c>
      <c r="D1233" s="3">
        <v>7</v>
      </c>
      <c r="E1233" s="3">
        <v>51</v>
      </c>
      <c r="F1233" s="3">
        <v>2.8</v>
      </c>
      <c r="G1233" s="5">
        <v>0.8</v>
      </c>
      <c r="H1233" s="3">
        <v>3.5999999999999996</v>
      </c>
      <c r="I1233" s="3">
        <v>1.55139</v>
      </c>
      <c r="J1233" s="12">
        <f t="shared" si="133"/>
        <v>1.5124999999999995</v>
      </c>
      <c r="K1233" s="4">
        <v>43789.291666666664</v>
      </c>
      <c r="L1233" s="3">
        <f t="shared" si="134"/>
        <v>20</v>
      </c>
      <c r="M1233" s="3">
        <f t="shared" si="135"/>
        <v>7</v>
      </c>
      <c r="N1233" s="3">
        <v>58</v>
      </c>
      <c r="O1233" s="3">
        <v>24</v>
      </c>
      <c r="P1233" s="3">
        <v>58</v>
      </c>
      <c r="Q1233" s="3">
        <v>0</v>
      </c>
      <c r="R1233" s="3"/>
      <c r="S1233" s="3">
        <f t="shared" si="136"/>
        <v>1</v>
      </c>
      <c r="T1233" s="3">
        <f t="shared" si="137"/>
        <v>1</v>
      </c>
      <c r="U1233" s="3">
        <f t="shared" si="138"/>
        <v>1</v>
      </c>
      <c r="V1233" s="3">
        <f t="shared" si="139"/>
        <v>0</v>
      </c>
      <c r="W1233" s="26">
        <v>48</v>
      </c>
      <c r="X1233" s="22">
        <v>11</v>
      </c>
      <c r="Y1233" s="3">
        <v>3.5999999999999996</v>
      </c>
      <c r="Z1233" s="3"/>
      <c r="AB1233" s="30">
        <v>1203</v>
      </c>
      <c r="AC1233" s="30">
        <v>1.8309285628980809</v>
      </c>
      <c r="AD1233" s="30">
        <v>-0.9309285628980809</v>
      </c>
    </row>
    <row r="1234" spans="1:30">
      <c r="A1234" s="4">
        <v>43789.333333333336</v>
      </c>
      <c r="B1234">
        <v>43789</v>
      </c>
      <c r="C1234" s="3">
        <v>0.33333333333333331</v>
      </c>
      <c r="D1234" s="3">
        <v>8</v>
      </c>
      <c r="E1234" s="3">
        <v>51</v>
      </c>
      <c r="F1234" s="3">
        <v>0.5</v>
      </c>
      <c r="G1234" s="5">
        <v>0.3</v>
      </c>
      <c r="H1234" s="3">
        <v>0.8</v>
      </c>
      <c r="I1234" s="3">
        <v>1.55139</v>
      </c>
      <c r="J1234" s="12">
        <f t="shared" si="133"/>
        <v>1.5125</v>
      </c>
      <c r="K1234" s="4">
        <v>43789.333333333336</v>
      </c>
      <c r="L1234" s="3">
        <f t="shared" si="134"/>
        <v>20</v>
      </c>
      <c r="M1234" s="3">
        <f t="shared" si="135"/>
        <v>8</v>
      </c>
      <c r="N1234" s="3">
        <v>50</v>
      </c>
      <c r="O1234" s="3">
        <v>0</v>
      </c>
      <c r="P1234" s="3">
        <v>58</v>
      </c>
      <c r="Q1234" s="3">
        <v>0</v>
      </c>
      <c r="R1234" s="3"/>
      <c r="S1234" s="3">
        <f t="shared" si="136"/>
        <v>1</v>
      </c>
      <c r="T1234" s="3">
        <f t="shared" si="137"/>
        <v>0</v>
      </c>
      <c r="U1234" s="3">
        <f t="shared" si="138"/>
        <v>1</v>
      </c>
      <c r="V1234" s="3">
        <f t="shared" si="139"/>
        <v>0</v>
      </c>
      <c r="W1234" s="25">
        <v>49</v>
      </c>
      <c r="X1234" s="23">
        <v>11</v>
      </c>
      <c r="Y1234" s="3">
        <v>0.8</v>
      </c>
      <c r="Z1234" s="3"/>
      <c r="AB1234" s="30">
        <v>1204</v>
      </c>
      <c r="AC1234" s="30">
        <v>1.8309285628980809</v>
      </c>
      <c r="AD1234" s="30">
        <v>-0.83092856289808092</v>
      </c>
    </row>
    <row r="1235" spans="1:30">
      <c r="A1235" s="4">
        <v>43789.375</v>
      </c>
      <c r="B1235">
        <v>43789</v>
      </c>
      <c r="C1235" s="3">
        <v>0.375</v>
      </c>
      <c r="D1235" s="3">
        <v>9</v>
      </c>
      <c r="E1235" s="3">
        <v>51</v>
      </c>
      <c r="F1235" s="3">
        <v>0.2</v>
      </c>
      <c r="G1235" s="5">
        <v>0.2</v>
      </c>
      <c r="H1235" s="3">
        <v>0.4</v>
      </c>
      <c r="I1235" s="3">
        <v>1.55139</v>
      </c>
      <c r="J1235" s="12">
        <f t="shared" si="133"/>
        <v>1.4958333333333333</v>
      </c>
      <c r="K1235" s="4">
        <v>43789.375</v>
      </c>
      <c r="L1235" s="3">
        <f t="shared" si="134"/>
        <v>20</v>
      </c>
      <c r="M1235" s="3">
        <f t="shared" si="135"/>
        <v>9</v>
      </c>
      <c r="N1235" s="3">
        <v>0</v>
      </c>
      <c r="O1235" s="3">
        <v>0</v>
      </c>
      <c r="P1235" s="3">
        <v>58</v>
      </c>
      <c r="Q1235" s="3">
        <v>0</v>
      </c>
      <c r="R1235" s="3"/>
      <c r="S1235" s="3">
        <f t="shared" si="136"/>
        <v>0</v>
      </c>
      <c r="T1235" s="3">
        <f t="shared" si="137"/>
        <v>0</v>
      </c>
      <c r="U1235" s="3">
        <f t="shared" si="138"/>
        <v>1</v>
      </c>
      <c r="V1235" s="3">
        <f t="shared" si="139"/>
        <v>0</v>
      </c>
      <c r="W1235" s="26">
        <v>49</v>
      </c>
      <c r="X1235" s="22">
        <v>11</v>
      </c>
      <c r="Y1235" s="3">
        <v>0.4</v>
      </c>
      <c r="Z1235" s="3"/>
      <c r="AB1235" s="30">
        <v>1205</v>
      </c>
      <c r="AC1235" s="30">
        <v>1.8309285628980809</v>
      </c>
      <c r="AD1235" s="30">
        <v>-0.33092856289808092</v>
      </c>
    </row>
    <row r="1236" spans="1:30">
      <c r="A1236" s="4">
        <v>43789.416666666664</v>
      </c>
      <c r="B1236">
        <v>43789</v>
      </c>
      <c r="C1236" s="3">
        <v>0.41666666666666669</v>
      </c>
      <c r="D1236" s="3">
        <v>10</v>
      </c>
      <c r="E1236" s="3">
        <v>51</v>
      </c>
      <c r="F1236" s="3">
        <v>0.2</v>
      </c>
      <c r="G1236" s="5">
        <v>0.4</v>
      </c>
      <c r="H1236" s="3">
        <v>0.60000000000000009</v>
      </c>
      <c r="I1236" s="3">
        <v>1.55139</v>
      </c>
      <c r="J1236" s="12">
        <f t="shared" si="133"/>
        <v>1.4999999999999998</v>
      </c>
      <c r="K1236" s="4">
        <v>43789.416666666664</v>
      </c>
      <c r="L1236" s="3">
        <f t="shared" si="134"/>
        <v>20</v>
      </c>
      <c r="M1236" s="3">
        <f t="shared" si="135"/>
        <v>10</v>
      </c>
      <c r="N1236" s="3">
        <v>0</v>
      </c>
      <c r="O1236" s="3">
        <v>0</v>
      </c>
      <c r="P1236" s="3">
        <v>58</v>
      </c>
      <c r="Q1236" s="3">
        <v>0</v>
      </c>
      <c r="R1236" s="3"/>
      <c r="S1236" s="3">
        <f t="shared" si="136"/>
        <v>0</v>
      </c>
      <c r="T1236" s="3">
        <f t="shared" si="137"/>
        <v>0</v>
      </c>
      <c r="U1236" s="3">
        <f t="shared" si="138"/>
        <v>1</v>
      </c>
      <c r="V1236" s="3">
        <f t="shared" si="139"/>
        <v>0</v>
      </c>
      <c r="W1236" s="25">
        <v>51</v>
      </c>
      <c r="X1236" s="23">
        <v>11</v>
      </c>
      <c r="Y1236" s="3">
        <v>0.60000000000000009</v>
      </c>
      <c r="Z1236" s="3"/>
      <c r="AB1236" s="30">
        <v>1206</v>
      </c>
      <c r="AC1236" s="30">
        <v>1.8176365110162969</v>
      </c>
      <c r="AD1236" s="30">
        <v>0.68236348898370314</v>
      </c>
    </row>
    <row r="1237" spans="1:30">
      <c r="A1237" s="4">
        <v>43789.458333333336</v>
      </c>
      <c r="B1237">
        <v>43789</v>
      </c>
      <c r="C1237" s="3">
        <v>0.45833333333333331</v>
      </c>
      <c r="D1237" s="3">
        <v>11</v>
      </c>
      <c r="E1237" s="3">
        <v>51</v>
      </c>
      <c r="F1237" s="3">
        <v>1</v>
      </c>
      <c r="G1237" s="5">
        <v>0.7</v>
      </c>
      <c r="H1237" s="3">
        <v>1.7</v>
      </c>
      <c r="I1237" s="3">
        <v>1.55139</v>
      </c>
      <c r="J1237" s="12">
        <f t="shared" si="133"/>
        <v>1.4916666666666665</v>
      </c>
      <c r="K1237" s="4">
        <v>43789.458333333336</v>
      </c>
      <c r="L1237" s="3">
        <f t="shared" si="134"/>
        <v>20</v>
      </c>
      <c r="M1237" s="3">
        <f t="shared" si="135"/>
        <v>11</v>
      </c>
      <c r="N1237" s="3">
        <v>0</v>
      </c>
      <c r="O1237" s="3">
        <v>0</v>
      </c>
      <c r="P1237" s="3">
        <v>58</v>
      </c>
      <c r="Q1237" s="3">
        <v>0</v>
      </c>
      <c r="R1237" s="3"/>
      <c r="S1237" s="3">
        <f t="shared" si="136"/>
        <v>0</v>
      </c>
      <c r="T1237" s="3">
        <f t="shared" si="137"/>
        <v>0</v>
      </c>
      <c r="U1237" s="3">
        <f t="shared" si="138"/>
        <v>1</v>
      </c>
      <c r="V1237" s="3">
        <f t="shared" si="139"/>
        <v>0</v>
      </c>
      <c r="W1237" s="26">
        <v>53</v>
      </c>
      <c r="X1237" s="22">
        <v>13</v>
      </c>
      <c r="Y1237" s="3">
        <v>1.7</v>
      </c>
      <c r="Z1237" s="3"/>
      <c r="AB1237" s="30">
        <v>1207</v>
      </c>
      <c r="AC1237" s="30">
        <v>1.7655516492847998</v>
      </c>
      <c r="AD1237" s="30">
        <v>-0.7655516492847998</v>
      </c>
    </row>
    <row r="1238" spans="1:30">
      <c r="A1238" s="4">
        <v>43789.5</v>
      </c>
      <c r="B1238">
        <v>43789</v>
      </c>
      <c r="C1238" s="3">
        <v>0.5</v>
      </c>
      <c r="D1238" s="3">
        <v>12</v>
      </c>
      <c r="E1238" s="3">
        <v>51</v>
      </c>
      <c r="F1238" s="3">
        <v>0.3</v>
      </c>
      <c r="G1238" s="5">
        <v>0.3</v>
      </c>
      <c r="H1238" s="3">
        <v>0.6</v>
      </c>
      <c r="I1238" s="3">
        <v>1.55139</v>
      </c>
      <c r="J1238" s="12">
        <f t="shared" si="133"/>
        <v>1.4458333333333331</v>
      </c>
      <c r="K1238" s="4">
        <v>43789.5</v>
      </c>
      <c r="L1238" s="3">
        <f t="shared" si="134"/>
        <v>20</v>
      </c>
      <c r="M1238" s="3">
        <f t="shared" si="135"/>
        <v>12</v>
      </c>
      <c r="N1238" s="3">
        <v>0</v>
      </c>
      <c r="O1238" s="3">
        <v>0</v>
      </c>
      <c r="P1238" s="3">
        <v>57</v>
      </c>
      <c r="Q1238" s="3">
        <v>0</v>
      </c>
      <c r="R1238" s="3"/>
      <c r="S1238" s="3">
        <f t="shared" si="136"/>
        <v>0</v>
      </c>
      <c r="T1238" s="3">
        <f t="shared" si="137"/>
        <v>0</v>
      </c>
      <c r="U1238" s="3">
        <f t="shared" si="138"/>
        <v>1</v>
      </c>
      <c r="V1238" s="3">
        <f t="shared" si="139"/>
        <v>0</v>
      </c>
      <c r="W1238" s="25">
        <v>54</v>
      </c>
      <c r="X1238" s="23">
        <v>13</v>
      </c>
      <c r="Y1238" s="3">
        <v>0.6</v>
      </c>
      <c r="Z1238" s="3"/>
      <c r="AB1238" s="30">
        <v>1208</v>
      </c>
      <c r="AC1238" s="30">
        <v>1.754742538377819</v>
      </c>
      <c r="AD1238" s="30">
        <v>1.6452574616221813</v>
      </c>
    </row>
    <row r="1239" spans="1:30">
      <c r="A1239" s="4">
        <v>43789.541666666664</v>
      </c>
      <c r="B1239">
        <v>43789</v>
      </c>
      <c r="C1239" s="3">
        <v>0.54166666666666663</v>
      </c>
      <c r="D1239" s="3">
        <v>13</v>
      </c>
      <c r="E1239" s="3">
        <v>51</v>
      </c>
      <c r="F1239" s="3">
        <v>0.3</v>
      </c>
      <c r="G1239" s="5">
        <v>0.2</v>
      </c>
      <c r="H1239" s="3">
        <v>0.5</v>
      </c>
      <c r="I1239" s="3">
        <v>1.55139</v>
      </c>
      <c r="J1239" s="12">
        <f t="shared" si="133"/>
        <v>1.4833333333333332</v>
      </c>
      <c r="K1239" s="4">
        <v>43789.541666666664</v>
      </c>
      <c r="L1239" s="3">
        <f t="shared" si="134"/>
        <v>20</v>
      </c>
      <c r="M1239" s="3">
        <f t="shared" si="135"/>
        <v>13</v>
      </c>
      <c r="N1239" s="3">
        <v>0</v>
      </c>
      <c r="O1239" s="3">
        <v>0</v>
      </c>
      <c r="P1239" s="3">
        <v>58</v>
      </c>
      <c r="Q1239" s="3">
        <v>0</v>
      </c>
      <c r="R1239" s="3"/>
      <c r="S1239" s="3">
        <f t="shared" si="136"/>
        <v>0</v>
      </c>
      <c r="T1239" s="3">
        <f t="shared" si="137"/>
        <v>0</v>
      </c>
      <c r="U1239" s="3">
        <f t="shared" si="138"/>
        <v>1</v>
      </c>
      <c r="V1239" s="3">
        <f t="shared" si="139"/>
        <v>0</v>
      </c>
      <c r="W1239" s="26">
        <v>52</v>
      </c>
      <c r="X1239" s="22">
        <v>11</v>
      </c>
      <c r="Y1239" s="3">
        <v>0.5</v>
      </c>
      <c r="Z1239" s="3"/>
      <c r="AB1239" s="30">
        <v>1209</v>
      </c>
      <c r="AC1239" s="30">
        <v>1.7281584346142509</v>
      </c>
      <c r="AD1239" s="30">
        <v>-1.328158434614251</v>
      </c>
    </row>
    <row r="1240" spans="1:30">
      <c r="A1240" s="4">
        <v>43789.583333333336</v>
      </c>
      <c r="B1240">
        <v>43789</v>
      </c>
      <c r="C1240" s="3">
        <v>0.58333333333333337</v>
      </c>
      <c r="D1240" s="3">
        <v>14</v>
      </c>
      <c r="E1240" s="3">
        <v>51</v>
      </c>
      <c r="F1240" s="3">
        <v>1.4</v>
      </c>
      <c r="G1240" s="5">
        <v>0.4</v>
      </c>
      <c r="H1240" s="3">
        <v>1.7999999999999998</v>
      </c>
      <c r="I1240" s="3">
        <v>1.55139</v>
      </c>
      <c r="J1240" s="12">
        <f t="shared" si="133"/>
        <v>1.4916666666666669</v>
      </c>
      <c r="K1240" s="4">
        <v>43789.583333333336</v>
      </c>
      <c r="L1240" s="3">
        <f t="shared" si="134"/>
        <v>20</v>
      </c>
      <c r="M1240" s="3">
        <f t="shared" si="135"/>
        <v>14</v>
      </c>
      <c r="N1240" s="3">
        <v>0</v>
      </c>
      <c r="O1240" s="3">
        <v>0</v>
      </c>
      <c r="P1240" s="3">
        <v>25</v>
      </c>
      <c r="Q1240" s="3">
        <v>0</v>
      </c>
      <c r="R1240" s="3"/>
      <c r="S1240" s="3">
        <f t="shared" si="136"/>
        <v>0</v>
      </c>
      <c r="T1240" s="3">
        <f t="shared" si="137"/>
        <v>0</v>
      </c>
      <c r="U1240" s="3">
        <f t="shared" si="138"/>
        <v>1</v>
      </c>
      <c r="V1240" s="3">
        <f t="shared" si="139"/>
        <v>0</v>
      </c>
      <c r="W1240" s="25">
        <v>54</v>
      </c>
      <c r="X1240" s="23">
        <v>13</v>
      </c>
      <c r="Y1240" s="3">
        <v>1.7999999999999998</v>
      </c>
      <c r="Z1240" s="3"/>
      <c r="AB1240" s="30">
        <v>1210</v>
      </c>
      <c r="AC1240" s="30">
        <v>1.3836419786441181</v>
      </c>
      <c r="AD1240" s="30">
        <v>-0.98364197864411806</v>
      </c>
    </row>
    <row r="1241" spans="1:30">
      <c r="A1241" s="4">
        <v>43789.625</v>
      </c>
      <c r="B1241">
        <v>43789</v>
      </c>
      <c r="C1241" s="3">
        <v>0.625</v>
      </c>
      <c r="D1241" s="3">
        <v>15</v>
      </c>
      <c r="E1241" s="3">
        <v>51</v>
      </c>
      <c r="F1241" s="3">
        <v>0.2</v>
      </c>
      <c r="G1241" s="5">
        <v>1</v>
      </c>
      <c r="H1241" s="3">
        <v>1.2</v>
      </c>
      <c r="I1241" s="3">
        <v>1.55139</v>
      </c>
      <c r="J1241" s="12">
        <f t="shared" si="133"/>
        <v>1.4375</v>
      </c>
      <c r="K1241" s="4">
        <v>43789.624999652777</v>
      </c>
      <c r="L1241" s="3">
        <f t="shared" si="134"/>
        <v>20</v>
      </c>
      <c r="M1241" s="3">
        <f t="shared" si="135"/>
        <v>15</v>
      </c>
      <c r="N1241" s="3"/>
      <c r="O1241" s="3"/>
      <c r="P1241" s="3"/>
      <c r="Q1241" s="3"/>
      <c r="R1241" s="3"/>
      <c r="S1241" s="3">
        <f t="shared" si="136"/>
        <v>0</v>
      </c>
      <c r="T1241" s="3">
        <f t="shared" si="137"/>
        <v>0</v>
      </c>
      <c r="U1241" s="3">
        <f t="shared" si="138"/>
        <v>0</v>
      </c>
      <c r="V1241" s="3">
        <f t="shared" si="139"/>
        <v>0</v>
      </c>
      <c r="W1241" s="26">
        <v>52</v>
      </c>
      <c r="X1241" s="22">
        <v>11</v>
      </c>
      <c r="Y1241" s="3">
        <v>1.2</v>
      </c>
      <c r="Z1241" s="3"/>
      <c r="AB1241" s="30">
        <v>1211</v>
      </c>
      <c r="AC1241" s="30">
        <v>1.3304737711169818</v>
      </c>
      <c r="AD1241" s="30">
        <v>1.5695262288830181</v>
      </c>
    </row>
    <row r="1242" spans="1:30">
      <c r="A1242" s="4">
        <v>43789.666666666664</v>
      </c>
      <c r="B1242">
        <v>43789</v>
      </c>
      <c r="C1242" s="3">
        <v>0.66666666666666663</v>
      </c>
      <c r="D1242" s="3">
        <v>16</v>
      </c>
      <c r="E1242" s="3">
        <v>51</v>
      </c>
      <c r="F1242" s="3">
        <v>1.4</v>
      </c>
      <c r="G1242" s="5">
        <v>1.3</v>
      </c>
      <c r="H1242" s="3">
        <v>2.7</v>
      </c>
      <c r="I1242" s="3">
        <v>1.55139</v>
      </c>
      <c r="J1242" s="12">
        <f t="shared" si="133"/>
        <v>1.4333333333333333</v>
      </c>
      <c r="K1242" s="4">
        <v>43789.666666666664</v>
      </c>
      <c r="L1242" s="3">
        <f t="shared" si="134"/>
        <v>20</v>
      </c>
      <c r="M1242" s="3">
        <f t="shared" si="135"/>
        <v>16</v>
      </c>
      <c r="N1242" s="3">
        <v>0</v>
      </c>
      <c r="O1242" s="3">
        <v>0</v>
      </c>
      <c r="P1242" s="3">
        <v>27</v>
      </c>
      <c r="Q1242" s="3">
        <v>0</v>
      </c>
      <c r="R1242" s="3"/>
      <c r="S1242" s="3">
        <f t="shared" si="136"/>
        <v>0</v>
      </c>
      <c r="T1242" s="3">
        <f t="shared" si="137"/>
        <v>0</v>
      </c>
      <c r="U1242" s="3">
        <f t="shared" si="138"/>
        <v>1</v>
      </c>
      <c r="V1242" s="3">
        <f t="shared" si="139"/>
        <v>0</v>
      </c>
      <c r="W1242" s="25">
        <v>51</v>
      </c>
      <c r="X1242" s="23">
        <v>11</v>
      </c>
      <c r="Y1242" s="3">
        <v>2.7</v>
      </c>
      <c r="Z1242" s="3"/>
      <c r="AB1242" s="30">
        <v>1212</v>
      </c>
      <c r="AC1242" s="30">
        <v>1.3786760966945115</v>
      </c>
      <c r="AD1242" s="30">
        <v>0.42132390330548852</v>
      </c>
    </row>
    <row r="1243" spans="1:30">
      <c r="A1243" s="4">
        <v>43789.708333333336</v>
      </c>
      <c r="B1243">
        <v>43789</v>
      </c>
      <c r="C1243" s="3">
        <v>0.70833333333333337</v>
      </c>
      <c r="D1243" s="3">
        <v>17</v>
      </c>
      <c r="E1243" s="3">
        <v>51</v>
      </c>
      <c r="F1243" s="3">
        <v>1.1000000000000001</v>
      </c>
      <c r="G1243" s="5">
        <v>0.7</v>
      </c>
      <c r="H1243" s="3">
        <v>1.8</v>
      </c>
      <c r="I1243" s="3">
        <v>1.55139</v>
      </c>
      <c r="J1243" s="12">
        <f t="shared" si="133"/>
        <v>1.4291666666666669</v>
      </c>
      <c r="K1243" s="4">
        <v>43789.708333333336</v>
      </c>
      <c r="L1243" s="3">
        <f t="shared" si="134"/>
        <v>20</v>
      </c>
      <c r="M1243" s="3">
        <f t="shared" si="135"/>
        <v>17</v>
      </c>
      <c r="N1243" s="3">
        <v>0</v>
      </c>
      <c r="O1243" s="3">
        <v>0</v>
      </c>
      <c r="P1243" s="3">
        <v>57</v>
      </c>
      <c r="Q1243" s="3">
        <v>0</v>
      </c>
      <c r="R1243" s="3"/>
      <c r="S1243" s="3">
        <f t="shared" si="136"/>
        <v>0</v>
      </c>
      <c r="T1243" s="3">
        <f t="shared" si="137"/>
        <v>0</v>
      </c>
      <c r="U1243" s="3">
        <f t="shared" si="138"/>
        <v>1</v>
      </c>
      <c r="V1243" s="3">
        <f t="shared" si="139"/>
        <v>0</v>
      </c>
      <c r="W1243" s="26">
        <v>51</v>
      </c>
      <c r="X1243" s="22">
        <v>13</v>
      </c>
      <c r="Y1243" s="3">
        <v>1.8</v>
      </c>
      <c r="Z1243" s="3"/>
      <c r="AB1243" s="30">
        <v>1213</v>
      </c>
      <c r="AC1243" s="30">
        <v>1.3496090519561401</v>
      </c>
      <c r="AD1243" s="30">
        <v>3.4503909480438608</v>
      </c>
    </row>
    <row r="1244" spans="1:30">
      <c r="A1244" s="4">
        <v>43789.75</v>
      </c>
      <c r="B1244">
        <v>43789</v>
      </c>
      <c r="C1244" s="3">
        <v>0.75</v>
      </c>
      <c r="D1244" s="3">
        <v>18</v>
      </c>
      <c r="E1244" s="3">
        <v>51</v>
      </c>
      <c r="F1244" s="3">
        <v>1</v>
      </c>
      <c r="G1244" s="5">
        <v>1.8</v>
      </c>
      <c r="H1244" s="3">
        <v>2.8</v>
      </c>
      <c r="I1244" s="3">
        <v>1.55139</v>
      </c>
      <c r="J1244" s="12">
        <f t="shared" si="133"/>
        <v>1.5166666666666666</v>
      </c>
      <c r="K1244" s="4">
        <v>43789.75</v>
      </c>
      <c r="L1244" s="3">
        <f t="shared" si="134"/>
        <v>20</v>
      </c>
      <c r="M1244" s="3">
        <f t="shared" si="135"/>
        <v>18</v>
      </c>
      <c r="N1244" s="3">
        <v>0</v>
      </c>
      <c r="O1244" s="3">
        <v>0</v>
      </c>
      <c r="P1244" s="3">
        <v>58</v>
      </c>
      <c r="Q1244" s="3">
        <v>0</v>
      </c>
      <c r="R1244" s="3"/>
      <c r="S1244" s="3">
        <f t="shared" si="136"/>
        <v>0</v>
      </c>
      <c r="T1244" s="3">
        <f t="shared" si="137"/>
        <v>0</v>
      </c>
      <c r="U1244" s="3">
        <f t="shared" si="138"/>
        <v>1</v>
      </c>
      <c r="V1244" s="3">
        <f t="shared" si="139"/>
        <v>0</v>
      </c>
      <c r="W1244" s="25">
        <v>51</v>
      </c>
      <c r="X1244" s="23">
        <v>11</v>
      </c>
      <c r="Y1244" s="3">
        <v>2.8</v>
      </c>
      <c r="Z1244" s="3"/>
      <c r="AB1244" s="30">
        <v>1214</v>
      </c>
      <c r="AC1244" s="30">
        <v>1.2989237854038072</v>
      </c>
      <c r="AD1244" s="30">
        <v>0.30107621459619294</v>
      </c>
    </row>
    <row r="1245" spans="1:30">
      <c r="A1245" s="4">
        <v>43789.791666666664</v>
      </c>
      <c r="B1245">
        <v>43789</v>
      </c>
      <c r="C1245" s="3">
        <v>0.79166666666666663</v>
      </c>
      <c r="D1245" s="3">
        <v>19</v>
      </c>
      <c r="E1245" s="3">
        <v>51</v>
      </c>
      <c r="F1245" s="3">
        <v>1</v>
      </c>
      <c r="G1245" s="5">
        <v>1</v>
      </c>
      <c r="H1245" s="3">
        <v>2</v>
      </c>
      <c r="I1245" s="3">
        <v>1.55139</v>
      </c>
      <c r="J1245" s="12">
        <f t="shared" si="133"/>
        <v>1.5541666666666669</v>
      </c>
      <c r="K1245" s="4">
        <v>43789.791666666664</v>
      </c>
      <c r="L1245" s="3">
        <f t="shared" si="134"/>
        <v>20</v>
      </c>
      <c r="M1245" s="3">
        <f t="shared" si="135"/>
        <v>19</v>
      </c>
      <c r="N1245" s="3">
        <v>47</v>
      </c>
      <c r="O1245" s="3">
        <v>13</v>
      </c>
      <c r="P1245" s="3">
        <v>56</v>
      </c>
      <c r="Q1245" s="3">
        <v>0</v>
      </c>
      <c r="R1245" s="3"/>
      <c r="S1245" s="3">
        <f t="shared" si="136"/>
        <v>1</v>
      </c>
      <c r="T1245" s="3">
        <f t="shared" si="137"/>
        <v>1</v>
      </c>
      <c r="U1245" s="3">
        <f t="shared" si="138"/>
        <v>1</v>
      </c>
      <c r="V1245" s="3">
        <f t="shared" si="139"/>
        <v>0</v>
      </c>
      <c r="W1245" s="26">
        <v>50</v>
      </c>
      <c r="X1245" s="22">
        <v>11</v>
      </c>
      <c r="Y1245" s="3">
        <v>2</v>
      </c>
      <c r="Z1245" s="3"/>
      <c r="AB1245" s="30">
        <v>1215</v>
      </c>
      <c r="AC1245" s="30">
        <v>1.3255078891673753</v>
      </c>
      <c r="AD1245" s="30">
        <v>-0.42550788916737536</v>
      </c>
    </row>
    <row r="1246" spans="1:30">
      <c r="A1246" s="4">
        <v>43789.833333333336</v>
      </c>
      <c r="B1246">
        <v>43789</v>
      </c>
      <c r="C1246" s="3">
        <v>0.83333333333333337</v>
      </c>
      <c r="D1246" s="3">
        <v>20</v>
      </c>
      <c r="E1246" s="3">
        <v>51</v>
      </c>
      <c r="F1246" s="3">
        <v>2.7</v>
      </c>
      <c r="G1246" s="5">
        <v>1</v>
      </c>
      <c r="H1246" s="3">
        <v>3.7</v>
      </c>
      <c r="I1246" s="3">
        <v>1.55139</v>
      </c>
      <c r="J1246" s="12">
        <f t="shared" si="133"/>
        <v>1.6583333333333334</v>
      </c>
      <c r="K1246" s="4">
        <v>43789.833333333336</v>
      </c>
      <c r="L1246" s="3">
        <f t="shared" si="134"/>
        <v>20</v>
      </c>
      <c r="M1246" s="3">
        <f t="shared" si="135"/>
        <v>20</v>
      </c>
      <c r="N1246" s="3">
        <v>57</v>
      </c>
      <c r="O1246" s="3">
        <v>52</v>
      </c>
      <c r="P1246" s="3">
        <v>57</v>
      </c>
      <c r="Q1246" s="3">
        <v>0</v>
      </c>
      <c r="R1246" s="3"/>
      <c r="S1246" s="3">
        <f t="shared" si="136"/>
        <v>1</v>
      </c>
      <c r="T1246" s="3">
        <f t="shared" si="137"/>
        <v>1</v>
      </c>
      <c r="U1246" s="3">
        <f t="shared" si="138"/>
        <v>1</v>
      </c>
      <c r="V1246" s="3">
        <f t="shared" si="139"/>
        <v>0</v>
      </c>
      <c r="W1246" s="25">
        <v>49</v>
      </c>
      <c r="X1246" s="23">
        <v>13</v>
      </c>
      <c r="Y1246" s="3">
        <v>3.7</v>
      </c>
      <c r="Z1246" s="3"/>
      <c r="AB1246" s="30">
        <v>1216</v>
      </c>
      <c r="AC1246" s="30">
        <v>1.3387999410491593</v>
      </c>
      <c r="AD1246" s="30">
        <v>-0.73879994104915936</v>
      </c>
    </row>
    <row r="1247" spans="1:30">
      <c r="A1247" s="4">
        <v>43789.875</v>
      </c>
      <c r="B1247">
        <v>43789</v>
      </c>
      <c r="C1247" s="3">
        <v>0.875</v>
      </c>
      <c r="D1247" s="3">
        <v>21</v>
      </c>
      <c r="E1247" s="3">
        <v>51</v>
      </c>
      <c r="F1247" s="3">
        <v>0.9</v>
      </c>
      <c r="G1247" s="5">
        <v>1.6</v>
      </c>
      <c r="H1247" s="3">
        <v>2.5</v>
      </c>
      <c r="I1247" s="3">
        <v>1.55139</v>
      </c>
      <c r="J1247" s="12">
        <f t="shared" si="133"/>
        <v>1.6916666666666667</v>
      </c>
      <c r="K1247" s="4">
        <v>43789.875</v>
      </c>
      <c r="L1247" s="3">
        <f t="shared" si="134"/>
        <v>20</v>
      </c>
      <c r="M1247" s="3">
        <f t="shared" si="135"/>
        <v>21</v>
      </c>
      <c r="N1247" s="3">
        <v>58</v>
      </c>
      <c r="O1247" s="3">
        <v>58</v>
      </c>
      <c r="P1247" s="3">
        <v>56</v>
      </c>
      <c r="Q1247" s="3">
        <v>0</v>
      </c>
      <c r="R1247" s="3"/>
      <c r="S1247" s="3">
        <f t="shared" si="136"/>
        <v>1</v>
      </c>
      <c r="T1247" s="3">
        <f t="shared" si="137"/>
        <v>1</v>
      </c>
      <c r="U1247" s="3">
        <f t="shared" si="138"/>
        <v>1</v>
      </c>
      <c r="V1247" s="3">
        <f t="shared" si="139"/>
        <v>0</v>
      </c>
      <c r="W1247" s="26">
        <v>48</v>
      </c>
      <c r="X1247" s="22">
        <v>13</v>
      </c>
      <c r="Y1247" s="3">
        <v>2.5</v>
      </c>
      <c r="Z1247" s="3"/>
      <c r="AB1247" s="30">
        <v>1217</v>
      </c>
      <c r="AC1247" s="30">
        <v>1.3520919929309434</v>
      </c>
      <c r="AD1247" s="30">
        <v>1.3479080070690568</v>
      </c>
    </row>
    <row r="1248" spans="1:30">
      <c r="A1248" s="4">
        <v>43789.916666666664</v>
      </c>
      <c r="B1248">
        <v>43789</v>
      </c>
      <c r="C1248" s="3">
        <v>0.91666666666666663</v>
      </c>
      <c r="D1248" s="3">
        <v>22</v>
      </c>
      <c r="E1248" s="3">
        <v>51</v>
      </c>
      <c r="F1248" s="3">
        <v>1.1000000000000001</v>
      </c>
      <c r="G1248" s="5">
        <v>0.5</v>
      </c>
      <c r="H1248" s="3">
        <v>1.6</v>
      </c>
      <c r="I1248" s="3">
        <v>1.55139</v>
      </c>
      <c r="J1248" s="12">
        <f t="shared" si="133"/>
        <v>1.6666666666666667</v>
      </c>
      <c r="K1248" s="4">
        <v>43789.916666666664</v>
      </c>
      <c r="L1248" s="3">
        <f t="shared" si="134"/>
        <v>20</v>
      </c>
      <c r="M1248" s="3">
        <f t="shared" si="135"/>
        <v>22</v>
      </c>
      <c r="N1248" s="3">
        <v>57</v>
      </c>
      <c r="O1248" s="3">
        <v>57</v>
      </c>
      <c r="P1248" s="3">
        <v>57</v>
      </c>
      <c r="Q1248" s="3">
        <v>0</v>
      </c>
      <c r="R1248" s="3"/>
      <c r="S1248" s="3">
        <f t="shared" si="136"/>
        <v>1</v>
      </c>
      <c r="T1248" s="3">
        <f t="shared" si="137"/>
        <v>1</v>
      </c>
      <c r="U1248" s="3">
        <f t="shared" si="138"/>
        <v>1</v>
      </c>
      <c r="V1248" s="3">
        <f t="shared" si="139"/>
        <v>0</v>
      </c>
      <c r="W1248" s="25">
        <v>46</v>
      </c>
      <c r="X1248" s="23">
        <v>17</v>
      </c>
      <c r="Y1248" s="3">
        <v>1.6</v>
      </c>
      <c r="Z1248" s="3"/>
      <c r="AB1248" s="30">
        <v>1218</v>
      </c>
      <c r="AC1248" s="30">
        <v>1.3387999410491593</v>
      </c>
      <c r="AD1248" s="30">
        <v>-0.53879994104915929</v>
      </c>
    </row>
    <row r="1249" spans="1:30">
      <c r="A1249" s="4">
        <v>43789.958333333336</v>
      </c>
      <c r="B1249">
        <v>43789</v>
      </c>
      <c r="C1249" s="3">
        <v>0.95833333333333337</v>
      </c>
      <c r="D1249" s="3">
        <v>23</v>
      </c>
      <c r="E1249" s="3">
        <v>51</v>
      </c>
      <c r="F1249" s="3">
        <v>0.2</v>
      </c>
      <c r="G1249" s="5">
        <v>0.2</v>
      </c>
      <c r="H1249" s="3">
        <v>0.4</v>
      </c>
      <c r="I1249" s="3">
        <v>1.55139</v>
      </c>
      <c r="J1249" s="12">
        <f t="shared" si="133"/>
        <v>1.6916666666666667</v>
      </c>
      <c r="K1249" s="4">
        <v>43789.958333333336</v>
      </c>
      <c r="L1249" s="3">
        <f t="shared" si="134"/>
        <v>20</v>
      </c>
      <c r="M1249" s="3">
        <f t="shared" si="135"/>
        <v>23</v>
      </c>
      <c r="N1249" s="3">
        <v>58</v>
      </c>
      <c r="O1249" s="3">
        <v>58</v>
      </c>
      <c r="P1249" s="3">
        <v>58</v>
      </c>
      <c r="Q1249" s="3">
        <v>0</v>
      </c>
      <c r="R1249" s="3"/>
      <c r="S1249" s="3">
        <f t="shared" si="136"/>
        <v>1</v>
      </c>
      <c r="T1249" s="3">
        <f t="shared" si="137"/>
        <v>1</v>
      </c>
      <c r="U1249" s="3">
        <f t="shared" si="138"/>
        <v>1</v>
      </c>
      <c r="V1249" s="3">
        <f t="shared" si="139"/>
        <v>0</v>
      </c>
      <c r="W1249" s="26">
        <v>47</v>
      </c>
      <c r="X1249" s="22">
        <v>21</v>
      </c>
      <c r="Y1249" s="3">
        <v>0.4</v>
      </c>
      <c r="Z1249" s="3"/>
      <c r="AB1249" s="30">
        <v>1219</v>
      </c>
      <c r="AC1249" s="30">
        <v>1.3894852076014923</v>
      </c>
      <c r="AD1249" s="30">
        <v>-0.18948520760149234</v>
      </c>
    </row>
    <row r="1250" spans="1:30">
      <c r="A1250" s="4">
        <v>43790</v>
      </c>
      <c r="B1250">
        <v>43790</v>
      </c>
      <c r="C1250" s="3">
        <v>0</v>
      </c>
      <c r="D1250" s="3">
        <v>0</v>
      </c>
      <c r="E1250" s="3">
        <v>52</v>
      </c>
      <c r="F1250" s="3">
        <v>0.2</v>
      </c>
      <c r="G1250" s="5">
        <v>0.2</v>
      </c>
      <c r="H1250" s="3">
        <v>0.4</v>
      </c>
      <c r="I1250" s="3">
        <v>1.55139</v>
      </c>
      <c r="J1250" s="12">
        <f t="shared" si="133"/>
        <v>1.8458333333333332</v>
      </c>
      <c r="K1250" s="4">
        <v>43790</v>
      </c>
      <c r="L1250" s="3">
        <f t="shared" si="134"/>
        <v>21</v>
      </c>
      <c r="M1250" s="3">
        <f t="shared" si="135"/>
        <v>0</v>
      </c>
      <c r="N1250" s="3">
        <v>58</v>
      </c>
      <c r="O1250" s="3">
        <v>58</v>
      </c>
      <c r="P1250" s="3">
        <v>58</v>
      </c>
      <c r="Q1250" s="3">
        <v>0</v>
      </c>
      <c r="R1250" s="3"/>
      <c r="S1250" s="3">
        <f t="shared" si="136"/>
        <v>1</v>
      </c>
      <c r="T1250" s="3">
        <f t="shared" si="137"/>
        <v>1</v>
      </c>
      <c r="U1250" s="3">
        <f t="shared" si="138"/>
        <v>1</v>
      </c>
      <c r="V1250" s="3">
        <f t="shared" si="139"/>
        <v>0</v>
      </c>
      <c r="W1250" s="25">
        <v>46</v>
      </c>
      <c r="X1250" s="23">
        <v>21</v>
      </c>
      <c r="Y1250" s="3">
        <v>0.4</v>
      </c>
      <c r="Z1250" s="3"/>
      <c r="AB1250" s="30">
        <v>1220</v>
      </c>
      <c r="AC1250" s="30">
        <v>1.3259753653128123</v>
      </c>
      <c r="AD1250" s="30">
        <v>-0.62597536531281239</v>
      </c>
    </row>
    <row r="1251" spans="1:30">
      <c r="A1251" s="4">
        <v>43790.041666666664</v>
      </c>
      <c r="B1251">
        <v>43790</v>
      </c>
      <c r="C1251" s="3">
        <v>4.1666666666666664E-2</v>
      </c>
      <c r="D1251" s="3">
        <v>1</v>
      </c>
      <c r="E1251" s="3">
        <v>52</v>
      </c>
      <c r="F1251" s="3">
        <v>0.2</v>
      </c>
      <c r="G1251" s="5">
        <v>0.3</v>
      </c>
      <c r="H1251" s="3">
        <v>0.5</v>
      </c>
      <c r="I1251" s="3">
        <v>1.55139</v>
      </c>
      <c r="J1251" s="12">
        <f t="shared" si="133"/>
        <v>1.8458333333333334</v>
      </c>
      <c r="K1251" s="4">
        <v>43790.041666666664</v>
      </c>
      <c r="L1251" s="3">
        <f t="shared" si="134"/>
        <v>21</v>
      </c>
      <c r="M1251" s="3">
        <f t="shared" si="135"/>
        <v>1</v>
      </c>
      <c r="N1251" s="3">
        <v>58</v>
      </c>
      <c r="O1251" s="3">
        <v>58</v>
      </c>
      <c r="P1251" s="3">
        <v>58</v>
      </c>
      <c r="Q1251" s="3">
        <v>0</v>
      </c>
      <c r="R1251" s="3"/>
      <c r="S1251" s="3">
        <f t="shared" si="136"/>
        <v>1</v>
      </c>
      <c r="T1251" s="3">
        <f t="shared" si="137"/>
        <v>1</v>
      </c>
      <c r="U1251" s="3">
        <f t="shared" si="138"/>
        <v>1</v>
      </c>
      <c r="V1251" s="3">
        <f t="shared" si="139"/>
        <v>0</v>
      </c>
      <c r="W1251" s="26">
        <v>45</v>
      </c>
      <c r="X1251" s="22">
        <v>21</v>
      </c>
      <c r="Y1251" s="3">
        <v>0.5</v>
      </c>
      <c r="Z1251" s="3"/>
      <c r="AB1251" s="30">
        <v>1221</v>
      </c>
      <c r="AC1251" s="30">
        <v>1.3791435728399486</v>
      </c>
      <c r="AD1251" s="30">
        <v>-0.67914357283994864</v>
      </c>
    </row>
    <row r="1252" spans="1:30">
      <c r="A1252" s="4">
        <v>43790.083333333336</v>
      </c>
      <c r="B1252">
        <v>43790</v>
      </c>
      <c r="C1252" s="3">
        <v>8.3333333333333329E-2</v>
      </c>
      <c r="D1252" s="3">
        <v>2</v>
      </c>
      <c r="E1252" s="3">
        <v>52</v>
      </c>
      <c r="F1252" s="3">
        <v>0.4</v>
      </c>
      <c r="G1252" s="5">
        <v>0.5</v>
      </c>
      <c r="H1252" s="3">
        <v>0.9</v>
      </c>
      <c r="I1252" s="3">
        <v>1.55139</v>
      </c>
      <c r="J1252" s="12">
        <f t="shared" si="133"/>
        <v>1.8416666666666666</v>
      </c>
      <c r="K1252" s="4">
        <v>43790.083333333336</v>
      </c>
      <c r="L1252" s="3">
        <f t="shared" si="134"/>
        <v>21</v>
      </c>
      <c r="M1252" s="3">
        <f t="shared" si="135"/>
        <v>2</v>
      </c>
      <c r="N1252" s="3">
        <v>58</v>
      </c>
      <c r="O1252" s="3">
        <v>58</v>
      </c>
      <c r="P1252" s="3">
        <v>58</v>
      </c>
      <c r="Q1252" s="3">
        <v>0</v>
      </c>
      <c r="R1252" s="3"/>
      <c r="S1252" s="3">
        <f t="shared" si="136"/>
        <v>1</v>
      </c>
      <c r="T1252" s="3">
        <f t="shared" si="137"/>
        <v>1</v>
      </c>
      <c r="U1252" s="3">
        <f t="shared" si="138"/>
        <v>1</v>
      </c>
      <c r="V1252" s="3">
        <f t="shared" si="139"/>
        <v>0</v>
      </c>
      <c r="W1252" s="25">
        <v>43</v>
      </c>
      <c r="X1252" s="23">
        <v>21</v>
      </c>
      <c r="Y1252" s="3">
        <v>0.9</v>
      </c>
      <c r="Z1252" s="3"/>
      <c r="AB1252" s="30">
        <v>1222</v>
      </c>
      <c r="AC1252" s="30">
        <v>1.7275425649640488</v>
      </c>
      <c r="AD1252" s="30">
        <v>0.97245743503595139</v>
      </c>
    </row>
    <row r="1253" spans="1:30">
      <c r="A1253" s="4">
        <v>43790.125</v>
      </c>
      <c r="B1253">
        <v>43790</v>
      </c>
      <c r="C1253" s="3">
        <v>0.125</v>
      </c>
      <c r="D1253" s="3">
        <v>3</v>
      </c>
      <c r="E1253" s="3">
        <v>52</v>
      </c>
      <c r="F1253" s="3">
        <v>0.5</v>
      </c>
      <c r="G1253" s="5">
        <v>0.4</v>
      </c>
      <c r="H1253" s="3">
        <v>0.9</v>
      </c>
      <c r="I1253" s="3">
        <v>1.55139</v>
      </c>
      <c r="J1253" s="12">
        <f t="shared" si="133"/>
        <v>1.8208333333333331</v>
      </c>
      <c r="K1253" s="4">
        <v>43790.125</v>
      </c>
      <c r="L1253" s="3">
        <f t="shared" si="134"/>
        <v>21</v>
      </c>
      <c r="M1253" s="3">
        <f t="shared" si="135"/>
        <v>3</v>
      </c>
      <c r="N1253" s="3">
        <v>58</v>
      </c>
      <c r="O1253" s="3">
        <v>58</v>
      </c>
      <c r="P1253" s="3">
        <v>58</v>
      </c>
      <c r="Q1253" s="3">
        <v>0</v>
      </c>
      <c r="R1253" s="3"/>
      <c r="S1253" s="3">
        <f t="shared" si="136"/>
        <v>1</v>
      </c>
      <c r="T1253" s="3">
        <f t="shared" si="137"/>
        <v>1</v>
      </c>
      <c r="U1253" s="3">
        <f t="shared" si="138"/>
        <v>1</v>
      </c>
      <c r="V1253" s="3">
        <f t="shared" si="139"/>
        <v>0</v>
      </c>
      <c r="W1253" s="26">
        <v>40</v>
      </c>
      <c r="X1253" s="22">
        <v>17</v>
      </c>
      <c r="Y1253" s="3">
        <v>0.9</v>
      </c>
      <c r="Z1253" s="3"/>
      <c r="AB1253" s="30">
        <v>1223</v>
      </c>
      <c r="AC1253" s="30">
        <v>1.7275425649640488</v>
      </c>
      <c r="AD1253" s="30">
        <v>-0.32754256496404888</v>
      </c>
    </row>
    <row r="1254" spans="1:30">
      <c r="A1254" s="4">
        <v>43790.166666666664</v>
      </c>
      <c r="B1254">
        <v>43790</v>
      </c>
      <c r="C1254" s="3">
        <v>0.16666666666666666</v>
      </c>
      <c r="D1254" s="3">
        <v>4</v>
      </c>
      <c r="E1254" s="3">
        <v>52</v>
      </c>
      <c r="F1254" s="3">
        <v>1.5</v>
      </c>
      <c r="G1254" s="5">
        <v>0.8</v>
      </c>
      <c r="H1254" s="3">
        <v>2.2999999999999998</v>
      </c>
      <c r="I1254" s="3">
        <v>1.55139</v>
      </c>
      <c r="J1254" s="12">
        <f t="shared" si="133"/>
        <v>1.7999999999999998</v>
      </c>
      <c r="K1254" s="4">
        <v>43790.166666666664</v>
      </c>
      <c r="L1254" s="3">
        <f t="shared" si="134"/>
        <v>21</v>
      </c>
      <c r="M1254" s="3">
        <f t="shared" si="135"/>
        <v>4</v>
      </c>
      <c r="N1254" s="3">
        <v>57</v>
      </c>
      <c r="O1254" s="3">
        <v>55</v>
      </c>
      <c r="P1254" s="3">
        <v>57</v>
      </c>
      <c r="Q1254" s="3">
        <v>0</v>
      </c>
      <c r="R1254" s="3"/>
      <c r="S1254" s="3">
        <f t="shared" si="136"/>
        <v>1</v>
      </c>
      <c r="T1254" s="3">
        <f t="shared" si="137"/>
        <v>1</v>
      </c>
      <c r="U1254" s="3">
        <f t="shared" si="138"/>
        <v>1</v>
      </c>
      <c r="V1254" s="3">
        <f t="shared" si="139"/>
        <v>0</v>
      </c>
      <c r="W1254" s="25">
        <v>41</v>
      </c>
      <c r="X1254" s="23">
        <v>17</v>
      </c>
      <c r="Y1254" s="3">
        <v>2.2999999999999998</v>
      </c>
      <c r="Z1254" s="3"/>
      <c r="AB1254" s="30">
        <v>1224</v>
      </c>
      <c r="AC1254" s="30">
        <v>1.7777603553709447</v>
      </c>
      <c r="AD1254" s="30">
        <v>0.32223964462905497</v>
      </c>
    </row>
    <row r="1255" spans="1:30">
      <c r="A1255" s="4">
        <v>43790.208333333336</v>
      </c>
      <c r="B1255">
        <v>43790</v>
      </c>
      <c r="C1255" s="3">
        <v>0.20833333333333334</v>
      </c>
      <c r="D1255" s="3">
        <v>5</v>
      </c>
      <c r="E1255" s="3">
        <v>52</v>
      </c>
      <c r="F1255" s="3">
        <v>0.2</v>
      </c>
      <c r="G1255" s="5">
        <v>0.6</v>
      </c>
      <c r="H1255" s="3">
        <v>0.8</v>
      </c>
      <c r="I1255" s="3">
        <v>1.55139</v>
      </c>
      <c r="J1255" s="12">
        <f t="shared" si="133"/>
        <v>1.7291666666666667</v>
      </c>
      <c r="K1255" s="4">
        <v>43790.208333333336</v>
      </c>
      <c r="L1255" s="3">
        <f t="shared" si="134"/>
        <v>21</v>
      </c>
      <c r="M1255" s="3">
        <f t="shared" si="135"/>
        <v>5</v>
      </c>
      <c r="N1255" s="3">
        <v>58</v>
      </c>
      <c r="O1255" s="3">
        <v>27</v>
      </c>
      <c r="P1255" s="3">
        <v>58</v>
      </c>
      <c r="Q1255" s="3">
        <v>0</v>
      </c>
      <c r="R1255" s="3"/>
      <c r="S1255" s="3">
        <f t="shared" si="136"/>
        <v>1</v>
      </c>
      <c r="T1255" s="3">
        <f t="shared" si="137"/>
        <v>1</v>
      </c>
      <c r="U1255" s="3">
        <f t="shared" si="138"/>
        <v>1</v>
      </c>
      <c r="V1255" s="3">
        <f t="shared" si="139"/>
        <v>0</v>
      </c>
      <c r="W1255" s="26">
        <v>41</v>
      </c>
      <c r="X1255" s="22">
        <v>13</v>
      </c>
      <c r="Y1255" s="3">
        <v>0.8</v>
      </c>
      <c r="Z1255" s="3"/>
      <c r="AB1255" s="30">
        <v>1225</v>
      </c>
      <c r="AC1255" s="30">
        <v>1.7511762516073766</v>
      </c>
      <c r="AD1255" s="30">
        <v>-1.0511762516073766</v>
      </c>
    </row>
    <row r="1256" spans="1:30">
      <c r="A1256" s="4">
        <v>43790.25</v>
      </c>
      <c r="B1256">
        <v>43790</v>
      </c>
      <c r="C1256" s="3">
        <v>0.25</v>
      </c>
      <c r="D1256" s="3">
        <v>6</v>
      </c>
      <c r="E1256" s="3">
        <v>52</v>
      </c>
      <c r="F1256" s="3">
        <v>0.5</v>
      </c>
      <c r="G1256" s="5">
        <v>1.3</v>
      </c>
      <c r="H1256" s="3">
        <v>1.8</v>
      </c>
      <c r="I1256" s="3">
        <v>1.55139</v>
      </c>
      <c r="J1256" s="12">
        <f t="shared" si="133"/>
        <v>1.7625</v>
      </c>
      <c r="K1256" s="4">
        <v>43790.25</v>
      </c>
      <c r="L1256" s="3">
        <f t="shared" si="134"/>
        <v>21</v>
      </c>
      <c r="M1256" s="3">
        <f t="shared" si="135"/>
        <v>6</v>
      </c>
      <c r="N1256" s="3">
        <v>58</v>
      </c>
      <c r="O1256" s="3">
        <v>0</v>
      </c>
      <c r="P1256" s="3">
        <v>58</v>
      </c>
      <c r="Q1256" s="3">
        <v>0</v>
      </c>
      <c r="R1256" s="3"/>
      <c r="S1256" s="3">
        <f t="shared" si="136"/>
        <v>1</v>
      </c>
      <c r="T1256" s="3">
        <f t="shared" si="137"/>
        <v>0</v>
      </c>
      <c r="U1256" s="3">
        <f t="shared" si="138"/>
        <v>1</v>
      </c>
      <c r="V1256" s="3">
        <f t="shared" si="139"/>
        <v>0</v>
      </c>
      <c r="W1256" s="25">
        <v>43</v>
      </c>
      <c r="X1256" s="23">
        <v>13</v>
      </c>
      <c r="Y1256" s="3">
        <v>1.8</v>
      </c>
      <c r="Z1256" s="3"/>
      <c r="AB1256" s="30">
        <v>1226</v>
      </c>
      <c r="AC1256" s="30">
        <v>1.7511762516073766</v>
      </c>
      <c r="AD1256" s="30">
        <v>-1.0511762516073766</v>
      </c>
    </row>
    <row r="1257" spans="1:30">
      <c r="A1257" s="4">
        <v>43790.291666666664</v>
      </c>
      <c r="B1257">
        <v>43790</v>
      </c>
      <c r="C1257" s="3">
        <v>0.29166666666666669</v>
      </c>
      <c r="D1257" s="3">
        <v>7</v>
      </c>
      <c r="E1257" s="3">
        <v>52</v>
      </c>
      <c r="F1257" s="3">
        <v>2.7</v>
      </c>
      <c r="G1257" s="5">
        <v>0.9</v>
      </c>
      <c r="H1257" s="3">
        <v>3.6</v>
      </c>
      <c r="I1257" s="3">
        <v>1.55139</v>
      </c>
      <c r="J1257" s="12">
        <f t="shared" si="133"/>
        <v>1.7666666666666666</v>
      </c>
      <c r="K1257" s="4">
        <v>43790.291666666664</v>
      </c>
      <c r="L1257" s="3">
        <f t="shared" si="134"/>
        <v>21</v>
      </c>
      <c r="M1257" s="3">
        <f t="shared" si="135"/>
        <v>7</v>
      </c>
      <c r="N1257" s="3">
        <v>51</v>
      </c>
      <c r="O1257" s="3">
        <v>0</v>
      </c>
      <c r="P1257" s="3">
        <v>58</v>
      </c>
      <c r="Q1257" s="3">
        <v>0</v>
      </c>
      <c r="R1257" s="3"/>
      <c r="S1257" s="3">
        <f t="shared" si="136"/>
        <v>1</v>
      </c>
      <c r="T1257" s="3">
        <f t="shared" si="137"/>
        <v>0</v>
      </c>
      <c r="U1257" s="3">
        <f t="shared" si="138"/>
        <v>1</v>
      </c>
      <c r="V1257" s="3">
        <f t="shared" si="139"/>
        <v>0</v>
      </c>
      <c r="W1257" s="26">
        <v>45</v>
      </c>
      <c r="X1257" s="22">
        <v>13</v>
      </c>
      <c r="Y1257" s="3">
        <v>3.6</v>
      </c>
      <c r="Z1257" s="3"/>
      <c r="AB1257" s="30">
        <v>1227</v>
      </c>
      <c r="AC1257" s="30">
        <v>1.7777603553709447</v>
      </c>
      <c r="AD1257" s="30">
        <v>-1.1777603553709446</v>
      </c>
    </row>
    <row r="1258" spans="1:30">
      <c r="A1258" s="4">
        <v>43790.333333333336</v>
      </c>
      <c r="B1258">
        <v>43790</v>
      </c>
      <c r="C1258" s="3">
        <v>0.33333333333333331</v>
      </c>
      <c r="D1258" s="3">
        <v>8</v>
      </c>
      <c r="E1258" s="3">
        <v>52</v>
      </c>
      <c r="F1258" s="3">
        <v>0.2</v>
      </c>
      <c r="G1258" s="5">
        <v>0.2</v>
      </c>
      <c r="H1258" s="3">
        <v>0.4</v>
      </c>
      <c r="I1258" s="3">
        <v>1.55139</v>
      </c>
      <c r="J1258" s="12">
        <f t="shared" si="133"/>
        <v>1.8125</v>
      </c>
      <c r="K1258" s="4">
        <v>43790.333333333336</v>
      </c>
      <c r="L1258" s="3">
        <f t="shared" si="134"/>
        <v>21</v>
      </c>
      <c r="M1258" s="3">
        <f t="shared" si="135"/>
        <v>8</v>
      </c>
      <c r="N1258" s="3">
        <v>0</v>
      </c>
      <c r="O1258" s="3">
        <v>0</v>
      </c>
      <c r="P1258" s="3">
        <v>58</v>
      </c>
      <c r="Q1258" s="3">
        <v>0</v>
      </c>
      <c r="R1258" s="3"/>
      <c r="S1258" s="3">
        <f t="shared" si="136"/>
        <v>0</v>
      </c>
      <c r="T1258" s="3">
        <f t="shared" si="137"/>
        <v>0</v>
      </c>
      <c r="U1258" s="3">
        <f t="shared" si="138"/>
        <v>1</v>
      </c>
      <c r="V1258" s="3">
        <f t="shared" si="139"/>
        <v>0</v>
      </c>
      <c r="W1258" s="25">
        <v>45</v>
      </c>
      <c r="X1258" s="23">
        <v>13</v>
      </c>
      <c r="Y1258" s="3">
        <v>0.4</v>
      </c>
      <c r="Z1258" s="3"/>
      <c r="AB1258" s="30">
        <v>1228</v>
      </c>
      <c r="AC1258" s="30">
        <v>1.7777603553709447</v>
      </c>
      <c r="AD1258" s="30">
        <v>-0.97776035537094463</v>
      </c>
    </row>
    <row r="1259" spans="1:30">
      <c r="A1259" s="4">
        <v>43790.375</v>
      </c>
      <c r="B1259">
        <v>43790</v>
      </c>
      <c r="C1259" s="3">
        <v>0.375</v>
      </c>
      <c r="D1259" s="3">
        <v>9</v>
      </c>
      <c r="E1259" s="3">
        <v>52</v>
      </c>
      <c r="F1259" s="3">
        <v>0.3</v>
      </c>
      <c r="G1259" s="5">
        <v>0.2</v>
      </c>
      <c r="H1259" s="3">
        <v>0.5</v>
      </c>
      <c r="I1259" s="3">
        <v>1.55139</v>
      </c>
      <c r="J1259" s="12">
        <f t="shared" si="133"/>
        <v>1.8374999999999997</v>
      </c>
      <c r="K1259" s="4">
        <v>43790.375</v>
      </c>
      <c r="L1259" s="3">
        <f t="shared" si="134"/>
        <v>21</v>
      </c>
      <c r="M1259" s="3">
        <f t="shared" si="135"/>
        <v>9</v>
      </c>
      <c r="N1259" s="3">
        <v>0</v>
      </c>
      <c r="O1259" s="3">
        <v>0</v>
      </c>
      <c r="P1259" s="3">
        <v>57</v>
      </c>
      <c r="Q1259" s="3">
        <v>0</v>
      </c>
      <c r="R1259" s="3"/>
      <c r="S1259" s="3">
        <f t="shared" si="136"/>
        <v>0</v>
      </c>
      <c r="T1259" s="3">
        <f t="shared" si="137"/>
        <v>0</v>
      </c>
      <c r="U1259" s="3">
        <f t="shared" si="138"/>
        <v>1</v>
      </c>
      <c r="V1259" s="3">
        <f t="shared" si="139"/>
        <v>0</v>
      </c>
      <c r="W1259" s="26">
        <v>50</v>
      </c>
      <c r="X1259" s="22">
        <v>17</v>
      </c>
      <c r="Y1259" s="3">
        <v>0.5</v>
      </c>
      <c r="Z1259" s="3"/>
      <c r="AB1259" s="30">
        <v>1229</v>
      </c>
      <c r="AC1259" s="30">
        <v>1.7777603553709447</v>
      </c>
      <c r="AD1259" s="30">
        <v>-0.97776035537094463</v>
      </c>
    </row>
    <row r="1260" spans="1:30">
      <c r="A1260" s="4">
        <v>43790.416666666664</v>
      </c>
      <c r="B1260">
        <v>43790</v>
      </c>
      <c r="C1260" s="3">
        <v>0.41666666666666669</v>
      </c>
      <c r="D1260" s="3">
        <v>10</v>
      </c>
      <c r="E1260" s="3">
        <v>52</v>
      </c>
      <c r="F1260" s="3">
        <v>0.2</v>
      </c>
      <c r="G1260" s="5">
        <v>0.2</v>
      </c>
      <c r="H1260" s="3">
        <v>0.4</v>
      </c>
      <c r="I1260" s="3">
        <v>1.55139</v>
      </c>
      <c r="J1260" s="12">
        <f t="shared" si="133"/>
        <v>1.8374999999999997</v>
      </c>
      <c r="K1260" s="4">
        <v>43790.416666666664</v>
      </c>
      <c r="L1260" s="3">
        <f t="shared" si="134"/>
        <v>21</v>
      </c>
      <c r="M1260" s="3">
        <f t="shared" si="135"/>
        <v>10</v>
      </c>
      <c r="N1260" s="3">
        <v>0</v>
      </c>
      <c r="O1260" s="3">
        <v>0</v>
      </c>
      <c r="P1260" s="3">
        <v>58</v>
      </c>
      <c r="Q1260" s="3">
        <v>0</v>
      </c>
      <c r="R1260" s="3"/>
      <c r="S1260" s="3">
        <f t="shared" si="136"/>
        <v>0</v>
      </c>
      <c r="T1260" s="3">
        <f t="shared" si="137"/>
        <v>0</v>
      </c>
      <c r="U1260" s="3">
        <f t="shared" si="138"/>
        <v>1</v>
      </c>
      <c r="V1260" s="3">
        <f t="shared" si="139"/>
        <v>0</v>
      </c>
      <c r="W1260" s="25">
        <v>51</v>
      </c>
      <c r="X1260" s="23">
        <v>17</v>
      </c>
      <c r="Y1260" s="3">
        <v>0.4</v>
      </c>
      <c r="Z1260" s="3"/>
      <c r="AB1260" s="30">
        <v>1230</v>
      </c>
      <c r="AC1260" s="30">
        <v>1.7910524072527287</v>
      </c>
      <c r="AD1260" s="30">
        <v>-0.69105240725272865</v>
      </c>
    </row>
    <row r="1261" spans="1:30">
      <c r="A1261" s="4">
        <v>43790.458333333336</v>
      </c>
      <c r="B1261">
        <v>43790</v>
      </c>
      <c r="C1261" s="3">
        <v>0.45833333333333331</v>
      </c>
      <c r="D1261" s="3">
        <v>11</v>
      </c>
      <c r="E1261" s="3">
        <v>52</v>
      </c>
      <c r="F1261" s="3">
        <v>0.4</v>
      </c>
      <c r="G1261" s="5">
        <v>0.2</v>
      </c>
      <c r="H1261" s="3">
        <v>0.60000000000000009</v>
      </c>
      <c r="I1261" s="3">
        <v>1.55139</v>
      </c>
      <c r="J1261" s="12">
        <f t="shared" si="133"/>
        <v>1.8374999999999997</v>
      </c>
      <c r="K1261" s="4">
        <v>43790.458333333336</v>
      </c>
      <c r="L1261" s="3">
        <f t="shared" si="134"/>
        <v>21</v>
      </c>
      <c r="M1261" s="3">
        <f t="shared" si="135"/>
        <v>11</v>
      </c>
      <c r="N1261" s="3">
        <v>0</v>
      </c>
      <c r="O1261" s="3">
        <v>0</v>
      </c>
      <c r="P1261" s="3">
        <v>58</v>
      </c>
      <c r="Q1261" s="3">
        <v>0</v>
      </c>
      <c r="R1261" s="3"/>
      <c r="S1261" s="3">
        <f t="shared" si="136"/>
        <v>0</v>
      </c>
      <c r="T1261" s="3">
        <f t="shared" si="137"/>
        <v>0</v>
      </c>
      <c r="U1261" s="3">
        <f t="shared" si="138"/>
        <v>1</v>
      </c>
      <c r="V1261" s="3">
        <f t="shared" si="139"/>
        <v>0</v>
      </c>
      <c r="W1261" s="26">
        <v>51</v>
      </c>
      <c r="X1261" s="22">
        <v>13</v>
      </c>
      <c r="Y1261" s="3">
        <v>0.60000000000000009</v>
      </c>
      <c r="Z1261" s="3"/>
      <c r="AB1261" s="30">
        <v>1231</v>
      </c>
      <c r="AC1261" s="30">
        <v>1.7777603553709447</v>
      </c>
      <c r="AD1261" s="30">
        <v>0.92223964462905506</v>
      </c>
    </row>
    <row r="1262" spans="1:30">
      <c r="A1262" s="4">
        <v>43790.5</v>
      </c>
      <c r="B1262">
        <v>43790</v>
      </c>
      <c r="C1262" s="3">
        <v>0.5</v>
      </c>
      <c r="D1262" s="3">
        <v>12</v>
      </c>
      <c r="E1262" s="3">
        <v>52</v>
      </c>
      <c r="F1262" s="3">
        <v>1.3</v>
      </c>
      <c r="G1262" s="5">
        <v>0.2</v>
      </c>
      <c r="H1262" s="3">
        <v>1.5</v>
      </c>
      <c r="I1262" s="3">
        <v>1.55139</v>
      </c>
      <c r="J1262" s="12">
        <f t="shared" si="133"/>
        <v>1.8291666666666664</v>
      </c>
      <c r="K1262" s="4">
        <v>43790.5</v>
      </c>
      <c r="L1262" s="3">
        <f t="shared" si="134"/>
        <v>21</v>
      </c>
      <c r="M1262" s="3">
        <f t="shared" si="135"/>
        <v>12</v>
      </c>
      <c r="N1262" s="3">
        <v>0</v>
      </c>
      <c r="O1262" s="3">
        <v>0</v>
      </c>
      <c r="P1262" s="3">
        <v>57</v>
      </c>
      <c r="Q1262" s="3">
        <v>0</v>
      </c>
      <c r="R1262" s="3"/>
      <c r="S1262" s="3">
        <f t="shared" si="136"/>
        <v>0</v>
      </c>
      <c r="T1262" s="3">
        <f t="shared" si="137"/>
        <v>0</v>
      </c>
      <c r="U1262" s="3">
        <f t="shared" si="138"/>
        <v>1</v>
      </c>
      <c r="V1262" s="3">
        <f t="shared" si="139"/>
        <v>0</v>
      </c>
      <c r="W1262" s="25">
        <v>52</v>
      </c>
      <c r="X1262" s="23">
        <v>11</v>
      </c>
      <c r="Y1262" s="3">
        <v>1.5</v>
      </c>
      <c r="Z1262" s="3"/>
      <c r="AB1262" s="30">
        <v>1232</v>
      </c>
      <c r="AC1262" s="30">
        <v>1.7777603553709447</v>
      </c>
      <c r="AD1262" s="30">
        <v>1.822239644629055</v>
      </c>
    </row>
    <row r="1263" spans="1:30">
      <c r="A1263" s="4">
        <v>43790.541666666664</v>
      </c>
      <c r="B1263">
        <v>43790</v>
      </c>
      <c r="C1263" s="3">
        <v>0.54166666666666663</v>
      </c>
      <c r="D1263" s="3">
        <v>13</v>
      </c>
      <c r="E1263" s="3">
        <v>52</v>
      </c>
      <c r="F1263" s="3">
        <v>0.3</v>
      </c>
      <c r="G1263" s="5">
        <v>0.4</v>
      </c>
      <c r="H1263" s="3">
        <v>0.7</v>
      </c>
      <c r="I1263" s="3">
        <v>1.55139</v>
      </c>
      <c r="J1263" s="12">
        <f t="shared" si="133"/>
        <v>1.8666666666666663</v>
      </c>
      <c r="K1263" s="4">
        <v>43790.541666666664</v>
      </c>
      <c r="L1263" s="3">
        <f t="shared" si="134"/>
        <v>21</v>
      </c>
      <c r="M1263" s="3">
        <f t="shared" si="135"/>
        <v>13</v>
      </c>
      <c r="N1263" s="3">
        <v>0</v>
      </c>
      <c r="O1263" s="3">
        <v>0</v>
      </c>
      <c r="P1263" s="3">
        <v>58</v>
      </c>
      <c r="Q1263" s="3">
        <v>0</v>
      </c>
      <c r="R1263" s="3"/>
      <c r="S1263" s="3">
        <f t="shared" si="136"/>
        <v>0</v>
      </c>
      <c r="T1263" s="3">
        <f t="shared" si="137"/>
        <v>0</v>
      </c>
      <c r="U1263" s="3">
        <f t="shared" si="138"/>
        <v>1</v>
      </c>
      <c r="V1263" s="3">
        <f t="shared" si="139"/>
        <v>0</v>
      </c>
      <c r="W1263" s="26">
        <v>52</v>
      </c>
      <c r="X1263" s="22">
        <v>13</v>
      </c>
      <c r="Y1263" s="3">
        <v>0.7</v>
      </c>
      <c r="Z1263" s="3"/>
      <c r="AB1263" s="30">
        <v>1233</v>
      </c>
      <c r="AC1263" s="30">
        <v>1.7123834417576635</v>
      </c>
      <c r="AD1263" s="30">
        <v>-0.9123834417576635</v>
      </c>
    </row>
    <row r="1264" spans="1:30">
      <c r="A1264" s="4">
        <v>43790.583333333336</v>
      </c>
      <c r="B1264">
        <v>43790</v>
      </c>
      <c r="C1264" s="3">
        <v>0.58333333333333337</v>
      </c>
      <c r="D1264" s="3">
        <v>14</v>
      </c>
      <c r="E1264" s="3">
        <v>52</v>
      </c>
      <c r="F1264" s="3">
        <v>0.2</v>
      </c>
      <c r="G1264" s="5">
        <v>0.3</v>
      </c>
      <c r="H1264" s="3">
        <v>0.5</v>
      </c>
      <c r="I1264" s="3">
        <v>1.55139</v>
      </c>
      <c r="J1264" s="12">
        <f t="shared" si="133"/>
        <v>1.9041666666666666</v>
      </c>
      <c r="K1264" s="4">
        <v>43790.583333333336</v>
      </c>
      <c r="L1264" s="3">
        <f t="shared" si="134"/>
        <v>21</v>
      </c>
      <c r="M1264" s="3">
        <f t="shared" si="135"/>
        <v>14</v>
      </c>
      <c r="N1264" s="3">
        <v>0</v>
      </c>
      <c r="O1264" s="3">
        <v>0</v>
      </c>
      <c r="P1264" s="3">
        <v>58</v>
      </c>
      <c r="Q1264" s="3">
        <v>0</v>
      </c>
      <c r="R1264" s="3"/>
      <c r="S1264" s="3">
        <f t="shared" si="136"/>
        <v>0</v>
      </c>
      <c r="T1264" s="3">
        <f t="shared" si="137"/>
        <v>0</v>
      </c>
      <c r="U1264" s="3">
        <f t="shared" si="138"/>
        <v>1</v>
      </c>
      <c r="V1264" s="3">
        <f t="shared" si="139"/>
        <v>0</v>
      </c>
      <c r="W1264" s="25">
        <v>52</v>
      </c>
      <c r="X1264" s="23">
        <v>13</v>
      </c>
      <c r="Y1264" s="3">
        <v>0.5</v>
      </c>
      <c r="Z1264" s="3"/>
      <c r="AB1264" s="30">
        <v>1234</v>
      </c>
      <c r="AC1264" s="30">
        <v>1.4160693113650604</v>
      </c>
      <c r="AD1264" s="30">
        <v>-1.0160693113650603</v>
      </c>
    </row>
    <row r="1265" spans="1:30">
      <c r="A1265" s="4">
        <v>43790.625</v>
      </c>
      <c r="B1265">
        <v>43790</v>
      </c>
      <c r="C1265" s="3">
        <v>0.625</v>
      </c>
      <c r="D1265" s="3">
        <v>15</v>
      </c>
      <c r="E1265" s="3">
        <v>52</v>
      </c>
      <c r="F1265" s="3">
        <v>0.2</v>
      </c>
      <c r="G1265" s="5">
        <v>0.9</v>
      </c>
      <c r="H1265" s="3">
        <v>1.1000000000000001</v>
      </c>
      <c r="I1265" s="3">
        <v>1.55139</v>
      </c>
      <c r="J1265" s="12">
        <f t="shared" si="133"/>
        <v>2.0291666666666663</v>
      </c>
      <c r="K1265" s="4">
        <v>43790.625</v>
      </c>
      <c r="L1265" s="3">
        <f t="shared" si="134"/>
        <v>21</v>
      </c>
      <c r="M1265" s="3">
        <f t="shared" si="135"/>
        <v>15</v>
      </c>
      <c r="N1265" s="3">
        <v>0</v>
      </c>
      <c r="O1265" s="3">
        <v>0</v>
      </c>
      <c r="P1265" s="3">
        <v>58</v>
      </c>
      <c r="Q1265" s="3">
        <v>0</v>
      </c>
      <c r="R1265" s="3"/>
      <c r="S1265" s="3">
        <f t="shared" si="136"/>
        <v>0</v>
      </c>
      <c r="T1265" s="3">
        <f t="shared" si="137"/>
        <v>0</v>
      </c>
      <c r="U1265" s="3">
        <f t="shared" si="138"/>
        <v>1</v>
      </c>
      <c r="V1265" s="3">
        <f t="shared" si="139"/>
        <v>0</v>
      </c>
      <c r="W1265" s="26">
        <v>52</v>
      </c>
      <c r="X1265" s="22">
        <v>13</v>
      </c>
      <c r="Y1265" s="3">
        <v>1.1000000000000001</v>
      </c>
      <c r="Z1265" s="3"/>
      <c r="AB1265" s="30">
        <v>1235</v>
      </c>
      <c r="AC1265" s="30">
        <v>1.3894852076014923</v>
      </c>
      <c r="AD1265" s="30">
        <v>-0.78948520760149221</v>
      </c>
    </row>
    <row r="1266" spans="1:30">
      <c r="A1266" s="4">
        <v>43790.666666666664</v>
      </c>
      <c r="B1266">
        <v>43790</v>
      </c>
      <c r="C1266" s="3">
        <v>0.66666666666666663</v>
      </c>
      <c r="D1266" s="3">
        <v>16</v>
      </c>
      <c r="E1266" s="3">
        <v>52</v>
      </c>
      <c r="F1266" s="3">
        <v>1.5</v>
      </c>
      <c r="G1266" s="5">
        <v>1.1000000000000001</v>
      </c>
      <c r="H1266" s="3">
        <v>2.6</v>
      </c>
      <c r="I1266" s="3">
        <v>1.55139</v>
      </c>
      <c r="J1266" s="12">
        <f t="shared" si="133"/>
        <v>2.1208333333333331</v>
      </c>
      <c r="K1266" s="4">
        <v>43790.666666666664</v>
      </c>
      <c r="L1266" s="3">
        <f t="shared" si="134"/>
        <v>21</v>
      </c>
      <c r="M1266" s="3">
        <f t="shared" si="135"/>
        <v>16</v>
      </c>
      <c r="N1266" s="3">
        <v>0</v>
      </c>
      <c r="O1266" s="3">
        <v>0</v>
      </c>
      <c r="P1266" s="3">
        <v>57</v>
      </c>
      <c r="Q1266" s="3">
        <v>0</v>
      </c>
      <c r="R1266" s="3"/>
      <c r="S1266" s="3">
        <f t="shared" si="136"/>
        <v>0</v>
      </c>
      <c r="T1266" s="3">
        <f t="shared" si="137"/>
        <v>0</v>
      </c>
      <c r="U1266" s="3">
        <f t="shared" si="138"/>
        <v>1</v>
      </c>
      <c r="V1266" s="3">
        <f t="shared" si="139"/>
        <v>0</v>
      </c>
      <c r="W1266" s="25">
        <v>51</v>
      </c>
      <c r="X1266" s="23">
        <v>13</v>
      </c>
      <c r="Y1266" s="3">
        <v>2.6</v>
      </c>
      <c r="Z1266" s="3"/>
      <c r="AB1266" s="30">
        <v>1236</v>
      </c>
      <c r="AC1266" s="30">
        <v>1.3387999410491593</v>
      </c>
      <c r="AD1266" s="30">
        <v>0.36120005895084062</v>
      </c>
    </row>
    <row r="1267" spans="1:30">
      <c r="A1267" s="4">
        <v>43790.708333333336</v>
      </c>
      <c r="B1267">
        <v>43790</v>
      </c>
      <c r="C1267" s="3">
        <v>0.70833333333333337</v>
      </c>
      <c r="D1267" s="3">
        <v>17</v>
      </c>
      <c r="E1267" s="3">
        <v>52</v>
      </c>
      <c r="F1267" s="3">
        <v>1.1000000000000001</v>
      </c>
      <c r="G1267" s="5">
        <v>2.8</v>
      </c>
      <c r="H1267" s="3">
        <v>3.9</v>
      </c>
      <c r="I1267" s="3">
        <v>1.55139</v>
      </c>
      <c r="J1267" s="12">
        <f t="shared" si="133"/>
        <v>2.129166666666666</v>
      </c>
      <c r="K1267" s="4">
        <v>43790.708333333336</v>
      </c>
      <c r="L1267" s="3">
        <f t="shared" si="134"/>
        <v>21</v>
      </c>
      <c r="M1267" s="3">
        <f t="shared" si="135"/>
        <v>17</v>
      </c>
      <c r="N1267" s="3">
        <v>0</v>
      </c>
      <c r="O1267" s="3">
        <v>0</v>
      </c>
      <c r="P1267" s="3">
        <v>58</v>
      </c>
      <c r="Q1267" s="3">
        <v>0</v>
      </c>
      <c r="R1267" s="3"/>
      <c r="S1267" s="3">
        <f t="shared" si="136"/>
        <v>0</v>
      </c>
      <c r="T1267" s="3">
        <f t="shared" si="137"/>
        <v>0</v>
      </c>
      <c r="U1267" s="3">
        <f t="shared" si="138"/>
        <v>1</v>
      </c>
      <c r="V1267" s="3">
        <f t="shared" si="139"/>
        <v>0</v>
      </c>
      <c r="W1267" s="26">
        <v>51</v>
      </c>
      <c r="X1267" s="22">
        <v>11</v>
      </c>
      <c r="Y1267" s="3">
        <v>3.9</v>
      </c>
      <c r="Z1267" s="3"/>
      <c r="AB1267" s="30">
        <v>1237</v>
      </c>
      <c r="AC1267" s="30">
        <v>1.3255078891673753</v>
      </c>
      <c r="AD1267" s="30">
        <v>-0.7255078891673753</v>
      </c>
    </row>
    <row r="1268" spans="1:30">
      <c r="A1268" s="4">
        <v>43790.75</v>
      </c>
      <c r="B1268">
        <v>43790</v>
      </c>
      <c r="C1268" s="3">
        <v>0.75</v>
      </c>
      <c r="D1268" s="3">
        <v>18</v>
      </c>
      <c r="E1268" s="3">
        <v>52</v>
      </c>
      <c r="F1268" s="3">
        <v>2</v>
      </c>
      <c r="G1268" s="5">
        <v>1.7</v>
      </c>
      <c r="H1268" s="3">
        <v>3.7</v>
      </c>
      <c r="I1268" s="3">
        <v>1.55139</v>
      </c>
      <c r="J1268" s="12">
        <f t="shared" si="133"/>
        <v>2.0791666666666662</v>
      </c>
      <c r="K1268" s="4">
        <v>43790.75</v>
      </c>
      <c r="L1268" s="3">
        <f t="shared" si="134"/>
        <v>21</v>
      </c>
      <c r="M1268" s="3">
        <f t="shared" si="135"/>
        <v>18</v>
      </c>
      <c r="N1268" s="3">
        <v>0</v>
      </c>
      <c r="O1268" s="3">
        <v>41</v>
      </c>
      <c r="P1268" s="3">
        <v>58</v>
      </c>
      <c r="Q1268" s="3">
        <v>0</v>
      </c>
      <c r="R1268" s="3"/>
      <c r="S1268" s="3">
        <f t="shared" si="136"/>
        <v>0</v>
      </c>
      <c r="T1268" s="3">
        <f t="shared" si="137"/>
        <v>1</v>
      </c>
      <c r="U1268" s="3">
        <f t="shared" si="138"/>
        <v>1</v>
      </c>
      <c r="V1268" s="3">
        <f t="shared" si="139"/>
        <v>0</v>
      </c>
      <c r="W1268" s="25">
        <v>50</v>
      </c>
      <c r="X1268" s="23">
        <v>11</v>
      </c>
      <c r="Y1268" s="3">
        <v>3.7</v>
      </c>
      <c r="Z1268" s="3"/>
      <c r="AB1268" s="30">
        <v>1238</v>
      </c>
      <c r="AC1268" s="30">
        <v>1.3761931557197082</v>
      </c>
      <c r="AD1268" s="30">
        <v>-0.87619315571970824</v>
      </c>
    </row>
    <row r="1269" spans="1:30">
      <c r="A1269" s="4">
        <v>43790.791666666664</v>
      </c>
      <c r="B1269">
        <v>43790</v>
      </c>
      <c r="C1269" s="3">
        <v>0.79166666666666663</v>
      </c>
      <c r="D1269" s="3">
        <v>19</v>
      </c>
      <c r="E1269" s="3">
        <v>52</v>
      </c>
      <c r="F1269" s="3">
        <v>0.6</v>
      </c>
      <c r="G1269" s="5">
        <v>3.9</v>
      </c>
      <c r="H1269" s="3">
        <v>4.5</v>
      </c>
      <c r="I1269" s="3">
        <v>1.55139</v>
      </c>
      <c r="J1269" s="12">
        <f t="shared" si="133"/>
        <v>2.0124999999999997</v>
      </c>
      <c r="K1269" s="4">
        <v>43790.791666666664</v>
      </c>
      <c r="L1269" s="3">
        <f t="shared" si="134"/>
        <v>21</v>
      </c>
      <c r="M1269" s="3">
        <f t="shared" si="135"/>
        <v>19</v>
      </c>
      <c r="N1269" s="3">
        <v>58</v>
      </c>
      <c r="O1269" s="3">
        <v>58</v>
      </c>
      <c r="P1269" s="3">
        <v>58</v>
      </c>
      <c r="Q1269" s="3">
        <v>0</v>
      </c>
      <c r="R1269" s="3"/>
      <c r="S1269" s="3">
        <f t="shared" si="136"/>
        <v>1</v>
      </c>
      <c r="T1269" s="3">
        <f t="shared" si="137"/>
        <v>1</v>
      </c>
      <c r="U1269" s="3">
        <f t="shared" si="138"/>
        <v>1</v>
      </c>
      <c r="V1269" s="3">
        <f t="shared" si="139"/>
        <v>0</v>
      </c>
      <c r="W1269" s="26">
        <v>49</v>
      </c>
      <c r="X1269" s="22">
        <v>13</v>
      </c>
      <c r="Y1269" s="3">
        <v>4.5</v>
      </c>
      <c r="Z1269" s="3"/>
      <c r="AB1269" s="30">
        <v>1239</v>
      </c>
      <c r="AC1269" s="30">
        <v>1.3255078891673753</v>
      </c>
      <c r="AD1269" s="30">
        <v>0.47449211083262455</v>
      </c>
    </row>
    <row r="1270" spans="1:30">
      <c r="A1270" s="4">
        <v>43790.833333333336</v>
      </c>
      <c r="B1270">
        <v>43790</v>
      </c>
      <c r="C1270" s="3">
        <v>0.83333333333333337</v>
      </c>
      <c r="D1270" s="3">
        <v>20</v>
      </c>
      <c r="E1270" s="3">
        <v>52</v>
      </c>
      <c r="F1270" s="3">
        <v>2.2999999999999998</v>
      </c>
      <c r="G1270" s="5">
        <v>2.2000000000000002</v>
      </c>
      <c r="H1270" s="3">
        <v>4.5</v>
      </c>
      <c r="I1270" s="3">
        <v>1.55139</v>
      </c>
      <c r="J1270" s="12">
        <f t="shared" si="133"/>
        <v>1.8458333333333332</v>
      </c>
      <c r="K1270" s="4">
        <v>43790.833333333336</v>
      </c>
      <c r="L1270" s="3">
        <f t="shared" si="134"/>
        <v>21</v>
      </c>
      <c r="M1270" s="3">
        <f t="shared" si="135"/>
        <v>20</v>
      </c>
      <c r="N1270" s="3">
        <v>57</v>
      </c>
      <c r="O1270" s="3">
        <v>54</v>
      </c>
      <c r="P1270" s="3">
        <v>57</v>
      </c>
      <c r="Q1270" s="3">
        <v>0</v>
      </c>
      <c r="R1270" s="3"/>
      <c r="S1270" s="3">
        <f t="shared" si="136"/>
        <v>1</v>
      </c>
      <c r="T1270" s="3">
        <f t="shared" si="137"/>
        <v>1</v>
      </c>
      <c r="U1270" s="3">
        <f t="shared" si="138"/>
        <v>1</v>
      </c>
      <c r="V1270" s="3">
        <f t="shared" si="139"/>
        <v>0</v>
      </c>
      <c r="W1270" s="25">
        <v>50</v>
      </c>
      <c r="X1270" s="23">
        <v>13</v>
      </c>
      <c r="Y1270" s="3">
        <v>4.5</v>
      </c>
      <c r="Z1270" s="3"/>
      <c r="AB1270" s="30">
        <v>1240</v>
      </c>
      <c r="AC1270" s="30">
        <v>1.3259753653128123</v>
      </c>
      <c r="AD1270" s="30">
        <v>-0.12597536531281239</v>
      </c>
    </row>
    <row r="1271" spans="1:30">
      <c r="A1271" s="4">
        <v>43790.875</v>
      </c>
      <c r="B1271">
        <v>43790</v>
      </c>
      <c r="C1271" s="3">
        <v>0.875</v>
      </c>
      <c r="D1271" s="3">
        <v>21</v>
      </c>
      <c r="E1271" s="3">
        <v>52</v>
      </c>
      <c r="F1271" s="3">
        <v>1.2</v>
      </c>
      <c r="G1271" s="5">
        <v>0.7</v>
      </c>
      <c r="H1271" s="3">
        <v>1.9</v>
      </c>
      <c r="I1271" s="3">
        <v>1.55139</v>
      </c>
      <c r="J1271" s="12">
        <f t="shared" si="133"/>
        <v>1.7166666666666668</v>
      </c>
      <c r="K1271" s="4">
        <v>43790.875</v>
      </c>
      <c r="L1271" s="3">
        <f t="shared" si="134"/>
        <v>21</v>
      </c>
      <c r="M1271" s="3">
        <f t="shared" si="135"/>
        <v>21</v>
      </c>
      <c r="N1271" s="3">
        <v>58</v>
      </c>
      <c r="O1271" s="3">
        <v>58</v>
      </c>
      <c r="P1271" s="3">
        <v>58</v>
      </c>
      <c r="Q1271" s="3">
        <v>0</v>
      </c>
      <c r="R1271" s="3"/>
      <c r="S1271" s="3">
        <f t="shared" si="136"/>
        <v>1</v>
      </c>
      <c r="T1271" s="3">
        <f t="shared" si="137"/>
        <v>1</v>
      </c>
      <c r="U1271" s="3">
        <f t="shared" si="138"/>
        <v>1</v>
      </c>
      <c r="V1271" s="3">
        <f t="shared" si="139"/>
        <v>0</v>
      </c>
      <c r="W1271" s="26">
        <v>51</v>
      </c>
      <c r="X1271" s="22">
        <v>11</v>
      </c>
      <c r="Y1271" s="3">
        <v>1.9</v>
      </c>
      <c r="Z1271" s="3"/>
      <c r="AB1271" s="30">
        <v>1241</v>
      </c>
      <c r="AC1271" s="30">
        <v>1.3894852076014923</v>
      </c>
      <c r="AD1271" s="30">
        <v>1.3105147923985079</v>
      </c>
    </row>
    <row r="1272" spans="1:30">
      <c r="A1272" s="4">
        <v>43790.916666666664</v>
      </c>
      <c r="B1272">
        <v>43790</v>
      </c>
      <c r="C1272" s="3">
        <v>0.91666666666666663</v>
      </c>
      <c r="D1272" s="3">
        <v>22</v>
      </c>
      <c r="E1272" s="3">
        <v>52</v>
      </c>
      <c r="F1272" s="3">
        <v>1.5</v>
      </c>
      <c r="G1272" s="5">
        <v>0.7</v>
      </c>
      <c r="H1272" s="3">
        <v>2.2000000000000002</v>
      </c>
      <c r="I1272" s="3">
        <v>1.55139</v>
      </c>
      <c r="J1272" s="12">
        <f t="shared" si="133"/>
        <v>1.7375</v>
      </c>
      <c r="K1272" s="4">
        <v>43790.916666666664</v>
      </c>
      <c r="L1272" s="3">
        <f t="shared" si="134"/>
        <v>21</v>
      </c>
      <c r="M1272" s="3">
        <f t="shared" si="135"/>
        <v>22</v>
      </c>
      <c r="N1272" s="3">
        <v>58</v>
      </c>
      <c r="O1272" s="3">
        <v>58</v>
      </c>
      <c r="P1272" s="3">
        <v>58</v>
      </c>
      <c r="Q1272" s="3">
        <v>0</v>
      </c>
      <c r="R1272" s="3"/>
      <c r="S1272" s="3">
        <f t="shared" si="136"/>
        <v>1</v>
      </c>
      <c r="T1272" s="3">
        <f t="shared" si="137"/>
        <v>1</v>
      </c>
      <c r="U1272" s="3">
        <f t="shared" si="138"/>
        <v>1</v>
      </c>
      <c r="V1272" s="3">
        <f t="shared" si="139"/>
        <v>0</v>
      </c>
      <c r="W1272" s="25">
        <v>50</v>
      </c>
      <c r="X1272" s="23">
        <v>11</v>
      </c>
      <c r="Y1272" s="3">
        <v>2.2000000000000002</v>
      </c>
      <c r="Z1272" s="3"/>
      <c r="AB1272" s="30">
        <v>1242</v>
      </c>
      <c r="AC1272" s="30">
        <v>1.3653840448127275</v>
      </c>
      <c r="AD1272" s="30">
        <v>0.43461595518727258</v>
      </c>
    </row>
    <row r="1273" spans="1:30">
      <c r="A1273" s="4">
        <v>43790.958333333336</v>
      </c>
      <c r="B1273">
        <v>43790</v>
      </c>
      <c r="C1273" s="3">
        <v>0.95833333333333337</v>
      </c>
      <c r="D1273" s="3">
        <v>23</v>
      </c>
      <c r="E1273" s="3">
        <v>52</v>
      </c>
      <c r="F1273" s="3">
        <v>2.9</v>
      </c>
      <c r="G1273" s="5">
        <v>1.2</v>
      </c>
      <c r="H1273" s="3">
        <v>4.0999999999999996</v>
      </c>
      <c r="I1273" s="3">
        <v>1.55139</v>
      </c>
      <c r="J1273" s="12">
        <f t="shared" si="133"/>
        <v>1.7083333333333333</v>
      </c>
      <c r="K1273" s="4">
        <v>43790.958333333336</v>
      </c>
      <c r="L1273" s="3">
        <f t="shared" si="134"/>
        <v>21</v>
      </c>
      <c r="M1273" s="3">
        <f t="shared" si="135"/>
        <v>23</v>
      </c>
      <c r="N1273" s="3">
        <v>57</v>
      </c>
      <c r="O1273" s="3">
        <v>57</v>
      </c>
      <c r="P1273" s="3">
        <v>57</v>
      </c>
      <c r="Q1273" s="3">
        <v>0</v>
      </c>
      <c r="R1273" s="3"/>
      <c r="S1273" s="3">
        <f t="shared" si="136"/>
        <v>1</v>
      </c>
      <c r="T1273" s="3">
        <f t="shared" si="137"/>
        <v>1</v>
      </c>
      <c r="U1273" s="3">
        <f t="shared" si="138"/>
        <v>1</v>
      </c>
      <c r="V1273" s="3">
        <f t="shared" si="139"/>
        <v>0</v>
      </c>
      <c r="W1273" s="26">
        <v>51</v>
      </c>
      <c r="X1273" s="22">
        <v>11</v>
      </c>
      <c r="Y1273" s="3">
        <v>4.0999999999999996</v>
      </c>
      <c r="Z1273" s="3"/>
      <c r="AB1273" s="30">
        <v>1243</v>
      </c>
      <c r="AC1273" s="30">
        <v>1.3894852076014923</v>
      </c>
      <c r="AD1273" s="30">
        <v>1.4105147923985075</v>
      </c>
    </row>
    <row r="1274" spans="1:30">
      <c r="A1274" s="4">
        <v>43791</v>
      </c>
      <c r="B1274">
        <v>43791</v>
      </c>
      <c r="C1274" s="3">
        <v>0</v>
      </c>
      <c r="D1274" s="3">
        <v>0</v>
      </c>
      <c r="E1274" s="3">
        <v>53</v>
      </c>
      <c r="F1274" s="3">
        <v>0.2</v>
      </c>
      <c r="G1274" s="5">
        <v>0.2</v>
      </c>
      <c r="H1274" s="3">
        <v>0.4</v>
      </c>
      <c r="I1274" s="3">
        <v>1.55139</v>
      </c>
      <c r="J1274" s="12">
        <f t="shared" si="133"/>
        <v>1.5666666666666671</v>
      </c>
      <c r="K1274" s="4">
        <v>43791</v>
      </c>
      <c r="L1274" s="3">
        <f t="shared" si="134"/>
        <v>22</v>
      </c>
      <c r="M1274" s="3">
        <f t="shared" si="135"/>
        <v>0</v>
      </c>
      <c r="N1274" s="3">
        <v>58</v>
      </c>
      <c r="O1274" s="3">
        <v>58</v>
      </c>
      <c r="P1274" s="3">
        <v>58</v>
      </c>
      <c r="Q1274" s="3">
        <v>0</v>
      </c>
      <c r="R1274" s="3"/>
      <c r="S1274" s="3">
        <f t="shared" si="136"/>
        <v>1</v>
      </c>
      <c r="T1274" s="3">
        <f t="shared" si="137"/>
        <v>1</v>
      </c>
      <c r="U1274" s="3">
        <f t="shared" si="138"/>
        <v>1</v>
      </c>
      <c r="V1274" s="3">
        <f t="shared" si="139"/>
        <v>0</v>
      </c>
      <c r="W1274" s="25">
        <v>52</v>
      </c>
      <c r="X1274" s="23">
        <v>11</v>
      </c>
      <c r="Y1274" s="3">
        <v>0.4</v>
      </c>
      <c r="Z1274" s="3"/>
      <c r="AB1274" s="30">
        <v>1244</v>
      </c>
      <c r="AC1274" s="30">
        <v>1.7511762516073766</v>
      </c>
      <c r="AD1274" s="30">
        <v>0.24882374839262345</v>
      </c>
    </row>
    <row r="1275" spans="1:30">
      <c r="A1275" s="4">
        <v>43791.041666666664</v>
      </c>
      <c r="B1275">
        <v>43791</v>
      </c>
      <c r="C1275" s="3">
        <v>4.1666666666666664E-2</v>
      </c>
      <c r="D1275" s="3">
        <v>1</v>
      </c>
      <c r="E1275" s="3">
        <v>53</v>
      </c>
      <c r="F1275" s="3">
        <v>0.2</v>
      </c>
      <c r="G1275" s="5">
        <v>0.2</v>
      </c>
      <c r="H1275" s="3">
        <v>0.4</v>
      </c>
      <c r="I1275" s="3">
        <v>1.55139</v>
      </c>
      <c r="J1275" s="12">
        <f t="shared" si="133"/>
        <v>1.6166666666666669</v>
      </c>
      <c r="K1275" s="4">
        <v>43791.041666666664</v>
      </c>
      <c r="L1275" s="3">
        <f t="shared" si="134"/>
        <v>22</v>
      </c>
      <c r="M1275" s="3">
        <f t="shared" si="135"/>
        <v>1</v>
      </c>
      <c r="N1275" s="3">
        <v>58</v>
      </c>
      <c r="O1275" s="3">
        <v>58</v>
      </c>
      <c r="P1275" s="3">
        <v>58</v>
      </c>
      <c r="Q1275" s="3">
        <v>0</v>
      </c>
      <c r="R1275" s="3"/>
      <c r="S1275" s="3">
        <f t="shared" si="136"/>
        <v>1</v>
      </c>
      <c r="T1275" s="3">
        <f t="shared" si="137"/>
        <v>1</v>
      </c>
      <c r="U1275" s="3">
        <f t="shared" si="138"/>
        <v>1</v>
      </c>
      <c r="V1275" s="3">
        <f t="shared" si="139"/>
        <v>0</v>
      </c>
      <c r="W1275" s="26">
        <v>50</v>
      </c>
      <c r="X1275" s="22">
        <v>21</v>
      </c>
      <c r="Y1275" s="3">
        <v>0.4</v>
      </c>
      <c r="Z1275" s="3"/>
      <c r="AB1275" s="30">
        <v>1245</v>
      </c>
      <c r="AC1275" s="30">
        <v>1.7403671407003958</v>
      </c>
      <c r="AD1275" s="30">
        <v>1.9596328592996044</v>
      </c>
    </row>
    <row r="1276" spans="1:30">
      <c r="A1276" s="4">
        <v>43791.083333333336</v>
      </c>
      <c r="B1276">
        <v>43791</v>
      </c>
      <c r="C1276" s="3">
        <v>8.3333333333333329E-2</v>
      </c>
      <c r="D1276" s="3">
        <v>2</v>
      </c>
      <c r="E1276" s="3">
        <v>53</v>
      </c>
      <c r="F1276" s="3">
        <v>0.2</v>
      </c>
      <c r="G1276" s="5">
        <v>0.2</v>
      </c>
      <c r="H1276" s="3">
        <v>0.4</v>
      </c>
      <c r="I1276" s="3">
        <v>1.55139</v>
      </c>
      <c r="J1276" s="12">
        <f t="shared" si="133"/>
        <v>1.6375000000000002</v>
      </c>
      <c r="K1276" s="4">
        <v>43791.083333333336</v>
      </c>
      <c r="L1276" s="3">
        <f t="shared" si="134"/>
        <v>22</v>
      </c>
      <c r="M1276" s="3">
        <f t="shared" si="135"/>
        <v>2</v>
      </c>
      <c r="N1276" s="3">
        <v>58</v>
      </c>
      <c r="O1276" s="3">
        <v>58</v>
      </c>
      <c r="P1276" s="3">
        <v>58</v>
      </c>
      <c r="Q1276" s="3">
        <v>0</v>
      </c>
      <c r="R1276" s="3"/>
      <c r="S1276" s="3">
        <f t="shared" si="136"/>
        <v>1</v>
      </c>
      <c r="T1276" s="3">
        <f t="shared" si="137"/>
        <v>1</v>
      </c>
      <c r="U1276" s="3">
        <f t="shared" si="138"/>
        <v>1</v>
      </c>
      <c r="V1276" s="3">
        <f t="shared" si="139"/>
        <v>0</v>
      </c>
      <c r="W1276" s="25">
        <v>48</v>
      </c>
      <c r="X1276" s="23">
        <v>13</v>
      </c>
      <c r="Y1276" s="3">
        <v>0.4</v>
      </c>
      <c r="Z1276" s="3"/>
      <c r="AB1276" s="30">
        <v>1246</v>
      </c>
      <c r="AC1276" s="30">
        <v>1.7536591925821798</v>
      </c>
      <c r="AD1276" s="30">
        <v>0.74634080741782016</v>
      </c>
    </row>
    <row r="1277" spans="1:30">
      <c r="A1277" s="4">
        <v>43791.125</v>
      </c>
      <c r="B1277">
        <v>43791</v>
      </c>
      <c r="C1277" s="3">
        <v>0.125</v>
      </c>
      <c r="D1277" s="3">
        <v>3</v>
      </c>
      <c r="E1277" s="3">
        <v>53</v>
      </c>
      <c r="F1277" s="3">
        <v>0.2</v>
      </c>
      <c r="G1277" s="5">
        <v>0.2</v>
      </c>
      <c r="H1277" s="3">
        <v>0.4</v>
      </c>
      <c r="I1277" s="3">
        <v>1.55139</v>
      </c>
      <c r="J1277" s="12">
        <f t="shared" si="133"/>
        <v>1.675</v>
      </c>
      <c r="K1277" s="4">
        <v>43791.125</v>
      </c>
      <c r="L1277" s="3">
        <f t="shared" si="134"/>
        <v>22</v>
      </c>
      <c r="M1277" s="3">
        <f t="shared" si="135"/>
        <v>3</v>
      </c>
      <c r="N1277" s="3">
        <v>57</v>
      </c>
      <c r="O1277" s="3">
        <v>57</v>
      </c>
      <c r="P1277" s="3">
        <v>57</v>
      </c>
      <c r="Q1277" s="3">
        <v>0</v>
      </c>
      <c r="R1277" s="3"/>
      <c r="S1277" s="3">
        <f t="shared" si="136"/>
        <v>1</v>
      </c>
      <c r="T1277" s="3">
        <f t="shared" si="137"/>
        <v>1</v>
      </c>
      <c r="U1277" s="3">
        <f t="shared" si="138"/>
        <v>1</v>
      </c>
      <c r="V1277" s="3">
        <f t="shared" si="139"/>
        <v>0</v>
      </c>
      <c r="W1277" s="26">
        <v>49</v>
      </c>
      <c r="X1277" s="22">
        <v>13</v>
      </c>
      <c r="Y1277" s="3">
        <v>0.4</v>
      </c>
      <c r="Z1277" s="3"/>
      <c r="AB1277" s="30">
        <v>1247</v>
      </c>
      <c r="AC1277" s="30">
        <v>1.7320409707682183</v>
      </c>
      <c r="AD1277" s="30">
        <v>-0.13204097076821819</v>
      </c>
    </row>
    <row r="1278" spans="1:30">
      <c r="A1278" s="4">
        <v>43791.166666666664</v>
      </c>
      <c r="B1278">
        <v>43791</v>
      </c>
      <c r="C1278" s="3">
        <v>0.16666666666666666</v>
      </c>
      <c r="D1278" s="3">
        <v>4</v>
      </c>
      <c r="E1278" s="3">
        <v>53</v>
      </c>
      <c r="F1278" s="3">
        <v>0.4</v>
      </c>
      <c r="G1278" s="5">
        <v>0.2</v>
      </c>
      <c r="H1278" s="3">
        <v>0.60000000000000009</v>
      </c>
      <c r="I1278" s="3">
        <v>1.55139</v>
      </c>
      <c r="J1278" s="12">
        <f t="shared" si="133"/>
        <v>1.7041666666666668</v>
      </c>
      <c r="K1278" s="4">
        <v>43791.166666666664</v>
      </c>
      <c r="L1278" s="3">
        <f t="shared" si="134"/>
        <v>22</v>
      </c>
      <c r="M1278" s="3">
        <f t="shared" si="135"/>
        <v>4</v>
      </c>
      <c r="N1278" s="3">
        <v>58</v>
      </c>
      <c r="O1278" s="3">
        <v>58</v>
      </c>
      <c r="P1278" s="3">
        <v>58</v>
      </c>
      <c r="Q1278" s="3">
        <v>0</v>
      </c>
      <c r="R1278" s="3"/>
      <c r="S1278" s="3">
        <f t="shared" si="136"/>
        <v>1</v>
      </c>
      <c r="T1278" s="3">
        <f t="shared" si="137"/>
        <v>1</v>
      </c>
      <c r="U1278" s="3">
        <f t="shared" si="138"/>
        <v>1</v>
      </c>
      <c r="V1278" s="3">
        <f t="shared" si="139"/>
        <v>0</v>
      </c>
      <c r="W1278" s="25">
        <v>49</v>
      </c>
      <c r="X1278" s="23">
        <v>21</v>
      </c>
      <c r="Y1278" s="3">
        <v>0.60000000000000009</v>
      </c>
      <c r="Z1278" s="3"/>
      <c r="AB1278" s="30">
        <v>1248</v>
      </c>
      <c r="AC1278" s="30">
        <v>1.6705465933089045</v>
      </c>
      <c r="AD1278" s="30">
        <v>-1.2705465933089046</v>
      </c>
    </row>
    <row r="1279" spans="1:30">
      <c r="A1279" s="4">
        <v>43791.208333333336</v>
      </c>
      <c r="B1279">
        <v>43791</v>
      </c>
      <c r="C1279" s="3">
        <v>0.20833333333333334</v>
      </c>
      <c r="D1279" s="3">
        <v>5</v>
      </c>
      <c r="E1279" s="3">
        <v>53</v>
      </c>
      <c r="F1279" s="3">
        <v>0.5</v>
      </c>
      <c r="G1279" s="5">
        <v>1.1000000000000001</v>
      </c>
      <c r="H1279" s="3">
        <v>1.6</v>
      </c>
      <c r="I1279" s="3">
        <v>1.55139</v>
      </c>
      <c r="J1279" s="12">
        <f t="shared" si="133"/>
        <v>1.7416666666666669</v>
      </c>
      <c r="K1279" s="4">
        <v>43791.208333333336</v>
      </c>
      <c r="L1279" s="3">
        <f t="shared" si="134"/>
        <v>22</v>
      </c>
      <c r="M1279" s="3">
        <f t="shared" si="135"/>
        <v>5</v>
      </c>
      <c r="N1279" s="3">
        <v>58</v>
      </c>
      <c r="O1279" s="3">
        <v>58</v>
      </c>
      <c r="P1279" s="3">
        <v>58</v>
      </c>
      <c r="Q1279" s="3">
        <v>0</v>
      </c>
      <c r="R1279" s="3"/>
      <c r="S1279" s="3">
        <f t="shared" si="136"/>
        <v>1</v>
      </c>
      <c r="T1279" s="3">
        <f t="shared" si="137"/>
        <v>1</v>
      </c>
      <c r="U1279" s="3">
        <f t="shared" si="138"/>
        <v>1</v>
      </c>
      <c r="V1279" s="3">
        <f t="shared" si="139"/>
        <v>0</v>
      </c>
      <c r="W1279" s="26">
        <v>50</v>
      </c>
      <c r="X1279" s="22">
        <v>13</v>
      </c>
      <c r="Y1279" s="3">
        <v>1.6</v>
      </c>
      <c r="Z1279" s="3"/>
      <c r="AB1279" s="30">
        <v>1249</v>
      </c>
      <c r="AC1279" s="30">
        <v>1.6838386451906886</v>
      </c>
      <c r="AD1279" s="30">
        <v>-1.2838386451906887</v>
      </c>
    </row>
    <row r="1280" spans="1:30">
      <c r="A1280" s="4">
        <v>43791.25</v>
      </c>
      <c r="B1280">
        <v>43791</v>
      </c>
      <c r="C1280" s="3">
        <v>0.25</v>
      </c>
      <c r="D1280" s="3">
        <v>6</v>
      </c>
      <c r="E1280" s="3">
        <v>53</v>
      </c>
      <c r="F1280" s="3">
        <v>0.6</v>
      </c>
      <c r="G1280" s="5">
        <v>1.3</v>
      </c>
      <c r="H1280" s="3">
        <v>1.9</v>
      </c>
      <c r="I1280" s="3">
        <v>1.55139</v>
      </c>
      <c r="J1280" s="12">
        <f t="shared" si="133"/>
        <v>1.7374999999999998</v>
      </c>
      <c r="K1280" s="4">
        <v>43791.25</v>
      </c>
      <c r="L1280" s="3">
        <f t="shared" si="134"/>
        <v>22</v>
      </c>
      <c r="M1280" s="3">
        <f t="shared" si="135"/>
        <v>6</v>
      </c>
      <c r="N1280" s="3">
        <v>58</v>
      </c>
      <c r="O1280" s="3">
        <v>58</v>
      </c>
      <c r="P1280" s="3">
        <v>58</v>
      </c>
      <c r="Q1280" s="3">
        <v>0</v>
      </c>
      <c r="R1280" s="3"/>
      <c r="S1280" s="3">
        <f t="shared" si="136"/>
        <v>1</v>
      </c>
      <c r="T1280" s="3">
        <f t="shared" si="137"/>
        <v>1</v>
      </c>
      <c r="U1280" s="3">
        <f t="shared" si="138"/>
        <v>1</v>
      </c>
      <c r="V1280" s="3">
        <f t="shared" si="139"/>
        <v>0</v>
      </c>
      <c r="W1280" s="25">
        <v>49</v>
      </c>
      <c r="X1280" s="23">
        <v>11</v>
      </c>
      <c r="Y1280" s="3">
        <v>1.9</v>
      </c>
      <c r="Z1280" s="3"/>
      <c r="AB1280" s="30">
        <v>1250</v>
      </c>
      <c r="AC1280" s="30">
        <v>1.6971306970724727</v>
      </c>
      <c r="AD1280" s="30">
        <v>-1.1971306970724727</v>
      </c>
    </row>
    <row r="1281" spans="1:30">
      <c r="A1281" s="4">
        <v>43791.291666666664</v>
      </c>
      <c r="B1281">
        <v>43791</v>
      </c>
      <c r="C1281" s="3">
        <v>0.29166666666666669</v>
      </c>
      <c r="D1281" s="3">
        <v>7</v>
      </c>
      <c r="E1281" s="3">
        <v>53</v>
      </c>
      <c r="F1281" s="3">
        <v>2</v>
      </c>
      <c r="G1281" s="5">
        <v>2.7</v>
      </c>
      <c r="H1281" s="3">
        <v>4.7</v>
      </c>
      <c r="I1281" s="3">
        <v>1.55139</v>
      </c>
      <c r="J1281" s="12">
        <f t="shared" si="133"/>
        <v>1.7249999999999999</v>
      </c>
      <c r="K1281" s="4">
        <v>43791.291666666664</v>
      </c>
      <c r="L1281" s="3">
        <f t="shared" si="134"/>
        <v>22</v>
      </c>
      <c r="M1281" s="3">
        <f t="shared" si="135"/>
        <v>7</v>
      </c>
      <c r="N1281" s="3">
        <v>58</v>
      </c>
      <c r="O1281" s="3">
        <v>40</v>
      </c>
      <c r="P1281" s="3">
        <v>58</v>
      </c>
      <c r="Q1281" s="3">
        <v>0</v>
      </c>
      <c r="R1281" s="3"/>
      <c r="S1281" s="3">
        <f t="shared" si="136"/>
        <v>1</v>
      </c>
      <c r="T1281" s="3">
        <f t="shared" si="137"/>
        <v>1</v>
      </c>
      <c r="U1281" s="3">
        <f t="shared" si="138"/>
        <v>1</v>
      </c>
      <c r="V1281" s="3">
        <f t="shared" si="139"/>
        <v>0</v>
      </c>
      <c r="W1281" s="26">
        <v>51</v>
      </c>
      <c r="X1281" s="22">
        <v>13</v>
      </c>
      <c r="Y1281" s="3">
        <v>4.7</v>
      </c>
      <c r="Z1281" s="3"/>
      <c r="AB1281" s="30">
        <v>1251</v>
      </c>
      <c r="AC1281" s="30">
        <v>1.7237148008360408</v>
      </c>
      <c r="AD1281" s="30">
        <v>-0.82371480083604076</v>
      </c>
    </row>
    <row r="1282" spans="1:30">
      <c r="A1282" s="4">
        <v>43791.333333333336</v>
      </c>
      <c r="B1282">
        <v>43791</v>
      </c>
      <c r="C1282" s="3">
        <v>0.33333333333333331</v>
      </c>
      <c r="D1282" s="3">
        <v>8</v>
      </c>
      <c r="E1282" s="3">
        <v>53</v>
      </c>
      <c r="F1282" s="3">
        <v>0.6</v>
      </c>
      <c r="G1282" s="5">
        <v>0.4</v>
      </c>
      <c r="H1282" s="3">
        <v>1</v>
      </c>
      <c r="I1282" s="3">
        <v>1.55139</v>
      </c>
      <c r="J1282" s="12">
        <f t="shared" ref="J1282:J1345" si="140">AVERAGE(H1282:H1305)</f>
        <v>1.6499999999999997</v>
      </c>
      <c r="K1282" s="4">
        <v>43791.333333333336</v>
      </c>
      <c r="L1282" s="3">
        <f t="shared" ref="L1282:L1345" si="141">DAY(K1282)</f>
        <v>22</v>
      </c>
      <c r="M1282" s="3">
        <f t="shared" ref="M1282:M1345" si="142">HOUR(K1282)</f>
        <v>8</v>
      </c>
      <c r="N1282" s="3">
        <v>7</v>
      </c>
      <c r="O1282" s="3">
        <v>0</v>
      </c>
      <c r="P1282" s="3">
        <v>57</v>
      </c>
      <c r="Q1282" s="3">
        <v>0</v>
      </c>
      <c r="R1282" s="3"/>
      <c r="S1282" s="3">
        <f t="shared" ref="S1282:S1345" si="143">IF(ISBLANK(N1282),0,IF(N1282&gt;0,1,0))</f>
        <v>1</v>
      </c>
      <c r="T1282" s="3">
        <f t="shared" ref="T1282:T1345" si="144">IF(ISBLANK(O1282),0,IF(O1282&gt;0,1,0))</f>
        <v>0</v>
      </c>
      <c r="U1282" s="3">
        <f t="shared" ref="U1282:U1345" si="145">IF(ISBLANK(P1282),0,IF(P1282&gt;0,1,0))</f>
        <v>1</v>
      </c>
      <c r="V1282" s="3">
        <f t="shared" ref="V1282:V1345" si="146">IF(ISBLANK(Q1282),0,IF(Q1282&gt;0,1,0))</f>
        <v>0</v>
      </c>
      <c r="W1282" s="25">
        <v>52</v>
      </c>
      <c r="X1282" s="23">
        <v>11</v>
      </c>
      <c r="Y1282" s="3">
        <v>1</v>
      </c>
      <c r="Z1282" s="3"/>
      <c r="AB1282" s="30">
        <v>1252</v>
      </c>
      <c r="AC1282" s="30">
        <v>1.8117932820589231</v>
      </c>
      <c r="AD1282" s="30">
        <v>-0.91179328205892307</v>
      </c>
    </row>
    <row r="1283" spans="1:30">
      <c r="A1283" s="4">
        <v>43791.375</v>
      </c>
      <c r="B1283">
        <v>43791</v>
      </c>
      <c r="C1283" s="3">
        <v>0.375</v>
      </c>
      <c r="D1283" s="3">
        <v>9</v>
      </c>
      <c r="E1283" s="3">
        <v>53</v>
      </c>
      <c r="F1283" s="3">
        <v>0.3</v>
      </c>
      <c r="G1283" s="5">
        <v>0.2</v>
      </c>
      <c r="H1283" s="3">
        <v>0.5</v>
      </c>
      <c r="I1283" s="3">
        <v>1.55139</v>
      </c>
      <c r="J1283" s="12">
        <f t="shared" si="140"/>
        <v>1.6375000000000002</v>
      </c>
      <c r="K1283" s="4">
        <v>43791.375</v>
      </c>
      <c r="L1283" s="3">
        <f t="shared" si="141"/>
        <v>22</v>
      </c>
      <c r="M1283" s="3">
        <f t="shared" si="142"/>
        <v>9</v>
      </c>
      <c r="N1283" s="3">
        <v>0</v>
      </c>
      <c r="O1283" s="3">
        <v>0</v>
      </c>
      <c r="P1283" s="3">
        <v>58</v>
      </c>
      <c r="Q1283" s="3">
        <v>0</v>
      </c>
      <c r="R1283" s="3"/>
      <c r="S1283" s="3">
        <f t="shared" si="143"/>
        <v>0</v>
      </c>
      <c r="T1283" s="3">
        <f t="shared" si="144"/>
        <v>0</v>
      </c>
      <c r="U1283" s="3">
        <f t="shared" si="145"/>
        <v>1</v>
      </c>
      <c r="V1283" s="3">
        <f t="shared" si="146"/>
        <v>0</v>
      </c>
      <c r="W1283" s="26">
        <v>52</v>
      </c>
      <c r="X1283" s="22">
        <v>8</v>
      </c>
      <c r="Y1283" s="3">
        <v>0.5</v>
      </c>
      <c r="Z1283" s="3"/>
      <c r="AB1283" s="30">
        <v>1253</v>
      </c>
      <c r="AC1283" s="30">
        <v>1.7985012301771386</v>
      </c>
      <c r="AD1283" s="30">
        <v>0.50149876982286123</v>
      </c>
    </row>
    <row r="1284" spans="1:30">
      <c r="A1284" s="4">
        <v>43791.416666666664</v>
      </c>
      <c r="B1284">
        <v>43791</v>
      </c>
      <c r="C1284" s="3">
        <v>0.41666666666666669</v>
      </c>
      <c r="D1284" s="3">
        <v>10</v>
      </c>
      <c r="E1284" s="3">
        <v>53</v>
      </c>
      <c r="F1284" s="3">
        <v>0.2</v>
      </c>
      <c r="G1284" s="5">
        <v>0.2</v>
      </c>
      <c r="H1284" s="3">
        <v>0.4</v>
      </c>
      <c r="I1284" s="3">
        <v>1.55139</v>
      </c>
      <c r="J1284" s="12">
        <f t="shared" si="140"/>
        <v>1.7125000000000001</v>
      </c>
      <c r="K1284" s="4">
        <v>43791.416666666664</v>
      </c>
      <c r="L1284" s="3">
        <f t="shared" si="141"/>
        <v>22</v>
      </c>
      <c r="M1284" s="3">
        <f t="shared" si="142"/>
        <v>10</v>
      </c>
      <c r="N1284" s="3">
        <v>0</v>
      </c>
      <c r="O1284" s="3">
        <v>0</v>
      </c>
      <c r="P1284" s="3">
        <v>58</v>
      </c>
      <c r="Q1284" s="3">
        <v>0</v>
      </c>
      <c r="R1284" s="3"/>
      <c r="S1284" s="3">
        <f t="shared" si="143"/>
        <v>0</v>
      </c>
      <c r="T1284" s="3">
        <f t="shared" si="144"/>
        <v>0</v>
      </c>
      <c r="U1284" s="3">
        <f t="shared" si="145"/>
        <v>1</v>
      </c>
      <c r="V1284" s="3">
        <f t="shared" si="146"/>
        <v>0</v>
      </c>
      <c r="W1284" s="25">
        <v>51</v>
      </c>
      <c r="X1284" s="23">
        <v>5</v>
      </c>
      <c r="Y1284" s="3">
        <v>0.4</v>
      </c>
      <c r="Z1284" s="3"/>
      <c r="AB1284" s="30">
        <v>1254</v>
      </c>
      <c r="AC1284" s="30">
        <v>1.8467035557546683</v>
      </c>
      <c r="AD1284" s="30">
        <v>-1.0467035557546682</v>
      </c>
    </row>
    <row r="1285" spans="1:30">
      <c r="A1285" s="4">
        <v>43791.458333333336</v>
      </c>
      <c r="B1285">
        <v>43791</v>
      </c>
      <c r="C1285" s="3">
        <v>0.45833333333333331</v>
      </c>
      <c r="D1285" s="3">
        <v>11</v>
      </c>
      <c r="E1285" s="3">
        <v>53</v>
      </c>
      <c r="F1285" s="3">
        <v>0.2</v>
      </c>
      <c r="G1285" s="5">
        <v>0.2</v>
      </c>
      <c r="H1285" s="3">
        <v>0.4</v>
      </c>
      <c r="I1285" s="3">
        <v>1.55139</v>
      </c>
      <c r="J1285" s="12">
        <f t="shared" si="140"/>
        <v>1.7250000000000003</v>
      </c>
      <c r="K1285" s="4">
        <v>43791.458333333336</v>
      </c>
      <c r="L1285" s="3">
        <f t="shared" si="141"/>
        <v>22</v>
      </c>
      <c r="M1285" s="3">
        <f t="shared" si="142"/>
        <v>11</v>
      </c>
      <c r="N1285" s="3">
        <v>0</v>
      </c>
      <c r="O1285" s="3">
        <v>0</v>
      </c>
      <c r="P1285" s="3">
        <v>58</v>
      </c>
      <c r="Q1285" s="3">
        <v>0</v>
      </c>
      <c r="R1285" s="3"/>
      <c r="S1285" s="3">
        <f t="shared" si="143"/>
        <v>0</v>
      </c>
      <c r="T1285" s="3">
        <f t="shared" si="144"/>
        <v>0</v>
      </c>
      <c r="U1285" s="3">
        <f t="shared" si="145"/>
        <v>1</v>
      </c>
      <c r="V1285" s="3">
        <f t="shared" si="146"/>
        <v>0</v>
      </c>
      <c r="W1285" s="26">
        <v>51</v>
      </c>
      <c r="X1285" s="22">
        <v>5</v>
      </c>
      <c r="Y1285" s="3">
        <v>0.4</v>
      </c>
      <c r="Z1285" s="3"/>
      <c r="AB1285" s="30">
        <v>1255</v>
      </c>
      <c r="AC1285" s="30">
        <v>1.7680345902596031</v>
      </c>
      <c r="AD1285" s="30">
        <v>3.1965409740396966E-2</v>
      </c>
    </row>
    <row r="1286" spans="1:30">
      <c r="A1286" s="4">
        <v>43791.5</v>
      </c>
      <c r="B1286">
        <v>43791</v>
      </c>
      <c r="C1286" s="3">
        <v>0.5</v>
      </c>
      <c r="D1286" s="3">
        <v>12</v>
      </c>
      <c r="E1286" s="3">
        <v>53</v>
      </c>
      <c r="F1286" s="3">
        <v>0.4</v>
      </c>
      <c r="G1286" s="5">
        <v>2</v>
      </c>
      <c r="H1286" s="3">
        <v>2.4</v>
      </c>
      <c r="I1286" s="3">
        <v>1.55139</v>
      </c>
      <c r="J1286" s="12">
        <f t="shared" si="140"/>
        <v>1.7333333333333334</v>
      </c>
      <c r="K1286" s="4">
        <v>43791.5</v>
      </c>
      <c r="L1286" s="3">
        <f t="shared" si="141"/>
        <v>22</v>
      </c>
      <c r="M1286" s="3">
        <f t="shared" si="142"/>
        <v>12</v>
      </c>
      <c r="N1286" s="3">
        <v>0</v>
      </c>
      <c r="O1286" s="3">
        <v>0</v>
      </c>
      <c r="P1286" s="3">
        <v>58</v>
      </c>
      <c r="Q1286" s="3">
        <v>0</v>
      </c>
      <c r="R1286" s="3"/>
      <c r="S1286" s="3">
        <f t="shared" si="143"/>
        <v>0</v>
      </c>
      <c r="T1286" s="3">
        <f t="shared" si="144"/>
        <v>0</v>
      </c>
      <c r="U1286" s="3">
        <f t="shared" si="145"/>
        <v>1</v>
      </c>
      <c r="V1286" s="3">
        <f t="shared" si="146"/>
        <v>0</v>
      </c>
      <c r="W1286" s="25">
        <v>53</v>
      </c>
      <c r="X1286" s="23">
        <v>11</v>
      </c>
      <c r="Y1286" s="3">
        <v>2.4</v>
      </c>
      <c r="Z1286" s="3"/>
      <c r="AB1286" s="30">
        <v>1256</v>
      </c>
      <c r="AC1286" s="30">
        <v>1.741450486496035</v>
      </c>
      <c r="AD1286" s="30">
        <v>1.8585495135039651</v>
      </c>
    </row>
    <row r="1287" spans="1:30">
      <c r="A1287" s="4">
        <v>43791.541666666664</v>
      </c>
      <c r="B1287">
        <v>43791</v>
      </c>
      <c r="C1287" s="3">
        <v>0.54166666666666663</v>
      </c>
      <c r="D1287" s="3">
        <v>13</v>
      </c>
      <c r="E1287" s="3">
        <v>53</v>
      </c>
      <c r="F1287" s="3">
        <v>1.2</v>
      </c>
      <c r="G1287" s="5">
        <v>0.4</v>
      </c>
      <c r="H1287" s="3">
        <v>1.6</v>
      </c>
      <c r="I1287" s="3">
        <v>1.55139</v>
      </c>
      <c r="J1287" s="12">
        <f t="shared" si="140"/>
        <v>1.6625000000000003</v>
      </c>
      <c r="K1287" s="4">
        <v>43791.541666666664</v>
      </c>
      <c r="L1287" s="3">
        <f t="shared" si="141"/>
        <v>22</v>
      </c>
      <c r="M1287" s="3">
        <f t="shared" si="142"/>
        <v>13</v>
      </c>
      <c r="N1287" s="3">
        <v>0</v>
      </c>
      <c r="O1287" s="3">
        <v>0</v>
      </c>
      <c r="P1287" s="3">
        <v>57</v>
      </c>
      <c r="Q1287" s="3">
        <v>0</v>
      </c>
      <c r="R1287" s="3"/>
      <c r="S1287" s="3">
        <f t="shared" si="143"/>
        <v>0</v>
      </c>
      <c r="T1287" s="3">
        <f t="shared" si="144"/>
        <v>0</v>
      </c>
      <c r="U1287" s="3">
        <f t="shared" si="145"/>
        <v>1</v>
      </c>
      <c r="V1287" s="3">
        <f t="shared" si="146"/>
        <v>0</v>
      </c>
      <c r="W1287" s="26">
        <v>54</v>
      </c>
      <c r="X1287" s="22">
        <v>11</v>
      </c>
      <c r="Y1287" s="3">
        <v>1.6</v>
      </c>
      <c r="Z1287" s="3"/>
      <c r="AB1287" s="30">
        <v>1257</v>
      </c>
      <c r="AC1287" s="30">
        <v>1.4451363561034318</v>
      </c>
      <c r="AD1287" s="30">
        <v>-1.0451363561034319</v>
      </c>
    </row>
    <row r="1288" spans="1:30">
      <c r="A1288" s="4">
        <v>43791.583333333336</v>
      </c>
      <c r="B1288">
        <v>43791</v>
      </c>
      <c r="C1288" s="3">
        <v>0.58333333333333337</v>
      </c>
      <c r="D1288" s="3">
        <v>14</v>
      </c>
      <c r="E1288" s="3">
        <v>53</v>
      </c>
      <c r="F1288" s="3">
        <v>1.5</v>
      </c>
      <c r="G1288" s="5">
        <v>2</v>
      </c>
      <c r="H1288" s="3">
        <v>3.5</v>
      </c>
      <c r="I1288" s="3">
        <v>1.55139</v>
      </c>
      <c r="J1288" s="12">
        <f t="shared" si="140"/>
        <v>1.7833333333333339</v>
      </c>
      <c r="K1288" s="4">
        <v>43791.583333333336</v>
      </c>
      <c r="L1288" s="3">
        <f t="shared" si="141"/>
        <v>22</v>
      </c>
      <c r="M1288" s="3">
        <f t="shared" si="142"/>
        <v>14</v>
      </c>
      <c r="N1288" s="3">
        <v>0</v>
      </c>
      <c r="O1288" s="3">
        <v>0</v>
      </c>
      <c r="P1288" s="3">
        <v>58</v>
      </c>
      <c r="Q1288" s="3">
        <v>0</v>
      </c>
      <c r="R1288" s="3"/>
      <c r="S1288" s="3">
        <f t="shared" si="143"/>
        <v>0</v>
      </c>
      <c r="T1288" s="3">
        <f t="shared" si="144"/>
        <v>0</v>
      </c>
      <c r="U1288" s="3">
        <f t="shared" si="145"/>
        <v>1</v>
      </c>
      <c r="V1288" s="3">
        <f t="shared" si="146"/>
        <v>0</v>
      </c>
      <c r="W1288" s="25">
        <v>55</v>
      </c>
      <c r="X1288" s="23">
        <v>11</v>
      </c>
      <c r="Y1288" s="3">
        <v>3.5</v>
      </c>
      <c r="Z1288" s="3"/>
      <c r="AB1288" s="30">
        <v>1258</v>
      </c>
      <c r="AC1288" s="30">
        <v>1.3304737711169818</v>
      </c>
      <c r="AD1288" s="30">
        <v>-0.83047377111698184</v>
      </c>
    </row>
    <row r="1289" spans="1:30">
      <c r="A1289" s="4">
        <v>43791.625</v>
      </c>
      <c r="B1289">
        <v>43791</v>
      </c>
      <c r="C1289" s="3">
        <v>0.625</v>
      </c>
      <c r="D1289" s="3">
        <v>15</v>
      </c>
      <c r="E1289" s="3">
        <v>53</v>
      </c>
      <c r="F1289" s="3">
        <v>0.8</v>
      </c>
      <c r="G1289" s="5">
        <v>2.5</v>
      </c>
      <c r="H1289" s="3">
        <v>3.3</v>
      </c>
      <c r="I1289" s="3">
        <v>1.55139</v>
      </c>
      <c r="J1289" s="12">
        <f t="shared" si="140"/>
        <v>1.6916666666666671</v>
      </c>
      <c r="K1289" s="4">
        <v>43791.625</v>
      </c>
      <c r="L1289" s="3">
        <f t="shared" si="141"/>
        <v>22</v>
      </c>
      <c r="M1289" s="3">
        <f t="shared" si="142"/>
        <v>15</v>
      </c>
      <c r="N1289" s="3">
        <v>0</v>
      </c>
      <c r="O1289" s="3">
        <v>0</v>
      </c>
      <c r="P1289" s="3">
        <v>58</v>
      </c>
      <c r="Q1289" s="3">
        <v>0</v>
      </c>
      <c r="R1289" s="3"/>
      <c r="S1289" s="3">
        <f t="shared" si="143"/>
        <v>0</v>
      </c>
      <c r="T1289" s="3">
        <f t="shared" si="144"/>
        <v>0</v>
      </c>
      <c r="U1289" s="3">
        <f t="shared" si="145"/>
        <v>1</v>
      </c>
      <c r="V1289" s="3">
        <f t="shared" si="146"/>
        <v>0</v>
      </c>
      <c r="W1289" s="26">
        <v>55</v>
      </c>
      <c r="X1289" s="22">
        <v>13</v>
      </c>
      <c r="Y1289" s="3">
        <v>3.3</v>
      </c>
      <c r="Z1289" s="3"/>
      <c r="AB1289" s="30">
        <v>1259</v>
      </c>
      <c r="AC1289" s="30">
        <v>1.3171817192351978</v>
      </c>
      <c r="AD1289" s="30">
        <v>-0.91718171923519776</v>
      </c>
    </row>
    <row r="1290" spans="1:30">
      <c r="A1290" s="4">
        <v>43791.666666666664</v>
      </c>
      <c r="B1290">
        <v>43791</v>
      </c>
      <c r="C1290" s="3">
        <v>0.66666666666666663</v>
      </c>
      <c r="D1290" s="3">
        <v>16</v>
      </c>
      <c r="E1290" s="3">
        <v>53</v>
      </c>
      <c r="F1290" s="3">
        <v>1.3</v>
      </c>
      <c r="G1290" s="5">
        <v>1.5</v>
      </c>
      <c r="H1290" s="3">
        <v>2.8</v>
      </c>
      <c r="I1290" s="3">
        <v>1.55139</v>
      </c>
      <c r="J1290" s="12">
        <f t="shared" si="140"/>
        <v>1.6124999999999998</v>
      </c>
      <c r="K1290" s="4">
        <v>43791.666666666664</v>
      </c>
      <c r="L1290" s="3">
        <f t="shared" si="141"/>
        <v>22</v>
      </c>
      <c r="M1290" s="3">
        <f t="shared" si="142"/>
        <v>16</v>
      </c>
      <c r="N1290" s="3">
        <v>0</v>
      </c>
      <c r="O1290" s="3">
        <v>0</v>
      </c>
      <c r="P1290" s="3">
        <v>58</v>
      </c>
      <c r="Q1290" s="3">
        <v>0</v>
      </c>
      <c r="R1290" s="3"/>
      <c r="S1290" s="3">
        <f t="shared" si="143"/>
        <v>0</v>
      </c>
      <c r="T1290" s="3">
        <f t="shared" si="144"/>
        <v>0</v>
      </c>
      <c r="U1290" s="3">
        <f t="shared" si="145"/>
        <v>1</v>
      </c>
      <c r="V1290" s="3">
        <f t="shared" si="146"/>
        <v>0</v>
      </c>
      <c r="W1290" s="25">
        <v>53</v>
      </c>
      <c r="X1290" s="23">
        <v>13</v>
      </c>
      <c r="Y1290" s="3">
        <v>2.8</v>
      </c>
      <c r="Z1290" s="3"/>
      <c r="AB1290" s="30">
        <v>1260</v>
      </c>
      <c r="AC1290" s="30">
        <v>1.3653840448127275</v>
      </c>
      <c r="AD1290" s="30">
        <v>-0.76538404481272737</v>
      </c>
    </row>
    <row r="1291" spans="1:30">
      <c r="A1291" s="4">
        <v>43791.708333333336</v>
      </c>
      <c r="B1291">
        <v>43791</v>
      </c>
      <c r="C1291" s="3">
        <v>0.70833333333333337</v>
      </c>
      <c r="D1291" s="3">
        <v>17</v>
      </c>
      <c r="E1291" s="3">
        <v>53</v>
      </c>
      <c r="F1291" s="3">
        <v>0.8</v>
      </c>
      <c r="G1291" s="5">
        <v>1.9</v>
      </c>
      <c r="H1291" s="3">
        <v>2.7</v>
      </c>
      <c r="I1291" s="3">
        <v>1.55139</v>
      </c>
      <c r="J1291" s="12">
        <f t="shared" si="140"/>
        <v>1.5541666666666665</v>
      </c>
      <c r="K1291" s="4">
        <v>43791.708333333336</v>
      </c>
      <c r="L1291" s="3">
        <f t="shared" si="141"/>
        <v>22</v>
      </c>
      <c r="M1291" s="3">
        <f t="shared" si="142"/>
        <v>17</v>
      </c>
      <c r="N1291" s="3">
        <v>4</v>
      </c>
      <c r="O1291" s="3">
        <v>0</v>
      </c>
      <c r="P1291" s="3">
        <v>58</v>
      </c>
      <c r="Q1291" s="3">
        <v>0</v>
      </c>
      <c r="R1291" s="3"/>
      <c r="S1291" s="3">
        <f t="shared" si="143"/>
        <v>1</v>
      </c>
      <c r="T1291" s="3">
        <f t="shared" si="144"/>
        <v>0</v>
      </c>
      <c r="U1291" s="3">
        <f t="shared" si="145"/>
        <v>1</v>
      </c>
      <c r="V1291" s="3">
        <f t="shared" si="146"/>
        <v>0</v>
      </c>
      <c r="W1291" s="26">
        <v>52</v>
      </c>
      <c r="X1291" s="22">
        <v>13</v>
      </c>
      <c r="Y1291" s="3">
        <v>2.7</v>
      </c>
      <c r="Z1291" s="3"/>
      <c r="AB1291" s="30">
        <v>1261</v>
      </c>
      <c r="AC1291" s="30">
        <v>1.3761931557197082</v>
      </c>
      <c r="AD1291" s="30">
        <v>0.12380684428029176</v>
      </c>
    </row>
    <row r="1292" spans="1:30">
      <c r="A1292" s="4">
        <v>43791.75</v>
      </c>
      <c r="B1292">
        <v>43791</v>
      </c>
      <c r="C1292" s="3">
        <v>0.75</v>
      </c>
      <c r="D1292" s="3">
        <v>18</v>
      </c>
      <c r="E1292" s="3">
        <v>53</v>
      </c>
      <c r="F1292" s="3">
        <v>1.8</v>
      </c>
      <c r="G1292" s="5">
        <v>0.3</v>
      </c>
      <c r="H1292" s="3">
        <v>2.1</v>
      </c>
      <c r="I1292" s="3">
        <v>1.55139</v>
      </c>
      <c r="J1292" s="12">
        <f t="shared" si="140"/>
        <v>1.7</v>
      </c>
      <c r="K1292" s="4">
        <v>43791.75</v>
      </c>
      <c r="L1292" s="3">
        <f t="shared" si="141"/>
        <v>22</v>
      </c>
      <c r="M1292" s="3">
        <f t="shared" si="142"/>
        <v>18</v>
      </c>
      <c r="N1292" s="3">
        <v>45</v>
      </c>
      <c r="O1292" s="3">
        <v>0</v>
      </c>
      <c r="P1292" s="3">
        <v>44</v>
      </c>
      <c r="Q1292" s="3">
        <v>0</v>
      </c>
      <c r="R1292" s="3"/>
      <c r="S1292" s="3">
        <f t="shared" si="143"/>
        <v>1</v>
      </c>
      <c r="T1292" s="3">
        <f t="shared" si="144"/>
        <v>0</v>
      </c>
      <c r="U1292" s="3">
        <f t="shared" si="145"/>
        <v>1</v>
      </c>
      <c r="V1292" s="3">
        <f t="shared" si="146"/>
        <v>0</v>
      </c>
      <c r="W1292" s="25">
        <v>50</v>
      </c>
      <c r="X1292" s="23">
        <v>21</v>
      </c>
      <c r="Y1292" s="3">
        <v>2.1</v>
      </c>
      <c r="Z1292" s="3"/>
      <c r="AB1292" s="30">
        <v>1262</v>
      </c>
      <c r="AC1292" s="30">
        <v>1.3520919929309434</v>
      </c>
      <c r="AD1292" s="30">
        <v>-0.65209199293094344</v>
      </c>
    </row>
    <row r="1293" spans="1:30">
      <c r="A1293" s="4">
        <v>43791.791666666664</v>
      </c>
      <c r="B1293">
        <v>43791</v>
      </c>
      <c r="C1293" s="3">
        <v>0.79166666666666663</v>
      </c>
      <c r="D1293" s="3">
        <v>19</v>
      </c>
      <c r="E1293" s="3">
        <v>53</v>
      </c>
      <c r="F1293" s="3">
        <v>0.2</v>
      </c>
      <c r="G1293" s="5">
        <v>0.3</v>
      </c>
      <c r="H1293" s="3">
        <v>0.5</v>
      </c>
      <c r="I1293" s="3">
        <v>1.55139</v>
      </c>
      <c r="J1293" s="12">
        <f t="shared" si="140"/>
        <v>1.7333333333333334</v>
      </c>
      <c r="K1293" s="4">
        <v>43791.791666956022</v>
      </c>
      <c r="L1293" s="3">
        <f t="shared" si="141"/>
        <v>22</v>
      </c>
      <c r="M1293" s="3">
        <f t="shared" si="142"/>
        <v>19</v>
      </c>
      <c r="N1293" s="3"/>
      <c r="O1293" s="3"/>
      <c r="P1293" s="3"/>
      <c r="Q1293" s="3"/>
      <c r="R1293" s="3"/>
      <c r="S1293" s="3">
        <f t="shared" si="143"/>
        <v>0</v>
      </c>
      <c r="T1293" s="3">
        <f t="shared" si="144"/>
        <v>0</v>
      </c>
      <c r="U1293" s="3">
        <f t="shared" si="145"/>
        <v>0</v>
      </c>
      <c r="V1293" s="3">
        <f t="shared" si="146"/>
        <v>0</v>
      </c>
      <c r="W1293" s="26">
        <v>48</v>
      </c>
      <c r="X1293" s="22">
        <v>21</v>
      </c>
      <c r="Y1293" s="3">
        <v>0.5</v>
      </c>
      <c r="Z1293" s="3"/>
      <c r="AB1293" s="30">
        <v>1263</v>
      </c>
      <c r="AC1293" s="30">
        <v>1.3520919929309434</v>
      </c>
      <c r="AD1293" s="30">
        <v>-0.8520919929309434</v>
      </c>
    </row>
    <row r="1294" spans="1:30">
      <c r="A1294" s="4">
        <v>43791.833333333336</v>
      </c>
      <c r="B1294">
        <v>43791</v>
      </c>
      <c r="C1294" s="3">
        <v>0.83333333333333337</v>
      </c>
      <c r="D1294" s="3">
        <v>20</v>
      </c>
      <c r="E1294" s="3">
        <v>53</v>
      </c>
      <c r="F1294" s="3">
        <v>0.7</v>
      </c>
      <c r="G1294" s="5">
        <v>0.7</v>
      </c>
      <c r="H1294" s="3">
        <v>1.4</v>
      </c>
      <c r="I1294" s="3">
        <v>1.55139</v>
      </c>
      <c r="J1294" s="12">
        <f t="shared" si="140"/>
        <v>1.825</v>
      </c>
      <c r="K1294" s="4">
        <v>43791.833333680559</v>
      </c>
      <c r="L1294" s="3">
        <f t="shared" si="141"/>
        <v>22</v>
      </c>
      <c r="M1294" s="3">
        <f t="shared" si="142"/>
        <v>20</v>
      </c>
      <c r="N1294" s="3"/>
      <c r="O1294" s="3"/>
      <c r="P1294" s="3"/>
      <c r="Q1294" s="3"/>
      <c r="R1294" s="3"/>
      <c r="S1294" s="3">
        <f t="shared" si="143"/>
        <v>0</v>
      </c>
      <c r="T1294" s="3">
        <f t="shared" si="144"/>
        <v>0</v>
      </c>
      <c r="U1294" s="3">
        <f t="shared" si="145"/>
        <v>0</v>
      </c>
      <c r="V1294" s="3">
        <f t="shared" si="146"/>
        <v>0</v>
      </c>
      <c r="W1294" s="25">
        <v>45</v>
      </c>
      <c r="X1294" s="23">
        <v>21</v>
      </c>
      <c r="Y1294" s="3">
        <v>1.4</v>
      </c>
      <c r="Z1294" s="3"/>
      <c r="AB1294" s="30">
        <v>1264</v>
      </c>
      <c r="AC1294" s="30">
        <v>1.3520919929309434</v>
      </c>
      <c r="AD1294" s="30">
        <v>-0.25209199293094331</v>
      </c>
    </row>
    <row r="1295" spans="1:30">
      <c r="A1295" s="4">
        <v>43791.875</v>
      </c>
      <c r="B1295">
        <v>43791</v>
      </c>
      <c r="C1295" s="3">
        <v>0.875</v>
      </c>
      <c r="D1295" s="3">
        <v>21</v>
      </c>
      <c r="E1295" s="3">
        <v>53</v>
      </c>
      <c r="F1295" s="3">
        <v>0.6</v>
      </c>
      <c r="G1295" s="5">
        <v>1.8</v>
      </c>
      <c r="H1295" s="3">
        <v>2.4</v>
      </c>
      <c r="I1295" s="3">
        <v>1.55139</v>
      </c>
      <c r="J1295" s="12">
        <f t="shared" si="140"/>
        <v>1.8375000000000001</v>
      </c>
      <c r="K1295" s="4">
        <v>43791.875</v>
      </c>
      <c r="L1295" s="3">
        <f t="shared" si="141"/>
        <v>22</v>
      </c>
      <c r="M1295" s="3">
        <f t="shared" si="142"/>
        <v>21</v>
      </c>
      <c r="N1295" s="3">
        <v>0</v>
      </c>
      <c r="O1295" s="3">
        <v>20</v>
      </c>
      <c r="P1295" s="3">
        <v>21</v>
      </c>
      <c r="Q1295" s="3">
        <v>0</v>
      </c>
      <c r="R1295" s="3"/>
      <c r="S1295" s="3">
        <f t="shared" si="143"/>
        <v>0</v>
      </c>
      <c r="T1295" s="3">
        <f t="shared" si="144"/>
        <v>1</v>
      </c>
      <c r="U1295" s="3">
        <f t="shared" si="145"/>
        <v>1</v>
      </c>
      <c r="V1295" s="3">
        <f t="shared" si="146"/>
        <v>0</v>
      </c>
      <c r="W1295" s="26">
        <v>43</v>
      </c>
      <c r="X1295" s="22">
        <v>21</v>
      </c>
      <c r="Y1295" s="3">
        <v>2.4</v>
      </c>
      <c r="Z1295" s="3"/>
      <c r="AB1295" s="30">
        <v>1265</v>
      </c>
      <c r="AC1295" s="30">
        <v>1.3653840448127275</v>
      </c>
      <c r="AD1295" s="30">
        <v>1.2346159551872726</v>
      </c>
    </row>
    <row r="1296" spans="1:30">
      <c r="A1296" s="4">
        <v>43791.916666666664</v>
      </c>
      <c r="B1296">
        <v>43791</v>
      </c>
      <c r="C1296" s="3">
        <v>0.91666666666666663</v>
      </c>
      <c r="D1296" s="3">
        <v>22</v>
      </c>
      <c r="E1296" s="3">
        <v>53</v>
      </c>
      <c r="F1296" s="3">
        <v>0.9</v>
      </c>
      <c r="G1296" s="5">
        <v>0.6</v>
      </c>
      <c r="H1296" s="3">
        <v>1.5</v>
      </c>
      <c r="I1296" s="3">
        <v>1.55139</v>
      </c>
      <c r="J1296" s="12">
        <f t="shared" si="140"/>
        <v>1.8666666666666665</v>
      </c>
      <c r="K1296" s="4">
        <v>43791.916666666664</v>
      </c>
      <c r="L1296" s="3">
        <f t="shared" si="141"/>
        <v>22</v>
      </c>
      <c r="M1296" s="3">
        <f t="shared" si="142"/>
        <v>22</v>
      </c>
      <c r="N1296" s="3">
        <v>0</v>
      </c>
      <c r="O1296" s="3">
        <v>56</v>
      </c>
      <c r="P1296" s="3">
        <v>58</v>
      </c>
      <c r="Q1296" s="3">
        <v>0</v>
      </c>
      <c r="R1296" s="3"/>
      <c r="S1296" s="3">
        <f t="shared" si="143"/>
        <v>0</v>
      </c>
      <c r="T1296" s="3">
        <f t="shared" si="144"/>
        <v>1</v>
      </c>
      <c r="U1296" s="3">
        <f t="shared" si="145"/>
        <v>1</v>
      </c>
      <c r="V1296" s="3">
        <f t="shared" si="146"/>
        <v>0</v>
      </c>
      <c r="W1296" s="25">
        <v>42</v>
      </c>
      <c r="X1296" s="23">
        <v>21</v>
      </c>
      <c r="Y1296" s="3">
        <v>1.5</v>
      </c>
      <c r="Z1296" s="3"/>
      <c r="AB1296" s="30">
        <v>1266</v>
      </c>
      <c r="AC1296" s="30">
        <v>1.3894852076014923</v>
      </c>
      <c r="AD1296" s="30">
        <v>2.5105147923985074</v>
      </c>
    </row>
    <row r="1297" spans="1:30">
      <c r="A1297" s="4">
        <v>43791.958333333336</v>
      </c>
      <c r="B1297">
        <v>43791</v>
      </c>
      <c r="C1297" s="3">
        <v>0.95833333333333337</v>
      </c>
      <c r="D1297" s="3">
        <v>23</v>
      </c>
      <c r="E1297" s="3">
        <v>53</v>
      </c>
      <c r="F1297" s="3">
        <v>0.4</v>
      </c>
      <c r="G1297" s="5">
        <v>0.3</v>
      </c>
      <c r="H1297" s="3">
        <v>0.7</v>
      </c>
      <c r="I1297" s="3">
        <v>1.55139</v>
      </c>
      <c r="J1297" s="12">
        <f t="shared" si="140"/>
        <v>1.8791666666666664</v>
      </c>
      <c r="K1297" s="4">
        <v>43791.958333333336</v>
      </c>
      <c r="L1297" s="3">
        <f t="shared" si="141"/>
        <v>22</v>
      </c>
      <c r="M1297" s="3">
        <f t="shared" si="142"/>
        <v>23</v>
      </c>
      <c r="N1297" s="3">
        <v>2</v>
      </c>
      <c r="O1297" s="3">
        <v>57</v>
      </c>
      <c r="P1297" s="3">
        <v>57</v>
      </c>
      <c r="Q1297" s="3">
        <v>0</v>
      </c>
      <c r="R1297" s="3"/>
      <c r="S1297" s="3">
        <f t="shared" si="143"/>
        <v>1</v>
      </c>
      <c r="T1297" s="3">
        <f t="shared" si="144"/>
        <v>1</v>
      </c>
      <c r="U1297" s="3">
        <f t="shared" si="145"/>
        <v>1</v>
      </c>
      <c r="V1297" s="3">
        <f t="shared" si="146"/>
        <v>0</v>
      </c>
      <c r="W1297" s="26">
        <v>40</v>
      </c>
      <c r="X1297" s="22">
        <v>21</v>
      </c>
      <c r="Y1297" s="3">
        <v>0.7</v>
      </c>
      <c r="Z1297" s="3"/>
      <c r="AB1297" s="30">
        <v>1267</v>
      </c>
      <c r="AC1297" s="30">
        <v>1.4548621212147734</v>
      </c>
      <c r="AD1297" s="30">
        <v>2.2451378787852265</v>
      </c>
    </row>
    <row r="1298" spans="1:30">
      <c r="A1298" s="4">
        <v>43792</v>
      </c>
      <c r="B1298">
        <v>43792</v>
      </c>
      <c r="C1298" s="3">
        <v>0</v>
      </c>
      <c r="D1298" s="3">
        <v>0</v>
      </c>
      <c r="E1298" s="3">
        <v>54</v>
      </c>
      <c r="F1298" s="3">
        <v>1.4</v>
      </c>
      <c r="G1298" s="5">
        <v>0.2</v>
      </c>
      <c r="H1298" s="3">
        <v>1.5999999999999999</v>
      </c>
      <c r="I1298" s="3">
        <v>1.55139</v>
      </c>
      <c r="J1298" s="12">
        <f t="shared" si="140"/>
        <v>1.875</v>
      </c>
      <c r="K1298" s="4">
        <v>43792</v>
      </c>
      <c r="L1298" s="3">
        <f t="shared" si="141"/>
        <v>23</v>
      </c>
      <c r="M1298" s="3">
        <f t="shared" si="142"/>
        <v>0</v>
      </c>
      <c r="N1298" s="3">
        <v>58</v>
      </c>
      <c r="O1298" s="3">
        <v>58</v>
      </c>
      <c r="P1298" s="3">
        <v>58</v>
      </c>
      <c r="Q1298" s="3">
        <v>0</v>
      </c>
      <c r="R1298" s="3"/>
      <c r="S1298" s="3">
        <f t="shared" si="143"/>
        <v>1</v>
      </c>
      <c r="T1298" s="3">
        <f t="shared" si="144"/>
        <v>1</v>
      </c>
      <c r="U1298" s="3">
        <f t="shared" si="145"/>
        <v>1</v>
      </c>
      <c r="V1298" s="3">
        <f t="shared" si="146"/>
        <v>0</v>
      </c>
      <c r="W1298" s="25">
        <v>39</v>
      </c>
      <c r="X1298" s="23">
        <v>21</v>
      </c>
      <c r="Y1298" s="3">
        <v>1.5999999999999999</v>
      </c>
      <c r="Z1298" s="3"/>
      <c r="AB1298" s="30">
        <v>1268</v>
      </c>
      <c r="AC1298" s="30">
        <v>1.7403671407003958</v>
      </c>
      <c r="AD1298" s="30">
        <v>2.7596328592996042</v>
      </c>
    </row>
    <row r="1299" spans="1:30">
      <c r="A1299" s="4">
        <v>43792.041666666664</v>
      </c>
      <c r="B1299">
        <v>43792</v>
      </c>
      <c r="C1299" s="3">
        <v>4.1666666666666664E-2</v>
      </c>
      <c r="D1299" s="3">
        <v>1</v>
      </c>
      <c r="E1299" s="3">
        <v>54</v>
      </c>
      <c r="F1299" s="3">
        <v>0.3</v>
      </c>
      <c r="G1299" s="5">
        <v>0.6</v>
      </c>
      <c r="H1299" s="3">
        <v>0.89999999999999991</v>
      </c>
      <c r="I1299" s="3">
        <v>1.55139</v>
      </c>
      <c r="J1299" s="12">
        <f t="shared" si="140"/>
        <v>1.8291666666666666</v>
      </c>
      <c r="K1299" s="4">
        <v>43792.041666666664</v>
      </c>
      <c r="L1299" s="3">
        <f t="shared" si="141"/>
        <v>23</v>
      </c>
      <c r="M1299" s="3">
        <f t="shared" si="142"/>
        <v>1</v>
      </c>
      <c r="N1299" s="3">
        <v>58</v>
      </c>
      <c r="O1299" s="3">
        <v>58</v>
      </c>
      <c r="P1299" s="3">
        <v>58</v>
      </c>
      <c r="Q1299" s="3">
        <v>0</v>
      </c>
      <c r="R1299" s="3"/>
      <c r="S1299" s="3">
        <f t="shared" si="143"/>
        <v>1</v>
      </c>
      <c r="T1299" s="3">
        <f t="shared" si="144"/>
        <v>1</v>
      </c>
      <c r="U1299" s="3">
        <f t="shared" si="145"/>
        <v>1</v>
      </c>
      <c r="V1299" s="3">
        <f t="shared" si="146"/>
        <v>0</v>
      </c>
      <c r="W1299" s="26">
        <v>38</v>
      </c>
      <c r="X1299" s="22">
        <v>21</v>
      </c>
      <c r="Y1299" s="3">
        <v>0.89999999999999991</v>
      </c>
      <c r="Z1299" s="3"/>
      <c r="AB1299" s="30">
        <v>1269</v>
      </c>
      <c r="AC1299" s="30">
        <v>1.7270750888186117</v>
      </c>
      <c r="AD1299" s="30">
        <v>2.7729249111813883</v>
      </c>
    </row>
    <row r="1300" spans="1:30">
      <c r="A1300" s="4">
        <v>43792.083333333336</v>
      </c>
      <c r="B1300">
        <v>43792</v>
      </c>
      <c r="C1300" s="3">
        <v>8.3333333333333329E-2</v>
      </c>
      <c r="D1300" s="3">
        <v>2</v>
      </c>
      <c r="E1300" s="3">
        <v>54</v>
      </c>
      <c r="F1300" s="3">
        <v>0.6</v>
      </c>
      <c r="G1300" s="5">
        <v>0.7</v>
      </c>
      <c r="H1300" s="3">
        <v>1.2999999999999998</v>
      </c>
      <c r="I1300" s="3">
        <v>1.55139</v>
      </c>
      <c r="J1300" s="12">
        <f t="shared" si="140"/>
        <v>1.825</v>
      </c>
      <c r="K1300" s="4">
        <v>43792.083333333336</v>
      </c>
      <c r="L1300" s="3">
        <f t="shared" si="141"/>
        <v>23</v>
      </c>
      <c r="M1300" s="3">
        <f t="shared" si="142"/>
        <v>2</v>
      </c>
      <c r="N1300" s="3">
        <v>58</v>
      </c>
      <c r="O1300" s="3">
        <v>58</v>
      </c>
      <c r="P1300" s="3">
        <v>58</v>
      </c>
      <c r="Q1300" s="3">
        <v>0</v>
      </c>
      <c r="R1300" s="3"/>
      <c r="S1300" s="3">
        <f t="shared" si="143"/>
        <v>1</v>
      </c>
      <c r="T1300" s="3">
        <f t="shared" si="144"/>
        <v>1</v>
      </c>
      <c r="U1300" s="3">
        <f t="shared" si="145"/>
        <v>1</v>
      </c>
      <c r="V1300" s="3">
        <f t="shared" si="146"/>
        <v>0</v>
      </c>
      <c r="W1300" s="25">
        <v>37</v>
      </c>
      <c r="X1300" s="23">
        <v>13</v>
      </c>
      <c r="Y1300" s="3">
        <v>1.2999999999999998</v>
      </c>
      <c r="Z1300" s="3"/>
      <c r="AB1300" s="30">
        <v>1270</v>
      </c>
      <c r="AC1300" s="30">
        <v>1.7378841997255925</v>
      </c>
      <c r="AD1300" s="30">
        <v>0.16211580027440742</v>
      </c>
    </row>
    <row r="1301" spans="1:30">
      <c r="A1301" s="4">
        <v>43792.125</v>
      </c>
      <c r="B1301">
        <v>43792</v>
      </c>
      <c r="C1301" s="3">
        <v>0.125</v>
      </c>
      <c r="D1301" s="3">
        <v>3</v>
      </c>
      <c r="E1301" s="3">
        <v>54</v>
      </c>
      <c r="F1301" s="3">
        <v>0.5</v>
      </c>
      <c r="G1301" s="5">
        <v>0.6</v>
      </c>
      <c r="H1301" s="3">
        <v>1.1000000000000001</v>
      </c>
      <c r="I1301" s="3">
        <v>1.55139</v>
      </c>
      <c r="J1301" s="12">
        <f t="shared" si="140"/>
        <v>1.8208333333333331</v>
      </c>
      <c r="K1301" s="4">
        <v>43792.125</v>
      </c>
      <c r="L1301" s="3">
        <f t="shared" si="141"/>
        <v>23</v>
      </c>
      <c r="M1301" s="3">
        <f t="shared" si="142"/>
        <v>3</v>
      </c>
      <c r="N1301" s="3">
        <v>58</v>
      </c>
      <c r="O1301" s="3">
        <v>58</v>
      </c>
      <c r="P1301" s="3">
        <v>58</v>
      </c>
      <c r="Q1301" s="3">
        <v>0</v>
      </c>
      <c r="R1301" s="3"/>
      <c r="S1301" s="3">
        <f t="shared" si="143"/>
        <v>1</v>
      </c>
      <c r="T1301" s="3">
        <f t="shared" si="144"/>
        <v>1</v>
      </c>
      <c r="U1301" s="3">
        <f t="shared" si="145"/>
        <v>1</v>
      </c>
      <c r="V1301" s="3">
        <f t="shared" si="146"/>
        <v>0</v>
      </c>
      <c r="W1301" s="26">
        <v>38</v>
      </c>
      <c r="X1301" s="22">
        <v>13</v>
      </c>
      <c r="Y1301" s="3">
        <v>1.1000000000000001</v>
      </c>
      <c r="Z1301" s="3"/>
      <c r="AB1301" s="30">
        <v>1271</v>
      </c>
      <c r="AC1301" s="30">
        <v>1.7511762516073766</v>
      </c>
      <c r="AD1301" s="30">
        <v>0.44882374839262362</v>
      </c>
    </row>
    <row r="1302" spans="1:30">
      <c r="A1302" s="4">
        <v>43792.166666666664</v>
      </c>
      <c r="B1302">
        <v>43792</v>
      </c>
      <c r="C1302" s="3">
        <v>0.16666666666666666</v>
      </c>
      <c r="D1302" s="3">
        <v>4</v>
      </c>
      <c r="E1302" s="3">
        <v>54</v>
      </c>
      <c r="F1302" s="3">
        <v>0.8</v>
      </c>
      <c r="G1302" s="5">
        <v>0.7</v>
      </c>
      <c r="H1302" s="3">
        <v>1.5</v>
      </c>
      <c r="I1302" s="3">
        <v>1.55139</v>
      </c>
      <c r="J1302" s="12">
        <f t="shared" si="140"/>
        <v>1.8250000000000002</v>
      </c>
      <c r="K1302" s="4">
        <v>43792.166666666664</v>
      </c>
      <c r="L1302" s="3">
        <f t="shared" si="141"/>
        <v>23</v>
      </c>
      <c r="M1302" s="3">
        <f t="shared" si="142"/>
        <v>4</v>
      </c>
      <c r="N1302" s="3">
        <v>58</v>
      </c>
      <c r="O1302" s="3">
        <v>58</v>
      </c>
      <c r="P1302" s="3">
        <v>58</v>
      </c>
      <c r="Q1302" s="3">
        <v>0</v>
      </c>
      <c r="R1302" s="3"/>
      <c r="S1302" s="3">
        <f t="shared" si="143"/>
        <v>1</v>
      </c>
      <c r="T1302" s="3">
        <f t="shared" si="144"/>
        <v>1</v>
      </c>
      <c r="U1302" s="3">
        <f t="shared" si="145"/>
        <v>1</v>
      </c>
      <c r="V1302" s="3">
        <f t="shared" si="146"/>
        <v>0</v>
      </c>
      <c r="W1302" s="25">
        <v>37</v>
      </c>
      <c r="X1302" s="23">
        <v>13</v>
      </c>
      <c r="Y1302" s="3">
        <v>1.5</v>
      </c>
      <c r="Z1302" s="3"/>
      <c r="AB1302" s="30">
        <v>1272</v>
      </c>
      <c r="AC1302" s="30">
        <v>1.7378841997255925</v>
      </c>
      <c r="AD1302" s="30">
        <v>2.3621158002744069</v>
      </c>
    </row>
    <row r="1303" spans="1:30">
      <c r="A1303" s="4">
        <v>43792.208333333336</v>
      </c>
      <c r="B1303">
        <v>43792</v>
      </c>
      <c r="C1303" s="3">
        <v>0.20833333333333334</v>
      </c>
      <c r="D1303" s="3">
        <v>5</v>
      </c>
      <c r="E1303" s="3">
        <v>54</v>
      </c>
      <c r="F1303" s="3">
        <v>0.6</v>
      </c>
      <c r="G1303" s="5">
        <v>0.9</v>
      </c>
      <c r="H1303" s="3">
        <v>1.5</v>
      </c>
      <c r="I1303" s="3">
        <v>1.55139</v>
      </c>
      <c r="J1303" s="12">
        <f t="shared" si="140"/>
        <v>1.8208333333333331</v>
      </c>
      <c r="K1303" s="4">
        <v>43792.208333333336</v>
      </c>
      <c r="L1303" s="3">
        <f t="shared" si="141"/>
        <v>23</v>
      </c>
      <c r="M1303" s="3">
        <f t="shared" si="142"/>
        <v>5</v>
      </c>
      <c r="N1303" s="3">
        <v>57</v>
      </c>
      <c r="O1303" s="3">
        <v>51</v>
      </c>
      <c r="P1303" s="3">
        <v>57</v>
      </c>
      <c r="Q1303" s="3">
        <v>0</v>
      </c>
      <c r="R1303" s="3"/>
      <c r="S1303" s="3">
        <f t="shared" si="143"/>
        <v>1</v>
      </c>
      <c r="T1303" s="3">
        <f t="shared" si="144"/>
        <v>1</v>
      </c>
      <c r="U1303" s="3">
        <f t="shared" si="145"/>
        <v>1</v>
      </c>
      <c r="V1303" s="3">
        <f t="shared" si="146"/>
        <v>0</v>
      </c>
      <c r="W1303" s="26">
        <v>36</v>
      </c>
      <c r="X1303" s="22">
        <v>13</v>
      </c>
      <c r="Y1303" s="3">
        <v>1.5</v>
      </c>
      <c r="Z1303" s="3"/>
      <c r="AB1303" s="30">
        <v>1273</v>
      </c>
      <c r="AC1303" s="30">
        <v>1.7245921478438084</v>
      </c>
      <c r="AD1303" s="30">
        <v>-1.3245921478438083</v>
      </c>
    </row>
    <row r="1304" spans="1:30">
      <c r="A1304" s="4">
        <v>43792.25</v>
      </c>
      <c r="B1304">
        <v>43792</v>
      </c>
      <c r="C1304" s="3">
        <v>0.25</v>
      </c>
      <c r="D1304" s="3">
        <v>6</v>
      </c>
      <c r="E1304" s="3">
        <v>54</v>
      </c>
      <c r="F1304" s="3">
        <v>0.9</v>
      </c>
      <c r="G1304" s="5">
        <v>0.7</v>
      </c>
      <c r="H1304" s="3">
        <v>1.6</v>
      </c>
      <c r="I1304" s="3">
        <v>1.55139</v>
      </c>
      <c r="J1304" s="12">
        <f t="shared" si="140"/>
        <v>1.8208333333333331</v>
      </c>
      <c r="K1304" s="4">
        <v>43792.25</v>
      </c>
      <c r="L1304" s="3">
        <f t="shared" si="141"/>
        <v>23</v>
      </c>
      <c r="M1304" s="3">
        <f t="shared" si="142"/>
        <v>6</v>
      </c>
      <c r="N1304" s="3">
        <v>58</v>
      </c>
      <c r="O1304" s="3">
        <v>0</v>
      </c>
      <c r="P1304" s="3">
        <v>58</v>
      </c>
      <c r="Q1304" s="3">
        <v>0</v>
      </c>
      <c r="R1304" s="3"/>
      <c r="S1304" s="3">
        <f t="shared" si="143"/>
        <v>1</v>
      </c>
      <c r="T1304" s="3">
        <f t="shared" si="144"/>
        <v>0</v>
      </c>
      <c r="U1304" s="3">
        <f t="shared" si="145"/>
        <v>1</v>
      </c>
      <c r="V1304" s="3">
        <f t="shared" si="146"/>
        <v>0</v>
      </c>
      <c r="W1304" s="25">
        <v>37</v>
      </c>
      <c r="X1304" s="23">
        <v>13</v>
      </c>
      <c r="Y1304" s="3">
        <v>1.6</v>
      </c>
      <c r="Z1304" s="3"/>
      <c r="AB1304" s="30">
        <v>1274</v>
      </c>
      <c r="AC1304" s="30">
        <v>1.6306704376635524</v>
      </c>
      <c r="AD1304" s="30">
        <v>-1.2306704376635524</v>
      </c>
    </row>
    <row r="1305" spans="1:30">
      <c r="A1305" s="4">
        <v>43792.291666666664</v>
      </c>
      <c r="B1305">
        <v>43792</v>
      </c>
      <c r="C1305" s="3">
        <v>0.29166666666666669</v>
      </c>
      <c r="D1305" s="3">
        <v>7</v>
      </c>
      <c r="E1305" s="3">
        <v>54</v>
      </c>
      <c r="F1305" s="3">
        <v>1.1000000000000001</v>
      </c>
      <c r="G1305" s="5">
        <v>1.8</v>
      </c>
      <c r="H1305" s="3">
        <v>2.9000000000000004</v>
      </c>
      <c r="I1305" s="3">
        <v>1.55139</v>
      </c>
      <c r="J1305" s="12">
        <f t="shared" si="140"/>
        <v>1.8791666666666664</v>
      </c>
      <c r="K1305" s="4">
        <v>43792.291666666664</v>
      </c>
      <c r="L1305" s="3">
        <f t="shared" si="141"/>
        <v>23</v>
      </c>
      <c r="M1305" s="3">
        <f t="shared" si="142"/>
        <v>7</v>
      </c>
      <c r="N1305" s="3">
        <v>58</v>
      </c>
      <c r="O1305" s="3">
        <v>0</v>
      </c>
      <c r="P1305" s="3">
        <v>58</v>
      </c>
      <c r="Q1305" s="3">
        <v>0</v>
      </c>
      <c r="R1305" s="3"/>
      <c r="S1305" s="3">
        <f t="shared" si="143"/>
        <v>1</v>
      </c>
      <c r="T1305" s="3">
        <f t="shared" si="144"/>
        <v>0</v>
      </c>
      <c r="U1305" s="3">
        <f t="shared" si="145"/>
        <v>1</v>
      </c>
      <c r="V1305" s="3">
        <f t="shared" si="146"/>
        <v>0</v>
      </c>
      <c r="W1305" s="26">
        <v>37</v>
      </c>
      <c r="X1305" s="22">
        <v>13</v>
      </c>
      <c r="Y1305" s="3">
        <v>2.9000000000000004</v>
      </c>
      <c r="Z1305" s="3"/>
      <c r="AB1305" s="30">
        <v>1275</v>
      </c>
      <c r="AC1305" s="30">
        <v>1.7536591925821798</v>
      </c>
      <c r="AD1305" s="30">
        <v>-1.3536591925821799</v>
      </c>
    </row>
    <row r="1306" spans="1:30">
      <c r="A1306" s="4">
        <v>43792.333333333336</v>
      </c>
      <c r="B1306">
        <v>43792</v>
      </c>
      <c r="C1306" s="3">
        <v>0.33333333333333331</v>
      </c>
      <c r="D1306" s="3">
        <v>8</v>
      </c>
      <c r="E1306" s="3">
        <v>54</v>
      </c>
      <c r="F1306" s="3">
        <v>0.3</v>
      </c>
      <c r="G1306" s="5">
        <v>0.4</v>
      </c>
      <c r="H1306" s="3">
        <v>0.7</v>
      </c>
      <c r="I1306" s="3">
        <v>1.55139</v>
      </c>
      <c r="J1306" s="12">
        <f t="shared" si="140"/>
        <v>1.8541666666666667</v>
      </c>
      <c r="K1306" s="4">
        <v>43792.333333333336</v>
      </c>
      <c r="L1306" s="3">
        <f t="shared" si="141"/>
        <v>23</v>
      </c>
      <c r="M1306" s="3">
        <f t="shared" si="142"/>
        <v>8</v>
      </c>
      <c r="N1306" s="3">
        <v>58</v>
      </c>
      <c r="O1306" s="3">
        <v>0</v>
      </c>
      <c r="P1306" s="3">
        <v>58</v>
      </c>
      <c r="Q1306" s="3">
        <v>0</v>
      </c>
      <c r="R1306" s="3"/>
      <c r="S1306" s="3">
        <f t="shared" si="143"/>
        <v>1</v>
      </c>
      <c r="T1306" s="3">
        <f t="shared" si="144"/>
        <v>0</v>
      </c>
      <c r="U1306" s="3">
        <f t="shared" si="145"/>
        <v>1</v>
      </c>
      <c r="V1306" s="3">
        <f t="shared" si="146"/>
        <v>0</v>
      </c>
      <c r="W1306" s="25">
        <v>38</v>
      </c>
      <c r="X1306" s="23">
        <v>13</v>
      </c>
      <c r="Y1306" s="3">
        <v>0.7</v>
      </c>
      <c r="Z1306" s="3"/>
      <c r="AB1306" s="30">
        <v>1276</v>
      </c>
      <c r="AC1306" s="30">
        <v>1.7403671407003958</v>
      </c>
      <c r="AD1306" s="30">
        <v>-1.3403671407003959</v>
      </c>
    </row>
    <row r="1307" spans="1:30">
      <c r="A1307" s="4">
        <v>43792.375</v>
      </c>
      <c r="B1307">
        <v>43792</v>
      </c>
      <c r="C1307" s="3">
        <v>0.375</v>
      </c>
      <c r="D1307" s="3">
        <v>9</v>
      </c>
      <c r="E1307" s="3">
        <v>54</v>
      </c>
      <c r="F1307" s="3">
        <v>2</v>
      </c>
      <c r="G1307" s="5">
        <v>0.3</v>
      </c>
      <c r="H1307" s="3">
        <v>2.2999999999999998</v>
      </c>
      <c r="I1307" s="3">
        <v>1.55139</v>
      </c>
      <c r="J1307" s="12">
        <f t="shared" si="140"/>
        <v>1.9500000000000002</v>
      </c>
      <c r="K1307" s="4">
        <v>43792.375</v>
      </c>
      <c r="L1307" s="3">
        <f t="shared" si="141"/>
        <v>23</v>
      </c>
      <c r="M1307" s="3">
        <f t="shared" si="142"/>
        <v>9</v>
      </c>
      <c r="N1307" s="3">
        <v>55</v>
      </c>
      <c r="O1307" s="3">
        <v>0</v>
      </c>
      <c r="P1307" s="3">
        <v>56</v>
      </c>
      <c r="Q1307" s="3">
        <v>0</v>
      </c>
      <c r="R1307" s="3"/>
      <c r="S1307" s="3">
        <f t="shared" si="143"/>
        <v>1</v>
      </c>
      <c r="T1307" s="3">
        <f t="shared" si="144"/>
        <v>0</v>
      </c>
      <c r="U1307" s="3">
        <f t="shared" si="145"/>
        <v>1</v>
      </c>
      <c r="V1307" s="3">
        <f t="shared" si="146"/>
        <v>0</v>
      </c>
      <c r="W1307" s="26">
        <v>41</v>
      </c>
      <c r="X1307" s="22">
        <v>13</v>
      </c>
      <c r="Y1307" s="3">
        <v>2.2999999999999998</v>
      </c>
      <c r="Z1307" s="3"/>
      <c r="AB1307" s="30">
        <v>1277</v>
      </c>
      <c r="AC1307" s="30">
        <v>1.6439624895453364</v>
      </c>
      <c r="AD1307" s="30">
        <v>-1.0439624895453363</v>
      </c>
    </row>
    <row r="1308" spans="1:30">
      <c r="A1308" s="4">
        <v>43792.416666666664</v>
      </c>
      <c r="B1308">
        <v>43792</v>
      </c>
      <c r="C1308" s="3">
        <v>0.41666666666666669</v>
      </c>
      <c r="D1308" s="3">
        <v>10</v>
      </c>
      <c r="E1308" s="3">
        <v>54</v>
      </c>
      <c r="F1308" s="3">
        <v>0.4</v>
      </c>
      <c r="G1308" s="5">
        <v>0.3</v>
      </c>
      <c r="H1308" s="3">
        <v>0.7</v>
      </c>
      <c r="I1308" s="3">
        <v>1.55139</v>
      </c>
      <c r="J1308" s="12">
        <f t="shared" si="140"/>
        <v>1.9375</v>
      </c>
      <c r="K1308" s="4">
        <v>43792.416666666664</v>
      </c>
      <c r="L1308" s="3">
        <f t="shared" si="141"/>
        <v>23</v>
      </c>
      <c r="M1308" s="3">
        <f t="shared" si="142"/>
        <v>10</v>
      </c>
      <c r="N1308" s="3">
        <v>0</v>
      </c>
      <c r="O1308" s="3">
        <v>0</v>
      </c>
      <c r="P1308" s="3">
        <v>57</v>
      </c>
      <c r="Q1308" s="3">
        <v>0</v>
      </c>
      <c r="R1308" s="3"/>
      <c r="S1308" s="3">
        <f t="shared" si="143"/>
        <v>0</v>
      </c>
      <c r="T1308" s="3">
        <f t="shared" si="144"/>
        <v>0</v>
      </c>
      <c r="U1308" s="3">
        <f t="shared" si="145"/>
        <v>1</v>
      </c>
      <c r="V1308" s="3">
        <f t="shared" si="146"/>
        <v>0</v>
      </c>
      <c r="W1308" s="25">
        <v>41</v>
      </c>
      <c r="X1308" s="23">
        <v>13</v>
      </c>
      <c r="Y1308" s="3">
        <v>0.7</v>
      </c>
      <c r="Z1308" s="3"/>
      <c r="AB1308" s="30">
        <v>1278</v>
      </c>
      <c r="AC1308" s="30">
        <v>1.7270750888186117</v>
      </c>
      <c r="AD1308" s="30">
        <v>-0.12707508881861163</v>
      </c>
    </row>
    <row r="1309" spans="1:30">
      <c r="A1309" s="4">
        <v>43792.458333333336</v>
      </c>
      <c r="B1309">
        <v>43792</v>
      </c>
      <c r="C1309" s="3">
        <v>0.45833333333333331</v>
      </c>
      <c r="D1309" s="3">
        <v>11</v>
      </c>
      <c r="E1309" s="3">
        <v>54</v>
      </c>
      <c r="F1309" s="3">
        <v>0.3</v>
      </c>
      <c r="G1309" s="5">
        <v>0.3</v>
      </c>
      <c r="H1309" s="3">
        <v>0.6</v>
      </c>
      <c r="I1309" s="3">
        <v>1.55139</v>
      </c>
      <c r="J1309" s="12">
        <f t="shared" si="140"/>
        <v>1.9541666666666666</v>
      </c>
      <c r="K1309" s="4">
        <v>43792.458333333336</v>
      </c>
      <c r="L1309" s="3">
        <f t="shared" si="141"/>
        <v>23</v>
      </c>
      <c r="M1309" s="3">
        <f t="shared" si="142"/>
        <v>11</v>
      </c>
      <c r="N1309" s="3">
        <v>0</v>
      </c>
      <c r="O1309" s="3">
        <v>0</v>
      </c>
      <c r="P1309" s="3">
        <v>57</v>
      </c>
      <c r="Q1309" s="3">
        <v>0</v>
      </c>
      <c r="R1309" s="3"/>
      <c r="S1309" s="3">
        <f t="shared" si="143"/>
        <v>0</v>
      </c>
      <c r="T1309" s="3">
        <f t="shared" si="144"/>
        <v>0</v>
      </c>
      <c r="U1309" s="3">
        <f t="shared" si="145"/>
        <v>1</v>
      </c>
      <c r="V1309" s="3">
        <f t="shared" si="146"/>
        <v>0</v>
      </c>
      <c r="W1309" s="26">
        <v>42</v>
      </c>
      <c r="X1309" s="22">
        <v>13</v>
      </c>
      <c r="Y1309" s="3">
        <v>0.6</v>
      </c>
      <c r="Z1309" s="3"/>
      <c r="AB1309" s="30">
        <v>1279</v>
      </c>
      <c r="AC1309" s="30">
        <v>1.7644683034891606</v>
      </c>
      <c r="AD1309" s="30">
        <v>0.13553169651083929</v>
      </c>
    </row>
    <row r="1310" spans="1:30">
      <c r="A1310" s="4">
        <v>43792.5</v>
      </c>
      <c r="B1310">
        <v>43792</v>
      </c>
      <c r="C1310" s="3">
        <v>0.5</v>
      </c>
      <c r="D1310" s="3">
        <v>12</v>
      </c>
      <c r="E1310" s="3">
        <v>54</v>
      </c>
      <c r="F1310" s="3">
        <v>0.4</v>
      </c>
      <c r="G1310" s="5">
        <v>0.3</v>
      </c>
      <c r="H1310" s="3">
        <v>0.7</v>
      </c>
      <c r="I1310" s="3">
        <v>1.55139</v>
      </c>
      <c r="J1310" s="12">
        <f t="shared" si="140"/>
        <v>2.0249999999999999</v>
      </c>
      <c r="K1310" s="4">
        <v>43792.5</v>
      </c>
      <c r="L1310" s="3">
        <f t="shared" si="141"/>
        <v>23</v>
      </c>
      <c r="M1310" s="3">
        <f t="shared" si="142"/>
        <v>12</v>
      </c>
      <c r="N1310" s="3">
        <v>0</v>
      </c>
      <c r="O1310" s="3">
        <v>0</v>
      </c>
      <c r="P1310" s="3">
        <v>57</v>
      </c>
      <c r="Q1310" s="3">
        <v>0</v>
      </c>
      <c r="R1310" s="3"/>
      <c r="S1310" s="3">
        <f t="shared" si="143"/>
        <v>0</v>
      </c>
      <c r="T1310" s="3">
        <f t="shared" si="144"/>
        <v>0</v>
      </c>
      <c r="U1310" s="3">
        <f t="shared" si="145"/>
        <v>1</v>
      </c>
      <c r="V1310" s="3">
        <f t="shared" si="146"/>
        <v>0</v>
      </c>
      <c r="W1310" s="25">
        <v>43</v>
      </c>
      <c r="X1310" s="23">
        <v>13</v>
      </c>
      <c r="Y1310" s="3">
        <v>0.7</v>
      </c>
      <c r="Z1310" s="3"/>
      <c r="AB1310" s="30">
        <v>1280</v>
      </c>
      <c r="AC1310" s="30">
        <v>1.7137830369368277</v>
      </c>
      <c r="AD1310" s="30">
        <v>2.9862169630631725</v>
      </c>
    </row>
    <row r="1311" spans="1:30">
      <c r="A1311" s="4">
        <v>43792.541666666664</v>
      </c>
      <c r="B1311">
        <v>43792</v>
      </c>
      <c r="C1311" s="3">
        <v>0.54166666666666663</v>
      </c>
      <c r="D1311" s="3">
        <v>13</v>
      </c>
      <c r="E1311" s="3">
        <v>54</v>
      </c>
      <c r="F1311" s="3">
        <v>1</v>
      </c>
      <c r="G1311" s="5">
        <v>3.5</v>
      </c>
      <c r="H1311" s="3">
        <v>4.5</v>
      </c>
      <c r="I1311" s="3">
        <v>1.55139</v>
      </c>
      <c r="J1311" s="12">
        <f t="shared" si="140"/>
        <v>2.0124999999999997</v>
      </c>
      <c r="K1311" s="4">
        <v>43792.541666666664</v>
      </c>
      <c r="L1311" s="3">
        <f t="shared" si="141"/>
        <v>23</v>
      </c>
      <c r="M1311" s="3">
        <f t="shared" si="142"/>
        <v>13</v>
      </c>
      <c r="N1311" s="3">
        <v>0</v>
      </c>
      <c r="O1311" s="3">
        <v>41</v>
      </c>
      <c r="P1311" s="3">
        <v>58</v>
      </c>
      <c r="Q1311" s="3">
        <v>0</v>
      </c>
      <c r="R1311" s="3"/>
      <c r="S1311" s="3">
        <f t="shared" si="143"/>
        <v>0</v>
      </c>
      <c r="T1311" s="3">
        <f t="shared" si="144"/>
        <v>1</v>
      </c>
      <c r="U1311" s="3">
        <f t="shared" si="145"/>
        <v>1</v>
      </c>
      <c r="V1311" s="3">
        <f t="shared" si="146"/>
        <v>0</v>
      </c>
      <c r="W1311" s="26">
        <v>44</v>
      </c>
      <c r="X1311" s="22">
        <v>13</v>
      </c>
      <c r="Y1311" s="3">
        <v>4.5</v>
      </c>
      <c r="Z1311" s="3"/>
      <c r="AB1311" s="30">
        <v>1281</v>
      </c>
      <c r="AC1311" s="30">
        <v>1.6725072861123114</v>
      </c>
      <c r="AD1311" s="30">
        <v>-0.67250728611231136</v>
      </c>
    </row>
    <row r="1312" spans="1:30">
      <c r="A1312" s="4">
        <v>43792.583333333336</v>
      </c>
      <c r="B1312">
        <v>43792</v>
      </c>
      <c r="C1312" s="3">
        <v>0.58333333333333337</v>
      </c>
      <c r="D1312" s="3">
        <v>14</v>
      </c>
      <c r="E1312" s="3">
        <v>54</v>
      </c>
      <c r="F1312" s="3">
        <v>0.9</v>
      </c>
      <c r="G1312" s="5">
        <v>0.4</v>
      </c>
      <c r="H1312" s="3">
        <v>1.3</v>
      </c>
      <c r="I1312" s="3">
        <v>1.55139</v>
      </c>
      <c r="J1312" s="12">
        <f t="shared" si="140"/>
        <v>1.8416666666666666</v>
      </c>
      <c r="K1312" s="4">
        <v>43792.583333333336</v>
      </c>
      <c r="L1312" s="3">
        <f t="shared" si="141"/>
        <v>23</v>
      </c>
      <c r="M1312" s="3">
        <f t="shared" si="142"/>
        <v>14</v>
      </c>
      <c r="N1312" s="3">
        <v>0</v>
      </c>
      <c r="O1312" s="3">
        <v>1</v>
      </c>
      <c r="P1312" s="3">
        <v>58</v>
      </c>
      <c r="Q1312" s="3">
        <v>0</v>
      </c>
      <c r="R1312" s="3"/>
      <c r="S1312" s="3">
        <f t="shared" si="143"/>
        <v>0</v>
      </c>
      <c r="T1312" s="3">
        <f t="shared" si="144"/>
        <v>1</v>
      </c>
      <c r="U1312" s="3">
        <f t="shared" si="145"/>
        <v>1</v>
      </c>
      <c r="V1312" s="3">
        <f t="shared" si="146"/>
        <v>0</v>
      </c>
      <c r="W1312" s="25">
        <v>44</v>
      </c>
      <c r="X1312" s="23">
        <v>11</v>
      </c>
      <c r="Y1312" s="3">
        <v>1.3</v>
      </c>
      <c r="Z1312" s="3"/>
      <c r="AB1312" s="30">
        <v>1282</v>
      </c>
      <c r="AC1312" s="30">
        <v>1.4123448999028554</v>
      </c>
      <c r="AD1312" s="30">
        <v>-0.91234489990285539</v>
      </c>
    </row>
    <row r="1313" spans="1:30">
      <c r="A1313" s="4">
        <v>43792.625</v>
      </c>
      <c r="B1313">
        <v>43792</v>
      </c>
      <c r="C1313" s="3">
        <v>0.625</v>
      </c>
      <c r="D1313" s="3">
        <v>15</v>
      </c>
      <c r="E1313" s="3">
        <v>54</v>
      </c>
      <c r="F1313" s="3">
        <v>0.7</v>
      </c>
      <c r="G1313" s="5">
        <v>0.7</v>
      </c>
      <c r="H1313" s="3">
        <v>1.4</v>
      </c>
      <c r="I1313" s="3">
        <v>1.55139</v>
      </c>
      <c r="J1313" s="12">
        <f t="shared" si="140"/>
        <v>1.8041666666666665</v>
      </c>
      <c r="K1313" s="4">
        <v>43792.625</v>
      </c>
      <c r="L1313" s="3">
        <f t="shared" si="141"/>
        <v>23</v>
      </c>
      <c r="M1313" s="3">
        <f t="shared" si="142"/>
        <v>15</v>
      </c>
      <c r="N1313" s="3">
        <v>0</v>
      </c>
      <c r="O1313" s="3">
        <v>0</v>
      </c>
      <c r="P1313" s="3">
        <v>58</v>
      </c>
      <c r="Q1313" s="3">
        <v>0</v>
      </c>
      <c r="R1313" s="3"/>
      <c r="S1313" s="3">
        <f t="shared" si="143"/>
        <v>0</v>
      </c>
      <c r="T1313" s="3">
        <f t="shared" si="144"/>
        <v>0</v>
      </c>
      <c r="U1313" s="3">
        <f t="shared" si="145"/>
        <v>1</v>
      </c>
      <c r="V1313" s="3">
        <f t="shared" si="146"/>
        <v>0</v>
      </c>
      <c r="W1313" s="26">
        <v>44</v>
      </c>
      <c r="X1313" s="22">
        <v>8</v>
      </c>
      <c r="Y1313" s="3">
        <v>1.4</v>
      </c>
      <c r="Z1313" s="3"/>
      <c r="AB1313" s="30">
        <v>1283</v>
      </c>
      <c r="AC1313" s="30">
        <v>1.4617886959677868</v>
      </c>
      <c r="AD1313" s="30">
        <v>-1.0617886959677869</v>
      </c>
    </row>
    <row r="1314" spans="1:30">
      <c r="A1314" s="4">
        <v>43792.666666666664</v>
      </c>
      <c r="B1314">
        <v>43792</v>
      </c>
      <c r="C1314" s="3">
        <v>0.66666666666666663</v>
      </c>
      <c r="D1314" s="3">
        <v>16</v>
      </c>
      <c r="E1314" s="3">
        <v>54</v>
      </c>
      <c r="F1314" s="3">
        <v>0.7</v>
      </c>
      <c r="G1314" s="5">
        <v>0.7</v>
      </c>
      <c r="H1314" s="3">
        <v>1.4</v>
      </c>
      <c r="I1314" s="3">
        <v>1.55139</v>
      </c>
      <c r="J1314" s="12">
        <f t="shared" si="140"/>
        <v>1.7999999999999996</v>
      </c>
      <c r="K1314" s="4">
        <v>43792.666666666664</v>
      </c>
      <c r="L1314" s="3">
        <f t="shared" si="141"/>
        <v>23</v>
      </c>
      <c r="M1314" s="3">
        <f t="shared" si="142"/>
        <v>16</v>
      </c>
      <c r="N1314" s="3">
        <v>0</v>
      </c>
      <c r="O1314" s="3">
        <v>0</v>
      </c>
      <c r="P1314" s="3">
        <v>57</v>
      </c>
      <c r="Q1314" s="3">
        <v>0</v>
      </c>
      <c r="R1314" s="3"/>
      <c r="S1314" s="3">
        <f t="shared" si="143"/>
        <v>0</v>
      </c>
      <c r="T1314" s="3">
        <f t="shared" si="144"/>
        <v>0</v>
      </c>
      <c r="U1314" s="3">
        <f t="shared" si="145"/>
        <v>1</v>
      </c>
      <c r="V1314" s="3">
        <f t="shared" si="146"/>
        <v>0</v>
      </c>
      <c r="W1314" s="25">
        <v>43</v>
      </c>
      <c r="X1314" s="23">
        <v>8</v>
      </c>
      <c r="Y1314" s="3">
        <v>1.4</v>
      </c>
      <c r="Z1314" s="3"/>
      <c r="AB1314" s="30">
        <v>1284</v>
      </c>
      <c r="AC1314" s="30">
        <v>1.4617886959677868</v>
      </c>
      <c r="AD1314" s="30">
        <v>-1.0617886959677869</v>
      </c>
    </row>
    <row r="1315" spans="1:30">
      <c r="A1315" s="4">
        <v>43792.708333333336</v>
      </c>
      <c r="B1315">
        <v>43792</v>
      </c>
      <c r="C1315" s="3">
        <v>0.70833333333333337</v>
      </c>
      <c r="D1315" s="3">
        <v>17</v>
      </c>
      <c r="E1315" s="3">
        <v>54</v>
      </c>
      <c r="F1315" s="3">
        <v>4.0999999999999996</v>
      </c>
      <c r="G1315" s="5">
        <v>2.1</v>
      </c>
      <c r="H1315" s="3">
        <v>6.1999999999999993</v>
      </c>
      <c r="I1315" s="3">
        <v>1.55139</v>
      </c>
      <c r="J1315" s="12">
        <f t="shared" si="140"/>
        <v>1.875</v>
      </c>
      <c r="K1315" s="4">
        <v>43792.708333333336</v>
      </c>
      <c r="L1315" s="3">
        <f t="shared" si="141"/>
        <v>23</v>
      </c>
      <c r="M1315" s="3">
        <f t="shared" si="142"/>
        <v>17</v>
      </c>
      <c r="N1315" s="3">
        <v>17</v>
      </c>
      <c r="O1315" s="3">
        <v>0</v>
      </c>
      <c r="P1315" s="3">
        <v>58</v>
      </c>
      <c r="Q1315" s="3">
        <v>0</v>
      </c>
      <c r="R1315" s="3"/>
      <c r="S1315" s="3">
        <f t="shared" si="143"/>
        <v>1</v>
      </c>
      <c r="T1315" s="3">
        <f t="shared" si="144"/>
        <v>0</v>
      </c>
      <c r="U1315" s="3">
        <f t="shared" si="145"/>
        <v>1</v>
      </c>
      <c r="V1315" s="3">
        <f t="shared" si="146"/>
        <v>0</v>
      </c>
      <c r="W1315" s="26">
        <v>42</v>
      </c>
      <c r="X1315" s="22">
        <v>8</v>
      </c>
      <c r="Y1315" s="3">
        <v>6.1999999999999993</v>
      </c>
      <c r="Z1315" s="3"/>
      <c r="AB1315" s="30">
        <v>1285</v>
      </c>
      <c r="AC1315" s="30">
        <v>1.3629011038379242</v>
      </c>
      <c r="AD1315" s="30">
        <v>1.0370988961620757</v>
      </c>
    </row>
    <row r="1316" spans="1:30">
      <c r="A1316" s="4">
        <v>43792.75</v>
      </c>
      <c r="B1316">
        <v>43792</v>
      </c>
      <c r="C1316" s="3">
        <v>0.75</v>
      </c>
      <c r="D1316" s="3">
        <v>18</v>
      </c>
      <c r="E1316" s="3">
        <v>54</v>
      </c>
      <c r="F1316" s="3">
        <v>1.5</v>
      </c>
      <c r="G1316" s="5">
        <v>1.4</v>
      </c>
      <c r="H1316" s="3">
        <v>2.9</v>
      </c>
      <c r="I1316" s="3">
        <v>1.55139</v>
      </c>
      <c r="J1316" s="12">
        <f t="shared" si="140"/>
        <v>1.7916666666666667</v>
      </c>
      <c r="K1316" s="4">
        <v>43792.75</v>
      </c>
      <c r="L1316" s="3">
        <f t="shared" si="141"/>
        <v>23</v>
      </c>
      <c r="M1316" s="3">
        <f t="shared" si="142"/>
        <v>18</v>
      </c>
      <c r="N1316" s="3">
        <v>58</v>
      </c>
      <c r="O1316" s="3">
        <v>0</v>
      </c>
      <c r="P1316" s="3">
        <v>57</v>
      </c>
      <c r="Q1316" s="3">
        <v>0</v>
      </c>
      <c r="R1316" s="3"/>
      <c r="S1316" s="3">
        <f t="shared" si="143"/>
        <v>1</v>
      </c>
      <c r="T1316" s="3">
        <f t="shared" si="144"/>
        <v>0</v>
      </c>
      <c r="U1316" s="3">
        <f t="shared" si="145"/>
        <v>1</v>
      </c>
      <c r="V1316" s="3">
        <f t="shared" si="146"/>
        <v>0</v>
      </c>
      <c r="W1316" s="25">
        <v>42</v>
      </c>
      <c r="X1316" s="23">
        <v>8</v>
      </c>
      <c r="Y1316" s="3">
        <v>2.9</v>
      </c>
      <c r="Z1316" s="3"/>
      <c r="AB1316" s="30">
        <v>1286</v>
      </c>
      <c r="AC1316" s="30">
        <v>1.3496090519561401</v>
      </c>
      <c r="AD1316" s="30">
        <v>0.25039094804385997</v>
      </c>
    </row>
    <row r="1317" spans="1:30">
      <c r="A1317" s="4">
        <v>43792.791666666664</v>
      </c>
      <c r="B1317">
        <v>43792</v>
      </c>
      <c r="C1317" s="3">
        <v>0.79166666666666663</v>
      </c>
      <c r="D1317" s="3">
        <v>19</v>
      </c>
      <c r="E1317" s="3">
        <v>54</v>
      </c>
      <c r="F1317" s="3">
        <v>1.9</v>
      </c>
      <c r="G1317" s="5">
        <v>0.8</v>
      </c>
      <c r="H1317" s="3">
        <v>2.7</v>
      </c>
      <c r="I1317" s="3">
        <v>1.55139</v>
      </c>
      <c r="J1317" s="12">
        <f t="shared" si="140"/>
        <v>1.7333333333333334</v>
      </c>
      <c r="K1317" s="4">
        <v>43792.791666666664</v>
      </c>
      <c r="L1317" s="3">
        <f t="shared" si="141"/>
        <v>23</v>
      </c>
      <c r="M1317" s="3">
        <f t="shared" si="142"/>
        <v>19</v>
      </c>
      <c r="N1317" s="3">
        <v>10</v>
      </c>
      <c r="O1317" s="3">
        <v>0</v>
      </c>
      <c r="P1317" s="3">
        <v>9</v>
      </c>
      <c r="Q1317" s="3">
        <v>0</v>
      </c>
      <c r="R1317" s="3"/>
      <c r="S1317" s="3">
        <f t="shared" si="143"/>
        <v>1</v>
      </c>
      <c r="T1317" s="3">
        <f t="shared" si="144"/>
        <v>0</v>
      </c>
      <c r="U1317" s="3">
        <f t="shared" si="145"/>
        <v>1</v>
      </c>
      <c r="V1317" s="3">
        <f t="shared" si="146"/>
        <v>0</v>
      </c>
      <c r="W1317" s="26">
        <v>41</v>
      </c>
      <c r="X1317" s="22">
        <v>8</v>
      </c>
      <c r="Y1317" s="3">
        <v>2.7</v>
      </c>
      <c r="Z1317" s="3"/>
      <c r="AB1317" s="30">
        <v>1287</v>
      </c>
      <c r="AC1317" s="30">
        <v>1.3363170000743561</v>
      </c>
      <c r="AD1317" s="30">
        <v>2.1636829999256442</v>
      </c>
    </row>
    <row r="1318" spans="1:30">
      <c r="A1318" s="4">
        <v>43792.833333333336</v>
      </c>
      <c r="B1318">
        <v>43792</v>
      </c>
      <c r="C1318" s="3">
        <v>0.83333333333333337</v>
      </c>
      <c r="D1318" s="3">
        <v>20</v>
      </c>
      <c r="E1318" s="3">
        <v>54</v>
      </c>
      <c r="F1318" s="3">
        <v>0.9</v>
      </c>
      <c r="G1318" s="5">
        <v>0.8</v>
      </c>
      <c r="H1318" s="3">
        <v>1.7000000000000002</v>
      </c>
      <c r="I1318" s="3">
        <v>1.55139</v>
      </c>
      <c r="J1318" s="12">
        <f t="shared" si="140"/>
        <v>1.6833333333333333</v>
      </c>
      <c r="K1318" s="4">
        <v>43792.833333333336</v>
      </c>
      <c r="L1318" s="3">
        <f t="shared" si="141"/>
        <v>23</v>
      </c>
      <c r="M1318" s="3">
        <f t="shared" si="142"/>
        <v>20</v>
      </c>
      <c r="N1318" s="3">
        <v>0</v>
      </c>
      <c r="O1318" s="3">
        <v>14</v>
      </c>
      <c r="P1318" s="3">
        <v>0</v>
      </c>
      <c r="Q1318" s="3">
        <v>0</v>
      </c>
      <c r="R1318" s="3"/>
      <c r="S1318" s="3">
        <f t="shared" si="143"/>
        <v>0</v>
      </c>
      <c r="T1318" s="3">
        <f t="shared" si="144"/>
        <v>1</v>
      </c>
      <c r="U1318" s="3">
        <f t="shared" si="145"/>
        <v>0</v>
      </c>
      <c r="V1318" s="3">
        <f t="shared" si="146"/>
        <v>0</v>
      </c>
      <c r="W1318" s="25">
        <v>41</v>
      </c>
      <c r="X1318" s="23">
        <v>11</v>
      </c>
      <c r="Y1318" s="3">
        <v>1.7000000000000002</v>
      </c>
      <c r="Z1318" s="3"/>
      <c r="AB1318" s="30">
        <v>1288</v>
      </c>
      <c r="AC1318" s="30">
        <v>1.3122158372855912</v>
      </c>
      <c r="AD1318" s="30">
        <v>1.9877841627144086</v>
      </c>
    </row>
    <row r="1319" spans="1:30">
      <c r="A1319" s="4">
        <v>43792.875</v>
      </c>
      <c r="B1319">
        <v>43792</v>
      </c>
      <c r="C1319" s="3">
        <v>0.875</v>
      </c>
      <c r="D1319" s="3">
        <v>21</v>
      </c>
      <c r="E1319" s="3">
        <v>54</v>
      </c>
      <c r="F1319" s="3">
        <v>2</v>
      </c>
      <c r="G1319" s="5">
        <v>1.1000000000000001</v>
      </c>
      <c r="H1319" s="3">
        <v>3.1</v>
      </c>
      <c r="I1319" s="3">
        <v>1.55139</v>
      </c>
      <c r="J1319" s="12">
        <f t="shared" si="140"/>
        <v>1.6749999999999998</v>
      </c>
      <c r="K1319" s="4">
        <v>43792.875</v>
      </c>
      <c r="L1319" s="3">
        <f t="shared" si="141"/>
        <v>23</v>
      </c>
      <c r="M1319" s="3">
        <f t="shared" si="142"/>
        <v>21</v>
      </c>
      <c r="N1319" s="3">
        <v>0</v>
      </c>
      <c r="O1319" s="3">
        <v>58</v>
      </c>
      <c r="P1319" s="3">
        <v>0</v>
      </c>
      <c r="Q1319" s="3">
        <v>0</v>
      </c>
      <c r="R1319" s="3"/>
      <c r="S1319" s="3">
        <f t="shared" si="143"/>
        <v>0</v>
      </c>
      <c r="T1319" s="3">
        <f t="shared" si="144"/>
        <v>1</v>
      </c>
      <c r="U1319" s="3">
        <f t="shared" si="145"/>
        <v>0</v>
      </c>
      <c r="V1319" s="3">
        <f t="shared" si="146"/>
        <v>0</v>
      </c>
      <c r="W1319" s="26">
        <v>41</v>
      </c>
      <c r="X1319" s="22">
        <v>5</v>
      </c>
      <c r="Y1319" s="3">
        <v>3.1</v>
      </c>
      <c r="Z1319" s="3"/>
      <c r="AB1319" s="30">
        <v>1289</v>
      </c>
      <c r="AC1319" s="30">
        <v>1.3387999410491593</v>
      </c>
      <c r="AD1319" s="30">
        <v>1.4612000589508405</v>
      </c>
    </row>
    <row r="1320" spans="1:30">
      <c r="A1320" s="4">
        <v>43792.916666666664</v>
      </c>
      <c r="B1320">
        <v>43792</v>
      </c>
      <c r="C1320" s="3">
        <v>0.91666666666666663</v>
      </c>
      <c r="D1320" s="3">
        <v>22</v>
      </c>
      <c r="E1320" s="3">
        <v>54</v>
      </c>
      <c r="F1320" s="3">
        <v>1</v>
      </c>
      <c r="G1320" s="5">
        <v>0.8</v>
      </c>
      <c r="H1320" s="3">
        <v>1.8</v>
      </c>
      <c r="I1320" s="3">
        <v>1.55139</v>
      </c>
      <c r="J1320" s="12">
        <f t="shared" si="140"/>
        <v>1.6666666666666667</v>
      </c>
      <c r="K1320" s="4">
        <v>43792.916666666664</v>
      </c>
      <c r="L1320" s="3">
        <f t="shared" si="141"/>
        <v>23</v>
      </c>
      <c r="M1320" s="3">
        <f t="shared" si="142"/>
        <v>22</v>
      </c>
      <c r="N1320" s="3">
        <v>1</v>
      </c>
      <c r="O1320" s="3">
        <v>57</v>
      </c>
      <c r="P1320" s="3">
        <v>0</v>
      </c>
      <c r="Q1320" s="3">
        <v>0</v>
      </c>
      <c r="R1320" s="3"/>
      <c r="S1320" s="3">
        <f t="shared" si="143"/>
        <v>1</v>
      </c>
      <c r="T1320" s="3">
        <f t="shared" si="144"/>
        <v>1</v>
      </c>
      <c r="U1320" s="3">
        <f t="shared" si="145"/>
        <v>0</v>
      </c>
      <c r="V1320" s="3">
        <f t="shared" si="146"/>
        <v>0</v>
      </c>
      <c r="W1320" s="25">
        <v>41</v>
      </c>
      <c r="X1320" s="23">
        <v>5</v>
      </c>
      <c r="Y1320" s="3">
        <v>1.8</v>
      </c>
      <c r="Z1320" s="3"/>
      <c r="AB1320" s="30">
        <v>1290</v>
      </c>
      <c r="AC1320" s="30">
        <v>1.6484061233235465</v>
      </c>
      <c r="AD1320" s="30">
        <v>1.0515938766764537</v>
      </c>
    </row>
    <row r="1321" spans="1:30">
      <c r="A1321" s="4">
        <v>43792.958333333336</v>
      </c>
      <c r="B1321">
        <v>43792</v>
      </c>
      <c r="C1321" s="3">
        <v>0.95833333333333337</v>
      </c>
      <c r="D1321" s="3">
        <v>23</v>
      </c>
      <c r="E1321" s="3">
        <v>54</v>
      </c>
      <c r="F1321" s="3">
        <v>0.3</v>
      </c>
      <c r="G1321" s="5">
        <v>0.3</v>
      </c>
      <c r="H1321" s="3">
        <v>0.6</v>
      </c>
      <c r="I1321" s="3">
        <v>1.55139</v>
      </c>
      <c r="J1321" s="12">
        <f t="shared" si="140"/>
        <v>1.6666666666666663</v>
      </c>
      <c r="K1321" s="4">
        <v>43792.958333333336</v>
      </c>
      <c r="L1321" s="3">
        <f t="shared" si="141"/>
        <v>23</v>
      </c>
      <c r="M1321" s="3">
        <f t="shared" si="142"/>
        <v>23</v>
      </c>
      <c r="N1321" s="3">
        <v>58</v>
      </c>
      <c r="O1321" s="3">
        <v>58</v>
      </c>
      <c r="P1321" s="3">
        <v>58</v>
      </c>
      <c r="Q1321" s="3">
        <v>0</v>
      </c>
      <c r="R1321" s="3"/>
      <c r="S1321" s="3">
        <f t="shared" si="143"/>
        <v>1</v>
      </c>
      <c r="T1321" s="3">
        <f t="shared" si="144"/>
        <v>1</v>
      </c>
      <c r="U1321" s="3">
        <f t="shared" si="145"/>
        <v>1</v>
      </c>
      <c r="V1321" s="3">
        <f t="shared" si="146"/>
        <v>0</v>
      </c>
      <c r="W1321" s="26">
        <v>41</v>
      </c>
      <c r="X1321" s="22">
        <v>1</v>
      </c>
      <c r="Y1321" s="3">
        <v>0.6</v>
      </c>
      <c r="Z1321" s="3"/>
      <c r="AB1321" s="30">
        <v>1291</v>
      </c>
      <c r="AC1321" s="30">
        <v>1.5785855759320553</v>
      </c>
      <c r="AD1321" s="30">
        <v>0.5214144240679448</v>
      </c>
    </row>
    <row r="1322" spans="1:30">
      <c r="A1322" s="4">
        <v>43793</v>
      </c>
      <c r="B1322">
        <v>43793</v>
      </c>
      <c r="C1322" s="3">
        <v>0</v>
      </c>
      <c r="D1322" s="3">
        <v>0</v>
      </c>
      <c r="E1322" s="3">
        <v>55</v>
      </c>
      <c r="F1322" s="3">
        <v>0.3</v>
      </c>
      <c r="G1322" s="5">
        <v>0.2</v>
      </c>
      <c r="H1322" s="3">
        <v>0.5</v>
      </c>
      <c r="I1322" s="3">
        <v>1.55139</v>
      </c>
      <c r="J1322" s="12">
        <f t="shared" si="140"/>
        <v>1.6666666666666663</v>
      </c>
      <c r="K1322" s="4">
        <v>43793</v>
      </c>
      <c r="L1322" s="3">
        <f t="shared" si="141"/>
        <v>24</v>
      </c>
      <c r="M1322" s="3">
        <f t="shared" si="142"/>
        <v>0</v>
      </c>
      <c r="N1322" s="3">
        <v>58</v>
      </c>
      <c r="O1322" s="3">
        <v>58</v>
      </c>
      <c r="P1322" s="3">
        <v>58</v>
      </c>
      <c r="Q1322" s="3">
        <v>0</v>
      </c>
      <c r="R1322" s="3"/>
      <c r="S1322" s="3">
        <f t="shared" si="143"/>
        <v>1</v>
      </c>
      <c r="T1322" s="3">
        <f t="shared" si="144"/>
        <v>1</v>
      </c>
      <c r="U1322" s="3">
        <f t="shared" si="145"/>
        <v>1</v>
      </c>
      <c r="V1322" s="3">
        <f t="shared" si="146"/>
        <v>0</v>
      </c>
      <c r="W1322" s="25">
        <v>41</v>
      </c>
      <c r="X1322" s="23">
        <v>5</v>
      </c>
      <c r="Y1322" s="3">
        <v>0.5</v>
      </c>
      <c r="Z1322" s="3"/>
      <c r="AB1322" s="30">
        <v>1292</v>
      </c>
      <c r="AC1322" s="30">
        <v>1.2586377588961244</v>
      </c>
      <c r="AD1322" s="30">
        <v>-0.75863775889612439</v>
      </c>
    </row>
    <row r="1323" spans="1:30">
      <c r="A1323" s="4">
        <v>43793.041666666664</v>
      </c>
      <c r="B1323">
        <v>43793</v>
      </c>
      <c r="C1323" s="3">
        <v>4.1666666666666664E-2</v>
      </c>
      <c r="D1323" s="3">
        <v>1</v>
      </c>
      <c r="E1323" s="3">
        <v>55</v>
      </c>
      <c r="F1323" s="3">
        <v>0.3</v>
      </c>
      <c r="G1323" s="5">
        <v>0.5</v>
      </c>
      <c r="H1323" s="3">
        <v>0.8</v>
      </c>
      <c r="I1323" s="3">
        <v>1.55139</v>
      </c>
      <c r="J1323" s="12">
        <f t="shared" si="140"/>
        <v>1.6624999999999996</v>
      </c>
      <c r="K1323" s="4">
        <v>43793.041666666664</v>
      </c>
      <c r="L1323" s="3">
        <f t="shared" si="141"/>
        <v>24</v>
      </c>
      <c r="M1323" s="3">
        <f t="shared" si="142"/>
        <v>1</v>
      </c>
      <c r="N1323" s="3">
        <v>58</v>
      </c>
      <c r="O1323" s="3">
        <v>58</v>
      </c>
      <c r="P1323" s="3">
        <v>58</v>
      </c>
      <c r="Q1323" s="3">
        <v>0</v>
      </c>
      <c r="R1323" s="3"/>
      <c r="S1323" s="3">
        <f t="shared" si="143"/>
        <v>1</v>
      </c>
      <c r="T1323" s="3">
        <f t="shared" si="144"/>
        <v>1</v>
      </c>
      <c r="U1323" s="3">
        <f t="shared" si="145"/>
        <v>1</v>
      </c>
      <c r="V1323" s="3">
        <f t="shared" si="146"/>
        <v>0</v>
      </c>
      <c r="W1323" s="26">
        <v>41</v>
      </c>
      <c r="X1323" s="22">
        <v>8</v>
      </c>
      <c r="Y1323" s="3">
        <v>0.8</v>
      </c>
      <c r="Z1323" s="3"/>
      <c r="AB1323" s="30">
        <v>1293</v>
      </c>
      <c r="AC1323" s="30">
        <v>1.2985139145414766</v>
      </c>
      <c r="AD1323" s="30">
        <v>0.10148608545852333</v>
      </c>
    </row>
    <row r="1324" spans="1:30">
      <c r="A1324" s="4">
        <v>43793.083333333336</v>
      </c>
      <c r="B1324">
        <v>43793</v>
      </c>
      <c r="C1324" s="3">
        <v>8.3333333333333329E-2</v>
      </c>
      <c r="D1324" s="3">
        <v>2</v>
      </c>
      <c r="E1324" s="3">
        <v>55</v>
      </c>
      <c r="F1324" s="3">
        <v>0.6</v>
      </c>
      <c r="G1324" s="5">
        <v>0.6</v>
      </c>
      <c r="H1324" s="3">
        <v>1.2</v>
      </c>
      <c r="I1324" s="3">
        <v>1.55139</v>
      </c>
      <c r="J1324" s="12">
        <f t="shared" si="140"/>
        <v>1.6791666666666665</v>
      </c>
      <c r="K1324" s="4">
        <v>43793.083333333336</v>
      </c>
      <c r="L1324" s="3">
        <f t="shared" si="141"/>
        <v>24</v>
      </c>
      <c r="M1324" s="3">
        <f t="shared" si="142"/>
        <v>2</v>
      </c>
      <c r="N1324" s="3">
        <v>58</v>
      </c>
      <c r="O1324" s="3">
        <v>58</v>
      </c>
      <c r="P1324" s="3">
        <v>58</v>
      </c>
      <c r="Q1324" s="3">
        <v>0</v>
      </c>
      <c r="R1324" s="3"/>
      <c r="S1324" s="3">
        <f t="shared" si="143"/>
        <v>1</v>
      </c>
      <c r="T1324" s="3">
        <f t="shared" si="144"/>
        <v>1</v>
      </c>
      <c r="U1324" s="3">
        <f t="shared" si="145"/>
        <v>1</v>
      </c>
      <c r="V1324" s="3">
        <f t="shared" si="146"/>
        <v>0</v>
      </c>
      <c r="W1324" s="25">
        <v>41</v>
      </c>
      <c r="X1324" s="23">
        <v>8</v>
      </c>
      <c r="Y1324" s="3">
        <v>1.2</v>
      </c>
      <c r="Z1324" s="3"/>
      <c r="AB1324" s="30">
        <v>1294</v>
      </c>
      <c r="AC1324" s="30">
        <v>1.4274006704434377</v>
      </c>
      <c r="AD1324" s="30">
        <v>0.97259932955656225</v>
      </c>
    </row>
    <row r="1325" spans="1:30">
      <c r="A1325" s="4">
        <v>43793.125</v>
      </c>
      <c r="B1325">
        <v>43793</v>
      </c>
      <c r="C1325" s="3">
        <v>0.125</v>
      </c>
      <c r="D1325" s="3">
        <v>3</v>
      </c>
      <c r="E1325" s="3">
        <v>55</v>
      </c>
      <c r="F1325" s="3">
        <v>0.6</v>
      </c>
      <c r="G1325" s="5">
        <v>0.6</v>
      </c>
      <c r="H1325" s="3">
        <v>1.2</v>
      </c>
      <c r="I1325" s="3">
        <v>1.55139</v>
      </c>
      <c r="J1325" s="12">
        <f t="shared" si="140"/>
        <v>1.6833333333333327</v>
      </c>
      <c r="K1325" s="4">
        <v>43793.125</v>
      </c>
      <c r="L1325" s="3">
        <f t="shared" si="141"/>
        <v>24</v>
      </c>
      <c r="M1325" s="3">
        <f t="shared" si="142"/>
        <v>3</v>
      </c>
      <c r="N1325" s="3">
        <v>58</v>
      </c>
      <c r="O1325" s="3">
        <v>58</v>
      </c>
      <c r="P1325" s="3">
        <v>58</v>
      </c>
      <c r="Q1325" s="3">
        <v>0</v>
      </c>
      <c r="R1325" s="3"/>
      <c r="S1325" s="3">
        <f t="shared" si="143"/>
        <v>1</v>
      </c>
      <c r="T1325" s="3">
        <f t="shared" si="144"/>
        <v>1</v>
      </c>
      <c r="U1325" s="3">
        <f t="shared" si="145"/>
        <v>1</v>
      </c>
      <c r="V1325" s="3">
        <f t="shared" si="146"/>
        <v>0</v>
      </c>
      <c r="W1325" s="26">
        <v>41</v>
      </c>
      <c r="X1325" s="22">
        <v>11</v>
      </c>
      <c r="Y1325" s="3">
        <v>1.2</v>
      </c>
      <c r="Z1325" s="3"/>
      <c r="AB1325" s="30">
        <v>1295</v>
      </c>
      <c r="AC1325" s="30">
        <v>1.4406927223252217</v>
      </c>
      <c r="AD1325" s="30">
        <v>5.930727767477828E-2</v>
      </c>
    </row>
    <row r="1326" spans="1:30">
      <c r="A1326" s="4">
        <v>43793.166666666664</v>
      </c>
      <c r="B1326">
        <v>43793</v>
      </c>
      <c r="C1326" s="3">
        <v>0.16666666666666666</v>
      </c>
      <c r="D1326" s="3">
        <v>4</v>
      </c>
      <c r="E1326" s="3">
        <v>55</v>
      </c>
      <c r="F1326" s="3">
        <v>0.7</v>
      </c>
      <c r="G1326" s="5">
        <v>0.7</v>
      </c>
      <c r="H1326" s="3">
        <v>1.4</v>
      </c>
      <c r="I1326" s="3">
        <v>1.55139</v>
      </c>
      <c r="J1326" s="12">
        <f t="shared" si="140"/>
        <v>1.6916666666666662</v>
      </c>
      <c r="K1326" s="4">
        <v>43793.166666666664</v>
      </c>
      <c r="L1326" s="3">
        <f t="shared" si="141"/>
        <v>24</v>
      </c>
      <c r="M1326" s="3">
        <f t="shared" si="142"/>
        <v>4</v>
      </c>
      <c r="N1326" s="3">
        <v>57</v>
      </c>
      <c r="O1326" s="3">
        <v>57</v>
      </c>
      <c r="P1326" s="3">
        <v>57</v>
      </c>
      <c r="Q1326" s="3">
        <v>0</v>
      </c>
      <c r="R1326" s="3"/>
      <c r="S1326" s="3">
        <f t="shared" si="143"/>
        <v>1</v>
      </c>
      <c r="T1326" s="3">
        <f t="shared" si="144"/>
        <v>1</v>
      </c>
      <c r="U1326" s="3">
        <f t="shared" si="145"/>
        <v>1</v>
      </c>
      <c r="V1326" s="3">
        <f t="shared" si="146"/>
        <v>0</v>
      </c>
      <c r="W1326" s="25">
        <v>41</v>
      </c>
      <c r="X1326" s="23">
        <v>11</v>
      </c>
      <c r="Y1326" s="3">
        <v>1.4</v>
      </c>
      <c r="Z1326" s="3"/>
      <c r="AB1326" s="30">
        <v>1296</v>
      </c>
      <c r="AC1326" s="30">
        <v>1.7635909564813934</v>
      </c>
      <c r="AD1326" s="30">
        <v>-1.0635909564813935</v>
      </c>
    </row>
    <row r="1327" spans="1:30">
      <c r="A1327" s="4">
        <v>43793.208333333336</v>
      </c>
      <c r="B1327">
        <v>43793</v>
      </c>
      <c r="C1327" s="3">
        <v>0.20833333333333334</v>
      </c>
      <c r="D1327" s="3">
        <v>5</v>
      </c>
      <c r="E1327" s="3">
        <v>55</v>
      </c>
      <c r="F1327" s="3">
        <v>0.8</v>
      </c>
      <c r="G1327" s="5">
        <v>0.7</v>
      </c>
      <c r="H1327" s="3">
        <v>1.5</v>
      </c>
      <c r="I1327" s="3">
        <v>1.55139</v>
      </c>
      <c r="J1327" s="12">
        <f t="shared" si="140"/>
        <v>1.6874999999999998</v>
      </c>
      <c r="K1327" s="4">
        <v>43793.208333333336</v>
      </c>
      <c r="L1327" s="3">
        <f t="shared" si="141"/>
        <v>24</v>
      </c>
      <c r="M1327" s="3">
        <f t="shared" si="142"/>
        <v>5</v>
      </c>
      <c r="N1327" s="3">
        <v>58</v>
      </c>
      <c r="O1327" s="3">
        <v>58</v>
      </c>
      <c r="P1327" s="3">
        <v>58</v>
      </c>
      <c r="Q1327" s="3">
        <v>0</v>
      </c>
      <c r="R1327" s="3"/>
      <c r="S1327" s="3">
        <f t="shared" si="143"/>
        <v>1</v>
      </c>
      <c r="T1327" s="3">
        <f t="shared" si="144"/>
        <v>1</v>
      </c>
      <c r="U1327" s="3">
        <f t="shared" si="145"/>
        <v>1</v>
      </c>
      <c r="V1327" s="3">
        <f t="shared" si="146"/>
        <v>0</v>
      </c>
      <c r="W1327" s="26">
        <v>41</v>
      </c>
      <c r="X1327" s="22">
        <v>13</v>
      </c>
      <c r="Y1327" s="3">
        <v>1.5</v>
      </c>
      <c r="Z1327" s="3"/>
      <c r="AB1327" s="30">
        <v>1297</v>
      </c>
      <c r="AC1327" s="30">
        <v>1.7768830083631775</v>
      </c>
      <c r="AD1327" s="30">
        <v>-0.17688300836317761</v>
      </c>
    </row>
    <row r="1328" spans="1:30">
      <c r="A1328" s="4">
        <v>43793.25</v>
      </c>
      <c r="B1328">
        <v>43793</v>
      </c>
      <c r="C1328" s="3">
        <v>0.25</v>
      </c>
      <c r="D1328" s="3">
        <v>6</v>
      </c>
      <c r="E1328" s="3">
        <v>55</v>
      </c>
      <c r="F1328" s="3">
        <v>1.5</v>
      </c>
      <c r="G1328" s="5">
        <v>1.5</v>
      </c>
      <c r="H1328" s="3">
        <v>3</v>
      </c>
      <c r="I1328" s="3">
        <v>1.55139</v>
      </c>
      <c r="J1328" s="12">
        <f t="shared" si="140"/>
        <v>1.7541666666666664</v>
      </c>
      <c r="K1328" s="4">
        <v>43793.25</v>
      </c>
      <c r="L1328" s="3">
        <f t="shared" si="141"/>
        <v>24</v>
      </c>
      <c r="M1328" s="3">
        <f t="shared" si="142"/>
        <v>6</v>
      </c>
      <c r="N1328" s="3">
        <v>58</v>
      </c>
      <c r="O1328" s="3">
        <v>58</v>
      </c>
      <c r="P1328" s="3">
        <v>58</v>
      </c>
      <c r="Q1328" s="3">
        <v>0</v>
      </c>
      <c r="R1328" s="3"/>
      <c r="S1328" s="3">
        <f t="shared" si="143"/>
        <v>1</v>
      </c>
      <c r="T1328" s="3">
        <f t="shared" si="144"/>
        <v>1</v>
      </c>
      <c r="U1328" s="3">
        <f t="shared" si="145"/>
        <v>1</v>
      </c>
      <c r="V1328" s="3">
        <f t="shared" si="146"/>
        <v>0</v>
      </c>
      <c r="W1328" s="25">
        <v>41</v>
      </c>
      <c r="X1328" s="23">
        <v>11</v>
      </c>
      <c r="Y1328" s="3">
        <v>3</v>
      </c>
      <c r="Z1328" s="3"/>
      <c r="AB1328" s="30">
        <v>1298</v>
      </c>
      <c r="AC1328" s="30">
        <v>1.7901750602449615</v>
      </c>
      <c r="AD1328" s="30">
        <v>-0.89017506024496162</v>
      </c>
    </row>
    <row r="1329" spans="1:30">
      <c r="A1329" s="4">
        <v>43793.291666666664</v>
      </c>
      <c r="B1329">
        <v>43793</v>
      </c>
      <c r="C1329" s="3">
        <v>0.29166666666666669</v>
      </c>
      <c r="D1329" s="3">
        <v>7</v>
      </c>
      <c r="E1329" s="3">
        <v>55</v>
      </c>
      <c r="F1329" s="3">
        <v>0.5</v>
      </c>
      <c r="G1329" s="5">
        <v>1.8</v>
      </c>
      <c r="H1329" s="3">
        <v>2.2999999999999998</v>
      </c>
      <c r="I1329" s="3">
        <v>1.55139</v>
      </c>
      <c r="J1329" s="12">
        <f t="shared" si="140"/>
        <v>1.7666666666666664</v>
      </c>
      <c r="K1329" s="4">
        <v>43793.291666666664</v>
      </c>
      <c r="L1329" s="3">
        <f t="shared" si="141"/>
        <v>24</v>
      </c>
      <c r="M1329" s="3">
        <f t="shared" si="142"/>
        <v>7</v>
      </c>
      <c r="N1329" s="3">
        <v>58</v>
      </c>
      <c r="O1329" s="3">
        <v>58</v>
      </c>
      <c r="P1329" s="3">
        <v>58</v>
      </c>
      <c r="Q1329" s="3">
        <v>0</v>
      </c>
      <c r="R1329" s="3"/>
      <c r="S1329" s="3">
        <f t="shared" si="143"/>
        <v>1</v>
      </c>
      <c r="T1329" s="3">
        <f t="shared" si="144"/>
        <v>1</v>
      </c>
      <c r="U1329" s="3">
        <f t="shared" si="145"/>
        <v>1</v>
      </c>
      <c r="V1329" s="3">
        <f t="shared" si="146"/>
        <v>0</v>
      </c>
      <c r="W1329" s="26">
        <v>44</v>
      </c>
      <c r="X1329" s="22">
        <v>13</v>
      </c>
      <c r="Y1329" s="3">
        <v>2.2999999999999998</v>
      </c>
      <c r="Z1329" s="3"/>
      <c r="AB1329" s="30">
        <v>1299</v>
      </c>
      <c r="AC1329" s="30">
        <v>1.8998717632818045</v>
      </c>
      <c r="AD1329" s="30">
        <v>-0.59987176328180469</v>
      </c>
    </row>
    <row r="1330" spans="1:30">
      <c r="A1330" s="4">
        <v>43793.333333333336</v>
      </c>
      <c r="B1330">
        <v>43793</v>
      </c>
      <c r="C1330" s="3">
        <v>0.33333333333333331</v>
      </c>
      <c r="D1330" s="3">
        <v>8</v>
      </c>
      <c r="E1330" s="3">
        <v>55</v>
      </c>
      <c r="F1330" s="3">
        <v>1.5</v>
      </c>
      <c r="G1330" s="5">
        <v>1.5</v>
      </c>
      <c r="H1330" s="3">
        <v>3</v>
      </c>
      <c r="I1330" s="3">
        <v>1.55139</v>
      </c>
      <c r="J1330" s="12">
        <f t="shared" si="140"/>
        <v>1.8666666666666665</v>
      </c>
      <c r="K1330" s="4">
        <v>43793.333333333336</v>
      </c>
      <c r="L1330" s="3">
        <f t="shared" si="141"/>
        <v>24</v>
      </c>
      <c r="M1330" s="3">
        <f t="shared" si="142"/>
        <v>8</v>
      </c>
      <c r="N1330" s="3">
        <v>58</v>
      </c>
      <c r="O1330" s="3">
        <v>32</v>
      </c>
      <c r="P1330" s="3">
        <v>58</v>
      </c>
      <c r="Q1330" s="3">
        <v>0</v>
      </c>
      <c r="R1330" s="3"/>
      <c r="S1330" s="3">
        <f t="shared" si="143"/>
        <v>1</v>
      </c>
      <c r="T1330" s="3">
        <f t="shared" si="144"/>
        <v>1</v>
      </c>
      <c r="U1330" s="3">
        <f t="shared" si="145"/>
        <v>1</v>
      </c>
      <c r="V1330" s="3">
        <f t="shared" si="146"/>
        <v>0</v>
      </c>
      <c r="W1330" s="25">
        <v>46</v>
      </c>
      <c r="X1330" s="23">
        <v>11</v>
      </c>
      <c r="Y1330" s="3">
        <v>3</v>
      </c>
      <c r="Z1330" s="3"/>
      <c r="AB1330" s="30">
        <v>1300</v>
      </c>
      <c r="AC1330" s="30">
        <v>1.8865797114000209</v>
      </c>
      <c r="AD1330" s="30">
        <v>-0.78657971140002081</v>
      </c>
    </row>
    <row r="1331" spans="1:30">
      <c r="A1331" s="4">
        <v>43793.375</v>
      </c>
      <c r="B1331">
        <v>43793</v>
      </c>
      <c r="C1331" s="3">
        <v>0.375</v>
      </c>
      <c r="D1331" s="3">
        <v>9</v>
      </c>
      <c r="E1331" s="3">
        <v>55</v>
      </c>
      <c r="F1331" s="3">
        <v>1.1000000000000001</v>
      </c>
      <c r="G1331" s="5">
        <v>0.9</v>
      </c>
      <c r="H1331" s="3">
        <v>2</v>
      </c>
      <c r="I1331" s="3">
        <v>1.55139</v>
      </c>
      <c r="J1331" s="12">
        <f t="shared" si="140"/>
        <v>1.7708333333333333</v>
      </c>
      <c r="K1331" s="4">
        <v>43793.375</v>
      </c>
      <c r="L1331" s="3">
        <f t="shared" si="141"/>
        <v>24</v>
      </c>
      <c r="M1331" s="3">
        <f t="shared" si="142"/>
        <v>9</v>
      </c>
      <c r="N1331" s="3">
        <v>58</v>
      </c>
      <c r="O1331" s="3">
        <v>0</v>
      </c>
      <c r="P1331" s="3">
        <v>58</v>
      </c>
      <c r="Q1331" s="3">
        <v>0</v>
      </c>
      <c r="R1331" s="3"/>
      <c r="S1331" s="3">
        <f t="shared" si="143"/>
        <v>1</v>
      </c>
      <c r="T1331" s="3">
        <f t="shared" si="144"/>
        <v>0</v>
      </c>
      <c r="U1331" s="3">
        <f t="shared" si="145"/>
        <v>1</v>
      </c>
      <c r="V1331" s="3">
        <f t="shared" si="146"/>
        <v>0</v>
      </c>
      <c r="W1331" s="26">
        <v>46</v>
      </c>
      <c r="X1331" s="22">
        <v>11</v>
      </c>
      <c r="Y1331" s="3">
        <v>2</v>
      </c>
      <c r="Z1331" s="3"/>
      <c r="AB1331" s="30">
        <v>1301</v>
      </c>
      <c r="AC1331" s="30">
        <v>1.8998717632818045</v>
      </c>
      <c r="AD1331" s="30">
        <v>-0.39987176328180452</v>
      </c>
    </row>
    <row r="1332" spans="1:30">
      <c r="A1332" s="4">
        <v>43793.416666666664</v>
      </c>
      <c r="B1332">
        <v>43793</v>
      </c>
      <c r="C1332" s="3">
        <v>0.41666666666666669</v>
      </c>
      <c r="D1332" s="3">
        <v>10</v>
      </c>
      <c r="E1332" s="3">
        <v>55</v>
      </c>
      <c r="F1332" s="3">
        <v>0.8</v>
      </c>
      <c r="G1332" s="5">
        <v>0.3</v>
      </c>
      <c r="H1332" s="3">
        <v>1.1000000000000001</v>
      </c>
      <c r="I1332" s="3">
        <v>1.55139</v>
      </c>
      <c r="J1332" s="12">
        <f t="shared" si="140"/>
        <v>1.7083333333333337</v>
      </c>
      <c r="K1332" s="4">
        <v>43793.416666666664</v>
      </c>
      <c r="L1332" s="3">
        <f t="shared" si="141"/>
        <v>24</v>
      </c>
      <c r="M1332" s="3">
        <f t="shared" si="142"/>
        <v>10</v>
      </c>
      <c r="N1332" s="3">
        <v>10</v>
      </c>
      <c r="O1332" s="3">
        <v>0</v>
      </c>
      <c r="P1332" s="3">
        <v>57</v>
      </c>
      <c r="Q1332" s="3">
        <v>0</v>
      </c>
      <c r="R1332" s="3"/>
      <c r="S1332" s="3">
        <f t="shared" si="143"/>
        <v>1</v>
      </c>
      <c r="T1332" s="3">
        <f t="shared" si="144"/>
        <v>0</v>
      </c>
      <c r="U1332" s="3">
        <f t="shared" si="145"/>
        <v>1</v>
      </c>
      <c r="V1332" s="3">
        <f t="shared" si="146"/>
        <v>0</v>
      </c>
      <c r="W1332" s="25">
        <v>45</v>
      </c>
      <c r="X1332" s="23">
        <v>11</v>
      </c>
      <c r="Y1332" s="3">
        <v>1.1000000000000001</v>
      </c>
      <c r="Z1332" s="3"/>
      <c r="AB1332" s="30">
        <v>1302</v>
      </c>
      <c r="AC1332" s="30">
        <v>1.913163815163589</v>
      </c>
      <c r="AD1332" s="30">
        <v>-0.41316381516358902</v>
      </c>
    </row>
    <row r="1333" spans="1:30">
      <c r="A1333" s="4">
        <v>43793.458333333336</v>
      </c>
      <c r="B1333">
        <v>43793</v>
      </c>
      <c r="C1333" s="3">
        <v>0.45833333333333331</v>
      </c>
      <c r="D1333" s="3">
        <v>11</v>
      </c>
      <c r="E1333" s="3">
        <v>55</v>
      </c>
      <c r="F1333" s="3">
        <v>0.4</v>
      </c>
      <c r="G1333" s="5">
        <v>1.9</v>
      </c>
      <c r="H1333" s="3">
        <v>2.2999999999999998</v>
      </c>
      <c r="I1333" s="3">
        <v>1.55139</v>
      </c>
      <c r="J1333" s="12">
        <f t="shared" si="140"/>
        <v>1.6833333333333336</v>
      </c>
      <c r="K1333" s="4">
        <v>43793.458333333336</v>
      </c>
      <c r="L1333" s="3">
        <f t="shared" si="141"/>
        <v>24</v>
      </c>
      <c r="M1333" s="3">
        <f t="shared" si="142"/>
        <v>11</v>
      </c>
      <c r="N1333" s="3">
        <v>0</v>
      </c>
      <c r="O1333" s="3">
        <v>0</v>
      </c>
      <c r="P1333" s="3">
        <v>47</v>
      </c>
      <c r="Q1333" s="3">
        <v>0</v>
      </c>
      <c r="R1333" s="3"/>
      <c r="S1333" s="3">
        <f t="shared" si="143"/>
        <v>0</v>
      </c>
      <c r="T1333" s="3">
        <f t="shared" si="144"/>
        <v>0</v>
      </c>
      <c r="U1333" s="3">
        <f t="shared" si="145"/>
        <v>1</v>
      </c>
      <c r="V1333" s="3">
        <f t="shared" si="146"/>
        <v>0</v>
      </c>
      <c r="W1333" s="26">
        <v>48</v>
      </c>
      <c r="X1333" s="22">
        <v>11</v>
      </c>
      <c r="Y1333" s="3">
        <v>2.2999999999999998</v>
      </c>
      <c r="Z1333" s="3"/>
      <c r="AB1333" s="30">
        <v>1303</v>
      </c>
      <c r="AC1333" s="30">
        <v>1.8477869015503074</v>
      </c>
      <c r="AD1333" s="30">
        <v>-0.24778690155030736</v>
      </c>
    </row>
    <row r="1334" spans="1:30">
      <c r="A1334" s="4">
        <v>43793.5</v>
      </c>
      <c r="B1334">
        <v>43793</v>
      </c>
      <c r="C1334" s="3">
        <v>0.5</v>
      </c>
      <c r="D1334" s="3">
        <v>12</v>
      </c>
      <c r="E1334" s="3">
        <v>55</v>
      </c>
      <c r="F1334" s="3">
        <v>0.2</v>
      </c>
      <c r="G1334" s="5">
        <v>0.2</v>
      </c>
      <c r="H1334" s="3">
        <v>0.4</v>
      </c>
      <c r="I1334" s="3">
        <v>1.55139</v>
      </c>
      <c r="J1334" s="12">
        <f t="shared" si="140"/>
        <v>1.604166666666667</v>
      </c>
      <c r="K1334" s="4">
        <v>43793.500000231485</v>
      </c>
      <c r="L1334" s="3">
        <f t="shared" si="141"/>
        <v>24</v>
      </c>
      <c r="M1334" s="3">
        <f t="shared" si="142"/>
        <v>12</v>
      </c>
      <c r="N1334" s="3"/>
      <c r="O1334" s="3"/>
      <c r="P1334" s="3"/>
      <c r="Q1334" s="3"/>
      <c r="R1334" s="3"/>
      <c r="S1334" s="3">
        <f t="shared" si="143"/>
        <v>0</v>
      </c>
      <c r="T1334" s="3">
        <f t="shared" si="144"/>
        <v>0</v>
      </c>
      <c r="U1334" s="3">
        <f t="shared" si="145"/>
        <v>0</v>
      </c>
      <c r="V1334" s="3">
        <f t="shared" si="146"/>
        <v>0</v>
      </c>
      <c r="W1334" s="25">
        <v>52</v>
      </c>
      <c r="X1334" s="23">
        <v>13</v>
      </c>
      <c r="Y1334" s="3">
        <v>0.4</v>
      </c>
      <c r="Z1334" s="3"/>
      <c r="AB1334" s="30">
        <v>1304</v>
      </c>
      <c r="AC1334" s="30">
        <v>1.8477869015503074</v>
      </c>
      <c r="AD1334" s="30">
        <v>1.0522130984496929</v>
      </c>
    </row>
    <row r="1335" spans="1:30">
      <c r="A1335" s="4">
        <v>43793.541666666664</v>
      </c>
      <c r="B1335">
        <v>43793</v>
      </c>
      <c r="C1335" s="3">
        <v>0.54166666666666663</v>
      </c>
      <c r="D1335" s="3">
        <v>13</v>
      </c>
      <c r="E1335" s="3">
        <v>55</v>
      </c>
      <c r="F1335" s="3">
        <v>0.2</v>
      </c>
      <c r="G1335" s="5">
        <v>0.2</v>
      </c>
      <c r="H1335" s="3">
        <v>0.4</v>
      </c>
      <c r="I1335" s="3">
        <v>1.55139</v>
      </c>
      <c r="J1335" s="12">
        <f t="shared" si="140"/>
        <v>1.6791666666666669</v>
      </c>
      <c r="K1335" s="4">
        <v>43793.541666956022</v>
      </c>
      <c r="L1335" s="3">
        <f t="shared" si="141"/>
        <v>24</v>
      </c>
      <c r="M1335" s="3">
        <f t="shared" si="142"/>
        <v>13</v>
      </c>
      <c r="N1335" s="3"/>
      <c r="O1335" s="3"/>
      <c r="P1335" s="3"/>
      <c r="Q1335" s="3"/>
      <c r="R1335" s="3"/>
      <c r="S1335" s="3">
        <f t="shared" si="143"/>
        <v>0</v>
      </c>
      <c r="T1335" s="3">
        <f t="shared" si="144"/>
        <v>0</v>
      </c>
      <c r="U1335" s="3">
        <f t="shared" si="145"/>
        <v>0</v>
      </c>
      <c r="V1335" s="3">
        <f t="shared" si="146"/>
        <v>0</v>
      </c>
      <c r="W1335" s="26">
        <v>53</v>
      </c>
      <c r="X1335" s="22">
        <v>21</v>
      </c>
      <c r="Y1335" s="3">
        <v>0.4</v>
      </c>
      <c r="Z1335" s="3"/>
      <c r="AB1335" s="30">
        <v>1305</v>
      </c>
      <c r="AC1335" s="30">
        <v>1.8344948496685236</v>
      </c>
      <c r="AD1335" s="30">
        <v>-1.1344948496685237</v>
      </c>
    </row>
    <row r="1336" spans="1:30">
      <c r="A1336" s="4">
        <v>43793.583333333336</v>
      </c>
      <c r="B1336">
        <v>43793</v>
      </c>
      <c r="C1336" s="3">
        <v>0.58333333333333337</v>
      </c>
      <c r="D1336" s="3">
        <v>14</v>
      </c>
      <c r="E1336" s="3">
        <v>55</v>
      </c>
      <c r="F1336" s="3">
        <v>0.2</v>
      </c>
      <c r="G1336" s="5">
        <v>0.2</v>
      </c>
      <c r="H1336" s="3">
        <v>0.4</v>
      </c>
      <c r="I1336" s="3">
        <v>1.55139</v>
      </c>
      <c r="J1336" s="12">
        <f t="shared" si="140"/>
        <v>1.675</v>
      </c>
      <c r="K1336" s="4">
        <v>43793.583333333336</v>
      </c>
      <c r="L1336" s="3">
        <f t="shared" si="141"/>
        <v>24</v>
      </c>
      <c r="M1336" s="3">
        <f t="shared" si="142"/>
        <v>14</v>
      </c>
      <c r="N1336" s="3">
        <v>26</v>
      </c>
      <c r="O1336" s="3">
        <v>0</v>
      </c>
      <c r="P1336" s="3">
        <v>0</v>
      </c>
      <c r="Q1336" s="3">
        <v>0</v>
      </c>
      <c r="R1336" s="3"/>
      <c r="S1336" s="3">
        <f t="shared" si="143"/>
        <v>1</v>
      </c>
      <c r="T1336" s="3">
        <f t="shared" si="144"/>
        <v>0</v>
      </c>
      <c r="U1336" s="3">
        <f t="shared" si="145"/>
        <v>0</v>
      </c>
      <c r="V1336" s="3">
        <f t="shared" si="146"/>
        <v>0</v>
      </c>
      <c r="W1336" s="25">
        <v>53</v>
      </c>
      <c r="X1336" s="23">
        <v>21</v>
      </c>
      <c r="Y1336" s="3">
        <v>0.4</v>
      </c>
      <c r="Z1336" s="3"/>
      <c r="AB1336" s="30">
        <v>1306</v>
      </c>
      <c r="AC1336" s="30">
        <v>1.7946186940231712</v>
      </c>
      <c r="AD1336" s="30">
        <v>0.50538130597682862</v>
      </c>
    </row>
    <row r="1337" spans="1:30">
      <c r="A1337" s="4">
        <v>43793.625</v>
      </c>
      <c r="B1337">
        <v>43793</v>
      </c>
      <c r="C1337" s="3">
        <v>0.625</v>
      </c>
      <c r="D1337" s="3">
        <v>15</v>
      </c>
      <c r="E1337" s="3">
        <v>55</v>
      </c>
      <c r="F1337" s="3">
        <v>0.3</v>
      </c>
      <c r="G1337" s="5">
        <v>1</v>
      </c>
      <c r="H1337" s="3">
        <v>1.3</v>
      </c>
      <c r="I1337" s="3">
        <v>1.55139</v>
      </c>
      <c r="J1337" s="12">
        <f t="shared" si="140"/>
        <v>1.6833333333333336</v>
      </c>
      <c r="K1337" s="4">
        <v>43793.625</v>
      </c>
      <c r="L1337" s="3">
        <f t="shared" si="141"/>
        <v>24</v>
      </c>
      <c r="M1337" s="3">
        <f t="shared" si="142"/>
        <v>15</v>
      </c>
      <c r="N1337" s="3">
        <v>58</v>
      </c>
      <c r="O1337" s="3">
        <v>0</v>
      </c>
      <c r="P1337" s="3">
        <v>0</v>
      </c>
      <c r="Q1337" s="3">
        <v>0</v>
      </c>
      <c r="R1337" s="3"/>
      <c r="S1337" s="3">
        <f t="shared" si="143"/>
        <v>1</v>
      </c>
      <c r="T1337" s="3">
        <f t="shared" si="144"/>
        <v>0</v>
      </c>
      <c r="U1337" s="3">
        <f t="shared" si="145"/>
        <v>0</v>
      </c>
      <c r="V1337" s="3">
        <f t="shared" si="146"/>
        <v>0</v>
      </c>
      <c r="W1337" s="26">
        <v>52</v>
      </c>
      <c r="X1337" s="22">
        <v>17</v>
      </c>
      <c r="Y1337" s="3">
        <v>1.3</v>
      </c>
      <c r="Z1337" s="3"/>
      <c r="AB1337" s="30">
        <v>1307</v>
      </c>
      <c r="AC1337" s="30">
        <v>1.4983045636305681</v>
      </c>
      <c r="AD1337" s="30">
        <v>-0.79830456363056812</v>
      </c>
    </row>
    <row r="1338" spans="1:30">
      <c r="A1338" s="4">
        <v>43793.666666666664</v>
      </c>
      <c r="B1338">
        <v>43793</v>
      </c>
      <c r="C1338" s="3">
        <v>0.66666666666666663</v>
      </c>
      <c r="D1338" s="3">
        <v>16</v>
      </c>
      <c r="E1338" s="3">
        <v>55</v>
      </c>
      <c r="F1338" s="3">
        <v>1.6</v>
      </c>
      <c r="G1338" s="5">
        <v>1.6</v>
      </c>
      <c r="H1338" s="3">
        <v>3.2</v>
      </c>
      <c r="I1338" s="3">
        <v>1.55139</v>
      </c>
      <c r="J1338" s="12">
        <f t="shared" si="140"/>
        <v>1.6708333333333336</v>
      </c>
      <c r="K1338" s="4">
        <v>43793.666666666664</v>
      </c>
      <c r="L1338" s="3">
        <f t="shared" si="141"/>
        <v>24</v>
      </c>
      <c r="M1338" s="3">
        <f t="shared" si="142"/>
        <v>16</v>
      </c>
      <c r="N1338" s="3">
        <v>57</v>
      </c>
      <c r="O1338" s="3">
        <v>0</v>
      </c>
      <c r="P1338" s="3">
        <v>0</v>
      </c>
      <c r="Q1338" s="3">
        <v>0</v>
      </c>
      <c r="R1338" s="3"/>
      <c r="S1338" s="3">
        <f t="shared" si="143"/>
        <v>1</v>
      </c>
      <c r="T1338" s="3">
        <f t="shared" si="144"/>
        <v>0</v>
      </c>
      <c r="U1338" s="3">
        <f t="shared" si="145"/>
        <v>0</v>
      </c>
      <c r="V1338" s="3">
        <f t="shared" si="146"/>
        <v>0</v>
      </c>
      <c r="W1338" s="25">
        <v>50</v>
      </c>
      <c r="X1338" s="23">
        <v>21</v>
      </c>
      <c r="Y1338" s="3">
        <v>3.2</v>
      </c>
      <c r="Z1338" s="3"/>
      <c r="AB1338" s="30">
        <v>1308</v>
      </c>
      <c r="AC1338" s="30">
        <v>1.485012511748784</v>
      </c>
      <c r="AD1338" s="30">
        <v>-0.88501251174878404</v>
      </c>
    </row>
    <row r="1339" spans="1:30">
      <c r="A1339" s="4">
        <v>43793.708333333336</v>
      </c>
      <c r="B1339">
        <v>43793</v>
      </c>
      <c r="C1339" s="3">
        <v>0.70833333333333337</v>
      </c>
      <c r="D1339" s="3">
        <v>17</v>
      </c>
      <c r="E1339" s="3">
        <v>55</v>
      </c>
      <c r="F1339" s="3">
        <v>2.5</v>
      </c>
      <c r="G1339" s="5">
        <v>1.7</v>
      </c>
      <c r="H1339" s="3">
        <v>4.2</v>
      </c>
      <c r="I1339" s="3">
        <v>1.55139</v>
      </c>
      <c r="J1339" s="12">
        <f t="shared" si="140"/>
        <v>1.6583333333333332</v>
      </c>
      <c r="K1339" s="4">
        <v>43793.708333333336</v>
      </c>
      <c r="L1339" s="3">
        <f t="shared" si="141"/>
        <v>24</v>
      </c>
      <c r="M1339" s="3">
        <f t="shared" si="142"/>
        <v>17</v>
      </c>
      <c r="N1339" s="3">
        <v>58</v>
      </c>
      <c r="O1339" s="3">
        <v>29</v>
      </c>
      <c r="P1339" s="3">
        <v>0</v>
      </c>
      <c r="Q1339" s="3">
        <v>0</v>
      </c>
      <c r="R1339" s="3"/>
      <c r="S1339" s="3">
        <f t="shared" si="143"/>
        <v>1</v>
      </c>
      <c r="T1339" s="3">
        <f t="shared" si="144"/>
        <v>1</v>
      </c>
      <c r="U1339" s="3">
        <f t="shared" si="145"/>
        <v>0</v>
      </c>
      <c r="V1339" s="3">
        <f t="shared" si="146"/>
        <v>0</v>
      </c>
      <c r="W1339" s="26">
        <v>48</v>
      </c>
      <c r="X1339" s="22">
        <v>21</v>
      </c>
      <c r="Y1339" s="3">
        <v>4.2</v>
      </c>
      <c r="Z1339" s="3"/>
      <c r="AB1339" s="30">
        <v>1309</v>
      </c>
      <c r="AC1339" s="30">
        <v>1.471720459867</v>
      </c>
      <c r="AD1339" s="30">
        <v>-0.771720459867</v>
      </c>
    </row>
    <row r="1340" spans="1:30">
      <c r="A1340" s="4">
        <v>43793.75</v>
      </c>
      <c r="B1340">
        <v>43793</v>
      </c>
      <c r="C1340" s="3">
        <v>0.75</v>
      </c>
      <c r="D1340" s="3">
        <v>18</v>
      </c>
      <c r="E1340" s="3">
        <v>55</v>
      </c>
      <c r="F1340" s="3">
        <v>0.9</v>
      </c>
      <c r="G1340" s="5">
        <v>0.6</v>
      </c>
      <c r="H1340" s="3">
        <v>1.5</v>
      </c>
      <c r="I1340" s="3">
        <v>1.55139</v>
      </c>
      <c r="J1340" s="12">
        <f t="shared" si="140"/>
        <v>1.5458333333333334</v>
      </c>
      <c r="K1340" s="4">
        <v>43793.75</v>
      </c>
      <c r="L1340" s="3">
        <f t="shared" si="141"/>
        <v>24</v>
      </c>
      <c r="M1340" s="3">
        <f t="shared" si="142"/>
        <v>18</v>
      </c>
      <c r="N1340" s="3">
        <v>53</v>
      </c>
      <c r="O1340" s="3">
        <v>0</v>
      </c>
      <c r="P1340" s="3">
        <v>0</v>
      </c>
      <c r="Q1340" s="3">
        <v>0</v>
      </c>
      <c r="R1340" s="3"/>
      <c r="S1340" s="3">
        <f t="shared" si="143"/>
        <v>1</v>
      </c>
      <c r="T1340" s="3">
        <f t="shared" si="144"/>
        <v>0</v>
      </c>
      <c r="U1340" s="3">
        <f t="shared" si="145"/>
        <v>0</v>
      </c>
      <c r="V1340" s="3">
        <f t="shared" si="146"/>
        <v>0</v>
      </c>
      <c r="W1340" s="25">
        <v>47</v>
      </c>
      <c r="X1340" s="23">
        <v>21</v>
      </c>
      <c r="Y1340" s="3">
        <v>1.5</v>
      </c>
      <c r="Z1340" s="3"/>
      <c r="AB1340" s="30">
        <v>1310</v>
      </c>
      <c r="AC1340" s="30">
        <v>1.510513269716713</v>
      </c>
      <c r="AD1340" s="30">
        <v>2.989486730283287</v>
      </c>
    </row>
    <row r="1341" spans="1:30">
      <c r="A1341" s="4">
        <v>43793.791666666664</v>
      </c>
      <c r="B1341">
        <v>43793</v>
      </c>
      <c r="C1341" s="3">
        <v>0.79166666666666663</v>
      </c>
      <c r="D1341" s="3">
        <v>19</v>
      </c>
      <c r="E1341" s="3">
        <v>55</v>
      </c>
      <c r="F1341" s="3">
        <v>0.5</v>
      </c>
      <c r="G1341" s="5">
        <v>1</v>
      </c>
      <c r="H1341" s="3">
        <v>1.5</v>
      </c>
      <c r="I1341" s="3">
        <v>1.55139</v>
      </c>
      <c r="J1341" s="12">
        <f t="shared" si="140"/>
        <v>1.5250000000000001</v>
      </c>
      <c r="K1341" s="4">
        <v>43793.791666666664</v>
      </c>
      <c r="L1341" s="3">
        <f t="shared" si="141"/>
        <v>24</v>
      </c>
      <c r="M1341" s="3">
        <f t="shared" si="142"/>
        <v>19</v>
      </c>
      <c r="N1341" s="3">
        <v>58</v>
      </c>
      <c r="O1341" s="3">
        <v>0</v>
      </c>
      <c r="P1341" s="3">
        <v>0</v>
      </c>
      <c r="Q1341" s="3">
        <v>0</v>
      </c>
      <c r="R1341" s="3"/>
      <c r="S1341" s="3">
        <f t="shared" si="143"/>
        <v>1</v>
      </c>
      <c r="T1341" s="3">
        <f t="shared" si="144"/>
        <v>0</v>
      </c>
      <c r="U1341" s="3">
        <f t="shared" si="145"/>
        <v>0</v>
      </c>
      <c r="V1341" s="3">
        <f t="shared" si="146"/>
        <v>0</v>
      </c>
      <c r="W1341" s="26">
        <v>46</v>
      </c>
      <c r="X1341" s="22">
        <v>21</v>
      </c>
      <c r="Y1341" s="3">
        <v>1.5</v>
      </c>
      <c r="Z1341" s="3"/>
      <c r="AB1341" s="30">
        <v>1311</v>
      </c>
      <c r="AC1341" s="30">
        <v>1.5346144325054778</v>
      </c>
      <c r="AD1341" s="30">
        <v>-0.23461443250547775</v>
      </c>
    </row>
    <row r="1342" spans="1:30">
      <c r="A1342" s="4">
        <v>43793.833333333336</v>
      </c>
      <c r="B1342">
        <v>43793</v>
      </c>
      <c r="C1342" s="3">
        <v>0.83333333333333337</v>
      </c>
      <c r="D1342" s="3">
        <v>20</v>
      </c>
      <c r="E1342" s="3">
        <v>55</v>
      </c>
      <c r="F1342" s="3">
        <v>0.8</v>
      </c>
      <c r="G1342" s="5">
        <v>0.7</v>
      </c>
      <c r="H1342" s="3">
        <v>1.5</v>
      </c>
      <c r="I1342" s="3">
        <v>1.55139</v>
      </c>
      <c r="J1342" s="12">
        <f t="shared" si="140"/>
        <v>1.5374999999999996</v>
      </c>
      <c r="K1342" s="4">
        <v>43793.833333333336</v>
      </c>
      <c r="L1342" s="3">
        <f t="shared" si="141"/>
        <v>24</v>
      </c>
      <c r="M1342" s="3">
        <f t="shared" si="142"/>
        <v>20</v>
      </c>
      <c r="N1342" s="3">
        <v>58</v>
      </c>
      <c r="O1342" s="3">
        <v>53</v>
      </c>
      <c r="P1342" s="3">
        <v>0</v>
      </c>
      <c r="Q1342" s="3">
        <v>0</v>
      </c>
      <c r="R1342" s="3"/>
      <c r="S1342" s="3">
        <f t="shared" si="143"/>
        <v>1</v>
      </c>
      <c r="T1342" s="3">
        <f t="shared" si="144"/>
        <v>1</v>
      </c>
      <c r="U1342" s="3">
        <f t="shared" si="145"/>
        <v>0</v>
      </c>
      <c r="V1342" s="3">
        <f t="shared" si="146"/>
        <v>0</v>
      </c>
      <c r="W1342" s="25">
        <v>46</v>
      </c>
      <c r="X1342" s="23">
        <v>21</v>
      </c>
      <c r="Y1342" s="3">
        <v>1.5</v>
      </c>
      <c r="Z1342" s="3"/>
      <c r="AB1342" s="30">
        <v>1312</v>
      </c>
      <c r="AC1342" s="30">
        <v>1.5186813149571279</v>
      </c>
      <c r="AD1342" s="30">
        <v>-0.11868131495712797</v>
      </c>
    </row>
    <row r="1343" spans="1:30">
      <c r="A1343" s="4">
        <v>43793.875</v>
      </c>
      <c r="B1343">
        <v>43793</v>
      </c>
      <c r="C1343" s="3">
        <v>0.875</v>
      </c>
      <c r="D1343" s="3">
        <v>21</v>
      </c>
      <c r="E1343" s="3">
        <v>55</v>
      </c>
      <c r="F1343" s="3">
        <v>2</v>
      </c>
      <c r="G1343" s="5">
        <v>0.9</v>
      </c>
      <c r="H1343" s="3">
        <v>2.9</v>
      </c>
      <c r="I1343" s="3">
        <v>1.55139</v>
      </c>
      <c r="J1343" s="12">
        <f t="shared" si="140"/>
        <v>1.658333333333333</v>
      </c>
      <c r="K1343" s="4">
        <v>43793.875</v>
      </c>
      <c r="L1343" s="3">
        <f t="shared" si="141"/>
        <v>24</v>
      </c>
      <c r="M1343" s="3">
        <f t="shared" si="142"/>
        <v>21</v>
      </c>
      <c r="N1343" s="3">
        <v>58</v>
      </c>
      <c r="O1343" s="3">
        <v>58</v>
      </c>
      <c r="P1343" s="3">
        <v>0</v>
      </c>
      <c r="Q1343" s="3">
        <v>0</v>
      </c>
      <c r="R1343" s="3"/>
      <c r="S1343" s="3">
        <f t="shared" si="143"/>
        <v>1</v>
      </c>
      <c r="T1343" s="3">
        <f t="shared" si="144"/>
        <v>1</v>
      </c>
      <c r="U1343" s="3">
        <f t="shared" si="145"/>
        <v>0</v>
      </c>
      <c r="V1343" s="3">
        <f t="shared" si="146"/>
        <v>0</v>
      </c>
      <c r="W1343" s="26">
        <v>45</v>
      </c>
      <c r="X1343" s="22">
        <v>21</v>
      </c>
      <c r="Y1343" s="3">
        <v>2.9</v>
      </c>
      <c r="Z1343" s="3"/>
      <c r="AB1343" s="30">
        <v>1313</v>
      </c>
      <c r="AC1343" s="30">
        <v>1.5319733668389119</v>
      </c>
      <c r="AD1343" s="30">
        <v>-0.13197336683891203</v>
      </c>
    </row>
    <row r="1344" spans="1:30">
      <c r="A1344" s="4">
        <v>43793.916666666664</v>
      </c>
      <c r="B1344">
        <v>43793</v>
      </c>
      <c r="C1344" s="3">
        <v>0.91666666666666663</v>
      </c>
      <c r="D1344" s="3">
        <v>22</v>
      </c>
      <c r="E1344" s="3">
        <v>55</v>
      </c>
      <c r="F1344" s="3">
        <v>1</v>
      </c>
      <c r="G1344" s="5">
        <v>0.8</v>
      </c>
      <c r="H1344" s="3">
        <v>1.8</v>
      </c>
      <c r="I1344" s="3">
        <v>1.55139</v>
      </c>
      <c r="J1344" s="12">
        <f t="shared" si="140"/>
        <v>1.658333333333333</v>
      </c>
      <c r="K1344" s="4">
        <v>43793.916666666664</v>
      </c>
      <c r="L1344" s="3">
        <f t="shared" si="141"/>
        <v>24</v>
      </c>
      <c r="M1344" s="3">
        <f t="shared" si="142"/>
        <v>22</v>
      </c>
      <c r="N1344" s="3">
        <v>57</v>
      </c>
      <c r="O1344" s="3">
        <v>57</v>
      </c>
      <c r="P1344" s="3">
        <v>0</v>
      </c>
      <c r="Q1344" s="3">
        <v>0</v>
      </c>
      <c r="R1344" s="3"/>
      <c r="S1344" s="3">
        <f t="shared" si="143"/>
        <v>1</v>
      </c>
      <c r="T1344" s="3">
        <f t="shared" si="144"/>
        <v>1</v>
      </c>
      <c r="U1344" s="3">
        <f t="shared" si="145"/>
        <v>0</v>
      </c>
      <c r="V1344" s="3">
        <f t="shared" si="146"/>
        <v>0</v>
      </c>
      <c r="W1344" s="25">
        <v>43</v>
      </c>
      <c r="X1344" s="23">
        <v>21</v>
      </c>
      <c r="Y1344" s="3">
        <v>1.8</v>
      </c>
      <c r="Z1344" s="3"/>
      <c r="AB1344" s="30">
        <v>1314</v>
      </c>
      <c r="AC1344" s="30">
        <v>1.8415795491132991</v>
      </c>
      <c r="AD1344" s="30">
        <v>4.3584204508867002</v>
      </c>
    </row>
    <row r="1345" spans="1:30">
      <c r="A1345" s="4">
        <v>43793.958333333336</v>
      </c>
      <c r="B1345">
        <v>43793</v>
      </c>
      <c r="C1345" s="3">
        <v>0.95833333333333337</v>
      </c>
      <c r="D1345" s="3">
        <v>23</v>
      </c>
      <c r="E1345" s="3">
        <v>55</v>
      </c>
      <c r="F1345" s="3">
        <v>0.3</v>
      </c>
      <c r="G1345" s="5">
        <v>0.3</v>
      </c>
      <c r="H1345" s="3">
        <v>0.6</v>
      </c>
      <c r="I1345" s="3">
        <v>1.55139</v>
      </c>
      <c r="J1345" s="12">
        <f t="shared" si="140"/>
        <v>1.7166666666666668</v>
      </c>
      <c r="K1345" s="4">
        <v>43793.958333333336</v>
      </c>
      <c r="L1345" s="3">
        <f t="shared" si="141"/>
        <v>24</v>
      </c>
      <c r="M1345" s="3">
        <f t="shared" si="142"/>
        <v>23</v>
      </c>
      <c r="N1345" s="3">
        <v>58</v>
      </c>
      <c r="O1345" s="3">
        <v>58</v>
      </c>
      <c r="P1345" s="3">
        <v>0</v>
      </c>
      <c r="Q1345" s="3">
        <v>0</v>
      </c>
      <c r="R1345" s="3"/>
      <c r="S1345" s="3">
        <f t="shared" si="143"/>
        <v>1</v>
      </c>
      <c r="T1345" s="3">
        <f t="shared" si="144"/>
        <v>1</v>
      </c>
      <c r="U1345" s="3">
        <f t="shared" si="145"/>
        <v>0</v>
      </c>
      <c r="V1345" s="3">
        <f t="shared" si="146"/>
        <v>0</v>
      </c>
      <c r="W1345" s="26">
        <v>40</v>
      </c>
      <c r="X1345" s="22">
        <v>21</v>
      </c>
      <c r="Y1345" s="3">
        <v>0.6</v>
      </c>
      <c r="Z1345" s="3"/>
      <c r="AB1345" s="30">
        <v>1315</v>
      </c>
      <c r="AC1345" s="30">
        <v>1.8415795491132991</v>
      </c>
      <c r="AD1345" s="30">
        <v>1.0584204508867008</v>
      </c>
    </row>
    <row r="1346" spans="1:30">
      <c r="A1346" s="4">
        <v>43794</v>
      </c>
      <c r="B1346">
        <v>43794</v>
      </c>
      <c r="C1346" s="3">
        <v>0</v>
      </c>
      <c r="D1346" s="3">
        <v>0</v>
      </c>
      <c r="E1346" s="3">
        <v>56</v>
      </c>
      <c r="F1346" s="3">
        <v>0.2</v>
      </c>
      <c r="G1346" s="5">
        <v>0.2</v>
      </c>
      <c r="H1346" s="3">
        <v>0.4</v>
      </c>
      <c r="I1346" s="3">
        <v>1.55139</v>
      </c>
      <c r="J1346" s="12">
        <f t="shared" ref="J1346:J1409" si="147">AVERAGE(H1346:H1369)</f>
        <v>1.7125000000000001</v>
      </c>
      <c r="K1346" s="4">
        <v>43794</v>
      </c>
      <c r="L1346" s="3">
        <f t="shared" ref="L1346:L1409" si="148">DAY(K1346)</f>
        <v>25</v>
      </c>
      <c r="M1346" s="3">
        <f t="shared" ref="M1346:M1409" si="149">HOUR(K1346)</f>
        <v>0</v>
      </c>
      <c r="N1346" s="3">
        <v>58</v>
      </c>
      <c r="O1346" s="3">
        <v>58</v>
      </c>
      <c r="P1346" s="3">
        <v>0</v>
      </c>
      <c r="Q1346" s="3">
        <v>0</v>
      </c>
      <c r="R1346" s="3"/>
      <c r="S1346" s="3">
        <f t="shared" ref="S1346:S1409" si="150">IF(ISBLANK(N1346),0,IF(N1346&gt;0,1,0))</f>
        <v>1</v>
      </c>
      <c r="T1346" s="3">
        <f t="shared" ref="T1346:T1409" si="151">IF(ISBLANK(O1346),0,IF(O1346&gt;0,1,0))</f>
        <v>1</v>
      </c>
      <c r="U1346" s="3">
        <f t="shared" ref="U1346:U1409" si="152">IF(ISBLANK(P1346),0,IF(P1346&gt;0,1,0))</f>
        <v>0</v>
      </c>
      <c r="V1346" s="3">
        <f t="shared" ref="V1346:V1409" si="153">IF(ISBLANK(Q1346),0,IF(Q1346&gt;0,1,0))</f>
        <v>0</v>
      </c>
      <c r="W1346" s="25">
        <v>39</v>
      </c>
      <c r="X1346" s="23">
        <v>21</v>
      </c>
      <c r="Y1346" s="3">
        <v>0.4</v>
      </c>
      <c r="Z1346" s="3"/>
      <c r="AB1346" s="30">
        <v>1316</v>
      </c>
      <c r="AC1346" s="30">
        <v>1.8548716009950832</v>
      </c>
      <c r="AD1346" s="30">
        <v>0.84512839900491699</v>
      </c>
    </row>
    <row r="1347" spans="1:30">
      <c r="A1347" s="4">
        <v>43794.041666666664</v>
      </c>
      <c r="B1347">
        <v>43794</v>
      </c>
      <c r="C1347" s="3">
        <v>4.1666666666666664E-2</v>
      </c>
      <c r="D1347" s="3">
        <v>1</v>
      </c>
      <c r="E1347" s="3">
        <v>56</v>
      </c>
      <c r="F1347" s="3">
        <v>0.5</v>
      </c>
      <c r="G1347" s="5">
        <v>0.7</v>
      </c>
      <c r="H1347" s="3">
        <v>1.2</v>
      </c>
      <c r="I1347" s="3">
        <v>1.55139</v>
      </c>
      <c r="J1347" s="12">
        <f t="shared" si="147"/>
        <v>1.7250000000000003</v>
      </c>
      <c r="K1347" s="4">
        <v>43794.041666666664</v>
      </c>
      <c r="L1347" s="3">
        <f t="shared" si="148"/>
        <v>25</v>
      </c>
      <c r="M1347" s="3">
        <f t="shared" si="149"/>
        <v>1</v>
      </c>
      <c r="N1347" s="3">
        <v>58</v>
      </c>
      <c r="O1347" s="3">
        <v>58</v>
      </c>
      <c r="P1347" s="3">
        <v>0</v>
      </c>
      <c r="Q1347" s="3">
        <v>0</v>
      </c>
      <c r="R1347" s="3"/>
      <c r="S1347" s="3">
        <f t="shared" si="150"/>
        <v>1</v>
      </c>
      <c r="T1347" s="3">
        <f t="shared" si="151"/>
        <v>1</v>
      </c>
      <c r="U1347" s="3">
        <f t="shared" si="152"/>
        <v>0</v>
      </c>
      <c r="V1347" s="3">
        <f t="shared" si="153"/>
        <v>0</v>
      </c>
      <c r="W1347" s="26">
        <v>38</v>
      </c>
      <c r="X1347" s="22">
        <v>21</v>
      </c>
      <c r="Y1347" s="3">
        <v>1.2</v>
      </c>
      <c r="Z1347" s="3"/>
      <c r="AB1347" s="30">
        <v>1317</v>
      </c>
      <c r="AC1347" s="30">
        <v>1.5242727977439341</v>
      </c>
      <c r="AD1347" s="30">
        <v>0.17572720225606608</v>
      </c>
    </row>
    <row r="1348" spans="1:30">
      <c r="A1348" s="4">
        <v>43794.083333333336</v>
      </c>
      <c r="B1348">
        <v>43794</v>
      </c>
      <c r="C1348" s="3">
        <v>8.3333333333333329E-2</v>
      </c>
      <c r="D1348" s="3">
        <v>2</v>
      </c>
      <c r="E1348" s="3">
        <v>56</v>
      </c>
      <c r="F1348" s="3">
        <v>0.7</v>
      </c>
      <c r="G1348" s="5">
        <v>0.6</v>
      </c>
      <c r="H1348" s="3">
        <v>1.2999999999999998</v>
      </c>
      <c r="I1348" s="3">
        <v>1.55139</v>
      </c>
      <c r="J1348" s="12">
        <f t="shared" si="147"/>
        <v>1.7125000000000001</v>
      </c>
      <c r="K1348" s="4">
        <v>43794.083333333336</v>
      </c>
      <c r="L1348" s="3">
        <f t="shared" si="148"/>
        <v>25</v>
      </c>
      <c r="M1348" s="3">
        <f t="shared" si="149"/>
        <v>2</v>
      </c>
      <c r="N1348" s="3">
        <v>58</v>
      </c>
      <c r="O1348" s="3">
        <v>58</v>
      </c>
      <c r="P1348" s="3">
        <v>0</v>
      </c>
      <c r="Q1348" s="3">
        <v>0</v>
      </c>
      <c r="R1348" s="3"/>
      <c r="S1348" s="3">
        <f t="shared" si="150"/>
        <v>1</v>
      </c>
      <c r="T1348" s="3">
        <f t="shared" si="151"/>
        <v>1</v>
      </c>
      <c r="U1348" s="3">
        <f t="shared" si="152"/>
        <v>0</v>
      </c>
      <c r="V1348" s="3">
        <f t="shared" si="153"/>
        <v>0</v>
      </c>
      <c r="W1348" s="25">
        <v>37</v>
      </c>
      <c r="X1348" s="23">
        <v>21</v>
      </c>
      <c r="Y1348" s="3">
        <v>1.2999999999999998</v>
      </c>
      <c r="Z1348" s="3"/>
      <c r="AB1348" s="30">
        <v>1318</v>
      </c>
      <c r="AC1348" s="30">
        <v>1.5965762861102286</v>
      </c>
      <c r="AD1348" s="30">
        <v>1.5034237138897715</v>
      </c>
    </row>
    <row r="1349" spans="1:30">
      <c r="A1349" s="4">
        <v>43794.125</v>
      </c>
      <c r="B1349">
        <v>43794</v>
      </c>
      <c r="C1349" s="3">
        <v>0.125</v>
      </c>
      <c r="D1349" s="3">
        <v>3</v>
      </c>
      <c r="E1349" s="3">
        <v>56</v>
      </c>
      <c r="F1349" s="3">
        <v>0.6</v>
      </c>
      <c r="G1349" s="5">
        <v>0.8</v>
      </c>
      <c r="H1349" s="3">
        <v>1.4</v>
      </c>
      <c r="I1349" s="3">
        <v>1.55139</v>
      </c>
      <c r="J1349" s="12">
        <f t="shared" si="147"/>
        <v>1.7000000000000004</v>
      </c>
      <c r="K1349" s="4">
        <v>43794.125</v>
      </c>
      <c r="L1349" s="3">
        <f t="shared" si="148"/>
        <v>25</v>
      </c>
      <c r="M1349" s="3">
        <f t="shared" si="149"/>
        <v>3</v>
      </c>
      <c r="N1349" s="3">
        <v>57</v>
      </c>
      <c r="O1349" s="3">
        <v>57</v>
      </c>
      <c r="P1349" s="3">
        <v>0</v>
      </c>
      <c r="Q1349" s="3">
        <v>0</v>
      </c>
      <c r="R1349" s="3"/>
      <c r="S1349" s="3">
        <f t="shared" si="150"/>
        <v>1</v>
      </c>
      <c r="T1349" s="3">
        <f t="shared" si="151"/>
        <v>1</v>
      </c>
      <c r="U1349" s="3">
        <f t="shared" si="152"/>
        <v>0</v>
      </c>
      <c r="V1349" s="3">
        <f t="shared" si="153"/>
        <v>0</v>
      </c>
      <c r="W1349" s="26">
        <v>37</v>
      </c>
      <c r="X1349" s="22">
        <v>21</v>
      </c>
      <c r="Y1349" s="3">
        <v>1.4</v>
      </c>
      <c r="Z1349" s="3"/>
      <c r="AB1349" s="30">
        <v>1319</v>
      </c>
      <c r="AC1349" s="30">
        <v>1.8928904165028317</v>
      </c>
      <c r="AD1349" s="30">
        <v>-9.2890416502831696E-2</v>
      </c>
    </row>
    <row r="1350" spans="1:30">
      <c r="A1350" s="4">
        <v>43794.166666666664</v>
      </c>
      <c r="B1350">
        <v>43794</v>
      </c>
      <c r="C1350" s="3">
        <v>0.16666666666666666</v>
      </c>
      <c r="D1350" s="3">
        <v>4</v>
      </c>
      <c r="E1350" s="3">
        <v>56</v>
      </c>
      <c r="F1350" s="3">
        <v>0.6</v>
      </c>
      <c r="G1350" s="5">
        <v>0.7</v>
      </c>
      <c r="H1350" s="3">
        <v>1.2999999999999998</v>
      </c>
      <c r="I1350" s="3">
        <v>1.55139</v>
      </c>
      <c r="J1350" s="12">
        <f t="shared" si="147"/>
        <v>1.6875000000000002</v>
      </c>
      <c r="K1350" s="4">
        <v>43794.166666666664</v>
      </c>
      <c r="L1350" s="3">
        <f t="shared" si="148"/>
        <v>25</v>
      </c>
      <c r="M1350" s="3">
        <f t="shared" si="149"/>
        <v>4</v>
      </c>
      <c r="N1350" s="3">
        <v>58</v>
      </c>
      <c r="O1350" s="3">
        <v>58</v>
      </c>
      <c r="P1350" s="3">
        <v>0</v>
      </c>
      <c r="Q1350" s="3">
        <v>0</v>
      </c>
      <c r="R1350" s="3"/>
      <c r="S1350" s="3">
        <f t="shared" si="150"/>
        <v>1</v>
      </c>
      <c r="T1350" s="3">
        <f t="shared" si="151"/>
        <v>1</v>
      </c>
      <c r="U1350" s="3">
        <f t="shared" si="152"/>
        <v>0</v>
      </c>
      <c r="V1350" s="3">
        <f t="shared" si="153"/>
        <v>0</v>
      </c>
      <c r="W1350" s="25">
        <v>37</v>
      </c>
      <c r="X1350" s="23">
        <v>21</v>
      </c>
      <c r="Y1350" s="3">
        <v>1.2999999999999998</v>
      </c>
      <c r="Z1350" s="3"/>
      <c r="AB1350" s="30">
        <v>1320</v>
      </c>
      <c r="AC1350" s="30">
        <v>1.9913105324872573</v>
      </c>
      <c r="AD1350" s="30">
        <v>-1.3913105324872572</v>
      </c>
    </row>
    <row r="1351" spans="1:30">
      <c r="A1351" s="4">
        <v>43794.208333333336</v>
      </c>
      <c r="B1351">
        <v>43794</v>
      </c>
      <c r="C1351" s="3">
        <v>0.20833333333333334</v>
      </c>
      <c r="D1351" s="3">
        <v>5</v>
      </c>
      <c r="E1351" s="3">
        <v>56</v>
      </c>
      <c r="F1351" s="3">
        <v>2.2000000000000002</v>
      </c>
      <c r="G1351" s="5">
        <v>0.9</v>
      </c>
      <c r="H1351" s="3">
        <v>3.1</v>
      </c>
      <c r="I1351" s="3">
        <v>1.55139</v>
      </c>
      <c r="J1351" s="12">
        <f t="shared" si="147"/>
        <v>1.6750000000000005</v>
      </c>
      <c r="K1351" s="4">
        <v>43794.208333333336</v>
      </c>
      <c r="L1351" s="3">
        <f t="shared" si="148"/>
        <v>25</v>
      </c>
      <c r="M1351" s="3">
        <f t="shared" si="149"/>
        <v>5</v>
      </c>
      <c r="N1351" s="3">
        <v>58</v>
      </c>
      <c r="O1351" s="3">
        <v>57</v>
      </c>
      <c r="P1351" s="3">
        <v>0</v>
      </c>
      <c r="Q1351" s="3">
        <v>0</v>
      </c>
      <c r="R1351" s="3"/>
      <c r="S1351" s="3">
        <f t="shared" si="150"/>
        <v>1</v>
      </c>
      <c r="T1351" s="3">
        <f t="shared" si="151"/>
        <v>1</v>
      </c>
      <c r="U1351" s="3">
        <f t="shared" si="152"/>
        <v>0</v>
      </c>
      <c r="V1351" s="3">
        <f t="shared" si="153"/>
        <v>0</v>
      </c>
      <c r="W1351" s="26">
        <v>37</v>
      </c>
      <c r="X1351" s="22">
        <v>13</v>
      </c>
      <c r="Y1351" s="3">
        <v>3.1</v>
      </c>
      <c r="Z1351" s="3"/>
      <c r="AB1351" s="30">
        <v>1321</v>
      </c>
      <c r="AC1351" s="30">
        <v>1.9431082069097276</v>
      </c>
      <c r="AD1351" s="30">
        <v>-1.4431082069097276</v>
      </c>
    </row>
    <row r="1352" spans="1:30">
      <c r="A1352" s="4">
        <v>43794.25</v>
      </c>
      <c r="B1352">
        <v>43794</v>
      </c>
      <c r="C1352" s="3">
        <v>0.25</v>
      </c>
      <c r="D1352" s="3">
        <v>6</v>
      </c>
      <c r="E1352" s="3">
        <v>56</v>
      </c>
      <c r="F1352" s="3">
        <v>0.7</v>
      </c>
      <c r="G1352" s="5">
        <v>2.6</v>
      </c>
      <c r="H1352" s="3">
        <v>3.3</v>
      </c>
      <c r="I1352" s="3">
        <v>1.55139</v>
      </c>
      <c r="J1352" s="12">
        <f t="shared" si="147"/>
        <v>1.591666666666667</v>
      </c>
      <c r="K1352" s="4">
        <v>43794.25</v>
      </c>
      <c r="L1352" s="3">
        <f t="shared" si="148"/>
        <v>25</v>
      </c>
      <c r="M1352" s="3">
        <f t="shared" si="149"/>
        <v>6</v>
      </c>
      <c r="N1352" s="3">
        <v>58</v>
      </c>
      <c r="O1352" s="3">
        <v>58</v>
      </c>
      <c r="P1352" s="3">
        <v>0</v>
      </c>
      <c r="Q1352" s="3">
        <v>0</v>
      </c>
      <c r="R1352" s="3"/>
      <c r="S1352" s="3">
        <f t="shared" si="150"/>
        <v>1</v>
      </c>
      <c r="T1352" s="3">
        <f t="shared" si="151"/>
        <v>1</v>
      </c>
      <c r="U1352" s="3">
        <f t="shared" si="152"/>
        <v>0</v>
      </c>
      <c r="V1352" s="3">
        <f t="shared" si="153"/>
        <v>0</v>
      </c>
      <c r="W1352" s="25">
        <v>38</v>
      </c>
      <c r="X1352" s="23">
        <v>17</v>
      </c>
      <c r="Y1352" s="3">
        <v>3.3</v>
      </c>
      <c r="Z1352" s="3"/>
      <c r="AB1352" s="30">
        <v>1322</v>
      </c>
      <c r="AC1352" s="30">
        <v>1.9069564627265803</v>
      </c>
      <c r="AD1352" s="30">
        <v>-1.1069564627265802</v>
      </c>
    </row>
    <row r="1353" spans="1:30">
      <c r="A1353" s="4">
        <v>43794.291666666664</v>
      </c>
      <c r="B1353">
        <v>43794</v>
      </c>
      <c r="C1353" s="3">
        <v>0.29166666666666669</v>
      </c>
      <c r="D1353" s="3">
        <v>7</v>
      </c>
      <c r="E1353" s="3">
        <v>56</v>
      </c>
      <c r="F1353" s="3">
        <v>3</v>
      </c>
      <c r="G1353" s="5">
        <v>1.7</v>
      </c>
      <c r="H1353" s="3">
        <v>4.7</v>
      </c>
      <c r="I1353" s="3">
        <v>1.55139</v>
      </c>
      <c r="J1353" s="12">
        <f t="shared" si="147"/>
        <v>1.575</v>
      </c>
      <c r="K1353" s="4">
        <v>43794.291666666664</v>
      </c>
      <c r="L1353" s="3">
        <f t="shared" si="148"/>
        <v>25</v>
      </c>
      <c r="M1353" s="3">
        <f t="shared" si="149"/>
        <v>7</v>
      </c>
      <c r="N1353" s="3">
        <v>51</v>
      </c>
      <c r="O1353" s="3">
        <v>50</v>
      </c>
      <c r="P1353" s="3">
        <v>14</v>
      </c>
      <c r="Q1353" s="3">
        <v>0</v>
      </c>
      <c r="R1353" s="3"/>
      <c r="S1353" s="3">
        <f t="shared" si="150"/>
        <v>1</v>
      </c>
      <c r="T1353" s="3">
        <f t="shared" si="151"/>
        <v>1</v>
      </c>
      <c r="U1353" s="3">
        <f t="shared" si="152"/>
        <v>1</v>
      </c>
      <c r="V1353" s="3">
        <f t="shared" si="153"/>
        <v>0</v>
      </c>
      <c r="W1353" s="26">
        <v>40</v>
      </c>
      <c r="X1353" s="22">
        <v>21</v>
      </c>
      <c r="Y1353" s="3">
        <v>4.7</v>
      </c>
      <c r="Z1353" s="3"/>
      <c r="AB1353" s="30">
        <v>1323</v>
      </c>
      <c r="AC1353" s="30">
        <v>1.9069564627265803</v>
      </c>
      <c r="AD1353" s="30">
        <v>-0.7069564627265803</v>
      </c>
    </row>
    <row r="1354" spans="1:30">
      <c r="A1354" s="4">
        <v>43794.333333333336</v>
      </c>
      <c r="B1354">
        <v>43794</v>
      </c>
      <c r="C1354" s="3">
        <v>0.33333333333333331</v>
      </c>
      <c r="D1354" s="3">
        <v>8</v>
      </c>
      <c r="E1354" s="3">
        <v>56</v>
      </c>
      <c r="F1354" s="3">
        <v>0.4</v>
      </c>
      <c r="G1354" s="5">
        <v>0.3</v>
      </c>
      <c r="H1354" s="3">
        <v>0.7</v>
      </c>
      <c r="I1354" s="3">
        <v>1.55139</v>
      </c>
      <c r="J1354" s="12">
        <f t="shared" si="147"/>
        <v>1.4166666666666667</v>
      </c>
      <c r="K1354" s="4">
        <v>43794.333333333336</v>
      </c>
      <c r="L1354" s="3">
        <f t="shared" si="148"/>
        <v>25</v>
      </c>
      <c r="M1354" s="3">
        <f t="shared" si="149"/>
        <v>8</v>
      </c>
      <c r="N1354" s="3">
        <v>0</v>
      </c>
      <c r="O1354" s="3">
        <v>0</v>
      </c>
      <c r="P1354" s="3">
        <v>58</v>
      </c>
      <c r="Q1354" s="3">
        <v>0</v>
      </c>
      <c r="R1354" s="3"/>
      <c r="S1354" s="3">
        <f t="shared" si="150"/>
        <v>0</v>
      </c>
      <c r="T1354" s="3">
        <f t="shared" si="151"/>
        <v>0</v>
      </c>
      <c r="U1354" s="3">
        <f t="shared" si="152"/>
        <v>1</v>
      </c>
      <c r="V1354" s="3">
        <f t="shared" si="153"/>
        <v>0</v>
      </c>
      <c r="W1354" s="25">
        <v>44</v>
      </c>
      <c r="X1354" s="23">
        <v>17</v>
      </c>
      <c r="Y1354" s="3">
        <v>0.7</v>
      </c>
      <c r="Z1354" s="3"/>
      <c r="AB1354" s="30">
        <v>1324</v>
      </c>
      <c r="AC1354" s="30">
        <v>1.8708047185434331</v>
      </c>
      <c r="AD1354" s="30">
        <v>-0.67080471854343315</v>
      </c>
    </row>
    <row r="1355" spans="1:30">
      <c r="A1355" s="4">
        <v>43794.375</v>
      </c>
      <c r="B1355">
        <v>43794</v>
      </c>
      <c r="C1355" s="3">
        <v>0.375</v>
      </c>
      <c r="D1355" s="3">
        <v>9</v>
      </c>
      <c r="E1355" s="3">
        <v>56</v>
      </c>
      <c r="F1355" s="3">
        <v>0.2</v>
      </c>
      <c r="G1355" s="5">
        <v>0.3</v>
      </c>
      <c r="H1355" s="3">
        <v>0.5</v>
      </c>
      <c r="I1355" s="3">
        <v>1.55139</v>
      </c>
      <c r="J1355" s="12">
        <f t="shared" si="147"/>
        <v>1.4833333333333332</v>
      </c>
      <c r="K1355" s="4">
        <v>43794.375</v>
      </c>
      <c r="L1355" s="3">
        <f t="shared" si="148"/>
        <v>25</v>
      </c>
      <c r="M1355" s="3">
        <f t="shared" si="149"/>
        <v>9</v>
      </c>
      <c r="N1355" s="3">
        <v>0</v>
      </c>
      <c r="O1355" s="3">
        <v>0</v>
      </c>
      <c r="P1355" s="3">
        <v>57</v>
      </c>
      <c r="Q1355" s="3">
        <v>0</v>
      </c>
      <c r="R1355" s="3"/>
      <c r="S1355" s="3">
        <f t="shared" si="150"/>
        <v>0</v>
      </c>
      <c r="T1355" s="3">
        <f t="shared" si="151"/>
        <v>0</v>
      </c>
      <c r="U1355" s="3">
        <f t="shared" si="152"/>
        <v>1</v>
      </c>
      <c r="V1355" s="3">
        <f t="shared" si="153"/>
        <v>0</v>
      </c>
      <c r="W1355" s="26">
        <v>48</v>
      </c>
      <c r="X1355" s="22">
        <v>17</v>
      </c>
      <c r="Y1355" s="3">
        <v>0.5</v>
      </c>
      <c r="Z1355" s="3"/>
      <c r="AB1355" s="30">
        <v>1325</v>
      </c>
      <c r="AC1355" s="30">
        <v>1.8708047185434331</v>
      </c>
      <c r="AD1355" s="30">
        <v>-0.4708047185434332</v>
      </c>
    </row>
    <row r="1356" spans="1:30">
      <c r="A1356" s="4">
        <v>43794.416666666664</v>
      </c>
      <c r="B1356">
        <v>43794</v>
      </c>
      <c r="C1356" s="3">
        <v>0.41666666666666669</v>
      </c>
      <c r="D1356" s="3">
        <v>10</v>
      </c>
      <c r="E1356" s="3">
        <v>56</v>
      </c>
      <c r="F1356" s="3">
        <v>0.3</v>
      </c>
      <c r="G1356" s="5">
        <v>0.2</v>
      </c>
      <c r="H1356" s="3">
        <v>0.5</v>
      </c>
      <c r="I1356" s="3">
        <v>1.55139</v>
      </c>
      <c r="J1356" s="12">
        <f t="shared" si="147"/>
        <v>1.5291666666666666</v>
      </c>
      <c r="K1356" s="4">
        <v>43794.416666666664</v>
      </c>
      <c r="L1356" s="3">
        <f t="shared" si="148"/>
        <v>25</v>
      </c>
      <c r="M1356" s="3">
        <f t="shared" si="149"/>
        <v>10</v>
      </c>
      <c r="N1356" s="3">
        <v>0</v>
      </c>
      <c r="O1356" s="3">
        <v>0</v>
      </c>
      <c r="P1356" s="3">
        <v>58</v>
      </c>
      <c r="Q1356" s="3">
        <v>0</v>
      </c>
      <c r="R1356" s="3"/>
      <c r="S1356" s="3">
        <f t="shared" si="150"/>
        <v>0</v>
      </c>
      <c r="T1356" s="3">
        <f t="shared" si="151"/>
        <v>0</v>
      </c>
      <c r="U1356" s="3">
        <f t="shared" si="152"/>
        <v>1</v>
      </c>
      <c r="V1356" s="3">
        <f t="shared" si="153"/>
        <v>0</v>
      </c>
      <c r="W1356" s="25">
        <v>51</v>
      </c>
      <c r="X1356" s="23">
        <v>17</v>
      </c>
      <c r="Y1356" s="3">
        <v>0.5</v>
      </c>
      <c r="Z1356" s="3"/>
      <c r="AB1356" s="30">
        <v>1326</v>
      </c>
      <c r="AC1356" s="30">
        <v>1.8467035557546683</v>
      </c>
      <c r="AD1356" s="30">
        <v>-0.34670355575466827</v>
      </c>
    </row>
    <row r="1357" spans="1:30">
      <c r="A1357" s="4">
        <v>43794.458333333336</v>
      </c>
      <c r="B1357">
        <v>43794</v>
      </c>
      <c r="C1357" s="3">
        <v>0.45833333333333331</v>
      </c>
      <c r="D1357" s="3">
        <v>11</v>
      </c>
      <c r="E1357" s="3">
        <v>56</v>
      </c>
      <c r="F1357" s="3">
        <v>0.2</v>
      </c>
      <c r="G1357" s="5">
        <v>0.2</v>
      </c>
      <c r="H1357" s="3">
        <v>0.4</v>
      </c>
      <c r="I1357" s="3">
        <v>1.55139</v>
      </c>
      <c r="J1357" s="12">
        <f t="shared" si="147"/>
        <v>1.5249999999999997</v>
      </c>
      <c r="K1357" s="4">
        <v>43794.458333333336</v>
      </c>
      <c r="L1357" s="3">
        <f t="shared" si="148"/>
        <v>25</v>
      </c>
      <c r="M1357" s="3">
        <f t="shared" si="149"/>
        <v>11</v>
      </c>
      <c r="N1357" s="3">
        <v>0</v>
      </c>
      <c r="O1357" s="3">
        <v>0</v>
      </c>
      <c r="P1357" s="3">
        <v>57</v>
      </c>
      <c r="Q1357" s="3">
        <v>0</v>
      </c>
      <c r="R1357" s="3"/>
      <c r="S1357" s="3">
        <f t="shared" si="150"/>
        <v>0</v>
      </c>
      <c r="T1357" s="3">
        <f t="shared" si="151"/>
        <v>0</v>
      </c>
      <c r="U1357" s="3">
        <f t="shared" si="152"/>
        <v>1</v>
      </c>
      <c r="V1357" s="3">
        <f t="shared" si="153"/>
        <v>0</v>
      </c>
      <c r="W1357" s="26">
        <v>53</v>
      </c>
      <c r="X1357" s="22">
        <v>21</v>
      </c>
      <c r="Y1357" s="3">
        <v>0.4</v>
      </c>
      <c r="Z1357" s="3"/>
      <c r="AB1357" s="30">
        <v>1327</v>
      </c>
      <c r="AC1357" s="30">
        <v>1.8708047185434331</v>
      </c>
      <c r="AD1357" s="30">
        <v>1.1291952814565669</v>
      </c>
    </row>
    <row r="1358" spans="1:30">
      <c r="A1358" s="4">
        <v>43794.5</v>
      </c>
      <c r="B1358">
        <v>43794</v>
      </c>
      <c r="C1358" s="3">
        <v>0.5</v>
      </c>
      <c r="D1358" s="3">
        <v>12</v>
      </c>
      <c r="E1358" s="3">
        <v>56</v>
      </c>
      <c r="F1358" s="3">
        <v>2</v>
      </c>
      <c r="G1358" s="5">
        <v>0.2</v>
      </c>
      <c r="H1358" s="3">
        <v>2.2000000000000002</v>
      </c>
      <c r="I1358" s="3">
        <v>1.55139</v>
      </c>
      <c r="J1358" s="12">
        <f t="shared" si="147"/>
        <v>1.5249999999999997</v>
      </c>
      <c r="K1358" s="4">
        <v>43794.5</v>
      </c>
      <c r="L1358" s="3">
        <f t="shared" si="148"/>
        <v>25</v>
      </c>
      <c r="M1358" s="3">
        <f t="shared" si="149"/>
        <v>12</v>
      </c>
      <c r="N1358" s="3">
        <v>0</v>
      </c>
      <c r="O1358" s="3">
        <v>0</v>
      </c>
      <c r="P1358" s="3">
        <v>18</v>
      </c>
      <c r="Q1358" s="3">
        <v>0</v>
      </c>
      <c r="R1358" s="3"/>
      <c r="S1358" s="3">
        <f t="shared" si="150"/>
        <v>0</v>
      </c>
      <c r="T1358" s="3">
        <f t="shared" si="151"/>
        <v>0</v>
      </c>
      <c r="U1358" s="3">
        <f t="shared" si="152"/>
        <v>1</v>
      </c>
      <c r="V1358" s="3">
        <f t="shared" si="153"/>
        <v>0</v>
      </c>
      <c r="W1358" s="25">
        <v>55</v>
      </c>
      <c r="X1358" s="23">
        <v>21</v>
      </c>
      <c r="Y1358" s="3">
        <v>2.2000000000000002</v>
      </c>
      <c r="Z1358" s="3"/>
      <c r="AB1358" s="30">
        <v>1328</v>
      </c>
      <c r="AC1358" s="30">
        <v>1.8068274001093161</v>
      </c>
      <c r="AD1358" s="30">
        <v>0.49317259989068374</v>
      </c>
    </row>
    <row r="1359" spans="1:30">
      <c r="A1359" s="4">
        <v>43794.541666666664</v>
      </c>
      <c r="B1359">
        <v>43794</v>
      </c>
      <c r="C1359" s="3">
        <v>0.54166666666666663</v>
      </c>
      <c r="D1359" s="3">
        <v>13</v>
      </c>
      <c r="E1359" s="3">
        <v>56</v>
      </c>
      <c r="F1359" s="3">
        <v>0.2</v>
      </c>
      <c r="G1359" s="5">
        <v>0.1</v>
      </c>
      <c r="H1359" s="3">
        <v>0.30000000000000004</v>
      </c>
      <c r="I1359" s="3">
        <v>1.55139</v>
      </c>
      <c r="J1359" s="12">
        <f t="shared" si="147"/>
        <v>1.45</v>
      </c>
      <c r="K1359" s="4">
        <v>43794.541666666664</v>
      </c>
      <c r="L1359" s="3">
        <f t="shared" si="148"/>
        <v>25</v>
      </c>
      <c r="M1359" s="3">
        <f t="shared" si="149"/>
        <v>13</v>
      </c>
      <c r="N1359" s="3">
        <v>0</v>
      </c>
      <c r="O1359" s="3">
        <v>0</v>
      </c>
      <c r="P1359" s="3">
        <v>2</v>
      </c>
      <c r="Q1359" s="3">
        <v>0</v>
      </c>
      <c r="R1359" s="3"/>
      <c r="S1359" s="3">
        <f t="shared" si="150"/>
        <v>0</v>
      </c>
      <c r="T1359" s="3">
        <f t="shared" si="151"/>
        <v>0</v>
      </c>
      <c r="U1359" s="3">
        <f t="shared" si="152"/>
        <v>1</v>
      </c>
      <c r="V1359" s="3">
        <f t="shared" si="153"/>
        <v>0</v>
      </c>
      <c r="W1359" s="26">
        <v>57</v>
      </c>
      <c r="X1359" s="22">
        <v>21</v>
      </c>
      <c r="Y1359" s="3">
        <v>0.30000000000000004</v>
      </c>
      <c r="Z1359" s="3"/>
      <c r="AB1359" s="30">
        <v>1329</v>
      </c>
      <c r="AC1359" s="30">
        <v>1.8043444591345128</v>
      </c>
      <c r="AD1359" s="30">
        <v>1.1956555408654872</v>
      </c>
    </row>
    <row r="1360" spans="1:30">
      <c r="A1360" s="4">
        <v>43794.583333333336</v>
      </c>
      <c r="B1360">
        <v>43794</v>
      </c>
      <c r="C1360" s="3">
        <v>0.58333333333333337</v>
      </c>
      <c r="D1360" s="3">
        <v>14</v>
      </c>
      <c r="E1360" s="3">
        <v>56</v>
      </c>
      <c r="F1360" s="3">
        <v>0.3</v>
      </c>
      <c r="G1360" s="5">
        <v>0.3</v>
      </c>
      <c r="H1360" s="3">
        <v>0.6</v>
      </c>
      <c r="I1360" s="3">
        <v>1.55139</v>
      </c>
      <c r="J1360" s="12">
        <f t="shared" si="147"/>
        <v>1.4541666666666664</v>
      </c>
      <c r="K1360" s="4">
        <v>43794.583333333336</v>
      </c>
      <c r="L1360" s="3">
        <f t="shared" si="148"/>
        <v>25</v>
      </c>
      <c r="M1360" s="3">
        <f t="shared" si="149"/>
        <v>14</v>
      </c>
      <c r="N1360" s="3">
        <v>0</v>
      </c>
      <c r="O1360" s="3">
        <v>0</v>
      </c>
      <c r="P1360" s="3">
        <v>55</v>
      </c>
      <c r="Q1360" s="3">
        <v>0</v>
      </c>
      <c r="R1360" s="3"/>
      <c r="S1360" s="3">
        <f t="shared" si="150"/>
        <v>0</v>
      </c>
      <c r="T1360" s="3">
        <f t="shared" si="151"/>
        <v>0</v>
      </c>
      <c r="U1360" s="3">
        <f t="shared" si="152"/>
        <v>1</v>
      </c>
      <c r="V1360" s="3">
        <f t="shared" si="153"/>
        <v>0</v>
      </c>
      <c r="W1360" s="25">
        <v>57</v>
      </c>
      <c r="X1360" s="23">
        <v>21</v>
      </c>
      <c r="Y1360" s="3">
        <v>0.6</v>
      </c>
      <c r="Z1360" s="3"/>
      <c r="AB1360" s="30">
        <v>1330</v>
      </c>
      <c r="AC1360" s="30">
        <v>1.7522595974030157</v>
      </c>
      <c r="AD1360" s="30">
        <v>0.24774040259698427</v>
      </c>
    </row>
    <row r="1361" spans="1:30">
      <c r="A1361" s="4">
        <v>43794.625</v>
      </c>
      <c r="B1361">
        <v>43794</v>
      </c>
      <c r="C1361" s="3">
        <v>0.625</v>
      </c>
      <c r="D1361" s="3">
        <v>15</v>
      </c>
      <c r="E1361" s="3">
        <v>56</v>
      </c>
      <c r="F1361" s="3">
        <v>0.3</v>
      </c>
      <c r="G1361" s="5">
        <v>0.7</v>
      </c>
      <c r="H1361" s="3">
        <v>1</v>
      </c>
      <c r="I1361" s="3">
        <v>1.55139</v>
      </c>
      <c r="J1361" s="12">
        <f t="shared" si="147"/>
        <v>1.4749999999999999</v>
      </c>
      <c r="K1361" s="4">
        <v>43794.625</v>
      </c>
      <c r="L1361" s="3">
        <f t="shared" si="148"/>
        <v>25</v>
      </c>
      <c r="M1361" s="3">
        <f t="shared" si="149"/>
        <v>15</v>
      </c>
      <c r="N1361" s="3">
        <v>0</v>
      </c>
      <c r="O1361" s="3">
        <v>0</v>
      </c>
      <c r="P1361" s="3">
        <v>57</v>
      </c>
      <c r="Q1361" s="3">
        <v>0</v>
      </c>
      <c r="R1361" s="3"/>
      <c r="S1361" s="3">
        <f t="shared" si="150"/>
        <v>0</v>
      </c>
      <c r="T1361" s="3">
        <f t="shared" si="151"/>
        <v>0</v>
      </c>
      <c r="U1361" s="3">
        <f t="shared" si="152"/>
        <v>1</v>
      </c>
      <c r="V1361" s="3">
        <f t="shared" si="153"/>
        <v>0</v>
      </c>
      <c r="W1361" s="26">
        <v>54</v>
      </c>
      <c r="X1361" s="22">
        <v>21</v>
      </c>
      <c r="Y1361" s="3">
        <v>1</v>
      </c>
      <c r="Z1361" s="3"/>
      <c r="AB1361" s="30">
        <v>1331</v>
      </c>
      <c r="AC1361" s="30">
        <v>1.7655516492847998</v>
      </c>
      <c r="AD1361" s="30">
        <v>-0.66555164928479971</v>
      </c>
    </row>
    <row r="1362" spans="1:30">
      <c r="A1362" s="4">
        <v>43794.666666666664</v>
      </c>
      <c r="B1362">
        <v>43794</v>
      </c>
      <c r="C1362" s="3">
        <v>0.66666666666666663</v>
      </c>
      <c r="D1362" s="3">
        <v>16</v>
      </c>
      <c r="E1362" s="3">
        <v>56</v>
      </c>
      <c r="F1362" s="3">
        <v>1.6</v>
      </c>
      <c r="G1362" s="5">
        <v>1.3</v>
      </c>
      <c r="H1362" s="3">
        <v>2.9000000000000004</v>
      </c>
      <c r="I1362" s="3">
        <v>1.55139</v>
      </c>
      <c r="J1362" s="12">
        <f t="shared" si="147"/>
        <v>1.5</v>
      </c>
      <c r="K1362" s="4">
        <v>43794.666666666664</v>
      </c>
      <c r="L1362" s="3">
        <f t="shared" si="148"/>
        <v>25</v>
      </c>
      <c r="M1362" s="3">
        <f t="shared" si="149"/>
        <v>16</v>
      </c>
      <c r="N1362" s="3">
        <v>0</v>
      </c>
      <c r="O1362" s="3">
        <v>0</v>
      </c>
      <c r="P1362" s="3">
        <v>58</v>
      </c>
      <c r="Q1362" s="3">
        <v>0</v>
      </c>
      <c r="R1362" s="3"/>
      <c r="S1362" s="3">
        <f t="shared" si="150"/>
        <v>0</v>
      </c>
      <c r="T1362" s="3">
        <f t="shared" si="151"/>
        <v>0</v>
      </c>
      <c r="U1362" s="3">
        <f t="shared" si="152"/>
        <v>1</v>
      </c>
      <c r="V1362" s="3">
        <f t="shared" si="153"/>
        <v>0</v>
      </c>
      <c r="W1362" s="25">
        <v>52</v>
      </c>
      <c r="X1362" s="23">
        <v>17</v>
      </c>
      <c r="Y1362" s="3">
        <v>2.9000000000000004</v>
      </c>
      <c r="Z1362" s="3"/>
      <c r="AB1362" s="30">
        <v>1332</v>
      </c>
      <c r="AC1362" s="30">
        <v>1.4293613632468445</v>
      </c>
      <c r="AD1362" s="30">
        <v>0.87063863675315534</v>
      </c>
    </row>
    <row r="1363" spans="1:30">
      <c r="A1363" s="4">
        <v>43794.708333333336</v>
      </c>
      <c r="B1363">
        <v>43794</v>
      </c>
      <c r="C1363" s="3">
        <v>0.70833333333333337</v>
      </c>
      <c r="D1363" s="3">
        <v>17</v>
      </c>
      <c r="E1363" s="3">
        <v>56</v>
      </c>
      <c r="F1363" s="3">
        <v>1</v>
      </c>
      <c r="G1363" s="5">
        <v>0.5</v>
      </c>
      <c r="H1363" s="3">
        <v>1.5</v>
      </c>
      <c r="I1363" s="3">
        <v>1.55139</v>
      </c>
      <c r="J1363" s="12">
        <f t="shared" si="147"/>
        <v>1.4958333333333329</v>
      </c>
      <c r="K1363" s="4">
        <v>43794.708333333336</v>
      </c>
      <c r="L1363" s="3">
        <f t="shared" si="148"/>
        <v>25</v>
      </c>
      <c r="M1363" s="3">
        <f t="shared" si="149"/>
        <v>17</v>
      </c>
      <c r="N1363" s="3">
        <v>0</v>
      </c>
      <c r="O1363" s="3">
        <v>0</v>
      </c>
      <c r="P1363" s="3">
        <v>58</v>
      </c>
      <c r="Q1363" s="3">
        <v>0</v>
      </c>
      <c r="R1363" s="3"/>
      <c r="S1363" s="3">
        <f t="shared" si="150"/>
        <v>0</v>
      </c>
      <c r="T1363" s="3">
        <f t="shared" si="151"/>
        <v>0</v>
      </c>
      <c r="U1363" s="3">
        <f t="shared" si="152"/>
        <v>1</v>
      </c>
      <c r="V1363" s="3">
        <f t="shared" si="153"/>
        <v>0</v>
      </c>
      <c r="W1363" s="26">
        <v>50</v>
      </c>
      <c r="X1363" s="22">
        <v>17</v>
      </c>
      <c r="Y1363" s="3">
        <v>1.5</v>
      </c>
      <c r="Z1363" s="3"/>
      <c r="AB1363" s="30">
        <v>1333</v>
      </c>
      <c r="AC1363" s="30">
        <v>1.3018742025240475</v>
      </c>
      <c r="AD1363" s="30">
        <v>-0.90187420252404749</v>
      </c>
    </row>
    <row r="1364" spans="1:30">
      <c r="A1364" s="4">
        <v>43794.75</v>
      </c>
      <c r="B1364">
        <v>43794</v>
      </c>
      <c r="C1364" s="3">
        <v>0.75</v>
      </c>
      <c r="D1364" s="3">
        <v>18</v>
      </c>
      <c r="E1364" s="3">
        <v>56</v>
      </c>
      <c r="F1364" s="3">
        <v>0.6</v>
      </c>
      <c r="G1364" s="5">
        <v>0.4</v>
      </c>
      <c r="H1364" s="3">
        <v>1</v>
      </c>
      <c r="I1364" s="3">
        <v>1.55139</v>
      </c>
      <c r="J1364" s="12">
        <f t="shared" si="147"/>
        <v>1.4958333333333333</v>
      </c>
      <c r="K1364" s="4">
        <v>43794.75</v>
      </c>
      <c r="L1364" s="3">
        <f t="shared" si="148"/>
        <v>25</v>
      </c>
      <c r="M1364" s="3">
        <f t="shared" si="149"/>
        <v>18</v>
      </c>
      <c r="N1364" s="3">
        <v>0</v>
      </c>
      <c r="O1364" s="3">
        <v>0</v>
      </c>
      <c r="P1364" s="3">
        <v>58</v>
      </c>
      <c r="Q1364" s="3">
        <v>0</v>
      </c>
      <c r="R1364" s="3"/>
      <c r="S1364" s="3">
        <f t="shared" si="150"/>
        <v>0</v>
      </c>
      <c r="T1364" s="3">
        <f t="shared" si="151"/>
        <v>0</v>
      </c>
      <c r="U1364" s="3">
        <f t="shared" si="152"/>
        <v>1</v>
      </c>
      <c r="V1364" s="3">
        <f t="shared" si="153"/>
        <v>0</v>
      </c>
      <c r="W1364" s="25">
        <v>48</v>
      </c>
      <c r="X1364" s="23">
        <v>17</v>
      </c>
      <c r="Y1364" s="3">
        <v>1</v>
      </c>
      <c r="Z1364" s="3"/>
      <c r="AB1364" s="30">
        <v>1334</v>
      </c>
      <c r="AC1364" s="30">
        <v>1.1921774994872041</v>
      </c>
      <c r="AD1364" s="30">
        <v>-0.79217749948720406</v>
      </c>
    </row>
    <row r="1365" spans="1:30">
      <c r="A1365" s="4">
        <v>43794.791666666664</v>
      </c>
      <c r="B1365">
        <v>43794</v>
      </c>
      <c r="C1365" s="3">
        <v>0.79166666666666663</v>
      </c>
      <c r="D1365" s="3">
        <v>19</v>
      </c>
      <c r="E1365" s="3">
        <v>56</v>
      </c>
      <c r="F1365" s="3">
        <v>0.5</v>
      </c>
      <c r="G1365" s="5">
        <v>1.3</v>
      </c>
      <c r="H1365" s="3">
        <v>1.8</v>
      </c>
      <c r="I1365" s="3">
        <v>1.55139</v>
      </c>
      <c r="J1365" s="12">
        <f t="shared" si="147"/>
        <v>1.5208333333333333</v>
      </c>
      <c r="K1365" s="4">
        <v>43794.791666666664</v>
      </c>
      <c r="L1365" s="3">
        <f t="shared" si="148"/>
        <v>25</v>
      </c>
      <c r="M1365" s="3">
        <f t="shared" si="149"/>
        <v>19</v>
      </c>
      <c r="N1365" s="3">
        <v>42</v>
      </c>
      <c r="O1365" s="3">
        <v>0</v>
      </c>
      <c r="P1365" s="3">
        <v>58</v>
      </c>
      <c r="Q1365" s="3">
        <v>0</v>
      </c>
      <c r="R1365" s="3"/>
      <c r="S1365" s="3">
        <f t="shared" si="150"/>
        <v>1</v>
      </c>
      <c r="T1365" s="3">
        <f t="shared" si="151"/>
        <v>0</v>
      </c>
      <c r="U1365" s="3">
        <f t="shared" si="152"/>
        <v>1</v>
      </c>
      <c r="V1365" s="3">
        <f t="shared" si="153"/>
        <v>0</v>
      </c>
      <c r="W1365" s="26">
        <v>49</v>
      </c>
      <c r="X1365" s="22">
        <v>17</v>
      </c>
      <c r="Y1365" s="3">
        <v>1.8</v>
      </c>
      <c r="Z1365" s="3"/>
      <c r="AB1365" s="30">
        <v>1335</v>
      </c>
      <c r="AC1365" s="30">
        <v>1.4884916298798072</v>
      </c>
      <c r="AD1365" s="30">
        <v>-1.0884916298798073</v>
      </c>
    </row>
    <row r="1366" spans="1:30">
      <c r="A1366" s="4">
        <v>43794.833333333336</v>
      </c>
      <c r="B1366">
        <v>43794</v>
      </c>
      <c r="C1366" s="3">
        <v>0.83333333333333337</v>
      </c>
      <c r="D1366" s="3">
        <v>20</v>
      </c>
      <c r="E1366" s="3">
        <v>56</v>
      </c>
      <c r="F1366" s="3">
        <v>2.8</v>
      </c>
      <c r="G1366" s="5">
        <v>1.6</v>
      </c>
      <c r="H1366" s="3">
        <v>4.4000000000000004</v>
      </c>
      <c r="I1366" s="3">
        <v>1.55139</v>
      </c>
      <c r="J1366" s="12">
        <f t="shared" si="147"/>
        <v>1.5249999999999997</v>
      </c>
      <c r="K1366" s="4">
        <v>43794.833333333336</v>
      </c>
      <c r="L1366" s="3">
        <f t="shared" si="148"/>
        <v>25</v>
      </c>
      <c r="M1366" s="3">
        <f t="shared" si="149"/>
        <v>20</v>
      </c>
      <c r="N1366" s="3">
        <v>58</v>
      </c>
      <c r="O1366" s="3">
        <v>0</v>
      </c>
      <c r="P1366" s="3">
        <v>55</v>
      </c>
      <c r="Q1366" s="3">
        <v>0</v>
      </c>
      <c r="R1366" s="3"/>
      <c r="S1366" s="3">
        <f t="shared" si="150"/>
        <v>1</v>
      </c>
      <c r="T1366" s="3">
        <f t="shared" si="151"/>
        <v>0</v>
      </c>
      <c r="U1366" s="3">
        <f t="shared" si="152"/>
        <v>1</v>
      </c>
      <c r="V1366" s="3">
        <f t="shared" si="153"/>
        <v>0</v>
      </c>
      <c r="W1366" s="25">
        <v>47</v>
      </c>
      <c r="X1366" s="23">
        <v>21</v>
      </c>
      <c r="Y1366" s="3">
        <v>4.4000000000000004</v>
      </c>
      <c r="Z1366" s="3"/>
      <c r="AB1366" s="30">
        <v>1336</v>
      </c>
      <c r="AC1366" s="30">
        <v>1.549986007339121</v>
      </c>
      <c r="AD1366" s="30">
        <v>-0.24998600733912091</v>
      </c>
    </row>
    <row r="1367" spans="1:30">
      <c r="A1367" s="4">
        <v>43794.875</v>
      </c>
      <c r="B1367">
        <v>43794</v>
      </c>
      <c r="C1367" s="3">
        <v>0.875</v>
      </c>
      <c r="D1367" s="3">
        <v>21</v>
      </c>
      <c r="E1367" s="3">
        <v>56</v>
      </c>
      <c r="F1367" s="3">
        <v>1.1000000000000001</v>
      </c>
      <c r="G1367" s="5">
        <v>1.8</v>
      </c>
      <c r="H1367" s="3">
        <v>2.9000000000000004</v>
      </c>
      <c r="I1367" s="3">
        <v>1.55139</v>
      </c>
      <c r="J1367" s="12">
        <f t="shared" si="147"/>
        <v>1.5083333333333335</v>
      </c>
      <c r="K1367" s="4">
        <v>43794.875</v>
      </c>
      <c r="L1367" s="3">
        <f t="shared" si="148"/>
        <v>25</v>
      </c>
      <c r="M1367" s="3">
        <f t="shared" si="149"/>
        <v>21</v>
      </c>
      <c r="N1367" s="3">
        <v>57</v>
      </c>
      <c r="O1367" s="3">
        <v>4</v>
      </c>
      <c r="P1367" s="3">
        <v>57</v>
      </c>
      <c r="Q1367" s="3">
        <v>0</v>
      </c>
      <c r="R1367" s="3"/>
      <c r="S1367" s="3">
        <f t="shared" si="150"/>
        <v>1</v>
      </c>
      <c r="T1367" s="3">
        <f t="shared" si="151"/>
        <v>1</v>
      </c>
      <c r="U1367" s="3">
        <f t="shared" si="152"/>
        <v>1</v>
      </c>
      <c r="V1367" s="3">
        <f t="shared" si="153"/>
        <v>0</v>
      </c>
      <c r="W1367" s="26">
        <v>46</v>
      </c>
      <c r="X1367" s="22">
        <v>21</v>
      </c>
      <c r="Y1367" s="3">
        <v>2.9000000000000004</v>
      </c>
      <c r="Z1367" s="3"/>
      <c r="AB1367" s="30">
        <v>1337</v>
      </c>
      <c r="AC1367" s="30">
        <v>1.5283677855251594</v>
      </c>
      <c r="AD1367" s="30">
        <v>1.6716322144748408</v>
      </c>
    </row>
    <row r="1368" spans="1:30">
      <c r="A1368" s="4">
        <v>43794.916666666664</v>
      </c>
      <c r="B1368">
        <v>43794</v>
      </c>
      <c r="C1368" s="3">
        <v>0.91666666666666663</v>
      </c>
      <c r="D1368" s="3">
        <v>22</v>
      </c>
      <c r="E1368" s="3">
        <v>56</v>
      </c>
      <c r="F1368" s="3">
        <v>1.6</v>
      </c>
      <c r="G1368" s="5">
        <v>1.6</v>
      </c>
      <c r="H1368" s="3">
        <v>3.2</v>
      </c>
      <c r="I1368" s="3">
        <v>1.55139</v>
      </c>
      <c r="J1368" s="12">
        <f t="shared" si="147"/>
        <v>1.4666666666666666</v>
      </c>
      <c r="K1368" s="4">
        <v>43794.916666666664</v>
      </c>
      <c r="L1368" s="3">
        <f t="shared" si="148"/>
        <v>25</v>
      </c>
      <c r="M1368" s="3">
        <f t="shared" si="149"/>
        <v>22</v>
      </c>
      <c r="N1368" s="3">
        <v>58</v>
      </c>
      <c r="O1368" s="3">
        <v>53</v>
      </c>
      <c r="P1368" s="3">
        <v>58</v>
      </c>
      <c r="Q1368" s="3">
        <v>0</v>
      </c>
      <c r="R1368" s="3"/>
      <c r="S1368" s="3">
        <f t="shared" si="150"/>
        <v>1</v>
      </c>
      <c r="T1368" s="3">
        <f t="shared" si="151"/>
        <v>1</v>
      </c>
      <c r="U1368" s="3">
        <f t="shared" si="152"/>
        <v>1</v>
      </c>
      <c r="V1368" s="3">
        <f t="shared" si="153"/>
        <v>0</v>
      </c>
      <c r="W1368" s="25">
        <v>43</v>
      </c>
      <c r="X1368" s="23">
        <v>21</v>
      </c>
      <c r="Y1368" s="3">
        <v>3.2</v>
      </c>
      <c r="Z1368" s="3"/>
      <c r="AB1368" s="30">
        <v>1338</v>
      </c>
      <c r="AC1368" s="30">
        <v>1.6070367510202246</v>
      </c>
      <c r="AD1368" s="30">
        <v>2.5929632489797756</v>
      </c>
    </row>
    <row r="1369" spans="1:30">
      <c r="A1369" s="4">
        <v>43794.958333333336</v>
      </c>
      <c r="B1369">
        <v>43794</v>
      </c>
      <c r="C1369" s="3">
        <v>0.95833333333333337</v>
      </c>
      <c r="D1369" s="3">
        <v>23</v>
      </c>
      <c r="E1369" s="3">
        <v>56</v>
      </c>
      <c r="F1369" s="3">
        <v>0.2</v>
      </c>
      <c r="G1369" s="5">
        <v>0.3</v>
      </c>
      <c r="H1369" s="3">
        <v>0.5</v>
      </c>
      <c r="I1369" s="3">
        <v>1.55139</v>
      </c>
      <c r="J1369" s="12">
        <f t="shared" si="147"/>
        <v>1.4916666666666669</v>
      </c>
      <c r="K1369" s="4">
        <v>43794.958333333336</v>
      </c>
      <c r="L1369" s="3">
        <f t="shared" si="148"/>
        <v>25</v>
      </c>
      <c r="M1369" s="3">
        <f t="shared" si="149"/>
        <v>23</v>
      </c>
      <c r="N1369" s="3">
        <v>58</v>
      </c>
      <c r="O1369" s="3">
        <v>58</v>
      </c>
      <c r="P1369" s="3">
        <v>58</v>
      </c>
      <c r="Q1369" s="3">
        <v>0</v>
      </c>
      <c r="R1369" s="3"/>
      <c r="S1369" s="3">
        <f t="shared" si="150"/>
        <v>1</v>
      </c>
      <c r="T1369" s="3">
        <f t="shared" si="151"/>
        <v>1</v>
      </c>
      <c r="U1369" s="3">
        <f t="shared" si="152"/>
        <v>1</v>
      </c>
      <c r="V1369" s="3">
        <f t="shared" si="153"/>
        <v>0</v>
      </c>
      <c r="W1369" s="26">
        <v>42</v>
      </c>
      <c r="X1369" s="22">
        <v>21</v>
      </c>
      <c r="Y1369" s="3">
        <v>0.5</v>
      </c>
      <c r="Z1369" s="3"/>
      <c r="AB1369" s="30">
        <v>1339</v>
      </c>
      <c r="AC1369" s="30">
        <v>1.5682439411705116</v>
      </c>
      <c r="AD1369" s="30">
        <v>-6.8243941170511579E-2</v>
      </c>
    </row>
    <row r="1370" spans="1:30">
      <c r="A1370" s="4">
        <v>43795</v>
      </c>
      <c r="B1370">
        <v>43795</v>
      </c>
      <c r="C1370" s="3">
        <v>0</v>
      </c>
      <c r="D1370" s="3">
        <v>0</v>
      </c>
      <c r="E1370" s="3">
        <v>57</v>
      </c>
      <c r="F1370" s="3">
        <v>0.2</v>
      </c>
      <c r="G1370" s="5">
        <v>0.5</v>
      </c>
      <c r="H1370" s="3">
        <v>0.7</v>
      </c>
      <c r="I1370" s="3">
        <v>1.55139</v>
      </c>
      <c r="J1370" s="12">
        <f t="shared" si="147"/>
        <v>1.4875</v>
      </c>
      <c r="K1370" s="4">
        <v>43795</v>
      </c>
      <c r="L1370" s="3">
        <f t="shared" si="148"/>
        <v>26</v>
      </c>
      <c r="M1370" s="3">
        <f t="shared" si="149"/>
        <v>0</v>
      </c>
      <c r="N1370" s="3">
        <v>58</v>
      </c>
      <c r="O1370" s="3">
        <v>58</v>
      </c>
      <c r="P1370" s="3">
        <v>58</v>
      </c>
      <c r="Q1370" s="3">
        <v>0</v>
      </c>
      <c r="R1370" s="3"/>
      <c r="S1370" s="3">
        <f t="shared" si="150"/>
        <v>1</v>
      </c>
      <c r="T1370" s="3">
        <f t="shared" si="151"/>
        <v>1</v>
      </c>
      <c r="U1370" s="3">
        <f t="shared" si="152"/>
        <v>1</v>
      </c>
      <c r="V1370" s="3">
        <f t="shared" si="153"/>
        <v>0</v>
      </c>
      <c r="W1370" s="25">
        <v>44</v>
      </c>
      <c r="X1370" s="23">
        <v>17</v>
      </c>
      <c r="Y1370" s="3">
        <v>0.7</v>
      </c>
      <c r="Z1370" s="3"/>
      <c r="AB1370" s="30">
        <v>1340</v>
      </c>
      <c r="AC1370" s="30">
        <v>1.5815359930522956</v>
      </c>
      <c r="AD1370" s="30">
        <v>-8.1535993052295641E-2</v>
      </c>
    </row>
    <row r="1371" spans="1:30">
      <c r="A1371" s="4">
        <v>43795.041666666664</v>
      </c>
      <c r="B1371">
        <v>43795</v>
      </c>
      <c r="C1371" s="3">
        <v>4.1666666666666664E-2</v>
      </c>
      <c r="D1371" s="3">
        <v>1</v>
      </c>
      <c r="E1371" s="3">
        <v>57</v>
      </c>
      <c r="F1371" s="3">
        <v>0.4</v>
      </c>
      <c r="G1371" s="5">
        <v>0.5</v>
      </c>
      <c r="H1371" s="3">
        <v>0.9</v>
      </c>
      <c r="I1371" s="3">
        <v>1.55139</v>
      </c>
      <c r="J1371" s="12">
        <f t="shared" si="147"/>
        <v>1.4749999999999999</v>
      </c>
      <c r="K1371" s="4">
        <v>43795.041666666664</v>
      </c>
      <c r="L1371" s="3">
        <f t="shared" si="148"/>
        <v>26</v>
      </c>
      <c r="M1371" s="3">
        <f t="shared" si="149"/>
        <v>1</v>
      </c>
      <c r="N1371" s="3">
        <v>58</v>
      </c>
      <c r="O1371" s="3">
        <v>58</v>
      </c>
      <c r="P1371" s="3">
        <v>58</v>
      </c>
      <c r="Q1371" s="3">
        <v>0</v>
      </c>
      <c r="R1371" s="3"/>
      <c r="S1371" s="3">
        <f t="shared" si="150"/>
        <v>1</v>
      </c>
      <c r="T1371" s="3">
        <f t="shared" si="151"/>
        <v>1</v>
      </c>
      <c r="U1371" s="3">
        <f t="shared" si="152"/>
        <v>1</v>
      </c>
      <c r="V1371" s="3">
        <f t="shared" si="153"/>
        <v>0</v>
      </c>
      <c r="W1371" s="26">
        <v>42</v>
      </c>
      <c r="X1371" s="22">
        <v>13</v>
      </c>
      <c r="Y1371" s="3">
        <v>0.9</v>
      </c>
      <c r="Z1371" s="3"/>
      <c r="AB1371" s="30">
        <v>1341</v>
      </c>
      <c r="AC1371" s="30">
        <v>1.6336208547837927</v>
      </c>
      <c r="AD1371" s="30">
        <v>-0.13362085478379271</v>
      </c>
    </row>
    <row r="1372" spans="1:30">
      <c r="A1372" s="4">
        <v>43795.083333333336</v>
      </c>
      <c r="B1372">
        <v>43795</v>
      </c>
      <c r="C1372" s="3">
        <v>8.3333333333333329E-2</v>
      </c>
      <c r="D1372" s="3">
        <v>2</v>
      </c>
      <c r="E1372" s="3">
        <v>57</v>
      </c>
      <c r="F1372" s="3">
        <v>0.5</v>
      </c>
      <c r="G1372" s="5">
        <v>0.5</v>
      </c>
      <c r="H1372" s="3">
        <v>1</v>
      </c>
      <c r="I1372" s="3">
        <v>1.55139</v>
      </c>
      <c r="J1372" s="12">
        <f t="shared" si="147"/>
        <v>1.4541666666666666</v>
      </c>
      <c r="K1372" s="4">
        <v>43795.083333333336</v>
      </c>
      <c r="L1372" s="3">
        <f t="shared" si="148"/>
        <v>26</v>
      </c>
      <c r="M1372" s="3">
        <f t="shared" si="149"/>
        <v>2</v>
      </c>
      <c r="N1372" s="3">
        <v>57</v>
      </c>
      <c r="O1372" s="3">
        <v>57</v>
      </c>
      <c r="P1372" s="3">
        <v>57</v>
      </c>
      <c r="Q1372" s="3">
        <v>0</v>
      </c>
      <c r="R1372" s="3"/>
      <c r="S1372" s="3">
        <f t="shared" si="150"/>
        <v>1</v>
      </c>
      <c r="T1372" s="3">
        <f t="shared" si="151"/>
        <v>1</v>
      </c>
      <c r="U1372" s="3">
        <f t="shared" si="152"/>
        <v>1</v>
      </c>
      <c r="V1372" s="3">
        <f t="shared" si="153"/>
        <v>0</v>
      </c>
      <c r="W1372" s="25">
        <v>42</v>
      </c>
      <c r="X1372" s="23">
        <v>17</v>
      </c>
      <c r="Y1372" s="3">
        <v>1</v>
      </c>
      <c r="Z1372" s="3"/>
      <c r="AB1372" s="30">
        <v>1342</v>
      </c>
      <c r="AC1372" s="30">
        <v>1.6469129066655768</v>
      </c>
      <c r="AD1372" s="30">
        <v>1.2530870933344231</v>
      </c>
    </row>
    <row r="1373" spans="1:30">
      <c r="A1373" s="4">
        <v>43795.125</v>
      </c>
      <c r="B1373">
        <v>43795</v>
      </c>
      <c r="C1373" s="3">
        <v>0.125</v>
      </c>
      <c r="D1373" s="3">
        <v>3</v>
      </c>
      <c r="E1373" s="3">
        <v>57</v>
      </c>
      <c r="F1373" s="3">
        <v>0.5</v>
      </c>
      <c r="G1373" s="5">
        <v>0.6</v>
      </c>
      <c r="H1373" s="3">
        <v>1.1000000000000001</v>
      </c>
      <c r="I1373" s="3">
        <v>1.55139</v>
      </c>
      <c r="J1373" s="12">
        <f t="shared" si="147"/>
        <v>1.4416666666666664</v>
      </c>
      <c r="K1373" s="4">
        <v>43795.125</v>
      </c>
      <c r="L1373" s="3">
        <f t="shared" si="148"/>
        <v>26</v>
      </c>
      <c r="M1373" s="3">
        <f t="shared" si="149"/>
        <v>3</v>
      </c>
      <c r="N1373" s="3">
        <v>58</v>
      </c>
      <c r="O1373" s="3">
        <v>58</v>
      </c>
      <c r="P1373" s="3">
        <v>58</v>
      </c>
      <c r="Q1373" s="3">
        <v>0</v>
      </c>
      <c r="R1373" s="3"/>
      <c r="S1373" s="3">
        <f t="shared" si="150"/>
        <v>1</v>
      </c>
      <c r="T1373" s="3">
        <f t="shared" si="151"/>
        <v>1</v>
      </c>
      <c r="U1373" s="3">
        <f t="shared" si="152"/>
        <v>1</v>
      </c>
      <c r="V1373" s="3">
        <f t="shared" si="153"/>
        <v>0</v>
      </c>
      <c r="W1373" s="26">
        <v>42</v>
      </c>
      <c r="X1373" s="22">
        <v>17</v>
      </c>
      <c r="Y1373" s="3">
        <v>1.1000000000000001</v>
      </c>
      <c r="Z1373" s="3"/>
      <c r="AB1373" s="30">
        <v>1343</v>
      </c>
      <c r="AC1373" s="30">
        <v>1.6734970104291449</v>
      </c>
      <c r="AD1373" s="30">
        <v>0.12650298957085515</v>
      </c>
    </row>
    <row r="1374" spans="1:30">
      <c r="A1374" s="4">
        <v>43795.166666666664</v>
      </c>
      <c r="B1374">
        <v>43795</v>
      </c>
      <c r="C1374" s="3">
        <v>0.16666666666666666</v>
      </c>
      <c r="D1374" s="3">
        <v>4</v>
      </c>
      <c r="E1374" s="3">
        <v>57</v>
      </c>
      <c r="F1374" s="3">
        <v>0.5</v>
      </c>
      <c r="G1374" s="5">
        <v>0.5</v>
      </c>
      <c r="H1374" s="3">
        <v>1</v>
      </c>
      <c r="I1374" s="3">
        <v>1.55139</v>
      </c>
      <c r="J1374" s="12">
        <f t="shared" si="147"/>
        <v>1.425</v>
      </c>
      <c r="K1374" s="4">
        <v>43795.166666666664</v>
      </c>
      <c r="L1374" s="3">
        <f t="shared" si="148"/>
        <v>26</v>
      </c>
      <c r="M1374" s="3">
        <f t="shared" si="149"/>
        <v>4</v>
      </c>
      <c r="N1374" s="3">
        <v>58</v>
      </c>
      <c r="O1374" s="3">
        <v>58</v>
      </c>
      <c r="P1374" s="3">
        <v>58</v>
      </c>
      <c r="Q1374" s="3">
        <v>0</v>
      </c>
      <c r="R1374" s="3"/>
      <c r="S1374" s="3">
        <f t="shared" si="150"/>
        <v>1</v>
      </c>
      <c r="T1374" s="3">
        <f t="shared" si="151"/>
        <v>1</v>
      </c>
      <c r="U1374" s="3">
        <f t="shared" si="152"/>
        <v>1</v>
      </c>
      <c r="V1374" s="3">
        <f t="shared" si="153"/>
        <v>0</v>
      </c>
      <c r="W1374" s="25">
        <v>40</v>
      </c>
      <c r="X1374" s="23">
        <v>17</v>
      </c>
      <c r="Y1374" s="3">
        <v>1</v>
      </c>
      <c r="Z1374" s="3"/>
      <c r="AB1374" s="30">
        <v>1344</v>
      </c>
      <c r="AC1374" s="30">
        <v>1.7133731660744973</v>
      </c>
      <c r="AD1374" s="30">
        <v>-1.1133731660744974</v>
      </c>
    </row>
    <row r="1375" spans="1:30">
      <c r="A1375" s="4">
        <v>43795.208333333336</v>
      </c>
      <c r="B1375">
        <v>43795</v>
      </c>
      <c r="C1375" s="3">
        <v>0.20833333333333334</v>
      </c>
      <c r="D1375" s="3">
        <v>5</v>
      </c>
      <c r="E1375" s="3">
        <v>57</v>
      </c>
      <c r="F1375" s="3">
        <v>0.5</v>
      </c>
      <c r="G1375" s="5">
        <v>0.6</v>
      </c>
      <c r="H1375" s="3">
        <v>1.1000000000000001</v>
      </c>
      <c r="I1375" s="3">
        <v>1.55139</v>
      </c>
      <c r="J1375" s="12">
        <f t="shared" si="147"/>
        <v>1.4125000000000003</v>
      </c>
      <c r="K1375" s="4">
        <v>43795.208333333336</v>
      </c>
      <c r="L1375" s="3">
        <f t="shared" si="148"/>
        <v>26</v>
      </c>
      <c r="M1375" s="3">
        <f t="shared" si="149"/>
        <v>5</v>
      </c>
      <c r="N1375" s="3">
        <v>58</v>
      </c>
      <c r="O1375" s="3">
        <v>58</v>
      </c>
      <c r="P1375" s="3">
        <v>58</v>
      </c>
      <c r="Q1375" s="3">
        <v>0</v>
      </c>
      <c r="R1375" s="3"/>
      <c r="S1375" s="3">
        <f t="shared" si="150"/>
        <v>1</v>
      </c>
      <c r="T1375" s="3">
        <f t="shared" si="151"/>
        <v>1</v>
      </c>
      <c r="U1375" s="3">
        <f t="shared" si="152"/>
        <v>1</v>
      </c>
      <c r="V1375" s="3">
        <f t="shared" si="153"/>
        <v>0</v>
      </c>
      <c r="W1375" s="26">
        <v>40</v>
      </c>
      <c r="X1375" s="22">
        <v>17</v>
      </c>
      <c r="Y1375" s="3">
        <v>1.1000000000000001</v>
      </c>
      <c r="Z1375" s="3"/>
      <c r="AB1375" s="30">
        <v>1345</v>
      </c>
      <c r="AC1375" s="30">
        <v>1.7266652179562814</v>
      </c>
      <c r="AD1375" s="30">
        <v>-1.3266652179562812</v>
      </c>
    </row>
    <row r="1376" spans="1:30">
      <c r="A1376" s="4">
        <v>43795.25</v>
      </c>
      <c r="B1376">
        <v>43795</v>
      </c>
      <c r="C1376" s="3">
        <v>0.25</v>
      </c>
      <c r="D1376" s="3">
        <v>6</v>
      </c>
      <c r="E1376" s="3">
        <v>57</v>
      </c>
      <c r="F1376" s="3">
        <v>1.5</v>
      </c>
      <c r="G1376" s="5">
        <v>1.4</v>
      </c>
      <c r="H1376" s="3">
        <v>2.9</v>
      </c>
      <c r="I1376" s="3">
        <v>1.55139</v>
      </c>
      <c r="J1376" s="12">
        <f t="shared" si="147"/>
        <v>1.3999999999999997</v>
      </c>
      <c r="K1376" s="4">
        <v>43795.25</v>
      </c>
      <c r="L1376" s="3">
        <f t="shared" si="148"/>
        <v>26</v>
      </c>
      <c r="M1376" s="3">
        <f t="shared" si="149"/>
        <v>6</v>
      </c>
      <c r="N1376" s="3">
        <v>57</v>
      </c>
      <c r="O1376" s="3">
        <v>57</v>
      </c>
      <c r="P1376" s="3">
        <v>57</v>
      </c>
      <c r="Q1376" s="3">
        <v>0</v>
      </c>
      <c r="R1376" s="3"/>
      <c r="S1376" s="3">
        <f t="shared" si="150"/>
        <v>1</v>
      </c>
      <c r="T1376" s="3">
        <f t="shared" si="151"/>
        <v>1</v>
      </c>
      <c r="U1376" s="3">
        <f t="shared" si="152"/>
        <v>1</v>
      </c>
      <c r="V1376" s="3">
        <f t="shared" si="153"/>
        <v>0</v>
      </c>
      <c r="W1376" s="25">
        <v>38</v>
      </c>
      <c r="X1376" s="23">
        <v>21</v>
      </c>
      <c r="Y1376" s="3">
        <v>2.9</v>
      </c>
      <c r="Z1376" s="3"/>
      <c r="AB1376" s="30">
        <v>1346</v>
      </c>
      <c r="AC1376" s="30">
        <v>1.7399572698380654</v>
      </c>
      <c r="AD1376" s="30">
        <v>-0.53995726983806547</v>
      </c>
    </row>
    <row r="1377" spans="1:30">
      <c r="A1377" s="4">
        <v>43795.291666666664</v>
      </c>
      <c r="B1377">
        <v>43795</v>
      </c>
      <c r="C1377" s="3">
        <v>0.29166666666666669</v>
      </c>
      <c r="D1377" s="3">
        <v>7</v>
      </c>
      <c r="E1377" s="3">
        <v>57</v>
      </c>
      <c r="F1377" s="3">
        <v>0.4</v>
      </c>
      <c r="G1377" s="5">
        <v>0.5</v>
      </c>
      <c r="H1377" s="3">
        <v>0.9</v>
      </c>
      <c r="I1377" s="3">
        <v>1.55139</v>
      </c>
      <c r="J1377" s="12">
        <f t="shared" si="147"/>
        <v>1.4416666666666664</v>
      </c>
      <c r="K1377" s="4">
        <v>43795.291666666664</v>
      </c>
      <c r="L1377" s="3">
        <f t="shared" si="148"/>
        <v>26</v>
      </c>
      <c r="M1377" s="3">
        <f t="shared" si="149"/>
        <v>7</v>
      </c>
      <c r="N1377" s="3">
        <v>49</v>
      </c>
      <c r="O1377" s="3">
        <v>47</v>
      </c>
      <c r="P1377" s="3">
        <v>58</v>
      </c>
      <c r="Q1377" s="3">
        <v>0</v>
      </c>
      <c r="R1377" s="3"/>
      <c r="S1377" s="3">
        <f t="shared" si="150"/>
        <v>1</v>
      </c>
      <c r="T1377" s="3">
        <f t="shared" si="151"/>
        <v>1</v>
      </c>
      <c r="U1377" s="3">
        <f t="shared" si="152"/>
        <v>1</v>
      </c>
      <c r="V1377" s="3">
        <f t="shared" si="153"/>
        <v>0</v>
      </c>
      <c r="W1377" s="26">
        <v>41</v>
      </c>
      <c r="X1377" s="22">
        <v>21</v>
      </c>
      <c r="Y1377" s="3">
        <v>0.9</v>
      </c>
      <c r="Z1377" s="3"/>
      <c r="AB1377" s="30">
        <v>1347</v>
      </c>
      <c r="AC1377" s="30">
        <v>1.7532493217198493</v>
      </c>
      <c r="AD1377" s="30">
        <v>-0.45324932171984944</v>
      </c>
    </row>
    <row r="1378" spans="1:30">
      <c r="A1378" s="4">
        <v>43795.333333333336</v>
      </c>
      <c r="B1378">
        <v>43795</v>
      </c>
      <c r="C1378" s="3">
        <v>0.33333333333333331</v>
      </c>
      <c r="D1378" s="3">
        <v>8</v>
      </c>
      <c r="E1378" s="3">
        <v>57</v>
      </c>
      <c r="F1378" s="3">
        <v>0.3</v>
      </c>
      <c r="G1378" s="5">
        <v>2</v>
      </c>
      <c r="H1378" s="3">
        <v>2.2999999999999998</v>
      </c>
      <c r="I1378" s="3">
        <v>1.55139</v>
      </c>
      <c r="J1378" s="12">
        <f t="shared" si="147"/>
        <v>1.4624999999999997</v>
      </c>
      <c r="K1378" s="4">
        <v>43795.333333333336</v>
      </c>
      <c r="L1378" s="3">
        <f t="shared" si="148"/>
        <v>26</v>
      </c>
      <c r="M1378" s="3">
        <f t="shared" si="149"/>
        <v>8</v>
      </c>
      <c r="N1378" s="3">
        <v>0</v>
      </c>
      <c r="O1378" s="3">
        <v>51</v>
      </c>
      <c r="P1378" s="3">
        <v>58</v>
      </c>
      <c r="Q1378" s="3">
        <v>0</v>
      </c>
      <c r="R1378" s="3"/>
      <c r="S1378" s="3">
        <f t="shared" si="150"/>
        <v>0</v>
      </c>
      <c r="T1378" s="3">
        <f t="shared" si="151"/>
        <v>1</v>
      </c>
      <c r="U1378" s="3">
        <f t="shared" si="152"/>
        <v>1</v>
      </c>
      <c r="V1378" s="3">
        <f t="shared" si="153"/>
        <v>0</v>
      </c>
      <c r="W1378" s="25">
        <v>44</v>
      </c>
      <c r="X1378" s="23">
        <v>21</v>
      </c>
      <c r="Y1378" s="3">
        <v>2.2999999999999998</v>
      </c>
      <c r="Z1378" s="3"/>
      <c r="AB1378" s="30">
        <v>1348</v>
      </c>
      <c r="AC1378" s="30">
        <v>1.7532493217198493</v>
      </c>
      <c r="AD1378" s="30">
        <v>-0.35324932171984935</v>
      </c>
    </row>
    <row r="1379" spans="1:30">
      <c r="A1379" s="4">
        <v>43795.375</v>
      </c>
      <c r="B1379">
        <v>43795</v>
      </c>
      <c r="C1379" s="3">
        <v>0.375</v>
      </c>
      <c r="D1379" s="3">
        <v>9</v>
      </c>
      <c r="E1379" s="3">
        <v>57</v>
      </c>
      <c r="F1379" s="3">
        <v>1.4</v>
      </c>
      <c r="G1379" s="5">
        <v>0.2</v>
      </c>
      <c r="H1379" s="3">
        <v>1.5999999999999999</v>
      </c>
      <c r="I1379" s="3">
        <v>1.55139</v>
      </c>
      <c r="J1379" s="12">
        <f t="shared" si="147"/>
        <v>1.4958333333333329</v>
      </c>
      <c r="K1379" s="4">
        <v>43795.375</v>
      </c>
      <c r="L1379" s="3">
        <f t="shared" si="148"/>
        <v>26</v>
      </c>
      <c r="M1379" s="3">
        <f t="shared" si="149"/>
        <v>9</v>
      </c>
      <c r="N1379" s="3">
        <v>0</v>
      </c>
      <c r="O1379" s="3">
        <v>4</v>
      </c>
      <c r="P1379" s="3">
        <v>58</v>
      </c>
      <c r="Q1379" s="3">
        <v>0</v>
      </c>
      <c r="R1379" s="3"/>
      <c r="S1379" s="3">
        <f t="shared" si="150"/>
        <v>0</v>
      </c>
      <c r="T1379" s="3">
        <f t="shared" si="151"/>
        <v>1</v>
      </c>
      <c r="U1379" s="3">
        <f t="shared" si="152"/>
        <v>1</v>
      </c>
      <c r="V1379" s="3">
        <f t="shared" si="153"/>
        <v>0</v>
      </c>
      <c r="W1379" s="26">
        <v>47</v>
      </c>
      <c r="X1379" s="22">
        <v>21</v>
      </c>
      <c r="Y1379" s="3">
        <v>1.5999999999999999</v>
      </c>
      <c r="Z1379" s="3"/>
      <c r="AB1379" s="30">
        <v>1349</v>
      </c>
      <c r="AC1379" s="30">
        <v>1.7532493217198493</v>
      </c>
      <c r="AD1379" s="30">
        <v>-0.45324932171984944</v>
      </c>
    </row>
    <row r="1380" spans="1:30">
      <c r="A1380" s="4">
        <v>43795.416666666664</v>
      </c>
      <c r="B1380">
        <v>43795</v>
      </c>
      <c r="C1380" s="3">
        <v>0.41666666666666669</v>
      </c>
      <c r="D1380" s="3">
        <v>10</v>
      </c>
      <c r="E1380" s="3">
        <v>57</v>
      </c>
      <c r="F1380" s="3">
        <v>0.2</v>
      </c>
      <c r="G1380" s="5">
        <v>0.2</v>
      </c>
      <c r="H1380" s="3">
        <v>0.4</v>
      </c>
      <c r="I1380" s="3">
        <v>1.55139</v>
      </c>
      <c r="J1380" s="12">
        <f t="shared" si="147"/>
        <v>1.6499999999999997</v>
      </c>
      <c r="K1380" s="4">
        <v>43795.416666666664</v>
      </c>
      <c r="L1380" s="3">
        <f t="shared" si="148"/>
        <v>26</v>
      </c>
      <c r="M1380" s="3">
        <f t="shared" si="149"/>
        <v>10</v>
      </c>
      <c r="N1380" s="3">
        <v>0</v>
      </c>
      <c r="O1380" s="3">
        <v>0</v>
      </c>
      <c r="P1380" s="3">
        <v>58</v>
      </c>
      <c r="Q1380" s="3">
        <v>0</v>
      </c>
      <c r="R1380" s="3"/>
      <c r="S1380" s="3">
        <f t="shared" si="150"/>
        <v>0</v>
      </c>
      <c r="T1380" s="3">
        <f t="shared" si="151"/>
        <v>0</v>
      </c>
      <c r="U1380" s="3">
        <f t="shared" si="152"/>
        <v>1</v>
      </c>
      <c r="V1380" s="3">
        <f t="shared" si="153"/>
        <v>0</v>
      </c>
      <c r="W1380" s="25">
        <v>50</v>
      </c>
      <c r="X1380" s="23">
        <v>21</v>
      </c>
      <c r="Y1380" s="3">
        <v>0.4</v>
      </c>
      <c r="Z1380" s="3"/>
      <c r="AB1380" s="30">
        <v>1350</v>
      </c>
      <c r="AC1380" s="30">
        <v>1.8496539728749086</v>
      </c>
      <c r="AD1380" s="30">
        <v>1.2503460271250915</v>
      </c>
    </row>
    <row r="1381" spans="1:30">
      <c r="A1381" s="4">
        <v>43795.458333333336</v>
      </c>
      <c r="B1381">
        <v>43795</v>
      </c>
      <c r="C1381" s="3">
        <v>0.45833333333333331</v>
      </c>
      <c r="D1381" s="3">
        <v>11</v>
      </c>
      <c r="E1381" s="3">
        <v>57</v>
      </c>
      <c r="F1381" s="3">
        <v>0.2</v>
      </c>
      <c r="G1381" s="5">
        <v>0.2</v>
      </c>
      <c r="H1381" s="3">
        <v>0.4</v>
      </c>
      <c r="I1381" s="3">
        <v>1.55139</v>
      </c>
      <c r="J1381" s="12">
        <f t="shared" si="147"/>
        <v>1.6624999999999996</v>
      </c>
      <c r="K1381" s="4">
        <v>43795.458333333336</v>
      </c>
      <c r="L1381" s="3">
        <f t="shared" si="148"/>
        <v>26</v>
      </c>
      <c r="M1381" s="3">
        <f t="shared" si="149"/>
        <v>11</v>
      </c>
      <c r="N1381" s="3">
        <v>0</v>
      </c>
      <c r="O1381" s="3">
        <v>0</v>
      </c>
      <c r="P1381" s="3">
        <v>57</v>
      </c>
      <c r="Q1381" s="3">
        <v>0</v>
      </c>
      <c r="R1381" s="3"/>
      <c r="S1381" s="3">
        <f t="shared" si="150"/>
        <v>0</v>
      </c>
      <c r="T1381" s="3">
        <f t="shared" si="151"/>
        <v>0</v>
      </c>
      <c r="U1381" s="3">
        <f t="shared" si="152"/>
        <v>1</v>
      </c>
      <c r="V1381" s="3">
        <f t="shared" si="153"/>
        <v>0</v>
      </c>
      <c r="W1381" s="26">
        <v>54</v>
      </c>
      <c r="X1381" s="22">
        <v>17</v>
      </c>
      <c r="Y1381" s="3">
        <v>0.4</v>
      </c>
      <c r="Z1381" s="3"/>
      <c r="AB1381" s="30">
        <v>1351</v>
      </c>
      <c r="AC1381" s="30">
        <v>1.7881595954155951</v>
      </c>
      <c r="AD1381" s="30">
        <v>1.5118404045844047</v>
      </c>
    </row>
    <row r="1382" spans="1:30">
      <c r="A1382" s="4">
        <v>43795.5</v>
      </c>
      <c r="B1382">
        <v>43795</v>
      </c>
      <c r="C1382" s="3">
        <v>0.5</v>
      </c>
      <c r="D1382" s="3">
        <v>12</v>
      </c>
      <c r="E1382" s="3">
        <v>57</v>
      </c>
      <c r="F1382" s="3">
        <v>0.2</v>
      </c>
      <c r="G1382" s="5">
        <v>0.2</v>
      </c>
      <c r="H1382" s="3">
        <v>0.4</v>
      </c>
      <c r="I1382" s="3">
        <v>1.55139</v>
      </c>
      <c r="J1382" s="12">
        <f t="shared" si="147"/>
        <v>1.6666666666666663</v>
      </c>
      <c r="K1382" s="4">
        <v>43795.5</v>
      </c>
      <c r="L1382" s="3">
        <f t="shared" si="148"/>
        <v>26</v>
      </c>
      <c r="M1382" s="3">
        <f t="shared" si="149"/>
        <v>12</v>
      </c>
      <c r="N1382" s="3">
        <v>0</v>
      </c>
      <c r="O1382" s="3">
        <v>0</v>
      </c>
      <c r="P1382" s="3">
        <v>57</v>
      </c>
      <c r="Q1382" s="3">
        <v>0</v>
      </c>
      <c r="R1382" s="3"/>
      <c r="S1382" s="3">
        <f t="shared" si="150"/>
        <v>0</v>
      </c>
      <c r="T1382" s="3">
        <f t="shared" si="151"/>
        <v>0</v>
      </c>
      <c r="U1382" s="3">
        <f t="shared" si="152"/>
        <v>1</v>
      </c>
      <c r="V1382" s="3">
        <f t="shared" si="153"/>
        <v>0</v>
      </c>
      <c r="W1382" s="25">
        <v>58</v>
      </c>
      <c r="X1382" s="23">
        <v>13</v>
      </c>
      <c r="Y1382" s="3">
        <v>0.4</v>
      </c>
      <c r="Z1382" s="3"/>
      <c r="AB1382" s="30">
        <v>1352</v>
      </c>
      <c r="AC1382" s="30">
        <v>1.7635909564813934</v>
      </c>
      <c r="AD1382" s="30">
        <v>2.9364090435186068</v>
      </c>
    </row>
    <row r="1383" spans="1:30">
      <c r="A1383" s="4">
        <v>43795.541666666664</v>
      </c>
      <c r="B1383">
        <v>43795</v>
      </c>
      <c r="C1383" s="3">
        <v>0.54166666666666663</v>
      </c>
      <c r="D1383" s="3">
        <v>13</v>
      </c>
      <c r="E1383" s="3">
        <v>57</v>
      </c>
      <c r="F1383" s="3">
        <v>0.2</v>
      </c>
      <c r="G1383" s="5">
        <v>0.2</v>
      </c>
      <c r="H1383" s="3">
        <v>0.4</v>
      </c>
      <c r="I1383" s="3">
        <v>1.55139</v>
      </c>
      <c r="J1383" s="12">
        <f t="shared" si="147"/>
        <v>1.6708333333333332</v>
      </c>
      <c r="K1383" s="4">
        <v>43795.541666666664</v>
      </c>
      <c r="L1383" s="3">
        <f t="shared" si="148"/>
        <v>26</v>
      </c>
      <c r="M1383" s="3">
        <f t="shared" si="149"/>
        <v>13</v>
      </c>
      <c r="N1383" s="3">
        <v>0</v>
      </c>
      <c r="O1383" s="3">
        <v>0</v>
      </c>
      <c r="P1383" s="3">
        <v>27</v>
      </c>
      <c r="Q1383" s="3">
        <v>0</v>
      </c>
      <c r="R1383" s="3"/>
      <c r="S1383" s="3">
        <f t="shared" si="150"/>
        <v>0</v>
      </c>
      <c r="T1383" s="3">
        <f t="shared" si="151"/>
        <v>0</v>
      </c>
      <c r="U1383" s="3">
        <f t="shared" si="152"/>
        <v>1</v>
      </c>
      <c r="V1383" s="3">
        <f t="shared" si="153"/>
        <v>0</v>
      </c>
      <c r="W1383" s="26">
        <v>61</v>
      </c>
      <c r="X1383" s="22">
        <v>17</v>
      </c>
      <c r="Y1383" s="3">
        <v>0.4</v>
      </c>
      <c r="Z1383" s="3"/>
      <c r="AB1383" s="30">
        <v>1353</v>
      </c>
      <c r="AC1383" s="30">
        <v>1.4102260824076862</v>
      </c>
      <c r="AD1383" s="30">
        <v>-0.71022608240768625</v>
      </c>
    </row>
    <row r="1384" spans="1:30">
      <c r="A1384" s="4">
        <v>43795.583333333336</v>
      </c>
      <c r="B1384">
        <v>43795</v>
      </c>
      <c r="C1384" s="3">
        <v>0.58333333333333337</v>
      </c>
      <c r="D1384" s="3">
        <v>14</v>
      </c>
      <c r="E1384" s="3">
        <v>57</v>
      </c>
      <c r="F1384" s="3">
        <v>0.2</v>
      </c>
      <c r="G1384" s="5">
        <v>0.9</v>
      </c>
      <c r="H1384" s="3">
        <v>1.1000000000000001</v>
      </c>
      <c r="I1384" s="3">
        <v>1.55139</v>
      </c>
      <c r="J1384" s="12">
        <f t="shared" si="147"/>
        <v>1.6708333333333332</v>
      </c>
      <c r="K1384" s="4">
        <v>43795.583333333336</v>
      </c>
      <c r="L1384" s="3">
        <f t="shared" si="148"/>
        <v>26</v>
      </c>
      <c r="M1384" s="3">
        <f t="shared" si="149"/>
        <v>14</v>
      </c>
      <c r="N1384" s="3">
        <v>0</v>
      </c>
      <c r="O1384" s="3">
        <v>0</v>
      </c>
      <c r="P1384" s="3">
        <v>24</v>
      </c>
      <c r="Q1384" s="3">
        <v>0</v>
      </c>
      <c r="R1384" s="3"/>
      <c r="S1384" s="3">
        <f t="shared" si="150"/>
        <v>0</v>
      </c>
      <c r="T1384" s="3">
        <f t="shared" si="151"/>
        <v>0</v>
      </c>
      <c r="U1384" s="3">
        <f t="shared" si="152"/>
        <v>1</v>
      </c>
      <c r="V1384" s="3">
        <f t="shared" si="153"/>
        <v>0</v>
      </c>
      <c r="W1384" s="25">
        <v>62</v>
      </c>
      <c r="X1384" s="23">
        <v>13</v>
      </c>
      <c r="Y1384" s="3">
        <v>1.1000000000000001</v>
      </c>
      <c r="Z1384" s="3"/>
      <c r="AB1384" s="30">
        <v>1354</v>
      </c>
      <c r="AC1384" s="30">
        <v>1.35705787488055</v>
      </c>
      <c r="AD1384" s="30">
        <v>-0.85705787488054996</v>
      </c>
    </row>
    <row r="1385" spans="1:30">
      <c r="A1385" s="4">
        <v>43795.625</v>
      </c>
      <c r="B1385">
        <v>43795</v>
      </c>
      <c r="C1385" s="3">
        <v>0.625</v>
      </c>
      <c r="D1385" s="3">
        <v>15</v>
      </c>
      <c r="E1385" s="3">
        <v>57</v>
      </c>
      <c r="F1385" s="3">
        <v>0.8</v>
      </c>
      <c r="G1385" s="5">
        <v>0.8</v>
      </c>
      <c r="H1385" s="3">
        <v>1.6</v>
      </c>
      <c r="I1385" s="3">
        <v>1.55139</v>
      </c>
      <c r="J1385" s="12">
        <f t="shared" si="147"/>
        <v>1.645833333333333</v>
      </c>
      <c r="K1385" s="4">
        <v>43795.625</v>
      </c>
      <c r="L1385" s="3">
        <f t="shared" si="148"/>
        <v>26</v>
      </c>
      <c r="M1385" s="3">
        <f t="shared" si="149"/>
        <v>15</v>
      </c>
      <c r="N1385" s="3">
        <v>0</v>
      </c>
      <c r="O1385" s="3">
        <v>0</v>
      </c>
      <c r="P1385" s="3">
        <v>58</v>
      </c>
      <c r="Q1385" s="3">
        <v>0</v>
      </c>
      <c r="R1385" s="3"/>
      <c r="S1385" s="3">
        <f t="shared" si="150"/>
        <v>0</v>
      </c>
      <c r="T1385" s="3">
        <f t="shared" si="151"/>
        <v>0</v>
      </c>
      <c r="U1385" s="3">
        <f t="shared" si="152"/>
        <v>1</v>
      </c>
      <c r="V1385" s="3">
        <f t="shared" si="153"/>
        <v>0</v>
      </c>
      <c r="W1385" s="26">
        <v>60</v>
      </c>
      <c r="X1385" s="22">
        <v>13</v>
      </c>
      <c r="Y1385" s="3">
        <v>1.6</v>
      </c>
      <c r="Z1385" s="3"/>
      <c r="AB1385" s="30">
        <v>1355</v>
      </c>
      <c r="AC1385" s="30">
        <v>1.3171817192351978</v>
      </c>
      <c r="AD1385" s="30">
        <v>-0.81718171923519778</v>
      </c>
    </row>
    <row r="1386" spans="1:30">
      <c r="A1386" s="4">
        <v>43795.666666666664</v>
      </c>
      <c r="B1386">
        <v>43795</v>
      </c>
      <c r="C1386" s="3">
        <v>0.66666666666666663</v>
      </c>
      <c r="D1386" s="3">
        <v>16</v>
      </c>
      <c r="E1386" s="3">
        <v>57</v>
      </c>
      <c r="F1386" s="3">
        <v>1.6</v>
      </c>
      <c r="G1386" s="5">
        <v>1.2</v>
      </c>
      <c r="H1386" s="3">
        <v>2.8</v>
      </c>
      <c r="I1386" s="3">
        <v>1.55139</v>
      </c>
      <c r="J1386" s="12">
        <f t="shared" si="147"/>
        <v>1.5999999999999996</v>
      </c>
      <c r="K1386" s="4">
        <v>43795.666666666664</v>
      </c>
      <c r="L1386" s="3">
        <f t="shared" si="148"/>
        <v>26</v>
      </c>
      <c r="M1386" s="3">
        <f t="shared" si="149"/>
        <v>16</v>
      </c>
      <c r="N1386" s="3">
        <v>0</v>
      </c>
      <c r="O1386" s="3">
        <v>0</v>
      </c>
      <c r="P1386" s="3">
        <v>58</v>
      </c>
      <c r="Q1386" s="3">
        <v>0</v>
      </c>
      <c r="R1386" s="3"/>
      <c r="S1386" s="3">
        <f t="shared" si="150"/>
        <v>0</v>
      </c>
      <c r="T1386" s="3">
        <f t="shared" si="151"/>
        <v>0</v>
      </c>
      <c r="U1386" s="3">
        <f t="shared" si="152"/>
        <v>1</v>
      </c>
      <c r="V1386" s="3">
        <f t="shared" si="153"/>
        <v>0</v>
      </c>
      <c r="W1386" s="25">
        <v>57</v>
      </c>
      <c r="X1386" s="23">
        <v>13</v>
      </c>
      <c r="Y1386" s="3">
        <v>2.8</v>
      </c>
      <c r="Z1386" s="3"/>
      <c r="AB1386" s="30">
        <v>1356</v>
      </c>
      <c r="AC1386" s="30">
        <v>1.2423952898941</v>
      </c>
      <c r="AD1386" s="30">
        <v>-0.84239528989409995</v>
      </c>
    </row>
    <row r="1387" spans="1:30">
      <c r="A1387" s="4">
        <v>43795.708333333336</v>
      </c>
      <c r="B1387">
        <v>43795</v>
      </c>
      <c r="C1387" s="3">
        <v>0.70833333333333337</v>
      </c>
      <c r="D1387" s="3">
        <v>17</v>
      </c>
      <c r="E1387" s="3">
        <v>57</v>
      </c>
      <c r="F1387" s="3">
        <v>0.8</v>
      </c>
      <c r="G1387" s="5">
        <v>0.7</v>
      </c>
      <c r="H1387" s="3">
        <v>1.5</v>
      </c>
      <c r="I1387" s="3">
        <v>1.55139</v>
      </c>
      <c r="J1387" s="12">
        <f t="shared" si="147"/>
        <v>1.6333333333333335</v>
      </c>
      <c r="K1387" s="4">
        <v>43795.708333333336</v>
      </c>
      <c r="L1387" s="3">
        <f t="shared" si="148"/>
        <v>26</v>
      </c>
      <c r="M1387" s="3">
        <f t="shared" si="149"/>
        <v>17</v>
      </c>
      <c r="N1387" s="3">
        <v>0</v>
      </c>
      <c r="O1387" s="3">
        <v>0</v>
      </c>
      <c r="P1387" s="3">
        <v>56</v>
      </c>
      <c r="Q1387" s="3">
        <v>0</v>
      </c>
      <c r="R1387" s="3"/>
      <c r="S1387" s="3">
        <f t="shared" si="150"/>
        <v>0</v>
      </c>
      <c r="T1387" s="3">
        <f t="shared" si="151"/>
        <v>0</v>
      </c>
      <c r="U1387" s="3">
        <f t="shared" si="152"/>
        <v>1</v>
      </c>
      <c r="V1387" s="3">
        <f t="shared" si="153"/>
        <v>0</v>
      </c>
      <c r="W1387" s="26">
        <v>54</v>
      </c>
      <c r="X1387" s="22">
        <v>13</v>
      </c>
      <c r="Y1387" s="3">
        <v>1.5</v>
      </c>
      <c r="Z1387" s="3"/>
      <c r="AB1387" s="30">
        <v>1357</v>
      </c>
      <c r="AC1387" s="30">
        <v>1.2158111861305319</v>
      </c>
      <c r="AD1387" s="30">
        <v>0.98418881386946833</v>
      </c>
    </row>
    <row r="1388" spans="1:30">
      <c r="A1388" s="4">
        <v>43795.75</v>
      </c>
      <c r="B1388">
        <v>43795</v>
      </c>
      <c r="C1388" s="3">
        <v>0.75</v>
      </c>
      <c r="D1388" s="3">
        <v>18</v>
      </c>
      <c r="E1388" s="3">
        <v>57</v>
      </c>
      <c r="F1388" s="3">
        <v>0.8</v>
      </c>
      <c r="G1388" s="5">
        <v>0.8</v>
      </c>
      <c r="H1388" s="3">
        <v>1.6</v>
      </c>
      <c r="I1388" s="3">
        <v>1.55139</v>
      </c>
      <c r="J1388" s="12">
        <f t="shared" si="147"/>
        <v>1.6375000000000002</v>
      </c>
      <c r="K1388" s="4">
        <v>43795.75</v>
      </c>
      <c r="L1388" s="3">
        <f t="shared" si="148"/>
        <v>26</v>
      </c>
      <c r="M1388" s="3">
        <f t="shared" si="149"/>
        <v>18</v>
      </c>
      <c r="N1388" s="3">
        <v>0</v>
      </c>
      <c r="O1388" s="3">
        <v>0</v>
      </c>
      <c r="P1388" s="3">
        <v>58</v>
      </c>
      <c r="Q1388" s="3">
        <v>0</v>
      </c>
      <c r="R1388" s="3"/>
      <c r="S1388" s="3">
        <f t="shared" si="150"/>
        <v>0</v>
      </c>
      <c r="T1388" s="3">
        <f t="shared" si="151"/>
        <v>0</v>
      </c>
      <c r="U1388" s="3">
        <f t="shared" si="152"/>
        <v>1</v>
      </c>
      <c r="V1388" s="3">
        <f t="shared" si="153"/>
        <v>0</v>
      </c>
      <c r="W1388" s="25">
        <v>53</v>
      </c>
      <c r="X1388" s="23">
        <v>13</v>
      </c>
      <c r="Y1388" s="3">
        <v>1.6</v>
      </c>
      <c r="Z1388" s="3"/>
      <c r="AB1388" s="30">
        <v>1358</v>
      </c>
      <c r="AC1388" s="30">
        <v>1.1892270823669637</v>
      </c>
      <c r="AD1388" s="30">
        <v>-0.88922708236696368</v>
      </c>
    </row>
    <row r="1389" spans="1:30">
      <c r="A1389" s="4">
        <v>43795.791666666664</v>
      </c>
      <c r="B1389">
        <v>43795</v>
      </c>
      <c r="C1389" s="3">
        <v>0.79166666666666663</v>
      </c>
      <c r="D1389" s="3">
        <v>19</v>
      </c>
      <c r="E1389" s="3">
        <v>57</v>
      </c>
      <c r="F1389" s="3">
        <v>0.7</v>
      </c>
      <c r="G1389" s="5">
        <v>1.2</v>
      </c>
      <c r="H1389" s="3">
        <v>1.9</v>
      </c>
      <c r="I1389" s="3">
        <v>1.55139</v>
      </c>
      <c r="J1389" s="12">
        <f t="shared" si="147"/>
        <v>1.6041666666666667</v>
      </c>
      <c r="K1389" s="4">
        <v>43795.791666666664</v>
      </c>
      <c r="L1389" s="3">
        <f t="shared" si="148"/>
        <v>26</v>
      </c>
      <c r="M1389" s="3">
        <f t="shared" si="149"/>
        <v>19</v>
      </c>
      <c r="N1389" s="3">
        <v>0</v>
      </c>
      <c r="O1389" s="3">
        <v>0</v>
      </c>
      <c r="P1389" s="3">
        <v>58</v>
      </c>
      <c r="Q1389" s="3">
        <v>0</v>
      </c>
      <c r="R1389" s="3"/>
      <c r="S1389" s="3">
        <f t="shared" si="150"/>
        <v>0</v>
      </c>
      <c r="T1389" s="3">
        <f t="shared" si="151"/>
        <v>0</v>
      </c>
      <c r="U1389" s="3">
        <f t="shared" si="152"/>
        <v>1</v>
      </c>
      <c r="V1389" s="3">
        <f t="shared" si="153"/>
        <v>0</v>
      </c>
      <c r="W1389" s="26">
        <v>52</v>
      </c>
      <c r="X1389" s="22">
        <v>13</v>
      </c>
      <c r="Y1389" s="3">
        <v>1.9</v>
      </c>
      <c r="Z1389" s="3"/>
      <c r="AB1389" s="30">
        <v>1359</v>
      </c>
      <c r="AC1389" s="30">
        <v>1.1892270823669637</v>
      </c>
      <c r="AD1389" s="30">
        <v>-0.58922708236696375</v>
      </c>
    </row>
    <row r="1390" spans="1:30">
      <c r="A1390" s="4">
        <v>43795.833333333336</v>
      </c>
      <c r="B1390">
        <v>43795</v>
      </c>
      <c r="C1390" s="3">
        <v>0.83333333333333337</v>
      </c>
      <c r="D1390" s="3">
        <v>20</v>
      </c>
      <c r="E1390" s="3">
        <v>57</v>
      </c>
      <c r="F1390" s="3">
        <v>1.7</v>
      </c>
      <c r="G1390" s="5">
        <v>2.2999999999999998</v>
      </c>
      <c r="H1390" s="3">
        <v>4</v>
      </c>
      <c r="I1390" s="3">
        <v>1.55139</v>
      </c>
      <c r="J1390" s="12">
        <f t="shared" si="147"/>
        <v>1.5666666666666664</v>
      </c>
      <c r="K1390" s="4">
        <v>43795.833333333336</v>
      </c>
      <c r="L1390" s="3">
        <f t="shared" si="148"/>
        <v>26</v>
      </c>
      <c r="M1390" s="3">
        <f t="shared" si="149"/>
        <v>20</v>
      </c>
      <c r="N1390" s="3">
        <v>0</v>
      </c>
      <c r="O1390" s="3">
        <v>0</v>
      </c>
      <c r="P1390" s="3">
        <v>58</v>
      </c>
      <c r="Q1390" s="3">
        <v>0</v>
      </c>
      <c r="R1390" s="3"/>
      <c r="S1390" s="3">
        <f t="shared" si="150"/>
        <v>0</v>
      </c>
      <c r="T1390" s="3">
        <f t="shared" si="151"/>
        <v>0</v>
      </c>
      <c r="U1390" s="3">
        <f t="shared" si="152"/>
        <v>1</v>
      </c>
      <c r="V1390" s="3">
        <f t="shared" si="153"/>
        <v>0</v>
      </c>
      <c r="W1390" s="25">
        <v>51</v>
      </c>
      <c r="X1390" s="23">
        <v>13</v>
      </c>
      <c r="Y1390" s="3">
        <v>4</v>
      </c>
      <c r="Z1390" s="3"/>
      <c r="AB1390" s="30">
        <v>1360</v>
      </c>
      <c r="AC1390" s="30">
        <v>1.2291032380123159</v>
      </c>
      <c r="AD1390" s="30">
        <v>-0.22910323801231591</v>
      </c>
    </row>
    <row r="1391" spans="1:30">
      <c r="A1391" s="4">
        <v>43795.875</v>
      </c>
      <c r="B1391">
        <v>43795</v>
      </c>
      <c r="C1391" s="3">
        <v>0.875</v>
      </c>
      <c r="D1391" s="3">
        <v>21</v>
      </c>
      <c r="E1391" s="3">
        <v>57</v>
      </c>
      <c r="F1391" s="3">
        <v>1</v>
      </c>
      <c r="G1391" s="5">
        <v>0.9</v>
      </c>
      <c r="H1391" s="3">
        <v>1.9</v>
      </c>
      <c r="I1391" s="3">
        <v>1.55139</v>
      </c>
      <c r="J1391" s="12">
        <f t="shared" si="147"/>
        <v>1.4749999999999999</v>
      </c>
      <c r="K1391" s="4">
        <v>43795.875</v>
      </c>
      <c r="L1391" s="3">
        <f t="shared" si="148"/>
        <v>26</v>
      </c>
      <c r="M1391" s="3">
        <f t="shared" si="149"/>
        <v>21</v>
      </c>
      <c r="N1391" s="3">
        <v>6</v>
      </c>
      <c r="O1391" s="3">
        <v>18</v>
      </c>
      <c r="P1391" s="3">
        <v>56</v>
      </c>
      <c r="Q1391" s="3">
        <v>0</v>
      </c>
      <c r="R1391" s="3"/>
      <c r="S1391" s="3">
        <f t="shared" si="150"/>
        <v>1</v>
      </c>
      <c r="T1391" s="3">
        <f t="shared" si="151"/>
        <v>1</v>
      </c>
      <c r="U1391" s="3">
        <f t="shared" si="152"/>
        <v>1</v>
      </c>
      <c r="V1391" s="3">
        <f t="shared" si="153"/>
        <v>0</v>
      </c>
      <c r="W1391" s="26">
        <v>52</v>
      </c>
      <c r="X1391" s="22">
        <v>13</v>
      </c>
      <c r="Y1391" s="3">
        <v>1.9</v>
      </c>
      <c r="Z1391" s="3"/>
      <c r="AB1391" s="30">
        <v>1361</v>
      </c>
      <c r="AC1391" s="30">
        <v>1.3038896673534137</v>
      </c>
      <c r="AD1391" s="30">
        <v>1.5961103326465866</v>
      </c>
    </row>
    <row r="1392" spans="1:30">
      <c r="A1392" s="4">
        <v>43795.916666666664</v>
      </c>
      <c r="B1392">
        <v>43795</v>
      </c>
      <c r="C1392" s="3">
        <v>0.91666666666666663</v>
      </c>
      <c r="D1392" s="3">
        <v>22</v>
      </c>
      <c r="E1392" s="3">
        <v>57</v>
      </c>
      <c r="F1392" s="3">
        <v>2.1</v>
      </c>
      <c r="G1392" s="5">
        <v>1.7</v>
      </c>
      <c r="H1392" s="3">
        <v>3.8</v>
      </c>
      <c r="I1392" s="3">
        <v>1.55139</v>
      </c>
      <c r="J1392" s="12">
        <f t="shared" si="147"/>
        <v>1.4708333333333332</v>
      </c>
      <c r="K1392" s="4">
        <v>43795.916666666664</v>
      </c>
      <c r="L1392" s="3">
        <f t="shared" si="148"/>
        <v>26</v>
      </c>
      <c r="M1392" s="3">
        <f t="shared" si="149"/>
        <v>22</v>
      </c>
      <c r="N1392" s="3">
        <v>57</v>
      </c>
      <c r="O1392" s="3">
        <v>47</v>
      </c>
      <c r="P1392" s="3">
        <v>57</v>
      </c>
      <c r="Q1392" s="3">
        <v>0</v>
      </c>
      <c r="R1392" s="3"/>
      <c r="S1392" s="3">
        <f t="shared" si="150"/>
        <v>1</v>
      </c>
      <c r="T1392" s="3">
        <f t="shared" si="151"/>
        <v>1</v>
      </c>
      <c r="U1392" s="3">
        <f t="shared" si="152"/>
        <v>1</v>
      </c>
      <c r="V1392" s="3">
        <f t="shared" si="153"/>
        <v>0</v>
      </c>
      <c r="W1392" s="25">
        <v>49</v>
      </c>
      <c r="X1392" s="23">
        <v>13</v>
      </c>
      <c r="Y1392" s="3">
        <v>3.8</v>
      </c>
      <c r="Z1392" s="3"/>
      <c r="AB1392" s="30">
        <v>1362</v>
      </c>
      <c r="AC1392" s="30">
        <v>1.3304737711169818</v>
      </c>
      <c r="AD1392" s="30">
        <v>0.16952622888301816</v>
      </c>
    </row>
    <row r="1393" spans="1:30">
      <c r="A1393" s="4">
        <v>43795.958333333336</v>
      </c>
      <c r="B1393">
        <v>43795</v>
      </c>
      <c r="C1393" s="3">
        <v>0.95833333333333337</v>
      </c>
      <c r="D1393" s="3">
        <v>23</v>
      </c>
      <c r="E1393" s="3">
        <v>57</v>
      </c>
      <c r="F1393" s="3">
        <v>0.2</v>
      </c>
      <c r="G1393" s="5">
        <v>0.2</v>
      </c>
      <c r="H1393" s="3">
        <v>0.4</v>
      </c>
      <c r="I1393" s="3">
        <v>1.55139</v>
      </c>
      <c r="J1393" s="12">
        <f t="shared" si="147"/>
        <v>1.425</v>
      </c>
      <c r="K1393" s="4">
        <v>43795.958333333336</v>
      </c>
      <c r="L1393" s="3">
        <f t="shared" si="148"/>
        <v>26</v>
      </c>
      <c r="M1393" s="3">
        <f t="shared" si="149"/>
        <v>23</v>
      </c>
      <c r="N1393" s="3">
        <v>58</v>
      </c>
      <c r="O1393" s="3">
        <v>57</v>
      </c>
      <c r="P1393" s="3">
        <v>57</v>
      </c>
      <c r="Q1393" s="3">
        <v>0</v>
      </c>
      <c r="R1393" s="3"/>
      <c r="S1393" s="3">
        <f t="shared" si="150"/>
        <v>1</v>
      </c>
      <c r="T1393" s="3">
        <f t="shared" si="151"/>
        <v>1</v>
      </c>
      <c r="U1393" s="3">
        <f t="shared" si="152"/>
        <v>1</v>
      </c>
      <c r="V1393" s="3">
        <f t="shared" si="153"/>
        <v>0</v>
      </c>
      <c r="W1393" s="26">
        <v>47</v>
      </c>
      <c r="X1393" s="22">
        <v>13</v>
      </c>
      <c r="Y1393" s="3">
        <v>0.4</v>
      </c>
      <c r="Z1393" s="3"/>
      <c r="AB1393" s="30">
        <v>1363</v>
      </c>
      <c r="AC1393" s="30">
        <v>1.35705787488055</v>
      </c>
      <c r="AD1393" s="30">
        <v>-0.35705787488054996</v>
      </c>
    </row>
    <row r="1394" spans="1:30">
      <c r="A1394" s="4">
        <v>43796</v>
      </c>
      <c r="B1394">
        <v>43796</v>
      </c>
      <c r="C1394" s="3">
        <v>0</v>
      </c>
      <c r="D1394" s="3">
        <v>0</v>
      </c>
      <c r="E1394" s="3">
        <v>58</v>
      </c>
      <c r="F1394" s="3">
        <v>0.2</v>
      </c>
      <c r="G1394" s="5">
        <v>0.2</v>
      </c>
      <c r="H1394" s="3">
        <v>0.4</v>
      </c>
      <c r="I1394" s="3">
        <v>1.55139</v>
      </c>
      <c r="J1394" s="12">
        <f t="shared" si="147"/>
        <v>1.4750000000000003</v>
      </c>
      <c r="K1394" s="4">
        <v>43796</v>
      </c>
      <c r="L1394" s="3">
        <f t="shared" si="148"/>
        <v>27</v>
      </c>
      <c r="M1394" s="3">
        <f t="shared" si="149"/>
        <v>0</v>
      </c>
      <c r="N1394" s="3">
        <v>58</v>
      </c>
      <c r="O1394" s="3">
        <v>58</v>
      </c>
      <c r="P1394" s="3">
        <v>58</v>
      </c>
      <c r="Q1394" s="3">
        <v>0</v>
      </c>
      <c r="R1394" s="3"/>
      <c r="S1394" s="3">
        <f t="shared" si="150"/>
        <v>1</v>
      </c>
      <c r="T1394" s="3">
        <f t="shared" si="151"/>
        <v>1</v>
      </c>
      <c r="U1394" s="3">
        <f t="shared" si="152"/>
        <v>1</v>
      </c>
      <c r="V1394" s="3">
        <f t="shared" si="153"/>
        <v>0</v>
      </c>
      <c r="W1394" s="25">
        <v>47</v>
      </c>
      <c r="X1394" s="23">
        <v>13</v>
      </c>
      <c r="Y1394" s="3">
        <v>0.4</v>
      </c>
      <c r="Z1394" s="3"/>
      <c r="AB1394" s="30">
        <v>1364</v>
      </c>
      <c r="AC1394" s="30">
        <v>1.640079953391369</v>
      </c>
      <c r="AD1394" s="30">
        <v>0.15992004660863102</v>
      </c>
    </row>
    <row r="1395" spans="1:30">
      <c r="A1395" s="4">
        <v>43796.041666666664</v>
      </c>
      <c r="B1395">
        <v>43796</v>
      </c>
      <c r="C1395" s="3">
        <v>4.1666666666666664E-2</v>
      </c>
      <c r="D1395" s="3">
        <v>1</v>
      </c>
      <c r="E1395" s="3">
        <v>58</v>
      </c>
      <c r="F1395" s="3">
        <v>0.2</v>
      </c>
      <c r="G1395" s="5">
        <v>0.2</v>
      </c>
      <c r="H1395" s="3">
        <v>0.4</v>
      </c>
      <c r="I1395" s="3">
        <v>1.55139</v>
      </c>
      <c r="J1395" s="12">
        <f t="shared" si="147"/>
        <v>1.5083333333333337</v>
      </c>
      <c r="K1395" s="4">
        <v>43796.041666666664</v>
      </c>
      <c r="L1395" s="3">
        <f t="shared" si="148"/>
        <v>27</v>
      </c>
      <c r="M1395" s="3">
        <f t="shared" si="149"/>
        <v>1</v>
      </c>
      <c r="N1395" s="3">
        <v>58</v>
      </c>
      <c r="O1395" s="3">
        <v>58</v>
      </c>
      <c r="P1395" s="3">
        <v>58</v>
      </c>
      <c r="Q1395" s="3">
        <v>0</v>
      </c>
      <c r="R1395" s="3"/>
      <c r="S1395" s="3">
        <f t="shared" si="150"/>
        <v>1</v>
      </c>
      <c r="T1395" s="3">
        <f t="shared" si="151"/>
        <v>1</v>
      </c>
      <c r="U1395" s="3">
        <f t="shared" si="152"/>
        <v>1</v>
      </c>
      <c r="V1395" s="3">
        <f t="shared" si="153"/>
        <v>0</v>
      </c>
      <c r="W1395" s="26">
        <v>45</v>
      </c>
      <c r="X1395" s="22">
        <v>13</v>
      </c>
      <c r="Y1395" s="3">
        <v>0.4</v>
      </c>
      <c r="Z1395" s="3"/>
      <c r="AB1395" s="30">
        <v>1365</v>
      </c>
      <c r="AC1395" s="30">
        <v>1.6184617315774075</v>
      </c>
      <c r="AD1395" s="30">
        <v>2.7815382684225929</v>
      </c>
    </row>
    <row r="1396" spans="1:30">
      <c r="A1396" s="4">
        <v>43796.083333333336</v>
      </c>
      <c r="B1396">
        <v>43796</v>
      </c>
      <c r="C1396" s="3">
        <v>8.3333333333333329E-2</v>
      </c>
      <c r="D1396" s="3">
        <v>2</v>
      </c>
      <c r="E1396" s="3">
        <v>58</v>
      </c>
      <c r="F1396" s="3">
        <v>0.2</v>
      </c>
      <c r="G1396" s="5">
        <v>0.5</v>
      </c>
      <c r="H1396" s="3">
        <v>0.7</v>
      </c>
      <c r="I1396" s="3">
        <v>1.55139</v>
      </c>
      <c r="J1396" s="12">
        <f t="shared" si="147"/>
        <v>1.6166666666666669</v>
      </c>
      <c r="K1396" s="4">
        <v>43796.083333333336</v>
      </c>
      <c r="L1396" s="3">
        <f t="shared" si="148"/>
        <v>27</v>
      </c>
      <c r="M1396" s="3">
        <f t="shared" si="149"/>
        <v>2</v>
      </c>
      <c r="N1396" s="3">
        <v>58</v>
      </c>
      <c r="O1396" s="3">
        <v>58</v>
      </c>
      <c r="P1396" s="3">
        <v>58</v>
      </c>
      <c r="Q1396" s="3">
        <v>0</v>
      </c>
      <c r="R1396" s="3"/>
      <c r="S1396" s="3">
        <f t="shared" si="150"/>
        <v>1</v>
      </c>
      <c r="T1396" s="3">
        <f t="shared" si="151"/>
        <v>1</v>
      </c>
      <c r="U1396" s="3">
        <f t="shared" si="152"/>
        <v>1</v>
      </c>
      <c r="V1396" s="3">
        <f t="shared" si="153"/>
        <v>0</v>
      </c>
      <c r="W1396" s="25">
        <v>45</v>
      </c>
      <c r="X1396" s="23">
        <v>13</v>
      </c>
      <c r="Y1396" s="3">
        <v>0.7</v>
      </c>
      <c r="Z1396" s="3"/>
      <c r="AB1396" s="30">
        <v>1366</v>
      </c>
      <c r="AC1396" s="30">
        <v>1.6838386451906886</v>
      </c>
      <c r="AD1396" s="30">
        <v>1.2161613548093118</v>
      </c>
    </row>
    <row r="1397" spans="1:30">
      <c r="A1397" s="4">
        <v>43796.125</v>
      </c>
      <c r="B1397">
        <v>43796</v>
      </c>
      <c r="C1397" s="3">
        <v>0.125</v>
      </c>
      <c r="D1397" s="3">
        <v>3</v>
      </c>
      <c r="E1397" s="3">
        <v>58</v>
      </c>
      <c r="F1397" s="3">
        <v>0.2</v>
      </c>
      <c r="G1397" s="5">
        <v>0.5</v>
      </c>
      <c r="H1397" s="3">
        <v>0.7</v>
      </c>
      <c r="I1397" s="3">
        <v>1.55139</v>
      </c>
      <c r="J1397" s="12">
        <f t="shared" si="147"/>
        <v>1.6291666666666671</v>
      </c>
      <c r="K1397" s="4">
        <v>43796.125</v>
      </c>
      <c r="L1397" s="3">
        <f t="shared" si="148"/>
        <v>27</v>
      </c>
      <c r="M1397" s="3">
        <f t="shared" si="149"/>
        <v>3</v>
      </c>
      <c r="N1397" s="3">
        <v>57</v>
      </c>
      <c r="O1397" s="3">
        <v>57</v>
      </c>
      <c r="P1397" s="3">
        <v>57</v>
      </c>
      <c r="Q1397" s="3">
        <v>0</v>
      </c>
      <c r="R1397" s="3"/>
      <c r="S1397" s="3">
        <f t="shared" si="150"/>
        <v>1</v>
      </c>
      <c r="T1397" s="3">
        <f t="shared" si="151"/>
        <v>1</v>
      </c>
      <c r="U1397" s="3">
        <f t="shared" si="152"/>
        <v>1</v>
      </c>
      <c r="V1397" s="3">
        <f t="shared" si="153"/>
        <v>0</v>
      </c>
      <c r="W1397" s="26">
        <v>46</v>
      </c>
      <c r="X1397" s="22">
        <v>11</v>
      </c>
      <c r="Y1397" s="3">
        <v>0.7</v>
      </c>
      <c r="Z1397" s="3"/>
      <c r="AB1397" s="30">
        <v>1367</v>
      </c>
      <c r="AC1397" s="30">
        <v>1.7237148008360408</v>
      </c>
      <c r="AD1397" s="30">
        <v>1.4762851991639594</v>
      </c>
    </row>
    <row r="1398" spans="1:30">
      <c r="A1398" s="4">
        <v>43796.166666666664</v>
      </c>
      <c r="B1398">
        <v>43796</v>
      </c>
      <c r="C1398" s="3">
        <v>0.16666666666666666</v>
      </c>
      <c r="D1398" s="3">
        <v>4</v>
      </c>
      <c r="E1398" s="3">
        <v>58</v>
      </c>
      <c r="F1398" s="3">
        <v>0.2</v>
      </c>
      <c r="G1398" s="5">
        <v>0.5</v>
      </c>
      <c r="H1398" s="3">
        <v>0.7</v>
      </c>
      <c r="I1398" s="3">
        <v>1.55139</v>
      </c>
      <c r="J1398" s="12">
        <f t="shared" si="147"/>
        <v>1.6208333333333336</v>
      </c>
      <c r="K1398" s="4">
        <v>43796.166666666664</v>
      </c>
      <c r="L1398" s="3">
        <f t="shared" si="148"/>
        <v>27</v>
      </c>
      <c r="M1398" s="3">
        <f t="shared" si="149"/>
        <v>4</v>
      </c>
      <c r="N1398" s="3">
        <v>58</v>
      </c>
      <c r="O1398" s="3">
        <v>58</v>
      </c>
      <c r="P1398" s="3">
        <v>58</v>
      </c>
      <c r="Q1398" s="3">
        <v>0</v>
      </c>
      <c r="R1398" s="3"/>
      <c r="S1398" s="3">
        <f t="shared" si="150"/>
        <v>1</v>
      </c>
      <c r="T1398" s="3">
        <f t="shared" si="151"/>
        <v>1</v>
      </c>
      <c r="U1398" s="3">
        <f t="shared" si="152"/>
        <v>1</v>
      </c>
      <c r="V1398" s="3">
        <f t="shared" si="153"/>
        <v>0</v>
      </c>
      <c r="W1398" s="25">
        <v>46</v>
      </c>
      <c r="X1398" s="23">
        <v>11</v>
      </c>
      <c r="Y1398" s="3">
        <v>0.7</v>
      </c>
      <c r="Z1398" s="3"/>
      <c r="AB1398" s="30">
        <v>1368</v>
      </c>
      <c r="AC1398" s="30">
        <v>1.7370068527178248</v>
      </c>
      <c r="AD1398" s="30">
        <v>-1.2370068527178248</v>
      </c>
    </row>
    <row r="1399" spans="1:30">
      <c r="A1399" s="4">
        <v>43796.208333333336</v>
      </c>
      <c r="B1399">
        <v>43796</v>
      </c>
      <c r="C1399" s="3">
        <v>0.20833333333333334</v>
      </c>
      <c r="D1399" s="3">
        <v>5</v>
      </c>
      <c r="E1399" s="3">
        <v>58</v>
      </c>
      <c r="F1399" s="3">
        <v>0.2</v>
      </c>
      <c r="G1399" s="5">
        <v>0.6</v>
      </c>
      <c r="H1399" s="3">
        <v>0.8</v>
      </c>
      <c r="I1399" s="3">
        <v>1.55139</v>
      </c>
      <c r="J1399" s="12">
        <f t="shared" si="147"/>
        <v>1.6125</v>
      </c>
      <c r="K1399" s="4">
        <v>43796.208333333336</v>
      </c>
      <c r="L1399" s="3">
        <f t="shared" si="148"/>
        <v>27</v>
      </c>
      <c r="M1399" s="3">
        <f t="shared" si="149"/>
        <v>5</v>
      </c>
      <c r="N1399" s="3">
        <v>58</v>
      </c>
      <c r="O1399" s="3">
        <v>58</v>
      </c>
      <c r="P1399" s="3">
        <v>58</v>
      </c>
      <c r="Q1399" s="3">
        <v>0</v>
      </c>
      <c r="R1399" s="3"/>
      <c r="S1399" s="3">
        <f t="shared" si="150"/>
        <v>1</v>
      </c>
      <c r="T1399" s="3">
        <f t="shared" si="151"/>
        <v>1</v>
      </c>
      <c r="U1399" s="3">
        <f t="shared" si="152"/>
        <v>1</v>
      </c>
      <c r="V1399" s="3">
        <f t="shared" si="153"/>
        <v>0</v>
      </c>
      <c r="W1399" s="26">
        <v>48</v>
      </c>
      <c r="X1399" s="22">
        <v>11</v>
      </c>
      <c r="Y1399" s="3">
        <v>0.8</v>
      </c>
      <c r="Z1399" s="3"/>
      <c r="AB1399" s="30">
        <v>1369</v>
      </c>
      <c r="AC1399" s="30">
        <v>1.7586250745317864</v>
      </c>
      <c r="AD1399" s="30">
        <v>-1.0586250745317864</v>
      </c>
    </row>
    <row r="1400" spans="1:30">
      <c r="A1400" s="4">
        <v>43796.25</v>
      </c>
      <c r="B1400">
        <v>43796</v>
      </c>
      <c r="C1400" s="3">
        <v>0.25</v>
      </c>
      <c r="D1400" s="3">
        <v>6</v>
      </c>
      <c r="E1400" s="3">
        <v>58</v>
      </c>
      <c r="F1400" s="3">
        <v>1.7</v>
      </c>
      <c r="G1400" s="5">
        <v>2.2000000000000002</v>
      </c>
      <c r="H1400" s="3">
        <v>3.9000000000000004</v>
      </c>
      <c r="I1400" s="3">
        <v>1.55139</v>
      </c>
      <c r="J1400" s="12">
        <f t="shared" si="147"/>
        <v>1.6000000000000003</v>
      </c>
      <c r="K1400" s="4">
        <v>43796.25</v>
      </c>
      <c r="L1400" s="3">
        <f t="shared" si="148"/>
        <v>27</v>
      </c>
      <c r="M1400" s="3">
        <f t="shared" si="149"/>
        <v>6</v>
      </c>
      <c r="N1400" s="3">
        <v>58</v>
      </c>
      <c r="O1400" s="3">
        <v>58</v>
      </c>
      <c r="P1400" s="3">
        <v>58</v>
      </c>
      <c r="Q1400" s="3">
        <v>0</v>
      </c>
      <c r="R1400" s="3"/>
      <c r="S1400" s="3">
        <f t="shared" si="150"/>
        <v>1</v>
      </c>
      <c r="T1400" s="3">
        <f t="shared" si="151"/>
        <v>1</v>
      </c>
      <c r="U1400" s="3">
        <f t="shared" si="152"/>
        <v>1</v>
      </c>
      <c r="V1400" s="3">
        <f t="shared" si="153"/>
        <v>0</v>
      </c>
      <c r="W1400" s="25">
        <v>50</v>
      </c>
      <c r="X1400" s="23">
        <v>8</v>
      </c>
      <c r="Y1400" s="3">
        <v>3.9000000000000004</v>
      </c>
      <c r="Z1400" s="3"/>
      <c r="AB1400" s="30">
        <v>1370</v>
      </c>
      <c r="AC1400" s="30">
        <v>1.8334115038728842</v>
      </c>
      <c r="AD1400" s="30">
        <v>-0.93341150387288419</v>
      </c>
    </row>
    <row r="1401" spans="1:30">
      <c r="A1401" s="4">
        <v>43796.291666666664</v>
      </c>
      <c r="B1401">
        <v>43796</v>
      </c>
      <c r="C1401" s="3">
        <v>0.29166666666666669</v>
      </c>
      <c r="D1401" s="3">
        <v>7</v>
      </c>
      <c r="E1401" s="3">
        <v>58</v>
      </c>
      <c r="F1401" s="3">
        <v>0.8</v>
      </c>
      <c r="G1401" s="5">
        <v>0.6</v>
      </c>
      <c r="H1401" s="3">
        <v>1.4</v>
      </c>
      <c r="I1401" s="3">
        <v>1.55139</v>
      </c>
      <c r="J1401" s="12">
        <f t="shared" si="147"/>
        <v>1.4708333333333332</v>
      </c>
      <c r="K1401" s="4">
        <v>43796.291666666664</v>
      </c>
      <c r="L1401" s="3">
        <f t="shared" si="148"/>
        <v>27</v>
      </c>
      <c r="M1401" s="3">
        <f t="shared" si="149"/>
        <v>7</v>
      </c>
      <c r="N1401" s="3">
        <v>15</v>
      </c>
      <c r="O1401" s="3">
        <v>57</v>
      </c>
      <c r="P1401" s="3">
        <v>57</v>
      </c>
      <c r="Q1401" s="3">
        <v>0</v>
      </c>
      <c r="R1401" s="3"/>
      <c r="S1401" s="3">
        <f t="shared" si="150"/>
        <v>1</v>
      </c>
      <c r="T1401" s="3">
        <f t="shared" si="151"/>
        <v>1</v>
      </c>
      <c r="U1401" s="3">
        <f t="shared" si="152"/>
        <v>1</v>
      </c>
      <c r="V1401" s="3">
        <f t="shared" si="153"/>
        <v>0</v>
      </c>
      <c r="W1401" s="26">
        <v>51</v>
      </c>
      <c r="X1401" s="22">
        <v>8</v>
      </c>
      <c r="Y1401" s="3">
        <v>1.4</v>
      </c>
      <c r="Z1401" s="3"/>
      <c r="AB1401" s="30">
        <v>1371</v>
      </c>
      <c r="AC1401" s="30">
        <v>1.7852091782953545</v>
      </c>
      <c r="AD1401" s="30">
        <v>-0.78520917829535453</v>
      </c>
    </row>
    <row r="1402" spans="1:30">
      <c r="A1402" s="4">
        <v>43796.333333333336</v>
      </c>
      <c r="B1402">
        <v>43796</v>
      </c>
      <c r="C1402" s="3">
        <v>0.33333333333333331</v>
      </c>
      <c r="D1402" s="3">
        <v>8</v>
      </c>
      <c r="E1402" s="3">
        <v>58</v>
      </c>
      <c r="F1402" s="3">
        <v>1.4</v>
      </c>
      <c r="G1402" s="5">
        <v>1.7</v>
      </c>
      <c r="H1402" s="3">
        <v>3.0999999999999996</v>
      </c>
      <c r="I1402" s="3">
        <v>1.55139</v>
      </c>
      <c r="J1402" s="12">
        <f t="shared" si="147"/>
        <v>1.4916666666666665</v>
      </c>
      <c r="K1402" s="4">
        <v>43796.333333333336</v>
      </c>
      <c r="L1402" s="3">
        <f t="shared" si="148"/>
        <v>27</v>
      </c>
      <c r="M1402" s="3">
        <f t="shared" si="149"/>
        <v>8</v>
      </c>
      <c r="N1402" s="3">
        <v>58</v>
      </c>
      <c r="O1402" s="3">
        <v>38</v>
      </c>
      <c r="P1402" s="3">
        <v>58</v>
      </c>
      <c r="Q1402" s="3">
        <v>0</v>
      </c>
      <c r="R1402" s="3"/>
      <c r="S1402" s="3">
        <f t="shared" si="150"/>
        <v>1</v>
      </c>
      <c r="T1402" s="3">
        <f t="shared" si="151"/>
        <v>1</v>
      </c>
      <c r="U1402" s="3">
        <f t="shared" si="152"/>
        <v>1</v>
      </c>
      <c r="V1402" s="3">
        <f t="shared" si="153"/>
        <v>0</v>
      </c>
      <c r="W1402" s="25">
        <v>51</v>
      </c>
      <c r="X1402" s="23">
        <v>11</v>
      </c>
      <c r="Y1402" s="3">
        <v>3.0999999999999996</v>
      </c>
      <c r="Z1402" s="3"/>
      <c r="AB1402" s="30">
        <v>1372</v>
      </c>
      <c r="AC1402" s="30">
        <v>1.7852091782953545</v>
      </c>
      <c r="AD1402" s="30">
        <v>-0.68520917829535444</v>
      </c>
    </row>
    <row r="1403" spans="1:30">
      <c r="A1403" s="4">
        <v>43796.375</v>
      </c>
      <c r="B1403">
        <v>43796</v>
      </c>
      <c r="C1403" s="3">
        <v>0.375</v>
      </c>
      <c r="D1403" s="3">
        <v>9</v>
      </c>
      <c r="E1403" s="3">
        <v>58</v>
      </c>
      <c r="F1403" s="3">
        <v>2.5</v>
      </c>
      <c r="G1403" s="5">
        <v>2.8</v>
      </c>
      <c r="H1403" s="3">
        <v>5.3</v>
      </c>
      <c r="I1403" s="3">
        <v>1.55139</v>
      </c>
      <c r="J1403" s="12">
        <f t="shared" si="147"/>
        <v>1.3916666666666668</v>
      </c>
      <c r="K1403" s="4">
        <v>43796.375</v>
      </c>
      <c r="L1403" s="3">
        <f t="shared" si="148"/>
        <v>27</v>
      </c>
      <c r="M1403" s="3">
        <f t="shared" si="149"/>
        <v>9</v>
      </c>
      <c r="N1403" s="3">
        <v>19</v>
      </c>
      <c r="O1403" s="3">
        <v>0</v>
      </c>
      <c r="P1403" s="3">
        <v>40</v>
      </c>
      <c r="Q1403" s="3">
        <v>0</v>
      </c>
      <c r="R1403" s="3"/>
      <c r="S1403" s="3">
        <f t="shared" si="150"/>
        <v>1</v>
      </c>
      <c r="T1403" s="3">
        <f t="shared" si="151"/>
        <v>0</v>
      </c>
      <c r="U1403" s="3">
        <f t="shared" si="152"/>
        <v>1</v>
      </c>
      <c r="V1403" s="3">
        <f t="shared" si="153"/>
        <v>0</v>
      </c>
      <c r="W1403" s="26">
        <v>51</v>
      </c>
      <c r="X1403" s="22">
        <v>11</v>
      </c>
      <c r="Y1403" s="3">
        <v>5.3</v>
      </c>
      <c r="Z1403" s="3"/>
      <c r="AB1403" s="30">
        <v>1373</v>
      </c>
      <c r="AC1403" s="30">
        <v>1.8117932820589231</v>
      </c>
      <c r="AD1403" s="30">
        <v>-0.81179328205892309</v>
      </c>
    </row>
    <row r="1404" spans="1:30">
      <c r="A1404" s="4">
        <v>43796.416666666664</v>
      </c>
      <c r="B1404">
        <v>43796</v>
      </c>
      <c r="C1404" s="3">
        <v>0.41666666666666669</v>
      </c>
      <c r="D1404" s="3">
        <v>10</v>
      </c>
      <c r="E1404" s="3">
        <v>58</v>
      </c>
      <c r="F1404" s="3">
        <v>0.5</v>
      </c>
      <c r="G1404" s="5">
        <v>0.2</v>
      </c>
      <c r="H1404" s="3">
        <v>0.7</v>
      </c>
      <c r="I1404" s="3">
        <v>1.55139</v>
      </c>
      <c r="J1404" s="12">
        <f t="shared" si="147"/>
        <v>1.2958333333333334</v>
      </c>
      <c r="K1404" s="4">
        <v>43796.416666666664</v>
      </c>
      <c r="L1404" s="3">
        <f t="shared" si="148"/>
        <v>27</v>
      </c>
      <c r="M1404" s="3">
        <f t="shared" si="149"/>
        <v>10</v>
      </c>
      <c r="N1404" s="3">
        <v>0</v>
      </c>
      <c r="O1404" s="3">
        <v>0</v>
      </c>
      <c r="P1404" s="3">
        <v>2</v>
      </c>
      <c r="Q1404" s="3">
        <v>0</v>
      </c>
      <c r="R1404" s="3"/>
      <c r="S1404" s="3">
        <f t="shared" si="150"/>
        <v>0</v>
      </c>
      <c r="T1404" s="3">
        <f t="shared" si="151"/>
        <v>0</v>
      </c>
      <c r="U1404" s="3">
        <f t="shared" si="152"/>
        <v>1</v>
      </c>
      <c r="V1404" s="3">
        <f t="shared" si="153"/>
        <v>0</v>
      </c>
      <c r="W1404" s="25">
        <v>53</v>
      </c>
      <c r="X1404" s="23">
        <v>11</v>
      </c>
      <c r="Y1404" s="3">
        <v>0.7</v>
      </c>
      <c r="Z1404" s="3"/>
      <c r="AB1404" s="30">
        <v>1374</v>
      </c>
      <c r="AC1404" s="30">
        <v>1.8117932820589231</v>
      </c>
      <c r="AD1404" s="30">
        <v>-0.711793282058923</v>
      </c>
    </row>
    <row r="1405" spans="1:30">
      <c r="A1405" s="4">
        <v>43796.458333333336</v>
      </c>
      <c r="B1405">
        <v>43796</v>
      </c>
      <c r="C1405" s="3">
        <v>0.45833333333333331</v>
      </c>
      <c r="D1405" s="3">
        <v>11</v>
      </c>
      <c r="E1405" s="3">
        <v>58</v>
      </c>
      <c r="F1405" s="3">
        <v>0.3</v>
      </c>
      <c r="G1405" s="5">
        <v>0.2</v>
      </c>
      <c r="H1405" s="3">
        <v>0.5</v>
      </c>
      <c r="I1405" s="3">
        <v>1.55139</v>
      </c>
      <c r="J1405" s="12">
        <f t="shared" si="147"/>
        <v>1.4583333333333333</v>
      </c>
      <c r="K1405" s="4">
        <v>43796.458333506947</v>
      </c>
      <c r="L1405" s="3">
        <f t="shared" si="148"/>
        <v>27</v>
      </c>
      <c r="M1405" s="3">
        <f t="shared" si="149"/>
        <v>11</v>
      </c>
      <c r="N1405" s="3"/>
      <c r="O1405" s="3"/>
      <c r="P1405" s="3"/>
      <c r="Q1405" s="3"/>
      <c r="R1405" s="3"/>
      <c r="S1405" s="3">
        <f t="shared" si="150"/>
        <v>0</v>
      </c>
      <c r="T1405" s="3">
        <f t="shared" si="151"/>
        <v>0</v>
      </c>
      <c r="U1405" s="3">
        <f t="shared" si="152"/>
        <v>0</v>
      </c>
      <c r="V1405" s="3">
        <f t="shared" si="153"/>
        <v>0</v>
      </c>
      <c r="W1405" s="26">
        <v>56</v>
      </c>
      <c r="X1405" s="22">
        <v>11</v>
      </c>
      <c r="Y1405" s="3">
        <v>0.5</v>
      </c>
      <c r="Z1405" s="3"/>
      <c r="AB1405" s="30">
        <v>1375</v>
      </c>
      <c r="AC1405" s="30">
        <v>1.7901750602449615</v>
      </c>
      <c r="AD1405" s="30">
        <v>1.1098249397550384</v>
      </c>
    </row>
    <row r="1406" spans="1:30">
      <c r="A1406" s="4">
        <v>43796.5</v>
      </c>
      <c r="B1406">
        <v>43796</v>
      </c>
      <c r="C1406" s="3">
        <v>0.5</v>
      </c>
      <c r="D1406" s="3">
        <v>12</v>
      </c>
      <c r="E1406" s="3">
        <v>58</v>
      </c>
      <c r="F1406" s="3">
        <v>0.2</v>
      </c>
      <c r="G1406" s="5">
        <v>0.3</v>
      </c>
      <c r="H1406" s="3">
        <v>0.5</v>
      </c>
      <c r="I1406" s="3">
        <v>1.55139</v>
      </c>
      <c r="J1406" s="12">
        <f t="shared" si="147"/>
        <v>1.5875000000000001</v>
      </c>
      <c r="K1406" s="4">
        <v>43796.500000231485</v>
      </c>
      <c r="L1406" s="3">
        <f t="shared" si="148"/>
        <v>27</v>
      </c>
      <c r="M1406" s="3">
        <f t="shared" si="149"/>
        <v>12</v>
      </c>
      <c r="N1406" s="3"/>
      <c r="O1406" s="3"/>
      <c r="P1406" s="3"/>
      <c r="Q1406" s="3"/>
      <c r="R1406" s="3"/>
      <c r="S1406" s="3">
        <f t="shared" si="150"/>
        <v>0</v>
      </c>
      <c r="T1406" s="3">
        <f t="shared" si="151"/>
        <v>0</v>
      </c>
      <c r="U1406" s="3">
        <f t="shared" si="152"/>
        <v>0</v>
      </c>
      <c r="V1406" s="3">
        <f t="shared" si="153"/>
        <v>0</v>
      </c>
      <c r="W1406" s="25">
        <v>57</v>
      </c>
      <c r="X1406" s="23">
        <v>10</v>
      </c>
      <c r="Y1406" s="3">
        <v>0.5</v>
      </c>
      <c r="Z1406" s="3"/>
      <c r="AB1406" s="30">
        <v>1376</v>
      </c>
      <c r="AC1406" s="30">
        <v>1.7502989045996089</v>
      </c>
      <c r="AD1406" s="30">
        <v>-0.85029890459960888</v>
      </c>
    </row>
    <row r="1407" spans="1:30">
      <c r="A1407" s="4">
        <v>43796.541666666664</v>
      </c>
      <c r="B1407">
        <v>43796</v>
      </c>
      <c r="C1407" s="3">
        <v>0.54166666666666663</v>
      </c>
      <c r="D1407" s="3">
        <v>13</v>
      </c>
      <c r="E1407" s="3">
        <v>58</v>
      </c>
      <c r="F1407" s="3">
        <v>0.2</v>
      </c>
      <c r="G1407" s="5">
        <v>0.2</v>
      </c>
      <c r="H1407" s="3">
        <v>0.4</v>
      </c>
      <c r="I1407" s="3">
        <v>1.55139</v>
      </c>
      <c r="J1407" s="12">
        <f t="shared" si="147"/>
        <v>1.5833333333333333</v>
      </c>
      <c r="K1407" s="4">
        <v>43796.541666956022</v>
      </c>
      <c r="L1407" s="3">
        <f t="shared" si="148"/>
        <v>27</v>
      </c>
      <c r="M1407" s="3">
        <f t="shared" si="149"/>
        <v>13</v>
      </c>
      <c r="N1407" s="3"/>
      <c r="O1407" s="3"/>
      <c r="P1407" s="3"/>
      <c r="Q1407" s="3"/>
      <c r="R1407" s="3"/>
      <c r="S1407" s="3">
        <f t="shared" si="150"/>
        <v>0</v>
      </c>
      <c r="T1407" s="3">
        <f t="shared" si="151"/>
        <v>0</v>
      </c>
      <c r="U1407" s="3">
        <f t="shared" si="152"/>
        <v>0</v>
      </c>
      <c r="V1407" s="3">
        <f t="shared" si="153"/>
        <v>0</v>
      </c>
      <c r="W1407" s="26">
        <v>57</v>
      </c>
      <c r="X1407" s="22">
        <v>10</v>
      </c>
      <c r="Y1407" s="3">
        <v>0.4</v>
      </c>
      <c r="Z1407" s="3"/>
      <c r="AB1407" s="30">
        <v>1377</v>
      </c>
      <c r="AC1407" s="30">
        <v>1.4141086185616536</v>
      </c>
      <c r="AD1407" s="30">
        <v>0.88589138143834623</v>
      </c>
    </row>
    <row r="1408" spans="1:30">
      <c r="A1408" s="4">
        <v>43796.583333333336</v>
      </c>
      <c r="B1408">
        <v>43796</v>
      </c>
      <c r="C1408" s="3">
        <v>0.58333333333333337</v>
      </c>
      <c r="D1408" s="3">
        <v>14</v>
      </c>
      <c r="E1408" s="3">
        <v>58</v>
      </c>
      <c r="F1408" s="3">
        <v>0.3</v>
      </c>
      <c r="G1408" s="5">
        <v>0.2</v>
      </c>
      <c r="H1408" s="3">
        <v>0.5</v>
      </c>
      <c r="I1408" s="3">
        <v>1.55139</v>
      </c>
      <c r="J1408" s="12">
        <f t="shared" si="147"/>
        <v>1.5833333333333333</v>
      </c>
      <c r="K1408" s="4">
        <v>43796.583333680559</v>
      </c>
      <c r="L1408" s="3">
        <f t="shared" si="148"/>
        <v>27</v>
      </c>
      <c r="M1408" s="3">
        <f t="shared" si="149"/>
        <v>14</v>
      </c>
      <c r="N1408" s="3"/>
      <c r="O1408" s="3"/>
      <c r="P1408" s="3"/>
      <c r="Q1408" s="3"/>
      <c r="R1408" s="3"/>
      <c r="S1408" s="3">
        <f t="shared" si="150"/>
        <v>0</v>
      </c>
      <c r="T1408" s="3">
        <f t="shared" si="151"/>
        <v>0</v>
      </c>
      <c r="U1408" s="3">
        <f t="shared" si="152"/>
        <v>0</v>
      </c>
      <c r="V1408" s="3">
        <f t="shared" si="153"/>
        <v>0</v>
      </c>
      <c r="W1408" s="25">
        <v>57</v>
      </c>
      <c r="X1408" s="23">
        <v>11</v>
      </c>
      <c r="Y1408" s="3">
        <v>0.5</v>
      </c>
      <c r="Z1408" s="3"/>
      <c r="AB1408" s="30">
        <v>1378</v>
      </c>
      <c r="AC1408" s="30">
        <v>1.3742324629163014</v>
      </c>
      <c r="AD1408" s="30">
        <v>0.22576753708369846</v>
      </c>
    </row>
    <row r="1409" spans="1:30">
      <c r="A1409" s="4">
        <v>43796.625</v>
      </c>
      <c r="B1409">
        <v>43796</v>
      </c>
      <c r="C1409" s="3">
        <v>0.625</v>
      </c>
      <c r="D1409" s="3">
        <v>15</v>
      </c>
      <c r="E1409" s="3">
        <v>58</v>
      </c>
      <c r="F1409" s="3">
        <v>0.2</v>
      </c>
      <c r="G1409" s="5">
        <v>0.3</v>
      </c>
      <c r="H1409" s="3">
        <v>0.5</v>
      </c>
      <c r="I1409" s="3">
        <v>1.55139</v>
      </c>
      <c r="J1409" s="12">
        <f t="shared" si="147"/>
        <v>1.5791666666666666</v>
      </c>
      <c r="K1409" s="4">
        <v>43796.625000405096</v>
      </c>
      <c r="L1409" s="3">
        <f t="shared" si="148"/>
        <v>27</v>
      </c>
      <c r="M1409" s="3">
        <f t="shared" si="149"/>
        <v>15</v>
      </c>
      <c r="N1409" s="3"/>
      <c r="O1409" s="3"/>
      <c r="P1409" s="3"/>
      <c r="Q1409" s="3"/>
      <c r="R1409" s="3"/>
      <c r="S1409" s="3">
        <f t="shared" si="150"/>
        <v>0</v>
      </c>
      <c r="T1409" s="3">
        <f t="shared" si="151"/>
        <v>0</v>
      </c>
      <c r="U1409" s="3">
        <f t="shared" si="152"/>
        <v>0</v>
      </c>
      <c r="V1409" s="3">
        <f t="shared" si="153"/>
        <v>0</v>
      </c>
      <c r="W1409" s="26">
        <v>58</v>
      </c>
      <c r="X1409" s="22">
        <v>10</v>
      </c>
      <c r="Y1409" s="3">
        <v>0.5</v>
      </c>
      <c r="Z1409" s="3"/>
      <c r="AB1409" s="30">
        <v>1379</v>
      </c>
      <c r="AC1409" s="30">
        <v>1.2822714455394522</v>
      </c>
      <c r="AD1409" s="30">
        <v>-0.88227144553945214</v>
      </c>
    </row>
    <row r="1410" spans="1:30">
      <c r="A1410" s="4">
        <v>43796.666666666664</v>
      </c>
      <c r="B1410">
        <v>43796</v>
      </c>
      <c r="C1410" s="3">
        <v>0.66666666666666663</v>
      </c>
      <c r="D1410" s="3">
        <v>16</v>
      </c>
      <c r="E1410" s="3">
        <v>58</v>
      </c>
      <c r="F1410" s="3">
        <v>1.6</v>
      </c>
      <c r="G1410" s="5">
        <v>2</v>
      </c>
      <c r="H1410" s="3">
        <v>3.6</v>
      </c>
      <c r="I1410" s="3">
        <v>1.55139</v>
      </c>
      <c r="J1410" s="12">
        <f t="shared" ref="J1410:J1473" si="154">AVERAGE(H1410:H1433)</f>
        <v>1.5833333333333333</v>
      </c>
      <c r="K1410" s="4">
        <v>43796.666666666664</v>
      </c>
      <c r="L1410" s="3">
        <f t="shared" ref="L1410:L1473" si="155">DAY(K1410)</f>
        <v>27</v>
      </c>
      <c r="M1410" s="3">
        <f t="shared" ref="M1410:M1473" si="156">HOUR(K1410)</f>
        <v>16</v>
      </c>
      <c r="N1410" s="3">
        <v>45</v>
      </c>
      <c r="O1410" s="3">
        <v>0</v>
      </c>
      <c r="P1410" s="3">
        <v>0</v>
      </c>
      <c r="Q1410" s="3">
        <v>0</v>
      </c>
      <c r="R1410" s="3"/>
      <c r="S1410" s="3">
        <f t="shared" ref="S1410:S1473" si="157">IF(ISBLANK(N1410),0,IF(N1410&gt;0,1,0))</f>
        <v>1</v>
      </c>
      <c r="T1410" s="3">
        <f t="shared" ref="T1410:T1473" si="158">IF(ISBLANK(O1410),0,IF(O1410&gt;0,1,0))</f>
        <v>0</v>
      </c>
      <c r="U1410" s="3">
        <f t="shared" ref="U1410:U1473" si="159">IF(ISBLANK(P1410),0,IF(P1410&gt;0,1,0))</f>
        <v>0</v>
      </c>
      <c r="V1410" s="3">
        <f t="shared" ref="V1410:V1473" si="160">IF(ISBLANK(Q1410),0,IF(Q1410&gt;0,1,0))</f>
        <v>0</v>
      </c>
      <c r="W1410" s="25">
        <v>57</v>
      </c>
      <c r="X1410" s="23">
        <v>17</v>
      </c>
      <c r="Y1410" s="3">
        <v>3.6</v>
      </c>
      <c r="Z1410" s="3"/>
      <c r="AB1410" s="30">
        <v>1380</v>
      </c>
      <c r="AC1410" s="30">
        <v>1.2773055635898456</v>
      </c>
      <c r="AD1410" s="30">
        <v>-0.87730556358984557</v>
      </c>
    </row>
    <row r="1411" spans="1:30">
      <c r="A1411" s="4">
        <v>43796.708333333336</v>
      </c>
      <c r="B1411">
        <v>43796</v>
      </c>
      <c r="C1411" s="3">
        <v>0.70833333333333337</v>
      </c>
      <c r="D1411" s="3">
        <v>17</v>
      </c>
      <c r="E1411" s="3">
        <v>58</v>
      </c>
      <c r="F1411" s="3">
        <v>1</v>
      </c>
      <c r="G1411" s="5">
        <v>0.6</v>
      </c>
      <c r="H1411" s="3">
        <v>1.6</v>
      </c>
      <c r="I1411" s="3">
        <v>1.55139</v>
      </c>
      <c r="J1411" s="12">
        <f t="shared" si="154"/>
        <v>1.5458333333333334</v>
      </c>
      <c r="K1411" s="4">
        <v>43796.708333333336</v>
      </c>
      <c r="L1411" s="3">
        <f t="shared" si="155"/>
        <v>27</v>
      </c>
      <c r="M1411" s="3">
        <f t="shared" si="156"/>
        <v>17</v>
      </c>
      <c r="N1411" s="3">
        <v>58</v>
      </c>
      <c r="O1411" s="3">
        <v>0</v>
      </c>
      <c r="P1411" s="3">
        <v>0</v>
      </c>
      <c r="Q1411" s="3">
        <v>0</v>
      </c>
      <c r="R1411" s="3"/>
      <c r="S1411" s="3">
        <f t="shared" si="157"/>
        <v>1</v>
      </c>
      <c r="T1411" s="3">
        <f t="shared" si="158"/>
        <v>0</v>
      </c>
      <c r="U1411" s="3">
        <f t="shared" si="159"/>
        <v>0</v>
      </c>
      <c r="V1411" s="3">
        <f t="shared" si="160"/>
        <v>0</v>
      </c>
      <c r="W1411" s="26">
        <v>57</v>
      </c>
      <c r="X1411" s="22">
        <v>20</v>
      </c>
      <c r="Y1411" s="3">
        <v>1.6</v>
      </c>
      <c r="Z1411" s="3"/>
      <c r="AB1411" s="30">
        <v>1381</v>
      </c>
      <c r="AC1411" s="30">
        <v>1.272339681640239</v>
      </c>
      <c r="AD1411" s="30">
        <v>-0.87233968164023901</v>
      </c>
    </row>
    <row r="1412" spans="1:30">
      <c r="A1412" s="4">
        <v>43796.75</v>
      </c>
      <c r="B1412">
        <v>43796</v>
      </c>
      <c r="C1412" s="3">
        <v>0.75</v>
      </c>
      <c r="D1412" s="3">
        <v>18</v>
      </c>
      <c r="E1412" s="3">
        <v>58</v>
      </c>
      <c r="F1412" s="3">
        <v>0.3</v>
      </c>
      <c r="G1412" s="5">
        <v>0.5</v>
      </c>
      <c r="H1412" s="3">
        <v>0.8</v>
      </c>
      <c r="I1412" s="3">
        <v>1.55139</v>
      </c>
      <c r="J1412" s="12">
        <f t="shared" si="154"/>
        <v>1.5666666666666667</v>
      </c>
      <c r="K1412" s="4">
        <v>43796.75</v>
      </c>
      <c r="L1412" s="3">
        <f t="shared" si="155"/>
        <v>27</v>
      </c>
      <c r="M1412" s="3">
        <f t="shared" si="156"/>
        <v>18</v>
      </c>
      <c r="N1412" s="3">
        <v>32</v>
      </c>
      <c r="O1412" s="3">
        <v>0</v>
      </c>
      <c r="P1412" s="3">
        <v>0</v>
      </c>
      <c r="Q1412" s="3">
        <v>0</v>
      </c>
      <c r="R1412" s="3"/>
      <c r="S1412" s="3">
        <f t="shared" si="157"/>
        <v>1</v>
      </c>
      <c r="T1412" s="3">
        <f t="shared" si="158"/>
        <v>0</v>
      </c>
      <c r="U1412" s="3">
        <f t="shared" si="159"/>
        <v>0</v>
      </c>
      <c r="V1412" s="3">
        <f t="shared" si="160"/>
        <v>0</v>
      </c>
      <c r="W1412" s="25">
        <v>57</v>
      </c>
      <c r="X1412" s="23">
        <v>21</v>
      </c>
      <c r="Y1412" s="3">
        <v>0.8</v>
      </c>
      <c r="Z1412" s="3"/>
      <c r="AB1412" s="30">
        <v>1382</v>
      </c>
      <c r="AC1412" s="30">
        <v>1.1842612004173572</v>
      </c>
      <c r="AD1412" s="30">
        <v>-0.78426120041735714</v>
      </c>
    </row>
    <row r="1413" spans="1:30">
      <c r="A1413" s="4">
        <v>43796.791666666664</v>
      </c>
      <c r="B1413">
        <v>43796</v>
      </c>
      <c r="C1413" s="3">
        <v>0.79166666666666663</v>
      </c>
      <c r="D1413" s="3">
        <v>19</v>
      </c>
      <c r="E1413" s="3">
        <v>58</v>
      </c>
      <c r="F1413" s="3">
        <v>0.5</v>
      </c>
      <c r="G1413" s="5">
        <v>0.5</v>
      </c>
      <c r="H1413" s="3">
        <v>1</v>
      </c>
      <c r="I1413" s="3">
        <v>1.55139</v>
      </c>
      <c r="J1413" s="12">
        <f t="shared" si="154"/>
        <v>1.5999999999999999</v>
      </c>
      <c r="K1413" s="4">
        <v>43796.791667303238</v>
      </c>
      <c r="L1413" s="3">
        <f t="shared" si="155"/>
        <v>27</v>
      </c>
      <c r="M1413" s="3">
        <f t="shared" si="156"/>
        <v>19</v>
      </c>
      <c r="N1413" s="3"/>
      <c r="O1413" s="3"/>
      <c r="P1413" s="3"/>
      <c r="Q1413" s="3"/>
      <c r="R1413" s="3"/>
      <c r="S1413" s="3">
        <f t="shared" si="157"/>
        <v>0</v>
      </c>
      <c r="T1413" s="3">
        <f t="shared" si="158"/>
        <v>0</v>
      </c>
      <c r="U1413" s="3">
        <f t="shared" si="159"/>
        <v>0</v>
      </c>
      <c r="V1413" s="3">
        <f t="shared" si="160"/>
        <v>0</v>
      </c>
      <c r="W1413" s="26">
        <v>57</v>
      </c>
      <c r="X1413" s="22">
        <v>21</v>
      </c>
      <c r="Y1413" s="3">
        <v>1</v>
      </c>
      <c r="Z1413" s="3"/>
      <c r="AB1413" s="30">
        <v>1383</v>
      </c>
      <c r="AC1413" s="30">
        <v>1.2191714741131028</v>
      </c>
      <c r="AD1413" s="30">
        <v>-0.11917147411310269</v>
      </c>
    </row>
    <row r="1414" spans="1:30">
      <c r="A1414" s="4">
        <v>43796.833333333336</v>
      </c>
      <c r="B1414">
        <v>43796</v>
      </c>
      <c r="C1414" s="3">
        <v>0.83333333333333337</v>
      </c>
      <c r="D1414" s="3">
        <v>20</v>
      </c>
      <c r="E1414" s="3">
        <v>58</v>
      </c>
      <c r="F1414" s="3">
        <v>1.3</v>
      </c>
      <c r="G1414" s="5">
        <v>0.5</v>
      </c>
      <c r="H1414" s="3">
        <v>1.8</v>
      </c>
      <c r="I1414" s="3">
        <v>1.55139</v>
      </c>
      <c r="J1414" s="12">
        <f t="shared" si="154"/>
        <v>1.6625000000000003</v>
      </c>
      <c r="K1414" s="4">
        <v>43796.833334027775</v>
      </c>
      <c r="L1414" s="3">
        <f t="shared" si="155"/>
        <v>27</v>
      </c>
      <c r="M1414" s="3">
        <f t="shared" si="156"/>
        <v>20</v>
      </c>
      <c r="N1414" s="3"/>
      <c r="O1414" s="3"/>
      <c r="P1414" s="3"/>
      <c r="Q1414" s="3"/>
      <c r="R1414" s="3"/>
      <c r="S1414" s="3">
        <f t="shared" si="157"/>
        <v>0</v>
      </c>
      <c r="T1414" s="3">
        <f t="shared" si="158"/>
        <v>0</v>
      </c>
      <c r="U1414" s="3">
        <f t="shared" si="159"/>
        <v>0</v>
      </c>
      <c r="V1414" s="3">
        <f t="shared" si="160"/>
        <v>0</v>
      </c>
      <c r="W1414" s="25">
        <v>55</v>
      </c>
      <c r="X1414" s="23">
        <v>21</v>
      </c>
      <c r="Y1414" s="3">
        <v>1.8</v>
      </c>
      <c r="Z1414" s="3"/>
      <c r="AB1414" s="30">
        <v>1384</v>
      </c>
      <c r="AC1414" s="30">
        <v>1.2457555778766709</v>
      </c>
      <c r="AD1414" s="30">
        <v>0.35424442212332918</v>
      </c>
    </row>
    <row r="1415" spans="1:30">
      <c r="A1415" s="4">
        <v>43796.875</v>
      </c>
      <c r="B1415">
        <v>43796</v>
      </c>
      <c r="C1415" s="3">
        <v>0.875</v>
      </c>
      <c r="D1415" s="3">
        <v>21</v>
      </c>
      <c r="E1415" s="3">
        <v>58</v>
      </c>
      <c r="F1415" s="3">
        <v>0.5</v>
      </c>
      <c r="G1415" s="5">
        <v>1.3</v>
      </c>
      <c r="H1415" s="3">
        <v>1.8</v>
      </c>
      <c r="I1415" s="3">
        <v>1.55139</v>
      </c>
      <c r="J1415" s="12">
        <f t="shared" si="154"/>
        <v>1.6500000000000001</v>
      </c>
      <c r="K1415" s="4">
        <v>43796.875</v>
      </c>
      <c r="L1415" s="3">
        <f t="shared" si="155"/>
        <v>27</v>
      </c>
      <c r="M1415" s="3">
        <f t="shared" si="156"/>
        <v>21</v>
      </c>
      <c r="N1415" s="3">
        <v>16</v>
      </c>
      <c r="O1415" s="3">
        <v>21</v>
      </c>
      <c r="P1415" s="3">
        <v>0</v>
      </c>
      <c r="Q1415" s="3">
        <v>0</v>
      </c>
      <c r="R1415" s="3"/>
      <c r="S1415" s="3">
        <f t="shared" si="157"/>
        <v>1</v>
      </c>
      <c r="T1415" s="3">
        <f t="shared" si="158"/>
        <v>1</v>
      </c>
      <c r="U1415" s="3">
        <f t="shared" si="159"/>
        <v>0</v>
      </c>
      <c r="V1415" s="3">
        <f t="shared" si="160"/>
        <v>0</v>
      </c>
      <c r="W1415" s="26">
        <v>53</v>
      </c>
      <c r="X1415" s="22">
        <v>21</v>
      </c>
      <c r="Y1415" s="3">
        <v>1.8</v>
      </c>
      <c r="Z1415" s="3"/>
      <c r="AB1415" s="30">
        <v>1385</v>
      </c>
      <c r="AC1415" s="30">
        <v>1.2856317335220231</v>
      </c>
      <c r="AD1415" s="30">
        <v>1.5143682664779767</v>
      </c>
    </row>
    <row r="1416" spans="1:30">
      <c r="A1416" s="4">
        <v>43796.916666666664</v>
      </c>
      <c r="B1416">
        <v>43796</v>
      </c>
      <c r="C1416" s="3">
        <v>0.91666666666666663</v>
      </c>
      <c r="D1416" s="3">
        <v>22</v>
      </c>
      <c r="E1416" s="3">
        <v>58</v>
      </c>
      <c r="F1416" s="3">
        <v>1.6</v>
      </c>
      <c r="G1416" s="5">
        <v>1.1000000000000001</v>
      </c>
      <c r="H1416" s="3">
        <v>2.7</v>
      </c>
      <c r="I1416" s="3">
        <v>1.55139</v>
      </c>
      <c r="J1416" s="12">
        <f t="shared" si="154"/>
        <v>1.6333333333333331</v>
      </c>
      <c r="K1416" s="4">
        <v>43796.916666666664</v>
      </c>
      <c r="L1416" s="3">
        <f t="shared" si="155"/>
        <v>27</v>
      </c>
      <c r="M1416" s="3">
        <f t="shared" si="156"/>
        <v>22</v>
      </c>
      <c r="N1416" s="3">
        <v>57</v>
      </c>
      <c r="O1416" s="3">
        <v>45</v>
      </c>
      <c r="P1416" s="3">
        <v>0</v>
      </c>
      <c r="Q1416" s="3">
        <v>0</v>
      </c>
      <c r="R1416" s="3"/>
      <c r="S1416" s="3">
        <f t="shared" si="157"/>
        <v>1</v>
      </c>
      <c r="T1416" s="3">
        <f t="shared" si="158"/>
        <v>1</v>
      </c>
      <c r="U1416" s="3">
        <f t="shared" si="159"/>
        <v>0</v>
      </c>
      <c r="V1416" s="3">
        <f t="shared" si="160"/>
        <v>0</v>
      </c>
      <c r="W1416" s="25">
        <v>57</v>
      </c>
      <c r="X1416" s="23">
        <v>20</v>
      </c>
      <c r="Y1416" s="3">
        <v>2.7</v>
      </c>
      <c r="Z1416" s="3"/>
      <c r="AB1416" s="30">
        <v>1386</v>
      </c>
      <c r="AC1416" s="30">
        <v>1.3255078891673753</v>
      </c>
      <c r="AD1416" s="30">
        <v>0.17449211083262472</v>
      </c>
    </row>
    <row r="1417" spans="1:30">
      <c r="A1417" s="4">
        <v>43796.958333333336</v>
      </c>
      <c r="B1417">
        <v>43796</v>
      </c>
      <c r="C1417" s="3">
        <v>0.95833333333333337</v>
      </c>
      <c r="D1417" s="3">
        <v>23</v>
      </c>
      <c r="E1417" s="3">
        <v>58</v>
      </c>
      <c r="F1417" s="3">
        <v>0.8</v>
      </c>
      <c r="G1417" s="5">
        <v>0.8</v>
      </c>
      <c r="H1417" s="3">
        <v>1.6</v>
      </c>
      <c r="I1417" s="3">
        <v>1.55139</v>
      </c>
      <c r="J1417" s="12">
        <f t="shared" si="154"/>
        <v>1.5916666666666668</v>
      </c>
      <c r="K1417" s="4">
        <v>43796.958333333336</v>
      </c>
      <c r="L1417" s="3">
        <f t="shared" si="155"/>
        <v>27</v>
      </c>
      <c r="M1417" s="3">
        <f t="shared" si="156"/>
        <v>23</v>
      </c>
      <c r="N1417" s="3">
        <v>58</v>
      </c>
      <c r="O1417" s="3">
        <v>30</v>
      </c>
      <c r="P1417" s="3">
        <v>0</v>
      </c>
      <c r="Q1417" s="3">
        <v>0</v>
      </c>
      <c r="R1417" s="3"/>
      <c r="S1417" s="3">
        <f t="shared" si="157"/>
        <v>1</v>
      </c>
      <c r="T1417" s="3">
        <f t="shared" si="158"/>
        <v>1</v>
      </c>
      <c r="U1417" s="3">
        <f t="shared" si="159"/>
        <v>0</v>
      </c>
      <c r="V1417" s="3">
        <f t="shared" si="160"/>
        <v>0</v>
      </c>
      <c r="W1417" s="26">
        <v>55</v>
      </c>
      <c r="X1417" s="22">
        <v>21</v>
      </c>
      <c r="Y1417" s="3">
        <v>1.6</v>
      </c>
      <c r="Z1417" s="3"/>
      <c r="AB1417" s="30">
        <v>1387</v>
      </c>
      <c r="AC1417" s="30">
        <v>1.3387999410491593</v>
      </c>
      <c r="AD1417" s="30">
        <v>0.26120005895084075</v>
      </c>
    </row>
    <row r="1418" spans="1:30">
      <c r="A1418" s="4">
        <v>43797</v>
      </c>
      <c r="B1418">
        <v>43797</v>
      </c>
      <c r="C1418" s="3">
        <v>0</v>
      </c>
      <c r="D1418" s="3">
        <v>0</v>
      </c>
      <c r="E1418" s="3">
        <v>59</v>
      </c>
      <c r="F1418" s="3">
        <v>0.6</v>
      </c>
      <c r="G1418" s="5">
        <v>0.6</v>
      </c>
      <c r="H1418" s="3">
        <v>1.2</v>
      </c>
      <c r="I1418" s="3">
        <v>1.55139</v>
      </c>
      <c r="J1418" s="12">
        <f t="shared" si="154"/>
        <v>1.5416666666666667</v>
      </c>
      <c r="K1418" s="4">
        <v>43797</v>
      </c>
      <c r="L1418" s="3">
        <f t="shared" si="155"/>
        <v>28</v>
      </c>
      <c r="M1418" s="3">
        <f t="shared" si="156"/>
        <v>0</v>
      </c>
      <c r="N1418" s="3">
        <v>57</v>
      </c>
      <c r="O1418" s="3">
        <v>23</v>
      </c>
      <c r="P1418" s="3">
        <v>0</v>
      </c>
      <c r="Q1418" s="3">
        <v>0</v>
      </c>
      <c r="R1418" s="3"/>
      <c r="S1418" s="3">
        <f t="shared" si="157"/>
        <v>1</v>
      </c>
      <c r="T1418" s="3">
        <f t="shared" si="158"/>
        <v>1</v>
      </c>
      <c r="U1418" s="3">
        <f t="shared" si="159"/>
        <v>0</v>
      </c>
      <c r="V1418" s="3">
        <f t="shared" si="160"/>
        <v>0</v>
      </c>
      <c r="W1418" s="25">
        <v>53</v>
      </c>
      <c r="X1418" s="23">
        <v>16</v>
      </c>
      <c r="Y1418" s="3">
        <v>1.2</v>
      </c>
      <c r="Z1418" s="3"/>
      <c r="AB1418" s="30">
        <v>1388</v>
      </c>
      <c r="AC1418" s="30">
        <v>1.3520919929309434</v>
      </c>
      <c r="AD1418" s="30">
        <v>0.54790800706905651</v>
      </c>
    </row>
    <row r="1419" spans="1:30">
      <c r="A1419" s="4">
        <v>43797.041666666664</v>
      </c>
      <c r="B1419">
        <v>43797</v>
      </c>
      <c r="C1419" s="3">
        <v>4.1666666666666664E-2</v>
      </c>
      <c r="D1419" s="3">
        <v>1</v>
      </c>
      <c r="E1419" s="3">
        <v>59</v>
      </c>
      <c r="F1419" s="3">
        <v>2</v>
      </c>
      <c r="G1419" s="5">
        <v>1</v>
      </c>
      <c r="H1419" s="3">
        <v>3</v>
      </c>
      <c r="I1419" s="3">
        <v>1.55139</v>
      </c>
      <c r="J1419" s="12">
        <f t="shared" si="154"/>
        <v>1.5291666666666666</v>
      </c>
      <c r="K1419" s="4">
        <v>43797.041666666664</v>
      </c>
      <c r="L1419" s="3">
        <f t="shared" si="155"/>
        <v>28</v>
      </c>
      <c r="M1419" s="3">
        <f t="shared" si="156"/>
        <v>1</v>
      </c>
      <c r="N1419" s="3">
        <v>58</v>
      </c>
      <c r="O1419" s="3">
        <v>58</v>
      </c>
      <c r="P1419" s="3">
        <v>0</v>
      </c>
      <c r="Q1419" s="3">
        <v>0</v>
      </c>
      <c r="R1419" s="3"/>
      <c r="S1419" s="3">
        <f t="shared" si="157"/>
        <v>1</v>
      </c>
      <c r="T1419" s="3">
        <f t="shared" si="158"/>
        <v>1</v>
      </c>
      <c r="U1419" s="3">
        <f t="shared" si="159"/>
        <v>0</v>
      </c>
      <c r="V1419" s="3">
        <f t="shared" si="160"/>
        <v>0</v>
      </c>
      <c r="W1419" s="26">
        <v>52</v>
      </c>
      <c r="X1419" s="22">
        <v>16</v>
      </c>
      <c r="Y1419" s="3">
        <v>3</v>
      </c>
      <c r="Z1419" s="3"/>
      <c r="AB1419" s="30">
        <v>1389</v>
      </c>
      <c r="AC1419" s="30">
        <v>1.3653840448127275</v>
      </c>
      <c r="AD1419" s="30">
        <v>2.6346159551872725</v>
      </c>
    </row>
    <row r="1420" spans="1:30">
      <c r="A1420" s="4">
        <v>43797.083333333336</v>
      </c>
      <c r="B1420">
        <v>43797</v>
      </c>
      <c r="C1420" s="3">
        <v>8.3333333333333329E-2</v>
      </c>
      <c r="D1420" s="3">
        <v>2</v>
      </c>
      <c r="E1420" s="3">
        <v>59</v>
      </c>
      <c r="F1420" s="3">
        <v>0.6</v>
      </c>
      <c r="G1420" s="5">
        <v>0.4</v>
      </c>
      <c r="H1420" s="3">
        <v>1</v>
      </c>
      <c r="I1420" s="3">
        <v>1.55139</v>
      </c>
      <c r="J1420" s="12">
        <f t="shared" si="154"/>
        <v>1.4416666666666664</v>
      </c>
      <c r="K1420" s="4">
        <v>43797.083333333336</v>
      </c>
      <c r="L1420" s="3">
        <f t="shared" si="155"/>
        <v>28</v>
      </c>
      <c r="M1420" s="3">
        <f t="shared" si="156"/>
        <v>2</v>
      </c>
      <c r="N1420" s="3">
        <v>58</v>
      </c>
      <c r="O1420" s="3">
        <v>58</v>
      </c>
      <c r="P1420" s="3">
        <v>0</v>
      </c>
      <c r="Q1420" s="3">
        <v>0</v>
      </c>
      <c r="R1420" s="3"/>
      <c r="S1420" s="3">
        <f t="shared" si="157"/>
        <v>1</v>
      </c>
      <c r="T1420" s="3">
        <f t="shared" si="158"/>
        <v>1</v>
      </c>
      <c r="U1420" s="3">
        <f t="shared" si="159"/>
        <v>0</v>
      </c>
      <c r="V1420" s="3">
        <f t="shared" si="160"/>
        <v>0</v>
      </c>
      <c r="W1420" s="25">
        <v>51</v>
      </c>
      <c r="X1420" s="23">
        <v>13</v>
      </c>
      <c r="Y1420" s="3">
        <v>1</v>
      </c>
      <c r="Z1420" s="3"/>
      <c r="AB1420" s="30">
        <v>1390</v>
      </c>
      <c r="AC1420" s="30">
        <v>1.7004909850550436</v>
      </c>
      <c r="AD1420" s="30">
        <v>0.19950901494495632</v>
      </c>
    </row>
    <row r="1421" spans="1:30">
      <c r="A1421" s="4">
        <v>43797.125</v>
      </c>
      <c r="B1421">
        <v>43797</v>
      </c>
      <c r="C1421" s="3">
        <v>0.125</v>
      </c>
      <c r="D1421" s="3">
        <v>3</v>
      </c>
      <c r="E1421" s="3">
        <v>59</v>
      </c>
      <c r="F1421" s="3">
        <v>0.3</v>
      </c>
      <c r="G1421" s="5">
        <v>0.2</v>
      </c>
      <c r="H1421" s="3">
        <v>0.5</v>
      </c>
      <c r="I1421" s="3">
        <v>1.55139</v>
      </c>
      <c r="J1421" s="12">
        <f t="shared" si="154"/>
        <v>1.4458333333333331</v>
      </c>
      <c r="K1421" s="4">
        <v>43797.125</v>
      </c>
      <c r="L1421" s="3">
        <f t="shared" si="155"/>
        <v>28</v>
      </c>
      <c r="M1421" s="3">
        <f t="shared" si="156"/>
        <v>3</v>
      </c>
      <c r="N1421" s="3">
        <v>58</v>
      </c>
      <c r="O1421" s="3">
        <v>58</v>
      </c>
      <c r="P1421" s="3">
        <v>0</v>
      </c>
      <c r="Q1421" s="3">
        <v>0</v>
      </c>
      <c r="R1421" s="3"/>
      <c r="S1421" s="3">
        <f t="shared" si="157"/>
        <v>1</v>
      </c>
      <c r="T1421" s="3">
        <f t="shared" si="158"/>
        <v>1</v>
      </c>
      <c r="U1421" s="3">
        <f t="shared" si="159"/>
        <v>0</v>
      </c>
      <c r="V1421" s="3">
        <f t="shared" si="160"/>
        <v>0</v>
      </c>
      <c r="W1421" s="26">
        <v>50</v>
      </c>
      <c r="X1421" s="22">
        <v>17</v>
      </c>
      <c r="Y1421" s="3">
        <v>0.5</v>
      </c>
      <c r="Z1421" s="3"/>
      <c r="AB1421" s="30">
        <v>1391</v>
      </c>
      <c r="AC1421" s="30">
        <v>1.7403671407003958</v>
      </c>
      <c r="AD1421" s="30">
        <v>2.059632859299604</v>
      </c>
    </row>
    <row r="1422" spans="1:30">
      <c r="A1422" s="4">
        <v>43797.166666666664</v>
      </c>
      <c r="B1422">
        <v>43797</v>
      </c>
      <c r="C1422" s="3">
        <v>0.16666666666666666</v>
      </c>
      <c r="D1422" s="3">
        <v>4</v>
      </c>
      <c r="E1422" s="3">
        <v>59</v>
      </c>
      <c r="F1422" s="3">
        <v>0.3</v>
      </c>
      <c r="G1422" s="5">
        <v>0.2</v>
      </c>
      <c r="H1422" s="3">
        <v>0.5</v>
      </c>
      <c r="I1422" s="3">
        <v>1.55139</v>
      </c>
      <c r="J1422" s="12">
        <f t="shared" si="154"/>
        <v>1.4833333333333332</v>
      </c>
      <c r="K1422" s="4">
        <v>43797.166666666664</v>
      </c>
      <c r="L1422" s="3">
        <f t="shared" si="155"/>
        <v>28</v>
      </c>
      <c r="M1422" s="3">
        <f t="shared" si="156"/>
        <v>4</v>
      </c>
      <c r="N1422" s="3">
        <v>58</v>
      </c>
      <c r="O1422" s="3">
        <v>58</v>
      </c>
      <c r="P1422" s="3">
        <v>0</v>
      </c>
      <c r="Q1422" s="3">
        <v>0</v>
      </c>
      <c r="R1422" s="3"/>
      <c r="S1422" s="3">
        <f t="shared" si="157"/>
        <v>1</v>
      </c>
      <c r="T1422" s="3">
        <f t="shared" si="158"/>
        <v>1</v>
      </c>
      <c r="U1422" s="3">
        <f t="shared" si="159"/>
        <v>0</v>
      </c>
      <c r="V1422" s="3">
        <f t="shared" si="160"/>
        <v>0</v>
      </c>
      <c r="W1422" s="25">
        <v>48</v>
      </c>
      <c r="X1422" s="23">
        <v>21</v>
      </c>
      <c r="Y1422" s="3">
        <v>0.5</v>
      </c>
      <c r="Z1422" s="3"/>
      <c r="AB1422" s="30">
        <v>1392</v>
      </c>
      <c r="AC1422" s="30">
        <v>1.7669512444639639</v>
      </c>
      <c r="AD1422" s="30">
        <v>-1.366951244463964</v>
      </c>
    </row>
    <row r="1423" spans="1:30">
      <c r="A1423" s="4">
        <v>43797.208333333336</v>
      </c>
      <c r="B1423">
        <v>43797</v>
      </c>
      <c r="C1423" s="3">
        <v>0.20833333333333334</v>
      </c>
      <c r="D1423" s="3">
        <v>5</v>
      </c>
      <c r="E1423" s="3">
        <v>59</v>
      </c>
      <c r="F1423" s="3">
        <v>0.3</v>
      </c>
      <c r="G1423" s="5">
        <v>0.2</v>
      </c>
      <c r="H1423" s="3">
        <v>0.5</v>
      </c>
      <c r="I1423" s="3">
        <v>1.55139</v>
      </c>
      <c r="J1423" s="12">
        <f t="shared" si="154"/>
        <v>1.5083333333333335</v>
      </c>
      <c r="K1423" s="4">
        <v>43797.208333333336</v>
      </c>
      <c r="L1423" s="3">
        <f t="shared" si="155"/>
        <v>28</v>
      </c>
      <c r="M1423" s="3">
        <f t="shared" si="156"/>
        <v>5</v>
      </c>
      <c r="N1423" s="3">
        <v>57</v>
      </c>
      <c r="O1423" s="3">
        <v>57</v>
      </c>
      <c r="P1423" s="3">
        <v>0</v>
      </c>
      <c r="Q1423" s="3">
        <v>0</v>
      </c>
      <c r="R1423" s="3"/>
      <c r="S1423" s="3">
        <f t="shared" si="157"/>
        <v>1</v>
      </c>
      <c r="T1423" s="3">
        <f t="shared" si="158"/>
        <v>1</v>
      </c>
      <c r="U1423" s="3">
        <f t="shared" si="159"/>
        <v>0</v>
      </c>
      <c r="V1423" s="3">
        <f t="shared" si="160"/>
        <v>0</v>
      </c>
      <c r="W1423" s="26">
        <v>47</v>
      </c>
      <c r="X1423" s="22">
        <v>21</v>
      </c>
      <c r="Y1423" s="3">
        <v>0.5</v>
      </c>
      <c r="Z1423" s="3"/>
      <c r="AB1423" s="30">
        <v>1393</v>
      </c>
      <c r="AC1423" s="30">
        <v>1.7669512444639639</v>
      </c>
      <c r="AD1423" s="30">
        <v>-1.366951244463964</v>
      </c>
    </row>
    <row r="1424" spans="1:30">
      <c r="A1424" s="4">
        <v>43797.25</v>
      </c>
      <c r="B1424">
        <v>43797</v>
      </c>
      <c r="C1424" s="3">
        <v>0.25</v>
      </c>
      <c r="D1424" s="3">
        <v>6</v>
      </c>
      <c r="E1424" s="3">
        <v>59</v>
      </c>
      <c r="F1424" s="3">
        <v>0.6</v>
      </c>
      <c r="G1424" s="5">
        <v>0.2</v>
      </c>
      <c r="H1424" s="3">
        <v>0.8</v>
      </c>
      <c r="I1424" s="3">
        <v>1.55139</v>
      </c>
      <c r="J1424" s="12">
        <f t="shared" si="154"/>
        <v>1.5458333333333334</v>
      </c>
      <c r="K1424" s="4">
        <v>43797.25</v>
      </c>
      <c r="L1424" s="3">
        <f t="shared" si="155"/>
        <v>28</v>
      </c>
      <c r="M1424" s="3">
        <f t="shared" si="156"/>
        <v>6</v>
      </c>
      <c r="N1424" s="3">
        <v>58</v>
      </c>
      <c r="O1424" s="3">
        <v>58</v>
      </c>
      <c r="P1424" s="3">
        <v>0</v>
      </c>
      <c r="Q1424" s="3">
        <v>0</v>
      </c>
      <c r="R1424" s="3"/>
      <c r="S1424" s="3">
        <f t="shared" si="157"/>
        <v>1</v>
      </c>
      <c r="T1424" s="3">
        <f t="shared" si="158"/>
        <v>1</v>
      </c>
      <c r="U1424" s="3">
        <f t="shared" si="159"/>
        <v>0</v>
      </c>
      <c r="V1424" s="3">
        <f t="shared" si="160"/>
        <v>0</v>
      </c>
      <c r="W1424" s="25">
        <v>46</v>
      </c>
      <c r="X1424" s="23">
        <v>21</v>
      </c>
      <c r="Y1424" s="3">
        <v>0.8</v>
      </c>
      <c r="Z1424" s="3"/>
      <c r="AB1424" s="30">
        <v>1394</v>
      </c>
      <c r="AC1424" s="30">
        <v>1.793535348227532</v>
      </c>
      <c r="AD1424" s="30">
        <v>-1.3935353482275321</v>
      </c>
    </row>
    <row r="1425" spans="1:30">
      <c r="A1425" s="4">
        <v>43797.291666666664</v>
      </c>
      <c r="B1425">
        <v>43797</v>
      </c>
      <c r="C1425" s="3">
        <v>0.29166666666666669</v>
      </c>
      <c r="D1425" s="3">
        <v>7</v>
      </c>
      <c r="E1425" s="3">
        <v>59</v>
      </c>
      <c r="F1425" s="3">
        <v>1.5</v>
      </c>
      <c r="G1425" s="5">
        <v>0.4</v>
      </c>
      <c r="H1425" s="3">
        <v>1.9</v>
      </c>
      <c r="I1425" s="3">
        <v>1.55139</v>
      </c>
      <c r="J1425" s="12">
        <f t="shared" si="154"/>
        <v>1.5625</v>
      </c>
      <c r="K1425" s="4">
        <v>43797.291666666664</v>
      </c>
      <c r="L1425" s="3">
        <f t="shared" si="155"/>
        <v>28</v>
      </c>
      <c r="M1425" s="3">
        <f t="shared" si="156"/>
        <v>7</v>
      </c>
      <c r="N1425" s="3">
        <v>58</v>
      </c>
      <c r="O1425" s="3">
        <v>58</v>
      </c>
      <c r="P1425" s="3">
        <v>0</v>
      </c>
      <c r="Q1425" s="3">
        <v>0</v>
      </c>
      <c r="R1425" s="3"/>
      <c r="S1425" s="3">
        <f t="shared" si="157"/>
        <v>1</v>
      </c>
      <c r="T1425" s="3">
        <f t="shared" si="158"/>
        <v>1</v>
      </c>
      <c r="U1425" s="3">
        <f t="shared" si="159"/>
        <v>0</v>
      </c>
      <c r="V1425" s="3">
        <f t="shared" si="160"/>
        <v>0</v>
      </c>
      <c r="W1425" s="26">
        <v>46</v>
      </c>
      <c r="X1425" s="22">
        <v>21</v>
      </c>
      <c r="Y1425" s="3">
        <v>1.9</v>
      </c>
      <c r="Z1425" s="3"/>
      <c r="AB1425" s="30">
        <v>1395</v>
      </c>
      <c r="AC1425" s="30">
        <v>1.793535348227532</v>
      </c>
      <c r="AD1425" s="30">
        <v>-1.0935353482275321</v>
      </c>
    </row>
    <row r="1426" spans="1:30">
      <c r="A1426" s="4">
        <v>43797.333333333336</v>
      </c>
      <c r="B1426">
        <v>43797</v>
      </c>
      <c r="C1426" s="3">
        <v>0.33333333333333331</v>
      </c>
      <c r="D1426" s="3">
        <v>8</v>
      </c>
      <c r="E1426" s="3">
        <v>59</v>
      </c>
      <c r="F1426" s="3">
        <v>0.2</v>
      </c>
      <c r="G1426" s="5">
        <v>0.5</v>
      </c>
      <c r="H1426" s="3">
        <v>0.7</v>
      </c>
      <c r="I1426" s="3">
        <v>1.55139</v>
      </c>
      <c r="J1426" s="12">
        <f t="shared" si="154"/>
        <v>1.5458333333333334</v>
      </c>
      <c r="K1426" s="4">
        <v>43797.333333333336</v>
      </c>
      <c r="L1426" s="3">
        <f t="shared" si="155"/>
        <v>28</v>
      </c>
      <c r="M1426" s="3">
        <f t="shared" si="156"/>
        <v>8</v>
      </c>
      <c r="N1426" s="3">
        <v>58</v>
      </c>
      <c r="O1426" s="3">
        <v>57</v>
      </c>
      <c r="P1426" s="3">
        <v>0</v>
      </c>
      <c r="Q1426" s="3">
        <v>0</v>
      </c>
      <c r="R1426" s="3"/>
      <c r="S1426" s="3">
        <f t="shared" si="157"/>
        <v>1</v>
      </c>
      <c r="T1426" s="3">
        <f t="shared" si="158"/>
        <v>1</v>
      </c>
      <c r="U1426" s="3">
        <f t="shared" si="159"/>
        <v>0</v>
      </c>
      <c r="V1426" s="3">
        <f t="shared" si="160"/>
        <v>0</v>
      </c>
      <c r="W1426" s="25">
        <v>47</v>
      </c>
      <c r="X1426" s="23">
        <v>12</v>
      </c>
      <c r="Y1426" s="3">
        <v>0.7</v>
      </c>
      <c r="Z1426" s="3"/>
      <c r="AB1426" s="30">
        <v>1396</v>
      </c>
      <c r="AC1426" s="30">
        <v>1.8043444591345128</v>
      </c>
      <c r="AD1426" s="30">
        <v>-1.1043444591345128</v>
      </c>
    </row>
    <row r="1427" spans="1:30">
      <c r="A1427" s="4">
        <v>43797.375</v>
      </c>
      <c r="B1427">
        <v>43797</v>
      </c>
      <c r="C1427" s="3">
        <v>0.375</v>
      </c>
      <c r="D1427" s="3">
        <v>9</v>
      </c>
      <c r="E1427" s="3">
        <v>59</v>
      </c>
      <c r="F1427" s="3">
        <v>1.4</v>
      </c>
      <c r="G1427" s="5">
        <v>1.6</v>
      </c>
      <c r="H1427" s="3">
        <v>3</v>
      </c>
      <c r="I1427" s="3">
        <v>1.55139</v>
      </c>
      <c r="J1427" s="12">
        <f t="shared" si="154"/>
        <v>1.5999999999999999</v>
      </c>
      <c r="K1427" s="4">
        <v>43797.375</v>
      </c>
      <c r="L1427" s="3">
        <f t="shared" si="155"/>
        <v>28</v>
      </c>
      <c r="M1427" s="3">
        <f t="shared" si="156"/>
        <v>9</v>
      </c>
      <c r="N1427" s="3">
        <v>58</v>
      </c>
      <c r="O1427" s="3">
        <v>58</v>
      </c>
      <c r="P1427" s="3">
        <v>0</v>
      </c>
      <c r="Q1427" s="3">
        <v>0</v>
      </c>
      <c r="R1427" s="3"/>
      <c r="S1427" s="3">
        <f t="shared" si="157"/>
        <v>1</v>
      </c>
      <c r="T1427" s="3">
        <f t="shared" si="158"/>
        <v>1</v>
      </c>
      <c r="U1427" s="3">
        <f t="shared" si="159"/>
        <v>0</v>
      </c>
      <c r="V1427" s="3">
        <f t="shared" si="160"/>
        <v>0</v>
      </c>
      <c r="W1427" s="26">
        <v>49</v>
      </c>
      <c r="X1427" s="22">
        <v>13</v>
      </c>
      <c r="Y1427" s="3">
        <v>3</v>
      </c>
      <c r="Z1427" s="3"/>
      <c r="AB1427" s="30">
        <v>1397</v>
      </c>
      <c r="AC1427" s="30">
        <v>1.8043444591345128</v>
      </c>
      <c r="AD1427" s="30">
        <v>-1.1043444591345128</v>
      </c>
    </row>
    <row r="1428" spans="1:30">
      <c r="A1428" s="4">
        <v>43797.416666666664</v>
      </c>
      <c r="B1428">
        <v>43797</v>
      </c>
      <c r="C1428" s="3">
        <v>0.41666666666666669</v>
      </c>
      <c r="D1428" s="3">
        <v>10</v>
      </c>
      <c r="E1428" s="3">
        <v>59</v>
      </c>
      <c r="F1428" s="3">
        <v>2.1</v>
      </c>
      <c r="G1428" s="5">
        <v>2.5</v>
      </c>
      <c r="H1428" s="3">
        <v>4.5999999999999996</v>
      </c>
      <c r="I1428" s="3">
        <v>1.55139</v>
      </c>
      <c r="J1428" s="12">
        <f t="shared" si="154"/>
        <v>1.5041666666666664</v>
      </c>
      <c r="K1428" s="4">
        <v>43797.416666666664</v>
      </c>
      <c r="L1428" s="3">
        <f t="shared" si="155"/>
        <v>28</v>
      </c>
      <c r="M1428" s="3">
        <f t="shared" si="156"/>
        <v>10</v>
      </c>
      <c r="N1428" s="3">
        <v>18</v>
      </c>
      <c r="O1428" s="3">
        <v>54</v>
      </c>
      <c r="P1428" s="3">
        <v>0</v>
      </c>
      <c r="Q1428" s="3">
        <v>0</v>
      </c>
      <c r="R1428" s="3"/>
      <c r="S1428" s="3">
        <f t="shared" si="157"/>
        <v>1</v>
      </c>
      <c r="T1428" s="3">
        <f t="shared" si="158"/>
        <v>1</v>
      </c>
      <c r="U1428" s="3">
        <f t="shared" si="159"/>
        <v>0</v>
      </c>
      <c r="V1428" s="3">
        <f t="shared" si="160"/>
        <v>0</v>
      </c>
      <c r="W1428" s="25">
        <v>50</v>
      </c>
      <c r="X1428" s="23">
        <v>13</v>
      </c>
      <c r="Y1428" s="3">
        <v>4.5999999999999996</v>
      </c>
      <c r="Z1428" s="3"/>
      <c r="AB1428" s="30">
        <v>1398</v>
      </c>
      <c r="AC1428" s="30">
        <v>1.7777603553709447</v>
      </c>
      <c r="AD1428" s="30">
        <v>-0.97776035537094463</v>
      </c>
    </row>
    <row r="1429" spans="1:30">
      <c r="A1429" s="4">
        <v>43797.458333333336</v>
      </c>
      <c r="B1429">
        <v>43797</v>
      </c>
      <c r="C1429" s="3">
        <v>0.45833333333333331</v>
      </c>
      <c r="D1429" s="3">
        <v>11</v>
      </c>
      <c r="E1429" s="3">
        <v>59</v>
      </c>
      <c r="F1429" s="3">
        <v>1.8</v>
      </c>
      <c r="G1429" s="5">
        <v>1.8</v>
      </c>
      <c r="H1429" s="3">
        <v>3.6</v>
      </c>
      <c r="I1429" s="3">
        <v>1.55139</v>
      </c>
      <c r="J1429" s="12">
        <f t="shared" si="154"/>
        <v>1.4208333333333332</v>
      </c>
      <c r="K1429" s="4">
        <v>43797.458333333336</v>
      </c>
      <c r="L1429" s="3">
        <f t="shared" si="155"/>
        <v>28</v>
      </c>
      <c r="M1429" s="3">
        <f t="shared" si="156"/>
        <v>11</v>
      </c>
      <c r="N1429" s="3">
        <v>0</v>
      </c>
      <c r="O1429" s="3">
        <v>45</v>
      </c>
      <c r="P1429" s="3">
        <v>0</v>
      </c>
      <c r="Q1429" s="3">
        <v>0</v>
      </c>
      <c r="R1429" s="3"/>
      <c r="S1429" s="3">
        <f t="shared" si="157"/>
        <v>0</v>
      </c>
      <c r="T1429" s="3">
        <f t="shared" si="158"/>
        <v>1</v>
      </c>
      <c r="U1429" s="3">
        <f t="shared" si="159"/>
        <v>0</v>
      </c>
      <c r="V1429" s="3">
        <f t="shared" si="160"/>
        <v>0</v>
      </c>
      <c r="W1429" s="26">
        <v>49</v>
      </c>
      <c r="X1429" s="22">
        <v>13</v>
      </c>
      <c r="Y1429" s="3">
        <v>3.6</v>
      </c>
      <c r="Z1429" s="3"/>
      <c r="AB1429" s="30">
        <v>1399</v>
      </c>
      <c r="AC1429" s="30">
        <v>1.7873279957905237</v>
      </c>
      <c r="AD1429" s="30">
        <v>2.1126720042094767</v>
      </c>
    </row>
    <row r="1430" spans="1:30">
      <c r="A1430" s="4">
        <v>43797.5</v>
      </c>
      <c r="B1430">
        <v>43797</v>
      </c>
      <c r="C1430" s="3">
        <v>0.5</v>
      </c>
      <c r="D1430" s="3">
        <v>12</v>
      </c>
      <c r="E1430" s="3">
        <v>59</v>
      </c>
      <c r="F1430" s="3">
        <v>0.2</v>
      </c>
      <c r="G1430" s="5">
        <v>0.2</v>
      </c>
      <c r="H1430" s="3">
        <v>0.4</v>
      </c>
      <c r="I1430" s="3">
        <v>1.55139</v>
      </c>
      <c r="J1430" s="12">
        <f t="shared" si="154"/>
        <v>1.3708333333333333</v>
      </c>
      <c r="K1430" s="4">
        <v>43797.5</v>
      </c>
      <c r="L1430" s="3">
        <f t="shared" si="155"/>
        <v>28</v>
      </c>
      <c r="M1430" s="3">
        <f t="shared" si="156"/>
        <v>12</v>
      </c>
      <c r="N1430" s="3"/>
      <c r="O1430" s="3"/>
      <c r="P1430" s="3"/>
      <c r="Q1430" s="3"/>
      <c r="R1430" s="3"/>
      <c r="S1430" s="3">
        <f t="shared" si="157"/>
        <v>0</v>
      </c>
      <c r="T1430" s="3">
        <f t="shared" si="158"/>
        <v>0</v>
      </c>
      <c r="U1430" s="3">
        <f t="shared" si="159"/>
        <v>0</v>
      </c>
      <c r="V1430" s="3">
        <f t="shared" si="160"/>
        <v>0</v>
      </c>
      <c r="W1430" s="25">
        <v>49</v>
      </c>
      <c r="X1430" s="23">
        <v>12</v>
      </c>
      <c r="Y1430" s="3">
        <v>0.4</v>
      </c>
      <c r="Z1430" s="3"/>
      <c r="AB1430" s="30">
        <v>1400</v>
      </c>
      <c r="AC1430" s="30">
        <v>1.7740359439087396</v>
      </c>
      <c r="AD1430" s="30">
        <v>-0.37403594390873973</v>
      </c>
    </row>
    <row r="1431" spans="1:30">
      <c r="A1431" s="4">
        <v>43797.541666666664</v>
      </c>
      <c r="B1431">
        <v>43797</v>
      </c>
      <c r="C1431" s="3">
        <v>0.54166666666666663</v>
      </c>
      <c r="D1431" s="3">
        <v>13</v>
      </c>
      <c r="E1431" s="3">
        <v>59</v>
      </c>
      <c r="F1431" s="3">
        <v>0.2</v>
      </c>
      <c r="G1431" s="5">
        <v>0.2</v>
      </c>
      <c r="H1431" s="3">
        <v>0.4</v>
      </c>
      <c r="I1431" s="3">
        <v>1.55139</v>
      </c>
      <c r="J1431" s="12">
        <f t="shared" si="154"/>
        <v>1.3708333333333333</v>
      </c>
      <c r="K1431" s="4">
        <v>43797.541666666664</v>
      </c>
      <c r="L1431" s="3">
        <f t="shared" si="155"/>
        <v>28</v>
      </c>
      <c r="M1431" s="3">
        <f t="shared" si="156"/>
        <v>13</v>
      </c>
      <c r="N1431" s="3"/>
      <c r="O1431" s="3"/>
      <c r="P1431" s="3"/>
      <c r="Q1431" s="3"/>
      <c r="R1431" s="3"/>
      <c r="S1431" s="3">
        <f t="shared" si="157"/>
        <v>0</v>
      </c>
      <c r="T1431" s="3">
        <f t="shared" si="158"/>
        <v>0</v>
      </c>
      <c r="U1431" s="3">
        <f t="shared" si="159"/>
        <v>0</v>
      </c>
      <c r="V1431" s="3">
        <f t="shared" si="160"/>
        <v>0</v>
      </c>
      <c r="W1431" s="26">
        <v>48</v>
      </c>
      <c r="X1431" s="22">
        <v>10</v>
      </c>
      <c r="Y1431" s="3">
        <v>0.4</v>
      </c>
      <c r="Z1431" s="3"/>
      <c r="AB1431" s="30">
        <v>1401</v>
      </c>
      <c r="AC1431" s="30">
        <v>1.7378841997255925</v>
      </c>
      <c r="AD1431" s="30">
        <v>1.3621158002744072</v>
      </c>
    </row>
    <row r="1432" spans="1:30">
      <c r="A1432" s="4">
        <v>43797.583333333336</v>
      </c>
      <c r="B1432">
        <v>43797</v>
      </c>
      <c r="C1432" s="3">
        <v>0.58333333333333337</v>
      </c>
      <c r="D1432" s="3">
        <v>14</v>
      </c>
      <c r="E1432" s="3">
        <v>59</v>
      </c>
      <c r="F1432" s="3">
        <v>0.2</v>
      </c>
      <c r="G1432" s="5">
        <v>0.2</v>
      </c>
      <c r="H1432" s="3">
        <v>0.4</v>
      </c>
      <c r="I1432" s="3">
        <v>1.55139</v>
      </c>
      <c r="J1432" s="12">
        <f t="shared" si="154"/>
        <v>1.3749999999999998</v>
      </c>
      <c r="K1432" s="4">
        <v>43797.583333333336</v>
      </c>
      <c r="L1432" s="3">
        <f t="shared" si="155"/>
        <v>28</v>
      </c>
      <c r="M1432" s="3">
        <f t="shared" si="156"/>
        <v>14</v>
      </c>
      <c r="N1432" s="3"/>
      <c r="O1432" s="3"/>
      <c r="P1432" s="3"/>
      <c r="Q1432" s="3"/>
      <c r="R1432" s="3"/>
      <c r="S1432" s="3">
        <f t="shared" si="157"/>
        <v>0</v>
      </c>
      <c r="T1432" s="3">
        <f t="shared" si="158"/>
        <v>0</v>
      </c>
      <c r="U1432" s="3">
        <f t="shared" si="159"/>
        <v>0</v>
      </c>
      <c r="V1432" s="3">
        <f t="shared" si="160"/>
        <v>0</v>
      </c>
      <c r="W1432" s="25">
        <v>48</v>
      </c>
      <c r="X1432" s="23">
        <v>11</v>
      </c>
      <c r="Y1432" s="3">
        <v>0.4</v>
      </c>
      <c r="Z1432" s="3"/>
      <c r="AB1432" s="30">
        <v>1402</v>
      </c>
      <c r="AC1432" s="30">
        <v>1.6857993379940954</v>
      </c>
      <c r="AD1432" s="30">
        <v>3.6142006620059046</v>
      </c>
    </row>
    <row r="1433" spans="1:30">
      <c r="A1433" s="4">
        <v>43797.625</v>
      </c>
      <c r="B1433">
        <v>43797</v>
      </c>
      <c r="C1433" s="3">
        <v>0.625</v>
      </c>
      <c r="D1433" s="3">
        <v>15</v>
      </c>
      <c r="E1433" s="3">
        <v>59</v>
      </c>
      <c r="F1433" s="3">
        <v>0.2</v>
      </c>
      <c r="G1433" s="5">
        <v>0.4</v>
      </c>
      <c r="H1433" s="3">
        <v>0.60000000000000009</v>
      </c>
      <c r="I1433" s="3">
        <v>1.55139</v>
      </c>
      <c r="J1433" s="12">
        <f t="shared" si="154"/>
        <v>1.3875</v>
      </c>
      <c r="K1433" s="4">
        <v>43797.625</v>
      </c>
      <c r="L1433" s="3">
        <f t="shared" si="155"/>
        <v>28</v>
      </c>
      <c r="M1433" s="3">
        <f t="shared" si="156"/>
        <v>15</v>
      </c>
      <c r="N1433" s="3"/>
      <c r="O1433" s="3"/>
      <c r="P1433" s="3"/>
      <c r="Q1433" s="3"/>
      <c r="R1433" s="3"/>
      <c r="S1433" s="3">
        <f t="shared" si="157"/>
        <v>0</v>
      </c>
      <c r="T1433" s="3">
        <f t="shared" si="158"/>
        <v>0</v>
      </c>
      <c r="U1433" s="3">
        <f t="shared" si="159"/>
        <v>0</v>
      </c>
      <c r="V1433" s="3">
        <f t="shared" si="160"/>
        <v>0</v>
      </c>
      <c r="W1433" s="26">
        <v>48</v>
      </c>
      <c r="X1433" s="22">
        <v>13</v>
      </c>
      <c r="Y1433" s="3">
        <v>0.60000000000000009</v>
      </c>
      <c r="Z1433" s="3"/>
      <c r="AB1433" s="30">
        <v>1403</v>
      </c>
      <c r="AC1433" s="30">
        <v>1.3629011038379242</v>
      </c>
      <c r="AD1433" s="30">
        <v>-0.66290110383792422</v>
      </c>
    </row>
    <row r="1434" spans="1:30">
      <c r="A1434" s="4">
        <v>43797.666666666664</v>
      </c>
      <c r="B1434">
        <v>43797</v>
      </c>
      <c r="C1434" s="3">
        <v>0.66666666666666663</v>
      </c>
      <c r="D1434" s="3">
        <v>16</v>
      </c>
      <c r="E1434" s="3">
        <v>59</v>
      </c>
      <c r="F1434" s="3">
        <v>1.3</v>
      </c>
      <c r="G1434" s="5">
        <v>1.4</v>
      </c>
      <c r="H1434" s="3">
        <v>2.7</v>
      </c>
      <c r="I1434" s="3">
        <v>1.55139</v>
      </c>
      <c r="J1434" s="12">
        <f t="shared" si="154"/>
        <v>1.4166666666666663</v>
      </c>
      <c r="K1434" s="4">
        <v>43797.666666666664</v>
      </c>
      <c r="L1434" s="3">
        <f t="shared" si="155"/>
        <v>28</v>
      </c>
      <c r="M1434" s="3">
        <f t="shared" si="156"/>
        <v>16</v>
      </c>
      <c r="N1434" s="3"/>
      <c r="O1434" s="3"/>
      <c r="P1434" s="3"/>
      <c r="Q1434" s="3"/>
      <c r="R1434" s="3"/>
      <c r="S1434" s="3">
        <f t="shared" si="157"/>
        <v>0</v>
      </c>
      <c r="T1434" s="3">
        <f t="shared" si="158"/>
        <v>0</v>
      </c>
      <c r="U1434" s="3">
        <f t="shared" si="159"/>
        <v>0</v>
      </c>
      <c r="V1434" s="3">
        <f t="shared" si="160"/>
        <v>0</v>
      </c>
      <c r="W1434" s="25">
        <v>47</v>
      </c>
      <c r="X1434" s="23">
        <v>13</v>
      </c>
      <c r="Y1434" s="3">
        <v>2.7</v>
      </c>
      <c r="Z1434" s="3"/>
      <c r="AB1434" s="30">
        <v>1404</v>
      </c>
      <c r="AC1434" s="30">
        <v>1.2728071577856761</v>
      </c>
      <c r="AD1434" s="30">
        <v>-0.7728071577856761</v>
      </c>
    </row>
    <row r="1435" spans="1:30">
      <c r="A1435" s="4">
        <v>43797.708333333336</v>
      </c>
      <c r="B1435">
        <v>43797</v>
      </c>
      <c r="C1435" s="3">
        <v>0.70833333333333337</v>
      </c>
      <c r="D1435" s="3">
        <v>17</v>
      </c>
      <c r="E1435" s="3">
        <v>59</v>
      </c>
      <c r="F1435" s="3">
        <v>1.1000000000000001</v>
      </c>
      <c r="G1435" s="5">
        <v>1</v>
      </c>
      <c r="H1435" s="3">
        <v>2.1</v>
      </c>
      <c r="I1435" s="3">
        <v>1.55139</v>
      </c>
      <c r="J1435" s="12">
        <f t="shared" si="154"/>
        <v>1.4208333333333332</v>
      </c>
      <c r="K1435" s="4">
        <v>43797.708333333336</v>
      </c>
      <c r="L1435" s="3">
        <f t="shared" si="155"/>
        <v>28</v>
      </c>
      <c r="M1435" s="3">
        <f t="shared" si="156"/>
        <v>17</v>
      </c>
      <c r="N1435" s="3"/>
      <c r="O1435" s="3"/>
      <c r="P1435" s="3"/>
      <c r="Q1435" s="3"/>
      <c r="R1435" s="3"/>
      <c r="S1435" s="3">
        <f t="shared" si="157"/>
        <v>0</v>
      </c>
      <c r="T1435" s="3">
        <f t="shared" si="158"/>
        <v>0</v>
      </c>
      <c r="U1435" s="3">
        <f t="shared" si="159"/>
        <v>0</v>
      </c>
      <c r="V1435" s="3">
        <f t="shared" si="160"/>
        <v>0</v>
      </c>
      <c r="W1435" s="26">
        <v>46</v>
      </c>
      <c r="X1435" s="22">
        <v>13</v>
      </c>
      <c r="Y1435" s="3">
        <v>2.1</v>
      </c>
      <c r="Z1435" s="3"/>
      <c r="AB1435" s="30">
        <v>1405</v>
      </c>
      <c r="AC1435" s="30">
        <v>1.2715656872982743</v>
      </c>
      <c r="AD1435" s="30">
        <v>-0.77156568729827435</v>
      </c>
    </row>
    <row r="1436" spans="1:30">
      <c r="A1436" s="4">
        <v>43797.75</v>
      </c>
      <c r="B1436">
        <v>43797</v>
      </c>
      <c r="C1436" s="3">
        <v>0.75</v>
      </c>
      <c r="D1436" s="3">
        <v>18</v>
      </c>
      <c r="E1436" s="3">
        <v>59</v>
      </c>
      <c r="F1436" s="3">
        <v>0.9</v>
      </c>
      <c r="G1436" s="5">
        <v>0.7</v>
      </c>
      <c r="H1436" s="3">
        <v>1.6</v>
      </c>
      <c r="I1436" s="3">
        <v>1.55139</v>
      </c>
      <c r="J1436" s="12">
        <f t="shared" si="154"/>
        <v>1.4666666666666666</v>
      </c>
      <c r="K1436" s="4">
        <v>43797.75</v>
      </c>
      <c r="L1436" s="3">
        <f t="shared" si="155"/>
        <v>28</v>
      </c>
      <c r="M1436" s="3">
        <f t="shared" si="156"/>
        <v>18</v>
      </c>
      <c r="N1436" s="3"/>
      <c r="O1436" s="3"/>
      <c r="P1436" s="3"/>
      <c r="Q1436" s="3"/>
      <c r="R1436" s="3"/>
      <c r="S1436" s="3">
        <f t="shared" si="157"/>
        <v>0</v>
      </c>
      <c r="T1436" s="3">
        <f t="shared" si="158"/>
        <v>0</v>
      </c>
      <c r="U1436" s="3">
        <f t="shared" si="159"/>
        <v>0</v>
      </c>
      <c r="V1436" s="3">
        <f t="shared" si="160"/>
        <v>0</v>
      </c>
      <c r="W1436" s="25">
        <v>46</v>
      </c>
      <c r="X1436" s="23">
        <v>13</v>
      </c>
      <c r="Y1436" s="3">
        <v>1.6</v>
      </c>
      <c r="Z1436" s="3"/>
      <c r="AB1436" s="30">
        <v>1406</v>
      </c>
      <c r="AC1436" s="30">
        <v>1.2715656872982743</v>
      </c>
      <c r="AD1436" s="30">
        <v>-0.87156568729827433</v>
      </c>
    </row>
    <row r="1437" spans="1:30">
      <c r="A1437" s="4">
        <v>43797.791666666664</v>
      </c>
      <c r="B1437">
        <v>43797</v>
      </c>
      <c r="C1437" s="3">
        <v>0.79166666666666663</v>
      </c>
      <c r="D1437" s="3">
        <v>19</v>
      </c>
      <c r="E1437" s="3">
        <v>59</v>
      </c>
      <c r="F1437" s="3">
        <v>0.7</v>
      </c>
      <c r="G1437" s="5">
        <v>1.8</v>
      </c>
      <c r="H1437" s="3">
        <v>2.5</v>
      </c>
      <c r="I1437" s="3">
        <v>1.55139</v>
      </c>
      <c r="J1437" s="12">
        <f t="shared" si="154"/>
        <v>1.458333333333333</v>
      </c>
      <c r="K1437" s="4">
        <v>43797.791666666664</v>
      </c>
      <c r="L1437" s="3">
        <f t="shared" si="155"/>
        <v>28</v>
      </c>
      <c r="M1437" s="3">
        <f t="shared" si="156"/>
        <v>19</v>
      </c>
      <c r="N1437" s="3"/>
      <c r="O1437" s="3"/>
      <c r="P1437" s="3"/>
      <c r="Q1437" s="3"/>
      <c r="R1437" s="3"/>
      <c r="S1437" s="3">
        <f t="shared" si="157"/>
        <v>0</v>
      </c>
      <c r="T1437" s="3">
        <f t="shared" si="158"/>
        <v>0</v>
      </c>
      <c r="U1437" s="3">
        <f t="shared" si="159"/>
        <v>0</v>
      </c>
      <c r="V1437" s="3">
        <f t="shared" si="160"/>
        <v>0</v>
      </c>
      <c r="W1437" s="26">
        <v>45</v>
      </c>
      <c r="X1437" s="22">
        <v>11</v>
      </c>
      <c r="Y1437" s="3">
        <v>2.5</v>
      </c>
      <c r="Z1437" s="3"/>
      <c r="AB1437" s="30">
        <v>1407</v>
      </c>
      <c r="AC1437" s="30">
        <v>1.259515105903892</v>
      </c>
      <c r="AD1437" s="30">
        <v>-0.75951510590389204</v>
      </c>
    </row>
    <row r="1438" spans="1:30">
      <c r="A1438" s="4">
        <v>43797.833333333336</v>
      </c>
      <c r="B1438">
        <v>43797</v>
      </c>
      <c r="C1438" s="3">
        <v>0.83333333333333337</v>
      </c>
      <c r="D1438" s="3">
        <v>20</v>
      </c>
      <c r="E1438" s="3">
        <v>59</v>
      </c>
      <c r="F1438" s="3">
        <v>0.8</v>
      </c>
      <c r="G1438" s="5">
        <v>0.7</v>
      </c>
      <c r="H1438" s="3">
        <v>1.5</v>
      </c>
      <c r="I1438" s="3">
        <v>1.55139</v>
      </c>
      <c r="J1438" s="12">
        <f t="shared" si="154"/>
        <v>1.4208333333333332</v>
      </c>
      <c r="K1438" s="4">
        <v>43797.833333333336</v>
      </c>
      <c r="L1438" s="3">
        <f t="shared" si="155"/>
        <v>28</v>
      </c>
      <c r="M1438" s="3">
        <f t="shared" si="156"/>
        <v>20</v>
      </c>
      <c r="N1438" s="3"/>
      <c r="O1438" s="3"/>
      <c r="P1438" s="3"/>
      <c r="Q1438" s="3"/>
      <c r="R1438" s="3"/>
      <c r="S1438" s="3">
        <f t="shared" si="157"/>
        <v>0</v>
      </c>
      <c r="T1438" s="3">
        <f t="shared" si="158"/>
        <v>0</v>
      </c>
      <c r="U1438" s="3">
        <f t="shared" si="159"/>
        <v>0</v>
      </c>
      <c r="V1438" s="3">
        <f t="shared" si="160"/>
        <v>0</v>
      </c>
      <c r="W1438" s="25">
        <v>44</v>
      </c>
      <c r="X1438" s="23">
        <v>11</v>
      </c>
      <c r="Y1438" s="3">
        <v>1.5</v>
      </c>
      <c r="Z1438" s="3"/>
      <c r="AB1438" s="30">
        <v>1408</v>
      </c>
      <c r="AC1438" s="30">
        <v>1.2582736354164903</v>
      </c>
      <c r="AD1438" s="30">
        <v>-0.75827363541649029</v>
      </c>
    </row>
    <row r="1439" spans="1:30">
      <c r="A1439" s="4">
        <v>43797.875</v>
      </c>
      <c r="B1439">
        <v>43797</v>
      </c>
      <c r="C1439" s="3">
        <v>0.875</v>
      </c>
      <c r="D1439" s="3">
        <v>21</v>
      </c>
      <c r="E1439" s="3">
        <v>59</v>
      </c>
      <c r="F1439" s="3">
        <v>0.6</v>
      </c>
      <c r="G1439" s="5">
        <v>0.8</v>
      </c>
      <c r="H1439" s="3">
        <v>1.4</v>
      </c>
      <c r="I1439" s="3">
        <v>1.55139</v>
      </c>
      <c r="J1439" s="12">
        <f t="shared" si="154"/>
        <v>1.4291666666666665</v>
      </c>
      <c r="K1439" s="4">
        <v>43797.875</v>
      </c>
      <c r="L1439" s="3">
        <f t="shared" si="155"/>
        <v>28</v>
      </c>
      <c r="M1439" s="3">
        <f t="shared" si="156"/>
        <v>21</v>
      </c>
      <c r="N1439" s="3">
        <v>0</v>
      </c>
      <c r="O1439" s="3">
        <v>21</v>
      </c>
      <c r="P1439" s="3">
        <v>0</v>
      </c>
      <c r="Q1439" s="3">
        <v>0</v>
      </c>
      <c r="R1439" s="3"/>
      <c r="S1439" s="3">
        <f t="shared" si="157"/>
        <v>0</v>
      </c>
      <c r="T1439" s="3">
        <f t="shared" si="158"/>
        <v>1</v>
      </c>
      <c r="U1439" s="3">
        <f t="shared" si="159"/>
        <v>0</v>
      </c>
      <c r="V1439" s="3">
        <f t="shared" si="160"/>
        <v>0</v>
      </c>
      <c r="W1439" s="26">
        <v>44</v>
      </c>
      <c r="X1439" s="22">
        <v>21</v>
      </c>
      <c r="Y1439" s="3">
        <v>1.4</v>
      </c>
      <c r="Z1439" s="3"/>
      <c r="AB1439" s="30">
        <v>1409</v>
      </c>
      <c r="AC1439" s="30">
        <v>1.4835257479302006</v>
      </c>
      <c r="AD1439" s="30">
        <v>2.1164742520697994</v>
      </c>
    </row>
    <row r="1440" spans="1:30">
      <c r="A1440" s="4">
        <v>43797.916666666664</v>
      </c>
      <c r="B1440">
        <v>43797</v>
      </c>
      <c r="C1440" s="3">
        <v>0.91666666666666663</v>
      </c>
      <c r="D1440" s="3">
        <v>22</v>
      </c>
      <c r="E1440" s="3">
        <v>59</v>
      </c>
      <c r="F1440" s="3">
        <v>0.4</v>
      </c>
      <c r="G1440" s="5">
        <v>1.3</v>
      </c>
      <c r="H1440" s="3">
        <v>1.7000000000000002</v>
      </c>
      <c r="I1440" s="3">
        <v>1.55139</v>
      </c>
      <c r="J1440" s="12">
        <f t="shared" si="154"/>
        <v>1.5583333333333333</v>
      </c>
      <c r="K1440" s="4">
        <v>43797.916666666664</v>
      </c>
      <c r="L1440" s="3">
        <f t="shared" si="155"/>
        <v>28</v>
      </c>
      <c r="M1440" s="3">
        <f t="shared" si="156"/>
        <v>22</v>
      </c>
      <c r="N1440" s="3">
        <v>0</v>
      </c>
      <c r="O1440" s="3">
        <v>45</v>
      </c>
      <c r="P1440" s="3">
        <v>0</v>
      </c>
      <c r="Q1440" s="3">
        <v>0</v>
      </c>
      <c r="R1440" s="3"/>
      <c r="S1440" s="3">
        <f t="shared" si="157"/>
        <v>0</v>
      </c>
      <c r="T1440" s="3">
        <f t="shared" si="158"/>
        <v>1</v>
      </c>
      <c r="U1440" s="3">
        <f t="shared" si="159"/>
        <v>0</v>
      </c>
      <c r="V1440" s="3">
        <f t="shared" si="160"/>
        <v>0</v>
      </c>
      <c r="W1440" s="25">
        <v>44</v>
      </c>
      <c r="X1440" s="23">
        <v>11</v>
      </c>
      <c r="Y1440" s="3">
        <v>1.7000000000000002</v>
      </c>
      <c r="Z1440" s="3"/>
      <c r="AB1440" s="30">
        <v>1410</v>
      </c>
      <c r="AC1440" s="30">
        <v>1.4473740037470535</v>
      </c>
      <c r="AD1440" s="30">
        <v>0.15262599625294659</v>
      </c>
    </row>
    <row r="1441" spans="1:30">
      <c r="A1441" s="4">
        <v>43797.958333333336</v>
      </c>
      <c r="B1441">
        <v>43797</v>
      </c>
      <c r="C1441" s="3">
        <v>0.95833333333333337</v>
      </c>
      <c r="D1441" s="3">
        <v>23</v>
      </c>
      <c r="E1441" s="3">
        <v>59</v>
      </c>
      <c r="F1441" s="3">
        <v>0.2</v>
      </c>
      <c r="G1441" s="5">
        <v>0.2</v>
      </c>
      <c r="H1441" s="3">
        <v>0.4</v>
      </c>
      <c r="I1441" s="3">
        <v>1.55139</v>
      </c>
      <c r="J1441" s="12">
        <f t="shared" si="154"/>
        <v>1.5708333333333335</v>
      </c>
      <c r="K1441" s="4">
        <v>43797.958333333336</v>
      </c>
      <c r="L1441" s="3">
        <f t="shared" si="155"/>
        <v>28</v>
      </c>
      <c r="M1441" s="3">
        <f t="shared" si="156"/>
        <v>23</v>
      </c>
      <c r="N1441" s="3">
        <v>0</v>
      </c>
      <c r="O1441" s="3">
        <v>38</v>
      </c>
      <c r="P1441" s="3">
        <v>0</v>
      </c>
      <c r="Q1441" s="3">
        <v>0</v>
      </c>
      <c r="R1441" s="3"/>
      <c r="S1441" s="3">
        <f t="shared" si="157"/>
        <v>0</v>
      </c>
      <c r="T1441" s="3">
        <f t="shared" si="158"/>
        <v>1</v>
      </c>
      <c r="U1441" s="3">
        <f t="shared" si="159"/>
        <v>0</v>
      </c>
      <c r="V1441" s="3">
        <f t="shared" si="160"/>
        <v>0</v>
      </c>
      <c r="W1441" s="26">
        <v>43</v>
      </c>
      <c r="X1441" s="22">
        <v>11</v>
      </c>
      <c r="Y1441" s="3">
        <v>0.4</v>
      </c>
      <c r="Z1441" s="3"/>
      <c r="AB1441" s="30">
        <v>1411</v>
      </c>
      <c r="AC1441" s="30">
        <v>1.435323422352671</v>
      </c>
      <c r="AD1441" s="30">
        <v>-0.63532342235267092</v>
      </c>
    </row>
    <row r="1442" spans="1:30">
      <c r="A1442" s="4">
        <v>43798</v>
      </c>
      <c r="B1442">
        <v>43798</v>
      </c>
      <c r="C1442" s="3">
        <v>0</v>
      </c>
      <c r="D1442" s="3">
        <v>0</v>
      </c>
      <c r="E1442" s="3">
        <v>60</v>
      </c>
      <c r="F1442" s="3">
        <v>0.4</v>
      </c>
      <c r="G1442" s="5">
        <v>0.5</v>
      </c>
      <c r="H1442" s="3">
        <v>0.9</v>
      </c>
      <c r="I1442" s="3">
        <v>1.55139</v>
      </c>
      <c r="J1442" s="12">
        <f t="shared" si="154"/>
        <v>1.575</v>
      </c>
      <c r="K1442" s="4">
        <v>43798</v>
      </c>
      <c r="L1442" s="3">
        <f t="shared" si="155"/>
        <v>29</v>
      </c>
      <c r="M1442" s="3">
        <f t="shared" si="156"/>
        <v>0</v>
      </c>
      <c r="N1442" s="3">
        <v>0</v>
      </c>
      <c r="O1442" s="3">
        <v>25</v>
      </c>
      <c r="P1442" s="3">
        <v>0</v>
      </c>
      <c r="Q1442" s="3">
        <v>0</v>
      </c>
      <c r="R1442" s="3"/>
      <c r="S1442" s="3">
        <f t="shared" si="157"/>
        <v>0</v>
      </c>
      <c r="T1442" s="3">
        <f t="shared" si="158"/>
        <v>1</v>
      </c>
      <c r="U1442" s="3">
        <f t="shared" si="159"/>
        <v>0</v>
      </c>
      <c r="V1442" s="3">
        <f t="shared" si="160"/>
        <v>0</v>
      </c>
      <c r="W1442" s="25">
        <v>42</v>
      </c>
      <c r="X1442" s="23">
        <v>11</v>
      </c>
      <c r="Y1442" s="3">
        <v>0.9</v>
      </c>
      <c r="Z1442" s="3"/>
      <c r="AB1442" s="30">
        <v>1412</v>
      </c>
      <c r="AC1442" s="30">
        <v>1.1390092919600678</v>
      </c>
      <c r="AD1442" s="30">
        <v>-0.13900929196006784</v>
      </c>
    </row>
    <row r="1443" spans="1:30">
      <c r="A1443" s="4">
        <v>43798.041666666664</v>
      </c>
      <c r="B1443">
        <v>43798</v>
      </c>
      <c r="C1443" s="3">
        <v>4.1666666666666664E-2</v>
      </c>
      <c r="D1443" s="3">
        <v>1</v>
      </c>
      <c r="E1443" s="3">
        <v>60</v>
      </c>
      <c r="F1443" s="3">
        <v>0.5</v>
      </c>
      <c r="G1443" s="5">
        <v>0.4</v>
      </c>
      <c r="H1443" s="3">
        <v>0.9</v>
      </c>
      <c r="I1443" s="3">
        <v>1.55139</v>
      </c>
      <c r="J1443" s="12">
        <f t="shared" si="154"/>
        <v>1.5541666666666665</v>
      </c>
      <c r="K1443" s="4">
        <v>43798.041666666664</v>
      </c>
      <c r="L1443" s="3">
        <f t="shared" si="155"/>
        <v>29</v>
      </c>
      <c r="M1443" s="3">
        <f t="shared" si="156"/>
        <v>1</v>
      </c>
      <c r="N1443" s="3">
        <v>0</v>
      </c>
      <c r="O1443" s="3">
        <v>32</v>
      </c>
      <c r="P1443" s="3">
        <v>0</v>
      </c>
      <c r="Q1443" s="3">
        <v>0</v>
      </c>
      <c r="R1443" s="3"/>
      <c r="S1443" s="3">
        <f t="shared" si="157"/>
        <v>0</v>
      </c>
      <c r="T1443" s="3">
        <f t="shared" si="158"/>
        <v>1</v>
      </c>
      <c r="U1443" s="3">
        <f t="shared" si="159"/>
        <v>0</v>
      </c>
      <c r="V1443" s="3">
        <f t="shared" si="160"/>
        <v>0</v>
      </c>
      <c r="W1443" s="26">
        <v>41</v>
      </c>
      <c r="X1443" s="22">
        <v>11</v>
      </c>
      <c r="Y1443" s="3">
        <v>0.9</v>
      </c>
      <c r="Z1443" s="3"/>
      <c r="AB1443" s="30">
        <v>1413</v>
      </c>
      <c r="AC1443" s="30">
        <v>1.165593395723636</v>
      </c>
      <c r="AD1443" s="30">
        <v>0.63440660427636408</v>
      </c>
    </row>
    <row r="1444" spans="1:30">
      <c r="A1444" s="4">
        <v>43798.083333333336</v>
      </c>
      <c r="B1444">
        <v>43798</v>
      </c>
      <c r="C1444" s="3">
        <v>8.3333333333333329E-2</v>
      </c>
      <c r="D1444" s="3">
        <v>2</v>
      </c>
      <c r="E1444" s="3">
        <v>60</v>
      </c>
      <c r="F1444" s="3">
        <v>0.5</v>
      </c>
      <c r="G1444" s="5">
        <v>0.6</v>
      </c>
      <c r="H1444" s="3">
        <v>1.1000000000000001</v>
      </c>
      <c r="I1444" s="3">
        <v>1.55139</v>
      </c>
      <c r="J1444" s="12">
        <f t="shared" si="154"/>
        <v>1.5541666666666665</v>
      </c>
      <c r="K1444" s="4">
        <v>43798.083333333336</v>
      </c>
      <c r="L1444" s="3">
        <f t="shared" si="155"/>
        <v>29</v>
      </c>
      <c r="M1444" s="3">
        <f t="shared" si="156"/>
        <v>2</v>
      </c>
      <c r="N1444" s="3">
        <v>0</v>
      </c>
      <c r="O1444" s="3">
        <v>26</v>
      </c>
      <c r="P1444" s="3">
        <v>0</v>
      </c>
      <c r="Q1444" s="3">
        <v>0</v>
      </c>
      <c r="R1444" s="3"/>
      <c r="S1444" s="3">
        <f t="shared" si="157"/>
        <v>0</v>
      </c>
      <c r="T1444" s="3">
        <f t="shared" si="158"/>
        <v>1</v>
      </c>
      <c r="U1444" s="3">
        <f t="shared" si="159"/>
        <v>0</v>
      </c>
      <c r="V1444" s="3">
        <f t="shared" si="160"/>
        <v>0</v>
      </c>
      <c r="W1444" s="25">
        <v>41</v>
      </c>
      <c r="X1444" s="23">
        <v>11</v>
      </c>
      <c r="Y1444" s="3">
        <v>1.1000000000000001</v>
      </c>
      <c r="Z1444" s="3"/>
      <c r="AB1444" s="30">
        <v>1414</v>
      </c>
      <c r="AC1444" s="30">
        <v>1.5405764916113043</v>
      </c>
      <c r="AD1444" s="30">
        <v>0.25942350838869577</v>
      </c>
    </row>
    <row r="1445" spans="1:30">
      <c r="A1445" s="4">
        <v>43798.125</v>
      </c>
      <c r="B1445">
        <v>43798</v>
      </c>
      <c r="C1445" s="3">
        <v>0.125</v>
      </c>
      <c r="D1445" s="3">
        <v>3</v>
      </c>
      <c r="E1445" s="3">
        <v>60</v>
      </c>
      <c r="F1445" s="3">
        <v>0.7</v>
      </c>
      <c r="G1445" s="5">
        <v>0.7</v>
      </c>
      <c r="H1445" s="3">
        <v>1.4</v>
      </c>
      <c r="I1445" s="3">
        <v>1.55139</v>
      </c>
      <c r="J1445" s="12">
        <f t="shared" si="154"/>
        <v>1.5499999999999998</v>
      </c>
      <c r="K1445" s="4">
        <v>43798.125</v>
      </c>
      <c r="L1445" s="3">
        <f t="shared" si="155"/>
        <v>29</v>
      </c>
      <c r="M1445" s="3">
        <f t="shared" si="156"/>
        <v>3</v>
      </c>
      <c r="N1445" s="3">
        <v>0</v>
      </c>
      <c r="O1445" s="3">
        <v>38</v>
      </c>
      <c r="P1445" s="3">
        <v>0</v>
      </c>
      <c r="Q1445" s="3">
        <v>0</v>
      </c>
      <c r="R1445" s="3"/>
      <c r="S1445" s="3">
        <f t="shared" si="157"/>
        <v>0</v>
      </c>
      <c r="T1445" s="3">
        <f t="shared" si="158"/>
        <v>1</v>
      </c>
      <c r="U1445" s="3">
        <f t="shared" si="159"/>
        <v>0</v>
      </c>
      <c r="V1445" s="3">
        <f t="shared" si="160"/>
        <v>0</v>
      </c>
      <c r="W1445" s="26">
        <v>39</v>
      </c>
      <c r="X1445" s="22">
        <v>11</v>
      </c>
      <c r="Y1445" s="3">
        <v>1.4</v>
      </c>
      <c r="Z1445" s="3"/>
      <c r="AB1445" s="30">
        <v>1415</v>
      </c>
      <c r="AC1445" s="30">
        <v>1.4994588654785506</v>
      </c>
      <c r="AD1445" s="30">
        <v>1.2005411345214496</v>
      </c>
    </row>
    <row r="1446" spans="1:30">
      <c r="A1446" s="4">
        <v>43798.166666666664</v>
      </c>
      <c r="B1446">
        <v>43798</v>
      </c>
      <c r="C1446" s="3">
        <v>0.16666666666666666</v>
      </c>
      <c r="D1446" s="3">
        <v>4</v>
      </c>
      <c r="E1446" s="3">
        <v>60</v>
      </c>
      <c r="F1446" s="3">
        <v>0.6</v>
      </c>
      <c r="G1446" s="5">
        <v>0.5</v>
      </c>
      <c r="H1446" s="3">
        <v>1.1000000000000001</v>
      </c>
      <c r="I1446" s="3">
        <v>1.55139</v>
      </c>
      <c r="J1446" s="12">
        <f t="shared" si="154"/>
        <v>1.5416666666666667</v>
      </c>
      <c r="K1446" s="4">
        <v>43798.166666666664</v>
      </c>
      <c r="L1446" s="3">
        <f t="shared" si="155"/>
        <v>29</v>
      </c>
      <c r="M1446" s="3">
        <f t="shared" si="156"/>
        <v>4</v>
      </c>
      <c r="N1446" s="3">
        <v>0</v>
      </c>
      <c r="O1446" s="3">
        <v>26</v>
      </c>
      <c r="P1446" s="3">
        <v>0</v>
      </c>
      <c r="Q1446" s="3">
        <v>0</v>
      </c>
      <c r="R1446" s="3"/>
      <c r="S1446" s="3">
        <f t="shared" si="157"/>
        <v>0</v>
      </c>
      <c r="T1446" s="3">
        <f t="shared" si="158"/>
        <v>1</v>
      </c>
      <c r="U1446" s="3">
        <f t="shared" si="159"/>
        <v>0</v>
      </c>
      <c r="V1446" s="3">
        <f t="shared" si="160"/>
        <v>0</v>
      </c>
      <c r="W1446" s="25">
        <v>39</v>
      </c>
      <c r="X1446" s="23">
        <v>11</v>
      </c>
      <c r="Y1446" s="3">
        <v>1.1000000000000001</v>
      </c>
      <c r="Z1446" s="3"/>
      <c r="AB1446" s="30">
        <v>1416</v>
      </c>
      <c r="AC1446" s="30">
        <v>1.5139923878477362</v>
      </c>
      <c r="AD1446" s="30">
        <v>8.6007612152263935E-2</v>
      </c>
    </row>
    <row r="1447" spans="1:30">
      <c r="A1447" s="4">
        <v>43798.208333333336</v>
      </c>
      <c r="B1447">
        <v>43798</v>
      </c>
      <c r="C1447" s="3">
        <v>0.20833333333333334</v>
      </c>
      <c r="D1447" s="3">
        <v>5</v>
      </c>
      <c r="E1447" s="3">
        <v>60</v>
      </c>
      <c r="F1447" s="3">
        <v>0.6</v>
      </c>
      <c r="G1447" s="5">
        <v>0.8</v>
      </c>
      <c r="H1447" s="3">
        <v>1.4</v>
      </c>
      <c r="I1447" s="3">
        <v>1.55139</v>
      </c>
      <c r="J1447" s="12">
        <f t="shared" si="154"/>
        <v>1.5499999999999998</v>
      </c>
      <c r="K1447" s="4">
        <v>43798.208333333336</v>
      </c>
      <c r="L1447" s="3">
        <f t="shared" si="155"/>
        <v>29</v>
      </c>
      <c r="M1447" s="3">
        <f t="shared" si="156"/>
        <v>5</v>
      </c>
      <c r="N1447" s="3">
        <v>0</v>
      </c>
      <c r="O1447" s="3">
        <v>25</v>
      </c>
      <c r="P1447" s="3">
        <v>0</v>
      </c>
      <c r="Q1447" s="3">
        <v>0</v>
      </c>
      <c r="R1447" s="3"/>
      <c r="S1447" s="3">
        <f t="shared" si="157"/>
        <v>0</v>
      </c>
      <c r="T1447" s="3">
        <f t="shared" si="158"/>
        <v>1</v>
      </c>
      <c r="U1447" s="3">
        <f t="shared" si="159"/>
        <v>0</v>
      </c>
      <c r="V1447" s="3">
        <f t="shared" si="160"/>
        <v>0</v>
      </c>
      <c r="W1447" s="26">
        <v>38</v>
      </c>
      <c r="X1447" s="22">
        <v>11</v>
      </c>
      <c r="Y1447" s="3">
        <v>1.4</v>
      </c>
      <c r="Z1447" s="3"/>
      <c r="AB1447" s="30">
        <v>1417</v>
      </c>
      <c r="AC1447" s="30">
        <v>1.6008293985832165</v>
      </c>
      <c r="AD1447" s="30">
        <v>-0.40082939858321653</v>
      </c>
    </row>
    <row r="1448" spans="1:30">
      <c r="A1448" s="4">
        <v>43798.25</v>
      </c>
      <c r="B1448">
        <v>43798</v>
      </c>
      <c r="C1448" s="3">
        <v>0.25</v>
      </c>
      <c r="D1448" s="3">
        <v>6</v>
      </c>
      <c r="E1448" s="3">
        <v>60</v>
      </c>
      <c r="F1448" s="3">
        <v>0.7</v>
      </c>
      <c r="G1448" s="5">
        <v>0.5</v>
      </c>
      <c r="H1448" s="3">
        <v>1.2</v>
      </c>
      <c r="I1448" s="3">
        <v>1.55139</v>
      </c>
      <c r="J1448" s="12">
        <f t="shared" si="154"/>
        <v>1.6166666666666665</v>
      </c>
      <c r="K1448" s="4">
        <v>43798.25</v>
      </c>
      <c r="L1448" s="3">
        <f t="shared" si="155"/>
        <v>29</v>
      </c>
      <c r="M1448" s="3">
        <f t="shared" si="156"/>
        <v>6</v>
      </c>
      <c r="N1448" s="3">
        <v>0</v>
      </c>
      <c r="O1448" s="3">
        <v>29</v>
      </c>
      <c r="P1448" s="3">
        <v>0</v>
      </c>
      <c r="Q1448" s="3">
        <v>0</v>
      </c>
      <c r="R1448" s="3"/>
      <c r="S1448" s="3">
        <f t="shared" si="157"/>
        <v>0</v>
      </c>
      <c r="T1448" s="3">
        <f t="shared" si="158"/>
        <v>1</v>
      </c>
      <c r="U1448" s="3">
        <f t="shared" si="159"/>
        <v>0</v>
      </c>
      <c r="V1448" s="3">
        <f t="shared" si="160"/>
        <v>0</v>
      </c>
      <c r="W1448" s="25">
        <v>38</v>
      </c>
      <c r="X1448" s="23">
        <v>13</v>
      </c>
      <c r="Y1448" s="3">
        <v>1.2</v>
      </c>
      <c r="Z1448" s="3"/>
      <c r="AB1448" s="30">
        <v>1418</v>
      </c>
      <c r="AC1448" s="30">
        <v>1.6141214504650006</v>
      </c>
      <c r="AD1448" s="30">
        <v>1.3858785495349994</v>
      </c>
    </row>
    <row r="1449" spans="1:30">
      <c r="A1449" s="4">
        <v>43798.291666666664</v>
      </c>
      <c r="B1449">
        <v>43798</v>
      </c>
      <c r="C1449" s="3">
        <v>0.29166666666666669</v>
      </c>
      <c r="D1449" s="3">
        <v>7</v>
      </c>
      <c r="E1449" s="3">
        <v>60</v>
      </c>
      <c r="F1449" s="3">
        <v>0.9</v>
      </c>
      <c r="G1449" s="5">
        <v>0.6</v>
      </c>
      <c r="H1449" s="3">
        <v>1.5</v>
      </c>
      <c r="I1449" s="3">
        <v>1.55139</v>
      </c>
      <c r="J1449" s="12">
        <f t="shared" si="154"/>
        <v>1.6624999999999996</v>
      </c>
      <c r="K1449" s="4">
        <v>43798.291666666664</v>
      </c>
      <c r="L1449" s="3">
        <f t="shared" si="155"/>
        <v>29</v>
      </c>
      <c r="M1449" s="3">
        <f t="shared" si="156"/>
        <v>7</v>
      </c>
      <c r="N1449" s="3">
        <v>0</v>
      </c>
      <c r="O1449" s="3">
        <v>33</v>
      </c>
      <c r="P1449" s="3">
        <v>0</v>
      </c>
      <c r="Q1449" s="3">
        <v>0</v>
      </c>
      <c r="R1449" s="3"/>
      <c r="S1449" s="3">
        <f t="shared" si="157"/>
        <v>0</v>
      </c>
      <c r="T1449" s="3">
        <f t="shared" si="158"/>
        <v>1</v>
      </c>
      <c r="U1449" s="3">
        <f t="shared" si="159"/>
        <v>0</v>
      </c>
      <c r="V1449" s="3">
        <f t="shared" si="160"/>
        <v>0</v>
      </c>
      <c r="W1449" s="26">
        <v>40</v>
      </c>
      <c r="X1449" s="22">
        <v>13</v>
      </c>
      <c r="Y1449" s="3">
        <v>1.5</v>
      </c>
      <c r="Z1449" s="3"/>
      <c r="AB1449" s="30">
        <v>1419</v>
      </c>
      <c r="AC1449" s="30">
        <v>1.6635652465299318</v>
      </c>
      <c r="AD1449" s="30">
        <v>-0.66356524652993176</v>
      </c>
    </row>
    <row r="1450" spans="1:30">
      <c r="A1450" s="4">
        <v>43798.333333333336</v>
      </c>
      <c r="B1450">
        <v>43798</v>
      </c>
      <c r="C1450" s="3">
        <v>0.33333333333333331</v>
      </c>
      <c r="D1450" s="3">
        <v>8</v>
      </c>
      <c r="E1450" s="3">
        <v>60</v>
      </c>
      <c r="F1450" s="3">
        <v>0.5</v>
      </c>
      <c r="G1450" s="5">
        <v>1.5</v>
      </c>
      <c r="H1450" s="3">
        <v>2</v>
      </c>
      <c r="I1450" s="3">
        <v>1.55139</v>
      </c>
      <c r="J1450" s="12">
        <f t="shared" si="154"/>
        <v>1.708333333333333</v>
      </c>
      <c r="K1450" s="4">
        <v>43798.333333333336</v>
      </c>
      <c r="L1450" s="3">
        <f t="shared" si="155"/>
        <v>29</v>
      </c>
      <c r="M1450" s="3">
        <f t="shared" si="156"/>
        <v>8</v>
      </c>
      <c r="N1450" s="3">
        <v>0</v>
      </c>
      <c r="O1450" s="3">
        <v>36</v>
      </c>
      <c r="P1450" s="3">
        <v>0</v>
      </c>
      <c r="Q1450" s="3">
        <v>0</v>
      </c>
      <c r="R1450" s="3"/>
      <c r="S1450" s="3">
        <f t="shared" si="157"/>
        <v>0</v>
      </c>
      <c r="T1450" s="3">
        <f t="shared" si="158"/>
        <v>1</v>
      </c>
      <c r="U1450" s="3">
        <f t="shared" si="159"/>
        <v>0</v>
      </c>
      <c r="V1450" s="3">
        <f t="shared" si="160"/>
        <v>0</v>
      </c>
      <c r="W1450" s="25">
        <v>42</v>
      </c>
      <c r="X1450" s="23">
        <v>13</v>
      </c>
      <c r="Y1450" s="3">
        <v>2</v>
      </c>
      <c r="Z1450" s="3"/>
      <c r="AB1450" s="30">
        <v>1420</v>
      </c>
      <c r="AC1450" s="30">
        <v>1.6286549728341861</v>
      </c>
      <c r="AD1450" s="30">
        <v>-1.1286549728341861</v>
      </c>
    </row>
    <row r="1451" spans="1:30">
      <c r="A1451" s="4">
        <v>43798.375</v>
      </c>
      <c r="B1451">
        <v>43798</v>
      </c>
      <c r="C1451" s="3">
        <v>0.375</v>
      </c>
      <c r="D1451" s="3">
        <v>9</v>
      </c>
      <c r="E1451" s="3">
        <v>60</v>
      </c>
      <c r="F1451" s="3">
        <v>0.2</v>
      </c>
      <c r="G1451" s="5">
        <v>0.5</v>
      </c>
      <c r="H1451" s="3">
        <v>0.7</v>
      </c>
      <c r="I1451" s="3">
        <v>1.55139</v>
      </c>
      <c r="J1451" s="12">
        <f t="shared" si="154"/>
        <v>1.6541666666666666</v>
      </c>
      <c r="K1451" s="4">
        <v>43798.375</v>
      </c>
      <c r="L1451" s="3">
        <f t="shared" si="155"/>
        <v>29</v>
      </c>
      <c r="M1451" s="3">
        <f t="shared" si="156"/>
        <v>9</v>
      </c>
      <c r="N1451" s="3">
        <v>0</v>
      </c>
      <c r="O1451" s="3">
        <v>58</v>
      </c>
      <c r="P1451" s="3">
        <v>0</v>
      </c>
      <c r="Q1451" s="3">
        <v>0</v>
      </c>
      <c r="R1451" s="3"/>
      <c r="S1451" s="3">
        <f t="shared" si="157"/>
        <v>0</v>
      </c>
      <c r="T1451" s="3">
        <f t="shared" si="158"/>
        <v>1</v>
      </c>
      <c r="U1451" s="3">
        <f t="shared" si="159"/>
        <v>0</v>
      </c>
      <c r="V1451" s="3">
        <f t="shared" si="160"/>
        <v>0</v>
      </c>
      <c r="W1451" s="26">
        <v>44</v>
      </c>
      <c r="X1451" s="22">
        <v>17</v>
      </c>
      <c r="Y1451" s="3">
        <v>0.7</v>
      </c>
      <c r="Z1451" s="3"/>
      <c r="AB1451" s="30">
        <v>1421</v>
      </c>
      <c r="AC1451" s="30">
        <v>1.6070367510202246</v>
      </c>
      <c r="AD1451" s="30">
        <v>-1.1070367510202246</v>
      </c>
    </row>
    <row r="1452" spans="1:30">
      <c r="A1452" s="4">
        <v>43798.416666666664</v>
      </c>
      <c r="B1452">
        <v>43798</v>
      </c>
      <c r="C1452" s="3">
        <v>0.41666666666666669</v>
      </c>
      <c r="D1452" s="3">
        <v>10</v>
      </c>
      <c r="E1452" s="3">
        <v>60</v>
      </c>
      <c r="F1452" s="3">
        <v>0.3</v>
      </c>
      <c r="G1452" s="5">
        <v>2.2999999999999998</v>
      </c>
      <c r="H1452" s="3">
        <v>2.5999999999999996</v>
      </c>
      <c r="I1452" s="3">
        <v>1.55139</v>
      </c>
      <c r="J1452" s="12">
        <f t="shared" si="154"/>
        <v>1.6999999999999995</v>
      </c>
      <c r="K1452" s="4">
        <v>43798.416666666664</v>
      </c>
      <c r="L1452" s="3">
        <f t="shared" si="155"/>
        <v>29</v>
      </c>
      <c r="M1452" s="3">
        <f t="shared" si="156"/>
        <v>10</v>
      </c>
      <c r="N1452" s="3">
        <v>0</v>
      </c>
      <c r="O1452" s="3">
        <v>54</v>
      </c>
      <c r="P1452" s="3">
        <v>0</v>
      </c>
      <c r="Q1452" s="3">
        <v>0</v>
      </c>
      <c r="R1452" s="3"/>
      <c r="S1452" s="3">
        <f t="shared" si="157"/>
        <v>0</v>
      </c>
      <c r="T1452" s="3">
        <f t="shared" si="158"/>
        <v>1</v>
      </c>
      <c r="U1452" s="3">
        <f t="shared" si="159"/>
        <v>0</v>
      </c>
      <c r="V1452" s="3">
        <f t="shared" si="160"/>
        <v>0</v>
      </c>
      <c r="W1452" s="25">
        <v>48</v>
      </c>
      <c r="X1452" s="23">
        <v>13</v>
      </c>
      <c r="Y1452" s="3">
        <v>2.5999999999999996</v>
      </c>
      <c r="Z1452" s="3"/>
      <c r="AB1452" s="30">
        <v>1422</v>
      </c>
      <c r="AC1452" s="30">
        <v>1.6203288029020086</v>
      </c>
      <c r="AD1452" s="30">
        <v>-1.1203288029020086</v>
      </c>
    </row>
    <row r="1453" spans="1:30">
      <c r="A1453" s="4">
        <v>43798.458333333336</v>
      </c>
      <c r="B1453">
        <v>43798</v>
      </c>
      <c r="C1453" s="3">
        <v>0.45833333333333331</v>
      </c>
      <c r="D1453" s="3">
        <v>11</v>
      </c>
      <c r="E1453" s="3">
        <v>60</v>
      </c>
      <c r="F1453" s="3">
        <v>2.2000000000000002</v>
      </c>
      <c r="G1453" s="5">
        <v>0.2</v>
      </c>
      <c r="H1453" s="3">
        <v>2.4000000000000004</v>
      </c>
      <c r="I1453" s="3">
        <v>1.55139</v>
      </c>
      <c r="J1453" s="12">
        <f t="shared" si="154"/>
        <v>1.7374999999999998</v>
      </c>
      <c r="K1453" s="4">
        <v>43798.458333333336</v>
      </c>
      <c r="L1453" s="3">
        <f t="shared" si="155"/>
        <v>29</v>
      </c>
      <c r="M1453" s="3">
        <f t="shared" si="156"/>
        <v>11</v>
      </c>
      <c r="N1453" s="3">
        <v>0</v>
      </c>
      <c r="O1453" s="3">
        <v>19</v>
      </c>
      <c r="P1453" s="3">
        <v>0</v>
      </c>
      <c r="Q1453" s="3">
        <v>0</v>
      </c>
      <c r="R1453" s="3"/>
      <c r="S1453" s="3">
        <f t="shared" si="157"/>
        <v>0</v>
      </c>
      <c r="T1453" s="3">
        <f t="shared" si="158"/>
        <v>1</v>
      </c>
      <c r="U1453" s="3">
        <f t="shared" si="159"/>
        <v>0</v>
      </c>
      <c r="V1453" s="3">
        <f t="shared" si="160"/>
        <v>0</v>
      </c>
      <c r="W1453" s="26">
        <v>49</v>
      </c>
      <c r="X1453" s="22">
        <v>13</v>
      </c>
      <c r="Y1453" s="3">
        <v>2.4000000000000004</v>
      </c>
      <c r="Z1453" s="3"/>
      <c r="AB1453" s="30">
        <v>1423</v>
      </c>
      <c r="AC1453" s="30">
        <v>1.6336208547837927</v>
      </c>
      <c r="AD1453" s="30">
        <v>-0.83362085478379266</v>
      </c>
    </row>
    <row r="1454" spans="1:30">
      <c r="A1454" s="4">
        <v>43798.5</v>
      </c>
      <c r="B1454">
        <v>43798</v>
      </c>
      <c r="C1454" s="3">
        <v>0.5</v>
      </c>
      <c r="D1454" s="3">
        <v>12</v>
      </c>
      <c r="E1454" s="3">
        <v>60</v>
      </c>
      <c r="F1454" s="3">
        <v>0.2</v>
      </c>
      <c r="G1454" s="5">
        <v>0.2</v>
      </c>
      <c r="H1454" s="3">
        <v>0.4</v>
      </c>
      <c r="I1454" s="3">
        <v>1.55139</v>
      </c>
      <c r="J1454" s="12">
        <f t="shared" si="154"/>
        <v>1.9583333333333333</v>
      </c>
      <c r="K1454" s="4">
        <v>43798.499999826388</v>
      </c>
      <c r="L1454" s="3">
        <f t="shared" si="155"/>
        <v>29</v>
      </c>
      <c r="M1454" s="3">
        <f t="shared" si="156"/>
        <v>12</v>
      </c>
      <c r="N1454" s="3"/>
      <c r="O1454" s="3"/>
      <c r="P1454" s="3"/>
      <c r="Q1454" s="3"/>
      <c r="R1454" s="3"/>
      <c r="S1454" s="3">
        <f t="shared" si="157"/>
        <v>0</v>
      </c>
      <c r="T1454" s="3">
        <f t="shared" si="158"/>
        <v>0</v>
      </c>
      <c r="U1454" s="3">
        <f t="shared" si="159"/>
        <v>0</v>
      </c>
      <c r="V1454" s="3">
        <f t="shared" si="160"/>
        <v>0</v>
      </c>
      <c r="W1454" s="25">
        <v>50</v>
      </c>
      <c r="X1454" s="23">
        <v>17</v>
      </c>
      <c r="Y1454" s="3">
        <v>0.4</v>
      </c>
      <c r="Z1454" s="3"/>
      <c r="AB1454" s="30">
        <v>1424</v>
      </c>
      <c r="AC1454" s="30">
        <v>1.6336208547837927</v>
      </c>
      <c r="AD1454" s="30">
        <v>0.2663791452162072</v>
      </c>
    </row>
    <row r="1455" spans="1:30">
      <c r="A1455" s="4">
        <v>43798.541666666664</v>
      </c>
      <c r="B1455">
        <v>43798</v>
      </c>
      <c r="C1455" s="3">
        <v>0.54166666666666663</v>
      </c>
      <c r="D1455" s="3">
        <v>13</v>
      </c>
      <c r="E1455" s="3">
        <v>60</v>
      </c>
      <c r="F1455" s="3">
        <v>0.2</v>
      </c>
      <c r="G1455" s="5">
        <v>0.3</v>
      </c>
      <c r="H1455" s="3">
        <v>0.5</v>
      </c>
      <c r="I1455" s="3">
        <v>1.55139</v>
      </c>
      <c r="J1455" s="12">
        <f t="shared" si="154"/>
        <v>2.0624999999999996</v>
      </c>
      <c r="K1455" s="4">
        <v>43798.541666666664</v>
      </c>
      <c r="L1455" s="3">
        <f t="shared" si="155"/>
        <v>29</v>
      </c>
      <c r="M1455" s="3">
        <f t="shared" si="156"/>
        <v>13</v>
      </c>
      <c r="N1455" s="3">
        <v>0</v>
      </c>
      <c r="O1455" s="3">
        <v>6</v>
      </c>
      <c r="P1455" s="3">
        <v>0</v>
      </c>
      <c r="Q1455" s="3">
        <v>0</v>
      </c>
      <c r="R1455" s="3"/>
      <c r="S1455" s="3">
        <f t="shared" si="157"/>
        <v>0</v>
      </c>
      <c r="T1455" s="3">
        <f t="shared" si="158"/>
        <v>1</v>
      </c>
      <c r="U1455" s="3">
        <f t="shared" si="159"/>
        <v>0</v>
      </c>
      <c r="V1455" s="3">
        <f t="shared" si="160"/>
        <v>0</v>
      </c>
      <c r="W1455" s="26">
        <v>52</v>
      </c>
      <c r="X1455" s="22">
        <v>21</v>
      </c>
      <c r="Y1455" s="3">
        <v>0.5</v>
      </c>
      <c r="Z1455" s="3"/>
      <c r="AB1455" s="30">
        <v>1425</v>
      </c>
      <c r="AC1455" s="30">
        <v>1.7287840354514503</v>
      </c>
      <c r="AD1455" s="30">
        <v>-1.0287840354514504</v>
      </c>
    </row>
    <row r="1456" spans="1:30">
      <c r="A1456" s="4">
        <v>43798.583333333336</v>
      </c>
      <c r="B1456">
        <v>43798</v>
      </c>
      <c r="C1456" s="3">
        <v>0.58333333333333337</v>
      </c>
      <c r="D1456" s="3">
        <v>14</v>
      </c>
      <c r="E1456" s="3">
        <v>60</v>
      </c>
      <c r="F1456" s="3">
        <v>0.4</v>
      </c>
      <c r="G1456" s="5">
        <v>0.3</v>
      </c>
      <c r="H1456" s="3">
        <v>0.7</v>
      </c>
      <c r="I1456" s="3">
        <v>1.55139</v>
      </c>
      <c r="J1456" s="12">
        <f t="shared" si="154"/>
        <v>2.1249999999999996</v>
      </c>
      <c r="K1456" s="4">
        <v>43798.583333333336</v>
      </c>
      <c r="L1456" s="3">
        <f t="shared" si="155"/>
        <v>29</v>
      </c>
      <c r="M1456" s="3">
        <f t="shared" si="156"/>
        <v>14</v>
      </c>
      <c r="N1456" s="3">
        <v>0</v>
      </c>
      <c r="O1456" s="3">
        <v>58</v>
      </c>
      <c r="P1456" s="3">
        <v>0</v>
      </c>
      <c r="Q1456" s="3">
        <v>0</v>
      </c>
      <c r="R1456" s="3"/>
      <c r="S1456" s="3">
        <f t="shared" si="157"/>
        <v>0</v>
      </c>
      <c r="T1456" s="3">
        <f t="shared" si="158"/>
        <v>1</v>
      </c>
      <c r="U1456" s="3">
        <f t="shared" si="159"/>
        <v>0</v>
      </c>
      <c r="V1456" s="3">
        <f t="shared" si="160"/>
        <v>0</v>
      </c>
      <c r="W1456" s="25">
        <v>52</v>
      </c>
      <c r="X1456" s="23">
        <v>21</v>
      </c>
      <c r="Y1456" s="3">
        <v>0.7</v>
      </c>
      <c r="Z1456" s="3"/>
      <c r="AB1456" s="30">
        <v>1426</v>
      </c>
      <c r="AC1456" s="30">
        <v>1.6901493502934999</v>
      </c>
      <c r="AD1456" s="30">
        <v>1.3098506497065001</v>
      </c>
    </row>
    <row r="1457" spans="1:30">
      <c r="A1457" s="4">
        <v>43798.625</v>
      </c>
      <c r="B1457">
        <v>43798</v>
      </c>
      <c r="C1457" s="3">
        <v>0.625</v>
      </c>
      <c r="D1457" s="3">
        <v>15</v>
      </c>
      <c r="E1457" s="3">
        <v>60</v>
      </c>
      <c r="F1457" s="3">
        <v>0.3</v>
      </c>
      <c r="G1457" s="5">
        <v>1</v>
      </c>
      <c r="H1457" s="3">
        <v>1.3</v>
      </c>
      <c r="I1457" s="3">
        <v>1.55139</v>
      </c>
      <c r="J1457" s="12">
        <f t="shared" si="154"/>
        <v>2.1874999999999996</v>
      </c>
      <c r="K1457" s="4">
        <v>43798.625</v>
      </c>
      <c r="L1457" s="3">
        <f t="shared" si="155"/>
        <v>29</v>
      </c>
      <c r="M1457" s="3">
        <f t="shared" si="156"/>
        <v>15</v>
      </c>
      <c r="N1457" s="3">
        <v>0</v>
      </c>
      <c r="O1457" s="3">
        <v>19</v>
      </c>
      <c r="P1457" s="3">
        <v>0</v>
      </c>
      <c r="Q1457" s="3">
        <v>0</v>
      </c>
      <c r="R1457" s="3"/>
      <c r="S1457" s="3">
        <f t="shared" si="157"/>
        <v>0</v>
      </c>
      <c r="T1457" s="3">
        <f t="shared" si="158"/>
        <v>1</v>
      </c>
      <c r="U1457" s="3">
        <f t="shared" si="159"/>
        <v>0</v>
      </c>
      <c r="V1457" s="3">
        <f t="shared" si="160"/>
        <v>0</v>
      </c>
      <c r="W1457" s="26">
        <v>51</v>
      </c>
      <c r="X1457" s="22">
        <v>13</v>
      </c>
      <c r="Y1457" s="3">
        <v>1.3</v>
      </c>
      <c r="Z1457" s="3"/>
      <c r="AB1457" s="30">
        <v>1427</v>
      </c>
      <c r="AC1457" s="30">
        <v>1.6768572984117158</v>
      </c>
      <c r="AD1457" s="30">
        <v>2.9231427015882838</v>
      </c>
    </row>
    <row r="1458" spans="1:30">
      <c r="A1458" s="4">
        <v>43798.666666666664</v>
      </c>
      <c r="B1458">
        <v>43798</v>
      </c>
      <c r="C1458" s="3">
        <v>0.66666666666666663</v>
      </c>
      <c r="D1458" s="3">
        <v>16</v>
      </c>
      <c r="E1458" s="3">
        <v>60</v>
      </c>
      <c r="F1458" s="3">
        <v>1.4</v>
      </c>
      <c r="G1458" s="5">
        <v>1.4</v>
      </c>
      <c r="H1458" s="3">
        <v>2.8</v>
      </c>
      <c r="I1458" s="3">
        <v>1.55139</v>
      </c>
      <c r="J1458" s="12">
        <f t="shared" si="154"/>
        <v>2.1916666666666664</v>
      </c>
      <c r="K1458" s="4">
        <v>43798.66666678241</v>
      </c>
      <c r="L1458" s="3">
        <f t="shared" si="155"/>
        <v>29</v>
      </c>
      <c r="M1458" s="3">
        <f t="shared" si="156"/>
        <v>16</v>
      </c>
      <c r="N1458" s="3"/>
      <c r="O1458" s="3"/>
      <c r="P1458" s="3"/>
      <c r="Q1458" s="3"/>
      <c r="R1458" s="3"/>
      <c r="S1458" s="3">
        <f t="shared" si="157"/>
        <v>0</v>
      </c>
      <c r="T1458" s="3">
        <f t="shared" si="158"/>
        <v>0</v>
      </c>
      <c r="U1458" s="3">
        <f t="shared" si="159"/>
        <v>0</v>
      </c>
      <c r="V1458" s="3">
        <f t="shared" si="160"/>
        <v>0</v>
      </c>
      <c r="W1458" s="25">
        <v>50</v>
      </c>
      <c r="X1458" s="23">
        <v>13</v>
      </c>
      <c r="Y1458" s="3">
        <v>2.8</v>
      </c>
      <c r="Z1458" s="3"/>
      <c r="AB1458" s="30">
        <v>1428</v>
      </c>
      <c r="AC1458" s="30">
        <v>1.3938352199008968</v>
      </c>
      <c r="AD1458" s="30">
        <v>2.2061647800991033</v>
      </c>
    </row>
    <row r="1459" spans="1:30">
      <c r="A1459" s="4">
        <v>43798.708333333336</v>
      </c>
      <c r="B1459">
        <v>43798</v>
      </c>
      <c r="C1459" s="3">
        <v>0.70833333333333337</v>
      </c>
      <c r="D1459" s="3">
        <v>17</v>
      </c>
      <c r="E1459" s="3">
        <v>60</v>
      </c>
      <c r="F1459" s="3">
        <v>2.2000000000000002</v>
      </c>
      <c r="G1459" s="5">
        <v>1</v>
      </c>
      <c r="H1459" s="3">
        <v>3.2</v>
      </c>
      <c r="I1459" s="3">
        <v>1.55139</v>
      </c>
      <c r="J1459" s="12">
        <f t="shared" si="154"/>
        <v>2.1374999999999997</v>
      </c>
      <c r="K1459" s="4">
        <v>43798.708333506947</v>
      </c>
      <c r="L1459" s="3">
        <f t="shared" si="155"/>
        <v>29</v>
      </c>
      <c r="M1459" s="3">
        <f t="shared" si="156"/>
        <v>17</v>
      </c>
      <c r="N1459" s="3"/>
      <c r="O1459" s="3"/>
      <c r="P1459" s="3"/>
      <c r="Q1459" s="3"/>
      <c r="R1459" s="3"/>
      <c r="S1459" s="3">
        <f t="shared" si="157"/>
        <v>0</v>
      </c>
      <c r="T1459" s="3">
        <f t="shared" si="158"/>
        <v>0</v>
      </c>
      <c r="U1459" s="3">
        <f t="shared" si="159"/>
        <v>0</v>
      </c>
      <c r="V1459" s="3">
        <f t="shared" si="160"/>
        <v>0</v>
      </c>
      <c r="W1459" s="26">
        <v>48</v>
      </c>
      <c r="X1459" s="22">
        <v>11</v>
      </c>
      <c r="Y1459" s="3">
        <v>3.2</v>
      </c>
      <c r="Z1459" s="3"/>
      <c r="AB1459" s="30">
        <v>1429</v>
      </c>
      <c r="AC1459" s="30">
        <v>1.353800939563782</v>
      </c>
      <c r="AD1459" s="30">
        <v>-0.95380093956378198</v>
      </c>
    </row>
    <row r="1460" spans="1:30">
      <c r="A1460" s="4">
        <v>43798.75</v>
      </c>
      <c r="B1460">
        <v>43798</v>
      </c>
      <c r="C1460" s="3">
        <v>0.75</v>
      </c>
      <c r="D1460" s="3">
        <v>18</v>
      </c>
      <c r="E1460" s="3">
        <v>60</v>
      </c>
      <c r="F1460" s="3">
        <v>0.5</v>
      </c>
      <c r="G1460" s="5">
        <v>0.9</v>
      </c>
      <c r="H1460" s="3">
        <v>1.4</v>
      </c>
      <c r="I1460" s="3">
        <v>1.55139</v>
      </c>
      <c r="J1460" s="12">
        <f t="shared" si="154"/>
        <v>2.0708333333333333</v>
      </c>
      <c r="K1460" s="4">
        <v>43798.750000231485</v>
      </c>
      <c r="L1460" s="3">
        <f t="shared" si="155"/>
        <v>29</v>
      </c>
      <c r="M1460" s="3">
        <f t="shared" si="156"/>
        <v>18</v>
      </c>
      <c r="N1460" s="3"/>
      <c r="O1460" s="3"/>
      <c r="P1460" s="3"/>
      <c r="Q1460" s="3"/>
      <c r="R1460" s="3"/>
      <c r="S1460" s="3">
        <f t="shared" si="157"/>
        <v>0</v>
      </c>
      <c r="T1460" s="3">
        <f t="shared" si="158"/>
        <v>0</v>
      </c>
      <c r="U1460" s="3">
        <f t="shared" si="159"/>
        <v>0</v>
      </c>
      <c r="V1460" s="3">
        <f t="shared" si="160"/>
        <v>0</v>
      </c>
      <c r="W1460" s="25">
        <v>46</v>
      </c>
      <c r="X1460" s="23">
        <v>13</v>
      </c>
      <c r="Y1460" s="3">
        <v>1.4</v>
      </c>
      <c r="Z1460" s="3"/>
      <c r="AB1460" s="30">
        <v>1430</v>
      </c>
      <c r="AC1460" s="30">
        <v>1.3911941542343309</v>
      </c>
      <c r="AD1460" s="30">
        <v>-0.99119415423433088</v>
      </c>
    </row>
    <row r="1461" spans="1:30">
      <c r="A1461" s="4">
        <v>43798.791666666664</v>
      </c>
      <c r="B1461">
        <v>43798</v>
      </c>
      <c r="C1461" s="3">
        <v>0.79166666666666663</v>
      </c>
      <c r="D1461" s="3">
        <v>19</v>
      </c>
      <c r="E1461" s="3">
        <v>60</v>
      </c>
      <c r="F1461" s="3">
        <v>0.9</v>
      </c>
      <c r="G1461" s="5">
        <v>0.7</v>
      </c>
      <c r="H1461" s="3">
        <v>1.6</v>
      </c>
      <c r="I1461" s="3">
        <v>1.55139</v>
      </c>
      <c r="J1461" s="12">
        <f t="shared" si="154"/>
        <v>2.0750000000000002</v>
      </c>
      <c r="K1461" s="4">
        <v>43798.791666666664</v>
      </c>
      <c r="L1461" s="3">
        <f t="shared" si="155"/>
        <v>29</v>
      </c>
      <c r="M1461" s="3">
        <f t="shared" si="156"/>
        <v>19</v>
      </c>
      <c r="N1461" s="3">
        <v>0</v>
      </c>
      <c r="O1461" s="3">
        <v>0</v>
      </c>
      <c r="P1461" s="3">
        <v>10</v>
      </c>
      <c r="Q1461" s="3">
        <v>0</v>
      </c>
      <c r="R1461" s="3"/>
      <c r="S1461" s="3">
        <f t="shared" si="157"/>
        <v>0</v>
      </c>
      <c r="T1461" s="3">
        <f t="shared" si="158"/>
        <v>0</v>
      </c>
      <c r="U1461" s="3">
        <f t="shared" si="159"/>
        <v>1</v>
      </c>
      <c r="V1461" s="3">
        <f t="shared" si="160"/>
        <v>0</v>
      </c>
      <c r="W1461" s="26">
        <v>46</v>
      </c>
      <c r="X1461" s="22">
        <v>13</v>
      </c>
      <c r="Y1461" s="3">
        <v>1.6</v>
      </c>
      <c r="Z1461" s="3"/>
      <c r="AB1461" s="30">
        <v>1431</v>
      </c>
      <c r="AC1461" s="30">
        <v>1.3791435728399486</v>
      </c>
      <c r="AD1461" s="30">
        <v>-0.97914357283994857</v>
      </c>
    </row>
    <row r="1462" spans="1:30">
      <c r="A1462" s="4">
        <v>43798.833333333336</v>
      </c>
      <c r="B1462">
        <v>43798</v>
      </c>
      <c r="C1462" s="3">
        <v>0.83333333333333337</v>
      </c>
      <c r="D1462" s="3">
        <v>20</v>
      </c>
      <c r="E1462" s="3">
        <v>60</v>
      </c>
      <c r="F1462" s="3">
        <v>0.7</v>
      </c>
      <c r="G1462" s="5">
        <v>1</v>
      </c>
      <c r="H1462" s="3">
        <v>1.7</v>
      </c>
      <c r="I1462" s="3">
        <v>1.55139</v>
      </c>
      <c r="J1462" s="12">
        <f t="shared" si="154"/>
        <v>2.083333333333333</v>
      </c>
      <c r="K1462" s="4">
        <v>43798.833333333336</v>
      </c>
      <c r="L1462" s="3">
        <f t="shared" si="155"/>
        <v>29</v>
      </c>
      <c r="M1462" s="3">
        <f t="shared" si="156"/>
        <v>20</v>
      </c>
      <c r="N1462" s="3">
        <v>0</v>
      </c>
      <c r="O1462" s="3">
        <v>0</v>
      </c>
      <c r="P1462" s="3">
        <v>57</v>
      </c>
      <c r="Q1462" s="3">
        <v>0</v>
      </c>
      <c r="R1462" s="3"/>
      <c r="S1462" s="3">
        <f t="shared" si="157"/>
        <v>0</v>
      </c>
      <c r="T1462" s="3">
        <f t="shared" si="158"/>
        <v>0</v>
      </c>
      <c r="U1462" s="3">
        <f t="shared" si="159"/>
        <v>1</v>
      </c>
      <c r="V1462" s="3">
        <f t="shared" si="160"/>
        <v>0</v>
      </c>
      <c r="W1462" s="25">
        <v>45</v>
      </c>
      <c r="X1462" s="23">
        <v>11</v>
      </c>
      <c r="Y1462" s="3">
        <v>1.7</v>
      </c>
      <c r="Z1462" s="3"/>
      <c r="AB1462" s="30">
        <v>1432</v>
      </c>
      <c r="AC1462" s="30">
        <v>1.3550424100511838</v>
      </c>
      <c r="AD1462" s="30">
        <v>-0.75504241005118367</v>
      </c>
    </row>
    <row r="1463" spans="1:30">
      <c r="A1463" s="4">
        <v>43798.875</v>
      </c>
      <c r="B1463">
        <v>43798</v>
      </c>
      <c r="C1463" s="3">
        <v>0.875</v>
      </c>
      <c r="D1463" s="3">
        <v>21</v>
      </c>
      <c r="E1463" s="3">
        <v>60</v>
      </c>
      <c r="F1463" s="3">
        <v>2.6</v>
      </c>
      <c r="G1463" s="5">
        <v>1.9</v>
      </c>
      <c r="H1463" s="3">
        <v>4.5</v>
      </c>
      <c r="I1463" s="3">
        <v>1.55139</v>
      </c>
      <c r="J1463" s="12">
        <f t="shared" si="154"/>
        <v>2.0791666666666671</v>
      </c>
      <c r="K1463" s="4">
        <v>43798.875</v>
      </c>
      <c r="L1463" s="3">
        <f t="shared" si="155"/>
        <v>29</v>
      </c>
      <c r="M1463" s="3">
        <f t="shared" si="156"/>
        <v>21</v>
      </c>
      <c r="N1463" s="3">
        <v>0</v>
      </c>
      <c r="O1463" s="3">
        <v>47</v>
      </c>
      <c r="P1463" s="3">
        <v>58</v>
      </c>
      <c r="Q1463" s="3">
        <v>0</v>
      </c>
      <c r="R1463" s="3"/>
      <c r="S1463" s="3">
        <f t="shared" si="157"/>
        <v>0</v>
      </c>
      <c r="T1463" s="3">
        <f t="shared" si="158"/>
        <v>1</v>
      </c>
      <c r="U1463" s="3">
        <f t="shared" si="159"/>
        <v>1</v>
      </c>
      <c r="V1463" s="3">
        <f t="shared" si="160"/>
        <v>0</v>
      </c>
      <c r="W1463" s="26">
        <v>44</v>
      </c>
      <c r="X1463" s="22">
        <v>11</v>
      </c>
      <c r="Y1463" s="3">
        <v>4.5</v>
      </c>
      <c r="Z1463" s="3"/>
      <c r="AB1463" s="30">
        <v>1433</v>
      </c>
      <c r="AC1463" s="30">
        <v>1.3683344619329678</v>
      </c>
      <c r="AD1463" s="30">
        <v>1.3316655380670324</v>
      </c>
    </row>
    <row r="1464" spans="1:30">
      <c r="A1464" s="4">
        <v>43798.916666666664</v>
      </c>
      <c r="B1464">
        <v>43798</v>
      </c>
      <c r="C1464" s="3">
        <v>0.91666666666666663</v>
      </c>
      <c r="D1464" s="3">
        <v>22</v>
      </c>
      <c r="E1464" s="3">
        <v>60</v>
      </c>
      <c r="F1464" s="3">
        <v>1</v>
      </c>
      <c r="G1464" s="5">
        <v>1</v>
      </c>
      <c r="H1464" s="3">
        <v>2</v>
      </c>
      <c r="I1464" s="3">
        <v>1.55139</v>
      </c>
      <c r="J1464" s="12">
        <f t="shared" si="154"/>
        <v>2.0041666666666669</v>
      </c>
      <c r="K1464" s="4">
        <v>43798.916666666664</v>
      </c>
      <c r="L1464" s="3">
        <f t="shared" si="155"/>
        <v>29</v>
      </c>
      <c r="M1464" s="3">
        <f t="shared" si="156"/>
        <v>22</v>
      </c>
      <c r="N1464" s="3">
        <v>0</v>
      </c>
      <c r="O1464" s="3">
        <v>31</v>
      </c>
      <c r="P1464" s="3">
        <v>58</v>
      </c>
      <c r="Q1464" s="3">
        <v>0</v>
      </c>
      <c r="R1464" s="3"/>
      <c r="S1464" s="3">
        <f t="shared" si="157"/>
        <v>0</v>
      </c>
      <c r="T1464" s="3">
        <f t="shared" si="158"/>
        <v>1</v>
      </c>
      <c r="U1464" s="3">
        <f t="shared" si="159"/>
        <v>1</v>
      </c>
      <c r="V1464" s="3">
        <f t="shared" si="160"/>
        <v>0</v>
      </c>
      <c r="W1464" s="25">
        <v>43</v>
      </c>
      <c r="X1464" s="23">
        <v>11</v>
      </c>
      <c r="Y1464" s="3">
        <v>2</v>
      </c>
      <c r="Z1464" s="3"/>
      <c r="AB1464" s="30">
        <v>1434</v>
      </c>
      <c r="AC1464" s="30">
        <v>1.3816265138147519</v>
      </c>
      <c r="AD1464" s="30">
        <v>0.71837348618524821</v>
      </c>
    </row>
    <row r="1465" spans="1:30">
      <c r="A1465" s="4">
        <v>43798.958333333336</v>
      </c>
      <c r="B1465">
        <v>43798</v>
      </c>
      <c r="C1465" s="3">
        <v>0.95833333333333337</v>
      </c>
      <c r="D1465" s="3">
        <v>23</v>
      </c>
      <c r="E1465" s="3">
        <v>60</v>
      </c>
      <c r="F1465" s="3">
        <v>0.3</v>
      </c>
      <c r="G1465" s="5">
        <v>0.2</v>
      </c>
      <c r="H1465" s="3">
        <v>0.5</v>
      </c>
      <c r="I1465" s="3">
        <v>1.55139</v>
      </c>
      <c r="J1465" s="12">
        <f t="shared" si="154"/>
        <v>1.9833333333333334</v>
      </c>
      <c r="K1465" s="4">
        <v>43798.958333333336</v>
      </c>
      <c r="L1465" s="3">
        <f t="shared" si="155"/>
        <v>29</v>
      </c>
      <c r="M1465" s="3">
        <f t="shared" si="156"/>
        <v>23</v>
      </c>
      <c r="N1465" s="3">
        <v>0</v>
      </c>
      <c r="O1465" s="3">
        <v>27</v>
      </c>
      <c r="P1465" s="3">
        <v>58</v>
      </c>
      <c r="Q1465" s="3">
        <v>0</v>
      </c>
      <c r="R1465" s="3"/>
      <c r="S1465" s="3">
        <f t="shared" si="157"/>
        <v>0</v>
      </c>
      <c r="T1465" s="3">
        <f t="shared" si="158"/>
        <v>1</v>
      </c>
      <c r="U1465" s="3">
        <f t="shared" si="159"/>
        <v>1</v>
      </c>
      <c r="V1465" s="3">
        <f t="shared" si="160"/>
        <v>0</v>
      </c>
      <c r="W1465" s="26">
        <v>43</v>
      </c>
      <c r="X1465" s="22">
        <v>11</v>
      </c>
      <c r="Y1465" s="3">
        <v>0.5</v>
      </c>
      <c r="Z1465" s="3"/>
      <c r="AB1465" s="30">
        <v>1435</v>
      </c>
      <c r="AC1465" s="30">
        <v>1.3816265138147519</v>
      </c>
      <c r="AD1465" s="30">
        <v>0.21837348618524821</v>
      </c>
    </row>
    <row r="1466" spans="1:30">
      <c r="A1466" s="4">
        <v>43799</v>
      </c>
      <c r="B1466">
        <v>43799</v>
      </c>
      <c r="C1466" s="3">
        <v>0</v>
      </c>
      <c r="D1466" s="3">
        <v>0</v>
      </c>
      <c r="E1466" s="3">
        <v>61</v>
      </c>
      <c r="F1466" s="3">
        <v>0.2</v>
      </c>
      <c r="G1466" s="5">
        <v>0.2</v>
      </c>
      <c r="H1466" s="3">
        <v>0.4</v>
      </c>
      <c r="I1466" s="3">
        <v>1.55139</v>
      </c>
      <c r="J1466" s="12">
        <f t="shared" si="154"/>
        <v>1.9791666666666667</v>
      </c>
      <c r="K1466" s="4">
        <v>43799</v>
      </c>
      <c r="L1466" s="3">
        <f t="shared" si="155"/>
        <v>30</v>
      </c>
      <c r="M1466" s="3">
        <f t="shared" si="156"/>
        <v>0</v>
      </c>
      <c r="N1466" s="3">
        <v>0</v>
      </c>
      <c r="O1466" s="3">
        <v>18</v>
      </c>
      <c r="P1466" s="3">
        <v>57</v>
      </c>
      <c r="Q1466" s="3">
        <v>0</v>
      </c>
      <c r="R1466" s="3"/>
      <c r="S1466" s="3">
        <f t="shared" si="157"/>
        <v>0</v>
      </c>
      <c r="T1466" s="3">
        <f t="shared" si="158"/>
        <v>1</v>
      </c>
      <c r="U1466" s="3">
        <f t="shared" si="159"/>
        <v>1</v>
      </c>
      <c r="V1466" s="3">
        <f t="shared" si="160"/>
        <v>0</v>
      </c>
      <c r="W1466" s="25">
        <v>42</v>
      </c>
      <c r="X1466" s="23">
        <v>11</v>
      </c>
      <c r="Y1466" s="3">
        <v>0.4</v>
      </c>
      <c r="Z1466" s="3"/>
      <c r="AB1466" s="30">
        <v>1436</v>
      </c>
      <c r="AC1466" s="30">
        <v>1.4190197284853008</v>
      </c>
      <c r="AD1466" s="30">
        <v>1.0809802715146992</v>
      </c>
    </row>
    <row r="1467" spans="1:30">
      <c r="A1467" s="4">
        <v>43799.041666666664</v>
      </c>
      <c r="B1467">
        <v>43799</v>
      </c>
      <c r="C1467" s="3">
        <v>4.1666666666666664E-2</v>
      </c>
      <c r="D1467" s="3">
        <v>1</v>
      </c>
      <c r="E1467" s="3">
        <v>61</v>
      </c>
      <c r="F1467" s="3">
        <v>0.4</v>
      </c>
      <c r="G1467" s="5">
        <v>0.5</v>
      </c>
      <c r="H1467" s="3">
        <v>0.9</v>
      </c>
      <c r="I1467" s="3">
        <v>1.55139</v>
      </c>
      <c r="J1467" s="12">
        <f t="shared" si="154"/>
        <v>1.9791666666666663</v>
      </c>
      <c r="K1467" s="4">
        <v>43799.041666666664</v>
      </c>
      <c r="L1467" s="3">
        <f t="shared" si="155"/>
        <v>30</v>
      </c>
      <c r="M1467" s="3">
        <f t="shared" si="156"/>
        <v>1</v>
      </c>
      <c r="N1467" s="3">
        <v>0</v>
      </c>
      <c r="O1467" s="3">
        <v>30</v>
      </c>
      <c r="P1467" s="3">
        <v>58</v>
      </c>
      <c r="Q1467" s="3">
        <v>0</v>
      </c>
      <c r="R1467" s="3"/>
      <c r="S1467" s="3">
        <f t="shared" si="157"/>
        <v>0</v>
      </c>
      <c r="T1467" s="3">
        <f t="shared" si="158"/>
        <v>1</v>
      </c>
      <c r="U1467" s="3">
        <f t="shared" si="159"/>
        <v>1</v>
      </c>
      <c r="V1467" s="3">
        <f t="shared" si="160"/>
        <v>0</v>
      </c>
      <c r="W1467" s="26">
        <v>42</v>
      </c>
      <c r="X1467" s="22">
        <v>11</v>
      </c>
      <c r="Y1467" s="3">
        <v>0.9</v>
      </c>
      <c r="Z1467" s="3"/>
      <c r="AB1467" s="30">
        <v>1437</v>
      </c>
      <c r="AC1467" s="30">
        <v>1.4323117803670848</v>
      </c>
      <c r="AD1467" s="30">
        <v>6.7688219632915159E-2</v>
      </c>
    </row>
    <row r="1468" spans="1:30">
      <c r="A1468" s="4">
        <v>43799.083333333336</v>
      </c>
      <c r="B1468">
        <v>43799</v>
      </c>
      <c r="C1468" s="3">
        <v>8.3333333333333329E-2</v>
      </c>
      <c r="D1468" s="3">
        <v>2</v>
      </c>
      <c r="E1468" s="3">
        <v>61</v>
      </c>
      <c r="F1468" s="3">
        <v>0.5</v>
      </c>
      <c r="G1468" s="5">
        <v>0.5</v>
      </c>
      <c r="H1468" s="3">
        <v>1</v>
      </c>
      <c r="I1468" s="3">
        <v>1.55139</v>
      </c>
      <c r="J1468" s="12">
        <f t="shared" si="154"/>
        <v>1.9833333333333332</v>
      </c>
      <c r="K1468" s="4">
        <v>43799.083333333336</v>
      </c>
      <c r="L1468" s="3">
        <f t="shared" si="155"/>
        <v>30</v>
      </c>
      <c r="M1468" s="3">
        <f t="shared" si="156"/>
        <v>2</v>
      </c>
      <c r="N1468" s="3">
        <v>0</v>
      </c>
      <c r="O1468" s="3">
        <v>20</v>
      </c>
      <c r="P1468" s="3">
        <v>58</v>
      </c>
      <c r="Q1468" s="3">
        <v>0</v>
      </c>
      <c r="R1468" s="3"/>
      <c r="S1468" s="3">
        <f t="shared" si="157"/>
        <v>0</v>
      </c>
      <c r="T1468" s="3">
        <f t="shared" si="158"/>
        <v>1</v>
      </c>
      <c r="U1468" s="3">
        <f t="shared" si="159"/>
        <v>1</v>
      </c>
      <c r="V1468" s="3">
        <f t="shared" si="160"/>
        <v>0</v>
      </c>
      <c r="W1468" s="25">
        <v>41</v>
      </c>
      <c r="X1468" s="23">
        <v>11</v>
      </c>
      <c r="Y1468" s="3">
        <v>1</v>
      </c>
      <c r="Z1468" s="3"/>
      <c r="AB1468" s="30">
        <v>1438</v>
      </c>
      <c r="AC1468" s="30">
        <v>1.3638908281547577</v>
      </c>
      <c r="AD1468" s="30">
        <v>3.6109171845242205E-2</v>
      </c>
    </row>
    <row r="1469" spans="1:30">
      <c r="A1469" s="4">
        <v>43799.125</v>
      </c>
      <c r="B1469">
        <v>43799</v>
      </c>
      <c r="C1469" s="3">
        <v>0.125</v>
      </c>
      <c r="D1469" s="3">
        <v>3</v>
      </c>
      <c r="E1469" s="3">
        <v>61</v>
      </c>
      <c r="F1469" s="3">
        <v>0.6</v>
      </c>
      <c r="G1469" s="5">
        <v>0.6</v>
      </c>
      <c r="H1469" s="3">
        <v>1.2</v>
      </c>
      <c r="I1469" s="3">
        <v>1.55139</v>
      </c>
      <c r="J1469" s="12">
        <f t="shared" si="154"/>
        <v>1.9791666666666663</v>
      </c>
      <c r="K1469" s="4">
        <v>43799.125</v>
      </c>
      <c r="L1469" s="3">
        <f t="shared" si="155"/>
        <v>30</v>
      </c>
      <c r="M1469" s="3">
        <f t="shared" si="156"/>
        <v>3</v>
      </c>
      <c r="N1469" s="3">
        <v>0</v>
      </c>
      <c r="O1469" s="3">
        <v>20</v>
      </c>
      <c r="P1469" s="3">
        <v>58</v>
      </c>
      <c r="Q1469" s="3">
        <v>0</v>
      </c>
      <c r="R1469" s="3"/>
      <c r="S1469" s="3">
        <f t="shared" si="157"/>
        <v>0</v>
      </c>
      <c r="T1469" s="3">
        <f t="shared" si="158"/>
        <v>1</v>
      </c>
      <c r="U1469" s="3">
        <f t="shared" si="159"/>
        <v>1</v>
      </c>
      <c r="V1469" s="3">
        <f t="shared" si="160"/>
        <v>0</v>
      </c>
      <c r="W1469" s="26">
        <v>41</v>
      </c>
      <c r="X1469" s="22">
        <v>11</v>
      </c>
      <c r="Y1469" s="3">
        <v>1.2</v>
      </c>
      <c r="Z1469" s="3"/>
      <c r="AB1469" s="30">
        <v>1439</v>
      </c>
      <c r="AC1469" s="30">
        <v>1.4843966420985819</v>
      </c>
      <c r="AD1469" s="30">
        <v>0.21560335790141827</v>
      </c>
    </row>
    <row r="1470" spans="1:30">
      <c r="A1470" s="4">
        <v>43799.166666666664</v>
      </c>
      <c r="B1470">
        <v>43799</v>
      </c>
      <c r="C1470" s="3">
        <v>0.16666666666666666</v>
      </c>
      <c r="D1470" s="3">
        <v>4</v>
      </c>
      <c r="E1470" s="3">
        <v>61</v>
      </c>
      <c r="F1470" s="3">
        <v>0.6</v>
      </c>
      <c r="G1470" s="5">
        <v>0.7</v>
      </c>
      <c r="H1470" s="3">
        <v>1.2999999999999998</v>
      </c>
      <c r="I1470" s="3">
        <v>1.55139</v>
      </c>
      <c r="J1470" s="12">
        <f t="shared" si="154"/>
        <v>1.970833333333333</v>
      </c>
      <c r="K1470" s="4">
        <v>43799.166666666664</v>
      </c>
      <c r="L1470" s="3">
        <f t="shared" si="155"/>
        <v>30</v>
      </c>
      <c r="M1470" s="3">
        <f t="shared" si="156"/>
        <v>4</v>
      </c>
      <c r="N1470" s="3">
        <v>0</v>
      </c>
      <c r="O1470" s="3">
        <v>7</v>
      </c>
      <c r="P1470" s="3">
        <v>58</v>
      </c>
      <c r="Q1470" s="3">
        <v>0</v>
      </c>
      <c r="R1470" s="3"/>
      <c r="S1470" s="3">
        <f t="shared" si="157"/>
        <v>0</v>
      </c>
      <c r="T1470" s="3">
        <f t="shared" si="158"/>
        <v>1</v>
      </c>
      <c r="U1470" s="3">
        <f t="shared" si="159"/>
        <v>1</v>
      </c>
      <c r="V1470" s="3">
        <f t="shared" si="160"/>
        <v>0</v>
      </c>
      <c r="W1470" s="25">
        <v>41</v>
      </c>
      <c r="X1470" s="23">
        <v>11</v>
      </c>
      <c r="Y1470" s="3">
        <v>1.2999999999999998</v>
      </c>
      <c r="Z1470" s="3"/>
      <c r="AB1470" s="30">
        <v>1440</v>
      </c>
      <c r="AC1470" s="30">
        <v>1.497688693980366</v>
      </c>
      <c r="AD1470" s="30">
        <v>-1.0976886939803658</v>
      </c>
    </row>
    <row r="1471" spans="1:30">
      <c r="A1471" s="4">
        <v>43799.208333333336</v>
      </c>
      <c r="B1471">
        <v>43799</v>
      </c>
      <c r="C1471" s="3">
        <v>0.20833333333333334</v>
      </c>
      <c r="D1471" s="3">
        <v>5</v>
      </c>
      <c r="E1471" s="3">
        <v>61</v>
      </c>
      <c r="F1471" s="3">
        <v>0.5</v>
      </c>
      <c r="G1471" s="5">
        <v>2.5</v>
      </c>
      <c r="H1471" s="3">
        <v>3</v>
      </c>
      <c r="I1471" s="3">
        <v>1.55139</v>
      </c>
      <c r="J1471" s="12">
        <f t="shared" si="154"/>
        <v>1.958333333333333</v>
      </c>
      <c r="K1471" s="4">
        <v>43799.208333333336</v>
      </c>
      <c r="L1471" s="3">
        <f t="shared" si="155"/>
        <v>30</v>
      </c>
      <c r="M1471" s="3">
        <f t="shared" si="156"/>
        <v>5</v>
      </c>
      <c r="N1471" s="3">
        <v>0</v>
      </c>
      <c r="O1471" s="3">
        <v>34</v>
      </c>
      <c r="P1471" s="3">
        <v>57</v>
      </c>
      <c r="Q1471" s="3">
        <v>0</v>
      </c>
      <c r="R1471" s="3"/>
      <c r="S1471" s="3">
        <f t="shared" si="157"/>
        <v>0</v>
      </c>
      <c r="T1471" s="3">
        <f t="shared" si="158"/>
        <v>1</v>
      </c>
      <c r="U1471" s="3">
        <f t="shared" si="159"/>
        <v>1</v>
      </c>
      <c r="V1471" s="3">
        <f t="shared" si="160"/>
        <v>0</v>
      </c>
      <c r="W1471" s="26">
        <v>41</v>
      </c>
      <c r="X1471" s="22">
        <v>11</v>
      </c>
      <c r="Y1471" s="3">
        <v>3</v>
      </c>
      <c r="Z1471" s="3"/>
      <c r="AB1471" s="30">
        <v>1441</v>
      </c>
      <c r="AC1471" s="30">
        <v>1.51098074586215</v>
      </c>
      <c r="AD1471" s="30">
        <v>-0.61098074586215001</v>
      </c>
    </row>
    <row r="1472" spans="1:30">
      <c r="A1472" s="4">
        <v>43799.25</v>
      </c>
      <c r="B1472">
        <v>43799</v>
      </c>
      <c r="C1472" s="3">
        <v>0.25</v>
      </c>
      <c r="D1472" s="3">
        <v>6</v>
      </c>
      <c r="E1472" s="3">
        <v>61</v>
      </c>
      <c r="F1472" s="3">
        <v>1.4</v>
      </c>
      <c r="G1472" s="5">
        <v>0.9</v>
      </c>
      <c r="H1472" s="3">
        <v>2.2999999999999998</v>
      </c>
      <c r="I1472" s="3">
        <v>1.55139</v>
      </c>
      <c r="J1472" s="12">
        <f t="shared" si="154"/>
        <v>1.8749999999999998</v>
      </c>
      <c r="K1472" s="4">
        <v>43799.25</v>
      </c>
      <c r="L1472" s="3">
        <f t="shared" si="155"/>
        <v>30</v>
      </c>
      <c r="M1472" s="3">
        <f t="shared" si="156"/>
        <v>6</v>
      </c>
      <c r="N1472" s="3">
        <v>0</v>
      </c>
      <c r="O1472" s="3">
        <v>30</v>
      </c>
      <c r="P1472" s="3">
        <v>58</v>
      </c>
      <c r="Q1472" s="3">
        <v>0</v>
      </c>
      <c r="R1472" s="3"/>
      <c r="S1472" s="3">
        <f t="shared" si="157"/>
        <v>0</v>
      </c>
      <c r="T1472" s="3">
        <f t="shared" si="158"/>
        <v>1</v>
      </c>
      <c r="U1472" s="3">
        <f t="shared" si="159"/>
        <v>1</v>
      </c>
      <c r="V1472" s="3">
        <f t="shared" si="160"/>
        <v>0</v>
      </c>
      <c r="W1472" s="25">
        <v>41</v>
      </c>
      <c r="X1472" s="23">
        <v>11</v>
      </c>
      <c r="Y1472" s="3">
        <v>2.2999999999999998</v>
      </c>
      <c r="Z1472" s="3"/>
      <c r="AB1472" s="30">
        <v>1442</v>
      </c>
      <c r="AC1472" s="30">
        <v>1.5242727977439341</v>
      </c>
      <c r="AD1472" s="30">
        <v>-0.62427279774393407</v>
      </c>
    </row>
    <row r="1473" spans="1:30">
      <c r="A1473" s="4">
        <v>43799.291666666664</v>
      </c>
      <c r="B1473">
        <v>43799</v>
      </c>
      <c r="C1473" s="3">
        <v>0.29166666666666669</v>
      </c>
      <c r="D1473" s="3">
        <v>7</v>
      </c>
      <c r="E1473" s="3">
        <v>61</v>
      </c>
      <c r="F1473" s="3">
        <v>1.9</v>
      </c>
      <c r="G1473" s="5">
        <v>0.7</v>
      </c>
      <c r="H1473" s="3">
        <v>2.5999999999999996</v>
      </c>
      <c r="I1473" s="3">
        <v>1.55139</v>
      </c>
      <c r="J1473" s="12">
        <f t="shared" si="154"/>
        <v>1.8791666666666664</v>
      </c>
      <c r="K1473" s="4">
        <v>43799.291666666664</v>
      </c>
      <c r="L1473" s="3">
        <f t="shared" si="155"/>
        <v>30</v>
      </c>
      <c r="M1473" s="3">
        <f t="shared" si="156"/>
        <v>7</v>
      </c>
      <c r="N1473" s="3">
        <v>0</v>
      </c>
      <c r="O1473" s="3">
        <v>0</v>
      </c>
      <c r="P1473" s="3">
        <v>58</v>
      </c>
      <c r="Q1473" s="3">
        <v>0</v>
      </c>
      <c r="R1473" s="3"/>
      <c r="S1473" s="3">
        <f t="shared" si="157"/>
        <v>0</v>
      </c>
      <c r="T1473" s="3">
        <f t="shared" si="158"/>
        <v>0</v>
      </c>
      <c r="U1473" s="3">
        <f t="shared" si="159"/>
        <v>1</v>
      </c>
      <c r="V1473" s="3">
        <f t="shared" si="160"/>
        <v>0</v>
      </c>
      <c r="W1473" s="26">
        <v>41</v>
      </c>
      <c r="X1473" s="22">
        <v>11</v>
      </c>
      <c r="Y1473" s="3">
        <v>2.5999999999999996</v>
      </c>
      <c r="Z1473" s="3"/>
      <c r="AB1473" s="30">
        <v>1443</v>
      </c>
      <c r="AC1473" s="30">
        <v>1.5242727977439341</v>
      </c>
      <c r="AD1473" s="30">
        <v>-0.424272797743934</v>
      </c>
    </row>
    <row r="1474" spans="1:30">
      <c r="A1474" s="4">
        <v>43799.333333333336</v>
      </c>
      <c r="B1474">
        <v>43799</v>
      </c>
      <c r="C1474" s="3">
        <v>0.33333333333333331</v>
      </c>
      <c r="D1474" s="3">
        <v>8</v>
      </c>
      <c r="E1474" s="3">
        <v>61</v>
      </c>
      <c r="F1474" s="3">
        <v>0.3</v>
      </c>
      <c r="G1474" s="5">
        <v>0.4</v>
      </c>
      <c r="H1474" s="3">
        <v>0.7</v>
      </c>
      <c r="I1474" s="3">
        <v>1.55139</v>
      </c>
      <c r="J1474" s="12">
        <f t="shared" ref="J1474:J1537" si="161">AVERAGE(H1474:H1497)</f>
        <v>1.8416666666666666</v>
      </c>
      <c r="K1474" s="4">
        <v>43799.333333333336</v>
      </c>
      <c r="L1474" s="3">
        <f t="shared" ref="L1474:L1537" si="162">DAY(K1474)</f>
        <v>30</v>
      </c>
      <c r="M1474" s="3">
        <f t="shared" ref="M1474:M1537" si="163">HOUR(K1474)</f>
        <v>8</v>
      </c>
      <c r="N1474" s="3">
        <v>0</v>
      </c>
      <c r="O1474" s="3">
        <v>0</v>
      </c>
      <c r="P1474" s="3">
        <v>58</v>
      </c>
      <c r="Q1474" s="3">
        <v>0</v>
      </c>
      <c r="R1474" s="3"/>
      <c r="S1474" s="3">
        <f t="shared" ref="S1474:S1537" si="164">IF(ISBLANK(N1474),0,IF(N1474&gt;0,1,0))</f>
        <v>0</v>
      </c>
      <c r="T1474" s="3">
        <f t="shared" ref="T1474:T1537" si="165">IF(ISBLANK(O1474),0,IF(O1474&gt;0,1,0))</f>
        <v>0</v>
      </c>
      <c r="U1474" s="3">
        <f t="shared" ref="U1474:U1537" si="166">IF(ISBLANK(P1474),0,IF(P1474&gt;0,1,0))</f>
        <v>1</v>
      </c>
      <c r="V1474" s="3">
        <f t="shared" ref="V1474:V1537" si="167">IF(ISBLANK(Q1474),0,IF(Q1474&gt;0,1,0))</f>
        <v>0</v>
      </c>
      <c r="W1474" s="25">
        <v>42</v>
      </c>
      <c r="X1474" s="23">
        <v>11</v>
      </c>
      <c r="Y1474" s="3">
        <v>0.7</v>
      </c>
      <c r="Z1474" s="3"/>
      <c r="AB1474" s="30">
        <v>1444</v>
      </c>
      <c r="AC1474" s="30">
        <v>1.5508569015075024</v>
      </c>
      <c r="AD1474" s="30">
        <v>-0.15085690150750253</v>
      </c>
    </row>
    <row r="1475" spans="1:30">
      <c r="A1475" s="4">
        <v>43799.375</v>
      </c>
      <c r="B1475">
        <v>43799</v>
      </c>
      <c r="C1475" s="3">
        <v>0.375</v>
      </c>
      <c r="D1475" s="3">
        <v>9</v>
      </c>
      <c r="E1475" s="3">
        <v>61</v>
      </c>
      <c r="F1475" s="3">
        <v>0.3</v>
      </c>
      <c r="G1475" s="5">
        <v>1.5</v>
      </c>
      <c r="H1475" s="3">
        <v>1.8</v>
      </c>
      <c r="I1475" s="3">
        <v>1.55139</v>
      </c>
      <c r="J1475" s="12">
        <f t="shared" si="161"/>
        <v>1.9708333333333332</v>
      </c>
      <c r="K1475" s="4">
        <v>43799.375</v>
      </c>
      <c r="L1475" s="3">
        <f t="shared" si="162"/>
        <v>30</v>
      </c>
      <c r="M1475" s="3">
        <f t="shared" si="163"/>
        <v>9</v>
      </c>
      <c r="N1475" s="3">
        <v>0</v>
      </c>
      <c r="O1475" s="3">
        <v>0</v>
      </c>
      <c r="P1475" s="3">
        <v>58</v>
      </c>
      <c r="Q1475" s="3">
        <v>0</v>
      </c>
      <c r="R1475" s="3"/>
      <c r="S1475" s="3">
        <f t="shared" si="164"/>
        <v>0</v>
      </c>
      <c r="T1475" s="3">
        <f t="shared" si="165"/>
        <v>0</v>
      </c>
      <c r="U1475" s="3">
        <f t="shared" si="166"/>
        <v>1</v>
      </c>
      <c r="V1475" s="3">
        <f t="shared" si="167"/>
        <v>0</v>
      </c>
      <c r="W1475" s="26">
        <v>43</v>
      </c>
      <c r="X1475" s="22">
        <v>11</v>
      </c>
      <c r="Y1475" s="3">
        <v>1.8</v>
      </c>
      <c r="Z1475" s="3"/>
      <c r="AB1475" s="30">
        <v>1445</v>
      </c>
      <c r="AC1475" s="30">
        <v>1.5508569015075024</v>
      </c>
      <c r="AD1475" s="30">
        <v>-0.45085690150750235</v>
      </c>
    </row>
    <row r="1476" spans="1:30">
      <c r="A1476" s="4">
        <v>43799.416666666664</v>
      </c>
      <c r="B1476">
        <v>43799</v>
      </c>
      <c r="C1476" s="3">
        <v>0.41666666666666669</v>
      </c>
      <c r="D1476" s="3">
        <v>10</v>
      </c>
      <c r="E1476" s="3">
        <v>61</v>
      </c>
      <c r="F1476" s="3">
        <v>1.6</v>
      </c>
      <c r="G1476" s="5">
        <v>1.9</v>
      </c>
      <c r="H1476" s="3">
        <v>3.5</v>
      </c>
      <c r="I1476" s="3">
        <v>1.55139</v>
      </c>
      <c r="J1476" s="12">
        <f t="shared" si="161"/>
        <v>1.9416666666666667</v>
      </c>
      <c r="K1476" s="4">
        <v>43799.416666666664</v>
      </c>
      <c r="L1476" s="3">
        <f t="shared" si="162"/>
        <v>30</v>
      </c>
      <c r="M1476" s="3">
        <f t="shared" si="163"/>
        <v>10</v>
      </c>
      <c r="N1476" s="3">
        <v>0</v>
      </c>
      <c r="O1476" s="3">
        <v>0</v>
      </c>
      <c r="P1476" s="3">
        <v>27</v>
      </c>
      <c r="Q1476" s="3">
        <v>0</v>
      </c>
      <c r="R1476" s="3"/>
      <c r="S1476" s="3">
        <f t="shared" si="164"/>
        <v>0</v>
      </c>
      <c r="T1476" s="3">
        <f t="shared" si="165"/>
        <v>0</v>
      </c>
      <c r="U1476" s="3">
        <f t="shared" si="166"/>
        <v>1</v>
      </c>
      <c r="V1476" s="3">
        <f t="shared" si="167"/>
        <v>0</v>
      </c>
      <c r="W1476" s="25">
        <v>43</v>
      </c>
      <c r="X1476" s="23">
        <v>11</v>
      </c>
      <c r="Y1476" s="3">
        <v>3.5</v>
      </c>
      <c r="Z1476" s="3"/>
      <c r="AB1476" s="30">
        <v>1446</v>
      </c>
      <c r="AC1476" s="30">
        <v>1.5641489533892865</v>
      </c>
      <c r="AD1476" s="30">
        <v>-0.16414895338928659</v>
      </c>
    </row>
    <row r="1477" spans="1:30">
      <c r="A1477" s="4">
        <v>43799.458333333336</v>
      </c>
      <c r="B1477">
        <v>43799</v>
      </c>
      <c r="C1477" s="3">
        <v>0.45833333333333331</v>
      </c>
      <c r="D1477" s="3">
        <v>11</v>
      </c>
      <c r="E1477" s="3">
        <v>61</v>
      </c>
      <c r="F1477" s="3">
        <v>3.9</v>
      </c>
      <c r="G1477" s="5">
        <v>3.8</v>
      </c>
      <c r="H1477" s="3">
        <v>7.6999999999999993</v>
      </c>
      <c r="I1477" s="3">
        <v>1.55139</v>
      </c>
      <c r="J1477" s="12">
        <f t="shared" si="161"/>
        <v>1.825</v>
      </c>
      <c r="K1477" s="4">
        <v>43799.458333333336</v>
      </c>
      <c r="L1477" s="3">
        <f t="shared" si="162"/>
        <v>30</v>
      </c>
      <c r="M1477" s="3">
        <f t="shared" si="163"/>
        <v>11</v>
      </c>
      <c r="N1477" s="3">
        <v>0</v>
      </c>
      <c r="O1477" s="3">
        <v>0</v>
      </c>
      <c r="P1477" s="3">
        <v>44</v>
      </c>
      <c r="Q1477" s="3">
        <v>0</v>
      </c>
      <c r="R1477" s="3"/>
      <c r="S1477" s="3">
        <f t="shared" si="164"/>
        <v>0</v>
      </c>
      <c r="T1477" s="3">
        <f t="shared" si="165"/>
        <v>0</v>
      </c>
      <c r="U1477" s="3">
        <f t="shared" si="166"/>
        <v>1</v>
      </c>
      <c r="V1477" s="3">
        <f t="shared" si="167"/>
        <v>0</v>
      </c>
      <c r="W1477" s="26">
        <v>44</v>
      </c>
      <c r="X1477" s="22">
        <v>11</v>
      </c>
      <c r="Y1477" s="3">
        <v>7.6999999999999993</v>
      </c>
      <c r="Z1477" s="3"/>
      <c r="AB1477" s="30">
        <v>1447</v>
      </c>
      <c r="AC1477" s="30">
        <v>1.5400477906005217</v>
      </c>
      <c r="AD1477" s="30">
        <v>-0.3400477906005217</v>
      </c>
    </row>
    <row r="1478" spans="1:30">
      <c r="A1478" s="4">
        <v>43799.5</v>
      </c>
      <c r="B1478">
        <v>43799</v>
      </c>
      <c r="C1478" s="3">
        <v>0.5</v>
      </c>
      <c r="D1478" s="3">
        <v>12</v>
      </c>
      <c r="E1478" s="3">
        <v>61</v>
      </c>
      <c r="F1478" s="3">
        <v>1</v>
      </c>
      <c r="G1478" s="5">
        <v>1.9</v>
      </c>
      <c r="H1478" s="3">
        <v>2.9</v>
      </c>
      <c r="I1478" s="3">
        <v>1.55139</v>
      </c>
      <c r="J1478" s="12">
        <f t="shared" si="161"/>
        <v>1.6333333333333331</v>
      </c>
      <c r="K1478" s="4">
        <v>43799.5</v>
      </c>
      <c r="L1478" s="3">
        <f t="shared" si="162"/>
        <v>30</v>
      </c>
      <c r="M1478" s="3">
        <f t="shared" si="163"/>
        <v>12</v>
      </c>
      <c r="N1478" s="3">
        <v>8</v>
      </c>
      <c r="O1478" s="3">
        <v>0</v>
      </c>
      <c r="P1478" s="3">
        <v>12</v>
      </c>
      <c r="Q1478" s="3">
        <v>0</v>
      </c>
      <c r="R1478" s="3"/>
      <c r="S1478" s="3">
        <f t="shared" si="164"/>
        <v>1</v>
      </c>
      <c r="T1478" s="3">
        <f t="shared" si="165"/>
        <v>0</v>
      </c>
      <c r="U1478" s="3">
        <f t="shared" si="166"/>
        <v>1</v>
      </c>
      <c r="V1478" s="3">
        <f t="shared" si="167"/>
        <v>0</v>
      </c>
      <c r="W1478" s="25">
        <v>45</v>
      </c>
      <c r="X1478" s="23">
        <v>11</v>
      </c>
      <c r="Y1478" s="3">
        <v>2.9</v>
      </c>
      <c r="Z1478" s="3"/>
      <c r="AB1478" s="30">
        <v>1448</v>
      </c>
      <c r="AC1478" s="30">
        <v>1.5134636868369535</v>
      </c>
      <c r="AD1478" s="30">
        <v>-1.3463686836953537E-2</v>
      </c>
    </row>
    <row r="1479" spans="1:30">
      <c r="A1479" s="4">
        <v>43799.541666666664</v>
      </c>
      <c r="B1479">
        <v>43799</v>
      </c>
      <c r="C1479" s="3">
        <v>0.54166666666666663</v>
      </c>
      <c r="D1479" s="3">
        <v>13</v>
      </c>
      <c r="E1479" s="3">
        <v>61</v>
      </c>
      <c r="F1479" s="3">
        <v>1.1000000000000001</v>
      </c>
      <c r="G1479" s="5">
        <v>0.9</v>
      </c>
      <c r="H1479" s="3">
        <v>2</v>
      </c>
      <c r="I1479" s="3">
        <v>1.55139</v>
      </c>
      <c r="J1479" s="12">
        <f t="shared" si="161"/>
        <v>1.7</v>
      </c>
      <c r="L1479" s="3">
        <f t="shared" si="162"/>
        <v>0</v>
      </c>
      <c r="M1479" s="3">
        <f t="shared" si="163"/>
        <v>0</v>
      </c>
      <c r="N1479" s="3"/>
      <c r="O1479" s="3"/>
      <c r="P1479" s="3"/>
      <c r="Q1479" s="3"/>
      <c r="R1479" s="3"/>
      <c r="S1479" s="3">
        <f t="shared" si="164"/>
        <v>0</v>
      </c>
      <c r="T1479" s="3">
        <f t="shared" si="165"/>
        <v>0</v>
      </c>
      <c r="U1479" s="3">
        <f t="shared" si="166"/>
        <v>0</v>
      </c>
      <c r="V1479" s="3">
        <f t="shared" si="167"/>
        <v>0</v>
      </c>
      <c r="W1479" s="26">
        <v>45</v>
      </c>
      <c r="X1479" s="22">
        <v>11</v>
      </c>
      <c r="Y1479" s="3">
        <v>2</v>
      </c>
      <c r="Z1479" s="3"/>
      <c r="AB1479" s="30">
        <v>1449</v>
      </c>
      <c r="AC1479" s="30">
        <v>1.4868795830733852</v>
      </c>
      <c r="AD1479" s="30">
        <v>0.51312041692661481</v>
      </c>
    </row>
    <row r="1480" spans="1:30">
      <c r="A1480" s="4">
        <v>43799.583333333336</v>
      </c>
      <c r="B1480">
        <v>43799</v>
      </c>
      <c r="C1480" s="3">
        <v>0.58333333333333337</v>
      </c>
      <c r="D1480" s="3">
        <v>14</v>
      </c>
      <c r="E1480" s="3">
        <v>61</v>
      </c>
      <c r="F1480" s="3">
        <v>0.4</v>
      </c>
      <c r="G1480" s="5">
        <v>1.8</v>
      </c>
      <c r="H1480" s="3">
        <v>2.2000000000000002</v>
      </c>
      <c r="I1480" s="3">
        <v>1.55139</v>
      </c>
      <c r="J1480" s="12">
        <f t="shared" si="161"/>
        <v>1.7249999999999999</v>
      </c>
      <c r="L1480" s="3">
        <f t="shared" si="162"/>
        <v>0</v>
      </c>
      <c r="M1480" s="3">
        <f t="shared" si="163"/>
        <v>0</v>
      </c>
      <c r="N1480" s="3"/>
      <c r="O1480" s="3"/>
      <c r="P1480" s="3"/>
      <c r="Q1480" s="3"/>
      <c r="R1480" s="3"/>
      <c r="S1480" s="3">
        <f t="shared" si="164"/>
        <v>0</v>
      </c>
      <c r="T1480" s="3">
        <f t="shared" si="165"/>
        <v>0</v>
      </c>
      <c r="U1480" s="3">
        <f t="shared" si="166"/>
        <v>0</v>
      </c>
      <c r="V1480" s="3">
        <f t="shared" si="167"/>
        <v>0</v>
      </c>
      <c r="W1480" s="25">
        <v>45</v>
      </c>
      <c r="X1480" s="23">
        <v>11</v>
      </c>
      <c r="Y1480" s="3">
        <v>2.2000000000000002</v>
      </c>
      <c r="Z1480" s="3"/>
      <c r="AB1480" s="30">
        <v>1450</v>
      </c>
      <c r="AC1480" s="30">
        <v>1.4120931537322874</v>
      </c>
      <c r="AD1480" s="30">
        <v>-0.71209315373228743</v>
      </c>
    </row>
    <row r="1481" spans="1:30">
      <c r="A1481" s="4">
        <v>43799.625</v>
      </c>
      <c r="B1481">
        <v>43799</v>
      </c>
      <c r="C1481" s="3">
        <v>0.625</v>
      </c>
      <c r="D1481" s="3">
        <v>15</v>
      </c>
      <c r="E1481" s="3">
        <v>61</v>
      </c>
      <c r="F1481" s="3">
        <v>0.6</v>
      </c>
      <c r="G1481" s="5">
        <v>0.8</v>
      </c>
      <c r="H1481" s="3">
        <v>1.4</v>
      </c>
      <c r="I1481" s="3">
        <v>1.55139</v>
      </c>
      <c r="J1481" s="12">
        <f t="shared" si="161"/>
        <v>1.7958333333333334</v>
      </c>
      <c r="L1481" s="3">
        <f t="shared" si="162"/>
        <v>0</v>
      </c>
      <c r="M1481" s="3">
        <f t="shared" si="163"/>
        <v>0</v>
      </c>
      <c r="N1481" s="3"/>
      <c r="O1481" s="3"/>
      <c r="P1481" s="3"/>
      <c r="Q1481" s="3"/>
      <c r="R1481" s="3"/>
      <c r="S1481" s="3">
        <f t="shared" si="164"/>
        <v>0</v>
      </c>
      <c r="T1481" s="3">
        <f t="shared" si="165"/>
        <v>0</v>
      </c>
      <c r="U1481" s="3">
        <f t="shared" si="166"/>
        <v>0</v>
      </c>
      <c r="V1481" s="3">
        <f t="shared" si="167"/>
        <v>0</v>
      </c>
      <c r="W1481" s="26">
        <v>45</v>
      </c>
      <c r="X1481" s="22">
        <v>11</v>
      </c>
      <c r="Y1481" s="3">
        <v>1.4</v>
      </c>
      <c r="Z1481" s="3"/>
      <c r="AB1481" s="30">
        <v>1451</v>
      </c>
      <c r="AC1481" s="30">
        <v>1.4071272717826808</v>
      </c>
      <c r="AD1481" s="30">
        <v>1.1928727282173188</v>
      </c>
    </row>
    <row r="1482" spans="1:30">
      <c r="A1482" s="4">
        <v>43799.666666666664</v>
      </c>
      <c r="B1482">
        <v>43799</v>
      </c>
      <c r="C1482" s="3">
        <v>0.66666666666666663</v>
      </c>
      <c r="D1482" s="3">
        <v>16</v>
      </c>
      <c r="E1482" s="3">
        <v>61</v>
      </c>
      <c r="F1482" s="3">
        <v>0.8</v>
      </c>
      <c r="G1482" s="5">
        <v>0.7</v>
      </c>
      <c r="H1482" s="3">
        <v>1.5</v>
      </c>
      <c r="I1482" s="3">
        <v>1.55139</v>
      </c>
      <c r="J1482" s="12">
        <f t="shared" si="161"/>
        <v>1.9083333333333332</v>
      </c>
      <c r="L1482" s="3">
        <f t="shared" si="162"/>
        <v>0</v>
      </c>
      <c r="M1482" s="3">
        <f t="shared" si="163"/>
        <v>0</v>
      </c>
      <c r="N1482" s="3"/>
      <c r="O1482" s="3"/>
      <c r="P1482" s="3"/>
      <c r="Q1482" s="3"/>
      <c r="R1482" s="3"/>
      <c r="S1482" s="3">
        <f t="shared" si="164"/>
        <v>0</v>
      </c>
      <c r="T1482" s="3">
        <f t="shared" si="165"/>
        <v>0</v>
      </c>
      <c r="U1482" s="3">
        <f t="shared" si="166"/>
        <v>0</v>
      </c>
      <c r="V1482" s="3">
        <f t="shared" si="167"/>
        <v>0</v>
      </c>
      <c r="W1482" s="25">
        <v>45</v>
      </c>
      <c r="X1482" s="23">
        <v>11</v>
      </c>
      <c r="Y1482" s="3">
        <v>1.5</v>
      </c>
      <c r="Z1482" s="3"/>
      <c r="AB1482" s="30">
        <v>1452</v>
      </c>
      <c r="AC1482" s="30">
        <v>1.3938352199008968</v>
      </c>
      <c r="AD1482" s="30">
        <v>1.0061647800991036</v>
      </c>
    </row>
    <row r="1483" spans="1:30">
      <c r="A1483" s="4">
        <v>43799.708333333336</v>
      </c>
      <c r="B1483">
        <v>43799</v>
      </c>
      <c r="C1483" s="3">
        <v>0.70833333333333337</v>
      </c>
      <c r="D1483" s="3">
        <v>17</v>
      </c>
      <c r="E1483" s="3">
        <v>61</v>
      </c>
      <c r="F1483" s="3">
        <v>0.8</v>
      </c>
      <c r="G1483" s="5">
        <v>0.8</v>
      </c>
      <c r="H1483" s="3">
        <v>1.6</v>
      </c>
      <c r="I1483" s="3">
        <v>1.55139</v>
      </c>
      <c r="J1483" s="12">
        <f t="shared" si="161"/>
        <v>1.9833333333333332</v>
      </c>
      <c r="L1483" s="3">
        <f t="shared" si="162"/>
        <v>0</v>
      </c>
      <c r="M1483" s="3">
        <f t="shared" si="163"/>
        <v>0</v>
      </c>
      <c r="N1483" s="3"/>
      <c r="O1483" s="3"/>
      <c r="P1483" s="3"/>
      <c r="Q1483" s="3"/>
      <c r="R1483" s="3"/>
      <c r="S1483" s="3">
        <f t="shared" si="164"/>
        <v>0</v>
      </c>
      <c r="T1483" s="3">
        <f t="shared" si="165"/>
        <v>0</v>
      </c>
      <c r="U1483" s="3">
        <f t="shared" si="166"/>
        <v>0</v>
      </c>
      <c r="V1483" s="3">
        <f t="shared" si="167"/>
        <v>0</v>
      </c>
      <c r="W1483" s="26">
        <v>45</v>
      </c>
      <c r="X1483" s="22">
        <v>11</v>
      </c>
      <c r="Y1483" s="3">
        <v>1.6</v>
      </c>
      <c r="Z1483" s="3"/>
      <c r="AB1483" s="30">
        <v>1453</v>
      </c>
      <c r="AC1483" s="30">
        <v>1.280255980710086</v>
      </c>
      <c r="AD1483" s="30">
        <v>-0.88025598071008593</v>
      </c>
    </row>
    <row r="1484" spans="1:30">
      <c r="A1484" s="4">
        <v>43799.75</v>
      </c>
      <c r="B1484">
        <v>43799</v>
      </c>
      <c r="C1484" s="3">
        <v>0.75</v>
      </c>
      <c r="D1484" s="3">
        <v>18</v>
      </c>
      <c r="E1484" s="3">
        <v>61</v>
      </c>
      <c r="F1484" s="3">
        <v>0.7</v>
      </c>
      <c r="G1484" s="5">
        <v>0.8</v>
      </c>
      <c r="H1484" s="3">
        <v>1.5</v>
      </c>
      <c r="I1484" s="3">
        <v>1.55139</v>
      </c>
      <c r="J1484" s="12">
        <f t="shared" si="161"/>
        <v>2.0041666666666669</v>
      </c>
      <c r="L1484" s="3">
        <f t="shared" si="162"/>
        <v>0</v>
      </c>
      <c r="M1484" s="3">
        <f t="shared" si="163"/>
        <v>0</v>
      </c>
      <c r="N1484" s="3"/>
      <c r="O1484" s="3"/>
      <c r="P1484" s="3"/>
      <c r="Q1484" s="3"/>
      <c r="R1484" s="3"/>
      <c r="S1484" s="3">
        <f t="shared" si="164"/>
        <v>0</v>
      </c>
      <c r="T1484" s="3">
        <f t="shared" si="165"/>
        <v>0</v>
      </c>
      <c r="U1484" s="3">
        <f t="shared" si="166"/>
        <v>0</v>
      </c>
      <c r="V1484" s="3">
        <f t="shared" si="167"/>
        <v>0</v>
      </c>
      <c r="W1484" s="25">
        <v>45</v>
      </c>
      <c r="X1484" s="23">
        <v>11</v>
      </c>
      <c r="Y1484" s="3">
        <v>1.5</v>
      </c>
      <c r="Z1484" s="3"/>
      <c r="AB1484" s="30">
        <v>1454</v>
      </c>
      <c r="AC1484" s="30">
        <v>1.2575544131004852</v>
      </c>
      <c r="AD1484" s="30">
        <v>-0.75755441310048521</v>
      </c>
    </row>
    <row r="1485" spans="1:30">
      <c r="A1485" s="4">
        <v>43799.791666666664</v>
      </c>
      <c r="B1485">
        <v>43799</v>
      </c>
      <c r="C1485" s="3">
        <v>0.79166666666666663</v>
      </c>
      <c r="D1485" s="3">
        <v>19</v>
      </c>
      <c r="E1485" s="3">
        <v>61</v>
      </c>
      <c r="F1485" s="3">
        <v>0.9</v>
      </c>
      <c r="G1485" s="5">
        <v>0.9</v>
      </c>
      <c r="H1485" s="3">
        <v>1.8</v>
      </c>
      <c r="I1485" s="3">
        <v>1.55139</v>
      </c>
      <c r="J1485" s="12">
        <f t="shared" si="161"/>
        <v>2.0166666666666666</v>
      </c>
      <c r="L1485" s="3">
        <f t="shared" si="162"/>
        <v>0</v>
      </c>
      <c r="M1485" s="3">
        <f t="shared" si="163"/>
        <v>0</v>
      </c>
      <c r="N1485" s="3"/>
      <c r="O1485" s="3"/>
      <c r="P1485" s="3"/>
      <c r="Q1485" s="3"/>
      <c r="R1485" s="3"/>
      <c r="S1485" s="3">
        <f t="shared" si="164"/>
        <v>0</v>
      </c>
      <c r="T1485" s="3">
        <f t="shared" si="165"/>
        <v>0</v>
      </c>
      <c r="U1485" s="3">
        <f t="shared" si="166"/>
        <v>0</v>
      </c>
      <c r="V1485" s="3">
        <f t="shared" si="167"/>
        <v>0</v>
      </c>
      <c r="W1485" s="26">
        <v>44</v>
      </c>
      <c r="X1485" s="22">
        <v>11</v>
      </c>
      <c r="Y1485" s="3">
        <v>1.8</v>
      </c>
      <c r="Z1485" s="3"/>
      <c r="AB1485" s="30">
        <v>1455</v>
      </c>
      <c r="AC1485" s="30">
        <v>1.2575544131004852</v>
      </c>
      <c r="AD1485" s="30">
        <v>-0.55755441310048526</v>
      </c>
    </row>
    <row r="1486" spans="1:30">
      <c r="A1486" s="4">
        <v>43799.833333333336</v>
      </c>
      <c r="B1486">
        <v>43799</v>
      </c>
      <c r="C1486" s="3">
        <v>0.83333333333333337</v>
      </c>
      <c r="D1486" s="3">
        <v>20</v>
      </c>
      <c r="E1486" s="3">
        <v>61</v>
      </c>
      <c r="F1486" s="3">
        <v>0.7</v>
      </c>
      <c r="G1486" s="5">
        <v>0.9</v>
      </c>
      <c r="H1486" s="3">
        <v>1.6</v>
      </c>
      <c r="I1486" s="3">
        <v>1.55139</v>
      </c>
      <c r="J1486" s="12">
        <f t="shared" si="161"/>
        <v>2.0333333333333337</v>
      </c>
      <c r="L1486" s="3">
        <f t="shared" si="162"/>
        <v>0</v>
      </c>
      <c r="M1486" s="3">
        <f t="shared" si="163"/>
        <v>0</v>
      </c>
      <c r="N1486" s="3"/>
      <c r="O1486" s="3"/>
      <c r="P1486" s="3"/>
      <c r="Q1486" s="3"/>
      <c r="R1486" s="3"/>
      <c r="S1486" s="3">
        <f t="shared" si="164"/>
        <v>0</v>
      </c>
      <c r="T1486" s="3">
        <f t="shared" si="165"/>
        <v>0</v>
      </c>
      <c r="U1486" s="3">
        <f t="shared" si="166"/>
        <v>0</v>
      </c>
      <c r="V1486" s="3">
        <f t="shared" si="167"/>
        <v>0</v>
      </c>
      <c r="W1486" s="25">
        <v>43</v>
      </c>
      <c r="X1486" s="23">
        <v>11</v>
      </c>
      <c r="Y1486" s="3">
        <v>1.6</v>
      </c>
      <c r="Z1486" s="3"/>
      <c r="AB1486" s="30">
        <v>1456</v>
      </c>
      <c r="AC1486" s="30">
        <v>1.3672511161373286</v>
      </c>
      <c r="AD1486" s="30">
        <v>-6.7251116137328593E-2</v>
      </c>
    </row>
    <row r="1487" spans="1:30">
      <c r="A1487" s="4">
        <v>43799.875</v>
      </c>
      <c r="B1487">
        <v>43799</v>
      </c>
      <c r="C1487" s="3">
        <v>0.875</v>
      </c>
      <c r="D1487" s="3">
        <v>21</v>
      </c>
      <c r="E1487" s="3">
        <v>61</v>
      </c>
      <c r="F1487" s="3">
        <v>0.9</v>
      </c>
      <c r="G1487" s="5">
        <v>1.8</v>
      </c>
      <c r="H1487" s="3">
        <v>2.7</v>
      </c>
      <c r="I1487" s="3">
        <v>1.55139</v>
      </c>
      <c r="J1487" s="12">
        <f t="shared" si="161"/>
        <v>2.1333333333333333</v>
      </c>
      <c r="L1487" s="3">
        <f t="shared" si="162"/>
        <v>0</v>
      </c>
      <c r="M1487" s="3">
        <f t="shared" si="163"/>
        <v>0</v>
      </c>
      <c r="N1487" s="3"/>
      <c r="O1487" s="3"/>
      <c r="P1487" s="3"/>
      <c r="Q1487" s="3"/>
      <c r="R1487" s="3"/>
      <c r="S1487" s="3">
        <f t="shared" si="164"/>
        <v>0</v>
      </c>
      <c r="T1487" s="3">
        <f t="shared" si="165"/>
        <v>0</v>
      </c>
      <c r="U1487" s="3">
        <f t="shared" si="166"/>
        <v>0</v>
      </c>
      <c r="V1487" s="3">
        <f t="shared" si="167"/>
        <v>0</v>
      </c>
      <c r="W1487" s="26">
        <v>43</v>
      </c>
      <c r="X1487" s="22">
        <v>11</v>
      </c>
      <c r="Y1487" s="3">
        <v>2.7</v>
      </c>
      <c r="Z1487" s="3"/>
      <c r="AB1487" s="30">
        <v>1457</v>
      </c>
      <c r="AC1487" s="30">
        <v>1.3284583062876156</v>
      </c>
      <c r="AD1487" s="30">
        <v>1.4715416937123842</v>
      </c>
    </row>
    <row r="1488" spans="1:30">
      <c r="A1488" s="4">
        <v>43799.916666666664</v>
      </c>
      <c r="B1488">
        <v>43799</v>
      </c>
      <c r="C1488" s="3">
        <v>0.91666666666666663</v>
      </c>
      <c r="D1488" s="3">
        <v>22</v>
      </c>
      <c r="E1488" s="3">
        <v>61</v>
      </c>
      <c r="F1488" s="3">
        <v>0.7</v>
      </c>
      <c r="G1488" s="5">
        <v>0.8</v>
      </c>
      <c r="H1488" s="3">
        <v>1.5</v>
      </c>
      <c r="I1488" s="3">
        <v>1.55139</v>
      </c>
      <c r="J1488" s="12">
        <f t="shared" si="161"/>
        <v>2.1166666666666667</v>
      </c>
      <c r="L1488" s="3">
        <f t="shared" si="162"/>
        <v>0</v>
      </c>
      <c r="M1488" s="3">
        <f t="shared" si="163"/>
        <v>0</v>
      </c>
      <c r="N1488" s="3"/>
      <c r="O1488" s="3"/>
      <c r="P1488" s="3"/>
      <c r="Q1488" s="3"/>
      <c r="R1488" s="3"/>
      <c r="S1488" s="3">
        <f t="shared" si="164"/>
        <v>0</v>
      </c>
      <c r="T1488" s="3">
        <f t="shared" si="165"/>
        <v>0</v>
      </c>
      <c r="U1488" s="3">
        <f t="shared" si="166"/>
        <v>0</v>
      </c>
      <c r="V1488" s="3">
        <f t="shared" si="167"/>
        <v>0</v>
      </c>
      <c r="W1488" s="25">
        <v>43</v>
      </c>
      <c r="X1488" s="23">
        <v>11</v>
      </c>
      <c r="Y1488" s="3">
        <v>1.5</v>
      </c>
      <c r="Z1488" s="3"/>
      <c r="AB1488" s="30">
        <v>1458</v>
      </c>
      <c r="AC1488" s="30">
        <v>1.3791435728399486</v>
      </c>
      <c r="AD1488" s="30">
        <v>1.8208564271600516</v>
      </c>
    </row>
    <row r="1489" spans="1:30">
      <c r="A1489" s="4">
        <v>43799.958333333336</v>
      </c>
      <c r="B1489">
        <v>43799</v>
      </c>
      <c r="C1489" s="3">
        <v>0.95833333333333337</v>
      </c>
      <c r="D1489" s="3">
        <v>23</v>
      </c>
      <c r="E1489" s="3">
        <v>61</v>
      </c>
      <c r="F1489" s="3">
        <v>0.2</v>
      </c>
      <c r="G1489" s="5">
        <v>0.2</v>
      </c>
      <c r="H1489" s="3">
        <v>0.4</v>
      </c>
      <c r="I1489" s="3">
        <v>1.55139</v>
      </c>
      <c r="J1489" s="12">
        <f t="shared" si="161"/>
        <v>2.145833333333333</v>
      </c>
      <c r="L1489" s="3">
        <f t="shared" si="162"/>
        <v>0</v>
      </c>
      <c r="M1489" s="3">
        <f t="shared" si="163"/>
        <v>0</v>
      </c>
      <c r="N1489" s="3"/>
      <c r="O1489" s="3"/>
      <c r="P1489" s="3"/>
      <c r="Q1489" s="3"/>
      <c r="R1489" s="3"/>
      <c r="S1489" s="3">
        <f t="shared" si="164"/>
        <v>0</v>
      </c>
      <c r="T1489" s="3">
        <f t="shared" si="165"/>
        <v>0</v>
      </c>
      <c r="U1489" s="3">
        <f t="shared" si="166"/>
        <v>0</v>
      </c>
      <c r="V1489" s="3">
        <f t="shared" si="167"/>
        <v>0</v>
      </c>
      <c r="W1489" s="26">
        <v>43</v>
      </c>
      <c r="X1489" s="22">
        <v>11</v>
      </c>
      <c r="Y1489" s="3">
        <v>0.4</v>
      </c>
      <c r="Z1489" s="3"/>
      <c r="AB1489" s="30">
        <v>1459</v>
      </c>
      <c r="AC1489" s="30">
        <v>1.3816265138147519</v>
      </c>
      <c r="AD1489" s="30">
        <v>1.8373486185248034E-2</v>
      </c>
    </row>
    <row r="1490" spans="1:30">
      <c r="A1490" s="4">
        <v>43800</v>
      </c>
      <c r="B1490">
        <v>43800</v>
      </c>
      <c r="C1490" s="3">
        <v>0</v>
      </c>
      <c r="D1490" s="3">
        <v>0</v>
      </c>
      <c r="E1490" s="3">
        <v>62</v>
      </c>
      <c r="F1490" s="3">
        <v>0.2</v>
      </c>
      <c r="G1490" s="5">
        <v>0.2</v>
      </c>
      <c r="H1490" s="3">
        <v>0.4</v>
      </c>
      <c r="I1490" s="3">
        <v>1.55139</v>
      </c>
      <c r="J1490" s="12">
        <f t="shared" si="161"/>
        <v>2.1666666666666665</v>
      </c>
      <c r="L1490" s="3">
        <f t="shared" si="162"/>
        <v>0</v>
      </c>
      <c r="M1490" s="3">
        <f t="shared" si="163"/>
        <v>0</v>
      </c>
      <c r="N1490" s="3"/>
      <c r="O1490" s="3"/>
      <c r="P1490" s="3"/>
      <c r="Q1490" s="3"/>
      <c r="R1490" s="3"/>
      <c r="S1490" s="3">
        <f t="shared" si="164"/>
        <v>0</v>
      </c>
      <c r="T1490" s="3">
        <f t="shared" si="165"/>
        <v>0</v>
      </c>
      <c r="U1490" s="3">
        <f t="shared" si="166"/>
        <v>0</v>
      </c>
      <c r="V1490" s="3">
        <f t="shared" si="167"/>
        <v>0</v>
      </c>
      <c r="W1490" s="25">
        <v>43</v>
      </c>
      <c r="X1490" s="23">
        <v>11</v>
      </c>
      <c r="Y1490" s="3">
        <v>0.4</v>
      </c>
      <c r="Z1490" s="3"/>
      <c r="AB1490" s="30">
        <v>1460</v>
      </c>
      <c r="AC1490" s="30">
        <v>1.4318443042216478</v>
      </c>
      <c r="AD1490" s="30">
        <v>0.16815569577835232</v>
      </c>
    </row>
    <row r="1491" spans="1:30">
      <c r="A1491" s="4">
        <v>43800.041666666664</v>
      </c>
      <c r="B1491">
        <v>43800</v>
      </c>
      <c r="C1491" s="3">
        <v>4.1666666666666664E-2</v>
      </c>
      <c r="D1491" s="3">
        <v>1</v>
      </c>
      <c r="E1491" s="3">
        <v>62</v>
      </c>
      <c r="F1491" s="3">
        <v>0.5</v>
      </c>
      <c r="G1491" s="5">
        <v>0.5</v>
      </c>
      <c r="H1491" s="3">
        <v>1</v>
      </c>
      <c r="I1491" s="3">
        <v>1.55139</v>
      </c>
      <c r="J1491" s="12">
        <f t="shared" si="161"/>
        <v>2.1749999999999998</v>
      </c>
      <c r="L1491" s="3">
        <f t="shared" si="162"/>
        <v>0</v>
      </c>
      <c r="M1491" s="3">
        <f t="shared" si="163"/>
        <v>0</v>
      </c>
      <c r="N1491" s="3"/>
      <c r="O1491" s="3"/>
      <c r="P1491" s="3"/>
      <c r="Q1491" s="3"/>
      <c r="R1491" s="3"/>
      <c r="S1491" s="3">
        <f t="shared" si="164"/>
        <v>0</v>
      </c>
      <c r="T1491" s="3">
        <f t="shared" si="165"/>
        <v>0</v>
      </c>
      <c r="U1491" s="3">
        <f t="shared" si="166"/>
        <v>0</v>
      </c>
      <c r="V1491" s="3">
        <f t="shared" si="167"/>
        <v>0</v>
      </c>
      <c r="W1491" s="26">
        <v>42</v>
      </c>
      <c r="X1491" s="22">
        <v>11</v>
      </c>
      <c r="Y1491" s="3">
        <v>1</v>
      </c>
      <c r="Z1491" s="3"/>
      <c r="AB1491" s="30">
        <v>1461</v>
      </c>
      <c r="AC1491" s="30">
        <v>1.4692375188921967</v>
      </c>
      <c r="AD1491" s="30">
        <v>0.23076248110780329</v>
      </c>
    </row>
    <row r="1492" spans="1:30">
      <c r="A1492" s="4">
        <v>43800.083333333336</v>
      </c>
      <c r="B1492">
        <v>43800</v>
      </c>
      <c r="C1492" s="3">
        <v>8.3333333333333329E-2</v>
      </c>
      <c r="D1492" s="3">
        <v>2</v>
      </c>
      <c r="E1492" s="3">
        <v>62</v>
      </c>
      <c r="F1492" s="3">
        <v>0.5</v>
      </c>
      <c r="G1492" s="5">
        <v>0.4</v>
      </c>
      <c r="H1492" s="3">
        <v>0.9</v>
      </c>
      <c r="I1492" s="3">
        <v>1.55139</v>
      </c>
      <c r="J1492" s="12">
        <f t="shared" si="161"/>
        <v>2.1666666666666665</v>
      </c>
      <c r="L1492" s="3">
        <f t="shared" si="162"/>
        <v>0</v>
      </c>
      <c r="M1492" s="3">
        <f t="shared" si="163"/>
        <v>0</v>
      </c>
      <c r="N1492" s="3"/>
      <c r="O1492" s="3"/>
      <c r="P1492" s="3"/>
      <c r="Q1492" s="3"/>
      <c r="R1492" s="3"/>
      <c r="S1492" s="3">
        <f t="shared" si="164"/>
        <v>0</v>
      </c>
      <c r="T1492" s="3">
        <f t="shared" si="165"/>
        <v>0</v>
      </c>
      <c r="U1492" s="3">
        <f t="shared" si="166"/>
        <v>0</v>
      </c>
      <c r="V1492" s="3">
        <f t="shared" si="167"/>
        <v>0</v>
      </c>
      <c r="W1492" s="25">
        <v>42</v>
      </c>
      <c r="X1492" s="23">
        <v>11</v>
      </c>
      <c r="Y1492" s="3">
        <v>0.9</v>
      </c>
      <c r="Z1492" s="3"/>
      <c r="AB1492" s="30">
        <v>1462</v>
      </c>
      <c r="AC1492" s="30">
        <v>1.5346144325054778</v>
      </c>
      <c r="AD1492" s="30">
        <v>2.965385567494522</v>
      </c>
    </row>
    <row r="1493" spans="1:30">
      <c r="A1493" s="4">
        <v>43800.125</v>
      </c>
      <c r="B1493">
        <v>43800</v>
      </c>
      <c r="C1493" s="3">
        <v>0.125</v>
      </c>
      <c r="D1493" s="3">
        <v>3</v>
      </c>
      <c r="E1493" s="3">
        <v>62</v>
      </c>
      <c r="F1493" s="3">
        <v>0.5</v>
      </c>
      <c r="G1493" s="5">
        <v>0.5</v>
      </c>
      <c r="H1493" s="3">
        <v>1</v>
      </c>
      <c r="I1493" s="3">
        <v>1.55139</v>
      </c>
      <c r="J1493" s="12">
        <f t="shared" si="161"/>
        <v>2.2416666666666667</v>
      </c>
      <c r="L1493" s="3">
        <f t="shared" si="162"/>
        <v>0</v>
      </c>
      <c r="M1493" s="3">
        <f t="shared" si="163"/>
        <v>0</v>
      </c>
      <c r="N1493" s="3"/>
      <c r="O1493" s="3"/>
      <c r="P1493" s="3"/>
      <c r="Q1493" s="3"/>
      <c r="R1493" s="3"/>
      <c r="S1493" s="3">
        <f t="shared" si="164"/>
        <v>0</v>
      </c>
      <c r="T1493" s="3">
        <f t="shared" si="165"/>
        <v>0</v>
      </c>
      <c r="U1493" s="3">
        <f t="shared" si="166"/>
        <v>0</v>
      </c>
      <c r="V1493" s="3">
        <f t="shared" si="167"/>
        <v>0</v>
      </c>
      <c r="W1493" s="26">
        <v>42</v>
      </c>
      <c r="X1493" s="22">
        <v>11</v>
      </c>
      <c r="Y1493" s="3">
        <v>1</v>
      </c>
      <c r="Z1493" s="3"/>
      <c r="AB1493" s="30">
        <v>1463</v>
      </c>
      <c r="AC1493" s="30">
        <v>1.5479064843872619</v>
      </c>
      <c r="AD1493" s="30">
        <v>0.45209351561273814</v>
      </c>
    </row>
    <row r="1494" spans="1:30">
      <c r="A1494" s="4">
        <v>43800.166666666664</v>
      </c>
      <c r="B1494">
        <v>43800</v>
      </c>
      <c r="C1494" s="3">
        <v>0.16666666666666666</v>
      </c>
      <c r="D1494" s="3">
        <v>4</v>
      </c>
      <c r="E1494" s="3">
        <v>62</v>
      </c>
      <c r="F1494" s="3">
        <v>0.5</v>
      </c>
      <c r="G1494" s="5">
        <v>0.5</v>
      </c>
      <c r="H1494" s="3">
        <v>1</v>
      </c>
      <c r="I1494" s="3">
        <v>1.55139</v>
      </c>
      <c r="J1494" s="12">
        <f t="shared" si="161"/>
        <v>2.25</v>
      </c>
      <c r="L1494" s="3">
        <f t="shared" si="162"/>
        <v>0</v>
      </c>
      <c r="M1494" s="3">
        <f t="shared" si="163"/>
        <v>0</v>
      </c>
      <c r="N1494" s="3"/>
      <c r="O1494" s="3"/>
      <c r="P1494" s="3"/>
      <c r="Q1494" s="3"/>
      <c r="R1494" s="3"/>
      <c r="S1494" s="3">
        <f t="shared" si="164"/>
        <v>0</v>
      </c>
      <c r="T1494" s="3">
        <f t="shared" si="165"/>
        <v>0</v>
      </c>
      <c r="U1494" s="3">
        <f t="shared" si="166"/>
        <v>0</v>
      </c>
      <c r="V1494" s="3">
        <f t="shared" si="167"/>
        <v>0</v>
      </c>
      <c r="W1494" s="25">
        <v>40</v>
      </c>
      <c r="X1494" s="23">
        <v>9</v>
      </c>
      <c r="Y1494" s="3">
        <v>1</v>
      </c>
      <c r="Z1494" s="3"/>
      <c r="AB1494" s="30">
        <v>1464</v>
      </c>
      <c r="AC1494" s="30">
        <v>1.5479064843872619</v>
      </c>
      <c r="AD1494" s="30">
        <v>-1.0479064843872619</v>
      </c>
    </row>
    <row r="1495" spans="1:30">
      <c r="A1495" s="4">
        <v>43800.208333333336</v>
      </c>
      <c r="B1495">
        <v>43800</v>
      </c>
      <c r="C1495" s="3">
        <v>0.20833333333333334</v>
      </c>
      <c r="D1495" s="3">
        <v>5</v>
      </c>
      <c r="E1495" s="3">
        <v>62</v>
      </c>
      <c r="F1495" s="3">
        <v>0.5</v>
      </c>
      <c r="G1495" s="5">
        <v>0.5</v>
      </c>
      <c r="H1495" s="3">
        <v>1</v>
      </c>
      <c r="I1495" s="3">
        <v>1.55139</v>
      </c>
      <c r="J1495" s="12">
        <f t="shared" si="161"/>
        <v>2.2708333333333335</v>
      </c>
      <c r="L1495" s="3">
        <f t="shared" si="162"/>
        <v>0</v>
      </c>
      <c r="M1495" s="3">
        <f t="shared" si="163"/>
        <v>0</v>
      </c>
      <c r="N1495" s="3"/>
      <c r="O1495" s="3"/>
      <c r="P1495" s="3"/>
      <c r="Q1495" s="3"/>
      <c r="R1495" s="3"/>
      <c r="S1495" s="3">
        <f t="shared" si="164"/>
        <v>0</v>
      </c>
      <c r="T1495" s="3">
        <f t="shared" si="165"/>
        <v>0</v>
      </c>
      <c r="U1495" s="3">
        <f t="shared" si="166"/>
        <v>0</v>
      </c>
      <c r="V1495" s="3">
        <f t="shared" si="167"/>
        <v>0</v>
      </c>
      <c r="W1495" s="26">
        <v>40</v>
      </c>
      <c r="X1495" s="22">
        <v>8</v>
      </c>
      <c r="Y1495" s="3">
        <v>1</v>
      </c>
      <c r="Z1495" s="3"/>
      <c r="AB1495" s="30">
        <v>1465</v>
      </c>
      <c r="AC1495" s="30">
        <v>1.5611985362690459</v>
      </c>
      <c r="AD1495" s="30">
        <v>-1.1611985362690458</v>
      </c>
    </row>
    <row r="1496" spans="1:30">
      <c r="A1496" s="4">
        <v>43800.25</v>
      </c>
      <c r="B1496">
        <v>43800</v>
      </c>
      <c r="C1496" s="3">
        <v>0.25</v>
      </c>
      <c r="D1496" s="3">
        <v>6</v>
      </c>
      <c r="E1496" s="3">
        <v>62</v>
      </c>
      <c r="F1496" s="3">
        <v>0.7</v>
      </c>
      <c r="G1496" s="5">
        <v>1.7</v>
      </c>
      <c r="H1496" s="3">
        <v>2.4</v>
      </c>
      <c r="I1496" s="3">
        <v>1.55139</v>
      </c>
      <c r="J1496" s="12">
        <f t="shared" si="161"/>
        <v>2.2916666666666665</v>
      </c>
      <c r="L1496" s="3">
        <f t="shared" si="162"/>
        <v>0</v>
      </c>
      <c r="M1496" s="3">
        <f t="shared" si="163"/>
        <v>0</v>
      </c>
      <c r="N1496" s="3"/>
      <c r="O1496" s="3"/>
      <c r="P1496" s="3"/>
      <c r="Q1496" s="3"/>
      <c r="R1496" s="3"/>
      <c r="S1496" s="3">
        <f t="shared" si="164"/>
        <v>0</v>
      </c>
      <c r="T1496" s="3">
        <f t="shared" si="165"/>
        <v>0</v>
      </c>
      <c r="U1496" s="3">
        <f t="shared" si="166"/>
        <v>0</v>
      </c>
      <c r="V1496" s="3">
        <f t="shared" si="167"/>
        <v>0</v>
      </c>
      <c r="W1496" s="25">
        <v>40</v>
      </c>
      <c r="X1496" s="23">
        <v>9</v>
      </c>
      <c r="Y1496" s="3">
        <v>2.4</v>
      </c>
      <c r="Z1496" s="3"/>
      <c r="AB1496" s="30">
        <v>1466</v>
      </c>
      <c r="AC1496" s="30">
        <v>1.5611985362690459</v>
      </c>
      <c r="AD1496" s="30">
        <v>-0.6611985362690459</v>
      </c>
    </row>
    <row r="1497" spans="1:30">
      <c r="A1497" s="4">
        <v>43800.291666666664</v>
      </c>
      <c r="B1497">
        <v>43800</v>
      </c>
      <c r="C1497" s="3">
        <v>0.29166666666666669</v>
      </c>
      <c r="D1497" s="3">
        <v>7</v>
      </c>
      <c r="E1497" s="3">
        <v>62</v>
      </c>
      <c r="F1497" s="3">
        <v>0.7</v>
      </c>
      <c r="G1497" s="5">
        <v>1</v>
      </c>
      <c r="H1497" s="3">
        <v>1.7</v>
      </c>
      <c r="I1497" s="3">
        <v>1.55139</v>
      </c>
      <c r="J1497" s="12">
        <f t="shared" si="161"/>
        <v>2.3083333333333336</v>
      </c>
      <c r="L1497" s="3">
        <f t="shared" si="162"/>
        <v>0</v>
      </c>
      <c r="M1497" s="3">
        <f t="shared" si="163"/>
        <v>0</v>
      </c>
      <c r="N1497" s="3"/>
      <c r="O1497" s="3"/>
      <c r="P1497" s="3"/>
      <c r="Q1497" s="3"/>
      <c r="R1497" s="3"/>
      <c r="S1497" s="3">
        <f t="shared" si="164"/>
        <v>0</v>
      </c>
      <c r="T1497" s="3">
        <f t="shared" si="165"/>
        <v>0</v>
      </c>
      <c r="U1497" s="3">
        <f t="shared" si="166"/>
        <v>0</v>
      </c>
      <c r="V1497" s="3">
        <f t="shared" si="167"/>
        <v>0</v>
      </c>
      <c r="W1497" s="26">
        <v>39</v>
      </c>
      <c r="X1497" s="22">
        <v>9</v>
      </c>
      <c r="Y1497" s="3">
        <v>1.7</v>
      </c>
      <c r="Z1497" s="3"/>
      <c r="AB1497" s="30">
        <v>1467</v>
      </c>
      <c r="AC1497" s="30">
        <v>1.57449058815083</v>
      </c>
      <c r="AD1497" s="30">
        <v>-0.57449058815082998</v>
      </c>
    </row>
    <row r="1498" spans="1:30">
      <c r="A1498" s="4">
        <v>43800.333333333336</v>
      </c>
      <c r="B1498">
        <v>43800</v>
      </c>
      <c r="C1498" s="3">
        <v>0.33333333333333331</v>
      </c>
      <c r="D1498" s="3">
        <v>8</v>
      </c>
      <c r="E1498" s="3">
        <v>62</v>
      </c>
      <c r="F1498" s="3">
        <v>2.4</v>
      </c>
      <c r="G1498" s="5">
        <v>1.4</v>
      </c>
      <c r="H1498" s="3">
        <v>3.8</v>
      </c>
      <c r="I1498" s="3">
        <v>1.55139</v>
      </c>
      <c r="J1498" s="12">
        <f t="shared" si="161"/>
        <v>2.4208333333333334</v>
      </c>
      <c r="L1498" s="3">
        <f t="shared" si="162"/>
        <v>0</v>
      </c>
      <c r="M1498" s="3">
        <f t="shared" si="163"/>
        <v>0</v>
      </c>
      <c r="N1498" s="3"/>
      <c r="O1498" s="3"/>
      <c r="P1498" s="3"/>
      <c r="Q1498" s="3"/>
      <c r="R1498" s="3"/>
      <c r="S1498" s="3">
        <f t="shared" si="164"/>
        <v>0</v>
      </c>
      <c r="T1498" s="3">
        <f t="shared" si="165"/>
        <v>0</v>
      </c>
      <c r="U1498" s="3">
        <f t="shared" si="166"/>
        <v>0</v>
      </c>
      <c r="V1498" s="3">
        <f t="shared" si="167"/>
        <v>0</v>
      </c>
      <c r="W1498" s="25">
        <v>41</v>
      </c>
      <c r="X1498" s="23">
        <v>11</v>
      </c>
      <c r="Y1498" s="3">
        <v>3.8</v>
      </c>
      <c r="Z1498" s="3"/>
      <c r="AB1498" s="30">
        <v>1468</v>
      </c>
      <c r="AC1498" s="30">
        <v>1.57449058815083</v>
      </c>
      <c r="AD1498" s="30">
        <v>-0.37449058815083003</v>
      </c>
    </row>
    <row r="1499" spans="1:30">
      <c r="A1499" s="4">
        <v>43800.375</v>
      </c>
      <c r="B1499">
        <v>43800</v>
      </c>
      <c r="C1499" s="3">
        <v>0.375</v>
      </c>
      <c r="D1499" s="3">
        <v>9</v>
      </c>
      <c r="E1499" s="3">
        <v>62</v>
      </c>
      <c r="F1499" s="3">
        <v>0.8</v>
      </c>
      <c r="G1499" s="5">
        <v>0.3</v>
      </c>
      <c r="H1499" s="3">
        <v>1.1000000000000001</v>
      </c>
      <c r="I1499" s="3">
        <v>1.55139</v>
      </c>
      <c r="J1499" s="12">
        <f t="shared" si="161"/>
        <v>2.2791666666666668</v>
      </c>
      <c r="L1499" s="3">
        <f t="shared" si="162"/>
        <v>0</v>
      </c>
      <c r="M1499" s="3">
        <f t="shared" si="163"/>
        <v>0</v>
      </c>
      <c r="N1499" s="3"/>
      <c r="O1499" s="3"/>
      <c r="P1499" s="3"/>
      <c r="Q1499" s="3"/>
      <c r="R1499" s="3"/>
      <c r="S1499" s="3">
        <f t="shared" si="164"/>
        <v>0</v>
      </c>
      <c r="T1499" s="3">
        <f t="shared" si="165"/>
        <v>0</v>
      </c>
      <c r="U1499" s="3">
        <f t="shared" si="166"/>
        <v>0</v>
      </c>
      <c r="V1499" s="3">
        <f t="shared" si="167"/>
        <v>0</v>
      </c>
      <c r="W1499" s="26">
        <v>42</v>
      </c>
      <c r="X1499" s="22">
        <v>8</v>
      </c>
      <c r="Y1499" s="3">
        <v>1.1000000000000001</v>
      </c>
      <c r="Z1499" s="3"/>
      <c r="AB1499" s="30">
        <v>1469</v>
      </c>
      <c r="AC1499" s="30">
        <v>1.57449058815083</v>
      </c>
      <c r="AD1499" s="30">
        <v>-0.27449058815083016</v>
      </c>
    </row>
    <row r="1500" spans="1:30">
      <c r="A1500" s="4">
        <v>43800.416666666664</v>
      </c>
      <c r="B1500">
        <v>43800</v>
      </c>
      <c r="C1500" s="3">
        <v>0.41666666666666669</v>
      </c>
      <c r="D1500" s="3">
        <v>10</v>
      </c>
      <c r="E1500" s="3">
        <v>62</v>
      </c>
      <c r="F1500" s="3">
        <v>0.3</v>
      </c>
      <c r="G1500" s="5">
        <v>0.4</v>
      </c>
      <c r="H1500" s="3">
        <v>0.7</v>
      </c>
      <c r="I1500" s="3">
        <v>1.55139</v>
      </c>
      <c r="J1500" s="12">
        <f t="shared" si="161"/>
        <v>2.2416666666666667</v>
      </c>
      <c r="L1500" s="3">
        <f t="shared" si="162"/>
        <v>0</v>
      </c>
      <c r="M1500" s="3">
        <f t="shared" si="163"/>
        <v>0</v>
      </c>
      <c r="N1500" s="3"/>
      <c r="O1500" s="3"/>
      <c r="P1500" s="3"/>
      <c r="Q1500" s="3"/>
      <c r="R1500" s="3"/>
      <c r="S1500" s="3">
        <f t="shared" si="164"/>
        <v>0</v>
      </c>
      <c r="T1500" s="3">
        <f t="shared" si="165"/>
        <v>0</v>
      </c>
      <c r="U1500" s="3">
        <f t="shared" si="166"/>
        <v>0</v>
      </c>
      <c r="V1500" s="3">
        <f t="shared" si="167"/>
        <v>0</v>
      </c>
      <c r="W1500" s="25">
        <v>43</v>
      </c>
      <c r="X1500" s="23">
        <v>5</v>
      </c>
      <c r="Y1500" s="3">
        <v>0.7</v>
      </c>
      <c r="Z1500" s="3"/>
      <c r="AB1500" s="30">
        <v>1470</v>
      </c>
      <c r="AC1500" s="30">
        <v>1.57449058815083</v>
      </c>
      <c r="AD1500" s="30">
        <v>1.42550941184917</v>
      </c>
    </row>
    <row r="1501" spans="1:30">
      <c r="A1501" s="4">
        <v>43800.458333333336</v>
      </c>
      <c r="B1501">
        <v>43800</v>
      </c>
      <c r="C1501" s="3">
        <v>0.45833333333333331</v>
      </c>
      <c r="D1501" s="3">
        <v>11</v>
      </c>
      <c r="E1501" s="3">
        <v>62</v>
      </c>
      <c r="F1501" s="3">
        <v>2.4</v>
      </c>
      <c r="G1501" s="5">
        <v>0.7</v>
      </c>
      <c r="H1501" s="3">
        <v>3.0999999999999996</v>
      </c>
      <c r="I1501" s="3">
        <v>1.55139</v>
      </c>
      <c r="J1501" s="12">
        <f t="shared" si="161"/>
        <v>2.2291666666666665</v>
      </c>
      <c r="L1501" s="3">
        <f t="shared" si="162"/>
        <v>0</v>
      </c>
      <c r="M1501" s="3">
        <f t="shared" si="163"/>
        <v>0</v>
      </c>
      <c r="N1501" s="3"/>
      <c r="O1501" s="3"/>
      <c r="P1501" s="3"/>
      <c r="Q1501" s="3"/>
      <c r="R1501" s="3"/>
      <c r="S1501" s="3">
        <f t="shared" si="164"/>
        <v>0</v>
      </c>
      <c r="T1501" s="3">
        <f t="shared" si="165"/>
        <v>0</v>
      </c>
      <c r="U1501" s="3">
        <f t="shared" si="166"/>
        <v>0</v>
      </c>
      <c r="V1501" s="3">
        <f t="shared" si="167"/>
        <v>0</v>
      </c>
      <c r="W1501" s="26">
        <v>43</v>
      </c>
      <c r="X1501" s="22">
        <v>8</v>
      </c>
      <c r="Y1501" s="3">
        <v>3.0999999999999996</v>
      </c>
      <c r="Z1501" s="3"/>
      <c r="AB1501" s="30">
        <v>1471</v>
      </c>
      <c r="AC1501" s="30">
        <v>1.57449058815083</v>
      </c>
      <c r="AD1501" s="30">
        <v>0.72550941184916984</v>
      </c>
    </row>
    <row r="1502" spans="1:30">
      <c r="A1502" s="4">
        <v>43800.5</v>
      </c>
      <c r="B1502">
        <v>43800</v>
      </c>
      <c r="C1502" s="3">
        <v>0.5</v>
      </c>
      <c r="D1502" s="3">
        <v>12</v>
      </c>
      <c r="E1502" s="3">
        <v>62</v>
      </c>
      <c r="F1502" s="3">
        <v>0.4</v>
      </c>
      <c r="G1502" s="5">
        <v>4.0999999999999996</v>
      </c>
      <c r="H1502" s="3">
        <v>4.5</v>
      </c>
      <c r="I1502" s="3">
        <v>1.55139</v>
      </c>
      <c r="J1502" s="12">
        <f t="shared" si="161"/>
        <v>2.1166666666666667</v>
      </c>
      <c r="L1502" s="3">
        <f t="shared" si="162"/>
        <v>0</v>
      </c>
      <c r="M1502" s="3">
        <f t="shared" si="163"/>
        <v>0</v>
      </c>
      <c r="N1502" s="3"/>
      <c r="O1502" s="3"/>
      <c r="P1502" s="3"/>
      <c r="Q1502" s="3"/>
      <c r="R1502" s="3"/>
      <c r="S1502" s="3">
        <f t="shared" si="164"/>
        <v>0</v>
      </c>
      <c r="T1502" s="3">
        <f t="shared" si="165"/>
        <v>0</v>
      </c>
      <c r="U1502" s="3">
        <f t="shared" si="166"/>
        <v>0</v>
      </c>
      <c r="V1502" s="3">
        <f t="shared" si="167"/>
        <v>0</v>
      </c>
      <c r="W1502" s="25">
        <v>45</v>
      </c>
      <c r="X1502" s="23">
        <v>1</v>
      </c>
      <c r="Y1502" s="3">
        <v>4.5</v>
      </c>
      <c r="Z1502" s="3"/>
      <c r="AB1502" s="30">
        <v>1472</v>
      </c>
      <c r="AC1502" s="30">
        <v>1.5224057264193329</v>
      </c>
      <c r="AD1502" s="30">
        <v>1.0775942735806667</v>
      </c>
    </row>
    <row r="1503" spans="1:30">
      <c r="A1503" s="4">
        <v>43800.541666666664</v>
      </c>
      <c r="B1503">
        <v>43800</v>
      </c>
      <c r="C1503" s="3">
        <v>0.54166666666666663</v>
      </c>
      <c r="D1503" s="3">
        <v>13</v>
      </c>
      <c r="E1503" s="3">
        <v>62</v>
      </c>
      <c r="F1503" s="3">
        <v>1.6</v>
      </c>
      <c r="G1503" s="5">
        <v>1</v>
      </c>
      <c r="H1503" s="3">
        <v>2.6</v>
      </c>
      <c r="I1503" s="3">
        <v>1.55139</v>
      </c>
      <c r="J1503" s="12">
        <f t="shared" si="161"/>
        <v>1.9624999999999997</v>
      </c>
      <c r="L1503" s="3">
        <f t="shared" si="162"/>
        <v>0</v>
      </c>
      <c r="M1503" s="3">
        <f t="shared" si="163"/>
        <v>0</v>
      </c>
      <c r="N1503" s="3"/>
      <c r="O1503" s="3"/>
      <c r="P1503" s="3"/>
      <c r="Q1503" s="3"/>
      <c r="R1503" s="3"/>
      <c r="S1503" s="3">
        <f t="shared" si="164"/>
        <v>0</v>
      </c>
      <c r="T1503" s="3">
        <f t="shared" si="165"/>
        <v>0</v>
      </c>
      <c r="U1503" s="3">
        <f t="shared" si="166"/>
        <v>0</v>
      </c>
      <c r="V1503" s="3">
        <f t="shared" si="167"/>
        <v>0</v>
      </c>
      <c r="W1503" s="26">
        <v>45</v>
      </c>
      <c r="X1503" s="22">
        <v>8</v>
      </c>
      <c r="Y1503" s="3">
        <v>2.6</v>
      </c>
      <c r="Z1503" s="3"/>
      <c r="AB1503" s="30">
        <v>1473</v>
      </c>
      <c r="AC1503" s="30">
        <v>1.5091136745375489</v>
      </c>
      <c r="AD1503" s="30">
        <v>-0.8091136745375489</v>
      </c>
    </row>
    <row r="1504" spans="1:30">
      <c r="A1504" s="4">
        <v>43800.583333333336</v>
      </c>
      <c r="B1504">
        <v>43800</v>
      </c>
      <c r="C1504" s="3">
        <v>0.58333333333333337</v>
      </c>
      <c r="D1504" s="3">
        <v>14</v>
      </c>
      <c r="E1504" s="3">
        <v>62</v>
      </c>
      <c r="F1504" s="3">
        <v>1.1000000000000001</v>
      </c>
      <c r="G1504" s="5">
        <v>2.8</v>
      </c>
      <c r="H1504" s="3">
        <v>3.9</v>
      </c>
      <c r="I1504" s="3">
        <v>1.55139</v>
      </c>
      <c r="J1504" s="12">
        <f t="shared" si="161"/>
        <v>1.8874999999999995</v>
      </c>
      <c r="L1504" s="3">
        <f t="shared" si="162"/>
        <v>0</v>
      </c>
      <c r="M1504" s="3">
        <f t="shared" si="163"/>
        <v>0</v>
      </c>
      <c r="N1504" s="3"/>
      <c r="O1504" s="3"/>
      <c r="P1504" s="3"/>
      <c r="Q1504" s="3"/>
      <c r="R1504" s="3"/>
      <c r="S1504" s="3">
        <f t="shared" si="164"/>
        <v>0</v>
      </c>
      <c r="T1504" s="3">
        <f t="shared" si="165"/>
        <v>0</v>
      </c>
      <c r="U1504" s="3">
        <f t="shared" si="166"/>
        <v>0</v>
      </c>
      <c r="V1504" s="3">
        <f t="shared" si="167"/>
        <v>0</v>
      </c>
      <c r="W1504" s="25">
        <v>45</v>
      </c>
      <c r="X1504" s="23">
        <v>8</v>
      </c>
      <c r="Y1504" s="3">
        <v>3.9</v>
      </c>
      <c r="Z1504" s="3"/>
      <c r="AB1504" s="30">
        <v>1474</v>
      </c>
      <c r="AC1504" s="30">
        <v>1.4958216226557648</v>
      </c>
      <c r="AD1504" s="30">
        <v>0.30417837734423525</v>
      </c>
    </row>
    <row r="1505" spans="1:30">
      <c r="A1505" s="4">
        <v>43800.625</v>
      </c>
      <c r="B1505">
        <v>43800</v>
      </c>
      <c r="C1505" s="3">
        <v>0.625</v>
      </c>
      <c r="D1505" s="3">
        <v>15</v>
      </c>
      <c r="E1505" s="3">
        <v>62</v>
      </c>
      <c r="F1505" s="3">
        <v>2.5</v>
      </c>
      <c r="G1505" s="5">
        <v>1.6</v>
      </c>
      <c r="H1505" s="3">
        <v>4.0999999999999996</v>
      </c>
      <c r="I1505" s="3">
        <v>1.55139</v>
      </c>
      <c r="J1505" s="12">
        <f t="shared" si="161"/>
        <v>1.770833333333333</v>
      </c>
      <c r="L1505" s="3">
        <f t="shared" si="162"/>
        <v>0</v>
      </c>
      <c r="M1505" s="3">
        <f t="shared" si="163"/>
        <v>0</v>
      </c>
      <c r="N1505" s="3"/>
      <c r="O1505" s="3"/>
      <c r="P1505" s="3"/>
      <c r="Q1505" s="3"/>
      <c r="R1505" s="3"/>
      <c r="S1505" s="3">
        <f t="shared" si="164"/>
        <v>0</v>
      </c>
      <c r="T1505" s="3">
        <f t="shared" si="165"/>
        <v>0</v>
      </c>
      <c r="U1505" s="3">
        <f t="shared" si="166"/>
        <v>0</v>
      </c>
      <c r="V1505" s="3">
        <f t="shared" si="167"/>
        <v>0</v>
      </c>
      <c r="W1505" s="26">
        <v>45</v>
      </c>
      <c r="X1505" s="22">
        <v>11</v>
      </c>
      <c r="Y1505" s="3">
        <v>4.0999999999999996</v>
      </c>
      <c r="Z1505" s="3"/>
      <c r="AB1505" s="30">
        <v>1475</v>
      </c>
      <c r="AC1505" s="30">
        <v>1.4958216226557648</v>
      </c>
      <c r="AD1505" s="30">
        <v>2.0041783773442354</v>
      </c>
    </row>
    <row r="1506" spans="1:30">
      <c r="A1506" s="4">
        <v>43800.666666666664</v>
      </c>
      <c r="B1506">
        <v>43800</v>
      </c>
      <c r="C1506" s="3">
        <v>0.66666666666666663</v>
      </c>
      <c r="D1506" s="3">
        <v>16</v>
      </c>
      <c r="E1506" s="3">
        <v>62</v>
      </c>
      <c r="F1506" s="3">
        <v>1.5</v>
      </c>
      <c r="G1506" s="5">
        <v>1.8</v>
      </c>
      <c r="H1506" s="3">
        <v>3.3</v>
      </c>
      <c r="I1506" s="3">
        <v>1.55139</v>
      </c>
      <c r="J1506" s="12">
        <f t="shared" si="161"/>
        <v>1.720833333333333</v>
      </c>
      <c r="L1506" s="3">
        <f t="shared" si="162"/>
        <v>0</v>
      </c>
      <c r="M1506" s="3">
        <f t="shared" si="163"/>
        <v>0</v>
      </c>
      <c r="N1506" s="3"/>
      <c r="O1506" s="3"/>
      <c r="P1506" s="3"/>
      <c r="Q1506" s="3"/>
      <c r="R1506" s="3"/>
      <c r="S1506" s="3">
        <f t="shared" si="164"/>
        <v>0</v>
      </c>
      <c r="T1506" s="3">
        <f t="shared" si="165"/>
        <v>0</v>
      </c>
      <c r="U1506" s="3">
        <f t="shared" si="166"/>
        <v>0</v>
      </c>
      <c r="V1506" s="3">
        <f t="shared" si="167"/>
        <v>0</v>
      </c>
      <c r="W1506" s="25">
        <v>45</v>
      </c>
      <c r="X1506" s="23">
        <v>9</v>
      </c>
      <c r="Y1506" s="3">
        <v>3.3</v>
      </c>
      <c r="Z1506" s="3"/>
      <c r="AB1506" s="30">
        <v>1476</v>
      </c>
      <c r="AC1506" s="30">
        <v>1.4825295707739807</v>
      </c>
      <c r="AD1506" s="30">
        <v>6.2174704292260188</v>
      </c>
    </row>
    <row r="1507" spans="1:30">
      <c r="A1507" s="4">
        <v>43800.708333333336</v>
      </c>
      <c r="B1507">
        <v>43800</v>
      </c>
      <c r="C1507" s="3">
        <v>0.70833333333333337</v>
      </c>
      <c r="D1507" s="3">
        <v>17</v>
      </c>
      <c r="E1507" s="3">
        <v>62</v>
      </c>
      <c r="F1507" s="3">
        <v>1.1000000000000001</v>
      </c>
      <c r="G1507" s="5">
        <v>1</v>
      </c>
      <c r="H1507" s="3">
        <v>2.1</v>
      </c>
      <c r="I1507" s="3">
        <v>1.55139</v>
      </c>
      <c r="J1507" s="12">
        <f t="shared" si="161"/>
        <v>1.6999999999999995</v>
      </c>
      <c r="L1507" s="3">
        <f t="shared" si="162"/>
        <v>0</v>
      </c>
      <c r="M1507" s="3">
        <f t="shared" si="163"/>
        <v>0</v>
      </c>
      <c r="N1507" s="3"/>
      <c r="O1507" s="3"/>
      <c r="P1507" s="3"/>
      <c r="Q1507" s="3"/>
      <c r="R1507" s="3"/>
      <c r="S1507" s="3">
        <f t="shared" si="164"/>
        <v>0</v>
      </c>
      <c r="T1507" s="3">
        <f t="shared" si="165"/>
        <v>0</v>
      </c>
      <c r="U1507" s="3">
        <f t="shared" si="166"/>
        <v>0</v>
      </c>
      <c r="V1507" s="3">
        <f t="shared" si="167"/>
        <v>0</v>
      </c>
      <c r="W1507" s="26">
        <v>45</v>
      </c>
      <c r="X1507" s="22">
        <v>11</v>
      </c>
      <c r="Y1507" s="3">
        <v>2.1</v>
      </c>
      <c r="Z1507" s="3"/>
      <c r="AB1507" s="30">
        <v>1477</v>
      </c>
      <c r="AC1507" s="30">
        <v>1.7655516492847998</v>
      </c>
      <c r="AD1507" s="30">
        <v>1.1344483507152001</v>
      </c>
    </row>
    <row r="1508" spans="1:30">
      <c r="A1508" s="4">
        <v>43800.75</v>
      </c>
      <c r="B1508">
        <v>43800</v>
      </c>
      <c r="C1508" s="3">
        <v>0.75</v>
      </c>
      <c r="D1508" s="3">
        <v>18</v>
      </c>
      <c r="E1508" s="3">
        <v>62</v>
      </c>
      <c r="F1508" s="3">
        <v>0.9</v>
      </c>
      <c r="G1508" s="5">
        <v>0.9</v>
      </c>
      <c r="H1508" s="3">
        <v>1.8</v>
      </c>
      <c r="I1508" s="3">
        <v>1.55139</v>
      </c>
      <c r="J1508" s="12">
        <f t="shared" si="161"/>
        <v>1.7374999999999996</v>
      </c>
      <c r="L1508" s="3">
        <f t="shared" si="162"/>
        <v>0</v>
      </c>
      <c r="M1508" s="3">
        <f t="shared" si="163"/>
        <v>0</v>
      </c>
      <c r="N1508" s="3"/>
      <c r="O1508" s="3"/>
      <c r="P1508" s="3"/>
      <c r="Q1508" s="3"/>
      <c r="R1508" s="3"/>
      <c r="S1508" s="3">
        <f t="shared" si="164"/>
        <v>0</v>
      </c>
      <c r="T1508" s="3">
        <f t="shared" si="165"/>
        <v>0</v>
      </c>
      <c r="U1508" s="3">
        <f t="shared" si="166"/>
        <v>0</v>
      </c>
      <c r="V1508" s="3">
        <f t="shared" si="167"/>
        <v>0</v>
      </c>
      <c r="W1508" s="25">
        <v>45</v>
      </c>
      <c r="X1508" s="23">
        <v>11</v>
      </c>
      <c r="Y1508" s="3">
        <v>1.8</v>
      </c>
      <c r="Z1508" s="3"/>
      <c r="AB1508" s="30">
        <v>1478</v>
      </c>
      <c r="AC1508" s="30">
        <v>1.4190197284853008</v>
      </c>
      <c r="AD1508" s="30">
        <v>0.58098027151469922</v>
      </c>
    </row>
    <row r="1509" spans="1:30">
      <c r="A1509" s="4">
        <v>43800.791666666664</v>
      </c>
      <c r="B1509">
        <v>43800</v>
      </c>
      <c r="C1509" s="3">
        <v>0.79166666666666663</v>
      </c>
      <c r="D1509" s="3">
        <v>19</v>
      </c>
      <c r="E1509" s="3">
        <v>62</v>
      </c>
      <c r="F1509" s="3">
        <v>1.3</v>
      </c>
      <c r="G1509" s="5">
        <v>0.9</v>
      </c>
      <c r="H1509" s="3">
        <v>2.2000000000000002</v>
      </c>
      <c r="I1509" s="3">
        <v>1.55139</v>
      </c>
      <c r="J1509" s="12">
        <f t="shared" si="161"/>
        <v>1.7541666666666667</v>
      </c>
      <c r="L1509" s="3">
        <f t="shared" si="162"/>
        <v>0</v>
      </c>
      <c r="M1509" s="3">
        <f t="shared" si="163"/>
        <v>0</v>
      </c>
      <c r="N1509" s="3"/>
      <c r="O1509" s="3"/>
      <c r="P1509" s="3"/>
      <c r="Q1509" s="3"/>
      <c r="R1509" s="3"/>
      <c r="S1509" s="3">
        <f t="shared" si="164"/>
        <v>0</v>
      </c>
      <c r="T1509" s="3">
        <f t="shared" si="165"/>
        <v>0</v>
      </c>
      <c r="U1509" s="3">
        <f t="shared" si="166"/>
        <v>0</v>
      </c>
      <c r="V1509" s="3">
        <f t="shared" si="167"/>
        <v>0</v>
      </c>
      <c r="W1509" s="26">
        <v>45</v>
      </c>
      <c r="X1509" s="22">
        <v>11</v>
      </c>
      <c r="Y1509" s="3">
        <v>2.2000000000000002</v>
      </c>
      <c r="Z1509" s="3"/>
      <c r="AB1509" s="30">
        <v>1479</v>
      </c>
      <c r="AC1509" s="30">
        <v>1.4190197284853008</v>
      </c>
      <c r="AD1509" s="30">
        <v>0.7809802715146994</v>
      </c>
    </row>
    <row r="1510" spans="1:30">
      <c r="A1510" s="4">
        <v>43800.833333333336</v>
      </c>
      <c r="B1510">
        <v>43800</v>
      </c>
      <c r="C1510" s="3">
        <v>0.83333333333333337</v>
      </c>
      <c r="D1510" s="3">
        <v>20</v>
      </c>
      <c r="E1510" s="3">
        <v>62</v>
      </c>
      <c r="F1510" s="3">
        <v>2.9</v>
      </c>
      <c r="G1510" s="5">
        <v>1.1000000000000001</v>
      </c>
      <c r="H1510" s="3">
        <v>4</v>
      </c>
      <c r="I1510" s="3">
        <v>1.55139</v>
      </c>
      <c r="J1510" s="12">
        <f t="shared" si="161"/>
        <v>1.7541666666666667</v>
      </c>
      <c r="L1510" s="3">
        <f t="shared" si="162"/>
        <v>0</v>
      </c>
      <c r="M1510" s="3">
        <f t="shared" si="163"/>
        <v>0</v>
      </c>
      <c r="N1510" s="3"/>
      <c r="O1510" s="3"/>
      <c r="P1510" s="3"/>
      <c r="Q1510" s="3"/>
      <c r="R1510" s="3"/>
      <c r="S1510" s="3">
        <f t="shared" si="164"/>
        <v>0</v>
      </c>
      <c r="T1510" s="3">
        <f t="shared" si="165"/>
        <v>0</v>
      </c>
      <c r="U1510" s="3">
        <f t="shared" si="166"/>
        <v>0</v>
      </c>
      <c r="V1510" s="3">
        <f t="shared" si="167"/>
        <v>0</v>
      </c>
      <c r="W1510" s="25">
        <v>42</v>
      </c>
      <c r="X1510" s="23">
        <v>11</v>
      </c>
      <c r="Y1510" s="3">
        <v>4</v>
      </c>
      <c r="Z1510" s="3"/>
      <c r="AB1510" s="30">
        <v>1480</v>
      </c>
      <c r="AC1510" s="30">
        <v>1.4190197284853008</v>
      </c>
      <c r="AD1510" s="30">
        <v>-1.9019728485300869E-2</v>
      </c>
    </row>
    <row r="1511" spans="1:30">
      <c r="A1511" s="4">
        <v>43800.875</v>
      </c>
      <c r="B1511">
        <v>43800</v>
      </c>
      <c r="C1511" s="3">
        <v>0.875</v>
      </c>
      <c r="D1511" s="3">
        <v>21</v>
      </c>
      <c r="E1511" s="3">
        <v>62</v>
      </c>
      <c r="F1511" s="3">
        <v>1.1000000000000001</v>
      </c>
      <c r="G1511" s="5">
        <v>1.2</v>
      </c>
      <c r="H1511" s="3">
        <v>2.2999999999999998</v>
      </c>
      <c r="I1511" s="3">
        <v>1.55139</v>
      </c>
      <c r="J1511" s="12">
        <f t="shared" si="161"/>
        <v>1.675</v>
      </c>
      <c r="L1511" s="3">
        <f t="shared" si="162"/>
        <v>0</v>
      </c>
      <c r="M1511" s="3">
        <f t="shared" si="163"/>
        <v>0</v>
      </c>
      <c r="N1511" s="3"/>
      <c r="O1511" s="3"/>
      <c r="P1511" s="3"/>
      <c r="Q1511" s="3"/>
      <c r="R1511" s="3"/>
      <c r="S1511" s="3">
        <f t="shared" si="164"/>
        <v>0</v>
      </c>
      <c r="T1511" s="3">
        <f t="shared" si="165"/>
        <v>0</v>
      </c>
      <c r="U1511" s="3">
        <f t="shared" si="166"/>
        <v>0</v>
      </c>
      <c r="V1511" s="3">
        <f t="shared" si="167"/>
        <v>0</v>
      </c>
      <c r="W1511" s="26">
        <v>41</v>
      </c>
      <c r="X1511" s="22">
        <v>11</v>
      </c>
      <c r="Y1511" s="3">
        <v>2.2999999999999998</v>
      </c>
      <c r="Z1511" s="3"/>
      <c r="AB1511" s="30">
        <v>1481</v>
      </c>
      <c r="AC1511" s="30">
        <v>1.4190197284853008</v>
      </c>
      <c r="AD1511" s="30">
        <v>8.098027151469922E-2</v>
      </c>
    </row>
    <row r="1512" spans="1:30">
      <c r="A1512" s="4">
        <v>43800.916666666664</v>
      </c>
      <c r="B1512">
        <v>43800</v>
      </c>
      <c r="C1512" s="3">
        <v>0.91666666666666663</v>
      </c>
      <c r="D1512" s="3">
        <v>22</v>
      </c>
      <c r="E1512" s="3">
        <v>62</v>
      </c>
      <c r="F1512" s="3">
        <v>1.1000000000000001</v>
      </c>
      <c r="G1512" s="5">
        <v>1.1000000000000001</v>
      </c>
      <c r="H1512" s="3">
        <v>2.2000000000000002</v>
      </c>
      <c r="I1512" s="3">
        <v>1.55139</v>
      </c>
      <c r="J1512" s="12">
        <f t="shared" si="161"/>
        <v>1.7625000000000002</v>
      </c>
      <c r="L1512" s="3">
        <f t="shared" si="162"/>
        <v>0</v>
      </c>
      <c r="M1512" s="3">
        <f t="shared" si="163"/>
        <v>0</v>
      </c>
      <c r="N1512" s="3"/>
      <c r="O1512" s="3"/>
      <c r="P1512" s="3"/>
      <c r="Q1512" s="3"/>
      <c r="R1512" s="3"/>
      <c r="S1512" s="3">
        <f t="shared" si="164"/>
        <v>0</v>
      </c>
      <c r="T1512" s="3">
        <f t="shared" si="165"/>
        <v>0</v>
      </c>
      <c r="U1512" s="3">
        <f t="shared" si="166"/>
        <v>0</v>
      </c>
      <c r="V1512" s="3">
        <f t="shared" si="167"/>
        <v>0</v>
      </c>
      <c r="W1512" s="25">
        <v>40</v>
      </c>
      <c r="X1512" s="23">
        <v>11</v>
      </c>
      <c r="Y1512" s="3">
        <v>2.2000000000000002</v>
      </c>
      <c r="Z1512" s="3"/>
      <c r="AB1512" s="30">
        <v>1482</v>
      </c>
      <c r="AC1512" s="30">
        <v>1.4190197284853008</v>
      </c>
      <c r="AD1512" s="30">
        <v>0.18098027151469931</v>
      </c>
    </row>
    <row r="1513" spans="1:30">
      <c r="A1513" s="4">
        <v>43800.958333333336</v>
      </c>
      <c r="B1513">
        <v>43800</v>
      </c>
      <c r="C1513" s="3">
        <v>0.95833333333333337</v>
      </c>
      <c r="D1513" s="3">
        <v>23</v>
      </c>
      <c r="E1513" s="3">
        <v>62</v>
      </c>
      <c r="F1513" s="3">
        <v>0.6</v>
      </c>
      <c r="G1513" s="5">
        <v>0.3</v>
      </c>
      <c r="H1513" s="3">
        <v>0.89999999999999991</v>
      </c>
      <c r="I1513" s="3">
        <v>1.55139</v>
      </c>
      <c r="J1513" s="12">
        <f t="shared" si="161"/>
        <v>1.7625</v>
      </c>
      <c r="L1513" s="3">
        <f t="shared" si="162"/>
        <v>0</v>
      </c>
      <c r="M1513" s="3">
        <f t="shared" si="163"/>
        <v>0</v>
      </c>
      <c r="N1513" s="3"/>
      <c r="O1513" s="3"/>
      <c r="P1513" s="3"/>
      <c r="Q1513" s="3"/>
      <c r="R1513" s="3"/>
      <c r="S1513" s="3">
        <f t="shared" si="164"/>
        <v>0</v>
      </c>
      <c r="T1513" s="3">
        <f t="shared" si="165"/>
        <v>0</v>
      </c>
      <c r="U1513" s="3">
        <f t="shared" si="166"/>
        <v>0</v>
      </c>
      <c r="V1513" s="3">
        <f t="shared" si="167"/>
        <v>0</v>
      </c>
      <c r="W1513" s="26">
        <v>40</v>
      </c>
      <c r="X1513" s="22">
        <v>11</v>
      </c>
      <c r="Y1513" s="3">
        <v>0.89999999999999991</v>
      </c>
      <c r="Z1513" s="3"/>
      <c r="AB1513" s="30">
        <v>1483</v>
      </c>
      <c r="AC1513" s="30">
        <v>1.4190197284853008</v>
      </c>
      <c r="AD1513" s="30">
        <v>8.098027151469922E-2</v>
      </c>
    </row>
    <row r="1514" spans="1:30">
      <c r="A1514" s="4">
        <v>43801</v>
      </c>
      <c r="B1514">
        <v>43801</v>
      </c>
      <c r="C1514" s="3">
        <v>0</v>
      </c>
      <c r="D1514" s="3">
        <v>0</v>
      </c>
      <c r="E1514" s="3">
        <v>63</v>
      </c>
      <c r="F1514" s="3">
        <v>0.4</v>
      </c>
      <c r="G1514" s="5">
        <v>0.2</v>
      </c>
      <c r="H1514" s="3">
        <v>0.60000000000000009</v>
      </c>
      <c r="I1514" s="3">
        <v>1.55139</v>
      </c>
      <c r="J1514" s="12">
        <f t="shared" si="161"/>
        <v>1.7583333333333335</v>
      </c>
      <c r="L1514" s="3">
        <f t="shared" si="162"/>
        <v>0</v>
      </c>
      <c r="M1514" s="3">
        <f t="shared" si="163"/>
        <v>0</v>
      </c>
      <c r="N1514" s="3"/>
      <c r="O1514" s="3"/>
      <c r="P1514" s="3"/>
      <c r="Q1514" s="3"/>
      <c r="R1514" s="3"/>
      <c r="S1514" s="3">
        <f t="shared" si="164"/>
        <v>0</v>
      </c>
      <c r="T1514" s="3">
        <f t="shared" si="165"/>
        <v>0</v>
      </c>
      <c r="U1514" s="3">
        <f t="shared" si="166"/>
        <v>0</v>
      </c>
      <c r="V1514" s="3">
        <f t="shared" si="167"/>
        <v>0</v>
      </c>
      <c r="W1514" s="25">
        <v>40</v>
      </c>
      <c r="X1514" s="23">
        <v>11</v>
      </c>
      <c r="Y1514" s="3">
        <v>0.60000000000000009</v>
      </c>
      <c r="Z1514" s="3"/>
      <c r="AB1514" s="30">
        <v>1484</v>
      </c>
      <c r="AC1514" s="30">
        <v>1.4323117803670848</v>
      </c>
      <c r="AD1514" s="30">
        <v>0.3676882196329152</v>
      </c>
    </row>
    <row r="1515" spans="1:30">
      <c r="A1515" s="4">
        <v>43801.041666666664</v>
      </c>
      <c r="B1515">
        <v>43801</v>
      </c>
      <c r="C1515" s="3">
        <v>4.1666666666666664E-2</v>
      </c>
      <c r="D1515" s="3">
        <v>1</v>
      </c>
      <c r="E1515" s="3">
        <v>63</v>
      </c>
      <c r="F1515" s="3">
        <v>0.3</v>
      </c>
      <c r="G1515" s="5">
        <v>0.5</v>
      </c>
      <c r="H1515" s="3">
        <v>0.8</v>
      </c>
      <c r="I1515" s="3">
        <v>1.55139</v>
      </c>
      <c r="J1515" s="12">
        <f t="shared" si="161"/>
        <v>1.75</v>
      </c>
      <c r="L1515" s="3">
        <f t="shared" si="162"/>
        <v>0</v>
      </c>
      <c r="M1515" s="3">
        <f t="shared" si="163"/>
        <v>0</v>
      </c>
      <c r="N1515" s="3"/>
      <c r="O1515" s="3"/>
      <c r="P1515" s="3"/>
      <c r="Q1515" s="3"/>
      <c r="R1515" s="3"/>
      <c r="S1515" s="3">
        <f t="shared" si="164"/>
        <v>0</v>
      </c>
      <c r="T1515" s="3">
        <f t="shared" si="165"/>
        <v>0</v>
      </c>
      <c r="U1515" s="3">
        <f t="shared" si="166"/>
        <v>0</v>
      </c>
      <c r="V1515" s="3">
        <f t="shared" si="167"/>
        <v>0</v>
      </c>
      <c r="W1515" s="26">
        <v>40</v>
      </c>
      <c r="X1515" s="22">
        <v>11</v>
      </c>
      <c r="Y1515" s="3">
        <v>0.8</v>
      </c>
      <c r="Z1515" s="3"/>
      <c r="AB1515" s="30">
        <v>1485</v>
      </c>
      <c r="AC1515" s="30">
        <v>1.4456038322488689</v>
      </c>
      <c r="AD1515" s="30">
        <v>0.15439616775113119</v>
      </c>
    </row>
    <row r="1516" spans="1:30">
      <c r="A1516" s="4">
        <v>43801.083333333336</v>
      </c>
      <c r="B1516">
        <v>43801</v>
      </c>
      <c r="C1516" s="3">
        <v>8.3333333333333329E-2</v>
      </c>
      <c r="D1516" s="3">
        <v>2</v>
      </c>
      <c r="E1516" s="3">
        <v>63</v>
      </c>
      <c r="F1516" s="3">
        <v>1.4</v>
      </c>
      <c r="G1516" s="5">
        <v>1.3</v>
      </c>
      <c r="H1516" s="3">
        <v>2.7</v>
      </c>
      <c r="I1516" s="3">
        <v>1.55139</v>
      </c>
      <c r="J1516" s="12">
        <f t="shared" si="161"/>
        <v>1.7541666666666664</v>
      </c>
      <c r="L1516" s="3">
        <f t="shared" si="162"/>
        <v>0</v>
      </c>
      <c r="M1516" s="3">
        <f t="shared" si="163"/>
        <v>0</v>
      </c>
      <c r="N1516" s="3"/>
      <c r="O1516" s="3"/>
      <c r="P1516" s="3"/>
      <c r="Q1516" s="3"/>
      <c r="R1516" s="3"/>
      <c r="S1516" s="3">
        <f t="shared" si="164"/>
        <v>0</v>
      </c>
      <c r="T1516" s="3">
        <f t="shared" si="165"/>
        <v>0</v>
      </c>
      <c r="U1516" s="3">
        <f t="shared" si="166"/>
        <v>0</v>
      </c>
      <c r="V1516" s="3">
        <f t="shared" si="167"/>
        <v>0</v>
      </c>
      <c r="W1516" s="25">
        <v>40</v>
      </c>
      <c r="X1516" s="23">
        <v>11</v>
      </c>
      <c r="Y1516" s="3">
        <v>2.7</v>
      </c>
      <c r="Z1516" s="3"/>
      <c r="AB1516" s="30">
        <v>1486</v>
      </c>
      <c r="AC1516" s="30">
        <v>1.4456038322488689</v>
      </c>
      <c r="AD1516" s="30">
        <v>1.2543961677511313</v>
      </c>
    </row>
    <row r="1517" spans="1:30">
      <c r="A1517" s="4">
        <v>43801.125</v>
      </c>
      <c r="B1517">
        <v>43801</v>
      </c>
      <c r="C1517" s="3">
        <v>0.125</v>
      </c>
      <c r="D1517" s="3">
        <v>3</v>
      </c>
      <c r="E1517" s="3">
        <v>63</v>
      </c>
      <c r="F1517" s="3">
        <v>0.6</v>
      </c>
      <c r="G1517" s="5">
        <v>0.6</v>
      </c>
      <c r="H1517" s="3">
        <v>1.2</v>
      </c>
      <c r="I1517" s="3">
        <v>1.55139</v>
      </c>
      <c r="J1517" s="12">
        <f t="shared" si="161"/>
        <v>1.6916666666666667</v>
      </c>
      <c r="L1517" s="3">
        <f t="shared" si="162"/>
        <v>0</v>
      </c>
      <c r="M1517" s="3">
        <f t="shared" si="163"/>
        <v>0</v>
      </c>
      <c r="N1517" s="3"/>
      <c r="O1517" s="3"/>
      <c r="P1517" s="3"/>
      <c r="Q1517" s="3"/>
      <c r="R1517" s="3"/>
      <c r="S1517" s="3">
        <f t="shared" si="164"/>
        <v>0</v>
      </c>
      <c r="T1517" s="3">
        <f t="shared" si="165"/>
        <v>0</v>
      </c>
      <c r="U1517" s="3">
        <f t="shared" si="166"/>
        <v>0</v>
      </c>
      <c r="V1517" s="3">
        <f t="shared" si="167"/>
        <v>0</v>
      </c>
      <c r="W1517" s="26">
        <v>40</v>
      </c>
      <c r="X1517" s="22">
        <v>11</v>
      </c>
      <c r="Y1517" s="3">
        <v>1.2</v>
      </c>
      <c r="Z1517" s="3"/>
      <c r="AB1517" s="30">
        <v>1487</v>
      </c>
      <c r="AC1517" s="30">
        <v>1.4456038322488689</v>
      </c>
      <c r="AD1517" s="30">
        <v>5.4396167751131097E-2</v>
      </c>
    </row>
    <row r="1518" spans="1:30">
      <c r="A1518" s="4">
        <v>43801.166666666664</v>
      </c>
      <c r="B1518">
        <v>43801</v>
      </c>
      <c r="C1518" s="3">
        <v>0.16666666666666666</v>
      </c>
      <c r="D1518" s="3">
        <v>4</v>
      </c>
      <c r="E1518" s="3">
        <v>63</v>
      </c>
      <c r="F1518" s="3">
        <v>0.7</v>
      </c>
      <c r="G1518" s="5">
        <v>0.8</v>
      </c>
      <c r="H1518" s="3">
        <v>1.5</v>
      </c>
      <c r="I1518" s="3">
        <v>1.55139</v>
      </c>
      <c r="J1518" s="12">
        <f t="shared" si="161"/>
        <v>1.7333333333333334</v>
      </c>
      <c r="L1518" s="3">
        <f t="shared" si="162"/>
        <v>0</v>
      </c>
      <c r="M1518" s="3">
        <f t="shared" si="163"/>
        <v>0</v>
      </c>
      <c r="N1518" s="3"/>
      <c r="O1518" s="3"/>
      <c r="P1518" s="3"/>
      <c r="Q1518" s="3"/>
      <c r="R1518" s="3"/>
      <c r="S1518" s="3">
        <f t="shared" si="164"/>
        <v>0</v>
      </c>
      <c r="T1518" s="3">
        <f t="shared" si="165"/>
        <v>0</v>
      </c>
      <c r="U1518" s="3">
        <f t="shared" si="166"/>
        <v>0</v>
      </c>
      <c r="V1518" s="3">
        <f t="shared" si="167"/>
        <v>0</v>
      </c>
      <c r="W1518" s="25">
        <v>40</v>
      </c>
      <c r="X1518" s="23">
        <v>11</v>
      </c>
      <c r="Y1518" s="3">
        <v>1.5</v>
      </c>
      <c r="Z1518" s="3"/>
      <c r="AB1518" s="30">
        <v>1488</v>
      </c>
      <c r="AC1518" s="30">
        <v>1.4456038322488689</v>
      </c>
      <c r="AD1518" s="30">
        <v>-1.0456038322488688</v>
      </c>
    </row>
    <row r="1519" spans="1:30">
      <c r="A1519" s="4">
        <v>43801.208333333336</v>
      </c>
      <c r="B1519">
        <v>43801</v>
      </c>
      <c r="C1519" s="3">
        <v>0.20833333333333334</v>
      </c>
      <c r="D1519" s="3">
        <v>5</v>
      </c>
      <c r="E1519" s="3">
        <v>63</v>
      </c>
      <c r="F1519" s="3">
        <v>1</v>
      </c>
      <c r="G1519" s="5">
        <v>0.5</v>
      </c>
      <c r="H1519" s="3">
        <v>1.5</v>
      </c>
      <c r="I1519" s="3">
        <v>1.55139</v>
      </c>
      <c r="J1519" s="12">
        <f t="shared" si="161"/>
        <v>1.7375</v>
      </c>
      <c r="L1519" s="3">
        <f t="shared" si="162"/>
        <v>0</v>
      </c>
      <c r="M1519" s="3">
        <f t="shared" si="163"/>
        <v>0</v>
      </c>
      <c r="N1519" s="3"/>
      <c r="O1519" s="3"/>
      <c r="P1519" s="3"/>
      <c r="Q1519" s="3"/>
      <c r="R1519" s="3"/>
      <c r="S1519" s="3">
        <f t="shared" si="164"/>
        <v>0</v>
      </c>
      <c r="T1519" s="3">
        <f t="shared" si="165"/>
        <v>0</v>
      </c>
      <c r="U1519" s="3">
        <f t="shared" si="166"/>
        <v>0</v>
      </c>
      <c r="V1519" s="3">
        <f t="shared" si="167"/>
        <v>0</v>
      </c>
      <c r="W1519" s="26">
        <v>40</v>
      </c>
      <c r="X1519" s="22">
        <v>11</v>
      </c>
      <c r="Y1519" s="3">
        <v>1.5</v>
      </c>
      <c r="Z1519" s="3"/>
      <c r="AB1519" s="30">
        <v>1489</v>
      </c>
      <c r="AC1519" s="30">
        <v>1.4456038322488689</v>
      </c>
      <c r="AD1519" s="30">
        <v>-1.0456038322488688</v>
      </c>
    </row>
    <row r="1520" spans="1:30">
      <c r="A1520" s="4">
        <v>43801.25</v>
      </c>
      <c r="B1520">
        <v>43801</v>
      </c>
      <c r="C1520" s="3">
        <v>0.25</v>
      </c>
      <c r="D1520" s="3">
        <v>6</v>
      </c>
      <c r="E1520" s="3">
        <v>63</v>
      </c>
      <c r="F1520" s="3">
        <v>0.5</v>
      </c>
      <c r="G1520" s="5">
        <v>2.2999999999999998</v>
      </c>
      <c r="H1520" s="3">
        <v>2.8</v>
      </c>
      <c r="I1520" s="3">
        <v>1.55139</v>
      </c>
      <c r="J1520" s="12">
        <f t="shared" si="161"/>
        <v>1.7541666666666671</v>
      </c>
      <c r="L1520" s="3">
        <f t="shared" si="162"/>
        <v>0</v>
      </c>
      <c r="M1520" s="3">
        <f t="shared" si="163"/>
        <v>0</v>
      </c>
      <c r="N1520" s="3"/>
      <c r="O1520" s="3"/>
      <c r="P1520" s="3"/>
      <c r="Q1520" s="3"/>
      <c r="R1520" s="3"/>
      <c r="S1520" s="3">
        <f t="shared" si="164"/>
        <v>0</v>
      </c>
      <c r="T1520" s="3">
        <f t="shared" si="165"/>
        <v>0</v>
      </c>
      <c r="U1520" s="3">
        <f t="shared" si="166"/>
        <v>0</v>
      </c>
      <c r="V1520" s="3">
        <f t="shared" si="167"/>
        <v>0</v>
      </c>
      <c r="W1520" s="25">
        <v>41</v>
      </c>
      <c r="X1520" s="23">
        <v>11</v>
      </c>
      <c r="Y1520" s="3">
        <v>2.8</v>
      </c>
      <c r="Z1520" s="3"/>
      <c r="AB1520" s="30">
        <v>1490</v>
      </c>
      <c r="AC1520" s="30">
        <v>1.458895884130653</v>
      </c>
      <c r="AD1520" s="30">
        <v>-0.45889588413065296</v>
      </c>
    </row>
    <row r="1521" spans="1:30">
      <c r="A1521" s="4">
        <v>43801.291666666664</v>
      </c>
      <c r="B1521">
        <v>43801</v>
      </c>
      <c r="C1521" s="3">
        <v>0.29166666666666669</v>
      </c>
      <c r="D1521" s="3">
        <v>7</v>
      </c>
      <c r="E1521" s="3">
        <v>63</v>
      </c>
      <c r="F1521" s="3">
        <v>2.7</v>
      </c>
      <c r="G1521" s="5">
        <v>1.7</v>
      </c>
      <c r="H1521" s="3">
        <v>4.4000000000000004</v>
      </c>
      <c r="I1521" s="3">
        <v>1.55139</v>
      </c>
      <c r="J1521" s="12">
        <f t="shared" si="161"/>
        <v>1.7750000000000001</v>
      </c>
      <c r="L1521" s="3">
        <f t="shared" si="162"/>
        <v>0</v>
      </c>
      <c r="M1521" s="3">
        <f t="shared" si="163"/>
        <v>0</v>
      </c>
      <c r="N1521" s="3"/>
      <c r="O1521" s="3"/>
      <c r="P1521" s="3"/>
      <c r="Q1521" s="3"/>
      <c r="R1521" s="3"/>
      <c r="S1521" s="3">
        <f t="shared" si="164"/>
        <v>0</v>
      </c>
      <c r="T1521" s="3">
        <f t="shared" si="165"/>
        <v>0</v>
      </c>
      <c r="U1521" s="3">
        <f t="shared" si="166"/>
        <v>0</v>
      </c>
      <c r="V1521" s="3">
        <f t="shared" si="167"/>
        <v>0</v>
      </c>
      <c r="W1521" s="26">
        <v>41</v>
      </c>
      <c r="X1521" s="22">
        <v>11</v>
      </c>
      <c r="Y1521" s="3">
        <v>4.4000000000000004</v>
      </c>
      <c r="Z1521" s="3"/>
      <c r="AB1521" s="30">
        <v>1491</v>
      </c>
      <c r="AC1521" s="30">
        <v>1.458895884130653</v>
      </c>
      <c r="AD1521" s="30">
        <v>-0.55889588413065294</v>
      </c>
    </row>
    <row r="1522" spans="1:30">
      <c r="A1522" s="4">
        <v>43801.333333333336</v>
      </c>
      <c r="B1522">
        <v>43801</v>
      </c>
      <c r="C1522" s="3">
        <v>0.33333333333333331</v>
      </c>
      <c r="D1522" s="3">
        <v>8</v>
      </c>
      <c r="E1522" s="3">
        <v>63</v>
      </c>
      <c r="F1522" s="3">
        <v>0.2</v>
      </c>
      <c r="G1522" s="5">
        <v>0.2</v>
      </c>
      <c r="H1522" s="3">
        <v>0.4</v>
      </c>
      <c r="I1522" s="3">
        <v>1.55139</v>
      </c>
      <c r="J1522" s="12">
        <f t="shared" si="161"/>
        <v>1.7416666666666665</v>
      </c>
      <c r="L1522" s="3">
        <f t="shared" si="162"/>
        <v>0</v>
      </c>
      <c r="M1522" s="3">
        <f t="shared" si="163"/>
        <v>0</v>
      </c>
      <c r="N1522" s="3"/>
      <c r="O1522" s="3"/>
      <c r="P1522" s="3"/>
      <c r="Q1522" s="3"/>
      <c r="R1522" s="3"/>
      <c r="S1522" s="3">
        <f t="shared" si="164"/>
        <v>0</v>
      </c>
      <c r="T1522" s="3">
        <f t="shared" si="165"/>
        <v>0</v>
      </c>
      <c r="U1522" s="3">
        <f t="shared" si="166"/>
        <v>0</v>
      </c>
      <c r="V1522" s="3">
        <f t="shared" si="167"/>
        <v>0</v>
      </c>
      <c r="W1522" s="25">
        <v>41</v>
      </c>
      <c r="X1522" s="23">
        <v>11</v>
      </c>
      <c r="Y1522" s="3">
        <v>0.4</v>
      </c>
      <c r="Z1522" s="3"/>
      <c r="AB1522" s="30">
        <v>1492</v>
      </c>
      <c r="AC1522" s="30">
        <v>1.458895884130653</v>
      </c>
      <c r="AD1522" s="30">
        <v>-0.45889588413065296</v>
      </c>
    </row>
    <row r="1523" spans="1:30">
      <c r="A1523" s="4">
        <v>43801.375</v>
      </c>
      <c r="B1523">
        <v>43801</v>
      </c>
      <c r="C1523" s="3">
        <v>0.375</v>
      </c>
      <c r="D1523" s="3">
        <v>9</v>
      </c>
      <c r="E1523" s="3">
        <v>63</v>
      </c>
      <c r="F1523" s="3">
        <v>0.1</v>
      </c>
      <c r="G1523" s="5">
        <v>0.1</v>
      </c>
      <c r="H1523" s="3">
        <v>0.2</v>
      </c>
      <c r="I1523" s="3">
        <v>1.55139</v>
      </c>
      <c r="J1523" s="12">
        <f t="shared" si="161"/>
        <v>1.7416666666666663</v>
      </c>
      <c r="L1523" s="3">
        <f t="shared" si="162"/>
        <v>0</v>
      </c>
      <c r="M1523" s="3">
        <f t="shared" si="163"/>
        <v>0</v>
      </c>
      <c r="N1523" s="3"/>
      <c r="O1523" s="3"/>
      <c r="P1523" s="3"/>
      <c r="Q1523" s="3"/>
      <c r="R1523" s="3"/>
      <c r="S1523" s="3">
        <f t="shared" si="164"/>
        <v>0</v>
      </c>
      <c r="T1523" s="3">
        <f t="shared" si="165"/>
        <v>0</v>
      </c>
      <c r="U1523" s="3">
        <f t="shared" si="166"/>
        <v>0</v>
      </c>
      <c r="V1523" s="3">
        <f t="shared" si="167"/>
        <v>0</v>
      </c>
      <c r="W1523" s="26">
        <v>41</v>
      </c>
      <c r="X1523" s="22">
        <v>11</v>
      </c>
      <c r="Y1523" s="3">
        <v>0.2</v>
      </c>
      <c r="Z1523" s="3"/>
      <c r="AB1523" s="30">
        <v>1493</v>
      </c>
      <c r="AC1523" s="30">
        <v>1.5095811506829862</v>
      </c>
      <c r="AD1523" s="30">
        <v>-0.50958115068298615</v>
      </c>
    </row>
    <row r="1524" spans="1:30">
      <c r="A1524" s="4">
        <v>43801.416666666664</v>
      </c>
      <c r="B1524">
        <v>43801</v>
      </c>
      <c r="C1524" s="3">
        <v>0.41666666666666669</v>
      </c>
      <c r="D1524" s="3">
        <v>10</v>
      </c>
      <c r="E1524" s="3">
        <v>63</v>
      </c>
      <c r="F1524" s="3">
        <v>0.2</v>
      </c>
      <c r="G1524" s="5">
        <v>0.2</v>
      </c>
      <c r="H1524" s="3">
        <v>0.4</v>
      </c>
      <c r="I1524" s="3">
        <v>1.55139</v>
      </c>
      <c r="J1524" s="12">
        <f t="shared" si="161"/>
        <v>1.7499999999999998</v>
      </c>
      <c r="L1524" s="3">
        <f t="shared" si="162"/>
        <v>0</v>
      </c>
      <c r="M1524" s="3">
        <f t="shared" si="163"/>
        <v>0</v>
      </c>
      <c r="N1524" s="3"/>
      <c r="O1524" s="3"/>
      <c r="P1524" s="3"/>
      <c r="Q1524" s="3"/>
      <c r="R1524" s="3"/>
      <c r="S1524" s="3">
        <f t="shared" si="164"/>
        <v>0</v>
      </c>
      <c r="T1524" s="3">
        <f t="shared" si="165"/>
        <v>0</v>
      </c>
      <c r="U1524" s="3">
        <f t="shared" si="166"/>
        <v>0</v>
      </c>
      <c r="V1524" s="3">
        <f t="shared" si="167"/>
        <v>0</v>
      </c>
      <c r="W1524" s="25">
        <v>42</v>
      </c>
      <c r="X1524" s="23">
        <v>8</v>
      </c>
      <c r="Y1524" s="3">
        <v>0.4</v>
      </c>
      <c r="Z1524" s="3"/>
      <c r="AB1524" s="30">
        <v>1494</v>
      </c>
      <c r="AC1524" s="30">
        <v>1.5216317320773685</v>
      </c>
      <c r="AD1524" s="30">
        <v>-0.52163173207736846</v>
      </c>
    </row>
    <row r="1525" spans="1:30">
      <c r="A1525" s="4">
        <v>43801.458333333336</v>
      </c>
      <c r="B1525">
        <v>43801</v>
      </c>
      <c r="C1525" s="3">
        <v>0.45833333333333331</v>
      </c>
      <c r="D1525" s="3">
        <v>11</v>
      </c>
      <c r="E1525" s="3">
        <v>63</v>
      </c>
      <c r="F1525" s="3">
        <v>0.2</v>
      </c>
      <c r="G1525" s="5">
        <v>0.2</v>
      </c>
      <c r="H1525" s="3">
        <v>0.4</v>
      </c>
      <c r="I1525" s="3">
        <v>1.55139</v>
      </c>
      <c r="J1525" s="12">
        <f t="shared" si="161"/>
        <v>1.7458333333333329</v>
      </c>
      <c r="L1525" s="3">
        <f t="shared" si="162"/>
        <v>0</v>
      </c>
      <c r="M1525" s="3">
        <f t="shared" si="163"/>
        <v>0</v>
      </c>
      <c r="N1525" s="3"/>
      <c r="O1525" s="3"/>
      <c r="P1525" s="3"/>
      <c r="Q1525" s="3"/>
      <c r="R1525" s="3"/>
      <c r="S1525" s="3">
        <f t="shared" si="164"/>
        <v>0</v>
      </c>
      <c r="T1525" s="3">
        <f t="shared" si="165"/>
        <v>0</v>
      </c>
      <c r="U1525" s="3">
        <f t="shared" si="166"/>
        <v>0</v>
      </c>
      <c r="V1525" s="3">
        <f t="shared" si="167"/>
        <v>0</v>
      </c>
      <c r="W1525" s="26">
        <v>43</v>
      </c>
      <c r="X1525" s="22">
        <v>8</v>
      </c>
      <c r="Y1525" s="3">
        <v>0.4</v>
      </c>
      <c r="Z1525" s="3"/>
      <c r="AB1525" s="30">
        <v>1495</v>
      </c>
      <c r="AC1525" s="30">
        <v>1.5095811506829862</v>
      </c>
      <c r="AD1525" s="30">
        <v>0.89041884931701376</v>
      </c>
    </row>
    <row r="1526" spans="1:30">
      <c r="A1526" s="4">
        <v>43801.5</v>
      </c>
      <c r="B1526">
        <v>43801</v>
      </c>
      <c r="C1526" s="3">
        <v>0.5</v>
      </c>
      <c r="D1526" s="3">
        <v>12</v>
      </c>
      <c r="E1526" s="3">
        <v>63</v>
      </c>
      <c r="F1526" s="3">
        <v>0.4</v>
      </c>
      <c r="G1526" s="5">
        <v>0.4</v>
      </c>
      <c r="H1526" s="3">
        <v>0.8</v>
      </c>
      <c r="I1526" s="3">
        <v>1.55139</v>
      </c>
      <c r="J1526" s="12">
        <f t="shared" si="161"/>
        <v>1.7458333333333327</v>
      </c>
      <c r="L1526" s="3">
        <f t="shared" si="162"/>
        <v>0</v>
      </c>
      <c r="M1526" s="3">
        <f t="shared" si="163"/>
        <v>0</v>
      </c>
      <c r="N1526" s="3"/>
      <c r="O1526" s="3"/>
      <c r="P1526" s="3"/>
      <c r="Q1526" s="3"/>
      <c r="R1526" s="3"/>
      <c r="S1526" s="3">
        <f t="shared" si="164"/>
        <v>0</v>
      </c>
      <c r="T1526" s="3">
        <f t="shared" si="165"/>
        <v>0</v>
      </c>
      <c r="U1526" s="3">
        <f t="shared" si="166"/>
        <v>0</v>
      </c>
      <c r="V1526" s="3">
        <f t="shared" si="167"/>
        <v>0</v>
      </c>
      <c r="W1526" s="25">
        <v>42</v>
      </c>
      <c r="X1526" s="23">
        <v>8</v>
      </c>
      <c r="Y1526" s="3">
        <v>0.8</v>
      </c>
      <c r="Z1526" s="3"/>
      <c r="AB1526" s="30">
        <v>1496</v>
      </c>
      <c r="AC1526" s="30">
        <v>1.5228732025647702</v>
      </c>
      <c r="AD1526" s="30">
        <v>0.17712679743522974</v>
      </c>
    </row>
    <row r="1527" spans="1:30">
      <c r="A1527" s="4">
        <v>43801.541666666664</v>
      </c>
      <c r="B1527">
        <v>43801</v>
      </c>
      <c r="C1527" s="3">
        <v>0.54166666666666663</v>
      </c>
      <c r="D1527" s="3">
        <v>13</v>
      </c>
      <c r="E1527" s="3">
        <v>63</v>
      </c>
      <c r="F1527" s="3">
        <v>0.4</v>
      </c>
      <c r="G1527" s="5">
        <v>0.4</v>
      </c>
      <c r="H1527" s="3">
        <v>0.8</v>
      </c>
      <c r="I1527" s="3">
        <v>1.55139</v>
      </c>
      <c r="J1527" s="12">
        <f t="shared" si="161"/>
        <v>1.8041666666666663</v>
      </c>
      <c r="L1527" s="3">
        <f t="shared" si="162"/>
        <v>0</v>
      </c>
      <c r="M1527" s="3">
        <f t="shared" si="163"/>
        <v>0</v>
      </c>
      <c r="N1527" s="3"/>
      <c r="O1527" s="3"/>
      <c r="P1527" s="3"/>
      <c r="Q1527" s="3"/>
      <c r="R1527" s="3"/>
      <c r="S1527" s="3">
        <f t="shared" si="164"/>
        <v>0</v>
      </c>
      <c r="T1527" s="3">
        <f t="shared" si="165"/>
        <v>0</v>
      </c>
      <c r="U1527" s="3">
        <f t="shared" si="166"/>
        <v>0</v>
      </c>
      <c r="V1527" s="3">
        <f t="shared" si="167"/>
        <v>0</v>
      </c>
      <c r="W1527" s="26">
        <v>43</v>
      </c>
      <c r="X1527" s="22">
        <v>8</v>
      </c>
      <c r="Y1527" s="3">
        <v>0.8</v>
      </c>
      <c r="Z1527" s="3"/>
      <c r="AB1527" s="30">
        <v>1497</v>
      </c>
      <c r="AC1527" s="30">
        <v>1.472187936012437</v>
      </c>
      <c r="AD1527" s="30">
        <v>2.3278120639875626</v>
      </c>
    </row>
    <row r="1528" spans="1:30">
      <c r="A1528" s="4">
        <v>43801.583333333336</v>
      </c>
      <c r="B1528">
        <v>43801</v>
      </c>
      <c r="C1528" s="3">
        <v>0.58333333333333337</v>
      </c>
      <c r="D1528" s="3">
        <v>14</v>
      </c>
      <c r="E1528" s="3">
        <v>63</v>
      </c>
      <c r="F1528" s="3">
        <v>0.4</v>
      </c>
      <c r="G1528" s="5">
        <v>0.7</v>
      </c>
      <c r="H1528" s="3">
        <v>1.1000000000000001</v>
      </c>
      <c r="I1528" s="3">
        <v>1.55139</v>
      </c>
      <c r="J1528" s="12">
        <f t="shared" si="161"/>
        <v>1.8541666666666663</v>
      </c>
      <c r="L1528" s="3">
        <f t="shared" si="162"/>
        <v>0</v>
      </c>
      <c r="M1528" s="3">
        <f t="shared" si="163"/>
        <v>0</v>
      </c>
      <c r="N1528" s="3"/>
      <c r="O1528" s="3"/>
      <c r="P1528" s="3"/>
      <c r="Q1528" s="3"/>
      <c r="R1528" s="3"/>
      <c r="S1528" s="3">
        <f t="shared" si="164"/>
        <v>0</v>
      </c>
      <c r="T1528" s="3">
        <f t="shared" si="165"/>
        <v>0</v>
      </c>
      <c r="U1528" s="3">
        <f t="shared" si="166"/>
        <v>0</v>
      </c>
      <c r="V1528" s="3">
        <f t="shared" si="167"/>
        <v>0</v>
      </c>
      <c r="W1528" s="25">
        <v>44</v>
      </c>
      <c r="X1528" s="23">
        <v>8</v>
      </c>
      <c r="Y1528" s="3">
        <v>1.1000000000000001</v>
      </c>
      <c r="Z1528" s="3"/>
      <c r="AB1528" s="30">
        <v>1498</v>
      </c>
      <c r="AC1528" s="30">
        <v>1.4950476283138001</v>
      </c>
      <c r="AD1528" s="30">
        <v>-0.39504762831380003</v>
      </c>
    </row>
    <row r="1529" spans="1:30">
      <c r="A1529" s="4">
        <v>43801.625</v>
      </c>
      <c r="B1529">
        <v>43801</v>
      </c>
      <c r="C1529" s="3">
        <v>0.625</v>
      </c>
      <c r="D1529" s="3">
        <v>15</v>
      </c>
      <c r="E1529" s="3">
        <v>63</v>
      </c>
      <c r="F1529" s="3">
        <v>1.5</v>
      </c>
      <c r="G1529" s="5">
        <v>1.4</v>
      </c>
      <c r="H1529" s="3">
        <v>2.9</v>
      </c>
      <c r="I1529" s="3">
        <v>1.55139</v>
      </c>
      <c r="J1529" s="12">
        <f t="shared" si="161"/>
        <v>1.8416666666666661</v>
      </c>
      <c r="L1529" s="3">
        <f t="shared" si="162"/>
        <v>0</v>
      </c>
      <c r="M1529" s="3">
        <f t="shared" si="163"/>
        <v>0</v>
      </c>
      <c r="N1529" s="3"/>
      <c r="O1529" s="3"/>
      <c r="P1529" s="3"/>
      <c r="Q1529" s="3"/>
      <c r="R1529" s="3"/>
      <c r="S1529" s="3">
        <f t="shared" si="164"/>
        <v>0</v>
      </c>
      <c r="T1529" s="3">
        <f t="shared" si="165"/>
        <v>0</v>
      </c>
      <c r="U1529" s="3">
        <f t="shared" si="166"/>
        <v>0</v>
      </c>
      <c r="V1529" s="3">
        <f t="shared" si="167"/>
        <v>0</v>
      </c>
      <c r="W1529" s="26">
        <v>43</v>
      </c>
      <c r="X1529" s="22">
        <v>11</v>
      </c>
      <c r="Y1529" s="3">
        <v>2.9</v>
      </c>
      <c r="Z1529" s="3"/>
      <c r="AB1529" s="30">
        <v>1499</v>
      </c>
      <c r="AC1529" s="30">
        <v>1.5179073206151634</v>
      </c>
      <c r="AD1529" s="30">
        <v>-0.81790732061516347</v>
      </c>
    </row>
    <row r="1530" spans="1:30">
      <c r="A1530" s="4">
        <v>43801.666666666664</v>
      </c>
      <c r="B1530">
        <v>43801</v>
      </c>
      <c r="C1530" s="3">
        <v>0.66666666666666663</v>
      </c>
      <c r="D1530" s="3">
        <v>16</v>
      </c>
      <c r="E1530" s="3">
        <v>63</v>
      </c>
      <c r="F1530" s="3">
        <v>1.5</v>
      </c>
      <c r="G1530" s="5">
        <v>1.3</v>
      </c>
      <c r="H1530" s="3">
        <v>2.8</v>
      </c>
      <c r="I1530" s="3">
        <v>1.55139</v>
      </c>
      <c r="J1530" s="12">
        <f t="shared" si="161"/>
        <v>1.8291666666666664</v>
      </c>
      <c r="L1530" s="3">
        <f t="shared" si="162"/>
        <v>0</v>
      </c>
      <c r="M1530" s="3">
        <f t="shared" si="163"/>
        <v>0</v>
      </c>
      <c r="N1530" s="3"/>
      <c r="O1530" s="3"/>
      <c r="P1530" s="3"/>
      <c r="Q1530" s="3"/>
      <c r="R1530" s="3"/>
      <c r="S1530" s="3">
        <f t="shared" si="164"/>
        <v>0</v>
      </c>
      <c r="T1530" s="3">
        <f t="shared" si="165"/>
        <v>0</v>
      </c>
      <c r="U1530" s="3">
        <f t="shared" si="166"/>
        <v>0</v>
      </c>
      <c r="V1530" s="3">
        <f t="shared" si="167"/>
        <v>0</v>
      </c>
      <c r="W1530" s="25">
        <v>43</v>
      </c>
      <c r="X1530" s="23">
        <v>11</v>
      </c>
      <c r="Y1530" s="3">
        <v>2.8</v>
      </c>
      <c r="Z1530" s="3"/>
      <c r="AB1530" s="30">
        <v>1500</v>
      </c>
      <c r="AC1530" s="30">
        <v>1.4817555764320161</v>
      </c>
      <c r="AD1530" s="30">
        <v>1.6182444235679836</v>
      </c>
    </row>
    <row r="1531" spans="1:30">
      <c r="A1531" s="4">
        <v>43801.708333333336</v>
      </c>
      <c r="B1531">
        <v>43801</v>
      </c>
      <c r="C1531" s="3">
        <v>0.70833333333333337</v>
      </c>
      <c r="D1531" s="3">
        <v>17</v>
      </c>
      <c r="E1531" s="3">
        <v>63</v>
      </c>
      <c r="F1531" s="3">
        <v>1.4</v>
      </c>
      <c r="G1531" s="5">
        <v>1.6</v>
      </c>
      <c r="H1531" s="3">
        <v>3</v>
      </c>
      <c r="I1531" s="3">
        <v>1.55139</v>
      </c>
      <c r="J1531" s="12">
        <f t="shared" si="161"/>
        <v>1.8416666666666666</v>
      </c>
      <c r="L1531" s="3">
        <f t="shared" si="162"/>
        <v>0</v>
      </c>
      <c r="M1531" s="3">
        <f t="shared" si="163"/>
        <v>0</v>
      </c>
      <c r="N1531" s="3"/>
      <c r="O1531" s="3"/>
      <c r="P1531" s="3"/>
      <c r="Q1531" s="3"/>
      <c r="R1531" s="3"/>
      <c r="S1531" s="3">
        <f t="shared" si="164"/>
        <v>0</v>
      </c>
      <c r="T1531" s="3">
        <f t="shared" si="165"/>
        <v>0</v>
      </c>
      <c r="U1531" s="3">
        <f t="shared" si="166"/>
        <v>0</v>
      </c>
      <c r="V1531" s="3">
        <f t="shared" si="167"/>
        <v>0</v>
      </c>
      <c r="W1531" s="26">
        <v>43</v>
      </c>
      <c r="X1531" s="22">
        <v>8</v>
      </c>
      <c r="Y1531" s="3">
        <v>3</v>
      </c>
      <c r="Z1531" s="3"/>
      <c r="AB1531" s="30">
        <v>1501</v>
      </c>
      <c r="AC1531" s="30">
        <v>1.539525542429125</v>
      </c>
      <c r="AD1531" s="30">
        <v>2.960474457570875</v>
      </c>
    </row>
    <row r="1532" spans="1:30">
      <c r="A1532" s="4">
        <v>43801.75</v>
      </c>
      <c r="B1532">
        <v>43801</v>
      </c>
      <c r="C1532" s="3">
        <v>0.75</v>
      </c>
      <c r="D1532" s="3">
        <v>18</v>
      </c>
      <c r="E1532" s="3">
        <v>63</v>
      </c>
      <c r="F1532" s="3">
        <v>1.5</v>
      </c>
      <c r="G1532" s="5">
        <v>0.7</v>
      </c>
      <c r="H1532" s="3">
        <v>2.2000000000000002</v>
      </c>
      <c r="I1532" s="3">
        <v>1.55139</v>
      </c>
      <c r="J1532" s="12">
        <f t="shared" si="161"/>
        <v>1.8291666666666668</v>
      </c>
      <c r="L1532" s="3">
        <f t="shared" si="162"/>
        <v>0</v>
      </c>
      <c r="M1532" s="3">
        <f t="shared" si="163"/>
        <v>0</v>
      </c>
      <c r="N1532" s="3"/>
      <c r="O1532" s="3"/>
      <c r="P1532" s="3"/>
      <c r="Q1532" s="3"/>
      <c r="R1532" s="3"/>
      <c r="S1532" s="3">
        <f t="shared" si="164"/>
        <v>0</v>
      </c>
      <c r="T1532" s="3">
        <f t="shared" si="165"/>
        <v>0</v>
      </c>
      <c r="U1532" s="3">
        <f t="shared" si="166"/>
        <v>0</v>
      </c>
      <c r="V1532" s="3">
        <f t="shared" si="167"/>
        <v>0</v>
      </c>
      <c r="W1532" s="25">
        <v>43</v>
      </c>
      <c r="X1532" s="23">
        <v>11</v>
      </c>
      <c r="Y1532" s="3">
        <v>2.2000000000000002</v>
      </c>
      <c r="Z1532" s="3"/>
      <c r="AB1532" s="30">
        <v>1502</v>
      </c>
      <c r="AC1532" s="30">
        <v>1.4551714726684479</v>
      </c>
      <c r="AD1532" s="30">
        <v>1.1448285273315522</v>
      </c>
    </row>
    <row r="1533" spans="1:30">
      <c r="A1533" s="4">
        <v>43801.791666666664</v>
      </c>
      <c r="B1533">
        <v>43801</v>
      </c>
      <c r="C1533" s="3">
        <v>0.79166666666666663</v>
      </c>
      <c r="D1533" s="3">
        <v>19</v>
      </c>
      <c r="E1533" s="3">
        <v>63</v>
      </c>
      <c r="F1533" s="3">
        <v>1.1000000000000001</v>
      </c>
      <c r="G1533" s="5">
        <v>1.1000000000000001</v>
      </c>
      <c r="H1533" s="3">
        <v>2.2000000000000002</v>
      </c>
      <c r="I1533" s="3">
        <v>1.55139</v>
      </c>
      <c r="J1533" s="12">
        <f t="shared" si="161"/>
        <v>1.8666666666666669</v>
      </c>
      <c r="L1533" s="3">
        <f t="shared" si="162"/>
        <v>0</v>
      </c>
      <c r="M1533" s="3">
        <f t="shared" si="163"/>
        <v>0</v>
      </c>
      <c r="N1533" s="3"/>
      <c r="O1533" s="3"/>
      <c r="P1533" s="3"/>
      <c r="Q1533" s="3"/>
      <c r="R1533" s="3"/>
      <c r="S1533" s="3">
        <f t="shared" si="164"/>
        <v>0</v>
      </c>
      <c r="T1533" s="3">
        <f t="shared" si="165"/>
        <v>0</v>
      </c>
      <c r="U1533" s="3">
        <f t="shared" si="166"/>
        <v>0</v>
      </c>
      <c r="V1533" s="3">
        <f t="shared" si="167"/>
        <v>0</v>
      </c>
      <c r="W1533" s="26">
        <v>43</v>
      </c>
      <c r="X1533" s="22">
        <v>8</v>
      </c>
      <c r="Y1533" s="3">
        <v>2.2000000000000002</v>
      </c>
      <c r="Z1533" s="3"/>
      <c r="AB1533" s="30">
        <v>1503</v>
      </c>
      <c r="AC1533" s="30">
        <v>1.4551714726684479</v>
      </c>
      <c r="AD1533" s="30">
        <v>2.444828527331552</v>
      </c>
    </row>
    <row r="1534" spans="1:30">
      <c r="A1534" s="4">
        <v>43801.833333333336</v>
      </c>
      <c r="B1534">
        <v>43801</v>
      </c>
      <c r="C1534" s="3">
        <v>0.83333333333333337</v>
      </c>
      <c r="D1534" s="3">
        <v>20</v>
      </c>
      <c r="E1534" s="3">
        <v>63</v>
      </c>
      <c r="F1534" s="3">
        <v>1</v>
      </c>
      <c r="G1534" s="5">
        <v>1.1000000000000001</v>
      </c>
      <c r="H1534" s="3">
        <v>2.1</v>
      </c>
      <c r="I1534" s="3">
        <v>1.55139</v>
      </c>
      <c r="J1534" s="12">
        <f t="shared" si="161"/>
        <v>1.9041666666666668</v>
      </c>
      <c r="L1534" s="3">
        <f t="shared" si="162"/>
        <v>0</v>
      </c>
      <c r="M1534" s="3">
        <f t="shared" si="163"/>
        <v>0</v>
      </c>
      <c r="N1534" s="3"/>
      <c r="O1534" s="3"/>
      <c r="P1534" s="3"/>
      <c r="Q1534" s="3"/>
      <c r="R1534" s="3"/>
      <c r="S1534" s="3">
        <f t="shared" si="164"/>
        <v>0</v>
      </c>
      <c r="T1534" s="3">
        <f t="shared" si="165"/>
        <v>0</v>
      </c>
      <c r="U1534" s="3">
        <f t="shared" si="166"/>
        <v>0</v>
      </c>
      <c r="V1534" s="3">
        <f t="shared" si="167"/>
        <v>0</v>
      </c>
      <c r="W1534" s="25">
        <v>43</v>
      </c>
      <c r="X1534" s="23">
        <v>11</v>
      </c>
      <c r="Y1534" s="3">
        <v>2.1</v>
      </c>
      <c r="Z1534" s="3"/>
      <c r="AB1534" s="30">
        <v>1504</v>
      </c>
      <c r="AC1534" s="30">
        <v>1.4190197284853008</v>
      </c>
      <c r="AD1534" s="30">
        <v>2.6809802715146986</v>
      </c>
    </row>
    <row r="1535" spans="1:30">
      <c r="A1535" s="4">
        <v>43801.875</v>
      </c>
      <c r="B1535">
        <v>43801</v>
      </c>
      <c r="C1535" s="3">
        <v>0.875</v>
      </c>
      <c r="D1535" s="3">
        <v>21</v>
      </c>
      <c r="E1535" s="3">
        <v>63</v>
      </c>
      <c r="F1535" s="3">
        <v>1.1000000000000001</v>
      </c>
      <c r="G1535" s="5">
        <v>3.3</v>
      </c>
      <c r="H1535" s="3">
        <v>4.4000000000000004</v>
      </c>
      <c r="I1535" s="3">
        <v>1.55139</v>
      </c>
      <c r="J1535" s="12">
        <f t="shared" si="161"/>
        <v>1.904166666666667</v>
      </c>
      <c r="L1535" s="3">
        <f t="shared" si="162"/>
        <v>0</v>
      </c>
      <c r="M1535" s="3">
        <f t="shared" si="163"/>
        <v>0</v>
      </c>
      <c r="N1535" s="3"/>
      <c r="O1535" s="3"/>
      <c r="P1535" s="3"/>
      <c r="Q1535" s="3"/>
      <c r="R1535" s="3"/>
      <c r="S1535" s="3">
        <f t="shared" si="164"/>
        <v>0</v>
      </c>
      <c r="T1535" s="3">
        <f t="shared" si="165"/>
        <v>0</v>
      </c>
      <c r="U1535" s="3">
        <f t="shared" si="166"/>
        <v>0</v>
      </c>
      <c r="V1535" s="3">
        <f t="shared" si="167"/>
        <v>0</v>
      </c>
      <c r="W1535" s="26">
        <v>42</v>
      </c>
      <c r="X1535" s="22">
        <v>11</v>
      </c>
      <c r="Y1535" s="3">
        <v>4.4000000000000004</v>
      </c>
      <c r="Z1535" s="3"/>
      <c r="AB1535" s="30">
        <v>1505</v>
      </c>
      <c r="AC1535" s="30">
        <v>1.4431208912740656</v>
      </c>
      <c r="AD1535" s="30">
        <v>1.8568791087259342</v>
      </c>
    </row>
    <row r="1536" spans="1:30">
      <c r="A1536" s="4">
        <v>43801.916666666664</v>
      </c>
      <c r="B1536">
        <v>43801</v>
      </c>
      <c r="C1536" s="3">
        <v>0.91666666666666663</v>
      </c>
      <c r="D1536" s="3">
        <v>22</v>
      </c>
      <c r="E1536" s="3">
        <v>63</v>
      </c>
      <c r="F1536" s="3">
        <v>1.4</v>
      </c>
      <c r="G1536" s="5">
        <v>0.8</v>
      </c>
      <c r="H1536" s="3">
        <v>2.2000000000000002</v>
      </c>
      <c r="I1536" s="3">
        <v>1.55139</v>
      </c>
      <c r="J1536" s="12">
        <f t="shared" si="161"/>
        <v>1.7791666666666668</v>
      </c>
      <c r="L1536" s="3">
        <f t="shared" si="162"/>
        <v>0</v>
      </c>
      <c r="M1536" s="3">
        <f t="shared" si="163"/>
        <v>0</v>
      </c>
      <c r="N1536" s="3"/>
      <c r="O1536" s="3"/>
      <c r="P1536" s="3"/>
      <c r="Q1536" s="3"/>
      <c r="R1536" s="3"/>
      <c r="S1536" s="3">
        <f t="shared" si="164"/>
        <v>0</v>
      </c>
      <c r="T1536" s="3">
        <f t="shared" si="165"/>
        <v>0</v>
      </c>
      <c r="U1536" s="3">
        <f t="shared" si="166"/>
        <v>0</v>
      </c>
      <c r="V1536" s="3">
        <f t="shared" si="167"/>
        <v>0</v>
      </c>
      <c r="W1536" s="25">
        <v>42</v>
      </c>
      <c r="X1536" s="23">
        <v>11</v>
      </c>
      <c r="Y1536" s="3">
        <v>2.2000000000000002</v>
      </c>
      <c r="Z1536" s="3"/>
      <c r="AB1536" s="30">
        <v>1506</v>
      </c>
      <c r="AC1536" s="30">
        <v>1.4190197284853008</v>
      </c>
      <c r="AD1536" s="30">
        <v>0.68098027151469931</v>
      </c>
    </row>
    <row r="1537" spans="1:30">
      <c r="A1537" s="4">
        <v>43801.958333333336</v>
      </c>
      <c r="B1537">
        <v>43801</v>
      </c>
      <c r="C1537" s="3">
        <v>0.95833333333333337</v>
      </c>
      <c r="D1537" s="3">
        <v>23</v>
      </c>
      <c r="E1537" s="3">
        <v>63</v>
      </c>
      <c r="F1537" s="3">
        <v>0.2</v>
      </c>
      <c r="G1537" s="5">
        <v>0.6</v>
      </c>
      <c r="H1537" s="3">
        <v>0.8</v>
      </c>
      <c r="I1537" s="3">
        <v>1.55139</v>
      </c>
      <c r="J1537" s="12">
        <f t="shared" si="161"/>
        <v>1.7791666666666668</v>
      </c>
      <c r="L1537" s="3">
        <f t="shared" si="162"/>
        <v>0</v>
      </c>
      <c r="M1537" s="3">
        <f t="shared" si="163"/>
        <v>0</v>
      </c>
      <c r="N1537" s="3"/>
      <c r="O1537" s="3"/>
      <c r="P1537" s="3"/>
      <c r="Q1537" s="3"/>
      <c r="R1537" s="3"/>
      <c r="S1537" s="3">
        <f t="shared" si="164"/>
        <v>0</v>
      </c>
      <c r="T1537" s="3">
        <f t="shared" si="165"/>
        <v>0</v>
      </c>
      <c r="U1537" s="3">
        <f t="shared" si="166"/>
        <v>0</v>
      </c>
      <c r="V1537" s="3">
        <f t="shared" si="167"/>
        <v>0</v>
      </c>
      <c r="W1537" s="26">
        <v>40</v>
      </c>
      <c r="X1537" s="22">
        <v>17</v>
      </c>
      <c r="Y1537" s="3">
        <v>0.8</v>
      </c>
      <c r="Z1537" s="3"/>
      <c r="AB1537" s="30">
        <v>1507</v>
      </c>
      <c r="AC1537" s="30">
        <v>1.4190197284853008</v>
      </c>
      <c r="AD1537" s="30">
        <v>0.38098027151469926</v>
      </c>
    </row>
    <row r="1538" spans="1:30">
      <c r="A1538" s="4">
        <v>43802</v>
      </c>
      <c r="B1538">
        <v>43802</v>
      </c>
      <c r="C1538" s="3">
        <v>0</v>
      </c>
      <c r="D1538" s="3">
        <v>0</v>
      </c>
      <c r="E1538" s="3">
        <v>64</v>
      </c>
      <c r="F1538" s="3">
        <v>0.2</v>
      </c>
      <c r="G1538" s="5">
        <v>0.2</v>
      </c>
      <c r="H1538" s="3">
        <v>0.4</v>
      </c>
      <c r="I1538" s="3">
        <v>1.55139</v>
      </c>
      <c r="J1538" s="12">
        <f t="shared" ref="J1538:J1585" si="168">AVERAGE(H1538:H1561)</f>
        <v>1.7750000000000004</v>
      </c>
      <c r="L1538" s="3">
        <f t="shared" ref="L1538:L1585" si="169">DAY(K1538)</f>
        <v>0</v>
      </c>
      <c r="M1538" s="3">
        <f t="shared" ref="M1538:M1585" si="170">HOUR(K1538)</f>
        <v>0</v>
      </c>
      <c r="N1538" s="3"/>
      <c r="O1538" s="3"/>
      <c r="P1538" s="3"/>
      <c r="Q1538" s="3"/>
      <c r="R1538" s="3"/>
      <c r="S1538" s="3">
        <f t="shared" ref="S1538:S1585" si="171">IF(ISBLANK(N1538),0,IF(N1538&gt;0,1,0))</f>
        <v>0</v>
      </c>
      <c r="T1538" s="3">
        <f t="shared" ref="T1538:T1585" si="172">IF(ISBLANK(O1538),0,IF(O1538&gt;0,1,0))</f>
        <v>0</v>
      </c>
      <c r="U1538" s="3">
        <f t="shared" ref="U1538:U1585" si="173">IF(ISBLANK(P1538),0,IF(P1538&gt;0,1,0))</f>
        <v>0</v>
      </c>
      <c r="V1538" s="3">
        <f t="shared" ref="V1538:V1585" si="174">IF(ISBLANK(Q1538),0,IF(Q1538&gt;0,1,0))</f>
        <v>0</v>
      </c>
      <c r="W1538" s="25">
        <v>39</v>
      </c>
      <c r="X1538" s="23">
        <v>17</v>
      </c>
      <c r="Y1538" s="3">
        <v>0.4</v>
      </c>
      <c r="Z1538" s="3"/>
      <c r="AB1538" s="30">
        <v>1508</v>
      </c>
      <c r="AC1538" s="30">
        <v>1.4190197284853008</v>
      </c>
      <c r="AD1538" s="30">
        <v>0.7809802715146994</v>
      </c>
    </row>
    <row r="1539" spans="1:30">
      <c r="A1539" s="4">
        <v>43802.041666666664</v>
      </c>
      <c r="B1539">
        <v>43802</v>
      </c>
      <c r="C1539" s="3">
        <v>4.1666666666666664E-2</v>
      </c>
      <c r="D1539" s="3">
        <v>1</v>
      </c>
      <c r="E1539" s="3">
        <v>64</v>
      </c>
      <c r="F1539" s="3">
        <v>0.2</v>
      </c>
      <c r="G1539" s="5">
        <v>0.7</v>
      </c>
      <c r="H1539" s="3">
        <v>0.89999999999999991</v>
      </c>
      <c r="I1539" s="3">
        <v>1.55139</v>
      </c>
      <c r="J1539" s="12">
        <f t="shared" si="168"/>
        <v>1.779166666666667</v>
      </c>
      <c r="L1539" s="3">
        <f t="shared" si="169"/>
        <v>0</v>
      </c>
      <c r="M1539" s="3">
        <f t="shared" si="170"/>
        <v>0</v>
      </c>
      <c r="N1539" s="3"/>
      <c r="O1539" s="3"/>
      <c r="P1539" s="3"/>
      <c r="Q1539" s="3"/>
      <c r="R1539" s="3"/>
      <c r="S1539" s="3">
        <f t="shared" si="171"/>
        <v>0</v>
      </c>
      <c r="T1539" s="3">
        <f t="shared" si="172"/>
        <v>0</v>
      </c>
      <c r="U1539" s="3">
        <f t="shared" si="173"/>
        <v>0</v>
      </c>
      <c r="V1539" s="3">
        <f t="shared" si="174"/>
        <v>0</v>
      </c>
      <c r="W1539" s="26">
        <v>40</v>
      </c>
      <c r="X1539" s="22">
        <v>13</v>
      </c>
      <c r="Y1539" s="3">
        <v>0.89999999999999991</v>
      </c>
      <c r="Z1539" s="3"/>
      <c r="AB1539" s="30">
        <v>1509</v>
      </c>
      <c r="AC1539" s="30">
        <v>1.458895884130653</v>
      </c>
      <c r="AD1539" s="30">
        <v>2.5411041158693468</v>
      </c>
    </row>
    <row r="1540" spans="1:30">
      <c r="A1540" s="4">
        <v>43802.083333333336</v>
      </c>
      <c r="B1540">
        <v>43802</v>
      </c>
      <c r="C1540" s="3">
        <v>8.3333333333333329E-2</v>
      </c>
      <c r="D1540" s="3">
        <v>2</v>
      </c>
      <c r="E1540" s="3">
        <v>64</v>
      </c>
      <c r="F1540" s="3">
        <v>0.6</v>
      </c>
      <c r="G1540" s="5">
        <v>0.6</v>
      </c>
      <c r="H1540" s="3">
        <v>1.2</v>
      </c>
      <c r="I1540" s="3">
        <v>1.55139</v>
      </c>
      <c r="J1540" s="12">
        <f t="shared" si="168"/>
        <v>1.8291666666666673</v>
      </c>
      <c r="L1540" s="3">
        <f t="shared" si="169"/>
        <v>0</v>
      </c>
      <c r="M1540" s="3">
        <f t="shared" si="170"/>
        <v>0</v>
      </c>
      <c r="N1540" s="3"/>
      <c r="O1540" s="3"/>
      <c r="P1540" s="3"/>
      <c r="Q1540" s="3"/>
      <c r="R1540" s="3"/>
      <c r="S1540" s="3">
        <f t="shared" si="171"/>
        <v>0</v>
      </c>
      <c r="T1540" s="3">
        <f t="shared" si="172"/>
        <v>0</v>
      </c>
      <c r="U1540" s="3">
        <f t="shared" si="173"/>
        <v>0</v>
      </c>
      <c r="V1540" s="3">
        <f t="shared" si="174"/>
        <v>0</v>
      </c>
      <c r="W1540" s="25">
        <v>40</v>
      </c>
      <c r="X1540" s="23">
        <v>13</v>
      </c>
      <c r="Y1540" s="3">
        <v>1.2</v>
      </c>
      <c r="Z1540" s="3"/>
      <c r="AB1540" s="30">
        <v>1510</v>
      </c>
      <c r="AC1540" s="30">
        <v>1.472187936012437</v>
      </c>
      <c r="AD1540" s="30">
        <v>0.8278120639875628</v>
      </c>
    </row>
    <row r="1541" spans="1:30">
      <c r="A1541" s="4">
        <v>43802.125</v>
      </c>
      <c r="B1541">
        <v>43802</v>
      </c>
      <c r="C1541" s="3">
        <v>0.125</v>
      </c>
      <c r="D1541" s="3">
        <v>3</v>
      </c>
      <c r="E1541" s="3">
        <v>64</v>
      </c>
      <c r="F1541" s="3">
        <v>0.6</v>
      </c>
      <c r="G1541" s="5">
        <v>1.6</v>
      </c>
      <c r="H1541" s="3">
        <v>2.2000000000000002</v>
      </c>
      <c r="I1541" s="3">
        <v>1.55139</v>
      </c>
      <c r="J1541" s="12">
        <f t="shared" si="168"/>
        <v>1.8500000000000005</v>
      </c>
      <c r="L1541" s="3">
        <f t="shared" si="169"/>
        <v>0</v>
      </c>
      <c r="M1541" s="3">
        <f t="shared" si="170"/>
        <v>0</v>
      </c>
      <c r="N1541" s="3"/>
      <c r="O1541" s="3"/>
      <c r="P1541" s="3"/>
      <c r="Q1541" s="3"/>
      <c r="R1541" s="3"/>
      <c r="S1541" s="3">
        <f t="shared" si="171"/>
        <v>0</v>
      </c>
      <c r="T1541" s="3">
        <f t="shared" si="172"/>
        <v>0</v>
      </c>
      <c r="U1541" s="3">
        <f t="shared" si="173"/>
        <v>0</v>
      </c>
      <c r="V1541" s="3">
        <f t="shared" si="174"/>
        <v>0</v>
      </c>
      <c r="W1541" s="26">
        <v>40</v>
      </c>
      <c r="X1541" s="22">
        <v>13</v>
      </c>
      <c r="Y1541" s="3">
        <v>2.2000000000000002</v>
      </c>
      <c r="Z1541" s="3"/>
      <c r="AB1541" s="30">
        <v>1511</v>
      </c>
      <c r="AC1541" s="30">
        <v>1.4854799878942213</v>
      </c>
      <c r="AD1541" s="30">
        <v>0.71452001210577887</v>
      </c>
    </row>
    <row r="1542" spans="1:30">
      <c r="A1542" s="4">
        <v>43802.166666666664</v>
      </c>
      <c r="B1542">
        <v>43802</v>
      </c>
      <c r="C1542" s="3">
        <v>0.16666666666666666</v>
      </c>
      <c r="D1542" s="3">
        <v>4</v>
      </c>
      <c r="E1542" s="3">
        <v>64</v>
      </c>
      <c r="F1542" s="3">
        <v>0.8</v>
      </c>
      <c r="G1542" s="5">
        <v>0.8</v>
      </c>
      <c r="H1542" s="3">
        <v>1.6</v>
      </c>
      <c r="I1542" s="3">
        <v>1.55139</v>
      </c>
      <c r="J1542" s="12">
        <f t="shared" si="168"/>
        <v>1.8041666666666674</v>
      </c>
      <c r="L1542" s="3">
        <f t="shared" si="169"/>
        <v>0</v>
      </c>
      <c r="M1542" s="3">
        <f t="shared" si="170"/>
        <v>0</v>
      </c>
      <c r="N1542" s="3"/>
      <c r="O1542" s="3"/>
      <c r="P1542" s="3"/>
      <c r="Q1542" s="3"/>
      <c r="R1542" s="3"/>
      <c r="S1542" s="3">
        <f t="shared" si="171"/>
        <v>0</v>
      </c>
      <c r="T1542" s="3">
        <f t="shared" si="172"/>
        <v>0</v>
      </c>
      <c r="U1542" s="3">
        <f t="shared" si="173"/>
        <v>0</v>
      </c>
      <c r="V1542" s="3">
        <f t="shared" si="174"/>
        <v>0</v>
      </c>
      <c r="W1542" s="25">
        <v>40</v>
      </c>
      <c r="X1542" s="23">
        <v>21</v>
      </c>
      <c r="Y1542" s="3">
        <v>1.6</v>
      </c>
      <c r="Z1542" s="3"/>
      <c r="AB1542" s="30">
        <v>1512</v>
      </c>
      <c r="AC1542" s="30">
        <v>1.4854799878942213</v>
      </c>
      <c r="AD1542" s="30">
        <v>-0.5854799878942214</v>
      </c>
    </row>
    <row r="1543" spans="1:30">
      <c r="A1543" s="4">
        <v>43802.208333333336</v>
      </c>
      <c r="B1543">
        <v>43802</v>
      </c>
      <c r="C1543" s="3">
        <v>0.20833333333333334</v>
      </c>
      <c r="D1543" s="3">
        <v>5</v>
      </c>
      <c r="E1543" s="3">
        <v>64</v>
      </c>
      <c r="F1543" s="3">
        <v>0.5</v>
      </c>
      <c r="G1543" s="5">
        <v>1.4</v>
      </c>
      <c r="H1543" s="3">
        <v>1.9</v>
      </c>
      <c r="I1543" s="3">
        <v>1.55139</v>
      </c>
      <c r="J1543" s="12">
        <f t="shared" si="168"/>
        <v>1.8000000000000007</v>
      </c>
      <c r="L1543" s="3">
        <f t="shared" si="169"/>
        <v>0</v>
      </c>
      <c r="M1543" s="3">
        <f t="shared" si="170"/>
        <v>0</v>
      </c>
      <c r="N1543" s="3"/>
      <c r="O1543" s="3"/>
      <c r="P1543" s="3"/>
      <c r="Q1543" s="3"/>
      <c r="R1543" s="3"/>
      <c r="S1543" s="3">
        <f t="shared" si="171"/>
        <v>0</v>
      </c>
      <c r="T1543" s="3">
        <f t="shared" si="172"/>
        <v>0</v>
      </c>
      <c r="U1543" s="3">
        <f t="shared" si="173"/>
        <v>0</v>
      </c>
      <c r="V1543" s="3">
        <f t="shared" si="174"/>
        <v>0</v>
      </c>
      <c r="W1543" s="26">
        <v>40</v>
      </c>
      <c r="X1543" s="22">
        <v>17</v>
      </c>
      <c r="Y1543" s="3">
        <v>1.9</v>
      </c>
      <c r="Z1543" s="3"/>
      <c r="AB1543" s="30">
        <v>1513</v>
      </c>
      <c r="AC1543" s="30">
        <v>1.4854799878942213</v>
      </c>
      <c r="AD1543" s="30">
        <v>-0.88547998789422122</v>
      </c>
    </row>
    <row r="1544" spans="1:30">
      <c r="A1544" s="4">
        <v>43802.25</v>
      </c>
      <c r="B1544">
        <v>43802</v>
      </c>
      <c r="C1544" s="3">
        <v>0.25</v>
      </c>
      <c r="D1544" s="3">
        <v>6</v>
      </c>
      <c r="E1544" s="3">
        <v>64</v>
      </c>
      <c r="F1544" s="3">
        <v>1.8</v>
      </c>
      <c r="G1544" s="5">
        <v>1.5</v>
      </c>
      <c r="H1544" s="3">
        <v>3.3</v>
      </c>
      <c r="I1544" s="3">
        <v>1.55139</v>
      </c>
      <c r="J1544" s="12">
        <f t="shared" si="168"/>
        <v>1.7708333333333341</v>
      </c>
      <c r="L1544" s="3">
        <f t="shared" si="169"/>
        <v>0</v>
      </c>
      <c r="M1544" s="3">
        <f t="shared" si="170"/>
        <v>0</v>
      </c>
      <c r="N1544" s="3"/>
      <c r="O1544" s="3"/>
      <c r="P1544" s="3"/>
      <c r="Q1544" s="3"/>
      <c r="R1544" s="3"/>
      <c r="S1544" s="3">
        <f t="shared" si="171"/>
        <v>0</v>
      </c>
      <c r="T1544" s="3">
        <f t="shared" si="172"/>
        <v>0</v>
      </c>
      <c r="U1544" s="3">
        <f t="shared" si="173"/>
        <v>0</v>
      </c>
      <c r="V1544" s="3">
        <f t="shared" si="174"/>
        <v>0</v>
      </c>
      <c r="W1544" s="25">
        <v>40</v>
      </c>
      <c r="X1544" s="23">
        <v>13</v>
      </c>
      <c r="Y1544" s="3">
        <v>3.3</v>
      </c>
      <c r="Z1544" s="3"/>
      <c r="AB1544" s="30">
        <v>1514</v>
      </c>
      <c r="AC1544" s="30">
        <v>1.4854799878942213</v>
      </c>
      <c r="AD1544" s="30">
        <v>-0.68547998789422127</v>
      </c>
    </row>
    <row r="1545" spans="1:30">
      <c r="A1545" s="4">
        <v>43802.291666666664</v>
      </c>
      <c r="B1545">
        <v>43802</v>
      </c>
      <c r="C1545" s="3">
        <v>0.29166666666666669</v>
      </c>
      <c r="D1545" s="3">
        <v>7</v>
      </c>
      <c r="E1545" s="3">
        <v>64</v>
      </c>
      <c r="F1545" s="3">
        <v>2.5</v>
      </c>
      <c r="G1545" s="5">
        <v>1.1000000000000001</v>
      </c>
      <c r="H1545" s="3">
        <v>3.6</v>
      </c>
      <c r="I1545" s="3">
        <v>1.55139</v>
      </c>
      <c r="J1545" s="12">
        <f t="shared" si="168"/>
        <v>1.7750000000000004</v>
      </c>
      <c r="L1545" s="3">
        <f t="shared" si="169"/>
        <v>0</v>
      </c>
      <c r="M1545" s="3">
        <f t="shared" si="170"/>
        <v>0</v>
      </c>
      <c r="N1545" s="3"/>
      <c r="O1545" s="3"/>
      <c r="P1545" s="3"/>
      <c r="Q1545" s="3"/>
      <c r="R1545" s="3"/>
      <c r="S1545" s="3">
        <f t="shared" si="171"/>
        <v>0</v>
      </c>
      <c r="T1545" s="3">
        <f t="shared" si="172"/>
        <v>0</v>
      </c>
      <c r="U1545" s="3">
        <f t="shared" si="173"/>
        <v>0</v>
      </c>
      <c r="V1545" s="3">
        <f t="shared" si="174"/>
        <v>0</v>
      </c>
      <c r="W1545" s="26">
        <v>41</v>
      </c>
      <c r="X1545" s="22">
        <v>12</v>
      </c>
      <c r="Y1545" s="3">
        <v>3.6</v>
      </c>
      <c r="Z1545" s="3"/>
      <c r="AB1545" s="30">
        <v>1515</v>
      </c>
      <c r="AC1545" s="30">
        <v>1.4854799878942213</v>
      </c>
      <c r="AD1545" s="30">
        <v>1.2145200121057789</v>
      </c>
    </row>
    <row r="1546" spans="1:30">
      <c r="A1546" s="4">
        <v>43802.333333333336</v>
      </c>
      <c r="B1546">
        <v>43802</v>
      </c>
      <c r="C1546" s="3">
        <v>0.33333333333333331</v>
      </c>
      <c r="D1546" s="3">
        <v>8</v>
      </c>
      <c r="E1546" s="3">
        <v>64</v>
      </c>
      <c r="F1546" s="3">
        <v>0.2</v>
      </c>
      <c r="G1546" s="5">
        <v>0.2</v>
      </c>
      <c r="H1546" s="3">
        <v>0.4</v>
      </c>
      <c r="I1546" s="3">
        <v>1.55139</v>
      </c>
      <c r="J1546" s="12">
        <f t="shared" si="168"/>
        <v>1.7375</v>
      </c>
      <c r="L1546" s="3">
        <f t="shared" si="169"/>
        <v>0</v>
      </c>
      <c r="M1546" s="3">
        <f t="shared" si="170"/>
        <v>0</v>
      </c>
      <c r="N1546" s="3"/>
      <c r="O1546" s="3"/>
      <c r="P1546" s="3"/>
      <c r="Q1546" s="3"/>
      <c r="R1546" s="3"/>
      <c r="S1546" s="3">
        <f t="shared" si="171"/>
        <v>0</v>
      </c>
      <c r="T1546" s="3">
        <f t="shared" si="172"/>
        <v>0</v>
      </c>
      <c r="U1546" s="3">
        <f t="shared" si="173"/>
        <v>0</v>
      </c>
      <c r="V1546" s="3">
        <f t="shared" si="174"/>
        <v>0</v>
      </c>
      <c r="W1546" s="25">
        <v>43</v>
      </c>
      <c r="X1546" s="23">
        <v>16</v>
      </c>
      <c r="Y1546" s="3">
        <v>0.4</v>
      </c>
      <c r="Z1546" s="3"/>
      <c r="AB1546" s="30">
        <v>1516</v>
      </c>
      <c r="AC1546" s="30">
        <v>1.4854799878942213</v>
      </c>
      <c r="AD1546" s="30">
        <v>-0.28547998789422135</v>
      </c>
    </row>
    <row r="1547" spans="1:30">
      <c r="A1547" s="4">
        <v>43802.375</v>
      </c>
      <c r="B1547">
        <v>43802</v>
      </c>
      <c r="C1547" s="3">
        <v>0.375</v>
      </c>
      <c r="D1547" s="3">
        <v>9</v>
      </c>
      <c r="E1547" s="3">
        <v>64</v>
      </c>
      <c r="F1547" s="3">
        <v>0.2</v>
      </c>
      <c r="G1547" s="5">
        <v>0.2</v>
      </c>
      <c r="H1547" s="3">
        <v>0.4</v>
      </c>
      <c r="I1547" s="3">
        <v>1.55139</v>
      </c>
      <c r="J1547" s="12">
        <f t="shared" si="168"/>
        <v>1.8375000000000001</v>
      </c>
      <c r="L1547" s="3">
        <f t="shared" si="169"/>
        <v>0</v>
      </c>
      <c r="M1547" s="3">
        <f t="shared" si="170"/>
        <v>0</v>
      </c>
      <c r="N1547" s="3"/>
      <c r="O1547" s="3"/>
      <c r="P1547" s="3"/>
      <c r="Q1547" s="3"/>
      <c r="R1547" s="3"/>
      <c r="S1547" s="3">
        <f t="shared" si="171"/>
        <v>0</v>
      </c>
      <c r="T1547" s="3">
        <f t="shared" si="172"/>
        <v>0</v>
      </c>
      <c r="U1547" s="3">
        <f t="shared" si="173"/>
        <v>0</v>
      </c>
      <c r="V1547" s="3">
        <f t="shared" si="174"/>
        <v>0</v>
      </c>
      <c r="W1547" s="26">
        <v>44</v>
      </c>
      <c r="X1547" s="22">
        <v>12</v>
      </c>
      <c r="Y1547" s="3">
        <v>0.4</v>
      </c>
      <c r="Z1547" s="3"/>
      <c r="AB1547" s="30">
        <v>1517</v>
      </c>
      <c r="AC1547" s="30">
        <v>1.4854799878942213</v>
      </c>
      <c r="AD1547" s="30">
        <v>1.452001210577869E-2</v>
      </c>
    </row>
    <row r="1548" spans="1:30">
      <c r="A1548" s="4">
        <v>43802.416666666664</v>
      </c>
      <c r="B1548">
        <v>43802</v>
      </c>
      <c r="C1548" s="3">
        <v>0.41666666666666669</v>
      </c>
      <c r="D1548" s="3">
        <v>10</v>
      </c>
      <c r="E1548" s="3">
        <v>64</v>
      </c>
      <c r="F1548" s="3">
        <v>0.1</v>
      </c>
      <c r="G1548" s="5">
        <v>0.2</v>
      </c>
      <c r="H1548" s="3">
        <v>0.30000000000000004</v>
      </c>
      <c r="I1548" s="3">
        <v>1.55139</v>
      </c>
      <c r="J1548" s="12">
        <f t="shared" si="168"/>
        <v>1.8375000000000001</v>
      </c>
      <c r="L1548" s="3">
        <f t="shared" si="169"/>
        <v>0</v>
      </c>
      <c r="M1548" s="3">
        <f t="shared" si="170"/>
        <v>0</v>
      </c>
      <c r="N1548" s="3"/>
      <c r="O1548" s="3"/>
      <c r="P1548" s="3"/>
      <c r="Q1548" s="3"/>
      <c r="R1548" s="3"/>
      <c r="S1548" s="3">
        <f t="shared" si="171"/>
        <v>0</v>
      </c>
      <c r="T1548" s="3">
        <f t="shared" si="172"/>
        <v>0</v>
      </c>
      <c r="U1548" s="3">
        <f t="shared" si="173"/>
        <v>0</v>
      </c>
      <c r="V1548" s="3">
        <f t="shared" si="174"/>
        <v>0</v>
      </c>
      <c r="W1548" s="25">
        <v>46</v>
      </c>
      <c r="X1548" s="23">
        <v>13</v>
      </c>
      <c r="Y1548" s="3">
        <v>0.30000000000000004</v>
      </c>
      <c r="Z1548" s="3"/>
      <c r="AB1548" s="30">
        <v>1518</v>
      </c>
      <c r="AC1548" s="30">
        <v>1.4854799878942213</v>
      </c>
      <c r="AD1548" s="30">
        <v>1.452001210577869E-2</v>
      </c>
    </row>
    <row r="1549" spans="1:30">
      <c r="A1549" s="4">
        <v>43802.458333333336</v>
      </c>
      <c r="B1549">
        <v>43802</v>
      </c>
      <c r="C1549" s="3">
        <v>0.45833333333333331</v>
      </c>
      <c r="D1549" s="3">
        <v>11</v>
      </c>
      <c r="E1549" s="3">
        <v>64</v>
      </c>
      <c r="F1549" s="3">
        <v>0.2</v>
      </c>
      <c r="G1549" s="5">
        <v>0.2</v>
      </c>
      <c r="H1549" s="3">
        <v>0.4</v>
      </c>
      <c r="I1549" s="3">
        <v>1.55139</v>
      </c>
      <c r="J1549" s="12">
        <f t="shared" si="168"/>
        <v>1.8333333333333337</v>
      </c>
      <c r="L1549" s="3">
        <f t="shared" si="169"/>
        <v>0</v>
      </c>
      <c r="M1549" s="3">
        <f t="shared" si="170"/>
        <v>0</v>
      </c>
      <c r="N1549" s="3"/>
      <c r="O1549" s="3"/>
      <c r="P1549" s="3"/>
      <c r="Q1549" s="3"/>
      <c r="R1549" s="3"/>
      <c r="S1549" s="3">
        <f t="shared" si="171"/>
        <v>0</v>
      </c>
      <c r="T1549" s="3">
        <f t="shared" si="172"/>
        <v>0</v>
      </c>
      <c r="U1549" s="3">
        <f t="shared" si="173"/>
        <v>0</v>
      </c>
      <c r="V1549" s="3">
        <f t="shared" si="174"/>
        <v>0</v>
      </c>
      <c r="W1549" s="26">
        <v>47</v>
      </c>
      <c r="X1549" s="22">
        <v>17</v>
      </c>
      <c r="Y1549" s="3">
        <v>0.4</v>
      </c>
      <c r="Z1549" s="3"/>
      <c r="AB1549" s="30">
        <v>1519</v>
      </c>
      <c r="AC1549" s="30">
        <v>1.472187936012437</v>
      </c>
      <c r="AD1549" s="30">
        <v>1.3278120639875628</v>
      </c>
    </row>
    <row r="1550" spans="1:30">
      <c r="A1550" s="4">
        <v>43802.5</v>
      </c>
      <c r="B1550">
        <v>43802</v>
      </c>
      <c r="C1550" s="3">
        <v>0.5</v>
      </c>
      <c r="D1550" s="3">
        <v>12</v>
      </c>
      <c r="E1550" s="3">
        <v>64</v>
      </c>
      <c r="F1550" s="3">
        <v>1.5</v>
      </c>
      <c r="G1550" s="5">
        <v>0.7</v>
      </c>
      <c r="H1550" s="3">
        <v>2.2000000000000002</v>
      </c>
      <c r="I1550" s="3">
        <v>1.55139</v>
      </c>
      <c r="J1550" s="12">
        <f t="shared" si="168"/>
        <v>1.8291666666666668</v>
      </c>
      <c r="L1550" s="3">
        <f t="shared" si="169"/>
        <v>0</v>
      </c>
      <c r="M1550" s="3">
        <f t="shared" si="170"/>
        <v>0</v>
      </c>
      <c r="N1550" s="3"/>
      <c r="O1550" s="3"/>
      <c r="P1550" s="3"/>
      <c r="Q1550" s="3"/>
      <c r="R1550" s="3"/>
      <c r="S1550" s="3">
        <f t="shared" si="171"/>
        <v>0</v>
      </c>
      <c r="T1550" s="3">
        <f t="shared" si="172"/>
        <v>0</v>
      </c>
      <c r="U1550" s="3">
        <f t="shared" si="173"/>
        <v>0</v>
      </c>
      <c r="V1550" s="3">
        <f t="shared" si="174"/>
        <v>0</v>
      </c>
      <c r="W1550" s="25">
        <v>48</v>
      </c>
      <c r="X1550" s="23">
        <v>17</v>
      </c>
      <c r="Y1550" s="3">
        <v>2.2000000000000002</v>
      </c>
      <c r="Z1550" s="3"/>
      <c r="AB1550" s="30">
        <v>1520</v>
      </c>
      <c r="AC1550" s="30">
        <v>1.472187936012437</v>
      </c>
      <c r="AD1550" s="30">
        <v>2.9278120639875631</v>
      </c>
    </row>
    <row r="1551" spans="1:30">
      <c r="A1551" s="4">
        <v>43802.541666666664</v>
      </c>
      <c r="B1551">
        <v>43802</v>
      </c>
      <c r="C1551" s="3">
        <v>0.54166666666666663</v>
      </c>
      <c r="D1551" s="3">
        <v>13</v>
      </c>
      <c r="E1551" s="3">
        <v>64</v>
      </c>
      <c r="F1551" s="3">
        <v>1.7</v>
      </c>
      <c r="G1551" s="5">
        <v>0.3</v>
      </c>
      <c r="H1551" s="3">
        <v>2</v>
      </c>
      <c r="I1551" s="3">
        <v>1.55139</v>
      </c>
      <c r="J1551" s="12">
        <f t="shared" si="168"/>
        <v>1.7749999999999997</v>
      </c>
      <c r="L1551" s="3">
        <f t="shared" si="169"/>
        <v>0</v>
      </c>
      <c r="M1551" s="3">
        <f t="shared" si="170"/>
        <v>0</v>
      </c>
      <c r="N1551" s="3"/>
      <c r="O1551" s="3"/>
      <c r="P1551" s="3"/>
      <c r="Q1551" s="3"/>
      <c r="R1551" s="3"/>
      <c r="S1551" s="3">
        <f t="shared" si="171"/>
        <v>0</v>
      </c>
      <c r="T1551" s="3">
        <f t="shared" si="172"/>
        <v>0</v>
      </c>
      <c r="U1551" s="3">
        <f t="shared" si="173"/>
        <v>0</v>
      </c>
      <c r="V1551" s="3">
        <f t="shared" si="174"/>
        <v>0</v>
      </c>
      <c r="W1551" s="26">
        <v>49</v>
      </c>
      <c r="X1551" s="22">
        <v>17</v>
      </c>
      <c r="Y1551" s="3">
        <v>2</v>
      </c>
      <c r="Z1551" s="3"/>
      <c r="AB1551" s="30">
        <v>1521</v>
      </c>
      <c r="AC1551" s="30">
        <v>1.472187936012437</v>
      </c>
      <c r="AD1551" s="30">
        <v>-1.0721879360124369</v>
      </c>
    </row>
    <row r="1552" spans="1:30">
      <c r="A1552" s="4">
        <v>43802.583333333336</v>
      </c>
      <c r="B1552">
        <v>43802</v>
      </c>
      <c r="C1552" s="3">
        <v>0.58333333333333337</v>
      </c>
      <c r="D1552" s="3">
        <v>14</v>
      </c>
      <c r="E1552" s="3">
        <v>64</v>
      </c>
      <c r="F1552" s="3">
        <v>0.4</v>
      </c>
      <c r="G1552" s="5">
        <v>0.4</v>
      </c>
      <c r="H1552" s="3">
        <v>0.8</v>
      </c>
      <c r="I1552" s="3">
        <v>1.55139</v>
      </c>
      <c r="J1552" s="12">
        <f t="shared" si="168"/>
        <v>1.7291666666666663</v>
      </c>
      <c r="L1552" s="3">
        <f t="shared" si="169"/>
        <v>0</v>
      </c>
      <c r="M1552" s="3">
        <f t="shared" si="170"/>
        <v>0</v>
      </c>
      <c r="N1552" s="3"/>
      <c r="O1552" s="3"/>
      <c r="P1552" s="3"/>
      <c r="Q1552" s="3"/>
      <c r="R1552" s="3"/>
      <c r="S1552" s="3">
        <f t="shared" si="171"/>
        <v>0</v>
      </c>
      <c r="T1552" s="3">
        <f t="shared" si="172"/>
        <v>0</v>
      </c>
      <c r="U1552" s="3">
        <f t="shared" si="173"/>
        <v>0</v>
      </c>
      <c r="V1552" s="3">
        <f t="shared" si="174"/>
        <v>0</v>
      </c>
      <c r="W1552" s="25">
        <v>48</v>
      </c>
      <c r="X1552" s="23">
        <v>13</v>
      </c>
      <c r="Y1552" s="3">
        <v>0.8</v>
      </c>
      <c r="Z1552" s="3"/>
      <c r="AB1552" s="30">
        <v>1522</v>
      </c>
      <c r="AC1552" s="30">
        <v>1.472187936012437</v>
      </c>
      <c r="AD1552" s="30">
        <v>-1.2721879360124371</v>
      </c>
    </row>
    <row r="1553" spans="1:30">
      <c r="A1553" s="4">
        <v>43802.625</v>
      </c>
      <c r="B1553">
        <v>43802</v>
      </c>
      <c r="C1553" s="3">
        <v>0.625</v>
      </c>
      <c r="D1553" s="3">
        <v>15</v>
      </c>
      <c r="E1553" s="3">
        <v>64</v>
      </c>
      <c r="F1553" s="3">
        <v>1</v>
      </c>
      <c r="G1553" s="5">
        <v>1.6</v>
      </c>
      <c r="H1553" s="3">
        <v>2.6</v>
      </c>
      <c r="I1553" s="3">
        <v>1.55139</v>
      </c>
      <c r="J1553" s="12">
        <f t="shared" si="168"/>
        <v>1.7374999999999998</v>
      </c>
      <c r="L1553" s="3">
        <f t="shared" si="169"/>
        <v>0</v>
      </c>
      <c r="M1553" s="3">
        <f t="shared" si="170"/>
        <v>0</v>
      </c>
      <c r="N1553" s="3"/>
      <c r="O1553" s="3"/>
      <c r="P1553" s="3"/>
      <c r="Q1553" s="3"/>
      <c r="R1553" s="3"/>
      <c r="S1553" s="3">
        <f t="shared" si="171"/>
        <v>0</v>
      </c>
      <c r="T1553" s="3">
        <f t="shared" si="172"/>
        <v>0</v>
      </c>
      <c r="U1553" s="3">
        <f t="shared" si="173"/>
        <v>0</v>
      </c>
      <c r="V1553" s="3">
        <f t="shared" si="174"/>
        <v>0</v>
      </c>
      <c r="W1553" s="26">
        <v>47</v>
      </c>
      <c r="X1553" s="22">
        <v>13</v>
      </c>
      <c r="Y1553" s="3">
        <v>2.6</v>
      </c>
      <c r="Z1553" s="3"/>
      <c r="AB1553" s="30">
        <v>1523</v>
      </c>
      <c r="AC1553" s="30">
        <v>1.4950476283138001</v>
      </c>
      <c r="AD1553" s="30">
        <v>-1.0950476283138002</v>
      </c>
    </row>
    <row r="1554" spans="1:30">
      <c r="A1554" s="4">
        <v>43802.666666666664</v>
      </c>
      <c r="B1554">
        <v>43802</v>
      </c>
      <c r="C1554" s="3">
        <v>0.66666666666666663</v>
      </c>
      <c r="D1554" s="3">
        <v>16</v>
      </c>
      <c r="E1554" s="3">
        <v>64</v>
      </c>
      <c r="F1554" s="3">
        <v>1.5</v>
      </c>
      <c r="G1554" s="5">
        <v>1.6</v>
      </c>
      <c r="H1554" s="3">
        <v>3.1</v>
      </c>
      <c r="I1554" s="3">
        <v>1.55139</v>
      </c>
      <c r="J1554" s="12">
        <f t="shared" si="168"/>
        <v>1.7666666666666664</v>
      </c>
      <c r="L1554" s="3">
        <f t="shared" si="169"/>
        <v>0</v>
      </c>
      <c r="M1554" s="3">
        <f t="shared" si="170"/>
        <v>0</v>
      </c>
      <c r="N1554" s="3"/>
      <c r="O1554" s="3"/>
      <c r="P1554" s="3"/>
      <c r="Q1554" s="3"/>
      <c r="R1554" s="3"/>
      <c r="S1554" s="3">
        <f t="shared" si="171"/>
        <v>0</v>
      </c>
      <c r="T1554" s="3">
        <f t="shared" si="172"/>
        <v>0</v>
      </c>
      <c r="U1554" s="3">
        <f t="shared" si="173"/>
        <v>0</v>
      </c>
      <c r="V1554" s="3">
        <f t="shared" si="174"/>
        <v>0</v>
      </c>
      <c r="W1554" s="25">
        <v>44</v>
      </c>
      <c r="X1554" s="23">
        <v>13</v>
      </c>
      <c r="Y1554" s="3">
        <v>3.1</v>
      </c>
      <c r="Z1554" s="3"/>
      <c r="AB1554" s="30">
        <v>1524</v>
      </c>
      <c r="AC1554" s="30">
        <v>1.4817555764320161</v>
      </c>
      <c r="AD1554" s="30">
        <v>-1.0817555764320161</v>
      </c>
    </row>
    <row r="1555" spans="1:30">
      <c r="A1555" s="4">
        <v>43802.708333333336</v>
      </c>
      <c r="B1555">
        <v>43802</v>
      </c>
      <c r="C1555" s="3">
        <v>0.70833333333333337</v>
      </c>
      <c r="D1555" s="3">
        <v>17</v>
      </c>
      <c r="E1555" s="3">
        <v>64</v>
      </c>
      <c r="F1555" s="3">
        <v>1.4</v>
      </c>
      <c r="G1555" s="5">
        <v>1.3</v>
      </c>
      <c r="H1555" s="3">
        <v>2.7</v>
      </c>
      <c r="I1555" s="3">
        <v>1.55139</v>
      </c>
      <c r="J1555" s="12">
        <f t="shared" si="168"/>
        <v>1.7583333333333331</v>
      </c>
      <c r="L1555" s="3">
        <f t="shared" si="169"/>
        <v>0</v>
      </c>
      <c r="M1555" s="3">
        <f t="shared" si="170"/>
        <v>0</v>
      </c>
      <c r="N1555" s="3"/>
      <c r="O1555" s="3"/>
      <c r="P1555" s="3"/>
      <c r="Q1555" s="3"/>
      <c r="R1555" s="3"/>
      <c r="S1555" s="3">
        <f t="shared" si="171"/>
        <v>0</v>
      </c>
      <c r="T1555" s="3">
        <f t="shared" si="172"/>
        <v>0</v>
      </c>
      <c r="U1555" s="3">
        <f t="shared" si="173"/>
        <v>0</v>
      </c>
      <c r="V1555" s="3">
        <f t="shared" si="174"/>
        <v>0</v>
      </c>
      <c r="W1555" s="26">
        <v>43</v>
      </c>
      <c r="X1555" s="22">
        <v>17</v>
      </c>
      <c r="Y1555" s="3">
        <v>2.7</v>
      </c>
      <c r="Z1555" s="3"/>
      <c r="AB1555" s="30">
        <v>1525</v>
      </c>
      <c r="AC1555" s="30">
        <v>1.4950476283138001</v>
      </c>
      <c r="AD1555" s="30">
        <v>-0.69504762831380007</v>
      </c>
    </row>
    <row r="1556" spans="1:30">
      <c r="A1556" s="4">
        <v>43802.75</v>
      </c>
      <c r="B1556">
        <v>43802</v>
      </c>
      <c r="C1556" s="3">
        <v>0.75</v>
      </c>
      <c r="D1556" s="3">
        <v>18</v>
      </c>
      <c r="E1556" s="3">
        <v>64</v>
      </c>
      <c r="F1556" s="3">
        <v>0.9</v>
      </c>
      <c r="G1556" s="5">
        <v>2.2000000000000002</v>
      </c>
      <c r="H1556" s="3">
        <v>3.1</v>
      </c>
      <c r="I1556" s="3">
        <v>1.55139</v>
      </c>
      <c r="J1556" s="12">
        <f t="shared" si="168"/>
        <v>1.7374999999999998</v>
      </c>
      <c r="L1556" s="3">
        <f t="shared" si="169"/>
        <v>0</v>
      </c>
      <c r="M1556" s="3">
        <f t="shared" si="170"/>
        <v>0</v>
      </c>
      <c r="N1556" s="3"/>
      <c r="O1556" s="3"/>
      <c r="P1556" s="3"/>
      <c r="Q1556" s="3"/>
      <c r="R1556" s="3"/>
      <c r="S1556" s="3">
        <f t="shared" si="171"/>
        <v>0</v>
      </c>
      <c r="T1556" s="3">
        <f t="shared" si="172"/>
        <v>0</v>
      </c>
      <c r="U1556" s="3">
        <f t="shared" si="173"/>
        <v>0</v>
      </c>
      <c r="V1556" s="3">
        <f t="shared" si="174"/>
        <v>0</v>
      </c>
      <c r="W1556" s="25">
        <v>42</v>
      </c>
      <c r="X1556" s="23">
        <v>17</v>
      </c>
      <c r="Y1556" s="3">
        <v>3.1</v>
      </c>
      <c r="Z1556" s="3"/>
      <c r="AB1556" s="30">
        <v>1526</v>
      </c>
      <c r="AC1556" s="30">
        <v>1.4817555764320161</v>
      </c>
      <c r="AD1556" s="30">
        <v>-0.68175557643201601</v>
      </c>
    </row>
    <row r="1557" spans="1:30">
      <c r="A1557" s="4">
        <v>43802.791666666664</v>
      </c>
      <c r="B1557">
        <v>43802</v>
      </c>
      <c r="C1557" s="3">
        <v>0.79166666666666663</v>
      </c>
      <c r="D1557" s="3">
        <v>19</v>
      </c>
      <c r="E1557" s="3">
        <v>64</v>
      </c>
      <c r="F1557" s="3">
        <v>2.1</v>
      </c>
      <c r="G1557" s="5">
        <v>1</v>
      </c>
      <c r="H1557" s="3">
        <v>3.1</v>
      </c>
      <c r="I1557" s="3">
        <v>1.55139</v>
      </c>
      <c r="J1557" s="12">
        <f t="shared" si="168"/>
        <v>1.7583333333333331</v>
      </c>
      <c r="L1557" s="3">
        <f t="shared" si="169"/>
        <v>0</v>
      </c>
      <c r="M1557" s="3">
        <f t="shared" si="170"/>
        <v>0</v>
      </c>
      <c r="N1557" s="3"/>
      <c r="O1557" s="3"/>
      <c r="P1557" s="3"/>
      <c r="Q1557" s="3"/>
      <c r="R1557" s="3"/>
      <c r="S1557" s="3">
        <f t="shared" si="171"/>
        <v>0</v>
      </c>
      <c r="T1557" s="3">
        <f t="shared" si="172"/>
        <v>0</v>
      </c>
      <c r="U1557" s="3">
        <f t="shared" si="173"/>
        <v>0</v>
      </c>
      <c r="V1557" s="3">
        <f t="shared" si="174"/>
        <v>0</v>
      </c>
      <c r="W1557" s="26">
        <v>41</v>
      </c>
      <c r="X1557" s="22">
        <v>21</v>
      </c>
      <c r="Y1557" s="3">
        <v>3.1</v>
      </c>
      <c r="Z1557" s="3"/>
      <c r="AB1557" s="30">
        <v>1527</v>
      </c>
      <c r="AC1557" s="30">
        <v>1.468463524550232</v>
      </c>
      <c r="AD1557" s="30">
        <v>-0.3684635245502319</v>
      </c>
    </row>
    <row r="1558" spans="1:30">
      <c r="A1558" s="4">
        <v>43802.833333333336</v>
      </c>
      <c r="B1558">
        <v>43802</v>
      </c>
      <c r="C1558" s="3">
        <v>0.83333333333333337</v>
      </c>
      <c r="D1558" s="3">
        <v>20</v>
      </c>
      <c r="E1558" s="3">
        <v>64</v>
      </c>
      <c r="F1558" s="3">
        <v>1.1000000000000001</v>
      </c>
      <c r="G1558" s="5">
        <v>1</v>
      </c>
      <c r="H1558" s="3">
        <v>2.1</v>
      </c>
      <c r="I1558" s="3">
        <v>1.55139</v>
      </c>
      <c r="J1558" s="12">
        <f t="shared" si="168"/>
        <v>1.7166666666666668</v>
      </c>
      <c r="L1558" s="3">
        <f t="shared" si="169"/>
        <v>0</v>
      </c>
      <c r="M1558" s="3">
        <f t="shared" si="170"/>
        <v>0</v>
      </c>
      <c r="N1558" s="3"/>
      <c r="O1558" s="3"/>
      <c r="P1558" s="3"/>
      <c r="Q1558" s="3"/>
      <c r="R1558" s="3"/>
      <c r="S1558" s="3">
        <f t="shared" si="171"/>
        <v>0</v>
      </c>
      <c r="T1558" s="3">
        <f t="shared" si="172"/>
        <v>0</v>
      </c>
      <c r="U1558" s="3">
        <f t="shared" si="173"/>
        <v>0</v>
      </c>
      <c r="V1558" s="3">
        <f t="shared" si="174"/>
        <v>0</v>
      </c>
      <c r="W1558" s="25">
        <v>40</v>
      </c>
      <c r="X1558" s="23">
        <v>13</v>
      </c>
      <c r="Y1558" s="3">
        <v>2.1</v>
      </c>
      <c r="Z1558" s="3"/>
      <c r="AB1558" s="30">
        <v>1528</v>
      </c>
      <c r="AC1558" s="30">
        <v>1.4456038322488689</v>
      </c>
      <c r="AD1558" s="30">
        <v>1.454396167751131</v>
      </c>
    </row>
    <row r="1559" spans="1:30">
      <c r="A1559" s="4">
        <v>43802.875</v>
      </c>
      <c r="B1559">
        <v>43802</v>
      </c>
      <c r="C1559" s="3">
        <v>0.875</v>
      </c>
      <c r="D1559" s="3">
        <v>21</v>
      </c>
      <c r="E1559" s="3">
        <v>64</v>
      </c>
      <c r="F1559" s="3">
        <v>0.6</v>
      </c>
      <c r="G1559" s="5">
        <v>0.8</v>
      </c>
      <c r="H1559" s="3">
        <v>1.4</v>
      </c>
      <c r="I1559" s="3">
        <v>1.55139</v>
      </c>
      <c r="J1559" s="12">
        <f t="shared" si="168"/>
        <v>1.8125</v>
      </c>
      <c r="L1559" s="3">
        <f t="shared" si="169"/>
        <v>0</v>
      </c>
      <c r="M1559" s="3">
        <f t="shared" si="170"/>
        <v>0</v>
      </c>
      <c r="N1559" s="3"/>
      <c r="O1559" s="3"/>
      <c r="P1559" s="3"/>
      <c r="Q1559" s="3"/>
      <c r="R1559" s="3"/>
      <c r="S1559" s="3">
        <f t="shared" si="171"/>
        <v>0</v>
      </c>
      <c r="T1559" s="3">
        <f t="shared" si="172"/>
        <v>0</v>
      </c>
      <c r="U1559" s="3">
        <f t="shared" si="173"/>
        <v>0</v>
      </c>
      <c r="V1559" s="3">
        <f t="shared" si="174"/>
        <v>0</v>
      </c>
      <c r="W1559" s="26">
        <v>40</v>
      </c>
      <c r="X1559" s="22">
        <v>13</v>
      </c>
      <c r="Y1559" s="3">
        <v>1.4</v>
      </c>
      <c r="Z1559" s="3"/>
      <c r="AB1559" s="30">
        <v>1529</v>
      </c>
      <c r="AC1559" s="30">
        <v>1.4456038322488689</v>
      </c>
      <c r="AD1559" s="30">
        <v>1.3543961677511309</v>
      </c>
    </row>
    <row r="1560" spans="1:30">
      <c r="A1560" s="4">
        <v>43802.916666666664</v>
      </c>
      <c r="B1560">
        <v>43802</v>
      </c>
      <c r="C1560" s="3">
        <v>0.91666666666666663</v>
      </c>
      <c r="D1560" s="3">
        <v>22</v>
      </c>
      <c r="E1560" s="3">
        <v>64</v>
      </c>
      <c r="F1560" s="3">
        <v>1.1000000000000001</v>
      </c>
      <c r="G1560" s="5">
        <v>1.1000000000000001</v>
      </c>
      <c r="H1560" s="3">
        <v>2.2000000000000002</v>
      </c>
      <c r="I1560" s="3">
        <v>1.55139</v>
      </c>
      <c r="J1560" s="12">
        <f t="shared" si="168"/>
        <v>1.8833333333333331</v>
      </c>
      <c r="L1560" s="3">
        <f t="shared" si="169"/>
        <v>0</v>
      </c>
      <c r="M1560" s="3">
        <f t="shared" si="170"/>
        <v>0</v>
      </c>
      <c r="N1560" s="3"/>
      <c r="O1560" s="3"/>
      <c r="P1560" s="3"/>
      <c r="Q1560" s="3"/>
      <c r="R1560" s="3"/>
      <c r="S1560" s="3">
        <f t="shared" si="171"/>
        <v>0</v>
      </c>
      <c r="T1560" s="3">
        <f t="shared" si="172"/>
        <v>0</v>
      </c>
      <c r="U1560" s="3">
        <f t="shared" si="173"/>
        <v>0</v>
      </c>
      <c r="V1560" s="3">
        <f t="shared" si="174"/>
        <v>0</v>
      </c>
      <c r="W1560" s="25">
        <v>41</v>
      </c>
      <c r="X1560" s="23">
        <v>11</v>
      </c>
      <c r="Y1560" s="3">
        <v>2.2000000000000002</v>
      </c>
      <c r="Z1560" s="3"/>
      <c r="AB1560" s="30">
        <v>1530</v>
      </c>
      <c r="AC1560" s="30">
        <v>1.4817555764320161</v>
      </c>
      <c r="AD1560" s="30">
        <v>1.5182444235679839</v>
      </c>
    </row>
    <row r="1561" spans="1:30">
      <c r="A1561" s="4">
        <v>43802.958333333336</v>
      </c>
      <c r="B1561">
        <v>43802</v>
      </c>
      <c r="C1561" s="3">
        <v>0.95833333333333337</v>
      </c>
      <c r="D1561" s="3">
        <v>23</v>
      </c>
      <c r="E1561" s="3">
        <v>64</v>
      </c>
      <c r="F1561" s="3">
        <v>0.4</v>
      </c>
      <c r="G1561" s="5">
        <v>0.3</v>
      </c>
      <c r="H1561" s="3">
        <v>0.7</v>
      </c>
      <c r="I1561" s="3">
        <v>1.55139</v>
      </c>
      <c r="J1561" s="12">
        <f t="shared" si="168"/>
        <v>1.9416666666666664</v>
      </c>
      <c r="L1561" s="3">
        <f t="shared" si="169"/>
        <v>0</v>
      </c>
      <c r="M1561" s="3">
        <f t="shared" si="170"/>
        <v>0</v>
      </c>
      <c r="N1561" s="3"/>
      <c r="O1561" s="3"/>
      <c r="P1561" s="3"/>
      <c r="Q1561" s="3"/>
      <c r="R1561" s="3"/>
      <c r="S1561" s="3">
        <f t="shared" si="171"/>
        <v>0</v>
      </c>
      <c r="T1561" s="3">
        <f t="shared" si="172"/>
        <v>0</v>
      </c>
      <c r="U1561" s="3">
        <f t="shared" si="173"/>
        <v>0</v>
      </c>
      <c r="V1561" s="3">
        <f t="shared" si="174"/>
        <v>0</v>
      </c>
      <c r="W1561" s="26">
        <v>39</v>
      </c>
      <c r="X1561" s="22">
        <v>11</v>
      </c>
      <c r="Y1561" s="3">
        <v>0.7</v>
      </c>
      <c r="Z1561" s="3"/>
      <c r="AB1561" s="30">
        <v>1531</v>
      </c>
      <c r="AC1561" s="30">
        <v>1.4456038322488689</v>
      </c>
      <c r="AD1561" s="30">
        <v>0.75439616775113127</v>
      </c>
    </row>
    <row r="1562" spans="1:30">
      <c r="A1562" s="4">
        <v>43803</v>
      </c>
      <c r="B1562">
        <v>43803</v>
      </c>
      <c r="C1562" s="3">
        <v>0</v>
      </c>
      <c r="D1562" s="3">
        <v>0</v>
      </c>
      <c r="E1562" s="3">
        <v>65</v>
      </c>
      <c r="F1562" s="3">
        <v>0.3</v>
      </c>
      <c r="G1562" s="5">
        <v>0.2</v>
      </c>
      <c r="H1562" s="3">
        <v>0.5</v>
      </c>
      <c r="I1562" s="3">
        <v>1.55139</v>
      </c>
      <c r="J1562" s="12">
        <f t="shared" si="168"/>
        <v>1.9541666666666666</v>
      </c>
      <c r="L1562" s="3">
        <f t="shared" si="169"/>
        <v>0</v>
      </c>
      <c r="M1562" s="3">
        <f t="shared" si="170"/>
        <v>0</v>
      </c>
      <c r="N1562" s="3"/>
      <c r="O1562" s="3"/>
      <c r="P1562" s="3"/>
      <c r="Q1562" s="3"/>
      <c r="R1562" s="3"/>
      <c r="S1562" s="3">
        <f t="shared" si="171"/>
        <v>0</v>
      </c>
      <c r="T1562" s="3">
        <f t="shared" si="172"/>
        <v>0</v>
      </c>
      <c r="U1562" s="3">
        <f t="shared" si="173"/>
        <v>0</v>
      </c>
      <c r="V1562" s="3">
        <f t="shared" si="174"/>
        <v>0</v>
      </c>
      <c r="W1562" s="27"/>
      <c r="Y1562" s="3">
        <v>0.5</v>
      </c>
      <c r="AB1562" s="30">
        <v>1532</v>
      </c>
      <c r="AC1562" s="30">
        <v>1.4817555764320161</v>
      </c>
      <c r="AD1562" s="30">
        <v>0.71824442356798412</v>
      </c>
    </row>
    <row r="1563" spans="1:30">
      <c r="A1563" s="4">
        <v>43803.041666666664</v>
      </c>
      <c r="B1563">
        <v>43803</v>
      </c>
      <c r="C1563" s="3">
        <v>4.1666666666666664E-2</v>
      </c>
      <c r="D1563" s="3">
        <v>1</v>
      </c>
      <c r="E1563" s="3">
        <v>65</v>
      </c>
      <c r="F1563" s="3">
        <v>0.5</v>
      </c>
      <c r="G1563" s="5">
        <v>1.6</v>
      </c>
      <c r="H1563" s="3">
        <v>2.1</v>
      </c>
      <c r="I1563" s="3">
        <v>1.55139</v>
      </c>
      <c r="J1563" s="12">
        <f t="shared" si="168"/>
        <v>2.017391304347826</v>
      </c>
      <c r="L1563" s="3">
        <f t="shared" si="169"/>
        <v>0</v>
      </c>
      <c r="M1563" s="3">
        <f t="shared" si="170"/>
        <v>0</v>
      </c>
      <c r="N1563" s="3"/>
      <c r="O1563" s="3"/>
      <c r="P1563" s="3"/>
      <c r="Q1563" s="3"/>
      <c r="R1563" s="3"/>
      <c r="S1563" s="3">
        <f t="shared" si="171"/>
        <v>0</v>
      </c>
      <c r="T1563" s="3">
        <f t="shared" si="172"/>
        <v>0</v>
      </c>
      <c r="U1563" s="3">
        <f t="shared" si="173"/>
        <v>0</v>
      </c>
      <c r="V1563" s="3">
        <f t="shared" si="174"/>
        <v>0</v>
      </c>
      <c r="W1563" s="27"/>
      <c r="Y1563" s="3">
        <v>2.1</v>
      </c>
      <c r="AB1563" s="30">
        <v>1533</v>
      </c>
      <c r="AC1563" s="30">
        <v>1.4456038322488689</v>
      </c>
      <c r="AD1563" s="30">
        <v>0.65439616775113119</v>
      </c>
    </row>
    <row r="1564" spans="1:30">
      <c r="A1564" s="4">
        <v>43803.083333333336</v>
      </c>
      <c r="B1564">
        <v>43803</v>
      </c>
      <c r="C1564" s="3">
        <v>8.3333333333333329E-2</v>
      </c>
      <c r="D1564" s="3">
        <v>2</v>
      </c>
      <c r="E1564" s="3">
        <v>65</v>
      </c>
      <c r="F1564" s="3">
        <v>1</v>
      </c>
      <c r="G1564" s="5">
        <v>0.7</v>
      </c>
      <c r="H1564" s="3">
        <v>1.7</v>
      </c>
      <c r="I1564" s="3">
        <v>1.55139</v>
      </c>
      <c r="J1564" s="12">
        <f t="shared" si="168"/>
        <v>2.0136363636363637</v>
      </c>
      <c r="L1564" s="3">
        <f t="shared" si="169"/>
        <v>0</v>
      </c>
      <c r="M1564" s="3">
        <f t="shared" si="170"/>
        <v>0</v>
      </c>
      <c r="N1564" s="3"/>
      <c r="O1564" s="3"/>
      <c r="P1564" s="3"/>
      <c r="Q1564" s="3"/>
      <c r="R1564" s="3"/>
      <c r="S1564" s="3">
        <f t="shared" si="171"/>
        <v>0</v>
      </c>
      <c r="T1564" s="3">
        <f t="shared" si="172"/>
        <v>0</v>
      </c>
      <c r="U1564" s="3">
        <f t="shared" si="173"/>
        <v>0</v>
      </c>
      <c r="V1564" s="3">
        <f t="shared" si="174"/>
        <v>0</v>
      </c>
      <c r="W1564" s="27"/>
      <c r="Y1564" s="3">
        <v>1.7</v>
      </c>
      <c r="AB1564" s="30">
        <v>1534</v>
      </c>
      <c r="AC1564" s="30">
        <v>1.458895884130653</v>
      </c>
      <c r="AD1564" s="30">
        <v>2.9411041158693472</v>
      </c>
    </row>
    <row r="1565" spans="1:30">
      <c r="A1565" s="4">
        <v>43803.125</v>
      </c>
      <c r="B1565">
        <v>43803</v>
      </c>
      <c r="C1565" s="3">
        <v>0.125</v>
      </c>
      <c r="D1565" s="3">
        <v>3</v>
      </c>
      <c r="E1565" s="3">
        <v>65</v>
      </c>
      <c r="F1565" s="3">
        <v>0.5</v>
      </c>
      <c r="G1565" s="5">
        <v>0.6</v>
      </c>
      <c r="H1565" s="3">
        <v>1.1000000000000001</v>
      </c>
      <c r="I1565" s="3">
        <v>1.55139</v>
      </c>
      <c r="J1565" s="12">
        <f t="shared" si="168"/>
        <v>2.0285714285714285</v>
      </c>
      <c r="L1565" s="3">
        <f t="shared" si="169"/>
        <v>0</v>
      </c>
      <c r="M1565" s="3">
        <f t="shared" si="170"/>
        <v>0</v>
      </c>
      <c r="N1565" s="3"/>
      <c r="O1565" s="3"/>
      <c r="P1565" s="3"/>
      <c r="Q1565" s="3"/>
      <c r="R1565" s="3"/>
      <c r="S1565" s="3">
        <f t="shared" si="171"/>
        <v>0</v>
      </c>
      <c r="T1565" s="3">
        <f t="shared" si="172"/>
        <v>0</v>
      </c>
      <c r="U1565" s="3">
        <f t="shared" si="173"/>
        <v>0</v>
      </c>
      <c r="V1565" s="3">
        <f t="shared" si="174"/>
        <v>0</v>
      </c>
      <c r="W1565" s="27"/>
      <c r="Y1565" s="3">
        <v>1.1000000000000001</v>
      </c>
      <c r="AB1565" s="30">
        <v>1535</v>
      </c>
      <c r="AC1565" s="30">
        <v>1.458895884130653</v>
      </c>
      <c r="AD1565" s="30">
        <v>0.74110411586934721</v>
      </c>
    </row>
    <row r="1566" spans="1:30">
      <c r="A1566" s="4">
        <v>43803.166666666664</v>
      </c>
      <c r="B1566">
        <v>43803</v>
      </c>
      <c r="C1566" s="3">
        <v>0.16666666666666666</v>
      </c>
      <c r="D1566" s="3">
        <v>4</v>
      </c>
      <c r="E1566" s="3">
        <v>65</v>
      </c>
      <c r="F1566" s="3">
        <v>0.7</v>
      </c>
      <c r="G1566" s="5">
        <v>0.8</v>
      </c>
      <c r="H1566" s="3">
        <v>1.5</v>
      </c>
      <c r="I1566" s="3">
        <v>1.55139</v>
      </c>
      <c r="J1566" s="12">
        <f t="shared" si="168"/>
        <v>2.0750000000000002</v>
      </c>
      <c r="L1566" s="3">
        <f t="shared" si="169"/>
        <v>0</v>
      </c>
      <c r="M1566" s="3">
        <f t="shared" si="170"/>
        <v>0</v>
      </c>
      <c r="N1566" s="3"/>
      <c r="O1566" s="3"/>
      <c r="P1566" s="3"/>
      <c r="Q1566" s="3"/>
      <c r="R1566" s="3"/>
      <c r="S1566" s="3">
        <f t="shared" si="171"/>
        <v>0</v>
      </c>
      <c r="T1566" s="3">
        <f t="shared" si="172"/>
        <v>0</v>
      </c>
      <c r="U1566" s="3">
        <f t="shared" si="173"/>
        <v>0</v>
      </c>
      <c r="V1566" s="3">
        <f t="shared" si="174"/>
        <v>0</v>
      </c>
      <c r="W1566" s="27"/>
      <c r="Y1566" s="3">
        <v>1.5</v>
      </c>
      <c r="AB1566" s="30">
        <v>1536</v>
      </c>
      <c r="AC1566" s="30">
        <v>1.4131764995279268</v>
      </c>
      <c r="AD1566" s="30">
        <v>-0.61317649952792674</v>
      </c>
    </row>
    <row r="1567" spans="1:30">
      <c r="A1567" s="4">
        <v>43803.208333333336</v>
      </c>
      <c r="B1567">
        <v>43803</v>
      </c>
      <c r="C1567" s="3">
        <v>0.20833333333333334</v>
      </c>
      <c r="D1567" s="3">
        <v>5</v>
      </c>
      <c r="E1567" s="3">
        <v>65</v>
      </c>
      <c r="F1567" s="3">
        <v>0.5</v>
      </c>
      <c r="G1567" s="5">
        <v>0.7</v>
      </c>
      <c r="H1567" s="3">
        <v>1.2</v>
      </c>
      <c r="I1567" s="3">
        <v>1.55139</v>
      </c>
      <c r="J1567" s="12">
        <f t="shared" si="168"/>
        <v>2.1052631578947367</v>
      </c>
      <c r="L1567" s="3">
        <f t="shared" si="169"/>
        <v>0</v>
      </c>
      <c r="M1567" s="3">
        <f t="shared" si="170"/>
        <v>0</v>
      </c>
      <c r="N1567" s="3"/>
      <c r="O1567" s="3"/>
      <c r="P1567" s="3"/>
      <c r="Q1567" s="3"/>
      <c r="R1567" s="3"/>
      <c r="S1567" s="3">
        <f t="shared" si="171"/>
        <v>0</v>
      </c>
      <c r="T1567" s="3">
        <f t="shared" si="172"/>
        <v>0</v>
      </c>
      <c r="U1567" s="3">
        <f t="shared" si="173"/>
        <v>0</v>
      </c>
      <c r="V1567" s="3">
        <f t="shared" si="174"/>
        <v>0</v>
      </c>
      <c r="W1567" s="27"/>
      <c r="Y1567" s="3">
        <v>1.2</v>
      </c>
      <c r="AB1567" s="30">
        <v>1537</v>
      </c>
      <c r="AC1567" s="30">
        <v>1.4264685514097108</v>
      </c>
      <c r="AD1567" s="30">
        <v>-1.0264685514097107</v>
      </c>
    </row>
    <row r="1568" spans="1:30">
      <c r="A1568" s="4">
        <v>43803.25</v>
      </c>
      <c r="B1568">
        <v>43803</v>
      </c>
      <c r="C1568" s="3">
        <v>0.25</v>
      </c>
      <c r="D1568" s="3">
        <v>6</v>
      </c>
      <c r="E1568" s="3">
        <v>65</v>
      </c>
      <c r="F1568" s="3">
        <v>0.8</v>
      </c>
      <c r="G1568" s="5">
        <v>2.6</v>
      </c>
      <c r="H1568" s="3">
        <v>3.4000000000000004</v>
      </c>
      <c r="I1568" s="3">
        <v>1.55139</v>
      </c>
      <c r="J1568" s="12">
        <f t="shared" si="168"/>
        <v>2.1555555555555559</v>
      </c>
      <c r="L1568" s="3">
        <f t="shared" si="169"/>
        <v>0</v>
      </c>
      <c r="M1568" s="3">
        <f t="shared" si="170"/>
        <v>0</v>
      </c>
      <c r="N1568" s="3"/>
      <c r="O1568" s="3"/>
      <c r="P1568" s="3"/>
      <c r="Q1568" s="3"/>
      <c r="R1568" s="3"/>
      <c r="S1568" s="3">
        <f t="shared" si="171"/>
        <v>0</v>
      </c>
      <c r="T1568" s="3">
        <f t="shared" si="172"/>
        <v>0</v>
      </c>
      <c r="U1568" s="3">
        <f t="shared" si="173"/>
        <v>0</v>
      </c>
      <c r="V1568" s="3">
        <f t="shared" si="174"/>
        <v>0</v>
      </c>
      <c r="W1568" s="27"/>
      <c r="Y1568" s="3">
        <v>3.4000000000000004</v>
      </c>
      <c r="AB1568" s="30">
        <v>1538</v>
      </c>
      <c r="AC1568" s="30">
        <v>1.4613788251054565</v>
      </c>
      <c r="AD1568" s="30">
        <v>-0.56137882510545656</v>
      </c>
    </row>
    <row r="1569" spans="1:30">
      <c r="A1569" s="4">
        <v>43803.291666666664</v>
      </c>
      <c r="B1569">
        <v>43803</v>
      </c>
      <c r="C1569" s="3">
        <v>0.29166666666666669</v>
      </c>
      <c r="D1569" s="3">
        <v>7</v>
      </c>
      <c r="E1569" s="3">
        <v>65</v>
      </c>
      <c r="F1569" s="3">
        <v>1.2</v>
      </c>
      <c r="G1569" s="5">
        <v>1.5</v>
      </c>
      <c r="H1569" s="3">
        <v>2.7</v>
      </c>
      <c r="I1569" s="3">
        <v>1.55139</v>
      </c>
      <c r="J1569" s="12">
        <f t="shared" si="168"/>
        <v>2.0823529411764707</v>
      </c>
      <c r="L1569" s="3">
        <f t="shared" si="169"/>
        <v>0</v>
      </c>
      <c r="M1569" s="3">
        <f t="shared" si="170"/>
        <v>0</v>
      </c>
      <c r="N1569" s="3"/>
      <c r="O1569" s="3"/>
      <c r="P1569" s="3"/>
      <c r="Q1569" s="3"/>
      <c r="R1569" s="3"/>
      <c r="S1569" s="3">
        <f t="shared" si="171"/>
        <v>0</v>
      </c>
      <c r="T1569" s="3">
        <f t="shared" si="172"/>
        <v>0</v>
      </c>
      <c r="U1569" s="3">
        <f t="shared" si="173"/>
        <v>0</v>
      </c>
      <c r="V1569" s="3">
        <f t="shared" si="174"/>
        <v>0</v>
      </c>
      <c r="W1569" s="27"/>
      <c r="Y1569" s="3">
        <v>2.7</v>
      </c>
      <c r="AB1569" s="30">
        <v>1539</v>
      </c>
      <c r="AC1569" s="30">
        <v>1.4613788251054565</v>
      </c>
      <c r="AD1569" s="30">
        <v>-0.26137882510545651</v>
      </c>
    </row>
    <row r="1570" spans="1:30">
      <c r="A1570" s="4">
        <v>43803.333333333336</v>
      </c>
      <c r="B1570">
        <v>43803</v>
      </c>
      <c r="C1570" s="3">
        <v>0.33333333333333331</v>
      </c>
      <c r="D1570" s="3">
        <v>8</v>
      </c>
      <c r="E1570" s="3">
        <v>65</v>
      </c>
      <c r="F1570" s="3">
        <v>1.4</v>
      </c>
      <c r="G1570" s="5">
        <v>1.4</v>
      </c>
      <c r="H1570" s="3">
        <v>2.8</v>
      </c>
      <c r="I1570" s="3">
        <v>1.55139</v>
      </c>
      <c r="J1570" s="12">
        <f t="shared" si="168"/>
        <v>2.0437500000000002</v>
      </c>
      <c r="L1570" s="3">
        <f t="shared" si="169"/>
        <v>0</v>
      </c>
      <c r="M1570" s="3">
        <f t="shared" si="170"/>
        <v>0</v>
      </c>
      <c r="N1570" s="3"/>
      <c r="O1570" s="3"/>
      <c r="P1570" s="3"/>
      <c r="Q1570" s="3"/>
      <c r="R1570" s="3"/>
      <c r="S1570" s="3">
        <f t="shared" si="171"/>
        <v>0</v>
      </c>
      <c r="T1570" s="3">
        <f t="shared" si="172"/>
        <v>0</v>
      </c>
      <c r="U1570" s="3">
        <f t="shared" si="173"/>
        <v>0</v>
      </c>
      <c r="V1570" s="3">
        <f t="shared" si="174"/>
        <v>0</v>
      </c>
      <c r="W1570" s="27"/>
      <c r="Y1570" s="3">
        <v>2.8</v>
      </c>
      <c r="AB1570" s="30">
        <v>1540</v>
      </c>
      <c r="AC1570" s="30">
        <v>1.4613788251054565</v>
      </c>
      <c r="AD1570" s="30">
        <v>0.73862117489454371</v>
      </c>
    </row>
    <row r="1571" spans="1:30">
      <c r="A1571" s="4">
        <v>43803.375</v>
      </c>
      <c r="B1571">
        <v>43803</v>
      </c>
      <c r="C1571" s="3">
        <v>0.375</v>
      </c>
      <c r="D1571" s="3">
        <v>9</v>
      </c>
      <c r="E1571" s="3">
        <v>65</v>
      </c>
      <c r="F1571" s="3">
        <v>0.2</v>
      </c>
      <c r="G1571" s="5">
        <v>0.2</v>
      </c>
      <c r="H1571" s="3">
        <v>0.4</v>
      </c>
      <c r="I1571" s="3">
        <v>1.55139</v>
      </c>
      <c r="J1571" s="12">
        <f t="shared" si="168"/>
        <v>1.9933333333333336</v>
      </c>
      <c r="L1571" s="3">
        <f t="shared" si="169"/>
        <v>0</v>
      </c>
      <c r="M1571" s="3">
        <f t="shared" si="170"/>
        <v>0</v>
      </c>
      <c r="N1571" s="3"/>
      <c r="O1571" s="3"/>
      <c r="P1571" s="3"/>
      <c r="Q1571" s="3"/>
      <c r="R1571" s="3"/>
      <c r="S1571" s="3">
        <f t="shared" si="171"/>
        <v>0</v>
      </c>
      <c r="T1571" s="3">
        <f t="shared" si="172"/>
        <v>0</v>
      </c>
      <c r="U1571" s="3">
        <f t="shared" si="173"/>
        <v>0</v>
      </c>
      <c r="V1571" s="3">
        <f t="shared" si="174"/>
        <v>0</v>
      </c>
      <c r="W1571" s="27"/>
      <c r="Y1571" s="3">
        <v>0.4</v>
      </c>
      <c r="AB1571" s="30">
        <v>1541</v>
      </c>
      <c r="AC1571" s="30">
        <v>1.3649741739503971</v>
      </c>
      <c r="AD1571" s="30">
        <v>0.23502582604960298</v>
      </c>
    </row>
    <row r="1572" spans="1:30">
      <c r="A1572" s="4">
        <v>43803.416666666664</v>
      </c>
      <c r="B1572">
        <v>43803</v>
      </c>
      <c r="C1572" s="3">
        <v>0.41666666666666669</v>
      </c>
      <c r="D1572" s="3">
        <v>10</v>
      </c>
      <c r="E1572" s="3">
        <v>65</v>
      </c>
      <c r="F1572" s="3">
        <v>0.1</v>
      </c>
      <c r="G1572" s="5">
        <v>0.1</v>
      </c>
      <c r="H1572" s="3">
        <v>0.2</v>
      </c>
      <c r="I1572" s="3">
        <v>1.55139</v>
      </c>
      <c r="J1572" s="12">
        <f t="shared" si="168"/>
        <v>2.1071428571428572</v>
      </c>
      <c r="L1572" s="3">
        <f t="shared" si="169"/>
        <v>0</v>
      </c>
      <c r="M1572" s="3">
        <f t="shared" si="170"/>
        <v>0</v>
      </c>
      <c r="N1572" s="3"/>
      <c r="O1572" s="3"/>
      <c r="P1572" s="3"/>
      <c r="Q1572" s="3"/>
      <c r="R1572" s="3"/>
      <c r="S1572" s="3">
        <f t="shared" si="171"/>
        <v>0</v>
      </c>
      <c r="T1572" s="3">
        <f t="shared" si="172"/>
        <v>0</v>
      </c>
      <c r="U1572" s="3">
        <f t="shared" si="173"/>
        <v>0</v>
      </c>
      <c r="V1572" s="3">
        <f t="shared" si="174"/>
        <v>0</v>
      </c>
      <c r="W1572" s="27"/>
      <c r="Y1572" s="3">
        <v>0.2</v>
      </c>
      <c r="AB1572" s="30">
        <v>1542</v>
      </c>
      <c r="AC1572" s="30">
        <v>1.4131764995279268</v>
      </c>
      <c r="AD1572" s="30">
        <v>0.48682350047207312</v>
      </c>
    </row>
    <row r="1573" spans="1:30">
      <c r="A1573" s="4">
        <v>43803.458333333336</v>
      </c>
      <c r="B1573">
        <v>43803</v>
      </c>
      <c r="C1573" s="3">
        <v>0.45833333333333331</v>
      </c>
      <c r="D1573" s="3">
        <v>11</v>
      </c>
      <c r="E1573" s="3">
        <v>65</v>
      </c>
      <c r="F1573" s="3">
        <v>0.2</v>
      </c>
      <c r="G1573" s="5">
        <v>0.1</v>
      </c>
      <c r="H1573" s="3">
        <v>0.30000000000000004</v>
      </c>
      <c r="I1573" s="3">
        <v>1.55139</v>
      </c>
      <c r="J1573" s="12">
        <f t="shared" si="168"/>
        <v>2.2538461538461543</v>
      </c>
      <c r="L1573" s="3">
        <f t="shared" si="169"/>
        <v>0</v>
      </c>
      <c r="M1573" s="3">
        <f t="shared" si="170"/>
        <v>0</v>
      </c>
      <c r="N1573" s="3"/>
      <c r="O1573" s="3"/>
      <c r="P1573" s="3"/>
      <c r="Q1573" s="3"/>
      <c r="R1573" s="3"/>
      <c r="S1573" s="3">
        <f t="shared" si="171"/>
        <v>0</v>
      </c>
      <c r="T1573" s="3">
        <f t="shared" si="172"/>
        <v>0</v>
      </c>
      <c r="U1573" s="3">
        <f t="shared" si="173"/>
        <v>0</v>
      </c>
      <c r="V1573" s="3">
        <f t="shared" si="174"/>
        <v>0</v>
      </c>
      <c r="W1573" s="27"/>
      <c r="Y1573" s="3">
        <v>0.30000000000000004</v>
      </c>
      <c r="AB1573" s="30">
        <v>1543</v>
      </c>
      <c r="AC1573" s="30">
        <v>1.4613788251054565</v>
      </c>
      <c r="AD1573" s="30">
        <v>1.8386211748945434</v>
      </c>
    </row>
    <row r="1574" spans="1:30">
      <c r="A1574" s="4">
        <v>43803.5</v>
      </c>
      <c r="B1574">
        <v>43803</v>
      </c>
      <c r="C1574" s="3">
        <v>0.5</v>
      </c>
      <c r="D1574" s="3">
        <v>12</v>
      </c>
      <c r="E1574" s="3">
        <v>65</v>
      </c>
      <c r="F1574" s="3">
        <v>0.5</v>
      </c>
      <c r="G1574" s="5">
        <v>0.4</v>
      </c>
      <c r="H1574" s="3">
        <v>0.9</v>
      </c>
      <c r="I1574" s="3">
        <v>1.55139</v>
      </c>
      <c r="J1574" s="12">
        <f t="shared" si="168"/>
        <v>2.4166666666666665</v>
      </c>
      <c r="L1574" s="3">
        <f t="shared" si="169"/>
        <v>0</v>
      </c>
      <c r="M1574" s="3">
        <f t="shared" si="170"/>
        <v>0</v>
      </c>
      <c r="N1574" s="3"/>
      <c r="O1574" s="3"/>
      <c r="P1574" s="3"/>
      <c r="Q1574" s="3"/>
      <c r="R1574" s="3"/>
      <c r="S1574" s="3">
        <f t="shared" si="171"/>
        <v>0</v>
      </c>
      <c r="T1574" s="3">
        <f t="shared" si="172"/>
        <v>0</v>
      </c>
      <c r="U1574" s="3">
        <f t="shared" si="173"/>
        <v>0</v>
      </c>
      <c r="V1574" s="3">
        <f t="shared" si="174"/>
        <v>0</v>
      </c>
      <c r="W1574" s="27"/>
      <c r="Y1574" s="3">
        <v>0.9</v>
      </c>
      <c r="AB1574" s="30">
        <v>1544</v>
      </c>
      <c r="AC1574" s="30">
        <v>1.4601373546180545</v>
      </c>
      <c r="AD1574" s="30">
        <v>2.1398626453819456</v>
      </c>
    </row>
    <row r="1575" spans="1:30">
      <c r="A1575" s="4">
        <v>43803.541666666664</v>
      </c>
      <c r="B1575">
        <v>43803</v>
      </c>
      <c r="C1575" s="3">
        <v>0.54166666666666663</v>
      </c>
      <c r="D1575" s="3">
        <v>13</v>
      </c>
      <c r="E1575" s="3">
        <v>65</v>
      </c>
      <c r="F1575" s="3">
        <v>0.4</v>
      </c>
      <c r="G1575" s="5">
        <v>0.5</v>
      </c>
      <c r="H1575" s="3">
        <v>0.9</v>
      </c>
      <c r="I1575" s="3">
        <v>1.55139</v>
      </c>
      <c r="J1575" s="12">
        <f t="shared" si="168"/>
        <v>2.5545454545454547</v>
      </c>
      <c r="L1575" s="3">
        <f t="shared" si="169"/>
        <v>0</v>
      </c>
      <c r="M1575" s="3">
        <f t="shared" si="170"/>
        <v>0</v>
      </c>
      <c r="N1575" s="3"/>
      <c r="O1575" s="3"/>
      <c r="P1575" s="3"/>
      <c r="Q1575" s="3"/>
      <c r="R1575" s="3"/>
      <c r="S1575" s="3">
        <f t="shared" si="171"/>
        <v>0</v>
      </c>
      <c r="T1575" s="3">
        <f t="shared" si="172"/>
        <v>0</v>
      </c>
      <c r="U1575" s="3">
        <f t="shared" si="173"/>
        <v>0</v>
      </c>
      <c r="V1575" s="3">
        <f t="shared" si="174"/>
        <v>0</v>
      </c>
      <c r="W1575" s="27"/>
      <c r="Y1575" s="3">
        <v>0.9</v>
      </c>
      <c r="AB1575" s="30">
        <v>1545</v>
      </c>
      <c r="AC1575" s="30">
        <v>1.3853509252769569</v>
      </c>
      <c r="AD1575" s="30">
        <v>-0.98535092527695689</v>
      </c>
    </row>
    <row r="1576" spans="1:30">
      <c r="A1576" s="4">
        <v>43803.583333333336</v>
      </c>
      <c r="B1576">
        <v>43803</v>
      </c>
      <c r="C1576" s="3">
        <v>0.58333333333333337</v>
      </c>
      <c r="D1576" s="3">
        <v>14</v>
      </c>
      <c r="E1576" s="3">
        <v>65</v>
      </c>
      <c r="F1576" s="3">
        <v>0.5</v>
      </c>
      <c r="G1576" s="5">
        <v>0.5</v>
      </c>
      <c r="H1576" s="3">
        <v>1</v>
      </c>
      <c r="I1576" s="3">
        <v>1.55139</v>
      </c>
      <c r="J1576" s="12">
        <f t="shared" si="168"/>
        <v>2.72</v>
      </c>
      <c r="L1576" s="3">
        <f t="shared" si="169"/>
        <v>0</v>
      </c>
      <c r="M1576" s="3">
        <f t="shared" si="170"/>
        <v>0</v>
      </c>
      <c r="N1576" s="3"/>
      <c r="O1576" s="3"/>
      <c r="P1576" s="3"/>
      <c r="Q1576" s="3"/>
      <c r="R1576" s="3"/>
      <c r="S1576" s="3">
        <f t="shared" si="171"/>
        <v>0</v>
      </c>
      <c r="T1576" s="3">
        <f t="shared" si="172"/>
        <v>0</v>
      </c>
      <c r="U1576" s="3">
        <f t="shared" si="173"/>
        <v>0</v>
      </c>
      <c r="V1576" s="3">
        <f t="shared" si="174"/>
        <v>0</v>
      </c>
      <c r="W1576" s="27"/>
      <c r="Y1576" s="3">
        <v>1</v>
      </c>
      <c r="AB1576" s="30">
        <v>1546</v>
      </c>
      <c r="AC1576" s="30">
        <v>1.4202611989727023</v>
      </c>
      <c r="AD1576" s="30">
        <v>-1.0202611989727024</v>
      </c>
    </row>
    <row r="1577" spans="1:30">
      <c r="A1577" s="4">
        <v>43803.625</v>
      </c>
      <c r="B1577">
        <v>43803</v>
      </c>
      <c r="C1577" s="3">
        <v>0.625</v>
      </c>
      <c r="D1577" s="3">
        <v>15</v>
      </c>
      <c r="E1577" s="3">
        <v>65</v>
      </c>
      <c r="F1577" s="3">
        <v>1.7</v>
      </c>
      <c r="G1577" s="5">
        <v>1.6</v>
      </c>
      <c r="H1577" s="3">
        <v>3.3</v>
      </c>
      <c r="I1577" s="3">
        <v>1.55139</v>
      </c>
      <c r="J1577" s="12">
        <f t="shared" si="168"/>
        <v>2.9111111111111114</v>
      </c>
      <c r="L1577" s="3">
        <f t="shared" si="169"/>
        <v>0</v>
      </c>
      <c r="M1577" s="3">
        <f t="shared" si="170"/>
        <v>0</v>
      </c>
      <c r="N1577" s="3"/>
      <c r="O1577" s="3"/>
      <c r="P1577" s="3"/>
      <c r="Q1577" s="3"/>
      <c r="R1577" s="3"/>
      <c r="S1577" s="3">
        <f t="shared" si="171"/>
        <v>0</v>
      </c>
      <c r="T1577" s="3">
        <f t="shared" si="172"/>
        <v>0</v>
      </c>
      <c r="U1577" s="3">
        <f t="shared" si="173"/>
        <v>0</v>
      </c>
      <c r="V1577" s="3">
        <f t="shared" si="174"/>
        <v>0</v>
      </c>
      <c r="W1577" s="27"/>
      <c r="Y1577" s="3">
        <v>3.3</v>
      </c>
      <c r="AB1577" s="30">
        <v>1547</v>
      </c>
      <c r="AC1577" s="30">
        <v>1.3816265138147519</v>
      </c>
      <c r="AD1577" s="30">
        <v>-1.0816265138147518</v>
      </c>
    </row>
    <row r="1578" spans="1:30">
      <c r="A1578" s="4">
        <v>43803.666666666664</v>
      </c>
      <c r="B1578">
        <v>43803</v>
      </c>
      <c r="C1578" s="3">
        <v>0.66666666666666663</v>
      </c>
      <c r="D1578" s="3">
        <v>16</v>
      </c>
      <c r="E1578" s="3">
        <v>65</v>
      </c>
      <c r="F1578" s="3">
        <v>1.6</v>
      </c>
      <c r="G1578" s="5">
        <v>1.3</v>
      </c>
      <c r="H1578" s="3">
        <v>2.9000000000000004</v>
      </c>
      <c r="I1578" s="3">
        <v>1.55139</v>
      </c>
      <c r="J1578" s="12">
        <f t="shared" si="168"/>
        <v>2.8624999999999998</v>
      </c>
      <c r="L1578" s="3">
        <f t="shared" si="169"/>
        <v>0</v>
      </c>
      <c r="M1578" s="3">
        <f t="shared" si="170"/>
        <v>0</v>
      </c>
      <c r="N1578" s="3"/>
      <c r="O1578" s="3"/>
      <c r="P1578" s="3"/>
      <c r="Q1578" s="3"/>
      <c r="R1578" s="3"/>
      <c r="S1578" s="3">
        <f t="shared" si="171"/>
        <v>0</v>
      </c>
      <c r="T1578" s="3">
        <f t="shared" si="172"/>
        <v>0</v>
      </c>
      <c r="U1578" s="3">
        <f t="shared" si="173"/>
        <v>0</v>
      </c>
      <c r="V1578" s="3">
        <f t="shared" si="174"/>
        <v>0</v>
      </c>
      <c r="W1578" s="27"/>
      <c r="Y1578" s="3">
        <v>2.9000000000000004</v>
      </c>
      <c r="AB1578" s="30">
        <v>1548</v>
      </c>
      <c r="AC1578" s="30">
        <v>1.3201321363554381</v>
      </c>
      <c r="AD1578" s="30">
        <v>-0.92013213635543811</v>
      </c>
    </row>
    <row r="1579" spans="1:30">
      <c r="A1579" s="4">
        <v>43803.708333333336</v>
      </c>
      <c r="B1579">
        <v>43803</v>
      </c>
      <c r="C1579" s="3">
        <v>0.70833333333333337</v>
      </c>
      <c r="D1579" s="3">
        <v>17</v>
      </c>
      <c r="E1579" s="3">
        <v>65</v>
      </c>
      <c r="F1579" s="3">
        <v>1.2</v>
      </c>
      <c r="G1579" s="5">
        <v>1</v>
      </c>
      <c r="H1579" s="3">
        <v>2.2000000000000002</v>
      </c>
      <c r="I1579" s="3">
        <v>1.55139</v>
      </c>
      <c r="J1579" s="12">
        <f t="shared" si="168"/>
        <v>2.8571428571428572</v>
      </c>
      <c r="L1579" s="3">
        <f t="shared" si="169"/>
        <v>0</v>
      </c>
      <c r="M1579" s="3">
        <f t="shared" si="170"/>
        <v>0</v>
      </c>
      <c r="N1579" s="3"/>
      <c r="O1579" s="3"/>
      <c r="P1579" s="3"/>
      <c r="Q1579" s="3"/>
      <c r="R1579" s="3"/>
      <c r="S1579" s="3">
        <f t="shared" si="171"/>
        <v>0</v>
      </c>
      <c r="T1579" s="3">
        <f t="shared" si="172"/>
        <v>0</v>
      </c>
      <c r="U1579" s="3">
        <f t="shared" si="173"/>
        <v>0</v>
      </c>
      <c r="V1579" s="3">
        <f t="shared" si="174"/>
        <v>0</v>
      </c>
      <c r="W1579" s="27"/>
      <c r="Y1579" s="3">
        <v>2.2000000000000002</v>
      </c>
      <c r="AB1579" s="30">
        <v>1549</v>
      </c>
      <c r="AC1579" s="30">
        <v>1.3068400844736541</v>
      </c>
      <c r="AD1579" s="30">
        <v>0.8931599155263461</v>
      </c>
    </row>
    <row r="1580" spans="1:30">
      <c r="A1580" s="4">
        <v>43803.75</v>
      </c>
      <c r="B1580">
        <v>43803</v>
      </c>
      <c r="C1580" s="3">
        <v>0.75</v>
      </c>
      <c r="D1580" s="3">
        <v>18</v>
      </c>
      <c r="E1580" s="3">
        <v>65</v>
      </c>
      <c r="F1580" s="3">
        <v>1.7</v>
      </c>
      <c r="G1580" s="5">
        <v>1.9</v>
      </c>
      <c r="H1580" s="3">
        <v>3.5999999999999996</v>
      </c>
      <c r="I1580" s="3">
        <v>1.55139</v>
      </c>
      <c r="J1580" s="12">
        <f t="shared" si="168"/>
        <v>2.9666666666666663</v>
      </c>
      <c r="L1580" s="3">
        <f t="shared" si="169"/>
        <v>0</v>
      </c>
      <c r="M1580" s="3">
        <f t="shared" si="170"/>
        <v>0</v>
      </c>
      <c r="N1580" s="3"/>
      <c r="O1580" s="3"/>
      <c r="P1580" s="3"/>
      <c r="Q1580" s="3"/>
      <c r="R1580" s="3"/>
      <c r="S1580" s="3">
        <f t="shared" si="171"/>
        <v>0</v>
      </c>
      <c r="T1580" s="3">
        <f t="shared" si="172"/>
        <v>0</v>
      </c>
      <c r="U1580" s="3">
        <f t="shared" si="173"/>
        <v>0</v>
      </c>
      <c r="V1580" s="3">
        <f t="shared" si="174"/>
        <v>0</v>
      </c>
      <c r="W1580" s="27"/>
      <c r="Y1580" s="3">
        <v>3.5999999999999996</v>
      </c>
      <c r="AB1580" s="30">
        <v>1550</v>
      </c>
      <c r="AC1580" s="30">
        <v>1.29354803259187</v>
      </c>
      <c r="AD1580" s="30">
        <v>0.70645196740812999</v>
      </c>
    </row>
    <row r="1581" spans="1:30">
      <c r="A1581" s="4">
        <v>43803.791666666664</v>
      </c>
      <c r="B1581">
        <v>43803</v>
      </c>
      <c r="C1581" s="3">
        <v>0.79166666666666663</v>
      </c>
      <c r="D1581" s="3">
        <v>19</v>
      </c>
      <c r="E1581" s="3">
        <v>65</v>
      </c>
      <c r="F1581" s="3">
        <v>1.1000000000000001</v>
      </c>
      <c r="G1581" s="5">
        <v>1</v>
      </c>
      <c r="H1581" s="3">
        <v>2.1</v>
      </c>
      <c r="I1581" s="3">
        <v>1.55139</v>
      </c>
      <c r="J1581" s="12">
        <f t="shared" si="168"/>
        <v>2.84</v>
      </c>
      <c r="L1581" s="3">
        <f t="shared" si="169"/>
        <v>0</v>
      </c>
      <c r="M1581" s="3">
        <f t="shared" si="170"/>
        <v>0</v>
      </c>
      <c r="N1581" s="3"/>
      <c r="O1581" s="3"/>
      <c r="P1581" s="3"/>
      <c r="Q1581" s="3"/>
      <c r="R1581" s="3"/>
      <c r="S1581" s="3">
        <f t="shared" si="171"/>
        <v>0</v>
      </c>
      <c r="T1581" s="3">
        <f t="shared" si="172"/>
        <v>0</v>
      </c>
      <c r="U1581" s="3">
        <f t="shared" si="173"/>
        <v>0</v>
      </c>
      <c r="V1581" s="3">
        <f t="shared" si="174"/>
        <v>0</v>
      </c>
      <c r="W1581" s="27"/>
      <c r="Y1581" s="3">
        <v>2.1</v>
      </c>
      <c r="AB1581" s="30">
        <v>1551</v>
      </c>
      <c r="AC1581" s="30">
        <v>1.3550424100511838</v>
      </c>
      <c r="AD1581" s="30">
        <v>-0.55504241005118371</v>
      </c>
    </row>
    <row r="1582" spans="1:30">
      <c r="A1582" s="4">
        <v>43803.833333333336</v>
      </c>
      <c r="B1582">
        <v>43803</v>
      </c>
      <c r="C1582" s="3">
        <v>0.83333333333333337</v>
      </c>
      <c r="D1582" s="3">
        <v>20</v>
      </c>
      <c r="E1582" s="3">
        <v>65</v>
      </c>
      <c r="F1582" s="3">
        <v>3.1</v>
      </c>
      <c r="G1582" s="5">
        <v>1.3</v>
      </c>
      <c r="H1582" s="3">
        <v>4.4000000000000004</v>
      </c>
      <c r="I1582" s="3">
        <v>1.55139</v>
      </c>
      <c r="J1582" s="12">
        <f t="shared" si="168"/>
        <v>3.0249999999999999</v>
      </c>
      <c r="L1582" s="3">
        <f t="shared" si="169"/>
        <v>0</v>
      </c>
      <c r="M1582" s="3">
        <f t="shared" si="170"/>
        <v>0</v>
      </c>
      <c r="N1582" s="3"/>
      <c r="O1582" s="3"/>
      <c r="P1582" s="3"/>
      <c r="Q1582" s="3"/>
      <c r="R1582" s="3"/>
      <c r="S1582" s="3">
        <f t="shared" si="171"/>
        <v>0</v>
      </c>
      <c r="T1582" s="3">
        <f t="shared" si="172"/>
        <v>0</v>
      </c>
      <c r="U1582" s="3">
        <f t="shared" si="173"/>
        <v>0</v>
      </c>
      <c r="V1582" s="3">
        <f t="shared" si="174"/>
        <v>0</v>
      </c>
      <c r="W1582" s="27"/>
      <c r="Y1582" s="3">
        <v>4.4000000000000004</v>
      </c>
      <c r="AB1582" s="30">
        <v>1552</v>
      </c>
      <c r="AC1582" s="30">
        <v>1.3683344619329678</v>
      </c>
      <c r="AD1582" s="30">
        <v>1.2316655380670323</v>
      </c>
    </row>
    <row r="1583" spans="1:30">
      <c r="A1583" s="4">
        <v>43803.875</v>
      </c>
      <c r="B1583">
        <v>43803</v>
      </c>
      <c r="C1583" s="3">
        <v>0.875</v>
      </c>
      <c r="D1583" s="3">
        <v>21</v>
      </c>
      <c r="E1583" s="3">
        <v>65</v>
      </c>
      <c r="F1583" s="3">
        <v>1.1000000000000001</v>
      </c>
      <c r="G1583" s="5">
        <v>2</v>
      </c>
      <c r="H1583" s="3">
        <v>3.1</v>
      </c>
      <c r="I1583" s="3">
        <v>1.55139</v>
      </c>
      <c r="J1583" s="12">
        <f t="shared" si="168"/>
        <v>2.5666666666666664</v>
      </c>
      <c r="L1583" s="3">
        <f t="shared" si="169"/>
        <v>0</v>
      </c>
      <c r="M1583" s="3">
        <f t="shared" si="170"/>
        <v>0</v>
      </c>
      <c r="N1583" s="3"/>
      <c r="O1583" s="3"/>
      <c r="P1583" s="3"/>
      <c r="Q1583" s="3"/>
      <c r="R1583" s="3"/>
      <c r="S1583" s="3">
        <f t="shared" si="171"/>
        <v>0</v>
      </c>
      <c r="T1583" s="3">
        <f t="shared" si="172"/>
        <v>0</v>
      </c>
      <c r="U1583" s="3">
        <f t="shared" si="173"/>
        <v>0</v>
      </c>
      <c r="V1583" s="3">
        <f t="shared" si="174"/>
        <v>0</v>
      </c>
      <c r="W1583" s="27"/>
      <c r="Y1583" s="3">
        <v>3.1</v>
      </c>
      <c r="AB1583" s="30">
        <v>1553</v>
      </c>
      <c r="AC1583" s="30">
        <v>1.40821061757832</v>
      </c>
      <c r="AD1583" s="30">
        <v>1.6917893824216801</v>
      </c>
    </row>
    <row r="1584" spans="1:30">
      <c r="A1584" s="4">
        <v>43803.916666666664</v>
      </c>
      <c r="B1584">
        <v>43803</v>
      </c>
      <c r="C1584" s="3">
        <v>0.91666666666666663</v>
      </c>
      <c r="D1584" s="3">
        <v>22</v>
      </c>
      <c r="E1584" s="3">
        <v>65</v>
      </c>
      <c r="F1584" s="3">
        <v>1.3</v>
      </c>
      <c r="G1584" s="5">
        <v>2.2999999999999998</v>
      </c>
      <c r="H1584" s="3">
        <v>3.5999999999999996</v>
      </c>
      <c r="I1584" s="3">
        <v>1.55139</v>
      </c>
      <c r="J1584" s="12">
        <f t="shared" si="168"/>
        <v>2.2999999999999998</v>
      </c>
      <c r="L1584" s="3">
        <f t="shared" si="169"/>
        <v>0</v>
      </c>
      <c r="M1584" s="3">
        <f t="shared" si="170"/>
        <v>0</v>
      </c>
      <c r="N1584" s="3"/>
      <c r="O1584" s="3"/>
      <c r="P1584" s="3"/>
      <c r="Q1584" s="3"/>
      <c r="R1584" s="3"/>
      <c r="S1584" s="3">
        <f t="shared" si="171"/>
        <v>0</v>
      </c>
      <c r="T1584" s="3">
        <f t="shared" si="172"/>
        <v>0</v>
      </c>
      <c r="U1584" s="3">
        <f t="shared" si="173"/>
        <v>0</v>
      </c>
      <c r="V1584" s="3">
        <f t="shared" si="174"/>
        <v>0</v>
      </c>
      <c r="W1584" s="27"/>
      <c r="Y1584" s="3">
        <v>3.5999999999999996</v>
      </c>
      <c r="AB1584" s="30">
        <v>1554</v>
      </c>
      <c r="AC1584" s="30">
        <v>1.3733003438825744</v>
      </c>
      <c r="AD1584" s="30">
        <v>1.3266996561174258</v>
      </c>
    </row>
    <row r="1585" spans="1:30">
      <c r="A1585" s="4">
        <v>43803.958333333336</v>
      </c>
      <c r="B1585">
        <v>43803</v>
      </c>
      <c r="C1585" s="3">
        <v>0.95833333333333337</v>
      </c>
      <c r="D1585" s="3">
        <v>23</v>
      </c>
      <c r="E1585" s="3">
        <v>65</v>
      </c>
      <c r="F1585" s="3">
        <v>0.6</v>
      </c>
      <c r="G1585" s="5">
        <v>0.4</v>
      </c>
      <c r="H1585" s="3">
        <v>1</v>
      </c>
      <c r="I1585" s="3">
        <v>1.55139</v>
      </c>
      <c r="J1585" s="12">
        <f t="shared" si="168"/>
        <v>1</v>
      </c>
      <c r="L1585" s="3">
        <f t="shared" si="169"/>
        <v>0</v>
      </c>
      <c r="M1585" s="3">
        <f t="shared" si="170"/>
        <v>0</v>
      </c>
      <c r="N1585" s="3"/>
      <c r="O1585" s="3"/>
      <c r="P1585" s="3"/>
      <c r="Q1585" s="3"/>
      <c r="R1585" s="3"/>
      <c r="S1585" s="3">
        <f t="shared" si="171"/>
        <v>0</v>
      </c>
      <c r="T1585" s="3">
        <f t="shared" si="172"/>
        <v>0</v>
      </c>
      <c r="U1585" s="3">
        <f t="shared" si="173"/>
        <v>0</v>
      </c>
      <c r="V1585" s="3">
        <f t="shared" si="174"/>
        <v>0</v>
      </c>
      <c r="W1585" s="27"/>
      <c r="Y1585" s="3">
        <v>1</v>
      </c>
      <c r="AB1585" s="30">
        <v>1555</v>
      </c>
      <c r="AC1585" s="30">
        <v>1.3865923957643584</v>
      </c>
      <c r="AD1585" s="30">
        <v>1.7134076042356416</v>
      </c>
    </row>
    <row r="1586" spans="1:30">
      <c r="W1586" s="27"/>
      <c r="AB1586" s="30">
        <v>1556</v>
      </c>
      <c r="AC1586" s="30">
        <v>1.3516821220686128</v>
      </c>
      <c r="AD1586" s="30">
        <v>1.7483178779313873</v>
      </c>
    </row>
    <row r="1587" spans="1:30">
      <c r="W1587" s="27"/>
      <c r="AB1587" s="30">
        <v>1557</v>
      </c>
      <c r="AC1587" s="30">
        <v>1.4613788251054565</v>
      </c>
      <c r="AD1587" s="30">
        <v>0.63862117489454362</v>
      </c>
    </row>
    <row r="1588" spans="1:30">
      <c r="W1588" s="27"/>
      <c r="AB1588" s="30">
        <v>1558</v>
      </c>
      <c r="AC1588" s="30">
        <v>1.4613788251054565</v>
      </c>
      <c r="AD1588" s="30">
        <v>-6.1378825105456558E-2</v>
      </c>
    </row>
    <row r="1589" spans="1:30">
      <c r="W1589" s="27"/>
      <c r="AB1589" s="30">
        <v>1559</v>
      </c>
      <c r="AC1589" s="30">
        <v>1.472187936012437</v>
      </c>
      <c r="AD1589" s="30">
        <v>0.72781206398756315</v>
      </c>
    </row>
    <row r="1590" spans="1:30" ht="15.75" thickBot="1">
      <c r="W1590" s="27"/>
      <c r="AB1590" s="31">
        <v>1560</v>
      </c>
      <c r="AC1590" s="31">
        <v>1.4987720397760054</v>
      </c>
      <c r="AD1590" s="31">
        <v>-0.79877203977600542</v>
      </c>
    </row>
    <row r="1591" spans="1:30">
      <c r="W1591" s="27"/>
    </row>
    <row r="1592" spans="1:30">
      <c r="W1592" s="27"/>
    </row>
    <row r="1593" spans="1:30">
      <c r="W1593" s="27"/>
    </row>
    <row r="1594" spans="1:30">
      <c r="W1594" s="27"/>
    </row>
    <row r="1595" spans="1:30">
      <c r="W1595" s="27"/>
    </row>
    <row r="1596" spans="1:30">
      <c r="W1596" s="27"/>
    </row>
    <row r="1597" spans="1:30">
      <c r="W1597" s="27"/>
    </row>
    <row r="1598" spans="1:30">
      <c r="W1598" s="27"/>
    </row>
    <row r="1599" spans="1:30">
      <c r="W1599" s="27"/>
    </row>
    <row r="1600" spans="1:30">
      <c r="W1600" s="27"/>
    </row>
    <row r="1601" spans="23:23">
      <c r="W1601" s="27"/>
    </row>
    <row r="1602" spans="23:23">
      <c r="W1602" s="27"/>
    </row>
    <row r="1603" spans="23:23">
      <c r="W1603" s="27"/>
    </row>
    <row r="1604" spans="23:23">
      <c r="W1604" s="27"/>
    </row>
    <row r="1605" spans="23:23">
      <c r="W1605" s="27"/>
    </row>
    <row r="1606" spans="23:23">
      <c r="W1606" s="27"/>
    </row>
    <row r="1607" spans="23:23">
      <c r="W1607" s="27"/>
    </row>
    <row r="1608" spans="23:23">
      <c r="W1608" s="27"/>
    </row>
    <row r="1609" spans="23:23">
      <c r="W1609" s="27"/>
    </row>
    <row r="1610" spans="23:23">
      <c r="W1610" s="27"/>
    </row>
    <row r="1611" spans="23:23">
      <c r="W1611" s="27"/>
    </row>
    <row r="1612" spans="23:23">
      <c r="W1612" s="27"/>
    </row>
    <row r="1613" spans="23:23">
      <c r="W1613" s="27"/>
    </row>
    <row r="1614" spans="23:23">
      <c r="W1614" s="27"/>
    </row>
    <row r="1615" spans="23:23">
      <c r="W1615" s="27"/>
    </row>
    <row r="1616" spans="23:23">
      <c r="W1616" s="27"/>
    </row>
    <row r="1617" spans="23:23">
      <c r="W1617" s="27"/>
    </row>
    <row r="1618" spans="23:23">
      <c r="W1618" s="27"/>
    </row>
    <row r="1619" spans="23:23">
      <c r="W1619" s="27"/>
    </row>
    <row r="1620" spans="23:23">
      <c r="W1620" s="27"/>
    </row>
    <row r="1621" spans="23:23">
      <c r="W1621" s="27"/>
    </row>
    <row r="1622" spans="23:23">
      <c r="W1622" s="27"/>
    </row>
    <row r="1623" spans="23:23">
      <c r="W1623" s="27"/>
    </row>
    <row r="1624" spans="23:23">
      <c r="W1624" s="27"/>
    </row>
    <row r="1625" spans="23:23">
      <c r="W1625" s="27"/>
    </row>
    <row r="1626" spans="23:23">
      <c r="W1626" s="27"/>
    </row>
    <row r="1627" spans="23:23">
      <c r="W1627" s="27"/>
    </row>
    <row r="1628" spans="23:23">
      <c r="W1628" s="27"/>
    </row>
    <row r="1629" spans="23:23">
      <c r="W1629" s="27"/>
    </row>
    <row r="1630" spans="23:23">
      <c r="W1630" s="27"/>
    </row>
    <row r="1631" spans="23:23">
      <c r="W1631" s="27"/>
    </row>
    <row r="1632" spans="23:23">
      <c r="W1632" s="27"/>
    </row>
    <row r="1633" spans="23:23">
      <c r="W1633" s="27"/>
    </row>
    <row r="1634" spans="23:23">
      <c r="W1634" s="27"/>
    </row>
    <row r="1635" spans="23:23">
      <c r="W1635" s="27"/>
    </row>
    <row r="1636" spans="23:23">
      <c r="W1636" s="27"/>
    </row>
    <row r="1637" spans="23:23">
      <c r="W1637" s="27"/>
    </row>
    <row r="1638" spans="23:23">
      <c r="W1638" s="27"/>
    </row>
    <row r="1639" spans="23:23">
      <c r="W1639" s="27"/>
    </row>
    <row r="1640" spans="23:23">
      <c r="W1640" s="27"/>
    </row>
    <row r="1641" spans="23:23">
      <c r="W1641" s="27"/>
    </row>
    <row r="1642" spans="23:23">
      <c r="W1642" s="27"/>
    </row>
    <row r="1643" spans="23:23">
      <c r="W1643" s="27"/>
    </row>
    <row r="1644" spans="23:23">
      <c r="W1644" s="27"/>
    </row>
    <row r="1645" spans="23:23">
      <c r="W1645" s="27"/>
    </row>
    <row r="1646" spans="23:23">
      <c r="W1646" s="27"/>
    </row>
    <row r="1647" spans="23:23">
      <c r="W1647" s="27"/>
    </row>
    <row r="1648" spans="23:23">
      <c r="W1648" s="27"/>
    </row>
    <row r="1649" spans="23:23">
      <c r="W1649" s="27"/>
    </row>
    <row r="1650" spans="23:23">
      <c r="W1650" s="27"/>
    </row>
    <row r="1651" spans="23:23">
      <c r="W1651" s="27"/>
    </row>
    <row r="1652" spans="23:23">
      <c r="W1652" s="27"/>
    </row>
    <row r="1653" spans="23:23">
      <c r="W1653" s="27"/>
    </row>
    <row r="1654" spans="23:23">
      <c r="W1654" s="27"/>
    </row>
    <row r="1655" spans="23:23">
      <c r="W1655" s="27"/>
    </row>
    <row r="1656" spans="23:23">
      <c r="W1656" s="27"/>
    </row>
    <row r="1657" spans="23:23">
      <c r="W1657" s="27"/>
    </row>
    <row r="1658" spans="23:23">
      <c r="W1658" s="27"/>
    </row>
    <row r="1659" spans="23:23">
      <c r="W1659" s="27"/>
    </row>
    <row r="1660" spans="23:23">
      <c r="W1660" s="27"/>
    </row>
    <row r="1661" spans="23:23">
      <c r="W1661" s="27"/>
    </row>
    <row r="1662" spans="23:23">
      <c r="W1662" s="27"/>
    </row>
    <row r="1663" spans="23:23">
      <c r="W1663" s="27"/>
    </row>
    <row r="1664" spans="23:23">
      <c r="W1664" s="27"/>
    </row>
    <row r="1665" spans="23:23">
      <c r="W1665" s="27"/>
    </row>
    <row r="1666" spans="23:23">
      <c r="W1666" s="27"/>
    </row>
    <row r="1667" spans="23:23">
      <c r="W1667" s="27"/>
    </row>
    <row r="1668" spans="23:23">
      <c r="W1668" s="27"/>
    </row>
    <row r="1669" spans="23:23">
      <c r="W1669" s="27"/>
    </row>
    <row r="1670" spans="23:23">
      <c r="W1670" s="27"/>
    </row>
    <row r="1671" spans="23:23">
      <c r="W1671" s="27"/>
    </row>
    <row r="1672" spans="23:23">
      <c r="W1672" s="27"/>
    </row>
    <row r="1673" spans="23:23">
      <c r="W1673" s="27"/>
    </row>
    <row r="1674" spans="23:23">
      <c r="W1674" s="27"/>
    </row>
    <row r="1675" spans="23:23">
      <c r="W1675" s="27"/>
    </row>
    <row r="1676" spans="23:23">
      <c r="W1676" s="27"/>
    </row>
    <row r="1677" spans="23:23">
      <c r="W1677" s="27"/>
    </row>
    <row r="1678" spans="23:23">
      <c r="W1678" s="27"/>
    </row>
    <row r="1679" spans="23:23">
      <c r="W1679" s="27"/>
    </row>
    <row r="1680" spans="23:23">
      <c r="W1680" s="27"/>
    </row>
    <row r="1681" spans="23:23">
      <c r="W1681" s="27"/>
    </row>
    <row r="1682" spans="23:23">
      <c r="W1682" s="27"/>
    </row>
    <row r="1683" spans="23:23">
      <c r="W1683" s="27"/>
    </row>
    <row r="1684" spans="23:23">
      <c r="W1684" s="27"/>
    </row>
    <row r="1685" spans="23:23">
      <c r="W1685" s="27"/>
    </row>
    <row r="1686" spans="23:23">
      <c r="W1686" s="27"/>
    </row>
    <row r="1687" spans="23:23">
      <c r="W1687" s="27"/>
    </row>
    <row r="1688" spans="23:23">
      <c r="W1688" s="27"/>
    </row>
    <row r="1689" spans="23:23">
      <c r="W1689" s="27"/>
    </row>
    <row r="1690" spans="23:23">
      <c r="W1690" s="27"/>
    </row>
    <row r="1691" spans="23:23">
      <c r="W1691" s="27"/>
    </row>
    <row r="1692" spans="23:23">
      <c r="W1692" s="27"/>
    </row>
    <row r="1693" spans="23:23">
      <c r="W1693" s="27"/>
    </row>
    <row r="1694" spans="23:23">
      <c r="W1694" s="27"/>
    </row>
    <row r="1695" spans="23:23">
      <c r="W1695" s="27"/>
    </row>
    <row r="1696" spans="23:23">
      <c r="W1696" s="27"/>
    </row>
    <row r="1697" spans="23:23">
      <c r="W1697" s="27"/>
    </row>
    <row r="1698" spans="23:23">
      <c r="W1698" s="27"/>
    </row>
    <row r="1699" spans="23:23">
      <c r="W1699" s="27"/>
    </row>
    <row r="1700" spans="23:23">
      <c r="W1700" s="27"/>
    </row>
    <row r="1701" spans="23:23">
      <c r="W1701" s="27"/>
    </row>
    <row r="1702" spans="23:23">
      <c r="W1702" s="27"/>
    </row>
    <row r="1703" spans="23:23">
      <c r="W1703" s="27"/>
    </row>
    <row r="1704" spans="23:23">
      <c r="W1704" s="27"/>
    </row>
    <row r="1705" spans="23:23">
      <c r="W1705" s="27"/>
    </row>
    <row r="1706" spans="23:23">
      <c r="W1706" s="27"/>
    </row>
    <row r="1707" spans="23:23">
      <c r="W1707" s="27"/>
    </row>
    <row r="1708" spans="23:23">
      <c r="W1708" s="27"/>
    </row>
    <row r="1709" spans="23:23">
      <c r="W1709" s="27"/>
    </row>
    <row r="1710" spans="23:23">
      <c r="W1710" s="27"/>
    </row>
    <row r="1711" spans="23:23">
      <c r="W1711" s="27"/>
    </row>
    <row r="1712" spans="23:23">
      <c r="W1712" s="27"/>
    </row>
    <row r="1713" spans="23:23">
      <c r="W1713" s="27"/>
    </row>
    <row r="1714" spans="23:23">
      <c r="W1714" s="27"/>
    </row>
    <row r="1715" spans="23:23">
      <c r="W1715" s="27"/>
    </row>
    <row r="1716" spans="23:23">
      <c r="W1716" s="27"/>
    </row>
    <row r="1717" spans="23:23">
      <c r="W1717" s="27"/>
    </row>
    <row r="1718" spans="23:23">
      <c r="W1718" s="27"/>
    </row>
    <row r="1719" spans="23:23">
      <c r="W1719" s="27"/>
    </row>
    <row r="1720" spans="23:23">
      <c r="W1720" s="27"/>
    </row>
    <row r="1721" spans="23:23">
      <c r="W1721" s="27"/>
    </row>
    <row r="1722" spans="23:23">
      <c r="W1722" s="27"/>
    </row>
    <row r="1723" spans="23:23">
      <c r="W1723" s="27"/>
    </row>
    <row r="1724" spans="23:23">
      <c r="W1724" s="27"/>
    </row>
    <row r="1725" spans="23:23">
      <c r="W1725" s="27"/>
    </row>
    <row r="1726" spans="23:23">
      <c r="W1726" s="27"/>
    </row>
    <row r="1727" spans="23:23">
      <c r="W1727" s="27"/>
    </row>
    <row r="1728" spans="23:23">
      <c r="W1728" s="27"/>
    </row>
    <row r="1729" spans="23:23">
      <c r="W1729" s="27"/>
    </row>
    <row r="1730" spans="23:23">
      <c r="W1730" s="27"/>
    </row>
    <row r="1731" spans="23:23">
      <c r="W1731" s="27"/>
    </row>
    <row r="1732" spans="23:23">
      <c r="W1732" s="27"/>
    </row>
    <row r="1733" spans="23:23">
      <c r="W1733" s="27"/>
    </row>
    <row r="1734" spans="23:23">
      <c r="W1734" s="27"/>
    </row>
    <row r="1735" spans="23:23">
      <c r="W1735" s="27"/>
    </row>
    <row r="1736" spans="23:23">
      <c r="W1736" s="27"/>
    </row>
    <row r="1737" spans="23:23">
      <c r="W1737" s="27"/>
    </row>
    <row r="1738" spans="23:23">
      <c r="W1738" s="27"/>
    </row>
    <row r="1739" spans="23:23">
      <c r="W1739" s="27"/>
    </row>
    <row r="1740" spans="23:23">
      <c r="W1740" s="27"/>
    </row>
    <row r="1741" spans="23:23">
      <c r="W1741" s="27"/>
    </row>
    <row r="1742" spans="23:23">
      <c r="W1742" s="27"/>
    </row>
    <row r="1743" spans="23:23">
      <c r="W1743" s="27"/>
    </row>
    <row r="1744" spans="23:23">
      <c r="W1744" s="27"/>
    </row>
    <row r="1745" spans="23:23">
      <c r="W1745" s="27"/>
    </row>
    <row r="1746" spans="23:23">
      <c r="W1746" s="27"/>
    </row>
    <row r="1747" spans="23:23">
      <c r="W1747" s="27"/>
    </row>
    <row r="1748" spans="23:23">
      <c r="W1748" s="27"/>
    </row>
    <row r="1749" spans="23:23">
      <c r="W1749" s="27"/>
    </row>
    <row r="1750" spans="23:23">
      <c r="W1750" s="27"/>
    </row>
    <row r="1751" spans="23:23">
      <c r="W1751" s="27"/>
    </row>
    <row r="1752" spans="23:23">
      <c r="W1752" s="27"/>
    </row>
    <row r="1753" spans="23:23">
      <c r="W1753" s="27"/>
    </row>
    <row r="1754" spans="23:23">
      <c r="W1754" s="27"/>
    </row>
    <row r="1755" spans="23:23">
      <c r="W1755" s="27"/>
    </row>
    <row r="1756" spans="23:23">
      <c r="W1756" s="27"/>
    </row>
    <row r="1757" spans="23:23">
      <c r="W1757" s="27"/>
    </row>
    <row r="1758" spans="23:23">
      <c r="W1758" s="27"/>
    </row>
    <row r="1759" spans="23:23">
      <c r="W1759" s="27"/>
    </row>
    <row r="1760" spans="23:23">
      <c r="W1760" s="27"/>
    </row>
    <row r="1761" spans="23:23">
      <c r="W1761" s="27"/>
    </row>
    <row r="1762" spans="23:23">
      <c r="W1762" s="27"/>
    </row>
    <row r="1763" spans="23:23">
      <c r="W1763" s="27"/>
    </row>
    <row r="1764" spans="23:23">
      <c r="W1764" s="27"/>
    </row>
    <row r="1765" spans="23:23">
      <c r="W1765" s="27"/>
    </row>
    <row r="1766" spans="23:23">
      <c r="W1766" s="27"/>
    </row>
    <row r="1767" spans="23:23">
      <c r="W1767" s="27"/>
    </row>
    <row r="1768" spans="23:23">
      <c r="W1768" s="27"/>
    </row>
    <row r="1769" spans="23:23">
      <c r="W1769" s="27"/>
    </row>
    <row r="1770" spans="23:23">
      <c r="W1770" s="27"/>
    </row>
    <row r="1771" spans="23:23">
      <c r="W1771" s="27"/>
    </row>
    <row r="1772" spans="23:23">
      <c r="W1772" s="27"/>
    </row>
    <row r="1773" spans="23:23">
      <c r="W1773" s="27"/>
    </row>
    <row r="1774" spans="23:23">
      <c r="W1774" s="27"/>
    </row>
    <row r="1775" spans="23:23">
      <c r="W1775" s="27"/>
    </row>
    <row r="1776" spans="23:23">
      <c r="W1776" s="27"/>
    </row>
    <row r="1777" spans="23:23">
      <c r="W1777" s="27"/>
    </row>
    <row r="1778" spans="23:23">
      <c r="W1778" s="27"/>
    </row>
    <row r="1779" spans="23:23">
      <c r="W1779" s="27"/>
    </row>
    <row r="1780" spans="23:23">
      <c r="W1780" s="27"/>
    </row>
    <row r="1781" spans="23:23">
      <c r="W1781" s="27"/>
    </row>
    <row r="1782" spans="23:23">
      <c r="W1782" s="27"/>
    </row>
    <row r="1783" spans="23:23">
      <c r="W1783" s="27"/>
    </row>
    <row r="1784" spans="23:23">
      <c r="W1784" s="27"/>
    </row>
    <row r="1785" spans="23:23">
      <c r="W1785" s="27"/>
    </row>
    <row r="1786" spans="23:23">
      <c r="W1786" s="27"/>
    </row>
    <row r="1787" spans="23:23">
      <c r="W1787" s="27"/>
    </row>
    <row r="1788" spans="23:23">
      <c r="W1788" s="27"/>
    </row>
    <row r="1789" spans="23:23">
      <c r="W1789" s="27"/>
    </row>
    <row r="1790" spans="23:23">
      <c r="W1790" s="27"/>
    </row>
    <row r="1791" spans="23:23">
      <c r="W1791" s="27"/>
    </row>
    <row r="1792" spans="23:23">
      <c r="W1792" s="27"/>
    </row>
    <row r="1793" spans="23:23">
      <c r="W1793" s="27"/>
    </row>
    <row r="1794" spans="23:23">
      <c r="W1794" s="27"/>
    </row>
    <row r="1795" spans="23:23">
      <c r="W1795" s="27"/>
    </row>
    <row r="1796" spans="23:23">
      <c r="W1796" s="27"/>
    </row>
    <row r="1797" spans="23:23">
      <c r="W1797" s="27"/>
    </row>
    <row r="1798" spans="23:23">
      <c r="W1798" s="27"/>
    </row>
    <row r="1799" spans="23:23">
      <c r="W1799" s="27"/>
    </row>
    <row r="1800" spans="23:23">
      <c r="W1800" s="27"/>
    </row>
    <row r="1801" spans="23:23">
      <c r="W1801" s="27"/>
    </row>
    <row r="1802" spans="23:23">
      <c r="W1802" s="27"/>
    </row>
    <row r="1803" spans="23:23">
      <c r="W1803" s="27"/>
    </row>
    <row r="1804" spans="23:23">
      <c r="W1804" s="27"/>
    </row>
    <row r="1805" spans="23:23">
      <c r="W1805" s="27"/>
    </row>
    <row r="1806" spans="23:23">
      <c r="W1806" s="27"/>
    </row>
    <row r="1807" spans="23:23">
      <c r="W1807" s="27"/>
    </row>
    <row r="1808" spans="23:23">
      <c r="W1808" s="27"/>
    </row>
    <row r="1809" spans="23:23">
      <c r="W1809" s="27"/>
    </row>
    <row r="1810" spans="23:23">
      <c r="W1810" s="27"/>
    </row>
    <row r="1811" spans="23:23">
      <c r="W1811" s="27"/>
    </row>
    <row r="1812" spans="23:23">
      <c r="W1812" s="27"/>
    </row>
    <row r="1813" spans="23:23">
      <c r="W1813" s="27"/>
    </row>
    <row r="1814" spans="23:23">
      <c r="W1814" s="27"/>
    </row>
    <row r="1815" spans="23:23">
      <c r="W1815" s="27"/>
    </row>
    <row r="1816" spans="23:23">
      <c r="W1816" s="27"/>
    </row>
    <row r="1817" spans="23:23">
      <c r="W1817" s="27"/>
    </row>
    <row r="1818" spans="23:23">
      <c r="W1818" s="27"/>
    </row>
    <row r="1819" spans="23:23">
      <c r="W1819" s="27"/>
    </row>
    <row r="1820" spans="23:23">
      <c r="W1820" s="27"/>
    </row>
    <row r="1821" spans="23:23">
      <c r="W1821" s="27"/>
    </row>
    <row r="1822" spans="23:23">
      <c r="W1822" s="27"/>
    </row>
    <row r="1823" spans="23:23">
      <c r="W1823" s="27"/>
    </row>
    <row r="1824" spans="23:23">
      <c r="W1824" s="27"/>
    </row>
    <row r="1825" spans="23:23">
      <c r="W1825" s="27"/>
    </row>
    <row r="1826" spans="23:23">
      <c r="W1826" s="27"/>
    </row>
    <row r="1827" spans="23:23">
      <c r="W1827" s="27"/>
    </row>
    <row r="1828" spans="23:23">
      <c r="W1828" s="27"/>
    </row>
    <row r="1829" spans="23:23">
      <c r="W1829" s="27"/>
    </row>
    <row r="1830" spans="23:23">
      <c r="W1830" s="27"/>
    </row>
    <row r="1831" spans="23:23">
      <c r="W1831" s="27"/>
    </row>
    <row r="1832" spans="23:23">
      <c r="W1832" s="27"/>
    </row>
    <row r="1833" spans="23:23">
      <c r="W1833" s="27"/>
    </row>
    <row r="1834" spans="23:23">
      <c r="W1834" s="27"/>
    </row>
    <row r="1835" spans="23:23">
      <c r="W1835" s="27"/>
    </row>
    <row r="1836" spans="23:23">
      <c r="W1836" s="27"/>
    </row>
    <row r="1837" spans="23:23">
      <c r="W1837" s="27"/>
    </row>
    <row r="1838" spans="23:23">
      <c r="W1838" s="27"/>
    </row>
    <row r="1839" spans="23:23">
      <c r="W1839" s="27"/>
    </row>
    <row r="1840" spans="23:23">
      <c r="W1840" s="27"/>
    </row>
    <row r="1841" spans="23:23">
      <c r="W1841" s="27"/>
    </row>
    <row r="1842" spans="23:23">
      <c r="W1842" s="27"/>
    </row>
    <row r="1843" spans="23:23">
      <c r="W1843" s="27"/>
    </row>
    <row r="1844" spans="23:23">
      <c r="W1844" s="27"/>
    </row>
    <row r="1845" spans="23:23">
      <c r="W1845" s="27"/>
    </row>
    <row r="1846" spans="23:23">
      <c r="W1846" s="27"/>
    </row>
    <row r="1847" spans="23:23">
      <c r="W1847" s="27"/>
    </row>
    <row r="1848" spans="23:23">
      <c r="W1848" s="27"/>
    </row>
    <row r="1849" spans="23:23">
      <c r="W1849" s="27"/>
    </row>
    <row r="1850" spans="23:23">
      <c r="W1850" s="27"/>
    </row>
    <row r="1851" spans="23:23">
      <c r="W1851" s="27"/>
    </row>
    <row r="1852" spans="23:23">
      <c r="W1852" s="27"/>
    </row>
    <row r="1853" spans="23:23">
      <c r="W1853" s="27"/>
    </row>
    <row r="1854" spans="23:23">
      <c r="W1854" s="27"/>
    </row>
    <row r="1855" spans="23:23">
      <c r="W1855" s="27"/>
    </row>
    <row r="1856" spans="23:23">
      <c r="W1856" s="27"/>
    </row>
    <row r="1857" spans="23:23">
      <c r="W1857" s="27"/>
    </row>
    <row r="1858" spans="23:23">
      <c r="W1858" s="27"/>
    </row>
    <row r="1859" spans="23:23">
      <c r="W1859" s="27"/>
    </row>
    <row r="1860" spans="23:23">
      <c r="W1860" s="27"/>
    </row>
    <row r="1861" spans="23:23">
      <c r="W1861" s="27"/>
    </row>
    <row r="1862" spans="23:23">
      <c r="W1862" s="27"/>
    </row>
    <row r="1863" spans="23:23">
      <c r="W1863" s="27"/>
    </row>
    <row r="1864" spans="23:23">
      <c r="W1864" s="27"/>
    </row>
    <row r="1865" spans="23:23">
      <c r="W1865" s="27"/>
    </row>
    <row r="1866" spans="23:23">
      <c r="W1866" s="27"/>
    </row>
    <row r="1867" spans="23:23">
      <c r="W1867" s="27"/>
    </row>
    <row r="1868" spans="23:23">
      <c r="W1868" s="27"/>
    </row>
    <row r="1869" spans="23:23">
      <c r="W1869" s="27"/>
    </row>
    <row r="1870" spans="23:23">
      <c r="W1870" s="27"/>
    </row>
    <row r="1871" spans="23:23">
      <c r="W1871" s="27"/>
    </row>
    <row r="1872" spans="23:23">
      <c r="W1872" s="27"/>
    </row>
    <row r="1873" spans="23:23">
      <c r="W1873" s="27"/>
    </row>
    <row r="1874" spans="23:23">
      <c r="W1874" s="27"/>
    </row>
    <row r="1875" spans="23:23">
      <c r="W1875" s="27"/>
    </row>
    <row r="1876" spans="23:23">
      <c r="W1876" s="27"/>
    </row>
    <row r="1877" spans="23:23">
      <c r="W1877" s="27"/>
    </row>
    <row r="1878" spans="23:23">
      <c r="W1878" s="27"/>
    </row>
    <row r="1879" spans="23:23">
      <c r="W1879" s="27"/>
    </row>
    <row r="1880" spans="23:23">
      <c r="W1880" s="27"/>
    </row>
    <row r="1881" spans="23:23">
      <c r="W1881" s="27"/>
    </row>
    <row r="1882" spans="23:23">
      <c r="W1882" s="27"/>
    </row>
    <row r="1883" spans="23:23">
      <c r="W1883" s="27"/>
    </row>
    <row r="1884" spans="23:23">
      <c r="W1884" s="27"/>
    </row>
    <row r="1885" spans="23:23">
      <c r="W1885" s="27"/>
    </row>
    <row r="1886" spans="23:23">
      <c r="W1886" s="27"/>
    </row>
    <row r="1887" spans="23:23">
      <c r="W1887" s="27"/>
    </row>
    <row r="1888" spans="23:23">
      <c r="W1888" s="27"/>
    </row>
    <row r="1889" spans="23:23">
      <c r="W1889" s="27"/>
    </row>
    <row r="1890" spans="23:23">
      <c r="W1890" s="27"/>
    </row>
    <row r="1891" spans="23:23">
      <c r="W1891" s="27"/>
    </row>
    <row r="1892" spans="23:23">
      <c r="W1892" s="27"/>
    </row>
    <row r="1893" spans="23:23">
      <c r="W1893" s="27"/>
    </row>
    <row r="1894" spans="23:23">
      <c r="W1894" s="27"/>
    </row>
    <row r="1895" spans="23:23">
      <c r="W1895" s="27"/>
    </row>
    <row r="1896" spans="23:23">
      <c r="W1896" s="27"/>
    </row>
    <row r="1897" spans="23:23">
      <c r="W1897" s="27"/>
    </row>
    <row r="1898" spans="23:23">
      <c r="W1898" s="27"/>
    </row>
    <row r="1899" spans="23:23">
      <c r="W1899" s="27"/>
    </row>
    <row r="1900" spans="23:23">
      <c r="W1900" s="27"/>
    </row>
    <row r="1901" spans="23:23">
      <c r="W1901" s="27"/>
    </row>
    <row r="1902" spans="23:23">
      <c r="W1902" s="27"/>
    </row>
    <row r="1903" spans="23:23">
      <c r="W1903" s="27"/>
    </row>
    <row r="1904" spans="23:23">
      <c r="W1904" s="27"/>
    </row>
    <row r="1905" spans="23:23">
      <c r="W1905" s="27"/>
    </row>
    <row r="1906" spans="23:23">
      <c r="W1906" s="27"/>
    </row>
    <row r="1907" spans="23:23">
      <c r="W1907" s="27"/>
    </row>
    <row r="1908" spans="23:23">
      <c r="W1908" s="27"/>
    </row>
    <row r="1909" spans="23:23">
      <c r="W1909" s="27"/>
    </row>
    <row r="1910" spans="23:23">
      <c r="W1910" s="27"/>
    </row>
    <row r="1911" spans="23:23">
      <c r="W1911" s="27"/>
    </row>
    <row r="1912" spans="23:23">
      <c r="W1912" s="27"/>
    </row>
    <row r="1913" spans="23:23">
      <c r="W1913" s="27"/>
    </row>
    <row r="1914" spans="23:23">
      <c r="W1914" s="27"/>
    </row>
    <row r="1915" spans="23:23">
      <c r="W1915" s="27"/>
    </row>
    <row r="1916" spans="23:23">
      <c r="W1916" s="27"/>
    </row>
    <row r="1917" spans="23:23">
      <c r="W1917" s="27"/>
    </row>
    <row r="1918" spans="23:23">
      <c r="W1918" s="27"/>
    </row>
    <row r="1919" spans="23:23">
      <c r="W1919" s="27"/>
    </row>
    <row r="1920" spans="23:23">
      <c r="W1920" s="27"/>
    </row>
    <row r="1921" spans="23:23">
      <c r="W1921" s="27"/>
    </row>
    <row r="1922" spans="23:23">
      <c r="W1922" s="27"/>
    </row>
    <row r="1923" spans="23:23">
      <c r="W1923" s="27"/>
    </row>
    <row r="1924" spans="23:23">
      <c r="W1924" s="27"/>
    </row>
    <row r="1925" spans="23:23">
      <c r="W1925" s="27"/>
    </row>
    <row r="1926" spans="23:23">
      <c r="W1926" s="27"/>
    </row>
    <row r="1927" spans="23:23">
      <c r="W1927" s="27"/>
    </row>
    <row r="1928" spans="23:23">
      <c r="W1928" s="27"/>
    </row>
    <row r="1929" spans="23:23">
      <c r="W1929" s="27"/>
    </row>
    <row r="1930" spans="23:23">
      <c r="W1930" s="27"/>
    </row>
    <row r="1931" spans="23:23">
      <c r="W1931" s="27"/>
    </row>
    <row r="1932" spans="23:23">
      <c r="W1932" s="27"/>
    </row>
    <row r="1933" spans="23:23">
      <c r="W1933" s="27"/>
    </row>
    <row r="1934" spans="23:23">
      <c r="W1934" s="27"/>
    </row>
    <row r="1935" spans="23:23">
      <c r="W1935" s="27"/>
    </row>
    <row r="1936" spans="23:23">
      <c r="W1936" s="27"/>
    </row>
    <row r="1937" spans="23:23">
      <c r="W1937" s="27"/>
    </row>
    <row r="1938" spans="23:23">
      <c r="W1938" s="27"/>
    </row>
    <row r="1939" spans="23:23">
      <c r="W1939" s="27"/>
    </row>
    <row r="1940" spans="23:23">
      <c r="W1940" s="27"/>
    </row>
    <row r="1941" spans="23:23">
      <c r="W1941" s="27"/>
    </row>
    <row r="1942" spans="23:23">
      <c r="W1942" s="27"/>
    </row>
    <row r="1943" spans="23:23">
      <c r="W1943" s="27"/>
    </row>
    <row r="1944" spans="23:23">
      <c r="W1944" s="27"/>
    </row>
    <row r="1945" spans="23:23">
      <c r="W1945" s="27"/>
    </row>
    <row r="1946" spans="23:23">
      <c r="W1946" s="27"/>
    </row>
    <row r="1947" spans="23:23">
      <c r="W1947" s="27"/>
    </row>
    <row r="1948" spans="23:23">
      <c r="W1948" s="27"/>
    </row>
    <row r="1949" spans="23:23">
      <c r="W1949" s="27"/>
    </row>
    <row r="1950" spans="23:23">
      <c r="W1950" s="27"/>
    </row>
    <row r="1951" spans="23:23">
      <c r="W1951" s="27"/>
    </row>
    <row r="1952" spans="23:23">
      <c r="W1952" s="27"/>
    </row>
    <row r="1953" spans="23:23">
      <c r="W1953" s="27"/>
    </row>
    <row r="1954" spans="23:23">
      <c r="W1954" s="27"/>
    </row>
    <row r="1955" spans="23:23">
      <c r="W1955" s="27"/>
    </row>
    <row r="1956" spans="23:23">
      <c r="W1956" s="27"/>
    </row>
    <row r="1957" spans="23:23">
      <c r="W1957" s="27"/>
    </row>
    <row r="1958" spans="23:23">
      <c r="W1958" s="27"/>
    </row>
    <row r="1959" spans="23:23">
      <c r="W1959" s="27"/>
    </row>
    <row r="1960" spans="23:23">
      <c r="W1960" s="27"/>
    </row>
    <row r="1961" spans="23:23">
      <c r="W1961" s="27"/>
    </row>
    <row r="1962" spans="23:23">
      <c r="W1962" s="27"/>
    </row>
    <row r="1963" spans="23:23">
      <c r="W1963" s="27"/>
    </row>
    <row r="1964" spans="23:23">
      <c r="W1964" s="27"/>
    </row>
    <row r="1965" spans="23:23">
      <c r="W1965" s="27"/>
    </row>
    <row r="1966" spans="23:23">
      <c r="W1966" s="27"/>
    </row>
    <row r="1967" spans="23:23">
      <c r="W1967" s="27"/>
    </row>
    <row r="1968" spans="23:23">
      <c r="W1968" s="27"/>
    </row>
    <row r="1969" spans="23:23">
      <c r="W1969" s="27"/>
    </row>
    <row r="1970" spans="23:23">
      <c r="W1970" s="27"/>
    </row>
    <row r="1971" spans="23:23">
      <c r="W1971" s="27"/>
    </row>
    <row r="1972" spans="23:23">
      <c r="W1972" s="27"/>
    </row>
    <row r="1973" spans="23:23">
      <c r="W1973" s="27"/>
    </row>
    <row r="1974" spans="23:23">
      <c r="W1974" s="27"/>
    </row>
    <row r="1975" spans="23:23">
      <c r="W1975" s="27"/>
    </row>
    <row r="1976" spans="23:23">
      <c r="W1976" s="27"/>
    </row>
    <row r="1977" spans="23:23">
      <c r="W1977" s="27"/>
    </row>
    <row r="1978" spans="23:23">
      <c r="W1978" s="27"/>
    </row>
    <row r="1979" spans="23:23">
      <c r="W1979" s="27"/>
    </row>
    <row r="1980" spans="23:23">
      <c r="W1980" s="27"/>
    </row>
    <row r="1981" spans="23:23">
      <c r="W1981" s="27"/>
    </row>
    <row r="1982" spans="23:23">
      <c r="W1982" s="27"/>
    </row>
    <row r="1983" spans="23:23">
      <c r="W1983" s="27"/>
    </row>
    <row r="1984" spans="23:23">
      <c r="W1984" s="27"/>
    </row>
    <row r="1985" spans="23:23">
      <c r="W1985" s="27"/>
    </row>
    <row r="1986" spans="23:23">
      <c r="W1986" s="27"/>
    </row>
    <row r="1987" spans="23:23">
      <c r="W1987" s="27"/>
    </row>
    <row r="1988" spans="23:23">
      <c r="W1988" s="27"/>
    </row>
    <row r="1989" spans="23:23">
      <c r="W1989" s="27"/>
    </row>
    <row r="1990" spans="23:23">
      <c r="W1990" s="27"/>
    </row>
    <row r="1991" spans="23:23">
      <c r="W1991" s="27"/>
    </row>
    <row r="1992" spans="23:23">
      <c r="W1992" s="27"/>
    </row>
    <row r="1993" spans="23:23">
      <c r="W1993" s="27"/>
    </row>
    <row r="1994" spans="23:23">
      <c r="W1994" s="27"/>
    </row>
    <row r="1995" spans="23:23">
      <c r="W1995" s="27"/>
    </row>
    <row r="1996" spans="23:23">
      <c r="W1996" s="27"/>
    </row>
    <row r="1997" spans="23:23">
      <c r="W1997" s="27"/>
    </row>
    <row r="1998" spans="23:23">
      <c r="W1998" s="27"/>
    </row>
    <row r="1999" spans="23:23">
      <c r="W1999" s="27"/>
    </row>
    <row r="2000" spans="23:23">
      <c r="W2000" s="27"/>
    </row>
    <row r="2001" spans="23:23">
      <c r="W2001" s="27"/>
    </row>
    <row r="2002" spans="23:23">
      <c r="W2002" s="27"/>
    </row>
    <row r="2003" spans="23:23">
      <c r="W2003" s="27"/>
    </row>
    <row r="2004" spans="23:23">
      <c r="W2004" s="27"/>
    </row>
    <row r="2005" spans="23:23">
      <c r="W2005" s="27"/>
    </row>
    <row r="2006" spans="23:23">
      <c r="W2006" s="27"/>
    </row>
    <row r="2007" spans="23:23">
      <c r="W2007" s="27"/>
    </row>
    <row r="2008" spans="23:23">
      <c r="W2008" s="27"/>
    </row>
    <row r="2009" spans="23:23">
      <c r="W2009" s="27"/>
    </row>
    <row r="2010" spans="23:23">
      <c r="W2010" s="27"/>
    </row>
    <row r="2011" spans="23:23">
      <c r="W2011" s="27"/>
    </row>
    <row r="2012" spans="23:23">
      <c r="W2012" s="27"/>
    </row>
    <row r="2013" spans="23:23">
      <c r="W2013" s="27"/>
    </row>
    <row r="2014" spans="23:23">
      <c r="W2014" s="27"/>
    </row>
    <row r="2015" spans="23:23">
      <c r="W2015" s="27"/>
    </row>
    <row r="2016" spans="23:23">
      <c r="W2016" s="27"/>
    </row>
    <row r="2017" spans="23:23">
      <c r="W2017" s="27"/>
    </row>
    <row r="2018" spans="23:23">
      <c r="W2018" s="27"/>
    </row>
    <row r="2019" spans="23:23">
      <c r="W2019" s="27"/>
    </row>
    <row r="2020" spans="23:23">
      <c r="W2020" s="27"/>
    </row>
    <row r="2021" spans="23:23">
      <c r="W2021" s="27"/>
    </row>
    <row r="2022" spans="23:23">
      <c r="W2022" s="27"/>
    </row>
    <row r="2023" spans="23:23">
      <c r="W2023" s="27"/>
    </row>
    <row r="2024" spans="23:23">
      <c r="W2024" s="27"/>
    </row>
    <row r="2025" spans="23:23">
      <c r="W2025" s="27"/>
    </row>
    <row r="2026" spans="23:23">
      <c r="W2026" s="27"/>
    </row>
    <row r="2027" spans="23:23">
      <c r="W2027" s="27"/>
    </row>
    <row r="2028" spans="23:23">
      <c r="W2028" s="27"/>
    </row>
    <row r="2029" spans="23:23">
      <c r="W2029" s="27"/>
    </row>
    <row r="2030" spans="23:23">
      <c r="W2030" s="27"/>
    </row>
    <row r="2031" spans="23:23">
      <c r="W2031" s="27"/>
    </row>
    <row r="2032" spans="23:23">
      <c r="W2032" s="27"/>
    </row>
    <row r="2033" spans="23:23">
      <c r="W2033" s="27"/>
    </row>
    <row r="2034" spans="23:23">
      <c r="W2034" s="27"/>
    </row>
    <row r="2035" spans="23:23">
      <c r="W2035" s="27"/>
    </row>
    <row r="2036" spans="23:23">
      <c r="W2036" s="27"/>
    </row>
    <row r="2037" spans="23:23">
      <c r="W2037" s="27"/>
    </row>
    <row r="2038" spans="23:23">
      <c r="W2038" s="27"/>
    </row>
    <row r="2039" spans="23:23">
      <c r="W2039" s="27"/>
    </row>
    <row r="2040" spans="23:23">
      <c r="W2040" s="27"/>
    </row>
    <row r="2041" spans="23:23">
      <c r="W2041" s="27"/>
    </row>
    <row r="2042" spans="23:23">
      <c r="W2042" s="27"/>
    </row>
    <row r="2043" spans="23:23">
      <c r="W2043" s="27"/>
    </row>
    <row r="2044" spans="23:23">
      <c r="W2044" s="27"/>
    </row>
    <row r="2045" spans="23:23">
      <c r="W2045" s="27"/>
    </row>
    <row r="2046" spans="23:23">
      <c r="W2046" s="27"/>
    </row>
    <row r="2047" spans="23:23">
      <c r="W2047" s="27"/>
    </row>
    <row r="2048" spans="23:23">
      <c r="W2048" s="27"/>
    </row>
    <row r="2049" spans="23:23">
      <c r="W2049" s="27"/>
    </row>
    <row r="2050" spans="23:23">
      <c r="W2050" s="27"/>
    </row>
    <row r="2051" spans="23:23">
      <c r="W2051" s="27"/>
    </row>
    <row r="2052" spans="23:23">
      <c r="W2052" s="27"/>
    </row>
    <row r="2053" spans="23:23">
      <c r="W2053" s="27"/>
    </row>
    <row r="2054" spans="23:23">
      <c r="W2054" s="27"/>
    </row>
    <row r="2055" spans="23:23">
      <c r="W2055" s="27"/>
    </row>
    <row r="2056" spans="23:23">
      <c r="W2056" s="27"/>
    </row>
    <row r="2057" spans="23:23">
      <c r="W2057" s="27"/>
    </row>
    <row r="2058" spans="23:23">
      <c r="W2058" s="27"/>
    </row>
    <row r="2059" spans="23:23">
      <c r="W2059" s="27"/>
    </row>
    <row r="2060" spans="23:23">
      <c r="W2060" s="27"/>
    </row>
    <row r="2061" spans="23:23">
      <c r="W2061" s="27"/>
    </row>
    <row r="2062" spans="23:23">
      <c r="W2062" s="27"/>
    </row>
    <row r="2063" spans="23:23">
      <c r="W2063" s="27"/>
    </row>
    <row r="2064" spans="23:23">
      <c r="W2064" s="27"/>
    </row>
    <row r="2065" spans="23:23">
      <c r="W2065" s="27"/>
    </row>
    <row r="2066" spans="23:23">
      <c r="W2066" s="27"/>
    </row>
    <row r="2067" spans="23:23">
      <c r="W2067" s="27"/>
    </row>
    <row r="2068" spans="23:23">
      <c r="W2068" s="27"/>
    </row>
    <row r="2069" spans="23:23">
      <c r="W2069" s="27"/>
    </row>
    <row r="2070" spans="23:23">
      <c r="W2070" s="27"/>
    </row>
    <row r="2071" spans="23:23">
      <c r="W2071" s="27"/>
    </row>
    <row r="2072" spans="23:23">
      <c r="W2072" s="27"/>
    </row>
    <row r="2073" spans="23:23">
      <c r="W2073" s="27"/>
    </row>
    <row r="2074" spans="23:23">
      <c r="W2074" s="27"/>
    </row>
    <row r="2075" spans="23:23">
      <c r="W2075" s="27"/>
    </row>
    <row r="2076" spans="23:23">
      <c r="W2076" s="27"/>
    </row>
    <row r="2077" spans="23:23">
      <c r="W2077" s="27"/>
    </row>
    <row r="2078" spans="23:23">
      <c r="W2078" s="27"/>
    </row>
    <row r="2079" spans="23:23">
      <c r="W2079" s="27"/>
    </row>
    <row r="2080" spans="23:23">
      <c r="W2080" s="27"/>
    </row>
    <row r="2081" spans="23:23">
      <c r="W2081" s="27"/>
    </row>
    <row r="2082" spans="23:23">
      <c r="W2082" s="27"/>
    </row>
    <row r="2083" spans="23:23">
      <c r="W2083" s="27"/>
    </row>
    <row r="2084" spans="23:23">
      <c r="W2084" s="27"/>
    </row>
    <row r="2085" spans="23:23">
      <c r="W2085" s="27"/>
    </row>
    <row r="2086" spans="23:23">
      <c r="W2086" s="27"/>
    </row>
    <row r="2087" spans="23:23">
      <c r="W2087" s="27"/>
    </row>
    <row r="2088" spans="23:23">
      <c r="W2088" s="27"/>
    </row>
    <row r="2089" spans="23:23">
      <c r="W2089" s="27"/>
    </row>
    <row r="2090" spans="23:23">
      <c r="W2090" s="27"/>
    </row>
    <row r="2091" spans="23:23">
      <c r="W2091" s="27"/>
    </row>
    <row r="2092" spans="23:23">
      <c r="W2092" s="27"/>
    </row>
    <row r="2093" spans="23:23">
      <c r="W2093" s="27"/>
    </row>
    <row r="2094" spans="23:23">
      <c r="W2094" s="27"/>
    </row>
    <row r="2095" spans="23:23">
      <c r="W2095" s="27"/>
    </row>
    <row r="2096" spans="23:23">
      <c r="W2096" s="27"/>
    </row>
    <row r="2097" spans="23:23">
      <c r="W2097" s="27"/>
    </row>
    <row r="2098" spans="23:23">
      <c r="W2098" s="27"/>
    </row>
    <row r="2099" spans="23:23">
      <c r="W2099" s="27"/>
    </row>
    <row r="2100" spans="23:23">
      <c r="W2100" s="27"/>
    </row>
    <row r="2101" spans="23:23">
      <c r="W2101" s="27"/>
    </row>
    <row r="2102" spans="23:23">
      <c r="W2102" s="27"/>
    </row>
    <row r="2103" spans="23:23">
      <c r="W2103" s="27"/>
    </row>
    <row r="2104" spans="23:23">
      <c r="W2104" s="27"/>
    </row>
    <row r="2105" spans="23:23">
      <c r="W2105" s="27"/>
    </row>
    <row r="2106" spans="23:23">
      <c r="W2106" s="27"/>
    </row>
    <row r="2107" spans="23:23">
      <c r="W2107" s="27"/>
    </row>
    <row r="2108" spans="23:23">
      <c r="W2108" s="27"/>
    </row>
    <row r="2109" spans="23:23">
      <c r="W2109" s="27"/>
    </row>
    <row r="2110" spans="23:23">
      <c r="W2110" s="27"/>
    </row>
    <row r="2111" spans="23:23">
      <c r="W2111" s="27"/>
    </row>
    <row r="2112" spans="23:23">
      <c r="W2112" s="27"/>
    </row>
    <row r="2113" spans="23:23">
      <c r="W2113" s="27"/>
    </row>
    <row r="2114" spans="23:23">
      <c r="W2114" s="27"/>
    </row>
    <row r="2115" spans="23:23">
      <c r="W2115" s="27"/>
    </row>
    <row r="2116" spans="23:23">
      <c r="W2116" s="27"/>
    </row>
    <row r="2117" spans="23:23">
      <c r="W2117" s="27"/>
    </row>
    <row r="2118" spans="23:23">
      <c r="W2118" s="27"/>
    </row>
    <row r="2119" spans="23:23">
      <c r="W2119" s="27"/>
    </row>
    <row r="2120" spans="23:23">
      <c r="W2120" s="27"/>
    </row>
    <row r="2121" spans="23:23">
      <c r="W2121" s="27"/>
    </row>
    <row r="2122" spans="23:23">
      <c r="W2122" s="27"/>
    </row>
    <row r="2123" spans="23:23">
      <c r="W2123" s="27"/>
    </row>
    <row r="2124" spans="23:23">
      <c r="W2124" s="27"/>
    </row>
    <row r="2125" spans="23:23">
      <c r="W2125" s="27"/>
    </row>
    <row r="2126" spans="23:23">
      <c r="W2126" s="27"/>
    </row>
    <row r="2127" spans="23:23">
      <c r="W2127" s="27"/>
    </row>
    <row r="2128" spans="23:23">
      <c r="W2128" s="27"/>
    </row>
    <row r="2129" spans="23:23">
      <c r="W2129" s="27"/>
    </row>
    <row r="2130" spans="23:23">
      <c r="W2130" s="27"/>
    </row>
    <row r="2131" spans="23:23">
      <c r="W2131" s="27"/>
    </row>
    <row r="2132" spans="23:23">
      <c r="W2132" s="27"/>
    </row>
    <row r="2133" spans="23:23">
      <c r="W2133" s="27"/>
    </row>
    <row r="2134" spans="23:23">
      <c r="W2134" s="27"/>
    </row>
    <row r="2135" spans="23:23">
      <c r="W2135" s="27"/>
    </row>
    <row r="2136" spans="23:23">
      <c r="W2136" s="27"/>
    </row>
    <row r="2137" spans="23:23">
      <c r="W2137" s="27"/>
    </row>
    <row r="2138" spans="23:23">
      <c r="W2138" s="27"/>
    </row>
    <row r="2139" spans="23:23">
      <c r="W2139" s="27"/>
    </row>
    <row r="2140" spans="23:23">
      <c r="W2140" s="27"/>
    </row>
    <row r="2141" spans="23:23">
      <c r="W2141" s="27"/>
    </row>
    <row r="2142" spans="23:23">
      <c r="W2142" s="27"/>
    </row>
    <row r="2143" spans="23:23">
      <c r="W2143" s="27"/>
    </row>
    <row r="2144" spans="23:23">
      <c r="W2144" s="27"/>
    </row>
    <row r="2145" spans="23:23">
      <c r="W2145" s="27"/>
    </row>
    <row r="2146" spans="23:23">
      <c r="W2146" s="27"/>
    </row>
    <row r="2147" spans="23:23">
      <c r="W2147" s="27"/>
    </row>
    <row r="2148" spans="23:23">
      <c r="W2148" s="27"/>
    </row>
    <row r="2149" spans="23:23">
      <c r="W2149" s="27"/>
    </row>
    <row r="2150" spans="23:23">
      <c r="W2150" s="27"/>
    </row>
    <row r="2151" spans="23:23">
      <c r="W2151" s="27"/>
    </row>
    <row r="2152" spans="23:23">
      <c r="W2152" s="27"/>
    </row>
    <row r="2153" spans="23:23">
      <c r="W2153" s="27"/>
    </row>
    <row r="2154" spans="23:23">
      <c r="W2154" s="27"/>
    </row>
    <row r="2155" spans="23:23">
      <c r="W2155" s="27"/>
    </row>
    <row r="2156" spans="23:23">
      <c r="W2156" s="27"/>
    </row>
    <row r="2157" spans="23:23">
      <c r="W2157" s="27"/>
    </row>
    <row r="2158" spans="23:23">
      <c r="W2158" s="27"/>
    </row>
    <row r="2159" spans="23:23">
      <c r="W2159" s="27"/>
    </row>
    <row r="2160" spans="23:23">
      <c r="W2160" s="27"/>
    </row>
    <row r="2161" spans="23:23">
      <c r="W2161" s="27"/>
    </row>
    <row r="2162" spans="23:23">
      <c r="W2162" s="27"/>
    </row>
    <row r="2163" spans="23:23">
      <c r="W2163" s="27"/>
    </row>
    <row r="2164" spans="23:23">
      <c r="W2164" s="27"/>
    </row>
    <row r="2165" spans="23:23">
      <c r="W2165" s="27"/>
    </row>
    <row r="2166" spans="23:23">
      <c r="W2166" s="27"/>
    </row>
    <row r="2167" spans="23:23">
      <c r="W2167" s="27"/>
    </row>
    <row r="2168" spans="23:23">
      <c r="W2168" s="27"/>
    </row>
    <row r="2169" spans="23:23">
      <c r="W2169" s="27"/>
    </row>
    <row r="2170" spans="23:23">
      <c r="W2170" s="27"/>
    </row>
    <row r="2171" spans="23:23">
      <c r="W2171" s="27"/>
    </row>
    <row r="2172" spans="23:23">
      <c r="W2172" s="27"/>
    </row>
    <row r="2173" spans="23:23">
      <c r="W2173" s="27"/>
    </row>
    <row r="2174" spans="23:23">
      <c r="W2174" s="27"/>
    </row>
    <row r="2175" spans="23:23">
      <c r="W2175" s="27"/>
    </row>
    <row r="2176" spans="23:23">
      <c r="W2176" s="27"/>
    </row>
    <row r="2177" spans="23:23">
      <c r="W2177" s="27"/>
    </row>
    <row r="2178" spans="23:23">
      <c r="W2178" s="27"/>
    </row>
    <row r="2179" spans="23:23">
      <c r="W2179" s="27"/>
    </row>
    <row r="2180" spans="23:23">
      <c r="W2180" s="27"/>
    </row>
    <row r="2181" spans="23:23">
      <c r="W2181" s="27"/>
    </row>
    <row r="2182" spans="23:23">
      <c r="W2182" s="27"/>
    </row>
    <row r="2183" spans="23:23">
      <c r="W2183" s="27"/>
    </row>
    <row r="2184" spans="23:23">
      <c r="W2184" s="27"/>
    </row>
    <row r="2185" spans="23:23">
      <c r="W2185" s="27"/>
    </row>
    <row r="2186" spans="23:23">
      <c r="W2186" s="27"/>
    </row>
    <row r="2187" spans="23:23">
      <c r="W2187" s="27"/>
    </row>
    <row r="2188" spans="23:23">
      <c r="W2188" s="27"/>
    </row>
    <row r="2189" spans="23:23">
      <c r="W2189" s="27"/>
    </row>
    <row r="2190" spans="23:23">
      <c r="W2190" s="27"/>
    </row>
    <row r="2191" spans="23:23">
      <c r="W2191" s="27"/>
    </row>
    <row r="2192" spans="23:23">
      <c r="W2192" s="27"/>
    </row>
    <row r="2193" spans="23:23">
      <c r="W2193" s="27"/>
    </row>
    <row r="2194" spans="23:23">
      <c r="W2194" s="27"/>
    </row>
    <row r="2195" spans="23:23">
      <c r="W2195" s="27"/>
    </row>
    <row r="2196" spans="23:23">
      <c r="W2196" s="27"/>
    </row>
    <row r="2197" spans="23:23">
      <c r="W2197" s="27"/>
    </row>
    <row r="2198" spans="23:23">
      <c r="W2198" s="27"/>
    </row>
    <row r="2199" spans="23:23">
      <c r="W2199" s="27"/>
    </row>
    <row r="2200" spans="23:23">
      <c r="W2200" s="27"/>
    </row>
    <row r="2201" spans="23:23">
      <c r="W2201" s="27"/>
    </row>
    <row r="2202" spans="23:23">
      <c r="W2202" s="27"/>
    </row>
    <row r="2203" spans="23:23">
      <c r="W2203" s="27"/>
    </row>
    <row r="2204" spans="23:23">
      <c r="W2204" s="27"/>
    </row>
    <row r="2205" spans="23:23">
      <c r="W2205" s="27"/>
    </row>
    <row r="2206" spans="23:23">
      <c r="W2206" s="27"/>
    </row>
    <row r="2207" spans="23:23">
      <c r="W2207" s="27"/>
    </row>
    <row r="2208" spans="23:23">
      <c r="W2208" s="27"/>
    </row>
    <row r="2209" spans="23:23">
      <c r="W2209" s="27"/>
    </row>
    <row r="2210" spans="23:23">
      <c r="W2210" s="27"/>
    </row>
    <row r="2211" spans="23:23">
      <c r="W2211" s="27"/>
    </row>
    <row r="2212" spans="23:23">
      <c r="W2212" s="27"/>
    </row>
    <row r="2213" spans="23:23">
      <c r="W2213" s="27"/>
    </row>
    <row r="2214" spans="23:23">
      <c r="W2214" s="27"/>
    </row>
    <row r="2215" spans="23:23">
      <c r="W2215" s="27"/>
    </row>
    <row r="2216" spans="23:23">
      <c r="W2216" s="27"/>
    </row>
    <row r="2217" spans="23:23">
      <c r="W2217" s="27"/>
    </row>
    <row r="2218" spans="23:23">
      <c r="W2218" s="27"/>
    </row>
    <row r="2219" spans="23:23">
      <c r="W2219" s="27"/>
    </row>
    <row r="2220" spans="23:23">
      <c r="W2220" s="27"/>
    </row>
    <row r="2221" spans="23:23">
      <c r="W2221" s="27"/>
    </row>
    <row r="2222" spans="23:23">
      <c r="W2222" s="27"/>
    </row>
    <row r="2223" spans="23:23">
      <c r="W2223" s="27"/>
    </row>
    <row r="2224" spans="23:23">
      <c r="W2224" s="27"/>
    </row>
    <row r="2225" spans="23:23">
      <c r="W2225" s="27"/>
    </row>
    <row r="2226" spans="23:23">
      <c r="W2226" s="27"/>
    </row>
    <row r="2227" spans="23:23">
      <c r="W2227" s="27"/>
    </row>
    <row r="2228" spans="23:23">
      <c r="W2228" s="27"/>
    </row>
    <row r="2229" spans="23:23">
      <c r="W2229" s="27"/>
    </row>
    <row r="2230" spans="23:23">
      <c r="W2230" s="27"/>
    </row>
    <row r="2231" spans="23:23">
      <c r="W2231" s="27"/>
    </row>
    <row r="2232" spans="23:23">
      <c r="W2232" s="27"/>
    </row>
    <row r="2233" spans="23:23">
      <c r="W2233" s="27"/>
    </row>
    <row r="2234" spans="23:23">
      <c r="W2234" s="27"/>
    </row>
    <row r="2235" spans="23:23">
      <c r="W2235" s="27"/>
    </row>
    <row r="2236" spans="23:23">
      <c r="W2236" s="27"/>
    </row>
    <row r="2237" spans="23:23">
      <c r="W2237" s="27"/>
    </row>
    <row r="2238" spans="23:23">
      <c r="W2238" s="27"/>
    </row>
    <row r="2239" spans="23:23">
      <c r="W2239" s="27"/>
    </row>
    <row r="2240" spans="23:23">
      <c r="W2240" s="27"/>
    </row>
    <row r="2241" spans="23:23">
      <c r="W2241" s="27"/>
    </row>
    <row r="2242" spans="23:23">
      <c r="W2242" s="27"/>
    </row>
    <row r="2243" spans="23:23">
      <c r="W2243" s="27"/>
    </row>
    <row r="2244" spans="23:23">
      <c r="W2244" s="27"/>
    </row>
    <row r="2245" spans="23:23">
      <c r="W2245" s="27"/>
    </row>
    <row r="2246" spans="23:23">
      <c r="W2246" s="27"/>
    </row>
    <row r="2247" spans="23:23">
      <c r="W2247" s="27"/>
    </row>
    <row r="2248" spans="23:23">
      <c r="W2248" s="27"/>
    </row>
    <row r="2249" spans="23:23">
      <c r="W2249" s="27"/>
    </row>
    <row r="2250" spans="23:23">
      <c r="W2250" s="27"/>
    </row>
    <row r="2251" spans="23:23">
      <c r="W2251" s="27"/>
    </row>
    <row r="2252" spans="23:23">
      <c r="W2252" s="27"/>
    </row>
    <row r="2253" spans="23:23">
      <c r="W2253" s="27"/>
    </row>
    <row r="2254" spans="23:23">
      <c r="W2254" s="27"/>
    </row>
    <row r="2255" spans="23:23">
      <c r="W2255" s="27"/>
    </row>
    <row r="2256" spans="23:23">
      <c r="W2256" s="27"/>
    </row>
    <row r="2257" spans="23:23">
      <c r="W2257" s="27"/>
    </row>
    <row r="2258" spans="23:23">
      <c r="W2258" s="27"/>
    </row>
    <row r="2259" spans="23:23">
      <c r="W2259" s="27"/>
    </row>
    <row r="2260" spans="23:23">
      <c r="W2260" s="27"/>
    </row>
    <row r="2261" spans="23:23">
      <c r="W2261" s="27"/>
    </row>
    <row r="2262" spans="23:23">
      <c r="W2262" s="27"/>
    </row>
    <row r="2263" spans="23:23">
      <c r="W2263" s="27"/>
    </row>
    <row r="2264" spans="23:23">
      <c r="W2264" s="27"/>
    </row>
    <row r="2265" spans="23:23">
      <c r="W2265" s="27"/>
    </row>
    <row r="2266" spans="23:23">
      <c r="W2266" s="27"/>
    </row>
    <row r="2267" spans="23:23">
      <c r="W2267" s="27"/>
    </row>
    <row r="2268" spans="23:23">
      <c r="W2268" s="27"/>
    </row>
    <row r="2269" spans="23:23">
      <c r="W2269" s="27"/>
    </row>
    <row r="2270" spans="23:23">
      <c r="W2270" s="27"/>
    </row>
    <row r="2271" spans="23:23">
      <c r="W2271" s="27"/>
    </row>
    <row r="2272" spans="23:23">
      <c r="W2272" s="27"/>
    </row>
    <row r="2273" spans="23:23">
      <c r="W2273" s="27"/>
    </row>
    <row r="2274" spans="23:23">
      <c r="W2274" s="27"/>
    </row>
    <row r="2275" spans="23:23">
      <c r="W2275" s="27"/>
    </row>
    <row r="2276" spans="23:23">
      <c r="W2276" s="27"/>
    </row>
    <row r="2277" spans="23:23">
      <c r="W2277" s="27"/>
    </row>
    <row r="2278" spans="23:23">
      <c r="W2278" s="27"/>
    </row>
    <row r="2279" spans="23:23">
      <c r="W2279" s="27"/>
    </row>
    <row r="2280" spans="23:23">
      <c r="W2280" s="27"/>
    </row>
    <row r="2281" spans="23:23">
      <c r="W2281" s="27"/>
    </row>
    <row r="2282" spans="23:23">
      <c r="W2282" s="27"/>
    </row>
    <row r="2283" spans="23:23">
      <c r="W2283" s="27"/>
    </row>
    <row r="2284" spans="23:23">
      <c r="W2284" s="27"/>
    </row>
    <row r="2285" spans="23:23">
      <c r="W2285" s="27"/>
    </row>
    <row r="2286" spans="23:23">
      <c r="W2286" s="27"/>
    </row>
    <row r="2287" spans="23:23">
      <c r="W2287" s="27"/>
    </row>
    <row r="2288" spans="23:23">
      <c r="W2288" s="27"/>
    </row>
    <row r="2289" spans="23:23">
      <c r="W2289" s="27"/>
    </row>
    <row r="2290" spans="23:23">
      <c r="W2290" s="27"/>
    </row>
    <row r="2291" spans="23:23">
      <c r="W2291" s="27"/>
    </row>
    <row r="2292" spans="23:23">
      <c r="W2292" s="27"/>
    </row>
    <row r="2293" spans="23:23">
      <c r="W2293" s="27"/>
    </row>
    <row r="2294" spans="23:23">
      <c r="W2294" s="27"/>
    </row>
    <row r="2295" spans="23:23">
      <c r="W2295" s="27"/>
    </row>
    <row r="2296" spans="23:23">
      <c r="W2296" s="27"/>
    </row>
    <row r="2297" spans="23:23">
      <c r="W2297" s="27"/>
    </row>
    <row r="2298" spans="23:23">
      <c r="W2298" s="27"/>
    </row>
    <row r="2299" spans="23:23">
      <c r="W2299" s="27"/>
    </row>
    <row r="2300" spans="23:23">
      <c r="W2300" s="27"/>
    </row>
    <row r="2301" spans="23:23">
      <c r="W2301" s="27"/>
    </row>
    <row r="2302" spans="23:23">
      <c r="W2302" s="27"/>
    </row>
    <row r="2303" spans="23:23">
      <c r="W2303" s="27"/>
    </row>
    <row r="2304" spans="23:23">
      <c r="W2304" s="27"/>
    </row>
    <row r="2305" spans="23:23">
      <c r="W2305" s="27"/>
    </row>
    <row r="2306" spans="23:23">
      <c r="W2306" s="27"/>
    </row>
    <row r="2307" spans="23:23">
      <c r="W2307" s="27"/>
    </row>
    <row r="2308" spans="23:23">
      <c r="W2308" s="27"/>
    </row>
    <row r="2309" spans="23:23">
      <c r="W2309" s="27"/>
    </row>
    <row r="2310" spans="23:23">
      <c r="W2310" s="27"/>
    </row>
    <row r="2311" spans="23:23">
      <c r="W2311" s="27"/>
    </row>
    <row r="2312" spans="23:23">
      <c r="W2312" s="27"/>
    </row>
    <row r="2313" spans="23:23">
      <c r="W2313" s="27"/>
    </row>
    <row r="2314" spans="23:23">
      <c r="W2314" s="27"/>
    </row>
    <row r="2315" spans="23:23">
      <c r="W2315" s="27"/>
    </row>
    <row r="2316" spans="23:23">
      <c r="W2316" s="27"/>
    </row>
    <row r="2317" spans="23:23">
      <c r="W2317" s="27"/>
    </row>
    <row r="2318" spans="23:23">
      <c r="W2318" s="27"/>
    </row>
    <row r="2319" spans="23:23">
      <c r="W2319" s="27"/>
    </row>
    <row r="2320" spans="23:23">
      <c r="W2320" s="27"/>
    </row>
    <row r="2321" spans="23:23">
      <c r="W2321" s="27"/>
    </row>
    <row r="2322" spans="23:23">
      <c r="W2322" s="27"/>
    </row>
    <row r="2323" spans="23:23">
      <c r="W2323" s="27"/>
    </row>
    <row r="2324" spans="23:23">
      <c r="W2324" s="27"/>
    </row>
    <row r="2325" spans="23:23">
      <c r="W2325" s="27"/>
    </row>
    <row r="2326" spans="23:23">
      <c r="W2326" s="27"/>
    </row>
    <row r="2327" spans="23:23">
      <c r="W2327" s="27"/>
    </row>
    <row r="2328" spans="23:23">
      <c r="W2328" s="27"/>
    </row>
    <row r="2329" spans="23:23">
      <c r="W2329" s="27"/>
    </row>
    <row r="2330" spans="23:23">
      <c r="W2330" s="27"/>
    </row>
    <row r="2331" spans="23:23">
      <c r="W2331" s="27"/>
    </row>
    <row r="2332" spans="23:23">
      <c r="W2332" s="27"/>
    </row>
    <row r="2333" spans="23:23">
      <c r="W2333" s="27"/>
    </row>
    <row r="2334" spans="23:23">
      <c r="W2334" s="27"/>
    </row>
    <row r="2335" spans="23:23">
      <c r="W2335" s="27"/>
    </row>
    <row r="2336" spans="23:23">
      <c r="W2336" s="27"/>
    </row>
    <row r="2337" spans="23:23">
      <c r="W2337" s="27"/>
    </row>
    <row r="2338" spans="23:23">
      <c r="W2338" s="27"/>
    </row>
    <row r="2339" spans="23:23">
      <c r="W2339" s="27"/>
    </row>
    <row r="2340" spans="23:23">
      <c r="W2340" s="27"/>
    </row>
    <row r="2341" spans="23:23">
      <c r="W2341" s="27"/>
    </row>
    <row r="2342" spans="23:23">
      <c r="W2342" s="27"/>
    </row>
    <row r="2343" spans="23:23">
      <c r="W2343" s="27"/>
    </row>
    <row r="2344" spans="23:23">
      <c r="W2344" s="27"/>
    </row>
    <row r="2345" spans="23:23">
      <c r="W2345" s="27"/>
    </row>
    <row r="2346" spans="23:23">
      <c r="W2346" s="27"/>
    </row>
    <row r="2347" spans="23:23">
      <c r="W2347" s="27"/>
    </row>
    <row r="2348" spans="23:23">
      <c r="W2348" s="27"/>
    </row>
    <row r="2349" spans="23:23">
      <c r="W2349" s="27"/>
    </row>
    <row r="2350" spans="23:23">
      <c r="W2350" s="27"/>
    </row>
    <row r="2351" spans="23:23">
      <c r="W2351" s="27"/>
    </row>
    <row r="2352" spans="23:23">
      <c r="W2352" s="27"/>
    </row>
    <row r="2353" spans="23:23">
      <c r="W2353" s="27"/>
    </row>
    <row r="2354" spans="23:23">
      <c r="W2354" s="27"/>
    </row>
    <row r="2355" spans="23:23">
      <c r="W2355" s="27"/>
    </row>
    <row r="2356" spans="23:23">
      <c r="W2356" s="27"/>
    </row>
    <row r="2357" spans="23:23">
      <c r="W2357" s="27"/>
    </row>
    <row r="2358" spans="23:23">
      <c r="W2358" s="27"/>
    </row>
    <row r="2359" spans="23:23">
      <c r="W2359" s="27"/>
    </row>
    <row r="2360" spans="23:23">
      <c r="W2360" s="27"/>
    </row>
    <row r="2361" spans="23:23">
      <c r="W2361" s="27"/>
    </row>
    <row r="2362" spans="23:23">
      <c r="W2362" s="27"/>
    </row>
    <row r="2363" spans="23:23">
      <c r="W2363" s="27"/>
    </row>
    <row r="2364" spans="23:23">
      <c r="W2364" s="27"/>
    </row>
    <row r="2365" spans="23:23">
      <c r="W2365" s="27"/>
    </row>
    <row r="2366" spans="23:23">
      <c r="W2366" s="27"/>
    </row>
    <row r="2367" spans="23:23">
      <c r="W2367" s="27"/>
    </row>
    <row r="2368" spans="23:23">
      <c r="W2368" s="27"/>
    </row>
    <row r="2369" spans="23:23">
      <c r="W2369" s="27"/>
    </row>
    <row r="2370" spans="23:23">
      <c r="W2370" s="27"/>
    </row>
    <row r="2371" spans="23:23">
      <c r="W2371" s="27"/>
    </row>
    <row r="2372" spans="23:23">
      <c r="W2372" s="27"/>
    </row>
    <row r="2373" spans="23:23">
      <c r="W2373" s="27"/>
    </row>
    <row r="2374" spans="23:23">
      <c r="W2374" s="27"/>
    </row>
    <row r="2375" spans="23:23">
      <c r="W2375" s="27"/>
    </row>
    <row r="2376" spans="23:23">
      <c r="W2376" s="27"/>
    </row>
    <row r="2377" spans="23:23">
      <c r="W2377" s="27"/>
    </row>
    <row r="2378" spans="23:23">
      <c r="W2378" s="27"/>
    </row>
    <row r="2379" spans="23:23">
      <c r="W2379" s="27"/>
    </row>
    <row r="2380" spans="23:23">
      <c r="W2380" s="27"/>
    </row>
    <row r="2381" spans="23:23">
      <c r="W2381" s="27"/>
    </row>
    <row r="2382" spans="23:23">
      <c r="W2382" s="27"/>
    </row>
    <row r="2383" spans="23:23">
      <c r="W2383" s="27"/>
    </row>
    <row r="2384" spans="23:23">
      <c r="W2384" s="27"/>
    </row>
    <row r="2385" spans="23:23">
      <c r="W2385" s="27"/>
    </row>
    <row r="2386" spans="23:23">
      <c r="W2386" s="27"/>
    </row>
    <row r="2387" spans="23:23">
      <c r="W2387" s="27"/>
    </row>
    <row r="2388" spans="23:23">
      <c r="W2388" s="27"/>
    </row>
    <row r="2389" spans="23:23">
      <c r="W2389" s="27"/>
    </row>
    <row r="2390" spans="23:23">
      <c r="W2390" s="27"/>
    </row>
    <row r="2391" spans="23:23">
      <c r="W2391" s="27"/>
    </row>
    <row r="2392" spans="23:23">
      <c r="W2392" s="27"/>
    </row>
    <row r="2393" spans="23:23">
      <c r="W2393" s="27"/>
    </row>
    <row r="2394" spans="23:23">
      <c r="W2394" s="27"/>
    </row>
    <row r="2395" spans="23:23">
      <c r="W2395" s="27"/>
    </row>
    <row r="2396" spans="23:23">
      <c r="W2396" s="27"/>
    </row>
    <row r="2397" spans="23:23">
      <c r="W2397" s="27"/>
    </row>
    <row r="2398" spans="23:23">
      <c r="W2398" s="27"/>
    </row>
    <row r="2399" spans="23:23">
      <c r="W2399" s="27"/>
    </row>
    <row r="2400" spans="23:23">
      <c r="W2400" s="27"/>
    </row>
    <row r="2401" spans="23:23">
      <c r="W2401" s="27"/>
    </row>
    <row r="2402" spans="23:23">
      <c r="W2402" s="27"/>
    </row>
    <row r="2403" spans="23:23">
      <c r="W2403" s="27"/>
    </row>
    <row r="2404" spans="23:23">
      <c r="W2404" s="27"/>
    </row>
    <row r="2405" spans="23:23">
      <c r="W2405" s="27"/>
    </row>
    <row r="2406" spans="23:23">
      <c r="W2406" s="27"/>
    </row>
    <row r="2407" spans="23:23">
      <c r="W2407" s="27"/>
    </row>
    <row r="2408" spans="23:23">
      <c r="W2408" s="27"/>
    </row>
    <row r="2409" spans="23:23">
      <c r="W2409" s="27"/>
    </row>
    <row r="2410" spans="23:23">
      <c r="W2410" s="27"/>
    </row>
    <row r="2411" spans="23:23">
      <c r="W2411" s="27"/>
    </row>
    <row r="2412" spans="23:23">
      <c r="W2412" s="27"/>
    </row>
    <row r="2413" spans="23:23">
      <c r="W2413" s="27"/>
    </row>
    <row r="2414" spans="23:23">
      <c r="W2414" s="27"/>
    </row>
    <row r="2415" spans="23:23">
      <c r="W2415" s="27"/>
    </row>
    <row r="2416" spans="23:23">
      <c r="W2416" s="27"/>
    </row>
    <row r="2417" spans="23:23">
      <c r="W2417" s="27"/>
    </row>
    <row r="2418" spans="23:23">
      <c r="W2418" s="27"/>
    </row>
    <row r="2419" spans="23:23">
      <c r="W2419" s="27"/>
    </row>
    <row r="2420" spans="23:23">
      <c r="W2420" s="27"/>
    </row>
    <row r="2421" spans="23:23">
      <c r="W2421" s="27"/>
    </row>
    <row r="2422" spans="23:23">
      <c r="W2422" s="27"/>
    </row>
    <row r="2423" spans="23:23">
      <c r="W2423" s="27"/>
    </row>
    <row r="2424" spans="23:23">
      <c r="W2424" s="27"/>
    </row>
    <row r="2425" spans="23:23">
      <c r="W2425" s="27"/>
    </row>
    <row r="2426" spans="23:23">
      <c r="W2426" s="27"/>
    </row>
    <row r="2427" spans="23:23">
      <c r="W2427" s="27"/>
    </row>
    <row r="2428" spans="23:23">
      <c r="W2428" s="27"/>
    </row>
    <row r="2429" spans="23:23">
      <c r="W2429" s="27"/>
    </row>
    <row r="2430" spans="23:23">
      <c r="W2430" s="27"/>
    </row>
    <row r="2431" spans="23:23">
      <c r="W2431" s="27"/>
    </row>
    <row r="2432" spans="23:23">
      <c r="W2432" s="27"/>
    </row>
    <row r="2433" spans="23:23">
      <c r="W2433" s="27"/>
    </row>
    <row r="2434" spans="23:23">
      <c r="W2434" s="27"/>
    </row>
    <row r="2435" spans="23:23">
      <c r="W2435" s="27"/>
    </row>
    <row r="2436" spans="23:23">
      <c r="W2436" s="27"/>
    </row>
    <row r="2437" spans="23:23">
      <c r="W2437" s="27"/>
    </row>
    <row r="2438" spans="23:23">
      <c r="W2438" s="27"/>
    </row>
    <row r="2439" spans="23:23">
      <c r="W2439" s="27"/>
    </row>
    <row r="2440" spans="23:23">
      <c r="W2440" s="27"/>
    </row>
    <row r="2441" spans="23:23">
      <c r="W2441" s="27"/>
    </row>
    <row r="2442" spans="23:23">
      <c r="W2442" s="27"/>
    </row>
    <row r="2443" spans="23:23">
      <c r="W2443" s="27"/>
    </row>
    <row r="2444" spans="23:23">
      <c r="W2444" s="27"/>
    </row>
    <row r="2445" spans="23:23">
      <c r="W2445" s="27"/>
    </row>
    <row r="2446" spans="23:23">
      <c r="W2446" s="27"/>
    </row>
    <row r="2447" spans="23:23">
      <c r="W2447" s="27"/>
    </row>
    <row r="2448" spans="23:23">
      <c r="W2448" s="27"/>
    </row>
    <row r="2449" spans="23:23">
      <c r="W2449" s="27"/>
    </row>
    <row r="2450" spans="23:23">
      <c r="W2450" s="27"/>
    </row>
    <row r="2451" spans="23:23">
      <c r="W2451" s="27"/>
    </row>
    <row r="2452" spans="23:23">
      <c r="W2452" s="27"/>
    </row>
    <row r="2453" spans="23:23">
      <c r="W2453" s="27"/>
    </row>
    <row r="2454" spans="23:23">
      <c r="W2454" s="27"/>
    </row>
    <row r="2455" spans="23:23">
      <c r="W2455" s="27"/>
    </row>
    <row r="2456" spans="23:23">
      <c r="W2456" s="27"/>
    </row>
    <row r="2457" spans="23:23">
      <c r="W2457" s="27"/>
    </row>
    <row r="2458" spans="23:23">
      <c r="W2458" s="27"/>
    </row>
    <row r="2459" spans="23:23">
      <c r="W2459" s="27"/>
    </row>
    <row r="2460" spans="23:23">
      <c r="W2460" s="27"/>
    </row>
    <row r="2461" spans="23:23">
      <c r="W2461" s="27"/>
    </row>
    <row r="2462" spans="23:23">
      <c r="W2462" s="27"/>
    </row>
    <row r="2463" spans="23:23">
      <c r="W2463" s="27"/>
    </row>
    <row r="2464" spans="23:23">
      <c r="W2464" s="27"/>
    </row>
    <row r="2465" spans="23:23">
      <c r="W2465" s="27"/>
    </row>
    <row r="2466" spans="23:23">
      <c r="W2466" s="27"/>
    </row>
    <row r="2467" spans="23:23">
      <c r="W2467" s="27"/>
    </row>
    <row r="2468" spans="23:23">
      <c r="W2468" s="27"/>
    </row>
    <row r="2469" spans="23:23">
      <c r="W2469" s="27"/>
    </row>
    <row r="2470" spans="23:23">
      <c r="W2470" s="27"/>
    </row>
    <row r="2471" spans="23:23">
      <c r="W2471" s="27"/>
    </row>
    <row r="2472" spans="23:23">
      <c r="W2472" s="27"/>
    </row>
    <row r="2473" spans="23:23">
      <c r="W2473" s="27"/>
    </row>
    <row r="2474" spans="23:23">
      <c r="W2474" s="27"/>
    </row>
    <row r="2475" spans="23:23">
      <c r="W2475" s="27"/>
    </row>
    <row r="2476" spans="23:23">
      <c r="W2476" s="27"/>
    </row>
    <row r="2477" spans="23:23">
      <c r="W2477" s="27"/>
    </row>
    <row r="2478" spans="23:23">
      <c r="W2478" s="27"/>
    </row>
    <row r="2479" spans="23:23">
      <c r="W2479" s="27"/>
    </row>
    <row r="2480" spans="23:23">
      <c r="W2480" s="27"/>
    </row>
    <row r="2481" spans="23:23">
      <c r="W2481" s="27"/>
    </row>
    <row r="2482" spans="23:23">
      <c r="W2482" s="27"/>
    </row>
    <row r="2483" spans="23:23">
      <c r="W2483" s="27"/>
    </row>
    <row r="2484" spans="23:23">
      <c r="W2484" s="27"/>
    </row>
    <row r="2485" spans="23:23">
      <c r="W2485" s="27"/>
    </row>
    <row r="2486" spans="23:23">
      <c r="W2486" s="27"/>
    </row>
    <row r="2487" spans="23:23">
      <c r="W2487" s="27"/>
    </row>
    <row r="2488" spans="23:23">
      <c r="W2488" s="27"/>
    </row>
    <row r="2489" spans="23:23">
      <c r="W2489" s="27"/>
    </row>
    <row r="2490" spans="23:23">
      <c r="W2490" s="27"/>
    </row>
    <row r="2491" spans="23:23">
      <c r="W2491" s="27"/>
    </row>
    <row r="2492" spans="23:23">
      <c r="W2492" s="27"/>
    </row>
    <row r="2493" spans="23:23">
      <c r="W2493" s="27"/>
    </row>
    <row r="2494" spans="23:23">
      <c r="W2494" s="27"/>
    </row>
    <row r="2495" spans="23:23">
      <c r="W2495" s="27"/>
    </row>
    <row r="2496" spans="23:23">
      <c r="W2496" s="27"/>
    </row>
    <row r="2497" spans="23:23">
      <c r="W2497" s="27"/>
    </row>
    <row r="2498" spans="23:23">
      <c r="W2498" s="27"/>
    </row>
    <row r="2499" spans="23:23">
      <c r="W2499" s="27"/>
    </row>
    <row r="2500" spans="23:23">
      <c r="W2500" s="27"/>
    </row>
    <row r="2501" spans="23:23">
      <c r="W2501" s="27"/>
    </row>
    <row r="2502" spans="23:23">
      <c r="W2502" s="27"/>
    </row>
    <row r="2503" spans="23:23">
      <c r="W2503" s="27"/>
    </row>
    <row r="2504" spans="23:23">
      <c r="W2504" s="27"/>
    </row>
    <row r="2505" spans="23:23">
      <c r="W2505" s="27"/>
    </row>
    <row r="2506" spans="23:23">
      <c r="W2506" s="27"/>
    </row>
    <row r="2507" spans="23:23">
      <c r="W2507" s="27"/>
    </row>
    <row r="2508" spans="23:23">
      <c r="W2508" s="27"/>
    </row>
    <row r="2509" spans="23:23">
      <c r="W2509" s="27"/>
    </row>
    <row r="2510" spans="23:23">
      <c r="W2510" s="27"/>
    </row>
    <row r="2511" spans="23:23">
      <c r="W2511" s="27"/>
    </row>
    <row r="2512" spans="23:23">
      <c r="W2512" s="27"/>
    </row>
    <row r="2513" spans="23:23">
      <c r="W2513" s="27"/>
    </row>
    <row r="2514" spans="23:23">
      <c r="W2514" s="27"/>
    </row>
    <row r="2515" spans="23:23">
      <c r="W2515" s="27"/>
    </row>
    <row r="2516" spans="23:23">
      <c r="W2516" s="27"/>
    </row>
    <row r="2517" spans="23:23">
      <c r="W2517" s="27"/>
    </row>
    <row r="2518" spans="23:23">
      <c r="W2518" s="27"/>
    </row>
    <row r="2519" spans="23:23">
      <c r="W2519" s="27"/>
    </row>
    <row r="2520" spans="23:23">
      <c r="W2520" s="27"/>
    </row>
    <row r="2521" spans="23:23">
      <c r="W2521" s="27"/>
    </row>
    <row r="2522" spans="23:23">
      <c r="W2522" s="27"/>
    </row>
    <row r="2523" spans="23:23">
      <c r="W2523" s="27"/>
    </row>
    <row r="2524" spans="23:23">
      <c r="W2524" s="27"/>
    </row>
    <row r="2525" spans="23:23">
      <c r="W2525" s="27"/>
    </row>
    <row r="2526" spans="23:23">
      <c r="W2526" s="27"/>
    </row>
    <row r="2527" spans="23:23">
      <c r="W2527" s="27"/>
    </row>
    <row r="2528" spans="23:23">
      <c r="W2528" s="27"/>
    </row>
    <row r="2529" spans="23:23">
      <c r="W2529" s="27"/>
    </row>
    <row r="2530" spans="23:23">
      <c r="W2530" s="27"/>
    </row>
    <row r="2531" spans="23:23">
      <c r="W2531" s="27"/>
    </row>
    <row r="2532" spans="23:23">
      <c r="W2532" s="27"/>
    </row>
    <row r="2533" spans="23:23">
      <c r="W2533" s="27"/>
    </row>
    <row r="2534" spans="23:23">
      <c r="W2534" s="27"/>
    </row>
    <row r="2535" spans="23:23">
      <c r="W2535" s="27"/>
    </row>
    <row r="2536" spans="23:23">
      <c r="W2536" s="27"/>
    </row>
    <row r="2537" spans="23:23">
      <c r="W2537" s="27"/>
    </row>
    <row r="2538" spans="23:23">
      <c r="W2538" s="27"/>
    </row>
    <row r="2539" spans="23:23">
      <c r="W2539" s="27"/>
    </row>
    <row r="2540" spans="23:23">
      <c r="W2540" s="27"/>
    </row>
    <row r="2541" spans="23:23">
      <c r="W2541" s="27"/>
    </row>
    <row r="2542" spans="23:23">
      <c r="W2542" s="27"/>
    </row>
    <row r="2543" spans="23:23">
      <c r="W2543" s="27"/>
    </row>
    <row r="2544" spans="23:23">
      <c r="W2544" s="27"/>
    </row>
    <row r="2545" spans="23:23">
      <c r="W2545" s="27"/>
    </row>
    <row r="2546" spans="23:23">
      <c r="W2546" s="27"/>
    </row>
    <row r="2547" spans="23:23">
      <c r="W2547" s="27"/>
    </row>
    <row r="2548" spans="23:23">
      <c r="W2548" s="27"/>
    </row>
    <row r="2549" spans="23:23">
      <c r="W2549" s="27"/>
    </row>
    <row r="2550" spans="23:23">
      <c r="W2550" s="27"/>
    </row>
    <row r="2551" spans="23:23">
      <c r="W2551" s="27"/>
    </row>
    <row r="2552" spans="23:23">
      <c r="W2552" s="27"/>
    </row>
    <row r="2553" spans="23:23">
      <c r="W2553" s="27"/>
    </row>
    <row r="2554" spans="23:23">
      <c r="W2554" s="27"/>
    </row>
    <row r="2555" spans="23:23">
      <c r="W2555" s="27"/>
    </row>
    <row r="2556" spans="23:23">
      <c r="W2556" s="27"/>
    </row>
    <row r="2557" spans="23:23">
      <c r="W2557" s="27"/>
    </row>
    <row r="2558" spans="23:23">
      <c r="W2558" s="27"/>
    </row>
    <row r="2559" spans="23:23">
      <c r="W2559" s="27"/>
    </row>
    <row r="2560" spans="23:23">
      <c r="W2560" s="27"/>
    </row>
    <row r="2561" spans="23:23">
      <c r="W2561" s="27"/>
    </row>
    <row r="2562" spans="23:23">
      <c r="W2562" s="27"/>
    </row>
    <row r="2563" spans="23:23">
      <c r="W2563" s="27"/>
    </row>
    <row r="2564" spans="23:23">
      <c r="W2564" s="27"/>
    </row>
    <row r="2565" spans="23:23">
      <c r="W2565" s="27"/>
    </row>
    <row r="2566" spans="23:23">
      <c r="W2566" s="27"/>
    </row>
    <row r="2567" spans="23:23">
      <c r="W2567" s="27"/>
    </row>
    <row r="2568" spans="23:23">
      <c r="W2568" s="27"/>
    </row>
    <row r="2569" spans="23:23">
      <c r="W2569" s="27"/>
    </row>
    <row r="2570" spans="23:23">
      <c r="W2570" s="27"/>
    </row>
    <row r="2571" spans="23:23">
      <c r="W2571" s="27"/>
    </row>
    <row r="2572" spans="23:23">
      <c r="W2572" s="27"/>
    </row>
    <row r="2573" spans="23:23">
      <c r="W2573" s="27"/>
    </row>
    <row r="2574" spans="23:23">
      <c r="W2574" s="27"/>
    </row>
    <row r="2575" spans="23:23">
      <c r="W2575" s="27"/>
    </row>
    <row r="2576" spans="23:23">
      <c r="W2576" s="27"/>
    </row>
    <row r="2577" spans="23:23">
      <c r="W2577" s="27"/>
    </row>
    <row r="2578" spans="23:23">
      <c r="W2578" s="27"/>
    </row>
    <row r="2579" spans="23:23">
      <c r="W2579" s="27"/>
    </row>
    <row r="2580" spans="23:23">
      <c r="W2580" s="27"/>
    </row>
    <row r="2581" spans="23:23">
      <c r="W2581" s="27"/>
    </row>
    <row r="2582" spans="23:23">
      <c r="W2582" s="27"/>
    </row>
    <row r="2583" spans="23:23">
      <c r="W2583" s="27"/>
    </row>
    <row r="2584" spans="23:23">
      <c r="W2584" s="27"/>
    </row>
    <row r="2585" spans="23:23">
      <c r="W2585" s="27"/>
    </row>
    <row r="2586" spans="23:23">
      <c r="W2586" s="27"/>
    </row>
    <row r="2587" spans="23:23">
      <c r="W2587" s="27"/>
    </row>
    <row r="2588" spans="23:23">
      <c r="W2588" s="27"/>
    </row>
    <row r="2589" spans="23:23">
      <c r="W2589" s="27"/>
    </row>
    <row r="2590" spans="23:23">
      <c r="W2590" s="27"/>
    </row>
    <row r="2591" spans="23:23">
      <c r="W2591" s="27"/>
    </row>
    <row r="2592" spans="23:23">
      <c r="W2592" s="27"/>
    </row>
    <row r="2593" spans="23:23">
      <c r="W2593" s="27"/>
    </row>
    <row r="2594" spans="23:23">
      <c r="W2594" s="27"/>
    </row>
    <row r="2595" spans="23:23">
      <c r="W2595" s="27"/>
    </row>
    <row r="2596" spans="23:23">
      <c r="W2596" s="27"/>
    </row>
    <row r="2597" spans="23:23">
      <c r="W2597" s="27"/>
    </row>
    <row r="2598" spans="23:23">
      <c r="W2598" s="27"/>
    </row>
    <row r="2599" spans="23:23">
      <c r="W2599" s="27"/>
    </row>
    <row r="2600" spans="23:23">
      <c r="W2600" s="27"/>
    </row>
    <row r="2601" spans="23:23">
      <c r="W2601" s="27"/>
    </row>
    <row r="2602" spans="23:23">
      <c r="W2602" s="27"/>
    </row>
    <row r="2603" spans="23:23">
      <c r="W2603" s="27"/>
    </row>
    <row r="2604" spans="23:23">
      <c r="W2604" s="27"/>
    </row>
    <row r="2605" spans="23:23">
      <c r="W2605" s="27"/>
    </row>
    <row r="2606" spans="23:23">
      <c r="W2606" s="27"/>
    </row>
    <row r="2607" spans="23:23">
      <c r="W2607" s="27"/>
    </row>
    <row r="2608" spans="23:23">
      <c r="W2608" s="27"/>
    </row>
    <row r="2609" spans="23:23">
      <c r="W2609" s="27"/>
    </row>
    <row r="2610" spans="23:23">
      <c r="W2610" s="27"/>
    </row>
    <row r="2611" spans="23:23">
      <c r="W2611" s="27"/>
    </row>
    <row r="2612" spans="23:23">
      <c r="W2612" s="27"/>
    </row>
    <row r="2613" spans="23:23">
      <c r="W2613" s="27"/>
    </row>
    <row r="2614" spans="23:23">
      <c r="W2614" s="27"/>
    </row>
    <row r="2615" spans="23:23">
      <c r="W2615" s="27"/>
    </row>
    <row r="2616" spans="23:23">
      <c r="W2616" s="27"/>
    </row>
    <row r="2617" spans="23:23">
      <c r="W2617" s="27"/>
    </row>
    <row r="2618" spans="23:23">
      <c r="W2618" s="27"/>
    </row>
    <row r="2619" spans="23:23">
      <c r="W2619" s="27"/>
    </row>
    <row r="2620" spans="23:23">
      <c r="W2620" s="27"/>
    </row>
    <row r="2621" spans="23:23">
      <c r="W2621" s="27"/>
    </row>
    <row r="2622" spans="23:23">
      <c r="W2622" s="27"/>
    </row>
    <row r="2623" spans="23:23">
      <c r="W2623" s="27"/>
    </row>
    <row r="2624" spans="23:23">
      <c r="W2624" s="27"/>
    </row>
    <row r="2625" spans="23:23">
      <c r="W2625" s="27"/>
    </row>
    <row r="2626" spans="23:23">
      <c r="W2626" s="27"/>
    </row>
    <row r="2627" spans="23:23">
      <c r="W2627" s="27"/>
    </row>
    <row r="2628" spans="23:23">
      <c r="W2628" s="27"/>
    </row>
    <row r="2629" spans="23:23">
      <c r="W2629" s="27"/>
    </row>
    <row r="2630" spans="23:23">
      <c r="W2630" s="27"/>
    </row>
    <row r="2631" spans="23:23">
      <c r="W2631" s="27"/>
    </row>
    <row r="2632" spans="23:23">
      <c r="W2632" s="27"/>
    </row>
    <row r="2633" spans="23:23">
      <c r="W2633" s="27"/>
    </row>
    <row r="2634" spans="23:23">
      <c r="W2634" s="27"/>
    </row>
    <row r="2635" spans="23:23">
      <c r="W2635" s="27"/>
    </row>
    <row r="2636" spans="23:23">
      <c r="W2636" s="27"/>
    </row>
    <row r="2637" spans="23:23">
      <c r="W2637" s="27"/>
    </row>
    <row r="2638" spans="23:23">
      <c r="W2638" s="27"/>
    </row>
    <row r="2639" spans="23:23">
      <c r="W2639" s="27"/>
    </row>
    <row r="2640" spans="23:23">
      <c r="W2640" s="27"/>
    </row>
    <row r="2641" spans="23:23">
      <c r="W2641" s="27"/>
    </row>
    <row r="2642" spans="23:23">
      <c r="W2642" s="27"/>
    </row>
    <row r="2643" spans="23:23">
      <c r="W2643" s="27"/>
    </row>
    <row r="2644" spans="23:23">
      <c r="W2644" s="27"/>
    </row>
    <row r="2645" spans="23:23">
      <c r="W2645" s="27"/>
    </row>
    <row r="2646" spans="23:23">
      <c r="W2646" s="27"/>
    </row>
    <row r="2647" spans="23:23">
      <c r="W2647" s="27"/>
    </row>
    <row r="2648" spans="23:23">
      <c r="W2648" s="27"/>
    </row>
    <row r="2649" spans="23:23">
      <c r="W2649" s="27"/>
    </row>
    <row r="2650" spans="23:23">
      <c r="W2650" s="27"/>
    </row>
    <row r="2651" spans="23:23">
      <c r="W2651" s="27"/>
    </row>
    <row r="2652" spans="23:23">
      <c r="W2652" s="27"/>
    </row>
    <row r="2653" spans="23:23">
      <c r="W2653" s="27"/>
    </row>
    <row r="2654" spans="23:23">
      <c r="W2654" s="27"/>
    </row>
    <row r="2655" spans="23:23">
      <c r="W2655" s="27"/>
    </row>
    <row r="2656" spans="23:23">
      <c r="W2656" s="27"/>
    </row>
    <row r="2657" spans="23:23">
      <c r="W2657" s="27"/>
    </row>
    <row r="2658" spans="23:23">
      <c r="W2658" s="27"/>
    </row>
    <row r="2659" spans="23:23">
      <c r="W2659" s="27"/>
    </row>
    <row r="2660" spans="23:23">
      <c r="W2660" s="27"/>
    </row>
    <row r="2661" spans="23:23">
      <c r="W2661" s="27"/>
    </row>
    <row r="2662" spans="23:23">
      <c r="W2662" s="27"/>
    </row>
    <row r="2663" spans="23:23">
      <c r="W2663" s="27"/>
    </row>
    <row r="2664" spans="23:23">
      <c r="W2664" s="27"/>
    </row>
    <row r="2665" spans="23:23">
      <c r="W2665" s="27"/>
    </row>
    <row r="2666" spans="23:23">
      <c r="W2666" s="27"/>
    </row>
    <row r="2667" spans="23:23">
      <c r="W2667" s="27"/>
    </row>
    <row r="2668" spans="23:23">
      <c r="W2668" s="27"/>
    </row>
    <row r="2669" spans="23:23">
      <c r="W2669" s="27"/>
    </row>
    <row r="2670" spans="23:23">
      <c r="W2670" s="27"/>
    </row>
    <row r="2671" spans="23:23">
      <c r="W2671" s="27"/>
    </row>
    <row r="2672" spans="23:23">
      <c r="W2672" s="27"/>
    </row>
    <row r="2673" spans="23:23">
      <c r="W2673" s="27"/>
    </row>
    <row r="2674" spans="23:23">
      <c r="W2674" s="27"/>
    </row>
    <row r="2675" spans="23:23">
      <c r="W2675" s="27"/>
    </row>
    <row r="2676" spans="23:23">
      <c r="W2676" s="27"/>
    </row>
    <row r="2677" spans="23:23">
      <c r="W2677" s="27"/>
    </row>
    <row r="2678" spans="23:23">
      <c r="W2678" s="27"/>
    </row>
    <row r="2679" spans="23:23">
      <c r="W2679" s="27"/>
    </row>
    <row r="2680" spans="23:23">
      <c r="W2680" s="27"/>
    </row>
    <row r="2681" spans="23:23">
      <c r="W2681" s="27"/>
    </row>
    <row r="2682" spans="23:23">
      <c r="W2682" s="27"/>
    </row>
    <row r="2683" spans="23:23">
      <c r="W2683" s="27"/>
    </row>
    <row r="2684" spans="23:23">
      <c r="W2684" s="27"/>
    </row>
    <row r="2685" spans="23:23">
      <c r="W2685" s="27"/>
    </row>
    <row r="2686" spans="23:23">
      <c r="W2686" s="27"/>
    </row>
    <row r="2687" spans="23:23">
      <c r="W2687" s="27"/>
    </row>
    <row r="2688" spans="23:23">
      <c r="W2688" s="27"/>
    </row>
    <row r="2689" spans="23:23">
      <c r="W2689" s="27"/>
    </row>
    <row r="2690" spans="23:23">
      <c r="W2690" s="27"/>
    </row>
    <row r="2691" spans="23:23">
      <c r="W2691" s="27"/>
    </row>
    <row r="2692" spans="23:23">
      <c r="W2692" s="27"/>
    </row>
    <row r="2693" spans="23:23">
      <c r="W2693" s="27"/>
    </row>
    <row r="2694" spans="23:23">
      <c r="W2694" s="27"/>
    </row>
    <row r="2695" spans="23:23">
      <c r="W2695" s="27"/>
    </row>
    <row r="2696" spans="23:23">
      <c r="W2696" s="27"/>
    </row>
    <row r="2697" spans="23:23">
      <c r="W2697" s="27"/>
    </row>
    <row r="2698" spans="23:23">
      <c r="W2698" s="27"/>
    </row>
    <row r="2699" spans="23:23">
      <c r="W2699" s="27"/>
    </row>
    <row r="2700" spans="23:23">
      <c r="W2700" s="27"/>
    </row>
    <row r="2701" spans="23:23">
      <c r="W2701" s="27"/>
    </row>
    <row r="2702" spans="23:23">
      <c r="W2702" s="27"/>
    </row>
    <row r="2703" spans="23:23">
      <c r="W2703" s="27"/>
    </row>
    <row r="2704" spans="23:23">
      <c r="W2704" s="27"/>
    </row>
    <row r="2705" spans="23:23">
      <c r="W2705" s="27"/>
    </row>
    <row r="2706" spans="23:23">
      <c r="W2706" s="27"/>
    </row>
    <row r="2707" spans="23:23">
      <c r="W2707" s="27"/>
    </row>
    <row r="2708" spans="23:23">
      <c r="W2708" s="27"/>
    </row>
    <row r="2709" spans="23:23">
      <c r="W2709" s="27"/>
    </row>
    <row r="2710" spans="23:23">
      <c r="W2710" s="27"/>
    </row>
    <row r="2711" spans="23:23">
      <c r="W2711" s="27"/>
    </row>
    <row r="2712" spans="23:23">
      <c r="W2712" s="27"/>
    </row>
    <row r="2713" spans="23:23">
      <c r="W2713" s="27"/>
    </row>
    <row r="2714" spans="23:23">
      <c r="W2714" s="27"/>
    </row>
    <row r="2715" spans="23:23">
      <c r="W2715" s="27"/>
    </row>
    <row r="2716" spans="23:23">
      <c r="W2716" s="27"/>
    </row>
    <row r="2717" spans="23:23">
      <c r="W2717" s="27"/>
    </row>
    <row r="2718" spans="23:23">
      <c r="W2718" s="27"/>
    </row>
    <row r="2719" spans="23:23">
      <c r="W2719" s="27"/>
    </row>
    <row r="2720" spans="23:23">
      <c r="W2720" s="27"/>
    </row>
    <row r="2721" spans="23:23">
      <c r="W2721" s="27"/>
    </row>
    <row r="2722" spans="23:23">
      <c r="W2722" s="27"/>
    </row>
    <row r="2723" spans="23:23">
      <c r="W2723" s="27"/>
    </row>
    <row r="2724" spans="23:23">
      <c r="W2724" s="27"/>
    </row>
    <row r="2725" spans="23:23">
      <c r="W2725" s="27"/>
    </row>
    <row r="2726" spans="23:23">
      <c r="W2726" s="27"/>
    </row>
    <row r="2727" spans="23:23">
      <c r="W2727" s="27"/>
    </row>
    <row r="2728" spans="23:23">
      <c r="W2728" s="27"/>
    </row>
    <row r="2729" spans="23:23">
      <c r="W2729" s="27"/>
    </row>
    <row r="2730" spans="23:23">
      <c r="W2730" s="27"/>
    </row>
    <row r="2731" spans="23:23">
      <c r="W2731" s="27"/>
    </row>
    <row r="2732" spans="23:23">
      <c r="W2732" s="27"/>
    </row>
    <row r="2733" spans="23:23">
      <c r="W2733" s="27"/>
    </row>
    <row r="2734" spans="23:23">
      <c r="W2734" s="27"/>
    </row>
    <row r="2735" spans="23:23">
      <c r="W2735" s="27"/>
    </row>
    <row r="2736" spans="23:23">
      <c r="W2736" s="27"/>
    </row>
    <row r="2737" spans="23:23">
      <c r="W2737" s="27"/>
    </row>
    <row r="2738" spans="23:23">
      <c r="W2738" s="27"/>
    </row>
    <row r="2739" spans="23:23">
      <c r="W2739" s="27"/>
    </row>
    <row r="2740" spans="23:23">
      <c r="W2740" s="27"/>
    </row>
    <row r="2741" spans="23:23">
      <c r="W2741" s="27"/>
    </row>
    <row r="2742" spans="23:23">
      <c r="W2742" s="27"/>
    </row>
    <row r="2743" spans="23:23">
      <c r="W2743" s="27"/>
    </row>
    <row r="2744" spans="23:23">
      <c r="W2744" s="27"/>
    </row>
    <row r="2745" spans="23:23">
      <c r="W2745" s="27"/>
    </row>
    <row r="2746" spans="23:23">
      <c r="W2746" s="27"/>
    </row>
    <row r="2747" spans="23:23">
      <c r="W2747" s="27"/>
    </row>
    <row r="2748" spans="23:23">
      <c r="W2748" s="27"/>
    </row>
    <row r="2749" spans="23:23">
      <c r="W2749" s="27"/>
    </row>
    <row r="2750" spans="23:23">
      <c r="W2750" s="27"/>
    </row>
    <row r="2751" spans="23:23">
      <c r="W2751" s="27"/>
    </row>
    <row r="2752" spans="23:23">
      <c r="W2752" s="27"/>
    </row>
    <row r="2753" spans="23:23">
      <c r="W2753" s="27"/>
    </row>
    <row r="2754" spans="23:23">
      <c r="W2754" s="27"/>
    </row>
    <row r="2755" spans="23:23">
      <c r="W2755" s="27"/>
    </row>
    <row r="2756" spans="23:23">
      <c r="W2756" s="27"/>
    </row>
    <row r="2757" spans="23:23">
      <c r="W2757" s="27"/>
    </row>
    <row r="2758" spans="23:23">
      <c r="W2758" s="27"/>
    </row>
    <row r="2759" spans="23:23">
      <c r="W2759" s="27"/>
    </row>
    <row r="2760" spans="23:23">
      <c r="W2760" s="27"/>
    </row>
    <row r="2761" spans="23:23">
      <c r="W2761" s="27"/>
    </row>
    <row r="2762" spans="23:23">
      <c r="W2762" s="27"/>
    </row>
    <row r="2763" spans="23:23">
      <c r="W2763" s="27"/>
    </row>
    <row r="2764" spans="23:23">
      <c r="W2764" s="27"/>
    </row>
    <row r="2765" spans="23:23">
      <c r="W2765" s="27"/>
    </row>
    <row r="2766" spans="23:23">
      <c r="W2766" s="27"/>
    </row>
    <row r="2767" spans="23:23">
      <c r="W2767" s="27"/>
    </row>
    <row r="2768" spans="23:23">
      <c r="W2768" s="27"/>
    </row>
    <row r="2769" spans="23:23">
      <c r="W2769" s="27"/>
    </row>
    <row r="2770" spans="23:23">
      <c r="W2770" s="27"/>
    </row>
    <row r="2771" spans="23:23">
      <c r="W2771" s="27"/>
    </row>
    <row r="2772" spans="23:23">
      <c r="W2772" s="27"/>
    </row>
    <row r="2773" spans="23:23">
      <c r="W2773" s="27"/>
    </row>
    <row r="2774" spans="23:23">
      <c r="W2774" s="27"/>
    </row>
    <row r="2775" spans="23:23">
      <c r="W2775" s="27"/>
    </row>
    <row r="2776" spans="23:23">
      <c r="W2776" s="27"/>
    </row>
    <row r="2777" spans="23:23">
      <c r="W2777" s="27"/>
    </row>
    <row r="2778" spans="23:23">
      <c r="W2778" s="27"/>
    </row>
    <row r="2779" spans="23:23">
      <c r="W2779" s="27"/>
    </row>
    <row r="2780" spans="23:23">
      <c r="W2780" s="27"/>
    </row>
    <row r="2781" spans="23:23">
      <c r="W2781" s="27"/>
    </row>
    <row r="2782" spans="23:23">
      <c r="W2782" s="27"/>
    </row>
    <row r="2783" spans="23:23">
      <c r="W2783" s="27"/>
    </row>
    <row r="2784" spans="23:23">
      <c r="W2784" s="27"/>
    </row>
    <row r="2785" spans="23:23">
      <c r="W2785" s="27"/>
    </row>
    <row r="2786" spans="23:23">
      <c r="W2786" s="27"/>
    </row>
    <row r="2787" spans="23:23">
      <c r="W2787" s="27"/>
    </row>
    <row r="2788" spans="23:23">
      <c r="W2788" s="27"/>
    </row>
    <row r="2789" spans="23:23">
      <c r="W2789" s="27"/>
    </row>
    <row r="2790" spans="23:23">
      <c r="W2790" s="27"/>
    </row>
    <row r="2791" spans="23:23">
      <c r="W2791" s="27"/>
    </row>
    <row r="2792" spans="23:23">
      <c r="W2792" s="27"/>
    </row>
    <row r="2793" spans="23:23">
      <c r="W2793" s="27"/>
    </row>
    <row r="2794" spans="23:23">
      <c r="W2794" s="27"/>
    </row>
    <row r="2795" spans="23:23">
      <c r="W2795" s="27"/>
    </row>
    <row r="2796" spans="23:23">
      <c r="W2796" s="27"/>
    </row>
    <row r="2797" spans="23:23">
      <c r="W2797" s="27"/>
    </row>
    <row r="2798" spans="23:23">
      <c r="W2798" s="27"/>
    </row>
    <row r="2799" spans="23:23">
      <c r="W2799" s="27"/>
    </row>
    <row r="2800" spans="23:23">
      <c r="W2800" s="27"/>
    </row>
    <row r="2801" spans="23:23">
      <c r="W2801" s="27"/>
    </row>
    <row r="2802" spans="23:23">
      <c r="W2802" s="27"/>
    </row>
    <row r="2803" spans="23:23">
      <c r="W2803" s="27"/>
    </row>
    <row r="2804" spans="23:23">
      <c r="W2804" s="27"/>
    </row>
    <row r="2805" spans="23:23">
      <c r="W2805" s="27"/>
    </row>
    <row r="2806" spans="23:23">
      <c r="W2806" s="27"/>
    </row>
    <row r="2807" spans="23:23">
      <c r="W2807" s="27"/>
    </row>
    <row r="2808" spans="23:23">
      <c r="W2808" s="27"/>
    </row>
    <row r="2809" spans="23:23">
      <c r="W2809" s="27"/>
    </row>
    <row r="2810" spans="23:23">
      <c r="W2810" s="27"/>
    </row>
    <row r="2811" spans="23:23">
      <c r="W2811" s="27"/>
    </row>
    <row r="2812" spans="23:23">
      <c r="W2812" s="27"/>
    </row>
    <row r="2813" spans="23:23">
      <c r="W2813" s="27"/>
    </row>
    <row r="2814" spans="23:23">
      <c r="W2814" s="27"/>
    </row>
    <row r="2815" spans="23:23">
      <c r="W2815" s="27"/>
    </row>
    <row r="2816" spans="23:23">
      <c r="W2816" s="27"/>
    </row>
    <row r="2817" spans="23:23">
      <c r="W2817" s="27"/>
    </row>
    <row r="2818" spans="23:23">
      <c r="W2818" s="27"/>
    </row>
    <row r="2819" spans="23:23">
      <c r="W2819" s="27"/>
    </row>
    <row r="2820" spans="23:23">
      <c r="W2820" s="27"/>
    </row>
    <row r="2821" spans="23:23">
      <c r="W2821" s="27"/>
    </row>
    <row r="2822" spans="23:23">
      <c r="W2822" s="27"/>
    </row>
    <row r="2823" spans="23:23">
      <c r="W2823" s="27"/>
    </row>
    <row r="2824" spans="23:23">
      <c r="W2824" s="27"/>
    </row>
    <row r="2825" spans="23:23">
      <c r="W2825" s="27"/>
    </row>
    <row r="2826" spans="23:23">
      <c r="W2826" s="27"/>
    </row>
    <row r="2827" spans="23:23">
      <c r="W2827" s="27"/>
    </row>
    <row r="2828" spans="23:23">
      <c r="W2828" s="27"/>
    </row>
    <row r="2829" spans="23:23">
      <c r="W2829" s="27"/>
    </row>
    <row r="2830" spans="23:23">
      <c r="W2830" s="27"/>
    </row>
    <row r="2831" spans="23:23">
      <c r="W2831" s="27"/>
    </row>
    <row r="2832" spans="23:23">
      <c r="W2832" s="27"/>
    </row>
    <row r="2833" spans="23:23">
      <c r="W2833" s="27"/>
    </row>
    <row r="2834" spans="23:23">
      <c r="W2834" s="27"/>
    </row>
    <row r="2835" spans="23:23">
      <c r="W2835" s="27"/>
    </row>
    <row r="2836" spans="23:23">
      <c r="W2836" s="27"/>
    </row>
    <row r="2837" spans="23:23">
      <c r="W2837" s="27"/>
    </row>
    <row r="2838" spans="23:23">
      <c r="W2838" s="27"/>
    </row>
    <row r="2839" spans="23:23">
      <c r="W2839" s="27"/>
    </row>
    <row r="2840" spans="23:23">
      <c r="W2840" s="27"/>
    </row>
    <row r="2841" spans="23:23">
      <c r="W2841" s="27"/>
    </row>
    <row r="2842" spans="23:23">
      <c r="W2842" s="27"/>
    </row>
    <row r="2843" spans="23:23">
      <c r="W2843" s="27"/>
    </row>
    <row r="2844" spans="23:23">
      <c r="W2844" s="27"/>
    </row>
    <row r="2845" spans="23:23">
      <c r="W2845" s="27"/>
    </row>
    <row r="2846" spans="23:23">
      <c r="W2846" s="27"/>
    </row>
    <row r="2847" spans="23:23">
      <c r="W2847" s="27"/>
    </row>
    <row r="2848" spans="23:23">
      <c r="W2848" s="27"/>
    </row>
    <row r="2849" spans="23:23">
      <c r="W2849" s="27"/>
    </row>
    <row r="2850" spans="23:23">
      <c r="W2850" s="27"/>
    </row>
    <row r="2851" spans="23:23">
      <c r="W2851" s="27"/>
    </row>
    <row r="2852" spans="23:23">
      <c r="W2852" s="27"/>
    </row>
    <row r="2853" spans="23:23">
      <c r="W2853" s="27"/>
    </row>
    <row r="2854" spans="23:23">
      <c r="W2854" s="27"/>
    </row>
    <row r="2855" spans="23:23">
      <c r="W2855" s="27"/>
    </row>
    <row r="2856" spans="23:23">
      <c r="W2856" s="27"/>
    </row>
    <row r="2857" spans="23:23">
      <c r="W2857" s="27"/>
    </row>
    <row r="2858" spans="23:23">
      <c r="W2858" s="27"/>
    </row>
    <row r="2859" spans="23:23">
      <c r="W2859" s="27"/>
    </row>
    <row r="2860" spans="23:23">
      <c r="W2860" s="27"/>
    </row>
    <row r="2861" spans="23:23">
      <c r="W2861" s="27"/>
    </row>
    <row r="2862" spans="23:23">
      <c r="W2862" s="27"/>
    </row>
    <row r="2863" spans="23:23">
      <c r="W2863" s="27"/>
    </row>
    <row r="2864" spans="23:23">
      <c r="W2864" s="27"/>
    </row>
    <row r="2865" spans="23:23">
      <c r="W2865" s="27"/>
    </row>
    <row r="2866" spans="23:23">
      <c r="W2866" s="27"/>
    </row>
    <row r="2867" spans="23:23">
      <c r="W2867" s="27"/>
    </row>
    <row r="2868" spans="23:23">
      <c r="W2868" s="27"/>
    </row>
    <row r="2869" spans="23:23">
      <c r="W2869" s="27"/>
    </row>
    <row r="2870" spans="23:23">
      <c r="W2870" s="27"/>
    </row>
    <row r="2871" spans="23:23">
      <c r="W2871" s="27"/>
    </row>
    <row r="2872" spans="23:23">
      <c r="W2872" s="27"/>
    </row>
    <row r="2873" spans="23:23">
      <c r="W2873" s="27"/>
    </row>
    <row r="2874" spans="23:23">
      <c r="W2874" s="27"/>
    </row>
    <row r="2875" spans="23:23">
      <c r="W2875" s="27"/>
    </row>
    <row r="2876" spans="23:23">
      <c r="W2876" s="27"/>
    </row>
    <row r="2877" spans="23:23">
      <c r="W2877" s="27"/>
    </row>
    <row r="2878" spans="23:23">
      <c r="W2878" s="27"/>
    </row>
    <row r="2879" spans="23:23">
      <c r="W2879" s="27"/>
    </row>
    <row r="2880" spans="23:23">
      <c r="W2880" s="27"/>
    </row>
    <row r="2881" spans="23:23">
      <c r="W2881" s="27"/>
    </row>
    <row r="2882" spans="23:23">
      <c r="W2882" s="27"/>
    </row>
    <row r="2883" spans="23:23">
      <c r="W2883" s="27"/>
    </row>
    <row r="2884" spans="23:23">
      <c r="W2884" s="27"/>
    </row>
    <row r="2885" spans="23:23">
      <c r="W2885" s="27"/>
    </row>
    <row r="2886" spans="23:23">
      <c r="W2886" s="27"/>
    </row>
    <row r="2887" spans="23:23">
      <c r="W2887" s="27"/>
    </row>
    <row r="2888" spans="23:23">
      <c r="W2888" s="27"/>
    </row>
    <row r="2889" spans="23:23">
      <c r="W2889" s="27"/>
    </row>
    <row r="2890" spans="23:23">
      <c r="W2890" s="27"/>
    </row>
    <row r="2891" spans="23:23">
      <c r="W2891" s="27"/>
    </row>
    <row r="2892" spans="23:23">
      <c r="W2892" s="27"/>
    </row>
    <row r="2893" spans="23:23">
      <c r="W2893" s="27"/>
    </row>
    <row r="2894" spans="23:23">
      <c r="W2894" s="27"/>
    </row>
    <row r="2895" spans="23:23">
      <c r="W2895" s="27"/>
    </row>
    <row r="2896" spans="23:23">
      <c r="W2896" s="27"/>
    </row>
    <row r="2897" spans="23:23">
      <c r="W2897" s="27"/>
    </row>
    <row r="2898" spans="23:23">
      <c r="W2898" s="27"/>
    </row>
    <row r="2899" spans="23:23">
      <c r="W2899" s="27"/>
    </row>
    <row r="2900" spans="23:23">
      <c r="W2900" s="27"/>
    </row>
    <row r="2901" spans="23:23">
      <c r="W2901" s="27"/>
    </row>
    <row r="2902" spans="23:23">
      <c r="W2902" s="27"/>
    </row>
    <row r="2903" spans="23:23">
      <c r="W2903" s="27"/>
    </row>
    <row r="2904" spans="23:23">
      <c r="W2904" s="27"/>
    </row>
    <row r="2905" spans="23:23">
      <c r="W2905" s="27"/>
    </row>
    <row r="2906" spans="23:23">
      <c r="W2906" s="27"/>
    </row>
    <row r="2907" spans="23:23">
      <c r="W2907" s="27"/>
    </row>
    <row r="2908" spans="23:23">
      <c r="W2908" s="27"/>
    </row>
    <row r="2909" spans="23:23">
      <c r="W2909" s="27"/>
    </row>
    <row r="2910" spans="23:23">
      <c r="W2910" s="27"/>
    </row>
    <row r="2911" spans="23:23">
      <c r="W2911" s="27"/>
    </row>
    <row r="2912" spans="23:23">
      <c r="W2912" s="27"/>
    </row>
    <row r="2913" spans="23:23">
      <c r="W2913" s="27"/>
    </row>
    <row r="2914" spans="23:23">
      <c r="W2914" s="27"/>
    </row>
    <row r="2915" spans="23:23">
      <c r="W2915" s="27"/>
    </row>
    <row r="2916" spans="23:23">
      <c r="W2916" s="27"/>
    </row>
    <row r="2917" spans="23:23">
      <c r="W2917" s="27"/>
    </row>
    <row r="2918" spans="23:23">
      <c r="W2918" s="27"/>
    </row>
    <row r="2919" spans="23:23">
      <c r="W2919" s="27"/>
    </row>
    <row r="2920" spans="23:23">
      <c r="W2920" s="27"/>
    </row>
    <row r="2921" spans="23:23">
      <c r="W2921" s="27"/>
    </row>
    <row r="2922" spans="23:23">
      <c r="W2922" s="27"/>
    </row>
    <row r="2923" spans="23:23">
      <c r="W2923" s="27"/>
    </row>
    <row r="2924" spans="23:23">
      <c r="W2924" s="27"/>
    </row>
    <row r="2925" spans="23:23">
      <c r="W2925" s="27"/>
    </row>
    <row r="2926" spans="23:23">
      <c r="W2926" s="27"/>
    </row>
    <row r="2927" spans="23:23">
      <c r="W2927" s="27"/>
    </row>
    <row r="2928" spans="23:23">
      <c r="W2928" s="27"/>
    </row>
    <row r="2929" spans="23:23">
      <c r="W2929" s="27"/>
    </row>
    <row r="2930" spans="23:23">
      <c r="W2930" s="27"/>
    </row>
    <row r="2931" spans="23:23">
      <c r="W2931" s="27"/>
    </row>
    <row r="2932" spans="23:23">
      <c r="W2932" s="27"/>
    </row>
    <row r="2933" spans="23:23">
      <c r="W2933" s="27"/>
    </row>
    <row r="2934" spans="23:23">
      <c r="W2934" s="27"/>
    </row>
    <row r="2935" spans="23:23">
      <c r="W2935" s="27"/>
    </row>
    <row r="2936" spans="23:23">
      <c r="W2936" s="27"/>
    </row>
    <row r="2937" spans="23:23">
      <c r="W2937" s="27"/>
    </row>
    <row r="2938" spans="23:23">
      <c r="W2938" s="27"/>
    </row>
    <row r="2939" spans="23:23">
      <c r="W2939" s="27"/>
    </row>
    <row r="2940" spans="23:23">
      <c r="W2940" s="27"/>
    </row>
    <row r="2941" spans="23:23">
      <c r="W2941" s="27"/>
    </row>
    <row r="2942" spans="23:23">
      <c r="W2942" s="27"/>
    </row>
    <row r="2943" spans="23:23">
      <c r="W2943" s="27"/>
    </row>
    <row r="2944" spans="23:23">
      <c r="W2944" s="27"/>
    </row>
    <row r="2945" spans="23:23">
      <c r="W2945" s="27"/>
    </row>
    <row r="2946" spans="23:23">
      <c r="W2946" s="27"/>
    </row>
    <row r="2947" spans="23:23">
      <c r="W2947" s="27"/>
    </row>
    <row r="2948" spans="23:23">
      <c r="W2948" s="27"/>
    </row>
    <row r="2949" spans="23:23">
      <c r="W2949" s="27"/>
    </row>
    <row r="2950" spans="23:23">
      <c r="W2950" s="27"/>
    </row>
    <row r="2951" spans="23:23">
      <c r="W2951" s="27"/>
    </row>
    <row r="2952" spans="23:23">
      <c r="W2952" s="27"/>
    </row>
    <row r="2953" spans="23:23">
      <c r="W2953" s="27"/>
    </row>
    <row r="2954" spans="23:23">
      <c r="W2954" s="27"/>
    </row>
    <row r="2955" spans="23:23">
      <c r="W2955" s="27"/>
    </row>
    <row r="2956" spans="23:23">
      <c r="W2956" s="27"/>
    </row>
    <row r="2957" spans="23:23">
      <c r="W2957" s="27"/>
    </row>
    <row r="2958" spans="23:23">
      <c r="W2958" s="27"/>
    </row>
    <row r="2959" spans="23:23">
      <c r="W2959" s="27"/>
    </row>
    <row r="2960" spans="23:23">
      <c r="W2960" s="27"/>
    </row>
    <row r="2961" spans="23:23">
      <c r="W2961" s="27"/>
    </row>
    <row r="2962" spans="23:23">
      <c r="W2962" s="27"/>
    </row>
    <row r="2963" spans="23:23">
      <c r="W2963" s="27"/>
    </row>
    <row r="2964" spans="23:23">
      <c r="W2964" s="27"/>
    </row>
    <row r="2965" spans="23:23">
      <c r="W2965" s="27"/>
    </row>
    <row r="2966" spans="23:23">
      <c r="W2966" s="27"/>
    </row>
    <row r="2967" spans="23:23">
      <c r="W2967" s="27"/>
    </row>
    <row r="2968" spans="23:23">
      <c r="W2968" s="27"/>
    </row>
    <row r="2969" spans="23:23">
      <c r="W2969" s="27"/>
    </row>
    <row r="2970" spans="23:23">
      <c r="W2970" s="27"/>
    </row>
    <row r="2971" spans="23:23">
      <c r="W2971" s="27"/>
    </row>
    <row r="2972" spans="23:23">
      <c r="W2972" s="27"/>
    </row>
    <row r="2973" spans="23:23">
      <c r="W2973" s="27"/>
    </row>
    <row r="2974" spans="23:23">
      <c r="W2974" s="27"/>
    </row>
    <row r="2975" spans="23:23">
      <c r="W2975" s="27"/>
    </row>
    <row r="2976" spans="23:23">
      <c r="W2976" s="27"/>
    </row>
    <row r="2977" spans="23:23">
      <c r="W2977" s="27"/>
    </row>
    <row r="2978" spans="23:23">
      <c r="W2978" s="27"/>
    </row>
    <row r="2979" spans="23:23">
      <c r="W2979" s="27"/>
    </row>
    <row r="2980" spans="23:23">
      <c r="W2980" s="27"/>
    </row>
    <row r="2981" spans="23:23">
      <c r="W2981" s="27"/>
    </row>
    <row r="2982" spans="23:23">
      <c r="W2982" s="27"/>
    </row>
    <row r="2983" spans="23:23">
      <c r="W2983" s="27"/>
    </row>
    <row r="2984" spans="23:23">
      <c r="W2984" s="27"/>
    </row>
    <row r="2985" spans="23:23">
      <c r="W2985" s="27"/>
    </row>
    <row r="2986" spans="23:23">
      <c r="W2986" s="27"/>
    </row>
    <row r="2987" spans="23:23">
      <c r="W2987" s="27"/>
    </row>
    <row r="2988" spans="23:23">
      <c r="W2988" s="27"/>
    </row>
    <row r="2989" spans="23:23">
      <c r="W2989" s="27"/>
    </row>
    <row r="2990" spans="23:23">
      <c r="W2990" s="27"/>
    </row>
    <row r="2991" spans="23:23">
      <c r="W2991" s="27"/>
    </row>
    <row r="2992" spans="23:23">
      <c r="W2992" s="27"/>
    </row>
    <row r="2993" spans="23:23">
      <c r="W2993" s="27"/>
    </row>
    <row r="2994" spans="23:23">
      <c r="W2994" s="27"/>
    </row>
    <row r="2995" spans="23:23">
      <c r="W2995" s="27"/>
    </row>
    <row r="2996" spans="23:23">
      <c r="W2996" s="27"/>
    </row>
    <row r="2997" spans="23:23">
      <c r="W2997" s="27"/>
    </row>
    <row r="2998" spans="23:23">
      <c r="W2998" s="27"/>
    </row>
    <row r="2999" spans="23:23">
      <c r="W2999" s="27"/>
    </row>
    <row r="3000" spans="23:23">
      <c r="W3000" s="27"/>
    </row>
    <row r="3001" spans="23:23">
      <c r="W3001" s="27"/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29"/>
  <sheetViews>
    <sheetView zoomScale="115" zoomScaleNormal="115" workbookViewId="0">
      <selection activeCell="M1" sqref="A1:M1"/>
    </sheetView>
  </sheetViews>
  <sheetFormatPr defaultRowHeight="15"/>
  <cols>
    <col min="1" max="1" width="17.5703125" style="1" bestFit="1" customWidth="1"/>
    <col min="2" max="2" width="6.5703125" bestFit="1" customWidth="1"/>
    <col min="3" max="3" width="7.5703125" bestFit="1" customWidth="1"/>
    <col min="4" max="4" width="14.85546875" bestFit="1" customWidth="1"/>
    <col min="5" max="5" width="12.42578125" bestFit="1" customWidth="1"/>
    <col min="6" max="6" width="11.42578125" bestFit="1" customWidth="1"/>
    <col min="7" max="7" width="11.5703125" customWidth="1"/>
    <col min="8" max="8" width="14.140625" bestFit="1" customWidth="1"/>
    <col min="9" max="9" width="12.7109375" bestFit="1" customWidth="1"/>
    <col min="10" max="10" width="11" bestFit="1" customWidth="1"/>
    <col min="11" max="11" width="9.42578125" bestFit="1" customWidth="1"/>
    <col min="12" max="12" width="22.28515625" bestFit="1" customWidth="1"/>
    <col min="13" max="13" width="15.85546875" style="21" bestFit="1" customWidth="1"/>
    <col min="14" max="14" width="16.28515625" style="11" customWidth="1"/>
    <col min="15" max="15" width="22.28515625" style="11" bestFit="1" customWidth="1"/>
    <col min="19" max="19" width="25.140625" bestFit="1" customWidth="1"/>
    <col min="20" max="20" width="22.7109375" bestFit="1" customWidth="1"/>
  </cols>
  <sheetData>
    <row r="1" spans="1:21">
      <c r="A1" s="4" t="s">
        <v>0</v>
      </c>
      <c r="B1" t="s">
        <v>10</v>
      </c>
      <c r="C1" t="s">
        <v>11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s="19" t="s">
        <v>422</v>
      </c>
      <c r="N1" s="9"/>
      <c r="O1" s="9"/>
    </row>
    <row r="2" spans="1:21">
      <c r="A2" s="4">
        <v>43677.958333333336</v>
      </c>
      <c r="B2">
        <v>31</v>
      </c>
      <c r="C2">
        <v>23</v>
      </c>
      <c r="D2">
        <v>74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s="20">
        <f>VLOOKUP(Table3[[#This Row],[Condition]],$O$8:$P$28,2)</f>
        <v>13</v>
      </c>
      <c r="N2" s="10"/>
      <c r="O2" s="10"/>
    </row>
    <row r="3" spans="1:21">
      <c r="A3" s="4">
        <v>43678</v>
      </c>
      <c r="B3">
        <v>1</v>
      </c>
      <c r="C3">
        <v>0</v>
      </c>
      <c r="D3">
        <v>74</v>
      </c>
      <c r="E3" t="s">
        <v>13</v>
      </c>
      <c r="F3" t="s">
        <v>14</v>
      </c>
      <c r="G3" t="s">
        <v>21</v>
      </c>
      <c r="H3" t="s">
        <v>16</v>
      </c>
      <c r="I3" t="s">
        <v>17</v>
      </c>
      <c r="J3" t="s">
        <v>22</v>
      </c>
      <c r="K3" t="s">
        <v>19</v>
      </c>
      <c r="L3" t="s">
        <v>23</v>
      </c>
      <c r="M3" s="20">
        <f>VLOOKUP(Table3[[#This Row],[Condition]],$O$8:$P$28,2)</f>
        <v>11</v>
      </c>
      <c r="N3" s="10"/>
      <c r="O3" s="10"/>
    </row>
    <row r="4" spans="1:21">
      <c r="A4" s="4">
        <v>43678.041666666664</v>
      </c>
      <c r="B4">
        <v>1</v>
      </c>
      <c r="C4">
        <v>1</v>
      </c>
      <c r="D4">
        <v>73</v>
      </c>
      <c r="E4" t="s">
        <v>13</v>
      </c>
      <c r="F4" t="s">
        <v>25</v>
      </c>
      <c r="G4" t="s">
        <v>15</v>
      </c>
      <c r="H4" t="s">
        <v>26</v>
      </c>
      <c r="I4" t="s">
        <v>17</v>
      </c>
      <c r="J4" t="s">
        <v>22</v>
      </c>
      <c r="K4" t="s">
        <v>19</v>
      </c>
      <c r="L4" t="s">
        <v>20</v>
      </c>
      <c r="M4" s="20">
        <f>VLOOKUP(Table3[[#This Row],[Condition]],$O$8:$P$28,2)</f>
        <v>13</v>
      </c>
      <c r="N4" s="10"/>
      <c r="O4" s="10"/>
    </row>
    <row r="5" spans="1:21">
      <c r="A5" s="4">
        <v>43678.083333333336</v>
      </c>
      <c r="B5">
        <v>1</v>
      </c>
      <c r="C5">
        <v>2</v>
      </c>
      <c r="D5">
        <v>72</v>
      </c>
      <c r="E5" t="s">
        <v>13</v>
      </c>
      <c r="F5" t="s">
        <v>28</v>
      </c>
      <c r="G5" t="s">
        <v>29</v>
      </c>
      <c r="H5" t="s">
        <v>16</v>
      </c>
      <c r="I5" t="s">
        <v>17</v>
      </c>
      <c r="J5" t="s">
        <v>22</v>
      </c>
      <c r="K5" t="s">
        <v>19</v>
      </c>
      <c r="L5" t="s">
        <v>20</v>
      </c>
      <c r="M5" s="20">
        <f>VLOOKUP(Table3[[#This Row],[Condition]],$O$8:$P$28,2)</f>
        <v>13</v>
      </c>
      <c r="N5" s="10"/>
      <c r="O5" s="10"/>
    </row>
    <row r="6" spans="1:21">
      <c r="A6" s="4">
        <v>43678.125</v>
      </c>
      <c r="B6">
        <v>1</v>
      </c>
      <c r="C6">
        <v>3</v>
      </c>
      <c r="D6">
        <v>72</v>
      </c>
      <c r="E6" t="s">
        <v>13</v>
      </c>
      <c r="F6" t="s">
        <v>28</v>
      </c>
      <c r="G6" t="s">
        <v>21</v>
      </c>
      <c r="H6" t="s">
        <v>26</v>
      </c>
      <c r="I6" t="s">
        <v>17</v>
      </c>
      <c r="J6" t="s">
        <v>18</v>
      </c>
      <c r="K6" t="s">
        <v>19</v>
      </c>
      <c r="L6" t="s">
        <v>30</v>
      </c>
      <c r="M6" s="20">
        <f>VLOOKUP(Table3[[#This Row],[Condition]],$O$8:$P$28,2)</f>
        <v>17</v>
      </c>
      <c r="N6" s="10"/>
      <c r="O6" s="10"/>
    </row>
    <row r="7" spans="1:21">
      <c r="A7" s="4">
        <v>43678.166666666664</v>
      </c>
      <c r="B7">
        <v>1</v>
      </c>
      <c r="C7">
        <v>4</v>
      </c>
      <c r="D7">
        <v>71</v>
      </c>
      <c r="E7" t="s">
        <v>32</v>
      </c>
      <c r="F7" t="s">
        <v>28</v>
      </c>
      <c r="G7" t="s">
        <v>33</v>
      </c>
      <c r="H7" t="s">
        <v>26</v>
      </c>
      <c r="I7" t="s">
        <v>17</v>
      </c>
      <c r="J7" t="s">
        <v>22</v>
      </c>
      <c r="K7" t="s">
        <v>19</v>
      </c>
      <c r="L7" t="s">
        <v>30</v>
      </c>
      <c r="M7" s="20">
        <f>VLOOKUP(Table3[[#This Row],[Condition]],$O$8:$P$28,2)</f>
        <v>17</v>
      </c>
      <c r="N7" s="10"/>
      <c r="O7" s="10" t="s">
        <v>423</v>
      </c>
      <c r="P7" t="s">
        <v>424</v>
      </c>
    </row>
    <row r="8" spans="1:21">
      <c r="A8" s="4">
        <v>43678.208333333336</v>
      </c>
      <c r="B8">
        <v>1</v>
      </c>
      <c r="C8">
        <v>5</v>
      </c>
      <c r="D8">
        <v>72</v>
      </c>
      <c r="E8" t="s">
        <v>13</v>
      </c>
      <c r="F8" t="s">
        <v>28</v>
      </c>
      <c r="G8" t="s">
        <v>34</v>
      </c>
      <c r="H8" t="s">
        <v>17</v>
      </c>
      <c r="I8" t="s">
        <v>17</v>
      </c>
      <c r="J8" t="s">
        <v>35</v>
      </c>
      <c r="K8" t="s">
        <v>19</v>
      </c>
      <c r="L8" t="s">
        <v>36</v>
      </c>
      <c r="M8" s="20">
        <f>VLOOKUP(Table3[[#This Row],[Condition]],$O$8:$P$28,2)</f>
        <v>21</v>
      </c>
      <c r="N8" s="10"/>
      <c r="O8" s="10" t="s">
        <v>23</v>
      </c>
      <c r="P8">
        <v>11</v>
      </c>
      <c r="T8" s="11" t="s">
        <v>158</v>
      </c>
      <c r="U8">
        <v>1</v>
      </c>
    </row>
    <row r="9" spans="1:21">
      <c r="A9" s="4">
        <v>43678.25</v>
      </c>
      <c r="B9">
        <v>1</v>
      </c>
      <c r="C9">
        <v>6</v>
      </c>
      <c r="D9">
        <v>76</v>
      </c>
      <c r="E9" t="s">
        <v>32</v>
      </c>
      <c r="F9" t="s">
        <v>38</v>
      </c>
      <c r="G9" t="s">
        <v>39</v>
      </c>
      <c r="H9" t="s">
        <v>16</v>
      </c>
      <c r="I9" t="s">
        <v>17</v>
      </c>
      <c r="J9" t="s">
        <v>35</v>
      </c>
      <c r="K9" t="s">
        <v>19</v>
      </c>
      <c r="L9" t="s">
        <v>36</v>
      </c>
      <c r="M9" s="20">
        <f>VLOOKUP(Table3[[#This Row],[Condition]],$O$8:$P$28,2)</f>
        <v>21</v>
      </c>
      <c r="N9" s="10"/>
      <c r="O9" s="10" t="s">
        <v>255</v>
      </c>
      <c r="P9">
        <v>10</v>
      </c>
      <c r="T9" s="11" t="s">
        <v>193</v>
      </c>
      <c r="U9">
        <v>2</v>
      </c>
    </row>
    <row r="10" spans="1:21">
      <c r="A10" s="4">
        <v>43678.291666666664</v>
      </c>
      <c r="B10">
        <v>1</v>
      </c>
      <c r="C10">
        <v>7</v>
      </c>
      <c r="D10">
        <v>79</v>
      </c>
      <c r="E10" t="s">
        <v>32</v>
      </c>
      <c r="F10" t="s">
        <v>40</v>
      </c>
      <c r="G10" t="s">
        <v>15</v>
      </c>
      <c r="H10" t="s">
        <v>41</v>
      </c>
      <c r="I10" t="s">
        <v>17</v>
      </c>
      <c r="J10" t="s">
        <v>42</v>
      </c>
      <c r="K10" t="s">
        <v>19</v>
      </c>
      <c r="L10" t="s">
        <v>30</v>
      </c>
      <c r="M10" s="20">
        <f>VLOOKUP(Table3[[#This Row],[Condition]],$O$8:$P$28,2)</f>
        <v>17</v>
      </c>
      <c r="N10" s="10"/>
      <c r="O10" s="10" t="s">
        <v>36</v>
      </c>
      <c r="P10">
        <v>21</v>
      </c>
      <c r="T10" s="10" t="s">
        <v>86</v>
      </c>
      <c r="U10">
        <v>3</v>
      </c>
    </row>
    <row r="11" spans="1:21">
      <c r="A11" s="4">
        <v>43678.333333333336</v>
      </c>
      <c r="B11">
        <v>1</v>
      </c>
      <c r="C11">
        <v>8</v>
      </c>
      <c r="D11">
        <v>83</v>
      </c>
      <c r="E11" t="s">
        <v>13</v>
      </c>
      <c r="F11" t="s">
        <v>43</v>
      </c>
      <c r="G11" t="s">
        <v>44</v>
      </c>
      <c r="H11" t="s">
        <v>45</v>
      </c>
      <c r="I11" t="s">
        <v>17</v>
      </c>
      <c r="J11" t="s">
        <v>46</v>
      </c>
      <c r="K11" t="s">
        <v>19</v>
      </c>
      <c r="L11" t="s">
        <v>30</v>
      </c>
      <c r="M11" s="20">
        <f>VLOOKUP(Table3[[#This Row],[Condition]],$O$8:$P$28,2)</f>
        <v>17</v>
      </c>
      <c r="N11" s="10"/>
      <c r="O11" s="10" t="s">
        <v>243</v>
      </c>
      <c r="P11">
        <v>20</v>
      </c>
      <c r="T11" s="10" t="s">
        <v>299</v>
      </c>
      <c r="U11">
        <v>4</v>
      </c>
    </row>
    <row r="12" spans="1:21">
      <c r="A12" s="4">
        <v>43678.375</v>
      </c>
      <c r="B12">
        <v>1</v>
      </c>
      <c r="C12">
        <v>9</v>
      </c>
      <c r="D12">
        <v>84</v>
      </c>
      <c r="E12" t="s">
        <v>13</v>
      </c>
      <c r="F12" t="s">
        <v>47</v>
      </c>
      <c r="G12" t="s">
        <v>48</v>
      </c>
      <c r="H12" t="s">
        <v>49</v>
      </c>
      <c r="I12" t="s">
        <v>17</v>
      </c>
      <c r="J12" t="s">
        <v>46</v>
      </c>
      <c r="K12" t="s">
        <v>19</v>
      </c>
      <c r="L12" t="s">
        <v>30</v>
      </c>
      <c r="M12" s="20">
        <f>VLOOKUP(Table3[[#This Row],[Condition]],$O$8:$P$28,2)</f>
        <v>17</v>
      </c>
      <c r="N12" s="10"/>
      <c r="O12" s="10" t="s">
        <v>293</v>
      </c>
      <c r="P12">
        <v>18</v>
      </c>
      <c r="T12" s="10" t="s">
        <v>262</v>
      </c>
      <c r="U12">
        <v>5</v>
      </c>
    </row>
    <row r="13" spans="1:21">
      <c r="A13" s="4">
        <v>43678.416666666664</v>
      </c>
      <c r="B13">
        <v>1</v>
      </c>
      <c r="C13">
        <v>10</v>
      </c>
      <c r="D13">
        <v>86</v>
      </c>
      <c r="E13" t="s">
        <v>50</v>
      </c>
      <c r="F13" t="s">
        <v>51</v>
      </c>
      <c r="G13" t="s">
        <v>48</v>
      </c>
      <c r="H13" t="s">
        <v>52</v>
      </c>
      <c r="I13" t="s">
        <v>17</v>
      </c>
      <c r="J13" t="s">
        <v>46</v>
      </c>
      <c r="K13" t="s">
        <v>19</v>
      </c>
      <c r="L13" t="s">
        <v>36</v>
      </c>
      <c r="M13" s="20">
        <f>VLOOKUP(Table3[[#This Row],[Condition]],$O$8:$P$28,2)</f>
        <v>21</v>
      </c>
      <c r="N13" s="10"/>
      <c r="O13" s="11" t="s">
        <v>193</v>
      </c>
      <c r="P13">
        <v>1</v>
      </c>
      <c r="T13" s="10" t="s">
        <v>254</v>
      </c>
      <c r="U13">
        <v>6</v>
      </c>
    </row>
    <row r="14" spans="1:21">
      <c r="A14" s="4">
        <v>43678.458333333336</v>
      </c>
      <c r="B14">
        <v>1</v>
      </c>
      <c r="C14">
        <v>11</v>
      </c>
      <c r="D14">
        <v>89</v>
      </c>
      <c r="E14" t="s">
        <v>53</v>
      </c>
      <c r="F14" t="s">
        <v>54</v>
      </c>
      <c r="G14" t="s">
        <v>55</v>
      </c>
      <c r="H14" t="s">
        <v>16</v>
      </c>
      <c r="I14" t="s">
        <v>17</v>
      </c>
      <c r="J14" t="s">
        <v>46</v>
      </c>
      <c r="K14" t="s">
        <v>19</v>
      </c>
      <c r="L14" t="s">
        <v>30</v>
      </c>
      <c r="M14" s="20">
        <f>VLOOKUP(Table3[[#This Row],[Condition]],$O$8:$P$28,2)</f>
        <v>17</v>
      </c>
      <c r="N14" s="10"/>
      <c r="O14" s="11" t="s">
        <v>158</v>
      </c>
      <c r="P14">
        <v>2</v>
      </c>
      <c r="T14" s="10" t="s">
        <v>186</v>
      </c>
      <c r="U14">
        <v>7</v>
      </c>
    </row>
    <row r="15" spans="1:21">
      <c r="A15" s="4">
        <v>43678.5</v>
      </c>
      <c r="B15">
        <v>1</v>
      </c>
      <c r="C15">
        <v>12</v>
      </c>
      <c r="D15">
        <v>91</v>
      </c>
      <c r="E15" t="s">
        <v>50</v>
      </c>
      <c r="F15" t="s">
        <v>56</v>
      </c>
      <c r="G15" t="s">
        <v>57</v>
      </c>
      <c r="H15" t="s">
        <v>16</v>
      </c>
      <c r="I15" t="s">
        <v>17</v>
      </c>
      <c r="J15" t="s">
        <v>42</v>
      </c>
      <c r="K15" t="s">
        <v>19</v>
      </c>
      <c r="L15" t="s">
        <v>30</v>
      </c>
      <c r="M15" s="20">
        <f>VLOOKUP(Table3[[#This Row],[Condition]],$O$8:$P$28,2)</f>
        <v>17</v>
      </c>
      <c r="N15" s="10"/>
      <c r="O15" s="10" t="s">
        <v>221</v>
      </c>
      <c r="P15">
        <v>9</v>
      </c>
      <c r="T15" s="10" t="s">
        <v>84</v>
      </c>
      <c r="U15">
        <v>8</v>
      </c>
    </row>
    <row r="16" spans="1:21">
      <c r="A16" s="4">
        <v>43678.541666666664</v>
      </c>
      <c r="B16">
        <v>1</v>
      </c>
      <c r="C16">
        <v>13</v>
      </c>
      <c r="D16">
        <v>90</v>
      </c>
      <c r="E16" t="s">
        <v>58</v>
      </c>
      <c r="F16" t="s">
        <v>59</v>
      </c>
      <c r="G16" t="s">
        <v>34</v>
      </c>
      <c r="H16" t="s">
        <v>17</v>
      </c>
      <c r="I16" t="s">
        <v>17</v>
      </c>
      <c r="J16" t="s">
        <v>22</v>
      </c>
      <c r="K16" t="s">
        <v>19</v>
      </c>
      <c r="L16" t="s">
        <v>30</v>
      </c>
      <c r="M16" s="20">
        <f>VLOOKUP(Table3[[#This Row],[Condition]],$O$8:$P$28,2)</f>
        <v>17</v>
      </c>
      <c r="N16" s="10"/>
      <c r="O16" s="10" t="s">
        <v>84</v>
      </c>
      <c r="P16">
        <v>8</v>
      </c>
      <c r="T16" s="10" t="s">
        <v>221</v>
      </c>
      <c r="U16">
        <v>9</v>
      </c>
    </row>
    <row r="17" spans="1:21">
      <c r="A17" s="4">
        <v>43678.583333333336</v>
      </c>
      <c r="B17">
        <v>1</v>
      </c>
      <c r="C17">
        <v>14</v>
      </c>
      <c r="D17">
        <v>89</v>
      </c>
      <c r="E17" t="s">
        <v>60</v>
      </c>
      <c r="F17" t="s">
        <v>59</v>
      </c>
      <c r="G17" t="s">
        <v>34</v>
      </c>
      <c r="H17" t="s">
        <v>17</v>
      </c>
      <c r="I17" t="s">
        <v>17</v>
      </c>
      <c r="J17" t="s">
        <v>18</v>
      </c>
      <c r="K17" t="s">
        <v>19</v>
      </c>
      <c r="L17" t="s">
        <v>30</v>
      </c>
      <c r="M17" s="20">
        <f>VLOOKUP(Table3[[#This Row],[Condition]],$O$8:$P$28,2)</f>
        <v>17</v>
      </c>
      <c r="N17" s="10"/>
      <c r="O17" s="10" t="s">
        <v>254</v>
      </c>
      <c r="P17">
        <v>6</v>
      </c>
      <c r="T17" s="10" t="s">
        <v>255</v>
      </c>
      <c r="U17">
        <v>10</v>
      </c>
    </row>
    <row r="18" spans="1:21">
      <c r="A18" s="4">
        <v>43678.625</v>
      </c>
      <c r="B18">
        <v>1</v>
      </c>
      <c r="C18">
        <v>15</v>
      </c>
      <c r="D18">
        <v>88</v>
      </c>
      <c r="E18" t="s">
        <v>32</v>
      </c>
      <c r="F18" t="s">
        <v>61</v>
      </c>
      <c r="G18" t="s">
        <v>57</v>
      </c>
      <c r="H18" t="s">
        <v>62</v>
      </c>
      <c r="I18" t="s">
        <v>17</v>
      </c>
      <c r="J18" t="s">
        <v>63</v>
      </c>
      <c r="K18" t="s">
        <v>19</v>
      </c>
      <c r="L18" t="s">
        <v>30</v>
      </c>
      <c r="M18" s="20">
        <f>VLOOKUP(Table3[[#This Row],[Condition]],$O$8:$P$28,2)</f>
        <v>17</v>
      </c>
      <c r="N18" s="10"/>
      <c r="O18" s="10" t="s">
        <v>186</v>
      </c>
      <c r="P18">
        <v>7</v>
      </c>
      <c r="T18" s="10" t="s">
        <v>20</v>
      </c>
      <c r="U18">
        <v>11</v>
      </c>
    </row>
    <row r="19" spans="1:21">
      <c r="A19" s="4">
        <v>43678.666666666664</v>
      </c>
      <c r="B19">
        <v>1</v>
      </c>
      <c r="C19">
        <v>16</v>
      </c>
      <c r="D19">
        <v>88</v>
      </c>
      <c r="E19" t="s">
        <v>13</v>
      </c>
      <c r="F19" t="s">
        <v>51</v>
      </c>
      <c r="G19" t="s">
        <v>64</v>
      </c>
      <c r="H19" t="s">
        <v>65</v>
      </c>
      <c r="I19" t="s">
        <v>17</v>
      </c>
      <c r="J19" t="s">
        <v>63</v>
      </c>
      <c r="K19" t="s">
        <v>19</v>
      </c>
      <c r="L19" t="s">
        <v>20</v>
      </c>
      <c r="M19" s="20">
        <f>VLOOKUP(Table3[[#This Row],[Condition]],$O$8:$P$28,2)</f>
        <v>13</v>
      </c>
      <c r="N19" s="10"/>
      <c r="O19" s="10" t="s">
        <v>20</v>
      </c>
      <c r="P19">
        <v>13</v>
      </c>
      <c r="T19" s="10" t="s">
        <v>282</v>
      </c>
      <c r="U19">
        <v>12</v>
      </c>
    </row>
    <row r="20" spans="1:21">
      <c r="A20" s="4">
        <v>43678.708333333336</v>
      </c>
      <c r="B20">
        <v>1</v>
      </c>
      <c r="C20">
        <v>17</v>
      </c>
      <c r="D20">
        <v>87</v>
      </c>
      <c r="E20" t="s">
        <v>13</v>
      </c>
      <c r="F20" t="s">
        <v>66</v>
      </c>
      <c r="G20" t="s">
        <v>64</v>
      </c>
      <c r="H20" t="s">
        <v>49</v>
      </c>
      <c r="I20" t="s">
        <v>17</v>
      </c>
      <c r="J20" t="s">
        <v>63</v>
      </c>
      <c r="K20" t="s">
        <v>19</v>
      </c>
      <c r="L20" t="s">
        <v>20</v>
      </c>
      <c r="M20" s="20">
        <f>VLOOKUP(Table3[[#This Row],[Condition]],$O$8:$P$28,2)</f>
        <v>13</v>
      </c>
      <c r="N20" s="10"/>
      <c r="O20" s="10" t="s">
        <v>282</v>
      </c>
      <c r="P20">
        <v>12</v>
      </c>
      <c r="T20" s="10" t="s">
        <v>23</v>
      </c>
      <c r="U20">
        <v>13</v>
      </c>
    </row>
    <row r="21" spans="1:21">
      <c r="A21" s="4">
        <v>43678.75</v>
      </c>
      <c r="B21">
        <v>1</v>
      </c>
      <c r="C21">
        <v>18</v>
      </c>
      <c r="D21">
        <v>81</v>
      </c>
      <c r="E21" t="s">
        <v>32</v>
      </c>
      <c r="F21" t="s">
        <v>67</v>
      </c>
      <c r="G21" t="s">
        <v>68</v>
      </c>
      <c r="H21" t="s">
        <v>69</v>
      </c>
      <c r="I21" t="s">
        <v>70</v>
      </c>
      <c r="J21" t="s">
        <v>35</v>
      </c>
      <c r="K21" t="s">
        <v>19</v>
      </c>
      <c r="L21" t="s">
        <v>20</v>
      </c>
      <c r="M21" s="20">
        <f>VLOOKUP(Table3[[#This Row],[Condition]],$O$8:$P$28,2)</f>
        <v>13</v>
      </c>
      <c r="N21" s="10"/>
      <c r="O21" s="10" t="s">
        <v>296</v>
      </c>
      <c r="P21">
        <v>19</v>
      </c>
      <c r="T21" s="10" t="s">
        <v>78</v>
      </c>
      <c r="U21">
        <v>14</v>
      </c>
    </row>
    <row r="22" spans="1:21">
      <c r="A22" s="4">
        <v>43678.791666666664</v>
      </c>
      <c r="B22">
        <v>1</v>
      </c>
      <c r="C22">
        <v>19</v>
      </c>
      <c r="D22">
        <v>78</v>
      </c>
      <c r="E22" t="s">
        <v>60</v>
      </c>
      <c r="F22" t="s">
        <v>43</v>
      </c>
      <c r="G22" t="s">
        <v>34</v>
      </c>
      <c r="H22" t="s">
        <v>17</v>
      </c>
      <c r="I22" t="s">
        <v>17</v>
      </c>
      <c r="J22" t="s">
        <v>35</v>
      </c>
      <c r="K22" t="s">
        <v>19</v>
      </c>
      <c r="L22" t="s">
        <v>23</v>
      </c>
      <c r="M22" s="20">
        <f>VLOOKUP(Table3[[#This Row],[Condition]],$O$8:$P$28,2)</f>
        <v>11</v>
      </c>
      <c r="N22" s="10"/>
      <c r="O22" s="10" t="s">
        <v>30</v>
      </c>
      <c r="P22">
        <v>17</v>
      </c>
      <c r="T22" s="10" t="s">
        <v>80</v>
      </c>
      <c r="U22">
        <v>15</v>
      </c>
    </row>
    <row r="23" spans="1:21">
      <c r="A23" s="4">
        <v>43678.833333333336</v>
      </c>
      <c r="B23">
        <v>1</v>
      </c>
      <c r="C23">
        <v>20</v>
      </c>
      <c r="D23">
        <v>78</v>
      </c>
      <c r="E23" t="s">
        <v>60</v>
      </c>
      <c r="F23" t="s">
        <v>43</v>
      </c>
      <c r="G23" t="s">
        <v>71</v>
      </c>
      <c r="H23" t="s">
        <v>26</v>
      </c>
      <c r="I23" t="s">
        <v>17</v>
      </c>
      <c r="J23" t="s">
        <v>42</v>
      </c>
      <c r="K23" t="s">
        <v>19</v>
      </c>
      <c r="L23" t="s">
        <v>23</v>
      </c>
      <c r="M23" s="20">
        <f>VLOOKUP(Table3[[#This Row],[Condition]],$O$8:$P$28,2)</f>
        <v>11</v>
      </c>
      <c r="N23" s="10"/>
      <c r="O23" s="10" t="s">
        <v>289</v>
      </c>
      <c r="P23">
        <v>16</v>
      </c>
      <c r="T23" s="10" t="s">
        <v>289</v>
      </c>
      <c r="U23">
        <v>16</v>
      </c>
    </row>
    <row r="24" spans="1:21">
      <c r="A24" s="4">
        <v>43678.875</v>
      </c>
      <c r="B24">
        <v>1</v>
      </c>
      <c r="C24">
        <v>21</v>
      </c>
      <c r="D24">
        <v>77</v>
      </c>
      <c r="E24" t="s">
        <v>50</v>
      </c>
      <c r="F24" t="s">
        <v>72</v>
      </c>
      <c r="G24" t="s">
        <v>34</v>
      </c>
      <c r="H24" t="s">
        <v>17</v>
      </c>
      <c r="I24" t="s">
        <v>17</v>
      </c>
      <c r="J24" t="s">
        <v>42</v>
      </c>
      <c r="K24" t="s">
        <v>19</v>
      </c>
      <c r="L24" t="s">
        <v>23</v>
      </c>
      <c r="M24" s="20">
        <f>VLOOKUP(Table3[[#This Row],[Condition]],$O$8:$P$28,2)</f>
        <v>11</v>
      </c>
      <c r="N24" s="10"/>
      <c r="O24" s="10" t="s">
        <v>262</v>
      </c>
      <c r="P24">
        <v>5</v>
      </c>
      <c r="T24" s="10" t="s">
        <v>30</v>
      </c>
      <c r="U24">
        <v>17</v>
      </c>
    </row>
    <row r="25" spans="1:21">
      <c r="A25" s="4">
        <v>43678.916666666664</v>
      </c>
      <c r="B25">
        <v>1</v>
      </c>
      <c r="C25">
        <v>22</v>
      </c>
      <c r="D25">
        <v>78</v>
      </c>
      <c r="E25" t="s">
        <v>32</v>
      </c>
      <c r="F25" t="s">
        <v>73</v>
      </c>
      <c r="G25" t="s">
        <v>34</v>
      </c>
      <c r="H25" t="s">
        <v>17</v>
      </c>
      <c r="I25" t="s">
        <v>17</v>
      </c>
      <c r="J25" t="s">
        <v>42</v>
      </c>
      <c r="K25" t="s">
        <v>19</v>
      </c>
      <c r="L25" t="s">
        <v>23</v>
      </c>
      <c r="M25" s="20">
        <f>VLOOKUP(Table3[[#This Row],[Condition]],$O$8:$P$28,2)</f>
        <v>11</v>
      </c>
      <c r="N25" s="10"/>
      <c r="O25" s="10" t="s">
        <v>299</v>
      </c>
      <c r="P25">
        <v>4</v>
      </c>
      <c r="T25" s="10" t="s">
        <v>296</v>
      </c>
      <c r="U25">
        <v>18</v>
      </c>
    </row>
    <row r="26" spans="1:21">
      <c r="A26" s="4">
        <v>43678.958333333336</v>
      </c>
      <c r="B26">
        <v>1</v>
      </c>
      <c r="C26">
        <v>23</v>
      </c>
      <c r="D26">
        <v>77</v>
      </c>
      <c r="E26" t="s">
        <v>32</v>
      </c>
      <c r="F26" t="s">
        <v>74</v>
      </c>
      <c r="G26" t="s">
        <v>75</v>
      </c>
      <c r="H26" t="s">
        <v>26</v>
      </c>
      <c r="I26" t="s">
        <v>17</v>
      </c>
      <c r="J26" t="s">
        <v>42</v>
      </c>
      <c r="K26" t="s">
        <v>19</v>
      </c>
      <c r="L26" t="s">
        <v>23</v>
      </c>
      <c r="M26" s="20">
        <f>VLOOKUP(Table3[[#This Row],[Condition]],$O$8:$P$28,2)</f>
        <v>11</v>
      </c>
      <c r="N26" s="10"/>
      <c r="O26" s="10" t="s">
        <v>78</v>
      </c>
      <c r="P26">
        <v>14</v>
      </c>
      <c r="T26" s="10" t="s">
        <v>293</v>
      </c>
      <c r="U26">
        <v>19</v>
      </c>
    </row>
    <row r="27" spans="1:21">
      <c r="A27" s="4">
        <v>43679</v>
      </c>
      <c r="B27">
        <v>2</v>
      </c>
      <c r="C27">
        <v>0</v>
      </c>
      <c r="D27">
        <v>77</v>
      </c>
      <c r="E27" t="s">
        <v>13</v>
      </c>
      <c r="F27" t="s">
        <v>38</v>
      </c>
      <c r="G27" t="s">
        <v>75</v>
      </c>
      <c r="H27" t="s">
        <v>16</v>
      </c>
      <c r="I27" t="s">
        <v>17</v>
      </c>
      <c r="J27" t="s">
        <v>46</v>
      </c>
      <c r="K27" t="s">
        <v>19</v>
      </c>
      <c r="L27" t="s">
        <v>23</v>
      </c>
      <c r="M27" s="20">
        <f>VLOOKUP(Table3[[#This Row],[Condition]],$O$8:$P$28,2)</f>
        <v>11</v>
      </c>
      <c r="N27" s="10"/>
      <c r="O27" s="10" t="s">
        <v>80</v>
      </c>
      <c r="P27">
        <v>15</v>
      </c>
      <c r="T27" s="10" t="s">
        <v>243</v>
      </c>
      <c r="U27">
        <v>20</v>
      </c>
    </row>
    <row r="28" spans="1:21">
      <c r="A28" s="4">
        <v>43679.041666666664</v>
      </c>
      <c r="B28">
        <v>2</v>
      </c>
      <c r="C28">
        <v>1</v>
      </c>
      <c r="D28">
        <v>77</v>
      </c>
      <c r="E28" t="s">
        <v>76</v>
      </c>
      <c r="F28" t="s">
        <v>77</v>
      </c>
      <c r="G28" t="s">
        <v>71</v>
      </c>
      <c r="H28" t="s">
        <v>41</v>
      </c>
      <c r="I28" t="s">
        <v>17</v>
      </c>
      <c r="J28" t="s">
        <v>42</v>
      </c>
      <c r="K28" t="s">
        <v>19</v>
      </c>
      <c r="L28" t="s">
        <v>23</v>
      </c>
      <c r="M28" s="20">
        <f>VLOOKUP(Table3[[#This Row],[Condition]],$O$8:$P$28,2)</f>
        <v>11</v>
      </c>
      <c r="N28" s="10"/>
      <c r="O28" s="10" t="s">
        <v>86</v>
      </c>
      <c r="P28">
        <v>3</v>
      </c>
      <c r="T28" s="10" t="s">
        <v>36</v>
      </c>
      <c r="U28">
        <v>21</v>
      </c>
    </row>
    <row r="29" spans="1:21">
      <c r="A29" s="4">
        <v>43679.083333333336</v>
      </c>
      <c r="B29">
        <v>2</v>
      </c>
      <c r="C29">
        <v>2</v>
      </c>
      <c r="D29">
        <v>77</v>
      </c>
      <c r="E29" t="s">
        <v>76</v>
      </c>
      <c r="F29" t="s">
        <v>77</v>
      </c>
      <c r="G29" t="s">
        <v>57</v>
      </c>
      <c r="H29" t="s">
        <v>41</v>
      </c>
      <c r="I29" t="s">
        <v>17</v>
      </c>
      <c r="J29" t="s">
        <v>42</v>
      </c>
      <c r="K29" t="s">
        <v>19</v>
      </c>
      <c r="L29" t="s">
        <v>78</v>
      </c>
      <c r="M29" s="20">
        <f>VLOOKUP(Table3[[#This Row],[Condition]],$O$8:$P$28,2)</f>
        <v>14</v>
      </c>
      <c r="N29" s="10"/>
      <c r="O29" s="10"/>
    </row>
    <row r="30" spans="1:21">
      <c r="A30" s="4">
        <v>43679.125</v>
      </c>
      <c r="B30">
        <v>2</v>
      </c>
      <c r="C30">
        <v>3</v>
      </c>
      <c r="D30">
        <v>76</v>
      </c>
      <c r="E30" t="s">
        <v>76</v>
      </c>
      <c r="F30" t="s">
        <v>79</v>
      </c>
      <c r="G30" t="s">
        <v>34</v>
      </c>
      <c r="H30" t="s">
        <v>17</v>
      </c>
      <c r="I30" t="s">
        <v>17</v>
      </c>
      <c r="J30" t="s">
        <v>42</v>
      </c>
      <c r="K30" t="s">
        <v>19</v>
      </c>
      <c r="L30" t="s">
        <v>80</v>
      </c>
      <c r="M30" s="20">
        <f>VLOOKUP(Table3[[#This Row],[Condition]],$O$8:$P$28,2)</f>
        <v>15</v>
      </c>
      <c r="N30" s="10"/>
      <c r="O30" s="10"/>
    </row>
    <row r="31" spans="1:21">
      <c r="A31" s="4">
        <v>43679.166666666664</v>
      </c>
      <c r="B31">
        <v>2</v>
      </c>
      <c r="C31">
        <v>4</v>
      </c>
      <c r="D31">
        <v>76</v>
      </c>
      <c r="E31" t="s">
        <v>81</v>
      </c>
      <c r="F31" t="s">
        <v>14</v>
      </c>
      <c r="G31" t="s">
        <v>68</v>
      </c>
      <c r="H31" t="s">
        <v>52</v>
      </c>
      <c r="I31" t="s">
        <v>17</v>
      </c>
      <c r="J31" t="s">
        <v>46</v>
      </c>
      <c r="K31" t="s">
        <v>19</v>
      </c>
      <c r="L31" t="s">
        <v>80</v>
      </c>
      <c r="M31" s="20">
        <f>VLOOKUP(Table3[[#This Row],[Condition]],$O$8:$P$28,2)</f>
        <v>15</v>
      </c>
      <c r="N31" s="10"/>
      <c r="O31" s="10"/>
    </row>
    <row r="32" spans="1:21">
      <c r="A32" s="4">
        <v>43679.208333333336</v>
      </c>
      <c r="B32">
        <v>2</v>
      </c>
      <c r="C32">
        <v>5</v>
      </c>
      <c r="D32">
        <v>73</v>
      </c>
      <c r="E32" t="s">
        <v>13</v>
      </c>
      <c r="F32" t="s">
        <v>25</v>
      </c>
      <c r="G32" t="s">
        <v>29</v>
      </c>
      <c r="H32" t="s">
        <v>82</v>
      </c>
      <c r="I32" t="s">
        <v>17</v>
      </c>
      <c r="J32" t="s">
        <v>83</v>
      </c>
      <c r="K32" t="s">
        <v>19</v>
      </c>
      <c r="L32" t="s">
        <v>84</v>
      </c>
      <c r="M32" s="20">
        <f>VLOOKUP(Table3[[#This Row],[Condition]],$O$8:$P$28,2)</f>
        <v>8</v>
      </c>
      <c r="N32" s="10"/>
      <c r="O32" s="10"/>
      <c r="T32" t="s">
        <v>455</v>
      </c>
    </row>
    <row r="33" spans="1:21">
      <c r="A33" s="4">
        <v>43679.25</v>
      </c>
      <c r="B33">
        <v>2</v>
      </c>
      <c r="C33">
        <v>6</v>
      </c>
      <c r="D33">
        <v>72</v>
      </c>
      <c r="E33" t="s">
        <v>32</v>
      </c>
      <c r="F33" t="s">
        <v>25</v>
      </c>
      <c r="G33" t="s">
        <v>33</v>
      </c>
      <c r="H33" t="s">
        <v>41</v>
      </c>
      <c r="I33" t="s">
        <v>17</v>
      </c>
      <c r="J33" t="s">
        <v>85</v>
      </c>
      <c r="K33" t="s">
        <v>19</v>
      </c>
      <c r="L33" t="s">
        <v>86</v>
      </c>
      <c r="M33" s="20">
        <f>VLOOKUP(Table3[[#This Row],[Condition]],$O$8:$P$28,2)</f>
        <v>3</v>
      </c>
      <c r="N33" s="10"/>
      <c r="O33" s="10"/>
      <c r="T33" s="34" t="s">
        <v>23</v>
      </c>
      <c r="U33" s="35">
        <v>11</v>
      </c>
    </row>
    <row r="34" spans="1:21">
      <c r="A34" s="4">
        <v>43679.291666666664</v>
      </c>
      <c r="B34">
        <v>2</v>
      </c>
      <c r="C34">
        <v>7</v>
      </c>
      <c r="D34">
        <v>74</v>
      </c>
      <c r="E34" t="s">
        <v>32</v>
      </c>
      <c r="F34" t="s">
        <v>79</v>
      </c>
      <c r="G34" t="s">
        <v>75</v>
      </c>
      <c r="H34" t="s">
        <v>62</v>
      </c>
      <c r="I34" t="s">
        <v>17</v>
      </c>
      <c r="J34" t="s">
        <v>87</v>
      </c>
      <c r="K34" t="s">
        <v>19</v>
      </c>
      <c r="L34" t="s">
        <v>20</v>
      </c>
      <c r="M34" s="20">
        <f>VLOOKUP(Table3[[#This Row],[Condition]],$O$8:$P$28,2)</f>
        <v>13</v>
      </c>
      <c r="N34" s="10"/>
      <c r="O34" s="10"/>
      <c r="T34" s="34" t="s">
        <v>255</v>
      </c>
      <c r="U34" s="35">
        <v>10</v>
      </c>
    </row>
    <row r="35" spans="1:21">
      <c r="A35" s="4">
        <v>43679.333333333336</v>
      </c>
      <c r="B35">
        <v>2</v>
      </c>
      <c r="C35">
        <v>8</v>
      </c>
      <c r="D35">
        <v>74</v>
      </c>
      <c r="E35" t="s">
        <v>50</v>
      </c>
      <c r="F35" t="s">
        <v>77</v>
      </c>
      <c r="G35" t="s">
        <v>75</v>
      </c>
      <c r="H35" t="s">
        <v>62</v>
      </c>
      <c r="I35" t="s">
        <v>17</v>
      </c>
      <c r="J35" t="s">
        <v>88</v>
      </c>
      <c r="K35" t="s">
        <v>19</v>
      </c>
      <c r="L35" t="s">
        <v>23</v>
      </c>
      <c r="M35" s="20">
        <f>VLOOKUP(Table3[[#This Row],[Condition]],$O$8:$P$28,2)</f>
        <v>11</v>
      </c>
      <c r="N35" s="10"/>
      <c r="O35" s="10"/>
      <c r="T35" s="34" t="s">
        <v>36</v>
      </c>
      <c r="U35" s="35">
        <v>21</v>
      </c>
    </row>
    <row r="36" spans="1:21">
      <c r="A36" s="4">
        <v>43679.375</v>
      </c>
      <c r="B36">
        <v>2</v>
      </c>
      <c r="C36">
        <v>9</v>
      </c>
      <c r="D36">
        <v>78</v>
      </c>
      <c r="E36" t="s">
        <v>53</v>
      </c>
      <c r="F36" t="s">
        <v>89</v>
      </c>
      <c r="G36" t="s">
        <v>34</v>
      </c>
      <c r="H36" t="s">
        <v>17</v>
      </c>
      <c r="I36" t="s">
        <v>17</v>
      </c>
      <c r="J36" t="s">
        <v>90</v>
      </c>
      <c r="K36" t="s">
        <v>19</v>
      </c>
      <c r="L36" t="s">
        <v>20</v>
      </c>
      <c r="M36" s="20">
        <f>VLOOKUP(Table3[[#This Row],[Condition]],$O$8:$P$28,2)</f>
        <v>13</v>
      </c>
      <c r="N36" s="10"/>
      <c r="O36" s="10"/>
      <c r="T36" s="34" t="s">
        <v>243</v>
      </c>
      <c r="U36" s="35">
        <v>20</v>
      </c>
    </row>
    <row r="37" spans="1:21">
      <c r="A37" s="4">
        <v>43679.416666666664</v>
      </c>
      <c r="B37">
        <v>2</v>
      </c>
      <c r="C37">
        <v>10</v>
      </c>
      <c r="D37">
        <v>81</v>
      </c>
      <c r="E37" t="s">
        <v>60</v>
      </c>
      <c r="F37" t="s">
        <v>91</v>
      </c>
      <c r="G37" t="s">
        <v>92</v>
      </c>
      <c r="H37" t="s">
        <v>41</v>
      </c>
      <c r="I37" t="s">
        <v>17</v>
      </c>
      <c r="J37" t="s">
        <v>90</v>
      </c>
      <c r="K37" t="s">
        <v>19</v>
      </c>
      <c r="L37" t="s">
        <v>20</v>
      </c>
      <c r="M37" s="20">
        <f>VLOOKUP(Table3[[#This Row],[Condition]],$O$8:$P$28,2)</f>
        <v>13</v>
      </c>
      <c r="N37" s="10"/>
      <c r="O37" s="10"/>
      <c r="T37" s="34" t="s">
        <v>293</v>
      </c>
      <c r="U37" s="35">
        <v>18</v>
      </c>
    </row>
    <row r="38" spans="1:21">
      <c r="A38" s="4">
        <v>43679.458333333336</v>
      </c>
      <c r="B38">
        <v>2</v>
      </c>
      <c r="C38">
        <v>11</v>
      </c>
      <c r="D38">
        <v>83</v>
      </c>
      <c r="E38" t="s">
        <v>60</v>
      </c>
      <c r="F38" t="s">
        <v>51</v>
      </c>
      <c r="G38" t="s">
        <v>75</v>
      </c>
      <c r="H38" t="s">
        <v>62</v>
      </c>
      <c r="I38" t="s">
        <v>17</v>
      </c>
      <c r="J38" t="s">
        <v>83</v>
      </c>
      <c r="K38" t="s">
        <v>19</v>
      </c>
      <c r="L38" t="s">
        <v>23</v>
      </c>
      <c r="M38" s="20">
        <f>VLOOKUP(Table3[[#This Row],[Condition]],$O$8:$P$28,2)</f>
        <v>11</v>
      </c>
      <c r="N38" s="10"/>
      <c r="O38" s="10"/>
      <c r="T38" s="34" t="s">
        <v>193</v>
      </c>
      <c r="U38" s="35">
        <v>1</v>
      </c>
    </row>
    <row r="39" spans="1:21">
      <c r="A39" s="4">
        <v>43679.5</v>
      </c>
      <c r="B39">
        <v>2</v>
      </c>
      <c r="C39">
        <v>12</v>
      </c>
      <c r="D39">
        <v>86</v>
      </c>
      <c r="E39" t="s">
        <v>53</v>
      </c>
      <c r="F39" t="s">
        <v>61</v>
      </c>
      <c r="G39" t="s">
        <v>75</v>
      </c>
      <c r="H39" t="s">
        <v>62</v>
      </c>
      <c r="I39" t="s">
        <v>17</v>
      </c>
      <c r="J39" t="s">
        <v>85</v>
      </c>
      <c r="K39" t="s">
        <v>19</v>
      </c>
      <c r="L39" t="s">
        <v>23</v>
      </c>
      <c r="M39" s="20">
        <f>VLOOKUP(Table3[[#This Row],[Condition]],$O$8:$P$28,2)</f>
        <v>11</v>
      </c>
      <c r="N39" s="10"/>
      <c r="O39" s="10"/>
      <c r="T39" s="34" t="s">
        <v>158</v>
      </c>
      <c r="U39" s="35">
        <v>2</v>
      </c>
    </row>
    <row r="40" spans="1:21">
      <c r="A40" s="4">
        <v>43679.541666666664</v>
      </c>
      <c r="B40">
        <v>2</v>
      </c>
      <c r="C40">
        <v>13</v>
      </c>
      <c r="D40">
        <v>86</v>
      </c>
      <c r="E40" t="s">
        <v>60</v>
      </c>
      <c r="F40" t="s">
        <v>93</v>
      </c>
      <c r="G40" t="s">
        <v>75</v>
      </c>
      <c r="H40" t="s">
        <v>94</v>
      </c>
      <c r="I40" t="s">
        <v>17</v>
      </c>
      <c r="J40" t="s">
        <v>46</v>
      </c>
      <c r="K40" t="s">
        <v>19</v>
      </c>
      <c r="L40" t="s">
        <v>23</v>
      </c>
      <c r="M40" s="20">
        <f>VLOOKUP(Table3[[#This Row],[Condition]],$O$8:$P$28,2)</f>
        <v>11</v>
      </c>
      <c r="N40" s="10"/>
      <c r="O40" s="10"/>
      <c r="T40" s="34" t="s">
        <v>221</v>
      </c>
      <c r="U40" s="35">
        <v>9</v>
      </c>
    </row>
    <row r="41" spans="1:21">
      <c r="A41" s="4">
        <v>43679.583333333336</v>
      </c>
      <c r="B41">
        <v>2</v>
      </c>
      <c r="C41">
        <v>14</v>
      </c>
      <c r="D41">
        <v>85</v>
      </c>
      <c r="E41" t="s">
        <v>53</v>
      </c>
      <c r="F41" t="s">
        <v>51</v>
      </c>
      <c r="G41" t="s">
        <v>75</v>
      </c>
      <c r="H41" t="s">
        <v>82</v>
      </c>
      <c r="I41" t="s">
        <v>17</v>
      </c>
      <c r="J41" t="s">
        <v>95</v>
      </c>
      <c r="K41" t="s">
        <v>19</v>
      </c>
      <c r="L41" t="s">
        <v>20</v>
      </c>
      <c r="M41" s="20">
        <f>VLOOKUP(Table3[[#This Row],[Condition]],$O$8:$P$28,2)</f>
        <v>13</v>
      </c>
      <c r="N41" s="10"/>
      <c r="O41" s="10"/>
      <c r="T41" s="34" t="s">
        <v>84</v>
      </c>
      <c r="U41" s="35">
        <v>8</v>
      </c>
    </row>
    <row r="42" spans="1:21">
      <c r="A42" s="4">
        <v>43679.625</v>
      </c>
      <c r="B42">
        <v>2</v>
      </c>
      <c r="C42">
        <v>15</v>
      </c>
      <c r="D42">
        <v>85</v>
      </c>
      <c r="E42" t="s">
        <v>58</v>
      </c>
      <c r="F42" t="s">
        <v>61</v>
      </c>
      <c r="G42" t="s">
        <v>75</v>
      </c>
      <c r="H42" t="s">
        <v>52</v>
      </c>
      <c r="I42" t="s">
        <v>17</v>
      </c>
      <c r="J42" t="s">
        <v>22</v>
      </c>
      <c r="K42" t="s">
        <v>19</v>
      </c>
      <c r="L42" t="s">
        <v>20</v>
      </c>
      <c r="M42" s="20">
        <f>VLOOKUP(Table3[[#This Row],[Condition]],$O$8:$P$28,2)</f>
        <v>13</v>
      </c>
      <c r="N42" s="10"/>
      <c r="O42" s="10"/>
      <c r="T42" s="34" t="s">
        <v>254</v>
      </c>
      <c r="U42" s="35">
        <v>6</v>
      </c>
    </row>
    <row r="43" spans="1:21">
      <c r="A43" s="4">
        <v>43679.666666666664</v>
      </c>
      <c r="B43">
        <v>2</v>
      </c>
      <c r="C43">
        <v>16</v>
      </c>
      <c r="D43">
        <v>86</v>
      </c>
      <c r="E43" t="s">
        <v>53</v>
      </c>
      <c r="F43" t="s">
        <v>61</v>
      </c>
      <c r="G43" t="s">
        <v>75</v>
      </c>
      <c r="H43" t="s">
        <v>49</v>
      </c>
      <c r="I43" t="s">
        <v>17</v>
      </c>
      <c r="J43" t="s">
        <v>35</v>
      </c>
      <c r="K43" t="s">
        <v>19</v>
      </c>
      <c r="L43" t="s">
        <v>20</v>
      </c>
      <c r="M43" s="20">
        <f>VLOOKUP(Table3[[#This Row],[Condition]],$O$8:$P$28,2)</f>
        <v>13</v>
      </c>
      <c r="N43" s="10"/>
      <c r="O43" s="10"/>
      <c r="T43" s="34" t="s">
        <v>186</v>
      </c>
      <c r="U43" s="35">
        <v>7</v>
      </c>
    </row>
    <row r="44" spans="1:21">
      <c r="A44" s="4">
        <v>43679.708333333336</v>
      </c>
      <c r="B44">
        <v>2</v>
      </c>
      <c r="C44">
        <v>17</v>
      </c>
      <c r="D44">
        <v>84</v>
      </c>
      <c r="E44" t="s">
        <v>50</v>
      </c>
      <c r="F44" t="s">
        <v>96</v>
      </c>
      <c r="G44" t="s">
        <v>75</v>
      </c>
      <c r="H44" t="s">
        <v>45</v>
      </c>
      <c r="I44" t="s">
        <v>17</v>
      </c>
      <c r="J44" t="s">
        <v>22</v>
      </c>
      <c r="K44" t="s">
        <v>19</v>
      </c>
      <c r="L44" t="s">
        <v>20</v>
      </c>
      <c r="M44" s="20">
        <f>VLOOKUP(Table3[[#This Row],[Condition]],$O$8:$P$28,2)</f>
        <v>13</v>
      </c>
      <c r="N44" s="10"/>
      <c r="O44" s="10"/>
      <c r="T44" s="34" t="s">
        <v>20</v>
      </c>
      <c r="U44" s="35">
        <v>13</v>
      </c>
    </row>
    <row r="45" spans="1:21">
      <c r="A45" s="4">
        <v>43679.75</v>
      </c>
      <c r="B45">
        <v>2</v>
      </c>
      <c r="C45">
        <v>18</v>
      </c>
      <c r="D45">
        <v>81</v>
      </c>
      <c r="E45" t="s">
        <v>76</v>
      </c>
      <c r="F45" t="s">
        <v>97</v>
      </c>
      <c r="G45" t="s">
        <v>68</v>
      </c>
      <c r="H45" t="s">
        <v>49</v>
      </c>
      <c r="I45" t="s">
        <v>17</v>
      </c>
      <c r="J45" t="s">
        <v>35</v>
      </c>
      <c r="K45" t="s">
        <v>19</v>
      </c>
      <c r="L45" t="s">
        <v>20</v>
      </c>
      <c r="M45" s="20">
        <f>VLOOKUP(Table3[[#This Row],[Condition]],$O$8:$P$28,2)</f>
        <v>13</v>
      </c>
      <c r="N45" s="10"/>
      <c r="O45" s="10"/>
      <c r="T45" s="34" t="s">
        <v>282</v>
      </c>
      <c r="U45" s="35">
        <v>12</v>
      </c>
    </row>
    <row r="46" spans="1:21">
      <c r="A46" s="4">
        <v>43679.791666666664</v>
      </c>
      <c r="B46">
        <v>2</v>
      </c>
      <c r="C46">
        <v>19</v>
      </c>
      <c r="D46">
        <v>79</v>
      </c>
      <c r="E46" t="s">
        <v>32</v>
      </c>
      <c r="F46" t="s">
        <v>40</v>
      </c>
      <c r="G46" t="s">
        <v>68</v>
      </c>
      <c r="H46" t="s">
        <v>52</v>
      </c>
      <c r="I46" t="s">
        <v>17</v>
      </c>
      <c r="J46" t="s">
        <v>95</v>
      </c>
      <c r="K46" t="s">
        <v>19</v>
      </c>
      <c r="L46" t="s">
        <v>20</v>
      </c>
      <c r="M46" s="20">
        <f>VLOOKUP(Table3[[#This Row],[Condition]],$O$8:$P$28,2)</f>
        <v>13</v>
      </c>
      <c r="N46" s="10"/>
      <c r="O46" s="10"/>
      <c r="T46" s="34" t="s">
        <v>296</v>
      </c>
      <c r="U46" s="35">
        <v>19</v>
      </c>
    </row>
    <row r="47" spans="1:21">
      <c r="A47" s="4">
        <v>43679.833333333336</v>
      </c>
      <c r="B47">
        <v>2</v>
      </c>
      <c r="C47">
        <v>20</v>
      </c>
      <c r="D47">
        <v>78</v>
      </c>
      <c r="E47" t="s">
        <v>13</v>
      </c>
      <c r="F47" t="s">
        <v>74</v>
      </c>
      <c r="G47" t="s">
        <v>75</v>
      </c>
      <c r="H47" t="s">
        <v>62</v>
      </c>
      <c r="I47" t="s">
        <v>17</v>
      </c>
      <c r="J47" t="s">
        <v>95</v>
      </c>
      <c r="K47" t="s">
        <v>19</v>
      </c>
      <c r="L47" t="s">
        <v>20</v>
      </c>
      <c r="M47" s="20">
        <f>VLOOKUP(Table3[[#This Row],[Condition]],$O$8:$P$28,2)</f>
        <v>13</v>
      </c>
      <c r="N47" s="10"/>
      <c r="O47" s="10"/>
      <c r="T47" s="34" t="s">
        <v>30</v>
      </c>
      <c r="U47" s="35">
        <v>17</v>
      </c>
    </row>
    <row r="48" spans="1:21">
      <c r="A48" s="4">
        <v>43679.875</v>
      </c>
      <c r="B48">
        <v>2</v>
      </c>
      <c r="C48">
        <v>21</v>
      </c>
      <c r="D48">
        <v>78</v>
      </c>
      <c r="E48" t="s">
        <v>81</v>
      </c>
      <c r="F48" t="s">
        <v>77</v>
      </c>
      <c r="G48" t="s">
        <v>75</v>
      </c>
      <c r="H48" t="s">
        <v>62</v>
      </c>
      <c r="I48" t="s">
        <v>17</v>
      </c>
      <c r="J48" t="s">
        <v>42</v>
      </c>
      <c r="K48" t="s">
        <v>19</v>
      </c>
      <c r="L48" t="s">
        <v>23</v>
      </c>
      <c r="M48" s="20">
        <f>VLOOKUP(Table3[[#This Row],[Condition]],$O$8:$P$28,2)</f>
        <v>11</v>
      </c>
      <c r="N48" s="10"/>
      <c r="O48" s="10"/>
      <c r="T48" s="34" t="s">
        <v>289</v>
      </c>
      <c r="U48" s="35">
        <v>16</v>
      </c>
    </row>
    <row r="49" spans="1:21">
      <c r="A49" s="4">
        <v>43679.916666666664</v>
      </c>
      <c r="B49">
        <v>2</v>
      </c>
      <c r="C49">
        <v>22</v>
      </c>
      <c r="D49">
        <v>76</v>
      </c>
      <c r="E49" t="s">
        <v>81</v>
      </c>
      <c r="F49" t="s">
        <v>14</v>
      </c>
      <c r="G49" t="s">
        <v>75</v>
      </c>
      <c r="H49" t="s">
        <v>26</v>
      </c>
      <c r="I49" t="s">
        <v>17</v>
      </c>
      <c r="J49" t="s">
        <v>95</v>
      </c>
      <c r="K49" t="s">
        <v>19</v>
      </c>
      <c r="L49" t="s">
        <v>20</v>
      </c>
      <c r="M49" s="20">
        <f>VLOOKUP(Table3[[#This Row],[Condition]],$O$8:$P$28,2)</f>
        <v>13</v>
      </c>
      <c r="N49" s="10"/>
      <c r="O49" s="10"/>
      <c r="T49" s="34" t="s">
        <v>262</v>
      </c>
      <c r="U49" s="35">
        <v>5</v>
      </c>
    </row>
    <row r="50" spans="1:21">
      <c r="A50" s="4">
        <v>43679.958333333336</v>
      </c>
      <c r="B50">
        <v>2</v>
      </c>
      <c r="C50">
        <v>23</v>
      </c>
      <c r="D50">
        <v>76</v>
      </c>
      <c r="E50" t="s">
        <v>31</v>
      </c>
      <c r="F50" t="s">
        <v>98</v>
      </c>
      <c r="G50" t="s">
        <v>75</v>
      </c>
      <c r="H50" t="s">
        <v>62</v>
      </c>
      <c r="I50" t="s">
        <v>17</v>
      </c>
      <c r="J50" t="s">
        <v>35</v>
      </c>
      <c r="K50" t="s">
        <v>19</v>
      </c>
      <c r="L50" t="s">
        <v>20</v>
      </c>
      <c r="M50" s="20">
        <f>VLOOKUP(Table3[[#This Row],[Condition]],$O$8:$P$28,2)</f>
        <v>13</v>
      </c>
      <c r="N50" s="10"/>
      <c r="O50" s="10"/>
      <c r="T50" s="34" t="s">
        <v>299</v>
      </c>
      <c r="U50" s="35">
        <v>4</v>
      </c>
    </row>
    <row r="51" spans="1:21">
      <c r="A51" s="4">
        <v>43680</v>
      </c>
      <c r="B51">
        <v>3</v>
      </c>
      <c r="C51">
        <v>0</v>
      </c>
      <c r="D51">
        <v>76</v>
      </c>
      <c r="E51" t="s">
        <v>81</v>
      </c>
      <c r="F51" t="s">
        <v>14</v>
      </c>
      <c r="G51" t="s">
        <v>75</v>
      </c>
      <c r="H51" t="s">
        <v>16</v>
      </c>
      <c r="I51" t="s">
        <v>17</v>
      </c>
      <c r="J51" t="s">
        <v>95</v>
      </c>
      <c r="K51" t="s">
        <v>19</v>
      </c>
      <c r="L51" t="s">
        <v>30</v>
      </c>
      <c r="M51" s="20">
        <f>VLOOKUP(Table3[[#This Row],[Condition]],$O$8:$P$28,2)</f>
        <v>17</v>
      </c>
      <c r="N51" s="10"/>
      <c r="O51" s="10"/>
      <c r="T51" s="34" t="s">
        <v>78</v>
      </c>
      <c r="U51" s="35">
        <v>14</v>
      </c>
    </row>
    <row r="52" spans="1:21">
      <c r="A52" s="4">
        <v>43680.041666666664</v>
      </c>
      <c r="B52">
        <v>3</v>
      </c>
      <c r="C52">
        <v>1</v>
      </c>
      <c r="D52">
        <v>76</v>
      </c>
      <c r="E52" t="s">
        <v>31</v>
      </c>
      <c r="F52" t="s">
        <v>98</v>
      </c>
      <c r="G52" t="s">
        <v>68</v>
      </c>
      <c r="H52" t="s">
        <v>16</v>
      </c>
      <c r="I52" t="s">
        <v>17</v>
      </c>
      <c r="J52" t="s">
        <v>22</v>
      </c>
      <c r="K52" t="s">
        <v>19</v>
      </c>
      <c r="L52" t="s">
        <v>30</v>
      </c>
      <c r="M52" s="20">
        <f>VLOOKUP(Table3[[#This Row],[Condition]],$O$8:$P$28,2)</f>
        <v>17</v>
      </c>
      <c r="N52" s="10"/>
      <c r="O52" s="10"/>
      <c r="T52" s="34" t="s">
        <v>80</v>
      </c>
      <c r="U52" s="35">
        <v>15</v>
      </c>
    </row>
    <row r="53" spans="1:21">
      <c r="A53" s="4">
        <v>43680.083333333336</v>
      </c>
      <c r="B53">
        <v>3</v>
      </c>
      <c r="C53">
        <v>2</v>
      </c>
      <c r="D53">
        <v>75</v>
      </c>
      <c r="E53" t="s">
        <v>31</v>
      </c>
      <c r="F53" t="s">
        <v>28</v>
      </c>
      <c r="G53" t="s">
        <v>68</v>
      </c>
      <c r="H53" t="s">
        <v>26</v>
      </c>
      <c r="I53" t="s">
        <v>17</v>
      </c>
      <c r="J53" t="s">
        <v>18</v>
      </c>
      <c r="K53" t="s">
        <v>19</v>
      </c>
      <c r="L53" t="s">
        <v>30</v>
      </c>
      <c r="M53" s="20">
        <f>VLOOKUP(Table3[[#This Row],[Condition]],$O$8:$P$28,2)</f>
        <v>17</v>
      </c>
      <c r="N53" s="10"/>
      <c r="O53" s="10"/>
      <c r="T53" s="36" t="s">
        <v>86</v>
      </c>
      <c r="U53" s="37">
        <v>3</v>
      </c>
    </row>
    <row r="54" spans="1:21">
      <c r="A54" s="4">
        <v>43680.125</v>
      </c>
      <c r="B54">
        <v>3</v>
      </c>
      <c r="C54">
        <v>3</v>
      </c>
      <c r="D54">
        <v>75</v>
      </c>
      <c r="E54" t="s">
        <v>31</v>
      </c>
      <c r="F54" t="s">
        <v>28</v>
      </c>
      <c r="G54" t="s">
        <v>34</v>
      </c>
      <c r="H54" t="s">
        <v>17</v>
      </c>
      <c r="I54" t="s">
        <v>17</v>
      </c>
      <c r="J54" t="s">
        <v>100</v>
      </c>
      <c r="K54" t="s">
        <v>19</v>
      </c>
      <c r="L54" t="s">
        <v>30</v>
      </c>
      <c r="M54" s="20">
        <f>VLOOKUP(Table3[[#This Row],[Condition]],$O$8:$P$28,2)</f>
        <v>17</v>
      </c>
      <c r="N54" s="10"/>
      <c r="O54" s="10"/>
    </row>
    <row r="55" spans="1:21">
      <c r="A55" s="4">
        <v>43680.166666666664</v>
      </c>
      <c r="B55">
        <v>3</v>
      </c>
      <c r="C55">
        <v>4</v>
      </c>
      <c r="D55">
        <v>74</v>
      </c>
      <c r="E55" t="s">
        <v>81</v>
      </c>
      <c r="F55" t="s">
        <v>28</v>
      </c>
      <c r="G55" t="s">
        <v>29</v>
      </c>
      <c r="H55" t="s">
        <v>26</v>
      </c>
      <c r="I55" t="s">
        <v>17</v>
      </c>
      <c r="J55" t="s">
        <v>18</v>
      </c>
      <c r="K55" t="s">
        <v>19</v>
      </c>
      <c r="L55" t="s">
        <v>36</v>
      </c>
      <c r="M55" s="20">
        <f>VLOOKUP(Table3[[#This Row],[Condition]],$O$8:$P$28,2)</f>
        <v>21</v>
      </c>
      <c r="N55" s="10"/>
      <c r="O55" s="10"/>
    </row>
    <row r="56" spans="1:21">
      <c r="A56" s="4">
        <v>43680.208333333336</v>
      </c>
      <c r="B56">
        <v>3</v>
      </c>
      <c r="C56">
        <v>5</v>
      </c>
      <c r="D56">
        <v>74</v>
      </c>
      <c r="E56" t="s">
        <v>31</v>
      </c>
      <c r="F56" t="s">
        <v>101</v>
      </c>
      <c r="G56" t="s">
        <v>34</v>
      </c>
      <c r="H56" t="s">
        <v>17</v>
      </c>
      <c r="I56" t="s">
        <v>17</v>
      </c>
      <c r="J56" t="s">
        <v>18</v>
      </c>
      <c r="K56" t="s">
        <v>19</v>
      </c>
      <c r="L56" t="s">
        <v>36</v>
      </c>
      <c r="M56" s="20">
        <f>VLOOKUP(Table3[[#This Row],[Condition]],$O$8:$P$28,2)</f>
        <v>21</v>
      </c>
      <c r="N56" s="10"/>
      <c r="O56" s="10"/>
    </row>
    <row r="57" spans="1:21">
      <c r="A57" s="4">
        <v>43680.25</v>
      </c>
      <c r="B57">
        <v>3</v>
      </c>
      <c r="C57">
        <v>6</v>
      </c>
      <c r="D57">
        <v>76</v>
      </c>
      <c r="E57" t="s">
        <v>27</v>
      </c>
      <c r="F57" t="s">
        <v>28</v>
      </c>
      <c r="G57" t="s">
        <v>75</v>
      </c>
      <c r="H57" t="s">
        <v>41</v>
      </c>
      <c r="I57" t="s">
        <v>17</v>
      </c>
      <c r="J57" t="s">
        <v>18</v>
      </c>
      <c r="K57" t="s">
        <v>19</v>
      </c>
      <c r="L57" t="s">
        <v>36</v>
      </c>
      <c r="M57" s="20">
        <f>VLOOKUP(Table3[[#This Row],[Condition]],$O$8:$P$28,2)</f>
        <v>21</v>
      </c>
      <c r="N57" s="10"/>
      <c r="O57" s="10"/>
    </row>
    <row r="58" spans="1:21">
      <c r="A58" s="4">
        <v>43680.291666666664</v>
      </c>
      <c r="B58">
        <v>3</v>
      </c>
      <c r="C58">
        <v>7</v>
      </c>
      <c r="D58">
        <v>78</v>
      </c>
      <c r="E58" t="s">
        <v>81</v>
      </c>
      <c r="F58" t="s">
        <v>77</v>
      </c>
      <c r="G58" t="s">
        <v>68</v>
      </c>
      <c r="H58" t="s">
        <v>41</v>
      </c>
      <c r="I58" t="s">
        <v>17</v>
      </c>
      <c r="J58" t="s">
        <v>18</v>
      </c>
      <c r="K58" t="s">
        <v>19</v>
      </c>
      <c r="L58" t="s">
        <v>30</v>
      </c>
      <c r="M58" s="20">
        <f>VLOOKUP(Table3[[#This Row],[Condition]],$O$8:$P$28,2)</f>
        <v>17</v>
      </c>
      <c r="N58" s="10"/>
      <c r="O58" s="10"/>
    </row>
    <row r="59" spans="1:21">
      <c r="A59" s="4">
        <v>43680.333333333336</v>
      </c>
      <c r="B59">
        <v>3</v>
      </c>
      <c r="C59">
        <v>8</v>
      </c>
      <c r="D59">
        <v>81</v>
      </c>
      <c r="E59" t="s">
        <v>32</v>
      </c>
      <c r="F59" t="s">
        <v>67</v>
      </c>
      <c r="G59" t="s">
        <v>75</v>
      </c>
      <c r="H59" t="s">
        <v>26</v>
      </c>
      <c r="I59" t="s">
        <v>17</v>
      </c>
      <c r="J59" t="s">
        <v>18</v>
      </c>
      <c r="K59" t="s">
        <v>19</v>
      </c>
      <c r="L59" t="s">
        <v>30</v>
      </c>
      <c r="M59" s="20">
        <f>VLOOKUP(Table3[[#This Row],[Condition]],$O$8:$P$28,2)</f>
        <v>17</v>
      </c>
      <c r="N59" s="10"/>
      <c r="O59" s="10"/>
    </row>
    <row r="60" spans="1:21">
      <c r="A60" s="4">
        <v>43680.375</v>
      </c>
      <c r="B60">
        <v>3</v>
      </c>
      <c r="C60">
        <v>9</v>
      </c>
      <c r="D60">
        <v>84</v>
      </c>
      <c r="E60" t="s">
        <v>13</v>
      </c>
      <c r="F60" t="s">
        <v>47</v>
      </c>
      <c r="G60" t="s">
        <v>92</v>
      </c>
      <c r="H60" t="s">
        <v>41</v>
      </c>
      <c r="I60" t="s">
        <v>17</v>
      </c>
      <c r="J60" t="s">
        <v>100</v>
      </c>
      <c r="K60" t="s">
        <v>19</v>
      </c>
      <c r="L60" t="s">
        <v>30</v>
      </c>
      <c r="M60" s="20">
        <f>VLOOKUP(Table3[[#This Row],[Condition]],$O$8:$P$28,2)</f>
        <v>17</v>
      </c>
      <c r="N60" s="10"/>
      <c r="O60" s="10"/>
    </row>
    <row r="61" spans="1:21">
      <c r="A61" s="4">
        <v>43680.416666666664</v>
      </c>
      <c r="B61">
        <v>3</v>
      </c>
      <c r="C61">
        <v>10</v>
      </c>
      <c r="D61">
        <v>85</v>
      </c>
      <c r="E61" t="s">
        <v>32</v>
      </c>
      <c r="F61" t="s">
        <v>96</v>
      </c>
      <c r="G61" t="s">
        <v>92</v>
      </c>
      <c r="H61" t="s">
        <v>41</v>
      </c>
      <c r="I61" t="s">
        <v>17</v>
      </c>
      <c r="J61" t="s">
        <v>102</v>
      </c>
      <c r="K61" t="s">
        <v>19</v>
      </c>
      <c r="L61" t="s">
        <v>30</v>
      </c>
      <c r="M61" s="20">
        <f>VLOOKUP(Table3[[#This Row],[Condition]],$O$8:$P$28,2)</f>
        <v>17</v>
      </c>
      <c r="N61" s="10"/>
      <c r="O61" s="10"/>
    </row>
    <row r="62" spans="1:21">
      <c r="A62" s="4">
        <v>43680.458333333336</v>
      </c>
      <c r="B62">
        <v>3</v>
      </c>
      <c r="C62">
        <v>11</v>
      </c>
      <c r="D62">
        <v>88</v>
      </c>
      <c r="E62" t="s">
        <v>32</v>
      </c>
      <c r="F62" t="s">
        <v>61</v>
      </c>
      <c r="G62" t="s">
        <v>75</v>
      </c>
      <c r="H62" t="s">
        <v>62</v>
      </c>
      <c r="I62" t="s">
        <v>17</v>
      </c>
      <c r="J62" t="s">
        <v>103</v>
      </c>
      <c r="K62" t="s">
        <v>19</v>
      </c>
      <c r="L62" t="s">
        <v>30</v>
      </c>
      <c r="M62" s="20">
        <f>VLOOKUP(Table3[[#This Row],[Condition]],$O$8:$P$28,2)</f>
        <v>17</v>
      </c>
      <c r="N62" s="10"/>
      <c r="O62" s="10"/>
    </row>
    <row r="63" spans="1:21">
      <c r="A63" s="4">
        <v>43680.5</v>
      </c>
      <c r="B63">
        <v>3</v>
      </c>
      <c r="C63">
        <v>12</v>
      </c>
      <c r="D63">
        <v>88</v>
      </c>
      <c r="E63" t="s">
        <v>32</v>
      </c>
      <c r="F63" t="s">
        <v>61</v>
      </c>
      <c r="G63" t="s">
        <v>75</v>
      </c>
      <c r="H63" t="s">
        <v>62</v>
      </c>
      <c r="I63" t="s">
        <v>17</v>
      </c>
      <c r="J63" t="s">
        <v>104</v>
      </c>
      <c r="K63" t="s">
        <v>19</v>
      </c>
      <c r="L63" t="s">
        <v>30</v>
      </c>
      <c r="M63" s="20">
        <f>VLOOKUP(Table3[[#This Row],[Condition]],$O$8:$P$28,2)</f>
        <v>17</v>
      </c>
      <c r="N63" s="10"/>
      <c r="O63" s="10"/>
    </row>
    <row r="64" spans="1:21">
      <c r="A64" s="4">
        <v>43680.541666666664</v>
      </c>
      <c r="B64">
        <v>3</v>
      </c>
      <c r="C64">
        <v>13</v>
      </c>
      <c r="D64">
        <v>90</v>
      </c>
      <c r="E64" t="s">
        <v>50</v>
      </c>
      <c r="F64" t="s">
        <v>54</v>
      </c>
      <c r="G64" t="s">
        <v>75</v>
      </c>
      <c r="H64" t="s">
        <v>82</v>
      </c>
      <c r="I64" t="s">
        <v>17</v>
      </c>
      <c r="J64" t="s">
        <v>105</v>
      </c>
      <c r="K64" t="s">
        <v>19</v>
      </c>
      <c r="L64" t="s">
        <v>30</v>
      </c>
      <c r="M64" s="20">
        <f>VLOOKUP(Table3[[#This Row],[Condition]],$O$8:$P$28,2)</f>
        <v>17</v>
      </c>
      <c r="N64" s="10"/>
      <c r="O64" s="10"/>
    </row>
    <row r="65" spans="1:15">
      <c r="A65" s="4">
        <v>43680.583333333336</v>
      </c>
      <c r="B65">
        <v>3</v>
      </c>
      <c r="C65">
        <v>14</v>
      </c>
      <c r="D65">
        <v>87</v>
      </c>
      <c r="E65" t="s">
        <v>32</v>
      </c>
      <c r="F65" t="s">
        <v>51</v>
      </c>
      <c r="G65" t="s">
        <v>75</v>
      </c>
      <c r="H65" t="s">
        <v>82</v>
      </c>
      <c r="I65" t="s">
        <v>17</v>
      </c>
      <c r="J65" t="s">
        <v>106</v>
      </c>
      <c r="K65" t="s">
        <v>19</v>
      </c>
      <c r="L65" t="s">
        <v>30</v>
      </c>
      <c r="M65" s="20">
        <f>VLOOKUP(Table3[[#This Row],[Condition]],$O$8:$P$28,2)</f>
        <v>17</v>
      </c>
      <c r="N65" s="10"/>
      <c r="O65" s="10"/>
    </row>
    <row r="66" spans="1:15">
      <c r="A66" s="4">
        <v>43680.625</v>
      </c>
      <c r="B66">
        <v>3</v>
      </c>
      <c r="C66">
        <v>15</v>
      </c>
      <c r="D66">
        <v>89</v>
      </c>
      <c r="E66" t="s">
        <v>81</v>
      </c>
      <c r="F66" t="s">
        <v>66</v>
      </c>
      <c r="G66" t="s">
        <v>75</v>
      </c>
      <c r="H66" t="s">
        <v>49</v>
      </c>
      <c r="I66" t="s">
        <v>17</v>
      </c>
      <c r="J66" t="s">
        <v>107</v>
      </c>
      <c r="K66" t="s">
        <v>19</v>
      </c>
      <c r="L66" t="s">
        <v>84</v>
      </c>
      <c r="M66" s="20">
        <f>VLOOKUP(Table3[[#This Row],[Condition]],$O$8:$P$28,2)</f>
        <v>8</v>
      </c>
      <c r="N66" s="10"/>
      <c r="O66" s="10"/>
    </row>
    <row r="67" spans="1:15">
      <c r="A67" s="4">
        <v>43680.666666666664</v>
      </c>
      <c r="B67">
        <v>3</v>
      </c>
      <c r="C67">
        <v>16</v>
      </c>
      <c r="D67">
        <v>86</v>
      </c>
      <c r="E67" t="s">
        <v>13</v>
      </c>
      <c r="F67" t="s">
        <v>96</v>
      </c>
      <c r="G67" t="s">
        <v>64</v>
      </c>
      <c r="H67" t="s">
        <v>94</v>
      </c>
      <c r="I67" t="s">
        <v>17</v>
      </c>
      <c r="J67" t="s">
        <v>108</v>
      </c>
      <c r="K67" t="s">
        <v>19</v>
      </c>
      <c r="L67" t="s">
        <v>30</v>
      </c>
      <c r="M67" s="20">
        <f>VLOOKUP(Table3[[#This Row],[Condition]],$O$8:$P$28,2)</f>
        <v>17</v>
      </c>
      <c r="N67" s="10"/>
      <c r="O67" s="10"/>
    </row>
    <row r="68" spans="1:15">
      <c r="A68" s="4">
        <v>43680.708333333336</v>
      </c>
      <c r="B68">
        <v>3</v>
      </c>
      <c r="C68">
        <v>17</v>
      </c>
      <c r="D68">
        <v>85</v>
      </c>
      <c r="E68" t="s">
        <v>76</v>
      </c>
      <c r="F68" t="s">
        <v>109</v>
      </c>
      <c r="G68" t="s">
        <v>110</v>
      </c>
      <c r="H68" t="s">
        <v>49</v>
      </c>
      <c r="I68" t="s">
        <v>17</v>
      </c>
      <c r="J68" t="s">
        <v>111</v>
      </c>
      <c r="K68" t="s">
        <v>19</v>
      </c>
      <c r="L68" t="s">
        <v>30</v>
      </c>
      <c r="M68" s="20">
        <f>VLOOKUP(Table3[[#This Row],[Condition]],$O$8:$P$28,2)</f>
        <v>17</v>
      </c>
      <c r="N68" s="10"/>
      <c r="O68" s="10"/>
    </row>
    <row r="69" spans="1:15">
      <c r="A69" s="4">
        <v>43680.75</v>
      </c>
      <c r="B69">
        <v>3</v>
      </c>
      <c r="C69">
        <v>18</v>
      </c>
      <c r="D69">
        <v>84</v>
      </c>
      <c r="E69" t="s">
        <v>81</v>
      </c>
      <c r="F69" t="s">
        <v>112</v>
      </c>
      <c r="G69" t="s">
        <v>110</v>
      </c>
      <c r="H69" t="s">
        <v>62</v>
      </c>
      <c r="I69" t="s">
        <v>17</v>
      </c>
      <c r="J69" t="s">
        <v>107</v>
      </c>
      <c r="K69" t="s">
        <v>19</v>
      </c>
      <c r="L69" t="s">
        <v>20</v>
      </c>
      <c r="M69" s="20">
        <f>VLOOKUP(Table3[[#This Row],[Condition]],$O$8:$P$28,2)</f>
        <v>13</v>
      </c>
      <c r="N69" s="10"/>
      <c r="O69" s="10"/>
    </row>
    <row r="70" spans="1:15">
      <c r="A70" s="4">
        <v>43680.791666666664</v>
      </c>
      <c r="B70">
        <v>3</v>
      </c>
      <c r="C70">
        <v>19</v>
      </c>
      <c r="D70">
        <v>82</v>
      </c>
      <c r="E70" t="s">
        <v>31</v>
      </c>
      <c r="F70" t="s">
        <v>72</v>
      </c>
      <c r="G70" t="s">
        <v>110</v>
      </c>
      <c r="H70" t="s">
        <v>16</v>
      </c>
      <c r="I70" t="s">
        <v>17</v>
      </c>
      <c r="J70" t="s">
        <v>106</v>
      </c>
      <c r="K70" t="s">
        <v>19</v>
      </c>
      <c r="L70" t="s">
        <v>20</v>
      </c>
      <c r="M70" s="20">
        <f>VLOOKUP(Table3[[#This Row],[Condition]],$O$8:$P$28,2)</f>
        <v>13</v>
      </c>
      <c r="N70" s="10"/>
      <c r="O70" s="10"/>
    </row>
    <row r="71" spans="1:15">
      <c r="A71" s="4">
        <v>43680.833333333336</v>
      </c>
      <c r="B71">
        <v>3</v>
      </c>
      <c r="C71">
        <v>20</v>
      </c>
      <c r="D71">
        <v>82</v>
      </c>
      <c r="E71" t="s">
        <v>81</v>
      </c>
      <c r="F71" t="s">
        <v>97</v>
      </c>
      <c r="G71" t="s">
        <v>75</v>
      </c>
      <c r="H71" t="s">
        <v>52</v>
      </c>
      <c r="I71" t="s">
        <v>17</v>
      </c>
      <c r="J71" t="s">
        <v>106</v>
      </c>
      <c r="K71" t="s">
        <v>19</v>
      </c>
      <c r="L71" t="s">
        <v>23</v>
      </c>
      <c r="M71" s="20">
        <f>VLOOKUP(Table3[[#This Row],[Condition]],$O$8:$P$28,2)</f>
        <v>11</v>
      </c>
      <c r="N71" s="10"/>
      <c r="O71" s="10"/>
    </row>
    <row r="72" spans="1:15">
      <c r="A72" s="4">
        <v>43680.875</v>
      </c>
      <c r="B72">
        <v>3</v>
      </c>
      <c r="C72">
        <v>21</v>
      </c>
      <c r="D72">
        <v>81</v>
      </c>
      <c r="E72" t="s">
        <v>81</v>
      </c>
      <c r="F72" t="s">
        <v>72</v>
      </c>
      <c r="G72" t="s">
        <v>29</v>
      </c>
      <c r="H72" t="s">
        <v>52</v>
      </c>
      <c r="I72" t="s">
        <v>17</v>
      </c>
      <c r="J72" t="s">
        <v>113</v>
      </c>
      <c r="K72" t="s">
        <v>19</v>
      </c>
      <c r="L72" t="s">
        <v>23</v>
      </c>
      <c r="M72" s="20">
        <f>VLOOKUP(Table3[[#This Row],[Condition]],$O$8:$P$28,2)</f>
        <v>11</v>
      </c>
      <c r="N72" s="10"/>
      <c r="O72" s="10"/>
    </row>
    <row r="73" spans="1:15">
      <c r="A73" s="4">
        <v>43680.916666666664</v>
      </c>
      <c r="B73">
        <v>3</v>
      </c>
      <c r="C73">
        <v>22</v>
      </c>
      <c r="D73">
        <v>80</v>
      </c>
      <c r="E73" t="s">
        <v>81</v>
      </c>
      <c r="F73" t="s">
        <v>74</v>
      </c>
      <c r="G73" t="s">
        <v>29</v>
      </c>
      <c r="H73" t="s">
        <v>62</v>
      </c>
      <c r="I73" t="s">
        <v>17</v>
      </c>
      <c r="J73" t="s">
        <v>113</v>
      </c>
      <c r="K73" t="s">
        <v>19</v>
      </c>
      <c r="L73" t="s">
        <v>23</v>
      </c>
      <c r="M73" s="20">
        <f>VLOOKUP(Table3[[#This Row],[Condition]],$O$8:$P$28,2)</f>
        <v>11</v>
      </c>
      <c r="N73" s="10"/>
      <c r="O73" s="10"/>
    </row>
    <row r="74" spans="1:15">
      <c r="A74" s="4">
        <v>43680.958333333336</v>
      </c>
      <c r="B74">
        <v>3</v>
      </c>
      <c r="C74">
        <v>23</v>
      </c>
      <c r="D74">
        <v>79</v>
      </c>
      <c r="E74" t="s">
        <v>81</v>
      </c>
      <c r="F74" t="s">
        <v>38</v>
      </c>
      <c r="G74" t="s">
        <v>34</v>
      </c>
      <c r="H74" t="s">
        <v>17</v>
      </c>
      <c r="I74" t="s">
        <v>17</v>
      </c>
      <c r="J74" t="s">
        <v>105</v>
      </c>
      <c r="K74" t="s">
        <v>19</v>
      </c>
      <c r="L74" t="s">
        <v>20</v>
      </c>
      <c r="M74" s="20">
        <f>VLOOKUP(Table3[[#This Row],[Condition]],$O$8:$P$28,2)</f>
        <v>13</v>
      </c>
      <c r="N74" s="10"/>
      <c r="O74" s="10"/>
    </row>
    <row r="75" spans="1:15">
      <c r="A75" s="4">
        <v>43681</v>
      </c>
      <c r="B75">
        <v>4</v>
      </c>
      <c r="C75">
        <v>0</v>
      </c>
      <c r="D75">
        <v>78</v>
      </c>
      <c r="E75" t="s">
        <v>13</v>
      </c>
      <c r="F75" t="s">
        <v>74</v>
      </c>
      <c r="G75" t="s">
        <v>48</v>
      </c>
      <c r="H75" t="s">
        <v>26</v>
      </c>
      <c r="I75" t="s">
        <v>17</v>
      </c>
      <c r="J75" t="s">
        <v>105</v>
      </c>
      <c r="K75" t="s">
        <v>19</v>
      </c>
      <c r="L75" t="s">
        <v>23</v>
      </c>
      <c r="M75" s="20">
        <f>VLOOKUP(Table3[[#This Row],[Condition]],$O$8:$P$28,2)</f>
        <v>11</v>
      </c>
      <c r="N75" s="10"/>
      <c r="O75" s="10"/>
    </row>
    <row r="76" spans="1:15">
      <c r="A76" s="4">
        <v>43681.041666666664</v>
      </c>
      <c r="B76">
        <v>4</v>
      </c>
      <c r="C76">
        <v>1</v>
      </c>
      <c r="D76">
        <v>77</v>
      </c>
      <c r="E76" t="s">
        <v>76</v>
      </c>
      <c r="F76" t="s">
        <v>77</v>
      </c>
      <c r="G76" t="s">
        <v>29</v>
      </c>
      <c r="H76" t="s">
        <v>62</v>
      </c>
      <c r="I76" t="s">
        <v>17</v>
      </c>
      <c r="J76" t="s">
        <v>106</v>
      </c>
      <c r="K76" t="s">
        <v>19</v>
      </c>
      <c r="L76" t="s">
        <v>23</v>
      </c>
      <c r="M76" s="20">
        <f>VLOOKUP(Table3[[#This Row],[Condition]],$O$8:$P$28,2)</f>
        <v>11</v>
      </c>
      <c r="N76" s="10"/>
      <c r="O76" s="10"/>
    </row>
    <row r="77" spans="1:15">
      <c r="A77" s="4">
        <v>43681.083333333336</v>
      </c>
      <c r="B77">
        <v>4</v>
      </c>
      <c r="C77">
        <v>2</v>
      </c>
      <c r="D77">
        <v>77</v>
      </c>
      <c r="E77" t="s">
        <v>76</v>
      </c>
      <c r="F77" t="s">
        <v>77</v>
      </c>
      <c r="G77" t="s">
        <v>34</v>
      </c>
      <c r="H77" t="s">
        <v>17</v>
      </c>
      <c r="I77" t="s">
        <v>17</v>
      </c>
      <c r="J77" t="s">
        <v>107</v>
      </c>
      <c r="K77" t="s">
        <v>19</v>
      </c>
      <c r="L77" t="s">
        <v>23</v>
      </c>
      <c r="M77" s="20">
        <f>VLOOKUP(Table3[[#This Row],[Condition]],$O$8:$P$28,2)</f>
        <v>11</v>
      </c>
      <c r="N77" s="10"/>
      <c r="O77" s="10"/>
    </row>
    <row r="78" spans="1:15">
      <c r="A78" s="4">
        <v>43681.125</v>
      </c>
      <c r="B78">
        <v>4</v>
      </c>
      <c r="C78">
        <v>3</v>
      </c>
      <c r="D78">
        <v>78</v>
      </c>
      <c r="E78" t="s">
        <v>31</v>
      </c>
      <c r="F78" t="s">
        <v>79</v>
      </c>
      <c r="G78" t="s">
        <v>34</v>
      </c>
      <c r="H78" t="s">
        <v>17</v>
      </c>
      <c r="I78" t="s">
        <v>17</v>
      </c>
      <c r="J78" t="s">
        <v>108</v>
      </c>
      <c r="K78" t="s">
        <v>19</v>
      </c>
      <c r="L78" t="s">
        <v>23</v>
      </c>
      <c r="M78" s="20">
        <f>VLOOKUP(Table3[[#This Row],[Condition]],$O$8:$P$28,2)</f>
        <v>11</v>
      </c>
      <c r="N78" s="10"/>
      <c r="O78" s="10"/>
    </row>
    <row r="79" spans="1:15">
      <c r="A79" s="4">
        <v>43681.166666666664</v>
      </c>
      <c r="B79">
        <v>4</v>
      </c>
      <c r="C79">
        <v>4</v>
      </c>
      <c r="D79">
        <v>77</v>
      </c>
      <c r="E79" t="s">
        <v>81</v>
      </c>
      <c r="F79" t="s">
        <v>79</v>
      </c>
      <c r="G79" t="s">
        <v>33</v>
      </c>
      <c r="H79" t="s">
        <v>16</v>
      </c>
      <c r="I79" t="s">
        <v>17</v>
      </c>
      <c r="J79" t="s">
        <v>107</v>
      </c>
      <c r="K79" t="s">
        <v>19</v>
      </c>
      <c r="L79" t="s">
        <v>23</v>
      </c>
      <c r="M79" s="20">
        <f>VLOOKUP(Table3[[#This Row],[Condition]],$O$8:$P$28,2)</f>
        <v>11</v>
      </c>
      <c r="N79" s="10"/>
      <c r="O79" s="10"/>
    </row>
    <row r="80" spans="1:15">
      <c r="A80" s="4">
        <v>43681.208333333336</v>
      </c>
      <c r="B80">
        <v>4</v>
      </c>
      <c r="C80">
        <v>5</v>
      </c>
      <c r="D80">
        <v>77</v>
      </c>
      <c r="E80" t="s">
        <v>81</v>
      </c>
      <c r="F80" t="s">
        <v>79</v>
      </c>
      <c r="G80" t="s">
        <v>33</v>
      </c>
      <c r="H80" t="s">
        <v>41</v>
      </c>
      <c r="I80" t="s">
        <v>17</v>
      </c>
      <c r="J80" t="s">
        <v>106</v>
      </c>
      <c r="K80" t="s">
        <v>19</v>
      </c>
      <c r="L80" t="s">
        <v>20</v>
      </c>
      <c r="M80" s="20">
        <f>VLOOKUP(Table3[[#This Row],[Condition]],$O$8:$P$28,2)</f>
        <v>13</v>
      </c>
      <c r="N80" s="10"/>
      <c r="O80" s="10"/>
    </row>
    <row r="81" spans="1:15">
      <c r="A81" s="4">
        <v>43681.25</v>
      </c>
      <c r="B81">
        <v>4</v>
      </c>
      <c r="C81">
        <v>6</v>
      </c>
      <c r="D81">
        <v>79</v>
      </c>
      <c r="E81" t="s">
        <v>13</v>
      </c>
      <c r="F81" t="s">
        <v>72</v>
      </c>
      <c r="G81" t="s">
        <v>44</v>
      </c>
      <c r="H81" t="s">
        <v>49</v>
      </c>
      <c r="I81" t="s">
        <v>17</v>
      </c>
      <c r="J81" t="s">
        <v>113</v>
      </c>
      <c r="K81" t="s">
        <v>19</v>
      </c>
      <c r="L81" t="s">
        <v>20</v>
      </c>
      <c r="M81" s="20">
        <f>VLOOKUP(Table3[[#This Row],[Condition]],$O$8:$P$28,2)</f>
        <v>13</v>
      </c>
      <c r="N81" s="10"/>
      <c r="O81" s="10"/>
    </row>
    <row r="82" spans="1:15">
      <c r="A82" s="4">
        <v>43681.291666666664</v>
      </c>
      <c r="B82">
        <v>4</v>
      </c>
      <c r="C82">
        <v>7</v>
      </c>
      <c r="D82">
        <v>81</v>
      </c>
      <c r="E82" t="s">
        <v>76</v>
      </c>
      <c r="F82" t="s">
        <v>97</v>
      </c>
      <c r="G82" t="s">
        <v>44</v>
      </c>
      <c r="H82" t="s">
        <v>45</v>
      </c>
      <c r="I82" t="s">
        <v>17</v>
      </c>
      <c r="J82" t="s">
        <v>113</v>
      </c>
      <c r="K82" t="s">
        <v>19</v>
      </c>
      <c r="L82" t="s">
        <v>20</v>
      </c>
      <c r="M82" s="20">
        <f>VLOOKUP(Table3[[#This Row],[Condition]],$O$8:$P$28,2)</f>
        <v>13</v>
      </c>
      <c r="N82" s="10"/>
      <c r="O82" s="10"/>
    </row>
    <row r="83" spans="1:15">
      <c r="A83" s="4">
        <v>43681.333333333336</v>
      </c>
      <c r="B83">
        <v>4</v>
      </c>
      <c r="C83">
        <v>8</v>
      </c>
      <c r="D83">
        <v>84</v>
      </c>
      <c r="E83" t="s">
        <v>76</v>
      </c>
      <c r="F83" t="s">
        <v>114</v>
      </c>
      <c r="G83" t="s">
        <v>115</v>
      </c>
      <c r="H83" t="s">
        <v>52</v>
      </c>
      <c r="I83" t="s">
        <v>17</v>
      </c>
      <c r="J83" t="s">
        <v>113</v>
      </c>
      <c r="K83" t="s">
        <v>19</v>
      </c>
      <c r="L83" t="s">
        <v>36</v>
      </c>
      <c r="M83" s="20">
        <f>VLOOKUP(Table3[[#This Row],[Condition]],$O$8:$P$28,2)</f>
        <v>21</v>
      </c>
      <c r="N83" s="10"/>
      <c r="O83" s="10"/>
    </row>
    <row r="84" spans="1:15">
      <c r="A84" s="4">
        <v>43681.375</v>
      </c>
      <c r="B84">
        <v>4</v>
      </c>
      <c r="C84">
        <v>9</v>
      </c>
      <c r="D84">
        <v>85</v>
      </c>
      <c r="E84" t="s">
        <v>13</v>
      </c>
      <c r="F84" t="s">
        <v>116</v>
      </c>
      <c r="G84" t="s">
        <v>92</v>
      </c>
      <c r="H84" t="s">
        <v>62</v>
      </c>
      <c r="I84" t="s">
        <v>17</v>
      </c>
      <c r="J84" t="s">
        <v>105</v>
      </c>
      <c r="K84" t="s">
        <v>19</v>
      </c>
      <c r="L84" t="s">
        <v>20</v>
      </c>
      <c r="M84" s="20">
        <f>VLOOKUP(Table3[[#This Row],[Condition]],$O$8:$P$28,2)</f>
        <v>13</v>
      </c>
      <c r="N84" s="10"/>
      <c r="O84" s="10"/>
    </row>
    <row r="85" spans="1:15">
      <c r="A85" s="4">
        <v>43681.416666666664</v>
      </c>
      <c r="B85">
        <v>4</v>
      </c>
      <c r="C85">
        <v>10</v>
      </c>
      <c r="D85">
        <v>88</v>
      </c>
      <c r="E85" t="s">
        <v>76</v>
      </c>
      <c r="F85" t="s">
        <v>66</v>
      </c>
      <c r="G85" t="s">
        <v>117</v>
      </c>
      <c r="H85" t="s">
        <v>52</v>
      </c>
      <c r="I85" t="s">
        <v>17</v>
      </c>
      <c r="J85" t="s">
        <v>105</v>
      </c>
      <c r="K85" t="s">
        <v>19</v>
      </c>
      <c r="L85" t="s">
        <v>20</v>
      </c>
      <c r="M85" s="20">
        <f>VLOOKUP(Table3[[#This Row],[Condition]],$O$8:$P$28,2)</f>
        <v>13</v>
      </c>
      <c r="N85" s="10"/>
      <c r="O85" s="10"/>
    </row>
    <row r="86" spans="1:15">
      <c r="A86" s="4">
        <v>43681.458333333336</v>
      </c>
      <c r="B86">
        <v>4</v>
      </c>
      <c r="C86">
        <v>11</v>
      </c>
      <c r="D86">
        <v>89</v>
      </c>
      <c r="E86" t="s">
        <v>50</v>
      </c>
      <c r="F86" t="s">
        <v>93</v>
      </c>
      <c r="G86" t="s">
        <v>44</v>
      </c>
      <c r="H86" t="s">
        <v>45</v>
      </c>
      <c r="I86" t="s">
        <v>17</v>
      </c>
      <c r="J86" t="s">
        <v>106</v>
      </c>
      <c r="K86" t="s">
        <v>19</v>
      </c>
      <c r="L86" t="s">
        <v>20</v>
      </c>
      <c r="M86" s="20">
        <f>VLOOKUP(Table3[[#This Row],[Condition]],$O$8:$P$28,2)</f>
        <v>13</v>
      </c>
      <c r="N86" s="10"/>
      <c r="O86" s="10"/>
    </row>
    <row r="87" spans="1:15">
      <c r="A87" s="4">
        <v>43681.5</v>
      </c>
      <c r="B87">
        <v>4</v>
      </c>
      <c r="C87">
        <v>12</v>
      </c>
      <c r="D87">
        <v>91</v>
      </c>
      <c r="E87" t="s">
        <v>60</v>
      </c>
      <c r="F87" t="s">
        <v>118</v>
      </c>
      <c r="G87" t="s">
        <v>44</v>
      </c>
      <c r="H87" t="s">
        <v>16</v>
      </c>
      <c r="I87" t="s">
        <v>17</v>
      </c>
      <c r="J87" t="s">
        <v>107</v>
      </c>
      <c r="K87" t="s">
        <v>19</v>
      </c>
      <c r="L87" t="s">
        <v>20</v>
      </c>
      <c r="M87" s="20">
        <f>VLOOKUP(Table3[[#This Row],[Condition]],$O$8:$P$28,2)</f>
        <v>13</v>
      </c>
      <c r="N87" s="10"/>
      <c r="O87" s="10"/>
    </row>
    <row r="88" spans="1:15">
      <c r="A88" s="4">
        <v>43681.541666666664</v>
      </c>
      <c r="B88">
        <v>4</v>
      </c>
      <c r="C88">
        <v>13</v>
      </c>
      <c r="D88">
        <v>91</v>
      </c>
      <c r="E88" t="s">
        <v>58</v>
      </c>
      <c r="F88" t="s">
        <v>119</v>
      </c>
      <c r="G88" t="s">
        <v>33</v>
      </c>
      <c r="H88" t="s">
        <v>45</v>
      </c>
      <c r="I88" t="s">
        <v>17</v>
      </c>
      <c r="J88" t="s">
        <v>111</v>
      </c>
      <c r="K88" t="s">
        <v>19</v>
      </c>
      <c r="L88" t="s">
        <v>20</v>
      </c>
      <c r="M88" s="20">
        <f>VLOOKUP(Table3[[#This Row],[Condition]],$O$8:$P$28,2)</f>
        <v>13</v>
      </c>
      <c r="N88" s="10"/>
      <c r="O88" s="10"/>
    </row>
    <row r="89" spans="1:15">
      <c r="A89" s="4">
        <v>43681.583333333336</v>
      </c>
      <c r="B89">
        <v>4</v>
      </c>
      <c r="C89">
        <v>14</v>
      </c>
      <c r="D89">
        <v>90</v>
      </c>
      <c r="E89" t="s">
        <v>120</v>
      </c>
      <c r="F89" t="s">
        <v>121</v>
      </c>
      <c r="G89" t="s">
        <v>44</v>
      </c>
      <c r="H89" t="s">
        <v>82</v>
      </c>
      <c r="I89" t="s">
        <v>17</v>
      </c>
      <c r="J89" t="s">
        <v>122</v>
      </c>
      <c r="K89" t="s">
        <v>19</v>
      </c>
      <c r="L89" t="s">
        <v>20</v>
      </c>
      <c r="M89" s="20">
        <f>VLOOKUP(Table3[[#This Row],[Condition]],$O$8:$P$28,2)</f>
        <v>13</v>
      </c>
      <c r="N89" s="10"/>
      <c r="O89" s="10"/>
    </row>
    <row r="90" spans="1:15">
      <c r="A90" s="4">
        <v>43681.625</v>
      </c>
      <c r="B90">
        <v>4</v>
      </c>
      <c r="C90">
        <v>15</v>
      </c>
      <c r="D90">
        <v>91</v>
      </c>
      <c r="E90" t="s">
        <v>123</v>
      </c>
      <c r="F90" t="s">
        <v>121</v>
      </c>
      <c r="G90" t="s">
        <v>33</v>
      </c>
      <c r="H90" t="s">
        <v>62</v>
      </c>
      <c r="I90" t="s">
        <v>17</v>
      </c>
      <c r="J90" t="s">
        <v>111</v>
      </c>
      <c r="K90" t="s">
        <v>19</v>
      </c>
      <c r="L90" t="s">
        <v>20</v>
      </c>
      <c r="M90" s="20">
        <f>VLOOKUP(Table3[[#This Row],[Condition]],$O$8:$P$28,2)</f>
        <v>13</v>
      </c>
      <c r="N90" s="10"/>
      <c r="O90" s="10"/>
    </row>
    <row r="91" spans="1:15">
      <c r="A91" s="4">
        <v>43681.666666666664</v>
      </c>
      <c r="B91">
        <v>4</v>
      </c>
      <c r="C91">
        <v>16</v>
      </c>
      <c r="D91">
        <v>91</v>
      </c>
      <c r="E91" t="s">
        <v>120</v>
      </c>
      <c r="F91" t="s">
        <v>124</v>
      </c>
      <c r="G91" t="s">
        <v>48</v>
      </c>
      <c r="H91" t="s">
        <v>45</v>
      </c>
      <c r="I91" t="s">
        <v>17</v>
      </c>
      <c r="J91" t="s">
        <v>122</v>
      </c>
      <c r="K91" t="s">
        <v>19</v>
      </c>
      <c r="L91" t="s">
        <v>20</v>
      </c>
      <c r="M91" s="20">
        <f>VLOOKUP(Table3[[#This Row],[Condition]],$O$8:$P$28,2)</f>
        <v>13</v>
      </c>
      <c r="N91" s="10"/>
      <c r="O91" s="10"/>
    </row>
    <row r="92" spans="1:15">
      <c r="A92" s="4">
        <v>43681.708333333336</v>
      </c>
      <c r="B92">
        <v>4</v>
      </c>
      <c r="C92">
        <v>17</v>
      </c>
      <c r="D92">
        <v>89</v>
      </c>
      <c r="E92" t="s">
        <v>120</v>
      </c>
      <c r="F92" t="s">
        <v>125</v>
      </c>
      <c r="G92" t="s">
        <v>115</v>
      </c>
      <c r="H92" t="s">
        <v>52</v>
      </c>
      <c r="I92" t="s">
        <v>17</v>
      </c>
      <c r="J92" t="s">
        <v>111</v>
      </c>
      <c r="K92" t="s">
        <v>19</v>
      </c>
      <c r="L92" t="s">
        <v>20</v>
      </c>
      <c r="M92" s="20">
        <f>VLOOKUP(Table3[[#This Row],[Condition]],$O$8:$P$28,2)</f>
        <v>13</v>
      </c>
      <c r="N92" s="10"/>
      <c r="O92" s="10"/>
    </row>
    <row r="93" spans="1:15">
      <c r="A93" s="4">
        <v>43681.75</v>
      </c>
      <c r="B93">
        <v>4</v>
      </c>
      <c r="C93">
        <v>18</v>
      </c>
      <c r="D93">
        <v>86</v>
      </c>
      <c r="E93" t="s">
        <v>120</v>
      </c>
      <c r="F93" t="s">
        <v>126</v>
      </c>
      <c r="G93" t="s">
        <v>44</v>
      </c>
      <c r="H93" t="s">
        <v>49</v>
      </c>
      <c r="I93" t="s">
        <v>17</v>
      </c>
      <c r="J93" t="s">
        <v>108</v>
      </c>
      <c r="K93" t="s">
        <v>19</v>
      </c>
      <c r="L93" t="s">
        <v>20</v>
      </c>
      <c r="M93" s="20">
        <f>VLOOKUP(Table3[[#This Row],[Condition]],$O$8:$P$28,2)</f>
        <v>13</v>
      </c>
      <c r="N93" s="10"/>
      <c r="O93" s="10"/>
    </row>
    <row r="94" spans="1:15">
      <c r="A94" s="4">
        <v>43681.791666666664</v>
      </c>
      <c r="B94">
        <v>4</v>
      </c>
      <c r="C94">
        <v>19</v>
      </c>
      <c r="D94">
        <v>85</v>
      </c>
      <c r="E94" t="s">
        <v>127</v>
      </c>
      <c r="F94" t="s">
        <v>126</v>
      </c>
      <c r="G94" t="s">
        <v>115</v>
      </c>
      <c r="H94" t="s">
        <v>16</v>
      </c>
      <c r="I94" t="s">
        <v>17</v>
      </c>
      <c r="J94" t="s">
        <v>107</v>
      </c>
      <c r="K94" t="s">
        <v>19</v>
      </c>
      <c r="L94" t="s">
        <v>20</v>
      </c>
      <c r="M94" s="20">
        <f>VLOOKUP(Table3[[#This Row],[Condition]],$O$8:$P$28,2)</f>
        <v>13</v>
      </c>
      <c r="N94" s="10"/>
      <c r="O94" s="10"/>
    </row>
    <row r="95" spans="1:15">
      <c r="A95" s="4">
        <v>43681.833333333336</v>
      </c>
      <c r="B95">
        <v>4</v>
      </c>
      <c r="C95">
        <v>20</v>
      </c>
      <c r="D95">
        <v>83</v>
      </c>
      <c r="E95" t="s">
        <v>60</v>
      </c>
      <c r="F95" t="s">
        <v>51</v>
      </c>
      <c r="G95" t="s">
        <v>48</v>
      </c>
      <c r="H95" t="s">
        <v>41</v>
      </c>
      <c r="I95" t="s">
        <v>17</v>
      </c>
      <c r="J95" t="s">
        <v>106</v>
      </c>
      <c r="K95" t="s">
        <v>19</v>
      </c>
      <c r="L95" t="s">
        <v>20</v>
      </c>
      <c r="M95" s="20">
        <f>VLOOKUP(Table3[[#This Row],[Condition]],$O$8:$P$28,2)</f>
        <v>13</v>
      </c>
      <c r="N95" s="10"/>
      <c r="O95" s="10"/>
    </row>
    <row r="96" spans="1:15">
      <c r="A96" s="4">
        <v>43681.875</v>
      </c>
      <c r="B96">
        <v>4</v>
      </c>
      <c r="C96">
        <v>21</v>
      </c>
      <c r="D96">
        <v>80</v>
      </c>
      <c r="E96" t="s">
        <v>76</v>
      </c>
      <c r="F96" t="s">
        <v>72</v>
      </c>
      <c r="G96" t="s">
        <v>75</v>
      </c>
      <c r="H96" t="s">
        <v>41</v>
      </c>
      <c r="I96" t="s">
        <v>17</v>
      </c>
      <c r="J96" t="s">
        <v>106</v>
      </c>
      <c r="K96" t="s">
        <v>19</v>
      </c>
      <c r="L96" t="s">
        <v>20</v>
      </c>
      <c r="M96" s="20">
        <f>VLOOKUP(Table3[[#This Row],[Condition]],$O$8:$P$28,2)</f>
        <v>13</v>
      </c>
      <c r="N96" s="10"/>
      <c r="O96" s="10"/>
    </row>
    <row r="97" spans="1:15">
      <c r="A97" s="4">
        <v>43681.916666666664</v>
      </c>
      <c r="B97">
        <v>4</v>
      </c>
      <c r="C97">
        <v>22</v>
      </c>
      <c r="D97">
        <v>81</v>
      </c>
      <c r="E97" t="s">
        <v>53</v>
      </c>
      <c r="F97" t="s">
        <v>47</v>
      </c>
      <c r="G97" t="s">
        <v>34</v>
      </c>
      <c r="H97" t="s">
        <v>17</v>
      </c>
      <c r="I97" t="s">
        <v>17</v>
      </c>
      <c r="J97" t="s">
        <v>113</v>
      </c>
      <c r="K97" t="s">
        <v>19</v>
      </c>
      <c r="L97" t="s">
        <v>23</v>
      </c>
      <c r="M97" s="20">
        <f>VLOOKUP(Table3[[#This Row],[Condition]],$O$8:$P$28,2)</f>
        <v>11</v>
      </c>
      <c r="N97" s="10"/>
      <c r="O97" s="10"/>
    </row>
    <row r="98" spans="1:15">
      <c r="A98" s="4">
        <v>43681.958333333336</v>
      </c>
      <c r="B98">
        <v>4</v>
      </c>
      <c r="C98">
        <v>23</v>
      </c>
      <c r="D98">
        <v>79</v>
      </c>
      <c r="E98" t="s">
        <v>58</v>
      </c>
      <c r="F98" t="s">
        <v>43</v>
      </c>
      <c r="G98" t="s">
        <v>75</v>
      </c>
      <c r="H98" t="s">
        <v>26</v>
      </c>
      <c r="I98" t="s">
        <v>17</v>
      </c>
      <c r="J98" t="s">
        <v>106</v>
      </c>
      <c r="K98" t="s">
        <v>19</v>
      </c>
      <c r="L98" t="s">
        <v>23</v>
      </c>
      <c r="M98" s="20">
        <f>VLOOKUP(Table3[[#This Row],[Condition]],$O$8:$P$28,2)</f>
        <v>11</v>
      </c>
      <c r="N98" s="10"/>
      <c r="O98" s="10"/>
    </row>
    <row r="99" spans="1:15">
      <c r="A99" s="4">
        <v>43682</v>
      </c>
      <c r="B99">
        <v>5</v>
      </c>
      <c r="C99">
        <v>0</v>
      </c>
      <c r="D99">
        <v>78</v>
      </c>
      <c r="E99" t="s">
        <v>50</v>
      </c>
      <c r="F99" t="s">
        <v>40</v>
      </c>
      <c r="G99" t="s">
        <v>29</v>
      </c>
      <c r="H99" t="s">
        <v>41</v>
      </c>
      <c r="I99" t="s">
        <v>17</v>
      </c>
      <c r="J99" t="s">
        <v>106</v>
      </c>
      <c r="K99" t="s">
        <v>19</v>
      </c>
      <c r="L99" t="s">
        <v>23</v>
      </c>
      <c r="M99" s="20">
        <f>VLOOKUP(Table3[[#This Row],[Condition]],$O$8:$P$28,2)</f>
        <v>11</v>
      </c>
      <c r="N99" s="10"/>
      <c r="O99" s="10"/>
    </row>
    <row r="100" spans="1:15">
      <c r="A100" s="4">
        <v>43682.041666666664</v>
      </c>
      <c r="B100">
        <v>5</v>
      </c>
      <c r="C100">
        <v>1</v>
      </c>
      <c r="D100">
        <v>77</v>
      </c>
      <c r="E100" t="s">
        <v>53</v>
      </c>
      <c r="F100" t="s">
        <v>40</v>
      </c>
      <c r="G100" t="s">
        <v>21</v>
      </c>
      <c r="H100" t="s">
        <v>26</v>
      </c>
      <c r="I100" t="s">
        <v>17</v>
      </c>
      <c r="J100" t="s">
        <v>106</v>
      </c>
      <c r="K100" t="s">
        <v>19</v>
      </c>
      <c r="L100" t="s">
        <v>23</v>
      </c>
      <c r="M100" s="20">
        <f>VLOOKUP(Table3[[#This Row],[Condition]],$O$8:$P$28,2)</f>
        <v>11</v>
      </c>
      <c r="N100" s="10"/>
      <c r="O100" s="10"/>
    </row>
    <row r="101" spans="1:15">
      <c r="A101" s="4">
        <v>43682.083333333336</v>
      </c>
      <c r="B101">
        <v>5</v>
      </c>
      <c r="C101">
        <v>2</v>
      </c>
      <c r="D101">
        <v>75</v>
      </c>
      <c r="E101" t="s">
        <v>60</v>
      </c>
      <c r="F101" t="s">
        <v>40</v>
      </c>
      <c r="G101" t="s">
        <v>44</v>
      </c>
      <c r="H101" t="s">
        <v>16</v>
      </c>
      <c r="I101" t="s">
        <v>17</v>
      </c>
      <c r="J101" t="s">
        <v>106</v>
      </c>
      <c r="K101" t="s">
        <v>19</v>
      </c>
      <c r="L101" t="s">
        <v>23</v>
      </c>
      <c r="M101" s="20">
        <f>VLOOKUP(Table3[[#This Row],[Condition]],$O$8:$P$28,2)</f>
        <v>11</v>
      </c>
      <c r="N101" s="10"/>
      <c r="O101" s="10"/>
    </row>
    <row r="102" spans="1:15">
      <c r="A102" s="4">
        <v>43682.125</v>
      </c>
      <c r="B102">
        <v>5</v>
      </c>
      <c r="C102">
        <v>3</v>
      </c>
      <c r="D102">
        <v>75</v>
      </c>
      <c r="E102" t="s">
        <v>53</v>
      </c>
      <c r="F102" t="s">
        <v>74</v>
      </c>
      <c r="G102" t="s">
        <v>34</v>
      </c>
      <c r="H102" t="s">
        <v>17</v>
      </c>
      <c r="I102" t="s">
        <v>17</v>
      </c>
      <c r="J102" t="s">
        <v>106</v>
      </c>
      <c r="K102" t="s">
        <v>19</v>
      </c>
      <c r="L102" t="s">
        <v>23</v>
      </c>
      <c r="M102" s="20">
        <f>VLOOKUP(Table3[[#This Row],[Condition]],$O$8:$P$28,2)</f>
        <v>11</v>
      </c>
      <c r="N102" s="10"/>
      <c r="O102" s="10"/>
    </row>
    <row r="103" spans="1:15">
      <c r="A103" s="4">
        <v>43682.166666666664</v>
      </c>
      <c r="B103">
        <v>5</v>
      </c>
      <c r="C103">
        <v>4</v>
      </c>
      <c r="D103">
        <v>74</v>
      </c>
      <c r="E103" t="s">
        <v>50</v>
      </c>
      <c r="F103" t="s">
        <v>77</v>
      </c>
      <c r="G103" t="s">
        <v>44</v>
      </c>
      <c r="H103" t="s">
        <v>41</v>
      </c>
      <c r="I103" t="s">
        <v>17</v>
      </c>
      <c r="J103" t="s">
        <v>113</v>
      </c>
      <c r="K103" t="s">
        <v>19</v>
      </c>
      <c r="L103" t="s">
        <v>23</v>
      </c>
      <c r="M103" s="20">
        <f>VLOOKUP(Table3[[#This Row],[Condition]],$O$8:$P$28,2)</f>
        <v>11</v>
      </c>
      <c r="N103" s="10"/>
      <c r="O103" s="10"/>
    </row>
    <row r="104" spans="1:15">
      <c r="A104" s="4">
        <v>43682.208333333336</v>
      </c>
      <c r="B104">
        <v>5</v>
      </c>
      <c r="C104">
        <v>5</v>
      </c>
      <c r="D104">
        <v>74</v>
      </c>
      <c r="E104" t="s">
        <v>32</v>
      </c>
      <c r="F104" t="s">
        <v>79</v>
      </c>
      <c r="G104" t="s">
        <v>44</v>
      </c>
      <c r="H104" t="s">
        <v>16</v>
      </c>
      <c r="I104" t="s">
        <v>17</v>
      </c>
      <c r="J104" t="s">
        <v>105</v>
      </c>
      <c r="K104" t="s">
        <v>19</v>
      </c>
      <c r="L104" t="s">
        <v>23</v>
      </c>
      <c r="M104" s="20">
        <f>VLOOKUP(Table3[[#This Row],[Condition]],$O$8:$P$28,2)</f>
        <v>11</v>
      </c>
      <c r="N104" s="10"/>
      <c r="O104" s="10"/>
    </row>
    <row r="105" spans="1:15">
      <c r="A105" s="4">
        <v>43682.25</v>
      </c>
      <c r="B105">
        <v>5</v>
      </c>
      <c r="C105">
        <v>6</v>
      </c>
      <c r="D105">
        <v>77</v>
      </c>
      <c r="E105" t="s">
        <v>50</v>
      </c>
      <c r="F105" t="s">
        <v>72</v>
      </c>
      <c r="G105" t="s">
        <v>48</v>
      </c>
      <c r="H105" t="s">
        <v>62</v>
      </c>
      <c r="I105" t="s">
        <v>17</v>
      </c>
      <c r="J105" t="s">
        <v>104</v>
      </c>
      <c r="K105" t="s">
        <v>19</v>
      </c>
      <c r="L105" t="s">
        <v>23</v>
      </c>
      <c r="M105" s="20">
        <f>VLOOKUP(Table3[[#This Row],[Condition]],$O$8:$P$28,2)</f>
        <v>11</v>
      </c>
      <c r="N105" s="10"/>
      <c r="O105" s="10"/>
    </row>
    <row r="106" spans="1:15">
      <c r="A106" s="4">
        <v>43682.291666666664</v>
      </c>
      <c r="B106">
        <v>5</v>
      </c>
      <c r="C106">
        <v>7</v>
      </c>
      <c r="D106">
        <v>78</v>
      </c>
      <c r="E106" t="s">
        <v>32</v>
      </c>
      <c r="F106" t="s">
        <v>73</v>
      </c>
      <c r="G106" t="s">
        <v>48</v>
      </c>
      <c r="H106" t="s">
        <v>49</v>
      </c>
      <c r="I106" t="s">
        <v>17</v>
      </c>
      <c r="J106" t="s">
        <v>128</v>
      </c>
      <c r="K106" t="s">
        <v>19</v>
      </c>
      <c r="L106" t="s">
        <v>36</v>
      </c>
      <c r="M106" s="20">
        <f>VLOOKUP(Table3[[#This Row],[Condition]],$O$8:$P$28,2)</f>
        <v>21</v>
      </c>
      <c r="N106" s="10"/>
      <c r="O106" s="10"/>
    </row>
    <row r="107" spans="1:15">
      <c r="A107" s="4">
        <v>43682.333333333336</v>
      </c>
      <c r="B107">
        <v>5</v>
      </c>
      <c r="C107">
        <v>8</v>
      </c>
      <c r="D107">
        <v>81</v>
      </c>
      <c r="E107" t="s">
        <v>13</v>
      </c>
      <c r="F107" t="s">
        <v>129</v>
      </c>
      <c r="G107" t="s">
        <v>55</v>
      </c>
      <c r="H107" t="s">
        <v>62</v>
      </c>
      <c r="I107" t="s">
        <v>17</v>
      </c>
      <c r="J107" t="s">
        <v>128</v>
      </c>
      <c r="K107" t="s">
        <v>19</v>
      </c>
      <c r="L107" t="s">
        <v>23</v>
      </c>
      <c r="M107" s="20">
        <f>VLOOKUP(Table3[[#This Row],[Condition]],$O$8:$P$28,2)</f>
        <v>11</v>
      </c>
      <c r="N107" s="10"/>
      <c r="O107" s="10"/>
    </row>
    <row r="108" spans="1:15">
      <c r="A108" s="4">
        <v>43682.375</v>
      </c>
      <c r="B108">
        <v>5</v>
      </c>
      <c r="C108">
        <v>9</v>
      </c>
      <c r="D108">
        <v>83</v>
      </c>
      <c r="E108" t="s">
        <v>13</v>
      </c>
      <c r="F108" t="s">
        <v>43</v>
      </c>
      <c r="G108" t="s">
        <v>48</v>
      </c>
      <c r="H108" t="s">
        <v>62</v>
      </c>
      <c r="I108" t="s">
        <v>17</v>
      </c>
      <c r="J108" t="s">
        <v>128</v>
      </c>
      <c r="K108" t="s">
        <v>19</v>
      </c>
      <c r="L108" t="s">
        <v>23</v>
      </c>
      <c r="M108" s="20">
        <f>VLOOKUP(Table3[[#This Row],[Condition]],$O$8:$P$28,2)</f>
        <v>11</v>
      </c>
      <c r="N108" s="10"/>
      <c r="O108" s="10"/>
    </row>
    <row r="109" spans="1:15">
      <c r="A109" s="4">
        <v>43682.416666666664</v>
      </c>
      <c r="B109">
        <v>5</v>
      </c>
      <c r="C109">
        <v>10</v>
      </c>
      <c r="D109">
        <v>86</v>
      </c>
      <c r="E109" t="s">
        <v>76</v>
      </c>
      <c r="F109" t="s">
        <v>116</v>
      </c>
      <c r="G109" t="s">
        <v>48</v>
      </c>
      <c r="H109" t="s">
        <v>26</v>
      </c>
      <c r="I109" t="s">
        <v>17</v>
      </c>
      <c r="J109" t="s">
        <v>104</v>
      </c>
      <c r="K109" t="s">
        <v>19</v>
      </c>
      <c r="L109" t="s">
        <v>23</v>
      </c>
      <c r="M109" s="20">
        <f>VLOOKUP(Table3[[#This Row],[Condition]],$O$8:$P$28,2)</f>
        <v>11</v>
      </c>
      <c r="N109" s="10"/>
      <c r="O109" s="10"/>
    </row>
    <row r="110" spans="1:15">
      <c r="A110" s="4">
        <v>43682.458333333336</v>
      </c>
      <c r="B110">
        <v>5</v>
      </c>
      <c r="C110">
        <v>11</v>
      </c>
      <c r="D110">
        <v>88</v>
      </c>
      <c r="E110" t="s">
        <v>13</v>
      </c>
      <c r="F110" t="s">
        <v>51</v>
      </c>
      <c r="G110" t="s">
        <v>92</v>
      </c>
      <c r="H110" t="s">
        <v>16</v>
      </c>
      <c r="I110" t="s">
        <v>17</v>
      </c>
      <c r="J110" t="s">
        <v>105</v>
      </c>
      <c r="K110" t="s">
        <v>19</v>
      </c>
      <c r="L110" t="s">
        <v>23</v>
      </c>
      <c r="M110" s="20">
        <f>VLOOKUP(Table3[[#This Row],[Condition]],$O$8:$P$28,2)</f>
        <v>11</v>
      </c>
      <c r="N110" s="10"/>
      <c r="O110" s="10"/>
    </row>
    <row r="111" spans="1:15">
      <c r="A111" s="4">
        <v>43682.5</v>
      </c>
      <c r="B111">
        <v>5</v>
      </c>
      <c r="C111">
        <v>12</v>
      </c>
      <c r="D111">
        <v>88</v>
      </c>
      <c r="E111" t="s">
        <v>32</v>
      </c>
      <c r="F111" t="s">
        <v>61</v>
      </c>
      <c r="G111" t="s">
        <v>57</v>
      </c>
      <c r="H111" t="s">
        <v>26</v>
      </c>
      <c r="I111" t="s">
        <v>17</v>
      </c>
      <c r="J111" t="s">
        <v>113</v>
      </c>
      <c r="K111" t="s">
        <v>19</v>
      </c>
      <c r="L111" t="s">
        <v>78</v>
      </c>
      <c r="M111" s="20">
        <f>VLOOKUP(Table3[[#This Row],[Condition]],$O$8:$P$28,2)</f>
        <v>14</v>
      </c>
      <c r="N111" s="10"/>
      <c r="O111" s="10"/>
    </row>
    <row r="112" spans="1:15">
      <c r="A112" s="4">
        <v>43682.541666666664</v>
      </c>
      <c r="B112">
        <v>5</v>
      </c>
      <c r="C112">
        <v>13</v>
      </c>
      <c r="D112">
        <v>87</v>
      </c>
      <c r="E112" t="s">
        <v>53</v>
      </c>
      <c r="F112" t="s">
        <v>130</v>
      </c>
      <c r="G112" t="s">
        <v>110</v>
      </c>
      <c r="H112" t="s">
        <v>131</v>
      </c>
      <c r="I112" t="s">
        <v>132</v>
      </c>
      <c r="J112" t="s">
        <v>113</v>
      </c>
      <c r="K112" t="s">
        <v>19</v>
      </c>
      <c r="L112" t="s">
        <v>80</v>
      </c>
      <c r="M112" s="20">
        <f>VLOOKUP(Table3[[#This Row],[Condition]],$O$8:$P$28,2)</f>
        <v>15</v>
      </c>
      <c r="N112" s="10"/>
      <c r="O112" s="10"/>
    </row>
    <row r="113" spans="1:15">
      <c r="A113" s="4">
        <v>43682.583333333336</v>
      </c>
      <c r="B113">
        <v>5</v>
      </c>
      <c r="C113">
        <v>14</v>
      </c>
      <c r="D113">
        <v>83</v>
      </c>
      <c r="E113" t="s">
        <v>53</v>
      </c>
      <c r="F113" t="s">
        <v>91</v>
      </c>
      <c r="G113" t="s">
        <v>68</v>
      </c>
      <c r="H113" t="s">
        <v>52</v>
      </c>
      <c r="I113" t="s">
        <v>17</v>
      </c>
      <c r="J113" t="s">
        <v>105</v>
      </c>
      <c r="K113" t="s">
        <v>19</v>
      </c>
      <c r="L113" t="s">
        <v>78</v>
      </c>
      <c r="M113" s="20">
        <f>VLOOKUP(Table3[[#This Row],[Condition]],$O$8:$P$28,2)</f>
        <v>14</v>
      </c>
      <c r="N113" s="10"/>
      <c r="O113" s="10"/>
    </row>
    <row r="114" spans="1:15">
      <c r="A114" s="4">
        <v>43682.625</v>
      </c>
      <c r="B114">
        <v>5</v>
      </c>
      <c r="C114">
        <v>15</v>
      </c>
      <c r="D114">
        <v>84</v>
      </c>
      <c r="E114" t="s">
        <v>50</v>
      </c>
      <c r="F114" t="s">
        <v>96</v>
      </c>
      <c r="G114" t="s">
        <v>75</v>
      </c>
      <c r="H114" t="s">
        <v>62</v>
      </c>
      <c r="I114" t="s">
        <v>17</v>
      </c>
      <c r="J114" t="s">
        <v>106</v>
      </c>
      <c r="K114" t="s">
        <v>19</v>
      </c>
      <c r="L114" t="s">
        <v>36</v>
      </c>
      <c r="M114" s="20">
        <f>VLOOKUP(Table3[[#This Row],[Condition]],$O$8:$P$28,2)</f>
        <v>21</v>
      </c>
      <c r="N114" s="10"/>
      <c r="O114" s="10"/>
    </row>
    <row r="115" spans="1:15">
      <c r="A115" s="4">
        <v>43682.666666666664</v>
      </c>
      <c r="B115">
        <v>5</v>
      </c>
      <c r="C115">
        <v>16</v>
      </c>
      <c r="D115">
        <v>84</v>
      </c>
      <c r="E115" t="s">
        <v>60</v>
      </c>
      <c r="F115" t="s">
        <v>61</v>
      </c>
      <c r="G115" t="s">
        <v>75</v>
      </c>
      <c r="H115" t="s">
        <v>16</v>
      </c>
      <c r="I115" t="s">
        <v>17</v>
      </c>
      <c r="J115" t="s">
        <v>106</v>
      </c>
      <c r="K115" t="s">
        <v>19</v>
      </c>
      <c r="L115" t="s">
        <v>20</v>
      </c>
      <c r="M115" s="20">
        <f>VLOOKUP(Table3[[#This Row],[Condition]],$O$8:$P$28,2)</f>
        <v>13</v>
      </c>
      <c r="N115" s="10"/>
      <c r="O115" s="10"/>
    </row>
    <row r="116" spans="1:15">
      <c r="A116" s="4">
        <v>43682.708333333336</v>
      </c>
      <c r="B116">
        <v>5</v>
      </c>
      <c r="C116">
        <v>17</v>
      </c>
      <c r="D116">
        <v>82</v>
      </c>
      <c r="E116" t="s">
        <v>53</v>
      </c>
      <c r="F116" t="s">
        <v>133</v>
      </c>
      <c r="G116" t="s">
        <v>68</v>
      </c>
      <c r="H116" t="s">
        <v>49</v>
      </c>
      <c r="I116" t="s">
        <v>17</v>
      </c>
      <c r="J116" t="s">
        <v>107</v>
      </c>
      <c r="K116" t="s">
        <v>19</v>
      </c>
      <c r="L116" t="s">
        <v>20</v>
      </c>
      <c r="M116" s="20">
        <f>VLOOKUP(Table3[[#This Row],[Condition]],$O$8:$P$28,2)</f>
        <v>13</v>
      </c>
      <c r="N116" s="10"/>
      <c r="O116" s="10"/>
    </row>
    <row r="117" spans="1:15">
      <c r="A117" s="4">
        <v>43682.75</v>
      </c>
      <c r="B117">
        <v>5</v>
      </c>
      <c r="C117">
        <v>18</v>
      </c>
      <c r="D117">
        <v>80</v>
      </c>
      <c r="E117" t="s">
        <v>50</v>
      </c>
      <c r="F117" t="s">
        <v>67</v>
      </c>
      <c r="G117" t="s">
        <v>75</v>
      </c>
      <c r="H117" t="s">
        <v>16</v>
      </c>
      <c r="I117" t="s">
        <v>17</v>
      </c>
      <c r="J117" t="s">
        <v>107</v>
      </c>
      <c r="K117" t="s">
        <v>19</v>
      </c>
      <c r="L117" t="s">
        <v>20</v>
      </c>
      <c r="M117" s="20">
        <f>VLOOKUP(Table3[[#This Row],[Condition]],$O$8:$P$28,2)</f>
        <v>13</v>
      </c>
      <c r="N117" s="10"/>
      <c r="O117" s="10"/>
    </row>
    <row r="118" spans="1:15">
      <c r="A118" s="4">
        <v>43682.791666666664</v>
      </c>
      <c r="B118">
        <v>5</v>
      </c>
      <c r="C118">
        <v>19</v>
      </c>
      <c r="D118">
        <v>78</v>
      </c>
      <c r="E118" t="s">
        <v>13</v>
      </c>
      <c r="F118" t="s">
        <v>74</v>
      </c>
      <c r="G118" t="s">
        <v>75</v>
      </c>
      <c r="H118" t="s">
        <v>62</v>
      </c>
      <c r="I118" t="s">
        <v>17</v>
      </c>
      <c r="J118" t="s">
        <v>106</v>
      </c>
      <c r="K118" t="s">
        <v>19</v>
      </c>
      <c r="L118" t="s">
        <v>20</v>
      </c>
      <c r="M118" s="20">
        <f>VLOOKUP(Table3[[#This Row],[Condition]],$O$8:$P$28,2)</f>
        <v>13</v>
      </c>
      <c r="N118" s="10"/>
      <c r="O118" s="10"/>
    </row>
    <row r="119" spans="1:15">
      <c r="A119" s="4">
        <v>43682.833333333336</v>
      </c>
      <c r="B119">
        <v>5</v>
      </c>
      <c r="C119">
        <v>20</v>
      </c>
      <c r="D119">
        <v>78</v>
      </c>
      <c r="E119" t="s">
        <v>13</v>
      </c>
      <c r="F119" t="s">
        <v>74</v>
      </c>
      <c r="G119" t="s">
        <v>15</v>
      </c>
      <c r="H119" t="s">
        <v>41</v>
      </c>
      <c r="I119" t="s">
        <v>17</v>
      </c>
      <c r="J119" t="s">
        <v>106</v>
      </c>
      <c r="K119" t="s">
        <v>19</v>
      </c>
      <c r="L119" t="s">
        <v>20</v>
      </c>
      <c r="M119" s="20">
        <f>VLOOKUP(Table3[[#This Row],[Condition]],$O$8:$P$28,2)</f>
        <v>13</v>
      </c>
      <c r="N119" s="10"/>
      <c r="O119" s="10"/>
    </row>
    <row r="120" spans="1:15">
      <c r="A120" s="4">
        <v>43682.875</v>
      </c>
      <c r="B120">
        <v>5</v>
      </c>
      <c r="C120">
        <v>21</v>
      </c>
      <c r="D120">
        <v>78</v>
      </c>
      <c r="E120" t="s">
        <v>13</v>
      </c>
      <c r="F120" t="s">
        <v>74</v>
      </c>
      <c r="G120" t="s">
        <v>75</v>
      </c>
      <c r="H120" t="s">
        <v>26</v>
      </c>
      <c r="I120" t="s">
        <v>17</v>
      </c>
      <c r="J120" t="s">
        <v>106</v>
      </c>
      <c r="K120" t="s">
        <v>19</v>
      </c>
      <c r="L120" t="s">
        <v>20</v>
      </c>
      <c r="M120" s="20">
        <f>VLOOKUP(Table3[[#This Row],[Condition]],$O$8:$P$28,2)</f>
        <v>13</v>
      </c>
      <c r="N120" s="10"/>
      <c r="O120" s="10"/>
    </row>
    <row r="121" spans="1:15">
      <c r="A121" s="4">
        <v>43682.916666666664</v>
      </c>
      <c r="B121">
        <v>5</v>
      </c>
      <c r="C121">
        <v>22</v>
      </c>
      <c r="D121">
        <v>77</v>
      </c>
      <c r="E121" t="s">
        <v>13</v>
      </c>
      <c r="F121" t="s">
        <v>38</v>
      </c>
      <c r="G121" t="s">
        <v>15</v>
      </c>
      <c r="H121" t="s">
        <v>16</v>
      </c>
      <c r="I121" t="s">
        <v>17</v>
      </c>
      <c r="J121" t="s">
        <v>106</v>
      </c>
      <c r="K121" t="s">
        <v>19</v>
      </c>
      <c r="L121" t="s">
        <v>23</v>
      </c>
      <c r="M121" s="20">
        <f>VLOOKUP(Table3[[#This Row],[Condition]],$O$8:$P$28,2)</f>
        <v>11</v>
      </c>
      <c r="N121" s="10"/>
      <c r="O121" s="10"/>
    </row>
    <row r="122" spans="1:15">
      <c r="A122" s="4">
        <v>43682.958333333336</v>
      </c>
      <c r="B122">
        <v>5</v>
      </c>
      <c r="C122">
        <v>23</v>
      </c>
      <c r="D122">
        <v>77</v>
      </c>
      <c r="E122" t="s">
        <v>53</v>
      </c>
      <c r="F122" t="s">
        <v>40</v>
      </c>
      <c r="G122" t="s">
        <v>34</v>
      </c>
      <c r="H122" t="s">
        <v>17</v>
      </c>
      <c r="I122" t="s">
        <v>17</v>
      </c>
      <c r="J122" t="s">
        <v>108</v>
      </c>
      <c r="K122" t="s">
        <v>19</v>
      </c>
      <c r="L122" t="s">
        <v>23</v>
      </c>
      <c r="M122" s="20">
        <f>VLOOKUP(Table3[[#This Row],[Condition]],$O$8:$P$28,2)</f>
        <v>11</v>
      </c>
      <c r="N122" s="10"/>
      <c r="O122" s="10"/>
    </row>
    <row r="123" spans="1:15">
      <c r="A123" s="4">
        <v>43683</v>
      </c>
      <c r="B123">
        <v>6</v>
      </c>
      <c r="C123">
        <v>0</v>
      </c>
      <c r="D123">
        <v>75</v>
      </c>
      <c r="E123" t="s">
        <v>53</v>
      </c>
      <c r="F123" t="s">
        <v>74</v>
      </c>
      <c r="G123" t="s">
        <v>21</v>
      </c>
      <c r="H123" t="s">
        <v>41</v>
      </c>
      <c r="I123" t="s">
        <v>17</v>
      </c>
      <c r="J123" t="s">
        <v>108</v>
      </c>
      <c r="K123" t="s">
        <v>19</v>
      </c>
      <c r="L123" t="s">
        <v>23</v>
      </c>
      <c r="M123" s="20">
        <f>VLOOKUP(Table3[[#This Row],[Condition]],$O$8:$P$28,2)</f>
        <v>11</v>
      </c>
      <c r="N123" s="10"/>
      <c r="O123" s="10"/>
    </row>
    <row r="124" spans="1:15">
      <c r="A124" s="4">
        <v>43683.041666666664</v>
      </c>
      <c r="B124">
        <v>6</v>
      </c>
      <c r="C124">
        <v>1</v>
      </c>
      <c r="D124">
        <v>74</v>
      </c>
      <c r="E124" t="s">
        <v>53</v>
      </c>
      <c r="F124" t="s">
        <v>134</v>
      </c>
      <c r="G124" t="s">
        <v>15</v>
      </c>
      <c r="H124" t="s">
        <v>16</v>
      </c>
      <c r="I124" t="s">
        <v>17</v>
      </c>
      <c r="J124" t="s">
        <v>108</v>
      </c>
      <c r="K124" t="s">
        <v>19</v>
      </c>
      <c r="L124" t="s">
        <v>23</v>
      </c>
      <c r="M124" s="20">
        <f>VLOOKUP(Table3[[#This Row],[Condition]],$O$8:$P$28,2)</f>
        <v>11</v>
      </c>
      <c r="N124" s="10"/>
      <c r="O124" s="10"/>
    </row>
    <row r="125" spans="1:15">
      <c r="A125" s="4">
        <v>43683.083333333336</v>
      </c>
      <c r="B125">
        <v>6</v>
      </c>
      <c r="C125">
        <v>2</v>
      </c>
      <c r="D125">
        <v>73</v>
      </c>
      <c r="E125" t="s">
        <v>53</v>
      </c>
      <c r="F125" t="s">
        <v>77</v>
      </c>
      <c r="G125" t="s">
        <v>75</v>
      </c>
      <c r="H125" t="s">
        <v>26</v>
      </c>
      <c r="I125" t="s">
        <v>17</v>
      </c>
      <c r="J125" t="s">
        <v>108</v>
      </c>
      <c r="K125" t="s">
        <v>19</v>
      </c>
      <c r="L125" t="s">
        <v>20</v>
      </c>
      <c r="M125" s="20">
        <f>VLOOKUP(Table3[[#This Row],[Condition]],$O$8:$P$28,2)</f>
        <v>13</v>
      </c>
      <c r="N125" s="10"/>
      <c r="O125" s="10"/>
    </row>
    <row r="126" spans="1:15">
      <c r="A126" s="4">
        <v>43683.125</v>
      </c>
      <c r="B126">
        <v>6</v>
      </c>
      <c r="C126">
        <v>3</v>
      </c>
      <c r="D126">
        <v>73</v>
      </c>
      <c r="E126" t="s">
        <v>53</v>
      </c>
      <c r="F126" t="s">
        <v>77</v>
      </c>
      <c r="G126" t="s">
        <v>29</v>
      </c>
      <c r="H126" t="s">
        <v>41</v>
      </c>
      <c r="I126" t="s">
        <v>17</v>
      </c>
      <c r="J126" t="s">
        <v>122</v>
      </c>
      <c r="K126" t="s">
        <v>19</v>
      </c>
      <c r="L126" t="s">
        <v>20</v>
      </c>
      <c r="M126" s="20">
        <f>VLOOKUP(Table3[[#This Row],[Condition]],$O$8:$P$28,2)</f>
        <v>13</v>
      </c>
      <c r="N126" s="10"/>
      <c r="O126" s="10"/>
    </row>
    <row r="127" spans="1:15">
      <c r="A127" s="4">
        <v>43683.166666666664</v>
      </c>
      <c r="B127">
        <v>6</v>
      </c>
      <c r="C127">
        <v>4</v>
      </c>
      <c r="D127">
        <v>73</v>
      </c>
      <c r="E127" t="s">
        <v>53</v>
      </c>
      <c r="F127" t="s">
        <v>77</v>
      </c>
      <c r="G127" t="s">
        <v>34</v>
      </c>
      <c r="H127" t="s">
        <v>17</v>
      </c>
      <c r="I127" t="s">
        <v>17</v>
      </c>
      <c r="J127" t="s">
        <v>135</v>
      </c>
      <c r="K127" t="s">
        <v>19</v>
      </c>
      <c r="L127" t="s">
        <v>20</v>
      </c>
      <c r="M127" s="20">
        <f>VLOOKUP(Table3[[#This Row],[Condition]],$O$8:$P$28,2)</f>
        <v>13</v>
      </c>
      <c r="N127" s="10"/>
      <c r="O127" s="10"/>
    </row>
    <row r="128" spans="1:15">
      <c r="A128" s="4">
        <v>43683.208333333336</v>
      </c>
      <c r="B128">
        <v>6</v>
      </c>
      <c r="C128">
        <v>5</v>
      </c>
      <c r="D128">
        <v>72</v>
      </c>
      <c r="E128" t="s">
        <v>53</v>
      </c>
      <c r="F128" t="s">
        <v>136</v>
      </c>
      <c r="G128" t="s">
        <v>15</v>
      </c>
      <c r="H128" t="s">
        <v>26</v>
      </c>
      <c r="I128" t="s">
        <v>17</v>
      </c>
      <c r="J128" t="s">
        <v>135</v>
      </c>
      <c r="K128" t="s">
        <v>19</v>
      </c>
      <c r="L128" t="s">
        <v>30</v>
      </c>
      <c r="M128" s="20">
        <f>VLOOKUP(Table3[[#This Row],[Condition]],$O$8:$P$28,2)</f>
        <v>17</v>
      </c>
      <c r="N128" s="10"/>
      <c r="O128" s="10"/>
    </row>
    <row r="129" spans="1:15">
      <c r="A129" s="4">
        <v>43683.25</v>
      </c>
      <c r="B129">
        <v>6</v>
      </c>
      <c r="C129">
        <v>6</v>
      </c>
      <c r="D129">
        <v>75</v>
      </c>
      <c r="E129" t="s">
        <v>13</v>
      </c>
      <c r="F129" t="s">
        <v>79</v>
      </c>
      <c r="G129" t="s">
        <v>34</v>
      </c>
      <c r="H129" t="s">
        <v>17</v>
      </c>
      <c r="I129" t="s">
        <v>17</v>
      </c>
      <c r="J129" t="s">
        <v>122</v>
      </c>
      <c r="K129" t="s">
        <v>19</v>
      </c>
      <c r="L129" t="s">
        <v>30</v>
      </c>
      <c r="M129" s="20">
        <f>VLOOKUP(Table3[[#This Row],[Condition]],$O$8:$P$28,2)</f>
        <v>17</v>
      </c>
      <c r="N129" s="10"/>
      <c r="O129" s="10"/>
    </row>
    <row r="130" spans="1:15">
      <c r="A130" s="4">
        <v>43683.291666666664</v>
      </c>
      <c r="B130">
        <v>6</v>
      </c>
      <c r="C130">
        <v>7</v>
      </c>
      <c r="D130">
        <v>77</v>
      </c>
      <c r="E130" t="s">
        <v>76</v>
      </c>
      <c r="F130" t="s">
        <v>77</v>
      </c>
      <c r="G130" t="s">
        <v>68</v>
      </c>
      <c r="H130" t="s">
        <v>26</v>
      </c>
      <c r="I130" t="s">
        <v>17</v>
      </c>
      <c r="J130" t="s">
        <v>122</v>
      </c>
      <c r="K130" t="s">
        <v>19</v>
      </c>
      <c r="L130" t="s">
        <v>36</v>
      </c>
      <c r="M130" s="20">
        <f>VLOOKUP(Table3[[#This Row],[Condition]],$O$8:$P$28,2)</f>
        <v>21</v>
      </c>
      <c r="N130" s="10"/>
      <c r="O130" s="10"/>
    </row>
    <row r="131" spans="1:15">
      <c r="A131" s="4">
        <v>43683.333333333336</v>
      </c>
      <c r="B131">
        <v>6</v>
      </c>
      <c r="C131">
        <v>8</v>
      </c>
      <c r="D131">
        <v>80</v>
      </c>
      <c r="E131" t="s">
        <v>76</v>
      </c>
      <c r="F131" t="s">
        <v>72</v>
      </c>
      <c r="G131" t="s">
        <v>68</v>
      </c>
      <c r="H131" t="s">
        <v>62</v>
      </c>
      <c r="I131" t="s">
        <v>17</v>
      </c>
      <c r="J131" t="s">
        <v>122</v>
      </c>
      <c r="K131" t="s">
        <v>19</v>
      </c>
      <c r="L131" t="s">
        <v>36</v>
      </c>
      <c r="M131" s="20">
        <f>VLOOKUP(Table3[[#This Row],[Condition]],$O$8:$P$28,2)</f>
        <v>21</v>
      </c>
      <c r="N131" s="10"/>
      <c r="O131" s="10"/>
    </row>
    <row r="132" spans="1:15">
      <c r="A132" s="4">
        <v>43683.375</v>
      </c>
      <c r="B132">
        <v>6</v>
      </c>
      <c r="C132">
        <v>9</v>
      </c>
      <c r="D132">
        <v>83</v>
      </c>
      <c r="E132" t="s">
        <v>76</v>
      </c>
      <c r="F132" t="s">
        <v>112</v>
      </c>
      <c r="G132" t="s">
        <v>68</v>
      </c>
      <c r="H132" t="s">
        <v>62</v>
      </c>
      <c r="I132" t="s">
        <v>17</v>
      </c>
      <c r="J132" t="s">
        <v>122</v>
      </c>
      <c r="K132" t="s">
        <v>19</v>
      </c>
      <c r="L132" t="s">
        <v>30</v>
      </c>
      <c r="M132" s="20">
        <f>VLOOKUP(Table3[[#This Row],[Condition]],$O$8:$P$28,2)</f>
        <v>17</v>
      </c>
      <c r="N132" s="10"/>
      <c r="O132" s="10"/>
    </row>
    <row r="133" spans="1:15">
      <c r="A133" s="4">
        <v>43683.416666666664</v>
      </c>
      <c r="B133">
        <v>6</v>
      </c>
      <c r="C133">
        <v>10</v>
      </c>
      <c r="D133">
        <v>86</v>
      </c>
      <c r="E133" t="s">
        <v>13</v>
      </c>
      <c r="F133" t="s">
        <v>96</v>
      </c>
      <c r="G133" t="s">
        <v>68</v>
      </c>
      <c r="H133" t="s">
        <v>52</v>
      </c>
      <c r="I133" t="s">
        <v>17</v>
      </c>
      <c r="J133" t="s">
        <v>135</v>
      </c>
      <c r="K133" t="s">
        <v>19</v>
      </c>
      <c r="L133" t="s">
        <v>36</v>
      </c>
      <c r="M133" s="20">
        <f>VLOOKUP(Table3[[#This Row],[Condition]],$O$8:$P$28,2)</f>
        <v>21</v>
      </c>
      <c r="N133" s="10"/>
      <c r="O133" s="10"/>
    </row>
    <row r="134" spans="1:15">
      <c r="A134" s="4">
        <v>43683.458333333336</v>
      </c>
      <c r="B134">
        <v>6</v>
      </c>
      <c r="C134">
        <v>11</v>
      </c>
      <c r="D134">
        <v>88</v>
      </c>
      <c r="E134" t="s">
        <v>32</v>
      </c>
      <c r="F134" t="s">
        <v>61</v>
      </c>
      <c r="G134" t="s">
        <v>68</v>
      </c>
      <c r="H134" t="s">
        <v>45</v>
      </c>
      <c r="I134" t="s">
        <v>17</v>
      </c>
      <c r="J134" t="s">
        <v>137</v>
      </c>
      <c r="K134" t="s">
        <v>19</v>
      </c>
      <c r="L134" t="s">
        <v>36</v>
      </c>
      <c r="M134" s="20">
        <f>VLOOKUP(Table3[[#This Row],[Condition]],$O$8:$P$28,2)</f>
        <v>21</v>
      </c>
      <c r="N134" s="10"/>
      <c r="O134" s="10"/>
    </row>
    <row r="135" spans="1:15">
      <c r="A135" s="4">
        <v>43683.5</v>
      </c>
      <c r="B135">
        <v>6</v>
      </c>
      <c r="C135">
        <v>12</v>
      </c>
      <c r="D135">
        <v>90</v>
      </c>
      <c r="E135" t="s">
        <v>50</v>
      </c>
      <c r="F135" t="s">
        <v>54</v>
      </c>
      <c r="G135" t="s">
        <v>75</v>
      </c>
      <c r="H135" t="s">
        <v>65</v>
      </c>
      <c r="I135" t="s">
        <v>17</v>
      </c>
      <c r="J135" t="s">
        <v>138</v>
      </c>
      <c r="K135" t="s">
        <v>19</v>
      </c>
      <c r="L135" t="s">
        <v>36</v>
      </c>
      <c r="M135" s="20">
        <f>VLOOKUP(Table3[[#This Row],[Condition]],$O$8:$P$28,2)</f>
        <v>21</v>
      </c>
      <c r="N135" s="10"/>
      <c r="O135" s="10"/>
    </row>
    <row r="136" spans="1:15">
      <c r="A136" s="4">
        <v>43683.541666666664</v>
      </c>
      <c r="B136">
        <v>6</v>
      </c>
      <c r="C136">
        <v>13</v>
      </c>
      <c r="D136">
        <v>91</v>
      </c>
      <c r="E136" t="s">
        <v>58</v>
      </c>
      <c r="F136" t="s">
        <v>119</v>
      </c>
      <c r="G136" t="s">
        <v>75</v>
      </c>
      <c r="H136" t="s">
        <v>94</v>
      </c>
      <c r="I136" t="s">
        <v>17</v>
      </c>
      <c r="J136" t="s">
        <v>139</v>
      </c>
      <c r="K136" t="s">
        <v>19</v>
      </c>
      <c r="L136" t="s">
        <v>30</v>
      </c>
      <c r="M136" s="20">
        <f>VLOOKUP(Table3[[#This Row],[Condition]],$O$8:$P$28,2)</f>
        <v>17</v>
      </c>
      <c r="N136" s="10"/>
      <c r="O136" s="10"/>
    </row>
    <row r="137" spans="1:15">
      <c r="A137" s="4">
        <v>43683.583333333336</v>
      </c>
      <c r="B137">
        <v>6</v>
      </c>
      <c r="C137">
        <v>14</v>
      </c>
      <c r="D137">
        <v>91</v>
      </c>
      <c r="E137" t="s">
        <v>140</v>
      </c>
      <c r="F137" t="s">
        <v>141</v>
      </c>
      <c r="G137" t="s">
        <v>75</v>
      </c>
      <c r="H137" t="s">
        <v>45</v>
      </c>
      <c r="I137" t="s">
        <v>17</v>
      </c>
      <c r="J137" t="s">
        <v>142</v>
      </c>
      <c r="K137" t="s">
        <v>19</v>
      </c>
      <c r="L137" t="s">
        <v>36</v>
      </c>
      <c r="M137" s="20">
        <f>VLOOKUP(Table3[[#This Row],[Condition]],$O$8:$P$28,2)</f>
        <v>21</v>
      </c>
      <c r="N137" s="10"/>
      <c r="O137" s="10"/>
    </row>
    <row r="138" spans="1:15">
      <c r="A138" s="4">
        <v>43683.625</v>
      </c>
      <c r="B138">
        <v>6</v>
      </c>
      <c r="C138">
        <v>15</v>
      </c>
      <c r="D138">
        <v>90</v>
      </c>
      <c r="E138" t="s">
        <v>32</v>
      </c>
      <c r="F138" t="s">
        <v>93</v>
      </c>
      <c r="G138" t="s">
        <v>75</v>
      </c>
      <c r="H138" t="s">
        <v>65</v>
      </c>
      <c r="I138" t="s">
        <v>17</v>
      </c>
      <c r="J138" t="s">
        <v>143</v>
      </c>
      <c r="K138" t="s">
        <v>19</v>
      </c>
      <c r="L138" t="s">
        <v>36</v>
      </c>
      <c r="M138" s="20">
        <f>VLOOKUP(Table3[[#This Row],[Condition]],$O$8:$P$28,2)</f>
        <v>21</v>
      </c>
      <c r="N138" s="10"/>
      <c r="O138" s="10"/>
    </row>
    <row r="139" spans="1:15">
      <c r="A139" s="4">
        <v>43683.666666666664</v>
      </c>
      <c r="B139">
        <v>6</v>
      </c>
      <c r="C139">
        <v>16</v>
      </c>
      <c r="D139">
        <v>90</v>
      </c>
      <c r="E139" t="s">
        <v>13</v>
      </c>
      <c r="F139" t="s">
        <v>130</v>
      </c>
      <c r="G139" t="s">
        <v>75</v>
      </c>
      <c r="H139" t="s">
        <v>94</v>
      </c>
      <c r="I139" t="s">
        <v>17</v>
      </c>
      <c r="J139" t="s">
        <v>143</v>
      </c>
      <c r="K139" t="s">
        <v>19</v>
      </c>
      <c r="L139" t="s">
        <v>30</v>
      </c>
      <c r="M139" s="20">
        <f>VLOOKUP(Table3[[#This Row],[Condition]],$O$8:$P$28,2)</f>
        <v>17</v>
      </c>
      <c r="N139" s="10"/>
      <c r="O139" s="10"/>
    </row>
    <row r="140" spans="1:15">
      <c r="A140" s="4">
        <v>43683.708333333336</v>
      </c>
      <c r="B140">
        <v>6</v>
      </c>
      <c r="C140">
        <v>17</v>
      </c>
      <c r="D140">
        <v>87</v>
      </c>
      <c r="E140" t="s">
        <v>81</v>
      </c>
      <c r="F140" t="s">
        <v>116</v>
      </c>
      <c r="G140" t="s">
        <v>75</v>
      </c>
      <c r="H140" t="s">
        <v>82</v>
      </c>
      <c r="I140" t="s">
        <v>17</v>
      </c>
      <c r="J140" t="s">
        <v>143</v>
      </c>
      <c r="K140" t="s">
        <v>19</v>
      </c>
      <c r="L140" t="s">
        <v>30</v>
      </c>
      <c r="M140" s="20">
        <f>VLOOKUP(Table3[[#This Row],[Condition]],$O$8:$P$28,2)</f>
        <v>17</v>
      </c>
      <c r="N140" s="10"/>
      <c r="O140" s="10"/>
    </row>
    <row r="141" spans="1:15">
      <c r="A141" s="4">
        <v>43683.75</v>
      </c>
      <c r="B141">
        <v>6</v>
      </c>
      <c r="C141">
        <v>18</v>
      </c>
      <c r="D141">
        <v>85</v>
      </c>
      <c r="E141" t="s">
        <v>81</v>
      </c>
      <c r="F141" t="s">
        <v>114</v>
      </c>
      <c r="G141" t="s">
        <v>75</v>
      </c>
      <c r="H141" t="s">
        <v>82</v>
      </c>
      <c r="I141" t="s">
        <v>17</v>
      </c>
      <c r="J141" t="s">
        <v>142</v>
      </c>
      <c r="K141" t="s">
        <v>19</v>
      </c>
      <c r="L141" t="s">
        <v>20</v>
      </c>
      <c r="M141" s="20">
        <f>VLOOKUP(Table3[[#This Row],[Condition]],$O$8:$P$28,2)</f>
        <v>13</v>
      </c>
      <c r="N141" s="10"/>
      <c r="O141" s="10"/>
    </row>
    <row r="142" spans="1:15">
      <c r="A142" s="4">
        <v>43683.791666666664</v>
      </c>
      <c r="B142">
        <v>6</v>
      </c>
      <c r="C142">
        <v>19</v>
      </c>
      <c r="D142">
        <v>79</v>
      </c>
      <c r="E142" t="s">
        <v>76</v>
      </c>
      <c r="F142" t="s">
        <v>144</v>
      </c>
      <c r="G142" t="s">
        <v>57</v>
      </c>
      <c r="H142" t="s">
        <v>145</v>
      </c>
      <c r="I142" t="s">
        <v>17</v>
      </c>
      <c r="J142" t="s">
        <v>146</v>
      </c>
      <c r="K142" t="s">
        <v>19</v>
      </c>
      <c r="L142" t="s">
        <v>78</v>
      </c>
      <c r="M142" s="20">
        <f>VLOOKUP(Table3[[#This Row],[Condition]],$O$8:$P$28,2)</f>
        <v>14</v>
      </c>
      <c r="N142" s="10"/>
      <c r="O142" s="10"/>
    </row>
    <row r="143" spans="1:15">
      <c r="A143" s="4">
        <v>43683.833333333336</v>
      </c>
      <c r="B143">
        <v>6</v>
      </c>
      <c r="C143">
        <v>20</v>
      </c>
      <c r="D143">
        <v>76</v>
      </c>
      <c r="E143" t="s">
        <v>76</v>
      </c>
      <c r="F143" t="s">
        <v>79</v>
      </c>
      <c r="G143" t="s">
        <v>55</v>
      </c>
      <c r="H143" t="s">
        <v>147</v>
      </c>
      <c r="I143" t="s">
        <v>17</v>
      </c>
      <c r="J143" t="s">
        <v>146</v>
      </c>
      <c r="K143" t="s">
        <v>19</v>
      </c>
      <c r="L143" t="s">
        <v>78</v>
      </c>
      <c r="M143" s="20">
        <f>VLOOKUP(Table3[[#This Row],[Condition]],$O$8:$P$28,2)</f>
        <v>14</v>
      </c>
      <c r="N143" s="10"/>
      <c r="O143" s="10"/>
    </row>
    <row r="144" spans="1:15">
      <c r="A144" s="4">
        <v>43683.875</v>
      </c>
      <c r="B144">
        <v>6</v>
      </c>
      <c r="C144">
        <v>21</v>
      </c>
      <c r="D144">
        <v>78</v>
      </c>
      <c r="E144" t="s">
        <v>32</v>
      </c>
      <c r="F144" t="s">
        <v>73</v>
      </c>
      <c r="G144" t="s">
        <v>110</v>
      </c>
      <c r="H144" t="s">
        <v>16</v>
      </c>
      <c r="I144" t="s">
        <v>17</v>
      </c>
      <c r="J144" t="s">
        <v>148</v>
      </c>
      <c r="K144" t="s">
        <v>19</v>
      </c>
      <c r="L144" t="s">
        <v>20</v>
      </c>
      <c r="M144" s="20">
        <f>VLOOKUP(Table3[[#This Row],[Condition]],$O$8:$P$28,2)</f>
        <v>13</v>
      </c>
      <c r="N144" s="10"/>
      <c r="O144" s="10"/>
    </row>
    <row r="145" spans="1:15">
      <c r="A145" s="4">
        <v>43683.916666666664</v>
      </c>
      <c r="B145">
        <v>6</v>
      </c>
      <c r="C145">
        <v>22</v>
      </c>
      <c r="D145">
        <v>78</v>
      </c>
      <c r="E145" t="s">
        <v>81</v>
      </c>
      <c r="F145" t="s">
        <v>77</v>
      </c>
      <c r="G145" t="s">
        <v>75</v>
      </c>
      <c r="H145" t="s">
        <v>52</v>
      </c>
      <c r="I145" t="s">
        <v>17</v>
      </c>
      <c r="J145" t="s">
        <v>146</v>
      </c>
      <c r="K145" t="s">
        <v>19</v>
      </c>
      <c r="L145" t="s">
        <v>20</v>
      </c>
      <c r="M145" s="20">
        <f>VLOOKUP(Table3[[#This Row],[Condition]],$O$8:$P$28,2)</f>
        <v>13</v>
      </c>
      <c r="N145" s="10"/>
      <c r="O145" s="10"/>
    </row>
    <row r="146" spans="1:15">
      <c r="A146" s="4">
        <v>43683.958333333336</v>
      </c>
      <c r="B146">
        <v>6</v>
      </c>
      <c r="C146">
        <v>23</v>
      </c>
      <c r="D146">
        <v>79</v>
      </c>
      <c r="E146" t="s">
        <v>27</v>
      </c>
      <c r="F146" t="s">
        <v>79</v>
      </c>
      <c r="G146" t="s">
        <v>75</v>
      </c>
      <c r="H146" t="s">
        <v>94</v>
      </c>
      <c r="I146" t="s">
        <v>17</v>
      </c>
      <c r="J146" t="s">
        <v>139</v>
      </c>
      <c r="K146" t="s">
        <v>19</v>
      </c>
      <c r="L146" t="s">
        <v>20</v>
      </c>
      <c r="M146" s="20">
        <f>VLOOKUP(Table3[[#This Row],[Condition]],$O$8:$P$28,2)</f>
        <v>13</v>
      </c>
      <c r="N146" s="10"/>
      <c r="O146" s="10"/>
    </row>
    <row r="147" spans="1:15">
      <c r="A147" s="4">
        <v>43684</v>
      </c>
      <c r="B147">
        <v>7</v>
      </c>
      <c r="C147">
        <v>0</v>
      </c>
      <c r="D147">
        <v>79</v>
      </c>
      <c r="E147" t="s">
        <v>31</v>
      </c>
      <c r="F147" t="s">
        <v>149</v>
      </c>
      <c r="G147" t="s">
        <v>75</v>
      </c>
      <c r="H147" t="s">
        <v>82</v>
      </c>
      <c r="I147" t="s">
        <v>17</v>
      </c>
      <c r="J147" t="s">
        <v>142</v>
      </c>
      <c r="K147" t="s">
        <v>19</v>
      </c>
      <c r="L147" t="s">
        <v>20</v>
      </c>
      <c r="M147" s="20">
        <f>VLOOKUP(Table3[[#This Row],[Condition]],$O$8:$P$28,2)</f>
        <v>13</v>
      </c>
      <c r="N147" s="10"/>
      <c r="O147" s="10"/>
    </row>
    <row r="148" spans="1:15">
      <c r="A148" s="4">
        <v>43684.041666666664</v>
      </c>
      <c r="B148">
        <v>7</v>
      </c>
      <c r="C148">
        <v>1</v>
      </c>
      <c r="D148">
        <v>79</v>
      </c>
      <c r="E148" t="s">
        <v>27</v>
      </c>
      <c r="F148" t="s">
        <v>79</v>
      </c>
      <c r="G148" t="s">
        <v>75</v>
      </c>
      <c r="H148" t="s">
        <v>82</v>
      </c>
      <c r="I148" t="s">
        <v>17</v>
      </c>
      <c r="J148" t="s">
        <v>139</v>
      </c>
      <c r="K148" t="s">
        <v>19</v>
      </c>
      <c r="L148" t="s">
        <v>20</v>
      </c>
      <c r="M148" s="20">
        <f>VLOOKUP(Table3[[#This Row],[Condition]],$O$8:$P$28,2)</f>
        <v>13</v>
      </c>
      <c r="N148" s="10"/>
      <c r="O148" s="10"/>
    </row>
    <row r="149" spans="1:15">
      <c r="A149" s="4">
        <v>43684.083333333336</v>
      </c>
      <c r="B149">
        <v>7</v>
      </c>
      <c r="C149">
        <v>2</v>
      </c>
      <c r="D149">
        <v>78</v>
      </c>
      <c r="E149" t="s">
        <v>31</v>
      </c>
      <c r="F149" t="s">
        <v>79</v>
      </c>
      <c r="G149" t="s">
        <v>29</v>
      </c>
      <c r="H149" t="s">
        <v>49</v>
      </c>
      <c r="I149" t="s">
        <v>17</v>
      </c>
      <c r="J149" t="s">
        <v>139</v>
      </c>
      <c r="K149" t="s">
        <v>19</v>
      </c>
      <c r="L149" t="s">
        <v>20</v>
      </c>
      <c r="M149" s="20">
        <f>VLOOKUP(Table3[[#This Row],[Condition]],$O$8:$P$28,2)</f>
        <v>13</v>
      </c>
      <c r="N149" s="10"/>
      <c r="O149" s="10"/>
    </row>
    <row r="150" spans="1:15">
      <c r="A150" s="4">
        <v>43684.125</v>
      </c>
      <c r="B150">
        <v>7</v>
      </c>
      <c r="C150">
        <v>3</v>
      </c>
      <c r="D150">
        <v>77</v>
      </c>
      <c r="E150" t="s">
        <v>81</v>
      </c>
      <c r="F150" t="s">
        <v>79</v>
      </c>
      <c r="G150" t="s">
        <v>29</v>
      </c>
      <c r="H150" t="s">
        <v>62</v>
      </c>
      <c r="I150" t="s">
        <v>17</v>
      </c>
      <c r="J150" t="s">
        <v>142</v>
      </c>
      <c r="K150" t="s">
        <v>19</v>
      </c>
      <c r="L150" t="s">
        <v>20</v>
      </c>
      <c r="M150" s="20">
        <f>VLOOKUP(Table3[[#This Row],[Condition]],$O$8:$P$28,2)</f>
        <v>13</v>
      </c>
      <c r="N150" s="10"/>
      <c r="O150" s="10"/>
    </row>
    <row r="151" spans="1:15">
      <c r="A151" s="4">
        <v>43684.166666666664</v>
      </c>
      <c r="B151">
        <v>7</v>
      </c>
      <c r="C151">
        <v>4</v>
      </c>
      <c r="D151">
        <v>76</v>
      </c>
      <c r="E151" t="s">
        <v>81</v>
      </c>
      <c r="F151" t="s">
        <v>14</v>
      </c>
      <c r="G151" t="s">
        <v>29</v>
      </c>
      <c r="H151" t="s">
        <v>52</v>
      </c>
      <c r="I151" t="s">
        <v>17</v>
      </c>
      <c r="J151" t="s">
        <v>139</v>
      </c>
      <c r="K151" t="s">
        <v>19</v>
      </c>
      <c r="L151" t="s">
        <v>30</v>
      </c>
      <c r="M151" s="20">
        <f>VLOOKUP(Table3[[#This Row],[Condition]],$O$8:$P$28,2)</f>
        <v>17</v>
      </c>
      <c r="N151" s="10"/>
      <c r="O151" s="10"/>
    </row>
    <row r="152" spans="1:15">
      <c r="A152" s="4">
        <v>43684.208333333336</v>
      </c>
      <c r="B152">
        <v>7</v>
      </c>
      <c r="C152">
        <v>5</v>
      </c>
      <c r="D152">
        <v>76</v>
      </c>
      <c r="E152" t="s">
        <v>81</v>
      </c>
      <c r="F152" t="s">
        <v>14</v>
      </c>
      <c r="G152" t="s">
        <v>29</v>
      </c>
      <c r="H152" t="s">
        <v>62</v>
      </c>
      <c r="I152" t="s">
        <v>17</v>
      </c>
      <c r="J152" t="s">
        <v>146</v>
      </c>
      <c r="K152" t="s">
        <v>19</v>
      </c>
      <c r="L152" t="s">
        <v>20</v>
      </c>
      <c r="M152" s="20">
        <f>VLOOKUP(Table3[[#This Row],[Condition]],$O$8:$P$28,2)</f>
        <v>13</v>
      </c>
      <c r="N152" s="10"/>
      <c r="O152" s="10"/>
    </row>
    <row r="153" spans="1:15">
      <c r="A153" s="4">
        <v>43684.25</v>
      </c>
      <c r="B153">
        <v>7</v>
      </c>
      <c r="C153">
        <v>6</v>
      </c>
      <c r="D153">
        <v>78</v>
      </c>
      <c r="E153" t="s">
        <v>81</v>
      </c>
      <c r="F153" t="s">
        <v>77</v>
      </c>
      <c r="G153" t="s">
        <v>15</v>
      </c>
      <c r="H153" t="s">
        <v>26</v>
      </c>
      <c r="I153" t="s">
        <v>17</v>
      </c>
      <c r="J153" t="s">
        <v>146</v>
      </c>
      <c r="K153" t="s">
        <v>19</v>
      </c>
      <c r="L153" t="s">
        <v>20</v>
      </c>
      <c r="M153" s="20">
        <f>VLOOKUP(Table3[[#This Row],[Condition]],$O$8:$P$28,2)</f>
        <v>13</v>
      </c>
      <c r="N153" s="10"/>
      <c r="O153" s="10"/>
    </row>
    <row r="154" spans="1:15">
      <c r="A154" s="4">
        <v>43684.291666666664</v>
      </c>
      <c r="B154">
        <v>7</v>
      </c>
      <c r="C154">
        <v>7</v>
      </c>
      <c r="D154">
        <v>81</v>
      </c>
      <c r="E154" t="s">
        <v>76</v>
      </c>
      <c r="F154" t="s">
        <v>97</v>
      </c>
      <c r="G154" t="s">
        <v>34</v>
      </c>
      <c r="H154" t="s">
        <v>17</v>
      </c>
      <c r="I154" t="s">
        <v>17</v>
      </c>
      <c r="J154" t="s">
        <v>148</v>
      </c>
      <c r="K154" t="s">
        <v>19</v>
      </c>
      <c r="L154" t="s">
        <v>20</v>
      </c>
      <c r="M154" s="20">
        <f>VLOOKUP(Table3[[#This Row],[Condition]],$O$8:$P$28,2)</f>
        <v>13</v>
      </c>
      <c r="N154" s="10"/>
      <c r="O154" s="10"/>
    </row>
    <row r="155" spans="1:15">
      <c r="A155" s="4">
        <v>43684.333333333336</v>
      </c>
      <c r="B155">
        <v>7</v>
      </c>
      <c r="C155">
        <v>8</v>
      </c>
      <c r="D155">
        <v>84</v>
      </c>
      <c r="E155" t="s">
        <v>31</v>
      </c>
      <c r="F155" t="s">
        <v>129</v>
      </c>
      <c r="G155" t="s">
        <v>68</v>
      </c>
      <c r="H155" t="s">
        <v>52</v>
      </c>
      <c r="I155" t="s">
        <v>17</v>
      </c>
      <c r="J155" t="s">
        <v>146</v>
      </c>
      <c r="K155" t="s">
        <v>19</v>
      </c>
      <c r="L155" t="s">
        <v>20</v>
      </c>
      <c r="M155" s="20">
        <f>VLOOKUP(Table3[[#This Row],[Condition]],$O$8:$P$28,2)</f>
        <v>13</v>
      </c>
      <c r="N155" s="10"/>
      <c r="O155" s="10"/>
    </row>
    <row r="156" spans="1:15">
      <c r="A156" s="4">
        <v>43684.375</v>
      </c>
      <c r="B156">
        <v>7</v>
      </c>
      <c r="C156">
        <v>9</v>
      </c>
      <c r="D156">
        <v>86</v>
      </c>
      <c r="E156" t="s">
        <v>31</v>
      </c>
      <c r="F156" t="s">
        <v>114</v>
      </c>
      <c r="G156" t="s">
        <v>75</v>
      </c>
      <c r="H156" t="s">
        <v>45</v>
      </c>
      <c r="I156" t="s">
        <v>17</v>
      </c>
      <c r="J156" t="s">
        <v>139</v>
      </c>
      <c r="K156" t="s">
        <v>19</v>
      </c>
      <c r="L156" t="s">
        <v>20</v>
      </c>
      <c r="M156" s="20">
        <f>VLOOKUP(Table3[[#This Row],[Condition]],$O$8:$P$28,2)</f>
        <v>13</v>
      </c>
      <c r="N156" s="10"/>
      <c r="O156" s="10"/>
    </row>
    <row r="157" spans="1:15">
      <c r="A157" s="4">
        <v>43684.416666666664</v>
      </c>
      <c r="B157">
        <v>7</v>
      </c>
      <c r="C157">
        <v>10</v>
      </c>
      <c r="D157">
        <v>88</v>
      </c>
      <c r="E157" t="s">
        <v>81</v>
      </c>
      <c r="F157" t="s">
        <v>96</v>
      </c>
      <c r="G157" t="s">
        <v>75</v>
      </c>
      <c r="H157" t="s">
        <v>45</v>
      </c>
      <c r="I157" t="s">
        <v>17</v>
      </c>
      <c r="J157" t="s">
        <v>142</v>
      </c>
      <c r="K157" t="s">
        <v>19</v>
      </c>
      <c r="L157" t="s">
        <v>20</v>
      </c>
      <c r="M157" s="20">
        <f>VLOOKUP(Table3[[#This Row],[Condition]],$O$8:$P$28,2)</f>
        <v>13</v>
      </c>
      <c r="N157" s="10"/>
      <c r="O157" s="10"/>
    </row>
    <row r="158" spans="1:15">
      <c r="A158" s="4">
        <v>43684.458333333336</v>
      </c>
      <c r="B158">
        <v>7</v>
      </c>
      <c r="C158">
        <v>11</v>
      </c>
      <c r="D158">
        <v>92</v>
      </c>
      <c r="E158" t="s">
        <v>81</v>
      </c>
      <c r="F158" t="s">
        <v>130</v>
      </c>
      <c r="G158" t="s">
        <v>75</v>
      </c>
      <c r="H158" t="s">
        <v>82</v>
      </c>
      <c r="I158" t="s">
        <v>17</v>
      </c>
      <c r="J158" t="s">
        <v>150</v>
      </c>
      <c r="K158" t="s">
        <v>19</v>
      </c>
      <c r="L158" t="s">
        <v>20</v>
      </c>
      <c r="M158" s="20">
        <f>VLOOKUP(Table3[[#This Row],[Condition]],$O$8:$P$28,2)</f>
        <v>13</v>
      </c>
      <c r="N158" s="10"/>
      <c r="O158" s="10"/>
    </row>
    <row r="159" spans="1:15">
      <c r="A159" s="4">
        <v>43684.5</v>
      </c>
      <c r="B159">
        <v>7</v>
      </c>
      <c r="C159">
        <v>12</v>
      </c>
      <c r="D159">
        <v>93</v>
      </c>
      <c r="E159" t="s">
        <v>32</v>
      </c>
      <c r="F159" t="s">
        <v>59</v>
      </c>
      <c r="G159" t="s">
        <v>75</v>
      </c>
      <c r="H159" t="s">
        <v>151</v>
      </c>
      <c r="I159" t="s">
        <v>17</v>
      </c>
      <c r="J159" t="s">
        <v>152</v>
      </c>
      <c r="K159" t="s">
        <v>19</v>
      </c>
      <c r="L159" t="s">
        <v>20</v>
      </c>
      <c r="M159" s="20">
        <f>VLOOKUP(Table3[[#This Row],[Condition]],$O$8:$P$28,2)</f>
        <v>13</v>
      </c>
      <c r="N159" s="10"/>
      <c r="O159" s="10"/>
    </row>
    <row r="160" spans="1:15">
      <c r="A160" s="4">
        <v>43684.541666666664</v>
      </c>
      <c r="B160">
        <v>7</v>
      </c>
      <c r="C160">
        <v>13</v>
      </c>
      <c r="D160">
        <v>93</v>
      </c>
      <c r="E160" t="s">
        <v>81</v>
      </c>
      <c r="F160" t="s">
        <v>153</v>
      </c>
      <c r="G160" t="s">
        <v>75</v>
      </c>
      <c r="H160" t="s">
        <v>145</v>
      </c>
      <c r="I160" t="s">
        <v>17</v>
      </c>
      <c r="J160" t="s">
        <v>154</v>
      </c>
      <c r="K160" t="s">
        <v>19</v>
      </c>
      <c r="L160" t="s">
        <v>20</v>
      </c>
      <c r="M160" s="20">
        <f>VLOOKUP(Table3[[#This Row],[Condition]],$O$8:$P$28,2)</f>
        <v>13</v>
      </c>
      <c r="N160" s="10"/>
      <c r="O160" s="10"/>
    </row>
    <row r="161" spans="1:15">
      <c r="A161" s="4">
        <v>43684.583333333336</v>
      </c>
      <c r="B161">
        <v>7</v>
      </c>
      <c r="C161">
        <v>14</v>
      </c>
      <c r="D161">
        <v>93</v>
      </c>
      <c r="E161" t="s">
        <v>76</v>
      </c>
      <c r="F161" t="s">
        <v>54</v>
      </c>
      <c r="G161" t="s">
        <v>75</v>
      </c>
      <c r="H161" t="s">
        <v>151</v>
      </c>
      <c r="I161" t="s">
        <v>17</v>
      </c>
      <c r="J161" t="s">
        <v>155</v>
      </c>
      <c r="K161" t="s">
        <v>19</v>
      </c>
      <c r="L161" t="s">
        <v>78</v>
      </c>
      <c r="M161" s="20">
        <f>VLOOKUP(Table3[[#This Row],[Condition]],$O$8:$P$28,2)</f>
        <v>14</v>
      </c>
      <c r="N161" s="10"/>
      <c r="O161" s="10"/>
    </row>
    <row r="162" spans="1:15">
      <c r="A162" s="4">
        <v>43684.625</v>
      </c>
      <c r="B162">
        <v>7</v>
      </c>
      <c r="C162">
        <v>15</v>
      </c>
      <c r="D162">
        <v>74</v>
      </c>
      <c r="E162" t="s">
        <v>13</v>
      </c>
      <c r="F162" t="s">
        <v>14</v>
      </c>
      <c r="G162" t="s">
        <v>117</v>
      </c>
      <c r="H162" t="s">
        <v>151</v>
      </c>
      <c r="I162" t="s">
        <v>156</v>
      </c>
      <c r="J162" t="s">
        <v>157</v>
      </c>
      <c r="K162" t="s">
        <v>19</v>
      </c>
      <c r="L162" t="s">
        <v>158</v>
      </c>
      <c r="M162" s="20">
        <f>VLOOKUP(Table3[[#This Row],[Condition]],$O$8:$P$28,2)</f>
        <v>2</v>
      </c>
      <c r="N162" s="10"/>
      <c r="O162" s="10"/>
    </row>
    <row r="163" spans="1:15">
      <c r="A163" s="4">
        <v>43684.666666666664</v>
      </c>
      <c r="B163">
        <v>7</v>
      </c>
      <c r="C163">
        <v>16</v>
      </c>
      <c r="D163">
        <v>75</v>
      </c>
      <c r="E163" t="s">
        <v>76</v>
      </c>
      <c r="F163" t="s">
        <v>14</v>
      </c>
      <c r="G163" t="s">
        <v>75</v>
      </c>
      <c r="H163" t="s">
        <v>62</v>
      </c>
      <c r="I163" t="s">
        <v>17</v>
      </c>
      <c r="J163" t="s">
        <v>159</v>
      </c>
      <c r="K163" t="s">
        <v>19</v>
      </c>
      <c r="L163" t="s">
        <v>78</v>
      </c>
      <c r="M163" s="20">
        <f>VLOOKUP(Table3[[#This Row],[Condition]],$O$8:$P$28,2)</f>
        <v>14</v>
      </c>
      <c r="N163" s="10"/>
      <c r="O163" s="10"/>
    </row>
    <row r="164" spans="1:15">
      <c r="A164" s="4">
        <v>43684.708333333336</v>
      </c>
      <c r="B164">
        <v>7</v>
      </c>
      <c r="C164">
        <v>17</v>
      </c>
      <c r="D164">
        <v>82</v>
      </c>
      <c r="E164" t="s">
        <v>50</v>
      </c>
      <c r="F164" t="s">
        <v>47</v>
      </c>
      <c r="G164" t="s">
        <v>34</v>
      </c>
      <c r="H164" t="s">
        <v>17</v>
      </c>
      <c r="I164" t="s">
        <v>17</v>
      </c>
      <c r="J164" t="s">
        <v>143</v>
      </c>
      <c r="K164" t="s">
        <v>19</v>
      </c>
      <c r="L164" t="s">
        <v>20</v>
      </c>
      <c r="M164" s="20">
        <f>VLOOKUP(Table3[[#This Row],[Condition]],$O$8:$P$28,2)</f>
        <v>13</v>
      </c>
      <c r="N164" s="10"/>
      <c r="O164" s="10"/>
    </row>
    <row r="165" spans="1:15">
      <c r="A165" s="4">
        <v>43684.75</v>
      </c>
      <c r="B165">
        <v>7</v>
      </c>
      <c r="C165">
        <v>18</v>
      </c>
      <c r="D165">
        <v>82</v>
      </c>
      <c r="E165" t="s">
        <v>53</v>
      </c>
      <c r="F165" t="s">
        <v>133</v>
      </c>
      <c r="G165" t="s">
        <v>34</v>
      </c>
      <c r="H165" t="s">
        <v>17</v>
      </c>
      <c r="I165" t="s">
        <v>17</v>
      </c>
      <c r="J165" t="s">
        <v>142</v>
      </c>
      <c r="K165" t="s">
        <v>19</v>
      </c>
      <c r="L165" t="s">
        <v>80</v>
      </c>
      <c r="M165" s="20">
        <f>VLOOKUP(Table3[[#This Row],[Condition]],$O$8:$P$28,2)</f>
        <v>15</v>
      </c>
      <c r="N165" s="10"/>
      <c r="O165" s="10"/>
    </row>
    <row r="166" spans="1:15">
      <c r="A166" s="4">
        <v>43684.791666666664</v>
      </c>
      <c r="B166">
        <v>7</v>
      </c>
      <c r="C166">
        <v>19</v>
      </c>
      <c r="D166">
        <v>77</v>
      </c>
      <c r="E166" t="s">
        <v>76</v>
      </c>
      <c r="F166" t="s">
        <v>77</v>
      </c>
      <c r="G166" t="s">
        <v>68</v>
      </c>
      <c r="H166" t="s">
        <v>26</v>
      </c>
      <c r="I166" t="s">
        <v>17</v>
      </c>
      <c r="J166" t="s">
        <v>150</v>
      </c>
      <c r="K166" t="s">
        <v>19</v>
      </c>
      <c r="L166" t="s">
        <v>78</v>
      </c>
      <c r="M166" s="20">
        <f>VLOOKUP(Table3[[#This Row],[Condition]],$O$8:$P$28,2)</f>
        <v>14</v>
      </c>
      <c r="N166" s="10"/>
      <c r="O166" s="10"/>
    </row>
    <row r="167" spans="1:15">
      <c r="A167" s="4">
        <v>43684.833333333336</v>
      </c>
      <c r="B167">
        <v>7</v>
      </c>
      <c r="C167">
        <v>20</v>
      </c>
      <c r="D167">
        <v>76</v>
      </c>
      <c r="E167" t="s">
        <v>76</v>
      </c>
      <c r="F167" t="s">
        <v>79</v>
      </c>
      <c r="G167" t="s">
        <v>75</v>
      </c>
      <c r="H167" t="s">
        <v>52</v>
      </c>
      <c r="I167" t="s">
        <v>17</v>
      </c>
      <c r="J167" t="s">
        <v>143</v>
      </c>
      <c r="K167" t="s">
        <v>19</v>
      </c>
      <c r="L167" t="s">
        <v>30</v>
      </c>
      <c r="M167" s="20">
        <f>VLOOKUP(Table3[[#This Row],[Condition]],$O$8:$P$28,2)</f>
        <v>17</v>
      </c>
      <c r="N167" s="10"/>
      <c r="O167" s="10"/>
    </row>
    <row r="168" spans="1:15">
      <c r="A168" s="4">
        <v>43684.875</v>
      </c>
      <c r="B168">
        <v>7</v>
      </c>
      <c r="C168">
        <v>21</v>
      </c>
      <c r="D168">
        <v>75</v>
      </c>
      <c r="E168" t="s">
        <v>76</v>
      </c>
      <c r="F168" t="s">
        <v>14</v>
      </c>
      <c r="G168" t="s">
        <v>15</v>
      </c>
      <c r="H168" t="s">
        <v>62</v>
      </c>
      <c r="I168" t="s">
        <v>17</v>
      </c>
      <c r="J168" t="s">
        <v>139</v>
      </c>
      <c r="K168" t="s">
        <v>19</v>
      </c>
      <c r="L168" t="s">
        <v>30</v>
      </c>
      <c r="M168" s="20">
        <f>VLOOKUP(Table3[[#This Row],[Condition]],$O$8:$P$28,2)</f>
        <v>17</v>
      </c>
      <c r="N168" s="10"/>
      <c r="O168" s="10"/>
    </row>
    <row r="169" spans="1:15">
      <c r="A169" s="4">
        <v>43684.916666666664</v>
      </c>
      <c r="B169">
        <v>7</v>
      </c>
      <c r="C169">
        <v>22</v>
      </c>
      <c r="D169">
        <v>74</v>
      </c>
      <c r="E169" t="s">
        <v>76</v>
      </c>
      <c r="F169" t="s">
        <v>98</v>
      </c>
      <c r="G169" t="s">
        <v>15</v>
      </c>
      <c r="H169" t="s">
        <v>62</v>
      </c>
      <c r="I169" t="s">
        <v>17</v>
      </c>
      <c r="J169" t="s">
        <v>139</v>
      </c>
      <c r="K169" t="s">
        <v>19</v>
      </c>
      <c r="L169" t="s">
        <v>30</v>
      </c>
      <c r="M169" s="20">
        <f>VLOOKUP(Table3[[#This Row],[Condition]],$O$8:$P$28,2)</f>
        <v>17</v>
      </c>
      <c r="N169" s="10"/>
      <c r="O169" s="10"/>
    </row>
    <row r="170" spans="1:15">
      <c r="A170" s="4">
        <v>43684.958333333336</v>
      </c>
      <c r="B170">
        <v>7</v>
      </c>
      <c r="C170">
        <v>23</v>
      </c>
      <c r="D170">
        <v>73</v>
      </c>
      <c r="E170" t="s">
        <v>76</v>
      </c>
      <c r="F170" t="s">
        <v>28</v>
      </c>
      <c r="G170" t="s">
        <v>75</v>
      </c>
      <c r="H170" t="s">
        <v>26</v>
      </c>
      <c r="I170" t="s">
        <v>17</v>
      </c>
      <c r="J170" t="s">
        <v>142</v>
      </c>
      <c r="K170" t="s">
        <v>19</v>
      </c>
      <c r="L170" t="s">
        <v>30</v>
      </c>
      <c r="M170" s="20">
        <f>VLOOKUP(Table3[[#This Row],[Condition]],$O$8:$P$28,2)</f>
        <v>17</v>
      </c>
      <c r="N170" s="10"/>
      <c r="O170" s="10"/>
    </row>
    <row r="171" spans="1:15">
      <c r="A171" s="4">
        <v>43685</v>
      </c>
      <c r="B171">
        <v>8</v>
      </c>
      <c r="C171">
        <v>0</v>
      </c>
      <c r="D171">
        <v>73</v>
      </c>
      <c r="E171" t="s">
        <v>76</v>
      </c>
      <c r="F171" t="s">
        <v>28</v>
      </c>
      <c r="G171" t="s">
        <v>75</v>
      </c>
      <c r="H171" t="s">
        <v>16</v>
      </c>
      <c r="I171" t="s">
        <v>17</v>
      </c>
      <c r="J171" t="s">
        <v>142</v>
      </c>
      <c r="K171" t="s">
        <v>19</v>
      </c>
      <c r="L171" t="s">
        <v>80</v>
      </c>
      <c r="M171" s="20">
        <f>VLOOKUP(Table3[[#This Row],[Condition]],$O$8:$P$28,2)</f>
        <v>15</v>
      </c>
      <c r="N171" s="10"/>
      <c r="O171" s="10"/>
    </row>
    <row r="172" spans="1:15">
      <c r="A172" s="4">
        <v>43685.041666666664</v>
      </c>
      <c r="B172">
        <v>8</v>
      </c>
      <c r="C172">
        <v>1</v>
      </c>
      <c r="D172">
        <v>72</v>
      </c>
      <c r="E172" t="s">
        <v>13</v>
      </c>
      <c r="F172" t="s">
        <v>28</v>
      </c>
      <c r="G172" t="s">
        <v>68</v>
      </c>
      <c r="H172" t="s">
        <v>41</v>
      </c>
      <c r="I172" t="s">
        <v>17</v>
      </c>
      <c r="J172" t="s">
        <v>150</v>
      </c>
      <c r="K172" t="s">
        <v>19</v>
      </c>
      <c r="L172" t="s">
        <v>20</v>
      </c>
      <c r="M172" s="20">
        <f>VLOOKUP(Table3[[#This Row],[Condition]],$O$8:$P$28,2)</f>
        <v>13</v>
      </c>
      <c r="N172" s="10"/>
      <c r="O172" s="10"/>
    </row>
    <row r="173" spans="1:15">
      <c r="A173" s="4">
        <v>43685.083333333336</v>
      </c>
      <c r="B173">
        <v>8</v>
      </c>
      <c r="C173">
        <v>2</v>
      </c>
      <c r="D173">
        <v>73</v>
      </c>
      <c r="E173" t="s">
        <v>32</v>
      </c>
      <c r="F173" t="s">
        <v>160</v>
      </c>
      <c r="G173" t="s">
        <v>34</v>
      </c>
      <c r="H173" t="s">
        <v>17</v>
      </c>
      <c r="I173" t="s">
        <v>17</v>
      </c>
      <c r="J173" t="s">
        <v>159</v>
      </c>
      <c r="K173" t="s">
        <v>19</v>
      </c>
      <c r="L173" t="s">
        <v>20</v>
      </c>
      <c r="M173" s="20">
        <f>VLOOKUP(Table3[[#This Row],[Condition]],$O$8:$P$28,2)</f>
        <v>13</v>
      </c>
      <c r="N173" s="10"/>
      <c r="O173" s="10"/>
    </row>
    <row r="174" spans="1:15">
      <c r="A174" s="4">
        <v>43685.125</v>
      </c>
      <c r="B174">
        <v>8</v>
      </c>
      <c r="C174">
        <v>3</v>
      </c>
      <c r="D174">
        <v>73</v>
      </c>
      <c r="E174" t="s">
        <v>50</v>
      </c>
      <c r="F174" t="s">
        <v>79</v>
      </c>
      <c r="G174" t="s">
        <v>29</v>
      </c>
      <c r="H174" t="s">
        <v>41</v>
      </c>
      <c r="I174" t="s">
        <v>17</v>
      </c>
      <c r="J174" t="s">
        <v>161</v>
      </c>
      <c r="K174" t="s">
        <v>19</v>
      </c>
      <c r="L174" t="s">
        <v>20</v>
      </c>
      <c r="M174" s="20">
        <f>VLOOKUP(Table3[[#This Row],[Condition]],$O$8:$P$28,2)</f>
        <v>13</v>
      </c>
      <c r="N174" s="10"/>
      <c r="O174" s="10"/>
    </row>
    <row r="175" spans="1:15">
      <c r="A175" s="4">
        <v>43685.166666666664</v>
      </c>
      <c r="B175">
        <v>8</v>
      </c>
      <c r="C175">
        <v>4</v>
      </c>
      <c r="D175">
        <v>72</v>
      </c>
      <c r="E175" t="s">
        <v>50</v>
      </c>
      <c r="F175" t="s">
        <v>160</v>
      </c>
      <c r="G175" t="s">
        <v>29</v>
      </c>
      <c r="H175" t="s">
        <v>62</v>
      </c>
      <c r="I175" t="s">
        <v>17</v>
      </c>
      <c r="J175" t="s">
        <v>159</v>
      </c>
      <c r="K175" t="s">
        <v>19</v>
      </c>
      <c r="L175" t="s">
        <v>30</v>
      </c>
      <c r="M175" s="20">
        <f>VLOOKUP(Table3[[#This Row],[Condition]],$O$8:$P$28,2)</f>
        <v>17</v>
      </c>
      <c r="N175" s="10"/>
      <c r="O175" s="10"/>
    </row>
    <row r="176" spans="1:15">
      <c r="A176" s="4">
        <v>43685.208333333336</v>
      </c>
      <c r="B176">
        <v>8</v>
      </c>
      <c r="C176">
        <v>5</v>
      </c>
      <c r="D176">
        <v>72</v>
      </c>
      <c r="E176" t="s">
        <v>32</v>
      </c>
      <c r="F176" t="s">
        <v>25</v>
      </c>
      <c r="G176" t="s">
        <v>29</v>
      </c>
      <c r="H176" t="s">
        <v>16</v>
      </c>
      <c r="I176" t="s">
        <v>17</v>
      </c>
      <c r="J176" t="s">
        <v>150</v>
      </c>
      <c r="K176" t="s">
        <v>19</v>
      </c>
      <c r="L176" t="s">
        <v>36</v>
      </c>
      <c r="M176" s="20">
        <f>VLOOKUP(Table3[[#This Row],[Condition]],$O$8:$P$28,2)</f>
        <v>21</v>
      </c>
      <c r="N176" s="10"/>
      <c r="O176" s="10"/>
    </row>
    <row r="177" spans="1:15">
      <c r="A177" s="4">
        <v>43685.25</v>
      </c>
      <c r="B177">
        <v>8</v>
      </c>
      <c r="C177">
        <v>6</v>
      </c>
      <c r="D177">
        <v>74</v>
      </c>
      <c r="E177" t="s">
        <v>32</v>
      </c>
      <c r="F177" t="s">
        <v>79</v>
      </c>
      <c r="G177" t="s">
        <v>29</v>
      </c>
      <c r="H177" t="s">
        <v>26</v>
      </c>
      <c r="I177" t="s">
        <v>17</v>
      </c>
      <c r="J177" t="s">
        <v>143</v>
      </c>
      <c r="K177" t="s">
        <v>19</v>
      </c>
      <c r="L177" t="s">
        <v>36</v>
      </c>
      <c r="M177" s="20">
        <f>VLOOKUP(Table3[[#This Row],[Condition]],$O$8:$P$28,2)</f>
        <v>21</v>
      </c>
      <c r="N177" s="10"/>
      <c r="O177" s="10"/>
    </row>
    <row r="178" spans="1:15">
      <c r="A178" s="4">
        <v>43685.291666666664</v>
      </c>
      <c r="B178">
        <v>8</v>
      </c>
      <c r="C178">
        <v>7</v>
      </c>
      <c r="D178">
        <v>79</v>
      </c>
      <c r="E178" t="s">
        <v>13</v>
      </c>
      <c r="F178" t="s">
        <v>72</v>
      </c>
      <c r="G178" t="s">
        <v>21</v>
      </c>
      <c r="H178" t="s">
        <v>26</v>
      </c>
      <c r="I178" t="s">
        <v>17</v>
      </c>
      <c r="J178" t="s">
        <v>143</v>
      </c>
      <c r="K178" t="s">
        <v>19</v>
      </c>
      <c r="L178" t="s">
        <v>36</v>
      </c>
      <c r="M178" s="20">
        <f>VLOOKUP(Table3[[#This Row],[Condition]],$O$8:$P$28,2)</f>
        <v>21</v>
      </c>
      <c r="N178" s="10"/>
      <c r="O178" s="10"/>
    </row>
    <row r="179" spans="1:15">
      <c r="A179" s="4">
        <v>43685.333333333336</v>
      </c>
      <c r="B179">
        <v>8</v>
      </c>
      <c r="C179">
        <v>8</v>
      </c>
      <c r="D179">
        <v>84</v>
      </c>
      <c r="E179" t="s">
        <v>50</v>
      </c>
      <c r="F179" t="s">
        <v>96</v>
      </c>
      <c r="G179" t="s">
        <v>115</v>
      </c>
      <c r="H179" t="s">
        <v>49</v>
      </c>
      <c r="I179" t="s">
        <v>17</v>
      </c>
      <c r="J179" t="s">
        <v>143</v>
      </c>
      <c r="K179" t="s">
        <v>19</v>
      </c>
      <c r="L179" t="s">
        <v>36</v>
      </c>
      <c r="M179" s="20">
        <f>VLOOKUP(Table3[[#This Row],[Condition]],$O$8:$P$28,2)</f>
        <v>21</v>
      </c>
      <c r="N179" s="10"/>
      <c r="O179" s="10"/>
    </row>
    <row r="180" spans="1:15">
      <c r="A180" s="4">
        <v>43685.375</v>
      </c>
      <c r="B180">
        <v>8</v>
      </c>
      <c r="C180">
        <v>9</v>
      </c>
      <c r="D180">
        <v>86</v>
      </c>
      <c r="E180" t="s">
        <v>50</v>
      </c>
      <c r="F180" t="s">
        <v>51</v>
      </c>
      <c r="G180" t="s">
        <v>44</v>
      </c>
      <c r="H180" t="s">
        <v>45</v>
      </c>
      <c r="I180" t="s">
        <v>151</v>
      </c>
      <c r="J180" t="s">
        <v>143</v>
      </c>
      <c r="K180" t="s">
        <v>19</v>
      </c>
      <c r="L180" t="s">
        <v>36</v>
      </c>
      <c r="M180" s="20">
        <f>VLOOKUP(Table3[[#This Row],[Condition]],$O$8:$P$28,2)</f>
        <v>21</v>
      </c>
      <c r="N180" s="10"/>
      <c r="O180" s="10"/>
    </row>
    <row r="181" spans="1:15">
      <c r="A181" s="4">
        <v>43685.416666666664</v>
      </c>
      <c r="B181">
        <v>8</v>
      </c>
      <c r="C181">
        <v>10</v>
      </c>
      <c r="D181">
        <v>86</v>
      </c>
      <c r="E181" t="s">
        <v>58</v>
      </c>
      <c r="F181" t="s">
        <v>130</v>
      </c>
      <c r="G181" t="s">
        <v>33</v>
      </c>
      <c r="H181" t="s">
        <v>45</v>
      </c>
      <c r="I181" t="s">
        <v>17</v>
      </c>
      <c r="J181" t="s">
        <v>143</v>
      </c>
      <c r="K181" t="s">
        <v>19</v>
      </c>
      <c r="L181" t="s">
        <v>20</v>
      </c>
      <c r="M181" s="20">
        <f>VLOOKUP(Table3[[#This Row],[Condition]],$O$8:$P$28,2)</f>
        <v>13</v>
      </c>
      <c r="N181" s="10"/>
      <c r="O181" s="10"/>
    </row>
    <row r="182" spans="1:15">
      <c r="A182" s="4">
        <v>43685.458333333336</v>
      </c>
      <c r="B182">
        <v>8</v>
      </c>
      <c r="C182">
        <v>11</v>
      </c>
      <c r="D182">
        <v>89</v>
      </c>
      <c r="E182" t="s">
        <v>140</v>
      </c>
      <c r="F182" t="s">
        <v>126</v>
      </c>
      <c r="G182" t="s">
        <v>92</v>
      </c>
      <c r="H182" t="s">
        <v>41</v>
      </c>
      <c r="I182" t="s">
        <v>17</v>
      </c>
      <c r="J182" t="s">
        <v>159</v>
      </c>
      <c r="K182" t="s">
        <v>19</v>
      </c>
      <c r="L182" t="s">
        <v>30</v>
      </c>
      <c r="M182" s="20">
        <f>VLOOKUP(Table3[[#This Row],[Condition]],$O$8:$P$28,2)</f>
        <v>17</v>
      </c>
      <c r="N182" s="10"/>
      <c r="O182" s="10"/>
    </row>
    <row r="183" spans="1:15">
      <c r="A183" s="4">
        <v>43685.5</v>
      </c>
      <c r="B183">
        <v>8</v>
      </c>
      <c r="C183">
        <v>12</v>
      </c>
      <c r="D183">
        <v>90</v>
      </c>
      <c r="E183" t="s">
        <v>140</v>
      </c>
      <c r="F183" t="s">
        <v>118</v>
      </c>
      <c r="G183" t="s">
        <v>117</v>
      </c>
      <c r="H183" t="s">
        <v>82</v>
      </c>
      <c r="I183" t="s">
        <v>17</v>
      </c>
      <c r="J183" t="s">
        <v>150</v>
      </c>
      <c r="K183" t="s">
        <v>19</v>
      </c>
      <c r="L183" t="s">
        <v>30</v>
      </c>
      <c r="M183" s="20">
        <f>VLOOKUP(Table3[[#This Row],[Condition]],$O$8:$P$28,2)</f>
        <v>17</v>
      </c>
      <c r="N183" s="10"/>
      <c r="O183" s="10"/>
    </row>
    <row r="184" spans="1:15">
      <c r="A184" s="4">
        <v>43685.541666666664</v>
      </c>
      <c r="B184">
        <v>8</v>
      </c>
      <c r="C184">
        <v>13</v>
      </c>
      <c r="D184">
        <v>87</v>
      </c>
      <c r="E184" t="s">
        <v>60</v>
      </c>
      <c r="F184" t="s">
        <v>162</v>
      </c>
      <c r="G184" t="s">
        <v>33</v>
      </c>
      <c r="H184" t="s">
        <v>49</v>
      </c>
      <c r="I184" t="s">
        <v>17</v>
      </c>
      <c r="J184" t="s">
        <v>161</v>
      </c>
      <c r="K184" t="s">
        <v>19</v>
      </c>
      <c r="L184" t="s">
        <v>30</v>
      </c>
      <c r="M184" s="20">
        <f>VLOOKUP(Table3[[#This Row],[Condition]],$O$8:$P$28,2)</f>
        <v>17</v>
      </c>
      <c r="N184" s="10"/>
      <c r="O184" s="10"/>
    </row>
    <row r="185" spans="1:15">
      <c r="A185" s="4">
        <v>43685.583333333336</v>
      </c>
      <c r="B185">
        <v>8</v>
      </c>
      <c r="C185">
        <v>14</v>
      </c>
      <c r="D185">
        <v>91</v>
      </c>
      <c r="E185" t="s">
        <v>120</v>
      </c>
      <c r="F185" t="s">
        <v>124</v>
      </c>
      <c r="G185" t="s">
        <v>92</v>
      </c>
      <c r="H185" t="s">
        <v>16</v>
      </c>
      <c r="I185" t="s">
        <v>17</v>
      </c>
      <c r="J185" t="s">
        <v>152</v>
      </c>
      <c r="K185" t="s">
        <v>19</v>
      </c>
      <c r="L185" t="s">
        <v>30</v>
      </c>
      <c r="M185" s="20">
        <f>VLOOKUP(Table3[[#This Row],[Condition]],$O$8:$P$28,2)</f>
        <v>17</v>
      </c>
      <c r="N185" s="10"/>
      <c r="O185" s="10"/>
    </row>
    <row r="186" spans="1:15">
      <c r="A186" s="4">
        <v>43685.625</v>
      </c>
      <c r="B186">
        <v>8</v>
      </c>
      <c r="C186">
        <v>15</v>
      </c>
      <c r="D186">
        <v>91</v>
      </c>
      <c r="E186" t="s">
        <v>120</v>
      </c>
      <c r="F186" t="s">
        <v>124</v>
      </c>
      <c r="G186" t="s">
        <v>39</v>
      </c>
      <c r="H186" t="s">
        <v>45</v>
      </c>
      <c r="I186" t="s">
        <v>17</v>
      </c>
      <c r="J186" t="s">
        <v>163</v>
      </c>
      <c r="K186" t="s">
        <v>19</v>
      </c>
      <c r="L186" t="s">
        <v>36</v>
      </c>
      <c r="M186" s="20">
        <f>VLOOKUP(Table3[[#This Row],[Condition]],$O$8:$P$28,2)</f>
        <v>21</v>
      </c>
      <c r="N186" s="10"/>
      <c r="O186" s="10"/>
    </row>
    <row r="187" spans="1:15">
      <c r="A187" s="4">
        <v>43685.666666666664</v>
      </c>
      <c r="B187">
        <v>8</v>
      </c>
      <c r="C187">
        <v>16</v>
      </c>
      <c r="D187">
        <v>91</v>
      </c>
      <c r="E187" t="s">
        <v>164</v>
      </c>
      <c r="F187" t="s">
        <v>165</v>
      </c>
      <c r="G187" t="s">
        <v>21</v>
      </c>
      <c r="H187" t="s">
        <v>65</v>
      </c>
      <c r="I187" t="s">
        <v>17</v>
      </c>
      <c r="J187" t="s">
        <v>166</v>
      </c>
      <c r="K187" t="s">
        <v>19</v>
      </c>
      <c r="L187" t="s">
        <v>36</v>
      </c>
      <c r="M187" s="20">
        <f>VLOOKUP(Table3[[#This Row],[Condition]],$O$8:$P$28,2)</f>
        <v>21</v>
      </c>
      <c r="N187" s="10"/>
      <c r="O187" s="10"/>
    </row>
    <row r="188" spans="1:15">
      <c r="A188" s="4">
        <v>43685.708333333336</v>
      </c>
      <c r="B188">
        <v>8</v>
      </c>
      <c r="C188">
        <v>17</v>
      </c>
      <c r="D188">
        <v>90</v>
      </c>
      <c r="E188" t="s">
        <v>164</v>
      </c>
      <c r="F188" t="s">
        <v>167</v>
      </c>
      <c r="G188" t="s">
        <v>39</v>
      </c>
      <c r="H188" t="s">
        <v>69</v>
      </c>
      <c r="I188" t="s">
        <v>17</v>
      </c>
      <c r="J188" t="s">
        <v>152</v>
      </c>
      <c r="K188" t="s">
        <v>19</v>
      </c>
      <c r="L188" t="s">
        <v>20</v>
      </c>
      <c r="M188" s="20">
        <f>VLOOKUP(Table3[[#This Row],[Condition]],$O$8:$P$28,2)</f>
        <v>13</v>
      </c>
      <c r="N188" s="10"/>
      <c r="O188" s="10"/>
    </row>
    <row r="189" spans="1:15">
      <c r="A189" s="4">
        <v>43685.75</v>
      </c>
      <c r="B189">
        <v>8</v>
      </c>
      <c r="C189">
        <v>18</v>
      </c>
      <c r="D189">
        <v>89</v>
      </c>
      <c r="E189" t="s">
        <v>127</v>
      </c>
      <c r="F189" t="s">
        <v>121</v>
      </c>
      <c r="G189" t="s">
        <v>39</v>
      </c>
      <c r="H189" t="s">
        <v>82</v>
      </c>
      <c r="I189" t="s">
        <v>17</v>
      </c>
      <c r="J189" t="s">
        <v>157</v>
      </c>
      <c r="K189" t="s">
        <v>19</v>
      </c>
      <c r="L189" t="s">
        <v>20</v>
      </c>
      <c r="M189" s="20">
        <f>VLOOKUP(Table3[[#This Row],[Condition]],$O$8:$P$28,2)</f>
        <v>13</v>
      </c>
      <c r="N189" s="10"/>
      <c r="O189" s="10"/>
    </row>
    <row r="190" spans="1:15">
      <c r="A190" s="4">
        <v>43685.791666666664</v>
      </c>
      <c r="B190">
        <v>8</v>
      </c>
      <c r="C190">
        <v>19</v>
      </c>
      <c r="D190">
        <v>86</v>
      </c>
      <c r="E190" t="s">
        <v>120</v>
      </c>
      <c r="F190" t="s">
        <v>126</v>
      </c>
      <c r="G190" t="s">
        <v>39</v>
      </c>
      <c r="H190" t="s">
        <v>45</v>
      </c>
      <c r="I190" t="s">
        <v>17</v>
      </c>
      <c r="J190" t="s">
        <v>159</v>
      </c>
      <c r="K190" t="s">
        <v>19</v>
      </c>
      <c r="L190" t="s">
        <v>30</v>
      </c>
      <c r="M190" s="20">
        <f>VLOOKUP(Table3[[#This Row],[Condition]],$O$8:$P$28,2)</f>
        <v>17</v>
      </c>
      <c r="N190" s="10"/>
      <c r="O190" s="10"/>
    </row>
    <row r="191" spans="1:15">
      <c r="A191" s="4">
        <v>43685.833333333336</v>
      </c>
      <c r="B191">
        <v>8</v>
      </c>
      <c r="C191">
        <v>20</v>
      </c>
      <c r="D191">
        <v>84</v>
      </c>
      <c r="E191" t="s">
        <v>120</v>
      </c>
      <c r="F191" t="s">
        <v>56</v>
      </c>
      <c r="G191" t="s">
        <v>39</v>
      </c>
      <c r="H191" t="s">
        <v>49</v>
      </c>
      <c r="I191" t="s">
        <v>17</v>
      </c>
      <c r="J191" t="s">
        <v>150</v>
      </c>
      <c r="K191" t="s">
        <v>19</v>
      </c>
      <c r="L191" t="s">
        <v>30</v>
      </c>
      <c r="M191" s="20">
        <f>VLOOKUP(Table3[[#This Row],[Condition]],$O$8:$P$28,2)</f>
        <v>17</v>
      </c>
      <c r="N191" s="10"/>
      <c r="O191" s="10"/>
    </row>
    <row r="192" spans="1:15">
      <c r="A192" s="4">
        <v>43685.875</v>
      </c>
      <c r="B192">
        <v>8</v>
      </c>
      <c r="C192">
        <v>21</v>
      </c>
      <c r="D192">
        <v>83</v>
      </c>
      <c r="E192" t="s">
        <v>123</v>
      </c>
      <c r="F192" t="s">
        <v>93</v>
      </c>
      <c r="G192" t="s">
        <v>39</v>
      </c>
      <c r="H192" t="s">
        <v>45</v>
      </c>
      <c r="I192" t="s">
        <v>17</v>
      </c>
      <c r="J192" t="s">
        <v>150</v>
      </c>
      <c r="K192" t="s">
        <v>19</v>
      </c>
      <c r="L192" t="s">
        <v>30</v>
      </c>
      <c r="M192" s="20">
        <f>VLOOKUP(Table3[[#This Row],[Condition]],$O$8:$P$28,2)</f>
        <v>17</v>
      </c>
      <c r="N192" s="10"/>
      <c r="O192" s="10"/>
    </row>
    <row r="193" spans="1:15">
      <c r="A193" s="4">
        <v>43685.916666666664</v>
      </c>
      <c r="B193">
        <v>8</v>
      </c>
      <c r="C193">
        <v>22</v>
      </c>
      <c r="D193">
        <v>82</v>
      </c>
      <c r="E193" t="s">
        <v>123</v>
      </c>
      <c r="F193" t="s">
        <v>153</v>
      </c>
      <c r="G193" t="s">
        <v>39</v>
      </c>
      <c r="H193" t="s">
        <v>62</v>
      </c>
      <c r="I193" t="s">
        <v>17</v>
      </c>
      <c r="J193" t="s">
        <v>159</v>
      </c>
      <c r="K193" t="s">
        <v>19</v>
      </c>
      <c r="L193" t="s">
        <v>20</v>
      </c>
      <c r="M193" s="20">
        <f>VLOOKUP(Table3[[#This Row],[Condition]],$O$8:$P$28,2)</f>
        <v>13</v>
      </c>
      <c r="N193" s="10"/>
      <c r="O193" s="10"/>
    </row>
    <row r="194" spans="1:15">
      <c r="A194" s="4">
        <v>43685.958333333336</v>
      </c>
      <c r="B194">
        <v>8</v>
      </c>
      <c r="C194">
        <v>23</v>
      </c>
      <c r="D194">
        <v>82</v>
      </c>
      <c r="E194" t="s">
        <v>168</v>
      </c>
      <c r="F194" t="s">
        <v>61</v>
      </c>
      <c r="G194" t="s">
        <v>39</v>
      </c>
      <c r="H194" t="s">
        <v>16</v>
      </c>
      <c r="I194" t="s">
        <v>17</v>
      </c>
      <c r="J194" t="s">
        <v>150</v>
      </c>
      <c r="K194" t="s">
        <v>19</v>
      </c>
      <c r="L194" t="s">
        <v>20</v>
      </c>
      <c r="M194" s="20">
        <f>VLOOKUP(Table3[[#This Row],[Condition]],$O$8:$P$28,2)</f>
        <v>13</v>
      </c>
      <c r="N194" s="10"/>
      <c r="O194" s="10"/>
    </row>
    <row r="195" spans="1:15">
      <c r="A195" s="4">
        <v>43686</v>
      </c>
      <c r="B195">
        <v>9</v>
      </c>
      <c r="C195">
        <v>0</v>
      </c>
      <c r="D195">
        <v>78</v>
      </c>
      <c r="E195" t="s">
        <v>140</v>
      </c>
      <c r="F195" t="s">
        <v>47</v>
      </c>
      <c r="G195" t="s">
        <v>21</v>
      </c>
      <c r="H195" t="s">
        <v>26</v>
      </c>
      <c r="I195" t="s">
        <v>17</v>
      </c>
      <c r="J195" t="s">
        <v>150</v>
      </c>
      <c r="K195" t="s">
        <v>19</v>
      </c>
      <c r="L195" t="s">
        <v>23</v>
      </c>
      <c r="M195" s="20">
        <f>VLOOKUP(Table3[[#This Row],[Condition]],$O$8:$P$28,2)</f>
        <v>11</v>
      </c>
      <c r="N195" s="10"/>
      <c r="O195" s="10"/>
    </row>
    <row r="196" spans="1:15">
      <c r="A196" s="4">
        <v>43686.041666666664</v>
      </c>
      <c r="B196">
        <v>9</v>
      </c>
      <c r="C196">
        <v>1</v>
      </c>
      <c r="D196">
        <v>81</v>
      </c>
      <c r="E196" t="s">
        <v>168</v>
      </c>
      <c r="F196" t="s">
        <v>169</v>
      </c>
      <c r="G196" t="s">
        <v>117</v>
      </c>
      <c r="H196" t="s">
        <v>62</v>
      </c>
      <c r="I196" t="s">
        <v>17</v>
      </c>
      <c r="J196" t="s">
        <v>150</v>
      </c>
      <c r="K196" t="s">
        <v>19</v>
      </c>
      <c r="L196" t="s">
        <v>23</v>
      </c>
      <c r="M196" s="20">
        <f>VLOOKUP(Table3[[#This Row],[Condition]],$O$8:$P$28,2)</f>
        <v>11</v>
      </c>
      <c r="N196" s="10"/>
      <c r="O196" s="10"/>
    </row>
    <row r="197" spans="1:15">
      <c r="A197" s="4">
        <v>43686.083333333336</v>
      </c>
      <c r="B197">
        <v>9</v>
      </c>
      <c r="C197">
        <v>2</v>
      </c>
      <c r="D197">
        <v>80</v>
      </c>
      <c r="E197" t="s">
        <v>140</v>
      </c>
      <c r="F197" t="s">
        <v>91</v>
      </c>
      <c r="G197" t="s">
        <v>115</v>
      </c>
      <c r="H197" t="s">
        <v>52</v>
      </c>
      <c r="I197" t="s">
        <v>17</v>
      </c>
      <c r="J197" t="s">
        <v>150</v>
      </c>
      <c r="K197" t="s">
        <v>19</v>
      </c>
      <c r="L197" t="s">
        <v>23</v>
      </c>
      <c r="M197" s="20">
        <f>VLOOKUP(Table3[[#This Row],[Condition]],$O$8:$P$28,2)</f>
        <v>11</v>
      </c>
      <c r="N197" s="10"/>
      <c r="O197" s="10"/>
    </row>
    <row r="198" spans="1:15">
      <c r="A198" s="4">
        <v>43686.125</v>
      </c>
      <c r="B198">
        <v>9</v>
      </c>
      <c r="C198">
        <v>3</v>
      </c>
      <c r="D198">
        <v>76</v>
      </c>
      <c r="E198" t="s">
        <v>60</v>
      </c>
      <c r="F198" t="s">
        <v>89</v>
      </c>
      <c r="G198" t="s">
        <v>44</v>
      </c>
      <c r="H198" t="s">
        <v>49</v>
      </c>
      <c r="I198" t="s">
        <v>17</v>
      </c>
      <c r="J198" t="s">
        <v>150</v>
      </c>
      <c r="K198" t="s">
        <v>19</v>
      </c>
      <c r="L198" t="s">
        <v>23</v>
      </c>
      <c r="M198" s="20">
        <f>VLOOKUP(Table3[[#This Row],[Condition]],$O$8:$P$28,2)</f>
        <v>11</v>
      </c>
      <c r="N198" s="10"/>
      <c r="O198" s="10"/>
    </row>
    <row r="199" spans="1:15">
      <c r="A199" s="4">
        <v>43686.166666666664</v>
      </c>
      <c r="B199">
        <v>9</v>
      </c>
      <c r="C199">
        <v>4</v>
      </c>
      <c r="D199">
        <v>76</v>
      </c>
      <c r="E199" t="s">
        <v>60</v>
      </c>
      <c r="F199" t="s">
        <v>89</v>
      </c>
      <c r="G199" t="s">
        <v>33</v>
      </c>
      <c r="H199" t="s">
        <v>52</v>
      </c>
      <c r="I199" t="s">
        <v>17</v>
      </c>
      <c r="J199" t="s">
        <v>143</v>
      </c>
      <c r="K199" t="s">
        <v>19</v>
      </c>
      <c r="L199" t="s">
        <v>20</v>
      </c>
      <c r="M199" s="20">
        <f>VLOOKUP(Table3[[#This Row],[Condition]],$O$8:$P$28,2)</f>
        <v>13</v>
      </c>
      <c r="N199" s="10"/>
      <c r="O199" s="10"/>
    </row>
    <row r="200" spans="1:15">
      <c r="A200" s="4">
        <v>43686.208333333336</v>
      </c>
      <c r="B200">
        <v>9</v>
      </c>
      <c r="C200">
        <v>5</v>
      </c>
      <c r="D200">
        <v>76</v>
      </c>
      <c r="E200" t="s">
        <v>60</v>
      </c>
      <c r="F200" t="s">
        <v>89</v>
      </c>
      <c r="G200" t="s">
        <v>44</v>
      </c>
      <c r="H200" t="s">
        <v>52</v>
      </c>
      <c r="I200" t="s">
        <v>17</v>
      </c>
      <c r="J200" t="s">
        <v>139</v>
      </c>
      <c r="K200" t="s">
        <v>19</v>
      </c>
      <c r="L200" t="s">
        <v>30</v>
      </c>
      <c r="M200" s="20">
        <f>VLOOKUP(Table3[[#This Row],[Condition]],$O$8:$P$28,2)</f>
        <v>17</v>
      </c>
      <c r="N200" s="10"/>
      <c r="O200" s="10"/>
    </row>
    <row r="201" spans="1:15">
      <c r="A201" s="4">
        <v>43686.25</v>
      </c>
      <c r="B201">
        <v>9</v>
      </c>
      <c r="C201">
        <v>6</v>
      </c>
      <c r="D201">
        <v>79</v>
      </c>
      <c r="E201" t="s">
        <v>58</v>
      </c>
      <c r="F201" t="s">
        <v>43</v>
      </c>
      <c r="G201" t="s">
        <v>44</v>
      </c>
      <c r="H201" t="s">
        <v>49</v>
      </c>
      <c r="I201" t="s">
        <v>17</v>
      </c>
      <c r="J201" t="s">
        <v>146</v>
      </c>
      <c r="K201" t="s">
        <v>19</v>
      </c>
      <c r="L201" t="s">
        <v>30</v>
      </c>
      <c r="M201" s="20">
        <f>VLOOKUP(Table3[[#This Row],[Condition]],$O$8:$P$28,2)</f>
        <v>17</v>
      </c>
      <c r="N201" s="10"/>
      <c r="O201" s="10"/>
    </row>
    <row r="202" spans="1:15">
      <c r="A202" s="4">
        <v>43686.291666666664</v>
      </c>
      <c r="B202">
        <v>9</v>
      </c>
      <c r="C202">
        <v>7</v>
      </c>
      <c r="D202">
        <v>80</v>
      </c>
      <c r="E202" t="s">
        <v>58</v>
      </c>
      <c r="F202" t="s">
        <v>47</v>
      </c>
      <c r="G202" t="s">
        <v>33</v>
      </c>
      <c r="H202" t="s">
        <v>82</v>
      </c>
      <c r="I202" t="s">
        <v>17</v>
      </c>
      <c r="J202" t="s">
        <v>148</v>
      </c>
      <c r="K202" t="s">
        <v>19</v>
      </c>
      <c r="L202" t="s">
        <v>36</v>
      </c>
      <c r="M202" s="20">
        <f>VLOOKUP(Table3[[#This Row],[Condition]],$O$8:$P$28,2)</f>
        <v>21</v>
      </c>
      <c r="N202" s="10"/>
      <c r="O202" s="10"/>
    </row>
    <row r="203" spans="1:15">
      <c r="A203" s="4">
        <v>43686.333333333336</v>
      </c>
      <c r="B203">
        <v>9</v>
      </c>
      <c r="C203">
        <v>8</v>
      </c>
      <c r="D203">
        <v>83</v>
      </c>
      <c r="E203" t="s">
        <v>58</v>
      </c>
      <c r="F203" t="s">
        <v>66</v>
      </c>
      <c r="G203" t="s">
        <v>44</v>
      </c>
      <c r="H203" t="s">
        <v>52</v>
      </c>
      <c r="I203" t="s">
        <v>151</v>
      </c>
      <c r="J203" t="s">
        <v>148</v>
      </c>
      <c r="K203" t="s">
        <v>19</v>
      </c>
      <c r="L203" t="s">
        <v>36</v>
      </c>
      <c r="M203" s="20">
        <f>VLOOKUP(Table3[[#This Row],[Condition]],$O$8:$P$28,2)</f>
        <v>21</v>
      </c>
      <c r="N203" s="10"/>
      <c r="O203" s="10"/>
    </row>
    <row r="204" spans="1:15">
      <c r="A204" s="4">
        <v>43686.375</v>
      </c>
      <c r="B204">
        <v>9</v>
      </c>
      <c r="C204">
        <v>9</v>
      </c>
      <c r="D204">
        <v>85</v>
      </c>
      <c r="E204" t="s">
        <v>58</v>
      </c>
      <c r="F204" t="s">
        <v>61</v>
      </c>
      <c r="G204" t="s">
        <v>115</v>
      </c>
      <c r="H204" t="s">
        <v>16</v>
      </c>
      <c r="I204" t="s">
        <v>17</v>
      </c>
      <c r="J204" t="s">
        <v>148</v>
      </c>
      <c r="K204" t="s">
        <v>19</v>
      </c>
      <c r="L204" t="s">
        <v>36</v>
      </c>
      <c r="M204" s="20">
        <f>VLOOKUP(Table3[[#This Row],[Condition]],$O$8:$P$28,2)</f>
        <v>21</v>
      </c>
      <c r="N204" s="10"/>
      <c r="O204" s="10"/>
    </row>
    <row r="205" spans="1:15">
      <c r="A205" s="4">
        <v>43686.416666666664</v>
      </c>
      <c r="B205">
        <v>9</v>
      </c>
      <c r="C205">
        <v>10</v>
      </c>
      <c r="D205">
        <v>87</v>
      </c>
      <c r="E205" t="s">
        <v>60</v>
      </c>
      <c r="F205" t="s">
        <v>162</v>
      </c>
      <c r="G205" t="s">
        <v>39</v>
      </c>
      <c r="H205" t="s">
        <v>52</v>
      </c>
      <c r="I205" t="s">
        <v>170</v>
      </c>
      <c r="J205" t="s">
        <v>146</v>
      </c>
      <c r="K205" t="s">
        <v>19</v>
      </c>
      <c r="L205" t="s">
        <v>30</v>
      </c>
      <c r="M205" s="20">
        <f>VLOOKUP(Table3[[#This Row],[Condition]],$O$8:$P$28,2)</f>
        <v>17</v>
      </c>
      <c r="N205" s="10"/>
      <c r="O205" s="10"/>
    </row>
    <row r="206" spans="1:15">
      <c r="A206" s="4">
        <v>43686.458333333336</v>
      </c>
      <c r="B206">
        <v>9</v>
      </c>
      <c r="C206">
        <v>11</v>
      </c>
      <c r="D206">
        <v>88</v>
      </c>
      <c r="E206" t="s">
        <v>58</v>
      </c>
      <c r="F206" t="s">
        <v>54</v>
      </c>
      <c r="G206" t="s">
        <v>117</v>
      </c>
      <c r="H206" t="s">
        <v>52</v>
      </c>
      <c r="I206" t="s">
        <v>151</v>
      </c>
      <c r="J206" t="s">
        <v>139</v>
      </c>
      <c r="K206" t="s">
        <v>19</v>
      </c>
      <c r="L206" t="s">
        <v>20</v>
      </c>
      <c r="M206" s="20">
        <f>VLOOKUP(Table3[[#This Row],[Condition]],$O$8:$P$28,2)</f>
        <v>13</v>
      </c>
      <c r="N206" s="10"/>
      <c r="O206" s="10"/>
    </row>
    <row r="207" spans="1:15">
      <c r="A207" s="4">
        <v>43686.5</v>
      </c>
      <c r="B207">
        <v>9</v>
      </c>
      <c r="C207">
        <v>12</v>
      </c>
      <c r="D207">
        <v>88</v>
      </c>
      <c r="E207" t="s">
        <v>58</v>
      </c>
      <c r="F207" t="s">
        <v>54</v>
      </c>
      <c r="G207" t="s">
        <v>44</v>
      </c>
      <c r="H207" t="s">
        <v>82</v>
      </c>
      <c r="I207" t="s">
        <v>131</v>
      </c>
      <c r="J207" t="s">
        <v>143</v>
      </c>
      <c r="K207" t="s">
        <v>19</v>
      </c>
      <c r="L207" t="s">
        <v>20</v>
      </c>
      <c r="M207" s="20">
        <f>VLOOKUP(Table3[[#This Row],[Condition]],$O$8:$P$28,2)</f>
        <v>13</v>
      </c>
      <c r="N207" s="10"/>
      <c r="O207" s="10"/>
    </row>
    <row r="208" spans="1:15">
      <c r="A208" s="4">
        <v>43686.541666666664</v>
      </c>
      <c r="B208">
        <v>9</v>
      </c>
      <c r="C208">
        <v>13</v>
      </c>
      <c r="D208">
        <v>89</v>
      </c>
      <c r="E208" t="s">
        <v>53</v>
      </c>
      <c r="F208" t="s">
        <v>54</v>
      </c>
      <c r="G208" t="s">
        <v>117</v>
      </c>
      <c r="H208" t="s">
        <v>82</v>
      </c>
      <c r="I208" t="s">
        <v>151</v>
      </c>
      <c r="J208" t="s">
        <v>159</v>
      </c>
      <c r="K208" t="s">
        <v>19</v>
      </c>
      <c r="L208" t="s">
        <v>84</v>
      </c>
      <c r="M208" s="20">
        <f>VLOOKUP(Table3[[#This Row],[Condition]],$O$8:$P$28,2)</f>
        <v>8</v>
      </c>
      <c r="N208" s="10"/>
      <c r="O208" s="10"/>
    </row>
    <row r="209" spans="1:15">
      <c r="A209" s="4">
        <v>43686.583333333336</v>
      </c>
      <c r="B209">
        <v>9</v>
      </c>
      <c r="C209">
        <v>14</v>
      </c>
      <c r="D209">
        <v>90</v>
      </c>
      <c r="E209" t="s">
        <v>53</v>
      </c>
      <c r="F209" t="s">
        <v>56</v>
      </c>
      <c r="G209" t="s">
        <v>115</v>
      </c>
      <c r="H209" t="s">
        <v>52</v>
      </c>
      <c r="I209" t="s">
        <v>17</v>
      </c>
      <c r="J209" t="s">
        <v>161</v>
      </c>
      <c r="K209" t="s">
        <v>19</v>
      </c>
      <c r="L209" t="s">
        <v>30</v>
      </c>
      <c r="M209" s="20">
        <f>VLOOKUP(Table3[[#This Row],[Condition]],$O$8:$P$28,2)</f>
        <v>17</v>
      </c>
      <c r="N209" s="10"/>
      <c r="O209" s="10"/>
    </row>
    <row r="210" spans="1:15">
      <c r="A210" s="4">
        <v>43686.625</v>
      </c>
      <c r="B210">
        <v>9</v>
      </c>
      <c r="C210">
        <v>15</v>
      </c>
      <c r="D210">
        <v>89</v>
      </c>
      <c r="E210" t="s">
        <v>60</v>
      </c>
      <c r="F210" t="s">
        <v>59</v>
      </c>
      <c r="G210" t="s">
        <v>33</v>
      </c>
      <c r="H210" t="s">
        <v>49</v>
      </c>
      <c r="I210" t="s">
        <v>131</v>
      </c>
      <c r="J210" t="s">
        <v>152</v>
      </c>
      <c r="K210" t="s">
        <v>19</v>
      </c>
      <c r="L210" t="s">
        <v>80</v>
      </c>
      <c r="M210" s="20">
        <f>VLOOKUP(Table3[[#This Row],[Condition]],$O$8:$P$28,2)</f>
        <v>15</v>
      </c>
      <c r="N210" s="10"/>
      <c r="O210" s="10"/>
    </row>
    <row r="211" spans="1:15">
      <c r="A211" s="4">
        <v>43686.666666666664</v>
      </c>
      <c r="B211">
        <v>9</v>
      </c>
      <c r="C211">
        <v>16</v>
      </c>
      <c r="D211">
        <v>91</v>
      </c>
      <c r="E211" t="s">
        <v>171</v>
      </c>
      <c r="F211" t="s">
        <v>172</v>
      </c>
      <c r="G211" t="s">
        <v>117</v>
      </c>
      <c r="H211" t="s">
        <v>69</v>
      </c>
      <c r="I211" t="s">
        <v>173</v>
      </c>
      <c r="J211" t="s">
        <v>157</v>
      </c>
      <c r="K211" t="s">
        <v>19</v>
      </c>
      <c r="L211" t="s">
        <v>36</v>
      </c>
      <c r="M211" s="20">
        <f>VLOOKUP(Table3[[#This Row],[Condition]],$O$8:$P$28,2)</f>
        <v>21</v>
      </c>
      <c r="N211" s="10"/>
      <c r="O211" s="10"/>
    </row>
    <row r="212" spans="1:15">
      <c r="A212" s="4">
        <v>43686.708333333336</v>
      </c>
      <c r="B212">
        <v>9</v>
      </c>
      <c r="C212">
        <v>17</v>
      </c>
      <c r="D212">
        <v>90</v>
      </c>
      <c r="E212" t="s">
        <v>127</v>
      </c>
      <c r="F212" t="s">
        <v>124</v>
      </c>
      <c r="G212" t="s">
        <v>44</v>
      </c>
      <c r="H212" t="s">
        <v>82</v>
      </c>
      <c r="I212" t="s">
        <v>17</v>
      </c>
      <c r="J212" t="s">
        <v>161</v>
      </c>
      <c r="K212" t="s">
        <v>19</v>
      </c>
      <c r="L212" t="s">
        <v>36</v>
      </c>
      <c r="M212" s="20">
        <f>VLOOKUP(Table3[[#This Row],[Condition]],$O$8:$P$28,2)</f>
        <v>21</v>
      </c>
      <c r="N212" s="10"/>
      <c r="O212" s="10"/>
    </row>
    <row r="213" spans="1:15">
      <c r="A213" s="4">
        <v>43686.75</v>
      </c>
      <c r="B213">
        <v>9</v>
      </c>
      <c r="C213">
        <v>18</v>
      </c>
      <c r="D213">
        <v>86</v>
      </c>
      <c r="E213" t="s">
        <v>174</v>
      </c>
      <c r="F213" t="s">
        <v>125</v>
      </c>
      <c r="G213" t="s">
        <v>44</v>
      </c>
      <c r="H213" t="s">
        <v>82</v>
      </c>
      <c r="I213" t="s">
        <v>17</v>
      </c>
      <c r="J213" t="s">
        <v>150</v>
      </c>
      <c r="K213" t="s">
        <v>19</v>
      </c>
      <c r="L213" t="s">
        <v>36</v>
      </c>
      <c r="M213" s="20">
        <f>VLOOKUP(Table3[[#This Row],[Condition]],$O$8:$P$28,2)</f>
        <v>21</v>
      </c>
      <c r="N213" s="10"/>
      <c r="O213" s="10"/>
    </row>
    <row r="214" spans="1:15">
      <c r="A214" s="4">
        <v>43686.791666666664</v>
      </c>
      <c r="B214">
        <v>9</v>
      </c>
      <c r="C214">
        <v>19</v>
      </c>
      <c r="D214">
        <v>83</v>
      </c>
      <c r="E214" t="s">
        <v>127</v>
      </c>
      <c r="F214" t="s">
        <v>59</v>
      </c>
      <c r="G214" t="s">
        <v>44</v>
      </c>
      <c r="H214" t="s">
        <v>65</v>
      </c>
      <c r="I214" t="s">
        <v>17</v>
      </c>
      <c r="J214" t="s">
        <v>139</v>
      </c>
      <c r="K214" t="s">
        <v>19</v>
      </c>
      <c r="L214" t="s">
        <v>30</v>
      </c>
      <c r="M214" s="20">
        <f>VLOOKUP(Table3[[#This Row],[Condition]],$O$8:$P$28,2)</f>
        <v>17</v>
      </c>
      <c r="N214" s="10"/>
      <c r="O214" s="10"/>
    </row>
    <row r="215" spans="1:15">
      <c r="A215" s="4">
        <v>43686.833333333336</v>
      </c>
      <c r="B215">
        <v>9</v>
      </c>
      <c r="C215">
        <v>20</v>
      </c>
      <c r="D215">
        <v>81</v>
      </c>
      <c r="E215" t="s">
        <v>175</v>
      </c>
      <c r="F215" t="s">
        <v>118</v>
      </c>
      <c r="G215" t="s">
        <v>115</v>
      </c>
      <c r="H215" t="s">
        <v>94</v>
      </c>
      <c r="I215" t="s">
        <v>17</v>
      </c>
      <c r="J215" t="s">
        <v>148</v>
      </c>
      <c r="K215" t="s">
        <v>19</v>
      </c>
      <c r="L215" t="s">
        <v>36</v>
      </c>
      <c r="M215" s="20">
        <f>VLOOKUP(Table3[[#This Row],[Condition]],$O$8:$P$28,2)</f>
        <v>21</v>
      </c>
      <c r="N215" s="10"/>
      <c r="O215" s="10"/>
    </row>
    <row r="216" spans="1:15">
      <c r="A216" s="4">
        <v>43686.875</v>
      </c>
      <c r="B216">
        <v>9</v>
      </c>
      <c r="C216">
        <v>21</v>
      </c>
      <c r="D216">
        <v>78</v>
      </c>
      <c r="E216" t="s">
        <v>175</v>
      </c>
      <c r="F216" t="s">
        <v>56</v>
      </c>
      <c r="G216" t="s">
        <v>44</v>
      </c>
      <c r="H216" t="s">
        <v>49</v>
      </c>
      <c r="I216" t="s">
        <v>17</v>
      </c>
      <c r="J216" t="s">
        <v>176</v>
      </c>
      <c r="K216" t="s">
        <v>19</v>
      </c>
      <c r="L216" t="s">
        <v>36</v>
      </c>
      <c r="M216" s="20">
        <f>VLOOKUP(Table3[[#This Row],[Condition]],$O$8:$P$28,2)</f>
        <v>21</v>
      </c>
      <c r="N216" s="10"/>
      <c r="O216" s="10"/>
    </row>
    <row r="217" spans="1:15">
      <c r="A217" s="4">
        <v>43686.916666666664</v>
      </c>
      <c r="B217">
        <v>9</v>
      </c>
      <c r="C217">
        <v>22</v>
      </c>
      <c r="D217">
        <v>76</v>
      </c>
      <c r="E217" t="s">
        <v>177</v>
      </c>
      <c r="F217" t="s">
        <v>54</v>
      </c>
      <c r="G217" t="s">
        <v>44</v>
      </c>
      <c r="H217" t="s">
        <v>45</v>
      </c>
      <c r="I217" t="s">
        <v>17</v>
      </c>
      <c r="J217" t="s">
        <v>137</v>
      </c>
      <c r="K217" t="s">
        <v>19</v>
      </c>
      <c r="L217" t="s">
        <v>30</v>
      </c>
      <c r="M217" s="20">
        <f>VLOOKUP(Table3[[#This Row],[Condition]],$O$8:$P$28,2)</f>
        <v>17</v>
      </c>
      <c r="N217" s="10"/>
      <c r="O217" s="10"/>
    </row>
    <row r="218" spans="1:15">
      <c r="A218" s="4">
        <v>43686.958333333336</v>
      </c>
      <c r="B218">
        <v>9</v>
      </c>
      <c r="C218">
        <v>23</v>
      </c>
      <c r="D218">
        <v>76</v>
      </c>
      <c r="E218" t="s">
        <v>177</v>
      </c>
      <c r="F218" t="s">
        <v>54</v>
      </c>
      <c r="G218" t="s">
        <v>44</v>
      </c>
      <c r="H218" t="s">
        <v>45</v>
      </c>
      <c r="I218" t="s">
        <v>17</v>
      </c>
      <c r="J218" t="s">
        <v>135</v>
      </c>
      <c r="K218" t="s">
        <v>19</v>
      </c>
      <c r="L218" t="s">
        <v>20</v>
      </c>
      <c r="M218" s="20">
        <f>VLOOKUP(Table3[[#This Row],[Condition]],$O$8:$P$28,2)</f>
        <v>13</v>
      </c>
      <c r="N218" s="10"/>
      <c r="O218" s="10"/>
    </row>
    <row r="219" spans="1:15">
      <c r="A219" s="4">
        <v>43687</v>
      </c>
      <c r="B219">
        <v>10</v>
      </c>
      <c r="C219">
        <v>0</v>
      </c>
      <c r="D219">
        <v>74</v>
      </c>
      <c r="E219" t="s">
        <v>177</v>
      </c>
      <c r="F219" t="s">
        <v>130</v>
      </c>
      <c r="G219" t="s">
        <v>44</v>
      </c>
      <c r="H219" t="s">
        <v>69</v>
      </c>
      <c r="I219" t="s">
        <v>17</v>
      </c>
      <c r="J219" t="s">
        <v>135</v>
      </c>
      <c r="K219" t="s">
        <v>19</v>
      </c>
      <c r="L219" t="s">
        <v>20</v>
      </c>
      <c r="M219" s="20">
        <f>VLOOKUP(Table3[[#This Row],[Condition]],$O$8:$P$28,2)</f>
        <v>13</v>
      </c>
      <c r="N219" s="10"/>
      <c r="O219" s="10"/>
    </row>
    <row r="220" spans="1:15">
      <c r="A220" s="4">
        <v>43687.041666666664</v>
      </c>
      <c r="B220">
        <v>10</v>
      </c>
      <c r="C220">
        <v>1</v>
      </c>
      <c r="D220">
        <v>73</v>
      </c>
      <c r="E220" t="s">
        <v>177</v>
      </c>
      <c r="F220" t="s">
        <v>61</v>
      </c>
      <c r="G220" t="s">
        <v>115</v>
      </c>
      <c r="H220" t="s">
        <v>45</v>
      </c>
      <c r="I220" t="s">
        <v>17</v>
      </c>
      <c r="J220" t="s">
        <v>135</v>
      </c>
      <c r="K220" t="s">
        <v>19</v>
      </c>
      <c r="L220" t="s">
        <v>20</v>
      </c>
      <c r="M220" s="20">
        <f>VLOOKUP(Table3[[#This Row],[Condition]],$O$8:$P$28,2)</f>
        <v>13</v>
      </c>
      <c r="N220" s="10"/>
      <c r="O220" s="10"/>
    </row>
    <row r="221" spans="1:15">
      <c r="A221" s="4">
        <v>43687.083333333336</v>
      </c>
      <c r="B221">
        <v>10</v>
      </c>
      <c r="C221">
        <v>2</v>
      </c>
      <c r="D221">
        <v>70</v>
      </c>
      <c r="E221" t="s">
        <v>175</v>
      </c>
      <c r="F221" t="s">
        <v>116</v>
      </c>
      <c r="G221" t="s">
        <v>33</v>
      </c>
      <c r="H221" t="s">
        <v>16</v>
      </c>
      <c r="I221" t="s">
        <v>17</v>
      </c>
      <c r="J221" t="s">
        <v>135</v>
      </c>
      <c r="K221" t="s">
        <v>19</v>
      </c>
      <c r="L221" t="s">
        <v>20</v>
      </c>
      <c r="M221" s="20">
        <f>VLOOKUP(Table3[[#This Row],[Condition]],$O$8:$P$28,2)</f>
        <v>13</v>
      </c>
      <c r="N221" s="10"/>
      <c r="O221" s="10"/>
    </row>
    <row r="222" spans="1:15">
      <c r="A222" s="4">
        <v>43687.125</v>
      </c>
      <c r="B222">
        <v>10</v>
      </c>
      <c r="C222">
        <v>3</v>
      </c>
      <c r="D222">
        <v>69</v>
      </c>
      <c r="E222" t="s">
        <v>175</v>
      </c>
      <c r="F222" t="s">
        <v>47</v>
      </c>
      <c r="G222" t="s">
        <v>33</v>
      </c>
      <c r="H222" t="s">
        <v>52</v>
      </c>
      <c r="I222" t="s">
        <v>17</v>
      </c>
      <c r="J222" t="s">
        <v>122</v>
      </c>
      <c r="K222" t="s">
        <v>19</v>
      </c>
      <c r="L222" t="s">
        <v>20</v>
      </c>
      <c r="M222" s="20">
        <f>VLOOKUP(Table3[[#This Row],[Condition]],$O$8:$P$28,2)</f>
        <v>13</v>
      </c>
      <c r="N222" s="10"/>
      <c r="O222" s="10"/>
    </row>
    <row r="223" spans="1:15">
      <c r="A223" s="4">
        <v>43687.166666666664</v>
      </c>
      <c r="B223">
        <v>10</v>
      </c>
      <c r="C223">
        <v>4</v>
      </c>
      <c r="D223">
        <v>67</v>
      </c>
      <c r="E223" t="s">
        <v>175</v>
      </c>
      <c r="F223" t="s">
        <v>112</v>
      </c>
      <c r="G223" t="s">
        <v>44</v>
      </c>
      <c r="H223" t="s">
        <v>62</v>
      </c>
      <c r="I223" t="s">
        <v>17</v>
      </c>
      <c r="J223" t="s">
        <v>111</v>
      </c>
      <c r="K223" t="s">
        <v>19</v>
      </c>
      <c r="L223" t="s">
        <v>36</v>
      </c>
      <c r="M223" s="20">
        <f>VLOOKUP(Table3[[#This Row],[Condition]],$O$8:$P$28,2)</f>
        <v>21</v>
      </c>
      <c r="N223" s="10"/>
      <c r="O223" s="10"/>
    </row>
    <row r="224" spans="1:15">
      <c r="A224" s="4">
        <v>43687.208333333336</v>
      </c>
      <c r="B224">
        <v>10</v>
      </c>
      <c r="C224">
        <v>5</v>
      </c>
      <c r="D224">
        <v>68</v>
      </c>
      <c r="E224" t="s">
        <v>171</v>
      </c>
      <c r="F224" t="s">
        <v>112</v>
      </c>
      <c r="G224" t="s">
        <v>15</v>
      </c>
      <c r="H224" t="s">
        <v>16</v>
      </c>
      <c r="I224" t="s">
        <v>17</v>
      </c>
      <c r="J224" t="s">
        <v>108</v>
      </c>
      <c r="K224" t="s">
        <v>19</v>
      </c>
      <c r="L224" t="s">
        <v>20</v>
      </c>
      <c r="M224" s="20">
        <f>VLOOKUP(Table3[[#This Row],[Condition]],$O$8:$P$28,2)</f>
        <v>13</v>
      </c>
      <c r="N224" s="10"/>
      <c r="O224" s="10"/>
    </row>
    <row r="225" spans="1:15">
      <c r="A225" s="4">
        <v>43687.25</v>
      </c>
      <c r="B225">
        <v>10</v>
      </c>
      <c r="C225">
        <v>6</v>
      </c>
      <c r="D225">
        <v>71</v>
      </c>
      <c r="E225" t="s">
        <v>171</v>
      </c>
      <c r="F225" t="s">
        <v>116</v>
      </c>
      <c r="G225" t="s">
        <v>39</v>
      </c>
      <c r="H225" t="s">
        <v>62</v>
      </c>
      <c r="I225" t="s">
        <v>17</v>
      </c>
      <c r="J225" t="s">
        <v>106</v>
      </c>
      <c r="K225" t="s">
        <v>19</v>
      </c>
      <c r="L225" t="s">
        <v>20</v>
      </c>
      <c r="M225" s="20">
        <f>VLOOKUP(Table3[[#This Row],[Condition]],$O$8:$P$28,2)</f>
        <v>13</v>
      </c>
      <c r="N225" s="10"/>
      <c r="O225" s="10"/>
    </row>
    <row r="226" spans="1:15">
      <c r="A226" s="4">
        <v>43687.291666666664</v>
      </c>
      <c r="B226">
        <v>10</v>
      </c>
      <c r="C226">
        <v>7</v>
      </c>
      <c r="D226">
        <v>75</v>
      </c>
      <c r="E226" t="s">
        <v>171</v>
      </c>
      <c r="F226" t="s">
        <v>169</v>
      </c>
      <c r="G226" t="s">
        <v>115</v>
      </c>
      <c r="H226" t="s">
        <v>16</v>
      </c>
      <c r="I226" t="s">
        <v>17</v>
      </c>
      <c r="J226" t="s">
        <v>113</v>
      </c>
      <c r="K226" t="s">
        <v>19</v>
      </c>
      <c r="L226" t="s">
        <v>20</v>
      </c>
      <c r="M226" s="20">
        <f>VLOOKUP(Table3[[#This Row],[Condition]],$O$8:$P$28,2)</f>
        <v>13</v>
      </c>
      <c r="N226" s="10"/>
      <c r="O226" s="10"/>
    </row>
    <row r="227" spans="1:15">
      <c r="A227" s="4">
        <v>43687.333333333336</v>
      </c>
      <c r="B227">
        <v>10</v>
      </c>
      <c r="C227">
        <v>8</v>
      </c>
      <c r="D227">
        <v>78</v>
      </c>
      <c r="E227" t="s">
        <v>175</v>
      </c>
      <c r="F227" t="s">
        <v>56</v>
      </c>
      <c r="G227" t="s">
        <v>115</v>
      </c>
      <c r="H227" t="s">
        <v>26</v>
      </c>
      <c r="I227" t="s">
        <v>17</v>
      </c>
      <c r="J227" t="s">
        <v>106</v>
      </c>
      <c r="K227" t="s">
        <v>19</v>
      </c>
      <c r="L227" t="s">
        <v>20</v>
      </c>
      <c r="M227" s="20">
        <f>VLOOKUP(Table3[[#This Row],[Condition]],$O$8:$P$28,2)</f>
        <v>13</v>
      </c>
      <c r="N227" s="10"/>
      <c r="O227" s="10"/>
    </row>
    <row r="228" spans="1:15">
      <c r="A228" s="4">
        <v>43687.375</v>
      </c>
      <c r="B228">
        <v>10</v>
      </c>
      <c r="C228">
        <v>9</v>
      </c>
      <c r="D228">
        <v>80</v>
      </c>
      <c r="E228" t="s">
        <v>171</v>
      </c>
      <c r="F228" t="s">
        <v>59</v>
      </c>
      <c r="G228" t="s">
        <v>44</v>
      </c>
      <c r="H228" t="s">
        <v>49</v>
      </c>
      <c r="I228" t="s">
        <v>17</v>
      </c>
      <c r="J228" t="s">
        <v>113</v>
      </c>
      <c r="K228" t="s">
        <v>19</v>
      </c>
      <c r="L228" t="s">
        <v>20</v>
      </c>
      <c r="M228" s="20">
        <f>VLOOKUP(Table3[[#This Row],[Condition]],$O$8:$P$28,2)</f>
        <v>13</v>
      </c>
      <c r="N228" s="10"/>
      <c r="O228" s="10"/>
    </row>
    <row r="229" spans="1:15">
      <c r="A229" s="4">
        <v>43687.416666666664</v>
      </c>
      <c r="B229">
        <v>10</v>
      </c>
      <c r="C229">
        <v>10</v>
      </c>
      <c r="D229">
        <v>81</v>
      </c>
      <c r="E229" t="s">
        <v>175</v>
      </c>
      <c r="F229" t="s">
        <v>118</v>
      </c>
      <c r="G229" t="s">
        <v>115</v>
      </c>
      <c r="H229" t="s">
        <v>49</v>
      </c>
      <c r="I229" t="s">
        <v>17</v>
      </c>
      <c r="J229" t="s">
        <v>106</v>
      </c>
      <c r="K229" t="s">
        <v>19</v>
      </c>
      <c r="L229" t="s">
        <v>20</v>
      </c>
      <c r="M229" s="20">
        <f>VLOOKUP(Table3[[#This Row],[Condition]],$O$8:$P$28,2)</f>
        <v>13</v>
      </c>
      <c r="N229" s="10"/>
      <c r="O229" s="10"/>
    </row>
    <row r="230" spans="1:15">
      <c r="A230" s="4">
        <v>43687.458333333336</v>
      </c>
      <c r="B230">
        <v>10</v>
      </c>
      <c r="C230">
        <v>11</v>
      </c>
      <c r="D230">
        <v>81</v>
      </c>
      <c r="E230" t="s">
        <v>171</v>
      </c>
      <c r="F230" t="s">
        <v>119</v>
      </c>
      <c r="G230" t="s">
        <v>115</v>
      </c>
      <c r="H230" t="s">
        <v>45</v>
      </c>
      <c r="I230" t="s">
        <v>17</v>
      </c>
      <c r="J230" t="s">
        <v>107</v>
      </c>
      <c r="K230" t="s">
        <v>19</v>
      </c>
      <c r="L230" t="s">
        <v>20</v>
      </c>
      <c r="M230" s="20">
        <f>VLOOKUP(Table3[[#This Row],[Condition]],$O$8:$P$28,2)</f>
        <v>13</v>
      </c>
      <c r="N230" s="10"/>
      <c r="O230" s="10"/>
    </row>
    <row r="231" spans="1:15">
      <c r="A231" s="4">
        <v>43687.5</v>
      </c>
      <c r="B231">
        <v>10</v>
      </c>
      <c r="C231">
        <v>12</v>
      </c>
      <c r="D231">
        <v>80</v>
      </c>
      <c r="E231" t="s">
        <v>174</v>
      </c>
      <c r="F231" t="s">
        <v>56</v>
      </c>
      <c r="G231" t="s">
        <v>44</v>
      </c>
      <c r="H231" t="s">
        <v>69</v>
      </c>
      <c r="I231" t="s">
        <v>173</v>
      </c>
      <c r="J231" t="s">
        <v>108</v>
      </c>
      <c r="K231" t="s">
        <v>19</v>
      </c>
      <c r="L231" t="s">
        <v>20</v>
      </c>
      <c r="M231" s="20">
        <f>VLOOKUP(Table3[[#This Row],[Condition]],$O$8:$P$28,2)</f>
        <v>13</v>
      </c>
      <c r="N231" s="10"/>
      <c r="O231" s="10"/>
    </row>
    <row r="232" spans="1:15">
      <c r="A232" s="4">
        <v>43687.541666666664</v>
      </c>
      <c r="B232">
        <v>10</v>
      </c>
      <c r="C232">
        <v>13</v>
      </c>
      <c r="D232">
        <v>83</v>
      </c>
      <c r="E232" t="s">
        <v>171</v>
      </c>
      <c r="F232" t="s">
        <v>141</v>
      </c>
      <c r="G232" t="s">
        <v>92</v>
      </c>
      <c r="H232" t="s">
        <v>41</v>
      </c>
      <c r="I232" t="s">
        <v>17</v>
      </c>
      <c r="J232" t="s">
        <v>122</v>
      </c>
      <c r="K232" t="s">
        <v>19</v>
      </c>
      <c r="L232" t="s">
        <v>20</v>
      </c>
      <c r="M232" s="20">
        <f>VLOOKUP(Table3[[#This Row],[Condition]],$O$8:$P$28,2)</f>
        <v>13</v>
      </c>
      <c r="N232" s="10"/>
      <c r="O232" s="10"/>
    </row>
    <row r="233" spans="1:15">
      <c r="A233" s="4">
        <v>43687.583333333336</v>
      </c>
      <c r="B233">
        <v>10</v>
      </c>
      <c r="C233">
        <v>14</v>
      </c>
      <c r="D233">
        <v>83</v>
      </c>
      <c r="E233" t="s">
        <v>178</v>
      </c>
      <c r="F233" t="s">
        <v>124</v>
      </c>
      <c r="G233" t="s">
        <v>39</v>
      </c>
      <c r="H233" t="s">
        <v>62</v>
      </c>
      <c r="I233" t="s">
        <v>17</v>
      </c>
      <c r="J233" t="s">
        <v>135</v>
      </c>
      <c r="K233" t="s">
        <v>19</v>
      </c>
      <c r="L233" t="s">
        <v>20</v>
      </c>
      <c r="M233" s="20">
        <f>VLOOKUP(Table3[[#This Row],[Condition]],$O$8:$P$28,2)</f>
        <v>13</v>
      </c>
      <c r="N233" s="10"/>
      <c r="O233" s="10"/>
    </row>
    <row r="234" spans="1:15">
      <c r="A234" s="4">
        <v>43687.625</v>
      </c>
      <c r="B234">
        <v>10</v>
      </c>
      <c r="C234">
        <v>15</v>
      </c>
      <c r="D234">
        <v>85</v>
      </c>
      <c r="E234" t="s">
        <v>164</v>
      </c>
      <c r="F234" t="s">
        <v>141</v>
      </c>
      <c r="G234" t="s">
        <v>92</v>
      </c>
      <c r="H234" t="s">
        <v>62</v>
      </c>
      <c r="I234" t="s">
        <v>17</v>
      </c>
      <c r="J234" t="s">
        <v>179</v>
      </c>
      <c r="K234" t="s">
        <v>19</v>
      </c>
      <c r="L234" t="s">
        <v>30</v>
      </c>
      <c r="M234" s="20">
        <f>VLOOKUP(Table3[[#This Row],[Condition]],$O$8:$P$28,2)</f>
        <v>17</v>
      </c>
      <c r="N234" s="10"/>
      <c r="O234" s="10"/>
    </row>
    <row r="235" spans="1:15">
      <c r="A235" s="4">
        <v>43687.666666666664</v>
      </c>
      <c r="B235">
        <v>10</v>
      </c>
      <c r="C235">
        <v>16</v>
      </c>
      <c r="D235">
        <v>84</v>
      </c>
      <c r="E235" t="s">
        <v>177</v>
      </c>
      <c r="F235" t="s">
        <v>124</v>
      </c>
      <c r="G235" t="s">
        <v>33</v>
      </c>
      <c r="H235" t="s">
        <v>65</v>
      </c>
      <c r="I235" t="s">
        <v>17</v>
      </c>
      <c r="J235" t="s">
        <v>179</v>
      </c>
      <c r="K235" t="s">
        <v>19</v>
      </c>
      <c r="L235" t="s">
        <v>36</v>
      </c>
      <c r="M235" s="20">
        <f>VLOOKUP(Table3[[#This Row],[Condition]],$O$8:$P$28,2)</f>
        <v>21</v>
      </c>
      <c r="N235" s="10"/>
      <c r="O235" s="10"/>
    </row>
    <row r="236" spans="1:15">
      <c r="A236" s="4">
        <v>43687.708333333336</v>
      </c>
      <c r="B236">
        <v>10</v>
      </c>
      <c r="C236">
        <v>17</v>
      </c>
      <c r="D236">
        <v>83</v>
      </c>
      <c r="E236" t="s">
        <v>178</v>
      </c>
      <c r="F236" t="s">
        <v>124</v>
      </c>
      <c r="G236" t="s">
        <v>92</v>
      </c>
      <c r="H236" t="s">
        <v>16</v>
      </c>
      <c r="I236" t="s">
        <v>17</v>
      </c>
      <c r="J236" t="s">
        <v>179</v>
      </c>
      <c r="K236" t="s">
        <v>19</v>
      </c>
      <c r="L236" t="s">
        <v>36</v>
      </c>
      <c r="M236" s="20">
        <f>VLOOKUP(Table3[[#This Row],[Condition]],$O$8:$P$28,2)</f>
        <v>21</v>
      </c>
      <c r="N236" s="10"/>
      <c r="O236" s="10"/>
    </row>
    <row r="237" spans="1:15">
      <c r="A237" s="4">
        <v>43687.75</v>
      </c>
      <c r="B237">
        <v>10</v>
      </c>
      <c r="C237">
        <v>18</v>
      </c>
      <c r="D237">
        <v>82</v>
      </c>
      <c r="E237" t="s">
        <v>175</v>
      </c>
      <c r="F237" t="s">
        <v>141</v>
      </c>
      <c r="G237" t="s">
        <v>115</v>
      </c>
      <c r="H237" t="s">
        <v>49</v>
      </c>
      <c r="I237" t="s">
        <v>17</v>
      </c>
      <c r="J237" t="s">
        <v>135</v>
      </c>
      <c r="K237" t="s">
        <v>19</v>
      </c>
      <c r="L237" t="s">
        <v>36</v>
      </c>
      <c r="M237" s="20">
        <f>VLOOKUP(Table3[[#This Row],[Condition]],$O$8:$P$28,2)</f>
        <v>21</v>
      </c>
      <c r="N237" s="10"/>
      <c r="O237" s="10"/>
    </row>
    <row r="238" spans="1:15">
      <c r="A238" s="4">
        <v>43687.791666666664</v>
      </c>
      <c r="B238">
        <v>10</v>
      </c>
      <c r="C238">
        <v>19</v>
      </c>
      <c r="D238">
        <v>81</v>
      </c>
      <c r="E238" t="s">
        <v>177</v>
      </c>
      <c r="F238" t="s">
        <v>141</v>
      </c>
      <c r="G238" t="s">
        <v>117</v>
      </c>
      <c r="H238" t="s">
        <v>62</v>
      </c>
      <c r="I238" t="s">
        <v>17</v>
      </c>
      <c r="J238" t="s">
        <v>111</v>
      </c>
      <c r="K238" t="s">
        <v>19</v>
      </c>
      <c r="L238" t="s">
        <v>36</v>
      </c>
      <c r="M238" s="20">
        <f>VLOOKUP(Table3[[#This Row],[Condition]],$O$8:$P$28,2)</f>
        <v>21</v>
      </c>
      <c r="N238" s="10"/>
      <c r="O238" s="10"/>
    </row>
    <row r="239" spans="1:15">
      <c r="A239" s="4">
        <v>43687.833333333336</v>
      </c>
      <c r="B239">
        <v>10</v>
      </c>
      <c r="C239">
        <v>20</v>
      </c>
      <c r="D239">
        <v>80</v>
      </c>
      <c r="E239" t="s">
        <v>177</v>
      </c>
      <c r="F239" t="s">
        <v>118</v>
      </c>
      <c r="G239" t="s">
        <v>92</v>
      </c>
      <c r="H239" t="s">
        <v>26</v>
      </c>
      <c r="I239" t="s">
        <v>17</v>
      </c>
      <c r="J239" t="s">
        <v>106</v>
      </c>
      <c r="K239" t="s">
        <v>19</v>
      </c>
      <c r="L239" t="s">
        <v>30</v>
      </c>
      <c r="M239" s="20">
        <f>VLOOKUP(Table3[[#This Row],[Condition]],$O$8:$P$28,2)</f>
        <v>17</v>
      </c>
      <c r="N239" s="10"/>
      <c r="O239" s="10"/>
    </row>
    <row r="240" spans="1:15">
      <c r="A240" s="4">
        <v>43687.875</v>
      </c>
      <c r="B240">
        <v>10</v>
      </c>
      <c r="C240">
        <v>21</v>
      </c>
      <c r="D240">
        <v>80</v>
      </c>
      <c r="E240" t="s">
        <v>175</v>
      </c>
      <c r="F240" t="s">
        <v>126</v>
      </c>
      <c r="G240" t="s">
        <v>117</v>
      </c>
      <c r="H240" t="s">
        <v>62</v>
      </c>
      <c r="I240" t="s">
        <v>17</v>
      </c>
      <c r="J240" t="s">
        <v>105</v>
      </c>
      <c r="K240" t="s">
        <v>19</v>
      </c>
      <c r="L240" t="s">
        <v>20</v>
      </c>
      <c r="M240" s="20">
        <f>VLOOKUP(Table3[[#This Row],[Condition]],$O$8:$P$28,2)</f>
        <v>13</v>
      </c>
      <c r="N240" s="10"/>
      <c r="O240" s="10"/>
    </row>
    <row r="241" spans="1:15">
      <c r="A241" s="4">
        <v>43687.916666666664</v>
      </c>
      <c r="B241">
        <v>10</v>
      </c>
      <c r="C241">
        <v>22</v>
      </c>
      <c r="D241">
        <v>74</v>
      </c>
      <c r="E241" t="s">
        <v>164</v>
      </c>
      <c r="F241" t="s">
        <v>96</v>
      </c>
      <c r="G241" t="s">
        <v>33</v>
      </c>
      <c r="H241" t="s">
        <v>16</v>
      </c>
      <c r="I241" t="s">
        <v>17</v>
      </c>
      <c r="J241" t="s">
        <v>180</v>
      </c>
      <c r="K241" t="s">
        <v>19</v>
      </c>
      <c r="L241" t="s">
        <v>36</v>
      </c>
      <c r="M241" s="20">
        <f>VLOOKUP(Table3[[#This Row],[Condition]],$O$8:$P$28,2)</f>
        <v>21</v>
      </c>
      <c r="N241" s="10"/>
      <c r="O241" s="10"/>
    </row>
    <row r="242" spans="1:15">
      <c r="A242" s="4">
        <v>43687.958333333336</v>
      </c>
      <c r="B242">
        <v>10</v>
      </c>
      <c r="C242">
        <v>23</v>
      </c>
      <c r="D242">
        <v>72</v>
      </c>
      <c r="E242" t="s">
        <v>127</v>
      </c>
      <c r="F242" t="s">
        <v>114</v>
      </c>
      <c r="G242" t="s">
        <v>44</v>
      </c>
      <c r="H242" t="s">
        <v>62</v>
      </c>
      <c r="I242" t="s">
        <v>17</v>
      </c>
      <c r="J242" t="s">
        <v>104</v>
      </c>
      <c r="K242" t="s">
        <v>19</v>
      </c>
      <c r="L242" t="s">
        <v>30</v>
      </c>
      <c r="M242" s="20">
        <f>VLOOKUP(Table3[[#This Row],[Condition]],$O$8:$P$28,2)</f>
        <v>17</v>
      </c>
      <c r="N242" s="10"/>
      <c r="O242" s="10"/>
    </row>
    <row r="243" spans="1:15">
      <c r="A243" s="4">
        <v>43688</v>
      </c>
      <c r="B243">
        <v>11</v>
      </c>
      <c r="C243">
        <v>0</v>
      </c>
      <c r="D243">
        <v>72</v>
      </c>
      <c r="E243" t="s">
        <v>120</v>
      </c>
      <c r="F243" t="s">
        <v>89</v>
      </c>
      <c r="G243" t="s">
        <v>33</v>
      </c>
      <c r="H243" t="s">
        <v>49</v>
      </c>
      <c r="I243" t="s">
        <v>17</v>
      </c>
      <c r="J243" t="s">
        <v>104</v>
      </c>
      <c r="K243" t="s">
        <v>19</v>
      </c>
      <c r="L243" t="s">
        <v>36</v>
      </c>
      <c r="M243" s="20">
        <f>VLOOKUP(Table3[[#This Row],[Condition]],$O$8:$P$28,2)</f>
        <v>21</v>
      </c>
      <c r="N243" s="10"/>
      <c r="O243" s="10"/>
    </row>
    <row r="244" spans="1:15">
      <c r="A244" s="4">
        <v>43688.041666666664</v>
      </c>
      <c r="B244">
        <v>11</v>
      </c>
      <c r="C244">
        <v>1</v>
      </c>
      <c r="D244">
        <v>70</v>
      </c>
      <c r="E244" t="s">
        <v>123</v>
      </c>
      <c r="F244" t="s">
        <v>74</v>
      </c>
      <c r="G244" t="s">
        <v>33</v>
      </c>
      <c r="H244" t="s">
        <v>52</v>
      </c>
      <c r="I244" t="s">
        <v>17</v>
      </c>
      <c r="J244" t="s">
        <v>104</v>
      </c>
      <c r="K244" t="s">
        <v>19</v>
      </c>
      <c r="L244" t="s">
        <v>30</v>
      </c>
      <c r="M244" s="20">
        <f>VLOOKUP(Table3[[#This Row],[Condition]],$O$8:$P$28,2)</f>
        <v>17</v>
      </c>
      <c r="N244" s="10"/>
      <c r="O244" s="10"/>
    </row>
    <row r="245" spans="1:15">
      <c r="A245" s="4">
        <v>43688.083333333336</v>
      </c>
      <c r="B245">
        <v>11</v>
      </c>
      <c r="C245">
        <v>2</v>
      </c>
      <c r="D245">
        <v>71</v>
      </c>
      <c r="E245" t="s">
        <v>164</v>
      </c>
      <c r="F245" t="s">
        <v>114</v>
      </c>
      <c r="G245" t="s">
        <v>115</v>
      </c>
      <c r="H245" t="s">
        <v>16</v>
      </c>
      <c r="I245" t="s">
        <v>17</v>
      </c>
      <c r="J245" t="s">
        <v>128</v>
      </c>
      <c r="K245" t="s">
        <v>19</v>
      </c>
      <c r="L245" t="s">
        <v>20</v>
      </c>
      <c r="M245" s="20">
        <f>VLOOKUP(Table3[[#This Row],[Condition]],$O$8:$P$28,2)</f>
        <v>13</v>
      </c>
      <c r="N245" s="10"/>
      <c r="O245" s="10"/>
    </row>
    <row r="246" spans="1:15">
      <c r="A246" s="4">
        <v>43688.125</v>
      </c>
      <c r="B246">
        <v>11</v>
      </c>
      <c r="C246">
        <v>3</v>
      </c>
      <c r="D246">
        <v>69</v>
      </c>
      <c r="E246" t="s">
        <v>164</v>
      </c>
      <c r="F246" t="s">
        <v>129</v>
      </c>
      <c r="G246" t="s">
        <v>44</v>
      </c>
      <c r="H246" t="s">
        <v>49</v>
      </c>
      <c r="I246" t="s">
        <v>17</v>
      </c>
      <c r="J246" t="s">
        <v>181</v>
      </c>
      <c r="K246" t="s">
        <v>19</v>
      </c>
      <c r="L246" t="s">
        <v>30</v>
      </c>
      <c r="M246" s="20">
        <f>VLOOKUP(Table3[[#This Row],[Condition]],$O$8:$P$28,2)</f>
        <v>17</v>
      </c>
      <c r="N246" s="10"/>
      <c r="O246" s="10"/>
    </row>
    <row r="247" spans="1:15">
      <c r="A247" s="4">
        <v>43688.166666666664</v>
      </c>
      <c r="B247">
        <v>11</v>
      </c>
      <c r="C247">
        <v>4</v>
      </c>
      <c r="D247">
        <v>68</v>
      </c>
      <c r="E247" t="s">
        <v>174</v>
      </c>
      <c r="F247" t="s">
        <v>129</v>
      </c>
      <c r="G247" t="s">
        <v>44</v>
      </c>
      <c r="H247" t="s">
        <v>52</v>
      </c>
      <c r="I247" t="s">
        <v>17</v>
      </c>
      <c r="J247" t="s">
        <v>102</v>
      </c>
      <c r="K247" t="s">
        <v>19</v>
      </c>
      <c r="L247" t="s">
        <v>36</v>
      </c>
      <c r="M247" s="20">
        <f>VLOOKUP(Table3[[#This Row],[Condition]],$O$8:$P$28,2)</f>
        <v>21</v>
      </c>
      <c r="N247" s="10"/>
      <c r="O247" s="10"/>
    </row>
    <row r="248" spans="1:15">
      <c r="A248" s="4">
        <v>43688.208333333336</v>
      </c>
      <c r="B248">
        <v>11</v>
      </c>
      <c r="C248">
        <v>5</v>
      </c>
      <c r="D248">
        <v>68</v>
      </c>
      <c r="E248" t="s">
        <v>174</v>
      </c>
      <c r="F248" t="s">
        <v>129</v>
      </c>
      <c r="G248" t="s">
        <v>44</v>
      </c>
      <c r="H248" t="s">
        <v>62</v>
      </c>
      <c r="I248" t="s">
        <v>17</v>
      </c>
      <c r="J248" t="s">
        <v>100</v>
      </c>
      <c r="K248" t="s">
        <v>19</v>
      </c>
      <c r="L248" t="s">
        <v>36</v>
      </c>
      <c r="M248" s="20">
        <f>VLOOKUP(Table3[[#This Row],[Condition]],$O$8:$P$28,2)</f>
        <v>21</v>
      </c>
      <c r="N248" s="10"/>
      <c r="O248" s="10"/>
    </row>
    <row r="249" spans="1:15">
      <c r="A249" s="4">
        <v>43688.25</v>
      </c>
      <c r="B249">
        <v>11</v>
      </c>
      <c r="C249">
        <v>6</v>
      </c>
      <c r="D249">
        <v>71</v>
      </c>
      <c r="E249" t="s">
        <v>174</v>
      </c>
      <c r="F249" t="s">
        <v>109</v>
      </c>
      <c r="G249" t="s">
        <v>44</v>
      </c>
      <c r="H249" t="s">
        <v>62</v>
      </c>
      <c r="I249" t="s">
        <v>17</v>
      </c>
      <c r="J249" t="s">
        <v>22</v>
      </c>
      <c r="K249" t="s">
        <v>19</v>
      </c>
      <c r="L249" t="s">
        <v>36</v>
      </c>
      <c r="M249" s="20">
        <f>VLOOKUP(Table3[[#This Row],[Condition]],$O$8:$P$28,2)</f>
        <v>21</v>
      </c>
      <c r="N249" s="10"/>
      <c r="O249" s="10"/>
    </row>
    <row r="250" spans="1:15">
      <c r="A250" s="4">
        <v>43688.291666666664</v>
      </c>
      <c r="B250">
        <v>11</v>
      </c>
      <c r="C250">
        <v>7</v>
      </c>
      <c r="D250">
        <v>75</v>
      </c>
      <c r="E250" t="s">
        <v>171</v>
      </c>
      <c r="F250" t="s">
        <v>169</v>
      </c>
      <c r="G250" t="s">
        <v>33</v>
      </c>
      <c r="H250" t="s">
        <v>62</v>
      </c>
      <c r="I250" t="s">
        <v>17</v>
      </c>
      <c r="J250" t="s">
        <v>35</v>
      </c>
      <c r="K250" t="s">
        <v>19</v>
      </c>
      <c r="L250" t="s">
        <v>36</v>
      </c>
      <c r="M250" s="20">
        <f>VLOOKUP(Table3[[#This Row],[Condition]],$O$8:$P$28,2)</f>
        <v>21</v>
      </c>
      <c r="N250" s="10"/>
      <c r="O250" s="10"/>
    </row>
    <row r="251" spans="1:15">
      <c r="A251" s="4">
        <v>43688.333333333336</v>
      </c>
      <c r="B251">
        <v>11</v>
      </c>
      <c r="C251">
        <v>8</v>
      </c>
      <c r="D251">
        <v>78</v>
      </c>
      <c r="E251" t="s">
        <v>177</v>
      </c>
      <c r="F251" t="s">
        <v>59</v>
      </c>
      <c r="G251" t="s">
        <v>48</v>
      </c>
      <c r="H251" t="s">
        <v>62</v>
      </c>
      <c r="I251" t="s">
        <v>17</v>
      </c>
      <c r="J251" t="s">
        <v>35</v>
      </c>
      <c r="K251" t="s">
        <v>19</v>
      </c>
      <c r="L251" t="s">
        <v>36</v>
      </c>
      <c r="M251" s="20">
        <f>VLOOKUP(Table3[[#This Row],[Condition]],$O$8:$P$28,2)</f>
        <v>21</v>
      </c>
      <c r="N251" s="10"/>
      <c r="O251" s="10"/>
    </row>
    <row r="252" spans="1:15">
      <c r="A252" s="4">
        <v>43688.375</v>
      </c>
      <c r="B252">
        <v>11</v>
      </c>
      <c r="C252">
        <v>9</v>
      </c>
      <c r="D252">
        <v>80</v>
      </c>
      <c r="E252" t="s">
        <v>177</v>
      </c>
      <c r="F252" t="s">
        <v>118</v>
      </c>
      <c r="G252" t="s">
        <v>34</v>
      </c>
      <c r="H252" t="s">
        <v>17</v>
      </c>
      <c r="I252" t="s">
        <v>17</v>
      </c>
      <c r="J252" t="s">
        <v>95</v>
      </c>
      <c r="K252" t="s">
        <v>19</v>
      </c>
      <c r="L252" t="s">
        <v>36</v>
      </c>
      <c r="M252" s="20">
        <f>VLOOKUP(Table3[[#This Row],[Condition]],$O$8:$P$28,2)</f>
        <v>21</v>
      </c>
      <c r="N252" s="10"/>
      <c r="O252" s="10"/>
    </row>
    <row r="253" spans="1:15">
      <c r="A253" s="4">
        <v>43688.416666666664</v>
      </c>
      <c r="B253">
        <v>11</v>
      </c>
      <c r="C253">
        <v>10</v>
      </c>
      <c r="D253">
        <v>80</v>
      </c>
      <c r="E253" t="s">
        <v>178</v>
      </c>
      <c r="F253" t="s">
        <v>141</v>
      </c>
      <c r="G253" t="s">
        <v>92</v>
      </c>
      <c r="H253" t="s">
        <v>41</v>
      </c>
      <c r="I253" t="s">
        <v>17</v>
      </c>
      <c r="J253" t="s">
        <v>95</v>
      </c>
      <c r="K253" t="s">
        <v>19</v>
      </c>
      <c r="L253" t="s">
        <v>30</v>
      </c>
      <c r="M253" s="20">
        <f>VLOOKUP(Table3[[#This Row],[Condition]],$O$8:$P$28,2)</f>
        <v>17</v>
      </c>
      <c r="N253" s="10"/>
      <c r="O253" s="10"/>
    </row>
    <row r="254" spans="1:15">
      <c r="A254" s="4">
        <v>43688.458333333336</v>
      </c>
      <c r="B254">
        <v>11</v>
      </c>
      <c r="C254">
        <v>11</v>
      </c>
      <c r="D254">
        <v>83</v>
      </c>
      <c r="E254" t="s">
        <v>178</v>
      </c>
      <c r="F254" t="s">
        <v>124</v>
      </c>
      <c r="G254" t="s">
        <v>92</v>
      </c>
      <c r="H254" t="s">
        <v>26</v>
      </c>
      <c r="I254" t="s">
        <v>17</v>
      </c>
      <c r="J254" t="s">
        <v>35</v>
      </c>
      <c r="K254" t="s">
        <v>19</v>
      </c>
      <c r="L254" t="s">
        <v>36</v>
      </c>
      <c r="M254" s="20">
        <f>VLOOKUP(Table3[[#This Row],[Condition]],$O$8:$P$28,2)</f>
        <v>21</v>
      </c>
      <c r="N254" s="10"/>
      <c r="O254" s="10"/>
    </row>
    <row r="255" spans="1:15">
      <c r="A255" s="4">
        <v>43688.5</v>
      </c>
      <c r="B255">
        <v>11</v>
      </c>
      <c r="C255">
        <v>12</v>
      </c>
      <c r="D255">
        <v>86</v>
      </c>
      <c r="E255" t="s">
        <v>177</v>
      </c>
      <c r="F255" t="s">
        <v>165</v>
      </c>
      <c r="G255" t="s">
        <v>48</v>
      </c>
      <c r="H255" t="s">
        <v>45</v>
      </c>
      <c r="I255" t="s">
        <v>17</v>
      </c>
      <c r="J255" t="s">
        <v>18</v>
      </c>
      <c r="K255" t="s">
        <v>19</v>
      </c>
      <c r="L255" t="s">
        <v>36</v>
      </c>
      <c r="M255" s="20">
        <f>VLOOKUP(Table3[[#This Row],[Condition]],$O$8:$P$28,2)</f>
        <v>21</v>
      </c>
      <c r="N255" s="10"/>
      <c r="O255" s="10"/>
    </row>
    <row r="256" spans="1:15">
      <c r="A256" s="4">
        <v>43688.541666666664</v>
      </c>
      <c r="B256">
        <v>11</v>
      </c>
      <c r="C256">
        <v>13</v>
      </c>
      <c r="D256">
        <v>86</v>
      </c>
      <c r="E256" t="s">
        <v>182</v>
      </c>
      <c r="F256" t="s">
        <v>183</v>
      </c>
      <c r="G256" t="s">
        <v>48</v>
      </c>
      <c r="H256" t="s">
        <v>49</v>
      </c>
      <c r="I256" t="s">
        <v>17</v>
      </c>
      <c r="J256" t="s">
        <v>100</v>
      </c>
      <c r="K256" t="s">
        <v>19</v>
      </c>
      <c r="L256" t="s">
        <v>30</v>
      </c>
      <c r="M256" s="20">
        <f>VLOOKUP(Table3[[#This Row],[Condition]],$O$8:$P$28,2)</f>
        <v>17</v>
      </c>
      <c r="N256" s="10"/>
      <c r="O256" s="10"/>
    </row>
    <row r="257" spans="1:15">
      <c r="A257" s="4">
        <v>43688.583333333336</v>
      </c>
      <c r="B257">
        <v>11</v>
      </c>
      <c r="C257">
        <v>14</v>
      </c>
      <c r="D257">
        <v>86</v>
      </c>
      <c r="E257" t="s">
        <v>177</v>
      </c>
      <c r="F257" t="s">
        <v>165</v>
      </c>
      <c r="G257" t="s">
        <v>33</v>
      </c>
      <c r="H257" t="s">
        <v>94</v>
      </c>
      <c r="I257" t="s">
        <v>17</v>
      </c>
      <c r="J257" t="s">
        <v>63</v>
      </c>
      <c r="K257" t="s">
        <v>19</v>
      </c>
      <c r="L257" t="s">
        <v>36</v>
      </c>
      <c r="M257" s="20">
        <f>VLOOKUP(Table3[[#This Row],[Condition]],$O$8:$P$28,2)</f>
        <v>21</v>
      </c>
      <c r="N257" s="10"/>
      <c r="O257" s="10"/>
    </row>
    <row r="258" spans="1:15">
      <c r="A258" s="4">
        <v>43688.625</v>
      </c>
      <c r="B258">
        <v>11</v>
      </c>
      <c r="C258">
        <v>15</v>
      </c>
      <c r="D258">
        <v>85</v>
      </c>
      <c r="E258" t="s">
        <v>175</v>
      </c>
      <c r="F258" t="s">
        <v>124</v>
      </c>
      <c r="G258" t="s">
        <v>44</v>
      </c>
      <c r="H258" t="s">
        <v>45</v>
      </c>
      <c r="I258" t="s">
        <v>17</v>
      </c>
      <c r="J258" t="s">
        <v>102</v>
      </c>
      <c r="K258" t="s">
        <v>19</v>
      </c>
      <c r="L258" t="s">
        <v>30</v>
      </c>
      <c r="M258" s="20">
        <f>VLOOKUP(Table3[[#This Row],[Condition]],$O$8:$P$28,2)</f>
        <v>17</v>
      </c>
      <c r="N258" s="10"/>
      <c r="O258" s="10"/>
    </row>
    <row r="259" spans="1:15">
      <c r="A259" s="4">
        <v>43688.666666666664</v>
      </c>
      <c r="B259">
        <v>11</v>
      </c>
      <c r="C259">
        <v>16</v>
      </c>
      <c r="D259">
        <v>84</v>
      </c>
      <c r="E259" t="s">
        <v>175</v>
      </c>
      <c r="F259" t="s">
        <v>121</v>
      </c>
      <c r="G259" t="s">
        <v>33</v>
      </c>
      <c r="H259" t="s">
        <v>82</v>
      </c>
      <c r="I259" t="s">
        <v>17</v>
      </c>
      <c r="J259" t="s">
        <v>103</v>
      </c>
      <c r="K259" t="s">
        <v>19</v>
      </c>
      <c r="L259" t="s">
        <v>36</v>
      </c>
      <c r="M259" s="20">
        <f>VLOOKUP(Table3[[#This Row],[Condition]],$O$8:$P$28,2)</f>
        <v>21</v>
      </c>
      <c r="N259" s="10"/>
      <c r="O259" s="10"/>
    </row>
    <row r="260" spans="1:15">
      <c r="A260" s="4">
        <v>43688.708333333336</v>
      </c>
      <c r="B260">
        <v>11</v>
      </c>
      <c r="C260">
        <v>17</v>
      </c>
      <c r="D260">
        <v>83</v>
      </c>
      <c r="E260" t="s">
        <v>177</v>
      </c>
      <c r="F260" t="s">
        <v>125</v>
      </c>
      <c r="G260" t="s">
        <v>44</v>
      </c>
      <c r="H260" t="s">
        <v>52</v>
      </c>
      <c r="I260" t="s">
        <v>17</v>
      </c>
      <c r="J260" t="s">
        <v>103</v>
      </c>
      <c r="K260" t="s">
        <v>19</v>
      </c>
      <c r="L260" t="s">
        <v>36</v>
      </c>
      <c r="M260" s="20">
        <f>VLOOKUP(Table3[[#This Row],[Condition]],$O$8:$P$28,2)</f>
        <v>21</v>
      </c>
      <c r="N260" s="10"/>
      <c r="O260" s="10"/>
    </row>
    <row r="261" spans="1:15">
      <c r="A261" s="4">
        <v>43688.75</v>
      </c>
      <c r="B261">
        <v>11</v>
      </c>
      <c r="C261">
        <v>18</v>
      </c>
      <c r="D261">
        <v>80</v>
      </c>
      <c r="E261" t="s">
        <v>177</v>
      </c>
      <c r="F261" t="s">
        <v>118</v>
      </c>
      <c r="G261" t="s">
        <v>44</v>
      </c>
      <c r="H261" t="s">
        <v>49</v>
      </c>
      <c r="I261" t="s">
        <v>17</v>
      </c>
      <c r="J261" t="s">
        <v>102</v>
      </c>
      <c r="K261" t="s">
        <v>19</v>
      </c>
      <c r="L261" t="s">
        <v>36</v>
      </c>
      <c r="M261" s="20">
        <f>VLOOKUP(Table3[[#This Row],[Condition]],$O$8:$P$28,2)</f>
        <v>21</v>
      </c>
      <c r="N261" s="10"/>
      <c r="O261" s="10"/>
    </row>
    <row r="262" spans="1:15">
      <c r="A262" s="4">
        <v>43688.791666666664</v>
      </c>
      <c r="B262">
        <v>11</v>
      </c>
      <c r="C262">
        <v>19</v>
      </c>
      <c r="D262">
        <v>80</v>
      </c>
      <c r="E262" t="s">
        <v>175</v>
      </c>
      <c r="F262" t="s">
        <v>126</v>
      </c>
      <c r="G262" t="s">
        <v>48</v>
      </c>
      <c r="H262" t="s">
        <v>26</v>
      </c>
      <c r="I262" t="s">
        <v>17</v>
      </c>
      <c r="J262" t="s">
        <v>102</v>
      </c>
      <c r="K262" t="s">
        <v>19</v>
      </c>
      <c r="L262" t="s">
        <v>36</v>
      </c>
      <c r="M262" s="20">
        <f>VLOOKUP(Table3[[#This Row],[Condition]],$O$8:$P$28,2)</f>
        <v>21</v>
      </c>
      <c r="N262" s="10"/>
      <c r="O262" s="10"/>
    </row>
    <row r="263" spans="1:15">
      <c r="A263" s="4">
        <v>43688.833333333336</v>
      </c>
      <c r="B263">
        <v>11</v>
      </c>
      <c r="C263">
        <v>20</v>
      </c>
      <c r="D263">
        <v>76</v>
      </c>
      <c r="E263" t="s">
        <v>123</v>
      </c>
      <c r="F263" t="s">
        <v>47</v>
      </c>
      <c r="G263" t="s">
        <v>68</v>
      </c>
      <c r="H263" t="s">
        <v>26</v>
      </c>
      <c r="I263" t="s">
        <v>17</v>
      </c>
      <c r="J263" t="s">
        <v>63</v>
      </c>
      <c r="K263" t="s">
        <v>19</v>
      </c>
      <c r="L263" t="s">
        <v>36</v>
      </c>
      <c r="M263" s="20">
        <f>VLOOKUP(Table3[[#This Row],[Condition]],$O$8:$P$28,2)</f>
        <v>21</v>
      </c>
      <c r="N263" s="10"/>
      <c r="O263" s="10"/>
    </row>
    <row r="264" spans="1:15">
      <c r="A264" s="4">
        <v>43688.875</v>
      </c>
      <c r="B264">
        <v>11</v>
      </c>
      <c r="C264">
        <v>21</v>
      </c>
      <c r="D264">
        <v>75</v>
      </c>
      <c r="E264" t="s">
        <v>168</v>
      </c>
      <c r="F264" t="s">
        <v>67</v>
      </c>
      <c r="G264" t="s">
        <v>68</v>
      </c>
      <c r="H264" t="s">
        <v>26</v>
      </c>
      <c r="I264" t="s">
        <v>17</v>
      </c>
      <c r="J264" t="s">
        <v>63</v>
      </c>
      <c r="K264" t="s">
        <v>19</v>
      </c>
      <c r="L264" t="s">
        <v>36</v>
      </c>
      <c r="M264" s="20">
        <f>VLOOKUP(Table3[[#This Row],[Condition]],$O$8:$P$28,2)</f>
        <v>21</v>
      </c>
      <c r="N264" s="10"/>
      <c r="O264" s="10"/>
    </row>
    <row r="265" spans="1:15">
      <c r="A265" s="4">
        <v>43688.916666666664</v>
      </c>
      <c r="B265">
        <v>11</v>
      </c>
      <c r="C265">
        <v>22</v>
      </c>
      <c r="D265">
        <v>75</v>
      </c>
      <c r="E265" t="s">
        <v>168</v>
      </c>
      <c r="F265" t="s">
        <v>67</v>
      </c>
      <c r="G265" t="s">
        <v>68</v>
      </c>
      <c r="H265" t="s">
        <v>41</v>
      </c>
      <c r="I265" t="s">
        <v>17</v>
      </c>
      <c r="J265" t="s">
        <v>63</v>
      </c>
      <c r="K265" t="s">
        <v>19</v>
      </c>
      <c r="L265" t="s">
        <v>36</v>
      </c>
      <c r="M265" s="20">
        <f>VLOOKUP(Table3[[#This Row],[Condition]],$O$8:$P$28,2)</f>
        <v>21</v>
      </c>
      <c r="N265" s="10"/>
      <c r="O265" s="10"/>
    </row>
    <row r="266" spans="1:15">
      <c r="A266" s="4">
        <v>43688.958333333336</v>
      </c>
      <c r="B266">
        <v>11</v>
      </c>
      <c r="C266">
        <v>23</v>
      </c>
      <c r="D266">
        <v>74</v>
      </c>
      <c r="E266" t="s">
        <v>168</v>
      </c>
      <c r="F266" t="s">
        <v>89</v>
      </c>
      <c r="G266" t="s">
        <v>75</v>
      </c>
      <c r="H266" t="s">
        <v>41</v>
      </c>
      <c r="I266" t="s">
        <v>17</v>
      </c>
      <c r="J266" t="s">
        <v>63</v>
      </c>
      <c r="K266" t="s">
        <v>19</v>
      </c>
      <c r="L266" t="s">
        <v>36</v>
      </c>
      <c r="M266" s="20">
        <f>VLOOKUP(Table3[[#This Row],[Condition]],$O$8:$P$28,2)</f>
        <v>21</v>
      </c>
      <c r="N266" s="10"/>
      <c r="O266" s="10"/>
    </row>
    <row r="267" spans="1:15">
      <c r="A267" s="4">
        <v>43689</v>
      </c>
      <c r="B267">
        <v>12</v>
      </c>
      <c r="C267">
        <v>0</v>
      </c>
      <c r="D267">
        <v>72</v>
      </c>
      <c r="E267" t="s">
        <v>140</v>
      </c>
      <c r="F267" t="s">
        <v>74</v>
      </c>
      <c r="G267" t="s">
        <v>34</v>
      </c>
      <c r="H267" t="s">
        <v>17</v>
      </c>
      <c r="I267" t="s">
        <v>17</v>
      </c>
      <c r="J267" t="s">
        <v>63</v>
      </c>
      <c r="K267" t="s">
        <v>19</v>
      </c>
      <c r="L267" t="s">
        <v>36</v>
      </c>
      <c r="M267" s="20">
        <f>VLOOKUP(Table3[[#This Row],[Condition]],$O$8:$P$28,2)</f>
        <v>21</v>
      </c>
      <c r="N267" s="10"/>
      <c r="O267" s="10"/>
    </row>
    <row r="268" spans="1:15">
      <c r="A268" s="4">
        <v>43689.041666666664</v>
      </c>
      <c r="B268">
        <v>12</v>
      </c>
      <c r="C268">
        <v>1</v>
      </c>
      <c r="D268">
        <v>72</v>
      </c>
      <c r="E268" t="s">
        <v>140</v>
      </c>
      <c r="F268" t="s">
        <v>74</v>
      </c>
      <c r="G268" t="s">
        <v>34</v>
      </c>
      <c r="H268" t="s">
        <v>17</v>
      </c>
      <c r="I268" t="s">
        <v>17</v>
      </c>
      <c r="J268" t="s">
        <v>63</v>
      </c>
      <c r="K268" t="s">
        <v>19</v>
      </c>
      <c r="L268" t="s">
        <v>36</v>
      </c>
      <c r="M268" s="20">
        <f>VLOOKUP(Table3[[#This Row],[Condition]],$O$8:$P$28,2)</f>
        <v>21</v>
      </c>
      <c r="N268" s="10"/>
      <c r="O268" s="10"/>
    </row>
    <row r="269" spans="1:15">
      <c r="A269" s="4">
        <v>43689.083333333336</v>
      </c>
      <c r="B269">
        <v>12</v>
      </c>
      <c r="C269">
        <v>2</v>
      </c>
      <c r="D269">
        <v>71</v>
      </c>
      <c r="E269" t="s">
        <v>140</v>
      </c>
      <c r="F269" t="s">
        <v>134</v>
      </c>
      <c r="G269" t="s">
        <v>15</v>
      </c>
      <c r="H269" t="s">
        <v>41</v>
      </c>
      <c r="I269" t="s">
        <v>17</v>
      </c>
      <c r="J269" t="s">
        <v>63</v>
      </c>
      <c r="K269" t="s">
        <v>19</v>
      </c>
      <c r="L269" t="s">
        <v>20</v>
      </c>
      <c r="M269" s="20">
        <f>VLOOKUP(Table3[[#This Row],[Condition]],$O$8:$P$28,2)</f>
        <v>13</v>
      </c>
      <c r="N269" s="10"/>
      <c r="O269" s="10"/>
    </row>
    <row r="270" spans="1:15">
      <c r="A270" s="4">
        <v>43689.125</v>
      </c>
      <c r="B270">
        <v>12</v>
      </c>
      <c r="C270">
        <v>3</v>
      </c>
      <c r="D270">
        <v>70</v>
      </c>
      <c r="E270" t="s">
        <v>140</v>
      </c>
      <c r="F270" t="s">
        <v>77</v>
      </c>
      <c r="G270" t="s">
        <v>29</v>
      </c>
      <c r="H270" t="s">
        <v>41</v>
      </c>
      <c r="I270" t="s">
        <v>17</v>
      </c>
      <c r="J270" t="s">
        <v>102</v>
      </c>
      <c r="K270" t="s">
        <v>19</v>
      </c>
      <c r="L270" t="s">
        <v>20</v>
      </c>
      <c r="M270" s="20">
        <f>VLOOKUP(Table3[[#This Row],[Condition]],$O$8:$P$28,2)</f>
        <v>13</v>
      </c>
      <c r="N270" s="10"/>
      <c r="O270" s="10"/>
    </row>
    <row r="271" spans="1:15">
      <c r="A271" s="4">
        <v>43689.166666666664</v>
      </c>
      <c r="B271">
        <v>12</v>
      </c>
      <c r="C271">
        <v>4</v>
      </c>
      <c r="D271">
        <v>71</v>
      </c>
      <c r="E271" t="s">
        <v>60</v>
      </c>
      <c r="F271" t="s">
        <v>184</v>
      </c>
      <c r="G271" t="s">
        <v>34</v>
      </c>
      <c r="H271" t="s">
        <v>17</v>
      </c>
      <c r="I271" t="s">
        <v>17</v>
      </c>
      <c r="J271" t="s">
        <v>102</v>
      </c>
      <c r="K271" t="s">
        <v>19</v>
      </c>
      <c r="L271" t="s">
        <v>20</v>
      </c>
      <c r="M271" s="20">
        <f>VLOOKUP(Table3[[#This Row],[Condition]],$O$8:$P$28,2)</f>
        <v>13</v>
      </c>
      <c r="N271" s="10"/>
      <c r="O271" s="10"/>
    </row>
    <row r="272" spans="1:15">
      <c r="A272" s="4">
        <v>43689.208333333336</v>
      </c>
      <c r="B272">
        <v>12</v>
      </c>
      <c r="C272">
        <v>5</v>
      </c>
      <c r="D272">
        <v>70</v>
      </c>
      <c r="E272" t="s">
        <v>58</v>
      </c>
      <c r="F272" t="s">
        <v>160</v>
      </c>
      <c r="G272" t="s">
        <v>34</v>
      </c>
      <c r="H272" t="s">
        <v>17</v>
      </c>
      <c r="I272" t="s">
        <v>17</v>
      </c>
      <c r="J272" t="s">
        <v>63</v>
      </c>
      <c r="K272" t="s">
        <v>19</v>
      </c>
      <c r="L272" t="s">
        <v>20</v>
      </c>
      <c r="M272" s="20">
        <f>VLOOKUP(Table3[[#This Row],[Condition]],$O$8:$P$28,2)</f>
        <v>13</v>
      </c>
      <c r="N272" s="10"/>
      <c r="O272" s="10"/>
    </row>
    <row r="273" spans="1:15">
      <c r="A273" s="4">
        <v>43689.25</v>
      </c>
      <c r="B273">
        <v>12</v>
      </c>
      <c r="C273">
        <v>6</v>
      </c>
      <c r="D273">
        <v>73</v>
      </c>
      <c r="E273" t="s">
        <v>50</v>
      </c>
      <c r="F273" t="s">
        <v>79</v>
      </c>
      <c r="G273" t="s">
        <v>34</v>
      </c>
      <c r="H273" t="s">
        <v>17</v>
      </c>
      <c r="I273" t="s">
        <v>17</v>
      </c>
      <c r="J273" t="s">
        <v>63</v>
      </c>
      <c r="K273" t="s">
        <v>19</v>
      </c>
      <c r="L273" t="s">
        <v>20</v>
      </c>
      <c r="M273" s="20">
        <f>VLOOKUP(Table3[[#This Row],[Condition]],$O$8:$P$28,2)</f>
        <v>13</v>
      </c>
      <c r="N273" s="10"/>
      <c r="O273" s="10"/>
    </row>
    <row r="274" spans="1:15">
      <c r="A274" s="4">
        <v>43689.291666666664</v>
      </c>
      <c r="B274">
        <v>12</v>
      </c>
      <c r="C274">
        <v>7</v>
      </c>
      <c r="D274">
        <v>76</v>
      </c>
      <c r="E274" t="s">
        <v>58</v>
      </c>
      <c r="F274" t="s">
        <v>97</v>
      </c>
      <c r="G274" t="s">
        <v>68</v>
      </c>
      <c r="H274" t="s">
        <v>16</v>
      </c>
      <c r="I274" t="s">
        <v>17</v>
      </c>
      <c r="J274" t="s">
        <v>63</v>
      </c>
      <c r="K274" t="s">
        <v>19</v>
      </c>
      <c r="L274" t="s">
        <v>20</v>
      </c>
      <c r="M274" s="20">
        <f>VLOOKUP(Table3[[#This Row],[Condition]],$O$8:$P$28,2)</f>
        <v>13</v>
      </c>
      <c r="N274" s="10"/>
      <c r="O274" s="10"/>
    </row>
    <row r="275" spans="1:15">
      <c r="A275" s="4">
        <v>43689.333333333336</v>
      </c>
      <c r="B275">
        <v>12</v>
      </c>
      <c r="C275">
        <v>8</v>
      </c>
      <c r="D275">
        <v>78</v>
      </c>
      <c r="E275" t="s">
        <v>53</v>
      </c>
      <c r="F275" t="s">
        <v>89</v>
      </c>
      <c r="G275" t="s">
        <v>68</v>
      </c>
      <c r="H275" t="s">
        <v>26</v>
      </c>
      <c r="I275" t="s">
        <v>17</v>
      </c>
      <c r="J275" t="s">
        <v>63</v>
      </c>
      <c r="K275" t="s">
        <v>19</v>
      </c>
      <c r="L275" t="s">
        <v>30</v>
      </c>
      <c r="M275" s="20">
        <f>VLOOKUP(Table3[[#This Row],[Condition]],$O$8:$P$28,2)</f>
        <v>17</v>
      </c>
      <c r="N275" s="10"/>
      <c r="O275" s="10"/>
    </row>
    <row r="276" spans="1:15">
      <c r="A276" s="4">
        <v>43689.375</v>
      </c>
      <c r="B276">
        <v>12</v>
      </c>
      <c r="C276">
        <v>9</v>
      </c>
      <c r="D276">
        <v>81</v>
      </c>
      <c r="E276" t="s">
        <v>50</v>
      </c>
      <c r="F276" t="s">
        <v>43</v>
      </c>
      <c r="G276" t="s">
        <v>75</v>
      </c>
      <c r="H276" t="s">
        <v>52</v>
      </c>
      <c r="I276" t="s">
        <v>17</v>
      </c>
      <c r="J276" t="s">
        <v>103</v>
      </c>
      <c r="K276" t="s">
        <v>19</v>
      </c>
      <c r="L276" t="s">
        <v>36</v>
      </c>
      <c r="M276" s="20">
        <f>VLOOKUP(Table3[[#This Row],[Condition]],$O$8:$P$28,2)</f>
        <v>21</v>
      </c>
      <c r="N276" s="10"/>
      <c r="O276" s="10"/>
    </row>
    <row r="277" spans="1:15">
      <c r="A277" s="4">
        <v>43689.416666666664</v>
      </c>
      <c r="B277">
        <v>12</v>
      </c>
      <c r="C277">
        <v>10</v>
      </c>
      <c r="D277">
        <v>85</v>
      </c>
      <c r="E277" t="s">
        <v>50</v>
      </c>
      <c r="F277" t="s">
        <v>66</v>
      </c>
      <c r="G277" t="s">
        <v>68</v>
      </c>
      <c r="H277" t="s">
        <v>49</v>
      </c>
      <c r="I277" t="s">
        <v>17</v>
      </c>
      <c r="J277" t="s">
        <v>181</v>
      </c>
      <c r="K277" t="s">
        <v>19</v>
      </c>
      <c r="L277" t="s">
        <v>36</v>
      </c>
      <c r="M277" s="20">
        <f>VLOOKUP(Table3[[#This Row],[Condition]],$O$8:$P$28,2)</f>
        <v>21</v>
      </c>
      <c r="N277" s="10"/>
      <c r="O277" s="10"/>
    </row>
    <row r="278" spans="1:15">
      <c r="A278" s="4">
        <v>43689.458333333336</v>
      </c>
      <c r="B278">
        <v>12</v>
      </c>
      <c r="C278">
        <v>11</v>
      </c>
      <c r="D278">
        <v>88</v>
      </c>
      <c r="E278" t="s">
        <v>53</v>
      </c>
      <c r="F278" t="s">
        <v>93</v>
      </c>
      <c r="G278" t="s">
        <v>68</v>
      </c>
      <c r="H278" t="s">
        <v>145</v>
      </c>
      <c r="I278" t="s">
        <v>17</v>
      </c>
      <c r="J278" t="s">
        <v>104</v>
      </c>
      <c r="K278" t="s">
        <v>19</v>
      </c>
      <c r="L278" t="s">
        <v>36</v>
      </c>
      <c r="M278" s="20">
        <f>VLOOKUP(Table3[[#This Row],[Condition]],$O$8:$P$28,2)</f>
        <v>21</v>
      </c>
      <c r="N278" s="10"/>
      <c r="O278" s="10"/>
    </row>
    <row r="279" spans="1:15">
      <c r="A279" s="4">
        <v>43689.5</v>
      </c>
      <c r="B279">
        <v>12</v>
      </c>
      <c r="C279">
        <v>12</v>
      </c>
      <c r="D279">
        <v>89</v>
      </c>
      <c r="E279" t="s">
        <v>53</v>
      </c>
      <c r="F279" t="s">
        <v>54</v>
      </c>
      <c r="G279" t="s">
        <v>68</v>
      </c>
      <c r="H279" t="s">
        <v>94</v>
      </c>
      <c r="I279" t="s">
        <v>17</v>
      </c>
      <c r="J279" t="s">
        <v>105</v>
      </c>
      <c r="K279" t="s">
        <v>19</v>
      </c>
      <c r="L279" t="s">
        <v>36</v>
      </c>
      <c r="M279" s="20">
        <f>VLOOKUP(Table3[[#This Row],[Condition]],$O$8:$P$28,2)</f>
        <v>21</v>
      </c>
      <c r="N279" s="10"/>
      <c r="O279" s="10"/>
    </row>
    <row r="280" spans="1:15">
      <c r="A280" s="4">
        <v>43689.541666666664</v>
      </c>
      <c r="B280">
        <v>12</v>
      </c>
      <c r="C280">
        <v>13</v>
      </c>
      <c r="D280">
        <v>89</v>
      </c>
      <c r="E280" t="s">
        <v>53</v>
      </c>
      <c r="F280" t="s">
        <v>54</v>
      </c>
      <c r="G280" t="s">
        <v>75</v>
      </c>
      <c r="H280" t="s">
        <v>45</v>
      </c>
      <c r="I280" t="s">
        <v>17</v>
      </c>
      <c r="J280" t="s">
        <v>113</v>
      </c>
      <c r="K280" t="s">
        <v>19</v>
      </c>
      <c r="L280" t="s">
        <v>20</v>
      </c>
      <c r="M280" s="20">
        <f>VLOOKUP(Table3[[#This Row],[Condition]],$O$8:$P$28,2)</f>
        <v>13</v>
      </c>
      <c r="N280" s="10"/>
      <c r="O280" s="10"/>
    </row>
    <row r="281" spans="1:15">
      <c r="A281" s="4">
        <v>43689.583333333336</v>
      </c>
      <c r="B281">
        <v>12</v>
      </c>
      <c r="C281">
        <v>14</v>
      </c>
      <c r="D281">
        <v>91</v>
      </c>
      <c r="E281" t="s">
        <v>32</v>
      </c>
      <c r="F281" t="s">
        <v>54</v>
      </c>
      <c r="G281" t="s">
        <v>75</v>
      </c>
      <c r="H281" t="s">
        <v>145</v>
      </c>
      <c r="I281" t="s">
        <v>70</v>
      </c>
      <c r="J281" t="s">
        <v>108</v>
      </c>
      <c r="K281" t="s">
        <v>19</v>
      </c>
      <c r="L281" t="s">
        <v>20</v>
      </c>
      <c r="M281" s="20">
        <f>VLOOKUP(Table3[[#This Row],[Condition]],$O$8:$P$28,2)</f>
        <v>13</v>
      </c>
      <c r="N281" s="10"/>
      <c r="O281" s="10"/>
    </row>
    <row r="282" spans="1:15">
      <c r="A282" s="4">
        <v>43689.625</v>
      </c>
      <c r="B282">
        <v>12</v>
      </c>
      <c r="C282">
        <v>15</v>
      </c>
      <c r="D282">
        <v>90</v>
      </c>
      <c r="E282" t="s">
        <v>32</v>
      </c>
      <c r="F282" t="s">
        <v>93</v>
      </c>
      <c r="G282" t="s">
        <v>75</v>
      </c>
      <c r="H282" t="s">
        <v>94</v>
      </c>
      <c r="I282" t="s">
        <v>17</v>
      </c>
      <c r="J282" t="s">
        <v>122</v>
      </c>
      <c r="K282" t="s">
        <v>19</v>
      </c>
      <c r="L282" t="s">
        <v>20</v>
      </c>
      <c r="M282" s="20">
        <f>VLOOKUP(Table3[[#This Row],[Condition]],$O$8:$P$28,2)</f>
        <v>13</v>
      </c>
      <c r="N282" s="10"/>
      <c r="O282" s="10"/>
    </row>
    <row r="283" spans="1:15">
      <c r="A283" s="4">
        <v>43689.666666666664</v>
      </c>
      <c r="B283">
        <v>12</v>
      </c>
      <c r="C283">
        <v>16</v>
      </c>
      <c r="D283">
        <v>89</v>
      </c>
      <c r="E283" t="s">
        <v>13</v>
      </c>
      <c r="F283" t="s">
        <v>169</v>
      </c>
      <c r="G283" t="s">
        <v>75</v>
      </c>
      <c r="H283" t="s">
        <v>69</v>
      </c>
      <c r="I283" t="s">
        <v>17</v>
      </c>
      <c r="J283" t="s">
        <v>135</v>
      </c>
      <c r="K283" t="s">
        <v>19</v>
      </c>
      <c r="L283" t="s">
        <v>20</v>
      </c>
      <c r="M283" s="20">
        <f>VLOOKUP(Table3[[#This Row],[Condition]],$O$8:$P$28,2)</f>
        <v>13</v>
      </c>
      <c r="N283" s="10"/>
      <c r="O283" s="10"/>
    </row>
    <row r="284" spans="1:15">
      <c r="A284" s="4">
        <v>43689.708333333336</v>
      </c>
      <c r="B284">
        <v>12</v>
      </c>
      <c r="C284">
        <v>17</v>
      </c>
      <c r="D284">
        <v>87</v>
      </c>
      <c r="E284" t="s">
        <v>13</v>
      </c>
      <c r="F284" t="s">
        <v>66</v>
      </c>
      <c r="G284" t="s">
        <v>75</v>
      </c>
      <c r="H284" t="s">
        <v>82</v>
      </c>
      <c r="I284" t="s">
        <v>17</v>
      </c>
      <c r="J284" t="s">
        <v>179</v>
      </c>
      <c r="K284" t="s">
        <v>19</v>
      </c>
      <c r="L284" t="s">
        <v>20</v>
      </c>
      <c r="M284" s="20">
        <f>VLOOKUP(Table3[[#This Row],[Condition]],$O$8:$P$28,2)</f>
        <v>13</v>
      </c>
      <c r="N284" s="10"/>
      <c r="O284" s="10"/>
    </row>
    <row r="285" spans="1:15">
      <c r="A285" s="4">
        <v>43689.75</v>
      </c>
      <c r="B285">
        <v>12</v>
      </c>
      <c r="C285">
        <v>18</v>
      </c>
      <c r="D285">
        <v>85</v>
      </c>
      <c r="E285" t="s">
        <v>76</v>
      </c>
      <c r="F285" t="s">
        <v>109</v>
      </c>
      <c r="G285" t="s">
        <v>75</v>
      </c>
      <c r="H285" t="s">
        <v>82</v>
      </c>
      <c r="I285" t="s">
        <v>17</v>
      </c>
      <c r="J285" t="s">
        <v>179</v>
      </c>
      <c r="K285" t="s">
        <v>19</v>
      </c>
      <c r="L285" t="s">
        <v>20</v>
      </c>
      <c r="M285" s="20">
        <f>VLOOKUP(Table3[[#This Row],[Condition]],$O$8:$P$28,2)</f>
        <v>13</v>
      </c>
      <c r="N285" s="10"/>
      <c r="O285" s="10"/>
    </row>
    <row r="286" spans="1:15">
      <c r="A286" s="4">
        <v>43689.791666666664</v>
      </c>
      <c r="B286">
        <v>12</v>
      </c>
      <c r="C286">
        <v>19</v>
      </c>
      <c r="D286">
        <v>83</v>
      </c>
      <c r="E286" t="s">
        <v>76</v>
      </c>
      <c r="F286" t="s">
        <v>112</v>
      </c>
      <c r="G286" t="s">
        <v>75</v>
      </c>
      <c r="H286" t="s">
        <v>45</v>
      </c>
      <c r="I286" t="s">
        <v>17</v>
      </c>
      <c r="J286" t="s">
        <v>135</v>
      </c>
      <c r="K286" t="s">
        <v>19</v>
      </c>
      <c r="L286" t="s">
        <v>20</v>
      </c>
      <c r="M286" s="20">
        <f>VLOOKUP(Table3[[#This Row],[Condition]],$O$8:$P$28,2)</f>
        <v>13</v>
      </c>
      <c r="N286" s="10"/>
      <c r="O286" s="10"/>
    </row>
    <row r="287" spans="1:15">
      <c r="A287" s="4">
        <v>43689.833333333336</v>
      </c>
      <c r="B287">
        <v>12</v>
      </c>
      <c r="C287">
        <v>20</v>
      </c>
      <c r="D287">
        <v>83</v>
      </c>
      <c r="E287" t="s">
        <v>13</v>
      </c>
      <c r="F287" t="s">
        <v>43</v>
      </c>
      <c r="G287" t="s">
        <v>75</v>
      </c>
      <c r="H287" t="s">
        <v>45</v>
      </c>
      <c r="I287" t="s">
        <v>17</v>
      </c>
      <c r="J287" t="s">
        <v>135</v>
      </c>
      <c r="K287" t="s">
        <v>19</v>
      </c>
      <c r="L287" t="s">
        <v>20</v>
      </c>
      <c r="M287" s="20">
        <f>VLOOKUP(Table3[[#This Row],[Condition]],$O$8:$P$28,2)</f>
        <v>13</v>
      </c>
      <c r="N287" s="10"/>
      <c r="O287" s="10"/>
    </row>
    <row r="288" spans="1:15">
      <c r="A288" s="4">
        <v>43689.875</v>
      </c>
      <c r="B288">
        <v>12</v>
      </c>
      <c r="C288">
        <v>21</v>
      </c>
      <c r="D288">
        <v>82</v>
      </c>
      <c r="E288" t="s">
        <v>50</v>
      </c>
      <c r="F288" t="s">
        <v>47</v>
      </c>
      <c r="G288" t="s">
        <v>75</v>
      </c>
      <c r="H288" t="s">
        <v>82</v>
      </c>
      <c r="I288" t="s">
        <v>17</v>
      </c>
      <c r="J288" t="s">
        <v>135</v>
      </c>
      <c r="K288" t="s">
        <v>19</v>
      </c>
      <c r="L288" t="s">
        <v>23</v>
      </c>
      <c r="M288" s="20">
        <f>VLOOKUP(Table3[[#This Row],[Condition]],$O$8:$P$28,2)</f>
        <v>11</v>
      </c>
      <c r="N288" s="10"/>
      <c r="O288" s="10"/>
    </row>
    <row r="289" spans="1:15">
      <c r="A289" s="4">
        <v>43689.916666666664</v>
      </c>
      <c r="B289">
        <v>12</v>
      </c>
      <c r="C289">
        <v>22</v>
      </c>
      <c r="D289">
        <v>81</v>
      </c>
      <c r="E289" t="s">
        <v>53</v>
      </c>
      <c r="F289" t="s">
        <v>47</v>
      </c>
      <c r="G289" t="s">
        <v>75</v>
      </c>
      <c r="H289" t="s">
        <v>94</v>
      </c>
      <c r="I289" t="s">
        <v>17</v>
      </c>
      <c r="J289" t="s">
        <v>135</v>
      </c>
      <c r="K289" t="s">
        <v>19</v>
      </c>
      <c r="L289" t="s">
        <v>23</v>
      </c>
      <c r="M289" s="20">
        <f>VLOOKUP(Table3[[#This Row],[Condition]],$O$8:$P$28,2)</f>
        <v>11</v>
      </c>
      <c r="N289" s="10"/>
      <c r="O289" s="10"/>
    </row>
    <row r="290" spans="1:15">
      <c r="A290" s="4">
        <v>43689.958333333336</v>
      </c>
      <c r="B290">
        <v>12</v>
      </c>
      <c r="C290">
        <v>23</v>
      </c>
      <c r="D290">
        <v>80</v>
      </c>
      <c r="E290" t="s">
        <v>50</v>
      </c>
      <c r="F290" t="s">
        <v>67</v>
      </c>
      <c r="G290" t="s">
        <v>75</v>
      </c>
      <c r="H290" t="s">
        <v>49</v>
      </c>
      <c r="I290" t="s">
        <v>17</v>
      </c>
      <c r="J290" t="s">
        <v>135</v>
      </c>
      <c r="K290" t="s">
        <v>19</v>
      </c>
      <c r="L290" t="s">
        <v>23</v>
      </c>
      <c r="M290" s="20">
        <f>VLOOKUP(Table3[[#This Row],[Condition]],$O$8:$P$28,2)</f>
        <v>11</v>
      </c>
      <c r="N290" s="10"/>
      <c r="O290" s="10"/>
    </row>
    <row r="291" spans="1:15">
      <c r="A291" s="4">
        <v>43690</v>
      </c>
      <c r="B291">
        <v>13</v>
      </c>
      <c r="C291">
        <v>0</v>
      </c>
      <c r="D291">
        <v>80</v>
      </c>
      <c r="E291" t="s">
        <v>53</v>
      </c>
      <c r="F291" t="s">
        <v>43</v>
      </c>
      <c r="G291" t="s">
        <v>75</v>
      </c>
      <c r="H291" t="s">
        <v>82</v>
      </c>
      <c r="I291" t="s">
        <v>17</v>
      </c>
      <c r="J291" t="s">
        <v>176</v>
      </c>
      <c r="K291" t="s">
        <v>19</v>
      </c>
      <c r="L291" t="s">
        <v>23</v>
      </c>
      <c r="M291" s="20">
        <f>VLOOKUP(Table3[[#This Row],[Condition]],$O$8:$P$28,2)</f>
        <v>11</v>
      </c>
      <c r="N291" s="10"/>
      <c r="O291" s="10"/>
    </row>
    <row r="292" spans="1:15">
      <c r="A292" s="4">
        <v>43690.041666666664</v>
      </c>
      <c r="B292">
        <v>13</v>
      </c>
      <c r="C292">
        <v>1</v>
      </c>
      <c r="D292">
        <v>79</v>
      </c>
      <c r="E292" t="s">
        <v>58</v>
      </c>
      <c r="F292" t="s">
        <v>43</v>
      </c>
      <c r="G292" t="s">
        <v>75</v>
      </c>
      <c r="H292" t="s">
        <v>94</v>
      </c>
      <c r="I292" t="s">
        <v>17</v>
      </c>
      <c r="J292" t="s">
        <v>176</v>
      </c>
      <c r="K292" t="s">
        <v>19</v>
      </c>
      <c r="L292" t="s">
        <v>23</v>
      </c>
      <c r="M292" s="20">
        <f>VLOOKUP(Table3[[#This Row],[Condition]],$O$8:$P$28,2)</f>
        <v>11</v>
      </c>
      <c r="N292" s="10"/>
      <c r="O292" s="10"/>
    </row>
    <row r="293" spans="1:15">
      <c r="A293" s="4">
        <v>43690.083333333336</v>
      </c>
      <c r="B293">
        <v>13</v>
      </c>
      <c r="C293">
        <v>2</v>
      </c>
      <c r="D293">
        <v>79</v>
      </c>
      <c r="E293" t="s">
        <v>53</v>
      </c>
      <c r="F293" t="s">
        <v>67</v>
      </c>
      <c r="G293" t="s">
        <v>75</v>
      </c>
      <c r="H293" t="s">
        <v>65</v>
      </c>
      <c r="I293" t="s">
        <v>17</v>
      </c>
      <c r="J293" t="s">
        <v>138</v>
      </c>
      <c r="K293" t="s">
        <v>19</v>
      </c>
      <c r="L293" t="s">
        <v>23</v>
      </c>
      <c r="M293" s="20">
        <f>VLOOKUP(Table3[[#This Row],[Condition]],$O$8:$P$28,2)</f>
        <v>11</v>
      </c>
      <c r="N293" s="10"/>
      <c r="O293" s="10"/>
    </row>
    <row r="294" spans="1:15">
      <c r="A294" s="4">
        <v>43690.125</v>
      </c>
      <c r="B294">
        <v>13</v>
      </c>
      <c r="C294">
        <v>3</v>
      </c>
      <c r="D294">
        <v>78</v>
      </c>
      <c r="E294" t="s">
        <v>50</v>
      </c>
      <c r="F294" t="s">
        <v>40</v>
      </c>
      <c r="G294" t="s">
        <v>75</v>
      </c>
      <c r="H294" t="s">
        <v>45</v>
      </c>
      <c r="I294" t="s">
        <v>17</v>
      </c>
      <c r="J294" t="s">
        <v>148</v>
      </c>
      <c r="K294" t="s">
        <v>19</v>
      </c>
      <c r="L294" t="s">
        <v>23</v>
      </c>
      <c r="M294" s="20">
        <f>VLOOKUP(Table3[[#This Row],[Condition]],$O$8:$P$28,2)</f>
        <v>11</v>
      </c>
      <c r="N294" s="10"/>
      <c r="O294" s="10"/>
    </row>
    <row r="295" spans="1:15">
      <c r="A295" s="4">
        <v>43690.166666666664</v>
      </c>
      <c r="B295">
        <v>13</v>
      </c>
      <c r="C295">
        <v>4</v>
      </c>
      <c r="D295">
        <v>78</v>
      </c>
      <c r="E295" t="s">
        <v>50</v>
      </c>
      <c r="F295" t="s">
        <v>40</v>
      </c>
      <c r="G295" t="s">
        <v>29</v>
      </c>
      <c r="H295" t="s">
        <v>49</v>
      </c>
      <c r="I295" t="s">
        <v>17</v>
      </c>
      <c r="J295" t="s">
        <v>148</v>
      </c>
      <c r="K295" t="s">
        <v>19</v>
      </c>
      <c r="L295" t="s">
        <v>23</v>
      </c>
      <c r="M295" s="20">
        <f>VLOOKUP(Table3[[#This Row],[Condition]],$O$8:$P$28,2)</f>
        <v>11</v>
      </c>
      <c r="N295" s="10"/>
      <c r="O295" s="10"/>
    </row>
    <row r="296" spans="1:15">
      <c r="A296" s="4">
        <v>43690.208333333336</v>
      </c>
      <c r="B296">
        <v>13</v>
      </c>
      <c r="C296">
        <v>5</v>
      </c>
      <c r="D296">
        <v>78</v>
      </c>
      <c r="E296" t="s">
        <v>50</v>
      </c>
      <c r="F296" t="s">
        <v>40</v>
      </c>
      <c r="G296" t="s">
        <v>75</v>
      </c>
      <c r="H296" t="s">
        <v>52</v>
      </c>
      <c r="I296" t="s">
        <v>17</v>
      </c>
      <c r="J296" t="s">
        <v>148</v>
      </c>
      <c r="K296" t="s">
        <v>19</v>
      </c>
      <c r="L296" t="s">
        <v>23</v>
      </c>
      <c r="M296" s="20">
        <f>VLOOKUP(Table3[[#This Row],[Condition]],$O$8:$P$28,2)</f>
        <v>11</v>
      </c>
      <c r="N296" s="10"/>
      <c r="O296" s="10"/>
    </row>
    <row r="297" spans="1:15">
      <c r="A297" s="4">
        <v>43690.25</v>
      </c>
      <c r="B297">
        <v>13</v>
      </c>
      <c r="C297">
        <v>6</v>
      </c>
      <c r="D297">
        <v>79</v>
      </c>
      <c r="E297" t="s">
        <v>13</v>
      </c>
      <c r="F297" t="s">
        <v>72</v>
      </c>
      <c r="G297" t="s">
        <v>29</v>
      </c>
      <c r="H297" t="s">
        <v>45</v>
      </c>
      <c r="I297" t="s">
        <v>17</v>
      </c>
      <c r="J297" t="s">
        <v>148</v>
      </c>
      <c r="K297" t="s">
        <v>19</v>
      </c>
      <c r="L297" t="s">
        <v>23</v>
      </c>
      <c r="M297" s="20">
        <f>VLOOKUP(Table3[[#This Row],[Condition]],$O$8:$P$28,2)</f>
        <v>11</v>
      </c>
      <c r="N297" s="10"/>
      <c r="O297" s="10"/>
    </row>
    <row r="298" spans="1:15">
      <c r="A298" s="4">
        <v>43690.291666666664</v>
      </c>
      <c r="B298">
        <v>13</v>
      </c>
      <c r="C298">
        <v>7</v>
      </c>
      <c r="D298">
        <v>80</v>
      </c>
      <c r="E298" t="s">
        <v>13</v>
      </c>
      <c r="F298" t="s">
        <v>97</v>
      </c>
      <c r="G298" t="s">
        <v>29</v>
      </c>
      <c r="H298" t="s">
        <v>45</v>
      </c>
      <c r="I298" t="s">
        <v>17</v>
      </c>
      <c r="J298" t="s">
        <v>146</v>
      </c>
      <c r="K298" t="s">
        <v>19</v>
      </c>
      <c r="L298" t="s">
        <v>23</v>
      </c>
      <c r="M298" s="20">
        <f>VLOOKUP(Table3[[#This Row],[Condition]],$O$8:$P$28,2)</f>
        <v>11</v>
      </c>
      <c r="N298" s="10"/>
      <c r="O298" s="10"/>
    </row>
    <row r="299" spans="1:15">
      <c r="A299" s="4">
        <v>43690.333333333336</v>
      </c>
      <c r="B299">
        <v>13</v>
      </c>
      <c r="C299">
        <v>8</v>
      </c>
      <c r="D299">
        <v>81</v>
      </c>
      <c r="E299" t="s">
        <v>13</v>
      </c>
      <c r="F299" t="s">
        <v>129</v>
      </c>
      <c r="G299" t="s">
        <v>29</v>
      </c>
      <c r="H299" t="s">
        <v>94</v>
      </c>
      <c r="I299" t="s">
        <v>17</v>
      </c>
      <c r="J299" t="s">
        <v>146</v>
      </c>
      <c r="K299" t="s">
        <v>19</v>
      </c>
      <c r="L299" t="s">
        <v>23</v>
      </c>
      <c r="M299" s="20">
        <f>VLOOKUP(Table3[[#This Row],[Condition]],$O$8:$P$28,2)</f>
        <v>11</v>
      </c>
      <c r="N299" s="10"/>
      <c r="O299" s="10"/>
    </row>
    <row r="300" spans="1:15">
      <c r="A300" s="4">
        <v>43690.375</v>
      </c>
      <c r="B300">
        <v>13</v>
      </c>
      <c r="C300">
        <v>9</v>
      </c>
      <c r="D300">
        <v>80</v>
      </c>
      <c r="E300" t="s">
        <v>76</v>
      </c>
      <c r="F300" t="s">
        <v>72</v>
      </c>
      <c r="G300" t="s">
        <v>29</v>
      </c>
      <c r="H300" t="s">
        <v>49</v>
      </c>
      <c r="I300" t="s">
        <v>17</v>
      </c>
      <c r="J300" t="s">
        <v>146</v>
      </c>
      <c r="K300" t="s">
        <v>19</v>
      </c>
      <c r="L300" t="s">
        <v>23</v>
      </c>
      <c r="M300" s="20">
        <f>VLOOKUP(Table3[[#This Row],[Condition]],$O$8:$P$28,2)</f>
        <v>11</v>
      </c>
      <c r="N300" s="10"/>
      <c r="O300" s="10"/>
    </row>
    <row r="301" spans="1:15">
      <c r="A301" s="4">
        <v>43690.416666666664</v>
      </c>
      <c r="B301">
        <v>13</v>
      </c>
      <c r="C301">
        <v>10</v>
      </c>
      <c r="D301">
        <v>80</v>
      </c>
      <c r="E301" t="s">
        <v>31</v>
      </c>
      <c r="F301" t="s">
        <v>38</v>
      </c>
      <c r="G301" t="s">
        <v>21</v>
      </c>
      <c r="H301" t="s">
        <v>26</v>
      </c>
      <c r="I301" t="s">
        <v>17</v>
      </c>
      <c r="J301" t="s">
        <v>138</v>
      </c>
      <c r="K301" t="s">
        <v>19</v>
      </c>
      <c r="L301" t="s">
        <v>84</v>
      </c>
      <c r="M301" s="20">
        <f>VLOOKUP(Table3[[#This Row],[Condition]],$O$8:$P$28,2)</f>
        <v>8</v>
      </c>
      <c r="N301" s="10"/>
      <c r="O301" s="10"/>
    </row>
    <row r="302" spans="1:15">
      <c r="A302" s="4">
        <v>43690.458333333336</v>
      </c>
      <c r="B302">
        <v>13</v>
      </c>
      <c r="C302">
        <v>11</v>
      </c>
      <c r="D302">
        <v>78</v>
      </c>
      <c r="E302" t="s">
        <v>24</v>
      </c>
      <c r="F302" t="s">
        <v>25</v>
      </c>
      <c r="G302" t="s">
        <v>75</v>
      </c>
      <c r="H302" t="s">
        <v>26</v>
      </c>
      <c r="I302" t="s">
        <v>17</v>
      </c>
      <c r="J302" t="s">
        <v>148</v>
      </c>
      <c r="K302" t="s">
        <v>185</v>
      </c>
      <c r="L302" t="s">
        <v>84</v>
      </c>
      <c r="M302" s="20">
        <f>VLOOKUP(Table3[[#This Row],[Condition]],$O$8:$P$28,2)</f>
        <v>8</v>
      </c>
      <c r="N302" s="10"/>
      <c r="O302" s="10"/>
    </row>
    <row r="303" spans="1:15">
      <c r="A303" s="4">
        <v>43690.5</v>
      </c>
      <c r="B303">
        <v>13</v>
      </c>
      <c r="C303">
        <v>12</v>
      </c>
      <c r="D303">
        <v>80</v>
      </c>
      <c r="E303" t="s">
        <v>31</v>
      </c>
      <c r="F303" t="s">
        <v>38</v>
      </c>
      <c r="G303" t="s">
        <v>34</v>
      </c>
      <c r="H303" t="s">
        <v>17</v>
      </c>
      <c r="I303" t="s">
        <v>17</v>
      </c>
      <c r="J303" t="s">
        <v>143</v>
      </c>
      <c r="K303" t="s">
        <v>19</v>
      </c>
      <c r="L303" t="s">
        <v>23</v>
      </c>
      <c r="M303" s="20">
        <f>VLOOKUP(Table3[[#This Row],[Condition]],$O$8:$P$28,2)</f>
        <v>11</v>
      </c>
      <c r="N303" s="10"/>
      <c r="O303" s="10"/>
    </row>
    <row r="304" spans="1:15">
      <c r="A304" s="4">
        <v>43690.541666666664</v>
      </c>
      <c r="B304">
        <v>13</v>
      </c>
      <c r="C304">
        <v>13</v>
      </c>
      <c r="D304">
        <v>81</v>
      </c>
      <c r="E304" t="s">
        <v>27</v>
      </c>
      <c r="F304" t="s">
        <v>38</v>
      </c>
      <c r="G304" t="s">
        <v>75</v>
      </c>
      <c r="H304" t="s">
        <v>26</v>
      </c>
      <c r="I304" t="s">
        <v>17</v>
      </c>
      <c r="J304" t="s">
        <v>143</v>
      </c>
      <c r="K304" t="s">
        <v>19</v>
      </c>
      <c r="L304" t="s">
        <v>23</v>
      </c>
      <c r="M304" s="20">
        <f>VLOOKUP(Table3[[#This Row],[Condition]],$O$8:$P$28,2)</f>
        <v>11</v>
      </c>
      <c r="N304" s="10"/>
      <c r="O304" s="10"/>
    </row>
    <row r="305" spans="1:15">
      <c r="A305" s="4">
        <v>43690.583333333336</v>
      </c>
      <c r="B305">
        <v>13</v>
      </c>
      <c r="C305">
        <v>14</v>
      </c>
      <c r="D305">
        <v>82</v>
      </c>
      <c r="E305" t="s">
        <v>24</v>
      </c>
      <c r="F305" t="s">
        <v>38</v>
      </c>
      <c r="G305" t="s">
        <v>75</v>
      </c>
      <c r="H305" t="s">
        <v>49</v>
      </c>
      <c r="I305" t="s">
        <v>17</v>
      </c>
      <c r="J305" t="s">
        <v>159</v>
      </c>
      <c r="K305" t="s">
        <v>19</v>
      </c>
      <c r="L305" t="s">
        <v>20</v>
      </c>
      <c r="M305" s="20">
        <f>VLOOKUP(Table3[[#This Row],[Condition]],$O$8:$P$28,2)</f>
        <v>13</v>
      </c>
      <c r="N305" s="10"/>
      <c r="O305" s="10"/>
    </row>
    <row r="306" spans="1:15">
      <c r="A306" s="4">
        <v>43690.625</v>
      </c>
      <c r="B306">
        <v>13</v>
      </c>
      <c r="C306">
        <v>15</v>
      </c>
      <c r="D306">
        <v>85</v>
      </c>
      <c r="E306" t="s">
        <v>31</v>
      </c>
      <c r="F306" t="s">
        <v>112</v>
      </c>
      <c r="G306" t="s">
        <v>68</v>
      </c>
      <c r="H306" t="s">
        <v>26</v>
      </c>
      <c r="I306" t="s">
        <v>17</v>
      </c>
      <c r="J306" t="s">
        <v>161</v>
      </c>
      <c r="K306" t="s">
        <v>19</v>
      </c>
      <c r="L306" t="s">
        <v>20</v>
      </c>
      <c r="M306" s="20">
        <f>VLOOKUP(Table3[[#This Row],[Condition]],$O$8:$P$28,2)</f>
        <v>13</v>
      </c>
      <c r="N306" s="10"/>
      <c r="O306" s="10"/>
    </row>
    <row r="307" spans="1:15">
      <c r="A307" s="4">
        <v>43690.666666666664</v>
      </c>
      <c r="B307">
        <v>13</v>
      </c>
      <c r="C307">
        <v>16</v>
      </c>
      <c r="D307">
        <v>85</v>
      </c>
      <c r="E307" t="s">
        <v>27</v>
      </c>
      <c r="F307" t="s">
        <v>129</v>
      </c>
      <c r="G307" t="s">
        <v>68</v>
      </c>
      <c r="H307" t="s">
        <v>62</v>
      </c>
      <c r="I307" t="s">
        <v>17</v>
      </c>
      <c r="J307" t="s">
        <v>157</v>
      </c>
      <c r="K307" t="s">
        <v>19</v>
      </c>
      <c r="L307" t="s">
        <v>20</v>
      </c>
      <c r="M307" s="20">
        <f>VLOOKUP(Table3[[#This Row],[Condition]],$O$8:$P$28,2)</f>
        <v>13</v>
      </c>
      <c r="N307" s="10"/>
      <c r="O307" s="10"/>
    </row>
    <row r="308" spans="1:15">
      <c r="A308" s="4">
        <v>43690.708333333336</v>
      </c>
      <c r="B308">
        <v>13</v>
      </c>
      <c r="C308">
        <v>17</v>
      </c>
      <c r="D308">
        <v>84</v>
      </c>
      <c r="E308" t="s">
        <v>27</v>
      </c>
      <c r="F308" t="s">
        <v>97</v>
      </c>
      <c r="G308" t="s">
        <v>75</v>
      </c>
      <c r="H308" t="s">
        <v>26</v>
      </c>
      <c r="I308" t="s">
        <v>17</v>
      </c>
      <c r="J308" t="s">
        <v>157</v>
      </c>
      <c r="K308" t="s">
        <v>19</v>
      </c>
      <c r="L308" t="s">
        <v>20</v>
      </c>
      <c r="M308" s="20">
        <f>VLOOKUP(Table3[[#This Row],[Condition]],$O$8:$P$28,2)</f>
        <v>13</v>
      </c>
      <c r="N308" s="10"/>
      <c r="O308" s="10"/>
    </row>
    <row r="309" spans="1:15">
      <c r="A309" s="4">
        <v>43690.75</v>
      </c>
      <c r="B309">
        <v>13</v>
      </c>
      <c r="C309">
        <v>18</v>
      </c>
      <c r="D309">
        <v>84</v>
      </c>
      <c r="E309" t="s">
        <v>27</v>
      </c>
      <c r="F309" t="s">
        <v>97</v>
      </c>
      <c r="G309" t="s">
        <v>110</v>
      </c>
      <c r="H309" t="s">
        <v>16</v>
      </c>
      <c r="I309" t="s">
        <v>17</v>
      </c>
      <c r="J309" t="s">
        <v>157</v>
      </c>
      <c r="K309" t="s">
        <v>19</v>
      </c>
      <c r="L309" t="s">
        <v>20</v>
      </c>
      <c r="M309" s="20">
        <f>VLOOKUP(Table3[[#This Row],[Condition]],$O$8:$P$28,2)</f>
        <v>13</v>
      </c>
      <c r="N309" s="10"/>
      <c r="O309" s="10"/>
    </row>
    <row r="310" spans="1:15">
      <c r="A310" s="4">
        <v>43690.791666666664</v>
      </c>
      <c r="B310">
        <v>13</v>
      </c>
      <c r="C310">
        <v>19</v>
      </c>
      <c r="D310">
        <v>83</v>
      </c>
      <c r="E310" t="s">
        <v>24</v>
      </c>
      <c r="F310" t="s">
        <v>144</v>
      </c>
      <c r="G310" t="s">
        <v>71</v>
      </c>
      <c r="H310" t="s">
        <v>62</v>
      </c>
      <c r="I310" t="s">
        <v>17</v>
      </c>
      <c r="J310" t="s">
        <v>161</v>
      </c>
      <c r="K310" t="s">
        <v>19</v>
      </c>
      <c r="L310" t="s">
        <v>20</v>
      </c>
      <c r="M310" s="20">
        <f>VLOOKUP(Table3[[#This Row],[Condition]],$O$8:$P$28,2)</f>
        <v>13</v>
      </c>
      <c r="N310" s="10"/>
      <c r="O310" s="10"/>
    </row>
    <row r="311" spans="1:15">
      <c r="A311" s="4">
        <v>43690.833333333336</v>
      </c>
      <c r="B311">
        <v>13</v>
      </c>
      <c r="C311">
        <v>20</v>
      </c>
      <c r="D311">
        <v>82</v>
      </c>
      <c r="E311" t="s">
        <v>99</v>
      </c>
      <c r="F311" t="s">
        <v>79</v>
      </c>
      <c r="G311" t="s">
        <v>75</v>
      </c>
      <c r="H311" t="s">
        <v>62</v>
      </c>
      <c r="I311" t="s">
        <v>17</v>
      </c>
      <c r="J311" t="s">
        <v>159</v>
      </c>
      <c r="K311" t="s">
        <v>19</v>
      </c>
      <c r="L311" t="s">
        <v>86</v>
      </c>
      <c r="M311" s="20">
        <f>VLOOKUP(Table3[[#This Row],[Condition]],$O$8:$P$28,2)</f>
        <v>3</v>
      </c>
      <c r="N311" s="10"/>
      <c r="O311" s="10"/>
    </row>
    <row r="312" spans="1:15">
      <c r="A312" s="4">
        <v>43690.875</v>
      </c>
      <c r="B312">
        <v>13</v>
      </c>
      <c r="C312">
        <v>21</v>
      </c>
      <c r="D312">
        <v>80</v>
      </c>
      <c r="E312" t="s">
        <v>37</v>
      </c>
      <c r="F312" t="s">
        <v>28</v>
      </c>
      <c r="G312" t="s">
        <v>29</v>
      </c>
      <c r="H312" t="s">
        <v>52</v>
      </c>
      <c r="I312" t="s">
        <v>17</v>
      </c>
      <c r="J312" t="s">
        <v>161</v>
      </c>
      <c r="K312" t="s">
        <v>19</v>
      </c>
      <c r="L312" t="s">
        <v>186</v>
      </c>
      <c r="M312" s="20">
        <f>VLOOKUP(Table3[[#This Row],[Condition]],$O$8:$P$28,2)</f>
        <v>7</v>
      </c>
      <c r="N312" s="10"/>
      <c r="O312" s="10"/>
    </row>
    <row r="313" spans="1:15">
      <c r="A313" s="4">
        <v>43690.916666666664</v>
      </c>
      <c r="B313">
        <v>13</v>
      </c>
      <c r="C313">
        <v>22</v>
      </c>
      <c r="D313">
        <v>80</v>
      </c>
      <c r="E313" t="s">
        <v>37</v>
      </c>
      <c r="F313" t="s">
        <v>28</v>
      </c>
      <c r="G313" t="s">
        <v>57</v>
      </c>
      <c r="H313" t="s">
        <v>41</v>
      </c>
      <c r="I313" t="s">
        <v>17</v>
      </c>
      <c r="J313" t="s">
        <v>161</v>
      </c>
      <c r="K313" t="s">
        <v>19</v>
      </c>
      <c r="L313" t="s">
        <v>20</v>
      </c>
      <c r="M313" s="20">
        <f>VLOOKUP(Table3[[#This Row],[Condition]],$O$8:$P$28,2)</f>
        <v>13</v>
      </c>
      <c r="N313" s="10"/>
      <c r="O313" s="10"/>
    </row>
    <row r="314" spans="1:15">
      <c r="A314" s="4">
        <v>43690.958333333336</v>
      </c>
      <c r="B314">
        <v>13</v>
      </c>
      <c r="C314">
        <v>23</v>
      </c>
      <c r="D314">
        <v>79</v>
      </c>
      <c r="E314" t="s">
        <v>99</v>
      </c>
      <c r="F314" t="s">
        <v>187</v>
      </c>
      <c r="G314" t="s">
        <v>33</v>
      </c>
      <c r="H314" t="s">
        <v>16</v>
      </c>
      <c r="I314" t="s">
        <v>17</v>
      </c>
      <c r="J314" t="s">
        <v>157</v>
      </c>
      <c r="K314" t="s">
        <v>19</v>
      </c>
      <c r="L314" t="s">
        <v>23</v>
      </c>
      <c r="M314" s="20">
        <f>VLOOKUP(Table3[[#This Row],[Condition]],$O$8:$P$28,2)</f>
        <v>11</v>
      </c>
      <c r="N314" s="10"/>
      <c r="O314" s="10"/>
    </row>
    <row r="315" spans="1:15">
      <c r="A315" s="4">
        <v>43691</v>
      </c>
      <c r="B315">
        <v>14</v>
      </c>
      <c r="C315">
        <v>0</v>
      </c>
      <c r="D315">
        <v>78</v>
      </c>
      <c r="E315" t="s">
        <v>99</v>
      </c>
      <c r="F315" t="s">
        <v>188</v>
      </c>
      <c r="G315" t="s">
        <v>117</v>
      </c>
      <c r="H315" t="s">
        <v>41</v>
      </c>
      <c r="I315" t="s">
        <v>17</v>
      </c>
      <c r="J315" t="s">
        <v>157</v>
      </c>
      <c r="K315" t="s">
        <v>19</v>
      </c>
      <c r="L315" t="s">
        <v>23</v>
      </c>
      <c r="M315" s="20">
        <f>VLOOKUP(Table3[[#This Row],[Condition]],$O$8:$P$28,2)</f>
        <v>11</v>
      </c>
      <c r="N315" s="10"/>
      <c r="O315" s="10"/>
    </row>
    <row r="316" spans="1:15">
      <c r="A316" s="4">
        <v>43691.041666666664</v>
      </c>
      <c r="B316">
        <v>14</v>
      </c>
      <c r="C316">
        <v>1</v>
      </c>
      <c r="D316">
        <v>77</v>
      </c>
      <c r="E316" t="s">
        <v>12</v>
      </c>
      <c r="F316" t="s">
        <v>188</v>
      </c>
      <c r="G316" t="s">
        <v>34</v>
      </c>
      <c r="H316" t="s">
        <v>17</v>
      </c>
      <c r="I316" t="s">
        <v>17</v>
      </c>
      <c r="J316" t="s">
        <v>152</v>
      </c>
      <c r="K316" t="s">
        <v>19</v>
      </c>
      <c r="L316" t="s">
        <v>20</v>
      </c>
      <c r="M316" s="20">
        <f>VLOOKUP(Table3[[#This Row],[Condition]],$O$8:$P$28,2)</f>
        <v>13</v>
      </c>
      <c r="N316" s="10"/>
      <c r="O316" s="10"/>
    </row>
    <row r="317" spans="1:15">
      <c r="A317" s="4">
        <v>43691.083333333336</v>
      </c>
      <c r="B317">
        <v>14</v>
      </c>
      <c r="C317">
        <v>2</v>
      </c>
      <c r="D317">
        <v>77</v>
      </c>
      <c r="E317" t="s">
        <v>12</v>
      </c>
      <c r="F317" t="s">
        <v>188</v>
      </c>
      <c r="G317" t="s">
        <v>21</v>
      </c>
      <c r="H317" t="s">
        <v>41</v>
      </c>
      <c r="I317" t="s">
        <v>17</v>
      </c>
      <c r="J317" t="s">
        <v>157</v>
      </c>
      <c r="K317" t="s">
        <v>19</v>
      </c>
      <c r="L317" t="s">
        <v>30</v>
      </c>
      <c r="M317" s="20">
        <f>VLOOKUP(Table3[[#This Row],[Condition]],$O$8:$P$28,2)</f>
        <v>17</v>
      </c>
      <c r="N317" s="10"/>
      <c r="O317" s="10"/>
    </row>
    <row r="318" spans="1:15">
      <c r="A318" s="4">
        <v>43691.125</v>
      </c>
      <c r="B318">
        <v>14</v>
      </c>
      <c r="C318">
        <v>3</v>
      </c>
      <c r="D318">
        <v>77</v>
      </c>
      <c r="E318" t="s">
        <v>12</v>
      </c>
      <c r="F318" t="s">
        <v>188</v>
      </c>
      <c r="G318" t="s">
        <v>21</v>
      </c>
      <c r="H318" t="s">
        <v>26</v>
      </c>
      <c r="I318" t="s">
        <v>17</v>
      </c>
      <c r="J318" t="s">
        <v>157</v>
      </c>
      <c r="K318" t="s">
        <v>19</v>
      </c>
      <c r="L318" t="s">
        <v>20</v>
      </c>
      <c r="M318" s="20">
        <f>VLOOKUP(Table3[[#This Row],[Condition]],$O$8:$P$28,2)</f>
        <v>13</v>
      </c>
      <c r="N318" s="10"/>
      <c r="O318" s="10"/>
    </row>
    <row r="319" spans="1:15">
      <c r="A319" s="4">
        <v>43691.166666666664</v>
      </c>
      <c r="B319">
        <v>14</v>
      </c>
      <c r="C319">
        <v>4</v>
      </c>
      <c r="D319">
        <v>76</v>
      </c>
      <c r="E319" t="s">
        <v>12</v>
      </c>
      <c r="F319" t="s">
        <v>189</v>
      </c>
      <c r="G319" t="s">
        <v>34</v>
      </c>
      <c r="H319" t="s">
        <v>17</v>
      </c>
      <c r="I319" t="s">
        <v>17</v>
      </c>
      <c r="J319" t="s">
        <v>161</v>
      </c>
      <c r="K319" t="s">
        <v>19</v>
      </c>
      <c r="L319" t="s">
        <v>36</v>
      </c>
      <c r="M319" s="20">
        <f>VLOOKUP(Table3[[#This Row],[Condition]],$O$8:$P$28,2)</f>
        <v>21</v>
      </c>
      <c r="N319" s="10"/>
      <c r="O319" s="10"/>
    </row>
    <row r="320" spans="1:15">
      <c r="A320" s="4">
        <v>43691.208333333336</v>
      </c>
      <c r="B320">
        <v>14</v>
      </c>
      <c r="C320">
        <v>5</v>
      </c>
      <c r="D320">
        <v>76</v>
      </c>
      <c r="E320" t="s">
        <v>24</v>
      </c>
      <c r="F320" t="s">
        <v>101</v>
      </c>
      <c r="G320" t="s">
        <v>21</v>
      </c>
      <c r="H320" t="s">
        <v>26</v>
      </c>
      <c r="I320" t="s">
        <v>17</v>
      </c>
      <c r="J320" t="s">
        <v>150</v>
      </c>
      <c r="K320" t="s">
        <v>19</v>
      </c>
      <c r="L320" t="s">
        <v>30</v>
      </c>
      <c r="M320" s="20">
        <f>VLOOKUP(Table3[[#This Row],[Condition]],$O$8:$P$28,2)</f>
        <v>17</v>
      </c>
      <c r="N320" s="10"/>
      <c r="O320" s="10"/>
    </row>
    <row r="321" spans="1:15">
      <c r="A321" s="4">
        <v>43691.25</v>
      </c>
      <c r="B321">
        <v>14</v>
      </c>
      <c r="C321">
        <v>6</v>
      </c>
      <c r="D321">
        <v>78</v>
      </c>
      <c r="E321" t="s">
        <v>12</v>
      </c>
      <c r="F321" t="s">
        <v>28</v>
      </c>
      <c r="G321" t="s">
        <v>21</v>
      </c>
      <c r="H321" t="s">
        <v>16</v>
      </c>
      <c r="I321" t="s">
        <v>17</v>
      </c>
      <c r="J321" t="s">
        <v>142</v>
      </c>
      <c r="K321" t="s">
        <v>19</v>
      </c>
      <c r="L321" t="s">
        <v>30</v>
      </c>
      <c r="M321" s="20">
        <f>VLOOKUP(Table3[[#This Row],[Condition]],$O$8:$P$28,2)</f>
        <v>17</v>
      </c>
      <c r="N321" s="10"/>
      <c r="O321" s="10"/>
    </row>
    <row r="322" spans="1:15">
      <c r="A322" s="4">
        <v>43691.291666666664</v>
      </c>
      <c r="B322">
        <v>14</v>
      </c>
      <c r="C322">
        <v>7</v>
      </c>
      <c r="D322">
        <v>81</v>
      </c>
      <c r="E322" t="s">
        <v>24</v>
      </c>
      <c r="F322" t="s">
        <v>149</v>
      </c>
      <c r="G322" t="s">
        <v>117</v>
      </c>
      <c r="H322" t="s">
        <v>49</v>
      </c>
      <c r="I322" t="s">
        <v>17</v>
      </c>
      <c r="J322" t="s">
        <v>142</v>
      </c>
      <c r="K322" t="s">
        <v>19</v>
      </c>
      <c r="L322" t="s">
        <v>30</v>
      </c>
      <c r="M322" s="20">
        <f>VLOOKUP(Table3[[#This Row],[Condition]],$O$8:$P$28,2)</f>
        <v>17</v>
      </c>
      <c r="N322" s="10"/>
      <c r="O322" s="10"/>
    </row>
    <row r="323" spans="1:15">
      <c r="A323" s="4">
        <v>43691.333333333336</v>
      </c>
      <c r="B323">
        <v>14</v>
      </c>
      <c r="C323">
        <v>8</v>
      </c>
      <c r="D323">
        <v>83</v>
      </c>
      <c r="E323" t="s">
        <v>27</v>
      </c>
      <c r="F323" t="s">
        <v>72</v>
      </c>
      <c r="G323" t="s">
        <v>115</v>
      </c>
      <c r="H323" t="s">
        <v>52</v>
      </c>
      <c r="I323" t="s">
        <v>17</v>
      </c>
      <c r="J323" t="s">
        <v>142</v>
      </c>
      <c r="K323" t="s">
        <v>19</v>
      </c>
      <c r="L323" t="s">
        <v>30</v>
      </c>
      <c r="M323" s="20">
        <f>VLOOKUP(Table3[[#This Row],[Condition]],$O$8:$P$28,2)</f>
        <v>17</v>
      </c>
      <c r="N323" s="10"/>
      <c r="O323" s="10"/>
    </row>
    <row r="324" spans="1:15">
      <c r="A324" s="4">
        <v>43691.375</v>
      </c>
      <c r="B324">
        <v>14</v>
      </c>
      <c r="C324">
        <v>9</v>
      </c>
      <c r="D324">
        <v>83</v>
      </c>
      <c r="E324" t="s">
        <v>27</v>
      </c>
      <c r="F324" t="s">
        <v>72</v>
      </c>
      <c r="G324" t="s">
        <v>44</v>
      </c>
      <c r="H324" t="s">
        <v>69</v>
      </c>
      <c r="I324" t="s">
        <v>17</v>
      </c>
      <c r="J324" t="s">
        <v>142</v>
      </c>
      <c r="K324" t="s">
        <v>19</v>
      </c>
      <c r="L324" t="s">
        <v>20</v>
      </c>
      <c r="M324" s="20">
        <f>VLOOKUP(Table3[[#This Row],[Condition]],$O$8:$P$28,2)</f>
        <v>13</v>
      </c>
      <c r="N324" s="10"/>
      <c r="O324" s="10"/>
    </row>
    <row r="325" spans="1:15">
      <c r="A325" s="4">
        <v>43691.416666666664</v>
      </c>
      <c r="B325">
        <v>14</v>
      </c>
      <c r="C325">
        <v>10</v>
      </c>
      <c r="D325">
        <v>86</v>
      </c>
      <c r="E325" t="s">
        <v>31</v>
      </c>
      <c r="F325" t="s">
        <v>114</v>
      </c>
      <c r="G325" t="s">
        <v>115</v>
      </c>
      <c r="H325" t="s">
        <v>45</v>
      </c>
      <c r="I325" t="s">
        <v>17</v>
      </c>
      <c r="J325" t="s">
        <v>142</v>
      </c>
      <c r="K325" t="s">
        <v>19</v>
      </c>
      <c r="L325" t="s">
        <v>20</v>
      </c>
      <c r="M325" s="20">
        <f>VLOOKUP(Table3[[#This Row],[Condition]],$O$8:$P$28,2)</f>
        <v>13</v>
      </c>
      <c r="N325" s="10"/>
      <c r="O325" s="10"/>
    </row>
    <row r="326" spans="1:15">
      <c r="A326" s="4">
        <v>43691.458333333336</v>
      </c>
      <c r="B326">
        <v>14</v>
      </c>
      <c r="C326">
        <v>11</v>
      </c>
      <c r="D326">
        <v>87</v>
      </c>
      <c r="E326" t="s">
        <v>31</v>
      </c>
      <c r="F326" t="s">
        <v>109</v>
      </c>
      <c r="G326" t="s">
        <v>115</v>
      </c>
      <c r="H326" t="s">
        <v>82</v>
      </c>
      <c r="I326" t="s">
        <v>17</v>
      </c>
      <c r="J326" t="s">
        <v>139</v>
      </c>
      <c r="K326" t="s">
        <v>19</v>
      </c>
      <c r="L326" t="s">
        <v>20</v>
      </c>
      <c r="M326" s="20">
        <f>VLOOKUP(Table3[[#This Row],[Condition]],$O$8:$P$28,2)</f>
        <v>13</v>
      </c>
      <c r="N326" s="10"/>
      <c r="O326" s="10"/>
    </row>
    <row r="327" spans="1:15">
      <c r="A327" s="4">
        <v>43691.5</v>
      </c>
      <c r="B327">
        <v>14</v>
      </c>
      <c r="C327">
        <v>12</v>
      </c>
      <c r="D327">
        <v>88</v>
      </c>
      <c r="E327" t="s">
        <v>31</v>
      </c>
      <c r="F327" t="s">
        <v>116</v>
      </c>
      <c r="G327" t="s">
        <v>44</v>
      </c>
      <c r="H327" t="s">
        <v>151</v>
      </c>
      <c r="I327" t="s">
        <v>170</v>
      </c>
      <c r="J327" t="s">
        <v>139</v>
      </c>
      <c r="K327" t="s">
        <v>19</v>
      </c>
      <c r="L327" t="s">
        <v>20</v>
      </c>
      <c r="M327" s="20">
        <f>VLOOKUP(Table3[[#This Row],[Condition]],$O$8:$P$28,2)</f>
        <v>13</v>
      </c>
      <c r="N327" s="10"/>
      <c r="O327" s="10"/>
    </row>
    <row r="328" spans="1:15">
      <c r="A328" s="4">
        <v>43691.541666666664</v>
      </c>
      <c r="B328">
        <v>14</v>
      </c>
      <c r="C328">
        <v>13</v>
      </c>
      <c r="D328">
        <v>88</v>
      </c>
      <c r="E328" t="s">
        <v>31</v>
      </c>
      <c r="F328" t="s">
        <v>116</v>
      </c>
      <c r="G328" t="s">
        <v>33</v>
      </c>
      <c r="H328" t="s">
        <v>69</v>
      </c>
      <c r="I328" t="s">
        <v>17</v>
      </c>
      <c r="J328" t="s">
        <v>146</v>
      </c>
      <c r="K328" t="s">
        <v>19</v>
      </c>
      <c r="L328" t="s">
        <v>20</v>
      </c>
      <c r="M328" s="20">
        <f>VLOOKUP(Table3[[#This Row],[Condition]],$O$8:$P$28,2)</f>
        <v>13</v>
      </c>
      <c r="N328" s="10"/>
      <c r="O328" s="10"/>
    </row>
    <row r="329" spans="1:15">
      <c r="A329" s="4">
        <v>43691.583333333336</v>
      </c>
      <c r="B329">
        <v>14</v>
      </c>
      <c r="C329">
        <v>14</v>
      </c>
      <c r="D329">
        <v>88</v>
      </c>
      <c r="E329" t="s">
        <v>76</v>
      </c>
      <c r="F329" t="s">
        <v>66</v>
      </c>
      <c r="G329" t="s">
        <v>33</v>
      </c>
      <c r="H329" t="s">
        <v>45</v>
      </c>
      <c r="I329" t="s">
        <v>17</v>
      </c>
      <c r="J329" t="s">
        <v>148</v>
      </c>
      <c r="K329" t="s">
        <v>19</v>
      </c>
      <c r="L329" t="s">
        <v>20</v>
      </c>
      <c r="M329" s="20">
        <f>VLOOKUP(Table3[[#This Row],[Condition]],$O$8:$P$28,2)</f>
        <v>13</v>
      </c>
      <c r="N329" s="10"/>
      <c r="O329" s="10"/>
    </row>
    <row r="330" spans="1:15">
      <c r="A330" s="4">
        <v>43691.625</v>
      </c>
      <c r="B330">
        <v>14</v>
      </c>
      <c r="C330">
        <v>15</v>
      </c>
      <c r="D330">
        <v>88</v>
      </c>
      <c r="E330" t="s">
        <v>76</v>
      </c>
      <c r="F330" t="s">
        <v>66</v>
      </c>
      <c r="G330" t="s">
        <v>33</v>
      </c>
      <c r="H330" t="s">
        <v>49</v>
      </c>
      <c r="I330" t="s">
        <v>17</v>
      </c>
      <c r="J330" t="s">
        <v>148</v>
      </c>
      <c r="K330" t="s">
        <v>19</v>
      </c>
      <c r="L330" t="s">
        <v>20</v>
      </c>
      <c r="M330" s="20">
        <f>VLOOKUP(Table3[[#This Row],[Condition]],$O$8:$P$28,2)</f>
        <v>13</v>
      </c>
      <c r="N330" s="10"/>
      <c r="O330" s="10"/>
    </row>
    <row r="331" spans="1:15">
      <c r="A331" s="4">
        <v>43691.666666666664</v>
      </c>
      <c r="B331">
        <v>14</v>
      </c>
      <c r="C331">
        <v>16</v>
      </c>
      <c r="D331">
        <v>89</v>
      </c>
      <c r="E331" t="s">
        <v>13</v>
      </c>
      <c r="F331" t="s">
        <v>169</v>
      </c>
      <c r="G331" t="s">
        <v>48</v>
      </c>
      <c r="H331" t="s">
        <v>62</v>
      </c>
      <c r="I331" t="s">
        <v>17</v>
      </c>
      <c r="J331" t="s">
        <v>146</v>
      </c>
      <c r="K331" t="s">
        <v>19</v>
      </c>
      <c r="L331" t="s">
        <v>20</v>
      </c>
      <c r="M331" s="20">
        <f>VLOOKUP(Table3[[#This Row],[Condition]],$O$8:$P$28,2)</f>
        <v>13</v>
      </c>
      <c r="N331" s="10"/>
      <c r="O331" s="10"/>
    </row>
    <row r="332" spans="1:15">
      <c r="A332" s="4">
        <v>43691.708333333336</v>
      </c>
      <c r="B332">
        <v>14</v>
      </c>
      <c r="C332">
        <v>17</v>
      </c>
      <c r="D332">
        <v>86</v>
      </c>
      <c r="E332" t="s">
        <v>76</v>
      </c>
      <c r="F332" t="s">
        <v>116</v>
      </c>
      <c r="G332" t="s">
        <v>57</v>
      </c>
      <c r="H332" t="s">
        <v>26</v>
      </c>
      <c r="I332" t="s">
        <v>17</v>
      </c>
      <c r="J332" t="s">
        <v>139</v>
      </c>
      <c r="K332" t="s">
        <v>19</v>
      </c>
      <c r="L332" t="s">
        <v>20</v>
      </c>
      <c r="M332" s="20">
        <f>VLOOKUP(Table3[[#This Row],[Condition]],$O$8:$P$28,2)</f>
        <v>13</v>
      </c>
      <c r="N332" s="10"/>
      <c r="O332" s="10"/>
    </row>
    <row r="333" spans="1:15">
      <c r="A333" s="4">
        <v>43691.75</v>
      </c>
      <c r="B333">
        <v>14</v>
      </c>
      <c r="C333">
        <v>18</v>
      </c>
      <c r="D333">
        <v>85</v>
      </c>
      <c r="E333" t="s">
        <v>81</v>
      </c>
      <c r="F333" t="s">
        <v>114</v>
      </c>
      <c r="G333" t="s">
        <v>64</v>
      </c>
      <c r="H333" t="s">
        <v>26</v>
      </c>
      <c r="I333" t="s">
        <v>17</v>
      </c>
      <c r="J333" t="s">
        <v>148</v>
      </c>
      <c r="K333" t="s">
        <v>19</v>
      </c>
      <c r="L333" t="s">
        <v>20</v>
      </c>
      <c r="M333" s="20">
        <f>VLOOKUP(Table3[[#This Row],[Condition]],$O$8:$P$28,2)</f>
        <v>13</v>
      </c>
      <c r="N333" s="10"/>
      <c r="O333" s="10"/>
    </row>
    <row r="334" spans="1:15">
      <c r="A334" s="4">
        <v>43691.791666666664</v>
      </c>
      <c r="B334">
        <v>14</v>
      </c>
      <c r="C334">
        <v>19</v>
      </c>
      <c r="D334">
        <v>83</v>
      </c>
      <c r="E334" t="s">
        <v>81</v>
      </c>
      <c r="F334" t="s">
        <v>129</v>
      </c>
      <c r="G334" t="s">
        <v>110</v>
      </c>
      <c r="H334" t="s">
        <v>41</v>
      </c>
      <c r="I334" t="s">
        <v>17</v>
      </c>
      <c r="J334" t="s">
        <v>137</v>
      </c>
      <c r="K334" t="s">
        <v>19</v>
      </c>
      <c r="L334" t="s">
        <v>20</v>
      </c>
      <c r="M334" s="20">
        <f>VLOOKUP(Table3[[#This Row],[Condition]],$O$8:$P$28,2)</f>
        <v>13</v>
      </c>
      <c r="N334" s="10"/>
      <c r="O334" s="10"/>
    </row>
    <row r="335" spans="1:15">
      <c r="A335" s="4">
        <v>43691.833333333336</v>
      </c>
      <c r="B335">
        <v>14</v>
      </c>
      <c r="C335">
        <v>20</v>
      </c>
      <c r="D335">
        <v>82</v>
      </c>
      <c r="E335" t="s">
        <v>81</v>
      </c>
      <c r="F335" t="s">
        <v>97</v>
      </c>
      <c r="G335" t="s">
        <v>64</v>
      </c>
      <c r="H335" t="s">
        <v>26</v>
      </c>
      <c r="I335" t="s">
        <v>17</v>
      </c>
      <c r="J335" t="s">
        <v>135</v>
      </c>
      <c r="K335" t="s">
        <v>19</v>
      </c>
      <c r="L335" t="s">
        <v>20</v>
      </c>
      <c r="M335" s="20">
        <f>VLOOKUP(Table3[[#This Row],[Condition]],$O$8:$P$28,2)</f>
        <v>13</v>
      </c>
      <c r="N335" s="10"/>
      <c r="O335" s="10"/>
    </row>
    <row r="336" spans="1:15">
      <c r="A336" s="4">
        <v>43691.875</v>
      </c>
      <c r="B336">
        <v>14</v>
      </c>
      <c r="C336">
        <v>21</v>
      </c>
      <c r="D336">
        <v>80</v>
      </c>
      <c r="E336" t="s">
        <v>81</v>
      </c>
      <c r="F336" t="s">
        <v>74</v>
      </c>
      <c r="G336" t="s">
        <v>34</v>
      </c>
      <c r="H336" t="s">
        <v>17</v>
      </c>
      <c r="I336" t="s">
        <v>17</v>
      </c>
      <c r="J336" t="s">
        <v>111</v>
      </c>
      <c r="K336" t="s">
        <v>19</v>
      </c>
      <c r="L336" t="s">
        <v>30</v>
      </c>
      <c r="M336" s="20">
        <f>VLOOKUP(Table3[[#This Row],[Condition]],$O$8:$P$28,2)</f>
        <v>17</v>
      </c>
      <c r="N336" s="10"/>
      <c r="O336" s="10"/>
    </row>
    <row r="337" spans="1:15">
      <c r="A337" s="4">
        <v>43691.916666666664</v>
      </c>
      <c r="B337">
        <v>14</v>
      </c>
      <c r="C337">
        <v>22</v>
      </c>
      <c r="D337">
        <v>80</v>
      </c>
      <c r="E337" t="s">
        <v>81</v>
      </c>
      <c r="F337" t="s">
        <v>74</v>
      </c>
      <c r="G337" t="s">
        <v>57</v>
      </c>
      <c r="H337" t="s">
        <v>41</v>
      </c>
      <c r="I337" t="s">
        <v>17</v>
      </c>
      <c r="J337" t="s">
        <v>122</v>
      </c>
      <c r="K337" t="s">
        <v>19</v>
      </c>
      <c r="L337" t="s">
        <v>30</v>
      </c>
      <c r="M337" s="20">
        <f>VLOOKUP(Table3[[#This Row],[Condition]],$O$8:$P$28,2)</f>
        <v>17</v>
      </c>
      <c r="N337" s="10"/>
      <c r="O337" s="10"/>
    </row>
    <row r="338" spans="1:15">
      <c r="A338" s="4">
        <v>43691.958333333336</v>
      </c>
      <c r="B338">
        <v>14</v>
      </c>
      <c r="C338">
        <v>23</v>
      </c>
      <c r="D338">
        <v>80</v>
      </c>
      <c r="E338" t="s">
        <v>81</v>
      </c>
      <c r="F338" t="s">
        <v>74</v>
      </c>
      <c r="G338" t="s">
        <v>34</v>
      </c>
      <c r="H338" t="s">
        <v>17</v>
      </c>
      <c r="I338" t="s">
        <v>17</v>
      </c>
      <c r="J338" t="s">
        <v>108</v>
      </c>
      <c r="K338" t="s">
        <v>19</v>
      </c>
      <c r="L338" t="s">
        <v>84</v>
      </c>
      <c r="M338" s="20">
        <f>VLOOKUP(Table3[[#This Row],[Condition]],$O$8:$P$28,2)</f>
        <v>8</v>
      </c>
      <c r="N338" s="10"/>
      <c r="O338" s="10"/>
    </row>
    <row r="339" spans="1:15">
      <c r="A339" s="4">
        <v>43692</v>
      </c>
      <c r="B339">
        <v>15</v>
      </c>
      <c r="C339">
        <v>0</v>
      </c>
      <c r="D339">
        <v>78</v>
      </c>
      <c r="E339" t="s">
        <v>27</v>
      </c>
      <c r="F339" t="s">
        <v>160</v>
      </c>
      <c r="G339" t="s">
        <v>57</v>
      </c>
      <c r="H339" t="s">
        <v>62</v>
      </c>
      <c r="I339" t="s">
        <v>17</v>
      </c>
      <c r="J339" t="s">
        <v>107</v>
      </c>
      <c r="K339" t="s">
        <v>19</v>
      </c>
      <c r="L339" t="s">
        <v>20</v>
      </c>
      <c r="M339" s="20">
        <f>VLOOKUP(Table3[[#This Row],[Condition]],$O$8:$P$28,2)</f>
        <v>13</v>
      </c>
      <c r="N339" s="10"/>
      <c r="O339" s="10"/>
    </row>
    <row r="340" spans="1:15">
      <c r="A340" s="4">
        <v>43692.041666666664</v>
      </c>
      <c r="B340">
        <v>15</v>
      </c>
      <c r="C340">
        <v>1</v>
      </c>
      <c r="D340">
        <v>78</v>
      </c>
      <c r="E340" t="s">
        <v>24</v>
      </c>
      <c r="F340" t="s">
        <v>25</v>
      </c>
      <c r="G340" t="s">
        <v>64</v>
      </c>
      <c r="H340" t="s">
        <v>26</v>
      </c>
      <c r="I340" t="s">
        <v>17</v>
      </c>
      <c r="J340" t="s">
        <v>107</v>
      </c>
      <c r="K340" t="s">
        <v>19</v>
      </c>
      <c r="L340" t="s">
        <v>20</v>
      </c>
      <c r="M340" s="20">
        <f>VLOOKUP(Table3[[#This Row],[Condition]],$O$8:$P$28,2)</f>
        <v>13</v>
      </c>
      <c r="N340" s="10"/>
      <c r="O340" s="10"/>
    </row>
    <row r="341" spans="1:15">
      <c r="A341" s="4">
        <v>43692.083333333336</v>
      </c>
      <c r="B341">
        <v>15</v>
      </c>
      <c r="C341">
        <v>2</v>
      </c>
      <c r="D341">
        <v>77</v>
      </c>
      <c r="E341" t="s">
        <v>27</v>
      </c>
      <c r="F341" t="s">
        <v>25</v>
      </c>
      <c r="G341" t="s">
        <v>48</v>
      </c>
      <c r="H341" t="s">
        <v>26</v>
      </c>
      <c r="I341" t="s">
        <v>17</v>
      </c>
      <c r="J341" t="s">
        <v>122</v>
      </c>
      <c r="K341" t="s">
        <v>19</v>
      </c>
      <c r="L341" t="s">
        <v>20</v>
      </c>
      <c r="M341" s="20">
        <f>VLOOKUP(Table3[[#This Row],[Condition]],$O$8:$P$28,2)</f>
        <v>13</v>
      </c>
      <c r="N341" s="10"/>
      <c r="O341" s="10"/>
    </row>
    <row r="342" spans="1:15">
      <c r="A342" s="4">
        <v>43692.125</v>
      </c>
      <c r="B342">
        <v>15</v>
      </c>
      <c r="C342">
        <v>3</v>
      </c>
      <c r="D342">
        <v>77</v>
      </c>
      <c r="E342" t="s">
        <v>27</v>
      </c>
      <c r="F342" t="s">
        <v>25</v>
      </c>
      <c r="G342" t="s">
        <v>48</v>
      </c>
      <c r="H342" t="s">
        <v>26</v>
      </c>
      <c r="I342" t="s">
        <v>17</v>
      </c>
      <c r="J342" t="s">
        <v>122</v>
      </c>
      <c r="K342" t="s">
        <v>19</v>
      </c>
      <c r="L342" t="s">
        <v>20</v>
      </c>
      <c r="M342" s="20">
        <f>VLOOKUP(Table3[[#This Row],[Condition]],$O$8:$P$28,2)</f>
        <v>13</v>
      </c>
      <c r="N342" s="10"/>
      <c r="O342" s="10"/>
    </row>
    <row r="343" spans="1:15">
      <c r="A343" s="4">
        <v>43692.166666666664</v>
      </c>
      <c r="B343">
        <v>15</v>
      </c>
      <c r="C343">
        <v>4</v>
      </c>
      <c r="D343">
        <v>76</v>
      </c>
      <c r="E343" t="s">
        <v>27</v>
      </c>
      <c r="F343" t="s">
        <v>28</v>
      </c>
      <c r="G343" t="s">
        <v>64</v>
      </c>
      <c r="H343" t="s">
        <v>52</v>
      </c>
      <c r="I343" t="s">
        <v>17</v>
      </c>
      <c r="J343" t="s">
        <v>107</v>
      </c>
      <c r="K343" t="s">
        <v>19</v>
      </c>
      <c r="L343" t="s">
        <v>23</v>
      </c>
      <c r="M343" s="20">
        <f>VLOOKUP(Table3[[#This Row],[Condition]],$O$8:$P$28,2)</f>
        <v>11</v>
      </c>
      <c r="N343" s="10"/>
      <c r="O343" s="10"/>
    </row>
    <row r="344" spans="1:15">
      <c r="A344" s="4">
        <v>43692.208333333336</v>
      </c>
      <c r="B344">
        <v>15</v>
      </c>
      <c r="C344">
        <v>5</v>
      </c>
      <c r="D344">
        <v>76</v>
      </c>
      <c r="E344" t="s">
        <v>31</v>
      </c>
      <c r="F344" t="s">
        <v>98</v>
      </c>
      <c r="G344" t="s">
        <v>57</v>
      </c>
      <c r="H344" t="s">
        <v>52</v>
      </c>
      <c r="I344" t="s">
        <v>17</v>
      </c>
      <c r="J344" t="s">
        <v>106</v>
      </c>
      <c r="K344" t="s">
        <v>19</v>
      </c>
      <c r="L344" t="s">
        <v>20</v>
      </c>
      <c r="M344" s="20">
        <f>VLOOKUP(Table3[[#This Row],[Condition]],$O$8:$P$28,2)</f>
        <v>13</v>
      </c>
      <c r="N344" s="10"/>
      <c r="O344" s="10"/>
    </row>
    <row r="345" spans="1:15">
      <c r="A345" s="4">
        <v>43692.25</v>
      </c>
      <c r="B345">
        <v>15</v>
      </c>
      <c r="C345">
        <v>6</v>
      </c>
      <c r="D345">
        <v>76</v>
      </c>
      <c r="E345" t="s">
        <v>31</v>
      </c>
      <c r="F345" t="s">
        <v>98</v>
      </c>
      <c r="G345" t="s">
        <v>57</v>
      </c>
      <c r="H345" t="s">
        <v>62</v>
      </c>
      <c r="I345" t="s">
        <v>17</v>
      </c>
      <c r="J345" t="s">
        <v>113</v>
      </c>
      <c r="K345" t="s">
        <v>19</v>
      </c>
      <c r="L345" t="s">
        <v>20</v>
      </c>
      <c r="M345" s="20">
        <f>VLOOKUP(Table3[[#This Row],[Condition]],$O$8:$P$28,2)</f>
        <v>13</v>
      </c>
      <c r="N345" s="10"/>
      <c r="O345" s="10"/>
    </row>
    <row r="346" spans="1:15">
      <c r="A346" s="4">
        <v>43692.291666666664</v>
      </c>
      <c r="B346">
        <v>15</v>
      </c>
      <c r="C346">
        <v>7</v>
      </c>
      <c r="D346">
        <v>78</v>
      </c>
      <c r="E346" t="s">
        <v>81</v>
      </c>
      <c r="F346" t="s">
        <v>77</v>
      </c>
      <c r="G346" t="s">
        <v>57</v>
      </c>
      <c r="H346" t="s">
        <v>16</v>
      </c>
      <c r="I346" t="s">
        <v>17</v>
      </c>
      <c r="J346" t="s">
        <v>104</v>
      </c>
      <c r="K346" t="s">
        <v>19</v>
      </c>
      <c r="L346" t="s">
        <v>23</v>
      </c>
      <c r="M346" s="20">
        <f>VLOOKUP(Table3[[#This Row],[Condition]],$O$8:$P$28,2)</f>
        <v>11</v>
      </c>
      <c r="N346" s="10"/>
      <c r="O346" s="10"/>
    </row>
    <row r="347" spans="1:15">
      <c r="A347" s="4">
        <v>43692.333333333336</v>
      </c>
      <c r="B347">
        <v>15</v>
      </c>
      <c r="C347">
        <v>8</v>
      </c>
      <c r="D347">
        <v>79</v>
      </c>
      <c r="E347" t="s">
        <v>81</v>
      </c>
      <c r="F347" t="s">
        <v>38</v>
      </c>
      <c r="G347" t="s">
        <v>64</v>
      </c>
      <c r="H347" t="s">
        <v>49</v>
      </c>
      <c r="I347" t="s">
        <v>17</v>
      </c>
      <c r="J347" t="s">
        <v>128</v>
      </c>
      <c r="K347" t="s">
        <v>19</v>
      </c>
      <c r="L347" t="s">
        <v>23</v>
      </c>
      <c r="M347" s="20">
        <f>VLOOKUP(Table3[[#This Row],[Condition]],$O$8:$P$28,2)</f>
        <v>11</v>
      </c>
      <c r="N347" s="10"/>
      <c r="O347" s="10"/>
    </row>
    <row r="348" spans="1:15">
      <c r="A348" s="4">
        <v>43692.375</v>
      </c>
      <c r="B348">
        <v>15</v>
      </c>
      <c r="C348">
        <v>9</v>
      </c>
      <c r="D348">
        <v>79</v>
      </c>
      <c r="E348" t="s">
        <v>81</v>
      </c>
      <c r="F348" t="s">
        <v>38</v>
      </c>
      <c r="G348" t="s">
        <v>71</v>
      </c>
      <c r="H348" t="s">
        <v>52</v>
      </c>
      <c r="I348" t="s">
        <v>17</v>
      </c>
      <c r="J348" t="s">
        <v>181</v>
      </c>
      <c r="K348" t="s">
        <v>19</v>
      </c>
      <c r="L348" t="s">
        <v>23</v>
      </c>
      <c r="M348" s="20">
        <f>VLOOKUP(Table3[[#This Row],[Condition]],$O$8:$P$28,2)</f>
        <v>11</v>
      </c>
      <c r="N348" s="10"/>
      <c r="O348" s="10"/>
    </row>
    <row r="349" spans="1:15">
      <c r="A349" s="4">
        <v>43692.416666666664</v>
      </c>
      <c r="B349">
        <v>15</v>
      </c>
      <c r="C349">
        <v>10</v>
      </c>
      <c r="D349">
        <v>83</v>
      </c>
      <c r="E349" t="s">
        <v>81</v>
      </c>
      <c r="F349" t="s">
        <v>129</v>
      </c>
      <c r="G349" t="s">
        <v>48</v>
      </c>
      <c r="H349" t="s">
        <v>16</v>
      </c>
      <c r="I349" t="s">
        <v>17</v>
      </c>
      <c r="J349" t="s">
        <v>128</v>
      </c>
      <c r="K349" t="s">
        <v>19</v>
      </c>
      <c r="L349" t="s">
        <v>23</v>
      </c>
      <c r="M349" s="20">
        <f>VLOOKUP(Table3[[#This Row],[Condition]],$O$8:$P$28,2)</f>
        <v>11</v>
      </c>
      <c r="N349" s="10"/>
      <c r="O349" s="10"/>
    </row>
    <row r="350" spans="1:15">
      <c r="A350" s="4">
        <v>43692.458333333336</v>
      </c>
      <c r="B350">
        <v>15</v>
      </c>
      <c r="C350">
        <v>11</v>
      </c>
      <c r="D350">
        <v>85</v>
      </c>
      <c r="E350" t="s">
        <v>13</v>
      </c>
      <c r="F350" t="s">
        <v>116</v>
      </c>
      <c r="G350" t="s">
        <v>71</v>
      </c>
      <c r="H350" t="s">
        <v>62</v>
      </c>
      <c r="I350" t="s">
        <v>17</v>
      </c>
      <c r="J350" t="s">
        <v>180</v>
      </c>
      <c r="K350" t="s">
        <v>19</v>
      </c>
      <c r="L350" t="s">
        <v>20</v>
      </c>
      <c r="M350" s="20">
        <f>VLOOKUP(Table3[[#This Row],[Condition]],$O$8:$P$28,2)</f>
        <v>13</v>
      </c>
      <c r="N350" s="10"/>
      <c r="O350" s="10"/>
    </row>
    <row r="351" spans="1:15">
      <c r="A351" s="4">
        <v>43692.5</v>
      </c>
      <c r="B351">
        <v>15</v>
      </c>
      <c r="C351">
        <v>12</v>
      </c>
      <c r="D351">
        <v>85</v>
      </c>
      <c r="E351" t="s">
        <v>13</v>
      </c>
      <c r="F351" t="s">
        <v>116</v>
      </c>
      <c r="G351" t="s">
        <v>71</v>
      </c>
      <c r="H351" t="s">
        <v>16</v>
      </c>
      <c r="I351" t="s">
        <v>17</v>
      </c>
      <c r="J351" t="s">
        <v>105</v>
      </c>
      <c r="K351" t="s">
        <v>19</v>
      </c>
      <c r="L351" t="s">
        <v>20</v>
      </c>
      <c r="M351" s="20">
        <f>VLOOKUP(Table3[[#This Row],[Condition]],$O$8:$P$28,2)</f>
        <v>13</v>
      </c>
      <c r="N351" s="10"/>
      <c r="O351" s="10"/>
    </row>
    <row r="352" spans="1:15">
      <c r="A352" s="4">
        <v>43692.541666666664</v>
      </c>
      <c r="B352">
        <v>15</v>
      </c>
      <c r="C352">
        <v>13</v>
      </c>
      <c r="D352">
        <v>85</v>
      </c>
      <c r="E352" t="s">
        <v>13</v>
      </c>
      <c r="F352" t="s">
        <v>116</v>
      </c>
      <c r="G352" t="s">
        <v>68</v>
      </c>
      <c r="H352" t="s">
        <v>49</v>
      </c>
      <c r="I352" t="s">
        <v>17</v>
      </c>
      <c r="J352" t="s">
        <v>106</v>
      </c>
      <c r="K352" t="s">
        <v>19</v>
      </c>
      <c r="L352" t="s">
        <v>20</v>
      </c>
      <c r="M352" s="20">
        <f>VLOOKUP(Table3[[#This Row],[Condition]],$O$8:$P$28,2)</f>
        <v>13</v>
      </c>
      <c r="N352" s="10"/>
      <c r="O352" s="10"/>
    </row>
    <row r="353" spans="1:15">
      <c r="A353" s="4">
        <v>43692.583333333336</v>
      </c>
      <c r="B353">
        <v>15</v>
      </c>
      <c r="C353">
        <v>14</v>
      </c>
      <c r="D353">
        <v>84</v>
      </c>
      <c r="E353" t="s">
        <v>81</v>
      </c>
      <c r="F353" t="s">
        <v>112</v>
      </c>
      <c r="G353" t="s">
        <v>71</v>
      </c>
      <c r="H353" t="s">
        <v>45</v>
      </c>
      <c r="I353" t="s">
        <v>17</v>
      </c>
      <c r="J353" t="s">
        <v>107</v>
      </c>
      <c r="K353" t="s">
        <v>19</v>
      </c>
      <c r="L353" t="s">
        <v>20</v>
      </c>
      <c r="M353" s="20">
        <f>VLOOKUP(Table3[[#This Row],[Condition]],$O$8:$P$28,2)</f>
        <v>13</v>
      </c>
      <c r="N353" s="10"/>
      <c r="O353" s="10"/>
    </row>
    <row r="354" spans="1:15">
      <c r="A354" s="4">
        <v>43692.625</v>
      </c>
      <c r="B354">
        <v>15</v>
      </c>
      <c r="C354">
        <v>15</v>
      </c>
      <c r="D354">
        <v>83</v>
      </c>
      <c r="E354" t="s">
        <v>76</v>
      </c>
      <c r="F354" t="s">
        <v>112</v>
      </c>
      <c r="G354" t="s">
        <v>64</v>
      </c>
      <c r="H354" t="s">
        <v>82</v>
      </c>
      <c r="I354" t="s">
        <v>17</v>
      </c>
      <c r="J354" t="s">
        <v>107</v>
      </c>
      <c r="K354" t="s">
        <v>19</v>
      </c>
      <c r="L354" t="s">
        <v>78</v>
      </c>
      <c r="M354" s="20">
        <f>VLOOKUP(Table3[[#This Row],[Condition]],$O$8:$P$28,2)</f>
        <v>14</v>
      </c>
      <c r="N354" s="10"/>
      <c r="O354" s="10"/>
    </row>
    <row r="355" spans="1:15">
      <c r="A355" s="4">
        <v>43692.666666666664</v>
      </c>
      <c r="B355">
        <v>15</v>
      </c>
      <c r="C355">
        <v>16</v>
      </c>
      <c r="D355">
        <v>77</v>
      </c>
      <c r="E355" t="s">
        <v>24</v>
      </c>
      <c r="F355" t="s">
        <v>190</v>
      </c>
      <c r="G355" t="s">
        <v>68</v>
      </c>
      <c r="H355" t="s">
        <v>52</v>
      </c>
      <c r="I355" t="s">
        <v>17</v>
      </c>
      <c r="J355" t="s">
        <v>113</v>
      </c>
      <c r="K355" t="s">
        <v>185</v>
      </c>
      <c r="L355" t="s">
        <v>78</v>
      </c>
      <c r="M355" s="20">
        <f>VLOOKUP(Table3[[#This Row],[Condition]],$O$8:$P$28,2)</f>
        <v>14</v>
      </c>
      <c r="N355" s="10"/>
      <c r="O355" s="10"/>
    </row>
    <row r="356" spans="1:15">
      <c r="A356" s="4">
        <v>43692.708333333336</v>
      </c>
      <c r="B356">
        <v>15</v>
      </c>
      <c r="C356">
        <v>17</v>
      </c>
      <c r="D356">
        <v>79</v>
      </c>
      <c r="E356" t="s">
        <v>24</v>
      </c>
      <c r="F356" t="s">
        <v>14</v>
      </c>
      <c r="G356" t="s">
        <v>68</v>
      </c>
      <c r="H356" t="s">
        <v>62</v>
      </c>
      <c r="I356" t="s">
        <v>17</v>
      </c>
      <c r="J356" t="s">
        <v>106</v>
      </c>
      <c r="K356" t="s">
        <v>19</v>
      </c>
      <c r="L356" t="s">
        <v>20</v>
      </c>
      <c r="M356" s="20">
        <f>VLOOKUP(Table3[[#This Row],[Condition]],$O$8:$P$28,2)</f>
        <v>13</v>
      </c>
      <c r="N356" s="10"/>
      <c r="O356" s="10"/>
    </row>
    <row r="357" spans="1:15">
      <c r="A357" s="4">
        <v>43692.75</v>
      </c>
      <c r="B357">
        <v>15</v>
      </c>
      <c r="C357">
        <v>18</v>
      </c>
      <c r="D357">
        <v>79</v>
      </c>
      <c r="E357" t="s">
        <v>27</v>
      </c>
      <c r="F357" t="s">
        <v>79</v>
      </c>
      <c r="G357" t="s">
        <v>64</v>
      </c>
      <c r="H357" t="s">
        <v>41</v>
      </c>
      <c r="I357" t="s">
        <v>17</v>
      </c>
      <c r="J357" t="s">
        <v>107</v>
      </c>
      <c r="K357" t="s">
        <v>19</v>
      </c>
      <c r="L357" t="s">
        <v>30</v>
      </c>
      <c r="M357" s="20">
        <f>VLOOKUP(Table3[[#This Row],[Condition]],$O$8:$P$28,2)</f>
        <v>17</v>
      </c>
      <c r="N357" s="10"/>
      <c r="O357" s="10"/>
    </row>
    <row r="358" spans="1:15">
      <c r="A358" s="4">
        <v>43692.791666666664</v>
      </c>
      <c r="B358">
        <v>15</v>
      </c>
      <c r="C358">
        <v>19</v>
      </c>
      <c r="D358">
        <v>79</v>
      </c>
      <c r="E358" t="s">
        <v>27</v>
      </c>
      <c r="F358" t="s">
        <v>79</v>
      </c>
      <c r="G358" t="s">
        <v>110</v>
      </c>
      <c r="H358" t="s">
        <v>49</v>
      </c>
      <c r="I358" t="s">
        <v>17</v>
      </c>
      <c r="J358" t="s">
        <v>107</v>
      </c>
      <c r="K358" t="s">
        <v>19</v>
      </c>
      <c r="L358" t="s">
        <v>23</v>
      </c>
      <c r="M358" s="20">
        <f>VLOOKUP(Table3[[#This Row],[Condition]],$O$8:$P$28,2)</f>
        <v>11</v>
      </c>
      <c r="N358" s="10"/>
      <c r="O358" s="10"/>
    </row>
    <row r="359" spans="1:15">
      <c r="A359" s="4">
        <v>43692.833333333336</v>
      </c>
      <c r="B359">
        <v>15</v>
      </c>
      <c r="C359">
        <v>20</v>
      </c>
      <c r="D359">
        <v>79</v>
      </c>
      <c r="E359" t="s">
        <v>27</v>
      </c>
      <c r="F359" t="s">
        <v>79</v>
      </c>
      <c r="G359" t="s">
        <v>57</v>
      </c>
      <c r="H359" t="s">
        <v>62</v>
      </c>
      <c r="I359" t="s">
        <v>17</v>
      </c>
      <c r="J359" t="s">
        <v>180</v>
      </c>
      <c r="K359" t="s">
        <v>19</v>
      </c>
      <c r="L359" t="s">
        <v>23</v>
      </c>
      <c r="M359" s="20">
        <f>VLOOKUP(Table3[[#This Row],[Condition]],$O$8:$P$28,2)</f>
        <v>11</v>
      </c>
      <c r="N359" s="10"/>
      <c r="O359" s="10"/>
    </row>
    <row r="360" spans="1:15">
      <c r="A360" s="4">
        <v>43692.875</v>
      </c>
      <c r="B360">
        <v>15</v>
      </c>
      <c r="C360">
        <v>21</v>
      </c>
      <c r="D360">
        <v>79</v>
      </c>
      <c r="E360" t="s">
        <v>27</v>
      </c>
      <c r="F360" t="s">
        <v>79</v>
      </c>
      <c r="G360" t="s">
        <v>110</v>
      </c>
      <c r="H360" t="s">
        <v>145</v>
      </c>
      <c r="I360" t="s">
        <v>17</v>
      </c>
      <c r="J360" t="s">
        <v>113</v>
      </c>
      <c r="K360" t="s">
        <v>19</v>
      </c>
      <c r="L360" t="s">
        <v>20</v>
      </c>
      <c r="M360" s="20">
        <f>VLOOKUP(Table3[[#This Row],[Condition]],$O$8:$P$28,2)</f>
        <v>13</v>
      </c>
      <c r="N360" s="10"/>
      <c r="O360" s="10"/>
    </row>
    <row r="361" spans="1:15">
      <c r="A361" s="4">
        <v>43692.916666666664</v>
      </c>
      <c r="B361">
        <v>15</v>
      </c>
      <c r="C361">
        <v>22</v>
      </c>
      <c r="D361">
        <v>78</v>
      </c>
      <c r="E361" t="s">
        <v>27</v>
      </c>
      <c r="F361" t="s">
        <v>160</v>
      </c>
      <c r="G361" t="s">
        <v>64</v>
      </c>
      <c r="H361" t="s">
        <v>16</v>
      </c>
      <c r="I361" t="s">
        <v>17</v>
      </c>
      <c r="J361" t="s">
        <v>181</v>
      </c>
      <c r="K361" t="s">
        <v>19</v>
      </c>
      <c r="L361" t="s">
        <v>20</v>
      </c>
      <c r="M361" s="20">
        <f>VLOOKUP(Table3[[#This Row],[Condition]],$O$8:$P$28,2)</f>
        <v>13</v>
      </c>
      <c r="N361" s="10"/>
      <c r="O361" s="10"/>
    </row>
    <row r="362" spans="1:15">
      <c r="A362" s="4">
        <v>43692.958333333336</v>
      </c>
      <c r="B362">
        <v>15</v>
      </c>
      <c r="C362">
        <v>23</v>
      </c>
      <c r="D362">
        <v>76</v>
      </c>
      <c r="E362" t="s">
        <v>31</v>
      </c>
      <c r="F362" t="s">
        <v>98</v>
      </c>
      <c r="G362" t="s">
        <v>71</v>
      </c>
      <c r="H362" t="s">
        <v>26</v>
      </c>
      <c r="I362" t="s">
        <v>17</v>
      </c>
      <c r="J362" t="s">
        <v>104</v>
      </c>
      <c r="K362" t="s">
        <v>19</v>
      </c>
      <c r="L362" t="s">
        <v>30</v>
      </c>
      <c r="M362" s="20">
        <f>VLOOKUP(Table3[[#This Row],[Condition]],$O$8:$P$28,2)</f>
        <v>17</v>
      </c>
      <c r="N362" s="10"/>
      <c r="O362" s="10"/>
    </row>
    <row r="363" spans="1:15">
      <c r="A363" s="4">
        <v>43693</v>
      </c>
      <c r="B363">
        <v>16</v>
      </c>
      <c r="C363">
        <v>0</v>
      </c>
      <c r="D363">
        <v>75</v>
      </c>
      <c r="E363" t="s">
        <v>81</v>
      </c>
      <c r="F363" t="s">
        <v>25</v>
      </c>
      <c r="G363" t="s">
        <v>75</v>
      </c>
      <c r="H363" t="s">
        <v>26</v>
      </c>
      <c r="I363" t="s">
        <v>17</v>
      </c>
      <c r="J363" t="s">
        <v>104</v>
      </c>
      <c r="K363" t="s">
        <v>19</v>
      </c>
      <c r="L363" t="s">
        <v>30</v>
      </c>
      <c r="M363" s="20">
        <f>VLOOKUP(Table3[[#This Row],[Condition]],$O$8:$P$28,2)</f>
        <v>17</v>
      </c>
      <c r="N363" s="10"/>
      <c r="O363" s="10"/>
    </row>
    <row r="364" spans="1:15">
      <c r="A364" s="4">
        <v>43693.041666666664</v>
      </c>
      <c r="B364">
        <v>16</v>
      </c>
      <c r="C364">
        <v>1</v>
      </c>
      <c r="D364">
        <v>75</v>
      </c>
      <c r="E364" t="s">
        <v>81</v>
      </c>
      <c r="F364" t="s">
        <v>25</v>
      </c>
      <c r="G364" t="s">
        <v>64</v>
      </c>
      <c r="H364" t="s">
        <v>41</v>
      </c>
      <c r="I364" t="s">
        <v>17</v>
      </c>
      <c r="J364" t="s">
        <v>104</v>
      </c>
      <c r="K364" t="s">
        <v>19</v>
      </c>
      <c r="L364" t="s">
        <v>30</v>
      </c>
      <c r="M364" s="20">
        <f>VLOOKUP(Table3[[#This Row],[Condition]],$O$8:$P$28,2)</f>
        <v>17</v>
      </c>
      <c r="N364" s="10"/>
      <c r="O364" s="10"/>
    </row>
    <row r="365" spans="1:15">
      <c r="A365" s="4">
        <v>43693.083333333336</v>
      </c>
      <c r="B365">
        <v>16</v>
      </c>
      <c r="C365">
        <v>2</v>
      </c>
      <c r="D365">
        <v>74</v>
      </c>
      <c r="E365" t="s">
        <v>81</v>
      </c>
      <c r="F365" t="s">
        <v>28</v>
      </c>
      <c r="G365" t="s">
        <v>34</v>
      </c>
      <c r="H365" t="s">
        <v>17</v>
      </c>
      <c r="I365" t="s">
        <v>17</v>
      </c>
      <c r="J365" t="s">
        <v>105</v>
      </c>
      <c r="K365" t="s">
        <v>19</v>
      </c>
      <c r="L365" t="s">
        <v>30</v>
      </c>
      <c r="M365" s="20">
        <f>VLOOKUP(Table3[[#This Row],[Condition]],$O$8:$P$28,2)</f>
        <v>17</v>
      </c>
      <c r="N365" s="10"/>
      <c r="O365" s="10"/>
    </row>
    <row r="366" spans="1:15">
      <c r="A366" s="4">
        <v>43693.125</v>
      </c>
      <c r="B366">
        <v>16</v>
      </c>
      <c r="C366">
        <v>3</v>
      </c>
      <c r="D366">
        <v>74</v>
      </c>
      <c r="E366" t="s">
        <v>81</v>
      </c>
      <c r="F366" t="s">
        <v>28</v>
      </c>
      <c r="G366" t="s">
        <v>57</v>
      </c>
      <c r="H366" t="s">
        <v>41</v>
      </c>
      <c r="I366" t="s">
        <v>17</v>
      </c>
      <c r="J366" t="s">
        <v>180</v>
      </c>
      <c r="K366" t="s">
        <v>19</v>
      </c>
      <c r="L366" t="s">
        <v>20</v>
      </c>
      <c r="M366" s="20">
        <f>VLOOKUP(Table3[[#This Row],[Condition]],$O$8:$P$28,2)</f>
        <v>13</v>
      </c>
      <c r="N366" s="10"/>
      <c r="O366" s="10"/>
    </row>
    <row r="367" spans="1:15">
      <c r="A367" s="4">
        <v>43693.166666666664</v>
      </c>
      <c r="B367">
        <v>16</v>
      </c>
      <c r="C367">
        <v>4</v>
      </c>
      <c r="D367">
        <v>74</v>
      </c>
      <c r="E367" t="s">
        <v>81</v>
      </c>
      <c r="F367" t="s">
        <v>28</v>
      </c>
      <c r="G367" t="s">
        <v>57</v>
      </c>
      <c r="H367" t="s">
        <v>26</v>
      </c>
      <c r="I367" t="s">
        <v>17</v>
      </c>
      <c r="J367" t="s">
        <v>180</v>
      </c>
      <c r="K367" t="s">
        <v>19</v>
      </c>
      <c r="L367" t="s">
        <v>20</v>
      </c>
      <c r="M367" s="20">
        <f>VLOOKUP(Table3[[#This Row],[Condition]],$O$8:$P$28,2)</f>
        <v>13</v>
      </c>
      <c r="N367" s="10"/>
      <c r="O367" s="10"/>
    </row>
    <row r="368" spans="1:15">
      <c r="A368" s="4">
        <v>43693.208333333336</v>
      </c>
      <c r="B368">
        <v>16</v>
      </c>
      <c r="C368">
        <v>5</v>
      </c>
      <c r="D368">
        <v>74</v>
      </c>
      <c r="E368" t="s">
        <v>81</v>
      </c>
      <c r="F368" t="s">
        <v>28</v>
      </c>
      <c r="G368" t="s">
        <v>57</v>
      </c>
      <c r="H368" t="s">
        <v>52</v>
      </c>
      <c r="I368" t="s">
        <v>17</v>
      </c>
      <c r="J368" t="s">
        <v>104</v>
      </c>
      <c r="K368" t="s">
        <v>19</v>
      </c>
      <c r="L368" t="s">
        <v>30</v>
      </c>
      <c r="M368" s="20">
        <f>VLOOKUP(Table3[[#This Row],[Condition]],$O$8:$P$28,2)</f>
        <v>17</v>
      </c>
      <c r="N368" s="10"/>
      <c r="O368" s="10"/>
    </row>
    <row r="369" spans="1:15">
      <c r="A369" s="4">
        <v>43693.25</v>
      </c>
      <c r="B369">
        <v>16</v>
      </c>
      <c r="C369">
        <v>6</v>
      </c>
      <c r="D369">
        <v>75</v>
      </c>
      <c r="E369" t="s">
        <v>31</v>
      </c>
      <c r="F369" t="s">
        <v>28</v>
      </c>
      <c r="G369" t="s">
        <v>64</v>
      </c>
      <c r="H369" t="s">
        <v>26</v>
      </c>
      <c r="I369" t="s">
        <v>17</v>
      </c>
      <c r="J369" t="s">
        <v>181</v>
      </c>
      <c r="K369" t="s">
        <v>19</v>
      </c>
      <c r="L369" t="s">
        <v>23</v>
      </c>
      <c r="M369" s="20">
        <f>VLOOKUP(Table3[[#This Row],[Condition]],$O$8:$P$28,2)</f>
        <v>11</v>
      </c>
      <c r="N369" s="10"/>
      <c r="O369" s="10"/>
    </row>
    <row r="370" spans="1:15">
      <c r="A370" s="4">
        <v>43693.291666666664</v>
      </c>
      <c r="B370">
        <v>16</v>
      </c>
      <c r="C370">
        <v>7</v>
      </c>
      <c r="D370">
        <v>77</v>
      </c>
      <c r="E370" t="s">
        <v>27</v>
      </c>
      <c r="F370" t="s">
        <v>25</v>
      </c>
      <c r="G370" t="s">
        <v>57</v>
      </c>
      <c r="H370" t="s">
        <v>16</v>
      </c>
      <c r="I370" t="s">
        <v>17</v>
      </c>
      <c r="J370" t="s">
        <v>181</v>
      </c>
      <c r="K370" t="s">
        <v>19</v>
      </c>
      <c r="L370" t="s">
        <v>20</v>
      </c>
      <c r="M370" s="20">
        <f>VLOOKUP(Table3[[#This Row],[Condition]],$O$8:$P$28,2)</f>
        <v>13</v>
      </c>
      <c r="N370" s="10"/>
      <c r="O370" s="10"/>
    </row>
    <row r="371" spans="1:15">
      <c r="A371" s="4">
        <v>43693.333333333336</v>
      </c>
      <c r="B371">
        <v>16</v>
      </c>
      <c r="C371">
        <v>8</v>
      </c>
      <c r="D371">
        <v>79</v>
      </c>
      <c r="E371" t="s">
        <v>31</v>
      </c>
      <c r="F371" t="s">
        <v>149</v>
      </c>
      <c r="G371" t="s">
        <v>110</v>
      </c>
      <c r="H371" t="s">
        <v>62</v>
      </c>
      <c r="I371" t="s">
        <v>17</v>
      </c>
      <c r="J371" t="s">
        <v>103</v>
      </c>
      <c r="K371" t="s">
        <v>19</v>
      </c>
      <c r="L371" t="s">
        <v>20</v>
      </c>
      <c r="M371" s="20">
        <f>VLOOKUP(Table3[[#This Row],[Condition]],$O$8:$P$28,2)</f>
        <v>13</v>
      </c>
      <c r="N371" s="10"/>
      <c r="O371" s="10"/>
    </row>
    <row r="372" spans="1:15">
      <c r="A372" s="4">
        <v>43693.375</v>
      </c>
      <c r="B372">
        <v>16</v>
      </c>
      <c r="C372">
        <v>9</v>
      </c>
      <c r="D372">
        <v>81</v>
      </c>
      <c r="E372" t="s">
        <v>31</v>
      </c>
      <c r="F372" t="s">
        <v>144</v>
      </c>
      <c r="G372" t="s">
        <v>34</v>
      </c>
      <c r="H372" t="s">
        <v>17</v>
      </c>
      <c r="I372" t="s">
        <v>17</v>
      </c>
      <c r="J372" t="s">
        <v>102</v>
      </c>
      <c r="K372" t="s">
        <v>19</v>
      </c>
      <c r="L372" t="s">
        <v>20</v>
      </c>
      <c r="M372" s="20">
        <f>VLOOKUP(Table3[[#This Row],[Condition]],$O$8:$P$28,2)</f>
        <v>13</v>
      </c>
      <c r="N372" s="10"/>
      <c r="O372" s="10"/>
    </row>
    <row r="373" spans="1:15">
      <c r="A373" s="4">
        <v>43693.416666666664</v>
      </c>
      <c r="B373">
        <v>16</v>
      </c>
      <c r="C373">
        <v>10</v>
      </c>
      <c r="D373">
        <v>82</v>
      </c>
      <c r="E373" t="s">
        <v>31</v>
      </c>
      <c r="F373" t="s">
        <v>72</v>
      </c>
      <c r="G373" t="s">
        <v>34</v>
      </c>
      <c r="H373" t="s">
        <v>17</v>
      </c>
      <c r="I373" t="s">
        <v>17</v>
      </c>
      <c r="J373" t="s">
        <v>102</v>
      </c>
      <c r="K373" t="s">
        <v>19</v>
      </c>
      <c r="L373" t="s">
        <v>20</v>
      </c>
      <c r="M373" s="20">
        <f>VLOOKUP(Table3[[#This Row],[Condition]],$O$8:$P$28,2)</f>
        <v>13</v>
      </c>
      <c r="N373" s="10"/>
      <c r="O373" s="10"/>
    </row>
    <row r="374" spans="1:15">
      <c r="A374" s="4">
        <v>43693.458333333336</v>
      </c>
      <c r="B374">
        <v>16</v>
      </c>
      <c r="C374">
        <v>11</v>
      </c>
      <c r="D374">
        <v>84</v>
      </c>
      <c r="E374" t="s">
        <v>31</v>
      </c>
      <c r="F374" t="s">
        <v>129</v>
      </c>
      <c r="G374" t="s">
        <v>92</v>
      </c>
      <c r="H374" t="s">
        <v>41</v>
      </c>
      <c r="I374" t="s">
        <v>17</v>
      </c>
      <c r="J374" t="s">
        <v>181</v>
      </c>
      <c r="K374" t="s">
        <v>19</v>
      </c>
      <c r="L374" t="s">
        <v>20</v>
      </c>
      <c r="M374" s="20">
        <f>VLOOKUP(Table3[[#This Row],[Condition]],$O$8:$P$28,2)</f>
        <v>13</v>
      </c>
      <c r="N374" s="10"/>
      <c r="O374" s="10"/>
    </row>
    <row r="375" spans="1:15">
      <c r="A375" s="4">
        <v>43693.5</v>
      </c>
      <c r="B375">
        <v>16</v>
      </c>
      <c r="C375">
        <v>12</v>
      </c>
      <c r="D375">
        <v>86</v>
      </c>
      <c r="E375" t="s">
        <v>27</v>
      </c>
      <c r="F375" t="s">
        <v>112</v>
      </c>
      <c r="G375" t="s">
        <v>110</v>
      </c>
      <c r="H375" t="s">
        <v>41</v>
      </c>
      <c r="I375" t="s">
        <v>17</v>
      </c>
      <c r="J375" t="s">
        <v>181</v>
      </c>
      <c r="K375" t="s">
        <v>19</v>
      </c>
      <c r="L375" t="s">
        <v>20</v>
      </c>
      <c r="M375" s="20">
        <f>VLOOKUP(Table3[[#This Row],[Condition]],$O$8:$P$28,2)</f>
        <v>13</v>
      </c>
      <c r="N375" s="10"/>
      <c r="O375" s="10"/>
    </row>
    <row r="376" spans="1:15">
      <c r="A376" s="4">
        <v>43693.541666666664</v>
      </c>
      <c r="B376">
        <v>16</v>
      </c>
      <c r="C376">
        <v>13</v>
      </c>
      <c r="D376">
        <v>87</v>
      </c>
      <c r="E376" t="s">
        <v>31</v>
      </c>
      <c r="F376" t="s">
        <v>109</v>
      </c>
      <c r="G376" t="s">
        <v>34</v>
      </c>
      <c r="H376" t="s">
        <v>17</v>
      </c>
      <c r="I376" t="s">
        <v>17</v>
      </c>
      <c r="J376" t="s">
        <v>128</v>
      </c>
      <c r="K376" t="s">
        <v>19</v>
      </c>
      <c r="L376" t="s">
        <v>20</v>
      </c>
      <c r="M376" s="20">
        <f>VLOOKUP(Table3[[#This Row],[Condition]],$O$8:$P$28,2)</f>
        <v>13</v>
      </c>
      <c r="N376" s="10"/>
      <c r="O376" s="10"/>
    </row>
    <row r="377" spans="1:15">
      <c r="A377" s="4">
        <v>43693.583333333336</v>
      </c>
      <c r="B377">
        <v>16</v>
      </c>
      <c r="C377">
        <v>14</v>
      </c>
      <c r="D377">
        <v>89</v>
      </c>
      <c r="E377" t="s">
        <v>31</v>
      </c>
      <c r="F377" t="s">
        <v>96</v>
      </c>
      <c r="G377" t="s">
        <v>34</v>
      </c>
      <c r="H377" t="s">
        <v>17</v>
      </c>
      <c r="I377" t="s">
        <v>17</v>
      </c>
      <c r="J377" t="s">
        <v>180</v>
      </c>
      <c r="K377" t="s">
        <v>19</v>
      </c>
      <c r="L377" t="s">
        <v>20</v>
      </c>
      <c r="M377" s="20">
        <f>VLOOKUP(Table3[[#This Row],[Condition]],$O$8:$P$28,2)</f>
        <v>13</v>
      </c>
      <c r="N377" s="10"/>
      <c r="O377" s="10"/>
    </row>
    <row r="378" spans="1:15">
      <c r="A378" s="4">
        <v>43693.625</v>
      </c>
      <c r="B378">
        <v>16</v>
      </c>
      <c r="C378">
        <v>15</v>
      </c>
      <c r="D378">
        <v>90</v>
      </c>
      <c r="E378" t="s">
        <v>27</v>
      </c>
      <c r="F378" t="s">
        <v>96</v>
      </c>
      <c r="G378" t="s">
        <v>75</v>
      </c>
      <c r="H378" t="s">
        <v>52</v>
      </c>
      <c r="I378" t="s">
        <v>17</v>
      </c>
      <c r="J378" t="s">
        <v>105</v>
      </c>
      <c r="K378" t="s">
        <v>19</v>
      </c>
      <c r="L378" t="s">
        <v>80</v>
      </c>
      <c r="M378" s="20">
        <f>VLOOKUP(Table3[[#This Row],[Condition]],$O$8:$P$28,2)</f>
        <v>15</v>
      </c>
      <c r="N378" s="10"/>
      <c r="O378" s="10"/>
    </row>
    <row r="379" spans="1:15">
      <c r="A379" s="4">
        <v>43693.666666666664</v>
      </c>
      <c r="B379">
        <v>16</v>
      </c>
      <c r="C379">
        <v>16</v>
      </c>
      <c r="D379">
        <v>89</v>
      </c>
      <c r="E379" t="s">
        <v>31</v>
      </c>
      <c r="F379" t="s">
        <v>96</v>
      </c>
      <c r="G379" t="s">
        <v>29</v>
      </c>
      <c r="H379" t="s">
        <v>52</v>
      </c>
      <c r="I379" t="s">
        <v>17</v>
      </c>
      <c r="J379" t="s">
        <v>105</v>
      </c>
      <c r="K379" t="s">
        <v>19</v>
      </c>
      <c r="L379" t="s">
        <v>20</v>
      </c>
      <c r="M379" s="20">
        <f>VLOOKUP(Table3[[#This Row],[Condition]],$O$8:$P$28,2)</f>
        <v>13</v>
      </c>
      <c r="N379" s="10"/>
      <c r="O379" s="10"/>
    </row>
    <row r="380" spans="1:15">
      <c r="A380" s="4">
        <v>43693.708333333336</v>
      </c>
      <c r="B380">
        <v>16</v>
      </c>
      <c r="C380">
        <v>17</v>
      </c>
      <c r="D380">
        <v>86</v>
      </c>
      <c r="E380" t="s">
        <v>27</v>
      </c>
      <c r="F380" t="s">
        <v>112</v>
      </c>
      <c r="G380" t="s">
        <v>75</v>
      </c>
      <c r="H380" t="s">
        <v>45</v>
      </c>
      <c r="I380" t="s">
        <v>17</v>
      </c>
      <c r="J380" t="s">
        <v>113</v>
      </c>
      <c r="K380" t="s">
        <v>19</v>
      </c>
      <c r="L380" t="s">
        <v>20</v>
      </c>
      <c r="M380" s="20">
        <f>VLOOKUP(Table3[[#This Row],[Condition]],$O$8:$P$28,2)</f>
        <v>13</v>
      </c>
      <c r="N380" s="10"/>
      <c r="O380" s="10"/>
    </row>
    <row r="381" spans="1:15">
      <c r="A381" s="4">
        <v>43693.75</v>
      </c>
      <c r="B381">
        <v>16</v>
      </c>
      <c r="C381">
        <v>18</v>
      </c>
      <c r="D381">
        <v>83</v>
      </c>
      <c r="E381" t="s">
        <v>31</v>
      </c>
      <c r="F381" t="s">
        <v>97</v>
      </c>
      <c r="G381" t="s">
        <v>68</v>
      </c>
      <c r="H381" t="s">
        <v>49</v>
      </c>
      <c r="I381" t="s">
        <v>17</v>
      </c>
      <c r="J381" t="s">
        <v>113</v>
      </c>
      <c r="K381" t="s">
        <v>19</v>
      </c>
      <c r="L381" t="s">
        <v>30</v>
      </c>
      <c r="M381" s="20">
        <f>VLOOKUP(Table3[[#This Row],[Condition]],$O$8:$P$28,2)</f>
        <v>17</v>
      </c>
      <c r="N381" s="10"/>
      <c r="O381" s="10"/>
    </row>
    <row r="382" spans="1:15">
      <c r="A382" s="4">
        <v>43693.791666666664</v>
      </c>
      <c r="B382">
        <v>16</v>
      </c>
      <c r="C382">
        <v>19</v>
      </c>
      <c r="D382">
        <v>81</v>
      </c>
      <c r="E382" t="s">
        <v>27</v>
      </c>
      <c r="F382" t="s">
        <v>38</v>
      </c>
      <c r="G382" t="s">
        <v>75</v>
      </c>
      <c r="H382" t="s">
        <v>16</v>
      </c>
      <c r="I382" t="s">
        <v>17</v>
      </c>
      <c r="J382" t="s">
        <v>180</v>
      </c>
      <c r="K382" t="s">
        <v>19</v>
      </c>
      <c r="L382" t="s">
        <v>30</v>
      </c>
      <c r="M382" s="20">
        <f>VLOOKUP(Table3[[#This Row],[Condition]],$O$8:$P$28,2)</f>
        <v>17</v>
      </c>
      <c r="N382" s="10"/>
      <c r="O382" s="10"/>
    </row>
    <row r="383" spans="1:15">
      <c r="A383" s="4">
        <v>43693.833333333336</v>
      </c>
      <c r="B383">
        <v>16</v>
      </c>
      <c r="C383">
        <v>20</v>
      </c>
      <c r="D383">
        <v>80</v>
      </c>
      <c r="E383" t="s">
        <v>24</v>
      </c>
      <c r="F383" t="s">
        <v>79</v>
      </c>
      <c r="G383" t="s">
        <v>75</v>
      </c>
      <c r="H383" t="s">
        <v>16</v>
      </c>
      <c r="I383" t="s">
        <v>17</v>
      </c>
      <c r="J383" t="s">
        <v>104</v>
      </c>
      <c r="K383" t="s">
        <v>19</v>
      </c>
      <c r="L383" t="s">
        <v>30</v>
      </c>
      <c r="M383" s="20">
        <f>VLOOKUP(Table3[[#This Row],[Condition]],$O$8:$P$28,2)</f>
        <v>17</v>
      </c>
      <c r="N383" s="10"/>
      <c r="O383" s="10"/>
    </row>
    <row r="384" spans="1:15">
      <c r="A384" s="4">
        <v>43693.875</v>
      </c>
      <c r="B384">
        <v>16</v>
      </c>
      <c r="C384">
        <v>21</v>
      </c>
      <c r="D384">
        <v>80</v>
      </c>
      <c r="E384" t="s">
        <v>27</v>
      </c>
      <c r="F384" t="s">
        <v>77</v>
      </c>
      <c r="G384" t="s">
        <v>34</v>
      </c>
      <c r="H384" t="s">
        <v>17</v>
      </c>
      <c r="I384" t="s">
        <v>17</v>
      </c>
      <c r="J384" t="s">
        <v>128</v>
      </c>
      <c r="K384" t="s">
        <v>19</v>
      </c>
      <c r="L384" t="s">
        <v>30</v>
      </c>
      <c r="M384" s="20">
        <f>VLOOKUP(Table3[[#This Row],[Condition]],$O$8:$P$28,2)</f>
        <v>17</v>
      </c>
      <c r="N384" s="10"/>
      <c r="O384" s="10"/>
    </row>
    <row r="385" spans="1:15">
      <c r="A385" s="4">
        <v>43693.916666666664</v>
      </c>
      <c r="B385">
        <v>16</v>
      </c>
      <c r="C385">
        <v>22</v>
      </c>
      <c r="D385">
        <v>79</v>
      </c>
      <c r="E385" t="s">
        <v>27</v>
      </c>
      <c r="F385" t="s">
        <v>79</v>
      </c>
      <c r="G385" t="s">
        <v>110</v>
      </c>
      <c r="H385" t="s">
        <v>26</v>
      </c>
      <c r="I385" t="s">
        <v>17</v>
      </c>
      <c r="J385" t="s">
        <v>104</v>
      </c>
      <c r="K385" t="s">
        <v>19</v>
      </c>
      <c r="L385" t="s">
        <v>36</v>
      </c>
      <c r="M385" s="20">
        <f>VLOOKUP(Table3[[#This Row],[Condition]],$O$8:$P$28,2)</f>
        <v>21</v>
      </c>
      <c r="N385" s="10"/>
      <c r="O385" s="10"/>
    </row>
    <row r="386" spans="1:15">
      <c r="A386" s="4">
        <v>43693.958333333336</v>
      </c>
      <c r="B386">
        <v>16</v>
      </c>
      <c r="C386">
        <v>23</v>
      </c>
      <c r="D386">
        <v>79</v>
      </c>
      <c r="E386" t="s">
        <v>12</v>
      </c>
      <c r="F386" t="s">
        <v>25</v>
      </c>
      <c r="G386" t="s">
        <v>68</v>
      </c>
      <c r="H386" t="s">
        <v>62</v>
      </c>
      <c r="I386" t="s">
        <v>17</v>
      </c>
      <c r="J386" t="s">
        <v>128</v>
      </c>
      <c r="K386" t="s">
        <v>19</v>
      </c>
      <c r="L386" t="s">
        <v>20</v>
      </c>
      <c r="M386" s="20">
        <f>VLOOKUP(Table3[[#This Row],[Condition]],$O$8:$P$28,2)</f>
        <v>13</v>
      </c>
      <c r="N386" s="10"/>
      <c r="O386" s="10"/>
    </row>
    <row r="387" spans="1:15">
      <c r="A387" s="4">
        <v>43694</v>
      </c>
      <c r="B387">
        <v>17</v>
      </c>
      <c r="C387">
        <v>0</v>
      </c>
      <c r="D387">
        <v>78</v>
      </c>
      <c r="E387" t="s">
        <v>12</v>
      </c>
      <c r="F387" t="s">
        <v>28</v>
      </c>
      <c r="G387" t="s">
        <v>110</v>
      </c>
      <c r="H387" t="s">
        <v>26</v>
      </c>
      <c r="I387" t="s">
        <v>17</v>
      </c>
      <c r="J387" t="s">
        <v>128</v>
      </c>
      <c r="K387" t="s">
        <v>19</v>
      </c>
      <c r="L387" t="s">
        <v>20</v>
      </c>
      <c r="M387" s="20">
        <f>VLOOKUP(Table3[[#This Row],[Condition]],$O$8:$P$28,2)</f>
        <v>13</v>
      </c>
      <c r="N387" s="10"/>
      <c r="O387" s="10"/>
    </row>
    <row r="388" spans="1:15">
      <c r="A388" s="4">
        <v>43694.041666666664</v>
      </c>
      <c r="B388">
        <v>17</v>
      </c>
      <c r="C388">
        <v>1</v>
      </c>
      <c r="D388">
        <v>78</v>
      </c>
      <c r="E388" t="s">
        <v>12</v>
      </c>
      <c r="F388" t="s">
        <v>28</v>
      </c>
      <c r="G388" t="s">
        <v>34</v>
      </c>
      <c r="H388" t="s">
        <v>17</v>
      </c>
      <c r="I388" t="s">
        <v>17</v>
      </c>
      <c r="J388" t="s">
        <v>128</v>
      </c>
      <c r="K388" t="s">
        <v>19</v>
      </c>
      <c r="L388" t="s">
        <v>20</v>
      </c>
      <c r="M388" s="20">
        <f>VLOOKUP(Table3[[#This Row],[Condition]],$O$8:$P$28,2)</f>
        <v>13</v>
      </c>
      <c r="N388" s="10"/>
      <c r="O388" s="10"/>
    </row>
    <row r="389" spans="1:15">
      <c r="A389" s="4">
        <v>43694.083333333336</v>
      </c>
      <c r="B389">
        <v>17</v>
      </c>
      <c r="C389">
        <v>2</v>
      </c>
      <c r="D389">
        <v>77</v>
      </c>
      <c r="E389" t="s">
        <v>12</v>
      </c>
      <c r="F389" t="s">
        <v>188</v>
      </c>
      <c r="G389" t="s">
        <v>34</v>
      </c>
      <c r="H389" t="s">
        <v>17</v>
      </c>
      <c r="I389" t="s">
        <v>17</v>
      </c>
      <c r="J389" t="s">
        <v>104</v>
      </c>
      <c r="K389" t="s">
        <v>19</v>
      </c>
      <c r="L389" t="s">
        <v>20</v>
      </c>
      <c r="M389" s="20">
        <f>VLOOKUP(Table3[[#This Row],[Condition]],$O$8:$P$28,2)</f>
        <v>13</v>
      </c>
      <c r="N389" s="10"/>
      <c r="O389" s="10"/>
    </row>
    <row r="390" spans="1:15">
      <c r="A390" s="4">
        <v>43694.125</v>
      </c>
      <c r="B390">
        <v>17</v>
      </c>
      <c r="C390">
        <v>3</v>
      </c>
      <c r="D390">
        <v>77</v>
      </c>
      <c r="E390" t="s">
        <v>24</v>
      </c>
      <c r="F390" t="s">
        <v>190</v>
      </c>
      <c r="G390" t="s">
        <v>110</v>
      </c>
      <c r="H390" t="s">
        <v>26</v>
      </c>
      <c r="I390" t="s">
        <v>17</v>
      </c>
      <c r="J390" t="s">
        <v>104</v>
      </c>
      <c r="K390" t="s">
        <v>19</v>
      </c>
      <c r="L390" t="s">
        <v>20</v>
      </c>
      <c r="M390" s="20">
        <f>VLOOKUP(Table3[[#This Row],[Condition]],$O$8:$P$28,2)</f>
        <v>13</v>
      </c>
      <c r="N390" s="10"/>
      <c r="O390" s="10"/>
    </row>
    <row r="391" spans="1:15">
      <c r="A391" s="4">
        <v>43694.166666666664</v>
      </c>
      <c r="B391">
        <v>17</v>
      </c>
      <c r="C391">
        <v>4</v>
      </c>
      <c r="D391">
        <v>77</v>
      </c>
      <c r="E391" t="s">
        <v>24</v>
      </c>
      <c r="F391" t="s">
        <v>190</v>
      </c>
      <c r="G391" t="s">
        <v>34</v>
      </c>
      <c r="H391" t="s">
        <v>17</v>
      </c>
      <c r="I391" t="s">
        <v>17</v>
      </c>
      <c r="J391" t="s">
        <v>180</v>
      </c>
      <c r="K391" t="s">
        <v>19</v>
      </c>
      <c r="L391" t="s">
        <v>30</v>
      </c>
      <c r="M391" s="20">
        <f>VLOOKUP(Table3[[#This Row],[Condition]],$O$8:$P$28,2)</f>
        <v>17</v>
      </c>
      <c r="N391" s="10"/>
      <c r="O391" s="10"/>
    </row>
    <row r="392" spans="1:15">
      <c r="A392" s="4">
        <v>43694.208333333336</v>
      </c>
      <c r="B392">
        <v>17</v>
      </c>
      <c r="C392">
        <v>5</v>
      </c>
      <c r="D392">
        <v>77</v>
      </c>
      <c r="E392" t="s">
        <v>12</v>
      </c>
      <c r="F392" t="s">
        <v>188</v>
      </c>
      <c r="G392" t="s">
        <v>34</v>
      </c>
      <c r="H392" t="s">
        <v>17</v>
      </c>
      <c r="I392" t="s">
        <v>17</v>
      </c>
      <c r="J392" t="s">
        <v>104</v>
      </c>
      <c r="K392" t="s">
        <v>19</v>
      </c>
      <c r="L392" t="s">
        <v>20</v>
      </c>
      <c r="M392" s="20">
        <f>VLOOKUP(Table3[[#This Row],[Condition]],$O$8:$P$28,2)</f>
        <v>13</v>
      </c>
      <c r="N392" s="10"/>
      <c r="O392" s="10"/>
    </row>
    <row r="393" spans="1:15">
      <c r="A393" s="4">
        <v>43694.25</v>
      </c>
      <c r="B393">
        <v>17</v>
      </c>
      <c r="C393">
        <v>6</v>
      </c>
      <c r="D393">
        <v>79</v>
      </c>
      <c r="E393" t="s">
        <v>12</v>
      </c>
      <c r="F393" t="s">
        <v>25</v>
      </c>
      <c r="G393" t="s">
        <v>34</v>
      </c>
      <c r="H393" t="s">
        <v>17</v>
      </c>
      <c r="I393" t="s">
        <v>17</v>
      </c>
      <c r="J393" t="s">
        <v>128</v>
      </c>
      <c r="K393" t="s">
        <v>19</v>
      </c>
      <c r="L393" t="s">
        <v>20</v>
      </c>
      <c r="M393" s="20">
        <f>VLOOKUP(Table3[[#This Row],[Condition]],$O$8:$P$28,2)</f>
        <v>13</v>
      </c>
      <c r="N393" s="10"/>
      <c r="O393" s="10"/>
    </row>
    <row r="394" spans="1:15">
      <c r="A394" s="4">
        <v>43694.291666666664</v>
      </c>
      <c r="B394">
        <v>17</v>
      </c>
      <c r="C394">
        <v>7</v>
      </c>
      <c r="D394">
        <v>79</v>
      </c>
      <c r="E394" t="s">
        <v>24</v>
      </c>
      <c r="F394" t="s">
        <v>14</v>
      </c>
      <c r="G394" t="s">
        <v>34</v>
      </c>
      <c r="H394" t="s">
        <v>17</v>
      </c>
      <c r="I394" t="s">
        <v>17</v>
      </c>
      <c r="J394" t="s">
        <v>181</v>
      </c>
      <c r="K394" t="s">
        <v>19</v>
      </c>
      <c r="L394" t="s">
        <v>20</v>
      </c>
      <c r="M394" s="20">
        <f>VLOOKUP(Table3[[#This Row],[Condition]],$O$8:$P$28,2)</f>
        <v>13</v>
      </c>
      <c r="N394" s="10"/>
      <c r="O394" s="10"/>
    </row>
    <row r="395" spans="1:15">
      <c r="A395" s="4">
        <v>43694.333333333336</v>
      </c>
      <c r="B395">
        <v>17</v>
      </c>
      <c r="C395">
        <v>8</v>
      </c>
      <c r="D395">
        <v>79</v>
      </c>
      <c r="E395" t="s">
        <v>12</v>
      </c>
      <c r="F395" t="s">
        <v>25</v>
      </c>
      <c r="G395" t="s">
        <v>68</v>
      </c>
      <c r="H395" t="s">
        <v>41</v>
      </c>
      <c r="I395" t="s">
        <v>17</v>
      </c>
      <c r="J395" t="s">
        <v>181</v>
      </c>
      <c r="K395" t="s">
        <v>19</v>
      </c>
      <c r="L395" t="s">
        <v>20</v>
      </c>
      <c r="M395" s="20">
        <f>VLOOKUP(Table3[[#This Row],[Condition]],$O$8:$P$28,2)</f>
        <v>13</v>
      </c>
      <c r="N395" s="10"/>
      <c r="O395" s="10"/>
    </row>
    <row r="396" spans="1:15">
      <c r="A396" s="4">
        <v>43694.375</v>
      </c>
      <c r="B396">
        <v>17</v>
      </c>
      <c r="C396">
        <v>9</v>
      </c>
      <c r="D396">
        <v>82</v>
      </c>
      <c r="E396" t="s">
        <v>12</v>
      </c>
      <c r="F396" t="s">
        <v>77</v>
      </c>
      <c r="G396" t="s">
        <v>29</v>
      </c>
      <c r="H396" t="s">
        <v>26</v>
      </c>
      <c r="I396" t="s">
        <v>17</v>
      </c>
      <c r="J396" t="s">
        <v>181</v>
      </c>
      <c r="K396" t="s">
        <v>19</v>
      </c>
      <c r="L396" t="s">
        <v>30</v>
      </c>
      <c r="M396" s="20">
        <f>VLOOKUP(Table3[[#This Row],[Condition]],$O$8:$P$28,2)</f>
        <v>17</v>
      </c>
      <c r="N396" s="10"/>
      <c r="O396" s="10"/>
    </row>
    <row r="397" spans="1:15">
      <c r="A397" s="4">
        <v>43694.416666666664</v>
      </c>
      <c r="B397">
        <v>17</v>
      </c>
      <c r="C397">
        <v>10</v>
      </c>
      <c r="D397">
        <v>87</v>
      </c>
      <c r="E397" t="s">
        <v>24</v>
      </c>
      <c r="F397" t="s">
        <v>112</v>
      </c>
      <c r="G397" t="s">
        <v>68</v>
      </c>
      <c r="H397" t="s">
        <v>16</v>
      </c>
      <c r="I397" t="s">
        <v>17</v>
      </c>
      <c r="J397" t="s">
        <v>103</v>
      </c>
      <c r="K397" t="s">
        <v>19</v>
      </c>
      <c r="L397" t="s">
        <v>20</v>
      </c>
      <c r="M397" s="20">
        <f>VLOOKUP(Table3[[#This Row],[Condition]],$O$8:$P$28,2)</f>
        <v>13</v>
      </c>
      <c r="N397" s="10"/>
      <c r="O397" s="10"/>
    </row>
    <row r="398" spans="1:15">
      <c r="A398" s="4">
        <v>43694.458333333336</v>
      </c>
      <c r="B398">
        <v>17</v>
      </c>
      <c r="C398">
        <v>11</v>
      </c>
      <c r="D398">
        <v>89</v>
      </c>
      <c r="E398" t="s">
        <v>27</v>
      </c>
      <c r="F398" t="s">
        <v>116</v>
      </c>
      <c r="G398" t="s">
        <v>68</v>
      </c>
      <c r="H398" t="s">
        <v>62</v>
      </c>
      <c r="I398" t="s">
        <v>17</v>
      </c>
      <c r="J398" t="s">
        <v>181</v>
      </c>
      <c r="K398" t="s">
        <v>19</v>
      </c>
      <c r="L398" t="s">
        <v>20</v>
      </c>
      <c r="M398" s="20">
        <f>VLOOKUP(Table3[[#This Row],[Condition]],$O$8:$P$28,2)</f>
        <v>13</v>
      </c>
      <c r="N398" s="10"/>
      <c r="O398" s="10"/>
    </row>
    <row r="399" spans="1:15">
      <c r="A399" s="4">
        <v>43694.5</v>
      </c>
      <c r="B399">
        <v>17</v>
      </c>
      <c r="C399">
        <v>12</v>
      </c>
      <c r="D399">
        <v>91</v>
      </c>
      <c r="E399" t="s">
        <v>31</v>
      </c>
      <c r="F399" t="s">
        <v>191</v>
      </c>
      <c r="G399" t="s">
        <v>68</v>
      </c>
      <c r="H399" t="s">
        <v>52</v>
      </c>
      <c r="I399" t="s">
        <v>17</v>
      </c>
      <c r="J399" t="s">
        <v>104</v>
      </c>
      <c r="K399" t="s">
        <v>19</v>
      </c>
      <c r="L399" t="s">
        <v>20</v>
      </c>
      <c r="M399" s="20">
        <f>VLOOKUP(Table3[[#This Row],[Condition]],$O$8:$P$28,2)</f>
        <v>13</v>
      </c>
      <c r="N399" s="10"/>
      <c r="O399" s="10"/>
    </row>
    <row r="400" spans="1:15">
      <c r="A400" s="4">
        <v>43694.541666666664</v>
      </c>
      <c r="B400">
        <v>17</v>
      </c>
      <c r="C400">
        <v>13</v>
      </c>
      <c r="D400">
        <v>91</v>
      </c>
      <c r="E400" t="s">
        <v>81</v>
      </c>
      <c r="F400" t="s">
        <v>169</v>
      </c>
      <c r="G400" t="s">
        <v>68</v>
      </c>
      <c r="H400" t="s">
        <v>52</v>
      </c>
      <c r="I400" t="s">
        <v>17</v>
      </c>
      <c r="J400" t="s">
        <v>180</v>
      </c>
      <c r="K400" t="s">
        <v>19</v>
      </c>
      <c r="L400" t="s">
        <v>20</v>
      </c>
      <c r="M400" s="20">
        <f>VLOOKUP(Table3[[#This Row],[Condition]],$O$8:$P$28,2)</f>
        <v>13</v>
      </c>
      <c r="N400" s="10"/>
      <c r="O400" s="10"/>
    </row>
    <row r="401" spans="1:15">
      <c r="A401" s="4">
        <v>43694.583333333336</v>
      </c>
      <c r="B401">
        <v>17</v>
      </c>
      <c r="C401">
        <v>14</v>
      </c>
      <c r="D401">
        <v>92</v>
      </c>
      <c r="E401" t="s">
        <v>81</v>
      </c>
      <c r="F401" t="s">
        <v>130</v>
      </c>
      <c r="G401" t="s">
        <v>75</v>
      </c>
      <c r="H401" t="s">
        <v>16</v>
      </c>
      <c r="I401" t="s">
        <v>17</v>
      </c>
      <c r="J401" t="s">
        <v>106</v>
      </c>
      <c r="K401" t="s">
        <v>19</v>
      </c>
      <c r="L401" t="s">
        <v>20</v>
      </c>
      <c r="M401" s="20">
        <f>VLOOKUP(Table3[[#This Row],[Condition]],$O$8:$P$28,2)</f>
        <v>13</v>
      </c>
      <c r="N401" s="10"/>
      <c r="O401" s="10"/>
    </row>
    <row r="402" spans="1:15">
      <c r="A402" s="4">
        <v>43694.625</v>
      </c>
      <c r="B402">
        <v>17</v>
      </c>
      <c r="C402">
        <v>15</v>
      </c>
      <c r="D402">
        <v>89</v>
      </c>
      <c r="E402" t="s">
        <v>31</v>
      </c>
      <c r="F402" t="s">
        <v>96</v>
      </c>
      <c r="G402" t="s">
        <v>110</v>
      </c>
      <c r="H402" t="s">
        <v>65</v>
      </c>
      <c r="I402" t="s">
        <v>17</v>
      </c>
      <c r="J402" t="s">
        <v>106</v>
      </c>
      <c r="K402" t="s">
        <v>19</v>
      </c>
      <c r="L402" t="s">
        <v>20</v>
      </c>
      <c r="M402" s="20">
        <f>VLOOKUP(Table3[[#This Row],[Condition]],$O$8:$P$28,2)</f>
        <v>13</v>
      </c>
      <c r="N402" s="10"/>
      <c r="O402" s="10"/>
    </row>
    <row r="403" spans="1:15">
      <c r="A403" s="4">
        <v>43694.666666666664</v>
      </c>
      <c r="B403">
        <v>17</v>
      </c>
      <c r="C403">
        <v>16</v>
      </c>
      <c r="D403">
        <v>88</v>
      </c>
      <c r="E403" t="s">
        <v>81</v>
      </c>
      <c r="F403" t="s">
        <v>96</v>
      </c>
      <c r="G403" t="s">
        <v>64</v>
      </c>
      <c r="H403" t="s">
        <v>52</v>
      </c>
      <c r="I403" t="s">
        <v>17</v>
      </c>
      <c r="J403" t="s">
        <v>106</v>
      </c>
      <c r="K403" t="s">
        <v>19</v>
      </c>
      <c r="L403" t="s">
        <v>20</v>
      </c>
      <c r="M403" s="20">
        <f>VLOOKUP(Table3[[#This Row],[Condition]],$O$8:$P$28,2)</f>
        <v>13</v>
      </c>
      <c r="N403" s="10"/>
      <c r="O403" s="10"/>
    </row>
    <row r="404" spans="1:15">
      <c r="A404" s="4">
        <v>43694.708333333336</v>
      </c>
      <c r="B404">
        <v>17</v>
      </c>
      <c r="C404">
        <v>17</v>
      </c>
      <c r="D404">
        <v>88</v>
      </c>
      <c r="E404" t="s">
        <v>31</v>
      </c>
      <c r="F404" t="s">
        <v>116</v>
      </c>
      <c r="G404" t="s">
        <v>68</v>
      </c>
      <c r="H404" t="s">
        <v>62</v>
      </c>
      <c r="I404" t="s">
        <v>17</v>
      </c>
      <c r="J404" t="s">
        <v>113</v>
      </c>
      <c r="K404" t="s">
        <v>19</v>
      </c>
      <c r="L404" t="s">
        <v>20</v>
      </c>
      <c r="M404" s="20">
        <f>VLOOKUP(Table3[[#This Row],[Condition]],$O$8:$P$28,2)</f>
        <v>13</v>
      </c>
      <c r="N404" s="10"/>
      <c r="O404" s="10"/>
    </row>
    <row r="405" spans="1:15">
      <c r="A405" s="4">
        <v>43694.75</v>
      </c>
      <c r="B405">
        <v>17</v>
      </c>
      <c r="C405">
        <v>18</v>
      </c>
      <c r="D405">
        <v>87</v>
      </c>
      <c r="E405" t="s">
        <v>24</v>
      </c>
      <c r="F405" t="s">
        <v>112</v>
      </c>
      <c r="G405" t="s">
        <v>21</v>
      </c>
      <c r="H405" t="s">
        <v>45</v>
      </c>
      <c r="I405" t="s">
        <v>17</v>
      </c>
      <c r="J405" t="s">
        <v>180</v>
      </c>
      <c r="K405" t="s">
        <v>19</v>
      </c>
      <c r="L405" t="s">
        <v>78</v>
      </c>
      <c r="M405" s="20">
        <f>VLOOKUP(Table3[[#This Row],[Condition]],$O$8:$P$28,2)</f>
        <v>14</v>
      </c>
      <c r="N405" s="10"/>
      <c r="O405" s="10"/>
    </row>
    <row r="406" spans="1:15">
      <c r="A406" s="4">
        <v>43694.791666666664</v>
      </c>
      <c r="B406">
        <v>17</v>
      </c>
      <c r="C406">
        <v>19</v>
      </c>
      <c r="D406">
        <v>85</v>
      </c>
      <c r="E406" t="s">
        <v>31</v>
      </c>
      <c r="F406" t="s">
        <v>112</v>
      </c>
      <c r="G406" t="s">
        <v>15</v>
      </c>
      <c r="H406" t="s">
        <v>62</v>
      </c>
      <c r="I406" t="s">
        <v>17</v>
      </c>
      <c r="J406" t="s">
        <v>105</v>
      </c>
      <c r="K406" t="s">
        <v>19</v>
      </c>
      <c r="L406" t="s">
        <v>20</v>
      </c>
      <c r="M406" s="20">
        <f>VLOOKUP(Table3[[#This Row],[Condition]],$O$8:$P$28,2)</f>
        <v>13</v>
      </c>
      <c r="N406" s="10"/>
      <c r="O406" s="10"/>
    </row>
    <row r="407" spans="1:15">
      <c r="A407" s="4">
        <v>43694.833333333336</v>
      </c>
      <c r="B407">
        <v>17</v>
      </c>
      <c r="C407">
        <v>20</v>
      </c>
      <c r="D407">
        <v>82</v>
      </c>
      <c r="E407" t="s">
        <v>31</v>
      </c>
      <c r="F407" t="s">
        <v>72</v>
      </c>
      <c r="G407" t="s">
        <v>34</v>
      </c>
      <c r="H407" t="s">
        <v>17</v>
      </c>
      <c r="I407" t="s">
        <v>17</v>
      </c>
      <c r="J407" t="s">
        <v>104</v>
      </c>
      <c r="K407" t="s">
        <v>19</v>
      </c>
      <c r="L407" t="s">
        <v>20</v>
      </c>
      <c r="M407" s="20">
        <f>VLOOKUP(Table3[[#This Row],[Condition]],$O$8:$P$28,2)</f>
        <v>13</v>
      </c>
      <c r="N407" s="10"/>
      <c r="O407" s="10"/>
    </row>
    <row r="408" spans="1:15">
      <c r="A408" s="4">
        <v>43694.875</v>
      </c>
      <c r="B408">
        <v>17</v>
      </c>
      <c r="C408">
        <v>21</v>
      </c>
      <c r="D408">
        <v>80</v>
      </c>
      <c r="E408" t="s">
        <v>31</v>
      </c>
      <c r="F408" t="s">
        <v>38</v>
      </c>
      <c r="G408" t="s">
        <v>75</v>
      </c>
      <c r="H408" t="s">
        <v>26</v>
      </c>
      <c r="I408" t="s">
        <v>17</v>
      </c>
      <c r="J408" t="s">
        <v>180</v>
      </c>
      <c r="K408" t="s">
        <v>19</v>
      </c>
      <c r="L408" t="s">
        <v>20</v>
      </c>
      <c r="M408" s="20">
        <f>VLOOKUP(Table3[[#This Row],[Condition]],$O$8:$P$28,2)</f>
        <v>13</v>
      </c>
      <c r="N408" s="10"/>
      <c r="O408" s="10"/>
    </row>
    <row r="409" spans="1:15">
      <c r="A409" s="4">
        <v>43694.916666666664</v>
      </c>
      <c r="B409">
        <v>17</v>
      </c>
      <c r="C409">
        <v>22</v>
      </c>
      <c r="D409">
        <v>76</v>
      </c>
      <c r="E409" t="s">
        <v>81</v>
      </c>
      <c r="F409" t="s">
        <v>14</v>
      </c>
      <c r="G409" t="s">
        <v>29</v>
      </c>
      <c r="H409" t="s">
        <v>26</v>
      </c>
      <c r="I409" t="s">
        <v>17</v>
      </c>
      <c r="J409" t="s">
        <v>104</v>
      </c>
      <c r="K409" t="s">
        <v>19</v>
      </c>
      <c r="L409" t="s">
        <v>20</v>
      </c>
      <c r="M409" s="20">
        <f>VLOOKUP(Table3[[#This Row],[Condition]],$O$8:$P$28,2)</f>
        <v>13</v>
      </c>
      <c r="N409" s="10"/>
      <c r="O409" s="10"/>
    </row>
    <row r="410" spans="1:15">
      <c r="A410" s="4">
        <v>43694.958333333336</v>
      </c>
      <c r="B410">
        <v>17</v>
      </c>
      <c r="C410">
        <v>23</v>
      </c>
      <c r="D410">
        <v>80</v>
      </c>
      <c r="E410" t="s">
        <v>27</v>
      </c>
      <c r="F410" t="s">
        <v>77</v>
      </c>
      <c r="G410" t="s">
        <v>75</v>
      </c>
      <c r="H410" t="s">
        <v>16</v>
      </c>
      <c r="I410" t="s">
        <v>17</v>
      </c>
      <c r="J410" t="s">
        <v>180</v>
      </c>
      <c r="K410" t="s">
        <v>19</v>
      </c>
      <c r="L410" t="s">
        <v>20</v>
      </c>
      <c r="M410" s="20">
        <f>VLOOKUP(Table3[[#This Row],[Condition]],$O$8:$P$28,2)</f>
        <v>13</v>
      </c>
      <c r="N410" s="10"/>
      <c r="O410" s="10"/>
    </row>
    <row r="411" spans="1:15">
      <c r="A411" s="4">
        <v>43695</v>
      </c>
      <c r="B411">
        <v>18</v>
      </c>
      <c r="C411">
        <v>0</v>
      </c>
      <c r="D411">
        <v>78</v>
      </c>
      <c r="E411" t="s">
        <v>12</v>
      </c>
      <c r="F411" t="s">
        <v>28</v>
      </c>
      <c r="G411" t="s">
        <v>29</v>
      </c>
      <c r="H411" t="s">
        <v>62</v>
      </c>
      <c r="I411" t="s">
        <v>17</v>
      </c>
      <c r="J411" t="s">
        <v>180</v>
      </c>
      <c r="K411" t="s">
        <v>19</v>
      </c>
      <c r="L411" t="s">
        <v>20</v>
      </c>
      <c r="M411" s="20">
        <f>VLOOKUP(Table3[[#This Row],[Condition]],$O$8:$P$28,2)</f>
        <v>13</v>
      </c>
      <c r="N411" s="10"/>
      <c r="O411" s="10"/>
    </row>
    <row r="412" spans="1:15">
      <c r="A412" s="4">
        <v>43695.041666666664</v>
      </c>
      <c r="B412">
        <v>18</v>
      </c>
      <c r="C412">
        <v>1</v>
      </c>
      <c r="D412">
        <v>78</v>
      </c>
      <c r="E412" t="s">
        <v>12</v>
      </c>
      <c r="F412" t="s">
        <v>28</v>
      </c>
      <c r="G412" t="s">
        <v>15</v>
      </c>
      <c r="H412" t="s">
        <v>26</v>
      </c>
      <c r="I412" t="s">
        <v>17</v>
      </c>
      <c r="J412" t="s">
        <v>180</v>
      </c>
      <c r="K412" t="s">
        <v>19</v>
      </c>
      <c r="L412" t="s">
        <v>20</v>
      </c>
      <c r="M412" s="20">
        <f>VLOOKUP(Table3[[#This Row],[Condition]],$O$8:$P$28,2)</f>
        <v>13</v>
      </c>
      <c r="N412" s="10"/>
      <c r="O412" s="10"/>
    </row>
    <row r="413" spans="1:15">
      <c r="A413" s="4">
        <v>43695.083333333336</v>
      </c>
      <c r="B413">
        <v>18</v>
      </c>
      <c r="C413">
        <v>2</v>
      </c>
      <c r="D413">
        <v>77</v>
      </c>
      <c r="E413" t="s">
        <v>12</v>
      </c>
      <c r="F413" t="s">
        <v>188</v>
      </c>
      <c r="G413" t="s">
        <v>75</v>
      </c>
      <c r="H413" t="s">
        <v>26</v>
      </c>
      <c r="I413" t="s">
        <v>17</v>
      </c>
      <c r="J413" t="s">
        <v>180</v>
      </c>
      <c r="K413" t="s">
        <v>19</v>
      </c>
      <c r="L413" t="s">
        <v>20</v>
      </c>
      <c r="M413" s="20">
        <f>VLOOKUP(Table3[[#This Row],[Condition]],$O$8:$P$28,2)</f>
        <v>13</v>
      </c>
      <c r="N413" s="10"/>
      <c r="O413" s="10"/>
    </row>
    <row r="414" spans="1:15">
      <c r="A414" s="4">
        <v>43695.125</v>
      </c>
      <c r="B414">
        <v>18</v>
      </c>
      <c r="C414">
        <v>3</v>
      </c>
      <c r="D414">
        <v>77</v>
      </c>
      <c r="E414" t="s">
        <v>24</v>
      </c>
      <c r="F414" t="s">
        <v>190</v>
      </c>
      <c r="G414" t="s">
        <v>29</v>
      </c>
      <c r="H414" t="s">
        <v>16</v>
      </c>
      <c r="I414" t="s">
        <v>17</v>
      </c>
      <c r="J414" t="s">
        <v>180</v>
      </c>
      <c r="K414" t="s">
        <v>19</v>
      </c>
      <c r="L414" t="s">
        <v>20</v>
      </c>
      <c r="M414" s="20">
        <f>VLOOKUP(Table3[[#This Row],[Condition]],$O$8:$P$28,2)</f>
        <v>13</v>
      </c>
      <c r="N414" s="10"/>
      <c r="O414" s="10"/>
    </row>
    <row r="415" spans="1:15">
      <c r="A415" s="4">
        <v>43695.166666666664</v>
      </c>
      <c r="B415">
        <v>18</v>
      </c>
      <c r="C415">
        <v>4</v>
      </c>
      <c r="D415">
        <v>76</v>
      </c>
      <c r="E415" t="s">
        <v>24</v>
      </c>
      <c r="F415" t="s">
        <v>101</v>
      </c>
      <c r="G415" t="s">
        <v>75</v>
      </c>
      <c r="H415" t="s">
        <v>52</v>
      </c>
      <c r="I415" t="s">
        <v>17</v>
      </c>
      <c r="J415" t="s">
        <v>128</v>
      </c>
      <c r="K415" t="s">
        <v>19</v>
      </c>
      <c r="L415" t="s">
        <v>30</v>
      </c>
      <c r="M415" s="20">
        <f>VLOOKUP(Table3[[#This Row],[Condition]],$O$8:$P$28,2)</f>
        <v>17</v>
      </c>
      <c r="N415" s="10"/>
      <c r="O415" s="10"/>
    </row>
    <row r="416" spans="1:15">
      <c r="A416" s="4">
        <v>43695.208333333336</v>
      </c>
      <c r="B416">
        <v>18</v>
      </c>
      <c r="C416">
        <v>5</v>
      </c>
      <c r="D416">
        <v>76</v>
      </c>
      <c r="E416" t="s">
        <v>24</v>
      </c>
      <c r="F416" t="s">
        <v>101</v>
      </c>
      <c r="G416" t="s">
        <v>75</v>
      </c>
      <c r="H416" t="s">
        <v>16</v>
      </c>
      <c r="I416" t="s">
        <v>17</v>
      </c>
      <c r="J416" t="s">
        <v>181</v>
      </c>
      <c r="K416" t="s">
        <v>19</v>
      </c>
      <c r="L416" t="s">
        <v>36</v>
      </c>
      <c r="M416" s="20">
        <f>VLOOKUP(Table3[[#This Row],[Condition]],$O$8:$P$28,2)</f>
        <v>21</v>
      </c>
      <c r="N416" s="10"/>
      <c r="O416" s="10"/>
    </row>
    <row r="417" spans="1:15">
      <c r="A417" s="4">
        <v>43695.25</v>
      </c>
      <c r="B417">
        <v>18</v>
      </c>
      <c r="C417">
        <v>6</v>
      </c>
      <c r="D417">
        <v>77</v>
      </c>
      <c r="E417" t="s">
        <v>24</v>
      </c>
      <c r="F417" t="s">
        <v>190</v>
      </c>
      <c r="G417" t="s">
        <v>75</v>
      </c>
      <c r="H417" t="s">
        <v>52</v>
      </c>
      <c r="I417" t="s">
        <v>17</v>
      </c>
      <c r="J417" t="s">
        <v>103</v>
      </c>
      <c r="K417" t="s">
        <v>19</v>
      </c>
      <c r="L417" t="s">
        <v>30</v>
      </c>
      <c r="M417" s="20">
        <f>VLOOKUP(Table3[[#This Row],[Condition]],$O$8:$P$28,2)</f>
        <v>17</v>
      </c>
      <c r="N417" s="10"/>
      <c r="O417" s="10"/>
    </row>
    <row r="418" spans="1:15">
      <c r="A418" s="4">
        <v>43695.291666666664</v>
      </c>
      <c r="B418">
        <v>18</v>
      </c>
      <c r="C418">
        <v>7</v>
      </c>
      <c r="D418">
        <v>80</v>
      </c>
      <c r="E418" t="s">
        <v>24</v>
      </c>
      <c r="F418" t="s">
        <v>79</v>
      </c>
      <c r="G418" t="s">
        <v>110</v>
      </c>
      <c r="H418" t="s">
        <v>16</v>
      </c>
      <c r="I418" t="s">
        <v>17</v>
      </c>
      <c r="J418" t="s">
        <v>103</v>
      </c>
      <c r="K418" t="s">
        <v>19</v>
      </c>
      <c r="L418" t="s">
        <v>30</v>
      </c>
      <c r="M418" s="20">
        <f>VLOOKUP(Table3[[#This Row],[Condition]],$O$8:$P$28,2)</f>
        <v>17</v>
      </c>
      <c r="N418" s="10"/>
      <c r="O418" s="10"/>
    </row>
    <row r="419" spans="1:15">
      <c r="A419" s="4">
        <v>43695.333333333336</v>
      </c>
      <c r="B419">
        <v>18</v>
      </c>
      <c r="C419">
        <v>8</v>
      </c>
      <c r="D419">
        <v>82</v>
      </c>
      <c r="E419" t="s">
        <v>24</v>
      </c>
      <c r="F419" t="s">
        <v>38</v>
      </c>
      <c r="G419" t="s">
        <v>71</v>
      </c>
      <c r="H419" t="s">
        <v>41</v>
      </c>
      <c r="I419" t="s">
        <v>17</v>
      </c>
      <c r="J419" t="s">
        <v>103</v>
      </c>
      <c r="K419" t="s">
        <v>19</v>
      </c>
      <c r="L419" t="s">
        <v>36</v>
      </c>
      <c r="M419" s="20">
        <f>VLOOKUP(Table3[[#This Row],[Condition]],$O$8:$P$28,2)</f>
        <v>21</v>
      </c>
      <c r="N419" s="10"/>
      <c r="O419" s="10"/>
    </row>
    <row r="420" spans="1:15">
      <c r="A420" s="4">
        <v>43695.375</v>
      </c>
      <c r="B420">
        <v>18</v>
      </c>
      <c r="C420">
        <v>9</v>
      </c>
      <c r="D420">
        <v>85</v>
      </c>
      <c r="E420" t="s">
        <v>24</v>
      </c>
      <c r="F420" t="s">
        <v>97</v>
      </c>
      <c r="G420" t="s">
        <v>68</v>
      </c>
      <c r="H420" t="s">
        <v>16</v>
      </c>
      <c r="I420" t="s">
        <v>17</v>
      </c>
      <c r="J420" t="s">
        <v>102</v>
      </c>
      <c r="K420" t="s">
        <v>19</v>
      </c>
      <c r="L420" t="s">
        <v>30</v>
      </c>
      <c r="M420" s="20">
        <f>VLOOKUP(Table3[[#This Row],[Condition]],$O$8:$P$28,2)</f>
        <v>17</v>
      </c>
      <c r="N420" s="10"/>
      <c r="O420" s="10"/>
    </row>
    <row r="421" spans="1:15">
      <c r="A421" s="4">
        <v>43695.416666666664</v>
      </c>
      <c r="B421">
        <v>18</v>
      </c>
      <c r="C421">
        <v>10</v>
      </c>
      <c r="D421">
        <v>89</v>
      </c>
      <c r="E421" t="s">
        <v>24</v>
      </c>
      <c r="F421" t="s">
        <v>109</v>
      </c>
      <c r="G421" t="s">
        <v>75</v>
      </c>
      <c r="H421" t="s">
        <v>16</v>
      </c>
      <c r="I421" t="s">
        <v>17</v>
      </c>
      <c r="J421" t="s">
        <v>103</v>
      </c>
      <c r="K421" t="s">
        <v>19</v>
      </c>
      <c r="L421" t="s">
        <v>30</v>
      </c>
      <c r="M421" s="20">
        <f>VLOOKUP(Table3[[#This Row],[Condition]],$O$8:$P$28,2)</f>
        <v>17</v>
      </c>
      <c r="N421" s="10"/>
      <c r="O421" s="10"/>
    </row>
    <row r="422" spans="1:15">
      <c r="A422" s="4">
        <v>43695.458333333336</v>
      </c>
      <c r="B422">
        <v>18</v>
      </c>
      <c r="C422">
        <v>11</v>
      </c>
      <c r="D422">
        <v>92</v>
      </c>
      <c r="E422" t="s">
        <v>76</v>
      </c>
      <c r="F422" t="s">
        <v>153</v>
      </c>
      <c r="G422" t="s">
        <v>75</v>
      </c>
      <c r="H422" t="s">
        <v>62</v>
      </c>
      <c r="I422" t="s">
        <v>17</v>
      </c>
      <c r="J422" t="s">
        <v>181</v>
      </c>
      <c r="K422" t="s">
        <v>19</v>
      </c>
      <c r="L422" t="s">
        <v>30</v>
      </c>
      <c r="M422" s="20">
        <f>VLOOKUP(Table3[[#This Row],[Condition]],$O$8:$P$28,2)</f>
        <v>17</v>
      </c>
      <c r="N422" s="10"/>
      <c r="O422" s="10"/>
    </row>
    <row r="423" spans="1:15">
      <c r="A423" s="4">
        <v>43695.5</v>
      </c>
      <c r="B423">
        <v>18</v>
      </c>
      <c r="C423">
        <v>12</v>
      </c>
      <c r="D423">
        <v>92</v>
      </c>
      <c r="E423" t="s">
        <v>76</v>
      </c>
      <c r="F423" t="s">
        <v>153</v>
      </c>
      <c r="G423" t="s">
        <v>68</v>
      </c>
      <c r="H423" t="s">
        <v>62</v>
      </c>
      <c r="I423" t="s">
        <v>17</v>
      </c>
      <c r="J423" t="s">
        <v>128</v>
      </c>
      <c r="K423" t="s">
        <v>19</v>
      </c>
      <c r="L423" t="s">
        <v>30</v>
      </c>
      <c r="M423" s="20">
        <f>VLOOKUP(Table3[[#This Row],[Condition]],$O$8:$P$28,2)</f>
        <v>17</v>
      </c>
      <c r="N423" s="10"/>
      <c r="O423" s="10"/>
    </row>
    <row r="424" spans="1:15">
      <c r="A424" s="4">
        <v>43695.541666666664</v>
      </c>
      <c r="B424">
        <v>18</v>
      </c>
      <c r="C424">
        <v>13</v>
      </c>
      <c r="D424">
        <v>94</v>
      </c>
      <c r="E424" t="s">
        <v>31</v>
      </c>
      <c r="F424" t="s">
        <v>153</v>
      </c>
      <c r="G424" t="s">
        <v>68</v>
      </c>
      <c r="H424" t="s">
        <v>49</v>
      </c>
      <c r="I424" t="s">
        <v>17</v>
      </c>
      <c r="J424" t="s">
        <v>104</v>
      </c>
      <c r="K424" t="s">
        <v>19</v>
      </c>
      <c r="L424" t="s">
        <v>30</v>
      </c>
      <c r="M424" s="20">
        <f>VLOOKUP(Table3[[#This Row],[Condition]],$O$8:$P$28,2)</f>
        <v>17</v>
      </c>
      <c r="N424" s="10"/>
      <c r="O424" s="10"/>
    </row>
    <row r="425" spans="1:15">
      <c r="A425" s="4">
        <v>43695.583333333336</v>
      </c>
      <c r="B425">
        <v>18</v>
      </c>
      <c r="C425">
        <v>14</v>
      </c>
      <c r="D425">
        <v>86</v>
      </c>
      <c r="E425" t="s">
        <v>24</v>
      </c>
      <c r="F425" t="s">
        <v>129</v>
      </c>
      <c r="G425" t="s">
        <v>64</v>
      </c>
      <c r="H425" t="s">
        <v>49</v>
      </c>
      <c r="I425" t="s">
        <v>17</v>
      </c>
      <c r="J425" t="s">
        <v>104</v>
      </c>
      <c r="K425" t="s">
        <v>19</v>
      </c>
      <c r="L425" t="s">
        <v>30</v>
      </c>
      <c r="M425" s="20">
        <f>VLOOKUP(Table3[[#This Row],[Condition]],$O$8:$P$28,2)</f>
        <v>17</v>
      </c>
      <c r="N425" s="10"/>
      <c r="O425" s="10"/>
    </row>
    <row r="426" spans="1:15">
      <c r="A426" s="4">
        <v>43695.625</v>
      </c>
      <c r="B426">
        <v>18</v>
      </c>
      <c r="C426">
        <v>15</v>
      </c>
      <c r="D426">
        <v>95</v>
      </c>
      <c r="E426" t="s">
        <v>81</v>
      </c>
      <c r="F426" t="s">
        <v>162</v>
      </c>
      <c r="G426" t="s">
        <v>75</v>
      </c>
      <c r="H426" t="s">
        <v>52</v>
      </c>
      <c r="I426" t="s">
        <v>17</v>
      </c>
      <c r="J426" t="s">
        <v>113</v>
      </c>
      <c r="K426" t="s">
        <v>19</v>
      </c>
      <c r="L426" t="s">
        <v>30</v>
      </c>
      <c r="M426" s="20">
        <f>VLOOKUP(Table3[[#This Row],[Condition]],$O$8:$P$28,2)</f>
        <v>17</v>
      </c>
      <c r="N426" s="10"/>
      <c r="O426" s="10"/>
    </row>
    <row r="427" spans="1:15">
      <c r="A427" s="4">
        <v>43695.666666666664</v>
      </c>
      <c r="B427">
        <v>18</v>
      </c>
      <c r="C427">
        <v>16</v>
      </c>
      <c r="D427">
        <v>91</v>
      </c>
      <c r="E427" t="s">
        <v>27</v>
      </c>
      <c r="F427" t="s">
        <v>66</v>
      </c>
      <c r="G427" t="s">
        <v>68</v>
      </c>
      <c r="H427" t="s">
        <v>45</v>
      </c>
      <c r="I427" t="s">
        <v>17</v>
      </c>
      <c r="J427" t="s">
        <v>105</v>
      </c>
      <c r="K427" t="s">
        <v>19</v>
      </c>
      <c r="L427" t="s">
        <v>30</v>
      </c>
      <c r="M427" s="20">
        <f>VLOOKUP(Table3[[#This Row],[Condition]],$O$8:$P$28,2)</f>
        <v>17</v>
      </c>
      <c r="N427" s="10"/>
      <c r="O427" s="10"/>
    </row>
    <row r="428" spans="1:15">
      <c r="A428" s="4">
        <v>43695.708333333336</v>
      </c>
      <c r="B428">
        <v>18</v>
      </c>
      <c r="C428">
        <v>17</v>
      </c>
      <c r="D428">
        <v>91</v>
      </c>
      <c r="E428" t="s">
        <v>31</v>
      </c>
      <c r="F428" t="s">
        <v>191</v>
      </c>
      <c r="G428" t="s">
        <v>75</v>
      </c>
      <c r="H428" t="s">
        <v>82</v>
      </c>
      <c r="I428" t="s">
        <v>17</v>
      </c>
      <c r="J428" t="s">
        <v>107</v>
      </c>
      <c r="K428" t="s">
        <v>19</v>
      </c>
      <c r="L428" t="s">
        <v>30</v>
      </c>
      <c r="M428" s="20">
        <f>VLOOKUP(Table3[[#This Row],[Condition]],$O$8:$P$28,2)</f>
        <v>17</v>
      </c>
      <c r="N428" s="10"/>
      <c r="O428" s="10"/>
    </row>
    <row r="429" spans="1:15">
      <c r="A429" s="4">
        <v>43695.75</v>
      </c>
      <c r="B429">
        <v>18</v>
      </c>
      <c r="C429">
        <v>18</v>
      </c>
      <c r="D429">
        <v>88</v>
      </c>
      <c r="E429" t="s">
        <v>81</v>
      </c>
      <c r="F429" t="s">
        <v>96</v>
      </c>
      <c r="G429" t="s">
        <v>75</v>
      </c>
      <c r="H429" t="s">
        <v>52</v>
      </c>
      <c r="I429" t="s">
        <v>17</v>
      </c>
      <c r="J429" t="s">
        <v>113</v>
      </c>
      <c r="K429" t="s">
        <v>19</v>
      </c>
      <c r="L429" t="s">
        <v>30</v>
      </c>
      <c r="M429" s="20">
        <f>VLOOKUP(Table3[[#This Row],[Condition]],$O$8:$P$28,2)</f>
        <v>17</v>
      </c>
      <c r="N429" s="10"/>
      <c r="O429" s="10"/>
    </row>
    <row r="430" spans="1:15">
      <c r="A430" s="4">
        <v>43695.791666666664</v>
      </c>
      <c r="B430">
        <v>18</v>
      </c>
      <c r="C430">
        <v>19</v>
      </c>
      <c r="D430">
        <v>86</v>
      </c>
      <c r="E430" t="s">
        <v>24</v>
      </c>
      <c r="F430" t="s">
        <v>129</v>
      </c>
      <c r="G430" t="s">
        <v>75</v>
      </c>
      <c r="H430" t="s">
        <v>26</v>
      </c>
      <c r="I430" t="s">
        <v>17</v>
      </c>
      <c r="J430" t="s">
        <v>180</v>
      </c>
      <c r="K430" t="s">
        <v>19</v>
      </c>
      <c r="L430" t="s">
        <v>30</v>
      </c>
      <c r="M430" s="20">
        <f>VLOOKUP(Table3[[#This Row],[Condition]],$O$8:$P$28,2)</f>
        <v>17</v>
      </c>
      <c r="N430" s="10"/>
      <c r="O430" s="10"/>
    </row>
    <row r="431" spans="1:15">
      <c r="A431" s="4">
        <v>43695.833333333336</v>
      </c>
      <c r="B431">
        <v>18</v>
      </c>
      <c r="C431">
        <v>20</v>
      </c>
      <c r="D431">
        <v>85</v>
      </c>
      <c r="E431" t="s">
        <v>76</v>
      </c>
      <c r="F431" t="s">
        <v>109</v>
      </c>
      <c r="G431" t="s">
        <v>68</v>
      </c>
      <c r="H431" t="s">
        <v>16</v>
      </c>
      <c r="I431" t="s">
        <v>17</v>
      </c>
      <c r="J431" t="s">
        <v>181</v>
      </c>
      <c r="K431" t="s">
        <v>19</v>
      </c>
      <c r="L431" t="s">
        <v>30</v>
      </c>
      <c r="M431" s="20">
        <f>VLOOKUP(Table3[[#This Row],[Condition]],$O$8:$P$28,2)</f>
        <v>17</v>
      </c>
      <c r="N431" s="10"/>
      <c r="O431" s="10"/>
    </row>
    <row r="432" spans="1:15">
      <c r="A432" s="4">
        <v>43695.875</v>
      </c>
      <c r="B432">
        <v>18</v>
      </c>
      <c r="C432">
        <v>21</v>
      </c>
      <c r="D432">
        <v>83</v>
      </c>
      <c r="E432" t="s">
        <v>32</v>
      </c>
      <c r="F432" t="s">
        <v>47</v>
      </c>
      <c r="G432" t="s">
        <v>48</v>
      </c>
      <c r="H432" t="s">
        <v>49</v>
      </c>
      <c r="I432" t="s">
        <v>17</v>
      </c>
      <c r="J432" t="s">
        <v>104</v>
      </c>
      <c r="K432" t="s">
        <v>19</v>
      </c>
      <c r="L432" t="s">
        <v>20</v>
      </c>
      <c r="M432" s="20">
        <f>VLOOKUP(Table3[[#This Row],[Condition]],$O$8:$P$28,2)</f>
        <v>13</v>
      </c>
      <c r="N432" s="10"/>
      <c r="O432" s="10"/>
    </row>
    <row r="433" spans="1:15">
      <c r="A433" s="4">
        <v>43695.916666666664</v>
      </c>
      <c r="B433">
        <v>18</v>
      </c>
      <c r="C433">
        <v>22</v>
      </c>
      <c r="D433">
        <v>81</v>
      </c>
      <c r="E433" t="s">
        <v>53</v>
      </c>
      <c r="F433" t="s">
        <v>47</v>
      </c>
      <c r="G433" t="s">
        <v>34</v>
      </c>
      <c r="H433" t="s">
        <v>17</v>
      </c>
      <c r="I433" t="s">
        <v>17</v>
      </c>
      <c r="J433" t="s">
        <v>180</v>
      </c>
      <c r="K433" t="s">
        <v>19</v>
      </c>
      <c r="L433" t="s">
        <v>30</v>
      </c>
      <c r="M433" s="20">
        <f>VLOOKUP(Table3[[#This Row],[Condition]],$O$8:$P$28,2)</f>
        <v>17</v>
      </c>
      <c r="N433" s="10"/>
      <c r="O433" s="10"/>
    </row>
    <row r="434" spans="1:15">
      <c r="A434" s="4">
        <v>43695.958333333336</v>
      </c>
      <c r="B434">
        <v>18</v>
      </c>
      <c r="C434">
        <v>23</v>
      </c>
      <c r="D434">
        <v>81</v>
      </c>
      <c r="E434" t="s">
        <v>81</v>
      </c>
      <c r="F434" t="s">
        <v>72</v>
      </c>
      <c r="G434" t="s">
        <v>75</v>
      </c>
      <c r="H434" t="s">
        <v>26</v>
      </c>
      <c r="I434" t="s">
        <v>17</v>
      </c>
      <c r="J434" t="s">
        <v>128</v>
      </c>
      <c r="K434" t="s">
        <v>19</v>
      </c>
      <c r="L434" t="s">
        <v>20</v>
      </c>
      <c r="M434" s="20">
        <f>VLOOKUP(Table3[[#This Row],[Condition]],$O$8:$P$28,2)</f>
        <v>13</v>
      </c>
      <c r="N434" s="10"/>
      <c r="O434" s="10"/>
    </row>
    <row r="435" spans="1:15">
      <c r="A435" s="4">
        <v>43696</v>
      </c>
      <c r="B435">
        <v>19</v>
      </c>
      <c r="C435">
        <v>0</v>
      </c>
      <c r="D435">
        <v>80</v>
      </c>
      <c r="E435" t="s">
        <v>27</v>
      </c>
      <c r="F435" t="s">
        <v>77</v>
      </c>
      <c r="G435" t="s">
        <v>34</v>
      </c>
      <c r="H435" t="s">
        <v>17</v>
      </c>
      <c r="I435" t="s">
        <v>17</v>
      </c>
      <c r="J435" t="s">
        <v>104</v>
      </c>
      <c r="K435" t="s">
        <v>19</v>
      </c>
      <c r="L435" t="s">
        <v>30</v>
      </c>
      <c r="M435" s="20">
        <f>VLOOKUP(Table3[[#This Row],[Condition]],$O$8:$P$28,2)</f>
        <v>17</v>
      </c>
      <c r="N435" s="10"/>
      <c r="O435" s="10"/>
    </row>
    <row r="436" spans="1:15">
      <c r="A436" s="4">
        <v>43696.041666666664</v>
      </c>
      <c r="B436">
        <v>19</v>
      </c>
      <c r="C436">
        <v>1</v>
      </c>
      <c r="D436">
        <v>80</v>
      </c>
      <c r="E436" t="s">
        <v>12</v>
      </c>
      <c r="F436" t="s">
        <v>160</v>
      </c>
      <c r="G436" t="s">
        <v>75</v>
      </c>
      <c r="H436" t="s">
        <v>16</v>
      </c>
      <c r="I436" t="s">
        <v>17</v>
      </c>
      <c r="J436" t="s">
        <v>180</v>
      </c>
      <c r="K436" t="s">
        <v>19</v>
      </c>
      <c r="L436" t="s">
        <v>20</v>
      </c>
      <c r="M436" s="20">
        <f>VLOOKUP(Table3[[#This Row],[Condition]],$O$8:$P$28,2)</f>
        <v>13</v>
      </c>
      <c r="N436" s="10"/>
      <c r="O436" s="10"/>
    </row>
    <row r="437" spans="1:15">
      <c r="A437" s="4">
        <v>43696.083333333336</v>
      </c>
      <c r="B437">
        <v>19</v>
      </c>
      <c r="C437">
        <v>2</v>
      </c>
      <c r="D437">
        <v>79</v>
      </c>
      <c r="E437" t="s">
        <v>12</v>
      </c>
      <c r="F437" t="s">
        <v>25</v>
      </c>
      <c r="G437" t="s">
        <v>75</v>
      </c>
      <c r="H437" t="s">
        <v>16</v>
      </c>
      <c r="I437" t="s">
        <v>17</v>
      </c>
      <c r="J437" t="s">
        <v>180</v>
      </c>
      <c r="K437" t="s">
        <v>19</v>
      </c>
      <c r="L437" t="s">
        <v>20</v>
      </c>
      <c r="M437" s="20">
        <f>VLOOKUP(Table3[[#This Row],[Condition]],$O$8:$P$28,2)</f>
        <v>13</v>
      </c>
      <c r="N437" s="10"/>
      <c r="O437" s="10"/>
    </row>
    <row r="438" spans="1:15">
      <c r="A438" s="4">
        <v>43696.125</v>
      </c>
      <c r="B438">
        <v>19</v>
      </c>
      <c r="C438">
        <v>3</v>
      </c>
      <c r="D438">
        <v>78</v>
      </c>
      <c r="E438" t="s">
        <v>12</v>
      </c>
      <c r="F438" t="s">
        <v>28</v>
      </c>
      <c r="G438" t="s">
        <v>75</v>
      </c>
      <c r="H438" t="s">
        <v>26</v>
      </c>
      <c r="I438" t="s">
        <v>17</v>
      </c>
      <c r="J438" t="s">
        <v>180</v>
      </c>
      <c r="K438" t="s">
        <v>19</v>
      </c>
      <c r="L438" t="s">
        <v>20</v>
      </c>
      <c r="M438" s="20">
        <f>VLOOKUP(Table3[[#This Row],[Condition]],$O$8:$P$28,2)</f>
        <v>13</v>
      </c>
      <c r="N438" s="10"/>
      <c r="O438" s="10"/>
    </row>
    <row r="439" spans="1:15">
      <c r="A439" s="4">
        <v>43696.166666666664</v>
      </c>
      <c r="B439">
        <v>19</v>
      </c>
      <c r="C439">
        <v>4</v>
      </c>
      <c r="D439">
        <v>78</v>
      </c>
      <c r="E439" t="s">
        <v>12</v>
      </c>
      <c r="F439" t="s">
        <v>28</v>
      </c>
      <c r="G439" t="s">
        <v>75</v>
      </c>
      <c r="H439" t="s">
        <v>62</v>
      </c>
      <c r="I439" t="s">
        <v>17</v>
      </c>
      <c r="J439" t="s">
        <v>104</v>
      </c>
      <c r="K439" t="s">
        <v>19</v>
      </c>
      <c r="L439" t="s">
        <v>30</v>
      </c>
      <c r="M439" s="20">
        <f>VLOOKUP(Table3[[#This Row],[Condition]],$O$8:$P$28,2)</f>
        <v>17</v>
      </c>
      <c r="N439" s="10"/>
      <c r="O439" s="10"/>
    </row>
    <row r="440" spans="1:15">
      <c r="A440" s="4">
        <v>43696.208333333336</v>
      </c>
      <c r="B440">
        <v>19</v>
      </c>
      <c r="C440">
        <v>5</v>
      </c>
      <c r="D440">
        <v>78</v>
      </c>
      <c r="E440" t="s">
        <v>12</v>
      </c>
      <c r="F440" t="s">
        <v>28</v>
      </c>
      <c r="G440" t="s">
        <v>75</v>
      </c>
      <c r="H440" t="s">
        <v>62</v>
      </c>
      <c r="I440" t="s">
        <v>17</v>
      </c>
      <c r="J440" t="s">
        <v>128</v>
      </c>
      <c r="K440" t="s">
        <v>19</v>
      </c>
      <c r="L440" t="s">
        <v>30</v>
      </c>
      <c r="M440" s="20">
        <f>VLOOKUP(Table3[[#This Row],[Condition]],$O$8:$P$28,2)</f>
        <v>17</v>
      </c>
      <c r="N440" s="10"/>
      <c r="O440" s="10"/>
    </row>
    <row r="441" spans="1:15">
      <c r="A441" s="4">
        <v>43696.25</v>
      </c>
      <c r="B441">
        <v>19</v>
      </c>
      <c r="C441">
        <v>6</v>
      </c>
      <c r="D441">
        <v>79</v>
      </c>
      <c r="E441" t="s">
        <v>12</v>
      </c>
      <c r="F441" t="s">
        <v>25</v>
      </c>
      <c r="G441" t="s">
        <v>75</v>
      </c>
      <c r="H441" t="s">
        <v>16</v>
      </c>
      <c r="I441" t="s">
        <v>17</v>
      </c>
      <c r="J441" t="s">
        <v>181</v>
      </c>
      <c r="K441" t="s">
        <v>19</v>
      </c>
      <c r="L441" t="s">
        <v>23</v>
      </c>
      <c r="M441" s="20">
        <f>VLOOKUP(Table3[[#This Row],[Condition]],$O$8:$P$28,2)</f>
        <v>11</v>
      </c>
      <c r="N441" s="10"/>
      <c r="O441" s="10"/>
    </row>
    <row r="442" spans="1:15">
      <c r="A442" s="4">
        <v>43696.291666666664</v>
      </c>
      <c r="B442">
        <v>19</v>
      </c>
      <c r="C442">
        <v>7</v>
      </c>
      <c r="D442">
        <v>82</v>
      </c>
      <c r="E442" t="s">
        <v>12</v>
      </c>
      <c r="F442" t="s">
        <v>77</v>
      </c>
      <c r="G442" t="s">
        <v>34</v>
      </c>
      <c r="H442" t="s">
        <v>17</v>
      </c>
      <c r="I442" t="s">
        <v>17</v>
      </c>
      <c r="J442" t="s">
        <v>103</v>
      </c>
      <c r="K442" t="s">
        <v>19</v>
      </c>
      <c r="L442" t="s">
        <v>20</v>
      </c>
      <c r="M442" s="20">
        <f>VLOOKUP(Table3[[#This Row],[Condition]],$O$8:$P$28,2)</f>
        <v>13</v>
      </c>
      <c r="N442" s="10"/>
      <c r="O442" s="10"/>
    </row>
    <row r="443" spans="1:15">
      <c r="A443" s="4">
        <v>43696.333333333336</v>
      </c>
      <c r="B443">
        <v>19</v>
      </c>
      <c r="C443">
        <v>8</v>
      </c>
      <c r="D443">
        <v>87</v>
      </c>
      <c r="E443" t="s">
        <v>27</v>
      </c>
      <c r="F443" t="s">
        <v>114</v>
      </c>
      <c r="G443" t="s">
        <v>115</v>
      </c>
      <c r="H443" t="s">
        <v>52</v>
      </c>
      <c r="I443" t="s">
        <v>17</v>
      </c>
      <c r="J443" t="s">
        <v>103</v>
      </c>
      <c r="K443" t="s">
        <v>19</v>
      </c>
      <c r="L443" t="s">
        <v>30</v>
      </c>
      <c r="M443" s="20">
        <f>VLOOKUP(Table3[[#This Row],[Condition]],$O$8:$P$28,2)</f>
        <v>17</v>
      </c>
      <c r="N443" s="10"/>
      <c r="O443" s="10"/>
    </row>
    <row r="444" spans="1:15">
      <c r="A444" s="4">
        <v>43696.375</v>
      </c>
      <c r="B444">
        <v>19</v>
      </c>
      <c r="C444">
        <v>9</v>
      </c>
      <c r="D444">
        <v>89</v>
      </c>
      <c r="E444" t="s">
        <v>76</v>
      </c>
      <c r="F444" t="s">
        <v>191</v>
      </c>
      <c r="G444" t="s">
        <v>34</v>
      </c>
      <c r="H444" t="s">
        <v>17</v>
      </c>
      <c r="I444" t="s">
        <v>17</v>
      </c>
      <c r="J444" t="s">
        <v>103</v>
      </c>
      <c r="K444" t="s">
        <v>19</v>
      </c>
      <c r="L444" t="s">
        <v>30</v>
      </c>
      <c r="M444" s="20">
        <f>VLOOKUP(Table3[[#This Row],[Condition]],$O$8:$P$28,2)</f>
        <v>17</v>
      </c>
      <c r="N444" s="10"/>
      <c r="O444" s="10"/>
    </row>
    <row r="445" spans="1:15">
      <c r="A445" s="4">
        <v>43696.416666666664</v>
      </c>
      <c r="B445">
        <v>19</v>
      </c>
      <c r="C445">
        <v>10</v>
      </c>
      <c r="D445">
        <v>91</v>
      </c>
      <c r="E445" t="s">
        <v>27</v>
      </c>
      <c r="F445" t="s">
        <v>66</v>
      </c>
      <c r="G445" t="s">
        <v>68</v>
      </c>
      <c r="H445" t="s">
        <v>52</v>
      </c>
      <c r="I445" t="s">
        <v>17</v>
      </c>
      <c r="J445" t="s">
        <v>103</v>
      </c>
      <c r="K445" t="s">
        <v>19</v>
      </c>
      <c r="L445" t="s">
        <v>30</v>
      </c>
      <c r="M445" s="20">
        <f>VLOOKUP(Table3[[#This Row],[Condition]],$O$8:$P$28,2)</f>
        <v>17</v>
      </c>
      <c r="N445" s="10"/>
      <c r="O445" s="10"/>
    </row>
    <row r="446" spans="1:15">
      <c r="A446" s="4">
        <v>43696.458333333336</v>
      </c>
      <c r="B446">
        <v>19</v>
      </c>
      <c r="C446">
        <v>11</v>
      </c>
      <c r="D446">
        <v>94</v>
      </c>
      <c r="E446" t="s">
        <v>31</v>
      </c>
      <c r="F446" t="s">
        <v>153</v>
      </c>
      <c r="G446" t="s">
        <v>68</v>
      </c>
      <c r="H446" t="s">
        <v>62</v>
      </c>
      <c r="I446" t="s">
        <v>17</v>
      </c>
      <c r="J446" t="s">
        <v>181</v>
      </c>
      <c r="K446" t="s">
        <v>19</v>
      </c>
      <c r="L446" t="s">
        <v>30</v>
      </c>
      <c r="M446" s="20">
        <f>VLOOKUP(Table3[[#This Row],[Condition]],$O$8:$P$28,2)</f>
        <v>17</v>
      </c>
      <c r="N446" s="10"/>
      <c r="O446" s="10"/>
    </row>
    <row r="447" spans="1:15">
      <c r="A447" s="4">
        <v>43696.5</v>
      </c>
      <c r="B447">
        <v>19</v>
      </c>
      <c r="C447">
        <v>12</v>
      </c>
      <c r="D447">
        <v>96</v>
      </c>
      <c r="E447" t="s">
        <v>31</v>
      </c>
      <c r="F447" t="s">
        <v>162</v>
      </c>
      <c r="G447" t="s">
        <v>75</v>
      </c>
      <c r="H447" t="s">
        <v>52</v>
      </c>
      <c r="I447" t="s">
        <v>17</v>
      </c>
      <c r="J447" t="s">
        <v>128</v>
      </c>
      <c r="K447" t="s">
        <v>19</v>
      </c>
      <c r="L447" t="s">
        <v>20</v>
      </c>
      <c r="M447" s="20">
        <f>VLOOKUP(Table3[[#This Row],[Condition]],$O$8:$P$28,2)</f>
        <v>13</v>
      </c>
      <c r="N447" s="10"/>
      <c r="O447" s="10"/>
    </row>
    <row r="448" spans="1:15">
      <c r="A448" s="4">
        <v>43696.541666666664</v>
      </c>
      <c r="B448">
        <v>19</v>
      </c>
      <c r="C448">
        <v>13</v>
      </c>
      <c r="D448">
        <v>97</v>
      </c>
      <c r="E448" t="s">
        <v>13</v>
      </c>
      <c r="F448" t="s">
        <v>118</v>
      </c>
      <c r="H448" t="s">
        <v>17</v>
      </c>
      <c r="I448" t="s">
        <v>17</v>
      </c>
      <c r="J448" t="s">
        <v>180</v>
      </c>
      <c r="K448" t="s">
        <v>19</v>
      </c>
      <c r="L448" t="s">
        <v>20</v>
      </c>
      <c r="M448" s="20">
        <f>VLOOKUP(Table3[[#This Row],[Condition]],$O$8:$P$28,2)</f>
        <v>13</v>
      </c>
      <c r="N448" s="10"/>
      <c r="O448" s="10"/>
    </row>
    <row r="449" spans="1:15">
      <c r="A449" s="4">
        <v>43696.583333333336</v>
      </c>
      <c r="B449">
        <v>19</v>
      </c>
      <c r="C449">
        <v>14</v>
      </c>
      <c r="D449">
        <v>97</v>
      </c>
      <c r="E449" t="s">
        <v>32</v>
      </c>
      <c r="F449" t="s">
        <v>192</v>
      </c>
      <c r="G449" t="s">
        <v>117</v>
      </c>
      <c r="H449" t="s">
        <v>45</v>
      </c>
      <c r="I449" t="s">
        <v>17</v>
      </c>
      <c r="J449" t="s">
        <v>105</v>
      </c>
      <c r="K449" t="s">
        <v>19</v>
      </c>
      <c r="L449" t="s">
        <v>20</v>
      </c>
      <c r="M449" s="20">
        <f>VLOOKUP(Table3[[#This Row],[Condition]],$O$8:$P$28,2)</f>
        <v>13</v>
      </c>
      <c r="N449" s="10"/>
      <c r="O449" s="10"/>
    </row>
    <row r="450" spans="1:15">
      <c r="A450" s="4">
        <v>43696.625</v>
      </c>
      <c r="B450">
        <v>19</v>
      </c>
      <c r="C450">
        <v>15</v>
      </c>
      <c r="D450">
        <v>90</v>
      </c>
      <c r="E450" t="s">
        <v>32</v>
      </c>
      <c r="F450" t="s">
        <v>93</v>
      </c>
      <c r="G450" t="s">
        <v>92</v>
      </c>
      <c r="H450" t="s">
        <v>62</v>
      </c>
      <c r="I450" t="s">
        <v>17</v>
      </c>
      <c r="J450" t="s">
        <v>105</v>
      </c>
      <c r="K450" t="s">
        <v>19</v>
      </c>
      <c r="L450" t="s">
        <v>20</v>
      </c>
      <c r="M450" s="20">
        <f>VLOOKUP(Table3[[#This Row],[Condition]],$O$8:$P$28,2)</f>
        <v>13</v>
      </c>
      <c r="N450" s="10"/>
      <c r="O450" s="10"/>
    </row>
    <row r="451" spans="1:15">
      <c r="A451" s="4">
        <v>43696.666666666664</v>
      </c>
      <c r="B451">
        <v>19</v>
      </c>
      <c r="C451">
        <v>16</v>
      </c>
      <c r="D451">
        <v>90</v>
      </c>
      <c r="E451" t="s">
        <v>76</v>
      </c>
      <c r="F451" t="s">
        <v>169</v>
      </c>
      <c r="G451" t="s">
        <v>75</v>
      </c>
      <c r="H451" t="s">
        <v>45</v>
      </c>
      <c r="I451" t="s">
        <v>17</v>
      </c>
      <c r="J451" t="s">
        <v>105</v>
      </c>
      <c r="K451" t="s">
        <v>19</v>
      </c>
      <c r="L451" t="s">
        <v>80</v>
      </c>
      <c r="M451" s="20">
        <f>VLOOKUP(Table3[[#This Row],[Condition]],$O$8:$P$28,2)</f>
        <v>15</v>
      </c>
      <c r="N451" s="10"/>
      <c r="O451" s="10"/>
    </row>
    <row r="452" spans="1:15">
      <c r="A452" s="4">
        <v>43696.708333333336</v>
      </c>
      <c r="B452">
        <v>19</v>
      </c>
      <c r="C452">
        <v>17</v>
      </c>
      <c r="D452">
        <v>91</v>
      </c>
      <c r="E452" t="s">
        <v>81</v>
      </c>
      <c r="F452" t="s">
        <v>169</v>
      </c>
      <c r="G452" t="s">
        <v>75</v>
      </c>
      <c r="H452" t="s">
        <v>26</v>
      </c>
      <c r="I452" t="s">
        <v>17</v>
      </c>
      <c r="J452" t="s">
        <v>113</v>
      </c>
      <c r="K452" t="s">
        <v>19</v>
      </c>
      <c r="L452" t="s">
        <v>80</v>
      </c>
      <c r="M452" s="20">
        <f>VLOOKUP(Table3[[#This Row],[Condition]],$O$8:$P$28,2)</f>
        <v>15</v>
      </c>
      <c r="N452" s="10"/>
      <c r="O452" s="10"/>
    </row>
    <row r="453" spans="1:15">
      <c r="A453" s="4">
        <v>43696.75</v>
      </c>
      <c r="B453">
        <v>19</v>
      </c>
      <c r="C453">
        <v>18</v>
      </c>
      <c r="D453">
        <v>87</v>
      </c>
      <c r="E453" t="s">
        <v>99</v>
      </c>
      <c r="F453" t="s">
        <v>97</v>
      </c>
      <c r="G453" t="s">
        <v>68</v>
      </c>
      <c r="H453" t="s">
        <v>16</v>
      </c>
      <c r="I453" t="s">
        <v>17</v>
      </c>
      <c r="J453" t="s">
        <v>104</v>
      </c>
      <c r="K453" t="s">
        <v>19</v>
      </c>
      <c r="L453" t="s">
        <v>80</v>
      </c>
      <c r="M453" s="20">
        <f>VLOOKUP(Table3[[#This Row],[Condition]],$O$8:$P$28,2)</f>
        <v>15</v>
      </c>
      <c r="N453" s="10"/>
      <c r="O453" s="10"/>
    </row>
    <row r="454" spans="1:15">
      <c r="A454" s="4">
        <v>43696.791666666664</v>
      </c>
      <c r="B454">
        <v>19</v>
      </c>
      <c r="C454">
        <v>19</v>
      </c>
      <c r="D454">
        <v>87</v>
      </c>
      <c r="E454" t="s">
        <v>31</v>
      </c>
      <c r="F454" t="s">
        <v>109</v>
      </c>
      <c r="G454" t="s">
        <v>110</v>
      </c>
      <c r="H454" t="s">
        <v>26</v>
      </c>
      <c r="I454" t="s">
        <v>17</v>
      </c>
      <c r="J454" t="s">
        <v>128</v>
      </c>
      <c r="K454" t="s">
        <v>19</v>
      </c>
      <c r="L454" t="s">
        <v>20</v>
      </c>
      <c r="M454" s="20">
        <f>VLOOKUP(Table3[[#This Row],[Condition]],$O$8:$P$28,2)</f>
        <v>13</v>
      </c>
      <c r="N454" s="10"/>
      <c r="O454" s="10"/>
    </row>
    <row r="455" spans="1:15">
      <c r="A455" s="4">
        <v>43696.833333333336</v>
      </c>
      <c r="B455">
        <v>19</v>
      </c>
      <c r="C455">
        <v>20</v>
      </c>
      <c r="D455">
        <v>85</v>
      </c>
      <c r="E455" t="s">
        <v>24</v>
      </c>
      <c r="F455" t="s">
        <v>97</v>
      </c>
      <c r="G455" t="s">
        <v>75</v>
      </c>
      <c r="H455" t="s">
        <v>16</v>
      </c>
      <c r="I455" t="s">
        <v>17</v>
      </c>
      <c r="J455" t="s">
        <v>102</v>
      </c>
      <c r="K455" t="s">
        <v>19</v>
      </c>
      <c r="L455" t="s">
        <v>20</v>
      </c>
      <c r="M455" s="20">
        <f>VLOOKUP(Table3[[#This Row],[Condition]],$O$8:$P$28,2)</f>
        <v>13</v>
      </c>
      <c r="N455" s="10"/>
      <c r="O455" s="10"/>
    </row>
    <row r="456" spans="1:15">
      <c r="A456" s="4">
        <v>43696.875</v>
      </c>
      <c r="B456">
        <v>19</v>
      </c>
      <c r="C456">
        <v>21</v>
      </c>
      <c r="D456">
        <v>84</v>
      </c>
      <c r="E456" t="s">
        <v>12</v>
      </c>
      <c r="F456" t="s">
        <v>144</v>
      </c>
      <c r="G456" t="s">
        <v>75</v>
      </c>
      <c r="H456" t="s">
        <v>41</v>
      </c>
      <c r="I456" t="s">
        <v>17</v>
      </c>
      <c r="J456" t="s">
        <v>63</v>
      </c>
      <c r="K456" t="s">
        <v>19</v>
      </c>
      <c r="L456" t="s">
        <v>80</v>
      </c>
      <c r="M456" s="20">
        <f>VLOOKUP(Table3[[#This Row],[Condition]],$O$8:$P$28,2)</f>
        <v>15</v>
      </c>
      <c r="N456" s="10"/>
      <c r="O456" s="10"/>
    </row>
    <row r="457" spans="1:15">
      <c r="A457" s="4">
        <v>43696.916666666664</v>
      </c>
      <c r="B457">
        <v>19</v>
      </c>
      <c r="C457">
        <v>22</v>
      </c>
      <c r="D457">
        <v>86</v>
      </c>
      <c r="E457" t="s">
        <v>81</v>
      </c>
      <c r="F457" t="s">
        <v>109</v>
      </c>
      <c r="G457" t="s">
        <v>117</v>
      </c>
      <c r="H457" t="s">
        <v>94</v>
      </c>
      <c r="I457" t="s">
        <v>17</v>
      </c>
      <c r="J457" t="s">
        <v>22</v>
      </c>
      <c r="K457" t="s">
        <v>19</v>
      </c>
      <c r="L457" t="s">
        <v>78</v>
      </c>
      <c r="M457" s="20">
        <f>VLOOKUP(Table3[[#This Row],[Condition]],$O$8:$P$28,2)</f>
        <v>14</v>
      </c>
      <c r="N457" s="10"/>
      <c r="O457" s="10"/>
    </row>
    <row r="458" spans="1:15">
      <c r="A458" s="4">
        <v>43696.958333333336</v>
      </c>
      <c r="B458">
        <v>19</v>
      </c>
      <c r="C458">
        <v>23</v>
      </c>
      <c r="D458">
        <v>81</v>
      </c>
      <c r="E458" t="s">
        <v>50</v>
      </c>
      <c r="F458" t="s">
        <v>43</v>
      </c>
      <c r="G458" t="s">
        <v>110</v>
      </c>
      <c r="H458" t="s">
        <v>26</v>
      </c>
      <c r="I458" t="s">
        <v>17</v>
      </c>
      <c r="J458" t="s">
        <v>102</v>
      </c>
      <c r="K458" t="s">
        <v>19</v>
      </c>
      <c r="L458" t="s">
        <v>23</v>
      </c>
      <c r="M458" s="20">
        <f>VLOOKUP(Table3[[#This Row],[Condition]],$O$8:$P$28,2)</f>
        <v>11</v>
      </c>
      <c r="N458" s="10"/>
      <c r="O458" s="10"/>
    </row>
    <row r="459" spans="1:15">
      <c r="A459" s="4">
        <v>43697</v>
      </c>
      <c r="B459">
        <v>20</v>
      </c>
      <c r="C459">
        <v>0</v>
      </c>
      <c r="D459">
        <v>80</v>
      </c>
      <c r="E459" t="s">
        <v>32</v>
      </c>
      <c r="F459" t="s">
        <v>89</v>
      </c>
      <c r="G459" t="s">
        <v>15</v>
      </c>
      <c r="H459" t="s">
        <v>62</v>
      </c>
      <c r="I459" t="s">
        <v>17</v>
      </c>
      <c r="J459" t="s">
        <v>63</v>
      </c>
      <c r="K459" t="s">
        <v>19</v>
      </c>
      <c r="L459" t="s">
        <v>23</v>
      </c>
      <c r="M459" s="20">
        <f>VLOOKUP(Table3[[#This Row],[Condition]],$O$8:$P$28,2)</f>
        <v>11</v>
      </c>
      <c r="N459" s="10"/>
      <c r="O459" s="10"/>
    </row>
    <row r="460" spans="1:15">
      <c r="A460" s="4">
        <v>43697.041666666664</v>
      </c>
      <c r="B460">
        <v>20</v>
      </c>
      <c r="C460">
        <v>1</v>
      </c>
      <c r="D460">
        <v>79</v>
      </c>
      <c r="E460" t="s">
        <v>13</v>
      </c>
      <c r="F460" t="s">
        <v>72</v>
      </c>
      <c r="G460" t="s">
        <v>117</v>
      </c>
      <c r="H460" t="s">
        <v>16</v>
      </c>
      <c r="I460" t="s">
        <v>17</v>
      </c>
      <c r="J460" t="s">
        <v>100</v>
      </c>
      <c r="K460" t="s">
        <v>19</v>
      </c>
      <c r="L460" t="s">
        <v>30</v>
      </c>
      <c r="M460" s="20">
        <f>VLOOKUP(Table3[[#This Row],[Condition]],$O$8:$P$28,2)</f>
        <v>17</v>
      </c>
      <c r="N460" s="10"/>
      <c r="O460" s="10"/>
    </row>
    <row r="461" spans="1:15">
      <c r="A461" s="4">
        <v>43697.083333333336</v>
      </c>
      <c r="B461">
        <v>20</v>
      </c>
      <c r="C461">
        <v>2</v>
      </c>
      <c r="D461">
        <v>77</v>
      </c>
      <c r="E461" t="s">
        <v>76</v>
      </c>
      <c r="F461" t="s">
        <v>77</v>
      </c>
      <c r="G461" t="s">
        <v>33</v>
      </c>
      <c r="H461" t="s">
        <v>26</v>
      </c>
      <c r="I461" t="s">
        <v>17</v>
      </c>
      <c r="J461" t="s">
        <v>100</v>
      </c>
      <c r="K461" t="s">
        <v>19</v>
      </c>
      <c r="L461" t="s">
        <v>20</v>
      </c>
      <c r="M461" s="20">
        <f>VLOOKUP(Table3[[#This Row],[Condition]],$O$8:$P$28,2)</f>
        <v>13</v>
      </c>
      <c r="N461" s="10"/>
      <c r="O461" s="10"/>
    </row>
    <row r="462" spans="1:15">
      <c r="A462" s="4">
        <v>43697.125</v>
      </c>
      <c r="B462">
        <v>20</v>
      </c>
      <c r="C462">
        <v>3</v>
      </c>
      <c r="D462">
        <v>76</v>
      </c>
      <c r="E462" t="s">
        <v>76</v>
      </c>
      <c r="F462" t="s">
        <v>79</v>
      </c>
      <c r="G462" t="s">
        <v>33</v>
      </c>
      <c r="H462" t="s">
        <v>62</v>
      </c>
      <c r="I462" t="s">
        <v>17</v>
      </c>
      <c r="J462" t="s">
        <v>18</v>
      </c>
      <c r="K462" t="s">
        <v>19</v>
      </c>
      <c r="L462" t="s">
        <v>20</v>
      </c>
      <c r="M462" s="20">
        <f>VLOOKUP(Table3[[#This Row],[Condition]],$O$8:$P$28,2)</f>
        <v>13</v>
      </c>
      <c r="N462" s="10"/>
      <c r="O462" s="10"/>
    </row>
    <row r="463" spans="1:15">
      <c r="A463" s="4">
        <v>43697.166666666664</v>
      </c>
      <c r="B463">
        <v>20</v>
      </c>
      <c r="C463">
        <v>4</v>
      </c>
      <c r="D463">
        <v>76</v>
      </c>
      <c r="E463" t="s">
        <v>76</v>
      </c>
      <c r="F463" t="s">
        <v>79</v>
      </c>
      <c r="G463" t="s">
        <v>44</v>
      </c>
      <c r="H463" t="s">
        <v>26</v>
      </c>
      <c r="I463" t="s">
        <v>17</v>
      </c>
      <c r="J463" t="s">
        <v>22</v>
      </c>
      <c r="K463" t="s">
        <v>19</v>
      </c>
      <c r="L463" t="s">
        <v>20</v>
      </c>
      <c r="M463" s="20">
        <f>VLOOKUP(Table3[[#This Row],[Condition]],$O$8:$P$28,2)</f>
        <v>13</v>
      </c>
      <c r="N463" s="10"/>
      <c r="O463" s="10"/>
    </row>
    <row r="464" spans="1:15">
      <c r="A464" s="4">
        <v>43697.208333333336</v>
      </c>
      <c r="B464">
        <v>20</v>
      </c>
      <c r="C464">
        <v>5</v>
      </c>
      <c r="D464">
        <v>78</v>
      </c>
      <c r="E464" t="s">
        <v>81</v>
      </c>
      <c r="F464" t="s">
        <v>77</v>
      </c>
      <c r="G464" t="s">
        <v>33</v>
      </c>
      <c r="H464" t="s">
        <v>26</v>
      </c>
      <c r="I464" t="s">
        <v>17</v>
      </c>
      <c r="J464" t="s">
        <v>35</v>
      </c>
      <c r="K464" t="s">
        <v>19</v>
      </c>
      <c r="L464" t="s">
        <v>20</v>
      </c>
      <c r="M464" s="20">
        <f>VLOOKUP(Table3[[#This Row],[Condition]],$O$8:$P$28,2)</f>
        <v>13</v>
      </c>
      <c r="N464" s="10"/>
      <c r="O464" s="10"/>
    </row>
    <row r="465" spans="1:15">
      <c r="A465" s="4">
        <v>43697.25</v>
      </c>
      <c r="B465">
        <v>20</v>
      </c>
      <c r="C465">
        <v>6</v>
      </c>
      <c r="D465">
        <v>81</v>
      </c>
      <c r="E465" t="s">
        <v>31</v>
      </c>
      <c r="F465" t="s">
        <v>144</v>
      </c>
      <c r="G465" t="s">
        <v>33</v>
      </c>
      <c r="H465" t="s">
        <v>26</v>
      </c>
      <c r="I465" t="s">
        <v>17</v>
      </c>
      <c r="J465" t="s">
        <v>95</v>
      </c>
      <c r="K465" t="s">
        <v>19</v>
      </c>
      <c r="L465" t="s">
        <v>20</v>
      </c>
      <c r="M465" s="20">
        <f>VLOOKUP(Table3[[#This Row],[Condition]],$O$8:$P$28,2)</f>
        <v>13</v>
      </c>
      <c r="N465" s="10"/>
      <c r="O465" s="10"/>
    </row>
    <row r="466" spans="1:15">
      <c r="A466" s="4">
        <v>43697.291666666664</v>
      </c>
      <c r="B466">
        <v>20</v>
      </c>
      <c r="C466">
        <v>7</v>
      </c>
      <c r="D466">
        <v>84</v>
      </c>
      <c r="E466" t="s">
        <v>27</v>
      </c>
      <c r="F466" t="s">
        <v>97</v>
      </c>
      <c r="G466" t="s">
        <v>55</v>
      </c>
      <c r="H466" t="s">
        <v>16</v>
      </c>
      <c r="I466" t="s">
        <v>17</v>
      </c>
      <c r="J466" t="s">
        <v>42</v>
      </c>
      <c r="K466" t="s">
        <v>19</v>
      </c>
      <c r="L466" t="s">
        <v>20</v>
      </c>
      <c r="M466" s="20">
        <f>VLOOKUP(Table3[[#This Row],[Condition]],$O$8:$P$28,2)</f>
        <v>13</v>
      </c>
      <c r="N466" s="10"/>
      <c r="O466" s="10"/>
    </row>
    <row r="467" spans="1:15">
      <c r="A467" s="4">
        <v>43697.333333333336</v>
      </c>
      <c r="B467">
        <v>20</v>
      </c>
      <c r="C467">
        <v>8</v>
      </c>
      <c r="D467">
        <v>86</v>
      </c>
      <c r="E467" t="s">
        <v>24</v>
      </c>
      <c r="F467" t="s">
        <v>129</v>
      </c>
      <c r="G467" t="s">
        <v>48</v>
      </c>
      <c r="H467" t="s">
        <v>16</v>
      </c>
      <c r="I467" t="s">
        <v>17</v>
      </c>
      <c r="J467" t="s">
        <v>42</v>
      </c>
      <c r="K467" t="s">
        <v>19</v>
      </c>
      <c r="L467" t="s">
        <v>36</v>
      </c>
      <c r="M467" s="20">
        <f>VLOOKUP(Table3[[#This Row],[Condition]],$O$8:$P$28,2)</f>
        <v>21</v>
      </c>
      <c r="N467" s="10"/>
      <c r="O467" s="10"/>
    </row>
    <row r="468" spans="1:15">
      <c r="A468" s="4">
        <v>43697.375</v>
      </c>
      <c r="B468">
        <v>20</v>
      </c>
      <c r="C468">
        <v>9</v>
      </c>
      <c r="D468">
        <v>91</v>
      </c>
      <c r="E468" t="s">
        <v>27</v>
      </c>
      <c r="F468" t="s">
        <v>66</v>
      </c>
      <c r="G468" t="s">
        <v>64</v>
      </c>
      <c r="H468" t="s">
        <v>16</v>
      </c>
      <c r="I468" t="s">
        <v>17</v>
      </c>
      <c r="J468" t="s">
        <v>42</v>
      </c>
      <c r="K468" t="s">
        <v>19</v>
      </c>
      <c r="L468" t="s">
        <v>20</v>
      </c>
      <c r="M468" s="20">
        <f>VLOOKUP(Table3[[#This Row],[Condition]],$O$8:$P$28,2)</f>
        <v>13</v>
      </c>
      <c r="N468" s="10"/>
      <c r="O468" s="10"/>
    </row>
    <row r="469" spans="1:15">
      <c r="A469" s="4">
        <v>43697.416666666664</v>
      </c>
      <c r="B469">
        <v>20</v>
      </c>
      <c r="C469">
        <v>10</v>
      </c>
      <c r="D469">
        <v>92</v>
      </c>
      <c r="E469" t="s">
        <v>31</v>
      </c>
      <c r="F469" t="s">
        <v>169</v>
      </c>
      <c r="G469" t="s">
        <v>64</v>
      </c>
      <c r="H469" t="s">
        <v>52</v>
      </c>
      <c r="I469" t="s">
        <v>17</v>
      </c>
      <c r="J469" t="s">
        <v>42</v>
      </c>
      <c r="K469" t="s">
        <v>19</v>
      </c>
      <c r="L469" t="s">
        <v>30</v>
      </c>
      <c r="M469" s="20">
        <f>VLOOKUP(Table3[[#This Row],[Condition]],$O$8:$P$28,2)</f>
        <v>17</v>
      </c>
      <c r="N469" s="10"/>
      <c r="O469" s="10"/>
    </row>
    <row r="470" spans="1:15">
      <c r="A470" s="4">
        <v>43697.458333333336</v>
      </c>
      <c r="B470">
        <v>20</v>
      </c>
      <c r="C470">
        <v>11</v>
      </c>
      <c r="D470">
        <v>94</v>
      </c>
      <c r="E470" t="s">
        <v>31</v>
      </c>
      <c r="F470" t="s">
        <v>153</v>
      </c>
      <c r="G470" t="s">
        <v>110</v>
      </c>
      <c r="H470" t="s">
        <v>49</v>
      </c>
      <c r="I470" t="s">
        <v>17</v>
      </c>
      <c r="J470" t="s">
        <v>35</v>
      </c>
      <c r="K470" t="s">
        <v>19</v>
      </c>
      <c r="L470" t="s">
        <v>36</v>
      </c>
      <c r="M470" s="20">
        <f>VLOOKUP(Table3[[#This Row],[Condition]],$O$8:$P$28,2)</f>
        <v>21</v>
      </c>
      <c r="N470" s="10"/>
      <c r="O470" s="10"/>
    </row>
    <row r="471" spans="1:15">
      <c r="A471" s="4">
        <v>43697.5</v>
      </c>
      <c r="B471">
        <v>20</v>
      </c>
      <c r="C471">
        <v>12</v>
      </c>
      <c r="D471">
        <v>95</v>
      </c>
      <c r="E471" t="s">
        <v>31</v>
      </c>
      <c r="F471" t="s">
        <v>93</v>
      </c>
      <c r="G471" t="s">
        <v>110</v>
      </c>
      <c r="H471" t="s">
        <v>52</v>
      </c>
      <c r="I471" t="s">
        <v>17</v>
      </c>
      <c r="J471" t="s">
        <v>18</v>
      </c>
      <c r="K471" t="s">
        <v>19</v>
      </c>
      <c r="L471" t="s">
        <v>30</v>
      </c>
      <c r="M471" s="20">
        <f>VLOOKUP(Table3[[#This Row],[Condition]],$O$8:$P$28,2)</f>
        <v>17</v>
      </c>
      <c r="N471" s="10"/>
      <c r="O471" s="10"/>
    </row>
    <row r="472" spans="1:15">
      <c r="A472" s="4">
        <v>43697.541666666664</v>
      </c>
      <c r="B472">
        <v>20</v>
      </c>
      <c r="C472">
        <v>13</v>
      </c>
      <c r="D472">
        <v>96</v>
      </c>
      <c r="E472" t="s">
        <v>27</v>
      </c>
      <c r="F472" t="s">
        <v>93</v>
      </c>
      <c r="G472" t="s">
        <v>64</v>
      </c>
      <c r="H472" t="s">
        <v>82</v>
      </c>
      <c r="I472" t="s">
        <v>17</v>
      </c>
      <c r="J472" t="s">
        <v>63</v>
      </c>
      <c r="K472" t="s">
        <v>19</v>
      </c>
      <c r="L472" t="s">
        <v>30</v>
      </c>
      <c r="M472" s="20">
        <f>VLOOKUP(Table3[[#This Row],[Condition]],$O$8:$P$28,2)</f>
        <v>17</v>
      </c>
      <c r="N472" s="10"/>
      <c r="O472" s="10"/>
    </row>
    <row r="473" spans="1:15">
      <c r="A473" s="4">
        <v>43697.583333333336</v>
      </c>
      <c r="B473">
        <v>20</v>
      </c>
      <c r="C473">
        <v>14</v>
      </c>
      <c r="D473">
        <v>92</v>
      </c>
      <c r="E473" t="s">
        <v>81</v>
      </c>
      <c r="F473" t="s">
        <v>130</v>
      </c>
      <c r="G473" t="s">
        <v>64</v>
      </c>
      <c r="H473" t="s">
        <v>62</v>
      </c>
      <c r="I473" t="s">
        <v>17</v>
      </c>
      <c r="J473" t="s">
        <v>63</v>
      </c>
      <c r="K473" t="s">
        <v>19</v>
      </c>
      <c r="L473" t="s">
        <v>78</v>
      </c>
      <c r="M473" s="20">
        <f>VLOOKUP(Table3[[#This Row],[Condition]],$O$8:$P$28,2)</f>
        <v>14</v>
      </c>
      <c r="N473" s="10"/>
      <c r="O473" s="10"/>
    </row>
    <row r="474" spans="1:15">
      <c r="A474" s="4">
        <v>43697.625</v>
      </c>
      <c r="B474">
        <v>20</v>
      </c>
      <c r="C474">
        <v>15</v>
      </c>
      <c r="D474">
        <v>94</v>
      </c>
      <c r="E474" t="s">
        <v>27</v>
      </c>
      <c r="F474" t="s">
        <v>61</v>
      </c>
      <c r="G474" t="s">
        <v>71</v>
      </c>
      <c r="H474" t="s">
        <v>45</v>
      </c>
      <c r="I474" t="s">
        <v>17</v>
      </c>
      <c r="J474" t="s">
        <v>102</v>
      </c>
      <c r="K474" t="s">
        <v>19</v>
      </c>
      <c r="L474" t="s">
        <v>20</v>
      </c>
      <c r="M474" s="20">
        <f>VLOOKUP(Table3[[#This Row],[Condition]],$O$8:$P$28,2)</f>
        <v>13</v>
      </c>
      <c r="N474" s="10"/>
      <c r="O474" s="10"/>
    </row>
    <row r="475" spans="1:15">
      <c r="A475" s="4">
        <v>43697.666666666664</v>
      </c>
      <c r="B475">
        <v>20</v>
      </c>
      <c r="C475">
        <v>16</v>
      </c>
      <c r="D475">
        <v>92</v>
      </c>
      <c r="E475" t="s">
        <v>27</v>
      </c>
      <c r="F475" t="s">
        <v>191</v>
      </c>
      <c r="G475" t="s">
        <v>71</v>
      </c>
      <c r="H475" t="s">
        <v>62</v>
      </c>
      <c r="I475" t="s">
        <v>17</v>
      </c>
      <c r="J475" t="s">
        <v>102</v>
      </c>
      <c r="K475" t="s">
        <v>19</v>
      </c>
      <c r="L475" t="s">
        <v>78</v>
      </c>
      <c r="M475" s="20">
        <f>VLOOKUP(Table3[[#This Row],[Condition]],$O$8:$P$28,2)</f>
        <v>14</v>
      </c>
      <c r="N475" s="10"/>
      <c r="O475" s="10"/>
    </row>
    <row r="476" spans="1:15">
      <c r="A476" s="4">
        <v>43697.708333333336</v>
      </c>
      <c r="B476">
        <v>20</v>
      </c>
      <c r="C476">
        <v>17</v>
      </c>
      <c r="D476">
        <v>78</v>
      </c>
      <c r="E476" t="s">
        <v>32</v>
      </c>
      <c r="F476" t="s">
        <v>73</v>
      </c>
      <c r="G476" t="s">
        <v>57</v>
      </c>
      <c r="H476" t="s">
        <v>65</v>
      </c>
      <c r="I476" t="s">
        <v>131</v>
      </c>
      <c r="J476" t="s">
        <v>102</v>
      </c>
      <c r="K476" t="s">
        <v>19</v>
      </c>
      <c r="L476" t="s">
        <v>186</v>
      </c>
      <c r="M476" s="20">
        <f>VLOOKUP(Table3[[#This Row],[Condition]],$O$8:$P$28,2)</f>
        <v>7</v>
      </c>
      <c r="N476" s="10"/>
      <c r="O476" s="10"/>
    </row>
    <row r="477" spans="1:15">
      <c r="A477" s="4">
        <v>43697.75</v>
      </c>
      <c r="B477">
        <v>20</v>
      </c>
      <c r="C477">
        <v>18</v>
      </c>
      <c r="D477">
        <v>78</v>
      </c>
      <c r="E477" t="s">
        <v>13</v>
      </c>
      <c r="F477" t="s">
        <v>74</v>
      </c>
      <c r="G477" t="s">
        <v>29</v>
      </c>
      <c r="H477" t="s">
        <v>41</v>
      </c>
      <c r="I477" t="s">
        <v>17</v>
      </c>
      <c r="J477" t="s">
        <v>18</v>
      </c>
      <c r="K477" t="s">
        <v>19</v>
      </c>
      <c r="L477" t="s">
        <v>80</v>
      </c>
      <c r="M477" s="20">
        <f>VLOOKUP(Table3[[#This Row],[Condition]],$O$8:$P$28,2)</f>
        <v>15</v>
      </c>
      <c r="N477" s="10"/>
      <c r="O477" s="10"/>
    </row>
    <row r="478" spans="1:15">
      <c r="A478" s="4">
        <v>43697.791666666664</v>
      </c>
      <c r="B478">
        <v>20</v>
      </c>
      <c r="C478">
        <v>19</v>
      </c>
      <c r="D478">
        <v>78</v>
      </c>
      <c r="E478" t="s">
        <v>76</v>
      </c>
      <c r="F478" t="s">
        <v>38</v>
      </c>
      <c r="G478" t="s">
        <v>15</v>
      </c>
      <c r="H478" t="s">
        <v>62</v>
      </c>
      <c r="I478" t="s">
        <v>17</v>
      </c>
      <c r="J478" t="s">
        <v>35</v>
      </c>
      <c r="K478" t="s">
        <v>19</v>
      </c>
      <c r="L478" t="s">
        <v>80</v>
      </c>
      <c r="M478" s="20">
        <f>VLOOKUP(Table3[[#This Row],[Condition]],$O$8:$P$28,2)</f>
        <v>15</v>
      </c>
      <c r="N478" s="10"/>
      <c r="O478" s="10"/>
    </row>
    <row r="479" spans="1:15">
      <c r="A479" s="4">
        <v>43697.833333333336</v>
      </c>
      <c r="B479">
        <v>20</v>
      </c>
      <c r="C479">
        <v>20</v>
      </c>
      <c r="D479">
        <v>76</v>
      </c>
      <c r="E479" t="s">
        <v>31</v>
      </c>
      <c r="F479" t="s">
        <v>98</v>
      </c>
      <c r="G479" t="s">
        <v>68</v>
      </c>
      <c r="H479" t="s">
        <v>52</v>
      </c>
      <c r="I479" t="s">
        <v>17</v>
      </c>
      <c r="J479" t="s">
        <v>63</v>
      </c>
      <c r="K479" t="s">
        <v>19</v>
      </c>
      <c r="L479" t="s">
        <v>78</v>
      </c>
      <c r="M479" s="20">
        <f>VLOOKUP(Table3[[#This Row],[Condition]],$O$8:$P$28,2)</f>
        <v>14</v>
      </c>
      <c r="N479" s="10"/>
      <c r="O479" s="10"/>
    </row>
    <row r="480" spans="1:15">
      <c r="A480" s="4">
        <v>43697.875</v>
      </c>
      <c r="B480">
        <v>20</v>
      </c>
      <c r="C480">
        <v>21</v>
      </c>
      <c r="D480">
        <v>75</v>
      </c>
      <c r="E480" t="s">
        <v>81</v>
      </c>
      <c r="F480" t="s">
        <v>25</v>
      </c>
      <c r="G480" t="s">
        <v>75</v>
      </c>
      <c r="H480" t="s">
        <v>41</v>
      </c>
      <c r="I480" t="s">
        <v>17</v>
      </c>
      <c r="J480" t="s">
        <v>63</v>
      </c>
      <c r="K480" t="s">
        <v>19</v>
      </c>
      <c r="L480" t="s">
        <v>80</v>
      </c>
      <c r="M480" s="20">
        <f>VLOOKUP(Table3[[#This Row],[Condition]],$O$8:$P$28,2)</f>
        <v>15</v>
      </c>
      <c r="N480" s="10"/>
      <c r="O480" s="10"/>
    </row>
    <row r="481" spans="1:15">
      <c r="A481" s="4">
        <v>43697.916666666664</v>
      </c>
      <c r="B481">
        <v>20</v>
      </c>
      <c r="C481">
        <v>22</v>
      </c>
      <c r="D481">
        <v>75</v>
      </c>
      <c r="E481" t="s">
        <v>32</v>
      </c>
      <c r="F481" t="s">
        <v>77</v>
      </c>
      <c r="G481" t="s">
        <v>75</v>
      </c>
      <c r="H481" t="s">
        <v>49</v>
      </c>
      <c r="I481" t="s">
        <v>17</v>
      </c>
      <c r="J481" t="s">
        <v>100</v>
      </c>
      <c r="K481" t="s">
        <v>19</v>
      </c>
      <c r="L481" t="s">
        <v>80</v>
      </c>
      <c r="M481" s="20">
        <f>VLOOKUP(Table3[[#This Row],[Condition]],$O$8:$P$28,2)</f>
        <v>15</v>
      </c>
      <c r="N481" s="10"/>
      <c r="O481" s="10"/>
    </row>
    <row r="482" spans="1:15">
      <c r="A482" s="4">
        <v>43697.958333333336</v>
      </c>
      <c r="B482">
        <v>20</v>
      </c>
      <c r="C482">
        <v>23</v>
      </c>
      <c r="D482">
        <v>74</v>
      </c>
      <c r="E482" t="s">
        <v>32</v>
      </c>
      <c r="F482" t="s">
        <v>79</v>
      </c>
      <c r="G482" t="s">
        <v>21</v>
      </c>
      <c r="H482" t="s">
        <v>26</v>
      </c>
      <c r="I482" t="s">
        <v>17</v>
      </c>
      <c r="J482" t="s">
        <v>18</v>
      </c>
      <c r="K482" t="s">
        <v>19</v>
      </c>
      <c r="L482" t="s">
        <v>20</v>
      </c>
      <c r="M482" s="20">
        <f>VLOOKUP(Table3[[#This Row],[Condition]],$O$8:$P$28,2)</f>
        <v>13</v>
      </c>
      <c r="N482" s="10"/>
      <c r="O482" s="10"/>
    </row>
    <row r="483" spans="1:15">
      <c r="A483" s="4">
        <v>43698</v>
      </c>
      <c r="B483">
        <v>21</v>
      </c>
      <c r="C483">
        <v>0</v>
      </c>
      <c r="D483">
        <v>74</v>
      </c>
      <c r="E483" t="s">
        <v>32</v>
      </c>
      <c r="F483" t="s">
        <v>79</v>
      </c>
      <c r="G483" t="s">
        <v>21</v>
      </c>
      <c r="H483" t="s">
        <v>62</v>
      </c>
      <c r="I483" t="s">
        <v>17</v>
      </c>
      <c r="J483" t="s">
        <v>63</v>
      </c>
      <c r="K483" t="s">
        <v>19</v>
      </c>
      <c r="L483" t="s">
        <v>23</v>
      </c>
      <c r="M483" s="20">
        <f>VLOOKUP(Table3[[#This Row],[Condition]],$O$8:$P$28,2)</f>
        <v>11</v>
      </c>
      <c r="N483" s="10"/>
      <c r="O483" s="10"/>
    </row>
    <row r="484" spans="1:15">
      <c r="A484" s="4">
        <v>43698.041666666664</v>
      </c>
      <c r="B484">
        <v>21</v>
      </c>
      <c r="C484">
        <v>1</v>
      </c>
      <c r="D484">
        <v>73</v>
      </c>
      <c r="E484" t="s">
        <v>13</v>
      </c>
      <c r="F484" t="s">
        <v>25</v>
      </c>
      <c r="G484" t="s">
        <v>21</v>
      </c>
      <c r="H484" t="s">
        <v>62</v>
      </c>
      <c r="I484" t="s">
        <v>17</v>
      </c>
      <c r="J484" t="s">
        <v>102</v>
      </c>
      <c r="K484" t="s">
        <v>19</v>
      </c>
      <c r="L484" t="s">
        <v>20</v>
      </c>
      <c r="M484" s="20">
        <f>VLOOKUP(Table3[[#This Row],[Condition]],$O$8:$P$28,2)</f>
        <v>13</v>
      </c>
      <c r="N484" s="10"/>
      <c r="O484" s="10"/>
    </row>
    <row r="485" spans="1:15">
      <c r="A485" s="4">
        <v>43698.083333333336</v>
      </c>
      <c r="B485">
        <v>21</v>
      </c>
      <c r="C485">
        <v>2</v>
      </c>
      <c r="D485">
        <v>73</v>
      </c>
      <c r="E485" t="s">
        <v>13</v>
      </c>
      <c r="F485" t="s">
        <v>25</v>
      </c>
      <c r="G485" t="s">
        <v>75</v>
      </c>
      <c r="H485" t="s">
        <v>16</v>
      </c>
      <c r="I485" t="s">
        <v>17</v>
      </c>
      <c r="J485" t="s">
        <v>181</v>
      </c>
      <c r="K485" t="s">
        <v>19</v>
      </c>
      <c r="L485" t="s">
        <v>20</v>
      </c>
      <c r="M485" s="20">
        <f>VLOOKUP(Table3[[#This Row],[Condition]],$O$8:$P$28,2)</f>
        <v>13</v>
      </c>
      <c r="N485" s="10"/>
      <c r="O485" s="10"/>
    </row>
    <row r="486" spans="1:15">
      <c r="A486" s="4">
        <v>43698.125</v>
      </c>
      <c r="B486">
        <v>21</v>
      </c>
      <c r="C486">
        <v>3</v>
      </c>
      <c r="D486">
        <v>72</v>
      </c>
      <c r="E486" t="s">
        <v>32</v>
      </c>
      <c r="F486" t="s">
        <v>25</v>
      </c>
      <c r="G486" t="s">
        <v>29</v>
      </c>
      <c r="H486" t="s">
        <v>16</v>
      </c>
      <c r="I486" t="s">
        <v>17</v>
      </c>
      <c r="J486" t="s">
        <v>128</v>
      </c>
      <c r="K486" t="s">
        <v>19</v>
      </c>
      <c r="L486" t="s">
        <v>20</v>
      </c>
      <c r="M486" s="20">
        <f>VLOOKUP(Table3[[#This Row],[Condition]],$O$8:$P$28,2)</f>
        <v>13</v>
      </c>
      <c r="N486" s="10"/>
      <c r="O486" s="10"/>
    </row>
    <row r="487" spans="1:15">
      <c r="A487" s="4">
        <v>43698.166666666664</v>
      </c>
      <c r="B487">
        <v>21</v>
      </c>
      <c r="C487">
        <v>4</v>
      </c>
      <c r="D487">
        <v>73</v>
      </c>
      <c r="E487" t="s">
        <v>13</v>
      </c>
      <c r="F487" t="s">
        <v>25</v>
      </c>
      <c r="G487" t="s">
        <v>29</v>
      </c>
      <c r="H487" t="s">
        <v>52</v>
      </c>
      <c r="I487" t="s">
        <v>17</v>
      </c>
      <c r="J487" t="s">
        <v>104</v>
      </c>
      <c r="K487" t="s">
        <v>19</v>
      </c>
      <c r="L487" t="s">
        <v>20</v>
      </c>
      <c r="M487" s="20">
        <f>VLOOKUP(Table3[[#This Row],[Condition]],$O$8:$P$28,2)</f>
        <v>13</v>
      </c>
      <c r="N487" s="10"/>
      <c r="O487" s="10"/>
    </row>
    <row r="488" spans="1:15">
      <c r="A488" s="4">
        <v>43698.208333333336</v>
      </c>
      <c r="B488">
        <v>21</v>
      </c>
      <c r="C488">
        <v>5</v>
      </c>
      <c r="D488">
        <v>73</v>
      </c>
      <c r="E488" t="s">
        <v>13</v>
      </c>
      <c r="F488" t="s">
        <v>25</v>
      </c>
      <c r="G488" t="s">
        <v>29</v>
      </c>
      <c r="H488" t="s">
        <v>62</v>
      </c>
      <c r="I488" t="s">
        <v>17</v>
      </c>
      <c r="J488" t="s">
        <v>128</v>
      </c>
      <c r="K488" t="s">
        <v>19</v>
      </c>
      <c r="L488" t="s">
        <v>20</v>
      </c>
      <c r="M488" s="20">
        <f>VLOOKUP(Table3[[#This Row],[Condition]],$O$8:$P$28,2)</f>
        <v>13</v>
      </c>
      <c r="N488" s="10"/>
      <c r="O488" s="10"/>
    </row>
    <row r="489" spans="1:15">
      <c r="A489" s="4">
        <v>43698.25</v>
      </c>
      <c r="B489">
        <v>21</v>
      </c>
      <c r="C489">
        <v>6</v>
      </c>
      <c r="D489">
        <v>75</v>
      </c>
      <c r="E489" t="s">
        <v>31</v>
      </c>
      <c r="F489" t="s">
        <v>28</v>
      </c>
      <c r="G489" t="s">
        <v>29</v>
      </c>
      <c r="H489" t="s">
        <v>52</v>
      </c>
      <c r="I489" t="s">
        <v>17</v>
      </c>
      <c r="J489" t="s">
        <v>128</v>
      </c>
      <c r="K489" t="s">
        <v>19</v>
      </c>
      <c r="L489" t="s">
        <v>20</v>
      </c>
      <c r="M489" s="20">
        <f>VLOOKUP(Table3[[#This Row],[Condition]],$O$8:$P$28,2)</f>
        <v>13</v>
      </c>
      <c r="N489" s="10"/>
      <c r="O489" s="10"/>
    </row>
    <row r="490" spans="1:15">
      <c r="A490" s="4">
        <v>43698.291666666664</v>
      </c>
      <c r="B490">
        <v>21</v>
      </c>
      <c r="C490">
        <v>7</v>
      </c>
      <c r="D490">
        <v>80</v>
      </c>
      <c r="E490" t="s">
        <v>27</v>
      </c>
      <c r="F490" t="s">
        <v>77</v>
      </c>
      <c r="G490" t="s">
        <v>29</v>
      </c>
      <c r="H490" t="s">
        <v>49</v>
      </c>
      <c r="I490" t="s">
        <v>17</v>
      </c>
      <c r="J490" t="s">
        <v>104</v>
      </c>
      <c r="K490" t="s">
        <v>19</v>
      </c>
      <c r="L490" t="s">
        <v>20</v>
      </c>
      <c r="M490" s="20">
        <f>VLOOKUP(Table3[[#This Row],[Condition]],$O$8:$P$28,2)</f>
        <v>13</v>
      </c>
      <c r="N490" s="10"/>
      <c r="O490" s="10"/>
    </row>
    <row r="491" spans="1:15">
      <c r="A491" s="4">
        <v>43698.333333333336</v>
      </c>
      <c r="B491">
        <v>21</v>
      </c>
      <c r="C491">
        <v>8</v>
      </c>
      <c r="D491">
        <v>83</v>
      </c>
      <c r="E491" t="s">
        <v>31</v>
      </c>
      <c r="F491" t="s">
        <v>97</v>
      </c>
      <c r="G491" t="s">
        <v>29</v>
      </c>
      <c r="H491" t="s">
        <v>82</v>
      </c>
      <c r="I491" t="s">
        <v>17</v>
      </c>
      <c r="J491" t="s">
        <v>180</v>
      </c>
      <c r="K491" t="s">
        <v>19</v>
      </c>
      <c r="L491" t="s">
        <v>20</v>
      </c>
      <c r="M491" s="20">
        <f>VLOOKUP(Table3[[#This Row],[Condition]],$O$8:$P$28,2)</f>
        <v>13</v>
      </c>
      <c r="N491" s="10"/>
      <c r="O491" s="10"/>
    </row>
    <row r="492" spans="1:15">
      <c r="A492" s="4">
        <v>43698.375</v>
      </c>
      <c r="B492">
        <v>21</v>
      </c>
      <c r="C492">
        <v>9</v>
      </c>
      <c r="D492">
        <v>86</v>
      </c>
      <c r="E492" t="s">
        <v>27</v>
      </c>
      <c r="F492" t="s">
        <v>112</v>
      </c>
      <c r="G492" t="s">
        <v>75</v>
      </c>
      <c r="H492" t="s">
        <v>65</v>
      </c>
      <c r="I492" t="s">
        <v>17</v>
      </c>
      <c r="J492" t="s">
        <v>180</v>
      </c>
      <c r="K492" t="s">
        <v>19</v>
      </c>
      <c r="L492" t="s">
        <v>30</v>
      </c>
      <c r="M492" s="20">
        <f>VLOOKUP(Table3[[#This Row],[Condition]],$O$8:$P$28,2)</f>
        <v>17</v>
      </c>
      <c r="N492" s="10"/>
      <c r="O492" s="10"/>
    </row>
    <row r="493" spans="1:15">
      <c r="A493" s="4">
        <v>43698.416666666664</v>
      </c>
      <c r="B493">
        <v>21</v>
      </c>
      <c r="C493">
        <v>10</v>
      </c>
      <c r="D493">
        <v>87</v>
      </c>
      <c r="E493" t="s">
        <v>24</v>
      </c>
      <c r="F493" t="s">
        <v>112</v>
      </c>
      <c r="G493" t="s">
        <v>75</v>
      </c>
      <c r="H493" t="s">
        <v>145</v>
      </c>
      <c r="I493" t="s">
        <v>17</v>
      </c>
      <c r="J493" t="s">
        <v>113</v>
      </c>
      <c r="K493" t="s">
        <v>19</v>
      </c>
      <c r="L493" t="s">
        <v>20</v>
      </c>
      <c r="M493" s="20">
        <f>VLOOKUP(Table3[[#This Row],[Condition]],$O$8:$P$28,2)</f>
        <v>13</v>
      </c>
      <c r="N493" s="10"/>
      <c r="O493" s="10"/>
    </row>
    <row r="494" spans="1:15">
      <c r="A494" s="4">
        <v>43698.458333333336</v>
      </c>
      <c r="B494">
        <v>21</v>
      </c>
      <c r="C494">
        <v>11</v>
      </c>
      <c r="D494">
        <v>89</v>
      </c>
      <c r="E494" t="s">
        <v>12</v>
      </c>
      <c r="F494" t="s">
        <v>114</v>
      </c>
      <c r="G494" t="s">
        <v>68</v>
      </c>
      <c r="H494" t="s">
        <v>82</v>
      </c>
      <c r="I494" t="s">
        <v>17</v>
      </c>
      <c r="J494" t="s">
        <v>107</v>
      </c>
      <c r="K494" t="s">
        <v>19</v>
      </c>
      <c r="L494" t="s">
        <v>36</v>
      </c>
      <c r="M494" s="20">
        <f>VLOOKUP(Table3[[#This Row],[Condition]],$O$8:$P$28,2)</f>
        <v>21</v>
      </c>
      <c r="N494" s="10"/>
      <c r="O494" s="10"/>
    </row>
    <row r="495" spans="1:15">
      <c r="A495" s="4">
        <v>43698.5</v>
      </c>
      <c r="B495">
        <v>21</v>
      </c>
      <c r="C495">
        <v>12</v>
      </c>
      <c r="D495">
        <v>91</v>
      </c>
      <c r="E495" t="s">
        <v>31</v>
      </c>
      <c r="F495" t="s">
        <v>191</v>
      </c>
      <c r="G495" t="s">
        <v>29</v>
      </c>
      <c r="H495" t="s">
        <v>94</v>
      </c>
      <c r="I495" t="s">
        <v>17</v>
      </c>
      <c r="J495" t="s">
        <v>111</v>
      </c>
      <c r="K495" t="s">
        <v>19</v>
      </c>
      <c r="L495" t="s">
        <v>36</v>
      </c>
      <c r="M495" s="20">
        <f>VLOOKUP(Table3[[#This Row],[Condition]],$O$8:$P$28,2)</f>
        <v>21</v>
      </c>
      <c r="N495" s="10"/>
      <c r="O495" s="10"/>
    </row>
    <row r="496" spans="1:15">
      <c r="A496" s="4">
        <v>43698.541666666664</v>
      </c>
      <c r="B496">
        <v>21</v>
      </c>
      <c r="C496">
        <v>13</v>
      </c>
      <c r="D496">
        <v>91</v>
      </c>
      <c r="E496" t="s">
        <v>81</v>
      </c>
      <c r="F496" t="s">
        <v>169</v>
      </c>
      <c r="G496" t="s">
        <v>75</v>
      </c>
      <c r="H496" t="s">
        <v>45</v>
      </c>
      <c r="I496" t="s">
        <v>17</v>
      </c>
      <c r="J496" t="s">
        <v>122</v>
      </c>
      <c r="K496" t="s">
        <v>19</v>
      </c>
      <c r="L496" t="s">
        <v>30</v>
      </c>
      <c r="M496" s="20">
        <f>VLOOKUP(Table3[[#This Row],[Condition]],$O$8:$P$28,2)</f>
        <v>17</v>
      </c>
      <c r="N496" s="10"/>
      <c r="O496" s="10"/>
    </row>
    <row r="497" spans="1:15">
      <c r="A497" s="4">
        <v>43698.583333333336</v>
      </c>
      <c r="B497">
        <v>21</v>
      </c>
      <c r="C497">
        <v>14</v>
      </c>
      <c r="D497">
        <v>91</v>
      </c>
      <c r="E497" t="s">
        <v>27</v>
      </c>
      <c r="F497" t="s">
        <v>66</v>
      </c>
      <c r="G497" t="s">
        <v>75</v>
      </c>
      <c r="H497" t="s">
        <v>145</v>
      </c>
      <c r="I497" t="s">
        <v>17</v>
      </c>
      <c r="J497" t="s">
        <v>179</v>
      </c>
      <c r="K497" t="s">
        <v>19</v>
      </c>
      <c r="L497" t="s">
        <v>20</v>
      </c>
      <c r="M497" s="20">
        <f>VLOOKUP(Table3[[#This Row],[Condition]],$O$8:$P$28,2)</f>
        <v>13</v>
      </c>
      <c r="N497" s="10"/>
      <c r="O497" s="10"/>
    </row>
    <row r="498" spans="1:15">
      <c r="A498" s="4">
        <v>43698.625</v>
      </c>
      <c r="B498">
        <v>21</v>
      </c>
      <c r="C498">
        <v>15</v>
      </c>
      <c r="D498">
        <v>91</v>
      </c>
      <c r="E498" t="s">
        <v>12</v>
      </c>
      <c r="F498" t="s">
        <v>116</v>
      </c>
      <c r="G498" t="s">
        <v>75</v>
      </c>
      <c r="H498" t="s">
        <v>145</v>
      </c>
      <c r="I498" t="s">
        <v>17</v>
      </c>
      <c r="J498" t="s">
        <v>137</v>
      </c>
      <c r="K498" t="s">
        <v>19</v>
      </c>
      <c r="L498" t="s">
        <v>20</v>
      </c>
      <c r="M498" s="20">
        <f>VLOOKUP(Table3[[#This Row],[Condition]],$O$8:$P$28,2)</f>
        <v>13</v>
      </c>
      <c r="N498" s="10"/>
      <c r="O498" s="10"/>
    </row>
    <row r="499" spans="1:15">
      <c r="A499" s="4">
        <v>43698.666666666664</v>
      </c>
      <c r="B499">
        <v>21</v>
      </c>
      <c r="C499">
        <v>16</v>
      </c>
      <c r="D499">
        <v>89</v>
      </c>
      <c r="E499" t="s">
        <v>99</v>
      </c>
      <c r="F499" t="s">
        <v>112</v>
      </c>
      <c r="G499" t="s">
        <v>75</v>
      </c>
      <c r="H499" t="s">
        <v>94</v>
      </c>
      <c r="I499" t="s">
        <v>17</v>
      </c>
      <c r="J499" t="s">
        <v>176</v>
      </c>
      <c r="K499" t="s">
        <v>19</v>
      </c>
      <c r="L499" t="s">
        <v>20</v>
      </c>
      <c r="M499" s="20">
        <f>VLOOKUP(Table3[[#This Row],[Condition]],$O$8:$P$28,2)</f>
        <v>13</v>
      </c>
      <c r="N499" s="10"/>
      <c r="O499" s="10"/>
    </row>
    <row r="500" spans="1:15">
      <c r="A500" s="4">
        <v>43698.708333333336</v>
      </c>
      <c r="B500">
        <v>21</v>
      </c>
      <c r="C500">
        <v>17</v>
      </c>
      <c r="D500">
        <v>81</v>
      </c>
      <c r="E500" t="s">
        <v>27</v>
      </c>
      <c r="F500" t="s">
        <v>38</v>
      </c>
      <c r="G500" t="s">
        <v>55</v>
      </c>
      <c r="H500" t="s">
        <v>49</v>
      </c>
      <c r="I500" t="s">
        <v>17</v>
      </c>
      <c r="J500" t="s">
        <v>179</v>
      </c>
      <c r="K500" t="s">
        <v>19</v>
      </c>
      <c r="L500" t="s">
        <v>84</v>
      </c>
      <c r="M500" s="20">
        <f>VLOOKUP(Table3[[#This Row],[Condition]],$O$8:$P$28,2)</f>
        <v>8</v>
      </c>
      <c r="N500" s="10"/>
      <c r="O500" s="10"/>
    </row>
    <row r="501" spans="1:15">
      <c r="A501" s="4">
        <v>43698.75</v>
      </c>
      <c r="B501">
        <v>21</v>
      </c>
      <c r="C501">
        <v>18</v>
      </c>
      <c r="D501">
        <v>80</v>
      </c>
      <c r="E501" t="s">
        <v>76</v>
      </c>
      <c r="F501" t="s">
        <v>72</v>
      </c>
      <c r="G501" t="s">
        <v>34</v>
      </c>
      <c r="H501" t="s">
        <v>17</v>
      </c>
      <c r="I501" t="s">
        <v>17</v>
      </c>
      <c r="J501" t="s">
        <v>135</v>
      </c>
      <c r="K501" t="s">
        <v>19</v>
      </c>
      <c r="L501" t="s">
        <v>20</v>
      </c>
      <c r="M501" s="20">
        <f>VLOOKUP(Table3[[#This Row],[Condition]],$O$8:$P$28,2)</f>
        <v>13</v>
      </c>
      <c r="N501" s="10"/>
      <c r="O501" s="10"/>
    </row>
    <row r="502" spans="1:15">
      <c r="A502" s="4">
        <v>43698.791666666664</v>
      </c>
      <c r="B502">
        <v>21</v>
      </c>
      <c r="C502">
        <v>19</v>
      </c>
      <c r="D502">
        <v>80</v>
      </c>
      <c r="E502" t="s">
        <v>81</v>
      </c>
      <c r="F502" t="s">
        <v>74</v>
      </c>
      <c r="G502" t="s">
        <v>110</v>
      </c>
      <c r="H502" t="s">
        <v>41</v>
      </c>
      <c r="I502" t="s">
        <v>17</v>
      </c>
      <c r="J502" t="s">
        <v>179</v>
      </c>
      <c r="K502" t="s">
        <v>19</v>
      </c>
      <c r="L502" t="s">
        <v>80</v>
      </c>
      <c r="M502" s="20">
        <f>VLOOKUP(Table3[[#This Row],[Condition]],$O$8:$P$28,2)</f>
        <v>15</v>
      </c>
      <c r="N502" s="10"/>
      <c r="O502" s="10"/>
    </row>
    <row r="503" spans="1:15">
      <c r="A503" s="4">
        <v>43698.833333333336</v>
      </c>
      <c r="B503">
        <v>21</v>
      </c>
      <c r="C503">
        <v>20</v>
      </c>
      <c r="D503">
        <v>80</v>
      </c>
      <c r="E503" t="s">
        <v>81</v>
      </c>
      <c r="F503" t="s">
        <v>74</v>
      </c>
      <c r="G503" t="s">
        <v>34</v>
      </c>
      <c r="H503" t="s">
        <v>17</v>
      </c>
      <c r="I503" t="s">
        <v>17</v>
      </c>
      <c r="J503" t="s">
        <v>111</v>
      </c>
      <c r="K503" t="s">
        <v>19</v>
      </c>
      <c r="L503" t="s">
        <v>20</v>
      </c>
      <c r="M503" s="20">
        <f>VLOOKUP(Table3[[#This Row],[Condition]],$O$8:$P$28,2)</f>
        <v>13</v>
      </c>
      <c r="N503" s="10"/>
      <c r="O503" s="10"/>
    </row>
    <row r="504" spans="1:15">
      <c r="A504" s="4">
        <v>43698.875</v>
      </c>
      <c r="B504">
        <v>21</v>
      </c>
      <c r="C504">
        <v>21</v>
      </c>
      <c r="D504">
        <v>80</v>
      </c>
      <c r="E504" t="s">
        <v>27</v>
      </c>
      <c r="F504" t="s">
        <v>77</v>
      </c>
      <c r="G504" t="s">
        <v>75</v>
      </c>
      <c r="H504" t="s">
        <v>26</v>
      </c>
      <c r="I504" t="s">
        <v>17</v>
      </c>
      <c r="J504" t="s">
        <v>111</v>
      </c>
      <c r="K504" t="s">
        <v>19</v>
      </c>
      <c r="L504" t="s">
        <v>20</v>
      </c>
      <c r="M504" s="20">
        <f>VLOOKUP(Table3[[#This Row],[Condition]],$O$8:$P$28,2)</f>
        <v>13</v>
      </c>
      <c r="N504" s="10"/>
      <c r="O504" s="10"/>
    </row>
    <row r="505" spans="1:15">
      <c r="A505" s="4">
        <v>43698.916666666664</v>
      </c>
      <c r="B505">
        <v>21</v>
      </c>
      <c r="C505">
        <v>22</v>
      </c>
      <c r="D505">
        <v>81</v>
      </c>
      <c r="E505" t="s">
        <v>31</v>
      </c>
      <c r="F505" t="s">
        <v>144</v>
      </c>
      <c r="G505" t="s">
        <v>29</v>
      </c>
      <c r="H505" t="s">
        <v>62</v>
      </c>
      <c r="I505" t="s">
        <v>17</v>
      </c>
      <c r="J505" t="s">
        <v>111</v>
      </c>
      <c r="K505" t="s">
        <v>19</v>
      </c>
      <c r="L505" t="s">
        <v>23</v>
      </c>
      <c r="M505" s="20">
        <f>VLOOKUP(Table3[[#This Row],[Condition]],$O$8:$P$28,2)</f>
        <v>11</v>
      </c>
      <c r="N505" s="10"/>
      <c r="O505" s="10"/>
    </row>
    <row r="506" spans="1:15">
      <c r="A506" s="4">
        <v>43698.958333333336</v>
      </c>
      <c r="B506">
        <v>21</v>
      </c>
      <c r="C506">
        <v>23</v>
      </c>
      <c r="D506">
        <v>78</v>
      </c>
      <c r="E506" t="s">
        <v>31</v>
      </c>
      <c r="F506" t="s">
        <v>79</v>
      </c>
      <c r="G506" t="s">
        <v>29</v>
      </c>
      <c r="H506" t="s">
        <v>26</v>
      </c>
      <c r="I506" t="s">
        <v>17</v>
      </c>
      <c r="J506" t="s">
        <v>107</v>
      </c>
      <c r="K506" t="s">
        <v>19</v>
      </c>
      <c r="L506" t="s">
        <v>23</v>
      </c>
      <c r="M506" s="20">
        <f>VLOOKUP(Table3[[#This Row],[Condition]],$O$8:$P$28,2)</f>
        <v>11</v>
      </c>
      <c r="N506" s="10"/>
      <c r="O506" s="10"/>
    </row>
    <row r="507" spans="1:15">
      <c r="A507" s="4">
        <v>43699</v>
      </c>
      <c r="B507">
        <v>22</v>
      </c>
      <c r="C507">
        <v>0</v>
      </c>
      <c r="D507">
        <v>79</v>
      </c>
      <c r="E507" t="s">
        <v>31</v>
      </c>
      <c r="F507" t="s">
        <v>149</v>
      </c>
      <c r="G507" t="s">
        <v>34</v>
      </c>
      <c r="H507" t="s">
        <v>17</v>
      </c>
      <c r="I507" t="s">
        <v>17</v>
      </c>
      <c r="J507" t="s">
        <v>107</v>
      </c>
      <c r="K507" t="s">
        <v>19</v>
      </c>
      <c r="L507" t="s">
        <v>20</v>
      </c>
      <c r="M507" s="20">
        <f>VLOOKUP(Table3[[#This Row],[Condition]],$O$8:$P$28,2)</f>
        <v>13</v>
      </c>
      <c r="N507" s="10"/>
      <c r="O507" s="10"/>
    </row>
    <row r="508" spans="1:15">
      <c r="A508" s="4">
        <v>43699.041666666664</v>
      </c>
      <c r="B508">
        <v>22</v>
      </c>
      <c r="C508">
        <v>1</v>
      </c>
      <c r="D508">
        <v>78</v>
      </c>
      <c r="E508" t="s">
        <v>27</v>
      </c>
      <c r="F508" t="s">
        <v>160</v>
      </c>
      <c r="G508" t="s">
        <v>33</v>
      </c>
      <c r="H508" t="s">
        <v>41</v>
      </c>
      <c r="I508" t="s">
        <v>17</v>
      </c>
      <c r="J508" t="s">
        <v>111</v>
      </c>
      <c r="K508" t="s">
        <v>19</v>
      </c>
      <c r="L508" t="s">
        <v>30</v>
      </c>
      <c r="M508" s="20">
        <f>VLOOKUP(Table3[[#This Row],[Condition]],$O$8:$P$28,2)</f>
        <v>17</v>
      </c>
      <c r="N508" s="10"/>
      <c r="O508" s="10"/>
    </row>
    <row r="509" spans="1:15">
      <c r="A509" s="4">
        <v>43699.083333333336</v>
      </c>
      <c r="B509">
        <v>22</v>
      </c>
      <c r="C509">
        <v>2</v>
      </c>
      <c r="D509">
        <v>77</v>
      </c>
      <c r="E509" t="s">
        <v>31</v>
      </c>
      <c r="F509" t="s">
        <v>14</v>
      </c>
      <c r="G509" t="s">
        <v>15</v>
      </c>
      <c r="H509" t="s">
        <v>41</v>
      </c>
      <c r="I509" t="s">
        <v>17</v>
      </c>
      <c r="J509" t="s">
        <v>111</v>
      </c>
      <c r="K509" t="s">
        <v>19</v>
      </c>
      <c r="L509" t="s">
        <v>30</v>
      </c>
      <c r="M509" s="20">
        <f>VLOOKUP(Table3[[#This Row],[Condition]],$O$8:$P$28,2)</f>
        <v>17</v>
      </c>
      <c r="N509" s="10"/>
      <c r="O509" s="10"/>
    </row>
    <row r="510" spans="1:15">
      <c r="A510" s="4">
        <v>43699.125</v>
      </c>
      <c r="B510">
        <v>22</v>
      </c>
      <c r="C510">
        <v>3</v>
      </c>
      <c r="D510">
        <v>77</v>
      </c>
      <c r="E510" t="s">
        <v>81</v>
      </c>
      <c r="F510" t="s">
        <v>79</v>
      </c>
      <c r="G510" t="s">
        <v>29</v>
      </c>
      <c r="H510" t="s">
        <v>41</v>
      </c>
      <c r="I510" t="s">
        <v>17</v>
      </c>
      <c r="J510" t="s">
        <v>122</v>
      </c>
      <c r="K510" t="s">
        <v>19</v>
      </c>
      <c r="L510" t="s">
        <v>30</v>
      </c>
      <c r="M510" s="20">
        <f>VLOOKUP(Table3[[#This Row],[Condition]],$O$8:$P$28,2)</f>
        <v>17</v>
      </c>
      <c r="N510" s="10"/>
      <c r="O510" s="10"/>
    </row>
    <row r="511" spans="1:15">
      <c r="A511" s="4">
        <v>43699.166666666664</v>
      </c>
      <c r="B511">
        <v>22</v>
      </c>
      <c r="C511">
        <v>4</v>
      </c>
      <c r="D511">
        <v>77</v>
      </c>
      <c r="E511" t="s">
        <v>81</v>
      </c>
      <c r="F511" t="s">
        <v>79</v>
      </c>
      <c r="G511" t="s">
        <v>29</v>
      </c>
      <c r="H511" t="s">
        <v>41</v>
      </c>
      <c r="I511" t="s">
        <v>17</v>
      </c>
      <c r="J511" t="s">
        <v>111</v>
      </c>
      <c r="K511" t="s">
        <v>19</v>
      </c>
      <c r="L511" t="s">
        <v>30</v>
      </c>
      <c r="M511" s="20">
        <f>VLOOKUP(Table3[[#This Row],[Condition]],$O$8:$P$28,2)</f>
        <v>17</v>
      </c>
      <c r="N511" s="10"/>
      <c r="O511" s="10"/>
    </row>
    <row r="512" spans="1:15">
      <c r="A512" s="4">
        <v>43699.208333333336</v>
      </c>
      <c r="B512">
        <v>22</v>
      </c>
      <c r="C512">
        <v>5</v>
      </c>
      <c r="D512">
        <v>76</v>
      </c>
      <c r="E512" t="s">
        <v>81</v>
      </c>
      <c r="F512" t="s">
        <v>14</v>
      </c>
      <c r="G512" t="s">
        <v>21</v>
      </c>
      <c r="H512" t="s">
        <v>41</v>
      </c>
      <c r="I512" t="s">
        <v>17</v>
      </c>
      <c r="J512" t="s">
        <v>106</v>
      </c>
      <c r="K512" t="s">
        <v>19</v>
      </c>
      <c r="L512" t="s">
        <v>30</v>
      </c>
      <c r="M512" s="20">
        <f>VLOOKUP(Table3[[#This Row],[Condition]],$O$8:$P$28,2)</f>
        <v>17</v>
      </c>
      <c r="N512" s="10"/>
      <c r="O512" s="10"/>
    </row>
    <row r="513" spans="1:15">
      <c r="A513" s="4">
        <v>43699.25</v>
      </c>
      <c r="B513">
        <v>22</v>
      </c>
      <c r="C513">
        <v>6</v>
      </c>
      <c r="D513">
        <v>79</v>
      </c>
      <c r="E513" t="s">
        <v>76</v>
      </c>
      <c r="F513" t="s">
        <v>144</v>
      </c>
      <c r="G513" t="s">
        <v>39</v>
      </c>
      <c r="H513" t="s">
        <v>26</v>
      </c>
      <c r="I513" t="s">
        <v>17</v>
      </c>
      <c r="J513" t="s">
        <v>105</v>
      </c>
      <c r="K513" t="s">
        <v>19</v>
      </c>
      <c r="L513" t="s">
        <v>20</v>
      </c>
      <c r="M513" s="20">
        <f>VLOOKUP(Table3[[#This Row],[Condition]],$O$8:$P$28,2)</f>
        <v>13</v>
      </c>
      <c r="N513" s="10"/>
      <c r="O513" s="10"/>
    </row>
    <row r="514" spans="1:15">
      <c r="A514" s="4">
        <v>43699.291666666664</v>
      </c>
      <c r="B514">
        <v>22</v>
      </c>
      <c r="C514">
        <v>7</v>
      </c>
      <c r="D514">
        <v>82</v>
      </c>
      <c r="E514" t="s">
        <v>13</v>
      </c>
      <c r="F514" t="s">
        <v>67</v>
      </c>
      <c r="G514" t="s">
        <v>92</v>
      </c>
      <c r="H514" t="s">
        <v>26</v>
      </c>
      <c r="I514" t="s">
        <v>17</v>
      </c>
      <c r="J514" t="s">
        <v>105</v>
      </c>
      <c r="K514" t="s">
        <v>19</v>
      </c>
      <c r="L514" t="s">
        <v>36</v>
      </c>
      <c r="M514" s="20">
        <f>VLOOKUP(Table3[[#This Row],[Condition]],$O$8:$P$28,2)</f>
        <v>21</v>
      </c>
      <c r="N514" s="10"/>
      <c r="O514" s="10"/>
    </row>
    <row r="515" spans="1:15">
      <c r="A515" s="4">
        <v>43699.333333333336</v>
      </c>
      <c r="B515">
        <v>22</v>
      </c>
      <c r="C515">
        <v>8</v>
      </c>
      <c r="D515">
        <v>86</v>
      </c>
      <c r="E515" t="s">
        <v>13</v>
      </c>
      <c r="F515" t="s">
        <v>96</v>
      </c>
      <c r="G515" t="s">
        <v>44</v>
      </c>
      <c r="H515" t="s">
        <v>45</v>
      </c>
      <c r="I515" t="s">
        <v>17</v>
      </c>
      <c r="J515" t="s">
        <v>180</v>
      </c>
      <c r="K515" t="s">
        <v>19</v>
      </c>
      <c r="L515" t="s">
        <v>20</v>
      </c>
      <c r="M515" s="20">
        <f>VLOOKUP(Table3[[#This Row],[Condition]],$O$8:$P$28,2)</f>
        <v>13</v>
      </c>
      <c r="N515" s="10"/>
      <c r="O515" s="10"/>
    </row>
    <row r="516" spans="1:15">
      <c r="A516" s="4">
        <v>43699.375</v>
      </c>
      <c r="B516">
        <v>22</v>
      </c>
      <c r="C516">
        <v>9</v>
      </c>
      <c r="D516">
        <v>88</v>
      </c>
      <c r="E516" t="s">
        <v>32</v>
      </c>
      <c r="F516" t="s">
        <v>61</v>
      </c>
      <c r="G516" t="s">
        <v>39</v>
      </c>
      <c r="H516" t="s">
        <v>65</v>
      </c>
      <c r="I516" t="s">
        <v>17</v>
      </c>
      <c r="J516" t="s">
        <v>104</v>
      </c>
      <c r="K516" t="s">
        <v>19</v>
      </c>
      <c r="L516" t="s">
        <v>30</v>
      </c>
      <c r="M516" s="20">
        <f>VLOOKUP(Table3[[#This Row],[Condition]],$O$8:$P$28,2)</f>
        <v>17</v>
      </c>
      <c r="N516" s="10"/>
      <c r="O516" s="10"/>
    </row>
    <row r="517" spans="1:15">
      <c r="A517" s="4">
        <v>43699.416666666664</v>
      </c>
      <c r="B517">
        <v>22</v>
      </c>
      <c r="C517">
        <v>10</v>
      </c>
      <c r="D517">
        <v>90</v>
      </c>
      <c r="E517" t="s">
        <v>32</v>
      </c>
      <c r="F517" t="s">
        <v>93</v>
      </c>
      <c r="G517" t="s">
        <v>92</v>
      </c>
      <c r="H517" t="s">
        <v>62</v>
      </c>
      <c r="I517" t="s">
        <v>151</v>
      </c>
      <c r="J517" t="s">
        <v>105</v>
      </c>
      <c r="K517" t="s">
        <v>19</v>
      </c>
      <c r="L517" t="s">
        <v>30</v>
      </c>
      <c r="M517" s="20">
        <f>VLOOKUP(Table3[[#This Row],[Condition]],$O$8:$P$28,2)</f>
        <v>17</v>
      </c>
      <c r="N517" s="10"/>
      <c r="O517" s="10"/>
    </row>
    <row r="518" spans="1:15">
      <c r="A518" s="4">
        <v>43699.458333333336</v>
      </c>
      <c r="B518">
        <v>22</v>
      </c>
      <c r="C518">
        <v>11</v>
      </c>
      <c r="D518">
        <v>90</v>
      </c>
      <c r="E518" t="s">
        <v>32</v>
      </c>
      <c r="F518" t="s">
        <v>93</v>
      </c>
      <c r="G518" t="s">
        <v>34</v>
      </c>
      <c r="H518" t="s">
        <v>17</v>
      </c>
      <c r="I518" t="s">
        <v>17</v>
      </c>
      <c r="J518" t="s">
        <v>113</v>
      </c>
      <c r="K518" t="s">
        <v>19</v>
      </c>
      <c r="L518" t="s">
        <v>20</v>
      </c>
      <c r="M518" s="20">
        <f>VLOOKUP(Table3[[#This Row],[Condition]],$O$8:$P$28,2)</f>
        <v>13</v>
      </c>
      <c r="N518" s="10"/>
      <c r="O518" s="10"/>
    </row>
    <row r="519" spans="1:15">
      <c r="A519" s="4">
        <v>43699.5</v>
      </c>
      <c r="B519">
        <v>22</v>
      </c>
      <c r="C519">
        <v>12</v>
      </c>
      <c r="D519">
        <v>93</v>
      </c>
      <c r="E519" t="s">
        <v>53</v>
      </c>
      <c r="F519" t="s">
        <v>118</v>
      </c>
      <c r="G519" t="s">
        <v>115</v>
      </c>
      <c r="H519" t="s">
        <v>82</v>
      </c>
      <c r="I519" t="s">
        <v>131</v>
      </c>
      <c r="J519" t="s">
        <v>106</v>
      </c>
      <c r="K519" t="s">
        <v>19</v>
      </c>
      <c r="L519" t="s">
        <v>20</v>
      </c>
      <c r="M519" s="20">
        <f>VLOOKUP(Table3[[#This Row],[Condition]],$O$8:$P$28,2)</f>
        <v>13</v>
      </c>
      <c r="N519" s="10"/>
      <c r="O519" s="10"/>
    </row>
    <row r="520" spans="1:15">
      <c r="A520" s="4">
        <v>43699.541666666664</v>
      </c>
      <c r="B520">
        <v>22</v>
      </c>
      <c r="C520">
        <v>13</v>
      </c>
      <c r="D520">
        <v>94</v>
      </c>
      <c r="E520" t="s">
        <v>50</v>
      </c>
      <c r="F520" t="s">
        <v>126</v>
      </c>
      <c r="G520" t="s">
        <v>15</v>
      </c>
      <c r="H520" t="s">
        <v>82</v>
      </c>
      <c r="I520" t="s">
        <v>17</v>
      </c>
      <c r="J520" t="s">
        <v>111</v>
      </c>
      <c r="K520" t="s">
        <v>19</v>
      </c>
      <c r="L520" t="s">
        <v>20</v>
      </c>
      <c r="M520" s="20">
        <f>VLOOKUP(Table3[[#This Row],[Condition]],$O$8:$P$28,2)</f>
        <v>13</v>
      </c>
      <c r="N520" s="10"/>
      <c r="O520" s="10"/>
    </row>
    <row r="521" spans="1:15">
      <c r="A521" s="4">
        <v>43699.583333333336</v>
      </c>
      <c r="B521">
        <v>22</v>
      </c>
      <c r="C521">
        <v>14</v>
      </c>
      <c r="D521">
        <v>93</v>
      </c>
      <c r="E521" t="s">
        <v>76</v>
      </c>
      <c r="F521" t="s">
        <v>54</v>
      </c>
      <c r="G521" t="s">
        <v>75</v>
      </c>
      <c r="H521" t="s">
        <v>52</v>
      </c>
      <c r="I521" t="s">
        <v>17</v>
      </c>
      <c r="J521" t="s">
        <v>135</v>
      </c>
      <c r="K521" t="s">
        <v>19</v>
      </c>
      <c r="L521" t="s">
        <v>20</v>
      </c>
      <c r="M521" s="20">
        <f>VLOOKUP(Table3[[#This Row],[Condition]],$O$8:$P$28,2)</f>
        <v>13</v>
      </c>
      <c r="N521" s="10"/>
      <c r="O521" s="10"/>
    </row>
    <row r="522" spans="1:15">
      <c r="A522" s="4">
        <v>43699.625</v>
      </c>
      <c r="B522">
        <v>22</v>
      </c>
      <c r="C522">
        <v>15</v>
      </c>
      <c r="D522">
        <v>92</v>
      </c>
      <c r="E522" t="s">
        <v>31</v>
      </c>
      <c r="F522" t="s">
        <v>169</v>
      </c>
      <c r="G522" t="s">
        <v>75</v>
      </c>
      <c r="H522" t="s">
        <v>65</v>
      </c>
      <c r="I522" t="s">
        <v>17</v>
      </c>
      <c r="J522" t="s">
        <v>137</v>
      </c>
      <c r="K522" t="s">
        <v>19</v>
      </c>
      <c r="L522" t="s">
        <v>20</v>
      </c>
      <c r="M522" s="20">
        <f>VLOOKUP(Table3[[#This Row],[Condition]],$O$8:$P$28,2)</f>
        <v>13</v>
      </c>
      <c r="N522" s="10"/>
      <c r="O522" s="10"/>
    </row>
    <row r="523" spans="1:15">
      <c r="A523" s="4">
        <v>43699.666666666664</v>
      </c>
      <c r="B523">
        <v>22</v>
      </c>
      <c r="C523">
        <v>16</v>
      </c>
      <c r="D523">
        <v>91</v>
      </c>
      <c r="E523" t="s">
        <v>13</v>
      </c>
      <c r="F523" t="s">
        <v>153</v>
      </c>
      <c r="G523" t="s">
        <v>29</v>
      </c>
      <c r="H523" t="s">
        <v>65</v>
      </c>
      <c r="I523" t="s">
        <v>17</v>
      </c>
      <c r="J523" t="s">
        <v>137</v>
      </c>
      <c r="K523" t="s">
        <v>19</v>
      </c>
      <c r="L523" t="s">
        <v>20</v>
      </c>
      <c r="M523" s="20">
        <f>VLOOKUP(Table3[[#This Row],[Condition]],$O$8:$P$28,2)</f>
        <v>13</v>
      </c>
      <c r="N523" s="10"/>
      <c r="O523" s="10"/>
    </row>
    <row r="524" spans="1:15">
      <c r="A524" s="4">
        <v>43699.708333333336</v>
      </c>
      <c r="B524">
        <v>22</v>
      </c>
      <c r="C524">
        <v>17</v>
      </c>
      <c r="D524">
        <v>88</v>
      </c>
      <c r="E524" t="s">
        <v>12</v>
      </c>
      <c r="F524" t="s">
        <v>112</v>
      </c>
      <c r="G524" t="s">
        <v>75</v>
      </c>
      <c r="H524" t="s">
        <v>65</v>
      </c>
      <c r="I524" t="s">
        <v>17</v>
      </c>
      <c r="J524" t="s">
        <v>176</v>
      </c>
      <c r="K524" t="s">
        <v>19</v>
      </c>
      <c r="L524" t="s">
        <v>23</v>
      </c>
      <c r="M524" s="20">
        <f>VLOOKUP(Table3[[#This Row],[Condition]],$O$8:$P$28,2)</f>
        <v>11</v>
      </c>
      <c r="N524" s="10"/>
      <c r="O524" s="10"/>
    </row>
    <row r="525" spans="1:15">
      <c r="A525" s="4">
        <v>43699.75</v>
      </c>
      <c r="B525">
        <v>22</v>
      </c>
      <c r="C525">
        <v>18</v>
      </c>
      <c r="D525">
        <v>88</v>
      </c>
      <c r="E525" t="s">
        <v>24</v>
      </c>
      <c r="F525" t="s">
        <v>114</v>
      </c>
      <c r="G525" t="s">
        <v>75</v>
      </c>
      <c r="H525" t="s">
        <v>45</v>
      </c>
      <c r="I525" t="s">
        <v>17</v>
      </c>
      <c r="J525" t="s">
        <v>137</v>
      </c>
      <c r="K525" t="s">
        <v>19</v>
      </c>
      <c r="L525" t="s">
        <v>78</v>
      </c>
      <c r="M525" s="20">
        <f>VLOOKUP(Table3[[#This Row],[Condition]],$O$8:$P$28,2)</f>
        <v>14</v>
      </c>
      <c r="N525" s="10"/>
      <c r="O525" s="10"/>
    </row>
    <row r="526" spans="1:15">
      <c r="A526" s="4">
        <v>43699.791666666664</v>
      </c>
      <c r="B526">
        <v>22</v>
      </c>
      <c r="C526">
        <v>19</v>
      </c>
      <c r="D526">
        <v>86</v>
      </c>
      <c r="E526" t="s">
        <v>24</v>
      </c>
      <c r="F526" t="s">
        <v>129</v>
      </c>
      <c r="G526" t="s">
        <v>29</v>
      </c>
      <c r="H526" t="s">
        <v>145</v>
      </c>
      <c r="I526" t="s">
        <v>17</v>
      </c>
      <c r="J526" t="s">
        <v>122</v>
      </c>
      <c r="K526" t="s">
        <v>19</v>
      </c>
      <c r="L526" t="s">
        <v>23</v>
      </c>
      <c r="M526" s="20">
        <f>VLOOKUP(Table3[[#This Row],[Condition]],$O$8:$P$28,2)</f>
        <v>11</v>
      </c>
      <c r="N526" s="10"/>
      <c r="O526" s="10"/>
    </row>
    <row r="527" spans="1:15">
      <c r="A527" s="4">
        <v>43699.833333333336</v>
      </c>
      <c r="B527">
        <v>22</v>
      </c>
      <c r="C527">
        <v>20</v>
      </c>
      <c r="D527">
        <v>84</v>
      </c>
      <c r="E527" t="s">
        <v>76</v>
      </c>
      <c r="F527" t="s">
        <v>114</v>
      </c>
      <c r="G527" t="s">
        <v>21</v>
      </c>
      <c r="H527" t="s">
        <v>52</v>
      </c>
      <c r="I527" t="s">
        <v>17</v>
      </c>
      <c r="J527" t="s">
        <v>106</v>
      </c>
      <c r="K527" t="s">
        <v>19</v>
      </c>
      <c r="L527" t="s">
        <v>23</v>
      </c>
      <c r="M527" s="20">
        <f>VLOOKUP(Table3[[#This Row],[Condition]],$O$8:$P$28,2)</f>
        <v>11</v>
      </c>
      <c r="N527" s="10"/>
      <c r="O527" s="10"/>
    </row>
    <row r="528" spans="1:15">
      <c r="A528" s="4">
        <v>43699.875</v>
      </c>
      <c r="B528">
        <v>22</v>
      </c>
      <c r="C528">
        <v>21</v>
      </c>
      <c r="D528">
        <v>82</v>
      </c>
      <c r="E528" t="s">
        <v>13</v>
      </c>
      <c r="F528" t="s">
        <v>67</v>
      </c>
      <c r="G528" t="s">
        <v>75</v>
      </c>
      <c r="H528" t="s">
        <v>16</v>
      </c>
      <c r="I528" t="s">
        <v>17</v>
      </c>
      <c r="J528" t="s">
        <v>106</v>
      </c>
      <c r="K528" t="s">
        <v>19</v>
      </c>
      <c r="L528" t="s">
        <v>23</v>
      </c>
      <c r="M528" s="20">
        <f>VLOOKUP(Table3[[#This Row],[Condition]],$O$8:$P$28,2)</f>
        <v>11</v>
      </c>
      <c r="N528" s="10"/>
      <c r="O528" s="10"/>
    </row>
    <row r="529" spans="1:15">
      <c r="A529" s="4">
        <v>43699.916666666664</v>
      </c>
      <c r="B529">
        <v>22</v>
      </c>
      <c r="C529">
        <v>22</v>
      </c>
      <c r="D529">
        <v>80</v>
      </c>
      <c r="E529" t="s">
        <v>13</v>
      </c>
      <c r="F529" t="s">
        <v>97</v>
      </c>
      <c r="G529" t="s">
        <v>15</v>
      </c>
      <c r="H529" t="s">
        <v>52</v>
      </c>
      <c r="I529" t="s">
        <v>17</v>
      </c>
      <c r="J529" t="s">
        <v>113</v>
      </c>
      <c r="K529" t="s">
        <v>19</v>
      </c>
      <c r="L529" t="s">
        <v>23</v>
      </c>
      <c r="M529" s="20">
        <f>VLOOKUP(Table3[[#This Row],[Condition]],$O$8:$P$28,2)</f>
        <v>11</v>
      </c>
      <c r="N529" s="10"/>
      <c r="O529" s="10"/>
    </row>
    <row r="530" spans="1:15">
      <c r="A530" s="4">
        <v>43699.958333333336</v>
      </c>
      <c r="B530">
        <v>22</v>
      </c>
      <c r="C530">
        <v>23</v>
      </c>
      <c r="D530">
        <v>79</v>
      </c>
      <c r="E530" t="s">
        <v>76</v>
      </c>
      <c r="F530" t="s">
        <v>144</v>
      </c>
      <c r="G530" t="s">
        <v>29</v>
      </c>
      <c r="H530" t="s">
        <v>62</v>
      </c>
      <c r="I530" t="s">
        <v>17</v>
      </c>
      <c r="J530" t="s">
        <v>106</v>
      </c>
      <c r="K530" t="s">
        <v>19</v>
      </c>
      <c r="L530" t="s">
        <v>23</v>
      </c>
      <c r="M530" s="20">
        <f>VLOOKUP(Table3[[#This Row],[Condition]],$O$8:$P$28,2)</f>
        <v>11</v>
      </c>
      <c r="N530" s="10"/>
      <c r="O530" s="10"/>
    </row>
    <row r="531" spans="1:15">
      <c r="A531" s="4">
        <v>43700</v>
      </c>
      <c r="B531">
        <v>23</v>
      </c>
      <c r="C531">
        <v>0</v>
      </c>
      <c r="D531">
        <v>77</v>
      </c>
      <c r="E531" t="s">
        <v>76</v>
      </c>
      <c r="F531" t="s">
        <v>77</v>
      </c>
      <c r="G531" t="s">
        <v>15</v>
      </c>
      <c r="H531" t="s">
        <v>45</v>
      </c>
      <c r="I531" t="s">
        <v>17</v>
      </c>
      <c r="J531" t="s">
        <v>106</v>
      </c>
      <c r="K531" t="s">
        <v>19</v>
      </c>
      <c r="L531" t="s">
        <v>20</v>
      </c>
      <c r="M531" s="20">
        <f>VLOOKUP(Table3[[#This Row],[Condition]],$O$8:$P$28,2)</f>
        <v>13</v>
      </c>
      <c r="N531" s="10"/>
      <c r="O531" s="10"/>
    </row>
    <row r="532" spans="1:15">
      <c r="A532" s="4">
        <v>43700.041666666664</v>
      </c>
      <c r="B532">
        <v>23</v>
      </c>
      <c r="C532">
        <v>1</v>
      </c>
      <c r="D532">
        <v>76</v>
      </c>
      <c r="E532" t="s">
        <v>76</v>
      </c>
      <c r="F532" t="s">
        <v>79</v>
      </c>
      <c r="G532" t="s">
        <v>21</v>
      </c>
      <c r="H532" t="s">
        <v>16</v>
      </c>
      <c r="I532" t="s">
        <v>17</v>
      </c>
      <c r="J532" t="s">
        <v>107</v>
      </c>
      <c r="K532" t="s">
        <v>19</v>
      </c>
      <c r="L532" t="s">
        <v>36</v>
      </c>
      <c r="M532" s="20">
        <f>VLOOKUP(Table3[[#This Row],[Condition]],$O$8:$P$28,2)</f>
        <v>21</v>
      </c>
      <c r="N532" s="10"/>
      <c r="O532" s="10"/>
    </row>
    <row r="533" spans="1:15">
      <c r="A533" s="4">
        <v>43700.083333333336</v>
      </c>
      <c r="B533">
        <v>23</v>
      </c>
      <c r="C533">
        <v>2</v>
      </c>
      <c r="D533">
        <v>76</v>
      </c>
      <c r="E533" t="s">
        <v>76</v>
      </c>
      <c r="F533" t="s">
        <v>79</v>
      </c>
      <c r="G533" t="s">
        <v>21</v>
      </c>
      <c r="H533" t="s">
        <v>16</v>
      </c>
      <c r="I533" t="s">
        <v>17</v>
      </c>
      <c r="J533" t="s">
        <v>107</v>
      </c>
      <c r="K533" t="s">
        <v>19</v>
      </c>
      <c r="L533" t="s">
        <v>30</v>
      </c>
      <c r="M533" s="20">
        <f>VLOOKUP(Table3[[#This Row],[Condition]],$O$8:$P$28,2)</f>
        <v>17</v>
      </c>
      <c r="N533" s="10"/>
      <c r="O533" s="10"/>
    </row>
    <row r="534" spans="1:15">
      <c r="A534" s="4">
        <v>43700.125</v>
      </c>
      <c r="B534">
        <v>23</v>
      </c>
      <c r="C534">
        <v>3</v>
      </c>
      <c r="D534">
        <v>75</v>
      </c>
      <c r="E534" t="s">
        <v>76</v>
      </c>
      <c r="F534" t="s">
        <v>14</v>
      </c>
      <c r="G534" t="s">
        <v>34</v>
      </c>
      <c r="H534" t="s">
        <v>17</v>
      </c>
      <c r="I534" t="s">
        <v>17</v>
      </c>
      <c r="J534" t="s">
        <v>113</v>
      </c>
      <c r="K534" t="s">
        <v>19</v>
      </c>
      <c r="L534" t="s">
        <v>30</v>
      </c>
      <c r="M534" s="20">
        <f>VLOOKUP(Table3[[#This Row],[Condition]],$O$8:$P$28,2)</f>
        <v>17</v>
      </c>
      <c r="N534" s="10"/>
      <c r="O534" s="10"/>
    </row>
    <row r="535" spans="1:15">
      <c r="A535" s="4">
        <v>43700.166666666664</v>
      </c>
      <c r="B535">
        <v>23</v>
      </c>
      <c r="C535">
        <v>4</v>
      </c>
      <c r="D535">
        <v>75</v>
      </c>
      <c r="E535" t="s">
        <v>81</v>
      </c>
      <c r="F535" t="s">
        <v>25</v>
      </c>
      <c r="G535" t="s">
        <v>44</v>
      </c>
      <c r="H535" t="s">
        <v>49</v>
      </c>
      <c r="I535" t="s">
        <v>17</v>
      </c>
      <c r="J535" t="s">
        <v>113</v>
      </c>
      <c r="K535" t="s">
        <v>19</v>
      </c>
      <c r="L535" t="s">
        <v>20</v>
      </c>
      <c r="M535" s="20">
        <f>VLOOKUP(Table3[[#This Row],[Condition]],$O$8:$P$28,2)</f>
        <v>13</v>
      </c>
      <c r="N535" s="10"/>
      <c r="O535" s="10"/>
    </row>
    <row r="536" spans="1:15">
      <c r="A536" s="4">
        <v>43700.208333333336</v>
      </c>
      <c r="B536">
        <v>23</v>
      </c>
      <c r="C536">
        <v>5</v>
      </c>
      <c r="D536">
        <v>76</v>
      </c>
      <c r="E536" t="s">
        <v>81</v>
      </c>
      <c r="F536" t="s">
        <v>14</v>
      </c>
      <c r="G536" t="s">
        <v>33</v>
      </c>
      <c r="H536" t="s">
        <v>52</v>
      </c>
      <c r="I536" t="s">
        <v>17</v>
      </c>
      <c r="J536" t="s">
        <v>180</v>
      </c>
      <c r="K536" t="s">
        <v>19</v>
      </c>
      <c r="L536" t="s">
        <v>20</v>
      </c>
      <c r="M536" s="20">
        <f>VLOOKUP(Table3[[#This Row],[Condition]],$O$8:$P$28,2)</f>
        <v>13</v>
      </c>
      <c r="N536" s="10"/>
      <c r="O536" s="10"/>
    </row>
    <row r="537" spans="1:15">
      <c r="A537" s="4">
        <v>43700.25</v>
      </c>
      <c r="B537">
        <v>23</v>
      </c>
      <c r="C537">
        <v>6</v>
      </c>
      <c r="D537">
        <v>76</v>
      </c>
      <c r="E537" t="s">
        <v>76</v>
      </c>
      <c r="F537" t="s">
        <v>79</v>
      </c>
      <c r="G537" t="s">
        <v>48</v>
      </c>
      <c r="H537" t="s">
        <v>82</v>
      </c>
      <c r="I537" t="s">
        <v>17</v>
      </c>
      <c r="J537" t="s">
        <v>128</v>
      </c>
      <c r="K537" t="s">
        <v>19</v>
      </c>
      <c r="L537" t="s">
        <v>20</v>
      </c>
      <c r="M537" s="20">
        <f>VLOOKUP(Table3[[#This Row],[Condition]],$O$8:$P$28,2)</f>
        <v>13</v>
      </c>
      <c r="N537" s="10"/>
      <c r="O537" s="10"/>
    </row>
    <row r="538" spans="1:15">
      <c r="A538" s="4">
        <v>43700.291666666664</v>
      </c>
      <c r="B538">
        <v>23</v>
      </c>
      <c r="C538">
        <v>7</v>
      </c>
      <c r="D538">
        <v>76</v>
      </c>
      <c r="E538" t="s">
        <v>76</v>
      </c>
      <c r="F538" t="s">
        <v>79</v>
      </c>
      <c r="G538" t="s">
        <v>33</v>
      </c>
      <c r="H538" t="s">
        <v>94</v>
      </c>
      <c r="I538" t="s">
        <v>17</v>
      </c>
      <c r="J538" t="s">
        <v>181</v>
      </c>
      <c r="K538" t="s">
        <v>19</v>
      </c>
      <c r="L538" t="s">
        <v>20</v>
      </c>
      <c r="M538" s="20">
        <f>VLOOKUP(Table3[[#This Row],[Condition]],$O$8:$P$28,2)</f>
        <v>13</v>
      </c>
      <c r="N538" s="10"/>
      <c r="O538" s="10"/>
    </row>
    <row r="539" spans="1:15">
      <c r="A539" s="4">
        <v>43700.333333333336</v>
      </c>
      <c r="B539">
        <v>23</v>
      </c>
      <c r="C539">
        <v>8</v>
      </c>
      <c r="D539">
        <v>78</v>
      </c>
      <c r="E539" t="s">
        <v>76</v>
      </c>
      <c r="F539" t="s">
        <v>38</v>
      </c>
      <c r="G539" t="s">
        <v>48</v>
      </c>
      <c r="H539" t="s">
        <v>69</v>
      </c>
      <c r="I539" t="s">
        <v>17</v>
      </c>
      <c r="J539" t="s">
        <v>103</v>
      </c>
      <c r="K539" t="s">
        <v>19</v>
      </c>
      <c r="L539" t="s">
        <v>23</v>
      </c>
      <c r="M539" s="20">
        <f>VLOOKUP(Table3[[#This Row],[Condition]],$O$8:$P$28,2)</f>
        <v>11</v>
      </c>
      <c r="N539" s="10"/>
      <c r="O539" s="10"/>
    </row>
    <row r="540" spans="1:15">
      <c r="A540" s="4">
        <v>43700.375</v>
      </c>
      <c r="B540">
        <v>23</v>
      </c>
      <c r="C540">
        <v>9</v>
      </c>
      <c r="D540">
        <v>73</v>
      </c>
      <c r="E540" t="s">
        <v>76</v>
      </c>
      <c r="F540" t="s">
        <v>28</v>
      </c>
      <c r="G540" t="s">
        <v>48</v>
      </c>
      <c r="H540" t="s">
        <v>65</v>
      </c>
      <c r="I540" t="s">
        <v>17</v>
      </c>
      <c r="J540" t="s">
        <v>63</v>
      </c>
      <c r="K540" t="s">
        <v>19</v>
      </c>
      <c r="L540" t="s">
        <v>84</v>
      </c>
      <c r="M540" s="20">
        <f>VLOOKUP(Table3[[#This Row],[Condition]],$O$8:$P$28,2)</f>
        <v>8</v>
      </c>
      <c r="N540" s="10"/>
      <c r="O540" s="10"/>
    </row>
    <row r="541" spans="1:15">
      <c r="A541" s="4">
        <v>43700.416666666664</v>
      </c>
      <c r="B541">
        <v>23</v>
      </c>
      <c r="C541">
        <v>10</v>
      </c>
      <c r="D541">
        <v>71</v>
      </c>
      <c r="E541" t="s">
        <v>32</v>
      </c>
      <c r="F541" t="s">
        <v>28</v>
      </c>
      <c r="G541" t="s">
        <v>33</v>
      </c>
      <c r="H541" t="s">
        <v>69</v>
      </c>
      <c r="I541" t="s">
        <v>17</v>
      </c>
      <c r="J541" t="s">
        <v>63</v>
      </c>
      <c r="K541" t="s">
        <v>19</v>
      </c>
      <c r="L541" t="s">
        <v>84</v>
      </c>
      <c r="M541" s="20">
        <f>VLOOKUP(Table3[[#This Row],[Condition]],$O$8:$P$28,2)</f>
        <v>8</v>
      </c>
      <c r="N541" s="10"/>
      <c r="O541" s="10"/>
    </row>
    <row r="542" spans="1:15">
      <c r="A542" s="4">
        <v>43700.458333333336</v>
      </c>
      <c r="B542">
        <v>23</v>
      </c>
      <c r="C542">
        <v>11</v>
      </c>
      <c r="D542">
        <v>69</v>
      </c>
      <c r="E542" t="s">
        <v>53</v>
      </c>
      <c r="F542" t="s">
        <v>28</v>
      </c>
      <c r="G542" t="s">
        <v>33</v>
      </c>
      <c r="H542" t="s">
        <v>65</v>
      </c>
      <c r="I542" t="s">
        <v>17</v>
      </c>
      <c r="J542" t="s">
        <v>63</v>
      </c>
      <c r="K542" t="s">
        <v>19</v>
      </c>
      <c r="L542" t="s">
        <v>23</v>
      </c>
      <c r="M542" s="20">
        <f>VLOOKUP(Table3[[#This Row],[Condition]],$O$8:$P$28,2)</f>
        <v>11</v>
      </c>
      <c r="N542" s="10"/>
      <c r="O542" s="10"/>
    </row>
    <row r="543" spans="1:15">
      <c r="A543" s="4">
        <v>43700.5</v>
      </c>
      <c r="B543">
        <v>23</v>
      </c>
      <c r="C543">
        <v>12</v>
      </c>
      <c r="D543">
        <v>69</v>
      </c>
      <c r="E543" t="s">
        <v>50</v>
      </c>
      <c r="F543" t="s">
        <v>188</v>
      </c>
      <c r="G543" t="s">
        <v>33</v>
      </c>
      <c r="H543" t="s">
        <v>94</v>
      </c>
      <c r="I543" t="s">
        <v>17</v>
      </c>
      <c r="J543" t="s">
        <v>63</v>
      </c>
      <c r="K543" t="s">
        <v>19</v>
      </c>
      <c r="L543" t="s">
        <v>84</v>
      </c>
      <c r="M543" s="20">
        <f>VLOOKUP(Table3[[#This Row],[Condition]],$O$8:$P$28,2)</f>
        <v>8</v>
      </c>
      <c r="N543" s="10"/>
      <c r="O543" s="10"/>
    </row>
    <row r="544" spans="1:15">
      <c r="A544" s="4">
        <v>43700.541666666664</v>
      </c>
      <c r="B544">
        <v>23</v>
      </c>
      <c r="C544">
        <v>13</v>
      </c>
      <c r="D544">
        <v>69</v>
      </c>
      <c r="E544" t="s">
        <v>50</v>
      </c>
      <c r="F544" t="s">
        <v>188</v>
      </c>
      <c r="G544" t="s">
        <v>33</v>
      </c>
      <c r="H544" t="s">
        <v>45</v>
      </c>
      <c r="I544" t="s">
        <v>17</v>
      </c>
      <c r="J544" t="s">
        <v>63</v>
      </c>
      <c r="K544" t="s">
        <v>185</v>
      </c>
      <c r="L544" t="s">
        <v>193</v>
      </c>
      <c r="M544" s="20">
        <f>VLOOKUP(Table3[[#This Row],[Condition]],$O$8:$P$28,2)</f>
        <v>1</v>
      </c>
      <c r="N544" s="10"/>
      <c r="O544" s="10"/>
    </row>
    <row r="545" spans="1:15">
      <c r="A545" s="4">
        <v>43700.583333333336</v>
      </c>
      <c r="B545">
        <v>23</v>
      </c>
      <c r="C545">
        <v>14</v>
      </c>
      <c r="D545">
        <v>70</v>
      </c>
      <c r="E545" t="s">
        <v>50</v>
      </c>
      <c r="F545" t="s">
        <v>28</v>
      </c>
      <c r="G545" t="s">
        <v>48</v>
      </c>
      <c r="H545" t="s">
        <v>45</v>
      </c>
      <c r="I545" t="s">
        <v>17</v>
      </c>
      <c r="J545" t="s">
        <v>102</v>
      </c>
      <c r="K545" t="s">
        <v>185</v>
      </c>
      <c r="L545" t="s">
        <v>84</v>
      </c>
      <c r="M545" s="20">
        <f>VLOOKUP(Table3[[#This Row],[Condition]],$O$8:$P$28,2)</f>
        <v>8</v>
      </c>
      <c r="N545" s="10"/>
      <c r="O545" s="10"/>
    </row>
    <row r="546" spans="1:15">
      <c r="A546" s="4">
        <v>43700.625</v>
      </c>
      <c r="B546">
        <v>23</v>
      </c>
      <c r="C546">
        <v>15</v>
      </c>
      <c r="D546">
        <v>70</v>
      </c>
      <c r="E546" t="s">
        <v>58</v>
      </c>
      <c r="F546" t="s">
        <v>194</v>
      </c>
      <c r="G546" t="s">
        <v>44</v>
      </c>
      <c r="H546" t="s">
        <v>65</v>
      </c>
      <c r="I546" t="s">
        <v>17</v>
      </c>
      <c r="J546" t="s">
        <v>63</v>
      </c>
      <c r="K546" t="s">
        <v>19</v>
      </c>
      <c r="L546" t="s">
        <v>84</v>
      </c>
      <c r="M546" s="20">
        <f>VLOOKUP(Table3[[#This Row],[Condition]],$O$8:$P$28,2)</f>
        <v>8</v>
      </c>
      <c r="N546" s="10"/>
      <c r="O546" s="10"/>
    </row>
    <row r="547" spans="1:15">
      <c r="A547" s="4">
        <v>43700.666666666664</v>
      </c>
      <c r="B547">
        <v>23</v>
      </c>
      <c r="C547">
        <v>16</v>
      </c>
      <c r="D547">
        <v>70</v>
      </c>
      <c r="E547" t="s">
        <v>53</v>
      </c>
      <c r="F547" t="s">
        <v>25</v>
      </c>
      <c r="G547" t="s">
        <v>44</v>
      </c>
      <c r="H547" t="s">
        <v>45</v>
      </c>
      <c r="I547" t="s">
        <v>17</v>
      </c>
      <c r="J547" t="s">
        <v>100</v>
      </c>
      <c r="K547" t="s">
        <v>19</v>
      </c>
      <c r="L547" t="s">
        <v>23</v>
      </c>
      <c r="M547" s="20">
        <f>VLOOKUP(Table3[[#This Row],[Condition]],$O$8:$P$28,2)</f>
        <v>11</v>
      </c>
      <c r="N547" s="10"/>
      <c r="O547" s="10"/>
    </row>
    <row r="548" spans="1:15">
      <c r="A548" s="4">
        <v>43700.708333333336</v>
      </c>
      <c r="B548">
        <v>23</v>
      </c>
      <c r="C548">
        <v>17</v>
      </c>
      <c r="D548">
        <v>70</v>
      </c>
      <c r="E548" t="s">
        <v>53</v>
      </c>
      <c r="F548" t="s">
        <v>25</v>
      </c>
      <c r="G548" t="s">
        <v>33</v>
      </c>
      <c r="H548" t="s">
        <v>65</v>
      </c>
      <c r="I548" t="s">
        <v>17</v>
      </c>
      <c r="J548" t="s">
        <v>100</v>
      </c>
      <c r="K548" t="s">
        <v>19</v>
      </c>
      <c r="L548" t="s">
        <v>84</v>
      </c>
      <c r="M548" s="20">
        <f>VLOOKUP(Table3[[#This Row],[Condition]],$O$8:$P$28,2)</f>
        <v>8</v>
      </c>
      <c r="N548" s="10"/>
      <c r="O548" s="10"/>
    </row>
    <row r="549" spans="1:15">
      <c r="A549" s="4">
        <v>43700.75</v>
      </c>
      <c r="B549">
        <v>23</v>
      </c>
      <c r="C549">
        <v>18</v>
      </c>
      <c r="D549">
        <v>70</v>
      </c>
      <c r="E549" t="s">
        <v>127</v>
      </c>
      <c r="F549" t="s">
        <v>129</v>
      </c>
      <c r="G549" t="s">
        <v>33</v>
      </c>
      <c r="H549" t="s">
        <v>52</v>
      </c>
      <c r="I549" t="s">
        <v>17</v>
      </c>
      <c r="J549" t="s">
        <v>100</v>
      </c>
      <c r="K549" t="s">
        <v>19</v>
      </c>
      <c r="L549" t="s">
        <v>23</v>
      </c>
      <c r="M549" s="20">
        <f>VLOOKUP(Table3[[#This Row],[Condition]],$O$8:$P$28,2)</f>
        <v>11</v>
      </c>
      <c r="N549" s="10"/>
      <c r="O549" s="10"/>
    </row>
    <row r="550" spans="1:15">
      <c r="A550" s="4">
        <v>43700.791666666664</v>
      </c>
      <c r="B550">
        <v>23</v>
      </c>
      <c r="C550">
        <v>19</v>
      </c>
      <c r="D550">
        <v>69</v>
      </c>
      <c r="E550" t="s">
        <v>123</v>
      </c>
      <c r="F550" t="s">
        <v>134</v>
      </c>
      <c r="G550" t="s">
        <v>33</v>
      </c>
      <c r="H550" t="s">
        <v>62</v>
      </c>
      <c r="I550" t="s">
        <v>17</v>
      </c>
      <c r="J550" t="s">
        <v>35</v>
      </c>
      <c r="K550" t="s">
        <v>19</v>
      </c>
      <c r="L550" t="s">
        <v>23</v>
      </c>
      <c r="M550" s="20">
        <f>VLOOKUP(Table3[[#This Row],[Condition]],$O$8:$P$28,2)</f>
        <v>11</v>
      </c>
      <c r="N550" s="10"/>
      <c r="O550" s="10"/>
    </row>
    <row r="551" spans="1:15">
      <c r="A551" s="4">
        <v>43700.833333333336</v>
      </c>
      <c r="B551">
        <v>23</v>
      </c>
      <c r="C551">
        <v>20</v>
      </c>
      <c r="D551">
        <v>69</v>
      </c>
      <c r="E551" t="s">
        <v>168</v>
      </c>
      <c r="F551" t="s">
        <v>184</v>
      </c>
      <c r="G551" t="s">
        <v>33</v>
      </c>
      <c r="H551" t="s">
        <v>52</v>
      </c>
      <c r="I551" t="s">
        <v>17</v>
      </c>
      <c r="J551" t="s">
        <v>42</v>
      </c>
      <c r="K551" t="s">
        <v>19</v>
      </c>
      <c r="L551" t="s">
        <v>23</v>
      </c>
      <c r="M551" s="20">
        <f>VLOOKUP(Table3[[#This Row],[Condition]],$O$8:$P$28,2)</f>
        <v>11</v>
      </c>
      <c r="N551" s="10"/>
      <c r="O551" s="10"/>
    </row>
    <row r="552" spans="1:15">
      <c r="A552" s="4">
        <v>43700.875</v>
      </c>
      <c r="B552">
        <v>23</v>
      </c>
      <c r="C552">
        <v>21</v>
      </c>
      <c r="D552">
        <v>68</v>
      </c>
      <c r="E552" t="s">
        <v>60</v>
      </c>
      <c r="F552" t="s">
        <v>25</v>
      </c>
      <c r="G552" t="s">
        <v>115</v>
      </c>
      <c r="H552" t="s">
        <v>62</v>
      </c>
      <c r="I552" t="s">
        <v>17</v>
      </c>
      <c r="J552" t="s">
        <v>95</v>
      </c>
      <c r="K552" t="s">
        <v>19</v>
      </c>
      <c r="L552" t="s">
        <v>23</v>
      </c>
      <c r="M552" s="20">
        <f>VLOOKUP(Table3[[#This Row],[Condition]],$O$8:$P$28,2)</f>
        <v>11</v>
      </c>
      <c r="N552" s="10"/>
      <c r="O552" s="10"/>
    </row>
    <row r="553" spans="1:15">
      <c r="A553" s="4">
        <v>43700.916666666664</v>
      </c>
      <c r="B553">
        <v>23</v>
      </c>
      <c r="C553">
        <v>22</v>
      </c>
      <c r="D553">
        <v>69</v>
      </c>
      <c r="E553" t="s">
        <v>140</v>
      </c>
      <c r="F553" t="s">
        <v>136</v>
      </c>
      <c r="G553" t="s">
        <v>115</v>
      </c>
      <c r="H553" t="s">
        <v>16</v>
      </c>
      <c r="I553" t="s">
        <v>17</v>
      </c>
      <c r="J553" t="s">
        <v>85</v>
      </c>
      <c r="K553" t="s">
        <v>19</v>
      </c>
      <c r="L553" t="s">
        <v>20</v>
      </c>
      <c r="M553" s="20">
        <f>VLOOKUP(Table3[[#This Row],[Condition]],$O$8:$P$28,2)</f>
        <v>13</v>
      </c>
      <c r="N553" s="10"/>
      <c r="O553" s="10"/>
    </row>
    <row r="554" spans="1:15">
      <c r="A554" s="4">
        <v>43700.958333333336</v>
      </c>
      <c r="B554">
        <v>23</v>
      </c>
      <c r="C554">
        <v>23</v>
      </c>
      <c r="D554">
        <v>68</v>
      </c>
      <c r="E554" t="s">
        <v>140</v>
      </c>
      <c r="F554" t="s">
        <v>160</v>
      </c>
      <c r="G554" t="s">
        <v>44</v>
      </c>
      <c r="H554" t="s">
        <v>52</v>
      </c>
      <c r="I554" t="s">
        <v>17</v>
      </c>
      <c r="J554" t="s">
        <v>46</v>
      </c>
      <c r="K554" t="s">
        <v>19</v>
      </c>
      <c r="L554" t="s">
        <v>20</v>
      </c>
      <c r="M554" s="20">
        <f>VLOOKUP(Table3[[#This Row],[Condition]],$O$8:$P$28,2)</f>
        <v>13</v>
      </c>
      <c r="N554" s="10"/>
      <c r="O554" s="10"/>
    </row>
    <row r="555" spans="1:15">
      <c r="A555" s="4">
        <v>43701</v>
      </c>
      <c r="B555">
        <v>24</v>
      </c>
      <c r="C555">
        <v>0</v>
      </c>
      <c r="D555">
        <v>68</v>
      </c>
      <c r="E555" t="s">
        <v>168</v>
      </c>
      <c r="F555" t="s">
        <v>136</v>
      </c>
      <c r="G555" t="s">
        <v>33</v>
      </c>
      <c r="H555" t="s">
        <v>49</v>
      </c>
      <c r="I555" t="s">
        <v>17</v>
      </c>
      <c r="J555" t="s">
        <v>42</v>
      </c>
      <c r="K555" t="s">
        <v>19</v>
      </c>
      <c r="L555" t="s">
        <v>20</v>
      </c>
      <c r="M555" s="20">
        <f>VLOOKUP(Table3[[#This Row],[Condition]],$O$8:$P$28,2)</f>
        <v>13</v>
      </c>
      <c r="N555" s="10"/>
      <c r="O555" s="10"/>
    </row>
    <row r="556" spans="1:15">
      <c r="A556" s="4">
        <v>43701.041666666664</v>
      </c>
      <c r="B556">
        <v>24</v>
      </c>
      <c r="C556">
        <v>1</v>
      </c>
      <c r="D556">
        <v>66</v>
      </c>
      <c r="E556" t="s">
        <v>120</v>
      </c>
      <c r="F556" t="s">
        <v>136</v>
      </c>
      <c r="G556" t="s">
        <v>33</v>
      </c>
      <c r="H556" t="s">
        <v>62</v>
      </c>
      <c r="I556" t="s">
        <v>17</v>
      </c>
      <c r="J556" t="s">
        <v>46</v>
      </c>
      <c r="K556" t="s">
        <v>19</v>
      </c>
      <c r="L556" t="s">
        <v>36</v>
      </c>
      <c r="M556" s="20">
        <f>VLOOKUP(Table3[[#This Row],[Condition]],$O$8:$P$28,2)</f>
        <v>21</v>
      </c>
      <c r="N556" s="10"/>
      <c r="O556" s="10"/>
    </row>
    <row r="557" spans="1:15">
      <c r="A557" s="4">
        <v>43701.083333333336</v>
      </c>
      <c r="B557">
        <v>24</v>
      </c>
      <c r="C557">
        <v>2</v>
      </c>
      <c r="D557">
        <v>65</v>
      </c>
      <c r="E557" t="s">
        <v>120</v>
      </c>
      <c r="F557" t="s">
        <v>160</v>
      </c>
      <c r="G557" t="s">
        <v>33</v>
      </c>
      <c r="H557" t="s">
        <v>16</v>
      </c>
      <c r="I557" t="s">
        <v>17</v>
      </c>
      <c r="J557" t="s">
        <v>83</v>
      </c>
      <c r="K557" t="s">
        <v>19</v>
      </c>
      <c r="L557" t="s">
        <v>36</v>
      </c>
      <c r="M557" s="20">
        <f>VLOOKUP(Table3[[#This Row],[Condition]],$O$8:$P$28,2)</f>
        <v>21</v>
      </c>
      <c r="N557" s="10"/>
      <c r="O557" s="10"/>
    </row>
    <row r="558" spans="1:15">
      <c r="A558" s="4">
        <v>43701.125</v>
      </c>
      <c r="B558">
        <v>24</v>
      </c>
      <c r="C558">
        <v>3</v>
      </c>
      <c r="D558">
        <v>66</v>
      </c>
      <c r="E558" t="s">
        <v>164</v>
      </c>
      <c r="F558" t="s">
        <v>134</v>
      </c>
      <c r="G558" t="s">
        <v>48</v>
      </c>
      <c r="H558" t="s">
        <v>49</v>
      </c>
      <c r="I558" t="s">
        <v>17</v>
      </c>
      <c r="J558" t="s">
        <v>90</v>
      </c>
      <c r="K558" t="s">
        <v>19</v>
      </c>
      <c r="L558" t="s">
        <v>36</v>
      </c>
      <c r="M558" s="20">
        <f>VLOOKUP(Table3[[#This Row],[Condition]],$O$8:$P$28,2)</f>
        <v>21</v>
      </c>
      <c r="N558" s="10"/>
      <c r="O558" s="10"/>
    </row>
    <row r="559" spans="1:15">
      <c r="A559" s="4">
        <v>43701.166666666664</v>
      </c>
      <c r="B559">
        <v>24</v>
      </c>
      <c r="C559">
        <v>4</v>
      </c>
      <c r="D559">
        <v>65</v>
      </c>
      <c r="E559" t="s">
        <v>174</v>
      </c>
      <c r="F559" t="s">
        <v>134</v>
      </c>
      <c r="G559" t="s">
        <v>33</v>
      </c>
      <c r="H559" t="s">
        <v>82</v>
      </c>
      <c r="I559" t="s">
        <v>17</v>
      </c>
      <c r="J559" t="s">
        <v>88</v>
      </c>
      <c r="K559" t="s">
        <v>19</v>
      </c>
      <c r="L559" t="s">
        <v>36</v>
      </c>
      <c r="M559" s="20">
        <f>VLOOKUP(Table3[[#This Row],[Condition]],$O$8:$P$28,2)</f>
        <v>21</v>
      </c>
      <c r="N559" s="10"/>
      <c r="O559" s="10"/>
    </row>
    <row r="560" spans="1:15">
      <c r="A560" s="4">
        <v>43701.208333333336</v>
      </c>
      <c r="B560">
        <v>24</v>
      </c>
      <c r="C560">
        <v>5</v>
      </c>
      <c r="D560">
        <v>65</v>
      </c>
      <c r="E560" t="s">
        <v>171</v>
      </c>
      <c r="F560" t="s">
        <v>195</v>
      </c>
      <c r="G560" t="s">
        <v>33</v>
      </c>
      <c r="H560" t="s">
        <v>82</v>
      </c>
      <c r="I560" t="s">
        <v>17</v>
      </c>
      <c r="J560" t="s">
        <v>87</v>
      </c>
      <c r="K560" t="s">
        <v>19</v>
      </c>
      <c r="L560" t="s">
        <v>36</v>
      </c>
      <c r="M560" s="20">
        <f>VLOOKUP(Table3[[#This Row],[Condition]],$O$8:$P$28,2)</f>
        <v>21</v>
      </c>
      <c r="N560" s="10"/>
      <c r="O560" s="10"/>
    </row>
    <row r="561" spans="1:15">
      <c r="A561" s="4">
        <v>43701.25</v>
      </c>
      <c r="B561">
        <v>24</v>
      </c>
      <c r="C561">
        <v>6</v>
      </c>
      <c r="D561">
        <v>67</v>
      </c>
      <c r="E561" t="s">
        <v>174</v>
      </c>
      <c r="F561" t="s">
        <v>73</v>
      </c>
      <c r="G561" t="s">
        <v>33</v>
      </c>
      <c r="H561" t="s">
        <v>52</v>
      </c>
      <c r="I561" t="s">
        <v>17</v>
      </c>
      <c r="J561" t="s">
        <v>196</v>
      </c>
      <c r="K561" t="s">
        <v>19</v>
      </c>
      <c r="L561" t="s">
        <v>36</v>
      </c>
      <c r="M561" s="20">
        <f>VLOOKUP(Table3[[#This Row],[Condition]],$O$8:$P$28,2)</f>
        <v>21</v>
      </c>
      <c r="N561" s="10"/>
      <c r="O561" s="10"/>
    </row>
    <row r="562" spans="1:15">
      <c r="A562" s="4">
        <v>43701.291666666664</v>
      </c>
      <c r="B562">
        <v>24</v>
      </c>
      <c r="C562">
        <v>7</v>
      </c>
      <c r="D562">
        <v>69</v>
      </c>
      <c r="E562" t="s">
        <v>174</v>
      </c>
      <c r="F562" t="s">
        <v>112</v>
      </c>
      <c r="G562" t="s">
        <v>48</v>
      </c>
      <c r="H562" t="s">
        <v>49</v>
      </c>
      <c r="I562" t="s">
        <v>17</v>
      </c>
      <c r="J562" t="s">
        <v>197</v>
      </c>
      <c r="K562" t="s">
        <v>19</v>
      </c>
      <c r="L562" t="s">
        <v>36</v>
      </c>
      <c r="M562" s="20">
        <f>VLOOKUP(Table3[[#This Row],[Condition]],$O$8:$P$28,2)</f>
        <v>21</v>
      </c>
      <c r="N562" s="10"/>
      <c r="O562" s="10"/>
    </row>
    <row r="563" spans="1:15">
      <c r="A563" s="4">
        <v>43701.333333333336</v>
      </c>
      <c r="B563">
        <v>24</v>
      </c>
      <c r="C563">
        <v>8</v>
      </c>
      <c r="D563">
        <v>72</v>
      </c>
      <c r="E563" t="s">
        <v>174</v>
      </c>
      <c r="F563" t="s">
        <v>116</v>
      </c>
      <c r="G563" t="s">
        <v>48</v>
      </c>
      <c r="H563" t="s">
        <v>52</v>
      </c>
      <c r="I563" t="s">
        <v>17</v>
      </c>
      <c r="J563" t="s">
        <v>197</v>
      </c>
      <c r="K563" t="s">
        <v>19</v>
      </c>
      <c r="L563" t="s">
        <v>36</v>
      </c>
      <c r="M563" s="20">
        <f>VLOOKUP(Table3[[#This Row],[Condition]],$O$8:$P$28,2)</f>
        <v>21</v>
      </c>
      <c r="N563" s="10"/>
      <c r="O563" s="10"/>
    </row>
    <row r="564" spans="1:15">
      <c r="A564" s="4">
        <v>43701.375</v>
      </c>
      <c r="B564">
        <v>24</v>
      </c>
      <c r="C564">
        <v>9</v>
      </c>
      <c r="D564">
        <v>75</v>
      </c>
      <c r="E564" t="s">
        <v>174</v>
      </c>
      <c r="F564" t="s">
        <v>51</v>
      </c>
      <c r="G564" t="s">
        <v>48</v>
      </c>
      <c r="H564" t="s">
        <v>49</v>
      </c>
      <c r="I564" t="s">
        <v>17</v>
      </c>
      <c r="J564" t="s">
        <v>197</v>
      </c>
      <c r="K564" t="s">
        <v>19</v>
      </c>
      <c r="L564" t="s">
        <v>30</v>
      </c>
      <c r="M564" s="20">
        <f>VLOOKUP(Table3[[#This Row],[Condition]],$O$8:$P$28,2)</f>
        <v>17</v>
      </c>
      <c r="N564" s="10"/>
      <c r="O564" s="10"/>
    </row>
    <row r="565" spans="1:15">
      <c r="A565" s="4">
        <v>43701.416666666664</v>
      </c>
      <c r="B565">
        <v>24</v>
      </c>
      <c r="C565">
        <v>10</v>
      </c>
      <c r="D565">
        <v>77</v>
      </c>
      <c r="E565" t="s">
        <v>175</v>
      </c>
      <c r="F565" t="s">
        <v>54</v>
      </c>
      <c r="G565" t="s">
        <v>48</v>
      </c>
      <c r="H565" t="s">
        <v>49</v>
      </c>
      <c r="I565" t="s">
        <v>17</v>
      </c>
      <c r="J565" t="s">
        <v>196</v>
      </c>
      <c r="K565" t="s">
        <v>19</v>
      </c>
      <c r="L565" t="s">
        <v>30</v>
      </c>
      <c r="M565" s="20">
        <f>VLOOKUP(Table3[[#This Row],[Condition]],$O$8:$P$28,2)</f>
        <v>17</v>
      </c>
      <c r="N565" s="10"/>
      <c r="O565" s="10"/>
    </row>
    <row r="566" spans="1:15">
      <c r="A566" s="4">
        <v>43701.458333333336</v>
      </c>
      <c r="B566">
        <v>24</v>
      </c>
      <c r="C566">
        <v>11</v>
      </c>
      <c r="D566">
        <v>77</v>
      </c>
      <c r="E566" t="s">
        <v>177</v>
      </c>
      <c r="F566" t="s">
        <v>56</v>
      </c>
      <c r="G566" t="s">
        <v>55</v>
      </c>
      <c r="H566" t="s">
        <v>49</v>
      </c>
      <c r="I566" t="s">
        <v>17</v>
      </c>
      <c r="J566" t="s">
        <v>196</v>
      </c>
      <c r="K566" t="s">
        <v>19</v>
      </c>
      <c r="L566" t="s">
        <v>20</v>
      </c>
      <c r="M566" s="20">
        <f>VLOOKUP(Table3[[#This Row],[Condition]],$O$8:$P$28,2)</f>
        <v>13</v>
      </c>
      <c r="N566" s="10"/>
      <c r="O566" s="10"/>
    </row>
    <row r="567" spans="1:15">
      <c r="A567" s="4">
        <v>43701.5</v>
      </c>
      <c r="B567">
        <v>24</v>
      </c>
      <c r="C567">
        <v>12</v>
      </c>
      <c r="D567">
        <v>80</v>
      </c>
      <c r="E567" t="s">
        <v>178</v>
      </c>
      <c r="F567" t="s">
        <v>141</v>
      </c>
      <c r="G567" t="s">
        <v>57</v>
      </c>
      <c r="H567" t="s">
        <v>62</v>
      </c>
      <c r="I567" t="s">
        <v>17</v>
      </c>
      <c r="J567" t="s">
        <v>198</v>
      </c>
      <c r="K567" t="s">
        <v>19</v>
      </c>
      <c r="L567" t="s">
        <v>20</v>
      </c>
      <c r="M567" s="20">
        <f>VLOOKUP(Table3[[#This Row],[Condition]],$O$8:$P$28,2)</f>
        <v>13</v>
      </c>
      <c r="N567" s="10"/>
      <c r="O567" s="10"/>
    </row>
    <row r="568" spans="1:15">
      <c r="A568" s="4">
        <v>43701.541666666664</v>
      </c>
      <c r="B568">
        <v>24</v>
      </c>
      <c r="C568">
        <v>13</v>
      </c>
      <c r="D568">
        <v>80</v>
      </c>
      <c r="E568" t="s">
        <v>178</v>
      </c>
      <c r="F568" t="s">
        <v>141</v>
      </c>
      <c r="G568" t="s">
        <v>57</v>
      </c>
      <c r="H568" t="s">
        <v>62</v>
      </c>
      <c r="I568" t="s">
        <v>17</v>
      </c>
      <c r="J568" t="s">
        <v>87</v>
      </c>
      <c r="K568" t="s">
        <v>19</v>
      </c>
      <c r="L568" t="s">
        <v>20</v>
      </c>
      <c r="M568" s="20">
        <f>VLOOKUP(Table3[[#This Row],[Condition]],$O$8:$P$28,2)</f>
        <v>13</v>
      </c>
      <c r="N568" s="10"/>
      <c r="O568" s="10"/>
    </row>
    <row r="569" spans="1:15">
      <c r="A569" s="4">
        <v>43701.583333333336</v>
      </c>
      <c r="B569">
        <v>24</v>
      </c>
      <c r="C569">
        <v>14</v>
      </c>
      <c r="D569">
        <v>78</v>
      </c>
      <c r="E569" t="s">
        <v>182</v>
      </c>
      <c r="F569" t="s">
        <v>118</v>
      </c>
      <c r="G569" t="s">
        <v>34</v>
      </c>
      <c r="H569" t="s">
        <v>17</v>
      </c>
      <c r="I569" t="s">
        <v>17</v>
      </c>
      <c r="J569" t="s">
        <v>87</v>
      </c>
      <c r="K569" t="s">
        <v>19</v>
      </c>
      <c r="L569" t="s">
        <v>30</v>
      </c>
      <c r="M569" s="20">
        <f>VLOOKUP(Table3[[#This Row],[Condition]],$O$8:$P$28,2)</f>
        <v>17</v>
      </c>
      <c r="N569" s="10"/>
      <c r="O569" s="10"/>
    </row>
    <row r="570" spans="1:15">
      <c r="A570" s="4">
        <v>43701.625</v>
      </c>
      <c r="B570">
        <v>24</v>
      </c>
      <c r="C570">
        <v>15</v>
      </c>
      <c r="D570">
        <v>77</v>
      </c>
      <c r="E570" t="s">
        <v>182</v>
      </c>
      <c r="F570" t="s">
        <v>126</v>
      </c>
      <c r="G570" t="s">
        <v>71</v>
      </c>
      <c r="H570" t="s">
        <v>26</v>
      </c>
      <c r="I570" t="s">
        <v>17</v>
      </c>
      <c r="J570" t="s">
        <v>87</v>
      </c>
      <c r="K570" t="s">
        <v>19</v>
      </c>
      <c r="L570" t="s">
        <v>20</v>
      </c>
      <c r="M570" s="20">
        <f>VLOOKUP(Table3[[#This Row],[Condition]],$O$8:$P$28,2)</f>
        <v>13</v>
      </c>
      <c r="N570" s="10"/>
      <c r="O570" s="10"/>
    </row>
    <row r="571" spans="1:15">
      <c r="A571" s="4">
        <v>43701.666666666664</v>
      </c>
      <c r="B571">
        <v>24</v>
      </c>
      <c r="C571">
        <v>16</v>
      </c>
      <c r="D571">
        <v>77</v>
      </c>
      <c r="E571" t="s">
        <v>177</v>
      </c>
      <c r="F571" t="s">
        <v>56</v>
      </c>
      <c r="G571" t="s">
        <v>57</v>
      </c>
      <c r="H571" t="s">
        <v>82</v>
      </c>
      <c r="I571" t="s">
        <v>17</v>
      </c>
      <c r="J571" t="s">
        <v>199</v>
      </c>
      <c r="K571" t="s">
        <v>19</v>
      </c>
      <c r="L571" t="s">
        <v>20</v>
      </c>
      <c r="M571" s="20">
        <f>VLOOKUP(Table3[[#This Row],[Condition]],$O$8:$P$28,2)</f>
        <v>13</v>
      </c>
      <c r="N571" s="10"/>
      <c r="O571" s="10"/>
    </row>
    <row r="572" spans="1:15">
      <c r="A572" s="4">
        <v>43701.708333333336</v>
      </c>
      <c r="B572">
        <v>24</v>
      </c>
      <c r="C572">
        <v>17</v>
      </c>
      <c r="D572">
        <v>75</v>
      </c>
      <c r="E572" t="s">
        <v>175</v>
      </c>
      <c r="F572" t="s">
        <v>130</v>
      </c>
      <c r="G572" t="s">
        <v>55</v>
      </c>
      <c r="H572" t="s">
        <v>65</v>
      </c>
      <c r="I572" t="s">
        <v>17</v>
      </c>
      <c r="J572" t="s">
        <v>87</v>
      </c>
      <c r="K572" t="s">
        <v>19</v>
      </c>
      <c r="L572" t="s">
        <v>20</v>
      </c>
      <c r="M572" s="20">
        <f>VLOOKUP(Table3[[#This Row],[Condition]],$O$8:$P$28,2)</f>
        <v>13</v>
      </c>
      <c r="N572" s="10"/>
      <c r="O572" s="10"/>
    </row>
    <row r="573" spans="1:15">
      <c r="A573" s="4">
        <v>43701.75</v>
      </c>
      <c r="B573">
        <v>24</v>
      </c>
      <c r="C573">
        <v>18</v>
      </c>
      <c r="D573">
        <v>74</v>
      </c>
      <c r="E573" t="s">
        <v>177</v>
      </c>
      <c r="F573" t="s">
        <v>130</v>
      </c>
      <c r="G573" t="s">
        <v>55</v>
      </c>
      <c r="H573" t="s">
        <v>45</v>
      </c>
      <c r="I573" t="s">
        <v>17</v>
      </c>
      <c r="J573" t="s">
        <v>196</v>
      </c>
      <c r="K573" t="s">
        <v>19</v>
      </c>
      <c r="L573" t="s">
        <v>20</v>
      </c>
      <c r="M573" s="20">
        <f>VLOOKUP(Table3[[#This Row],[Condition]],$O$8:$P$28,2)</f>
        <v>13</v>
      </c>
      <c r="N573" s="10"/>
      <c r="O573" s="10"/>
    </row>
    <row r="574" spans="1:15">
      <c r="A574" s="4">
        <v>43701.791666666664</v>
      </c>
      <c r="B574">
        <v>24</v>
      </c>
      <c r="C574">
        <v>19</v>
      </c>
      <c r="D574">
        <v>73</v>
      </c>
      <c r="E574" t="s">
        <v>171</v>
      </c>
      <c r="F574" t="s">
        <v>66</v>
      </c>
      <c r="G574" t="s">
        <v>48</v>
      </c>
      <c r="H574" t="s">
        <v>45</v>
      </c>
      <c r="I574" t="s">
        <v>17</v>
      </c>
      <c r="J574" t="s">
        <v>197</v>
      </c>
      <c r="K574" t="s">
        <v>19</v>
      </c>
      <c r="L574" t="s">
        <v>20</v>
      </c>
      <c r="M574" s="20">
        <f>VLOOKUP(Table3[[#This Row],[Condition]],$O$8:$P$28,2)</f>
        <v>13</v>
      </c>
      <c r="N574" s="10"/>
      <c r="O574" s="10"/>
    </row>
    <row r="575" spans="1:15">
      <c r="A575" s="4">
        <v>43701.833333333336</v>
      </c>
      <c r="B575">
        <v>24</v>
      </c>
      <c r="C575">
        <v>20</v>
      </c>
      <c r="D575">
        <v>71</v>
      </c>
      <c r="E575" t="s">
        <v>164</v>
      </c>
      <c r="F575" t="s">
        <v>114</v>
      </c>
      <c r="G575" t="s">
        <v>57</v>
      </c>
      <c r="H575" t="s">
        <v>62</v>
      </c>
      <c r="I575" t="s">
        <v>17</v>
      </c>
      <c r="J575" t="s">
        <v>200</v>
      </c>
      <c r="K575" t="s">
        <v>19</v>
      </c>
      <c r="L575" t="s">
        <v>30</v>
      </c>
      <c r="M575" s="20">
        <f>VLOOKUP(Table3[[#This Row],[Condition]],$O$8:$P$28,2)</f>
        <v>17</v>
      </c>
      <c r="N575" s="10"/>
      <c r="O575" s="10"/>
    </row>
    <row r="576" spans="1:15">
      <c r="A576" s="4">
        <v>43701.875</v>
      </c>
      <c r="B576">
        <v>24</v>
      </c>
      <c r="C576">
        <v>21</v>
      </c>
      <c r="D576">
        <v>71</v>
      </c>
      <c r="E576" t="s">
        <v>164</v>
      </c>
      <c r="F576" t="s">
        <v>114</v>
      </c>
      <c r="G576" t="s">
        <v>57</v>
      </c>
      <c r="H576" t="s">
        <v>62</v>
      </c>
      <c r="I576" t="s">
        <v>17</v>
      </c>
      <c r="J576" t="s">
        <v>201</v>
      </c>
      <c r="K576" t="s">
        <v>19</v>
      </c>
      <c r="L576" t="s">
        <v>30</v>
      </c>
      <c r="M576" s="20">
        <f>VLOOKUP(Table3[[#This Row],[Condition]],$O$8:$P$28,2)</f>
        <v>17</v>
      </c>
      <c r="N576" s="10"/>
      <c r="O576" s="10"/>
    </row>
    <row r="577" spans="1:15">
      <c r="A577" s="4">
        <v>43701.916666666664</v>
      </c>
      <c r="B577">
        <v>24</v>
      </c>
      <c r="C577">
        <v>22</v>
      </c>
      <c r="D577">
        <v>70</v>
      </c>
      <c r="E577" t="s">
        <v>164</v>
      </c>
      <c r="F577" t="s">
        <v>112</v>
      </c>
      <c r="G577" t="s">
        <v>55</v>
      </c>
      <c r="H577" t="s">
        <v>16</v>
      </c>
      <c r="I577" t="s">
        <v>17</v>
      </c>
      <c r="J577" t="s">
        <v>202</v>
      </c>
      <c r="K577" t="s">
        <v>19</v>
      </c>
      <c r="L577" t="s">
        <v>20</v>
      </c>
      <c r="M577" s="20">
        <f>VLOOKUP(Table3[[#This Row],[Condition]],$O$8:$P$28,2)</f>
        <v>13</v>
      </c>
      <c r="N577" s="10"/>
      <c r="O577" s="10"/>
    </row>
    <row r="578" spans="1:15">
      <c r="A578" s="4">
        <v>43701.958333333336</v>
      </c>
      <c r="B578">
        <v>24</v>
      </c>
      <c r="C578">
        <v>23</v>
      </c>
      <c r="D578">
        <v>69</v>
      </c>
      <c r="E578" t="s">
        <v>174</v>
      </c>
      <c r="F578" t="s">
        <v>112</v>
      </c>
      <c r="G578" t="s">
        <v>55</v>
      </c>
      <c r="H578" t="s">
        <v>62</v>
      </c>
      <c r="I578" t="s">
        <v>17</v>
      </c>
      <c r="J578" t="s">
        <v>201</v>
      </c>
      <c r="K578" t="s">
        <v>19</v>
      </c>
      <c r="L578" t="s">
        <v>20</v>
      </c>
      <c r="M578" s="20">
        <f>VLOOKUP(Table3[[#This Row],[Condition]],$O$8:$P$28,2)</f>
        <v>13</v>
      </c>
      <c r="N578" s="10"/>
      <c r="O578" s="10"/>
    </row>
    <row r="579" spans="1:15">
      <c r="A579" s="4">
        <v>43702</v>
      </c>
      <c r="B579">
        <v>25</v>
      </c>
      <c r="C579">
        <v>0</v>
      </c>
      <c r="D579">
        <v>68</v>
      </c>
      <c r="E579" t="s">
        <v>174</v>
      </c>
      <c r="F579" t="s">
        <v>129</v>
      </c>
      <c r="G579" t="s">
        <v>48</v>
      </c>
      <c r="H579" t="s">
        <v>62</v>
      </c>
      <c r="I579" t="s">
        <v>17</v>
      </c>
      <c r="J579" t="s">
        <v>200</v>
      </c>
      <c r="K579" t="s">
        <v>19</v>
      </c>
      <c r="L579" t="s">
        <v>30</v>
      </c>
      <c r="M579" s="20">
        <f>VLOOKUP(Table3[[#This Row],[Condition]],$O$8:$P$28,2)</f>
        <v>17</v>
      </c>
      <c r="N579" s="10"/>
      <c r="O579" s="10"/>
    </row>
    <row r="580" spans="1:15">
      <c r="A580" s="4">
        <v>43702.041666666664</v>
      </c>
      <c r="B580">
        <v>25</v>
      </c>
      <c r="C580">
        <v>1</v>
      </c>
      <c r="D580">
        <v>67</v>
      </c>
      <c r="E580" t="s">
        <v>127</v>
      </c>
      <c r="F580" t="s">
        <v>134</v>
      </c>
      <c r="G580" t="s">
        <v>57</v>
      </c>
      <c r="H580" t="s">
        <v>62</v>
      </c>
      <c r="I580" t="s">
        <v>17</v>
      </c>
      <c r="J580" t="s">
        <v>200</v>
      </c>
      <c r="K580" t="s">
        <v>19</v>
      </c>
      <c r="L580" t="s">
        <v>20</v>
      </c>
      <c r="M580" s="20">
        <f>VLOOKUP(Table3[[#This Row],[Condition]],$O$8:$P$28,2)</f>
        <v>13</v>
      </c>
      <c r="N580" s="10"/>
      <c r="O580" s="10"/>
    </row>
    <row r="581" spans="1:15">
      <c r="A581" s="4">
        <v>43702.083333333336</v>
      </c>
      <c r="B581">
        <v>25</v>
      </c>
      <c r="C581">
        <v>2</v>
      </c>
      <c r="D581">
        <v>66</v>
      </c>
      <c r="E581" t="s">
        <v>127</v>
      </c>
      <c r="F581" t="s">
        <v>184</v>
      </c>
      <c r="G581" t="s">
        <v>55</v>
      </c>
      <c r="H581" t="s">
        <v>16</v>
      </c>
      <c r="I581" t="s">
        <v>17</v>
      </c>
      <c r="J581" t="s">
        <v>197</v>
      </c>
      <c r="K581" t="s">
        <v>19</v>
      </c>
      <c r="L581" t="s">
        <v>20</v>
      </c>
      <c r="M581" s="20">
        <f>VLOOKUP(Table3[[#This Row],[Condition]],$O$8:$P$28,2)</f>
        <v>13</v>
      </c>
      <c r="N581" s="10"/>
      <c r="O581" s="10"/>
    </row>
    <row r="582" spans="1:15">
      <c r="A582" s="4">
        <v>43702.125</v>
      </c>
      <c r="B582">
        <v>25</v>
      </c>
      <c r="C582">
        <v>3</v>
      </c>
      <c r="D582">
        <v>66</v>
      </c>
      <c r="E582" t="s">
        <v>120</v>
      </c>
      <c r="F582" t="s">
        <v>136</v>
      </c>
      <c r="G582" t="s">
        <v>55</v>
      </c>
      <c r="H582" t="s">
        <v>26</v>
      </c>
      <c r="I582" t="s">
        <v>17</v>
      </c>
      <c r="J582" t="s">
        <v>197</v>
      </c>
      <c r="K582" t="s">
        <v>19</v>
      </c>
      <c r="L582" t="s">
        <v>20</v>
      </c>
      <c r="M582" s="20">
        <f>VLOOKUP(Table3[[#This Row],[Condition]],$O$8:$P$28,2)</f>
        <v>13</v>
      </c>
      <c r="N582" s="10"/>
      <c r="O582" s="10"/>
    </row>
    <row r="583" spans="1:15">
      <c r="A583" s="4">
        <v>43702.166666666664</v>
      </c>
      <c r="B583">
        <v>25</v>
      </c>
      <c r="C583">
        <v>4</v>
      </c>
      <c r="D583">
        <v>66</v>
      </c>
      <c r="E583" t="s">
        <v>127</v>
      </c>
      <c r="F583" t="s">
        <v>184</v>
      </c>
      <c r="G583" t="s">
        <v>55</v>
      </c>
      <c r="H583" t="s">
        <v>49</v>
      </c>
      <c r="I583" t="s">
        <v>17</v>
      </c>
      <c r="J583" t="s">
        <v>200</v>
      </c>
      <c r="K583" t="s">
        <v>19</v>
      </c>
      <c r="L583" t="s">
        <v>20</v>
      </c>
      <c r="M583" s="20">
        <f>VLOOKUP(Table3[[#This Row],[Condition]],$O$8:$P$28,2)</f>
        <v>13</v>
      </c>
      <c r="N583" s="10"/>
      <c r="O583" s="10"/>
    </row>
    <row r="584" spans="1:15">
      <c r="A584" s="4">
        <v>43702.208333333336</v>
      </c>
      <c r="B584">
        <v>25</v>
      </c>
      <c r="C584">
        <v>5</v>
      </c>
      <c r="D584">
        <v>66</v>
      </c>
      <c r="E584" t="s">
        <v>127</v>
      </c>
      <c r="F584" t="s">
        <v>184</v>
      </c>
      <c r="G584" t="s">
        <v>55</v>
      </c>
      <c r="H584" t="s">
        <v>62</v>
      </c>
      <c r="I584" t="s">
        <v>17</v>
      </c>
      <c r="J584" t="s">
        <v>201</v>
      </c>
      <c r="K584" t="s">
        <v>19</v>
      </c>
      <c r="L584" t="s">
        <v>20</v>
      </c>
      <c r="M584" s="20">
        <f>VLOOKUP(Table3[[#This Row],[Condition]],$O$8:$P$28,2)</f>
        <v>13</v>
      </c>
      <c r="N584" s="10"/>
      <c r="O584" s="10"/>
    </row>
    <row r="585" spans="1:15">
      <c r="A585" s="4">
        <v>43702.25</v>
      </c>
      <c r="B585">
        <v>25</v>
      </c>
      <c r="C585">
        <v>6</v>
      </c>
      <c r="D585">
        <v>68</v>
      </c>
      <c r="E585" t="s">
        <v>127</v>
      </c>
      <c r="F585" t="s">
        <v>195</v>
      </c>
      <c r="G585" t="s">
        <v>55</v>
      </c>
      <c r="H585" t="s">
        <v>45</v>
      </c>
      <c r="I585" t="s">
        <v>17</v>
      </c>
      <c r="J585" t="s">
        <v>203</v>
      </c>
      <c r="K585" t="s">
        <v>19</v>
      </c>
      <c r="L585" t="s">
        <v>30</v>
      </c>
      <c r="M585" s="20">
        <f>VLOOKUP(Table3[[#This Row],[Condition]],$O$8:$P$28,2)</f>
        <v>17</v>
      </c>
      <c r="N585" s="10"/>
      <c r="O585" s="10"/>
    </row>
    <row r="586" spans="1:15">
      <c r="A586" s="4">
        <v>43702.291666666664</v>
      </c>
      <c r="B586">
        <v>25</v>
      </c>
      <c r="C586">
        <v>7</v>
      </c>
      <c r="D586">
        <v>70</v>
      </c>
      <c r="E586" t="s">
        <v>164</v>
      </c>
      <c r="F586" t="s">
        <v>112</v>
      </c>
      <c r="G586" t="s">
        <v>55</v>
      </c>
      <c r="H586" t="s">
        <v>145</v>
      </c>
      <c r="I586" t="s">
        <v>17</v>
      </c>
      <c r="J586" t="s">
        <v>203</v>
      </c>
      <c r="K586" t="s">
        <v>19</v>
      </c>
      <c r="L586" t="s">
        <v>30</v>
      </c>
      <c r="M586" s="20">
        <f>VLOOKUP(Table3[[#This Row],[Condition]],$O$8:$P$28,2)</f>
        <v>17</v>
      </c>
      <c r="N586" s="10"/>
      <c r="O586" s="10"/>
    </row>
    <row r="587" spans="1:15">
      <c r="A587" s="4">
        <v>43702.333333333336</v>
      </c>
      <c r="B587">
        <v>25</v>
      </c>
      <c r="C587">
        <v>8</v>
      </c>
      <c r="D587">
        <v>73</v>
      </c>
      <c r="E587" t="s">
        <v>164</v>
      </c>
      <c r="F587" t="s">
        <v>116</v>
      </c>
      <c r="G587" t="s">
        <v>55</v>
      </c>
      <c r="H587" t="s">
        <v>69</v>
      </c>
      <c r="I587" t="s">
        <v>204</v>
      </c>
      <c r="J587" t="s">
        <v>203</v>
      </c>
      <c r="K587" t="s">
        <v>19</v>
      </c>
      <c r="L587" t="s">
        <v>36</v>
      </c>
      <c r="M587" s="20">
        <f>VLOOKUP(Table3[[#This Row],[Condition]],$O$8:$P$28,2)</f>
        <v>21</v>
      </c>
      <c r="N587" s="10"/>
      <c r="O587" s="10"/>
    </row>
    <row r="588" spans="1:15">
      <c r="A588" s="4">
        <v>43702.375</v>
      </c>
      <c r="B588">
        <v>25</v>
      </c>
      <c r="C588">
        <v>9</v>
      </c>
      <c r="D588">
        <v>75</v>
      </c>
      <c r="E588" t="s">
        <v>164</v>
      </c>
      <c r="F588" t="s">
        <v>66</v>
      </c>
      <c r="G588" t="s">
        <v>55</v>
      </c>
      <c r="H588" t="s">
        <v>131</v>
      </c>
      <c r="I588" t="s">
        <v>17</v>
      </c>
      <c r="J588" t="s">
        <v>202</v>
      </c>
      <c r="K588" t="s">
        <v>19</v>
      </c>
      <c r="L588" t="s">
        <v>20</v>
      </c>
      <c r="M588" s="20">
        <f>VLOOKUP(Table3[[#This Row],[Condition]],$O$8:$P$28,2)</f>
        <v>13</v>
      </c>
      <c r="N588" s="10"/>
      <c r="O588" s="10"/>
    </row>
    <row r="589" spans="1:15">
      <c r="A589" s="4">
        <v>43702.416666666664</v>
      </c>
      <c r="B589">
        <v>25</v>
      </c>
      <c r="C589">
        <v>10</v>
      </c>
      <c r="D589">
        <v>76</v>
      </c>
      <c r="E589" t="s">
        <v>164</v>
      </c>
      <c r="F589" t="s">
        <v>191</v>
      </c>
      <c r="G589" t="s">
        <v>57</v>
      </c>
      <c r="H589" t="s">
        <v>82</v>
      </c>
      <c r="I589" t="s">
        <v>204</v>
      </c>
      <c r="J589" t="s">
        <v>202</v>
      </c>
      <c r="K589" t="s">
        <v>19</v>
      </c>
      <c r="L589" t="s">
        <v>20</v>
      </c>
      <c r="M589" s="20">
        <f>VLOOKUP(Table3[[#This Row],[Condition]],$O$8:$P$28,2)</f>
        <v>13</v>
      </c>
      <c r="N589" s="10"/>
      <c r="O589" s="10"/>
    </row>
    <row r="590" spans="1:15">
      <c r="A590" s="4">
        <v>43702.458333333336</v>
      </c>
      <c r="B590">
        <v>25</v>
      </c>
      <c r="C590">
        <v>11</v>
      </c>
      <c r="D590">
        <v>76</v>
      </c>
      <c r="E590" t="s">
        <v>127</v>
      </c>
      <c r="F590" t="s">
        <v>91</v>
      </c>
      <c r="G590" t="s">
        <v>55</v>
      </c>
      <c r="H590" t="s">
        <v>69</v>
      </c>
      <c r="I590" t="s">
        <v>17</v>
      </c>
      <c r="J590" t="s">
        <v>200</v>
      </c>
      <c r="K590" t="s">
        <v>19</v>
      </c>
      <c r="L590" t="s">
        <v>20</v>
      </c>
      <c r="M590" s="20">
        <f>VLOOKUP(Table3[[#This Row],[Condition]],$O$8:$P$28,2)</f>
        <v>13</v>
      </c>
      <c r="N590" s="10"/>
      <c r="O590" s="10"/>
    </row>
    <row r="591" spans="1:15">
      <c r="A591" s="4">
        <v>43702.5</v>
      </c>
      <c r="B591">
        <v>25</v>
      </c>
      <c r="C591">
        <v>12</v>
      </c>
      <c r="D591">
        <v>79</v>
      </c>
      <c r="E591" t="s">
        <v>164</v>
      </c>
      <c r="F591" t="s">
        <v>153</v>
      </c>
      <c r="G591" t="s">
        <v>64</v>
      </c>
      <c r="H591" t="s">
        <v>65</v>
      </c>
      <c r="I591" t="s">
        <v>17</v>
      </c>
      <c r="J591" t="s">
        <v>197</v>
      </c>
      <c r="K591" t="s">
        <v>19</v>
      </c>
      <c r="L591" t="s">
        <v>20</v>
      </c>
      <c r="M591" s="20">
        <f>VLOOKUP(Table3[[#This Row],[Condition]],$O$8:$P$28,2)</f>
        <v>13</v>
      </c>
      <c r="N591" s="10"/>
      <c r="O591" s="10"/>
    </row>
    <row r="592" spans="1:15">
      <c r="A592" s="4">
        <v>43702.541666666664</v>
      </c>
      <c r="B592">
        <v>25</v>
      </c>
      <c r="C592">
        <v>13</v>
      </c>
      <c r="D592">
        <v>77</v>
      </c>
      <c r="E592" t="s">
        <v>164</v>
      </c>
      <c r="F592" t="s">
        <v>169</v>
      </c>
      <c r="G592" t="s">
        <v>57</v>
      </c>
      <c r="H592" t="s">
        <v>45</v>
      </c>
      <c r="I592" t="s">
        <v>17</v>
      </c>
      <c r="J592" t="s">
        <v>196</v>
      </c>
      <c r="K592" t="s">
        <v>19</v>
      </c>
      <c r="L592" t="s">
        <v>20</v>
      </c>
      <c r="M592" s="20">
        <f>VLOOKUP(Table3[[#This Row],[Condition]],$O$8:$P$28,2)</f>
        <v>13</v>
      </c>
      <c r="N592" s="10"/>
      <c r="O592" s="10"/>
    </row>
    <row r="593" spans="1:15">
      <c r="A593" s="4">
        <v>43702.583333333336</v>
      </c>
      <c r="B593">
        <v>25</v>
      </c>
      <c r="C593">
        <v>14</v>
      </c>
      <c r="D593">
        <v>78</v>
      </c>
      <c r="E593" t="s">
        <v>164</v>
      </c>
      <c r="F593" t="s">
        <v>130</v>
      </c>
      <c r="G593" t="s">
        <v>57</v>
      </c>
      <c r="H593" t="s">
        <v>49</v>
      </c>
      <c r="I593" t="s">
        <v>17</v>
      </c>
      <c r="J593" t="s">
        <v>198</v>
      </c>
      <c r="K593" t="s">
        <v>19</v>
      </c>
      <c r="L593" t="s">
        <v>30</v>
      </c>
      <c r="M593" s="20">
        <f>VLOOKUP(Table3[[#This Row],[Condition]],$O$8:$P$28,2)</f>
        <v>17</v>
      </c>
      <c r="N593" s="10"/>
      <c r="O593" s="10"/>
    </row>
    <row r="594" spans="1:15">
      <c r="A594" s="4">
        <v>43702.625</v>
      </c>
      <c r="B594">
        <v>25</v>
      </c>
      <c r="C594">
        <v>15</v>
      </c>
      <c r="D594">
        <v>77</v>
      </c>
      <c r="E594" t="s">
        <v>164</v>
      </c>
      <c r="F594" t="s">
        <v>169</v>
      </c>
      <c r="G594" t="s">
        <v>57</v>
      </c>
      <c r="H594" t="s">
        <v>49</v>
      </c>
      <c r="I594" t="s">
        <v>17</v>
      </c>
      <c r="J594" t="s">
        <v>198</v>
      </c>
      <c r="K594" t="s">
        <v>19</v>
      </c>
      <c r="L594" t="s">
        <v>20</v>
      </c>
      <c r="M594" s="20">
        <f>VLOOKUP(Table3[[#This Row],[Condition]],$O$8:$P$28,2)</f>
        <v>13</v>
      </c>
      <c r="N594" s="10"/>
      <c r="O594" s="10"/>
    </row>
    <row r="595" spans="1:15">
      <c r="A595" s="4">
        <v>43702.666666666664</v>
      </c>
      <c r="B595">
        <v>25</v>
      </c>
      <c r="C595">
        <v>16</v>
      </c>
      <c r="D595">
        <v>78</v>
      </c>
      <c r="E595" t="s">
        <v>164</v>
      </c>
      <c r="F595" t="s">
        <v>130</v>
      </c>
      <c r="G595" t="s">
        <v>57</v>
      </c>
      <c r="H595" t="s">
        <v>65</v>
      </c>
      <c r="I595" t="s">
        <v>17</v>
      </c>
      <c r="J595" t="s">
        <v>198</v>
      </c>
      <c r="K595" t="s">
        <v>19</v>
      </c>
      <c r="L595" t="s">
        <v>20</v>
      </c>
      <c r="M595" s="20">
        <f>VLOOKUP(Table3[[#This Row],[Condition]],$O$8:$P$28,2)</f>
        <v>13</v>
      </c>
      <c r="N595" s="10"/>
      <c r="O595" s="10"/>
    </row>
    <row r="596" spans="1:15">
      <c r="A596" s="4">
        <v>43702.708333333336</v>
      </c>
      <c r="B596">
        <v>25</v>
      </c>
      <c r="C596">
        <v>17</v>
      </c>
      <c r="D596">
        <v>76</v>
      </c>
      <c r="E596" t="s">
        <v>164</v>
      </c>
      <c r="F596" t="s">
        <v>191</v>
      </c>
      <c r="G596" t="s">
        <v>64</v>
      </c>
      <c r="H596" t="s">
        <v>65</v>
      </c>
      <c r="I596" t="s">
        <v>17</v>
      </c>
      <c r="J596" t="s">
        <v>87</v>
      </c>
      <c r="K596" t="s">
        <v>19</v>
      </c>
      <c r="L596" t="s">
        <v>84</v>
      </c>
      <c r="M596" s="20">
        <f>VLOOKUP(Table3[[#This Row],[Condition]],$O$8:$P$28,2)</f>
        <v>8</v>
      </c>
      <c r="N596" s="10"/>
      <c r="O596" s="10"/>
    </row>
    <row r="597" spans="1:15">
      <c r="A597" s="4">
        <v>43702.75</v>
      </c>
      <c r="B597">
        <v>25</v>
      </c>
      <c r="C597">
        <v>18</v>
      </c>
      <c r="D597">
        <v>74</v>
      </c>
      <c r="E597" t="s">
        <v>120</v>
      </c>
      <c r="F597" t="s">
        <v>109</v>
      </c>
      <c r="G597" t="s">
        <v>64</v>
      </c>
      <c r="H597" t="s">
        <v>82</v>
      </c>
      <c r="I597" t="s">
        <v>17</v>
      </c>
      <c r="J597" t="s">
        <v>87</v>
      </c>
      <c r="K597" t="s">
        <v>19</v>
      </c>
      <c r="L597" t="s">
        <v>20</v>
      </c>
      <c r="M597" s="20">
        <f>VLOOKUP(Table3[[#This Row],[Condition]],$O$8:$P$28,2)</f>
        <v>13</v>
      </c>
      <c r="N597" s="10"/>
      <c r="O597" s="10"/>
    </row>
    <row r="598" spans="1:15">
      <c r="A598" s="4">
        <v>43702.791666666664</v>
      </c>
      <c r="B598">
        <v>25</v>
      </c>
      <c r="C598">
        <v>19</v>
      </c>
      <c r="D598">
        <v>72</v>
      </c>
      <c r="E598" t="s">
        <v>127</v>
      </c>
      <c r="F598" t="s">
        <v>114</v>
      </c>
      <c r="G598" t="s">
        <v>64</v>
      </c>
      <c r="H598" t="s">
        <v>62</v>
      </c>
      <c r="I598" t="s">
        <v>17</v>
      </c>
      <c r="J598" t="s">
        <v>196</v>
      </c>
      <c r="K598" t="s">
        <v>19</v>
      </c>
      <c r="L598" t="s">
        <v>20</v>
      </c>
      <c r="M598" s="20">
        <f>VLOOKUP(Table3[[#This Row],[Condition]],$O$8:$P$28,2)</f>
        <v>13</v>
      </c>
      <c r="N598" s="10"/>
      <c r="O598" s="10"/>
    </row>
    <row r="599" spans="1:15">
      <c r="A599" s="4">
        <v>43702.833333333336</v>
      </c>
      <c r="B599">
        <v>25</v>
      </c>
      <c r="C599">
        <v>20</v>
      </c>
      <c r="D599">
        <v>71</v>
      </c>
      <c r="E599" t="s">
        <v>127</v>
      </c>
      <c r="F599" t="s">
        <v>112</v>
      </c>
      <c r="G599" t="s">
        <v>64</v>
      </c>
      <c r="H599" t="s">
        <v>62</v>
      </c>
      <c r="I599" t="s">
        <v>17</v>
      </c>
      <c r="J599" t="s">
        <v>197</v>
      </c>
      <c r="K599" t="s">
        <v>19</v>
      </c>
      <c r="L599" t="s">
        <v>20</v>
      </c>
      <c r="M599" s="20">
        <f>VLOOKUP(Table3[[#This Row],[Condition]],$O$8:$P$28,2)</f>
        <v>13</v>
      </c>
      <c r="N599" s="10"/>
      <c r="O599" s="10"/>
    </row>
    <row r="600" spans="1:15">
      <c r="A600" s="4">
        <v>43702.875</v>
      </c>
      <c r="B600">
        <v>25</v>
      </c>
      <c r="C600">
        <v>21</v>
      </c>
      <c r="D600">
        <v>70</v>
      </c>
      <c r="E600" t="s">
        <v>127</v>
      </c>
      <c r="F600" t="s">
        <v>129</v>
      </c>
      <c r="G600" t="s">
        <v>64</v>
      </c>
      <c r="H600" t="s">
        <v>49</v>
      </c>
      <c r="I600" t="s">
        <v>17</v>
      </c>
      <c r="J600" t="s">
        <v>197</v>
      </c>
      <c r="K600" t="s">
        <v>19</v>
      </c>
      <c r="L600" t="s">
        <v>20</v>
      </c>
      <c r="M600" s="20">
        <f>VLOOKUP(Table3[[#This Row],[Condition]],$O$8:$P$28,2)</f>
        <v>13</v>
      </c>
      <c r="N600" s="10"/>
      <c r="O600" s="10"/>
    </row>
    <row r="601" spans="1:15">
      <c r="A601" s="4">
        <v>43702.916666666664</v>
      </c>
      <c r="B601">
        <v>25</v>
      </c>
      <c r="C601">
        <v>22</v>
      </c>
      <c r="D601">
        <v>69</v>
      </c>
      <c r="E601" t="s">
        <v>127</v>
      </c>
      <c r="F601" t="s">
        <v>73</v>
      </c>
      <c r="G601" t="s">
        <v>57</v>
      </c>
      <c r="H601" t="s">
        <v>49</v>
      </c>
      <c r="I601" t="s">
        <v>17</v>
      </c>
      <c r="J601" t="s">
        <v>200</v>
      </c>
      <c r="K601" t="s">
        <v>19</v>
      </c>
      <c r="L601" t="s">
        <v>20</v>
      </c>
      <c r="M601" s="20">
        <f>VLOOKUP(Table3[[#This Row],[Condition]],$O$8:$P$28,2)</f>
        <v>13</v>
      </c>
      <c r="N601" s="10"/>
      <c r="O601" s="10"/>
    </row>
    <row r="602" spans="1:15">
      <c r="A602" s="4">
        <v>43702.958333333336</v>
      </c>
      <c r="B602">
        <v>25</v>
      </c>
      <c r="C602">
        <v>23</v>
      </c>
      <c r="D602">
        <v>67</v>
      </c>
      <c r="E602" t="s">
        <v>127</v>
      </c>
      <c r="F602" t="s">
        <v>134</v>
      </c>
      <c r="G602" t="s">
        <v>55</v>
      </c>
      <c r="H602" t="s">
        <v>52</v>
      </c>
      <c r="I602" t="s">
        <v>17</v>
      </c>
      <c r="J602" t="s">
        <v>197</v>
      </c>
      <c r="K602" t="s">
        <v>19</v>
      </c>
      <c r="L602" t="s">
        <v>20</v>
      </c>
      <c r="M602" s="20">
        <f>VLOOKUP(Table3[[#This Row],[Condition]],$O$8:$P$28,2)</f>
        <v>13</v>
      </c>
      <c r="N602" s="10"/>
      <c r="O602" s="10"/>
    </row>
    <row r="603" spans="1:15">
      <c r="A603" s="4">
        <v>43703</v>
      </c>
      <c r="B603">
        <v>26</v>
      </c>
      <c r="C603">
        <v>0</v>
      </c>
      <c r="D603">
        <v>66</v>
      </c>
      <c r="E603" t="s">
        <v>127</v>
      </c>
      <c r="F603" t="s">
        <v>184</v>
      </c>
      <c r="G603" t="s">
        <v>48</v>
      </c>
      <c r="H603" t="s">
        <v>52</v>
      </c>
      <c r="I603" t="s">
        <v>17</v>
      </c>
      <c r="J603" t="s">
        <v>196</v>
      </c>
      <c r="K603" t="s">
        <v>19</v>
      </c>
      <c r="L603" t="s">
        <v>20</v>
      </c>
      <c r="M603" s="20">
        <f>VLOOKUP(Table3[[#This Row],[Condition]],$O$8:$P$28,2)</f>
        <v>13</v>
      </c>
      <c r="N603" s="10"/>
      <c r="O603" s="10"/>
    </row>
    <row r="604" spans="1:15">
      <c r="A604" s="4">
        <v>43703.041666666664</v>
      </c>
      <c r="B604">
        <v>26</v>
      </c>
      <c r="C604">
        <v>1</v>
      </c>
      <c r="D604">
        <v>66</v>
      </c>
      <c r="E604" t="s">
        <v>127</v>
      </c>
      <c r="F604" t="s">
        <v>184</v>
      </c>
      <c r="G604" t="s">
        <v>48</v>
      </c>
      <c r="H604" t="s">
        <v>45</v>
      </c>
      <c r="I604" t="s">
        <v>17</v>
      </c>
      <c r="J604" t="s">
        <v>198</v>
      </c>
      <c r="K604" t="s">
        <v>19</v>
      </c>
      <c r="L604" t="s">
        <v>20</v>
      </c>
      <c r="M604" s="20">
        <f>VLOOKUP(Table3[[#This Row],[Condition]],$O$8:$P$28,2)</f>
        <v>13</v>
      </c>
      <c r="N604" s="10"/>
      <c r="O604" s="10"/>
    </row>
    <row r="605" spans="1:15">
      <c r="A605" s="4">
        <v>43703.083333333336</v>
      </c>
      <c r="B605">
        <v>26</v>
      </c>
      <c r="C605">
        <v>2</v>
      </c>
      <c r="D605">
        <v>65</v>
      </c>
      <c r="E605" t="s">
        <v>120</v>
      </c>
      <c r="F605" t="s">
        <v>160</v>
      </c>
      <c r="G605" t="s">
        <v>48</v>
      </c>
      <c r="H605" t="s">
        <v>49</v>
      </c>
      <c r="I605" t="s">
        <v>17</v>
      </c>
      <c r="J605" t="s">
        <v>198</v>
      </c>
      <c r="K605" t="s">
        <v>19</v>
      </c>
      <c r="L605" t="s">
        <v>20</v>
      </c>
      <c r="M605" s="20">
        <f>VLOOKUP(Table3[[#This Row],[Condition]],$O$8:$P$28,2)</f>
        <v>13</v>
      </c>
      <c r="N605" s="10"/>
      <c r="O605" s="10"/>
    </row>
    <row r="606" spans="1:15">
      <c r="A606" s="4">
        <v>43703.125</v>
      </c>
      <c r="B606">
        <v>26</v>
      </c>
      <c r="C606">
        <v>3</v>
      </c>
      <c r="D606">
        <v>65</v>
      </c>
      <c r="E606" t="s">
        <v>120</v>
      </c>
      <c r="F606" t="s">
        <v>160</v>
      </c>
      <c r="G606" t="s">
        <v>33</v>
      </c>
      <c r="H606" t="s">
        <v>45</v>
      </c>
      <c r="I606" t="s">
        <v>17</v>
      </c>
      <c r="J606" t="s">
        <v>198</v>
      </c>
      <c r="K606" t="s">
        <v>19</v>
      </c>
      <c r="L606" t="s">
        <v>36</v>
      </c>
      <c r="M606" s="20">
        <f>VLOOKUP(Table3[[#This Row],[Condition]],$O$8:$P$28,2)</f>
        <v>21</v>
      </c>
      <c r="N606" s="10"/>
      <c r="O606" s="10"/>
    </row>
    <row r="607" spans="1:15">
      <c r="A607" s="4">
        <v>43703.166666666664</v>
      </c>
      <c r="B607">
        <v>26</v>
      </c>
      <c r="C607">
        <v>4</v>
      </c>
      <c r="D607">
        <v>65</v>
      </c>
      <c r="E607" t="s">
        <v>120</v>
      </c>
      <c r="F607" t="s">
        <v>160</v>
      </c>
      <c r="G607" t="s">
        <v>48</v>
      </c>
      <c r="H607" t="s">
        <v>52</v>
      </c>
      <c r="I607" t="s">
        <v>17</v>
      </c>
      <c r="J607" t="s">
        <v>196</v>
      </c>
      <c r="K607" t="s">
        <v>19</v>
      </c>
      <c r="L607" t="s">
        <v>20</v>
      </c>
      <c r="M607" s="20">
        <f>VLOOKUP(Table3[[#This Row],[Condition]],$O$8:$P$28,2)</f>
        <v>13</v>
      </c>
      <c r="N607" s="10"/>
      <c r="O607" s="10"/>
    </row>
    <row r="608" spans="1:15">
      <c r="A608" s="4">
        <v>43703.208333333336</v>
      </c>
      <c r="B608">
        <v>26</v>
      </c>
      <c r="C608">
        <v>5</v>
      </c>
      <c r="D608">
        <v>65</v>
      </c>
      <c r="E608" t="s">
        <v>127</v>
      </c>
      <c r="F608" t="s">
        <v>136</v>
      </c>
      <c r="G608" t="s">
        <v>48</v>
      </c>
      <c r="H608" t="s">
        <v>49</v>
      </c>
      <c r="I608" t="s">
        <v>17</v>
      </c>
      <c r="J608" t="s">
        <v>197</v>
      </c>
      <c r="K608" t="s">
        <v>19</v>
      </c>
      <c r="L608" t="s">
        <v>20</v>
      </c>
      <c r="M608" s="20">
        <f>VLOOKUP(Table3[[#This Row],[Condition]],$O$8:$P$28,2)</f>
        <v>13</v>
      </c>
      <c r="N608" s="10"/>
      <c r="O608" s="10"/>
    </row>
    <row r="609" spans="1:15">
      <c r="A609" s="4">
        <v>43703.25</v>
      </c>
      <c r="B609">
        <v>26</v>
      </c>
      <c r="C609">
        <v>6</v>
      </c>
      <c r="D609">
        <v>65</v>
      </c>
      <c r="E609" t="s">
        <v>127</v>
      </c>
      <c r="F609" t="s">
        <v>136</v>
      </c>
      <c r="G609" t="s">
        <v>48</v>
      </c>
      <c r="H609" t="s">
        <v>49</v>
      </c>
      <c r="I609" t="s">
        <v>17</v>
      </c>
      <c r="J609" t="s">
        <v>200</v>
      </c>
      <c r="K609" t="s">
        <v>19</v>
      </c>
      <c r="L609" t="s">
        <v>20</v>
      </c>
      <c r="M609" s="20">
        <f>VLOOKUP(Table3[[#This Row],[Condition]],$O$8:$P$28,2)</f>
        <v>13</v>
      </c>
      <c r="N609" s="10"/>
      <c r="O609" s="10"/>
    </row>
    <row r="610" spans="1:15">
      <c r="A610" s="4">
        <v>43703.291666666664</v>
      </c>
      <c r="B610">
        <v>26</v>
      </c>
      <c r="C610">
        <v>7</v>
      </c>
      <c r="D610">
        <v>67</v>
      </c>
      <c r="E610" t="s">
        <v>120</v>
      </c>
      <c r="F610" t="s">
        <v>77</v>
      </c>
      <c r="G610" t="s">
        <v>48</v>
      </c>
      <c r="H610" t="s">
        <v>82</v>
      </c>
      <c r="I610" t="s">
        <v>17</v>
      </c>
      <c r="J610" t="s">
        <v>197</v>
      </c>
      <c r="K610" t="s">
        <v>19</v>
      </c>
      <c r="L610" t="s">
        <v>30</v>
      </c>
      <c r="M610" s="20">
        <f>VLOOKUP(Table3[[#This Row],[Condition]],$O$8:$P$28,2)</f>
        <v>17</v>
      </c>
      <c r="N610" s="10"/>
      <c r="O610" s="10"/>
    </row>
    <row r="611" spans="1:15">
      <c r="A611" s="4">
        <v>43703.333333333336</v>
      </c>
      <c r="B611">
        <v>26</v>
      </c>
      <c r="C611">
        <v>8</v>
      </c>
      <c r="D611">
        <v>68</v>
      </c>
      <c r="E611" t="s">
        <v>123</v>
      </c>
      <c r="F611" t="s">
        <v>77</v>
      </c>
      <c r="G611" t="s">
        <v>48</v>
      </c>
      <c r="H611" t="s">
        <v>45</v>
      </c>
      <c r="I611" t="s">
        <v>17</v>
      </c>
      <c r="J611" t="s">
        <v>200</v>
      </c>
      <c r="K611" t="s">
        <v>19</v>
      </c>
      <c r="L611" t="s">
        <v>20</v>
      </c>
      <c r="M611" s="20">
        <f>VLOOKUP(Table3[[#This Row],[Condition]],$O$8:$P$28,2)</f>
        <v>13</v>
      </c>
      <c r="N611" s="10"/>
      <c r="O611" s="10"/>
    </row>
    <row r="612" spans="1:15">
      <c r="A612" s="4">
        <v>43703.375</v>
      </c>
      <c r="B612">
        <v>26</v>
      </c>
      <c r="C612">
        <v>9</v>
      </c>
      <c r="D612">
        <v>74</v>
      </c>
      <c r="E612" t="s">
        <v>168</v>
      </c>
      <c r="F612" t="s">
        <v>89</v>
      </c>
      <c r="G612" t="s">
        <v>55</v>
      </c>
      <c r="H612" t="s">
        <v>52</v>
      </c>
      <c r="I612" t="s">
        <v>17</v>
      </c>
      <c r="J612" t="s">
        <v>197</v>
      </c>
      <c r="K612" t="s">
        <v>19</v>
      </c>
      <c r="L612" t="s">
        <v>20</v>
      </c>
      <c r="M612" s="20">
        <f>VLOOKUP(Table3[[#This Row],[Condition]],$O$8:$P$28,2)</f>
        <v>13</v>
      </c>
      <c r="N612" s="10"/>
      <c r="O612" s="10"/>
    </row>
    <row r="613" spans="1:15">
      <c r="A613" s="4">
        <v>43703.416666666664</v>
      </c>
      <c r="B613">
        <v>26</v>
      </c>
      <c r="C613">
        <v>10</v>
      </c>
      <c r="D613">
        <v>73</v>
      </c>
      <c r="E613" t="s">
        <v>123</v>
      </c>
      <c r="F613" t="s">
        <v>89</v>
      </c>
      <c r="G613" t="s">
        <v>55</v>
      </c>
      <c r="H613" t="s">
        <v>82</v>
      </c>
      <c r="I613" t="s">
        <v>17</v>
      </c>
      <c r="J613" t="s">
        <v>196</v>
      </c>
      <c r="K613" t="s">
        <v>19</v>
      </c>
      <c r="L613" t="s">
        <v>20</v>
      </c>
      <c r="M613" s="20">
        <f>VLOOKUP(Table3[[#This Row],[Condition]],$O$8:$P$28,2)</f>
        <v>13</v>
      </c>
      <c r="N613" s="10"/>
      <c r="O613" s="10"/>
    </row>
    <row r="614" spans="1:15">
      <c r="A614" s="4">
        <v>43703.458333333336</v>
      </c>
      <c r="B614">
        <v>26</v>
      </c>
      <c r="C614">
        <v>11</v>
      </c>
      <c r="D614">
        <v>74</v>
      </c>
      <c r="E614" t="s">
        <v>123</v>
      </c>
      <c r="F614" t="s">
        <v>67</v>
      </c>
      <c r="G614" t="s">
        <v>57</v>
      </c>
      <c r="H614" t="s">
        <v>82</v>
      </c>
      <c r="I614" t="s">
        <v>17</v>
      </c>
      <c r="J614" t="s">
        <v>87</v>
      </c>
      <c r="K614" t="s">
        <v>19</v>
      </c>
      <c r="L614" t="s">
        <v>20</v>
      </c>
      <c r="M614" s="20">
        <f>VLOOKUP(Table3[[#This Row],[Condition]],$O$8:$P$28,2)</f>
        <v>13</v>
      </c>
      <c r="N614" s="10"/>
      <c r="O614" s="10"/>
    </row>
    <row r="615" spans="1:15">
      <c r="A615" s="4">
        <v>43703.5</v>
      </c>
      <c r="B615">
        <v>26</v>
      </c>
      <c r="C615">
        <v>12</v>
      </c>
      <c r="D615">
        <v>75</v>
      </c>
      <c r="E615" t="s">
        <v>120</v>
      </c>
      <c r="F615" t="s">
        <v>116</v>
      </c>
      <c r="G615" t="s">
        <v>57</v>
      </c>
      <c r="H615" t="s">
        <v>65</v>
      </c>
      <c r="I615" t="s">
        <v>17</v>
      </c>
      <c r="J615" t="s">
        <v>87</v>
      </c>
      <c r="K615" t="s">
        <v>19</v>
      </c>
      <c r="L615" t="s">
        <v>23</v>
      </c>
      <c r="M615" s="20">
        <f>VLOOKUP(Table3[[#This Row],[Condition]],$O$8:$P$28,2)</f>
        <v>11</v>
      </c>
      <c r="N615" s="10"/>
      <c r="O615" s="10"/>
    </row>
    <row r="616" spans="1:15">
      <c r="A616" s="4">
        <v>43703.541666666664</v>
      </c>
      <c r="B616">
        <v>26</v>
      </c>
      <c r="C616">
        <v>13</v>
      </c>
      <c r="D616">
        <v>74</v>
      </c>
      <c r="E616" t="s">
        <v>123</v>
      </c>
      <c r="F616" t="s">
        <v>67</v>
      </c>
      <c r="G616" t="s">
        <v>57</v>
      </c>
      <c r="H616" t="s">
        <v>52</v>
      </c>
      <c r="I616" t="s">
        <v>17</v>
      </c>
      <c r="J616" t="s">
        <v>88</v>
      </c>
      <c r="K616" t="s">
        <v>19</v>
      </c>
      <c r="L616" t="s">
        <v>23</v>
      </c>
      <c r="M616" s="20">
        <f>VLOOKUP(Table3[[#This Row],[Condition]],$O$8:$P$28,2)</f>
        <v>11</v>
      </c>
      <c r="N616" s="10"/>
      <c r="O616" s="10"/>
    </row>
    <row r="617" spans="1:15">
      <c r="A617" s="4">
        <v>43703.583333333336</v>
      </c>
      <c r="B617">
        <v>26</v>
      </c>
      <c r="C617">
        <v>14</v>
      </c>
      <c r="D617">
        <v>74</v>
      </c>
      <c r="E617" t="s">
        <v>123</v>
      </c>
      <c r="F617" t="s">
        <v>67</v>
      </c>
      <c r="G617" t="s">
        <v>71</v>
      </c>
      <c r="H617" t="s">
        <v>45</v>
      </c>
      <c r="I617" t="s">
        <v>17</v>
      </c>
      <c r="J617" t="s">
        <v>90</v>
      </c>
      <c r="K617" t="s">
        <v>19</v>
      </c>
      <c r="L617" t="s">
        <v>23</v>
      </c>
      <c r="M617" s="20">
        <f>VLOOKUP(Table3[[#This Row],[Condition]],$O$8:$P$28,2)</f>
        <v>11</v>
      </c>
      <c r="N617" s="10"/>
      <c r="O617" s="10"/>
    </row>
    <row r="618" spans="1:15">
      <c r="A618" s="4">
        <v>43703.625</v>
      </c>
      <c r="B618">
        <v>26</v>
      </c>
      <c r="C618">
        <v>15</v>
      </c>
      <c r="D618">
        <v>74</v>
      </c>
      <c r="E618" t="s">
        <v>123</v>
      </c>
      <c r="F618" t="s">
        <v>67</v>
      </c>
      <c r="G618" t="s">
        <v>71</v>
      </c>
      <c r="H618" t="s">
        <v>94</v>
      </c>
      <c r="I618" t="s">
        <v>17</v>
      </c>
      <c r="J618" t="s">
        <v>85</v>
      </c>
      <c r="K618" t="s">
        <v>19</v>
      </c>
      <c r="L618" t="s">
        <v>23</v>
      </c>
      <c r="M618" s="20">
        <f>VLOOKUP(Table3[[#This Row],[Condition]],$O$8:$P$28,2)</f>
        <v>11</v>
      </c>
      <c r="N618" s="10"/>
      <c r="O618" s="10"/>
    </row>
    <row r="619" spans="1:15">
      <c r="A619" s="4">
        <v>43703.666666666664</v>
      </c>
      <c r="B619">
        <v>26</v>
      </c>
      <c r="C619">
        <v>16</v>
      </c>
      <c r="D619">
        <v>73</v>
      </c>
      <c r="E619" t="s">
        <v>123</v>
      </c>
      <c r="F619" t="s">
        <v>89</v>
      </c>
      <c r="G619" t="s">
        <v>64</v>
      </c>
      <c r="H619" t="s">
        <v>45</v>
      </c>
      <c r="I619" t="s">
        <v>17</v>
      </c>
      <c r="J619" t="s">
        <v>83</v>
      </c>
      <c r="K619" t="s">
        <v>19</v>
      </c>
      <c r="L619" t="s">
        <v>23</v>
      </c>
      <c r="M619" s="20">
        <f>VLOOKUP(Table3[[#This Row],[Condition]],$O$8:$P$28,2)</f>
        <v>11</v>
      </c>
      <c r="N619" s="10"/>
      <c r="O619" s="10"/>
    </row>
    <row r="620" spans="1:15">
      <c r="A620" s="4">
        <v>43703.708333333336</v>
      </c>
      <c r="B620">
        <v>26</v>
      </c>
      <c r="C620">
        <v>17</v>
      </c>
      <c r="D620">
        <v>73</v>
      </c>
      <c r="E620" t="s">
        <v>123</v>
      </c>
      <c r="F620" t="s">
        <v>89</v>
      </c>
      <c r="G620" t="s">
        <v>64</v>
      </c>
      <c r="H620" t="s">
        <v>45</v>
      </c>
      <c r="I620" t="s">
        <v>17</v>
      </c>
      <c r="J620" t="s">
        <v>85</v>
      </c>
      <c r="K620" t="s">
        <v>19</v>
      </c>
      <c r="L620" t="s">
        <v>23</v>
      </c>
      <c r="M620" s="20">
        <f>VLOOKUP(Table3[[#This Row],[Condition]],$O$8:$P$28,2)</f>
        <v>11</v>
      </c>
      <c r="N620" s="10"/>
      <c r="O620" s="10"/>
    </row>
    <row r="621" spans="1:15">
      <c r="A621" s="4">
        <v>43703.75</v>
      </c>
      <c r="B621">
        <v>26</v>
      </c>
      <c r="C621">
        <v>18</v>
      </c>
      <c r="D621">
        <v>72</v>
      </c>
      <c r="E621" t="s">
        <v>123</v>
      </c>
      <c r="F621" t="s">
        <v>40</v>
      </c>
      <c r="G621" t="s">
        <v>57</v>
      </c>
      <c r="H621" t="s">
        <v>65</v>
      </c>
      <c r="I621" t="s">
        <v>17</v>
      </c>
      <c r="J621" t="s">
        <v>85</v>
      </c>
      <c r="K621" t="s">
        <v>19</v>
      </c>
      <c r="L621" t="s">
        <v>23</v>
      </c>
      <c r="M621" s="20">
        <f>VLOOKUP(Table3[[#This Row],[Condition]],$O$8:$P$28,2)</f>
        <v>11</v>
      </c>
      <c r="N621" s="10"/>
      <c r="O621" s="10"/>
    </row>
    <row r="622" spans="1:15">
      <c r="A622" s="4">
        <v>43703.791666666664</v>
      </c>
      <c r="B622">
        <v>26</v>
      </c>
      <c r="C622">
        <v>19</v>
      </c>
      <c r="D622">
        <v>71</v>
      </c>
      <c r="E622" t="s">
        <v>123</v>
      </c>
      <c r="F622" t="s">
        <v>73</v>
      </c>
      <c r="G622" t="s">
        <v>64</v>
      </c>
      <c r="H622" t="s">
        <v>65</v>
      </c>
      <c r="I622" t="s">
        <v>17</v>
      </c>
      <c r="J622" t="s">
        <v>85</v>
      </c>
      <c r="K622" t="s">
        <v>19</v>
      </c>
      <c r="L622" t="s">
        <v>20</v>
      </c>
      <c r="M622" s="20">
        <f>VLOOKUP(Table3[[#This Row],[Condition]],$O$8:$P$28,2)</f>
        <v>13</v>
      </c>
      <c r="N622" s="10"/>
      <c r="O622" s="10"/>
    </row>
    <row r="623" spans="1:15">
      <c r="A623" s="4">
        <v>43703.833333333336</v>
      </c>
      <c r="B623">
        <v>26</v>
      </c>
      <c r="C623">
        <v>20</v>
      </c>
      <c r="D623">
        <v>71</v>
      </c>
      <c r="E623" t="s">
        <v>123</v>
      </c>
      <c r="F623" t="s">
        <v>73</v>
      </c>
      <c r="G623" t="s">
        <v>64</v>
      </c>
      <c r="H623" t="s">
        <v>82</v>
      </c>
      <c r="I623" t="s">
        <v>17</v>
      </c>
      <c r="J623" t="s">
        <v>83</v>
      </c>
      <c r="K623" t="s">
        <v>19</v>
      </c>
      <c r="L623" t="s">
        <v>30</v>
      </c>
      <c r="M623" s="20">
        <f>VLOOKUP(Table3[[#This Row],[Condition]],$O$8:$P$28,2)</f>
        <v>17</v>
      </c>
      <c r="N623" s="10"/>
      <c r="O623" s="10"/>
    </row>
    <row r="624" spans="1:15">
      <c r="A624" s="4">
        <v>43703.875</v>
      </c>
      <c r="B624">
        <v>26</v>
      </c>
      <c r="C624">
        <v>21</v>
      </c>
      <c r="D624">
        <v>70</v>
      </c>
      <c r="E624" t="s">
        <v>120</v>
      </c>
      <c r="F624" t="s">
        <v>73</v>
      </c>
      <c r="G624" t="s">
        <v>71</v>
      </c>
      <c r="H624" t="s">
        <v>16</v>
      </c>
      <c r="I624" t="s">
        <v>17</v>
      </c>
      <c r="J624" t="s">
        <v>90</v>
      </c>
      <c r="K624" t="s">
        <v>19</v>
      </c>
      <c r="L624" t="s">
        <v>23</v>
      </c>
      <c r="M624" s="20">
        <f>VLOOKUP(Table3[[#This Row],[Condition]],$O$8:$P$28,2)</f>
        <v>11</v>
      </c>
      <c r="N624" s="10"/>
      <c r="O624" s="10"/>
    </row>
    <row r="625" spans="1:15">
      <c r="A625" s="4">
        <v>43703.916666666664</v>
      </c>
      <c r="B625">
        <v>26</v>
      </c>
      <c r="C625">
        <v>22</v>
      </c>
      <c r="D625">
        <v>69</v>
      </c>
      <c r="E625" t="s">
        <v>120</v>
      </c>
      <c r="F625" t="s">
        <v>195</v>
      </c>
      <c r="G625" t="s">
        <v>110</v>
      </c>
      <c r="H625" t="s">
        <v>16</v>
      </c>
      <c r="I625" t="s">
        <v>17</v>
      </c>
      <c r="J625" t="s">
        <v>90</v>
      </c>
      <c r="K625" t="s">
        <v>19</v>
      </c>
      <c r="L625" t="s">
        <v>23</v>
      </c>
      <c r="M625" s="20">
        <f>VLOOKUP(Table3[[#This Row],[Condition]],$O$8:$P$28,2)</f>
        <v>11</v>
      </c>
      <c r="N625" s="10"/>
      <c r="O625" s="10"/>
    </row>
    <row r="626" spans="1:15">
      <c r="A626" s="4">
        <v>43703.958333333336</v>
      </c>
      <c r="B626">
        <v>26</v>
      </c>
      <c r="C626">
        <v>23</v>
      </c>
      <c r="D626">
        <v>69</v>
      </c>
      <c r="E626" t="s">
        <v>120</v>
      </c>
      <c r="F626" t="s">
        <v>195</v>
      </c>
      <c r="G626" t="s">
        <v>64</v>
      </c>
      <c r="H626" t="s">
        <v>26</v>
      </c>
      <c r="I626" t="s">
        <v>17</v>
      </c>
      <c r="J626" t="s">
        <v>83</v>
      </c>
      <c r="K626" t="s">
        <v>19</v>
      </c>
      <c r="L626" t="s">
        <v>23</v>
      </c>
      <c r="M626" s="20">
        <f>VLOOKUP(Table3[[#This Row],[Condition]],$O$8:$P$28,2)</f>
        <v>11</v>
      </c>
      <c r="N626" s="10"/>
      <c r="O626" s="10"/>
    </row>
    <row r="627" spans="1:15">
      <c r="A627" s="4">
        <v>43704</v>
      </c>
      <c r="B627">
        <v>27</v>
      </c>
      <c r="C627">
        <v>0</v>
      </c>
      <c r="D627">
        <v>69</v>
      </c>
      <c r="E627" t="s">
        <v>120</v>
      </c>
      <c r="F627" t="s">
        <v>195</v>
      </c>
      <c r="G627" t="s">
        <v>64</v>
      </c>
      <c r="H627" t="s">
        <v>41</v>
      </c>
      <c r="I627" t="s">
        <v>17</v>
      </c>
      <c r="J627" t="s">
        <v>85</v>
      </c>
      <c r="K627" t="s">
        <v>19</v>
      </c>
      <c r="L627" t="s">
        <v>23</v>
      </c>
      <c r="M627" s="20">
        <f>VLOOKUP(Table3[[#This Row],[Condition]],$O$8:$P$28,2)</f>
        <v>11</v>
      </c>
      <c r="N627" s="10"/>
      <c r="O627" s="10"/>
    </row>
    <row r="628" spans="1:15">
      <c r="A628" s="4">
        <v>43704.041666666664</v>
      </c>
      <c r="B628">
        <v>27</v>
      </c>
      <c r="C628">
        <v>1</v>
      </c>
      <c r="D628">
        <v>68</v>
      </c>
      <c r="E628" t="s">
        <v>123</v>
      </c>
      <c r="F628" t="s">
        <v>77</v>
      </c>
      <c r="G628" t="s">
        <v>57</v>
      </c>
      <c r="H628" t="s">
        <v>16</v>
      </c>
      <c r="I628" t="s">
        <v>17</v>
      </c>
      <c r="J628" t="s">
        <v>42</v>
      </c>
      <c r="K628" t="s">
        <v>19</v>
      </c>
      <c r="L628" t="s">
        <v>23</v>
      </c>
      <c r="M628" s="20">
        <f>VLOOKUP(Table3[[#This Row],[Condition]],$O$8:$P$28,2)</f>
        <v>11</v>
      </c>
      <c r="N628" s="10"/>
      <c r="O628" s="10"/>
    </row>
    <row r="629" spans="1:15">
      <c r="A629" s="4">
        <v>43704.083333333336</v>
      </c>
      <c r="B629">
        <v>27</v>
      </c>
      <c r="C629">
        <v>2</v>
      </c>
      <c r="D629">
        <v>67</v>
      </c>
      <c r="E629" t="s">
        <v>123</v>
      </c>
      <c r="F629" t="s">
        <v>79</v>
      </c>
      <c r="G629" t="s">
        <v>57</v>
      </c>
      <c r="H629" t="s">
        <v>26</v>
      </c>
      <c r="I629" t="s">
        <v>17</v>
      </c>
      <c r="J629" t="s">
        <v>95</v>
      </c>
      <c r="K629" t="s">
        <v>19</v>
      </c>
      <c r="L629" t="s">
        <v>23</v>
      </c>
      <c r="M629" s="20">
        <f>VLOOKUP(Table3[[#This Row],[Condition]],$O$8:$P$28,2)</f>
        <v>11</v>
      </c>
      <c r="N629" s="10"/>
      <c r="O629" s="10"/>
    </row>
    <row r="630" spans="1:15">
      <c r="A630" s="4">
        <v>43704.125</v>
      </c>
      <c r="B630">
        <v>27</v>
      </c>
      <c r="C630">
        <v>3</v>
      </c>
      <c r="D630">
        <v>67</v>
      </c>
      <c r="E630" t="s">
        <v>123</v>
      </c>
      <c r="F630" t="s">
        <v>79</v>
      </c>
      <c r="G630" t="s">
        <v>57</v>
      </c>
      <c r="H630" t="s">
        <v>62</v>
      </c>
      <c r="I630" t="s">
        <v>17</v>
      </c>
      <c r="J630" t="s">
        <v>22</v>
      </c>
      <c r="K630" t="s">
        <v>19</v>
      </c>
      <c r="L630" t="s">
        <v>23</v>
      </c>
      <c r="M630" s="20">
        <f>VLOOKUP(Table3[[#This Row],[Condition]],$O$8:$P$28,2)</f>
        <v>11</v>
      </c>
      <c r="N630" s="10"/>
      <c r="O630" s="10"/>
    </row>
    <row r="631" spans="1:15">
      <c r="A631" s="4">
        <v>43704.166666666664</v>
      </c>
      <c r="B631">
        <v>27</v>
      </c>
      <c r="C631">
        <v>4</v>
      </c>
      <c r="D631">
        <v>67</v>
      </c>
      <c r="E631" t="s">
        <v>168</v>
      </c>
      <c r="F631" t="s">
        <v>160</v>
      </c>
      <c r="G631" t="s">
        <v>57</v>
      </c>
      <c r="H631" t="s">
        <v>26</v>
      </c>
      <c r="I631" t="s">
        <v>17</v>
      </c>
      <c r="J631" t="s">
        <v>18</v>
      </c>
      <c r="K631" t="s">
        <v>19</v>
      </c>
      <c r="L631" t="s">
        <v>23</v>
      </c>
      <c r="M631" s="20">
        <f>VLOOKUP(Table3[[#This Row],[Condition]],$O$8:$P$28,2)</f>
        <v>11</v>
      </c>
      <c r="N631" s="10"/>
      <c r="O631" s="10"/>
    </row>
    <row r="632" spans="1:15">
      <c r="A632" s="4">
        <v>43704.208333333336</v>
      </c>
      <c r="B632">
        <v>27</v>
      </c>
      <c r="C632">
        <v>5</v>
      </c>
      <c r="D632">
        <v>67</v>
      </c>
      <c r="E632" t="s">
        <v>168</v>
      </c>
      <c r="F632" t="s">
        <v>160</v>
      </c>
      <c r="G632" t="s">
        <v>33</v>
      </c>
      <c r="H632" t="s">
        <v>26</v>
      </c>
      <c r="I632" t="s">
        <v>17</v>
      </c>
      <c r="J632" t="s">
        <v>35</v>
      </c>
      <c r="K632" t="s">
        <v>19</v>
      </c>
      <c r="L632" t="s">
        <v>23</v>
      </c>
      <c r="M632" s="20">
        <f>VLOOKUP(Table3[[#This Row],[Condition]],$O$8:$P$28,2)</f>
        <v>11</v>
      </c>
      <c r="N632" s="10"/>
      <c r="O632" s="10"/>
    </row>
    <row r="633" spans="1:15">
      <c r="A633" s="4">
        <v>43704.25</v>
      </c>
      <c r="B633">
        <v>27</v>
      </c>
      <c r="C633">
        <v>6</v>
      </c>
      <c r="D633">
        <v>68</v>
      </c>
      <c r="E633" t="s">
        <v>140</v>
      </c>
      <c r="F633" t="s">
        <v>160</v>
      </c>
      <c r="G633" t="s">
        <v>57</v>
      </c>
      <c r="H633" t="s">
        <v>26</v>
      </c>
      <c r="I633" t="s">
        <v>17</v>
      </c>
      <c r="J633" t="s">
        <v>95</v>
      </c>
      <c r="K633" t="s">
        <v>19</v>
      </c>
      <c r="L633" t="s">
        <v>23</v>
      </c>
      <c r="M633" s="20">
        <f>VLOOKUP(Table3[[#This Row],[Condition]],$O$8:$P$28,2)</f>
        <v>11</v>
      </c>
      <c r="N633" s="10"/>
      <c r="O633" s="10"/>
    </row>
    <row r="634" spans="1:15">
      <c r="A634" s="4">
        <v>43704.291666666664</v>
      </c>
      <c r="B634">
        <v>27</v>
      </c>
      <c r="C634">
        <v>7</v>
      </c>
      <c r="D634">
        <v>68</v>
      </c>
      <c r="E634" t="s">
        <v>140</v>
      </c>
      <c r="F634" t="s">
        <v>160</v>
      </c>
      <c r="G634" t="s">
        <v>57</v>
      </c>
      <c r="H634" t="s">
        <v>62</v>
      </c>
      <c r="I634" t="s">
        <v>17</v>
      </c>
      <c r="J634" t="s">
        <v>95</v>
      </c>
      <c r="K634" t="s">
        <v>19</v>
      </c>
      <c r="L634" t="s">
        <v>30</v>
      </c>
      <c r="M634" s="20">
        <f>VLOOKUP(Table3[[#This Row],[Condition]],$O$8:$P$28,2)</f>
        <v>17</v>
      </c>
      <c r="N634" s="10"/>
      <c r="O634" s="10"/>
    </row>
    <row r="635" spans="1:15">
      <c r="A635" s="4">
        <v>43704.333333333336</v>
      </c>
      <c r="B635">
        <v>27</v>
      </c>
      <c r="C635">
        <v>8</v>
      </c>
      <c r="D635">
        <v>70</v>
      </c>
      <c r="E635" t="s">
        <v>60</v>
      </c>
      <c r="F635" t="s">
        <v>136</v>
      </c>
      <c r="G635" t="s">
        <v>57</v>
      </c>
      <c r="H635" t="s">
        <v>41</v>
      </c>
      <c r="I635" t="s">
        <v>17</v>
      </c>
      <c r="J635" t="s">
        <v>95</v>
      </c>
      <c r="K635" t="s">
        <v>19</v>
      </c>
      <c r="L635" t="s">
        <v>20</v>
      </c>
      <c r="M635" s="20">
        <f>VLOOKUP(Table3[[#This Row],[Condition]],$O$8:$P$28,2)</f>
        <v>13</v>
      </c>
      <c r="N635" s="10"/>
      <c r="O635" s="10"/>
    </row>
    <row r="636" spans="1:15">
      <c r="A636" s="4">
        <v>43704.375</v>
      </c>
      <c r="B636">
        <v>27</v>
      </c>
      <c r="C636">
        <v>9</v>
      </c>
      <c r="D636">
        <v>71</v>
      </c>
      <c r="E636" t="s">
        <v>60</v>
      </c>
      <c r="F636" t="s">
        <v>184</v>
      </c>
      <c r="G636" t="s">
        <v>57</v>
      </c>
      <c r="H636" t="s">
        <v>62</v>
      </c>
      <c r="I636" t="s">
        <v>17</v>
      </c>
      <c r="J636" t="s">
        <v>35</v>
      </c>
      <c r="K636" t="s">
        <v>19</v>
      </c>
      <c r="L636" t="s">
        <v>23</v>
      </c>
      <c r="M636" s="20">
        <f>VLOOKUP(Table3[[#This Row],[Condition]],$O$8:$P$28,2)</f>
        <v>11</v>
      </c>
      <c r="N636" s="10"/>
      <c r="O636" s="10"/>
    </row>
    <row r="637" spans="1:15">
      <c r="A637" s="4">
        <v>43704.416666666664</v>
      </c>
      <c r="B637">
        <v>27</v>
      </c>
      <c r="C637">
        <v>10</v>
      </c>
      <c r="D637">
        <v>74</v>
      </c>
      <c r="E637" t="s">
        <v>58</v>
      </c>
      <c r="F637" t="s">
        <v>74</v>
      </c>
      <c r="G637" t="s">
        <v>68</v>
      </c>
      <c r="H637" t="s">
        <v>41</v>
      </c>
      <c r="I637" t="s">
        <v>17</v>
      </c>
      <c r="J637" t="s">
        <v>22</v>
      </c>
      <c r="K637" t="s">
        <v>19</v>
      </c>
      <c r="L637" t="s">
        <v>23</v>
      </c>
      <c r="M637" s="20">
        <f>VLOOKUP(Table3[[#This Row],[Condition]],$O$8:$P$28,2)</f>
        <v>11</v>
      </c>
      <c r="N637" s="10"/>
      <c r="O637" s="10"/>
    </row>
    <row r="638" spans="1:15">
      <c r="A638" s="4">
        <v>43704.458333333336</v>
      </c>
      <c r="B638">
        <v>27</v>
      </c>
      <c r="C638">
        <v>11</v>
      </c>
      <c r="D638">
        <v>74</v>
      </c>
      <c r="E638" t="s">
        <v>58</v>
      </c>
      <c r="F638" t="s">
        <v>74</v>
      </c>
      <c r="G638" t="s">
        <v>75</v>
      </c>
      <c r="H638" t="s">
        <v>41</v>
      </c>
      <c r="I638" t="s">
        <v>17</v>
      </c>
      <c r="J638" t="s">
        <v>22</v>
      </c>
      <c r="K638" t="s">
        <v>19</v>
      </c>
      <c r="L638" t="s">
        <v>23</v>
      </c>
      <c r="M638" s="20">
        <f>VLOOKUP(Table3[[#This Row],[Condition]],$O$8:$P$28,2)</f>
        <v>11</v>
      </c>
      <c r="N638" s="10"/>
      <c r="O638" s="10"/>
    </row>
    <row r="639" spans="1:15">
      <c r="A639" s="4">
        <v>43704.5</v>
      </c>
      <c r="B639">
        <v>27</v>
      </c>
      <c r="C639">
        <v>12</v>
      </c>
      <c r="D639">
        <v>77</v>
      </c>
      <c r="E639" t="s">
        <v>60</v>
      </c>
      <c r="F639" t="s">
        <v>67</v>
      </c>
      <c r="G639" t="s">
        <v>92</v>
      </c>
      <c r="H639" t="s">
        <v>26</v>
      </c>
      <c r="I639" t="s">
        <v>17</v>
      </c>
      <c r="J639" t="s">
        <v>102</v>
      </c>
      <c r="K639" t="s">
        <v>19</v>
      </c>
      <c r="L639" t="s">
        <v>23</v>
      </c>
      <c r="M639" s="20">
        <f>VLOOKUP(Table3[[#This Row],[Condition]],$O$8:$P$28,2)</f>
        <v>11</v>
      </c>
      <c r="N639" s="10"/>
      <c r="O639" s="10"/>
    </row>
    <row r="640" spans="1:15">
      <c r="A640" s="4">
        <v>43704.541666666664</v>
      </c>
      <c r="B640">
        <v>27</v>
      </c>
      <c r="C640">
        <v>13</v>
      </c>
      <c r="D640">
        <v>78</v>
      </c>
      <c r="E640" t="s">
        <v>60</v>
      </c>
      <c r="F640" t="s">
        <v>43</v>
      </c>
      <c r="G640" t="s">
        <v>75</v>
      </c>
      <c r="H640" t="s">
        <v>49</v>
      </c>
      <c r="I640" t="s">
        <v>17</v>
      </c>
      <c r="J640" t="s">
        <v>181</v>
      </c>
      <c r="K640" t="s">
        <v>19</v>
      </c>
      <c r="L640" t="s">
        <v>23</v>
      </c>
      <c r="M640" s="20">
        <f>VLOOKUP(Table3[[#This Row],[Condition]],$O$8:$P$28,2)</f>
        <v>11</v>
      </c>
      <c r="N640" s="10"/>
      <c r="O640" s="10"/>
    </row>
    <row r="641" spans="1:15">
      <c r="A641" s="4">
        <v>43704.583333333336</v>
      </c>
      <c r="B641">
        <v>27</v>
      </c>
      <c r="C641">
        <v>14</v>
      </c>
      <c r="D641">
        <v>79</v>
      </c>
      <c r="E641" t="s">
        <v>60</v>
      </c>
      <c r="F641" t="s">
        <v>47</v>
      </c>
      <c r="G641" t="s">
        <v>68</v>
      </c>
      <c r="H641" t="s">
        <v>16</v>
      </c>
      <c r="I641" t="s">
        <v>17</v>
      </c>
      <c r="J641" t="s">
        <v>128</v>
      </c>
      <c r="K641" t="s">
        <v>19</v>
      </c>
      <c r="L641" t="s">
        <v>20</v>
      </c>
      <c r="M641" s="20">
        <f>VLOOKUP(Table3[[#This Row],[Condition]],$O$8:$P$28,2)</f>
        <v>13</v>
      </c>
      <c r="N641" s="10"/>
      <c r="O641" s="10"/>
    </row>
    <row r="642" spans="1:15">
      <c r="A642" s="4">
        <v>43704.625</v>
      </c>
      <c r="B642">
        <v>27</v>
      </c>
      <c r="C642">
        <v>15</v>
      </c>
      <c r="D642">
        <v>79</v>
      </c>
      <c r="E642" t="s">
        <v>60</v>
      </c>
      <c r="F642" t="s">
        <v>47</v>
      </c>
      <c r="G642" t="s">
        <v>29</v>
      </c>
      <c r="H642" t="s">
        <v>16</v>
      </c>
      <c r="I642" t="s">
        <v>17</v>
      </c>
      <c r="J642" t="s">
        <v>104</v>
      </c>
      <c r="K642" t="s">
        <v>19</v>
      </c>
      <c r="L642" t="s">
        <v>20</v>
      </c>
      <c r="M642" s="20">
        <f>VLOOKUP(Table3[[#This Row],[Condition]],$O$8:$P$28,2)</f>
        <v>13</v>
      </c>
      <c r="N642" s="10"/>
      <c r="O642" s="10"/>
    </row>
    <row r="643" spans="1:15">
      <c r="A643" s="4">
        <v>43704.666666666664</v>
      </c>
      <c r="B643">
        <v>27</v>
      </c>
      <c r="C643">
        <v>16</v>
      </c>
      <c r="D643">
        <v>79</v>
      </c>
      <c r="E643" t="s">
        <v>60</v>
      </c>
      <c r="F643" t="s">
        <v>47</v>
      </c>
      <c r="G643" t="s">
        <v>29</v>
      </c>
      <c r="H643" t="s">
        <v>26</v>
      </c>
      <c r="I643" t="s">
        <v>17</v>
      </c>
      <c r="J643" t="s">
        <v>180</v>
      </c>
      <c r="K643" t="s">
        <v>19</v>
      </c>
      <c r="L643" t="s">
        <v>20</v>
      </c>
      <c r="M643" s="20">
        <f>VLOOKUP(Table3[[#This Row],[Condition]],$O$8:$P$28,2)</f>
        <v>13</v>
      </c>
      <c r="N643" s="10"/>
      <c r="O643" s="10"/>
    </row>
    <row r="644" spans="1:15">
      <c r="A644" s="4">
        <v>43704.708333333336</v>
      </c>
      <c r="B644">
        <v>27</v>
      </c>
      <c r="C644">
        <v>17</v>
      </c>
      <c r="D644">
        <v>78</v>
      </c>
      <c r="E644" t="s">
        <v>58</v>
      </c>
      <c r="F644" t="s">
        <v>67</v>
      </c>
      <c r="G644" t="s">
        <v>71</v>
      </c>
      <c r="H644" t="s">
        <v>49</v>
      </c>
      <c r="I644" t="s">
        <v>17</v>
      </c>
      <c r="J644" t="s">
        <v>105</v>
      </c>
      <c r="K644" t="s">
        <v>19</v>
      </c>
      <c r="L644" t="s">
        <v>20</v>
      </c>
      <c r="M644" s="20">
        <f>VLOOKUP(Table3[[#This Row],[Condition]],$O$8:$P$28,2)</f>
        <v>13</v>
      </c>
      <c r="N644" s="10"/>
      <c r="O644" s="10"/>
    </row>
    <row r="645" spans="1:15">
      <c r="A645" s="4">
        <v>43704.75</v>
      </c>
      <c r="B645">
        <v>27</v>
      </c>
      <c r="C645">
        <v>18</v>
      </c>
      <c r="D645">
        <v>76</v>
      </c>
      <c r="E645" t="s">
        <v>53</v>
      </c>
      <c r="F645" t="s">
        <v>72</v>
      </c>
      <c r="G645" t="s">
        <v>71</v>
      </c>
      <c r="H645" t="s">
        <v>52</v>
      </c>
      <c r="I645" t="s">
        <v>17</v>
      </c>
      <c r="J645" t="s">
        <v>105</v>
      </c>
      <c r="K645" t="s">
        <v>19</v>
      </c>
      <c r="L645" t="s">
        <v>20</v>
      </c>
      <c r="M645" s="20">
        <f>VLOOKUP(Table3[[#This Row],[Condition]],$O$8:$P$28,2)</f>
        <v>13</v>
      </c>
      <c r="N645" s="10"/>
      <c r="O645" s="10"/>
    </row>
    <row r="646" spans="1:15">
      <c r="A646" s="4">
        <v>43704.791666666664</v>
      </c>
      <c r="B646">
        <v>27</v>
      </c>
      <c r="C646">
        <v>19</v>
      </c>
      <c r="D646">
        <v>75</v>
      </c>
      <c r="E646" t="s">
        <v>53</v>
      </c>
      <c r="F646" t="s">
        <v>74</v>
      </c>
      <c r="G646" t="s">
        <v>71</v>
      </c>
      <c r="H646" t="s">
        <v>52</v>
      </c>
      <c r="I646" t="s">
        <v>17</v>
      </c>
      <c r="J646" t="s">
        <v>104</v>
      </c>
      <c r="K646" t="s">
        <v>19</v>
      </c>
      <c r="L646" t="s">
        <v>30</v>
      </c>
      <c r="M646" s="20">
        <f>VLOOKUP(Table3[[#This Row],[Condition]],$O$8:$P$28,2)</f>
        <v>17</v>
      </c>
      <c r="N646" s="10"/>
      <c r="O646" s="10"/>
    </row>
    <row r="647" spans="1:15">
      <c r="A647" s="4">
        <v>43704.833333333336</v>
      </c>
      <c r="B647">
        <v>27</v>
      </c>
      <c r="C647">
        <v>20</v>
      </c>
      <c r="D647">
        <v>74</v>
      </c>
      <c r="E647" t="s">
        <v>53</v>
      </c>
      <c r="F647" t="s">
        <v>134</v>
      </c>
      <c r="G647" t="s">
        <v>71</v>
      </c>
      <c r="H647" t="s">
        <v>62</v>
      </c>
      <c r="I647" t="s">
        <v>17</v>
      </c>
      <c r="J647" t="s">
        <v>128</v>
      </c>
      <c r="K647" t="s">
        <v>19</v>
      </c>
      <c r="L647" t="s">
        <v>30</v>
      </c>
      <c r="M647" s="20">
        <f>VLOOKUP(Table3[[#This Row],[Condition]],$O$8:$P$28,2)</f>
        <v>17</v>
      </c>
      <c r="N647" s="10"/>
      <c r="O647" s="10"/>
    </row>
    <row r="648" spans="1:15">
      <c r="A648" s="4">
        <v>43704.875</v>
      </c>
      <c r="B648">
        <v>27</v>
      </c>
      <c r="C648">
        <v>21</v>
      </c>
      <c r="D648">
        <v>74</v>
      </c>
      <c r="E648" t="s">
        <v>58</v>
      </c>
      <c r="F648" t="s">
        <v>74</v>
      </c>
      <c r="G648" t="s">
        <v>64</v>
      </c>
      <c r="H648" t="s">
        <v>62</v>
      </c>
      <c r="I648" t="s">
        <v>17</v>
      </c>
      <c r="J648" t="s">
        <v>128</v>
      </c>
      <c r="K648" t="s">
        <v>19</v>
      </c>
      <c r="L648" t="s">
        <v>20</v>
      </c>
      <c r="M648" s="20">
        <f>VLOOKUP(Table3[[#This Row],[Condition]],$O$8:$P$28,2)</f>
        <v>13</v>
      </c>
      <c r="N648" s="10"/>
      <c r="O648" s="10"/>
    </row>
    <row r="649" spans="1:15">
      <c r="A649" s="4">
        <v>43704.916666666664</v>
      </c>
      <c r="B649">
        <v>27</v>
      </c>
      <c r="C649">
        <v>22</v>
      </c>
      <c r="D649">
        <v>73</v>
      </c>
      <c r="E649" t="s">
        <v>58</v>
      </c>
      <c r="F649" t="s">
        <v>134</v>
      </c>
      <c r="G649" t="s">
        <v>34</v>
      </c>
      <c r="H649" t="s">
        <v>17</v>
      </c>
      <c r="I649" t="s">
        <v>17</v>
      </c>
      <c r="J649" t="s">
        <v>180</v>
      </c>
      <c r="K649" t="s">
        <v>19</v>
      </c>
      <c r="L649" t="s">
        <v>20</v>
      </c>
      <c r="M649" s="20">
        <f>VLOOKUP(Table3[[#This Row],[Condition]],$O$8:$P$28,2)</f>
        <v>13</v>
      </c>
      <c r="N649" s="10"/>
      <c r="O649" s="10"/>
    </row>
    <row r="650" spans="1:15">
      <c r="A650" s="4">
        <v>43704.958333333336</v>
      </c>
      <c r="B650">
        <v>27</v>
      </c>
      <c r="C650">
        <v>23</v>
      </c>
      <c r="D650">
        <v>72</v>
      </c>
      <c r="E650" t="s">
        <v>50</v>
      </c>
      <c r="F650" t="s">
        <v>160</v>
      </c>
      <c r="G650" t="s">
        <v>34</v>
      </c>
      <c r="H650" t="s">
        <v>17</v>
      </c>
      <c r="I650" t="s">
        <v>17</v>
      </c>
      <c r="J650" t="s">
        <v>180</v>
      </c>
      <c r="K650" t="s">
        <v>19</v>
      </c>
      <c r="L650" t="s">
        <v>20</v>
      </c>
      <c r="M650" s="20">
        <f>VLOOKUP(Table3[[#This Row],[Condition]],$O$8:$P$28,2)</f>
        <v>13</v>
      </c>
      <c r="N650" s="10"/>
      <c r="O650" s="10"/>
    </row>
    <row r="651" spans="1:15">
      <c r="A651" s="4">
        <v>43705</v>
      </c>
      <c r="B651">
        <v>28</v>
      </c>
      <c r="C651">
        <v>0</v>
      </c>
      <c r="D651">
        <v>72</v>
      </c>
      <c r="E651" t="s">
        <v>32</v>
      </c>
      <c r="F651" t="s">
        <v>25</v>
      </c>
      <c r="G651" t="s">
        <v>110</v>
      </c>
      <c r="H651" t="s">
        <v>41</v>
      </c>
      <c r="I651" t="s">
        <v>17</v>
      </c>
      <c r="J651" t="s">
        <v>105</v>
      </c>
      <c r="K651" t="s">
        <v>19</v>
      </c>
      <c r="L651" t="s">
        <v>23</v>
      </c>
      <c r="M651" s="20">
        <f>VLOOKUP(Table3[[#This Row],[Condition]],$O$8:$P$28,2)</f>
        <v>11</v>
      </c>
      <c r="N651" s="10"/>
      <c r="O651" s="10"/>
    </row>
    <row r="652" spans="1:15">
      <c r="A652" s="4">
        <v>43705.041666666664</v>
      </c>
      <c r="B652">
        <v>28</v>
      </c>
      <c r="C652">
        <v>1</v>
      </c>
      <c r="D652">
        <v>71</v>
      </c>
      <c r="E652" t="s">
        <v>32</v>
      </c>
      <c r="F652" t="s">
        <v>28</v>
      </c>
      <c r="G652" t="s">
        <v>34</v>
      </c>
      <c r="H652" t="s">
        <v>17</v>
      </c>
      <c r="I652" t="s">
        <v>17</v>
      </c>
      <c r="J652" t="s">
        <v>106</v>
      </c>
      <c r="K652" t="s">
        <v>19</v>
      </c>
      <c r="L652" t="s">
        <v>20</v>
      </c>
      <c r="M652" s="20">
        <f>VLOOKUP(Table3[[#This Row],[Condition]],$O$8:$P$28,2)</f>
        <v>13</v>
      </c>
      <c r="N652" s="10"/>
      <c r="O652" s="10"/>
    </row>
    <row r="653" spans="1:15">
      <c r="A653" s="4">
        <v>43705.083333333336</v>
      </c>
      <c r="B653">
        <v>28</v>
      </c>
      <c r="C653">
        <v>2</v>
      </c>
      <c r="D653">
        <v>71</v>
      </c>
      <c r="E653" t="s">
        <v>32</v>
      </c>
      <c r="F653" t="s">
        <v>28</v>
      </c>
      <c r="G653" t="s">
        <v>57</v>
      </c>
      <c r="H653" t="s">
        <v>16</v>
      </c>
      <c r="I653" t="s">
        <v>17</v>
      </c>
      <c r="J653" t="s">
        <v>107</v>
      </c>
      <c r="K653" t="s">
        <v>19</v>
      </c>
      <c r="L653" t="s">
        <v>23</v>
      </c>
      <c r="M653" s="20">
        <f>VLOOKUP(Table3[[#This Row],[Condition]],$O$8:$P$28,2)</f>
        <v>11</v>
      </c>
      <c r="N653" s="10"/>
      <c r="O653" s="10"/>
    </row>
    <row r="654" spans="1:15">
      <c r="A654" s="4">
        <v>43705.125</v>
      </c>
      <c r="B654">
        <v>28</v>
      </c>
      <c r="C654">
        <v>3</v>
      </c>
      <c r="D654">
        <v>71</v>
      </c>
      <c r="E654" t="s">
        <v>32</v>
      </c>
      <c r="F654" t="s">
        <v>28</v>
      </c>
      <c r="G654" t="s">
        <v>55</v>
      </c>
      <c r="H654" t="s">
        <v>41</v>
      </c>
      <c r="I654" t="s">
        <v>17</v>
      </c>
      <c r="J654" t="s">
        <v>108</v>
      </c>
      <c r="K654" t="s">
        <v>19</v>
      </c>
      <c r="L654" t="s">
        <v>23</v>
      </c>
      <c r="M654" s="20">
        <f>VLOOKUP(Table3[[#This Row],[Condition]],$O$8:$P$28,2)</f>
        <v>11</v>
      </c>
      <c r="N654" s="10"/>
      <c r="O654" s="10"/>
    </row>
    <row r="655" spans="1:15">
      <c r="A655" s="4">
        <v>43705.166666666664</v>
      </c>
      <c r="B655">
        <v>28</v>
      </c>
      <c r="C655">
        <v>4</v>
      </c>
      <c r="D655">
        <v>71</v>
      </c>
      <c r="E655" t="s">
        <v>32</v>
      </c>
      <c r="F655" t="s">
        <v>28</v>
      </c>
      <c r="G655" t="s">
        <v>48</v>
      </c>
      <c r="H655" t="s">
        <v>41</v>
      </c>
      <c r="I655" t="s">
        <v>17</v>
      </c>
      <c r="J655" t="s">
        <v>108</v>
      </c>
      <c r="K655" t="s">
        <v>19</v>
      </c>
      <c r="L655" t="s">
        <v>23</v>
      </c>
      <c r="M655" s="20">
        <f>VLOOKUP(Table3[[#This Row],[Condition]],$O$8:$P$28,2)</f>
        <v>11</v>
      </c>
      <c r="N655" s="10"/>
      <c r="O655" s="10"/>
    </row>
    <row r="656" spans="1:15">
      <c r="A656" s="4">
        <v>43705.208333333336</v>
      </c>
      <c r="B656">
        <v>28</v>
      </c>
      <c r="C656">
        <v>5</v>
      </c>
      <c r="D656">
        <v>70</v>
      </c>
      <c r="E656" t="s">
        <v>32</v>
      </c>
      <c r="F656" t="s">
        <v>188</v>
      </c>
      <c r="G656" t="s">
        <v>55</v>
      </c>
      <c r="H656" t="s">
        <v>16</v>
      </c>
      <c r="I656" t="s">
        <v>17</v>
      </c>
      <c r="J656" t="s">
        <v>108</v>
      </c>
      <c r="K656" t="s">
        <v>19</v>
      </c>
      <c r="L656" t="s">
        <v>20</v>
      </c>
      <c r="M656" s="20">
        <f>VLOOKUP(Table3[[#This Row],[Condition]],$O$8:$P$28,2)</f>
        <v>13</v>
      </c>
      <c r="N656" s="10"/>
      <c r="O656" s="10"/>
    </row>
    <row r="657" spans="1:15">
      <c r="A657" s="4">
        <v>43705.25</v>
      </c>
      <c r="B657">
        <v>28</v>
      </c>
      <c r="C657">
        <v>6</v>
      </c>
      <c r="D657">
        <v>73</v>
      </c>
      <c r="E657" t="s">
        <v>13</v>
      </c>
      <c r="F657" t="s">
        <v>25</v>
      </c>
      <c r="G657" t="s">
        <v>55</v>
      </c>
      <c r="H657" t="s">
        <v>26</v>
      </c>
      <c r="I657" t="s">
        <v>17</v>
      </c>
      <c r="J657" t="s">
        <v>108</v>
      </c>
      <c r="K657" t="s">
        <v>19</v>
      </c>
      <c r="L657" t="s">
        <v>23</v>
      </c>
      <c r="M657" s="20">
        <f>VLOOKUP(Table3[[#This Row],[Condition]],$O$8:$P$28,2)</f>
        <v>11</v>
      </c>
      <c r="N657" s="10"/>
      <c r="O657" s="10"/>
    </row>
    <row r="658" spans="1:15">
      <c r="A658" s="4">
        <v>43705.291666666664</v>
      </c>
      <c r="B658">
        <v>28</v>
      </c>
      <c r="C658">
        <v>7</v>
      </c>
      <c r="D658">
        <v>74</v>
      </c>
      <c r="E658" t="s">
        <v>13</v>
      </c>
      <c r="F658" t="s">
        <v>14</v>
      </c>
      <c r="G658" t="s">
        <v>55</v>
      </c>
      <c r="H658" t="s">
        <v>26</v>
      </c>
      <c r="I658" t="s">
        <v>17</v>
      </c>
      <c r="J658" t="s">
        <v>122</v>
      </c>
      <c r="K658" t="s">
        <v>19</v>
      </c>
      <c r="L658" t="s">
        <v>23</v>
      </c>
      <c r="M658" s="20">
        <f>VLOOKUP(Table3[[#This Row],[Condition]],$O$8:$P$28,2)</f>
        <v>11</v>
      </c>
      <c r="N658" s="10"/>
      <c r="O658" s="10"/>
    </row>
    <row r="659" spans="1:15">
      <c r="A659" s="4">
        <v>43705.333333333336</v>
      </c>
      <c r="B659">
        <v>28</v>
      </c>
      <c r="C659">
        <v>8</v>
      </c>
      <c r="D659">
        <v>74</v>
      </c>
      <c r="E659" t="s">
        <v>13</v>
      </c>
      <c r="F659" t="s">
        <v>14</v>
      </c>
      <c r="G659" t="s">
        <v>57</v>
      </c>
      <c r="H659" t="s">
        <v>26</v>
      </c>
      <c r="I659" t="s">
        <v>17</v>
      </c>
      <c r="J659" t="s">
        <v>122</v>
      </c>
      <c r="K659" t="s">
        <v>19</v>
      </c>
      <c r="L659" t="s">
        <v>23</v>
      </c>
      <c r="M659" s="20">
        <f>VLOOKUP(Table3[[#This Row],[Condition]],$O$8:$P$28,2)</f>
        <v>11</v>
      </c>
      <c r="N659" s="10"/>
      <c r="O659" s="10"/>
    </row>
    <row r="660" spans="1:15">
      <c r="A660" s="4">
        <v>43705.375</v>
      </c>
      <c r="B660">
        <v>28</v>
      </c>
      <c r="C660">
        <v>9</v>
      </c>
      <c r="D660">
        <v>75</v>
      </c>
      <c r="E660" t="s">
        <v>76</v>
      </c>
      <c r="F660" t="s">
        <v>14</v>
      </c>
      <c r="G660" t="s">
        <v>48</v>
      </c>
      <c r="H660" t="s">
        <v>26</v>
      </c>
      <c r="I660" t="s">
        <v>17</v>
      </c>
      <c r="J660" t="s">
        <v>122</v>
      </c>
      <c r="K660" t="s">
        <v>19</v>
      </c>
      <c r="L660" t="s">
        <v>23</v>
      </c>
      <c r="M660" s="20">
        <f>VLOOKUP(Table3[[#This Row],[Condition]],$O$8:$P$28,2)</f>
        <v>11</v>
      </c>
      <c r="N660" s="10"/>
      <c r="O660" s="10"/>
    </row>
    <row r="661" spans="1:15">
      <c r="A661" s="4">
        <v>43705.416666666664</v>
      </c>
      <c r="B661">
        <v>28</v>
      </c>
      <c r="C661">
        <v>10</v>
      </c>
      <c r="D661">
        <v>76</v>
      </c>
      <c r="E661" t="s">
        <v>13</v>
      </c>
      <c r="F661" t="s">
        <v>77</v>
      </c>
      <c r="G661" t="s">
        <v>34</v>
      </c>
      <c r="H661" t="s">
        <v>17</v>
      </c>
      <c r="I661" t="s">
        <v>17</v>
      </c>
      <c r="J661" t="s">
        <v>122</v>
      </c>
      <c r="K661" t="s">
        <v>19</v>
      </c>
      <c r="L661" t="s">
        <v>23</v>
      </c>
      <c r="M661" s="20">
        <f>VLOOKUP(Table3[[#This Row],[Condition]],$O$8:$P$28,2)</f>
        <v>11</v>
      </c>
      <c r="N661" s="10"/>
      <c r="O661" s="10"/>
    </row>
    <row r="662" spans="1:15">
      <c r="A662" s="4">
        <v>43705.458333333336</v>
      </c>
      <c r="B662">
        <v>28</v>
      </c>
      <c r="C662">
        <v>11</v>
      </c>
      <c r="D662">
        <v>80</v>
      </c>
      <c r="E662" t="s">
        <v>13</v>
      </c>
      <c r="F662" t="s">
        <v>97</v>
      </c>
      <c r="G662" t="s">
        <v>68</v>
      </c>
      <c r="H662" t="s">
        <v>62</v>
      </c>
      <c r="I662" t="s">
        <v>17</v>
      </c>
      <c r="J662" t="s">
        <v>137</v>
      </c>
      <c r="K662" t="s">
        <v>19</v>
      </c>
      <c r="L662" t="s">
        <v>23</v>
      </c>
      <c r="M662" s="20">
        <f>VLOOKUP(Table3[[#This Row],[Condition]],$O$8:$P$28,2)</f>
        <v>11</v>
      </c>
      <c r="N662" s="10"/>
      <c r="O662" s="10"/>
    </row>
    <row r="663" spans="1:15">
      <c r="A663" s="4">
        <v>43705.5</v>
      </c>
      <c r="B663">
        <v>28</v>
      </c>
      <c r="C663">
        <v>12</v>
      </c>
      <c r="D663">
        <v>81</v>
      </c>
      <c r="E663" t="s">
        <v>50</v>
      </c>
      <c r="F663" t="s">
        <v>43</v>
      </c>
      <c r="G663" t="s">
        <v>75</v>
      </c>
      <c r="H663" t="s">
        <v>26</v>
      </c>
      <c r="I663" t="s">
        <v>17</v>
      </c>
      <c r="J663" t="s">
        <v>176</v>
      </c>
      <c r="K663" t="s">
        <v>19</v>
      </c>
      <c r="L663" t="s">
        <v>23</v>
      </c>
      <c r="M663" s="20">
        <f>VLOOKUP(Table3[[#This Row],[Condition]],$O$8:$P$28,2)</f>
        <v>11</v>
      </c>
      <c r="N663" s="10"/>
      <c r="O663" s="10"/>
    </row>
    <row r="664" spans="1:15">
      <c r="A664" s="4">
        <v>43705.541666666664</v>
      </c>
      <c r="B664">
        <v>28</v>
      </c>
      <c r="C664">
        <v>13</v>
      </c>
      <c r="D664">
        <v>81</v>
      </c>
      <c r="E664" t="s">
        <v>13</v>
      </c>
      <c r="F664" t="s">
        <v>129</v>
      </c>
      <c r="G664" t="s">
        <v>68</v>
      </c>
      <c r="H664" t="s">
        <v>16</v>
      </c>
      <c r="I664" t="s">
        <v>17</v>
      </c>
      <c r="J664" t="s">
        <v>138</v>
      </c>
      <c r="K664" t="s">
        <v>19</v>
      </c>
      <c r="L664" t="s">
        <v>23</v>
      </c>
      <c r="M664" s="20">
        <f>VLOOKUP(Table3[[#This Row],[Condition]],$O$8:$P$28,2)</f>
        <v>11</v>
      </c>
      <c r="N664" s="10"/>
      <c r="O664" s="10"/>
    </row>
    <row r="665" spans="1:15">
      <c r="A665" s="4">
        <v>43705.583333333336</v>
      </c>
      <c r="B665">
        <v>28</v>
      </c>
      <c r="C665">
        <v>14</v>
      </c>
      <c r="D665">
        <v>81</v>
      </c>
      <c r="E665" t="s">
        <v>50</v>
      </c>
      <c r="F665" t="s">
        <v>43</v>
      </c>
      <c r="G665" t="s">
        <v>117</v>
      </c>
      <c r="H665" t="s">
        <v>147</v>
      </c>
      <c r="I665" t="s">
        <v>205</v>
      </c>
      <c r="J665" t="s">
        <v>138</v>
      </c>
      <c r="K665" t="s">
        <v>19</v>
      </c>
      <c r="L665" t="s">
        <v>84</v>
      </c>
      <c r="M665" s="20">
        <f>VLOOKUP(Table3[[#This Row],[Condition]],$O$8:$P$28,2)</f>
        <v>8</v>
      </c>
      <c r="N665" s="10"/>
      <c r="O665" s="10"/>
    </row>
    <row r="666" spans="1:15">
      <c r="A666" s="4">
        <v>43705.625</v>
      </c>
      <c r="B666">
        <v>28</v>
      </c>
      <c r="C666">
        <v>15</v>
      </c>
      <c r="D666">
        <v>74</v>
      </c>
      <c r="E666" t="s">
        <v>50</v>
      </c>
      <c r="F666" t="s">
        <v>77</v>
      </c>
      <c r="G666" t="s">
        <v>117</v>
      </c>
      <c r="H666" t="s">
        <v>147</v>
      </c>
      <c r="I666" t="s">
        <v>206</v>
      </c>
      <c r="J666" t="s">
        <v>176</v>
      </c>
      <c r="K666" t="s">
        <v>19</v>
      </c>
      <c r="L666" t="s">
        <v>84</v>
      </c>
      <c r="M666" s="20">
        <f>VLOOKUP(Table3[[#This Row],[Condition]],$O$8:$P$28,2)</f>
        <v>8</v>
      </c>
      <c r="N666" s="10"/>
      <c r="O666" s="10"/>
    </row>
    <row r="667" spans="1:15">
      <c r="A667" s="4">
        <v>43705.666666666664</v>
      </c>
      <c r="B667">
        <v>28</v>
      </c>
      <c r="C667">
        <v>16</v>
      </c>
      <c r="D667">
        <v>74</v>
      </c>
      <c r="E667" t="s">
        <v>53</v>
      </c>
      <c r="F667" t="s">
        <v>134</v>
      </c>
      <c r="G667" t="s">
        <v>44</v>
      </c>
      <c r="H667" t="s">
        <v>49</v>
      </c>
      <c r="I667" t="s">
        <v>17</v>
      </c>
      <c r="J667" t="s">
        <v>176</v>
      </c>
      <c r="K667" t="s">
        <v>19</v>
      </c>
      <c r="L667" t="s">
        <v>84</v>
      </c>
      <c r="M667" s="20">
        <f>VLOOKUP(Table3[[#This Row],[Condition]],$O$8:$P$28,2)</f>
        <v>8</v>
      </c>
      <c r="N667" s="10"/>
      <c r="O667" s="10"/>
    </row>
    <row r="668" spans="1:15">
      <c r="A668" s="4">
        <v>43705.708333333336</v>
      </c>
      <c r="B668">
        <v>28</v>
      </c>
      <c r="C668">
        <v>17</v>
      </c>
      <c r="D668">
        <v>74</v>
      </c>
      <c r="E668" t="s">
        <v>60</v>
      </c>
      <c r="F668" t="s">
        <v>73</v>
      </c>
      <c r="G668" t="s">
        <v>33</v>
      </c>
      <c r="H668" t="s">
        <v>49</v>
      </c>
      <c r="I668" t="s">
        <v>17</v>
      </c>
      <c r="J668" t="s">
        <v>176</v>
      </c>
      <c r="K668" t="s">
        <v>19</v>
      </c>
      <c r="L668" t="s">
        <v>20</v>
      </c>
      <c r="M668" s="20">
        <f>VLOOKUP(Table3[[#This Row],[Condition]],$O$8:$P$28,2)</f>
        <v>13</v>
      </c>
      <c r="N668" s="10"/>
      <c r="O668" s="10"/>
    </row>
    <row r="669" spans="1:15">
      <c r="A669" s="4">
        <v>43705.75</v>
      </c>
      <c r="B669">
        <v>28</v>
      </c>
      <c r="C669">
        <v>18</v>
      </c>
      <c r="D669">
        <v>73</v>
      </c>
      <c r="E669" t="s">
        <v>140</v>
      </c>
      <c r="F669" t="s">
        <v>73</v>
      </c>
      <c r="G669" t="s">
        <v>44</v>
      </c>
      <c r="H669" t="s">
        <v>52</v>
      </c>
      <c r="I669" t="s">
        <v>17</v>
      </c>
      <c r="J669" t="s">
        <v>137</v>
      </c>
      <c r="K669" t="s">
        <v>19</v>
      </c>
      <c r="L669" t="s">
        <v>20</v>
      </c>
      <c r="M669" s="20">
        <f>VLOOKUP(Table3[[#This Row],[Condition]],$O$8:$P$28,2)</f>
        <v>13</v>
      </c>
      <c r="N669" s="10"/>
      <c r="O669" s="10"/>
    </row>
    <row r="670" spans="1:15">
      <c r="A670" s="4">
        <v>43705.791666666664</v>
      </c>
      <c r="B670">
        <v>28</v>
      </c>
      <c r="C670">
        <v>19</v>
      </c>
      <c r="D670">
        <v>71</v>
      </c>
      <c r="E670" t="s">
        <v>60</v>
      </c>
      <c r="F670" t="s">
        <v>184</v>
      </c>
      <c r="G670" t="s">
        <v>33</v>
      </c>
      <c r="H670" t="s">
        <v>62</v>
      </c>
      <c r="I670" t="s">
        <v>17</v>
      </c>
      <c r="J670" t="s">
        <v>179</v>
      </c>
      <c r="K670" t="s">
        <v>19</v>
      </c>
      <c r="L670" t="s">
        <v>20</v>
      </c>
      <c r="M670" s="20">
        <f>VLOOKUP(Table3[[#This Row],[Condition]],$O$8:$P$28,2)</f>
        <v>13</v>
      </c>
      <c r="N670" s="10"/>
      <c r="O670" s="10"/>
    </row>
    <row r="671" spans="1:15">
      <c r="A671" s="4">
        <v>43705.833333333336</v>
      </c>
      <c r="B671">
        <v>28</v>
      </c>
      <c r="C671">
        <v>20</v>
      </c>
      <c r="D671">
        <v>71</v>
      </c>
      <c r="E671" t="s">
        <v>60</v>
      </c>
      <c r="F671" t="s">
        <v>184</v>
      </c>
      <c r="G671" t="s">
        <v>115</v>
      </c>
      <c r="H671" t="s">
        <v>16</v>
      </c>
      <c r="I671" t="s">
        <v>17</v>
      </c>
      <c r="J671" t="s">
        <v>135</v>
      </c>
      <c r="K671" t="s">
        <v>19</v>
      </c>
      <c r="L671" t="s">
        <v>30</v>
      </c>
      <c r="M671" s="20">
        <f>VLOOKUP(Table3[[#This Row],[Condition]],$O$8:$P$28,2)</f>
        <v>17</v>
      </c>
      <c r="N671" s="10"/>
      <c r="O671" s="10"/>
    </row>
    <row r="672" spans="1:15">
      <c r="A672" s="4">
        <v>43705.875</v>
      </c>
      <c r="B672">
        <v>28</v>
      </c>
      <c r="C672">
        <v>21</v>
      </c>
      <c r="D672">
        <v>70</v>
      </c>
      <c r="E672" t="s">
        <v>60</v>
      </c>
      <c r="F672" t="s">
        <v>136</v>
      </c>
      <c r="G672" t="s">
        <v>34</v>
      </c>
      <c r="H672" t="s">
        <v>17</v>
      </c>
      <c r="I672" t="s">
        <v>17</v>
      </c>
      <c r="J672" t="s">
        <v>135</v>
      </c>
      <c r="K672" t="s">
        <v>19</v>
      </c>
      <c r="L672" t="s">
        <v>36</v>
      </c>
      <c r="M672" s="20">
        <f>VLOOKUP(Table3[[#This Row],[Condition]],$O$8:$P$28,2)</f>
        <v>21</v>
      </c>
      <c r="N672" s="10"/>
      <c r="O672" s="10"/>
    </row>
    <row r="673" spans="1:15">
      <c r="A673" s="4">
        <v>43705.916666666664</v>
      </c>
      <c r="B673">
        <v>28</v>
      </c>
      <c r="C673">
        <v>22</v>
      </c>
      <c r="D673">
        <v>71</v>
      </c>
      <c r="E673" t="s">
        <v>58</v>
      </c>
      <c r="F673" t="s">
        <v>136</v>
      </c>
      <c r="G673" t="s">
        <v>34</v>
      </c>
      <c r="H673" t="s">
        <v>17</v>
      </c>
      <c r="I673" t="s">
        <v>17</v>
      </c>
      <c r="J673" t="s">
        <v>122</v>
      </c>
      <c r="K673" t="s">
        <v>19</v>
      </c>
      <c r="L673" t="s">
        <v>36</v>
      </c>
      <c r="M673" s="20">
        <f>VLOOKUP(Table3[[#This Row],[Condition]],$O$8:$P$28,2)</f>
        <v>21</v>
      </c>
      <c r="N673" s="10"/>
      <c r="O673" s="10"/>
    </row>
    <row r="674" spans="1:15">
      <c r="A674" s="4">
        <v>43705.958333333336</v>
      </c>
      <c r="B674">
        <v>28</v>
      </c>
      <c r="C674">
        <v>23</v>
      </c>
      <c r="D674">
        <v>70</v>
      </c>
      <c r="E674" t="s">
        <v>50</v>
      </c>
      <c r="F674" t="s">
        <v>28</v>
      </c>
      <c r="G674" t="s">
        <v>34</v>
      </c>
      <c r="H674" t="s">
        <v>17</v>
      </c>
      <c r="I674" t="s">
        <v>17</v>
      </c>
      <c r="J674" t="s">
        <v>111</v>
      </c>
      <c r="K674" t="s">
        <v>19</v>
      </c>
      <c r="L674" t="s">
        <v>36</v>
      </c>
      <c r="M674" s="20">
        <f>VLOOKUP(Table3[[#This Row],[Condition]],$O$8:$P$28,2)</f>
        <v>21</v>
      </c>
      <c r="N674" s="10"/>
      <c r="O674" s="10"/>
    </row>
    <row r="675" spans="1:15">
      <c r="A675" s="4">
        <v>43706</v>
      </c>
      <c r="B675">
        <v>29</v>
      </c>
      <c r="C675">
        <v>0</v>
      </c>
      <c r="D675">
        <v>73</v>
      </c>
      <c r="E675" t="s">
        <v>123</v>
      </c>
      <c r="F675" t="s">
        <v>89</v>
      </c>
      <c r="G675" t="s">
        <v>115</v>
      </c>
      <c r="H675" t="s">
        <v>82</v>
      </c>
      <c r="I675" t="s">
        <v>17</v>
      </c>
      <c r="J675" t="s">
        <v>111</v>
      </c>
      <c r="K675" t="s">
        <v>19</v>
      </c>
      <c r="L675" t="s">
        <v>36</v>
      </c>
      <c r="M675" s="20">
        <f>VLOOKUP(Table3[[#This Row],[Condition]],$O$8:$P$28,2)</f>
        <v>21</v>
      </c>
      <c r="N675" s="10"/>
      <c r="O675" s="10"/>
    </row>
    <row r="676" spans="1:15">
      <c r="A676" s="4">
        <v>43706.041666666664</v>
      </c>
      <c r="B676">
        <v>29</v>
      </c>
      <c r="C676">
        <v>1</v>
      </c>
      <c r="D676">
        <v>70</v>
      </c>
      <c r="E676" t="s">
        <v>123</v>
      </c>
      <c r="F676" t="s">
        <v>74</v>
      </c>
      <c r="G676" t="s">
        <v>44</v>
      </c>
      <c r="H676" t="s">
        <v>49</v>
      </c>
      <c r="I676" t="s">
        <v>17</v>
      </c>
      <c r="J676" t="s">
        <v>108</v>
      </c>
      <c r="K676" t="s">
        <v>19</v>
      </c>
      <c r="L676" t="s">
        <v>36</v>
      </c>
      <c r="M676" s="20">
        <f>VLOOKUP(Table3[[#This Row],[Condition]],$O$8:$P$28,2)</f>
        <v>21</v>
      </c>
      <c r="N676" s="10"/>
      <c r="O676" s="10"/>
    </row>
    <row r="677" spans="1:15">
      <c r="A677" s="4">
        <v>43706.083333333336</v>
      </c>
      <c r="B677">
        <v>29</v>
      </c>
      <c r="C677">
        <v>2</v>
      </c>
      <c r="D677">
        <v>70</v>
      </c>
      <c r="E677" t="s">
        <v>127</v>
      </c>
      <c r="F677" t="s">
        <v>129</v>
      </c>
      <c r="G677" t="s">
        <v>44</v>
      </c>
      <c r="H677" t="s">
        <v>45</v>
      </c>
      <c r="I677" t="s">
        <v>17</v>
      </c>
      <c r="J677" t="s">
        <v>108</v>
      </c>
      <c r="K677" t="s">
        <v>19</v>
      </c>
      <c r="L677" t="s">
        <v>36</v>
      </c>
      <c r="M677" s="20">
        <f>VLOOKUP(Table3[[#This Row],[Condition]],$O$8:$P$28,2)</f>
        <v>21</v>
      </c>
      <c r="N677" s="10"/>
      <c r="O677" s="10"/>
    </row>
    <row r="678" spans="1:15">
      <c r="A678" s="4">
        <v>43706.125</v>
      </c>
      <c r="B678">
        <v>29</v>
      </c>
      <c r="C678">
        <v>3</v>
      </c>
      <c r="D678">
        <v>70</v>
      </c>
      <c r="E678" t="s">
        <v>164</v>
      </c>
      <c r="F678" t="s">
        <v>112</v>
      </c>
      <c r="G678" t="s">
        <v>115</v>
      </c>
      <c r="H678" t="s">
        <v>52</v>
      </c>
      <c r="I678" t="s">
        <v>17</v>
      </c>
      <c r="J678" t="s">
        <v>106</v>
      </c>
      <c r="K678" t="s">
        <v>19</v>
      </c>
      <c r="L678" t="s">
        <v>36</v>
      </c>
      <c r="M678" s="20">
        <f>VLOOKUP(Table3[[#This Row],[Condition]],$O$8:$P$28,2)</f>
        <v>21</v>
      </c>
      <c r="N678" s="10"/>
      <c r="O678" s="10"/>
    </row>
    <row r="679" spans="1:15">
      <c r="A679" s="4">
        <v>43706.166666666664</v>
      </c>
      <c r="B679">
        <v>29</v>
      </c>
      <c r="C679">
        <v>4</v>
      </c>
      <c r="D679">
        <v>70</v>
      </c>
      <c r="E679" t="s">
        <v>174</v>
      </c>
      <c r="F679" t="s">
        <v>114</v>
      </c>
      <c r="G679" t="s">
        <v>115</v>
      </c>
      <c r="H679" t="s">
        <v>45</v>
      </c>
      <c r="I679" t="s">
        <v>17</v>
      </c>
      <c r="J679" t="s">
        <v>113</v>
      </c>
      <c r="K679" t="s">
        <v>19</v>
      </c>
      <c r="L679" t="s">
        <v>84</v>
      </c>
      <c r="M679" s="20">
        <f>VLOOKUP(Table3[[#This Row],[Condition]],$O$8:$P$28,2)</f>
        <v>8</v>
      </c>
      <c r="N679" s="10"/>
      <c r="O679" s="10"/>
    </row>
    <row r="680" spans="1:15">
      <c r="A680" s="4">
        <v>43706.208333333336</v>
      </c>
      <c r="B680">
        <v>29</v>
      </c>
      <c r="C680">
        <v>5</v>
      </c>
      <c r="D680">
        <v>68</v>
      </c>
      <c r="E680" t="s">
        <v>174</v>
      </c>
      <c r="F680" t="s">
        <v>129</v>
      </c>
      <c r="G680" t="s">
        <v>44</v>
      </c>
      <c r="H680" t="s">
        <v>16</v>
      </c>
      <c r="I680" t="s">
        <v>17</v>
      </c>
      <c r="J680" t="s">
        <v>180</v>
      </c>
      <c r="K680" t="s">
        <v>19</v>
      </c>
      <c r="L680" t="s">
        <v>36</v>
      </c>
      <c r="M680" s="20">
        <f>VLOOKUP(Table3[[#This Row],[Condition]],$O$8:$P$28,2)</f>
        <v>21</v>
      </c>
      <c r="N680" s="10"/>
      <c r="O680" s="10"/>
    </row>
    <row r="681" spans="1:15">
      <c r="A681" s="4">
        <v>43706.25</v>
      </c>
      <c r="B681">
        <v>29</v>
      </c>
      <c r="C681">
        <v>6</v>
      </c>
      <c r="D681">
        <v>71</v>
      </c>
      <c r="E681" t="s">
        <v>164</v>
      </c>
      <c r="F681" t="s">
        <v>114</v>
      </c>
      <c r="G681" t="s">
        <v>92</v>
      </c>
      <c r="H681" t="s">
        <v>41</v>
      </c>
      <c r="I681" t="s">
        <v>17</v>
      </c>
      <c r="J681" t="s">
        <v>104</v>
      </c>
      <c r="K681" t="s">
        <v>19</v>
      </c>
      <c r="L681" t="s">
        <v>36</v>
      </c>
      <c r="M681" s="20">
        <f>VLOOKUP(Table3[[#This Row],[Condition]],$O$8:$P$28,2)</f>
        <v>21</v>
      </c>
      <c r="N681" s="10"/>
      <c r="O681" s="10"/>
    </row>
    <row r="682" spans="1:15">
      <c r="A682" s="4">
        <v>43706.291666666664</v>
      </c>
      <c r="B682">
        <v>29</v>
      </c>
      <c r="C682">
        <v>7</v>
      </c>
      <c r="D682">
        <v>75</v>
      </c>
      <c r="E682" t="s">
        <v>174</v>
      </c>
      <c r="F682" t="s">
        <v>51</v>
      </c>
      <c r="G682" t="s">
        <v>44</v>
      </c>
      <c r="H682" t="s">
        <v>49</v>
      </c>
      <c r="I682" t="s">
        <v>17</v>
      </c>
      <c r="J682" t="s">
        <v>128</v>
      </c>
      <c r="K682" t="s">
        <v>19</v>
      </c>
      <c r="L682" t="s">
        <v>36</v>
      </c>
      <c r="M682" s="20">
        <f>VLOOKUP(Table3[[#This Row],[Condition]],$O$8:$P$28,2)</f>
        <v>21</v>
      </c>
      <c r="N682" s="10"/>
      <c r="O682" s="10"/>
    </row>
    <row r="683" spans="1:15">
      <c r="A683" s="4">
        <v>43706.333333333336</v>
      </c>
      <c r="B683">
        <v>29</v>
      </c>
      <c r="C683">
        <v>8</v>
      </c>
      <c r="D683">
        <v>77</v>
      </c>
      <c r="E683" t="s">
        <v>171</v>
      </c>
      <c r="F683" t="s">
        <v>93</v>
      </c>
      <c r="G683" t="s">
        <v>115</v>
      </c>
      <c r="H683" t="s">
        <v>65</v>
      </c>
      <c r="I683" t="s">
        <v>17</v>
      </c>
      <c r="J683" t="s">
        <v>103</v>
      </c>
      <c r="K683" t="s">
        <v>19</v>
      </c>
      <c r="L683" t="s">
        <v>36</v>
      </c>
      <c r="M683" s="20">
        <f>VLOOKUP(Table3[[#This Row],[Condition]],$O$8:$P$28,2)</f>
        <v>21</v>
      </c>
      <c r="N683" s="10"/>
      <c r="O683" s="10"/>
    </row>
    <row r="684" spans="1:15">
      <c r="A684" s="4">
        <v>43706.375</v>
      </c>
      <c r="B684">
        <v>29</v>
      </c>
      <c r="C684">
        <v>9</v>
      </c>
      <c r="D684">
        <v>80</v>
      </c>
      <c r="E684" t="s">
        <v>171</v>
      </c>
      <c r="F684" t="s">
        <v>59</v>
      </c>
      <c r="G684" t="s">
        <v>115</v>
      </c>
      <c r="H684" t="s">
        <v>65</v>
      </c>
      <c r="I684" t="s">
        <v>17</v>
      </c>
      <c r="J684" t="s">
        <v>63</v>
      </c>
      <c r="K684" t="s">
        <v>19</v>
      </c>
      <c r="L684" t="s">
        <v>36</v>
      </c>
      <c r="M684" s="20">
        <f>VLOOKUP(Table3[[#This Row],[Condition]],$O$8:$P$28,2)</f>
        <v>21</v>
      </c>
      <c r="N684" s="10"/>
      <c r="O684" s="10"/>
    </row>
    <row r="685" spans="1:15">
      <c r="A685" s="4">
        <v>43706.416666666664</v>
      </c>
      <c r="B685">
        <v>29</v>
      </c>
      <c r="C685">
        <v>10</v>
      </c>
      <c r="D685">
        <v>81</v>
      </c>
      <c r="E685" t="s">
        <v>175</v>
      </c>
      <c r="F685" t="s">
        <v>118</v>
      </c>
      <c r="G685" t="s">
        <v>115</v>
      </c>
      <c r="H685" t="s">
        <v>45</v>
      </c>
      <c r="I685" t="s">
        <v>17</v>
      </c>
      <c r="J685" t="s">
        <v>63</v>
      </c>
      <c r="K685" t="s">
        <v>19</v>
      </c>
      <c r="L685" t="s">
        <v>36</v>
      </c>
      <c r="M685" s="20">
        <f>VLOOKUP(Table3[[#This Row],[Condition]],$O$8:$P$28,2)</f>
        <v>21</v>
      </c>
      <c r="N685" s="10"/>
      <c r="O685" s="10"/>
    </row>
    <row r="686" spans="1:15">
      <c r="A686" s="4">
        <v>43706.458333333336</v>
      </c>
      <c r="B686">
        <v>29</v>
      </c>
      <c r="C686">
        <v>11</v>
      </c>
      <c r="D686">
        <v>84</v>
      </c>
      <c r="E686" t="s">
        <v>177</v>
      </c>
      <c r="F686" t="s">
        <v>124</v>
      </c>
      <c r="G686" t="s">
        <v>115</v>
      </c>
      <c r="H686" t="s">
        <v>65</v>
      </c>
      <c r="I686" t="s">
        <v>147</v>
      </c>
      <c r="J686" t="s">
        <v>102</v>
      </c>
      <c r="K686" t="s">
        <v>19</v>
      </c>
      <c r="L686" t="s">
        <v>36</v>
      </c>
      <c r="M686" s="20">
        <f>VLOOKUP(Table3[[#This Row],[Condition]],$O$8:$P$28,2)</f>
        <v>21</v>
      </c>
      <c r="N686" s="10"/>
      <c r="O686" s="10"/>
    </row>
    <row r="687" spans="1:15">
      <c r="A687" s="4">
        <v>43706.5</v>
      </c>
      <c r="B687">
        <v>29</v>
      </c>
      <c r="C687">
        <v>12</v>
      </c>
      <c r="D687">
        <v>85</v>
      </c>
      <c r="E687" t="s">
        <v>178</v>
      </c>
      <c r="F687" t="s">
        <v>165</v>
      </c>
      <c r="G687" t="s">
        <v>115</v>
      </c>
      <c r="H687" t="s">
        <v>45</v>
      </c>
      <c r="I687" t="s">
        <v>17</v>
      </c>
      <c r="J687" t="s">
        <v>181</v>
      </c>
      <c r="K687" t="s">
        <v>19</v>
      </c>
      <c r="L687" t="s">
        <v>36</v>
      </c>
      <c r="M687" s="20">
        <f>VLOOKUP(Table3[[#This Row],[Condition]],$O$8:$P$28,2)</f>
        <v>21</v>
      </c>
      <c r="N687" s="10"/>
      <c r="O687" s="10"/>
    </row>
    <row r="688" spans="1:15">
      <c r="A688" s="4">
        <v>43706.541666666664</v>
      </c>
      <c r="B688">
        <v>29</v>
      </c>
      <c r="C688">
        <v>13</v>
      </c>
      <c r="D688">
        <v>84</v>
      </c>
      <c r="E688" t="s">
        <v>175</v>
      </c>
      <c r="F688" t="s">
        <v>121</v>
      </c>
      <c r="G688" t="s">
        <v>44</v>
      </c>
      <c r="H688" t="s">
        <v>45</v>
      </c>
      <c r="I688" t="s">
        <v>131</v>
      </c>
      <c r="J688" t="s">
        <v>128</v>
      </c>
      <c r="K688" t="s">
        <v>19</v>
      </c>
      <c r="L688" t="s">
        <v>36</v>
      </c>
      <c r="M688" s="20">
        <f>VLOOKUP(Table3[[#This Row],[Condition]],$O$8:$P$28,2)</f>
        <v>21</v>
      </c>
      <c r="N688" s="10"/>
      <c r="O688" s="10"/>
    </row>
    <row r="689" spans="1:15">
      <c r="A689" s="4">
        <v>43706.583333333336</v>
      </c>
      <c r="B689">
        <v>29</v>
      </c>
      <c r="C689">
        <v>14</v>
      </c>
      <c r="D689">
        <v>86</v>
      </c>
      <c r="E689" t="s">
        <v>175</v>
      </c>
      <c r="F689" t="s">
        <v>167</v>
      </c>
      <c r="G689" t="s">
        <v>117</v>
      </c>
      <c r="H689" t="s">
        <v>94</v>
      </c>
      <c r="I689" t="s">
        <v>17</v>
      </c>
      <c r="J689" t="s">
        <v>104</v>
      </c>
      <c r="K689" t="s">
        <v>19</v>
      </c>
      <c r="L689" t="s">
        <v>36</v>
      </c>
      <c r="M689" s="20">
        <f>VLOOKUP(Table3[[#This Row],[Condition]],$O$8:$P$28,2)</f>
        <v>21</v>
      </c>
      <c r="N689" s="10"/>
      <c r="O689" s="10"/>
    </row>
    <row r="690" spans="1:15">
      <c r="A690" s="4">
        <v>43706.625</v>
      </c>
      <c r="B690">
        <v>29</v>
      </c>
      <c r="C690">
        <v>15</v>
      </c>
      <c r="D690">
        <v>85</v>
      </c>
      <c r="E690" t="s">
        <v>175</v>
      </c>
      <c r="F690" t="s">
        <v>124</v>
      </c>
      <c r="H690" t="s">
        <v>17</v>
      </c>
      <c r="I690" t="s">
        <v>17</v>
      </c>
      <c r="J690" t="s">
        <v>104</v>
      </c>
      <c r="K690" t="s">
        <v>19</v>
      </c>
      <c r="L690" t="s">
        <v>36</v>
      </c>
      <c r="M690" s="20">
        <f>VLOOKUP(Table3[[#This Row],[Condition]],$O$8:$P$28,2)</f>
        <v>21</v>
      </c>
      <c r="N690" s="10"/>
      <c r="O690" s="10"/>
    </row>
    <row r="691" spans="1:15">
      <c r="A691" s="4">
        <v>43706.666666666664</v>
      </c>
      <c r="B691">
        <v>29</v>
      </c>
      <c r="C691">
        <v>16</v>
      </c>
      <c r="D691">
        <v>84</v>
      </c>
      <c r="E691" t="s">
        <v>182</v>
      </c>
      <c r="F691" t="s">
        <v>165</v>
      </c>
      <c r="H691" t="s">
        <v>17</v>
      </c>
      <c r="I691" t="s">
        <v>17</v>
      </c>
      <c r="J691" t="s">
        <v>104</v>
      </c>
      <c r="K691" t="s">
        <v>19</v>
      </c>
      <c r="L691" t="s">
        <v>36</v>
      </c>
      <c r="M691" s="20">
        <f>VLOOKUP(Table3[[#This Row],[Condition]],$O$8:$P$28,2)</f>
        <v>21</v>
      </c>
      <c r="N691" s="10"/>
      <c r="O691" s="10"/>
    </row>
    <row r="692" spans="1:15">
      <c r="A692" s="4">
        <v>43706.708333333336</v>
      </c>
      <c r="B692">
        <v>29</v>
      </c>
      <c r="C692">
        <v>17</v>
      </c>
      <c r="D692">
        <v>82</v>
      </c>
      <c r="E692" t="s">
        <v>175</v>
      </c>
      <c r="F692" t="s">
        <v>141</v>
      </c>
      <c r="G692" t="s">
        <v>44</v>
      </c>
      <c r="H692" t="s">
        <v>52</v>
      </c>
      <c r="I692" t="s">
        <v>17</v>
      </c>
      <c r="J692" t="s">
        <v>104</v>
      </c>
      <c r="K692" t="s">
        <v>19</v>
      </c>
      <c r="L692" t="s">
        <v>36</v>
      </c>
      <c r="M692" s="20">
        <f>VLOOKUP(Table3[[#This Row],[Condition]],$O$8:$P$28,2)</f>
        <v>21</v>
      </c>
      <c r="N692" s="10"/>
      <c r="O692" s="10"/>
    </row>
    <row r="693" spans="1:15">
      <c r="A693" s="4">
        <v>43706.75</v>
      </c>
      <c r="B693">
        <v>29</v>
      </c>
      <c r="C693">
        <v>18</v>
      </c>
      <c r="D693">
        <v>79</v>
      </c>
      <c r="E693" t="s">
        <v>175</v>
      </c>
      <c r="F693" t="s">
        <v>59</v>
      </c>
      <c r="G693" t="s">
        <v>44</v>
      </c>
      <c r="H693" t="s">
        <v>26</v>
      </c>
      <c r="I693" t="s">
        <v>17</v>
      </c>
      <c r="J693" t="s">
        <v>181</v>
      </c>
      <c r="K693" t="s">
        <v>19</v>
      </c>
      <c r="L693" t="s">
        <v>36</v>
      </c>
      <c r="M693" s="20">
        <f>VLOOKUP(Table3[[#This Row],[Condition]],$O$8:$P$28,2)</f>
        <v>21</v>
      </c>
      <c r="N693" s="10"/>
      <c r="O693" s="10"/>
    </row>
    <row r="694" spans="1:15">
      <c r="A694" s="4">
        <v>43706.791666666664</v>
      </c>
      <c r="B694">
        <v>29</v>
      </c>
      <c r="C694">
        <v>19</v>
      </c>
      <c r="D694">
        <v>78</v>
      </c>
      <c r="E694" t="s">
        <v>168</v>
      </c>
      <c r="F694" t="s">
        <v>133</v>
      </c>
      <c r="G694" t="s">
        <v>34</v>
      </c>
      <c r="H694" t="s">
        <v>17</v>
      </c>
      <c r="I694" t="s">
        <v>17</v>
      </c>
      <c r="J694" t="s">
        <v>103</v>
      </c>
      <c r="K694" t="s">
        <v>19</v>
      </c>
      <c r="L694" t="s">
        <v>36</v>
      </c>
      <c r="M694" s="20">
        <f>VLOOKUP(Table3[[#This Row],[Condition]],$O$8:$P$28,2)</f>
        <v>21</v>
      </c>
      <c r="N694" s="10"/>
      <c r="O694" s="10"/>
    </row>
    <row r="695" spans="1:15">
      <c r="A695" s="4">
        <v>43706.833333333336</v>
      </c>
      <c r="B695">
        <v>29</v>
      </c>
      <c r="C695">
        <v>20</v>
      </c>
      <c r="D695">
        <v>75</v>
      </c>
      <c r="E695" t="s">
        <v>120</v>
      </c>
      <c r="F695" t="s">
        <v>116</v>
      </c>
      <c r="G695" t="s">
        <v>75</v>
      </c>
      <c r="H695" t="s">
        <v>41</v>
      </c>
      <c r="I695" t="s">
        <v>17</v>
      </c>
      <c r="J695" t="s">
        <v>102</v>
      </c>
      <c r="K695" t="s">
        <v>19</v>
      </c>
      <c r="L695" t="s">
        <v>36</v>
      </c>
      <c r="M695" s="20">
        <f>VLOOKUP(Table3[[#This Row],[Condition]],$O$8:$P$28,2)</f>
        <v>21</v>
      </c>
      <c r="N695" s="10"/>
      <c r="O695" s="10"/>
    </row>
    <row r="696" spans="1:15">
      <c r="A696" s="4">
        <v>43706.875</v>
      </c>
      <c r="B696">
        <v>29</v>
      </c>
      <c r="C696">
        <v>21</v>
      </c>
      <c r="D696">
        <v>73</v>
      </c>
      <c r="E696" t="s">
        <v>127</v>
      </c>
      <c r="F696" t="s">
        <v>109</v>
      </c>
      <c r="G696" t="s">
        <v>21</v>
      </c>
      <c r="H696" t="s">
        <v>41</v>
      </c>
      <c r="I696" t="s">
        <v>17</v>
      </c>
      <c r="J696" t="s">
        <v>63</v>
      </c>
      <c r="K696" t="s">
        <v>19</v>
      </c>
      <c r="L696" t="s">
        <v>36</v>
      </c>
      <c r="M696" s="20">
        <f>VLOOKUP(Table3[[#This Row],[Condition]],$O$8:$P$28,2)</f>
        <v>21</v>
      </c>
      <c r="N696" s="10"/>
      <c r="O696" s="10"/>
    </row>
    <row r="697" spans="1:15">
      <c r="A697" s="4">
        <v>43706.916666666664</v>
      </c>
      <c r="B697">
        <v>29</v>
      </c>
      <c r="C697">
        <v>22</v>
      </c>
      <c r="D697">
        <v>71</v>
      </c>
      <c r="E697" t="s">
        <v>127</v>
      </c>
      <c r="F697" t="s">
        <v>112</v>
      </c>
      <c r="G697" t="s">
        <v>21</v>
      </c>
      <c r="H697" t="s">
        <v>41</v>
      </c>
      <c r="I697" t="s">
        <v>17</v>
      </c>
      <c r="J697" t="s">
        <v>63</v>
      </c>
      <c r="K697" t="s">
        <v>19</v>
      </c>
      <c r="L697" t="s">
        <v>36</v>
      </c>
      <c r="M697" s="20">
        <f>VLOOKUP(Table3[[#This Row],[Condition]],$O$8:$P$28,2)</f>
        <v>21</v>
      </c>
      <c r="N697" s="10"/>
      <c r="O697" s="10"/>
    </row>
    <row r="698" spans="1:15">
      <c r="A698" s="4">
        <v>43706.958333333336</v>
      </c>
      <c r="B698">
        <v>29</v>
      </c>
      <c r="C698">
        <v>23</v>
      </c>
      <c r="D698">
        <v>69</v>
      </c>
      <c r="E698" t="s">
        <v>127</v>
      </c>
      <c r="F698" t="s">
        <v>73</v>
      </c>
      <c r="G698" t="s">
        <v>29</v>
      </c>
      <c r="H698" t="s">
        <v>16</v>
      </c>
      <c r="I698" t="s">
        <v>17</v>
      </c>
      <c r="J698" t="s">
        <v>100</v>
      </c>
      <c r="K698" t="s">
        <v>19</v>
      </c>
      <c r="L698" t="s">
        <v>36</v>
      </c>
      <c r="M698" s="20">
        <f>VLOOKUP(Table3[[#This Row],[Condition]],$O$8:$P$28,2)</f>
        <v>21</v>
      </c>
      <c r="N698" s="10"/>
      <c r="O698" s="10"/>
    </row>
    <row r="699" spans="1:15">
      <c r="A699" s="4">
        <v>43707</v>
      </c>
      <c r="B699">
        <v>30</v>
      </c>
      <c r="C699">
        <v>0</v>
      </c>
      <c r="D699">
        <v>68</v>
      </c>
      <c r="E699" t="s">
        <v>127</v>
      </c>
      <c r="F699" t="s">
        <v>195</v>
      </c>
      <c r="G699" t="s">
        <v>29</v>
      </c>
      <c r="H699" t="s">
        <v>26</v>
      </c>
      <c r="I699" t="s">
        <v>17</v>
      </c>
      <c r="J699" t="s">
        <v>22</v>
      </c>
      <c r="K699" t="s">
        <v>19</v>
      </c>
      <c r="L699" t="s">
        <v>36</v>
      </c>
      <c r="M699" s="20">
        <f>VLOOKUP(Table3[[#This Row],[Condition]],$O$8:$P$28,2)</f>
        <v>21</v>
      </c>
      <c r="N699" s="10"/>
      <c r="O699" s="10"/>
    </row>
    <row r="700" spans="1:15">
      <c r="A700" s="4">
        <v>43707.041666666664</v>
      </c>
      <c r="B700">
        <v>30</v>
      </c>
      <c r="C700">
        <v>1</v>
      </c>
      <c r="D700">
        <v>66</v>
      </c>
      <c r="E700" t="s">
        <v>120</v>
      </c>
      <c r="F700" t="s">
        <v>136</v>
      </c>
      <c r="G700" t="s">
        <v>29</v>
      </c>
      <c r="H700" t="s">
        <v>26</v>
      </c>
      <c r="I700" t="s">
        <v>17</v>
      </c>
      <c r="J700" t="s">
        <v>22</v>
      </c>
      <c r="K700" t="s">
        <v>19</v>
      </c>
      <c r="L700" t="s">
        <v>36</v>
      </c>
      <c r="M700" s="20">
        <f>VLOOKUP(Table3[[#This Row],[Condition]],$O$8:$P$28,2)</f>
        <v>21</v>
      </c>
      <c r="N700" s="10"/>
      <c r="O700" s="10"/>
    </row>
    <row r="701" spans="1:15">
      <c r="A701" s="4">
        <v>43707.083333333336</v>
      </c>
      <c r="B701">
        <v>30</v>
      </c>
      <c r="C701">
        <v>2</v>
      </c>
      <c r="D701">
        <v>65</v>
      </c>
      <c r="E701" t="s">
        <v>174</v>
      </c>
      <c r="F701" t="s">
        <v>134</v>
      </c>
      <c r="G701" t="s">
        <v>15</v>
      </c>
      <c r="H701" t="s">
        <v>26</v>
      </c>
      <c r="I701" t="s">
        <v>17</v>
      </c>
      <c r="J701" t="s">
        <v>22</v>
      </c>
      <c r="K701" t="s">
        <v>19</v>
      </c>
      <c r="L701" t="s">
        <v>36</v>
      </c>
      <c r="M701" s="20">
        <f>VLOOKUP(Table3[[#This Row],[Condition]],$O$8:$P$28,2)</f>
        <v>21</v>
      </c>
      <c r="N701" s="10"/>
      <c r="O701" s="10"/>
    </row>
    <row r="702" spans="1:15">
      <c r="A702" s="4">
        <v>43707.125</v>
      </c>
      <c r="B702">
        <v>30</v>
      </c>
      <c r="C702">
        <v>3</v>
      </c>
      <c r="D702">
        <v>66</v>
      </c>
      <c r="E702" t="s">
        <v>164</v>
      </c>
      <c r="F702" t="s">
        <v>134</v>
      </c>
      <c r="G702" t="s">
        <v>15</v>
      </c>
      <c r="H702" t="s">
        <v>26</v>
      </c>
      <c r="I702" t="s">
        <v>17</v>
      </c>
      <c r="J702" t="s">
        <v>22</v>
      </c>
      <c r="K702" t="s">
        <v>19</v>
      </c>
      <c r="L702" t="s">
        <v>36</v>
      </c>
      <c r="M702" s="20">
        <f>VLOOKUP(Table3[[#This Row],[Condition]],$O$8:$P$28,2)</f>
        <v>21</v>
      </c>
      <c r="N702" s="10"/>
      <c r="O702" s="10"/>
    </row>
    <row r="703" spans="1:15">
      <c r="A703" s="4">
        <v>43707.166666666664</v>
      </c>
      <c r="B703">
        <v>30</v>
      </c>
      <c r="C703">
        <v>4</v>
      </c>
      <c r="D703">
        <v>67</v>
      </c>
      <c r="E703" t="s">
        <v>164</v>
      </c>
      <c r="F703" t="s">
        <v>195</v>
      </c>
      <c r="G703" t="s">
        <v>34</v>
      </c>
      <c r="H703" t="s">
        <v>17</v>
      </c>
      <c r="I703" t="s">
        <v>17</v>
      </c>
      <c r="J703" t="s">
        <v>22</v>
      </c>
      <c r="K703" t="s">
        <v>19</v>
      </c>
      <c r="L703" t="s">
        <v>36</v>
      </c>
      <c r="M703" s="20">
        <f>VLOOKUP(Table3[[#This Row],[Condition]],$O$8:$P$28,2)</f>
        <v>21</v>
      </c>
      <c r="N703" s="10"/>
      <c r="O703" s="10"/>
    </row>
    <row r="704" spans="1:15">
      <c r="A704" s="4">
        <v>43707.208333333336</v>
      </c>
      <c r="B704">
        <v>30</v>
      </c>
      <c r="C704">
        <v>5</v>
      </c>
      <c r="D704">
        <v>67</v>
      </c>
      <c r="E704" t="s">
        <v>123</v>
      </c>
      <c r="F704" t="s">
        <v>79</v>
      </c>
      <c r="G704" t="s">
        <v>34</v>
      </c>
      <c r="H704" t="s">
        <v>17</v>
      </c>
      <c r="I704" t="s">
        <v>17</v>
      </c>
      <c r="J704" t="s">
        <v>35</v>
      </c>
      <c r="K704" t="s">
        <v>19</v>
      </c>
      <c r="L704" t="s">
        <v>36</v>
      </c>
      <c r="M704" s="20">
        <f>VLOOKUP(Table3[[#This Row],[Condition]],$O$8:$P$28,2)</f>
        <v>21</v>
      </c>
      <c r="N704" s="10"/>
      <c r="O704" s="10"/>
    </row>
    <row r="705" spans="1:15">
      <c r="A705" s="4">
        <v>43707.25</v>
      </c>
      <c r="B705">
        <v>30</v>
      </c>
      <c r="C705">
        <v>6</v>
      </c>
      <c r="D705">
        <v>69</v>
      </c>
      <c r="E705" t="s">
        <v>168</v>
      </c>
      <c r="F705" t="s">
        <v>184</v>
      </c>
      <c r="G705" t="s">
        <v>34</v>
      </c>
      <c r="H705" t="s">
        <v>17</v>
      </c>
      <c r="I705" t="s">
        <v>17</v>
      </c>
      <c r="J705" t="s">
        <v>35</v>
      </c>
      <c r="K705" t="s">
        <v>19</v>
      </c>
      <c r="L705" t="s">
        <v>36</v>
      </c>
      <c r="M705" s="20">
        <f>VLOOKUP(Table3[[#This Row],[Condition]],$O$8:$P$28,2)</f>
        <v>21</v>
      </c>
      <c r="N705" s="10"/>
      <c r="O705" s="10"/>
    </row>
    <row r="706" spans="1:15">
      <c r="A706" s="4">
        <v>43707.291666666664</v>
      </c>
      <c r="B706">
        <v>30</v>
      </c>
      <c r="C706">
        <v>7</v>
      </c>
      <c r="D706">
        <v>73</v>
      </c>
      <c r="E706" t="s">
        <v>168</v>
      </c>
      <c r="F706" t="s">
        <v>40</v>
      </c>
      <c r="G706" t="s">
        <v>34</v>
      </c>
      <c r="H706" t="s">
        <v>17</v>
      </c>
      <c r="I706" t="s">
        <v>17</v>
      </c>
      <c r="J706" t="s">
        <v>42</v>
      </c>
      <c r="K706" t="s">
        <v>19</v>
      </c>
      <c r="L706" t="s">
        <v>36</v>
      </c>
      <c r="M706" s="20">
        <f>VLOOKUP(Table3[[#This Row],[Condition]],$O$8:$P$28,2)</f>
        <v>21</v>
      </c>
      <c r="N706" s="10"/>
      <c r="O706" s="10"/>
    </row>
    <row r="707" spans="1:15">
      <c r="A707" s="4">
        <v>43707.333333333336</v>
      </c>
      <c r="B707">
        <v>30</v>
      </c>
      <c r="C707">
        <v>8</v>
      </c>
      <c r="D707">
        <v>75</v>
      </c>
      <c r="E707" t="s">
        <v>140</v>
      </c>
      <c r="F707" t="s">
        <v>89</v>
      </c>
      <c r="G707" t="s">
        <v>75</v>
      </c>
      <c r="H707" t="s">
        <v>52</v>
      </c>
      <c r="I707" t="s">
        <v>17</v>
      </c>
      <c r="J707" t="s">
        <v>46</v>
      </c>
      <c r="K707" t="s">
        <v>19</v>
      </c>
      <c r="L707" t="s">
        <v>36</v>
      </c>
      <c r="M707" s="20">
        <f>VLOOKUP(Table3[[#This Row],[Condition]],$O$8:$P$28,2)</f>
        <v>21</v>
      </c>
      <c r="N707" s="10"/>
      <c r="O707" s="10"/>
    </row>
    <row r="708" spans="1:15">
      <c r="A708" s="4">
        <v>43707.375</v>
      </c>
      <c r="B708">
        <v>30</v>
      </c>
      <c r="C708">
        <v>9</v>
      </c>
      <c r="D708">
        <v>79</v>
      </c>
      <c r="E708" t="s">
        <v>60</v>
      </c>
      <c r="F708" t="s">
        <v>47</v>
      </c>
      <c r="G708" t="s">
        <v>68</v>
      </c>
      <c r="H708" t="s">
        <v>16</v>
      </c>
      <c r="I708" t="s">
        <v>17</v>
      </c>
      <c r="J708" t="s">
        <v>46</v>
      </c>
      <c r="K708" t="s">
        <v>19</v>
      </c>
      <c r="L708" t="s">
        <v>30</v>
      </c>
      <c r="M708" s="20">
        <f>VLOOKUP(Table3[[#This Row],[Condition]],$O$8:$P$28,2)</f>
        <v>17</v>
      </c>
      <c r="N708" s="10"/>
      <c r="O708" s="10"/>
    </row>
    <row r="709" spans="1:15">
      <c r="A709" s="4">
        <v>43707.416666666664</v>
      </c>
      <c r="B709">
        <v>30</v>
      </c>
      <c r="C709">
        <v>10</v>
      </c>
      <c r="D709">
        <v>82</v>
      </c>
      <c r="E709" t="s">
        <v>140</v>
      </c>
      <c r="F709" t="s">
        <v>51</v>
      </c>
      <c r="G709" t="s">
        <v>68</v>
      </c>
      <c r="H709" t="s">
        <v>45</v>
      </c>
      <c r="I709" t="s">
        <v>17</v>
      </c>
      <c r="J709" t="s">
        <v>42</v>
      </c>
      <c r="K709" t="s">
        <v>19</v>
      </c>
      <c r="L709" t="s">
        <v>30</v>
      </c>
      <c r="M709" s="20">
        <f>VLOOKUP(Table3[[#This Row],[Condition]],$O$8:$P$28,2)</f>
        <v>17</v>
      </c>
      <c r="N709" s="10"/>
      <c r="O709" s="10"/>
    </row>
    <row r="710" spans="1:15">
      <c r="A710" s="4">
        <v>43707.458333333336</v>
      </c>
      <c r="B710">
        <v>30</v>
      </c>
      <c r="C710">
        <v>11</v>
      </c>
      <c r="D710">
        <v>86</v>
      </c>
      <c r="E710" t="s">
        <v>168</v>
      </c>
      <c r="F710" t="s">
        <v>56</v>
      </c>
      <c r="G710" t="s">
        <v>75</v>
      </c>
      <c r="H710" t="s">
        <v>65</v>
      </c>
      <c r="I710" t="s">
        <v>17</v>
      </c>
      <c r="J710" t="s">
        <v>35</v>
      </c>
      <c r="K710" t="s">
        <v>19</v>
      </c>
      <c r="L710" t="s">
        <v>20</v>
      </c>
      <c r="M710" s="20">
        <f>VLOOKUP(Table3[[#This Row],[Condition]],$O$8:$P$28,2)</f>
        <v>13</v>
      </c>
      <c r="N710" s="10"/>
      <c r="O710" s="10"/>
    </row>
    <row r="711" spans="1:15">
      <c r="A711" s="4">
        <v>43707.5</v>
      </c>
      <c r="B711">
        <v>30</v>
      </c>
      <c r="C711">
        <v>12</v>
      </c>
      <c r="D711">
        <v>88</v>
      </c>
      <c r="E711" t="s">
        <v>164</v>
      </c>
      <c r="F711" t="s">
        <v>121</v>
      </c>
      <c r="G711" t="s">
        <v>75</v>
      </c>
      <c r="H711" t="s">
        <v>65</v>
      </c>
      <c r="I711" t="s">
        <v>17</v>
      </c>
      <c r="J711" t="s">
        <v>35</v>
      </c>
      <c r="K711" t="s">
        <v>19</v>
      </c>
      <c r="L711" t="s">
        <v>20</v>
      </c>
      <c r="M711" s="20">
        <f>VLOOKUP(Table3[[#This Row],[Condition]],$O$8:$P$28,2)</f>
        <v>13</v>
      </c>
      <c r="N711" s="10"/>
      <c r="O711" s="10"/>
    </row>
    <row r="712" spans="1:15">
      <c r="A712" s="4">
        <v>43707.541666666664</v>
      </c>
      <c r="B712">
        <v>30</v>
      </c>
      <c r="C712">
        <v>13</v>
      </c>
      <c r="D712">
        <v>89</v>
      </c>
      <c r="E712" t="s">
        <v>127</v>
      </c>
      <c r="F712" t="s">
        <v>121</v>
      </c>
      <c r="G712" t="s">
        <v>75</v>
      </c>
      <c r="H712" t="s">
        <v>65</v>
      </c>
      <c r="I712" t="s">
        <v>17</v>
      </c>
      <c r="J712" t="s">
        <v>18</v>
      </c>
      <c r="K712" t="s">
        <v>19</v>
      </c>
      <c r="L712" t="s">
        <v>20</v>
      </c>
      <c r="M712" s="20">
        <f>VLOOKUP(Table3[[#This Row],[Condition]],$O$8:$P$28,2)</f>
        <v>13</v>
      </c>
      <c r="N712" s="10"/>
      <c r="O712" s="10"/>
    </row>
    <row r="713" spans="1:15">
      <c r="A713" s="4">
        <v>43707.583333333336</v>
      </c>
      <c r="B713">
        <v>30</v>
      </c>
      <c r="C713">
        <v>14</v>
      </c>
      <c r="D713">
        <v>89</v>
      </c>
      <c r="E713" t="s">
        <v>168</v>
      </c>
      <c r="F713" t="s">
        <v>118</v>
      </c>
      <c r="G713" t="s">
        <v>75</v>
      </c>
      <c r="H713" t="s">
        <v>82</v>
      </c>
      <c r="I713" t="s">
        <v>17</v>
      </c>
      <c r="J713" t="s">
        <v>63</v>
      </c>
      <c r="K713" t="s">
        <v>19</v>
      </c>
      <c r="L713" t="s">
        <v>20</v>
      </c>
      <c r="M713" s="20">
        <f>VLOOKUP(Table3[[#This Row],[Condition]],$O$8:$P$28,2)</f>
        <v>13</v>
      </c>
      <c r="N713" s="10"/>
      <c r="O713" s="10"/>
    </row>
    <row r="714" spans="1:15">
      <c r="A714" s="4">
        <v>43707.625</v>
      </c>
      <c r="B714">
        <v>30</v>
      </c>
      <c r="C714">
        <v>15</v>
      </c>
      <c r="D714">
        <v>88</v>
      </c>
      <c r="E714" t="s">
        <v>123</v>
      </c>
      <c r="F714" t="s">
        <v>118</v>
      </c>
      <c r="G714" t="s">
        <v>75</v>
      </c>
      <c r="H714" t="s">
        <v>69</v>
      </c>
      <c r="I714" t="s">
        <v>17</v>
      </c>
      <c r="J714" t="s">
        <v>63</v>
      </c>
      <c r="K714" t="s">
        <v>19</v>
      </c>
      <c r="L714" t="s">
        <v>20</v>
      </c>
      <c r="M714" s="20">
        <f>VLOOKUP(Table3[[#This Row],[Condition]],$O$8:$P$28,2)</f>
        <v>13</v>
      </c>
      <c r="N714" s="10"/>
      <c r="O714" s="10"/>
    </row>
    <row r="715" spans="1:15">
      <c r="A715" s="4">
        <v>43707.666666666664</v>
      </c>
      <c r="B715">
        <v>30</v>
      </c>
      <c r="C715">
        <v>16</v>
      </c>
      <c r="D715">
        <v>87</v>
      </c>
      <c r="E715" t="s">
        <v>140</v>
      </c>
      <c r="F715" t="s">
        <v>56</v>
      </c>
      <c r="G715" t="s">
        <v>75</v>
      </c>
      <c r="H715" t="s">
        <v>65</v>
      </c>
      <c r="I715" t="s">
        <v>17</v>
      </c>
      <c r="J715" t="s">
        <v>63</v>
      </c>
      <c r="K715" t="s">
        <v>19</v>
      </c>
      <c r="L715" t="s">
        <v>20</v>
      </c>
      <c r="M715" s="20">
        <f>VLOOKUP(Table3[[#This Row],[Condition]],$O$8:$P$28,2)</f>
        <v>13</v>
      </c>
      <c r="N715" s="10"/>
      <c r="O715" s="10"/>
    </row>
    <row r="716" spans="1:15">
      <c r="A716" s="4">
        <v>43707.708333333336</v>
      </c>
      <c r="B716">
        <v>30</v>
      </c>
      <c r="C716">
        <v>17</v>
      </c>
      <c r="D716">
        <v>84</v>
      </c>
      <c r="E716" t="s">
        <v>53</v>
      </c>
      <c r="F716" t="s">
        <v>66</v>
      </c>
      <c r="G716" t="s">
        <v>75</v>
      </c>
      <c r="H716" t="s">
        <v>82</v>
      </c>
      <c r="I716" t="s">
        <v>17</v>
      </c>
      <c r="J716" t="s">
        <v>100</v>
      </c>
      <c r="K716" t="s">
        <v>19</v>
      </c>
      <c r="L716" t="s">
        <v>20</v>
      </c>
      <c r="M716" s="20">
        <f>VLOOKUP(Table3[[#This Row],[Condition]],$O$8:$P$28,2)</f>
        <v>13</v>
      </c>
      <c r="N716" s="10"/>
      <c r="O716" s="10"/>
    </row>
    <row r="717" spans="1:15">
      <c r="A717" s="4">
        <v>43707.75</v>
      </c>
      <c r="B717">
        <v>30</v>
      </c>
      <c r="C717">
        <v>18</v>
      </c>
      <c r="D717">
        <v>80</v>
      </c>
      <c r="E717" t="s">
        <v>53</v>
      </c>
      <c r="F717" t="s">
        <v>43</v>
      </c>
      <c r="G717" t="s">
        <v>75</v>
      </c>
      <c r="H717" t="s">
        <v>49</v>
      </c>
      <c r="I717" t="s">
        <v>17</v>
      </c>
      <c r="J717" t="s">
        <v>18</v>
      </c>
      <c r="K717" t="s">
        <v>19</v>
      </c>
      <c r="L717" t="s">
        <v>20</v>
      </c>
      <c r="M717" s="20">
        <f>VLOOKUP(Table3[[#This Row],[Condition]],$O$8:$P$28,2)</f>
        <v>13</v>
      </c>
      <c r="N717" s="10"/>
      <c r="O717" s="10"/>
    </row>
    <row r="718" spans="1:15">
      <c r="A718" s="4">
        <v>43707.791666666664</v>
      </c>
      <c r="B718">
        <v>30</v>
      </c>
      <c r="C718">
        <v>19</v>
      </c>
      <c r="D718">
        <v>78</v>
      </c>
      <c r="E718" t="s">
        <v>53</v>
      </c>
      <c r="F718" t="s">
        <v>89</v>
      </c>
      <c r="G718" t="s">
        <v>75</v>
      </c>
      <c r="H718" t="s">
        <v>62</v>
      </c>
      <c r="I718" t="s">
        <v>17</v>
      </c>
      <c r="J718" t="s">
        <v>35</v>
      </c>
      <c r="K718" t="s">
        <v>19</v>
      </c>
      <c r="L718" t="s">
        <v>30</v>
      </c>
      <c r="M718" s="20">
        <f>VLOOKUP(Table3[[#This Row],[Condition]],$O$8:$P$28,2)</f>
        <v>17</v>
      </c>
      <c r="N718" s="10"/>
      <c r="O718" s="10"/>
    </row>
    <row r="719" spans="1:15">
      <c r="A719" s="4">
        <v>43707.833333333336</v>
      </c>
      <c r="B719">
        <v>30</v>
      </c>
      <c r="C719">
        <v>20</v>
      </c>
      <c r="D719">
        <v>77</v>
      </c>
      <c r="E719" t="s">
        <v>140</v>
      </c>
      <c r="F719" t="s">
        <v>43</v>
      </c>
      <c r="G719" t="s">
        <v>75</v>
      </c>
      <c r="H719" t="s">
        <v>52</v>
      </c>
      <c r="I719" t="s">
        <v>17</v>
      </c>
      <c r="J719" t="s">
        <v>42</v>
      </c>
      <c r="K719" t="s">
        <v>19</v>
      </c>
      <c r="L719" t="s">
        <v>30</v>
      </c>
      <c r="M719" s="20">
        <f>VLOOKUP(Table3[[#This Row],[Condition]],$O$8:$P$28,2)</f>
        <v>17</v>
      </c>
      <c r="N719" s="10"/>
      <c r="O719" s="10"/>
    </row>
    <row r="720" spans="1:15">
      <c r="A720" s="4">
        <v>43707.875</v>
      </c>
      <c r="B720">
        <v>30</v>
      </c>
      <c r="C720">
        <v>21</v>
      </c>
      <c r="D720">
        <v>77</v>
      </c>
      <c r="E720" t="s">
        <v>58</v>
      </c>
      <c r="F720" t="s">
        <v>89</v>
      </c>
      <c r="G720" t="s">
        <v>75</v>
      </c>
      <c r="H720" t="s">
        <v>41</v>
      </c>
      <c r="I720" t="s">
        <v>17</v>
      </c>
      <c r="J720" t="s">
        <v>46</v>
      </c>
      <c r="K720" t="s">
        <v>19</v>
      </c>
      <c r="L720" t="s">
        <v>36</v>
      </c>
      <c r="M720" s="20">
        <f>VLOOKUP(Table3[[#This Row],[Condition]],$O$8:$P$28,2)</f>
        <v>21</v>
      </c>
      <c r="N720" s="10"/>
      <c r="O720" s="10"/>
    </row>
    <row r="721" spans="1:15">
      <c r="A721" s="4">
        <v>43707.916666666664</v>
      </c>
      <c r="B721">
        <v>30</v>
      </c>
      <c r="C721">
        <v>22</v>
      </c>
      <c r="D721">
        <v>76</v>
      </c>
      <c r="E721" t="s">
        <v>53</v>
      </c>
      <c r="F721" t="s">
        <v>72</v>
      </c>
      <c r="G721" t="s">
        <v>75</v>
      </c>
      <c r="H721" t="s">
        <v>16</v>
      </c>
      <c r="I721" t="s">
        <v>17</v>
      </c>
      <c r="J721" t="s">
        <v>85</v>
      </c>
      <c r="K721" t="s">
        <v>19</v>
      </c>
      <c r="L721" t="s">
        <v>36</v>
      </c>
      <c r="M721" s="20">
        <f>VLOOKUP(Table3[[#This Row],[Condition]],$O$8:$P$28,2)</f>
        <v>21</v>
      </c>
      <c r="N721" s="10"/>
      <c r="O721" s="10"/>
    </row>
    <row r="722" spans="1:15">
      <c r="A722" s="4">
        <v>43707.958333333336</v>
      </c>
      <c r="B722">
        <v>30</v>
      </c>
      <c r="C722">
        <v>23</v>
      </c>
      <c r="D722">
        <v>75</v>
      </c>
      <c r="E722" t="s">
        <v>140</v>
      </c>
      <c r="F722" t="s">
        <v>89</v>
      </c>
      <c r="G722" t="s">
        <v>75</v>
      </c>
      <c r="H722" t="s">
        <v>26</v>
      </c>
      <c r="I722" t="s">
        <v>17</v>
      </c>
      <c r="J722" t="s">
        <v>83</v>
      </c>
      <c r="K722" t="s">
        <v>19</v>
      </c>
      <c r="L722" t="s">
        <v>30</v>
      </c>
      <c r="M722" s="20">
        <f>VLOOKUP(Table3[[#This Row],[Condition]],$O$8:$P$28,2)</f>
        <v>17</v>
      </c>
      <c r="N722" s="10"/>
      <c r="O722" s="10"/>
    </row>
    <row r="723" spans="1:15">
      <c r="A723" s="4">
        <v>43708</v>
      </c>
      <c r="B723">
        <v>31</v>
      </c>
      <c r="C723">
        <v>0</v>
      </c>
      <c r="D723">
        <v>74</v>
      </c>
      <c r="E723" t="s">
        <v>53</v>
      </c>
      <c r="F723" t="s">
        <v>134</v>
      </c>
      <c r="G723" t="s">
        <v>75</v>
      </c>
      <c r="H723" t="s">
        <v>26</v>
      </c>
      <c r="I723" t="s">
        <v>17</v>
      </c>
      <c r="J723" t="s">
        <v>83</v>
      </c>
      <c r="K723" t="s">
        <v>19</v>
      </c>
      <c r="L723" t="s">
        <v>20</v>
      </c>
      <c r="M723" s="20">
        <f>VLOOKUP(Table3[[#This Row],[Condition]],$O$8:$P$28,2)</f>
        <v>13</v>
      </c>
      <c r="N723" s="10"/>
      <c r="O723" s="10"/>
    </row>
    <row r="724" spans="1:15">
      <c r="A724" s="4">
        <v>43708.041666666664</v>
      </c>
      <c r="B724">
        <v>31</v>
      </c>
      <c r="C724">
        <v>1</v>
      </c>
      <c r="D724">
        <v>73</v>
      </c>
      <c r="E724" t="s">
        <v>53</v>
      </c>
      <c r="F724" t="s">
        <v>77</v>
      </c>
      <c r="G724" t="s">
        <v>29</v>
      </c>
      <c r="H724" t="s">
        <v>16</v>
      </c>
      <c r="I724" t="s">
        <v>17</v>
      </c>
      <c r="J724" t="s">
        <v>85</v>
      </c>
      <c r="K724" t="s">
        <v>19</v>
      </c>
      <c r="L724" t="s">
        <v>20</v>
      </c>
      <c r="M724" s="20">
        <f>VLOOKUP(Table3[[#This Row],[Condition]],$O$8:$P$28,2)</f>
        <v>13</v>
      </c>
      <c r="N724" s="10"/>
      <c r="O724" s="10"/>
    </row>
    <row r="725" spans="1:15">
      <c r="A725" s="4">
        <v>43708.083333333336</v>
      </c>
      <c r="B725">
        <v>31</v>
      </c>
      <c r="C725">
        <v>2</v>
      </c>
      <c r="D725">
        <v>73</v>
      </c>
      <c r="E725" t="s">
        <v>53</v>
      </c>
      <c r="F725" t="s">
        <v>77</v>
      </c>
      <c r="G725" t="s">
        <v>34</v>
      </c>
      <c r="H725" t="s">
        <v>17</v>
      </c>
      <c r="I725" t="s">
        <v>17</v>
      </c>
      <c r="J725" t="s">
        <v>85</v>
      </c>
      <c r="K725" t="s">
        <v>19</v>
      </c>
      <c r="L725" t="s">
        <v>20</v>
      </c>
      <c r="M725" s="20">
        <f>VLOOKUP(Table3[[#This Row],[Condition]],$O$8:$P$28,2)</f>
        <v>13</v>
      </c>
      <c r="N725" s="10"/>
      <c r="O725" s="10"/>
    </row>
    <row r="726" spans="1:15">
      <c r="A726" s="4">
        <v>43708.125</v>
      </c>
      <c r="B726">
        <v>31</v>
      </c>
      <c r="C726">
        <v>3</v>
      </c>
      <c r="D726">
        <v>72</v>
      </c>
      <c r="E726" t="s">
        <v>60</v>
      </c>
      <c r="F726" t="s">
        <v>134</v>
      </c>
      <c r="G726" t="s">
        <v>29</v>
      </c>
      <c r="H726" t="s">
        <v>26</v>
      </c>
      <c r="I726" t="s">
        <v>17</v>
      </c>
      <c r="J726" t="s">
        <v>83</v>
      </c>
      <c r="K726" t="s">
        <v>19</v>
      </c>
      <c r="L726" t="s">
        <v>20</v>
      </c>
      <c r="M726" s="20">
        <f>VLOOKUP(Table3[[#This Row],[Condition]],$O$8:$P$28,2)</f>
        <v>13</v>
      </c>
      <c r="N726" s="10"/>
      <c r="O726" s="10"/>
    </row>
    <row r="727" spans="1:15">
      <c r="A727" s="4">
        <v>43708.166666666664</v>
      </c>
      <c r="B727">
        <v>31</v>
      </c>
      <c r="C727">
        <v>4</v>
      </c>
      <c r="D727">
        <v>72</v>
      </c>
      <c r="E727" t="s">
        <v>58</v>
      </c>
      <c r="F727" t="s">
        <v>77</v>
      </c>
      <c r="G727" t="s">
        <v>15</v>
      </c>
      <c r="H727" t="s">
        <v>41</v>
      </c>
      <c r="I727" t="s">
        <v>17</v>
      </c>
      <c r="J727" t="s">
        <v>88</v>
      </c>
      <c r="K727" t="s">
        <v>19</v>
      </c>
      <c r="L727" t="s">
        <v>20</v>
      </c>
      <c r="M727" s="20">
        <f>VLOOKUP(Table3[[#This Row],[Condition]],$O$8:$P$28,2)</f>
        <v>13</v>
      </c>
      <c r="N727" s="10"/>
      <c r="O727" s="10"/>
    </row>
    <row r="728" spans="1:15">
      <c r="A728" s="4">
        <v>43708.208333333336</v>
      </c>
      <c r="B728">
        <v>31</v>
      </c>
      <c r="C728">
        <v>5</v>
      </c>
      <c r="D728">
        <v>70</v>
      </c>
      <c r="E728" t="s">
        <v>58</v>
      </c>
      <c r="F728" t="s">
        <v>160</v>
      </c>
      <c r="G728" t="s">
        <v>33</v>
      </c>
      <c r="H728" t="s">
        <v>62</v>
      </c>
      <c r="I728" t="s">
        <v>17</v>
      </c>
      <c r="J728" t="s">
        <v>198</v>
      </c>
      <c r="K728" t="s">
        <v>19</v>
      </c>
      <c r="L728" t="s">
        <v>20</v>
      </c>
      <c r="M728" s="20">
        <f>VLOOKUP(Table3[[#This Row],[Condition]],$O$8:$P$28,2)</f>
        <v>13</v>
      </c>
      <c r="N728" s="10"/>
      <c r="O728" s="10"/>
    </row>
    <row r="729" spans="1:15">
      <c r="A729" s="4">
        <v>43708.25</v>
      </c>
      <c r="B729">
        <v>31</v>
      </c>
      <c r="C729">
        <v>6</v>
      </c>
      <c r="D729">
        <v>74</v>
      </c>
      <c r="E729" t="s">
        <v>53</v>
      </c>
      <c r="F729" t="s">
        <v>134</v>
      </c>
      <c r="G729" t="s">
        <v>33</v>
      </c>
      <c r="H729" t="s">
        <v>41</v>
      </c>
      <c r="I729" t="s">
        <v>17</v>
      </c>
      <c r="J729" t="s">
        <v>196</v>
      </c>
      <c r="K729" t="s">
        <v>19</v>
      </c>
      <c r="L729" t="s">
        <v>20</v>
      </c>
      <c r="M729" s="20">
        <f>VLOOKUP(Table3[[#This Row],[Condition]],$O$8:$P$28,2)</f>
        <v>13</v>
      </c>
      <c r="N729" s="10"/>
      <c r="O729" s="10"/>
    </row>
    <row r="730" spans="1:15">
      <c r="A730" s="4">
        <v>43708.291666666664</v>
      </c>
      <c r="B730">
        <v>31</v>
      </c>
      <c r="C730">
        <v>7</v>
      </c>
      <c r="D730">
        <v>78</v>
      </c>
      <c r="E730" t="s">
        <v>58</v>
      </c>
      <c r="F730" t="s">
        <v>67</v>
      </c>
      <c r="G730" t="s">
        <v>48</v>
      </c>
      <c r="H730" t="s">
        <v>45</v>
      </c>
      <c r="I730" t="s">
        <v>17</v>
      </c>
      <c r="J730" t="s">
        <v>197</v>
      </c>
      <c r="K730" t="s">
        <v>19</v>
      </c>
      <c r="L730" t="s">
        <v>20</v>
      </c>
      <c r="M730" s="20">
        <f>VLOOKUP(Table3[[#This Row],[Condition]],$O$8:$P$28,2)</f>
        <v>13</v>
      </c>
      <c r="N730" s="10"/>
      <c r="O730" s="10"/>
    </row>
    <row r="731" spans="1:15">
      <c r="A731" s="4">
        <v>43708.333333333336</v>
      </c>
      <c r="B731">
        <v>31</v>
      </c>
      <c r="C731">
        <v>8</v>
      </c>
      <c r="D731">
        <v>80</v>
      </c>
      <c r="E731" t="s">
        <v>60</v>
      </c>
      <c r="F731" t="s">
        <v>133</v>
      </c>
      <c r="G731" t="s">
        <v>55</v>
      </c>
      <c r="H731" t="s">
        <v>65</v>
      </c>
      <c r="I731" t="s">
        <v>17</v>
      </c>
      <c r="J731" t="s">
        <v>201</v>
      </c>
      <c r="K731" t="s">
        <v>19</v>
      </c>
      <c r="L731" t="s">
        <v>30</v>
      </c>
      <c r="M731" s="20">
        <f>VLOOKUP(Table3[[#This Row],[Condition]],$O$8:$P$28,2)</f>
        <v>17</v>
      </c>
      <c r="N731" s="10"/>
      <c r="O731" s="10"/>
    </row>
    <row r="732" spans="1:15">
      <c r="A732" s="4">
        <v>43708.375</v>
      </c>
      <c r="B732">
        <v>31</v>
      </c>
      <c r="C732">
        <v>9</v>
      </c>
      <c r="D732">
        <v>83</v>
      </c>
      <c r="E732" t="s">
        <v>140</v>
      </c>
      <c r="F732" t="s">
        <v>61</v>
      </c>
      <c r="G732" t="s">
        <v>33</v>
      </c>
      <c r="H732" t="s">
        <v>52</v>
      </c>
      <c r="I732" t="s">
        <v>17</v>
      </c>
      <c r="J732" t="s">
        <v>201</v>
      </c>
      <c r="K732" t="s">
        <v>19</v>
      </c>
      <c r="L732" t="s">
        <v>30</v>
      </c>
      <c r="M732" s="20">
        <f>VLOOKUP(Table3[[#This Row],[Condition]],$O$8:$P$28,2)</f>
        <v>17</v>
      </c>
      <c r="N732" s="10"/>
      <c r="O732" s="10"/>
    </row>
    <row r="733" spans="1:15">
      <c r="A733" s="4">
        <v>43708.416666666664</v>
      </c>
      <c r="B733">
        <v>31</v>
      </c>
      <c r="C733">
        <v>10</v>
      </c>
      <c r="D733">
        <v>86</v>
      </c>
      <c r="E733" t="s">
        <v>140</v>
      </c>
      <c r="F733" t="s">
        <v>162</v>
      </c>
      <c r="G733" t="s">
        <v>55</v>
      </c>
      <c r="H733" t="s">
        <v>52</v>
      </c>
      <c r="I733" t="s">
        <v>17</v>
      </c>
      <c r="J733" t="s">
        <v>201</v>
      </c>
      <c r="K733" t="s">
        <v>19</v>
      </c>
      <c r="L733" t="s">
        <v>30</v>
      </c>
      <c r="M733" s="20">
        <f>VLOOKUP(Table3[[#This Row],[Condition]],$O$8:$P$28,2)</f>
        <v>17</v>
      </c>
      <c r="N733" s="10"/>
      <c r="O733" s="10"/>
    </row>
    <row r="734" spans="1:15">
      <c r="A734" s="4">
        <v>43708.458333333336</v>
      </c>
      <c r="B734">
        <v>31</v>
      </c>
      <c r="C734">
        <v>11</v>
      </c>
      <c r="D734">
        <v>87</v>
      </c>
      <c r="E734" t="s">
        <v>168</v>
      </c>
      <c r="F734" t="s">
        <v>119</v>
      </c>
      <c r="G734" t="s">
        <v>48</v>
      </c>
      <c r="H734" t="s">
        <v>52</v>
      </c>
      <c r="I734" t="s">
        <v>17</v>
      </c>
      <c r="J734" t="s">
        <v>200</v>
      </c>
      <c r="K734" t="s">
        <v>19</v>
      </c>
      <c r="L734" t="s">
        <v>30</v>
      </c>
      <c r="M734" s="20">
        <f>VLOOKUP(Table3[[#This Row],[Condition]],$O$8:$P$28,2)</f>
        <v>17</v>
      </c>
      <c r="N734" s="10"/>
      <c r="O734" s="10"/>
    </row>
    <row r="735" spans="1:15">
      <c r="A735" s="4">
        <v>43708.5</v>
      </c>
      <c r="B735">
        <v>31</v>
      </c>
      <c r="C735">
        <v>12</v>
      </c>
      <c r="D735">
        <v>88</v>
      </c>
      <c r="E735" t="s">
        <v>140</v>
      </c>
      <c r="F735" t="s">
        <v>59</v>
      </c>
      <c r="G735" t="s">
        <v>92</v>
      </c>
      <c r="H735" t="s">
        <v>26</v>
      </c>
      <c r="I735" t="s">
        <v>17</v>
      </c>
      <c r="J735" t="s">
        <v>200</v>
      </c>
      <c r="K735" t="s">
        <v>19</v>
      </c>
      <c r="L735" t="s">
        <v>20</v>
      </c>
      <c r="M735" s="20">
        <f>VLOOKUP(Table3[[#This Row],[Condition]],$O$8:$P$28,2)</f>
        <v>13</v>
      </c>
      <c r="N735" s="10"/>
      <c r="O735" s="10"/>
    </row>
    <row r="736" spans="1:15">
      <c r="A736" s="4">
        <v>43708.541666666664</v>
      </c>
      <c r="B736">
        <v>31</v>
      </c>
      <c r="C736">
        <v>13</v>
      </c>
      <c r="D736">
        <v>89</v>
      </c>
      <c r="E736" t="s">
        <v>140</v>
      </c>
      <c r="F736" t="s">
        <v>126</v>
      </c>
      <c r="G736" t="s">
        <v>34</v>
      </c>
      <c r="H736" t="s">
        <v>17</v>
      </c>
      <c r="I736" t="s">
        <v>17</v>
      </c>
      <c r="J736" t="s">
        <v>197</v>
      </c>
      <c r="K736" t="s">
        <v>19</v>
      </c>
      <c r="L736" t="s">
        <v>20</v>
      </c>
      <c r="M736" s="20">
        <f>VLOOKUP(Table3[[#This Row],[Condition]],$O$8:$P$28,2)</f>
        <v>13</v>
      </c>
      <c r="N736" s="10"/>
      <c r="O736" s="10"/>
    </row>
    <row r="737" spans="1:15">
      <c r="A737" s="4">
        <v>43708.583333333336</v>
      </c>
      <c r="B737">
        <v>31</v>
      </c>
      <c r="C737">
        <v>14</v>
      </c>
      <c r="D737">
        <v>90</v>
      </c>
      <c r="E737" t="s">
        <v>60</v>
      </c>
      <c r="F737" t="s">
        <v>126</v>
      </c>
      <c r="G737" t="s">
        <v>55</v>
      </c>
      <c r="H737" t="s">
        <v>52</v>
      </c>
      <c r="I737" t="s">
        <v>17</v>
      </c>
      <c r="J737" t="s">
        <v>196</v>
      </c>
      <c r="K737" t="s">
        <v>19</v>
      </c>
      <c r="L737" t="s">
        <v>20</v>
      </c>
      <c r="M737" s="20">
        <f>VLOOKUP(Table3[[#This Row],[Condition]],$O$8:$P$28,2)</f>
        <v>13</v>
      </c>
      <c r="N737" s="10"/>
      <c r="O737" s="10"/>
    </row>
    <row r="738" spans="1:15">
      <c r="A738" s="4">
        <v>43708.625</v>
      </c>
      <c r="B738">
        <v>31</v>
      </c>
      <c r="C738">
        <v>15</v>
      </c>
      <c r="D738">
        <v>90</v>
      </c>
      <c r="E738" t="s">
        <v>60</v>
      </c>
      <c r="F738" t="s">
        <v>126</v>
      </c>
      <c r="G738" t="s">
        <v>55</v>
      </c>
      <c r="H738" t="s">
        <v>52</v>
      </c>
      <c r="I738" t="s">
        <v>17</v>
      </c>
      <c r="J738" t="s">
        <v>198</v>
      </c>
      <c r="K738" t="s">
        <v>19</v>
      </c>
      <c r="L738" t="s">
        <v>20</v>
      </c>
      <c r="M738" s="20">
        <f>VLOOKUP(Table3[[#This Row],[Condition]],$O$8:$P$28,2)</f>
        <v>13</v>
      </c>
      <c r="N738" s="10"/>
      <c r="O738" s="10"/>
    </row>
    <row r="739" spans="1:15">
      <c r="A739" s="4">
        <v>43708.666666666664</v>
      </c>
      <c r="B739">
        <v>31</v>
      </c>
      <c r="C739">
        <v>16</v>
      </c>
      <c r="D739">
        <v>88</v>
      </c>
      <c r="E739" t="s">
        <v>58</v>
      </c>
      <c r="F739" t="s">
        <v>54</v>
      </c>
      <c r="G739" t="s">
        <v>64</v>
      </c>
      <c r="H739" t="s">
        <v>82</v>
      </c>
      <c r="I739" t="s">
        <v>17</v>
      </c>
      <c r="J739" t="s">
        <v>198</v>
      </c>
      <c r="K739" t="s">
        <v>19</v>
      </c>
      <c r="L739" t="s">
        <v>20</v>
      </c>
      <c r="M739" s="20">
        <f>VLOOKUP(Table3[[#This Row],[Condition]],$O$8:$P$28,2)</f>
        <v>13</v>
      </c>
      <c r="N739" s="10"/>
      <c r="O739" s="10"/>
    </row>
    <row r="740" spans="1:15">
      <c r="A740" s="4">
        <v>43708.708333333336</v>
      </c>
      <c r="B740">
        <v>31</v>
      </c>
      <c r="C740">
        <v>17</v>
      </c>
      <c r="D740">
        <v>85</v>
      </c>
      <c r="E740" t="s">
        <v>50</v>
      </c>
      <c r="F740" t="s">
        <v>66</v>
      </c>
      <c r="G740" t="s">
        <v>64</v>
      </c>
      <c r="H740" t="s">
        <v>49</v>
      </c>
      <c r="I740" t="s">
        <v>17</v>
      </c>
      <c r="J740" t="s">
        <v>196</v>
      </c>
      <c r="K740" t="s">
        <v>19</v>
      </c>
      <c r="L740" t="s">
        <v>20</v>
      </c>
      <c r="M740" s="20">
        <f>VLOOKUP(Table3[[#This Row],[Condition]],$O$8:$P$28,2)</f>
        <v>13</v>
      </c>
      <c r="N740" s="10"/>
      <c r="O740" s="10"/>
    </row>
    <row r="741" spans="1:15">
      <c r="A741" s="4">
        <v>43708.75</v>
      </c>
      <c r="B741">
        <v>31</v>
      </c>
      <c r="C741">
        <v>18</v>
      </c>
      <c r="D741">
        <v>82</v>
      </c>
      <c r="E741" t="s">
        <v>58</v>
      </c>
      <c r="F741" t="s">
        <v>91</v>
      </c>
      <c r="G741" t="s">
        <v>57</v>
      </c>
      <c r="H741" t="s">
        <v>65</v>
      </c>
      <c r="I741" t="s">
        <v>17</v>
      </c>
      <c r="J741" t="s">
        <v>197</v>
      </c>
      <c r="K741" t="s">
        <v>19</v>
      </c>
      <c r="L741" t="s">
        <v>30</v>
      </c>
      <c r="M741" s="20">
        <f>VLOOKUP(Table3[[#This Row],[Condition]],$O$8:$P$28,2)</f>
        <v>17</v>
      </c>
      <c r="N741" s="10"/>
      <c r="O741" s="10"/>
    </row>
    <row r="742" spans="1:15">
      <c r="A742" s="4">
        <v>43708.791666666664</v>
      </c>
      <c r="B742">
        <v>31</v>
      </c>
      <c r="C742">
        <v>19</v>
      </c>
      <c r="D742">
        <v>81</v>
      </c>
      <c r="E742" t="s">
        <v>58</v>
      </c>
      <c r="F742" t="s">
        <v>133</v>
      </c>
      <c r="G742" t="s">
        <v>55</v>
      </c>
      <c r="H742" t="s">
        <v>45</v>
      </c>
      <c r="I742" t="s">
        <v>17</v>
      </c>
      <c r="J742" t="s">
        <v>200</v>
      </c>
      <c r="K742" t="s">
        <v>19</v>
      </c>
      <c r="L742" t="s">
        <v>30</v>
      </c>
      <c r="M742" s="20">
        <f>VLOOKUP(Table3[[#This Row],[Condition]],$O$8:$P$28,2)</f>
        <v>17</v>
      </c>
      <c r="N742" s="10"/>
      <c r="O742" s="10"/>
    </row>
    <row r="743" spans="1:15">
      <c r="A743" s="4">
        <v>43708.833333333336</v>
      </c>
      <c r="B743">
        <v>31</v>
      </c>
      <c r="C743">
        <v>20</v>
      </c>
      <c r="D743">
        <v>80</v>
      </c>
      <c r="E743" t="s">
        <v>58</v>
      </c>
      <c r="F743" t="s">
        <v>47</v>
      </c>
      <c r="G743" t="s">
        <v>57</v>
      </c>
      <c r="H743" t="s">
        <v>45</v>
      </c>
      <c r="I743" t="s">
        <v>17</v>
      </c>
      <c r="J743" t="s">
        <v>202</v>
      </c>
      <c r="K743" t="s">
        <v>19</v>
      </c>
      <c r="L743" t="s">
        <v>20</v>
      </c>
      <c r="M743" s="20">
        <f>VLOOKUP(Table3[[#This Row],[Condition]],$O$8:$P$28,2)</f>
        <v>13</v>
      </c>
      <c r="N743" s="10"/>
      <c r="O743" s="10"/>
    </row>
    <row r="744" spans="1:15">
      <c r="A744" s="4">
        <v>43708.875</v>
      </c>
      <c r="B744">
        <v>31</v>
      </c>
      <c r="C744">
        <v>21</v>
      </c>
      <c r="D744">
        <v>79</v>
      </c>
      <c r="E744" t="s">
        <v>60</v>
      </c>
      <c r="F744" t="s">
        <v>47</v>
      </c>
      <c r="G744" t="s">
        <v>55</v>
      </c>
      <c r="H744" t="s">
        <v>82</v>
      </c>
      <c r="I744" t="s">
        <v>17</v>
      </c>
      <c r="J744" t="s">
        <v>207</v>
      </c>
      <c r="K744" t="s">
        <v>19</v>
      </c>
      <c r="L744" t="s">
        <v>20</v>
      </c>
      <c r="M744" s="20">
        <f>VLOOKUP(Table3[[#This Row],[Condition]],$O$8:$P$28,2)</f>
        <v>13</v>
      </c>
      <c r="N744" s="10"/>
      <c r="O744" s="10"/>
    </row>
    <row r="745" spans="1:15">
      <c r="A745" s="4">
        <v>43708.916666666664</v>
      </c>
      <c r="B745">
        <v>31</v>
      </c>
      <c r="C745">
        <v>22</v>
      </c>
      <c r="D745">
        <v>78</v>
      </c>
      <c r="E745" t="s">
        <v>140</v>
      </c>
      <c r="F745" t="s">
        <v>47</v>
      </c>
      <c r="G745" t="s">
        <v>55</v>
      </c>
      <c r="H745" t="s">
        <v>49</v>
      </c>
      <c r="I745" t="s">
        <v>17</v>
      </c>
      <c r="J745" t="s">
        <v>207</v>
      </c>
      <c r="K745" t="s">
        <v>19</v>
      </c>
      <c r="L745" t="s">
        <v>23</v>
      </c>
      <c r="M745" s="20">
        <f>VLOOKUP(Table3[[#This Row],[Condition]],$O$8:$P$28,2)</f>
        <v>11</v>
      </c>
      <c r="N745" s="10"/>
      <c r="O745" s="10"/>
    </row>
    <row r="746" spans="1:15">
      <c r="A746" s="4">
        <v>43708.958333333336</v>
      </c>
      <c r="B746">
        <v>31</v>
      </c>
      <c r="C746">
        <v>23</v>
      </c>
      <c r="D746">
        <v>76</v>
      </c>
      <c r="E746" t="s">
        <v>58</v>
      </c>
      <c r="F746" t="s">
        <v>97</v>
      </c>
      <c r="G746" t="s">
        <v>57</v>
      </c>
      <c r="H746" t="s">
        <v>52</v>
      </c>
      <c r="I746" t="s">
        <v>17</v>
      </c>
      <c r="J746" t="s">
        <v>208</v>
      </c>
      <c r="K746" t="s">
        <v>19</v>
      </c>
      <c r="L746" t="s">
        <v>23</v>
      </c>
      <c r="M746" s="20">
        <f>VLOOKUP(Table3[[#This Row],[Condition]],$O$8:$P$28,2)</f>
        <v>11</v>
      </c>
      <c r="N746" s="10"/>
      <c r="O746" s="10"/>
    </row>
    <row r="747" spans="1:15">
      <c r="A747" s="4">
        <v>43709</v>
      </c>
      <c r="B747">
        <v>1</v>
      </c>
      <c r="C747">
        <v>0</v>
      </c>
      <c r="D747">
        <v>75</v>
      </c>
      <c r="E747" t="s">
        <v>32</v>
      </c>
      <c r="F747" t="s">
        <v>77</v>
      </c>
      <c r="G747" t="s">
        <v>64</v>
      </c>
      <c r="H747" t="s">
        <v>52</v>
      </c>
      <c r="I747" t="s">
        <v>17</v>
      </c>
      <c r="J747" t="s">
        <v>209</v>
      </c>
      <c r="K747" t="s">
        <v>19</v>
      </c>
      <c r="L747" t="s">
        <v>23</v>
      </c>
      <c r="M747" s="20">
        <f>VLOOKUP(Table3[[#This Row],[Condition]],$O$8:$P$28,2)</f>
        <v>11</v>
      </c>
      <c r="N747" s="10"/>
      <c r="O747" s="10"/>
    </row>
    <row r="748" spans="1:15">
      <c r="A748" s="4">
        <v>43709.041666666664</v>
      </c>
      <c r="B748">
        <v>1</v>
      </c>
      <c r="C748">
        <v>1</v>
      </c>
      <c r="D748">
        <v>73</v>
      </c>
      <c r="E748" t="s">
        <v>32</v>
      </c>
      <c r="F748" t="s">
        <v>160</v>
      </c>
      <c r="G748" t="s">
        <v>64</v>
      </c>
      <c r="H748" t="s">
        <v>49</v>
      </c>
      <c r="I748" t="s">
        <v>17</v>
      </c>
      <c r="J748" t="s">
        <v>208</v>
      </c>
      <c r="K748" t="s">
        <v>19</v>
      </c>
      <c r="L748" t="s">
        <v>23</v>
      </c>
      <c r="M748" s="20">
        <f>VLOOKUP(Table3[[#This Row],[Condition]],$O$8:$P$28,2)</f>
        <v>11</v>
      </c>
      <c r="N748" s="10"/>
      <c r="O748" s="10"/>
    </row>
    <row r="749" spans="1:15">
      <c r="A749" s="4">
        <v>43709.083333333336</v>
      </c>
      <c r="B749">
        <v>1</v>
      </c>
      <c r="C749">
        <v>2</v>
      </c>
      <c r="D749">
        <v>73</v>
      </c>
      <c r="E749" t="s">
        <v>50</v>
      </c>
      <c r="F749" t="s">
        <v>79</v>
      </c>
      <c r="G749" t="s">
        <v>64</v>
      </c>
      <c r="H749" t="s">
        <v>62</v>
      </c>
      <c r="I749" t="s">
        <v>17</v>
      </c>
      <c r="J749" t="s">
        <v>209</v>
      </c>
      <c r="K749" t="s">
        <v>19</v>
      </c>
      <c r="L749" t="s">
        <v>23</v>
      </c>
      <c r="M749" s="20">
        <f>VLOOKUP(Table3[[#This Row],[Condition]],$O$8:$P$28,2)</f>
        <v>11</v>
      </c>
      <c r="N749" s="10"/>
      <c r="O749" s="10"/>
    </row>
    <row r="750" spans="1:15">
      <c r="A750" s="4">
        <v>43709.125</v>
      </c>
      <c r="B750">
        <v>1</v>
      </c>
      <c r="C750">
        <v>3</v>
      </c>
      <c r="D750">
        <v>72</v>
      </c>
      <c r="E750" t="s">
        <v>32</v>
      </c>
      <c r="F750" t="s">
        <v>25</v>
      </c>
      <c r="G750" t="s">
        <v>57</v>
      </c>
      <c r="H750" t="s">
        <v>16</v>
      </c>
      <c r="I750" t="s">
        <v>17</v>
      </c>
      <c r="J750" t="s">
        <v>209</v>
      </c>
      <c r="K750" t="s">
        <v>19</v>
      </c>
      <c r="L750" t="s">
        <v>23</v>
      </c>
      <c r="M750" s="20">
        <f>VLOOKUP(Table3[[#This Row],[Condition]],$O$8:$P$28,2)</f>
        <v>11</v>
      </c>
      <c r="N750" s="10"/>
      <c r="O750" s="10"/>
    </row>
    <row r="751" spans="1:15">
      <c r="A751" s="4">
        <v>43709.166666666664</v>
      </c>
      <c r="B751">
        <v>1</v>
      </c>
      <c r="C751">
        <v>4</v>
      </c>
      <c r="D751">
        <v>72</v>
      </c>
      <c r="E751" t="s">
        <v>32</v>
      </c>
      <c r="F751" t="s">
        <v>25</v>
      </c>
      <c r="G751" t="s">
        <v>57</v>
      </c>
      <c r="H751" t="s">
        <v>52</v>
      </c>
      <c r="I751" t="s">
        <v>17</v>
      </c>
      <c r="J751" t="s">
        <v>209</v>
      </c>
      <c r="K751" t="s">
        <v>19</v>
      </c>
      <c r="L751" t="s">
        <v>20</v>
      </c>
      <c r="M751" s="20">
        <f>VLOOKUP(Table3[[#This Row],[Condition]],$O$8:$P$28,2)</f>
        <v>13</v>
      </c>
      <c r="N751" s="10"/>
      <c r="O751" s="10"/>
    </row>
    <row r="752" spans="1:15">
      <c r="A752" s="4">
        <v>43709.208333333336</v>
      </c>
      <c r="B752">
        <v>1</v>
      </c>
      <c r="C752">
        <v>5</v>
      </c>
      <c r="D752">
        <v>72</v>
      </c>
      <c r="E752" t="s">
        <v>50</v>
      </c>
      <c r="F752" t="s">
        <v>160</v>
      </c>
      <c r="G752" t="s">
        <v>57</v>
      </c>
      <c r="H752" t="s">
        <v>26</v>
      </c>
      <c r="I752" t="s">
        <v>17</v>
      </c>
      <c r="J752" t="s">
        <v>210</v>
      </c>
      <c r="K752" t="s">
        <v>19</v>
      </c>
      <c r="L752" t="s">
        <v>20</v>
      </c>
      <c r="M752" s="20">
        <f>VLOOKUP(Table3[[#This Row],[Condition]],$O$8:$P$28,2)</f>
        <v>13</v>
      </c>
      <c r="N752" s="10"/>
      <c r="O752" s="10"/>
    </row>
    <row r="753" spans="1:15">
      <c r="A753" s="4">
        <v>43709.25</v>
      </c>
      <c r="B753">
        <v>1</v>
      </c>
      <c r="C753">
        <v>6</v>
      </c>
      <c r="D753">
        <v>72</v>
      </c>
      <c r="E753" t="s">
        <v>50</v>
      </c>
      <c r="F753" t="s">
        <v>160</v>
      </c>
      <c r="G753" t="s">
        <v>55</v>
      </c>
      <c r="H753" t="s">
        <v>62</v>
      </c>
      <c r="I753" t="s">
        <v>17</v>
      </c>
      <c r="J753" t="s">
        <v>209</v>
      </c>
      <c r="K753" t="s">
        <v>19</v>
      </c>
      <c r="L753" t="s">
        <v>20</v>
      </c>
      <c r="M753" s="20">
        <f>VLOOKUP(Table3[[#This Row],[Condition]],$O$8:$P$28,2)</f>
        <v>13</v>
      </c>
      <c r="N753" s="10"/>
      <c r="O753" s="10"/>
    </row>
    <row r="754" spans="1:15">
      <c r="A754" s="4">
        <v>43709.291666666664</v>
      </c>
      <c r="B754">
        <v>1</v>
      </c>
      <c r="C754">
        <v>7</v>
      </c>
      <c r="D754">
        <v>75</v>
      </c>
      <c r="E754" t="s">
        <v>53</v>
      </c>
      <c r="F754" t="s">
        <v>74</v>
      </c>
      <c r="G754" t="s">
        <v>64</v>
      </c>
      <c r="H754" t="s">
        <v>45</v>
      </c>
      <c r="I754" t="s">
        <v>17</v>
      </c>
      <c r="J754" t="s">
        <v>211</v>
      </c>
      <c r="K754" t="s">
        <v>19</v>
      </c>
      <c r="L754" t="s">
        <v>20</v>
      </c>
      <c r="M754" s="20">
        <f>VLOOKUP(Table3[[#This Row],[Condition]],$O$8:$P$28,2)</f>
        <v>13</v>
      </c>
      <c r="N754" s="10"/>
      <c r="O754" s="10"/>
    </row>
    <row r="755" spans="1:15">
      <c r="A755" s="4">
        <v>43709.333333333336</v>
      </c>
      <c r="B755">
        <v>1</v>
      </c>
      <c r="C755">
        <v>8</v>
      </c>
      <c r="D755">
        <v>76</v>
      </c>
      <c r="E755" t="s">
        <v>53</v>
      </c>
      <c r="F755" t="s">
        <v>72</v>
      </c>
      <c r="G755" t="s">
        <v>71</v>
      </c>
      <c r="H755" t="s">
        <v>82</v>
      </c>
      <c r="I755" t="s">
        <v>147</v>
      </c>
      <c r="J755" t="s">
        <v>212</v>
      </c>
      <c r="K755" t="s">
        <v>19</v>
      </c>
      <c r="L755" t="s">
        <v>20</v>
      </c>
      <c r="M755" s="20">
        <f>VLOOKUP(Table3[[#This Row],[Condition]],$O$8:$P$28,2)</f>
        <v>13</v>
      </c>
      <c r="N755" s="10"/>
      <c r="O755" s="10"/>
    </row>
    <row r="756" spans="1:15">
      <c r="A756" s="4">
        <v>43709.375</v>
      </c>
      <c r="B756">
        <v>1</v>
      </c>
      <c r="C756">
        <v>9</v>
      </c>
      <c r="D756">
        <v>77</v>
      </c>
      <c r="E756" t="s">
        <v>53</v>
      </c>
      <c r="F756" t="s">
        <v>40</v>
      </c>
      <c r="G756" t="s">
        <v>64</v>
      </c>
      <c r="H756" t="s">
        <v>45</v>
      </c>
      <c r="I756" t="s">
        <v>17</v>
      </c>
      <c r="J756" t="s">
        <v>212</v>
      </c>
      <c r="K756" t="s">
        <v>19</v>
      </c>
      <c r="L756" t="s">
        <v>23</v>
      </c>
      <c r="M756" s="20">
        <f>VLOOKUP(Table3[[#This Row],[Condition]],$O$8:$P$28,2)</f>
        <v>11</v>
      </c>
      <c r="N756" s="10"/>
      <c r="O756" s="10"/>
    </row>
    <row r="757" spans="1:15">
      <c r="A757" s="4">
        <v>43709.416666666664</v>
      </c>
      <c r="B757">
        <v>1</v>
      </c>
      <c r="C757">
        <v>10</v>
      </c>
      <c r="D757">
        <v>78</v>
      </c>
      <c r="E757" t="s">
        <v>53</v>
      </c>
      <c r="F757" t="s">
        <v>89</v>
      </c>
      <c r="G757" t="s">
        <v>64</v>
      </c>
      <c r="H757" t="s">
        <v>45</v>
      </c>
      <c r="I757" t="s">
        <v>17</v>
      </c>
      <c r="J757" t="s">
        <v>213</v>
      </c>
      <c r="K757" t="s">
        <v>19</v>
      </c>
      <c r="L757" t="s">
        <v>23</v>
      </c>
      <c r="M757" s="20">
        <f>VLOOKUP(Table3[[#This Row],[Condition]],$O$8:$P$28,2)</f>
        <v>11</v>
      </c>
      <c r="N757" s="10"/>
      <c r="O757" s="10"/>
    </row>
    <row r="758" spans="1:15">
      <c r="A758" s="4">
        <v>43709.458333333336</v>
      </c>
      <c r="B758">
        <v>1</v>
      </c>
      <c r="C758">
        <v>11</v>
      </c>
      <c r="D758">
        <v>80</v>
      </c>
      <c r="E758" t="s">
        <v>53</v>
      </c>
      <c r="F758" t="s">
        <v>43</v>
      </c>
      <c r="G758" t="s">
        <v>64</v>
      </c>
      <c r="H758" t="s">
        <v>16</v>
      </c>
      <c r="I758" t="s">
        <v>17</v>
      </c>
      <c r="J758" t="s">
        <v>211</v>
      </c>
      <c r="K758" t="s">
        <v>19</v>
      </c>
      <c r="L758" t="s">
        <v>23</v>
      </c>
      <c r="M758" s="20">
        <f>VLOOKUP(Table3[[#This Row],[Condition]],$O$8:$P$28,2)</f>
        <v>11</v>
      </c>
      <c r="N758" s="10"/>
      <c r="O758" s="10"/>
    </row>
    <row r="759" spans="1:15">
      <c r="A759" s="4">
        <v>43709.5</v>
      </c>
      <c r="B759">
        <v>1</v>
      </c>
      <c r="C759">
        <v>12</v>
      </c>
      <c r="D759">
        <v>80</v>
      </c>
      <c r="E759" t="s">
        <v>53</v>
      </c>
      <c r="F759" t="s">
        <v>43</v>
      </c>
      <c r="G759" t="s">
        <v>92</v>
      </c>
      <c r="H759" t="s">
        <v>26</v>
      </c>
      <c r="I759" t="s">
        <v>17</v>
      </c>
      <c r="J759" t="s">
        <v>209</v>
      </c>
      <c r="K759" t="s">
        <v>19</v>
      </c>
      <c r="L759" t="s">
        <v>23</v>
      </c>
      <c r="M759" s="20">
        <f>VLOOKUP(Table3[[#This Row],[Condition]],$O$8:$P$28,2)</f>
        <v>11</v>
      </c>
      <c r="N759" s="10"/>
      <c r="O759" s="10"/>
    </row>
    <row r="760" spans="1:15">
      <c r="A760" s="4">
        <v>43709.541666666664</v>
      </c>
      <c r="B760">
        <v>1</v>
      </c>
      <c r="C760">
        <v>13</v>
      </c>
      <c r="D760">
        <v>81</v>
      </c>
      <c r="E760" t="s">
        <v>53</v>
      </c>
      <c r="F760" t="s">
        <v>47</v>
      </c>
      <c r="G760" t="s">
        <v>71</v>
      </c>
      <c r="H760" t="s">
        <v>16</v>
      </c>
      <c r="I760" t="s">
        <v>17</v>
      </c>
      <c r="J760" t="s">
        <v>207</v>
      </c>
      <c r="K760" t="s">
        <v>19</v>
      </c>
      <c r="L760" t="s">
        <v>23</v>
      </c>
      <c r="M760" s="20">
        <f>VLOOKUP(Table3[[#This Row],[Condition]],$O$8:$P$28,2)</f>
        <v>11</v>
      </c>
      <c r="N760" s="10"/>
      <c r="O760" s="10"/>
    </row>
    <row r="761" spans="1:15">
      <c r="A761" s="4">
        <v>43709.583333333336</v>
      </c>
      <c r="B761">
        <v>1</v>
      </c>
      <c r="C761">
        <v>14</v>
      </c>
      <c r="D761">
        <v>82</v>
      </c>
      <c r="E761" t="s">
        <v>50</v>
      </c>
      <c r="F761" t="s">
        <v>47</v>
      </c>
      <c r="G761" t="s">
        <v>64</v>
      </c>
      <c r="H761" t="s">
        <v>16</v>
      </c>
      <c r="I761" t="s">
        <v>17</v>
      </c>
      <c r="J761" t="s">
        <v>202</v>
      </c>
      <c r="K761" t="s">
        <v>19</v>
      </c>
      <c r="L761" t="s">
        <v>23</v>
      </c>
      <c r="M761" s="20">
        <f>VLOOKUP(Table3[[#This Row],[Condition]],$O$8:$P$28,2)</f>
        <v>11</v>
      </c>
      <c r="N761" s="10"/>
      <c r="O761" s="10"/>
    </row>
    <row r="762" spans="1:15">
      <c r="A762" s="4">
        <v>43709.625</v>
      </c>
      <c r="B762">
        <v>1</v>
      </c>
      <c r="C762">
        <v>15</v>
      </c>
      <c r="D762">
        <v>82</v>
      </c>
      <c r="E762" t="s">
        <v>50</v>
      </c>
      <c r="F762" t="s">
        <v>47</v>
      </c>
      <c r="G762" t="s">
        <v>64</v>
      </c>
      <c r="H762" t="s">
        <v>45</v>
      </c>
      <c r="I762" t="s">
        <v>17</v>
      </c>
      <c r="J762" t="s">
        <v>201</v>
      </c>
      <c r="K762" t="s">
        <v>19</v>
      </c>
      <c r="L762" t="s">
        <v>20</v>
      </c>
      <c r="M762" s="20">
        <f>VLOOKUP(Table3[[#This Row],[Condition]],$O$8:$P$28,2)</f>
        <v>13</v>
      </c>
      <c r="N762" s="10"/>
      <c r="O762" s="10"/>
    </row>
    <row r="763" spans="1:15">
      <c r="A763" s="4">
        <v>43709.666666666664</v>
      </c>
      <c r="B763">
        <v>1</v>
      </c>
      <c r="C763">
        <v>16</v>
      </c>
      <c r="D763">
        <v>82</v>
      </c>
      <c r="E763" t="s">
        <v>50</v>
      </c>
      <c r="F763" t="s">
        <v>47</v>
      </c>
      <c r="G763" t="s">
        <v>110</v>
      </c>
      <c r="H763" t="s">
        <v>52</v>
      </c>
      <c r="I763" t="s">
        <v>17</v>
      </c>
      <c r="J763" t="s">
        <v>200</v>
      </c>
      <c r="K763" t="s">
        <v>19</v>
      </c>
      <c r="L763" t="s">
        <v>20</v>
      </c>
      <c r="M763" s="20">
        <f>VLOOKUP(Table3[[#This Row],[Condition]],$O$8:$P$28,2)</f>
        <v>13</v>
      </c>
      <c r="N763" s="10"/>
      <c r="O763" s="10"/>
    </row>
    <row r="764" spans="1:15">
      <c r="A764" s="4">
        <v>43709.708333333336</v>
      </c>
      <c r="B764">
        <v>1</v>
      </c>
      <c r="C764">
        <v>17</v>
      </c>
      <c r="D764">
        <v>81</v>
      </c>
      <c r="E764" t="s">
        <v>50</v>
      </c>
      <c r="F764" t="s">
        <v>43</v>
      </c>
      <c r="G764" t="s">
        <v>64</v>
      </c>
      <c r="H764" t="s">
        <v>82</v>
      </c>
      <c r="I764" t="s">
        <v>17</v>
      </c>
      <c r="J764" t="s">
        <v>197</v>
      </c>
      <c r="K764" t="s">
        <v>19</v>
      </c>
      <c r="L764" t="s">
        <v>20</v>
      </c>
      <c r="M764" s="20">
        <f>VLOOKUP(Table3[[#This Row],[Condition]],$O$8:$P$28,2)</f>
        <v>13</v>
      </c>
      <c r="N764" s="10"/>
      <c r="O764" s="10"/>
    </row>
    <row r="765" spans="1:15">
      <c r="A765" s="4">
        <v>43709.75</v>
      </c>
      <c r="B765">
        <v>1</v>
      </c>
      <c r="C765">
        <v>18</v>
      </c>
      <c r="D765">
        <v>79</v>
      </c>
      <c r="E765" t="s">
        <v>32</v>
      </c>
      <c r="F765" t="s">
        <v>40</v>
      </c>
      <c r="G765" t="s">
        <v>71</v>
      </c>
      <c r="H765" t="s">
        <v>52</v>
      </c>
      <c r="I765" t="s">
        <v>17</v>
      </c>
      <c r="J765" t="s">
        <v>197</v>
      </c>
      <c r="K765" t="s">
        <v>19</v>
      </c>
      <c r="L765" t="s">
        <v>20</v>
      </c>
      <c r="M765" s="20">
        <f>VLOOKUP(Table3[[#This Row],[Condition]],$O$8:$P$28,2)</f>
        <v>13</v>
      </c>
      <c r="N765" s="10"/>
      <c r="O765" s="10"/>
    </row>
    <row r="766" spans="1:15">
      <c r="A766" s="4">
        <v>43709.791666666664</v>
      </c>
      <c r="B766">
        <v>1</v>
      </c>
      <c r="C766">
        <v>19</v>
      </c>
      <c r="D766">
        <v>78</v>
      </c>
      <c r="E766" t="s">
        <v>32</v>
      </c>
      <c r="F766" t="s">
        <v>73</v>
      </c>
      <c r="G766" t="s">
        <v>71</v>
      </c>
      <c r="H766" t="s">
        <v>45</v>
      </c>
      <c r="I766" t="s">
        <v>17</v>
      </c>
      <c r="J766" t="s">
        <v>197</v>
      </c>
      <c r="K766" t="s">
        <v>19</v>
      </c>
      <c r="L766" t="s">
        <v>20</v>
      </c>
      <c r="M766" s="20">
        <f>VLOOKUP(Table3[[#This Row],[Condition]],$O$8:$P$28,2)</f>
        <v>13</v>
      </c>
      <c r="N766" s="10"/>
      <c r="O766" s="10"/>
    </row>
    <row r="767" spans="1:15">
      <c r="A767" s="4">
        <v>43709.833333333336</v>
      </c>
      <c r="B767">
        <v>1</v>
      </c>
      <c r="C767">
        <v>20</v>
      </c>
      <c r="D767">
        <v>76</v>
      </c>
      <c r="E767" t="s">
        <v>13</v>
      </c>
      <c r="F767" t="s">
        <v>77</v>
      </c>
      <c r="G767" t="s">
        <v>110</v>
      </c>
      <c r="H767" t="s">
        <v>49</v>
      </c>
      <c r="I767" t="s">
        <v>17</v>
      </c>
      <c r="J767" t="s">
        <v>196</v>
      </c>
      <c r="K767" t="s">
        <v>19</v>
      </c>
      <c r="L767" t="s">
        <v>20</v>
      </c>
      <c r="M767" s="20">
        <f>VLOOKUP(Table3[[#This Row],[Condition]],$O$8:$P$28,2)</f>
        <v>13</v>
      </c>
      <c r="N767" s="10"/>
      <c r="O767" s="10"/>
    </row>
    <row r="768" spans="1:15">
      <c r="A768" s="4">
        <v>43709.875</v>
      </c>
      <c r="B768">
        <v>1</v>
      </c>
      <c r="C768">
        <v>21</v>
      </c>
      <c r="D768">
        <v>75</v>
      </c>
      <c r="E768" t="s">
        <v>13</v>
      </c>
      <c r="F768" t="s">
        <v>79</v>
      </c>
      <c r="G768" t="s">
        <v>110</v>
      </c>
      <c r="H768" t="s">
        <v>62</v>
      </c>
      <c r="I768" t="s">
        <v>17</v>
      </c>
      <c r="J768" t="s">
        <v>197</v>
      </c>
      <c r="K768" t="s">
        <v>19</v>
      </c>
      <c r="L768" t="s">
        <v>20</v>
      </c>
      <c r="M768" s="20">
        <f>VLOOKUP(Table3[[#This Row],[Condition]],$O$8:$P$28,2)</f>
        <v>13</v>
      </c>
      <c r="N768" s="10"/>
      <c r="O768" s="10"/>
    </row>
    <row r="769" spans="1:15">
      <c r="A769" s="4">
        <v>43709.916666666664</v>
      </c>
      <c r="B769">
        <v>1</v>
      </c>
      <c r="C769">
        <v>22</v>
      </c>
      <c r="D769">
        <v>74</v>
      </c>
      <c r="E769" t="s">
        <v>13</v>
      </c>
      <c r="F769" t="s">
        <v>14</v>
      </c>
      <c r="G769" t="s">
        <v>110</v>
      </c>
      <c r="H769" t="s">
        <v>16</v>
      </c>
      <c r="I769" t="s">
        <v>17</v>
      </c>
      <c r="J769" t="s">
        <v>196</v>
      </c>
      <c r="K769" t="s">
        <v>19</v>
      </c>
      <c r="L769" t="s">
        <v>20</v>
      </c>
      <c r="M769" s="20">
        <f>VLOOKUP(Table3[[#This Row],[Condition]],$O$8:$P$28,2)</f>
        <v>13</v>
      </c>
      <c r="N769" s="10"/>
      <c r="O769" s="10"/>
    </row>
    <row r="770" spans="1:15">
      <c r="A770" s="4">
        <v>43709.958333333336</v>
      </c>
      <c r="B770">
        <v>1</v>
      </c>
      <c r="C770">
        <v>23</v>
      </c>
      <c r="D770">
        <v>73</v>
      </c>
      <c r="E770" t="s">
        <v>13</v>
      </c>
      <c r="F770" t="s">
        <v>25</v>
      </c>
      <c r="G770" t="s">
        <v>110</v>
      </c>
      <c r="H770" t="s">
        <v>62</v>
      </c>
      <c r="I770" t="s">
        <v>17</v>
      </c>
      <c r="J770" t="s">
        <v>198</v>
      </c>
      <c r="K770" t="s">
        <v>19</v>
      </c>
      <c r="L770" t="s">
        <v>20</v>
      </c>
      <c r="M770" s="20">
        <f>VLOOKUP(Table3[[#This Row],[Condition]],$O$8:$P$28,2)</f>
        <v>13</v>
      </c>
      <c r="N770" s="10"/>
      <c r="O770" s="10"/>
    </row>
    <row r="771" spans="1:15">
      <c r="A771" s="4">
        <v>43710</v>
      </c>
      <c r="B771">
        <v>2</v>
      </c>
      <c r="C771">
        <v>0</v>
      </c>
      <c r="D771">
        <v>72</v>
      </c>
      <c r="E771" t="s">
        <v>13</v>
      </c>
      <c r="F771" t="s">
        <v>28</v>
      </c>
      <c r="G771" t="s">
        <v>110</v>
      </c>
      <c r="H771" t="s">
        <v>26</v>
      </c>
      <c r="I771" t="s">
        <v>17</v>
      </c>
      <c r="J771" t="s">
        <v>87</v>
      </c>
      <c r="K771" t="s">
        <v>19</v>
      </c>
      <c r="L771" t="s">
        <v>30</v>
      </c>
      <c r="M771" s="20">
        <f>VLOOKUP(Table3[[#This Row],[Condition]],$O$8:$P$28,2)</f>
        <v>17</v>
      </c>
      <c r="N771" s="10"/>
      <c r="O771" s="10"/>
    </row>
    <row r="772" spans="1:15">
      <c r="A772" s="4">
        <v>43710.041666666664</v>
      </c>
      <c r="B772">
        <v>2</v>
      </c>
      <c r="C772">
        <v>1</v>
      </c>
      <c r="D772">
        <v>73</v>
      </c>
      <c r="E772" t="s">
        <v>13</v>
      </c>
      <c r="F772" t="s">
        <v>25</v>
      </c>
      <c r="G772" t="s">
        <v>34</v>
      </c>
      <c r="H772" t="s">
        <v>17</v>
      </c>
      <c r="I772" t="s">
        <v>17</v>
      </c>
      <c r="J772" t="s">
        <v>199</v>
      </c>
      <c r="K772" t="s">
        <v>19</v>
      </c>
      <c r="L772" t="s">
        <v>23</v>
      </c>
      <c r="M772" s="20">
        <f>VLOOKUP(Table3[[#This Row],[Condition]],$O$8:$P$28,2)</f>
        <v>11</v>
      </c>
      <c r="N772" s="10"/>
      <c r="O772" s="10"/>
    </row>
    <row r="773" spans="1:15">
      <c r="A773" s="4">
        <v>43710.083333333336</v>
      </c>
      <c r="B773">
        <v>2</v>
      </c>
      <c r="C773">
        <v>2</v>
      </c>
      <c r="D773">
        <v>73</v>
      </c>
      <c r="E773" t="s">
        <v>76</v>
      </c>
      <c r="F773" t="s">
        <v>28</v>
      </c>
      <c r="G773" t="s">
        <v>75</v>
      </c>
      <c r="H773" t="s">
        <v>62</v>
      </c>
      <c r="I773" t="s">
        <v>17</v>
      </c>
      <c r="J773" t="s">
        <v>90</v>
      </c>
      <c r="K773" t="s">
        <v>19</v>
      </c>
      <c r="L773" t="s">
        <v>23</v>
      </c>
      <c r="M773" s="20">
        <f>VLOOKUP(Table3[[#This Row],[Condition]],$O$8:$P$28,2)</f>
        <v>11</v>
      </c>
      <c r="N773" s="10"/>
      <c r="O773" s="10"/>
    </row>
    <row r="774" spans="1:15">
      <c r="A774" s="4">
        <v>43710.125</v>
      </c>
      <c r="B774">
        <v>2</v>
      </c>
      <c r="C774">
        <v>3</v>
      </c>
      <c r="D774">
        <v>73</v>
      </c>
      <c r="E774" t="s">
        <v>76</v>
      </c>
      <c r="F774" t="s">
        <v>28</v>
      </c>
      <c r="G774" t="s">
        <v>29</v>
      </c>
      <c r="H774" t="s">
        <v>16</v>
      </c>
      <c r="I774" t="s">
        <v>17</v>
      </c>
      <c r="J774" t="s">
        <v>46</v>
      </c>
      <c r="K774" t="s">
        <v>19</v>
      </c>
      <c r="L774" t="s">
        <v>23</v>
      </c>
      <c r="M774" s="20">
        <f>VLOOKUP(Table3[[#This Row],[Condition]],$O$8:$P$28,2)</f>
        <v>11</v>
      </c>
      <c r="N774" s="10"/>
      <c r="O774" s="10"/>
    </row>
    <row r="775" spans="1:15">
      <c r="A775" s="4">
        <v>43710.166666666664</v>
      </c>
      <c r="B775">
        <v>2</v>
      </c>
      <c r="C775">
        <v>4</v>
      </c>
      <c r="D775">
        <v>72</v>
      </c>
      <c r="E775" t="s">
        <v>76</v>
      </c>
      <c r="F775" t="s">
        <v>101</v>
      </c>
      <c r="G775" t="s">
        <v>75</v>
      </c>
      <c r="H775" t="s">
        <v>26</v>
      </c>
      <c r="I775" t="s">
        <v>17</v>
      </c>
      <c r="J775" t="s">
        <v>46</v>
      </c>
      <c r="K775" t="s">
        <v>19</v>
      </c>
      <c r="L775" t="s">
        <v>20</v>
      </c>
      <c r="M775" s="20">
        <f>VLOOKUP(Table3[[#This Row],[Condition]],$O$8:$P$28,2)</f>
        <v>13</v>
      </c>
      <c r="N775" s="10"/>
      <c r="O775" s="10"/>
    </row>
    <row r="776" spans="1:15">
      <c r="A776" s="4">
        <v>43710.208333333336</v>
      </c>
      <c r="B776">
        <v>2</v>
      </c>
      <c r="C776">
        <v>5</v>
      </c>
      <c r="D776">
        <v>73</v>
      </c>
      <c r="E776" t="s">
        <v>81</v>
      </c>
      <c r="F776" t="s">
        <v>188</v>
      </c>
      <c r="G776" t="s">
        <v>15</v>
      </c>
      <c r="H776" t="s">
        <v>26</v>
      </c>
      <c r="I776" t="s">
        <v>17</v>
      </c>
      <c r="J776" t="s">
        <v>85</v>
      </c>
      <c r="K776" t="s">
        <v>19</v>
      </c>
      <c r="L776" t="s">
        <v>23</v>
      </c>
      <c r="M776" s="20">
        <f>VLOOKUP(Table3[[#This Row],[Condition]],$O$8:$P$28,2)</f>
        <v>11</v>
      </c>
      <c r="N776" s="10"/>
      <c r="O776" s="10"/>
    </row>
    <row r="777" spans="1:15">
      <c r="A777" s="4">
        <v>43710.25</v>
      </c>
      <c r="B777">
        <v>2</v>
      </c>
      <c r="C777">
        <v>6</v>
      </c>
      <c r="D777">
        <v>73</v>
      </c>
      <c r="E777" t="s">
        <v>81</v>
      </c>
      <c r="F777" t="s">
        <v>188</v>
      </c>
      <c r="G777" t="s">
        <v>75</v>
      </c>
      <c r="H777" t="s">
        <v>62</v>
      </c>
      <c r="I777" t="s">
        <v>17</v>
      </c>
      <c r="J777" t="s">
        <v>46</v>
      </c>
      <c r="K777" t="s">
        <v>19</v>
      </c>
      <c r="L777" t="s">
        <v>20</v>
      </c>
      <c r="M777" s="20">
        <f>VLOOKUP(Table3[[#This Row],[Condition]],$O$8:$P$28,2)</f>
        <v>13</v>
      </c>
      <c r="N777" s="10"/>
      <c r="O777" s="10"/>
    </row>
    <row r="778" spans="1:15">
      <c r="A778" s="4">
        <v>43710.291666666664</v>
      </c>
      <c r="B778">
        <v>2</v>
      </c>
      <c r="C778">
        <v>7</v>
      </c>
      <c r="D778">
        <v>75</v>
      </c>
      <c r="E778" t="s">
        <v>81</v>
      </c>
      <c r="F778" t="s">
        <v>25</v>
      </c>
      <c r="G778" t="s">
        <v>29</v>
      </c>
      <c r="H778" t="s">
        <v>52</v>
      </c>
      <c r="I778" t="s">
        <v>17</v>
      </c>
      <c r="J778" t="s">
        <v>85</v>
      </c>
      <c r="K778" t="s">
        <v>19</v>
      </c>
      <c r="L778" t="s">
        <v>20</v>
      </c>
      <c r="M778" s="20">
        <f>VLOOKUP(Table3[[#This Row],[Condition]],$O$8:$P$28,2)</f>
        <v>13</v>
      </c>
      <c r="N778" s="10"/>
      <c r="O778" s="10"/>
    </row>
    <row r="779" spans="1:15">
      <c r="A779" s="4">
        <v>43710.333333333336</v>
      </c>
      <c r="B779">
        <v>2</v>
      </c>
      <c r="C779">
        <v>8</v>
      </c>
      <c r="D779">
        <v>77</v>
      </c>
      <c r="E779" t="s">
        <v>76</v>
      </c>
      <c r="F779" t="s">
        <v>77</v>
      </c>
      <c r="G779" t="s">
        <v>29</v>
      </c>
      <c r="H779" t="s">
        <v>65</v>
      </c>
      <c r="I779" t="s">
        <v>17</v>
      </c>
      <c r="J779" t="s">
        <v>46</v>
      </c>
      <c r="K779" t="s">
        <v>19</v>
      </c>
      <c r="L779" t="s">
        <v>20</v>
      </c>
      <c r="M779" s="20">
        <f>VLOOKUP(Table3[[#This Row],[Condition]],$O$8:$P$28,2)</f>
        <v>13</v>
      </c>
      <c r="N779" s="10"/>
      <c r="O779" s="10"/>
    </row>
    <row r="780" spans="1:15">
      <c r="A780" s="4">
        <v>43710.375</v>
      </c>
      <c r="B780">
        <v>2</v>
      </c>
      <c r="C780">
        <v>9</v>
      </c>
      <c r="D780">
        <v>79</v>
      </c>
      <c r="E780" t="s">
        <v>13</v>
      </c>
      <c r="F780" t="s">
        <v>72</v>
      </c>
      <c r="G780" t="s">
        <v>29</v>
      </c>
      <c r="H780" t="s">
        <v>82</v>
      </c>
      <c r="I780" t="s">
        <v>17</v>
      </c>
      <c r="J780" t="s">
        <v>35</v>
      </c>
      <c r="K780" t="s">
        <v>19</v>
      </c>
      <c r="L780" t="s">
        <v>20</v>
      </c>
      <c r="M780" s="20">
        <f>VLOOKUP(Table3[[#This Row],[Condition]],$O$8:$P$28,2)</f>
        <v>13</v>
      </c>
      <c r="N780" s="10"/>
      <c r="O780" s="10"/>
    </row>
    <row r="781" spans="1:15">
      <c r="A781" s="4">
        <v>43710.416666666664</v>
      </c>
      <c r="B781">
        <v>2</v>
      </c>
      <c r="C781">
        <v>10</v>
      </c>
      <c r="D781">
        <v>81</v>
      </c>
      <c r="E781" t="s">
        <v>76</v>
      </c>
      <c r="F781" t="s">
        <v>97</v>
      </c>
      <c r="G781" t="s">
        <v>75</v>
      </c>
      <c r="H781" t="s">
        <v>94</v>
      </c>
      <c r="I781" t="s">
        <v>17</v>
      </c>
      <c r="J781" t="s">
        <v>35</v>
      </c>
      <c r="K781" t="s">
        <v>19</v>
      </c>
      <c r="L781" t="s">
        <v>20</v>
      </c>
      <c r="M781" s="20">
        <f>VLOOKUP(Table3[[#This Row],[Condition]],$O$8:$P$28,2)</f>
        <v>13</v>
      </c>
      <c r="N781" s="10"/>
      <c r="O781" s="10"/>
    </row>
    <row r="782" spans="1:15">
      <c r="A782" s="4">
        <v>43710.458333333336</v>
      </c>
      <c r="B782">
        <v>2</v>
      </c>
      <c r="C782">
        <v>11</v>
      </c>
      <c r="D782">
        <v>86</v>
      </c>
      <c r="E782" t="s">
        <v>76</v>
      </c>
      <c r="F782" t="s">
        <v>116</v>
      </c>
      <c r="G782" t="s">
        <v>75</v>
      </c>
      <c r="H782" t="s">
        <v>69</v>
      </c>
      <c r="I782" t="s">
        <v>17</v>
      </c>
      <c r="J782" t="s">
        <v>63</v>
      </c>
      <c r="K782" t="s">
        <v>19</v>
      </c>
      <c r="L782" t="s">
        <v>20</v>
      </c>
      <c r="M782" s="20">
        <f>VLOOKUP(Table3[[#This Row],[Condition]],$O$8:$P$28,2)</f>
        <v>13</v>
      </c>
      <c r="N782" s="10"/>
      <c r="O782" s="10"/>
    </row>
    <row r="783" spans="1:15">
      <c r="A783" s="4">
        <v>43710.5</v>
      </c>
      <c r="B783">
        <v>2</v>
      </c>
      <c r="C783">
        <v>12</v>
      </c>
      <c r="D783">
        <v>84</v>
      </c>
      <c r="E783" t="s">
        <v>81</v>
      </c>
      <c r="F783" t="s">
        <v>112</v>
      </c>
      <c r="G783" t="s">
        <v>75</v>
      </c>
      <c r="H783" t="s">
        <v>65</v>
      </c>
      <c r="I783" t="s">
        <v>17</v>
      </c>
      <c r="J783" t="s">
        <v>103</v>
      </c>
      <c r="K783" t="s">
        <v>19</v>
      </c>
      <c r="L783" t="s">
        <v>30</v>
      </c>
      <c r="M783" s="20">
        <f>VLOOKUP(Table3[[#This Row],[Condition]],$O$8:$P$28,2)</f>
        <v>17</v>
      </c>
      <c r="N783" s="10"/>
      <c r="O783" s="10"/>
    </row>
    <row r="784" spans="1:15">
      <c r="A784" s="4">
        <v>43710.541666666664</v>
      </c>
      <c r="B784">
        <v>2</v>
      </c>
      <c r="C784">
        <v>13</v>
      </c>
      <c r="D784">
        <v>88</v>
      </c>
      <c r="E784" t="s">
        <v>13</v>
      </c>
      <c r="F784" t="s">
        <v>51</v>
      </c>
      <c r="G784" t="s">
        <v>75</v>
      </c>
      <c r="H784" t="s">
        <v>49</v>
      </c>
      <c r="I784" t="s">
        <v>147</v>
      </c>
      <c r="J784" t="s">
        <v>104</v>
      </c>
      <c r="K784" t="s">
        <v>19</v>
      </c>
      <c r="L784" t="s">
        <v>30</v>
      </c>
      <c r="M784" s="20">
        <f>VLOOKUP(Table3[[#This Row],[Condition]],$O$8:$P$28,2)</f>
        <v>17</v>
      </c>
      <c r="N784" s="10"/>
      <c r="O784" s="10"/>
    </row>
    <row r="785" spans="1:15">
      <c r="A785" s="4">
        <v>43710.583333333336</v>
      </c>
      <c r="B785">
        <v>2</v>
      </c>
      <c r="C785">
        <v>14</v>
      </c>
      <c r="D785">
        <v>88</v>
      </c>
      <c r="E785" t="s">
        <v>76</v>
      </c>
      <c r="F785" t="s">
        <v>66</v>
      </c>
      <c r="G785" t="s">
        <v>75</v>
      </c>
      <c r="H785" t="s">
        <v>94</v>
      </c>
      <c r="I785" t="s">
        <v>17</v>
      </c>
      <c r="J785" t="s">
        <v>105</v>
      </c>
      <c r="K785" t="s">
        <v>19</v>
      </c>
      <c r="L785" t="s">
        <v>20</v>
      </c>
      <c r="M785" s="20">
        <f>VLOOKUP(Table3[[#This Row],[Condition]],$O$8:$P$28,2)</f>
        <v>13</v>
      </c>
      <c r="N785" s="10"/>
      <c r="O785" s="10"/>
    </row>
    <row r="786" spans="1:15">
      <c r="A786" s="4">
        <v>43710.625</v>
      </c>
      <c r="B786">
        <v>2</v>
      </c>
      <c r="C786">
        <v>15</v>
      </c>
      <c r="D786">
        <v>88</v>
      </c>
      <c r="E786" t="s">
        <v>76</v>
      </c>
      <c r="F786" t="s">
        <v>66</v>
      </c>
      <c r="G786" t="s">
        <v>75</v>
      </c>
      <c r="H786" t="s">
        <v>82</v>
      </c>
      <c r="I786" t="s">
        <v>17</v>
      </c>
      <c r="J786" t="s">
        <v>113</v>
      </c>
      <c r="K786" t="s">
        <v>19</v>
      </c>
      <c r="L786" t="s">
        <v>20</v>
      </c>
      <c r="M786" s="20">
        <f>VLOOKUP(Table3[[#This Row],[Condition]],$O$8:$P$28,2)</f>
        <v>13</v>
      </c>
      <c r="N786" s="10"/>
      <c r="O786" s="10"/>
    </row>
    <row r="787" spans="1:15">
      <c r="A787" s="4">
        <v>43710.666666666664</v>
      </c>
      <c r="B787">
        <v>2</v>
      </c>
      <c r="C787">
        <v>16</v>
      </c>
      <c r="D787">
        <v>85</v>
      </c>
      <c r="E787" t="s">
        <v>32</v>
      </c>
      <c r="F787" t="s">
        <v>96</v>
      </c>
      <c r="G787" t="s">
        <v>75</v>
      </c>
      <c r="H787" t="s">
        <v>16</v>
      </c>
      <c r="I787" t="s">
        <v>17</v>
      </c>
      <c r="J787" t="s">
        <v>113</v>
      </c>
      <c r="K787" t="s">
        <v>19</v>
      </c>
      <c r="L787" t="s">
        <v>20</v>
      </c>
      <c r="M787" s="20">
        <f>VLOOKUP(Table3[[#This Row],[Condition]],$O$8:$P$28,2)</f>
        <v>13</v>
      </c>
      <c r="N787" s="10"/>
      <c r="O787" s="10"/>
    </row>
    <row r="788" spans="1:15">
      <c r="A788" s="4">
        <v>43710.708333333336</v>
      </c>
      <c r="B788">
        <v>2</v>
      </c>
      <c r="C788">
        <v>17</v>
      </c>
      <c r="D788">
        <v>84</v>
      </c>
      <c r="E788" t="s">
        <v>13</v>
      </c>
      <c r="F788" t="s">
        <v>47</v>
      </c>
      <c r="G788" t="s">
        <v>29</v>
      </c>
      <c r="H788" t="s">
        <v>52</v>
      </c>
      <c r="I788" t="s">
        <v>17</v>
      </c>
      <c r="J788" t="s">
        <v>113</v>
      </c>
      <c r="K788" t="s">
        <v>19</v>
      </c>
      <c r="L788" t="s">
        <v>84</v>
      </c>
      <c r="M788" s="20">
        <f>VLOOKUP(Table3[[#This Row],[Condition]],$O$8:$P$28,2)</f>
        <v>8</v>
      </c>
      <c r="N788" s="10"/>
      <c r="O788" s="10"/>
    </row>
    <row r="789" spans="1:15">
      <c r="A789" s="4">
        <v>43710.75</v>
      </c>
      <c r="B789">
        <v>2</v>
      </c>
      <c r="C789">
        <v>18</v>
      </c>
      <c r="D789">
        <v>76</v>
      </c>
      <c r="E789" t="s">
        <v>81</v>
      </c>
      <c r="F789" t="s">
        <v>14</v>
      </c>
      <c r="G789" t="s">
        <v>21</v>
      </c>
      <c r="H789" t="s">
        <v>41</v>
      </c>
      <c r="I789" t="s">
        <v>17</v>
      </c>
      <c r="J789" t="s">
        <v>180</v>
      </c>
      <c r="K789" t="s">
        <v>19</v>
      </c>
      <c r="L789" t="s">
        <v>20</v>
      </c>
      <c r="M789" s="20">
        <f>VLOOKUP(Table3[[#This Row],[Condition]],$O$8:$P$28,2)</f>
        <v>13</v>
      </c>
      <c r="N789" s="10"/>
      <c r="O789" s="10"/>
    </row>
    <row r="790" spans="1:15">
      <c r="A790" s="4">
        <v>43710.791666666664</v>
      </c>
      <c r="B790">
        <v>2</v>
      </c>
      <c r="C790">
        <v>19</v>
      </c>
      <c r="D790">
        <v>76</v>
      </c>
      <c r="E790" t="s">
        <v>13</v>
      </c>
      <c r="F790" t="s">
        <v>77</v>
      </c>
      <c r="G790" t="s">
        <v>117</v>
      </c>
      <c r="H790" t="s">
        <v>26</v>
      </c>
      <c r="I790" t="s">
        <v>17</v>
      </c>
      <c r="J790" t="s">
        <v>104</v>
      </c>
      <c r="K790" t="s">
        <v>19</v>
      </c>
      <c r="L790" t="s">
        <v>84</v>
      </c>
      <c r="M790" s="20">
        <f>VLOOKUP(Table3[[#This Row],[Condition]],$O$8:$P$28,2)</f>
        <v>8</v>
      </c>
      <c r="N790" s="10"/>
      <c r="O790" s="10"/>
    </row>
    <row r="791" spans="1:15">
      <c r="A791" s="4">
        <v>43710.833333333336</v>
      </c>
      <c r="B791">
        <v>2</v>
      </c>
      <c r="C791">
        <v>20</v>
      </c>
      <c r="D791">
        <v>77</v>
      </c>
      <c r="E791" t="s">
        <v>31</v>
      </c>
      <c r="F791" t="s">
        <v>14</v>
      </c>
      <c r="G791" t="s">
        <v>39</v>
      </c>
      <c r="H791" t="s">
        <v>62</v>
      </c>
      <c r="I791" t="s">
        <v>17</v>
      </c>
      <c r="J791" t="s">
        <v>181</v>
      </c>
      <c r="K791" t="s">
        <v>19</v>
      </c>
      <c r="L791" t="s">
        <v>23</v>
      </c>
      <c r="M791" s="20">
        <f>VLOOKUP(Table3[[#This Row],[Condition]],$O$8:$P$28,2)</f>
        <v>11</v>
      </c>
      <c r="N791" s="10"/>
      <c r="O791" s="10"/>
    </row>
    <row r="792" spans="1:15">
      <c r="A792" s="4">
        <v>43710.875</v>
      </c>
      <c r="B792">
        <v>2</v>
      </c>
      <c r="C792">
        <v>21</v>
      </c>
      <c r="D792">
        <v>76</v>
      </c>
      <c r="E792" t="s">
        <v>81</v>
      </c>
      <c r="F792" t="s">
        <v>14</v>
      </c>
      <c r="G792" t="s">
        <v>39</v>
      </c>
      <c r="H792" t="s">
        <v>26</v>
      </c>
      <c r="I792" t="s">
        <v>17</v>
      </c>
      <c r="J792" t="s">
        <v>102</v>
      </c>
      <c r="K792" t="s">
        <v>19</v>
      </c>
      <c r="L792" t="s">
        <v>20</v>
      </c>
      <c r="M792" s="20">
        <f>VLOOKUP(Table3[[#This Row],[Condition]],$O$8:$P$28,2)</f>
        <v>13</v>
      </c>
      <c r="N792" s="10"/>
      <c r="O792" s="10"/>
    </row>
    <row r="793" spans="1:15">
      <c r="A793" s="4">
        <v>43710.916666666664</v>
      </c>
      <c r="B793">
        <v>2</v>
      </c>
      <c r="C793">
        <v>22</v>
      </c>
      <c r="D793">
        <v>75</v>
      </c>
      <c r="E793" t="s">
        <v>13</v>
      </c>
      <c r="F793" t="s">
        <v>79</v>
      </c>
      <c r="G793" t="s">
        <v>44</v>
      </c>
      <c r="H793" t="s">
        <v>62</v>
      </c>
      <c r="I793" t="s">
        <v>17</v>
      </c>
      <c r="J793" t="s">
        <v>102</v>
      </c>
      <c r="K793" t="s">
        <v>19</v>
      </c>
      <c r="L793" t="s">
        <v>20</v>
      </c>
      <c r="M793" s="20">
        <f>VLOOKUP(Table3[[#This Row],[Condition]],$O$8:$P$28,2)</f>
        <v>13</v>
      </c>
      <c r="N793" s="10"/>
      <c r="O793" s="10"/>
    </row>
    <row r="794" spans="1:15">
      <c r="A794" s="4">
        <v>43710.958333333336</v>
      </c>
      <c r="B794">
        <v>2</v>
      </c>
      <c r="C794">
        <v>23</v>
      </c>
      <c r="D794">
        <v>74</v>
      </c>
      <c r="E794" t="s">
        <v>13</v>
      </c>
      <c r="F794" t="s">
        <v>14</v>
      </c>
      <c r="G794" t="s">
        <v>44</v>
      </c>
      <c r="H794" t="s">
        <v>49</v>
      </c>
      <c r="I794" t="s">
        <v>17</v>
      </c>
      <c r="J794" t="s">
        <v>102</v>
      </c>
      <c r="K794" t="s">
        <v>19</v>
      </c>
      <c r="L794" t="s">
        <v>20</v>
      </c>
      <c r="M794" s="20">
        <f>VLOOKUP(Table3[[#This Row],[Condition]],$O$8:$P$28,2)</f>
        <v>13</v>
      </c>
      <c r="N794" s="10"/>
      <c r="O794" s="10"/>
    </row>
    <row r="795" spans="1:15">
      <c r="A795" s="4">
        <v>43711</v>
      </c>
      <c r="B795">
        <v>3</v>
      </c>
      <c r="C795">
        <v>0</v>
      </c>
      <c r="D795">
        <v>73</v>
      </c>
      <c r="E795" t="s">
        <v>13</v>
      </c>
      <c r="F795" t="s">
        <v>25</v>
      </c>
      <c r="G795" t="s">
        <v>29</v>
      </c>
      <c r="H795" t="s">
        <v>26</v>
      </c>
      <c r="I795" t="s">
        <v>17</v>
      </c>
      <c r="J795" t="s">
        <v>102</v>
      </c>
      <c r="K795" t="s">
        <v>19</v>
      </c>
      <c r="L795" t="s">
        <v>20</v>
      </c>
      <c r="M795" s="20">
        <f>VLOOKUP(Table3[[#This Row],[Condition]],$O$8:$P$28,2)</f>
        <v>13</v>
      </c>
      <c r="N795" s="10"/>
      <c r="O795" s="10"/>
    </row>
    <row r="796" spans="1:15">
      <c r="A796" s="4">
        <v>43711.041666666664</v>
      </c>
      <c r="B796">
        <v>3</v>
      </c>
      <c r="C796">
        <v>1</v>
      </c>
      <c r="D796">
        <v>72</v>
      </c>
      <c r="E796" t="s">
        <v>32</v>
      </c>
      <c r="F796" t="s">
        <v>25</v>
      </c>
      <c r="G796" t="s">
        <v>44</v>
      </c>
      <c r="H796" t="s">
        <v>16</v>
      </c>
      <c r="I796" t="s">
        <v>17</v>
      </c>
      <c r="J796" t="s">
        <v>103</v>
      </c>
      <c r="K796" t="s">
        <v>19</v>
      </c>
      <c r="L796" t="s">
        <v>20</v>
      </c>
      <c r="M796" s="20">
        <f>VLOOKUP(Table3[[#This Row],[Condition]],$O$8:$P$28,2)</f>
        <v>13</v>
      </c>
      <c r="N796" s="10"/>
      <c r="O796" s="10"/>
    </row>
    <row r="797" spans="1:15">
      <c r="A797" s="4">
        <v>43711.083333333336</v>
      </c>
      <c r="B797">
        <v>3</v>
      </c>
      <c r="C797">
        <v>2</v>
      </c>
      <c r="D797">
        <v>72</v>
      </c>
      <c r="E797" t="s">
        <v>13</v>
      </c>
      <c r="F797" t="s">
        <v>28</v>
      </c>
      <c r="G797" t="s">
        <v>44</v>
      </c>
      <c r="H797" t="s">
        <v>16</v>
      </c>
      <c r="I797" t="s">
        <v>17</v>
      </c>
      <c r="J797" t="s">
        <v>103</v>
      </c>
      <c r="K797" t="s">
        <v>19</v>
      </c>
      <c r="L797" t="s">
        <v>20</v>
      </c>
      <c r="M797" s="20">
        <f>VLOOKUP(Table3[[#This Row],[Condition]],$O$8:$P$28,2)</f>
        <v>13</v>
      </c>
      <c r="N797" s="10"/>
      <c r="O797" s="10"/>
    </row>
    <row r="798" spans="1:15">
      <c r="A798" s="4">
        <v>43711.125</v>
      </c>
      <c r="B798">
        <v>3</v>
      </c>
      <c r="C798">
        <v>3</v>
      </c>
      <c r="D798">
        <v>73</v>
      </c>
      <c r="E798" t="s">
        <v>50</v>
      </c>
      <c r="F798" t="s">
        <v>79</v>
      </c>
      <c r="G798" t="s">
        <v>48</v>
      </c>
      <c r="H798" t="s">
        <v>52</v>
      </c>
      <c r="I798" t="s">
        <v>17</v>
      </c>
      <c r="J798" t="s">
        <v>103</v>
      </c>
      <c r="K798" t="s">
        <v>19</v>
      </c>
      <c r="L798" t="s">
        <v>30</v>
      </c>
      <c r="M798" s="20">
        <f>VLOOKUP(Table3[[#This Row],[Condition]],$O$8:$P$28,2)</f>
        <v>17</v>
      </c>
      <c r="N798" s="10"/>
      <c r="O798" s="10"/>
    </row>
    <row r="799" spans="1:15">
      <c r="A799" s="4">
        <v>43711.166666666664</v>
      </c>
      <c r="B799">
        <v>3</v>
      </c>
      <c r="C799">
        <v>4</v>
      </c>
      <c r="D799">
        <v>72</v>
      </c>
      <c r="E799" t="s">
        <v>53</v>
      </c>
      <c r="F799" t="s">
        <v>136</v>
      </c>
      <c r="G799" t="s">
        <v>48</v>
      </c>
      <c r="H799" t="s">
        <v>52</v>
      </c>
      <c r="I799" t="s">
        <v>17</v>
      </c>
      <c r="J799" t="s">
        <v>63</v>
      </c>
      <c r="K799" t="s">
        <v>19</v>
      </c>
      <c r="L799" t="s">
        <v>20</v>
      </c>
      <c r="M799" s="20">
        <f>VLOOKUP(Table3[[#This Row],[Condition]],$O$8:$P$28,2)</f>
        <v>13</v>
      </c>
      <c r="N799" s="10"/>
      <c r="O799" s="10"/>
    </row>
    <row r="800" spans="1:15">
      <c r="A800" s="4">
        <v>43711.208333333336</v>
      </c>
      <c r="B800">
        <v>3</v>
      </c>
      <c r="C800">
        <v>5</v>
      </c>
      <c r="D800">
        <v>72</v>
      </c>
      <c r="E800" t="s">
        <v>53</v>
      </c>
      <c r="F800" t="s">
        <v>136</v>
      </c>
      <c r="G800" t="s">
        <v>33</v>
      </c>
      <c r="H800" t="s">
        <v>52</v>
      </c>
      <c r="I800" t="s">
        <v>17</v>
      </c>
      <c r="J800" t="s">
        <v>18</v>
      </c>
      <c r="K800" t="s">
        <v>19</v>
      </c>
      <c r="L800" t="s">
        <v>20</v>
      </c>
      <c r="M800" s="20">
        <f>VLOOKUP(Table3[[#This Row],[Condition]],$O$8:$P$28,2)</f>
        <v>13</v>
      </c>
      <c r="N800" s="10"/>
      <c r="O800" s="10"/>
    </row>
    <row r="801" spans="1:15">
      <c r="A801" s="4">
        <v>43711.25</v>
      </c>
      <c r="B801">
        <v>3</v>
      </c>
      <c r="C801">
        <v>6</v>
      </c>
      <c r="D801">
        <v>74</v>
      </c>
      <c r="E801" t="s">
        <v>50</v>
      </c>
      <c r="F801" t="s">
        <v>77</v>
      </c>
      <c r="G801" t="s">
        <v>33</v>
      </c>
      <c r="H801" t="s">
        <v>16</v>
      </c>
      <c r="I801" t="s">
        <v>17</v>
      </c>
      <c r="J801" t="s">
        <v>35</v>
      </c>
      <c r="K801" t="s">
        <v>19</v>
      </c>
      <c r="L801" t="s">
        <v>20</v>
      </c>
      <c r="M801" s="20">
        <f>VLOOKUP(Table3[[#This Row],[Condition]],$O$8:$P$28,2)</f>
        <v>13</v>
      </c>
      <c r="N801" s="10"/>
      <c r="O801" s="10"/>
    </row>
    <row r="802" spans="1:15">
      <c r="A802" s="4">
        <v>43711.291666666664</v>
      </c>
      <c r="B802">
        <v>3</v>
      </c>
      <c r="C802">
        <v>7</v>
      </c>
      <c r="D802">
        <v>75</v>
      </c>
      <c r="E802" t="s">
        <v>53</v>
      </c>
      <c r="F802" t="s">
        <v>74</v>
      </c>
      <c r="G802" t="s">
        <v>33</v>
      </c>
      <c r="H802" t="s">
        <v>52</v>
      </c>
      <c r="I802" t="s">
        <v>17</v>
      </c>
      <c r="J802" t="s">
        <v>95</v>
      </c>
      <c r="K802" t="s">
        <v>19</v>
      </c>
      <c r="L802" t="s">
        <v>30</v>
      </c>
      <c r="M802" s="20">
        <f>VLOOKUP(Table3[[#This Row],[Condition]],$O$8:$P$28,2)</f>
        <v>17</v>
      </c>
      <c r="N802" s="10"/>
      <c r="O802" s="10"/>
    </row>
    <row r="803" spans="1:15">
      <c r="A803" s="4">
        <v>43711.333333333336</v>
      </c>
      <c r="B803">
        <v>3</v>
      </c>
      <c r="C803">
        <v>8</v>
      </c>
      <c r="D803">
        <v>79</v>
      </c>
      <c r="E803" t="s">
        <v>60</v>
      </c>
      <c r="F803" t="s">
        <v>47</v>
      </c>
      <c r="G803" t="s">
        <v>48</v>
      </c>
      <c r="H803" t="s">
        <v>62</v>
      </c>
      <c r="I803" t="s">
        <v>17</v>
      </c>
      <c r="J803" t="s">
        <v>35</v>
      </c>
      <c r="K803" t="s">
        <v>19</v>
      </c>
      <c r="L803" t="s">
        <v>36</v>
      </c>
      <c r="M803" s="20">
        <f>VLOOKUP(Table3[[#This Row],[Condition]],$O$8:$P$28,2)</f>
        <v>21</v>
      </c>
      <c r="N803" s="10"/>
      <c r="O803" s="10"/>
    </row>
    <row r="804" spans="1:15">
      <c r="A804" s="4">
        <v>43711.375</v>
      </c>
      <c r="B804">
        <v>3</v>
      </c>
      <c r="C804">
        <v>9</v>
      </c>
      <c r="D804">
        <v>81</v>
      </c>
      <c r="E804" t="s">
        <v>140</v>
      </c>
      <c r="F804" t="s">
        <v>191</v>
      </c>
      <c r="G804" t="s">
        <v>57</v>
      </c>
      <c r="H804" t="s">
        <v>16</v>
      </c>
      <c r="I804" t="s">
        <v>17</v>
      </c>
      <c r="J804" t="s">
        <v>35</v>
      </c>
      <c r="K804" t="s">
        <v>19</v>
      </c>
      <c r="L804" t="s">
        <v>36</v>
      </c>
      <c r="M804" s="20">
        <f>VLOOKUP(Table3[[#This Row],[Condition]],$O$8:$P$28,2)</f>
        <v>21</v>
      </c>
      <c r="N804" s="10"/>
      <c r="O804" s="10"/>
    </row>
    <row r="805" spans="1:15">
      <c r="A805" s="4">
        <v>43711.416666666664</v>
      </c>
      <c r="B805">
        <v>3</v>
      </c>
      <c r="C805">
        <v>10</v>
      </c>
      <c r="D805">
        <v>82</v>
      </c>
      <c r="E805" t="s">
        <v>168</v>
      </c>
      <c r="F805" t="s">
        <v>61</v>
      </c>
      <c r="G805" t="s">
        <v>92</v>
      </c>
      <c r="H805" t="s">
        <v>41</v>
      </c>
      <c r="I805" t="s">
        <v>17</v>
      </c>
      <c r="J805" t="s">
        <v>22</v>
      </c>
      <c r="K805" t="s">
        <v>19</v>
      </c>
      <c r="L805" t="s">
        <v>36</v>
      </c>
      <c r="M805" s="20">
        <f>VLOOKUP(Table3[[#This Row],[Condition]],$O$8:$P$28,2)</f>
        <v>21</v>
      </c>
      <c r="N805" s="10"/>
      <c r="O805" s="10"/>
    </row>
    <row r="806" spans="1:15">
      <c r="A806" s="4">
        <v>43711.458333333336</v>
      </c>
      <c r="B806">
        <v>3</v>
      </c>
      <c r="C806">
        <v>11</v>
      </c>
      <c r="D806">
        <v>84</v>
      </c>
      <c r="E806" t="s">
        <v>123</v>
      </c>
      <c r="F806" t="s">
        <v>162</v>
      </c>
      <c r="G806" t="s">
        <v>34</v>
      </c>
      <c r="H806" t="s">
        <v>17</v>
      </c>
      <c r="I806" t="s">
        <v>17</v>
      </c>
      <c r="J806" t="s">
        <v>18</v>
      </c>
      <c r="K806" t="s">
        <v>19</v>
      </c>
      <c r="L806" t="s">
        <v>36</v>
      </c>
      <c r="M806" s="20">
        <f>VLOOKUP(Table3[[#This Row],[Condition]],$O$8:$P$28,2)</f>
        <v>21</v>
      </c>
      <c r="N806" s="10"/>
      <c r="O806" s="10"/>
    </row>
    <row r="807" spans="1:15">
      <c r="A807" s="4">
        <v>43711.5</v>
      </c>
      <c r="B807">
        <v>3</v>
      </c>
      <c r="C807">
        <v>12</v>
      </c>
      <c r="D807">
        <v>86</v>
      </c>
      <c r="E807" t="s">
        <v>120</v>
      </c>
      <c r="F807" t="s">
        <v>126</v>
      </c>
      <c r="G807" t="s">
        <v>57</v>
      </c>
      <c r="H807" t="s">
        <v>26</v>
      </c>
      <c r="I807" t="s">
        <v>17</v>
      </c>
      <c r="J807" t="s">
        <v>63</v>
      </c>
      <c r="K807" t="s">
        <v>19</v>
      </c>
      <c r="L807" t="s">
        <v>36</v>
      </c>
      <c r="M807" s="20">
        <f>VLOOKUP(Table3[[#This Row],[Condition]],$O$8:$P$28,2)</f>
        <v>21</v>
      </c>
      <c r="N807" s="10"/>
      <c r="O807" s="10"/>
    </row>
    <row r="808" spans="1:15">
      <c r="A808" s="4">
        <v>43711.541666666664</v>
      </c>
      <c r="B808">
        <v>3</v>
      </c>
      <c r="C808">
        <v>13</v>
      </c>
      <c r="D808">
        <v>88</v>
      </c>
      <c r="E808" t="s">
        <v>120</v>
      </c>
      <c r="F808" t="s">
        <v>192</v>
      </c>
      <c r="G808" t="s">
        <v>64</v>
      </c>
      <c r="H808" t="s">
        <v>41</v>
      </c>
      <c r="I808" t="s">
        <v>17</v>
      </c>
      <c r="J808" t="s">
        <v>102</v>
      </c>
      <c r="K808" t="s">
        <v>19</v>
      </c>
      <c r="L808" t="s">
        <v>30</v>
      </c>
      <c r="M808" s="20">
        <f>VLOOKUP(Table3[[#This Row],[Condition]],$O$8:$P$28,2)</f>
        <v>17</v>
      </c>
      <c r="N808" s="10"/>
      <c r="O808" s="10"/>
    </row>
    <row r="809" spans="1:15">
      <c r="A809" s="4">
        <v>43711.583333333336</v>
      </c>
      <c r="B809">
        <v>3</v>
      </c>
      <c r="C809">
        <v>14</v>
      </c>
      <c r="D809">
        <v>88</v>
      </c>
      <c r="E809" t="s">
        <v>127</v>
      </c>
      <c r="F809" t="s">
        <v>125</v>
      </c>
      <c r="G809" t="s">
        <v>68</v>
      </c>
      <c r="H809" t="s">
        <v>26</v>
      </c>
      <c r="I809" t="s">
        <v>17</v>
      </c>
      <c r="J809" t="s">
        <v>103</v>
      </c>
      <c r="K809" t="s">
        <v>19</v>
      </c>
      <c r="L809" t="s">
        <v>30</v>
      </c>
      <c r="M809" s="20">
        <f>VLOOKUP(Table3[[#This Row],[Condition]],$O$8:$P$28,2)</f>
        <v>17</v>
      </c>
      <c r="N809" s="10"/>
      <c r="O809" s="10"/>
    </row>
    <row r="810" spans="1:15">
      <c r="A810" s="4">
        <v>43711.625</v>
      </c>
      <c r="B810">
        <v>3</v>
      </c>
      <c r="C810">
        <v>15</v>
      </c>
      <c r="D810">
        <v>88</v>
      </c>
      <c r="E810" t="s">
        <v>120</v>
      </c>
      <c r="F810" t="s">
        <v>192</v>
      </c>
      <c r="G810" t="s">
        <v>75</v>
      </c>
      <c r="H810" t="s">
        <v>62</v>
      </c>
      <c r="I810" t="s">
        <v>17</v>
      </c>
      <c r="J810" t="s">
        <v>128</v>
      </c>
      <c r="K810" t="s">
        <v>19</v>
      </c>
      <c r="L810" t="s">
        <v>30</v>
      </c>
      <c r="M810" s="20">
        <f>VLOOKUP(Table3[[#This Row],[Condition]],$O$8:$P$28,2)</f>
        <v>17</v>
      </c>
      <c r="N810" s="10"/>
      <c r="O810" s="10"/>
    </row>
    <row r="811" spans="1:15">
      <c r="A811" s="4">
        <v>43711.666666666664</v>
      </c>
      <c r="B811">
        <v>3</v>
      </c>
      <c r="C811">
        <v>16</v>
      </c>
      <c r="D811">
        <v>88</v>
      </c>
      <c r="E811" t="s">
        <v>123</v>
      </c>
      <c r="F811" t="s">
        <v>118</v>
      </c>
      <c r="G811" t="s">
        <v>75</v>
      </c>
      <c r="H811" t="s">
        <v>62</v>
      </c>
      <c r="I811" t="s">
        <v>17</v>
      </c>
      <c r="J811" t="s">
        <v>128</v>
      </c>
      <c r="K811" t="s">
        <v>19</v>
      </c>
      <c r="L811" t="s">
        <v>30</v>
      </c>
      <c r="M811" s="20">
        <f>VLOOKUP(Table3[[#This Row],[Condition]],$O$8:$P$28,2)</f>
        <v>17</v>
      </c>
      <c r="N811" s="10"/>
      <c r="O811" s="10"/>
    </row>
    <row r="812" spans="1:15">
      <c r="A812" s="4">
        <v>43711.708333333336</v>
      </c>
      <c r="B812">
        <v>3</v>
      </c>
      <c r="C812">
        <v>17</v>
      </c>
      <c r="D812">
        <v>84</v>
      </c>
      <c r="E812" t="s">
        <v>50</v>
      </c>
      <c r="F812" t="s">
        <v>96</v>
      </c>
      <c r="G812" t="s">
        <v>68</v>
      </c>
      <c r="H812" t="s">
        <v>82</v>
      </c>
      <c r="I812" t="s">
        <v>17</v>
      </c>
      <c r="J812" t="s">
        <v>181</v>
      </c>
      <c r="K812" t="s">
        <v>19</v>
      </c>
      <c r="L812" t="s">
        <v>30</v>
      </c>
      <c r="M812" s="20">
        <f>VLOOKUP(Table3[[#This Row],[Condition]],$O$8:$P$28,2)</f>
        <v>17</v>
      </c>
      <c r="N812" s="10"/>
      <c r="O812" s="10"/>
    </row>
    <row r="813" spans="1:15">
      <c r="A813" s="4">
        <v>43711.75</v>
      </c>
      <c r="B813">
        <v>3</v>
      </c>
      <c r="C813">
        <v>18</v>
      </c>
      <c r="D813">
        <v>81</v>
      </c>
      <c r="E813" t="s">
        <v>50</v>
      </c>
      <c r="F813" t="s">
        <v>43</v>
      </c>
      <c r="G813" t="s">
        <v>68</v>
      </c>
      <c r="H813" t="s">
        <v>45</v>
      </c>
      <c r="I813" t="s">
        <v>17</v>
      </c>
      <c r="J813" t="s">
        <v>181</v>
      </c>
      <c r="K813" t="s">
        <v>19</v>
      </c>
      <c r="L813" t="s">
        <v>30</v>
      </c>
      <c r="M813" s="20">
        <f>VLOOKUP(Table3[[#This Row],[Condition]],$O$8:$P$28,2)</f>
        <v>17</v>
      </c>
      <c r="N813" s="10"/>
      <c r="O813" s="10"/>
    </row>
    <row r="814" spans="1:15">
      <c r="A814" s="4">
        <v>43711.791666666664</v>
      </c>
      <c r="B814">
        <v>3</v>
      </c>
      <c r="C814">
        <v>19</v>
      </c>
      <c r="D814">
        <v>79</v>
      </c>
      <c r="E814" t="s">
        <v>53</v>
      </c>
      <c r="F814" t="s">
        <v>67</v>
      </c>
      <c r="G814" t="s">
        <v>75</v>
      </c>
      <c r="H814" t="s">
        <v>45</v>
      </c>
      <c r="I814" t="s">
        <v>17</v>
      </c>
      <c r="J814" t="s">
        <v>128</v>
      </c>
      <c r="K814" t="s">
        <v>19</v>
      </c>
      <c r="L814" t="s">
        <v>30</v>
      </c>
      <c r="M814" s="20">
        <f>VLOOKUP(Table3[[#This Row],[Condition]],$O$8:$P$28,2)</f>
        <v>17</v>
      </c>
      <c r="N814" s="10"/>
      <c r="O814" s="10"/>
    </row>
    <row r="815" spans="1:15">
      <c r="A815" s="4">
        <v>43711.833333333336</v>
      </c>
      <c r="B815">
        <v>3</v>
      </c>
      <c r="C815">
        <v>20</v>
      </c>
      <c r="D815">
        <v>78</v>
      </c>
      <c r="E815" t="s">
        <v>60</v>
      </c>
      <c r="F815" t="s">
        <v>43</v>
      </c>
      <c r="G815" t="s">
        <v>68</v>
      </c>
      <c r="H815" t="s">
        <v>52</v>
      </c>
      <c r="I815" t="s">
        <v>17</v>
      </c>
      <c r="J815" t="s">
        <v>128</v>
      </c>
      <c r="K815" t="s">
        <v>19</v>
      </c>
      <c r="L815" t="s">
        <v>30</v>
      </c>
      <c r="M815" s="20">
        <f>VLOOKUP(Table3[[#This Row],[Condition]],$O$8:$P$28,2)</f>
        <v>17</v>
      </c>
      <c r="N815" s="10"/>
      <c r="O815" s="10"/>
    </row>
    <row r="816" spans="1:15">
      <c r="A816" s="4">
        <v>43711.875</v>
      </c>
      <c r="B816">
        <v>3</v>
      </c>
      <c r="C816">
        <v>21</v>
      </c>
      <c r="D816">
        <v>77</v>
      </c>
      <c r="E816" t="s">
        <v>53</v>
      </c>
      <c r="F816" t="s">
        <v>40</v>
      </c>
      <c r="G816" t="s">
        <v>75</v>
      </c>
      <c r="H816" t="s">
        <v>62</v>
      </c>
      <c r="I816" t="s">
        <v>17</v>
      </c>
      <c r="J816" t="s">
        <v>103</v>
      </c>
      <c r="K816" t="s">
        <v>19</v>
      </c>
      <c r="L816" t="s">
        <v>30</v>
      </c>
      <c r="M816" s="20">
        <f>VLOOKUP(Table3[[#This Row],[Condition]],$O$8:$P$28,2)</f>
        <v>17</v>
      </c>
      <c r="N816" s="10"/>
      <c r="O816" s="10"/>
    </row>
    <row r="817" spans="1:15">
      <c r="A817" s="4">
        <v>43711.916666666664</v>
      </c>
      <c r="B817">
        <v>3</v>
      </c>
      <c r="C817">
        <v>22</v>
      </c>
      <c r="D817">
        <v>77</v>
      </c>
      <c r="E817" t="s">
        <v>13</v>
      </c>
      <c r="F817" t="s">
        <v>38</v>
      </c>
      <c r="G817" t="s">
        <v>75</v>
      </c>
      <c r="H817" t="s">
        <v>82</v>
      </c>
      <c r="I817" t="s">
        <v>17</v>
      </c>
      <c r="J817" t="s">
        <v>103</v>
      </c>
      <c r="K817" t="s">
        <v>19</v>
      </c>
      <c r="L817" t="s">
        <v>30</v>
      </c>
      <c r="M817" s="20">
        <f>VLOOKUP(Table3[[#This Row],[Condition]],$O$8:$P$28,2)</f>
        <v>17</v>
      </c>
      <c r="N817" s="10"/>
      <c r="O817" s="10"/>
    </row>
    <row r="818" spans="1:15">
      <c r="A818" s="4">
        <v>43711.958333333336</v>
      </c>
      <c r="B818">
        <v>3</v>
      </c>
      <c r="C818">
        <v>23</v>
      </c>
      <c r="D818">
        <v>75</v>
      </c>
      <c r="E818" t="s">
        <v>76</v>
      </c>
      <c r="F818" t="s">
        <v>14</v>
      </c>
      <c r="G818" t="s">
        <v>75</v>
      </c>
      <c r="H818" t="s">
        <v>49</v>
      </c>
      <c r="I818" t="s">
        <v>17</v>
      </c>
      <c r="J818" t="s">
        <v>103</v>
      </c>
      <c r="K818" t="s">
        <v>19</v>
      </c>
      <c r="L818" t="s">
        <v>30</v>
      </c>
      <c r="M818" s="20">
        <f>VLOOKUP(Table3[[#This Row],[Condition]],$O$8:$P$28,2)</f>
        <v>17</v>
      </c>
      <c r="N818" s="10"/>
      <c r="O818" s="10"/>
    </row>
    <row r="819" spans="1:15">
      <c r="A819" s="4">
        <v>43712</v>
      </c>
      <c r="B819">
        <v>4</v>
      </c>
      <c r="C819">
        <v>0</v>
      </c>
      <c r="D819">
        <v>74</v>
      </c>
      <c r="E819" t="s">
        <v>76</v>
      </c>
      <c r="F819" t="s">
        <v>98</v>
      </c>
      <c r="G819" t="s">
        <v>29</v>
      </c>
      <c r="H819" t="s">
        <v>49</v>
      </c>
      <c r="I819" t="s">
        <v>17</v>
      </c>
      <c r="J819" t="s">
        <v>181</v>
      </c>
      <c r="K819" t="s">
        <v>19</v>
      </c>
      <c r="L819" t="s">
        <v>30</v>
      </c>
      <c r="M819" s="20">
        <f>VLOOKUP(Table3[[#This Row],[Condition]],$O$8:$P$28,2)</f>
        <v>17</v>
      </c>
      <c r="N819" s="10"/>
      <c r="O819" s="10"/>
    </row>
    <row r="820" spans="1:15">
      <c r="A820" s="4">
        <v>43712.041666666664</v>
      </c>
      <c r="B820">
        <v>4</v>
      </c>
      <c r="C820">
        <v>1</v>
      </c>
      <c r="D820">
        <v>74</v>
      </c>
      <c r="E820" t="s">
        <v>13</v>
      </c>
      <c r="F820" t="s">
        <v>14</v>
      </c>
      <c r="G820" t="s">
        <v>29</v>
      </c>
      <c r="H820" t="s">
        <v>49</v>
      </c>
      <c r="I820" t="s">
        <v>17</v>
      </c>
      <c r="J820" t="s">
        <v>104</v>
      </c>
      <c r="K820" t="s">
        <v>19</v>
      </c>
      <c r="L820" t="s">
        <v>20</v>
      </c>
      <c r="M820" s="20">
        <f>VLOOKUP(Table3[[#This Row],[Condition]],$O$8:$P$28,2)</f>
        <v>13</v>
      </c>
      <c r="N820" s="10"/>
      <c r="O820" s="10"/>
    </row>
    <row r="821" spans="1:15">
      <c r="A821" s="4">
        <v>43712.083333333336</v>
      </c>
      <c r="B821">
        <v>4</v>
      </c>
      <c r="C821">
        <v>2</v>
      </c>
      <c r="D821">
        <v>73</v>
      </c>
      <c r="E821" t="s">
        <v>13</v>
      </c>
      <c r="F821" t="s">
        <v>25</v>
      </c>
      <c r="G821" t="s">
        <v>75</v>
      </c>
      <c r="H821" t="s">
        <v>62</v>
      </c>
      <c r="I821" t="s">
        <v>17</v>
      </c>
      <c r="J821" t="s">
        <v>128</v>
      </c>
      <c r="K821" t="s">
        <v>19</v>
      </c>
      <c r="L821" t="s">
        <v>20</v>
      </c>
      <c r="M821" s="20">
        <f>VLOOKUP(Table3[[#This Row],[Condition]],$O$8:$P$28,2)</f>
        <v>13</v>
      </c>
      <c r="N821" s="10"/>
      <c r="O821" s="10"/>
    </row>
    <row r="822" spans="1:15">
      <c r="A822" s="4">
        <v>43712.125</v>
      </c>
      <c r="B822">
        <v>4</v>
      </c>
      <c r="C822">
        <v>3</v>
      </c>
      <c r="D822">
        <v>72</v>
      </c>
      <c r="E822" t="s">
        <v>13</v>
      </c>
      <c r="F822" t="s">
        <v>28</v>
      </c>
      <c r="G822" t="s">
        <v>29</v>
      </c>
      <c r="H822" t="s">
        <v>16</v>
      </c>
      <c r="I822" t="s">
        <v>17</v>
      </c>
      <c r="J822" t="s">
        <v>181</v>
      </c>
      <c r="K822" t="s">
        <v>19</v>
      </c>
      <c r="L822" t="s">
        <v>20</v>
      </c>
      <c r="M822" s="20">
        <f>VLOOKUP(Table3[[#This Row],[Condition]],$O$8:$P$28,2)</f>
        <v>13</v>
      </c>
      <c r="N822" s="10"/>
      <c r="O822" s="10"/>
    </row>
    <row r="823" spans="1:15">
      <c r="A823" s="4">
        <v>43712.166666666664</v>
      </c>
      <c r="B823">
        <v>4</v>
      </c>
      <c r="C823">
        <v>4</v>
      </c>
      <c r="D823">
        <v>73</v>
      </c>
      <c r="E823" t="s">
        <v>81</v>
      </c>
      <c r="F823" t="s">
        <v>190</v>
      </c>
      <c r="G823" t="s">
        <v>75</v>
      </c>
      <c r="H823" t="s">
        <v>52</v>
      </c>
      <c r="I823" t="s">
        <v>17</v>
      </c>
      <c r="J823" t="s">
        <v>103</v>
      </c>
      <c r="K823" t="s">
        <v>19</v>
      </c>
      <c r="L823" t="s">
        <v>23</v>
      </c>
      <c r="M823" s="20">
        <f>VLOOKUP(Table3[[#This Row],[Condition]],$O$8:$P$28,2)</f>
        <v>11</v>
      </c>
      <c r="N823" s="10"/>
      <c r="O823" s="10"/>
    </row>
    <row r="824" spans="1:15">
      <c r="A824" s="4">
        <v>43712.208333333336</v>
      </c>
      <c r="B824">
        <v>4</v>
      </c>
      <c r="C824">
        <v>5</v>
      </c>
      <c r="D824">
        <v>73</v>
      </c>
      <c r="E824" t="s">
        <v>76</v>
      </c>
      <c r="F824" t="s">
        <v>28</v>
      </c>
      <c r="G824" t="s">
        <v>75</v>
      </c>
      <c r="H824" t="s">
        <v>62</v>
      </c>
      <c r="I824" t="s">
        <v>17</v>
      </c>
      <c r="J824" t="s">
        <v>103</v>
      </c>
      <c r="K824" t="s">
        <v>19</v>
      </c>
      <c r="L824" t="s">
        <v>23</v>
      </c>
      <c r="M824" s="20">
        <f>VLOOKUP(Table3[[#This Row],[Condition]],$O$8:$P$28,2)</f>
        <v>11</v>
      </c>
      <c r="N824" s="10"/>
      <c r="O824" s="10"/>
    </row>
    <row r="825" spans="1:15">
      <c r="A825" s="4">
        <v>43712.25</v>
      </c>
      <c r="B825">
        <v>4</v>
      </c>
      <c r="C825">
        <v>6</v>
      </c>
      <c r="D825">
        <v>74</v>
      </c>
      <c r="E825" t="s">
        <v>81</v>
      </c>
      <c r="F825" t="s">
        <v>28</v>
      </c>
      <c r="G825" t="s">
        <v>29</v>
      </c>
      <c r="H825" t="s">
        <v>45</v>
      </c>
      <c r="I825" t="s">
        <v>17</v>
      </c>
      <c r="J825" t="s">
        <v>103</v>
      </c>
      <c r="K825" t="s">
        <v>19</v>
      </c>
      <c r="L825" t="s">
        <v>20</v>
      </c>
      <c r="M825" s="20">
        <f>VLOOKUP(Table3[[#This Row],[Condition]],$O$8:$P$28,2)</f>
        <v>13</v>
      </c>
      <c r="N825" s="10"/>
      <c r="O825" s="10"/>
    </row>
    <row r="826" spans="1:15">
      <c r="A826" s="4">
        <v>43712.291666666664</v>
      </c>
      <c r="B826">
        <v>4</v>
      </c>
      <c r="C826">
        <v>7</v>
      </c>
      <c r="D826">
        <v>77</v>
      </c>
      <c r="E826" t="s">
        <v>81</v>
      </c>
      <c r="F826" t="s">
        <v>79</v>
      </c>
      <c r="G826" t="s">
        <v>29</v>
      </c>
      <c r="H826" t="s">
        <v>94</v>
      </c>
      <c r="I826" t="s">
        <v>17</v>
      </c>
      <c r="J826" t="s">
        <v>181</v>
      </c>
      <c r="K826" t="s">
        <v>19</v>
      </c>
      <c r="L826" t="s">
        <v>36</v>
      </c>
      <c r="M826" s="20">
        <f>VLOOKUP(Table3[[#This Row],[Condition]],$O$8:$P$28,2)</f>
        <v>21</v>
      </c>
      <c r="N826" s="10"/>
      <c r="O826" s="10"/>
    </row>
    <row r="827" spans="1:15">
      <c r="A827" s="4">
        <v>43712.333333333336</v>
      </c>
      <c r="B827">
        <v>4</v>
      </c>
      <c r="C827">
        <v>8</v>
      </c>
      <c r="D827">
        <v>81</v>
      </c>
      <c r="E827" t="s">
        <v>81</v>
      </c>
      <c r="F827" t="s">
        <v>72</v>
      </c>
      <c r="G827" t="s">
        <v>75</v>
      </c>
      <c r="H827" t="s">
        <v>49</v>
      </c>
      <c r="I827" t="s">
        <v>17</v>
      </c>
      <c r="J827" t="s">
        <v>128</v>
      </c>
      <c r="K827" t="s">
        <v>19</v>
      </c>
      <c r="L827" t="s">
        <v>36</v>
      </c>
      <c r="M827" s="20">
        <f>VLOOKUP(Table3[[#This Row],[Condition]],$O$8:$P$28,2)</f>
        <v>21</v>
      </c>
      <c r="N827" s="10"/>
      <c r="O827" s="10"/>
    </row>
    <row r="828" spans="1:15">
      <c r="A828" s="4">
        <v>43712.375</v>
      </c>
      <c r="B828">
        <v>4</v>
      </c>
      <c r="C828">
        <v>9</v>
      </c>
      <c r="D828">
        <v>84</v>
      </c>
      <c r="E828" t="s">
        <v>31</v>
      </c>
      <c r="F828" t="s">
        <v>129</v>
      </c>
      <c r="G828" t="s">
        <v>29</v>
      </c>
      <c r="H828" t="s">
        <v>45</v>
      </c>
      <c r="I828" t="s">
        <v>17</v>
      </c>
      <c r="J828" t="s">
        <v>128</v>
      </c>
      <c r="K828" t="s">
        <v>19</v>
      </c>
      <c r="L828" t="s">
        <v>36</v>
      </c>
      <c r="M828" s="20">
        <f>VLOOKUP(Table3[[#This Row],[Condition]],$O$8:$P$28,2)</f>
        <v>21</v>
      </c>
      <c r="N828" s="10"/>
      <c r="O828" s="10"/>
    </row>
    <row r="829" spans="1:15">
      <c r="A829" s="4">
        <v>43712.416666666664</v>
      </c>
      <c r="B829">
        <v>4</v>
      </c>
      <c r="C829">
        <v>10</v>
      </c>
      <c r="D829">
        <v>86</v>
      </c>
      <c r="E829" t="s">
        <v>24</v>
      </c>
      <c r="F829" t="s">
        <v>129</v>
      </c>
      <c r="G829" t="s">
        <v>75</v>
      </c>
      <c r="H829" t="s">
        <v>94</v>
      </c>
      <c r="I829" t="s">
        <v>17</v>
      </c>
      <c r="J829" t="s">
        <v>105</v>
      </c>
      <c r="K829" t="s">
        <v>19</v>
      </c>
      <c r="L829" t="s">
        <v>36</v>
      </c>
      <c r="M829" s="20">
        <f>VLOOKUP(Table3[[#This Row],[Condition]],$O$8:$P$28,2)</f>
        <v>21</v>
      </c>
      <c r="N829" s="10"/>
      <c r="O829" s="10"/>
    </row>
    <row r="830" spans="1:15">
      <c r="A830" s="4">
        <v>43712.458333333336</v>
      </c>
      <c r="B830">
        <v>4</v>
      </c>
      <c r="C830">
        <v>11</v>
      </c>
      <c r="D830">
        <v>90</v>
      </c>
      <c r="E830" t="s">
        <v>31</v>
      </c>
      <c r="F830" t="s">
        <v>91</v>
      </c>
      <c r="G830" t="s">
        <v>75</v>
      </c>
      <c r="H830" t="s">
        <v>94</v>
      </c>
      <c r="I830" t="s">
        <v>17</v>
      </c>
      <c r="J830" t="s">
        <v>106</v>
      </c>
      <c r="K830" t="s">
        <v>19</v>
      </c>
      <c r="L830" t="s">
        <v>36</v>
      </c>
      <c r="M830" s="20">
        <f>VLOOKUP(Table3[[#This Row],[Condition]],$O$8:$P$28,2)</f>
        <v>21</v>
      </c>
      <c r="N830" s="10"/>
      <c r="O830" s="10"/>
    </row>
    <row r="831" spans="1:15">
      <c r="A831" s="4">
        <v>43712.5</v>
      </c>
      <c r="B831">
        <v>4</v>
      </c>
      <c r="C831">
        <v>12</v>
      </c>
      <c r="D831">
        <v>93</v>
      </c>
      <c r="E831" t="s">
        <v>31</v>
      </c>
      <c r="F831" t="s">
        <v>61</v>
      </c>
      <c r="G831" t="s">
        <v>29</v>
      </c>
      <c r="H831" t="s">
        <v>94</v>
      </c>
      <c r="I831" t="s">
        <v>17</v>
      </c>
      <c r="J831" t="s">
        <v>108</v>
      </c>
      <c r="K831" t="s">
        <v>19</v>
      </c>
      <c r="L831" t="s">
        <v>36</v>
      </c>
      <c r="M831" s="20">
        <f>VLOOKUP(Table3[[#This Row],[Condition]],$O$8:$P$28,2)</f>
        <v>21</v>
      </c>
      <c r="N831" s="10"/>
      <c r="O831" s="10"/>
    </row>
    <row r="832" spans="1:15">
      <c r="A832" s="4">
        <v>43712.541666666664</v>
      </c>
      <c r="B832">
        <v>4</v>
      </c>
      <c r="C832">
        <v>13</v>
      </c>
      <c r="D832">
        <v>94</v>
      </c>
      <c r="E832" t="s">
        <v>76</v>
      </c>
      <c r="F832" t="s">
        <v>162</v>
      </c>
      <c r="G832" t="s">
        <v>75</v>
      </c>
      <c r="H832" t="s">
        <v>49</v>
      </c>
      <c r="I832" t="s">
        <v>17</v>
      </c>
      <c r="J832" t="s">
        <v>122</v>
      </c>
      <c r="K832" t="s">
        <v>19</v>
      </c>
      <c r="L832" t="s">
        <v>36</v>
      </c>
      <c r="M832" s="20">
        <f>VLOOKUP(Table3[[#This Row],[Condition]],$O$8:$P$28,2)</f>
        <v>21</v>
      </c>
      <c r="N832" s="10"/>
      <c r="O832" s="10"/>
    </row>
    <row r="833" spans="1:15">
      <c r="A833" s="4">
        <v>43712.583333333336</v>
      </c>
      <c r="B833">
        <v>4</v>
      </c>
      <c r="C833">
        <v>14</v>
      </c>
      <c r="D833">
        <v>94</v>
      </c>
      <c r="E833" t="s">
        <v>81</v>
      </c>
      <c r="F833" t="s">
        <v>93</v>
      </c>
      <c r="G833" t="s">
        <v>75</v>
      </c>
      <c r="H833" t="s">
        <v>45</v>
      </c>
      <c r="I833" t="s">
        <v>17</v>
      </c>
      <c r="J833" t="s">
        <v>135</v>
      </c>
      <c r="K833" t="s">
        <v>19</v>
      </c>
      <c r="L833" t="s">
        <v>30</v>
      </c>
      <c r="M833" s="20">
        <f>VLOOKUP(Table3[[#This Row],[Condition]],$O$8:$P$28,2)</f>
        <v>17</v>
      </c>
      <c r="N833" s="10"/>
      <c r="O833" s="10"/>
    </row>
    <row r="834" spans="1:15">
      <c r="A834" s="4">
        <v>43712.625</v>
      </c>
      <c r="B834">
        <v>4</v>
      </c>
      <c r="C834">
        <v>15</v>
      </c>
      <c r="D834">
        <v>91</v>
      </c>
      <c r="E834" t="s">
        <v>31</v>
      </c>
      <c r="F834" t="s">
        <v>191</v>
      </c>
      <c r="G834" t="s">
        <v>75</v>
      </c>
      <c r="H834" t="s">
        <v>82</v>
      </c>
      <c r="I834" t="s">
        <v>17</v>
      </c>
      <c r="J834" t="s">
        <v>179</v>
      </c>
      <c r="K834" t="s">
        <v>19</v>
      </c>
      <c r="L834" t="s">
        <v>20</v>
      </c>
      <c r="M834" s="20">
        <f>VLOOKUP(Table3[[#This Row],[Condition]],$O$8:$P$28,2)</f>
        <v>13</v>
      </c>
      <c r="N834" s="10"/>
      <c r="O834" s="10"/>
    </row>
    <row r="835" spans="1:15">
      <c r="A835" s="4">
        <v>43712.666666666664</v>
      </c>
      <c r="B835">
        <v>4</v>
      </c>
      <c r="C835">
        <v>16</v>
      </c>
      <c r="D835">
        <v>92</v>
      </c>
      <c r="E835" t="s">
        <v>13</v>
      </c>
      <c r="F835" t="s">
        <v>54</v>
      </c>
      <c r="G835" t="s">
        <v>29</v>
      </c>
      <c r="H835" t="s">
        <v>82</v>
      </c>
      <c r="I835" t="s">
        <v>17</v>
      </c>
      <c r="J835" t="s">
        <v>135</v>
      </c>
      <c r="K835" t="s">
        <v>19</v>
      </c>
      <c r="L835" t="s">
        <v>20</v>
      </c>
      <c r="M835" s="20">
        <f>VLOOKUP(Table3[[#This Row],[Condition]],$O$8:$P$28,2)</f>
        <v>13</v>
      </c>
      <c r="N835" s="10"/>
      <c r="O835" s="10"/>
    </row>
    <row r="836" spans="1:15">
      <c r="A836" s="4">
        <v>43712.708333333336</v>
      </c>
      <c r="B836">
        <v>4</v>
      </c>
      <c r="C836">
        <v>17</v>
      </c>
      <c r="D836">
        <v>90</v>
      </c>
      <c r="E836" t="s">
        <v>81</v>
      </c>
      <c r="F836" t="s">
        <v>191</v>
      </c>
      <c r="G836" t="s">
        <v>75</v>
      </c>
      <c r="H836" t="s">
        <v>82</v>
      </c>
      <c r="I836" t="s">
        <v>17</v>
      </c>
      <c r="J836" t="s">
        <v>122</v>
      </c>
      <c r="K836" t="s">
        <v>19</v>
      </c>
      <c r="L836" t="s">
        <v>20</v>
      </c>
      <c r="M836" s="20">
        <f>VLOOKUP(Table3[[#This Row],[Condition]],$O$8:$P$28,2)</f>
        <v>13</v>
      </c>
      <c r="N836" s="10"/>
      <c r="O836" s="10"/>
    </row>
    <row r="837" spans="1:15">
      <c r="A837" s="4">
        <v>43712.75</v>
      </c>
      <c r="B837">
        <v>4</v>
      </c>
      <c r="C837">
        <v>18</v>
      </c>
      <c r="D837">
        <v>87</v>
      </c>
      <c r="E837" t="s">
        <v>31</v>
      </c>
      <c r="F837" t="s">
        <v>109</v>
      </c>
      <c r="G837" t="s">
        <v>75</v>
      </c>
      <c r="H837" t="s">
        <v>45</v>
      </c>
      <c r="I837" t="s">
        <v>17</v>
      </c>
      <c r="J837" t="s">
        <v>111</v>
      </c>
      <c r="K837" t="s">
        <v>19</v>
      </c>
      <c r="L837" t="s">
        <v>20</v>
      </c>
      <c r="M837" s="20">
        <f>VLOOKUP(Table3[[#This Row],[Condition]],$O$8:$P$28,2)</f>
        <v>13</v>
      </c>
      <c r="N837" s="10"/>
      <c r="O837" s="10"/>
    </row>
    <row r="838" spans="1:15">
      <c r="A838" s="4">
        <v>43712.791666666664</v>
      </c>
      <c r="B838">
        <v>4</v>
      </c>
      <c r="C838">
        <v>19</v>
      </c>
      <c r="D838">
        <v>85</v>
      </c>
      <c r="E838" t="s">
        <v>24</v>
      </c>
      <c r="F838" t="s">
        <v>97</v>
      </c>
      <c r="G838" t="s">
        <v>75</v>
      </c>
      <c r="H838" t="s">
        <v>49</v>
      </c>
      <c r="I838" t="s">
        <v>17</v>
      </c>
      <c r="J838" t="s">
        <v>111</v>
      </c>
      <c r="K838" t="s">
        <v>19</v>
      </c>
      <c r="L838" t="s">
        <v>30</v>
      </c>
      <c r="M838" s="20">
        <f>VLOOKUP(Table3[[#This Row],[Condition]],$O$8:$P$28,2)</f>
        <v>17</v>
      </c>
      <c r="N838" s="10"/>
      <c r="O838" s="10"/>
    </row>
    <row r="839" spans="1:15">
      <c r="A839" s="4">
        <v>43712.833333333336</v>
      </c>
      <c r="B839">
        <v>4</v>
      </c>
      <c r="C839">
        <v>20</v>
      </c>
      <c r="D839">
        <v>85</v>
      </c>
      <c r="E839" t="s">
        <v>27</v>
      </c>
      <c r="F839" t="s">
        <v>129</v>
      </c>
      <c r="G839" t="s">
        <v>34</v>
      </c>
      <c r="H839" t="s">
        <v>17</v>
      </c>
      <c r="I839" t="s">
        <v>17</v>
      </c>
      <c r="J839" t="s">
        <v>107</v>
      </c>
      <c r="K839" t="s">
        <v>19</v>
      </c>
      <c r="L839" t="s">
        <v>23</v>
      </c>
      <c r="M839" s="20">
        <f>VLOOKUP(Table3[[#This Row],[Condition]],$O$8:$P$28,2)</f>
        <v>11</v>
      </c>
      <c r="N839" s="10"/>
      <c r="O839" s="10"/>
    </row>
    <row r="840" spans="1:15">
      <c r="A840" s="4">
        <v>43712.875</v>
      </c>
      <c r="B840">
        <v>4</v>
      </c>
      <c r="C840">
        <v>21</v>
      </c>
      <c r="D840">
        <v>83</v>
      </c>
      <c r="E840" t="s">
        <v>24</v>
      </c>
      <c r="F840" t="s">
        <v>144</v>
      </c>
      <c r="G840" t="s">
        <v>33</v>
      </c>
      <c r="H840" t="s">
        <v>49</v>
      </c>
      <c r="I840" t="s">
        <v>17</v>
      </c>
      <c r="J840" t="s">
        <v>106</v>
      </c>
      <c r="K840" t="s">
        <v>19</v>
      </c>
      <c r="L840" t="s">
        <v>186</v>
      </c>
      <c r="M840" s="20">
        <f>VLOOKUP(Table3[[#This Row],[Condition]],$O$8:$P$28,2)</f>
        <v>7</v>
      </c>
      <c r="N840" s="10"/>
      <c r="O840" s="10"/>
    </row>
    <row r="841" spans="1:15">
      <c r="A841" s="4">
        <v>43712.916666666664</v>
      </c>
      <c r="B841">
        <v>4</v>
      </c>
      <c r="C841">
        <v>22</v>
      </c>
      <c r="D841">
        <v>79</v>
      </c>
      <c r="E841" t="s">
        <v>24</v>
      </c>
      <c r="F841" t="s">
        <v>14</v>
      </c>
      <c r="G841" t="s">
        <v>34</v>
      </c>
      <c r="H841" t="s">
        <v>17</v>
      </c>
      <c r="I841" t="s">
        <v>17</v>
      </c>
      <c r="J841" t="s">
        <v>180</v>
      </c>
      <c r="K841" t="s">
        <v>19</v>
      </c>
      <c r="L841" t="s">
        <v>23</v>
      </c>
      <c r="M841" s="20">
        <f>VLOOKUP(Table3[[#This Row],[Condition]],$O$8:$P$28,2)</f>
        <v>11</v>
      </c>
      <c r="N841" s="10"/>
      <c r="O841" s="10"/>
    </row>
    <row r="842" spans="1:15">
      <c r="A842" s="4">
        <v>43712.958333333336</v>
      </c>
      <c r="B842">
        <v>4</v>
      </c>
      <c r="C842">
        <v>23</v>
      </c>
      <c r="D842">
        <v>79</v>
      </c>
      <c r="E842" t="s">
        <v>24</v>
      </c>
      <c r="F842" t="s">
        <v>14</v>
      </c>
      <c r="G842" t="s">
        <v>33</v>
      </c>
      <c r="H842" t="s">
        <v>62</v>
      </c>
      <c r="I842" t="s">
        <v>17</v>
      </c>
      <c r="J842" t="s">
        <v>128</v>
      </c>
      <c r="K842" t="s">
        <v>19</v>
      </c>
      <c r="L842" t="s">
        <v>23</v>
      </c>
      <c r="M842" s="20">
        <f>VLOOKUP(Table3[[#This Row],[Condition]],$O$8:$P$28,2)</f>
        <v>11</v>
      </c>
      <c r="N842" s="10"/>
      <c r="O842" s="10"/>
    </row>
    <row r="843" spans="1:15">
      <c r="A843" s="4">
        <v>43713</v>
      </c>
      <c r="B843">
        <v>5</v>
      </c>
      <c r="C843">
        <v>0</v>
      </c>
      <c r="D843">
        <v>79</v>
      </c>
      <c r="E843" t="s">
        <v>27</v>
      </c>
      <c r="F843" t="s">
        <v>79</v>
      </c>
      <c r="G843" t="s">
        <v>48</v>
      </c>
      <c r="H843" t="s">
        <v>16</v>
      </c>
      <c r="I843" t="s">
        <v>17</v>
      </c>
      <c r="J843" t="s">
        <v>128</v>
      </c>
      <c r="K843" t="s">
        <v>19</v>
      </c>
      <c r="L843" t="s">
        <v>23</v>
      </c>
      <c r="M843" s="20">
        <f>VLOOKUP(Table3[[#This Row],[Condition]],$O$8:$P$28,2)</f>
        <v>11</v>
      </c>
      <c r="N843" s="10"/>
      <c r="O843" s="10"/>
    </row>
    <row r="844" spans="1:15">
      <c r="A844" s="4">
        <v>43713.041666666664</v>
      </c>
      <c r="B844">
        <v>5</v>
      </c>
      <c r="C844">
        <v>1</v>
      </c>
      <c r="D844">
        <v>77</v>
      </c>
      <c r="E844" t="s">
        <v>60</v>
      </c>
      <c r="F844" t="s">
        <v>67</v>
      </c>
      <c r="G844" t="s">
        <v>48</v>
      </c>
      <c r="H844" t="s">
        <v>62</v>
      </c>
      <c r="I844" t="s">
        <v>17</v>
      </c>
      <c r="J844" t="s">
        <v>181</v>
      </c>
      <c r="K844" t="s">
        <v>19</v>
      </c>
      <c r="L844" t="s">
        <v>23</v>
      </c>
      <c r="M844" s="20">
        <f>VLOOKUP(Table3[[#This Row],[Condition]],$O$8:$P$28,2)</f>
        <v>11</v>
      </c>
      <c r="N844" s="10"/>
      <c r="O844" s="10"/>
    </row>
    <row r="845" spans="1:15">
      <c r="A845" s="4">
        <v>43713.083333333336</v>
      </c>
      <c r="B845">
        <v>5</v>
      </c>
      <c r="C845">
        <v>2</v>
      </c>
      <c r="D845">
        <v>76</v>
      </c>
      <c r="E845" t="s">
        <v>168</v>
      </c>
      <c r="F845" t="s">
        <v>43</v>
      </c>
      <c r="G845" t="s">
        <v>33</v>
      </c>
      <c r="H845" t="s">
        <v>94</v>
      </c>
      <c r="I845" t="s">
        <v>17</v>
      </c>
      <c r="J845" t="s">
        <v>181</v>
      </c>
      <c r="K845" t="s">
        <v>19</v>
      </c>
      <c r="L845" t="s">
        <v>23</v>
      </c>
      <c r="M845" s="20">
        <f>VLOOKUP(Table3[[#This Row],[Condition]],$O$8:$P$28,2)</f>
        <v>11</v>
      </c>
      <c r="N845" s="10"/>
      <c r="O845" s="10"/>
    </row>
    <row r="846" spans="1:15">
      <c r="A846" s="4">
        <v>43713.125</v>
      </c>
      <c r="B846">
        <v>5</v>
      </c>
      <c r="C846">
        <v>3</v>
      </c>
      <c r="D846">
        <v>75</v>
      </c>
      <c r="E846" t="s">
        <v>168</v>
      </c>
      <c r="F846" t="s">
        <v>67</v>
      </c>
      <c r="G846" t="s">
        <v>48</v>
      </c>
      <c r="H846" t="s">
        <v>82</v>
      </c>
      <c r="I846" t="s">
        <v>17</v>
      </c>
      <c r="J846" t="s">
        <v>103</v>
      </c>
      <c r="K846" t="s">
        <v>19</v>
      </c>
      <c r="L846" t="s">
        <v>23</v>
      </c>
      <c r="M846" s="20">
        <f>VLOOKUP(Table3[[#This Row],[Condition]],$O$8:$P$28,2)</f>
        <v>11</v>
      </c>
      <c r="N846" s="10"/>
      <c r="O846" s="10"/>
    </row>
    <row r="847" spans="1:15">
      <c r="A847" s="4">
        <v>43713.166666666664</v>
      </c>
      <c r="B847">
        <v>5</v>
      </c>
      <c r="C847">
        <v>4</v>
      </c>
      <c r="D847">
        <v>74</v>
      </c>
      <c r="E847" t="s">
        <v>168</v>
      </c>
      <c r="F847" t="s">
        <v>89</v>
      </c>
      <c r="G847" t="s">
        <v>48</v>
      </c>
      <c r="H847" t="s">
        <v>45</v>
      </c>
      <c r="I847" t="s">
        <v>17</v>
      </c>
      <c r="J847" t="s">
        <v>102</v>
      </c>
      <c r="K847" t="s">
        <v>19</v>
      </c>
      <c r="L847" t="s">
        <v>23</v>
      </c>
      <c r="M847" s="20">
        <f>VLOOKUP(Table3[[#This Row],[Condition]],$O$8:$P$28,2)</f>
        <v>11</v>
      </c>
      <c r="N847" s="10"/>
      <c r="O847" s="10"/>
    </row>
    <row r="848" spans="1:15">
      <c r="A848" s="4">
        <v>43713.208333333336</v>
      </c>
      <c r="B848">
        <v>5</v>
      </c>
      <c r="C848">
        <v>5</v>
      </c>
      <c r="D848">
        <v>73</v>
      </c>
      <c r="E848" t="s">
        <v>168</v>
      </c>
      <c r="F848" t="s">
        <v>40</v>
      </c>
      <c r="G848" t="s">
        <v>55</v>
      </c>
      <c r="H848" t="s">
        <v>45</v>
      </c>
      <c r="I848" t="s">
        <v>17</v>
      </c>
      <c r="J848" t="s">
        <v>100</v>
      </c>
      <c r="K848" t="s">
        <v>19</v>
      </c>
      <c r="L848" t="s">
        <v>23</v>
      </c>
      <c r="M848" s="20">
        <f>VLOOKUP(Table3[[#This Row],[Condition]],$O$8:$P$28,2)</f>
        <v>11</v>
      </c>
      <c r="N848" s="10"/>
      <c r="O848" s="10"/>
    </row>
    <row r="849" spans="1:15">
      <c r="A849" s="4">
        <v>43713.25</v>
      </c>
      <c r="B849">
        <v>5</v>
      </c>
      <c r="C849">
        <v>6</v>
      </c>
      <c r="D849">
        <v>73</v>
      </c>
      <c r="E849" t="s">
        <v>168</v>
      </c>
      <c r="F849" t="s">
        <v>40</v>
      </c>
      <c r="G849" t="s">
        <v>48</v>
      </c>
      <c r="H849" t="s">
        <v>82</v>
      </c>
      <c r="I849" t="s">
        <v>17</v>
      </c>
      <c r="J849" t="s">
        <v>100</v>
      </c>
      <c r="K849" t="s">
        <v>19</v>
      </c>
      <c r="L849" t="s">
        <v>23</v>
      </c>
      <c r="M849" s="20">
        <f>VLOOKUP(Table3[[#This Row],[Condition]],$O$8:$P$28,2)</f>
        <v>11</v>
      </c>
      <c r="N849" s="10"/>
      <c r="O849" s="10"/>
    </row>
    <row r="850" spans="1:15">
      <c r="A850" s="4">
        <v>43713.291666666664</v>
      </c>
      <c r="B850">
        <v>5</v>
      </c>
      <c r="C850">
        <v>7</v>
      </c>
      <c r="D850">
        <v>73</v>
      </c>
      <c r="E850" t="s">
        <v>168</v>
      </c>
      <c r="F850" t="s">
        <v>40</v>
      </c>
      <c r="G850" t="s">
        <v>55</v>
      </c>
      <c r="H850" t="s">
        <v>94</v>
      </c>
      <c r="I850" t="s">
        <v>173</v>
      </c>
      <c r="J850" t="s">
        <v>35</v>
      </c>
      <c r="K850" t="s">
        <v>19</v>
      </c>
      <c r="L850" t="s">
        <v>23</v>
      </c>
      <c r="M850" s="20">
        <f>VLOOKUP(Table3[[#This Row],[Condition]],$O$8:$P$28,2)</f>
        <v>11</v>
      </c>
      <c r="N850" s="10"/>
      <c r="O850" s="10"/>
    </row>
    <row r="851" spans="1:15">
      <c r="A851" s="4">
        <v>43713.333333333336</v>
      </c>
      <c r="B851">
        <v>5</v>
      </c>
      <c r="C851">
        <v>8</v>
      </c>
      <c r="D851">
        <v>75</v>
      </c>
      <c r="E851" t="s">
        <v>140</v>
      </c>
      <c r="F851" t="s">
        <v>89</v>
      </c>
      <c r="G851" t="s">
        <v>55</v>
      </c>
      <c r="H851" t="s">
        <v>65</v>
      </c>
      <c r="I851" t="s">
        <v>17</v>
      </c>
      <c r="J851" t="s">
        <v>35</v>
      </c>
      <c r="K851" t="s">
        <v>19</v>
      </c>
      <c r="L851" t="s">
        <v>23</v>
      </c>
      <c r="M851" s="20">
        <f>VLOOKUP(Table3[[#This Row],[Condition]],$O$8:$P$28,2)</f>
        <v>11</v>
      </c>
      <c r="N851" s="10"/>
      <c r="O851" s="10"/>
    </row>
    <row r="852" spans="1:15">
      <c r="A852" s="4">
        <v>43713.375</v>
      </c>
      <c r="B852">
        <v>5</v>
      </c>
      <c r="C852">
        <v>9</v>
      </c>
      <c r="D852">
        <v>75</v>
      </c>
      <c r="E852" t="s">
        <v>140</v>
      </c>
      <c r="F852" t="s">
        <v>89</v>
      </c>
      <c r="G852" t="s">
        <v>48</v>
      </c>
      <c r="H852" t="s">
        <v>65</v>
      </c>
      <c r="I852" t="s">
        <v>17</v>
      </c>
      <c r="J852" t="s">
        <v>22</v>
      </c>
      <c r="K852" t="s">
        <v>19</v>
      </c>
      <c r="L852" t="s">
        <v>23</v>
      </c>
      <c r="M852" s="20">
        <f>VLOOKUP(Table3[[#This Row],[Condition]],$O$8:$P$28,2)</f>
        <v>11</v>
      </c>
      <c r="N852" s="10"/>
      <c r="O852" s="10"/>
    </row>
    <row r="853" spans="1:15">
      <c r="A853" s="4">
        <v>43713.416666666664</v>
      </c>
      <c r="B853">
        <v>5</v>
      </c>
      <c r="C853">
        <v>10</v>
      </c>
      <c r="D853">
        <v>78</v>
      </c>
      <c r="E853" t="s">
        <v>140</v>
      </c>
      <c r="F853" t="s">
        <v>47</v>
      </c>
      <c r="G853" t="s">
        <v>57</v>
      </c>
      <c r="H853" t="s">
        <v>94</v>
      </c>
      <c r="I853" t="s">
        <v>17</v>
      </c>
      <c r="J853" t="s">
        <v>18</v>
      </c>
      <c r="K853" t="s">
        <v>19</v>
      </c>
      <c r="L853" t="s">
        <v>23</v>
      </c>
      <c r="M853" s="20">
        <f>VLOOKUP(Table3[[#This Row],[Condition]],$O$8:$P$28,2)</f>
        <v>11</v>
      </c>
      <c r="N853" s="10"/>
      <c r="O853" s="10"/>
    </row>
    <row r="854" spans="1:15">
      <c r="A854" s="4">
        <v>43713.458333333336</v>
      </c>
      <c r="B854">
        <v>5</v>
      </c>
      <c r="C854">
        <v>11</v>
      </c>
      <c r="D854">
        <v>79</v>
      </c>
      <c r="E854" t="s">
        <v>123</v>
      </c>
      <c r="F854" t="s">
        <v>191</v>
      </c>
      <c r="G854" t="s">
        <v>55</v>
      </c>
      <c r="H854" t="s">
        <v>52</v>
      </c>
      <c r="I854" t="s">
        <v>17</v>
      </c>
      <c r="J854" t="s">
        <v>22</v>
      </c>
      <c r="K854" t="s">
        <v>19</v>
      </c>
      <c r="L854" t="s">
        <v>23</v>
      </c>
      <c r="M854" s="20">
        <f>VLOOKUP(Table3[[#This Row],[Condition]],$O$8:$P$28,2)</f>
        <v>11</v>
      </c>
      <c r="N854" s="10"/>
      <c r="O854" s="10"/>
    </row>
    <row r="855" spans="1:15">
      <c r="A855" s="4">
        <v>43713.5</v>
      </c>
      <c r="B855">
        <v>5</v>
      </c>
      <c r="C855">
        <v>12</v>
      </c>
      <c r="D855">
        <v>79</v>
      </c>
      <c r="E855" t="s">
        <v>168</v>
      </c>
      <c r="F855" t="s">
        <v>91</v>
      </c>
      <c r="G855" t="s">
        <v>57</v>
      </c>
      <c r="H855" t="s">
        <v>45</v>
      </c>
      <c r="I855" t="s">
        <v>17</v>
      </c>
      <c r="J855" t="s">
        <v>100</v>
      </c>
      <c r="K855" t="s">
        <v>19</v>
      </c>
      <c r="L855" t="s">
        <v>23</v>
      </c>
      <c r="M855" s="20">
        <f>VLOOKUP(Table3[[#This Row],[Condition]],$O$8:$P$28,2)</f>
        <v>11</v>
      </c>
      <c r="N855" s="10"/>
      <c r="O855" s="10"/>
    </row>
    <row r="856" spans="1:15">
      <c r="A856" s="4">
        <v>43713.541666666664</v>
      </c>
      <c r="B856">
        <v>5</v>
      </c>
      <c r="C856">
        <v>13</v>
      </c>
      <c r="D856">
        <v>79</v>
      </c>
      <c r="E856" t="s">
        <v>140</v>
      </c>
      <c r="F856" t="s">
        <v>133</v>
      </c>
      <c r="G856" t="s">
        <v>64</v>
      </c>
      <c r="H856" t="s">
        <v>45</v>
      </c>
      <c r="I856" t="s">
        <v>17</v>
      </c>
      <c r="J856" t="s">
        <v>102</v>
      </c>
      <c r="K856" t="s">
        <v>19</v>
      </c>
      <c r="L856" t="s">
        <v>23</v>
      </c>
      <c r="M856" s="20">
        <f>VLOOKUP(Table3[[#This Row],[Condition]],$O$8:$P$28,2)</f>
        <v>11</v>
      </c>
      <c r="N856" s="10"/>
      <c r="O856" s="10"/>
    </row>
    <row r="857" spans="1:15">
      <c r="A857" s="4">
        <v>43713.583333333336</v>
      </c>
      <c r="B857">
        <v>5</v>
      </c>
      <c r="C857">
        <v>14</v>
      </c>
      <c r="D857">
        <v>77</v>
      </c>
      <c r="E857" t="s">
        <v>60</v>
      </c>
      <c r="F857" t="s">
        <v>67</v>
      </c>
      <c r="G857" t="s">
        <v>64</v>
      </c>
      <c r="H857" t="s">
        <v>45</v>
      </c>
      <c r="I857" t="s">
        <v>17</v>
      </c>
      <c r="J857" t="s">
        <v>103</v>
      </c>
      <c r="K857" t="s">
        <v>19</v>
      </c>
      <c r="L857" t="s">
        <v>23</v>
      </c>
      <c r="M857" s="20">
        <f>VLOOKUP(Table3[[#This Row],[Condition]],$O$8:$P$28,2)</f>
        <v>11</v>
      </c>
      <c r="N857" s="10"/>
      <c r="O857" s="10"/>
    </row>
    <row r="858" spans="1:15">
      <c r="A858" s="4">
        <v>43713.625</v>
      </c>
      <c r="B858">
        <v>5</v>
      </c>
      <c r="C858">
        <v>15</v>
      </c>
      <c r="D858">
        <v>77</v>
      </c>
      <c r="E858" t="s">
        <v>60</v>
      </c>
      <c r="F858" t="s">
        <v>67</v>
      </c>
      <c r="G858" t="s">
        <v>64</v>
      </c>
      <c r="H858" t="s">
        <v>82</v>
      </c>
      <c r="I858" t="s">
        <v>17</v>
      </c>
      <c r="J858" t="s">
        <v>181</v>
      </c>
      <c r="K858" t="s">
        <v>19</v>
      </c>
      <c r="L858" t="s">
        <v>23</v>
      </c>
      <c r="M858" s="20">
        <f>VLOOKUP(Table3[[#This Row],[Condition]],$O$8:$P$28,2)</f>
        <v>11</v>
      </c>
      <c r="N858" s="10"/>
      <c r="O858" s="10"/>
    </row>
    <row r="859" spans="1:15">
      <c r="A859" s="4">
        <v>43713.666666666664</v>
      </c>
      <c r="B859">
        <v>5</v>
      </c>
      <c r="C859">
        <v>16</v>
      </c>
      <c r="D859">
        <v>77</v>
      </c>
      <c r="E859" t="s">
        <v>60</v>
      </c>
      <c r="F859" t="s">
        <v>67</v>
      </c>
      <c r="G859" t="s">
        <v>57</v>
      </c>
      <c r="H859" t="s">
        <v>49</v>
      </c>
      <c r="I859" t="s">
        <v>17</v>
      </c>
      <c r="J859" t="s">
        <v>103</v>
      </c>
      <c r="K859" t="s">
        <v>19</v>
      </c>
      <c r="L859" t="s">
        <v>23</v>
      </c>
      <c r="M859" s="20">
        <f>VLOOKUP(Table3[[#This Row],[Condition]],$O$8:$P$28,2)</f>
        <v>11</v>
      </c>
      <c r="N859" s="10"/>
      <c r="O859" s="10"/>
    </row>
    <row r="860" spans="1:15">
      <c r="A860" s="4">
        <v>43713.708333333336</v>
      </c>
      <c r="B860">
        <v>5</v>
      </c>
      <c r="C860">
        <v>17</v>
      </c>
      <c r="D860">
        <v>76</v>
      </c>
      <c r="E860" t="s">
        <v>140</v>
      </c>
      <c r="F860" t="s">
        <v>67</v>
      </c>
      <c r="G860" t="s">
        <v>57</v>
      </c>
      <c r="H860" t="s">
        <v>94</v>
      </c>
      <c r="I860" t="s">
        <v>17</v>
      </c>
      <c r="J860" t="s">
        <v>128</v>
      </c>
      <c r="K860" t="s">
        <v>19</v>
      </c>
      <c r="L860" t="s">
        <v>23</v>
      </c>
      <c r="M860" s="20">
        <f>VLOOKUP(Table3[[#This Row],[Condition]],$O$8:$P$28,2)</f>
        <v>11</v>
      </c>
      <c r="N860" s="10"/>
      <c r="O860" s="10"/>
    </row>
    <row r="861" spans="1:15">
      <c r="A861" s="4">
        <v>43713.75</v>
      </c>
      <c r="B861">
        <v>5</v>
      </c>
      <c r="C861">
        <v>18</v>
      </c>
      <c r="D861">
        <v>76</v>
      </c>
      <c r="E861" t="s">
        <v>60</v>
      </c>
      <c r="F861" t="s">
        <v>89</v>
      </c>
      <c r="G861" t="s">
        <v>55</v>
      </c>
      <c r="H861" t="s">
        <v>82</v>
      </c>
      <c r="I861" t="s">
        <v>17</v>
      </c>
      <c r="J861" t="s">
        <v>128</v>
      </c>
      <c r="K861" t="s">
        <v>19</v>
      </c>
      <c r="L861" t="s">
        <v>23</v>
      </c>
      <c r="M861" s="20">
        <f>VLOOKUP(Table3[[#This Row],[Condition]],$O$8:$P$28,2)</f>
        <v>11</v>
      </c>
      <c r="N861" s="10"/>
      <c r="O861" s="10"/>
    </row>
    <row r="862" spans="1:15">
      <c r="A862" s="4">
        <v>43713.791666666664</v>
      </c>
      <c r="B862">
        <v>5</v>
      </c>
      <c r="C862">
        <v>19</v>
      </c>
      <c r="D862">
        <v>75</v>
      </c>
      <c r="E862" t="s">
        <v>60</v>
      </c>
      <c r="F862" t="s">
        <v>40</v>
      </c>
      <c r="G862" t="s">
        <v>57</v>
      </c>
      <c r="H862" t="s">
        <v>49</v>
      </c>
      <c r="I862" t="s">
        <v>17</v>
      </c>
      <c r="J862" t="s">
        <v>103</v>
      </c>
      <c r="K862" t="s">
        <v>19</v>
      </c>
      <c r="L862" t="s">
        <v>23</v>
      </c>
      <c r="M862" s="20">
        <f>VLOOKUP(Table3[[#This Row],[Condition]],$O$8:$P$28,2)</f>
        <v>11</v>
      </c>
      <c r="N862" s="10"/>
      <c r="O862" s="10"/>
    </row>
    <row r="863" spans="1:15">
      <c r="A863" s="4">
        <v>43713.833333333336</v>
      </c>
      <c r="B863">
        <v>5</v>
      </c>
      <c r="C863">
        <v>20</v>
      </c>
      <c r="D863">
        <v>75</v>
      </c>
      <c r="E863" t="s">
        <v>60</v>
      </c>
      <c r="F863" t="s">
        <v>40</v>
      </c>
      <c r="G863" t="s">
        <v>48</v>
      </c>
      <c r="H863" t="s">
        <v>49</v>
      </c>
      <c r="I863" t="s">
        <v>17</v>
      </c>
      <c r="J863" t="s">
        <v>128</v>
      </c>
      <c r="K863" t="s">
        <v>19</v>
      </c>
      <c r="L863" t="s">
        <v>23</v>
      </c>
      <c r="M863" s="20">
        <f>VLOOKUP(Table3[[#This Row],[Condition]],$O$8:$P$28,2)</f>
        <v>11</v>
      </c>
      <c r="N863" s="10"/>
      <c r="O863" s="10"/>
    </row>
    <row r="864" spans="1:15">
      <c r="A864" s="4">
        <v>43713.875</v>
      </c>
      <c r="B864">
        <v>5</v>
      </c>
      <c r="C864">
        <v>21</v>
      </c>
      <c r="D864">
        <v>74</v>
      </c>
      <c r="E864" t="s">
        <v>60</v>
      </c>
      <c r="F864" t="s">
        <v>73</v>
      </c>
      <c r="G864" t="s">
        <v>57</v>
      </c>
      <c r="H864" t="s">
        <v>82</v>
      </c>
      <c r="I864" t="s">
        <v>17</v>
      </c>
      <c r="J864" t="s">
        <v>104</v>
      </c>
      <c r="K864" t="s">
        <v>19</v>
      </c>
      <c r="L864" t="s">
        <v>23</v>
      </c>
      <c r="M864" s="20">
        <f>VLOOKUP(Table3[[#This Row],[Condition]],$O$8:$P$28,2)</f>
        <v>11</v>
      </c>
      <c r="N864" s="10"/>
      <c r="O864" s="10"/>
    </row>
    <row r="865" spans="1:15">
      <c r="A865" s="4">
        <v>43713.916666666664</v>
      </c>
      <c r="B865">
        <v>5</v>
      </c>
      <c r="C865">
        <v>22</v>
      </c>
      <c r="D865">
        <v>73</v>
      </c>
      <c r="E865" t="s">
        <v>58</v>
      </c>
      <c r="F865" t="s">
        <v>134</v>
      </c>
      <c r="G865" t="s">
        <v>55</v>
      </c>
      <c r="H865" t="s">
        <v>94</v>
      </c>
      <c r="I865" t="s">
        <v>17</v>
      </c>
      <c r="J865" t="s">
        <v>105</v>
      </c>
      <c r="K865" t="s">
        <v>19</v>
      </c>
      <c r="L865" t="s">
        <v>23</v>
      </c>
      <c r="M865" s="20">
        <f>VLOOKUP(Table3[[#This Row],[Condition]],$O$8:$P$28,2)</f>
        <v>11</v>
      </c>
      <c r="N865" s="10"/>
      <c r="O865" s="10"/>
    </row>
    <row r="866" spans="1:15">
      <c r="A866" s="4">
        <v>43713.958333333336</v>
      </c>
      <c r="B866">
        <v>5</v>
      </c>
      <c r="C866">
        <v>23</v>
      </c>
      <c r="D866">
        <v>73</v>
      </c>
      <c r="E866" t="s">
        <v>58</v>
      </c>
      <c r="F866" t="s">
        <v>134</v>
      </c>
      <c r="G866" t="s">
        <v>55</v>
      </c>
      <c r="H866" t="s">
        <v>45</v>
      </c>
      <c r="I866" t="s">
        <v>17</v>
      </c>
      <c r="J866" t="s">
        <v>113</v>
      </c>
      <c r="K866" t="s">
        <v>19</v>
      </c>
      <c r="L866" t="s">
        <v>23</v>
      </c>
      <c r="M866" s="20">
        <f>VLOOKUP(Table3[[#This Row],[Condition]],$O$8:$P$28,2)</f>
        <v>11</v>
      </c>
      <c r="N866" s="10"/>
      <c r="O866" s="10"/>
    </row>
    <row r="867" spans="1:15">
      <c r="A867" s="4">
        <v>43714</v>
      </c>
      <c r="B867">
        <v>6</v>
      </c>
      <c r="C867">
        <v>0</v>
      </c>
      <c r="D867">
        <v>72</v>
      </c>
      <c r="E867" t="s">
        <v>60</v>
      </c>
      <c r="F867" t="s">
        <v>134</v>
      </c>
      <c r="G867" t="s">
        <v>55</v>
      </c>
      <c r="H867" t="s">
        <v>45</v>
      </c>
      <c r="I867" t="s">
        <v>17</v>
      </c>
      <c r="J867" t="s">
        <v>107</v>
      </c>
      <c r="K867" t="s">
        <v>19</v>
      </c>
      <c r="L867" t="s">
        <v>23</v>
      </c>
      <c r="M867" s="20">
        <f>VLOOKUP(Table3[[#This Row],[Condition]],$O$8:$P$28,2)</f>
        <v>11</v>
      </c>
      <c r="N867" s="10"/>
      <c r="O867" s="10"/>
    </row>
    <row r="868" spans="1:15">
      <c r="A868" s="4">
        <v>43714.041666666664</v>
      </c>
      <c r="B868">
        <v>6</v>
      </c>
      <c r="C868">
        <v>1</v>
      </c>
      <c r="D868">
        <v>71</v>
      </c>
      <c r="E868" t="s">
        <v>140</v>
      </c>
      <c r="F868" t="s">
        <v>134</v>
      </c>
      <c r="G868" t="s">
        <v>48</v>
      </c>
      <c r="H868" t="s">
        <v>65</v>
      </c>
      <c r="I868" t="s">
        <v>17</v>
      </c>
      <c r="J868" t="s">
        <v>108</v>
      </c>
      <c r="K868" t="s">
        <v>19</v>
      </c>
      <c r="L868" t="s">
        <v>23</v>
      </c>
      <c r="M868" s="20">
        <f>VLOOKUP(Table3[[#This Row],[Condition]],$O$8:$P$28,2)</f>
        <v>11</v>
      </c>
      <c r="N868" s="10"/>
      <c r="O868" s="10"/>
    </row>
    <row r="869" spans="1:15">
      <c r="A869" s="4">
        <v>43714.083333333336</v>
      </c>
      <c r="B869">
        <v>6</v>
      </c>
      <c r="C869">
        <v>2</v>
      </c>
      <c r="D869">
        <v>71</v>
      </c>
      <c r="E869" t="s">
        <v>120</v>
      </c>
      <c r="F869" t="s">
        <v>40</v>
      </c>
      <c r="G869" t="s">
        <v>48</v>
      </c>
      <c r="H869" t="s">
        <v>145</v>
      </c>
      <c r="I869" t="s">
        <v>70</v>
      </c>
      <c r="J869" t="s">
        <v>111</v>
      </c>
      <c r="K869" t="s">
        <v>19</v>
      </c>
      <c r="L869" t="s">
        <v>23</v>
      </c>
      <c r="M869" s="20">
        <f>VLOOKUP(Table3[[#This Row],[Condition]],$O$8:$P$28,2)</f>
        <v>11</v>
      </c>
      <c r="N869" s="10"/>
      <c r="O869" s="10"/>
    </row>
    <row r="870" spans="1:15">
      <c r="A870" s="4">
        <v>43714.125</v>
      </c>
      <c r="B870">
        <v>6</v>
      </c>
      <c r="C870">
        <v>3</v>
      </c>
      <c r="D870">
        <v>71</v>
      </c>
      <c r="E870" t="s">
        <v>120</v>
      </c>
      <c r="F870" t="s">
        <v>40</v>
      </c>
      <c r="G870" t="s">
        <v>48</v>
      </c>
      <c r="H870" t="s">
        <v>145</v>
      </c>
      <c r="I870" t="s">
        <v>17</v>
      </c>
      <c r="J870" t="s">
        <v>135</v>
      </c>
      <c r="K870" t="s">
        <v>19</v>
      </c>
      <c r="L870" t="s">
        <v>23</v>
      </c>
      <c r="M870" s="20">
        <f>VLOOKUP(Table3[[#This Row],[Condition]],$O$8:$P$28,2)</f>
        <v>11</v>
      </c>
      <c r="N870" s="10"/>
      <c r="O870" s="10"/>
    </row>
    <row r="871" spans="1:15">
      <c r="A871" s="4">
        <v>43714.166666666664</v>
      </c>
      <c r="B871">
        <v>6</v>
      </c>
      <c r="C871">
        <v>4</v>
      </c>
      <c r="D871">
        <v>70</v>
      </c>
      <c r="E871" t="s">
        <v>120</v>
      </c>
      <c r="F871" t="s">
        <v>73</v>
      </c>
      <c r="G871" t="s">
        <v>48</v>
      </c>
      <c r="H871" t="s">
        <v>145</v>
      </c>
      <c r="I871" t="s">
        <v>17</v>
      </c>
      <c r="J871" t="s">
        <v>137</v>
      </c>
      <c r="K871" t="s">
        <v>19</v>
      </c>
      <c r="L871" t="s">
        <v>23</v>
      </c>
      <c r="M871" s="20">
        <f>VLOOKUP(Table3[[#This Row],[Condition]],$O$8:$P$28,2)</f>
        <v>11</v>
      </c>
      <c r="N871" s="10"/>
      <c r="O871" s="10"/>
    </row>
    <row r="872" spans="1:15">
      <c r="A872" s="4">
        <v>43714.208333333336</v>
      </c>
      <c r="B872">
        <v>6</v>
      </c>
      <c r="C872">
        <v>5</v>
      </c>
      <c r="D872">
        <v>70</v>
      </c>
      <c r="E872" t="s">
        <v>164</v>
      </c>
      <c r="F872" t="s">
        <v>112</v>
      </c>
      <c r="G872" t="s">
        <v>33</v>
      </c>
      <c r="H872" t="s">
        <v>69</v>
      </c>
      <c r="I872" t="s">
        <v>204</v>
      </c>
      <c r="J872" t="s">
        <v>137</v>
      </c>
      <c r="K872" t="s">
        <v>19</v>
      </c>
      <c r="L872" t="s">
        <v>23</v>
      </c>
      <c r="M872" s="20">
        <f>VLOOKUP(Table3[[#This Row],[Condition]],$O$8:$P$28,2)</f>
        <v>11</v>
      </c>
      <c r="N872" s="10"/>
      <c r="O872" s="10"/>
    </row>
    <row r="873" spans="1:15">
      <c r="A873" s="4">
        <v>43714.25</v>
      </c>
      <c r="B873">
        <v>6</v>
      </c>
      <c r="C873">
        <v>6</v>
      </c>
      <c r="D873">
        <v>70</v>
      </c>
      <c r="E873" t="s">
        <v>127</v>
      </c>
      <c r="F873" t="s">
        <v>129</v>
      </c>
      <c r="G873" t="s">
        <v>48</v>
      </c>
      <c r="H873" t="s">
        <v>147</v>
      </c>
      <c r="I873" t="s">
        <v>17</v>
      </c>
      <c r="J873" t="s">
        <v>138</v>
      </c>
      <c r="K873" t="s">
        <v>19</v>
      </c>
      <c r="L873" t="s">
        <v>23</v>
      </c>
      <c r="M873" s="20">
        <f>VLOOKUP(Table3[[#This Row],[Condition]],$O$8:$P$28,2)</f>
        <v>11</v>
      </c>
      <c r="N873" s="10"/>
      <c r="O873" s="10"/>
    </row>
    <row r="874" spans="1:15">
      <c r="A874" s="4">
        <v>43714.291666666664</v>
      </c>
      <c r="B874">
        <v>6</v>
      </c>
      <c r="C874">
        <v>7</v>
      </c>
      <c r="D874">
        <v>70</v>
      </c>
      <c r="E874" t="s">
        <v>127</v>
      </c>
      <c r="F874" t="s">
        <v>129</v>
      </c>
      <c r="G874" t="s">
        <v>48</v>
      </c>
      <c r="H874" t="s">
        <v>147</v>
      </c>
      <c r="I874" t="s">
        <v>17</v>
      </c>
      <c r="J874" t="s">
        <v>138</v>
      </c>
      <c r="K874" t="s">
        <v>19</v>
      </c>
      <c r="L874" t="s">
        <v>23</v>
      </c>
      <c r="M874" s="20">
        <f>VLOOKUP(Table3[[#This Row],[Condition]],$O$8:$P$28,2)</f>
        <v>11</v>
      </c>
      <c r="N874" s="10"/>
      <c r="O874" s="10"/>
    </row>
    <row r="875" spans="1:15">
      <c r="A875" s="4">
        <v>43714.333333333336</v>
      </c>
      <c r="B875">
        <v>6</v>
      </c>
      <c r="C875">
        <v>8</v>
      </c>
      <c r="D875">
        <v>70</v>
      </c>
      <c r="E875" t="s">
        <v>127</v>
      </c>
      <c r="F875" t="s">
        <v>129</v>
      </c>
      <c r="G875" t="s">
        <v>33</v>
      </c>
      <c r="H875" t="s">
        <v>145</v>
      </c>
      <c r="I875" t="s">
        <v>17</v>
      </c>
      <c r="J875" t="s">
        <v>138</v>
      </c>
      <c r="K875" t="s">
        <v>19</v>
      </c>
      <c r="L875" t="s">
        <v>23</v>
      </c>
      <c r="M875" s="20">
        <f>VLOOKUP(Table3[[#This Row],[Condition]],$O$8:$P$28,2)</f>
        <v>11</v>
      </c>
      <c r="N875" s="10"/>
      <c r="O875" s="10"/>
    </row>
    <row r="876" spans="1:15">
      <c r="A876" s="4">
        <v>43714.375</v>
      </c>
      <c r="B876">
        <v>6</v>
      </c>
      <c r="C876">
        <v>9</v>
      </c>
      <c r="D876">
        <v>71</v>
      </c>
      <c r="E876" t="s">
        <v>120</v>
      </c>
      <c r="F876" t="s">
        <v>40</v>
      </c>
      <c r="G876" t="s">
        <v>48</v>
      </c>
      <c r="H876" t="s">
        <v>151</v>
      </c>
      <c r="I876" t="s">
        <v>214</v>
      </c>
      <c r="J876" t="s">
        <v>146</v>
      </c>
      <c r="K876" t="s">
        <v>19</v>
      </c>
      <c r="L876" t="s">
        <v>23</v>
      </c>
      <c r="M876" s="20">
        <f>VLOOKUP(Table3[[#This Row],[Condition]],$O$8:$P$28,2)</f>
        <v>11</v>
      </c>
      <c r="N876" s="10"/>
      <c r="O876" s="10"/>
    </row>
    <row r="877" spans="1:15">
      <c r="A877" s="4">
        <v>43714.416666666664</v>
      </c>
      <c r="B877">
        <v>6</v>
      </c>
      <c r="C877">
        <v>10</v>
      </c>
      <c r="D877">
        <v>71</v>
      </c>
      <c r="E877" t="s">
        <v>120</v>
      </c>
      <c r="F877" t="s">
        <v>40</v>
      </c>
      <c r="G877" t="s">
        <v>33</v>
      </c>
      <c r="H877" t="s">
        <v>145</v>
      </c>
      <c r="I877" t="s">
        <v>17</v>
      </c>
      <c r="J877" t="s">
        <v>146</v>
      </c>
      <c r="K877" t="s">
        <v>19</v>
      </c>
      <c r="L877" t="s">
        <v>23</v>
      </c>
      <c r="M877" s="20">
        <f>VLOOKUP(Table3[[#This Row],[Condition]],$O$8:$P$28,2)</f>
        <v>11</v>
      </c>
      <c r="N877" s="10"/>
      <c r="O877" s="10"/>
    </row>
    <row r="878" spans="1:15">
      <c r="A878" s="4">
        <v>43714.458333333336</v>
      </c>
      <c r="B878">
        <v>6</v>
      </c>
      <c r="C878">
        <v>11</v>
      </c>
      <c r="D878">
        <v>72</v>
      </c>
      <c r="E878" t="s">
        <v>120</v>
      </c>
      <c r="F878" t="s">
        <v>89</v>
      </c>
      <c r="G878" t="s">
        <v>33</v>
      </c>
      <c r="H878" t="s">
        <v>151</v>
      </c>
      <c r="I878" t="s">
        <v>17</v>
      </c>
      <c r="J878" t="s">
        <v>143</v>
      </c>
      <c r="K878" t="s">
        <v>19</v>
      </c>
      <c r="L878" t="s">
        <v>23</v>
      </c>
      <c r="M878" s="20">
        <f>VLOOKUP(Table3[[#This Row],[Condition]],$O$8:$P$28,2)</f>
        <v>11</v>
      </c>
      <c r="N878" s="10"/>
      <c r="O878" s="10"/>
    </row>
    <row r="879" spans="1:15">
      <c r="A879" s="4">
        <v>43714.5</v>
      </c>
      <c r="B879">
        <v>6</v>
      </c>
      <c r="C879">
        <v>12</v>
      </c>
      <c r="D879">
        <v>73</v>
      </c>
      <c r="E879" t="s">
        <v>123</v>
      </c>
      <c r="F879" t="s">
        <v>89</v>
      </c>
      <c r="G879" t="s">
        <v>33</v>
      </c>
      <c r="H879" t="s">
        <v>151</v>
      </c>
      <c r="I879" t="s">
        <v>17</v>
      </c>
      <c r="J879" t="s">
        <v>150</v>
      </c>
      <c r="K879" t="s">
        <v>19</v>
      </c>
      <c r="L879" t="s">
        <v>23</v>
      </c>
      <c r="M879" s="20">
        <f>VLOOKUP(Table3[[#This Row],[Condition]],$O$8:$P$28,2)</f>
        <v>11</v>
      </c>
      <c r="N879" s="10"/>
      <c r="O879" s="10"/>
    </row>
    <row r="880" spans="1:15">
      <c r="A880" s="4">
        <v>43714.541666666664</v>
      </c>
      <c r="B880">
        <v>6</v>
      </c>
      <c r="C880">
        <v>13</v>
      </c>
      <c r="D880">
        <v>72</v>
      </c>
      <c r="E880" t="s">
        <v>123</v>
      </c>
      <c r="F880" t="s">
        <v>40</v>
      </c>
      <c r="G880" t="s">
        <v>33</v>
      </c>
      <c r="H880" t="s">
        <v>151</v>
      </c>
      <c r="I880" t="s">
        <v>17</v>
      </c>
      <c r="J880" t="s">
        <v>159</v>
      </c>
      <c r="K880" t="s">
        <v>19</v>
      </c>
      <c r="L880" t="s">
        <v>23</v>
      </c>
      <c r="M880" s="20">
        <f>VLOOKUP(Table3[[#This Row],[Condition]],$O$8:$P$28,2)</f>
        <v>11</v>
      </c>
      <c r="N880" s="10"/>
      <c r="O880" s="10"/>
    </row>
    <row r="881" spans="1:15">
      <c r="A881" s="4">
        <v>43714.583333333336</v>
      </c>
      <c r="B881">
        <v>6</v>
      </c>
      <c r="C881">
        <v>14</v>
      </c>
      <c r="D881">
        <v>75</v>
      </c>
      <c r="E881" t="s">
        <v>168</v>
      </c>
      <c r="F881" t="s">
        <v>67</v>
      </c>
      <c r="G881" t="s">
        <v>33</v>
      </c>
      <c r="H881" t="s">
        <v>147</v>
      </c>
      <c r="I881" t="s">
        <v>17</v>
      </c>
      <c r="J881" t="s">
        <v>157</v>
      </c>
      <c r="K881" t="s">
        <v>19</v>
      </c>
      <c r="L881" t="s">
        <v>20</v>
      </c>
      <c r="M881" s="20">
        <f>VLOOKUP(Table3[[#This Row],[Condition]],$O$8:$P$28,2)</f>
        <v>13</v>
      </c>
      <c r="N881" s="10"/>
      <c r="O881" s="10"/>
    </row>
    <row r="882" spans="1:15">
      <c r="A882" s="4">
        <v>43714.625</v>
      </c>
      <c r="B882">
        <v>6</v>
      </c>
      <c r="C882">
        <v>15</v>
      </c>
      <c r="D882">
        <v>75</v>
      </c>
      <c r="E882" t="s">
        <v>168</v>
      </c>
      <c r="F882" t="s">
        <v>67</v>
      </c>
      <c r="G882" t="s">
        <v>48</v>
      </c>
      <c r="H882" t="s">
        <v>94</v>
      </c>
      <c r="I882" t="s">
        <v>17</v>
      </c>
      <c r="J882" t="s">
        <v>161</v>
      </c>
      <c r="K882" t="s">
        <v>19</v>
      </c>
      <c r="L882" t="s">
        <v>20</v>
      </c>
      <c r="M882" s="20">
        <f>VLOOKUP(Table3[[#This Row],[Condition]],$O$8:$P$28,2)</f>
        <v>13</v>
      </c>
      <c r="N882" s="10"/>
      <c r="O882" s="10"/>
    </row>
    <row r="883" spans="1:15">
      <c r="A883" s="4">
        <v>43714.666666666664</v>
      </c>
      <c r="B883">
        <v>6</v>
      </c>
      <c r="C883">
        <v>16</v>
      </c>
      <c r="D883">
        <v>76</v>
      </c>
      <c r="E883" t="s">
        <v>168</v>
      </c>
      <c r="F883" t="s">
        <v>43</v>
      </c>
      <c r="G883" t="s">
        <v>33</v>
      </c>
      <c r="H883" t="s">
        <v>82</v>
      </c>
      <c r="I883" t="s">
        <v>17</v>
      </c>
      <c r="J883" t="s">
        <v>161</v>
      </c>
      <c r="K883" t="s">
        <v>19</v>
      </c>
      <c r="L883" t="s">
        <v>23</v>
      </c>
      <c r="M883" s="20">
        <f>VLOOKUP(Table3[[#This Row],[Condition]],$O$8:$P$28,2)</f>
        <v>11</v>
      </c>
      <c r="N883" s="10"/>
      <c r="O883" s="10"/>
    </row>
    <row r="884" spans="1:15">
      <c r="A884" s="4">
        <v>43714.708333333336</v>
      </c>
      <c r="B884">
        <v>6</v>
      </c>
      <c r="C884">
        <v>17</v>
      </c>
      <c r="D884">
        <v>75</v>
      </c>
      <c r="E884" t="s">
        <v>140</v>
      </c>
      <c r="F884" t="s">
        <v>89</v>
      </c>
      <c r="G884" t="s">
        <v>57</v>
      </c>
      <c r="H884" t="s">
        <v>82</v>
      </c>
      <c r="I884" t="s">
        <v>17</v>
      </c>
      <c r="J884" t="s">
        <v>159</v>
      </c>
      <c r="K884" t="s">
        <v>19</v>
      </c>
      <c r="L884" t="s">
        <v>30</v>
      </c>
      <c r="M884" s="20">
        <f>VLOOKUP(Table3[[#This Row],[Condition]],$O$8:$P$28,2)</f>
        <v>17</v>
      </c>
      <c r="N884" s="10"/>
      <c r="O884" s="10"/>
    </row>
    <row r="885" spans="1:15">
      <c r="A885" s="4">
        <v>43714.75</v>
      </c>
      <c r="B885">
        <v>6</v>
      </c>
      <c r="C885">
        <v>18</v>
      </c>
      <c r="D885">
        <v>71</v>
      </c>
      <c r="E885" t="s">
        <v>123</v>
      </c>
      <c r="F885" t="s">
        <v>73</v>
      </c>
      <c r="G885" t="s">
        <v>55</v>
      </c>
      <c r="H885" t="s">
        <v>45</v>
      </c>
      <c r="I885" t="s">
        <v>17</v>
      </c>
      <c r="J885" t="s">
        <v>150</v>
      </c>
      <c r="K885" t="s">
        <v>19</v>
      </c>
      <c r="L885" t="s">
        <v>36</v>
      </c>
      <c r="M885" s="20">
        <f>VLOOKUP(Table3[[#This Row],[Condition]],$O$8:$P$28,2)</f>
        <v>21</v>
      </c>
      <c r="N885" s="10"/>
      <c r="O885" s="10"/>
    </row>
    <row r="886" spans="1:15">
      <c r="A886" s="4">
        <v>43714.791666666664</v>
      </c>
      <c r="B886">
        <v>6</v>
      </c>
      <c r="C886">
        <v>19</v>
      </c>
      <c r="D886">
        <v>70</v>
      </c>
      <c r="E886" t="s">
        <v>123</v>
      </c>
      <c r="F886" t="s">
        <v>74</v>
      </c>
      <c r="G886" t="s">
        <v>57</v>
      </c>
      <c r="H886" t="s">
        <v>45</v>
      </c>
      <c r="I886" t="s">
        <v>17</v>
      </c>
      <c r="J886" t="s">
        <v>142</v>
      </c>
      <c r="K886" t="s">
        <v>19</v>
      </c>
      <c r="L886" t="s">
        <v>30</v>
      </c>
      <c r="M886" s="20">
        <f>VLOOKUP(Table3[[#This Row],[Condition]],$O$8:$P$28,2)</f>
        <v>17</v>
      </c>
      <c r="N886" s="10"/>
      <c r="O886" s="10"/>
    </row>
    <row r="887" spans="1:15">
      <c r="A887" s="4">
        <v>43714.833333333336</v>
      </c>
      <c r="B887">
        <v>6</v>
      </c>
      <c r="C887">
        <v>20</v>
      </c>
      <c r="D887">
        <v>68</v>
      </c>
      <c r="E887" t="s">
        <v>120</v>
      </c>
      <c r="F887" t="s">
        <v>134</v>
      </c>
      <c r="G887" t="s">
        <v>33</v>
      </c>
      <c r="H887" t="s">
        <v>16</v>
      </c>
      <c r="I887" t="s">
        <v>17</v>
      </c>
      <c r="J887" t="s">
        <v>139</v>
      </c>
      <c r="K887" t="s">
        <v>19</v>
      </c>
      <c r="L887" t="s">
        <v>36</v>
      </c>
      <c r="M887" s="20">
        <f>VLOOKUP(Table3[[#This Row],[Condition]],$O$8:$P$28,2)</f>
        <v>21</v>
      </c>
      <c r="N887" s="10"/>
      <c r="O887" s="10"/>
    </row>
    <row r="888" spans="1:15">
      <c r="A888" s="4">
        <v>43714.875</v>
      </c>
      <c r="B888">
        <v>6</v>
      </c>
      <c r="C888">
        <v>21</v>
      </c>
      <c r="D888">
        <v>68</v>
      </c>
      <c r="E888" t="s">
        <v>127</v>
      </c>
      <c r="F888" t="s">
        <v>195</v>
      </c>
      <c r="G888" t="s">
        <v>48</v>
      </c>
      <c r="H888" t="s">
        <v>26</v>
      </c>
      <c r="I888" t="s">
        <v>17</v>
      </c>
      <c r="J888" t="s">
        <v>139</v>
      </c>
      <c r="K888" t="s">
        <v>19</v>
      </c>
      <c r="L888" t="s">
        <v>36</v>
      </c>
      <c r="M888" s="20">
        <f>VLOOKUP(Table3[[#This Row],[Condition]],$O$8:$P$28,2)</f>
        <v>21</v>
      </c>
      <c r="N888" s="10"/>
      <c r="O888" s="10"/>
    </row>
    <row r="889" spans="1:15">
      <c r="A889" s="4">
        <v>43714.916666666664</v>
      </c>
      <c r="B889">
        <v>6</v>
      </c>
      <c r="C889">
        <v>22</v>
      </c>
      <c r="D889">
        <v>68</v>
      </c>
      <c r="E889" t="s">
        <v>127</v>
      </c>
      <c r="F889" t="s">
        <v>195</v>
      </c>
      <c r="G889" t="s">
        <v>44</v>
      </c>
      <c r="H889" t="s">
        <v>41</v>
      </c>
      <c r="I889" t="s">
        <v>17</v>
      </c>
      <c r="J889" t="s">
        <v>146</v>
      </c>
      <c r="K889" t="s">
        <v>19</v>
      </c>
      <c r="L889" t="s">
        <v>36</v>
      </c>
      <c r="M889" s="20">
        <f>VLOOKUP(Table3[[#This Row],[Condition]],$O$8:$P$28,2)</f>
        <v>21</v>
      </c>
      <c r="N889" s="10"/>
      <c r="O889" s="10"/>
    </row>
    <row r="890" spans="1:15">
      <c r="A890" s="4">
        <v>43714.958333333336</v>
      </c>
      <c r="B890">
        <v>6</v>
      </c>
      <c r="C890">
        <v>23</v>
      </c>
      <c r="D890">
        <v>68</v>
      </c>
      <c r="E890" t="s">
        <v>171</v>
      </c>
      <c r="F890" t="s">
        <v>112</v>
      </c>
      <c r="G890" t="s">
        <v>48</v>
      </c>
      <c r="H890" t="s">
        <v>16</v>
      </c>
      <c r="I890" t="s">
        <v>17</v>
      </c>
      <c r="J890" t="s">
        <v>146</v>
      </c>
      <c r="K890" t="s">
        <v>19</v>
      </c>
      <c r="L890" t="s">
        <v>36</v>
      </c>
      <c r="M890" s="20">
        <f>VLOOKUP(Table3[[#This Row],[Condition]],$O$8:$P$28,2)</f>
        <v>21</v>
      </c>
      <c r="N890" s="10"/>
      <c r="O890" s="10"/>
    </row>
    <row r="891" spans="1:15">
      <c r="A891" s="4">
        <v>43715</v>
      </c>
      <c r="B891">
        <v>7</v>
      </c>
      <c r="C891">
        <v>0</v>
      </c>
      <c r="D891">
        <v>67</v>
      </c>
      <c r="E891" t="s">
        <v>127</v>
      </c>
      <c r="F891" t="s">
        <v>134</v>
      </c>
      <c r="G891" t="s">
        <v>57</v>
      </c>
      <c r="H891" t="s">
        <v>41</v>
      </c>
      <c r="I891" t="s">
        <v>17</v>
      </c>
      <c r="J891" t="s">
        <v>146</v>
      </c>
      <c r="K891" t="s">
        <v>19</v>
      </c>
      <c r="L891" t="s">
        <v>36</v>
      </c>
      <c r="M891" s="20">
        <f>VLOOKUP(Table3[[#This Row],[Condition]],$O$8:$P$28,2)</f>
        <v>21</v>
      </c>
      <c r="N891" s="10"/>
      <c r="O891" s="10"/>
    </row>
    <row r="892" spans="1:15">
      <c r="A892" s="4">
        <v>43715.041666666664</v>
      </c>
      <c r="B892">
        <v>7</v>
      </c>
      <c r="C892">
        <v>1</v>
      </c>
      <c r="D892">
        <v>66</v>
      </c>
      <c r="E892" t="s">
        <v>127</v>
      </c>
      <c r="F892" t="s">
        <v>184</v>
      </c>
      <c r="G892" t="s">
        <v>64</v>
      </c>
      <c r="H892" t="s">
        <v>16</v>
      </c>
      <c r="I892" t="s">
        <v>17</v>
      </c>
      <c r="J892" t="s">
        <v>146</v>
      </c>
      <c r="K892" t="s">
        <v>19</v>
      </c>
      <c r="L892" t="s">
        <v>36</v>
      </c>
      <c r="M892" s="20">
        <f>VLOOKUP(Table3[[#This Row],[Condition]],$O$8:$P$28,2)</f>
        <v>21</v>
      </c>
      <c r="N892" s="10"/>
      <c r="O892" s="10"/>
    </row>
    <row r="893" spans="1:15">
      <c r="A893" s="4">
        <v>43715.083333333336</v>
      </c>
      <c r="B893">
        <v>7</v>
      </c>
      <c r="C893">
        <v>2</v>
      </c>
      <c r="D893">
        <v>65</v>
      </c>
      <c r="E893" t="s">
        <v>127</v>
      </c>
      <c r="F893" t="s">
        <v>136</v>
      </c>
      <c r="G893" t="s">
        <v>34</v>
      </c>
      <c r="H893" t="s">
        <v>17</v>
      </c>
      <c r="I893" t="s">
        <v>17</v>
      </c>
      <c r="J893" t="s">
        <v>146</v>
      </c>
      <c r="K893" t="s">
        <v>19</v>
      </c>
      <c r="L893" t="s">
        <v>36</v>
      </c>
      <c r="M893" s="20">
        <f>VLOOKUP(Table3[[#This Row],[Condition]],$O$8:$P$28,2)</f>
        <v>21</v>
      </c>
      <c r="N893" s="10"/>
      <c r="O893" s="10"/>
    </row>
    <row r="894" spans="1:15">
      <c r="A894" s="4">
        <v>43715.125</v>
      </c>
      <c r="B894">
        <v>7</v>
      </c>
      <c r="C894">
        <v>3</v>
      </c>
      <c r="D894">
        <v>64</v>
      </c>
      <c r="E894" t="s">
        <v>127</v>
      </c>
      <c r="F894" t="s">
        <v>215</v>
      </c>
      <c r="G894" t="s">
        <v>34</v>
      </c>
      <c r="H894" t="s">
        <v>17</v>
      </c>
      <c r="I894" t="s">
        <v>17</v>
      </c>
      <c r="J894" t="s">
        <v>148</v>
      </c>
      <c r="K894" t="s">
        <v>19</v>
      </c>
      <c r="L894" t="s">
        <v>36</v>
      </c>
      <c r="M894" s="20">
        <f>VLOOKUP(Table3[[#This Row],[Condition]],$O$8:$P$28,2)</f>
        <v>21</v>
      </c>
      <c r="N894" s="10"/>
      <c r="O894" s="10"/>
    </row>
    <row r="895" spans="1:15">
      <c r="A895" s="4">
        <v>43715.166666666664</v>
      </c>
      <c r="B895">
        <v>7</v>
      </c>
      <c r="C895">
        <v>4</v>
      </c>
      <c r="D895">
        <v>65</v>
      </c>
      <c r="E895" t="s">
        <v>164</v>
      </c>
      <c r="F895" t="s">
        <v>184</v>
      </c>
      <c r="G895" t="s">
        <v>34</v>
      </c>
      <c r="H895" t="s">
        <v>17</v>
      </c>
      <c r="I895" t="s">
        <v>17</v>
      </c>
      <c r="J895" t="s">
        <v>138</v>
      </c>
      <c r="K895" t="s">
        <v>19</v>
      </c>
      <c r="L895" t="s">
        <v>36</v>
      </c>
      <c r="M895" s="20">
        <f>VLOOKUP(Table3[[#This Row],[Condition]],$O$8:$P$28,2)</f>
        <v>21</v>
      </c>
      <c r="N895" s="10"/>
      <c r="O895" s="10"/>
    </row>
    <row r="896" spans="1:15">
      <c r="A896" s="4">
        <v>43715.208333333336</v>
      </c>
      <c r="B896">
        <v>7</v>
      </c>
      <c r="C896">
        <v>5</v>
      </c>
      <c r="D896">
        <v>64</v>
      </c>
      <c r="E896" t="s">
        <v>127</v>
      </c>
      <c r="F896" t="s">
        <v>215</v>
      </c>
      <c r="G896" t="s">
        <v>15</v>
      </c>
      <c r="H896" t="s">
        <v>41</v>
      </c>
      <c r="I896" t="s">
        <v>17</v>
      </c>
      <c r="J896" t="s">
        <v>137</v>
      </c>
      <c r="K896" t="s">
        <v>19</v>
      </c>
      <c r="L896" t="s">
        <v>36</v>
      </c>
      <c r="M896" s="20">
        <f>VLOOKUP(Table3[[#This Row],[Condition]],$O$8:$P$28,2)</f>
        <v>21</v>
      </c>
      <c r="N896" s="10"/>
      <c r="O896" s="10"/>
    </row>
    <row r="897" spans="1:15">
      <c r="A897" s="4">
        <v>43715.25</v>
      </c>
      <c r="B897">
        <v>7</v>
      </c>
      <c r="C897">
        <v>6</v>
      </c>
      <c r="D897">
        <v>66</v>
      </c>
      <c r="E897" t="s">
        <v>123</v>
      </c>
      <c r="F897" t="s">
        <v>160</v>
      </c>
      <c r="G897" t="s">
        <v>34</v>
      </c>
      <c r="H897" t="s">
        <v>17</v>
      </c>
      <c r="I897" t="s">
        <v>17</v>
      </c>
      <c r="J897" t="s">
        <v>179</v>
      </c>
      <c r="K897" t="s">
        <v>19</v>
      </c>
      <c r="L897" t="s">
        <v>36</v>
      </c>
      <c r="M897" s="20">
        <f>VLOOKUP(Table3[[#This Row],[Condition]],$O$8:$P$28,2)</f>
        <v>21</v>
      </c>
      <c r="N897" s="10"/>
      <c r="O897" s="10"/>
    </row>
    <row r="898" spans="1:15">
      <c r="A898" s="4">
        <v>43715.291666666664</v>
      </c>
      <c r="B898">
        <v>7</v>
      </c>
      <c r="C898">
        <v>7</v>
      </c>
      <c r="D898">
        <v>71</v>
      </c>
      <c r="E898" t="s">
        <v>123</v>
      </c>
      <c r="F898" t="s">
        <v>73</v>
      </c>
      <c r="G898" t="s">
        <v>92</v>
      </c>
      <c r="H898" t="s">
        <v>26</v>
      </c>
      <c r="I898" t="s">
        <v>17</v>
      </c>
      <c r="J898" t="s">
        <v>122</v>
      </c>
      <c r="K898" t="s">
        <v>19</v>
      </c>
      <c r="L898" t="s">
        <v>36</v>
      </c>
      <c r="M898" s="20">
        <f>VLOOKUP(Table3[[#This Row],[Condition]],$O$8:$P$28,2)</f>
        <v>21</v>
      </c>
      <c r="N898" s="10"/>
      <c r="O898" s="10"/>
    </row>
    <row r="899" spans="1:15">
      <c r="A899" s="4">
        <v>43715.333333333336</v>
      </c>
      <c r="B899">
        <v>7</v>
      </c>
      <c r="C899">
        <v>8</v>
      </c>
      <c r="D899">
        <v>75</v>
      </c>
      <c r="E899" t="s">
        <v>127</v>
      </c>
      <c r="F899" t="s">
        <v>96</v>
      </c>
      <c r="G899" t="s">
        <v>115</v>
      </c>
      <c r="H899" t="s">
        <v>65</v>
      </c>
      <c r="I899" t="s">
        <v>17</v>
      </c>
      <c r="J899" t="s">
        <v>122</v>
      </c>
      <c r="K899" t="s">
        <v>19</v>
      </c>
      <c r="L899" t="s">
        <v>36</v>
      </c>
      <c r="M899" s="20">
        <f>VLOOKUP(Table3[[#This Row],[Condition]],$O$8:$P$28,2)</f>
        <v>21</v>
      </c>
      <c r="N899" s="10"/>
      <c r="O899" s="10"/>
    </row>
    <row r="900" spans="1:15">
      <c r="A900" s="4">
        <v>43715.375</v>
      </c>
      <c r="B900">
        <v>7</v>
      </c>
      <c r="C900">
        <v>9</v>
      </c>
      <c r="D900">
        <v>77</v>
      </c>
      <c r="E900" t="s">
        <v>127</v>
      </c>
      <c r="F900" t="s">
        <v>191</v>
      </c>
      <c r="G900" t="s">
        <v>115</v>
      </c>
      <c r="H900" t="s">
        <v>82</v>
      </c>
      <c r="I900" t="s">
        <v>17</v>
      </c>
      <c r="J900" t="s">
        <v>122</v>
      </c>
      <c r="K900" t="s">
        <v>19</v>
      </c>
      <c r="L900" t="s">
        <v>36</v>
      </c>
      <c r="M900" s="20">
        <f>VLOOKUP(Table3[[#This Row],[Condition]],$O$8:$P$28,2)</f>
        <v>21</v>
      </c>
      <c r="N900" s="10"/>
      <c r="O900" s="10"/>
    </row>
    <row r="901" spans="1:15">
      <c r="A901" s="4">
        <v>43715.416666666664</v>
      </c>
      <c r="B901">
        <v>7</v>
      </c>
      <c r="C901">
        <v>10</v>
      </c>
      <c r="D901">
        <v>80</v>
      </c>
      <c r="E901" t="s">
        <v>164</v>
      </c>
      <c r="F901" t="s">
        <v>54</v>
      </c>
      <c r="G901" t="s">
        <v>33</v>
      </c>
      <c r="H901" t="s">
        <v>52</v>
      </c>
      <c r="I901" t="s">
        <v>17</v>
      </c>
      <c r="J901" t="s">
        <v>111</v>
      </c>
      <c r="K901" t="s">
        <v>19</v>
      </c>
      <c r="L901" t="s">
        <v>36</v>
      </c>
      <c r="M901" s="20">
        <f>VLOOKUP(Table3[[#This Row],[Condition]],$O$8:$P$28,2)</f>
        <v>21</v>
      </c>
      <c r="N901" s="10"/>
      <c r="O901" s="10"/>
    </row>
    <row r="902" spans="1:15">
      <c r="A902" s="4">
        <v>43715.458333333336</v>
      </c>
      <c r="B902">
        <v>7</v>
      </c>
      <c r="C902">
        <v>11</v>
      </c>
      <c r="D902">
        <v>81</v>
      </c>
      <c r="E902" t="s">
        <v>175</v>
      </c>
      <c r="F902" t="s">
        <v>118</v>
      </c>
      <c r="G902" t="s">
        <v>92</v>
      </c>
      <c r="H902" t="s">
        <v>62</v>
      </c>
      <c r="I902" t="s">
        <v>173</v>
      </c>
      <c r="J902" t="s">
        <v>122</v>
      </c>
      <c r="K902" t="s">
        <v>19</v>
      </c>
      <c r="L902" t="s">
        <v>30</v>
      </c>
      <c r="M902" s="20">
        <f>VLOOKUP(Table3[[#This Row],[Condition]],$O$8:$P$28,2)</f>
        <v>17</v>
      </c>
      <c r="N902" s="10"/>
      <c r="O902" s="10"/>
    </row>
    <row r="903" spans="1:15">
      <c r="A903" s="4">
        <v>43715.5</v>
      </c>
      <c r="B903">
        <v>7</v>
      </c>
      <c r="C903">
        <v>12</v>
      </c>
      <c r="D903">
        <v>83</v>
      </c>
      <c r="E903" t="s">
        <v>171</v>
      </c>
      <c r="F903" t="s">
        <v>141</v>
      </c>
      <c r="G903" t="s">
        <v>33</v>
      </c>
      <c r="H903" t="s">
        <v>82</v>
      </c>
      <c r="I903" t="s">
        <v>17</v>
      </c>
      <c r="J903" t="s">
        <v>135</v>
      </c>
      <c r="K903" t="s">
        <v>19</v>
      </c>
      <c r="L903" t="s">
        <v>36</v>
      </c>
      <c r="M903" s="20">
        <f>VLOOKUP(Table3[[#This Row],[Condition]],$O$8:$P$28,2)</f>
        <v>21</v>
      </c>
      <c r="N903" s="10"/>
      <c r="O903" s="10"/>
    </row>
    <row r="904" spans="1:15">
      <c r="A904" s="4">
        <v>43715.541666666664</v>
      </c>
      <c r="B904">
        <v>7</v>
      </c>
      <c r="C904">
        <v>13</v>
      </c>
      <c r="D904">
        <v>84</v>
      </c>
      <c r="E904" t="s">
        <v>175</v>
      </c>
      <c r="F904" t="s">
        <v>121</v>
      </c>
      <c r="G904" t="s">
        <v>33</v>
      </c>
      <c r="H904" t="s">
        <v>82</v>
      </c>
      <c r="I904" t="s">
        <v>17</v>
      </c>
      <c r="J904" t="s">
        <v>179</v>
      </c>
      <c r="K904" t="s">
        <v>19</v>
      </c>
      <c r="L904" t="s">
        <v>30</v>
      </c>
      <c r="M904" s="20">
        <f>VLOOKUP(Table3[[#This Row],[Condition]],$O$8:$P$28,2)</f>
        <v>17</v>
      </c>
      <c r="N904" s="10"/>
      <c r="O904" s="10"/>
    </row>
    <row r="905" spans="1:15">
      <c r="A905" s="4">
        <v>43715.583333333336</v>
      </c>
      <c r="B905">
        <v>7</v>
      </c>
      <c r="C905">
        <v>14</v>
      </c>
      <c r="D905">
        <v>86</v>
      </c>
      <c r="E905" t="s">
        <v>175</v>
      </c>
      <c r="F905" t="s">
        <v>167</v>
      </c>
      <c r="G905" t="s">
        <v>44</v>
      </c>
      <c r="H905" t="s">
        <v>145</v>
      </c>
      <c r="I905" t="s">
        <v>216</v>
      </c>
      <c r="J905" t="s">
        <v>179</v>
      </c>
      <c r="K905" t="s">
        <v>19</v>
      </c>
      <c r="L905" t="s">
        <v>30</v>
      </c>
      <c r="M905" s="20">
        <f>VLOOKUP(Table3[[#This Row],[Condition]],$O$8:$P$28,2)</f>
        <v>17</v>
      </c>
      <c r="N905" s="10"/>
      <c r="O905" s="10"/>
    </row>
    <row r="906" spans="1:15">
      <c r="A906" s="4">
        <v>43715.625</v>
      </c>
      <c r="B906">
        <v>7</v>
      </c>
      <c r="C906">
        <v>15</v>
      </c>
      <c r="D906">
        <v>85</v>
      </c>
      <c r="E906" t="s">
        <v>175</v>
      </c>
      <c r="F906" t="s">
        <v>124</v>
      </c>
      <c r="G906" t="s">
        <v>115</v>
      </c>
      <c r="H906" t="s">
        <v>45</v>
      </c>
      <c r="I906" t="s">
        <v>17</v>
      </c>
      <c r="J906" t="s">
        <v>137</v>
      </c>
      <c r="K906" t="s">
        <v>19</v>
      </c>
      <c r="L906" t="s">
        <v>30</v>
      </c>
      <c r="M906" s="20">
        <f>VLOOKUP(Table3[[#This Row],[Condition]],$O$8:$P$28,2)</f>
        <v>17</v>
      </c>
      <c r="N906" s="10"/>
      <c r="O906" s="10"/>
    </row>
    <row r="907" spans="1:15">
      <c r="A907" s="4">
        <v>43715.666666666664</v>
      </c>
      <c r="B907">
        <v>7</v>
      </c>
      <c r="C907">
        <v>16</v>
      </c>
      <c r="D907">
        <v>83</v>
      </c>
      <c r="E907" t="s">
        <v>175</v>
      </c>
      <c r="F907" t="s">
        <v>192</v>
      </c>
      <c r="G907" t="s">
        <v>44</v>
      </c>
      <c r="H907" t="s">
        <v>82</v>
      </c>
      <c r="I907" t="s">
        <v>17</v>
      </c>
      <c r="J907" t="s">
        <v>179</v>
      </c>
      <c r="K907" t="s">
        <v>19</v>
      </c>
      <c r="L907" t="s">
        <v>30</v>
      </c>
      <c r="M907" s="20">
        <f>VLOOKUP(Table3[[#This Row],[Condition]],$O$8:$P$28,2)</f>
        <v>17</v>
      </c>
      <c r="N907" s="10"/>
      <c r="O907" s="10"/>
    </row>
    <row r="908" spans="1:15">
      <c r="A908" s="4">
        <v>43715.708333333336</v>
      </c>
      <c r="B908">
        <v>7</v>
      </c>
      <c r="C908">
        <v>17</v>
      </c>
      <c r="D908">
        <v>80</v>
      </c>
      <c r="E908" t="s">
        <v>175</v>
      </c>
      <c r="F908" t="s">
        <v>126</v>
      </c>
      <c r="G908" t="s">
        <v>33</v>
      </c>
      <c r="H908" t="s">
        <v>82</v>
      </c>
      <c r="I908" t="s">
        <v>17</v>
      </c>
      <c r="J908" t="s">
        <v>108</v>
      </c>
      <c r="K908" t="s">
        <v>19</v>
      </c>
      <c r="L908" t="s">
        <v>20</v>
      </c>
      <c r="M908" s="20">
        <f>VLOOKUP(Table3[[#This Row],[Condition]],$O$8:$P$28,2)</f>
        <v>13</v>
      </c>
      <c r="N908" s="10"/>
      <c r="O908" s="10"/>
    </row>
    <row r="909" spans="1:15">
      <c r="A909" s="4">
        <v>43715.75</v>
      </c>
      <c r="B909">
        <v>7</v>
      </c>
      <c r="C909">
        <v>18</v>
      </c>
      <c r="D909">
        <v>77</v>
      </c>
      <c r="E909" t="s">
        <v>171</v>
      </c>
      <c r="F909" t="s">
        <v>93</v>
      </c>
      <c r="G909" t="s">
        <v>44</v>
      </c>
      <c r="H909" t="s">
        <v>62</v>
      </c>
      <c r="I909" t="s">
        <v>17</v>
      </c>
      <c r="J909" t="s">
        <v>107</v>
      </c>
      <c r="K909" t="s">
        <v>19</v>
      </c>
      <c r="L909" t="s">
        <v>30</v>
      </c>
      <c r="M909" s="20">
        <f>VLOOKUP(Table3[[#This Row],[Condition]],$O$8:$P$28,2)</f>
        <v>17</v>
      </c>
      <c r="N909" s="10"/>
      <c r="O909" s="10"/>
    </row>
    <row r="910" spans="1:15">
      <c r="A910" s="4">
        <v>43715.791666666664</v>
      </c>
      <c r="B910">
        <v>7</v>
      </c>
      <c r="C910">
        <v>19</v>
      </c>
      <c r="D910">
        <v>77</v>
      </c>
      <c r="E910" t="s">
        <v>171</v>
      </c>
      <c r="F910" t="s">
        <v>93</v>
      </c>
      <c r="G910" t="s">
        <v>44</v>
      </c>
      <c r="H910" t="s">
        <v>26</v>
      </c>
      <c r="I910" t="s">
        <v>17</v>
      </c>
      <c r="J910" t="s">
        <v>106</v>
      </c>
      <c r="K910" t="s">
        <v>19</v>
      </c>
      <c r="L910" t="s">
        <v>36</v>
      </c>
      <c r="M910" s="20">
        <f>VLOOKUP(Table3[[#This Row],[Condition]],$O$8:$P$28,2)</f>
        <v>21</v>
      </c>
      <c r="N910" s="10"/>
      <c r="O910" s="10"/>
    </row>
    <row r="911" spans="1:15">
      <c r="A911" s="4">
        <v>43715.833333333336</v>
      </c>
      <c r="B911">
        <v>7</v>
      </c>
      <c r="C911">
        <v>20</v>
      </c>
      <c r="D911">
        <v>74</v>
      </c>
      <c r="E911" t="s">
        <v>174</v>
      </c>
      <c r="F911" t="s">
        <v>66</v>
      </c>
      <c r="G911" t="s">
        <v>34</v>
      </c>
      <c r="H911" t="s">
        <v>17</v>
      </c>
      <c r="I911" t="s">
        <v>17</v>
      </c>
      <c r="J911" t="s">
        <v>105</v>
      </c>
      <c r="K911" t="s">
        <v>19</v>
      </c>
      <c r="L911" t="s">
        <v>36</v>
      </c>
      <c r="M911" s="20">
        <f>VLOOKUP(Table3[[#This Row],[Condition]],$O$8:$P$28,2)</f>
        <v>21</v>
      </c>
      <c r="N911" s="10"/>
      <c r="O911" s="10"/>
    </row>
    <row r="912" spans="1:15">
      <c r="A912" s="4">
        <v>43715.875</v>
      </c>
      <c r="B912">
        <v>7</v>
      </c>
      <c r="C912">
        <v>21</v>
      </c>
      <c r="D912">
        <v>72</v>
      </c>
      <c r="E912" t="s">
        <v>123</v>
      </c>
      <c r="F912" t="s">
        <v>40</v>
      </c>
      <c r="G912" t="s">
        <v>92</v>
      </c>
      <c r="H912" t="s">
        <v>41</v>
      </c>
      <c r="I912" t="s">
        <v>17</v>
      </c>
      <c r="J912" t="s">
        <v>180</v>
      </c>
      <c r="K912" t="s">
        <v>19</v>
      </c>
      <c r="L912" t="s">
        <v>36</v>
      </c>
      <c r="M912" s="20">
        <f>VLOOKUP(Table3[[#This Row],[Condition]],$O$8:$P$28,2)</f>
        <v>21</v>
      </c>
      <c r="N912" s="10"/>
      <c r="O912" s="10"/>
    </row>
    <row r="913" spans="1:15">
      <c r="A913" s="4">
        <v>43715.916666666664</v>
      </c>
      <c r="B913">
        <v>7</v>
      </c>
      <c r="C913">
        <v>22</v>
      </c>
      <c r="D913">
        <v>71</v>
      </c>
      <c r="E913" t="s">
        <v>164</v>
      </c>
      <c r="F913" t="s">
        <v>114</v>
      </c>
      <c r="G913" t="s">
        <v>29</v>
      </c>
      <c r="H913" t="s">
        <v>41</v>
      </c>
      <c r="I913" t="s">
        <v>17</v>
      </c>
      <c r="J913" t="s">
        <v>104</v>
      </c>
      <c r="K913" t="s">
        <v>19</v>
      </c>
      <c r="L913" t="s">
        <v>30</v>
      </c>
      <c r="M913" s="20">
        <f>VLOOKUP(Table3[[#This Row],[Condition]],$O$8:$P$28,2)</f>
        <v>17</v>
      </c>
      <c r="N913" s="10"/>
      <c r="O913" s="10"/>
    </row>
    <row r="914" spans="1:15">
      <c r="A914" s="4">
        <v>43715.958333333336</v>
      </c>
      <c r="B914">
        <v>7</v>
      </c>
      <c r="C914">
        <v>23</v>
      </c>
      <c r="D914">
        <v>71</v>
      </c>
      <c r="E914" t="s">
        <v>127</v>
      </c>
      <c r="F914" t="s">
        <v>112</v>
      </c>
      <c r="G914" t="s">
        <v>68</v>
      </c>
      <c r="H914" t="s">
        <v>41</v>
      </c>
      <c r="I914" t="s">
        <v>17</v>
      </c>
      <c r="J914" t="s">
        <v>128</v>
      </c>
      <c r="K914" t="s">
        <v>19</v>
      </c>
      <c r="L914" t="s">
        <v>30</v>
      </c>
      <c r="M914" s="20">
        <f>VLOOKUP(Table3[[#This Row],[Condition]],$O$8:$P$28,2)</f>
        <v>17</v>
      </c>
      <c r="N914" s="10"/>
      <c r="O914" s="10"/>
    </row>
    <row r="915" spans="1:15">
      <c r="A915" s="4">
        <v>43716</v>
      </c>
      <c r="B915">
        <v>8</v>
      </c>
      <c r="C915">
        <v>0</v>
      </c>
      <c r="D915">
        <v>69</v>
      </c>
      <c r="E915" t="s">
        <v>164</v>
      </c>
      <c r="F915" t="s">
        <v>129</v>
      </c>
      <c r="G915" t="s">
        <v>21</v>
      </c>
      <c r="H915" t="s">
        <v>26</v>
      </c>
      <c r="I915" t="s">
        <v>17</v>
      </c>
      <c r="J915" t="s">
        <v>181</v>
      </c>
      <c r="K915" t="s">
        <v>19</v>
      </c>
      <c r="L915" t="s">
        <v>20</v>
      </c>
      <c r="M915" s="20">
        <f>VLOOKUP(Table3[[#This Row],[Condition]],$O$8:$P$28,2)</f>
        <v>13</v>
      </c>
      <c r="N915" s="10"/>
      <c r="O915" s="10"/>
    </row>
    <row r="916" spans="1:15">
      <c r="A916" s="4">
        <v>43716.041666666664</v>
      </c>
      <c r="B916">
        <v>8</v>
      </c>
      <c r="C916">
        <v>1</v>
      </c>
      <c r="D916">
        <v>69</v>
      </c>
      <c r="E916" t="s">
        <v>164</v>
      </c>
      <c r="F916" t="s">
        <v>129</v>
      </c>
      <c r="G916" t="s">
        <v>29</v>
      </c>
      <c r="H916" t="s">
        <v>26</v>
      </c>
      <c r="I916" t="s">
        <v>17</v>
      </c>
      <c r="J916" t="s">
        <v>128</v>
      </c>
      <c r="K916" t="s">
        <v>19</v>
      </c>
      <c r="L916" t="s">
        <v>20</v>
      </c>
      <c r="M916" s="20">
        <f>VLOOKUP(Table3[[#This Row],[Condition]],$O$8:$P$28,2)</f>
        <v>13</v>
      </c>
      <c r="N916" s="10"/>
      <c r="O916" s="10"/>
    </row>
    <row r="917" spans="1:15">
      <c r="A917" s="4">
        <v>43716.083333333336</v>
      </c>
      <c r="B917">
        <v>8</v>
      </c>
      <c r="C917">
        <v>2</v>
      </c>
      <c r="D917">
        <v>69</v>
      </c>
      <c r="E917" t="s">
        <v>127</v>
      </c>
      <c r="F917" t="s">
        <v>73</v>
      </c>
      <c r="G917" t="s">
        <v>29</v>
      </c>
      <c r="H917" t="s">
        <v>41</v>
      </c>
      <c r="I917" t="s">
        <v>17</v>
      </c>
      <c r="J917" t="s">
        <v>181</v>
      </c>
      <c r="K917" t="s">
        <v>19</v>
      </c>
      <c r="L917" t="s">
        <v>30</v>
      </c>
      <c r="M917" s="20">
        <f>VLOOKUP(Table3[[#This Row],[Condition]],$O$8:$P$28,2)</f>
        <v>17</v>
      </c>
      <c r="N917" s="10"/>
      <c r="O917" s="10"/>
    </row>
    <row r="918" spans="1:15">
      <c r="A918" s="4">
        <v>43716.125</v>
      </c>
      <c r="B918">
        <v>8</v>
      </c>
      <c r="C918">
        <v>3</v>
      </c>
      <c r="D918">
        <v>66</v>
      </c>
      <c r="E918" t="s">
        <v>164</v>
      </c>
      <c r="F918" t="s">
        <v>134</v>
      </c>
      <c r="G918" t="s">
        <v>15</v>
      </c>
      <c r="H918" t="s">
        <v>26</v>
      </c>
      <c r="I918" t="s">
        <v>17</v>
      </c>
      <c r="J918" t="s">
        <v>181</v>
      </c>
      <c r="K918" t="s">
        <v>19</v>
      </c>
      <c r="L918" t="s">
        <v>30</v>
      </c>
      <c r="M918" s="20">
        <f>VLOOKUP(Table3[[#This Row],[Condition]],$O$8:$P$28,2)</f>
        <v>17</v>
      </c>
      <c r="N918" s="10"/>
      <c r="O918" s="10"/>
    </row>
    <row r="919" spans="1:15">
      <c r="A919" s="4">
        <v>43716.166666666664</v>
      </c>
      <c r="B919">
        <v>8</v>
      </c>
      <c r="C919">
        <v>4</v>
      </c>
      <c r="D919">
        <v>66</v>
      </c>
      <c r="E919" t="s">
        <v>164</v>
      </c>
      <c r="F919" t="s">
        <v>134</v>
      </c>
      <c r="G919" t="s">
        <v>15</v>
      </c>
      <c r="H919" t="s">
        <v>26</v>
      </c>
      <c r="I919" t="s">
        <v>17</v>
      </c>
      <c r="J919" t="s">
        <v>102</v>
      </c>
      <c r="K919" t="s">
        <v>19</v>
      </c>
      <c r="L919" t="s">
        <v>30</v>
      </c>
      <c r="M919" s="20">
        <f>VLOOKUP(Table3[[#This Row],[Condition]],$O$8:$P$28,2)</f>
        <v>17</v>
      </c>
      <c r="N919" s="10"/>
      <c r="O919" s="10"/>
    </row>
    <row r="920" spans="1:15">
      <c r="A920" s="4">
        <v>43716.208333333336</v>
      </c>
      <c r="B920">
        <v>8</v>
      </c>
      <c r="C920">
        <v>5</v>
      </c>
      <c r="D920">
        <v>65</v>
      </c>
      <c r="E920" t="s">
        <v>164</v>
      </c>
      <c r="F920" t="s">
        <v>184</v>
      </c>
      <c r="G920" t="s">
        <v>15</v>
      </c>
      <c r="H920" t="s">
        <v>26</v>
      </c>
      <c r="I920" t="s">
        <v>17</v>
      </c>
      <c r="J920" t="s">
        <v>100</v>
      </c>
      <c r="K920" t="s">
        <v>19</v>
      </c>
      <c r="L920" t="s">
        <v>30</v>
      </c>
      <c r="M920" s="20">
        <f>VLOOKUP(Table3[[#This Row],[Condition]],$O$8:$P$28,2)</f>
        <v>17</v>
      </c>
      <c r="N920" s="10"/>
      <c r="O920" s="10"/>
    </row>
    <row r="921" spans="1:15">
      <c r="A921" s="4">
        <v>43716.25</v>
      </c>
      <c r="B921">
        <v>8</v>
      </c>
      <c r="C921">
        <v>6</v>
      </c>
      <c r="D921">
        <v>69</v>
      </c>
      <c r="E921" t="s">
        <v>164</v>
      </c>
      <c r="F921" t="s">
        <v>129</v>
      </c>
      <c r="G921" t="s">
        <v>15</v>
      </c>
      <c r="H921" t="s">
        <v>41</v>
      </c>
      <c r="I921" t="s">
        <v>17</v>
      </c>
      <c r="J921" t="s">
        <v>35</v>
      </c>
      <c r="K921" t="s">
        <v>19</v>
      </c>
      <c r="L921" t="s">
        <v>20</v>
      </c>
      <c r="M921" s="20">
        <f>VLOOKUP(Table3[[#This Row],[Condition]],$O$8:$P$28,2)</f>
        <v>13</v>
      </c>
      <c r="N921" s="10"/>
      <c r="O921" s="10"/>
    </row>
    <row r="922" spans="1:15">
      <c r="A922" s="4">
        <v>43716.291666666664</v>
      </c>
      <c r="B922">
        <v>8</v>
      </c>
      <c r="C922">
        <v>7</v>
      </c>
      <c r="D922">
        <v>73</v>
      </c>
      <c r="E922" t="s">
        <v>123</v>
      </c>
      <c r="F922" t="s">
        <v>89</v>
      </c>
      <c r="G922" t="s">
        <v>48</v>
      </c>
      <c r="H922" t="s">
        <v>26</v>
      </c>
      <c r="I922" t="s">
        <v>17</v>
      </c>
      <c r="J922" t="s">
        <v>42</v>
      </c>
      <c r="K922" t="s">
        <v>19</v>
      </c>
      <c r="L922" t="s">
        <v>20</v>
      </c>
      <c r="M922" s="20">
        <f>VLOOKUP(Table3[[#This Row],[Condition]],$O$8:$P$28,2)</f>
        <v>13</v>
      </c>
      <c r="N922" s="10"/>
      <c r="O922" s="10"/>
    </row>
    <row r="923" spans="1:15">
      <c r="A923" s="4">
        <v>43716.333333333336</v>
      </c>
      <c r="B923">
        <v>8</v>
      </c>
      <c r="C923">
        <v>8</v>
      </c>
      <c r="D923">
        <v>77</v>
      </c>
      <c r="E923" t="s">
        <v>127</v>
      </c>
      <c r="F923" t="s">
        <v>191</v>
      </c>
      <c r="G923" t="s">
        <v>33</v>
      </c>
      <c r="H923" t="s">
        <v>52</v>
      </c>
      <c r="I923" t="s">
        <v>17</v>
      </c>
      <c r="J923" t="s">
        <v>46</v>
      </c>
      <c r="K923" t="s">
        <v>19</v>
      </c>
      <c r="L923" t="s">
        <v>20</v>
      </c>
      <c r="M923" s="20">
        <f>VLOOKUP(Table3[[#This Row],[Condition]],$O$8:$P$28,2)</f>
        <v>13</v>
      </c>
      <c r="N923" s="10"/>
      <c r="O923" s="10"/>
    </row>
    <row r="924" spans="1:15">
      <c r="A924" s="4">
        <v>43716.375</v>
      </c>
      <c r="B924">
        <v>8</v>
      </c>
      <c r="C924">
        <v>9</v>
      </c>
      <c r="D924">
        <v>78</v>
      </c>
      <c r="E924" t="s">
        <v>174</v>
      </c>
      <c r="F924" t="s">
        <v>93</v>
      </c>
      <c r="G924" t="s">
        <v>33</v>
      </c>
      <c r="H924" t="s">
        <v>41</v>
      </c>
      <c r="I924" t="s">
        <v>17</v>
      </c>
      <c r="J924" t="s">
        <v>42</v>
      </c>
      <c r="K924" t="s">
        <v>19</v>
      </c>
      <c r="L924" t="s">
        <v>20</v>
      </c>
      <c r="M924" s="20">
        <f>VLOOKUP(Table3[[#This Row],[Condition]],$O$8:$P$28,2)</f>
        <v>13</v>
      </c>
      <c r="N924" s="10"/>
      <c r="O924" s="10"/>
    </row>
    <row r="925" spans="1:15">
      <c r="A925" s="4">
        <v>43716.416666666664</v>
      </c>
      <c r="B925">
        <v>8</v>
      </c>
      <c r="C925">
        <v>10</v>
      </c>
      <c r="D925">
        <v>80</v>
      </c>
      <c r="E925" t="s">
        <v>164</v>
      </c>
      <c r="F925" t="s">
        <v>54</v>
      </c>
      <c r="G925" t="s">
        <v>33</v>
      </c>
      <c r="H925" t="s">
        <v>52</v>
      </c>
      <c r="I925" t="s">
        <v>17</v>
      </c>
      <c r="J925" t="s">
        <v>95</v>
      </c>
      <c r="K925" t="s">
        <v>19</v>
      </c>
      <c r="L925" t="s">
        <v>30</v>
      </c>
      <c r="M925" s="20">
        <f>VLOOKUP(Table3[[#This Row],[Condition]],$O$8:$P$28,2)</f>
        <v>17</v>
      </c>
      <c r="N925" s="10"/>
      <c r="O925" s="10"/>
    </row>
    <row r="926" spans="1:15">
      <c r="A926" s="4">
        <v>43716.458333333336</v>
      </c>
      <c r="B926">
        <v>8</v>
      </c>
      <c r="C926">
        <v>11</v>
      </c>
      <c r="D926">
        <v>82</v>
      </c>
      <c r="E926" t="s">
        <v>174</v>
      </c>
      <c r="F926" t="s">
        <v>119</v>
      </c>
      <c r="G926" t="s">
        <v>48</v>
      </c>
      <c r="H926" t="s">
        <v>52</v>
      </c>
      <c r="I926" t="s">
        <v>17</v>
      </c>
      <c r="J926" t="s">
        <v>22</v>
      </c>
      <c r="K926" t="s">
        <v>19</v>
      </c>
      <c r="L926" t="s">
        <v>30</v>
      </c>
      <c r="M926" s="20">
        <f>VLOOKUP(Table3[[#This Row],[Condition]],$O$8:$P$28,2)</f>
        <v>17</v>
      </c>
      <c r="N926" s="10"/>
      <c r="O926" s="10"/>
    </row>
    <row r="927" spans="1:15">
      <c r="A927" s="4">
        <v>43716.5</v>
      </c>
      <c r="B927">
        <v>8</v>
      </c>
      <c r="C927">
        <v>12</v>
      </c>
      <c r="D927">
        <v>82</v>
      </c>
      <c r="E927" t="s">
        <v>174</v>
      </c>
      <c r="F927" t="s">
        <v>119</v>
      </c>
      <c r="G927" t="s">
        <v>33</v>
      </c>
      <c r="H927" t="s">
        <v>62</v>
      </c>
      <c r="I927" t="s">
        <v>17</v>
      </c>
      <c r="J927" t="s">
        <v>35</v>
      </c>
      <c r="K927" t="s">
        <v>19</v>
      </c>
      <c r="L927" t="s">
        <v>20</v>
      </c>
      <c r="M927" s="20">
        <f>VLOOKUP(Table3[[#This Row],[Condition]],$O$8:$P$28,2)</f>
        <v>13</v>
      </c>
      <c r="N927" s="10"/>
      <c r="O927" s="10"/>
    </row>
    <row r="928" spans="1:15">
      <c r="A928" s="4">
        <v>43716.541666666664</v>
      </c>
      <c r="B928">
        <v>8</v>
      </c>
      <c r="C928">
        <v>13</v>
      </c>
      <c r="D928">
        <v>83</v>
      </c>
      <c r="E928" t="s">
        <v>174</v>
      </c>
      <c r="F928" t="s">
        <v>118</v>
      </c>
      <c r="G928" t="s">
        <v>48</v>
      </c>
      <c r="H928" t="s">
        <v>16</v>
      </c>
      <c r="I928" t="s">
        <v>17</v>
      </c>
      <c r="J928" t="s">
        <v>18</v>
      </c>
      <c r="K928" t="s">
        <v>19</v>
      </c>
      <c r="L928" t="s">
        <v>20</v>
      </c>
      <c r="M928" s="20">
        <f>VLOOKUP(Table3[[#This Row],[Condition]],$O$8:$P$28,2)</f>
        <v>13</v>
      </c>
      <c r="N928" s="10"/>
      <c r="O928" s="10"/>
    </row>
    <row r="929" spans="1:15">
      <c r="A929" s="4">
        <v>43716.583333333336</v>
      </c>
      <c r="B929">
        <v>8</v>
      </c>
      <c r="C929">
        <v>14</v>
      </c>
      <c r="D929">
        <v>83</v>
      </c>
      <c r="E929" t="s">
        <v>164</v>
      </c>
      <c r="F929" t="s">
        <v>119</v>
      </c>
      <c r="G929" t="s">
        <v>44</v>
      </c>
      <c r="H929" t="s">
        <v>62</v>
      </c>
      <c r="I929" t="s">
        <v>17</v>
      </c>
      <c r="J929" t="s">
        <v>100</v>
      </c>
      <c r="K929" t="s">
        <v>19</v>
      </c>
      <c r="L929" t="s">
        <v>20</v>
      </c>
      <c r="M929" s="20">
        <f>VLOOKUP(Table3[[#This Row],[Condition]],$O$8:$P$28,2)</f>
        <v>13</v>
      </c>
      <c r="N929" s="10"/>
      <c r="O929" s="10"/>
    </row>
    <row r="930" spans="1:15">
      <c r="A930" s="4">
        <v>43716.625</v>
      </c>
      <c r="B930">
        <v>8</v>
      </c>
      <c r="C930">
        <v>15</v>
      </c>
      <c r="D930">
        <v>83</v>
      </c>
      <c r="E930" t="s">
        <v>164</v>
      </c>
      <c r="F930" t="s">
        <v>119</v>
      </c>
      <c r="G930" t="s">
        <v>33</v>
      </c>
      <c r="H930" t="s">
        <v>26</v>
      </c>
      <c r="I930" t="s">
        <v>17</v>
      </c>
      <c r="J930" t="s">
        <v>100</v>
      </c>
      <c r="K930" t="s">
        <v>19</v>
      </c>
      <c r="L930" t="s">
        <v>20</v>
      </c>
      <c r="M930" s="20">
        <f>VLOOKUP(Table3[[#This Row],[Condition]],$O$8:$P$28,2)</f>
        <v>13</v>
      </c>
      <c r="N930" s="10"/>
      <c r="O930" s="10"/>
    </row>
    <row r="931" spans="1:15">
      <c r="A931" s="4">
        <v>43716.666666666664</v>
      </c>
      <c r="B931">
        <v>8</v>
      </c>
      <c r="C931">
        <v>16</v>
      </c>
      <c r="D931">
        <v>83</v>
      </c>
      <c r="E931" t="s">
        <v>127</v>
      </c>
      <c r="F931" t="s">
        <v>59</v>
      </c>
      <c r="G931" t="s">
        <v>44</v>
      </c>
      <c r="H931" t="s">
        <v>52</v>
      </c>
      <c r="I931" t="s">
        <v>17</v>
      </c>
      <c r="J931" t="s">
        <v>18</v>
      </c>
      <c r="K931" t="s">
        <v>19</v>
      </c>
      <c r="L931" t="s">
        <v>20</v>
      </c>
      <c r="M931" s="20">
        <f>VLOOKUP(Table3[[#This Row],[Condition]],$O$8:$P$28,2)</f>
        <v>13</v>
      </c>
      <c r="N931" s="10"/>
      <c r="O931" s="10"/>
    </row>
    <row r="932" spans="1:15">
      <c r="A932" s="4">
        <v>43716.708333333336</v>
      </c>
      <c r="B932">
        <v>8</v>
      </c>
      <c r="C932">
        <v>17</v>
      </c>
      <c r="D932">
        <v>80</v>
      </c>
      <c r="E932" t="s">
        <v>168</v>
      </c>
      <c r="F932" t="s">
        <v>191</v>
      </c>
      <c r="G932" t="s">
        <v>71</v>
      </c>
      <c r="H932" t="s">
        <v>52</v>
      </c>
      <c r="I932" t="s">
        <v>17</v>
      </c>
      <c r="J932" t="s">
        <v>22</v>
      </c>
      <c r="K932" t="s">
        <v>19</v>
      </c>
      <c r="L932" t="s">
        <v>30</v>
      </c>
      <c r="M932" s="20">
        <f>VLOOKUP(Table3[[#This Row],[Condition]],$O$8:$P$28,2)</f>
        <v>17</v>
      </c>
      <c r="N932" s="10"/>
      <c r="O932" s="10"/>
    </row>
    <row r="933" spans="1:15">
      <c r="A933" s="4">
        <v>43716.75</v>
      </c>
      <c r="B933">
        <v>8</v>
      </c>
      <c r="C933">
        <v>18</v>
      </c>
      <c r="D933">
        <v>78</v>
      </c>
      <c r="E933" t="s">
        <v>168</v>
      </c>
      <c r="F933" t="s">
        <v>133</v>
      </c>
      <c r="G933" t="s">
        <v>71</v>
      </c>
      <c r="H933" t="s">
        <v>16</v>
      </c>
      <c r="I933" t="s">
        <v>17</v>
      </c>
      <c r="J933" t="s">
        <v>42</v>
      </c>
      <c r="K933" t="s">
        <v>19</v>
      </c>
      <c r="L933" t="s">
        <v>20</v>
      </c>
      <c r="M933" s="20">
        <f>VLOOKUP(Table3[[#This Row],[Condition]],$O$8:$P$28,2)</f>
        <v>13</v>
      </c>
      <c r="N933" s="10"/>
      <c r="O933" s="10"/>
    </row>
    <row r="934" spans="1:15">
      <c r="A934" s="4">
        <v>43716.791666666664</v>
      </c>
      <c r="B934">
        <v>8</v>
      </c>
      <c r="C934">
        <v>19</v>
      </c>
      <c r="D934">
        <v>77</v>
      </c>
      <c r="E934" t="s">
        <v>123</v>
      </c>
      <c r="F934" t="s">
        <v>133</v>
      </c>
      <c r="G934" t="s">
        <v>110</v>
      </c>
      <c r="H934" t="s">
        <v>52</v>
      </c>
      <c r="I934" t="s">
        <v>17</v>
      </c>
      <c r="J934" t="s">
        <v>46</v>
      </c>
      <c r="K934" t="s">
        <v>19</v>
      </c>
      <c r="L934" t="s">
        <v>30</v>
      </c>
      <c r="M934" s="20">
        <f>VLOOKUP(Table3[[#This Row],[Condition]],$O$8:$P$28,2)</f>
        <v>17</v>
      </c>
      <c r="N934" s="10"/>
      <c r="O934" s="10"/>
    </row>
    <row r="935" spans="1:15">
      <c r="A935" s="4">
        <v>43716.833333333336</v>
      </c>
      <c r="B935">
        <v>8</v>
      </c>
      <c r="C935">
        <v>20</v>
      </c>
      <c r="D935">
        <v>75</v>
      </c>
      <c r="E935" t="s">
        <v>168</v>
      </c>
      <c r="F935" t="s">
        <v>67</v>
      </c>
      <c r="G935" t="s">
        <v>110</v>
      </c>
      <c r="H935" t="s">
        <v>26</v>
      </c>
      <c r="I935" t="s">
        <v>17</v>
      </c>
      <c r="J935" t="s">
        <v>85</v>
      </c>
      <c r="K935" t="s">
        <v>19</v>
      </c>
      <c r="L935" t="s">
        <v>36</v>
      </c>
      <c r="M935" s="20">
        <f>VLOOKUP(Table3[[#This Row],[Condition]],$O$8:$P$28,2)</f>
        <v>21</v>
      </c>
      <c r="N935" s="10"/>
      <c r="O935" s="10"/>
    </row>
    <row r="936" spans="1:15">
      <c r="A936" s="4">
        <v>43716.875</v>
      </c>
      <c r="B936">
        <v>8</v>
      </c>
      <c r="C936">
        <v>21</v>
      </c>
      <c r="D936">
        <v>74</v>
      </c>
      <c r="E936" t="s">
        <v>123</v>
      </c>
      <c r="F936" t="s">
        <v>67</v>
      </c>
      <c r="G936" t="s">
        <v>34</v>
      </c>
      <c r="H936" t="s">
        <v>17</v>
      </c>
      <c r="I936" t="s">
        <v>17</v>
      </c>
      <c r="J936" t="s">
        <v>85</v>
      </c>
      <c r="K936" t="s">
        <v>19</v>
      </c>
      <c r="L936" t="s">
        <v>20</v>
      </c>
      <c r="M936" s="20">
        <f>VLOOKUP(Table3[[#This Row],[Condition]],$O$8:$P$28,2)</f>
        <v>13</v>
      </c>
      <c r="N936" s="10"/>
      <c r="O936" s="10"/>
    </row>
    <row r="937" spans="1:15">
      <c r="A937" s="4">
        <v>43716.916666666664</v>
      </c>
      <c r="B937">
        <v>8</v>
      </c>
      <c r="C937">
        <v>22</v>
      </c>
      <c r="D937">
        <v>75</v>
      </c>
      <c r="E937" t="s">
        <v>123</v>
      </c>
      <c r="F937" t="s">
        <v>43</v>
      </c>
      <c r="G937" t="s">
        <v>34</v>
      </c>
      <c r="H937" t="s">
        <v>17</v>
      </c>
      <c r="I937" t="s">
        <v>17</v>
      </c>
      <c r="J937" t="s">
        <v>85</v>
      </c>
      <c r="K937" t="s">
        <v>19</v>
      </c>
      <c r="L937" t="s">
        <v>20</v>
      </c>
      <c r="M937" s="20">
        <f>VLOOKUP(Table3[[#This Row],[Condition]],$O$8:$P$28,2)</f>
        <v>13</v>
      </c>
      <c r="N937" s="10"/>
      <c r="O937" s="10"/>
    </row>
    <row r="938" spans="1:15">
      <c r="A938" s="4">
        <v>43716.958333333336</v>
      </c>
      <c r="B938">
        <v>8</v>
      </c>
      <c r="C938">
        <v>23</v>
      </c>
      <c r="D938">
        <v>74</v>
      </c>
      <c r="E938" t="s">
        <v>60</v>
      </c>
      <c r="F938" t="s">
        <v>73</v>
      </c>
      <c r="G938" t="s">
        <v>57</v>
      </c>
      <c r="H938" t="s">
        <v>26</v>
      </c>
      <c r="I938" t="s">
        <v>17</v>
      </c>
      <c r="J938" t="s">
        <v>83</v>
      </c>
      <c r="K938" t="s">
        <v>19</v>
      </c>
      <c r="L938" t="s">
        <v>23</v>
      </c>
      <c r="M938" s="20">
        <f>VLOOKUP(Table3[[#This Row],[Condition]],$O$8:$P$28,2)</f>
        <v>11</v>
      </c>
      <c r="N938" s="10"/>
      <c r="O938" s="10"/>
    </row>
    <row r="939" spans="1:15">
      <c r="A939" s="4">
        <v>43717</v>
      </c>
      <c r="B939">
        <v>9</v>
      </c>
      <c r="C939">
        <v>0</v>
      </c>
      <c r="D939">
        <v>74</v>
      </c>
      <c r="E939" t="s">
        <v>60</v>
      </c>
      <c r="F939" t="s">
        <v>73</v>
      </c>
      <c r="G939" t="s">
        <v>57</v>
      </c>
      <c r="H939" t="s">
        <v>26</v>
      </c>
      <c r="I939" t="s">
        <v>17</v>
      </c>
      <c r="J939" t="s">
        <v>83</v>
      </c>
      <c r="K939" t="s">
        <v>19</v>
      </c>
      <c r="L939" t="s">
        <v>23</v>
      </c>
      <c r="M939" s="20">
        <f>VLOOKUP(Table3[[#This Row],[Condition]],$O$8:$P$28,2)</f>
        <v>11</v>
      </c>
      <c r="N939" s="10"/>
      <c r="O939" s="10"/>
    </row>
    <row r="940" spans="1:15">
      <c r="A940" s="4">
        <v>43717.041666666664</v>
      </c>
      <c r="B940">
        <v>9</v>
      </c>
      <c r="C940">
        <v>1</v>
      </c>
      <c r="D940">
        <v>72</v>
      </c>
      <c r="E940" t="s">
        <v>60</v>
      </c>
      <c r="F940" t="s">
        <v>134</v>
      </c>
      <c r="G940" t="s">
        <v>33</v>
      </c>
      <c r="H940" t="s">
        <v>41</v>
      </c>
      <c r="I940" t="s">
        <v>17</v>
      </c>
      <c r="J940" t="s">
        <v>83</v>
      </c>
      <c r="K940" t="s">
        <v>19</v>
      </c>
      <c r="L940" t="s">
        <v>23</v>
      </c>
      <c r="M940" s="20">
        <f>VLOOKUP(Table3[[#This Row],[Condition]],$O$8:$P$28,2)</f>
        <v>11</v>
      </c>
      <c r="N940" s="10"/>
      <c r="O940" s="10"/>
    </row>
    <row r="941" spans="1:15">
      <c r="A941" s="4">
        <v>43717.083333333336</v>
      </c>
      <c r="B941">
        <v>9</v>
      </c>
      <c r="C941">
        <v>2</v>
      </c>
      <c r="D941">
        <v>71</v>
      </c>
      <c r="E941" t="s">
        <v>140</v>
      </c>
      <c r="F941" t="s">
        <v>134</v>
      </c>
      <c r="G941" t="s">
        <v>33</v>
      </c>
      <c r="H941" t="s">
        <v>26</v>
      </c>
      <c r="I941" t="s">
        <v>17</v>
      </c>
      <c r="J941" t="s">
        <v>83</v>
      </c>
      <c r="K941" t="s">
        <v>19</v>
      </c>
      <c r="L941" t="s">
        <v>20</v>
      </c>
      <c r="M941" s="20">
        <f>VLOOKUP(Table3[[#This Row],[Condition]],$O$8:$P$28,2)</f>
        <v>13</v>
      </c>
      <c r="N941" s="10"/>
      <c r="O941" s="10"/>
    </row>
    <row r="942" spans="1:15">
      <c r="A942" s="4">
        <v>43717.125</v>
      </c>
      <c r="B942">
        <v>9</v>
      </c>
      <c r="C942">
        <v>3</v>
      </c>
      <c r="D942">
        <v>71</v>
      </c>
      <c r="E942" t="s">
        <v>60</v>
      </c>
      <c r="F942" t="s">
        <v>184</v>
      </c>
      <c r="G942" t="s">
        <v>44</v>
      </c>
      <c r="H942" t="s">
        <v>16</v>
      </c>
      <c r="I942" t="s">
        <v>17</v>
      </c>
      <c r="J942" t="s">
        <v>90</v>
      </c>
      <c r="K942" t="s">
        <v>19</v>
      </c>
      <c r="L942" t="s">
        <v>20</v>
      </c>
      <c r="M942" s="20">
        <f>VLOOKUP(Table3[[#This Row],[Condition]],$O$8:$P$28,2)</f>
        <v>13</v>
      </c>
      <c r="N942" s="10"/>
      <c r="O942" s="10"/>
    </row>
    <row r="943" spans="1:15">
      <c r="A943" s="4">
        <v>43717.166666666664</v>
      </c>
      <c r="B943">
        <v>9</v>
      </c>
      <c r="C943">
        <v>4</v>
      </c>
      <c r="D943">
        <v>72</v>
      </c>
      <c r="E943" t="s">
        <v>60</v>
      </c>
      <c r="F943" t="s">
        <v>134</v>
      </c>
      <c r="G943" t="s">
        <v>44</v>
      </c>
      <c r="H943" t="s">
        <v>41</v>
      </c>
      <c r="I943" t="s">
        <v>17</v>
      </c>
      <c r="J943" t="s">
        <v>199</v>
      </c>
      <c r="K943" t="s">
        <v>19</v>
      </c>
      <c r="L943" t="s">
        <v>23</v>
      </c>
      <c r="M943" s="20">
        <f>VLOOKUP(Table3[[#This Row],[Condition]],$O$8:$P$28,2)</f>
        <v>11</v>
      </c>
      <c r="N943" s="10"/>
      <c r="O943" s="10"/>
    </row>
    <row r="944" spans="1:15">
      <c r="A944" s="4">
        <v>43717.208333333336</v>
      </c>
      <c r="B944">
        <v>9</v>
      </c>
      <c r="C944">
        <v>5</v>
      </c>
      <c r="D944">
        <v>72</v>
      </c>
      <c r="E944" t="s">
        <v>123</v>
      </c>
      <c r="F944" t="s">
        <v>40</v>
      </c>
      <c r="G944" t="s">
        <v>57</v>
      </c>
      <c r="H944" t="s">
        <v>62</v>
      </c>
      <c r="I944" t="s">
        <v>17</v>
      </c>
      <c r="J944" t="s">
        <v>87</v>
      </c>
      <c r="K944" t="s">
        <v>19</v>
      </c>
      <c r="L944" t="s">
        <v>23</v>
      </c>
      <c r="M944" s="20">
        <f>VLOOKUP(Table3[[#This Row],[Condition]],$O$8:$P$28,2)</f>
        <v>11</v>
      </c>
      <c r="N944" s="10"/>
      <c r="O944" s="10"/>
    </row>
    <row r="945" spans="1:15">
      <c r="A945" s="4">
        <v>43717.25</v>
      </c>
      <c r="B945">
        <v>9</v>
      </c>
      <c r="C945">
        <v>6</v>
      </c>
      <c r="D945">
        <v>72</v>
      </c>
      <c r="E945" t="s">
        <v>123</v>
      </c>
      <c r="F945" t="s">
        <v>40</v>
      </c>
      <c r="G945" t="s">
        <v>55</v>
      </c>
      <c r="H945" t="s">
        <v>16</v>
      </c>
      <c r="I945" t="s">
        <v>17</v>
      </c>
      <c r="J945" t="s">
        <v>197</v>
      </c>
      <c r="K945" t="s">
        <v>19</v>
      </c>
      <c r="L945" t="s">
        <v>84</v>
      </c>
      <c r="M945" s="20">
        <f>VLOOKUP(Table3[[#This Row],[Condition]],$O$8:$P$28,2)</f>
        <v>8</v>
      </c>
      <c r="N945" s="10"/>
      <c r="O945" s="10"/>
    </row>
    <row r="946" spans="1:15">
      <c r="A946" s="4">
        <v>43717.291666666664</v>
      </c>
      <c r="B946">
        <v>9</v>
      </c>
      <c r="C946">
        <v>7</v>
      </c>
      <c r="D946">
        <v>72</v>
      </c>
      <c r="E946" t="s">
        <v>60</v>
      </c>
      <c r="F946" t="s">
        <v>134</v>
      </c>
      <c r="G946" t="s">
        <v>55</v>
      </c>
      <c r="H946" t="s">
        <v>16</v>
      </c>
      <c r="I946" t="s">
        <v>17</v>
      </c>
      <c r="J946" t="s">
        <v>201</v>
      </c>
      <c r="K946" t="s">
        <v>19</v>
      </c>
      <c r="L946" t="s">
        <v>23</v>
      </c>
      <c r="M946" s="20">
        <f>VLOOKUP(Table3[[#This Row],[Condition]],$O$8:$P$28,2)</f>
        <v>11</v>
      </c>
      <c r="N946" s="10"/>
      <c r="O946" s="10"/>
    </row>
    <row r="947" spans="1:15">
      <c r="A947" s="4">
        <v>43717.333333333336</v>
      </c>
      <c r="B947">
        <v>9</v>
      </c>
      <c r="C947">
        <v>8</v>
      </c>
      <c r="D947">
        <v>75</v>
      </c>
      <c r="E947" t="s">
        <v>53</v>
      </c>
      <c r="F947" t="s">
        <v>74</v>
      </c>
      <c r="G947" t="s">
        <v>48</v>
      </c>
      <c r="H947" t="s">
        <v>26</v>
      </c>
      <c r="I947" t="s">
        <v>17</v>
      </c>
      <c r="J947" t="s">
        <v>201</v>
      </c>
      <c r="K947" t="s">
        <v>19</v>
      </c>
      <c r="L947" t="s">
        <v>23</v>
      </c>
      <c r="M947" s="20">
        <f>VLOOKUP(Table3[[#This Row],[Condition]],$O$8:$P$28,2)</f>
        <v>11</v>
      </c>
      <c r="N947" s="10"/>
      <c r="O947" s="10"/>
    </row>
    <row r="948" spans="1:15">
      <c r="A948" s="4">
        <v>43717.375</v>
      </c>
      <c r="B948">
        <v>9</v>
      </c>
      <c r="C948">
        <v>9</v>
      </c>
      <c r="D948">
        <v>78</v>
      </c>
      <c r="E948" t="s">
        <v>53</v>
      </c>
      <c r="F948" t="s">
        <v>89</v>
      </c>
      <c r="G948" t="s">
        <v>48</v>
      </c>
      <c r="H948" t="s">
        <v>26</v>
      </c>
      <c r="I948" t="s">
        <v>17</v>
      </c>
      <c r="J948" t="s">
        <v>202</v>
      </c>
      <c r="K948" t="s">
        <v>19</v>
      </c>
      <c r="L948" t="s">
        <v>23</v>
      </c>
      <c r="M948" s="20">
        <f>VLOOKUP(Table3[[#This Row],[Condition]],$O$8:$P$28,2)</f>
        <v>11</v>
      </c>
      <c r="N948" s="10"/>
      <c r="O948" s="10"/>
    </row>
    <row r="949" spans="1:15">
      <c r="A949" s="4">
        <v>43717.416666666664</v>
      </c>
      <c r="B949">
        <v>9</v>
      </c>
      <c r="C949">
        <v>10</v>
      </c>
      <c r="D949">
        <v>80</v>
      </c>
      <c r="E949" t="s">
        <v>53</v>
      </c>
      <c r="F949" t="s">
        <v>43</v>
      </c>
      <c r="G949" t="s">
        <v>34</v>
      </c>
      <c r="H949" t="s">
        <v>17</v>
      </c>
      <c r="I949" t="s">
        <v>17</v>
      </c>
      <c r="J949" t="s">
        <v>201</v>
      </c>
      <c r="K949" t="s">
        <v>19</v>
      </c>
      <c r="L949" t="s">
        <v>20</v>
      </c>
      <c r="M949" s="20">
        <f>VLOOKUP(Table3[[#This Row],[Condition]],$O$8:$P$28,2)</f>
        <v>13</v>
      </c>
      <c r="N949" s="10"/>
      <c r="O949" s="10"/>
    </row>
    <row r="950" spans="1:15">
      <c r="A950" s="4">
        <v>43717.458333333336</v>
      </c>
      <c r="B950">
        <v>9</v>
      </c>
      <c r="C950">
        <v>11</v>
      </c>
      <c r="D950">
        <v>82</v>
      </c>
      <c r="E950" t="s">
        <v>168</v>
      </c>
      <c r="F950" t="s">
        <v>61</v>
      </c>
      <c r="G950" t="s">
        <v>71</v>
      </c>
      <c r="H950" t="s">
        <v>41</v>
      </c>
      <c r="I950" t="s">
        <v>17</v>
      </c>
      <c r="J950" t="s">
        <v>201</v>
      </c>
      <c r="K950" t="s">
        <v>19</v>
      </c>
      <c r="L950" t="s">
        <v>20</v>
      </c>
      <c r="M950" s="20">
        <f>VLOOKUP(Table3[[#This Row],[Condition]],$O$8:$P$28,2)</f>
        <v>13</v>
      </c>
      <c r="N950" s="10"/>
      <c r="O950" s="10"/>
    </row>
    <row r="951" spans="1:15">
      <c r="A951" s="4">
        <v>43717.5</v>
      </c>
      <c r="B951">
        <v>9</v>
      </c>
      <c r="C951">
        <v>12</v>
      </c>
      <c r="D951">
        <v>83</v>
      </c>
      <c r="E951" t="s">
        <v>140</v>
      </c>
      <c r="F951" t="s">
        <v>61</v>
      </c>
      <c r="G951" t="s">
        <v>75</v>
      </c>
      <c r="H951" t="s">
        <v>16</v>
      </c>
      <c r="I951" t="s">
        <v>17</v>
      </c>
      <c r="J951" t="s">
        <v>197</v>
      </c>
      <c r="K951" t="s">
        <v>19</v>
      </c>
      <c r="L951" t="s">
        <v>20</v>
      </c>
      <c r="M951" s="20">
        <f>VLOOKUP(Table3[[#This Row],[Condition]],$O$8:$P$28,2)</f>
        <v>13</v>
      </c>
      <c r="N951" s="10"/>
      <c r="O951" s="10"/>
    </row>
    <row r="952" spans="1:15">
      <c r="A952" s="4">
        <v>43717.541666666664</v>
      </c>
      <c r="B952">
        <v>9</v>
      </c>
      <c r="C952">
        <v>13</v>
      </c>
      <c r="D952">
        <v>84</v>
      </c>
      <c r="E952" t="s">
        <v>168</v>
      </c>
      <c r="F952" t="s">
        <v>93</v>
      </c>
      <c r="G952" t="s">
        <v>29</v>
      </c>
      <c r="H952" t="s">
        <v>62</v>
      </c>
      <c r="I952" t="s">
        <v>17</v>
      </c>
      <c r="J952" t="s">
        <v>196</v>
      </c>
      <c r="K952" t="s">
        <v>19</v>
      </c>
      <c r="L952" t="s">
        <v>20</v>
      </c>
      <c r="M952" s="20">
        <f>VLOOKUP(Table3[[#This Row],[Condition]],$O$8:$P$28,2)</f>
        <v>13</v>
      </c>
      <c r="N952" s="10"/>
      <c r="O952" s="10"/>
    </row>
    <row r="953" spans="1:15">
      <c r="A953" s="4">
        <v>43717.583333333336</v>
      </c>
      <c r="B953">
        <v>9</v>
      </c>
      <c r="C953">
        <v>14</v>
      </c>
      <c r="D953">
        <v>84</v>
      </c>
      <c r="E953" t="s">
        <v>164</v>
      </c>
      <c r="F953" t="s">
        <v>126</v>
      </c>
      <c r="G953" t="s">
        <v>34</v>
      </c>
      <c r="H953" t="s">
        <v>17</v>
      </c>
      <c r="I953" t="s">
        <v>17</v>
      </c>
      <c r="J953" t="s">
        <v>196</v>
      </c>
      <c r="K953" t="s">
        <v>19</v>
      </c>
      <c r="L953" t="s">
        <v>20</v>
      </c>
      <c r="M953" s="20">
        <f>VLOOKUP(Table3[[#This Row],[Condition]],$O$8:$P$28,2)</f>
        <v>13</v>
      </c>
      <c r="N953" s="10"/>
      <c r="O953" s="10"/>
    </row>
    <row r="954" spans="1:15">
      <c r="A954" s="4">
        <v>43717.625</v>
      </c>
      <c r="B954">
        <v>9</v>
      </c>
      <c r="C954">
        <v>15</v>
      </c>
      <c r="D954">
        <v>84</v>
      </c>
      <c r="E954" t="s">
        <v>127</v>
      </c>
      <c r="F954" t="s">
        <v>119</v>
      </c>
      <c r="G954" t="s">
        <v>68</v>
      </c>
      <c r="H954" t="s">
        <v>41</v>
      </c>
      <c r="I954" t="s">
        <v>17</v>
      </c>
      <c r="J954" t="s">
        <v>196</v>
      </c>
      <c r="K954" t="s">
        <v>19</v>
      </c>
      <c r="L954" t="s">
        <v>23</v>
      </c>
      <c r="M954" s="20">
        <f>VLOOKUP(Table3[[#This Row],[Condition]],$O$8:$P$28,2)</f>
        <v>11</v>
      </c>
      <c r="N954" s="10"/>
      <c r="O954" s="10"/>
    </row>
    <row r="955" spans="1:15">
      <c r="A955" s="4">
        <v>43717.666666666664</v>
      </c>
      <c r="B955">
        <v>9</v>
      </c>
      <c r="C955">
        <v>16</v>
      </c>
      <c r="D955">
        <v>83</v>
      </c>
      <c r="E955" t="s">
        <v>168</v>
      </c>
      <c r="F955" t="s">
        <v>153</v>
      </c>
      <c r="G955" t="s">
        <v>64</v>
      </c>
      <c r="H955" t="s">
        <v>16</v>
      </c>
      <c r="I955" t="s">
        <v>17</v>
      </c>
      <c r="J955" t="s">
        <v>196</v>
      </c>
      <c r="K955" t="s">
        <v>19</v>
      </c>
      <c r="L955" t="s">
        <v>23</v>
      </c>
      <c r="M955" s="20">
        <f>VLOOKUP(Table3[[#This Row],[Condition]],$O$8:$P$28,2)</f>
        <v>11</v>
      </c>
      <c r="N955" s="10"/>
      <c r="O955" s="10"/>
    </row>
    <row r="956" spans="1:15">
      <c r="A956" s="4">
        <v>43717.708333333336</v>
      </c>
      <c r="B956">
        <v>9</v>
      </c>
      <c r="C956">
        <v>17</v>
      </c>
      <c r="D956">
        <v>81</v>
      </c>
      <c r="E956" t="s">
        <v>123</v>
      </c>
      <c r="F956" t="s">
        <v>61</v>
      </c>
      <c r="G956" t="s">
        <v>71</v>
      </c>
      <c r="H956" t="s">
        <v>52</v>
      </c>
      <c r="I956" t="s">
        <v>17</v>
      </c>
      <c r="J956" t="s">
        <v>197</v>
      </c>
      <c r="K956" t="s">
        <v>19</v>
      </c>
      <c r="L956" t="s">
        <v>20</v>
      </c>
      <c r="M956" s="20">
        <f>VLOOKUP(Table3[[#This Row],[Condition]],$O$8:$P$28,2)</f>
        <v>13</v>
      </c>
      <c r="N956" s="10"/>
      <c r="O956" s="10"/>
    </row>
    <row r="957" spans="1:15">
      <c r="A957" s="4">
        <v>43717.75</v>
      </c>
      <c r="B957">
        <v>9</v>
      </c>
      <c r="C957">
        <v>18</v>
      </c>
      <c r="D957">
        <v>79</v>
      </c>
      <c r="E957" t="s">
        <v>171</v>
      </c>
      <c r="F957" t="s">
        <v>162</v>
      </c>
      <c r="G957" t="s">
        <v>64</v>
      </c>
      <c r="H957" t="s">
        <v>16</v>
      </c>
      <c r="I957" t="s">
        <v>17</v>
      </c>
      <c r="J957" t="s">
        <v>200</v>
      </c>
      <c r="K957" t="s">
        <v>19</v>
      </c>
      <c r="L957" t="s">
        <v>20</v>
      </c>
      <c r="M957" s="20">
        <f>VLOOKUP(Table3[[#This Row],[Condition]],$O$8:$P$28,2)</f>
        <v>13</v>
      </c>
      <c r="N957" s="10"/>
      <c r="O957" s="10"/>
    </row>
    <row r="958" spans="1:15">
      <c r="A958" s="4">
        <v>43717.791666666664</v>
      </c>
      <c r="B958">
        <v>9</v>
      </c>
      <c r="C958">
        <v>19</v>
      </c>
      <c r="D958">
        <v>78</v>
      </c>
      <c r="E958" t="s">
        <v>178</v>
      </c>
      <c r="F958" t="s">
        <v>126</v>
      </c>
      <c r="G958" t="s">
        <v>34</v>
      </c>
      <c r="H958" t="s">
        <v>17</v>
      </c>
      <c r="I958" t="s">
        <v>17</v>
      </c>
      <c r="J958" t="s">
        <v>202</v>
      </c>
      <c r="K958" t="s">
        <v>19</v>
      </c>
      <c r="L958" t="s">
        <v>20</v>
      </c>
      <c r="M958" s="20">
        <f>VLOOKUP(Table3[[#This Row],[Condition]],$O$8:$P$28,2)</f>
        <v>13</v>
      </c>
      <c r="N958" s="10"/>
      <c r="O958" s="10"/>
    </row>
    <row r="959" spans="1:15">
      <c r="A959" s="4">
        <v>43717.833333333336</v>
      </c>
      <c r="B959">
        <v>9</v>
      </c>
      <c r="C959">
        <v>20</v>
      </c>
      <c r="D959">
        <v>77</v>
      </c>
      <c r="E959" t="s">
        <v>171</v>
      </c>
      <c r="F959" t="s">
        <v>93</v>
      </c>
      <c r="G959" t="s">
        <v>34</v>
      </c>
      <c r="H959" t="s">
        <v>17</v>
      </c>
      <c r="I959" t="s">
        <v>17</v>
      </c>
      <c r="J959" t="s">
        <v>207</v>
      </c>
      <c r="K959" t="s">
        <v>19</v>
      </c>
      <c r="L959" t="s">
        <v>20</v>
      </c>
      <c r="M959" s="20">
        <f>VLOOKUP(Table3[[#This Row],[Condition]],$O$8:$P$28,2)</f>
        <v>13</v>
      </c>
      <c r="N959" s="10"/>
      <c r="O959" s="10"/>
    </row>
    <row r="960" spans="1:15">
      <c r="A960" s="4">
        <v>43717.875</v>
      </c>
      <c r="B960">
        <v>9</v>
      </c>
      <c r="C960">
        <v>21</v>
      </c>
      <c r="D960">
        <v>76</v>
      </c>
      <c r="E960" t="s">
        <v>123</v>
      </c>
      <c r="F960" t="s">
        <v>47</v>
      </c>
      <c r="G960" t="s">
        <v>57</v>
      </c>
      <c r="H960" t="s">
        <v>26</v>
      </c>
      <c r="I960" t="s">
        <v>17</v>
      </c>
      <c r="J960" t="s">
        <v>208</v>
      </c>
      <c r="K960" t="s">
        <v>19</v>
      </c>
      <c r="L960" t="s">
        <v>20</v>
      </c>
      <c r="M960" s="20">
        <f>VLOOKUP(Table3[[#This Row],[Condition]],$O$8:$P$28,2)</f>
        <v>13</v>
      </c>
      <c r="N960" s="10"/>
      <c r="O960" s="10"/>
    </row>
    <row r="961" spans="1:15">
      <c r="A961" s="4">
        <v>43717.916666666664</v>
      </c>
      <c r="B961">
        <v>9</v>
      </c>
      <c r="C961">
        <v>22</v>
      </c>
      <c r="D961">
        <v>73</v>
      </c>
      <c r="E961" t="s">
        <v>58</v>
      </c>
      <c r="F961" t="s">
        <v>134</v>
      </c>
      <c r="G961" t="s">
        <v>75</v>
      </c>
      <c r="H961" t="s">
        <v>41</v>
      </c>
      <c r="I961" t="s">
        <v>17</v>
      </c>
      <c r="J961" t="s">
        <v>208</v>
      </c>
      <c r="K961" t="s">
        <v>19</v>
      </c>
      <c r="L961" t="s">
        <v>20</v>
      </c>
      <c r="M961" s="20">
        <f>VLOOKUP(Table3[[#This Row],[Condition]],$O$8:$P$28,2)</f>
        <v>13</v>
      </c>
      <c r="N961" s="10"/>
      <c r="O961" s="10"/>
    </row>
    <row r="962" spans="1:15">
      <c r="A962" s="4">
        <v>43717.958333333336</v>
      </c>
      <c r="B962">
        <v>9</v>
      </c>
      <c r="C962">
        <v>23</v>
      </c>
      <c r="D962">
        <v>72</v>
      </c>
      <c r="E962" t="s">
        <v>32</v>
      </c>
      <c r="F962" t="s">
        <v>25</v>
      </c>
      <c r="G962" t="s">
        <v>75</v>
      </c>
      <c r="H962" t="s">
        <v>52</v>
      </c>
      <c r="I962" t="s">
        <v>17</v>
      </c>
      <c r="J962" t="s">
        <v>208</v>
      </c>
      <c r="K962" t="s">
        <v>19</v>
      </c>
      <c r="L962" t="s">
        <v>20</v>
      </c>
      <c r="M962" s="20">
        <f>VLOOKUP(Table3[[#This Row],[Condition]],$O$8:$P$28,2)</f>
        <v>13</v>
      </c>
      <c r="N962" s="10"/>
      <c r="O962" s="10"/>
    </row>
    <row r="963" spans="1:15">
      <c r="A963" s="4">
        <v>43718</v>
      </c>
      <c r="B963">
        <v>10</v>
      </c>
      <c r="C963">
        <v>0</v>
      </c>
      <c r="D963">
        <v>71</v>
      </c>
      <c r="E963" t="s">
        <v>50</v>
      </c>
      <c r="F963" t="s">
        <v>25</v>
      </c>
      <c r="G963" t="s">
        <v>29</v>
      </c>
      <c r="H963" t="s">
        <v>41</v>
      </c>
      <c r="I963" t="s">
        <v>17</v>
      </c>
      <c r="J963" t="s">
        <v>209</v>
      </c>
      <c r="K963" t="s">
        <v>19</v>
      </c>
      <c r="L963" t="s">
        <v>20</v>
      </c>
      <c r="M963" s="20">
        <f>VLOOKUP(Table3[[#This Row],[Condition]],$O$8:$P$28,2)</f>
        <v>13</v>
      </c>
      <c r="N963" s="10"/>
      <c r="O963" s="10"/>
    </row>
    <row r="964" spans="1:15">
      <c r="A964" s="4">
        <v>43718.041666666664</v>
      </c>
      <c r="B964">
        <v>10</v>
      </c>
      <c r="C964">
        <v>1</v>
      </c>
      <c r="D964">
        <v>71</v>
      </c>
      <c r="E964" t="s">
        <v>50</v>
      </c>
      <c r="F964" t="s">
        <v>25</v>
      </c>
      <c r="G964" t="s">
        <v>34</v>
      </c>
      <c r="H964" t="s">
        <v>17</v>
      </c>
      <c r="I964" t="s">
        <v>17</v>
      </c>
      <c r="J964" t="s">
        <v>210</v>
      </c>
      <c r="K964" t="s">
        <v>19</v>
      </c>
      <c r="L964" t="s">
        <v>20</v>
      </c>
      <c r="M964" s="20">
        <f>VLOOKUP(Table3[[#This Row],[Condition]],$O$8:$P$28,2)</f>
        <v>13</v>
      </c>
      <c r="N964" s="10"/>
      <c r="O964" s="10"/>
    </row>
    <row r="965" spans="1:15">
      <c r="A965" s="4">
        <v>43718.083333333336</v>
      </c>
      <c r="B965">
        <v>10</v>
      </c>
      <c r="C965">
        <v>2</v>
      </c>
      <c r="D965">
        <v>71</v>
      </c>
      <c r="E965" t="s">
        <v>32</v>
      </c>
      <c r="F965" t="s">
        <v>28</v>
      </c>
      <c r="G965" t="s">
        <v>34</v>
      </c>
      <c r="H965" t="s">
        <v>17</v>
      </c>
      <c r="I965" t="s">
        <v>17</v>
      </c>
      <c r="J965" t="s">
        <v>210</v>
      </c>
      <c r="K965" t="s">
        <v>19</v>
      </c>
      <c r="L965" t="s">
        <v>20</v>
      </c>
      <c r="M965" s="20">
        <f>VLOOKUP(Table3[[#This Row],[Condition]],$O$8:$P$28,2)</f>
        <v>13</v>
      </c>
      <c r="N965" s="10"/>
      <c r="O965" s="10"/>
    </row>
    <row r="966" spans="1:15">
      <c r="A966" s="4">
        <v>43718.125</v>
      </c>
      <c r="B966">
        <v>10</v>
      </c>
      <c r="C966">
        <v>3</v>
      </c>
      <c r="D966">
        <v>70</v>
      </c>
      <c r="E966" t="s">
        <v>50</v>
      </c>
      <c r="F966" t="s">
        <v>28</v>
      </c>
      <c r="G966" t="s">
        <v>57</v>
      </c>
      <c r="H966" t="s">
        <v>26</v>
      </c>
      <c r="I966" t="s">
        <v>17</v>
      </c>
      <c r="J966" t="s">
        <v>212</v>
      </c>
      <c r="K966" t="s">
        <v>19</v>
      </c>
      <c r="L966" t="s">
        <v>20</v>
      </c>
      <c r="M966" s="20">
        <f>VLOOKUP(Table3[[#This Row],[Condition]],$O$8:$P$28,2)</f>
        <v>13</v>
      </c>
      <c r="N966" s="10"/>
      <c r="O966" s="10"/>
    </row>
    <row r="967" spans="1:15">
      <c r="A967" s="4">
        <v>43718.166666666664</v>
      </c>
      <c r="B967">
        <v>10</v>
      </c>
      <c r="C967">
        <v>4</v>
      </c>
      <c r="D967">
        <v>70</v>
      </c>
      <c r="E967" t="s">
        <v>53</v>
      </c>
      <c r="F967" t="s">
        <v>25</v>
      </c>
      <c r="G967" t="s">
        <v>71</v>
      </c>
      <c r="H967" t="s">
        <v>41</v>
      </c>
      <c r="I967" t="s">
        <v>17</v>
      </c>
      <c r="J967" t="s">
        <v>213</v>
      </c>
      <c r="K967" t="s">
        <v>19</v>
      </c>
      <c r="L967" t="s">
        <v>30</v>
      </c>
      <c r="M967" s="20">
        <f>VLOOKUP(Table3[[#This Row],[Condition]],$O$8:$P$28,2)</f>
        <v>17</v>
      </c>
      <c r="N967" s="10"/>
      <c r="O967" s="10"/>
    </row>
    <row r="968" spans="1:15">
      <c r="A968" s="4">
        <v>43718.208333333336</v>
      </c>
      <c r="B968">
        <v>10</v>
      </c>
      <c r="C968">
        <v>5</v>
      </c>
      <c r="D968">
        <v>70</v>
      </c>
      <c r="E968" t="s">
        <v>50</v>
      </c>
      <c r="F968" t="s">
        <v>28</v>
      </c>
      <c r="G968" t="s">
        <v>64</v>
      </c>
      <c r="H968" t="s">
        <v>16</v>
      </c>
      <c r="I968" t="s">
        <v>17</v>
      </c>
      <c r="J968" t="s">
        <v>217</v>
      </c>
      <c r="K968" t="s">
        <v>19</v>
      </c>
      <c r="L968" t="s">
        <v>20</v>
      </c>
      <c r="M968" s="20">
        <f>VLOOKUP(Table3[[#This Row],[Condition]],$O$8:$P$28,2)</f>
        <v>13</v>
      </c>
      <c r="N968" s="10"/>
      <c r="O968" s="10"/>
    </row>
    <row r="969" spans="1:15">
      <c r="A969" s="4">
        <v>43718.25</v>
      </c>
      <c r="B969">
        <v>10</v>
      </c>
      <c r="C969">
        <v>6</v>
      </c>
      <c r="D969">
        <v>71</v>
      </c>
      <c r="E969" t="s">
        <v>50</v>
      </c>
      <c r="F969" t="s">
        <v>25</v>
      </c>
      <c r="G969" t="s">
        <v>34</v>
      </c>
      <c r="H969" t="s">
        <v>17</v>
      </c>
      <c r="I969" t="s">
        <v>17</v>
      </c>
      <c r="J969" t="s">
        <v>217</v>
      </c>
      <c r="K969" t="s">
        <v>19</v>
      </c>
      <c r="L969" t="s">
        <v>20</v>
      </c>
      <c r="M969" s="20">
        <f>VLOOKUP(Table3[[#This Row],[Condition]],$O$8:$P$28,2)</f>
        <v>13</v>
      </c>
      <c r="N969" s="10"/>
      <c r="O969" s="10"/>
    </row>
    <row r="970" spans="1:15">
      <c r="A970" s="4">
        <v>43718.291666666664</v>
      </c>
      <c r="B970">
        <v>10</v>
      </c>
      <c r="C970">
        <v>7</v>
      </c>
      <c r="D970">
        <v>73</v>
      </c>
      <c r="E970" t="s">
        <v>13</v>
      </c>
      <c r="F970" t="s">
        <v>25</v>
      </c>
      <c r="G970" t="s">
        <v>34</v>
      </c>
      <c r="H970" t="s">
        <v>17</v>
      </c>
      <c r="I970" t="s">
        <v>17</v>
      </c>
      <c r="J970" t="s">
        <v>218</v>
      </c>
      <c r="K970" t="s">
        <v>19</v>
      </c>
      <c r="L970" t="s">
        <v>20</v>
      </c>
      <c r="M970" s="20">
        <f>VLOOKUP(Table3[[#This Row],[Condition]],$O$8:$P$28,2)</f>
        <v>13</v>
      </c>
      <c r="N970" s="10"/>
      <c r="O970" s="10"/>
    </row>
    <row r="971" spans="1:15">
      <c r="A971" s="4">
        <v>43718.333333333336</v>
      </c>
      <c r="B971">
        <v>10</v>
      </c>
      <c r="C971">
        <v>8</v>
      </c>
      <c r="D971">
        <v>77</v>
      </c>
      <c r="E971" t="s">
        <v>76</v>
      </c>
      <c r="F971" t="s">
        <v>77</v>
      </c>
      <c r="G971" t="s">
        <v>75</v>
      </c>
      <c r="H971" t="s">
        <v>62</v>
      </c>
      <c r="I971" t="s">
        <v>17</v>
      </c>
      <c r="J971" t="s">
        <v>218</v>
      </c>
      <c r="K971" t="s">
        <v>19</v>
      </c>
      <c r="L971" t="s">
        <v>20</v>
      </c>
      <c r="M971" s="20">
        <f>VLOOKUP(Table3[[#This Row],[Condition]],$O$8:$P$28,2)</f>
        <v>13</v>
      </c>
      <c r="N971" s="10"/>
      <c r="O971" s="10"/>
    </row>
    <row r="972" spans="1:15">
      <c r="A972" s="4">
        <v>43718.375</v>
      </c>
      <c r="B972">
        <v>10</v>
      </c>
      <c r="C972">
        <v>9</v>
      </c>
      <c r="D972">
        <v>79</v>
      </c>
      <c r="E972" t="s">
        <v>58</v>
      </c>
      <c r="F972" t="s">
        <v>43</v>
      </c>
      <c r="G972" t="s">
        <v>75</v>
      </c>
      <c r="H972" t="s">
        <v>52</v>
      </c>
      <c r="I972" t="s">
        <v>17</v>
      </c>
      <c r="J972" t="s">
        <v>219</v>
      </c>
      <c r="K972" t="s">
        <v>19</v>
      </c>
      <c r="L972" t="s">
        <v>20</v>
      </c>
      <c r="M972" s="20">
        <f>VLOOKUP(Table3[[#This Row],[Condition]],$O$8:$P$28,2)</f>
        <v>13</v>
      </c>
      <c r="N972" s="10"/>
      <c r="O972" s="10"/>
    </row>
    <row r="973" spans="1:15">
      <c r="A973" s="4">
        <v>43718.416666666664</v>
      </c>
      <c r="B973">
        <v>10</v>
      </c>
      <c r="C973">
        <v>10</v>
      </c>
      <c r="D973">
        <v>84</v>
      </c>
      <c r="E973" t="s">
        <v>58</v>
      </c>
      <c r="F973" t="s">
        <v>51</v>
      </c>
      <c r="G973" t="s">
        <v>75</v>
      </c>
      <c r="H973" t="s">
        <v>62</v>
      </c>
      <c r="I973" t="s">
        <v>17</v>
      </c>
      <c r="J973" t="s">
        <v>219</v>
      </c>
      <c r="K973" t="s">
        <v>19</v>
      </c>
      <c r="L973" t="s">
        <v>20</v>
      </c>
      <c r="M973" s="20">
        <f>VLOOKUP(Table3[[#This Row],[Condition]],$O$8:$P$28,2)</f>
        <v>13</v>
      </c>
      <c r="N973" s="10"/>
      <c r="O973" s="10"/>
    </row>
    <row r="974" spans="1:15">
      <c r="A974" s="4">
        <v>43718.458333333336</v>
      </c>
      <c r="B974">
        <v>10</v>
      </c>
      <c r="C974">
        <v>11</v>
      </c>
      <c r="D974">
        <v>84</v>
      </c>
      <c r="E974" t="s">
        <v>140</v>
      </c>
      <c r="F974" t="s">
        <v>153</v>
      </c>
      <c r="G974" t="s">
        <v>75</v>
      </c>
      <c r="H974" t="s">
        <v>16</v>
      </c>
      <c r="I974" t="s">
        <v>17</v>
      </c>
      <c r="J974" t="s">
        <v>220</v>
      </c>
      <c r="K974" t="s">
        <v>19</v>
      </c>
      <c r="L974" t="s">
        <v>20</v>
      </c>
      <c r="M974" s="20">
        <f>VLOOKUP(Table3[[#This Row],[Condition]],$O$8:$P$28,2)</f>
        <v>13</v>
      </c>
      <c r="N974" s="10"/>
      <c r="O974" s="10"/>
    </row>
    <row r="975" spans="1:15">
      <c r="A975" s="4">
        <v>43718.5</v>
      </c>
      <c r="B975">
        <v>10</v>
      </c>
      <c r="C975">
        <v>12</v>
      </c>
      <c r="D975">
        <v>86</v>
      </c>
      <c r="E975" t="s">
        <v>168</v>
      </c>
      <c r="F975" t="s">
        <v>56</v>
      </c>
      <c r="G975" t="s">
        <v>75</v>
      </c>
      <c r="H975" t="s">
        <v>52</v>
      </c>
      <c r="I975" t="s">
        <v>17</v>
      </c>
      <c r="J975" t="s">
        <v>212</v>
      </c>
      <c r="K975" t="s">
        <v>19</v>
      </c>
      <c r="L975" t="s">
        <v>20</v>
      </c>
      <c r="M975" s="20">
        <f>VLOOKUP(Table3[[#This Row],[Condition]],$O$8:$P$28,2)</f>
        <v>13</v>
      </c>
      <c r="N975" s="10"/>
      <c r="O975" s="10"/>
    </row>
    <row r="976" spans="1:15">
      <c r="A976" s="4">
        <v>43718.541666666664</v>
      </c>
      <c r="B976">
        <v>10</v>
      </c>
      <c r="C976">
        <v>13</v>
      </c>
      <c r="D976">
        <v>88</v>
      </c>
      <c r="E976" t="s">
        <v>123</v>
      </c>
      <c r="F976" t="s">
        <v>118</v>
      </c>
      <c r="G976" t="s">
        <v>75</v>
      </c>
      <c r="H976" t="s">
        <v>52</v>
      </c>
      <c r="I976" t="s">
        <v>17</v>
      </c>
      <c r="J976" t="s">
        <v>211</v>
      </c>
      <c r="K976" t="s">
        <v>19</v>
      </c>
      <c r="L976" t="s">
        <v>20</v>
      </c>
      <c r="M976" s="20">
        <f>VLOOKUP(Table3[[#This Row],[Condition]],$O$8:$P$28,2)</f>
        <v>13</v>
      </c>
      <c r="N976" s="10"/>
      <c r="O976" s="10"/>
    </row>
    <row r="977" spans="1:15">
      <c r="A977" s="4">
        <v>43718.583333333336</v>
      </c>
      <c r="B977">
        <v>10</v>
      </c>
      <c r="C977">
        <v>14</v>
      </c>
      <c r="D977">
        <v>85</v>
      </c>
      <c r="E977" t="s">
        <v>58</v>
      </c>
      <c r="F977" t="s">
        <v>61</v>
      </c>
      <c r="G977" t="s">
        <v>75</v>
      </c>
      <c r="H977" t="s">
        <v>49</v>
      </c>
      <c r="I977" t="s">
        <v>17</v>
      </c>
      <c r="J977" t="s">
        <v>210</v>
      </c>
      <c r="K977" t="s">
        <v>19</v>
      </c>
      <c r="L977" t="s">
        <v>20</v>
      </c>
      <c r="M977" s="20">
        <f>VLOOKUP(Table3[[#This Row],[Condition]],$O$8:$P$28,2)</f>
        <v>13</v>
      </c>
      <c r="N977" s="10"/>
      <c r="O977" s="10"/>
    </row>
    <row r="978" spans="1:15">
      <c r="A978" s="4">
        <v>43718.625</v>
      </c>
      <c r="B978">
        <v>10</v>
      </c>
      <c r="C978">
        <v>15</v>
      </c>
      <c r="D978">
        <v>87</v>
      </c>
      <c r="E978" t="s">
        <v>140</v>
      </c>
      <c r="F978" t="s">
        <v>56</v>
      </c>
      <c r="G978" t="s">
        <v>75</v>
      </c>
      <c r="H978" t="s">
        <v>82</v>
      </c>
      <c r="I978" t="s">
        <v>17</v>
      </c>
      <c r="J978" t="s">
        <v>209</v>
      </c>
      <c r="K978" t="s">
        <v>19</v>
      </c>
      <c r="L978" t="s">
        <v>20</v>
      </c>
      <c r="M978" s="20">
        <f>VLOOKUP(Table3[[#This Row],[Condition]],$O$8:$P$28,2)</f>
        <v>13</v>
      </c>
      <c r="N978" s="10"/>
      <c r="O978" s="10"/>
    </row>
    <row r="979" spans="1:15">
      <c r="A979" s="4">
        <v>43718.666666666664</v>
      </c>
      <c r="B979">
        <v>10</v>
      </c>
      <c r="C979">
        <v>16</v>
      </c>
      <c r="D979">
        <v>85</v>
      </c>
      <c r="E979" t="s">
        <v>50</v>
      </c>
      <c r="F979" t="s">
        <v>66</v>
      </c>
      <c r="G979" t="s">
        <v>75</v>
      </c>
      <c r="H979" t="s">
        <v>45</v>
      </c>
      <c r="I979" t="s">
        <v>17</v>
      </c>
      <c r="J979" t="s">
        <v>209</v>
      </c>
      <c r="K979" t="s">
        <v>19</v>
      </c>
      <c r="L979" t="s">
        <v>20</v>
      </c>
      <c r="M979" s="20">
        <f>VLOOKUP(Table3[[#This Row],[Condition]],$O$8:$P$28,2)</f>
        <v>13</v>
      </c>
      <c r="N979" s="10"/>
      <c r="O979" s="10"/>
    </row>
    <row r="980" spans="1:15">
      <c r="A980" s="4">
        <v>43718.708333333336</v>
      </c>
      <c r="B980">
        <v>10</v>
      </c>
      <c r="C980">
        <v>17</v>
      </c>
      <c r="D980">
        <v>83</v>
      </c>
      <c r="E980" t="s">
        <v>32</v>
      </c>
      <c r="F980" t="s">
        <v>47</v>
      </c>
      <c r="G980" t="s">
        <v>75</v>
      </c>
      <c r="H980" t="s">
        <v>49</v>
      </c>
      <c r="I980" t="s">
        <v>17</v>
      </c>
      <c r="J980" t="s">
        <v>208</v>
      </c>
      <c r="K980" t="s">
        <v>19</v>
      </c>
      <c r="L980" t="s">
        <v>20</v>
      </c>
      <c r="M980" s="20">
        <f>VLOOKUP(Table3[[#This Row],[Condition]],$O$8:$P$28,2)</f>
        <v>13</v>
      </c>
      <c r="N980" s="10"/>
      <c r="O980" s="10"/>
    </row>
    <row r="981" spans="1:15">
      <c r="A981" s="4">
        <v>43718.75</v>
      </c>
      <c r="B981">
        <v>10</v>
      </c>
      <c r="C981">
        <v>18</v>
      </c>
      <c r="D981">
        <v>80</v>
      </c>
      <c r="E981" t="s">
        <v>53</v>
      </c>
      <c r="F981" t="s">
        <v>43</v>
      </c>
      <c r="G981" t="s">
        <v>68</v>
      </c>
      <c r="H981" t="s">
        <v>49</v>
      </c>
      <c r="I981" t="s">
        <v>17</v>
      </c>
      <c r="J981" t="s">
        <v>209</v>
      </c>
      <c r="K981" t="s">
        <v>19</v>
      </c>
      <c r="L981" t="s">
        <v>20</v>
      </c>
      <c r="M981" s="20">
        <f>VLOOKUP(Table3[[#This Row],[Condition]],$O$8:$P$28,2)</f>
        <v>13</v>
      </c>
      <c r="N981" s="10"/>
      <c r="O981" s="10"/>
    </row>
    <row r="982" spans="1:15">
      <c r="A982" s="4">
        <v>43718.791666666664</v>
      </c>
      <c r="B982">
        <v>10</v>
      </c>
      <c r="C982">
        <v>19</v>
      </c>
      <c r="D982">
        <v>77</v>
      </c>
      <c r="E982" t="s">
        <v>53</v>
      </c>
      <c r="F982" t="s">
        <v>40</v>
      </c>
      <c r="G982" t="s">
        <v>75</v>
      </c>
      <c r="H982" t="s">
        <v>49</v>
      </c>
      <c r="I982" t="s">
        <v>17</v>
      </c>
      <c r="J982" t="s">
        <v>209</v>
      </c>
      <c r="K982" t="s">
        <v>19</v>
      </c>
      <c r="L982" t="s">
        <v>30</v>
      </c>
      <c r="M982" s="20">
        <f>VLOOKUP(Table3[[#This Row],[Condition]],$O$8:$P$28,2)</f>
        <v>17</v>
      </c>
      <c r="N982" s="10"/>
      <c r="O982" s="10"/>
    </row>
    <row r="983" spans="1:15">
      <c r="A983" s="4">
        <v>43718.833333333336</v>
      </c>
      <c r="B983">
        <v>10</v>
      </c>
      <c r="C983">
        <v>20</v>
      </c>
      <c r="D983">
        <v>76</v>
      </c>
      <c r="E983" t="s">
        <v>50</v>
      </c>
      <c r="F983" t="s">
        <v>74</v>
      </c>
      <c r="G983" t="s">
        <v>75</v>
      </c>
      <c r="H983" t="s">
        <v>49</v>
      </c>
      <c r="I983" t="s">
        <v>17</v>
      </c>
      <c r="J983" t="s">
        <v>210</v>
      </c>
      <c r="K983" t="s">
        <v>19</v>
      </c>
      <c r="L983" t="s">
        <v>30</v>
      </c>
      <c r="M983" s="20">
        <f>VLOOKUP(Table3[[#This Row],[Condition]],$O$8:$P$28,2)</f>
        <v>17</v>
      </c>
      <c r="N983" s="10"/>
      <c r="O983" s="10"/>
    </row>
    <row r="984" spans="1:15">
      <c r="A984" s="4">
        <v>43718.875</v>
      </c>
      <c r="B984">
        <v>10</v>
      </c>
      <c r="C984">
        <v>21</v>
      </c>
      <c r="D984">
        <v>75</v>
      </c>
      <c r="E984" t="s">
        <v>50</v>
      </c>
      <c r="F984" t="s">
        <v>134</v>
      </c>
      <c r="G984" t="s">
        <v>75</v>
      </c>
      <c r="H984" t="s">
        <v>94</v>
      </c>
      <c r="I984" t="s">
        <v>17</v>
      </c>
      <c r="J984" t="s">
        <v>210</v>
      </c>
      <c r="K984" t="s">
        <v>19</v>
      </c>
      <c r="L984" t="s">
        <v>23</v>
      </c>
      <c r="M984" s="20">
        <f>VLOOKUP(Table3[[#This Row],[Condition]],$O$8:$P$28,2)</f>
        <v>11</v>
      </c>
      <c r="N984" s="10"/>
      <c r="O984" s="10"/>
    </row>
    <row r="985" spans="1:15">
      <c r="A985" s="4">
        <v>43718.916666666664</v>
      </c>
      <c r="B985">
        <v>10</v>
      </c>
      <c r="C985">
        <v>22</v>
      </c>
      <c r="D985">
        <v>74</v>
      </c>
      <c r="E985" t="s">
        <v>50</v>
      </c>
      <c r="F985" t="s">
        <v>77</v>
      </c>
      <c r="G985" t="s">
        <v>29</v>
      </c>
      <c r="H985" t="s">
        <v>49</v>
      </c>
      <c r="I985" t="s">
        <v>17</v>
      </c>
      <c r="J985" t="s">
        <v>210</v>
      </c>
      <c r="K985" t="s">
        <v>19</v>
      </c>
      <c r="L985" t="s">
        <v>23</v>
      </c>
      <c r="M985" s="20">
        <f>VLOOKUP(Table3[[#This Row],[Condition]],$O$8:$P$28,2)</f>
        <v>11</v>
      </c>
      <c r="N985" s="10"/>
      <c r="O985" s="10"/>
    </row>
    <row r="986" spans="1:15">
      <c r="A986" s="4">
        <v>43718.958333333336</v>
      </c>
      <c r="B986">
        <v>10</v>
      </c>
      <c r="C986">
        <v>23</v>
      </c>
      <c r="D986">
        <v>73</v>
      </c>
      <c r="E986" t="s">
        <v>32</v>
      </c>
      <c r="F986" t="s">
        <v>160</v>
      </c>
      <c r="G986" t="s">
        <v>29</v>
      </c>
      <c r="H986" t="s">
        <v>45</v>
      </c>
      <c r="I986" t="s">
        <v>17</v>
      </c>
      <c r="J986" t="s">
        <v>211</v>
      </c>
      <c r="K986" t="s">
        <v>19</v>
      </c>
      <c r="L986" t="s">
        <v>20</v>
      </c>
      <c r="M986" s="20">
        <f>VLOOKUP(Table3[[#This Row],[Condition]],$O$8:$P$28,2)</f>
        <v>13</v>
      </c>
      <c r="N986" s="10"/>
      <c r="O986" s="10"/>
    </row>
    <row r="987" spans="1:15">
      <c r="A987" s="4">
        <v>43719</v>
      </c>
      <c r="B987">
        <v>11</v>
      </c>
      <c r="C987">
        <v>0</v>
      </c>
      <c r="D987">
        <v>72</v>
      </c>
      <c r="E987" t="s">
        <v>32</v>
      </c>
      <c r="F987" t="s">
        <v>25</v>
      </c>
      <c r="G987" t="s">
        <v>29</v>
      </c>
      <c r="H987" t="s">
        <v>52</v>
      </c>
      <c r="I987" t="s">
        <v>17</v>
      </c>
      <c r="J987" t="s">
        <v>210</v>
      </c>
      <c r="K987" t="s">
        <v>19</v>
      </c>
      <c r="L987" t="s">
        <v>20</v>
      </c>
      <c r="M987" s="20">
        <f>VLOOKUP(Table3[[#This Row],[Condition]],$O$8:$P$28,2)</f>
        <v>13</v>
      </c>
      <c r="N987" s="10"/>
      <c r="O987" s="10"/>
    </row>
    <row r="988" spans="1:15">
      <c r="A988" s="4">
        <v>43719.041666666664</v>
      </c>
      <c r="B988">
        <v>11</v>
      </c>
      <c r="C988">
        <v>1</v>
      </c>
      <c r="D988">
        <v>71</v>
      </c>
      <c r="E988" t="s">
        <v>32</v>
      </c>
      <c r="F988" t="s">
        <v>28</v>
      </c>
      <c r="G988" t="s">
        <v>75</v>
      </c>
      <c r="H988" t="s">
        <v>52</v>
      </c>
      <c r="I988" t="s">
        <v>17</v>
      </c>
      <c r="J988" t="s">
        <v>209</v>
      </c>
      <c r="K988" t="s">
        <v>19</v>
      </c>
      <c r="L988" t="s">
        <v>30</v>
      </c>
      <c r="M988" s="20">
        <f>VLOOKUP(Table3[[#This Row],[Condition]],$O$8:$P$28,2)</f>
        <v>17</v>
      </c>
      <c r="N988" s="10"/>
      <c r="O988" s="10"/>
    </row>
    <row r="989" spans="1:15">
      <c r="A989" s="4">
        <v>43719.083333333336</v>
      </c>
      <c r="B989">
        <v>11</v>
      </c>
      <c r="C989">
        <v>2</v>
      </c>
      <c r="D989">
        <v>71</v>
      </c>
      <c r="E989" t="s">
        <v>13</v>
      </c>
      <c r="F989" t="s">
        <v>188</v>
      </c>
      <c r="G989" t="s">
        <v>75</v>
      </c>
      <c r="H989" t="s">
        <v>45</v>
      </c>
      <c r="I989" t="s">
        <v>17</v>
      </c>
      <c r="J989" t="s">
        <v>208</v>
      </c>
      <c r="K989" t="s">
        <v>19</v>
      </c>
      <c r="L989" t="s">
        <v>20</v>
      </c>
      <c r="M989" s="20">
        <f>VLOOKUP(Table3[[#This Row],[Condition]],$O$8:$P$28,2)</f>
        <v>13</v>
      </c>
      <c r="N989" s="10"/>
      <c r="O989" s="10"/>
    </row>
    <row r="990" spans="1:15">
      <c r="A990" s="4">
        <v>43719.125</v>
      </c>
      <c r="B990">
        <v>11</v>
      </c>
      <c r="C990">
        <v>3</v>
      </c>
      <c r="D990">
        <v>71</v>
      </c>
      <c r="E990" t="s">
        <v>13</v>
      </c>
      <c r="F990" t="s">
        <v>188</v>
      </c>
      <c r="G990" t="s">
        <v>75</v>
      </c>
      <c r="H990" t="s">
        <v>45</v>
      </c>
      <c r="I990" t="s">
        <v>17</v>
      </c>
      <c r="J990" t="s">
        <v>207</v>
      </c>
      <c r="K990" t="s">
        <v>19</v>
      </c>
      <c r="L990" t="s">
        <v>20</v>
      </c>
      <c r="M990" s="20">
        <f>VLOOKUP(Table3[[#This Row],[Condition]],$O$8:$P$28,2)</f>
        <v>13</v>
      </c>
      <c r="N990" s="10"/>
      <c r="O990" s="10"/>
    </row>
    <row r="991" spans="1:15">
      <c r="A991" s="4">
        <v>43719.166666666664</v>
      </c>
      <c r="B991">
        <v>11</v>
      </c>
      <c r="C991">
        <v>4</v>
      </c>
      <c r="D991">
        <v>71</v>
      </c>
      <c r="E991" t="s">
        <v>13</v>
      </c>
      <c r="F991" t="s">
        <v>188</v>
      </c>
      <c r="G991" t="s">
        <v>29</v>
      </c>
      <c r="H991" t="s">
        <v>45</v>
      </c>
      <c r="I991" t="s">
        <v>17</v>
      </c>
      <c r="J991" t="s">
        <v>203</v>
      </c>
      <c r="K991" t="s">
        <v>19</v>
      </c>
      <c r="L991" t="s">
        <v>20</v>
      </c>
      <c r="M991" s="20">
        <f>VLOOKUP(Table3[[#This Row],[Condition]],$O$8:$P$28,2)</f>
        <v>13</v>
      </c>
      <c r="N991" s="10"/>
      <c r="O991" s="10"/>
    </row>
    <row r="992" spans="1:15">
      <c r="A992" s="4">
        <v>43719.208333333336</v>
      </c>
      <c r="B992">
        <v>11</v>
      </c>
      <c r="C992">
        <v>5</v>
      </c>
      <c r="D992">
        <v>71</v>
      </c>
      <c r="E992" t="s">
        <v>13</v>
      </c>
      <c r="F992" t="s">
        <v>188</v>
      </c>
      <c r="G992" t="s">
        <v>29</v>
      </c>
      <c r="H992" t="s">
        <v>45</v>
      </c>
      <c r="I992" t="s">
        <v>17</v>
      </c>
      <c r="J992" t="s">
        <v>207</v>
      </c>
      <c r="K992" t="s">
        <v>19</v>
      </c>
      <c r="L992" t="s">
        <v>20</v>
      </c>
      <c r="M992" s="20">
        <f>VLOOKUP(Table3[[#This Row],[Condition]],$O$8:$P$28,2)</f>
        <v>13</v>
      </c>
      <c r="N992" s="10"/>
      <c r="O992" s="10"/>
    </row>
    <row r="993" spans="1:15">
      <c r="A993" s="4">
        <v>43719.25</v>
      </c>
      <c r="B993">
        <v>11</v>
      </c>
      <c r="C993">
        <v>6</v>
      </c>
      <c r="D993">
        <v>72</v>
      </c>
      <c r="E993" t="s">
        <v>76</v>
      </c>
      <c r="F993" t="s">
        <v>101</v>
      </c>
      <c r="G993" t="s">
        <v>75</v>
      </c>
      <c r="H993" t="s">
        <v>52</v>
      </c>
      <c r="I993" t="s">
        <v>17</v>
      </c>
      <c r="J993" t="s">
        <v>207</v>
      </c>
      <c r="K993" t="s">
        <v>19</v>
      </c>
      <c r="L993" t="s">
        <v>23</v>
      </c>
      <c r="M993" s="20">
        <f>VLOOKUP(Table3[[#This Row],[Condition]],$O$8:$P$28,2)</f>
        <v>11</v>
      </c>
      <c r="N993" s="10"/>
      <c r="O993" s="10"/>
    </row>
    <row r="994" spans="1:15">
      <c r="A994" s="4">
        <v>43719.291666666664</v>
      </c>
      <c r="B994">
        <v>11</v>
      </c>
      <c r="C994">
        <v>7</v>
      </c>
      <c r="D994">
        <v>74</v>
      </c>
      <c r="E994" t="s">
        <v>76</v>
      </c>
      <c r="F994" t="s">
        <v>98</v>
      </c>
      <c r="G994" t="s">
        <v>29</v>
      </c>
      <c r="H994" t="s">
        <v>45</v>
      </c>
      <c r="I994" t="s">
        <v>17</v>
      </c>
      <c r="J994" t="s">
        <v>208</v>
      </c>
      <c r="K994" t="s">
        <v>19</v>
      </c>
      <c r="L994" t="s">
        <v>23</v>
      </c>
      <c r="M994" s="20">
        <f>VLOOKUP(Table3[[#This Row],[Condition]],$O$8:$P$28,2)</f>
        <v>11</v>
      </c>
      <c r="N994" s="10"/>
      <c r="O994" s="10"/>
    </row>
    <row r="995" spans="1:15">
      <c r="A995" s="4">
        <v>43719.333333333336</v>
      </c>
      <c r="B995">
        <v>11</v>
      </c>
      <c r="C995">
        <v>8</v>
      </c>
      <c r="D995">
        <v>75</v>
      </c>
      <c r="E995" t="s">
        <v>76</v>
      </c>
      <c r="F995" t="s">
        <v>14</v>
      </c>
      <c r="G995" t="s">
        <v>29</v>
      </c>
      <c r="H995" t="s">
        <v>45</v>
      </c>
      <c r="I995" t="s">
        <v>17</v>
      </c>
      <c r="J995" t="s">
        <v>207</v>
      </c>
      <c r="K995" t="s">
        <v>19</v>
      </c>
      <c r="L995" t="s">
        <v>23</v>
      </c>
      <c r="M995" s="20">
        <f>VLOOKUP(Table3[[#This Row],[Condition]],$O$8:$P$28,2)</f>
        <v>11</v>
      </c>
      <c r="N995" s="10"/>
      <c r="O995" s="10"/>
    </row>
    <row r="996" spans="1:15">
      <c r="A996" s="4">
        <v>43719.375</v>
      </c>
      <c r="B996">
        <v>11</v>
      </c>
      <c r="C996">
        <v>9</v>
      </c>
      <c r="D996">
        <v>82</v>
      </c>
      <c r="E996" t="s">
        <v>31</v>
      </c>
      <c r="F996" t="s">
        <v>72</v>
      </c>
      <c r="G996" t="s">
        <v>68</v>
      </c>
      <c r="H996" t="s">
        <v>49</v>
      </c>
      <c r="I996" t="s">
        <v>17</v>
      </c>
      <c r="J996" t="s">
        <v>202</v>
      </c>
      <c r="K996" t="s">
        <v>19</v>
      </c>
      <c r="L996" t="s">
        <v>30</v>
      </c>
      <c r="M996" s="20">
        <f>VLOOKUP(Table3[[#This Row],[Condition]],$O$8:$P$28,2)</f>
        <v>17</v>
      </c>
      <c r="N996" s="10"/>
      <c r="O996" s="10"/>
    </row>
    <row r="997" spans="1:15">
      <c r="A997" s="4">
        <v>43719.416666666664</v>
      </c>
      <c r="B997">
        <v>11</v>
      </c>
      <c r="C997">
        <v>10</v>
      </c>
      <c r="D997">
        <v>85</v>
      </c>
      <c r="E997" t="s">
        <v>31</v>
      </c>
      <c r="F997" t="s">
        <v>112</v>
      </c>
      <c r="G997" t="s">
        <v>75</v>
      </c>
      <c r="H997" t="s">
        <v>52</v>
      </c>
      <c r="I997" t="s">
        <v>17</v>
      </c>
      <c r="J997" t="s">
        <v>200</v>
      </c>
      <c r="K997" t="s">
        <v>19</v>
      </c>
      <c r="L997" t="s">
        <v>30</v>
      </c>
      <c r="M997" s="20">
        <f>VLOOKUP(Table3[[#This Row],[Condition]],$O$8:$P$28,2)</f>
        <v>17</v>
      </c>
      <c r="N997" s="10"/>
      <c r="O997" s="10"/>
    </row>
    <row r="998" spans="1:15">
      <c r="A998" s="4">
        <v>43719.458333333336</v>
      </c>
      <c r="B998">
        <v>11</v>
      </c>
      <c r="C998">
        <v>11</v>
      </c>
      <c r="D998">
        <v>87</v>
      </c>
      <c r="E998" t="s">
        <v>27</v>
      </c>
      <c r="F998" t="s">
        <v>114</v>
      </c>
      <c r="G998" t="s">
        <v>75</v>
      </c>
      <c r="H998" t="s">
        <v>45</v>
      </c>
      <c r="I998" t="s">
        <v>17</v>
      </c>
      <c r="J998" t="s">
        <v>198</v>
      </c>
      <c r="K998" t="s">
        <v>19</v>
      </c>
      <c r="L998" t="s">
        <v>30</v>
      </c>
      <c r="M998" s="20">
        <f>VLOOKUP(Table3[[#This Row],[Condition]],$O$8:$P$28,2)</f>
        <v>17</v>
      </c>
      <c r="N998" s="10"/>
      <c r="O998" s="10"/>
    </row>
    <row r="999" spans="1:15">
      <c r="A999" s="4">
        <v>43719.5</v>
      </c>
      <c r="B999">
        <v>11</v>
      </c>
      <c r="C999">
        <v>12</v>
      </c>
      <c r="D999">
        <v>90</v>
      </c>
      <c r="E999" t="s">
        <v>24</v>
      </c>
      <c r="F999" t="s">
        <v>116</v>
      </c>
      <c r="G999" t="s">
        <v>75</v>
      </c>
      <c r="H999" t="s">
        <v>65</v>
      </c>
      <c r="I999" t="s">
        <v>17</v>
      </c>
      <c r="J999" t="s">
        <v>90</v>
      </c>
      <c r="K999" t="s">
        <v>19</v>
      </c>
      <c r="L999" t="s">
        <v>30</v>
      </c>
      <c r="M999" s="20">
        <f>VLOOKUP(Table3[[#This Row],[Condition]],$O$8:$P$28,2)</f>
        <v>17</v>
      </c>
      <c r="N999" s="10"/>
      <c r="O999" s="10"/>
    </row>
    <row r="1000" spans="1:15">
      <c r="A1000" s="4">
        <v>43719.541666666664</v>
      </c>
      <c r="B1000">
        <v>11</v>
      </c>
      <c r="C1000">
        <v>13</v>
      </c>
      <c r="D1000">
        <v>92</v>
      </c>
      <c r="E1000" t="s">
        <v>27</v>
      </c>
      <c r="F1000" t="s">
        <v>191</v>
      </c>
      <c r="G1000" t="s">
        <v>75</v>
      </c>
      <c r="H1000" t="s">
        <v>82</v>
      </c>
      <c r="I1000" t="s">
        <v>17</v>
      </c>
      <c r="J1000" t="s">
        <v>85</v>
      </c>
      <c r="K1000" t="s">
        <v>19</v>
      </c>
      <c r="L1000" t="s">
        <v>30</v>
      </c>
      <c r="M1000" s="20">
        <f>VLOOKUP(Table3[[#This Row],[Condition]],$O$8:$P$28,2)</f>
        <v>17</v>
      </c>
      <c r="N1000" s="10"/>
      <c r="O1000" s="10"/>
    </row>
    <row r="1001" spans="1:15">
      <c r="A1001" s="4">
        <v>43719.583333333336</v>
      </c>
      <c r="B1001">
        <v>11</v>
      </c>
      <c r="C1001">
        <v>14</v>
      </c>
      <c r="D1001">
        <v>93</v>
      </c>
      <c r="E1001" t="s">
        <v>31</v>
      </c>
      <c r="F1001" t="s">
        <v>61</v>
      </c>
      <c r="G1001" t="s">
        <v>75</v>
      </c>
      <c r="H1001" t="s">
        <v>45</v>
      </c>
      <c r="I1001" t="s">
        <v>17</v>
      </c>
      <c r="J1001" t="s">
        <v>35</v>
      </c>
      <c r="K1001" t="s">
        <v>19</v>
      </c>
      <c r="L1001" t="s">
        <v>30</v>
      </c>
      <c r="M1001" s="20">
        <f>VLOOKUP(Table3[[#This Row],[Condition]],$O$8:$P$28,2)</f>
        <v>17</v>
      </c>
      <c r="N1001" s="10"/>
      <c r="O1001" s="10"/>
    </row>
    <row r="1002" spans="1:15">
      <c r="A1002" s="4">
        <v>43719.625</v>
      </c>
      <c r="B1002">
        <v>11</v>
      </c>
      <c r="C1002">
        <v>15</v>
      </c>
      <c r="D1002">
        <v>90</v>
      </c>
      <c r="E1002" t="s">
        <v>32</v>
      </c>
      <c r="F1002" t="s">
        <v>93</v>
      </c>
      <c r="G1002" t="s">
        <v>75</v>
      </c>
      <c r="H1002" t="s">
        <v>49</v>
      </c>
      <c r="I1002" t="s">
        <v>17</v>
      </c>
      <c r="J1002" t="s">
        <v>35</v>
      </c>
      <c r="K1002" t="s">
        <v>19</v>
      </c>
      <c r="L1002" t="s">
        <v>20</v>
      </c>
      <c r="M1002" s="20">
        <f>VLOOKUP(Table3[[#This Row],[Condition]],$O$8:$P$28,2)</f>
        <v>13</v>
      </c>
      <c r="N1002" s="10"/>
      <c r="O1002" s="10"/>
    </row>
    <row r="1003" spans="1:15">
      <c r="A1003" s="4">
        <v>43719.666666666664</v>
      </c>
      <c r="B1003">
        <v>11</v>
      </c>
      <c r="C1003">
        <v>16</v>
      </c>
      <c r="D1003">
        <v>90</v>
      </c>
      <c r="E1003" t="s">
        <v>50</v>
      </c>
      <c r="F1003" t="s">
        <v>54</v>
      </c>
      <c r="G1003" t="s">
        <v>75</v>
      </c>
      <c r="H1003" t="s">
        <v>52</v>
      </c>
      <c r="I1003" t="s">
        <v>17</v>
      </c>
      <c r="J1003" t="s">
        <v>35</v>
      </c>
      <c r="K1003" t="s">
        <v>19</v>
      </c>
      <c r="L1003" t="s">
        <v>78</v>
      </c>
      <c r="M1003" s="20">
        <f>VLOOKUP(Table3[[#This Row],[Condition]],$O$8:$P$28,2)</f>
        <v>14</v>
      </c>
      <c r="N1003" s="10"/>
      <c r="O1003" s="10"/>
    </row>
    <row r="1004" spans="1:15">
      <c r="A1004" s="4">
        <v>43719.708333333336</v>
      </c>
      <c r="B1004">
        <v>11</v>
      </c>
      <c r="C1004">
        <v>17</v>
      </c>
      <c r="D1004">
        <v>79</v>
      </c>
      <c r="E1004" t="s">
        <v>31</v>
      </c>
      <c r="F1004" t="s">
        <v>149</v>
      </c>
      <c r="G1004" t="s">
        <v>29</v>
      </c>
      <c r="H1004" t="s">
        <v>45</v>
      </c>
      <c r="I1004" t="s">
        <v>17</v>
      </c>
      <c r="J1004" t="s">
        <v>35</v>
      </c>
      <c r="K1004" t="s">
        <v>19</v>
      </c>
      <c r="L1004" t="s">
        <v>20</v>
      </c>
      <c r="M1004" s="20">
        <f>VLOOKUP(Table3[[#This Row],[Condition]],$O$8:$P$28,2)</f>
        <v>13</v>
      </c>
      <c r="N1004" s="10"/>
      <c r="O1004" s="10"/>
    </row>
    <row r="1005" spans="1:15">
      <c r="A1005" s="4">
        <v>43719.75</v>
      </c>
      <c r="B1005">
        <v>11</v>
      </c>
      <c r="C1005">
        <v>18</v>
      </c>
      <c r="D1005">
        <v>78</v>
      </c>
      <c r="E1005" t="s">
        <v>31</v>
      </c>
      <c r="F1005" t="s">
        <v>79</v>
      </c>
      <c r="G1005" t="s">
        <v>29</v>
      </c>
      <c r="H1005" t="s">
        <v>52</v>
      </c>
      <c r="I1005" t="s">
        <v>17</v>
      </c>
      <c r="J1005" t="s">
        <v>95</v>
      </c>
      <c r="K1005" t="s">
        <v>19</v>
      </c>
      <c r="L1005" t="s">
        <v>20</v>
      </c>
      <c r="M1005" s="20">
        <f>VLOOKUP(Table3[[#This Row],[Condition]],$O$8:$P$28,2)</f>
        <v>13</v>
      </c>
      <c r="N1005" s="10"/>
      <c r="O1005" s="10"/>
    </row>
    <row r="1006" spans="1:15">
      <c r="A1006" s="4">
        <v>43719.791666666664</v>
      </c>
      <c r="B1006">
        <v>11</v>
      </c>
      <c r="C1006">
        <v>19</v>
      </c>
      <c r="D1006">
        <v>77</v>
      </c>
      <c r="E1006" t="s">
        <v>81</v>
      </c>
      <c r="F1006" t="s">
        <v>79</v>
      </c>
      <c r="G1006" t="s">
        <v>29</v>
      </c>
      <c r="H1006" t="s">
        <v>26</v>
      </c>
      <c r="I1006" t="s">
        <v>17</v>
      </c>
      <c r="J1006" t="s">
        <v>42</v>
      </c>
      <c r="K1006" t="s">
        <v>19</v>
      </c>
      <c r="L1006" t="s">
        <v>20</v>
      </c>
      <c r="M1006" s="20">
        <f>VLOOKUP(Table3[[#This Row],[Condition]],$O$8:$P$28,2)</f>
        <v>13</v>
      </c>
      <c r="N1006" s="10"/>
      <c r="O1006" s="10"/>
    </row>
    <row r="1007" spans="1:15">
      <c r="A1007" s="4">
        <v>43719.833333333336</v>
      </c>
      <c r="B1007">
        <v>11</v>
      </c>
      <c r="C1007">
        <v>20</v>
      </c>
      <c r="D1007">
        <v>77</v>
      </c>
      <c r="E1007" t="s">
        <v>13</v>
      </c>
      <c r="F1007" t="s">
        <v>38</v>
      </c>
      <c r="G1007" t="s">
        <v>75</v>
      </c>
      <c r="H1007" t="s">
        <v>26</v>
      </c>
      <c r="I1007" t="s">
        <v>17</v>
      </c>
      <c r="J1007" t="s">
        <v>46</v>
      </c>
      <c r="K1007" t="s">
        <v>19</v>
      </c>
      <c r="L1007" t="s">
        <v>20</v>
      </c>
      <c r="M1007" s="20">
        <f>VLOOKUP(Table3[[#This Row],[Condition]],$O$8:$P$28,2)</f>
        <v>13</v>
      </c>
      <c r="N1007" s="10"/>
      <c r="O1007" s="10"/>
    </row>
    <row r="1008" spans="1:15">
      <c r="A1008" s="4">
        <v>43719.875</v>
      </c>
      <c r="B1008">
        <v>11</v>
      </c>
      <c r="C1008">
        <v>21</v>
      </c>
      <c r="D1008">
        <v>76</v>
      </c>
      <c r="E1008" t="s">
        <v>76</v>
      </c>
      <c r="F1008" t="s">
        <v>79</v>
      </c>
      <c r="G1008" t="s">
        <v>29</v>
      </c>
      <c r="H1008" t="s">
        <v>62</v>
      </c>
      <c r="I1008" t="s">
        <v>17</v>
      </c>
      <c r="J1008" t="s">
        <v>42</v>
      </c>
      <c r="K1008" t="s">
        <v>19</v>
      </c>
      <c r="L1008" t="s">
        <v>20</v>
      </c>
      <c r="M1008" s="20">
        <f>VLOOKUP(Table3[[#This Row],[Condition]],$O$8:$P$28,2)</f>
        <v>13</v>
      </c>
      <c r="N1008" s="10"/>
      <c r="O1008" s="10"/>
    </row>
    <row r="1009" spans="1:15">
      <c r="A1009" s="4">
        <v>43719.916666666664</v>
      </c>
      <c r="B1009">
        <v>11</v>
      </c>
      <c r="C1009">
        <v>22</v>
      </c>
      <c r="D1009">
        <v>75</v>
      </c>
      <c r="E1009" t="s">
        <v>76</v>
      </c>
      <c r="F1009" t="s">
        <v>14</v>
      </c>
      <c r="G1009" t="s">
        <v>29</v>
      </c>
      <c r="H1009" t="s">
        <v>62</v>
      </c>
      <c r="I1009" t="s">
        <v>17</v>
      </c>
      <c r="J1009" t="s">
        <v>95</v>
      </c>
      <c r="K1009" t="s">
        <v>19</v>
      </c>
      <c r="L1009" t="s">
        <v>20</v>
      </c>
      <c r="M1009" s="20">
        <f>VLOOKUP(Table3[[#This Row],[Condition]],$O$8:$P$28,2)</f>
        <v>13</v>
      </c>
      <c r="N1009" s="10"/>
      <c r="O1009" s="10"/>
    </row>
    <row r="1010" spans="1:15">
      <c r="A1010" s="4">
        <v>43719.958333333336</v>
      </c>
      <c r="B1010">
        <v>11</v>
      </c>
      <c r="C1010">
        <v>23</v>
      </c>
      <c r="D1010">
        <v>75</v>
      </c>
      <c r="E1010" t="s">
        <v>76</v>
      </c>
      <c r="F1010" t="s">
        <v>14</v>
      </c>
      <c r="G1010" t="s">
        <v>29</v>
      </c>
      <c r="H1010" t="s">
        <v>16</v>
      </c>
      <c r="I1010" t="s">
        <v>17</v>
      </c>
      <c r="J1010" t="s">
        <v>35</v>
      </c>
      <c r="K1010" t="s">
        <v>19</v>
      </c>
      <c r="L1010" t="s">
        <v>20</v>
      </c>
      <c r="M1010" s="20">
        <f>VLOOKUP(Table3[[#This Row],[Condition]],$O$8:$P$28,2)</f>
        <v>13</v>
      </c>
      <c r="N1010" s="10"/>
      <c r="O1010" s="10"/>
    </row>
    <row r="1011" spans="1:15">
      <c r="A1011" s="4">
        <v>43720</v>
      </c>
      <c r="B1011">
        <v>12</v>
      </c>
      <c r="C1011">
        <v>0</v>
      </c>
      <c r="D1011">
        <v>75</v>
      </c>
      <c r="E1011" t="s">
        <v>76</v>
      </c>
      <c r="F1011" t="s">
        <v>14</v>
      </c>
      <c r="G1011" t="s">
        <v>29</v>
      </c>
      <c r="H1011" t="s">
        <v>52</v>
      </c>
      <c r="I1011" t="s">
        <v>17</v>
      </c>
      <c r="J1011" t="s">
        <v>35</v>
      </c>
      <c r="K1011" t="s">
        <v>19</v>
      </c>
      <c r="L1011" t="s">
        <v>20</v>
      </c>
      <c r="M1011" s="20">
        <f>VLOOKUP(Table3[[#This Row],[Condition]],$O$8:$P$28,2)</f>
        <v>13</v>
      </c>
      <c r="N1011" s="10"/>
      <c r="O1011" s="10"/>
    </row>
    <row r="1012" spans="1:15">
      <c r="A1012" s="4">
        <v>43720.041666666664</v>
      </c>
      <c r="B1012">
        <v>12</v>
      </c>
      <c r="C1012">
        <v>1</v>
      </c>
      <c r="D1012">
        <v>74</v>
      </c>
      <c r="E1012" t="s">
        <v>76</v>
      </c>
      <c r="F1012" t="s">
        <v>98</v>
      </c>
      <c r="G1012" t="s">
        <v>29</v>
      </c>
      <c r="H1012" t="s">
        <v>26</v>
      </c>
      <c r="I1012" t="s">
        <v>17</v>
      </c>
      <c r="J1012" t="s">
        <v>18</v>
      </c>
      <c r="K1012" t="s">
        <v>19</v>
      </c>
      <c r="L1012" t="s">
        <v>20</v>
      </c>
      <c r="M1012" s="20">
        <f>VLOOKUP(Table3[[#This Row],[Condition]],$O$8:$P$28,2)</f>
        <v>13</v>
      </c>
      <c r="N1012" s="10"/>
      <c r="O1012" s="10"/>
    </row>
    <row r="1013" spans="1:15">
      <c r="A1013" s="4">
        <v>43720.083333333336</v>
      </c>
      <c r="B1013">
        <v>12</v>
      </c>
      <c r="C1013">
        <v>2</v>
      </c>
      <c r="D1013">
        <v>75</v>
      </c>
      <c r="E1013" t="s">
        <v>76</v>
      </c>
      <c r="F1013" t="s">
        <v>14</v>
      </c>
      <c r="G1013" t="s">
        <v>75</v>
      </c>
      <c r="H1013" t="s">
        <v>52</v>
      </c>
      <c r="I1013" t="s">
        <v>17</v>
      </c>
      <c r="J1013" t="s">
        <v>100</v>
      </c>
      <c r="K1013" t="s">
        <v>19</v>
      </c>
      <c r="L1013" t="s">
        <v>30</v>
      </c>
      <c r="M1013" s="20">
        <f>VLOOKUP(Table3[[#This Row],[Condition]],$O$8:$P$28,2)</f>
        <v>17</v>
      </c>
      <c r="N1013" s="10"/>
      <c r="O1013" s="10"/>
    </row>
    <row r="1014" spans="1:15">
      <c r="A1014" s="4">
        <v>43720.125</v>
      </c>
      <c r="B1014">
        <v>12</v>
      </c>
      <c r="C1014">
        <v>3</v>
      </c>
      <c r="D1014">
        <v>75</v>
      </c>
      <c r="E1014" t="s">
        <v>13</v>
      </c>
      <c r="F1014" t="s">
        <v>79</v>
      </c>
      <c r="G1014" t="s">
        <v>75</v>
      </c>
      <c r="H1014" t="s">
        <v>16</v>
      </c>
      <c r="I1014" t="s">
        <v>17</v>
      </c>
      <c r="J1014" t="s">
        <v>18</v>
      </c>
      <c r="K1014" t="s">
        <v>19</v>
      </c>
      <c r="L1014" t="s">
        <v>30</v>
      </c>
      <c r="M1014" s="20">
        <f>VLOOKUP(Table3[[#This Row],[Condition]],$O$8:$P$28,2)</f>
        <v>17</v>
      </c>
      <c r="N1014" s="10"/>
      <c r="O1014" s="10"/>
    </row>
    <row r="1015" spans="1:15">
      <c r="A1015" s="4">
        <v>43720.166666666664</v>
      </c>
      <c r="B1015">
        <v>12</v>
      </c>
      <c r="C1015">
        <v>4</v>
      </c>
      <c r="D1015">
        <v>75</v>
      </c>
      <c r="E1015" t="s">
        <v>13</v>
      </c>
      <c r="F1015" t="s">
        <v>79</v>
      </c>
      <c r="G1015" t="s">
        <v>29</v>
      </c>
      <c r="H1015" t="s">
        <v>41</v>
      </c>
      <c r="I1015" t="s">
        <v>17</v>
      </c>
      <c r="J1015" t="s">
        <v>35</v>
      </c>
      <c r="K1015" t="s">
        <v>19</v>
      </c>
      <c r="L1015" t="s">
        <v>30</v>
      </c>
      <c r="M1015" s="20">
        <f>VLOOKUP(Table3[[#This Row],[Condition]],$O$8:$P$28,2)</f>
        <v>17</v>
      </c>
      <c r="N1015" s="10"/>
      <c r="O1015" s="10"/>
    </row>
    <row r="1016" spans="1:15">
      <c r="A1016" s="4">
        <v>43720.208333333336</v>
      </c>
      <c r="B1016">
        <v>12</v>
      </c>
      <c r="C1016">
        <v>5</v>
      </c>
      <c r="D1016">
        <v>75</v>
      </c>
      <c r="E1016" t="s">
        <v>13</v>
      </c>
      <c r="F1016" t="s">
        <v>79</v>
      </c>
      <c r="G1016" t="s">
        <v>34</v>
      </c>
      <c r="H1016" t="s">
        <v>17</v>
      </c>
      <c r="I1016" t="s">
        <v>17</v>
      </c>
      <c r="J1016" t="s">
        <v>95</v>
      </c>
      <c r="K1016" t="s">
        <v>19</v>
      </c>
      <c r="L1016" t="s">
        <v>30</v>
      </c>
      <c r="M1016" s="20">
        <f>VLOOKUP(Table3[[#This Row],[Condition]],$O$8:$P$28,2)</f>
        <v>17</v>
      </c>
      <c r="N1016" s="10"/>
      <c r="O1016" s="10"/>
    </row>
    <row r="1017" spans="1:15">
      <c r="A1017" s="4">
        <v>43720.25</v>
      </c>
      <c r="B1017">
        <v>12</v>
      </c>
      <c r="C1017">
        <v>6</v>
      </c>
      <c r="D1017">
        <v>78</v>
      </c>
      <c r="E1017" t="s">
        <v>76</v>
      </c>
      <c r="F1017" t="s">
        <v>38</v>
      </c>
      <c r="G1017" t="s">
        <v>34</v>
      </c>
      <c r="H1017" t="s">
        <v>17</v>
      </c>
      <c r="I1017" t="s">
        <v>17</v>
      </c>
      <c r="J1017" t="s">
        <v>42</v>
      </c>
      <c r="K1017" t="s">
        <v>19</v>
      </c>
      <c r="L1017" t="s">
        <v>20</v>
      </c>
      <c r="M1017" s="20">
        <f>VLOOKUP(Table3[[#This Row],[Condition]],$O$8:$P$28,2)</f>
        <v>13</v>
      </c>
      <c r="N1017" s="10"/>
      <c r="O1017" s="10"/>
    </row>
    <row r="1018" spans="1:15">
      <c r="A1018" s="4">
        <v>43720.291666666664</v>
      </c>
      <c r="B1018">
        <v>12</v>
      </c>
      <c r="C1018">
        <v>7</v>
      </c>
      <c r="D1018">
        <v>79</v>
      </c>
      <c r="E1018" t="s">
        <v>81</v>
      </c>
      <c r="F1018" t="s">
        <v>38</v>
      </c>
      <c r="G1018" t="s">
        <v>64</v>
      </c>
      <c r="H1018" t="s">
        <v>41</v>
      </c>
      <c r="I1018" t="s">
        <v>17</v>
      </c>
      <c r="J1018" t="s">
        <v>42</v>
      </c>
      <c r="K1018" t="s">
        <v>19</v>
      </c>
      <c r="L1018" t="s">
        <v>20</v>
      </c>
      <c r="M1018" s="20">
        <f>VLOOKUP(Table3[[#This Row],[Condition]],$O$8:$P$28,2)</f>
        <v>13</v>
      </c>
      <c r="N1018" s="10"/>
      <c r="O1018" s="10"/>
    </row>
    <row r="1019" spans="1:15">
      <c r="A1019" s="4">
        <v>43720.333333333336</v>
      </c>
      <c r="B1019">
        <v>12</v>
      </c>
      <c r="C1019">
        <v>8</v>
      </c>
      <c r="D1019">
        <v>84</v>
      </c>
      <c r="E1019" t="s">
        <v>81</v>
      </c>
      <c r="F1019" t="s">
        <v>112</v>
      </c>
      <c r="G1019" t="s">
        <v>55</v>
      </c>
      <c r="H1019" t="s">
        <v>16</v>
      </c>
      <c r="I1019" t="s">
        <v>17</v>
      </c>
      <c r="J1019" t="s">
        <v>46</v>
      </c>
      <c r="K1019" t="s">
        <v>19</v>
      </c>
      <c r="L1019" t="s">
        <v>20</v>
      </c>
      <c r="M1019" s="20">
        <f>VLOOKUP(Table3[[#This Row],[Condition]],$O$8:$P$28,2)</f>
        <v>13</v>
      </c>
      <c r="N1019" s="10"/>
      <c r="O1019" s="10"/>
    </row>
    <row r="1020" spans="1:15">
      <c r="A1020" s="4">
        <v>43720.375</v>
      </c>
      <c r="B1020">
        <v>12</v>
      </c>
      <c r="C1020">
        <v>9</v>
      </c>
      <c r="D1020">
        <v>91</v>
      </c>
      <c r="E1020" t="s">
        <v>76</v>
      </c>
      <c r="F1020" t="s">
        <v>130</v>
      </c>
      <c r="G1020" t="s">
        <v>44</v>
      </c>
      <c r="H1020" t="s">
        <v>45</v>
      </c>
      <c r="I1020" t="s">
        <v>17</v>
      </c>
      <c r="J1020" t="s">
        <v>42</v>
      </c>
      <c r="K1020" t="s">
        <v>19</v>
      </c>
      <c r="L1020" t="s">
        <v>20</v>
      </c>
      <c r="M1020" s="20">
        <f>VLOOKUP(Table3[[#This Row],[Condition]],$O$8:$P$28,2)</f>
        <v>13</v>
      </c>
      <c r="N1020" s="10"/>
      <c r="O1020" s="10"/>
    </row>
    <row r="1021" spans="1:15">
      <c r="A1021" s="4">
        <v>43720.416666666664</v>
      </c>
      <c r="B1021">
        <v>12</v>
      </c>
      <c r="C1021">
        <v>10</v>
      </c>
      <c r="D1021">
        <v>94</v>
      </c>
      <c r="E1021" t="s">
        <v>13</v>
      </c>
      <c r="F1021" t="s">
        <v>56</v>
      </c>
      <c r="G1021" t="s">
        <v>44</v>
      </c>
      <c r="H1021" t="s">
        <v>145</v>
      </c>
      <c r="I1021" t="s">
        <v>204</v>
      </c>
      <c r="J1021" t="s">
        <v>95</v>
      </c>
      <c r="K1021" t="s">
        <v>19</v>
      </c>
      <c r="L1021" t="s">
        <v>20</v>
      </c>
      <c r="M1021" s="20">
        <f>VLOOKUP(Table3[[#This Row],[Condition]],$O$8:$P$28,2)</f>
        <v>13</v>
      </c>
      <c r="N1021" s="10"/>
      <c r="O1021" s="10"/>
    </row>
    <row r="1022" spans="1:15">
      <c r="A1022" s="4">
        <v>43720.458333333336</v>
      </c>
      <c r="B1022">
        <v>12</v>
      </c>
      <c r="C1022">
        <v>11</v>
      </c>
      <c r="D1022">
        <v>95</v>
      </c>
      <c r="E1022" t="s">
        <v>13</v>
      </c>
      <c r="F1022" t="s">
        <v>119</v>
      </c>
      <c r="G1022" t="s">
        <v>44</v>
      </c>
      <c r="H1022" t="s">
        <v>52</v>
      </c>
      <c r="I1022" t="s">
        <v>131</v>
      </c>
      <c r="J1022" t="s">
        <v>35</v>
      </c>
      <c r="K1022" t="s">
        <v>19</v>
      </c>
      <c r="L1022" t="s">
        <v>20</v>
      </c>
      <c r="M1022" s="20">
        <f>VLOOKUP(Table3[[#This Row],[Condition]],$O$8:$P$28,2)</f>
        <v>13</v>
      </c>
      <c r="N1022" s="10"/>
      <c r="O1022" s="10"/>
    </row>
    <row r="1023" spans="1:15">
      <c r="A1023" s="4">
        <v>43720.5</v>
      </c>
      <c r="B1023">
        <v>12</v>
      </c>
      <c r="C1023">
        <v>12</v>
      </c>
      <c r="D1023">
        <v>96</v>
      </c>
      <c r="E1023" t="s">
        <v>50</v>
      </c>
      <c r="F1023" t="s">
        <v>192</v>
      </c>
      <c r="G1023" t="s">
        <v>44</v>
      </c>
      <c r="H1023" t="s">
        <v>69</v>
      </c>
      <c r="I1023" t="s">
        <v>173</v>
      </c>
      <c r="J1023" t="s">
        <v>22</v>
      </c>
      <c r="K1023" t="s">
        <v>19</v>
      </c>
      <c r="L1023" t="s">
        <v>30</v>
      </c>
      <c r="M1023" s="20">
        <f>VLOOKUP(Table3[[#This Row],[Condition]],$O$8:$P$28,2)</f>
        <v>17</v>
      </c>
      <c r="N1023" s="10"/>
      <c r="O1023" s="10"/>
    </row>
    <row r="1024" spans="1:15">
      <c r="A1024" s="4">
        <v>43720.541666666664</v>
      </c>
      <c r="B1024">
        <v>12</v>
      </c>
      <c r="C1024">
        <v>13</v>
      </c>
      <c r="D1024">
        <v>97</v>
      </c>
      <c r="E1024" t="s">
        <v>50</v>
      </c>
      <c r="F1024" t="s">
        <v>125</v>
      </c>
      <c r="G1024" t="s">
        <v>44</v>
      </c>
      <c r="H1024" t="s">
        <v>45</v>
      </c>
      <c r="I1024" t="s">
        <v>204</v>
      </c>
      <c r="J1024" t="s">
        <v>100</v>
      </c>
      <c r="K1024" t="s">
        <v>19</v>
      </c>
      <c r="L1024" t="s">
        <v>20</v>
      </c>
      <c r="M1024" s="20">
        <f>VLOOKUP(Table3[[#This Row],[Condition]],$O$8:$P$28,2)</f>
        <v>13</v>
      </c>
      <c r="N1024" s="10"/>
      <c r="O1024" s="10"/>
    </row>
    <row r="1025" spans="1:15">
      <c r="A1025" s="4">
        <v>43720.583333333336</v>
      </c>
      <c r="B1025">
        <v>12</v>
      </c>
      <c r="C1025">
        <v>14</v>
      </c>
      <c r="D1025">
        <v>97</v>
      </c>
      <c r="E1025" t="s">
        <v>53</v>
      </c>
      <c r="F1025" t="s">
        <v>121</v>
      </c>
      <c r="G1025" t="s">
        <v>44</v>
      </c>
      <c r="H1025" t="s">
        <v>65</v>
      </c>
      <c r="I1025" t="s">
        <v>17</v>
      </c>
      <c r="J1025" t="s">
        <v>63</v>
      </c>
      <c r="K1025" t="s">
        <v>19</v>
      </c>
      <c r="L1025" t="s">
        <v>20</v>
      </c>
      <c r="M1025" s="20">
        <f>VLOOKUP(Table3[[#This Row],[Condition]],$O$8:$P$28,2)</f>
        <v>13</v>
      </c>
      <c r="N1025" s="10"/>
      <c r="O1025" s="10"/>
    </row>
    <row r="1026" spans="1:15">
      <c r="A1026" s="4">
        <v>43720.625</v>
      </c>
      <c r="B1026">
        <v>12</v>
      </c>
      <c r="C1026">
        <v>15</v>
      </c>
      <c r="D1026">
        <v>97</v>
      </c>
      <c r="E1026" t="s">
        <v>53</v>
      </c>
      <c r="F1026" t="s">
        <v>121</v>
      </c>
      <c r="G1026" t="s">
        <v>117</v>
      </c>
      <c r="H1026" t="s">
        <v>45</v>
      </c>
      <c r="I1026" t="s">
        <v>17</v>
      </c>
      <c r="J1026" t="s">
        <v>63</v>
      </c>
      <c r="K1026" t="s">
        <v>19</v>
      </c>
      <c r="L1026" t="s">
        <v>20</v>
      </c>
      <c r="M1026" s="20">
        <f>VLOOKUP(Table3[[#This Row],[Condition]],$O$8:$P$28,2)</f>
        <v>13</v>
      </c>
      <c r="N1026" s="10"/>
      <c r="O1026" s="10"/>
    </row>
    <row r="1027" spans="1:15">
      <c r="A1027" s="4">
        <v>43720.666666666664</v>
      </c>
      <c r="B1027">
        <v>12</v>
      </c>
      <c r="C1027">
        <v>16</v>
      </c>
      <c r="D1027">
        <v>87</v>
      </c>
      <c r="E1027" t="s">
        <v>13</v>
      </c>
      <c r="F1027" t="s">
        <v>66</v>
      </c>
      <c r="G1027" t="s">
        <v>48</v>
      </c>
      <c r="H1027" t="s">
        <v>94</v>
      </c>
      <c r="I1027" t="s">
        <v>17</v>
      </c>
      <c r="J1027" t="s">
        <v>18</v>
      </c>
      <c r="K1027" t="s">
        <v>19</v>
      </c>
      <c r="L1027" t="s">
        <v>20</v>
      </c>
      <c r="M1027" s="20">
        <f>VLOOKUP(Table3[[#This Row],[Condition]],$O$8:$P$28,2)</f>
        <v>13</v>
      </c>
      <c r="N1027" s="10"/>
      <c r="O1027" s="10"/>
    </row>
    <row r="1028" spans="1:15">
      <c r="A1028" s="4">
        <v>43720.708333333336</v>
      </c>
      <c r="B1028">
        <v>12</v>
      </c>
      <c r="C1028">
        <v>17</v>
      </c>
      <c r="D1028">
        <v>86</v>
      </c>
      <c r="E1028" t="s">
        <v>32</v>
      </c>
      <c r="F1028" t="s">
        <v>66</v>
      </c>
      <c r="G1028" t="s">
        <v>34</v>
      </c>
      <c r="H1028" t="s">
        <v>17</v>
      </c>
      <c r="I1028" t="s">
        <v>17</v>
      </c>
      <c r="J1028" t="s">
        <v>22</v>
      </c>
      <c r="K1028" t="s">
        <v>19</v>
      </c>
      <c r="L1028" t="s">
        <v>20</v>
      </c>
      <c r="M1028" s="20">
        <f>VLOOKUP(Table3[[#This Row],[Condition]],$O$8:$P$28,2)</f>
        <v>13</v>
      </c>
      <c r="N1028" s="10"/>
      <c r="O1028" s="10"/>
    </row>
    <row r="1029" spans="1:15">
      <c r="A1029" s="4">
        <v>43720.75</v>
      </c>
      <c r="B1029">
        <v>12</v>
      </c>
      <c r="C1029">
        <v>18</v>
      </c>
      <c r="D1029">
        <v>84</v>
      </c>
      <c r="E1029" t="s">
        <v>81</v>
      </c>
      <c r="F1029" t="s">
        <v>112</v>
      </c>
      <c r="G1029" t="s">
        <v>64</v>
      </c>
      <c r="H1029" t="s">
        <v>41</v>
      </c>
      <c r="I1029" t="s">
        <v>17</v>
      </c>
      <c r="J1029" t="s">
        <v>35</v>
      </c>
      <c r="K1029" t="s">
        <v>19</v>
      </c>
      <c r="L1029" t="s">
        <v>20</v>
      </c>
      <c r="M1029" s="20">
        <f>VLOOKUP(Table3[[#This Row],[Condition]],$O$8:$P$28,2)</f>
        <v>13</v>
      </c>
      <c r="N1029" s="10"/>
      <c r="O1029" s="10"/>
    </row>
    <row r="1030" spans="1:15">
      <c r="A1030" s="4">
        <v>43720.791666666664</v>
      </c>
      <c r="B1030">
        <v>12</v>
      </c>
      <c r="C1030">
        <v>19</v>
      </c>
      <c r="D1030">
        <v>84</v>
      </c>
      <c r="E1030" t="s">
        <v>13</v>
      </c>
      <c r="F1030" t="s">
        <v>47</v>
      </c>
      <c r="G1030" t="s">
        <v>57</v>
      </c>
      <c r="H1030" t="s">
        <v>26</v>
      </c>
      <c r="I1030" t="s">
        <v>17</v>
      </c>
      <c r="J1030" t="s">
        <v>46</v>
      </c>
      <c r="K1030" t="s">
        <v>19</v>
      </c>
      <c r="L1030" t="s">
        <v>80</v>
      </c>
      <c r="M1030" s="20">
        <f>VLOOKUP(Table3[[#This Row],[Condition]],$O$8:$P$28,2)</f>
        <v>15</v>
      </c>
      <c r="N1030" s="10"/>
      <c r="O1030" s="10"/>
    </row>
    <row r="1031" spans="1:15">
      <c r="A1031" s="4">
        <v>43720.833333333336</v>
      </c>
      <c r="B1031">
        <v>12</v>
      </c>
      <c r="C1031">
        <v>20</v>
      </c>
      <c r="D1031">
        <v>81</v>
      </c>
      <c r="E1031" t="s">
        <v>27</v>
      </c>
      <c r="F1031" t="s">
        <v>38</v>
      </c>
      <c r="G1031" t="s">
        <v>57</v>
      </c>
      <c r="H1031" t="s">
        <v>94</v>
      </c>
      <c r="I1031" t="s">
        <v>17</v>
      </c>
      <c r="J1031" t="s">
        <v>90</v>
      </c>
      <c r="K1031" t="s">
        <v>19</v>
      </c>
      <c r="L1031" t="s">
        <v>84</v>
      </c>
      <c r="M1031" s="20">
        <f>VLOOKUP(Table3[[#This Row],[Condition]],$O$8:$P$28,2)</f>
        <v>8</v>
      </c>
      <c r="N1031" s="10"/>
      <c r="O1031" s="10"/>
    </row>
    <row r="1032" spans="1:15">
      <c r="A1032" s="4">
        <v>43720.875</v>
      </c>
      <c r="B1032">
        <v>12</v>
      </c>
      <c r="C1032">
        <v>21</v>
      </c>
      <c r="D1032">
        <v>78</v>
      </c>
      <c r="E1032" t="s">
        <v>81</v>
      </c>
      <c r="F1032" t="s">
        <v>77</v>
      </c>
      <c r="G1032" t="s">
        <v>55</v>
      </c>
      <c r="H1032" t="s">
        <v>69</v>
      </c>
      <c r="I1032" t="s">
        <v>17</v>
      </c>
      <c r="J1032" t="s">
        <v>199</v>
      </c>
      <c r="K1032" t="s">
        <v>19</v>
      </c>
      <c r="L1032" t="s">
        <v>20</v>
      </c>
      <c r="M1032" s="20">
        <f>VLOOKUP(Table3[[#This Row],[Condition]],$O$8:$P$28,2)</f>
        <v>13</v>
      </c>
      <c r="N1032" s="10"/>
      <c r="O1032" s="10"/>
    </row>
    <row r="1033" spans="1:15">
      <c r="A1033" s="4">
        <v>43720.916666666664</v>
      </c>
      <c r="B1033">
        <v>12</v>
      </c>
      <c r="C1033">
        <v>22</v>
      </c>
      <c r="D1033">
        <v>77</v>
      </c>
      <c r="E1033" t="s">
        <v>31</v>
      </c>
      <c r="F1033" t="s">
        <v>14</v>
      </c>
      <c r="G1033" t="s">
        <v>57</v>
      </c>
      <c r="H1033" t="s">
        <v>82</v>
      </c>
      <c r="I1033" t="s">
        <v>17</v>
      </c>
      <c r="J1033" t="s">
        <v>198</v>
      </c>
      <c r="K1033" t="s">
        <v>19</v>
      </c>
      <c r="L1033" t="s">
        <v>23</v>
      </c>
      <c r="M1033" s="20">
        <f>VLOOKUP(Table3[[#This Row],[Condition]],$O$8:$P$28,2)</f>
        <v>11</v>
      </c>
      <c r="N1033" s="10"/>
      <c r="O1033" s="10"/>
    </row>
    <row r="1034" spans="1:15">
      <c r="A1034" s="4">
        <v>43720.958333333336</v>
      </c>
      <c r="B1034">
        <v>12</v>
      </c>
      <c r="C1034">
        <v>23</v>
      </c>
      <c r="D1034">
        <v>76</v>
      </c>
      <c r="E1034" t="s">
        <v>81</v>
      </c>
      <c r="F1034" t="s">
        <v>14</v>
      </c>
      <c r="G1034" t="s">
        <v>64</v>
      </c>
      <c r="H1034" t="s">
        <v>94</v>
      </c>
      <c r="I1034" t="s">
        <v>17</v>
      </c>
      <c r="J1034" t="s">
        <v>197</v>
      </c>
      <c r="K1034" t="s">
        <v>19</v>
      </c>
      <c r="L1034" t="s">
        <v>23</v>
      </c>
      <c r="M1034" s="20">
        <f>VLOOKUP(Table3[[#This Row],[Condition]],$O$8:$P$28,2)</f>
        <v>11</v>
      </c>
      <c r="N1034" s="10"/>
      <c r="O1034" s="10"/>
    </row>
    <row r="1035" spans="1:15">
      <c r="A1035" s="4">
        <v>43721</v>
      </c>
      <c r="B1035">
        <v>13</v>
      </c>
      <c r="C1035">
        <v>0</v>
      </c>
      <c r="D1035">
        <v>74</v>
      </c>
      <c r="E1035" t="s">
        <v>76</v>
      </c>
      <c r="F1035" t="s">
        <v>98</v>
      </c>
      <c r="G1035" t="s">
        <v>57</v>
      </c>
      <c r="H1035" t="s">
        <v>65</v>
      </c>
      <c r="I1035" t="s">
        <v>17</v>
      </c>
      <c r="J1035" t="s">
        <v>200</v>
      </c>
      <c r="K1035" t="s">
        <v>19</v>
      </c>
      <c r="L1035" t="s">
        <v>23</v>
      </c>
      <c r="M1035" s="20">
        <f>VLOOKUP(Table3[[#This Row],[Condition]],$O$8:$P$28,2)</f>
        <v>11</v>
      </c>
      <c r="N1035" s="10"/>
      <c r="O1035" s="10"/>
    </row>
    <row r="1036" spans="1:15">
      <c r="A1036" s="4">
        <v>43721.041666666664</v>
      </c>
      <c r="B1036">
        <v>13</v>
      </c>
      <c r="C1036">
        <v>1</v>
      </c>
      <c r="D1036">
        <v>74</v>
      </c>
      <c r="E1036" t="s">
        <v>76</v>
      </c>
      <c r="F1036" t="s">
        <v>98</v>
      </c>
      <c r="G1036" t="s">
        <v>64</v>
      </c>
      <c r="H1036" t="s">
        <v>94</v>
      </c>
      <c r="I1036" t="s">
        <v>17</v>
      </c>
      <c r="J1036" t="s">
        <v>201</v>
      </c>
      <c r="K1036" t="s">
        <v>19</v>
      </c>
      <c r="L1036" t="s">
        <v>23</v>
      </c>
      <c r="M1036" s="20">
        <f>VLOOKUP(Table3[[#This Row],[Condition]],$O$8:$P$28,2)</f>
        <v>11</v>
      </c>
      <c r="N1036" s="10"/>
      <c r="O1036" s="10"/>
    </row>
    <row r="1037" spans="1:15">
      <c r="A1037" s="4">
        <v>43721.083333333336</v>
      </c>
      <c r="B1037">
        <v>13</v>
      </c>
      <c r="C1037">
        <v>2</v>
      </c>
      <c r="D1037">
        <v>72</v>
      </c>
      <c r="E1037" t="s">
        <v>76</v>
      </c>
      <c r="F1037" t="s">
        <v>101</v>
      </c>
      <c r="G1037" t="s">
        <v>57</v>
      </c>
      <c r="H1037" t="s">
        <v>82</v>
      </c>
      <c r="I1037" t="s">
        <v>17</v>
      </c>
      <c r="J1037" t="s">
        <v>203</v>
      </c>
      <c r="K1037" t="s">
        <v>19</v>
      </c>
      <c r="L1037" t="s">
        <v>221</v>
      </c>
      <c r="M1037" s="20">
        <f>VLOOKUP(Table3[[#This Row],[Condition]],$O$8:$P$28,2)</f>
        <v>9</v>
      </c>
      <c r="N1037" s="10"/>
      <c r="O1037" s="10"/>
    </row>
    <row r="1038" spans="1:15">
      <c r="A1038" s="4">
        <v>43721.125</v>
      </c>
      <c r="B1038">
        <v>13</v>
      </c>
      <c r="C1038">
        <v>3</v>
      </c>
      <c r="D1038">
        <v>71</v>
      </c>
      <c r="E1038" t="s">
        <v>13</v>
      </c>
      <c r="F1038" t="s">
        <v>188</v>
      </c>
      <c r="G1038" t="s">
        <v>64</v>
      </c>
      <c r="H1038" t="s">
        <v>49</v>
      </c>
      <c r="I1038" t="s">
        <v>17</v>
      </c>
      <c r="J1038" t="s">
        <v>207</v>
      </c>
      <c r="K1038" t="s">
        <v>19</v>
      </c>
      <c r="L1038" t="s">
        <v>221</v>
      </c>
      <c r="M1038" s="20">
        <f>VLOOKUP(Table3[[#This Row],[Condition]],$O$8:$P$28,2)</f>
        <v>9</v>
      </c>
      <c r="N1038" s="10"/>
      <c r="O1038" s="10"/>
    </row>
    <row r="1039" spans="1:15">
      <c r="A1039" s="4">
        <v>43721.166666666664</v>
      </c>
      <c r="B1039">
        <v>13</v>
      </c>
      <c r="C1039">
        <v>4</v>
      </c>
      <c r="D1039">
        <v>70</v>
      </c>
      <c r="E1039" t="s">
        <v>32</v>
      </c>
      <c r="F1039" t="s">
        <v>188</v>
      </c>
      <c r="G1039" t="s">
        <v>64</v>
      </c>
      <c r="H1039" t="s">
        <v>45</v>
      </c>
      <c r="I1039" t="s">
        <v>17</v>
      </c>
      <c r="J1039" t="s">
        <v>209</v>
      </c>
      <c r="K1039" t="s">
        <v>19</v>
      </c>
      <c r="L1039" t="s">
        <v>84</v>
      </c>
      <c r="M1039" s="20">
        <f>VLOOKUP(Table3[[#This Row],[Condition]],$O$8:$P$28,2)</f>
        <v>8</v>
      </c>
      <c r="N1039" s="10"/>
      <c r="O1039" s="10"/>
    </row>
    <row r="1040" spans="1:15">
      <c r="A1040" s="4">
        <v>43721.208333333336</v>
      </c>
      <c r="B1040">
        <v>13</v>
      </c>
      <c r="C1040">
        <v>5</v>
      </c>
      <c r="D1040">
        <v>69</v>
      </c>
      <c r="E1040" t="s">
        <v>50</v>
      </c>
      <c r="F1040" t="s">
        <v>188</v>
      </c>
      <c r="G1040" t="s">
        <v>64</v>
      </c>
      <c r="H1040" t="s">
        <v>94</v>
      </c>
      <c r="I1040" t="s">
        <v>17</v>
      </c>
      <c r="J1040" t="s">
        <v>212</v>
      </c>
      <c r="K1040" t="s">
        <v>19</v>
      </c>
      <c r="L1040" t="s">
        <v>23</v>
      </c>
      <c r="M1040" s="20">
        <f>VLOOKUP(Table3[[#This Row],[Condition]],$O$8:$P$28,2)</f>
        <v>11</v>
      </c>
      <c r="N1040" s="10"/>
      <c r="O1040" s="10"/>
    </row>
    <row r="1041" spans="1:15">
      <c r="A1041" s="4">
        <v>43721.25</v>
      </c>
      <c r="B1041">
        <v>13</v>
      </c>
      <c r="C1041">
        <v>6</v>
      </c>
      <c r="D1041">
        <v>69</v>
      </c>
      <c r="E1041" t="s">
        <v>53</v>
      </c>
      <c r="F1041" t="s">
        <v>28</v>
      </c>
      <c r="G1041" t="s">
        <v>57</v>
      </c>
      <c r="H1041" t="s">
        <v>45</v>
      </c>
      <c r="I1041" t="s">
        <v>17</v>
      </c>
      <c r="J1041" t="s">
        <v>217</v>
      </c>
      <c r="K1041" t="s">
        <v>19</v>
      </c>
      <c r="L1041" t="s">
        <v>23</v>
      </c>
      <c r="M1041" s="20">
        <f>VLOOKUP(Table3[[#This Row],[Condition]],$O$8:$P$28,2)</f>
        <v>11</v>
      </c>
      <c r="N1041" s="10"/>
      <c r="O1041" s="10"/>
    </row>
    <row r="1042" spans="1:15">
      <c r="A1042" s="4">
        <v>43721.291666666664</v>
      </c>
      <c r="B1042">
        <v>13</v>
      </c>
      <c r="C1042">
        <v>7</v>
      </c>
      <c r="D1042">
        <v>69</v>
      </c>
      <c r="E1042" t="s">
        <v>60</v>
      </c>
      <c r="F1042" t="s">
        <v>160</v>
      </c>
      <c r="G1042" t="s">
        <v>64</v>
      </c>
      <c r="H1042" t="s">
        <v>82</v>
      </c>
      <c r="I1042" t="s">
        <v>17</v>
      </c>
      <c r="J1042" t="s">
        <v>218</v>
      </c>
      <c r="K1042" t="s">
        <v>19</v>
      </c>
      <c r="L1042" t="s">
        <v>23</v>
      </c>
      <c r="M1042" s="20">
        <f>VLOOKUP(Table3[[#This Row],[Condition]],$O$8:$P$28,2)</f>
        <v>11</v>
      </c>
      <c r="N1042" s="10"/>
      <c r="O1042" s="10"/>
    </row>
    <row r="1043" spans="1:15">
      <c r="A1043" s="4">
        <v>43721.333333333336</v>
      </c>
      <c r="B1043">
        <v>13</v>
      </c>
      <c r="C1043">
        <v>8</v>
      </c>
      <c r="D1043">
        <v>69</v>
      </c>
      <c r="E1043" t="s">
        <v>168</v>
      </c>
      <c r="F1043" t="s">
        <v>184</v>
      </c>
      <c r="G1043" t="s">
        <v>64</v>
      </c>
      <c r="H1043" t="s">
        <v>94</v>
      </c>
      <c r="I1043" t="s">
        <v>17</v>
      </c>
      <c r="J1043" t="s">
        <v>222</v>
      </c>
      <c r="K1043" t="s">
        <v>19</v>
      </c>
      <c r="L1043" t="s">
        <v>23</v>
      </c>
      <c r="M1043" s="20">
        <f>VLOOKUP(Table3[[#This Row],[Condition]],$O$8:$P$28,2)</f>
        <v>11</v>
      </c>
      <c r="N1043" s="10"/>
      <c r="O1043" s="10"/>
    </row>
    <row r="1044" spans="1:15">
      <c r="A1044" s="4">
        <v>43721.375</v>
      </c>
      <c r="B1044">
        <v>13</v>
      </c>
      <c r="C1044">
        <v>9</v>
      </c>
      <c r="D1044">
        <v>70</v>
      </c>
      <c r="E1044" t="s">
        <v>168</v>
      </c>
      <c r="F1044" t="s">
        <v>134</v>
      </c>
      <c r="G1044" t="s">
        <v>57</v>
      </c>
      <c r="H1044" t="s">
        <v>69</v>
      </c>
      <c r="I1044" t="s">
        <v>131</v>
      </c>
      <c r="J1044" t="s">
        <v>223</v>
      </c>
      <c r="K1044" t="s">
        <v>19</v>
      </c>
      <c r="L1044" t="s">
        <v>23</v>
      </c>
      <c r="M1044" s="20">
        <f>VLOOKUP(Table3[[#This Row],[Condition]],$O$8:$P$28,2)</f>
        <v>11</v>
      </c>
      <c r="N1044" s="10"/>
      <c r="O1044" s="10"/>
    </row>
    <row r="1045" spans="1:15">
      <c r="A1045" s="4">
        <v>43721.416666666664</v>
      </c>
      <c r="B1045">
        <v>13</v>
      </c>
      <c r="C1045">
        <v>10</v>
      </c>
      <c r="D1045">
        <v>70</v>
      </c>
      <c r="E1045" t="s">
        <v>168</v>
      </c>
      <c r="F1045" t="s">
        <v>134</v>
      </c>
      <c r="G1045" t="s">
        <v>64</v>
      </c>
      <c r="H1045" t="s">
        <v>69</v>
      </c>
      <c r="I1045" t="s">
        <v>17</v>
      </c>
      <c r="J1045" t="s">
        <v>223</v>
      </c>
      <c r="K1045" t="s">
        <v>19</v>
      </c>
      <c r="L1045" t="s">
        <v>23</v>
      </c>
      <c r="M1045" s="20">
        <f>VLOOKUP(Table3[[#This Row],[Condition]],$O$8:$P$28,2)</f>
        <v>11</v>
      </c>
      <c r="N1045" s="10"/>
      <c r="O1045" s="10"/>
    </row>
    <row r="1046" spans="1:15">
      <c r="A1046" s="4">
        <v>43721.458333333336</v>
      </c>
      <c r="B1046">
        <v>13</v>
      </c>
      <c r="C1046">
        <v>11</v>
      </c>
      <c r="D1046">
        <v>71</v>
      </c>
      <c r="E1046" t="s">
        <v>168</v>
      </c>
      <c r="F1046" t="s">
        <v>195</v>
      </c>
      <c r="G1046" t="s">
        <v>64</v>
      </c>
      <c r="H1046" t="s">
        <v>45</v>
      </c>
      <c r="I1046" t="s">
        <v>17</v>
      </c>
      <c r="J1046" t="s">
        <v>224</v>
      </c>
      <c r="K1046" t="s">
        <v>19</v>
      </c>
      <c r="L1046" t="s">
        <v>23</v>
      </c>
      <c r="M1046" s="20">
        <f>VLOOKUP(Table3[[#This Row],[Condition]],$O$8:$P$28,2)</f>
        <v>11</v>
      </c>
      <c r="N1046" s="10"/>
      <c r="O1046" s="10"/>
    </row>
    <row r="1047" spans="1:15">
      <c r="A1047" s="4">
        <v>43721.5</v>
      </c>
      <c r="B1047">
        <v>13</v>
      </c>
      <c r="C1047">
        <v>12</v>
      </c>
      <c r="D1047">
        <v>72</v>
      </c>
      <c r="E1047" t="s">
        <v>168</v>
      </c>
      <c r="F1047" t="s">
        <v>73</v>
      </c>
      <c r="G1047" t="s">
        <v>57</v>
      </c>
      <c r="H1047" t="s">
        <v>65</v>
      </c>
      <c r="I1047" t="s">
        <v>17</v>
      </c>
      <c r="J1047" t="s">
        <v>224</v>
      </c>
      <c r="K1047" t="s">
        <v>19</v>
      </c>
      <c r="L1047" t="s">
        <v>23</v>
      </c>
      <c r="M1047" s="20">
        <f>VLOOKUP(Table3[[#This Row],[Condition]],$O$8:$P$28,2)</f>
        <v>11</v>
      </c>
      <c r="N1047" s="10"/>
      <c r="O1047" s="10"/>
    </row>
    <row r="1048" spans="1:15">
      <c r="A1048" s="4">
        <v>43721.541666666664</v>
      </c>
      <c r="B1048">
        <v>13</v>
      </c>
      <c r="C1048">
        <v>13</v>
      </c>
      <c r="D1048">
        <v>72</v>
      </c>
      <c r="E1048" t="s">
        <v>168</v>
      </c>
      <c r="F1048" t="s">
        <v>72</v>
      </c>
      <c r="G1048" t="s">
        <v>64</v>
      </c>
      <c r="H1048" t="s">
        <v>45</v>
      </c>
      <c r="I1048" t="s">
        <v>17</v>
      </c>
      <c r="J1048" t="s">
        <v>223</v>
      </c>
      <c r="K1048" t="s">
        <v>19</v>
      </c>
      <c r="L1048" t="s">
        <v>23</v>
      </c>
      <c r="M1048" s="20">
        <f>VLOOKUP(Table3[[#This Row],[Condition]],$O$8:$P$28,2)</f>
        <v>11</v>
      </c>
      <c r="N1048" s="10"/>
      <c r="O1048" s="10"/>
    </row>
    <row r="1049" spans="1:15">
      <c r="A1049" s="4">
        <v>43721.583333333336</v>
      </c>
      <c r="B1049">
        <v>13</v>
      </c>
      <c r="C1049">
        <v>14</v>
      </c>
      <c r="D1049">
        <v>72</v>
      </c>
      <c r="E1049" t="s">
        <v>123</v>
      </c>
      <c r="F1049" t="s">
        <v>40</v>
      </c>
      <c r="G1049" t="s">
        <v>64</v>
      </c>
      <c r="H1049" t="s">
        <v>82</v>
      </c>
      <c r="I1049" t="s">
        <v>17</v>
      </c>
      <c r="J1049" t="s">
        <v>222</v>
      </c>
      <c r="K1049" t="s">
        <v>19</v>
      </c>
      <c r="L1049" t="s">
        <v>23</v>
      </c>
      <c r="M1049" s="20">
        <f>VLOOKUP(Table3[[#This Row],[Condition]],$O$8:$P$28,2)</f>
        <v>11</v>
      </c>
      <c r="N1049" s="10"/>
      <c r="O1049" s="10"/>
    </row>
    <row r="1050" spans="1:15">
      <c r="A1050" s="4">
        <v>43721.625</v>
      </c>
      <c r="B1050">
        <v>13</v>
      </c>
      <c r="C1050">
        <v>15</v>
      </c>
      <c r="D1050">
        <v>72</v>
      </c>
      <c r="E1050" t="s">
        <v>123</v>
      </c>
      <c r="F1050" t="s">
        <v>40</v>
      </c>
      <c r="G1050" t="s">
        <v>64</v>
      </c>
      <c r="H1050" t="s">
        <v>82</v>
      </c>
      <c r="I1050" t="s">
        <v>17</v>
      </c>
      <c r="J1050" t="s">
        <v>223</v>
      </c>
      <c r="K1050" t="s">
        <v>19</v>
      </c>
      <c r="L1050" t="s">
        <v>23</v>
      </c>
      <c r="M1050" s="20">
        <f>VLOOKUP(Table3[[#This Row],[Condition]],$O$8:$P$28,2)</f>
        <v>11</v>
      </c>
      <c r="N1050" s="10"/>
      <c r="O1050" s="10"/>
    </row>
    <row r="1051" spans="1:15">
      <c r="A1051" s="4">
        <v>43721.666666666664</v>
      </c>
      <c r="B1051">
        <v>13</v>
      </c>
      <c r="C1051">
        <v>16</v>
      </c>
      <c r="D1051">
        <v>72</v>
      </c>
      <c r="E1051" t="s">
        <v>120</v>
      </c>
      <c r="F1051" t="s">
        <v>89</v>
      </c>
      <c r="G1051" t="s">
        <v>71</v>
      </c>
      <c r="H1051" t="s">
        <v>82</v>
      </c>
      <c r="I1051" t="s">
        <v>17</v>
      </c>
      <c r="J1051" t="s">
        <v>223</v>
      </c>
      <c r="K1051" t="s">
        <v>19</v>
      </c>
      <c r="L1051" t="s">
        <v>23</v>
      </c>
      <c r="M1051" s="20">
        <f>VLOOKUP(Table3[[#This Row],[Condition]],$O$8:$P$28,2)</f>
        <v>11</v>
      </c>
      <c r="N1051" s="10"/>
      <c r="O1051" s="10"/>
    </row>
    <row r="1052" spans="1:15">
      <c r="A1052" s="4">
        <v>43721.708333333336</v>
      </c>
      <c r="B1052">
        <v>13</v>
      </c>
      <c r="C1052">
        <v>17</v>
      </c>
      <c r="D1052">
        <v>72</v>
      </c>
      <c r="E1052" t="s">
        <v>120</v>
      </c>
      <c r="F1052" t="s">
        <v>89</v>
      </c>
      <c r="G1052" t="s">
        <v>64</v>
      </c>
      <c r="H1052" t="s">
        <v>52</v>
      </c>
      <c r="I1052" t="s">
        <v>17</v>
      </c>
      <c r="J1052" t="s">
        <v>222</v>
      </c>
      <c r="K1052" t="s">
        <v>19</v>
      </c>
      <c r="L1052" t="s">
        <v>23</v>
      </c>
      <c r="M1052" s="20">
        <f>VLOOKUP(Table3[[#This Row],[Condition]],$O$8:$P$28,2)</f>
        <v>11</v>
      </c>
      <c r="N1052" s="10"/>
      <c r="O1052" s="10"/>
    </row>
    <row r="1053" spans="1:15">
      <c r="A1053" s="4">
        <v>43721.75</v>
      </c>
      <c r="B1053">
        <v>13</v>
      </c>
      <c r="C1053">
        <v>18</v>
      </c>
      <c r="D1053">
        <v>71</v>
      </c>
      <c r="E1053" t="s">
        <v>123</v>
      </c>
      <c r="F1053" t="s">
        <v>73</v>
      </c>
      <c r="G1053" t="s">
        <v>71</v>
      </c>
      <c r="H1053" t="s">
        <v>16</v>
      </c>
      <c r="I1053" t="s">
        <v>17</v>
      </c>
      <c r="J1053" t="s">
        <v>223</v>
      </c>
      <c r="K1053" t="s">
        <v>19</v>
      </c>
      <c r="L1053" t="s">
        <v>23</v>
      </c>
      <c r="M1053" s="20">
        <f>VLOOKUP(Table3[[#This Row],[Condition]],$O$8:$P$28,2)</f>
        <v>11</v>
      </c>
      <c r="N1053" s="10"/>
      <c r="O1053" s="10"/>
    </row>
    <row r="1054" spans="1:15">
      <c r="A1054" s="4">
        <v>43721.791666666664</v>
      </c>
      <c r="B1054">
        <v>13</v>
      </c>
      <c r="C1054">
        <v>19</v>
      </c>
      <c r="D1054">
        <v>71</v>
      </c>
      <c r="E1054" t="s">
        <v>168</v>
      </c>
      <c r="F1054" t="s">
        <v>195</v>
      </c>
      <c r="G1054" t="s">
        <v>71</v>
      </c>
      <c r="H1054" t="s">
        <v>52</v>
      </c>
      <c r="I1054" t="s">
        <v>17</v>
      </c>
      <c r="J1054" t="s">
        <v>224</v>
      </c>
      <c r="K1054" t="s">
        <v>19</v>
      </c>
      <c r="L1054" t="s">
        <v>23</v>
      </c>
      <c r="M1054" s="20">
        <f>VLOOKUP(Table3[[#This Row],[Condition]],$O$8:$P$28,2)</f>
        <v>11</v>
      </c>
      <c r="N1054" s="10"/>
      <c r="O1054" s="10"/>
    </row>
    <row r="1055" spans="1:15">
      <c r="A1055" s="4">
        <v>43721.833333333336</v>
      </c>
      <c r="B1055">
        <v>13</v>
      </c>
      <c r="C1055">
        <v>20</v>
      </c>
      <c r="D1055">
        <v>71</v>
      </c>
      <c r="E1055" t="s">
        <v>123</v>
      </c>
      <c r="F1055" t="s">
        <v>73</v>
      </c>
      <c r="G1055" t="s">
        <v>71</v>
      </c>
      <c r="H1055" t="s">
        <v>49</v>
      </c>
      <c r="I1055" t="s">
        <v>17</v>
      </c>
      <c r="J1055" t="s">
        <v>223</v>
      </c>
      <c r="K1055" t="s">
        <v>19</v>
      </c>
      <c r="L1055" t="s">
        <v>23</v>
      </c>
      <c r="M1055" s="20">
        <f>VLOOKUP(Table3[[#This Row],[Condition]],$O$8:$P$28,2)</f>
        <v>11</v>
      </c>
      <c r="N1055" s="10"/>
      <c r="O1055" s="10"/>
    </row>
    <row r="1056" spans="1:15">
      <c r="A1056" s="4">
        <v>43721.875</v>
      </c>
      <c r="B1056">
        <v>13</v>
      </c>
      <c r="C1056">
        <v>21</v>
      </c>
      <c r="D1056">
        <v>70</v>
      </c>
      <c r="E1056" t="s">
        <v>120</v>
      </c>
      <c r="F1056" t="s">
        <v>73</v>
      </c>
      <c r="G1056" t="s">
        <v>71</v>
      </c>
      <c r="H1056" t="s">
        <v>49</v>
      </c>
      <c r="I1056" t="s">
        <v>17</v>
      </c>
      <c r="J1056" t="s">
        <v>223</v>
      </c>
      <c r="K1056" t="s">
        <v>19</v>
      </c>
      <c r="L1056" t="s">
        <v>23</v>
      </c>
      <c r="M1056" s="20">
        <f>VLOOKUP(Table3[[#This Row],[Condition]],$O$8:$P$28,2)</f>
        <v>11</v>
      </c>
      <c r="N1056" s="10"/>
      <c r="O1056" s="10"/>
    </row>
    <row r="1057" spans="1:15">
      <c r="A1057" s="4">
        <v>43721.916666666664</v>
      </c>
      <c r="B1057">
        <v>13</v>
      </c>
      <c r="C1057">
        <v>22</v>
      </c>
      <c r="D1057">
        <v>69</v>
      </c>
      <c r="E1057" t="s">
        <v>120</v>
      </c>
      <c r="F1057" t="s">
        <v>195</v>
      </c>
      <c r="G1057" t="s">
        <v>110</v>
      </c>
      <c r="H1057" t="s">
        <v>52</v>
      </c>
      <c r="I1057" t="s">
        <v>17</v>
      </c>
      <c r="J1057" t="s">
        <v>223</v>
      </c>
      <c r="K1057" t="s">
        <v>19</v>
      </c>
      <c r="L1057" t="s">
        <v>23</v>
      </c>
      <c r="M1057" s="20">
        <f>VLOOKUP(Table3[[#This Row],[Condition]],$O$8:$P$28,2)</f>
        <v>11</v>
      </c>
      <c r="N1057" s="10"/>
      <c r="O1057" s="10"/>
    </row>
    <row r="1058" spans="1:15">
      <c r="A1058" s="4">
        <v>43721.958333333336</v>
      </c>
      <c r="B1058">
        <v>13</v>
      </c>
      <c r="C1058">
        <v>23</v>
      </c>
      <c r="D1058">
        <v>69</v>
      </c>
      <c r="E1058" t="s">
        <v>120</v>
      </c>
      <c r="F1058" t="s">
        <v>195</v>
      </c>
      <c r="G1058" t="s">
        <v>110</v>
      </c>
      <c r="H1058" t="s">
        <v>16</v>
      </c>
      <c r="I1058" t="s">
        <v>17</v>
      </c>
      <c r="J1058" t="s">
        <v>225</v>
      </c>
      <c r="K1058" t="s">
        <v>19</v>
      </c>
      <c r="L1058" t="s">
        <v>23</v>
      </c>
      <c r="M1058" s="20">
        <f>VLOOKUP(Table3[[#This Row],[Condition]],$O$8:$P$28,2)</f>
        <v>11</v>
      </c>
      <c r="N1058" s="10"/>
      <c r="O1058" s="10"/>
    </row>
    <row r="1059" spans="1:15">
      <c r="A1059" s="4">
        <v>43722</v>
      </c>
      <c r="B1059">
        <v>14</v>
      </c>
      <c r="C1059">
        <v>0</v>
      </c>
      <c r="D1059">
        <v>68</v>
      </c>
      <c r="E1059" t="s">
        <v>120</v>
      </c>
      <c r="F1059" t="s">
        <v>134</v>
      </c>
      <c r="G1059" t="s">
        <v>71</v>
      </c>
      <c r="H1059" t="s">
        <v>62</v>
      </c>
      <c r="I1059" t="s">
        <v>17</v>
      </c>
      <c r="J1059" t="s">
        <v>218</v>
      </c>
      <c r="K1059" t="s">
        <v>19</v>
      </c>
      <c r="L1059" t="s">
        <v>30</v>
      </c>
      <c r="M1059" s="20">
        <f>VLOOKUP(Table3[[#This Row],[Condition]],$O$8:$P$28,2)</f>
        <v>17</v>
      </c>
      <c r="N1059" s="10"/>
      <c r="O1059" s="10"/>
    </row>
    <row r="1060" spans="1:15">
      <c r="A1060" s="4">
        <v>43722.041666666664</v>
      </c>
      <c r="B1060">
        <v>14</v>
      </c>
      <c r="C1060">
        <v>1</v>
      </c>
      <c r="D1060">
        <v>68</v>
      </c>
      <c r="E1060" t="s">
        <v>120</v>
      </c>
      <c r="F1060" t="s">
        <v>134</v>
      </c>
      <c r="G1060" t="s">
        <v>110</v>
      </c>
      <c r="H1060" t="s">
        <v>62</v>
      </c>
      <c r="I1060" t="s">
        <v>17</v>
      </c>
      <c r="J1060" t="s">
        <v>220</v>
      </c>
      <c r="K1060" t="s">
        <v>19</v>
      </c>
      <c r="L1060" t="s">
        <v>30</v>
      </c>
      <c r="M1060" s="20">
        <f>VLOOKUP(Table3[[#This Row],[Condition]],$O$8:$P$28,2)</f>
        <v>17</v>
      </c>
      <c r="N1060" s="10"/>
      <c r="O1060" s="10"/>
    </row>
    <row r="1061" spans="1:15">
      <c r="A1061" s="4">
        <v>43722.083333333336</v>
      </c>
      <c r="B1061">
        <v>14</v>
      </c>
      <c r="C1061">
        <v>2</v>
      </c>
      <c r="D1061">
        <v>68</v>
      </c>
      <c r="E1061" t="s">
        <v>123</v>
      </c>
      <c r="F1061" t="s">
        <v>77</v>
      </c>
      <c r="G1061" t="s">
        <v>75</v>
      </c>
      <c r="H1061" t="s">
        <v>26</v>
      </c>
      <c r="I1061" t="s">
        <v>17</v>
      </c>
      <c r="J1061" t="s">
        <v>220</v>
      </c>
      <c r="K1061" t="s">
        <v>19</v>
      </c>
      <c r="L1061" t="s">
        <v>23</v>
      </c>
      <c r="M1061" s="20">
        <f>VLOOKUP(Table3[[#This Row],[Condition]],$O$8:$P$28,2)</f>
        <v>11</v>
      </c>
      <c r="N1061" s="10"/>
      <c r="O1061" s="10"/>
    </row>
    <row r="1062" spans="1:15">
      <c r="A1062" s="4">
        <v>43722.125</v>
      </c>
      <c r="B1062">
        <v>14</v>
      </c>
      <c r="C1062">
        <v>3</v>
      </c>
      <c r="D1062">
        <v>67</v>
      </c>
      <c r="E1062" t="s">
        <v>123</v>
      </c>
      <c r="F1062" t="s">
        <v>79</v>
      </c>
      <c r="G1062" t="s">
        <v>75</v>
      </c>
      <c r="H1062" t="s">
        <v>26</v>
      </c>
      <c r="I1062" t="s">
        <v>17</v>
      </c>
      <c r="J1062" t="s">
        <v>213</v>
      </c>
      <c r="K1062" t="s">
        <v>19</v>
      </c>
      <c r="L1062" t="s">
        <v>23</v>
      </c>
      <c r="M1062" s="20">
        <f>VLOOKUP(Table3[[#This Row],[Condition]],$O$8:$P$28,2)</f>
        <v>11</v>
      </c>
      <c r="N1062" s="10"/>
      <c r="O1062" s="10"/>
    </row>
    <row r="1063" spans="1:15">
      <c r="A1063" s="4">
        <v>43722.166666666664</v>
      </c>
      <c r="B1063">
        <v>14</v>
      </c>
      <c r="C1063">
        <v>4</v>
      </c>
      <c r="D1063">
        <v>69</v>
      </c>
      <c r="E1063" t="s">
        <v>168</v>
      </c>
      <c r="F1063" t="s">
        <v>184</v>
      </c>
      <c r="G1063" t="s">
        <v>71</v>
      </c>
      <c r="H1063" t="s">
        <v>45</v>
      </c>
      <c r="I1063" t="s">
        <v>17</v>
      </c>
      <c r="J1063" t="s">
        <v>213</v>
      </c>
      <c r="K1063" t="s">
        <v>19</v>
      </c>
      <c r="L1063" t="s">
        <v>23</v>
      </c>
      <c r="M1063" s="20">
        <f>VLOOKUP(Table3[[#This Row],[Condition]],$O$8:$P$28,2)</f>
        <v>11</v>
      </c>
      <c r="N1063" s="10"/>
      <c r="O1063" s="10"/>
    </row>
    <row r="1064" spans="1:15">
      <c r="A1064" s="4">
        <v>43722.208333333336</v>
      </c>
      <c r="B1064">
        <v>14</v>
      </c>
      <c r="C1064">
        <v>5</v>
      </c>
      <c r="D1064">
        <v>69</v>
      </c>
      <c r="E1064" t="s">
        <v>168</v>
      </c>
      <c r="F1064" t="s">
        <v>184</v>
      </c>
      <c r="G1064" t="s">
        <v>110</v>
      </c>
      <c r="H1064" t="s">
        <v>62</v>
      </c>
      <c r="I1064" t="s">
        <v>17</v>
      </c>
      <c r="J1064" t="s">
        <v>213</v>
      </c>
      <c r="K1064" t="s">
        <v>19</v>
      </c>
      <c r="L1064" t="s">
        <v>23</v>
      </c>
      <c r="M1064" s="20">
        <f>VLOOKUP(Table3[[#This Row],[Condition]],$O$8:$P$28,2)</f>
        <v>11</v>
      </c>
      <c r="N1064" s="10"/>
      <c r="O1064" s="10"/>
    </row>
    <row r="1065" spans="1:15">
      <c r="A1065" s="4">
        <v>43722.25</v>
      </c>
      <c r="B1065">
        <v>14</v>
      </c>
      <c r="C1065">
        <v>6</v>
      </c>
      <c r="D1065">
        <v>69</v>
      </c>
      <c r="E1065" t="s">
        <v>168</v>
      </c>
      <c r="F1065" t="s">
        <v>184</v>
      </c>
      <c r="G1065" t="s">
        <v>110</v>
      </c>
      <c r="H1065" t="s">
        <v>52</v>
      </c>
      <c r="I1065" t="s">
        <v>17</v>
      </c>
      <c r="J1065" t="s">
        <v>213</v>
      </c>
      <c r="K1065" t="s">
        <v>19</v>
      </c>
      <c r="L1065" t="s">
        <v>23</v>
      </c>
      <c r="M1065" s="20">
        <f>VLOOKUP(Table3[[#This Row],[Condition]],$O$8:$P$28,2)</f>
        <v>11</v>
      </c>
      <c r="N1065" s="10"/>
      <c r="O1065" s="10"/>
    </row>
    <row r="1066" spans="1:15">
      <c r="A1066" s="4">
        <v>43722.291666666664</v>
      </c>
      <c r="B1066">
        <v>14</v>
      </c>
      <c r="C1066">
        <v>7</v>
      </c>
      <c r="D1066">
        <v>71</v>
      </c>
      <c r="E1066" t="s">
        <v>60</v>
      </c>
      <c r="F1066" t="s">
        <v>184</v>
      </c>
      <c r="G1066" t="s">
        <v>110</v>
      </c>
      <c r="H1066" t="s">
        <v>52</v>
      </c>
      <c r="I1066" t="s">
        <v>17</v>
      </c>
      <c r="J1066" t="s">
        <v>213</v>
      </c>
      <c r="K1066" t="s">
        <v>19</v>
      </c>
      <c r="L1066" t="s">
        <v>23</v>
      </c>
      <c r="M1066" s="20">
        <f>VLOOKUP(Table3[[#This Row],[Condition]],$O$8:$P$28,2)</f>
        <v>11</v>
      </c>
      <c r="N1066" s="10"/>
      <c r="O1066" s="10"/>
    </row>
    <row r="1067" spans="1:15">
      <c r="A1067" s="4">
        <v>43722.333333333336</v>
      </c>
      <c r="B1067">
        <v>14</v>
      </c>
      <c r="C1067">
        <v>8</v>
      </c>
      <c r="D1067">
        <v>73</v>
      </c>
      <c r="E1067" t="s">
        <v>58</v>
      </c>
      <c r="F1067" t="s">
        <v>134</v>
      </c>
      <c r="G1067" t="s">
        <v>75</v>
      </c>
      <c r="H1067" t="s">
        <v>16</v>
      </c>
      <c r="I1067" t="s">
        <v>17</v>
      </c>
      <c r="J1067" t="s">
        <v>220</v>
      </c>
      <c r="K1067" t="s">
        <v>19</v>
      </c>
      <c r="L1067" t="s">
        <v>23</v>
      </c>
      <c r="M1067" s="20">
        <f>VLOOKUP(Table3[[#This Row],[Condition]],$O$8:$P$28,2)</f>
        <v>11</v>
      </c>
      <c r="N1067" s="10"/>
      <c r="O1067" s="10"/>
    </row>
    <row r="1068" spans="1:15">
      <c r="A1068" s="4">
        <v>43722.375</v>
      </c>
      <c r="B1068">
        <v>14</v>
      </c>
      <c r="C1068">
        <v>9</v>
      </c>
      <c r="D1068">
        <v>74</v>
      </c>
      <c r="E1068" t="s">
        <v>53</v>
      </c>
      <c r="F1068" t="s">
        <v>134</v>
      </c>
      <c r="G1068" t="s">
        <v>29</v>
      </c>
      <c r="H1068" t="s">
        <v>62</v>
      </c>
      <c r="I1068" t="s">
        <v>17</v>
      </c>
      <c r="J1068" t="s">
        <v>213</v>
      </c>
      <c r="K1068" t="s">
        <v>19</v>
      </c>
      <c r="L1068" t="s">
        <v>23</v>
      </c>
      <c r="M1068" s="20">
        <f>VLOOKUP(Table3[[#This Row],[Condition]],$O$8:$P$28,2)</f>
        <v>11</v>
      </c>
      <c r="N1068" s="10"/>
      <c r="O1068" s="10"/>
    </row>
    <row r="1069" spans="1:15">
      <c r="A1069" s="4">
        <v>43722.416666666664</v>
      </c>
      <c r="B1069">
        <v>14</v>
      </c>
      <c r="C1069">
        <v>10</v>
      </c>
      <c r="D1069">
        <v>77</v>
      </c>
      <c r="E1069" t="s">
        <v>50</v>
      </c>
      <c r="F1069" t="s">
        <v>72</v>
      </c>
      <c r="G1069" t="s">
        <v>68</v>
      </c>
      <c r="H1069" t="s">
        <v>45</v>
      </c>
      <c r="I1069" t="s">
        <v>17</v>
      </c>
      <c r="J1069" t="s">
        <v>211</v>
      </c>
      <c r="K1069" t="s">
        <v>19</v>
      </c>
      <c r="L1069" t="s">
        <v>23</v>
      </c>
      <c r="M1069" s="20">
        <f>VLOOKUP(Table3[[#This Row],[Condition]],$O$8:$P$28,2)</f>
        <v>11</v>
      </c>
      <c r="N1069" s="10"/>
      <c r="O1069" s="10"/>
    </row>
    <row r="1070" spans="1:15">
      <c r="A1070" s="4">
        <v>43722.458333333336</v>
      </c>
      <c r="B1070">
        <v>14</v>
      </c>
      <c r="C1070">
        <v>11</v>
      </c>
      <c r="D1070">
        <v>77</v>
      </c>
      <c r="E1070" t="s">
        <v>53</v>
      </c>
      <c r="F1070" t="s">
        <v>40</v>
      </c>
      <c r="G1070" t="s">
        <v>75</v>
      </c>
      <c r="H1070" t="s">
        <v>82</v>
      </c>
      <c r="I1070" t="s">
        <v>17</v>
      </c>
      <c r="J1070" t="s">
        <v>210</v>
      </c>
      <c r="K1070" t="s">
        <v>19</v>
      </c>
      <c r="L1070" t="s">
        <v>23</v>
      </c>
      <c r="M1070" s="20">
        <f>VLOOKUP(Table3[[#This Row],[Condition]],$O$8:$P$28,2)</f>
        <v>11</v>
      </c>
      <c r="N1070" s="10"/>
      <c r="O1070" s="10"/>
    </row>
    <row r="1071" spans="1:15">
      <c r="A1071" s="4">
        <v>43722.5</v>
      </c>
      <c r="B1071">
        <v>14</v>
      </c>
      <c r="C1071">
        <v>12</v>
      </c>
      <c r="D1071">
        <v>79</v>
      </c>
      <c r="E1071" t="s">
        <v>32</v>
      </c>
      <c r="F1071" t="s">
        <v>40</v>
      </c>
      <c r="G1071" t="s">
        <v>75</v>
      </c>
      <c r="H1071" t="s">
        <v>49</v>
      </c>
      <c r="I1071" t="s">
        <v>17</v>
      </c>
      <c r="J1071" t="s">
        <v>207</v>
      </c>
      <c r="K1071" t="s">
        <v>19</v>
      </c>
      <c r="L1071" t="s">
        <v>23</v>
      </c>
      <c r="M1071" s="20">
        <f>VLOOKUP(Table3[[#This Row],[Condition]],$O$8:$P$28,2)</f>
        <v>11</v>
      </c>
      <c r="N1071" s="10"/>
      <c r="O1071" s="10"/>
    </row>
    <row r="1072" spans="1:15">
      <c r="A1072" s="4">
        <v>43722.541666666664</v>
      </c>
      <c r="B1072">
        <v>14</v>
      </c>
      <c r="C1072">
        <v>13</v>
      </c>
      <c r="D1072">
        <v>79</v>
      </c>
      <c r="E1072" t="s">
        <v>32</v>
      </c>
      <c r="F1072" t="s">
        <v>40</v>
      </c>
      <c r="G1072" t="s">
        <v>75</v>
      </c>
      <c r="H1072" t="s">
        <v>65</v>
      </c>
      <c r="I1072" t="s">
        <v>17</v>
      </c>
      <c r="J1072" t="s">
        <v>201</v>
      </c>
      <c r="K1072" t="s">
        <v>19</v>
      </c>
      <c r="L1072" t="s">
        <v>23</v>
      </c>
      <c r="M1072" s="20">
        <f>VLOOKUP(Table3[[#This Row],[Condition]],$O$8:$P$28,2)</f>
        <v>11</v>
      </c>
      <c r="N1072" s="10"/>
      <c r="O1072" s="10"/>
    </row>
    <row r="1073" spans="1:15">
      <c r="A1073" s="4">
        <v>43722.583333333336</v>
      </c>
      <c r="B1073">
        <v>14</v>
      </c>
      <c r="C1073">
        <v>14</v>
      </c>
      <c r="D1073">
        <v>80</v>
      </c>
      <c r="E1073" t="s">
        <v>13</v>
      </c>
      <c r="F1073" t="s">
        <v>97</v>
      </c>
      <c r="G1073" t="s">
        <v>75</v>
      </c>
      <c r="H1073" t="s">
        <v>82</v>
      </c>
      <c r="I1073" t="s">
        <v>17</v>
      </c>
      <c r="J1073" t="s">
        <v>197</v>
      </c>
      <c r="K1073" t="s">
        <v>19</v>
      </c>
      <c r="L1073" t="s">
        <v>23</v>
      </c>
      <c r="M1073" s="20">
        <f>VLOOKUP(Table3[[#This Row],[Condition]],$O$8:$P$28,2)</f>
        <v>11</v>
      </c>
      <c r="N1073" s="10"/>
      <c r="O1073" s="10"/>
    </row>
    <row r="1074" spans="1:15">
      <c r="A1074" s="4">
        <v>43722.625</v>
      </c>
      <c r="B1074">
        <v>14</v>
      </c>
      <c r="C1074">
        <v>15</v>
      </c>
      <c r="D1074">
        <v>81</v>
      </c>
      <c r="E1074" t="s">
        <v>13</v>
      </c>
      <c r="F1074" t="s">
        <v>129</v>
      </c>
      <c r="G1074" t="s">
        <v>75</v>
      </c>
      <c r="H1074" t="s">
        <v>82</v>
      </c>
      <c r="I1074" t="s">
        <v>17</v>
      </c>
      <c r="J1074" t="s">
        <v>198</v>
      </c>
      <c r="K1074" t="s">
        <v>19</v>
      </c>
      <c r="L1074" t="s">
        <v>23</v>
      </c>
      <c r="M1074" s="20">
        <f>VLOOKUP(Table3[[#This Row],[Condition]],$O$8:$P$28,2)</f>
        <v>11</v>
      </c>
      <c r="N1074" s="10"/>
      <c r="O1074" s="10"/>
    </row>
    <row r="1075" spans="1:15">
      <c r="A1075" s="4">
        <v>43722.666666666664</v>
      </c>
      <c r="B1075">
        <v>14</v>
      </c>
      <c r="C1075">
        <v>16</v>
      </c>
      <c r="D1075">
        <v>81</v>
      </c>
      <c r="E1075" t="s">
        <v>32</v>
      </c>
      <c r="F1075" t="s">
        <v>67</v>
      </c>
      <c r="G1075" t="s">
        <v>29</v>
      </c>
      <c r="H1075" t="s">
        <v>49</v>
      </c>
      <c r="I1075" t="s">
        <v>17</v>
      </c>
      <c r="J1075" t="s">
        <v>196</v>
      </c>
      <c r="K1075" t="s">
        <v>19</v>
      </c>
      <c r="L1075" t="s">
        <v>20</v>
      </c>
      <c r="M1075" s="20">
        <f>VLOOKUP(Table3[[#This Row],[Condition]],$O$8:$P$28,2)</f>
        <v>13</v>
      </c>
      <c r="N1075" s="10"/>
      <c r="O1075" s="10"/>
    </row>
    <row r="1076" spans="1:15">
      <c r="A1076" s="4">
        <v>43722.708333333336</v>
      </c>
      <c r="B1076">
        <v>14</v>
      </c>
      <c r="C1076">
        <v>17</v>
      </c>
      <c r="D1076">
        <v>79</v>
      </c>
      <c r="E1076" t="s">
        <v>32</v>
      </c>
      <c r="F1076" t="s">
        <v>40</v>
      </c>
      <c r="G1076" t="s">
        <v>75</v>
      </c>
      <c r="H1076" t="s">
        <v>52</v>
      </c>
      <c r="I1076" t="s">
        <v>17</v>
      </c>
      <c r="J1076" t="s">
        <v>87</v>
      </c>
      <c r="K1076" t="s">
        <v>19</v>
      </c>
      <c r="L1076" t="s">
        <v>23</v>
      </c>
      <c r="M1076" s="20">
        <f>VLOOKUP(Table3[[#This Row],[Condition]],$O$8:$P$28,2)</f>
        <v>11</v>
      </c>
      <c r="N1076" s="10"/>
      <c r="O1076" s="10"/>
    </row>
    <row r="1077" spans="1:15">
      <c r="A1077" s="4">
        <v>43722.75</v>
      </c>
      <c r="B1077">
        <v>14</v>
      </c>
      <c r="C1077">
        <v>18</v>
      </c>
      <c r="D1077">
        <v>79</v>
      </c>
      <c r="E1077" t="s">
        <v>13</v>
      </c>
      <c r="F1077" t="s">
        <v>72</v>
      </c>
      <c r="G1077" t="s">
        <v>75</v>
      </c>
      <c r="H1077" t="s">
        <v>41</v>
      </c>
      <c r="I1077" t="s">
        <v>17</v>
      </c>
      <c r="J1077" t="s">
        <v>196</v>
      </c>
      <c r="K1077" t="s">
        <v>19</v>
      </c>
      <c r="L1077" t="s">
        <v>23</v>
      </c>
      <c r="M1077" s="20">
        <f>VLOOKUP(Table3[[#This Row],[Condition]],$O$8:$P$28,2)</f>
        <v>11</v>
      </c>
      <c r="N1077" s="10"/>
      <c r="O1077" s="10"/>
    </row>
    <row r="1078" spans="1:15">
      <c r="A1078" s="4">
        <v>43722.791666666664</v>
      </c>
      <c r="B1078">
        <v>14</v>
      </c>
      <c r="C1078">
        <v>19</v>
      </c>
      <c r="D1078">
        <v>78</v>
      </c>
      <c r="E1078" t="s">
        <v>76</v>
      </c>
      <c r="F1078" t="s">
        <v>38</v>
      </c>
      <c r="G1078" t="s">
        <v>75</v>
      </c>
      <c r="H1078" t="s">
        <v>26</v>
      </c>
      <c r="I1078" t="s">
        <v>17</v>
      </c>
      <c r="J1078" t="s">
        <v>196</v>
      </c>
      <c r="K1078" t="s">
        <v>19</v>
      </c>
      <c r="L1078" t="s">
        <v>23</v>
      </c>
      <c r="M1078" s="20">
        <f>VLOOKUP(Table3[[#This Row],[Condition]],$O$8:$P$28,2)</f>
        <v>11</v>
      </c>
      <c r="N1078" s="10"/>
      <c r="O1078" s="10"/>
    </row>
    <row r="1079" spans="1:15">
      <c r="A1079" s="4">
        <v>43722.833333333336</v>
      </c>
      <c r="B1079">
        <v>14</v>
      </c>
      <c r="C1079">
        <v>20</v>
      </c>
      <c r="D1079">
        <v>78</v>
      </c>
      <c r="E1079" t="s">
        <v>76</v>
      </c>
      <c r="F1079" t="s">
        <v>38</v>
      </c>
      <c r="G1079" t="s">
        <v>75</v>
      </c>
      <c r="H1079" t="s">
        <v>52</v>
      </c>
      <c r="I1079" t="s">
        <v>17</v>
      </c>
      <c r="J1079" t="s">
        <v>196</v>
      </c>
      <c r="K1079" t="s">
        <v>19</v>
      </c>
      <c r="L1079" t="s">
        <v>23</v>
      </c>
      <c r="M1079" s="20">
        <f>VLOOKUP(Table3[[#This Row],[Condition]],$O$8:$P$28,2)</f>
        <v>11</v>
      </c>
      <c r="N1079" s="10"/>
      <c r="O1079" s="10"/>
    </row>
    <row r="1080" spans="1:15">
      <c r="A1080" s="4">
        <v>43722.875</v>
      </c>
      <c r="B1080">
        <v>14</v>
      </c>
      <c r="C1080">
        <v>21</v>
      </c>
      <c r="D1080">
        <v>77</v>
      </c>
      <c r="E1080" t="s">
        <v>81</v>
      </c>
      <c r="F1080" t="s">
        <v>79</v>
      </c>
      <c r="G1080" t="s">
        <v>75</v>
      </c>
      <c r="H1080" t="s">
        <v>52</v>
      </c>
      <c r="I1080" t="s">
        <v>17</v>
      </c>
      <c r="J1080" t="s">
        <v>196</v>
      </c>
      <c r="K1080" t="s">
        <v>19</v>
      </c>
      <c r="L1080" t="s">
        <v>20</v>
      </c>
      <c r="M1080" s="20">
        <f>VLOOKUP(Table3[[#This Row],[Condition]],$O$8:$P$28,2)</f>
        <v>13</v>
      </c>
      <c r="N1080" s="10"/>
      <c r="O1080" s="10"/>
    </row>
    <row r="1081" spans="1:15">
      <c r="A1081" s="4">
        <v>43722.916666666664</v>
      </c>
      <c r="B1081">
        <v>14</v>
      </c>
      <c r="C1081">
        <v>22</v>
      </c>
      <c r="D1081">
        <v>76</v>
      </c>
      <c r="E1081" t="s">
        <v>76</v>
      </c>
      <c r="F1081" t="s">
        <v>79</v>
      </c>
      <c r="G1081" t="s">
        <v>29</v>
      </c>
      <c r="H1081" t="s">
        <v>62</v>
      </c>
      <c r="I1081" t="s">
        <v>17</v>
      </c>
      <c r="J1081" t="s">
        <v>87</v>
      </c>
      <c r="K1081" t="s">
        <v>19</v>
      </c>
      <c r="L1081" t="s">
        <v>23</v>
      </c>
      <c r="M1081" s="20">
        <f>VLOOKUP(Table3[[#This Row],[Condition]],$O$8:$P$28,2)</f>
        <v>11</v>
      </c>
      <c r="N1081" s="10"/>
      <c r="O1081" s="10"/>
    </row>
    <row r="1082" spans="1:15">
      <c r="A1082" s="4">
        <v>43722.958333333336</v>
      </c>
      <c r="B1082">
        <v>14</v>
      </c>
      <c r="C1082">
        <v>23</v>
      </c>
      <c r="D1082">
        <v>75</v>
      </c>
      <c r="E1082" t="s">
        <v>76</v>
      </c>
      <c r="F1082" t="s">
        <v>14</v>
      </c>
      <c r="G1082" t="s">
        <v>75</v>
      </c>
      <c r="H1082" t="s">
        <v>16</v>
      </c>
      <c r="I1082" t="s">
        <v>17</v>
      </c>
      <c r="J1082" t="s">
        <v>87</v>
      </c>
      <c r="K1082" t="s">
        <v>19</v>
      </c>
      <c r="L1082" t="s">
        <v>23</v>
      </c>
      <c r="M1082" s="20">
        <f>VLOOKUP(Table3[[#This Row],[Condition]],$O$8:$P$28,2)</f>
        <v>11</v>
      </c>
      <c r="N1082" s="10"/>
      <c r="O1082" s="10"/>
    </row>
    <row r="1083" spans="1:15">
      <c r="A1083" s="4">
        <v>43723</v>
      </c>
      <c r="B1083">
        <v>15</v>
      </c>
      <c r="C1083">
        <v>0</v>
      </c>
      <c r="D1083">
        <v>76</v>
      </c>
      <c r="E1083" t="s">
        <v>76</v>
      </c>
      <c r="F1083" t="s">
        <v>79</v>
      </c>
      <c r="G1083" t="s">
        <v>29</v>
      </c>
      <c r="H1083" t="s">
        <v>62</v>
      </c>
      <c r="I1083" t="s">
        <v>17</v>
      </c>
      <c r="J1083" t="s">
        <v>198</v>
      </c>
      <c r="K1083" t="s">
        <v>19</v>
      </c>
      <c r="L1083" t="s">
        <v>23</v>
      </c>
      <c r="M1083" s="20">
        <f>VLOOKUP(Table3[[#This Row],[Condition]],$O$8:$P$28,2)</f>
        <v>11</v>
      </c>
      <c r="N1083" s="10"/>
      <c r="O1083" s="10"/>
    </row>
    <row r="1084" spans="1:15">
      <c r="A1084" s="4">
        <v>43723.041666666664</v>
      </c>
      <c r="B1084">
        <v>15</v>
      </c>
      <c r="C1084">
        <v>1</v>
      </c>
      <c r="D1084">
        <v>75</v>
      </c>
      <c r="E1084" t="s">
        <v>81</v>
      </c>
      <c r="F1084" t="s">
        <v>25</v>
      </c>
      <c r="G1084" t="s">
        <v>75</v>
      </c>
      <c r="H1084" t="s">
        <v>62</v>
      </c>
      <c r="I1084" t="s">
        <v>17</v>
      </c>
      <c r="J1084" t="s">
        <v>87</v>
      </c>
      <c r="K1084" t="s">
        <v>19</v>
      </c>
      <c r="L1084" t="s">
        <v>23</v>
      </c>
      <c r="M1084" s="20">
        <f>VLOOKUP(Table3[[#This Row],[Condition]],$O$8:$P$28,2)</f>
        <v>11</v>
      </c>
      <c r="N1084" s="10"/>
      <c r="O1084" s="10"/>
    </row>
    <row r="1085" spans="1:15">
      <c r="A1085" s="4">
        <v>43723.083333333336</v>
      </c>
      <c r="B1085">
        <v>15</v>
      </c>
      <c r="C1085">
        <v>2</v>
      </c>
      <c r="D1085">
        <v>75</v>
      </c>
      <c r="E1085" t="s">
        <v>81</v>
      </c>
      <c r="F1085" t="s">
        <v>25</v>
      </c>
      <c r="G1085" t="s">
        <v>34</v>
      </c>
      <c r="H1085" t="s">
        <v>17</v>
      </c>
      <c r="I1085" t="s">
        <v>17</v>
      </c>
      <c r="J1085" t="s">
        <v>87</v>
      </c>
      <c r="K1085" t="s">
        <v>19</v>
      </c>
      <c r="L1085" t="s">
        <v>23</v>
      </c>
      <c r="M1085" s="20">
        <f>VLOOKUP(Table3[[#This Row],[Condition]],$O$8:$P$28,2)</f>
        <v>11</v>
      </c>
      <c r="N1085" s="10"/>
      <c r="O1085" s="10"/>
    </row>
    <row r="1086" spans="1:15">
      <c r="A1086" s="4">
        <v>43723.125</v>
      </c>
      <c r="B1086">
        <v>15</v>
      </c>
      <c r="C1086">
        <v>3</v>
      </c>
      <c r="D1086">
        <v>75</v>
      </c>
      <c r="E1086" t="s">
        <v>81</v>
      </c>
      <c r="F1086" t="s">
        <v>25</v>
      </c>
      <c r="G1086" t="s">
        <v>34</v>
      </c>
      <c r="H1086" t="s">
        <v>17</v>
      </c>
      <c r="I1086" t="s">
        <v>17</v>
      </c>
      <c r="J1086" t="s">
        <v>87</v>
      </c>
      <c r="K1086" t="s">
        <v>19</v>
      </c>
      <c r="L1086" t="s">
        <v>23</v>
      </c>
      <c r="M1086" s="20">
        <f>VLOOKUP(Table3[[#This Row],[Condition]],$O$8:$P$28,2)</f>
        <v>11</v>
      </c>
      <c r="N1086" s="10"/>
      <c r="O1086" s="10"/>
    </row>
    <row r="1087" spans="1:15">
      <c r="A1087" s="4">
        <v>43723.166666666664</v>
      </c>
      <c r="B1087">
        <v>15</v>
      </c>
      <c r="C1087">
        <v>4</v>
      </c>
      <c r="D1087">
        <v>76</v>
      </c>
      <c r="E1087" t="s">
        <v>76</v>
      </c>
      <c r="F1087" t="s">
        <v>79</v>
      </c>
      <c r="G1087" t="s">
        <v>44</v>
      </c>
      <c r="H1087" t="s">
        <v>52</v>
      </c>
      <c r="I1087" t="s">
        <v>17</v>
      </c>
      <c r="J1087" t="s">
        <v>198</v>
      </c>
      <c r="K1087" t="s">
        <v>19</v>
      </c>
      <c r="L1087" t="s">
        <v>23</v>
      </c>
      <c r="M1087" s="20">
        <f>VLOOKUP(Table3[[#This Row],[Condition]],$O$8:$P$28,2)</f>
        <v>11</v>
      </c>
      <c r="N1087" s="10"/>
      <c r="O1087" s="10"/>
    </row>
    <row r="1088" spans="1:15">
      <c r="A1088" s="4">
        <v>43723.208333333336</v>
      </c>
      <c r="B1088">
        <v>15</v>
      </c>
      <c r="C1088">
        <v>5</v>
      </c>
      <c r="D1088">
        <v>75</v>
      </c>
      <c r="E1088" t="s">
        <v>76</v>
      </c>
      <c r="F1088" t="s">
        <v>14</v>
      </c>
      <c r="G1088" t="s">
        <v>115</v>
      </c>
      <c r="H1088" t="s">
        <v>26</v>
      </c>
      <c r="I1088" t="s">
        <v>17</v>
      </c>
      <c r="J1088" t="s">
        <v>198</v>
      </c>
      <c r="K1088" t="s">
        <v>19</v>
      </c>
      <c r="L1088" t="s">
        <v>20</v>
      </c>
      <c r="M1088" s="20">
        <f>VLOOKUP(Table3[[#This Row],[Condition]],$O$8:$P$28,2)</f>
        <v>13</v>
      </c>
      <c r="N1088" s="10"/>
      <c r="O1088" s="10"/>
    </row>
    <row r="1089" spans="1:15">
      <c r="A1089" s="4">
        <v>43723.25</v>
      </c>
      <c r="B1089">
        <v>15</v>
      </c>
      <c r="C1089">
        <v>6</v>
      </c>
      <c r="D1089">
        <v>74</v>
      </c>
      <c r="E1089" t="s">
        <v>76</v>
      </c>
      <c r="F1089" t="s">
        <v>98</v>
      </c>
      <c r="G1089" t="s">
        <v>44</v>
      </c>
      <c r="H1089" t="s">
        <v>62</v>
      </c>
      <c r="I1089" t="s">
        <v>17</v>
      </c>
      <c r="J1089" t="s">
        <v>196</v>
      </c>
      <c r="K1089" t="s">
        <v>19</v>
      </c>
      <c r="L1089" t="s">
        <v>20</v>
      </c>
      <c r="M1089" s="20">
        <f>VLOOKUP(Table3[[#This Row],[Condition]],$O$8:$P$28,2)</f>
        <v>13</v>
      </c>
      <c r="N1089" s="10"/>
      <c r="O1089" s="10"/>
    </row>
    <row r="1090" spans="1:15">
      <c r="A1090" s="4">
        <v>43723.291666666664</v>
      </c>
      <c r="B1090">
        <v>15</v>
      </c>
      <c r="C1090">
        <v>7</v>
      </c>
      <c r="D1090">
        <v>77</v>
      </c>
      <c r="E1090" t="s">
        <v>60</v>
      </c>
      <c r="F1090" t="s">
        <v>67</v>
      </c>
      <c r="G1090" t="s">
        <v>33</v>
      </c>
      <c r="H1090" t="s">
        <v>45</v>
      </c>
      <c r="I1090" t="s">
        <v>17</v>
      </c>
      <c r="J1090" t="s">
        <v>196</v>
      </c>
      <c r="K1090" t="s">
        <v>19</v>
      </c>
      <c r="L1090" t="s">
        <v>20</v>
      </c>
      <c r="M1090" s="20">
        <f>VLOOKUP(Table3[[#This Row],[Condition]],$O$8:$P$28,2)</f>
        <v>13</v>
      </c>
      <c r="N1090" s="10"/>
      <c r="O1090" s="10"/>
    </row>
    <row r="1091" spans="1:15">
      <c r="A1091" s="4">
        <v>43723.333333333336</v>
      </c>
      <c r="B1091">
        <v>15</v>
      </c>
      <c r="C1091">
        <v>8</v>
      </c>
      <c r="D1091">
        <v>80</v>
      </c>
      <c r="E1091" t="s">
        <v>168</v>
      </c>
      <c r="F1091" t="s">
        <v>191</v>
      </c>
      <c r="G1091" t="s">
        <v>44</v>
      </c>
      <c r="H1091" t="s">
        <v>45</v>
      </c>
      <c r="I1091" t="s">
        <v>17</v>
      </c>
      <c r="J1091" t="s">
        <v>200</v>
      </c>
      <c r="K1091" t="s">
        <v>19</v>
      </c>
      <c r="L1091" t="s">
        <v>20</v>
      </c>
      <c r="M1091" s="20">
        <f>VLOOKUP(Table3[[#This Row],[Condition]],$O$8:$P$28,2)</f>
        <v>13</v>
      </c>
      <c r="N1091" s="10"/>
      <c r="O1091" s="10"/>
    </row>
    <row r="1092" spans="1:15">
      <c r="A1092" s="4">
        <v>43723.375</v>
      </c>
      <c r="B1092">
        <v>15</v>
      </c>
      <c r="C1092">
        <v>9</v>
      </c>
      <c r="D1092">
        <v>80</v>
      </c>
      <c r="E1092" t="s">
        <v>140</v>
      </c>
      <c r="F1092" t="s">
        <v>91</v>
      </c>
      <c r="G1092" t="s">
        <v>33</v>
      </c>
      <c r="H1092" t="s">
        <v>49</v>
      </c>
      <c r="I1092" t="s">
        <v>17</v>
      </c>
      <c r="J1092" t="s">
        <v>200</v>
      </c>
      <c r="K1092" t="s">
        <v>19</v>
      </c>
      <c r="L1092" t="s">
        <v>20</v>
      </c>
      <c r="M1092" s="20">
        <f>VLOOKUP(Table3[[#This Row],[Condition]],$O$8:$P$28,2)</f>
        <v>13</v>
      </c>
      <c r="N1092" s="10"/>
      <c r="O1092" s="10"/>
    </row>
    <row r="1093" spans="1:15">
      <c r="A1093" s="4">
        <v>43723.416666666664</v>
      </c>
      <c r="B1093">
        <v>15</v>
      </c>
      <c r="C1093">
        <v>10</v>
      </c>
      <c r="D1093">
        <v>83</v>
      </c>
      <c r="E1093" t="s">
        <v>120</v>
      </c>
      <c r="F1093" t="s">
        <v>162</v>
      </c>
      <c r="G1093" t="s">
        <v>33</v>
      </c>
      <c r="H1093" t="s">
        <v>49</v>
      </c>
      <c r="I1093" t="s">
        <v>17</v>
      </c>
      <c r="J1093" t="s">
        <v>197</v>
      </c>
      <c r="K1093" t="s">
        <v>19</v>
      </c>
      <c r="L1093" t="s">
        <v>30</v>
      </c>
      <c r="M1093" s="20">
        <f>VLOOKUP(Table3[[#This Row],[Condition]],$O$8:$P$28,2)</f>
        <v>17</v>
      </c>
      <c r="N1093" s="10"/>
      <c r="O1093" s="10"/>
    </row>
    <row r="1094" spans="1:15">
      <c r="A1094" s="4">
        <v>43723.458333333336</v>
      </c>
      <c r="B1094">
        <v>15</v>
      </c>
      <c r="C1094">
        <v>11</v>
      </c>
      <c r="D1094">
        <v>85</v>
      </c>
      <c r="E1094" t="s">
        <v>164</v>
      </c>
      <c r="F1094" t="s">
        <v>141</v>
      </c>
      <c r="G1094" t="s">
        <v>44</v>
      </c>
      <c r="H1094" t="s">
        <v>26</v>
      </c>
      <c r="I1094" t="s">
        <v>17</v>
      </c>
      <c r="J1094" t="s">
        <v>87</v>
      </c>
      <c r="K1094" t="s">
        <v>19</v>
      </c>
      <c r="L1094" t="s">
        <v>30</v>
      </c>
      <c r="M1094" s="20">
        <f>VLOOKUP(Table3[[#This Row],[Condition]],$O$8:$P$28,2)</f>
        <v>17</v>
      </c>
      <c r="N1094" s="10"/>
      <c r="O1094" s="10"/>
    </row>
    <row r="1095" spans="1:15">
      <c r="A1095" s="4">
        <v>43723.5</v>
      </c>
      <c r="B1095">
        <v>15</v>
      </c>
      <c r="C1095">
        <v>12</v>
      </c>
      <c r="D1095">
        <v>88</v>
      </c>
      <c r="E1095" t="s">
        <v>174</v>
      </c>
      <c r="F1095" t="s">
        <v>124</v>
      </c>
      <c r="G1095" t="s">
        <v>92</v>
      </c>
      <c r="H1095" t="s">
        <v>41</v>
      </c>
      <c r="I1095" t="s">
        <v>17</v>
      </c>
      <c r="J1095" t="s">
        <v>88</v>
      </c>
      <c r="K1095" t="s">
        <v>19</v>
      </c>
      <c r="L1095" t="s">
        <v>36</v>
      </c>
      <c r="M1095" s="20">
        <f>VLOOKUP(Table3[[#This Row],[Condition]],$O$8:$P$28,2)</f>
        <v>21</v>
      </c>
      <c r="N1095" s="10"/>
      <c r="O1095" s="10"/>
    </row>
    <row r="1096" spans="1:15">
      <c r="A1096" s="4">
        <v>43723.541666666664</v>
      </c>
      <c r="B1096">
        <v>15</v>
      </c>
      <c r="C1096">
        <v>13</v>
      </c>
      <c r="D1096">
        <v>88</v>
      </c>
      <c r="E1096" t="s">
        <v>171</v>
      </c>
      <c r="F1096" t="s">
        <v>165</v>
      </c>
      <c r="G1096" t="s">
        <v>33</v>
      </c>
      <c r="H1096" t="s">
        <v>45</v>
      </c>
      <c r="I1096" t="s">
        <v>17</v>
      </c>
      <c r="J1096" t="s">
        <v>83</v>
      </c>
      <c r="K1096" t="s">
        <v>19</v>
      </c>
      <c r="L1096" t="s">
        <v>36</v>
      </c>
      <c r="M1096" s="20">
        <f>VLOOKUP(Table3[[#This Row],[Condition]],$O$8:$P$28,2)</f>
        <v>21</v>
      </c>
      <c r="N1096" s="10"/>
      <c r="O1096" s="10"/>
    </row>
    <row r="1097" spans="1:15">
      <c r="A1097" s="4">
        <v>43723.583333333336</v>
      </c>
      <c r="B1097">
        <v>15</v>
      </c>
      <c r="C1097">
        <v>14</v>
      </c>
      <c r="D1097">
        <v>88</v>
      </c>
      <c r="E1097" t="s">
        <v>178</v>
      </c>
      <c r="F1097" t="s">
        <v>172</v>
      </c>
      <c r="G1097" t="s">
        <v>39</v>
      </c>
      <c r="H1097" t="s">
        <v>16</v>
      </c>
      <c r="I1097" t="s">
        <v>17</v>
      </c>
      <c r="J1097" t="s">
        <v>85</v>
      </c>
      <c r="K1097" t="s">
        <v>19</v>
      </c>
      <c r="L1097" t="s">
        <v>36</v>
      </c>
      <c r="M1097" s="20">
        <f>VLOOKUP(Table3[[#This Row],[Condition]],$O$8:$P$28,2)</f>
        <v>21</v>
      </c>
      <c r="N1097" s="10"/>
      <c r="O1097" s="10"/>
    </row>
    <row r="1098" spans="1:15">
      <c r="A1098" s="4">
        <v>43723.625</v>
      </c>
      <c r="B1098">
        <v>15</v>
      </c>
      <c r="C1098">
        <v>15</v>
      </c>
      <c r="D1098">
        <v>89</v>
      </c>
      <c r="E1098" t="s">
        <v>182</v>
      </c>
      <c r="F1098" t="s">
        <v>226</v>
      </c>
      <c r="G1098" t="s">
        <v>44</v>
      </c>
      <c r="H1098" t="s">
        <v>62</v>
      </c>
      <c r="I1098" t="s">
        <v>17</v>
      </c>
      <c r="J1098" t="s">
        <v>46</v>
      </c>
      <c r="K1098" t="s">
        <v>19</v>
      </c>
      <c r="L1098" t="s">
        <v>36</v>
      </c>
      <c r="M1098" s="20">
        <f>VLOOKUP(Table3[[#This Row],[Condition]],$O$8:$P$28,2)</f>
        <v>21</v>
      </c>
      <c r="N1098" s="10"/>
      <c r="O1098" s="10"/>
    </row>
    <row r="1099" spans="1:15">
      <c r="A1099" s="4">
        <v>43723.666666666664</v>
      </c>
      <c r="B1099">
        <v>15</v>
      </c>
      <c r="C1099">
        <v>16</v>
      </c>
      <c r="D1099">
        <v>87</v>
      </c>
      <c r="E1099" t="s">
        <v>227</v>
      </c>
      <c r="F1099" t="s">
        <v>228</v>
      </c>
      <c r="G1099" t="s">
        <v>115</v>
      </c>
      <c r="H1099" t="s">
        <v>16</v>
      </c>
      <c r="I1099" t="s">
        <v>17</v>
      </c>
      <c r="J1099" t="s">
        <v>46</v>
      </c>
      <c r="K1099" t="s">
        <v>19</v>
      </c>
      <c r="L1099" t="s">
        <v>36</v>
      </c>
      <c r="M1099" s="20">
        <f>VLOOKUP(Table3[[#This Row],[Condition]],$O$8:$P$28,2)</f>
        <v>21</v>
      </c>
      <c r="N1099" s="10"/>
      <c r="O1099" s="10"/>
    </row>
    <row r="1100" spans="1:15">
      <c r="A1100" s="4">
        <v>43723.708333333336</v>
      </c>
      <c r="B1100">
        <v>15</v>
      </c>
      <c r="C1100">
        <v>17</v>
      </c>
      <c r="D1100">
        <v>84</v>
      </c>
      <c r="E1100" t="s">
        <v>178</v>
      </c>
      <c r="F1100" t="s">
        <v>167</v>
      </c>
      <c r="G1100" t="s">
        <v>33</v>
      </c>
      <c r="H1100" t="s">
        <v>16</v>
      </c>
      <c r="I1100" t="s">
        <v>17</v>
      </c>
      <c r="J1100" t="s">
        <v>42</v>
      </c>
      <c r="K1100" t="s">
        <v>19</v>
      </c>
      <c r="L1100" t="s">
        <v>36</v>
      </c>
      <c r="M1100" s="20">
        <f>VLOOKUP(Table3[[#This Row],[Condition]],$O$8:$P$28,2)</f>
        <v>21</v>
      </c>
      <c r="N1100" s="10"/>
      <c r="O1100" s="10"/>
    </row>
    <row r="1101" spans="1:15">
      <c r="A1101" s="4">
        <v>43723.75</v>
      </c>
      <c r="B1101">
        <v>15</v>
      </c>
      <c r="C1101">
        <v>18</v>
      </c>
      <c r="D1101">
        <v>80</v>
      </c>
      <c r="E1101" t="s">
        <v>164</v>
      </c>
      <c r="F1101" t="s">
        <v>54</v>
      </c>
      <c r="G1101" t="s">
        <v>33</v>
      </c>
      <c r="H1101" t="s">
        <v>26</v>
      </c>
      <c r="I1101" t="s">
        <v>17</v>
      </c>
      <c r="J1101" t="s">
        <v>42</v>
      </c>
      <c r="K1101" t="s">
        <v>19</v>
      </c>
      <c r="L1101" t="s">
        <v>36</v>
      </c>
      <c r="M1101" s="20">
        <f>VLOOKUP(Table3[[#This Row],[Condition]],$O$8:$P$28,2)</f>
        <v>21</v>
      </c>
      <c r="N1101" s="10"/>
      <c r="O1101" s="10"/>
    </row>
    <row r="1102" spans="1:15">
      <c r="A1102" s="4">
        <v>43723.791666666664</v>
      </c>
      <c r="B1102">
        <v>15</v>
      </c>
      <c r="C1102">
        <v>19</v>
      </c>
      <c r="D1102">
        <v>77</v>
      </c>
      <c r="E1102" t="s">
        <v>60</v>
      </c>
      <c r="F1102" t="s">
        <v>67</v>
      </c>
      <c r="G1102" t="s">
        <v>71</v>
      </c>
      <c r="H1102" t="s">
        <v>16</v>
      </c>
      <c r="I1102" t="s">
        <v>17</v>
      </c>
      <c r="J1102" t="s">
        <v>46</v>
      </c>
      <c r="K1102" t="s">
        <v>19</v>
      </c>
      <c r="L1102" t="s">
        <v>36</v>
      </c>
      <c r="M1102" s="20">
        <f>VLOOKUP(Table3[[#This Row],[Condition]],$O$8:$P$28,2)</f>
        <v>21</v>
      </c>
      <c r="N1102" s="10"/>
      <c r="O1102" s="10"/>
    </row>
    <row r="1103" spans="1:15">
      <c r="A1103" s="4">
        <v>43723.833333333336</v>
      </c>
      <c r="B1103">
        <v>15</v>
      </c>
      <c r="C1103">
        <v>20</v>
      </c>
      <c r="D1103">
        <v>76</v>
      </c>
      <c r="E1103" t="s">
        <v>140</v>
      </c>
      <c r="F1103" t="s">
        <v>67</v>
      </c>
      <c r="G1103" t="s">
        <v>34</v>
      </c>
      <c r="H1103" t="s">
        <v>17</v>
      </c>
      <c r="I1103" t="s">
        <v>17</v>
      </c>
      <c r="J1103" t="s">
        <v>85</v>
      </c>
      <c r="K1103" t="s">
        <v>19</v>
      </c>
      <c r="L1103" t="s">
        <v>36</v>
      </c>
      <c r="M1103" s="20">
        <f>VLOOKUP(Table3[[#This Row],[Condition]],$O$8:$P$28,2)</f>
        <v>21</v>
      </c>
      <c r="N1103" s="10"/>
      <c r="O1103" s="10"/>
    </row>
    <row r="1104" spans="1:15">
      <c r="A1104" s="4">
        <v>43723.875</v>
      </c>
      <c r="B1104">
        <v>15</v>
      </c>
      <c r="C1104">
        <v>21</v>
      </c>
      <c r="D1104">
        <v>75</v>
      </c>
      <c r="E1104" t="s">
        <v>60</v>
      </c>
      <c r="F1104" t="s">
        <v>40</v>
      </c>
      <c r="G1104" t="s">
        <v>34</v>
      </c>
      <c r="H1104" t="s">
        <v>17</v>
      </c>
      <c r="I1104" t="s">
        <v>17</v>
      </c>
      <c r="J1104" t="s">
        <v>85</v>
      </c>
      <c r="K1104" t="s">
        <v>19</v>
      </c>
      <c r="L1104" t="s">
        <v>36</v>
      </c>
      <c r="M1104" s="20">
        <f>VLOOKUP(Table3[[#This Row],[Condition]],$O$8:$P$28,2)</f>
        <v>21</v>
      </c>
      <c r="N1104" s="10"/>
      <c r="O1104" s="10"/>
    </row>
    <row r="1105" spans="1:15">
      <c r="A1105" s="4">
        <v>43723.916666666664</v>
      </c>
      <c r="B1105">
        <v>15</v>
      </c>
      <c r="C1105">
        <v>22</v>
      </c>
      <c r="D1105">
        <v>73</v>
      </c>
      <c r="E1105" t="s">
        <v>140</v>
      </c>
      <c r="F1105" t="s">
        <v>73</v>
      </c>
      <c r="G1105" t="s">
        <v>21</v>
      </c>
      <c r="H1105" t="s">
        <v>41</v>
      </c>
      <c r="I1105" t="s">
        <v>17</v>
      </c>
      <c r="J1105" t="s">
        <v>85</v>
      </c>
      <c r="K1105" t="s">
        <v>19</v>
      </c>
      <c r="L1105" t="s">
        <v>36</v>
      </c>
      <c r="M1105" s="20">
        <f>VLOOKUP(Table3[[#This Row],[Condition]],$O$8:$P$28,2)</f>
        <v>21</v>
      </c>
      <c r="N1105" s="10"/>
      <c r="O1105" s="10"/>
    </row>
    <row r="1106" spans="1:15">
      <c r="A1106" s="4">
        <v>43723.958333333336</v>
      </c>
      <c r="B1106">
        <v>15</v>
      </c>
      <c r="C1106">
        <v>23</v>
      </c>
      <c r="D1106">
        <v>72</v>
      </c>
      <c r="E1106" t="s">
        <v>140</v>
      </c>
      <c r="F1106" t="s">
        <v>74</v>
      </c>
      <c r="G1106" t="s">
        <v>29</v>
      </c>
      <c r="H1106" t="s">
        <v>41</v>
      </c>
      <c r="I1106" t="s">
        <v>17</v>
      </c>
      <c r="J1106" t="s">
        <v>46</v>
      </c>
      <c r="K1106" t="s">
        <v>19</v>
      </c>
      <c r="L1106" t="s">
        <v>36</v>
      </c>
      <c r="M1106" s="20">
        <f>VLOOKUP(Table3[[#This Row],[Condition]],$O$8:$P$28,2)</f>
        <v>21</v>
      </c>
      <c r="N1106" s="10"/>
      <c r="O1106" s="10"/>
    </row>
    <row r="1107" spans="1:15">
      <c r="A1107" s="4">
        <v>43724</v>
      </c>
      <c r="B1107">
        <v>16</v>
      </c>
      <c r="C1107">
        <v>0</v>
      </c>
      <c r="D1107">
        <v>71</v>
      </c>
      <c r="E1107" t="s">
        <v>168</v>
      </c>
      <c r="F1107" t="s">
        <v>195</v>
      </c>
      <c r="G1107" t="s">
        <v>34</v>
      </c>
      <c r="H1107" t="s">
        <v>17</v>
      </c>
      <c r="I1107" t="s">
        <v>17</v>
      </c>
      <c r="J1107" t="s">
        <v>46</v>
      </c>
      <c r="K1107" t="s">
        <v>19</v>
      </c>
      <c r="L1107" t="s">
        <v>30</v>
      </c>
      <c r="M1107" s="20">
        <f>VLOOKUP(Table3[[#This Row],[Condition]],$O$8:$P$28,2)</f>
        <v>17</v>
      </c>
      <c r="N1107" s="10"/>
      <c r="O1107" s="10"/>
    </row>
    <row r="1108" spans="1:15">
      <c r="A1108" s="4">
        <v>43724.041666666664</v>
      </c>
      <c r="B1108">
        <v>16</v>
      </c>
      <c r="C1108">
        <v>1</v>
      </c>
      <c r="D1108">
        <v>70</v>
      </c>
      <c r="E1108" t="s">
        <v>60</v>
      </c>
      <c r="F1108" t="s">
        <v>136</v>
      </c>
      <c r="G1108" t="s">
        <v>29</v>
      </c>
      <c r="H1108" t="s">
        <v>41</v>
      </c>
      <c r="I1108" t="s">
        <v>17</v>
      </c>
      <c r="J1108" t="s">
        <v>95</v>
      </c>
      <c r="K1108" t="s">
        <v>19</v>
      </c>
      <c r="L1108" t="s">
        <v>36</v>
      </c>
      <c r="M1108" s="20">
        <f>VLOOKUP(Table3[[#This Row],[Condition]],$O$8:$P$28,2)</f>
        <v>21</v>
      </c>
      <c r="N1108" s="10"/>
      <c r="O1108" s="10"/>
    </row>
    <row r="1109" spans="1:15">
      <c r="A1109" s="4">
        <v>43724.083333333336</v>
      </c>
      <c r="B1109">
        <v>16</v>
      </c>
      <c r="C1109">
        <v>2</v>
      </c>
      <c r="D1109">
        <v>69</v>
      </c>
      <c r="E1109" t="s">
        <v>140</v>
      </c>
      <c r="F1109" t="s">
        <v>136</v>
      </c>
      <c r="G1109" t="s">
        <v>34</v>
      </c>
      <c r="H1109" t="s">
        <v>17</v>
      </c>
      <c r="I1109" t="s">
        <v>17</v>
      </c>
      <c r="J1109" t="s">
        <v>95</v>
      </c>
      <c r="K1109" t="s">
        <v>19</v>
      </c>
      <c r="L1109" t="s">
        <v>30</v>
      </c>
      <c r="M1109" s="20">
        <f>VLOOKUP(Table3[[#This Row],[Condition]],$O$8:$P$28,2)</f>
        <v>17</v>
      </c>
      <c r="N1109" s="10"/>
      <c r="O1109" s="10"/>
    </row>
    <row r="1110" spans="1:15">
      <c r="A1110" s="4">
        <v>43724.125</v>
      </c>
      <c r="B1110">
        <v>16</v>
      </c>
      <c r="C1110">
        <v>3</v>
      </c>
      <c r="D1110">
        <v>69</v>
      </c>
      <c r="E1110" t="s">
        <v>60</v>
      </c>
      <c r="F1110" t="s">
        <v>160</v>
      </c>
      <c r="G1110" t="s">
        <v>34</v>
      </c>
      <c r="H1110" t="s">
        <v>17</v>
      </c>
      <c r="I1110" t="s">
        <v>17</v>
      </c>
      <c r="J1110" t="s">
        <v>95</v>
      </c>
      <c r="K1110" t="s">
        <v>19</v>
      </c>
      <c r="L1110" t="s">
        <v>30</v>
      </c>
      <c r="M1110" s="20">
        <f>VLOOKUP(Table3[[#This Row],[Condition]],$O$8:$P$28,2)</f>
        <v>17</v>
      </c>
      <c r="N1110" s="10"/>
      <c r="O1110" s="10"/>
    </row>
    <row r="1111" spans="1:15">
      <c r="A1111" s="4">
        <v>43724.166666666664</v>
      </c>
      <c r="B1111">
        <v>16</v>
      </c>
      <c r="C1111">
        <v>4</v>
      </c>
      <c r="D1111">
        <v>69</v>
      </c>
      <c r="E1111" t="s">
        <v>60</v>
      </c>
      <c r="F1111" t="s">
        <v>160</v>
      </c>
      <c r="G1111" t="s">
        <v>34</v>
      </c>
      <c r="H1111" t="s">
        <v>17</v>
      </c>
      <c r="I1111" t="s">
        <v>17</v>
      </c>
      <c r="J1111" t="s">
        <v>95</v>
      </c>
      <c r="K1111" t="s">
        <v>19</v>
      </c>
      <c r="L1111" t="s">
        <v>20</v>
      </c>
      <c r="M1111" s="20">
        <f>VLOOKUP(Table3[[#This Row],[Condition]],$O$8:$P$28,2)</f>
        <v>13</v>
      </c>
      <c r="N1111" s="10"/>
      <c r="O1111" s="10"/>
    </row>
    <row r="1112" spans="1:15">
      <c r="A1112" s="4">
        <v>43724.208333333336</v>
      </c>
      <c r="B1112">
        <v>16</v>
      </c>
      <c r="C1112">
        <v>5</v>
      </c>
      <c r="D1112">
        <v>68</v>
      </c>
      <c r="E1112" t="s">
        <v>60</v>
      </c>
      <c r="F1112" t="s">
        <v>25</v>
      </c>
      <c r="G1112" t="s">
        <v>34</v>
      </c>
      <c r="H1112" t="s">
        <v>17</v>
      </c>
      <c r="I1112" t="s">
        <v>17</v>
      </c>
      <c r="J1112" t="s">
        <v>95</v>
      </c>
      <c r="K1112" t="s">
        <v>19</v>
      </c>
      <c r="L1112" t="s">
        <v>36</v>
      </c>
      <c r="M1112" s="20">
        <f>VLOOKUP(Table3[[#This Row],[Condition]],$O$8:$P$28,2)</f>
        <v>21</v>
      </c>
      <c r="N1112" s="10"/>
      <c r="O1112" s="10"/>
    </row>
    <row r="1113" spans="1:15">
      <c r="A1113" s="4">
        <v>43724.25</v>
      </c>
      <c r="B1113">
        <v>16</v>
      </c>
      <c r="C1113">
        <v>6</v>
      </c>
      <c r="D1113">
        <v>70</v>
      </c>
      <c r="E1113" t="s">
        <v>50</v>
      </c>
      <c r="F1113" t="s">
        <v>28</v>
      </c>
      <c r="G1113" t="s">
        <v>75</v>
      </c>
      <c r="H1113" t="s">
        <v>41</v>
      </c>
      <c r="I1113" t="s">
        <v>17</v>
      </c>
      <c r="J1113" t="s">
        <v>95</v>
      </c>
      <c r="K1113" t="s">
        <v>19</v>
      </c>
      <c r="L1113" t="s">
        <v>36</v>
      </c>
      <c r="M1113" s="20">
        <f>VLOOKUP(Table3[[#This Row],[Condition]],$O$8:$P$28,2)</f>
        <v>21</v>
      </c>
      <c r="N1113" s="10"/>
      <c r="O1113" s="10"/>
    </row>
    <row r="1114" spans="1:15">
      <c r="A1114" s="4">
        <v>43724.291666666664</v>
      </c>
      <c r="B1114">
        <v>16</v>
      </c>
      <c r="C1114">
        <v>7</v>
      </c>
      <c r="D1114">
        <v>74</v>
      </c>
      <c r="E1114" t="s">
        <v>32</v>
      </c>
      <c r="F1114" t="s">
        <v>79</v>
      </c>
      <c r="G1114" t="s">
        <v>64</v>
      </c>
      <c r="H1114" t="s">
        <v>41</v>
      </c>
      <c r="I1114" t="s">
        <v>17</v>
      </c>
      <c r="J1114" t="s">
        <v>95</v>
      </c>
      <c r="K1114" t="s">
        <v>19</v>
      </c>
      <c r="L1114" t="s">
        <v>36</v>
      </c>
      <c r="M1114" s="20">
        <f>VLOOKUP(Table3[[#This Row],[Condition]],$O$8:$P$28,2)</f>
        <v>21</v>
      </c>
      <c r="N1114" s="10"/>
      <c r="O1114" s="10"/>
    </row>
    <row r="1115" spans="1:15">
      <c r="A1115" s="4">
        <v>43724.333333333336</v>
      </c>
      <c r="B1115">
        <v>16</v>
      </c>
      <c r="C1115">
        <v>8</v>
      </c>
      <c r="D1115">
        <v>78</v>
      </c>
      <c r="E1115" t="s">
        <v>60</v>
      </c>
      <c r="F1115" t="s">
        <v>43</v>
      </c>
      <c r="G1115" t="s">
        <v>68</v>
      </c>
      <c r="H1115" t="s">
        <v>26</v>
      </c>
      <c r="I1115" t="s">
        <v>17</v>
      </c>
      <c r="J1115" t="s">
        <v>95</v>
      </c>
      <c r="K1115" t="s">
        <v>19</v>
      </c>
      <c r="L1115" t="s">
        <v>36</v>
      </c>
      <c r="M1115" s="20">
        <f>VLOOKUP(Table3[[#This Row],[Condition]],$O$8:$P$28,2)</f>
        <v>21</v>
      </c>
      <c r="N1115" s="10"/>
      <c r="O1115" s="10"/>
    </row>
    <row r="1116" spans="1:15">
      <c r="A1116" s="4">
        <v>43724.375</v>
      </c>
      <c r="B1116">
        <v>16</v>
      </c>
      <c r="C1116">
        <v>9</v>
      </c>
      <c r="D1116">
        <v>81</v>
      </c>
      <c r="E1116" t="s">
        <v>50</v>
      </c>
      <c r="F1116" t="s">
        <v>43</v>
      </c>
      <c r="G1116" t="s">
        <v>75</v>
      </c>
      <c r="H1116" t="s">
        <v>62</v>
      </c>
      <c r="I1116" t="s">
        <v>17</v>
      </c>
      <c r="J1116" t="s">
        <v>95</v>
      </c>
      <c r="K1116" t="s">
        <v>19</v>
      </c>
      <c r="L1116" t="s">
        <v>20</v>
      </c>
      <c r="M1116" s="20">
        <f>VLOOKUP(Table3[[#This Row],[Condition]],$O$8:$P$28,2)</f>
        <v>13</v>
      </c>
      <c r="N1116" s="10"/>
      <c r="O1116" s="10"/>
    </row>
    <row r="1117" spans="1:15">
      <c r="A1117" s="4">
        <v>43724.416666666664</v>
      </c>
      <c r="B1117">
        <v>16</v>
      </c>
      <c r="C1117">
        <v>10</v>
      </c>
      <c r="D1117">
        <v>83</v>
      </c>
      <c r="E1117" t="s">
        <v>50</v>
      </c>
      <c r="F1117" t="s">
        <v>133</v>
      </c>
      <c r="G1117" t="s">
        <v>68</v>
      </c>
      <c r="H1117" t="s">
        <v>62</v>
      </c>
      <c r="I1117" t="s">
        <v>17</v>
      </c>
      <c r="J1117" t="s">
        <v>18</v>
      </c>
      <c r="K1117" t="s">
        <v>19</v>
      </c>
      <c r="L1117" t="s">
        <v>20</v>
      </c>
      <c r="M1117" s="20">
        <f>VLOOKUP(Table3[[#This Row],[Condition]],$O$8:$P$28,2)</f>
        <v>13</v>
      </c>
      <c r="N1117" s="10"/>
      <c r="O1117" s="10"/>
    </row>
    <row r="1118" spans="1:15">
      <c r="A1118" s="4">
        <v>43724.458333333336</v>
      </c>
      <c r="B1118">
        <v>16</v>
      </c>
      <c r="C1118">
        <v>11</v>
      </c>
      <c r="D1118">
        <v>86</v>
      </c>
      <c r="E1118" t="s">
        <v>58</v>
      </c>
      <c r="F1118" t="s">
        <v>130</v>
      </c>
      <c r="G1118" t="s">
        <v>68</v>
      </c>
      <c r="H1118" t="s">
        <v>26</v>
      </c>
      <c r="I1118" t="s">
        <v>17</v>
      </c>
      <c r="J1118" t="s">
        <v>63</v>
      </c>
      <c r="K1118" t="s">
        <v>19</v>
      </c>
      <c r="L1118" t="s">
        <v>20</v>
      </c>
      <c r="M1118" s="20">
        <f>VLOOKUP(Table3[[#This Row],[Condition]],$O$8:$P$28,2)</f>
        <v>13</v>
      </c>
      <c r="N1118" s="10"/>
      <c r="O1118" s="10"/>
    </row>
    <row r="1119" spans="1:15">
      <c r="A1119" s="4">
        <v>43724.5</v>
      </c>
      <c r="B1119">
        <v>16</v>
      </c>
      <c r="C1119">
        <v>12</v>
      </c>
      <c r="D1119">
        <v>87</v>
      </c>
      <c r="E1119" t="s">
        <v>58</v>
      </c>
      <c r="F1119" t="s">
        <v>93</v>
      </c>
      <c r="G1119" t="s">
        <v>110</v>
      </c>
      <c r="H1119" t="s">
        <v>41</v>
      </c>
      <c r="I1119" t="s">
        <v>17</v>
      </c>
      <c r="J1119" t="s">
        <v>103</v>
      </c>
      <c r="K1119" t="s">
        <v>19</v>
      </c>
      <c r="L1119" t="s">
        <v>30</v>
      </c>
      <c r="M1119" s="20">
        <f>VLOOKUP(Table3[[#This Row],[Condition]],$O$8:$P$28,2)</f>
        <v>17</v>
      </c>
      <c r="N1119" s="10"/>
      <c r="O1119" s="10"/>
    </row>
    <row r="1120" spans="1:15">
      <c r="A1120" s="4">
        <v>43724.541666666664</v>
      </c>
      <c r="B1120">
        <v>16</v>
      </c>
      <c r="C1120">
        <v>13</v>
      </c>
      <c r="D1120">
        <v>90</v>
      </c>
      <c r="E1120" t="s">
        <v>140</v>
      </c>
      <c r="F1120" t="s">
        <v>118</v>
      </c>
      <c r="G1120" t="s">
        <v>92</v>
      </c>
      <c r="H1120" t="s">
        <v>41</v>
      </c>
      <c r="I1120" t="s">
        <v>17</v>
      </c>
      <c r="J1120" t="s">
        <v>128</v>
      </c>
      <c r="K1120" t="s">
        <v>19</v>
      </c>
      <c r="L1120" t="s">
        <v>36</v>
      </c>
      <c r="M1120" s="20">
        <f>VLOOKUP(Table3[[#This Row],[Condition]],$O$8:$P$28,2)</f>
        <v>21</v>
      </c>
      <c r="N1120" s="10"/>
      <c r="O1120" s="10"/>
    </row>
    <row r="1121" spans="1:15">
      <c r="A1121" s="4">
        <v>43724.583333333336</v>
      </c>
      <c r="B1121">
        <v>16</v>
      </c>
      <c r="C1121">
        <v>14</v>
      </c>
      <c r="D1121">
        <v>89</v>
      </c>
      <c r="E1121" t="s">
        <v>168</v>
      </c>
      <c r="F1121" t="s">
        <v>118</v>
      </c>
      <c r="G1121" t="s">
        <v>110</v>
      </c>
      <c r="H1121" t="s">
        <v>26</v>
      </c>
      <c r="I1121" t="s">
        <v>17</v>
      </c>
      <c r="J1121" t="s">
        <v>105</v>
      </c>
      <c r="K1121" t="s">
        <v>19</v>
      </c>
      <c r="L1121" t="s">
        <v>30</v>
      </c>
      <c r="M1121" s="20">
        <f>VLOOKUP(Table3[[#This Row],[Condition]],$O$8:$P$28,2)</f>
        <v>17</v>
      </c>
      <c r="N1121" s="10"/>
      <c r="O1121" s="10"/>
    </row>
    <row r="1122" spans="1:15">
      <c r="A1122" s="4">
        <v>43724.625</v>
      </c>
      <c r="B1122">
        <v>16</v>
      </c>
      <c r="C1122">
        <v>15</v>
      </c>
      <c r="D1122">
        <v>90</v>
      </c>
      <c r="E1122" t="s">
        <v>120</v>
      </c>
      <c r="F1122" t="s">
        <v>121</v>
      </c>
      <c r="G1122" t="s">
        <v>57</v>
      </c>
      <c r="H1122" t="s">
        <v>41</v>
      </c>
      <c r="I1122" t="s">
        <v>17</v>
      </c>
      <c r="J1122" t="s">
        <v>113</v>
      </c>
      <c r="K1122" t="s">
        <v>19</v>
      </c>
      <c r="L1122" t="s">
        <v>20</v>
      </c>
      <c r="M1122" s="20">
        <f>VLOOKUP(Table3[[#This Row],[Condition]],$O$8:$P$28,2)</f>
        <v>13</v>
      </c>
      <c r="N1122" s="10"/>
      <c r="O1122" s="10"/>
    </row>
    <row r="1123" spans="1:15">
      <c r="A1123" s="4">
        <v>43724.666666666664</v>
      </c>
      <c r="B1123">
        <v>16</v>
      </c>
      <c r="C1123">
        <v>16</v>
      </c>
      <c r="D1123">
        <v>91</v>
      </c>
      <c r="E1123" t="s">
        <v>164</v>
      </c>
      <c r="F1123" t="s">
        <v>165</v>
      </c>
      <c r="G1123" t="s">
        <v>33</v>
      </c>
      <c r="H1123" t="s">
        <v>52</v>
      </c>
      <c r="I1123" t="s">
        <v>17</v>
      </c>
      <c r="J1123" t="s">
        <v>106</v>
      </c>
      <c r="K1123" t="s">
        <v>19</v>
      </c>
      <c r="L1123" t="s">
        <v>20</v>
      </c>
      <c r="M1123" s="20">
        <f>VLOOKUP(Table3[[#This Row],[Condition]],$O$8:$P$28,2)</f>
        <v>13</v>
      </c>
      <c r="N1123" s="10"/>
      <c r="O1123" s="10"/>
    </row>
    <row r="1124" spans="1:15">
      <c r="A1124" s="4">
        <v>43724.708333333336</v>
      </c>
      <c r="B1124">
        <v>16</v>
      </c>
      <c r="C1124">
        <v>17</v>
      </c>
      <c r="D1124">
        <v>87</v>
      </c>
      <c r="E1124" t="s">
        <v>140</v>
      </c>
      <c r="F1124" t="s">
        <v>56</v>
      </c>
      <c r="G1124" t="s">
        <v>48</v>
      </c>
      <c r="H1124" t="s">
        <v>26</v>
      </c>
      <c r="I1124" t="s">
        <v>17</v>
      </c>
      <c r="J1124" t="s">
        <v>113</v>
      </c>
      <c r="K1124" t="s">
        <v>19</v>
      </c>
      <c r="L1124" t="s">
        <v>20</v>
      </c>
      <c r="M1124" s="20">
        <f>VLOOKUP(Table3[[#This Row],[Condition]],$O$8:$P$28,2)</f>
        <v>13</v>
      </c>
      <c r="N1124" s="10"/>
      <c r="O1124" s="10"/>
    </row>
    <row r="1125" spans="1:15">
      <c r="A1125" s="4">
        <v>43724.75</v>
      </c>
      <c r="B1125">
        <v>16</v>
      </c>
      <c r="C1125">
        <v>18</v>
      </c>
      <c r="D1125">
        <v>82</v>
      </c>
      <c r="E1125" t="s">
        <v>13</v>
      </c>
      <c r="F1125" t="s">
        <v>67</v>
      </c>
      <c r="G1125" t="s">
        <v>57</v>
      </c>
      <c r="H1125" t="s">
        <v>45</v>
      </c>
      <c r="I1125" t="s">
        <v>17</v>
      </c>
      <c r="J1125" t="s">
        <v>105</v>
      </c>
      <c r="K1125" t="s">
        <v>19</v>
      </c>
      <c r="L1125" t="s">
        <v>20</v>
      </c>
      <c r="M1125" s="20">
        <f>VLOOKUP(Table3[[#This Row],[Condition]],$O$8:$P$28,2)</f>
        <v>13</v>
      </c>
      <c r="N1125" s="10"/>
      <c r="O1125" s="10"/>
    </row>
    <row r="1126" spans="1:15">
      <c r="A1126" s="4">
        <v>43724.791666666664</v>
      </c>
      <c r="B1126">
        <v>16</v>
      </c>
      <c r="C1126">
        <v>19</v>
      </c>
      <c r="D1126">
        <v>80</v>
      </c>
      <c r="E1126" t="s">
        <v>58</v>
      </c>
      <c r="F1126" t="s">
        <v>47</v>
      </c>
      <c r="G1126" t="s">
        <v>64</v>
      </c>
      <c r="H1126" t="s">
        <v>41</v>
      </c>
      <c r="I1126" t="s">
        <v>17</v>
      </c>
      <c r="J1126" t="s">
        <v>104</v>
      </c>
      <c r="K1126" t="s">
        <v>19</v>
      </c>
      <c r="L1126" t="s">
        <v>20</v>
      </c>
      <c r="M1126" s="20">
        <f>VLOOKUP(Table3[[#This Row],[Condition]],$O$8:$P$28,2)</f>
        <v>13</v>
      </c>
      <c r="N1126" s="10"/>
      <c r="O1126" s="10"/>
    </row>
    <row r="1127" spans="1:15">
      <c r="A1127" s="4">
        <v>43724.833333333336</v>
      </c>
      <c r="B1127">
        <v>16</v>
      </c>
      <c r="C1127">
        <v>20</v>
      </c>
      <c r="D1127">
        <v>80</v>
      </c>
      <c r="E1127" t="s">
        <v>140</v>
      </c>
      <c r="F1127" t="s">
        <v>91</v>
      </c>
      <c r="G1127" t="s">
        <v>64</v>
      </c>
      <c r="H1127" t="s">
        <v>16</v>
      </c>
      <c r="I1127" t="s">
        <v>17</v>
      </c>
      <c r="J1127" t="s">
        <v>128</v>
      </c>
      <c r="K1127" t="s">
        <v>19</v>
      </c>
      <c r="L1127" t="s">
        <v>23</v>
      </c>
      <c r="M1127" s="20">
        <f>VLOOKUP(Table3[[#This Row],[Condition]],$O$8:$P$28,2)</f>
        <v>11</v>
      </c>
      <c r="N1127" s="10"/>
      <c r="O1127" s="10"/>
    </row>
    <row r="1128" spans="1:15">
      <c r="A1128" s="4">
        <v>43724.875</v>
      </c>
      <c r="B1128">
        <v>16</v>
      </c>
      <c r="C1128">
        <v>21</v>
      </c>
      <c r="D1128">
        <v>80</v>
      </c>
      <c r="E1128" t="s">
        <v>60</v>
      </c>
      <c r="F1128" t="s">
        <v>133</v>
      </c>
      <c r="G1128" t="s">
        <v>71</v>
      </c>
      <c r="H1128" t="s">
        <v>62</v>
      </c>
      <c r="I1128" t="s">
        <v>17</v>
      </c>
      <c r="J1128" t="s">
        <v>181</v>
      </c>
      <c r="K1128" t="s">
        <v>19</v>
      </c>
      <c r="L1128" t="s">
        <v>20</v>
      </c>
      <c r="M1128" s="20">
        <f>VLOOKUP(Table3[[#This Row],[Condition]],$O$8:$P$28,2)</f>
        <v>13</v>
      </c>
      <c r="N1128" s="10"/>
      <c r="O1128" s="10"/>
    </row>
    <row r="1129" spans="1:15">
      <c r="A1129" s="4">
        <v>43724.916666666664</v>
      </c>
      <c r="B1129">
        <v>16</v>
      </c>
      <c r="C1129">
        <v>22</v>
      </c>
      <c r="D1129">
        <v>78</v>
      </c>
      <c r="E1129" t="s">
        <v>60</v>
      </c>
      <c r="F1129" t="s">
        <v>43</v>
      </c>
      <c r="G1129" t="s">
        <v>57</v>
      </c>
      <c r="H1129" t="s">
        <v>45</v>
      </c>
      <c r="I1129" t="s">
        <v>17</v>
      </c>
      <c r="J1129" t="s">
        <v>103</v>
      </c>
      <c r="K1129" t="s">
        <v>19</v>
      </c>
      <c r="L1129" t="s">
        <v>30</v>
      </c>
      <c r="M1129" s="20">
        <f>VLOOKUP(Table3[[#This Row],[Condition]],$O$8:$P$28,2)</f>
        <v>17</v>
      </c>
      <c r="N1129" s="10"/>
      <c r="O1129" s="10"/>
    </row>
    <row r="1130" spans="1:15">
      <c r="A1130" s="4">
        <v>43724.958333333336</v>
      </c>
      <c r="B1130">
        <v>16</v>
      </c>
      <c r="C1130">
        <v>23</v>
      </c>
      <c r="D1130">
        <v>77</v>
      </c>
      <c r="E1130" t="s">
        <v>58</v>
      </c>
      <c r="F1130" t="s">
        <v>89</v>
      </c>
      <c r="G1130" t="s">
        <v>57</v>
      </c>
      <c r="H1130" t="s">
        <v>16</v>
      </c>
      <c r="I1130" t="s">
        <v>17</v>
      </c>
      <c r="J1130" t="s">
        <v>103</v>
      </c>
      <c r="K1130" t="s">
        <v>19</v>
      </c>
      <c r="L1130" t="s">
        <v>20</v>
      </c>
      <c r="M1130" s="20">
        <f>VLOOKUP(Table3[[#This Row],[Condition]],$O$8:$P$28,2)</f>
        <v>13</v>
      </c>
      <c r="N1130" s="10"/>
      <c r="O1130" s="10"/>
    </row>
    <row r="1131" spans="1:15">
      <c r="A1131" s="4">
        <v>43725</v>
      </c>
      <c r="B1131">
        <v>17</v>
      </c>
      <c r="C1131">
        <v>0</v>
      </c>
      <c r="D1131">
        <v>76</v>
      </c>
      <c r="E1131" t="s">
        <v>50</v>
      </c>
      <c r="F1131" t="s">
        <v>74</v>
      </c>
      <c r="G1131" t="s">
        <v>55</v>
      </c>
      <c r="H1131" t="s">
        <v>52</v>
      </c>
      <c r="I1131" t="s">
        <v>17</v>
      </c>
      <c r="J1131" t="s">
        <v>102</v>
      </c>
      <c r="K1131" t="s">
        <v>19</v>
      </c>
      <c r="L1131" t="s">
        <v>20</v>
      </c>
      <c r="M1131" s="20">
        <f>VLOOKUP(Table3[[#This Row],[Condition]],$O$8:$P$28,2)</f>
        <v>13</v>
      </c>
      <c r="N1131" s="10"/>
      <c r="O1131" s="10"/>
    </row>
    <row r="1132" spans="1:15">
      <c r="A1132" s="4">
        <v>43725.041666666664</v>
      </c>
      <c r="B1132">
        <v>17</v>
      </c>
      <c r="C1132">
        <v>1</v>
      </c>
      <c r="D1132">
        <v>76</v>
      </c>
      <c r="E1132" t="s">
        <v>53</v>
      </c>
      <c r="F1132" t="s">
        <v>72</v>
      </c>
      <c r="G1132" t="s">
        <v>55</v>
      </c>
      <c r="H1132" t="s">
        <v>45</v>
      </c>
      <c r="I1132" t="s">
        <v>17</v>
      </c>
      <c r="J1132" t="s">
        <v>103</v>
      </c>
      <c r="K1132" t="s">
        <v>19</v>
      </c>
      <c r="L1132" t="s">
        <v>23</v>
      </c>
      <c r="M1132" s="20">
        <f>VLOOKUP(Table3[[#This Row],[Condition]],$O$8:$P$28,2)</f>
        <v>11</v>
      </c>
      <c r="N1132" s="10"/>
      <c r="O1132" s="10"/>
    </row>
    <row r="1133" spans="1:15">
      <c r="A1133" s="4">
        <v>43725.083333333336</v>
      </c>
      <c r="B1133">
        <v>17</v>
      </c>
      <c r="C1133">
        <v>2</v>
      </c>
      <c r="D1133">
        <v>75</v>
      </c>
      <c r="E1133" t="s">
        <v>58</v>
      </c>
      <c r="F1133" t="s">
        <v>72</v>
      </c>
      <c r="G1133" t="s">
        <v>55</v>
      </c>
      <c r="H1133" t="s">
        <v>49</v>
      </c>
      <c r="I1133" t="s">
        <v>17</v>
      </c>
      <c r="J1133" t="s">
        <v>103</v>
      </c>
      <c r="K1133" t="s">
        <v>19</v>
      </c>
      <c r="L1133" t="s">
        <v>20</v>
      </c>
      <c r="M1133" s="20">
        <f>VLOOKUP(Table3[[#This Row],[Condition]],$O$8:$P$28,2)</f>
        <v>13</v>
      </c>
      <c r="N1133" s="10"/>
      <c r="O1133" s="10"/>
    </row>
    <row r="1134" spans="1:15">
      <c r="A1134" s="4">
        <v>43725.125</v>
      </c>
      <c r="B1134">
        <v>17</v>
      </c>
      <c r="C1134">
        <v>3</v>
      </c>
      <c r="D1134">
        <v>74</v>
      </c>
      <c r="E1134" t="s">
        <v>53</v>
      </c>
      <c r="F1134" t="s">
        <v>134</v>
      </c>
      <c r="G1134" t="s">
        <v>55</v>
      </c>
      <c r="H1134" t="s">
        <v>94</v>
      </c>
      <c r="I1134" t="s">
        <v>17</v>
      </c>
      <c r="J1134" t="s">
        <v>103</v>
      </c>
      <c r="K1134" t="s">
        <v>19</v>
      </c>
      <c r="L1134" t="s">
        <v>23</v>
      </c>
      <c r="M1134" s="20">
        <f>VLOOKUP(Table3[[#This Row],[Condition]],$O$8:$P$28,2)</f>
        <v>11</v>
      </c>
      <c r="N1134" s="10"/>
      <c r="O1134" s="10"/>
    </row>
    <row r="1135" spans="1:15">
      <c r="A1135" s="4">
        <v>43725.166666666664</v>
      </c>
      <c r="B1135">
        <v>17</v>
      </c>
      <c r="C1135">
        <v>4</v>
      </c>
      <c r="D1135">
        <v>74</v>
      </c>
      <c r="E1135" t="s">
        <v>50</v>
      </c>
      <c r="F1135" t="s">
        <v>77</v>
      </c>
      <c r="G1135" t="s">
        <v>48</v>
      </c>
      <c r="H1135" t="s">
        <v>94</v>
      </c>
      <c r="I1135" t="s">
        <v>17</v>
      </c>
      <c r="J1135" t="s">
        <v>63</v>
      </c>
      <c r="K1135" t="s">
        <v>19</v>
      </c>
      <c r="L1135" t="s">
        <v>20</v>
      </c>
      <c r="M1135" s="20">
        <f>VLOOKUP(Table3[[#This Row],[Condition]],$O$8:$P$28,2)</f>
        <v>13</v>
      </c>
      <c r="N1135" s="10"/>
      <c r="O1135" s="10"/>
    </row>
    <row r="1136" spans="1:15">
      <c r="A1136" s="4">
        <v>43725.208333333336</v>
      </c>
      <c r="B1136">
        <v>17</v>
      </c>
      <c r="C1136">
        <v>5</v>
      </c>
      <c r="D1136">
        <v>73</v>
      </c>
      <c r="E1136" t="s">
        <v>13</v>
      </c>
      <c r="F1136" t="s">
        <v>25</v>
      </c>
      <c r="G1136" t="s">
        <v>55</v>
      </c>
      <c r="H1136" t="s">
        <v>94</v>
      </c>
      <c r="I1136" t="s">
        <v>17</v>
      </c>
      <c r="J1136" t="s">
        <v>100</v>
      </c>
      <c r="K1136" t="s">
        <v>19</v>
      </c>
      <c r="L1136" t="s">
        <v>23</v>
      </c>
      <c r="M1136" s="20">
        <f>VLOOKUP(Table3[[#This Row],[Condition]],$O$8:$P$28,2)</f>
        <v>11</v>
      </c>
      <c r="N1136" s="10"/>
      <c r="O1136" s="10"/>
    </row>
    <row r="1137" spans="1:15">
      <c r="A1137" s="4">
        <v>43725.25</v>
      </c>
      <c r="B1137">
        <v>17</v>
      </c>
      <c r="C1137">
        <v>6</v>
      </c>
      <c r="D1137">
        <v>73</v>
      </c>
      <c r="E1137" t="s">
        <v>13</v>
      </c>
      <c r="F1137" t="s">
        <v>25</v>
      </c>
      <c r="G1137" t="s">
        <v>55</v>
      </c>
      <c r="H1137" t="s">
        <v>65</v>
      </c>
      <c r="I1137" t="s">
        <v>17</v>
      </c>
      <c r="J1137" t="s">
        <v>18</v>
      </c>
      <c r="K1137" t="s">
        <v>19</v>
      </c>
      <c r="L1137" t="s">
        <v>23</v>
      </c>
      <c r="M1137" s="20">
        <f>VLOOKUP(Table3[[#This Row],[Condition]],$O$8:$P$28,2)</f>
        <v>11</v>
      </c>
      <c r="N1137" s="10"/>
      <c r="O1137" s="10"/>
    </row>
    <row r="1138" spans="1:15">
      <c r="A1138" s="4">
        <v>43725.291666666664</v>
      </c>
      <c r="B1138">
        <v>17</v>
      </c>
      <c r="C1138">
        <v>7</v>
      </c>
      <c r="D1138">
        <v>73</v>
      </c>
      <c r="E1138" t="s">
        <v>50</v>
      </c>
      <c r="F1138" t="s">
        <v>136</v>
      </c>
      <c r="G1138" t="s">
        <v>55</v>
      </c>
      <c r="H1138" t="s">
        <v>82</v>
      </c>
      <c r="I1138" t="s">
        <v>17</v>
      </c>
      <c r="J1138" t="s">
        <v>42</v>
      </c>
      <c r="K1138" t="s">
        <v>19</v>
      </c>
      <c r="L1138" t="s">
        <v>23</v>
      </c>
      <c r="M1138" s="20">
        <f>VLOOKUP(Table3[[#This Row],[Condition]],$O$8:$P$28,2)</f>
        <v>11</v>
      </c>
      <c r="N1138" s="10"/>
      <c r="O1138" s="10"/>
    </row>
    <row r="1139" spans="1:15">
      <c r="A1139" s="4">
        <v>43725.333333333336</v>
      </c>
      <c r="B1139">
        <v>17</v>
      </c>
      <c r="C1139">
        <v>8</v>
      </c>
      <c r="D1139">
        <v>75</v>
      </c>
      <c r="E1139" t="s">
        <v>32</v>
      </c>
      <c r="F1139" t="s">
        <v>77</v>
      </c>
      <c r="G1139" t="s">
        <v>57</v>
      </c>
      <c r="H1139" t="s">
        <v>65</v>
      </c>
      <c r="I1139" t="s">
        <v>17</v>
      </c>
      <c r="J1139" t="s">
        <v>85</v>
      </c>
      <c r="K1139" t="s">
        <v>19</v>
      </c>
      <c r="L1139" t="s">
        <v>23</v>
      </c>
      <c r="M1139" s="20">
        <f>VLOOKUP(Table3[[#This Row],[Condition]],$O$8:$P$28,2)</f>
        <v>11</v>
      </c>
      <c r="N1139" s="10"/>
      <c r="O1139" s="10"/>
    </row>
    <row r="1140" spans="1:15">
      <c r="A1140" s="4">
        <v>43725.375</v>
      </c>
      <c r="B1140">
        <v>17</v>
      </c>
      <c r="C1140">
        <v>9</v>
      </c>
      <c r="D1140">
        <v>75</v>
      </c>
      <c r="E1140" t="s">
        <v>32</v>
      </c>
      <c r="F1140" t="s">
        <v>77</v>
      </c>
      <c r="G1140" t="s">
        <v>57</v>
      </c>
      <c r="H1140" t="s">
        <v>65</v>
      </c>
      <c r="I1140" t="s">
        <v>17</v>
      </c>
      <c r="J1140" t="s">
        <v>85</v>
      </c>
      <c r="K1140" t="s">
        <v>19</v>
      </c>
      <c r="L1140" t="s">
        <v>23</v>
      </c>
      <c r="M1140" s="20">
        <f>VLOOKUP(Table3[[#This Row],[Condition]],$O$8:$P$28,2)</f>
        <v>11</v>
      </c>
      <c r="N1140" s="10"/>
      <c r="O1140" s="10"/>
    </row>
    <row r="1141" spans="1:15">
      <c r="A1141" s="4">
        <v>43725.416666666664</v>
      </c>
      <c r="B1141">
        <v>17</v>
      </c>
      <c r="C1141">
        <v>10</v>
      </c>
      <c r="D1141">
        <v>78</v>
      </c>
      <c r="E1141" t="s">
        <v>60</v>
      </c>
      <c r="F1141" t="s">
        <v>43</v>
      </c>
      <c r="G1141" t="s">
        <v>55</v>
      </c>
      <c r="H1141" t="s">
        <v>94</v>
      </c>
      <c r="I1141" t="s">
        <v>17</v>
      </c>
      <c r="J1141" t="s">
        <v>90</v>
      </c>
      <c r="K1141" t="s">
        <v>19</v>
      </c>
      <c r="L1141" t="s">
        <v>20</v>
      </c>
      <c r="M1141" s="20">
        <f>VLOOKUP(Table3[[#This Row],[Condition]],$O$8:$P$28,2)</f>
        <v>13</v>
      </c>
      <c r="N1141" s="10"/>
      <c r="O1141" s="10"/>
    </row>
    <row r="1142" spans="1:15">
      <c r="A1142" s="4">
        <v>43725.458333333336</v>
      </c>
      <c r="B1142">
        <v>17</v>
      </c>
      <c r="C1142">
        <v>11</v>
      </c>
      <c r="D1142">
        <v>80</v>
      </c>
      <c r="E1142" t="s">
        <v>120</v>
      </c>
      <c r="F1142" t="s">
        <v>130</v>
      </c>
      <c r="G1142" t="s">
        <v>55</v>
      </c>
      <c r="H1142" t="s">
        <v>45</v>
      </c>
      <c r="I1142" t="s">
        <v>17</v>
      </c>
      <c r="J1142" t="s">
        <v>90</v>
      </c>
      <c r="K1142" t="s">
        <v>19</v>
      </c>
      <c r="L1142" t="s">
        <v>20</v>
      </c>
      <c r="M1142" s="20">
        <f>VLOOKUP(Table3[[#This Row],[Condition]],$O$8:$P$28,2)</f>
        <v>13</v>
      </c>
      <c r="N1142" s="10"/>
      <c r="O1142" s="10"/>
    </row>
    <row r="1143" spans="1:15">
      <c r="A1143" s="4">
        <v>43725.5</v>
      </c>
      <c r="B1143">
        <v>17</v>
      </c>
      <c r="C1143">
        <v>12</v>
      </c>
      <c r="D1143">
        <v>79</v>
      </c>
      <c r="E1143" t="s">
        <v>123</v>
      </c>
      <c r="F1143" t="s">
        <v>191</v>
      </c>
      <c r="G1143" t="s">
        <v>64</v>
      </c>
      <c r="H1143" t="s">
        <v>49</v>
      </c>
      <c r="I1143" t="s">
        <v>17</v>
      </c>
      <c r="J1143" t="s">
        <v>85</v>
      </c>
      <c r="K1143" t="s">
        <v>19</v>
      </c>
      <c r="L1143" t="s">
        <v>23</v>
      </c>
      <c r="M1143" s="20">
        <f>VLOOKUP(Table3[[#This Row],[Condition]],$O$8:$P$28,2)</f>
        <v>11</v>
      </c>
      <c r="N1143" s="10"/>
      <c r="O1143" s="10"/>
    </row>
    <row r="1144" spans="1:15">
      <c r="A1144" s="4">
        <v>43725.541666666664</v>
      </c>
      <c r="B1144">
        <v>17</v>
      </c>
      <c r="C1144">
        <v>13</v>
      </c>
      <c r="D1144">
        <v>80</v>
      </c>
      <c r="E1144" t="s">
        <v>123</v>
      </c>
      <c r="F1144" t="s">
        <v>169</v>
      </c>
      <c r="G1144" t="s">
        <v>55</v>
      </c>
      <c r="H1144" t="s">
        <v>45</v>
      </c>
      <c r="I1144" t="s">
        <v>17</v>
      </c>
      <c r="J1144" t="s">
        <v>42</v>
      </c>
      <c r="K1144" t="s">
        <v>19</v>
      </c>
      <c r="L1144" t="s">
        <v>20</v>
      </c>
      <c r="M1144" s="20">
        <f>VLOOKUP(Table3[[#This Row],[Condition]],$O$8:$P$28,2)</f>
        <v>13</v>
      </c>
      <c r="N1144" s="10"/>
      <c r="O1144" s="10"/>
    </row>
    <row r="1145" spans="1:15">
      <c r="A1145" s="4">
        <v>43725.583333333336</v>
      </c>
      <c r="B1145">
        <v>17</v>
      </c>
      <c r="C1145">
        <v>14</v>
      </c>
      <c r="D1145">
        <v>80</v>
      </c>
      <c r="E1145" t="s">
        <v>123</v>
      </c>
      <c r="F1145" t="s">
        <v>169</v>
      </c>
      <c r="G1145" t="s">
        <v>48</v>
      </c>
      <c r="H1145" t="s">
        <v>49</v>
      </c>
      <c r="I1145" t="s">
        <v>17</v>
      </c>
      <c r="J1145" t="s">
        <v>95</v>
      </c>
      <c r="K1145" t="s">
        <v>19</v>
      </c>
      <c r="L1145" t="s">
        <v>20</v>
      </c>
      <c r="M1145" s="20">
        <f>VLOOKUP(Table3[[#This Row],[Condition]],$O$8:$P$28,2)</f>
        <v>13</v>
      </c>
      <c r="N1145" s="10"/>
      <c r="O1145" s="10"/>
    </row>
    <row r="1146" spans="1:15">
      <c r="A1146" s="4">
        <v>43725.625</v>
      </c>
      <c r="B1146">
        <v>17</v>
      </c>
      <c r="C1146">
        <v>15</v>
      </c>
      <c r="D1146">
        <v>82</v>
      </c>
      <c r="E1146" t="s">
        <v>120</v>
      </c>
      <c r="F1146" t="s">
        <v>54</v>
      </c>
      <c r="G1146" t="s">
        <v>55</v>
      </c>
      <c r="H1146" t="s">
        <v>49</v>
      </c>
      <c r="I1146" t="s">
        <v>17</v>
      </c>
      <c r="J1146" t="s">
        <v>35</v>
      </c>
      <c r="K1146" t="s">
        <v>19</v>
      </c>
      <c r="L1146" t="s">
        <v>20</v>
      </c>
      <c r="M1146" s="20">
        <f>VLOOKUP(Table3[[#This Row],[Condition]],$O$8:$P$28,2)</f>
        <v>13</v>
      </c>
      <c r="N1146" s="10"/>
      <c r="O1146" s="10"/>
    </row>
    <row r="1147" spans="1:15">
      <c r="A1147" s="4">
        <v>43725.666666666664</v>
      </c>
      <c r="B1147">
        <v>17</v>
      </c>
      <c r="C1147">
        <v>16</v>
      </c>
      <c r="D1147">
        <v>78</v>
      </c>
      <c r="E1147" t="s">
        <v>127</v>
      </c>
      <c r="F1147" t="s">
        <v>169</v>
      </c>
      <c r="G1147" t="s">
        <v>64</v>
      </c>
      <c r="H1147" t="s">
        <v>62</v>
      </c>
      <c r="I1147" t="s">
        <v>17</v>
      </c>
      <c r="J1147" t="s">
        <v>95</v>
      </c>
      <c r="K1147" t="s">
        <v>19</v>
      </c>
      <c r="L1147" t="s">
        <v>30</v>
      </c>
      <c r="M1147" s="20">
        <f>VLOOKUP(Table3[[#This Row],[Condition]],$O$8:$P$28,2)</f>
        <v>17</v>
      </c>
      <c r="N1147" s="10"/>
      <c r="O1147" s="10"/>
    </row>
    <row r="1148" spans="1:15">
      <c r="A1148" s="4">
        <v>43725.708333333336</v>
      </c>
      <c r="B1148">
        <v>17</v>
      </c>
      <c r="C1148">
        <v>17</v>
      </c>
      <c r="D1148">
        <v>77</v>
      </c>
      <c r="E1148" t="s">
        <v>127</v>
      </c>
      <c r="F1148" t="s">
        <v>191</v>
      </c>
      <c r="G1148" t="s">
        <v>71</v>
      </c>
      <c r="H1148" t="s">
        <v>49</v>
      </c>
      <c r="I1148" t="s">
        <v>17</v>
      </c>
      <c r="J1148" t="s">
        <v>95</v>
      </c>
      <c r="K1148" t="s">
        <v>19</v>
      </c>
      <c r="L1148" t="s">
        <v>20</v>
      </c>
      <c r="M1148" s="20">
        <f>VLOOKUP(Table3[[#This Row],[Condition]],$O$8:$P$28,2)</f>
        <v>13</v>
      </c>
      <c r="N1148" s="10"/>
      <c r="O1148" s="10"/>
    </row>
    <row r="1149" spans="1:15">
      <c r="A1149" s="4">
        <v>43725.75</v>
      </c>
      <c r="B1149">
        <v>17</v>
      </c>
      <c r="C1149">
        <v>18</v>
      </c>
      <c r="D1149">
        <v>75</v>
      </c>
      <c r="E1149" t="s">
        <v>127</v>
      </c>
      <c r="F1149" t="s">
        <v>96</v>
      </c>
      <c r="G1149" t="s">
        <v>71</v>
      </c>
      <c r="H1149" t="s">
        <v>26</v>
      </c>
      <c r="I1149" t="s">
        <v>17</v>
      </c>
      <c r="J1149" t="s">
        <v>42</v>
      </c>
      <c r="K1149" t="s">
        <v>19</v>
      </c>
      <c r="L1149" t="s">
        <v>30</v>
      </c>
      <c r="M1149" s="20">
        <f>VLOOKUP(Table3[[#This Row],[Condition]],$O$8:$P$28,2)</f>
        <v>17</v>
      </c>
      <c r="N1149" s="10"/>
      <c r="O1149" s="10"/>
    </row>
    <row r="1150" spans="1:15">
      <c r="A1150" s="4">
        <v>43725.791666666664</v>
      </c>
      <c r="B1150">
        <v>17</v>
      </c>
      <c r="C1150">
        <v>19</v>
      </c>
      <c r="D1150">
        <v>75</v>
      </c>
      <c r="E1150" t="s">
        <v>164</v>
      </c>
      <c r="F1150" t="s">
        <v>66</v>
      </c>
      <c r="G1150" t="s">
        <v>34</v>
      </c>
      <c r="H1150" t="s">
        <v>17</v>
      </c>
      <c r="I1150" t="s">
        <v>17</v>
      </c>
      <c r="J1150" t="s">
        <v>85</v>
      </c>
      <c r="K1150" t="s">
        <v>19</v>
      </c>
      <c r="L1150" t="s">
        <v>30</v>
      </c>
      <c r="M1150" s="20">
        <f>VLOOKUP(Table3[[#This Row],[Condition]],$O$8:$P$28,2)</f>
        <v>17</v>
      </c>
      <c r="N1150" s="10"/>
      <c r="O1150" s="10"/>
    </row>
    <row r="1151" spans="1:15">
      <c r="A1151" s="4">
        <v>43725.833333333336</v>
      </c>
      <c r="B1151">
        <v>17</v>
      </c>
      <c r="C1151">
        <v>20</v>
      </c>
      <c r="D1151">
        <v>73</v>
      </c>
      <c r="E1151" t="s">
        <v>127</v>
      </c>
      <c r="F1151" t="s">
        <v>109</v>
      </c>
      <c r="G1151" t="s">
        <v>33</v>
      </c>
      <c r="H1151" t="s">
        <v>41</v>
      </c>
      <c r="I1151" t="s">
        <v>17</v>
      </c>
      <c r="J1151" t="s">
        <v>83</v>
      </c>
      <c r="K1151" t="s">
        <v>19</v>
      </c>
      <c r="L1151" t="s">
        <v>30</v>
      </c>
      <c r="M1151" s="20">
        <f>VLOOKUP(Table3[[#This Row],[Condition]],$O$8:$P$28,2)</f>
        <v>17</v>
      </c>
      <c r="N1151" s="10"/>
      <c r="O1151" s="10"/>
    </row>
    <row r="1152" spans="1:15">
      <c r="A1152" s="4">
        <v>43725.875</v>
      </c>
      <c r="B1152">
        <v>17</v>
      </c>
      <c r="C1152">
        <v>21</v>
      </c>
      <c r="D1152">
        <v>71</v>
      </c>
      <c r="E1152" t="s">
        <v>120</v>
      </c>
      <c r="F1152" t="s">
        <v>40</v>
      </c>
      <c r="G1152" t="s">
        <v>110</v>
      </c>
      <c r="H1152" t="s">
        <v>52</v>
      </c>
      <c r="I1152" t="s">
        <v>17</v>
      </c>
      <c r="J1152" t="s">
        <v>90</v>
      </c>
      <c r="K1152" t="s">
        <v>19</v>
      </c>
      <c r="L1152" t="s">
        <v>20</v>
      </c>
      <c r="M1152" s="20">
        <f>VLOOKUP(Table3[[#This Row],[Condition]],$O$8:$P$28,2)</f>
        <v>13</v>
      </c>
      <c r="N1152" s="10"/>
      <c r="O1152" s="10"/>
    </row>
    <row r="1153" spans="1:15">
      <c r="A1153" s="4">
        <v>43725.916666666664</v>
      </c>
      <c r="B1153">
        <v>17</v>
      </c>
      <c r="C1153">
        <v>22</v>
      </c>
      <c r="D1153">
        <v>68</v>
      </c>
      <c r="E1153" t="s">
        <v>120</v>
      </c>
      <c r="F1153" t="s">
        <v>134</v>
      </c>
      <c r="G1153" t="s">
        <v>110</v>
      </c>
      <c r="H1153" t="s">
        <v>26</v>
      </c>
      <c r="I1153" t="s">
        <v>17</v>
      </c>
      <c r="J1153" t="s">
        <v>83</v>
      </c>
      <c r="K1153" t="s">
        <v>19</v>
      </c>
      <c r="L1153" t="s">
        <v>20</v>
      </c>
      <c r="M1153" s="20">
        <f>VLOOKUP(Table3[[#This Row],[Condition]],$O$8:$P$28,2)</f>
        <v>13</v>
      </c>
      <c r="N1153" s="10"/>
      <c r="O1153" s="10"/>
    </row>
    <row r="1154" spans="1:15">
      <c r="A1154" s="4">
        <v>43725.958333333336</v>
      </c>
      <c r="B1154">
        <v>17</v>
      </c>
      <c r="C1154">
        <v>23</v>
      </c>
      <c r="D1154">
        <v>68</v>
      </c>
      <c r="E1154" t="s">
        <v>120</v>
      </c>
      <c r="F1154" t="s">
        <v>134</v>
      </c>
      <c r="G1154" t="s">
        <v>64</v>
      </c>
      <c r="H1154" t="s">
        <v>41</v>
      </c>
      <c r="I1154" t="s">
        <v>17</v>
      </c>
      <c r="J1154" t="s">
        <v>90</v>
      </c>
      <c r="K1154" t="s">
        <v>19</v>
      </c>
      <c r="L1154" t="s">
        <v>20</v>
      </c>
      <c r="M1154" s="20">
        <f>VLOOKUP(Table3[[#This Row],[Condition]],$O$8:$P$28,2)</f>
        <v>13</v>
      </c>
      <c r="N1154" s="10"/>
      <c r="O1154" s="10"/>
    </row>
    <row r="1155" spans="1:15">
      <c r="A1155" s="4">
        <v>43726</v>
      </c>
      <c r="B1155">
        <v>18</v>
      </c>
      <c r="C1155">
        <v>0</v>
      </c>
      <c r="D1155">
        <v>67</v>
      </c>
      <c r="E1155" t="s">
        <v>120</v>
      </c>
      <c r="F1155" t="s">
        <v>77</v>
      </c>
      <c r="G1155" t="s">
        <v>64</v>
      </c>
      <c r="H1155" t="s">
        <v>26</v>
      </c>
      <c r="I1155" t="s">
        <v>17</v>
      </c>
      <c r="J1155" t="s">
        <v>88</v>
      </c>
      <c r="K1155" t="s">
        <v>19</v>
      </c>
      <c r="L1155" t="s">
        <v>30</v>
      </c>
      <c r="M1155" s="20">
        <f>VLOOKUP(Table3[[#This Row],[Condition]],$O$8:$P$28,2)</f>
        <v>17</v>
      </c>
      <c r="N1155" s="10"/>
      <c r="O1155" s="10"/>
    </row>
    <row r="1156" spans="1:15">
      <c r="A1156" s="4">
        <v>43726.041666666664</v>
      </c>
      <c r="B1156">
        <v>18</v>
      </c>
      <c r="C1156">
        <v>1</v>
      </c>
      <c r="D1156">
        <v>66</v>
      </c>
      <c r="E1156" t="s">
        <v>120</v>
      </c>
      <c r="F1156" t="s">
        <v>136</v>
      </c>
      <c r="G1156" t="s">
        <v>57</v>
      </c>
      <c r="H1156" t="s">
        <v>16</v>
      </c>
      <c r="I1156" t="s">
        <v>17</v>
      </c>
      <c r="J1156" t="s">
        <v>88</v>
      </c>
      <c r="K1156" t="s">
        <v>19</v>
      </c>
      <c r="L1156" t="s">
        <v>36</v>
      </c>
      <c r="M1156" s="20">
        <f>VLOOKUP(Table3[[#This Row],[Condition]],$O$8:$P$28,2)</f>
        <v>21</v>
      </c>
      <c r="N1156" s="10"/>
      <c r="O1156" s="10"/>
    </row>
    <row r="1157" spans="1:15">
      <c r="A1157" s="4">
        <v>43726.083333333336</v>
      </c>
      <c r="B1157">
        <v>18</v>
      </c>
      <c r="C1157">
        <v>2</v>
      </c>
      <c r="D1157">
        <v>65</v>
      </c>
      <c r="E1157" t="s">
        <v>120</v>
      </c>
      <c r="F1157" t="s">
        <v>160</v>
      </c>
      <c r="G1157" t="s">
        <v>64</v>
      </c>
      <c r="H1157" t="s">
        <v>16</v>
      </c>
      <c r="I1157" t="s">
        <v>17</v>
      </c>
      <c r="J1157" t="s">
        <v>88</v>
      </c>
      <c r="K1157" t="s">
        <v>19</v>
      </c>
      <c r="L1157" t="s">
        <v>36</v>
      </c>
      <c r="M1157" s="20">
        <f>VLOOKUP(Table3[[#This Row],[Condition]],$O$8:$P$28,2)</f>
        <v>21</v>
      </c>
      <c r="N1157" s="10"/>
      <c r="O1157" s="10"/>
    </row>
    <row r="1158" spans="1:15">
      <c r="A1158" s="4">
        <v>43726.125</v>
      </c>
      <c r="B1158">
        <v>18</v>
      </c>
      <c r="C1158">
        <v>3</v>
      </c>
      <c r="D1158">
        <v>64</v>
      </c>
      <c r="E1158" t="s">
        <v>123</v>
      </c>
      <c r="F1158" t="s">
        <v>28</v>
      </c>
      <c r="G1158" t="s">
        <v>55</v>
      </c>
      <c r="H1158" t="s">
        <v>26</v>
      </c>
      <c r="I1158" t="s">
        <v>17</v>
      </c>
      <c r="J1158" t="s">
        <v>199</v>
      </c>
      <c r="K1158" t="s">
        <v>19</v>
      </c>
      <c r="L1158" t="s">
        <v>36</v>
      </c>
      <c r="M1158" s="20">
        <f>VLOOKUP(Table3[[#This Row],[Condition]],$O$8:$P$28,2)</f>
        <v>21</v>
      </c>
      <c r="N1158" s="10"/>
      <c r="O1158" s="10"/>
    </row>
    <row r="1159" spans="1:15">
      <c r="A1159" s="4">
        <v>43726.166666666664</v>
      </c>
      <c r="B1159">
        <v>18</v>
      </c>
      <c r="C1159">
        <v>4</v>
      </c>
      <c r="D1159">
        <v>63</v>
      </c>
      <c r="E1159" t="s">
        <v>127</v>
      </c>
      <c r="F1159" t="s">
        <v>25</v>
      </c>
      <c r="G1159" t="s">
        <v>55</v>
      </c>
      <c r="H1159" t="s">
        <v>16</v>
      </c>
      <c r="I1159" t="s">
        <v>17</v>
      </c>
      <c r="J1159" t="s">
        <v>87</v>
      </c>
      <c r="K1159" t="s">
        <v>19</v>
      </c>
      <c r="L1159" t="s">
        <v>36</v>
      </c>
      <c r="M1159" s="20">
        <f>VLOOKUP(Table3[[#This Row],[Condition]],$O$8:$P$28,2)</f>
        <v>21</v>
      </c>
      <c r="N1159" s="10"/>
      <c r="O1159" s="10"/>
    </row>
    <row r="1160" spans="1:15">
      <c r="A1160" s="4">
        <v>43726.208333333336</v>
      </c>
      <c r="B1160">
        <v>18</v>
      </c>
      <c r="C1160">
        <v>5</v>
      </c>
      <c r="D1160">
        <v>63</v>
      </c>
      <c r="E1160" t="s">
        <v>120</v>
      </c>
      <c r="F1160" t="s">
        <v>28</v>
      </c>
      <c r="G1160" t="s">
        <v>55</v>
      </c>
      <c r="H1160" t="s">
        <v>26</v>
      </c>
      <c r="I1160" t="s">
        <v>17</v>
      </c>
      <c r="J1160" t="s">
        <v>196</v>
      </c>
      <c r="K1160" t="s">
        <v>19</v>
      </c>
      <c r="L1160" t="s">
        <v>36</v>
      </c>
      <c r="M1160" s="20">
        <f>VLOOKUP(Table3[[#This Row],[Condition]],$O$8:$P$28,2)</f>
        <v>21</v>
      </c>
      <c r="N1160" s="10"/>
      <c r="O1160" s="10"/>
    </row>
    <row r="1161" spans="1:15">
      <c r="A1161" s="4">
        <v>43726.25</v>
      </c>
      <c r="B1161">
        <v>18</v>
      </c>
      <c r="C1161">
        <v>6</v>
      </c>
      <c r="D1161">
        <v>65</v>
      </c>
      <c r="E1161" t="s">
        <v>127</v>
      </c>
      <c r="F1161" t="s">
        <v>136</v>
      </c>
      <c r="G1161" t="s">
        <v>55</v>
      </c>
      <c r="H1161" t="s">
        <v>16</v>
      </c>
      <c r="I1161" t="s">
        <v>17</v>
      </c>
      <c r="J1161" t="s">
        <v>197</v>
      </c>
      <c r="K1161" t="s">
        <v>19</v>
      </c>
      <c r="L1161" t="s">
        <v>36</v>
      </c>
      <c r="M1161" s="20">
        <f>VLOOKUP(Table3[[#This Row],[Condition]],$O$8:$P$28,2)</f>
        <v>21</v>
      </c>
      <c r="N1161" s="10"/>
      <c r="O1161" s="10"/>
    </row>
    <row r="1162" spans="1:15">
      <c r="A1162" s="4">
        <v>43726.291666666664</v>
      </c>
      <c r="B1162">
        <v>18</v>
      </c>
      <c r="C1162">
        <v>7</v>
      </c>
      <c r="D1162">
        <v>68</v>
      </c>
      <c r="E1162" t="s">
        <v>127</v>
      </c>
      <c r="F1162" t="s">
        <v>195</v>
      </c>
      <c r="G1162" t="s">
        <v>55</v>
      </c>
      <c r="H1162" t="s">
        <v>62</v>
      </c>
      <c r="I1162" t="s">
        <v>17</v>
      </c>
      <c r="J1162" t="s">
        <v>200</v>
      </c>
      <c r="K1162" t="s">
        <v>19</v>
      </c>
      <c r="L1162" t="s">
        <v>36</v>
      </c>
      <c r="M1162" s="20">
        <f>VLOOKUP(Table3[[#This Row],[Condition]],$O$8:$P$28,2)</f>
        <v>21</v>
      </c>
      <c r="N1162" s="10"/>
      <c r="O1162" s="10"/>
    </row>
    <row r="1163" spans="1:15">
      <c r="A1163" s="4">
        <v>43726.333333333336</v>
      </c>
      <c r="B1163">
        <v>18</v>
      </c>
      <c r="C1163">
        <v>8</v>
      </c>
      <c r="D1163">
        <v>72</v>
      </c>
      <c r="E1163" t="s">
        <v>127</v>
      </c>
      <c r="F1163" t="s">
        <v>114</v>
      </c>
      <c r="G1163" t="s">
        <v>55</v>
      </c>
      <c r="H1163" t="s">
        <v>16</v>
      </c>
      <c r="I1163" t="s">
        <v>17</v>
      </c>
      <c r="J1163" t="s">
        <v>202</v>
      </c>
      <c r="K1163" t="s">
        <v>19</v>
      </c>
      <c r="L1163" t="s">
        <v>36</v>
      </c>
      <c r="M1163" s="20">
        <f>VLOOKUP(Table3[[#This Row],[Condition]],$O$8:$P$28,2)</f>
        <v>21</v>
      </c>
      <c r="N1163" s="10"/>
      <c r="O1163" s="10"/>
    </row>
    <row r="1164" spans="1:15">
      <c r="A1164" s="4">
        <v>43726.375</v>
      </c>
      <c r="B1164">
        <v>18</v>
      </c>
      <c r="C1164">
        <v>9</v>
      </c>
      <c r="D1164">
        <v>74</v>
      </c>
      <c r="E1164" t="s">
        <v>171</v>
      </c>
      <c r="F1164" t="s">
        <v>191</v>
      </c>
      <c r="G1164" t="s">
        <v>57</v>
      </c>
      <c r="H1164" t="s">
        <v>52</v>
      </c>
      <c r="I1164" t="s">
        <v>17</v>
      </c>
      <c r="J1164" t="s">
        <v>202</v>
      </c>
      <c r="K1164" t="s">
        <v>19</v>
      </c>
      <c r="L1164" t="s">
        <v>30</v>
      </c>
      <c r="M1164" s="20">
        <f>VLOOKUP(Table3[[#This Row],[Condition]],$O$8:$P$28,2)</f>
        <v>17</v>
      </c>
      <c r="N1164" s="10"/>
      <c r="O1164" s="10"/>
    </row>
    <row r="1165" spans="1:15">
      <c r="A1165" s="4">
        <v>43726.416666666664</v>
      </c>
      <c r="B1165">
        <v>18</v>
      </c>
      <c r="C1165">
        <v>10</v>
      </c>
      <c r="D1165">
        <v>75</v>
      </c>
      <c r="E1165" t="s">
        <v>182</v>
      </c>
      <c r="F1165" t="s">
        <v>56</v>
      </c>
      <c r="G1165" t="s">
        <v>55</v>
      </c>
      <c r="H1165" t="s">
        <v>52</v>
      </c>
      <c r="I1165" t="s">
        <v>17</v>
      </c>
      <c r="J1165" t="s">
        <v>201</v>
      </c>
      <c r="K1165" t="s">
        <v>19</v>
      </c>
      <c r="L1165" t="s">
        <v>30</v>
      </c>
      <c r="M1165" s="20">
        <f>VLOOKUP(Table3[[#This Row],[Condition]],$O$8:$P$28,2)</f>
        <v>17</v>
      </c>
      <c r="N1165" s="10"/>
      <c r="O1165" s="10"/>
    </row>
    <row r="1166" spans="1:15">
      <c r="A1166" s="4">
        <v>43726.458333333336</v>
      </c>
      <c r="B1166">
        <v>18</v>
      </c>
      <c r="C1166">
        <v>11</v>
      </c>
      <c r="D1166">
        <v>77</v>
      </c>
      <c r="E1166" t="s">
        <v>178</v>
      </c>
      <c r="F1166" t="s">
        <v>59</v>
      </c>
      <c r="H1166" t="s">
        <v>17</v>
      </c>
      <c r="I1166" t="s">
        <v>17</v>
      </c>
      <c r="J1166" t="s">
        <v>201</v>
      </c>
      <c r="K1166" t="s">
        <v>19</v>
      </c>
      <c r="L1166" t="s">
        <v>20</v>
      </c>
      <c r="M1166" s="20">
        <f>VLOOKUP(Table3[[#This Row],[Condition]],$O$8:$P$28,2)</f>
        <v>13</v>
      </c>
      <c r="N1166" s="10"/>
      <c r="O1166" s="10"/>
    </row>
    <row r="1167" spans="1:15">
      <c r="A1167" s="4">
        <v>43726.5</v>
      </c>
      <c r="B1167">
        <v>18</v>
      </c>
      <c r="C1167">
        <v>12</v>
      </c>
      <c r="D1167">
        <v>76</v>
      </c>
      <c r="E1167" t="s">
        <v>229</v>
      </c>
      <c r="F1167" t="s">
        <v>126</v>
      </c>
      <c r="G1167" t="s">
        <v>55</v>
      </c>
      <c r="H1167" t="s">
        <v>45</v>
      </c>
      <c r="I1167" t="s">
        <v>17</v>
      </c>
      <c r="J1167" t="s">
        <v>197</v>
      </c>
      <c r="K1167" t="s">
        <v>19</v>
      </c>
      <c r="L1167" t="s">
        <v>20</v>
      </c>
      <c r="M1167" s="20">
        <f>VLOOKUP(Table3[[#This Row],[Condition]],$O$8:$P$28,2)</f>
        <v>13</v>
      </c>
      <c r="N1167" s="10"/>
      <c r="O1167" s="10"/>
    </row>
    <row r="1168" spans="1:15">
      <c r="A1168" s="4">
        <v>43726.541666666664</v>
      </c>
      <c r="B1168">
        <v>18</v>
      </c>
      <c r="C1168">
        <v>13</v>
      </c>
      <c r="D1168">
        <v>79</v>
      </c>
      <c r="E1168" t="s">
        <v>230</v>
      </c>
      <c r="F1168" t="s">
        <v>121</v>
      </c>
      <c r="G1168" t="s">
        <v>57</v>
      </c>
      <c r="H1168" t="s">
        <v>52</v>
      </c>
      <c r="I1168" t="s">
        <v>17</v>
      </c>
      <c r="J1168" t="s">
        <v>196</v>
      </c>
      <c r="K1168" t="s">
        <v>19</v>
      </c>
      <c r="L1168" t="s">
        <v>30</v>
      </c>
      <c r="M1168" s="20">
        <f>VLOOKUP(Table3[[#This Row],[Condition]],$O$8:$P$28,2)</f>
        <v>17</v>
      </c>
      <c r="N1168" s="10"/>
      <c r="O1168" s="10"/>
    </row>
    <row r="1169" spans="1:15">
      <c r="A1169" s="4">
        <v>43726.583333333336</v>
      </c>
      <c r="B1169">
        <v>18</v>
      </c>
      <c r="C1169">
        <v>14</v>
      </c>
      <c r="D1169">
        <v>78</v>
      </c>
      <c r="E1169" t="s">
        <v>230</v>
      </c>
      <c r="F1169" t="s">
        <v>125</v>
      </c>
      <c r="G1169" t="s">
        <v>64</v>
      </c>
      <c r="H1169" t="s">
        <v>26</v>
      </c>
      <c r="I1169" t="s">
        <v>17</v>
      </c>
      <c r="J1169" t="s">
        <v>197</v>
      </c>
      <c r="K1169" t="s">
        <v>19</v>
      </c>
      <c r="L1169" t="s">
        <v>20</v>
      </c>
      <c r="M1169" s="20">
        <f>VLOOKUP(Table3[[#This Row],[Condition]],$O$8:$P$28,2)</f>
        <v>13</v>
      </c>
      <c r="N1169" s="10"/>
      <c r="O1169" s="10"/>
    </row>
    <row r="1170" spans="1:15">
      <c r="A1170" s="4">
        <v>43726.625</v>
      </c>
      <c r="B1170">
        <v>18</v>
      </c>
      <c r="C1170">
        <v>15</v>
      </c>
      <c r="D1170">
        <v>78</v>
      </c>
      <c r="E1170" t="s">
        <v>231</v>
      </c>
      <c r="F1170" t="s">
        <v>121</v>
      </c>
      <c r="G1170" t="s">
        <v>48</v>
      </c>
      <c r="H1170" t="s">
        <v>62</v>
      </c>
      <c r="I1170" t="s">
        <v>17</v>
      </c>
      <c r="J1170" t="s">
        <v>196</v>
      </c>
      <c r="K1170" t="s">
        <v>19</v>
      </c>
      <c r="L1170" t="s">
        <v>20</v>
      </c>
      <c r="M1170" s="20">
        <f>VLOOKUP(Table3[[#This Row],[Condition]],$O$8:$P$28,2)</f>
        <v>13</v>
      </c>
      <c r="N1170" s="10"/>
      <c r="O1170" s="10"/>
    </row>
    <row r="1171" spans="1:15">
      <c r="A1171" s="4">
        <v>43726.666666666664</v>
      </c>
      <c r="B1171">
        <v>18</v>
      </c>
      <c r="C1171">
        <v>16</v>
      </c>
      <c r="D1171">
        <v>75</v>
      </c>
      <c r="E1171" t="s">
        <v>230</v>
      </c>
      <c r="F1171" t="s">
        <v>126</v>
      </c>
      <c r="G1171" t="s">
        <v>57</v>
      </c>
      <c r="H1171" t="s">
        <v>45</v>
      </c>
      <c r="I1171" t="s">
        <v>17</v>
      </c>
      <c r="J1171" t="s">
        <v>196</v>
      </c>
      <c r="K1171" t="s">
        <v>19</v>
      </c>
      <c r="L1171" t="s">
        <v>20</v>
      </c>
      <c r="M1171" s="20">
        <f>VLOOKUP(Table3[[#This Row],[Condition]],$O$8:$P$28,2)</f>
        <v>13</v>
      </c>
      <c r="N1171" s="10"/>
      <c r="O1171" s="10"/>
    </row>
    <row r="1172" spans="1:15">
      <c r="A1172" s="4">
        <v>43726.708333333336</v>
      </c>
      <c r="B1172">
        <v>18</v>
      </c>
      <c r="C1172">
        <v>17</v>
      </c>
      <c r="D1172">
        <v>74</v>
      </c>
      <c r="E1172" t="s">
        <v>182</v>
      </c>
      <c r="F1172" t="s">
        <v>54</v>
      </c>
      <c r="G1172" t="s">
        <v>64</v>
      </c>
      <c r="H1172" t="s">
        <v>49</v>
      </c>
      <c r="I1172" t="s">
        <v>17</v>
      </c>
      <c r="J1172" t="s">
        <v>197</v>
      </c>
      <c r="K1172" t="s">
        <v>19</v>
      </c>
      <c r="L1172" t="s">
        <v>20</v>
      </c>
      <c r="M1172" s="20">
        <f>VLOOKUP(Table3[[#This Row],[Condition]],$O$8:$P$28,2)</f>
        <v>13</v>
      </c>
      <c r="N1172" s="10"/>
      <c r="O1172" s="10"/>
    </row>
    <row r="1173" spans="1:15">
      <c r="A1173" s="4">
        <v>43726.75</v>
      </c>
      <c r="B1173">
        <v>18</v>
      </c>
      <c r="C1173">
        <v>18</v>
      </c>
      <c r="D1173">
        <v>72</v>
      </c>
      <c r="E1173" t="s">
        <v>182</v>
      </c>
      <c r="F1173" t="s">
        <v>130</v>
      </c>
      <c r="G1173" t="s">
        <v>64</v>
      </c>
      <c r="H1173" t="s">
        <v>49</v>
      </c>
      <c r="I1173" t="s">
        <v>17</v>
      </c>
      <c r="J1173" t="s">
        <v>201</v>
      </c>
      <c r="K1173" t="s">
        <v>19</v>
      </c>
      <c r="L1173" t="s">
        <v>30</v>
      </c>
      <c r="M1173" s="20">
        <f>VLOOKUP(Table3[[#This Row],[Condition]],$O$8:$P$28,2)</f>
        <v>17</v>
      </c>
      <c r="N1173" s="10"/>
      <c r="O1173" s="10"/>
    </row>
    <row r="1174" spans="1:15">
      <c r="A1174" s="4">
        <v>43726.791666666664</v>
      </c>
      <c r="B1174">
        <v>18</v>
      </c>
      <c r="C1174">
        <v>19</v>
      </c>
      <c r="D1174">
        <v>70</v>
      </c>
      <c r="E1174" t="s">
        <v>178</v>
      </c>
      <c r="F1174" t="s">
        <v>66</v>
      </c>
      <c r="G1174" t="s">
        <v>57</v>
      </c>
      <c r="H1174" t="s">
        <v>52</v>
      </c>
      <c r="I1174" t="s">
        <v>17</v>
      </c>
      <c r="J1174" t="s">
        <v>203</v>
      </c>
      <c r="K1174" t="s">
        <v>19</v>
      </c>
      <c r="L1174" t="s">
        <v>30</v>
      </c>
      <c r="M1174" s="20">
        <f>VLOOKUP(Table3[[#This Row],[Condition]],$O$8:$P$28,2)</f>
        <v>17</v>
      </c>
      <c r="N1174" s="10"/>
      <c r="O1174" s="10"/>
    </row>
    <row r="1175" spans="1:15">
      <c r="A1175" s="4">
        <v>43726.833333333336</v>
      </c>
      <c r="B1175">
        <v>18</v>
      </c>
      <c r="C1175">
        <v>20</v>
      </c>
      <c r="D1175">
        <v>69</v>
      </c>
      <c r="E1175" t="s">
        <v>171</v>
      </c>
      <c r="F1175" t="s">
        <v>114</v>
      </c>
      <c r="G1175" t="s">
        <v>71</v>
      </c>
      <c r="H1175" t="s">
        <v>82</v>
      </c>
      <c r="I1175" t="s">
        <v>17</v>
      </c>
      <c r="J1175" t="s">
        <v>207</v>
      </c>
      <c r="K1175" t="s">
        <v>19</v>
      </c>
      <c r="L1175" t="s">
        <v>30</v>
      </c>
      <c r="M1175" s="20">
        <f>VLOOKUP(Table3[[#This Row],[Condition]],$O$8:$P$28,2)</f>
        <v>17</v>
      </c>
      <c r="N1175" s="10"/>
      <c r="O1175" s="10"/>
    </row>
    <row r="1176" spans="1:15">
      <c r="A1176" s="4">
        <v>43726.875</v>
      </c>
      <c r="B1176">
        <v>18</v>
      </c>
      <c r="C1176">
        <v>21</v>
      </c>
      <c r="D1176">
        <v>66</v>
      </c>
      <c r="E1176" t="s">
        <v>174</v>
      </c>
      <c r="F1176" t="s">
        <v>195</v>
      </c>
      <c r="G1176" t="s">
        <v>110</v>
      </c>
      <c r="H1176" t="s">
        <v>52</v>
      </c>
      <c r="I1176" t="s">
        <v>17</v>
      </c>
      <c r="J1176" t="s">
        <v>210</v>
      </c>
      <c r="K1176" t="s">
        <v>19</v>
      </c>
      <c r="L1176" t="s">
        <v>36</v>
      </c>
      <c r="M1176" s="20">
        <f>VLOOKUP(Table3[[#This Row],[Condition]],$O$8:$P$28,2)</f>
        <v>21</v>
      </c>
      <c r="N1176" s="10"/>
      <c r="O1176" s="10"/>
    </row>
    <row r="1177" spans="1:15">
      <c r="A1177" s="4">
        <v>43726.916666666664</v>
      </c>
      <c r="B1177">
        <v>18</v>
      </c>
      <c r="C1177">
        <v>22</v>
      </c>
      <c r="D1177">
        <v>64</v>
      </c>
      <c r="E1177" t="s">
        <v>171</v>
      </c>
      <c r="F1177" t="s">
        <v>144</v>
      </c>
      <c r="G1177" t="s">
        <v>92</v>
      </c>
      <c r="H1177" t="s">
        <v>41</v>
      </c>
      <c r="I1177" t="s">
        <v>17</v>
      </c>
      <c r="J1177" t="s">
        <v>211</v>
      </c>
      <c r="K1177" t="s">
        <v>19</v>
      </c>
      <c r="L1177" t="s">
        <v>36</v>
      </c>
      <c r="M1177" s="20">
        <f>VLOOKUP(Table3[[#This Row],[Condition]],$O$8:$P$28,2)</f>
        <v>21</v>
      </c>
      <c r="N1177" s="10"/>
      <c r="O1177" s="10"/>
    </row>
    <row r="1178" spans="1:15">
      <c r="A1178" s="4">
        <v>43726.958333333336</v>
      </c>
      <c r="B1178">
        <v>18</v>
      </c>
      <c r="C1178">
        <v>23</v>
      </c>
      <c r="D1178">
        <v>63</v>
      </c>
      <c r="E1178" t="s">
        <v>171</v>
      </c>
      <c r="F1178" t="s">
        <v>184</v>
      </c>
      <c r="G1178" t="s">
        <v>64</v>
      </c>
      <c r="H1178" t="s">
        <v>26</v>
      </c>
      <c r="I1178" t="s">
        <v>17</v>
      </c>
      <c r="J1178" t="s">
        <v>212</v>
      </c>
      <c r="K1178" t="s">
        <v>19</v>
      </c>
      <c r="L1178" t="s">
        <v>36</v>
      </c>
      <c r="M1178" s="20">
        <f>VLOOKUP(Table3[[#This Row],[Condition]],$O$8:$P$28,2)</f>
        <v>21</v>
      </c>
      <c r="N1178" s="10"/>
      <c r="O1178" s="10"/>
    </row>
    <row r="1179" spans="1:15">
      <c r="A1179" s="4">
        <v>43727</v>
      </c>
      <c r="B1179">
        <v>19</v>
      </c>
      <c r="C1179">
        <v>0</v>
      </c>
      <c r="D1179">
        <v>62</v>
      </c>
      <c r="E1179" t="s">
        <v>175</v>
      </c>
      <c r="F1179" t="s">
        <v>184</v>
      </c>
      <c r="G1179" t="s">
        <v>57</v>
      </c>
      <c r="H1179" t="s">
        <v>16</v>
      </c>
      <c r="I1179" t="s">
        <v>17</v>
      </c>
      <c r="J1179" t="s">
        <v>212</v>
      </c>
      <c r="K1179" t="s">
        <v>19</v>
      </c>
      <c r="L1179" t="s">
        <v>36</v>
      </c>
      <c r="M1179" s="20">
        <f>VLOOKUP(Table3[[#This Row],[Condition]],$O$8:$P$28,2)</f>
        <v>21</v>
      </c>
      <c r="N1179" s="10"/>
      <c r="O1179" s="10"/>
    </row>
    <row r="1180" spans="1:15">
      <c r="A1180" s="4">
        <v>43727.041666666664</v>
      </c>
      <c r="B1180">
        <v>19</v>
      </c>
      <c r="C1180">
        <v>1</v>
      </c>
      <c r="D1180">
        <v>62</v>
      </c>
      <c r="E1180" t="s">
        <v>171</v>
      </c>
      <c r="F1180" t="s">
        <v>136</v>
      </c>
      <c r="G1180" t="s">
        <v>57</v>
      </c>
      <c r="H1180" t="s">
        <v>16</v>
      </c>
      <c r="I1180" t="s">
        <v>17</v>
      </c>
      <c r="J1180" t="s">
        <v>211</v>
      </c>
      <c r="K1180" t="s">
        <v>19</v>
      </c>
      <c r="L1180" t="s">
        <v>36</v>
      </c>
      <c r="M1180" s="20">
        <f>VLOOKUP(Table3[[#This Row],[Condition]],$O$8:$P$28,2)</f>
        <v>21</v>
      </c>
      <c r="N1180" s="10"/>
      <c r="O1180" s="10"/>
    </row>
    <row r="1181" spans="1:15">
      <c r="A1181" s="4">
        <v>43727.083333333336</v>
      </c>
      <c r="B1181">
        <v>19</v>
      </c>
      <c r="C1181">
        <v>2</v>
      </c>
      <c r="D1181">
        <v>61</v>
      </c>
      <c r="E1181" t="s">
        <v>175</v>
      </c>
      <c r="F1181" t="s">
        <v>136</v>
      </c>
      <c r="G1181" t="s">
        <v>57</v>
      </c>
      <c r="H1181" t="s">
        <v>16</v>
      </c>
      <c r="I1181" t="s">
        <v>17</v>
      </c>
      <c r="J1181" t="s">
        <v>212</v>
      </c>
      <c r="K1181" t="s">
        <v>19</v>
      </c>
      <c r="L1181" t="s">
        <v>36</v>
      </c>
      <c r="M1181" s="20">
        <f>VLOOKUP(Table3[[#This Row],[Condition]],$O$8:$P$28,2)</f>
        <v>21</v>
      </c>
      <c r="N1181" s="10"/>
      <c r="O1181" s="10"/>
    </row>
    <row r="1182" spans="1:15">
      <c r="A1182" s="4">
        <v>43727.125</v>
      </c>
      <c r="B1182">
        <v>19</v>
      </c>
      <c r="C1182">
        <v>3</v>
      </c>
      <c r="D1182">
        <v>60</v>
      </c>
      <c r="E1182" t="s">
        <v>177</v>
      </c>
      <c r="F1182" t="s">
        <v>136</v>
      </c>
      <c r="G1182" t="s">
        <v>33</v>
      </c>
      <c r="H1182" t="s">
        <v>16</v>
      </c>
      <c r="I1182" t="s">
        <v>17</v>
      </c>
      <c r="J1182" t="s">
        <v>220</v>
      </c>
      <c r="K1182" t="s">
        <v>19</v>
      </c>
      <c r="L1182" t="s">
        <v>36</v>
      </c>
      <c r="M1182" s="20">
        <f>VLOOKUP(Table3[[#This Row],[Condition]],$O$8:$P$28,2)</f>
        <v>21</v>
      </c>
      <c r="N1182" s="10"/>
      <c r="O1182" s="10"/>
    </row>
    <row r="1183" spans="1:15">
      <c r="A1183" s="4">
        <v>43727.166666666664</v>
      </c>
      <c r="B1183">
        <v>19</v>
      </c>
      <c r="C1183">
        <v>4</v>
      </c>
      <c r="D1183">
        <v>60</v>
      </c>
      <c r="E1183" t="s">
        <v>178</v>
      </c>
      <c r="F1183" t="s">
        <v>184</v>
      </c>
      <c r="G1183" t="s">
        <v>92</v>
      </c>
      <c r="H1183" t="s">
        <v>16</v>
      </c>
      <c r="I1183" t="s">
        <v>17</v>
      </c>
      <c r="J1183" t="s">
        <v>217</v>
      </c>
      <c r="K1183" t="s">
        <v>19</v>
      </c>
      <c r="L1183" t="s">
        <v>36</v>
      </c>
      <c r="M1183" s="20">
        <f>VLOOKUP(Table3[[#This Row],[Condition]],$O$8:$P$28,2)</f>
        <v>21</v>
      </c>
      <c r="N1183" s="10"/>
      <c r="O1183" s="10"/>
    </row>
    <row r="1184" spans="1:15">
      <c r="A1184" s="4">
        <v>43727.208333333336</v>
      </c>
      <c r="B1184">
        <v>19</v>
      </c>
      <c r="C1184">
        <v>5</v>
      </c>
      <c r="D1184">
        <v>60</v>
      </c>
      <c r="E1184" t="s">
        <v>182</v>
      </c>
      <c r="F1184" t="s">
        <v>144</v>
      </c>
      <c r="G1184" t="s">
        <v>55</v>
      </c>
      <c r="H1184" t="s">
        <v>16</v>
      </c>
      <c r="I1184" t="s">
        <v>17</v>
      </c>
      <c r="J1184" t="s">
        <v>217</v>
      </c>
      <c r="K1184" t="s">
        <v>19</v>
      </c>
      <c r="L1184" t="s">
        <v>30</v>
      </c>
      <c r="M1184" s="20">
        <f>VLOOKUP(Table3[[#This Row],[Condition]],$O$8:$P$28,2)</f>
        <v>17</v>
      </c>
      <c r="N1184" s="10"/>
      <c r="O1184" s="10"/>
    </row>
    <row r="1185" spans="1:15">
      <c r="A1185" s="4">
        <v>43727.25</v>
      </c>
      <c r="B1185">
        <v>19</v>
      </c>
      <c r="C1185">
        <v>6</v>
      </c>
      <c r="D1185">
        <v>61</v>
      </c>
      <c r="E1185" t="s">
        <v>178</v>
      </c>
      <c r="F1185" t="s">
        <v>144</v>
      </c>
      <c r="G1185" t="s">
        <v>57</v>
      </c>
      <c r="H1185" t="s">
        <v>52</v>
      </c>
      <c r="I1185" t="s">
        <v>17</v>
      </c>
      <c r="J1185" t="s">
        <v>219</v>
      </c>
      <c r="K1185" t="s">
        <v>19</v>
      </c>
      <c r="L1185" t="s">
        <v>20</v>
      </c>
      <c r="M1185" s="20">
        <f>VLOOKUP(Table3[[#This Row],[Condition]],$O$8:$P$28,2)</f>
        <v>13</v>
      </c>
      <c r="N1185" s="10"/>
      <c r="O1185" s="10"/>
    </row>
    <row r="1186" spans="1:15">
      <c r="A1186" s="4">
        <v>43727.291666666664</v>
      </c>
      <c r="B1186">
        <v>19</v>
      </c>
      <c r="C1186">
        <v>7</v>
      </c>
      <c r="D1186">
        <v>63</v>
      </c>
      <c r="E1186" t="s">
        <v>229</v>
      </c>
      <c r="F1186" t="s">
        <v>112</v>
      </c>
      <c r="G1186" t="s">
        <v>64</v>
      </c>
      <c r="H1186" t="s">
        <v>49</v>
      </c>
      <c r="I1186" t="s">
        <v>17</v>
      </c>
      <c r="J1186" t="s">
        <v>218</v>
      </c>
      <c r="K1186" t="s">
        <v>19</v>
      </c>
      <c r="L1186" t="s">
        <v>20</v>
      </c>
      <c r="M1186" s="20">
        <f>VLOOKUP(Table3[[#This Row],[Condition]],$O$8:$P$28,2)</f>
        <v>13</v>
      </c>
      <c r="N1186" s="10"/>
      <c r="O1186" s="10"/>
    </row>
    <row r="1187" spans="1:15">
      <c r="A1187" s="4">
        <v>43727.333333333336</v>
      </c>
      <c r="B1187">
        <v>19</v>
      </c>
      <c r="C1187">
        <v>8</v>
      </c>
      <c r="D1187">
        <v>65</v>
      </c>
      <c r="E1187" t="s">
        <v>231</v>
      </c>
      <c r="F1187" t="s">
        <v>91</v>
      </c>
      <c r="G1187" t="s">
        <v>55</v>
      </c>
      <c r="H1187" t="s">
        <v>16</v>
      </c>
      <c r="I1187" t="s">
        <v>17</v>
      </c>
      <c r="J1187" t="s">
        <v>222</v>
      </c>
      <c r="K1187" t="s">
        <v>19</v>
      </c>
      <c r="L1187" t="s">
        <v>20</v>
      </c>
      <c r="M1187" s="20">
        <f>VLOOKUP(Table3[[#This Row],[Condition]],$O$8:$P$28,2)</f>
        <v>13</v>
      </c>
      <c r="N1187" s="10"/>
      <c r="O1187" s="10"/>
    </row>
    <row r="1188" spans="1:15">
      <c r="A1188" s="4">
        <v>43727.375</v>
      </c>
      <c r="B1188">
        <v>19</v>
      </c>
      <c r="C1188">
        <v>9</v>
      </c>
      <c r="D1188">
        <v>67</v>
      </c>
      <c r="E1188" t="s">
        <v>231</v>
      </c>
      <c r="F1188" t="s">
        <v>51</v>
      </c>
      <c r="G1188" t="s">
        <v>64</v>
      </c>
      <c r="H1188" t="s">
        <v>49</v>
      </c>
      <c r="I1188" t="s">
        <v>17</v>
      </c>
      <c r="J1188" t="s">
        <v>223</v>
      </c>
      <c r="K1188" t="s">
        <v>19</v>
      </c>
      <c r="L1188" t="s">
        <v>20</v>
      </c>
      <c r="M1188" s="20">
        <f>VLOOKUP(Table3[[#This Row],[Condition]],$O$8:$P$28,2)</f>
        <v>13</v>
      </c>
      <c r="N1188" s="10"/>
      <c r="O1188" s="10"/>
    </row>
    <row r="1189" spans="1:15">
      <c r="A1189" s="4">
        <v>43727.416666666664</v>
      </c>
      <c r="B1189">
        <v>19</v>
      </c>
      <c r="C1189">
        <v>10</v>
      </c>
      <c r="D1189">
        <v>70</v>
      </c>
      <c r="E1189" t="s">
        <v>232</v>
      </c>
      <c r="F1189" t="s">
        <v>119</v>
      </c>
      <c r="G1189" t="s">
        <v>48</v>
      </c>
      <c r="H1189" t="s">
        <v>62</v>
      </c>
      <c r="I1189" t="s">
        <v>17</v>
      </c>
      <c r="J1189" t="s">
        <v>222</v>
      </c>
      <c r="K1189" t="s">
        <v>19</v>
      </c>
      <c r="L1189" t="s">
        <v>20</v>
      </c>
      <c r="M1189" s="20">
        <f>VLOOKUP(Table3[[#This Row],[Condition]],$O$8:$P$28,2)</f>
        <v>13</v>
      </c>
      <c r="N1189" s="10"/>
      <c r="O1189" s="10"/>
    </row>
    <row r="1190" spans="1:15">
      <c r="A1190" s="4">
        <v>43727.458333333336</v>
      </c>
      <c r="B1190">
        <v>19</v>
      </c>
      <c r="C1190">
        <v>11</v>
      </c>
      <c r="D1190">
        <v>71</v>
      </c>
      <c r="E1190" t="s">
        <v>233</v>
      </c>
      <c r="F1190" t="s">
        <v>125</v>
      </c>
      <c r="G1190" t="s">
        <v>48</v>
      </c>
      <c r="H1190" t="s">
        <v>62</v>
      </c>
      <c r="I1190" t="s">
        <v>17</v>
      </c>
      <c r="J1190" t="s">
        <v>225</v>
      </c>
      <c r="K1190" t="s">
        <v>19</v>
      </c>
      <c r="L1190" t="s">
        <v>20</v>
      </c>
      <c r="M1190" s="20">
        <f>VLOOKUP(Table3[[#This Row],[Condition]],$O$8:$P$28,2)</f>
        <v>13</v>
      </c>
      <c r="N1190" s="10"/>
      <c r="O1190" s="10"/>
    </row>
    <row r="1191" spans="1:15">
      <c r="A1191" s="4">
        <v>43727.5</v>
      </c>
      <c r="B1191">
        <v>19</v>
      </c>
      <c r="C1191">
        <v>12</v>
      </c>
      <c r="D1191">
        <v>74</v>
      </c>
      <c r="E1191" t="s">
        <v>234</v>
      </c>
      <c r="F1191" t="s">
        <v>235</v>
      </c>
      <c r="G1191" t="s">
        <v>48</v>
      </c>
      <c r="H1191" t="s">
        <v>49</v>
      </c>
      <c r="I1191" t="s">
        <v>17</v>
      </c>
      <c r="J1191" t="s">
        <v>219</v>
      </c>
      <c r="K1191" t="s">
        <v>19</v>
      </c>
      <c r="L1191" t="s">
        <v>20</v>
      </c>
      <c r="M1191" s="20">
        <f>VLOOKUP(Table3[[#This Row],[Condition]],$O$8:$P$28,2)</f>
        <v>13</v>
      </c>
      <c r="N1191" s="10"/>
      <c r="O1191" s="10"/>
    </row>
    <row r="1192" spans="1:15">
      <c r="A1192" s="4">
        <v>43727.541666666664</v>
      </c>
      <c r="B1192">
        <v>19</v>
      </c>
      <c r="C1192">
        <v>13</v>
      </c>
      <c r="D1192">
        <v>74</v>
      </c>
      <c r="E1192" t="s">
        <v>236</v>
      </c>
      <c r="F1192" t="s">
        <v>237</v>
      </c>
      <c r="G1192" t="s">
        <v>92</v>
      </c>
      <c r="H1192" t="s">
        <v>41</v>
      </c>
      <c r="I1192" t="s">
        <v>17</v>
      </c>
      <c r="J1192" t="s">
        <v>220</v>
      </c>
      <c r="K1192" t="s">
        <v>19</v>
      </c>
      <c r="L1192" t="s">
        <v>30</v>
      </c>
      <c r="M1192" s="20">
        <f>VLOOKUP(Table3[[#This Row],[Condition]],$O$8:$P$28,2)</f>
        <v>17</v>
      </c>
      <c r="N1192" s="10"/>
      <c r="O1192" s="10"/>
    </row>
    <row r="1193" spans="1:15">
      <c r="A1193" s="4">
        <v>43727.583333333336</v>
      </c>
      <c r="B1193">
        <v>19</v>
      </c>
      <c r="C1193">
        <v>14</v>
      </c>
      <c r="D1193">
        <v>75</v>
      </c>
      <c r="E1193" t="s">
        <v>236</v>
      </c>
      <c r="F1193" t="s">
        <v>238</v>
      </c>
      <c r="G1193" t="s">
        <v>55</v>
      </c>
      <c r="H1193" t="s">
        <v>41</v>
      </c>
      <c r="I1193" t="s">
        <v>17</v>
      </c>
      <c r="J1193" t="s">
        <v>212</v>
      </c>
      <c r="K1193" t="s">
        <v>19</v>
      </c>
      <c r="L1193" t="s">
        <v>36</v>
      </c>
      <c r="M1193" s="20">
        <f>VLOOKUP(Table3[[#This Row],[Condition]],$O$8:$P$28,2)</f>
        <v>21</v>
      </c>
      <c r="N1193" s="10"/>
      <c r="O1193" s="10"/>
    </row>
    <row r="1194" spans="1:15">
      <c r="A1194" s="4">
        <v>43727.625</v>
      </c>
      <c r="B1194">
        <v>19</v>
      </c>
      <c r="C1194">
        <v>15</v>
      </c>
      <c r="D1194">
        <v>75</v>
      </c>
      <c r="E1194" t="s">
        <v>236</v>
      </c>
      <c r="F1194" t="s">
        <v>238</v>
      </c>
      <c r="G1194" t="s">
        <v>64</v>
      </c>
      <c r="H1194" t="s">
        <v>62</v>
      </c>
      <c r="I1194" t="s">
        <v>17</v>
      </c>
      <c r="J1194" t="s">
        <v>212</v>
      </c>
      <c r="K1194" t="s">
        <v>19</v>
      </c>
      <c r="L1194" t="s">
        <v>36</v>
      </c>
      <c r="M1194" s="20">
        <f>VLOOKUP(Table3[[#This Row],[Condition]],$O$8:$P$28,2)</f>
        <v>21</v>
      </c>
      <c r="N1194" s="10"/>
      <c r="O1194" s="10"/>
    </row>
    <row r="1195" spans="1:15">
      <c r="A1195" s="4">
        <v>43727.666666666664</v>
      </c>
      <c r="B1195">
        <v>19</v>
      </c>
      <c r="C1195">
        <v>16</v>
      </c>
      <c r="D1195">
        <v>73</v>
      </c>
      <c r="E1195" t="s">
        <v>239</v>
      </c>
      <c r="F1195" t="s">
        <v>235</v>
      </c>
      <c r="G1195" t="s">
        <v>71</v>
      </c>
      <c r="H1195" t="s">
        <v>52</v>
      </c>
      <c r="I1195" t="s">
        <v>17</v>
      </c>
      <c r="J1195" t="s">
        <v>212</v>
      </c>
      <c r="K1195" t="s">
        <v>19</v>
      </c>
      <c r="L1195" t="s">
        <v>36</v>
      </c>
      <c r="M1195" s="20">
        <f>VLOOKUP(Table3[[#This Row],[Condition]],$O$8:$P$28,2)</f>
        <v>21</v>
      </c>
      <c r="N1195" s="10"/>
      <c r="O1195" s="10"/>
    </row>
    <row r="1196" spans="1:15">
      <c r="A1196" s="4">
        <v>43727.708333333336</v>
      </c>
      <c r="B1196">
        <v>19</v>
      </c>
      <c r="C1196">
        <v>17</v>
      </c>
      <c r="D1196">
        <v>70</v>
      </c>
      <c r="E1196" t="s">
        <v>240</v>
      </c>
      <c r="F1196" t="s">
        <v>125</v>
      </c>
      <c r="G1196" t="s">
        <v>64</v>
      </c>
      <c r="H1196" t="s">
        <v>49</v>
      </c>
      <c r="I1196" t="s">
        <v>17</v>
      </c>
      <c r="J1196" t="s">
        <v>212</v>
      </c>
      <c r="K1196" t="s">
        <v>19</v>
      </c>
      <c r="L1196" t="s">
        <v>36</v>
      </c>
      <c r="M1196" s="20">
        <f>VLOOKUP(Table3[[#This Row],[Condition]],$O$8:$P$28,2)</f>
        <v>21</v>
      </c>
      <c r="N1196" s="10"/>
      <c r="O1196" s="10"/>
    </row>
    <row r="1197" spans="1:15">
      <c r="A1197" s="4">
        <v>43727.75</v>
      </c>
      <c r="B1197">
        <v>19</v>
      </c>
      <c r="C1197">
        <v>18</v>
      </c>
      <c r="D1197">
        <v>68</v>
      </c>
      <c r="E1197" t="s">
        <v>231</v>
      </c>
      <c r="F1197" t="s">
        <v>61</v>
      </c>
      <c r="G1197" t="s">
        <v>64</v>
      </c>
      <c r="H1197" t="s">
        <v>62</v>
      </c>
      <c r="I1197" t="s">
        <v>17</v>
      </c>
      <c r="J1197" t="s">
        <v>213</v>
      </c>
      <c r="K1197" t="s">
        <v>19</v>
      </c>
      <c r="L1197" t="s">
        <v>36</v>
      </c>
      <c r="M1197" s="20">
        <f>VLOOKUP(Table3[[#This Row],[Condition]],$O$8:$P$28,2)</f>
        <v>21</v>
      </c>
      <c r="N1197" s="10"/>
      <c r="O1197" s="10"/>
    </row>
    <row r="1198" spans="1:15">
      <c r="A1198" s="4">
        <v>43727.791666666664</v>
      </c>
      <c r="B1198">
        <v>19</v>
      </c>
      <c r="C1198">
        <v>19</v>
      </c>
      <c r="D1198">
        <v>66</v>
      </c>
      <c r="E1198" t="s">
        <v>231</v>
      </c>
      <c r="F1198" t="s">
        <v>191</v>
      </c>
      <c r="G1198" t="s">
        <v>71</v>
      </c>
      <c r="H1198" t="s">
        <v>52</v>
      </c>
      <c r="I1198" t="s">
        <v>17</v>
      </c>
      <c r="J1198" t="s">
        <v>213</v>
      </c>
      <c r="K1198" t="s">
        <v>19</v>
      </c>
      <c r="L1198" t="s">
        <v>36</v>
      </c>
      <c r="M1198" s="20">
        <f>VLOOKUP(Table3[[#This Row],[Condition]],$O$8:$P$28,2)</f>
        <v>21</v>
      </c>
      <c r="N1198" s="10"/>
      <c r="O1198" s="10"/>
    </row>
    <row r="1199" spans="1:15">
      <c r="A1199" s="4">
        <v>43727.833333333336</v>
      </c>
      <c r="B1199">
        <v>19</v>
      </c>
      <c r="C1199">
        <v>20</v>
      </c>
      <c r="D1199">
        <v>63</v>
      </c>
      <c r="E1199" t="s">
        <v>230</v>
      </c>
      <c r="F1199" t="s">
        <v>43</v>
      </c>
      <c r="G1199" t="s">
        <v>110</v>
      </c>
      <c r="H1199" t="s">
        <v>41</v>
      </c>
      <c r="I1199" t="s">
        <v>17</v>
      </c>
      <c r="J1199" t="s">
        <v>213</v>
      </c>
      <c r="K1199" t="s">
        <v>19</v>
      </c>
      <c r="L1199" t="s">
        <v>36</v>
      </c>
      <c r="M1199" s="20">
        <f>VLOOKUP(Table3[[#This Row],[Condition]],$O$8:$P$28,2)</f>
        <v>21</v>
      </c>
      <c r="N1199" s="10"/>
      <c r="O1199" s="10"/>
    </row>
    <row r="1200" spans="1:15">
      <c r="A1200" s="4">
        <v>43727.875</v>
      </c>
      <c r="B1200">
        <v>19</v>
      </c>
      <c r="C1200">
        <v>21</v>
      </c>
      <c r="D1200">
        <v>63</v>
      </c>
      <c r="E1200" t="s">
        <v>229</v>
      </c>
      <c r="F1200" t="s">
        <v>112</v>
      </c>
      <c r="G1200" t="s">
        <v>34</v>
      </c>
      <c r="H1200" t="s">
        <v>17</v>
      </c>
      <c r="I1200" t="s">
        <v>17</v>
      </c>
      <c r="J1200" t="s">
        <v>220</v>
      </c>
      <c r="K1200" t="s">
        <v>19</v>
      </c>
      <c r="L1200" t="s">
        <v>36</v>
      </c>
      <c r="M1200" s="20">
        <f>VLOOKUP(Table3[[#This Row],[Condition]],$O$8:$P$28,2)</f>
        <v>21</v>
      </c>
      <c r="N1200" s="10"/>
      <c r="O1200" s="10"/>
    </row>
    <row r="1201" spans="1:15">
      <c r="A1201" s="4">
        <v>43727.916666666664</v>
      </c>
      <c r="B1201">
        <v>19</v>
      </c>
      <c r="C1201">
        <v>22</v>
      </c>
      <c r="D1201">
        <v>63</v>
      </c>
      <c r="E1201" t="s">
        <v>182</v>
      </c>
      <c r="F1201" t="s">
        <v>129</v>
      </c>
      <c r="G1201" t="s">
        <v>34</v>
      </c>
      <c r="H1201" t="s">
        <v>17</v>
      </c>
      <c r="I1201" t="s">
        <v>17</v>
      </c>
      <c r="J1201" t="s">
        <v>213</v>
      </c>
      <c r="K1201" t="s">
        <v>19</v>
      </c>
      <c r="L1201" t="s">
        <v>36</v>
      </c>
      <c r="M1201" s="20">
        <f>VLOOKUP(Table3[[#This Row],[Condition]],$O$8:$P$28,2)</f>
        <v>21</v>
      </c>
      <c r="N1201" s="10"/>
      <c r="O1201" s="10"/>
    </row>
    <row r="1202" spans="1:15">
      <c r="A1202" s="4">
        <v>43727.958333333336</v>
      </c>
      <c r="B1202">
        <v>19</v>
      </c>
      <c r="C1202">
        <v>23</v>
      </c>
      <c r="D1202">
        <v>61</v>
      </c>
      <c r="E1202" t="s">
        <v>182</v>
      </c>
      <c r="F1202" t="s">
        <v>195</v>
      </c>
      <c r="G1202" t="s">
        <v>15</v>
      </c>
      <c r="H1202" t="s">
        <v>41</v>
      </c>
      <c r="I1202" t="s">
        <v>17</v>
      </c>
      <c r="J1202" t="s">
        <v>212</v>
      </c>
      <c r="K1202" t="s">
        <v>19</v>
      </c>
      <c r="L1202" t="s">
        <v>36</v>
      </c>
      <c r="M1202" s="20">
        <f>VLOOKUP(Table3[[#This Row],[Condition]],$O$8:$P$28,2)</f>
        <v>21</v>
      </c>
      <c r="N1202" s="10"/>
      <c r="O1202" s="10"/>
    </row>
    <row r="1203" spans="1:15">
      <c r="A1203" s="4">
        <v>43728</v>
      </c>
      <c r="B1203">
        <v>20</v>
      </c>
      <c r="C1203">
        <v>0</v>
      </c>
      <c r="D1203">
        <v>60</v>
      </c>
      <c r="E1203" t="s">
        <v>182</v>
      </c>
      <c r="F1203" t="s">
        <v>144</v>
      </c>
      <c r="G1203" t="s">
        <v>15</v>
      </c>
      <c r="H1203" t="s">
        <v>41</v>
      </c>
      <c r="I1203" t="s">
        <v>17</v>
      </c>
      <c r="J1203" t="s">
        <v>212</v>
      </c>
      <c r="K1203" t="s">
        <v>19</v>
      </c>
      <c r="L1203" t="s">
        <v>36</v>
      </c>
      <c r="M1203" s="20">
        <f>VLOOKUP(Table3[[#This Row],[Condition]],$O$8:$P$28,2)</f>
        <v>21</v>
      </c>
      <c r="N1203" s="10"/>
      <c r="O1203" s="10"/>
    </row>
    <row r="1204" spans="1:15">
      <c r="A1204" s="4">
        <v>43728.041666666664</v>
      </c>
      <c r="B1204">
        <v>20</v>
      </c>
      <c r="C1204">
        <v>1</v>
      </c>
      <c r="D1204">
        <v>57</v>
      </c>
      <c r="E1204" t="s">
        <v>182</v>
      </c>
      <c r="F1204" t="s">
        <v>160</v>
      </c>
      <c r="G1204" t="s">
        <v>21</v>
      </c>
      <c r="H1204" t="s">
        <v>26</v>
      </c>
      <c r="I1204" t="s">
        <v>17</v>
      </c>
      <c r="J1204" t="s">
        <v>213</v>
      </c>
      <c r="K1204" t="s">
        <v>19</v>
      </c>
      <c r="L1204" t="s">
        <v>36</v>
      </c>
      <c r="M1204" s="20">
        <f>VLOOKUP(Table3[[#This Row],[Condition]],$O$8:$P$28,2)</f>
        <v>21</v>
      </c>
      <c r="N1204" s="10"/>
      <c r="O1204" s="10"/>
    </row>
    <row r="1205" spans="1:15">
      <c r="A1205" s="4">
        <v>43728.083333333336</v>
      </c>
      <c r="B1205">
        <v>20</v>
      </c>
      <c r="C1205">
        <v>2</v>
      </c>
      <c r="D1205">
        <v>58</v>
      </c>
      <c r="E1205" t="s">
        <v>182</v>
      </c>
      <c r="F1205" t="s">
        <v>136</v>
      </c>
      <c r="G1205" t="s">
        <v>29</v>
      </c>
      <c r="H1205" t="s">
        <v>26</v>
      </c>
      <c r="I1205" t="s">
        <v>17</v>
      </c>
      <c r="J1205" t="s">
        <v>213</v>
      </c>
      <c r="K1205" t="s">
        <v>19</v>
      </c>
      <c r="L1205" t="s">
        <v>36</v>
      </c>
      <c r="M1205" s="20">
        <f>VLOOKUP(Table3[[#This Row],[Condition]],$O$8:$P$28,2)</f>
        <v>21</v>
      </c>
      <c r="N1205" s="10"/>
      <c r="O1205" s="10"/>
    </row>
    <row r="1206" spans="1:15">
      <c r="A1206" s="4">
        <v>43728.125</v>
      </c>
      <c r="B1206">
        <v>20</v>
      </c>
      <c r="C1206">
        <v>3</v>
      </c>
      <c r="D1206">
        <v>58</v>
      </c>
      <c r="E1206" t="s">
        <v>229</v>
      </c>
      <c r="F1206" t="s">
        <v>184</v>
      </c>
      <c r="G1206" t="s">
        <v>75</v>
      </c>
      <c r="H1206" t="s">
        <v>41</v>
      </c>
      <c r="I1206" t="s">
        <v>17</v>
      </c>
      <c r="J1206" t="s">
        <v>220</v>
      </c>
      <c r="K1206" t="s">
        <v>19</v>
      </c>
      <c r="L1206" t="s">
        <v>36</v>
      </c>
      <c r="M1206" s="20">
        <f>VLOOKUP(Table3[[#This Row],[Condition]],$O$8:$P$28,2)</f>
        <v>21</v>
      </c>
      <c r="N1206" s="10"/>
      <c r="O1206" s="10"/>
    </row>
    <row r="1207" spans="1:15">
      <c r="A1207" s="4">
        <v>43728.166666666664</v>
      </c>
      <c r="B1207">
        <v>20</v>
      </c>
      <c r="C1207">
        <v>4</v>
      </c>
      <c r="D1207">
        <v>57</v>
      </c>
      <c r="E1207" t="s">
        <v>229</v>
      </c>
      <c r="F1207" t="s">
        <v>149</v>
      </c>
      <c r="G1207" t="s">
        <v>29</v>
      </c>
      <c r="H1207" t="s">
        <v>16</v>
      </c>
      <c r="I1207" t="s">
        <v>17</v>
      </c>
      <c r="J1207" t="s">
        <v>220</v>
      </c>
      <c r="K1207" t="s">
        <v>19</v>
      </c>
      <c r="L1207" t="s">
        <v>30</v>
      </c>
      <c r="M1207" s="20">
        <f>VLOOKUP(Table3[[#This Row],[Condition]],$O$8:$P$28,2)</f>
        <v>17</v>
      </c>
      <c r="N1207" s="10"/>
      <c r="O1207" s="10"/>
    </row>
    <row r="1208" spans="1:15">
      <c r="A1208" s="4">
        <v>43728.208333333336</v>
      </c>
      <c r="B1208">
        <v>20</v>
      </c>
      <c r="C1208">
        <v>5</v>
      </c>
      <c r="D1208">
        <v>56</v>
      </c>
      <c r="E1208" t="s">
        <v>229</v>
      </c>
      <c r="F1208" t="s">
        <v>215</v>
      </c>
      <c r="G1208" t="s">
        <v>21</v>
      </c>
      <c r="H1208" t="s">
        <v>16</v>
      </c>
      <c r="I1208" t="s">
        <v>17</v>
      </c>
      <c r="J1208" t="s">
        <v>220</v>
      </c>
      <c r="K1208" t="s">
        <v>19</v>
      </c>
      <c r="L1208" t="s">
        <v>30</v>
      </c>
      <c r="M1208" s="20">
        <f>VLOOKUP(Table3[[#This Row],[Condition]],$O$8:$P$28,2)</f>
        <v>17</v>
      </c>
      <c r="N1208" s="10"/>
      <c r="O1208" s="10"/>
    </row>
    <row r="1209" spans="1:15">
      <c r="A1209" s="4">
        <v>43728.25</v>
      </c>
      <c r="B1209">
        <v>20</v>
      </c>
      <c r="C1209">
        <v>6</v>
      </c>
      <c r="D1209">
        <v>59</v>
      </c>
      <c r="E1209" t="s">
        <v>175</v>
      </c>
      <c r="F1209" t="s">
        <v>194</v>
      </c>
      <c r="G1209" t="s">
        <v>21</v>
      </c>
      <c r="H1209" t="s">
        <v>41</v>
      </c>
      <c r="I1209" t="s">
        <v>17</v>
      </c>
      <c r="J1209" t="s">
        <v>219</v>
      </c>
      <c r="K1209" t="s">
        <v>19</v>
      </c>
      <c r="L1209" t="s">
        <v>30</v>
      </c>
      <c r="M1209" s="20">
        <f>VLOOKUP(Table3[[#This Row],[Condition]],$O$8:$P$28,2)</f>
        <v>17</v>
      </c>
      <c r="N1209" s="10"/>
      <c r="O1209" s="10"/>
    </row>
    <row r="1210" spans="1:15">
      <c r="A1210" s="4">
        <v>43728.291666666664</v>
      </c>
      <c r="B1210">
        <v>20</v>
      </c>
      <c r="C1210">
        <v>7</v>
      </c>
      <c r="D1210">
        <v>62</v>
      </c>
      <c r="E1210" t="s">
        <v>175</v>
      </c>
      <c r="F1210" t="s">
        <v>184</v>
      </c>
      <c r="G1210" t="s">
        <v>29</v>
      </c>
      <c r="H1210" t="s">
        <v>62</v>
      </c>
      <c r="I1210" t="s">
        <v>17</v>
      </c>
      <c r="J1210" t="s">
        <v>218</v>
      </c>
      <c r="K1210" t="s">
        <v>19</v>
      </c>
      <c r="L1210" t="s">
        <v>30</v>
      </c>
      <c r="M1210" s="20">
        <f>VLOOKUP(Table3[[#This Row],[Condition]],$O$8:$P$28,2)</f>
        <v>17</v>
      </c>
      <c r="N1210" s="10"/>
      <c r="O1210" s="10"/>
    </row>
    <row r="1211" spans="1:15">
      <c r="A1211" s="4">
        <v>43728.333333333336</v>
      </c>
      <c r="B1211">
        <v>20</v>
      </c>
      <c r="C1211">
        <v>8</v>
      </c>
      <c r="D1211">
        <v>67</v>
      </c>
      <c r="E1211" t="s">
        <v>171</v>
      </c>
      <c r="F1211" t="s">
        <v>40</v>
      </c>
      <c r="G1211" t="s">
        <v>75</v>
      </c>
      <c r="H1211" t="s">
        <v>62</v>
      </c>
      <c r="I1211" t="s">
        <v>17</v>
      </c>
      <c r="J1211" t="s">
        <v>218</v>
      </c>
      <c r="K1211" t="s">
        <v>19</v>
      </c>
      <c r="L1211" t="s">
        <v>20</v>
      </c>
      <c r="M1211" s="20">
        <f>VLOOKUP(Table3[[#This Row],[Condition]],$O$8:$P$28,2)</f>
        <v>13</v>
      </c>
      <c r="N1211" s="10"/>
      <c r="O1211" s="10"/>
    </row>
    <row r="1212" spans="1:15">
      <c r="A1212" s="4">
        <v>43728.375</v>
      </c>
      <c r="B1212">
        <v>20</v>
      </c>
      <c r="C1212">
        <v>9</v>
      </c>
      <c r="D1212">
        <v>70</v>
      </c>
      <c r="E1212" t="s">
        <v>175</v>
      </c>
      <c r="F1212" t="s">
        <v>116</v>
      </c>
      <c r="G1212" t="s">
        <v>75</v>
      </c>
      <c r="H1212" t="s">
        <v>49</v>
      </c>
      <c r="I1212" t="s">
        <v>17</v>
      </c>
      <c r="J1212" t="s">
        <v>217</v>
      </c>
      <c r="K1212" t="s">
        <v>19</v>
      </c>
      <c r="L1212" t="s">
        <v>20</v>
      </c>
      <c r="M1212" s="20">
        <f>VLOOKUP(Table3[[#This Row],[Condition]],$O$8:$P$28,2)</f>
        <v>13</v>
      </c>
      <c r="N1212" s="10"/>
      <c r="O1212" s="10"/>
    </row>
    <row r="1213" spans="1:15">
      <c r="A1213" s="4">
        <v>43728.416666666664</v>
      </c>
      <c r="B1213">
        <v>20</v>
      </c>
      <c r="C1213">
        <v>10</v>
      </c>
      <c r="D1213">
        <v>72</v>
      </c>
      <c r="E1213" t="s">
        <v>175</v>
      </c>
      <c r="F1213" t="s">
        <v>66</v>
      </c>
      <c r="G1213" t="s">
        <v>75</v>
      </c>
      <c r="H1213" t="s">
        <v>45</v>
      </c>
      <c r="I1213" t="s">
        <v>17</v>
      </c>
      <c r="J1213" t="s">
        <v>213</v>
      </c>
      <c r="K1213" t="s">
        <v>19</v>
      </c>
      <c r="L1213" t="s">
        <v>20</v>
      </c>
      <c r="M1213" s="20">
        <f>VLOOKUP(Table3[[#This Row],[Condition]],$O$8:$P$28,2)</f>
        <v>13</v>
      </c>
      <c r="N1213" s="10"/>
      <c r="O1213" s="10"/>
    </row>
    <row r="1214" spans="1:15">
      <c r="A1214" s="4">
        <v>43728.458333333336</v>
      </c>
      <c r="B1214">
        <v>20</v>
      </c>
      <c r="C1214">
        <v>11</v>
      </c>
      <c r="D1214">
        <v>74</v>
      </c>
      <c r="E1214" t="s">
        <v>178</v>
      </c>
      <c r="F1214" t="s">
        <v>93</v>
      </c>
      <c r="G1214" t="s">
        <v>68</v>
      </c>
      <c r="H1214" t="s">
        <v>82</v>
      </c>
      <c r="I1214" t="s">
        <v>17</v>
      </c>
      <c r="J1214" t="s">
        <v>211</v>
      </c>
      <c r="K1214" t="s">
        <v>19</v>
      </c>
      <c r="L1214" t="s">
        <v>20</v>
      </c>
      <c r="M1214" s="20">
        <f>VLOOKUP(Table3[[#This Row],[Condition]],$O$8:$P$28,2)</f>
        <v>13</v>
      </c>
      <c r="N1214" s="10"/>
      <c r="O1214" s="10"/>
    </row>
    <row r="1215" spans="1:15">
      <c r="A1215" s="4">
        <v>43728.5</v>
      </c>
      <c r="B1215">
        <v>20</v>
      </c>
      <c r="C1215">
        <v>12</v>
      </c>
      <c r="D1215">
        <v>78</v>
      </c>
      <c r="E1215" t="s">
        <v>230</v>
      </c>
      <c r="F1215" t="s">
        <v>125</v>
      </c>
      <c r="G1215" t="s">
        <v>75</v>
      </c>
      <c r="H1215" t="s">
        <v>94</v>
      </c>
      <c r="I1215" t="s">
        <v>17</v>
      </c>
      <c r="J1215" t="s">
        <v>208</v>
      </c>
      <c r="K1215" t="s">
        <v>19</v>
      </c>
      <c r="L1215" t="s">
        <v>20</v>
      </c>
      <c r="M1215" s="20">
        <f>VLOOKUP(Table3[[#This Row],[Condition]],$O$8:$P$28,2)</f>
        <v>13</v>
      </c>
      <c r="N1215" s="10"/>
      <c r="O1215" s="10"/>
    </row>
    <row r="1216" spans="1:15">
      <c r="A1216" s="4">
        <v>43728.541666666664</v>
      </c>
      <c r="B1216">
        <v>20</v>
      </c>
      <c r="C1216">
        <v>13</v>
      </c>
      <c r="D1216">
        <v>78</v>
      </c>
      <c r="E1216" t="s">
        <v>231</v>
      </c>
      <c r="F1216" t="s">
        <v>121</v>
      </c>
      <c r="G1216" t="s">
        <v>29</v>
      </c>
      <c r="H1216" t="s">
        <v>49</v>
      </c>
      <c r="I1216" t="s">
        <v>17</v>
      </c>
      <c r="J1216" t="s">
        <v>203</v>
      </c>
      <c r="K1216" t="s">
        <v>19</v>
      </c>
      <c r="L1216" t="s">
        <v>20</v>
      </c>
      <c r="M1216" s="20">
        <f>VLOOKUP(Table3[[#This Row],[Condition]],$O$8:$P$28,2)</f>
        <v>13</v>
      </c>
      <c r="N1216" s="10"/>
      <c r="O1216" s="10"/>
    </row>
    <row r="1217" spans="1:15">
      <c r="A1217" s="4">
        <v>43728.583333333336</v>
      </c>
      <c r="B1217">
        <v>20</v>
      </c>
      <c r="C1217">
        <v>14</v>
      </c>
      <c r="D1217">
        <v>78</v>
      </c>
      <c r="E1217" t="s">
        <v>177</v>
      </c>
      <c r="F1217" t="s">
        <v>59</v>
      </c>
      <c r="G1217" t="s">
        <v>68</v>
      </c>
      <c r="H1217" t="s">
        <v>82</v>
      </c>
      <c r="I1217" t="s">
        <v>17</v>
      </c>
      <c r="J1217" t="s">
        <v>201</v>
      </c>
      <c r="K1217" t="s">
        <v>19</v>
      </c>
      <c r="L1217" t="s">
        <v>30</v>
      </c>
      <c r="M1217" s="20">
        <f>VLOOKUP(Table3[[#This Row],[Condition]],$O$8:$P$28,2)</f>
        <v>17</v>
      </c>
      <c r="N1217" s="10"/>
      <c r="O1217" s="10"/>
    </row>
    <row r="1218" spans="1:15">
      <c r="A1218" s="4">
        <v>43728.625</v>
      </c>
      <c r="B1218">
        <v>20</v>
      </c>
      <c r="C1218">
        <v>15</v>
      </c>
      <c r="D1218">
        <v>78</v>
      </c>
      <c r="E1218" t="s">
        <v>177</v>
      </c>
      <c r="F1218" t="s">
        <v>59</v>
      </c>
      <c r="G1218" t="s">
        <v>68</v>
      </c>
      <c r="H1218" t="s">
        <v>45</v>
      </c>
      <c r="I1218" t="s">
        <v>17</v>
      </c>
      <c r="J1218" t="s">
        <v>201</v>
      </c>
      <c r="K1218" t="s">
        <v>19</v>
      </c>
      <c r="L1218" t="s">
        <v>30</v>
      </c>
      <c r="M1218" s="20">
        <f>VLOOKUP(Table3[[#This Row],[Condition]],$O$8:$P$28,2)</f>
        <v>17</v>
      </c>
      <c r="N1218" s="10"/>
      <c r="O1218" s="10"/>
    </row>
    <row r="1219" spans="1:15">
      <c r="A1219" s="4">
        <v>43728.666666666664</v>
      </c>
      <c r="B1219">
        <v>20</v>
      </c>
      <c r="C1219">
        <v>16</v>
      </c>
      <c r="D1219">
        <v>78</v>
      </c>
      <c r="E1219" t="s">
        <v>178</v>
      </c>
      <c r="F1219" t="s">
        <v>126</v>
      </c>
      <c r="G1219" t="s">
        <v>75</v>
      </c>
      <c r="H1219" t="s">
        <v>82</v>
      </c>
      <c r="I1219" t="s">
        <v>17</v>
      </c>
      <c r="J1219" t="s">
        <v>201</v>
      </c>
      <c r="K1219" t="s">
        <v>19</v>
      </c>
      <c r="L1219" t="s">
        <v>30</v>
      </c>
      <c r="M1219" s="20">
        <f>VLOOKUP(Table3[[#This Row],[Condition]],$O$8:$P$28,2)</f>
        <v>17</v>
      </c>
      <c r="N1219" s="10"/>
      <c r="O1219" s="10"/>
    </row>
    <row r="1220" spans="1:15">
      <c r="A1220" s="4">
        <v>43728.708333333336</v>
      </c>
      <c r="B1220">
        <v>20</v>
      </c>
      <c r="C1220">
        <v>17</v>
      </c>
      <c r="D1220">
        <v>75</v>
      </c>
      <c r="E1220" t="s">
        <v>177</v>
      </c>
      <c r="F1220" t="s">
        <v>93</v>
      </c>
      <c r="G1220" t="s">
        <v>75</v>
      </c>
      <c r="H1220" t="s">
        <v>62</v>
      </c>
      <c r="I1220" t="s">
        <v>17</v>
      </c>
      <c r="J1220" t="s">
        <v>202</v>
      </c>
      <c r="K1220" t="s">
        <v>19</v>
      </c>
      <c r="L1220" t="s">
        <v>30</v>
      </c>
      <c r="M1220" s="20">
        <f>VLOOKUP(Table3[[#This Row],[Condition]],$O$8:$P$28,2)</f>
        <v>17</v>
      </c>
      <c r="N1220" s="10"/>
      <c r="O1220" s="10"/>
    </row>
    <row r="1221" spans="1:15">
      <c r="A1221" s="4">
        <v>43728.75</v>
      </c>
      <c r="B1221">
        <v>20</v>
      </c>
      <c r="C1221">
        <v>18</v>
      </c>
      <c r="D1221">
        <v>73</v>
      </c>
      <c r="E1221" t="s">
        <v>175</v>
      </c>
      <c r="F1221" t="s">
        <v>51</v>
      </c>
      <c r="G1221" t="s">
        <v>75</v>
      </c>
      <c r="H1221" t="s">
        <v>52</v>
      </c>
      <c r="I1221" t="s">
        <v>17</v>
      </c>
      <c r="J1221" t="s">
        <v>202</v>
      </c>
      <c r="K1221" t="s">
        <v>19</v>
      </c>
      <c r="L1221" t="s">
        <v>36</v>
      </c>
      <c r="M1221" s="20">
        <f>VLOOKUP(Table3[[#This Row],[Condition]],$O$8:$P$28,2)</f>
        <v>21</v>
      </c>
      <c r="N1221" s="10"/>
      <c r="O1221" s="10"/>
    </row>
    <row r="1222" spans="1:15">
      <c r="A1222" s="4">
        <v>43728.791666666664</v>
      </c>
      <c r="B1222">
        <v>20</v>
      </c>
      <c r="C1222">
        <v>19</v>
      </c>
      <c r="D1222">
        <v>70</v>
      </c>
      <c r="E1222" t="s">
        <v>174</v>
      </c>
      <c r="F1222" t="s">
        <v>114</v>
      </c>
      <c r="G1222" t="s">
        <v>29</v>
      </c>
      <c r="H1222" t="s">
        <v>62</v>
      </c>
      <c r="I1222" t="s">
        <v>17</v>
      </c>
      <c r="J1222" t="s">
        <v>203</v>
      </c>
      <c r="K1222" t="s">
        <v>19</v>
      </c>
      <c r="L1222" t="s">
        <v>36</v>
      </c>
      <c r="M1222" s="20">
        <f>VLOOKUP(Table3[[#This Row],[Condition]],$O$8:$P$28,2)</f>
        <v>21</v>
      </c>
      <c r="N1222" s="10"/>
      <c r="O1222" s="10"/>
    </row>
    <row r="1223" spans="1:15">
      <c r="A1223" s="4">
        <v>43728.833333333336</v>
      </c>
      <c r="B1223">
        <v>20</v>
      </c>
      <c r="C1223">
        <v>20</v>
      </c>
      <c r="D1223">
        <v>68</v>
      </c>
      <c r="E1223" t="s">
        <v>164</v>
      </c>
      <c r="F1223" t="s">
        <v>73</v>
      </c>
      <c r="G1223" t="s">
        <v>29</v>
      </c>
      <c r="H1223" t="s">
        <v>16</v>
      </c>
      <c r="I1223" t="s">
        <v>17</v>
      </c>
      <c r="J1223" t="s">
        <v>207</v>
      </c>
      <c r="K1223" t="s">
        <v>19</v>
      </c>
      <c r="L1223" t="s">
        <v>36</v>
      </c>
      <c r="M1223" s="20">
        <f>VLOOKUP(Table3[[#This Row],[Condition]],$O$8:$P$28,2)</f>
        <v>21</v>
      </c>
      <c r="N1223" s="10"/>
      <c r="O1223" s="10"/>
    </row>
    <row r="1224" spans="1:15">
      <c r="A1224" s="4">
        <v>43728.875</v>
      </c>
      <c r="B1224">
        <v>20</v>
      </c>
      <c r="C1224">
        <v>21</v>
      </c>
      <c r="D1224">
        <v>67</v>
      </c>
      <c r="E1224" t="s">
        <v>127</v>
      </c>
      <c r="F1224" t="s">
        <v>134</v>
      </c>
      <c r="G1224" t="s">
        <v>29</v>
      </c>
      <c r="H1224" t="s">
        <v>62</v>
      </c>
      <c r="I1224" t="s">
        <v>17</v>
      </c>
      <c r="J1224" t="s">
        <v>207</v>
      </c>
      <c r="K1224" t="s">
        <v>19</v>
      </c>
      <c r="L1224" t="s">
        <v>36</v>
      </c>
      <c r="M1224" s="20">
        <f>VLOOKUP(Table3[[#This Row],[Condition]],$O$8:$P$28,2)</f>
        <v>21</v>
      </c>
      <c r="N1224" s="10"/>
      <c r="O1224" s="10"/>
    </row>
    <row r="1225" spans="1:15">
      <c r="A1225" s="4">
        <v>43728.916666666664</v>
      </c>
      <c r="B1225">
        <v>20</v>
      </c>
      <c r="C1225">
        <v>22</v>
      </c>
      <c r="D1225">
        <v>67</v>
      </c>
      <c r="E1225" t="s">
        <v>164</v>
      </c>
      <c r="F1225" t="s">
        <v>195</v>
      </c>
      <c r="G1225" t="s">
        <v>29</v>
      </c>
      <c r="H1225" t="s">
        <v>16</v>
      </c>
      <c r="I1225" t="s">
        <v>17</v>
      </c>
      <c r="J1225" t="s">
        <v>207</v>
      </c>
      <c r="K1225" t="s">
        <v>19</v>
      </c>
      <c r="L1225" t="s">
        <v>36</v>
      </c>
      <c r="M1225" s="20">
        <f>VLOOKUP(Table3[[#This Row],[Condition]],$O$8:$P$28,2)</f>
        <v>21</v>
      </c>
      <c r="N1225" s="10"/>
      <c r="O1225" s="10"/>
    </row>
    <row r="1226" spans="1:15">
      <c r="A1226" s="4">
        <v>43728.958333333336</v>
      </c>
      <c r="B1226">
        <v>20</v>
      </c>
      <c r="C1226">
        <v>23</v>
      </c>
      <c r="D1226">
        <v>65</v>
      </c>
      <c r="E1226" t="s">
        <v>174</v>
      </c>
      <c r="F1226" t="s">
        <v>134</v>
      </c>
      <c r="G1226" t="s">
        <v>15</v>
      </c>
      <c r="H1226" t="s">
        <v>26</v>
      </c>
      <c r="I1226" t="s">
        <v>17</v>
      </c>
      <c r="J1226" t="s">
        <v>207</v>
      </c>
      <c r="K1226" t="s">
        <v>19</v>
      </c>
      <c r="L1226" t="s">
        <v>36</v>
      </c>
      <c r="M1226" s="20">
        <f>VLOOKUP(Table3[[#This Row],[Condition]],$O$8:$P$28,2)</f>
        <v>21</v>
      </c>
      <c r="N1226" s="10"/>
      <c r="O1226" s="10"/>
    </row>
    <row r="1227" spans="1:15">
      <c r="A1227" s="4">
        <v>43729</v>
      </c>
      <c r="B1227">
        <v>21</v>
      </c>
      <c r="C1227">
        <v>0</v>
      </c>
      <c r="D1227">
        <v>65</v>
      </c>
      <c r="E1227" t="s">
        <v>174</v>
      </c>
      <c r="F1227" t="s">
        <v>134</v>
      </c>
      <c r="G1227" t="s">
        <v>15</v>
      </c>
      <c r="H1227" t="s">
        <v>41</v>
      </c>
      <c r="I1227" t="s">
        <v>17</v>
      </c>
      <c r="J1227" t="s">
        <v>207</v>
      </c>
      <c r="K1227" t="s">
        <v>19</v>
      </c>
      <c r="L1227" t="s">
        <v>36</v>
      </c>
      <c r="M1227" s="20">
        <f>VLOOKUP(Table3[[#This Row],[Condition]],$O$8:$P$28,2)</f>
        <v>21</v>
      </c>
      <c r="N1227" s="10"/>
      <c r="O1227" s="10"/>
    </row>
    <row r="1228" spans="1:15">
      <c r="A1228" s="4">
        <v>43729.041666666664</v>
      </c>
      <c r="B1228">
        <v>21</v>
      </c>
      <c r="C1228">
        <v>1</v>
      </c>
      <c r="D1228">
        <v>64</v>
      </c>
      <c r="E1228" t="s">
        <v>174</v>
      </c>
      <c r="F1228" t="s">
        <v>184</v>
      </c>
      <c r="G1228" t="s">
        <v>29</v>
      </c>
      <c r="H1228" t="s">
        <v>41</v>
      </c>
      <c r="I1228" t="s">
        <v>17</v>
      </c>
      <c r="J1228" t="s">
        <v>207</v>
      </c>
      <c r="K1228" t="s">
        <v>19</v>
      </c>
      <c r="L1228" t="s">
        <v>36</v>
      </c>
      <c r="M1228" s="20">
        <f>VLOOKUP(Table3[[#This Row],[Condition]],$O$8:$P$28,2)</f>
        <v>21</v>
      </c>
      <c r="N1228" s="10"/>
      <c r="O1228" s="10"/>
    </row>
    <row r="1229" spans="1:15">
      <c r="A1229" s="4">
        <v>43729.083333333336</v>
      </c>
      <c r="B1229">
        <v>21</v>
      </c>
      <c r="C1229">
        <v>2</v>
      </c>
      <c r="D1229">
        <v>64</v>
      </c>
      <c r="E1229" t="s">
        <v>164</v>
      </c>
      <c r="F1229" t="s">
        <v>136</v>
      </c>
      <c r="G1229" t="s">
        <v>75</v>
      </c>
      <c r="H1229" t="s">
        <v>41</v>
      </c>
      <c r="I1229" t="s">
        <v>17</v>
      </c>
      <c r="J1229" t="s">
        <v>203</v>
      </c>
      <c r="K1229" t="s">
        <v>19</v>
      </c>
      <c r="L1229" t="s">
        <v>36</v>
      </c>
      <c r="M1229" s="20">
        <f>VLOOKUP(Table3[[#This Row],[Condition]],$O$8:$P$28,2)</f>
        <v>21</v>
      </c>
      <c r="N1229" s="10"/>
      <c r="O1229" s="10"/>
    </row>
    <row r="1230" spans="1:15">
      <c r="A1230" s="4">
        <v>43729.125</v>
      </c>
      <c r="B1230">
        <v>21</v>
      </c>
      <c r="C1230">
        <v>3</v>
      </c>
      <c r="D1230">
        <v>63</v>
      </c>
      <c r="E1230" t="s">
        <v>164</v>
      </c>
      <c r="F1230" t="s">
        <v>160</v>
      </c>
      <c r="G1230" t="s">
        <v>21</v>
      </c>
      <c r="H1230" t="s">
        <v>41</v>
      </c>
      <c r="I1230" t="s">
        <v>17</v>
      </c>
      <c r="J1230" t="s">
        <v>203</v>
      </c>
      <c r="K1230" t="s">
        <v>19</v>
      </c>
      <c r="L1230" t="s">
        <v>36</v>
      </c>
      <c r="M1230" s="20">
        <f>VLOOKUP(Table3[[#This Row],[Condition]],$O$8:$P$28,2)</f>
        <v>21</v>
      </c>
      <c r="N1230" s="10"/>
      <c r="O1230" s="10"/>
    </row>
    <row r="1231" spans="1:15">
      <c r="A1231" s="4">
        <v>43729.166666666664</v>
      </c>
      <c r="B1231">
        <v>21</v>
      </c>
      <c r="C1231">
        <v>4</v>
      </c>
      <c r="D1231">
        <v>61</v>
      </c>
      <c r="E1231" t="s">
        <v>164</v>
      </c>
      <c r="F1231" t="s">
        <v>28</v>
      </c>
      <c r="G1231" t="s">
        <v>15</v>
      </c>
      <c r="H1231" t="s">
        <v>26</v>
      </c>
      <c r="I1231" t="s">
        <v>17</v>
      </c>
      <c r="J1231" t="s">
        <v>207</v>
      </c>
      <c r="K1231" t="s">
        <v>19</v>
      </c>
      <c r="L1231" t="s">
        <v>36</v>
      </c>
      <c r="M1231" s="20">
        <f>VLOOKUP(Table3[[#This Row],[Condition]],$O$8:$P$28,2)</f>
        <v>21</v>
      </c>
      <c r="N1231" s="10"/>
      <c r="O1231" s="10"/>
    </row>
    <row r="1232" spans="1:15">
      <c r="A1232" s="4">
        <v>43729.208333333336</v>
      </c>
      <c r="B1232">
        <v>21</v>
      </c>
      <c r="C1232">
        <v>5</v>
      </c>
      <c r="D1232">
        <v>62</v>
      </c>
      <c r="E1232" t="s">
        <v>174</v>
      </c>
      <c r="F1232" t="s">
        <v>215</v>
      </c>
      <c r="G1232" t="s">
        <v>15</v>
      </c>
      <c r="H1232" t="s">
        <v>26</v>
      </c>
      <c r="I1232" t="s">
        <v>17</v>
      </c>
      <c r="J1232" t="s">
        <v>208</v>
      </c>
      <c r="K1232" t="s">
        <v>19</v>
      </c>
      <c r="L1232" t="s">
        <v>36</v>
      </c>
      <c r="M1232" s="20">
        <f>VLOOKUP(Table3[[#This Row],[Condition]],$O$8:$P$28,2)</f>
        <v>21</v>
      </c>
      <c r="N1232" s="10"/>
      <c r="O1232" s="10"/>
    </row>
    <row r="1233" spans="1:15">
      <c r="A1233" s="4">
        <v>43729.25</v>
      </c>
      <c r="B1233">
        <v>21</v>
      </c>
      <c r="C1233">
        <v>6</v>
      </c>
      <c r="D1233">
        <v>64</v>
      </c>
      <c r="E1233" t="s">
        <v>127</v>
      </c>
      <c r="F1233" t="s">
        <v>215</v>
      </c>
      <c r="G1233" t="s">
        <v>15</v>
      </c>
      <c r="H1233" t="s">
        <v>26</v>
      </c>
      <c r="I1233" t="s">
        <v>17</v>
      </c>
      <c r="J1233" t="s">
        <v>209</v>
      </c>
      <c r="K1233" t="s">
        <v>19</v>
      </c>
      <c r="L1233" t="s">
        <v>30</v>
      </c>
      <c r="M1233" s="20">
        <f>VLOOKUP(Table3[[#This Row],[Condition]],$O$8:$P$28,2)</f>
        <v>17</v>
      </c>
      <c r="N1233" s="10"/>
      <c r="O1233" s="10"/>
    </row>
    <row r="1234" spans="1:15">
      <c r="A1234" s="4">
        <v>43729.291666666664</v>
      </c>
      <c r="B1234">
        <v>21</v>
      </c>
      <c r="C1234">
        <v>7</v>
      </c>
      <c r="D1234">
        <v>67</v>
      </c>
      <c r="E1234" t="s">
        <v>127</v>
      </c>
      <c r="F1234" t="s">
        <v>134</v>
      </c>
      <c r="G1234" t="s">
        <v>34</v>
      </c>
      <c r="H1234" t="s">
        <v>17</v>
      </c>
      <c r="I1234" t="s">
        <v>17</v>
      </c>
      <c r="J1234" t="s">
        <v>210</v>
      </c>
      <c r="K1234" t="s">
        <v>19</v>
      </c>
      <c r="L1234" t="s">
        <v>30</v>
      </c>
      <c r="M1234" s="20">
        <f>VLOOKUP(Table3[[#This Row],[Condition]],$O$8:$P$28,2)</f>
        <v>17</v>
      </c>
      <c r="N1234" s="10"/>
      <c r="O1234" s="10"/>
    </row>
    <row r="1235" spans="1:15">
      <c r="A1235" s="4">
        <v>43729.333333333336</v>
      </c>
      <c r="B1235">
        <v>21</v>
      </c>
      <c r="C1235">
        <v>8</v>
      </c>
      <c r="D1235">
        <v>70</v>
      </c>
      <c r="E1235" t="s">
        <v>120</v>
      </c>
      <c r="F1235" t="s">
        <v>73</v>
      </c>
      <c r="G1235" t="s">
        <v>68</v>
      </c>
      <c r="H1235" t="s">
        <v>26</v>
      </c>
      <c r="I1235" t="s">
        <v>17</v>
      </c>
      <c r="J1235" t="s">
        <v>210</v>
      </c>
      <c r="K1235" t="s">
        <v>19</v>
      </c>
      <c r="L1235" t="s">
        <v>36</v>
      </c>
      <c r="M1235" s="20">
        <f>VLOOKUP(Table3[[#This Row],[Condition]],$O$8:$P$28,2)</f>
        <v>21</v>
      </c>
      <c r="N1235" s="10"/>
      <c r="O1235" s="10"/>
    </row>
    <row r="1236" spans="1:15">
      <c r="A1236" s="4">
        <v>43729.375</v>
      </c>
      <c r="B1236">
        <v>21</v>
      </c>
      <c r="C1236">
        <v>9</v>
      </c>
      <c r="D1236">
        <v>73</v>
      </c>
      <c r="E1236" t="s">
        <v>120</v>
      </c>
      <c r="F1236" t="s">
        <v>114</v>
      </c>
      <c r="G1236" t="s">
        <v>110</v>
      </c>
      <c r="H1236" t="s">
        <v>16</v>
      </c>
      <c r="I1236" t="s">
        <v>17</v>
      </c>
      <c r="J1236" t="s">
        <v>209</v>
      </c>
      <c r="K1236" t="s">
        <v>19</v>
      </c>
      <c r="L1236" t="s">
        <v>36</v>
      </c>
      <c r="M1236" s="20">
        <f>VLOOKUP(Table3[[#This Row],[Condition]],$O$8:$P$28,2)</f>
        <v>21</v>
      </c>
      <c r="N1236" s="10"/>
      <c r="O1236" s="10"/>
    </row>
    <row r="1237" spans="1:15">
      <c r="A1237" s="4">
        <v>43729.416666666664</v>
      </c>
      <c r="B1237">
        <v>21</v>
      </c>
      <c r="C1237">
        <v>10</v>
      </c>
      <c r="D1237">
        <v>78</v>
      </c>
      <c r="E1237" t="s">
        <v>127</v>
      </c>
      <c r="F1237" t="s">
        <v>169</v>
      </c>
      <c r="G1237" t="s">
        <v>71</v>
      </c>
      <c r="H1237" t="s">
        <v>41</v>
      </c>
      <c r="I1237" t="s">
        <v>17</v>
      </c>
      <c r="J1237" t="s">
        <v>207</v>
      </c>
      <c r="K1237" t="s">
        <v>19</v>
      </c>
      <c r="L1237" t="s">
        <v>30</v>
      </c>
      <c r="M1237" s="20">
        <f>VLOOKUP(Table3[[#This Row],[Condition]],$O$8:$P$28,2)</f>
        <v>17</v>
      </c>
      <c r="N1237" s="10"/>
      <c r="O1237" s="10"/>
    </row>
    <row r="1238" spans="1:15">
      <c r="A1238" s="4">
        <v>43729.458333333336</v>
      </c>
      <c r="B1238">
        <v>21</v>
      </c>
      <c r="C1238">
        <v>11</v>
      </c>
      <c r="D1238">
        <v>83</v>
      </c>
      <c r="E1238" t="s">
        <v>127</v>
      </c>
      <c r="F1238" t="s">
        <v>59</v>
      </c>
      <c r="G1238" t="s">
        <v>75</v>
      </c>
      <c r="H1238" t="s">
        <v>16</v>
      </c>
      <c r="I1238" t="s">
        <v>17</v>
      </c>
      <c r="J1238" t="s">
        <v>202</v>
      </c>
      <c r="K1238" t="s">
        <v>19</v>
      </c>
      <c r="L1238" t="s">
        <v>30</v>
      </c>
      <c r="M1238" s="20">
        <f>VLOOKUP(Table3[[#This Row],[Condition]],$O$8:$P$28,2)</f>
        <v>17</v>
      </c>
      <c r="N1238" s="10"/>
      <c r="O1238" s="10"/>
    </row>
    <row r="1239" spans="1:15">
      <c r="A1239" s="4">
        <v>43729.5</v>
      </c>
      <c r="B1239">
        <v>21</v>
      </c>
      <c r="C1239">
        <v>12</v>
      </c>
      <c r="D1239">
        <v>85</v>
      </c>
      <c r="E1239" t="s">
        <v>168</v>
      </c>
      <c r="F1239" t="s">
        <v>162</v>
      </c>
      <c r="G1239" t="s">
        <v>68</v>
      </c>
      <c r="H1239" t="s">
        <v>49</v>
      </c>
      <c r="I1239" t="s">
        <v>17</v>
      </c>
      <c r="J1239" t="s">
        <v>200</v>
      </c>
      <c r="K1239" t="s">
        <v>19</v>
      </c>
      <c r="L1239" t="s">
        <v>30</v>
      </c>
      <c r="M1239" s="20">
        <f>VLOOKUP(Table3[[#This Row],[Condition]],$O$8:$P$28,2)</f>
        <v>17</v>
      </c>
      <c r="N1239" s="10"/>
      <c r="O1239" s="10"/>
    </row>
    <row r="1240" spans="1:15">
      <c r="A1240" s="4">
        <v>43729.541666666664</v>
      </c>
      <c r="B1240">
        <v>21</v>
      </c>
      <c r="C1240">
        <v>13</v>
      </c>
      <c r="D1240">
        <v>87</v>
      </c>
      <c r="E1240" t="s">
        <v>168</v>
      </c>
      <c r="F1240" t="s">
        <v>119</v>
      </c>
      <c r="G1240" t="s">
        <v>75</v>
      </c>
      <c r="H1240" t="s">
        <v>49</v>
      </c>
      <c r="I1240" t="s">
        <v>17</v>
      </c>
      <c r="J1240" t="s">
        <v>196</v>
      </c>
      <c r="K1240" t="s">
        <v>19</v>
      </c>
      <c r="L1240" t="s">
        <v>30</v>
      </c>
      <c r="M1240" s="20">
        <f>VLOOKUP(Table3[[#This Row],[Condition]],$O$8:$P$28,2)</f>
        <v>17</v>
      </c>
      <c r="N1240" s="10"/>
      <c r="O1240" s="10"/>
    </row>
    <row r="1241" spans="1:15">
      <c r="A1241" s="4">
        <v>43729.583333333336</v>
      </c>
      <c r="B1241">
        <v>21</v>
      </c>
      <c r="C1241">
        <v>14</v>
      </c>
      <c r="D1241">
        <v>88</v>
      </c>
      <c r="E1241" t="s">
        <v>120</v>
      </c>
      <c r="F1241" t="s">
        <v>192</v>
      </c>
      <c r="G1241" t="s">
        <v>68</v>
      </c>
      <c r="H1241" t="s">
        <v>52</v>
      </c>
      <c r="I1241" t="s">
        <v>17</v>
      </c>
      <c r="J1241" t="s">
        <v>87</v>
      </c>
      <c r="K1241" t="s">
        <v>19</v>
      </c>
      <c r="L1241" t="s">
        <v>20</v>
      </c>
      <c r="M1241" s="20">
        <f>VLOOKUP(Table3[[#This Row],[Condition]],$O$8:$P$28,2)</f>
        <v>13</v>
      </c>
      <c r="N1241" s="10"/>
      <c r="O1241" s="10"/>
    </row>
    <row r="1242" spans="1:15">
      <c r="A1242" s="4">
        <v>43729.625</v>
      </c>
      <c r="B1242">
        <v>21</v>
      </c>
      <c r="C1242">
        <v>15</v>
      </c>
      <c r="D1242">
        <v>88</v>
      </c>
      <c r="E1242" t="s">
        <v>123</v>
      </c>
      <c r="F1242" t="s">
        <v>118</v>
      </c>
      <c r="G1242" t="s">
        <v>75</v>
      </c>
      <c r="H1242" t="s">
        <v>62</v>
      </c>
      <c r="I1242" t="s">
        <v>17</v>
      </c>
      <c r="J1242" t="s">
        <v>199</v>
      </c>
      <c r="K1242" t="s">
        <v>19</v>
      </c>
      <c r="L1242" t="s">
        <v>20</v>
      </c>
      <c r="M1242" s="20">
        <f>VLOOKUP(Table3[[#This Row],[Condition]],$O$8:$P$28,2)</f>
        <v>13</v>
      </c>
      <c r="N1242" s="10"/>
      <c r="O1242" s="10"/>
    </row>
    <row r="1243" spans="1:15">
      <c r="A1243" s="4">
        <v>43729.666666666664</v>
      </c>
      <c r="B1243">
        <v>21</v>
      </c>
      <c r="C1243">
        <v>16</v>
      </c>
      <c r="D1243">
        <v>86</v>
      </c>
      <c r="E1243" t="s">
        <v>60</v>
      </c>
      <c r="F1243" t="s">
        <v>93</v>
      </c>
      <c r="G1243" t="s">
        <v>75</v>
      </c>
      <c r="H1243" t="s">
        <v>62</v>
      </c>
      <c r="I1243" t="s">
        <v>17</v>
      </c>
      <c r="J1243" t="s">
        <v>199</v>
      </c>
      <c r="K1243" t="s">
        <v>19</v>
      </c>
      <c r="L1243" t="s">
        <v>20</v>
      </c>
      <c r="M1243" s="20">
        <f>VLOOKUP(Table3[[#This Row],[Condition]],$O$8:$P$28,2)</f>
        <v>13</v>
      </c>
      <c r="N1243" s="10"/>
      <c r="O1243" s="10"/>
    </row>
    <row r="1244" spans="1:15">
      <c r="A1244" s="4">
        <v>43729.708333333336</v>
      </c>
      <c r="B1244">
        <v>21</v>
      </c>
      <c r="C1244">
        <v>17</v>
      </c>
      <c r="D1244">
        <v>81</v>
      </c>
      <c r="E1244" t="s">
        <v>32</v>
      </c>
      <c r="F1244" t="s">
        <v>67</v>
      </c>
      <c r="G1244" t="s">
        <v>110</v>
      </c>
      <c r="H1244" t="s">
        <v>62</v>
      </c>
      <c r="I1244" t="s">
        <v>17</v>
      </c>
      <c r="J1244" t="s">
        <v>199</v>
      </c>
      <c r="K1244" t="s">
        <v>19</v>
      </c>
      <c r="L1244" t="s">
        <v>20</v>
      </c>
      <c r="M1244" s="20">
        <f>VLOOKUP(Table3[[#This Row],[Condition]],$O$8:$P$28,2)</f>
        <v>13</v>
      </c>
      <c r="N1244" s="10"/>
      <c r="O1244" s="10"/>
    </row>
    <row r="1245" spans="1:15">
      <c r="A1245" s="4">
        <v>43729.75</v>
      </c>
      <c r="B1245">
        <v>21</v>
      </c>
      <c r="C1245">
        <v>18</v>
      </c>
      <c r="D1245">
        <v>81</v>
      </c>
      <c r="E1245" t="s">
        <v>58</v>
      </c>
      <c r="F1245" t="s">
        <v>133</v>
      </c>
      <c r="G1245" t="s">
        <v>110</v>
      </c>
      <c r="H1245" t="s">
        <v>49</v>
      </c>
      <c r="I1245" t="s">
        <v>17</v>
      </c>
      <c r="J1245" t="s">
        <v>87</v>
      </c>
      <c r="K1245" t="s">
        <v>19</v>
      </c>
      <c r="L1245" t="s">
        <v>30</v>
      </c>
      <c r="M1245" s="20">
        <f>VLOOKUP(Table3[[#This Row],[Condition]],$O$8:$P$28,2)</f>
        <v>17</v>
      </c>
      <c r="N1245" s="10"/>
      <c r="O1245" s="10"/>
    </row>
    <row r="1246" spans="1:15">
      <c r="A1246" s="4">
        <v>43729.791666666664</v>
      </c>
      <c r="B1246">
        <v>21</v>
      </c>
      <c r="C1246">
        <v>19</v>
      </c>
      <c r="D1246">
        <v>78</v>
      </c>
      <c r="E1246" t="s">
        <v>53</v>
      </c>
      <c r="F1246" t="s">
        <v>89</v>
      </c>
      <c r="G1246" t="s">
        <v>75</v>
      </c>
      <c r="H1246" t="s">
        <v>62</v>
      </c>
      <c r="I1246" t="s">
        <v>17</v>
      </c>
      <c r="J1246" t="s">
        <v>198</v>
      </c>
      <c r="K1246" t="s">
        <v>19</v>
      </c>
      <c r="L1246" t="s">
        <v>30</v>
      </c>
      <c r="M1246" s="20">
        <f>VLOOKUP(Table3[[#This Row],[Condition]],$O$8:$P$28,2)</f>
        <v>17</v>
      </c>
      <c r="N1246" s="10"/>
      <c r="O1246" s="10"/>
    </row>
    <row r="1247" spans="1:15">
      <c r="A1247" s="4">
        <v>43729.833333333336</v>
      </c>
      <c r="B1247">
        <v>21</v>
      </c>
      <c r="C1247">
        <v>20</v>
      </c>
      <c r="D1247">
        <v>77</v>
      </c>
      <c r="E1247" t="s">
        <v>50</v>
      </c>
      <c r="F1247" t="s">
        <v>72</v>
      </c>
      <c r="G1247" t="s">
        <v>75</v>
      </c>
      <c r="H1247" t="s">
        <v>16</v>
      </c>
      <c r="I1247" t="s">
        <v>17</v>
      </c>
      <c r="J1247" t="s">
        <v>197</v>
      </c>
      <c r="K1247" t="s">
        <v>19</v>
      </c>
      <c r="L1247" t="s">
        <v>20</v>
      </c>
      <c r="M1247" s="20">
        <f>VLOOKUP(Table3[[#This Row],[Condition]],$O$8:$P$28,2)</f>
        <v>13</v>
      </c>
      <c r="N1247" s="10"/>
      <c r="O1247" s="10"/>
    </row>
    <row r="1248" spans="1:15">
      <c r="A1248" s="4">
        <v>43729.875</v>
      </c>
      <c r="B1248">
        <v>21</v>
      </c>
      <c r="C1248">
        <v>21</v>
      </c>
      <c r="D1248">
        <v>77</v>
      </c>
      <c r="E1248" t="s">
        <v>53</v>
      </c>
      <c r="F1248" t="s">
        <v>40</v>
      </c>
      <c r="G1248" t="s">
        <v>34</v>
      </c>
      <c r="H1248" t="s">
        <v>17</v>
      </c>
      <c r="I1248" t="s">
        <v>17</v>
      </c>
      <c r="J1248" t="s">
        <v>197</v>
      </c>
      <c r="K1248" t="s">
        <v>19</v>
      </c>
      <c r="L1248" t="s">
        <v>20</v>
      </c>
      <c r="M1248" s="20">
        <f>VLOOKUP(Table3[[#This Row],[Condition]],$O$8:$P$28,2)</f>
        <v>13</v>
      </c>
      <c r="N1248" s="10"/>
      <c r="O1248" s="10"/>
    </row>
    <row r="1249" spans="1:15">
      <c r="A1249" s="4">
        <v>43729.916666666664</v>
      </c>
      <c r="B1249">
        <v>21</v>
      </c>
      <c r="C1249">
        <v>22</v>
      </c>
      <c r="D1249">
        <v>76</v>
      </c>
      <c r="E1249" t="s">
        <v>50</v>
      </c>
      <c r="F1249" t="s">
        <v>74</v>
      </c>
      <c r="G1249" t="s">
        <v>75</v>
      </c>
      <c r="H1249" t="s">
        <v>26</v>
      </c>
      <c r="I1249" t="s">
        <v>17</v>
      </c>
      <c r="J1249" t="s">
        <v>197</v>
      </c>
      <c r="K1249" t="s">
        <v>19</v>
      </c>
      <c r="L1249" t="s">
        <v>23</v>
      </c>
      <c r="M1249" s="20">
        <f>VLOOKUP(Table3[[#This Row],[Condition]],$O$8:$P$28,2)</f>
        <v>11</v>
      </c>
      <c r="N1249" s="10"/>
      <c r="O1249" s="10"/>
    </row>
    <row r="1250" spans="1:15">
      <c r="A1250" s="4">
        <v>43729.958333333336</v>
      </c>
      <c r="B1250">
        <v>21</v>
      </c>
      <c r="C1250">
        <v>23</v>
      </c>
      <c r="D1250">
        <v>76</v>
      </c>
      <c r="E1250" t="s">
        <v>50</v>
      </c>
      <c r="F1250" t="s">
        <v>74</v>
      </c>
      <c r="G1250" t="s">
        <v>75</v>
      </c>
      <c r="H1250" t="s">
        <v>16</v>
      </c>
      <c r="I1250" t="s">
        <v>17</v>
      </c>
      <c r="J1250" t="s">
        <v>197</v>
      </c>
      <c r="K1250" t="s">
        <v>19</v>
      </c>
      <c r="L1250" t="s">
        <v>20</v>
      </c>
      <c r="M1250" s="20">
        <f>VLOOKUP(Table3[[#This Row],[Condition]],$O$8:$P$28,2)</f>
        <v>13</v>
      </c>
      <c r="N1250" s="10"/>
      <c r="O1250" s="10"/>
    </row>
    <row r="1251" spans="1:15">
      <c r="A1251" s="4">
        <v>43730</v>
      </c>
      <c r="B1251">
        <v>22</v>
      </c>
      <c r="C1251">
        <v>0</v>
      </c>
      <c r="D1251">
        <v>75</v>
      </c>
      <c r="E1251" t="s">
        <v>53</v>
      </c>
      <c r="F1251" t="s">
        <v>74</v>
      </c>
      <c r="G1251" t="s">
        <v>75</v>
      </c>
      <c r="H1251" t="s">
        <v>26</v>
      </c>
      <c r="I1251" t="s">
        <v>17</v>
      </c>
      <c r="J1251" t="s">
        <v>197</v>
      </c>
      <c r="K1251" t="s">
        <v>19</v>
      </c>
      <c r="L1251" t="s">
        <v>20</v>
      </c>
      <c r="M1251" s="20">
        <f>VLOOKUP(Table3[[#This Row],[Condition]],$O$8:$P$28,2)</f>
        <v>13</v>
      </c>
      <c r="N1251" s="10"/>
      <c r="O1251" s="10"/>
    </row>
    <row r="1252" spans="1:15">
      <c r="A1252" s="4">
        <v>43730.041666666664</v>
      </c>
      <c r="B1252">
        <v>22</v>
      </c>
      <c r="C1252">
        <v>1</v>
      </c>
      <c r="D1252">
        <v>73</v>
      </c>
      <c r="E1252" t="s">
        <v>53</v>
      </c>
      <c r="F1252" t="s">
        <v>77</v>
      </c>
      <c r="G1252" t="s">
        <v>75</v>
      </c>
      <c r="H1252" t="s">
        <v>16</v>
      </c>
      <c r="I1252" t="s">
        <v>17</v>
      </c>
      <c r="J1252" t="s">
        <v>87</v>
      </c>
      <c r="K1252" t="s">
        <v>19</v>
      </c>
      <c r="L1252" t="s">
        <v>30</v>
      </c>
      <c r="M1252" s="20">
        <f>VLOOKUP(Table3[[#This Row],[Condition]],$O$8:$P$28,2)</f>
        <v>17</v>
      </c>
      <c r="N1252" s="10"/>
      <c r="O1252" s="10"/>
    </row>
    <row r="1253" spans="1:15">
      <c r="A1253" s="4">
        <v>43730.083333333336</v>
      </c>
      <c r="B1253">
        <v>22</v>
      </c>
      <c r="C1253">
        <v>2</v>
      </c>
      <c r="D1253">
        <v>72</v>
      </c>
      <c r="E1253" t="s">
        <v>53</v>
      </c>
      <c r="F1253" t="s">
        <v>136</v>
      </c>
      <c r="G1253" t="s">
        <v>29</v>
      </c>
      <c r="H1253" t="s">
        <v>26</v>
      </c>
      <c r="I1253" t="s">
        <v>17</v>
      </c>
      <c r="J1253" t="s">
        <v>87</v>
      </c>
      <c r="K1253" t="s">
        <v>19</v>
      </c>
      <c r="L1253" t="s">
        <v>36</v>
      </c>
      <c r="M1253" s="20">
        <f>VLOOKUP(Table3[[#This Row],[Condition]],$O$8:$P$28,2)</f>
        <v>21</v>
      </c>
      <c r="N1253" s="10"/>
      <c r="O1253" s="10"/>
    </row>
    <row r="1254" spans="1:15">
      <c r="A1254" s="4">
        <v>43730.125</v>
      </c>
      <c r="B1254">
        <v>22</v>
      </c>
      <c r="C1254">
        <v>3</v>
      </c>
      <c r="D1254">
        <v>71</v>
      </c>
      <c r="E1254" t="s">
        <v>53</v>
      </c>
      <c r="F1254" t="s">
        <v>160</v>
      </c>
      <c r="G1254" t="s">
        <v>29</v>
      </c>
      <c r="H1254" t="s">
        <v>62</v>
      </c>
      <c r="I1254" t="s">
        <v>17</v>
      </c>
      <c r="J1254" t="s">
        <v>199</v>
      </c>
      <c r="K1254" t="s">
        <v>19</v>
      </c>
      <c r="L1254" t="s">
        <v>36</v>
      </c>
      <c r="M1254" s="20">
        <f>VLOOKUP(Table3[[#This Row],[Condition]],$O$8:$P$28,2)</f>
        <v>21</v>
      </c>
      <c r="N1254" s="10"/>
      <c r="O1254" s="10"/>
    </row>
    <row r="1255" spans="1:15">
      <c r="A1255" s="4">
        <v>43730.166666666664</v>
      </c>
      <c r="B1255">
        <v>22</v>
      </c>
      <c r="C1255">
        <v>4</v>
      </c>
      <c r="D1255">
        <v>71</v>
      </c>
      <c r="E1255" t="s">
        <v>53</v>
      </c>
      <c r="F1255" t="s">
        <v>160</v>
      </c>
      <c r="G1255" t="s">
        <v>21</v>
      </c>
      <c r="H1255" t="s">
        <v>41</v>
      </c>
      <c r="I1255" t="s">
        <v>17</v>
      </c>
      <c r="J1255" t="s">
        <v>199</v>
      </c>
      <c r="K1255" t="s">
        <v>19</v>
      </c>
      <c r="L1255" t="s">
        <v>36</v>
      </c>
      <c r="M1255" s="20">
        <f>VLOOKUP(Table3[[#This Row],[Condition]],$O$8:$P$28,2)</f>
        <v>21</v>
      </c>
      <c r="N1255" s="10"/>
      <c r="O1255" s="10"/>
    </row>
    <row r="1256" spans="1:15">
      <c r="A1256" s="4">
        <v>43730.208333333336</v>
      </c>
      <c r="B1256">
        <v>22</v>
      </c>
      <c r="C1256">
        <v>5</v>
      </c>
      <c r="D1256">
        <v>71</v>
      </c>
      <c r="E1256" t="s">
        <v>53</v>
      </c>
      <c r="F1256" t="s">
        <v>160</v>
      </c>
      <c r="G1256" t="s">
        <v>34</v>
      </c>
      <c r="H1256" t="s">
        <v>17</v>
      </c>
      <c r="I1256" t="s">
        <v>17</v>
      </c>
      <c r="J1256" t="s">
        <v>87</v>
      </c>
      <c r="K1256" t="s">
        <v>19</v>
      </c>
      <c r="L1256" t="s">
        <v>36</v>
      </c>
      <c r="M1256" s="20">
        <f>VLOOKUP(Table3[[#This Row],[Condition]],$O$8:$P$28,2)</f>
        <v>21</v>
      </c>
      <c r="N1256" s="10"/>
      <c r="O1256" s="10"/>
    </row>
    <row r="1257" spans="1:15">
      <c r="A1257" s="4">
        <v>43730.25</v>
      </c>
      <c r="B1257">
        <v>22</v>
      </c>
      <c r="C1257">
        <v>6</v>
      </c>
      <c r="D1257">
        <v>72</v>
      </c>
      <c r="E1257" t="s">
        <v>53</v>
      </c>
      <c r="F1257" t="s">
        <v>136</v>
      </c>
      <c r="G1257" t="s">
        <v>71</v>
      </c>
      <c r="H1257" t="s">
        <v>41</v>
      </c>
      <c r="I1257" t="s">
        <v>17</v>
      </c>
      <c r="J1257" t="s">
        <v>198</v>
      </c>
      <c r="K1257" t="s">
        <v>19</v>
      </c>
      <c r="L1257" t="s">
        <v>36</v>
      </c>
      <c r="M1257" s="20">
        <f>VLOOKUP(Table3[[#This Row],[Condition]],$O$8:$P$28,2)</f>
        <v>21</v>
      </c>
      <c r="N1257" s="10"/>
      <c r="O1257" s="10"/>
    </row>
    <row r="1258" spans="1:15">
      <c r="A1258" s="4">
        <v>43730.291666666664</v>
      </c>
      <c r="B1258">
        <v>22</v>
      </c>
      <c r="C1258">
        <v>7</v>
      </c>
      <c r="D1258">
        <v>74</v>
      </c>
      <c r="E1258" t="s">
        <v>50</v>
      </c>
      <c r="F1258" t="s">
        <v>77</v>
      </c>
      <c r="G1258" t="s">
        <v>68</v>
      </c>
      <c r="H1258" t="s">
        <v>41</v>
      </c>
      <c r="I1258" t="s">
        <v>17</v>
      </c>
      <c r="J1258" t="s">
        <v>196</v>
      </c>
      <c r="K1258" t="s">
        <v>19</v>
      </c>
      <c r="L1258" t="s">
        <v>36</v>
      </c>
      <c r="M1258" s="20">
        <f>VLOOKUP(Table3[[#This Row],[Condition]],$O$8:$P$28,2)</f>
        <v>21</v>
      </c>
      <c r="N1258" s="10"/>
      <c r="O1258" s="10"/>
    </row>
    <row r="1259" spans="1:15">
      <c r="A1259" s="4">
        <v>43730.333333333336</v>
      </c>
      <c r="B1259">
        <v>22</v>
      </c>
      <c r="C1259">
        <v>8</v>
      </c>
      <c r="D1259">
        <v>76</v>
      </c>
      <c r="E1259" t="s">
        <v>50</v>
      </c>
      <c r="F1259" t="s">
        <v>74</v>
      </c>
      <c r="G1259" t="s">
        <v>110</v>
      </c>
      <c r="H1259" t="s">
        <v>26</v>
      </c>
      <c r="I1259" t="s">
        <v>17</v>
      </c>
      <c r="J1259" t="s">
        <v>196</v>
      </c>
      <c r="K1259" t="s">
        <v>19</v>
      </c>
      <c r="L1259" t="s">
        <v>36</v>
      </c>
      <c r="M1259" s="20">
        <f>VLOOKUP(Table3[[#This Row],[Condition]],$O$8:$P$28,2)</f>
        <v>21</v>
      </c>
      <c r="N1259" s="10"/>
      <c r="O1259" s="10"/>
    </row>
    <row r="1260" spans="1:15">
      <c r="A1260" s="4">
        <v>43730.375</v>
      </c>
      <c r="B1260">
        <v>22</v>
      </c>
      <c r="C1260">
        <v>9</v>
      </c>
      <c r="D1260">
        <v>80</v>
      </c>
      <c r="E1260" t="s">
        <v>50</v>
      </c>
      <c r="F1260" t="s">
        <v>67</v>
      </c>
      <c r="G1260" t="s">
        <v>71</v>
      </c>
      <c r="H1260" t="s">
        <v>41</v>
      </c>
      <c r="I1260" t="s">
        <v>17</v>
      </c>
      <c r="J1260" t="s">
        <v>198</v>
      </c>
      <c r="K1260" t="s">
        <v>19</v>
      </c>
      <c r="L1260" t="s">
        <v>36</v>
      </c>
      <c r="M1260" s="20">
        <f>VLOOKUP(Table3[[#This Row],[Condition]],$O$8:$P$28,2)</f>
        <v>21</v>
      </c>
      <c r="N1260" s="10"/>
      <c r="O1260" s="10"/>
    </row>
    <row r="1261" spans="1:15">
      <c r="A1261" s="4">
        <v>43730.416666666664</v>
      </c>
      <c r="B1261">
        <v>22</v>
      </c>
      <c r="C1261">
        <v>10</v>
      </c>
      <c r="D1261">
        <v>86</v>
      </c>
      <c r="E1261" t="s">
        <v>53</v>
      </c>
      <c r="F1261" t="s">
        <v>61</v>
      </c>
      <c r="G1261" t="s">
        <v>64</v>
      </c>
      <c r="H1261" t="s">
        <v>41</v>
      </c>
      <c r="I1261" t="s">
        <v>17</v>
      </c>
      <c r="J1261" t="s">
        <v>199</v>
      </c>
      <c r="K1261" t="s">
        <v>19</v>
      </c>
      <c r="L1261" t="s">
        <v>36</v>
      </c>
      <c r="M1261" s="20">
        <f>VLOOKUP(Table3[[#This Row],[Condition]],$O$8:$P$28,2)</f>
        <v>21</v>
      </c>
      <c r="N1261" s="10"/>
      <c r="O1261" s="10"/>
    </row>
    <row r="1262" spans="1:15">
      <c r="A1262" s="4">
        <v>43730.458333333336</v>
      </c>
      <c r="B1262">
        <v>22</v>
      </c>
      <c r="C1262">
        <v>11</v>
      </c>
      <c r="D1262">
        <v>89</v>
      </c>
      <c r="E1262" t="s">
        <v>60</v>
      </c>
      <c r="F1262" t="s">
        <v>59</v>
      </c>
      <c r="G1262" t="s">
        <v>15</v>
      </c>
      <c r="H1262" t="s">
        <v>26</v>
      </c>
      <c r="I1262" t="s">
        <v>17</v>
      </c>
      <c r="J1262" t="s">
        <v>90</v>
      </c>
      <c r="K1262" t="s">
        <v>19</v>
      </c>
      <c r="L1262" t="s">
        <v>30</v>
      </c>
      <c r="M1262" s="20">
        <f>VLOOKUP(Table3[[#This Row],[Condition]],$O$8:$P$28,2)</f>
        <v>17</v>
      </c>
      <c r="N1262" s="10"/>
      <c r="O1262" s="10"/>
    </row>
    <row r="1263" spans="1:15">
      <c r="A1263" s="4">
        <v>43730.5</v>
      </c>
      <c r="B1263">
        <v>22</v>
      </c>
      <c r="C1263">
        <v>12</v>
      </c>
      <c r="D1263">
        <v>90</v>
      </c>
      <c r="E1263" t="s">
        <v>53</v>
      </c>
      <c r="F1263" t="s">
        <v>56</v>
      </c>
      <c r="G1263" t="s">
        <v>75</v>
      </c>
      <c r="H1263" t="s">
        <v>62</v>
      </c>
      <c r="I1263" t="s">
        <v>17</v>
      </c>
      <c r="J1263" t="s">
        <v>42</v>
      </c>
      <c r="K1263" t="s">
        <v>19</v>
      </c>
      <c r="L1263" t="s">
        <v>36</v>
      </c>
      <c r="M1263" s="20">
        <f>VLOOKUP(Table3[[#This Row],[Condition]],$O$8:$P$28,2)</f>
        <v>21</v>
      </c>
      <c r="N1263" s="10"/>
      <c r="O1263" s="10"/>
    </row>
    <row r="1264" spans="1:15">
      <c r="A1264" s="4">
        <v>43730.541666666664</v>
      </c>
      <c r="B1264">
        <v>22</v>
      </c>
      <c r="C1264">
        <v>13</v>
      </c>
      <c r="D1264">
        <v>93</v>
      </c>
      <c r="E1264" t="s">
        <v>58</v>
      </c>
      <c r="F1264" t="s">
        <v>141</v>
      </c>
      <c r="G1264" t="s">
        <v>75</v>
      </c>
      <c r="H1264" t="s">
        <v>52</v>
      </c>
      <c r="I1264" t="s">
        <v>17</v>
      </c>
      <c r="J1264" t="s">
        <v>35</v>
      </c>
      <c r="K1264" t="s">
        <v>19</v>
      </c>
      <c r="L1264" t="s">
        <v>30</v>
      </c>
      <c r="M1264" s="20">
        <f>VLOOKUP(Table3[[#This Row],[Condition]],$O$8:$P$28,2)</f>
        <v>17</v>
      </c>
      <c r="N1264" s="10"/>
      <c r="O1264" s="10"/>
    </row>
    <row r="1265" spans="1:15">
      <c r="A1265" s="4">
        <v>43730.583333333336</v>
      </c>
      <c r="B1265">
        <v>22</v>
      </c>
      <c r="C1265">
        <v>14</v>
      </c>
      <c r="D1265">
        <v>91</v>
      </c>
      <c r="E1265" t="s">
        <v>50</v>
      </c>
      <c r="F1265" t="s">
        <v>56</v>
      </c>
      <c r="G1265" t="s">
        <v>75</v>
      </c>
      <c r="H1265" t="s">
        <v>82</v>
      </c>
      <c r="I1265" t="s">
        <v>17</v>
      </c>
      <c r="J1265" t="s">
        <v>18</v>
      </c>
      <c r="K1265" t="s">
        <v>19</v>
      </c>
      <c r="L1265" t="s">
        <v>30</v>
      </c>
      <c r="M1265" s="20">
        <f>VLOOKUP(Table3[[#This Row],[Condition]],$O$8:$P$28,2)</f>
        <v>17</v>
      </c>
      <c r="N1265" s="10"/>
      <c r="O1265" s="10"/>
    </row>
    <row r="1266" spans="1:15">
      <c r="A1266" s="4">
        <v>43730.625</v>
      </c>
      <c r="B1266">
        <v>22</v>
      </c>
      <c r="C1266">
        <v>15</v>
      </c>
      <c r="D1266">
        <v>89</v>
      </c>
      <c r="E1266" t="s">
        <v>13</v>
      </c>
      <c r="F1266" t="s">
        <v>169</v>
      </c>
      <c r="G1266" t="s">
        <v>75</v>
      </c>
      <c r="H1266" t="s">
        <v>82</v>
      </c>
      <c r="I1266" t="s">
        <v>17</v>
      </c>
      <c r="J1266" t="s">
        <v>100</v>
      </c>
      <c r="K1266" t="s">
        <v>19</v>
      </c>
      <c r="L1266" t="s">
        <v>20</v>
      </c>
      <c r="M1266" s="20">
        <f>VLOOKUP(Table3[[#This Row],[Condition]],$O$8:$P$28,2)</f>
        <v>13</v>
      </c>
      <c r="N1266" s="10"/>
      <c r="O1266" s="10"/>
    </row>
    <row r="1267" spans="1:15">
      <c r="A1267" s="4">
        <v>43730.666666666664</v>
      </c>
      <c r="B1267">
        <v>22</v>
      </c>
      <c r="C1267">
        <v>16</v>
      </c>
      <c r="D1267">
        <v>88</v>
      </c>
      <c r="E1267" t="s">
        <v>13</v>
      </c>
      <c r="F1267" t="s">
        <v>51</v>
      </c>
      <c r="G1267" t="s">
        <v>75</v>
      </c>
      <c r="H1267" t="s">
        <v>52</v>
      </c>
      <c r="I1267" t="s">
        <v>17</v>
      </c>
      <c r="J1267" t="s">
        <v>100</v>
      </c>
      <c r="K1267" t="s">
        <v>19</v>
      </c>
      <c r="L1267" t="s">
        <v>20</v>
      </c>
      <c r="M1267" s="20">
        <f>VLOOKUP(Table3[[#This Row],[Condition]],$O$8:$P$28,2)</f>
        <v>13</v>
      </c>
      <c r="N1267" s="10"/>
      <c r="O1267" s="10"/>
    </row>
    <row r="1268" spans="1:15">
      <c r="A1268" s="4">
        <v>43730.708333333336</v>
      </c>
      <c r="B1268">
        <v>22</v>
      </c>
      <c r="C1268">
        <v>17</v>
      </c>
      <c r="D1268">
        <v>84</v>
      </c>
      <c r="E1268" t="s">
        <v>76</v>
      </c>
      <c r="F1268" t="s">
        <v>114</v>
      </c>
      <c r="G1268" t="s">
        <v>75</v>
      </c>
      <c r="H1268" t="s">
        <v>16</v>
      </c>
      <c r="I1268" t="s">
        <v>17</v>
      </c>
      <c r="J1268" t="s">
        <v>63</v>
      </c>
      <c r="K1268" t="s">
        <v>19</v>
      </c>
      <c r="L1268" t="s">
        <v>20</v>
      </c>
      <c r="M1268" s="20">
        <f>VLOOKUP(Table3[[#This Row],[Condition]],$O$8:$P$28,2)</f>
        <v>13</v>
      </c>
      <c r="N1268" s="10"/>
      <c r="O1268" s="10"/>
    </row>
    <row r="1269" spans="1:15">
      <c r="A1269" s="4">
        <v>43730.75</v>
      </c>
      <c r="B1269">
        <v>22</v>
      </c>
      <c r="C1269">
        <v>18</v>
      </c>
      <c r="D1269">
        <v>82</v>
      </c>
      <c r="E1269" t="s">
        <v>81</v>
      </c>
      <c r="F1269" t="s">
        <v>97</v>
      </c>
      <c r="G1269" t="s">
        <v>75</v>
      </c>
      <c r="H1269" t="s">
        <v>62</v>
      </c>
      <c r="I1269" t="s">
        <v>17</v>
      </c>
      <c r="J1269" t="s">
        <v>100</v>
      </c>
      <c r="K1269" t="s">
        <v>19</v>
      </c>
      <c r="L1269" t="s">
        <v>20</v>
      </c>
      <c r="M1269" s="20">
        <f>VLOOKUP(Table3[[#This Row],[Condition]],$O$8:$P$28,2)</f>
        <v>13</v>
      </c>
      <c r="N1269" s="10"/>
      <c r="O1269" s="10"/>
    </row>
    <row r="1270" spans="1:15">
      <c r="A1270" s="4">
        <v>43730.791666666664</v>
      </c>
      <c r="B1270">
        <v>22</v>
      </c>
      <c r="C1270">
        <v>19</v>
      </c>
      <c r="D1270">
        <v>80</v>
      </c>
      <c r="E1270" t="s">
        <v>81</v>
      </c>
      <c r="F1270" t="s">
        <v>74</v>
      </c>
      <c r="G1270" t="s">
        <v>75</v>
      </c>
      <c r="H1270" t="s">
        <v>16</v>
      </c>
      <c r="I1270" t="s">
        <v>17</v>
      </c>
      <c r="J1270" t="s">
        <v>100</v>
      </c>
      <c r="K1270" t="s">
        <v>19</v>
      </c>
      <c r="L1270" t="s">
        <v>20</v>
      </c>
      <c r="M1270" s="20">
        <f>VLOOKUP(Table3[[#This Row],[Condition]],$O$8:$P$28,2)</f>
        <v>13</v>
      </c>
      <c r="N1270" s="10"/>
      <c r="O1270" s="10"/>
    </row>
    <row r="1271" spans="1:15">
      <c r="A1271" s="4">
        <v>43730.833333333336</v>
      </c>
      <c r="B1271">
        <v>22</v>
      </c>
      <c r="C1271">
        <v>20</v>
      </c>
      <c r="D1271">
        <v>79</v>
      </c>
      <c r="E1271" t="s">
        <v>81</v>
      </c>
      <c r="F1271" t="s">
        <v>38</v>
      </c>
      <c r="G1271" t="s">
        <v>75</v>
      </c>
      <c r="H1271" t="s">
        <v>62</v>
      </c>
      <c r="I1271" t="s">
        <v>17</v>
      </c>
      <c r="J1271" t="s">
        <v>100</v>
      </c>
      <c r="K1271" t="s">
        <v>19</v>
      </c>
      <c r="L1271" t="s">
        <v>30</v>
      </c>
      <c r="M1271" s="20">
        <f>VLOOKUP(Table3[[#This Row],[Condition]],$O$8:$P$28,2)</f>
        <v>17</v>
      </c>
      <c r="N1271" s="10"/>
      <c r="O1271" s="10"/>
    </row>
    <row r="1272" spans="1:15">
      <c r="A1272" s="4">
        <v>43730.875</v>
      </c>
      <c r="B1272">
        <v>22</v>
      </c>
      <c r="C1272">
        <v>21</v>
      </c>
      <c r="D1272">
        <v>78</v>
      </c>
      <c r="E1272" t="s">
        <v>76</v>
      </c>
      <c r="F1272" t="s">
        <v>38</v>
      </c>
      <c r="G1272" t="s">
        <v>75</v>
      </c>
      <c r="H1272" t="s">
        <v>49</v>
      </c>
      <c r="I1272" t="s">
        <v>17</v>
      </c>
      <c r="J1272" t="s">
        <v>63</v>
      </c>
      <c r="K1272" t="s">
        <v>19</v>
      </c>
      <c r="L1272" t="s">
        <v>20</v>
      </c>
      <c r="M1272" s="20">
        <f>VLOOKUP(Table3[[#This Row],[Condition]],$O$8:$P$28,2)</f>
        <v>13</v>
      </c>
      <c r="N1272" s="10"/>
      <c r="O1272" s="10"/>
    </row>
    <row r="1273" spans="1:15">
      <c r="A1273" s="4">
        <v>43730.916666666664</v>
      </c>
      <c r="B1273">
        <v>22</v>
      </c>
      <c r="C1273">
        <v>22</v>
      </c>
      <c r="D1273">
        <v>78</v>
      </c>
      <c r="E1273" t="s">
        <v>76</v>
      </c>
      <c r="F1273" t="s">
        <v>38</v>
      </c>
      <c r="G1273" t="s">
        <v>75</v>
      </c>
      <c r="H1273" t="s">
        <v>82</v>
      </c>
      <c r="I1273" t="s">
        <v>17</v>
      </c>
      <c r="J1273" t="s">
        <v>102</v>
      </c>
      <c r="K1273" t="s">
        <v>19</v>
      </c>
      <c r="L1273" t="s">
        <v>20</v>
      </c>
      <c r="M1273" s="20">
        <f>VLOOKUP(Table3[[#This Row],[Condition]],$O$8:$P$28,2)</f>
        <v>13</v>
      </c>
      <c r="N1273" s="10"/>
      <c r="O1273" s="10"/>
    </row>
    <row r="1274" spans="1:15">
      <c r="A1274" s="4">
        <v>43730.958333333336</v>
      </c>
      <c r="B1274">
        <v>22</v>
      </c>
      <c r="C1274">
        <v>23</v>
      </c>
      <c r="D1274">
        <v>77</v>
      </c>
      <c r="E1274" t="s">
        <v>50</v>
      </c>
      <c r="F1274" t="s">
        <v>72</v>
      </c>
      <c r="G1274" t="s">
        <v>75</v>
      </c>
      <c r="H1274" t="s">
        <v>65</v>
      </c>
      <c r="I1274" t="s">
        <v>17</v>
      </c>
      <c r="J1274" t="s">
        <v>103</v>
      </c>
      <c r="K1274" t="s">
        <v>19</v>
      </c>
      <c r="L1274" t="s">
        <v>20</v>
      </c>
      <c r="M1274" s="20">
        <f>VLOOKUP(Table3[[#This Row],[Condition]],$O$8:$P$28,2)</f>
        <v>13</v>
      </c>
      <c r="N1274" s="10"/>
      <c r="O1274" s="10"/>
    </row>
    <row r="1275" spans="1:15">
      <c r="A1275" s="4">
        <v>43731</v>
      </c>
      <c r="B1275">
        <v>23</v>
      </c>
      <c r="C1275">
        <v>0</v>
      </c>
      <c r="D1275">
        <v>76</v>
      </c>
      <c r="E1275" t="s">
        <v>50</v>
      </c>
      <c r="F1275" t="s">
        <v>74</v>
      </c>
      <c r="G1275" t="s">
        <v>75</v>
      </c>
      <c r="H1275" t="s">
        <v>65</v>
      </c>
      <c r="I1275" t="s">
        <v>17</v>
      </c>
      <c r="J1275" t="s">
        <v>181</v>
      </c>
      <c r="K1275" t="s">
        <v>19</v>
      </c>
      <c r="L1275" t="s">
        <v>20</v>
      </c>
      <c r="M1275" s="20">
        <f>VLOOKUP(Table3[[#This Row],[Condition]],$O$8:$P$28,2)</f>
        <v>13</v>
      </c>
      <c r="N1275" s="10"/>
      <c r="O1275" s="10"/>
    </row>
    <row r="1276" spans="1:15">
      <c r="A1276" s="4">
        <v>43731.041666666664</v>
      </c>
      <c r="B1276">
        <v>23</v>
      </c>
      <c r="C1276">
        <v>1</v>
      </c>
      <c r="D1276">
        <v>75</v>
      </c>
      <c r="E1276" t="s">
        <v>50</v>
      </c>
      <c r="F1276" t="s">
        <v>134</v>
      </c>
      <c r="G1276" t="s">
        <v>75</v>
      </c>
      <c r="H1276" t="s">
        <v>49</v>
      </c>
      <c r="I1276" t="s">
        <v>17</v>
      </c>
      <c r="J1276" t="s">
        <v>128</v>
      </c>
      <c r="K1276" t="s">
        <v>19</v>
      </c>
      <c r="L1276" t="s">
        <v>30</v>
      </c>
      <c r="M1276" s="20">
        <f>VLOOKUP(Table3[[#This Row],[Condition]],$O$8:$P$28,2)</f>
        <v>17</v>
      </c>
      <c r="N1276" s="10"/>
      <c r="O1276" s="10"/>
    </row>
    <row r="1277" spans="1:15">
      <c r="A1277" s="4">
        <v>43731.083333333336</v>
      </c>
      <c r="B1277">
        <v>23</v>
      </c>
      <c r="C1277">
        <v>2</v>
      </c>
      <c r="D1277">
        <v>74</v>
      </c>
      <c r="E1277" t="s">
        <v>50</v>
      </c>
      <c r="F1277" t="s">
        <v>77</v>
      </c>
      <c r="G1277" t="s">
        <v>75</v>
      </c>
      <c r="H1277" t="s">
        <v>16</v>
      </c>
      <c r="I1277" t="s">
        <v>17</v>
      </c>
      <c r="J1277" t="s">
        <v>180</v>
      </c>
      <c r="K1277" t="s">
        <v>19</v>
      </c>
      <c r="L1277" t="s">
        <v>30</v>
      </c>
      <c r="M1277" s="20">
        <f>VLOOKUP(Table3[[#This Row],[Condition]],$O$8:$P$28,2)</f>
        <v>17</v>
      </c>
      <c r="N1277" s="10"/>
      <c r="O1277" s="10"/>
    </row>
    <row r="1278" spans="1:15">
      <c r="A1278" s="4">
        <v>43731.125</v>
      </c>
      <c r="B1278">
        <v>23</v>
      </c>
      <c r="C1278">
        <v>3</v>
      </c>
      <c r="D1278">
        <v>73</v>
      </c>
      <c r="E1278" t="s">
        <v>32</v>
      </c>
      <c r="F1278" t="s">
        <v>160</v>
      </c>
      <c r="G1278" t="s">
        <v>75</v>
      </c>
      <c r="H1278" t="s">
        <v>49</v>
      </c>
      <c r="I1278" t="s">
        <v>17</v>
      </c>
      <c r="J1278" t="s">
        <v>105</v>
      </c>
      <c r="K1278" t="s">
        <v>19</v>
      </c>
      <c r="L1278" t="s">
        <v>36</v>
      </c>
      <c r="M1278" s="20">
        <f>VLOOKUP(Table3[[#This Row],[Condition]],$O$8:$P$28,2)</f>
        <v>21</v>
      </c>
      <c r="N1278" s="10"/>
      <c r="O1278" s="10"/>
    </row>
    <row r="1279" spans="1:15">
      <c r="A1279" s="4">
        <v>43731.166666666664</v>
      </c>
      <c r="B1279">
        <v>23</v>
      </c>
      <c r="C1279">
        <v>4</v>
      </c>
      <c r="D1279">
        <v>73</v>
      </c>
      <c r="E1279" t="s">
        <v>32</v>
      </c>
      <c r="F1279" t="s">
        <v>160</v>
      </c>
      <c r="G1279" t="s">
        <v>75</v>
      </c>
      <c r="H1279" t="s">
        <v>49</v>
      </c>
      <c r="I1279" t="s">
        <v>17</v>
      </c>
      <c r="J1279" t="s">
        <v>105</v>
      </c>
      <c r="K1279" t="s">
        <v>19</v>
      </c>
      <c r="L1279" t="s">
        <v>36</v>
      </c>
      <c r="M1279" s="20">
        <f>VLOOKUP(Table3[[#This Row],[Condition]],$O$8:$P$28,2)</f>
        <v>21</v>
      </c>
      <c r="N1279" s="10"/>
      <c r="O1279" s="10"/>
    </row>
    <row r="1280" spans="1:15">
      <c r="A1280" s="4">
        <v>43731.208333333336</v>
      </c>
      <c r="B1280">
        <v>23</v>
      </c>
      <c r="C1280">
        <v>5</v>
      </c>
      <c r="D1280">
        <v>73</v>
      </c>
      <c r="E1280" t="s">
        <v>50</v>
      </c>
      <c r="F1280" t="s">
        <v>79</v>
      </c>
      <c r="G1280" t="s">
        <v>75</v>
      </c>
      <c r="H1280" t="s">
        <v>49</v>
      </c>
      <c r="I1280" t="s">
        <v>17</v>
      </c>
      <c r="J1280" t="s">
        <v>105</v>
      </c>
      <c r="K1280" t="s">
        <v>19</v>
      </c>
      <c r="L1280" t="s">
        <v>20</v>
      </c>
      <c r="M1280" s="20">
        <f>VLOOKUP(Table3[[#This Row],[Condition]],$O$8:$P$28,2)</f>
        <v>13</v>
      </c>
      <c r="N1280" s="10"/>
      <c r="O1280" s="10"/>
    </row>
    <row r="1281" spans="1:15">
      <c r="A1281" s="4">
        <v>43731.25</v>
      </c>
      <c r="B1281">
        <v>23</v>
      </c>
      <c r="C1281">
        <v>6</v>
      </c>
      <c r="D1281">
        <v>73</v>
      </c>
      <c r="E1281" t="s">
        <v>50</v>
      </c>
      <c r="F1281" t="s">
        <v>79</v>
      </c>
      <c r="G1281" t="s">
        <v>75</v>
      </c>
      <c r="H1281" t="s">
        <v>62</v>
      </c>
      <c r="I1281" t="s">
        <v>17</v>
      </c>
      <c r="J1281" t="s">
        <v>104</v>
      </c>
      <c r="K1281" t="s">
        <v>19</v>
      </c>
      <c r="L1281" t="s">
        <v>20</v>
      </c>
      <c r="M1281" s="20">
        <f>VLOOKUP(Table3[[#This Row],[Condition]],$O$8:$P$28,2)</f>
        <v>13</v>
      </c>
      <c r="N1281" s="10"/>
      <c r="O1281" s="10"/>
    </row>
    <row r="1282" spans="1:15">
      <c r="A1282" s="4">
        <v>43731.291666666664</v>
      </c>
      <c r="B1282">
        <v>23</v>
      </c>
      <c r="C1282">
        <v>7</v>
      </c>
      <c r="D1282">
        <v>76</v>
      </c>
      <c r="E1282" t="s">
        <v>53</v>
      </c>
      <c r="F1282" t="s">
        <v>72</v>
      </c>
      <c r="G1282" t="s">
        <v>15</v>
      </c>
      <c r="H1282" t="s">
        <v>49</v>
      </c>
      <c r="I1282" t="s">
        <v>17</v>
      </c>
      <c r="J1282" t="s">
        <v>104</v>
      </c>
      <c r="K1282" t="s">
        <v>19</v>
      </c>
      <c r="L1282" t="s">
        <v>20</v>
      </c>
      <c r="M1282" s="20">
        <f>VLOOKUP(Table3[[#This Row],[Condition]],$O$8:$P$28,2)</f>
        <v>13</v>
      </c>
      <c r="N1282" s="10"/>
      <c r="O1282" s="10"/>
    </row>
    <row r="1283" spans="1:15">
      <c r="A1283" s="4">
        <v>43731.333333333336</v>
      </c>
      <c r="B1283">
        <v>23</v>
      </c>
      <c r="C1283">
        <v>8</v>
      </c>
      <c r="D1283">
        <v>77</v>
      </c>
      <c r="E1283" t="s">
        <v>32</v>
      </c>
      <c r="F1283" t="s">
        <v>74</v>
      </c>
      <c r="G1283" t="s">
        <v>75</v>
      </c>
      <c r="H1283" t="s">
        <v>45</v>
      </c>
      <c r="I1283" t="s">
        <v>17</v>
      </c>
      <c r="J1283" t="s">
        <v>104</v>
      </c>
      <c r="K1283" t="s">
        <v>19</v>
      </c>
      <c r="L1283" t="s">
        <v>20</v>
      </c>
      <c r="M1283" s="20">
        <f>VLOOKUP(Table3[[#This Row],[Condition]],$O$8:$P$28,2)</f>
        <v>13</v>
      </c>
      <c r="N1283" s="10"/>
      <c r="O1283" s="10"/>
    </row>
    <row r="1284" spans="1:15">
      <c r="A1284" s="4">
        <v>43731.375</v>
      </c>
      <c r="B1284">
        <v>23</v>
      </c>
      <c r="C1284">
        <v>9</v>
      </c>
      <c r="D1284">
        <v>80</v>
      </c>
      <c r="E1284" t="s">
        <v>13</v>
      </c>
      <c r="F1284" t="s">
        <v>97</v>
      </c>
      <c r="G1284" t="s">
        <v>75</v>
      </c>
      <c r="H1284" t="s">
        <v>82</v>
      </c>
      <c r="I1284" t="s">
        <v>17</v>
      </c>
      <c r="J1284" t="s">
        <v>180</v>
      </c>
      <c r="K1284" t="s">
        <v>19</v>
      </c>
      <c r="L1284" t="s">
        <v>20</v>
      </c>
      <c r="M1284" s="20">
        <f>VLOOKUP(Table3[[#This Row],[Condition]],$O$8:$P$28,2)</f>
        <v>13</v>
      </c>
      <c r="N1284" s="10"/>
      <c r="O1284" s="10"/>
    </row>
    <row r="1285" spans="1:15">
      <c r="A1285" s="4">
        <v>43731.416666666664</v>
      </c>
      <c r="B1285">
        <v>23</v>
      </c>
      <c r="C1285">
        <v>10</v>
      </c>
      <c r="D1285">
        <v>83</v>
      </c>
      <c r="E1285" t="s">
        <v>32</v>
      </c>
      <c r="F1285" t="s">
        <v>47</v>
      </c>
      <c r="G1285" t="s">
        <v>75</v>
      </c>
      <c r="H1285" t="s">
        <v>65</v>
      </c>
      <c r="I1285" t="s">
        <v>17</v>
      </c>
      <c r="J1285" t="s">
        <v>106</v>
      </c>
      <c r="K1285" t="s">
        <v>19</v>
      </c>
      <c r="L1285" t="s">
        <v>20</v>
      </c>
      <c r="M1285" s="20">
        <f>VLOOKUP(Table3[[#This Row],[Condition]],$O$8:$P$28,2)</f>
        <v>13</v>
      </c>
      <c r="N1285" s="10"/>
      <c r="O1285" s="10"/>
    </row>
    <row r="1286" spans="1:15">
      <c r="A1286" s="4">
        <v>43731.458333333336</v>
      </c>
      <c r="B1286">
        <v>23</v>
      </c>
      <c r="C1286">
        <v>11</v>
      </c>
      <c r="D1286">
        <v>87</v>
      </c>
      <c r="E1286" t="s">
        <v>50</v>
      </c>
      <c r="F1286" t="s">
        <v>61</v>
      </c>
      <c r="G1286" t="s">
        <v>75</v>
      </c>
      <c r="H1286" t="s">
        <v>94</v>
      </c>
      <c r="I1286" t="s">
        <v>17</v>
      </c>
      <c r="J1286" t="s">
        <v>111</v>
      </c>
      <c r="K1286" t="s">
        <v>19</v>
      </c>
      <c r="L1286" t="s">
        <v>20</v>
      </c>
      <c r="M1286" s="20">
        <f>VLOOKUP(Table3[[#This Row],[Condition]],$O$8:$P$28,2)</f>
        <v>13</v>
      </c>
      <c r="N1286" s="10"/>
      <c r="O1286" s="10"/>
    </row>
    <row r="1287" spans="1:15">
      <c r="A1287" s="4">
        <v>43731.5</v>
      </c>
      <c r="B1287">
        <v>23</v>
      </c>
      <c r="C1287">
        <v>12</v>
      </c>
      <c r="D1287">
        <v>91</v>
      </c>
      <c r="E1287" t="s">
        <v>123</v>
      </c>
      <c r="F1287" t="s">
        <v>121</v>
      </c>
      <c r="G1287" t="s">
        <v>75</v>
      </c>
      <c r="H1287" t="s">
        <v>45</v>
      </c>
      <c r="I1287" t="s">
        <v>17</v>
      </c>
      <c r="J1287" t="s">
        <v>135</v>
      </c>
      <c r="K1287" t="s">
        <v>19</v>
      </c>
      <c r="L1287" t="s">
        <v>20</v>
      </c>
      <c r="M1287" s="20">
        <f>VLOOKUP(Table3[[#This Row],[Condition]],$O$8:$P$28,2)</f>
        <v>13</v>
      </c>
      <c r="N1287" s="10"/>
      <c r="O1287" s="10"/>
    </row>
    <row r="1288" spans="1:15">
      <c r="A1288" s="4">
        <v>43731.541666666664</v>
      </c>
      <c r="B1288">
        <v>23</v>
      </c>
      <c r="C1288">
        <v>13</v>
      </c>
      <c r="D1288">
        <v>93</v>
      </c>
      <c r="E1288" t="s">
        <v>164</v>
      </c>
      <c r="F1288" t="s">
        <v>183</v>
      </c>
      <c r="G1288" t="s">
        <v>15</v>
      </c>
      <c r="H1288" t="s">
        <v>65</v>
      </c>
      <c r="I1288" t="s">
        <v>17</v>
      </c>
      <c r="J1288" t="s">
        <v>176</v>
      </c>
      <c r="K1288" t="s">
        <v>19</v>
      </c>
      <c r="L1288" t="s">
        <v>20</v>
      </c>
      <c r="M1288" s="20">
        <f>VLOOKUP(Table3[[#This Row],[Condition]],$O$8:$P$28,2)</f>
        <v>13</v>
      </c>
      <c r="N1288" s="10"/>
      <c r="O1288" s="10"/>
    </row>
    <row r="1289" spans="1:15">
      <c r="A1289" s="4">
        <v>43731.583333333336</v>
      </c>
      <c r="B1289">
        <v>23</v>
      </c>
      <c r="C1289">
        <v>14</v>
      </c>
      <c r="D1289">
        <v>93</v>
      </c>
      <c r="E1289" t="s">
        <v>120</v>
      </c>
      <c r="F1289" t="s">
        <v>165</v>
      </c>
      <c r="G1289" t="s">
        <v>29</v>
      </c>
      <c r="H1289" t="s">
        <v>94</v>
      </c>
      <c r="I1289" t="s">
        <v>17</v>
      </c>
      <c r="J1289" t="s">
        <v>148</v>
      </c>
      <c r="K1289" t="s">
        <v>19</v>
      </c>
      <c r="L1289" t="s">
        <v>20</v>
      </c>
      <c r="M1289" s="20">
        <f>VLOOKUP(Table3[[#This Row],[Condition]],$O$8:$P$28,2)</f>
        <v>13</v>
      </c>
      <c r="N1289" s="10"/>
      <c r="O1289" s="10"/>
    </row>
    <row r="1290" spans="1:15">
      <c r="A1290" s="4">
        <v>43731.625</v>
      </c>
      <c r="B1290">
        <v>23</v>
      </c>
      <c r="C1290">
        <v>15</v>
      </c>
      <c r="D1290">
        <v>94</v>
      </c>
      <c r="E1290" t="s">
        <v>171</v>
      </c>
      <c r="F1290" t="s">
        <v>226</v>
      </c>
      <c r="G1290" t="s">
        <v>29</v>
      </c>
      <c r="H1290" t="s">
        <v>69</v>
      </c>
      <c r="I1290" t="s">
        <v>204</v>
      </c>
      <c r="J1290" t="s">
        <v>139</v>
      </c>
      <c r="K1290" t="s">
        <v>19</v>
      </c>
      <c r="L1290" t="s">
        <v>20</v>
      </c>
      <c r="M1290" s="20">
        <f>VLOOKUP(Table3[[#This Row],[Condition]],$O$8:$P$28,2)</f>
        <v>13</v>
      </c>
      <c r="N1290" s="10"/>
      <c r="O1290" s="10"/>
    </row>
    <row r="1291" spans="1:15">
      <c r="A1291" s="4">
        <v>43731.666666666664</v>
      </c>
      <c r="B1291">
        <v>23</v>
      </c>
      <c r="C1291">
        <v>16</v>
      </c>
      <c r="D1291">
        <v>91</v>
      </c>
      <c r="E1291" t="s">
        <v>174</v>
      </c>
      <c r="F1291" t="s">
        <v>183</v>
      </c>
      <c r="G1291" t="s">
        <v>29</v>
      </c>
      <c r="H1291" t="s">
        <v>82</v>
      </c>
      <c r="I1291" t="s">
        <v>17</v>
      </c>
      <c r="J1291" t="s">
        <v>139</v>
      </c>
      <c r="K1291" t="s">
        <v>19</v>
      </c>
      <c r="L1291" t="s">
        <v>20</v>
      </c>
      <c r="M1291" s="20">
        <f>VLOOKUP(Table3[[#This Row],[Condition]],$O$8:$P$28,2)</f>
        <v>13</v>
      </c>
      <c r="N1291" s="10"/>
      <c r="O1291" s="10"/>
    </row>
    <row r="1292" spans="1:15">
      <c r="A1292" s="4">
        <v>43731.708333333336</v>
      </c>
      <c r="B1292">
        <v>23</v>
      </c>
      <c r="C1292">
        <v>17</v>
      </c>
      <c r="D1292">
        <v>89</v>
      </c>
      <c r="E1292" t="s">
        <v>127</v>
      </c>
      <c r="F1292" t="s">
        <v>121</v>
      </c>
      <c r="G1292" t="s">
        <v>29</v>
      </c>
      <c r="H1292" t="s">
        <v>49</v>
      </c>
      <c r="I1292" t="s">
        <v>17</v>
      </c>
      <c r="J1292" t="s">
        <v>142</v>
      </c>
      <c r="K1292" t="s">
        <v>19</v>
      </c>
      <c r="L1292" t="s">
        <v>20</v>
      </c>
      <c r="M1292" s="20">
        <f>VLOOKUP(Table3[[#This Row],[Condition]],$O$8:$P$28,2)</f>
        <v>13</v>
      </c>
      <c r="N1292" s="10"/>
      <c r="O1292" s="10"/>
    </row>
    <row r="1293" spans="1:15">
      <c r="A1293" s="4">
        <v>43731.75</v>
      </c>
      <c r="B1293">
        <v>23</v>
      </c>
      <c r="C1293">
        <v>18</v>
      </c>
      <c r="D1293">
        <v>86</v>
      </c>
      <c r="E1293" t="s">
        <v>168</v>
      </c>
      <c r="F1293" t="s">
        <v>56</v>
      </c>
      <c r="G1293" t="s">
        <v>15</v>
      </c>
      <c r="H1293" t="s">
        <v>45</v>
      </c>
      <c r="I1293" t="s">
        <v>17</v>
      </c>
      <c r="J1293" t="s">
        <v>142</v>
      </c>
      <c r="K1293" t="s">
        <v>19</v>
      </c>
      <c r="L1293" t="s">
        <v>23</v>
      </c>
      <c r="M1293" s="20">
        <f>VLOOKUP(Table3[[#This Row],[Condition]],$O$8:$P$28,2)</f>
        <v>11</v>
      </c>
      <c r="N1293" s="10"/>
      <c r="O1293" s="10"/>
    </row>
    <row r="1294" spans="1:15">
      <c r="A1294" s="4">
        <v>43731.791666666664</v>
      </c>
      <c r="B1294">
        <v>23</v>
      </c>
      <c r="C1294">
        <v>19</v>
      </c>
      <c r="D1294">
        <v>83</v>
      </c>
      <c r="E1294" t="s">
        <v>60</v>
      </c>
      <c r="F1294" t="s">
        <v>51</v>
      </c>
      <c r="G1294" t="s">
        <v>44</v>
      </c>
      <c r="H1294" t="s">
        <v>145</v>
      </c>
      <c r="I1294" t="s">
        <v>204</v>
      </c>
      <c r="J1294" t="s">
        <v>146</v>
      </c>
      <c r="K1294" t="s">
        <v>19</v>
      </c>
      <c r="L1294" t="s">
        <v>23</v>
      </c>
      <c r="M1294" s="20">
        <f>VLOOKUP(Table3[[#This Row],[Condition]],$O$8:$P$28,2)</f>
        <v>11</v>
      </c>
      <c r="N1294" s="10"/>
      <c r="O1294" s="10"/>
    </row>
    <row r="1295" spans="1:15">
      <c r="A1295" s="4">
        <v>43731.833333333336</v>
      </c>
      <c r="B1295">
        <v>23</v>
      </c>
      <c r="C1295">
        <v>20</v>
      </c>
      <c r="D1295">
        <v>80</v>
      </c>
      <c r="E1295" t="s">
        <v>50</v>
      </c>
      <c r="F1295" t="s">
        <v>67</v>
      </c>
      <c r="G1295" t="s">
        <v>44</v>
      </c>
      <c r="H1295" t="s">
        <v>49</v>
      </c>
      <c r="I1295" t="s">
        <v>17</v>
      </c>
      <c r="J1295" t="s">
        <v>138</v>
      </c>
      <c r="K1295" t="s">
        <v>19</v>
      </c>
      <c r="L1295" t="s">
        <v>23</v>
      </c>
      <c r="M1295" s="20">
        <f>VLOOKUP(Table3[[#This Row],[Condition]],$O$8:$P$28,2)</f>
        <v>11</v>
      </c>
      <c r="N1295" s="10"/>
      <c r="O1295" s="10"/>
    </row>
    <row r="1296" spans="1:15">
      <c r="A1296" s="4">
        <v>43731.875</v>
      </c>
      <c r="B1296">
        <v>23</v>
      </c>
      <c r="C1296">
        <v>21</v>
      </c>
      <c r="D1296">
        <v>79</v>
      </c>
      <c r="E1296" t="s">
        <v>50</v>
      </c>
      <c r="F1296" t="s">
        <v>89</v>
      </c>
      <c r="G1296" t="s">
        <v>115</v>
      </c>
      <c r="H1296" t="s">
        <v>65</v>
      </c>
      <c r="I1296" t="s">
        <v>147</v>
      </c>
      <c r="J1296" t="s">
        <v>138</v>
      </c>
      <c r="K1296" t="s">
        <v>19</v>
      </c>
      <c r="L1296" t="s">
        <v>20</v>
      </c>
      <c r="M1296" s="20">
        <f>VLOOKUP(Table3[[#This Row],[Condition]],$O$8:$P$28,2)</f>
        <v>13</v>
      </c>
      <c r="N1296" s="10"/>
      <c r="O1296" s="10"/>
    </row>
    <row r="1297" spans="1:15">
      <c r="A1297" s="4">
        <v>43731.916666666664</v>
      </c>
      <c r="B1297">
        <v>23</v>
      </c>
      <c r="C1297">
        <v>22</v>
      </c>
      <c r="D1297">
        <v>79</v>
      </c>
      <c r="E1297" t="s">
        <v>53</v>
      </c>
      <c r="F1297" t="s">
        <v>67</v>
      </c>
      <c r="G1297" t="s">
        <v>117</v>
      </c>
      <c r="H1297" t="s">
        <v>45</v>
      </c>
      <c r="I1297" t="s">
        <v>17</v>
      </c>
      <c r="J1297" t="s">
        <v>148</v>
      </c>
      <c r="K1297" t="s">
        <v>19</v>
      </c>
      <c r="L1297" t="s">
        <v>30</v>
      </c>
      <c r="M1297" s="20">
        <f>VLOOKUP(Table3[[#This Row],[Condition]],$O$8:$P$28,2)</f>
        <v>17</v>
      </c>
      <c r="N1297" s="10"/>
      <c r="O1297" s="10"/>
    </row>
    <row r="1298" spans="1:15">
      <c r="A1298" s="4">
        <v>43731.958333333336</v>
      </c>
      <c r="B1298">
        <v>23</v>
      </c>
      <c r="C1298">
        <v>23</v>
      </c>
      <c r="D1298">
        <v>78</v>
      </c>
      <c r="E1298" t="s">
        <v>58</v>
      </c>
      <c r="F1298" t="s">
        <v>67</v>
      </c>
      <c r="G1298" t="s">
        <v>117</v>
      </c>
      <c r="H1298" t="s">
        <v>52</v>
      </c>
      <c r="I1298" t="s">
        <v>131</v>
      </c>
      <c r="J1298" t="s">
        <v>138</v>
      </c>
      <c r="K1298" t="s">
        <v>19</v>
      </c>
      <c r="L1298" t="s">
        <v>36</v>
      </c>
      <c r="M1298" s="20">
        <f>VLOOKUP(Table3[[#This Row],[Condition]],$O$8:$P$28,2)</f>
        <v>21</v>
      </c>
      <c r="N1298" s="10"/>
      <c r="O1298" s="10"/>
    </row>
    <row r="1299" spans="1:15">
      <c r="A1299" s="4">
        <v>43732</v>
      </c>
      <c r="B1299">
        <v>24</v>
      </c>
      <c r="C1299">
        <v>0</v>
      </c>
      <c r="D1299">
        <v>76</v>
      </c>
      <c r="E1299" t="s">
        <v>58</v>
      </c>
      <c r="F1299" t="s">
        <v>97</v>
      </c>
      <c r="G1299" t="s">
        <v>115</v>
      </c>
      <c r="H1299" t="s">
        <v>45</v>
      </c>
      <c r="I1299" t="s">
        <v>17</v>
      </c>
      <c r="J1299" t="s">
        <v>138</v>
      </c>
      <c r="K1299" t="s">
        <v>19</v>
      </c>
      <c r="L1299" t="s">
        <v>36</v>
      </c>
      <c r="M1299" s="20">
        <f>VLOOKUP(Table3[[#This Row],[Condition]],$O$8:$P$28,2)</f>
        <v>21</v>
      </c>
      <c r="N1299" s="10"/>
      <c r="O1299" s="10"/>
    </row>
    <row r="1300" spans="1:15">
      <c r="A1300" s="4">
        <v>43732.041666666664</v>
      </c>
      <c r="B1300">
        <v>24</v>
      </c>
      <c r="C1300">
        <v>1</v>
      </c>
      <c r="D1300">
        <v>75</v>
      </c>
      <c r="E1300" t="s">
        <v>58</v>
      </c>
      <c r="F1300" t="s">
        <v>72</v>
      </c>
      <c r="G1300" t="s">
        <v>44</v>
      </c>
      <c r="H1300" t="s">
        <v>49</v>
      </c>
      <c r="I1300" t="s">
        <v>17</v>
      </c>
      <c r="J1300" t="s">
        <v>148</v>
      </c>
      <c r="K1300" t="s">
        <v>19</v>
      </c>
      <c r="L1300" t="s">
        <v>36</v>
      </c>
      <c r="M1300" s="20">
        <f>VLOOKUP(Table3[[#This Row],[Condition]],$O$8:$P$28,2)</f>
        <v>21</v>
      </c>
      <c r="N1300" s="10"/>
      <c r="O1300" s="10"/>
    </row>
    <row r="1301" spans="1:15">
      <c r="A1301" s="4">
        <v>43732.083333333336</v>
      </c>
      <c r="B1301">
        <v>24</v>
      </c>
      <c r="C1301">
        <v>2</v>
      </c>
      <c r="D1301">
        <v>73</v>
      </c>
      <c r="E1301" t="s">
        <v>60</v>
      </c>
      <c r="F1301" t="s">
        <v>74</v>
      </c>
      <c r="G1301" t="s">
        <v>33</v>
      </c>
      <c r="H1301" t="s">
        <v>16</v>
      </c>
      <c r="I1301" t="s">
        <v>17</v>
      </c>
      <c r="J1301" t="s">
        <v>138</v>
      </c>
      <c r="K1301" t="s">
        <v>19</v>
      </c>
      <c r="L1301" t="s">
        <v>36</v>
      </c>
      <c r="M1301" s="20">
        <f>VLOOKUP(Table3[[#This Row],[Condition]],$O$8:$P$28,2)</f>
        <v>21</v>
      </c>
      <c r="N1301" s="10"/>
      <c r="O1301" s="10"/>
    </row>
    <row r="1302" spans="1:15">
      <c r="A1302" s="4">
        <v>43732.125</v>
      </c>
      <c r="B1302">
        <v>24</v>
      </c>
      <c r="C1302">
        <v>3</v>
      </c>
      <c r="D1302">
        <v>72</v>
      </c>
      <c r="E1302" t="s">
        <v>140</v>
      </c>
      <c r="F1302" t="s">
        <v>74</v>
      </c>
      <c r="G1302" t="s">
        <v>44</v>
      </c>
      <c r="H1302" t="s">
        <v>45</v>
      </c>
      <c r="I1302" t="s">
        <v>17</v>
      </c>
      <c r="J1302" t="s">
        <v>176</v>
      </c>
      <c r="K1302" t="s">
        <v>19</v>
      </c>
      <c r="L1302" t="s">
        <v>36</v>
      </c>
      <c r="M1302" s="20">
        <f>VLOOKUP(Table3[[#This Row],[Condition]],$O$8:$P$28,2)</f>
        <v>21</v>
      </c>
      <c r="N1302" s="10"/>
      <c r="O1302" s="10"/>
    </row>
    <row r="1303" spans="1:15">
      <c r="A1303" s="4">
        <v>43732.166666666664</v>
      </c>
      <c r="B1303">
        <v>24</v>
      </c>
      <c r="C1303">
        <v>4</v>
      </c>
      <c r="D1303">
        <v>71</v>
      </c>
      <c r="E1303" t="s">
        <v>123</v>
      </c>
      <c r="F1303" t="s">
        <v>73</v>
      </c>
      <c r="G1303" t="s">
        <v>44</v>
      </c>
      <c r="H1303" t="s">
        <v>49</v>
      </c>
      <c r="I1303" t="s">
        <v>17</v>
      </c>
      <c r="J1303" t="s">
        <v>179</v>
      </c>
      <c r="K1303" t="s">
        <v>19</v>
      </c>
      <c r="L1303" t="s">
        <v>36</v>
      </c>
      <c r="M1303" s="20">
        <f>VLOOKUP(Table3[[#This Row],[Condition]],$O$8:$P$28,2)</f>
        <v>21</v>
      </c>
      <c r="N1303" s="10"/>
      <c r="O1303" s="10"/>
    </row>
    <row r="1304" spans="1:15">
      <c r="A1304" s="4">
        <v>43732.208333333336</v>
      </c>
      <c r="B1304">
        <v>24</v>
      </c>
      <c r="C1304">
        <v>5</v>
      </c>
      <c r="D1304">
        <v>70</v>
      </c>
      <c r="E1304" t="s">
        <v>174</v>
      </c>
      <c r="F1304" t="s">
        <v>114</v>
      </c>
      <c r="G1304" t="s">
        <v>115</v>
      </c>
      <c r="H1304" t="s">
        <v>62</v>
      </c>
      <c r="I1304" t="s">
        <v>17</v>
      </c>
      <c r="J1304" t="s">
        <v>122</v>
      </c>
      <c r="K1304" t="s">
        <v>19</v>
      </c>
      <c r="L1304" t="s">
        <v>36</v>
      </c>
      <c r="M1304" s="20">
        <f>VLOOKUP(Table3[[#This Row],[Condition]],$O$8:$P$28,2)</f>
        <v>21</v>
      </c>
      <c r="N1304" s="10"/>
      <c r="O1304" s="10"/>
    </row>
    <row r="1305" spans="1:15">
      <c r="A1305" s="4">
        <v>43732.25</v>
      </c>
      <c r="B1305">
        <v>24</v>
      </c>
      <c r="C1305">
        <v>6</v>
      </c>
      <c r="D1305">
        <v>72</v>
      </c>
      <c r="E1305" t="s">
        <v>171</v>
      </c>
      <c r="F1305" t="s">
        <v>96</v>
      </c>
      <c r="G1305" t="s">
        <v>115</v>
      </c>
      <c r="H1305" t="s">
        <v>45</v>
      </c>
      <c r="I1305" t="s">
        <v>17</v>
      </c>
      <c r="J1305" t="s">
        <v>111</v>
      </c>
      <c r="K1305" t="s">
        <v>19</v>
      </c>
      <c r="L1305" t="s">
        <v>36</v>
      </c>
      <c r="M1305" s="20">
        <f>VLOOKUP(Table3[[#This Row],[Condition]],$O$8:$P$28,2)</f>
        <v>21</v>
      </c>
      <c r="N1305" s="10"/>
      <c r="O1305" s="10"/>
    </row>
    <row r="1306" spans="1:15">
      <c r="A1306" s="4">
        <v>43732.291666666664</v>
      </c>
      <c r="B1306">
        <v>24</v>
      </c>
      <c r="C1306">
        <v>7</v>
      </c>
      <c r="D1306">
        <v>73</v>
      </c>
      <c r="E1306" t="s">
        <v>171</v>
      </c>
      <c r="F1306" t="s">
        <v>66</v>
      </c>
      <c r="G1306" t="s">
        <v>117</v>
      </c>
      <c r="H1306" t="s">
        <v>82</v>
      </c>
      <c r="I1306" t="s">
        <v>17</v>
      </c>
      <c r="J1306" t="s">
        <v>108</v>
      </c>
      <c r="K1306" t="s">
        <v>19</v>
      </c>
      <c r="L1306" t="s">
        <v>36</v>
      </c>
      <c r="M1306" s="20">
        <f>VLOOKUP(Table3[[#This Row],[Condition]],$O$8:$P$28,2)</f>
        <v>21</v>
      </c>
      <c r="N1306" s="10"/>
      <c r="O1306" s="10"/>
    </row>
    <row r="1307" spans="1:15">
      <c r="A1307" s="4">
        <v>43732.333333333336</v>
      </c>
      <c r="B1307">
        <v>24</v>
      </c>
      <c r="C1307">
        <v>8</v>
      </c>
      <c r="D1307">
        <v>75</v>
      </c>
      <c r="E1307" t="s">
        <v>177</v>
      </c>
      <c r="F1307" t="s">
        <v>93</v>
      </c>
      <c r="G1307" t="s">
        <v>115</v>
      </c>
      <c r="H1307" t="s">
        <v>45</v>
      </c>
      <c r="I1307" t="s">
        <v>17</v>
      </c>
      <c r="J1307" t="s">
        <v>106</v>
      </c>
      <c r="K1307" t="s">
        <v>19</v>
      </c>
      <c r="L1307" t="s">
        <v>36</v>
      </c>
      <c r="M1307" s="20">
        <f>VLOOKUP(Table3[[#This Row],[Condition]],$O$8:$P$28,2)</f>
        <v>21</v>
      </c>
      <c r="N1307" s="10"/>
      <c r="O1307" s="10"/>
    </row>
    <row r="1308" spans="1:15">
      <c r="A1308" s="4">
        <v>43732.375</v>
      </c>
      <c r="B1308">
        <v>24</v>
      </c>
      <c r="C1308">
        <v>9</v>
      </c>
      <c r="D1308">
        <v>77</v>
      </c>
      <c r="E1308" t="s">
        <v>178</v>
      </c>
      <c r="F1308" t="s">
        <v>59</v>
      </c>
      <c r="G1308" t="s">
        <v>115</v>
      </c>
      <c r="H1308" t="s">
        <v>69</v>
      </c>
      <c r="I1308" t="s">
        <v>17</v>
      </c>
      <c r="J1308" t="s">
        <v>106</v>
      </c>
      <c r="K1308" t="s">
        <v>19</v>
      </c>
      <c r="L1308" t="s">
        <v>30</v>
      </c>
      <c r="M1308" s="20">
        <f>VLOOKUP(Table3[[#This Row],[Condition]],$O$8:$P$28,2)</f>
        <v>17</v>
      </c>
      <c r="N1308" s="10"/>
      <c r="O1308" s="10"/>
    </row>
    <row r="1309" spans="1:15">
      <c r="A1309" s="4">
        <v>43732.416666666664</v>
      </c>
      <c r="B1309">
        <v>24</v>
      </c>
      <c r="C1309">
        <v>10</v>
      </c>
      <c r="D1309">
        <v>79</v>
      </c>
      <c r="E1309" t="s">
        <v>182</v>
      </c>
      <c r="F1309" t="s">
        <v>141</v>
      </c>
      <c r="G1309" t="s">
        <v>33</v>
      </c>
      <c r="H1309" t="s">
        <v>94</v>
      </c>
      <c r="I1309" t="s">
        <v>70</v>
      </c>
      <c r="J1309" t="s">
        <v>107</v>
      </c>
      <c r="K1309" t="s">
        <v>19</v>
      </c>
      <c r="L1309" t="s">
        <v>30</v>
      </c>
      <c r="M1309" s="20">
        <f>VLOOKUP(Table3[[#This Row],[Condition]],$O$8:$P$28,2)</f>
        <v>17</v>
      </c>
      <c r="N1309" s="10"/>
      <c r="O1309" s="10"/>
    </row>
    <row r="1310" spans="1:15">
      <c r="A1310" s="4">
        <v>43732.458333333336</v>
      </c>
      <c r="B1310">
        <v>24</v>
      </c>
      <c r="C1310">
        <v>11</v>
      </c>
      <c r="D1310">
        <v>80</v>
      </c>
      <c r="E1310" t="s">
        <v>182</v>
      </c>
      <c r="F1310" t="s">
        <v>125</v>
      </c>
      <c r="G1310" t="s">
        <v>44</v>
      </c>
      <c r="H1310" t="s">
        <v>145</v>
      </c>
      <c r="I1310" t="s">
        <v>131</v>
      </c>
      <c r="J1310" t="s">
        <v>111</v>
      </c>
      <c r="K1310" t="s">
        <v>19</v>
      </c>
      <c r="L1310" t="s">
        <v>30</v>
      </c>
      <c r="M1310" s="20">
        <f>VLOOKUP(Table3[[#This Row],[Condition]],$O$8:$P$28,2)</f>
        <v>17</v>
      </c>
      <c r="N1310" s="10"/>
      <c r="O1310" s="10"/>
    </row>
    <row r="1311" spans="1:15">
      <c r="A1311" s="4">
        <v>43732.5</v>
      </c>
      <c r="B1311">
        <v>24</v>
      </c>
      <c r="C1311">
        <v>12</v>
      </c>
      <c r="D1311">
        <v>81</v>
      </c>
      <c r="E1311" t="s">
        <v>182</v>
      </c>
      <c r="F1311" t="s">
        <v>121</v>
      </c>
      <c r="G1311" t="s">
        <v>39</v>
      </c>
      <c r="H1311" t="s">
        <v>45</v>
      </c>
      <c r="I1311" t="s">
        <v>17</v>
      </c>
      <c r="J1311" t="s">
        <v>135</v>
      </c>
      <c r="K1311" t="s">
        <v>19</v>
      </c>
      <c r="L1311" t="s">
        <v>30</v>
      </c>
      <c r="M1311" s="20">
        <f>VLOOKUP(Table3[[#This Row],[Condition]],$O$8:$P$28,2)</f>
        <v>17</v>
      </c>
      <c r="N1311" s="10"/>
      <c r="O1311" s="10"/>
    </row>
    <row r="1312" spans="1:15">
      <c r="A1312" s="4">
        <v>43732.541666666664</v>
      </c>
      <c r="B1312">
        <v>24</v>
      </c>
      <c r="C1312">
        <v>13</v>
      </c>
      <c r="D1312">
        <v>81</v>
      </c>
      <c r="E1312" t="s">
        <v>229</v>
      </c>
      <c r="F1312" t="s">
        <v>124</v>
      </c>
      <c r="G1312" t="s">
        <v>44</v>
      </c>
      <c r="H1312" t="s">
        <v>69</v>
      </c>
      <c r="I1312" t="s">
        <v>17</v>
      </c>
      <c r="J1312" t="s">
        <v>137</v>
      </c>
      <c r="K1312" t="s">
        <v>19</v>
      </c>
      <c r="L1312" t="s">
        <v>30</v>
      </c>
      <c r="M1312" s="20">
        <f>VLOOKUP(Table3[[#This Row],[Condition]],$O$8:$P$28,2)</f>
        <v>17</v>
      </c>
      <c r="N1312" s="10"/>
      <c r="O1312" s="10"/>
    </row>
    <row r="1313" spans="1:15">
      <c r="A1313" s="4">
        <v>43732.583333333336</v>
      </c>
      <c r="B1313">
        <v>24</v>
      </c>
      <c r="C1313">
        <v>14</v>
      </c>
      <c r="D1313">
        <v>82</v>
      </c>
      <c r="E1313" t="s">
        <v>229</v>
      </c>
      <c r="F1313" t="s">
        <v>167</v>
      </c>
      <c r="G1313" t="s">
        <v>117</v>
      </c>
      <c r="H1313" t="s">
        <v>69</v>
      </c>
      <c r="I1313" t="s">
        <v>214</v>
      </c>
      <c r="J1313" t="s">
        <v>137</v>
      </c>
      <c r="K1313" t="s">
        <v>19</v>
      </c>
      <c r="L1313" t="s">
        <v>20</v>
      </c>
      <c r="M1313" s="20">
        <f>VLOOKUP(Table3[[#This Row],[Condition]],$O$8:$P$28,2)</f>
        <v>13</v>
      </c>
      <c r="N1313" s="10"/>
      <c r="O1313" s="10"/>
    </row>
    <row r="1314" spans="1:15">
      <c r="A1314" s="4">
        <v>43732.625</v>
      </c>
      <c r="B1314">
        <v>24</v>
      </c>
      <c r="C1314">
        <v>15</v>
      </c>
      <c r="D1314">
        <v>81</v>
      </c>
      <c r="E1314" t="s">
        <v>230</v>
      </c>
      <c r="F1314" t="s">
        <v>167</v>
      </c>
      <c r="G1314" t="s">
        <v>115</v>
      </c>
      <c r="H1314" t="s">
        <v>69</v>
      </c>
      <c r="I1314" t="s">
        <v>170</v>
      </c>
      <c r="J1314" t="s">
        <v>176</v>
      </c>
      <c r="K1314" t="s">
        <v>19</v>
      </c>
      <c r="L1314" t="s">
        <v>20</v>
      </c>
      <c r="M1314" s="20">
        <f>VLOOKUP(Table3[[#This Row],[Condition]],$O$8:$P$28,2)</f>
        <v>13</v>
      </c>
      <c r="N1314" s="10"/>
      <c r="O1314" s="10"/>
    </row>
    <row r="1315" spans="1:15">
      <c r="A1315" s="4">
        <v>43732.666666666664</v>
      </c>
      <c r="B1315">
        <v>24</v>
      </c>
      <c r="C1315">
        <v>16</v>
      </c>
      <c r="D1315">
        <v>80</v>
      </c>
      <c r="E1315" t="s">
        <v>231</v>
      </c>
      <c r="F1315" t="s">
        <v>165</v>
      </c>
      <c r="G1315" t="s">
        <v>44</v>
      </c>
      <c r="H1315" t="s">
        <v>69</v>
      </c>
      <c r="I1315" t="s">
        <v>204</v>
      </c>
      <c r="J1315" t="s">
        <v>137</v>
      </c>
      <c r="K1315" t="s">
        <v>19</v>
      </c>
      <c r="L1315" t="s">
        <v>20</v>
      </c>
      <c r="M1315" s="20">
        <f>VLOOKUP(Table3[[#This Row],[Condition]],$O$8:$P$28,2)</f>
        <v>13</v>
      </c>
      <c r="N1315" s="10"/>
      <c r="O1315" s="10"/>
    </row>
    <row r="1316" spans="1:15">
      <c r="A1316" s="4">
        <v>43732.708333333336</v>
      </c>
      <c r="B1316">
        <v>24</v>
      </c>
      <c r="C1316">
        <v>17</v>
      </c>
      <c r="D1316">
        <v>77</v>
      </c>
      <c r="E1316" t="s">
        <v>231</v>
      </c>
      <c r="F1316" t="s">
        <v>125</v>
      </c>
      <c r="G1316" t="s">
        <v>44</v>
      </c>
      <c r="H1316" t="s">
        <v>94</v>
      </c>
      <c r="I1316" t="s">
        <v>17</v>
      </c>
      <c r="J1316" t="s">
        <v>137</v>
      </c>
      <c r="K1316" t="s">
        <v>19</v>
      </c>
      <c r="L1316" t="s">
        <v>30</v>
      </c>
      <c r="M1316" s="20">
        <f>VLOOKUP(Table3[[#This Row],[Condition]],$O$8:$P$28,2)</f>
        <v>17</v>
      </c>
      <c r="N1316" s="10"/>
      <c r="O1316" s="10"/>
    </row>
    <row r="1317" spans="1:15">
      <c r="A1317" s="4">
        <v>43732.75</v>
      </c>
      <c r="B1317">
        <v>24</v>
      </c>
      <c r="C1317">
        <v>18</v>
      </c>
      <c r="D1317">
        <v>75</v>
      </c>
      <c r="E1317" t="s">
        <v>231</v>
      </c>
      <c r="F1317" t="s">
        <v>141</v>
      </c>
      <c r="G1317" t="s">
        <v>115</v>
      </c>
      <c r="H1317" t="s">
        <v>52</v>
      </c>
      <c r="I1317" t="s">
        <v>17</v>
      </c>
      <c r="J1317" t="s">
        <v>135</v>
      </c>
      <c r="K1317" t="s">
        <v>19</v>
      </c>
      <c r="L1317" t="s">
        <v>30</v>
      </c>
      <c r="M1317" s="20">
        <f>VLOOKUP(Table3[[#This Row],[Condition]],$O$8:$P$28,2)</f>
        <v>17</v>
      </c>
      <c r="N1317" s="10"/>
      <c r="O1317" s="10"/>
    </row>
    <row r="1318" spans="1:15">
      <c r="A1318" s="4">
        <v>43732.791666666664</v>
      </c>
      <c r="B1318">
        <v>24</v>
      </c>
      <c r="C1318">
        <v>19</v>
      </c>
      <c r="D1318">
        <v>73</v>
      </c>
      <c r="E1318" t="s">
        <v>230</v>
      </c>
      <c r="F1318" t="s">
        <v>59</v>
      </c>
      <c r="G1318" t="s">
        <v>44</v>
      </c>
      <c r="H1318" t="s">
        <v>49</v>
      </c>
      <c r="I1318" t="s">
        <v>17</v>
      </c>
      <c r="J1318" t="s">
        <v>111</v>
      </c>
      <c r="K1318" t="s">
        <v>19</v>
      </c>
      <c r="L1318" t="s">
        <v>20</v>
      </c>
      <c r="M1318" s="20">
        <f>VLOOKUP(Table3[[#This Row],[Condition]],$O$8:$P$28,2)</f>
        <v>13</v>
      </c>
      <c r="N1318" s="10"/>
      <c r="O1318" s="10"/>
    </row>
    <row r="1319" spans="1:15">
      <c r="A1319" s="4">
        <v>43732.833333333336</v>
      </c>
      <c r="B1319">
        <v>24</v>
      </c>
      <c r="C1319">
        <v>20</v>
      </c>
      <c r="D1319">
        <v>71</v>
      </c>
      <c r="E1319" t="s">
        <v>229</v>
      </c>
      <c r="F1319" t="s">
        <v>153</v>
      </c>
      <c r="G1319" t="s">
        <v>44</v>
      </c>
      <c r="H1319" t="s">
        <v>49</v>
      </c>
      <c r="I1319" t="s">
        <v>17</v>
      </c>
      <c r="J1319" t="s">
        <v>108</v>
      </c>
      <c r="K1319" t="s">
        <v>19</v>
      </c>
      <c r="L1319" t="s">
        <v>30</v>
      </c>
      <c r="M1319" s="20">
        <f>VLOOKUP(Table3[[#This Row],[Condition]],$O$8:$P$28,2)</f>
        <v>17</v>
      </c>
      <c r="N1319" s="10"/>
      <c r="O1319" s="10"/>
    </row>
    <row r="1320" spans="1:15">
      <c r="A1320" s="4">
        <v>43732.875</v>
      </c>
      <c r="B1320">
        <v>24</v>
      </c>
      <c r="C1320">
        <v>21</v>
      </c>
      <c r="D1320">
        <v>70</v>
      </c>
      <c r="E1320" t="s">
        <v>230</v>
      </c>
      <c r="F1320" t="s">
        <v>153</v>
      </c>
      <c r="G1320" t="s">
        <v>115</v>
      </c>
      <c r="H1320" t="s">
        <v>52</v>
      </c>
      <c r="I1320" t="s">
        <v>17</v>
      </c>
      <c r="J1320" t="s">
        <v>107</v>
      </c>
      <c r="K1320" t="s">
        <v>19</v>
      </c>
      <c r="L1320" t="s">
        <v>36</v>
      </c>
      <c r="M1320" s="20">
        <f>VLOOKUP(Table3[[#This Row],[Condition]],$O$8:$P$28,2)</f>
        <v>21</v>
      </c>
      <c r="N1320" s="10"/>
      <c r="O1320" s="10"/>
    </row>
    <row r="1321" spans="1:15">
      <c r="A1321" s="4">
        <v>43732.916666666664</v>
      </c>
      <c r="B1321">
        <v>24</v>
      </c>
      <c r="C1321">
        <v>22</v>
      </c>
      <c r="D1321">
        <v>69</v>
      </c>
      <c r="E1321" t="s">
        <v>230</v>
      </c>
      <c r="F1321" t="s">
        <v>61</v>
      </c>
      <c r="G1321" t="s">
        <v>115</v>
      </c>
      <c r="H1321" t="s">
        <v>62</v>
      </c>
      <c r="I1321" t="s">
        <v>17</v>
      </c>
      <c r="J1321" t="s">
        <v>108</v>
      </c>
      <c r="K1321" t="s">
        <v>19</v>
      </c>
      <c r="L1321" t="s">
        <v>36</v>
      </c>
      <c r="M1321" s="20">
        <f>VLOOKUP(Table3[[#This Row],[Condition]],$O$8:$P$28,2)</f>
        <v>21</v>
      </c>
      <c r="N1321" s="10"/>
      <c r="O1321" s="10"/>
    </row>
    <row r="1322" spans="1:15">
      <c r="A1322" s="4">
        <v>43732.958333333336</v>
      </c>
      <c r="B1322">
        <v>24</v>
      </c>
      <c r="C1322">
        <v>23</v>
      </c>
      <c r="D1322">
        <v>65</v>
      </c>
      <c r="E1322" t="s">
        <v>229</v>
      </c>
      <c r="F1322" t="s">
        <v>47</v>
      </c>
      <c r="G1322" t="s">
        <v>33</v>
      </c>
      <c r="H1322" t="s">
        <v>16</v>
      </c>
      <c r="I1322" t="s">
        <v>17</v>
      </c>
      <c r="J1322" t="s">
        <v>108</v>
      </c>
      <c r="K1322" t="s">
        <v>19</v>
      </c>
      <c r="L1322" t="s">
        <v>36</v>
      </c>
      <c r="M1322" s="20">
        <f>VLOOKUP(Table3[[#This Row],[Condition]],$O$8:$P$28,2)</f>
        <v>21</v>
      </c>
      <c r="N1322" s="10"/>
      <c r="O1322" s="10"/>
    </row>
    <row r="1323" spans="1:15">
      <c r="A1323" s="4">
        <v>43733</v>
      </c>
      <c r="B1323">
        <v>25</v>
      </c>
      <c r="C1323">
        <v>0</v>
      </c>
      <c r="D1323">
        <v>66</v>
      </c>
      <c r="E1323" t="s">
        <v>182</v>
      </c>
      <c r="F1323" t="s">
        <v>109</v>
      </c>
      <c r="G1323" t="s">
        <v>33</v>
      </c>
      <c r="H1323" t="s">
        <v>41</v>
      </c>
      <c r="I1323" t="s">
        <v>17</v>
      </c>
      <c r="J1323" t="s">
        <v>108</v>
      </c>
      <c r="K1323" t="s">
        <v>19</v>
      </c>
      <c r="L1323" t="s">
        <v>36</v>
      </c>
      <c r="M1323" s="20">
        <f>VLOOKUP(Table3[[#This Row],[Condition]],$O$8:$P$28,2)</f>
        <v>21</v>
      </c>
      <c r="N1323" s="10"/>
      <c r="O1323" s="10"/>
    </row>
    <row r="1324" spans="1:15">
      <c r="A1324" s="4">
        <v>43733.041666666664</v>
      </c>
      <c r="B1324">
        <v>25</v>
      </c>
      <c r="C1324">
        <v>1</v>
      </c>
      <c r="D1324">
        <v>63</v>
      </c>
      <c r="E1324" t="s">
        <v>177</v>
      </c>
      <c r="F1324" t="s">
        <v>195</v>
      </c>
      <c r="G1324" t="s">
        <v>33</v>
      </c>
      <c r="H1324" t="s">
        <v>62</v>
      </c>
      <c r="I1324" t="s">
        <v>17</v>
      </c>
      <c r="J1324" t="s">
        <v>111</v>
      </c>
      <c r="K1324" t="s">
        <v>19</v>
      </c>
      <c r="L1324" t="s">
        <v>36</v>
      </c>
      <c r="M1324" s="20">
        <f>VLOOKUP(Table3[[#This Row],[Condition]],$O$8:$P$28,2)</f>
        <v>21</v>
      </c>
      <c r="N1324" s="10"/>
      <c r="O1324" s="10"/>
    </row>
    <row r="1325" spans="1:15">
      <c r="A1325" s="4">
        <v>43733.083333333336</v>
      </c>
      <c r="B1325">
        <v>25</v>
      </c>
      <c r="C1325">
        <v>2</v>
      </c>
      <c r="D1325">
        <v>62</v>
      </c>
      <c r="E1325" t="s">
        <v>178</v>
      </c>
      <c r="F1325" t="s">
        <v>195</v>
      </c>
      <c r="G1325" t="s">
        <v>33</v>
      </c>
      <c r="H1325" t="s">
        <v>16</v>
      </c>
      <c r="I1325" t="s">
        <v>17</v>
      </c>
      <c r="J1325" t="s">
        <v>108</v>
      </c>
      <c r="K1325" t="s">
        <v>19</v>
      </c>
      <c r="L1325" t="s">
        <v>30</v>
      </c>
      <c r="M1325" s="20">
        <f>VLOOKUP(Table3[[#This Row],[Condition]],$O$8:$P$28,2)</f>
        <v>17</v>
      </c>
      <c r="N1325" s="10"/>
      <c r="O1325" s="10"/>
    </row>
    <row r="1326" spans="1:15">
      <c r="A1326" s="4">
        <v>43733.125</v>
      </c>
      <c r="B1326">
        <v>25</v>
      </c>
      <c r="C1326">
        <v>3</v>
      </c>
      <c r="D1326">
        <v>62</v>
      </c>
      <c r="E1326" t="s">
        <v>177</v>
      </c>
      <c r="F1326" t="s">
        <v>144</v>
      </c>
      <c r="G1326" t="s">
        <v>33</v>
      </c>
      <c r="H1326" t="s">
        <v>26</v>
      </c>
      <c r="I1326" t="s">
        <v>17</v>
      </c>
      <c r="J1326" t="s">
        <v>107</v>
      </c>
      <c r="K1326" t="s">
        <v>19</v>
      </c>
      <c r="L1326" t="s">
        <v>30</v>
      </c>
      <c r="M1326" s="20">
        <f>VLOOKUP(Table3[[#This Row],[Condition]],$O$8:$P$28,2)</f>
        <v>17</v>
      </c>
      <c r="N1326" s="10"/>
      <c r="O1326" s="10"/>
    </row>
    <row r="1327" spans="1:15">
      <c r="A1327" s="4">
        <v>43733.166666666664</v>
      </c>
      <c r="B1327">
        <v>25</v>
      </c>
      <c r="C1327">
        <v>4</v>
      </c>
      <c r="D1327">
        <v>62</v>
      </c>
      <c r="E1327" t="s">
        <v>182</v>
      </c>
      <c r="F1327" t="s">
        <v>97</v>
      </c>
      <c r="G1327" t="s">
        <v>29</v>
      </c>
      <c r="H1327" t="s">
        <v>41</v>
      </c>
      <c r="I1327" t="s">
        <v>17</v>
      </c>
      <c r="J1327" t="s">
        <v>113</v>
      </c>
      <c r="K1327" t="s">
        <v>19</v>
      </c>
      <c r="L1327" t="s">
        <v>36</v>
      </c>
      <c r="M1327" s="20">
        <f>VLOOKUP(Table3[[#This Row],[Condition]],$O$8:$P$28,2)</f>
        <v>21</v>
      </c>
      <c r="N1327" s="10"/>
      <c r="O1327" s="10"/>
    </row>
    <row r="1328" spans="1:15">
      <c r="A1328" s="4">
        <v>43733.208333333336</v>
      </c>
      <c r="B1328">
        <v>25</v>
      </c>
      <c r="C1328">
        <v>5</v>
      </c>
      <c r="D1328">
        <v>61</v>
      </c>
      <c r="E1328" t="s">
        <v>178</v>
      </c>
      <c r="F1328" t="s">
        <v>144</v>
      </c>
      <c r="G1328" t="s">
        <v>33</v>
      </c>
      <c r="H1328" t="s">
        <v>16</v>
      </c>
      <c r="I1328" t="s">
        <v>17</v>
      </c>
      <c r="J1328" t="s">
        <v>105</v>
      </c>
      <c r="K1328" t="s">
        <v>19</v>
      </c>
      <c r="L1328" t="s">
        <v>20</v>
      </c>
      <c r="M1328" s="20">
        <f>VLOOKUP(Table3[[#This Row],[Condition]],$O$8:$P$28,2)</f>
        <v>13</v>
      </c>
      <c r="N1328" s="10"/>
      <c r="O1328" s="10"/>
    </row>
    <row r="1329" spans="1:15">
      <c r="A1329" s="4">
        <v>43733.25</v>
      </c>
      <c r="B1329">
        <v>25</v>
      </c>
      <c r="C1329">
        <v>6</v>
      </c>
      <c r="D1329">
        <v>64</v>
      </c>
      <c r="E1329" t="s">
        <v>177</v>
      </c>
      <c r="F1329" t="s">
        <v>97</v>
      </c>
      <c r="G1329" t="s">
        <v>34</v>
      </c>
      <c r="H1329" t="s">
        <v>17</v>
      </c>
      <c r="I1329" t="s">
        <v>17</v>
      </c>
      <c r="J1329" t="s">
        <v>180</v>
      </c>
      <c r="K1329" t="s">
        <v>19</v>
      </c>
      <c r="L1329" t="s">
        <v>20</v>
      </c>
      <c r="M1329" s="20">
        <f>VLOOKUP(Table3[[#This Row],[Condition]],$O$8:$P$28,2)</f>
        <v>13</v>
      </c>
      <c r="N1329" s="10"/>
      <c r="O1329" s="10"/>
    </row>
    <row r="1330" spans="1:15">
      <c r="A1330" s="4">
        <v>43733.291666666664</v>
      </c>
      <c r="B1330">
        <v>25</v>
      </c>
      <c r="C1330">
        <v>7</v>
      </c>
      <c r="D1330">
        <v>68</v>
      </c>
      <c r="E1330" t="s">
        <v>175</v>
      </c>
      <c r="F1330" t="s">
        <v>114</v>
      </c>
      <c r="G1330" t="s">
        <v>48</v>
      </c>
      <c r="H1330" t="s">
        <v>26</v>
      </c>
      <c r="I1330" t="s">
        <v>17</v>
      </c>
      <c r="J1330" t="s">
        <v>104</v>
      </c>
      <c r="K1330" t="s">
        <v>19</v>
      </c>
      <c r="L1330" t="s">
        <v>20</v>
      </c>
      <c r="M1330" s="20">
        <f>VLOOKUP(Table3[[#This Row],[Condition]],$O$8:$P$28,2)</f>
        <v>13</v>
      </c>
      <c r="N1330" s="10"/>
      <c r="O1330" s="10"/>
    </row>
    <row r="1331" spans="1:15">
      <c r="A1331" s="4">
        <v>43733.333333333336</v>
      </c>
      <c r="B1331">
        <v>25</v>
      </c>
      <c r="C1331">
        <v>8</v>
      </c>
      <c r="D1331">
        <v>70</v>
      </c>
      <c r="E1331" t="s">
        <v>175</v>
      </c>
      <c r="F1331" t="s">
        <v>116</v>
      </c>
      <c r="G1331" t="s">
        <v>71</v>
      </c>
      <c r="H1331" t="s">
        <v>41</v>
      </c>
      <c r="I1331" t="s">
        <v>17</v>
      </c>
      <c r="J1331" t="s">
        <v>104</v>
      </c>
      <c r="K1331" t="s">
        <v>19</v>
      </c>
      <c r="L1331" t="s">
        <v>20</v>
      </c>
      <c r="M1331" s="20">
        <f>VLOOKUP(Table3[[#This Row],[Condition]],$O$8:$P$28,2)</f>
        <v>13</v>
      </c>
      <c r="N1331" s="10"/>
      <c r="O1331" s="10"/>
    </row>
    <row r="1332" spans="1:15">
      <c r="A1332" s="4">
        <v>43733.375</v>
      </c>
      <c r="B1332">
        <v>25</v>
      </c>
      <c r="C1332">
        <v>9</v>
      </c>
      <c r="D1332">
        <v>74</v>
      </c>
      <c r="E1332" t="s">
        <v>175</v>
      </c>
      <c r="F1332" t="s">
        <v>169</v>
      </c>
      <c r="G1332" t="s">
        <v>71</v>
      </c>
      <c r="H1332" t="s">
        <v>26</v>
      </c>
      <c r="I1332" t="s">
        <v>17</v>
      </c>
      <c r="J1332" t="s">
        <v>104</v>
      </c>
      <c r="K1332" t="s">
        <v>19</v>
      </c>
      <c r="L1332" t="s">
        <v>30</v>
      </c>
      <c r="M1332" s="20">
        <f>VLOOKUP(Table3[[#This Row],[Condition]],$O$8:$P$28,2)</f>
        <v>17</v>
      </c>
      <c r="N1332" s="10"/>
      <c r="O1332" s="10"/>
    </row>
    <row r="1333" spans="1:15">
      <c r="A1333" s="4">
        <v>43733.416666666664</v>
      </c>
      <c r="B1333">
        <v>25</v>
      </c>
      <c r="C1333">
        <v>10</v>
      </c>
      <c r="D1333">
        <v>78</v>
      </c>
      <c r="E1333" t="s">
        <v>182</v>
      </c>
      <c r="F1333" t="s">
        <v>118</v>
      </c>
      <c r="G1333" t="s">
        <v>92</v>
      </c>
      <c r="H1333" t="s">
        <v>16</v>
      </c>
      <c r="I1333" t="s">
        <v>17</v>
      </c>
      <c r="J1333" t="s">
        <v>105</v>
      </c>
      <c r="K1333" t="s">
        <v>19</v>
      </c>
      <c r="L1333" t="s">
        <v>30</v>
      </c>
      <c r="M1333" s="20">
        <f>VLOOKUP(Table3[[#This Row],[Condition]],$O$8:$P$28,2)</f>
        <v>17</v>
      </c>
      <c r="N1333" s="10"/>
      <c r="O1333" s="10"/>
    </row>
    <row r="1334" spans="1:15">
      <c r="A1334" s="4">
        <v>43733.458333333336</v>
      </c>
      <c r="B1334">
        <v>25</v>
      </c>
      <c r="C1334">
        <v>11</v>
      </c>
      <c r="D1334">
        <v>80</v>
      </c>
      <c r="E1334" t="s">
        <v>230</v>
      </c>
      <c r="F1334" t="s">
        <v>124</v>
      </c>
      <c r="G1334" t="s">
        <v>110</v>
      </c>
      <c r="H1334" t="s">
        <v>16</v>
      </c>
      <c r="I1334" t="s">
        <v>17</v>
      </c>
      <c r="J1334" t="s">
        <v>107</v>
      </c>
      <c r="K1334" t="s">
        <v>19</v>
      </c>
      <c r="L1334" t="s">
        <v>36</v>
      </c>
      <c r="M1334" s="20">
        <f>VLOOKUP(Table3[[#This Row],[Condition]],$O$8:$P$28,2)</f>
        <v>21</v>
      </c>
      <c r="N1334" s="10"/>
      <c r="O1334" s="10"/>
    </row>
    <row r="1335" spans="1:15">
      <c r="A1335" s="4">
        <v>43733.5</v>
      </c>
      <c r="B1335">
        <v>25</v>
      </c>
      <c r="C1335">
        <v>12</v>
      </c>
      <c r="D1335">
        <v>82</v>
      </c>
      <c r="E1335" t="s">
        <v>231</v>
      </c>
      <c r="F1335" t="s">
        <v>183</v>
      </c>
      <c r="G1335" t="s">
        <v>29</v>
      </c>
      <c r="H1335" t="s">
        <v>65</v>
      </c>
      <c r="I1335" t="s">
        <v>151</v>
      </c>
      <c r="J1335" t="s">
        <v>111</v>
      </c>
      <c r="K1335" t="s">
        <v>19</v>
      </c>
      <c r="L1335" t="s">
        <v>36</v>
      </c>
      <c r="M1335" s="20">
        <f>VLOOKUP(Table3[[#This Row],[Condition]],$O$8:$P$28,2)</f>
        <v>21</v>
      </c>
      <c r="N1335" s="10"/>
      <c r="O1335" s="10"/>
    </row>
    <row r="1336" spans="1:15">
      <c r="A1336" s="4">
        <v>43733.541666666664</v>
      </c>
      <c r="B1336">
        <v>25</v>
      </c>
      <c r="C1336">
        <v>13</v>
      </c>
      <c r="D1336">
        <v>82</v>
      </c>
      <c r="E1336" t="s">
        <v>231</v>
      </c>
      <c r="F1336" t="s">
        <v>183</v>
      </c>
      <c r="G1336" t="s">
        <v>29</v>
      </c>
      <c r="H1336" t="s">
        <v>52</v>
      </c>
      <c r="I1336" t="s">
        <v>17</v>
      </c>
      <c r="J1336" t="s">
        <v>179</v>
      </c>
      <c r="K1336" t="s">
        <v>19</v>
      </c>
      <c r="L1336" t="s">
        <v>36</v>
      </c>
      <c r="M1336" s="20">
        <f>VLOOKUP(Table3[[#This Row],[Condition]],$O$8:$P$28,2)</f>
        <v>21</v>
      </c>
      <c r="N1336" s="10"/>
      <c r="O1336" s="10"/>
    </row>
    <row r="1337" spans="1:15">
      <c r="A1337" s="4">
        <v>43733.583333333336</v>
      </c>
      <c r="B1337">
        <v>25</v>
      </c>
      <c r="C1337">
        <v>14</v>
      </c>
      <c r="D1337">
        <v>82</v>
      </c>
      <c r="E1337" t="s">
        <v>182</v>
      </c>
      <c r="F1337" t="s">
        <v>124</v>
      </c>
      <c r="G1337" t="s">
        <v>75</v>
      </c>
      <c r="H1337" t="s">
        <v>65</v>
      </c>
      <c r="I1337" t="s">
        <v>17</v>
      </c>
      <c r="J1337" t="s">
        <v>176</v>
      </c>
      <c r="K1337" t="s">
        <v>19</v>
      </c>
      <c r="L1337" t="s">
        <v>36</v>
      </c>
      <c r="M1337" s="20">
        <f>VLOOKUP(Table3[[#This Row],[Condition]],$O$8:$P$28,2)</f>
        <v>21</v>
      </c>
      <c r="N1337" s="10"/>
      <c r="O1337" s="10"/>
    </row>
    <row r="1338" spans="1:15">
      <c r="A1338" s="4">
        <v>43733.625</v>
      </c>
      <c r="B1338">
        <v>25</v>
      </c>
      <c r="C1338">
        <v>15</v>
      </c>
      <c r="D1338">
        <v>81</v>
      </c>
      <c r="E1338" t="s">
        <v>177</v>
      </c>
      <c r="F1338" t="s">
        <v>141</v>
      </c>
      <c r="G1338" t="s">
        <v>68</v>
      </c>
      <c r="H1338" t="s">
        <v>82</v>
      </c>
      <c r="I1338" t="s">
        <v>17</v>
      </c>
      <c r="J1338" t="s">
        <v>176</v>
      </c>
      <c r="K1338" t="s">
        <v>19</v>
      </c>
      <c r="L1338" t="s">
        <v>36</v>
      </c>
      <c r="M1338" s="20">
        <f>VLOOKUP(Table3[[#This Row],[Condition]],$O$8:$P$28,2)</f>
        <v>21</v>
      </c>
      <c r="N1338" s="10"/>
      <c r="O1338" s="10"/>
    </row>
    <row r="1339" spans="1:15">
      <c r="A1339" s="4">
        <v>43733.666666666664</v>
      </c>
      <c r="B1339">
        <v>25</v>
      </c>
      <c r="C1339">
        <v>16</v>
      </c>
      <c r="D1339">
        <v>81</v>
      </c>
      <c r="E1339" t="s">
        <v>177</v>
      </c>
      <c r="F1339" t="s">
        <v>141</v>
      </c>
      <c r="G1339" t="s">
        <v>75</v>
      </c>
      <c r="H1339" t="s">
        <v>82</v>
      </c>
      <c r="I1339" t="s">
        <v>17</v>
      </c>
      <c r="J1339" t="s">
        <v>138</v>
      </c>
      <c r="K1339" t="s">
        <v>19</v>
      </c>
      <c r="L1339" t="s">
        <v>36</v>
      </c>
      <c r="M1339" s="20">
        <f>VLOOKUP(Table3[[#This Row],[Condition]],$O$8:$P$28,2)</f>
        <v>21</v>
      </c>
      <c r="N1339" s="10"/>
      <c r="O1339" s="10"/>
    </row>
    <row r="1340" spans="1:15">
      <c r="A1340" s="4">
        <v>43733.708333333336</v>
      </c>
      <c r="B1340">
        <v>25</v>
      </c>
      <c r="C1340">
        <v>17</v>
      </c>
      <c r="D1340">
        <v>78</v>
      </c>
      <c r="E1340" t="s">
        <v>177</v>
      </c>
      <c r="F1340" t="s">
        <v>59</v>
      </c>
      <c r="G1340" t="s">
        <v>75</v>
      </c>
      <c r="H1340" t="s">
        <v>52</v>
      </c>
      <c r="I1340" t="s">
        <v>17</v>
      </c>
      <c r="J1340" t="s">
        <v>176</v>
      </c>
      <c r="K1340" t="s">
        <v>19</v>
      </c>
      <c r="L1340" t="s">
        <v>20</v>
      </c>
      <c r="M1340" s="20">
        <f>VLOOKUP(Table3[[#This Row],[Condition]],$O$8:$P$28,2)</f>
        <v>13</v>
      </c>
      <c r="N1340" s="10"/>
      <c r="O1340" s="10"/>
    </row>
    <row r="1341" spans="1:15">
      <c r="A1341" s="4">
        <v>43733.75</v>
      </c>
      <c r="B1341">
        <v>25</v>
      </c>
      <c r="C1341">
        <v>18</v>
      </c>
      <c r="D1341">
        <v>76</v>
      </c>
      <c r="E1341" t="s">
        <v>174</v>
      </c>
      <c r="F1341" t="s">
        <v>169</v>
      </c>
      <c r="G1341" t="s">
        <v>75</v>
      </c>
      <c r="H1341" t="s">
        <v>62</v>
      </c>
      <c r="I1341" t="s">
        <v>17</v>
      </c>
      <c r="J1341" t="s">
        <v>176</v>
      </c>
      <c r="K1341" t="s">
        <v>19</v>
      </c>
      <c r="L1341" t="s">
        <v>20</v>
      </c>
      <c r="M1341" s="20">
        <f>VLOOKUP(Table3[[#This Row],[Condition]],$O$8:$P$28,2)</f>
        <v>13</v>
      </c>
      <c r="N1341" s="10"/>
      <c r="O1341" s="10"/>
    </row>
    <row r="1342" spans="1:15">
      <c r="A1342" s="4">
        <v>43733.791666666664</v>
      </c>
      <c r="B1342">
        <v>25</v>
      </c>
      <c r="C1342">
        <v>19</v>
      </c>
      <c r="D1342">
        <v>73</v>
      </c>
      <c r="E1342" t="s">
        <v>164</v>
      </c>
      <c r="F1342" t="s">
        <v>116</v>
      </c>
      <c r="G1342" t="s">
        <v>75</v>
      </c>
      <c r="H1342" t="s">
        <v>52</v>
      </c>
      <c r="I1342" t="s">
        <v>17</v>
      </c>
      <c r="J1342" t="s">
        <v>137</v>
      </c>
      <c r="K1342" t="s">
        <v>19</v>
      </c>
      <c r="L1342" t="s">
        <v>30</v>
      </c>
      <c r="M1342" s="20">
        <f>VLOOKUP(Table3[[#This Row],[Condition]],$O$8:$P$28,2)</f>
        <v>17</v>
      </c>
      <c r="N1342" s="10"/>
      <c r="O1342" s="10"/>
    </row>
    <row r="1343" spans="1:15">
      <c r="A1343" s="4">
        <v>43733.833333333336</v>
      </c>
      <c r="B1343">
        <v>25</v>
      </c>
      <c r="C1343">
        <v>20</v>
      </c>
      <c r="D1343">
        <v>72</v>
      </c>
      <c r="E1343" t="s">
        <v>174</v>
      </c>
      <c r="F1343" t="s">
        <v>116</v>
      </c>
      <c r="G1343" t="s">
        <v>75</v>
      </c>
      <c r="H1343" t="s">
        <v>82</v>
      </c>
      <c r="I1343" t="s">
        <v>17</v>
      </c>
      <c r="J1343" t="s">
        <v>179</v>
      </c>
      <c r="K1343" t="s">
        <v>19</v>
      </c>
      <c r="L1343" t="s">
        <v>30</v>
      </c>
      <c r="M1343" s="20">
        <f>VLOOKUP(Table3[[#This Row],[Condition]],$O$8:$P$28,2)</f>
        <v>17</v>
      </c>
      <c r="N1343" s="10"/>
      <c r="O1343" s="10"/>
    </row>
    <row r="1344" spans="1:15">
      <c r="A1344" s="4">
        <v>43733.875</v>
      </c>
      <c r="B1344">
        <v>25</v>
      </c>
      <c r="C1344">
        <v>21</v>
      </c>
      <c r="D1344">
        <v>71</v>
      </c>
      <c r="E1344" t="s">
        <v>164</v>
      </c>
      <c r="F1344" t="s">
        <v>114</v>
      </c>
      <c r="G1344" t="s">
        <v>75</v>
      </c>
      <c r="H1344" t="s">
        <v>45</v>
      </c>
      <c r="I1344" t="s">
        <v>17</v>
      </c>
      <c r="J1344" t="s">
        <v>135</v>
      </c>
      <c r="K1344" t="s">
        <v>19</v>
      </c>
      <c r="L1344" t="s">
        <v>36</v>
      </c>
      <c r="M1344" s="20">
        <f>VLOOKUP(Table3[[#This Row],[Condition]],$O$8:$P$28,2)</f>
        <v>21</v>
      </c>
      <c r="N1344" s="10"/>
      <c r="O1344" s="10"/>
    </row>
    <row r="1345" spans="1:15">
      <c r="A1345" s="4">
        <v>43733.916666666664</v>
      </c>
      <c r="B1345">
        <v>25</v>
      </c>
      <c r="C1345">
        <v>22</v>
      </c>
      <c r="D1345">
        <v>70</v>
      </c>
      <c r="E1345" t="s">
        <v>164</v>
      </c>
      <c r="F1345" t="s">
        <v>112</v>
      </c>
      <c r="G1345" t="s">
        <v>75</v>
      </c>
      <c r="H1345" t="s">
        <v>49</v>
      </c>
      <c r="I1345" t="s">
        <v>17</v>
      </c>
      <c r="J1345" t="s">
        <v>135</v>
      </c>
      <c r="K1345" t="s">
        <v>19</v>
      </c>
      <c r="L1345" t="s">
        <v>36</v>
      </c>
      <c r="M1345" s="20">
        <f>VLOOKUP(Table3[[#This Row],[Condition]],$O$8:$P$28,2)</f>
        <v>21</v>
      </c>
      <c r="N1345" s="10"/>
      <c r="O1345" s="10"/>
    </row>
    <row r="1346" spans="1:15">
      <c r="A1346" s="4">
        <v>43733.958333333336</v>
      </c>
      <c r="B1346">
        <v>25</v>
      </c>
      <c r="C1346">
        <v>23</v>
      </c>
      <c r="D1346">
        <v>68</v>
      </c>
      <c r="E1346" t="s">
        <v>127</v>
      </c>
      <c r="F1346" t="s">
        <v>195</v>
      </c>
      <c r="G1346" t="s">
        <v>75</v>
      </c>
      <c r="H1346" t="s">
        <v>62</v>
      </c>
      <c r="I1346" t="s">
        <v>17</v>
      </c>
      <c r="J1346" t="s">
        <v>179</v>
      </c>
      <c r="K1346" t="s">
        <v>19</v>
      </c>
      <c r="L1346" t="s">
        <v>36</v>
      </c>
      <c r="M1346" s="20">
        <f>VLOOKUP(Table3[[#This Row],[Condition]],$O$8:$P$28,2)</f>
        <v>21</v>
      </c>
      <c r="N1346" s="10"/>
      <c r="O1346" s="10"/>
    </row>
    <row r="1347" spans="1:15">
      <c r="A1347" s="4">
        <v>43734</v>
      </c>
      <c r="B1347">
        <v>26</v>
      </c>
      <c r="C1347">
        <v>0</v>
      </c>
      <c r="D1347">
        <v>68</v>
      </c>
      <c r="E1347" t="s">
        <v>120</v>
      </c>
      <c r="F1347" t="s">
        <v>134</v>
      </c>
      <c r="G1347" t="s">
        <v>68</v>
      </c>
      <c r="H1347" t="s">
        <v>62</v>
      </c>
      <c r="I1347" t="s">
        <v>17</v>
      </c>
      <c r="J1347" t="s">
        <v>176</v>
      </c>
      <c r="K1347" t="s">
        <v>19</v>
      </c>
      <c r="L1347" t="s">
        <v>36</v>
      </c>
      <c r="M1347" s="20">
        <f>VLOOKUP(Table3[[#This Row],[Condition]],$O$8:$P$28,2)</f>
        <v>21</v>
      </c>
      <c r="N1347" s="10"/>
      <c r="O1347" s="10"/>
    </row>
    <row r="1348" spans="1:15">
      <c r="A1348" s="4">
        <v>43734.041666666664</v>
      </c>
      <c r="B1348">
        <v>26</v>
      </c>
      <c r="C1348">
        <v>1</v>
      </c>
      <c r="D1348">
        <v>67</v>
      </c>
      <c r="E1348" t="s">
        <v>123</v>
      </c>
      <c r="F1348" t="s">
        <v>79</v>
      </c>
      <c r="G1348" t="s">
        <v>68</v>
      </c>
      <c r="H1348" t="s">
        <v>62</v>
      </c>
      <c r="I1348" t="s">
        <v>17</v>
      </c>
      <c r="J1348" t="s">
        <v>138</v>
      </c>
      <c r="K1348" t="s">
        <v>19</v>
      </c>
      <c r="L1348" t="s">
        <v>30</v>
      </c>
      <c r="M1348" s="20">
        <f>VLOOKUP(Table3[[#This Row],[Condition]],$O$8:$P$28,2)</f>
        <v>17</v>
      </c>
      <c r="N1348" s="10"/>
      <c r="O1348" s="10"/>
    </row>
    <row r="1349" spans="1:15">
      <c r="A1349" s="4">
        <v>43734.083333333336</v>
      </c>
      <c r="B1349">
        <v>26</v>
      </c>
      <c r="C1349">
        <v>2</v>
      </c>
      <c r="D1349">
        <v>66</v>
      </c>
      <c r="E1349" t="s">
        <v>123</v>
      </c>
      <c r="F1349" t="s">
        <v>160</v>
      </c>
      <c r="G1349" t="s">
        <v>29</v>
      </c>
      <c r="H1349" t="s">
        <v>16</v>
      </c>
      <c r="I1349" t="s">
        <v>17</v>
      </c>
      <c r="J1349" t="s">
        <v>148</v>
      </c>
      <c r="K1349" t="s">
        <v>19</v>
      </c>
      <c r="L1349" t="s">
        <v>30</v>
      </c>
      <c r="M1349" s="20">
        <f>VLOOKUP(Table3[[#This Row],[Condition]],$O$8:$P$28,2)</f>
        <v>17</v>
      </c>
      <c r="N1349" s="10"/>
      <c r="O1349" s="10"/>
    </row>
    <row r="1350" spans="1:15">
      <c r="A1350" s="4">
        <v>43734.125</v>
      </c>
      <c r="B1350">
        <v>26</v>
      </c>
      <c r="C1350">
        <v>3</v>
      </c>
      <c r="D1350">
        <v>66</v>
      </c>
      <c r="E1350" t="s">
        <v>123</v>
      </c>
      <c r="F1350" t="s">
        <v>160</v>
      </c>
      <c r="G1350" t="s">
        <v>29</v>
      </c>
      <c r="H1350" t="s">
        <v>16</v>
      </c>
      <c r="I1350" t="s">
        <v>17</v>
      </c>
      <c r="J1350" t="s">
        <v>146</v>
      </c>
      <c r="K1350" t="s">
        <v>19</v>
      </c>
      <c r="L1350" t="s">
        <v>20</v>
      </c>
      <c r="M1350" s="20">
        <f>VLOOKUP(Table3[[#This Row],[Condition]],$O$8:$P$28,2)</f>
        <v>13</v>
      </c>
      <c r="N1350" s="10"/>
      <c r="O1350" s="10"/>
    </row>
    <row r="1351" spans="1:15">
      <c r="A1351" s="4">
        <v>43734.166666666664</v>
      </c>
      <c r="B1351">
        <v>26</v>
      </c>
      <c r="C1351">
        <v>4</v>
      </c>
      <c r="D1351">
        <v>66</v>
      </c>
      <c r="E1351" t="s">
        <v>123</v>
      </c>
      <c r="F1351" t="s">
        <v>160</v>
      </c>
      <c r="G1351" t="s">
        <v>15</v>
      </c>
      <c r="H1351" t="s">
        <v>16</v>
      </c>
      <c r="I1351" t="s">
        <v>17</v>
      </c>
      <c r="J1351" t="s">
        <v>139</v>
      </c>
      <c r="K1351" t="s">
        <v>19</v>
      </c>
      <c r="L1351" t="s">
        <v>30</v>
      </c>
      <c r="M1351" s="20">
        <f>VLOOKUP(Table3[[#This Row],[Condition]],$O$8:$P$28,2)</f>
        <v>17</v>
      </c>
      <c r="N1351" s="10"/>
      <c r="O1351" s="10"/>
    </row>
    <row r="1352" spans="1:15">
      <c r="A1352" s="4">
        <v>43734.208333333336</v>
      </c>
      <c r="B1352">
        <v>26</v>
      </c>
      <c r="C1352">
        <v>5</v>
      </c>
      <c r="D1352">
        <v>65</v>
      </c>
      <c r="E1352" t="s">
        <v>123</v>
      </c>
      <c r="F1352" t="s">
        <v>25</v>
      </c>
      <c r="G1352" t="s">
        <v>15</v>
      </c>
      <c r="H1352" t="s">
        <v>26</v>
      </c>
      <c r="I1352" t="s">
        <v>17</v>
      </c>
      <c r="J1352" t="s">
        <v>139</v>
      </c>
      <c r="K1352" t="s">
        <v>19</v>
      </c>
      <c r="L1352" t="s">
        <v>20</v>
      </c>
      <c r="M1352" s="20">
        <f>VLOOKUP(Table3[[#This Row],[Condition]],$O$8:$P$28,2)</f>
        <v>13</v>
      </c>
      <c r="N1352" s="10"/>
      <c r="O1352" s="10"/>
    </row>
    <row r="1353" spans="1:15">
      <c r="A1353" s="4">
        <v>43734.25</v>
      </c>
      <c r="B1353">
        <v>26</v>
      </c>
      <c r="C1353">
        <v>6</v>
      </c>
      <c r="D1353">
        <v>68</v>
      </c>
      <c r="E1353" t="s">
        <v>60</v>
      </c>
      <c r="F1353" t="s">
        <v>25</v>
      </c>
      <c r="G1353" t="s">
        <v>75</v>
      </c>
      <c r="H1353" t="s">
        <v>52</v>
      </c>
      <c r="I1353" t="s">
        <v>17</v>
      </c>
      <c r="J1353" t="s">
        <v>139</v>
      </c>
      <c r="K1353" t="s">
        <v>19</v>
      </c>
      <c r="L1353" t="s">
        <v>20</v>
      </c>
      <c r="M1353" s="20">
        <f>VLOOKUP(Table3[[#This Row],[Condition]],$O$8:$P$28,2)</f>
        <v>13</v>
      </c>
      <c r="N1353" s="10"/>
      <c r="O1353" s="10"/>
    </row>
    <row r="1354" spans="1:15">
      <c r="A1354" s="4">
        <v>43734.291666666664</v>
      </c>
      <c r="B1354">
        <v>26</v>
      </c>
      <c r="C1354">
        <v>7</v>
      </c>
      <c r="D1354">
        <v>71</v>
      </c>
      <c r="E1354" t="s">
        <v>140</v>
      </c>
      <c r="F1354" t="s">
        <v>134</v>
      </c>
      <c r="G1354" t="s">
        <v>29</v>
      </c>
      <c r="H1354" t="s">
        <v>62</v>
      </c>
      <c r="I1354" t="s">
        <v>17</v>
      </c>
      <c r="J1354" t="s">
        <v>138</v>
      </c>
      <c r="K1354" t="s">
        <v>19</v>
      </c>
      <c r="L1354" t="s">
        <v>20</v>
      </c>
      <c r="M1354" s="20">
        <f>VLOOKUP(Table3[[#This Row],[Condition]],$O$8:$P$28,2)</f>
        <v>13</v>
      </c>
      <c r="N1354" s="10"/>
      <c r="O1354" s="10"/>
    </row>
    <row r="1355" spans="1:15">
      <c r="A1355" s="4">
        <v>43734.333333333336</v>
      </c>
      <c r="B1355">
        <v>26</v>
      </c>
      <c r="C1355">
        <v>8</v>
      </c>
      <c r="D1355">
        <v>74</v>
      </c>
      <c r="E1355" t="s">
        <v>60</v>
      </c>
      <c r="F1355" t="s">
        <v>73</v>
      </c>
      <c r="G1355" t="s">
        <v>75</v>
      </c>
      <c r="H1355" t="s">
        <v>49</v>
      </c>
      <c r="I1355" t="s">
        <v>17</v>
      </c>
      <c r="J1355" t="s">
        <v>146</v>
      </c>
      <c r="K1355" t="s">
        <v>19</v>
      </c>
      <c r="L1355" t="s">
        <v>20</v>
      </c>
      <c r="M1355" s="20">
        <f>VLOOKUP(Table3[[#This Row],[Condition]],$O$8:$P$28,2)</f>
        <v>13</v>
      </c>
      <c r="N1355" s="10"/>
      <c r="O1355" s="10"/>
    </row>
    <row r="1356" spans="1:15">
      <c r="A1356" s="4">
        <v>43734.375</v>
      </c>
      <c r="B1356">
        <v>26</v>
      </c>
      <c r="C1356">
        <v>9</v>
      </c>
      <c r="D1356">
        <v>76</v>
      </c>
      <c r="E1356" t="s">
        <v>58</v>
      </c>
      <c r="F1356" t="s">
        <v>97</v>
      </c>
      <c r="G1356" t="s">
        <v>75</v>
      </c>
      <c r="H1356" t="s">
        <v>62</v>
      </c>
      <c r="I1356" t="s">
        <v>17</v>
      </c>
      <c r="J1356" t="s">
        <v>139</v>
      </c>
      <c r="K1356" t="s">
        <v>19</v>
      </c>
      <c r="L1356" t="s">
        <v>36</v>
      </c>
      <c r="M1356" s="20">
        <f>VLOOKUP(Table3[[#This Row],[Condition]],$O$8:$P$28,2)</f>
        <v>21</v>
      </c>
      <c r="N1356" s="10"/>
      <c r="O1356" s="10"/>
    </row>
    <row r="1357" spans="1:15">
      <c r="A1357" s="4">
        <v>43734.416666666664</v>
      </c>
      <c r="B1357">
        <v>26</v>
      </c>
      <c r="C1357">
        <v>10</v>
      </c>
      <c r="D1357">
        <v>80</v>
      </c>
      <c r="E1357" t="s">
        <v>58</v>
      </c>
      <c r="F1357" t="s">
        <v>47</v>
      </c>
      <c r="G1357" t="s">
        <v>68</v>
      </c>
      <c r="H1357" t="s">
        <v>16</v>
      </c>
      <c r="I1357" t="s">
        <v>17</v>
      </c>
      <c r="J1357" t="s">
        <v>142</v>
      </c>
      <c r="K1357" t="s">
        <v>19</v>
      </c>
      <c r="L1357" t="s">
        <v>20</v>
      </c>
      <c r="M1357" s="20">
        <f>VLOOKUP(Table3[[#This Row],[Condition]],$O$8:$P$28,2)</f>
        <v>13</v>
      </c>
      <c r="N1357" s="10"/>
      <c r="O1357" s="10"/>
    </row>
    <row r="1358" spans="1:15">
      <c r="A1358" s="4">
        <v>43734.458333333336</v>
      </c>
      <c r="B1358">
        <v>26</v>
      </c>
      <c r="C1358">
        <v>11</v>
      </c>
      <c r="D1358">
        <v>83</v>
      </c>
      <c r="E1358" t="s">
        <v>58</v>
      </c>
      <c r="F1358" t="s">
        <v>66</v>
      </c>
      <c r="G1358" t="s">
        <v>75</v>
      </c>
      <c r="H1358" t="s">
        <v>45</v>
      </c>
      <c r="I1358" t="s">
        <v>17</v>
      </c>
      <c r="J1358" t="s">
        <v>150</v>
      </c>
      <c r="K1358" t="s">
        <v>19</v>
      </c>
      <c r="L1358" t="s">
        <v>20</v>
      </c>
      <c r="M1358" s="20">
        <f>VLOOKUP(Table3[[#This Row],[Condition]],$O$8:$P$28,2)</f>
        <v>13</v>
      </c>
      <c r="N1358" s="10"/>
      <c r="O1358" s="10"/>
    </row>
    <row r="1359" spans="1:15">
      <c r="A1359" s="4">
        <v>43734.5</v>
      </c>
      <c r="B1359">
        <v>26</v>
      </c>
      <c r="C1359">
        <v>12</v>
      </c>
      <c r="D1359">
        <v>84</v>
      </c>
      <c r="E1359" t="s">
        <v>60</v>
      </c>
      <c r="F1359" t="s">
        <v>61</v>
      </c>
      <c r="G1359" t="s">
        <v>75</v>
      </c>
      <c r="H1359" t="s">
        <v>49</v>
      </c>
      <c r="I1359" t="s">
        <v>17</v>
      </c>
      <c r="J1359" t="s">
        <v>159</v>
      </c>
      <c r="K1359" t="s">
        <v>19</v>
      </c>
      <c r="L1359" t="s">
        <v>20</v>
      </c>
      <c r="M1359" s="20">
        <f>VLOOKUP(Table3[[#This Row],[Condition]],$O$8:$P$28,2)</f>
        <v>13</v>
      </c>
      <c r="N1359" s="10"/>
      <c r="O1359" s="10"/>
    </row>
    <row r="1360" spans="1:15">
      <c r="A1360" s="4">
        <v>43734.541666666664</v>
      </c>
      <c r="B1360">
        <v>26</v>
      </c>
      <c r="C1360">
        <v>13</v>
      </c>
      <c r="D1360">
        <v>91</v>
      </c>
      <c r="E1360" t="s">
        <v>178</v>
      </c>
      <c r="F1360" t="s">
        <v>235</v>
      </c>
      <c r="G1360" t="s">
        <v>21</v>
      </c>
      <c r="H1360" t="s">
        <v>69</v>
      </c>
      <c r="I1360" t="s">
        <v>17</v>
      </c>
      <c r="J1360" t="s">
        <v>157</v>
      </c>
      <c r="K1360" t="s">
        <v>19</v>
      </c>
      <c r="L1360" t="s">
        <v>20</v>
      </c>
      <c r="M1360" s="20">
        <f>VLOOKUP(Table3[[#This Row],[Condition]],$O$8:$P$28,2)</f>
        <v>13</v>
      </c>
      <c r="N1360" s="10"/>
      <c r="O1360" s="10"/>
    </row>
    <row r="1361" spans="1:15">
      <c r="A1361" s="4">
        <v>43734.583333333336</v>
      </c>
      <c r="B1361">
        <v>26</v>
      </c>
      <c r="C1361">
        <v>14</v>
      </c>
      <c r="D1361">
        <v>91</v>
      </c>
      <c r="E1361" t="s">
        <v>164</v>
      </c>
      <c r="F1361" t="s">
        <v>165</v>
      </c>
      <c r="G1361" t="s">
        <v>117</v>
      </c>
      <c r="H1361" t="s">
        <v>62</v>
      </c>
      <c r="I1361" t="s">
        <v>17</v>
      </c>
      <c r="J1361" t="s">
        <v>157</v>
      </c>
      <c r="K1361" t="s">
        <v>19</v>
      </c>
      <c r="L1361" t="s">
        <v>20</v>
      </c>
      <c r="M1361" s="20">
        <f>VLOOKUP(Table3[[#This Row],[Condition]],$O$8:$P$28,2)</f>
        <v>13</v>
      </c>
      <c r="N1361" s="10"/>
      <c r="O1361" s="10"/>
    </row>
    <row r="1362" spans="1:15">
      <c r="A1362" s="4">
        <v>43734.625</v>
      </c>
      <c r="B1362">
        <v>26</v>
      </c>
      <c r="C1362">
        <v>15</v>
      </c>
      <c r="D1362">
        <v>84</v>
      </c>
      <c r="E1362" t="s">
        <v>123</v>
      </c>
      <c r="F1362" t="s">
        <v>162</v>
      </c>
      <c r="G1362" t="s">
        <v>44</v>
      </c>
      <c r="H1362" t="s">
        <v>94</v>
      </c>
      <c r="I1362" t="s">
        <v>17</v>
      </c>
      <c r="J1362" t="s">
        <v>143</v>
      </c>
      <c r="K1362" t="s">
        <v>19</v>
      </c>
      <c r="L1362" t="s">
        <v>23</v>
      </c>
      <c r="M1362" s="20">
        <f>VLOOKUP(Table3[[#This Row],[Condition]],$O$8:$P$28,2)</f>
        <v>11</v>
      </c>
      <c r="N1362" s="10"/>
      <c r="O1362" s="10"/>
    </row>
    <row r="1363" spans="1:15">
      <c r="A1363" s="4">
        <v>43734.666666666664</v>
      </c>
      <c r="B1363">
        <v>26</v>
      </c>
      <c r="C1363">
        <v>16</v>
      </c>
      <c r="D1363">
        <v>83</v>
      </c>
      <c r="E1363" t="s">
        <v>140</v>
      </c>
      <c r="F1363" t="s">
        <v>61</v>
      </c>
      <c r="G1363" t="s">
        <v>33</v>
      </c>
      <c r="H1363" t="s">
        <v>45</v>
      </c>
      <c r="I1363" t="s">
        <v>17</v>
      </c>
      <c r="J1363" t="s">
        <v>142</v>
      </c>
      <c r="K1363" t="s">
        <v>19</v>
      </c>
      <c r="L1363" t="s">
        <v>20</v>
      </c>
      <c r="M1363" s="20">
        <f>VLOOKUP(Table3[[#This Row],[Condition]],$O$8:$P$28,2)</f>
        <v>13</v>
      </c>
      <c r="N1363" s="10"/>
      <c r="O1363" s="10"/>
    </row>
    <row r="1364" spans="1:15">
      <c r="A1364" s="4">
        <v>43734.708333333336</v>
      </c>
      <c r="B1364">
        <v>26</v>
      </c>
      <c r="C1364">
        <v>17</v>
      </c>
      <c r="D1364">
        <v>82</v>
      </c>
      <c r="E1364" t="s">
        <v>168</v>
      </c>
      <c r="F1364" t="s">
        <v>61</v>
      </c>
      <c r="G1364" t="s">
        <v>44</v>
      </c>
      <c r="H1364" t="s">
        <v>94</v>
      </c>
      <c r="I1364" t="s">
        <v>17</v>
      </c>
      <c r="J1364" t="s">
        <v>148</v>
      </c>
      <c r="K1364" t="s">
        <v>19</v>
      </c>
      <c r="L1364" t="s">
        <v>20</v>
      </c>
      <c r="M1364" s="20">
        <f>VLOOKUP(Table3[[#This Row],[Condition]],$O$8:$P$28,2)</f>
        <v>13</v>
      </c>
      <c r="N1364" s="10"/>
      <c r="O1364" s="10"/>
    </row>
    <row r="1365" spans="1:15">
      <c r="A1365" s="4">
        <v>43734.75</v>
      </c>
      <c r="B1365">
        <v>26</v>
      </c>
      <c r="C1365">
        <v>18</v>
      </c>
      <c r="D1365">
        <v>80</v>
      </c>
      <c r="E1365" t="s">
        <v>120</v>
      </c>
      <c r="F1365" t="s">
        <v>130</v>
      </c>
      <c r="G1365" t="s">
        <v>33</v>
      </c>
      <c r="H1365" t="s">
        <v>26</v>
      </c>
      <c r="I1365" t="s">
        <v>17</v>
      </c>
      <c r="J1365" t="s">
        <v>137</v>
      </c>
      <c r="K1365" t="s">
        <v>19</v>
      </c>
      <c r="L1365" t="s">
        <v>30</v>
      </c>
      <c r="M1365" s="20">
        <f>VLOOKUP(Table3[[#This Row],[Condition]],$O$8:$P$28,2)</f>
        <v>17</v>
      </c>
      <c r="N1365" s="10"/>
      <c r="O1365" s="10"/>
    </row>
    <row r="1366" spans="1:15">
      <c r="A1366" s="4">
        <v>43734.791666666664</v>
      </c>
      <c r="B1366">
        <v>26</v>
      </c>
      <c r="C1366">
        <v>19</v>
      </c>
      <c r="D1366">
        <v>77</v>
      </c>
      <c r="E1366" t="s">
        <v>123</v>
      </c>
      <c r="F1366" t="s">
        <v>133</v>
      </c>
      <c r="G1366" t="s">
        <v>44</v>
      </c>
      <c r="H1366" t="s">
        <v>62</v>
      </c>
      <c r="I1366" t="s">
        <v>17</v>
      </c>
      <c r="J1366" t="s">
        <v>122</v>
      </c>
      <c r="K1366" t="s">
        <v>19</v>
      </c>
      <c r="L1366" t="s">
        <v>30</v>
      </c>
      <c r="M1366" s="20">
        <f>VLOOKUP(Table3[[#This Row],[Condition]],$O$8:$P$28,2)</f>
        <v>17</v>
      </c>
      <c r="N1366" s="10"/>
      <c r="O1366" s="10"/>
    </row>
    <row r="1367" spans="1:15">
      <c r="A1367" s="4">
        <v>43734.833333333336</v>
      </c>
      <c r="B1367">
        <v>26</v>
      </c>
      <c r="C1367">
        <v>20</v>
      </c>
      <c r="D1367">
        <v>75</v>
      </c>
      <c r="E1367" t="s">
        <v>164</v>
      </c>
      <c r="F1367" t="s">
        <v>66</v>
      </c>
      <c r="G1367" t="s">
        <v>44</v>
      </c>
      <c r="H1367" t="s">
        <v>49</v>
      </c>
      <c r="I1367" t="s">
        <v>17</v>
      </c>
      <c r="J1367" t="s">
        <v>108</v>
      </c>
      <c r="K1367" t="s">
        <v>19</v>
      </c>
      <c r="L1367" t="s">
        <v>36</v>
      </c>
      <c r="M1367" s="20">
        <f>VLOOKUP(Table3[[#This Row],[Condition]],$O$8:$P$28,2)</f>
        <v>21</v>
      </c>
      <c r="N1367" s="10"/>
      <c r="O1367" s="10"/>
    </row>
    <row r="1368" spans="1:15">
      <c r="A1368" s="4">
        <v>43734.875</v>
      </c>
      <c r="B1368">
        <v>26</v>
      </c>
      <c r="C1368">
        <v>21</v>
      </c>
      <c r="D1368">
        <v>73</v>
      </c>
      <c r="E1368" t="s">
        <v>127</v>
      </c>
      <c r="F1368" t="s">
        <v>109</v>
      </c>
      <c r="G1368" t="s">
        <v>33</v>
      </c>
      <c r="H1368" t="s">
        <v>52</v>
      </c>
      <c r="I1368" t="s">
        <v>17</v>
      </c>
      <c r="J1368" t="s">
        <v>113</v>
      </c>
      <c r="K1368" t="s">
        <v>19</v>
      </c>
      <c r="L1368" t="s">
        <v>30</v>
      </c>
      <c r="M1368" s="20">
        <f>VLOOKUP(Table3[[#This Row],[Condition]],$O$8:$P$28,2)</f>
        <v>17</v>
      </c>
      <c r="N1368" s="10"/>
      <c r="O1368" s="10"/>
    </row>
    <row r="1369" spans="1:15">
      <c r="A1369" s="4">
        <v>43734.916666666664</v>
      </c>
      <c r="B1369">
        <v>26</v>
      </c>
      <c r="C1369">
        <v>22</v>
      </c>
      <c r="D1369">
        <v>72</v>
      </c>
      <c r="E1369" t="s">
        <v>168</v>
      </c>
      <c r="F1369" t="s">
        <v>73</v>
      </c>
      <c r="G1369" t="s">
        <v>48</v>
      </c>
      <c r="H1369" t="s">
        <v>26</v>
      </c>
      <c r="I1369" t="s">
        <v>17</v>
      </c>
      <c r="J1369" t="s">
        <v>105</v>
      </c>
      <c r="K1369" t="s">
        <v>19</v>
      </c>
      <c r="L1369" t="s">
        <v>36</v>
      </c>
      <c r="M1369" s="20">
        <f>VLOOKUP(Table3[[#This Row],[Condition]],$O$8:$P$28,2)</f>
        <v>21</v>
      </c>
      <c r="N1369" s="10"/>
      <c r="O1369" s="10"/>
    </row>
    <row r="1370" spans="1:15">
      <c r="A1370" s="4">
        <v>43734.958333333336</v>
      </c>
      <c r="B1370">
        <v>26</v>
      </c>
      <c r="C1370">
        <v>23</v>
      </c>
      <c r="D1370">
        <v>69</v>
      </c>
      <c r="E1370" t="s">
        <v>123</v>
      </c>
      <c r="F1370" t="s">
        <v>134</v>
      </c>
      <c r="G1370" t="s">
        <v>44</v>
      </c>
      <c r="H1370" t="s">
        <v>62</v>
      </c>
      <c r="I1370" t="s">
        <v>17</v>
      </c>
      <c r="J1370" t="s">
        <v>180</v>
      </c>
      <c r="K1370" t="s">
        <v>19</v>
      </c>
      <c r="L1370" t="s">
        <v>36</v>
      </c>
      <c r="M1370" s="20">
        <f>VLOOKUP(Table3[[#This Row],[Condition]],$O$8:$P$28,2)</f>
        <v>21</v>
      </c>
      <c r="N1370" s="10"/>
      <c r="O1370" s="10"/>
    </row>
    <row r="1371" spans="1:15">
      <c r="A1371" s="4">
        <v>43735</v>
      </c>
      <c r="B1371">
        <v>27</v>
      </c>
      <c r="C1371">
        <v>0</v>
      </c>
      <c r="D1371">
        <v>70</v>
      </c>
      <c r="E1371" t="s">
        <v>168</v>
      </c>
      <c r="F1371" t="s">
        <v>134</v>
      </c>
      <c r="G1371" t="s">
        <v>57</v>
      </c>
      <c r="H1371" t="s">
        <v>26</v>
      </c>
      <c r="I1371" t="s">
        <v>17</v>
      </c>
      <c r="J1371" t="s">
        <v>128</v>
      </c>
      <c r="K1371" t="s">
        <v>19</v>
      </c>
      <c r="L1371" t="s">
        <v>36</v>
      </c>
      <c r="M1371" s="20">
        <f>VLOOKUP(Table3[[#This Row],[Condition]],$O$8:$P$28,2)</f>
        <v>21</v>
      </c>
      <c r="N1371" s="10"/>
      <c r="O1371" s="10"/>
    </row>
    <row r="1372" spans="1:15">
      <c r="A1372" s="4">
        <v>43735.041666666664</v>
      </c>
      <c r="B1372">
        <v>27</v>
      </c>
      <c r="C1372">
        <v>1</v>
      </c>
      <c r="D1372">
        <v>68</v>
      </c>
      <c r="E1372" t="s">
        <v>140</v>
      </c>
      <c r="F1372" t="s">
        <v>160</v>
      </c>
      <c r="G1372" t="s">
        <v>48</v>
      </c>
      <c r="H1372" t="s">
        <v>62</v>
      </c>
      <c r="I1372" t="s">
        <v>17</v>
      </c>
      <c r="J1372" t="s">
        <v>103</v>
      </c>
      <c r="K1372" t="s">
        <v>19</v>
      </c>
      <c r="L1372" t="s">
        <v>36</v>
      </c>
      <c r="M1372" s="20">
        <f>VLOOKUP(Table3[[#This Row],[Condition]],$O$8:$P$28,2)</f>
        <v>21</v>
      </c>
      <c r="N1372" s="10"/>
      <c r="O1372" s="10"/>
    </row>
    <row r="1373" spans="1:15">
      <c r="A1373" s="4">
        <v>43735.083333333336</v>
      </c>
      <c r="B1373">
        <v>27</v>
      </c>
      <c r="C1373">
        <v>2</v>
      </c>
      <c r="D1373">
        <v>67</v>
      </c>
      <c r="E1373" t="s">
        <v>140</v>
      </c>
      <c r="F1373" t="s">
        <v>25</v>
      </c>
      <c r="G1373" t="s">
        <v>48</v>
      </c>
      <c r="H1373" t="s">
        <v>26</v>
      </c>
      <c r="I1373" t="s">
        <v>17</v>
      </c>
      <c r="J1373" t="s">
        <v>102</v>
      </c>
      <c r="K1373" t="s">
        <v>19</v>
      </c>
      <c r="L1373" t="s">
        <v>30</v>
      </c>
      <c r="M1373" s="20">
        <f>VLOOKUP(Table3[[#This Row],[Condition]],$O$8:$P$28,2)</f>
        <v>17</v>
      </c>
      <c r="N1373" s="10"/>
      <c r="O1373" s="10"/>
    </row>
    <row r="1374" spans="1:15">
      <c r="A1374" s="4">
        <v>43735.125</v>
      </c>
      <c r="B1374">
        <v>27</v>
      </c>
      <c r="C1374">
        <v>3</v>
      </c>
      <c r="D1374">
        <v>66</v>
      </c>
      <c r="E1374" t="s">
        <v>168</v>
      </c>
      <c r="F1374" t="s">
        <v>25</v>
      </c>
      <c r="G1374" t="s">
        <v>33</v>
      </c>
      <c r="H1374" t="s">
        <v>52</v>
      </c>
      <c r="I1374" t="s">
        <v>17</v>
      </c>
      <c r="J1374" t="s">
        <v>100</v>
      </c>
      <c r="K1374" t="s">
        <v>19</v>
      </c>
      <c r="L1374" t="s">
        <v>30</v>
      </c>
      <c r="M1374" s="20">
        <f>VLOOKUP(Table3[[#This Row],[Condition]],$O$8:$P$28,2)</f>
        <v>17</v>
      </c>
      <c r="N1374" s="10"/>
      <c r="O1374" s="10"/>
    </row>
    <row r="1375" spans="1:15">
      <c r="A1375" s="4">
        <v>43735.166666666664</v>
      </c>
      <c r="B1375">
        <v>27</v>
      </c>
      <c r="C1375">
        <v>4</v>
      </c>
      <c r="D1375">
        <v>66</v>
      </c>
      <c r="E1375" t="s">
        <v>168</v>
      </c>
      <c r="F1375" t="s">
        <v>25</v>
      </c>
      <c r="G1375" t="s">
        <v>57</v>
      </c>
      <c r="H1375" t="s">
        <v>62</v>
      </c>
      <c r="I1375" t="s">
        <v>17</v>
      </c>
      <c r="J1375" t="s">
        <v>22</v>
      </c>
      <c r="K1375" t="s">
        <v>19</v>
      </c>
      <c r="L1375" t="s">
        <v>20</v>
      </c>
      <c r="M1375" s="20">
        <f>VLOOKUP(Table3[[#This Row],[Condition]],$O$8:$P$28,2)</f>
        <v>13</v>
      </c>
      <c r="N1375" s="10"/>
      <c r="O1375" s="10"/>
    </row>
    <row r="1376" spans="1:15">
      <c r="A1376" s="4">
        <v>43735.208333333336</v>
      </c>
      <c r="B1376">
        <v>27</v>
      </c>
      <c r="C1376">
        <v>5</v>
      </c>
      <c r="D1376">
        <v>64</v>
      </c>
      <c r="E1376" t="s">
        <v>123</v>
      </c>
      <c r="F1376" t="s">
        <v>28</v>
      </c>
      <c r="G1376" t="s">
        <v>55</v>
      </c>
      <c r="H1376" t="s">
        <v>16</v>
      </c>
      <c r="I1376" t="s">
        <v>17</v>
      </c>
      <c r="J1376" t="s">
        <v>95</v>
      </c>
      <c r="K1376" t="s">
        <v>19</v>
      </c>
      <c r="L1376" t="s">
        <v>20</v>
      </c>
      <c r="M1376" s="20">
        <f>VLOOKUP(Table3[[#This Row],[Condition]],$O$8:$P$28,2)</f>
        <v>13</v>
      </c>
      <c r="N1376" s="10"/>
      <c r="O1376" s="10"/>
    </row>
    <row r="1377" spans="1:15">
      <c r="A1377" s="4">
        <v>43735.25</v>
      </c>
      <c r="B1377">
        <v>27</v>
      </c>
      <c r="C1377">
        <v>6</v>
      </c>
      <c r="D1377">
        <v>66</v>
      </c>
      <c r="E1377" t="s">
        <v>120</v>
      </c>
      <c r="F1377" t="s">
        <v>136</v>
      </c>
      <c r="G1377" t="s">
        <v>48</v>
      </c>
      <c r="H1377" t="s">
        <v>52</v>
      </c>
      <c r="I1377" t="s">
        <v>17</v>
      </c>
      <c r="J1377" t="s">
        <v>46</v>
      </c>
      <c r="K1377" t="s">
        <v>19</v>
      </c>
      <c r="L1377" t="s">
        <v>20</v>
      </c>
      <c r="M1377" s="20">
        <f>VLOOKUP(Table3[[#This Row],[Condition]],$O$8:$P$28,2)</f>
        <v>13</v>
      </c>
      <c r="N1377" s="10"/>
      <c r="O1377" s="10"/>
    </row>
    <row r="1378" spans="1:15">
      <c r="A1378" s="4">
        <v>43735.291666666664</v>
      </c>
      <c r="B1378">
        <v>27</v>
      </c>
      <c r="C1378">
        <v>7</v>
      </c>
      <c r="D1378">
        <v>69</v>
      </c>
      <c r="E1378" t="s">
        <v>123</v>
      </c>
      <c r="F1378" t="s">
        <v>134</v>
      </c>
      <c r="G1378" t="s">
        <v>57</v>
      </c>
      <c r="H1378" t="s">
        <v>62</v>
      </c>
      <c r="I1378" t="s">
        <v>17</v>
      </c>
      <c r="J1378" t="s">
        <v>83</v>
      </c>
      <c r="K1378" t="s">
        <v>19</v>
      </c>
      <c r="L1378" t="s">
        <v>20</v>
      </c>
      <c r="M1378" s="20">
        <f>VLOOKUP(Table3[[#This Row],[Condition]],$O$8:$P$28,2)</f>
        <v>13</v>
      </c>
      <c r="N1378" s="10"/>
      <c r="O1378" s="10"/>
    </row>
    <row r="1379" spans="1:15">
      <c r="A1379" s="4">
        <v>43735.333333333336</v>
      </c>
      <c r="B1379">
        <v>27</v>
      </c>
      <c r="C1379">
        <v>8</v>
      </c>
      <c r="D1379">
        <v>73</v>
      </c>
      <c r="E1379" t="s">
        <v>174</v>
      </c>
      <c r="F1379" t="s">
        <v>96</v>
      </c>
      <c r="G1379" t="s">
        <v>64</v>
      </c>
      <c r="H1379" t="s">
        <v>62</v>
      </c>
      <c r="I1379" t="s">
        <v>17</v>
      </c>
      <c r="J1379" t="s">
        <v>199</v>
      </c>
      <c r="K1379" t="s">
        <v>19</v>
      </c>
      <c r="L1379" t="s">
        <v>20</v>
      </c>
      <c r="M1379" s="20">
        <f>VLOOKUP(Table3[[#This Row],[Condition]],$O$8:$P$28,2)</f>
        <v>13</v>
      </c>
      <c r="N1379" s="10"/>
      <c r="O1379" s="10"/>
    </row>
    <row r="1380" spans="1:15">
      <c r="A1380" s="4">
        <v>43735.375</v>
      </c>
      <c r="B1380">
        <v>27</v>
      </c>
      <c r="C1380">
        <v>9</v>
      </c>
      <c r="D1380">
        <v>76</v>
      </c>
      <c r="E1380" t="s">
        <v>171</v>
      </c>
      <c r="F1380" t="s">
        <v>130</v>
      </c>
      <c r="G1380" t="s">
        <v>71</v>
      </c>
      <c r="H1380" t="s">
        <v>52</v>
      </c>
      <c r="I1380" t="s">
        <v>17</v>
      </c>
      <c r="J1380" t="s">
        <v>199</v>
      </c>
      <c r="K1380" t="s">
        <v>19</v>
      </c>
      <c r="L1380" t="s">
        <v>20</v>
      </c>
      <c r="M1380" s="20">
        <f>VLOOKUP(Table3[[#This Row],[Condition]],$O$8:$P$28,2)</f>
        <v>13</v>
      </c>
      <c r="N1380" s="10"/>
      <c r="O1380" s="10"/>
    </row>
    <row r="1381" spans="1:15">
      <c r="A1381" s="4">
        <v>43735.416666666664</v>
      </c>
      <c r="B1381">
        <v>27</v>
      </c>
      <c r="C1381">
        <v>10</v>
      </c>
      <c r="D1381">
        <v>78</v>
      </c>
      <c r="E1381" t="s">
        <v>177</v>
      </c>
      <c r="F1381" t="s">
        <v>59</v>
      </c>
      <c r="G1381" t="s">
        <v>64</v>
      </c>
      <c r="H1381" t="s">
        <v>16</v>
      </c>
      <c r="I1381" t="s">
        <v>17</v>
      </c>
      <c r="J1381" t="s">
        <v>199</v>
      </c>
      <c r="K1381" t="s">
        <v>19</v>
      </c>
      <c r="L1381" t="s">
        <v>20</v>
      </c>
      <c r="M1381" s="20">
        <f>VLOOKUP(Table3[[#This Row],[Condition]],$O$8:$P$28,2)</f>
        <v>13</v>
      </c>
      <c r="N1381" s="10"/>
      <c r="O1381" s="10"/>
    </row>
    <row r="1382" spans="1:15">
      <c r="A1382" s="4">
        <v>43735.458333333336</v>
      </c>
      <c r="B1382">
        <v>27</v>
      </c>
      <c r="C1382">
        <v>11</v>
      </c>
      <c r="D1382">
        <v>80</v>
      </c>
      <c r="E1382" t="s">
        <v>178</v>
      </c>
      <c r="F1382" t="s">
        <v>141</v>
      </c>
      <c r="G1382" t="s">
        <v>68</v>
      </c>
      <c r="H1382" t="s">
        <v>16</v>
      </c>
      <c r="I1382" t="s">
        <v>17</v>
      </c>
      <c r="J1382" t="s">
        <v>90</v>
      </c>
      <c r="K1382" t="s">
        <v>19</v>
      </c>
      <c r="L1382" t="s">
        <v>20</v>
      </c>
      <c r="M1382" s="20">
        <f>VLOOKUP(Table3[[#This Row],[Condition]],$O$8:$P$28,2)</f>
        <v>13</v>
      </c>
      <c r="N1382" s="10"/>
      <c r="O1382" s="10"/>
    </row>
    <row r="1383" spans="1:15">
      <c r="A1383" s="4">
        <v>43735.5</v>
      </c>
      <c r="B1383">
        <v>27</v>
      </c>
      <c r="C1383">
        <v>12</v>
      </c>
      <c r="D1383">
        <v>81</v>
      </c>
      <c r="E1383" t="s">
        <v>171</v>
      </c>
      <c r="F1383" t="s">
        <v>119</v>
      </c>
      <c r="G1383" t="s">
        <v>75</v>
      </c>
      <c r="H1383" t="s">
        <v>52</v>
      </c>
      <c r="I1383" t="s">
        <v>17</v>
      </c>
      <c r="J1383" t="s">
        <v>85</v>
      </c>
      <c r="K1383" t="s">
        <v>19</v>
      </c>
      <c r="L1383" t="s">
        <v>20</v>
      </c>
      <c r="M1383" s="20">
        <f>VLOOKUP(Table3[[#This Row],[Condition]],$O$8:$P$28,2)</f>
        <v>13</v>
      </c>
      <c r="N1383" s="10"/>
      <c r="O1383" s="10"/>
    </row>
    <row r="1384" spans="1:15">
      <c r="A1384" s="4">
        <v>43735.541666666664</v>
      </c>
      <c r="B1384">
        <v>27</v>
      </c>
      <c r="C1384">
        <v>13</v>
      </c>
      <c r="D1384">
        <v>81</v>
      </c>
      <c r="E1384" t="s">
        <v>171</v>
      </c>
      <c r="F1384" t="s">
        <v>119</v>
      </c>
      <c r="G1384" t="s">
        <v>68</v>
      </c>
      <c r="H1384" t="s">
        <v>16</v>
      </c>
      <c r="I1384" t="s">
        <v>17</v>
      </c>
      <c r="J1384" t="s">
        <v>95</v>
      </c>
      <c r="K1384" t="s">
        <v>19</v>
      </c>
      <c r="L1384" t="s">
        <v>20</v>
      </c>
      <c r="M1384" s="20">
        <f>VLOOKUP(Table3[[#This Row],[Condition]],$O$8:$P$28,2)</f>
        <v>13</v>
      </c>
      <c r="N1384" s="10"/>
      <c r="O1384" s="10"/>
    </row>
    <row r="1385" spans="1:15">
      <c r="A1385" s="4">
        <v>43735.583333333336</v>
      </c>
      <c r="B1385">
        <v>27</v>
      </c>
      <c r="C1385">
        <v>14</v>
      </c>
      <c r="D1385">
        <v>82</v>
      </c>
      <c r="E1385" t="s">
        <v>164</v>
      </c>
      <c r="F1385" t="s">
        <v>59</v>
      </c>
      <c r="G1385" t="s">
        <v>75</v>
      </c>
      <c r="H1385" t="s">
        <v>62</v>
      </c>
      <c r="I1385" t="s">
        <v>17</v>
      </c>
      <c r="J1385" t="s">
        <v>22</v>
      </c>
      <c r="K1385" t="s">
        <v>19</v>
      </c>
      <c r="L1385" t="s">
        <v>20</v>
      </c>
      <c r="M1385" s="20">
        <f>VLOOKUP(Table3[[#This Row],[Condition]],$O$8:$P$28,2)</f>
        <v>13</v>
      </c>
      <c r="N1385" s="10"/>
      <c r="O1385" s="10"/>
    </row>
    <row r="1386" spans="1:15">
      <c r="A1386" s="4">
        <v>43735.625</v>
      </c>
      <c r="B1386">
        <v>27</v>
      </c>
      <c r="C1386">
        <v>15</v>
      </c>
      <c r="D1386">
        <v>83</v>
      </c>
      <c r="E1386" t="s">
        <v>171</v>
      </c>
      <c r="F1386" t="s">
        <v>141</v>
      </c>
      <c r="G1386" t="s">
        <v>75</v>
      </c>
      <c r="H1386" t="s">
        <v>45</v>
      </c>
      <c r="I1386" t="s">
        <v>17</v>
      </c>
      <c r="J1386" t="s">
        <v>22</v>
      </c>
      <c r="K1386" t="s">
        <v>19</v>
      </c>
      <c r="L1386" t="s">
        <v>20</v>
      </c>
      <c r="M1386" s="20">
        <f>VLOOKUP(Table3[[#This Row],[Condition]],$O$8:$P$28,2)</f>
        <v>13</v>
      </c>
      <c r="N1386" s="10"/>
      <c r="O1386" s="10"/>
    </row>
    <row r="1387" spans="1:15">
      <c r="A1387" s="4">
        <v>43735.666666666664</v>
      </c>
      <c r="B1387">
        <v>27</v>
      </c>
      <c r="C1387">
        <v>16</v>
      </c>
      <c r="D1387">
        <v>81</v>
      </c>
      <c r="E1387" t="s">
        <v>164</v>
      </c>
      <c r="F1387" t="s">
        <v>162</v>
      </c>
      <c r="G1387" t="s">
        <v>75</v>
      </c>
      <c r="H1387" t="s">
        <v>62</v>
      </c>
      <c r="I1387" t="s">
        <v>17</v>
      </c>
      <c r="J1387" t="s">
        <v>35</v>
      </c>
      <c r="K1387" t="s">
        <v>19</v>
      </c>
      <c r="L1387" t="s">
        <v>20</v>
      </c>
      <c r="M1387" s="20">
        <f>VLOOKUP(Table3[[#This Row],[Condition]],$O$8:$P$28,2)</f>
        <v>13</v>
      </c>
      <c r="N1387" s="10"/>
      <c r="O1387" s="10"/>
    </row>
    <row r="1388" spans="1:15">
      <c r="A1388" s="4">
        <v>43735.708333333336</v>
      </c>
      <c r="B1388">
        <v>27</v>
      </c>
      <c r="C1388">
        <v>17</v>
      </c>
      <c r="D1388">
        <v>78</v>
      </c>
      <c r="E1388" t="s">
        <v>120</v>
      </c>
      <c r="F1388" t="s">
        <v>191</v>
      </c>
      <c r="G1388" t="s">
        <v>110</v>
      </c>
      <c r="H1388" t="s">
        <v>52</v>
      </c>
      <c r="I1388" t="s">
        <v>17</v>
      </c>
      <c r="J1388" t="s">
        <v>95</v>
      </c>
      <c r="K1388" t="s">
        <v>19</v>
      </c>
      <c r="L1388" t="s">
        <v>20</v>
      </c>
      <c r="M1388" s="20">
        <f>VLOOKUP(Table3[[#This Row],[Condition]],$O$8:$P$28,2)</f>
        <v>13</v>
      </c>
      <c r="N1388" s="10"/>
      <c r="O1388" s="10"/>
    </row>
    <row r="1389" spans="1:15">
      <c r="A1389" s="4">
        <v>43735.75</v>
      </c>
      <c r="B1389">
        <v>27</v>
      </c>
      <c r="C1389">
        <v>18</v>
      </c>
      <c r="D1389">
        <v>76</v>
      </c>
      <c r="E1389" t="s">
        <v>127</v>
      </c>
      <c r="F1389" t="s">
        <v>91</v>
      </c>
      <c r="G1389" t="s">
        <v>110</v>
      </c>
      <c r="H1389" t="s">
        <v>45</v>
      </c>
      <c r="I1389" t="s">
        <v>17</v>
      </c>
      <c r="J1389" t="s">
        <v>46</v>
      </c>
      <c r="K1389" t="s">
        <v>19</v>
      </c>
      <c r="L1389" t="s">
        <v>20</v>
      </c>
      <c r="M1389" s="20">
        <f>VLOOKUP(Table3[[#This Row],[Condition]],$O$8:$P$28,2)</f>
        <v>13</v>
      </c>
      <c r="N1389" s="10"/>
      <c r="O1389" s="10"/>
    </row>
    <row r="1390" spans="1:15">
      <c r="A1390" s="4">
        <v>43735.791666666664</v>
      </c>
      <c r="B1390">
        <v>27</v>
      </c>
      <c r="C1390">
        <v>19</v>
      </c>
      <c r="D1390">
        <v>74</v>
      </c>
      <c r="E1390" t="s">
        <v>127</v>
      </c>
      <c r="F1390" t="s">
        <v>116</v>
      </c>
      <c r="G1390" t="s">
        <v>68</v>
      </c>
      <c r="H1390" t="s">
        <v>52</v>
      </c>
      <c r="I1390" t="s">
        <v>17</v>
      </c>
      <c r="J1390" t="s">
        <v>83</v>
      </c>
      <c r="K1390" t="s">
        <v>19</v>
      </c>
      <c r="L1390" t="s">
        <v>30</v>
      </c>
      <c r="M1390" s="20">
        <f>VLOOKUP(Table3[[#This Row],[Condition]],$O$8:$P$28,2)</f>
        <v>17</v>
      </c>
      <c r="N1390" s="10"/>
      <c r="O1390" s="10"/>
    </row>
    <row r="1391" spans="1:15">
      <c r="A1391" s="4">
        <v>43735.833333333336</v>
      </c>
      <c r="B1391">
        <v>27</v>
      </c>
      <c r="C1391">
        <v>20</v>
      </c>
      <c r="D1391">
        <v>73</v>
      </c>
      <c r="E1391" t="s">
        <v>123</v>
      </c>
      <c r="F1391" t="s">
        <v>89</v>
      </c>
      <c r="G1391" t="s">
        <v>75</v>
      </c>
      <c r="H1391" t="s">
        <v>49</v>
      </c>
      <c r="I1391" t="s">
        <v>17</v>
      </c>
      <c r="J1391" t="s">
        <v>85</v>
      </c>
      <c r="K1391" t="s">
        <v>19</v>
      </c>
      <c r="L1391" t="s">
        <v>20</v>
      </c>
      <c r="M1391" s="20">
        <f>VLOOKUP(Table3[[#This Row],[Condition]],$O$8:$P$28,2)</f>
        <v>13</v>
      </c>
      <c r="N1391" s="10"/>
      <c r="O1391" s="10"/>
    </row>
    <row r="1392" spans="1:15">
      <c r="A1392" s="4">
        <v>43735.875</v>
      </c>
      <c r="B1392">
        <v>27</v>
      </c>
      <c r="C1392">
        <v>21</v>
      </c>
      <c r="D1392">
        <v>72</v>
      </c>
      <c r="E1392" t="s">
        <v>123</v>
      </c>
      <c r="F1392" t="s">
        <v>40</v>
      </c>
      <c r="G1392" t="s">
        <v>75</v>
      </c>
      <c r="H1392" t="s">
        <v>49</v>
      </c>
      <c r="I1392" t="s">
        <v>17</v>
      </c>
      <c r="J1392" t="s">
        <v>85</v>
      </c>
      <c r="K1392" t="s">
        <v>19</v>
      </c>
      <c r="L1392" t="s">
        <v>20</v>
      </c>
      <c r="M1392" s="20">
        <f>VLOOKUP(Table3[[#This Row],[Condition]],$O$8:$P$28,2)</f>
        <v>13</v>
      </c>
      <c r="N1392" s="10"/>
      <c r="O1392" s="10"/>
    </row>
    <row r="1393" spans="1:15">
      <c r="A1393" s="4">
        <v>43735.916666666664</v>
      </c>
      <c r="B1393">
        <v>27</v>
      </c>
      <c r="C1393">
        <v>22</v>
      </c>
      <c r="D1393">
        <v>71</v>
      </c>
      <c r="E1393" t="s">
        <v>168</v>
      </c>
      <c r="F1393" t="s">
        <v>195</v>
      </c>
      <c r="G1393" t="s">
        <v>75</v>
      </c>
      <c r="H1393" t="s">
        <v>52</v>
      </c>
      <c r="I1393" t="s">
        <v>17</v>
      </c>
      <c r="J1393" t="s">
        <v>85</v>
      </c>
      <c r="K1393" t="s">
        <v>19</v>
      </c>
      <c r="L1393" t="s">
        <v>30</v>
      </c>
      <c r="M1393" s="20">
        <f>VLOOKUP(Table3[[#This Row],[Condition]],$O$8:$P$28,2)</f>
        <v>17</v>
      </c>
      <c r="N1393" s="10"/>
      <c r="O1393" s="10"/>
    </row>
    <row r="1394" spans="1:15">
      <c r="A1394" s="4">
        <v>43735.958333333336</v>
      </c>
      <c r="B1394">
        <v>27</v>
      </c>
      <c r="C1394">
        <v>23</v>
      </c>
      <c r="D1394">
        <v>69</v>
      </c>
      <c r="E1394" t="s">
        <v>123</v>
      </c>
      <c r="F1394" t="s">
        <v>134</v>
      </c>
      <c r="G1394" t="s">
        <v>110</v>
      </c>
      <c r="H1394" t="s">
        <v>16</v>
      </c>
      <c r="I1394" t="s">
        <v>17</v>
      </c>
      <c r="J1394" t="s">
        <v>46</v>
      </c>
      <c r="K1394" t="s">
        <v>19</v>
      </c>
      <c r="L1394" t="s">
        <v>36</v>
      </c>
      <c r="M1394" s="20">
        <f>VLOOKUP(Table3[[#This Row],[Condition]],$O$8:$P$28,2)</f>
        <v>21</v>
      </c>
      <c r="N1394" s="10"/>
      <c r="O1394" s="10"/>
    </row>
    <row r="1395" spans="1:15">
      <c r="A1395" s="4">
        <v>43736</v>
      </c>
      <c r="B1395">
        <v>28</v>
      </c>
      <c r="C1395">
        <v>0</v>
      </c>
      <c r="D1395">
        <v>68</v>
      </c>
      <c r="E1395" t="s">
        <v>168</v>
      </c>
      <c r="F1395" t="s">
        <v>136</v>
      </c>
      <c r="G1395" t="s">
        <v>68</v>
      </c>
      <c r="H1395" t="s">
        <v>26</v>
      </c>
      <c r="I1395" t="s">
        <v>17</v>
      </c>
      <c r="J1395" t="s">
        <v>85</v>
      </c>
      <c r="K1395" t="s">
        <v>19</v>
      </c>
      <c r="L1395" t="s">
        <v>36</v>
      </c>
      <c r="M1395" s="20">
        <f>VLOOKUP(Table3[[#This Row],[Condition]],$O$8:$P$28,2)</f>
        <v>21</v>
      </c>
      <c r="N1395" s="10"/>
      <c r="O1395" s="10"/>
    </row>
    <row r="1396" spans="1:15">
      <c r="A1396" s="4">
        <v>43736.041666666664</v>
      </c>
      <c r="B1396">
        <v>28</v>
      </c>
      <c r="C1396">
        <v>1</v>
      </c>
      <c r="D1396">
        <v>68</v>
      </c>
      <c r="E1396" t="s">
        <v>168</v>
      </c>
      <c r="F1396" t="s">
        <v>136</v>
      </c>
      <c r="G1396" t="s">
        <v>75</v>
      </c>
      <c r="H1396" t="s">
        <v>41</v>
      </c>
      <c r="I1396" t="s">
        <v>17</v>
      </c>
      <c r="J1396" t="s">
        <v>46</v>
      </c>
      <c r="K1396" t="s">
        <v>19</v>
      </c>
      <c r="L1396" t="s">
        <v>36</v>
      </c>
      <c r="M1396" s="20">
        <f>VLOOKUP(Table3[[#This Row],[Condition]],$O$8:$P$28,2)</f>
        <v>21</v>
      </c>
      <c r="N1396" s="10"/>
      <c r="O1396" s="10"/>
    </row>
    <row r="1397" spans="1:15">
      <c r="A1397" s="4">
        <v>43736.083333333336</v>
      </c>
      <c r="B1397">
        <v>28</v>
      </c>
      <c r="C1397">
        <v>2</v>
      </c>
      <c r="D1397">
        <v>67</v>
      </c>
      <c r="E1397" t="s">
        <v>168</v>
      </c>
      <c r="F1397" t="s">
        <v>160</v>
      </c>
      <c r="G1397" t="s">
        <v>110</v>
      </c>
      <c r="H1397" t="s">
        <v>26</v>
      </c>
      <c r="I1397" t="s">
        <v>17</v>
      </c>
      <c r="J1397" t="s">
        <v>42</v>
      </c>
      <c r="K1397" t="s">
        <v>19</v>
      </c>
      <c r="L1397" t="s">
        <v>30</v>
      </c>
      <c r="M1397" s="20">
        <f>VLOOKUP(Table3[[#This Row],[Condition]],$O$8:$P$28,2)</f>
        <v>17</v>
      </c>
      <c r="N1397" s="10"/>
      <c r="O1397" s="10"/>
    </row>
    <row r="1398" spans="1:15">
      <c r="A1398" s="4">
        <v>43736.125</v>
      </c>
      <c r="B1398">
        <v>28</v>
      </c>
      <c r="C1398">
        <v>3</v>
      </c>
      <c r="D1398">
        <v>68</v>
      </c>
      <c r="E1398" t="s">
        <v>140</v>
      </c>
      <c r="F1398" t="s">
        <v>160</v>
      </c>
      <c r="G1398" t="s">
        <v>34</v>
      </c>
      <c r="H1398" t="s">
        <v>17</v>
      </c>
      <c r="I1398" t="s">
        <v>17</v>
      </c>
      <c r="J1398" t="s">
        <v>46</v>
      </c>
      <c r="K1398" t="s">
        <v>19</v>
      </c>
      <c r="L1398" t="s">
        <v>20</v>
      </c>
      <c r="M1398" s="20">
        <f>VLOOKUP(Table3[[#This Row],[Condition]],$O$8:$P$28,2)</f>
        <v>13</v>
      </c>
      <c r="N1398" s="10"/>
      <c r="O1398" s="10"/>
    </row>
    <row r="1399" spans="1:15">
      <c r="A1399" s="4">
        <v>43736.166666666664</v>
      </c>
      <c r="B1399">
        <v>28</v>
      </c>
      <c r="C1399">
        <v>4</v>
      </c>
      <c r="D1399">
        <v>68</v>
      </c>
      <c r="E1399" t="s">
        <v>60</v>
      </c>
      <c r="F1399" t="s">
        <v>25</v>
      </c>
      <c r="G1399" t="s">
        <v>34</v>
      </c>
      <c r="H1399" t="s">
        <v>17</v>
      </c>
      <c r="I1399" t="s">
        <v>17</v>
      </c>
      <c r="J1399" t="s">
        <v>83</v>
      </c>
      <c r="K1399" t="s">
        <v>19</v>
      </c>
      <c r="L1399" t="s">
        <v>20</v>
      </c>
      <c r="M1399" s="20">
        <f>VLOOKUP(Table3[[#This Row],[Condition]],$O$8:$P$28,2)</f>
        <v>13</v>
      </c>
      <c r="N1399" s="10"/>
      <c r="O1399" s="10"/>
    </row>
    <row r="1400" spans="1:15">
      <c r="A1400" s="4">
        <v>43736.208333333336</v>
      </c>
      <c r="B1400">
        <v>28</v>
      </c>
      <c r="C1400">
        <v>5</v>
      </c>
      <c r="D1400">
        <v>68</v>
      </c>
      <c r="E1400" t="s">
        <v>58</v>
      </c>
      <c r="F1400" t="s">
        <v>28</v>
      </c>
      <c r="G1400" t="s">
        <v>110</v>
      </c>
      <c r="H1400" t="s">
        <v>26</v>
      </c>
      <c r="I1400" t="s">
        <v>17</v>
      </c>
      <c r="J1400" t="s">
        <v>83</v>
      </c>
      <c r="K1400" t="s">
        <v>19</v>
      </c>
      <c r="L1400" t="s">
        <v>20</v>
      </c>
      <c r="M1400" s="20">
        <f>VLOOKUP(Table3[[#This Row],[Condition]],$O$8:$P$28,2)</f>
        <v>13</v>
      </c>
      <c r="N1400" s="10"/>
      <c r="O1400" s="10"/>
    </row>
    <row r="1401" spans="1:15">
      <c r="A1401" s="4">
        <v>43736.25</v>
      </c>
      <c r="B1401">
        <v>28</v>
      </c>
      <c r="C1401">
        <v>6</v>
      </c>
      <c r="D1401">
        <v>70</v>
      </c>
      <c r="E1401" t="s">
        <v>50</v>
      </c>
      <c r="F1401" t="s">
        <v>28</v>
      </c>
      <c r="G1401" t="s">
        <v>75</v>
      </c>
      <c r="H1401" t="s">
        <v>26</v>
      </c>
      <c r="I1401" t="s">
        <v>17</v>
      </c>
      <c r="J1401" t="s">
        <v>83</v>
      </c>
      <c r="K1401" t="s">
        <v>19</v>
      </c>
      <c r="L1401" t="s">
        <v>23</v>
      </c>
      <c r="M1401" s="20">
        <f>VLOOKUP(Table3[[#This Row],[Condition]],$O$8:$P$28,2)</f>
        <v>11</v>
      </c>
      <c r="N1401" s="10"/>
      <c r="O1401" s="10"/>
    </row>
    <row r="1402" spans="1:15">
      <c r="A1402" s="4">
        <v>43736.291666666664</v>
      </c>
      <c r="B1402">
        <v>28</v>
      </c>
      <c r="C1402">
        <v>7</v>
      </c>
      <c r="D1402">
        <v>71</v>
      </c>
      <c r="E1402" t="s">
        <v>32</v>
      </c>
      <c r="F1402" t="s">
        <v>28</v>
      </c>
      <c r="G1402" t="s">
        <v>75</v>
      </c>
      <c r="H1402" t="s">
        <v>16</v>
      </c>
      <c r="I1402" t="s">
        <v>17</v>
      </c>
      <c r="J1402" t="s">
        <v>83</v>
      </c>
      <c r="K1402" t="s">
        <v>19</v>
      </c>
      <c r="L1402" t="s">
        <v>23</v>
      </c>
      <c r="M1402" s="20">
        <f>VLOOKUP(Table3[[#This Row],[Condition]],$O$8:$P$28,2)</f>
        <v>11</v>
      </c>
      <c r="N1402" s="10"/>
      <c r="O1402" s="10"/>
    </row>
    <row r="1403" spans="1:15">
      <c r="A1403" s="4">
        <v>43736.333333333336</v>
      </c>
      <c r="B1403">
        <v>28</v>
      </c>
      <c r="C1403">
        <v>8</v>
      </c>
      <c r="D1403">
        <v>71</v>
      </c>
      <c r="E1403" t="s">
        <v>32</v>
      </c>
      <c r="F1403" t="s">
        <v>28</v>
      </c>
      <c r="G1403" t="s">
        <v>75</v>
      </c>
      <c r="H1403" t="s">
        <v>16</v>
      </c>
      <c r="I1403" t="s">
        <v>17</v>
      </c>
      <c r="J1403" t="s">
        <v>83</v>
      </c>
      <c r="K1403" t="s">
        <v>19</v>
      </c>
      <c r="L1403" t="s">
        <v>23</v>
      </c>
      <c r="M1403" s="20">
        <f>VLOOKUP(Table3[[#This Row],[Condition]],$O$8:$P$28,2)</f>
        <v>11</v>
      </c>
      <c r="N1403" s="10"/>
      <c r="O1403" s="10"/>
    </row>
    <row r="1404" spans="1:15">
      <c r="A1404" s="4">
        <v>43736.375</v>
      </c>
      <c r="B1404">
        <v>28</v>
      </c>
      <c r="C1404">
        <v>9</v>
      </c>
      <c r="D1404">
        <v>74</v>
      </c>
      <c r="E1404" t="s">
        <v>13</v>
      </c>
      <c r="F1404" t="s">
        <v>14</v>
      </c>
      <c r="G1404" t="s">
        <v>75</v>
      </c>
      <c r="H1404" t="s">
        <v>52</v>
      </c>
      <c r="I1404" t="s">
        <v>17</v>
      </c>
      <c r="J1404" t="s">
        <v>83</v>
      </c>
      <c r="K1404" t="s">
        <v>19</v>
      </c>
      <c r="L1404" t="s">
        <v>23</v>
      </c>
      <c r="M1404" s="20">
        <f>VLOOKUP(Table3[[#This Row],[Condition]],$O$8:$P$28,2)</f>
        <v>11</v>
      </c>
      <c r="N1404" s="10"/>
      <c r="O1404" s="10"/>
    </row>
    <row r="1405" spans="1:15">
      <c r="A1405" s="4">
        <v>43736.416666666664</v>
      </c>
      <c r="B1405">
        <v>28</v>
      </c>
      <c r="C1405">
        <v>10</v>
      </c>
      <c r="D1405">
        <v>77</v>
      </c>
      <c r="E1405" t="s">
        <v>81</v>
      </c>
      <c r="F1405" t="s">
        <v>79</v>
      </c>
      <c r="G1405" t="s">
        <v>68</v>
      </c>
      <c r="H1405" t="s">
        <v>45</v>
      </c>
      <c r="I1405" t="s">
        <v>17</v>
      </c>
      <c r="J1405" t="s">
        <v>83</v>
      </c>
      <c r="K1405" t="s">
        <v>19</v>
      </c>
      <c r="L1405" t="s">
        <v>23</v>
      </c>
      <c r="M1405" s="20">
        <f>VLOOKUP(Table3[[#This Row],[Condition]],$O$8:$P$28,2)</f>
        <v>11</v>
      </c>
      <c r="N1405" s="10"/>
      <c r="O1405" s="10"/>
    </row>
    <row r="1406" spans="1:15">
      <c r="A1406" s="4">
        <v>43736.458333333336</v>
      </c>
      <c r="B1406">
        <v>28</v>
      </c>
      <c r="C1406">
        <v>11</v>
      </c>
      <c r="D1406">
        <v>79</v>
      </c>
      <c r="E1406" t="s">
        <v>81</v>
      </c>
      <c r="F1406" t="s">
        <v>38</v>
      </c>
      <c r="G1406" t="s">
        <v>75</v>
      </c>
      <c r="H1406" t="s">
        <v>82</v>
      </c>
      <c r="I1406" t="s">
        <v>17</v>
      </c>
      <c r="J1406" t="s">
        <v>85</v>
      </c>
      <c r="K1406" t="s">
        <v>19</v>
      </c>
      <c r="L1406" t="s">
        <v>20</v>
      </c>
      <c r="M1406" s="20">
        <f>VLOOKUP(Table3[[#This Row],[Condition]],$O$8:$P$28,2)</f>
        <v>13</v>
      </c>
      <c r="N1406" s="10"/>
      <c r="O1406" s="10"/>
    </row>
    <row r="1407" spans="1:15">
      <c r="A1407" s="4">
        <v>43736.5</v>
      </c>
      <c r="B1407">
        <v>28</v>
      </c>
      <c r="C1407">
        <v>12</v>
      </c>
      <c r="D1407">
        <v>79</v>
      </c>
      <c r="E1407" t="s">
        <v>81</v>
      </c>
      <c r="F1407" t="s">
        <v>38</v>
      </c>
      <c r="G1407" t="s">
        <v>15</v>
      </c>
      <c r="H1407" t="s">
        <v>49</v>
      </c>
      <c r="I1407" t="s">
        <v>17</v>
      </c>
      <c r="J1407" t="s">
        <v>85</v>
      </c>
      <c r="K1407" t="s">
        <v>19</v>
      </c>
      <c r="L1407" t="s">
        <v>20</v>
      </c>
      <c r="M1407" s="20">
        <f>VLOOKUP(Table3[[#This Row],[Condition]],$O$8:$P$28,2)</f>
        <v>13</v>
      </c>
      <c r="N1407" s="10"/>
      <c r="O1407" s="10"/>
    </row>
    <row r="1408" spans="1:15">
      <c r="A1408" s="4">
        <v>43736.541666666664</v>
      </c>
      <c r="B1408">
        <v>28</v>
      </c>
      <c r="C1408">
        <v>13</v>
      </c>
      <c r="D1408">
        <v>81</v>
      </c>
      <c r="E1408" t="s">
        <v>81</v>
      </c>
      <c r="F1408" t="s">
        <v>72</v>
      </c>
      <c r="G1408" t="s">
        <v>75</v>
      </c>
      <c r="H1408" t="s">
        <v>62</v>
      </c>
      <c r="I1408" t="s">
        <v>17</v>
      </c>
      <c r="J1408" t="s">
        <v>42</v>
      </c>
      <c r="K1408" t="s">
        <v>19</v>
      </c>
      <c r="L1408" t="s">
        <v>20</v>
      </c>
      <c r="M1408" s="20">
        <f>VLOOKUP(Table3[[#This Row],[Condition]],$O$8:$P$28,2)</f>
        <v>13</v>
      </c>
      <c r="N1408" s="10"/>
      <c r="O1408" s="10"/>
    </row>
    <row r="1409" spans="1:15">
      <c r="A1409" s="4">
        <v>43736.583333333336</v>
      </c>
      <c r="B1409">
        <v>28</v>
      </c>
      <c r="C1409">
        <v>14</v>
      </c>
      <c r="D1409">
        <v>82</v>
      </c>
      <c r="E1409" t="s">
        <v>31</v>
      </c>
      <c r="F1409" t="s">
        <v>72</v>
      </c>
      <c r="G1409" t="s">
        <v>75</v>
      </c>
      <c r="H1409" t="s">
        <v>82</v>
      </c>
      <c r="I1409" t="s">
        <v>17</v>
      </c>
      <c r="J1409" t="s">
        <v>18</v>
      </c>
      <c r="K1409" t="s">
        <v>19</v>
      </c>
      <c r="L1409" t="s">
        <v>20</v>
      </c>
      <c r="M1409" s="20">
        <f>VLOOKUP(Table3[[#This Row],[Condition]],$O$8:$P$28,2)</f>
        <v>13</v>
      </c>
      <c r="N1409" s="10"/>
      <c r="O1409" s="10"/>
    </row>
    <row r="1410" spans="1:15">
      <c r="A1410" s="4">
        <v>43736.625</v>
      </c>
      <c r="B1410">
        <v>28</v>
      </c>
      <c r="C1410">
        <v>15</v>
      </c>
      <c r="D1410">
        <v>84</v>
      </c>
      <c r="E1410" t="s">
        <v>31</v>
      </c>
      <c r="F1410" t="s">
        <v>129</v>
      </c>
      <c r="G1410" t="s">
        <v>75</v>
      </c>
      <c r="H1410" t="s">
        <v>49</v>
      </c>
      <c r="I1410" t="s">
        <v>17</v>
      </c>
      <c r="J1410" t="s">
        <v>22</v>
      </c>
      <c r="K1410" t="s">
        <v>19</v>
      </c>
      <c r="L1410" t="s">
        <v>20</v>
      </c>
      <c r="M1410" s="20">
        <f>VLOOKUP(Table3[[#This Row],[Condition]],$O$8:$P$28,2)</f>
        <v>13</v>
      </c>
      <c r="N1410" s="10"/>
      <c r="O1410" s="10"/>
    </row>
    <row r="1411" spans="1:15">
      <c r="A1411" s="4">
        <v>43736.666666666664</v>
      </c>
      <c r="B1411">
        <v>28</v>
      </c>
      <c r="C1411">
        <v>16</v>
      </c>
      <c r="D1411">
        <v>83</v>
      </c>
      <c r="E1411" t="s">
        <v>31</v>
      </c>
      <c r="F1411" t="s">
        <v>97</v>
      </c>
      <c r="G1411" t="s">
        <v>29</v>
      </c>
      <c r="H1411" t="s">
        <v>82</v>
      </c>
      <c r="I1411" t="s">
        <v>17</v>
      </c>
      <c r="J1411" t="s">
        <v>35</v>
      </c>
      <c r="K1411" t="s">
        <v>19</v>
      </c>
      <c r="L1411" t="s">
        <v>20</v>
      </c>
      <c r="M1411" s="20">
        <f>VLOOKUP(Table3[[#This Row],[Condition]],$O$8:$P$28,2)</f>
        <v>13</v>
      </c>
      <c r="N1411" s="10"/>
      <c r="O1411" s="10"/>
    </row>
    <row r="1412" spans="1:15">
      <c r="A1412" s="4">
        <v>43736.708333333336</v>
      </c>
      <c r="B1412">
        <v>28</v>
      </c>
      <c r="C1412">
        <v>17</v>
      </c>
      <c r="D1412">
        <v>81</v>
      </c>
      <c r="E1412" t="s">
        <v>24</v>
      </c>
      <c r="F1412" t="s">
        <v>149</v>
      </c>
      <c r="G1412" t="s">
        <v>75</v>
      </c>
      <c r="H1412" t="s">
        <v>62</v>
      </c>
      <c r="I1412" t="s">
        <v>17</v>
      </c>
      <c r="J1412" t="s">
        <v>18</v>
      </c>
      <c r="K1412" t="s">
        <v>19</v>
      </c>
      <c r="L1412" t="s">
        <v>23</v>
      </c>
      <c r="M1412" s="20">
        <f>VLOOKUP(Table3[[#This Row],[Condition]],$O$8:$P$28,2)</f>
        <v>11</v>
      </c>
      <c r="N1412" s="10"/>
      <c r="O1412" s="10"/>
    </row>
    <row r="1413" spans="1:15">
      <c r="A1413" s="4">
        <v>43736.75</v>
      </c>
      <c r="B1413">
        <v>28</v>
      </c>
      <c r="C1413">
        <v>18</v>
      </c>
      <c r="D1413">
        <v>80</v>
      </c>
      <c r="E1413" t="s">
        <v>27</v>
      </c>
      <c r="F1413" t="s">
        <v>77</v>
      </c>
      <c r="G1413" t="s">
        <v>29</v>
      </c>
      <c r="H1413" t="s">
        <v>62</v>
      </c>
      <c r="I1413" t="s">
        <v>17</v>
      </c>
      <c r="J1413" t="s">
        <v>18</v>
      </c>
      <c r="K1413" t="s">
        <v>19</v>
      </c>
      <c r="L1413" t="s">
        <v>23</v>
      </c>
      <c r="M1413" s="20">
        <f>VLOOKUP(Table3[[#This Row],[Condition]],$O$8:$P$28,2)</f>
        <v>11</v>
      </c>
      <c r="N1413" s="10"/>
      <c r="O1413" s="10"/>
    </row>
    <row r="1414" spans="1:15">
      <c r="A1414" s="4">
        <v>43736.791666666664</v>
      </c>
      <c r="B1414">
        <v>28</v>
      </c>
      <c r="C1414">
        <v>19</v>
      </c>
      <c r="D1414">
        <v>78</v>
      </c>
      <c r="E1414" t="s">
        <v>12</v>
      </c>
      <c r="F1414" t="s">
        <v>28</v>
      </c>
      <c r="G1414" t="s">
        <v>75</v>
      </c>
      <c r="H1414" t="s">
        <v>16</v>
      </c>
      <c r="I1414" t="s">
        <v>17</v>
      </c>
      <c r="J1414" t="s">
        <v>35</v>
      </c>
      <c r="K1414" t="s">
        <v>19</v>
      </c>
      <c r="L1414" t="s">
        <v>20</v>
      </c>
      <c r="M1414" s="20">
        <f>VLOOKUP(Table3[[#This Row],[Condition]],$O$8:$P$28,2)</f>
        <v>13</v>
      </c>
      <c r="N1414" s="10"/>
      <c r="O1414" s="10"/>
    </row>
    <row r="1415" spans="1:15">
      <c r="A1415" s="4">
        <v>43736.833333333336</v>
      </c>
      <c r="B1415">
        <v>28</v>
      </c>
      <c r="C1415">
        <v>20</v>
      </c>
      <c r="D1415">
        <v>77</v>
      </c>
      <c r="E1415" t="s">
        <v>24</v>
      </c>
      <c r="F1415" t="s">
        <v>190</v>
      </c>
      <c r="G1415" t="s">
        <v>75</v>
      </c>
      <c r="H1415" t="s">
        <v>16</v>
      </c>
      <c r="I1415" t="s">
        <v>17</v>
      </c>
      <c r="J1415" t="s">
        <v>46</v>
      </c>
      <c r="K1415" t="s">
        <v>19</v>
      </c>
      <c r="L1415" t="s">
        <v>20</v>
      </c>
      <c r="M1415" s="20">
        <f>VLOOKUP(Table3[[#This Row],[Condition]],$O$8:$P$28,2)</f>
        <v>13</v>
      </c>
      <c r="N1415" s="10"/>
      <c r="O1415" s="10"/>
    </row>
    <row r="1416" spans="1:15">
      <c r="A1416" s="4">
        <v>43736.875</v>
      </c>
      <c r="B1416">
        <v>28</v>
      </c>
      <c r="C1416">
        <v>21</v>
      </c>
      <c r="D1416">
        <v>78</v>
      </c>
      <c r="E1416" t="s">
        <v>27</v>
      </c>
      <c r="F1416" t="s">
        <v>160</v>
      </c>
      <c r="G1416" t="s">
        <v>75</v>
      </c>
      <c r="H1416" t="s">
        <v>16</v>
      </c>
      <c r="I1416" t="s">
        <v>17</v>
      </c>
      <c r="J1416" t="s">
        <v>46</v>
      </c>
      <c r="K1416" t="s">
        <v>19</v>
      </c>
      <c r="L1416" t="s">
        <v>23</v>
      </c>
      <c r="M1416" s="20">
        <f>VLOOKUP(Table3[[#This Row],[Condition]],$O$8:$P$28,2)</f>
        <v>11</v>
      </c>
      <c r="N1416" s="10"/>
      <c r="O1416" s="10"/>
    </row>
    <row r="1417" spans="1:15">
      <c r="A1417" s="4">
        <v>43736.916666666664</v>
      </c>
      <c r="B1417">
        <v>28</v>
      </c>
      <c r="C1417">
        <v>22</v>
      </c>
      <c r="D1417">
        <v>75</v>
      </c>
      <c r="E1417" t="s">
        <v>31</v>
      </c>
      <c r="F1417" t="s">
        <v>28</v>
      </c>
      <c r="G1417" t="s">
        <v>29</v>
      </c>
      <c r="H1417" t="s">
        <v>62</v>
      </c>
      <c r="I1417" t="s">
        <v>17</v>
      </c>
      <c r="J1417" t="s">
        <v>46</v>
      </c>
      <c r="K1417" t="s">
        <v>19</v>
      </c>
      <c r="L1417" t="s">
        <v>20</v>
      </c>
      <c r="M1417" s="20">
        <f>VLOOKUP(Table3[[#This Row],[Condition]],$O$8:$P$28,2)</f>
        <v>13</v>
      </c>
      <c r="N1417" s="10"/>
      <c r="O1417" s="10"/>
    </row>
    <row r="1418" spans="1:15">
      <c r="A1418" s="4">
        <v>43736.958333333336</v>
      </c>
      <c r="B1418">
        <v>28</v>
      </c>
      <c r="C1418">
        <v>23</v>
      </c>
      <c r="D1418">
        <v>75</v>
      </c>
      <c r="E1418" t="s">
        <v>27</v>
      </c>
      <c r="F1418" t="s">
        <v>188</v>
      </c>
      <c r="G1418" t="s">
        <v>15</v>
      </c>
      <c r="H1418" t="s">
        <v>41</v>
      </c>
      <c r="I1418" t="s">
        <v>17</v>
      </c>
      <c r="J1418" t="s">
        <v>46</v>
      </c>
      <c r="K1418" t="s">
        <v>19</v>
      </c>
      <c r="L1418" t="s">
        <v>23</v>
      </c>
      <c r="M1418" s="20">
        <f>VLOOKUP(Table3[[#This Row],[Condition]],$O$8:$P$28,2)</f>
        <v>11</v>
      </c>
      <c r="N1418" s="10"/>
      <c r="O1418" s="10"/>
    </row>
    <row r="1419" spans="1:15">
      <c r="A1419" s="4">
        <v>43737</v>
      </c>
      <c r="B1419">
        <v>29</v>
      </c>
      <c r="C1419">
        <v>0</v>
      </c>
      <c r="D1419">
        <v>75</v>
      </c>
      <c r="E1419" t="s">
        <v>76</v>
      </c>
      <c r="F1419" t="s">
        <v>14</v>
      </c>
      <c r="G1419" t="s">
        <v>15</v>
      </c>
      <c r="H1419" t="s">
        <v>26</v>
      </c>
      <c r="I1419" t="s">
        <v>17</v>
      </c>
      <c r="J1419" t="s">
        <v>83</v>
      </c>
      <c r="K1419" t="s">
        <v>19</v>
      </c>
      <c r="L1419" t="s">
        <v>20</v>
      </c>
      <c r="M1419" s="20">
        <f>VLOOKUP(Table3[[#This Row],[Condition]],$O$8:$P$28,2)</f>
        <v>13</v>
      </c>
      <c r="N1419" s="10"/>
      <c r="O1419" s="10"/>
    </row>
    <row r="1420" spans="1:15">
      <c r="A1420" s="4">
        <v>43737.041666666664</v>
      </c>
      <c r="B1420">
        <v>29</v>
      </c>
      <c r="C1420">
        <v>1</v>
      </c>
      <c r="D1420">
        <v>74</v>
      </c>
      <c r="E1420" t="s">
        <v>81</v>
      </c>
      <c r="F1420" t="s">
        <v>28</v>
      </c>
      <c r="G1420" t="s">
        <v>33</v>
      </c>
      <c r="H1420" t="s">
        <v>26</v>
      </c>
      <c r="I1420" t="s">
        <v>17</v>
      </c>
      <c r="J1420" t="s">
        <v>83</v>
      </c>
      <c r="K1420" t="s">
        <v>19</v>
      </c>
      <c r="L1420" t="s">
        <v>20</v>
      </c>
      <c r="M1420" s="20">
        <f>VLOOKUP(Table3[[#This Row],[Condition]],$O$8:$P$28,2)</f>
        <v>13</v>
      </c>
      <c r="N1420" s="10"/>
      <c r="O1420" s="10"/>
    </row>
    <row r="1421" spans="1:15">
      <c r="A1421" s="4">
        <v>43737.083333333336</v>
      </c>
      <c r="B1421">
        <v>29</v>
      </c>
      <c r="C1421">
        <v>2</v>
      </c>
      <c r="D1421">
        <v>74</v>
      </c>
      <c r="E1421" t="s">
        <v>13</v>
      </c>
      <c r="F1421" t="s">
        <v>14</v>
      </c>
      <c r="G1421" t="s">
        <v>44</v>
      </c>
      <c r="H1421" t="s">
        <v>49</v>
      </c>
      <c r="I1421" t="s">
        <v>17</v>
      </c>
      <c r="J1421" t="s">
        <v>83</v>
      </c>
      <c r="K1421" t="s">
        <v>19</v>
      </c>
      <c r="L1421" t="s">
        <v>20</v>
      </c>
      <c r="M1421" s="20">
        <f>VLOOKUP(Table3[[#This Row],[Condition]],$O$8:$P$28,2)</f>
        <v>13</v>
      </c>
      <c r="N1421" s="10"/>
      <c r="O1421" s="10"/>
    </row>
    <row r="1422" spans="1:15">
      <c r="A1422" s="4">
        <v>43737.125</v>
      </c>
      <c r="B1422">
        <v>29</v>
      </c>
      <c r="C1422">
        <v>3</v>
      </c>
      <c r="D1422">
        <v>74</v>
      </c>
      <c r="E1422" t="s">
        <v>13</v>
      </c>
      <c r="F1422" t="s">
        <v>14</v>
      </c>
      <c r="G1422" t="s">
        <v>33</v>
      </c>
      <c r="H1422" t="s">
        <v>62</v>
      </c>
      <c r="I1422" t="s">
        <v>17</v>
      </c>
      <c r="J1422" t="s">
        <v>90</v>
      </c>
      <c r="K1422" t="s">
        <v>19</v>
      </c>
      <c r="L1422" t="s">
        <v>20</v>
      </c>
      <c r="M1422" s="20">
        <f>VLOOKUP(Table3[[#This Row],[Condition]],$O$8:$P$28,2)</f>
        <v>13</v>
      </c>
      <c r="N1422" s="10"/>
      <c r="O1422" s="10"/>
    </row>
    <row r="1423" spans="1:15">
      <c r="A1423" s="4">
        <v>43737.166666666664</v>
      </c>
      <c r="B1423">
        <v>29</v>
      </c>
      <c r="C1423">
        <v>4</v>
      </c>
      <c r="D1423">
        <v>73</v>
      </c>
      <c r="E1423" t="s">
        <v>13</v>
      </c>
      <c r="F1423" t="s">
        <v>25</v>
      </c>
      <c r="G1423" t="s">
        <v>44</v>
      </c>
      <c r="H1423" t="s">
        <v>62</v>
      </c>
      <c r="I1423" t="s">
        <v>17</v>
      </c>
      <c r="J1423" t="s">
        <v>199</v>
      </c>
      <c r="K1423" t="s">
        <v>19</v>
      </c>
      <c r="L1423" t="s">
        <v>20</v>
      </c>
      <c r="M1423" s="20">
        <f>VLOOKUP(Table3[[#This Row],[Condition]],$O$8:$P$28,2)</f>
        <v>13</v>
      </c>
      <c r="N1423" s="10"/>
      <c r="O1423" s="10"/>
    </row>
    <row r="1424" spans="1:15">
      <c r="A1424" s="4">
        <v>43737.208333333336</v>
      </c>
      <c r="B1424">
        <v>29</v>
      </c>
      <c r="C1424">
        <v>5</v>
      </c>
      <c r="D1424">
        <v>72</v>
      </c>
      <c r="E1424" t="s">
        <v>32</v>
      </c>
      <c r="F1424" t="s">
        <v>25</v>
      </c>
      <c r="G1424" t="s">
        <v>44</v>
      </c>
      <c r="H1424" t="s">
        <v>62</v>
      </c>
      <c r="I1424" t="s">
        <v>17</v>
      </c>
      <c r="J1424" t="s">
        <v>198</v>
      </c>
      <c r="K1424" t="s">
        <v>19</v>
      </c>
      <c r="L1424" t="s">
        <v>36</v>
      </c>
      <c r="M1424" s="20">
        <f>VLOOKUP(Table3[[#This Row],[Condition]],$O$8:$P$28,2)</f>
        <v>21</v>
      </c>
      <c r="N1424" s="10"/>
      <c r="O1424" s="10"/>
    </row>
    <row r="1425" spans="1:15">
      <c r="A1425" s="4">
        <v>43737.25</v>
      </c>
      <c r="B1425">
        <v>29</v>
      </c>
      <c r="C1425">
        <v>6</v>
      </c>
      <c r="D1425">
        <v>75</v>
      </c>
      <c r="E1425" t="s">
        <v>13</v>
      </c>
      <c r="F1425" t="s">
        <v>79</v>
      </c>
      <c r="G1425" t="s">
        <v>48</v>
      </c>
      <c r="H1425" t="s">
        <v>52</v>
      </c>
      <c r="I1425" t="s">
        <v>17</v>
      </c>
      <c r="J1425" t="s">
        <v>197</v>
      </c>
      <c r="K1425" t="s">
        <v>19</v>
      </c>
      <c r="L1425" t="s">
        <v>36</v>
      </c>
      <c r="M1425" s="20">
        <f>VLOOKUP(Table3[[#This Row],[Condition]],$O$8:$P$28,2)</f>
        <v>21</v>
      </c>
      <c r="N1425" s="10"/>
      <c r="O1425" s="10"/>
    </row>
    <row r="1426" spans="1:15">
      <c r="A1426" s="4">
        <v>43737.291666666664</v>
      </c>
      <c r="B1426">
        <v>29</v>
      </c>
      <c r="C1426">
        <v>7</v>
      </c>
      <c r="D1426">
        <v>78</v>
      </c>
      <c r="E1426" t="s">
        <v>32</v>
      </c>
      <c r="F1426" t="s">
        <v>73</v>
      </c>
      <c r="G1426" t="s">
        <v>48</v>
      </c>
      <c r="H1426" t="s">
        <v>45</v>
      </c>
      <c r="I1426" t="s">
        <v>17</v>
      </c>
      <c r="J1426" t="s">
        <v>201</v>
      </c>
      <c r="K1426" t="s">
        <v>19</v>
      </c>
      <c r="L1426" t="s">
        <v>36</v>
      </c>
      <c r="M1426" s="20">
        <f>VLOOKUP(Table3[[#This Row],[Condition]],$O$8:$P$28,2)</f>
        <v>21</v>
      </c>
      <c r="N1426" s="10"/>
      <c r="O1426" s="10"/>
    </row>
    <row r="1427" spans="1:15">
      <c r="A1427" s="4">
        <v>43737.333333333336</v>
      </c>
      <c r="B1427">
        <v>29</v>
      </c>
      <c r="C1427">
        <v>8</v>
      </c>
      <c r="D1427">
        <v>81</v>
      </c>
      <c r="E1427" t="s">
        <v>50</v>
      </c>
      <c r="F1427" t="s">
        <v>43</v>
      </c>
      <c r="G1427" t="s">
        <v>55</v>
      </c>
      <c r="H1427" t="s">
        <v>94</v>
      </c>
      <c r="I1427" t="s">
        <v>17</v>
      </c>
      <c r="J1427" t="s">
        <v>202</v>
      </c>
      <c r="K1427" t="s">
        <v>19</v>
      </c>
      <c r="L1427" t="s">
        <v>36</v>
      </c>
      <c r="M1427" s="20">
        <f>VLOOKUP(Table3[[#This Row],[Condition]],$O$8:$P$28,2)</f>
        <v>21</v>
      </c>
      <c r="N1427" s="10"/>
      <c r="O1427" s="10"/>
    </row>
    <row r="1428" spans="1:15">
      <c r="A1428" s="4">
        <v>43737.375</v>
      </c>
      <c r="B1428">
        <v>29</v>
      </c>
      <c r="C1428">
        <v>9</v>
      </c>
      <c r="D1428">
        <v>83</v>
      </c>
      <c r="E1428" t="s">
        <v>32</v>
      </c>
      <c r="F1428" t="s">
        <v>47</v>
      </c>
      <c r="G1428" t="s">
        <v>57</v>
      </c>
      <c r="H1428" t="s">
        <v>49</v>
      </c>
      <c r="I1428" t="s">
        <v>17</v>
      </c>
      <c r="J1428" t="s">
        <v>207</v>
      </c>
      <c r="K1428" t="s">
        <v>19</v>
      </c>
      <c r="L1428" t="s">
        <v>36</v>
      </c>
      <c r="M1428" s="20">
        <f>VLOOKUP(Table3[[#This Row],[Condition]],$O$8:$P$28,2)</f>
        <v>21</v>
      </c>
      <c r="N1428" s="10"/>
      <c r="O1428" s="10"/>
    </row>
    <row r="1429" spans="1:15">
      <c r="A1429" s="4">
        <v>43737.416666666664</v>
      </c>
      <c r="B1429">
        <v>29</v>
      </c>
      <c r="C1429">
        <v>10</v>
      </c>
      <c r="D1429">
        <v>85</v>
      </c>
      <c r="E1429" t="s">
        <v>50</v>
      </c>
      <c r="F1429" t="s">
        <v>66</v>
      </c>
      <c r="G1429" t="s">
        <v>57</v>
      </c>
      <c r="H1429" t="s">
        <v>26</v>
      </c>
      <c r="I1429" t="s">
        <v>17</v>
      </c>
      <c r="J1429" t="s">
        <v>207</v>
      </c>
      <c r="K1429" t="s">
        <v>19</v>
      </c>
      <c r="L1429" t="s">
        <v>30</v>
      </c>
      <c r="M1429" s="20">
        <f>VLOOKUP(Table3[[#This Row],[Condition]],$O$8:$P$28,2)</f>
        <v>17</v>
      </c>
      <c r="N1429" s="10"/>
      <c r="O1429" s="10"/>
    </row>
    <row r="1430" spans="1:15">
      <c r="A1430" s="4">
        <v>43737.458333333336</v>
      </c>
      <c r="B1430">
        <v>29</v>
      </c>
      <c r="C1430">
        <v>11</v>
      </c>
      <c r="D1430">
        <v>87</v>
      </c>
      <c r="E1430" t="s">
        <v>50</v>
      </c>
      <c r="F1430" t="s">
        <v>61</v>
      </c>
      <c r="G1430" t="s">
        <v>55</v>
      </c>
      <c r="H1430" t="s">
        <v>52</v>
      </c>
      <c r="I1430" t="s">
        <v>17</v>
      </c>
      <c r="J1430" t="s">
        <v>202</v>
      </c>
      <c r="K1430" t="s">
        <v>19</v>
      </c>
      <c r="L1430" t="s">
        <v>30</v>
      </c>
      <c r="M1430" s="20">
        <f>VLOOKUP(Table3[[#This Row],[Condition]],$O$8:$P$28,2)</f>
        <v>17</v>
      </c>
      <c r="N1430" s="10"/>
      <c r="O1430" s="10"/>
    </row>
    <row r="1431" spans="1:15">
      <c r="A1431" s="4">
        <v>43737.5</v>
      </c>
      <c r="B1431">
        <v>29</v>
      </c>
      <c r="C1431">
        <v>12</v>
      </c>
      <c r="D1431">
        <v>87</v>
      </c>
      <c r="E1431" t="s">
        <v>53</v>
      </c>
      <c r="F1431" t="s">
        <v>130</v>
      </c>
      <c r="G1431" t="s">
        <v>92</v>
      </c>
      <c r="H1431" t="s">
        <v>41</v>
      </c>
      <c r="I1431" t="s">
        <v>17</v>
      </c>
      <c r="J1431" t="s">
        <v>201</v>
      </c>
      <c r="K1431" t="s">
        <v>19</v>
      </c>
      <c r="L1431" t="s">
        <v>30</v>
      </c>
      <c r="M1431" s="20">
        <f>VLOOKUP(Table3[[#This Row],[Condition]],$O$8:$P$28,2)</f>
        <v>17</v>
      </c>
      <c r="N1431" s="10"/>
      <c r="O1431" s="10"/>
    </row>
    <row r="1432" spans="1:15">
      <c r="A1432" s="4">
        <v>43737.541666666664</v>
      </c>
      <c r="B1432">
        <v>29</v>
      </c>
      <c r="C1432">
        <v>13</v>
      </c>
      <c r="D1432">
        <v>89</v>
      </c>
      <c r="E1432" t="s">
        <v>53</v>
      </c>
      <c r="F1432" t="s">
        <v>54</v>
      </c>
      <c r="G1432" t="s">
        <v>55</v>
      </c>
      <c r="H1432" t="s">
        <v>52</v>
      </c>
      <c r="I1432" t="s">
        <v>17</v>
      </c>
      <c r="J1432" t="s">
        <v>200</v>
      </c>
      <c r="K1432" t="s">
        <v>19</v>
      </c>
      <c r="L1432" t="s">
        <v>30</v>
      </c>
      <c r="M1432" s="20">
        <f>VLOOKUP(Table3[[#This Row],[Condition]],$O$8:$P$28,2)</f>
        <v>17</v>
      </c>
      <c r="N1432" s="10"/>
      <c r="O1432" s="10"/>
    </row>
    <row r="1433" spans="1:15">
      <c r="A1433" s="4">
        <v>43737.583333333336</v>
      </c>
      <c r="B1433">
        <v>29</v>
      </c>
      <c r="C1433">
        <v>14</v>
      </c>
      <c r="D1433">
        <v>86</v>
      </c>
      <c r="E1433" t="s">
        <v>50</v>
      </c>
      <c r="F1433" t="s">
        <v>51</v>
      </c>
      <c r="G1433" t="s">
        <v>64</v>
      </c>
      <c r="H1433" t="s">
        <v>49</v>
      </c>
      <c r="I1433" t="s">
        <v>17</v>
      </c>
      <c r="J1433" t="s">
        <v>197</v>
      </c>
      <c r="K1433" t="s">
        <v>19</v>
      </c>
      <c r="L1433" t="s">
        <v>20</v>
      </c>
      <c r="M1433" s="20">
        <f>VLOOKUP(Table3[[#This Row],[Condition]],$O$8:$P$28,2)</f>
        <v>13</v>
      </c>
      <c r="N1433" s="10"/>
      <c r="O1433" s="10"/>
    </row>
    <row r="1434" spans="1:15">
      <c r="A1434" s="4">
        <v>43737.625</v>
      </c>
      <c r="B1434">
        <v>29</v>
      </c>
      <c r="C1434">
        <v>15</v>
      </c>
      <c r="D1434">
        <v>87</v>
      </c>
      <c r="E1434" t="s">
        <v>50</v>
      </c>
      <c r="F1434" t="s">
        <v>61</v>
      </c>
      <c r="G1434" t="s">
        <v>64</v>
      </c>
      <c r="H1434" t="s">
        <v>62</v>
      </c>
      <c r="I1434" t="s">
        <v>17</v>
      </c>
      <c r="J1434" t="s">
        <v>196</v>
      </c>
      <c r="K1434" t="s">
        <v>19</v>
      </c>
      <c r="L1434" t="s">
        <v>20</v>
      </c>
      <c r="M1434" s="20">
        <f>VLOOKUP(Table3[[#This Row],[Condition]],$O$8:$P$28,2)</f>
        <v>13</v>
      </c>
      <c r="N1434" s="10"/>
      <c r="O1434" s="10"/>
    </row>
    <row r="1435" spans="1:15">
      <c r="A1435" s="4">
        <v>43737.666666666664</v>
      </c>
      <c r="B1435">
        <v>29</v>
      </c>
      <c r="C1435">
        <v>16</v>
      </c>
      <c r="D1435">
        <v>84</v>
      </c>
      <c r="E1435" t="s">
        <v>50</v>
      </c>
      <c r="F1435" t="s">
        <v>96</v>
      </c>
      <c r="G1435" t="s">
        <v>57</v>
      </c>
      <c r="H1435" t="s">
        <v>45</v>
      </c>
      <c r="I1435" t="s">
        <v>17</v>
      </c>
      <c r="J1435" t="s">
        <v>196</v>
      </c>
      <c r="K1435" t="s">
        <v>19</v>
      </c>
      <c r="L1435" t="s">
        <v>20</v>
      </c>
      <c r="M1435" s="20">
        <f>VLOOKUP(Table3[[#This Row],[Condition]],$O$8:$P$28,2)</f>
        <v>13</v>
      </c>
      <c r="N1435" s="10"/>
      <c r="O1435" s="10"/>
    </row>
    <row r="1436" spans="1:15">
      <c r="A1436" s="4">
        <v>43737.708333333336</v>
      </c>
      <c r="B1436">
        <v>29</v>
      </c>
      <c r="C1436">
        <v>17</v>
      </c>
      <c r="D1436">
        <v>82</v>
      </c>
      <c r="E1436" t="s">
        <v>50</v>
      </c>
      <c r="F1436" t="s">
        <v>47</v>
      </c>
      <c r="G1436" t="s">
        <v>64</v>
      </c>
      <c r="H1436" t="s">
        <v>82</v>
      </c>
      <c r="I1436" t="s">
        <v>17</v>
      </c>
      <c r="J1436" t="s">
        <v>197</v>
      </c>
      <c r="K1436" t="s">
        <v>19</v>
      </c>
      <c r="L1436" t="s">
        <v>20</v>
      </c>
      <c r="M1436" s="20">
        <f>VLOOKUP(Table3[[#This Row],[Condition]],$O$8:$P$28,2)</f>
        <v>13</v>
      </c>
      <c r="N1436" s="10"/>
      <c r="O1436" s="10"/>
    </row>
    <row r="1437" spans="1:15">
      <c r="A1437" s="4">
        <v>43737.75</v>
      </c>
      <c r="B1437">
        <v>29</v>
      </c>
      <c r="C1437">
        <v>18</v>
      </c>
      <c r="D1437">
        <v>80</v>
      </c>
      <c r="E1437" t="s">
        <v>50</v>
      </c>
      <c r="F1437" t="s">
        <v>67</v>
      </c>
      <c r="G1437" t="s">
        <v>57</v>
      </c>
      <c r="H1437" t="s">
        <v>82</v>
      </c>
      <c r="I1437" t="s">
        <v>17</v>
      </c>
      <c r="J1437" t="s">
        <v>201</v>
      </c>
      <c r="K1437" t="s">
        <v>19</v>
      </c>
      <c r="L1437" t="s">
        <v>20</v>
      </c>
      <c r="M1437" s="20">
        <f>VLOOKUP(Table3[[#This Row],[Condition]],$O$8:$P$28,2)</f>
        <v>13</v>
      </c>
      <c r="N1437" s="10"/>
      <c r="O1437" s="10"/>
    </row>
    <row r="1438" spans="1:15">
      <c r="A1438" s="4">
        <v>43737.791666666664</v>
      </c>
      <c r="B1438">
        <v>29</v>
      </c>
      <c r="C1438">
        <v>19</v>
      </c>
      <c r="D1438">
        <v>79</v>
      </c>
      <c r="E1438" t="s">
        <v>50</v>
      </c>
      <c r="F1438" t="s">
        <v>89</v>
      </c>
      <c r="G1438" t="s">
        <v>57</v>
      </c>
      <c r="H1438" t="s">
        <v>49</v>
      </c>
      <c r="I1438" t="s">
        <v>17</v>
      </c>
      <c r="J1438" t="s">
        <v>202</v>
      </c>
      <c r="K1438" t="s">
        <v>19</v>
      </c>
      <c r="L1438" t="s">
        <v>20</v>
      </c>
      <c r="M1438" s="20">
        <f>VLOOKUP(Table3[[#This Row],[Condition]],$O$8:$P$28,2)</f>
        <v>13</v>
      </c>
      <c r="N1438" s="10"/>
      <c r="O1438" s="10"/>
    </row>
    <row r="1439" spans="1:15">
      <c r="A1439" s="4">
        <v>43737.833333333336</v>
      </c>
      <c r="B1439">
        <v>29</v>
      </c>
      <c r="C1439">
        <v>20</v>
      </c>
      <c r="D1439">
        <v>78</v>
      </c>
      <c r="E1439" t="s">
        <v>53</v>
      </c>
      <c r="F1439" t="s">
        <v>89</v>
      </c>
      <c r="G1439" t="s">
        <v>64</v>
      </c>
      <c r="H1439" t="s">
        <v>52</v>
      </c>
      <c r="I1439" t="s">
        <v>17</v>
      </c>
      <c r="J1439" t="s">
        <v>207</v>
      </c>
      <c r="K1439" t="s">
        <v>19</v>
      </c>
      <c r="L1439" t="s">
        <v>30</v>
      </c>
      <c r="M1439" s="20">
        <f>VLOOKUP(Table3[[#This Row],[Condition]],$O$8:$P$28,2)</f>
        <v>17</v>
      </c>
      <c r="N1439" s="10"/>
      <c r="O1439" s="10"/>
    </row>
    <row r="1440" spans="1:15">
      <c r="A1440" s="4">
        <v>43737.875</v>
      </c>
      <c r="B1440">
        <v>29</v>
      </c>
      <c r="C1440">
        <v>21</v>
      </c>
      <c r="D1440">
        <v>76</v>
      </c>
      <c r="E1440" t="s">
        <v>53</v>
      </c>
      <c r="F1440" t="s">
        <v>72</v>
      </c>
      <c r="G1440" t="s">
        <v>110</v>
      </c>
      <c r="H1440" t="s">
        <v>82</v>
      </c>
      <c r="I1440" t="s">
        <v>17</v>
      </c>
      <c r="J1440" t="s">
        <v>208</v>
      </c>
      <c r="K1440" t="s">
        <v>19</v>
      </c>
      <c r="L1440" t="s">
        <v>23</v>
      </c>
      <c r="M1440" s="20">
        <f>VLOOKUP(Table3[[#This Row],[Condition]],$O$8:$P$28,2)</f>
        <v>11</v>
      </c>
      <c r="N1440" s="10"/>
      <c r="O1440" s="10"/>
    </row>
    <row r="1441" spans="1:15">
      <c r="A1441" s="4">
        <v>43737.916666666664</v>
      </c>
      <c r="B1441">
        <v>29</v>
      </c>
      <c r="C1441">
        <v>22</v>
      </c>
      <c r="D1441">
        <v>75</v>
      </c>
      <c r="E1441" t="s">
        <v>53</v>
      </c>
      <c r="F1441" t="s">
        <v>74</v>
      </c>
      <c r="G1441" t="s">
        <v>110</v>
      </c>
      <c r="H1441" t="s">
        <v>52</v>
      </c>
      <c r="I1441" t="s">
        <v>17</v>
      </c>
      <c r="J1441" t="s">
        <v>209</v>
      </c>
      <c r="K1441" t="s">
        <v>19</v>
      </c>
      <c r="L1441" t="s">
        <v>23</v>
      </c>
      <c r="M1441" s="20">
        <f>VLOOKUP(Table3[[#This Row],[Condition]],$O$8:$P$28,2)</f>
        <v>11</v>
      </c>
      <c r="N1441" s="10"/>
      <c r="O1441" s="10"/>
    </row>
    <row r="1442" spans="1:15">
      <c r="A1442" s="4">
        <v>43737.958333333336</v>
      </c>
      <c r="B1442">
        <v>29</v>
      </c>
      <c r="C1442">
        <v>23</v>
      </c>
      <c r="D1442">
        <v>74</v>
      </c>
      <c r="E1442" t="s">
        <v>60</v>
      </c>
      <c r="F1442" t="s">
        <v>73</v>
      </c>
      <c r="G1442" t="s">
        <v>68</v>
      </c>
      <c r="H1442" t="s">
        <v>26</v>
      </c>
      <c r="I1442" t="s">
        <v>17</v>
      </c>
      <c r="J1442" t="s">
        <v>208</v>
      </c>
      <c r="K1442" t="s">
        <v>19</v>
      </c>
      <c r="L1442" t="s">
        <v>23</v>
      </c>
      <c r="M1442" s="20">
        <f>VLOOKUP(Table3[[#This Row],[Condition]],$O$8:$P$28,2)</f>
        <v>11</v>
      </c>
      <c r="N1442" s="10"/>
      <c r="O1442" s="10"/>
    </row>
    <row r="1443" spans="1:15">
      <c r="A1443" s="4">
        <v>43738</v>
      </c>
      <c r="B1443">
        <v>30</v>
      </c>
      <c r="C1443">
        <v>0</v>
      </c>
      <c r="D1443">
        <v>72</v>
      </c>
      <c r="E1443" t="s">
        <v>60</v>
      </c>
      <c r="F1443" t="s">
        <v>134</v>
      </c>
      <c r="G1443" t="s">
        <v>110</v>
      </c>
      <c r="H1443" t="s">
        <v>41</v>
      </c>
      <c r="I1443" t="s">
        <v>17</v>
      </c>
      <c r="J1443" t="s">
        <v>208</v>
      </c>
      <c r="K1443" t="s">
        <v>19</v>
      </c>
      <c r="L1443" t="s">
        <v>20</v>
      </c>
      <c r="M1443" s="20">
        <f>VLOOKUP(Table3[[#This Row],[Condition]],$O$8:$P$28,2)</f>
        <v>13</v>
      </c>
      <c r="N1443" s="10"/>
      <c r="O1443" s="10"/>
    </row>
    <row r="1444" spans="1:15">
      <c r="A1444" s="4">
        <v>43738.041666666664</v>
      </c>
      <c r="B1444">
        <v>30</v>
      </c>
      <c r="C1444">
        <v>1</v>
      </c>
      <c r="D1444">
        <v>72</v>
      </c>
      <c r="E1444" t="s">
        <v>60</v>
      </c>
      <c r="F1444" t="s">
        <v>134</v>
      </c>
      <c r="G1444" t="s">
        <v>64</v>
      </c>
      <c r="H1444" t="s">
        <v>26</v>
      </c>
      <c r="I1444" t="s">
        <v>17</v>
      </c>
      <c r="J1444" t="s">
        <v>207</v>
      </c>
      <c r="K1444" t="s">
        <v>19</v>
      </c>
      <c r="L1444" t="s">
        <v>23</v>
      </c>
      <c r="M1444" s="20">
        <f>VLOOKUP(Table3[[#This Row],[Condition]],$O$8:$P$28,2)</f>
        <v>11</v>
      </c>
      <c r="N1444" s="10"/>
      <c r="O1444" s="10"/>
    </row>
    <row r="1445" spans="1:15">
      <c r="A1445" s="4">
        <v>43738.083333333336</v>
      </c>
      <c r="B1445">
        <v>30</v>
      </c>
      <c r="C1445">
        <v>2</v>
      </c>
      <c r="D1445">
        <v>72</v>
      </c>
      <c r="E1445" t="s">
        <v>140</v>
      </c>
      <c r="F1445" t="s">
        <v>74</v>
      </c>
      <c r="G1445" t="s">
        <v>64</v>
      </c>
      <c r="H1445" t="s">
        <v>16</v>
      </c>
      <c r="I1445" t="s">
        <v>17</v>
      </c>
      <c r="J1445" t="s">
        <v>207</v>
      </c>
      <c r="K1445" t="s">
        <v>19</v>
      </c>
      <c r="L1445" t="s">
        <v>23</v>
      </c>
      <c r="M1445" s="20">
        <f>VLOOKUP(Table3[[#This Row],[Condition]],$O$8:$P$28,2)</f>
        <v>11</v>
      </c>
      <c r="N1445" s="10"/>
      <c r="O1445" s="10"/>
    </row>
    <row r="1446" spans="1:15">
      <c r="A1446" s="4">
        <v>43738.125</v>
      </c>
      <c r="B1446">
        <v>30</v>
      </c>
      <c r="C1446">
        <v>3</v>
      </c>
      <c r="D1446">
        <v>72</v>
      </c>
      <c r="E1446" t="s">
        <v>58</v>
      </c>
      <c r="F1446" t="s">
        <v>77</v>
      </c>
      <c r="G1446" t="s">
        <v>71</v>
      </c>
      <c r="H1446" t="s">
        <v>62</v>
      </c>
      <c r="I1446" t="s">
        <v>17</v>
      </c>
      <c r="J1446" t="s">
        <v>207</v>
      </c>
      <c r="K1446" t="s">
        <v>19</v>
      </c>
      <c r="L1446" t="s">
        <v>23</v>
      </c>
      <c r="M1446" s="20">
        <f>VLOOKUP(Table3[[#This Row],[Condition]],$O$8:$P$28,2)</f>
        <v>11</v>
      </c>
      <c r="N1446" s="10"/>
      <c r="O1446" s="10"/>
    </row>
    <row r="1447" spans="1:15">
      <c r="A1447" s="4">
        <v>43738.166666666664</v>
      </c>
      <c r="B1447">
        <v>30</v>
      </c>
      <c r="C1447">
        <v>4</v>
      </c>
      <c r="D1447">
        <v>72</v>
      </c>
      <c r="E1447" t="s">
        <v>58</v>
      </c>
      <c r="F1447" t="s">
        <v>77</v>
      </c>
      <c r="G1447" t="s">
        <v>64</v>
      </c>
      <c r="H1447" t="s">
        <v>62</v>
      </c>
      <c r="I1447" t="s">
        <v>17</v>
      </c>
      <c r="J1447" t="s">
        <v>207</v>
      </c>
      <c r="K1447" t="s">
        <v>19</v>
      </c>
      <c r="L1447" t="s">
        <v>23</v>
      </c>
      <c r="M1447" s="20">
        <f>VLOOKUP(Table3[[#This Row],[Condition]],$O$8:$P$28,2)</f>
        <v>11</v>
      </c>
      <c r="N1447" s="10"/>
      <c r="O1447" s="10"/>
    </row>
    <row r="1448" spans="1:15">
      <c r="A1448" s="4">
        <v>43738.208333333336</v>
      </c>
      <c r="B1448">
        <v>30</v>
      </c>
      <c r="C1448">
        <v>5</v>
      </c>
      <c r="D1448">
        <v>71</v>
      </c>
      <c r="E1448" t="s">
        <v>53</v>
      </c>
      <c r="F1448" t="s">
        <v>160</v>
      </c>
      <c r="G1448" t="s">
        <v>71</v>
      </c>
      <c r="H1448" t="s">
        <v>52</v>
      </c>
      <c r="I1448" t="s">
        <v>17</v>
      </c>
      <c r="J1448" t="s">
        <v>208</v>
      </c>
      <c r="K1448" t="s">
        <v>19</v>
      </c>
      <c r="L1448" t="s">
        <v>23</v>
      </c>
      <c r="M1448" s="20">
        <f>VLOOKUP(Table3[[#This Row],[Condition]],$O$8:$P$28,2)</f>
        <v>11</v>
      </c>
      <c r="N1448" s="10"/>
      <c r="O1448" s="10"/>
    </row>
    <row r="1449" spans="1:15">
      <c r="A1449" s="4">
        <v>43738.25</v>
      </c>
      <c r="B1449">
        <v>30</v>
      </c>
      <c r="C1449">
        <v>6</v>
      </c>
      <c r="D1449">
        <v>71</v>
      </c>
      <c r="E1449" t="s">
        <v>53</v>
      </c>
      <c r="F1449" t="s">
        <v>160</v>
      </c>
      <c r="G1449" t="s">
        <v>71</v>
      </c>
      <c r="H1449" t="s">
        <v>62</v>
      </c>
      <c r="I1449" t="s">
        <v>17</v>
      </c>
      <c r="J1449" t="s">
        <v>210</v>
      </c>
      <c r="K1449" t="s">
        <v>19</v>
      </c>
      <c r="L1449" t="s">
        <v>23</v>
      </c>
      <c r="M1449" s="20">
        <f>VLOOKUP(Table3[[#This Row],[Condition]],$O$8:$P$28,2)</f>
        <v>11</v>
      </c>
      <c r="N1449" s="10"/>
      <c r="O1449" s="10"/>
    </row>
    <row r="1450" spans="1:15">
      <c r="A1450" s="4">
        <v>43738.291666666664</v>
      </c>
      <c r="B1450">
        <v>30</v>
      </c>
      <c r="C1450">
        <v>7</v>
      </c>
      <c r="D1450">
        <v>72</v>
      </c>
      <c r="E1450" t="s">
        <v>53</v>
      </c>
      <c r="F1450" t="s">
        <v>136</v>
      </c>
      <c r="G1450" t="s">
        <v>110</v>
      </c>
      <c r="H1450" t="s">
        <v>52</v>
      </c>
      <c r="I1450" t="s">
        <v>17</v>
      </c>
      <c r="J1450" t="s">
        <v>210</v>
      </c>
      <c r="K1450" t="s">
        <v>19</v>
      </c>
      <c r="L1450" t="s">
        <v>84</v>
      </c>
      <c r="M1450" s="20">
        <f>VLOOKUP(Table3[[#This Row],[Condition]],$O$8:$P$28,2)</f>
        <v>8</v>
      </c>
      <c r="N1450" s="10"/>
      <c r="O1450" s="10"/>
    </row>
    <row r="1451" spans="1:15">
      <c r="A1451" s="4">
        <v>43738.333333333336</v>
      </c>
      <c r="B1451">
        <v>30</v>
      </c>
      <c r="C1451">
        <v>8</v>
      </c>
      <c r="D1451">
        <v>71</v>
      </c>
      <c r="E1451" t="s">
        <v>53</v>
      </c>
      <c r="F1451" t="s">
        <v>160</v>
      </c>
      <c r="G1451" t="s">
        <v>64</v>
      </c>
      <c r="H1451" t="s">
        <v>16</v>
      </c>
      <c r="I1451" t="s">
        <v>17</v>
      </c>
      <c r="J1451" t="s">
        <v>211</v>
      </c>
      <c r="K1451" t="s">
        <v>19</v>
      </c>
      <c r="L1451" t="s">
        <v>84</v>
      </c>
      <c r="M1451" s="20">
        <f>VLOOKUP(Table3[[#This Row],[Condition]],$O$8:$P$28,2)</f>
        <v>8</v>
      </c>
      <c r="N1451" s="10"/>
      <c r="O1451" s="10"/>
    </row>
    <row r="1452" spans="1:15">
      <c r="A1452" s="4">
        <v>43738.375</v>
      </c>
      <c r="B1452">
        <v>30</v>
      </c>
      <c r="C1452">
        <v>9</v>
      </c>
      <c r="D1452">
        <v>69</v>
      </c>
      <c r="E1452" t="s">
        <v>50</v>
      </c>
      <c r="F1452" t="s">
        <v>188</v>
      </c>
      <c r="G1452" t="s">
        <v>64</v>
      </c>
      <c r="H1452" t="s">
        <v>62</v>
      </c>
      <c r="I1452" t="s">
        <v>17</v>
      </c>
      <c r="J1452" t="s">
        <v>211</v>
      </c>
      <c r="K1452" t="s">
        <v>19</v>
      </c>
      <c r="L1452" t="s">
        <v>84</v>
      </c>
      <c r="M1452" s="20">
        <f>VLOOKUP(Table3[[#This Row],[Condition]],$O$8:$P$28,2)</f>
        <v>8</v>
      </c>
      <c r="N1452" s="10"/>
      <c r="O1452" s="10"/>
    </row>
    <row r="1453" spans="1:15">
      <c r="A1453" s="4">
        <v>43738.416666666664</v>
      </c>
      <c r="B1453">
        <v>30</v>
      </c>
      <c r="C1453">
        <v>10</v>
      </c>
      <c r="D1453">
        <v>69</v>
      </c>
      <c r="E1453" t="s">
        <v>60</v>
      </c>
      <c r="F1453" t="s">
        <v>160</v>
      </c>
      <c r="G1453" t="s">
        <v>64</v>
      </c>
      <c r="H1453" t="s">
        <v>45</v>
      </c>
      <c r="I1453" t="s">
        <v>17</v>
      </c>
      <c r="J1453" t="s">
        <v>211</v>
      </c>
      <c r="K1453" t="s">
        <v>19</v>
      </c>
      <c r="L1453" t="s">
        <v>84</v>
      </c>
      <c r="M1453" s="20">
        <f>VLOOKUP(Table3[[#This Row],[Condition]],$O$8:$P$28,2)</f>
        <v>8</v>
      </c>
      <c r="N1453" s="10"/>
      <c r="O1453" s="10"/>
    </row>
    <row r="1454" spans="1:15">
      <c r="A1454" s="4">
        <v>43738.458333333336</v>
      </c>
      <c r="B1454">
        <v>30</v>
      </c>
      <c r="C1454">
        <v>11</v>
      </c>
      <c r="D1454">
        <v>69</v>
      </c>
      <c r="E1454" t="s">
        <v>58</v>
      </c>
      <c r="F1454" t="s">
        <v>25</v>
      </c>
      <c r="G1454" t="s">
        <v>71</v>
      </c>
      <c r="H1454" t="s">
        <v>65</v>
      </c>
      <c r="I1454" t="s">
        <v>17</v>
      </c>
      <c r="J1454" t="s">
        <v>210</v>
      </c>
      <c r="K1454" t="s">
        <v>19</v>
      </c>
      <c r="L1454" t="s">
        <v>84</v>
      </c>
      <c r="M1454" s="20">
        <f>VLOOKUP(Table3[[#This Row],[Condition]],$O$8:$P$28,2)</f>
        <v>8</v>
      </c>
      <c r="N1454" s="10"/>
      <c r="O1454" s="10"/>
    </row>
    <row r="1455" spans="1:15">
      <c r="A1455" s="4">
        <v>43738.5</v>
      </c>
      <c r="B1455">
        <v>30</v>
      </c>
      <c r="C1455">
        <v>12</v>
      </c>
      <c r="D1455">
        <v>69</v>
      </c>
      <c r="E1455" t="s">
        <v>58</v>
      </c>
      <c r="F1455" t="s">
        <v>25</v>
      </c>
      <c r="G1455" t="s">
        <v>71</v>
      </c>
      <c r="H1455" t="s">
        <v>52</v>
      </c>
      <c r="I1455" t="s">
        <v>17</v>
      </c>
      <c r="J1455" t="s">
        <v>208</v>
      </c>
      <c r="K1455" t="s">
        <v>19</v>
      </c>
      <c r="L1455" t="s">
        <v>84</v>
      </c>
      <c r="M1455" s="20">
        <f>VLOOKUP(Table3[[#This Row],[Condition]],$O$8:$P$28,2)</f>
        <v>8</v>
      </c>
      <c r="N1455" s="10"/>
      <c r="O1455" s="10"/>
    </row>
    <row r="1456" spans="1:15">
      <c r="A1456" s="4">
        <v>43738.541666666664</v>
      </c>
      <c r="B1456">
        <v>30</v>
      </c>
      <c r="C1456">
        <v>13</v>
      </c>
      <c r="D1456">
        <v>71</v>
      </c>
      <c r="E1456" t="s">
        <v>58</v>
      </c>
      <c r="F1456" t="s">
        <v>136</v>
      </c>
      <c r="G1456" t="s">
        <v>110</v>
      </c>
      <c r="H1456" t="s">
        <v>49</v>
      </c>
      <c r="I1456" t="s">
        <v>17</v>
      </c>
      <c r="J1456" t="s">
        <v>203</v>
      </c>
      <c r="K1456" t="s">
        <v>19</v>
      </c>
      <c r="L1456" t="s">
        <v>23</v>
      </c>
      <c r="M1456" s="20">
        <f>VLOOKUP(Table3[[#This Row],[Condition]],$O$8:$P$28,2)</f>
        <v>11</v>
      </c>
      <c r="N1456" s="10"/>
      <c r="O1456" s="10"/>
    </row>
    <row r="1457" spans="1:15">
      <c r="A1457" s="4">
        <v>43738.583333333336</v>
      </c>
      <c r="B1457">
        <v>30</v>
      </c>
      <c r="C1457">
        <v>14</v>
      </c>
      <c r="D1457">
        <v>71</v>
      </c>
      <c r="E1457" t="s">
        <v>58</v>
      </c>
      <c r="F1457" t="s">
        <v>136</v>
      </c>
      <c r="G1457" t="s">
        <v>110</v>
      </c>
      <c r="H1457" t="s">
        <v>45</v>
      </c>
      <c r="I1457" t="s">
        <v>17</v>
      </c>
      <c r="J1457" t="s">
        <v>201</v>
      </c>
      <c r="K1457" t="s">
        <v>19</v>
      </c>
      <c r="L1457" t="s">
        <v>23</v>
      </c>
      <c r="M1457" s="20">
        <f>VLOOKUP(Table3[[#This Row],[Condition]],$O$8:$P$28,2)</f>
        <v>11</v>
      </c>
      <c r="N1457" s="10"/>
      <c r="O1457" s="10"/>
    </row>
    <row r="1458" spans="1:15">
      <c r="A1458" s="4">
        <v>43738.625</v>
      </c>
      <c r="B1458">
        <v>30</v>
      </c>
      <c r="C1458">
        <v>15</v>
      </c>
      <c r="D1458">
        <v>72</v>
      </c>
      <c r="E1458" t="s">
        <v>58</v>
      </c>
      <c r="F1458" t="s">
        <v>77</v>
      </c>
      <c r="G1458" t="s">
        <v>71</v>
      </c>
      <c r="H1458" t="s">
        <v>62</v>
      </c>
      <c r="I1458" t="s">
        <v>17</v>
      </c>
      <c r="J1458" t="s">
        <v>200</v>
      </c>
      <c r="K1458" t="s">
        <v>19</v>
      </c>
      <c r="L1458" t="s">
        <v>23</v>
      </c>
      <c r="M1458" s="20">
        <f>VLOOKUP(Table3[[#This Row],[Condition]],$O$8:$P$28,2)</f>
        <v>11</v>
      </c>
      <c r="N1458" s="10"/>
      <c r="O1458" s="10"/>
    </row>
    <row r="1459" spans="1:15">
      <c r="A1459" s="4">
        <v>43738.666666666664</v>
      </c>
      <c r="B1459">
        <v>30</v>
      </c>
      <c r="C1459">
        <v>16</v>
      </c>
      <c r="D1459">
        <v>72</v>
      </c>
      <c r="E1459" t="s">
        <v>53</v>
      </c>
      <c r="F1459" t="s">
        <v>136</v>
      </c>
      <c r="G1459" t="s">
        <v>110</v>
      </c>
      <c r="H1459" t="s">
        <v>62</v>
      </c>
      <c r="I1459" t="s">
        <v>17</v>
      </c>
      <c r="J1459" t="s">
        <v>197</v>
      </c>
      <c r="K1459" t="s">
        <v>19</v>
      </c>
      <c r="L1459" t="s">
        <v>23</v>
      </c>
      <c r="M1459" s="20">
        <f>VLOOKUP(Table3[[#This Row],[Condition]],$O$8:$P$28,2)</f>
        <v>11</v>
      </c>
      <c r="N1459" s="10"/>
      <c r="O1459" s="10"/>
    </row>
    <row r="1460" spans="1:15">
      <c r="A1460" s="4">
        <v>43738.708333333336</v>
      </c>
      <c r="B1460">
        <v>30</v>
      </c>
      <c r="C1460">
        <v>17</v>
      </c>
      <c r="D1460">
        <v>72</v>
      </c>
      <c r="E1460" t="s">
        <v>53</v>
      </c>
      <c r="F1460" t="s">
        <v>136</v>
      </c>
      <c r="G1460" t="s">
        <v>68</v>
      </c>
      <c r="H1460" t="s">
        <v>16</v>
      </c>
      <c r="I1460" t="s">
        <v>17</v>
      </c>
      <c r="J1460" t="s">
        <v>197</v>
      </c>
      <c r="K1460" t="s">
        <v>19</v>
      </c>
      <c r="L1460" t="s">
        <v>23</v>
      </c>
      <c r="M1460" s="20">
        <f>VLOOKUP(Table3[[#This Row],[Condition]],$O$8:$P$28,2)</f>
        <v>11</v>
      </c>
      <c r="N1460" s="10"/>
      <c r="O1460" s="10"/>
    </row>
    <row r="1461" spans="1:15">
      <c r="A1461" s="4">
        <v>43738.75</v>
      </c>
      <c r="B1461">
        <v>30</v>
      </c>
      <c r="C1461">
        <v>18</v>
      </c>
      <c r="D1461">
        <v>72</v>
      </c>
      <c r="E1461" t="s">
        <v>53</v>
      </c>
      <c r="F1461" t="s">
        <v>136</v>
      </c>
      <c r="G1461" t="s">
        <v>110</v>
      </c>
      <c r="H1461" t="s">
        <v>16</v>
      </c>
      <c r="I1461" t="s">
        <v>17</v>
      </c>
      <c r="J1461" t="s">
        <v>197</v>
      </c>
      <c r="K1461" t="s">
        <v>19</v>
      </c>
      <c r="L1461" t="s">
        <v>23</v>
      </c>
      <c r="M1461" s="20">
        <f>VLOOKUP(Table3[[#This Row],[Condition]],$O$8:$P$28,2)</f>
        <v>11</v>
      </c>
      <c r="N1461" s="10"/>
      <c r="O1461" s="10"/>
    </row>
    <row r="1462" spans="1:15">
      <c r="A1462" s="4">
        <v>43738.791666666664</v>
      </c>
      <c r="B1462">
        <v>30</v>
      </c>
      <c r="C1462">
        <v>19</v>
      </c>
      <c r="D1462">
        <v>72</v>
      </c>
      <c r="E1462" t="s">
        <v>60</v>
      </c>
      <c r="F1462" t="s">
        <v>134</v>
      </c>
      <c r="G1462" t="s">
        <v>68</v>
      </c>
      <c r="H1462" t="s">
        <v>52</v>
      </c>
      <c r="I1462" t="s">
        <v>17</v>
      </c>
      <c r="J1462" t="s">
        <v>200</v>
      </c>
      <c r="K1462" t="s">
        <v>19</v>
      </c>
      <c r="L1462" t="s">
        <v>23</v>
      </c>
      <c r="M1462" s="20">
        <f>VLOOKUP(Table3[[#This Row],[Condition]],$O$8:$P$28,2)</f>
        <v>11</v>
      </c>
      <c r="N1462" s="10"/>
      <c r="O1462" s="10"/>
    </row>
    <row r="1463" spans="1:15">
      <c r="A1463" s="4">
        <v>43738.833333333336</v>
      </c>
      <c r="B1463">
        <v>30</v>
      </c>
      <c r="C1463">
        <v>20</v>
      </c>
      <c r="D1463">
        <v>71</v>
      </c>
      <c r="E1463" t="s">
        <v>60</v>
      </c>
      <c r="F1463" t="s">
        <v>184</v>
      </c>
      <c r="G1463" t="s">
        <v>68</v>
      </c>
      <c r="H1463" t="s">
        <v>16</v>
      </c>
      <c r="I1463" t="s">
        <v>17</v>
      </c>
      <c r="J1463" t="s">
        <v>200</v>
      </c>
      <c r="K1463" t="s">
        <v>19</v>
      </c>
      <c r="L1463" t="s">
        <v>23</v>
      </c>
      <c r="M1463" s="20">
        <f>VLOOKUP(Table3[[#This Row],[Condition]],$O$8:$P$28,2)</f>
        <v>11</v>
      </c>
      <c r="N1463" s="10"/>
      <c r="O1463" s="10"/>
    </row>
    <row r="1464" spans="1:15">
      <c r="A1464" s="4">
        <v>43738.875</v>
      </c>
      <c r="B1464">
        <v>30</v>
      </c>
      <c r="C1464">
        <v>21</v>
      </c>
      <c r="D1464">
        <v>71</v>
      </c>
      <c r="E1464" t="s">
        <v>140</v>
      </c>
      <c r="F1464" t="s">
        <v>134</v>
      </c>
      <c r="G1464" t="s">
        <v>68</v>
      </c>
      <c r="H1464" t="s">
        <v>62</v>
      </c>
      <c r="I1464" t="s">
        <v>17</v>
      </c>
      <c r="J1464" t="s">
        <v>201</v>
      </c>
      <c r="K1464" t="s">
        <v>19</v>
      </c>
      <c r="L1464" t="s">
        <v>84</v>
      </c>
      <c r="M1464" s="20">
        <f>VLOOKUP(Table3[[#This Row],[Condition]],$O$8:$P$28,2)</f>
        <v>8</v>
      </c>
      <c r="N1464" s="10"/>
      <c r="O1464" s="10"/>
    </row>
    <row r="1465" spans="1:15">
      <c r="A1465" s="4">
        <v>43738.916666666664</v>
      </c>
      <c r="B1465">
        <v>30</v>
      </c>
      <c r="C1465">
        <v>22</v>
      </c>
      <c r="D1465">
        <v>70</v>
      </c>
      <c r="E1465" t="s">
        <v>140</v>
      </c>
      <c r="F1465" t="s">
        <v>77</v>
      </c>
      <c r="G1465" t="s">
        <v>68</v>
      </c>
      <c r="H1465" t="s">
        <v>62</v>
      </c>
      <c r="I1465" t="s">
        <v>17</v>
      </c>
      <c r="J1465" t="s">
        <v>200</v>
      </c>
      <c r="K1465" t="s">
        <v>19</v>
      </c>
      <c r="L1465" t="s">
        <v>23</v>
      </c>
      <c r="M1465" s="20">
        <f>VLOOKUP(Table3[[#This Row],[Condition]],$O$8:$P$28,2)</f>
        <v>11</v>
      </c>
      <c r="N1465" s="10"/>
      <c r="O1465" s="10"/>
    </row>
    <row r="1466" spans="1:15">
      <c r="A1466" s="4">
        <v>43738.958333333336</v>
      </c>
      <c r="B1466">
        <v>30</v>
      </c>
      <c r="C1466">
        <v>23</v>
      </c>
      <c r="D1466">
        <v>70</v>
      </c>
      <c r="E1466" t="s">
        <v>168</v>
      </c>
      <c r="F1466" t="s">
        <v>134</v>
      </c>
      <c r="G1466" t="s">
        <v>75</v>
      </c>
      <c r="H1466" t="s">
        <v>52</v>
      </c>
      <c r="I1466" t="s">
        <v>17</v>
      </c>
      <c r="J1466" t="s">
        <v>198</v>
      </c>
      <c r="K1466" t="s">
        <v>19</v>
      </c>
      <c r="L1466" t="s">
        <v>23</v>
      </c>
      <c r="M1466" s="20">
        <f>VLOOKUP(Table3[[#This Row],[Condition]],$O$8:$P$28,2)</f>
        <v>11</v>
      </c>
      <c r="N1466" s="10"/>
      <c r="O1466" s="10"/>
    </row>
    <row r="1467" spans="1:15">
      <c r="A1467" s="4">
        <v>43739</v>
      </c>
      <c r="B1467">
        <v>1</v>
      </c>
      <c r="C1467">
        <v>0</v>
      </c>
      <c r="D1467">
        <v>70</v>
      </c>
      <c r="E1467" t="s">
        <v>123</v>
      </c>
      <c r="F1467" t="s">
        <v>74</v>
      </c>
      <c r="G1467" t="s">
        <v>68</v>
      </c>
      <c r="H1467" t="s">
        <v>45</v>
      </c>
      <c r="I1467" t="s">
        <v>17</v>
      </c>
      <c r="J1467" t="s">
        <v>198</v>
      </c>
      <c r="K1467" t="s">
        <v>19</v>
      </c>
      <c r="L1467" t="s">
        <v>23</v>
      </c>
      <c r="M1467" s="20">
        <f>VLOOKUP(Table3[[#This Row],[Condition]],$O$8:$P$28,2)</f>
        <v>11</v>
      </c>
      <c r="N1467" s="10"/>
      <c r="O1467" s="10"/>
    </row>
    <row r="1468" spans="1:15">
      <c r="A1468" s="4">
        <v>43739.041666666664</v>
      </c>
      <c r="B1468">
        <v>1</v>
      </c>
      <c r="C1468">
        <v>1</v>
      </c>
      <c r="D1468">
        <v>70</v>
      </c>
      <c r="E1468" t="s">
        <v>123</v>
      </c>
      <c r="F1468" t="s">
        <v>74</v>
      </c>
      <c r="G1468" t="s">
        <v>68</v>
      </c>
      <c r="H1468" t="s">
        <v>52</v>
      </c>
      <c r="I1468" t="s">
        <v>17</v>
      </c>
      <c r="J1468" t="s">
        <v>87</v>
      </c>
      <c r="K1468" t="s">
        <v>19</v>
      </c>
      <c r="L1468" t="s">
        <v>23</v>
      </c>
      <c r="M1468" s="20">
        <f>VLOOKUP(Table3[[#This Row],[Condition]],$O$8:$P$28,2)</f>
        <v>11</v>
      </c>
      <c r="N1468" s="10"/>
      <c r="O1468" s="10"/>
    </row>
    <row r="1469" spans="1:15">
      <c r="A1469" s="4">
        <v>43739.083333333336</v>
      </c>
      <c r="B1469">
        <v>1</v>
      </c>
      <c r="C1469">
        <v>2</v>
      </c>
      <c r="D1469">
        <v>70</v>
      </c>
      <c r="E1469" t="s">
        <v>123</v>
      </c>
      <c r="F1469" t="s">
        <v>74</v>
      </c>
      <c r="G1469" t="s">
        <v>29</v>
      </c>
      <c r="H1469" t="s">
        <v>16</v>
      </c>
      <c r="I1469" t="s">
        <v>17</v>
      </c>
      <c r="J1469" t="s">
        <v>87</v>
      </c>
      <c r="K1469" t="s">
        <v>19</v>
      </c>
      <c r="L1469" t="s">
        <v>23</v>
      </c>
      <c r="M1469" s="20">
        <f>VLOOKUP(Table3[[#This Row],[Condition]],$O$8:$P$28,2)</f>
        <v>11</v>
      </c>
      <c r="N1469" s="10"/>
      <c r="O1469" s="10"/>
    </row>
    <row r="1470" spans="1:15">
      <c r="A1470" s="4">
        <v>43739.125</v>
      </c>
      <c r="B1470">
        <v>1</v>
      </c>
      <c r="C1470">
        <v>3</v>
      </c>
      <c r="D1470">
        <v>70</v>
      </c>
      <c r="E1470" t="s">
        <v>168</v>
      </c>
      <c r="F1470" t="s">
        <v>134</v>
      </c>
      <c r="G1470" t="s">
        <v>29</v>
      </c>
      <c r="H1470" t="s">
        <v>62</v>
      </c>
      <c r="I1470" t="s">
        <v>17</v>
      </c>
      <c r="J1470" t="s">
        <v>87</v>
      </c>
      <c r="K1470" t="s">
        <v>19</v>
      </c>
      <c r="L1470" t="s">
        <v>23</v>
      </c>
      <c r="M1470" s="20">
        <f>VLOOKUP(Table3[[#This Row],[Condition]],$O$8:$P$28,2)</f>
        <v>11</v>
      </c>
      <c r="N1470" s="10"/>
      <c r="O1470" s="10"/>
    </row>
    <row r="1471" spans="1:15">
      <c r="A1471" s="4">
        <v>43739.166666666664</v>
      </c>
      <c r="B1471">
        <v>1</v>
      </c>
      <c r="C1471">
        <v>4</v>
      </c>
      <c r="D1471">
        <v>70</v>
      </c>
      <c r="E1471" t="s">
        <v>140</v>
      </c>
      <c r="F1471" t="s">
        <v>77</v>
      </c>
      <c r="G1471" t="s">
        <v>75</v>
      </c>
      <c r="H1471" t="s">
        <v>26</v>
      </c>
      <c r="I1471" t="s">
        <v>17</v>
      </c>
      <c r="J1471" t="s">
        <v>87</v>
      </c>
      <c r="K1471" t="s">
        <v>19</v>
      </c>
      <c r="L1471" t="s">
        <v>23</v>
      </c>
      <c r="M1471" s="20">
        <f>VLOOKUP(Table3[[#This Row],[Condition]],$O$8:$P$28,2)</f>
        <v>11</v>
      </c>
      <c r="N1471" s="10"/>
      <c r="O1471" s="10"/>
    </row>
    <row r="1472" spans="1:15">
      <c r="A1472" s="4">
        <v>43739.208333333336</v>
      </c>
      <c r="B1472">
        <v>1</v>
      </c>
      <c r="C1472">
        <v>5</v>
      </c>
      <c r="D1472">
        <v>69</v>
      </c>
      <c r="E1472" t="s">
        <v>140</v>
      </c>
      <c r="F1472" t="s">
        <v>136</v>
      </c>
      <c r="G1472" t="s">
        <v>29</v>
      </c>
      <c r="H1472" t="s">
        <v>62</v>
      </c>
      <c r="I1472" t="s">
        <v>17</v>
      </c>
      <c r="J1472" t="s">
        <v>199</v>
      </c>
      <c r="K1472" t="s">
        <v>19</v>
      </c>
      <c r="L1472" t="s">
        <v>20</v>
      </c>
      <c r="M1472" s="20">
        <f>VLOOKUP(Table3[[#This Row],[Condition]],$O$8:$P$28,2)</f>
        <v>13</v>
      </c>
      <c r="N1472" s="10"/>
      <c r="O1472" s="10"/>
    </row>
    <row r="1473" spans="1:15">
      <c r="A1473" s="4">
        <v>43739.25</v>
      </c>
      <c r="B1473">
        <v>1</v>
      </c>
      <c r="C1473">
        <v>6</v>
      </c>
      <c r="D1473">
        <v>70</v>
      </c>
      <c r="E1473" t="s">
        <v>140</v>
      </c>
      <c r="F1473" t="s">
        <v>77</v>
      </c>
      <c r="G1473" t="s">
        <v>29</v>
      </c>
      <c r="H1473" t="s">
        <v>62</v>
      </c>
      <c r="I1473" t="s">
        <v>17</v>
      </c>
      <c r="J1473" t="s">
        <v>199</v>
      </c>
      <c r="K1473" t="s">
        <v>19</v>
      </c>
      <c r="L1473" t="s">
        <v>36</v>
      </c>
      <c r="M1473" s="20">
        <f>VLOOKUP(Table3[[#This Row],[Condition]],$O$8:$P$28,2)</f>
        <v>21</v>
      </c>
      <c r="N1473" s="10"/>
      <c r="O1473" s="10"/>
    </row>
    <row r="1474" spans="1:15">
      <c r="A1474" s="4">
        <v>43739.291666666664</v>
      </c>
      <c r="B1474">
        <v>1</v>
      </c>
      <c r="C1474">
        <v>7</v>
      </c>
      <c r="D1474">
        <v>72</v>
      </c>
      <c r="E1474" t="s">
        <v>60</v>
      </c>
      <c r="F1474" t="s">
        <v>134</v>
      </c>
      <c r="G1474" t="s">
        <v>15</v>
      </c>
      <c r="H1474" t="s">
        <v>62</v>
      </c>
      <c r="I1474" t="s">
        <v>17</v>
      </c>
      <c r="J1474" t="s">
        <v>199</v>
      </c>
      <c r="K1474" t="s">
        <v>19</v>
      </c>
      <c r="L1474" t="s">
        <v>36</v>
      </c>
      <c r="M1474" s="20">
        <f>VLOOKUP(Table3[[#This Row],[Condition]],$O$8:$P$28,2)</f>
        <v>21</v>
      </c>
      <c r="N1474" s="10"/>
      <c r="O1474" s="10"/>
    </row>
    <row r="1475" spans="1:15">
      <c r="A1475" s="4">
        <v>43739.333333333336</v>
      </c>
      <c r="B1475">
        <v>1</v>
      </c>
      <c r="C1475">
        <v>8</v>
      </c>
      <c r="D1475">
        <v>75</v>
      </c>
      <c r="E1475" t="s">
        <v>60</v>
      </c>
      <c r="F1475" t="s">
        <v>40</v>
      </c>
      <c r="G1475" t="s">
        <v>29</v>
      </c>
      <c r="H1475" t="s">
        <v>62</v>
      </c>
      <c r="I1475" t="s">
        <v>17</v>
      </c>
      <c r="J1475" t="s">
        <v>199</v>
      </c>
      <c r="K1475" t="s">
        <v>19</v>
      </c>
      <c r="L1475" t="s">
        <v>36</v>
      </c>
      <c r="M1475" s="20">
        <f>VLOOKUP(Table3[[#This Row],[Condition]],$O$8:$P$28,2)</f>
        <v>21</v>
      </c>
      <c r="N1475" s="10"/>
      <c r="O1475" s="10"/>
    </row>
    <row r="1476" spans="1:15">
      <c r="A1476" s="4">
        <v>43739.375</v>
      </c>
      <c r="B1476">
        <v>1</v>
      </c>
      <c r="C1476">
        <v>9</v>
      </c>
      <c r="D1476">
        <v>76</v>
      </c>
      <c r="E1476" t="s">
        <v>58</v>
      </c>
      <c r="F1476" t="s">
        <v>97</v>
      </c>
      <c r="G1476" t="s">
        <v>15</v>
      </c>
      <c r="H1476" t="s">
        <v>52</v>
      </c>
      <c r="I1476" t="s">
        <v>17</v>
      </c>
      <c r="J1476" t="s">
        <v>88</v>
      </c>
      <c r="K1476" t="s">
        <v>19</v>
      </c>
      <c r="L1476" t="s">
        <v>20</v>
      </c>
      <c r="M1476" s="20">
        <f>VLOOKUP(Table3[[#This Row],[Condition]],$O$8:$P$28,2)</f>
        <v>13</v>
      </c>
      <c r="N1476" s="10"/>
      <c r="O1476" s="10"/>
    </row>
    <row r="1477" spans="1:15">
      <c r="A1477" s="4">
        <v>43739.416666666664</v>
      </c>
      <c r="B1477">
        <v>1</v>
      </c>
      <c r="C1477">
        <v>10</v>
      </c>
      <c r="D1477">
        <v>79</v>
      </c>
      <c r="E1477" t="s">
        <v>53</v>
      </c>
      <c r="F1477" t="s">
        <v>67</v>
      </c>
      <c r="G1477" t="s">
        <v>75</v>
      </c>
      <c r="H1477" t="s">
        <v>65</v>
      </c>
      <c r="I1477" t="s">
        <v>17</v>
      </c>
      <c r="J1477" t="s">
        <v>83</v>
      </c>
      <c r="K1477" t="s">
        <v>19</v>
      </c>
      <c r="L1477" t="s">
        <v>36</v>
      </c>
      <c r="M1477" s="20">
        <f>VLOOKUP(Table3[[#This Row],[Condition]],$O$8:$P$28,2)</f>
        <v>21</v>
      </c>
      <c r="N1477" s="10"/>
      <c r="O1477" s="10"/>
    </row>
    <row r="1478" spans="1:15">
      <c r="A1478" s="4">
        <v>43739.458333333336</v>
      </c>
      <c r="B1478">
        <v>1</v>
      </c>
      <c r="C1478">
        <v>11</v>
      </c>
      <c r="D1478">
        <v>81</v>
      </c>
      <c r="E1478" t="s">
        <v>32</v>
      </c>
      <c r="F1478" t="s">
        <v>67</v>
      </c>
      <c r="G1478" t="s">
        <v>68</v>
      </c>
      <c r="H1478" t="s">
        <v>82</v>
      </c>
      <c r="I1478" t="s">
        <v>17</v>
      </c>
      <c r="J1478" t="s">
        <v>42</v>
      </c>
      <c r="K1478" t="s">
        <v>19</v>
      </c>
      <c r="L1478" t="s">
        <v>36</v>
      </c>
      <c r="M1478" s="20">
        <f>VLOOKUP(Table3[[#This Row],[Condition]],$O$8:$P$28,2)</f>
        <v>21</v>
      </c>
      <c r="N1478" s="10"/>
      <c r="O1478" s="10"/>
    </row>
    <row r="1479" spans="1:15">
      <c r="A1479" s="4">
        <v>43739.5</v>
      </c>
      <c r="B1479">
        <v>1</v>
      </c>
      <c r="C1479">
        <v>12</v>
      </c>
      <c r="D1479">
        <v>84</v>
      </c>
      <c r="E1479" t="s">
        <v>32</v>
      </c>
      <c r="F1479" t="s">
        <v>133</v>
      </c>
      <c r="G1479" t="s">
        <v>75</v>
      </c>
      <c r="H1479" t="s">
        <v>45</v>
      </c>
      <c r="I1479" t="s">
        <v>17</v>
      </c>
      <c r="J1479" t="s">
        <v>35</v>
      </c>
      <c r="K1479" t="s">
        <v>19</v>
      </c>
      <c r="L1479" t="s">
        <v>36</v>
      </c>
      <c r="M1479" s="20">
        <f>VLOOKUP(Table3[[#This Row],[Condition]],$O$8:$P$28,2)</f>
        <v>21</v>
      </c>
      <c r="N1479" s="10"/>
      <c r="O1479" s="10"/>
    </row>
    <row r="1480" spans="1:15">
      <c r="A1480" s="4">
        <v>43739.541666666664</v>
      </c>
      <c r="B1480">
        <v>1</v>
      </c>
      <c r="C1480">
        <v>13</v>
      </c>
      <c r="D1480">
        <v>85</v>
      </c>
      <c r="E1480" t="s">
        <v>13</v>
      </c>
      <c r="F1480" t="s">
        <v>116</v>
      </c>
      <c r="G1480" t="s">
        <v>75</v>
      </c>
      <c r="H1480" t="s">
        <v>52</v>
      </c>
      <c r="I1480" t="s">
        <v>17</v>
      </c>
      <c r="J1480" t="s">
        <v>100</v>
      </c>
      <c r="K1480" t="s">
        <v>19</v>
      </c>
      <c r="L1480" t="s">
        <v>36</v>
      </c>
      <c r="M1480" s="20">
        <f>VLOOKUP(Table3[[#This Row],[Condition]],$O$8:$P$28,2)</f>
        <v>21</v>
      </c>
      <c r="N1480" s="10"/>
      <c r="O1480" s="10"/>
    </row>
    <row r="1481" spans="1:15">
      <c r="A1481" s="4">
        <v>43739.583333333336</v>
      </c>
      <c r="B1481">
        <v>1</v>
      </c>
      <c r="C1481">
        <v>14</v>
      </c>
      <c r="D1481">
        <v>86</v>
      </c>
      <c r="E1481" t="s">
        <v>13</v>
      </c>
      <c r="F1481" t="s">
        <v>96</v>
      </c>
      <c r="G1481" t="s">
        <v>29</v>
      </c>
      <c r="H1481" t="s">
        <v>62</v>
      </c>
      <c r="I1481" t="s">
        <v>17</v>
      </c>
      <c r="J1481" t="s">
        <v>102</v>
      </c>
      <c r="K1481" t="s">
        <v>19</v>
      </c>
      <c r="L1481" t="s">
        <v>36</v>
      </c>
      <c r="M1481" s="20">
        <f>VLOOKUP(Table3[[#This Row],[Condition]],$O$8:$P$28,2)</f>
        <v>21</v>
      </c>
      <c r="N1481" s="10"/>
      <c r="O1481" s="10"/>
    </row>
    <row r="1482" spans="1:15">
      <c r="A1482" s="4">
        <v>43739.625</v>
      </c>
      <c r="B1482">
        <v>1</v>
      </c>
      <c r="C1482">
        <v>15</v>
      </c>
      <c r="D1482">
        <v>85</v>
      </c>
      <c r="E1482" t="s">
        <v>76</v>
      </c>
      <c r="F1482" t="s">
        <v>109</v>
      </c>
      <c r="G1482" t="s">
        <v>75</v>
      </c>
      <c r="H1482" t="s">
        <v>45</v>
      </c>
      <c r="I1482" t="s">
        <v>17</v>
      </c>
      <c r="J1482" t="s">
        <v>103</v>
      </c>
      <c r="K1482" t="s">
        <v>19</v>
      </c>
      <c r="L1482" t="s">
        <v>36</v>
      </c>
      <c r="M1482" s="20">
        <f>VLOOKUP(Table3[[#This Row],[Condition]],$O$8:$P$28,2)</f>
        <v>21</v>
      </c>
      <c r="N1482" s="10"/>
      <c r="O1482" s="10"/>
    </row>
    <row r="1483" spans="1:15">
      <c r="A1483" s="4">
        <v>43739.666666666664</v>
      </c>
      <c r="B1483">
        <v>1</v>
      </c>
      <c r="C1483">
        <v>16</v>
      </c>
      <c r="D1483">
        <v>86</v>
      </c>
      <c r="E1483" t="s">
        <v>13</v>
      </c>
      <c r="F1483" t="s">
        <v>96</v>
      </c>
      <c r="G1483" t="s">
        <v>29</v>
      </c>
      <c r="H1483" t="s">
        <v>82</v>
      </c>
      <c r="I1483" t="s">
        <v>17</v>
      </c>
      <c r="J1483" t="s">
        <v>181</v>
      </c>
      <c r="K1483" t="s">
        <v>19</v>
      </c>
      <c r="L1483" t="s">
        <v>36</v>
      </c>
      <c r="M1483" s="20">
        <f>VLOOKUP(Table3[[#This Row],[Condition]],$O$8:$P$28,2)</f>
        <v>21</v>
      </c>
      <c r="N1483" s="10"/>
      <c r="O1483" s="10"/>
    </row>
    <row r="1484" spans="1:15">
      <c r="A1484" s="4">
        <v>43739.708333333336</v>
      </c>
      <c r="B1484">
        <v>1</v>
      </c>
      <c r="C1484">
        <v>17</v>
      </c>
      <c r="D1484">
        <v>83</v>
      </c>
      <c r="E1484" t="s">
        <v>13</v>
      </c>
      <c r="F1484" t="s">
        <v>43</v>
      </c>
      <c r="G1484" t="s">
        <v>75</v>
      </c>
      <c r="H1484" t="s">
        <v>49</v>
      </c>
      <c r="I1484" t="s">
        <v>17</v>
      </c>
      <c r="J1484" t="s">
        <v>181</v>
      </c>
      <c r="K1484" t="s">
        <v>19</v>
      </c>
      <c r="L1484" t="s">
        <v>30</v>
      </c>
      <c r="M1484" s="20">
        <f>VLOOKUP(Table3[[#This Row],[Condition]],$O$8:$P$28,2)</f>
        <v>17</v>
      </c>
      <c r="N1484" s="10"/>
      <c r="O1484" s="10"/>
    </row>
    <row r="1485" spans="1:15">
      <c r="A1485" s="4">
        <v>43739.75</v>
      </c>
      <c r="B1485">
        <v>1</v>
      </c>
      <c r="C1485">
        <v>18</v>
      </c>
      <c r="D1485">
        <v>80</v>
      </c>
      <c r="E1485" t="s">
        <v>81</v>
      </c>
      <c r="F1485" t="s">
        <v>74</v>
      </c>
      <c r="G1485" t="s">
        <v>75</v>
      </c>
      <c r="H1485" t="s">
        <v>52</v>
      </c>
      <c r="I1485" t="s">
        <v>17</v>
      </c>
      <c r="J1485" t="s">
        <v>128</v>
      </c>
      <c r="K1485" t="s">
        <v>19</v>
      </c>
      <c r="L1485" t="s">
        <v>30</v>
      </c>
      <c r="M1485" s="20">
        <f>VLOOKUP(Table3[[#This Row],[Condition]],$O$8:$P$28,2)</f>
        <v>17</v>
      </c>
      <c r="N1485" s="10"/>
      <c r="O1485" s="10"/>
    </row>
    <row r="1486" spans="1:15">
      <c r="A1486" s="4">
        <v>43739.791666666664</v>
      </c>
      <c r="B1486">
        <v>1</v>
      </c>
      <c r="C1486">
        <v>19</v>
      </c>
      <c r="D1486">
        <v>79</v>
      </c>
      <c r="E1486" t="s">
        <v>31</v>
      </c>
      <c r="F1486" t="s">
        <v>149</v>
      </c>
      <c r="G1486" t="s">
        <v>75</v>
      </c>
      <c r="H1486" t="s">
        <v>62</v>
      </c>
      <c r="I1486" t="s">
        <v>17</v>
      </c>
      <c r="J1486" t="s">
        <v>181</v>
      </c>
      <c r="K1486" t="s">
        <v>19</v>
      </c>
      <c r="L1486" t="s">
        <v>30</v>
      </c>
      <c r="M1486" s="20">
        <f>VLOOKUP(Table3[[#This Row],[Condition]],$O$8:$P$28,2)</f>
        <v>17</v>
      </c>
      <c r="N1486" s="10"/>
      <c r="O1486" s="10"/>
    </row>
    <row r="1487" spans="1:15">
      <c r="A1487" s="4">
        <v>43739.833333333336</v>
      </c>
      <c r="B1487">
        <v>1</v>
      </c>
      <c r="C1487">
        <v>20</v>
      </c>
      <c r="D1487">
        <v>78</v>
      </c>
      <c r="E1487" t="s">
        <v>31</v>
      </c>
      <c r="F1487" t="s">
        <v>79</v>
      </c>
      <c r="G1487" t="s">
        <v>75</v>
      </c>
      <c r="H1487" t="s">
        <v>52</v>
      </c>
      <c r="I1487" t="s">
        <v>17</v>
      </c>
      <c r="J1487" t="s">
        <v>181</v>
      </c>
      <c r="K1487" t="s">
        <v>19</v>
      </c>
      <c r="L1487" t="s">
        <v>20</v>
      </c>
      <c r="M1487" s="20">
        <f>VLOOKUP(Table3[[#This Row],[Condition]],$O$8:$P$28,2)</f>
        <v>13</v>
      </c>
      <c r="N1487" s="10"/>
      <c r="O1487" s="10"/>
    </row>
    <row r="1488" spans="1:15">
      <c r="A1488" s="4">
        <v>43739.875</v>
      </c>
      <c r="B1488">
        <v>1</v>
      </c>
      <c r="C1488">
        <v>21</v>
      </c>
      <c r="D1488">
        <v>77</v>
      </c>
      <c r="E1488" t="s">
        <v>76</v>
      </c>
      <c r="F1488" t="s">
        <v>77</v>
      </c>
      <c r="G1488" t="s">
        <v>75</v>
      </c>
      <c r="H1488" t="s">
        <v>16</v>
      </c>
      <c r="I1488" t="s">
        <v>17</v>
      </c>
      <c r="J1488" t="s">
        <v>128</v>
      </c>
      <c r="K1488" t="s">
        <v>19</v>
      </c>
      <c r="L1488" t="s">
        <v>20</v>
      </c>
      <c r="M1488" s="20">
        <f>VLOOKUP(Table3[[#This Row],[Condition]],$O$8:$P$28,2)</f>
        <v>13</v>
      </c>
      <c r="N1488" s="10"/>
      <c r="O1488" s="10"/>
    </row>
    <row r="1489" spans="1:15">
      <c r="A1489" s="4">
        <v>43739.916666666664</v>
      </c>
      <c r="B1489">
        <v>1</v>
      </c>
      <c r="C1489">
        <v>22</v>
      </c>
      <c r="D1489">
        <v>76</v>
      </c>
      <c r="E1489" t="s">
        <v>76</v>
      </c>
      <c r="F1489" t="s">
        <v>79</v>
      </c>
      <c r="G1489" t="s">
        <v>75</v>
      </c>
      <c r="H1489" t="s">
        <v>62</v>
      </c>
      <c r="I1489" t="s">
        <v>17</v>
      </c>
      <c r="J1489" t="s">
        <v>180</v>
      </c>
      <c r="K1489" t="s">
        <v>19</v>
      </c>
      <c r="L1489" t="s">
        <v>20</v>
      </c>
      <c r="M1489" s="20">
        <f>VLOOKUP(Table3[[#This Row],[Condition]],$O$8:$P$28,2)</f>
        <v>13</v>
      </c>
      <c r="N1489" s="10"/>
      <c r="O1489" s="10"/>
    </row>
    <row r="1490" spans="1:15">
      <c r="A1490" s="4">
        <v>43739.958333333336</v>
      </c>
      <c r="B1490">
        <v>1</v>
      </c>
      <c r="C1490">
        <v>23</v>
      </c>
      <c r="D1490">
        <v>76</v>
      </c>
      <c r="E1490" t="s">
        <v>13</v>
      </c>
      <c r="F1490" t="s">
        <v>77</v>
      </c>
      <c r="G1490" t="s">
        <v>75</v>
      </c>
      <c r="H1490" t="s">
        <v>52</v>
      </c>
      <c r="I1490" t="s">
        <v>17</v>
      </c>
      <c r="J1490" t="s">
        <v>113</v>
      </c>
      <c r="K1490" t="s">
        <v>19</v>
      </c>
      <c r="L1490" t="s">
        <v>20</v>
      </c>
      <c r="M1490" s="20">
        <f>VLOOKUP(Table3[[#This Row],[Condition]],$O$8:$P$28,2)</f>
        <v>13</v>
      </c>
      <c r="N1490" s="10"/>
      <c r="O1490" s="10"/>
    </row>
    <row r="1491" spans="1:15">
      <c r="A1491" s="4">
        <v>43740</v>
      </c>
      <c r="B1491">
        <v>2</v>
      </c>
      <c r="C1491">
        <v>0</v>
      </c>
      <c r="D1491">
        <v>75</v>
      </c>
      <c r="E1491" t="s">
        <v>13</v>
      </c>
      <c r="F1491" t="s">
        <v>79</v>
      </c>
      <c r="G1491" t="s">
        <v>75</v>
      </c>
      <c r="H1491" t="s">
        <v>62</v>
      </c>
      <c r="I1491" t="s">
        <v>17</v>
      </c>
      <c r="J1491" t="s">
        <v>106</v>
      </c>
      <c r="K1491" t="s">
        <v>19</v>
      </c>
      <c r="L1491" t="s">
        <v>20</v>
      </c>
      <c r="M1491" s="20">
        <f>VLOOKUP(Table3[[#This Row],[Condition]],$O$8:$P$28,2)</f>
        <v>13</v>
      </c>
      <c r="N1491" s="10"/>
      <c r="O1491" s="10"/>
    </row>
    <row r="1492" spans="1:15">
      <c r="A1492" s="4">
        <v>43740.041666666664</v>
      </c>
      <c r="B1492">
        <v>2</v>
      </c>
      <c r="C1492">
        <v>1</v>
      </c>
      <c r="D1492">
        <v>75</v>
      </c>
      <c r="E1492" t="s">
        <v>76</v>
      </c>
      <c r="F1492" t="s">
        <v>14</v>
      </c>
      <c r="G1492" t="s">
        <v>75</v>
      </c>
      <c r="H1492" t="s">
        <v>49</v>
      </c>
      <c r="I1492" t="s">
        <v>17</v>
      </c>
      <c r="J1492" t="s">
        <v>107</v>
      </c>
      <c r="K1492" t="s">
        <v>19</v>
      </c>
      <c r="L1492" t="s">
        <v>20</v>
      </c>
      <c r="M1492" s="20">
        <f>VLOOKUP(Table3[[#This Row],[Condition]],$O$8:$P$28,2)</f>
        <v>13</v>
      </c>
      <c r="N1492" s="10"/>
      <c r="O1492" s="10"/>
    </row>
    <row r="1493" spans="1:15">
      <c r="A1493" s="4">
        <v>43740.083333333336</v>
      </c>
      <c r="B1493">
        <v>2</v>
      </c>
      <c r="C1493">
        <v>2</v>
      </c>
      <c r="D1493">
        <v>74</v>
      </c>
      <c r="E1493" t="s">
        <v>76</v>
      </c>
      <c r="F1493" t="s">
        <v>98</v>
      </c>
      <c r="G1493" t="s">
        <v>75</v>
      </c>
      <c r="H1493" t="s">
        <v>52</v>
      </c>
      <c r="I1493" t="s">
        <v>17</v>
      </c>
      <c r="J1493" t="s">
        <v>108</v>
      </c>
      <c r="K1493" t="s">
        <v>19</v>
      </c>
      <c r="L1493" t="s">
        <v>20</v>
      </c>
      <c r="M1493" s="20">
        <f>VLOOKUP(Table3[[#This Row],[Condition]],$O$8:$P$28,2)</f>
        <v>13</v>
      </c>
      <c r="N1493" s="10"/>
      <c r="O1493" s="10"/>
    </row>
    <row r="1494" spans="1:15">
      <c r="A1494" s="4">
        <v>43740.125</v>
      </c>
      <c r="B1494">
        <v>2</v>
      </c>
      <c r="C1494">
        <v>3</v>
      </c>
      <c r="D1494">
        <v>74</v>
      </c>
      <c r="E1494" t="s">
        <v>76</v>
      </c>
      <c r="F1494" t="s">
        <v>98</v>
      </c>
      <c r="G1494" t="s">
        <v>29</v>
      </c>
      <c r="H1494" t="s">
        <v>16</v>
      </c>
      <c r="I1494" t="s">
        <v>17</v>
      </c>
      <c r="J1494" t="s">
        <v>107</v>
      </c>
      <c r="K1494" t="s">
        <v>19</v>
      </c>
      <c r="L1494" t="s">
        <v>20</v>
      </c>
      <c r="M1494" s="20">
        <f>VLOOKUP(Table3[[#This Row],[Condition]],$O$8:$P$28,2)</f>
        <v>13</v>
      </c>
      <c r="N1494" s="10"/>
      <c r="O1494" s="10"/>
    </row>
    <row r="1495" spans="1:15">
      <c r="A1495" s="4">
        <v>43740.166666666664</v>
      </c>
      <c r="B1495">
        <v>2</v>
      </c>
      <c r="C1495">
        <v>4</v>
      </c>
      <c r="D1495">
        <v>73</v>
      </c>
      <c r="E1495" t="s">
        <v>76</v>
      </c>
      <c r="F1495" t="s">
        <v>28</v>
      </c>
      <c r="G1495" t="s">
        <v>29</v>
      </c>
      <c r="H1495" t="s">
        <v>26</v>
      </c>
      <c r="I1495" t="s">
        <v>17</v>
      </c>
      <c r="J1495" t="s">
        <v>107</v>
      </c>
      <c r="K1495" t="s">
        <v>19</v>
      </c>
      <c r="L1495" t="s">
        <v>20</v>
      </c>
      <c r="M1495" s="20">
        <f>VLOOKUP(Table3[[#This Row],[Condition]],$O$8:$P$28,2)</f>
        <v>13</v>
      </c>
      <c r="N1495" s="10"/>
      <c r="O1495" s="10"/>
    </row>
    <row r="1496" spans="1:15">
      <c r="A1496" s="4">
        <v>43740.208333333336</v>
      </c>
      <c r="B1496">
        <v>2</v>
      </c>
      <c r="C1496">
        <v>5</v>
      </c>
      <c r="D1496">
        <v>73</v>
      </c>
      <c r="E1496" t="s">
        <v>76</v>
      </c>
      <c r="F1496" t="s">
        <v>28</v>
      </c>
      <c r="G1496" t="s">
        <v>75</v>
      </c>
      <c r="H1496" t="s">
        <v>16</v>
      </c>
      <c r="I1496" t="s">
        <v>17</v>
      </c>
      <c r="J1496" t="s">
        <v>106</v>
      </c>
      <c r="K1496" t="s">
        <v>19</v>
      </c>
      <c r="L1496" t="s">
        <v>20</v>
      </c>
      <c r="M1496" s="20">
        <f>VLOOKUP(Table3[[#This Row],[Condition]],$O$8:$P$28,2)</f>
        <v>13</v>
      </c>
      <c r="N1496" s="10"/>
      <c r="O1496" s="10"/>
    </row>
    <row r="1497" spans="1:15">
      <c r="A1497" s="4">
        <v>43740.25</v>
      </c>
      <c r="B1497">
        <v>2</v>
      </c>
      <c r="C1497">
        <v>6</v>
      </c>
      <c r="D1497">
        <v>74</v>
      </c>
      <c r="E1497" t="s">
        <v>31</v>
      </c>
      <c r="F1497" t="s">
        <v>101</v>
      </c>
      <c r="G1497" t="s">
        <v>75</v>
      </c>
      <c r="H1497" t="s">
        <v>62</v>
      </c>
      <c r="I1497" t="s">
        <v>17</v>
      </c>
      <c r="J1497" t="s">
        <v>106</v>
      </c>
      <c r="K1497" t="s">
        <v>19</v>
      </c>
      <c r="L1497" t="s">
        <v>20</v>
      </c>
      <c r="M1497" s="20">
        <f>VLOOKUP(Table3[[#This Row],[Condition]],$O$8:$P$28,2)</f>
        <v>13</v>
      </c>
      <c r="N1497" s="10"/>
      <c r="O1497" s="10"/>
    </row>
    <row r="1498" spans="1:15">
      <c r="A1498" s="4">
        <v>43740.291666666664</v>
      </c>
      <c r="B1498">
        <v>2</v>
      </c>
      <c r="C1498">
        <v>7</v>
      </c>
      <c r="D1498">
        <v>76</v>
      </c>
      <c r="E1498" t="s">
        <v>31</v>
      </c>
      <c r="F1498" t="s">
        <v>98</v>
      </c>
      <c r="G1498" t="s">
        <v>75</v>
      </c>
      <c r="H1498" t="s">
        <v>16</v>
      </c>
      <c r="I1498" t="s">
        <v>17</v>
      </c>
      <c r="J1498" t="s">
        <v>113</v>
      </c>
      <c r="K1498" t="s">
        <v>19</v>
      </c>
      <c r="L1498" t="s">
        <v>20</v>
      </c>
      <c r="M1498" s="20">
        <f>VLOOKUP(Table3[[#This Row],[Condition]],$O$8:$P$28,2)</f>
        <v>13</v>
      </c>
      <c r="N1498" s="10"/>
      <c r="O1498" s="10"/>
    </row>
    <row r="1499" spans="1:15">
      <c r="A1499" s="4">
        <v>43740.333333333336</v>
      </c>
      <c r="B1499">
        <v>2</v>
      </c>
      <c r="C1499">
        <v>8</v>
      </c>
      <c r="D1499">
        <v>78</v>
      </c>
      <c r="E1499" t="s">
        <v>31</v>
      </c>
      <c r="F1499" t="s">
        <v>79</v>
      </c>
      <c r="G1499" t="s">
        <v>68</v>
      </c>
      <c r="H1499" t="s">
        <v>49</v>
      </c>
      <c r="I1499" t="s">
        <v>17</v>
      </c>
      <c r="J1499" t="s">
        <v>106</v>
      </c>
      <c r="K1499" t="s">
        <v>19</v>
      </c>
      <c r="L1499" t="s">
        <v>30</v>
      </c>
      <c r="M1499" s="20">
        <f>VLOOKUP(Table3[[#This Row],[Condition]],$O$8:$P$28,2)</f>
        <v>17</v>
      </c>
      <c r="N1499" s="10"/>
      <c r="O1499" s="10"/>
    </row>
    <row r="1500" spans="1:15">
      <c r="A1500" s="4">
        <v>43740.375</v>
      </c>
      <c r="B1500">
        <v>2</v>
      </c>
      <c r="C1500">
        <v>9</v>
      </c>
      <c r="D1500">
        <v>83</v>
      </c>
      <c r="E1500" t="s">
        <v>27</v>
      </c>
      <c r="F1500" t="s">
        <v>72</v>
      </c>
      <c r="G1500" t="s">
        <v>75</v>
      </c>
      <c r="H1500" t="s">
        <v>52</v>
      </c>
      <c r="I1500" t="s">
        <v>17</v>
      </c>
      <c r="J1500" t="s">
        <v>107</v>
      </c>
      <c r="K1500" t="s">
        <v>19</v>
      </c>
      <c r="L1500" t="s">
        <v>30</v>
      </c>
      <c r="M1500" s="20">
        <f>VLOOKUP(Table3[[#This Row],[Condition]],$O$8:$P$28,2)</f>
        <v>17</v>
      </c>
      <c r="N1500" s="10"/>
      <c r="O1500" s="10"/>
    </row>
    <row r="1501" spans="1:15">
      <c r="A1501" s="4">
        <v>43740.416666666664</v>
      </c>
      <c r="B1501">
        <v>2</v>
      </c>
      <c r="C1501">
        <v>10</v>
      </c>
      <c r="D1501">
        <v>93</v>
      </c>
      <c r="E1501" t="s">
        <v>53</v>
      </c>
      <c r="F1501" t="s">
        <v>118</v>
      </c>
      <c r="G1501" t="s">
        <v>117</v>
      </c>
      <c r="H1501" t="s">
        <v>49</v>
      </c>
      <c r="I1501" t="s">
        <v>17</v>
      </c>
      <c r="J1501" t="s">
        <v>108</v>
      </c>
      <c r="K1501" t="s">
        <v>19</v>
      </c>
      <c r="L1501" t="s">
        <v>20</v>
      </c>
      <c r="M1501" s="20">
        <f>VLOOKUP(Table3[[#This Row],[Condition]],$O$8:$P$28,2)</f>
        <v>13</v>
      </c>
      <c r="N1501" s="10"/>
      <c r="O1501" s="10"/>
    </row>
    <row r="1502" spans="1:15">
      <c r="A1502" s="4">
        <v>43740.458333333336</v>
      </c>
      <c r="B1502">
        <v>2</v>
      </c>
      <c r="C1502">
        <v>11</v>
      </c>
      <c r="D1502">
        <v>96</v>
      </c>
      <c r="E1502" t="s">
        <v>60</v>
      </c>
      <c r="F1502" t="s">
        <v>167</v>
      </c>
      <c r="G1502" t="s">
        <v>39</v>
      </c>
      <c r="H1502" t="s">
        <v>62</v>
      </c>
      <c r="I1502" t="s">
        <v>17</v>
      </c>
      <c r="J1502" t="s">
        <v>135</v>
      </c>
      <c r="K1502" t="s">
        <v>19</v>
      </c>
      <c r="L1502" t="s">
        <v>30</v>
      </c>
      <c r="M1502" s="20">
        <f>VLOOKUP(Table3[[#This Row],[Condition]],$O$8:$P$28,2)</f>
        <v>17</v>
      </c>
      <c r="N1502" s="10"/>
      <c r="O1502" s="10"/>
    </row>
    <row r="1503" spans="1:15">
      <c r="A1503" s="4">
        <v>43740.5</v>
      </c>
      <c r="B1503">
        <v>2</v>
      </c>
      <c r="C1503">
        <v>12</v>
      </c>
      <c r="D1503">
        <v>96</v>
      </c>
      <c r="E1503" t="s">
        <v>140</v>
      </c>
      <c r="F1503" t="s">
        <v>165</v>
      </c>
      <c r="G1503" t="s">
        <v>39</v>
      </c>
      <c r="H1503" t="s">
        <v>94</v>
      </c>
      <c r="I1503" t="s">
        <v>147</v>
      </c>
      <c r="J1503" t="s">
        <v>137</v>
      </c>
      <c r="K1503" t="s">
        <v>19</v>
      </c>
      <c r="L1503" t="s">
        <v>20</v>
      </c>
      <c r="M1503" s="20">
        <f>VLOOKUP(Table3[[#This Row],[Condition]],$O$8:$P$28,2)</f>
        <v>13</v>
      </c>
      <c r="N1503" s="10"/>
      <c r="O1503" s="10"/>
    </row>
    <row r="1504" spans="1:15">
      <c r="A1504" s="4">
        <v>43740.541666666664</v>
      </c>
      <c r="B1504">
        <v>2</v>
      </c>
      <c r="C1504">
        <v>13</v>
      </c>
      <c r="D1504">
        <v>95</v>
      </c>
      <c r="E1504" t="s">
        <v>60</v>
      </c>
      <c r="F1504" t="s">
        <v>124</v>
      </c>
      <c r="G1504" t="s">
        <v>115</v>
      </c>
      <c r="H1504" t="s">
        <v>49</v>
      </c>
      <c r="I1504" t="s">
        <v>17</v>
      </c>
      <c r="J1504" t="s">
        <v>176</v>
      </c>
      <c r="K1504" t="s">
        <v>19</v>
      </c>
      <c r="L1504" t="s">
        <v>20</v>
      </c>
      <c r="M1504" s="20">
        <f>VLOOKUP(Table3[[#This Row],[Condition]],$O$8:$P$28,2)</f>
        <v>13</v>
      </c>
      <c r="N1504" s="10"/>
      <c r="O1504" s="10"/>
    </row>
    <row r="1505" spans="1:15">
      <c r="A1505" s="4">
        <v>43740.583333333336</v>
      </c>
      <c r="B1505">
        <v>2</v>
      </c>
      <c r="C1505">
        <v>14</v>
      </c>
      <c r="D1505">
        <v>97</v>
      </c>
      <c r="E1505" t="s">
        <v>140</v>
      </c>
      <c r="F1505" t="s">
        <v>241</v>
      </c>
      <c r="G1505" t="s">
        <v>21</v>
      </c>
      <c r="H1505" t="s">
        <v>45</v>
      </c>
      <c r="I1505" t="s">
        <v>17</v>
      </c>
      <c r="J1505" t="s">
        <v>148</v>
      </c>
      <c r="K1505" t="s">
        <v>19</v>
      </c>
      <c r="L1505" t="s">
        <v>30</v>
      </c>
      <c r="M1505" s="20">
        <f>VLOOKUP(Table3[[#This Row],[Condition]],$O$8:$P$28,2)</f>
        <v>17</v>
      </c>
      <c r="N1505" s="10"/>
      <c r="O1505" s="10"/>
    </row>
    <row r="1506" spans="1:15">
      <c r="A1506" s="4">
        <v>43740.625</v>
      </c>
      <c r="B1506">
        <v>2</v>
      </c>
      <c r="C1506">
        <v>15</v>
      </c>
      <c r="D1506">
        <v>95</v>
      </c>
      <c r="E1506" t="s">
        <v>60</v>
      </c>
      <c r="F1506" t="s">
        <v>124</v>
      </c>
      <c r="G1506" t="s">
        <v>39</v>
      </c>
      <c r="H1506" t="s">
        <v>65</v>
      </c>
      <c r="I1506" t="s">
        <v>145</v>
      </c>
      <c r="J1506" t="s">
        <v>146</v>
      </c>
      <c r="K1506" t="s">
        <v>19</v>
      </c>
      <c r="L1506" t="s">
        <v>20</v>
      </c>
      <c r="M1506" s="20">
        <f>VLOOKUP(Table3[[#This Row],[Condition]],$O$8:$P$28,2)</f>
        <v>13</v>
      </c>
      <c r="N1506" s="10"/>
      <c r="O1506" s="10"/>
    </row>
    <row r="1507" spans="1:15">
      <c r="A1507" s="4">
        <v>43740.666666666664</v>
      </c>
      <c r="B1507">
        <v>2</v>
      </c>
      <c r="C1507">
        <v>16</v>
      </c>
      <c r="D1507">
        <v>95</v>
      </c>
      <c r="E1507" t="s">
        <v>58</v>
      </c>
      <c r="F1507" t="s">
        <v>125</v>
      </c>
      <c r="G1507" t="s">
        <v>21</v>
      </c>
      <c r="H1507" t="s">
        <v>65</v>
      </c>
      <c r="I1507" t="s">
        <v>17</v>
      </c>
      <c r="J1507" t="s">
        <v>139</v>
      </c>
      <c r="K1507" t="s">
        <v>19</v>
      </c>
      <c r="L1507" t="s">
        <v>20</v>
      </c>
      <c r="M1507" s="20">
        <f>VLOOKUP(Table3[[#This Row],[Condition]],$O$8:$P$28,2)</f>
        <v>13</v>
      </c>
      <c r="N1507" s="10"/>
      <c r="O1507" s="10"/>
    </row>
    <row r="1508" spans="1:15">
      <c r="A1508" s="4">
        <v>43740.708333333336</v>
      </c>
      <c r="B1508">
        <v>2</v>
      </c>
      <c r="C1508">
        <v>17</v>
      </c>
      <c r="D1508">
        <v>91</v>
      </c>
      <c r="E1508" t="s">
        <v>58</v>
      </c>
      <c r="F1508" t="s">
        <v>119</v>
      </c>
      <c r="G1508" t="s">
        <v>15</v>
      </c>
      <c r="H1508" t="s">
        <v>52</v>
      </c>
      <c r="I1508" t="s">
        <v>17</v>
      </c>
      <c r="J1508" t="s">
        <v>148</v>
      </c>
      <c r="K1508" t="s">
        <v>19</v>
      </c>
      <c r="L1508" t="s">
        <v>20</v>
      </c>
      <c r="M1508" s="20">
        <f>VLOOKUP(Table3[[#This Row],[Condition]],$O$8:$P$28,2)</f>
        <v>13</v>
      </c>
      <c r="N1508" s="10"/>
      <c r="O1508" s="10"/>
    </row>
    <row r="1509" spans="1:15">
      <c r="A1509" s="4">
        <v>43740.75</v>
      </c>
      <c r="B1509">
        <v>2</v>
      </c>
      <c r="C1509">
        <v>18</v>
      </c>
      <c r="D1509">
        <v>90</v>
      </c>
      <c r="E1509" t="s">
        <v>53</v>
      </c>
      <c r="F1509" t="s">
        <v>56</v>
      </c>
      <c r="G1509" t="s">
        <v>21</v>
      </c>
      <c r="H1509" t="s">
        <v>16</v>
      </c>
      <c r="I1509" t="s">
        <v>17</v>
      </c>
      <c r="J1509" t="s">
        <v>176</v>
      </c>
      <c r="K1509" t="s">
        <v>19</v>
      </c>
      <c r="L1509" t="s">
        <v>30</v>
      </c>
      <c r="M1509" s="20">
        <f>VLOOKUP(Table3[[#This Row],[Condition]],$O$8:$P$28,2)</f>
        <v>17</v>
      </c>
      <c r="N1509" s="10"/>
      <c r="O1509" s="10"/>
    </row>
    <row r="1510" spans="1:15">
      <c r="A1510" s="4">
        <v>43740.791666666664</v>
      </c>
      <c r="B1510">
        <v>2</v>
      </c>
      <c r="C1510">
        <v>19</v>
      </c>
      <c r="D1510">
        <v>88</v>
      </c>
      <c r="E1510" t="s">
        <v>50</v>
      </c>
      <c r="F1510" t="s">
        <v>130</v>
      </c>
      <c r="G1510" t="s">
        <v>21</v>
      </c>
      <c r="H1510" t="s">
        <v>62</v>
      </c>
      <c r="I1510" t="s">
        <v>17</v>
      </c>
      <c r="J1510" t="s">
        <v>137</v>
      </c>
      <c r="K1510" t="s">
        <v>19</v>
      </c>
      <c r="L1510" t="s">
        <v>20</v>
      </c>
      <c r="M1510" s="20">
        <f>VLOOKUP(Table3[[#This Row],[Condition]],$O$8:$P$28,2)</f>
        <v>13</v>
      </c>
      <c r="N1510" s="10"/>
      <c r="O1510" s="10"/>
    </row>
    <row r="1511" spans="1:15">
      <c r="A1511" s="4">
        <v>43740.833333333336</v>
      </c>
      <c r="B1511">
        <v>2</v>
      </c>
      <c r="C1511">
        <v>20</v>
      </c>
      <c r="D1511">
        <v>86</v>
      </c>
      <c r="E1511" t="s">
        <v>32</v>
      </c>
      <c r="F1511" t="s">
        <v>66</v>
      </c>
      <c r="G1511" t="s">
        <v>15</v>
      </c>
      <c r="H1511" t="s">
        <v>26</v>
      </c>
      <c r="I1511" t="s">
        <v>17</v>
      </c>
      <c r="J1511" t="s">
        <v>135</v>
      </c>
      <c r="K1511" t="s">
        <v>19</v>
      </c>
      <c r="L1511" t="s">
        <v>20</v>
      </c>
      <c r="M1511" s="20">
        <f>VLOOKUP(Table3[[#This Row],[Condition]],$O$8:$P$28,2)</f>
        <v>13</v>
      </c>
      <c r="N1511" s="10"/>
      <c r="O1511" s="10"/>
    </row>
    <row r="1512" spans="1:15">
      <c r="A1512" s="4">
        <v>43740.875</v>
      </c>
      <c r="B1512">
        <v>2</v>
      </c>
      <c r="C1512">
        <v>21</v>
      </c>
      <c r="D1512">
        <v>82</v>
      </c>
      <c r="E1512" t="s">
        <v>76</v>
      </c>
      <c r="F1512" t="s">
        <v>129</v>
      </c>
      <c r="G1512" t="s">
        <v>75</v>
      </c>
      <c r="H1512" t="s">
        <v>62</v>
      </c>
      <c r="I1512" t="s">
        <v>17</v>
      </c>
      <c r="J1512" t="s">
        <v>135</v>
      </c>
      <c r="K1512" t="s">
        <v>19</v>
      </c>
      <c r="L1512" t="s">
        <v>20</v>
      </c>
      <c r="M1512" s="20">
        <f>VLOOKUP(Table3[[#This Row],[Condition]],$O$8:$P$28,2)</f>
        <v>13</v>
      </c>
      <c r="N1512" s="10"/>
      <c r="O1512" s="10"/>
    </row>
    <row r="1513" spans="1:15">
      <c r="A1513" s="4">
        <v>43740.916666666664</v>
      </c>
      <c r="B1513">
        <v>2</v>
      </c>
      <c r="C1513">
        <v>22</v>
      </c>
      <c r="D1513">
        <v>80</v>
      </c>
      <c r="E1513" t="s">
        <v>27</v>
      </c>
      <c r="F1513" t="s">
        <v>77</v>
      </c>
      <c r="G1513" t="s">
        <v>68</v>
      </c>
      <c r="H1513" t="s">
        <v>41</v>
      </c>
      <c r="I1513" t="s">
        <v>17</v>
      </c>
      <c r="J1513" t="s">
        <v>135</v>
      </c>
      <c r="K1513" t="s">
        <v>19</v>
      </c>
      <c r="L1513" t="s">
        <v>23</v>
      </c>
      <c r="M1513" s="20">
        <f>VLOOKUP(Table3[[#This Row],[Condition]],$O$8:$P$28,2)</f>
        <v>11</v>
      </c>
      <c r="N1513" s="10"/>
      <c r="O1513" s="10"/>
    </row>
    <row r="1514" spans="1:15">
      <c r="A1514" s="4">
        <v>43740.958333333336</v>
      </c>
      <c r="B1514">
        <v>2</v>
      </c>
      <c r="C1514">
        <v>23</v>
      </c>
      <c r="D1514">
        <v>81</v>
      </c>
      <c r="E1514" t="s">
        <v>76</v>
      </c>
      <c r="F1514" t="s">
        <v>97</v>
      </c>
      <c r="G1514" t="s">
        <v>29</v>
      </c>
      <c r="H1514" t="s">
        <v>26</v>
      </c>
      <c r="I1514" t="s">
        <v>17</v>
      </c>
      <c r="J1514" t="s">
        <v>135</v>
      </c>
      <c r="K1514" t="s">
        <v>19</v>
      </c>
      <c r="L1514" t="s">
        <v>23</v>
      </c>
      <c r="M1514" s="20">
        <f>VLOOKUP(Table3[[#This Row],[Condition]],$O$8:$P$28,2)</f>
        <v>11</v>
      </c>
      <c r="N1514" s="10"/>
      <c r="O1514" s="10"/>
    </row>
    <row r="1515" spans="1:15">
      <c r="A1515" s="4">
        <v>43741</v>
      </c>
      <c r="B1515">
        <v>3</v>
      </c>
      <c r="C1515">
        <v>0</v>
      </c>
      <c r="D1515">
        <v>80</v>
      </c>
      <c r="E1515" t="s">
        <v>27</v>
      </c>
      <c r="F1515" t="s">
        <v>77</v>
      </c>
      <c r="G1515" t="s">
        <v>75</v>
      </c>
      <c r="H1515" t="s">
        <v>26</v>
      </c>
      <c r="I1515" t="s">
        <v>17</v>
      </c>
      <c r="J1515" t="s">
        <v>135</v>
      </c>
      <c r="K1515" t="s">
        <v>19</v>
      </c>
      <c r="L1515" t="s">
        <v>23</v>
      </c>
      <c r="M1515" s="20">
        <f>VLOOKUP(Table3[[#This Row],[Condition]],$O$8:$P$28,2)</f>
        <v>11</v>
      </c>
      <c r="N1515" s="10"/>
      <c r="O1515" s="10"/>
    </row>
    <row r="1516" spans="1:15">
      <c r="A1516" s="4">
        <v>43741.041666666664</v>
      </c>
      <c r="B1516">
        <v>3</v>
      </c>
      <c r="C1516">
        <v>1</v>
      </c>
      <c r="D1516">
        <v>81</v>
      </c>
      <c r="E1516" t="s">
        <v>32</v>
      </c>
      <c r="F1516" t="s">
        <v>67</v>
      </c>
      <c r="G1516" t="s">
        <v>55</v>
      </c>
      <c r="H1516" t="s">
        <v>82</v>
      </c>
      <c r="I1516" t="s">
        <v>17</v>
      </c>
      <c r="J1516" t="s">
        <v>122</v>
      </c>
      <c r="K1516" t="s">
        <v>19</v>
      </c>
      <c r="L1516" t="s">
        <v>30</v>
      </c>
      <c r="M1516" s="20">
        <f>VLOOKUP(Table3[[#This Row],[Condition]],$O$8:$P$28,2)</f>
        <v>17</v>
      </c>
      <c r="N1516" s="10"/>
      <c r="O1516" s="10"/>
    </row>
    <row r="1517" spans="1:15">
      <c r="A1517" s="4">
        <v>43741.083333333336</v>
      </c>
      <c r="B1517">
        <v>3</v>
      </c>
      <c r="C1517">
        <v>2</v>
      </c>
      <c r="D1517">
        <v>79</v>
      </c>
      <c r="E1517" t="s">
        <v>13</v>
      </c>
      <c r="F1517" t="s">
        <v>72</v>
      </c>
      <c r="G1517" t="s">
        <v>55</v>
      </c>
      <c r="H1517" t="s">
        <v>49</v>
      </c>
      <c r="I1517" t="s">
        <v>17</v>
      </c>
      <c r="J1517" t="s">
        <v>108</v>
      </c>
      <c r="K1517" t="s">
        <v>19</v>
      </c>
      <c r="L1517" t="s">
        <v>30</v>
      </c>
      <c r="M1517" s="20">
        <f>VLOOKUP(Table3[[#This Row],[Condition]],$O$8:$P$28,2)</f>
        <v>17</v>
      </c>
      <c r="N1517" s="10"/>
      <c r="O1517" s="10"/>
    </row>
    <row r="1518" spans="1:15">
      <c r="A1518" s="4">
        <v>43741.125</v>
      </c>
      <c r="B1518">
        <v>3</v>
      </c>
      <c r="C1518">
        <v>3</v>
      </c>
      <c r="D1518">
        <v>78</v>
      </c>
      <c r="E1518" t="s">
        <v>13</v>
      </c>
      <c r="F1518" t="s">
        <v>74</v>
      </c>
      <c r="G1518" t="s">
        <v>55</v>
      </c>
      <c r="H1518" t="s">
        <v>62</v>
      </c>
      <c r="I1518" t="s">
        <v>17</v>
      </c>
      <c r="J1518" t="s">
        <v>107</v>
      </c>
      <c r="K1518" t="s">
        <v>19</v>
      </c>
      <c r="L1518" t="s">
        <v>30</v>
      </c>
      <c r="M1518" s="20">
        <f>VLOOKUP(Table3[[#This Row],[Condition]],$O$8:$P$28,2)</f>
        <v>17</v>
      </c>
      <c r="N1518" s="10"/>
      <c r="O1518" s="10"/>
    </row>
    <row r="1519" spans="1:15">
      <c r="A1519" s="4">
        <v>43741.166666666664</v>
      </c>
      <c r="B1519">
        <v>3</v>
      </c>
      <c r="C1519">
        <v>4</v>
      </c>
      <c r="D1519">
        <v>77</v>
      </c>
      <c r="E1519" t="s">
        <v>13</v>
      </c>
      <c r="F1519" t="s">
        <v>38</v>
      </c>
      <c r="G1519" t="s">
        <v>57</v>
      </c>
      <c r="H1519" t="s">
        <v>62</v>
      </c>
      <c r="I1519" t="s">
        <v>17</v>
      </c>
      <c r="J1519" t="s">
        <v>113</v>
      </c>
      <c r="K1519" t="s">
        <v>19</v>
      </c>
      <c r="L1519" t="s">
        <v>30</v>
      </c>
      <c r="M1519" s="20">
        <f>VLOOKUP(Table3[[#This Row],[Condition]],$O$8:$P$28,2)</f>
        <v>17</v>
      </c>
      <c r="N1519" s="10"/>
      <c r="O1519" s="10"/>
    </row>
    <row r="1520" spans="1:15">
      <c r="A1520" s="4">
        <v>43741.208333333336</v>
      </c>
      <c r="B1520">
        <v>3</v>
      </c>
      <c r="C1520">
        <v>5</v>
      </c>
      <c r="D1520">
        <v>77</v>
      </c>
      <c r="E1520" t="s">
        <v>76</v>
      </c>
      <c r="F1520" t="s">
        <v>77</v>
      </c>
      <c r="G1520" t="s">
        <v>55</v>
      </c>
      <c r="H1520" t="s">
        <v>52</v>
      </c>
      <c r="I1520" t="s">
        <v>17</v>
      </c>
      <c r="J1520" t="s">
        <v>180</v>
      </c>
      <c r="K1520" t="s">
        <v>19</v>
      </c>
      <c r="L1520" t="s">
        <v>20</v>
      </c>
      <c r="M1520" s="20">
        <f>VLOOKUP(Table3[[#This Row],[Condition]],$O$8:$P$28,2)</f>
        <v>13</v>
      </c>
      <c r="N1520" s="10"/>
      <c r="O1520" s="10"/>
    </row>
    <row r="1521" spans="1:15">
      <c r="A1521" s="4">
        <v>43741.25</v>
      </c>
      <c r="B1521">
        <v>3</v>
      </c>
      <c r="C1521">
        <v>6</v>
      </c>
      <c r="D1521">
        <v>76</v>
      </c>
      <c r="E1521" t="s">
        <v>81</v>
      </c>
      <c r="F1521" t="s">
        <v>14</v>
      </c>
      <c r="G1521" t="s">
        <v>64</v>
      </c>
      <c r="H1521" t="s">
        <v>62</v>
      </c>
      <c r="I1521" t="s">
        <v>17</v>
      </c>
      <c r="J1521" t="s">
        <v>181</v>
      </c>
      <c r="K1521" t="s">
        <v>19</v>
      </c>
      <c r="L1521" t="s">
        <v>20</v>
      </c>
      <c r="M1521" s="20">
        <f>VLOOKUP(Table3[[#This Row],[Condition]],$O$8:$P$28,2)</f>
        <v>13</v>
      </c>
      <c r="N1521" s="10"/>
      <c r="O1521" s="10"/>
    </row>
    <row r="1522" spans="1:15">
      <c r="A1522" s="4">
        <v>43741.291666666664</v>
      </c>
      <c r="B1522">
        <v>3</v>
      </c>
      <c r="C1522">
        <v>7</v>
      </c>
      <c r="D1522">
        <v>76</v>
      </c>
      <c r="E1522" t="s">
        <v>76</v>
      </c>
      <c r="F1522" t="s">
        <v>79</v>
      </c>
      <c r="G1522" t="s">
        <v>57</v>
      </c>
      <c r="H1522" t="s">
        <v>82</v>
      </c>
      <c r="I1522" t="s">
        <v>17</v>
      </c>
      <c r="J1522" t="s">
        <v>181</v>
      </c>
      <c r="K1522" t="s">
        <v>19</v>
      </c>
      <c r="L1522" t="s">
        <v>23</v>
      </c>
      <c r="M1522" s="20">
        <f>VLOOKUP(Table3[[#This Row],[Condition]],$O$8:$P$28,2)</f>
        <v>11</v>
      </c>
      <c r="N1522" s="10"/>
      <c r="O1522" s="10"/>
    </row>
    <row r="1523" spans="1:15">
      <c r="A1523" s="4">
        <v>43741.333333333336</v>
      </c>
      <c r="B1523">
        <v>3</v>
      </c>
      <c r="C1523">
        <v>8</v>
      </c>
      <c r="D1523">
        <v>76</v>
      </c>
      <c r="E1523" t="s">
        <v>13</v>
      </c>
      <c r="F1523" t="s">
        <v>77</v>
      </c>
      <c r="G1523" t="s">
        <v>64</v>
      </c>
      <c r="H1523" t="s">
        <v>45</v>
      </c>
      <c r="I1523" t="s">
        <v>17</v>
      </c>
      <c r="J1523" t="s">
        <v>102</v>
      </c>
      <c r="K1523" t="s">
        <v>19</v>
      </c>
      <c r="L1523" t="s">
        <v>23</v>
      </c>
      <c r="M1523" s="20">
        <f>VLOOKUP(Table3[[#This Row],[Condition]],$O$8:$P$28,2)</f>
        <v>11</v>
      </c>
      <c r="N1523" s="10"/>
      <c r="O1523" s="10"/>
    </row>
    <row r="1524" spans="1:15">
      <c r="A1524" s="4">
        <v>43741.375</v>
      </c>
      <c r="B1524">
        <v>3</v>
      </c>
      <c r="C1524">
        <v>9</v>
      </c>
      <c r="D1524">
        <v>75</v>
      </c>
      <c r="E1524" t="s">
        <v>13</v>
      </c>
      <c r="F1524" t="s">
        <v>79</v>
      </c>
      <c r="G1524" t="s">
        <v>64</v>
      </c>
      <c r="H1524" t="s">
        <v>82</v>
      </c>
      <c r="I1524" t="s">
        <v>17</v>
      </c>
      <c r="J1524" t="s">
        <v>102</v>
      </c>
      <c r="K1524" t="s">
        <v>19</v>
      </c>
      <c r="L1524" t="s">
        <v>23</v>
      </c>
      <c r="M1524" s="20">
        <f>VLOOKUP(Table3[[#This Row],[Condition]],$O$8:$P$28,2)</f>
        <v>11</v>
      </c>
      <c r="N1524" s="10"/>
      <c r="O1524" s="10"/>
    </row>
    <row r="1525" spans="1:15">
      <c r="A1525" s="4">
        <v>43741.416666666664</v>
      </c>
      <c r="B1525">
        <v>3</v>
      </c>
      <c r="C1525">
        <v>10</v>
      </c>
      <c r="D1525">
        <v>76</v>
      </c>
      <c r="E1525" t="s">
        <v>13</v>
      </c>
      <c r="F1525" t="s">
        <v>77</v>
      </c>
      <c r="G1525" t="s">
        <v>71</v>
      </c>
      <c r="H1525" t="s">
        <v>45</v>
      </c>
      <c r="I1525" t="s">
        <v>17</v>
      </c>
      <c r="J1525" t="s">
        <v>103</v>
      </c>
      <c r="K1525" t="s">
        <v>19</v>
      </c>
      <c r="L1525" t="s">
        <v>23</v>
      </c>
      <c r="M1525" s="20">
        <f>VLOOKUP(Table3[[#This Row],[Condition]],$O$8:$P$28,2)</f>
        <v>11</v>
      </c>
      <c r="N1525" s="10"/>
      <c r="O1525" s="10"/>
    </row>
    <row r="1526" spans="1:15">
      <c r="A1526" s="4">
        <v>43741.458333333336</v>
      </c>
      <c r="B1526">
        <v>3</v>
      </c>
      <c r="C1526">
        <v>11</v>
      </c>
      <c r="D1526">
        <v>76</v>
      </c>
      <c r="E1526" t="s">
        <v>32</v>
      </c>
      <c r="F1526" t="s">
        <v>38</v>
      </c>
      <c r="G1526" t="s">
        <v>64</v>
      </c>
      <c r="H1526" t="s">
        <v>62</v>
      </c>
      <c r="I1526" t="s">
        <v>17</v>
      </c>
      <c r="J1526" t="s">
        <v>103</v>
      </c>
      <c r="K1526" t="s">
        <v>19</v>
      </c>
      <c r="L1526" t="s">
        <v>23</v>
      </c>
      <c r="M1526" s="20">
        <f>VLOOKUP(Table3[[#This Row],[Condition]],$O$8:$P$28,2)</f>
        <v>11</v>
      </c>
      <c r="N1526" s="10"/>
      <c r="O1526" s="10"/>
    </row>
    <row r="1527" spans="1:15">
      <c r="A1527" s="4">
        <v>43741.5</v>
      </c>
      <c r="B1527">
        <v>3</v>
      </c>
      <c r="C1527">
        <v>12</v>
      </c>
      <c r="D1527">
        <v>78</v>
      </c>
      <c r="E1527" t="s">
        <v>13</v>
      </c>
      <c r="F1527" t="s">
        <v>74</v>
      </c>
      <c r="G1527" t="s">
        <v>64</v>
      </c>
      <c r="H1527" t="s">
        <v>45</v>
      </c>
      <c r="I1527" t="s">
        <v>17</v>
      </c>
      <c r="J1527" t="s">
        <v>128</v>
      </c>
      <c r="K1527" t="s">
        <v>19</v>
      </c>
      <c r="L1527" t="s">
        <v>23</v>
      </c>
      <c r="M1527" s="20">
        <f>VLOOKUP(Table3[[#This Row],[Condition]],$O$8:$P$28,2)</f>
        <v>11</v>
      </c>
      <c r="N1527" s="10"/>
      <c r="O1527" s="10"/>
    </row>
    <row r="1528" spans="1:15">
      <c r="A1528" s="4">
        <v>43741.541666666664</v>
      </c>
      <c r="B1528">
        <v>3</v>
      </c>
      <c r="C1528">
        <v>13</v>
      </c>
      <c r="D1528">
        <v>77</v>
      </c>
      <c r="E1528" t="s">
        <v>13</v>
      </c>
      <c r="F1528" t="s">
        <v>38</v>
      </c>
      <c r="G1528" t="s">
        <v>64</v>
      </c>
      <c r="H1528" t="s">
        <v>65</v>
      </c>
      <c r="I1528" t="s">
        <v>17</v>
      </c>
      <c r="J1528" t="s">
        <v>128</v>
      </c>
      <c r="K1528" t="s">
        <v>19</v>
      </c>
      <c r="L1528" t="s">
        <v>23</v>
      </c>
      <c r="M1528" s="20">
        <f>VLOOKUP(Table3[[#This Row],[Condition]],$O$8:$P$28,2)</f>
        <v>11</v>
      </c>
      <c r="N1528" s="10"/>
      <c r="O1528" s="10"/>
    </row>
    <row r="1529" spans="1:15">
      <c r="A1529" s="4">
        <v>43741.583333333336</v>
      </c>
      <c r="B1529">
        <v>3</v>
      </c>
      <c r="C1529">
        <v>14</v>
      </c>
      <c r="D1529">
        <v>77</v>
      </c>
      <c r="E1529" t="s">
        <v>13</v>
      </c>
      <c r="F1529" t="s">
        <v>38</v>
      </c>
      <c r="G1529" t="s">
        <v>64</v>
      </c>
      <c r="H1529" t="s">
        <v>49</v>
      </c>
      <c r="I1529" t="s">
        <v>17</v>
      </c>
      <c r="J1529" t="s">
        <v>180</v>
      </c>
      <c r="K1529" t="s">
        <v>19</v>
      </c>
      <c r="L1529" t="s">
        <v>23</v>
      </c>
      <c r="M1529" s="20">
        <f>VLOOKUP(Table3[[#This Row],[Condition]],$O$8:$P$28,2)</f>
        <v>11</v>
      </c>
      <c r="N1529" s="10"/>
      <c r="O1529" s="10"/>
    </row>
    <row r="1530" spans="1:15">
      <c r="A1530" s="4">
        <v>43741.625</v>
      </c>
      <c r="B1530">
        <v>3</v>
      </c>
      <c r="C1530">
        <v>15</v>
      </c>
      <c r="D1530">
        <v>76</v>
      </c>
      <c r="E1530" t="s">
        <v>76</v>
      </c>
      <c r="F1530" t="s">
        <v>79</v>
      </c>
      <c r="G1530" t="s">
        <v>64</v>
      </c>
      <c r="H1530" t="s">
        <v>45</v>
      </c>
      <c r="I1530" t="s">
        <v>17</v>
      </c>
      <c r="J1530" t="s">
        <v>180</v>
      </c>
      <c r="K1530" t="s">
        <v>19</v>
      </c>
      <c r="L1530" t="s">
        <v>23</v>
      </c>
      <c r="M1530" s="20">
        <f>VLOOKUP(Table3[[#This Row],[Condition]],$O$8:$P$28,2)</f>
        <v>11</v>
      </c>
      <c r="N1530" s="10"/>
      <c r="O1530" s="10"/>
    </row>
    <row r="1531" spans="1:15">
      <c r="A1531" s="4">
        <v>43741.666666666664</v>
      </c>
      <c r="B1531">
        <v>3</v>
      </c>
      <c r="C1531">
        <v>16</v>
      </c>
      <c r="D1531">
        <v>75</v>
      </c>
      <c r="E1531" t="s">
        <v>76</v>
      </c>
      <c r="F1531" t="s">
        <v>14</v>
      </c>
      <c r="G1531" t="s">
        <v>64</v>
      </c>
      <c r="H1531" t="s">
        <v>45</v>
      </c>
      <c r="I1531" t="s">
        <v>17</v>
      </c>
      <c r="J1531" t="s">
        <v>113</v>
      </c>
      <c r="K1531" t="s">
        <v>19</v>
      </c>
      <c r="L1531" t="s">
        <v>20</v>
      </c>
      <c r="M1531" s="20">
        <f>VLOOKUP(Table3[[#This Row],[Condition]],$O$8:$P$28,2)</f>
        <v>13</v>
      </c>
      <c r="N1531" s="10"/>
      <c r="O1531" s="10"/>
    </row>
    <row r="1532" spans="1:15">
      <c r="A1532" s="4">
        <v>43741.708333333336</v>
      </c>
      <c r="B1532">
        <v>3</v>
      </c>
      <c r="C1532">
        <v>17</v>
      </c>
      <c r="D1532">
        <v>74</v>
      </c>
      <c r="E1532" t="s">
        <v>76</v>
      </c>
      <c r="F1532" t="s">
        <v>98</v>
      </c>
      <c r="G1532" t="s">
        <v>64</v>
      </c>
      <c r="H1532" t="s">
        <v>52</v>
      </c>
      <c r="I1532" t="s">
        <v>17</v>
      </c>
      <c r="J1532" t="s">
        <v>113</v>
      </c>
      <c r="K1532" t="s">
        <v>19</v>
      </c>
      <c r="L1532" t="s">
        <v>23</v>
      </c>
      <c r="M1532" s="20">
        <f>VLOOKUP(Table3[[#This Row],[Condition]],$O$8:$P$28,2)</f>
        <v>11</v>
      </c>
      <c r="N1532" s="10"/>
      <c r="O1532" s="10"/>
    </row>
    <row r="1533" spans="1:15">
      <c r="A1533" s="4">
        <v>43741.75</v>
      </c>
      <c r="B1533">
        <v>3</v>
      </c>
      <c r="C1533">
        <v>18</v>
      </c>
      <c r="D1533">
        <v>74</v>
      </c>
      <c r="E1533" t="s">
        <v>76</v>
      </c>
      <c r="F1533" t="s">
        <v>98</v>
      </c>
      <c r="G1533" t="s">
        <v>57</v>
      </c>
      <c r="H1533" t="s">
        <v>52</v>
      </c>
      <c r="I1533" t="s">
        <v>17</v>
      </c>
      <c r="J1533" t="s">
        <v>105</v>
      </c>
      <c r="K1533" t="s">
        <v>19</v>
      </c>
      <c r="L1533" t="s">
        <v>23</v>
      </c>
      <c r="M1533" s="20">
        <f>VLOOKUP(Table3[[#This Row],[Condition]],$O$8:$P$28,2)</f>
        <v>11</v>
      </c>
      <c r="N1533" s="10"/>
      <c r="O1533" s="10"/>
    </row>
    <row r="1534" spans="1:15">
      <c r="A1534" s="4">
        <v>43741.791666666664</v>
      </c>
      <c r="B1534">
        <v>3</v>
      </c>
      <c r="C1534">
        <v>19</v>
      </c>
      <c r="D1534">
        <v>74</v>
      </c>
      <c r="E1534" t="s">
        <v>76</v>
      </c>
      <c r="F1534" t="s">
        <v>98</v>
      </c>
      <c r="G1534" t="s">
        <v>57</v>
      </c>
      <c r="H1534" t="s">
        <v>26</v>
      </c>
      <c r="I1534" t="s">
        <v>17</v>
      </c>
      <c r="J1534" t="s">
        <v>180</v>
      </c>
      <c r="K1534" t="s">
        <v>19</v>
      </c>
      <c r="L1534" t="s">
        <v>23</v>
      </c>
      <c r="M1534" s="20">
        <f>VLOOKUP(Table3[[#This Row],[Condition]],$O$8:$P$28,2)</f>
        <v>11</v>
      </c>
      <c r="N1534" s="10"/>
      <c r="O1534" s="10"/>
    </row>
    <row r="1535" spans="1:15">
      <c r="A1535" s="4">
        <v>43741.833333333336</v>
      </c>
      <c r="B1535">
        <v>3</v>
      </c>
      <c r="C1535">
        <v>20</v>
      </c>
      <c r="D1535">
        <v>74</v>
      </c>
      <c r="E1535" t="s">
        <v>76</v>
      </c>
      <c r="F1535" t="s">
        <v>98</v>
      </c>
      <c r="G1535" t="s">
        <v>110</v>
      </c>
      <c r="H1535" t="s">
        <v>26</v>
      </c>
      <c r="I1535" t="s">
        <v>17</v>
      </c>
      <c r="J1535" t="s">
        <v>180</v>
      </c>
      <c r="K1535" t="s">
        <v>19</v>
      </c>
      <c r="L1535" t="s">
        <v>23</v>
      </c>
      <c r="M1535" s="20">
        <f>VLOOKUP(Table3[[#This Row],[Condition]],$O$8:$P$28,2)</f>
        <v>11</v>
      </c>
      <c r="N1535" s="10"/>
      <c r="O1535" s="10"/>
    </row>
    <row r="1536" spans="1:15">
      <c r="A1536" s="4">
        <v>43741.875</v>
      </c>
      <c r="B1536">
        <v>3</v>
      </c>
      <c r="C1536">
        <v>21</v>
      </c>
      <c r="D1536">
        <v>73</v>
      </c>
      <c r="E1536" t="s">
        <v>81</v>
      </c>
      <c r="F1536" t="s">
        <v>190</v>
      </c>
      <c r="G1536" t="s">
        <v>75</v>
      </c>
      <c r="H1536" t="s">
        <v>26</v>
      </c>
      <c r="I1536" t="s">
        <v>17</v>
      </c>
      <c r="J1536" t="s">
        <v>105</v>
      </c>
      <c r="K1536" t="s">
        <v>19</v>
      </c>
      <c r="L1536" t="s">
        <v>23</v>
      </c>
      <c r="M1536" s="20">
        <f>VLOOKUP(Table3[[#This Row],[Condition]],$O$8:$P$28,2)</f>
        <v>11</v>
      </c>
      <c r="N1536" s="10"/>
      <c r="O1536" s="10"/>
    </row>
    <row r="1537" spans="1:15">
      <c r="A1537" s="4">
        <v>43741.916666666664</v>
      </c>
      <c r="B1537">
        <v>3</v>
      </c>
      <c r="C1537">
        <v>22</v>
      </c>
      <c r="D1537">
        <v>75</v>
      </c>
      <c r="E1537" t="s">
        <v>81</v>
      </c>
      <c r="F1537" t="s">
        <v>25</v>
      </c>
      <c r="G1537" t="s">
        <v>29</v>
      </c>
      <c r="H1537" t="s">
        <v>16</v>
      </c>
      <c r="I1537" t="s">
        <v>17</v>
      </c>
      <c r="J1537" t="s">
        <v>113</v>
      </c>
      <c r="K1537" t="s">
        <v>19</v>
      </c>
      <c r="L1537" t="s">
        <v>23</v>
      </c>
      <c r="M1537" s="20">
        <f>VLOOKUP(Table3[[#This Row],[Condition]],$O$8:$P$28,2)</f>
        <v>11</v>
      </c>
      <c r="N1537" s="10"/>
      <c r="O1537" s="10"/>
    </row>
    <row r="1538" spans="1:15">
      <c r="A1538" s="4">
        <v>43741.958333333336</v>
      </c>
      <c r="B1538">
        <v>3</v>
      </c>
      <c r="C1538">
        <v>23</v>
      </c>
      <c r="D1538">
        <v>75</v>
      </c>
      <c r="E1538" t="s">
        <v>81</v>
      </c>
      <c r="F1538" t="s">
        <v>25</v>
      </c>
      <c r="G1538" t="s">
        <v>75</v>
      </c>
      <c r="H1538" t="s">
        <v>62</v>
      </c>
      <c r="I1538" t="s">
        <v>17</v>
      </c>
      <c r="J1538" t="s">
        <v>107</v>
      </c>
      <c r="K1538" t="s">
        <v>19</v>
      </c>
      <c r="L1538" t="s">
        <v>23</v>
      </c>
      <c r="M1538" s="20">
        <f>VLOOKUP(Table3[[#This Row],[Condition]],$O$8:$P$28,2)</f>
        <v>11</v>
      </c>
      <c r="N1538" s="10"/>
      <c r="O1538" s="10"/>
    </row>
    <row r="1539" spans="1:15">
      <c r="A1539" s="4">
        <v>43742</v>
      </c>
      <c r="B1539">
        <v>4</v>
      </c>
      <c r="C1539">
        <v>0</v>
      </c>
      <c r="D1539">
        <v>75</v>
      </c>
      <c r="E1539" t="s">
        <v>81</v>
      </c>
      <c r="F1539" t="s">
        <v>25</v>
      </c>
      <c r="G1539" t="s">
        <v>34</v>
      </c>
      <c r="H1539" t="s">
        <v>17</v>
      </c>
      <c r="I1539" t="s">
        <v>17</v>
      </c>
      <c r="J1539" t="s">
        <v>106</v>
      </c>
      <c r="K1539" t="s">
        <v>19</v>
      </c>
      <c r="L1539" t="s">
        <v>23</v>
      </c>
      <c r="M1539" s="20">
        <f>VLOOKUP(Table3[[#This Row],[Condition]],$O$8:$P$28,2)</f>
        <v>11</v>
      </c>
      <c r="N1539" s="10"/>
      <c r="O1539" s="10"/>
    </row>
    <row r="1540" spans="1:15">
      <c r="A1540" s="4">
        <v>43742.041666666664</v>
      </c>
      <c r="B1540">
        <v>4</v>
      </c>
      <c r="C1540">
        <v>1</v>
      </c>
      <c r="D1540">
        <v>75</v>
      </c>
      <c r="E1540" t="s">
        <v>81</v>
      </c>
      <c r="F1540" t="s">
        <v>25</v>
      </c>
      <c r="G1540" t="s">
        <v>44</v>
      </c>
      <c r="H1540" t="s">
        <v>16</v>
      </c>
      <c r="I1540" t="s">
        <v>17</v>
      </c>
      <c r="J1540" t="s">
        <v>106</v>
      </c>
      <c r="K1540" t="s">
        <v>19</v>
      </c>
      <c r="L1540" t="s">
        <v>23</v>
      </c>
      <c r="M1540" s="20">
        <f>VLOOKUP(Table3[[#This Row],[Condition]],$O$8:$P$28,2)</f>
        <v>11</v>
      </c>
      <c r="N1540" s="10"/>
      <c r="O1540" s="10"/>
    </row>
    <row r="1541" spans="1:15">
      <c r="A1541" s="4">
        <v>43742.083333333336</v>
      </c>
      <c r="B1541">
        <v>4</v>
      </c>
      <c r="C1541">
        <v>2</v>
      </c>
      <c r="D1541">
        <v>75</v>
      </c>
      <c r="E1541" t="s">
        <v>81</v>
      </c>
      <c r="F1541" t="s">
        <v>25</v>
      </c>
      <c r="G1541" t="s">
        <v>44</v>
      </c>
      <c r="H1541" t="s">
        <v>16</v>
      </c>
      <c r="I1541" t="s">
        <v>17</v>
      </c>
      <c r="J1541" t="s">
        <v>113</v>
      </c>
      <c r="K1541" t="s">
        <v>19</v>
      </c>
      <c r="L1541" t="s">
        <v>23</v>
      </c>
      <c r="M1541" s="20">
        <f>VLOOKUP(Table3[[#This Row],[Condition]],$O$8:$P$28,2)</f>
        <v>11</v>
      </c>
      <c r="N1541" s="10"/>
      <c r="O1541" s="10"/>
    </row>
    <row r="1542" spans="1:15">
      <c r="A1542" s="4">
        <v>43742.125</v>
      </c>
      <c r="B1542">
        <v>4</v>
      </c>
      <c r="C1542">
        <v>3</v>
      </c>
      <c r="D1542">
        <v>75</v>
      </c>
      <c r="E1542" t="s">
        <v>81</v>
      </c>
      <c r="F1542" t="s">
        <v>25</v>
      </c>
      <c r="G1542" t="s">
        <v>44</v>
      </c>
      <c r="H1542" t="s">
        <v>52</v>
      </c>
      <c r="I1542" t="s">
        <v>17</v>
      </c>
      <c r="J1542" t="s">
        <v>105</v>
      </c>
      <c r="K1542" t="s">
        <v>19</v>
      </c>
      <c r="L1542" t="s">
        <v>23</v>
      </c>
      <c r="M1542" s="20">
        <f>VLOOKUP(Table3[[#This Row],[Condition]],$O$8:$P$28,2)</f>
        <v>11</v>
      </c>
      <c r="N1542" s="10"/>
      <c r="O1542" s="10"/>
    </row>
    <row r="1543" spans="1:15">
      <c r="A1543" s="4">
        <v>43742.166666666664</v>
      </c>
      <c r="B1543">
        <v>4</v>
      </c>
      <c r="C1543">
        <v>4</v>
      </c>
      <c r="D1543">
        <v>73</v>
      </c>
      <c r="E1543" t="s">
        <v>13</v>
      </c>
      <c r="F1543" t="s">
        <v>25</v>
      </c>
      <c r="G1543" t="s">
        <v>33</v>
      </c>
      <c r="H1543" t="s">
        <v>69</v>
      </c>
      <c r="I1543" t="s">
        <v>17</v>
      </c>
      <c r="J1543" t="s">
        <v>180</v>
      </c>
      <c r="K1543" t="s">
        <v>19</v>
      </c>
      <c r="L1543" t="s">
        <v>30</v>
      </c>
      <c r="M1543" s="20">
        <f>VLOOKUP(Table3[[#This Row],[Condition]],$O$8:$P$28,2)</f>
        <v>17</v>
      </c>
      <c r="N1543" s="10"/>
      <c r="O1543" s="10"/>
    </row>
    <row r="1544" spans="1:15">
      <c r="A1544" s="4">
        <v>43742.208333333336</v>
      </c>
      <c r="B1544">
        <v>4</v>
      </c>
      <c r="C1544">
        <v>5</v>
      </c>
      <c r="D1544">
        <v>71</v>
      </c>
      <c r="E1544" t="s">
        <v>123</v>
      </c>
      <c r="F1544" t="s">
        <v>73</v>
      </c>
      <c r="G1544" t="s">
        <v>33</v>
      </c>
      <c r="H1544" t="s">
        <v>65</v>
      </c>
      <c r="I1544" t="s">
        <v>17</v>
      </c>
      <c r="J1544" t="s">
        <v>102</v>
      </c>
      <c r="K1544" t="s">
        <v>19</v>
      </c>
      <c r="L1544" t="s">
        <v>36</v>
      </c>
      <c r="M1544" s="20">
        <f>VLOOKUP(Table3[[#This Row],[Condition]],$O$8:$P$28,2)</f>
        <v>21</v>
      </c>
      <c r="N1544" s="10"/>
      <c r="O1544" s="10"/>
    </row>
    <row r="1545" spans="1:15">
      <c r="A1545" s="4">
        <v>43742.25</v>
      </c>
      <c r="B1545">
        <v>4</v>
      </c>
      <c r="C1545">
        <v>6</v>
      </c>
      <c r="D1545">
        <v>71</v>
      </c>
      <c r="E1545" t="s">
        <v>164</v>
      </c>
      <c r="F1545" t="s">
        <v>114</v>
      </c>
      <c r="G1545" t="s">
        <v>33</v>
      </c>
      <c r="H1545" t="s">
        <v>94</v>
      </c>
      <c r="I1545" t="s">
        <v>17</v>
      </c>
      <c r="J1545" t="s">
        <v>18</v>
      </c>
      <c r="K1545" t="s">
        <v>19</v>
      </c>
      <c r="L1545" t="s">
        <v>36</v>
      </c>
      <c r="M1545" s="20">
        <f>VLOOKUP(Table3[[#This Row],[Condition]],$O$8:$P$28,2)</f>
        <v>21</v>
      </c>
      <c r="N1545" s="10"/>
      <c r="O1545" s="10"/>
    </row>
    <row r="1546" spans="1:15">
      <c r="A1546" s="4">
        <v>43742.291666666664</v>
      </c>
      <c r="B1546">
        <v>4</v>
      </c>
      <c r="C1546">
        <v>7</v>
      </c>
      <c r="D1546">
        <v>72</v>
      </c>
      <c r="E1546" t="s">
        <v>175</v>
      </c>
      <c r="F1546" t="s">
        <v>66</v>
      </c>
      <c r="G1546" t="s">
        <v>33</v>
      </c>
      <c r="H1546" t="s">
        <v>151</v>
      </c>
      <c r="I1546" t="s">
        <v>204</v>
      </c>
      <c r="J1546" t="s">
        <v>95</v>
      </c>
      <c r="K1546" t="s">
        <v>19</v>
      </c>
      <c r="L1546" t="s">
        <v>36</v>
      </c>
      <c r="M1546" s="20">
        <f>VLOOKUP(Table3[[#This Row],[Condition]],$O$8:$P$28,2)</f>
        <v>21</v>
      </c>
      <c r="N1546" s="10"/>
      <c r="O1546" s="10"/>
    </row>
    <row r="1547" spans="1:15">
      <c r="A1547" s="4">
        <v>43742.333333333336</v>
      </c>
      <c r="B1547">
        <v>4</v>
      </c>
      <c r="C1547">
        <v>8</v>
      </c>
      <c r="D1547">
        <v>74</v>
      </c>
      <c r="E1547" t="s">
        <v>178</v>
      </c>
      <c r="F1547" t="s">
        <v>93</v>
      </c>
      <c r="G1547" t="s">
        <v>33</v>
      </c>
      <c r="H1547" t="s">
        <v>147</v>
      </c>
      <c r="I1547" t="s">
        <v>205</v>
      </c>
      <c r="J1547" t="s">
        <v>46</v>
      </c>
      <c r="K1547" t="s">
        <v>19</v>
      </c>
      <c r="L1547" t="s">
        <v>36</v>
      </c>
      <c r="M1547" s="20">
        <f>VLOOKUP(Table3[[#This Row],[Condition]],$O$8:$P$28,2)</f>
        <v>21</v>
      </c>
      <c r="N1547" s="10"/>
      <c r="O1547" s="10"/>
    </row>
    <row r="1548" spans="1:15">
      <c r="A1548" s="4">
        <v>43742.375</v>
      </c>
      <c r="B1548">
        <v>4</v>
      </c>
      <c r="C1548">
        <v>9</v>
      </c>
      <c r="D1548">
        <v>76</v>
      </c>
      <c r="E1548" t="s">
        <v>178</v>
      </c>
      <c r="F1548" t="s">
        <v>56</v>
      </c>
      <c r="G1548" t="s">
        <v>44</v>
      </c>
      <c r="H1548" t="s">
        <v>151</v>
      </c>
      <c r="I1548" t="s">
        <v>17</v>
      </c>
      <c r="J1548" t="s">
        <v>85</v>
      </c>
      <c r="K1548" t="s">
        <v>19</v>
      </c>
      <c r="L1548" t="s">
        <v>30</v>
      </c>
      <c r="M1548" s="20">
        <f>VLOOKUP(Table3[[#This Row],[Condition]],$O$8:$P$28,2)</f>
        <v>17</v>
      </c>
      <c r="N1548" s="10"/>
      <c r="O1548" s="10"/>
    </row>
    <row r="1549" spans="1:15">
      <c r="A1549" s="4">
        <v>43742.416666666664</v>
      </c>
      <c r="B1549">
        <v>4</v>
      </c>
      <c r="C1549">
        <v>10</v>
      </c>
      <c r="D1549">
        <v>77</v>
      </c>
      <c r="E1549" t="s">
        <v>178</v>
      </c>
      <c r="F1549" t="s">
        <v>59</v>
      </c>
      <c r="G1549" t="s">
        <v>33</v>
      </c>
      <c r="H1549" t="s">
        <v>69</v>
      </c>
      <c r="I1549" t="s">
        <v>17</v>
      </c>
      <c r="J1549" t="s">
        <v>85</v>
      </c>
      <c r="K1549" t="s">
        <v>19</v>
      </c>
      <c r="L1549" t="s">
        <v>30</v>
      </c>
      <c r="M1549" s="20">
        <f>VLOOKUP(Table3[[#This Row],[Condition]],$O$8:$P$28,2)</f>
        <v>17</v>
      </c>
      <c r="N1549" s="10"/>
      <c r="O1549" s="10"/>
    </row>
    <row r="1550" spans="1:15">
      <c r="A1550" s="4">
        <v>43742.458333333336</v>
      </c>
      <c r="B1550">
        <v>4</v>
      </c>
      <c r="C1550">
        <v>11</v>
      </c>
      <c r="D1550">
        <v>78</v>
      </c>
      <c r="E1550" t="s">
        <v>182</v>
      </c>
      <c r="F1550" t="s">
        <v>118</v>
      </c>
      <c r="G1550" t="s">
        <v>33</v>
      </c>
      <c r="H1550" t="s">
        <v>69</v>
      </c>
      <c r="I1550" t="s">
        <v>17</v>
      </c>
      <c r="J1550" t="s">
        <v>83</v>
      </c>
      <c r="K1550" t="s">
        <v>19</v>
      </c>
      <c r="L1550" t="s">
        <v>30</v>
      </c>
      <c r="M1550" s="20">
        <f>VLOOKUP(Table3[[#This Row],[Condition]],$O$8:$P$28,2)</f>
        <v>17</v>
      </c>
      <c r="N1550" s="10"/>
      <c r="O1550" s="10"/>
    </row>
    <row r="1551" spans="1:15">
      <c r="A1551" s="4">
        <v>43742.5</v>
      </c>
      <c r="B1551">
        <v>4</v>
      </c>
      <c r="C1551">
        <v>12</v>
      </c>
      <c r="D1551">
        <v>79</v>
      </c>
      <c r="E1551" t="s">
        <v>230</v>
      </c>
      <c r="F1551" t="s">
        <v>121</v>
      </c>
      <c r="G1551" t="s">
        <v>33</v>
      </c>
      <c r="H1551" t="s">
        <v>145</v>
      </c>
      <c r="I1551" t="s">
        <v>17</v>
      </c>
      <c r="J1551" t="s">
        <v>85</v>
      </c>
      <c r="K1551" t="s">
        <v>19</v>
      </c>
      <c r="L1551" t="s">
        <v>30</v>
      </c>
      <c r="M1551" s="20">
        <f>VLOOKUP(Table3[[#This Row],[Condition]],$O$8:$P$28,2)</f>
        <v>17</v>
      </c>
      <c r="N1551" s="10"/>
      <c r="O1551" s="10"/>
    </row>
    <row r="1552" spans="1:15">
      <c r="A1552" s="4">
        <v>43742.541666666664</v>
      </c>
      <c r="B1552">
        <v>4</v>
      </c>
      <c r="C1552">
        <v>13</v>
      </c>
      <c r="D1552">
        <v>77</v>
      </c>
      <c r="E1552" t="s">
        <v>227</v>
      </c>
      <c r="F1552" t="s">
        <v>167</v>
      </c>
      <c r="G1552" t="s">
        <v>33</v>
      </c>
      <c r="H1552" t="s">
        <v>147</v>
      </c>
      <c r="I1552" t="s">
        <v>70</v>
      </c>
      <c r="J1552" t="s">
        <v>85</v>
      </c>
      <c r="K1552" t="s">
        <v>19</v>
      </c>
      <c r="L1552" t="s">
        <v>30</v>
      </c>
      <c r="M1552" s="20">
        <f>VLOOKUP(Table3[[#This Row],[Condition]],$O$8:$P$28,2)</f>
        <v>17</v>
      </c>
      <c r="N1552" s="10"/>
      <c r="O1552" s="10"/>
    </row>
    <row r="1553" spans="1:15">
      <c r="A1553" s="4">
        <v>43742.583333333336</v>
      </c>
      <c r="B1553">
        <v>4</v>
      </c>
      <c r="C1553">
        <v>14</v>
      </c>
      <c r="D1553">
        <v>79</v>
      </c>
      <c r="E1553" t="s">
        <v>227</v>
      </c>
      <c r="F1553" t="s">
        <v>241</v>
      </c>
      <c r="G1553" t="s">
        <v>33</v>
      </c>
      <c r="H1553" t="s">
        <v>94</v>
      </c>
      <c r="I1553" t="s">
        <v>170</v>
      </c>
      <c r="J1553" t="s">
        <v>85</v>
      </c>
      <c r="K1553" t="s">
        <v>19</v>
      </c>
      <c r="L1553" t="s">
        <v>30</v>
      </c>
      <c r="M1553" s="20">
        <f>VLOOKUP(Table3[[#This Row],[Condition]],$O$8:$P$28,2)</f>
        <v>17</v>
      </c>
      <c r="N1553" s="10"/>
      <c r="O1553" s="10"/>
    </row>
    <row r="1554" spans="1:15">
      <c r="A1554" s="4">
        <v>43742.625</v>
      </c>
      <c r="B1554">
        <v>4</v>
      </c>
      <c r="C1554">
        <v>15</v>
      </c>
      <c r="D1554">
        <v>78</v>
      </c>
      <c r="E1554" t="s">
        <v>227</v>
      </c>
      <c r="F1554" t="s">
        <v>165</v>
      </c>
      <c r="G1554" t="s">
        <v>33</v>
      </c>
      <c r="H1554" t="s">
        <v>69</v>
      </c>
      <c r="I1554" t="s">
        <v>17</v>
      </c>
      <c r="J1554" t="s">
        <v>90</v>
      </c>
      <c r="K1554" t="s">
        <v>19</v>
      </c>
      <c r="L1554" t="s">
        <v>36</v>
      </c>
      <c r="M1554" s="20">
        <f>VLOOKUP(Table3[[#This Row],[Condition]],$O$8:$P$28,2)</f>
        <v>21</v>
      </c>
      <c r="N1554" s="10"/>
      <c r="O1554" s="10"/>
    </row>
    <row r="1555" spans="1:15">
      <c r="A1555" s="4">
        <v>43742.666666666664</v>
      </c>
      <c r="B1555">
        <v>4</v>
      </c>
      <c r="C1555">
        <v>16</v>
      </c>
      <c r="D1555">
        <v>74</v>
      </c>
      <c r="E1555" t="s">
        <v>231</v>
      </c>
      <c r="F1555" t="s">
        <v>126</v>
      </c>
      <c r="G1555" t="s">
        <v>33</v>
      </c>
      <c r="H1555" t="s">
        <v>147</v>
      </c>
      <c r="I1555" t="s">
        <v>204</v>
      </c>
      <c r="J1555" t="s">
        <v>199</v>
      </c>
      <c r="K1555" t="s">
        <v>19</v>
      </c>
      <c r="L1555" t="s">
        <v>36</v>
      </c>
      <c r="M1555" s="20">
        <f>VLOOKUP(Table3[[#This Row],[Condition]],$O$8:$P$28,2)</f>
        <v>21</v>
      </c>
      <c r="N1555" s="10"/>
      <c r="O1555" s="10"/>
    </row>
    <row r="1556" spans="1:15">
      <c r="A1556" s="4">
        <v>43742.708333333336</v>
      </c>
      <c r="B1556">
        <v>4</v>
      </c>
      <c r="C1556">
        <v>17</v>
      </c>
      <c r="D1556">
        <v>71</v>
      </c>
      <c r="E1556" t="s">
        <v>231</v>
      </c>
      <c r="F1556" t="s">
        <v>162</v>
      </c>
      <c r="G1556" t="s">
        <v>48</v>
      </c>
      <c r="H1556" t="s">
        <v>145</v>
      </c>
      <c r="I1556" t="s">
        <v>17</v>
      </c>
      <c r="J1556" t="s">
        <v>198</v>
      </c>
      <c r="K1556" t="s">
        <v>19</v>
      </c>
      <c r="L1556" t="s">
        <v>36</v>
      </c>
      <c r="M1556" s="20">
        <f>VLOOKUP(Table3[[#This Row],[Condition]],$O$8:$P$28,2)</f>
        <v>21</v>
      </c>
      <c r="N1556" s="10"/>
      <c r="O1556" s="10"/>
    </row>
    <row r="1557" spans="1:15">
      <c r="A1557" s="4">
        <v>43742.75</v>
      </c>
      <c r="B1557">
        <v>4</v>
      </c>
      <c r="C1557">
        <v>18</v>
      </c>
      <c r="D1557">
        <v>68</v>
      </c>
      <c r="E1557" t="s">
        <v>231</v>
      </c>
      <c r="F1557" t="s">
        <v>61</v>
      </c>
      <c r="G1557" t="s">
        <v>55</v>
      </c>
      <c r="H1557" t="s">
        <v>151</v>
      </c>
      <c r="I1557" t="s">
        <v>17</v>
      </c>
      <c r="J1557" t="s">
        <v>200</v>
      </c>
      <c r="K1557" t="s">
        <v>19</v>
      </c>
      <c r="L1557" t="s">
        <v>36</v>
      </c>
      <c r="M1557" s="20">
        <f>VLOOKUP(Table3[[#This Row],[Condition]],$O$8:$P$28,2)</f>
        <v>21</v>
      </c>
      <c r="N1557" s="10"/>
      <c r="O1557" s="10"/>
    </row>
    <row r="1558" spans="1:15">
      <c r="A1558" s="4">
        <v>43742.791666666664</v>
      </c>
      <c r="B1558">
        <v>4</v>
      </c>
      <c r="C1558">
        <v>19</v>
      </c>
      <c r="D1558">
        <v>63</v>
      </c>
      <c r="E1558" t="s">
        <v>242</v>
      </c>
      <c r="F1558" t="s">
        <v>133</v>
      </c>
      <c r="G1558" t="s">
        <v>55</v>
      </c>
      <c r="H1558" t="s">
        <v>173</v>
      </c>
      <c r="I1558" t="s">
        <v>205</v>
      </c>
      <c r="J1558" t="s">
        <v>207</v>
      </c>
      <c r="K1558" t="s">
        <v>19</v>
      </c>
      <c r="L1558" t="s">
        <v>243</v>
      </c>
      <c r="M1558" s="20">
        <f>VLOOKUP(Table3[[#This Row],[Condition]],$O$8:$P$28,2)</f>
        <v>20</v>
      </c>
      <c r="N1558" s="10"/>
      <c r="O1558" s="10"/>
    </row>
    <row r="1559" spans="1:15">
      <c r="A1559" s="4">
        <v>43742.833333333336</v>
      </c>
      <c r="B1559">
        <v>4</v>
      </c>
      <c r="C1559">
        <v>20</v>
      </c>
      <c r="D1559">
        <v>59</v>
      </c>
      <c r="E1559" t="s">
        <v>240</v>
      </c>
      <c r="F1559" t="s">
        <v>66</v>
      </c>
      <c r="G1559" t="s">
        <v>48</v>
      </c>
      <c r="H1559" t="s">
        <v>94</v>
      </c>
      <c r="I1559" t="s">
        <v>17</v>
      </c>
      <c r="J1559" t="s">
        <v>213</v>
      </c>
      <c r="K1559" t="s">
        <v>19</v>
      </c>
      <c r="L1559" t="s">
        <v>36</v>
      </c>
      <c r="M1559" s="20">
        <f>VLOOKUP(Table3[[#This Row],[Condition]],$O$8:$P$28,2)</f>
        <v>21</v>
      </c>
      <c r="N1559" s="10"/>
      <c r="O1559" s="10"/>
    </row>
    <row r="1560" spans="1:15">
      <c r="A1560" s="4">
        <v>43742.875</v>
      </c>
      <c r="B1560">
        <v>4</v>
      </c>
      <c r="C1560">
        <v>21</v>
      </c>
      <c r="D1560">
        <v>57</v>
      </c>
      <c r="E1560" t="s">
        <v>240</v>
      </c>
      <c r="F1560" t="s">
        <v>116</v>
      </c>
      <c r="G1560" t="s">
        <v>55</v>
      </c>
      <c r="H1560" t="s">
        <v>151</v>
      </c>
      <c r="I1560" t="s">
        <v>17</v>
      </c>
      <c r="J1560" t="s">
        <v>217</v>
      </c>
      <c r="K1560" t="s">
        <v>19</v>
      </c>
      <c r="L1560" t="s">
        <v>36</v>
      </c>
      <c r="M1560" s="20">
        <f>VLOOKUP(Table3[[#This Row],[Condition]],$O$8:$P$28,2)</f>
        <v>21</v>
      </c>
      <c r="N1560" s="10"/>
      <c r="O1560" s="10"/>
    </row>
    <row r="1561" spans="1:15">
      <c r="A1561" s="4">
        <v>43742.916666666664</v>
      </c>
      <c r="B1561">
        <v>4</v>
      </c>
      <c r="C1561">
        <v>22</v>
      </c>
      <c r="D1561">
        <v>56</v>
      </c>
      <c r="E1561" t="s">
        <v>244</v>
      </c>
      <c r="F1561" t="s">
        <v>96</v>
      </c>
      <c r="G1561" t="s">
        <v>48</v>
      </c>
      <c r="H1561" t="s">
        <v>145</v>
      </c>
      <c r="I1561" t="s">
        <v>17</v>
      </c>
      <c r="J1561" t="s">
        <v>218</v>
      </c>
      <c r="K1561" t="s">
        <v>19</v>
      </c>
      <c r="L1561" t="s">
        <v>30</v>
      </c>
      <c r="M1561" s="20">
        <f>VLOOKUP(Table3[[#This Row],[Condition]],$O$8:$P$28,2)</f>
        <v>17</v>
      </c>
      <c r="N1561" s="10"/>
      <c r="O1561" s="10"/>
    </row>
    <row r="1562" spans="1:15">
      <c r="A1562" s="4">
        <v>43742.958333333336</v>
      </c>
      <c r="B1562">
        <v>4</v>
      </c>
      <c r="C1562">
        <v>23</v>
      </c>
      <c r="D1562">
        <v>54</v>
      </c>
      <c r="E1562" t="s">
        <v>245</v>
      </c>
      <c r="F1562" t="s">
        <v>67</v>
      </c>
      <c r="G1562" t="s">
        <v>48</v>
      </c>
      <c r="H1562" t="s">
        <v>69</v>
      </c>
      <c r="I1562" t="s">
        <v>17</v>
      </c>
      <c r="J1562" t="s">
        <v>225</v>
      </c>
      <c r="K1562" t="s">
        <v>19</v>
      </c>
      <c r="L1562" t="s">
        <v>30</v>
      </c>
      <c r="M1562" s="20">
        <f>VLOOKUP(Table3[[#This Row],[Condition]],$O$8:$P$28,2)</f>
        <v>17</v>
      </c>
      <c r="N1562" s="10"/>
      <c r="O1562" s="10"/>
    </row>
    <row r="1563" spans="1:15">
      <c r="A1563" s="4">
        <v>43743</v>
      </c>
      <c r="B1563">
        <v>5</v>
      </c>
      <c r="C1563">
        <v>0</v>
      </c>
      <c r="D1563">
        <v>54</v>
      </c>
      <c r="E1563" t="s">
        <v>244</v>
      </c>
      <c r="F1563" t="s">
        <v>109</v>
      </c>
      <c r="G1563" t="s">
        <v>48</v>
      </c>
      <c r="H1563" t="s">
        <v>45</v>
      </c>
      <c r="I1563" t="s">
        <v>17</v>
      </c>
      <c r="J1563" t="s">
        <v>222</v>
      </c>
      <c r="K1563" t="s">
        <v>19</v>
      </c>
      <c r="L1563" t="s">
        <v>36</v>
      </c>
      <c r="M1563" s="20">
        <f>VLOOKUP(Table3[[#This Row],[Condition]],$O$8:$P$28,2)</f>
        <v>21</v>
      </c>
      <c r="N1563" s="10"/>
      <c r="O1563" s="10"/>
    </row>
    <row r="1564" spans="1:15">
      <c r="A1564" s="4">
        <v>43743.041666666664</v>
      </c>
      <c r="B1564">
        <v>5</v>
      </c>
      <c r="C1564">
        <v>1</v>
      </c>
      <c r="D1564">
        <v>53</v>
      </c>
      <c r="E1564" t="s">
        <v>244</v>
      </c>
      <c r="F1564" t="s">
        <v>114</v>
      </c>
      <c r="G1564" t="s">
        <v>48</v>
      </c>
      <c r="H1564" t="s">
        <v>69</v>
      </c>
      <c r="I1564" t="s">
        <v>17</v>
      </c>
      <c r="J1564" t="s">
        <v>223</v>
      </c>
      <c r="K1564" t="s">
        <v>19</v>
      </c>
      <c r="L1564" t="s">
        <v>20</v>
      </c>
      <c r="M1564" s="20">
        <f>VLOOKUP(Table3[[#This Row],[Condition]],$O$8:$P$28,2)</f>
        <v>13</v>
      </c>
      <c r="N1564" s="10"/>
      <c r="O1564" s="10"/>
    </row>
    <row r="1565" spans="1:15">
      <c r="A1565" s="4">
        <v>43743.083333333336</v>
      </c>
      <c r="B1565">
        <v>5</v>
      </c>
      <c r="C1565">
        <v>2</v>
      </c>
      <c r="D1565">
        <v>51</v>
      </c>
      <c r="E1565" t="s">
        <v>244</v>
      </c>
      <c r="F1565" t="s">
        <v>40</v>
      </c>
      <c r="G1565" t="s">
        <v>48</v>
      </c>
      <c r="H1565" t="s">
        <v>45</v>
      </c>
      <c r="I1565" t="s">
        <v>17</v>
      </c>
      <c r="J1565" t="s">
        <v>224</v>
      </c>
      <c r="K1565" t="s">
        <v>19</v>
      </c>
      <c r="L1565" t="s">
        <v>20</v>
      </c>
      <c r="M1565" s="20">
        <f>VLOOKUP(Table3[[#This Row],[Condition]],$O$8:$P$28,2)</f>
        <v>13</v>
      </c>
      <c r="N1565" s="10"/>
      <c r="O1565" s="10"/>
    </row>
    <row r="1566" spans="1:15">
      <c r="A1566" s="4">
        <v>43743.125</v>
      </c>
      <c r="B1566">
        <v>5</v>
      </c>
      <c r="C1566">
        <v>3</v>
      </c>
      <c r="D1566">
        <v>51</v>
      </c>
      <c r="E1566" t="s">
        <v>246</v>
      </c>
      <c r="F1566" t="s">
        <v>112</v>
      </c>
      <c r="G1566" t="s">
        <v>48</v>
      </c>
      <c r="H1566" t="s">
        <v>45</v>
      </c>
      <c r="I1566" t="s">
        <v>17</v>
      </c>
      <c r="J1566" t="s">
        <v>224</v>
      </c>
      <c r="K1566" t="s">
        <v>19</v>
      </c>
      <c r="L1566" t="s">
        <v>20</v>
      </c>
      <c r="M1566" s="20">
        <f>VLOOKUP(Table3[[#This Row],[Condition]],$O$8:$P$28,2)</f>
        <v>13</v>
      </c>
      <c r="N1566" s="10"/>
      <c r="O1566" s="10"/>
    </row>
    <row r="1567" spans="1:15">
      <c r="A1567" s="4">
        <v>43743.166666666664</v>
      </c>
      <c r="B1567">
        <v>5</v>
      </c>
      <c r="C1567">
        <v>4</v>
      </c>
      <c r="D1567">
        <v>50</v>
      </c>
      <c r="E1567" t="s">
        <v>246</v>
      </c>
      <c r="F1567" t="s">
        <v>40</v>
      </c>
      <c r="G1567" t="s">
        <v>33</v>
      </c>
      <c r="H1567" t="s">
        <v>82</v>
      </c>
      <c r="I1567" t="s">
        <v>17</v>
      </c>
      <c r="J1567" t="s">
        <v>224</v>
      </c>
      <c r="K1567" t="s">
        <v>19</v>
      </c>
      <c r="L1567" t="s">
        <v>23</v>
      </c>
      <c r="M1567" s="20">
        <f>VLOOKUP(Table3[[#This Row],[Condition]],$O$8:$P$28,2)</f>
        <v>11</v>
      </c>
      <c r="N1567" s="10"/>
      <c r="O1567" s="10"/>
    </row>
    <row r="1568" spans="1:15">
      <c r="A1568" s="4">
        <v>43743.208333333336</v>
      </c>
      <c r="B1568">
        <v>5</v>
      </c>
      <c r="C1568">
        <v>5</v>
      </c>
      <c r="D1568">
        <v>50</v>
      </c>
      <c r="E1568" t="s">
        <v>244</v>
      </c>
      <c r="F1568" t="s">
        <v>73</v>
      </c>
      <c r="G1568" t="s">
        <v>48</v>
      </c>
      <c r="H1568" t="s">
        <v>82</v>
      </c>
      <c r="I1568" t="s">
        <v>17</v>
      </c>
      <c r="J1568" t="s">
        <v>247</v>
      </c>
      <c r="K1568" t="s">
        <v>19</v>
      </c>
      <c r="L1568" t="s">
        <v>20</v>
      </c>
      <c r="M1568" s="20">
        <f>VLOOKUP(Table3[[#This Row],[Condition]],$O$8:$P$28,2)</f>
        <v>13</v>
      </c>
      <c r="N1568" s="10"/>
      <c r="O1568" s="10"/>
    </row>
    <row r="1569" spans="1:15">
      <c r="A1569" s="4">
        <v>43743.25</v>
      </c>
      <c r="B1569">
        <v>5</v>
      </c>
      <c r="C1569">
        <v>6</v>
      </c>
      <c r="D1569">
        <v>49</v>
      </c>
      <c r="E1569" t="s">
        <v>244</v>
      </c>
      <c r="F1569" t="s">
        <v>74</v>
      </c>
      <c r="G1569" t="s">
        <v>48</v>
      </c>
      <c r="H1569" t="s">
        <v>45</v>
      </c>
      <c r="I1569" t="s">
        <v>17</v>
      </c>
      <c r="J1569" t="s">
        <v>248</v>
      </c>
      <c r="K1569" t="s">
        <v>19</v>
      </c>
      <c r="L1569" t="s">
        <v>30</v>
      </c>
      <c r="M1569" s="20">
        <f>VLOOKUP(Table3[[#This Row],[Condition]],$O$8:$P$28,2)</f>
        <v>17</v>
      </c>
      <c r="N1569" s="10"/>
      <c r="O1569" s="10"/>
    </row>
    <row r="1570" spans="1:15">
      <c r="A1570" s="4">
        <v>43743.291666666664</v>
      </c>
      <c r="B1570">
        <v>5</v>
      </c>
      <c r="C1570">
        <v>7</v>
      </c>
      <c r="D1570">
        <v>51</v>
      </c>
      <c r="E1570" t="s">
        <v>244</v>
      </c>
      <c r="F1570" t="s">
        <v>40</v>
      </c>
      <c r="G1570" t="s">
        <v>55</v>
      </c>
      <c r="H1570" t="s">
        <v>49</v>
      </c>
      <c r="I1570" t="s">
        <v>17</v>
      </c>
      <c r="J1570" t="s">
        <v>249</v>
      </c>
      <c r="K1570" t="s">
        <v>19</v>
      </c>
      <c r="L1570" t="s">
        <v>20</v>
      </c>
      <c r="M1570" s="20">
        <f>VLOOKUP(Table3[[#This Row],[Condition]],$O$8:$P$28,2)</f>
        <v>13</v>
      </c>
      <c r="N1570" s="10"/>
      <c r="O1570" s="10"/>
    </row>
    <row r="1571" spans="1:15">
      <c r="A1571" s="4">
        <v>43743.333333333336</v>
      </c>
      <c r="B1571">
        <v>5</v>
      </c>
      <c r="C1571">
        <v>8</v>
      </c>
      <c r="D1571">
        <v>55</v>
      </c>
      <c r="E1571" t="s">
        <v>240</v>
      </c>
      <c r="F1571" t="s">
        <v>67</v>
      </c>
      <c r="G1571" t="s">
        <v>48</v>
      </c>
      <c r="H1571" t="s">
        <v>49</v>
      </c>
      <c r="I1571" t="s">
        <v>17</v>
      </c>
      <c r="J1571" t="s">
        <v>250</v>
      </c>
      <c r="K1571" t="s">
        <v>19</v>
      </c>
      <c r="L1571" t="s">
        <v>30</v>
      </c>
      <c r="M1571" s="20">
        <f>VLOOKUP(Table3[[#This Row],[Condition]],$O$8:$P$28,2)</f>
        <v>17</v>
      </c>
      <c r="N1571" s="10"/>
      <c r="O1571" s="10"/>
    </row>
    <row r="1572" spans="1:15">
      <c r="A1572" s="4">
        <v>43743.375</v>
      </c>
      <c r="B1572">
        <v>5</v>
      </c>
      <c r="C1572">
        <v>9</v>
      </c>
      <c r="D1572">
        <v>59</v>
      </c>
      <c r="E1572" t="s">
        <v>251</v>
      </c>
      <c r="F1572" t="s">
        <v>47</v>
      </c>
      <c r="G1572" t="s">
        <v>57</v>
      </c>
      <c r="H1572" t="s">
        <v>52</v>
      </c>
      <c r="I1572" t="s">
        <v>17</v>
      </c>
      <c r="J1572" t="s">
        <v>249</v>
      </c>
      <c r="K1572" t="s">
        <v>19</v>
      </c>
      <c r="L1572" t="s">
        <v>20</v>
      </c>
      <c r="M1572" s="20">
        <f>VLOOKUP(Table3[[#This Row],[Condition]],$O$8:$P$28,2)</f>
        <v>13</v>
      </c>
      <c r="N1572" s="10"/>
      <c r="O1572" s="10"/>
    </row>
    <row r="1573" spans="1:15">
      <c r="A1573" s="4">
        <v>43743.416666666664</v>
      </c>
      <c r="B1573">
        <v>5</v>
      </c>
      <c r="C1573">
        <v>10</v>
      </c>
      <c r="D1573">
        <v>62</v>
      </c>
      <c r="E1573" t="s">
        <v>232</v>
      </c>
      <c r="F1573" t="s">
        <v>66</v>
      </c>
      <c r="G1573" t="s">
        <v>57</v>
      </c>
      <c r="H1573" t="s">
        <v>49</v>
      </c>
      <c r="I1573" t="s">
        <v>17</v>
      </c>
      <c r="J1573" t="s">
        <v>248</v>
      </c>
      <c r="K1573" t="s">
        <v>19</v>
      </c>
      <c r="L1573" t="s">
        <v>20</v>
      </c>
      <c r="M1573" s="20">
        <f>VLOOKUP(Table3[[#This Row],[Condition]],$O$8:$P$28,2)</f>
        <v>13</v>
      </c>
      <c r="N1573" s="10"/>
      <c r="O1573" s="10"/>
    </row>
    <row r="1574" spans="1:15">
      <c r="A1574" s="4">
        <v>43743.458333333336</v>
      </c>
      <c r="B1574">
        <v>5</v>
      </c>
      <c r="C1574">
        <v>11</v>
      </c>
      <c r="D1574">
        <v>62</v>
      </c>
      <c r="E1574" t="s">
        <v>227</v>
      </c>
      <c r="F1574" t="s">
        <v>133</v>
      </c>
      <c r="G1574" t="s">
        <v>57</v>
      </c>
      <c r="H1574" t="s">
        <v>52</v>
      </c>
      <c r="I1574" t="s">
        <v>17</v>
      </c>
      <c r="J1574" t="s">
        <v>252</v>
      </c>
      <c r="K1574" t="s">
        <v>19</v>
      </c>
      <c r="L1574" t="s">
        <v>20</v>
      </c>
      <c r="M1574" s="20">
        <f>VLOOKUP(Table3[[#This Row],[Condition]],$O$8:$P$28,2)</f>
        <v>13</v>
      </c>
      <c r="N1574" s="10"/>
      <c r="O1574" s="10"/>
    </row>
    <row r="1575" spans="1:15">
      <c r="A1575" s="4">
        <v>43743.5</v>
      </c>
      <c r="B1575">
        <v>5</v>
      </c>
      <c r="C1575">
        <v>12</v>
      </c>
      <c r="D1575">
        <v>65</v>
      </c>
      <c r="E1575" t="s">
        <v>227</v>
      </c>
      <c r="F1575" t="s">
        <v>169</v>
      </c>
      <c r="G1575" t="s">
        <v>110</v>
      </c>
      <c r="H1575" t="s">
        <v>52</v>
      </c>
      <c r="I1575" t="s">
        <v>17</v>
      </c>
      <c r="J1575" t="s">
        <v>223</v>
      </c>
      <c r="K1575" t="s">
        <v>19</v>
      </c>
      <c r="L1575" t="s">
        <v>20</v>
      </c>
      <c r="M1575" s="20">
        <f>VLOOKUP(Table3[[#This Row],[Condition]],$O$8:$P$28,2)</f>
        <v>13</v>
      </c>
      <c r="N1575" s="10"/>
      <c r="O1575" s="10"/>
    </row>
    <row r="1576" spans="1:15">
      <c r="A1576" s="4">
        <v>43743.541666666664</v>
      </c>
      <c r="B1576">
        <v>5</v>
      </c>
      <c r="C1576">
        <v>13</v>
      </c>
      <c r="D1576">
        <v>65</v>
      </c>
      <c r="E1576" t="s">
        <v>227</v>
      </c>
      <c r="F1576" t="s">
        <v>169</v>
      </c>
      <c r="G1576" t="s">
        <v>57</v>
      </c>
      <c r="H1576" t="s">
        <v>62</v>
      </c>
      <c r="I1576" t="s">
        <v>17</v>
      </c>
      <c r="J1576" t="s">
        <v>222</v>
      </c>
      <c r="K1576" t="s">
        <v>19</v>
      </c>
      <c r="L1576" t="s">
        <v>20</v>
      </c>
      <c r="M1576" s="20">
        <f>VLOOKUP(Table3[[#This Row],[Condition]],$O$8:$P$28,2)</f>
        <v>13</v>
      </c>
      <c r="N1576" s="10"/>
      <c r="O1576" s="10"/>
    </row>
    <row r="1577" spans="1:15">
      <c r="A1577" s="4">
        <v>43743.583333333336</v>
      </c>
      <c r="B1577">
        <v>5</v>
      </c>
      <c r="C1577">
        <v>14</v>
      </c>
      <c r="D1577">
        <v>66</v>
      </c>
      <c r="E1577" t="s">
        <v>242</v>
      </c>
      <c r="F1577" t="s">
        <v>169</v>
      </c>
      <c r="G1577" t="s">
        <v>71</v>
      </c>
      <c r="H1577" t="s">
        <v>52</v>
      </c>
      <c r="I1577" t="s">
        <v>17</v>
      </c>
      <c r="J1577" t="s">
        <v>218</v>
      </c>
      <c r="K1577" t="s">
        <v>19</v>
      </c>
      <c r="L1577" t="s">
        <v>20</v>
      </c>
      <c r="M1577" s="20">
        <f>VLOOKUP(Table3[[#This Row],[Condition]],$O$8:$P$28,2)</f>
        <v>13</v>
      </c>
      <c r="N1577" s="10"/>
      <c r="O1577" s="10"/>
    </row>
    <row r="1578" spans="1:15">
      <c r="A1578" s="4">
        <v>43743.625</v>
      </c>
      <c r="B1578">
        <v>5</v>
      </c>
      <c r="C1578">
        <v>15</v>
      </c>
      <c r="D1578">
        <v>66</v>
      </c>
      <c r="E1578" t="s">
        <v>227</v>
      </c>
      <c r="F1578" t="s">
        <v>130</v>
      </c>
      <c r="G1578" t="s">
        <v>71</v>
      </c>
      <c r="H1578" t="s">
        <v>82</v>
      </c>
      <c r="I1578" t="s">
        <v>17</v>
      </c>
      <c r="J1578" t="s">
        <v>219</v>
      </c>
      <c r="K1578" t="s">
        <v>19</v>
      </c>
      <c r="L1578" t="s">
        <v>20</v>
      </c>
      <c r="M1578" s="20">
        <f>VLOOKUP(Table3[[#This Row],[Condition]],$O$8:$P$28,2)</f>
        <v>13</v>
      </c>
      <c r="N1578" s="10"/>
      <c r="O1578" s="10"/>
    </row>
    <row r="1579" spans="1:15">
      <c r="A1579" s="4">
        <v>43743.666666666664</v>
      </c>
      <c r="B1579">
        <v>5</v>
      </c>
      <c r="C1579">
        <v>16</v>
      </c>
      <c r="D1579">
        <v>65</v>
      </c>
      <c r="E1579" t="s">
        <v>242</v>
      </c>
      <c r="F1579" t="s">
        <v>191</v>
      </c>
      <c r="G1579" t="s">
        <v>71</v>
      </c>
      <c r="H1579" t="s">
        <v>65</v>
      </c>
      <c r="I1579" t="s">
        <v>17</v>
      </c>
      <c r="J1579" t="s">
        <v>219</v>
      </c>
      <c r="K1579" t="s">
        <v>19</v>
      </c>
      <c r="L1579" t="s">
        <v>20</v>
      </c>
      <c r="M1579" s="20">
        <f>VLOOKUP(Table3[[#This Row],[Condition]],$O$8:$P$28,2)</f>
        <v>13</v>
      </c>
      <c r="N1579" s="10"/>
      <c r="O1579" s="10"/>
    </row>
    <row r="1580" spans="1:15">
      <c r="A1580" s="4">
        <v>43743.708333333336</v>
      </c>
      <c r="B1580">
        <v>5</v>
      </c>
      <c r="C1580">
        <v>17</v>
      </c>
      <c r="D1580">
        <v>64</v>
      </c>
      <c r="E1580" t="s">
        <v>242</v>
      </c>
      <c r="F1580" t="s">
        <v>91</v>
      </c>
      <c r="G1580" t="s">
        <v>71</v>
      </c>
      <c r="H1580" t="s">
        <v>45</v>
      </c>
      <c r="I1580" t="s">
        <v>17</v>
      </c>
      <c r="J1580" t="s">
        <v>217</v>
      </c>
      <c r="K1580" t="s">
        <v>19</v>
      </c>
      <c r="L1580" t="s">
        <v>20</v>
      </c>
      <c r="M1580" s="20">
        <f>VLOOKUP(Table3[[#This Row],[Condition]],$O$8:$P$28,2)</f>
        <v>13</v>
      </c>
      <c r="N1580" s="10"/>
      <c r="O1580" s="10"/>
    </row>
    <row r="1581" spans="1:15">
      <c r="A1581" s="4">
        <v>43743.75</v>
      </c>
      <c r="B1581">
        <v>5</v>
      </c>
      <c r="C1581">
        <v>18</v>
      </c>
      <c r="D1581">
        <v>64</v>
      </c>
      <c r="E1581" t="s">
        <v>227</v>
      </c>
      <c r="F1581" t="s">
        <v>191</v>
      </c>
      <c r="G1581" t="s">
        <v>110</v>
      </c>
      <c r="H1581" t="s">
        <v>45</v>
      </c>
      <c r="I1581" t="s">
        <v>17</v>
      </c>
      <c r="J1581" t="s">
        <v>220</v>
      </c>
      <c r="K1581" t="s">
        <v>19</v>
      </c>
      <c r="L1581" t="s">
        <v>23</v>
      </c>
      <c r="M1581" s="20">
        <f>VLOOKUP(Table3[[#This Row],[Condition]],$O$8:$P$28,2)</f>
        <v>11</v>
      </c>
      <c r="N1581" s="10"/>
      <c r="O1581" s="10"/>
    </row>
    <row r="1582" spans="1:15">
      <c r="A1582" s="4">
        <v>43743.791666666664</v>
      </c>
      <c r="B1582">
        <v>5</v>
      </c>
      <c r="C1582">
        <v>19</v>
      </c>
      <c r="D1582">
        <v>63</v>
      </c>
      <c r="E1582" t="s">
        <v>242</v>
      </c>
      <c r="F1582" t="s">
        <v>133</v>
      </c>
      <c r="G1582" t="s">
        <v>71</v>
      </c>
      <c r="H1582" t="s">
        <v>94</v>
      </c>
      <c r="I1582" t="s">
        <v>17</v>
      </c>
      <c r="J1582" t="s">
        <v>217</v>
      </c>
      <c r="K1582" t="s">
        <v>19</v>
      </c>
      <c r="L1582" t="s">
        <v>23</v>
      </c>
      <c r="M1582" s="20">
        <f>VLOOKUP(Table3[[#This Row],[Condition]],$O$8:$P$28,2)</f>
        <v>11</v>
      </c>
      <c r="N1582" s="10"/>
      <c r="O1582" s="10"/>
    </row>
    <row r="1583" spans="1:15">
      <c r="A1583" s="4">
        <v>43743.833333333336</v>
      </c>
      <c r="B1583">
        <v>5</v>
      </c>
      <c r="C1583">
        <v>20</v>
      </c>
      <c r="D1583">
        <v>62</v>
      </c>
      <c r="E1583" t="s">
        <v>231</v>
      </c>
      <c r="F1583" t="s">
        <v>43</v>
      </c>
      <c r="G1583" t="s">
        <v>110</v>
      </c>
      <c r="H1583" t="s">
        <v>65</v>
      </c>
      <c r="I1583" t="s">
        <v>17</v>
      </c>
      <c r="J1583" t="s">
        <v>219</v>
      </c>
      <c r="K1583" t="s">
        <v>19</v>
      </c>
      <c r="L1583" t="s">
        <v>23</v>
      </c>
      <c r="M1583" s="20">
        <f>VLOOKUP(Table3[[#This Row],[Condition]],$O$8:$P$28,2)</f>
        <v>11</v>
      </c>
      <c r="N1583" s="10"/>
      <c r="O1583" s="10"/>
    </row>
    <row r="1584" spans="1:15">
      <c r="A1584" s="4">
        <v>43743.875</v>
      </c>
      <c r="B1584">
        <v>5</v>
      </c>
      <c r="C1584">
        <v>21</v>
      </c>
      <c r="D1584">
        <v>62</v>
      </c>
      <c r="E1584" t="s">
        <v>229</v>
      </c>
      <c r="F1584" t="s">
        <v>129</v>
      </c>
      <c r="G1584" t="s">
        <v>110</v>
      </c>
      <c r="H1584" t="s">
        <v>16</v>
      </c>
      <c r="I1584" t="s">
        <v>17</v>
      </c>
      <c r="J1584" t="s">
        <v>219</v>
      </c>
      <c r="K1584" t="s">
        <v>19</v>
      </c>
      <c r="L1584" t="s">
        <v>23</v>
      </c>
      <c r="M1584" s="20">
        <f>VLOOKUP(Table3[[#This Row],[Condition]],$O$8:$P$28,2)</f>
        <v>11</v>
      </c>
      <c r="N1584" s="10"/>
      <c r="O1584" s="10"/>
    </row>
    <row r="1585" spans="1:15">
      <c r="A1585" s="4">
        <v>43743.916666666664</v>
      </c>
      <c r="B1585">
        <v>5</v>
      </c>
      <c r="C1585">
        <v>22</v>
      </c>
      <c r="D1585">
        <v>62</v>
      </c>
      <c r="E1585" t="s">
        <v>182</v>
      </c>
      <c r="F1585" t="s">
        <v>97</v>
      </c>
      <c r="G1585" t="s">
        <v>68</v>
      </c>
      <c r="H1585" t="s">
        <v>62</v>
      </c>
      <c r="I1585" t="s">
        <v>17</v>
      </c>
      <c r="J1585" t="s">
        <v>217</v>
      </c>
      <c r="K1585" t="s">
        <v>19</v>
      </c>
      <c r="L1585" t="s">
        <v>23</v>
      </c>
      <c r="M1585" s="20">
        <f>VLOOKUP(Table3[[#This Row],[Condition]],$O$8:$P$28,2)</f>
        <v>11</v>
      </c>
      <c r="N1585" s="10"/>
      <c r="O1585" s="10"/>
    </row>
    <row r="1586" spans="1:15">
      <c r="A1586" s="4">
        <v>43743.958333333336</v>
      </c>
      <c r="B1586">
        <v>5</v>
      </c>
      <c r="C1586">
        <v>23</v>
      </c>
      <c r="D1586">
        <v>62</v>
      </c>
      <c r="E1586" t="s">
        <v>182</v>
      </c>
      <c r="F1586" t="s">
        <v>97</v>
      </c>
      <c r="G1586" t="s">
        <v>75</v>
      </c>
      <c r="H1586" t="s">
        <v>52</v>
      </c>
      <c r="I1586" t="s">
        <v>17</v>
      </c>
      <c r="J1586" t="s">
        <v>217</v>
      </c>
      <c r="K1586" t="s">
        <v>19</v>
      </c>
      <c r="L1586" t="s">
        <v>23</v>
      </c>
      <c r="M1586" s="20">
        <f>VLOOKUP(Table3[[#This Row],[Condition]],$O$8:$P$28,2)</f>
        <v>11</v>
      </c>
      <c r="N1586" s="10"/>
      <c r="O1586" s="10"/>
    </row>
    <row r="1587" spans="1:15">
      <c r="A1587" s="4">
        <v>43744</v>
      </c>
      <c r="B1587">
        <v>6</v>
      </c>
      <c r="C1587">
        <v>0</v>
      </c>
      <c r="D1587">
        <v>62</v>
      </c>
      <c r="E1587" t="s">
        <v>178</v>
      </c>
      <c r="F1587" t="s">
        <v>195</v>
      </c>
      <c r="G1587" t="s">
        <v>68</v>
      </c>
      <c r="H1587" t="s">
        <v>52</v>
      </c>
      <c r="I1587" t="s">
        <v>17</v>
      </c>
      <c r="J1587" t="s">
        <v>213</v>
      </c>
      <c r="K1587" t="s">
        <v>19</v>
      </c>
      <c r="L1587" t="s">
        <v>23</v>
      </c>
      <c r="M1587" s="20">
        <f>VLOOKUP(Table3[[#This Row],[Condition]],$O$8:$P$28,2)</f>
        <v>11</v>
      </c>
      <c r="N1587" s="10"/>
      <c r="O1587" s="10"/>
    </row>
    <row r="1588" spans="1:15">
      <c r="A1588" s="4">
        <v>43744.041666666664</v>
      </c>
      <c r="B1588">
        <v>6</v>
      </c>
      <c r="C1588">
        <v>1</v>
      </c>
      <c r="D1588">
        <v>62</v>
      </c>
      <c r="E1588" t="s">
        <v>177</v>
      </c>
      <c r="F1588" t="s">
        <v>144</v>
      </c>
      <c r="G1588" t="s">
        <v>75</v>
      </c>
      <c r="H1588" t="s">
        <v>62</v>
      </c>
      <c r="I1588" t="s">
        <v>17</v>
      </c>
      <c r="J1588" t="s">
        <v>212</v>
      </c>
      <c r="K1588" t="s">
        <v>19</v>
      </c>
      <c r="L1588" t="s">
        <v>23</v>
      </c>
      <c r="M1588" s="20">
        <f>VLOOKUP(Table3[[#This Row],[Condition]],$O$8:$P$28,2)</f>
        <v>11</v>
      </c>
      <c r="N1588" s="10"/>
      <c r="O1588" s="10"/>
    </row>
    <row r="1589" spans="1:15">
      <c r="A1589" s="4">
        <v>43744.083333333336</v>
      </c>
      <c r="B1589">
        <v>6</v>
      </c>
      <c r="C1589">
        <v>2</v>
      </c>
      <c r="D1589">
        <v>63</v>
      </c>
      <c r="E1589" t="s">
        <v>175</v>
      </c>
      <c r="F1589" t="s">
        <v>144</v>
      </c>
      <c r="G1589" t="s">
        <v>68</v>
      </c>
      <c r="H1589" t="s">
        <v>62</v>
      </c>
      <c r="I1589" t="s">
        <v>17</v>
      </c>
      <c r="J1589" t="s">
        <v>211</v>
      </c>
      <c r="K1589" t="s">
        <v>19</v>
      </c>
      <c r="L1589" t="s">
        <v>23</v>
      </c>
      <c r="M1589" s="20">
        <f>VLOOKUP(Table3[[#This Row],[Condition]],$O$8:$P$28,2)</f>
        <v>11</v>
      </c>
      <c r="N1589" s="10"/>
      <c r="O1589" s="10"/>
    </row>
    <row r="1590" spans="1:15">
      <c r="A1590" s="4">
        <v>43744.125</v>
      </c>
      <c r="B1590">
        <v>6</v>
      </c>
      <c r="C1590">
        <v>3</v>
      </c>
      <c r="D1590">
        <v>63</v>
      </c>
      <c r="E1590" t="s">
        <v>171</v>
      </c>
      <c r="F1590" t="s">
        <v>184</v>
      </c>
      <c r="G1590" t="s">
        <v>68</v>
      </c>
      <c r="H1590" t="s">
        <v>16</v>
      </c>
      <c r="I1590" t="s">
        <v>17</v>
      </c>
      <c r="J1590" t="s">
        <v>210</v>
      </c>
      <c r="K1590" t="s">
        <v>19</v>
      </c>
      <c r="L1590" t="s">
        <v>23</v>
      </c>
      <c r="M1590" s="20">
        <f>VLOOKUP(Table3[[#This Row],[Condition]],$O$8:$P$28,2)</f>
        <v>11</v>
      </c>
      <c r="N1590" s="10"/>
      <c r="O1590" s="10"/>
    </row>
    <row r="1591" spans="1:15">
      <c r="A1591" s="4">
        <v>43744.166666666664</v>
      </c>
      <c r="B1591">
        <v>6</v>
      </c>
      <c r="C1591">
        <v>4</v>
      </c>
      <c r="D1591">
        <v>63</v>
      </c>
      <c r="E1591" t="s">
        <v>171</v>
      </c>
      <c r="F1591" t="s">
        <v>184</v>
      </c>
      <c r="G1591" t="s">
        <v>21</v>
      </c>
      <c r="H1591" t="s">
        <v>41</v>
      </c>
      <c r="I1591" t="s">
        <v>17</v>
      </c>
      <c r="J1591" t="s">
        <v>211</v>
      </c>
      <c r="K1591" t="s">
        <v>19</v>
      </c>
      <c r="L1591" t="s">
        <v>23</v>
      </c>
      <c r="M1591" s="20">
        <f>VLOOKUP(Table3[[#This Row],[Condition]],$O$8:$P$28,2)</f>
        <v>11</v>
      </c>
      <c r="N1591" s="10"/>
      <c r="O1591" s="10"/>
    </row>
    <row r="1592" spans="1:15">
      <c r="A1592" s="4">
        <v>43744.208333333336</v>
      </c>
      <c r="B1592">
        <v>6</v>
      </c>
      <c r="C1592">
        <v>5</v>
      </c>
      <c r="D1592">
        <v>64</v>
      </c>
      <c r="E1592" t="s">
        <v>174</v>
      </c>
      <c r="F1592" t="s">
        <v>184</v>
      </c>
      <c r="G1592" t="s">
        <v>34</v>
      </c>
      <c r="H1592" t="s">
        <v>17</v>
      </c>
      <c r="I1592" t="s">
        <v>17</v>
      </c>
      <c r="J1592" t="s">
        <v>211</v>
      </c>
      <c r="K1592" t="s">
        <v>19</v>
      </c>
      <c r="L1592" t="s">
        <v>23</v>
      </c>
      <c r="M1592" s="20">
        <f>VLOOKUP(Table3[[#This Row],[Condition]],$O$8:$P$28,2)</f>
        <v>11</v>
      </c>
      <c r="N1592" s="10"/>
      <c r="O1592" s="10"/>
    </row>
    <row r="1593" spans="1:15">
      <c r="A1593" s="4">
        <v>43744.25</v>
      </c>
      <c r="B1593">
        <v>6</v>
      </c>
      <c r="C1593">
        <v>6</v>
      </c>
      <c r="D1593">
        <v>65</v>
      </c>
      <c r="E1593" t="s">
        <v>164</v>
      </c>
      <c r="F1593" t="s">
        <v>184</v>
      </c>
      <c r="G1593" t="s">
        <v>68</v>
      </c>
      <c r="H1593" t="s">
        <v>41</v>
      </c>
      <c r="I1593" t="s">
        <v>17</v>
      </c>
      <c r="J1593" t="s">
        <v>211</v>
      </c>
      <c r="K1593" t="s">
        <v>19</v>
      </c>
      <c r="L1593" t="s">
        <v>23</v>
      </c>
      <c r="M1593" s="20">
        <f>VLOOKUP(Table3[[#This Row],[Condition]],$O$8:$P$28,2)</f>
        <v>11</v>
      </c>
      <c r="N1593" s="10"/>
      <c r="O1593" s="10"/>
    </row>
    <row r="1594" spans="1:15">
      <c r="A1594" s="4">
        <v>43744.291666666664</v>
      </c>
      <c r="B1594">
        <v>6</v>
      </c>
      <c r="C1594">
        <v>7</v>
      </c>
      <c r="D1594">
        <v>65</v>
      </c>
      <c r="E1594" t="s">
        <v>127</v>
      </c>
      <c r="F1594" t="s">
        <v>136</v>
      </c>
      <c r="G1594" t="s">
        <v>75</v>
      </c>
      <c r="H1594" t="s">
        <v>26</v>
      </c>
      <c r="I1594" t="s">
        <v>17</v>
      </c>
      <c r="J1594" t="s">
        <v>212</v>
      </c>
      <c r="K1594" t="s">
        <v>19</v>
      </c>
      <c r="L1594" t="s">
        <v>23</v>
      </c>
      <c r="M1594" s="20">
        <f>VLOOKUP(Table3[[#This Row],[Condition]],$O$8:$P$28,2)</f>
        <v>11</v>
      </c>
      <c r="N1594" s="10"/>
      <c r="O1594" s="10"/>
    </row>
    <row r="1595" spans="1:15">
      <c r="A1595" s="4">
        <v>43744.333333333336</v>
      </c>
      <c r="B1595">
        <v>6</v>
      </c>
      <c r="C1595">
        <v>8</v>
      </c>
      <c r="D1595">
        <v>67</v>
      </c>
      <c r="E1595" t="s">
        <v>127</v>
      </c>
      <c r="F1595" t="s">
        <v>134</v>
      </c>
      <c r="G1595" t="s">
        <v>29</v>
      </c>
      <c r="H1595" t="s">
        <v>26</v>
      </c>
      <c r="I1595" t="s">
        <v>17</v>
      </c>
      <c r="J1595" t="s">
        <v>212</v>
      </c>
      <c r="K1595" t="s">
        <v>19</v>
      </c>
      <c r="L1595" t="s">
        <v>23</v>
      </c>
      <c r="M1595" s="20">
        <f>VLOOKUP(Table3[[#This Row],[Condition]],$O$8:$P$28,2)</f>
        <v>11</v>
      </c>
      <c r="N1595" s="10"/>
      <c r="O1595" s="10"/>
    </row>
    <row r="1596" spans="1:15">
      <c r="A1596" s="4">
        <v>43744.375</v>
      </c>
      <c r="B1596">
        <v>6</v>
      </c>
      <c r="C1596">
        <v>9</v>
      </c>
      <c r="D1596">
        <v>68</v>
      </c>
      <c r="E1596" t="s">
        <v>120</v>
      </c>
      <c r="F1596" t="s">
        <v>134</v>
      </c>
      <c r="G1596" t="s">
        <v>75</v>
      </c>
      <c r="H1596" t="s">
        <v>65</v>
      </c>
      <c r="I1596" t="s">
        <v>17</v>
      </c>
      <c r="J1596" t="s">
        <v>212</v>
      </c>
      <c r="K1596" t="s">
        <v>19</v>
      </c>
      <c r="L1596" t="s">
        <v>23</v>
      </c>
      <c r="M1596" s="20">
        <f>VLOOKUP(Table3[[#This Row],[Condition]],$O$8:$P$28,2)</f>
        <v>11</v>
      </c>
      <c r="N1596" s="10"/>
      <c r="O1596" s="10"/>
    </row>
    <row r="1597" spans="1:15">
      <c r="A1597" s="4">
        <v>43744.416666666664</v>
      </c>
      <c r="B1597">
        <v>6</v>
      </c>
      <c r="C1597">
        <v>10</v>
      </c>
      <c r="D1597">
        <v>70</v>
      </c>
      <c r="E1597" t="s">
        <v>123</v>
      </c>
      <c r="F1597" t="s">
        <v>74</v>
      </c>
      <c r="G1597" t="s">
        <v>75</v>
      </c>
      <c r="H1597" t="s">
        <v>49</v>
      </c>
      <c r="I1597" t="s">
        <v>17</v>
      </c>
      <c r="J1597" t="s">
        <v>211</v>
      </c>
      <c r="K1597" t="s">
        <v>19</v>
      </c>
      <c r="L1597" t="s">
        <v>23</v>
      </c>
      <c r="M1597" s="20">
        <f>VLOOKUP(Table3[[#This Row],[Condition]],$O$8:$P$28,2)</f>
        <v>11</v>
      </c>
      <c r="N1597" s="10"/>
      <c r="O1597" s="10"/>
    </row>
    <row r="1598" spans="1:15">
      <c r="A1598" s="4">
        <v>43744.458333333336</v>
      </c>
      <c r="B1598">
        <v>6</v>
      </c>
      <c r="C1598">
        <v>11</v>
      </c>
      <c r="D1598">
        <v>70</v>
      </c>
      <c r="E1598" t="s">
        <v>123</v>
      </c>
      <c r="F1598" t="s">
        <v>74</v>
      </c>
      <c r="G1598" t="s">
        <v>75</v>
      </c>
      <c r="H1598" t="s">
        <v>65</v>
      </c>
      <c r="I1598" t="s">
        <v>17</v>
      </c>
      <c r="J1598" t="s">
        <v>210</v>
      </c>
      <c r="K1598" t="s">
        <v>19</v>
      </c>
      <c r="L1598" t="s">
        <v>23</v>
      </c>
      <c r="M1598" s="20">
        <f>VLOOKUP(Table3[[#This Row],[Condition]],$O$8:$P$28,2)</f>
        <v>11</v>
      </c>
      <c r="N1598" s="10"/>
      <c r="O1598" s="10"/>
    </row>
    <row r="1599" spans="1:15">
      <c r="A1599" s="4">
        <v>43744.5</v>
      </c>
      <c r="B1599">
        <v>6</v>
      </c>
      <c r="C1599">
        <v>12</v>
      </c>
      <c r="D1599">
        <v>72</v>
      </c>
      <c r="E1599" t="s">
        <v>123</v>
      </c>
      <c r="F1599" t="s">
        <v>40</v>
      </c>
      <c r="G1599" t="s">
        <v>29</v>
      </c>
      <c r="H1599" t="s">
        <v>65</v>
      </c>
      <c r="I1599" t="s">
        <v>17</v>
      </c>
      <c r="J1599" t="s">
        <v>209</v>
      </c>
      <c r="K1599" t="s">
        <v>19</v>
      </c>
      <c r="L1599" t="s">
        <v>23</v>
      </c>
      <c r="M1599" s="20">
        <f>VLOOKUP(Table3[[#This Row],[Condition]],$O$8:$P$28,2)</f>
        <v>11</v>
      </c>
      <c r="N1599" s="10"/>
      <c r="O1599" s="10"/>
    </row>
    <row r="1600" spans="1:15">
      <c r="A1600" s="4">
        <v>43744.541666666664</v>
      </c>
      <c r="B1600">
        <v>6</v>
      </c>
      <c r="C1600">
        <v>13</v>
      </c>
      <c r="D1600">
        <v>72</v>
      </c>
      <c r="E1600" t="s">
        <v>168</v>
      </c>
      <c r="F1600" t="s">
        <v>73</v>
      </c>
      <c r="G1600" t="s">
        <v>75</v>
      </c>
      <c r="H1600" t="s">
        <v>65</v>
      </c>
      <c r="I1600" t="s">
        <v>204</v>
      </c>
      <c r="J1600" t="s">
        <v>208</v>
      </c>
      <c r="K1600" t="s">
        <v>19</v>
      </c>
      <c r="L1600" t="s">
        <v>23</v>
      </c>
      <c r="M1600" s="20">
        <f>VLOOKUP(Table3[[#This Row],[Condition]],$O$8:$P$28,2)</f>
        <v>11</v>
      </c>
      <c r="N1600" s="10"/>
      <c r="O1600" s="10"/>
    </row>
    <row r="1601" spans="1:15">
      <c r="A1601" s="4">
        <v>43744.583333333336</v>
      </c>
      <c r="B1601">
        <v>6</v>
      </c>
      <c r="C1601">
        <v>14</v>
      </c>
      <c r="D1601">
        <v>73</v>
      </c>
      <c r="E1601" t="s">
        <v>168</v>
      </c>
      <c r="F1601" t="s">
        <v>40</v>
      </c>
      <c r="G1601" t="s">
        <v>29</v>
      </c>
      <c r="H1601" t="s">
        <v>94</v>
      </c>
      <c r="I1601" t="s">
        <v>131</v>
      </c>
      <c r="J1601" t="s">
        <v>207</v>
      </c>
      <c r="K1601" t="s">
        <v>19</v>
      </c>
      <c r="L1601" t="s">
        <v>23</v>
      </c>
      <c r="M1601" s="20">
        <f>VLOOKUP(Table3[[#This Row],[Condition]],$O$8:$P$28,2)</f>
        <v>11</v>
      </c>
      <c r="N1601" s="10"/>
      <c r="O1601" s="10"/>
    </row>
    <row r="1602" spans="1:15">
      <c r="A1602" s="4">
        <v>43744.625</v>
      </c>
      <c r="B1602">
        <v>6</v>
      </c>
      <c r="C1602">
        <v>15</v>
      </c>
      <c r="D1602">
        <v>73</v>
      </c>
      <c r="E1602" t="s">
        <v>168</v>
      </c>
      <c r="F1602" t="s">
        <v>40</v>
      </c>
      <c r="G1602" t="s">
        <v>75</v>
      </c>
      <c r="H1602" t="s">
        <v>94</v>
      </c>
      <c r="I1602" t="s">
        <v>17</v>
      </c>
      <c r="J1602" t="s">
        <v>203</v>
      </c>
      <c r="K1602" t="s">
        <v>19</v>
      </c>
      <c r="L1602" t="s">
        <v>23</v>
      </c>
      <c r="M1602" s="20">
        <f>VLOOKUP(Table3[[#This Row],[Condition]],$O$8:$P$28,2)</f>
        <v>11</v>
      </c>
      <c r="N1602" s="10"/>
      <c r="O1602" s="10"/>
    </row>
    <row r="1603" spans="1:15">
      <c r="A1603" s="4">
        <v>43744.666666666664</v>
      </c>
      <c r="B1603">
        <v>6</v>
      </c>
      <c r="C1603">
        <v>16</v>
      </c>
      <c r="D1603">
        <v>73</v>
      </c>
      <c r="E1603" t="s">
        <v>140</v>
      </c>
      <c r="F1603" t="s">
        <v>73</v>
      </c>
      <c r="G1603" t="s">
        <v>75</v>
      </c>
      <c r="H1603" t="s">
        <v>65</v>
      </c>
      <c r="I1603" t="s">
        <v>17</v>
      </c>
      <c r="J1603" t="s">
        <v>202</v>
      </c>
      <c r="K1603" t="s">
        <v>19</v>
      </c>
      <c r="L1603" t="s">
        <v>23</v>
      </c>
      <c r="M1603" s="20">
        <f>VLOOKUP(Table3[[#This Row],[Condition]],$O$8:$P$28,2)</f>
        <v>11</v>
      </c>
      <c r="N1603" s="10"/>
      <c r="O1603" s="10"/>
    </row>
    <row r="1604" spans="1:15">
      <c r="A1604" s="4">
        <v>43744.708333333336</v>
      </c>
      <c r="B1604">
        <v>6</v>
      </c>
      <c r="C1604">
        <v>17</v>
      </c>
      <c r="D1604">
        <v>72</v>
      </c>
      <c r="E1604" t="s">
        <v>60</v>
      </c>
      <c r="F1604" t="s">
        <v>134</v>
      </c>
      <c r="G1604" t="s">
        <v>75</v>
      </c>
      <c r="H1604" t="s">
        <v>82</v>
      </c>
      <c r="I1604" t="s">
        <v>17</v>
      </c>
      <c r="J1604" t="s">
        <v>202</v>
      </c>
      <c r="K1604" t="s">
        <v>19</v>
      </c>
      <c r="L1604" t="s">
        <v>23</v>
      </c>
      <c r="M1604" s="20">
        <f>VLOOKUP(Table3[[#This Row],[Condition]],$O$8:$P$28,2)</f>
        <v>11</v>
      </c>
      <c r="N1604" s="10"/>
      <c r="O1604" s="10"/>
    </row>
    <row r="1605" spans="1:15">
      <c r="A1605" s="4">
        <v>43744.75</v>
      </c>
      <c r="B1605">
        <v>6</v>
      </c>
      <c r="C1605">
        <v>18</v>
      </c>
      <c r="D1605">
        <v>72</v>
      </c>
      <c r="E1605" t="s">
        <v>58</v>
      </c>
      <c r="F1605" t="s">
        <v>77</v>
      </c>
      <c r="G1605" t="s">
        <v>75</v>
      </c>
      <c r="H1605" t="s">
        <v>45</v>
      </c>
      <c r="I1605" t="s">
        <v>17</v>
      </c>
      <c r="J1605" t="s">
        <v>202</v>
      </c>
      <c r="K1605" t="s">
        <v>19</v>
      </c>
      <c r="L1605" t="s">
        <v>23</v>
      </c>
      <c r="M1605" s="20">
        <f>VLOOKUP(Table3[[#This Row],[Condition]],$O$8:$P$28,2)</f>
        <v>11</v>
      </c>
      <c r="N1605" s="10"/>
      <c r="O1605" s="10"/>
    </row>
    <row r="1606" spans="1:15">
      <c r="A1606" s="4">
        <v>43744.791666666664</v>
      </c>
      <c r="B1606">
        <v>6</v>
      </c>
      <c r="C1606">
        <v>19</v>
      </c>
      <c r="D1606">
        <v>72</v>
      </c>
      <c r="E1606" t="s">
        <v>60</v>
      </c>
      <c r="F1606" t="s">
        <v>134</v>
      </c>
      <c r="G1606" t="s">
        <v>29</v>
      </c>
      <c r="H1606" t="s">
        <v>62</v>
      </c>
      <c r="I1606" t="s">
        <v>17</v>
      </c>
      <c r="J1606" t="s">
        <v>202</v>
      </c>
      <c r="K1606" t="s">
        <v>19</v>
      </c>
      <c r="L1606" t="s">
        <v>20</v>
      </c>
      <c r="M1606" s="20">
        <f>VLOOKUP(Table3[[#This Row],[Condition]],$O$8:$P$28,2)</f>
        <v>13</v>
      </c>
      <c r="N1606" s="10"/>
      <c r="O1606" s="10"/>
    </row>
    <row r="1607" spans="1:15">
      <c r="A1607" s="4">
        <v>43744.833333333336</v>
      </c>
      <c r="B1607">
        <v>6</v>
      </c>
      <c r="C1607">
        <v>20</v>
      </c>
      <c r="D1607">
        <v>72</v>
      </c>
      <c r="E1607" t="s">
        <v>60</v>
      </c>
      <c r="F1607" t="s">
        <v>134</v>
      </c>
      <c r="G1607" t="s">
        <v>29</v>
      </c>
      <c r="H1607" t="s">
        <v>52</v>
      </c>
      <c r="I1607" t="s">
        <v>17</v>
      </c>
      <c r="J1607" t="s">
        <v>203</v>
      </c>
      <c r="K1607" t="s">
        <v>19</v>
      </c>
      <c r="L1607" t="s">
        <v>23</v>
      </c>
      <c r="M1607" s="20">
        <f>VLOOKUP(Table3[[#This Row],[Condition]],$O$8:$P$28,2)</f>
        <v>11</v>
      </c>
      <c r="N1607" s="10"/>
      <c r="O1607" s="10"/>
    </row>
    <row r="1608" spans="1:15">
      <c r="A1608" s="4">
        <v>43744.875</v>
      </c>
      <c r="B1608">
        <v>6</v>
      </c>
      <c r="C1608">
        <v>21</v>
      </c>
      <c r="D1608">
        <v>71</v>
      </c>
      <c r="E1608" t="s">
        <v>58</v>
      </c>
      <c r="F1608" t="s">
        <v>136</v>
      </c>
      <c r="G1608" t="s">
        <v>75</v>
      </c>
      <c r="H1608" t="s">
        <v>62</v>
      </c>
      <c r="I1608" t="s">
        <v>17</v>
      </c>
      <c r="J1608" t="s">
        <v>203</v>
      </c>
      <c r="K1608" t="s">
        <v>19</v>
      </c>
      <c r="L1608" t="s">
        <v>23</v>
      </c>
      <c r="M1608" s="20">
        <f>VLOOKUP(Table3[[#This Row],[Condition]],$O$8:$P$28,2)</f>
        <v>11</v>
      </c>
      <c r="N1608" s="10"/>
      <c r="O1608" s="10"/>
    </row>
    <row r="1609" spans="1:15">
      <c r="A1609" s="4">
        <v>43744.916666666664</v>
      </c>
      <c r="B1609">
        <v>6</v>
      </c>
      <c r="C1609">
        <v>22</v>
      </c>
      <c r="D1609">
        <v>71</v>
      </c>
      <c r="E1609" t="s">
        <v>60</v>
      </c>
      <c r="F1609" t="s">
        <v>184</v>
      </c>
      <c r="G1609" t="s">
        <v>29</v>
      </c>
      <c r="H1609" t="s">
        <v>62</v>
      </c>
      <c r="I1609" t="s">
        <v>17</v>
      </c>
      <c r="J1609" t="s">
        <v>202</v>
      </c>
      <c r="K1609" t="s">
        <v>19</v>
      </c>
      <c r="L1609" t="s">
        <v>23</v>
      </c>
      <c r="M1609" s="20">
        <f>VLOOKUP(Table3[[#This Row],[Condition]],$O$8:$P$28,2)</f>
        <v>11</v>
      </c>
      <c r="N1609" s="10"/>
      <c r="O1609" s="10"/>
    </row>
    <row r="1610" spans="1:15">
      <c r="A1610" s="4">
        <v>43744.958333333336</v>
      </c>
      <c r="B1610">
        <v>6</v>
      </c>
      <c r="C1610">
        <v>23</v>
      </c>
      <c r="D1610">
        <v>70</v>
      </c>
      <c r="E1610" t="s">
        <v>58</v>
      </c>
      <c r="F1610" t="s">
        <v>160</v>
      </c>
      <c r="G1610" t="s">
        <v>75</v>
      </c>
      <c r="H1610" t="s">
        <v>52</v>
      </c>
      <c r="I1610" t="s">
        <v>17</v>
      </c>
      <c r="J1610" t="s">
        <v>200</v>
      </c>
      <c r="K1610" t="s">
        <v>19</v>
      </c>
      <c r="L1610" t="s">
        <v>23</v>
      </c>
      <c r="M1610" s="20">
        <f>VLOOKUP(Table3[[#This Row],[Condition]],$O$8:$P$28,2)</f>
        <v>11</v>
      </c>
      <c r="N1610" s="10"/>
      <c r="O1610" s="10"/>
    </row>
    <row r="1611" spans="1:15">
      <c r="A1611" s="4">
        <v>43745</v>
      </c>
      <c r="B1611">
        <v>7</v>
      </c>
      <c r="C1611">
        <v>0</v>
      </c>
      <c r="D1611">
        <v>72</v>
      </c>
      <c r="E1611" t="s">
        <v>168</v>
      </c>
      <c r="F1611" t="s">
        <v>73</v>
      </c>
      <c r="G1611" t="s">
        <v>75</v>
      </c>
      <c r="H1611" t="s">
        <v>94</v>
      </c>
      <c r="I1611" t="s">
        <v>17</v>
      </c>
      <c r="J1611" t="s">
        <v>197</v>
      </c>
      <c r="K1611" t="s">
        <v>19</v>
      </c>
      <c r="L1611" t="s">
        <v>23</v>
      </c>
      <c r="M1611" s="20">
        <f>VLOOKUP(Table3[[#This Row],[Condition]],$O$8:$P$28,2)</f>
        <v>11</v>
      </c>
      <c r="N1611" s="10"/>
      <c r="O1611" s="10"/>
    </row>
    <row r="1612" spans="1:15">
      <c r="A1612" s="4">
        <v>43745.041666666664</v>
      </c>
      <c r="B1612">
        <v>7</v>
      </c>
      <c r="C1612">
        <v>1</v>
      </c>
      <c r="D1612">
        <v>72</v>
      </c>
      <c r="E1612" t="s">
        <v>168</v>
      </c>
      <c r="F1612" t="s">
        <v>73</v>
      </c>
      <c r="G1612" t="s">
        <v>75</v>
      </c>
      <c r="H1612" t="s">
        <v>65</v>
      </c>
      <c r="I1612" t="s">
        <v>17</v>
      </c>
      <c r="J1612" t="s">
        <v>196</v>
      </c>
      <c r="K1612" t="s">
        <v>19</v>
      </c>
      <c r="L1612" t="s">
        <v>23</v>
      </c>
      <c r="M1612" s="20">
        <f>VLOOKUP(Table3[[#This Row],[Condition]],$O$8:$P$28,2)</f>
        <v>11</v>
      </c>
      <c r="N1612" s="10"/>
      <c r="O1612" s="10"/>
    </row>
    <row r="1613" spans="1:15">
      <c r="A1613" s="4">
        <v>43745.083333333336</v>
      </c>
      <c r="B1613">
        <v>7</v>
      </c>
      <c r="C1613">
        <v>2</v>
      </c>
      <c r="D1613">
        <v>71</v>
      </c>
      <c r="E1613" t="s">
        <v>123</v>
      </c>
      <c r="F1613" t="s">
        <v>73</v>
      </c>
      <c r="G1613" t="s">
        <v>75</v>
      </c>
      <c r="H1613" t="s">
        <v>94</v>
      </c>
      <c r="I1613" t="s">
        <v>17</v>
      </c>
      <c r="J1613" t="s">
        <v>87</v>
      </c>
      <c r="K1613" t="s">
        <v>19</v>
      </c>
      <c r="L1613" t="s">
        <v>23</v>
      </c>
      <c r="M1613" s="20">
        <f>VLOOKUP(Table3[[#This Row],[Condition]],$O$8:$P$28,2)</f>
        <v>11</v>
      </c>
      <c r="N1613" s="10"/>
      <c r="O1613" s="10"/>
    </row>
    <row r="1614" spans="1:15">
      <c r="A1614" s="4">
        <v>43745.125</v>
      </c>
      <c r="B1614">
        <v>7</v>
      </c>
      <c r="C1614">
        <v>3</v>
      </c>
      <c r="D1614">
        <v>71</v>
      </c>
      <c r="E1614" t="s">
        <v>168</v>
      </c>
      <c r="F1614" t="s">
        <v>195</v>
      </c>
      <c r="G1614" t="s">
        <v>29</v>
      </c>
      <c r="H1614" t="s">
        <v>65</v>
      </c>
      <c r="I1614" t="s">
        <v>17</v>
      </c>
      <c r="J1614" t="s">
        <v>87</v>
      </c>
      <c r="K1614" t="s">
        <v>19</v>
      </c>
      <c r="L1614" t="s">
        <v>23</v>
      </c>
      <c r="M1614" s="20">
        <f>VLOOKUP(Table3[[#This Row],[Condition]],$O$8:$P$28,2)</f>
        <v>11</v>
      </c>
      <c r="N1614" s="10"/>
      <c r="O1614" s="10"/>
    </row>
    <row r="1615" spans="1:15">
      <c r="A1615" s="4">
        <v>43745.166666666664</v>
      </c>
      <c r="B1615">
        <v>7</v>
      </c>
      <c r="C1615">
        <v>4</v>
      </c>
      <c r="D1615">
        <v>70</v>
      </c>
      <c r="E1615" t="s">
        <v>168</v>
      </c>
      <c r="F1615" t="s">
        <v>134</v>
      </c>
      <c r="G1615" t="s">
        <v>75</v>
      </c>
      <c r="H1615" t="s">
        <v>82</v>
      </c>
      <c r="I1615" t="s">
        <v>17</v>
      </c>
      <c r="J1615" t="s">
        <v>198</v>
      </c>
      <c r="K1615" t="s">
        <v>19</v>
      </c>
      <c r="L1615" t="s">
        <v>23</v>
      </c>
      <c r="M1615" s="20">
        <f>VLOOKUP(Table3[[#This Row],[Condition]],$O$8:$P$28,2)</f>
        <v>11</v>
      </c>
      <c r="N1615" s="10"/>
      <c r="O1615" s="10"/>
    </row>
    <row r="1616" spans="1:15">
      <c r="A1616" s="4">
        <v>43745.208333333336</v>
      </c>
      <c r="B1616">
        <v>7</v>
      </c>
      <c r="C1616">
        <v>5</v>
      </c>
      <c r="D1616">
        <v>70</v>
      </c>
      <c r="E1616" t="s">
        <v>168</v>
      </c>
      <c r="F1616" t="s">
        <v>134</v>
      </c>
      <c r="G1616" t="s">
        <v>75</v>
      </c>
      <c r="H1616" t="s">
        <v>45</v>
      </c>
      <c r="I1616" t="s">
        <v>17</v>
      </c>
      <c r="J1616" t="s">
        <v>198</v>
      </c>
      <c r="K1616" t="s">
        <v>19</v>
      </c>
      <c r="L1616" t="s">
        <v>23</v>
      </c>
      <c r="M1616" s="20">
        <f>VLOOKUP(Table3[[#This Row],[Condition]],$O$8:$P$28,2)</f>
        <v>11</v>
      </c>
      <c r="N1616" s="10"/>
      <c r="O1616" s="10"/>
    </row>
    <row r="1617" spans="1:15">
      <c r="A1617" s="4">
        <v>43745.25</v>
      </c>
      <c r="B1617">
        <v>7</v>
      </c>
      <c r="C1617">
        <v>6</v>
      </c>
      <c r="D1617">
        <v>69</v>
      </c>
      <c r="E1617" t="s">
        <v>140</v>
      </c>
      <c r="F1617" t="s">
        <v>136</v>
      </c>
      <c r="G1617" t="s">
        <v>29</v>
      </c>
      <c r="H1617" t="s">
        <v>82</v>
      </c>
      <c r="I1617" t="s">
        <v>17</v>
      </c>
      <c r="J1617" t="s">
        <v>196</v>
      </c>
      <c r="K1617" t="s">
        <v>19</v>
      </c>
      <c r="L1617" t="s">
        <v>23</v>
      </c>
      <c r="M1617" s="20">
        <f>VLOOKUP(Table3[[#This Row],[Condition]],$O$8:$P$28,2)</f>
        <v>11</v>
      </c>
      <c r="N1617" s="10"/>
      <c r="O1617" s="10"/>
    </row>
    <row r="1618" spans="1:15">
      <c r="A1618" s="4">
        <v>43745.291666666664</v>
      </c>
      <c r="B1618">
        <v>7</v>
      </c>
      <c r="C1618">
        <v>7</v>
      </c>
      <c r="D1618">
        <v>70</v>
      </c>
      <c r="E1618" t="s">
        <v>140</v>
      </c>
      <c r="F1618" t="s">
        <v>77</v>
      </c>
      <c r="G1618" t="s">
        <v>75</v>
      </c>
      <c r="H1618" t="s">
        <v>52</v>
      </c>
      <c r="I1618" t="s">
        <v>17</v>
      </c>
      <c r="J1618" t="s">
        <v>196</v>
      </c>
      <c r="K1618" t="s">
        <v>19</v>
      </c>
      <c r="L1618" t="s">
        <v>23</v>
      </c>
      <c r="M1618" s="20">
        <f>VLOOKUP(Table3[[#This Row],[Condition]],$O$8:$P$28,2)</f>
        <v>11</v>
      </c>
      <c r="N1618" s="10"/>
      <c r="O1618" s="10"/>
    </row>
    <row r="1619" spans="1:15">
      <c r="A1619" s="4">
        <v>43745.333333333336</v>
      </c>
      <c r="B1619">
        <v>7</v>
      </c>
      <c r="C1619">
        <v>8</v>
      </c>
      <c r="D1619">
        <v>73</v>
      </c>
      <c r="E1619" t="s">
        <v>60</v>
      </c>
      <c r="F1619" t="s">
        <v>74</v>
      </c>
      <c r="G1619" t="s">
        <v>75</v>
      </c>
      <c r="H1619" t="s">
        <v>82</v>
      </c>
      <c r="I1619" t="s">
        <v>17</v>
      </c>
      <c r="J1619" t="s">
        <v>196</v>
      </c>
      <c r="K1619" t="s">
        <v>19</v>
      </c>
      <c r="L1619" t="s">
        <v>30</v>
      </c>
      <c r="M1619" s="20">
        <f>VLOOKUP(Table3[[#This Row],[Condition]],$O$8:$P$28,2)</f>
        <v>17</v>
      </c>
      <c r="N1619" s="10"/>
      <c r="O1619" s="10"/>
    </row>
    <row r="1620" spans="1:15">
      <c r="A1620" s="4">
        <v>43745.375</v>
      </c>
      <c r="B1620">
        <v>7</v>
      </c>
      <c r="C1620">
        <v>9</v>
      </c>
      <c r="D1620">
        <v>76</v>
      </c>
      <c r="E1620" t="s">
        <v>58</v>
      </c>
      <c r="F1620" t="s">
        <v>97</v>
      </c>
      <c r="G1620" t="s">
        <v>75</v>
      </c>
      <c r="H1620" t="s">
        <v>82</v>
      </c>
      <c r="I1620" t="s">
        <v>17</v>
      </c>
      <c r="J1620" t="s">
        <v>87</v>
      </c>
      <c r="K1620" t="s">
        <v>19</v>
      </c>
      <c r="L1620" t="s">
        <v>30</v>
      </c>
      <c r="M1620" s="20">
        <f>VLOOKUP(Table3[[#This Row],[Condition]],$O$8:$P$28,2)</f>
        <v>17</v>
      </c>
      <c r="N1620" s="10"/>
      <c r="O1620" s="10"/>
    </row>
    <row r="1621" spans="1:15">
      <c r="A1621" s="4">
        <v>43745.416666666664</v>
      </c>
      <c r="B1621">
        <v>7</v>
      </c>
      <c r="C1621">
        <v>10</v>
      </c>
      <c r="D1621">
        <v>79</v>
      </c>
      <c r="E1621" t="s">
        <v>140</v>
      </c>
      <c r="F1621" t="s">
        <v>133</v>
      </c>
      <c r="G1621" t="s">
        <v>75</v>
      </c>
      <c r="H1621" t="s">
        <v>94</v>
      </c>
      <c r="I1621" t="s">
        <v>17</v>
      </c>
      <c r="J1621" t="s">
        <v>88</v>
      </c>
      <c r="K1621" t="s">
        <v>19</v>
      </c>
      <c r="L1621" t="s">
        <v>20</v>
      </c>
      <c r="M1621" s="20">
        <f>VLOOKUP(Table3[[#This Row],[Condition]],$O$8:$P$28,2)</f>
        <v>13</v>
      </c>
      <c r="N1621" s="10"/>
      <c r="O1621" s="10"/>
    </row>
    <row r="1622" spans="1:15">
      <c r="A1622" s="4">
        <v>43745.458333333336</v>
      </c>
      <c r="B1622">
        <v>7</v>
      </c>
      <c r="C1622">
        <v>11</v>
      </c>
      <c r="D1622">
        <v>80</v>
      </c>
      <c r="E1622" t="s">
        <v>168</v>
      </c>
      <c r="F1622" t="s">
        <v>191</v>
      </c>
      <c r="G1622" t="s">
        <v>29</v>
      </c>
      <c r="H1622" t="s">
        <v>151</v>
      </c>
      <c r="I1622" t="s">
        <v>204</v>
      </c>
      <c r="J1622" t="s">
        <v>83</v>
      </c>
      <c r="K1622" t="s">
        <v>19</v>
      </c>
      <c r="L1622" t="s">
        <v>20</v>
      </c>
      <c r="M1622" s="20">
        <f>VLOOKUP(Table3[[#This Row],[Condition]],$O$8:$P$28,2)</f>
        <v>13</v>
      </c>
      <c r="N1622" s="10"/>
      <c r="O1622" s="10"/>
    </row>
    <row r="1623" spans="1:15">
      <c r="A1623" s="4">
        <v>43745.5</v>
      </c>
      <c r="B1623">
        <v>7</v>
      </c>
      <c r="C1623">
        <v>12</v>
      </c>
      <c r="D1623">
        <v>84</v>
      </c>
      <c r="E1623" t="s">
        <v>123</v>
      </c>
      <c r="F1623" t="s">
        <v>162</v>
      </c>
      <c r="G1623" t="s">
        <v>75</v>
      </c>
      <c r="H1623" t="s">
        <v>145</v>
      </c>
      <c r="I1623" t="s">
        <v>17</v>
      </c>
      <c r="J1623" t="s">
        <v>42</v>
      </c>
      <c r="K1623" t="s">
        <v>19</v>
      </c>
      <c r="L1623" t="s">
        <v>23</v>
      </c>
      <c r="M1623" s="20">
        <f>VLOOKUP(Table3[[#This Row],[Condition]],$O$8:$P$28,2)</f>
        <v>11</v>
      </c>
      <c r="N1623" s="10"/>
      <c r="O1623" s="10"/>
    </row>
    <row r="1624" spans="1:15">
      <c r="A1624" s="4">
        <v>43745.541666666664</v>
      </c>
      <c r="B1624">
        <v>7</v>
      </c>
      <c r="C1624">
        <v>13</v>
      </c>
      <c r="D1624">
        <v>80</v>
      </c>
      <c r="E1624" t="s">
        <v>123</v>
      </c>
      <c r="F1624" t="s">
        <v>169</v>
      </c>
      <c r="G1624" t="s">
        <v>29</v>
      </c>
      <c r="H1624" t="s">
        <v>82</v>
      </c>
      <c r="I1624" t="s">
        <v>17</v>
      </c>
      <c r="J1624" t="s">
        <v>35</v>
      </c>
      <c r="K1624" t="s">
        <v>19</v>
      </c>
      <c r="L1624" t="s">
        <v>20</v>
      </c>
      <c r="M1624" s="20">
        <f>VLOOKUP(Table3[[#This Row],[Condition]],$O$8:$P$28,2)</f>
        <v>13</v>
      </c>
      <c r="N1624" s="10"/>
      <c r="O1624" s="10"/>
    </row>
    <row r="1625" spans="1:15">
      <c r="A1625" s="4">
        <v>43745.583333333336</v>
      </c>
      <c r="B1625">
        <v>7</v>
      </c>
      <c r="C1625">
        <v>14</v>
      </c>
      <c r="D1625">
        <v>82</v>
      </c>
      <c r="E1625" t="s">
        <v>123</v>
      </c>
      <c r="F1625" t="s">
        <v>153</v>
      </c>
      <c r="G1625" t="s">
        <v>15</v>
      </c>
      <c r="H1625" t="s">
        <v>82</v>
      </c>
      <c r="I1625" t="s">
        <v>17</v>
      </c>
      <c r="J1625" t="s">
        <v>22</v>
      </c>
      <c r="K1625" t="s">
        <v>19</v>
      </c>
      <c r="L1625" t="s">
        <v>20</v>
      </c>
      <c r="M1625" s="20">
        <f>VLOOKUP(Table3[[#This Row],[Condition]],$O$8:$P$28,2)</f>
        <v>13</v>
      </c>
      <c r="N1625" s="10"/>
      <c r="O1625" s="10"/>
    </row>
    <row r="1626" spans="1:15">
      <c r="A1626" s="4">
        <v>43745.625</v>
      </c>
      <c r="B1626">
        <v>7</v>
      </c>
      <c r="C1626">
        <v>15</v>
      </c>
      <c r="D1626">
        <v>81</v>
      </c>
      <c r="E1626" t="s">
        <v>168</v>
      </c>
      <c r="F1626" t="s">
        <v>169</v>
      </c>
      <c r="G1626" t="s">
        <v>75</v>
      </c>
      <c r="H1626" t="s">
        <v>49</v>
      </c>
      <c r="I1626" t="s">
        <v>17</v>
      </c>
      <c r="J1626" t="s">
        <v>100</v>
      </c>
      <c r="K1626" t="s">
        <v>19</v>
      </c>
      <c r="L1626" t="s">
        <v>20</v>
      </c>
      <c r="M1626" s="20">
        <f>VLOOKUP(Table3[[#This Row],[Condition]],$O$8:$P$28,2)</f>
        <v>13</v>
      </c>
      <c r="N1626" s="10"/>
      <c r="O1626" s="10"/>
    </row>
    <row r="1627" spans="1:15">
      <c r="A1627" s="4">
        <v>43745.666666666664</v>
      </c>
      <c r="B1627">
        <v>7</v>
      </c>
      <c r="C1627">
        <v>16</v>
      </c>
      <c r="D1627">
        <v>79</v>
      </c>
      <c r="E1627" t="s">
        <v>168</v>
      </c>
      <c r="F1627" t="s">
        <v>91</v>
      </c>
      <c r="G1627" t="s">
        <v>75</v>
      </c>
      <c r="H1627" t="s">
        <v>26</v>
      </c>
      <c r="I1627" t="s">
        <v>17</v>
      </c>
      <c r="J1627" t="s">
        <v>63</v>
      </c>
      <c r="K1627" t="s">
        <v>19</v>
      </c>
      <c r="L1627" t="s">
        <v>20</v>
      </c>
      <c r="M1627" s="20">
        <f>VLOOKUP(Table3[[#This Row],[Condition]],$O$8:$P$28,2)</f>
        <v>13</v>
      </c>
      <c r="N1627" s="10"/>
      <c r="O1627" s="10"/>
    </row>
    <row r="1628" spans="1:15">
      <c r="A1628" s="4">
        <v>43745.708333333336</v>
      </c>
      <c r="B1628">
        <v>7</v>
      </c>
      <c r="C1628">
        <v>17</v>
      </c>
      <c r="D1628">
        <v>79</v>
      </c>
      <c r="E1628" t="s">
        <v>123</v>
      </c>
      <c r="F1628" t="s">
        <v>191</v>
      </c>
      <c r="G1628" t="s">
        <v>21</v>
      </c>
      <c r="H1628" t="s">
        <v>26</v>
      </c>
      <c r="I1628" t="s">
        <v>17</v>
      </c>
      <c r="J1628" t="s">
        <v>18</v>
      </c>
      <c r="K1628" t="s">
        <v>19</v>
      </c>
      <c r="L1628" t="s">
        <v>20</v>
      </c>
      <c r="M1628" s="20">
        <f>VLOOKUP(Table3[[#This Row],[Condition]],$O$8:$P$28,2)</f>
        <v>13</v>
      </c>
      <c r="N1628" s="10"/>
      <c r="O1628" s="10"/>
    </row>
    <row r="1629" spans="1:15">
      <c r="A1629" s="4">
        <v>43745.75</v>
      </c>
      <c r="B1629">
        <v>7</v>
      </c>
      <c r="C1629">
        <v>18</v>
      </c>
      <c r="D1629">
        <v>79</v>
      </c>
      <c r="E1629" t="s">
        <v>123</v>
      </c>
      <c r="F1629" t="s">
        <v>191</v>
      </c>
      <c r="G1629" t="s">
        <v>117</v>
      </c>
      <c r="H1629" t="s">
        <v>16</v>
      </c>
      <c r="I1629" t="s">
        <v>17</v>
      </c>
      <c r="J1629" t="s">
        <v>22</v>
      </c>
      <c r="K1629" t="s">
        <v>19</v>
      </c>
      <c r="L1629" t="s">
        <v>23</v>
      </c>
      <c r="M1629" s="20">
        <f>VLOOKUP(Table3[[#This Row],[Condition]],$O$8:$P$28,2)</f>
        <v>11</v>
      </c>
      <c r="N1629" s="10"/>
      <c r="O1629" s="10"/>
    </row>
    <row r="1630" spans="1:15">
      <c r="A1630" s="4">
        <v>43745.791666666664</v>
      </c>
      <c r="B1630">
        <v>7</v>
      </c>
      <c r="C1630">
        <v>19</v>
      </c>
      <c r="D1630">
        <v>70</v>
      </c>
      <c r="E1630" t="s">
        <v>60</v>
      </c>
      <c r="F1630" t="s">
        <v>136</v>
      </c>
      <c r="G1630" t="s">
        <v>44</v>
      </c>
      <c r="H1630" t="s">
        <v>151</v>
      </c>
      <c r="I1630" t="s">
        <v>17</v>
      </c>
      <c r="J1630" t="s">
        <v>46</v>
      </c>
      <c r="K1630" t="s">
        <v>19</v>
      </c>
      <c r="L1630" t="s">
        <v>23</v>
      </c>
      <c r="M1630" s="20">
        <f>VLOOKUP(Table3[[#This Row],[Condition]],$O$8:$P$28,2)</f>
        <v>11</v>
      </c>
      <c r="N1630" s="10"/>
      <c r="O1630" s="10"/>
    </row>
    <row r="1631" spans="1:15">
      <c r="A1631" s="4">
        <v>43745.833333333336</v>
      </c>
      <c r="B1631">
        <v>7</v>
      </c>
      <c r="C1631">
        <v>20</v>
      </c>
      <c r="D1631">
        <v>67</v>
      </c>
      <c r="E1631" t="s">
        <v>168</v>
      </c>
      <c r="F1631" t="s">
        <v>160</v>
      </c>
      <c r="G1631" t="s">
        <v>44</v>
      </c>
      <c r="H1631" t="s">
        <v>132</v>
      </c>
      <c r="I1631" t="s">
        <v>253</v>
      </c>
      <c r="J1631" t="s">
        <v>90</v>
      </c>
      <c r="K1631" t="s">
        <v>19</v>
      </c>
      <c r="L1631" t="s">
        <v>254</v>
      </c>
      <c r="M1631" s="20">
        <f>VLOOKUP(Table3[[#This Row],[Condition]],$O$8:$P$28,2)</f>
        <v>6</v>
      </c>
      <c r="N1631" s="10"/>
      <c r="O1631" s="10"/>
    </row>
    <row r="1632" spans="1:15">
      <c r="A1632" s="4">
        <v>43745.875</v>
      </c>
      <c r="B1632">
        <v>7</v>
      </c>
      <c r="C1632">
        <v>21</v>
      </c>
      <c r="D1632">
        <v>64</v>
      </c>
      <c r="E1632" t="s">
        <v>127</v>
      </c>
      <c r="F1632" t="s">
        <v>215</v>
      </c>
      <c r="G1632" t="s">
        <v>33</v>
      </c>
      <c r="H1632" t="s">
        <v>69</v>
      </c>
      <c r="I1632" t="s">
        <v>17</v>
      </c>
      <c r="J1632" t="s">
        <v>198</v>
      </c>
      <c r="K1632" t="s">
        <v>19</v>
      </c>
      <c r="L1632" t="s">
        <v>23</v>
      </c>
      <c r="M1632" s="20">
        <f>VLOOKUP(Table3[[#This Row],[Condition]],$O$8:$P$28,2)</f>
        <v>11</v>
      </c>
      <c r="N1632" s="10"/>
      <c r="O1632" s="10"/>
    </row>
    <row r="1633" spans="1:15">
      <c r="A1633" s="4">
        <v>43745.916666666664</v>
      </c>
      <c r="B1633">
        <v>7</v>
      </c>
      <c r="C1633">
        <v>22</v>
      </c>
      <c r="D1633">
        <v>64</v>
      </c>
      <c r="E1633" t="s">
        <v>164</v>
      </c>
      <c r="F1633" t="s">
        <v>136</v>
      </c>
      <c r="G1633" t="s">
        <v>33</v>
      </c>
      <c r="H1633" t="s">
        <v>131</v>
      </c>
      <c r="I1633" t="s">
        <v>17</v>
      </c>
      <c r="J1633" t="s">
        <v>198</v>
      </c>
      <c r="K1633" t="s">
        <v>19</v>
      </c>
      <c r="L1633" t="s">
        <v>23</v>
      </c>
      <c r="M1633" s="20">
        <f>VLOOKUP(Table3[[#This Row],[Condition]],$O$8:$P$28,2)</f>
        <v>11</v>
      </c>
      <c r="N1633" s="10"/>
      <c r="O1633" s="10"/>
    </row>
    <row r="1634" spans="1:15">
      <c r="A1634" s="4">
        <v>43745.958333333336</v>
      </c>
      <c r="B1634">
        <v>7</v>
      </c>
      <c r="C1634">
        <v>23</v>
      </c>
      <c r="D1634">
        <v>63</v>
      </c>
      <c r="E1634" t="s">
        <v>164</v>
      </c>
      <c r="F1634" t="s">
        <v>160</v>
      </c>
      <c r="G1634" t="s">
        <v>33</v>
      </c>
      <c r="H1634" t="s">
        <v>69</v>
      </c>
      <c r="I1634" t="s">
        <v>17</v>
      </c>
      <c r="J1634" t="s">
        <v>198</v>
      </c>
      <c r="K1634" t="s">
        <v>19</v>
      </c>
      <c r="L1634" t="s">
        <v>23</v>
      </c>
      <c r="M1634" s="20">
        <f>VLOOKUP(Table3[[#This Row],[Condition]],$O$8:$P$28,2)</f>
        <v>11</v>
      </c>
      <c r="N1634" s="10"/>
      <c r="O1634" s="10"/>
    </row>
    <row r="1635" spans="1:15">
      <c r="A1635" s="4">
        <v>43746</v>
      </c>
      <c r="B1635">
        <v>8</v>
      </c>
      <c r="C1635">
        <v>0</v>
      </c>
      <c r="D1635">
        <v>63</v>
      </c>
      <c r="E1635" t="s">
        <v>164</v>
      </c>
      <c r="F1635" t="s">
        <v>160</v>
      </c>
      <c r="G1635" t="s">
        <v>33</v>
      </c>
      <c r="H1635" t="s">
        <v>69</v>
      </c>
      <c r="I1635" t="s">
        <v>17</v>
      </c>
      <c r="J1635" t="s">
        <v>196</v>
      </c>
      <c r="K1635" t="s">
        <v>19</v>
      </c>
      <c r="L1635" t="s">
        <v>23</v>
      </c>
      <c r="M1635" s="20">
        <f>VLOOKUP(Table3[[#This Row],[Condition]],$O$8:$P$28,2)</f>
        <v>11</v>
      </c>
      <c r="N1635" s="10"/>
      <c r="O1635" s="10"/>
    </row>
    <row r="1636" spans="1:15">
      <c r="A1636" s="4">
        <v>43746.041666666664</v>
      </c>
      <c r="B1636">
        <v>8</v>
      </c>
      <c r="C1636">
        <v>1</v>
      </c>
      <c r="D1636">
        <v>62</v>
      </c>
      <c r="E1636" t="s">
        <v>174</v>
      </c>
      <c r="F1636" t="s">
        <v>215</v>
      </c>
      <c r="G1636" t="s">
        <v>33</v>
      </c>
      <c r="H1636" t="s">
        <v>147</v>
      </c>
      <c r="I1636" t="s">
        <v>70</v>
      </c>
      <c r="J1636" t="s">
        <v>198</v>
      </c>
      <c r="K1636" t="s">
        <v>19</v>
      </c>
      <c r="L1636" t="s">
        <v>23</v>
      </c>
      <c r="M1636" s="20">
        <f>VLOOKUP(Table3[[#This Row],[Condition]],$O$8:$P$28,2)</f>
        <v>11</v>
      </c>
      <c r="N1636" s="10"/>
      <c r="O1636" s="10"/>
    </row>
    <row r="1637" spans="1:15">
      <c r="A1637" s="4">
        <v>43746.083333333336</v>
      </c>
      <c r="B1637">
        <v>8</v>
      </c>
      <c r="C1637">
        <v>2</v>
      </c>
      <c r="D1637">
        <v>62</v>
      </c>
      <c r="E1637" t="s">
        <v>171</v>
      </c>
      <c r="F1637" t="s">
        <v>136</v>
      </c>
      <c r="G1637" t="s">
        <v>33</v>
      </c>
      <c r="H1637" t="s">
        <v>147</v>
      </c>
      <c r="I1637" t="s">
        <v>17</v>
      </c>
      <c r="J1637" t="s">
        <v>198</v>
      </c>
      <c r="K1637" t="s">
        <v>19</v>
      </c>
      <c r="L1637" t="s">
        <v>23</v>
      </c>
      <c r="M1637" s="20">
        <f>VLOOKUP(Table3[[#This Row],[Condition]],$O$8:$P$28,2)</f>
        <v>11</v>
      </c>
      <c r="N1637" s="10"/>
      <c r="O1637" s="10"/>
    </row>
    <row r="1638" spans="1:15">
      <c r="A1638" s="4">
        <v>43746.125</v>
      </c>
      <c r="B1638">
        <v>8</v>
      </c>
      <c r="C1638">
        <v>3</v>
      </c>
      <c r="D1638">
        <v>62</v>
      </c>
      <c r="E1638" t="s">
        <v>175</v>
      </c>
      <c r="F1638" t="s">
        <v>184</v>
      </c>
      <c r="G1638" t="s">
        <v>48</v>
      </c>
      <c r="H1638" t="s">
        <v>131</v>
      </c>
      <c r="I1638" t="s">
        <v>17</v>
      </c>
      <c r="J1638" t="s">
        <v>198</v>
      </c>
      <c r="K1638" t="s">
        <v>19</v>
      </c>
      <c r="L1638" t="s">
        <v>23</v>
      </c>
      <c r="M1638" s="20">
        <f>VLOOKUP(Table3[[#This Row],[Condition]],$O$8:$P$28,2)</f>
        <v>11</v>
      </c>
      <c r="N1638" s="10"/>
      <c r="O1638" s="10"/>
    </row>
    <row r="1639" spans="1:15">
      <c r="A1639" s="4">
        <v>43746.166666666664</v>
      </c>
      <c r="B1639">
        <v>8</v>
      </c>
      <c r="C1639">
        <v>4</v>
      </c>
      <c r="D1639">
        <v>61</v>
      </c>
      <c r="E1639" t="s">
        <v>171</v>
      </c>
      <c r="F1639" t="s">
        <v>160</v>
      </c>
      <c r="G1639" t="s">
        <v>48</v>
      </c>
      <c r="H1639" t="s">
        <v>151</v>
      </c>
      <c r="I1639" t="s">
        <v>17</v>
      </c>
      <c r="J1639" t="s">
        <v>196</v>
      </c>
      <c r="K1639" t="s">
        <v>19</v>
      </c>
      <c r="L1639" t="s">
        <v>23</v>
      </c>
      <c r="M1639" s="20">
        <f>VLOOKUP(Table3[[#This Row],[Condition]],$O$8:$P$28,2)</f>
        <v>11</v>
      </c>
      <c r="N1639" s="10"/>
      <c r="O1639" s="10"/>
    </row>
    <row r="1640" spans="1:15">
      <c r="A1640" s="4">
        <v>43746.208333333336</v>
      </c>
      <c r="B1640">
        <v>8</v>
      </c>
      <c r="C1640">
        <v>5</v>
      </c>
      <c r="D1640">
        <v>62</v>
      </c>
      <c r="E1640" t="s">
        <v>177</v>
      </c>
      <c r="F1640" t="s">
        <v>144</v>
      </c>
      <c r="G1640" t="s">
        <v>48</v>
      </c>
      <c r="H1640" t="s">
        <v>69</v>
      </c>
      <c r="I1640" t="s">
        <v>17</v>
      </c>
      <c r="J1640" t="s">
        <v>200</v>
      </c>
      <c r="K1640" t="s">
        <v>19</v>
      </c>
      <c r="L1640" t="s">
        <v>23</v>
      </c>
      <c r="M1640" s="20">
        <f>VLOOKUP(Table3[[#This Row],[Condition]],$O$8:$P$28,2)</f>
        <v>11</v>
      </c>
      <c r="N1640" s="10"/>
      <c r="O1640" s="10"/>
    </row>
    <row r="1641" spans="1:15">
      <c r="A1641" s="4">
        <v>43746.25</v>
      </c>
      <c r="B1641">
        <v>8</v>
      </c>
      <c r="C1641">
        <v>6</v>
      </c>
      <c r="D1641">
        <v>62</v>
      </c>
      <c r="E1641" t="s">
        <v>182</v>
      </c>
      <c r="F1641" t="s">
        <v>97</v>
      </c>
      <c r="G1641" t="s">
        <v>48</v>
      </c>
      <c r="H1641" t="s">
        <v>151</v>
      </c>
      <c r="I1641" t="s">
        <v>17</v>
      </c>
      <c r="J1641" t="s">
        <v>200</v>
      </c>
      <c r="K1641" t="s">
        <v>19</v>
      </c>
      <c r="L1641" t="s">
        <v>23</v>
      </c>
      <c r="M1641" s="20">
        <f>VLOOKUP(Table3[[#This Row],[Condition]],$O$8:$P$28,2)</f>
        <v>11</v>
      </c>
      <c r="N1641" s="10"/>
      <c r="O1641" s="10"/>
    </row>
    <row r="1642" spans="1:15">
      <c r="A1642" s="4">
        <v>43746.291666666664</v>
      </c>
      <c r="B1642">
        <v>8</v>
      </c>
      <c r="C1642">
        <v>7</v>
      </c>
      <c r="D1642">
        <v>63</v>
      </c>
      <c r="E1642" t="s">
        <v>182</v>
      </c>
      <c r="F1642" t="s">
        <v>129</v>
      </c>
      <c r="G1642" t="s">
        <v>48</v>
      </c>
      <c r="H1642" t="s">
        <v>94</v>
      </c>
      <c r="I1642" t="s">
        <v>17</v>
      </c>
      <c r="J1642" t="s">
        <v>201</v>
      </c>
      <c r="K1642" t="s">
        <v>19</v>
      </c>
      <c r="L1642" t="s">
        <v>23</v>
      </c>
      <c r="M1642" s="20">
        <f>VLOOKUP(Table3[[#This Row],[Condition]],$O$8:$P$28,2)</f>
        <v>11</v>
      </c>
      <c r="N1642" s="10"/>
      <c r="O1642" s="10"/>
    </row>
    <row r="1643" spans="1:15">
      <c r="A1643" s="4">
        <v>43746.333333333336</v>
      </c>
      <c r="B1643">
        <v>8</v>
      </c>
      <c r="C1643">
        <v>8</v>
      </c>
      <c r="D1643">
        <v>64</v>
      </c>
      <c r="E1643" t="s">
        <v>229</v>
      </c>
      <c r="F1643" t="s">
        <v>43</v>
      </c>
      <c r="G1643" t="s">
        <v>48</v>
      </c>
      <c r="H1643" t="s">
        <v>173</v>
      </c>
      <c r="I1643" t="s">
        <v>17</v>
      </c>
      <c r="J1643" t="s">
        <v>202</v>
      </c>
      <c r="K1643" t="s">
        <v>19</v>
      </c>
      <c r="L1643" t="s">
        <v>255</v>
      </c>
      <c r="M1643" s="20">
        <f>VLOOKUP(Table3[[#This Row],[Condition]],$O$8:$P$28,2)</f>
        <v>10</v>
      </c>
      <c r="N1643" s="10"/>
      <c r="O1643" s="10"/>
    </row>
    <row r="1644" spans="1:15">
      <c r="A1644" s="4">
        <v>43746.375</v>
      </c>
      <c r="B1644">
        <v>8</v>
      </c>
      <c r="C1644">
        <v>9</v>
      </c>
      <c r="D1644">
        <v>65</v>
      </c>
      <c r="E1644" t="s">
        <v>229</v>
      </c>
      <c r="F1644" t="s">
        <v>47</v>
      </c>
      <c r="G1644" t="s">
        <v>55</v>
      </c>
      <c r="H1644" t="s">
        <v>147</v>
      </c>
      <c r="I1644" t="s">
        <v>17</v>
      </c>
      <c r="J1644" t="s">
        <v>202</v>
      </c>
      <c r="K1644" t="s">
        <v>19</v>
      </c>
      <c r="L1644" t="s">
        <v>23</v>
      </c>
      <c r="M1644" s="20">
        <f>VLOOKUP(Table3[[#This Row],[Condition]],$O$8:$P$28,2)</f>
        <v>11</v>
      </c>
      <c r="N1644" s="10"/>
      <c r="O1644" s="10"/>
    </row>
    <row r="1645" spans="1:15">
      <c r="A1645" s="4">
        <v>43746.416666666664</v>
      </c>
      <c r="B1645">
        <v>8</v>
      </c>
      <c r="C1645">
        <v>10</v>
      </c>
      <c r="D1645">
        <v>65</v>
      </c>
      <c r="E1645" t="s">
        <v>178</v>
      </c>
      <c r="F1645" t="s">
        <v>112</v>
      </c>
      <c r="G1645" t="s">
        <v>55</v>
      </c>
      <c r="H1645" t="s">
        <v>151</v>
      </c>
      <c r="I1645" t="s">
        <v>17</v>
      </c>
      <c r="J1645" t="s">
        <v>202</v>
      </c>
      <c r="K1645" t="s">
        <v>19</v>
      </c>
      <c r="L1645" t="s">
        <v>23</v>
      </c>
      <c r="M1645" s="20">
        <f>VLOOKUP(Table3[[#This Row],[Condition]],$O$8:$P$28,2)</f>
        <v>11</v>
      </c>
      <c r="N1645" s="10"/>
      <c r="O1645" s="10"/>
    </row>
    <row r="1646" spans="1:15">
      <c r="A1646" s="4">
        <v>43746.458333333336</v>
      </c>
      <c r="B1646">
        <v>8</v>
      </c>
      <c r="C1646">
        <v>11</v>
      </c>
      <c r="D1646">
        <v>66</v>
      </c>
      <c r="E1646" t="s">
        <v>178</v>
      </c>
      <c r="F1646" t="s">
        <v>43</v>
      </c>
      <c r="G1646" t="s">
        <v>55</v>
      </c>
      <c r="H1646" t="s">
        <v>145</v>
      </c>
      <c r="I1646" t="s">
        <v>17</v>
      </c>
      <c r="J1646" t="s">
        <v>200</v>
      </c>
      <c r="K1646" t="s">
        <v>19</v>
      </c>
      <c r="L1646" t="s">
        <v>23</v>
      </c>
      <c r="M1646" s="20">
        <f>VLOOKUP(Table3[[#This Row],[Condition]],$O$8:$P$28,2)</f>
        <v>11</v>
      </c>
      <c r="N1646" s="10"/>
      <c r="O1646" s="10"/>
    </row>
    <row r="1647" spans="1:15">
      <c r="A1647" s="4">
        <v>43746.5</v>
      </c>
      <c r="B1647">
        <v>8</v>
      </c>
      <c r="C1647">
        <v>12</v>
      </c>
      <c r="D1647">
        <v>66</v>
      </c>
      <c r="E1647" t="s">
        <v>229</v>
      </c>
      <c r="F1647" t="s">
        <v>133</v>
      </c>
      <c r="G1647" t="s">
        <v>48</v>
      </c>
      <c r="H1647" t="s">
        <v>145</v>
      </c>
      <c r="I1647" t="s">
        <v>17</v>
      </c>
      <c r="J1647" t="s">
        <v>198</v>
      </c>
      <c r="K1647" t="s">
        <v>19</v>
      </c>
      <c r="L1647" t="s">
        <v>23</v>
      </c>
      <c r="M1647" s="20">
        <f>VLOOKUP(Table3[[#This Row],[Condition]],$O$8:$P$28,2)</f>
        <v>11</v>
      </c>
      <c r="N1647" s="10"/>
      <c r="O1647" s="10"/>
    </row>
    <row r="1648" spans="1:15">
      <c r="A1648" s="4">
        <v>43746.541666666664</v>
      </c>
      <c r="B1648">
        <v>8</v>
      </c>
      <c r="C1648">
        <v>13</v>
      </c>
      <c r="D1648">
        <v>67</v>
      </c>
      <c r="E1648" t="s">
        <v>230</v>
      </c>
      <c r="F1648" t="s">
        <v>191</v>
      </c>
      <c r="G1648" t="s">
        <v>55</v>
      </c>
      <c r="H1648" t="s">
        <v>69</v>
      </c>
      <c r="I1648" t="s">
        <v>17</v>
      </c>
      <c r="J1648" t="s">
        <v>198</v>
      </c>
      <c r="K1648" t="s">
        <v>19</v>
      </c>
      <c r="L1648" t="s">
        <v>23</v>
      </c>
      <c r="M1648" s="20">
        <f>VLOOKUP(Table3[[#This Row],[Condition]],$O$8:$P$28,2)</f>
        <v>11</v>
      </c>
      <c r="N1648" s="10"/>
      <c r="O1648" s="10"/>
    </row>
    <row r="1649" spans="1:15">
      <c r="A1649" s="4">
        <v>43746.583333333336</v>
      </c>
      <c r="B1649">
        <v>8</v>
      </c>
      <c r="C1649">
        <v>14</v>
      </c>
      <c r="D1649">
        <v>68</v>
      </c>
      <c r="E1649" t="s">
        <v>242</v>
      </c>
      <c r="F1649" t="s">
        <v>153</v>
      </c>
      <c r="G1649" t="s">
        <v>55</v>
      </c>
      <c r="H1649" t="s">
        <v>69</v>
      </c>
      <c r="I1649" t="s">
        <v>17</v>
      </c>
      <c r="J1649" t="s">
        <v>87</v>
      </c>
      <c r="K1649" t="s">
        <v>19</v>
      </c>
      <c r="L1649" t="s">
        <v>20</v>
      </c>
      <c r="M1649" s="20">
        <f>VLOOKUP(Table3[[#This Row],[Condition]],$O$8:$P$28,2)</f>
        <v>13</v>
      </c>
      <c r="N1649" s="10"/>
      <c r="O1649" s="10"/>
    </row>
    <row r="1650" spans="1:15">
      <c r="A1650" s="4">
        <v>43746.625</v>
      </c>
      <c r="B1650">
        <v>8</v>
      </c>
      <c r="C1650">
        <v>15</v>
      </c>
      <c r="D1650">
        <v>68</v>
      </c>
      <c r="E1650" t="s">
        <v>227</v>
      </c>
      <c r="F1650" t="s">
        <v>54</v>
      </c>
      <c r="G1650" t="s">
        <v>55</v>
      </c>
      <c r="H1650" t="s">
        <v>82</v>
      </c>
      <c r="I1650" t="s">
        <v>17</v>
      </c>
      <c r="J1650" t="s">
        <v>87</v>
      </c>
      <c r="K1650" t="s">
        <v>19</v>
      </c>
      <c r="L1650" t="s">
        <v>20</v>
      </c>
      <c r="M1650" s="20">
        <f>VLOOKUP(Table3[[#This Row],[Condition]],$O$8:$P$28,2)</f>
        <v>13</v>
      </c>
      <c r="N1650" s="10"/>
      <c r="O1650" s="10"/>
    </row>
    <row r="1651" spans="1:15">
      <c r="A1651" s="4">
        <v>43746.666666666664</v>
      </c>
      <c r="B1651">
        <v>8</v>
      </c>
      <c r="C1651">
        <v>16</v>
      </c>
      <c r="D1651">
        <v>68</v>
      </c>
      <c r="E1651" t="s">
        <v>232</v>
      </c>
      <c r="F1651" t="s">
        <v>56</v>
      </c>
      <c r="G1651" t="s">
        <v>48</v>
      </c>
      <c r="H1651" t="s">
        <v>82</v>
      </c>
      <c r="I1651" t="s">
        <v>17</v>
      </c>
      <c r="J1651" t="s">
        <v>198</v>
      </c>
      <c r="K1651" t="s">
        <v>19</v>
      </c>
      <c r="L1651" t="s">
        <v>23</v>
      </c>
      <c r="M1651" s="20">
        <f>VLOOKUP(Table3[[#This Row],[Condition]],$O$8:$P$28,2)</f>
        <v>11</v>
      </c>
      <c r="N1651" s="10"/>
      <c r="O1651" s="10"/>
    </row>
    <row r="1652" spans="1:15">
      <c r="A1652" s="4">
        <v>43746.708333333336</v>
      </c>
      <c r="B1652">
        <v>8</v>
      </c>
      <c r="C1652">
        <v>17</v>
      </c>
      <c r="D1652">
        <v>68</v>
      </c>
      <c r="E1652" t="s">
        <v>227</v>
      </c>
      <c r="F1652" t="s">
        <v>54</v>
      </c>
      <c r="G1652" t="s">
        <v>48</v>
      </c>
      <c r="H1652" t="s">
        <v>45</v>
      </c>
      <c r="I1652" t="s">
        <v>17</v>
      </c>
      <c r="J1652" t="s">
        <v>196</v>
      </c>
      <c r="K1652" t="s">
        <v>19</v>
      </c>
      <c r="L1652" t="s">
        <v>20</v>
      </c>
      <c r="M1652" s="20">
        <f>VLOOKUP(Table3[[#This Row],[Condition]],$O$8:$P$28,2)</f>
        <v>13</v>
      </c>
      <c r="N1652" s="10"/>
      <c r="O1652" s="10"/>
    </row>
    <row r="1653" spans="1:15">
      <c r="A1653" s="4">
        <v>43746.75</v>
      </c>
      <c r="B1653">
        <v>8</v>
      </c>
      <c r="C1653">
        <v>18</v>
      </c>
      <c r="D1653">
        <v>67</v>
      </c>
      <c r="E1653" t="s">
        <v>230</v>
      </c>
      <c r="F1653" t="s">
        <v>191</v>
      </c>
      <c r="G1653" t="s">
        <v>33</v>
      </c>
      <c r="H1653" t="s">
        <v>94</v>
      </c>
      <c r="I1653" t="s">
        <v>17</v>
      </c>
      <c r="J1653" t="s">
        <v>197</v>
      </c>
      <c r="K1653" t="s">
        <v>19</v>
      </c>
      <c r="L1653" t="s">
        <v>23</v>
      </c>
      <c r="M1653" s="20">
        <f>VLOOKUP(Table3[[#This Row],[Condition]],$O$8:$P$28,2)</f>
        <v>11</v>
      </c>
      <c r="N1653" s="10"/>
      <c r="O1653" s="10"/>
    </row>
    <row r="1654" spans="1:15">
      <c r="A1654" s="4">
        <v>43746.791666666664</v>
      </c>
      <c r="B1654">
        <v>8</v>
      </c>
      <c r="C1654">
        <v>19</v>
      </c>
      <c r="D1654">
        <v>65</v>
      </c>
      <c r="E1654" t="s">
        <v>242</v>
      </c>
      <c r="F1654" t="s">
        <v>191</v>
      </c>
      <c r="G1654" t="s">
        <v>48</v>
      </c>
      <c r="H1654" t="s">
        <v>69</v>
      </c>
      <c r="I1654" t="s">
        <v>17</v>
      </c>
      <c r="J1654" t="s">
        <v>200</v>
      </c>
      <c r="K1654" t="s">
        <v>19</v>
      </c>
      <c r="L1654" t="s">
        <v>23</v>
      </c>
      <c r="M1654" s="20">
        <f>VLOOKUP(Table3[[#This Row],[Condition]],$O$8:$P$28,2)</f>
        <v>11</v>
      </c>
      <c r="N1654" s="10"/>
      <c r="O1654" s="10"/>
    </row>
    <row r="1655" spans="1:15">
      <c r="A1655" s="4">
        <v>43746.833333333336</v>
      </c>
      <c r="B1655">
        <v>8</v>
      </c>
      <c r="C1655">
        <v>20</v>
      </c>
      <c r="D1655">
        <v>65</v>
      </c>
      <c r="E1655" t="s">
        <v>227</v>
      </c>
      <c r="F1655" t="s">
        <v>169</v>
      </c>
      <c r="G1655" t="s">
        <v>48</v>
      </c>
      <c r="H1655" t="s">
        <v>69</v>
      </c>
      <c r="I1655" t="s">
        <v>17</v>
      </c>
      <c r="J1655" t="s">
        <v>197</v>
      </c>
      <c r="K1655" t="s">
        <v>19</v>
      </c>
      <c r="L1655" t="s">
        <v>23</v>
      </c>
      <c r="M1655" s="20">
        <f>VLOOKUP(Table3[[#This Row],[Condition]],$O$8:$P$28,2)</f>
        <v>11</v>
      </c>
      <c r="N1655" s="10"/>
      <c r="O1655" s="10"/>
    </row>
    <row r="1656" spans="1:15">
      <c r="A1656" s="4">
        <v>43746.875</v>
      </c>
      <c r="B1656">
        <v>8</v>
      </c>
      <c r="C1656">
        <v>21</v>
      </c>
      <c r="D1656">
        <v>65</v>
      </c>
      <c r="E1656" t="s">
        <v>227</v>
      </c>
      <c r="F1656" t="s">
        <v>169</v>
      </c>
      <c r="G1656" t="s">
        <v>48</v>
      </c>
      <c r="H1656" t="s">
        <v>94</v>
      </c>
      <c r="I1656" t="s">
        <v>17</v>
      </c>
      <c r="J1656" t="s">
        <v>200</v>
      </c>
      <c r="K1656" t="s">
        <v>19</v>
      </c>
      <c r="L1656" t="s">
        <v>23</v>
      </c>
      <c r="M1656" s="20">
        <f>VLOOKUP(Table3[[#This Row],[Condition]],$O$8:$P$28,2)</f>
        <v>11</v>
      </c>
      <c r="N1656" s="10"/>
      <c r="O1656" s="10"/>
    </row>
    <row r="1657" spans="1:15">
      <c r="A1657" s="4">
        <v>43746.916666666664</v>
      </c>
      <c r="B1657">
        <v>8</v>
      </c>
      <c r="C1657">
        <v>22</v>
      </c>
      <c r="D1657">
        <v>64</v>
      </c>
      <c r="E1657" t="s">
        <v>251</v>
      </c>
      <c r="F1657" t="s">
        <v>130</v>
      </c>
      <c r="G1657" t="s">
        <v>48</v>
      </c>
      <c r="H1657" t="s">
        <v>82</v>
      </c>
      <c r="I1657" t="s">
        <v>17</v>
      </c>
      <c r="J1657" t="s">
        <v>200</v>
      </c>
      <c r="K1657" t="s">
        <v>19</v>
      </c>
      <c r="L1657" t="s">
        <v>23</v>
      </c>
      <c r="M1657" s="20">
        <f>VLOOKUP(Table3[[#This Row],[Condition]],$O$8:$P$28,2)</f>
        <v>11</v>
      </c>
      <c r="N1657" s="10"/>
      <c r="O1657" s="10"/>
    </row>
    <row r="1658" spans="1:15">
      <c r="A1658" s="4">
        <v>43746.958333333336</v>
      </c>
      <c r="B1658">
        <v>8</v>
      </c>
      <c r="C1658">
        <v>23</v>
      </c>
      <c r="D1658">
        <v>64</v>
      </c>
      <c r="E1658" t="s">
        <v>251</v>
      </c>
      <c r="F1658" t="s">
        <v>130</v>
      </c>
      <c r="G1658" t="s">
        <v>48</v>
      </c>
      <c r="H1658" t="s">
        <v>65</v>
      </c>
      <c r="I1658" t="s">
        <v>17</v>
      </c>
      <c r="J1658" t="s">
        <v>197</v>
      </c>
      <c r="K1658" t="s">
        <v>19</v>
      </c>
      <c r="L1658" t="s">
        <v>23</v>
      </c>
      <c r="M1658" s="20">
        <f>VLOOKUP(Table3[[#This Row],[Condition]],$O$8:$P$28,2)</f>
        <v>11</v>
      </c>
      <c r="N1658" s="10"/>
      <c r="O1658" s="10"/>
    </row>
    <row r="1659" spans="1:15">
      <c r="A1659" s="4">
        <v>43747</v>
      </c>
      <c r="B1659">
        <v>9</v>
      </c>
      <c r="C1659">
        <v>0</v>
      </c>
      <c r="D1659">
        <v>63</v>
      </c>
      <c r="E1659" t="s">
        <v>251</v>
      </c>
      <c r="F1659" t="s">
        <v>169</v>
      </c>
      <c r="G1659" t="s">
        <v>48</v>
      </c>
      <c r="H1659" t="s">
        <v>82</v>
      </c>
      <c r="I1659" t="s">
        <v>17</v>
      </c>
      <c r="J1659" t="s">
        <v>200</v>
      </c>
      <c r="K1659" t="s">
        <v>19</v>
      </c>
      <c r="L1659" t="s">
        <v>23</v>
      </c>
      <c r="M1659" s="20">
        <f>VLOOKUP(Table3[[#This Row],[Condition]],$O$8:$P$28,2)</f>
        <v>11</v>
      </c>
      <c r="N1659" s="10"/>
      <c r="O1659" s="10"/>
    </row>
    <row r="1660" spans="1:15">
      <c r="A1660" s="4">
        <v>43747.041666666664</v>
      </c>
      <c r="B1660">
        <v>9</v>
      </c>
      <c r="C1660">
        <v>1</v>
      </c>
      <c r="D1660">
        <v>61</v>
      </c>
      <c r="E1660" t="s">
        <v>227</v>
      </c>
      <c r="F1660" t="s">
        <v>47</v>
      </c>
      <c r="G1660" t="s">
        <v>33</v>
      </c>
      <c r="H1660" t="s">
        <v>65</v>
      </c>
      <c r="I1660" t="s">
        <v>17</v>
      </c>
      <c r="J1660" t="s">
        <v>200</v>
      </c>
      <c r="K1660" t="s">
        <v>19</v>
      </c>
      <c r="L1660" t="s">
        <v>23</v>
      </c>
      <c r="M1660" s="20">
        <f>VLOOKUP(Table3[[#This Row],[Condition]],$O$8:$P$28,2)</f>
        <v>11</v>
      </c>
      <c r="N1660" s="10"/>
      <c r="O1660" s="10"/>
    </row>
    <row r="1661" spans="1:15">
      <c r="A1661" s="4">
        <v>43747.083333333336</v>
      </c>
      <c r="B1661">
        <v>9</v>
      </c>
      <c r="C1661">
        <v>2</v>
      </c>
      <c r="D1661">
        <v>60</v>
      </c>
      <c r="E1661" t="s">
        <v>242</v>
      </c>
      <c r="F1661" t="s">
        <v>67</v>
      </c>
      <c r="G1661" t="s">
        <v>33</v>
      </c>
      <c r="H1661" t="s">
        <v>94</v>
      </c>
      <c r="I1661" t="s">
        <v>17</v>
      </c>
      <c r="J1661" t="s">
        <v>197</v>
      </c>
      <c r="K1661" t="s">
        <v>19</v>
      </c>
      <c r="L1661" t="s">
        <v>84</v>
      </c>
      <c r="M1661" s="20">
        <f>VLOOKUP(Table3[[#This Row],[Condition]],$O$8:$P$28,2)</f>
        <v>8</v>
      </c>
      <c r="N1661" s="10"/>
      <c r="O1661" s="10"/>
    </row>
    <row r="1662" spans="1:15">
      <c r="A1662" s="4">
        <v>43747.125</v>
      </c>
      <c r="B1662">
        <v>9</v>
      </c>
      <c r="C1662">
        <v>3</v>
      </c>
      <c r="D1662">
        <v>56</v>
      </c>
      <c r="E1662" t="s">
        <v>182</v>
      </c>
      <c r="F1662" t="s">
        <v>25</v>
      </c>
      <c r="G1662" t="s">
        <v>33</v>
      </c>
      <c r="H1662" t="s">
        <v>82</v>
      </c>
      <c r="I1662" t="s">
        <v>17</v>
      </c>
      <c r="J1662" t="s">
        <v>200</v>
      </c>
      <c r="K1662" t="s">
        <v>19</v>
      </c>
      <c r="L1662" t="s">
        <v>23</v>
      </c>
      <c r="M1662" s="20">
        <f>VLOOKUP(Table3[[#This Row],[Condition]],$O$8:$P$28,2)</f>
        <v>11</v>
      </c>
      <c r="N1662" s="10"/>
      <c r="O1662" s="10"/>
    </row>
    <row r="1663" spans="1:15">
      <c r="A1663" s="4">
        <v>43747.166666666664</v>
      </c>
      <c r="B1663">
        <v>9</v>
      </c>
      <c r="C1663">
        <v>4</v>
      </c>
      <c r="D1663">
        <v>57</v>
      </c>
      <c r="E1663" t="s">
        <v>182</v>
      </c>
      <c r="F1663" t="s">
        <v>160</v>
      </c>
      <c r="G1663" t="s">
        <v>33</v>
      </c>
      <c r="H1663" t="s">
        <v>45</v>
      </c>
      <c r="I1663" t="s">
        <v>17</v>
      </c>
      <c r="J1663" t="s">
        <v>201</v>
      </c>
      <c r="K1663" t="s">
        <v>19</v>
      </c>
      <c r="L1663" t="s">
        <v>20</v>
      </c>
      <c r="M1663" s="20">
        <f>VLOOKUP(Table3[[#This Row],[Condition]],$O$8:$P$28,2)</f>
        <v>13</v>
      </c>
      <c r="N1663" s="10"/>
      <c r="O1663" s="10"/>
    </row>
    <row r="1664" spans="1:15">
      <c r="A1664" s="4">
        <v>43747.208333333336</v>
      </c>
      <c r="B1664">
        <v>9</v>
      </c>
      <c r="C1664">
        <v>5</v>
      </c>
      <c r="D1664">
        <v>58</v>
      </c>
      <c r="E1664" t="s">
        <v>229</v>
      </c>
      <c r="F1664" t="s">
        <v>184</v>
      </c>
      <c r="G1664" t="s">
        <v>48</v>
      </c>
      <c r="H1664" t="s">
        <v>65</v>
      </c>
      <c r="I1664" t="s">
        <v>17</v>
      </c>
      <c r="J1664" t="s">
        <v>202</v>
      </c>
      <c r="K1664" t="s">
        <v>19</v>
      </c>
      <c r="L1664" t="s">
        <v>20</v>
      </c>
      <c r="M1664" s="20">
        <f>VLOOKUP(Table3[[#This Row],[Condition]],$O$8:$P$28,2)</f>
        <v>13</v>
      </c>
      <c r="N1664" s="10"/>
      <c r="O1664" s="10"/>
    </row>
    <row r="1665" spans="1:15">
      <c r="A1665" s="4">
        <v>43747.25</v>
      </c>
      <c r="B1665">
        <v>9</v>
      </c>
      <c r="C1665">
        <v>6</v>
      </c>
      <c r="D1665">
        <v>58</v>
      </c>
      <c r="E1665" t="s">
        <v>229</v>
      </c>
      <c r="F1665" t="s">
        <v>184</v>
      </c>
      <c r="G1665" t="s">
        <v>48</v>
      </c>
      <c r="H1665" t="s">
        <v>65</v>
      </c>
      <c r="I1665" t="s">
        <v>17</v>
      </c>
      <c r="J1665" t="s">
        <v>203</v>
      </c>
      <c r="K1665" t="s">
        <v>19</v>
      </c>
      <c r="L1665" t="s">
        <v>20</v>
      </c>
      <c r="M1665" s="20">
        <f>VLOOKUP(Table3[[#This Row],[Condition]],$O$8:$P$28,2)</f>
        <v>13</v>
      </c>
      <c r="N1665" s="10"/>
      <c r="O1665" s="10"/>
    </row>
    <row r="1666" spans="1:15">
      <c r="A1666" s="4">
        <v>43747.291666666664</v>
      </c>
      <c r="B1666">
        <v>9</v>
      </c>
      <c r="C1666">
        <v>7</v>
      </c>
      <c r="D1666">
        <v>60</v>
      </c>
      <c r="E1666" t="s">
        <v>230</v>
      </c>
      <c r="F1666" t="s">
        <v>97</v>
      </c>
      <c r="G1666" t="s">
        <v>48</v>
      </c>
      <c r="H1666" t="s">
        <v>82</v>
      </c>
      <c r="I1666" t="s">
        <v>17</v>
      </c>
      <c r="J1666" t="s">
        <v>207</v>
      </c>
      <c r="K1666" t="s">
        <v>19</v>
      </c>
      <c r="L1666" t="s">
        <v>30</v>
      </c>
      <c r="M1666" s="20">
        <f>VLOOKUP(Table3[[#This Row],[Condition]],$O$8:$P$28,2)</f>
        <v>17</v>
      </c>
      <c r="N1666" s="10"/>
      <c r="O1666" s="10"/>
    </row>
    <row r="1667" spans="1:15">
      <c r="A1667" s="4">
        <v>43747.333333333336</v>
      </c>
      <c r="B1667">
        <v>9</v>
      </c>
      <c r="C1667">
        <v>8</v>
      </c>
      <c r="D1667">
        <v>63</v>
      </c>
      <c r="E1667" t="s">
        <v>230</v>
      </c>
      <c r="F1667" t="s">
        <v>43</v>
      </c>
      <c r="G1667" t="s">
        <v>55</v>
      </c>
      <c r="H1667" t="s">
        <v>145</v>
      </c>
      <c r="I1667" t="s">
        <v>17</v>
      </c>
      <c r="J1667" t="s">
        <v>209</v>
      </c>
      <c r="K1667" t="s">
        <v>19</v>
      </c>
      <c r="L1667" t="s">
        <v>20</v>
      </c>
      <c r="M1667" s="20">
        <f>VLOOKUP(Table3[[#This Row],[Condition]],$O$8:$P$28,2)</f>
        <v>13</v>
      </c>
      <c r="N1667" s="10"/>
      <c r="O1667" s="10"/>
    </row>
    <row r="1668" spans="1:15">
      <c r="A1668" s="4">
        <v>43747.375</v>
      </c>
      <c r="B1668">
        <v>9</v>
      </c>
      <c r="C1668">
        <v>9</v>
      </c>
      <c r="D1668">
        <v>65</v>
      </c>
      <c r="E1668" t="s">
        <v>229</v>
      </c>
      <c r="F1668" t="s">
        <v>47</v>
      </c>
      <c r="G1668" t="s">
        <v>57</v>
      </c>
      <c r="H1668" t="s">
        <v>82</v>
      </c>
      <c r="I1668" t="s">
        <v>17</v>
      </c>
      <c r="J1668" t="s">
        <v>210</v>
      </c>
      <c r="K1668" t="s">
        <v>19</v>
      </c>
      <c r="L1668" t="s">
        <v>20</v>
      </c>
      <c r="M1668" s="20">
        <f>VLOOKUP(Table3[[#This Row],[Condition]],$O$8:$P$28,2)</f>
        <v>13</v>
      </c>
      <c r="N1668" s="10"/>
      <c r="O1668" s="10"/>
    </row>
    <row r="1669" spans="1:15">
      <c r="A1669" s="4">
        <v>43747.416666666664</v>
      </c>
      <c r="B1669">
        <v>9</v>
      </c>
      <c r="C1669">
        <v>10</v>
      </c>
      <c r="D1669">
        <v>66</v>
      </c>
      <c r="E1669" t="s">
        <v>229</v>
      </c>
      <c r="F1669" t="s">
        <v>133</v>
      </c>
      <c r="G1669" t="s">
        <v>55</v>
      </c>
      <c r="H1669" t="s">
        <v>49</v>
      </c>
      <c r="I1669" t="s">
        <v>17</v>
      </c>
      <c r="J1669" t="s">
        <v>208</v>
      </c>
      <c r="K1669" t="s">
        <v>19</v>
      </c>
      <c r="L1669" t="s">
        <v>20</v>
      </c>
      <c r="M1669" s="20">
        <f>VLOOKUP(Table3[[#This Row],[Condition]],$O$8:$P$28,2)</f>
        <v>13</v>
      </c>
      <c r="N1669" s="10"/>
      <c r="O1669" s="10"/>
    </row>
    <row r="1670" spans="1:15">
      <c r="A1670" s="4">
        <v>43747.458333333336</v>
      </c>
      <c r="B1670">
        <v>9</v>
      </c>
      <c r="C1670">
        <v>11</v>
      </c>
      <c r="D1670">
        <v>69</v>
      </c>
      <c r="E1670" t="s">
        <v>182</v>
      </c>
      <c r="F1670" t="s">
        <v>66</v>
      </c>
      <c r="G1670" t="s">
        <v>48</v>
      </c>
      <c r="H1670" t="s">
        <v>49</v>
      </c>
      <c r="I1670" t="s">
        <v>17</v>
      </c>
      <c r="J1670" t="s">
        <v>207</v>
      </c>
      <c r="K1670" t="s">
        <v>19</v>
      </c>
      <c r="L1670" t="s">
        <v>30</v>
      </c>
      <c r="M1670" s="20">
        <f>VLOOKUP(Table3[[#This Row],[Condition]],$O$8:$P$28,2)</f>
        <v>17</v>
      </c>
      <c r="N1670" s="10"/>
      <c r="O1670" s="10"/>
    </row>
    <row r="1671" spans="1:15">
      <c r="A1671" s="4">
        <v>43747.5</v>
      </c>
      <c r="B1671">
        <v>9</v>
      </c>
      <c r="C1671">
        <v>12</v>
      </c>
      <c r="D1671">
        <v>71</v>
      </c>
      <c r="E1671" t="s">
        <v>229</v>
      </c>
      <c r="F1671" t="s">
        <v>153</v>
      </c>
      <c r="G1671" t="s">
        <v>33</v>
      </c>
      <c r="H1671" t="s">
        <v>45</v>
      </c>
      <c r="I1671" t="s">
        <v>17</v>
      </c>
      <c r="J1671" t="s">
        <v>201</v>
      </c>
      <c r="K1671" t="s">
        <v>19</v>
      </c>
      <c r="L1671" t="s">
        <v>36</v>
      </c>
      <c r="M1671" s="20">
        <f>VLOOKUP(Table3[[#This Row],[Condition]],$O$8:$P$28,2)</f>
        <v>21</v>
      </c>
      <c r="N1671" s="10"/>
      <c r="O1671" s="10"/>
    </row>
    <row r="1672" spans="1:15">
      <c r="A1672" s="4">
        <v>43747.541666666664</v>
      </c>
      <c r="B1672">
        <v>9</v>
      </c>
      <c r="C1672">
        <v>13</v>
      </c>
      <c r="D1672">
        <v>73</v>
      </c>
      <c r="E1672" t="s">
        <v>229</v>
      </c>
      <c r="F1672" t="s">
        <v>162</v>
      </c>
      <c r="G1672" t="s">
        <v>48</v>
      </c>
      <c r="H1672" t="s">
        <v>52</v>
      </c>
      <c r="I1672" t="s">
        <v>17</v>
      </c>
      <c r="J1672" t="s">
        <v>197</v>
      </c>
      <c r="K1672" t="s">
        <v>19</v>
      </c>
      <c r="L1672" t="s">
        <v>36</v>
      </c>
      <c r="M1672" s="20">
        <f>VLOOKUP(Table3[[#This Row],[Condition]],$O$8:$P$28,2)</f>
        <v>21</v>
      </c>
      <c r="N1672" s="10"/>
      <c r="O1672" s="10"/>
    </row>
    <row r="1673" spans="1:15">
      <c r="A1673" s="4">
        <v>43747.583333333336</v>
      </c>
      <c r="B1673">
        <v>9</v>
      </c>
      <c r="C1673">
        <v>14</v>
      </c>
      <c r="D1673">
        <v>72</v>
      </c>
      <c r="E1673" t="s">
        <v>229</v>
      </c>
      <c r="F1673" t="s">
        <v>93</v>
      </c>
      <c r="G1673" t="s">
        <v>48</v>
      </c>
      <c r="H1673" t="s">
        <v>49</v>
      </c>
      <c r="I1673" t="s">
        <v>17</v>
      </c>
      <c r="J1673" t="s">
        <v>197</v>
      </c>
      <c r="K1673" t="s">
        <v>19</v>
      </c>
      <c r="L1673" t="s">
        <v>30</v>
      </c>
      <c r="M1673" s="20">
        <f>VLOOKUP(Table3[[#This Row],[Condition]],$O$8:$P$28,2)</f>
        <v>17</v>
      </c>
      <c r="N1673" s="10"/>
      <c r="O1673" s="10"/>
    </row>
    <row r="1674" spans="1:15">
      <c r="A1674" s="4">
        <v>43747.625</v>
      </c>
      <c r="B1674">
        <v>9</v>
      </c>
      <c r="C1674">
        <v>15</v>
      </c>
      <c r="D1674">
        <v>69</v>
      </c>
      <c r="E1674" t="s">
        <v>177</v>
      </c>
      <c r="F1674" t="s">
        <v>116</v>
      </c>
      <c r="G1674" t="s">
        <v>64</v>
      </c>
      <c r="H1674" t="s">
        <v>65</v>
      </c>
      <c r="I1674" t="s">
        <v>17</v>
      </c>
      <c r="J1674" t="s">
        <v>196</v>
      </c>
      <c r="K1674" t="s">
        <v>19</v>
      </c>
      <c r="L1674" t="s">
        <v>30</v>
      </c>
      <c r="M1674" s="20">
        <f>VLOOKUP(Table3[[#This Row],[Condition]],$O$8:$P$28,2)</f>
        <v>17</v>
      </c>
      <c r="N1674" s="10"/>
      <c r="O1674" s="10"/>
    </row>
    <row r="1675" spans="1:15">
      <c r="A1675" s="4">
        <v>43747.666666666664</v>
      </c>
      <c r="B1675">
        <v>9</v>
      </c>
      <c r="C1675">
        <v>16</v>
      </c>
      <c r="D1675">
        <v>66</v>
      </c>
      <c r="E1675" t="s">
        <v>177</v>
      </c>
      <c r="F1675" t="s">
        <v>112</v>
      </c>
      <c r="G1675" t="s">
        <v>64</v>
      </c>
      <c r="H1675" t="s">
        <v>145</v>
      </c>
      <c r="I1675" t="s">
        <v>17</v>
      </c>
      <c r="J1675" t="s">
        <v>197</v>
      </c>
      <c r="K1675" t="s">
        <v>19</v>
      </c>
      <c r="L1675" t="s">
        <v>30</v>
      </c>
      <c r="M1675" s="20">
        <f>VLOOKUP(Table3[[#This Row],[Condition]],$O$8:$P$28,2)</f>
        <v>17</v>
      </c>
      <c r="N1675" s="10"/>
      <c r="O1675" s="10"/>
    </row>
    <row r="1676" spans="1:15">
      <c r="A1676" s="4">
        <v>43747.708333333336</v>
      </c>
      <c r="B1676">
        <v>9</v>
      </c>
      <c r="C1676">
        <v>17</v>
      </c>
      <c r="D1676">
        <v>63</v>
      </c>
      <c r="E1676" t="s">
        <v>178</v>
      </c>
      <c r="F1676" t="s">
        <v>97</v>
      </c>
      <c r="G1676" t="s">
        <v>57</v>
      </c>
      <c r="H1676" t="s">
        <v>69</v>
      </c>
      <c r="I1676" t="s">
        <v>17</v>
      </c>
      <c r="J1676" t="s">
        <v>202</v>
      </c>
      <c r="K1676" t="s">
        <v>19</v>
      </c>
      <c r="L1676" t="s">
        <v>30</v>
      </c>
      <c r="M1676" s="20">
        <f>VLOOKUP(Table3[[#This Row],[Condition]],$O$8:$P$28,2)</f>
        <v>17</v>
      </c>
      <c r="N1676" s="10"/>
      <c r="O1676" s="10"/>
    </row>
    <row r="1677" spans="1:15">
      <c r="A1677" s="4">
        <v>43747.75</v>
      </c>
      <c r="B1677">
        <v>9</v>
      </c>
      <c r="C1677">
        <v>18</v>
      </c>
      <c r="D1677">
        <v>62</v>
      </c>
      <c r="E1677" t="s">
        <v>182</v>
      </c>
      <c r="F1677" t="s">
        <v>97</v>
      </c>
      <c r="G1677" t="s">
        <v>55</v>
      </c>
      <c r="H1677" t="s">
        <v>45</v>
      </c>
      <c r="I1677" t="s">
        <v>17</v>
      </c>
      <c r="J1677" t="s">
        <v>203</v>
      </c>
      <c r="K1677" t="s">
        <v>19</v>
      </c>
      <c r="L1677" t="s">
        <v>30</v>
      </c>
      <c r="M1677" s="20">
        <f>VLOOKUP(Table3[[#This Row],[Condition]],$O$8:$P$28,2)</f>
        <v>17</v>
      </c>
      <c r="N1677" s="10"/>
      <c r="O1677" s="10"/>
    </row>
    <row r="1678" spans="1:15">
      <c r="A1678" s="4">
        <v>43747.791666666664</v>
      </c>
      <c r="B1678">
        <v>9</v>
      </c>
      <c r="C1678">
        <v>19</v>
      </c>
      <c r="D1678">
        <v>62</v>
      </c>
      <c r="E1678" t="s">
        <v>178</v>
      </c>
      <c r="F1678" t="s">
        <v>195</v>
      </c>
      <c r="G1678" t="s">
        <v>57</v>
      </c>
      <c r="H1678" t="s">
        <v>82</v>
      </c>
      <c r="I1678" t="s">
        <v>17</v>
      </c>
      <c r="J1678" t="s">
        <v>207</v>
      </c>
      <c r="K1678" t="s">
        <v>19</v>
      </c>
      <c r="L1678" t="s">
        <v>20</v>
      </c>
      <c r="M1678" s="20">
        <f>VLOOKUP(Table3[[#This Row],[Condition]],$O$8:$P$28,2)</f>
        <v>13</v>
      </c>
      <c r="N1678" s="10"/>
      <c r="O1678" s="10"/>
    </row>
    <row r="1679" spans="1:15">
      <c r="A1679" s="4">
        <v>43747.833333333336</v>
      </c>
      <c r="B1679">
        <v>9</v>
      </c>
      <c r="C1679">
        <v>20</v>
      </c>
      <c r="D1679">
        <v>62</v>
      </c>
      <c r="E1679" t="s">
        <v>229</v>
      </c>
      <c r="F1679" t="s">
        <v>129</v>
      </c>
      <c r="G1679" t="s">
        <v>55</v>
      </c>
      <c r="H1679" t="s">
        <v>45</v>
      </c>
      <c r="I1679" t="s">
        <v>17</v>
      </c>
      <c r="J1679" t="s">
        <v>207</v>
      </c>
      <c r="K1679" t="s">
        <v>19</v>
      </c>
      <c r="L1679" t="s">
        <v>23</v>
      </c>
      <c r="M1679" s="20">
        <f>VLOOKUP(Table3[[#This Row],[Condition]],$O$8:$P$28,2)</f>
        <v>11</v>
      </c>
      <c r="N1679" s="10"/>
      <c r="O1679" s="10"/>
    </row>
    <row r="1680" spans="1:15">
      <c r="A1680" s="4">
        <v>43747.875</v>
      </c>
      <c r="B1680">
        <v>9</v>
      </c>
      <c r="C1680">
        <v>21</v>
      </c>
      <c r="D1680">
        <v>61</v>
      </c>
      <c r="E1680" t="s">
        <v>229</v>
      </c>
      <c r="F1680" t="s">
        <v>97</v>
      </c>
      <c r="G1680" t="s">
        <v>55</v>
      </c>
      <c r="H1680" t="s">
        <v>65</v>
      </c>
      <c r="I1680" t="s">
        <v>17</v>
      </c>
      <c r="J1680" t="s">
        <v>208</v>
      </c>
      <c r="K1680" t="s">
        <v>19</v>
      </c>
      <c r="L1680" t="s">
        <v>23</v>
      </c>
      <c r="M1680" s="20">
        <f>VLOOKUP(Table3[[#This Row],[Condition]],$O$8:$P$28,2)</f>
        <v>11</v>
      </c>
      <c r="N1680" s="10"/>
      <c r="O1680" s="10"/>
    </row>
    <row r="1681" spans="1:15">
      <c r="A1681" s="4">
        <v>43747.916666666664</v>
      </c>
      <c r="B1681">
        <v>9</v>
      </c>
      <c r="C1681">
        <v>22</v>
      </c>
      <c r="D1681">
        <v>60</v>
      </c>
      <c r="E1681" t="s">
        <v>230</v>
      </c>
      <c r="F1681" t="s">
        <v>97</v>
      </c>
      <c r="G1681" t="s">
        <v>55</v>
      </c>
      <c r="H1681" t="s">
        <v>65</v>
      </c>
      <c r="I1681" t="s">
        <v>17</v>
      </c>
      <c r="J1681" t="s">
        <v>209</v>
      </c>
      <c r="K1681" t="s">
        <v>19</v>
      </c>
      <c r="L1681" t="s">
        <v>23</v>
      </c>
      <c r="M1681" s="20">
        <f>VLOOKUP(Table3[[#This Row],[Condition]],$O$8:$P$28,2)</f>
        <v>11</v>
      </c>
      <c r="N1681" s="10"/>
      <c r="O1681" s="10"/>
    </row>
    <row r="1682" spans="1:15">
      <c r="A1682" s="4">
        <v>43747.958333333336</v>
      </c>
      <c r="B1682">
        <v>9</v>
      </c>
      <c r="C1682">
        <v>23</v>
      </c>
      <c r="D1682">
        <v>59</v>
      </c>
      <c r="E1682" t="s">
        <v>231</v>
      </c>
      <c r="F1682" t="s">
        <v>97</v>
      </c>
      <c r="G1682" t="s">
        <v>57</v>
      </c>
      <c r="H1682" t="s">
        <v>49</v>
      </c>
      <c r="I1682" t="s">
        <v>17</v>
      </c>
      <c r="J1682" t="s">
        <v>209</v>
      </c>
      <c r="K1682" t="s">
        <v>19</v>
      </c>
      <c r="L1682" t="s">
        <v>23</v>
      </c>
      <c r="M1682" s="20">
        <f>VLOOKUP(Table3[[#This Row],[Condition]],$O$8:$P$28,2)</f>
        <v>11</v>
      </c>
      <c r="N1682" s="10"/>
      <c r="O1682" s="10"/>
    </row>
    <row r="1683" spans="1:15">
      <c r="A1683" s="4">
        <v>43748</v>
      </c>
      <c r="B1683">
        <v>10</v>
      </c>
      <c r="C1683">
        <v>0</v>
      </c>
      <c r="D1683">
        <v>59</v>
      </c>
      <c r="E1683" t="s">
        <v>231</v>
      </c>
      <c r="F1683" t="s">
        <v>97</v>
      </c>
      <c r="G1683" t="s">
        <v>55</v>
      </c>
      <c r="H1683" t="s">
        <v>82</v>
      </c>
      <c r="I1683" t="s">
        <v>17</v>
      </c>
      <c r="J1683" t="s">
        <v>209</v>
      </c>
      <c r="K1683" t="s">
        <v>19</v>
      </c>
      <c r="L1683" t="s">
        <v>23</v>
      </c>
      <c r="M1683" s="20">
        <f>VLOOKUP(Table3[[#This Row],[Condition]],$O$8:$P$28,2)</f>
        <v>11</v>
      </c>
      <c r="N1683" s="10"/>
      <c r="O1683" s="10"/>
    </row>
    <row r="1684" spans="1:15">
      <c r="A1684" s="4">
        <v>43748.041666666664</v>
      </c>
      <c r="B1684">
        <v>10</v>
      </c>
      <c r="C1684">
        <v>1</v>
      </c>
      <c r="D1684">
        <v>58</v>
      </c>
      <c r="E1684" t="s">
        <v>231</v>
      </c>
      <c r="F1684" t="s">
        <v>195</v>
      </c>
      <c r="G1684" t="s">
        <v>48</v>
      </c>
      <c r="H1684" t="s">
        <v>49</v>
      </c>
      <c r="I1684" t="s">
        <v>17</v>
      </c>
      <c r="J1684" t="s">
        <v>208</v>
      </c>
      <c r="K1684" t="s">
        <v>19</v>
      </c>
      <c r="L1684" t="s">
        <v>23</v>
      </c>
      <c r="M1684" s="20">
        <f>VLOOKUP(Table3[[#This Row],[Condition]],$O$8:$P$28,2)</f>
        <v>11</v>
      </c>
      <c r="N1684" s="10"/>
      <c r="O1684" s="10"/>
    </row>
    <row r="1685" spans="1:15">
      <c r="A1685" s="4">
        <v>43748.083333333336</v>
      </c>
      <c r="B1685">
        <v>10</v>
      </c>
      <c r="C1685">
        <v>2</v>
      </c>
      <c r="D1685">
        <v>58</v>
      </c>
      <c r="E1685" t="s">
        <v>231</v>
      </c>
      <c r="F1685" t="s">
        <v>195</v>
      </c>
      <c r="G1685" t="s">
        <v>33</v>
      </c>
      <c r="H1685" t="s">
        <v>49</v>
      </c>
      <c r="I1685" t="s">
        <v>17</v>
      </c>
      <c r="J1685" t="s">
        <v>208</v>
      </c>
      <c r="K1685" t="s">
        <v>19</v>
      </c>
      <c r="L1685" t="s">
        <v>23</v>
      </c>
      <c r="M1685" s="20">
        <f>VLOOKUP(Table3[[#This Row],[Condition]],$O$8:$P$28,2)</f>
        <v>11</v>
      </c>
      <c r="N1685" s="10"/>
      <c r="O1685" s="10"/>
    </row>
    <row r="1686" spans="1:15">
      <c r="A1686" s="4">
        <v>43748.125</v>
      </c>
      <c r="B1686">
        <v>10</v>
      </c>
      <c r="C1686">
        <v>3</v>
      </c>
      <c r="D1686">
        <v>57</v>
      </c>
      <c r="E1686" t="s">
        <v>242</v>
      </c>
      <c r="F1686" t="s">
        <v>72</v>
      </c>
      <c r="G1686" t="s">
        <v>48</v>
      </c>
      <c r="H1686" t="s">
        <v>52</v>
      </c>
      <c r="I1686" t="s">
        <v>17</v>
      </c>
      <c r="J1686" t="s">
        <v>208</v>
      </c>
      <c r="K1686" t="s">
        <v>19</v>
      </c>
      <c r="L1686" t="s">
        <v>23</v>
      </c>
      <c r="M1686" s="20">
        <f>VLOOKUP(Table3[[#This Row],[Condition]],$O$8:$P$28,2)</f>
        <v>11</v>
      </c>
      <c r="N1686" s="10"/>
      <c r="O1686" s="10"/>
    </row>
    <row r="1687" spans="1:15">
      <c r="A1687" s="4">
        <v>43748.166666666664</v>
      </c>
      <c r="B1687">
        <v>10</v>
      </c>
      <c r="C1687">
        <v>4</v>
      </c>
      <c r="D1687">
        <v>58</v>
      </c>
      <c r="E1687" t="s">
        <v>242</v>
      </c>
      <c r="F1687" t="s">
        <v>97</v>
      </c>
      <c r="G1687" t="s">
        <v>48</v>
      </c>
      <c r="H1687" t="s">
        <v>49</v>
      </c>
      <c r="I1687" t="s">
        <v>17</v>
      </c>
      <c r="J1687" t="s">
        <v>209</v>
      </c>
      <c r="K1687" t="s">
        <v>19</v>
      </c>
      <c r="L1687" t="s">
        <v>23</v>
      </c>
      <c r="M1687" s="20">
        <f>VLOOKUP(Table3[[#This Row],[Condition]],$O$8:$P$28,2)</f>
        <v>11</v>
      </c>
      <c r="N1687" s="10"/>
      <c r="O1687" s="10"/>
    </row>
    <row r="1688" spans="1:15">
      <c r="A1688" s="4">
        <v>43748.208333333336</v>
      </c>
      <c r="B1688">
        <v>10</v>
      </c>
      <c r="C1688">
        <v>5</v>
      </c>
      <c r="D1688">
        <v>57</v>
      </c>
      <c r="E1688" t="s">
        <v>227</v>
      </c>
      <c r="F1688" t="s">
        <v>97</v>
      </c>
      <c r="G1688" t="s">
        <v>33</v>
      </c>
      <c r="H1688" t="s">
        <v>49</v>
      </c>
      <c r="I1688" t="s">
        <v>17</v>
      </c>
      <c r="J1688" t="s">
        <v>209</v>
      </c>
      <c r="K1688" t="s">
        <v>19</v>
      </c>
      <c r="L1688" t="s">
        <v>23</v>
      </c>
      <c r="M1688" s="20">
        <f>VLOOKUP(Table3[[#This Row],[Condition]],$O$8:$P$28,2)</f>
        <v>11</v>
      </c>
      <c r="N1688" s="10"/>
      <c r="O1688" s="10"/>
    </row>
    <row r="1689" spans="1:15">
      <c r="A1689" s="4">
        <v>43748.25</v>
      </c>
      <c r="B1689">
        <v>10</v>
      </c>
      <c r="C1689">
        <v>6</v>
      </c>
      <c r="D1689">
        <v>57</v>
      </c>
      <c r="E1689" t="s">
        <v>242</v>
      </c>
      <c r="F1689" t="s">
        <v>72</v>
      </c>
      <c r="G1689" t="s">
        <v>33</v>
      </c>
      <c r="H1689" t="s">
        <v>82</v>
      </c>
      <c r="I1689" t="s">
        <v>17</v>
      </c>
      <c r="J1689" t="s">
        <v>210</v>
      </c>
      <c r="K1689" t="s">
        <v>19</v>
      </c>
      <c r="L1689" t="s">
        <v>20</v>
      </c>
      <c r="M1689" s="20">
        <f>VLOOKUP(Table3[[#This Row],[Condition]],$O$8:$P$28,2)</f>
        <v>13</v>
      </c>
      <c r="N1689" s="10"/>
      <c r="O1689" s="10"/>
    </row>
    <row r="1690" spans="1:15">
      <c r="A1690" s="4">
        <v>43748.291666666664</v>
      </c>
      <c r="B1690">
        <v>10</v>
      </c>
      <c r="C1690">
        <v>7</v>
      </c>
      <c r="D1690">
        <v>59</v>
      </c>
      <c r="E1690" t="s">
        <v>227</v>
      </c>
      <c r="F1690" t="s">
        <v>67</v>
      </c>
      <c r="G1690" t="s">
        <v>48</v>
      </c>
      <c r="H1690" t="s">
        <v>69</v>
      </c>
      <c r="I1690" t="s">
        <v>17</v>
      </c>
      <c r="J1690" t="s">
        <v>211</v>
      </c>
      <c r="K1690" t="s">
        <v>19</v>
      </c>
      <c r="L1690" t="s">
        <v>23</v>
      </c>
      <c r="M1690" s="20">
        <f>VLOOKUP(Table3[[#This Row],[Condition]],$O$8:$P$28,2)</f>
        <v>11</v>
      </c>
      <c r="N1690" s="10"/>
      <c r="O1690" s="10"/>
    </row>
    <row r="1691" spans="1:15">
      <c r="A1691" s="4">
        <v>43748.333333333336</v>
      </c>
      <c r="B1691">
        <v>10</v>
      </c>
      <c r="C1691">
        <v>8</v>
      </c>
      <c r="D1691">
        <v>62</v>
      </c>
      <c r="E1691" t="s">
        <v>227</v>
      </c>
      <c r="F1691" t="s">
        <v>133</v>
      </c>
      <c r="G1691" t="s">
        <v>33</v>
      </c>
      <c r="H1691" t="s">
        <v>82</v>
      </c>
      <c r="I1691" t="s">
        <v>17</v>
      </c>
      <c r="J1691" t="s">
        <v>211</v>
      </c>
      <c r="K1691" t="s">
        <v>19</v>
      </c>
      <c r="L1691" t="s">
        <v>30</v>
      </c>
      <c r="M1691" s="20">
        <f>VLOOKUP(Table3[[#This Row],[Condition]],$O$8:$P$28,2)</f>
        <v>17</v>
      </c>
      <c r="N1691" s="10"/>
      <c r="O1691" s="10"/>
    </row>
    <row r="1692" spans="1:15">
      <c r="A1692" s="4">
        <v>43748.375</v>
      </c>
      <c r="B1692">
        <v>10</v>
      </c>
      <c r="C1692">
        <v>9</v>
      </c>
      <c r="D1692">
        <v>65</v>
      </c>
      <c r="E1692" t="s">
        <v>242</v>
      </c>
      <c r="F1692" t="s">
        <v>191</v>
      </c>
      <c r="G1692" t="s">
        <v>33</v>
      </c>
      <c r="H1692" t="s">
        <v>52</v>
      </c>
      <c r="I1692" t="s">
        <v>17</v>
      </c>
      <c r="J1692" t="s">
        <v>209</v>
      </c>
      <c r="K1692" t="s">
        <v>19</v>
      </c>
      <c r="L1692" t="s">
        <v>36</v>
      </c>
      <c r="M1692" s="20">
        <f>VLOOKUP(Table3[[#This Row],[Condition]],$O$8:$P$28,2)</f>
        <v>21</v>
      </c>
      <c r="N1692" s="10"/>
      <c r="O1692" s="10"/>
    </row>
    <row r="1693" spans="1:15">
      <c r="A1693" s="4">
        <v>43748.416666666664</v>
      </c>
      <c r="B1693">
        <v>10</v>
      </c>
      <c r="C1693">
        <v>10</v>
      </c>
      <c r="D1693">
        <v>68</v>
      </c>
      <c r="E1693" t="s">
        <v>231</v>
      </c>
      <c r="F1693" t="s">
        <v>61</v>
      </c>
      <c r="G1693" t="s">
        <v>117</v>
      </c>
      <c r="H1693" t="s">
        <v>62</v>
      </c>
      <c r="I1693" t="s">
        <v>17</v>
      </c>
      <c r="J1693" t="s">
        <v>207</v>
      </c>
      <c r="K1693" t="s">
        <v>19</v>
      </c>
      <c r="L1693" t="s">
        <v>36</v>
      </c>
      <c r="M1693" s="20">
        <f>VLOOKUP(Table3[[#This Row],[Condition]],$O$8:$P$28,2)</f>
        <v>21</v>
      </c>
      <c r="N1693" s="10"/>
      <c r="O1693" s="10"/>
    </row>
    <row r="1694" spans="1:15">
      <c r="A1694" s="4">
        <v>43748.458333333336</v>
      </c>
      <c r="B1694">
        <v>10</v>
      </c>
      <c r="C1694">
        <v>11</v>
      </c>
      <c r="D1694">
        <v>72</v>
      </c>
      <c r="E1694" t="s">
        <v>229</v>
      </c>
      <c r="F1694" t="s">
        <v>93</v>
      </c>
      <c r="G1694" t="s">
        <v>115</v>
      </c>
      <c r="H1694" t="s">
        <v>62</v>
      </c>
      <c r="I1694" t="s">
        <v>17</v>
      </c>
      <c r="J1694" t="s">
        <v>202</v>
      </c>
      <c r="K1694" t="s">
        <v>19</v>
      </c>
      <c r="L1694" t="s">
        <v>36</v>
      </c>
      <c r="M1694" s="20">
        <f>VLOOKUP(Table3[[#This Row],[Condition]],$O$8:$P$28,2)</f>
        <v>21</v>
      </c>
      <c r="N1694" s="10"/>
      <c r="O1694" s="10"/>
    </row>
    <row r="1695" spans="1:15">
      <c r="A1695" s="4">
        <v>43748.5</v>
      </c>
      <c r="B1695">
        <v>10</v>
      </c>
      <c r="C1695">
        <v>12</v>
      </c>
      <c r="D1695">
        <v>74</v>
      </c>
      <c r="E1695" t="s">
        <v>229</v>
      </c>
      <c r="F1695" t="s">
        <v>56</v>
      </c>
      <c r="G1695" t="s">
        <v>117</v>
      </c>
      <c r="H1695" t="s">
        <v>62</v>
      </c>
      <c r="I1695" t="s">
        <v>17</v>
      </c>
      <c r="J1695" t="s">
        <v>200</v>
      </c>
      <c r="K1695" t="s">
        <v>19</v>
      </c>
      <c r="L1695" t="s">
        <v>36</v>
      </c>
      <c r="M1695" s="20">
        <f>VLOOKUP(Table3[[#This Row],[Condition]],$O$8:$P$28,2)</f>
        <v>21</v>
      </c>
      <c r="N1695" s="10"/>
      <c r="O1695" s="10"/>
    </row>
    <row r="1696" spans="1:15">
      <c r="A1696" s="4">
        <v>43748.541666666664</v>
      </c>
      <c r="B1696">
        <v>10</v>
      </c>
      <c r="C1696">
        <v>13</v>
      </c>
      <c r="D1696">
        <v>78</v>
      </c>
      <c r="E1696" t="s">
        <v>182</v>
      </c>
      <c r="F1696" t="s">
        <v>118</v>
      </c>
      <c r="G1696" t="s">
        <v>44</v>
      </c>
      <c r="H1696" t="s">
        <v>45</v>
      </c>
      <c r="I1696" t="s">
        <v>17</v>
      </c>
      <c r="J1696" t="s">
        <v>196</v>
      </c>
      <c r="K1696" t="s">
        <v>19</v>
      </c>
      <c r="L1696" t="s">
        <v>30</v>
      </c>
      <c r="M1696" s="20">
        <f>VLOOKUP(Table3[[#This Row],[Condition]],$O$8:$P$28,2)</f>
        <v>17</v>
      </c>
      <c r="N1696" s="10"/>
      <c r="O1696" s="10"/>
    </row>
    <row r="1697" spans="1:15">
      <c r="A1697" s="4">
        <v>43748.583333333336</v>
      </c>
      <c r="B1697">
        <v>10</v>
      </c>
      <c r="C1697">
        <v>14</v>
      </c>
      <c r="D1697">
        <v>78</v>
      </c>
      <c r="E1697" t="s">
        <v>182</v>
      </c>
      <c r="F1697" t="s">
        <v>118</v>
      </c>
      <c r="G1697" t="s">
        <v>33</v>
      </c>
      <c r="H1697" t="s">
        <v>52</v>
      </c>
      <c r="I1697" t="s">
        <v>17</v>
      </c>
      <c r="J1697" t="s">
        <v>87</v>
      </c>
      <c r="K1697" t="s">
        <v>19</v>
      </c>
      <c r="L1697" t="s">
        <v>30</v>
      </c>
      <c r="M1697" s="20">
        <f>VLOOKUP(Table3[[#This Row],[Condition]],$O$8:$P$28,2)</f>
        <v>17</v>
      </c>
      <c r="N1697" s="10"/>
      <c r="O1697" s="10"/>
    </row>
    <row r="1698" spans="1:15">
      <c r="A1698" s="4">
        <v>43748.625</v>
      </c>
      <c r="B1698">
        <v>10</v>
      </c>
      <c r="C1698">
        <v>15</v>
      </c>
      <c r="D1698">
        <v>78</v>
      </c>
      <c r="E1698" t="s">
        <v>182</v>
      </c>
      <c r="F1698" t="s">
        <v>118</v>
      </c>
      <c r="G1698" t="s">
        <v>44</v>
      </c>
      <c r="H1698" t="s">
        <v>26</v>
      </c>
      <c r="I1698" t="s">
        <v>17</v>
      </c>
      <c r="J1698" t="s">
        <v>88</v>
      </c>
      <c r="K1698" t="s">
        <v>19</v>
      </c>
      <c r="L1698" t="s">
        <v>30</v>
      </c>
      <c r="M1698" s="20">
        <f>VLOOKUP(Table3[[#This Row],[Condition]],$O$8:$P$28,2)</f>
        <v>17</v>
      </c>
      <c r="N1698" s="10"/>
      <c r="O1698" s="10"/>
    </row>
    <row r="1699" spans="1:15">
      <c r="A1699" s="4">
        <v>43748.666666666664</v>
      </c>
      <c r="B1699">
        <v>10</v>
      </c>
      <c r="C1699">
        <v>16</v>
      </c>
      <c r="D1699">
        <v>76</v>
      </c>
      <c r="E1699" t="s">
        <v>178</v>
      </c>
      <c r="F1699" t="s">
        <v>56</v>
      </c>
      <c r="G1699" t="s">
        <v>33</v>
      </c>
      <c r="H1699" t="s">
        <v>65</v>
      </c>
      <c r="I1699" t="s">
        <v>17</v>
      </c>
      <c r="J1699" t="s">
        <v>199</v>
      </c>
      <c r="K1699" t="s">
        <v>19</v>
      </c>
      <c r="L1699" t="s">
        <v>30</v>
      </c>
      <c r="M1699" s="20">
        <f>VLOOKUP(Table3[[#This Row],[Condition]],$O$8:$P$28,2)</f>
        <v>17</v>
      </c>
      <c r="N1699" s="10"/>
      <c r="O1699" s="10"/>
    </row>
    <row r="1700" spans="1:15">
      <c r="A1700" s="4">
        <v>43748.708333333336</v>
      </c>
      <c r="B1700">
        <v>10</v>
      </c>
      <c r="C1700">
        <v>17</v>
      </c>
      <c r="D1700">
        <v>72</v>
      </c>
      <c r="E1700" t="s">
        <v>177</v>
      </c>
      <c r="F1700" t="s">
        <v>51</v>
      </c>
      <c r="G1700" t="s">
        <v>33</v>
      </c>
      <c r="H1700" t="s">
        <v>45</v>
      </c>
      <c r="I1700" t="s">
        <v>17</v>
      </c>
      <c r="J1700" t="s">
        <v>199</v>
      </c>
      <c r="K1700" t="s">
        <v>19</v>
      </c>
      <c r="L1700" t="s">
        <v>36</v>
      </c>
      <c r="M1700" s="20">
        <f>VLOOKUP(Table3[[#This Row],[Condition]],$O$8:$P$28,2)</f>
        <v>21</v>
      </c>
      <c r="N1700" s="10"/>
      <c r="O1700" s="10"/>
    </row>
    <row r="1701" spans="1:15">
      <c r="A1701" s="4">
        <v>43748.75</v>
      </c>
      <c r="B1701">
        <v>10</v>
      </c>
      <c r="C1701">
        <v>18</v>
      </c>
      <c r="D1701">
        <v>71</v>
      </c>
      <c r="E1701" t="s">
        <v>177</v>
      </c>
      <c r="F1701" t="s">
        <v>66</v>
      </c>
      <c r="G1701" t="s">
        <v>33</v>
      </c>
      <c r="H1701" t="s">
        <v>45</v>
      </c>
      <c r="I1701" t="s">
        <v>17</v>
      </c>
      <c r="J1701" t="s">
        <v>87</v>
      </c>
      <c r="K1701" t="s">
        <v>19</v>
      </c>
      <c r="L1701" t="s">
        <v>36</v>
      </c>
      <c r="M1701" s="20">
        <f>VLOOKUP(Table3[[#This Row],[Condition]],$O$8:$P$28,2)</f>
        <v>21</v>
      </c>
      <c r="N1701" s="10"/>
      <c r="O1701" s="10"/>
    </row>
    <row r="1702" spans="1:15">
      <c r="A1702" s="4">
        <v>43748.791666666664</v>
      </c>
      <c r="B1702">
        <v>10</v>
      </c>
      <c r="C1702">
        <v>19</v>
      </c>
      <c r="D1702">
        <v>68</v>
      </c>
      <c r="E1702" t="s">
        <v>177</v>
      </c>
      <c r="F1702" t="s">
        <v>109</v>
      </c>
      <c r="G1702" t="s">
        <v>33</v>
      </c>
      <c r="H1702" t="s">
        <v>49</v>
      </c>
      <c r="I1702" t="s">
        <v>17</v>
      </c>
      <c r="J1702" t="s">
        <v>87</v>
      </c>
      <c r="K1702" t="s">
        <v>19</v>
      </c>
      <c r="L1702" t="s">
        <v>36</v>
      </c>
      <c r="M1702" s="20">
        <f>VLOOKUP(Table3[[#This Row],[Condition]],$O$8:$P$28,2)</f>
        <v>21</v>
      </c>
      <c r="N1702" s="10"/>
      <c r="O1702" s="10"/>
    </row>
    <row r="1703" spans="1:15">
      <c r="A1703" s="4">
        <v>43748.833333333336</v>
      </c>
      <c r="B1703">
        <v>10</v>
      </c>
      <c r="C1703">
        <v>20</v>
      </c>
      <c r="D1703">
        <v>67</v>
      </c>
      <c r="E1703" t="s">
        <v>175</v>
      </c>
      <c r="F1703" t="s">
        <v>112</v>
      </c>
      <c r="G1703" t="s">
        <v>33</v>
      </c>
      <c r="H1703" t="s">
        <v>49</v>
      </c>
      <c r="I1703" t="s">
        <v>17</v>
      </c>
      <c r="J1703" t="s">
        <v>87</v>
      </c>
      <c r="K1703" t="s">
        <v>19</v>
      </c>
      <c r="L1703" t="s">
        <v>36</v>
      </c>
      <c r="M1703" s="20">
        <f>VLOOKUP(Table3[[#This Row],[Condition]],$O$8:$P$28,2)</f>
        <v>21</v>
      </c>
      <c r="N1703" s="10"/>
      <c r="O1703" s="10"/>
    </row>
    <row r="1704" spans="1:15">
      <c r="A1704" s="4">
        <v>43748.875</v>
      </c>
      <c r="B1704">
        <v>10</v>
      </c>
      <c r="C1704">
        <v>21</v>
      </c>
      <c r="D1704">
        <v>67</v>
      </c>
      <c r="E1704" t="s">
        <v>175</v>
      </c>
      <c r="F1704" t="s">
        <v>112</v>
      </c>
      <c r="G1704" t="s">
        <v>33</v>
      </c>
      <c r="H1704" t="s">
        <v>82</v>
      </c>
      <c r="I1704" t="s">
        <v>17</v>
      </c>
      <c r="J1704" t="s">
        <v>198</v>
      </c>
      <c r="K1704" t="s">
        <v>19</v>
      </c>
      <c r="L1704" t="s">
        <v>20</v>
      </c>
      <c r="M1704" s="20">
        <f>VLOOKUP(Table3[[#This Row],[Condition]],$O$8:$P$28,2)</f>
        <v>13</v>
      </c>
      <c r="N1704" s="10"/>
      <c r="O1704" s="10"/>
    </row>
    <row r="1705" spans="1:15">
      <c r="A1705" s="4">
        <v>43748.916666666664</v>
      </c>
      <c r="B1705">
        <v>10</v>
      </c>
      <c r="C1705">
        <v>22</v>
      </c>
      <c r="D1705">
        <v>66</v>
      </c>
      <c r="E1705" t="s">
        <v>178</v>
      </c>
      <c r="F1705" t="s">
        <v>43</v>
      </c>
      <c r="G1705" t="s">
        <v>48</v>
      </c>
      <c r="H1705" t="s">
        <v>52</v>
      </c>
      <c r="I1705" t="s">
        <v>17</v>
      </c>
      <c r="J1705" t="s">
        <v>198</v>
      </c>
      <c r="K1705" t="s">
        <v>19</v>
      </c>
      <c r="L1705" t="s">
        <v>36</v>
      </c>
      <c r="M1705" s="20">
        <f>VLOOKUP(Table3[[#This Row],[Condition]],$O$8:$P$28,2)</f>
        <v>21</v>
      </c>
      <c r="N1705" s="10"/>
      <c r="O1705" s="10"/>
    </row>
    <row r="1706" spans="1:15">
      <c r="A1706" s="4">
        <v>43748.958333333336</v>
      </c>
      <c r="B1706">
        <v>10</v>
      </c>
      <c r="C1706">
        <v>23</v>
      </c>
      <c r="D1706">
        <v>64</v>
      </c>
      <c r="E1706" t="s">
        <v>230</v>
      </c>
      <c r="F1706" t="s">
        <v>47</v>
      </c>
      <c r="G1706" t="s">
        <v>55</v>
      </c>
      <c r="H1706" t="s">
        <v>52</v>
      </c>
      <c r="I1706" t="s">
        <v>17</v>
      </c>
      <c r="J1706" t="s">
        <v>87</v>
      </c>
      <c r="K1706" t="s">
        <v>19</v>
      </c>
      <c r="L1706" t="s">
        <v>36</v>
      </c>
      <c r="M1706" s="20">
        <f>VLOOKUP(Table3[[#This Row],[Condition]],$O$8:$P$28,2)</f>
        <v>21</v>
      </c>
      <c r="N1706" s="10"/>
      <c r="O1706" s="10"/>
    </row>
    <row r="1707" spans="1:15">
      <c r="A1707" s="4">
        <v>43749</v>
      </c>
      <c r="B1707">
        <v>11</v>
      </c>
      <c r="C1707">
        <v>0</v>
      </c>
      <c r="D1707">
        <v>62</v>
      </c>
      <c r="E1707" t="s">
        <v>232</v>
      </c>
      <c r="F1707" t="s">
        <v>66</v>
      </c>
      <c r="G1707" t="s">
        <v>48</v>
      </c>
      <c r="H1707" t="s">
        <v>52</v>
      </c>
      <c r="I1707" t="s">
        <v>17</v>
      </c>
      <c r="J1707" t="s">
        <v>87</v>
      </c>
      <c r="K1707" t="s">
        <v>19</v>
      </c>
      <c r="L1707" t="s">
        <v>36</v>
      </c>
      <c r="M1707" s="20">
        <f>VLOOKUP(Table3[[#This Row],[Condition]],$O$8:$P$28,2)</f>
        <v>21</v>
      </c>
      <c r="N1707" s="10"/>
      <c r="O1707" s="10"/>
    </row>
    <row r="1708" spans="1:15">
      <c r="A1708" s="4">
        <v>43749.041666666664</v>
      </c>
      <c r="B1708">
        <v>11</v>
      </c>
      <c r="C1708">
        <v>1</v>
      </c>
      <c r="D1708">
        <v>60</v>
      </c>
      <c r="E1708" t="s">
        <v>251</v>
      </c>
      <c r="F1708" t="s">
        <v>96</v>
      </c>
      <c r="G1708" t="s">
        <v>44</v>
      </c>
      <c r="H1708" t="s">
        <v>49</v>
      </c>
      <c r="I1708" t="s">
        <v>17</v>
      </c>
      <c r="J1708" t="s">
        <v>87</v>
      </c>
      <c r="K1708" t="s">
        <v>19</v>
      </c>
      <c r="L1708" t="s">
        <v>36</v>
      </c>
      <c r="M1708" s="20">
        <f>VLOOKUP(Table3[[#This Row],[Condition]],$O$8:$P$28,2)</f>
        <v>21</v>
      </c>
      <c r="N1708" s="10"/>
      <c r="O1708" s="10"/>
    </row>
    <row r="1709" spans="1:15">
      <c r="A1709" s="4">
        <v>43749.083333333336</v>
      </c>
      <c r="B1709">
        <v>11</v>
      </c>
      <c r="C1709">
        <v>2</v>
      </c>
      <c r="D1709">
        <v>58</v>
      </c>
      <c r="E1709" t="s">
        <v>232</v>
      </c>
      <c r="F1709" t="s">
        <v>67</v>
      </c>
      <c r="G1709" t="s">
        <v>44</v>
      </c>
      <c r="H1709" t="s">
        <v>49</v>
      </c>
      <c r="I1709" t="s">
        <v>17</v>
      </c>
      <c r="J1709" t="s">
        <v>87</v>
      </c>
      <c r="K1709" t="s">
        <v>19</v>
      </c>
      <c r="L1709" t="s">
        <v>36</v>
      </c>
      <c r="M1709" s="20">
        <f>VLOOKUP(Table3[[#This Row],[Condition]],$O$8:$P$28,2)</f>
        <v>21</v>
      </c>
      <c r="N1709" s="10"/>
      <c r="O1709" s="10"/>
    </row>
    <row r="1710" spans="1:15">
      <c r="A1710" s="4">
        <v>43749.125</v>
      </c>
      <c r="B1710">
        <v>11</v>
      </c>
      <c r="C1710">
        <v>3</v>
      </c>
      <c r="D1710">
        <v>58</v>
      </c>
      <c r="E1710" t="s">
        <v>233</v>
      </c>
      <c r="F1710" t="s">
        <v>47</v>
      </c>
      <c r="G1710" t="s">
        <v>44</v>
      </c>
      <c r="H1710" t="s">
        <v>45</v>
      </c>
      <c r="I1710" t="s">
        <v>17</v>
      </c>
      <c r="J1710" t="s">
        <v>87</v>
      </c>
      <c r="K1710" t="s">
        <v>19</v>
      </c>
      <c r="L1710" t="s">
        <v>36</v>
      </c>
      <c r="M1710" s="20">
        <f>VLOOKUP(Table3[[#This Row],[Condition]],$O$8:$P$28,2)</f>
        <v>21</v>
      </c>
      <c r="N1710" s="10"/>
      <c r="O1710" s="10"/>
    </row>
    <row r="1711" spans="1:15">
      <c r="A1711" s="4">
        <v>43749.166666666664</v>
      </c>
      <c r="B1711">
        <v>11</v>
      </c>
      <c r="C1711">
        <v>4</v>
      </c>
      <c r="D1711">
        <v>57</v>
      </c>
      <c r="E1711" t="s">
        <v>245</v>
      </c>
      <c r="F1711" t="s">
        <v>96</v>
      </c>
      <c r="G1711" t="s">
        <v>44</v>
      </c>
      <c r="H1711" t="s">
        <v>45</v>
      </c>
      <c r="I1711" t="s">
        <v>17</v>
      </c>
      <c r="J1711" t="s">
        <v>87</v>
      </c>
      <c r="K1711" t="s">
        <v>19</v>
      </c>
      <c r="L1711" t="s">
        <v>36</v>
      </c>
      <c r="M1711" s="20">
        <f>VLOOKUP(Table3[[#This Row],[Condition]],$O$8:$P$28,2)</f>
        <v>21</v>
      </c>
      <c r="N1711" s="10"/>
      <c r="O1711" s="10"/>
    </row>
    <row r="1712" spans="1:15">
      <c r="A1712" s="4">
        <v>43749.208333333336</v>
      </c>
      <c r="B1712">
        <v>11</v>
      </c>
      <c r="C1712">
        <v>5</v>
      </c>
      <c r="D1712">
        <v>56</v>
      </c>
      <c r="E1712" t="s">
        <v>244</v>
      </c>
      <c r="F1712" t="s">
        <v>96</v>
      </c>
      <c r="G1712" t="s">
        <v>33</v>
      </c>
      <c r="H1712" t="s">
        <v>82</v>
      </c>
      <c r="I1712" t="s">
        <v>17</v>
      </c>
      <c r="J1712" t="s">
        <v>198</v>
      </c>
      <c r="K1712" t="s">
        <v>19</v>
      </c>
      <c r="L1712" t="s">
        <v>30</v>
      </c>
      <c r="M1712" s="20">
        <f>VLOOKUP(Table3[[#This Row],[Condition]],$O$8:$P$28,2)</f>
        <v>17</v>
      </c>
      <c r="N1712" s="10"/>
      <c r="O1712" s="10"/>
    </row>
    <row r="1713" spans="1:15">
      <c r="A1713" s="4">
        <v>43749.25</v>
      </c>
      <c r="B1713">
        <v>11</v>
      </c>
      <c r="C1713">
        <v>6</v>
      </c>
      <c r="D1713">
        <v>57</v>
      </c>
      <c r="E1713" t="s">
        <v>239</v>
      </c>
      <c r="F1713" t="s">
        <v>54</v>
      </c>
      <c r="G1713" t="s">
        <v>33</v>
      </c>
      <c r="H1713" t="s">
        <v>82</v>
      </c>
      <c r="I1713" t="s">
        <v>17</v>
      </c>
      <c r="J1713" t="s">
        <v>198</v>
      </c>
      <c r="K1713" t="s">
        <v>19</v>
      </c>
      <c r="L1713" t="s">
        <v>30</v>
      </c>
      <c r="M1713" s="20">
        <f>VLOOKUP(Table3[[#This Row],[Condition]],$O$8:$P$28,2)</f>
        <v>17</v>
      </c>
      <c r="N1713" s="10"/>
      <c r="O1713" s="10"/>
    </row>
    <row r="1714" spans="1:15">
      <c r="A1714" s="4">
        <v>43749.291666666664</v>
      </c>
      <c r="B1714">
        <v>11</v>
      </c>
      <c r="C1714">
        <v>7</v>
      </c>
      <c r="D1714">
        <v>61</v>
      </c>
      <c r="E1714" t="s">
        <v>236</v>
      </c>
      <c r="F1714" t="s">
        <v>125</v>
      </c>
      <c r="G1714" t="s">
        <v>48</v>
      </c>
      <c r="H1714" t="s">
        <v>94</v>
      </c>
      <c r="I1714" t="s">
        <v>173</v>
      </c>
      <c r="J1714" t="s">
        <v>196</v>
      </c>
      <c r="K1714" t="s">
        <v>19</v>
      </c>
      <c r="L1714" t="s">
        <v>30</v>
      </c>
      <c r="M1714" s="20">
        <f>VLOOKUP(Table3[[#This Row],[Condition]],$O$8:$P$28,2)</f>
        <v>17</v>
      </c>
      <c r="N1714" s="10"/>
      <c r="O1714" s="10"/>
    </row>
    <row r="1715" spans="1:15">
      <c r="A1715" s="4">
        <v>43749.333333333336</v>
      </c>
      <c r="B1715">
        <v>11</v>
      </c>
      <c r="C1715">
        <v>8</v>
      </c>
      <c r="D1715">
        <v>63</v>
      </c>
      <c r="E1715" t="s">
        <v>256</v>
      </c>
      <c r="F1715" t="s">
        <v>167</v>
      </c>
      <c r="G1715" t="s">
        <v>33</v>
      </c>
      <c r="H1715" t="s">
        <v>82</v>
      </c>
      <c r="I1715" t="s">
        <v>17</v>
      </c>
      <c r="J1715" t="s">
        <v>196</v>
      </c>
      <c r="K1715" t="s">
        <v>19</v>
      </c>
      <c r="L1715" t="s">
        <v>30</v>
      </c>
      <c r="M1715" s="20">
        <f>VLOOKUP(Table3[[#This Row],[Condition]],$O$8:$P$28,2)</f>
        <v>17</v>
      </c>
      <c r="N1715" s="10"/>
      <c r="O1715" s="10"/>
    </row>
    <row r="1716" spans="1:15">
      <c r="A1716" s="4">
        <v>43749.375</v>
      </c>
      <c r="B1716">
        <v>11</v>
      </c>
      <c r="C1716">
        <v>9</v>
      </c>
      <c r="D1716">
        <v>66</v>
      </c>
      <c r="E1716" t="s">
        <v>257</v>
      </c>
      <c r="F1716" t="s">
        <v>165</v>
      </c>
      <c r="G1716" t="s">
        <v>33</v>
      </c>
      <c r="H1716" t="s">
        <v>62</v>
      </c>
      <c r="I1716" t="s">
        <v>17</v>
      </c>
      <c r="J1716" t="s">
        <v>198</v>
      </c>
      <c r="K1716" t="s">
        <v>19</v>
      </c>
      <c r="L1716" t="s">
        <v>30</v>
      </c>
      <c r="M1716" s="20">
        <f>VLOOKUP(Table3[[#This Row],[Condition]],$O$8:$P$28,2)</f>
        <v>17</v>
      </c>
      <c r="N1716" s="10"/>
      <c r="O1716" s="10"/>
    </row>
    <row r="1717" spans="1:15">
      <c r="A1717" s="4">
        <v>43749.416666666664</v>
      </c>
      <c r="B1717">
        <v>11</v>
      </c>
      <c r="C1717">
        <v>10</v>
      </c>
      <c r="D1717">
        <v>69</v>
      </c>
      <c r="E1717" t="s">
        <v>258</v>
      </c>
      <c r="F1717" t="s">
        <v>165</v>
      </c>
      <c r="G1717" t="s">
        <v>33</v>
      </c>
      <c r="H1717" t="s">
        <v>45</v>
      </c>
      <c r="I1717" t="s">
        <v>17</v>
      </c>
      <c r="J1717" t="s">
        <v>199</v>
      </c>
      <c r="K1717" t="s">
        <v>19</v>
      </c>
      <c r="L1717" t="s">
        <v>36</v>
      </c>
      <c r="M1717" s="20">
        <f>VLOOKUP(Table3[[#This Row],[Condition]],$O$8:$P$28,2)</f>
        <v>21</v>
      </c>
      <c r="N1717" s="10"/>
      <c r="O1717" s="10"/>
    </row>
    <row r="1718" spans="1:15">
      <c r="A1718" s="4">
        <v>43749.458333333336</v>
      </c>
      <c r="B1718">
        <v>11</v>
      </c>
      <c r="C1718">
        <v>11</v>
      </c>
      <c r="D1718">
        <v>71</v>
      </c>
      <c r="E1718" t="s">
        <v>245</v>
      </c>
      <c r="F1718" t="s">
        <v>124</v>
      </c>
      <c r="G1718" t="s">
        <v>33</v>
      </c>
      <c r="H1718" t="s">
        <v>52</v>
      </c>
      <c r="I1718" t="s">
        <v>17</v>
      </c>
      <c r="J1718" t="s">
        <v>83</v>
      </c>
      <c r="K1718" t="s">
        <v>19</v>
      </c>
      <c r="L1718" t="s">
        <v>36</v>
      </c>
      <c r="M1718" s="20">
        <f>VLOOKUP(Table3[[#This Row],[Condition]],$O$8:$P$28,2)</f>
        <v>21</v>
      </c>
      <c r="N1718" s="10"/>
      <c r="O1718" s="10"/>
    </row>
    <row r="1719" spans="1:15">
      <c r="A1719" s="4">
        <v>43749.5</v>
      </c>
      <c r="B1719">
        <v>11</v>
      </c>
      <c r="C1719">
        <v>12</v>
      </c>
      <c r="D1719">
        <v>75</v>
      </c>
      <c r="E1719" t="s">
        <v>240</v>
      </c>
      <c r="F1719" t="s">
        <v>241</v>
      </c>
      <c r="G1719" t="s">
        <v>44</v>
      </c>
      <c r="H1719" t="s">
        <v>52</v>
      </c>
      <c r="I1719" t="s">
        <v>147</v>
      </c>
      <c r="J1719" t="s">
        <v>42</v>
      </c>
      <c r="K1719" t="s">
        <v>19</v>
      </c>
      <c r="L1719" t="s">
        <v>36</v>
      </c>
      <c r="M1719" s="20">
        <f>VLOOKUP(Table3[[#This Row],[Condition]],$O$8:$P$28,2)</f>
        <v>21</v>
      </c>
      <c r="N1719" s="10"/>
      <c r="O1719" s="10"/>
    </row>
    <row r="1720" spans="1:15">
      <c r="A1720" s="4">
        <v>43749.541666666664</v>
      </c>
      <c r="B1720">
        <v>11</v>
      </c>
      <c r="C1720">
        <v>13</v>
      </c>
      <c r="D1720">
        <v>76</v>
      </c>
      <c r="E1720" t="s">
        <v>233</v>
      </c>
      <c r="F1720" t="s">
        <v>241</v>
      </c>
      <c r="G1720" t="s">
        <v>44</v>
      </c>
      <c r="H1720" t="s">
        <v>94</v>
      </c>
      <c r="I1720" t="s">
        <v>17</v>
      </c>
      <c r="J1720" t="s">
        <v>22</v>
      </c>
      <c r="K1720" t="s">
        <v>19</v>
      </c>
      <c r="L1720" t="s">
        <v>36</v>
      </c>
      <c r="M1720" s="20">
        <f>VLOOKUP(Table3[[#This Row],[Condition]],$O$8:$P$28,2)</f>
        <v>21</v>
      </c>
      <c r="N1720" s="10"/>
      <c r="O1720" s="10"/>
    </row>
    <row r="1721" spans="1:15">
      <c r="A1721" s="4">
        <v>43749.583333333336</v>
      </c>
      <c r="B1721">
        <v>11</v>
      </c>
      <c r="C1721">
        <v>14</v>
      </c>
      <c r="D1721">
        <v>76</v>
      </c>
      <c r="E1721" t="s">
        <v>251</v>
      </c>
      <c r="F1721" t="s">
        <v>165</v>
      </c>
      <c r="G1721" t="s">
        <v>33</v>
      </c>
      <c r="H1721" t="s">
        <v>45</v>
      </c>
      <c r="I1721" t="s">
        <v>17</v>
      </c>
      <c r="J1721" t="s">
        <v>18</v>
      </c>
      <c r="K1721" t="s">
        <v>19</v>
      </c>
      <c r="L1721" t="s">
        <v>36</v>
      </c>
      <c r="M1721" s="20">
        <f>VLOOKUP(Table3[[#This Row],[Condition]],$O$8:$P$28,2)</f>
        <v>21</v>
      </c>
      <c r="N1721" s="10"/>
      <c r="O1721" s="10"/>
    </row>
    <row r="1722" spans="1:15">
      <c r="A1722" s="4">
        <v>43749.625</v>
      </c>
      <c r="B1722">
        <v>11</v>
      </c>
      <c r="C1722">
        <v>15</v>
      </c>
      <c r="D1722">
        <v>75</v>
      </c>
      <c r="E1722" t="s">
        <v>232</v>
      </c>
      <c r="F1722" t="s">
        <v>124</v>
      </c>
      <c r="G1722" t="s">
        <v>48</v>
      </c>
      <c r="H1722" t="s">
        <v>49</v>
      </c>
      <c r="I1722" t="s">
        <v>17</v>
      </c>
      <c r="J1722" t="s">
        <v>100</v>
      </c>
      <c r="K1722" t="s">
        <v>19</v>
      </c>
      <c r="L1722" t="s">
        <v>36</v>
      </c>
      <c r="M1722" s="20">
        <f>VLOOKUP(Table3[[#This Row],[Condition]],$O$8:$P$28,2)</f>
        <v>21</v>
      </c>
      <c r="N1722" s="10"/>
      <c r="O1722" s="10"/>
    </row>
    <row r="1723" spans="1:15">
      <c r="A1723" s="4">
        <v>43749.666666666664</v>
      </c>
      <c r="B1723">
        <v>11</v>
      </c>
      <c r="C1723">
        <v>16</v>
      </c>
      <c r="D1723">
        <v>73</v>
      </c>
      <c r="E1723" t="s">
        <v>232</v>
      </c>
      <c r="F1723" t="s">
        <v>192</v>
      </c>
      <c r="G1723" t="s">
        <v>33</v>
      </c>
      <c r="H1723" t="s">
        <v>82</v>
      </c>
      <c r="I1723" t="s">
        <v>17</v>
      </c>
      <c r="J1723" t="s">
        <v>18</v>
      </c>
      <c r="K1723" t="s">
        <v>19</v>
      </c>
      <c r="L1723" t="s">
        <v>36</v>
      </c>
      <c r="M1723" s="20">
        <f>VLOOKUP(Table3[[#This Row],[Condition]],$O$8:$P$28,2)</f>
        <v>21</v>
      </c>
      <c r="N1723" s="10"/>
      <c r="O1723" s="10"/>
    </row>
    <row r="1724" spans="1:15">
      <c r="A1724" s="4">
        <v>43749.708333333336</v>
      </c>
      <c r="B1724">
        <v>11</v>
      </c>
      <c r="C1724">
        <v>17</v>
      </c>
      <c r="D1724">
        <v>70</v>
      </c>
      <c r="E1724" t="s">
        <v>227</v>
      </c>
      <c r="F1724" t="s">
        <v>59</v>
      </c>
      <c r="G1724" t="s">
        <v>33</v>
      </c>
      <c r="H1724" t="s">
        <v>82</v>
      </c>
      <c r="I1724" t="s">
        <v>17</v>
      </c>
      <c r="J1724" t="s">
        <v>18</v>
      </c>
      <c r="K1724" t="s">
        <v>19</v>
      </c>
      <c r="L1724" t="s">
        <v>36</v>
      </c>
      <c r="M1724" s="20">
        <f>VLOOKUP(Table3[[#This Row],[Condition]],$O$8:$P$28,2)</f>
        <v>21</v>
      </c>
      <c r="N1724" s="10"/>
      <c r="O1724" s="10"/>
    </row>
    <row r="1725" spans="1:15">
      <c r="A1725" s="4">
        <v>43749.75</v>
      </c>
      <c r="B1725">
        <v>11</v>
      </c>
      <c r="C1725">
        <v>18</v>
      </c>
      <c r="D1725">
        <v>69</v>
      </c>
      <c r="E1725" t="s">
        <v>242</v>
      </c>
      <c r="F1725" t="s">
        <v>54</v>
      </c>
      <c r="G1725" t="s">
        <v>48</v>
      </c>
      <c r="H1725" t="s">
        <v>52</v>
      </c>
      <c r="I1725" t="s">
        <v>17</v>
      </c>
      <c r="J1725" t="s">
        <v>18</v>
      </c>
      <c r="K1725" t="s">
        <v>19</v>
      </c>
      <c r="L1725" t="s">
        <v>36</v>
      </c>
      <c r="M1725" s="20">
        <f>VLOOKUP(Table3[[#This Row],[Condition]],$O$8:$P$28,2)</f>
        <v>21</v>
      </c>
      <c r="N1725" s="10"/>
      <c r="O1725" s="10"/>
    </row>
    <row r="1726" spans="1:15">
      <c r="A1726" s="4">
        <v>43749.791666666664</v>
      </c>
      <c r="B1726">
        <v>11</v>
      </c>
      <c r="C1726">
        <v>19</v>
      </c>
      <c r="D1726">
        <v>66</v>
      </c>
      <c r="E1726" t="s">
        <v>230</v>
      </c>
      <c r="F1726" t="s">
        <v>91</v>
      </c>
      <c r="G1726" t="s">
        <v>57</v>
      </c>
      <c r="H1726" t="s">
        <v>26</v>
      </c>
      <c r="I1726" t="s">
        <v>17</v>
      </c>
      <c r="J1726" t="s">
        <v>18</v>
      </c>
      <c r="K1726" t="s">
        <v>19</v>
      </c>
      <c r="L1726" t="s">
        <v>36</v>
      </c>
      <c r="M1726" s="20">
        <f>VLOOKUP(Table3[[#This Row],[Condition]],$O$8:$P$28,2)</f>
        <v>21</v>
      </c>
      <c r="N1726" s="10"/>
      <c r="O1726" s="10"/>
    </row>
    <row r="1727" spans="1:15">
      <c r="A1727" s="4">
        <v>43749.833333333336</v>
      </c>
      <c r="B1727">
        <v>11</v>
      </c>
      <c r="C1727">
        <v>20</v>
      </c>
      <c r="D1727">
        <v>65</v>
      </c>
      <c r="E1727" t="s">
        <v>229</v>
      </c>
      <c r="F1727" t="s">
        <v>47</v>
      </c>
      <c r="G1727" t="s">
        <v>57</v>
      </c>
      <c r="H1727" t="s">
        <v>62</v>
      </c>
      <c r="I1727" t="s">
        <v>17</v>
      </c>
      <c r="J1727" t="s">
        <v>22</v>
      </c>
      <c r="K1727" t="s">
        <v>19</v>
      </c>
      <c r="L1727" t="s">
        <v>36</v>
      </c>
      <c r="M1727" s="20">
        <f>VLOOKUP(Table3[[#This Row],[Condition]],$O$8:$P$28,2)</f>
        <v>21</v>
      </c>
      <c r="N1727" s="10"/>
      <c r="O1727" s="10"/>
    </row>
    <row r="1728" spans="1:15">
      <c r="A1728" s="4">
        <v>43749.875</v>
      </c>
      <c r="B1728">
        <v>11</v>
      </c>
      <c r="C1728">
        <v>21</v>
      </c>
      <c r="D1728">
        <v>63</v>
      </c>
      <c r="E1728" t="s">
        <v>229</v>
      </c>
      <c r="F1728" t="s">
        <v>112</v>
      </c>
      <c r="G1728" t="s">
        <v>34</v>
      </c>
      <c r="H1728" t="s">
        <v>17</v>
      </c>
      <c r="I1728" t="s">
        <v>17</v>
      </c>
      <c r="J1728" t="s">
        <v>95</v>
      </c>
      <c r="K1728" t="s">
        <v>19</v>
      </c>
      <c r="L1728" t="s">
        <v>36</v>
      </c>
      <c r="M1728" s="20">
        <f>VLOOKUP(Table3[[#This Row],[Condition]],$O$8:$P$28,2)</f>
        <v>21</v>
      </c>
      <c r="N1728" s="10"/>
      <c r="O1728" s="10"/>
    </row>
    <row r="1729" spans="1:15">
      <c r="A1729" s="4">
        <v>43749.916666666664</v>
      </c>
      <c r="B1729">
        <v>11</v>
      </c>
      <c r="C1729">
        <v>22</v>
      </c>
      <c r="D1729">
        <v>63</v>
      </c>
      <c r="E1729" t="s">
        <v>229</v>
      </c>
      <c r="F1729" t="s">
        <v>112</v>
      </c>
      <c r="G1729" t="s">
        <v>34</v>
      </c>
      <c r="H1729" t="s">
        <v>17</v>
      </c>
      <c r="I1729" t="s">
        <v>17</v>
      </c>
      <c r="J1729" t="s">
        <v>22</v>
      </c>
      <c r="K1729" t="s">
        <v>19</v>
      </c>
      <c r="L1729" t="s">
        <v>36</v>
      </c>
      <c r="M1729" s="20">
        <f>VLOOKUP(Table3[[#This Row],[Condition]],$O$8:$P$28,2)</f>
        <v>21</v>
      </c>
      <c r="N1729" s="10"/>
      <c r="O1729" s="10"/>
    </row>
    <row r="1730" spans="1:15">
      <c r="A1730" s="4">
        <v>43749.958333333336</v>
      </c>
      <c r="B1730">
        <v>11</v>
      </c>
      <c r="C1730">
        <v>23</v>
      </c>
      <c r="D1730">
        <v>61</v>
      </c>
      <c r="E1730" t="s">
        <v>182</v>
      </c>
      <c r="F1730" t="s">
        <v>195</v>
      </c>
      <c r="G1730" t="s">
        <v>64</v>
      </c>
      <c r="H1730" t="s">
        <v>41</v>
      </c>
      <c r="I1730" t="s">
        <v>17</v>
      </c>
      <c r="J1730" t="s">
        <v>18</v>
      </c>
      <c r="K1730" t="s">
        <v>19</v>
      </c>
      <c r="L1730" t="s">
        <v>36</v>
      </c>
      <c r="M1730" s="20">
        <f>VLOOKUP(Table3[[#This Row],[Condition]],$O$8:$P$28,2)</f>
        <v>21</v>
      </c>
      <c r="N1730" s="10"/>
      <c r="O1730" s="10"/>
    </row>
    <row r="1731" spans="1:15">
      <c r="A1731" s="4">
        <v>43750</v>
      </c>
      <c r="B1731">
        <v>12</v>
      </c>
      <c r="C1731">
        <v>0</v>
      </c>
      <c r="D1731">
        <v>59</v>
      </c>
      <c r="E1731" t="s">
        <v>182</v>
      </c>
      <c r="F1731" t="s">
        <v>184</v>
      </c>
      <c r="G1731" t="s">
        <v>34</v>
      </c>
      <c r="H1731" t="s">
        <v>17</v>
      </c>
      <c r="I1731" t="s">
        <v>17</v>
      </c>
      <c r="J1731" t="s">
        <v>18</v>
      </c>
      <c r="K1731" t="s">
        <v>19</v>
      </c>
      <c r="L1731" t="s">
        <v>36</v>
      </c>
      <c r="M1731" s="20">
        <f>VLOOKUP(Table3[[#This Row],[Condition]],$O$8:$P$28,2)</f>
        <v>21</v>
      </c>
      <c r="N1731" s="10"/>
      <c r="O1731" s="10"/>
    </row>
    <row r="1732" spans="1:15">
      <c r="A1732" s="4">
        <v>43750.041666666664</v>
      </c>
      <c r="B1732">
        <v>12</v>
      </c>
      <c r="C1732">
        <v>1</v>
      </c>
      <c r="D1732">
        <v>58</v>
      </c>
      <c r="E1732" t="s">
        <v>182</v>
      </c>
      <c r="F1732" t="s">
        <v>136</v>
      </c>
      <c r="G1732" t="s">
        <v>34</v>
      </c>
      <c r="H1732" t="s">
        <v>17</v>
      </c>
      <c r="I1732" t="s">
        <v>17</v>
      </c>
      <c r="J1732" t="s">
        <v>63</v>
      </c>
      <c r="K1732" t="s">
        <v>19</v>
      </c>
      <c r="L1732" t="s">
        <v>36</v>
      </c>
      <c r="M1732" s="20">
        <f>VLOOKUP(Table3[[#This Row],[Condition]],$O$8:$P$28,2)</f>
        <v>21</v>
      </c>
      <c r="N1732" s="10"/>
      <c r="O1732" s="10"/>
    </row>
    <row r="1733" spans="1:15">
      <c r="A1733" s="4">
        <v>43750.083333333336</v>
      </c>
      <c r="B1733">
        <v>12</v>
      </c>
      <c r="C1733">
        <v>2</v>
      </c>
      <c r="D1733">
        <v>56</v>
      </c>
      <c r="E1733" t="s">
        <v>182</v>
      </c>
      <c r="F1733" t="s">
        <v>25</v>
      </c>
      <c r="G1733" t="s">
        <v>44</v>
      </c>
      <c r="H1733" t="s">
        <v>41</v>
      </c>
      <c r="I1733" t="s">
        <v>17</v>
      </c>
      <c r="J1733" t="s">
        <v>102</v>
      </c>
      <c r="K1733" t="s">
        <v>19</v>
      </c>
      <c r="L1733" t="s">
        <v>20</v>
      </c>
      <c r="M1733" s="20">
        <f>VLOOKUP(Table3[[#This Row],[Condition]],$O$8:$P$28,2)</f>
        <v>13</v>
      </c>
      <c r="N1733" s="10"/>
      <c r="O1733" s="10"/>
    </row>
    <row r="1734" spans="1:15">
      <c r="A1734" s="4">
        <v>43750.125</v>
      </c>
      <c r="B1734">
        <v>12</v>
      </c>
      <c r="C1734">
        <v>3</v>
      </c>
      <c r="D1734">
        <v>57</v>
      </c>
      <c r="E1734" t="s">
        <v>178</v>
      </c>
      <c r="F1734" t="s">
        <v>194</v>
      </c>
      <c r="G1734" t="s">
        <v>55</v>
      </c>
      <c r="H1734" t="s">
        <v>26</v>
      </c>
      <c r="I1734" t="s">
        <v>17</v>
      </c>
      <c r="J1734" t="s">
        <v>103</v>
      </c>
      <c r="K1734" t="s">
        <v>19</v>
      </c>
      <c r="L1734" t="s">
        <v>23</v>
      </c>
      <c r="M1734" s="20">
        <f>VLOOKUP(Table3[[#This Row],[Condition]],$O$8:$P$28,2)</f>
        <v>11</v>
      </c>
      <c r="N1734" s="10"/>
      <c r="O1734" s="10"/>
    </row>
    <row r="1735" spans="1:15">
      <c r="A1735" s="4">
        <v>43750.166666666664</v>
      </c>
      <c r="B1735">
        <v>12</v>
      </c>
      <c r="C1735">
        <v>4</v>
      </c>
      <c r="D1735">
        <v>56</v>
      </c>
      <c r="E1735" t="s">
        <v>178</v>
      </c>
      <c r="F1735" t="s">
        <v>28</v>
      </c>
      <c r="G1735" t="s">
        <v>92</v>
      </c>
      <c r="H1735" t="s">
        <v>41</v>
      </c>
      <c r="I1735" t="s">
        <v>17</v>
      </c>
      <c r="J1735" t="s">
        <v>103</v>
      </c>
      <c r="K1735" t="s">
        <v>19</v>
      </c>
      <c r="L1735" t="s">
        <v>23</v>
      </c>
      <c r="M1735" s="20">
        <f>VLOOKUP(Table3[[#This Row],[Condition]],$O$8:$P$28,2)</f>
        <v>11</v>
      </c>
      <c r="N1735" s="10"/>
      <c r="O1735" s="10"/>
    </row>
    <row r="1736" spans="1:15">
      <c r="A1736" s="4">
        <v>43750.208333333336</v>
      </c>
      <c r="B1736">
        <v>12</v>
      </c>
      <c r="C1736">
        <v>5</v>
      </c>
      <c r="D1736">
        <v>56</v>
      </c>
      <c r="E1736" t="s">
        <v>182</v>
      </c>
      <c r="F1736" t="s">
        <v>25</v>
      </c>
      <c r="G1736" t="s">
        <v>57</v>
      </c>
      <c r="H1736" t="s">
        <v>26</v>
      </c>
      <c r="I1736" t="s">
        <v>17</v>
      </c>
      <c r="J1736" t="s">
        <v>103</v>
      </c>
      <c r="K1736" t="s">
        <v>19</v>
      </c>
      <c r="L1736" t="s">
        <v>20</v>
      </c>
      <c r="M1736" s="20">
        <f>VLOOKUP(Table3[[#This Row],[Condition]],$O$8:$P$28,2)</f>
        <v>13</v>
      </c>
      <c r="N1736" s="10"/>
      <c r="O1736" s="10"/>
    </row>
    <row r="1737" spans="1:15">
      <c r="A1737" s="4">
        <v>43750.25</v>
      </c>
      <c r="B1737">
        <v>12</v>
      </c>
      <c r="C1737">
        <v>6</v>
      </c>
      <c r="D1737">
        <v>57</v>
      </c>
      <c r="E1737" t="s">
        <v>182</v>
      </c>
      <c r="F1737" t="s">
        <v>160</v>
      </c>
      <c r="G1737" t="s">
        <v>57</v>
      </c>
      <c r="H1737" t="s">
        <v>41</v>
      </c>
      <c r="I1737" t="s">
        <v>17</v>
      </c>
      <c r="J1737" t="s">
        <v>102</v>
      </c>
      <c r="K1737" t="s">
        <v>19</v>
      </c>
      <c r="L1737" t="s">
        <v>30</v>
      </c>
      <c r="M1737" s="20">
        <f>VLOOKUP(Table3[[#This Row],[Condition]],$O$8:$P$28,2)</f>
        <v>17</v>
      </c>
      <c r="N1737" s="10"/>
      <c r="O1737" s="10"/>
    </row>
    <row r="1738" spans="1:15">
      <c r="A1738" s="4">
        <v>43750.291666666664</v>
      </c>
      <c r="B1738">
        <v>12</v>
      </c>
      <c r="C1738">
        <v>7</v>
      </c>
      <c r="D1738">
        <v>59</v>
      </c>
      <c r="E1738" t="s">
        <v>229</v>
      </c>
      <c r="F1738" t="s">
        <v>144</v>
      </c>
      <c r="G1738" t="s">
        <v>34</v>
      </c>
      <c r="H1738" t="s">
        <v>17</v>
      </c>
      <c r="I1738" t="s">
        <v>17</v>
      </c>
      <c r="J1738" t="s">
        <v>102</v>
      </c>
      <c r="K1738" t="s">
        <v>19</v>
      </c>
      <c r="L1738" t="s">
        <v>20</v>
      </c>
      <c r="M1738" s="20">
        <f>VLOOKUP(Table3[[#This Row],[Condition]],$O$8:$P$28,2)</f>
        <v>13</v>
      </c>
      <c r="N1738" s="10"/>
      <c r="O1738" s="10"/>
    </row>
    <row r="1739" spans="1:15">
      <c r="A1739" s="4">
        <v>43750.333333333336</v>
      </c>
      <c r="B1739">
        <v>12</v>
      </c>
      <c r="C1739">
        <v>8</v>
      </c>
      <c r="D1739">
        <v>61</v>
      </c>
      <c r="E1739" t="s">
        <v>177</v>
      </c>
      <c r="F1739" t="s">
        <v>184</v>
      </c>
      <c r="G1739" t="s">
        <v>34</v>
      </c>
      <c r="H1739" t="s">
        <v>17</v>
      </c>
      <c r="I1739" t="s">
        <v>17</v>
      </c>
      <c r="J1739" t="s">
        <v>102</v>
      </c>
      <c r="K1739" t="s">
        <v>19</v>
      </c>
      <c r="L1739" t="s">
        <v>20</v>
      </c>
      <c r="M1739" s="20">
        <f>VLOOKUP(Table3[[#This Row],[Condition]],$O$8:$P$28,2)</f>
        <v>13</v>
      </c>
      <c r="N1739" s="10"/>
      <c r="O1739" s="10"/>
    </row>
    <row r="1740" spans="1:15">
      <c r="A1740" s="4">
        <v>43750.375</v>
      </c>
      <c r="B1740">
        <v>12</v>
      </c>
      <c r="C1740">
        <v>9</v>
      </c>
      <c r="D1740">
        <v>64</v>
      </c>
      <c r="E1740" t="s">
        <v>178</v>
      </c>
      <c r="F1740" t="s">
        <v>129</v>
      </c>
      <c r="G1740" t="s">
        <v>75</v>
      </c>
      <c r="H1740" t="s">
        <v>52</v>
      </c>
      <c r="I1740" t="s">
        <v>17</v>
      </c>
      <c r="J1740" t="s">
        <v>102</v>
      </c>
      <c r="K1740" t="s">
        <v>19</v>
      </c>
      <c r="L1740" t="s">
        <v>20</v>
      </c>
      <c r="M1740" s="20">
        <f>VLOOKUP(Table3[[#This Row],[Condition]],$O$8:$P$28,2)</f>
        <v>13</v>
      </c>
      <c r="N1740" s="10"/>
      <c r="O1740" s="10"/>
    </row>
    <row r="1741" spans="1:15">
      <c r="A1741" s="4">
        <v>43750.416666666664</v>
      </c>
      <c r="B1741">
        <v>12</v>
      </c>
      <c r="C1741">
        <v>10</v>
      </c>
      <c r="D1741">
        <v>68</v>
      </c>
      <c r="E1741" t="s">
        <v>178</v>
      </c>
      <c r="F1741" t="s">
        <v>133</v>
      </c>
      <c r="G1741" t="s">
        <v>75</v>
      </c>
      <c r="H1741" t="s">
        <v>52</v>
      </c>
      <c r="I1741" t="s">
        <v>17</v>
      </c>
      <c r="J1741" t="s">
        <v>181</v>
      </c>
      <c r="K1741" t="s">
        <v>19</v>
      </c>
      <c r="L1741" t="s">
        <v>20</v>
      </c>
      <c r="M1741" s="20">
        <f>VLOOKUP(Table3[[#This Row],[Condition]],$O$8:$P$28,2)</f>
        <v>13</v>
      </c>
      <c r="N1741" s="10"/>
      <c r="O1741" s="10"/>
    </row>
    <row r="1742" spans="1:15">
      <c r="A1742" s="4">
        <v>43750.458333333336</v>
      </c>
      <c r="B1742">
        <v>12</v>
      </c>
      <c r="C1742">
        <v>11</v>
      </c>
      <c r="D1742">
        <v>71</v>
      </c>
      <c r="E1742" t="s">
        <v>178</v>
      </c>
      <c r="F1742" t="s">
        <v>51</v>
      </c>
      <c r="G1742" t="s">
        <v>68</v>
      </c>
      <c r="H1742" t="s">
        <v>16</v>
      </c>
      <c r="I1742" t="s">
        <v>17</v>
      </c>
      <c r="J1742" t="s">
        <v>128</v>
      </c>
      <c r="K1742" t="s">
        <v>19</v>
      </c>
      <c r="L1742" t="s">
        <v>20</v>
      </c>
      <c r="M1742" s="20">
        <f>VLOOKUP(Table3[[#This Row],[Condition]],$O$8:$P$28,2)</f>
        <v>13</v>
      </c>
      <c r="N1742" s="10"/>
      <c r="O1742" s="10"/>
    </row>
    <row r="1743" spans="1:15">
      <c r="A1743" s="4">
        <v>43750.5</v>
      </c>
      <c r="B1743">
        <v>12</v>
      </c>
      <c r="C1743">
        <v>12</v>
      </c>
      <c r="D1743">
        <v>72</v>
      </c>
      <c r="E1743" t="s">
        <v>229</v>
      </c>
      <c r="F1743" t="s">
        <v>93</v>
      </c>
      <c r="G1743" t="s">
        <v>68</v>
      </c>
      <c r="H1743" t="s">
        <v>62</v>
      </c>
      <c r="I1743" t="s">
        <v>17</v>
      </c>
      <c r="J1743" t="s">
        <v>105</v>
      </c>
      <c r="K1743" t="s">
        <v>19</v>
      </c>
      <c r="L1743" t="s">
        <v>20</v>
      </c>
      <c r="M1743" s="20">
        <f>VLOOKUP(Table3[[#This Row],[Condition]],$O$8:$P$28,2)</f>
        <v>13</v>
      </c>
      <c r="N1743" s="10"/>
      <c r="O1743" s="10"/>
    </row>
    <row r="1744" spans="1:15">
      <c r="A1744" s="4">
        <v>43750.541666666664</v>
      </c>
      <c r="B1744">
        <v>12</v>
      </c>
      <c r="C1744">
        <v>13</v>
      </c>
      <c r="D1744">
        <v>73</v>
      </c>
      <c r="E1744" t="s">
        <v>230</v>
      </c>
      <c r="F1744" t="s">
        <v>59</v>
      </c>
      <c r="G1744" t="s">
        <v>115</v>
      </c>
      <c r="H1744" t="s">
        <v>16</v>
      </c>
      <c r="I1744" t="s">
        <v>17</v>
      </c>
      <c r="J1744" t="s">
        <v>105</v>
      </c>
      <c r="K1744" t="s">
        <v>19</v>
      </c>
      <c r="L1744" t="s">
        <v>23</v>
      </c>
      <c r="M1744" s="20">
        <f>VLOOKUP(Table3[[#This Row],[Condition]],$O$8:$P$28,2)</f>
        <v>11</v>
      </c>
      <c r="N1744" s="10"/>
      <c r="O1744" s="10"/>
    </row>
    <row r="1745" spans="1:15">
      <c r="A1745" s="4">
        <v>43750.583333333336</v>
      </c>
      <c r="B1745">
        <v>12</v>
      </c>
      <c r="C1745">
        <v>14</v>
      </c>
      <c r="D1745">
        <v>73</v>
      </c>
      <c r="E1745" t="s">
        <v>230</v>
      </c>
      <c r="F1745" t="s">
        <v>59</v>
      </c>
      <c r="G1745" t="s">
        <v>44</v>
      </c>
      <c r="H1745" t="s">
        <v>65</v>
      </c>
      <c r="I1745" t="s">
        <v>17</v>
      </c>
      <c r="J1745" t="s">
        <v>104</v>
      </c>
      <c r="K1745" t="s">
        <v>19</v>
      </c>
      <c r="L1745" t="s">
        <v>23</v>
      </c>
      <c r="M1745" s="20">
        <f>VLOOKUP(Table3[[#This Row],[Condition]],$O$8:$P$28,2)</f>
        <v>11</v>
      </c>
      <c r="N1745" s="10"/>
      <c r="O1745" s="10"/>
    </row>
    <row r="1746" spans="1:15">
      <c r="A1746" s="4">
        <v>43750.625</v>
      </c>
      <c r="B1746">
        <v>12</v>
      </c>
      <c r="C1746">
        <v>15</v>
      </c>
      <c r="D1746">
        <v>71</v>
      </c>
      <c r="E1746" t="s">
        <v>229</v>
      </c>
      <c r="F1746" t="s">
        <v>153</v>
      </c>
      <c r="G1746" t="s">
        <v>44</v>
      </c>
      <c r="H1746" t="s">
        <v>62</v>
      </c>
      <c r="I1746" t="s">
        <v>17</v>
      </c>
      <c r="J1746" t="s">
        <v>104</v>
      </c>
      <c r="K1746" t="s">
        <v>19</v>
      </c>
      <c r="L1746" t="s">
        <v>23</v>
      </c>
      <c r="M1746" s="20">
        <f>VLOOKUP(Table3[[#This Row],[Condition]],$O$8:$P$28,2)</f>
        <v>11</v>
      </c>
      <c r="N1746" s="10"/>
      <c r="O1746" s="10"/>
    </row>
    <row r="1747" spans="1:15">
      <c r="A1747" s="4">
        <v>43750.666666666664</v>
      </c>
      <c r="B1747">
        <v>12</v>
      </c>
      <c r="C1747">
        <v>16</v>
      </c>
      <c r="D1747">
        <v>70</v>
      </c>
      <c r="E1747" t="s">
        <v>178</v>
      </c>
      <c r="F1747" t="s">
        <v>66</v>
      </c>
      <c r="G1747" t="s">
        <v>44</v>
      </c>
      <c r="H1747" t="s">
        <v>62</v>
      </c>
      <c r="I1747" t="s">
        <v>17</v>
      </c>
      <c r="J1747" t="s">
        <v>128</v>
      </c>
      <c r="K1747" t="s">
        <v>19</v>
      </c>
      <c r="L1747" t="s">
        <v>20</v>
      </c>
      <c r="M1747" s="20">
        <f>VLOOKUP(Table3[[#This Row],[Condition]],$O$8:$P$28,2)</f>
        <v>13</v>
      </c>
      <c r="N1747" s="10"/>
      <c r="O1747" s="10"/>
    </row>
    <row r="1748" spans="1:15">
      <c r="A1748" s="4">
        <v>43750.708333333336</v>
      </c>
      <c r="B1748">
        <v>12</v>
      </c>
      <c r="C1748">
        <v>17</v>
      </c>
      <c r="D1748">
        <v>68</v>
      </c>
      <c r="E1748" t="s">
        <v>178</v>
      </c>
      <c r="F1748" t="s">
        <v>133</v>
      </c>
      <c r="G1748" t="s">
        <v>44</v>
      </c>
      <c r="H1748" t="s">
        <v>45</v>
      </c>
      <c r="I1748" t="s">
        <v>17</v>
      </c>
      <c r="J1748" t="s">
        <v>103</v>
      </c>
      <c r="K1748" t="s">
        <v>19</v>
      </c>
      <c r="L1748" t="s">
        <v>20</v>
      </c>
      <c r="M1748" s="20">
        <f>VLOOKUP(Table3[[#This Row],[Condition]],$O$8:$P$28,2)</f>
        <v>13</v>
      </c>
      <c r="N1748" s="10"/>
      <c r="O1748" s="10"/>
    </row>
    <row r="1749" spans="1:15">
      <c r="A1749" s="4">
        <v>43750.75</v>
      </c>
      <c r="B1749">
        <v>12</v>
      </c>
      <c r="C1749">
        <v>18</v>
      </c>
      <c r="D1749">
        <v>67</v>
      </c>
      <c r="E1749" t="s">
        <v>177</v>
      </c>
      <c r="F1749" t="s">
        <v>114</v>
      </c>
      <c r="G1749" t="s">
        <v>44</v>
      </c>
      <c r="H1749" t="s">
        <v>16</v>
      </c>
      <c r="I1749" t="s">
        <v>17</v>
      </c>
      <c r="J1749" t="s">
        <v>63</v>
      </c>
      <c r="K1749" t="s">
        <v>19</v>
      </c>
      <c r="L1749" t="s">
        <v>20</v>
      </c>
      <c r="M1749" s="20">
        <f>VLOOKUP(Table3[[#This Row],[Condition]],$O$8:$P$28,2)</f>
        <v>13</v>
      </c>
      <c r="N1749" s="10"/>
      <c r="O1749" s="10"/>
    </row>
    <row r="1750" spans="1:15">
      <c r="A1750" s="4">
        <v>43750.791666666664</v>
      </c>
      <c r="B1750">
        <v>12</v>
      </c>
      <c r="C1750">
        <v>19</v>
      </c>
      <c r="D1750">
        <v>66</v>
      </c>
      <c r="E1750" t="s">
        <v>177</v>
      </c>
      <c r="F1750" t="s">
        <v>112</v>
      </c>
      <c r="G1750" t="s">
        <v>44</v>
      </c>
      <c r="H1750" t="s">
        <v>16</v>
      </c>
      <c r="I1750" t="s">
        <v>17</v>
      </c>
      <c r="J1750" t="s">
        <v>100</v>
      </c>
      <c r="K1750" t="s">
        <v>19</v>
      </c>
      <c r="L1750" t="s">
        <v>20</v>
      </c>
      <c r="M1750" s="20">
        <f>VLOOKUP(Table3[[#This Row],[Condition]],$O$8:$P$28,2)</f>
        <v>13</v>
      </c>
      <c r="N1750" s="10"/>
      <c r="O1750" s="10"/>
    </row>
    <row r="1751" spans="1:15">
      <c r="A1751" s="4">
        <v>43750.833333333336</v>
      </c>
      <c r="B1751">
        <v>12</v>
      </c>
      <c r="C1751">
        <v>20</v>
      </c>
      <c r="D1751">
        <v>64</v>
      </c>
      <c r="E1751" t="s">
        <v>177</v>
      </c>
      <c r="F1751" t="s">
        <v>97</v>
      </c>
      <c r="G1751" t="s">
        <v>44</v>
      </c>
      <c r="H1751" t="s">
        <v>62</v>
      </c>
      <c r="I1751" t="s">
        <v>17</v>
      </c>
      <c r="J1751" t="s">
        <v>18</v>
      </c>
      <c r="K1751" t="s">
        <v>19</v>
      </c>
      <c r="L1751" t="s">
        <v>30</v>
      </c>
      <c r="M1751" s="20">
        <f>VLOOKUP(Table3[[#This Row],[Condition]],$O$8:$P$28,2)</f>
        <v>17</v>
      </c>
      <c r="N1751" s="10"/>
      <c r="O1751" s="10"/>
    </row>
    <row r="1752" spans="1:15">
      <c r="A1752" s="4">
        <v>43750.875</v>
      </c>
      <c r="B1752">
        <v>12</v>
      </c>
      <c r="C1752">
        <v>21</v>
      </c>
      <c r="D1752">
        <v>62</v>
      </c>
      <c r="E1752" t="s">
        <v>230</v>
      </c>
      <c r="F1752" t="s">
        <v>67</v>
      </c>
      <c r="G1752" t="s">
        <v>44</v>
      </c>
      <c r="H1752" t="s">
        <v>45</v>
      </c>
      <c r="I1752" t="s">
        <v>17</v>
      </c>
      <c r="J1752" t="s">
        <v>22</v>
      </c>
      <c r="K1752" t="s">
        <v>19</v>
      </c>
      <c r="L1752" t="s">
        <v>30</v>
      </c>
      <c r="M1752" s="20">
        <f>VLOOKUP(Table3[[#This Row],[Condition]],$O$8:$P$28,2)</f>
        <v>17</v>
      </c>
      <c r="N1752" s="10"/>
      <c r="O1752" s="10"/>
    </row>
    <row r="1753" spans="1:15">
      <c r="A1753" s="4">
        <v>43750.916666666664</v>
      </c>
      <c r="B1753">
        <v>12</v>
      </c>
      <c r="C1753">
        <v>22</v>
      </c>
      <c r="D1753">
        <v>61</v>
      </c>
      <c r="E1753" t="s">
        <v>232</v>
      </c>
      <c r="F1753" t="s">
        <v>133</v>
      </c>
      <c r="G1753" t="s">
        <v>44</v>
      </c>
      <c r="H1753" t="s">
        <v>45</v>
      </c>
      <c r="I1753" t="s">
        <v>17</v>
      </c>
      <c r="J1753" t="s">
        <v>22</v>
      </c>
      <c r="K1753" t="s">
        <v>19</v>
      </c>
      <c r="L1753" t="s">
        <v>20</v>
      </c>
      <c r="M1753" s="20">
        <f>VLOOKUP(Table3[[#This Row],[Condition]],$O$8:$P$28,2)</f>
        <v>13</v>
      </c>
      <c r="N1753" s="10"/>
      <c r="O1753" s="10"/>
    </row>
    <row r="1754" spans="1:15">
      <c r="A1754" s="4">
        <v>43750.958333333336</v>
      </c>
      <c r="B1754">
        <v>12</v>
      </c>
      <c r="C1754">
        <v>23</v>
      </c>
      <c r="D1754">
        <v>58</v>
      </c>
      <c r="E1754" t="s">
        <v>245</v>
      </c>
      <c r="F1754" t="s">
        <v>66</v>
      </c>
      <c r="G1754" t="s">
        <v>44</v>
      </c>
      <c r="H1754" t="s">
        <v>45</v>
      </c>
      <c r="I1754" t="s">
        <v>17</v>
      </c>
      <c r="J1754" t="s">
        <v>35</v>
      </c>
      <c r="K1754" t="s">
        <v>19</v>
      </c>
      <c r="L1754" t="s">
        <v>30</v>
      </c>
      <c r="M1754" s="20">
        <f>VLOOKUP(Table3[[#This Row],[Condition]],$O$8:$P$28,2)</f>
        <v>17</v>
      </c>
      <c r="N1754" s="10"/>
      <c r="O1754" s="10"/>
    </row>
    <row r="1755" spans="1:15">
      <c r="A1755" s="4">
        <v>43751</v>
      </c>
      <c r="B1755">
        <v>13</v>
      </c>
      <c r="C1755">
        <v>0</v>
      </c>
      <c r="D1755">
        <v>57</v>
      </c>
      <c r="E1755" t="s">
        <v>244</v>
      </c>
      <c r="F1755" t="s">
        <v>66</v>
      </c>
      <c r="G1755" t="s">
        <v>44</v>
      </c>
      <c r="H1755" t="s">
        <v>49</v>
      </c>
      <c r="I1755" t="s">
        <v>17</v>
      </c>
      <c r="J1755" t="s">
        <v>95</v>
      </c>
      <c r="K1755" t="s">
        <v>19</v>
      </c>
      <c r="L1755" t="s">
        <v>30</v>
      </c>
      <c r="M1755" s="20">
        <f>VLOOKUP(Table3[[#This Row],[Condition]],$O$8:$P$28,2)</f>
        <v>17</v>
      </c>
      <c r="N1755" s="10"/>
      <c r="O1755" s="10"/>
    </row>
    <row r="1756" spans="1:15">
      <c r="A1756" s="4">
        <v>43751.041666666664</v>
      </c>
      <c r="B1756">
        <v>13</v>
      </c>
      <c r="C1756">
        <v>1</v>
      </c>
      <c r="D1756">
        <v>57</v>
      </c>
      <c r="E1756" t="s">
        <v>244</v>
      </c>
      <c r="F1756" t="s">
        <v>66</v>
      </c>
      <c r="G1756" t="s">
        <v>33</v>
      </c>
      <c r="H1756" t="s">
        <v>45</v>
      </c>
      <c r="I1756" t="s">
        <v>17</v>
      </c>
      <c r="J1756" t="s">
        <v>95</v>
      </c>
      <c r="K1756" t="s">
        <v>19</v>
      </c>
      <c r="L1756" t="s">
        <v>20</v>
      </c>
      <c r="M1756" s="20">
        <f>VLOOKUP(Table3[[#This Row],[Condition]],$O$8:$P$28,2)</f>
        <v>13</v>
      </c>
      <c r="N1756" s="10"/>
      <c r="O1756" s="10"/>
    </row>
    <row r="1757" spans="1:15">
      <c r="A1757" s="4">
        <v>43751.083333333336</v>
      </c>
      <c r="B1757">
        <v>13</v>
      </c>
      <c r="C1757">
        <v>2</v>
      </c>
      <c r="D1757">
        <v>57</v>
      </c>
      <c r="E1757" t="s">
        <v>245</v>
      </c>
      <c r="F1757" t="s">
        <v>96</v>
      </c>
      <c r="G1757" t="s">
        <v>33</v>
      </c>
      <c r="H1757" t="s">
        <v>49</v>
      </c>
      <c r="I1757" t="s">
        <v>17</v>
      </c>
      <c r="J1757" t="s">
        <v>42</v>
      </c>
      <c r="K1757" t="s">
        <v>19</v>
      </c>
      <c r="L1757" t="s">
        <v>20</v>
      </c>
      <c r="M1757" s="20">
        <f>VLOOKUP(Table3[[#This Row],[Condition]],$O$8:$P$28,2)</f>
        <v>13</v>
      </c>
      <c r="N1757" s="10"/>
      <c r="O1757" s="10"/>
    </row>
    <row r="1758" spans="1:15">
      <c r="A1758" s="4">
        <v>43751.125</v>
      </c>
      <c r="B1758">
        <v>13</v>
      </c>
      <c r="C1758">
        <v>3</v>
      </c>
      <c r="D1758">
        <v>57</v>
      </c>
      <c r="E1758" t="s">
        <v>245</v>
      </c>
      <c r="F1758" t="s">
        <v>96</v>
      </c>
      <c r="G1758" t="s">
        <v>48</v>
      </c>
      <c r="H1758" t="s">
        <v>45</v>
      </c>
      <c r="I1758" t="s">
        <v>17</v>
      </c>
      <c r="J1758" t="s">
        <v>46</v>
      </c>
      <c r="K1758" t="s">
        <v>19</v>
      </c>
      <c r="L1758" t="s">
        <v>23</v>
      </c>
      <c r="M1758" s="20">
        <f>VLOOKUP(Table3[[#This Row],[Condition]],$O$8:$P$28,2)</f>
        <v>11</v>
      </c>
      <c r="N1758" s="10"/>
      <c r="O1758" s="10"/>
    </row>
    <row r="1759" spans="1:15">
      <c r="A1759" s="4">
        <v>43751.166666666664</v>
      </c>
      <c r="B1759">
        <v>13</v>
      </c>
      <c r="C1759">
        <v>4</v>
      </c>
      <c r="D1759">
        <v>57</v>
      </c>
      <c r="E1759" t="s">
        <v>245</v>
      </c>
      <c r="F1759" t="s">
        <v>96</v>
      </c>
      <c r="G1759" t="s">
        <v>55</v>
      </c>
      <c r="H1759" t="s">
        <v>82</v>
      </c>
      <c r="I1759" t="s">
        <v>17</v>
      </c>
      <c r="J1759" t="s">
        <v>46</v>
      </c>
      <c r="K1759" t="s">
        <v>19</v>
      </c>
      <c r="L1759" t="s">
        <v>23</v>
      </c>
      <c r="M1759" s="20">
        <f>VLOOKUP(Table3[[#This Row],[Condition]],$O$8:$P$28,2)</f>
        <v>11</v>
      </c>
      <c r="N1759" s="10"/>
      <c r="O1759" s="10"/>
    </row>
    <row r="1760" spans="1:15">
      <c r="A1760" s="4">
        <v>43751.208333333336</v>
      </c>
      <c r="B1760">
        <v>13</v>
      </c>
      <c r="C1760">
        <v>5</v>
      </c>
      <c r="D1760">
        <v>56</v>
      </c>
      <c r="E1760" t="s">
        <v>246</v>
      </c>
      <c r="F1760" t="s">
        <v>66</v>
      </c>
      <c r="G1760" t="s">
        <v>44</v>
      </c>
      <c r="H1760" t="s">
        <v>45</v>
      </c>
      <c r="I1760" t="s">
        <v>17</v>
      </c>
      <c r="J1760" t="s">
        <v>199</v>
      </c>
      <c r="K1760" t="s">
        <v>19</v>
      </c>
      <c r="L1760" t="s">
        <v>23</v>
      </c>
      <c r="M1760" s="20">
        <f>VLOOKUP(Table3[[#This Row],[Condition]],$O$8:$P$28,2)</f>
        <v>11</v>
      </c>
      <c r="N1760" s="10"/>
      <c r="O1760" s="10"/>
    </row>
    <row r="1761" spans="1:15">
      <c r="A1761" s="4">
        <v>43751.25</v>
      </c>
      <c r="B1761">
        <v>13</v>
      </c>
      <c r="C1761">
        <v>6</v>
      </c>
      <c r="D1761">
        <v>56</v>
      </c>
      <c r="E1761" t="s">
        <v>246</v>
      </c>
      <c r="F1761" t="s">
        <v>66</v>
      </c>
      <c r="G1761" t="s">
        <v>55</v>
      </c>
      <c r="H1761" t="s">
        <v>82</v>
      </c>
      <c r="I1761" t="s">
        <v>17</v>
      </c>
      <c r="J1761" t="s">
        <v>83</v>
      </c>
      <c r="K1761" t="s">
        <v>19</v>
      </c>
      <c r="L1761" t="s">
        <v>23</v>
      </c>
      <c r="M1761" s="20">
        <f>VLOOKUP(Table3[[#This Row],[Condition]],$O$8:$P$28,2)</f>
        <v>11</v>
      </c>
      <c r="N1761" s="10"/>
      <c r="O1761" s="10"/>
    </row>
    <row r="1762" spans="1:15">
      <c r="A1762" s="4">
        <v>43751.291666666664</v>
      </c>
      <c r="B1762">
        <v>13</v>
      </c>
      <c r="C1762">
        <v>7</v>
      </c>
      <c r="D1762">
        <v>57</v>
      </c>
      <c r="E1762" t="s">
        <v>246</v>
      </c>
      <c r="F1762" t="s">
        <v>51</v>
      </c>
      <c r="G1762" t="s">
        <v>48</v>
      </c>
      <c r="H1762" t="s">
        <v>45</v>
      </c>
      <c r="I1762" t="s">
        <v>17</v>
      </c>
      <c r="J1762" t="s">
        <v>90</v>
      </c>
      <c r="K1762" t="s">
        <v>19</v>
      </c>
      <c r="L1762" t="s">
        <v>20</v>
      </c>
      <c r="M1762" s="20">
        <f>VLOOKUP(Table3[[#This Row],[Condition]],$O$8:$P$28,2)</f>
        <v>13</v>
      </c>
      <c r="N1762" s="10"/>
      <c r="O1762" s="10"/>
    </row>
    <row r="1763" spans="1:15">
      <c r="A1763" s="4">
        <v>43751.333333333336</v>
      </c>
      <c r="B1763">
        <v>13</v>
      </c>
      <c r="C1763">
        <v>8</v>
      </c>
      <c r="D1763">
        <v>59</v>
      </c>
      <c r="E1763" t="s">
        <v>258</v>
      </c>
      <c r="F1763" t="s">
        <v>93</v>
      </c>
      <c r="G1763" t="s">
        <v>55</v>
      </c>
      <c r="H1763" t="s">
        <v>52</v>
      </c>
      <c r="I1763" t="s">
        <v>17</v>
      </c>
      <c r="J1763" t="s">
        <v>90</v>
      </c>
      <c r="K1763" t="s">
        <v>19</v>
      </c>
      <c r="L1763" t="s">
        <v>20</v>
      </c>
      <c r="M1763" s="20">
        <f>VLOOKUP(Table3[[#This Row],[Condition]],$O$8:$P$28,2)</f>
        <v>13</v>
      </c>
      <c r="N1763" s="10"/>
      <c r="O1763" s="10"/>
    </row>
    <row r="1764" spans="1:15">
      <c r="A1764" s="4">
        <v>43751.375</v>
      </c>
      <c r="B1764">
        <v>13</v>
      </c>
      <c r="C1764">
        <v>9</v>
      </c>
      <c r="D1764">
        <v>61</v>
      </c>
      <c r="E1764" t="s">
        <v>258</v>
      </c>
      <c r="F1764" t="s">
        <v>59</v>
      </c>
      <c r="G1764" t="s">
        <v>55</v>
      </c>
      <c r="H1764" t="s">
        <v>52</v>
      </c>
      <c r="I1764" t="s">
        <v>17</v>
      </c>
      <c r="J1764" t="s">
        <v>83</v>
      </c>
      <c r="K1764" t="s">
        <v>19</v>
      </c>
      <c r="L1764" t="s">
        <v>36</v>
      </c>
      <c r="M1764" s="20">
        <f>VLOOKUP(Table3[[#This Row],[Condition]],$O$8:$P$28,2)</f>
        <v>21</v>
      </c>
      <c r="N1764" s="10"/>
      <c r="O1764" s="10"/>
    </row>
    <row r="1765" spans="1:15">
      <c r="A1765" s="4">
        <v>43751.416666666664</v>
      </c>
      <c r="B1765">
        <v>13</v>
      </c>
      <c r="C1765">
        <v>10</v>
      </c>
      <c r="D1765">
        <v>63</v>
      </c>
      <c r="E1765" t="s">
        <v>258</v>
      </c>
      <c r="F1765" t="s">
        <v>126</v>
      </c>
      <c r="G1765" t="s">
        <v>92</v>
      </c>
      <c r="H1765" t="s">
        <v>16</v>
      </c>
      <c r="I1765" t="s">
        <v>17</v>
      </c>
      <c r="J1765" t="s">
        <v>85</v>
      </c>
      <c r="K1765" t="s">
        <v>19</v>
      </c>
      <c r="L1765" t="s">
        <v>20</v>
      </c>
      <c r="M1765" s="20">
        <f>VLOOKUP(Table3[[#This Row],[Condition]],$O$8:$P$28,2)</f>
        <v>13</v>
      </c>
      <c r="N1765" s="10"/>
      <c r="O1765" s="10"/>
    </row>
    <row r="1766" spans="1:15">
      <c r="A1766" s="4">
        <v>43751.458333333336</v>
      </c>
      <c r="B1766">
        <v>13</v>
      </c>
      <c r="C1766">
        <v>11</v>
      </c>
      <c r="D1766">
        <v>65</v>
      </c>
      <c r="E1766" t="s">
        <v>258</v>
      </c>
      <c r="F1766" t="s">
        <v>192</v>
      </c>
      <c r="G1766" t="s">
        <v>92</v>
      </c>
      <c r="H1766" t="s">
        <v>41</v>
      </c>
      <c r="I1766" t="s">
        <v>17</v>
      </c>
      <c r="J1766" t="s">
        <v>42</v>
      </c>
      <c r="K1766" t="s">
        <v>19</v>
      </c>
      <c r="L1766" t="s">
        <v>23</v>
      </c>
      <c r="M1766" s="20">
        <f>VLOOKUP(Table3[[#This Row],[Condition]],$O$8:$P$28,2)</f>
        <v>11</v>
      </c>
      <c r="N1766" s="10"/>
      <c r="O1766" s="10"/>
    </row>
    <row r="1767" spans="1:15">
      <c r="A1767" s="4">
        <v>43751.5</v>
      </c>
      <c r="B1767">
        <v>13</v>
      </c>
      <c r="C1767">
        <v>12</v>
      </c>
      <c r="D1767">
        <v>65</v>
      </c>
      <c r="E1767" t="s">
        <v>244</v>
      </c>
      <c r="F1767" t="s">
        <v>126</v>
      </c>
      <c r="G1767" t="s">
        <v>92</v>
      </c>
      <c r="H1767" t="s">
        <v>26</v>
      </c>
      <c r="I1767" t="s">
        <v>17</v>
      </c>
      <c r="J1767" t="s">
        <v>35</v>
      </c>
      <c r="K1767" t="s">
        <v>19</v>
      </c>
      <c r="L1767" t="s">
        <v>23</v>
      </c>
      <c r="M1767" s="20">
        <f>VLOOKUP(Table3[[#This Row],[Condition]],$O$8:$P$28,2)</f>
        <v>11</v>
      </c>
      <c r="N1767" s="10"/>
      <c r="O1767" s="10"/>
    </row>
    <row r="1768" spans="1:15">
      <c r="A1768" s="4">
        <v>43751.541666666664</v>
      </c>
      <c r="B1768">
        <v>13</v>
      </c>
      <c r="C1768">
        <v>13</v>
      </c>
      <c r="D1768">
        <v>63</v>
      </c>
      <c r="E1768" t="s">
        <v>227</v>
      </c>
      <c r="F1768" t="s">
        <v>91</v>
      </c>
      <c r="G1768" t="s">
        <v>34</v>
      </c>
      <c r="H1768" t="s">
        <v>17</v>
      </c>
      <c r="I1768" t="s">
        <v>17</v>
      </c>
      <c r="J1768" t="s">
        <v>18</v>
      </c>
      <c r="K1768" t="s">
        <v>19</v>
      </c>
      <c r="L1768" t="s">
        <v>23</v>
      </c>
      <c r="M1768" s="20">
        <f>VLOOKUP(Table3[[#This Row],[Condition]],$O$8:$P$28,2)</f>
        <v>11</v>
      </c>
      <c r="N1768" s="10"/>
      <c r="O1768" s="10"/>
    </row>
    <row r="1769" spans="1:15">
      <c r="A1769" s="4">
        <v>43751.583333333336</v>
      </c>
      <c r="B1769">
        <v>13</v>
      </c>
      <c r="C1769">
        <v>14</v>
      </c>
      <c r="D1769">
        <v>62</v>
      </c>
      <c r="E1769" t="s">
        <v>231</v>
      </c>
      <c r="F1769" t="s">
        <v>43</v>
      </c>
      <c r="G1769" t="s">
        <v>110</v>
      </c>
      <c r="H1769" t="s">
        <v>26</v>
      </c>
      <c r="I1769" t="s">
        <v>17</v>
      </c>
      <c r="J1769" t="s">
        <v>18</v>
      </c>
      <c r="K1769" t="s">
        <v>19</v>
      </c>
      <c r="L1769" t="s">
        <v>84</v>
      </c>
      <c r="M1769" s="20">
        <f>VLOOKUP(Table3[[#This Row],[Condition]],$O$8:$P$28,2)</f>
        <v>8</v>
      </c>
      <c r="N1769" s="10"/>
      <c r="O1769" s="10"/>
    </row>
    <row r="1770" spans="1:15">
      <c r="A1770" s="4">
        <v>43751.625</v>
      </c>
      <c r="B1770">
        <v>13</v>
      </c>
      <c r="C1770">
        <v>15</v>
      </c>
      <c r="D1770">
        <v>58</v>
      </c>
      <c r="E1770" t="s">
        <v>178</v>
      </c>
      <c r="F1770" t="s">
        <v>160</v>
      </c>
      <c r="G1770" t="s">
        <v>110</v>
      </c>
      <c r="H1770" t="s">
        <v>26</v>
      </c>
      <c r="I1770" t="s">
        <v>17</v>
      </c>
      <c r="J1770" t="s">
        <v>18</v>
      </c>
      <c r="K1770" t="s">
        <v>185</v>
      </c>
      <c r="L1770" t="s">
        <v>193</v>
      </c>
      <c r="M1770" s="20">
        <f>VLOOKUP(Table3[[#This Row],[Condition]],$O$8:$P$28,2)</f>
        <v>1</v>
      </c>
      <c r="N1770" s="10"/>
      <c r="O1770" s="10"/>
    </row>
    <row r="1771" spans="1:15">
      <c r="A1771" s="4">
        <v>43751.666666666664</v>
      </c>
      <c r="B1771">
        <v>13</v>
      </c>
      <c r="C1771">
        <v>16</v>
      </c>
      <c r="D1771">
        <v>59</v>
      </c>
      <c r="E1771" t="s">
        <v>177</v>
      </c>
      <c r="F1771" t="s">
        <v>160</v>
      </c>
      <c r="G1771" t="s">
        <v>55</v>
      </c>
      <c r="H1771" t="s">
        <v>62</v>
      </c>
      <c r="I1771" t="s">
        <v>17</v>
      </c>
      <c r="J1771" t="s">
        <v>63</v>
      </c>
      <c r="K1771" t="s">
        <v>19</v>
      </c>
      <c r="L1771" t="s">
        <v>23</v>
      </c>
      <c r="M1771" s="20">
        <f>VLOOKUP(Table3[[#This Row],[Condition]],$O$8:$P$28,2)</f>
        <v>11</v>
      </c>
      <c r="N1771" s="10"/>
      <c r="O1771" s="10"/>
    </row>
    <row r="1772" spans="1:15">
      <c r="A1772" s="4">
        <v>43751.708333333336</v>
      </c>
      <c r="B1772">
        <v>13</v>
      </c>
      <c r="C1772">
        <v>17</v>
      </c>
      <c r="D1772">
        <v>59</v>
      </c>
      <c r="E1772" t="s">
        <v>177</v>
      </c>
      <c r="F1772" t="s">
        <v>160</v>
      </c>
      <c r="G1772" t="s">
        <v>64</v>
      </c>
      <c r="H1772" t="s">
        <v>41</v>
      </c>
      <c r="I1772" t="s">
        <v>17</v>
      </c>
      <c r="J1772" t="s">
        <v>63</v>
      </c>
      <c r="K1772" t="s">
        <v>19</v>
      </c>
      <c r="L1772" t="s">
        <v>23</v>
      </c>
      <c r="M1772" s="20">
        <f>VLOOKUP(Table3[[#This Row],[Condition]],$O$8:$P$28,2)</f>
        <v>11</v>
      </c>
      <c r="N1772" s="10"/>
      <c r="O1772" s="10"/>
    </row>
    <row r="1773" spans="1:15">
      <c r="A1773" s="4">
        <v>43751.75</v>
      </c>
      <c r="B1773">
        <v>13</v>
      </c>
      <c r="C1773">
        <v>18</v>
      </c>
      <c r="D1773">
        <v>58</v>
      </c>
      <c r="E1773" t="s">
        <v>177</v>
      </c>
      <c r="F1773" t="s">
        <v>25</v>
      </c>
      <c r="G1773" t="s">
        <v>55</v>
      </c>
      <c r="H1773" t="s">
        <v>26</v>
      </c>
      <c r="I1773" t="s">
        <v>17</v>
      </c>
      <c r="J1773" t="s">
        <v>63</v>
      </c>
      <c r="K1773" t="s">
        <v>19</v>
      </c>
      <c r="L1773" t="s">
        <v>23</v>
      </c>
      <c r="M1773" s="20">
        <f>VLOOKUP(Table3[[#This Row],[Condition]],$O$8:$P$28,2)</f>
        <v>11</v>
      </c>
      <c r="N1773" s="10"/>
      <c r="O1773" s="10"/>
    </row>
    <row r="1774" spans="1:15">
      <c r="A1774" s="4">
        <v>43751.791666666664</v>
      </c>
      <c r="B1774">
        <v>13</v>
      </c>
      <c r="C1774">
        <v>19</v>
      </c>
      <c r="D1774">
        <v>58</v>
      </c>
      <c r="E1774" t="s">
        <v>177</v>
      </c>
      <c r="F1774" t="s">
        <v>25</v>
      </c>
      <c r="G1774" t="s">
        <v>57</v>
      </c>
      <c r="H1774" t="s">
        <v>26</v>
      </c>
      <c r="I1774" t="s">
        <v>17</v>
      </c>
      <c r="J1774" t="s">
        <v>63</v>
      </c>
      <c r="K1774" t="s">
        <v>19</v>
      </c>
      <c r="L1774" t="s">
        <v>23</v>
      </c>
      <c r="M1774" s="20">
        <f>VLOOKUP(Table3[[#This Row],[Condition]],$O$8:$P$28,2)</f>
        <v>11</v>
      </c>
      <c r="N1774" s="10"/>
      <c r="O1774" s="10"/>
    </row>
    <row r="1775" spans="1:15">
      <c r="A1775" s="4">
        <v>43751.833333333336</v>
      </c>
      <c r="B1775">
        <v>13</v>
      </c>
      <c r="C1775">
        <v>20</v>
      </c>
      <c r="D1775">
        <v>59</v>
      </c>
      <c r="E1775" t="s">
        <v>177</v>
      </c>
      <c r="F1775" t="s">
        <v>160</v>
      </c>
      <c r="G1775" t="s">
        <v>64</v>
      </c>
      <c r="H1775" t="s">
        <v>41</v>
      </c>
      <c r="I1775" t="s">
        <v>17</v>
      </c>
      <c r="J1775" t="s">
        <v>102</v>
      </c>
      <c r="K1775" t="s">
        <v>19</v>
      </c>
      <c r="L1775" t="s">
        <v>23</v>
      </c>
      <c r="M1775" s="20">
        <f>VLOOKUP(Table3[[#This Row],[Condition]],$O$8:$P$28,2)</f>
        <v>11</v>
      </c>
      <c r="N1775" s="10"/>
      <c r="O1775" s="10"/>
    </row>
    <row r="1776" spans="1:15">
      <c r="A1776" s="4">
        <v>43751.875</v>
      </c>
      <c r="B1776">
        <v>13</v>
      </c>
      <c r="C1776">
        <v>21</v>
      </c>
      <c r="D1776">
        <v>59</v>
      </c>
      <c r="E1776" t="s">
        <v>177</v>
      </c>
      <c r="F1776" t="s">
        <v>160</v>
      </c>
      <c r="G1776" t="s">
        <v>34</v>
      </c>
      <c r="H1776" t="s">
        <v>17</v>
      </c>
      <c r="I1776" t="s">
        <v>17</v>
      </c>
      <c r="J1776" t="s">
        <v>102</v>
      </c>
      <c r="K1776" t="s">
        <v>19</v>
      </c>
      <c r="L1776" t="s">
        <v>23</v>
      </c>
      <c r="M1776" s="20">
        <f>VLOOKUP(Table3[[#This Row],[Condition]],$O$8:$P$28,2)</f>
        <v>11</v>
      </c>
      <c r="N1776" s="10"/>
      <c r="O1776" s="10"/>
    </row>
    <row r="1777" spans="1:15">
      <c r="A1777" s="4">
        <v>43751.916666666664</v>
      </c>
      <c r="B1777">
        <v>13</v>
      </c>
      <c r="C1777">
        <v>22</v>
      </c>
      <c r="D1777">
        <v>60</v>
      </c>
      <c r="E1777" t="s">
        <v>177</v>
      </c>
      <c r="F1777" t="s">
        <v>136</v>
      </c>
      <c r="G1777" t="s">
        <v>34</v>
      </c>
      <c r="H1777" t="s">
        <v>17</v>
      </c>
      <c r="I1777" t="s">
        <v>17</v>
      </c>
      <c r="J1777" t="s">
        <v>102</v>
      </c>
      <c r="K1777" t="s">
        <v>19</v>
      </c>
      <c r="L1777" t="s">
        <v>23</v>
      </c>
      <c r="M1777" s="20">
        <f>VLOOKUP(Table3[[#This Row],[Condition]],$O$8:$P$28,2)</f>
        <v>11</v>
      </c>
      <c r="N1777" s="10"/>
      <c r="O1777" s="10"/>
    </row>
    <row r="1778" spans="1:15">
      <c r="A1778" s="4">
        <v>43751.958333333336</v>
      </c>
      <c r="B1778">
        <v>13</v>
      </c>
      <c r="C1778">
        <v>23</v>
      </c>
      <c r="D1778">
        <v>60</v>
      </c>
      <c r="E1778" t="s">
        <v>177</v>
      </c>
      <c r="F1778" t="s">
        <v>136</v>
      </c>
      <c r="G1778" t="s">
        <v>34</v>
      </c>
      <c r="H1778" t="s">
        <v>17</v>
      </c>
      <c r="I1778" t="s">
        <v>17</v>
      </c>
      <c r="J1778" t="s">
        <v>103</v>
      </c>
      <c r="K1778" t="s">
        <v>19</v>
      </c>
      <c r="L1778" t="s">
        <v>20</v>
      </c>
      <c r="M1778" s="20">
        <f>VLOOKUP(Table3[[#This Row],[Condition]],$O$8:$P$28,2)</f>
        <v>13</v>
      </c>
      <c r="N1778" s="10"/>
      <c r="O1778" s="10"/>
    </row>
    <row r="1779" spans="1:15">
      <c r="A1779" s="4">
        <v>43752</v>
      </c>
      <c r="B1779">
        <v>14</v>
      </c>
      <c r="C1779">
        <v>0</v>
      </c>
      <c r="D1779">
        <v>58</v>
      </c>
      <c r="E1779" t="s">
        <v>175</v>
      </c>
      <c r="F1779" t="s">
        <v>28</v>
      </c>
      <c r="G1779" t="s">
        <v>34</v>
      </c>
      <c r="H1779" t="s">
        <v>17</v>
      </c>
      <c r="I1779" t="s">
        <v>17</v>
      </c>
      <c r="J1779" t="s">
        <v>181</v>
      </c>
      <c r="K1779" t="s">
        <v>19</v>
      </c>
      <c r="L1779" t="s">
        <v>36</v>
      </c>
      <c r="M1779" s="20">
        <f>VLOOKUP(Table3[[#This Row],[Condition]],$O$8:$P$28,2)</f>
        <v>21</v>
      </c>
      <c r="N1779" s="10"/>
      <c r="O1779" s="10"/>
    </row>
    <row r="1780" spans="1:15">
      <c r="A1780" s="4">
        <v>43752.041666666664</v>
      </c>
      <c r="B1780">
        <v>14</v>
      </c>
      <c r="C1780">
        <v>1</v>
      </c>
      <c r="D1780">
        <v>56</v>
      </c>
      <c r="E1780" t="s">
        <v>177</v>
      </c>
      <c r="F1780" t="s">
        <v>188</v>
      </c>
      <c r="G1780" t="s">
        <v>34</v>
      </c>
      <c r="H1780" t="s">
        <v>17</v>
      </c>
      <c r="I1780" t="s">
        <v>17</v>
      </c>
      <c r="J1780" t="s">
        <v>104</v>
      </c>
      <c r="K1780" t="s">
        <v>19</v>
      </c>
      <c r="L1780" t="s">
        <v>36</v>
      </c>
      <c r="M1780" s="20">
        <f>VLOOKUP(Table3[[#This Row],[Condition]],$O$8:$P$28,2)</f>
        <v>21</v>
      </c>
      <c r="N1780" s="10"/>
      <c r="O1780" s="10"/>
    </row>
    <row r="1781" spans="1:15">
      <c r="A1781" s="4">
        <v>43752.083333333336</v>
      </c>
      <c r="B1781">
        <v>14</v>
      </c>
      <c r="C1781">
        <v>2</v>
      </c>
      <c r="D1781">
        <v>55</v>
      </c>
      <c r="E1781" t="s">
        <v>178</v>
      </c>
      <c r="F1781" t="s">
        <v>187</v>
      </c>
      <c r="G1781" t="s">
        <v>21</v>
      </c>
      <c r="H1781" t="s">
        <v>41</v>
      </c>
      <c r="I1781" t="s">
        <v>17</v>
      </c>
      <c r="J1781" t="s">
        <v>104</v>
      </c>
      <c r="K1781" t="s">
        <v>19</v>
      </c>
      <c r="L1781" t="s">
        <v>36</v>
      </c>
      <c r="M1781" s="20">
        <f>VLOOKUP(Table3[[#This Row],[Condition]],$O$8:$P$28,2)</f>
        <v>21</v>
      </c>
      <c r="N1781" s="10"/>
      <c r="O1781" s="10"/>
    </row>
    <row r="1782" spans="1:15">
      <c r="A1782" s="4">
        <v>43752.125</v>
      </c>
      <c r="B1782">
        <v>14</v>
      </c>
      <c r="C1782">
        <v>3</v>
      </c>
      <c r="D1782">
        <v>55</v>
      </c>
      <c r="E1782" t="s">
        <v>178</v>
      </c>
      <c r="F1782" t="s">
        <v>187</v>
      </c>
      <c r="G1782" t="s">
        <v>34</v>
      </c>
      <c r="H1782" t="s">
        <v>17</v>
      </c>
      <c r="I1782" t="s">
        <v>17</v>
      </c>
      <c r="J1782" t="s">
        <v>180</v>
      </c>
      <c r="K1782" t="s">
        <v>19</v>
      </c>
      <c r="L1782" t="s">
        <v>36</v>
      </c>
      <c r="M1782" s="20">
        <f>VLOOKUP(Table3[[#This Row],[Condition]],$O$8:$P$28,2)</f>
        <v>21</v>
      </c>
      <c r="N1782" s="10"/>
      <c r="O1782" s="10"/>
    </row>
    <row r="1783" spans="1:15">
      <c r="A1783" s="4">
        <v>43752.166666666664</v>
      </c>
      <c r="B1783">
        <v>14</v>
      </c>
      <c r="C1783">
        <v>4</v>
      </c>
      <c r="D1783">
        <v>54</v>
      </c>
      <c r="E1783" t="s">
        <v>182</v>
      </c>
      <c r="F1783" t="s">
        <v>188</v>
      </c>
      <c r="G1783" t="s">
        <v>34</v>
      </c>
      <c r="H1783" t="s">
        <v>17</v>
      </c>
      <c r="I1783" t="s">
        <v>17</v>
      </c>
      <c r="J1783" t="s">
        <v>128</v>
      </c>
      <c r="K1783" t="s">
        <v>19</v>
      </c>
      <c r="L1783" t="s">
        <v>36</v>
      </c>
      <c r="M1783" s="20">
        <f>VLOOKUP(Table3[[#This Row],[Condition]],$O$8:$P$28,2)</f>
        <v>21</v>
      </c>
      <c r="N1783" s="10"/>
      <c r="O1783" s="10"/>
    </row>
    <row r="1784" spans="1:15">
      <c r="A1784" s="4">
        <v>43752.208333333336</v>
      </c>
      <c r="B1784">
        <v>14</v>
      </c>
      <c r="C1784">
        <v>5</v>
      </c>
      <c r="D1784">
        <v>53</v>
      </c>
      <c r="E1784" t="s">
        <v>229</v>
      </c>
      <c r="F1784" t="s">
        <v>187</v>
      </c>
      <c r="G1784" t="s">
        <v>44</v>
      </c>
      <c r="H1784" t="s">
        <v>16</v>
      </c>
      <c r="I1784" t="s">
        <v>17</v>
      </c>
      <c r="J1784" t="s">
        <v>102</v>
      </c>
      <c r="K1784" t="s">
        <v>19</v>
      </c>
      <c r="L1784" t="s">
        <v>30</v>
      </c>
      <c r="M1784" s="20">
        <f>VLOOKUP(Table3[[#This Row],[Condition]],$O$8:$P$28,2)</f>
        <v>17</v>
      </c>
      <c r="N1784" s="10"/>
      <c r="O1784" s="10"/>
    </row>
    <row r="1785" spans="1:15">
      <c r="A1785" s="4">
        <v>43752.25</v>
      </c>
      <c r="B1785">
        <v>14</v>
      </c>
      <c r="C1785">
        <v>6</v>
      </c>
      <c r="D1785">
        <v>54</v>
      </c>
      <c r="E1785" t="s">
        <v>229</v>
      </c>
      <c r="F1785" t="s">
        <v>259</v>
      </c>
      <c r="G1785" t="s">
        <v>34</v>
      </c>
      <c r="H1785" t="s">
        <v>17</v>
      </c>
      <c r="I1785" t="s">
        <v>17</v>
      </c>
      <c r="J1785" t="s">
        <v>63</v>
      </c>
      <c r="K1785" t="s">
        <v>19</v>
      </c>
      <c r="L1785" t="s">
        <v>30</v>
      </c>
      <c r="M1785" s="20">
        <f>VLOOKUP(Table3[[#This Row],[Condition]],$O$8:$P$28,2)</f>
        <v>17</v>
      </c>
      <c r="N1785" s="10"/>
      <c r="O1785" s="10"/>
    </row>
    <row r="1786" spans="1:15">
      <c r="A1786" s="4">
        <v>43752.291666666664</v>
      </c>
      <c r="B1786">
        <v>14</v>
      </c>
      <c r="C1786">
        <v>7</v>
      </c>
      <c r="D1786">
        <v>59</v>
      </c>
      <c r="E1786" t="s">
        <v>178</v>
      </c>
      <c r="F1786" t="s">
        <v>136</v>
      </c>
      <c r="G1786" t="s">
        <v>48</v>
      </c>
      <c r="H1786" t="s">
        <v>41</v>
      </c>
      <c r="I1786" t="s">
        <v>17</v>
      </c>
      <c r="J1786" t="s">
        <v>18</v>
      </c>
      <c r="K1786" t="s">
        <v>19</v>
      </c>
      <c r="L1786" t="s">
        <v>36</v>
      </c>
      <c r="M1786" s="20">
        <f>VLOOKUP(Table3[[#This Row],[Condition]],$O$8:$P$28,2)</f>
        <v>21</v>
      </c>
      <c r="N1786" s="10"/>
      <c r="O1786" s="10"/>
    </row>
    <row r="1787" spans="1:15">
      <c r="A1787" s="4">
        <v>43752.333333333336</v>
      </c>
      <c r="B1787">
        <v>14</v>
      </c>
      <c r="C1787">
        <v>8</v>
      </c>
      <c r="D1787">
        <v>60</v>
      </c>
      <c r="E1787" t="s">
        <v>177</v>
      </c>
      <c r="F1787" t="s">
        <v>136</v>
      </c>
      <c r="G1787" t="s">
        <v>110</v>
      </c>
      <c r="H1787" t="s">
        <v>41</v>
      </c>
      <c r="I1787" t="s">
        <v>17</v>
      </c>
      <c r="J1787" t="s">
        <v>35</v>
      </c>
      <c r="K1787" t="s">
        <v>19</v>
      </c>
      <c r="L1787" t="s">
        <v>36</v>
      </c>
      <c r="M1787" s="20">
        <f>VLOOKUP(Table3[[#This Row],[Condition]],$O$8:$P$28,2)</f>
        <v>21</v>
      </c>
      <c r="N1787" s="10"/>
      <c r="O1787" s="10"/>
    </row>
    <row r="1788" spans="1:15">
      <c r="A1788" s="4">
        <v>43752.375</v>
      </c>
      <c r="B1788">
        <v>14</v>
      </c>
      <c r="C1788">
        <v>9</v>
      </c>
      <c r="D1788">
        <v>63</v>
      </c>
      <c r="E1788" t="s">
        <v>177</v>
      </c>
      <c r="F1788" t="s">
        <v>195</v>
      </c>
      <c r="G1788" t="s">
        <v>75</v>
      </c>
      <c r="H1788" t="s">
        <v>16</v>
      </c>
      <c r="I1788" t="s">
        <v>17</v>
      </c>
      <c r="J1788" t="s">
        <v>35</v>
      </c>
      <c r="K1788" t="s">
        <v>19</v>
      </c>
      <c r="L1788" t="s">
        <v>36</v>
      </c>
      <c r="M1788" s="20">
        <f>VLOOKUP(Table3[[#This Row],[Condition]],$O$8:$P$28,2)</f>
        <v>21</v>
      </c>
      <c r="N1788" s="10"/>
      <c r="O1788" s="10"/>
    </row>
    <row r="1789" spans="1:15">
      <c r="A1789" s="4">
        <v>43752.416666666664</v>
      </c>
      <c r="B1789">
        <v>14</v>
      </c>
      <c r="C1789">
        <v>10</v>
      </c>
      <c r="D1789">
        <v>68</v>
      </c>
      <c r="E1789" t="s">
        <v>182</v>
      </c>
      <c r="F1789" t="s">
        <v>96</v>
      </c>
      <c r="G1789" t="s">
        <v>57</v>
      </c>
      <c r="H1789" t="s">
        <v>26</v>
      </c>
      <c r="I1789" t="s">
        <v>17</v>
      </c>
      <c r="J1789" t="s">
        <v>18</v>
      </c>
      <c r="K1789" t="s">
        <v>19</v>
      </c>
      <c r="L1789" t="s">
        <v>36</v>
      </c>
      <c r="M1789" s="20">
        <f>VLOOKUP(Table3[[#This Row],[Condition]],$O$8:$P$28,2)</f>
        <v>21</v>
      </c>
      <c r="N1789" s="10"/>
      <c r="O1789" s="10"/>
    </row>
    <row r="1790" spans="1:15">
      <c r="A1790" s="4">
        <v>43752.458333333336</v>
      </c>
      <c r="B1790">
        <v>14</v>
      </c>
      <c r="C1790">
        <v>11</v>
      </c>
      <c r="D1790">
        <v>73</v>
      </c>
      <c r="E1790" t="s">
        <v>246</v>
      </c>
      <c r="F1790" t="s">
        <v>172</v>
      </c>
      <c r="H1790" t="s">
        <v>17</v>
      </c>
      <c r="I1790" t="s">
        <v>17</v>
      </c>
      <c r="J1790" t="s">
        <v>63</v>
      </c>
      <c r="K1790" t="s">
        <v>19</v>
      </c>
      <c r="L1790" t="s">
        <v>36</v>
      </c>
      <c r="M1790" s="20">
        <f>VLOOKUP(Table3[[#This Row],[Condition]],$O$8:$P$28,2)</f>
        <v>21</v>
      </c>
      <c r="N1790" s="10"/>
      <c r="O1790" s="10"/>
    </row>
    <row r="1791" spans="1:15">
      <c r="A1791" s="4">
        <v>43752.5</v>
      </c>
      <c r="B1791">
        <v>14</v>
      </c>
      <c r="C1791">
        <v>12</v>
      </c>
      <c r="D1791">
        <v>73</v>
      </c>
      <c r="E1791" t="s">
        <v>227</v>
      </c>
      <c r="F1791" t="s">
        <v>141</v>
      </c>
      <c r="G1791" t="s">
        <v>68</v>
      </c>
      <c r="H1791" t="s">
        <v>52</v>
      </c>
      <c r="I1791" t="s">
        <v>17</v>
      </c>
      <c r="J1791" t="s">
        <v>181</v>
      </c>
      <c r="K1791" t="s">
        <v>19</v>
      </c>
      <c r="L1791" t="s">
        <v>36</v>
      </c>
      <c r="M1791" s="20">
        <f>VLOOKUP(Table3[[#This Row],[Condition]],$O$8:$P$28,2)</f>
        <v>21</v>
      </c>
      <c r="N1791" s="10"/>
      <c r="O1791" s="10"/>
    </row>
    <row r="1792" spans="1:15">
      <c r="A1792" s="4">
        <v>43752.541666666664</v>
      </c>
      <c r="B1792">
        <v>14</v>
      </c>
      <c r="C1792">
        <v>13</v>
      </c>
      <c r="D1792">
        <v>76</v>
      </c>
      <c r="E1792" t="s">
        <v>244</v>
      </c>
      <c r="F1792" t="s">
        <v>226</v>
      </c>
      <c r="G1792" t="s">
        <v>15</v>
      </c>
      <c r="H1792" t="s">
        <v>62</v>
      </c>
      <c r="I1792" t="s">
        <v>17</v>
      </c>
      <c r="J1792" t="s">
        <v>104</v>
      </c>
      <c r="K1792" t="s">
        <v>19</v>
      </c>
      <c r="L1792" t="s">
        <v>36</v>
      </c>
      <c r="M1792" s="20">
        <f>VLOOKUP(Table3[[#This Row],[Condition]],$O$8:$P$28,2)</f>
        <v>21</v>
      </c>
      <c r="N1792" s="10"/>
      <c r="O1792" s="10"/>
    </row>
    <row r="1793" spans="1:15">
      <c r="A1793" s="4">
        <v>43752.583333333336</v>
      </c>
      <c r="B1793">
        <v>14</v>
      </c>
      <c r="C1793">
        <v>14</v>
      </c>
      <c r="D1793">
        <v>77</v>
      </c>
      <c r="E1793" t="s">
        <v>245</v>
      </c>
      <c r="F1793" t="s">
        <v>260</v>
      </c>
      <c r="G1793" t="s">
        <v>29</v>
      </c>
      <c r="H1793" t="s">
        <v>82</v>
      </c>
      <c r="I1793" t="s">
        <v>17</v>
      </c>
      <c r="J1793" t="s">
        <v>180</v>
      </c>
      <c r="K1793" t="s">
        <v>19</v>
      </c>
      <c r="L1793" t="s">
        <v>36</v>
      </c>
      <c r="M1793" s="20">
        <f>VLOOKUP(Table3[[#This Row],[Condition]],$O$8:$P$28,2)</f>
        <v>21</v>
      </c>
      <c r="N1793" s="10"/>
      <c r="O1793" s="10"/>
    </row>
    <row r="1794" spans="1:15">
      <c r="A1794" s="4">
        <v>43752.625</v>
      </c>
      <c r="B1794">
        <v>14</v>
      </c>
      <c r="C1794">
        <v>15</v>
      </c>
      <c r="D1794">
        <v>76</v>
      </c>
      <c r="E1794" t="s">
        <v>240</v>
      </c>
      <c r="F1794" t="s">
        <v>183</v>
      </c>
      <c r="G1794" t="s">
        <v>15</v>
      </c>
      <c r="H1794" t="s">
        <v>82</v>
      </c>
      <c r="I1794" t="s">
        <v>17</v>
      </c>
      <c r="J1794" t="s">
        <v>180</v>
      </c>
      <c r="K1794" t="s">
        <v>19</v>
      </c>
      <c r="L1794" t="s">
        <v>36</v>
      </c>
      <c r="M1794" s="20">
        <f>VLOOKUP(Table3[[#This Row],[Condition]],$O$8:$P$28,2)</f>
        <v>21</v>
      </c>
      <c r="N1794" s="10"/>
      <c r="O1794" s="10"/>
    </row>
    <row r="1795" spans="1:15">
      <c r="A1795" s="4">
        <v>43752.666666666664</v>
      </c>
      <c r="B1795">
        <v>14</v>
      </c>
      <c r="C1795">
        <v>16</v>
      </c>
      <c r="D1795">
        <v>72</v>
      </c>
      <c r="E1795" t="s">
        <v>182</v>
      </c>
      <c r="F1795" t="s">
        <v>130</v>
      </c>
      <c r="G1795" t="s">
        <v>75</v>
      </c>
      <c r="H1795" t="s">
        <v>45</v>
      </c>
      <c r="I1795" t="s">
        <v>17</v>
      </c>
      <c r="J1795" t="s">
        <v>180</v>
      </c>
      <c r="K1795" t="s">
        <v>19</v>
      </c>
      <c r="L1795" t="s">
        <v>36</v>
      </c>
      <c r="M1795" s="20">
        <f>VLOOKUP(Table3[[#This Row],[Condition]],$O$8:$P$28,2)</f>
        <v>21</v>
      </c>
      <c r="N1795" s="10"/>
      <c r="O1795" s="10"/>
    </row>
    <row r="1796" spans="1:15">
      <c r="A1796" s="4">
        <v>43752.708333333336</v>
      </c>
      <c r="B1796">
        <v>14</v>
      </c>
      <c r="C1796">
        <v>17</v>
      </c>
      <c r="D1796">
        <v>68</v>
      </c>
      <c r="E1796" t="s">
        <v>178</v>
      </c>
      <c r="F1796" t="s">
        <v>133</v>
      </c>
      <c r="G1796" t="s">
        <v>29</v>
      </c>
      <c r="H1796" t="s">
        <v>16</v>
      </c>
      <c r="I1796" t="s">
        <v>17</v>
      </c>
      <c r="J1796" t="s">
        <v>128</v>
      </c>
      <c r="K1796" t="s">
        <v>19</v>
      </c>
      <c r="L1796" t="s">
        <v>36</v>
      </c>
      <c r="M1796" s="20">
        <f>VLOOKUP(Table3[[#This Row],[Condition]],$O$8:$P$28,2)</f>
        <v>21</v>
      </c>
      <c r="N1796" s="10"/>
      <c r="O1796" s="10"/>
    </row>
    <row r="1797" spans="1:15">
      <c r="A1797" s="4">
        <v>43752.75</v>
      </c>
      <c r="B1797">
        <v>14</v>
      </c>
      <c r="C1797">
        <v>18</v>
      </c>
      <c r="D1797">
        <v>67</v>
      </c>
      <c r="E1797" t="s">
        <v>229</v>
      </c>
      <c r="F1797" t="s">
        <v>91</v>
      </c>
      <c r="G1797" t="s">
        <v>29</v>
      </c>
      <c r="H1797" t="s">
        <v>16</v>
      </c>
      <c r="I1797" t="s">
        <v>17</v>
      </c>
      <c r="J1797" t="s">
        <v>103</v>
      </c>
      <c r="K1797" t="s">
        <v>19</v>
      </c>
      <c r="L1797" t="s">
        <v>36</v>
      </c>
      <c r="M1797" s="20">
        <f>VLOOKUP(Table3[[#This Row],[Condition]],$O$8:$P$28,2)</f>
        <v>21</v>
      </c>
      <c r="N1797" s="10"/>
      <c r="O1797" s="10"/>
    </row>
    <row r="1798" spans="1:15">
      <c r="A1798" s="4">
        <v>43752.791666666664</v>
      </c>
      <c r="B1798">
        <v>14</v>
      </c>
      <c r="C1798">
        <v>19</v>
      </c>
      <c r="D1798">
        <v>65</v>
      </c>
      <c r="E1798" t="s">
        <v>182</v>
      </c>
      <c r="F1798" t="s">
        <v>114</v>
      </c>
      <c r="G1798" t="s">
        <v>34</v>
      </c>
      <c r="H1798" t="s">
        <v>17</v>
      </c>
      <c r="I1798" t="s">
        <v>17</v>
      </c>
      <c r="J1798" t="s">
        <v>102</v>
      </c>
      <c r="K1798" t="s">
        <v>19</v>
      </c>
      <c r="L1798" t="s">
        <v>36</v>
      </c>
      <c r="M1798" s="20">
        <f>VLOOKUP(Table3[[#This Row],[Condition]],$O$8:$P$28,2)</f>
        <v>21</v>
      </c>
      <c r="N1798" s="10"/>
      <c r="O1798" s="10"/>
    </row>
    <row r="1799" spans="1:15">
      <c r="A1799" s="4">
        <v>43752.833333333336</v>
      </c>
      <c r="B1799">
        <v>14</v>
      </c>
      <c r="C1799">
        <v>20</v>
      </c>
      <c r="D1799">
        <v>64</v>
      </c>
      <c r="E1799" t="s">
        <v>182</v>
      </c>
      <c r="F1799" t="s">
        <v>112</v>
      </c>
      <c r="G1799" t="s">
        <v>115</v>
      </c>
      <c r="H1799" t="s">
        <v>82</v>
      </c>
      <c r="I1799" t="s">
        <v>17</v>
      </c>
      <c r="J1799" t="s">
        <v>18</v>
      </c>
      <c r="K1799" t="s">
        <v>19</v>
      </c>
      <c r="L1799" t="s">
        <v>36</v>
      </c>
      <c r="M1799" s="20">
        <f>VLOOKUP(Table3[[#This Row],[Condition]],$O$8:$P$28,2)</f>
        <v>21</v>
      </c>
      <c r="N1799" s="10"/>
      <c r="O1799" s="10"/>
    </row>
    <row r="1800" spans="1:15">
      <c r="A1800" s="4">
        <v>43752.875</v>
      </c>
      <c r="B1800">
        <v>14</v>
      </c>
      <c r="C1800">
        <v>21</v>
      </c>
      <c r="D1800">
        <v>63</v>
      </c>
      <c r="E1800" t="s">
        <v>242</v>
      </c>
      <c r="F1800" t="s">
        <v>133</v>
      </c>
      <c r="G1800" t="s">
        <v>44</v>
      </c>
      <c r="H1800" t="s">
        <v>62</v>
      </c>
      <c r="I1800" t="s">
        <v>17</v>
      </c>
      <c r="J1800" t="s">
        <v>22</v>
      </c>
      <c r="K1800" t="s">
        <v>19</v>
      </c>
      <c r="L1800" t="s">
        <v>36</v>
      </c>
      <c r="M1800" s="20">
        <f>VLOOKUP(Table3[[#This Row],[Condition]],$O$8:$P$28,2)</f>
        <v>21</v>
      </c>
      <c r="N1800" s="10"/>
      <c r="O1800" s="10"/>
    </row>
    <row r="1801" spans="1:15">
      <c r="A1801" s="4">
        <v>43752.916666666664</v>
      </c>
      <c r="B1801">
        <v>14</v>
      </c>
      <c r="C1801">
        <v>22</v>
      </c>
      <c r="D1801">
        <v>62</v>
      </c>
      <c r="E1801" t="s">
        <v>227</v>
      </c>
      <c r="F1801" t="s">
        <v>133</v>
      </c>
      <c r="G1801" t="s">
        <v>33</v>
      </c>
      <c r="H1801" t="s">
        <v>41</v>
      </c>
      <c r="I1801" t="s">
        <v>17</v>
      </c>
      <c r="J1801" t="s">
        <v>95</v>
      </c>
      <c r="K1801" t="s">
        <v>19</v>
      </c>
      <c r="L1801" t="s">
        <v>36</v>
      </c>
      <c r="M1801" s="20">
        <f>VLOOKUP(Table3[[#This Row],[Condition]],$O$8:$P$28,2)</f>
        <v>21</v>
      </c>
      <c r="N1801" s="10"/>
      <c r="O1801" s="10"/>
    </row>
    <row r="1802" spans="1:15">
      <c r="A1802" s="4">
        <v>43752.958333333336</v>
      </c>
      <c r="B1802">
        <v>14</v>
      </c>
      <c r="C1802">
        <v>23</v>
      </c>
      <c r="D1802">
        <v>60</v>
      </c>
      <c r="E1802" t="s">
        <v>232</v>
      </c>
      <c r="F1802" t="s">
        <v>116</v>
      </c>
      <c r="G1802" t="s">
        <v>33</v>
      </c>
      <c r="H1802" t="s">
        <v>26</v>
      </c>
      <c r="I1802" t="s">
        <v>17</v>
      </c>
      <c r="J1802" t="s">
        <v>46</v>
      </c>
      <c r="K1802" t="s">
        <v>19</v>
      </c>
      <c r="L1802" t="s">
        <v>36</v>
      </c>
      <c r="M1802" s="20">
        <f>VLOOKUP(Table3[[#This Row],[Condition]],$O$8:$P$28,2)</f>
        <v>21</v>
      </c>
      <c r="N1802" s="10"/>
      <c r="O1802" s="10"/>
    </row>
    <row r="1803" spans="1:15">
      <c r="A1803" s="4">
        <v>43753</v>
      </c>
      <c r="B1803">
        <v>15</v>
      </c>
      <c r="C1803">
        <v>0</v>
      </c>
      <c r="D1803">
        <v>60</v>
      </c>
      <c r="E1803" t="s">
        <v>229</v>
      </c>
      <c r="F1803" t="s">
        <v>72</v>
      </c>
      <c r="G1803" t="s">
        <v>48</v>
      </c>
      <c r="H1803" t="s">
        <v>41</v>
      </c>
      <c r="I1803" t="s">
        <v>17</v>
      </c>
      <c r="J1803" t="s">
        <v>85</v>
      </c>
      <c r="K1803" t="s">
        <v>19</v>
      </c>
      <c r="L1803" t="s">
        <v>36</v>
      </c>
      <c r="M1803" s="20">
        <f>VLOOKUP(Table3[[#This Row],[Condition]],$O$8:$P$28,2)</f>
        <v>21</v>
      </c>
      <c r="N1803" s="10"/>
      <c r="O1803" s="10"/>
    </row>
    <row r="1804" spans="1:15">
      <c r="A1804" s="4">
        <v>43753.041666666664</v>
      </c>
      <c r="B1804">
        <v>15</v>
      </c>
      <c r="C1804">
        <v>1</v>
      </c>
      <c r="D1804">
        <v>56</v>
      </c>
      <c r="E1804" t="s">
        <v>242</v>
      </c>
      <c r="F1804" t="s">
        <v>144</v>
      </c>
      <c r="G1804" t="s">
        <v>34</v>
      </c>
      <c r="H1804" t="s">
        <v>17</v>
      </c>
      <c r="I1804" t="s">
        <v>17</v>
      </c>
      <c r="J1804" t="s">
        <v>83</v>
      </c>
      <c r="K1804" t="s">
        <v>19</v>
      </c>
      <c r="L1804" t="s">
        <v>36</v>
      </c>
      <c r="M1804" s="20">
        <f>VLOOKUP(Table3[[#This Row],[Condition]],$O$8:$P$28,2)</f>
        <v>21</v>
      </c>
      <c r="N1804" s="10"/>
      <c r="O1804" s="10"/>
    </row>
    <row r="1805" spans="1:15">
      <c r="A1805" s="4">
        <v>43753.083333333336</v>
      </c>
      <c r="B1805">
        <v>15</v>
      </c>
      <c r="C1805">
        <v>2</v>
      </c>
      <c r="D1805">
        <v>55</v>
      </c>
      <c r="E1805" t="s">
        <v>227</v>
      </c>
      <c r="F1805" t="s">
        <v>144</v>
      </c>
      <c r="G1805" t="s">
        <v>34</v>
      </c>
      <c r="H1805" t="s">
        <v>17</v>
      </c>
      <c r="I1805" t="s">
        <v>17</v>
      </c>
      <c r="J1805" t="s">
        <v>83</v>
      </c>
      <c r="K1805" t="s">
        <v>19</v>
      </c>
      <c r="L1805" t="s">
        <v>36</v>
      </c>
      <c r="M1805" s="20">
        <f>VLOOKUP(Table3[[#This Row],[Condition]],$O$8:$P$28,2)</f>
        <v>21</v>
      </c>
      <c r="N1805" s="10"/>
      <c r="O1805" s="10"/>
    </row>
    <row r="1806" spans="1:15">
      <c r="A1806" s="4">
        <v>43753.125</v>
      </c>
      <c r="B1806">
        <v>15</v>
      </c>
      <c r="C1806">
        <v>3</v>
      </c>
      <c r="D1806">
        <v>53</v>
      </c>
      <c r="E1806" t="s">
        <v>231</v>
      </c>
      <c r="F1806" t="s">
        <v>194</v>
      </c>
      <c r="G1806" t="s">
        <v>33</v>
      </c>
      <c r="H1806" t="s">
        <v>26</v>
      </c>
      <c r="I1806" t="s">
        <v>17</v>
      </c>
      <c r="J1806" t="s">
        <v>88</v>
      </c>
      <c r="K1806" t="s">
        <v>19</v>
      </c>
      <c r="L1806" t="s">
        <v>36</v>
      </c>
      <c r="M1806" s="20">
        <f>VLOOKUP(Table3[[#This Row],[Condition]],$O$8:$P$28,2)</f>
        <v>21</v>
      </c>
      <c r="N1806" s="10"/>
      <c r="O1806" s="10"/>
    </row>
    <row r="1807" spans="1:15">
      <c r="A1807" s="4">
        <v>43753.166666666664</v>
      </c>
      <c r="B1807">
        <v>15</v>
      </c>
      <c r="C1807">
        <v>4</v>
      </c>
      <c r="D1807">
        <v>53</v>
      </c>
      <c r="E1807" t="s">
        <v>242</v>
      </c>
      <c r="F1807" t="s">
        <v>215</v>
      </c>
      <c r="G1807" t="s">
        <v>33</v>
      </c>
      <c r="H1807" t="s">
        <v>41</v>
      </c>
      <c r="I1807" t="s">
        <v>17</v>
      </c>
      <c r="J1807" t="s">
        <v>199</v>
      </c>
      <c r="K1807" t="s">
        <v>19</v>
      </c>
      <c r="L1807" t="s">
        <v>36</v>
      </c>
      <c r="M1807" s="20">
        <f>VLOOKUP(Table3[[#This Row],[Condition]],$O$8:$P$28,2)</f>
        <v>21</v>
      </c>
      <c r="N1807" s="10"/>
      <c r="O1807" s="10"/>
    </row>
    <row r="1808" spans="1:15">
      <c r="A1808" s="4">
        <v>43753.208333333336</v>
      </c>
      <c r="B1808">
        <v>15</v>
      </c>
      <c r="C1808">
        <v>5</v>
      </c>
      <c r="D1808">
        <v>53</v>
      </c>
      <c r="E1808" t="s">
        <v>242</v>
      </c>
      <c r="F1808" t="s">
        <v>215</v>
      </c>
      <c r="G1808" t="s">
        <v>48</v>
      </c>
      <c r="H1808" t="s">
        <v>26</v>
      </c>
      <c r="I1808" t="s">
        <v>17</v>
      </c>
      <c r="J1808" t="s">
        <v>87</v>
      </c>
      <c r="K1808" t="s">
        <v>19</v>
      </c>
      <c r="L1808" t="s">
        <v>36</v>
      </c>
      <c r="M1808" s="20">
        <f>VLOOKUP(Table3[[#This Row],[Condition]],$O$8:$P$28,2)</f>
        <v>21</v>
      </c>
      <c r="N1808" s="10"/>
      <c r="O1808" s="10"/>
    </row>
    <row r="1809" spans="1:15">
      <c r="A1809" s="4">
        <v>43753.25</v>
      </c>
      <c r="B1809">
        <v>15</v>
      </c>
      <c r="C1809">
        <v>6</v>
      </c>
      <c r="D1809">
        <v>53</v>
      </c>
      <c r="E1809" t="s">
        <v>242</v>
      </c>
      <c r="F1809" t="s">
        <v>215</v>
      </c>
      <c r="G1809" t="s">
        <v>33</v>
      </c>
      <c r="H1809" t="s">
        <v>26</v>
      </c>
      <c r="I1809" t="s">
        <v>17</v>
      </c>
      <c r="J1809" t="s">
        <v>196</v>
      </c>
      <c r="K1809" t="s">
        <v>19</v>
      </c>
      <c r="L1809" t="s">
        <v>36</v>
      </c>
      <c r="M1809" s="20">
        <f>VLOOKUP(Table3[[#This Row],[Condition]],$O$8:$P$28,2)</f>
        <v>21</v>
      </c>
      <c r="N1809" s="10"/>
      <c r="O1809" s="10"/>
    </row>
    <row r="1810" spans="1:15">
      <c r="A1810" s="4">
        <v>43753.291666666664</v>
      </c>
      <c r="B1810">
        <v>15</v>
      </c>
      <c r="C1810">
        <v>7</v>
      </c>
      <c r="D1810">
        <v>58</v>
      </c>
      <c r="E1810" t="s">
        <v>230</v>
      </c>
      <c r="F1810" t="s">
        <v>144</v>
      </c>
      <c r="G1810" t="s">
        <v>33</v>
      </c>
      <c r="H1810" t="s">
        <v>41</v>
      </c>
      <c r="I1810" t="s">
        <v>17</v>
      </c>
      <c r="J1810" t="s">
        <v>200</v>
      </c>
      <c r="K1810" t="s">
        <v>19</v>
      </c>
      <c r="L1810" t="s">
        <v>36</v>
      </c>
      <c r="M1810" s="20">
        <f>VLOOKUP(Table3[[#This Row],[Condition]],$O$8:$P$28,2)</f>
        <v>21</v>
      </c>
      <c r="N1810" s="10"/>
      <c r="O1810" s="10"/>
    </row>
    <row r="1811" spans="1:15">
      <c r="A1811" s="4">
        <v>43753.333333333336</v>
      </c>
      <c r="B1811">
        <v>15</v>
      </c>
      <c r="C1811">
        <v>8</v>
      </c>
      <c r="D1811">
        <v>62</v>
      </c>
      <c r="E1811" t="s">
        <v>242</v>
      </c>
      <c r="F1811" t="s">
        <v>47</v>
      </c>
      <c r="G1811" t="s">
        <v>34</v>
      </c>
      <c r="H1811" t="s">
        <v>17</v>
      </c>
      <c r="I1811" t="s">
        <v>17</v>
      </c>
      <c r="J1811" t="s">
        <v>200</v>
      </c>
      <c r="K1811" t="s">
        <v>19</v>
      </c>
      <c r="L1811" t="s">
        <v>36</v>
      </c>
      <c r="M1811" s="20">
        <f>VLOOKUP(Table3[[#This Row],[Condition]],$O$8:$P$28,2)</f>
        <v>21</v>
      </c>
      <c r="N1811" s="10"/>
      <c r="O1811" s="10"/>
    </row>
    <row r="1812" spans="1:15">
      <c r="A1812" s="4">
        <v>43753.375</v>
      </c>
      <c r="B1812">
        <v>15</v>
      </c>
      <c r="C1812">
        <v>9</v>
      </c>
      <c r="D1812">
        <v>65</v>
      </c>
      <c r="E1812" t="s">
        <v>251</v>
      </c>
      <c r="F1812" t="s">
        <v>153</v>
      </c>
      <c r="G1812" t="s">
        <v>48</v>
      </c>
      <c r="H1812" t="s">
        <v>16</v>
      </c>
      <c r="I1812" t="s">
        <v>17</v>
      </c>
      <c r="J1812" t="s">
        <v>197</v>
      </c>
      <c r="K1812" t="s">
        <v>19</v>
      </c>
      <c r="L1812" t="s">
        <v>36</v>
      </c>
      <c r="M1812" s="20">
        <f>VLOOKUP(Table3[[#This Row],[Condition]],$O$8:$P$28,2)</f>
        <v>21</v>
      </c>
      <c r="N1812" s="10"/>
      <c r="O1812" s="10"/>
    </row>
    <row r="1813" spans="1:15">
      <c r="A1813" s="4">
        <v>43753.416666666664</v>
      </c>
      <c r="B1813">
        <v>15</v>
      </c>
      <c r="C1813">
        <v>10</v>
      </c>
      <c r="D1813">
        <v>68</v>
      </c>
      <c r="E1813" t="s">
        <v>233</v>
      </c>
      <c r="F1813" t="s">
        <v>126</v>
      </c>
      <c r="G1813" t="s">
        <v>92</v>
      </c>
      <c r="H1813" t="s">
        <v>41</v>
      </c>
      <c r="I1813" t="s">
        <v>17</v>
      </c>
      <c r="J1813" t="s">
        <v>198</v>
      </c>
      <c r="K1813" t="s">
        <v>19</v>
      </c>
      <c r="L1813" t="s">
        <v>36</v>
      </c>
      <c r="M1813" s="20">
        <f>VLOOKUP(Table3[[#This Row],[Condition]],$O$8:$P$28,2)</f>
        <v>21</v>
      </c>
      <c r="N1813" s="10"/>
      <c r="O1813" s="10"/>
    </row>
    <row r="1814" spans="1:15">
      <c r="A1814" s="4">
        <v>43753.458333333336</v>
      </c>
      <c r="B1814">
        <v>15</v>
      </c>
      <c r="C1814">
        <v>11</v>
      </c>
      <c r="D1814">
        <v>69</v>
      </c>
      <c r="E1814" t="s">
        <v>244</v>
      </c>
      <c r="F1814" t="s">
        <v>121</v>
      </c>
      <c r="G1814" t="s">
        <v>92</v>
      </c>
      <c r="H1814" t="s">
        <v>26</v>
      </c>
      <c r="I1814" t="s">
        <v>17</v>
      </c>
      <c r="J1814" t="s">
        <v>87</v>
      </c>
      <c r="K1814" t="s">
        <v>19</v>
      </c>
      <c r="L1814" t="s">
        <v>36</v>
      </c>
      <c r="M1814" s="20">
        <f>VLOOKUP(Table3[[#This Row],[Condition]],$O$8:$P$28,2)</f>
        <v>21</v>
      </c>
      <c r="N1814" s="10"/>
      <c r="O1814" s="10"/>
    </row>
    <row r="1815" spans="1:15">
      <c r="A1815" s="4">
        <v>43753.5</v>
      </c>
      <c r="B1815">
        <v>15</v>
      </c>
      <c r="C1815">
        <v>12</v>
      </c>
      <c r="D1815">
        <v>71</v>
      </c>
      <c r="E1815" t="s">
        <v>244</v>
      </c>
      <c r="F1815" t="s">
        <v>165</v>
      </c>
      <c r="G1815" t="s">
        <v>57</v>
      </c>
      <c r="H1815" t="s">
        <v>16</v>
      </c>
      <c r="I1815" t="s">
        <v>17</v>
      </c>
      <c r="J1815" t="s">
        <v>90</v>
      </c>
      <c r="K1815" t="s">
        <v>19</v>
      </c>
      <c r="L1815" t="s">
        <v>36</v>
      </c>
      <c r="M1815" s="20">
        <f>VLOOKUP(Table3[[#This Row],[Condition]],$O$8:$P$28,2)</f>
        <v>21</v>
      </c>
      <c r="N1815" s="10"/>
      <c r="O1815" s="10"/>
    </row>
    <row r="1816" spans="1:15">
      <c r="A1816" s="4">
        <v>43753.541666666664</v>
      </c>
      <c r="B1816">
        <v>15</v>
      </c>
      <c r="C1816">
        <v>13</v>
      </c>
      <c r="D1816">
        <v>71</v>
      </c>
      <c r="E1816" t="s">
        <v>244</v>
      </c>
      <c r="F1816" t="s">
        <v>165</v>
      </c>
      <c r="G1816" t="s">
        <v>71</v>
      </c>
      <c r="H1816" t="s">
        <v>41</v>
      </c>
      <c r="I1816" t="s">
        <v>17</v>
      </c>
      <c r="J1816" t="s">
        <v>46</v>
      </c>
      <c r="K1816" t="s">
        <v>19</v>
      </c>
      <c r="L1816" t="s">
        <v>36</v>
      </c>
      <c r="M1816" s="20">
        <f>VLOOKUP(Table3[[#This Row],[Condition]],$O$8:$P$28,2)</f>
        <v>21</v>
      </c>
      <c r="N1816" s="10"/>
      <c r="O1816" s="10"/>
    </row>
    <row r="1817" spans="1:15">
      <c r="A1817" s="4">
        <v>43753.583333333336</v>
      </c>
      <c r="B1817">
        <v>15</v>
      </c>
      <c r="C1817">
        <v>14</v>
      </c>
      <c r="D1817">
        <v>71</v>
      </c>
      <c r="E1817" t="s">
        <v>245</v>
      </c>
      <c r="F1817" t="s">
        <v>124</v>
      </c>
      <c r="G1817" t="s">
        <v>71</v>
      </c>
      <c r="H1817" t="s">
        <v>26</v>
      </c>
      <c r="I1817" t="s">
        <v>17</v>
      </c>
      <c r="J1817" t="s">
        <v>95</v>
      </c>
      <c r="K1817" t="s">
        <v>19</v>
      </c>
      <c r="L1817" t="s">
        <v>36</v>
      </c>
      <c r="M1817" s="20">
        <f>VLOOKUP(Table3[[#This Row],[Condition]],$O$8:$P$28,2)</f>
        <v>21</v>
      </c>
      <c r="N1817" s="10"/>
      <c r="O1817" s="10"/>
    </row>
    <row r="1818" spans="1:15">
      <c r="A1818" s="4">
        <v>43753.625</v>
      </c>
      <c r="B1818">
        <v>15</v>
      </c>
      <c r="C1818">
        <v>15</v>
      </c>
      <c r="D1818">
        <v>72</v>
      </c>
      <c r="E1818" t="s">
        <v>232</v>
      </c>
      <c r="F1818" t="s">
        <v>141</v>
      </c>
      <c r="G1818" t="s">
        <v>68</v>
      </c>
      <c r="H1818" t="s">
        <v>41</v>
      </c>
      <c r="I1818" t="s">
        <v>17</v>
      </c>
      <c r="J1818" t="s">
        <v>22</v>
      </c>
      <c r="K1818" t="s">
        <v>19</v>
      </c>
      <c r="L1818" t="s">
        <v>36</v>
      </c>
      <c r="M1818" s="20">
        <f>VLOOKUP(Table3[[#This Row],[Condition]],$O$8:$P$28,2)</f>
        <v>21</v>
      </c>
      <c r="N1818" s="10"/>
      <c r="O1818" s="10"/>
    </row>
    <row r="1819" spans="1:15">
      <c r="A1819" s="4">
        <v>43753.666666666664</v>
      </c>
      <c r="B1819">
        <v>15</v>
      </c>
      <c r="C1819">
        <v>16</v>
      </c>
      <c r="D1819">
        <v>69</v>
      </c>
      <c r="E1819" t="s">
        <v>232</v>
      </c>
      <c r="F1819" t="s">
        <v>59</v>
      </c>
      <c r="G1819" t="s">
        <v>110</v>
      </c>
      <c r="H1819" t="s">
        <v>45</v>
      </c>
      <c r="I1819" t="s">
        <v>17</v>
      </c>
      <c r="J1819" t="s">
        <v>22</v>
      </c>
      <c r="K1819" t="s">
        <v>19</v>
      </c>
      <c r="L1819" t="s">
        <v>30</v>
      </c>
      <c r="M1819" s="20">
        <f>VLOOKUP(Table3[[#This Row],[Condition]],$O$8:$P$28,2)</f>
        <v>17</v>
      </c>
      <c r="N1819" s="10"/>
      <c r="O1819" s="10"/>
    </row>
    <row r="1820" spans="1:15">
      <c r="A1820" s="4">
        <v>43753.708333333336</v>
      </c>
      <c r="B1820">
        <v>15</v>
      </c>
      <c r="C1820">
        <v>17</v>
      </c>
      <c r="D1820">
        <v>66</v>
      </c>
      <c r="E1820" t="s">
        <v>233</v>
      </c>
      <c r="F1820" t="s">
        <v>56</v>
      </c>
      <c r="G1820" t="s">
        <v>110</v>
      </c>
      <c r="H1820" t="s">
        <v>52</v>
      </c>
      <c r="I1820" t="s">
        <v>17</v>
      </c>
      <c r="J1820" t="s">
        <v>22</v>
      </c>
      <c r="K1820" t="s">
        <v>19</v>
      </c>
      <c r="L1820" t="s">
        <v>30</v>
      </c>
      <c r="M1820" s="20">
        <f>VLOOKUP(Table3[[#This Row],[Condition]],$O$8:$P$28,2)</f>
        <v>17</v>
      </c>
      <c r="N1820" s="10"/>
      <c r="O1820" s="10"/>
    </row>
    <row r="1821" spans="1:15">
      <c r="A1821" s="4">
        <v>43753.75</v>
      </c>
      <c r="B1821">
        <v>15</v>
      </c>
      <c r="C1821">
        <v>18</v>
      </c>
      <c r="D1821">
        <v>64</v>
      </c>
      <c r="E1821" t="s">
        <v>232</v>
      </c>
      <c r="F1821" t="s">
        <v>169</v>
      </c>
      <c r="G1821" t="s">
        <v>110</v>
      </c>
      <c r="H1821" t="s">
        <v>62</v>
      </c>
      <c r="I1821" t="s">
        <v>17</v>
      </c>
      <c r="J1821" t="s">
        <v>22</v>
      </c>
      <c r="K1821" t="s">
        <v>19</v>
      </c>
      <c r="L1821" t="s">
        <v>30</v>
      </c>
      <c r="M1821" s="20">
        <f>VLOOKUP(Table3[[#This Row],[Condition]],$O$8:$P$28,2)</f>
        <v>17</v>
      </c>
      <c r="N1821" s="10"/>
      <c r="O1821" s="10"/>
    </row>
    <row r="1822" spans="1:15">
      <c r="A1822" s="4">
        <v>43753.791666666664</v>
      </c>
      <c r="B1822">
        <v>15</v>
      </c>
      <c r="C1822">
        <v>19</v>
      </c>
      <c r="D1822">
        <v>62</v>
      </c>
      <c r="E1822" t="s">
        <v>232</v>
      </c>
      <c r="F1822" t="s">
        <v>66</v>
      </c>
      <c r="G1822" t="s">
        <v>68</v>
      </c>
      <c r="H1822" t="s">
        <v>16</v>
      </c>
      <c r="I1822" t="s">
        <v>17</v>
      </c>
      <c r="J1822" t="s">
        <v>100</v>
      </c>
      <c r="K1822" t="s">
        <v>19</v>
      </c>
      <c r="L1822" t="s">
        <v>36</v>
      </c>
      <c r="M1822" s="20">
        <f>VLOOKUP(Table3[[#This Row],[Condition]],$O$8:$P$28,2)</f>
        <v>21</v>
      </c>
      <c r="N1822" s="10"/>
      <c r="O1822" s="10"/>
    </row>
    <row r="1823" spans="1:15">
      <c r="A1823" s="4">
        <v>43753.833333333336</v>
      </c>
      <c r="B1823">
        <v>15</v>
      </c>
      <c r="C1823">
        <v>20</v>
      </c>
      <c r="D1823">
        <v>63</v>
      </c>
      <c r="E1823" t="s">
        <v>231</v>
      </c>
      <c r="F1823" t="s">
        <v>47</v>
      </c>
      <c r="G1823" t="s">
        <v>68</v>
      </c>
      <c r="H1823" t="s">
        <v>45</v>
      </c>
      <c r="I1823" t="s">
        <v>17</v>
      </c>
      <c r="J1823" t="s">
        <v>100</v>
      </c>
      <c r="K1823" t="s">
        <v>19</v>
      </c>
      <c r="L1823" t="s">
        <v>20</v>
      </c>
      <c r="M1823" s="20">
        <f>VLOOKUP(Table3[[#This Row],[Condition]],$O$8:$P$28,2)</f>
        <v>13</v>
      </c>
      <c r="N1823" s="10"/>
      <c r="O1823" s="10"/>
    </row>
    <row r="1824" spans="1:15">
      <c r="A1824" s="4">
        <v>43753.875</v>
      </c>
      <c r="B1824">
        <v>15</v>
      </c>
      <c r="C1824">
        <v>21</v>
      </c>
      <c r="D1824">
        <v>61</v>
      </c>
      <c r="E1824" t="s">
        <v>229</v>
      </c>
      <c r="F1824" t="s">
        <v>97</v>
      </c>
      <c r="G1824" t="s">
        <v>75</v>
      </c>
      <c r="H1824" t="s">
        <v>45</v>
      </c>
      <c r="I1824" t="s">
        <v>17</v>
      </c>
      <c r="J1824" t="s">
        <v>100</v>
      </c>
      <c r="K1824" t="s">
        <v>19</v>
      </c>
      <c r="L1824" t="s">
        <v>20</v>
      </c>
      <c r="M1824" s="20">
        <f>VLOOKUP(Table3[[#This Row],[Condition]],$O$8:$P$28,2)</f>
        <v>13</v>
      </c>
      <c r="N1824" s="10"/>
      <c r="O1824" s="10"/>
    </row>
    <row r="1825" spans="1:15">
      <c r="A1825" s="4">
        <v>43753.916666666664</v>
      </c>
      <c r="B1825">
        <v>15</v>
      </c>
      <c r="C1825">
        <v>22</v>
      </c>
      <c r="D1825">
        <v>60</v>
      </c>
      <c r="E1825" t="s">
        <v>178</v>
      </c>
      <c r="F1825" t="s">
        <v>184</v>
      </c>
      <c r="G1825" t="s">
        <v>75</v>
      </c>
      <c r="H1825" t="s">
        <v>49</v>
      </c>
      <c r="I1825" t="s">
        <v>17</v>
      </c>
      <c r="J1825" t="s">
        <v>102</v>
      </c>
      <c r="K1825" t="s">
        <v>19</v>
      </c>
      <c r="L1825" t="s">
        <v>23</v>
      </c>
      <c r="M1825" s="20">
        <f>VLOOKUP(Table3[[#This Row],[Condition]],$O$8:$P$28,2)</f>
        <v>11</v>
      </c>
      <c r="N1825" s="10"/>
      <c r="O1825" s="10"/>
    </row>
    <row r="1826" spans="1:15">
      <c r="A1826" s="4">
        <v>43753.958333333336</v>
      </c>
      <c r="B1826">
        <v>15</v>
      </c>
      <c r="C1826">
        <v>23</v>
      </c>
      <c r="D1826">
        <v>59</v>
      </c>
      <c r="E1826" t="s">
        <v>177</v>
      </c>
      <c r="F1826" t="s">
        <v>160</v>
      </c>
      <c r="G1826" t="s">
        <v>29</v>
      </c>
      <c r="H1826" t="s">
        <v>41</v>
      </c>
      <c r="I1826" t="s">
        <v>17</v>
      </c>
      <c r="J1826" t="s">
        <v>103</v>
      </c>
      <c r="K1826" t="s">
        <v>19</v>
      </c>
      <c r="L1826" t="s">
        <v>36</v>
      </c>
      <c r="M1826" s="20">
        <f>VLOOKUP(Table3[[#This Row],[Condition]],$O$8:$P$28,2)</f>
        <v>21</v>
      </c>
      <c r="N1826" s="10"/>
      <c r="O1826" s="10"/>
    </row>
    <row r="1827" spans="1:15">
      <c r="A1827" s="4">
        <v>43754</v>
      </c>
      <c r="B1827">
        <v>16</v>
      </c>
      <c r="C1827">
        <v>0</v>
      </c>
      <c r="D1827">
        <v>59</v>
      </c>
      <c r="E1827" t="s">
        <v>171</v>
      </c>
      <c r="F1827" t="s">
        <v>190</v>
      </c>
      <c r="G1827" t="s">
        <v>110</v>
      </c>
      <c r="H1827" t="s">
        <v>26</v>
      </c>
      <c r="I1827" t="s">
        <v>17</v>
      </c>
      <c r="J1827" t="s">
        <v>128</v>
      </c>
      <c r="K1827" t="s">
        <v>19</v>
      </c>
      <c r="L1827" t="s">
        <v>20</v>
      </c>
      <c r="M1827" s="20">
        <f>VLOOKUP(Table3[[#This Row],[Condition]],$O$8:$P$28,2)</f>
        <v>13</v>
      </c>
      <c r="N1827" s="10"/>
      <c r="O1827" s="10"/>
    </row>
    <row r="1828" spans="1:15">
      <c r="A1828" s="4">
        <v>43754.041666666664</v>
      </c>
      <c r="B1828">
        <v>16</v>
      </c>
      <c r="C1828">
        <v>1</v>
      </c>
      <c r="D1828">
        <v>61</v>
      </c>
      <c r="E1828" t="s">
        <v>164</v>
      </c>
      <c r="F1828" t="s">
        <v>190</v>
      </c>
      <c r="G1828" t="s">
        <v>75</v>
      </c>
      <c r="H1828" t="s">
        <v>62</v>
      </c>
      <c r="I1828" t="s">
        <v>17</v>
      </c>
      <c r="J1828" t="s">
        <v>180</v>
      </c>
      <c r="K1828" t="s">
        <v>19</v>
      </c>
      <c r="L1828" t="s">
        <v>23</v>
      </c>
      <c r="M1828" s="20">
        <f>VLOOKUP(Table3[[#This Row],[Condition]],$O$8:$P$28,2)</f>
        <v>11</v>
      </c>
      <c r="N1828" s="10"/>
      <c r="O1828" s="10"/>
    </row>
    <row r="1829" spans="1:15">
      <c r="A1829" s="4">
        <v>43754.083333333336</v>
      </c>
      <c r="B1829">
        <v>16</v>
      </c>
      <c r="C1829">
        <v>2</v>
      </c>
      <c r="D1829">
        <v>60</v>
      </c>
      <c r="E1829" t="s">
        <v>174</v>
      </c>
      <c r="F1829" t="s">
        <v>259</v>
      </c>
      <c r="G1829" t="s">
        <v>57</v>
      </c>
      <c r="H1829" t="s">
        <v>26</v>
      </c>
      <c r="I1829" t="s">
        <v>17</v>
      </c>
      <c r="J1829" t="s">
        <v>113</v>
      </c>
      <c r="K1829" t="s">
        <v>19</v>
      </c>
      <c r="L1829" t="s">
        <v>23</v>
      </c>
      <c r="M1829" s="20">
        <f>VLOOKUP(Table3[[#This Row],[Condition]],$O$8:$P$28,2)</f>
        <v>11</v>
      </c>
      <c r="N1829" s="10"/>
      <c r="O1829" s="10"/>
    </row>
    <row r="1830" spans="1:15">
      <c r="A1830" s="4">
        <v>43754.125</v>
      </c>
      <c r="B1830">
        <v>16</v>
      </c>
      <c r="C1830">
        <v>3</v>
      </c>
      <c r="D1830">
        <v>60</v>
      </c>
      <c r="E1830" t="s">
        <v>127</v>
      </c>
      <c r="F1830" t="s">
        <v>261</v>
      </c>
      <c r="G1830" t="s">
        <v>110</v>
      </c>
      <c r="H1830" t="s">
        <v>26</v>
      </c>
      <c r="I1830" t="s">
        <v>17</v>
      </c>
      <c r="J1830" t="s">
        <v>108</v>
      </c>
      <c r="K1830" t="s">
        <v>19</v>
      </c>
      <c r="L1830" t="s">
        <v>23</v>
      </c>
      <c r="M1830" s="20">
        <f>VLOOKUP(Table3[[#This Row],[Condition]],$O$8:$P$28,2)</f>
        <v>11</v>
      </c>
      <c r="N1830" s="10"/>
      <c r="O1830" s="10"/>
    </row>
    <row r="1831" spans="1:15">
      <c r="A1831" s="4">
        <v>43754.166666666664</v>
      </c>
      <c r="B1831">
        <v>16</v>
      </c>
      <c r="C1831">
        <v>4</v>
      </c>
      <c r="D1831">
        <v>61</v>
      </c>
      <c r="E1831" t="s">
        <v>120</v>
      </c>
      <c r="F1831" t="s">
        <v>261</v>
      </c>
      <c r="G1831" t="s">
        <v>75</v>
      </c>
      <c r="H1831" t="s">
        <v>26</v>
      </c>
      <c r="I1831" t="s">
        <v>17</v>
      </c>
      <c r="J1831" t="s">
        <v>122</v>
      </c>
      <c r="K1831" t="s">
        <v>19</v>
      </c>
      <c r="L1831" t="s">
        <v>23</v>
      </c>
      <c r="M1831" s="20">
        <f>VLOOKUP(Table3[[#This Row],[Condition]],$O$8:$P$28,2)</f>
        <v>11</v>
      </c>
      <c r="N1831" s="10"/>
      <c r="O1831" s="10"/>
    </row>
    <row r="1832" spans="1:15">
      <c r="A1832" s="4">
        <v>43754.208333333336</v>
      </c>
      <c r="B1832">
        <v>16</v>
      </c>
      <c r="C1832">
        <v>5</v>
      </c>
      <c r="D1832">
        <v>62</v>
      </c>
      <c r="E1832" t="s">
        <v>120</v>
      </c>
      <c r="F1832" t="s">
        <v>188</v>
      </c>
      <c r="G1832" t="s">
        <v>75</v>
      </c>
      <c r="H1832" t="s">
        <v>16</v>
      </c>
      <c r="I1832" t="s">
        <v>17</v>
      </c>
      <c r="J1832" t="s">
        <v>135</v>
      </c>
      <c r="K1832" t="s">
        <v>19</v>
      </c>
      <c r="L1832" t="s">
        <v>23</v>
      </c>
      <c r="M1832" s="20">
        <f>VLOOKUP(Table3[[#This Row],[Condition]],$O$8:$P$28,2)</f>
        <v>11</v>
      </c>
      <c r="N1832" s="10"/>
      <c r="O1832" s="10"/>
    </row>
    <row r="1833" spans="1:15">
      <c r="A1833" s="4">
        <v>43754.25</v>
      </c>
      <c r="B1833">
        <v>16</v>
      </c>
      <c r="C1833">
        <v>6</v>
      </c>
      <c r="D1833">
        <v>62</v>
      </c>
      <c r="E1833" t="s">
        <v>123</v>
      </c>
      <c r="F1833" t="s">
        <v>261</v>
      </c>
      <c r="G1833" t="s">
        <v>75</v>
      </c>
      <c r="H1833" t="s">
        <v>49</v>
      </c>
      <c r="I1833" t="s">
        <v>17</v>
      </c>
      <c r="J1833" t="s">
        <v>179</v>
      </c>
      <c r="K1833" t="s">
        <v>19</v>
      </c>
      <c r="L1833" t="s">
        <v>23</v>
      </c>
      <c r="M1833" s="20">
        <f>VLOOKUP(Table3[[#This Row],[Condition]],$O$8:$P$28,2)</f>
        <v>11</v>
      </c>
      <c r="N1833" s="10"/>
      <c r="O1833" s="10"/>
    </row>
    <row r="1834" spans="1:15">
      <c r="A1834" s="4">
        <v>43754.291666666664</v>
      </c>
      <c r="B1834">
        <v>16</v>
      </c>
      <c r="C1834">
        <v>7</v>
      </c>
      <c r="D1834">
        <v>63</v>
      </c>
      <c r="E1834" t="s">
        <v>168</v>
      </c>
      <c r="F1834" t="s">
        <v>261</v>
      </c>
      <c r="G1834" t="s">
        <v>68</v>
      </c>
      <c r="H1834" t="s">
        <v>45</v>
      </c>
      <c r="I1834" t="s">
        <v>17</v>
      </c>
      <c r="J1834" t="s">
        <v>148</v>
      </c>
      <c r="K1834" t="s">
        <v>19</v>
      </c>
      <c r="L1834" t="s">
        <v>23</v>
      </c>
      <c r="M1834" s="20">
        <f>VLOOKUP(Table3[[#This Row],[Condition]],$O$8:$P$28,2)</f>
        <v>11</v>
      </c>
      <c r="N1834" s="10"/>
      <c r="O1834" s="10"/>
    </row>
    <row r="1835" spans="1:15">
      <c r="A1835" s="4">
        <v>43754.333333333336</v>
      </c>
      <c r="B1835">
        <v>16</v>
      </c>
      <c r="C1835">
        <v>8</v>
      </c>
      <c r="D1835">
        <v>64</v>
      </c>
      <c r="E1835" t="s">
        <v>168</v>
      </c>
      <c r="F1835" t="s">
        <v>188</v>
      </c>
      <c r="G1835" t="s">
        <v>75</v>
      </c>
      <c r="H1835" t="s">
        <v>45</v>
      </c>
      <c r="I1835" t="s">
        <v>17</v>
      </c>
      <c r="J1835" t="s">
        <v>142</v>
      </c>
      <c r="K1835" t="s">
        <v>19</v>
      </c>
      <c r="L1835" t="s">
        <v>23</v>
      </c>
      <c r="M1835" s="20">
        <f>VLOOKUP(Table3[[#This Row],[Condition]],$O$8:$P$28,2)</f>
        <v>11</v>
      </c>
      <c r="N1835" s="10"/>
      <c r="O1835" s="10"/>
    </row>
    <row r="1836" spans="1:15">
      <c r="A1836" s="4">
        <v>43754.375</v>
      </c>
      <c r="B1836">
        <v>16</v>
      </c>
      <c r="C1836">
        <v>9</v>
      </c>
      <c r="D1836">
        <v>65</v>
      </c>
      <c r="E1836" t="s">
        <v>140</v>
      </c>
      <c r="F1836" t="s">
        <v>188</v>
      </c>
      <c r="G1836" t="s">
        <v>68</v>
      </c>
      <c r="H1836" t="s">
        <v>45</v>
      </c>
      <c r="I1836" t="s">
        <v>17</v>
      </c>
      <c r="J1836" t="s">
        <v>163</v>
      </c>
      <c r="K1836" t="s">
        <v>19</v>
      </c>
      <c r="L1836" t="s">
        <v>84</v>
      </c>
      <c r="M1836" s="20">
        <f>VLOOKUP(Table3[[#This Row],[Condition]],$O$8:$P$28,2)</f>
        <v>8</v>
      </c>
      <c r="N1836" s="10"/>
      <c r="O1836" s="10"/>
    </row>
    <row r="1837" spans="1:15">
      <c r="A1837" s="4">
        <v>43754.416666666664</v>
      </c>
      <c r="B1837">
        <v>16</v>
      </c>
      <c r="C1837">
        <v>10</v>
      </c>
      <c r="D1837">
        <v>64</v>
      </c>
      <c r="E1837" t="s">
        <v>140</v>
      </c>
      <c r="F1837" t="s">
        <v>261</v>
      </c>
      <c r="G1837" t="s">
        <v>75</v>
      </c>
      <c r="H1837" t="s">
        <v>49</v>
      </c>
      <c r="I1837" t="s">
        <v>17</v>
      </c>
      <c r="J1837" t="s">
        <v>163</v>
      </c>
      <c r="K1837" t="s">
        <v>19</v>
      </c>
      <c r="L1837" t="s">
        <v>262</v>
      </c>
      <c r="M1837" s="20">
        <f>VLOOKUP(Table3[[#This Row],[Condition]],$O$8:$P$28,2)</f>
        <v>5</v>
      </c>
      <c r="N1837" s="10"/>
      <c r="O1837" s="10"/>
    </row>
    <row r="1838" spans="1:15">
      <c r="A1838" s="4">
        <v>43754.458333333336</v>
      </c>
      <c r="B1838">
        <v>16</v>
      </c>
      <c r="C1838">
        <v>11</v>
      </c>
      <c r="D1838">
        <v>62</v>
      </c>
      <c r="E1838" t="s">
        <v>123</v>
      </c>
      <c r="F1838" t="s">
        <v>261</v>
      </c>
      <c r="G1838" t="s">
        <v>39</v>
      </c>
      <c r="H1838" t="s">
        <v>52</v>
      </c>
      <c r="I1838" t="s">
        <v>17</v>
      </c>
      <c r="J1838" t="s">
        <v>263</v>
      </c>
      <c r="K1838" t="s">
        <v>185</v>
      </c>
      <c r="L1838" t="s">
        <v>193</v>
      </c>
      <c r="M1838" s="20">
        <f>VLOOKUP(Table3[[#This Row],[Condition]],$O$8:$P$28,2)</f>
        <v>1</v>
      </c>
      <c r="N1838" s="10"/>
      <c r="O1838" s="10"/>
    </row>
    <row r="1839" spans="1:15">
      <c r="A1839" s="4">
        <v>43754.5</v>
      </c>
      <c r="B1839">
        <v>16</v>
      </c>
      <c r="C1839">
        <v>12</v>
      </c>
      <c r="D1839">
        <v>59</v>
      </c>
      <c r="E1839" t="s">
        <v>164</v>
      </c>
      <c r="F1839" t="s">
        <v>261</v>
      </c>
      <c r="G1839" t="s">
        <v>115</v>
      </c>
      <c r="H1839" t="s">
        <v>45</v>
      </c>
      <c r="I1839" t="s">
        <v>17</v>
      </c>
      <c r="J1839" t="s">
        <v>264</v>
      </c>
      <c r="K1839" t="s">
        <v>265</v>
      </c>
      <c r="L1839" t="s">
        <v>193</v>
      </c>
      <c r="M1839" s="20">
        <f>VLOOKUP(Table3[[#This Row],[Condition]],$O$8:$P$28,2)</f>
        <v>1</v>
      </c>
      <c r="N1839" s="10"/>
      <c r="O1839" s="10"/>
    </row>
    <row r="1840" spans="1:15">
      <c r="A1840" s="4">
        <v>43754.541666666664</v>
      </c>
      <c r="B1840">
        <v>16</v>
      </c>
      <c r="C1840">
        <v>13</v>
      </c>
      <c r="D1840">
        <v>59</v>
      </c>
      <c r="E1840" t="s">
        <v>127</v>
      </c>
      <c r="F1840" t="s">
        <v>266</v>
      </c>
      <c r="G1840" t="s">
        <v>39</v>
      </c>
      <c r="H1840" t="s">
        <v>52</v>
      </c>
      <c r="I1840" t="s">
        <v>17</v>
      </c>
      <c r="J1840" t="s">
        <v>267</v>
      </c>
      <c r="K1840" t="s">
        <v>185</v>
      </c>
      <c r="L1840" t="s">
        <v>262</v>
      </c>
      <c r="M1840" s="20">
        <f>VLOOKUP(Table3[[#This Row],[Condition]],$O$8:$P$28,2)</f>
        <v>5</v>
      </c>
      <c r="N1840" s="10"/>
      <c r="O1840" s="10"/>
    </row>
    <row r="1841" spans="1:15">
      <c r="A1841" s="4">
        <v>43754.583333333336</v>
      </c>
      <c r="B1841">
        <v>16</v>
      </c>
      <c r="C1841">
        <v>14</v>
      </c>
      <c r="D1841">
        <v>60</v>
      </c>
      <c r="E1841" t="s">
        <v>127</v>
      </c>
      <c r="F1841" t="s">
        <v>261</v>
      </c>
      <c r="G1841" t="s">
        <v>115</v>
      </c>
      <c r="H1841" t="s">
        <v>49</v>
      </c>
      <c r="I1841" t="s">
        <v>17</v>
      </c>
      <c r="J1841" t="s">
        <v>268</v>
      </c>
      <c r="K1841" t="s">
        <v>19</v>
      </c>
      <c r="L1841" t="s">
        <v>84</v>
      </c>
      <c r="M1841" s="20">
        <f>VLOOKUP(Table3[[#This Row],[Condition]],$O$8:$P$28,2)</f>
        <v>8</v>
      </c>
      <c r="N1841" s="10"/>
      <c r="O1841" s="10"/>
    </row>
    <row r="1842" spans="1:15">
      <c r="A1842" s="4">
        <v>43754.625</v>
      </c>
      <c r="B1842">
        <v>16</v>
      </c>
      <c r="C1842">
        <v>15</v>
      </c>
      <c r="D1842">
        <v>61</v>
      </c>
      <c r="E1842" t="s">
        <v>127</v>
      </c>
      <c r="F1842" t="s">
        <v>188</v>
      </c>
      <c r="G1842" t="s">
        <v>117</v>
      </c>
      <c r="H1842" t="s">
        <v>45</v>
      </c>
      <c r="I1842" t="s">
        <v>131</v>
      </c>
      <c r="J1842" t="s">
        <v>269</v>
      </c>
      <c r="K1842" t="s">
        <v>19</v>
      </c>
      <c r="L1842" t="s">
        <v>84</v>
      </c>
      <c r="M1842" s="20">
        <f>VLOOKUP(Table3[[#This Row],[Condition]],$O$8:$P$28,2)</f>
        <v>8</v>
      </c>
      <c r="N1842" s="10"/>
      <c r="O1842" s="10"/>
    </row>
    <row r="1843" spans="1:15">
      <c r="A1843" s="4">
        <v>43754.666666666664</v>
      </c>
      <c r="B1843">
        <v>16</v>
      </c>
      <c r="C1843">
        <v>16</v>
      </c>
      <c r="D1843">
        <v>59</v>
      </c>
      <c r="E1843" t="s">
        <v>177</v>
      </c>
      <c r="F1843" t="s">
        <v>160</v>
      </c>
      <c r="G1843" t="s">
        <v>115</v>
      </c>
      <c r="H1843" t="s">
        <v>131</v>
      </c>
      <c r="I1843" t="s">
        <v>205</v>
      </c>
      <c r="J1843" t="s">
        <v>268</v>
      </c>
      <c r="K1843" t="s">
        <v>19</v>
      </c>
      <c r="L1843" t="s">
        <v>20</v>
      </c>
      <c r="M1843" s="20">
        <f>VLOOKUP(Table3[[#This Row],[Condition]],$O$8:$P$28,2)</f>
        <v>13</v>
      </c>
      <c r="N1843" s="10"/>
      <c r="O1843" s="10"/>
    </row>
    <row r="1844" spans="1:15">
      <c r="A1844" s="4">
        <v>43754.708333333336</v>
      </c>
      <c r="B1844">
        <v>16</v>
      </c>
      <c r="C1844">
        <v>17</v>
      </c>
      <c r="D1844">
        <v>57</v>
      </c>
      <c r="E1844" t="s">
        <v>251</v>
      </c>
      <c r="F1844" t="s">
        <v>67</v>
      </c>
      <c r="G1844" t="s">
        <v>117</v>
      </c>
      <c r="H1844" t="s">
        <v>131</v>
      </c>
      <c r="I1844" t="s">
        <v>270</v>
      </c>
      <c r="J1844" t="s">
        <v>271</v>
      </c>
      <c r="K1844" t="s">
        <v>19</v>
      </c>
      <c r="L1844" t="s">
        <v>30</v>
      </c>
      <c r="M1844" s="20">
        <f>VLOOKUP(Table3[[#This Row],[Condition]],$O$8:$P$28,2)</f>
        <v>17</v>
      </c>
      <c r="N1844" s="10"/>
      <c r="O1844" s="10"/>
    </row>
    <row r="1845" spans="1:15">
      <c r="A1845" s="4">
        <v>43754.75</v>
      </c>
      <c r="B1845">
        <v>16</v>
      </c>
      <c r="C1845">
        <v>18</v>
      </c>
      <c r="D1845">
        <v>56</v>
      </c>
      <c r="E1845" t="s">
        <v>233</v>
      </c>
      <c r="F1845" t="s">
        <v>67</v>
      </c>
      <c r="G1845" t="s">
        <v>39</v>
      </c>
      <c r="H1845" t="s">
        <v>151</v>
      </c>
      <c r="I1845" t="s">
        <v>214</v>
      </c>
      <c r="J1845" t="s">
        <v>271</v>
      </c>
      <c r="K1845" t="s">
        <v>19</v>
      </c>
      <c r="L1845" t="s">
        <v>36</v>
      </c>
      <c r="M1845" s="20">
        <f>VLOOKUP(Table3[[#This Row],[Condition]],$O$8:$P$28,2)</f>
        <v>21</v>
      </c>
      <c r="N1845" s="10"/>
      <c r="O1845" s="10"/>
    </row>
    <row r="1846" spans="1:15">
      <c r="A1846" s="4">
        <v>43754.791666666664</v>
      </c>
      <c r="B1846">
        <v>16</v>
      </c>
      <c r="C1846">
        <v>19</v>
      </c>
      <c r="D1846">
        <v>56</v>
      </c>
      <c r="E1846" t="s">
        <v>240</v>
      </c>
      <c r="F1846" t="s">
        <v>43</v>
      </c>
      <c r="G1846" t="s">
        <v>117</v>
      </c>
      <c r="H1846" t="s">
        <v>170</v>
      </c>
      <c r="I1846" t="s">
        <v>156</v>
      </c>
      <c r="J1846" t="s">
        <v>272</v>
      </c>
      <c r="K1846" t="s">
        <v>19</v>
      </c>
      <c r="L1846" t="s">
        <v>243</v>
      </c>
      <c r="M1846" s="20">
        <f>VLOOKUP(Table3[[#This Row],[Condition]],$O$8:$P$28,2)</f>
        <v>20</v>
      </c>
      <c r="N1846" s="10"/>
      <c r="O1846" s="10"/>
    </row>
    <row r="1847" spans="1:15">
      <c r="A1847" s="4">
        <v>43754.833333333336</v>
      </c>
      <c r="B1847">
        <v>16</v>
      </c>
      <c r="C1847">
        <v>20</v>
      </c>
      <c r="D1847">
        <v>55</v>
      </c>
      <c r="E1847" t="s">
        <v>246</v>
      </c>
      <c r="F1847" t="s">
        <v>96</v>
      </c>
      <c r="G1847" t="s">
        <v>115</v>
      </c>
      <c r="H1847" t="s">
        <v>147</v>
      </c>
      <c r="I1847" t="s">
        <v>156</v>
      </c>
      <c r="J1847" t="s">
        <v>267</v>
      </c>
      <c r="K1847" t="s">
        <v>19</v>
      </c>
      <c r="L1847" t="s">
        <v>36</v>
      </c>
      <c r="M1847" s="20">
        <f>VLOOKUP(Table3[[#This Row],[Condition]],$O$8:$P$28,2)</f>
        <v>21</v>
      </c>
      <c r="N1847" s="10"/>
      <c r="O1847" s="10"/>
    </row>
    <row r="1848" spans="1:15">
      <c r="A1848" s="4">
        <v>43754.875</v>
      </c>
      <c r="B1848">
        <v>16</v>
      </c>
      <c r="C1848">
        <v>21</v>
      </c>
      <c r="D1848">
        <v>54</v>
      </c>
      <c r="E1848" t="s">
        <v>258</v>
      </c>
      <c r="F1848" t="s">
        <v>96</v>
      </c>
      <c r="G1848" t="s">
        <v>39</v>
      </c>
      <c r="H1848" t="s">
        <v>94</v>
      </c>
      <c r="I1848" t="s">
        <v>70</v>
      </c>
      <c r="J1848" t="s">
        <v>267</v>
      </c>
      <c r="K1848" t="s">
        <v>19</v>
      </c>
      <c r="L1848" t="s">
        <v>36</v>
      </c>
      <c r="M1848" s="20">
        <f>VLOOKUP(Table3[[#This Row],[Condition]],$O$8:$P$28,2)</f>
        <v>21</v>
      </c>
      <c r="N1848" s="10"/>
      <c r="O1848" s="10"/>
    </row>
    <row r="1849" spans="1:15">
      <c r="A1849" s="4">
        <v>43754.916666666664</v>
      </c>
      <c r="B1849">
        <v>16</v>
      </c>
      <c r="C1849">
        <v>22</v>
      </c>
      <c r="D1849">
        <v>52</v>
      </c>
      <c r="E1849" t="s">
        <v>258</v>
      </c>
      <c r="F1849" t="s">
        <v>109</v>
      </c>
      <c r="G1849" t="s">
        <v>21</v>
      </c>
      <c r="H1849" t="s">
        <v>62</v>
      </c>
      <c r="I1849" t="s">
        <v>17</v>
      </c>
      <c r="J1849" t="s">
        <v>267</v>
      </c>
      <c r="K1849" t="s">
        <v>19</v>
      </c>
      <c r="L1849" t="s">
        <v>36</v>
      </c>
      <c r="M1849" s="20">
        <f>VLOOKUP(Table3[[#This Row],[Condition]],$O$8:$P$28,2)</f>
        <v>21</v>
      </c>
      <c r="N1849" s="10"/>
      <c r="O1849" s="10"/>
    </row>
    <row r="1850" spans="1:15">
      <c r="A1850" s="4">
        <v>43754.958333333336</v>
      </c>
      <c r="B1850">
        <v>16</v>
      </c>
      <c r="C1850">
        <v>23</v>
      </c>
      <c r="D1850">
        <v>52</v>
      </c>
      <c r="E1850" t="s">
        <v>258</v>
      </c>
      <c r="F1850" t="s">
        <v>109</v>
      </c>
      <c r="G1850" t="s">
        <v>39</v>
      </c>
      <c r="H1850" t="s">
        <v>49</v>
      </c>
      <c r="I1850" t="s">
        <v>17</v>
      </c>
      <c r="J1850" t="s">
        <v>273</v>
      </c>
      <c r="K1850" t="s">
        <v>19</v>
      </c>
      <c r="L1850" t="s">
        <v>36</v>
      </c>
      <c r="M1850" s="20">
        <f>VLOOKUP(Table3[[#This Row],[Condition]],$O$8:$P$28,2)</f>
        <v>21</v>
      </c>
      <c r="N1850" s="10"/>
      <c r="O1850" s="10"/>
    </row>
    <row r="1851" spans="1:15">
      <c r="A1851" s="4">
        <v>43755</v>
      </c>
      <c r="B1851">
        <v>17</v>
      </c>
      <c r="C1851">
        <v>0</v>
      </c>
      <c r="D1851">
        <v>50</v>
      </c>
      <c r="E1851" t="s">
        <v>258</v>
      </c>
      <c r="F1851" t="s">
        <v>112</v>
      </c>
      <c r="G1851" t="s">
        <v>15</v>
      </c>
      <c r="H1851" t="s">
        <v>16</v>
      </c>
      <c r="I1851" t="s">
        <v>17</v>
      </c>
      <c r="J1851" t="s">
        <v>267</v>
      </c>
      <c r="K1851" t="s">
        <v>19</v>
      </c>
      <c r="L1851" t="s">
        <v>30</v>
      </c>
      <c r="M1851" s="20">
        <f>VLOOKUP(Table3[[#This Row],[Condition]],$O$8:$P$28,2)</f>
        <v>17</v>
      </c>
      <c r="N1851" s="10"/>
      <c r="O1851" s="10"/>
    </row>
    <row r="1852" spans="1:15">
      <c r="A1852" s="4">
        <v>43755.041666666664</v>
      </c>
      <c r="B1852">
        <v>17</v>
      </c>
      <c r="C1852">
        <v>1</v>
      </c>
      <c r="D1852">
        <v>53</v>
      </c>
      <c r="E1852" t="s">
        <v>246</v>
      </c>
      <c r="F1852" t="s">
        <v>109</v>
      </c>
      <c r="G1852" t="s">
        <v>39</v>
      </c>
      <c r="H1852" t="s">
        <v>65</v>
      </c>
      <c r="I1852" t="s">
        <v>17</v>
      </c>
      <c r="J1852" t="s">
        <v>274</v>
      </c>
      <c r="K1852" t="s">
        <v>19</v>
      </c>
      <c r="L1852" t="s">
        <v>23</v>
      </c>
      <c r="M1852" s="20">
        <f>VLOOKUP(Table3[[#This Row],[Condition]],$O$8:$P$28,2)</f>
        <v>11</v>
      </c>
      <c r="N1852" s="10"/>
      <c r="O1852" s="10"/>
    </row>
    <row r="1853" spans="1:15">
      <c r="A1853" s="4">
        <v>43755.083333333336</v>
      </c>
      <c r="B1853">
        <v>17</v>
      </c>
      <c r="C1853">
        <v>2</v>
      </c>
      <c r="D1853">
        <v>53</v>
      </c>
      <c r="E1853" t="s">
        <v>246</v>
      </c>
      <c r="F1853" t="s">
        <v>109</v>
      </c>
      <c r="G1853" t="s">
        <v>15</v>
      </c>
      <c r="H1853" t="s">
        <v>49</v>
      </c>
      <c r="I1853" t="s">
        <v>17</v>
      </c>
      <c r="J1853" t="s">
        <v>275</v>
      </c>
      <c r="K1853" t="s">
        <v>19</v>
      </c>
      <c r="L1853" t="s">
        <v>23</v>
      </c>
      <c r="M1853" s="20">
        <f>VLOOKUP(Table3[[#This Row],[Condition]],$O$8:$P$28,2)</f>
        <v>11</v>
      </c>
      <c r="N1853" s="10"/>
      <c r="O1853" s="10"/>
    </row>
    <row r="1854" spans="1:15">
      <c r="A1854" s="4">
        <v>43755.125</v>
      </c>
      <c r="B1854">
        <v>17</v>
      </c>
      <c r="C1854">
        <v>3</v>
      </c>
      <c r="D1854">
        <v>55</v>
      </c>
      <c r="E1854" t="s">
        <v>258</v>
      </c>
      <c r="F1854" t="s">
        <v>66</v>
      </c>
      <c r="G1854" t="s">
        <v>39</v>
      </c>
      <c r="H1854" t="s">
        <v>145</v>
      </c>
      <c r="I1854" t="s">
        <v>70</v>
      </c>
      <c r="J1854" t="s">
        <v>267</v>
      </c>
      <c r="K1854" t="s">
        <v>19</v>
      </c>
      <c r="L1854" t="s">
        <v>20</v>
      </c>
      <c r="M1854" s="20">
        <f>VLOOKUP(Table3[[#This Row],[Condition]],$O$8:$P$28,2)</f>
        <v>13</v>
      </c>
      <c r="N1854" s="10"/>
      <c r="O1854" s="10"/>
    </row>
    <row r="1855" spans="1:15">
      <c r="A1855" s="4">
        <v>43755.166666666664</v>
      </c>
      <c r="B1855">
        <v>17</v>
      </c>
      <c r="C1855">
        <v>4</v>
      </c>
      <c r="D1855">
        <v>55</v>
      </c>
      <c r="E1855" t="s">
        <v>258</v>
      </c>
      <c r="F1855" t="s">
        <v>66</v>
      </c>
      <c r="G1855" t="s">
        <v>39</v>
      </c>
      <c r="H1855" t="s">
        <v>147</v>
      </c>
      <c r="I1855" t="s">
        <v>156</v>
      </c>
      <c r="J1855" t="s">
        <v>276</v>
      </c>
      <c r="K1855" t="s">
        <v>19</v>
      </c>
      <c r="L1855" t="s">
        <v>20</v>
      </c>
      <c r="M1855" s="20">
        <f>VLOOKUP(Table3[[#This Row],[Condition]],$O$8:$P$28,2)</f>
        <v>13</v>
      </c>
      <c r="N1855" s="10"/>
      <c r="O1855" s="10"/>
    </row>
    <row r="1856" spans="1:15">
      <c r="A1856" s="4">
        <v>43755.208333333336</v>
      </c>
      <c r="B1856">
        <v>17</v>
      </c>
      <c r="C1856">
        <v>5</v>
      </c>
      <c r="D1856">
        <v>54</v>
      </c>
      <c r="E1856" t="s">
        <v>234</v>
      </c>
      <c r="F1856" t="s">
        <v>66</v>
      </c>
      <c r="G1856" t="s">
        <v>39</v>
      </c>
      <c r="H1856" t="s">
        <v>145</v>
      </c>
      <c r="I1856" t="s">
        <v>277</v>
      </c>
      <c r="J1856" t="s">
        <v>264</v>
      </c>
      <c r="K1856" t="s">
        <v>19</v>
      </c>
      <c r="L1856" t="s">
        <v>20</v>
      </c>
      <c r="M1856" s="20">
        <f>VLOOKUP(Table3[[#This Row],[Condition]],$O$8:$P$28,2)</f>
        <v>13</v>
      </c>
      <c r="N1856" s="10"/>
      <c r="O1856" s="10"/>
    </row>
    <row r="1857" spans="1:15">
      <c r="A1857" s="4">
        <v>43755.25</v>
      </c>
      <c r="B1857">
        <v>17</v>
      </c>
      <c r="C1857">
        <v>6</v>
      </c>
      <c r="D1857">
        <v>54</v>
      </c>
      <c r="E1857" t="s">
        <v>234</v>
      </c>
      <c r="F1857" t="s">
        <v>66</v>
      </c>
      <c r="G1857" t="s">
        <v>39</v>
      </c>
      <c r="H1857" t="s">
        <v>65</v>
      </c>
      <c r="I1857" t="s">
        <v>216</v>
      </c>
      <c r="J1857" t="s">
        <v>278</v>
      </c>
      <c r="K1857" t="s">
        <v>19</v>
      </c>
      <c r="L1857" t="s">
        <v>20</v>
      </c>
      <c r="M1857" s="20">
        <f>VLOOKUP(Table3[[#This Row],[Condition]],$O$8:$P$28,2)</f>
        <v>13</v>
      </c>
      <c r="N1857" s="10"/>
      <c r="O1857" s="10"/>
    </row>
    <row r="1858" spans="1:15">
      <c r="A1858" s="4">
        <v>43755.291666666664</v>
      </c>
      <c r="B1858">
        <v>17</v>
      </c>
      <c r="C1858">
        <v>7</v>
      </c>
      <c r="D1858">
        <v>55</v>
      </c>
      <c r="E1858" t="s">
        <v>234</v>
      </c>
      <c r="F1858" t="s">
        <v>51</v>
      </c>
      <c r="G1858" t="s">
        <v>39</v>
      </c>
      <c r="H1858" t="s">
        <v>94</v>
      </c>
      <c r="I1858" t="s">
        <v>204</v>
      </c>
      <c r="J1858" t="s">
        <v>279</v>
      </c>
      <c r="K1858" t="s">
        <v>19</v>
      </c>
      <c r="L1858" t="s">
        <v>20</v>
      </c>
      <c r="M1858" s="20">
        <f>VLOOKUP(Table3[[#This Row],[Condition]],$O$8:$P$28,2)</f>
        <v>13</v>
      </c>
      <c r="N1858" s="10"/>
      <c r="O1858" s="10"/>
    </row>
    <row r="1859" spans="1:15">
      <c r="A1859" s="4">
        <v>43755.333333333336</v>
      </c>
      <c r="B1859">
        <v>17</v>
      </c>
      <c r="C1859">
        <v>8</v>
      </c>
      <c r="D1859">
        <v>56</v>
      </c>
      <c r="E1859" t="s">
        <v>234</v>
      </c>
      <c r="F1859" t="s">
        <v>61</v>
      </c>
      <c r="G1859" t="s">
        <v>39</v>
      </c>
      <c r="H1859" t="s">
        <v>65</v>
      </c>
      <c r="I1859" t="s">
        <v>253</v>
      </c>
      <c r="J1859" t="s">
        <v>280</v>
      </c>
      <c r="K1859" t="s">
        <v>19</v>
      </c>
      <c r="L1859" t="s">
        <v>20</v>
      </c>
      <c r="M1859" s="20">
        <f>VLOOKUP(Table3[[#This Row],[Condition]],$O$8:$P$28,2)</f>
        <v>13</v>
      </c>
      <c r="N1859" s="10"/>
      <c r="O1859" s="10"/>
    </row>
    <row r="1860" spans="1:15">
      <c r="A1860" s="4">
        <v>43755.375</v>
      </c>
      <c r="B1860">
        <v>17</v>
      </c>
      <c r="C1860">
        <v>9</v>
      </c>
      <c r="D1860">
        <v>59</v>
      </c>
      <c r="E1860" t="s">
        <v>234</v>
      </c>
      <c r="F1860" t="s">
        <v>162</v>
      </c>
      <c r="G1860" t="s">
        <v>117</v>
      </c>
      <c r="H1860" t="s">
        <v>204</v>
      </c>
      <c r="I1860" t="s">
        <v>281</v>
      </c>
      <c r="J1860" t="s">
        <v>280</v>
      </c>
      <c r="K1860" t="s">
        <v>19</v>
      </c>
      <c r="L1860" t="s">
        <v>282</v>
      </c>
      <c r="M1860" s="20">
        <f>VLOOKUP(Table3[[#This Row],[Condition]],$O$8:$P$28,2)</f>
        <v>12</v>
      </c>
      <c r="N1860" s="10"/>
      <c r="O1860" s="10"/>
    </row>
    <row r="1861" spans="1:15">
      <c r="A1861" s="4">
        <v>43755.416666666664</v>
      </c>
      <c r="B1861">
        <v>17</v>
      </c>
      <c r="C1861">
        <v>10</v>
      </c>
      <c r="D1861">
        <v>60</v>
      </c>
      <c r="E1861" t="s">
        <v>258</v>
      </c>
      <c r="F1861" t="s">
        <v>162</v>
      </c>
      <c r="G1861" t="s">
        <v>39</v>
      </c>
      <c r="H1861" t="s">
        <v>173</v>
      </c>
      <c r="I1861" t="s">
        <v>283</v>
      </c>
      <c r="J1861" t="s">
        <v>284</v>
      </c>
      <c r="K1861" t="s">
        <v>19</v>
      </c>
      <c r="L1861" t="s">
        <v>282</v>
      </c>
      <c r="M1861" s="20">
        <f>VLOOKUP(Table3[[#This Row],[Condition]],$O$8:$P$28,2)</f>
        <v>12</v>
      </c>
      <c r="N1861" s="10"/>
      <c r="O1861" s="10"/>
    </row>
    <row r="1862" spans="1:15">
      <c r="A1862" s="4">
        <v>43755.458333333336</v>
      </c>
      <c r="B1862">
        <v>17</v>
      </c>
      <c r="C1862">
        <v>11</v>
      </c>
      <c r="D1862">
        <v>59</v>
      </c>
      <c r="E1862" t="s">
        <v>239</v>
      </c>
      <c r="F1862" t="s">
        <v>59</v>
      </c>
      <c r="G1862" t="s">
        <v>39</v>
      </c>
      <c r="H1862" t="s">
        <v>69</v>
      </c>
      <c r="I1862" t="s">
        <v>216</v>
      </c>
      <c r="J1862" t="s">
        <v>285</v>
      </c>
      <c r="K1862" t="s">
        <v>19</v>
      </c>
      <c r="L1862" t="s">
        <v>20</v>
      </c>
      <c r="M1862" s="20">
        <f>VLOOKUP(Table3[[#This Row],[Condition]],$O$8:$P$28,2)</f>
        <v>13</v>
      </c>
      <c r="N1862" s="10"/>
      <c r="O1862" s="10"/>
    </row>
    <row r="1863" spans="1:15">
      <c r="A1863" s="4">
        <v>43755.5</v>
      </c>
      <c r="B1863">
        <v>17</v>
      </c>
      <c r="C1863">
        <v>12</v>
      </c>
      <c r="D1863">
        <v>59</v>
      </c>
      <c r="E1863" t="s">
        <v>239</v>
      </c>
      <c r="F1863" t="s">
        <v>59</v>
      </c>
      <c r="G1863" t="s">
        <v>117</v>
      </c>
      <c r="H1863" t="s">
        <v>214</v>
      </c>
      <c r="I1863" t="s">
        <v>286</v>
      </c>
      <c r="J1863" t="s">
        <v>285</v>
      </c>
      <c r="K1863" t="s">
        <v>19</v>
      </c>
      <c r="L1863" t="s">
        <v>282</v>
      </c>
      <c r="M1863" s="20">
        <f>VLOOKUP(Table3[[#This Row],[Condition]],$O$8:$P$28,2)</f>
        <v>12</v>
      </c>
      <c r="N1863" s="10"/>
      <c r="O1863" s="10"/>
    </row>
    <row r="1864" spans="1:15">
      <c r="A1864" s="4">
        <v>43755.541666666664</v>
      </c>
      <c r="B1864">
        <v>17</v>
      </c>
      <c r="C1864">
        <v>13</v>
      </c>
      <c r="D1864">
        <v>59</v>
      </c>
      <c r="E1864" t="s">
        <v>234</v>
      </c>
      <c r="F1864" t="s">
        <v>162</v>
      </c>
      <c r="G1864" t="s">
        <v>39</v>
      </c>
      <c r="H1864" t="s">
        <v>170</v>
      </c>
      <c r="I1864" t="s">
        <v>216</v>
      </c>
      <c r="J1864" t="s">
        <v>287</v>
      </c>
      <c r="K1864" t="s">
        <v>19</v>
      </c>
      <c r="L1864" t="s">
        <v>282</v>
      </c>
      <c r="M1864" s="20">
        <f>VLOOKUP(Table3[[#This Row],[Condition]],$O$8:$P$28,2)</f>
        <v>12</v>
      </c>
      <c r="N1864" s="10"/>
      <c r="O1864" s="10"/>
    </row>
    <row r="1865" spans="1:15">
      <c r="A1865" s="4">
        <v>43755.583333333336</v>
      </c>
      <c r="B1865">
        <v>17</v>
      </c>
      <c r="C1865">
        <v>14</v>
      </c>
      <c r="D1865">
        <v>58</v>
      </c>
      <c r="E1865" t="s">
        <v>234</v>
      </c>
      <c r="F1865" t="s">
        <v>93</v>
      </c>
      <c r="G1865" t="s">
        <v>39</v>
      </c>
      <c r="H1865" t="s">
        <v>173</v>
      </c>
      <c r="I1865" t="s">
        <v>288</v>
      </c>
      <c r="J1865" t="s">
        <v>155</v>
      </c>
      <c r="K1865" t="s">
        <v>19</v>
      </c>
      <c r="L1865" t="s">
        <v>282</v>
      </c>
      <c r="M1865" s="20">
        <f>VLOOKUP(Table3[[#This Row],[Condition]],$O$8:$P$28,2)</f>
        <v>12</v>
      </c>
      <c r="N1865" s="10"/>
      <c r="O1865" s="10"/>
    </row>
    <row r="1866" spans="1:15">
      <c r="A1866" s="4">
        <v>43755.625</v>
      </c>
      <c r="B1866">
        <v>17</v>
      </c>
      <c r="C1866">
        <v>15</v>
      </c>
      <c r="D1866">
        <v>57</v>
      </c>
      <c r="E1866" t="s">
        <v>234</v>
      </c>
      <c r="F1866" t="s">
        <v>153</v>
      </c>
      <c r="G1866" t="s">
        <v>115</v>
      </c>
      <c r="H1866" t="s">
        <v>145</v>
      </c>
      <c r="I1866" t="s">
        <v>270</v>
      </c>
      <c r="J1866" t="s">
        <v>163</v>
      </c>
      <c r="K1866" t="s">
        <v>19</v>
      </c>
      <c r="L1866" t="s">
        <v>20</v>
      </c>
      <c r="M1866" s="20">
        <f>VLOOKUP(Table3[[#This Row],[Condition]],$O$8:$P$28,2)</f>
        <v>13</v>
      </c>
      <c r="N1866" s="10"/>
      <c r="O1866" s="10"/>
    </row>
    <row r="1867" spans="1:15">
      <c r="A1867" s="4">
        <v>43755.666666666664</v>
      </c>
      <c r="B1867">
        <v>17</v>
      </c>
      <c r="C1867">
        <v>16</v>
      </c>
      <c r="D1867">
        <v>57</v>
      </c>
      <c r="E1867" t="s">
        <v>239</v>
      </c>
      <c r="F1867" t="s">
        <v>54</v>
      </c>
      <c r="G1867" t="s">
        <v>117</v>
      </c>
      <c r="H1867" t="s">
        <v>131</v>
      </c>
      <c r="I1867" t="s">
        <v>283</v>
      </c>
      <c r="J1867" t="s">
        <v>152</v>
      </c>
      <c r="K1867" t="s">
        <v>19</v>
      </c>
      <c r="L1867" t="s">
        <v>30</v>
      </c>
      <c r="M1867" s="20">
        <f>VLOOKUP(Table3[[#This Row],[Condition]],$O$8:$P$28,2)</f>
        <v>17</v>
      </c>
      <c r="N1867" s="10"/>
      <c r="O1867" s="10"/>
    </row>
    <row r="1868" spans="1:15">
      <c r="A1868" s="4">
        <v>43755.708333333336</v>
      </c>
      <c r="B1868">
        <v>17</v>
      </c>
      <c r="C1868">
        <v>17</v>
      </c>
      <c r="D1868">
        <v>57</v>
      </c>
      <c r="E1868" t="s">
        <v>239</v>
      </c>
      <c r="F1868" t="s">
        <v>54</v>
      </c>
      <c r="H1868" t="s">
        <v>17</v>
      </c>
      <c r="I1868" t="s">
        <v>17</v>
      </c>
      <c r="J1868" t="s">
        <v>161</v>
      </c>
      <c r="K1868" t="s">
        <v>19</v>
      </c>
      <c r="L1868" t="s">
        <v>30</v>
      </c>
      <c r="M1868" s="20">
        <f>VLOOKUP(Table3[[#This Row],[Condition]],$O$8:$P$28,2)</f>
        <v>17</v>
      </c>
      <c r="N1868" s="10"/>
      <c r="O1868" s="10"/>
    </row>
    <row r="1869" spans="1:15">
      <c r="A1869" s="4">
        <v>43755.75</v>
      </c>
      <c r="B1869">
        <v>17</v>
      </c>
      <c r="C1869">
        <v>18</v>
      </c>
      <c r="D1869">
        <v>56</v>
      </c>
      <c r="E1869" t="s">
        <v>257</v>
      </c>
      <c r="F1869" t="s">
        <v>54</v>
      </c>
      <c r="G1869" t="s">
        <v>117</v>
      </c>
      <c r="H1869" t="s">
        <v>45</v>
      </c>
      <c r="I1869" t="s">
        <v>170</v>
      </c>
      <c r="J1869" t="s">
        <v>150</v>
      </c>
      <c r="K1869" t="s">
        <v>19</v>
      </c>
      <c r="L1869" t="s">
        <v>36</v>
      </c>
      <c r="M1869" s="20">
        <f>VLOOKUP(Table3[[#This Row],[Condition]],$O$8:$P$28,2)</f>
        <v>21</v>
      </c>
      <c r="N1869" s="10"/>
      <c r="O1869" s="10"/>
    </row>
    <row r="1870" spans="1:15">
      <c r="A1870" s="4">
        <v>43755.791666666664</v>
      </c>
      <c r="B1870">
        <v>17</v>
      </c>
      <c r="C1870">
        <v>19</v>
      </c>
      <c r="D1870">
        <v>55</v>
      </c>
      <c r="E1870" t="s">
        <v>257</v>
      </c>
      <c r="F1870" t="s">
        <v>153</v>
      </c>
      <c r="G1870" t="s">
        <v>117</v>
      </c>
      <c r="H1870" t="s">
        <v>65</v>
      </c>
      <c r="I1870" t="s">
        <v>17</v>
      </c>
      <c r="J1870" t="s">
        <v>143</v>
      </c>
      <c r="K1870" t="s">
        <v>19</v>
      </c>
      <c r="L1870" t="s">
        <v>30</v>
      </c>
      <c r="M1870" s="20">
        <f>VLOOKUP(Table3[[#This Row],[Condition]],$O$8:$P$28,2)</f>
        <v>17</v>
      </c>
      <c r="N1870" s="10"/>
      <c r="O1870" s="10"/>
    </row>
    <row r="1871" spans="1:15">
      <c r="A1871" s="4">
        <v>43755.833333333336</v>
      </c>
      <c r="B1871">
        <v>17</v>
      </c>
      <c r="C1871">
        <v>20</v>
      </c>
      <c r="D1871">
        <v>54</v>
      </c>
      <c r="E1871" t="s">
        <v>239</v>
      </c>
      <c r="F1871" t="s">
        <v>51</v>
      </c>
      <c r="G1871" t="s">
        <v>21</v>
      </c>
      <c r="H1871" t="s">
        <v>16</v>
      </c>
      <c r="I1871" t="s">
        <v>17</v>
      </c>
      <c r="J1871" t="s">
        <v>146</v>
      </c>
      <c r="K1871" t="s">
        <v>19</v>
      </c>
      <c r="L1871" t="s">
        <v>36</v>
      </c>
      <c r="M1871" s="20">
        <f>VLOOKUP(Table3[[#This Row],[Condition]],$O$8:$P$28,2)</f>
        <v>21</v>
      </c>
      <c r="N1871" s="10"/>
      <c r="O1871" s="10"/>
    </row>
    <row r="1872" spans="1:15">
      <c r="A1872" s="4">
        <v>43755.875</v>
      </c>
      <c r="B1872">
        <v>17</v>
      </c>
      <c r="C1872">
        <v>21</v>
      </c>
      <c r="D1872">
        <v>54</v>
      </c>
      <c r="E1872" t="s">
        <v>236</v>
      </c>
      <c r="F1872" t="s">
        <v>153</v>
      </c>
      <c r="G1872" t="s">
        <v>115</v>
      </c>
      <c r="H1872" t="s">
        <v>65</v>
      </c>
      <c r="I1872" t="s">
        <v>204</v>
      </c>
      <c r="J1872" t="s">
        <v>138</v>
      </c>
      <c r="K1872" t="s">
        <v>19</v>
      </c>
      <c r="L1872" t="s">
        <v>36</v>
      </c>
      <c r="M1872" s="20">
        <f>VLOOKUP(Table3[[#This Row],[Condition]],$O$8:$P$28,2)</f>
        <v>21</v>
      </c>
      <c r="N1872" s="10"/>
      <c r="O1872" s="10"/>
    </row>
    <row r="1873" spans="1:15">
      <c r="A1873" s="4">
        <v>43755.916666666664</v>
      </c>
      <c r="B1873">
        <v>17</v>
      </c>
      <c r="C1873">
        <v>22</v>
      </c>
      <c r="D1873">
        <v>53</v>
      </c>
      <c r="E1873" t="s">
        <v>256</v>
      </c>
      <c r="F1873" t="s">
        <v>153</v>
      </c>
      <c r="G1873" t="s">
        <v>117</v>
      </c>
      <c r="H1873" t="s">
        <v>82</v>
      </c>
      <c r="I1873" t="s">
        <v>17</v>
      </c>
      <c r="J1873" t="s">
        <v>148</v>
      </c>
      <c r="K1873" t="s">
        <v>19</v>
      </c>
      <c r="L1873" t="s">
        <v>36</v>
      </c>
      <c r="M1873" s="20">
        <f>VLOOKUP(Table3[[#This Row],[Condition]],$O$8:$P$28,2)</f>
        <v>21</v>
      </c>
      <c r="N1873" s="10"/>
      <c r="O1873" s="10"/>
    </row>
    <row r="1874" spans="1:15">
      <c r="A1874" s="4">
        <v>43755.958333333336</v>
      </c>
      <c r="B1874">
        <v>17</v>
      </c>
      <c r="C1874">
        <v>23</v>
      </c>
      <c r="D1874">
        <v>52</v>
      </c>
      <c r="E1874" t="s">
        <v>256</v>
      </c>
      <c r="F1874" t="s">
        <v>61</v>
      </c>
      <c r="G1874" t="s">
        <v>115</v>
      </c>
      <c r="H1874" t="s">
        <v>16</v>
      </c>
      <c r="I1874" t="s">
        <v>17</v>
      </c>
      <c r="J1874" t="s">
        <v>176</v>
      </c>
      <c r="K1874" t="s">
        <v>19</v>
      </c>
      <c r="L1874" t="s">
        <v>36</v>
      </c>
      <c r="M1874" s="20">
        <f>VLOOKUP(Table3[[#This Row],[Condition]],$O$8:$P$28,2)</f>
        <v>21</v>
      </c>
      <c r="N1874" s="10"/>
      <c r="O1874" s="10"/>
    </row>
    <row r="1875" spans="1:15">
      <c r="A1875" s="4">
        <v>43756</v>
      </c>
      <c r="B1875">
        <v>18</v>
      </c>
      <c r="C1875">
        <v>0</v>
      </c>
      <c r="D1875">
        <v>50</v>
      </c>
      <c r="E1875" t="s">
        <v>256</v>
      </c>
      <c r="F1875" t="s">
        <v>191</v>
      </c>
      <c r="G1875" t="s">
        <v>115</v>
      </c>
      <c r="H1875" t="s">
        <v>16</v>
      </c>
      <c r="I1875" t="s">
        <v>17</v>
      </c>
      <c r="J1875" t="s">
        <v>176</v>
      </c>
      <c r="K1875" t="s">
        <v>19</v>
      </c>
      <c r="L1875" t="s">
        <v>36</v>
      </c>
      <c r="M1875" s="20">
        <f>VLOOKUP(Table3[[#This Row],[Condition]],$O$8:$P$28,2)</f>
        <v>21</v>
      </c>
      <c r="N1875" s="10"/>
      <c r="O1875" s="10"/>
    </row>
    <row r="1876" spans="1:15">
      <c r="A1876" s="4">
        <v>43756.041666666664</v>
      </c>
      <c r="B1876">
        <v>18</v>
      </c>
      <c r="C1876">
        <v>1</v>
      </c>
      <c r="D1876">
        <v>50</v>
      </c>
      <c r="E1876" t="s">
        <v>236</v>
      </c>
      <c r="F1876" t="s">
        <v>91</v>
      </c>
      <c r="G1876" t="s">
        <v>44</v>
      </c>
      <c r="H1876" t="s">
        <v>52</v>
      </c>
      <c r="I1876" t="s">
        <v>17</v>
      </c>
      <c r="J1876" t="s">
        <v>137</v>
      </c>
      <c r="K1876" t="s">
        <v>19</v>
      </c>
      <c r="L1876" t="s">
        <v>36</v>
      </c>
      <c r="M1876" s="20">
        <f>VLOOKUP(Table3[[#This Row],[Condition]],$O$8:$P$28,2)</f>
        <v>21</v>
      </c>
      <c r="N1876" s="10"/>
      <c r="O1876" s="10"/>
    </row>
    <row r="1877" spans="1:15">
      <c r="A1877" s="4">
        <v>43756.083333333336</v>
      </c>
      <c r="B1877">
        <v>18</v>
      </c>
      <c r="C1877">
        <v>2</v>
      </c>
      <c r="D1877">
        <v>49</v>
      </c>
      <c r="E1877" t="s">
        <v>257</v>
      </c>
      <c r="F1877" t="s">
        <v>109</v>
      </c>
      <c r="G1877" t="s">
        <v>115</v>
      </c>
      <c r="H1877" t="s">
        <v>52</v>
      </c>
      <c r="I1877" t="s">
        <v>17</v>
      </c>
      <c r="J1877" t="s">
        <v>137</v>
      </c>
      <c r="K1877" t="s">
        <v>19</v>
      </c>
      <c r="L1877" t="s">
        <v>36</v>
      </c>
      <c r="M1877" s="20">
        <f>VLOOKUP(Table3[[#This Row],[Condition]],$O$8:$P$28,2)</f>
        <v>21</v>
      </c>
      <c r="N1877" s="10"/>
      <c r="O1877" s="10"/>
    </row>
    <row r="1878" spans="1:15">
      <c r="A1878" s="4">
        <v>43756.125</v>
      </c>
      <c r="B1878">
        <v>18</v>
      </c>
      <c r="C1878">
        <v>3</v>
      </c>
      <c r="D1878">
        <v>48</v>
      </c>
      <c r="E1878" t="s">
        <v>257</v>
      </c>
      <c r="F1878" t="s">
        <v>114</v>
      </c>
      <c r="G1878" t="s">
        <v>44</v>
      </c>
      <c r="H1878" t="s">
        <v>26</v>
      </c>
      <c r="I1878" t="s">
        <v>17</v>
      </c>
      <c r="J1878" t="s">
        <v>135</v>
      </c>
      <c r="K1878" t="s">
        <v>19</v>
      </c>
      <c r="L1878" t="s">
        <v>36</v>
      </c>
      <c r="M1878" s="20">
        <f>VLOOKUP(Table3[[#This Row],[Condition]],$O$8:$P$28,2)</f>
        <v>21</v>
      </c>
      <c r="N1878" s="10"/>
      <c r="O1878" s="10"/>
    </row>
    <row r="1879" spans="1:15">
      <c r="A1879" s="4">
        <v>43756.166666666664</v>
      </c>
      <c r="B1879">
        <v>18</v>
      </c>
      <c r="C1879">
        <v>4</v>
      </c>
      <c r="D1879">
        <v>48</v>
      </c>
      <c r="E1879" t="s">
        <v>257</v>
      </c>
      <c r="F1879" t="s">
        <v>114</v>
      </c>
      <c r="G1879" t="s">
        <v>117</v>
      </c>
      <c r="H1879" t="s">
        <v>52</v>
      </c>
      <c r="I1879" t="s">
        <v>17</v>
      </c>
      <c r="J1879" t="s">
        <v>111</v>
      </c>
      <c r="K1879" t="s">
        <v>19</v>
      </c>
      <c r="L1879" t="s">
        <v>30</v>
      </c>
      <c r="M1879" s="20">
        <f>VLOOKUP(Table3[[#This Row],[Condition]],$O$8:$P$28,2)</f>
        <v>17</v>
      </c>
      <c r="N1879" s="10"/>
      <c r="O1879" s="10"/>
    </row>
    <row r="1880" spans="1:15">
      <c r="A1880" s="4">
        <v>43756.208333333336</v>
      </c>
      <c r="B1880">
        <v>18</v>
      </c>
      <c r="C1880">
        <v>5</v>
      </c>
      <c r="D1880">
        <v>49</v>
      </c>
      <c r="E1880" t="s">
        <v>239</v>
      </c>
      <c r="F1880" t="s">
        <v>114</v>
      </c>
      <c r="G1880" t="s">
        <v>117</v>
      </c>
      <c r="H1880" t="s">
        <v>52</v>
      </c>
      <c r="I1880" t="s">
        <v>17</v>
      </c>
      <c r="J1880" t="s">
        <v>107</v>
      </c>
      <c r="K1880" t="s">
        <v>19</v>
      </c>
      <c r="L1880" t="s">
        <v>36</v>
      </c>
      <c r="M1880" s="20">
        <f>VLOOKUP(Table3[[#This Row],[Condition]],$O$8:$P$28,2)</f>
        <v>21</v>
      </c>
      <c r="N1880" s="10"/>
      <c r="O1880" s="10"/>
    </row>
    <row r="1881" spans="1:15">
      <c r="A1881" s="4">
        <v>43756.25</v>
      </c>
      <c r="B1881">
        <v>18</v>
      </c>
      <c r="C1881">
        <v>6</v>
      </c>
      <c r="D1881">
        <v>50</v>
      </c>
      <c r="E1881" t="s">
        <v>239</v>
      </c>
      <c r="F1881" t="s">
        <v>109</v>
      </c>
      <c r="G1881" t="s">
        <v>117</v>
      </c>
      <c r="H1881" t="s">
        <v>16</v>
      </c>
      <c r="I1881" t="s">
        <v>17</v>
      </c>
      <c r="J1881" t="s">
        <v>113</v>
      </c>
      <c r="K1881" t="s">
        <v>19</v>
      </c>
      <c r="L1881" t="s">
        <v>36</v>
      </c>
      <c r="M1881" s="20">
        <f>VLOOKUP(Table3[[#This Row],[Condition]],$O$8:$P$28,2)</f>
        <v>21</v>
      </c>
      <c r="N1881" s="10"/>
      <c r="O1881" s="10"/>
    </row>
    <row r="1882" spans="1:15">
      <c r="A1882" s="4">
        <v>43756.291666666664</v>
      </c>
      <c r="B1882">
        <v>18</v>
      </c>
      <c r="C1882">
        <v>7</v>
      </c>
      <c r="D1882">
        <v>52</v>
      </c>
      <c r="E1882" t="s">
        <v>239</v>
      </c>
      <c r="F1882" t="s">
        <v>91</v>
      </c>
      <c r="G1882" t="s">
        <v>117</v>
      </c>
      <c r="H1882" t="s">
        <v>49</v>
      </c>
      <c r="I1882" t="s">
        <v>147</v>
      </c>
      <c r="J1882" t="s">
        <v>180</v>
      </c>
      <c r="K1882" t="s">
        <v>19</v>
      </c>
      <c r="L1882" t="s">
        <v>36</v>
      </c>
      <c r="M1882" s="20">
        <f>VLOOKUP(Table3[[#This Row],[Condition]],$O$8:$P$28,2)</f>
        <v>21</v>
      </c>
      <c r="N1882" s="10"/>
      <c r="O1882" s="10"/>
    </row>
    <row r="1883" spans="1:15">
      <c r="A1883" s="4">
        <v>43756.333333333336</v>
      </c>
      <c r="B1883">
        <v>18</v>
      </c>
      <c r="C1883">
        <v>8</v>
      </c>
      <c r="D1883">
        <v>55</v>
      </c>
      <c r="E1883" t="s">
        <v>234</v>
      </c>
      <c r="F1883" t="s">
        <v>51</v>
      </c>
      <c r="G1883" t="s">
        <v>44</v>
      </c>
      <c r="H1883" t="s">
        <v>82</v>
      </c>
      <c r="I1883" t="s">
        <v>131</v>
      </c>
      <c r="J1883" t="s">
        <v>104</v>
      </c>
      <c r="K1883" t="s">
        <v>19</v>
      </c>
      <c r="L1883" t="s">
        <v>30</v>
      </c>
      <c r="M1883" s="20">
        <f>VLOOKUP(Table3[[#This Row],[Condition]],$O$8:$P$28,2)</f>
        <v>17</v>
      </c>
      <c r="N1883" s="10"/>
      <c r="O1883" s="10"/>
    </row>
    <row r="1884" spans="1:15">
      <c r="A1884" s="4">
        <v>43756.375</v>
      </c>
      <c r="B1884">
        <v>18</v>
      </c>
      <c r="C1884">
        <v>9</v>
      </c>
      <c r="D1884">
        <v>57</v>
      </c>
      <c r="E1884" t="s">
        <v>239</v>
      </c>
      <c r="F1884" t="s">
        <v>54</v>
      </c>
      <c r="G1884" t="s">
        <v>115</v>
      </c>
      <c r="H1884" t="s">
        <v>147</v>
      </c>
      <c r="I1884" t="s">
        <v>206</v>
      </c>
      <c r="J1884" t="s">
        <v>104</v>
      </c>
      <c r="K1884" t="s">
        <v>19</v>
      </c>
      <c r="L1884" t="s">
        <v>30</v>
      </c>
      <c r="M1884" s="20">
        <f>VLOOKUP(Table3[[#This Row],[Condition]],$O$8:$P$28,2)</f>
        <v>17</v>
      </c>
      <c r="N1884" s="10"/>
      <c r="O1884" s="10"/>
    </row>
    <row r="1885" spans="1:15">
      <c r="A1885" s="4">
        <v>43756.416666666664</v>
      </c>
      <c r="B1885">
        <v>18</v>
      </c>
      <c r="C1885">
        <v>10</v>
      </c>
      <c r="D1885">
        <v>60</v>
      </c>
      <c r="E1885" t="s">
        <v>239</v>
      </c>
      <c r="F1885" t="s">
        <v>119</v>
      </c>
      <c r="G1885" t="s">
        <v>115</v>
      </c>
      <c r="H1885" t="s">
        <v>145</v>
      </c>
      <c r="I1885" t="s">
        <v>132</v>
      </c>
      <c r="J1885" t="s">
        <v>104</v>
      </c>
      <c r="K1885" t="s">
        <v>19</v>
      </c>
      <c r="L1885" t="s">
        <v>30</v>
      </c>
      <c r="M1885" s="20">
        <f>VLOOKUP(Table3[[#This Row],[Condition]],$O$8:$P$28,2)</f>
        <v>17</v>
      </c>
      <c r="N1885" s="10"/>
      <c r="O1885" s="10"/>
    </row>
    <row r="1886" spans="1:15">
      <c r="A1886" s="4">
        <v>43756.458333333336</v>
      </c>
      <c r="B1886">
        <v>18</v>
      </c>
      <c r="C1886">
        <v>11</v>
      </c>
      <c r="D1886">
        <v>62</v>
      </c>
      <c r="E1886" t="s">
        <v>239</v>
      </c>
      <c r="F1886" t="s">
        <v>141</v>
      </c>
      <c r="G1886" t="s">
        <v>44</v>
      </c>
      <c r="H1886" t="s">
        <v>173</v>
      </c>
      <c r="I1886" t="s">
        <v>205</v>
      </c>
      <c r="J1886" t="s">
        <v>104</v>
      </c>
      <c r="K1886" t="s">
        <v>19</v>
      </c>
      <c r="L1886" t="s">
        <v>289</v>
      </c>
      <c r="M1886" s="20">
        <f>VLOOKUP(Table3[[#This Row],[Condition]],$O$8:$P$28,2)</f>
        <v>16</v>
      </c>
      <c r="N1886" s="10"/>
      <c r="O1886" s="10"/>
    </row>
    <row r="1887" spans="1:15">
      <c r="A1887" s="4">
        <v>43756.5</v>
      </c>
      <c r="B1887">
        <v>18</v>
      </c>
      <c r="C1887">
        <v>12</v>
      </c>
      <c r="D1887">
        <v>63</v>
      </c>
      <c r="E1887" t="s">
        <v>257</v>
      </c>
      <c r="F1887" t="s">
        <v>121</v>
      </c>
      <c r="G1887" t="s">
        <v>117</v>
      </c>
      <c r="H1887" t="s">
        <v>145</v>
      </c>
      <c r="I1887" t="s">
        <v>214</v>
      </c>
      <c r="J1887" t="s">
        <v>180</v>
      </c>
      <c r="K1887" t="s">
        <v>19</v>
      </c>
      <c r="L1887" t="s">
        <v>36</v>
      </c>
      <c r="M1887" s="20">
        <f>VLOOKUP(Table3[[#This Row],[Condition]],$O$8:$P$28,2)</f>
        <v>21</v>
      </c>
      <c r="N1887" s="10"/>
      <c r="O1887" s="10"/>
    </row>
    <row r="1888" spans="1:15">
      <c r="A1888" s="4">
        <v>43756.541666666664</v>
      </c>
      <c r="B1888">
        <v>18</v>
      </c>
      <c r="C1888">
        <v>13</v>
      </c>
      <c r="D1888">
        <v>65</v>
      </c>
      <c r="E1888" t="s">
        <v>257</v>
      </c>
      <c r="F1888" t="s">
        <v>167</v>
      </c>
      <c r="G1888" t="s">
        <v>115</v>
      </c>
      <c r="H1888" t="s">
        <v>69</v>
      </c>
      <c r="I1888" t="s">
        <v>170</v>
      </c>
      <c r="J1888" t="s">
        <v>105</v>
      </c>
      <c r="K1888" t="s">
        <v>19</v>
      </c>
      <c r="L1888" t="s">
        <v>36</v>
      </c>
      <c r="M1888" s="20">
        <f>VLOOKUP(Table3[[#This Row],[Condition]],$O$8:$P$28,2)</f>
        <v>21</v>
      </c>
      <c r="N1888" s="10"/>
      <c r="O1888" s="10"/>
    </row>
    <row r="1889" spans="1:15">
      <c r="A1889" s="4">
        <v>43756.583333333336</v>
      </c>
      <c r="B1889">
        <v>18</v>
      </c>
      <c r="C1889">
        <v>14</v>
      </c>
      <c r="D1889">
        <v>65</v>
      </c>
      <c r="E1889" t="s">
        <v>239</v>
      </c>
      <c r="F1889" t="s">
        <v>124</v>
      </c>
      <c r="G1889" t="s">
        <v>115</v>
      </c>
      <c r="H1889" t="s">
        <v>69</v>
      </c>
      <c r="I1889" t="s">
        <v>204</v>
      </c>
      <c r="J1889" t="s">
        <v>105</v>
      </c>
      <c r="K1889" t="s">
        <v>19</v>
      </c>
      <c r="L1889" t="s">
        <v>36</v>
      </c>
      <c r="M1889" s="20">
        <f>VLOOKUP(Table3[[#This Row],[Condition]],$O$8:$P$28,2)</f>
        <v>21</v>
      </c>
      <c r="N1889" s="10"/>
      <c r="O1889" s="10"/>
    </row>
    <row r="1890" spans="1:15">
      <c r="A1890" s="4">
        <v>43756.625</v>
      </c>
      <c r="B1890">
        <v>18</v>
      </c>
      <c r="C1890">
        <v>15</v>
      </c>
      <c r="D1890">
        <v>64</v>
      </c>
      <c r="E1890" t="s">
        <v>257</v>
      </c>
      <c r="F1890" t="s">
        <v>124</v>
      </c>
      <c r="G1890" t="s">
        <v>115</v>
      </c>
      <c r="H1890" t="s">
        <v>82</v>
      </c>
      <c r="I1890" t="s">
        <v>173</v>
      </c>
      <c r="J1890" t="s">
        <v>180</v>
      </c>
      <c r="K1890" t="s">
        <v>19</v>
      </c>
      <c r="L1890" t="s">
        <v>36</v>
      </c>
      <c r="M1890" s="20">
        <f>VLOOKUP(Table3[[#This Row],[Condition]],$O$8:$P$28,2)</f>
        <v>21</v>
      </c>
      <c r="N1890" s="10"/>
      <c r="O1890" s="10"/>
    </row>
    <row r="1891" spans="1:15">
      <c r="A1891" s="4">
        <v>43756.666666666664</v>
      </c>
      <c r="B1891">
        <v>18</v>
      </c>
      <c r="C1891">
        <v>16</v>
      </c>
      <c r="D1891">
        <v>62</v>
      </c>
      <c r="E1891" t="s">
        <v>257</v>
      </c>
      <c r="F1891" t="s">
        <v>192</v>
      </c>
      <c r="G1891" t="s">
        <v>115</v>
      </c>
      <c r="H1891" t="s">
        <v>82</v>
      </c>
      <c r="I1891" t="s">
        <v>17</v>
      </c>
      <c r="J1891" t="s">
        <v>128</v>
      </c>
      <c r="K1891" t="s">
        <v>19</v>
      </c>
      <c r="L1891" t="s">
        <v>36</v>
      </c>
      <c r="M1891" s="20">
        <f>VLOOKUP(Table3[[#This Row],[Condition]],$O$8:$P$28,2)</f>
        <v>21</v>
      </c>
      <c r="N1891" s="10"/>
      <c r="O1891" s="10"/>
    </row>
    <row r="1892" spans="1:15">
      <c r="A1892" s="4">
        <v>43756.708333333336</v>
      </c>
      <c r="B1892">
        <v>18</v>
      </c>
      <c r="C1892">
        <v>17</v>
      </c>
      <c r="D1892">
        <v>60</v>
      </c>
      <c r="E1892" t="s">
        <v>239</v>
      </c>
      <c r="F1892" t="s">
        <v>119</v>
      </c>
      <c r="G1892" t="s">
        <v>115</v>
      </c>
      <c r="H1892" t="s">
        <v>49</v>
      </c>
      <c r="I1892" t="s">
        <v>17</v>
      </c>
      <c r="J1892" t="s">
        <v>103</v>
      </c>
      <c r="K1892" t="s">
        <v>19</v>
      </c>
      <c r="L1892" t="s">
        <v>36</v>
      </c>
      <c r="M1892" s="20">
        <f>VLOOKUP(Table3[[#This Row],[Condition]],$O$8:$P$28,2)</f>
        <v>21</v>
      </c>
      <c r="N1892" s="10"/>
      <c r="O1892" s="10"/>
    </row>
    <row r="1893" spans="1:15">
      <c r="A1893" s="4">
        <v>43756.75</v>
      </c>
      <c r="B1893">
        <v>18</v>
      </c>
      <c r="C1893">
        <v>18</v>
      </c>
      <c r="D1893">
        <v>59</v>
      </c>
      <c r="E1893" t="s">
        <v>239</v>
      </c>
      <c r="F1893" t="s">
        <v>59</v>
      </c>
      <c r="G1893" t="s">
        <v>117</v>
      </c>
      <c r="H1893" t="s">
        <v>52</v>
      </c>
      <c r="I1893" t="s">
        <v>17</v>
      </c>
      <c r="J1893" t="s">
        <v>18</v>
      </c>
      <c r="K1893" t="s">
        <v>19</v>
      </c>
      <c r="L1893" t="s">
        <v>36</v>
      </c>
      <c r="M1893" s="20">
        <f>VLOOKUP(Table3[[#This Row],[Condition]],$O$8:$P$28,2)</f>
        <v>21</v>
      </c>
      <c r="N1893" s="10"/>
      <c r="O1893" s="10"/>
    </row>
    <row r="1894" spans="1:15">
      <c r="A1894" s="4">
        <v>43756.791666666664</v>
      </c>
      <c r="B1894">
        <v>18</v>
      </c>
      <c r="C1894">
        <v>19</v>
      </c>
      <c r="D1894">
        <v>57</v>
      </c>
      <c r="E1894" t="s">
        <v>234</v>
      </c>
      <c r="F1894" t="s">
        <v>153</v>
      </c>
      <c r="G1894" t="s">
        <v>115</v>
      </c>
      <c r="H1894" t="s">
        <v>82</v>
      </c>
      <c r="I1894" t="s">
        <v>17</v>
      </c>
      <c r="J1894" t="s">
        <v>22</v>
      </c>
      <c r="K1894" t="s">
        <v>19</v>
      </c>
      <c r="L1894" t="s">
        <v>36</v>
      </c>
      <c r="M1894" s="20">
        <f>VLOOKUP(Table3[[#This Row],[Condition]],$O$8:$P$28,2)</f>
        <v>21</v>
      </c>
      <c r="N1894" s="10"/>
      <c r="O1894" s="10"/>
    </row>
    <row r="1895" spans="1:15">
      <c r="A1895" s="4">
        <v>43756.833333333336</v>
      </c>
      <c r="B1895">
        <v>18</v>
      </c>
      <c r="C1895">
        <v>20</v>
      </c>
      <c r="D1895">
        <v>55</v>
      </c>
      <c r="E1895" t="s">
        <v>258</v>
      </c>
      <c r="F1895" t="s">
        <v>66</v>
      </c>
      <c r="G1895" t="s">
        <v>44</v>
      </c>
      <c r="H1895" t="s">
        <v>45</v>
      </c>
      <c r="I1895" t="s">
        <v>17</v>
      </c>
      <c r="J1895" t="s">
        <v>35</v>
      </c>
      <c r="K1895" t="s">
        <v>19</v>
      </c>
      <c r="L1895" t="s">
        <v>36</v>
      </c>
      <c r="M1895" s="20">
        <f>VLOOKUP(Table3[[#This Row],[Condition]],$O$8:$P$28,2)</f>
        <v>21</v>
      </c>
      <c r="N1895" s="10"/>
      <c r="O1895" s="10"/>
    </row>
    <row r="1896" spans="1:15">
      <c r="A1896" s="4">
        <v>43756.875</v>
      </c>
      <c r="B1896">
        <v>18</v>
      </c>
      <c r="C1896">
        <v>21</v>
      </c>
      <c r="D1896">
        <v>52</v>
      </c>
      <c r="E1896" t="s">
        <v>246</v>
      </c>
      <c r="F1896" t="s">
        <v>114</v>
      </c>
      <c r="G1896" t="s">
        <v>44</v>
      </c>
      <c r="H1896" t="s">
        <v>52</v>
      </c>
      <c r="I1896" t="s">
        <v>17</v>
      </c>
      <c r="J1896" t="s">
        <v>35</v>
      </c>
      <c r="K1896" t="s">
        <v>19</v>
      </c>
      <c r="L1896" t="s">
        <v>36</v>
      </c>
      <c r="M1896" s="20">
        <f>VLOOKUP(Table3[[#This Row],[Condition]],$O$8:$P$28,2)</f>
        <v>21</v>
      </c>
      <c r="N1896" s="10"/>
      <c r="O1896" s="10"/>
    </row>
    <row r="1897" spans="1:15">
      <c r="A1897" s="4">
        <v>43756.916666666664</v>
      </c>
      <c r="B1897">
        <v>18</v>
      </c>
      <c r="C1897">
        <v>22</v>
      </c>
      <c r="D1897">
        <v>52</v>
      </c>
      <c r="E1897" t="s">
        <v>258</v>
      </c>
      <c r="F1897" t="s">
        <v>109</v>
      </c>
      <c r="G1897" t="s">
        <v>44</v>
      </c>
      <c r="H1897" t="s">
        <v>52</v>
      </c>
      <c r="I1897" t="s">
        <v>17</v>
      </c>
      <c r="J1897" t="s">
        <v>22</v>
      </c>
      <c r="K1897" t="s">
        <v>19</v>
      </c>
      <c r="L1897" t="s">
        <v>36</v>
      </c>
      <c r="M1897" s="20">
        <f>VLOOKUP(Table3[[#This Row],[Condition]],$O$8:$P$28,2)</f>
        <v>21</v>
      </c>
      <c r="N1897" s="10"/>
      <c r="O1897" s="10"/>
    </row>
    <row r="1898" spans="1:15">
      <c r="A1898" s="4">
        <v>43756.958333333336</v>
      </c>
      <c r="B1898">
        <v>18</v>
      </c>
      <c r="C1898">
        <v>23</v>
      </c>
      <c r="D1898">
        <v>48</v>
      </c>
      <c r="E1898" t="s">
        <v>258</v>
      </c>
      <c r="F1898" t="s">
        <v>73</v>
      </c>
      <c r="G1898" t="s">
        <v>33</v>
      </c>
      <c r="H1898" t="s">
        <v>62</v>
      </c>
      <c r="I1898" t="s">
        <v>17</v>
      </c>
      <c r="J1898" t="s">
        <v>18</v>
      </c>
      <c r="K1898" t="s">
        <v>19</v>
      </c>
      <c r="L1898" t="s">
        <v>36</v>
      </c>
      <c r="M1898" s="20">
        <f>VLOOKUP(Table3[[#This Row],[Condition]],$O$8:$P$28,2)</f>
        <v>21</v>
      </c>
      <c r="N1898" s="10"/>
      <c r="O1898" s="10"/>
    </row>
    <row r="1899" spans="1:15">
      <c r="A1899" s="4">
        <v>43757</v>
      </c>
      <c r="B1899">
        <v>19</v>
      </c>
      <c r="C1899">
        <v>0</v>
      </c>
      <c r="D1899">
        <v>48</v>
      </c>
      <c r="E1899" t="s">
        <v>246</v>
      </c>
      <c r="F1899" t="s">
        <v>74</v>
      </c>
      <c r="G1899" t="s">
        <v>39</v>
      </c>
      <c r="H1899" t="s">
        <v>16</v>
      </c>
      <c r="I1899" t="s">
        <v>17</v>
      </c>
      <c r="J1899" t="s">
        <v>35</v>
      </c>
      <c r="K1899" t="s">
        <v>19</v>
      </c>
      <c r="L1899" t="s">
        <v>20</v>
      </c>
      <c r="M1899" s="20">
        <f>VLOOKUP(Table3[[#This Row],[Condition]],$O$8:$P$28,2)</f>
        <v>13</v>
      </c>
      <c r="N1899" s="10"/>
      <c r="O1899" s="10"/>
    </row>
    <row r="1900" spans="1:15">
      <c r="A1900" s="4">
        <v>43757.041666666664</v>
      </c>
      <c r="B1900">
        <v>19</v>
      </c>
      <c r="C1900">
        <v>1</v>
      </c>
      <c r="D1900">
        <v>49</v>
      </c>
      <c r="E1900" t="s">
        <v>258</v>
      </c>
      <c r="F1900" t="s">
        <v>40</v>
      </c>
      <c r="G1900" t="s">
        <v>44</v>
      </c>
      <c r="H1900" t="s">
        <v>16</v>
      </c>
      <c r="I1900" t="s">
        <v>17</v>
      </c>
      <c r="J1900" t="s">
        <v>35</v>
      </c>
      <c r="K1900" t="s">
        <v>19</v>
      </c>
      <c r="L1900" t="s">
        <v>30</v>
      </c>
      <c r="M1900" s="20">
        <f>VLOOKUP(Table3[[#This Row],[Condition]],$O$8:$P$28,2)</f>
        <v>17</v>
      </c>
      <c r="N1900" s="10"/>
      <c r="O1900" s="10"/>
    </row>
    <row r="1901" spans="1:15">
      <c r="A1901" s="4">
        <v>43757.083333333336</v>
      </c>
      <c r="B1901">
        <v>19</v>
      </c>
      <c r="C1901">
        <v>2</v>
      </c>
      <c r="D1901">
        <v>48</v>
      </c>
      <c r="E1901" t="s">
        <v>258</v>
      </c>
      <c r="F1901" t="s">
        <v>73</v>
      </c>
      <c r="G1901" t="s">
        <v>115</v>
      </c>
      <c r="H1901" t="s">
        <v>16</v>
      </c>
      <c r="I1901" t="s">
        <v>17</v>
      </c>
      <c r="J1901" t="s">
        <v>42</v>
      </c>
      <c r="K1901" t="s">
        <v>19</v>
      </c>
      <c r="L1901" t="s">
        <v>30</v>
      </c>
      <c r="M1901" s="20">
        <f>VLOOKUP(Table3[[#This Row],[Condition]],$O$8:$P$28,2)</f>
        <v>17</v>
      </c>
      <c r="N1901" s="10"/>
      <c r="O1901" s="10"/>
    </row>
    <row r="1902" spans="1:15">
      <c r="A1902" s="4">
        <v>43757.125</v>
      </c>
      <c r="B1902">
        <v>19</v>
      </c>
      <c r="C1902">
        <v>3</v>
      </c>
      <c r="D1902">
        <v>46</v>
      </c>
      <c r="E1902" t="s">
        <v>245</v>
      </c>
      <c r="F1902" t="s">
        <v>194</v>
      </c>
      <c r="G1902" t="s">
        <v>34</v>
      </c>
      <c r="H1902" t="s">
        <v>17</v>
      </c>
      <c r="I1902" t="s">
        <v>17</v>
      </c>
      <c r="J1902" t="s">
        <v>85</v>
      </c>
      <c r="K1902" t="s">
        <v>19</v>
      </c>
      <c r="L1902" t="s">
        <v>36</v>
      </c>
      <c r="M1902" s="20">
        <f>VLOOKUP(Table3[[#This Row],[Condition]],$O$8:$P$28,2)</f>
        <v>21</v>
      </c>
      <c r="N1902" s="10"/>
      <c r="O1902" s="10"/>
    </row>
    <row r="1903" spans="1:15">
      <c r="A1903" s="4">
        <v>43757.166666666664</v>
      </c>
      <c r="B1903">
        <v>19</v>
      </c>
      <c r="C1903">
        <v>4</v>
      </c>
      <c r="D1903">
        <v>46</v>
      </c>
      <c r="E1903" t="s">
        <v>245</v>
      </c>
      <c r="F1903" t="s">
        <v>194</v>
      </c>
      <c r="G1903" t="s">
        <v>44</v>
      </c>
      <c r="H1903" t="s">
        <v>41</v>
      </c>
      <c r="I1903" t="s">
        <v>17</v>
      </c>
      <c r="J1903" t="s">
        <v>85</v>
      </c>
      <c r="K1903" t="s">
        <v>19</v>
      </c>
      <c r="L1903" t="s">
        <v>36</v>
      </c>
      <c r="M1903" s="20">
        <f>VLOOKUP(Table3[[#This Row],[Condition]],$O$8:$P$28,2)</f>
        <v>21</v>
      </c>
      <c r="N1903" s="10"/>
      <c r="O1903" s="10"/>
    </row>
    <row r="1904" spans="1:15">
      <c r="A1904" s="4">
        <v>43757.208333333336</v>
      </c>
      <c r="B1904">
        <v>19</v>
      </c>
      <c r="C1904">
        <v>5</v>
      </c>
      <c r="D1904">
        <v>44</v>
      </c>
      <c r="E1904" t="s">
        <v>258</v>
      </c>
      <c r="F1904" t="s">
        <v>79</v>
      </c>
      <c r="G1904" t="s">
        <v>44</v>
      </c>
      <c r="H1904" t="s">
        <v>62</v>
      </c>
      <c r="I1904" t="s">
        <v>17</v>
      </c>
      <c r="J1904" t="s">
        <v>83</v>
      </c>
      <c r="K1904" t="s">
        <v>19</v>
      </c>
      <c r="L1904" t="s">
        <v>36</v>
      </c>
      <c r="M1904" s="20">
        <f>VLOOKUP(Table3[[#This Row],[Condition]],$O$8:$P$28,2)</f>
        <v>21</v>
      </c>
      <c r="N1904" s="10"/>
      <c r="O1904" s="10"/>
    </row>
    <row r="1905" spans="1:15">
      <c r="A1905" s="4">
        <v>43757.25</v>
      </c>
      <c r="B1905">
        <v>19</v>
      </c>
      <c r="C1905">
        <v>6</v>
      </c>
      <c r="D1905">
        <v>47</v>
      </c>
      <c r="E1905" t="s">
        <v>246</v>
      </c>
      <c r="F1905" t="s">
        <v>38</v>
      </c>
      <c r="G1905" t="s">
        <v>34</v>
      </c>
      <c r="H1905" t="s">
        <v>17</v>
      </c>
      <c r="I1905" t="s">
        <v>17</v>
      </c>
      <c r="J1905" t="s">
        <v>90</v>
      </c>
      <c r="K1905" t="s">
        <v>19</v>
      </c>
      <c r="L1905" t="s">
        <v>36</v>
      </c>
      <c r="M1905" s="20">
        <f>VLOOKUP(Table3[[#This Row],[Condition]],$O$8:$P$28,2)</f>
        <v>21</v>
      </c>
      <c r="N1905" s="10"/>
      <c r="O1905" s="10"/>
    </row>
    <row r="1906" spans="1:15">
      <c r="A1906" s="4">
        <v>43757.291666666664</v>
      </c>
      <c r="B1906">
        <v>19</v>
      </c>
      <c r="C1906">
        <v>7</v>
      </c>
      <c r="D1906">
        <v>50</v>
      </c>
      <c r="E1906" t="s">
        <v>245</v>
      </c>
      <c r="F1906" t="s">
        <v>74</v>
      </c>
      <c r="G1906" t="s">
        <v>48</v>
      </c>
      <c r="H1906" t="s">
        <v>41</v>
      </c>
      <c r="I1906" t="s">
        <v>17</v>
      </c>
      <c r="J1906" t="s">
        <v>88</v>
      </c>
      <c r="K1906" t="s">
        <v>19</v>
      </c>
      <c r="L1906" t="s">
        <v>36</v>
      </c>
      <c r="M1906" s="20">
        <f>VLOOKUP(Table3[[#This Row],[Condition]],$O$8:$P$28,2)</f>
        <v>21</v>
      </c>
      <c r="N1906" s="10"/>
      <c r="O1906" s="10"/>
    </row>
    <row r="1907" spans="1:15">
      <c r="A1907" s="4">
        <v>43757.333333333336</v>
      </c>
      <c r="B1907">
        <v>19</v>
      </c>
      <c r="C1907">
        <v>8</v>
      </c>
      <c r="D1907">
        <v>54</v>
      </c>
      <c r="E1907" t="s">
        <v>244</v>
      </c>
      <c r="F1907" t="s">
        <v>109</v>
      </c>
      <c r="G1907" t="s">
        <v>55</v>
      </c>
      <c r="H1907" t="s">
        <v>16</v>
      </c>
      <c r="I1907" t="s">
        <v>17</v>
      </c>
      <c r="J1907" t="s">
        <v>83</v>
      </c>
      <c r="K1907" t="s">
        <v>19</v>
      </c>
      <c r="L1907" t="s">
        <v>36</v>
      </c>
      <c r="M1907" s="20">
        <f>VLOOKUP(Table3[[#This Row],[Condition]],$O$8:$P$28,2)</f>
        <v>21</v>
      </c>
      <c r="N1907" s="10"/>
      <c r="O1907" s="10"/>
    </row>
    <row r="1908" spans="1:15">
      <c r="A1908" s="4">
        <v>43757.375</v>
      </c>
      <c r="B1908">
        <v>19</v>
      </c>
      <c r="C1908">
        <v>9</v>
      </c>
      <c r="D1908">
        <v>57</v>
      </c>
      <c r="E1908" t="s">
        <v>244</v>
      </c>
      <c r="F1908" t="s">
        <v>66</v>
      </c>
      <c r="G1908" t="s">
        <v>34</v>
      </c>
      <c r="H1908" t="s">
        <v>17</v>
      </c>
      <c r="I1908" t="s">
        <v>17</v>
      </c>
      <c r="J1908" t="s">
        <v>90</v>
      </c>
      <c r="K1908" t="s">
        <v>19</v>
      </c>
      <c r="L1908" t="s">
        <v>36</v>
      </c>
      <c r="M1908" s="20">
        <f>VLOOKUP(Table3[[#This Row],[Condition]],$O$8:$P$28,2)</f>
        <v>21</v>
      </c>
      <c r="N1908" s="10"/>
      <c r="O1908" s="10"/>
    </row>
    <row r="1909" spans="1:15">
      <c r="A1909" s="4">
        <v>43757.416666666664</v>
      </c>
      <c r="B1909">
        <v>19</v>
      </c>
      <c r="C1909">
        <v>10</v>
      </c>
      <c r="D1909">
        <v>61</v>
      </c>
      <c r="E1909" t="s">
        <v>245</v>
      </c>
      <c r="F1909" t="s">
        <v>130</v>
      </c>
      <c r="G1909" t="s">
        <v>75</v>
      </c>
      <c r="H1909" t="s">
        <v>52</v>
      </c>
      <c r="I1909" t="s">
        <v>17</v>
      </c>
      <c r="J1909" t="s">
        <v>83</v>
      </c>
      <c r="K1909" t="s">
        <v>19</v>
      </c>
      <c r="L1909" t="s">
        <v>30</v>
      </c>
      <c r="M1909" s="20">
        <f>VLOOKUP(Table3[[#This Row],[Condition]],$O$8:$P$28,2)</f>
        <v>17</v>
      </c>
      <c r="N1909" s="10"/>
      <c r="O1909" s="10"/>
    </row>
    <row r="1910" spans="1:15">
      <c r="A1910" s="4">
        <v>43757.458333333336</v>
      </c>
      <c r="B1910">
        <v>19</v>
      </c>
      <c r="C1910">
        <v>11</v>
      </c>
      <c r="D1910">
        <v>63</v>
      </c>
      <c r="E1910" t="s">
        <v>240</v>
      </c>
      <c r="F1910" t="s">
        <v>93</v>
      </c>
      <c r="G1910" t="s">
        <v>68</v>
      </c>
      <c r="H1910" t="s">
        <v>45</v>
      </c>
      <c r="I1910" t="s">
        <v>17</v>
      </c>
      <c r="J1910" t="s">
        <v>85</v>
      </c>
      <c r="K1910" t="s">
        <v>19</v>
      </c>
      <c r="L1910" t="s">
        <v>30</v>
      </c>
      <c r="M1910" s="20">
        <f>VLOOKUP(Table3[[#This Row],[Condition]],$O$8:$P$28,2)</f>
        <v>17</v>
      </c>
      <c r="N1910" s="10"/>
      <c r="O1910" s="10"/>
    </row>
    <row r="1911" spans="1:15">
      <c r="A1911" s="4">
        <v>43757.5</v>
      </c>
      <c r="B1911">
        <v>19</v>
      </c>
      <c r="C1911">
        <v>12</v>
      </c>
      <c r="D1911">
        <v>65</v>
      </c>
      <c r="E1911" t="s">
        <v>245</v>
      </c>
      <c r="F1911" t="s">
        <v>59</v>
      </c>
      <c r="G1911" t="s">
        <v>75</v>
      </c>
      <c r="H1911" t="s">
        <v>45</v>
      </c>
      <c r="I1911" t="s">
        <v>17</v>
      </c>
      <c r="J1911" t="s">
        <v>95</v>
      </c>
      <c r="K1911" t="s">
        <v>19</v>
      </c>
      <c r="L1911" t="s">
        <v>30</v>
      </c>
      <c r="M1911" s="20">
        <f>VLOOKUP(Table3[[#This Row],[Condition]],$O$8:$P$28,2)</f>
        <v>17</v>
      </c>
      <c r="N1911" s="10"/>
      <c r="O1911" s="10"/>
    </row>
    <row r="1912" spans="1:15">
      <c r="A1912" s="4">
        <v>43757.541666666664</v>
      </c>
      <c r="B1912">
        <v>19</v>
      </c>
      <c r="C1912">
        <v>13</v>
      </c>
      <c r="D1912">
        <v>63</v>
      </c>
      <c r="E1912" t="s">
        <v>244</v>
      </c>
      <c r="F1912" t="s">
        <v>56</v>
      </c>
      <c r="G1912" t="s">
        <v>29</v>
      </c>
      <c r="H1912" t="s">
        <v>52</v>
      </c>
      <c r="I1912" t="s">
        <v>17</v>
      </c>
      <c r="J1912" t="s">
        <v>22</v>
      </c>
      <c r="K1912" t="s">
        <v>19</v>
      </c>
      <c r="L1912" t="s">
        <v>20</v>
      </c>
      <c r="M1912" s="20">
        <f>VLOOKUP(Table3[[#This Row],[Condition]],$O$8:$P$28,2)</f>
        <v>13</v>
      </c>
      <c r="N1912" s="10"/>
      <c r="O1912" s="10"/>
    </row>
    <row r="1913" spans="1:15">
      <c r="A1913" s="4">
        <v>43757.583333333336</v>
      </c>
      <c r="B1913">
        <v>19</v>
      </c>
      <c r="C1913">
        <v>14</v>
      </c>
      <c r="D1913">
        <v>63</v>
      </c>
      <c r="E1913" t="s">
        <v>240</v>
      </c>
      <c r="F1913" t="s">
        <v>93</v>
      </c>
      <c r="G1913" t="s">
        <v>75</v>
      </c>
      <c r="H1913" t="s">
        <v>62</v>
      </c>
      <c r="I1913" t="s">
        <v>17</v>
      </c>
      <c r="J1913" t="s">
        <v>18</v>
      </c>
      <c r="K1913" t="s">
        <v>19</v>
      </c>
      <c r="L1913" t="s">
        <v>20</v>
      </c>
      <c r="M1913" s="20">
        <f>VLOOKUP(Table3[[#This Row],[Condition]],$O$8:$P$28,2)</f>
        <v>13</v>
      </c>
      <c r="N1913" s="10"/>
      <c r="O1913" s="10"/>
    </row>
    <row r="1914" spans="1:15">
      <c r="A1914" s="4">
        <v>43757.625</v>
      </c>
      <c r="B1914">
        <v>19</v>
      </c>
      <c r="C1914">
        <v>15</v>
      </c>
      <c r="D1914">
        <v>63</v>
      </c>
      <c r="E1914" t="s">
        <v>233</v>
      </c>
      <c r="F1914" t="s">
        <v>130</v>
      </c>
      <c r="G1914" t="s">
        <v>75</v>
      </c>
      <c r="H1914" t="s">
        <v>62</v>
      </c>
      <c r="I1914" t="s">
        <v>17</v>
      </c>
      <c r="J1914" t="s">
        <v>18</v>
      </c>
      <c r="K1914" t="s">
        <v>19</v>
      </c>
      <c r="L1914" t="s">
        <v>20</v>
      </c>
      <c r="M1914" s="20">
        <f>VLOOKUP(Table3[[#This Row],[Condition]],$O$8:$P$28,2)</f>
        <v>13</v>
      </c>
      <c r="N1914" s="10"/>
      <c r="O1914" s="10"/>
    </row>
    <row r="1915" spans="1:15">
      <c r="A1915" s="4">
        <v>43757.666666666664</v>
      </c>
      <c r="B1915">
        <v>19</v>
      </c>
      <c r="C1915">
        <v>16</v>
      </c>
      <c r="D1915">
        <v>61</v>
      </c>
      <c r="E1915" t="s">
        <v>227</v>
      </c>
      <c r="F1915" t="s">
        <v>47</v>
      </c>
      <c r="G1915" t="s">
        <v>75</v>
      </c>
      <c r="H1915" t="s">
        <v>62</v>
      </c>
      <c r="I1915" t="s">
        <v>17</v>
      </c>
      <c r="J1915" t="s">
        <v>63</v>
      </c>
      <c r="K1915" t="s">
        <v>19</v>
      </c>
      <c r="L1915" t="s">
        <v>23</v>
      </c>
      <c r="M1915" s="20">
        <f>VLOOKUP(Table3[[#This Row],[Condition]],$O$8:$P$28,2)</f>
        <v>11</v>
      </c>
      <c r="N1915" s="10"/>
      <c r="O1915" s="10"/>
    </row>
    <row r="1916" spans="1:15">
      <c r="A1916" s="4">
        <v>43757.708333333336</v>
      </c>
      <c r="B1916">
        <v>19</v>
      </c>
      <c r="C1916">
        <v>17</v>
      </c>
      <c r="D1916">
        <v>60</v>
      </c>
      <c r="E1916" t="s">
        <v>227</v>
      </c>
      <c r="F1916" t="s">
        <v>43</v>
      </c>
      <c r="G1916" t="s">
        <v>110</v>
      </c>
      <c r="H1916" t="s">
        <v>26</v>
      </c>
      <c r="I1916" t="s">
        <v>17</v>
      </c>
      <c r="J1916" t="s">
        <v>102</v>
      </c>
      <c r="K1916" t="s">
        <v>19</v>
      </c>
      <c r="L1916" t="s">
        <v>23</v>
      </c>
      <c r="M1916" s="20">
        <f>VLOOKUP(Table3[[#This Row],[Condition]],$O$8:$P$28,2)</f>
        <v>11</v>
      </c>
      <c r="N1916" s="10"/>
      <c r="O1916" s="10"/>
    </row>
    <row r="1917" spans="1:15">
      <c r="A1917" s="4">
        <v>43757.75</v>
      </c>
      <c r="B1917">
        <v>19</v>
      </c>
      <c r="C1917">
        <v>18</v>
      </c>
      <c r="D1917">
        <v>60</v>
      </c>
      <c r="E1917" t="s">
        <v>232</v>
      </c>
      <c r="F1917" t="s">
        <v>116</v>
      </c>
      <c r="G1917" t="s">
        <v>68</v>
      </c>
      <c r="H1917" t="s">
        <v>26</v>
      </c>
      <c r="I1917" t="s">
        <v>17</v>
      </c>
      <c r="J1917" t="s">
        <v>63</v>
      </c>
      <c r="K1917" t="s">
        <v>19</v>
      </c>
      <c r="L1917" t="s">
        <v>23</v>
      </c>
      <c r="M1917" s="20">
        <f>VLOOKUP(Table3[[#This Row],[Condition]],$O$8:$P$28,2)</f>
        <v>11</v>
      </c>
      <c r="N1917" s="10"/>
      <c r="O1917" s="10"/>
    </row>
    <row r="1918" spans="1:15">
      <c r="A1918" s="4">
        <v>43757.791666666664</v>
      </c>
      <c r="B1918">
        <v>19</v>
      </c>
      <c r="C1918">
        <v>19</v>
      </c>
      <c r="D1918">
        <v>59</v>
      </c>
      <c r="E1918" t="s">
        <v>242</v>
      </c>
      <c r="F1918" t="s">
        <v>89</v>
      </c>
      <c r="G1918" t="s">
        <v>68</v>
      </c>
      <c r="H1918" t="s">
        <v>26</v>
      </c>
      <c r="I1918" t="s">
        <v>17</v>
      </c>
      <c r="J1918" t="s">
        <v>102</v>
      </c>
      <c r="K1918" t="s">
        <v>19</v>
      </c>
      <c r="L1918" t="s">
        <v>23</v>
      </c>
      <c r="M1918" s="20">
        <f>VLOOKUP(Table3[[#This Row],[Condition]],$O$8:$P$28,2)</f>
        <v>11</v>
      </c>
      <c r="N1918" s="10"/>
      <c r="O1918" s="10"/>
    </row>
    <row r="1919" spans="1:15">
      <c r="A1919" s="4">
        <v>43757.833333333336</v>
      </c>
      <c r="B1919">
        <v>19</v>
      </c>
      <c r="C1919">
        <v>20</v>
      </c>
      <c r="D1919">
        <v>58</v>
      </c>
      <c r="E1919" t="s">
        <v>242</v>
      </c>
      <c r="F1919" t="s">
        <v>97</v>
      </c>
      <c r="G1919" t="s">
        <v>68</v>
      </c>
      <c r="H1919" t="s">
        <v>16</v>
      </c>
      <c r="I1919" t="s">
        <v>17</v>
      </c>
      <c r="J1919" t="s">
        <v>102</v>
      </c>
      <c r="K1919" t="s">
        <v>19</v>
      </c>
      <c r="L1919" t="s">
        <v>23</v>
      </c>
      <c r="M1919" s="20">
        <f>VLOOKUP(Table3[[#This Row],[Condition]],$O$8:$P$28,2)</f>
        <v>11</v>
      </c>
      <c r="N1919" s="10"/>
      <c r="O1919" s="10"/>
    </row>
    <row r="1920" spans="1:15">
      <c r="A1920" s="4">
        <v>43757.875</v>
      </c>
      <c r="B1920">
        <v>19</v>
      </c>
      <c r="C1920">
        <v>21</v>
      </c>
      <c r="D1920">
        <v>58</v>
      </c>
      <c r="E1920" t="s">
        <v>242</v>
      </c>
      <c r="F1920" t="s">
        <v>97</v>
      </c>
      <c r="G1920" t="s">
        <v>68</v>
      </c>
      <c r="H1920" t="s">
        <v>41</v>
      </c>
      <c r="I1920" t="s">
        <v>17</v>
      </c>
      <c r="J1920" t="s">
        <v>102</v>
      </c>
      <c r="K1920" t="s">
        <v>19</v>
      </c>
      <c r="L1920" t="s">
        <v>23</v>
      </c>
      <c r="M1920" s="20">
        <f>VLOOKUP(Table3[[#This Row],[Condition]],$O$8:$P$28,2)</f>
        <v>11</v>
      </c>
      <c r="N1920" s="10"/>
      <c r="O1920" s="10"/>
    </row>
    <row r="1921" spans="1:15">
      <c r="A1921" s="4">
        <v>43757.916666666664</v>
      </c>
      <c r="B1921">
        <v>19</v>
      </c>
      <c r="C1921">
        <v>22</v>
      </c>
      <c r="D1921">
        <v>57</v>
      </c>
      <c r="E1921" t="s">
        <v>231</v>
      </c>
      <c r="F1921" t="s">
        <v>144</v>
      </c>
      <c r="G1921" t="s">
        <v>68</v>
      </c>
      <c r="H1921" t="s">
        <v>26</v>
      </c>
      <c r="I1921" t="s">
        <v>17</v>
      </c>
      <c r="J1921" t="s">
        <v>102</v>
      </c>
      <c r="K1921" t="s">
        <v>19</v>
      </c>
      <c r="L1921" t="s">
        <v>23</v>
      </c>
      <c r="M1921" s="20">
        <f>VLOOKUP(Table3[[#This Row],[Condition]],$O$8:$P$28,2)</f>
        <v>11</v>
      </c>
      <c r="N1921" s="10"/>
      <c r="O1921" s="10"/>
    </row>
    <row r="1922" spans="1:15">
      <c r="A1922" s="4">
        <v>43757.958333333336</v>
      </c>
      <c r="B1922">
        <v>19</v>
      </c>
      <c r="C1922">
        <v>23</v>
      </c>
      <c r="D1922">
        <v>57</v>
      </c>
      <c r="E1922" t="s">
        <v>229</v>
      </c>
      <c r="F1922" t="s">
        <v>149</v>
      </c>
      <c r="G1922" t="s">
        <v>75</v>
      </c>
      <c r="H1922" t="s">
        <v>16</v>
      </c>
      <c r="I1922" t="s">
        <v>17</v>
      </c>
      <c r="J1922" t="s">
        <v>103</v>
      </c>
      <c r="K1922" t="s">
        <v>19</v>
      </c>
      <c r="L1922" t="s">
        <v>20</v>
      </c>
      <c r="M1922" s="20">
        <f>VLOOKUP(Table3[[#This Row],[Condition]],$O$8:$P$28,2)</f>
        <v>13</v>
      </c>
      <c r="N1922" s="10"/>
      <c r="O1922" s="10"/>
    </row>
    <row r="1923" spans="1:15">
      <c r="A1923" s="4">
        <v>43758</v>
      </c>
      <c r="B1923">
        <v>20</v>
      </c>
      <c r="C1923">
        <v>0</v>
      </c>
      <c r="D1923">
        <v>56</v>
      </c>
      <c r="E1923" t="s">
        <v>229</v>
      </c>
      <c r="F1923" t="s">
        <v>215</v>
      </c>
      <c r="G1923" t="s">
        <v>75</v>
      </c>
      <c r="H1923" t="s">
        <v>26</v>
      </c>
      <c r="I1923" t="s">
        <v>17</v>
      </c>
      <c r="J1923" t="s">
        <v>181</v>
      </c>
      <c r="K1923" t="s">
        <v>19</v>
      </c>
      <c r="L1923" t="s">
        <v>23</v>
      </c>
      <c r="M1923" s="20">
        <f>VLOOKUP(Table3[[#This Row],[Condition]],$O$8:$P$28,2)</f>
        <v>11</v>
      </c>
      <c r="N1923" s="10"/>
      <c r="O1923" s="10"/>
    </row>
    <row r="1924" spans="1:15">
      <c r="A1924" s="4">
        <v>43758.041666666664</v>
      </c>
      <c r="B1924">
        <v>20</v>
      </c>
      <c r="C1924">
        <v>1</v>
      </c>
      <c r="D1924">
        <v>57</v>
      </c>
      <c r="E1924" t="s">
        <v>229</v>
      </c>
      <c r="F1924" t="s">
        <v>149</v>
      </c>
      <c r="G1924" t="s">
        <v>68</v>
      </c>
      <c r="H1924" t="s">
        <v>26</v>
      </c>
      <c r="I1924" t="s">
        <v>17</v>
      </c>
      <c r="J1924" t="s">
        <v>104</v>
      </c>
      <c r="K1924" t="s">
        <v>19</v>
      </c>
      <c r="L1924" t="s">
        <v>23</v>
      </c>
      <c r="M1924" s="20">
        <f>VLOOKUP(Table3[[#This Row],[Condition]],$O$8:$P$28,2)</f>
        <v>11</v>
      </c>
      <c r="N1924" s="10"/>
      <c r="O1924" s="10"/>
    </row>
    <row r="1925" spans="1:15">
      <c r="A1925" s="4">
        <v>43758.083333333336</v>
      </c>
      <c r="B1925">
        <v>20</v>
      </c>
      <c r="C1925">
        <v>2</v>
      </c>
      <c r="D1925">
        <v>58</v>
      </c>
      <c r="E1925" t="s">
        <v>182</v>
      </c>
      <c r="F1925" t="s">
        <v>136</v>
      </c>
      <c r="G1925" t="s">
        <v>75</v>
      </c>
      <c r="H1925" t="s">
        <v>26</v>
      </c>
      <c r="I1925" t="s">
        <v>17</v>
      </c>
      <c r="J1925" t="s">
        <v>105</v>
      </c>
      <c r="K1925" t="s">
        <v>19</v>
      </c>
      <c r="L1925" t="s">
        <v>23</v>
      </c>
      <c r="M1925" s="20">
        <f>VLOOKUP(Table3[[#This Row],[Condition]],$O$8:$P$28,2)</f>
        <v>11</v>
      </c>
      <c r="N1925" s="10"/>
      <c r="O1925" s="10"/>
    </row>
    <row r="1926" spans="1:15">
      <c r="A1926" s="4">
        <v>43758.125</v>
      </c>
      <c r="B1926">
        <v>20</v>
      </c>
      <c r="C1926">
        <v>3</v>
      </c>
      <c r="D1926">
        <v>58</v>
      </c>
      <c r="E1926" t="s">
        <v>182</v>
      </c>
      <c r="F1926" t="s">
        <v>136</v>
      </c>
      <c r="G1926" t="s">
        <v>34</v>
      </c>
      <c r="H1926" t="s">
        <v>17</v>
      </c>
      <c r="I1926" t="s">
        <v>17</v>
      </c>
      <c r="J1926" t="s">
        <v>105</v>
      </c>
      <c r="K1926" t="s">
        <v>19</v>
      </c>
      <c r="L1926" t="s">
        <v>84</v>
      </c>
      <c r="M1926" s="20">
        <f>VLOOKUP(Table3[[#This Row],[Condition]],$O$8:$P$28,2)</f>
        <v>8</v>
      </c>
      <c r="N1926" s="10"/>
      <c r="O1926" s="10"/>
    </row>
    <row r="1927" spans="1:15">
      <c r="A1927" s="4">
        <v>43758.166666666664</v>
      </c>
      <c r="B1927">
        <v>20</v>
      </c>
      <c r="C1927">
        <v>4</v>
      </c>
      <c r="D1927">
        <v>57</v>
      </c>
      <c r="E1927" t="s">
        <v>178</v>
      </c>
      <c r="F1927" t="s">
        <v>194</v>
      </c>
      <c r="G1927" t="s">
        <v>34</v>
      </c>
      <c r="H1927" t="s">
        <v>17</v>
      </c>
      <c r="I1927" t="s">
        <v>17</v>
      </c>
      <c r="J1927" t="s">
        <v>104</v>
      </c>
      <c r="K1927" t="s">
        <v>19</v>
      </c>
      <c r="L1927" t="s">
        <v>84</v>
      </c>
      <c r="M1927" s="20">
        <f>VLOOKUP(Table3[[#This Row],[Condition]],$O$8:$P$28,2)</f>
        <v>8</v>
      </c>
      <c r="N1927" s="10"/>
      <c r="O1927" s="10"/>
    </row>
    <row r="1928" spans="1:15">
      <c r="A1928" s="4">
        <v>43758.208333333336</v>
      </c>
      <c r="B1928">
        <v>20</v>
      </c>
      <c r="C1928">
        <v>5</v>
      </c>
      <c r="D1928">
        <v>56</v>
      </c>
      <c r="E1928" t="s">
        <v>175</v>
      </c>
      <c r="F1928" t="s">
        <v>261</v>
      </c>
      <c r="G1928" t="s">
        <v>33</v>
      </c>
      <c r="H1928" t="s">
        <v>26</v>
      </c>
      <c r="I1928" t="s">
        <v>17</v>
      </c>
      <c r="J1928" t="s">
        <v>180</v>
      </c>
      <c r="K1928" t="s">
        <v>185</v>
      </c>
      <c r="L1928" t="s">
        <v>84</v>
      </c>
      <c r="M1928" s="20">
        <f>VLOOKUP(Table3[[#This Row],[Condition]],$O$8:$P$28,2)</f>
        <v>8</v>
      </c>
      <c r="N1928" s="10"/>
      <c r="O1928" s="10"/>
    </row>
    <row r="1929" spans="1:15">
      <c r="A1929" s="4">
        <v>43758.25</v>
      </c>
      <c r="B1929">
        <v>20</v>
      </c>
      <c r="C1929">
        <v>6</v>
      </c>
      <c r="D1929">
        <v>55</v>
      </c>
      <c r="E1929" t="s">
        <v>175</v>
      </c>
      <c r="F1929" t="s">
        <v>189</v>
      </c>
      <c r="G1929" t="s">
        <v>48</v>
      </c>
      <c r="H1929" t="s">
        <v>52</v>
      </c>
      <c r="I1929" t="s">
        <v>17</v>
      </c>
      <c r="J1929" t="s">
        <v>180</v>
      </c>
      <c r="K1929" t="s">
        <v>185</v>
      </c>
      <c r="L1929" t="s">
        <v>262</v>
      </c>
      <c r="M1929" s="20">
        <f>VLOOKUP(Table3[[#This Row],[Condition]],$O$8:$P$28,2)</f>
        <v>5</v>
      </c>
      <c r="N1929" s="10"/>
      <c r="O1929" s="10"/>
    </row>
    <row r="1930" spans="1:15">
      <c r="A1930" s="4">
        <v>43758.291666666664</v>
      </c>
      <c r="B1930">
        <v>20</v>
      </c>
      <c r="C1930">
        <v>7</v>
      </c>
      <c r="D1930">
        <v>55</v>
      </c>
      <c r="E1930" t="s">
        <v>175</v>
      </c>
      <c r="F1930" t="s">
        <v>266</v>
      </c>
      <c r="G1930" t="s">
        <v>55</v>
      </c>
      <c r="H1930" t="s">
        <v>49</v>
      </c>
      <c r="I1930" t="s">
        <v>17</v>
      </c>
      <c r="J1930" t="s">
        <v>180</v>
      </c>
      <c r="K1930" t="s">
        <v>185</v>
      </c>
      <c r="L1930" t="s">
        <v>262</v>
      </c>
      <c r="M1930" s="20">
        <f>VLOOKUP(Table3[[#This Row],[Condition]],$O$8:$P$28,2)</f>
        <v>5</v>
      </c>
      <c r="N1930" s="10"/>
      <c r="O1930" s="10"/>
    </row>
    <row r="1931" spans="1:15">
      <c r="A1931" s="4">
        <v>43758.333333333336</v>
      </c>
      <c r="B1931">
        <v>20</v>
      </c>
      <c r="C1931">
        <v>8</v>
      </c>
      <c r="D1931">
        <v>55</v>
      </c>
      <c r="E1931" t="s">
        <v>175</v>
      </c>
      <c r="F1931" t="s">
        <v>266</v>
      </c>
      <c r="G1931" t="s">
        <v>55</v>
      </c>
      <c r="H1931" t="s">
        <v>45</v>
      </c>
      <c r="I1931" t="s">
        <v>17</v>
      </c>
      <c r="J1931" t="s">
        <v>104</v>
      </c>
      <c r="K1931" t="s">
        <v>185</v>
      </c>
      <c r="L1931" t="s">
        <v>193</v>
      </c>
      <c r="M1931" s="20">
        <f>VLOOKUP(Table3[[#This Row],[Condition]],$O$8:$P$28,2)</f>
        <v>1</v>
      </c>
      <c r="N1931" s="10"/>
      <c r="O1931" s="10"/>
    </row>
    <row r="1932" spans="1:15">
      <c r="A1932" s="4">
        <v>43758.375</v>
      </c>
      <c r="B1932">
        <v>20</v>
      </c>
      <c r="C1932">
        <v>9</v>
      </c>
      <c r="D1932">
        <v>56</v>
      </c>
      <c r="E1932" t="s">
        <v>175</v>
      </c>
      <c r="F1932" t="s">
        <v>261</v>
      </c>
      <c r="G1932" t="s">
        <v>48</v>
      </c>
      <c r="H1932" t="s">
        <v>82</v>
      </c>
      <c r="I1932" t="s">
        <v>17</v>
      </c>
      <c r="J1932" t="s">
        <v>180</v>
      </c>
      <c r="K1932" t="s">
        <v>185</v>
      </c>
      <c r="L1932" t="s">
        <v>262</v>
      </c>
      <c r="M1932" s="20">
        <f>VLOOKUP(Table3[[#This Row],[Condition]],$O$8:$P$28,2)</f>
        <v>5</v>
      </c>
      <c r="N1932" s="10"/>
      <c r="O1932" s="10"/>
    </row>
    <row r="1933" spans="1:15">
      <c r="A1933" s="4">
        <v>43758.416666666664</v>
      </c>
      <c r="B1933">
        <v>20</v>
      </c>
      <c r="C1933">
        <v>10</v>
      </c>
      <c r="D1933">
        <v>56</v>
      </c>
      <c r="E1933" t="s">
        <v>171</v>
      </c>
      <c r="F1933" t="s">
        <v>290</v>
      </c>
      <c r="G1933" t="s">
        <v>55</v>
      </c>
      <c r="H1933" t="s">
        <v>145</v>
      </c>
      <c r="I1933" t="s">
        <v>17</v>
      </c>
      <c r="J1933" t="s">
        <v>113</v>
      </c>
      <c r="K1933" t="s">
        <v>19</v>
      </c>
      <c r="L1933" t="s">
        <v>262</v>
      </c>
      <c r="M1933" s="20">
        <f>VLOOKUP(Table3[[#This Row],[Condition]],$O$8:$P$28,2)</f>
        <v>5</v>
      </c>
      <c r="N1933" s="10"/>
      <c r="O1933" s="10"/>
    </row>
    <row r="1934" spans="1:15">
      <c r="A1934" s="4">
        <v>43758.458333333336</v>
      </c>
      <c r="B1934">
        <v>20</v>
      </c>
      <c r="C1934">
        <v>11</v>
      </c>
      <c r="D1934">
        <v>56</v>
      </c>
      <c r="E1934" t="s">
        <v>175</v>
      </c>
      <c r="F1934" t="s">
        <v>261</v>
      </c>
      <c r="G1934" t="s">
        <v>48</v>
      </c>
      <c r="H1934" t="s">
        <v>69</v>
      </c>
      <c r="I1934" t="s">
        <v>17</v>
      </c>
      <c r="J1934" t="s">
        <v>111</v>
      </c>
      <c r="K1934" t="s">
        <v>291</v>
      </c>
      <c r="L1934" t="s">
        <v>193</v>
      </c>
      <c r="M1934" s="20">
        <f>VLOOKUP(Table3[[#This Row],[Condition]],$O$8:$P$28,2)</f>
        <v>1</v>
      </c>
      <c r="N1934" s="10"/>
      <c r="O1934" s="10"/>
    </row>
    <row r="1935" spans="1:15">
      <c r="A1935" s="4">
        <v>43758.5</v>
      </c>
      <c r="B1935">
        <v>20</v>
      </c>
      <c r="C1935">
        <v>12</v>
      </c>
      <c r="D1935">
        <v>56</v>
      </c>
      <c r="E1935" t="s">
        <v>175</v>
      </c>
      <c r="F1935" t="s">
        <v>261</v>
      </c>
      <c r="G1935" t="s">
        <v>55</v>
      </c>
      <c r="H1935" t="s">
        <v>145</v>
      </c>
      <c r="I1935" t="s">
        <v>170</v>
      </c>
      <c r="J1935" t="s">
        <v>137</v>
      </c>
      <c r="K1935" t="s">
        <v>185</v>
      </c>
      <c r="L1935" t="s">
        <v>262</v>
      </c>
      <c r="M1935" s="20">
        <f>VLOOKUP(Table3[[#This Row],[Condition]],$O$8:$P$28,2)</f>
        <v>5</v>
      </c>
      <c r="N1935" s="10"/>
      <c r="O1935" s="10"/>
    </row>
    <row r="1936" spans="1:15">
      <c r="A1936" s="4">
        <v>43758.541666666664</v>
      </c>
      <c r="B1936">
        <v>20</v>
      </c>
      <c r="C1936">
        <v>13</v>
      </c>
      <c r="D1936">
        <v>57</v>
      </c>
      <c r="E1936" t="s">
        <v>171</v>
      </c>
      <c r="F1936" t="s">
        <v>261</v>
      </c>
      <c r="G1936" t="s">
        <v>48</v>
      </c>
      <c r="H1936" t="s">
        <v>147</v>
      </c>
      <c r="I1936" t="s">
        <v>17</v>
      </c>
      <c r="J1936" t="s">
        <v>138</v>
      </c>
      <c r="K1936" t="s">
        <v>185</v>
      </c>
      <c r="L1936" t="s">
        <v>262</v>
      </c>
      <c r="M1936" s="20">
        <f>VLOOKUP(Table3[[#This Row],[Condition]],$O$8:$P$28,2)</f>
        <v>5</v>
      </c>
      <c r="N1936" s="10"/>
      <c r="O1936" s="10"/>
    </row>
    <row r="1937" spans="1:15">
      <c r="A1937" s="4">
        <v>43758.583333333336</v>
      </c>
      <c r="B1937">
        <v>20</v>
      </c>
      <c r="C1937">
        <v>14</v>
      </c>
      <c r="D1937">
        <v>58</v>
      </c>
      <c r="E1937" t="s">
        <v>174</v>
      </c>
      <c r="F1937" t="s">
        <v>261</v>
      </c>
      <c r="G1937" t="s">
        <v>33</v>
      </c>
      <c r="H1937" t="s">
        <v>147</v>
      </c>
      <c r="I1937" t="s">
        <v>17</v>
      </c>
      <c r="J1937" t="s">
        <v>138</v>
      </c>
      <c r="K1937" t="s">
        <v>185</v>
      </c>
      <c r="L1937" t="s">
        <v>84</v>
      </c>
      <c r="M1937" s="20">
        <f>VLOOKUP(Table3[[#This Row],[Condition]],$O$8:$P$28,2)</f>
        <v>8</v>
      </c>
      <c r="N1937" s="10"/>
      <c r="O1937" s="10"/>
    </row>
    <row r="1938" spans="1:15">
      <c r="A1938" s="4">
        <v>43758.625</v>
      </c>
      <c r="B1938">
        <v>20</v>
      </c>
      <c r="C1938">
        <v>15</v>
      </c>
      <c r="D1938">
        <v>58</v>
      </c>
      <c r="E1938" t="s">
        <v>174</v>
      </c>
      <c r="F1938" t="s">
        <v>261</v>
      </c>
      <c r="G1938" t="s">
        <v>33</v>
      </c>
      <c r="H1938" t="s">
        <v>151</v>
      </c>
      <c r="I1938" t="s">
        <v>214</v>
      </c>
      <c r="J1938" t="s">
        <v>137</v>
      </c>
      <c r="K1938" t="s">
        <v>19</v>
      </c>
      <c r="L1938" t="s">
        <v>262</v>
      </c>
      <c r="M1938" s="20">
        <f>VLOOKUP(Table3[[#This Row],[Condition]],$O$8:$P$28,2)</f>
        <v>5</v>
      </c>
      <c r="N1938" s="10"/>
      <c r="O1938" s="10"/>
    </row>
    <row r="1939" spans="1:15">
      <c r="A1939" s="4">
        <v>43758.666666666664</v>
      </c>
      <c r="B1939">
        <v>20</v>
      </c>
      <c r="C1939">
        <v>16</v>
      </c>
      <c r="D1939">
        <v>57</v>
      </c>
      <c r="E1939" t="s">
        <v>174</v>
      </c>
      <c r="F1939" t="s">
        <v>266</v>
      </c>
      <c r="G1939" t="s">
        <v>33</v>
      </c>
      <c r="H1939" t="s">
        <v>69</v>
      </c>
      <c r="I1939" t="s">
        <v>17</v>
      </c>
      <c r="J1939" t="s">
        <v>179</v>
      </c>
      <c r="K1939" t="s">
        <v>19</v>
      </c>
      <c r="L1939" t="s">
        <v>84</v>
      </c>
      <c r="M1939" s="20">
        <f>VLOOKUP(Table3[[#This Row],[Condition]],$O$8:$P$28,2)</f>
        <v>8</v>
      </c>
      <c r="N1939" s="10"/>
      <c r="O1939" s="10"/>
    </row>
    <row r="1940" spans="1:15">
      <c r="A1940" s="4">
        <v>43758.708333333336</v>
      </c>
      <c r="B1940">
        <v>20</v>
      </c>
      <c r="C1940">
        <v>17</v>
      </c>
      <c r="D1940">
        <v>57</v>
      </c>
      <c r="E1940" t="s">
        <v>174</v>
      </c>
      <c r="F1940" t="s">
        <v>266</v>
      </c>
      <c r="G1940" t="s">
        <v>33</v>
      </c>
      <c r="H1940" t="s">
        <v>94</v>
      </c>
      <c r="I1940" t="s">
        <v>17</v>
      </c>
      <c r="J1940" t="s">
        <v>135</v>
      </c>
      <c r="K1940" t="s">
        <v>19</v>
      </c>
      <c r="L1940" t="s">
        <v>84</v>
      </c>
      <c r="M1940" s="20">
        <f>VLOOKUP(Table3[[#This Row],[Condition]],$O$8:$P$28,2)</f>
        <v>8</v>
      </c>
      <c r="N1940" s="10"/>
      <c r="O1940" s="10"/>
    </row>
    <row r="1941" spans="1:15">
      <c r="A1941" s="4">
        <v>43758.75</v>
      </c>
      <c r="B1941">
        <v>20</v>
      </c>
      <c r="C1941">
        <v>18</v>
      </c>
      <c r="D1941">
        <v>57</v>
      </c>
      <c r="E1941" t="s">
        <v>171</v>
      </c>
      <c r="F1941" t="s">
        <v>261</v>
      </c>
      <c r="G1941" t="s">
        <v>33</v>
      </c>
      <c r="H1941" t="s">
        <v>69</v>
      </c>
      <c r="I1941" t="s">
        <v>17</v>
      </c>
      <c r="J1941" t="s">
        <v>108</v>
      </c>
      <c r="K1941" t="s">
        <v>19</v>
      </c>
      <c r="L1941" t="s">
        <v>23</v>
      </c>
      <c r="M1941" s="20">
        <f>VLOOKUP(Table3[[#This Row],[Condition]],$O$8:$P$28,2)</f>
        <v>11</v>
      </c>
      <c r="N1941" s="10"/>
      <c r="O1941" s="10"/>
    </row>
    <row r="1942" spans="1:15">
      <c r="A1942" s="4">
        <v>43758.791666666664</v>
      </c>
      <c r="B1942">
        <v>20</v>
      </c>
      <c r="C1942">
        <v>19</v>
      </c>
      <c r="D1942">
        <v>57</v>
      </c>
      <c r="E1942" t="s">
        <v>175</v>
      </c>
      <c r="F1942" t="s">
        <v>187</v>
      </c>
      <c r="G1942" t="s">
        <v>33</v>
      </c>
      <c r="H1942" t="s">
        <v>94</v>
      </c>
      <c r="I1942" t="s">
        <v>17</v>
      </c>
      <c r="J1942" t="s">
        <v>106</v>
      </c>
      <c r="K1942" t="s">
        <v>19</v>
      </c>
      <c r="L1942" t="s">
        <v>23</v>
      </c>
      <c r="M1942" s="20">
        <f>VLOOKUP(Table3[[#This Row],[Condition]],$O$8:$P$28,2)</f>
        <v>11</v>
      </c>
      <c r="N1942" s="10"/>
      <c r="O1942" s="10"/>
    </row>
    <row r="1943" spans="1:15">
      <c r="A1943" s="4">
        <v>43758.833333333336</v>
      </c>
      <c r="B1943">
        <v>20</v>
      </c>
      <c r="C1943">
        <v>20</v>
      </c>
      <c r="D1943">
        <v>57</v>
      </c>
      <c r="E1943" t="s">
        <v>175</v>
      </c>
      <c r="F1943" t="s">
        <v>187</v>
      </c>
      <c r="G1943" t="s">
        <v>33</v>
      </c>
      <c r="H1943" t="s">
        <v>65</v>
      </c>
      <c r="I1943" t="s">
        <v>17</v>
      </c>
      <c r="J1943" t="s">
        <v>113</v>
      </c>
      <c r="K1943" t="s">
        <v>19</v>
      </c>
      <c r="L1943" t="s">
        <v>23</v>
      </c>
      <c r="M1943" s="20">
        <f>VLOOKUP(Table3[[#This Row],[Condition]],$O$8:$P$28,2)</f>
        <v>11</v>
      </c>
      <c r="N1943" s="10"/>
      <c r="O1943" s="10"/>
    </row>
    <row r="1944" spans="1:15">
      <c r="A1944" s="4">
        <v>43758.875</v>
      </c>
      <c r="B1944">
        <v>20</v>
      </c>
      <c r="C1944">
        <v>21</v>
      </c>
      <c r="D1944">
        <v>57</v>
      </c>
      <c r="E1944" t="s">
        <v>175</v>
      </c>
      <c r="F1944" t="s">
        <v>187</v>
      </c>
      <c r="G1944" t="s">
        <v>33</v>
      </c>
      <c r="H1944" t="s">
        <v>82</v>
      </c>
      <c r="I1944" t="s">
        <v>17</v>
      </c>
      <c r="J1944" t="s">
        <v>180</v>
      </c>
      <c r="K1944" t="s">
        <v>19</v>
      </c>
      <c r="L1944" t="s">
        <v>23</v>
      </c>
      <c r="M1944" s="20">
        <f>VLOOKUP(Table3[[#This Row],[Condition]],$O$8:$P$28,2)</f>
        <v>11</v>
      </c>
      <c r="N1944" s="10"/>
      <c r="O1944" s="10"/>
    </row>
    <row r="1945" spans="1:15">
      <c r="A1945" s="4">
        <v>43758.916666666664</v>
      </c>
      <c r="B1945">
        <v>20</v>
      </c>
      <c r="C1945">
        <v>22</v>
      </c>
      <c r="D1945">
        <v>56</v>
      </c>
      <c r="E1945" t="s">
        <v>175</v>
      </c>
      <c r="F1945" t="s">
        <v>261</v>
      </c>
      <c r="G1945" t="s">
        <v>33</v>
      </c>
      <c r="H1945" t="s">
        <v>82</v>
      </c>
      <c r="I1945" t="s">
        <v>17</v>
      </c>
      <c r="J1945" t="s">
        <v>180</v>
      </c>
      <c r="K1945" t="s">
        <v>19</v>
      </c>
      <c r="L1945" t="s">
        <v>23</v>
      </c>
      <c r="M1945" s="20">
        <f>VLOOKUP(Table3[[#This Row],[Condition]],$O$8:$P$28,2)</f>
        <v>11</v>
      </c>
      <c r="N1945" s="10"/>
      <c r="O1945" s="10"/>
    </row>
    <row r="1946" spans="1:15">
      <c r="A1946" s="4">
        <v>43758.958333333336</v>
      </c>
      <c r="B1946">
        <v>20</v>
      </c>
      <c r="C1946">
        <v>23</v>
      </c>
      <c r="D1946">
        <v>56</v>
      </c>
      <c r="E1946" t="s">
        <v>177</v>
      </c>
      <c r="F1946" t="s">
        <v>188</v>
      </c>
      <c r="G1946" t="s">
        <v>44</v>
      </c>
      <c r="H1946" t="s">
        <v>49</v>
      </c>
      <c r="I1946" t="s">
        <v>17</v>
      </c>
      <c r="J1946" t="s">
        <v>104</v>
      </c>
      <c r="K1946" t="s">
        <v>19</v>
      </c>
      <c r="L1946" t="s">
        <v>23</v>
      </c>
      <c r="M1946" s="20">
        <f>VLOOKUP(Table3[[#This Row],[Condition]],$O$8:$P$28,2)</f>
        <v>11</v>
      </c>
      <c r="N1946" s="10"/>
      <c r="O1946" s="10"/>
    </row>
    <row r="1947" spans="1:15">
      <c r="A1947" s="4">
        <v>43759</v>
      </c>
      <c r="B1947">
        <v>21</v>
      </c>
      <c r="C1947">
        <v>0</v>
      </c>
      <c r="D1947">
        <v>56</v>
      </c>
      <c r="E1947" t="s">
        <v>177</v>
      </c>
      <c r="F1947" t="s">
        <v>188</v>
      </c>
      <c r="G1947" t="s">
        <v>44</v>
      </c>
      <c r="H1947" t="s">
        <v>94</v>
      </c>
      <c r="I1947" t="s">
        <v>17</v>
      </c>
      <c r="J1947" t="s">
        <v>181</v>
      </c>
      <c r="K1947" t="s">
        <v>19</v>
      </c>
      <c r="L1947" t="s">
        <v>23</v>
      </c>
      <c r="M1947" s="20">
        <f>VLOOKUP(Table3[[#This Row],[Condition]],$O$8:$P$28,2)</f>
        <v>11</v>
      </c>
      <c r="N1947" s="10"/>
      <c r="O1947" s="10"/>
    </row>
    <row r="1948" spans="1:15">
      <c r="A1948" s="4">
        <v>43759.041666666664</v>
      </c>
      <c r="B1948">
        <v>21</v>
      </c>
      <c r="C1948">
        <v>1</v>
      </c>
      <c r="D1948">
        <v>56</v>
      </c>
      <c r="E1948" t="s">
        <v>177</v>
      </c>
      <c r="F1948" t="s">
        <v>188</v>
      </c>
      <c r="G1948" t="s">
        <v>44</v>
      </c>
      <c r="H1948" t="s">
        <v>94</v>
      </c>
      <c r="I1948" t="s">
        <v>17</v>
      </c>
      <c r="J1948" t="s">
        <v>181</v>
      </c>
      <c r="K1948" t="s">
        <v>19</v>
      </c>
      <c r="L1948" t="s">
        <v>23</v>
      </c>
      <c r="M1948" s="20">
        <f>VLOOKUP(Table3[[#This Row],[Condition]],$O$8:$P$28,2)</f>
        <v>11</v>
      </c>
      <c r="N1948" s="10"/>
      <c r="O1948" s="10"/>
    </row>
    <row r="1949" spans="1:15">
      <c r="A1949" s="4">
        <v>43759.083333333336</v>
      </c>
      <c r="B1949">
        <v>21</v>
      </c>
      <c r="C1949">
        <v>2</v>
      </c>
      <c r="D1949">
        <v>55</v>
      </c>
      <c r="E1949" t="s">
        <v>182</v>
      </c>
      <c r="F1949" t="s">
        <v>259</v>
      </c>
      <c r="G1949" t="s">
        <v>33</v>
      </c>
      <c r="H1949" t="s">
        <v>45</v>
      </c>
      <c r="I1949" t="s">
        <v>17</v>
      </c>
      <c r="J1949" t="s">
        <v>103</v>
      </c>
      <c r="K1949" t="s">
        <v>19</v>
      </c>
      <c r="L1949" t="s">
        <v>23</v>
      </c>
      <c r="M1949" s="20">
        <f>VLOOKUP(Table3[[#This Row],[Condition]],$O$8:$P$28,2)</f>
        <v>11</v>
      </c>
      <c r="N1949" s="10"/>
      <c r="O1949" s="10"/>
    </row>
    <row r="1950" spans="1:15">
      <c r="A1950" s="4">
        <v>43759.125</v>
      </c>
      <c r="B1950">
        <v>21</v>
      </c>
      <c r="C1950">
        <v>3</v>
      </c>
      <c r="D1950">
        <v>55</v>
      </c>
      <c r="E1950" t="s">
        <v>182</v>
      </c>
      <c r="F1950" t="s">
        <v>259</v>
      </c>
      <c r="G1950" t="s">
        <v>33</v>
      </c>
      <c r="H1950" t="s">
        <v>65</v>
      </c>
      <c r="I1950" t="s">
        <v>17</v>
      </c>
      <c r="J1950" t="s">
        <v>100</v>
      </c>
      <c r="K1950" t="s">
        <v>19</v>
      </c>
      <c r="L1950" t="s">
        <v>23</v>
      </c>
      <c r="M1950" s="20">
        <f>VLOOKUP(Table3[[#This Row],[Condition]],$O$8:$P$28,2)</f>
        <v>11</v>
      </c>
      <c r="N1950" s="10"/>
      <c r="O1950" s="10"/>
    </row>
    <row r="1951" spans="1:15">
      <c r="A1951" s="4">
        <v>43759.166666666664</v>
      </c>
      <c r="B1951">
        <v>21</v>
      </c>
      <c r="C1951">
        <v>4</v>
      </c>
      <c r="D1951">
        <v>55</v>
      </c>
      <c r="E1951" t="s">
        <v>182</v>
      </c>
      <c r="F1951" t="s">
        <v>259</v>
      </c>
      <c r="G1951" t="s">
        <v>33</v>
      </c>
      <c r="H1951" t="s">
        <v>45</v>
      </c>
      <c r="I1951" t="s">
        <v>17</v>
      </c>
      <c r="J1951" t="s">
        <v>100</v>
      </c>
      <c r="K1951" t="s">
        <v>19</v>
      </c>
      <c r="L1951" t="s">
        <v>23</v>
      </c>
      <c r="M1951" s="20">
        <f>VLOOKUP(Table3[[#This Row],[Condition]],$O$8:$P$28,2)</f>
        <v>11</v>
      </c>
      <c r="N1951" s="10"/>
      <c r="O1951" s="10"/>
    </row>
    <row r="1952" spans="1:15">
      <c r="A1952" s="4">
        <v>43759.208333333336</v>
      </c>
      <c r="B1952">
        <v>21</v>
      </c>
      <c r="C1952">
        <v>5</v>
      </c>
      <c r="D1952">
        <v>55</v>
      </c>
      <c r="E1952" t="s">
        <v>229</v>
      </c>
      <c r="F1952" t="s">
        <v>194</v>
      </c>
      <c r="G1952" t="s">
        <v>33</v>
      </c>
      <c r="H1952" t="s">
        <v>65</v>
      </c>
      <c r="I1952" t="s">
        <v>17</v>
      </c>
      <c r="J1952" t="s">
        <v>18</v>
      </c>
      <c r="K1952" t="s">
        <v>19</v>
      </c>
      <c r="L1952" t="s">
        <v>23</v>
      </c>
      <c r="M1952" s="20">
        <f>VLOOKUP(Table3[[#This Row],[Condition]],$O$8:$P$28,2)</f>
        <v>11</v>
      </c>
      <c r="N1952" s="10"/>
      <c r="O1952" s="10"/>
    </row>
    <row r="1953" spans="1:15">
      <c r="A1953" s="4">
        <v>43759.25</v>
      </c>
      <c r="B1953">
        <v>21</v>
      </c>
      <c r="C1953">
        <v>6</v>
      </c>
      <c r="D1953">
        <v>55</v>
      </c>
      <c r="E1953" t="s">
        <v>229</v>
      </c>
      <c r="F1953" t="s">
        <v>194</v>
      </c>
      <c r="G1953" t="s">
        <v>33</v>
      </c>
      <c r="H1953" t="s">
        <v>45</v>
      </c>
      <c r="I1953" t="s">
        <v>17</v>
      </c>
      <c r="J1953" t="s">
        <v>35</v>
      </c>
      <c r="K1953" t="s">
        <v>19</v>
      </c>
      <c r="L1953" t="s">
        <v>23</v>
      </c>
      <c r="M1953" s="20">
        <f>VLOOKUP(Table3[[#This Row],[Condition]],$O$8:$P$28,2)</f>
        <v>11</v>
      </c>
      <c r="N1953" s="10"/>
      <c r="O1953" s="10"/>
    </row>
    <row r="1954" spans="1:15">
      <c r="A1954" s="4">
        <v>43759.291666666664</v>
      </c>
      <c r="B1954">
        <v>21</v>
      </c>
      <c r="C1954">
        <v>7</v>
      </c>
      <c r="D1954">
        <v>56</v>
      </c>
      <c r="E1954" t="s">
        <v>229</v>
      </c>
      <c r="F1954" t="s">
        <v>215</v>
      </c>
      <c r="G1954" t="s">
        <v>33</v>
      </c>
      <c r="H1954" t="s">
        <v>52</v>
      </c>
      <c r="I1954" t="s">
        <v>17</v>
      </c>
      <c r="J1954" t="s">
        <v>46</v>
      </c>
      <c r="K1954" t="s">
        <v>19</v>
      </c>
      <c r="L1954" t="s">
        <v>23</v>
      </c>
      <c r="M1954" s="20">
        <f>VLOOKUP(Table3[[#This Row],[Condition]],$O$8:$P$28,2)</f>
        <v>11</v>
      </c>
      <c r="N1954" s="10"/>
      <c r="O1954" s="10"/>
    </row>
    <row r="1955" spans="1:15">
      <c r="A1955" s="4">
        <v>43759.333333333336</v>
      </c>
      <c r="B1955">
        <v>21</v>
      </c>
      <c r="C1955">
        <v>8</v>
      </c>
      <c r="D1955">
        <v>57</v>
      </c>
      <c r="E1955" t="s">
        <v>182</v>
      </c>
      <c r="F1955" t="s">
        <v>160</v>
      </c>
      <c r="G1955" t="s">
        <v>33</v>
      </c>
      <c r="H1955" t="s">
        <v>16</v>
      </c>
      <c r="I1955" t="s">
        <v>17</v>
      </c>
      <c r="J1955" t="s">
        <v>85</v>
      </c>
      <c r="K1955" t="s">
        <v>19</v>
      </c>
      <c r="L1955" t="s">
        <v>20</v>
      </c>
      <c r="M1955" s="20">
        <f>VLOOKUP(Table3[[#This Row],[Condition]],$O$8:$P$28,2)</f>
        <v>13</v>
      </c>
      <c r="N1955" s="10"/>
      <c r="O1955" s="10"/>
    </row>
    <row r="1956" spans="1:15">
      <c r="A1956" s="4">
        <v>43759.375</v>
      </c>
      <c r="B1956">
        <v>21</v>
      </c>
      <c r="C1956">
        <v>9</v>
      </c>
      <c r="D1956">
        <v>60</v>
      </c>
      <c r="E1956" t="s">
        <v>229</v>
      </c>
      <c r="F1956" t="s">
        <v>72</v>
      </c>
      <c r="G1956" t="s">
        <v>48</v>
      </c>
      <c r="H1956" t="s">
        <v>16</v>
      </c>
      <c r="I1956" t="s">
        <v>17</v>
      </c>
      <c r="J1956" t="s">
        <v>83</v>
      </c>
      <c r="K1956" t="s">
        <v>19</v>
      </c>
      <c r="L1956" t="s">
        <v>20</v>
      </c>
      <c r="M1956" s="20">
        <f>VLOOKUP(Table3[[#This Row],[Condition]],$O$8:$P$28,2)</f>
        <v>13</v>
      </c>
      <c r="N1956" s="10"/>
      <c r="O1956" s="10"/>
    </row>
    <row r="1957" spans="1:15">
      <c r="A1957" s="4">
        <v>43759.416666666664</v>
      </c>
      <c r="B1957">
        <v>21</v>
      </c>
      <c r="C1957">
        <v>10</v>
      </c>
      <c r="D1957">
        <v>61</v>
      </c>
      <c r="E1957" t="s">
        <v>182</v>
      </c>
      <c r="F1957" t="s">
        <v>195</v>
      </c>
      <c r="G1957" t="s">
        <v>48</v>
      </c>
      <c r="H1957" t="s">
        <v>52</v>
      </c>
      <c r="I1957" t="s">
        <v>17</v>
      </c>
      <c r="J1957" t="s">
        <v>85</v>
      </c>
      <c r="K1957" t="s">
        <v>19</v>
      </c>
      <c r="L1957" t="s">
        <v>30</v>
      </c>
      <c r="M1957" s="20">
        <f>VLOOKUP(Table3[[#This Row],[Condition]],$O$8:$P$28,2)</f>
        <v>17</v>
      </c>
      <c r="N1957" s="10"/>
      <c r="O1957" s="10"/>
    </row>
    <row r="1958" spans="1:15">
      <c r="A1958" s="4">
        <v>43759.458333333336</v>
      </c>
      <c r="B1958">
        <v>21</v>
      </c>
      <c r="C1958">
        <v>11</v>
      </c>
      <c r="D1958">
        <v>66</v>
      </c>
      <c r="E1958" t="s">
        <v>230</v>
      </c>
      <c r="F1958" t="s">
        <v>91</v>
      </c>
      <c r="G1958" t="s">
        <v>34</v>
      </c>
      <c r="H1958" t="s">
        <v>17</v>
      </c>
      <c r="I1958" t="s">
        <v>17</v>
      </c>
      <c r="J1958" t="s">
        <v>46</v>
      </c>
      <c r="K1958" t="s">
        <v>19</v>
      </c>
      <c r="L1958" t="s">
        <v>36</v>
      </c>
      <c r="M1958" s="20">
        <f>VLOOKUP(Table3[[#This Row],[Condition]],$O$8:$P$28,2)</f>
        <v>21</v>
      </c>
      <c r="N1958" s="10"/>
      <c r="O1958" s="10"/>
    </row>
    <row r="1959" spans="1:15">
      <c r="A1959" s="4">
        <v>43759.5</v>
      </c>
      <c r="B1959">
        <v>21</v>
      </c>
      <c r="C1959">
        <v>12</v>
      </c>
      <c r="D1959">
        <v>67</v>
      </c>
      <c r="E1959" t="s">
        <v>230</v>
      </c>
      <c r="F1959" t="s">
        <v>191</v>
      </c>
      <c r="G1959" t="s">
        <v>34</v>
      </c>
      <c r="H1959" t="s">
        <v>17</v>
      </c>
      <c r="I1959" t="s">
        <v>17</v>
      </c>
      <c r="J1959" t="s">
        <v>35</v>
      </c>
      <c r="K1959" t="s">
        <v>19</v>
      </c>
      <c r="L1959" t="s">
        <v>36</v>
      </c>
      <c r="M1959" s="20">
        <f>VLOOKUP(Table3[[#This Row],[Condition]],$O$8:$P$28,2)</f>
        <v>21</v>
      </c>
      <c r="N1959" s="10"/>
      <c r="O1959" s="10"/>
    </row>
    <row r="1960" spans="1:15">
      <c r="A1960" s="4">
        <v>43759.541666666664</v>
      </c>
      <c r="B1960">
        <v>21</v>
      </c>
      <c r="C1960">
        <v>13</v>
      </c>
      <c r="D1960">
        <v>70</v>
      </c>
      <c r="E1960" t="s">
        <v>229</v>
      </c>
      <c r="F1960" t="s">
        <v>61</v>
      </c>
      <c r="G1960" t="s">
        <v>33</v>
      </c>
      <c r="H1960" t="s">
        <v>41</v>
      </c>
      <c r="I1960" t="s">
        <v>17</v>
      </c>
      <c r="J1960" t="s">
        <v>18</v>
      </c>
      <c r="K1960" t="s">
        <v>19</v>
      </c>
      <c r="L1960" t="s">
        <v>30</v>
      </c>
      <c r="M1960" s="20">
        <f>VLOOKUP(Table3[[#This Row],[Condition]],$O$8:$P$28,2)</f>
        <v>17</v>
      </c>
      <c r="N1960" s="10"/>
      <c r="O1960" s="10"/>
    </row>
    <row r="1961" spans="1:15">
      <c r="A1961" s="4">
        <v>43759.583333333336</v>
      </c>
      <c r="B1961">
        <v>21</v>
      </c>
      <c r="C1961">
        <v>14</v>
      </c>
      <c r="D1961">
        <v>69</v>
      </c>
      <c r="E1961" t="s">
        <v>229</v>
      </c>
      <c r="F1961" t="s">
        <v>51</v>
      </c>
      <c r="G1961" t="s">
        <v>92</v>
      </c>
      <c r="H1961" t="s">
        <v>41</v>
      </c>
      <c r="I1961" t="s">
        <v>17</v>
      </c>
      <c r="J1961" t="s">
        <v>18</v>
      </c>
      <c r="K1961" t="s">
        <v>19</v>
      </c>
      <c r="L1961" t="s">
        <v>30</v>
      </c>
      <c r="M1961" s="20">
        <f>VLOOKUP(Table3[[#This Row],[Condition]],$O$8:$P$28,2)</f>
        <v>17</v>
      </c>
      <c r="N1961" s="10"/>
      <c r="O1961" s="10"/>
    </row>
    <row r="1962" spans="1:15">
      <c r="A1962" s="4">
        <v>43759.625</v>
      </c>
      <c r="B1962">
        <v>21</v>
      </c>
      <c r="C1962">
        <v>15</v>
      </c>
      <c r="D1962">
        <v>68</v>
      </c>
      <c r="E1962" t="s">
        <v>182</v>
      </c>
      <c r="F1962" t="s">
        <v>96</v>
      </c>
      <c r="G1962" t="s">
        <v>75</v>
      </c>
      <c r="H1962" t="s">
        <v>26</v>
      </c>
      <c r="I1962" t="s">
        <v>17</v>
      </c>
      <c r="J1962" t="s">
        <v>18</v>
      </c>
      <c r="K1962" t="s">
        <v>19</v>
      </c>
      <c r="L1962" t="s">
        <v>30</v>
      </c>
      <c r="M1962" s="20">
        <f>VLOOKUP(Table3[[#This Row],[Condition]],$O$8:$P$28,2)</f>
        <v>17</v>
      </c>
      <c r="N1962" s="10"/>
      <c r="O1962" s="10"/>
    </row>
    <row r="1963" spans="1:15">
      <c r="A1963" s="4">
        <v>43759.666666666664</v>
      </c>
      <c r="B1963">
        <v>21</v>
      </c>
      <c r="C1963">
        <v>16</v>
      </c>
      <c r="D1963">
        <v>67</v>
      </c>
      <c r="E1963" t="s">
        <v>182</v>
      </c>
      <c r="F1963" t="s">
        <v>116</v>
      </c>
      <c r="G1963" t="s">
        <v>75</v>
      </c>
      <c r="H1963" t="s">
        <v>41</v>
      </c>
      <c r="I1963" t="s">
        <v>17</v>
      </c>
      <c r="J1963" t="s">
        <v>18</v>
      </c>
      <c r="K1963" t="s">
        <v>19</v>
      </c>
      <c r="L1963" t="s">
        <v>30</v>
      </c>
      <c r="M1963" s="20">
        <f>VLOOKUP(Table3[[#This Row],[Condition]],$O$8:$P$28,2)</f>
        <v>17</v>
      </c>
      <c r="N1963" s="10"/>
      <c r="O1963" s="10"/>
    </row>
    <row r="1964" spans="1:15">
      <c r="A1964" s="4">
        <v>43759.708333333336</v>
      </c>
      <c r="B1964">
        <v>21</v>
      </c>
      <c r="C1964">
        <v>17</v>
      </c>
      <c r="D1964">
        <v>63</v>
      </c>
      <c r="E1964" t="s">
        <v>177</v>
      </c>
      <c r="F1964" t="s">
        <v>195</v>
      </c>
      <c r="G1964" t="s">
        <v>110</v>
      </c>
      <c r="H1964" t="s">
        <v>49</v>
      </c>
      <c r="I1964" t="s">
        <v>17</v>
      </c>
      <c r="J1964" t="s">
        <v>22</v>
      </c>
      <c r="K1964" t="s">
        <v>19</v>
      </c>
      <c r="L1964" t="s">
        <v>30</v>
      </c>
      <c r="M1964" s="20">
        <f>VLOOKUP(Table3[[#This Row],[Condition]],$O$8:$P$28,2)</f>
        <v>17</v>
      </c>
      <c r="N1964" s="10"/>
      <c r="O1964" s="10"/>
    </row>
    <row r="1965" spans="1:15">
      <c r="A1965" s="4">
        <v>43759.75</v>
      </c>
      <c r="B1965">
        <v>21</v>
      </c>
      <c r="C1965">
        <v>18</v>
      </c>
      <c r="D1965">
        <v>61</v>
      </c>
      <c r="E1965" t="s">
        <v>177</v>
      </c>
      <c r="F1965" t="s">
        <v>184</v>
      </c>
      <c r="G1965" t="s">
        <v>75</v>
      </c>
      <c r="H1965" t="s">
        <v>62</v>
      </c>
      <c r="I1965" t="s">
        <v>17</v>
      </c>
      <c r="J1965" t="s">
        <v>95</v>
      </c>
      <c r="K1965" t="s">
        <v>19</v>
      </c>
      <c r="L1965" t="s">
        <v>20</v>
      </c>
      <c r="M1965" s="20">
        <f>VLOOKUP(Table3[[#This Row],[Condition]],$O$8:$P$28,2)</f>
        <v>13</v>
      </c>
      <c r="N1965" s="10"/>
      <c r="O1965" s="10"/>
    </row>
    <row r="1966" spans="1:15">
      <c r="A1966" s="4">
        <v>43759.791666666664</v>
      </c>
      <c r="B1966">
        <v>21</v>
      </c>
      <c r="C1966">
        <v>19</v>
      </c>
      <c r="D1966">
        <v>61</v>
      </c>
      <c r="E1966" t="s">
        <v>175</v>
      </c>
      <c r="F1966" t="s">
        <v>136</v>
      </c>
      <c r="G1966" t="s">
        <v>75</v>
      </c>
      <c r="H1966" t="s">
        <v>49</v>
      </c>
      <c r="I1966" t="s">
        <v>17</v>
      </c>
      <c r="J1966" t="s">
        <v>35</v>
      </c>
      <c r="K1966" t="s">
        <v>19</v>
      </c>
      <c r="L1966" t="s">
        <v>20</v>
      </c>
      <c r="M1966" s="20">
        <f>VLOOKUP(Table3[[#This Row],[Condition]],$O$8:$P$28,2)</f>
        <v>13</v>
      </c>
      <c r="N1966" s="10"/>
      <c r="O1966" s="10"/>
    </row>
    <row r="1967" spans="1:15">
      <c r="A1967" s="4">
        <v>43759.833333333336</v>
      </c>
      <c r="B1967">
        <v>21</v>
      </c>
      <c r="C1967">
        <v>20</v>
      </c>
      <c r="D1967">
        <v>60</v>
      </c>
      <c r="E1967" t="s">
        <v>175</v>
      </c>
      <c r="F1967" t="s">
        <v>215</v>
      </c>
      <c r="G1967" t="s">
        <v>71</v>
      </c>
      <c r="H1967" t="s">
        <v>52</v>
      </c>
      <c r="I1967" t="s">
        <v>17</v>
      </c>
      <c r="J1967" t="s">
        <v>42</v>
      </c>
      <c r="K1967" t="s">
        <v>19</v>
      </c>
      <c r="L1967" t="s">
        <v>20</v>
      </c>
      <c r="M1967" s="20">
        <f>VLOOKUP(Table3[[#This Row],[Condition]],$O$8:$P$28,2)</f>
        <v>13</v>
      </c>
      <c r="N1967" s="10"/>
      <c r="O1967" s="10"/>
    </row>
    <row r="1968" spans="1:15">
      <c r="A1968" s="4">
        <v>43759.875</v>
      </c>
      <c r="B1968">
        <v>21</v>
      </c>
      <c r="C1968">
        <v>21</v>
      </c>
      <c r="D1968">
        <v>60</v>
      </c>
      <c r="E1968" t="s">
        <v>175</v>
      </c>
      <c r="F1968" t="s">
        <v>215</v>
      </c>
      <c r="G1968" t="s">
        <v>68</v>
      </c>
      <c r="H1968" t="s">
        <v>26</v>
      </c>
      <c r="I1968" t="s">
        <v>17</v>
      </c>
      <c r="J1968" t="s">
        <v>46</v>
      </c>
      <c r="K1968" t="s">
        <v>19</v>
      </c>
      <c r="L1968" t="s">
        <v>23</v>
      </c>
      <c r="M1968" s="20">
        <f>VLOOKUP(Table3[[#This Row],[Condition]],$O$8:$P$28,2)</f>
        <v>11</v>
      </c>
      <c r="N1968" s="10"/>
      <c r="O1968" s="10"/>
    </row>
    <row r="1969" spans="1:15">
      <c r="A1969" s="4">
        <v>43759.916666666664</v>
      </c>
      <c r="B1969">
        <v>21</v>
      </c>
      <c r="C1969">
        <v>22</v>
      </c>
      <c r="D1969">
        <v>60</v>
      </c>
      <c r="E1969" t="s">
        <v>171</v>
      </c>
      <c r="F1969" t="s">
        <v>194</v>
      </c>
      <c r="G1969" t="s">
        <v>75</v>
      </c>
      <c r="H1969" t="s">
        <v>49</v>
      </c>
      <c r="I1969" t="s">
        <v>17</v>
      </c>
      <c r="J1969" t="s">
        <v>95</v>
      </c>
      <c r="K1969" t="s">
        <v>19</v>
      </c>
      <c r="L1969" t="s">
        <v>23</v>
      </c>
      <c r="M1969" s="20">
        <f>VLOOKUP(Table3[[#This Row],[Condition]],$O$8:$P$28,2)</f>
        <v>11</v>
      </c>
      <c r="N1969" s="10"/>
      <c r="O1969" s="10"/>
    </row>
    <row r="1970" spans="1:15">
      <c r="A1970" s="4">
        <v>43759.958333333336</v>
      </c>
      <c r="B1970">
        <v>21</v>
      </c>
      <c r="C1970">
        <v>23</v>
      </c>
      <c r="D1970">
        <v>59</v>
      </c>
      <c r="E1970" t="s">
        <v>171</v>
      </c>
      <c r="F1970" t="s">
        <v>28</v>
      </c>
      <c r="G1970" t="s">
        <v>75</v>
      </c>
      <c r="H1970" t="s">
        <v>16</v>
      </c>
      <c r="I1970" t="s">
        <v>17</v>
      </c>
      <c r="J1970" t="s">
        <v>35</v>
      </c>
      <c r="K1970" t="s">
        <v>19</v>
      </c>
      <c r="L1970" t="s">
        <v>23</v>
      </c>
      <c r="M1970" s="20">
        <f>VLOOKUP(Table3[[#This Row],[Condition]],$O$8:$P$28,2)</f>
        <v>11</v>
      </c>
      <c r="N1970" s="10"/>
      <c r="O1970" s="10"/>
    </row>
    <row r="1971" spans="1:15">
      <c r="A1971" s="4">
        <v>43760</v>
      </c>
      <c r="B1971">
        <v>22</v>
      </c>
      <c r="C1971">
        <v>0</v>
      </c>
      <c r="D1971">
        <v>59</v>
      </c>
      <c r="E1971" t="s">
        <v>171</v>
      </c>
      <c r="F1971" t="s">
        <v>28</v>
      </c>
      <c r="G1971" t="s">
        <v>75</v>
      </c>
      <c r="H1971" t="s">
        <v>16</v>
      </c>
      <c r="I1971" t="s">
        <v>17</v>
      </c>
      <c r="J1971" t="s">
        <v>95</v>
      </c>
      <c r="K1971" t="s">
        <v>19</v>
      </c>
      <c r="L1971" t="s">
        <v>23</v>
      </c>
      <c r="M1971" s="20">
        <f>VLOOKUP(Table3[[#This Row],[Condition]],$O$8:$P$28,2)</f>
        <v>11</v>
      </c>
      <c r="N1971" s="10"/>
      <c r="O1971" s="10"/>
    </row>
    <row r="1972" spans="1:15">
      <c r="A1972" s="4">
        <v>43760.041666666664</v>
      </c>
      <c r="B1972">
        <v>22</v>
      </c>
      <c r="C1972">
        <v>1</v>
      </c>
      <c r="D1972">
        <v>59</v>
      </c>
      <c r="E1972" t="s">
        <v>171</v>
      </c>
      <c r="F1972" t="s">
        <v>28</v>
      </c>
      <c r="G1972" t="s">
        <v>75</v>
      </c>
      <c r="H1972" t="s">
        <v>52</v>
      </c>
      <c r="I1972" t="s">
        <v>17</v>
      </c>
      <c r="J1972" t="s">
        <v>35</v>
      </c>
      <c r="K1972" t="s">
        <v>19</v>
      </c>
      <c r="L1972" t="s">
        <v>23</v>
      </c>
      <c r="M1972" s="20">
        <f>VLOOKUP(Table3[[#This Row],[Condition]],$O$8:$P$28,2)</f>
        <v>11</v>
      </c>
      <c r="N1972" s="10"/>
      <c r="O1972" s="10"/>
    </row>
    <row r="1973" spans="1:15">
      <c r="A1973" s="4">
        <v>43760.083333333336</v>
      </c>
      <c r="B1973">
        <v>22</v>
      </c>
      <c r="C1973">
        <v>2</v>
      </c>
      <c r="D1973">
        <v>59</v>
      </c>
      <c r="E1973" t="s">
        <v>171</v>
      </c>
      <c r="F1973" t="s">
        <v>28</v>
      </c>
      <c r="G1973" t="s">
        <v>75</v>
      </c>
      <c r="H1973" t="s">
        <v>52</v>
      </c>
      <c r="I1973" t="s">
        <v>17</v>
      </c>
      <c r="J1973" t="s">
        <v>63</v>
      </c>
      <c r="K1973" t="s">
        <v>19</v>
      </c>
      <c r="L1973" t="s">
        <v>23</v>
      </c>
      <c r="M1973" s="20">
        <f>VLOOKUP(Table3[[#This Row],[Condition]],$O$8:$P$28,2)</f>
        <v>11</v>
      </c>
      <c r="N1973" s="10"/>
      <c r="O1973" s="10"/>
    </row>
    <row r="1974" spans="1:15">
      <c r="A1974" s="4">
        <v>43760.125</v>
      </c>
      <c r="B1974">
        <v>22</v>
      </c>
      <c r="C1974">
        <v>3</v>
      </c>
      <c r="D1974">
        <v>59</v>
      </c>
      <c r="E1974" t="s">
        <v>174</v>
      </c>
      <c r="F1974" t="s">
        <v>188</v>
      </c>
      <c r="G1974" t="s">
        <v>110</v>
      </c>
      <c r="H1974" t="s">
        <v>62</v>
      </c>
      <c r="I1974" t="s">
        <v>17</v>
      </c>
      <c r="J1974" t="s">
        <v>103</v>
      </c>
      <c r="K1974" t="s">
        <v>19</v>
      </c>
      <c r="L1974" t="s">
        <v>23</v>
      </c>
      <c r="M1974" s="20">
        <f>VLOOKUP(Table3[[#This Row],[Condition]],$O$8:$P$28,2)</f>
        <v>11</v>
      </c>
      <c r="N1974" s="10"/>
      <c r="O1974" s="10"/>
    </row>
    <row r="1975" spans="1:15">
      <c r="A1975" s="4">
        <v>43760.166666666664</v>
      </c>
      <c r="B1975">
        <v>22</v>
      </c>
      <c r="C1975">
        <v>4</v>
      </c>
      <c r="D1975">
        <v>59</v>
      </c>
      <c r="E1975" t="s">
        <v>174</v>
      </c>
      <c r="F1975" t="s">
        <v>188</v>
      </c>
      <c r="G1975" t="s">
        <v>75</v>
      </c>
      <c r="H1975" t="s">
        <v>26</v>
      </c>
      <c r="I1975" t="s">
        <v>17</v>
      </c>
      <c r="J1975" t="s">
        <v>102</v>
      </c>
      <c r="K1975" t="s">
        <v>19</v>
      </c>
      <c r="L1975" t="s">
        <v>23</v>
      </c>
      <c r="M1975" s="20">
        <f>VLOOKUP(Table3[[#This Row],[Condition]],$O$8:$P$28,2)</f>
        <v>11</v>
      </c>
      <c r="N1975" s="10"/>
      <c r="O1975" s="10"/>
    </row>
    <row r="1976" spans="1:15">
      <c r="A1976" s="4">
        <v>43760.208333333336</v>
      </c>
      <c r="B1976">
        <v>22</v>
      </c>
      <c r="C1976">
        <v>5</v>
      </c>
      <c r="D1976">
        <v>59</v>
      </c>
      <c r="E1976" t="s">
        <v>164</v>
      </c>
      <c r="F1976" t="s">
        <v>261</v>
      </c>
      <c r="G1976" t="s">
        <v>68</v>
      </c>
      <c r="H1976" t="s">
        <v>52</v>
      </c>
      <c r="I1976" t="s">
        <v>17</v>
      </c>
      <c r="J1976" t="s">
        <v>181</v>
      </c>
      <c r="K1976" t="s">
        <v>19</v>
      </c>
      <c r="L1976" t="s">
        <v>221</v>
      </c>
      <c r="M1976" s="20">
        <f>VLOOKUP(Table3[[#This Row],[Condition]],$O$8:$P$28,2)</f>
        <v>9</v>
      </c>
      <c r="N1976" s="10"/>
      <c r="O1976" s="10"/>
    </row>
    <row r="1977" spans="1:15">
      <c r="A1977" s="4">
        <v>43760.25</v>
      </c>
      <c r="B1977">
        <v>22</v>
      </c>
      <c r="C1977">
        <v>6</v>
      </c>
      <c r="D1977">
        <v>59</v>
      </c>
      <c r="E1977" t="s">
        <v>164</v>
      </c>
      <c r="F1977" t="s">
        <v>261</v>
      </c>
      <c r="G1977" t="s">
        <v>68</v>
      </c>
      <c r="H1977" t="s">
        <v>52</v>
      </c>
      <c r="I1977" t="s">
        <v>17</v>
      </c>
      <c r="J1977" t="s">
        <v>181</v>
      </c>
      <c r="K1977" t="s">
        <v>19</v>
      </c>
      <c r="L1977" t="s">
        <v>221</v>
      </c>
      <c r="M1977" s="20">
        <f>VLOOKUP(Table3[[#This Row],[Condition]],$O$8:$P$28,2)</f>
        <v>9</v>
      </c>
      <c r="N1977" s="10"/>
      <c r="O1977" s="10"/>
    </row>
    <row r="1978" spans="1:15">
      <c r="A1978" s="4">
        <v>43760.291666666664</v>
      </c>
      <c r="B1978">
        <v>22</v>
      </c>
      <c r="C1978">
        <v>7</v>
      </c>
      <c r="D1978">
        <v>59</v>
      </c>
      <c r="E1978" t="s">
        <v>164</v>
      </c>
      <c r="F1978" t="s">
        <v>261</v>
      </c>
      <c r="G1978" t="s">
        <v>75</v>
      </c>
      <c r="H1978" t="s">
        <v>45</v>
      </c>
      <c r="I1978" t="s">
        <v>17</v>
      </c>
      <c r="J1978" t="s">
        <v>103</v>
      </c>
      <c r="K1978" t="s">
        <v>19</v>
      </c>
      <c r="L1978" t="s">
        <v>23</v>
      </c>
      <c r="M1978" s="20">
        <f>VLOOKUP(Table3[[#This Row],[Condition]],$O$8:$P$28,2)</f>
        <v>11</v>
      </c>
      <c r="N1978" s="10"/>
      <c r="O1978" s="10"/>
    </row>
    <row r="1979" spans="1:15">
      <c r="A1979" s="4">
        <v>43760.333333333336</v>
      </c>
      <c r="B1979">
        <v>22</v>
      </c>
      <c r="C1979">
        <v>8</v>
      </c>
      <c r="D1979">
        <v>59</v>
      </c>
      <c r="E1979" t="s">
        <v>164</v>
      </c>
      <c r="F1979" t="s">
        <v>261</v>
      </c>
      <c r="G1979" t="s">
        <v>68</v>
      </c>
      <c r="H1979" t="s">
        <v>45</v>
      </c>
      <c r="I1979" t="s">
        <v>17</v>
      </c>
      <c r="J1979" t="s">
        <v>180</v>
      </c>
      <c r="K1979" t="s">
        <v>19</v>
      </c>
      <c r="L1979" t="s">
        <v>23</v>
      </c>
      <c r="M1979" s="20">
        <f>VLOOKUP(Table3[[#This Row],[Condition]],$O$8:$P$28,2)</f>
        <v>11</v>
      </c>
      <c r="N1979" s="10"/>
      <c r="O1979" s="10"/>
    </row>
    <row r="1980" spans="1:15">
      <c r="A1980" s="4">
        <v>43760.375</v>
      </c>
      <c r="B1980">
        <v>22</v>
      </c>
      <c r="C1980">
        <v>9</v>
      </c>
      <c r="D1980">
        <v>60</v>
      </c>
      <c r="E1980" t="s">
        <v>164</v>
      </c>
      <c r="F1980" t="s">
        <v>188</v>
      </c>
      <c r="G1980" t="s">
        <v>68</v>
      </c>
      <c r="H1980" t="s">
        <v>45</v>
      </c>
      <c r="I1980" t="s">
        <v>17</v>
      </c>
      <c r="J1980" t="s">
        <v>180</v>
      </c>
      <c r="K1980" t="s">
        <v>19</v>
      </c>
      <c r="L1980" t="s">
        <v>23</v>
      </c>
      <c r="M1980" s="20">
        <f>VLOOKUP(Table3[[#This Row],[Condition]],$O$8:$P$28,2)</f>
        <v>11</v>
      </c>
      <c r="N1980" s="10"/>
      <c r="O1980" s="10"/>
    </row>
    <row r="1981" spans="1:15">
      <c r="A1981" s="4">
        <v>43760.416666666664</v>
      </c>
      <c r="B1981">
        <v>22</v>
      </c>
      <c r="C1981">
        <v>10</v>
      </c>
      <c r="D1981">
        <v>60</v>
      </c>
      <c r="E1981" t="s">
        <v>164</v>
      </c>
      <c r="F1981" t="s">
        <v>188</v>
      </c>
      <c r="G1981" t="s">
        <v>75</v>
      </c>
      <c r="H1981" t="s">
        <v>45</v>
      </c>
      <c r="I1981" t="s">
        <v>17</v>
      </c>
      <c r="J1981" t="s">
        <v>113</v>
      </c>
      <c r="K1981" t="s">
        <v>19</v>
      </c>
      <c r="L1981" t="s">
        <v>23</v>
      </c>
      <c r="M1981" s="20">
        <f>VLOOKUP(Table3[[#This Row],[Condition]],$O$8:$P$28,2)</f>
        <v>11</v>
      </c>
      <c r="N1981" s="10"/>
      <c r="O1981" s="10"/>
    </row>
    <row r="1982" spans="1:15">
      <c r="A1982" s="4">
        <v>43760.458333333336</v>
      </c>
      <c r="B1982">
        <v>22</v>
      </c>
      <c r="C1982">
        <v>11</v>
      </c>
      <c r="D1982">
        <v>61</v>
      </c>
      <c r="E1982" t="s">
        <v>164</v>
      </c>
      <c r="F1982" t="s">
        <v>28</v>
      </c>
      <c r="G1982" t="s">
        <v>110</v>
      </c>
      <c r="H1982" t="s">
        <v>45</v>
      </c>
      <c r="I1982" t="s">
        <v>17</v>
      </c>
      <c r="J1982" t="s">
        <v>108</v>
      </c>
      <c r="K1982" t="s">
        <v>19</v>
      </c>
      <c r="L1982" t="s">
        <v>23</v>
      </c>
      <c r="M1982" s="20">
        <f>VLOOKUP(Table3[[#This Row],[Condition]],$O$8:$P$28,2)</f>
        <v>11</v>
      </c>
      <c r="N1982" s="10"/>
      <c r="O1982" s="10"/>
    </row>
    <row r="1983" spans="1:15">
      <c r="A1983" s="4">
        <v>43760.5</v>
      </c>
      <c r="B1983">
        <v>22</v>
      </c>
      <c r="C1983">
        <v>12</v>
      </c>
      <c r="D1983">
        <v>63</v>
      </c>
      <c r="E1983" t="s">
        <v>127</v>
      </c>
      <c r="F1983" t="s">
        <v>25</v>
      </c>
      <c r="G1983" t="s">
        <v>68</v>
      </c>
      <c r="H1983" t="s">
        <v>94</v>
      </c>
      <c r="I1983" t="s">
        <v>17</v>
      </c>
      <c r="J1983" t="s">
        <v>148</v>
      </c>
      <c r="K1983" t="s">
        <v>19</v>
      </c>
      <c r="L1983" t="s">
        <v>23</v>
      </c>
      <c r="M1983" s="20">
        <f>VLOOKUP(Table3[[#This Row],[Condition]],$O$8:$P$28,2)</f>
        <v>11</v>
      </c>
      <c r="N1983" s="10"/>
      <c r="O1983" s="10"/>
    </row>
    <row r="1984" spans="1:15">
      <c r="A1984" s="4">
        <v>43760.541666666664</v>
      </c>
      <c r="B1984">
        <v>22</v>
      </c>
      <c r="C1984">
        <v>13</v>
      </c>
      <c r="D1984">
        <v>62</v>
      </c>
      <c r="E1984" t="s">
        <v>120</v>
      </c>
      <c r="F1984" t="s">
        <v>188</v>
      </c>
      <c r="G1984" t="s">
        <v>68</v>
      </c>
      <c r="H1984" t="s">
        <v>94</v>
      </c>
      <c r="I1984" t="s">
        <v>17</v>
      </c>
      <c r="J1984" t="s">
        <v>146</v>
      </c>
      <c r="K1984" t="s">
        <v>19</v>
      </c>
      <c r="L1984" t="s">
        <v>84</v>
      </c>
      <c r="M1984" s="20">
        <f>VLOOKUP(Table3[[#This Row],[Condition]],$O$8:$P$28,2)</f>
        <v>8</v>
      </c>
      <c r="N1984" s="10"/>
      <c r="O1984" s="10"/>
    </row>
    <row r="1985" spans="1:15">
      <c r="A1985" s="4">
        <v>43760.583333333336</v>
      </c>
      <c r="B1985">
        <v>22</v>
      </c>
      <c r="C1985">
        <v>14</v>
      </c>
      <c r="D1985">
        <v>62</v>
      </c>
      <c r="E1985" t="s">
        <v>123</v>
      </c>
      <c r="F1985" t="s">
        <v>261</v>
      </c>
      <c r="G1985" t="s">
        <v>75</v>
      </c>
      <c r="H1985" t="s">
        <v>62</v>
      </c>
      <c r="I1985" t="s">
        <v>17</v>
      </c>
      <c r="J1985" t="s">
        <v>142</v>
      </c>
      <c r="K1985" t="s">
        <v>19</v>
      </c>
      <c r="L1985" t="s">
        <v>84</v>
      </c>
      <c r="M1985" s="20">
        <f>VLOOKUP(Table3[[#This Row],[Condition]],$O$8:$P$28,2)</f>
        <v>8</v>
      </c>
      <c r="N1985" s="10"/>
      <c r="O1985" s="10"/>
    </row>
    <row r="1986" spans="1:15">
      <c r="A1986" s="4">
        <v>43760.625</v>
      </c>
      <c r="B1986">
        <v>22</v>
      </c>
      <c r="C1986">
        <v>15</v>
      </c>
      <c r="D1986">
        <v>62</v>
      </c>
      <c r="E1986" t="s">
        <v>168</v>
      </c>
      <c r="F1986" t="s">
        <v>266</v>
      </c>
      <c r="G1986" t="s">
        <v>34</v>
      </c>
      <c r="H1986" t="s">
        <v>17</v>
      </c>
      <c r="I1986" t="s">
        <v>17</v>
      </c>
      <c r="J1986" t="s">
        <v>142</v>
      </c>
      <c r="K1986" t="s">
        <v>19</v>
      </c>
      <c r="L1986" t="s">
        <v>262</v>
      </c>
      <c r="M1986" s="20">
        <f>VLOOKUP(Table3[[#This Row],[Condition]],$O$8:$P$28,2)</f>
        <v>5</v>
      </c>
      <c r="N1986" s="10"/>
      <c r="O1986" s="10"/>
    </row>
    <row r="1987" spans="1:15">
      <c r="A1987" s="4">
        <v>43760.666666666664</v>
      </c>
      <c r="B1987">
        <v>22</v>
      </c>
      <c r="C1987">
        <v>16</v>
      </c>
      <c r="D1987">
        <v>61</v>
      </c>
      <c r="E1987" t="s">
        <v>123</v>
      </c>
      <c r="F1987" t="s">
        <v>290</v>
      </c>
      <c r="G1987" t="s">
        <v>115</v>
      </c>
      <c r="H1987" t="s">
        <v>82</v>
      </c>
      <c r="I1987" t="s">
        <v>173</v>
      </c>
      <c r="J1987" t="s">
        <v>148</v>
      </c>
      <c r="K1987" t="s">
        <v>185</v>
      </c>
      <c r="L1987" t="s">
        <v>84</v>
      </c>
      <c r="M1987" s="20">
        <f>VLOOKUP(Table3[[#This Row],[Condition]],$O$8:$P$28,2)</f>
        <v>8</v>
      </c>
      <c r="N1987" s="10"/>
      <c r="O1987" s="10"/>
    </row>
    <row r="1988" spans="1:15">
      <c r="A1988" s="4">
        <v>43760.708333333336</v>
      </c>
      <c r="B1988">
        <v>22</v>
      </c>
      <c r="C1988">
        <v>17</v>
      </c>
      <c r="D1988">
        <v>61</v>
      </c>
      <c r="E1988" t="s">
        <v>120</v>
      </c>
      <c r="F1988" t="s">
        <v>261</v>
      </c>
      <c r="G1988" t="s">
        <v>64</v>
      </c>
      <c r="H1988" t="s">
        <v>26</v>
      </c>
      <c r="I1988" t="s">
        <v>17</v>
      </c>
      <c r="J1988" t="s">
        <v>143</v>
      </c>
      <c r="K1988" t="s">
        <v>19</v>
      </c>
      <c r="L1988" t="s">
        <v>23</v>
      </c>
      <c r="M1988" s="20">
        <f>VLOOKUP(Table3[[#This Row],[Condition]],$O$8:$P$28,2)</f>
        <v>11</v>
      </c>
      <c r="N1988" s="10"/>
      <c r="O1988" s="10"/>
    </row>
    <row r="1989" spans="1:15">
      <c r="A1989" s="4">
        <v>43760.75</v>
      </c>
      <c r="B1989">
        <v>22</v>
      </c>
      <c r="C1989">
        <v>18</v>
      </c>
      <c r="D1989">
        <v>61</v>
      </c>
      <c r="E1989" t="s">
        <v>120</v>
      </c>
      <c r="F1989" t="s">
        <v>261</v>
      </c>
      <c r="G1989" t="s">
        <v>33</v>
      </c>
      <c r="H1989" t="s">
        <v>26</v>
      </c>
      <c r="I1989" t="s">
        <v>17</v>
      </c>
      <c r="J1989" t="s">
        <v>146</v>
      </c>
      <c r="K1989" t="s">
        <v>19</v>
      </c>
      <c r="L1989" t="s">
        <v>23</v>
      </c>
      <c r="M1989" s="20">
        <f>VLOOKUP(Table3[[#This Row],[Condition]],$O$8:$P$28,2)</f>
        <v>11</v>
      </c>
      <c r="N1989" s="10"/>
      <c r="O1989" s="10"/>
    </row>
    <row r="1990" spans="1:15">
      <c r="A1990" s="4">
        <v>43760.791666666664</v>
      </c>
      <c r="B1990">
        <v>22</v>
      </c>
      <c r="C1990">
        <v>19</v>
      </c>
      <c r="D1990">
        <v>61</v>
      </c>
      <c r="E1990" t="s">
        <v>120</v>
      </c>
      <c r="F1990" t="s">
        <v>261</v>
      </c>
      <c r="G1990" t="s">
        <v>44</v>
      </c>
      <c r="H1990" t="s">
        <v>52</v>
      </c>
      <c r="I1990" t="s">
        <v>17</v>
      </c>
      <c r="J1990" t="s">
        <v>138</v>
      </c>
      <c r="K1990" t="s">
        <v>19</v>
      </c>
      <c r="L1990" t="s">
        <v>23</v>
      </c>
      <c r="M1990" s="20">
        <f>VLOOKUP(Table3[[#This Row],[Condition]],$O$8:$P$28,2)</f>
        <v>11</v>
      </c>
      <c r="N1990" s="10"/>
      <c r="O1990" s="10"/>
    </row>
    <row r="1991" spans="1:15">
      <c r="A1991" s="4">
        <v>43760.833333333336</v>
      </c>
      <c r="B1991">
        <v>22</v>
      </c>
      <c r="C1991">
        <v>20</v>
      </c>
      <c r="D1991">
        <v>61</v>
      </c>
      <c r="E1991" t="s">
        <v>127</v>
      </c>
      <c r="F1991" t="s">
        <v>188</v>
      </c>
      <c r="G1991" t="s">
        <v>115</v>
      </c>
      <c r="H1991" t="s">
        <v>41</v>
      </c>
      <c r="I1991" t="s">
        <v>17</v>
      </c>
      <c r="J1991" t="s">
        <v>137</v>
      </c>
      <c r="K1991" t="s">
        <v>19</v>
      </c>
      <c r="L1991" t="s">
        <v>20</v>
      </c>
      <c r="M1991" s="20">
        <f>VLOOKUP(Table3[[#This Row],[Condition]],$O$8:$P$28,2)</f>
        <v>13</v>
      </c>
      <c r="N1991" s="10"/>
      <c r="O1991" s="10"/>
    </row>
    <row r="1992" spans="1:15">
      <c r="A1992" s="4">
        <v>43760.875</v>
      </c>
      <c r="B1992">
        <v>22</v>
      </c>
      <c r="C1992">
        <v>21</v>
      </c>
      <c r="D1992">
        <v>58</v>
      </c>
      <c r="E1992" t="s">
        <v>174</v>
      </c>
      <c r="F1992" t="s">
        <v>261</v>
      </c>
      <c r="G1992" t="s">
        <v>44</v>
      </c>
      <c r="H1992" t="s">
        <v>62</v>
      </c>
      <c r="I1992" t="s">
        <v>17</v>
      </c>
      <c r="J1992" t="s">
        <v>179</v>
      </c>
      <c r="K1992" t="s">
        <v>19</v>
      </c>
      <c r="L1992" t="s">
        <v>36</v>
      </c>
      <c r="M1992" s="20">
        <f>VLOOKUP(Table3[[#This Row],[Condition]],$O$8:$P$28,2)</f>
        <v>21</v>
      </c>
      <c r="N1992" s="10"/>
      <c r="O1992" s="10"/>
    </row>
    <row r="1993" spans="1:15">
      <c r="A1993" s="4">
        <v>43760.916666666664</v>
      </c>
      <c r="B1993">
        <v>22</v>
      </c>
      <c r="C1993">
        <v>22</v>
      </c>
      <c r="D1993">
        <v>56</v>
      </c>
      <c r="E1993" t="s">
        <v>171</v>
      </c>
      <c r="F1993" t="s">
        <v>290</v>
      </c>
      <c r="G1993" t="s">
        <v>44</v>
      </c>
      <c r="H1993" t="s">
        <v>16</v>
      </c>
      <c r="I1993" t="s">
        <v>17</v>
      </c>
      <c r="J1993" t="s">
        <v>137</v>
      </c>
      <c r="K1993" t="s">
        <v>19</v>
      </c>
      <c r="L1993" t="s">
        <v>36</v>
      </c>
      <c r="M1993" s="20">
        <f>VLOOKUP(Table3[[#This Row],[Condition]],$O$8:$P$28,2)</f>
        <v>21</v>
      </c>
      <c r="N1993" s="10"/>
      <c r="O1993" s="10"/>
    </row>
    <row r="1994" spans="1:15">
      <c r="A1994" s="4">
        <v>43760.958333333336</v>
      </c>
      <c r="B1994">
        <v>22</v>
      </c>
      <c r="C1994">
        <v>23</v>
      </c>
      <c r="D1994">
        <v>55</v>
      </c>
      <c r="E1994" t="s">
        <v>171</v>
      </c>
      <c r="F1994" t="s">
        <v>292</v>
      </c>
      <c r="G1994" t="s">
        <v>33</v>
      </c>
      <c r="H1994" t="s">
        <v>41</v>
      </c>
      <c r="I1994" t="s">
        <v>17</v>
      </c>
      <c r="J1994" t="s">
        <v>137</v>
      </c>
      <c r="K1994" t="s">
        <v>19</v>
      </c>
      <c r="L1994" t="s">
        <v>293</v>
      </c>
      <c r="M1994" s="20">
        <f>VLOOKUP(Table3[[#This Row],[Condition]],$O$8:$P$28,2)</f>
        <v>18</v>
      </c>
      <c r="N1994" s="10"/>
      <c r="O1994" s="10"/>
    </row>
    <row r="1995" spans="1:15">
      <c r="A1995" s="4">
        <v>43761</v>
      </c>
      <c r="B1995">
        <v>23</v>
      </c>
      <c r="C1995">
        <v>0</v>
      </c>
      <c r="D1995">
        <v>54</v>
      </c>
      <c r="E1995" t="s">
        <v>177</v>
      </c>
      <c r="F1995" t="s">
        <v>290</v>
      </c>
      <c r="G1995" t="s">
        <v>34</v>
      </c>
      <c r="H1995" t="s">
        <v>17</v>
      </c>
      <c r="I1995" t="s">
        <v>17</v>
      </c>
      <c r="J1995" t="s">
        <v>137</v>
      </c>
      <c r="K1995" t="s">
        <v>19</v>
      </c>
      <c r="L1995" t="s">
        <v>293</v>
      </c>
      <c r="M1995" s="20">
        <f>VLOOKUP(Table3[[#This Row],[Condition]],$O$8:$P$28,2)</f>
        <v>18</v>
      </c>
      <c r="N1995" s="10"/>
      <c r="O1995" s="10"/>
    </row>
    <row r="1996" spans="1:15">
      <c r="A1996" s="4">
        <v>43761.041666666664</v>
      </c>
      <c r="B1996">
        <v>23</v>
      </c>
      <c r="C1996">
        <v>1</v>
      </c>
      <c r="D1996">
        <v>53</v>
      </c>
      <c r="E1996" t="s">
        <v>178</v>
      </c>
      <c r="F1996" t="s">
        <v>266</v>
      </c>
      <c r="G1996" t="s">
        <v>39</v>
      </c>
      <c r="H1996" t="s">
        <v>41</v>
      </c>
      <c r="I1996" t="s">
        <v>17</v>
      </c>
      <c r="J1996" t="s">
        <v>122</v>
      </c>
      <c r="K1996" t="s">
        <v>19</v>
      </c>
      <c r="L1996" t="s">
        <v>36</v>
      </c>
      <c r="M1996" s="20">
        <f>VLOOKUP(Table3[[#This Row],[Condition]],$O$8:$P$28,2)</f>
        <v>21</v>
      </c>
      <c r="N1996" s="10"/>
      <c r="O1996" s="10"/>
    </row>
    <row r="1997" spans="1:15">
      <c r="A1997" s="4">
        <v>43761.083333333336</v>
      </c>
      <c r="B1997">
        <v>23</v>
      </c>
      <c r="C1997">
        <v>2</v>
      </c>
      <c r="D1997">
        <v>53</v>
      </c>
      <c r="E1997" t="s">
        <v>178</v>
      </c>
      <c r="F1997" t="s">
        <v>266</v>
      </c>
      <c r="G1997" t="s">
        <v>29</v>
      </c>
      <c r="H1997" t="s">
        <v>26</v>
      </c>
      <c r="I1997" t="s">
        <v>17</v>
      </c>
      <c r="J1997" t="s">
        <v>111</v>
      </c>
      <c r="K1997" t="s">
        <v>19</v>
      </c>
      <c r="L1997" t="s">
        <v>36</v>
      </c>
      <c r="M1997" s="20">
        <f>VLOOKUP(Table3[[#This Row],[Condition]],$O$8:$P$28,2)</f>
        <v>21</v>
      </c>
      <c r="N1997" s="10"/>
      <c r="O1997" s="10"/>
    </row>
    <row r="1998" spans="1:15">
      <c r="A1998" s="4">
        <v>43761.125</v>
      </c>
      <c r="B1998">
        <v>23</v>
      </c>
      <c r="C1998">
        <v>3</v>
      </c>
      <c r="D1998">
        <v>53</v>
      </c>
      <c r="E1998" t="s">
        <v>229</v>
      </c>
      <c r="F1998" t="s">
        <v>187</v>
      </c>
      <c r="G1998" t="s">
        <v>21</v>
      </c>
      <c r="H1998" t="s">
        <v>26</v>
      </c>
      <c r="I1998" t="s">
        <v>17</v>
      </c>
      <c r="J1998" t="s">
        <v>106</v>
      </c>
      <c r="K1998" t="s">
        <v>19</v>
      </c>
      <c r="L1998" t="s">
        <v>36</v>
      </c>
      <c r="M1998" s="20">
        <f>VLOOKUP(Table3[[#This Row],[Condition]],$O$8:$P$28,2)</f>
        <v>21</v>
      </c>
      <c r="N1998" s="10"/>
      <c r="O1998" s="10"/>
    </row>
    <row r="1999" spans="1:15">
      <c r="A1999" s="4">
        <v>43761.166666666664</v>
      </c>
      <c r="B1999">
        <v>23</v>
      </c>
      <c r="C1999">
        <v>4</v>
      </c>
      <c r="D1999">
        <v>52</v>
      </c>
      <c r="E1999" t="s">
        <v>230</v>
      </c>
      <c r="F1999" t="s">
        <v>187</v>
      </c>
      <c r="G1999" t="s">
        <v>34</v>
      </c>
      <c r="H1999" t="s">
        <v>17</v>
      </c>
      <c r="I1999" t="s">
        <v>17</v>
      </c>
      <c r="J1999" t="s">
        <v>180</v>
      </c>
      <c r="K1999" t="s">
        <v>19</v>
      </c>
      <c r="L1999" t="s">
        <v>36</v>
      </c>
      <c r="M1999" s="20">
        <f>VLOOKUP(Table3[[#This Row],[Condition]],$O$8:$P$28,2)</f>
        <v>21</v>
      </c>
      <c r="N1999" s="10"/>
      <c r="O1999" s="10"/>
    </row>
    <row r="2000" spans="1:15">
      <c r="A2000" s="4">
        <v>43761.208333333336</v>
      </c>
      <c r="B2000">
        <v>23</v>
      </c>
      <c r="C2000">
        <v>5</v>
      </c>
      <c r="D2000">
        <v>53</v>
      </c>
      <c r="E2000" t="s">
        <v>230</v>
      </c>
      <c r="F2000" t="s">
        <v>259</v>
      </c>
      <c r="G2000" t="s">
        <v>21</v>
      </c>
      <c r="H2000" t="s">
        <v>26</v>
      </c>
      <c r="I2000" t="s">
        <v>17</v>
      </c>
      <c r="J2000" t="s">
        <v>128</v>
      </c>
      <c r="K2000" t="s">
        <v>19</v>
      </c>
      <c r="L2000" t="s">
        <v>36</v>
      </c>
      <c r="M2000" s="20">
        <f>VLOOKUP(Table3[[#This Row],[Condition]],$O$8:$P$28,2)</f>
        <v>21</v>
      </c>
      <c r="N2000" s="10"/>
      <c r="O2000" s="10"/>
    </row>
    <row r="2001" spans="1:15">
      <c r="A2001" s="4">
        <v>43761.25</v>
      </c>
      <c r="B2001">
        <v>23</v>
      </c>
      <c r="C2001">
        <v>6</v>
      </c>
      <c r="D2001">
        <v>52</v>
      </c>
      <c r="E2001" t="s">
        <v>231</v>
      </c>
      <c r="F2001" t="s">
        <v>259</v>
      </c>
      <c r="G2001" t="s">
        <v>39</v>
      </c>
      <c r="H2001" t="s">
        <v>26</v>
      </c>
      <c r="I2001" t="s">
        <v>17</v>
      </c>
      <c r="J2001" t="s">
        <v>102</v>
      </c>
      <c r="K2001" t="s">
        <v>19</v>
      </c>
      <c r="L2001" t="s">
        <v>36</v>
      </c>
      <c r="M2001" s="20">
        <f>VLOOKUP(Table3[[#This Row],[Condition]],$O$8:$P$28,2)</f>
        <v>21</v>
      </c>
      <c r="N2001" s="10"/>
      <c r="O2001" s="10"/>
    </row>
    <row r="2002" spans="1:15">
      <c r="A2002" s="4">
        <v>43761.291666666664</v>
      </c>
      <c r="B2002">
        <v>23</v>
      </c>
      <c r="C2002">
        <v>7</v>
      </c>
      <c r="D2002">
        <v>56</v>
      </c>
      <c r="E2002" t="s">
        <v>230</v>
      </c>
      <c r="F2002" t="s">
        <v>149</v>
      </c>
      <c r="G2002" t="s">
        <v>15</v>
      </c>
      <c r="H2002" t="s">
        <v>41</v>
      </c>
      <c r="I2002" t="s">
        <v>17</v>
      </c>
      <c r="J2002" t="s">
        <v>100</v>
      </c>
      <c r="K2002" t="s">
        <v>19</v>
      </c>
      <c r="L2002" t="s">
        <v>36</v>
      </c>
      <c r="M2002" s="20">
        <f>VLOOKUP(Table3[[#This Row],[Condition]],$O$8:$P$28,2)</f>
        <v>21</v>
      </c>
      <c r="N2002" s="10"/>
      <c r="O2002" s="10"/>
    </row>
    <row r="2003" spans="1:15">
      <c r="A2003" s="4">
        <v>43761.333333333336</v>
      </c>
      <c r="B2003">
        <v>23</v>
      </c>
      <c r="C2003">
        <v>8</v>
      </c>
      <c r="D2003">
        <v>60</v>
      </c>
      <c r="E2003" t="s">
        <v>230</v>
      </c>
      <c r="F2003" t="s">
        <v>97</v>
      </c>
      <c r="G2003" t="s">
        <v>117</v>
      </c>
      <c r="H2003" t="s">
        <v>62</v>
      </c>
      <c r="I2003" t="s">
        <v>17</v>
      </c>
      <c r="J2003" t="s">
        <v>35</v>
      </c>
      <c r="K2003" t="s">
        <v>19</v>
      </c>
      <c r="L2003" t="s">
        <v>36</v>
      </c>
      <c r="M2003" s="20">
        <f>VLOOKUP(Table3[[#This Row],[Condition]],$O$8:$P$28,2)</f>
        <v>21</v>
      </c>
      <c r="N2003" s="10"/>
      <c r="O2003" s="10"/>
    </row>
    <row r="2004" spans="1:15">
      <c r="A2004" s="4">
        <v>43761.375</v>
      </c>
      <c r="B2004">
        <v>23</v>
      </c>
      <c r="C2004">
        <v>9</v>
      </c>
      <c r="D2004">
        <v>62</v>
      </c>
      <c r="E2004" t="s">
        <v>231</v>
      </c>
      <c r="F2004" t="s">
        <v>43</v>
      </c>
      <c r="G2004" t="s">
        <v>117</v>
      </c>
      <c r="H2004" t="s">
        <v>82</v>
      </c>
      <c r="I2004" t="s">
        <v>17</v>
      </c>
      <c r="J2004" t="s">
        <v>95</v>
      </c>
      <c r="K2004" t="s">
        <v>19</v>
      </c>
      <c r="L2004" t="s">
        <v>36</v>
      </c>
      <c r="M2004" s="20">
        <f>VLOOKUP(Table3[[#This Row],[Condition]],$O$8:$P$28,2)</f>
        <v>21</v>
      </c>
      <c r="N2004" s="10"/>
      <c r="O2004" s="10"/>
    </row>
    <row r="2005" spans="1:15">
      <c r="A2005" s="4">
        <v>43761.416666666664</v>
      </c>
      <c r="B2005">
        <v>23</v>
      </c>
      <c r="C2005">
        <v>10</v>
      </c>
      <c r="D2005">
        <v>63</v>
      </c>
      <c r="E2005" t="s">
        <v>240</v>
      </c>
      <c r="F2005" t="s">
        <v>93</v>
      </c>
      <c r="G2005" t="s">
        <v>115</v>
      </c>
      <c r="H2005" t="s">
        <v>82</v>
      </c>
      <c r="I2005" t="s">
        <v>131</v>
      </c>
      <c r="J2005" t="s">
        <v>42</v>
      </c>
      <c r="K2005" t="s">
        <v>19</v>
      </c>
      <c r="L2005" t="s">
        <v>36</v>
      </c>
      <c r="M2005" s="20">
        <f>VLOOKUP(Table3[[#This Row],[Condition]],$O$8:$P$28,2)</f>
        <v>21</v>
      </c>
      <c r="N2005" s="10"/>
      <c r="O2005" s="10"/>
    </row>
    <row r="2006" spans="1:15">
      <c r="A2006" s="4">
        <v>43761.458333333336</v>
      </c>
      <c r="B2006">
        <v>23</v>
      </c>
      <c r="C2006">
        <v>11</v>
      </c>
      <c r="D2006">
        <v>64</v>
      </c>
      <c r="E2006" t="s">
        <v>246</v>
      </c>
      <c r="F2006" t="s">
        <v>126</v>
      </c>
      <c r="G2006" t="s">
        <v>117</v>
      </c>
      <c r="H2006" t="s">
        <v>65</v>
      </c>
      <c r="I2006" t="s">
        <v>131</v>
      </c>
      <c r="J2006" t="s">
        <v>35</v>
      </c>
      <c r="K2006" t="s">
        <v>19</v>
      </c>
      <c r="L2006" t="s">
        <v>36</v>
      </c>
      <c r="M2006" s="20">
        <f>VLOOKUP(Table3[[#This Row],[Condition]],$O$8:$P$28,2)</f>
        <v>21</v>
      </c>
      <c r="N2006" s="10"/>
      <c r="O2006" s="10"/>
    </row>
    <row r="2007" spans="1:15">
      <c r="A2007" s="4">
        <v>43761.5</v>
      </c>
      <c r="B2007">
        <v>23</v>
      </c>
      <c r="C2007">
        <v>12</v>
      </c>
      <c r="D2007">
        <v>65</v>
      </c>
      <c r="E2007" t="s">
        <v>234</v>
      </c>
      <c r="F2007" t="s">
        <v>125</v>
      </c>
      <c r="G2007" t="s">
        <v>115</v>
      </c>
      <c r="H2007" t="s">
        <v>49</v>
      </c>
      <c r="I2007" t="s">
        <v>147</v>
      </c>
      <c r="J2007" t="s">
        <v>35</v>
      </c>
      <c r="K2007" t="s">
        <v>19</v>
      </c>
      <c r="L2007" t="s">
        <v>36</v>
      </c>
      <c r="M2007" s="20">
        <f>VLOOKUP(Table3[[#This Row],[Condition]],$O$8:$P$28,2)</f>
        <v>21</v>
      </c>
      <c r="N2007" s="10"/>
      <c r="O2007" s="10"/>
    </row>
    <row r="2008" spans="1:15">
      <c r="A2008" s="4">
        <v>43761.541666666664</v>
      </c>
      <c r="B2008">
        <v>23</v>
      </c>
      <c r="C2008">
        <v>13</v>
      </c>
      <c r="D2008">
        <v>65</v>
      </c>
      <c r="E2008" t="s">
        <v>244</v>
      </c>
      <c r="F2008" t="s">
        <v>126</v>
      </c>
      <c r="G2008" t="s">
        <v>115</v>
      </c>
      <c r="H2008" t="s">
        <v>151</v>
      </c>
      <c r="I2008" t="s">
        <v>70</v>
      </c>
      <c r="J2008" t="s">
        <v>35</v>
      </c>
      <c r="K2008" t="s">
        <v>19</v>
      </c>
      <c r="L2008" t="s">
        <v>36</v>
      </c>
      <c r="M2008" s="20">
        <f>VLOOKUP(Table3[[#This Row],[Condition]],$O$8:$P$28,2)</f>
        <v>21</v>
      </c>
      <c r="N2008" s="10"/>
      <c r="O2008" s="10"/>
    </row>
    <row r="2009" spans="1:15">
      <c r="A2009" s="4">
        <v>43761.583333333336</v>
      </c>
      <c r="B2009">
        <v>23</v>
      </c>
      <c r="C2009">
        <v>14</v>
      </c>
      <c r="D2009">
        <v>67</v>
      </c>
      <c r="E2009" t="s">
        <v>234</v>
      </c>
      <c r="F2009" t="s">
        <v>167</v>
      </c>
      <c r="G2009" t="s">
        <v>117</v>
      </c>
      <c r="H2009" t="s">
        <v>52</v>
      </c>
      <c r="I2009" t="s">
        <v>17</v>
      </c>
      <c r="J2009" t="s">
        <v>95</v>
      </c>
      <c r="K2009" t="s">
        <v>19</v>
      </c>
      <c r="L2009" t="s">
        <v>36</v>
      </c>
      <c r="M2009" s="20">
        <f>VLOOKUP(Table3[[#This Row],[Condition]],$O$8:$P$28,2)</f>
        <v>21</v>
      </c>
      <c r="N2009" s="10"/>
      <c r="O2009" s="10"/>
    </row>
    <row r="2010" spans="1:15">
      <c r="A2010" s="4">
        <v>43761.625</v>
      </c>
      <c r="B2010">
        <v>23</v>
      </c>
      <c r="C2010">
        <v>15</v>
      </c>
      <c r="D2010">
        <v>67</v>
      </c>
      <c r="E2010" t="s">
        <v>239</v>
      </c>
      <c r="F2010" t="s">
        <v>165</v>
      </c>
      <c r="G2010" t="s">
        <v>39</v>
      </c>
      <c r="H2010" t="s">
        <v>49</v>
      </c>
      <c r="I2010" t="s">
        <v>17</v>
      </c>
      <c r="J2010" t="s">
        <v>42</v>
      </c>
      <c r="K2010" t="s">
        <v>19</v>
      </c>
      <c r="L2010" t="s">
        <v>36</v>
      </c>
      <c r="M2010" s="20">
        <f>VLOOKUP(Table3[[#This Row],[Condition]],$O$8:$P$28,2)</f>
        <v>21</v>
      </c>
      <c r="N2010" s="10"/>
      <c r="O2010" s="10"/>
    </row>
    <row r="2011" spans="1:15">
      <c r="A2011" s="4">
        <v>43761.666666666664</v>
      </c>
      <c r="B2011">
        <v>23</v>
      </c>
      <c r="C2011">
        <v>16</v>
      </c>
      <c r="D2011">
        <v>66</v>
      </c>
      <c r="E2011" t="s">
        <v>234</v>
      </c>
      <c r="F2011" t="s">
        <v>124</v>
      </c>
      <c r="G2011" t="s">
        <v>39</v>
      </c>
      <c r="H2011" t="s">
        <v>16</v>
      </c>
      <c r="I2011" t="s">
        <v>17</v>
      </c>
      <c r="J2011" t="s">
        <v>85</v>
      </c>
      <c r="K2011" t="s">
        <v>19</v>
      </c>
      <c r="L2011" t="s">
        <v>36</v>
      </c>
      <c r="M2011" s="20">
        <f>VLOOKUP(Table3[[#This Row],[Condition]],$O$8:$P$28,2)</f>
        <v>21</v>
      </c>
      <c r="N2011" s="10"/>
      <c r="O2011" s="10"/>
    </row>
    <row r="2012" spans="1:15">
      <c r="A2012" s="4">
        <v>43761.708333333336</v>
      </c>
      <c r="B2012">
        <v>23</v>
      </c>
      <c r="C2012">
        <v>17</v>
      </c>
      <c r="D2012">
        <v>61</v>
      </c>
      <c r="E2012" t="s">
        <v>234</v>
      </c>
      <c r="F2012" t="s">
        <v>119</v>
      </c>
      <c r="G2012" t="s">
        <v>117</v>
      </c>
      <c r="H2012" t="s">
        <v>16</v>
      </c>
      <c r="I2012" t="s">
        <v>17</v>
      </c>
      <c r="J2012" t="s">
        <v>88</v>
      </c>
      <c r="K2012" t="s">
        <v>19</v>
      </c>
      <c r="L2012" t="s">
        <v>36</v>
      </c>
      <c r="M2012" s="20">
        <f>VLOOKUP(Table3[[#This Row],[Condition]],$O$8:$P$28,2)</f>
        <v>21</v>
      </c>
      <c r="N2012" s="10"/>
      <c r="O2012" s="10"/>
    </row>
    <row r="2013" spans="1:15">
      <c r="A2013" s="4">
        <v>43761.75</v>
      </c>
      <c r="B2013">
        <v>23</v>
      </c>
      <c r="C2013">
        <v>18</v>
      </c>
      <c r="D2013">
        <v>59</v>
      </c>
      <c r="E2013" t="s">
        <v>234</v>
      </c>
      <c r="F2013" t="s">
        <v>162</v>
      </c>
      <c r="G2013" t="s">
        <v>39</v>
      </c>
      <c r="H2013" t="s">
        <v>26</v>
      </c>
      <c r="I2013" t="s">
        <v>17</v>
      </c>
      <c r="J2013" t="s">
        <v>198</v>
      </c>
      <c r="K2013" t="s">
        <v>19</v>
      </c>
      <c r="L2013" t="s">
        <v>36</v>
      </c>
      <c r="M2013" s="20">
        <f>VLOOKUP(Table3[[#This Row],[Condition]],$O$8:$P$28,2)</f>
        <v>21</v>
      </c>
      <c r="N2013" s="10"/>
      <c r="O2013" s="10"/>
    </row>
    <row r="2014" spans="1:15">
      <c r="A2014" s="4">
        <v>43761.791666666664</v>
      </c>
      <c r="B2014">
        <v>23</v>
      </c>
      <c r="C2014">
        <v>19</v>
      </c>
      <c r="D2014">
        <v>57</v>
      </c>
      <c r="E2014" t="s">
        <v>258</v>
      </c>
      <c r="F2014" t="s">
        <v>61</v>
      </c>
      <c r="G2014" t="s">
        <v>34</v>
      </c>
      <c r="H2014" t="s">
        <v>17</v>
      </c>
      <c r="I2014" t="s">
        <v>17</v>
      </c>
      <c r="J2014" t="s">
        <v>200</v>
      </c>
      <c r="K2014" t="s">
        <v>19</v>
      </c>
      <c r="L2014" t="s">
        <v>36</v>
      </c>
      <c r="M2014" s="20">
        <f>VLOOKUP(Table3[[#This Row],[Condition]],$O$8:$P$28,2)</f>
        <v>21</v>
      </c>
      <c r="N2014" s="10"/>
      <c r="O2014" s="10"/>
    </row>
    <row r="2015" spans="1:15">
      <c r="A2015" s="4">
        <v>43761.833333333336</v>
      </c>
      <c r="B2015">
        <v>23</v>
      </c>
      <c r="C2015">
        <v>20</v>
      </c>
      <c r="D2015">
        <v>55</v>
      </c>
      <c r="E2015" t="s">
        <v>257</v>
      </c>
      <c r="F2015" t="s">
        <v>153</v>
      </c>
      <c r="G2015" t="s">
        <v>33</v>
      </c>
      <c r="H2015" t="s">
        <v>16</v>
      </c>
      <c r="I2015" t="s">
        <v>17</v>
      </c>
      <c r="J2015" t="s">
        <v>202</v>
      </c>
      <c r="K2015" t="s">
        <v>19</v>
      </c>
      <c r="L2015" t="s">
        <v>36</v>
      </c>
      <c r="M2015" s="20">
        <f>VLOOKUP(Table3[[#This Row],[Condition]],$O$8:$P$28,2)</f>
        <v>21</v>
      </c>
      <c r="N2015" s="10"/>
      <c r="O2015" s="10"/>
    </row>
    <row r="2016" spans="1:15">
      <c r="A2016" s="4">
        <v>43761.875</v>
      </c>
      <c r="B2016">
        <v>23</v>
      </c>
      <c r="C2016">
        <v>21</v>
      </c>
      <c r="D2016">
        <v>0</v>
      </c>
      <c r="E2016" t="s">
        <v>294</v>
      </c>
      <c r="F2016" t="s">
        <v>295</v>
      </c>
      <c r="H2016" t="s">
        <v>17</v>
      </c>
      <c r="I2016" t="s">
        <v>17</v>
      </c>
      <c r="J2016" t="s">
        <v>203</v>
      </c>
      <c r="K2016" t="s">
        <v>19</v>
      </c>
      <c r="L2016" t="s">
        <v>296</v>
      </c>
      <c r="M2016" s="20">
        <f>VLOOKUP(Table3[[#This Row],[Condition]],$O$8:$P$28,2)</f>
        <v>19</v>
      </c>
      <c r="N2016" s="10"/>
      <c r="O2016" s="10"/>
    </row>
    <row r="2017" spans="1:15">
      <c r="A2017" s="4">
        <v>43761.916666666664</v>
      </c>
      <c r="B2017">
        <v>23</v>
      </c>
      <c r="C2017">
        <v>22</v>
      </c>
      <c r="D2017">
        <v>52</v>
      </c>
      <c r="E2017" t="s">
        <v>240</v>
      </c>
      <c r="F2017" t="s">
        <v>72</v>
      </c>
      <c r="G2017" t="s">
        <v>34</v>
      </c>
      <c r="H2017" t="s">
        <v>17</v>
      </c>
      <c r="I2017" t="s">
        <v>17</v>
      </c>
      <c r="J2017" t="s">
        <v>203</v>
      </c>
      <c r="K2017" t="s">
        <v>19</v>
      </c>
      <c r="L2017" t="s">
        <v>36</v>
      </c>
      <c r="M2017" s="20">
        <f>VLOOKUP(Table3[[#This Row],[Condition]],$O$8:$P$28,2)</f>
        <v>21</v>
      </c>
      <c r="N2017" s="10"/>
      <c r="O2017" s="10"/>
    </row>
    <row r="2018" spans="1:15">
      <c r="A2018" s="4">
        <v>43761.958333333336</v>
      </c>
      <c r="B2018">
        <v>23</v>
      </c>
      <c r="C2018">
        <v>23</v>
      </c>
      <c r="D2018">
        <v>49</v>
      </c>
      <c r="E2018" t="s">
        <v>234</v>
      </c>
      <c r="F2018" t="s">
        <v>89</v>
      </c>
      <c r="G2018" t="s">
        <v>34</v>
      </c>
      <c r="H2018" t="s">
        <v>17</v>
      </c>
      <c r="I2018" t="s">
        <v>17</v>
      </c>
      <c r="J2018" t="s">
        <v>203</v>
      </c>
      <c r="K2018" t="s">
        <v>19</v>
      </c>
      <c r="L2018" t="s">
        <v>36</v>
      </c>
      <c r="M2018" s="20">
        <f>VLOOKUP(Table3[[#This Row],[Condition]],$O$8:$P$28,2)</f>
        <v>21</v>
      </c>
      <c r="N2018" s="10"/>
      <c r="O2018" s="10"/>
    </row>
    <row r="2019" spans="1:15">
      <c r="A2019" s="4">
        <v>43762</v>
      </c>
      <c r="B2019">
        <v>24</v>
      </c>
      <c r="C2019">
        <v>0</v>
      </c>
      <c r="D2019">
        <v>49</v>
      </c>
      <c r="E2019" t="s">
        <v>245</v>
      </c>
      <c r="F2019" t="s">
        <v>38</v>
      </c>
      <c r="G2019" t="s">
        <v>34</v>
      </c>
      <c r="H2019" t="s">
        <v>17</v>
      </c>
      <c r="I2019" t="s">
        <v>17</v>
      </c>
      <c r="J2019" t="s">
        <v>208</v>
      </c>
      <c r="K2019" t="s">
        <v>19</v>
      </c>
      <c r="L2019" t="s">
        <v>36</v>
      </c>
      <c r="M2019" s="20">
        <f>VLOOKUP(Table3[[#This Row],[Condition]],$O$8:$P$28,2)</f>
        <v>21</v>
      </c>
      <c r="N2019" s="10"/>
      <c r="O2019" s="10"/>
    </row>
    <row r="2020" spans="1:15">
      <c r="A2020" s="4">
        <v>43762.041666666664</v>
      </c>
      <c r="B2020">
        <v>24</v>
      </c>
      <c r="C2020">
        <v>1</v>
      </c>
      <c r="D2020">
        <v>47</v>
      </c>
      <c r="E2020" t="s">
        <v>240</v>
      </c>
      <c r="F2020" t="s">
        <v>194</v>
      </c>
      <c r="G2020" t="s">
        <v>34</v>
      </c>
      <c r="H2020" t="s">
        <v>17</v>
      </c>
      <c r="I2020" t="s">
        <v>17</v>
      </c>
      <c r="J2020" t="s">
        <v>210</v>
      </c>
      <c r="K2020" t="s">
        <v>19</v>
      </c>
      <c r="L2020" t="s">
        <v>36</v>
      </c>
      <c r="M2020" s="20">
        <f>VLOOKUP(Table3[[#This Row],[Condition]],$O$8:$P$28,2)</f>
        <v>21</v>
      </c>
      <c r="N2020" s="10"/>
      <c r="O2020" s="10"/>
    </row>
    <row r="2021" spans="1:15">
      <c r="A2021" s="4">
        <v>43762.083333333336</v>
      </c>
      <c r="B2021">
        <v>24</v>
      </c>
      <c r="C2021">
        <v>2</v>
      </c>
      <c r="D2021">
        <v>47</v>
      </c>
      <c r="E2021" t="s">
        <v>240</v>
      </c>
      <c r="F2021" t="s">
        <v>194</v>
      </c>
      <c r="G2021" t="s">
        <v>34</v>
      </c>
      <c r="H2021" t="s">
        <v>17</v>
      </c>
      <c r="I2021" t="s">
        <v>17</v>
      </c>
      <c r="J2021" t="s">
        <v>210</v>
      </c>
      <c r="K2021" t="s">
        <v>19</v>
      </c>
      <c r="L2021" t="s">
        <v>36</v>
      </c>
      <c r="M2021" s="20">
        <f>VLOOKUP(Table3[[#This Row],[Condition]],$O$8:$P$28,2)</f>
        <v>21</v>
      </c>
      <c r="N2021" s="10"/>
      <c r="O2021" s="10"/>
    </row>
    <row r="2022" spans="1:15">
      <c r="A2022" s="4">
        <v>43762.125</v>
      </c>
      <c r="B2022">
        <v>24</v>
      </c>
      <c r="C2022">
        <v>3</v>
      </c>
      <c r="D2022">
        <v>45</v>
      </c>
      <c r="E2022" t="s">
        <v>233</v>
      </c>
      <c r="F2022" t="s">
        <v>261</v>
      </c>
      <c r="G2022" t="s">
        <v>34</v>
      </c>
      <c r="H2022" t="s">
        <v>17</v>
      </c>
      <c r="I2022" t="s">
        <v>17</v>
      </c>
      <c r="J2022" t="s">
        <v>212</v>
      </c>
      <c r="K2022" t="s">
        <v>19</v>
      </c>
      <c r="L2022" t="s">
        <v>36</v>
      </c>
      <c r="M2022" s="20">
        <f>VLOOKUP(Table3[[#This Row],[Condition]],$O$8:$P$28,2)</f>
        <v>21</v>
      </c>
      <c r="N2022" s="10"/>
      <c r="O2022" s="10"/>
    </row>
    <row r="2023" spans="1:15">
      <c r="A2023" s="4">
        <v>43762.166666666664</v>
      </c>
      <c r="B2023">
        <v>24</v>
      </c>
      <c r="C2023">
        <v>4</v>
      </c>
      <c r="D2023">
        <v>47</v>
      </c>
      <c r="E2023" t="s">
        <v>233</v>
      </c>
      <c r="F2023" t="s">
        <v>259</v>
      </c>
      <c r="G2023" t="s">
        <v>34</v>
      </c>
      <c r="H2023" t="s">
        <v>17</v>
      </c>
      <c r="I2023" t="s">
        <v>17</v>
      </c>
      <c r="J2023" t="s">
        <v>220</v>
      </c>
      <c r="K2023" t="s">
        <v>19</v>
      </c>
      <c r="L2023" t="s">
        <v>36</v>
      </c>
      <c r="M2023" s="20">
        <f>VLOOKUP(Table3[[#This Row],[Condition]],$O$8:$P$28,2)</f>
        <v>21</v>
      </c>
      <c r="N2023" s="10"/>
      <c r="O2023" s="10"/>
    </row>
    <row r="2024" spans="1:15">
      <c r="A2024" s="4">
        <v>43762.208333333336</v>
      </c>
      <c r="B2024">
        <v>24</v>
      </c>
      <c r="C2024">
        <v>5</v>
      </c>
      <c r="D2024">
        <v>46</v>
      </c>
      <c r="E2024" t="s">
        <v>251</v>
      </c>
      <c r="F2024" t="s">
        <v>261</v>
      </c>
      <c r="G2024" t="s">
        <v>48</v>
      </c>
      <c r="H2024" t="s">
        <v>41</v>
      </c>
      <c r="I2024" t="s">
        <v>17</v>
      </c>
      <c r="J2024" t="s">
        <v>217</v>
      </c>
      <c r="K2024" t="s">
        <v>19</v>
      </c>
      <c r="L2024" t="s">
        <v>36</v>
      </c>
      <c r="M2024" s="20">
        <f>VLOOKUP(Table3[[#This Row],[Condition]],$O$8:$P$28,2)</f>
        <v>21</v>
      </c>
      <c r="N2024" s="10"/>
      <c r="O2024" s="10"/>
    </row>
    <row r="2025" spans="1:15">
      <c r="A2025" s="4">
        <v>43762.25</v>
      </c>
      <c r="B2025">
        <v>24</v>
      </c>
      <c r="C2025">
        <v>6</v>
      </c>
      <c r="D2025">
        <v>47</v>
      </c>
      <c r="E2025" t="s">
        <v>233</v>
      </c>
      <c r="F2025" t="s">
        <v>259</v>
      </c>
      <c r="G2025" t="s">
        <v>55</v>
      </c>
      <c r="H2025" t="s">
        <v>41</v>
      </c>
      <c r="I2025" t="s">
        <v>17</v>
      </c>
      <c r="J2025" t="s">
        <v>219</v>
      </c>
      <c r="K2025" t="s">
        <v>19</v>
      </c>
      <c r="L2025" t="s">
        <v>36</v>
      </c>
      <c r="M2025" s="20">
        <f>VLOOKUP(Table3[[#This Row],[Condition]],$O$8:$P$28,2)</f>
        <v>21</v>
      </c>
      <c r="N2025" s="10"/>
      <c r="O2025" s="10"/>
    </row>
    <row r="2026" spans="1:15">
      <c r="A2026" s="4">
        <v>43762.291666666664</v>
      </c>
      <c r="B2026">
        <v>24</v>
      </c>
      <c r="C2026">
        <v>7</v>
      </c>
      <c r="D2026">
        <v>50</v>
      </c>
      <c r="E2026" t="s">
        <v>240</v>
      </c>
      <c r="F2026" t="s">
        <v>38</v>
      </c>
      <c r="G2026" t="s">
        <v>48</v>
      </c>
      <c r="H2026" t="s">
        <v>41</v>
      </c>
      <c r="I2026" t="s">
        <v>17</v>
      </c>
      <c r="J2026" t="s">
        <v>222</v>
      </c>
      <c r="K2026" t="s">
        <v>19</v>
      </c>
      <c r="L2026" t="s">
        <v>36</v>
      </c>
      <c r="M2026" s="20">
        <f>VLOOKUP(Table3[[#This Row],[Condition]],$O$8:$P$28,2)</f>
        <v>21</v>
      </c>
      <c r="N2026" s="10"/>
      <c r="O2026" s="10"/>
    </row>
    <row r="2027" spans="1:15">
      <c r="A2027" s="4">
        <v>43762.333333333336</v>
      </c>
      <c r="B2027">
        <v>24</v>
      </c>
      <c r="C2027">
        <v>8</v>
      </c>
      <c r="D2027">
        <v>53</v>
      </c>
      <c r="E2027" t="s">
        <v>240</v>
      </c>
      <c r="F2027" t="s">
        <v>40</v>
      </c>
      <c r="G2027" t="s">
        <v>55</v>
      </c>
      <c r="H2027" t="s">
        <v>26</v>
      </c>
      <c r="I2027" t="s">
        <v>17</v>
      </c>
      <c r="J2027" t="s">
        <v>222</v>
      </c>
      <c r="K2027" t="s">
        <v>19</v>
      </c>
      <c r="L2027" t="s">
        <v>36</v>
      </c>
      <c r="M2027" s="20">
        <f>VLOOKUP(Table3[[#This Row],[Condition]],$O$8:$P$28,2)</f>
        <v>21</v>
      </c>
      <c r="N2027" s="10"/>
      <c r="O2027" s="10"/>
    </row>
    <row r="2028" spans="1:15">
      <c r="A2028" s="4">
        <v>43762.375</v>
      </c>
      <c r="B2028">
        <v>24</v>
      </c>
      <c r="C2028">
        <v>9</v>
      </c>
      <c r="D2028">
        <v>58</v>
      </c>
      <c r="E2028" t="s">
        <v>251</v>
      </c>
      <c r="F2028" t="s">
        <v>43</v>
      </c>
      <c r="G2028" t="s">
        <v>34</v>
      </c>
      <c r="H2028" t="s">
        <v>17</v>
      </c>
      <c r="I2028" t="s">
        <v>17</v>
      </c>
      <c r="J2028" t="s">
        <v>222</v>
      </c>
      <c r="K2028" t="s">
        <v>19</v>
      </c>
      <c r="L2028" t="s">
        <v>36</v>
      </c>
      <c r="M2028" s="20">
        <f>VLOOKUP(Table3[[#This Row],[Condition]],$O$8:$P$28,2)</f>
        <v>21</v>
      </c>
      <c r="N2028" s="10"/>
      <c r="O2028" s="10"/>
    </row>
    <row r="2029" spans="1:15">
      <c r="A2029" s="4">
        <v>43762.416666666664</v>
      </c>
      <c r="B2029">
        <v>24</v>
      </c>
      <c r="C2029">
        <v>10</v>
      </c>
      <c r="D2029">
        <v>62</v>
      </c>
      <c r="E2029" t="s">
        <v>240</v>
      </c>
      <c r="F2029" t="s">
        <v>130</v>
      </c>
      <c r="G2029" t="s">
        <v>75</v>
      </c>
      <c r="H2029" t="s">
        <v>41</v>
      </c>
      <c r="I2029" t="s">
        <v>17</v>
      </c>
      <c r="J2029" t="s">
        <v>225</v>
      </c>
      <c r="K2029" t="s">
        <v>19</v>
      </c>
      <c r="L2029" t="s">
        <v>36</v>
      </c>
      <c r="M2029" s="20">
        <f>VLOOKUP(Table3[[#This Row],[Condition]],$O$8:$P$28,2)</f>
        <v>21</v>
      </c>
      <c r="N2029" s="10"/>
      <c r="O2029" s="10"/>
    </row>
    <row r="2030" spans="1:15">
      <c r="A2030" s="4">
        <v>43762.458333333336</v>
      </c>
      <c r="B2030">
        <v>24</v>
      </c>
      <c r="C2030">
        <v>11</v>
      </c>
      <c r="D2030">
        <v>65</v>
      </c>
      <c r="E2030" t="s">
        <v>246</v>
      </c>
      <c r="F2030" t="s">
        <v>118</v>
      </c>
      <c r="G2030" t="s">
        <v>29</v>
      </c>
      <c r="H2030" t="s">
        <v>52</v>
      </c>
      <c r="I2030" t="s">
        <v>17</v>
      </c>
      <c r="J2030" t="s">
        <v>219</v>
      </c>
      <c r="K2030" t="s">
        <v>19</v>
      </c>
      <c r="L2030" t="s">
        <v>36</v>
      </c>
      <c r="M2030" s="20">
        <f>VLOOKUP(Table3[[#This Row],[Condition]],$O$8:$P$28,2)</f>
        <v>21</v>
      </c>
      <c r="N2030" s="10"/>
      <c r="O2030" s="10"/>
    </row>
    <row r="2031" spans="1:15">
      <c r="A2031" s="4">
        <v>43762.5</v>
      </c>
      <c r="B2031">
        <v>24</v>
      </c>
      <c r="C2031">
        <v>12</v>
      </c>
      <c r="D2031">
        <v>68</v>
      </c>
      <c r="E2031" t="s">
        <v>258</v>
      </c>
      <c r="F2031" t="s">
        <v>167</v>
      </c>
      <c r="G2031" t="s">
        <v>75</v>
      </c>
      <c r="H2031" t="s">
        <v>62</v>
      </c>
      <c r="I2031" t="s">
        <v>17</v>
      </c>
      <c r="J2031" t="s">
        <v>213</v>
      </c>
      <c r="K2031" t="s">
        <v>19</v>
      </c>
      <c r="L2031" t="s">
        <v>36</v>
      </c>
      <c r="M2031" s="20">
        <f>VLOOKUP(Table3[[#This Row],[Condition]],$O$8:$P$28,2)</f>
        <v>21</v>
      </c>
      <c r="N2031" s="10"/>
      <c r="O2031" s="10"/>
    </row>
    <row r="2032" spans="1:15">
      <c r="A2032" s="4">
        <v>43762.541666666664</v>
      </c>
      <c r="B2032">
        <v>24</v>
      </c>
      <c r="C2032">
        <v>13</v>
      </c>
      <c r="D2032">
        <v>68</v>
      </c>
      <c r="E2032" t="s">
        <v>245</v>
      </c>
      <c r="F2032" t="s">
        <v>192</v>
      </c>
      <c r="G2032" t="s">
        <v>75</v>
      </c>
      <c r="H2032" t="s">
        <v>62</v>
      </c>
      <c r="I2032" t="s">
        <v>17</v>
      </c>
      <c r="J2032" t="s">
        <v>212</v>
      </c>
      <c r="K2032" t="s">
        <v>19</v>
      </c>
      <c r="L2032" t="s">
        <v>36</v>
      </c>
      <c r="M2032" s="20">
        <f>VLOOKUP(Table3[[#This Row],[Condition]],$O$8:$P$28,2)</f>
        <v>21</v>
      </c>
      <c r="N2032" s="10"/>
      <c r="O2032" s="10"/>
    </row>
    <row r="2033" spans="1:15">
      <c r="A2033" s="4">
        <v>43762.583333333336</v>
      </c>
      <c r="B2033">
        <v>24</v>
      </c>
      <c r="C2033">
        <v>14</v>
      </c>
      <c r="D2033">
        <v>68</v>
      </c>
      <c r="E2033" t="s">
        <v>233</v>
      </c>
      <c r="F2033" t="s">
        <v>126</v>
      </c>
      <c r="G2033" t="s">
        <v>29</v>
      </c>
      <c r="H2033" t="s">
        <v>26</v>
      </c>
      <c r="I2033" t="s">
        <v>17</v>
      </c>
      <c r="J2033" t="s">
        <v>211</v>
      </c>
      <c r="K2033" t="s">
        <v>19</v>
      </c>
      <c r="L2033" t="s">
        <v>36</v>
      </c>
      <c r="M2033" s="20">
        <f>VLOOKUP(Table3[[#This Row],[Condition]],$O$8:$P$28,2)</f>
        <v>21</v>
      </c>
      <c r="N2033" s="10"/>
      <c r="O2033" s="10"/>
    </row>
    <row r="2034" spans="1:15">
      <c r="A2034" s="4">
        <v>43762.625</v>
      </c>
      <c r="B2034">
        <v>24</v>
      </c>
      <c r="C2034">
        <v>15</v>
      </c>
      <c r="D2034">
        <v>67</v>
      </c>
      <c r="E2034" t="s">
        <v>232</v>
      </c>
      <c r="F2034" t="s">
        <v>54</v>
      </c>
      <c r="G2034" t="s">
        <v>75</v>
      </c>
      <c r="H2034" t="s">
        <v>62</v>
      </c>
      <c r="I2034" t="s">
        <v>17</v>
      </c>
      <c r="J2034" t="s">
        <v>211</v>
      </c>
      <c r="K2034" t="s">
        <v>19</v>
      </c>
      <c r="L2034" t="s">
        <v>36</v>
      </c>
      <c r="M2034" s="20">
        <f>VLOOKUP(Table3[[#This Row],[Condition]],$O$8:$P$28,2)</f>
        <v>21</v>
      </c>
      <c r="N2034" s="10"/>
      <c r="O2034" s="10"/>
    </row>
    <row r="2035" spans="1:15">
      <c r="A2035" s="4">
        <v>43762.666666666664</v>
      </c>
      <c r="B2035">
        <v>24</v>
      </c>
      <c r="C2035">
        <v>16</v>
      </c>
      <c r="D2035">
        <v>65</v>
      </c>
      <c r="E2035" t="s">
        <v>232</v>
      </c>
      <c r="F2035" t="s">
        <v>130</v>
      </c>
      <c r="G2035" t="s">
        <v>29</v>
      </c>
      <c r="H2035" t="s">
        <v>16</v>
      </c>
      <c r="I2035" t="s">
        <v>17</v>
      </c>
      <c r="J2035" t="s">
        <v>211</v>
      </c>
      <c r="K2035" t="s">
        <v>19</v>
      </c>
      <c r="L2035" t="s">
        <v>36</v>
      </c>
      <c r="M2035" s="20">
        <f>VLOOKUP(Table3[[#This Row],[Condition]],$O$8:$P$28,2)</f>
        <v>21</v>
      </c>
      <c r="N2035" s="10"/>
      <c r="O2035" s="10"/>
    </row>
    <row r="2036" spans="1:15">
      <c r="A2036" s="4">
        <v>43762.708333333336</v>
      </c>
      <c r="B2036">
        <v>24</v>
      </c>
      <c r="C2036">
        <v>17</v>
      </c>
      <c r="D2036">
        <v>62</v>
      </c>
      <c r="E2036" t="s">
        <v>242</v>
      </c>
      <c r="F2036" t="s">
        <v>47</v>
      </c>
      <c r="G2036" t="s">
        <v>29</v>
      </c>
      <c r="H2036" t="s">
        <v>41</v>
      </c>
      <c r="I2036" t="s">
        <v>17</v>
      </c>
      <c r="J2036" t="s">
        <v>212</v>
      </c>
      <c r="K2036" t="s">
        <v>19</v>
      </c>
      <c r="L2036" t="s">
        <v>36</v>
      </c>
      <c r="M2036" s="20">
        <f>VLOOKUP(Table3[[#This Row],[Condition]],$O$8:$P$28,2)</f>
        <v>21</v>
      </c>
      <c r="N2036" s="10"/>
      <c r="O2036" s="10"/>
    </row>
    <row r="2037" spans="1:15">
      <c r="A2037" s="4">
        <v>43762.75</v>
      </c>
      <c r="B2037">
        <v>24</v>
      </c>
      <c r="C2037">
        <v>18</v>
      </c>
      <c r="D2037">
        <v>59</v>
      </c>
      <c r="E2037" t="s">
        <v>177</v>
      </c>
      <c r="F2037" t="s">
        <v>160</v>
      </c>
      <c r="G2037" t="s">
        <v>34</v>
      </c>
      <c r="H2037" t="s">
        <v>17</v>
      </c>
      <c r="I2037" t="s">
        <v>17</v>
      </c>
      <c r="J2037" t="s">
        <v>213</v>
      </c>
      <c r="K2037" t="s">
        <v>19</v>
      </c>
      <c r="L2037" t="s">
        <v>36</v>
      </c>
      <c r="M2037" s="20">
        <f>VLOOKUP(Table3[[#This Row],[Condition]],$O$8:$P$28,2)</f>
        <v>21</v>
      </c>
      <c r="N2037" s="10"/>
      <c r="O2037" s="10"/>
    </row>
    <row r="2038" spans="1:15">
      <c r="A2038" s="4">
        <v>43762.791666666664</v>
      </c>
      <c r="B2038">
        <v>24</v>
      </c>
      <c r="C2038">
        <v>19</v>
      </c>
      <c r="D2038">
        <v>58</v>
      </c>
      <c r="E2038" t="s">
        <v>182</v>
      </c>
      <c r="F2038" t="s">
        <v>136</v>
      </c>
      <c r="G2038" t="s">
        <v>75</v>
      </c>
      <c r="H2038" t="s">
        <v>26</v>
      </c>
      <c r="I2038" t="s">
        <v>17</v>
      </c>
      <c r="J2038" t="s">
        <v>213</v>
      </c>
      <c r="K2038" t="s">
        <v>19</v>
      </c>
      <c r="L2038" t="s">
        <v>36</v>
      </c>
      <c r="M2038" s="20">
        <f>VLOOKUP(Table3[[#This Row],[Condition]],$O$8:$P$28,2)</f>
        <v>21</v>
      </c>
      <c r="N2038" s="10"/>
      <c r="O2038" s="10"/>
    </row>
    <row r="2039" spans="1:15">
      <c r="A2039" s="4">
        <v>43762.833333333336</v>
      </c>
      <c r="B2039">
        <v>24</v>
      </c>
      <c r="C2039">
        <v>20</v>
      </c>
      <c r="D2039">
        <v>57</v>
      </c>
      <c r="E2039" t="s">
        <v>177</v>
      </c>
      <c r="F2039" t="s">
        <v>28</v>
      </c>
      <c r="G2039" t="s">
        <v>75</v>
      </c>
      <c r="H2039" t="s">
        <v>16</v>
      </c>
      <c r="I2039" t="s">
        <v>17</v>
      </c>
      <c r="J2039" t="s">
        <v>217</v>
      </c>
      <c r="K2039" t="s">
        <v>19</v>
      </c>
      <c r="L2039" t="s">
        <v>36</v>
      </c>
      <c r="M2039" s="20">
        <f>VLOOKUP(Table3[[#This Row],[Condition]],$O$8:$P$28,2)</f>
        <v>21</v>
      </c>
      <c r="N2039" s="10"/>
      <c r="O2039" s="10"/>
    </row>
    <row r="2040" spans="1:15">
      <c r="A2040" s="4">
        <v>43762.875</v>
      </c>
      <c r="B2040">
        <v>24</v>
      </c>
      <c r="C2040">
        <v>21</v>
      </c>
      <c r="D2040">
        <v>56</v>
      </c>
      <c r="E2040" t="s">
        <v>178</v>
      </c>
      <c r="F2040" t="s">
        <v>28</v>
      </c>
      <c r="G2040" t="s">
        <v>75</v>
      </c>
      <c r="H2040" t="s">
        <v>16</v>
      </c>
      <c r="I2040" t="s">
        <v>17</v>
      </c>
      <c r="J2040" t="s">
        <v>219</v>
      </c>
      <c r="K2040" t="s">
        <v>19</v>
      </c>
      <c r="L2040" t="s">
        <v>36</v>
      </c>
      <c r="M2040" s="20">
        <f>VLOOKUP(Table3[[#This Row],[Condition]],$O$8:$P$28,2)</f>
        <v>21</v>
      </c>
      <c r="N2040" s="10"/>
      <c r="O2040" s="10"/>
    </row>
    <row r="2041" spans="1:15">
      <c r="A2041" s="4">
        <v>43762.916666666664</v>
      </c>
      <c r="B2041">
        <v>24</v>
      </c>
      <c r="C2041">
        <v>22</v>
      </c>
      <c r="D2041">
        <v>54</v>
      </c>
      <c r="E2041" t="s">
        <v>177</v>
      </c>
      <c r="F2041" t="s">
        <v>290</v>
      </c>
      <c r="G2041" t="s">
        <v>29</v>
      </c>
      <c r="H2041" t="s">
        <v>26</v>
      </c>
      <c r="I2041" t="s">
        <v>17</v>
      </c>
      <c r="J2041" t="s">
        <v>217</v>
      </c>
      <c r="K2041" t="s">
        <v>19</v>
      </c>
      <c r="L2041" t="s">
        <v>36</v>
      </c>
      <c r="M2041" s="20">
        <f>VLOOKUP(Table3[[#This Row],[Condition]],$O$8:$P$28,2)</f>
        <v>21</v>
      </c>
      <c r="N2041" s="10"/>
      <c r="O2041" s="10"/>
    </row>
    <row r="2042" spans="1:15">
      <c r="A2042" s="4">
        <v>43762.958333333336</v>
      </c>
      <c r="B2042">
        <v>24</v>
      </c>
      <c r="C2042">
        <v>23</v>
      </c>
      <c r="D2042">
        <v>53</v>
      </c>
      <c r="E2042" t="s">
        <v>177</v>
      </c>
      <c r="F2042" t="s">
        <v>292</v>
      </c>
      <c r="G2042" t="s">
        <v>34</v>
      </c>
      <c r="H2042" t="s">
        <v>17</v>
      </c>
      <c r="I2042" t="s">
        <v>17</v>
      </c>
      <c r="J2042" t="s">
        <v>220</v>
      </c>
      <c r="K2042" t="s">
        <v>19</v>
      </c>
      <c r="L2042" t="s">
        <v>36</v>
      </c>
      <c r="M2042" s="20">
        <f>VLOOKUP(Table3[[#This Row],[Condition]],$O$8:$P$28,2)</f>
        <v>21</v>
      </c>
      <c r="N2042" s="10"/>
      <c r="O2042" s="10"/>
    </row>
    <row r="2043" spans="1:15">
      <c r="A2043" s="4">
        <v>43763</v>
      </c>
      <c r="B2043">
        <v>25</v>
      </c>
      <c r="C2043">
        <v>0</v>
      </c>
      <c r="D2043">
        <v>52</v>
      </c>
      <c r="E2043" t="s">
        <v>178</v>
      </c>
      <c r="F2043" t="s">
        <v>292</v>
      </c>
      <c r="G2043" t="s">
        <v>15</v>
      </c>
      <c r="H2043" t="s">
        <v>41</v>
      </c>
      <c r="I2043" t="s">
        <v>17</v>
      </c>
      <c r="J2043" t="s">
        <v>220</v>
      </c>
      <c r="K2043" t="s">
        <v>19</v>
      </c>
      <c r="L2043" t="s">
        <v>36</v>
      </c>
      <c r="M2043" s="20">
        <f>VLOOKUP(Table3[[#This Row],[Condition]],$O$8:$P$28,2)</f>
        <v>21</v>
      </c>
      <c r="N2043" s="10"/>
      <c r="O2043" s="10"/>
    </row>
    <row r="2044" spans="1:15">
      <c r="A2044" s="4">
        <v>43763.041666666664</v>
      </c>
      <c r="B2044">
        <v>25</v>
      </c>
      <c r="C2044">
        <v>1</v>
      </c>
      <c r="D2044">
        <v>51</v>
      </c>
      <c r="E2044" t="s">
        <v>182</v>
      </c>
      <c r="F2044" t="s">
        <v>292</v>
      </c>
      <c r="G2044" t="s">
        <v>21</v>
      </c>
      <c r="H2044" t="s">
        <v>41</v>
      </c>
      <c r="I2044" t="s">
        <v>17</v>
      </c>
      <c r="J2044" t="s">
        <v>213</v>
      </c>
      <c r="K2044" t="s">
        <v>19</v>
      </c>
      <c r="L2044" t="s">
        <v>36</v>
      </c>
      <c r="M2044" s="20">
        <f>VLOOKUP(Table3[[#This Row],[Condition]],$O$8:$P$28,2)</f>
        <v>21</v>
      </c>
      <c r="N2044" s="10"/>
      <c r="O2044" s="10"/>
    </row>
    <row r="2045" spans="1:15">
      <c r="A2045" s="4">
        <v>43763.083333333336</v>
      </c>
      <c r="B2045">
        <v>25</v>
      </c>
      <c r="C2045">
        <v>2</v>
      </c>
      <c r="D2045">
        <v>51</v>
      </c>
      <c r="E2045" t="s">
        <v>182</v>
      </c>
      <c r="F2045" t="s">
        <v>292</v>
      </c>
      <c r="G2045" t="s">
        <v>34</v>
      </c>
      <c r="H2045" t="s">
        <v>17</v>
      </c>
      <c r="I2045" t="s">
        <v>17</v>
      </c>
      <c r="J2045" t="s">
        <v>212</v>
      </c>
      <c r="K2045" t="s">
        <v>19</v>
      </c>
      <c r="L2045" t="s">
        <v>30</v>
      </c>
      <c r="M2045" s="20">
        <f>VLOOKUP(Table3[[#This Row],[Condition]],$O$8:$P$28,2)</f>
        <v>17</v>
      </c>
      <c r="N2045" s="10"/>
      <c r="O2045" s="10"/>
    </row>
    <row r="2046" spans="1:15">
      <c r="A2046" s="4">
        <v>43763.125</v>
      </c>
      <c r="B2046">
        <v>25</v>
      </c>
      <c r="C2046">
        <v>3</v>
      </c>
      <c r="D2046">
        <v>52</v>
      </c>
      <c r="E2046" t="s">
        <v>178</v>
      </c>
      <c r="F2046" t="s">
        <v>292</v>
      </c>
      <c r="G2046" t="s">
        <v>34</v>
      </c>
      <c r="H2046" t="s">
        <v>17</v>
      </c>
      <c r="I2046" t="s">
        <v>17</v>
      </c>
      <c r="J2046" t="s">
        <v>213</v>
      </c>
      <c r="K2046" t="s">
        <v>19</v>
      </c>
      <c r="L2046" t="s">
        <v>23</v>
      </c>
      <c r="M2046" s="20">
        <f>VLOOKUP(Table3[[#This Row],[Condition]],$O$8:$P$28,2)</f>
        <v>11</v>
      </c>
      <c r="N2046" s="10"/>
      <c r="O2046" s="10"/>
    </row>
    <row r="2047" spans="1:15">
      <c r="A2047" s="4">
        <v>43763.166666666664</v>
      </c>
      <c r="B2047">
        <v>25</v>
      </c>
      <c r="C2047">
        <v>4</v>
      </c>
      <c r="D2047">
        <v>51</v>
      </c>
      <c r="E2047" t="s">
        <v>182</v>
      </c>
      <c r="F2047" t="s">
        <v>292</v>
      </c>
      <c r="G2047" t="s">
        <v>34</v>
      </c>
      <c r="H2047" t="s">
        <v>17</v>
      </c>
      <c r="I2047" t="s">
        <v>17</v>
      </c>
      <c r="J2047" t="s">
        <v>213</v>
      </c>
      <c r="K2047" t="s">
        <v>19</v>
      </c>
      <c r="L2047" t="s">
        <v>23</v>
      </c>
      <c r="M2047" s="20">
        <f>VLOOKUP(Table3[[#This Row],[Condition]],$O$8:$P$28,2)</f>
        <v>11</v>
      </c>
      <c r="N2047" s="10"/>
      <c r="O2047" s="10"/>
    </row>
    <row r="2048" spans="1:15">
      <c r="A2048" s="4">
        <v>43763.208333333336</v>
      </c>
      <c r="B2048">
        <v>25</v>
      </c>
      <c r="C2048">
        <v>5</v>
      </c>
      <c r="D2048">
        <v>51</v>
      </c>
      <c r="E2048" t="s">
        <v>182</v>
      </c>
      <c r="F2048" t="s">
        <v>292</v>
      </c>
      <c r="G2048" t="s">
        <v>34</v>
      </c>
      <c r="H2048" t="s">
        <v>17</v>
      </c>
      <c r="I2048" t="s">
        <v>17</v>
      </c>
      <c r="J2048" t="s">
        <v>213</v>
      </c>
      <c r="K2048" t="s">
        <v>19</v>
      </c>
      <c r="L2048" t="s">
        <v>20</v>
      </c>
      <c r="M2048" s="20">
        <f>VLOOKUP(Table3[[#This Row],[Condition]],$O$8:$P$28,2)</f>
        <v>13</v>
      </c>
      <c r="N2048" s="10"/>
      <c r="O2048" s="10"/>
    </row>
    <row r="2049" spans="1:15">
      <c r="A2049" s="4">
        <v>43763.25</v>
      </c>
      <c r="B2049">
        <v>25</v>
      </c>
      <c r="C2049">
        <v>6</v>
      </c>
      <c r="D2049">
        <v>51</v>
      </c>
      <c r="E2049" t="s">
        <v>182</v>
      </c>
      <c r="F2049" t="s">
        <v>292</v>
      </c>
      <c r="G2049" t="s">
        <v>34</v>
      </c>
      <c r="H2049" t="s">
        <v>17</v>
      </c>
      <c r="I2049" t="s">
        <v>17</v>
      </c>
      <c r="J2049" t="s">
        <v>213</v>
      </c>
      <c r="K2049" t="s">
        <v>19</v>
      </c>
      <c r="L2049" t="s">
        <v>20</v>
      </c>
      <c r="M2049" s="20">
        <f>VLOOKUP(Table3[[#This Row],[Condition]],$O$8:$P$28,2)</f>
        <v>13</v>
      </c>
      <c r="N2049" s="10"/>
      <c r="O2049" s="10"/>
    </row>
    <row r="2050" spans="1:15">
      <c r="A2050" s="4">
        <v>43763.291666666664</v>
      </c>
      <c r="B2050">
        <v>25</v>
      </c>
      <c r="C2050">
        <v>7</v>
      </c>
      <c r="D2050">
        <v>56</v>
      </c>
      <c r="E2050" t="s">
        <v>175</v>
      </c>
      <c r="F2050" t="s">
        <v>261</v>
      </c>
      <c r="G2050" t="s">
        <v>34</v>
      </c>
      <c r="H2050" t="s">
        <v>17</v>
      </c>
      <c r="I2050" t="s">
        <v>17</v>
      </c>
      <c r="J2050" t="s">
        <v>220</v>
      </c>
      <c r="K2050" t="s">
        <v>19</v>
      </c>
      <c r="L2050" t="s">
        <v>20</v>
      </c>
      <c r="M2050" s="20">
        <f>VLOOKUP(Table3[[#This Row],[Condition]],$O$8:$P$28,2)</f>
        <v>13</v>
      </c>
      <c r="N2050" s="10"/>
      <c r="O2050" s="10"/>
    </row>
    <row r="2051" spans="1:15">
      <c r="A2051" s="4">
        <v>43763.333333333336</v>
      </c>
      <c r="B2051">
        <v>25</v>
      </c>
      <c r="C2051">
        <v>8</v>
      </c>
      <c r="D2051">
        <v>56</v>
      </c>
      <c r="E2051" t="s">
        <v>175</v>
      </c>
      <c r="F2051" t="s">
        <v>261</v>
      </c>
      <c r="G2051" t="s">
        <v>21</v>
      </c>
      <c r="H2051" t="s">
        <v>41</v>
      </c>
      <c r="I2051" t="s">
        <v>17</v>
      </c>
      <c r="J2051" t="s">
        <v>217</v>
      </c>
      <c r="K2051" t="s">
        <v>19</v>
      </c>
      <c r="L2051" t="s">
        <v>20</v>
      </c>
      <c r="M2051" s="20">
        <f>VLOOKUP(Table3[[#This Row],[Condition]],$O$8:$P$28,2)</f>
        <v>13</v>
      </c>
      <c r="N2051" s="10"/>
      <c r="O2051" s="10"/>
    </row>
    <row r="2052" spans="1:15">
      <c r="A2052" s="4">
        <v>43763.375</v>
      </c>
      <c r="B2052">
        <v>25</v>
      </c>
      <c r="C2052">
        <v>9</v>
      </c>
      <c r="D2052">
        <v>58</v>
      </c>
      <c r="E2052" t="s">
        <v>182</v>
      </c>
      <c r="F2052" t="s">
        <v>136</v>
      </c>
      <c r="G2052" t="s">
        <v>21</v>
      </c>
      <c r="H2052" t="s">
        <v>41</v>
      </c>
      <c r="I2052" t="s">
        <v>17</v>
      </c>
      <c r="J2052" t="s">
        <v>213</v>
      </c>
      <c r="K2052" t="s">
        <v>19</v>
      </c>
      <c r="L2052" t="s">
        <v>20</v>
      </c>
      <c r="M2052" s="20">
        <f>VLOOKUP(Table3[[#This Row],[Condition]],$O$8:$P$28,2)</f>
        <v>13</v>
      </c>
      <c r="N2052" s="10"/>
      <c r="O2052" s="10"/>
    </row>
    <row r="2053" spans="1:15">
      <c r="A2053" s="4">
        <v>43763.416666666664</v>
      </c>
      <c r="B2053">
        <v>25</v>
      </c>
      <c r="C2053">
        <v>10</v>
      </c>
      <c r="D2053">
        <v>67</v>
      </c>
      <c r="E2053" t="s">
        <v>182</v>
      </c>
      <c r="F2053" t="s">
        <v>116</v>
      </c>
      <c r="G2053" t="s">
        <v>75</v>
      </c>
      <c r="H2053" t="s">
        <v>26</v>
      </c>
      <c r="I2053" t="s">
        <v>17</v>
      </c>
      <c r="J2053" t="s">
        <v>212</v>
      </c>
      <c r="K2053" t="s">
        <v>19</v>
      </c>
      <c r="L2053" t="s">
        <v>20</v>
      </c>
      <c r="M2053" s="20">
        <f>VLOOKUP(Table3[[#This Row],[Condition]],$O$8:$P$28,2)</f>
        <v>13</v>
      </c>
      <c r="N2053" s="10"/>
      <c r="O2053" s="10"/>
    </row>
    <row r="2054" spans="1:15">
      <c r="A2054" s="4">
        <v>43763.458333333336</v>
      </c>
      <c r="B2054">
        <v>25</v>
      </c>
      <c r="C2054">
        <v>11</v>
      </c>
      <c r="D2054">
        <v>65</v>
      </c>
      <c r="E2054" t="s">
        <v>182</v>
      </c>
      <c r="F2054" t="s">
        <v>114</v>
      </c>
      <c r="G2054" t="s">
        <v>75</v>
      </c>
      <c r="H2054" t="s">
        <v>62</v>
      </c>
      <c r="I2054" t="s">
        <v>17</v>
      </c>
      <c r="J2054" t="s">
        <v>210</v>
      </c>
      <c r="K2054" t="s">
        <v>19</v>
      </c>
      <c r="L2054" t="s">
        <v>23</v>
      </c>
      <c r="M2054" s="20">
        <f>VLOOKUP(Table3[[#This Row],[Condition]],$O$8:$P$28,2)</f>
        <v>11</v>
      </c>
      <c r="N2054" s="10"/>
      <c r="O2054" s="10"/>
    </row>
    <row r="2055" spans="1:15">
      <c r="A2055" s="4">
        <v>43763.5</v>
      </c>
      <c r="B2055">
        <v>25</v>
      </c>
      <c r="C2055">
        <v>12</v>
      </c>
      <c r="D2055">
        <v>64</v>
      </c>
      <c r="E2055" t="s">
        <v>229</v>
      </c>
      <c r="F2055" t="s">
        <v>43</v>
      </c>
      <c r="G2055" t="s">
        <v>75</v>
      </c>
      <c r="H2055" t="s">
        <v>62</v>
      </c>
      <c r="I2055" t="s">
        <v>17</v>
      </c>
      <c r="J2055" t="s">
        <v>207</v>
      </c>
      <c r="K2055" t="s">
        <v>19</v>
      </c>
      <c r="L2055" t="s">
        <v>20</v>
      </c>
      <c r="M2055" s="20">
        <f>VLOOKUP(Table3[[#This Row],[Condition]],$O$8:$P$28,2)</f>
        <v>13</v>
      </c>
      <c r="N2055" s="10"/>
      <c r="O2055" s="10"/>
    </row>
    <row r="2056" spans="1:15">
      <c r="A2056" s="4">
        <v>43763.541666666664</v>
      </c>
      <c r="B2056">
        <v>25</v>
      </c>
      <c r="C2056">
        <v>13</v>
      </c>
      <c r="D2056">
        <v>70</v>
      </c>
      <c r="E2056" t="s">
        <v>230</v>
      </c>
      <c r="F2056" t="s">
        <v>153</v>
      </c>
      <c r="G2056" t="s">
        <v>75</v>
      </c>
      <c r="H2056" t="s">
        <v>16</v>
      </c>
      <c r="I2056" t="s">
        <v>17</v>
      </c>
      <c r="J2056" t="s">
        <v>201</v>
      </c>
      <c r="K2056" t="s">
        <v>19</v>
      </c>
      <c r="L2056" t="s">
        <v>20</v>
      </c>
      <c r="M2056" s="20">
        <f>VLOOKUP(Table3[[#This Row],[Condition]],$O$8:$P$28,2)</f>
        <v>13</v>
      </c>
      <c r="N2056" s="10"/>
      <c r="O2056" s="10"/>
    </row>
    <row r="2057" spans="1:15">
      <c r="A2057" s="4">
        <v>43763.583333333336</v>
      </c>
      <c r="B2057">
        <v>25</v>
      </c>
      <c r="C2057">
        <v>14</v>
      </c>
      <c r="D2057">
        <v>68</v>
      </c>
      <c r="E2057" t="s">
        <v>182</v>
      </c>
      <c r="F2057" t="s">
        <v>96</v>
      </c>
      <c r="G2057" t="s">
        <v>75</v>
      </c>
      <c r="H2057" t="s">
        <v>45</v>
      </c>
      <c r="I2057" t="s">
        <v>17</v>
      </c>
      <c r="J2057" t="s">
        <v>200</v>
      </c>
      <c r="K2057" t="s">
        <v>19</v>
      </c>
      <c r="L2057" t="s">
        <v>23</v>
      </c>
      <c r="M2057" s="20">
        <f>VLOOKUP(Table3[[#This Row],[Condition]],$O$8:$P$28,2)</f>
        <v>11</v>
      </c>
      <c r="N2057" s="10"/>
      <c r="O2057" s="10"/>
    </row>
    <row r="2058" spans="1:15">
      <c r="A2058" s="4">
        <v>43763.625</v>
      </c>
      <c r="B2058">
        <v>25</v>
      </c>
      <c r="C2058">
        <v>15</v>
      </c>
      <c r="D2058">
        <v>67</v>
      </c>
      <c r="E2058" t="s">
        <v>182</v>
      </c>
      <c r="F2058" t="s">
        <v>116</v>
      </c>
      <c r="G2058" t="s">
        <v>29</v>
      </c>
      <c r="H2058" t="s">
        <v>16</v>
      </c>
      <c r="I2058" t="s">
        <v>17</v>
      </c>
      <c r="J2058" t="s">
        <v>197</v>
      </c>
      <c r="K2058" t="s">
        <v>19</v>
      </c>
      <c r="L2058" t="s">
        <v>23</v>
      </c>
      <c r="M2058" s="20">
        <f>VLOOKUP(Table3[[#This Row],[Condition]],$O$8:$P$28,2)</f>
        <v>11</v>
      </c>
      <c r="N2058" s="10"/>
      <c r="O2058" s="10"/>
    </row>
    <row r="2059" spans="1:15">
      <c r="A2059" s="4">
        <v>43763.666666666664</v>
      </c>
      <c r="B2059">
        <v>25</v>
      </c>
      <c r="C2059">
        <v>16</v>
      </c>
      <c r="D2059">
        <v>65</v>
      </c>
      <c r="E2059" t="s">
        <v>182</v>
      </c>
      <c r="F2059" t="s">
        <v>114</v>
      </c>
      <c r="G2059" t="s">
        <v>29</v>
      </c>
      <c r="H2059" t="s">
        <v>26</v>
      </c>
      <c r="I2059" t="s">
        <v>17</v>
      </c>
      <c r="J2059" t="s">
        <v>197</v>
      </c>
      <c r="K2059" t="s">
        <v>19</v>
      </c>
      <c r="L2059" t="s">
        <v>23</v>
      </c>
      <c r="M2059" s="20">
        <f>VLOOKUP(Table3[[#This Row],[Condition]],$O$8:$P$28,2)</f>
        <v>11</v>
      </c>
      <c r="N2059" s="10"/>
      <c r="O2059" s="10"/>
    </row>
    <row r="2060" spans="1:15">
      <c r="A2060" s="4">
        <v>43763.708333333336</v>
      </c>
      <c r="B2060">
        <v>25</v>
      </c>
      <c r="C2060">
        <v>17</v>
      </c>
      <c r="D2060">
        <v>65</v>
      </c>
      <c r="E2060" t="s">
        <v>182</v>
      </c>
      <c r="F2060" t="s">
        <v>114</v>
      </c>
      <c r="G2060" t="s">
        <v>75</v>
      </c>
      <c r="H2060" t="s">
        <v>26</v>
      </c>
      <c r="I2060" t="s">
        <v>17</v>
      </c>
      <c r="J2060" t="s">
        <v>200</v>
      </c>
      <c r="K2060" t="s">
        <v>19</v>
      </c>
      <c r="L2060" t="s">
        <v>23</v>
      </c>
      <c r="M2060" s="20">
        <f>VLOOKUP(Table3[[#This Row],[Condition]],$O$8:$P$28,2)</f>
        <v>11</v>
      </c>
      <c r="N2060" s="10"/>
      <c r="O2060" s="10"/>
    </row>
    <row r="2061" spans="1:15">
      <c r="A2061" s="4">
        <v>43763.75</v>
      </c>
      <c r="B2061">
        <v>25</v>
      </c>
      <c r="C2061">
        <v>18</v>
      </c>
      <c r="D2061">
        <v>62</v>
      </c>
      <c r="E2061" t="s">
        <v>175</v>
      </c>
      <c r="F2061" t="s">
        <v>184</v>
      </c>
      <c r="G2061" t="s">
        <v>29</v>
      </c>
      <c r="H2061" t="s">
        <v>16</v>
      </c>
      <c r="I2061" t="s">
        <v>17</v>
      </c>
      <c r="J2061" t="s">
        <v>201</v>
      </c>
      <c r="K2061" t="s">
        <v>19</v>
      </c>
      <c r="L2061" t="s">
        <v>23</v>
      </c>
      <c r="M2061" s="20">
        <f>VLOOKUP(Table3[[#This Row],[Condition]],$O$8:$P$28,2)</f>
        <v>11</v>
      </c>
      <c r="N2061" s="10"/>
      <c r="O2061" s="10"/>
    </row>
    <row r="2062" spans="1:15">
      <c r="A2062" s="4">
        <v>43763.791666666664</v>
      </c>
      <c r="B2062">
        <v>25</v>
      </c>
      <c r="C2062">
        <v>19</v>
      </c>
      <c r="D2062">
        <v>62</v>
      </c>
      <c r="E2062" t="s">
        <v>177</v>
      </c>
      <c r="F2062" t="s">
        <v>144</v>
      </c>
      <c r="G2062" t="s">
        <v>75</v>
      </c>
      <c r="H2062" t="s">
        <v>16</v>
      </c>
      <c r="I2062" t="s">
        <v>17</v>
      </c>
      <c r="J2062" t="s">
        <v>201</v>
      </c>
      <c r="K2062" t="s">
        <v>19</v>
      </c>
      <c r="L2062" t="s">
        <v>23</v>
      </c>
      <c r="M2062" s="20">
        <f>VLOOKUP(Table3[[#This Row],[Condition]],$O$8:$P$28,2)</f>
        <v>11</v>
      </c>
      <c r="N2062" s="10"/>
      <c r="O2062" s="10"/>
    </row>
    <row r="2063" spans="1:15">
      <c r="A2063" s="4">
        <v>43763.833333333336</v>
      </c>
      <c r="B2063">
        <v>25</v>
      </c>
      <c r="C2063">
        <v>20</v>
      </c>
      <c r="D2063">
        <v>61</v>
      </c>
      <c r="E2063" t="s">
        <v>175</v>
      </c>
      <c r="F2063" t="s">
        <v>136</v>
      </c>
      <c r="G2063" t="s">
        <v>75</v>
      </c>
      <c r="H2063" t="s">
        <v>26</v>
      </c>
      <c r="I2063" t="s">
        <v>17</v>
      </c>
      <c r="J2063" t="s">
        <v>202</v>
      </c>
      <c r="K2063" t="s">
        <v>19</v>
      </c>
      <c r="L2063" t="s">
        <v>23</v>
      </c>
      <c r="M2063" s="20">
        <f>VLOOKUP(Table3[[#This Row],[Condition]],$O$8:$P$28,2)</f>
        <v>11</v>
      </c>
      <c r="N2063" s="10"/>
      <c r="O2063" s="10"/>
    </row>
    <row r="2064" spans="1:15">
      <c r="A2064" s="4">
        <v>43763.875</v>
      </c>
      <c r="B2064">
        <v>25</v>
      </c>
      <c r="C2064">
        <v>21</v>
      </c>
      <c r="D2064">
        <v>61</v>
      </c>
      <c r="E2064" t="s">
        <v>171</v>
      </c>
      <c r="F2064" t="s">
        <v>160</v>
      </c>
      <c r="G2064" t="s">
        <v>29</v>
      </c>
      <c r="H2064" t="s">
        <v>26</v>
      </c>
      <c r="I2064" t="s">
        <v>17</v>
      </c>
      <c r="J2064" t="s">
        <v>202</v>
      </c>
      <c r="K2064" t="s">
        <v>19</v>
      </c>
      <c r="L2064" t="s">
        <v>23</v>
      </c>
      <c r="M2064" s="20">
        <f>VLOOKUP(Table3[[#This Row],[Condition]],$O$8:$P$28,2)</f>
        <v>11</v>
      </c>
      <c r="N2064" s="10"/>
      <c r="O2064" s="10"/>
    </row>
    <row r="2065" spans="1:15">
      <c r="A2065" s="4">
        <v>43763.916666666664</v>
      </c>
      <c r="B2065">
        <v>25</v>
      </c>
      <c r="C2065">
        <v>22</v>
      </c>
      <c r="D2065">
        <v>60</v>
      </c>
      <c r="E2065" t="s">
        <v>164</v>
      </c>
      <c r="F2065" t="s">
        <v>188</v>
      </c>
      <c r="G2065" t="s">
        <v>29</v>
      </c>
      <c r="H2065" t="s">
        <v>16</v>
      </c>
      <c r="I2065" t="s">
        <v>17</v>
      </c>
      <c r="J2065" t="s">
        <v>200</v>
      </c>
      <c r="K2065" t="s">
        <v>19</v>
      </c>
      <c r="L2065" t="s">
        <v>23</v>
      </c>
      <c r="M2065" s="20">
        <f>VLOOKUP(Table3[[#This Row],[Condition]],$O$8:$P$28,2)</f>
        <v>11</v>
      </c>
      <c r="N2065" s="10"/>
      <c r="O2065" s="10"/>
    </row>
    <row r="2066" spans="1:15">
      <c r="A2066" s="4">
        <v>43763.958333333336</v>
      </c>
      <c r="B2066">
        <v>25</v>
      </c>
      <c r="C2066">
        <v>23</v>
      </c>
      <c r="D2066">
        <v>60</v>
      </c>
      <c r="E2066" t="s">
        <v>177</v>
      </c>
      <c r="F2066" t="s">
        <v>136</v>
      </c>
      <c r="G2066" t="s">
        <v>75</v>
      </c>
      <c r="H2066" t="s">
        <v>41</v>
      </c>
      <c r="I2066" t="s">
        <v>17</v>
      </c>
      <c r="J2066" t="s">
        <v>201</v>
      </c>
      <c r="K2066" t="s">
        <v>19</v>
      </c>
      <c r="L2066" t="s">
        <v>23</v>
      </c>
      <c r="M2066" s="20">
        <f>VLOOKUP(Table3[[#This Row],[Condition]],$O$8:$P$28,2)</f>
        <v>11</v>
      </c>
      <c r="N2066" s="10"/>
      <c r="O2066" s="10"/>
    </row>
    <row r="2067" spans="1:15">
      <c r="A2067" s="4">
        <v>43764</v>
      </c>
      <c r="B2067">
        <v>26</v>
      </c>
      <c r="C2067">
        <v>0</v>
      </c>
      <c r="D2067">
        <v>60</v>
      </c>
      <c r="E2067" t="s">
        <v>177</v>
      </c>
      <c r="F2067" t="s">
        <v>136</v>
      </c>
      <c r="G2067" t="s">
        <v>29</v>
      </c>
      <c r="H2067" t="s">
        <v>41</v>
      </c>
      <c r="I2067" t="s">
        <v>17</v>
      </c>
      <c r="J2067" t="s">
        <v>197</v>
      </c>
      <c r="K2067" t="s">
        <v>19</v>
      </c>
      <c r="L2067" t="s">
        <v>23</v>
      </c>
      <c r="M2067" s="20">
        <f>VLOOKUP(Table3[[#This Row],[Condition]],$O$8:$P$28,2)</f>
        <v>11</v>
      </c>
      <c r="N2067" s="10"/>
      <c r="O2067" s="10"/>
    </row>
    <row r="2068" spans="1:15">
      <c r="A2068" s="4">
        <v>43764.041666666664</v>
      </c>
      <c r="B2068">
        <v>26</v>
      </c>
      <c r="C2068">
        <v>1</v>
      </c>
      <c r="D2068">
        <v>60</v>
      </c>
      <c r="E2068" t="s">
        <v>175</v>
      </c>
      <c r="F2068" t="s">
        <v>215</v>
      </c>
      <c r="G2068" t="s">
        <v>34</v>
      </c>
      <c r="H2068" t="s">
        <v>17</v>
      </c>
      <c r="I2068" t="s">
        <v>17</v>
      </c>
      <c r="J2068" t="s">
        <v>196</v>
      </c>
      <c r="K2068" t="s">
        <v>19</v>
      </c>
      <c r="L2068" t="s">
        <v>23</v>
      </c>
      <c r="M2068" s="20">
        <f>VLOOKUP(Table3[[#This Row],[Condition]],$O$8:$P$28,2)</f>
        <v>11</v>
      </c>
      <c r="N2068" s="10"/>
      <c r="O2068" s="10"/>
    </row>
    <row r="2069" spans="1:15">
      <c r="A2069" s="4">
        <v>43764.083333333336</v>
      </c>
      <c r="B2069">
        <v>26</v>
      </c>
      <c r="C2069">
        <v>2</v>
      </c>
      <c r="D2069">
        <v>60</v>
      </c>
      <c r="E2069" t="s">
        <v>175</v>
      </c>
      <c r="F2069" t="s">
        <v>215</v>
      </c>
      <c r="G2069" t="s">
        <v>34</v>
      </c>
      <c r="H2069" t="s">
        <v>17</v>
      </c>
      <c r="I2069" t="s">
        <v>17</v>
      </c>
      <c r="J2069" t="s">
        <v>197</v>
      </c>
      <c r="K2069" t="s">
        <v>19</v>
      </c>
      <c r="L2069" t="s">
        <v>23</v>
      </c>
      <c r="M2069" s="20">
        <f>VLOOKUP(Table3[[#This Row],[Condition]],$O$8:$P$28,2)</f>
        <v>11</v>
      </c>
      <c r="N2069" s="10"/>
      <c r="O2069" s="10"/>
    </row>
    <row r="2070" spans="1:15">
      <c r="A2070" s="4">
        <v>43764.125</v>
      </c>
      <c r="B2070">
        <v>26</v>
      </c>
      <c r="C2070">
        <v>3</v>
      </c>
      <c r="D2070">
        <v>60</v>
      </c>
      <c r="E2070" t="s">
        <v>171</v>
      </c>
      <c r="F2070" t="s">
        <v>194</v>
      </c>
      <c r="G2070" t="s">
        <v>34</v>
      </c>
      <c r="H2070" t="s">
        <v>17</v>
      </c>
      <c r="I2070" t="s">
        <v>17</v>
      </c>
      <c r="J2070" t="s">
        <v>197</v>
      </c>
      <c r="K2070" t="s">
        <v>19</v>
      </c>
      <c r="L2070" t="s">
        <v>23</v>
      </c>
      <c r="M2070" s="20">
        <f>VLOOKUP(Table3[[#This Row],[Condition]],$O$8:$P$28,2)</f>
        <v>11</v>
      </c>
      <c r="N2070" s="10"/>
      <c r="O2070" s="10"/>
    </row>
    <row r="2071" spans="1:15">
      <c r="A2071" s="4">
        <v>43764.166666666664</v>
      </c>
      <c r="B2071">
        <v>26</v>
      </c>
      <c r="C2071">
        <v>4</v>
      </c>
      <c r="D2071">
        <v>59</v>
      </c>
      <c r="E2071" t="s">
        <v>175</v>
      </c>
      <c r="F2071" t="s">
        <v>194</v>
      </c>
      <c r="G2071" t="s">
        <v>29</v>
      </c>
      <c r="H2071" t="s">
        <v>41</v>
      </c>
      <c r="I2071" t="s">
        <v>17</v>
      </c>
      <c r="J2071" t="s">
        <v>197</v>
      </c>
      <c r="K2071" t="s">
        <v>19</v>
      </c>
      <c r="L2071" t="s">
        <v>23</v>
      </c>
      <c r="M2071" s="20">
        <f>VLOOKUP(Table3[[#This Row],[Condition]],$O$8:$P$28,2)</f>
        <v>11</v>
      </c>
      <c r="N2071" s="10"/>
      <c r="O2071" s="10"/>
    </row>
    <row r="2072" spans="1:15">
      <c r="A2072" s="4">
        <v>43764.208333333336</v>
      </c>
      <c r="B2072">
        <v>26</v>
      </c>
      <c r="C2072">
        <v>5</v>
      </c>
      <c r="D2072">
        <v>58</v>
      </c>
      <c r="E2072" t="s">
        <v>171</v>
      </c>
      <c r="F2072" t="s">
        <v>188</v>
      </c>
      <c r="G2072" t="s">
        <v>29</v>
      </c>
      <c r="H2072" t="s">
        <v>16</v>
      </c>
      <c r="I2072" t="s">
        <v>17</v>
      </c>
      <c r="J2072" t="s">
        <v>197</v>
      </c>
      <c r="K2072" t="s">
        <v>19</v>
      </c>
      <c r="L2072" t="s">
        <v>23</v>
      </c>
      <c r="M2072" s="20">
        <f>VLOOKUP(Table3[[#This Row],[Condition]],$O$8:$P$28,2)</f>
        <v>11</v>
      </c>
      <c r="N2072" s="10"/>
      <c r="O2072" s="10"/>
    </row>
    <row r="2073" spans="1:15">
      <c r="A2073" s="4">
        <v>43764.25</v>
      </c>
      <c r="B2073">
        <v>26</v>
      </c>
      <c r="C2073">
        <v>6</v>
      </c>
      <c r="D2073">
        <v>59</v>
      </c>
      <c r="E2073" t="s">
        <v>175</v>
      </c>
      <c r="F2073" t="s">
        <v>194</v>
      </c>
      <c r="G2073" t="s">
        <v>34</v>
      </c>
      <c r="H2073" t="s">
        <v>17</v>
      </c>
      <c r="I2073" t="s">
        <v>17</v>
      </c>
      <c r="J2073" t="s">
        <v>201</v>
      </c>
      <c r="K2073" t="s">
        <v>19</v>
      </c>
      <c r="L2073" t="s">
        <v>20</v>
      </c>
      <c r="M2073" s="20">
        <f>VLOOKUP(Table3[[#This Row],[Condition]],$O$8:$P$28,2)</f>
        <v>13</v>
      </c>
      <c r="N2073" s="10"/>
      <c r="O2073" s="10"/>
    </row>
    <row r="2074" spans="1:15">
      <c r="A2074" s="4">
        <v>43764.291666666664</v>
      </c>
      <c r="B2074">
        <v>26</v>
      </c>
      <c r="C2074">
        <v>7</v>
      </c>
      <c r="D2074">
        <v>60</v>
      </c>
      <c r="E2074" t="s">
        <v>177</v>
      </c>
      <c r="F2074" t="s">
        <v>136</v>
      </c>
      <c r="G2074" t="s">
        <v>34</v>
      </c>
      <c r="H2074" t="s">
        <v>17</v>
      </c>
      <c r="I2074" t="s">
        <v>17</v>
      </c>
      <c r="J2074" t="s">
        <v>202</v>
      </c>
      <c r="K2074" t="s">
        <v>19</v>
      </c>
      <c r="L2074" t="s">
        <v>20</v>
      </c>
      <c r="M2074" s="20">
        <f>VLOOKUP(Table3[[#This Row],[Condition]],$O$8:$P$28,2)</f>
        <v>13</v>
      </c>
      <c r="N2074" s="10"/>
      <c r="O2074" s="10"/>
    </row>
    <row r="2075" spans="1:15">
      <c r="A2075" s="4">
        <v>43764.333333333336</v>
      </c>
      <c r="B2075">
        <v>26</v>
      </c>
      <c r="C2075">
        <v>8</v>
      </c>
      <c r="D2075">
        <v>63</v>
      </c>
      <c r="E2075" t="s">
        <v>229</v>
      </c>
      <c r="F2075" t="s">
        <v>112</v>
      </c>
      <c r="G2075" t="s">
        <v>57</v>
      </c>
      <c r="H2075" t="s">
        <v>26</v>
      </c>
      <c r="I2075" t="s">
        <v>17</v>
      </c>
      <c r="J2075" t="s">
        <v>203</v>
      </c>
      <c r="K2075" t="s">
        <v>19</v>
      </c>
      <c r="L2075" t="s">
        <v>20</v>
      </c>
      <c r="M2075" s="20">
        <f>VLOOKUP(Table3[[#This Row],[Condition]],$O$8:$P$28,2)</f>
        <v>13</v>
      </c>
      <c r="N2075" s="10"/>
      <c r="O2075" s="10"/>
    </row>
    <row r="2076" spans="1:15">
      <c r="A2076" s="4">
        <v>43764.375</v>
      </c>
      <c r="B2076">
        <v>26</v>
      </c>
      <c r="C2076">
        <v>9</v>
      </c>
      <c r="D2076">
        <v>64</v>
      </c>
      <c r="E2076" t="s">
        <v>231</v>
      </c>
      <c r="F2076" t="s">
        <v>133</v>
      </c>
      <c r="G2076" t="s">
        <v>57</v>
      </c>
      <c r="H2076" t="s">
        <v>62</v>
      </c>
      <c r="I2076" t="s">
        <v>17</v>
      </c>
      <c r="J2076" t="s">
        <v>207</v>
      </c>
      <c r="K2076" t="s">
        <v>19</v>
      </c>
      <c r="L2076" t="s">
        <v>20</v>
      </c>
      <c r="M2076" s="20">
        <f>VLOOKUP(Table3[[#This Row],[Condition]],$O$8:$P$28,2)</f>
        <v>13</v>
      </c>
      <c r="N2076" s="10"/>
      <c r="O2076" s="10"/>
    </row>
    <row r="2077" spans="1:15">
      <c r="A2077" s="4">
        <v>43764.416666666664</v>
      </c>
      <c r="B2077">
        <v>26</v>
      </c>
      <c r="C2077">
        <v>10</v>
      </c>
      <c r="D2077">
        <v>64</v>
      </c>
      <c r="E2077" t="s">
        <v>229</v>
      </c>
      <c r="F2077" t="s">
        <v>43</v>
      </c>
      <c r="G2077" t="s">
        <v>57</v>
      </c>
      <c r="H2077" t="s">
        <v>82</v>
      </c>
      <c r="I2077" t="s">
        <v>17</v>
      </c>
      <c r="J2077" t="s">
        <v>203</v>
      </c>
      <c r="K2077" t="s">
        <v>19</v>
      </c>
      <c r="L2077" t="s">
        <v>84</v>
      </c>
      <c r="M2077" s="20">
        <f>VLOOKUP(Table3[[#This Row],[Condition]],$O$8:$P$28,2)</f>
        <v>8</v>
      </c>
      <c r="N2077" s="10"/>
      <c r="O2077" s="10"/>
    </row>
    <row r="2078" spans="1:15">
      <c r="A2078" s="4">
        <v>43764.458333333336</v>
      </c>
      <c r="B2078">
        <v>26</v>
      </c>
      <c r="C2078">
        <v>11</v>
      </c>
      <c r="D2078">
        <v>66</v>
      </c>
      <c r="E2078" t="s">
        <v>229</v>
      </c>
      <c r="F2078" t="s">
        <v>133</v>
      </c>
      <c r="G2078" t="s">
        <v>64</v>
      </c>
      <c r="H2078" t="s">
        <v>45</v>
      </c>
      <c r="I2078" t="s">
        <v>17</v>
      </c>
      <c r="J2078" t="s">
        <v>201</v>
      </c>
      <c r="K2078" t="s">
        <v>19</v>
      </c>
      <c r="L2078" t="s">
        <v>20</v>
      </c>
      <c r="M2078" s="20">
        <f>VLOOKUP(Table3[[#This Row],[Condition]],$O$8:$P$28,2)</f>
        <v>13</v>
      </c>
      <c r="N2078" s="10"/>
      <c r="O2078" s="10"/>
    </row>
    <row r="2079" spans="1:15">
      <c r="A2079" s="4">
        <v>43764.5</v>
      </c>
      <c r="B2079">
        <v>26</v>
      </c>
      <c r="C2079">
        <v>12</v>
      </c>
      <c r="D2079">
        <v>66</v>
      </c>
      <c r="E2079" t="s">
        <v>231</v>
      </c>
      <c r="F2079" t="s">
        <v>191</v>
      </c>
      <c r="G2079" t="s">
        <v>57</v>
      </c>
      <c r="H2079" t="s">
        <v>52</v>
      </c>
      <c r="I2079" t="s">
        <v>17</v>
      </c>
      <c r="J2079" t="s">
        <v>197</v>
      </c>
      <c r="K2079" t="s">
        <v>19</v>
      </c>
      <c r="L2079" t="s">
        <v>20</v>
      </c>
      <c r="M2079" s="20">
        <f>VLOOKUP(Table3[[#This Row],[Condition]],$O$8:$P$28,2)</f>
        <v>13</v>
      </c>
      <c r="N2079" s="10"/>
      <c r="O2079" s="10"/>
    </row>
    <row r="2080" spans="1:15">
      <c r="A2080" s="4">
        <v>43764.541666666664</v>
      </c>
      <c r="B2080">
        <v>26</v>
      </c>
      <c r="C2080">
        <v>13</v>
      </c>
      <c r="D2080">
        <v>67</v>
      </c>
      <c r="E2080" t="s">
        <v>242</v>
      </c>
      <c r="F2080" t="s">
        <v>61</v>
      </c>
      <c r="G2080" t="s">
        <v>64</v>
      </c>
      <c r="H2080" t="s">
        <v>52</v>
      </c>
      <c r="I2080" t="s">
        <v>17</v>
      </c>
      <c r="J2080" t="s">
        <v>198</v>
      </c>
      <c r="K2080" t="s">
        <v>19</v>
      </c>
      <c r="L2080" t="s">
        <v>23</v>
      </c>
      <c r="M2080" s="20">
        <f>VLOOKUP(Table3[[#This Row],[Condition]],$O$8:$P$28,2)</f>
        <v>11</v>
      </c>
      <c r="N2080" s="10"/>
      <c r="O2080" s="10"/>
    </row>
    <row r="2081" spans="1:15">
      <c r="A2081" s="4">
        <v>43764.583333333336</v>
      </c>
      <c r="B2081">
        <v>26</v>
      </c>
      <c r="C2081">
        <v>14</v>
      </c>
      <c r="D2081">
        <v>66</v>
      </c>
      <c r="E2081" t="s">
        <v>230</v>
      </c>
      <c r="F2081" t="s">
        <v>91</v>
      </c>
      <c r="G2081" t="s">
        <v>71</v>
      </c>
      <c r="H2081" t="s">
        <v>52</v>
      </c>
      <c r="I2081" t="s">
        <v>17</v>
      </c>
      <c r="J2081" t="s">
        <v>198</v>
      </c>
      <c r="K2081" t="s">
        <v>19</v>
      </c>
      <c r="L2081" t="s">
        <v>23</v>
      </c>
      <c r="M2081" s="20">
        <f>VLOOKUP(Table3[[#This Row],[Condition]],$O$8:$P$28,2)</f>
        <v>11</v>
      </c>
      <c r="N2081" s="10"/>
      <c r="O2081" s="10"/>
    </row>
    <row r="2082" spans="1:15">
      <c r="A2082" s="4">
        <v>43764.625</v>
      </c>
      <c r="B2082">
        <v>26</v>
      </c>
      <c r="C2082">
        <v>15</v>
      </c>
      <c r="D2082">
        <v>65</v>
      </c>
      <c r="E2082" t="s">
        <v>229</v>
      </c>
      <c r="F2082" t="s">
        <v>47</v>
      </c>
      <c r="G2082" t="s">
        <v>64</v>
      </c>
      <c r="H2082" t="s">
        <v>52</v>
      </c>
      <c r="I2082" t="s">
        <v>17</v>
      </c>
      <c r="J2082" t="s">
        <v>87</v>
      </c>
      <c r="K2082" t="s">
        <v>19</v>
      </c>
      <c r="L2082" t="s">
        <v>23</v>
      </c>
      <c r="M2082" s="20">
        <f>VLOOKUP(Table3[[#This Row],[Condition]],$O$8:$P$28,2)</f>
        <v>11</v>
      </c>
      <c r="N2082" s="10"/>
      <c r="O2082" s="10"/>
    </row>
    <row r="2083" spans="1:15">
      <c r="A2083" s="4">
        <v>43764.666666666664</v>
      </c>
      <c r="B2083">
        <v>26</v>
      </c>
      <c r="C2083">
        <v>16</v>
      </c>
      <c r="D2083">
        <v>64</v>
      </c>
      <c r="E2083" t="s">
        <v>182</v>
      </c>
      <c r="F2083" t="s">
        <v>112</v>
      </c>
      <c r="G2083" t="s">
        <v>64</v>
      </c>
      <c r="H2083" t="s">
        <v>16</v>
      </c>
      <c r="I2083" t="s">
        <v>17</v>
      </c>
      <c r="J2083" t="s">
        <v>199</v>
      </c>
      <c r="K2083" t="s">
        <v>19</v>
      </c>
      <c r="L2083" t="s">
        <v>23</v>
      </c>
      <c r="M2083" s="20">
        <f>VLOOKUP(Table3[[#This Row],[Condition]],$O$8:$P$28,2)</f>
        <v>11</v>
      </c>
      <c r="N2083" s="10"/>
      <c r="O2083" s="10"/>
    </row>
    <row r="2084" spans="1:15">
      <c r="A2084" s="4">
        <v>43764.708333333336</v>
      </c>
      <c r="B2084">
        <v>26</v>
      </c>
      <c r="C2084">
        <v>17</v>
      </c>
      <c r="D2084">
        <v>62</v>
      </c>
      <c r="E2084" t="s">
        <v>178</v>
      </c>
      <c r="F2084" t="s">
        <v>195</v>
      </c>
      <c r="G2084" t="s">
        <v>71</v>
      </c>
      <c r="H2084" t="s">
        <v>16</v>
      </c>
      <c r="I2084" t="s">
        <v>17</v>
      </c>
      <c r="J2084" t="s">
        <v>87</v>
      </c>
      <c r="K2084" t="s">
        <v>19</v>
      </c>
      <c r="L2084" t="s">
        <v>23</v>
      </c>
      <c r="M2084" s="20">
        <f>VLOOKUP(Table3[[#This Row],[Condition]],$O$8:$P$28,2)</f>
        <v>11</v>
      </c>
      <c r="N2084" s="10"/>
      <c r="O2084" s="10"/>
    </row>
    <row r="2085" spans="1:15">
      <c r="A2085" s="4">
        <v>43764.75</v>
      </c>
      <c r="B2085">
        <v>26</v>
      </c>
      <c r="C2085">
        <v>18</v>
      </c>
      <c r="D2085">
        <v>63</v>
      </c>
      <c r="E2085" t="s">
        <v>177</v>
      </c>
      <c r="F2085" t="s">
        <v>195</v>
      </c>
      <c r="G2085" t="s">
        <v>64</v>
      </c>
      <c r="H2085" t="s">
        <v>16</v>
      </c>
      <c r="I2085" t="s">
        <v>17</v>
      </c>
      <c r="J2085" t="s">
        <v>199</v>
      </c>
      <c r="K2085" t="s">
        <v>19</v>
      </c>
      <c r="L2085" t="s">
        <v>23</v>
      </c>
      <c r="M2085" s="20">
        <f>VLOOKUP(Table3[[#This Row],[Condition]],$O$8:$P$28,2)</f>
        <v>11</v>
      </c>
      <c r="N2085" s="10"/>
      <c r="O2085" s="10"/>
    </row>
    <row r="2086" spans="1:15">
      <c r="A2086" s="4">
        <v>43764.791666666664</v>
      </c>
      <c r="B2086">
        <v>26</v>
      </c>
      <c r="C2086">
        <v>19</v>
      </c>
      <c r="D2086">
        <v>62</v>
      </c>
      <c r="E2086" t="s">
        <v>171</v>
      </c>
      <c r="F2086" t="s">
        <v>136</v>
      </c>
      <c r="G2086" t="s">
        <v>71</v>
      </c>
      <c r="H2086" t="s">
        <v>45</v>
      </c>
      <c r="I2086" t="s">
        <v>17</v>
      </c>
      <c r="J2086" t="s">
        <v>88</v>
      </c>
      <c r="K2086" t="s">
        <v>19</v>
      </c>
      <c r="L2086" t="s">
        <v>23</v>
      </c>
      <c r="M2086" s="20">
        <f>VLOOKUP(Table3[[#This Row],[Condition]],$O$8:$P$28,2)</f>
        <v>11</v>
      </c>
      <c r="N2086" s="10"/>
      <c r="O2086" s="10"/>
    </row>
    <row r="2087" spans="1:15">
      <c r="A2087" s="4">
        <v>43764.833333333336</v>
      </c>
      <c r="B2087">
        <v>26</v>
      </c>
      <c r="C2087">
        <v>20</v>
      </c>
      <c r="D2087">
        <v>62</v>
      </c>
      <c r="E2087" t="s">
        <v>171</v>
      </c>
      <c r="F2087" t="s">
        <v>136</v>
      </c>
      <c r="G2087" t="s">
        <v>71</v>
      </c>
      <c r="H2087" t="s">
        <v>49</v>
      </c>
      <c r="I2087" t="s">
        <v>17</v>
      </c>
      <c r="J2087" t="s">
        <v>199</v>
      </c>
      <c r="K2087" t="s">
        <v>19</v>
      </c>
      <c r="L2087" t="s">
        <v>23</v>
      </c>
      <c r="M2087" s="20">
        <f>VLOOKUP(Table3[[#This Row],[Condition]],$O$8:$P$28,2)</f>
        <v>11</v>
      </c>
      <c r="N2087" s="10"/>
      <c r="O2087" s="10"/>
    </row>
    <row r="2088" spans="1:15">
      <c r="A2088" s="4">
        <v>43764.875</v>
      </c>
      <c r="B2088">
        <v>26</v>
      </c>
      <c r="C2088">
        <v>21</v>
      </c>
      <c r="D2088">
        <v>61</v>
      </c>
      <c r="E2088" t="s">
        <v>174</v>
      </c>
      <c r="F2088" t="s">
        <v>194</v>
      </c>
      <c r="G2088" t="s">
        <v>64</v>
      </c>
      <c r="H2088" t="s">
        <v>52</v>
      </c>
      <c r="I2088" t="s">
        <v>17</v>
      </c>
      <c r="J2088" t="s">
        <v>90</v>
      </c>
      <c r="K2088" t="s">
        <v>19</v>
      </c>
      <c r="L2088" t="s">
        <v>84</v>
      </c>
      <c r="M2088" s="20">
        <f>VLOOKUP(Table3[[#This Row],[Condition]],$O$8:$P$28,2)</f>
        <v>8</v>
      </c>
      <c r="N2088" s="10"/>
      <c r="O2088" s="10"/>
    </row>
    <row r="2089" spans="1:15">
      <c r="A2089" s="4">
        <v>43764.916666666664</v>
      </c>
      <c r="B2089">
        <v>26</v>
      </c>
      <c r="C2089">
        <v>22</v>
      </c>
      <c r="D2089">
        <v>60</v>
      </c>
      <c r="E2089" t="s">
        <v>174</v>
      </c>
      <c r="F2089" t="s">
        <v>259</v>
      </c>
      <c r="G2089" t="s">
        <v>71</v>
      </c>
      <c r="H2089" t="s">
        <v>62</v>
      </c>
      <c r="I2089" t="s">
        <v>17</v>
      </c>
      <c r="J2089" t="s">
        <v>85</v>
      </c>
      <c r="K2089" t="s">
        <v>19</v>
      </c>
      <c r="L2089" t="s">
        <v>84</v>
      </c>
      <c r="M2089" s="20">
        <f>VLOOKUP(Table3[[#This Row],[Condition]],$O$8:$P$28,2)</f>
        <v>8</v>
      </c>
      <c r="N2089" s="10"/>
      <c r="O2089" s="10"/>
    </row>
    <row r="2090" spans="1:15">
      <c r="A2090" s="4">
        <v>43764.958333333336</v>
      </c>
      <c r="B2090">
        <v>26</v>
      </c>
      <c r="C2090">
        <v>23</v>
      </c>
      <c r="D2090">
        <v>61</v>
      </c>
      <c r="E2090" t="s">
        <v>127</v>
      </c>
      <c r="F2090" t="s">
        <v>188</v>
      </c>
      <c r="G2090" t="s">
        <v>64</v>
      </c>
      <c r="H2090" t="s">
        <v>52</v>
      </c>
      <c r="I2090" t="s">
        <v>17</v>
      </c>
      <c r="J2090" t="s">
        <v>95</v>
      </c>
      <c r="K2090" t="s">
        <v>19</v>
      </c>
      <c r="L2090" t="s">
        <v>23</v>
      </c>
      <c r="M2090" s="20">
        <f>VLOOKUP(Table3[[#This Row],[Condition]],$O$8:$P$28,2)</f>
        <v>11</v>
      </c>
      <c r="N2090" s="10"/>
      <c r="O2090" s="10"/>
    </row>
    <row r="2091" spans="1:15">
      <c r="A2091" s="4">
        <v>43765</v>
      </c>
      <c r="B2091">
        <v>27</v>
      </c>
      <c r="C2091">
        <v>0</v>
      </c>
      <c r="D2091">
        <v>61</v>
      </c>
      <c r="E2091" t="s">
        <v>127</v>
      </c>
      <c r="F2091" t="s">
        <v>188</v>
      </c>
      <c r="G2091" t="s">
        <v>71</v>
      </c>
      <c r="H2091" t="s">
        <v>16</v>
      </c>
      <c r="I2091" t="s">
        <v>17</v>
      </c>
      <c r="J2091" t="s">
        <v>18</v>
      </c>
      <c r="K2091" t="s">
        <v>19</v>
      </c>
      <c r="L2091" t="s">
        <v>23</v>
      </c>
      <c r="M2091" s="20">
        <f>VLOOKUP(Table3[[#This Row],[Condition]],$O$8:$P$28,2)</f>
        <v>11</v>
      </c>
      <c r="N2091" s="10"/>
      <c r="O2091" s="10"/>
    </row>
    <row r="2092" spans="1:15">
      <c r="A2092" s="4">
        <v>43765.041666666664</v>
      </c>
      <c r="B2092">
        <v>27</v>
      </c>
      <c r="C2092">
        <v>1</v>
      </c>
      <c r="D2092">
        <v>63</v>
      </c>
      <c r="E2092" t="s">
        <v>123</v>
      </c>
      <c r="F2092" t="s">
        <v>188</v>
      </c>
      <c r="G2092" t="s">
        <v>71</v>
      </c>
      <c r="H2092" t="s">
        <v>26</v>
      </c>
      <c r="I2092" t="s">
        <v>17</v>
      </c>
      <c r="J2092" t="s">
        <v>102</v>
      </c>
      <c r="K2092" t="s">
        <v>19</v>
      </c>
      <c r="L2092" t="s">
        <v>23</v>
      </c>
      <c r="M2092" s="20">
        <f>VLOOKUP(Table3[[#This Row],[Condition]],$O$8:$P$28,2)</f>
        <v>11</v>
      </c>
      <c r="N2092" s="10"/>
      <c r="O2092" s="10"/>
    </row>
    <row r="2093" spans="1:15">
      <c r="A2093" s="4">
        <v>43765.083333333336</v>
      </c>
      <c r="B2093">
        <v>27</v>
      </c>
      <c r="C2093">
        <v>2</v>
      </c>
      <c r="D2093">
        <v>62</v>
      </c>
      <c r="E2093" t="s">
        <v>168</v>
      </c>
      <c r="F2093" t="s">
        <v>266</v>
      </c>
      <c r="G2093" t="s">
        <v>71</v>
      </c>
      <c r="H2093" t="s">
        <v>41</v>
      </c>
      <c r="I2093" t="s">
        <v>17</v>
      </c>
      <c r="J2093" t="s">
        <v>104</v>
      </c>
      <c r="K2093" t="s">
        <v>19</v>
      </c>
      <c r="L2093" t="s">
        <v>84</v>
      </c>
      <c r="M2093" s="20">
        <f>VLOOKUP(Table3[[#This Row],[Condition]],$O$8:$P$28,2)</f>
        <v>8</v>
      </c>
      <c r="N2093" s="10"/>
      <c r="O2093" s="10"/>
    </row>
    <row r="2094" spans="1:15">
      <c r="A2094" s="4">
        <v>43765.125</v>
      </c>
      <c r="B2094">
        <v>27</v>
      </c>
      <c r="C2094">
        <v>3</v>
      </c>
      <c r="D2094">
        <v>62</v>
      </c>
      <c r="E2094" t="s">
        <v>168</v>
      </c>
      <c r="F2094" t="s">
        <v>266</v>
      </c>
      <c r="G2094" t="s">
        <v>64</v>
      </c>
      <c r="H2094" t="s">
        <v>41</v>
      </c>
      <c r="I2094" t="s">
        <v>17</v>
      </c>
      <c r="J2094" t="s">
        <v>113</v>
      </c>
      <c r="K2094" t="s">
        <v>19</v>
      </c>
      <c r="L2094" t="s">
        <v>84</v>
      </c>
      <c r="M2094" s="20">
        <f>VLOOKUP(Table3[[#This Row],[Condition]],$O$8:$P$28,2)</f>
        <v>8</v>
      </c>
      <c r="N2094" s="10"/>
      <c r="O2094" s="10"/>
    </row>
    <row r="2095" spans="1:15">
      <c r="A2095" s="4">
        <v>43765.166666666664</v>
      </c>
      <c r="B2095">
        <v>27</v>
      </c>
      <c r="C2095">
        <v>4</v>
      </c>
      <c r="D2095">
        <v>64</v>
      </c>
      <c r="E2095" t="s">
        <v>60</v>
      </c>
      <c r="F2095" t="s">
        <v>266</v>
      </c>
      <c r="G2095" t="s">
        <v>110</v>
      </c>
      <c r="H2095" t="s">
        <v>65</v>
      </c>
      <c r="I2095" t="s">
        <v>17</v>
      </c>
      <c r="J2095" t="s">
        <v>179</v>
      </c>
      <c r="K2095" t="s">
        <v>19</v>
      </c>
      <c r="L2095" t="s">
        <v>262</v>
      </c>
      <c r="M2095" s="20">
        <f>VLOOKUP(Table3[[#This Row],[Condition]],$O$8:$P$28,2)</f>
        <v>5</v>
      </c>
      <c r="N2095" s="10"/>
      <c r="O2095" s="10"/>
    </row>
    <row r="2096" spans="1:15">
      <c r="A2096" s="4">
        <v>43765.208333333336</v>
      </c>
      <c r="B2096">
        <v>27</v>
      </c>
      <c r="C2096">
        <v>5</v>
      </c>
      <c r="D2096">
        <v>65</v>
      </c>
      <c r="E2096" t="s">
        <v>58</v>
      </c>
      <c r="F2096" t="s">
        <v>290</v>
      </c>
      <c r="G2096" t="s">
        <v>68</v>
      </c>
      <c r="H2096" t="s">
        <v>82</v>
      </c>
      <c r="I2096" t="s">
        <v>17</v>
      </c>
      <c r="J2096" t="s">
        <v>148</v>
      </c>
      <c r="K2096" t="s">
        <v>19</v>
      </c>
      <c r="L2096" t="s">
        <v>84</v>
      </c>
      <c r="M2096" s="20">
        <f>VLOOKUP(Table3[[#This Row],[Condition]],$O$8:$P$28,2)</f>
        <v>8</v>
      </c>
      <c r="N2096" s="10"/>
      <c r="O2096" s="10"/>
    </row>
    <row r="2097" spans="1:15">
      <c r="A2097" s="4">
        <v>43765.25</v>
      </c>
      <c r="B2097">
        <v>27</v>
      </c>
      <c r="C2097">
        <v>6</v>
      </c>
      <c r="D2097">
        <v>68</v>
      </c>
      <c r="E2097" t="s">
        <v>32</v>
      </c>
      <c r="F2097" t="s">
        <v>266</v>
      </c>
      <c r="G2097" t="s">
        <v>68</v>
      </c>
      <c r="H2097" t="s">
        <v>82</v>
      </c>
      <c r="I2097" t="s">
        <v>17</v>
      </c>
      <c r="J2097" t="s">
        <v>143</v>
      </c>
      <c r="K2097" t="s">
        <v>19</v>
      </c>
      <c r="L2097" t="s">
        <v>84</v>
      </c>
      <c r="M2097" s="20">
        <f>VLOOKUP(Table3[[#This Row],[Condition]],$O$8:$P$28,2)</f>
        <v>8</v>
      </c>
      <c r="N2097" s="10"/>
      <c r="O2097" s="10"/>
    </row>
    <row r="2098" spans="1:15">
      <c r="A2098" s="4">
        <v>43765.291666666664</v>
      </c>
      <c r="B2098">
        <v>27</v>
      </c>
      <c r="C2098">
        <v>7</v>
      </c>
      <c r="D2098">
        <v>69</v>
      </c>
      <c r="E2098" t="s">
        <v>76</v>
      </c>
      <c r="F2098" t="s">
        <v>292</v>
      </c>
      <c r="G2098" t="s">
        <v>75</v>
      </c>
      <c r="H2098" t="s">
        <v>147</v>
      </c>
      <c r="I2098" t="s">
        <v>214</v>
      </c>
      <c r="J2098" t="s">
        <v>150</v>
      </c>
      <c r="K2098" t="s">
        <v>19</v>
      </c>
      <c r="L2098" t="s">
        <v>23</v>
      </c>
      <c r="M2098" s="20">
        <f>VLOOKUP(Table3[[#This Row],[Condition]],$O$8:$P$28,2)</f>
        <v>11</v>
      </c>
      <c r="N2098" s="10"/>
      <c r="O2098" s="10"/>
    </row>
    <row r="2099" spans="1:15">
      <c r="A2099" s="4">
        <v>43765.333333333336</v>
      </c>
      <c r="B2099">
        <v>27</v>
      </c>
      <c r="C2099">
        <v>8</v>
      </c>
      <c r="D2099">
        <v>69</v>
      </c>
      <c r="E2099" t="s">
        <v>76</v>
      </c>
      <c r="F2099" t="s">
        <v>292</v>
      </c>
      <c r="G2099" t="s">
        <v>15</v>
      </c>
      <c r="H2099" t="s">
        <v>94</v>
      </c>
      <c r="I2099" t="s">
        <v>17</v>
      </c>
      <c r="J2099" t="s">
        <v>150</v>
      </c>
      <c r="K2099" t="s">
        <v>19</v>
      </c>
      <c r="L2099" t="s">
        <v>84</v>
      </c>
      <c r="M2099" s="20">
        <f>VLOOKUP(Table3[[#This Row],[Condition]],$O$8:$P$28,2)</f>
        <v>8</v>
      </c>
      <c r="N2099" s="10"/>
      <c r="O2099" s="10"/>
    </row>
    <row r="2100" spans="1:15">
      <c r="A2100" s="4">
        <v>43765.375</v>
      </c>
      <c r="B2100">
        <v>27</v>
      </c>
      <c r="C2100">
        <v>9</v>
      </c>
      <c r="D2100">
        <v>71</v>
      </c>
      <c r="E2100" t="s">
        <v>76</v>
      </c>
      <c r="F2100" t="s">
        <v>261</v>
      </c>
      <c r="G2100" t="s">
        <v>15</v>
      </c>
      <c r="H2100" t="s">
        <v>94</v>
      </c>
      <c r="I2100" t="s">
        <v>17</v>
      </c>
      <c r="J2100" t="s">
        <v>150</v>
      </c>
      <c r="K2100" t="s">
        <v>19</v>
      </c>
      <c r="L2100" t="s">
        <v>262</v>
      </c>
      <c r="M2100" s="20">
        <f>VLOOKUP(Table3[[#This Row],[Condition]],$O$8:$P$28,2)</f>
        <v>5</v>
      </c>
      <c r="N2100" s="10"/>
      <c r="O2100" s="10"/>
    </row>
    <row r="2101" spans="1:15">
      <c r="A2101" s="4">
        <v>43765.416666666664</v>
      </c>
      <c r="B2101">
        <v>27</v>
      </c>
      <c r="C2101">
        <v>10</v>
      </c>
      <c r="D2101">
        <v>71</v>
      </c>
      <c r="E2101" t="s">
        <v>76</v>
      </c>
      <c r="F2101" t="s">
        <v>261</v>
      </c>
      <c r="G2101" t="s">
        <v>29</v>
      </c>
      <c r="H2101" t="s">
        <v>62</v>
      </c>
      <c r="I2101" t="s">
        <v>17</v>
      </c>
      <c r="J2101" t="s">
        <v>159</v>
      </c>
      <c r="K2101" t="s">
        <v>19</v>
      </c>
      <c r="L2101" t="s">
        <v>193</v>
      </c>
      <c r="M2101" s="20">
        <f>VLOOKUP(Table3[[#This Row],[Condition]],$O$8:$P$28,2)</f>
        <v>1</v>
      </c>
      <c r="N2101" s="10"/>
      <c r="O2101" s="10"/>
    </row>
    <row r="2102" spans="1:15">
      <c r="A2102" s="4">
        <v>43765.458333333336</v>
      </c>
      <c r="B2102">
        <v>27</v>
      </c>
      <c r="C2102">
        <v>11</v>
      </c>
      <c r="D2102">
        <v>76</v>
      </c>
      <c r="E2102" t="s">
        <v>12</v>
      </c>
      <c r="F2102" t="s">
        <v>189</v>
      </c>
      <c r="G2102" t="s">
        <v>44</v>
      </c>
      <c r="H2102" t="s">
        <v>52</v>
      </c>
      <c r="I2102" t="s">
        <v>17</v>
      </c>
      <c r="J2102" t="s">
        <v>150</v>
      </c>
      <c r="K2102" t="s">
        <v>19</v>
      </c>
      <c r="L2102" t="s">
        <v>20</v>
      </c>
      <c r="M2102" s="20">
        <f>VLOOKUP(Table3[[#This Row],[Condition]],$O$8:$P$28,2)</f>
        <v>13</v>
      </c>
      <c r="N2102" s="10"/>
      <c r="O2102" s="10"/>
    </row>
    <row r="2103" spans="1:15">
      <c r="A2103" s="4">
        <v>43765.5</v>
      </c>
      <c r="B2103">
        <v>27</v>
      </c>
      <c r="C2103">
        <v>12</v>
      </c>
      <c r="D2103">
        <v>78</v>
      </c>
      <c r="E2103" t="s">
        <v>13</v>
      </c>
      <c r="F2103" t="s">
        <v>74</v>
      </c>
      <c r="G2103" t="s">
        <v>115</v>
      </c>
      <c r="H2103" t="s">
        <v>45</v>
      </c>
      <c r="I2103" t="s">
        <v>17</v>
      </c>
      <c r="J2103" t="s">
        <v>161</v>
      </c>
      <c r="K2103" t="s">
        <v>19</v>
      </c>
      <c r="L2103" t="s">
        <v>30</v>
      </c>
      <c r="M2103" s="20">
        <f>VLOOKUP(Table3[[#This Row],[Condition]],$O$8:$P$28,2)</f>
        <v>17</v>
      </c>
      <c r="N2103" s="10"/>
      <c r="O2103" s="10"/>
    </row>
    <row r="2104" spans="1:15">
      <c r="A2104" s="4">
        <v>43765.541666666664</v>
      </c>
      <c r="B2104">
        <v>27</v>
      </c>
      <c r="C2104">
        <v>13</v>
      </c>
      <c r="D2104">
        <v>78</v>
      </c>
      <c r="E2104" t="s">
        <v>50</v>
      </c>
      <c r="F2104" t="s">
        <v>40</v>
      </c>
      <c r="G2104" t="s">
        <v>39</v>
      </c>
      <c r="H2104" t="s">
        <v>82</v>
      </c>
      <c r="I2104" t="s">
        <v>17</v>
      </c>
      <c r="J2104" t="s">
        <v>161</v>
      </c>
      <c r="K2104" t="s">
        <v>19</v>
      </c>
      <c r="L2104" t="s">
        <v>30</v>
      </c>
      <c r="M2104" s="20">
        <f>VLOOKUP(Table3[[#This Row],[Condition]],$O$8:$P$28,2)</f>
        <v>17</v>
      </c>
      <c r="N2104" s="10"/>
      <c r="O2104" s="10"/>
    </row>
    <row r="2105" spans="1:15">
      <c r="A2105" s="4">
        <v>43765.583333333336</v>
      </c>
      <c r="B2105">
        <v>27</v>
      </c>
      <c r="C2105">
        <v>14</v>
      </c>
      <c r="D2105">
        <v>80</v>
      </c>
      <c r="E2105" t="s">
        <v>123</v>
      </c>
      <c r="F2105" t="s">
        <v>169</v>
      </c>
      <c r="G2105" t="s">
        <v>117</v>
      </c>
      <c r="H2105" t="s">
        <v>82</v>
      </c>
      <c r="I2105" t="s">
        <v>17</v>
      </c>
      <c r="J2105" t="s">
        <v>159</v>
      </c>
      <c r="K2105" t="s">
        <v>19</v>
      </c>
      <c r="L2105" t="s">
        <v>30</v>
      </c>
      <c r="M2105" s="20">
        <f>VLOOKUP(Table3[[#This Row],[Condition]],$O$8:$P$28,2)</f>
        <v>17</v>
      </c>
      <c r="N2105" s="10"/>
      <c r="O2105" s="10"/>
    </row>
    <row r="2106" spans="1:15">
      <c r="A2106" s="4">
        <v>43765.625</v>
      </c>
      <c r="B2106">
        <v>27</v>
      </c>
      <c r="C2106">
        <v>15</v>
      </c>
      <c r="D2106">
        <v>77</v>
      </c>
      <c r="E2106" t="s">
        <v>164</v>
      </c>
      <c r="F2106" t="s">
        <v>169</v>
      </c>
      <c r="G2106" t="s">
        <v>117</v>
      </c>
      <c r="H2106" t="s">
        <v>65</v>
      </c>
      <c r="I2106" t="s">
        <v>131</v>
      </c>
      <c r="J2106" t="s">
        <v>143</v>
      </c>
      <c r="K2106" t="s">
        <v>19</v>
      </c>
      <c r="L2106" t="s">
        <v>30</v>
      </c>
      <c r="M2106" s="20">
        <f>VLOOKUP(Table3[[#This Row],[Condition]],$O$8:$P$28,2)</f>
        <v>17</v>
      </c>
      <c r="N2106" s="10"/>
      <c r="O2106" s="10"/>
    </row>
    <row r="2107" spans="1:15">
      <c r="A2107" s="4">
        <v>43765.666666666664</v>
      </c>
      <c r="B2107">
        <v>27</v>
      </c>
      <c r="C2107">
        <v>16</v>
      </c>
      <c r="D2107">
        <v>74</v>
      </c>
      <c r="E2107" t="s">
        <v>177</v>
      </c>
      <c r="F2107" t="s">
        <v>130</v>
      </c>
      <c r="G2107" t="s">
        <v>117</v>
      </c>
      <c r="H2107" t="s">
        <v>82</v>
      </c>
      <c r="I2107" t="s">
        <v>214</v>
      </c>
      <c r="J2107" t="s">
        <v>148</v>
      </c>
      <c r="K2107" t="s">
        <v>19</v>
      </c>
      <c r="L2107" t="s">
        <v>36</v>
      </c>
      <c r="M2107" s="20">
        <f>VLOOKUP(Table3[[#This Row],[Condition]],$O$8:$P$28,2)</f>
        <v>21</v>
      </c>
      <c r="N2107" s="10"/>
      <c r="O2107" s="10"/>
    </row>
    <row r="2108" spans="1:15">
      <c r="A2108" s="4">
        <v>43765.708333333336</v>
      </c>
      <c r="B2108">
        <v>27</v>
      </c>
      <c r="C2108">
        <v>17</v>
      </c>
      <c r="D2108">
        <v>71</v>
      </c>
      <c r="E2108" t="s">
        <v>171</v>
      </c>
      <c r="F2108" t="s">
        <v>116</v>
      </c>
      <c r="G2108" t="s">
        <v>117</v>
      </c>
      <c r="H2108" t="s">
        <v>45</v>
      </c>
      <c r="I2108" t="s">
        <v>17</v>
      </c>
      <c r="J2108" t="s">
        <v>179</v>
      </c>
      <c r="K2108" t="s">
        <v>19</v>
      </c>
      <c r="L2108" t="s">
        <v>36</v>
      </c>
      <c r="M2108" s="20">
        <f>VLOOKUP(Table3[[#This Row],[Condition]],$O$8:$P$28,2)</f>
        <v>21</v>
      </c>
      <c r="N2108" s="10"/>
      <c r="O2108" s="10"/>
    </row>
    <row r="2109" spans="1:15">
      <c r="A2109" s="4">
        <v>43765.75</v>
      </c>
      <c r="B2109">
        <v>27</v>
      </c>
      <c r="C2109">
        <v>18</v>
      </c>
      <c r="D2109">
        <v>68</v>
      </c>
      <c r="E2109" t="s">
        <v>182</v>
      </c>
      <c r="F2109" t="s">
        <v>96</v>
      </c>
      <c r="G2109" t="s">
        <v>117</v>
      </c>
      <c r="H2109" t="s">
        <v>82</v>
      </c>
      <c r="I2109" t="s">
        <v>17</v>
      </c>
      <c r="J2109" t="s">
        <v>111</v>
      </c>
      <c r="K2109" t="s">
        <v>19</v>
      </c>
      <c r="L2109" t="s">
        <v>36</v>
      </c>
      <c r="M2109" s="20">
        <f>VLOOKUP(Table3[[#This Row],[Condition]],$O$8:$P$28,2)</f>
        <v>21</v>
      </c>
      <c r="N2109" s="10"/>
      <c r="O2109" s="10"/>
    </row>
    <row r="2110" spans="1:15">
      <c r="A2110" s="4">
        <v>43765.791666666664</v>
      </c>
      <c r="B2110">
        <v>27</v>
      </c>
      <c r="C2110">
        <v>19</v>
      </c>
      <c r="D2110">
        <v>67</v>
      </c>
      <c r="E2110" t="s">
        <v>182</v>
      </c>
      <c r="F2110" t="s">
        <v>116</v>
      </c>
      <c r="G2110" t="s">
        <v>115</v>
      </c>
      <c r="H2110" t="s">
        <v>52</v>
      </c>
      <c r="I2110" t="s">
        <v>17</v>
      </c>
      <c r="J2110" t="s">
        <v>106</v>
      </c>
      <c r="K2110" t="s">
        <v>19</v>
      </c>
      <c r="L2110" t="s">
        <v>36</v>
      </c>
      <c r="M2110" s="20">
        <f>VLOOKUP(Table3[[#This Row],[Condition]],$O$8:$P$28,2)</f>
        <v>21</v>
      </c>
      <c r="N2110" s="10"/>
      <c r="O2110" s="10"/>
    </row>
    <row r="2111" spans="1:15">
      <c r="A2111" s="4">
        <v>43765.833333333336</v>
      </c>
      <c r="B2111">
        <v>27</v>
      </c>
      <c r="C2111">
        <v>20</v>
      </c>
      <c r="D2111">
        <v>65</v>
      </c>
      <c r="E2111" t="s">
        <v>182</v>
      </c>
      <c r="F2111" t="s">
        <v>114</v>
      </c>
      <c r="G2111" t="s">
        <v>115</v>
      </c>
      <c r="H2111" t="s">
        <v>16</v>
      </c>
      <c r="I2111" t="s">
        <v>17</v>
      </c>
      <c r="J2111" t="s">
        <v>180</v>
      </c>
      <c r="K2111" t="s">
        <v>19</v>
      </c>
      <c r="L2111" t="s">
        <v>36</v>
      </c>
      <c r="M2111" s="20">
        <f>VLOOKUP(Table3[[#This Row],[Condition]],$O$8:$P$28,2)</f>
        <v>21</v>
      </c>
      <c r="N2111" s="10"/>
      <c r="O2111" s="10"/>
    </row>
    <row r="2112" spans="1:15">
      <c r="A2112" s="4">
        <v>43765.875</v>
      </c>
      <c r="B2112">
        <v>27</v>
      </c>
      <c r="C2112">
        <v>21</v>
      </c>
      <c r="D2112">
        <v>67</v>
      </c>
      <c r="E2112" t="s">
        <v>178</v>
      </c>
      <c r="F2112" t="s">
        <v>109</v>
      </c>
      <c r="G2112" t="s">
        <v>115</v>
      </c>
      <c r="H2112" t="s">
        <v>16</v>
      </c>
      <c r="I2112" t="s">
        <v>17</v>
      </c>
      <c r="J2112" t="s">
        <v>181</v>
      </c>
      <c r="K2112" t="s">
        <v>19</v>
      </c>
      <c r="L2112" t="s">
        <v>36</v>
      </c>
      <c r="M2112" s="20">
        <f>VLOOKUP(Table3[[#This Row],[Condition]],$O$8:$P$28,2)</f>
        <v>21</v>
      </c>
      <c r="N2112" s="10"/>
      <c r="O2112" s="10"/>
    </row>
    <row r="2113" spans="1:15">
      <c r="A2113" s="4">
        <v>43765.916666666664</v>
      </c>
      <c r="B2113">
        <v>27</v>
      </c>
      <c r="C2113">
        <v>22</v>
      </c>
      <c r="D2113">
        <v>66</v>
      </c>
      <c r="E2113" t="s">
        <v>178</v>
      </c>
      <c r="F2113" t="s">
        <v>43</v>
      </c>
      <c r="G2113" t="s">
        <v>44</v>
      </c>
      <c r="H2113" t="s">
        <v>52</v>
      </c>
      <c r="I2113" t="s">
        <v>17</v>
      </c>
      <c r="J2113" t="s">
        <v>103</v>
      </c>
      <c r="K2113" t="s">
        <v>19</v>
      </c>
      <c r="L2113" t="s">
        <v>36</v>
      </c>
      <c r="M2113" s="20">
        <f>VLOOKUP(Table3[[#This Row],[Condition]],$O$8:$P$28,2)</f>
        <v>21</v>
      </c>
      <c r="N2113" s="10"/>
      <c r="O2113" s="10"/>
    </row>
    <row r="2114" spans="1:15">
      <c r="A2114" s="4">
        <v>43765.958333333336</v>
      </c>
      <c r="B2114">
        <v>27</v>
      </c>
      <c r="C2114">
        <v>23</v>
      </c>
      <c r="D2114">
        <v>64</v>
      </c>
      <c r="E2114" t="s">
        <v>182</v>
      </c>
      <c r="F2114" t="s">
        <v>112</v>
      </c>
      <c r="G2114" t="s">
        <v>33</v>
      </c>
      <c r="H2114" t="s">
        <v>62</v>
      </c>
      <c r="I2114" t="s">
        <v>17</v>
      </c>
      <c r="J2114" t="s">
        <v>102</v>
      </c>
      <c r="K2114" t="s">
        <v>19</v>
      </c>
      <c r="L2114" t="s">
        <v>36</v>
      </c>
      <c r="M2114" s="20">
        <f>VLOOKUP(Table3[[#This Row],[Condition]],$O$8:$P$28,2)</f>
        <v>21</v>
      </c>
      <c r="N2114" s="10"/>
      <c r="O2114" s="10"/>
    </row>
    <row r="2115" spans="1:15">
      <c r="A2115" s="4">
        <v>43766</v>
      </c>
      <c r="B2115">
        <v>28</v>
      </c>
      <c r="C2115">
        <v>0</v>
      </c>
      <c r="D2115">
        <v>63</v>
      </c>
      <c r="E2115" t="s">
        <v>229</v>
      </c>
      <c r="F2115" t="s">
        <v>112</v>
      </c>
      <c r="G2115" t="s">
        <v>33</v>
      </c>
      <c r="H2115" t="s">
        <v>52</v>
      </c>
      <c r="I2115" t="s">
        <v>17</v>
      </c>
      <c r="J2115" t="s">
        <v>100</v>
      </c>
      <c r="K2115" t="s">
        <v>19</v>
      </c>
      <c r="L2115" t="s">
        <v>36</v>
      </c>
      <c r="M2115" s="20">
        <f>VLOOKUP(Table3[[#This Row],[Condition]],$O$8:$P$28,2)</f>
        <v>21</v>
      </c>
      <c r="N2115" s="10"/>
      <c r="O2115" s="10"/>
    </row>
    <row r="2116" spans="1:15">
      <c r="A2116" s="4">
        <v>43766.041666666664</v>
      </c>
      <c r="B2116">
        <v>28</v>
      </c>
      <c r="C2116">
        <v>1</v>
      </c>
      <c r="D2116">
        <v>61</v>
      </c>
      <c r="E2116" t="s">
        <v>231</v>
      </c>
      <c r="F2116" t="s">
        <v>67</v>
      </c>
      <c r="G2116" t="s">
        <v>33</v>
      </c>
      <c r="H2116" t="s">
        <v>16</v>
      </c>
      <c r="I2116" t="s">
        <v>17</v>
      </c>
      <c r="J2116" t="s">
        <v>100</v>
      </c>
      <c r="K2116" t="s">
        <v>19</v>
      </c>
      <c r="L2116" t="s">
        <v>36</v>
      </c>
      <c r="M2116" s="20">
        <f>VLOOKUP(Table3[[#This Row],[Condition]],$O$8:$P$28,2)</f>
        <v>21</v>
      </c>
      <c r="N2116" s="10"/>
      <c r="O2116" s="10"/>
    </row>
    <row r="2117" spans="1:15">
      <c r="A2117" s="4">
        <v>43766.083333333336</v>
      </c>
      <c r="B2117">
        <v>28</v>
      </c>
      <c r="C2117">
        <v>2</v>
      </c>
      <c r="D2117">
        <v>59</v>
      </c>
      <c r="E2117" t="s">
        <v>230</v>
      </c>
      <c r="F2117" t="s">
        <v>72</v>
      </c>
      <c r="G2117" t="s">
        <v>33</v>
      </c>
      <c r="H2117" t="s">
        <v>16</v>
      </c>
      <c r="I2117" t="s">
        <v>17</v>
      </c>
      <c r="J2117" t="s">
        <v>22</v>
      </c>
      <c r="K2117" t="s">
        <v>19</v>
      </c>
      <c r="L2117" t="s">
        <v>36</v>
      </c>
      <c r="M2117" s="20">
        <f>VLOOKUP(Table3[[#This Row],[Condition]],$O$8:$P$28,2)</f>
        <v>21</v>
      </c>
      <c r="N2117" s="10"/>
      <c r="O2117" s="10"/>
    </row>
    <row r="2118" spans="1:15">
      <c r="A2118" s="4">
        <v>43766.125</v>
      </c>
      <c r="B2118">
        <v>28</v>
      </c>
      <c r="C2118">
        <v>3</v>
      </c>
      <c r="D2118">
        <v>58</v>
      </c>
      <c r="E2118" t="s">
        <v>182</v>
      </c>
      <c r="F2118" t="s">
        <v>136</v>
      </c>
      <c r="G2118" t="s">
        <v>33</v>
      </c>
      <c r="H2118" t="s">
        <v>16</v>
      </c>
      <c r="I2118" t="s">
        <v>17</v>
      </c>
      <c r="J2118" t="s">
        <v>35</v>
      </c>
      <c r="K2118" t="s">
        <v>19</v>
      </c>
      <c r="L2118" t="s">
        <v>36</v>
      </c>
      <c r="M2118" s="20">
        <f>VLOOKUP(Table3[[#This Row],[Condition]],$O$8:$P$28,2)</f>
        <v>21</v>
      </c>
      <c r="N2118" s="10"/>
      <c r="O2118" s="10"/>
    </row>
    <row r="2119" spans="1:15">
      <c r="A2119" s="4">
        <v>43766.166666666664</v>
      </c>
      <c r="B2119">
        <v>28</v>
      </c>
      <c r="C2119">
        <v>4</v>
      </c>
      <c r="D2119">
        <v>58</v>
      </c>
      <c r="E2119" t="s">
        <v>182</v>
      </c>
      <c r="F2119" t="s">
        <v>136</v>
      </c>
      <c r="G2119" t="s">
        <v>33</v>
      </c>
      <c r="H2119" t="s">
        <v>52</v>
      </c>
      <c r="I2119" t="s">
        <v>17</v>
      </c>
      <c r="J2119" t="s">
        <v>42</v>
      </c>
      <c r="K2119" t="s">
        <v>19</v>
      </c>
      <c r="L2119" t="s">
        <v>36</v>
      </c>
      <c r="M2119" s="20">
        <f>VLOOKUP(Table3[[#This Row],[Condition]],$O$8:$P$28,2)</f>
        <v>21</v>
      </c>
      <c r="N2119" s="10"/>
      <c r="O2119" s="10"/>
    </row>
    <row r="2120" spans="1:15">
      <c r="A2120" s="4">
        <v>43766.208333333336</v>
      </c>
      <c r="B2120">
        <v>28</v>
      </c>
      <c r="C2120">
        <v>5</v>
      </c>
      <c r="D2120">
        <v>56</v>
      </c>
      <c r="E2120" t="s">
        <v>182</v>
      </c>
      <c r="F2120" t="s">
        <v>25</v>
      </c>
      <c r="G2120" t="s">
        <v>33</v>
      </c>
      <c r="H2120" t="s">
        <v>52</v>
      </c>
      <c r="I2120" t="s">
        <v>17</v>
      </c>
      <c r="J2120" t="s">
        <v>83</v>
      </c>
      <c r="K2120" t="s">
        <v>19</v>
      </c>
      <c r="L2120" t="s">
        <v>36</v>
      </c>
      <c r="M2120" s="20">
        <f>VLOOKUP(Table3[[#This Row],[Condition]],$O$8:$P$28,2)</f>
        <v>21</v>
      </c>
      <c r="N2120" s="10"/>
      <c r="O2120" s="10"/>
    </row>
    <row r="2121" spans="1:15">
      <c r="A2121" s="4">
        <v>43766.25</v>
      </c>
      <c r="B2121">
        <v>28</v>
      </c>
      <c r="C2121">
        <v>6</v>
      </c>
      <c r="D2121">
        <v>58</v>
      </c>
      <c r="E2121" t="s">
        <v>229</v>
      </c>
      <c r="F2121" t="s">
        <v>184</v>
      </c>
      <c r="G2121" t="s">
        <v>48</v>
      </c>
      <c r="H2121" t="s">
        <v>62</v>
      </c>
      <c r="I2121" t="s">
        <v>17</v>
      </c>
      <c r="J2121" t="s">
        <v>199</v>
      </c>
      <c r="K2121" t="s">
        <v>19</v>
      </c>
      <c r="L2121" t="s">
        <v>36</v>
      </c>
      <c r="M2121" s="20">
        <f>VLOOKUP(Table3[[#This Row],[Condition]],$O$8:$P$28,2)</f>
        <v>21</v>
      </c>
      <c r="N2121" s="10"/>
      <c r="O2121" s="10"/>
    </row>
    <row r="2122" spans="1:15">
      <c r="A2122" s="4">
        <v>43766.291666666664</v>
      </c>
      <c r="B2122">
        <v>28</v>
      </c>
      <c r="C2122">
        <v>7</v>
      </c>
      <c r="D2122">
        <v>58</v>
      </c>
      <c r="E2122" t="s">
        <v>230</v>
      </c>
      <c r="F2122" t="s">
        <v>144</v>
      </c>
      <c r="G2122" t="s">
        <v>55</v>
      </c>
      <c r="H2122" t="s">
        <v>49</v>
      </c>
      <c r="I2122" t="s">
        <v>17</v>
      </c>
      <c r="J2122" t="s">
        <v>196</v>
      </c>
      <c r="K2122" t="s">
        <v>19</v>
      </c>
      <c r="L2122" t="s">
        <v>36</v>
      </c>
      <c r="M2122" s="20">
        <f>VLOOKUP(Table3[[#This Row],[Condition]],$O$8:$P$28,2)</f>
        <v>21</v>
      </c>
      <c r="N2122" s="10"/>
      <c r="O2122" s="10"/>
    </row>
    <row r="2123" spans="1:15">
      <c r="A2123" s="4">
        <v>43766.333333333336</v>
      </c>
      <c r="B2123">
        <v>28</v>
      </c>
      <c r="C2123">
        <v>8</v>
      </c>
      <c r="D2123">
        <v>60</v>
      </c>
      <c r="E2123" t="s">
        <v>230</v>
      </c>
      <c r="F2123" t="s">
        <v>97</v>
      </c>
      <c r="G2123" t="s">
        <v>57</v>
      </c>
      <c r="H2123" t="s">
        <v>26</v>
      </c>
      <c r="I2123" t="s">
        <v>17</v>
      </c>
      <c r="J2123" t="s">
        <v>201</v>
      </c>
      <c r="K2123" t="s">
        <v>19</v>
      </c>
      <c r="L2123" t="s">
        <v>36</v>
      </c>
      <c r="M2123" s="20">
        <f>VLOOKUP(Table3[[#This Row],[Condition]],$O$8:$P$28,2)</f>
        <v>21</v>
      </c>
      <c r="N2123" s="10"/>
      <c r="O2123" s="10"/>
    </row>
    <row r="2124" spans="1:15">
      <c r="A2124" s="4">
        <v>43766.375</v>
      </c>
      <c r="B2124">
        <v>28</v>
      </c>
      <c r="C2124">
        <v>9</v>
      </c>
      <c r="D2124">
        <v>60</v>
      </c>
      <c r="E2124" t="s">
        <v>230</v>
      </c>
      <c r="F2124" t="s">
        <v>97</v>
      </c>
      <c r="G2124" t="s">
        <v>55</v>
      </c>
      <c r="H2124" t="s">
        <v>49</v>
      </c>
      <c r="I2124" t="s">
        <v>17</v>
      </c>
      <c r="J2124" t="s">
        <v>201</v>
      </c>
      <c r="K2124" t="s">
        <v>19</v>
      </c>
      <c r="L2124" t="s">
        <v>36</v>
      </c>
      <c r="M2124" s="20">
        <f>VLOOKUP(Table3[[#This Row],[Condition]],$O$8:$P$28,2)</f>
        <v>21</v>
      </c>
      <c r="N2124" s="10"/>
      <c r="O2124" s="10"/>
    </row>
    <row r="2125" spans="1:15">
      <c r="A2125" s="4">
        <v>43766.416666666664</v>
      </c>
      <c r="B2125">
        <v>28</v>
      </c>
      <c r="C2125">
        <v>10</v>
      </c>
      <c r="D2125">
        <v>64</v>
      </c>
      <c r="E2125" t="s">
        <v>230</v>
      </c>
      <c r="F2125" t="s">
        <v>47</v>
      </c>
      <c r="G2125" t="s">
        <v>55</v>
      </c>
      <c r="H2125" t="s">
        <v>52</v>
      </c>
      <c r="I2125" t="s">
        <v>17</v>
      </c>
      <c r="J2125" t="s">
        <v>200</v>
      </c>
      <c r="K2125" t="s">
        <v>19</v>
      </c>
      <c r="L2125" t="s">
        <v>36</v>
      </c>
      <c r="M2125" s="20">
        <f>VLOOKUP(Table3[[#This Row],[Condition]],$O$8:$P$28,2)</f>
        <v>21</v>
      </c>
      <c r="N2125" s="10"/>
      <c r="O2125" s="10"/>
    </row>
    <row r="2126" spans="1:15">
      <c r="A2126" s="4">
        <v>43766.458333333336</v>
      </c>
      <c r="B2126">
        <v>28</v>
      </c>
      <c r="C2126">
        <v>11</v>
      </c>
      <c r="D2126">
        <v>65</v>
      </c>
      <c r="E2126" t="s">
        <v>230</v>
      </c>
      <c r="F2126" t="s">
        <v>133</v>
      </c>
      <c r="G2126" t="s">
        <v>55</v>
      </c>
      <c r="H2126" t="s">
        <v>26</v>
      </c>
      <c r="I2126" t="s">
        <v>17</v>
      </c>
      <c r="J2126" t="s">
        <v>200</v>
      </c>
      <c r="K2126" t="s">
        <v>19</v>
      </c>
      <c r="L2126" t="s">
        <v>36</v>
      </c>
      <c r="M2126" s="20">
        <f>VLOOKUP(Table3[[#This Row],[Condition]],$O$8:$P$28,2)</f>
        <v>21</v>
      </c>
      <c r="N2126" s="10"/>
      <c r="O2126" s="10"/>
    </row>
    <row r="2127" spans="1:15">
      <c r="A2127" s="4">
        <v>43766.5</v>
      </c>
      <c r="B2127">
        <v>28</v>
      </c>
      <c r="C2127">
        <v>12</v>
      </c>
      <c r="D2127">
        <v>67</v>
      </c>
      <c r="E2127" t="s">
        <v>231</v>
      </c>
      <c r="F2127" t="s">
        <v>51</v>
      </c>
      <c r="G2127" t="s">
        <v>55</v>
      </c>
      <c r="H2127" t="s">
        <v>26</v>
      </c>
      <c r="I2127" t="s">
        <v>17</v>
      </c>
      <c r="J2127" t="s">
        <v>196</v>
      </c>
      <c r="K2127" t="s">
        <v>19</v>
      </c>
      <c r="L2127" t="s">
        <v>36</v>
      </c>
      <c r="M2127" s="20">
        <f>VLOOKUP(Table3[[#This Row],[Condition]],$O$8:$P$28,2)</f>
        <v>21</v>
      </c>
      <c r="N2127" s="10"/>
      <c r="O2127" s="10"/>
    </row>
    <row r="2128" spans="1:15">
      <c r="A2128" s="4">
        <v>43766.541666666664</v>
      </c>
      <c r="B2128">
        <v>28</v>
      </c>
      <c r="C2128">
        <v>13</v>
      </c>
      <c r="D2128">
        <v>68</v>
      </c>
      <c r="E2128" t="s">
        <v>230</v>
      </c>
      <c r="F2128" t="s">
        <v>169</v>
      </c>
      <c r="G2128" t="s">
        <v>57</v>
      </c>
      <c r="H2128" t="s">
        <v>62</v>
      </c>
      <c r="I2128" t="s">
        <v>17</v>
      </c>
      <c r="J2128" t="s">
        <v>198</v>
      </c>
      <c r="K2128" t="s">
        <v>19</v>
      </c>
      <c r="L2128" t="s">
        <v>36</v>
      </c>
      <c r="M2128" s="20">
        <f>VLOOKUP(Table3[[#This Row],[Condition]],$O$8:$P$28,2)</f>
        <v>21</v>
      </c>
      <c r="N2128" s="10"/>
      <c r="O2128" s="10"/>
    </row>
    <row r="2129" spans="1:15">
      <c r="A2129" s="4">
        <v>43766.583333333336</v>
      </c>
      <c r="B2129">
        <v>28</v>
      </c>
      <c r="C2129">
        <v>14</v>
      </c>
      <c r="D2129">
        <v>69</v>
      </c>
      <c r="E2129" t="s">
        <v>230</v>
      </c>
      <c r="F2129" t="s">
        <v>61</v>
      </c>
      <c r="G2129" t="s">
        <v>71</v>
      </c>
      <c r="H2129" t="s">
        <v>16</v>
      </c>
      <c r="I2129" t="s">
        <v>17</v>
      </c>
      <c r="J2129" t="s">
        <v>87</v>
      </c>
      <c r="K2129" t="s">
        <v>19</v>
      </c>
      <c r="L2129" t="s">
        <v>30</v>
      </c>
      <c r="M2129" s="20">
        <f>VLOOKUP(Table3[[#This Row],[Condition]],$O$8:$P$28,2)</f>
        <v>17</v>
      </c>
      <c r="N2129" s="10"/>
      <c r="O2129" s="10"/>
    </row>
    <row r="2130" spans="1:15">
      <c r="A2130" s="4">
        <v>43766.625</v>
      </c>
      <c r="B2130">
        <v>28</v>
      </c>
      <c r="C2130">
        <v>15</v>
      </c>
      <c r="D2130">
        <v>67</v>
      </c>
      <c r="E2130" t="s">
        <v>229</v>
      </c>
      <c r="F2130" t="s">
        <v>91</v>
      </c>
      <c r="G2130" t="s">
        <v>110</v>
      </c>
      <c r="H2130" t="s">
        <v>62</v>
      </c>
      <c r="I2130" t="s">
        <v>17</v>
      </c>
      <c r="J2130" t="s">
        <v>198</v>
      </c>
      <c r="K2130" t="s">
        <v>19</v>
      </c>
      <c r="L2130" t="s">
        <v>30</v>
      </c>
      <c r="M2130" s="20">
        <f>VLOOKUP(Table3[[#This Row],[Condition]],$O$8:$P$28,2)</f>
        <v>17</v>
      </c>
      <c r="N2130" s="10"/>
      <c r="O2130" s="10"/>
    </row>
    <row r="2131" spans="1:15">
      <c r="A2131" s="4">
        <v>43766.666666666664</v>
      </c>
      <c r="B2131">
        <v>28</v>
      </c>
      <c r="C2131">
        <v>16</v>
      </c>
      <c r="D2131">
        <v>65</v>
      </c>
      <c r="E2131" t="s">
        <v>182</v>
      </c>
      <c r="F2131" t="s">
        <v>114</v>
      </c>
      <c r="G2131" t="s">
        <v>110</v>
      </c>
      <c r="H2131" t="s">
        <v>49</v>
      </c>
      <c r="I2131" t="s">
        <v>17</v>
      </c>
      <c r="J2131" t="s">
        <v>196</v>
      </c>
      <c r="K2131" t="s">
        <v>19</v>
      </c>
      <c r="L2131" t="s">
        <v>20</v>
      </c>
      <c r="M2131" s="20">
        <f>VLOOKUP(Table3[[#This Row],[Condition]],$O$8:$P$28,2)</f>
        <v>13</v>
      </c>
      <c r="N2131" s="10"/>
      <c r="O2131" s="10"/>
    </row>
    <row r="2132" spans="1:15">
      <c r="A2132" s="4">
        <v>43766.708333333336</v>
      </c>
      <c r="B2132">
        <v>28</v>
      </c>
      <c r="C2132">
        <v>17</v>
      </c>
      <c r="D2132">
        <v>62</v>
      </c>
      <c r="E2132" t="s">
        <v>182</v>
      </c>
      <c r="F2132" t="s">
        <v>97</v>
      </c>
      <c r="G2132" t="s">
        <v>110</v>
      </c>
      <c r="H2132" t="s">
        <v>16</v>
      </c>
      <c r="I2132" t="s">
        <v>17</v>
      </c>
      <c r="J2132" t="s">
        <v>197</v>
      </c>
      <c r="K2132" t="s">
        <v>19</v>
      </c>
      <c r="L2132" t="s">
        <v>20</v>
      </c>
      <c r="M2132" s="20">
        <f>VLOOKUP(Table3[[#This Row],[Condition]],$O$8:$P$28,2)</f>
        <v>13</v>
      </c>
      <c r="N2132" s="10"/>
      <c r="O2132" s="10"/>
    </row>
    <row r="2133" spans="1:15">
      <c r="A2133" s="4">
        <v>43766.75</v>
      </c>
      <c r="B2133">
        <v>28</v>
      </c>
      <c r="C2133">
        <v>18</v>
      </c>
      <c r="D2133">
        <v>61</v>
      </c>
      <c r="E2133" t="s">
        <v>182</v>
      </c>
      <c r="F2133" t="s">
        <v>195</v>
      </c>
      <c r="G2133" t="s">
        <v>71</v>
      </c>
      <c r="H2133" t="s">
        <v>26</v>
      </c>
      <c r="I2133" t="s">
        <v>17</v>
      </c>
      <c r="J2133" t="s">
        <v>200</v>
      </c>
      <c r="K2133" t="s">
        <v>19</v>
      </c>
      <c r="L2133" t="s">
        <v>20</v>
      </c>
      <c r="M2133" s="20">
        <f>VLOOKUP(Table3[[#This Row],[Condition]],$O$8:$P$28,2)</f>
        <v>13</v>
      </c>
      <c r="N2133" s="10"/>
      <c r="O2133" s="10"/>
    </row>
    <row r="2134" spans="1:15">
      <c r="A2134" s="4">
        <v>43766.791666666664</v>
      </c>
      <c r="B2134">
        <v>28</v>
      </c>
      <c r="C2134">
        <v>19</v>
      </c>
      <c r="D2134">
        <v>58</v>
      </c>
      <c r="E2134" t="s">
        <v>177</v>
      </c>
      <c r="F2134" t="s">
        <v>25</v>
      </c>
      <c r="G2134" t="s">
        <v>75</v>
      </c>
      <c r="H2134" t="s">
        <v>41</v>
      </c>
      <c r="I2134" t="s">
        <v>17</v>
      </c>
      <c r="J2134" t="s">
        <v>201</v>
      </c>
      <c r="K2134" t="s">
        <v>19</v>
      </c>
      <c r="L2134" t="s">
        <v>20</v>
      </c>
      <c r="M2134" s="20">
        <f>VLOOKUP(Table3[[#This Row],[Condition]],$O$8:$P$28,2)</f>
        <v>13</v>
      </c>
      <c r="N2134" s="10"/>
      <c r="O2134" s="10"/>
    </row>
    <row r="2135" spans="1:15">
      <c r="A2135" s="4">
        <v>43766.833333333336</v>
      </c>
      <c r="B2135">
        <v>28</v>
      </c>
      <c r="C2135">
        <v>20</v>
      </c>
      <c r="D2135">
        <v>60</v>
      </c>
      <c r="E2135" t="s">
        <v>177</v>
      </c>
      <c r="F2135" t="s">
        <v>136</v>
      </c>
      <c r="G2135" t="s">
        <v>75</v>
      </c>
      <c r="H2135" t="s">
        <v>26</v>
      </c>
      <c r="I2135" t="s">
        <v>17</v>
      </c>
      <c r="J2135" t="s">
        <v>203</v>
      </c>
      <c r="K2135" t="s">
        <v>19</v>
      </c>
      <c r="L2135" t="s">
        <v>20</v>
      </c>
      <c r="M2135" s="20">
        <f>VLOOKUP(Table3[[#This Row],[Condition]],$O$8:$P$28,2)</f>
        <v>13</v>
      </c>
      <c r="N2135" s="10"/>
      <c r="O2135" s="10"/>
    </row>
    <row r="2136" spans="1:15">
      <c r="A2136" s="4">
        <v>43766.875</v>
      </c>
      <c r="B2136">
        <v>28</v>
      </c>
      <c r="C2136">
        <v>21</v>
      </c>
      <c r="D2136">
        <v>60</v>
      </c>
      <c r="E2136" t="s">
        <v>171</v>
      </c>
      <c r="F2136" t="s">
        <v>194</v>
      </c>
      <c r="G2136" t="s">
        <v>71</v>
      </c>
      <c r="H2136" t="s">
        <v>45</v>
      </c>
      <c r="I2136" t="s">
        <v>17</v>
      </c>
      <c r="J2136" t="s">
        <v>203</v>
      </c>
      <c r="K2136" t="s">
        <v>19</v>
      </c>
      <c r="L2136" t="s">
        <v>23</v>
      </c>
      <c r="M2136" s="20">
        <f>VLOOKUP(Table3[[#This Row],[Condition]],$O$8:$P$28,2)</f>
        <v>11</v>
      </c>
      <c r="N2136" s="10"/>
      <c r="O2136" s="10"/>
    </row>
    <row r="2137" spans="1:15">
      <c r="A2137" s="4">
        <v>43766.916666666664</v>
      </c>
      <c r="B2137">
        <v>28</v>
      </c>
      <c r="C2137">
        <v>22</v>
      </c>
      <c r="D2137">
        <v>61</v>
      </c>
      <c r="E2137" t="s">
        <v>171</v>
      </c>
      <c r="F2137" t="s">
        <v>160</v>
      </c>
      <c r="G2137" t="s">
        <v>71</v>
      </c>
      <c r="H2137" t="s">
        <v>49</v>
      </c>
      <c r="I2137" t="s">
        <v>17</v>
      </c>
      <c r="J2137" t="s">
        <v>207</v>
      </c>
      <c r="K2137" t="s">
        <v>19</v>
      </c>
      <c r="L2137" t="s">
        <v>23</v>
      </c>
      <c r="M2137" s="20">
        <f>VLOOKUP(Table3[[#This Row],[Condition]],$O$8:$P$28,2)</f>
        <v>11</v>
      </c>
      <c r="N2137" s="10"/>
      <c r="O2137" s="10"/>
    </row>
    <row r="2138" spans="1:15">
      <c r="A2138" s="4">
        <v>43766.958333333336</v>
      </c>
      <c r="B2138">
        <v>28</v>
      </c>
      <c r="C2138">
        <v>23</v>
      </c>
      <c r="D2138">
        <v>62</v>
      </c>
      <c r="E2138" t="s">
        <v>171</v>
      </c>
      <c r="F2138" t="s">
        <v>136</v>
      </c>
      <c r="G2138" t="s">
        <v>71</v>
      </c>
      <c r="H2138" t="s">
        <v>49</v>
      </c>
      <c r="I2138" t="s">
        <v>17</v>
      </c>
      <c r="J2138" t="s">
        <v>207</v>
      </c>
      <c r="K2138" t="s">
        <v>19</v>
      </c>
      <c r="L2138" t="s">
        <v>23</v>
      </c>
      <c r="M2138" s="20">
        <f>VLOOKUP(Table3[[#This Row],[Condition]],$O$8:$P$28,2)</f>
        <v>11</v>
      </c>
      <c r="N2138" s="10"/>
      <c r="O2138" s="10"/>
    </row>
    <row r="2139" spans="1:15">
      <c r="A2139" s="4">
        <v>43767</v>
      </c>
      <c r="B2139">
        <v>29</v>
      </c>
      <c r="C2139">
        <v>0</v>
      </c>
      <c r="D2139">
        <v>60</v>
      </c>
      <c r="E2139" t="s">
        <v>164</v>
      </c>
      <c r="F2139" t="s">
        <v>188</v>
      </c>
      <c r="G2139" t="s">
        <v>71</v>
      </c>
      <c r="H2139" t="s">
        <v>62</v>
      </c>
      <c r="I2139" t="s">
        <v>17</v>
      </c>
      <c r="J2139" t="s">
        <v>208</v>
      </c>
      <c r="K2139" t="s">
        <v>19</v>
      </c>
      <c r="L2139" t="s">
        <v>23</v>
      </c>
      <c r="M2139" s="20">
        <f>VLOOKUP(Table3[[#This Row],[Condition]],$O$8:$P$28,2)</f>
        <v>11</v>
      </c>
      <c r="N2139" s="10"/>
      <c r="O2139" s="10"/>
    </row>
    <row r="2140" spans="1:15">
      <c r="A2140" s="4">
        <v>43767.041666666664</v>
      </c>
      <c r="B2140">
        <v>29</v>
      </c>
      <c r="C2140">
        <v>1</v>
      </c>
      <c r="D2140">
        <v>60</v>
      </c>
      <c r="E2140" t="s">
        <v>174</v>
      </c>
      <c r="F2140" t="s">
        <v>259</v>
      </c>
      <c r="G2140" t="s">
        <v>71</v>
      </c>
      <c r="H2140" t="s">
        <v>62</v>
      </c>
      <c r="I2140" t="s">
        <v>17</v>
      </c>
      <c r="J2140" t="s">
        <v>208</v>
      </c>
      <c r="K2140" t="s">
        <v>19</v>
      </c>
      <c r="L2140" t="s">
        <v>20</v>
      </c>
      <c r="M2140" s="20">
        <f>VLOOKUP(Table3[[#This Row],[Condition]],$O$8:$P$28,2)</f>
        <v>13</v>
      </c>
      <c r="N2140" s="10"/>
      <c r="O2140" s="10"/>
    </row>
    <row r="2141" spans="1:15">
      <c r="A2141" s="4">
        <v>43767.083333333336</v>
      </c>
      <c r="B2141">
        <v>29</v>
      </c>
      <c r="C2141">
        <v>2</v>
      </c>
      <c r="D2141">
        <v>59</v>
      </c>
      <c r="E2141" t="s">
        <v>174</v>
      </c>
      <c r="F2141" t="s">
        <v>188</v>
      </c>
      <c r="G2141" t="s">
        <v>64</v>
      </c>
      <c r="H2141" t="s">
        <v>16</v>
      </c>
      <c r="I2141" t="s">
        <v>17</v>
      </c>
      <c r="J2141" t="s">
        <v>207</v>
      </c>
      <c r="K2141" t="s">
        <v>19</v>
      </c>
      <c r="L2141" t="s">
        <v>20</v>
      </c>
      <c r="M2141" s="20">
        <f>VLOOKUP(Table3[[#This Row],[Condition]],$O$8:$P$28,2)</f>
        <v>13</v>
      </c>
      <c r="N2141" s="10"/>
      <c r="O2141" s="10"/>
    </row>
    <row r="2142" spans="1:15">
      <c r="A2142" s="4">
        <v>43767.125</v>
      </c>
      <c r="B2142">
        <v>29</v>
      </c>
      <c r="C2142">
        <v>3</v>
      </c>
      <c r="D2142">
        <v>59</v>
      </c>
      <c r="E2142" t="s">
        <v>174</v>
      </c>
      <c r="F2142" t="s">
        <v>188</v>
      </c>
      <c r="G2142" t="s">
        <v>71</v>
      </c>
      <c r="H2142" t="s">
        <v>52</v>
      </c>
      <c r="I2142" t="s">
        <v>17</v>
      </c>
      <c r="J2142" t="s">
        <v>207</v>
      </c>
      <c r="K2142" t="s">
        <v>19</v>
      </c>
      <c r="L2142" t="s">
        <v>20</v>
      </c>
      <c r="M2142" s="20">
        <f>VLOOKUP(Table3[[#This Row],[Condition]],$O$8:$P$28,2)</f>
        <v>13</v>
      </c>
      <c r="N2142" s="10"/>
      <c r="O2142" s="10"/>
    </row>
    <row r="2143" spans="1:15">
      <c r="A2143" s="4">
        <v>43767.166666666664</v>
      </c>
      <c r="B2143">
        <v>29</v>
      </c>
      <c r="C2143">
        <v>4</v>
      </c>
      <c r="D2143">
        <v>59</v>
      </c>
      <c r="E2143" t="s">
        <v>175</v>
      </c>
      <c r="F2143" t="s">
        <v>194</v>
      </c>
      <c r="G2143" t="s">
        <v>71</v>
      </c>
      <c r="H2143" t="s">
        <v>82</v>
      </c>
      <c r="I2143" t="s">
        <v>17</v>
      </c>
      <c r="J2143" t="s">
        <v>207</v>
      </c>
      <c r="K2143" t="s">
        <v>19</v>
      </c>
      <c r="L2143" t="s">
        <v>23</v>
      </c>
      <c r="M2143" s="20">
        <f>VLOOKUP(Table3[[#This Row],[Condition]],$O$8:$P$28,2)</f>
        <v>11</v>
      </c>
      <c r="N2143" s="10"/>
      <c r="O2143" s="10"/>
    </row>
    <row r="2144" spans="1:15">
      <c r="A2144" s="4">
        <v>43767.208333333336</v>
      </c>
      <c r="B2144">
        <v>29</v>
      </c>
      <c r="C2144">
        <v>5</v>
      </c>
      <c r="D2144">
        <v>59</v>
      </c>
      <c r="E2144" t="s">
        <v>175</v>
      </c>
      <c r="F2144" t="s">
        <v>194</v>
      </c>
      <c r="G2144" t="s">
        <v>64</v>
      </c>
      <c r="H2144" t="s">
        <v>26</v>
      </c>
      <c r="I2144" t="s">
        <v>17</v>
      </c>
      <c r="J2144" t="s">
        <v>208</v>
      </c>
      <c r="K2144" t="s">
        <v>19</v>
      </c>
      <c r="L2144" t="s">
        <v>20</v>
      </c>
      <c r="M2144" s="20">
        <f>VLOOKUP(Table3[[#This Row],[Condition]],$O$8:$P$28,2)</f>
        <v>13</v>
      </c>
      <c r="N2144" s="10"/>
      <c r="O2144" s="10"/>
    </row>
    <row r="2145" spans="1:15">
      <c r="A2145" s="4">
        <v>43767.25</v>
      </c>
      <c r="B2145">
        <v>29</v>
      </c>
      <c r="C2145">
        <v>6</v>
      </c>
      <c r="D2145">
        <v>61</v>
      </c>
      <c r="E2145" t="s">
        <v>177</v>
      </c>
      <c r="F2145" t="s">
        <v>184</v>
      </c>
      <c r="G2145" t="s">
        <v>34</v>
      </c>
      <c r="H2145" t="s">
        <v>17</v>
      </c>
      <c r="I2145" t="s">
        <v>17</v>
      </c>
      <c r="J2145" t="s">
        <v>209</v>
      </c>
      <c r="K2145" t="s">
        <v>19</v>
      </c>
      <c r="L2145" t="s">
        <v>20</v>
      </c>
      <c r="M2145" s="20">
        <f>VLOOKUP(Table3[[#This Row],[Condition]],$O$8:$P$28,2)</f>
        <v>13</v>
      </c>
      <c r="N2145" s="10"/>
      <c r="O2145" s="10"/>
    </row>
    <row r="2146" spans="1:15">
      <c r="A2146" s="4">
        <v>43767.291666666664</v>
      </c>
      <c r="B2146">
        <v>29</v>
      </c>
      <c r="C2146">
        <v>7</v>
      </c>
      <c r="D2146">
        <v>61</v>
      </c>
      <c r="E2146" t="s">
        <v>175</v>
      </c>
      <c r="F2146" t="s">
        <v>136</v>
      </c>
      <c r="G2146" t="s">
        <v>34</v>
      </c>
      <c r="H2146" t="s">
        <v>17</v>
      </c>
      <c r="I2146" t="s">
        <v>17</v>
      </c>
      <c r="J2146" t="s">
        <v>211</v>
      </c>
      <c r="K2146" t="s">
        <v>19</v>
      </c>
      <c r="L2146" t="s">
        <v>20</v>
      </c>
      <c r="M2146" s="20">
        <f>VLOOKUP(Table3[[#This Row],[Condition]],$O$8:$P$28,2)</f>
        <v>13</v>
      </c>
      <c r="N2146" s="10"/>
      <c r="O2146" s="10"/>
    </row>
    <row r="2147" spans="1:15">
      <c r="A2147" s="4">
        <v>43767.333333333336</v>
      </c>
      <c r="B2147">
        <v>29</v>
      </c>
      <c r="C2147">
        <v>8</v>
      </c>
      <c r="D2147">
        <v>62</v>
      </c>
      <c r="E2147" t="s">
        <v>171</v>
      </c>
      <c r="F2147" t="s">
        <v>136</v>
      </c>
      <c r="G2147" t="s">
        <v>57</v>
      </c>
      <c r="H2147" t="s">
        <v>26</v>
      </c>
      <c r="I2147" t="s">
        <v>17</v>
      </c>
      <c r="J2147" t="s">
        <v>212</v>
      </c>
      <c r="K2147" t="s">
        <v>19</v>
      </c>
      <c r="L2147" t="s">
        <v>23</v>
      </c>
      <c r="M2147" s="20">
        <f>VLOOKUP(Table3[[#This Row],[Condition]],$O$8:$P$28,2)</f>
        <v>11</v>
      </c>
      <c r="N2147" s="10"/>
      <c r="O2147" s="10"/>
    </row>
    <row r="2148" spans="1:15">
      <c r="A2148" s="4">
        <v>43767.375</v>
      </c>
      <c r="B2148">
        <v>29</v>
      </c>
      <c r="C2148">
        <v>9</v>
      </c>
      <c r="D2148">
        <v>64</v>
      </c>
      <c r="E2148" t="s">
        <v>171</v>
      </c>
      <c r="F2148" t="s">
        <v>144</v>
      </c>
      <c r="G2148" t="s">
        <v>71</v>
      </c>
      <c r="H2148" t="s">
        <v>41</v>
      </c>
      <c r="I2148" t="s">
        <v>17</v>
      </c>
      <c r="J2148" t="s">
        <v>212</v>
      </c>
      <c r="K2148" t="s">
        <v>19</v>
      </c>
      <c r="L2148" t="s">
        <v>23</v>
      </c>
      <c r="M2148" s="20">
        <f>VLOOKUP(Table3[[#This Row],[Condition]],$O$8:$P$28,2)</f>
        <v>11</v>
      </c>
      <c r="N2148" s="10"/>
      <c r="O2148" s="10"/>
    </row>
    <row r="2149" spans="1:15">
      <c r="A2149" s="4">
        <v>43767.416666666664</v>
      </c>
      <c r="B2149">
        <v>29</v>
      </c>
      <c r="C2149">
        <v>10</v>
      </c>
      <c r="D2149">
        <v>67</v>
      </c>
      <c r="E2149" t="s">
        <v>177</v>
      </c>
      <c r="F2149" t="s">
        <v>114</v>
      </c>
      <c r="G2149" t="s">
        <v>110</v>
      </c>
      <c r="H2149" t="s">
        <v>41</v>
      </c>
      <c r="I2149" t="s">
        <v>17</v>
      </c>
      <c r="J2149" t="s">
        <v>211</v>
      </c>
      <c r="K2149" t="s">
        <v>19</v>
      </c>
      <c r="L2149" t="s">
        <v>23</v>
      </c>
      <c r="M2149" s="20">
        <f>VLOOKUP(Table3[[#This Row],[Condition]],$O$8:$P$28,2)</f>
        <v>11</v>
      </c>
      <c r="N2149" s="10"/>
      <c r="O2149" s="10"/>
    </row>
    <row r="2150" spans="1:15">
      <c r="A2150" s="4">
        <v>43767.458333333336</v>
      </c>
      <c r="B2150">
        <v>29</v>
      </c>
      <c r="C2150">
        <v>11</v>
      </c>
      <c r="D2150">
        <v>68</v>
      </c>
      <c r="E2150" t="s">
        <v>177</v>
      </c>
      <c r="F2150" t="s">
        <v>109</v>
      </c>
      <c r="G2150" t="s">
        <v>29</v>
      </c>
      <c r="H2150" t="s">
        <v>62</v>
      </c>
      <c r="I2150" t="s">
        <v>17</v>
      </c>
      <c r="J2150" t="s">
        <v>210</v>
      </c>
      <c r="K2150" t="s">
        <v>19</v>
      </c>
      <c r="L2150" t="s">
        <v>23</v>
      </c>
      <c r="M2150" s="20">
        <f>VLOOKUP(Table3[[#This Row],[Condition]],$O$8:$P$28,2)</f>
        <v>11</v>
      </c>
      <c r="N2150" s="10"/>
      <c r="O2150" s="10"/>
    </row>
    <row r="2151" spans="1:15">
      <c r="A2151" s="4">
        <v>43767.5</v>
      </c>
      <c r="B2151">
        <v>29</v>
      </c>
      <c r="C2151">
        <v>12</v>
      </c>
      <c r="D2151">
        <v>68</v>
      </c>
      <c r="E2151" t="s">
        <v>177</v>
      </c>
      <c r="F2151" t="s">
        <v>109</v>
      </c>
      <c r="G2151" t="s">
        <v>75</v>
      </c>
      <c r="H2151" t="s">
        <v>16</v>
      </c>
      <c r="I2151" t="s">
        <v>17</v>
      </c>
      <c r="J2151" t="s">
        <v>208</v>
      </c>
      <c r="K2151" t="s">
        <v>19</v>
      </c>
      <c r="L2151" t="s">
        <v>23</v>
      </c>
      <c r="M2151" s="20">
        <f>VLOOKUP(Table3[[#This Row],[Condition]],$O$8:$P$28,2)</f>
        <v>11</v>
      </c>
      <c r="N2151" s="10"/>
      <c r="O2151" s="10"/>
    </row>
    <row r="2152" spans="1:15">
      <c r="A2152" s="4">
        <v>43767.541666666664</v>
      </c>
      <c r="B2152">
        <v>29</v>
      </c>
      <c r="C2152">
        <v>13</v>
      </c>
      <c r="D2152">
        <v>66</v>
      </c>
      <c r="E2152" t="s">
        <v>177</v>
      </c>
      <c r="F2152" t="s">
        <v>112</v>
      </c>
      <c r="G2152" t="s">
        <v>75</v>
      </c>
      <c r="H2152" t="s">
        <v>62</v>
      </c>
      <c r="I2152" t="s">
        <v>17</v>
      </c>
      <c r="J2152" t="s">
        <v>207</v>
      </c>
      <c r="K2152" t="s">
        <v>19</v>
      </c>
      <c r="L2152" t="s">
        <v>23</v>
      </c>
      <c r="M2152" s="20">
        <f>VLOOKUP(Table3[[#This Row],[Condition]],$O$8:$P$28,2)</f>
        <v>11</v>
      </c>
      <c r="N2152" s="10"/>
      <c r="O2152" s="10"/>
    </row>
    <row r="2153" spans="1:15">
      <c r="A2153" s="4">
        <v>43767.583333333336</v>
      </c>
      <c r="B2153">
        <v>29</v>
      </c>
      <c r="C2153">
        <v>14</v>
      </c>
      <c r="D2153">
        <v>66</v>
      </c>
      <c r="E2153" t="s">
        <v>175</v>
      </c>
      <c r="F2153" t="s">
        <v>129</v>
      </c>
      <c r="G2153" t="s">
        <v>75</v>
      </c>
      <c r="H2153" t="s">
        <v>26</v>
      </c>
      <c r="I2153" t="s">
        <v>17</v>
      </c>
      <c r="J2153" t="s">
        <v>207</v>
      </c>
      <c r="K2153" t="s">
        <v>19</v>
      </c>
      <c r="L2153" t="s">
        <v>23</v>
      </c>
      <c r="M2153" s="20">
        <f>VLOOKUP(Table3[[#This Row],[Condition]],$O$8:$P$28,2)</f>
        <v>11</v>
      </c>
      <c r="N2153" s="10"/>
      <c r="O2153" s="10"/>
    </row>
    <row r="2154" spans="1:15">
      <c r="A2154" s="4">
        <v>43767.625</v>
      </c>
      <c r="B2154">
        <v>29</v>
      </c>
      <c r="C2154">
        <v>15</v>
      </c>
      <c r="D2154">
        <v>66</v>
      </c>
      <c r="E2154" t="s">
        <v>175</v>
      </c>
      <c r="F2154" t="s">
        <v>129</v>
      </c>
      <c r="G2154" t="s">
        <v>75</v>
      </c>
      <c r="H2154" t="s">
        <v>26</v>
      </c>
      <c r="I2154" t="s">
        <v>17</v>
      </c>
      <c r="J2154" t="s">
        <v>207</v>
      </c>
      <c r="K2154" t="s">
        <v>19</v>
      </c>
      <c r="L2154" t="s">
        <v>23</v>
      </c>
      <c r="M2154" s="20">
        <f>VLOOKUP(Table3[[#This Row],[Condition]],$O$8:$P$28,2)</f>
        <v>11</v>
      </c>
      <c r="N2154" s="10"/>
      <c r="O2154" s="10"/>
    </row>
    <row r="2155" spans="1:15">
      <c r="A2155" s="4">
        <v>43767.666666666664</v>
      </c>
      <c r="B2155">
        <v>29</v>
      </c>
      <c r="C2155">
        <v>16</v>
      </c>
      <c r="D2155">
        <v>65</v>
      </c>
      <c r="E2155" t="s">
        <v>175</v>
      </c>
      <c r="F2155" t="s">
        <v>73</v>
      </c>
      <c r="G2155" t="s">
        <v>75</v>
      </c>
      <c r="H2155" t="s">
        <v>41</v>
      </c>
      <c r="I2155" t="s">
        <v>17</v>
      </c>
      <c r="J2155" t="s">
        <v>207</v>
      </c>
      <c r="K2155" t="s">
        <v>19</v>
      </c>
      <c r="L2155" t="s">
        <v>23</v>
      </c>
      <c r="M2155" s="20">
        <f>VLOOKUP(Table3[[#This Row],[Condition]],$O$8:$P$28,2)</f>
        <v>11</v>
      </c>
      <c r="N2155" s="10"/>
      <c r="O2155" s="10"/>
    </row>
    <row r="2156" spans="1:15">
      <c r="A2156" s="4">
        <v>43767.708333333336</v>
      </c>
      <c r="B2156">
        <v>29</v>
      </c>
      <c r="C2156">
        <v>17</v>
      </c>
      <c r="D2156">
        <v>64</v>
      </c>
      <c r="E2156" t="s">
        <v>174</v>
      </c>
      <c r="F2156" t="s">
        <v>184</v>
      </c>
      <c r="G2156" t="s">
        <v>71</v>
      </c>
      <c r="H2156" t="s">
        <v>16</v>
      </c>
      <c r="I2156" t="s">
        <v>17</v>
      </c>
      <c r="J2156" t="s">
        <v>207</v>
      </c>
      <c r="K2156" t="s">
        <v>19</v>
      </c>
      <c r="L2156" t="s">
        <v>23</v>
      </c>
      <c r="M2156" s="20">
        <f>VLOOKUP(Table3[[#This Row],[Condition]],$O$8:$P$28,2)</f>
        <v>11</v>
      </c>
      <c r="N2156" s="10"/>
      <c r="O2156" s="10"/>
    </row>
    <row r="2157" spans="1:15">
      <c r="A2157" s="4">
        <v>43767.75</v>
      </c>
      <c r="B2157">
        <v>29</v>
      </c>
      <c r="C2157">
        <v>18</v>
      </c>
      <c r="D2157">
        <v>62</v>
      </c>
      <c r="E2157" t="s">
        <v>177</v>
      </c>
      <c r="F2157" t="s">
        <v>144</v>
      </c>
      <c r="G2157" t="s">
        <v>34</v>
      </c>
      <c r="H2157" t="s">
        <v>17</v>
      </c>
      <c r="I2157" t="s">
        <v>17</v>
      </c>
      <c r="J2157" t="s">
        <v>208</v>
      </c>
      <c r="K2157" t="s">
        <v>19</v>
      </c>
      <c r="L2157" t="s">
        <v>23</v>
      </c>
      <c r="M2157" s="20">
        <f>VLOOKUP(Table3[[#This Row],[Condition]],$O$8:$P$28,2)</f>
        <v>11</v>
      </c>
      <c r="N2157" s="10"/>
      <c r="O2157" s="10"/>
    </row>
    <row r="2158" spans="1:15">
      <c r="A2158" s="4">
        <v>43767.791666666664</v>
      </c>
      <c r="B2158">
        <v>29</v>
      </c>
      <c r="C2158">
        <v>19</v>
      </c>
      <c r="D2158">
        <v>63</v>
      </c>
      <c r="E2158" t="s">
        <v>177</v>
      </c>
      <c r="F2158" t="s">
        <v>195</v>
      </c>
      <c r="G2158" t="s">
        <v>34</v>
      </c>
      <c r="H2158" t="s">
        <v>17</v>
      </c>
      <c r="I2158" t="s">
        <v>17</v>
      </c>
      <c r="J2158" t="s">
        <v>209</v>
      </c>
      <c r="K2158" t="s">
        <v>19</v>
      </c>
      <c r="L2158" t="s">
        <v>23</v>
      </c>
      <c r="M2158" s="20">
        <f>VLOOKUP(Table3[[#This Row],[Condition]],$O$8:$P$28,2)</f>
        <v>11</v>
      </c>
      <c r="N2158" s="10"/>
      <c r="O2158" s="10"/>
    </row>
    <row r="2159" spans="1:15">
      <c r="A2159" s="4">
        <v>43767.833333333336</v>
      </c>
      <c r="B2159">
        <v>29</v>
      </c>
      <c r="C2159">
        <v>20</v>
      </c>
      <c r="D2159">
        <v>62</v>
      </c>
      <c r="E2159" t="s">
        <v>175</v>
      </c>
      <c r="F2159" t="s">
        <v>184</v>
      </c>
      <c r="G2159" t="s">
        <v>34</v>
      </c>
      <c r="H2159" t="s">
        <v>17</v>
      </c>
      <c r="I2159" t="s">
        <v>17</v>
      </c>
      <c r="J2159" t="s">
        <v>209</v>
      </c>
      <c r="K2159" t="s">
        <v>19</v>
      </c>
      <c r="L2159" t="s">
        <v>23</v>
      </c>
      <c r="M2159" s="20">
        <f>VLOOKUP(Table3[[#This Row],[Condition]],$O$8:$P$28,2)</f>
        <v>11</v>
      </c>
      <c r="N2159" s="10"/>
      <c r="O2159" s="10"/>
    </row>
    <row r="2160" spans="1:15">
      <c r="A2160" s="4">
        <v>43767.875</v>
      </c>
      <c r="B2160">
        <v>29</v>
      </c>
      <c r="C2160">
        <v>21</v>
      </c>
      <c r="D2160">
        <v>62</v>
      </c>
      <c r="E2160" t="s">
        <v>175</v>
      </c>
      <c r="F2160" t="s">
        <v>184</v>
      </c>
      <c r="G2160" t="s">
        <v>34</v>
      </c>
      <c r="H2160" t="s">
        <v>17</v>
      </c>
      <c r="I2160" t="s">
        <v>17</v>
      </c>
      <c r="J2160" t="s">
        <v>210</v>
      </c>
      <c r="K2160" t="s">
        <v>19</v>
      </c>
      <c r="L2160" t="s">
        <v>20</v>
      </c>
      <c r="M2160" s="20">
        <f>VLOOKUP(Table3[[#This Row],[Condition]],$O$8:$P$28,2)</f>
        <v>13</v>
      </c>
      <c r="N2160" s="10"/>
      <c r="O2160" s="10"/>
    </row>
    <row r="2161" spans="1:15">
      <c r="A2161" s="4">
        <v>43767.916666666664</v>
      </c>
      <c r="B2161">
        <v>29</v>
      </c>
      <c r="C2161">
        <v>22</v>
      </c>
      <c r="D2161">
        <v>61</v>
      </c>
      <c r="E2161" t="s">
        <v>175</v>
      </c>
      <c r="F2161" t="s">
        <v>136</v>
      </c>
      <c r="G2161" t="s">
        <v>34</v>
      </c>
      <c r="H2161" t="s">
        <v>17</v>
      </c>
      <c r="I2161" t="s">
        <v>17</v>
      </c>
      <c r="J2161" t="s">
        <v>210</v>
      </c>
      <c r="K2161" t="s">
        <v>19</v>
      </c>
      <c r="L2161" t="s">
        <v>20</v>
      </c>
      <c r="M2161" s="20">
        <f>VLOOKUP(Table3[[#This Row],[Condition]],$O$8:$P$28,2)</f>
        <v>13</v>
      </c>
      <c r="N2161" s="10"/>
      <c r="O2161" s="10"/>
    </row>
    <row r="2162" spans="1:15">
      <c r="A2162" s="4">
        <v>43767.958333333336</v>
      </c>
      <c r="B2162">
        <v>29</v>
      </c>
      <c r="C2162">
        <v>23</v>
      </c>
      <c r="D2162">
        <v>61</v>
      </c>
      <c r="E2162" t="s">
        <v>174</v>
      </c>
      <c r="F2162" t="s">
        <v>194</v>
      </c>
      <c r="G2162" t="s">
        <v>64</v>
      </c>
      <c r="H2162" t="s">
        <v>41</v>
      </c>
      <c r="I2162" t="s">
        <v>17</v>
      </c>
      <c r="J2162" t="s">
        <v>210</v>
      </c>
      <c r="K2162" t="s">
        <v>19</v>
      </c>
      <c r="L2162" t="s">
        <v>23</v>
      </c>
      <c r="M2162" s="20">
        <f>VLOOKUP(Table3[[#This Row],[Condition]],$O$8:$P$28,2)</f>
        <v>11</v>
      </c>
      <c r="N2162" s="10"/>
      <c r="O2162" s="10"/>
    </row>
    <row r="2163" spans="1:15">
      <c r="A2163" s="4">
        <v>43768</v>
      </c>
      <c r="B2163">
        <v>30</v>
      </c>
      <c r="C2163">
        <v>0</v>
      </c>
      <c r="D2163">
        <v>61</v>
      </c>
      <c r="E2163" t="s">
        <v>171</v>
      </c>
      <c r="F2163" t="s">
        <v>160</v>
      </c>
      <c r="G2163" t="s">
        <v>34</v>
      </c>
      <c r="H2163" t="s">
        <v>17</v>
      </c>
      <c r="I2163" t="s">
        <v>17</v>
      </c>
      <c r="J2163" t="s">
        <v>210</v>
      </c>
      <c r="K2163" t="s">
        <v>19</v>
      </c>
      <c r="L2163" t="s">
        <v>23</v>
      </c>
      <c r="M2163" s="20">
        <f>VLOOKUP(Table3[[#This Row],[Condition]],$O$8:$P$28,2)</f>
        <v>11</v>
      </c>
      <c r="N2163" s="10"/>
      <c r="O2163" s="10"/>
    </row>
    <row r="2164" spans="1:15">
      <c r="A2164" s="4">
        <v>43768.041666666664</v>
      </c>
      <c r="B2164">
        <v>30</v>
      </c>
      <c r="C2164">
        <v>1</v>
      </c>
      <c r="D2164">
        <v>60</v>
      </c>
      <c r="E2164" t="s">
        <v>171</v>
      </c>
      <c r="F2164" t="s">
        <v>194</v>
      </c>
      <c r="G2164" t="s">
        <v>57</v>
      </c>
      <c r="H2164" t="s">
        <v>62</v>
      </c>
      <c r="I2164" t="s">
        <v>17</v>
      </c>
      <c r="J2164" t="s">
        <v>209</v>
      </c>
      <c r="K2164" t="s">
        <v>19</v>
      </c>
      <c r="L2164" t="s">
        <v>23</v>
      </c>
      <c r="M2164" s="20">
        <f>VLOOKUP(Table3[[#This Row],[Condition]],$O$8:$P$28,2)</f>
        <v>11</v>
      </c>
      <c r="N2164" s="10"/>
      <c r="O2164" s="10"/>
    </row>
    <row r="2165" spans="1:15">
      <c r="A2165" s="4">
        <v>43768.083333333336</v>
      </c>
      <c r="B2165">
        <v>30</v>
      </c>
      <c r="C2165">
        <v>2</v>
      </c>
      <c r="D2165">
        <v>60</v>
      </c>
      <c r="E2165" t="s">
        <v>174</v>
      </c>
      <c r="F2165" t="s">
        <v>259</v>
      </c>
      <c r="G2165" t="s">
        <v>55</v>
      </c>
      <c r="H2165" t="s">
        <v>26</v>
      </c>
      <c r="I2165" t="s">
        <v>17</v>
      </c>
      <c r="J2165" t="s">
        <v>209</v>
      </c>
      <c r="K2165" t="s">
        <v>19</v>
      </c>
      <c r="L2165" t="s">
        <v>23</v>
      </c>
      <c r="M2165" s="20">
        <f>VLOOKUP(Table3[[#This Row],[Condition]],$O$8:$P$28,2)</f>
        <v>11</v>
      </c>
      <c r="N2165" s="10"/>
      <c r="O2165" s="10"/>
    </row>
    <row r="2166" spans="1:15">
      <c r="A2166" s="4">
        <v>43768.125</v>
      </c>
      <c r="B2166">
        <v>30</v>
      </c>
      <c r="C2166">
        <v>3</v>
      </c>
      <c r="D2166">
        <v>60</v>
      </c>
      <c r="E2166" t="s">
        <v>174</v>
      </c>
      <c r="F2166" t="s">
        <v>259</v>
      </c>
      <c r="G2166" t="s">
        <v>55</v>
      </c>
      <c r="H2166" t="s">
        <v>26</v>
      </c>
      <c r="I2166" t="s">
        <v>17</v>
      </c>
      <c r="J2166" t="s">
        <v>208</v>
      </c>
      <c r="K2166" t="s">
        <v>19</v>
      </c>
      <c r="L2166" t="s">
        <v>23</v>
      </c>
      <c r="M2166" s="20">
        <f>VLOOKUP(Table3[[#This Row],[Condition]],$O$8:$P$28,2)</f>
        <v>11</v>
      </c>
      <c r="N2166" s="10"/>
      <c r="O2166" s="10"/>
    </row>
    <row r="2167" spans="1:15">
      <c r="A2167" s="4">
        <v>43768.166666666664</v>
      </c>
      <c r="B2167">
        <v>30</v>
      </c>
      <c r="C2167">
        <v>4</v>
      </c>
      <c r="D2167">
        <v>60</v>
      </c>
      <c r="E2167" t="s">
        <v>174</v>
      </c>
      <c r="F2167" t="s">
        <v>259</v>
      </c>
      <c r="G2167" t="s">
        <v>34</v>
      </c>
      <c r="H2167" t="s">
        <v>17</v>
      </c>
      <c r="I2167" t="s">
        <v>17</v>
      </c>
      <c r="J2167" t="s">
        <v>209</v>
      </c>
      <c r="K2167" t="s">
        <v>19</v>
      </c>
      <c r="L2167" t="s">
        <v>23</v>
      </c>
      <c r="M2167" s="20">
        <f>VLOOKUP(Table3[[#This Row],[Condition]],$O$8:$P$28,2)</f>
        <v>11</v>
      </c>
      <c r="N2167" s="10"/>
      <c r="O2167" s="10"/>
    </row>
    <row r="2168" spans="1:15">
      <c r="A2168" s="4">
        <v>43768.208333333336</v>
      </c>
      <c r="B2168">
        <v>30</v>
      </c>
      <c r="C2168">
        <v>5</v>
      </c>
      <c r="D2168">
        <v>61</v>
      </c>
      <c r="E2168" t="s">
        <v>171</v>
      </c>
      <c r="F2168" t="s">
        <v>160</v>
      </c>
      <c r="G2168" t="s">
        <v>34</v>
      </c>
      <c r="H2168" t="s">
        <v>17</v>
      </c>
      <c r="I2168" t="s">
        <v>17</v>
      </c>
      <c r="J2168" t="s">
        <v>209</v>
      </c>
      <c r="K2168" t="s">
        <v>19</v>
      </c>
      <c r="L2168" t="s">
        <v>23</v>
      </c>
      <c r="M2168" s="20">
        <f>VLOOKUP(Table3[[#This Row],[Condition]],$O$8:$P$28,2)</f>
        <v>11</v>
      </c>
      <c r="N2168" s="10"/>
      <c r="O2168" s="10"/>
    </row>
    <row r="2169" spans="1:15">
      <c r="A2169" s="4">
        <v>43768.25</v>
      </c>
      <c r="B2169">
        <v>30</v>
      </c>
      <c r="C2169">
        <v>6</v>
      </c>
      <c r="D2169">
        <v>61</v>
      </c>
      <c r="E2169" t="s">
        <v>171</v>
      </c>
      <c r="F2169" t="s">
        <v>160</v>
      </c>
      <c r="G2169" t="s">
        <v>34</v>
      </c>
      <c r="H2169" t="s">
        <v>17</v>
      </c>
      <c r="I2169" t="s">
        <v>17</v>
      </c>
      <c r="J2169" t="s">
        <v>210</v>
      </c>
      <c r="K2169" t="s">
        <v>19</v>
      </c>
      <c r="L2169" t="s">
        <v>23</v>
      </c>
      <c r="M2169" s="20">
        <f>VLOOKUP(Table3[[#This Row],[Condition]],$O$8:$P$28,2)</f>
        <v>11</v>
      </c>
      <c r="N2169" s="10"/>
      <c r="O2169" s="10"/>
    </row>
    <row r="2170" spans="1:15">
      <c r="A2170" s="4">
        <v>43768.291666666664</v>
      </c>
      <c r="B2170">
        <v>30</v>
      </c>
      <c r="C2170">
        <v>7</v>
      </c>
      <c r="D2170">
        <v>61</v>
      </c>
      <c r="E2170" t="s">
        <v>174</v>
      </c>
      <c r="F2170" t="s">
        <v>194</v>
      </c>
      <c r="G2170" t="s">
        <v>55</v>
      </c>
      <c r="H2170" t="s">
        <v>41</v>
      </c>
      <c r="I2170" t="s">
        <v>17</v>
      </c>
      <c r="J2170" t="s">
        <v>212</v>
      </c>
      <c r="K2170" t="s">
        <v>19</v>
      </c>
      <c r="L2170" t="s">
        <v>23</v>
      </c>
      <c r="M2170" s="20">
        <f>VLOOKUP(Table3[[#This Row],[Condition]],$O$8:$P$28,2)</f>
        <v>11</v>
      </c>
      <c r="N2170" s="10"/>
      <c r="O2170" s="10"/>
    </row>
    <row r="2171" spans="1:15">
      <c r="A2171" s="4">
        <v>43768.333333333336</v>
      </c>
      <c r="B2171">
        <v>30</v>
      </c>
      <c r="C2171">
        <v>8</v>
      </c>
      <c r="D2171">
        <v>62</v>
      </c>
      <c r="E2171" t="s">
        <v>164</v>
      </c>
      <c r="F2171" t="s">
        <v>25</v>
      </c>
      <c r="G2171" t="s">
        <v>34</v>
      </c>
      <c r="H2171" t="s">
        <v>17</v>
      </c>
      <c r="I2171" t="s">
        <v>17</v>
      </c>
      <c r="J2171" t="s">
        <v>211</v>
      </c>
      <c r="K2171" t="s">
        <v>19</v>
      </c>
      <c r="L2171" t="s">
        <v>23</v>
      </c>
      <c r="M2171" s="20">
        <f>VLOOKUP(Table3[[#This Row],[Condition]],$O$8:$P$28,2)</f>
        <v>11</v>
      </c>
      <c r="N2171" s="10"/>
      <c r="O2171" s="10"/>
    </row>
    <row r="2172" spans="1:15">
      <c r="A2172" s="4">
        <v>43768.375</v>
      </c>
      <c r="B2172">
        <v>30</v>
      </c>
      <c r="C2172">
        <v>9</v>
      </c>
      <c r="D2172">
        <v>64</v>
      </c>
      <c r="E2172" t="s">
        <v>174</v>
      </c>
      <c r="F2172" t="s">
        <v>184</v>
      </c>
      <c r="G2172" t="s">
        <v>75</v>
      </c>
      <c r="H2172" t="s">
        <v>16</v>
      </c>
      <c r="I2172" t="s">
        <v>17</v>
      </c>
      <c r="J2172" t="s">
        <v>210</v>
      </c>
      <c r="K2172" t="s">
        <v>19</v>
      </c>
      <c r="L2172" t="s">
        <v>23</v>
      </c>
      <c r="M2172" s="20">
        <f>VLOOKUP(Table3[[#This Row],[Condition]],$O$8:$P$28,2)</f>
        <v>11</v>
      </c>
      <c r="N2172" s="10"/>
      <c r="O2172" s="10"/>
    </row>
    <row r="2173" spans="1:15">
      <c r="A2173" s="4">
        <v>43768.416666666664</v>
      </c>
      <c r="B2173">
        <v>30</v>
      </c>
      <c r="C2173">
        <v>10</v>
      </c>
      <c r="D2173">
        <v>64</v>
      </c>
      <c r="E2173" t="s">
        <v>174</v>
      </c>
      <c r="F2173" t="s">
        <v>184</v>
      </c>
      <c r="G2173" t="s">
        <v>92</v>
      </c>
      <c r="H2173" t="s">
        <v>41</v>
      </c>
      <c r="I2173" t="s">
        <v>17</v>
      </c>
      <c r="J2173" t="s">
        <v>210</v>
      </c>
      <c r="K2173" t="s">
        <v>19</v>
      </c>
      <c r="L2173" t="s">
        <v>30</v>
      </c>
      <c r="M2173" s="20">
        <f>VLOOKUP(Table3[[#This Row],[Condition]],$O$8:$P$28,2)</f>
        <v>17</v>
      </c>
      <c r="N2173" s="10"/>
      <c r="O2173" s="10"/>
    </row>
    <row r="2174" spans="1:15">
      <c r="A2174" s="4">
        <v>43768.458333333336</v>
      </c>
      <c r="B2174">
        <v>30</v>
      </c>
      <c r="C2174">
        <v>11</v>
      </c>
      <c r="D2174">
        <v>65</v>
      </c>
      <c r="E2174" t="s">
        <v>174</v>
      </c>
      <c r="F2174" t="s">
        <v>134</v>
      </c>
      <c r="G2174" t="s">
        <v>34</v>
      </c>
      <c r="H2174" t="s">
        <v>17</v>
      </c>
      <c r="I2174" t="s">
        <v>17</v>
      </c>
      <c r="J2174" t="s">
        <v>203</v>
      </c>
      <c r="K2174" t="s">
        <v>19</v>
      </c>
      <c r="L2174" t="s">
        <v>23</v>
      </c>
      <c r="M2174" s="20">
        <f>VLOOKUP(Table3[[#This Row],[Condition]],$O$8:$P$28,2)</f>
        <v>11</v>
      </c>
      <c r="N2174" s="10"/>
      <c r="O2174" s="10"/>
    </row>
    <row r="2175" spans="1:15">
      <c r="A2175" s="4">
        <v>43768.5</v>
      </c>
      <c r="B2175">
        <v>30</v>
      </c>
      <c r="C2175">
        <v>12</v>
      </c>
      <c r="D2175">
        <v>66</v>
      </c>
      <c r="E2175" t="s">
        <v>174</v>
      </c>
      <c r="F2175" t="s">
        <v>195</v>
      </c>
      <c r="G2175" t="s">
        <v>34</v>
      </c>
      <c r="H2175" t="s">
        <v>17</v>
      </c>
      <c r="I2175" t="s">
        <v>17</v>
      </c>
      <c r="J2175" t="s">
        <v>200</v>
      </c>
      <c r="K2175" t="s">
        <v>19</v>
      </c>
      <c r="L2175" t="s">
        <v>23</v>
      </c>
      <c r="M2175" s="20">
        <f>VLOOKUP(Table3[[#This Row],[Condition]],$O$8:$P$28,2)</f>
        <v>11</v>
      </c>
      <c r="N2175" s="10"/>
      <c r="O2175" s="10"/>
    </row>
    <row r="2176" spans="1:15">
      <c r="A2176" s="4">
        <v>43768.541666666664</v>
      </c>
      <c r="B2176">
        <v>30</v>
      </c>
      <c r="C2176">
        <v>13</v>
      </c>
      <c r="D2176">
        <v>67</v>
      </c>
      <c r="E2176" t="s">
        <v>164</v>
      </c>
      <c r="F2176" t="s">
        <v>195</v>
      </c>
      <c r="G2176" t="s">
        <v>29</v>
      </c>
      <c r="H2176" t="s">
        <v>16</v>
      </c>
      <c r="I2176" t="s">
        <v>17</v>
      </c>
      <c r="J2176" t="s">
        <v>196</v>
      </c>
      <c r="K2176" t="s">
        <v>19</v>
      </c>
      <c r="L2176" t="s">
        <v>23</v>
      </c>
      <c r="M2176" s="20">
        <f>VLOOKUP(Table3[[#This Row],[Condition]],$O$8:$P$28,2)</f>
        <v>11</v>
      </c>
      <c r="N2176" s="10"/>
      <c r="O2176" s="10"/>
    </row>
    <row r="2177" spans="1:15">
      <c r="A2177" s="4">
        <v>43768.583333333336</v>
      </c>
      <c r="B2177">
        <v>30</v>
      </c>
      <c r="C2177">
        <v>14</v>
      </c>
      <c r="D2177">
        <v>66</v>
      </c>
      <c r="E2177" t="s">
        <v>164</v>
      </c>
      <c r="F2177" t="s">
        <v>134</v>
      </c>
      <c r="G2177" t="s">
        <v>75</v>
      </c>
      <c r="H2177" t="s">
        <v>26</v>
      </c>
      <c r="I2177" t="s">
        <v>17</v>
      </c>
      <c r="J2177" t="s">
        <v>198</v>
      </c>
      <c r="K2177" t="s">
        <v>19</v>
      </c>
      <c r="L2177" t="s">
        <v>23</v>
      </c>
      <c r="M2177" s="20">
        <f>VLOOKUP(Table3[[#This Row],[Condition]],$O$8:$P$28,2)</f>
        <v>11</v>
      </c>
      <c r="N2177" s="10"/>
      <c r="O2177" s="10"/>
    </row>
    <row r="2178" spans="1:15">
      <c r="A2178" s="4">
        <v>43768.625</v>
      </c>
      <c r="B2178">
        <v>30</v>
      </c>
      <c r="C2178">
        <v>15</v>
      </c>
      <c r="D2178">
        <v>65</v>
      </c>
      <c r="E2178" t="s">
        <v>127</v>
      </c>
      <c r="F2178" t="s">
        <v>136</v>
      </c>
      <c r="G2178" t="s">
        <v>110</v>
      </c>
      <c r="H2178" t="s">
        <v>52</v>
      </c>
      <c r="I2178" t="s">
        <v>17</v>
      </c>
      <c r="J2178" t="s">
        <v>198</v>
      </c>
      <c r="K2178" t="s">
        <v>19</v>
      </c>
      <c r="L2178" t="s">
        <v>23</v>
      </c>
      <c r="M2178" s="20">
        <f>VLOOKUP(Table3[[#This Row],[Condition]],$O$8:$P$28,2)</f>
        <v>11</v>
      </c>
      <c r="N2178" s="10"/>
      <c r="O2178" s="10"/>
    </row>
    <row r="2179" spans="1:15">
      <c r="A2179" s="4">
        <v>43768.666666666664</v>
      </c>
      <c r="B2179">
        <v>30</v>
      </c>
      <c r="C2179">
        <v>16</v>
      </c>
      <c r="D2179">
        <v>65</v>
      </c>
      <c r="E2179" t="s">
        <v>164</v>
      </c>
      <c r="F2179" t="s">
        <v>184</v>
      </c>
      <c r="G2179" t="s">
        <v>110</v>
      </c>
      <c r="H2179" t="s">
        <v>52</v>
      </c>
      <c r="I2179" t="s">
        <v>17</v>
      </c>
      <c r="J2179" t="s">
        <v>87</v>
      </c>
      <c r="K2179" t="s">
        <v>19</v>
      </c>
      <c r="L2179" t="s">
        <v>84</v>
      </c>
      <c r="M2179" s="20">
        <f>VLOOKUP(Table3[[#This Row],[Condition]],$O$8:$P$28,2)</f>
        <v>8</v>
      </c>
      <c r="N2179" s="10"/>
      <c r="O2179" s="10"/>
    </row>
    <row r="2180" spans="1:15">
      <c r="A2180" s="4">
        <v>43768.708333333336</v>
      </c>
      <c r="B2180">
        <v>30</v>
      </c>
      <c r="C2180">
        <v>17</v>
      </c>
      <c r="D2180">
        <v>62</v>
      </c>
      <c r="E2180" t="s">
        <v>127</v>
      </c>
      <c r="F2180" t="s">
        <v>259</v>
      </c>
      <c r="G2180" t="s">
        <v>110</v>
      </c>
      <c r="H2180" t="s">
        <v>16</v>
      </c>
      <c r="I2180" t="s">
        <v>17</v>
      </c>
      <c r="J2180" t="s">
        <v>199</v>
      </c>
      <c r="K2180" t="s">
        <v>19</v>
      </c>
      <c r="L2180" t="s">
        <v>84</v>
      </c>
      <c r="M2180" s="20">
        <f>VLOOKUP(Table3[[#This Row],[Condition]],$O$8:$P$28,2)</f>
        <v>8</v>
      </c>
      <c r="N2180" s="10"/>
      <c r="O2180" s="10"/>
    </row>
    <row r="2181" spans="1:15">
      <c r="A2181" s="4">
        <v>43768.75</v>
      </c>
      <c r="B2181">
        <v>30</v>
      </c>
      <c r="C2181">
        <v>18</v>
      </c>
      <c r="D2181">
        <v>61</v>
      </c>
      <c r="E2181" t="s">
        <v>120</v>
      </c>
      <c r="F2181" t="s">
        <v>261</v>
      </c>
      <c r="G2181" t="s">
        <v>68</v>
      </c>
      <c r="H2181" t="s">
        <v>26</v>
      </c>
      <c r="I2181" t="s">
        <v>17</v>
      </c>
      <c r="J2181" t="s">
        <v>88</v>
      </c>
      <c r="K2181" t="s">
        <v>19</v>
      </c>
      <c r="L2181" t="s">
        <v>84</v>
      </c>
      <c r="M2181" s="20">
        <f>VLOOKUP(Table3[[#This Row],[Condition]],$O$8:$P$28,2)</f>
        <v>8</v>
      </c>
      <c r="N2181" s="10"/>
      <c r="O2181" s="10"/>
    </row>
    <row r="2182" spans="1:15">
      <c r="A2182" s="4">
        <v>43768.791666666664</v>
      </c>
      <c r="B2182">
        <v>30</v>
      </c>
      <c r="C2182">
        <v>19</v>
      </c>
      <c r="D2182">
        <v>61</v>
      </c>
      <c r="E2182" t="s">
        <v>120</v>
      </c>
      <c r="F2182" t="s">
        <v>261</v>
      </c>
      <c r="G2182" t="s">
        <v>68</v>
      </c>
      <c r="H2182" t="s">
        <v>16</v>
      </c>
      <c r="I2182" t="s">
        <v>17</v>
      </c>
      <c r="J2182" t="s">
        <v>83</v>
      </c>
      <c r="K2182" t="s">
        <v>185</v>
      </c>
      <c r="L2182" t="s">
        <v>84</v>
      </c>
      <c r="M2182" s="20">
        <f>VLOOKUP(Table3[[#This Row],[Condition]],$O$8:$P$28,2)</f>
        <v>8</v>
      </c>
      <c r="N2182" s="10"/>
      <c r="O2182" s="10"/>
    </row>
    <row r="2183" spans="1:15">
      <c r="A2183" s="4">
        <v>43768.833333333336</v>
      </c>
      <c r="B2183">
        <v>30</v>
      </c>
      <c r="C2183">
        <v>20</v>
      </c>
      <c r="D2183">
        <v>61</v>
      </c>
      <c r="E2183" t="s">
        <v>120</v>
      </c>
      <c r="F2183" t="s">
        <v>261</v>
      </c>
      <c r="G2183" t="s">
        <v>68</v>
      </c>
      <c r="H2183" t="s">
        <v>26</v>
      </c>
      <c r="I2183" t="s">
        <v>17</v>
      </c>
      <c r="J2183" t="s">
        <v>83</v>
      </c>
      <c r="K2183" t="s">
        <v>19</v>
      </c>
      <c r="L2183" t="s">
        <v>84</v>
      </c>
      <c r="M2183" s="20">
        <f>VLOOKUP(Table3[[#This Row],[Condition]],$O$8:$P$28,2)</f>
        <v>8</v>
      </c>
      <c r="N2183" s="10"/>
      <c r="O2183" s="10"/>
    </row>
    <row r="2184" spans="1:15">
      <c r="A2184" s="4">
        <v>43768.875</v>
      </c>
      <c r="B2184">
        <v>30</v>
      </c>
      <c r="C2184">
        <v>21</v>
      </c>
      <c r="D2184">
        <v>61</v>
      </c>
      <c r="E2184" t="s">
        <v>123</v>
      </c>
      <c r="F2184" t="s">
        <v>290</v>
      </c>
      <c r="G2184" t="s">
        <v>75</v>
      </c>
      <c r="H2184" t="s">
        <v>16</v>
      </c>
      <c r="I2184" t="s">
        <v>17</v>
      </c>
      <c r="J2184" t="s">
        <v>85</v>
      </c>
      <c r="K2184" t="s">
        <v>19</v>
      </c>
      <c r="L2184" t="s">
        <v>84</v>
      </c>
      <c r="M2184" s="20">
        <f>VLOOKUP(Table3[[#This Row],[Condition]],$O$8:$P$28,2)</f>
        <v>8</v>
      </c>
      <c r="N2184" s="10"/>
      <c r="O2184" s="10"/>
    </row>
    <row r="2185" spans="1:15">
      <c r="A2185" s="4">
        <v>43768.916666666664</v>
      </c>
      <c r="B2185">
        <v>30</v>
      </c>
      <c r="C2185">
        <v>22</v>
      </c>
      <c r="D2185">
        <v>62</v>
      </c>
      <c r="E2185" t="s">
        <v>123</v>
      </c>
      <c r="F2185" t="s">
        <v>261</v>
      </c>
      <c r="G2185" t="s">
        <v>68</v>
      </c>
      <c r="H2185" t="s">
        <v>26</v>
      </c>
      <c r="I2185" t="s">
        <v>17</v>
      </c>
      <c r="J2185" t="s">
        <v>22</v>
      </c>
      <c r="K2185" t="s">
        <v>19</v>
      </c>
      <c r="L2185" t="s">
        <v>23</v>
      </c>
      <c r="M2185" s="20">
        <f>VLOOKUP(Table3[[#This Row],[Condition]],$O$8:$P$28,2)</f>
        <v>11</v>
      </c>
      <c r="N2185" s="10"/>
      <c r="O2185" s="10"/>
    </row>
    <row r="2186" spans="1:15">
      <c r="A2186" s="4">
        <v>43768.958333333336</v>
      </c>
      <c r="B2186">
        <v>30</v>
      </c>
      <c r="C2186">
        <v>23</v>
      </c>
      <c r="D2186">
        <v>62</v>
      </c>
      <c r="E2186" t="s">
        <v>123</v>
      </c>
      <c r="F2186" t="s">
        <v>261</v>
      </c>
      <c r="G2186" t="s">
        <v>75</v>
      </c>
      <c r="H2186" t="s">
        <v>41</v>
      </c>
      <c r="I2186" t="s">
        <v>17</v>
      </c>
      <c r="J2186" t="s">
        <v>22</v>
      </c>
      <c r="K2186" t="s">
        <v>19</v>
      </c>
      <c r="L2186" t="s">
        <v>23</v>
      </c>
      <c r="M2186" s="20">
        <f>VLOOKUP(Table3[[#This Row],[Condition]],$O$8:$P$28,2)</f>
        <v>11</v>
      </c>
      <c r="N2186" s="10"/>
      <c r="O2186" s="10"/>
    </row>
    <row r="2187" spans="1:15">
      <c r="A2187" s="4">
        <v>43769</v>
      </c>
      <c r="B2187">
        <v>31</v>
      </c>
      <c r="C2187">
        <v>0</v>
      </c>
      <c r="D2187">
        <v>62</v>
      </c>
      <c r="E2187" t="s">
        <v>123</v>
      </c>
      <c r="F2187" t="s">
        <v>261</v>
      </c>
      <c r="G2187" t="s">
        <v>34</v>
      </c>
      <c r="H2187" t="s">
        <v>17</v>
      </c>
      <c r="I2187" t="s">
        <v>17</v>
      </c>
      <c r="J2187" t="s">
        <v>100</v>
      </c>
      <c r="K2187" t="s">
        <v>19</v>
      </c>
      <c r="L2187" t="s">
        <v>23</v>
      </c>
      <c r="M2187" s="20">
        <f>VLOOKUP(Table3[[#This Row],[Condition]],$O$8:$P$28,2)</f>
        <v>11</v>
      </c>
      <c r="N2187" s="10"/>
      <c r="O2187" s="10"/>
    </row>
    <row r="2188" spans="1:15">
      <c r="A2188" s="4">
        <v>43769.041666666664</v>
      </c>
      <c r="B2188">
        <v>31</v>
      </c>
      <c r="C2188">
        <v>1</v>
      </c>
      <c r="D2188">
        <v>62</v>
      </c>
      <c r="E2188" t="s">
        <v>168</v>
      </c>
      <c r="F2188" t="s">
        <v>266</v>
      </c>
      <c r="G2188" t="s">
        <v>34</v>
      </c>
      <c r="H2188" t="s">
        <v>17</v>
      </c>
      <c r="I2188" t="s">
        <v>17</v>
      </c>
      <c r="J2188" t="s">
        <v>181</v>
      </c>
      <c r="K2188" t="s">
        <v>185</v>
      </c>
      <c r="L2188" t="s">
        <v>23</v>
      </c>
      <c r="M2188" s="20">
        <f>VLOOKUP(Table3[[#This Row],[Condition]],$O$8:$P$28,2)</f>
        <v>11</v>
      </c>
      <c r="N2188" s="10"/>
      <c r="O2188" s="10"/>
    </row>
    <row r="2189" spans="1:15">
      <c r="A2189" s="4">
        <v>43769.083333333336</v>
      </c>
      <c r="B2189">
        <v>31</v>
      </c>
      <c r="C2189">
        <v>2</v>
      </c>
      <c r="D2189">
        <v>62</v>
      </c>
      <c r="E2189" t="s">
        <v>168</v>
      </c>
      <c r="F2189" t="s">
        <v>266</v>
      </c>
      <c r="G2189" t="s">
        <v>34</v>
      </c>
      <c r="H2189" t="s">
        <v>17</v>
      </c>
      <c r="I2189" t="s">
        <v>17</v>
      </c>
      <c r="J2189" t="s">
        <v>128</v>
      </c>
      <c r="K2189" t="s">
        <v>19</v>
      </c>
      <c r="L2189" t="s">
        <v>84</v>
      </c>
      <c r="M2189" s="20">
        <f>VLOOKUP(Table3[[#This Row],[Condition]],$O$8:$P$28,2)</f>
        <v>8</v>
      </c>
      <c r="N2189" s="10"/>
      <c r="O2189" s="10"/>
    </row>
    <row r="2190" spans="1:15">
      <c r="A2190" s="4">
        <v>43769.125</v>
      </c>
      <c r="B2190">
        <v>31</v>
      </c>
      <c r="C2190">
        <v>3</v>
      </c>
      <c r="D2190">
        <v>64</v>
      </c>
      <c r="E2190" t="s">
        <v>60</v>
      </c>
      <c r="F2190" t="s">
        <v>266</v>
      </c>
      <c r="G2190" t="s">
        <v>75</v>
      </c>
      <c r="H2190" t="s">
        <v>62</v>
      </c>
      <c r="I2190" t="s">
        <v>17</v>
      </c>
      <c r="J2190" t="s">
        <v>105</v>
      </c>
      <c r="K2190" t="s">
        <v>185</v>
      </c>
      <c r="L2190" t="s">
        <v>262</v>
      </c>
      <c r="M2190" s="20">
        <f>VLOOKUP(Table3[[#This Row],[Condition]],$O$8:$P$28,2)</f>
        <v>5</v>
      </c>
      <c r="N2190" s="10"/>
      <c r="O2190" s="10"/>
    </row>
    <row r="2191" spans="1:15">
      <c r="A2191" s="4">
        <v>43769.166666666664</v>
      </c>
      <c r="B2191">
        <v>31</v>
      </c>
      <c r="C2191">
        <v>4</v>
      </c>
      <c r="D2191">
        <v>65</v>
      </c>
      <c r="E2191" t="s">
        <v>58</v>
      </c>
      <c r="F2191" t="s">
        <v>290</v>
      </c>
      <c r="G2191" t="s">
        <v>75</v>
      </c>
      <c r="H2191" t="s">
        <v>65</v>
      </c>
      <c r="I2191" t="s">
        <v>17</v>
      </c>
      <c r="J2191" t="s">
        <v>106</v>
      </c>
      <c r="K2191" t="s">
        <v>19</v>
      </c>
      <c r="L2191" t="s">
        <v>23</v>
      </c>
      <c r="M2191" s="20">
        <f>VLOOKUP(Table3[[#This Row],[Condition]],$O$8:$P$28,2)</f>
        <v>11</v>
      </c>
      <c r="N2191" s="10"/>
      <c r="O2191" s="10"/>
    </row>
    <row r="2192" spans="1:15">
      <c r="A2192" s="4">
        <v>43769.208333333336</v>
      </c>
      <c r="B2192">
        <v>31</v>
      </c>
      <c r="C2192">
        <v>5</v>
      </c>
      <c r="D2192">
        <v>66</v>
      </c>
      <c r="E2192" t="s">
        <v>53</v>
      </c>
      <c r="F2192" t="s">
        <v>266</v>
      </c>
      <c r="G2192" t="s">
        <v>75</v>
      </c>
      <c r="H2192" t="s">
        <v>45</v>
      </c>
      <c r="I2192" t="s">
        <v>17</v>
      </c>
      <c r="J2192" t="s">
        <v>108</v>
      </c>
      <c r="K2192" t="s">
        <v>19</v>
      </c>
      <c r="L2192" t="s">
        <v>84</v>
      </c>
      <c r="M2192" s="20">
        <f>VLOOKUP(Table3[[#This Row],[Condition]],$O$8:$P$28,2)</f>
        <v>8</v>
      </c>
      <c r="N2192" s="10"/>
      <c r="O2192" s="10"/>
    </row>
    <row r="2193" spans="1:15">
      <c r="A2193" s="4">
        <v>43769.25</v>
      </c>
      <c r="B2193">
        <v>31</v>
      </c>
      <c r="C2193">
        <v>6</v>
      </c>
      <c r="D2193">
        <v>67</v>
      </c>
      <c r="E2193" t="s">
        <v>50</v>
      </c>
      <c r="F2193" t="s">
        <v>290</v>
      </c>
      <c r="G2193" t="s">
        <v>75</v>
      </c>
      <c r="H2193" t="s">
        <v>49</v>
      </c>
      <c r="I2193" t="s">
        <v>17</v>
      </c>
      <c r="J2193" t="s">
        <v>111</v>
      </c>
      <c r="K2193" t="s">
        <v>19</v>
      </c>
      <c r="L2193" t="s">
        <v>23</v>
      </c>
      <c r="M2193" s="20">
        <f>VLOOKUP(Table3[[#This Row],[Condition]],$O$8:$P$28,2)</f>
        <v>11</v>
      </c>
      <c r="N2193" s="10"/>
      <c r="O2193" s="10"/>
    </row>
    <row r="2194" spans="1:15">
      <c r="A2194" s="4">
        <v>43769.291666666664</v>
      </c>
      <c r="B2194">
        <v>31</v>
      </c>
      <c r="C2194">
        <v>7</v>
      </c>
      <c r="D2194">
        <v>67</v>
      </c>
      <c r="E2194" t="s">
        <v>50</v>
      </c>
      <c r="F2194" t="s">
        <v>290</v>
      </c>
      <c r="G2194" t="s">
        <v>75</v>
      </c>
      <c r="H2194" t="s">
        <v>65</v>
      </c>
      <c r="I2194" t="s">
        <v>17</v>
      </c>
      <c r="J2194" t="s">
        <v>111</v>
      </c>
      <c r="K2194" t="s">
        <v>19</v>
      </c>
      <c r="L2194" t="s">
        <v>23</v>
      </c>
      <c r="M2194" s="20">
        <f>VLOOKUP(Table3[[#This Row],[Condition]],$O$8:$P$28,2)</f>
        <v>11</v>
      </c>
      <c r="N2194" s="10"/>
      <c r="O2194" s="10"/>
    </row>
    <row r="2195" spans="1:15">
      <c r="A2195" s="4">
        <v>43769.333333333336</v>
      </c>
      <c r="B2195">
        <v>31</v>
      </c>
      <c r="C2195">
        <v>8</v>
      </c>
      <c r="D2195">
        <v>69</v>
      </c>
      <c r="E2195" t="s">
        <v>32</v>
      </c>
      <c r="F2195" t="s">
        <v>261</v>
      </c>
      <c r="G2195" t="s">
        <v>75</v>
      </c>
      <c r="H2195" t="s">
        <v>94</v>
      </c>
      <c r="I2195" t="s">
        <v>17</v>
      </c>
      <c r="J2195" t="s">
        <v>135</v>
      </c>
      <c r="K2195" t="s">
        <v>19</v>
      </c>
      <c r="L2195" t="s">
        <v>23</v>
      </c>
      <c r="M2195" s="20">
        <f>VLOOKUP(Table3[[#This Row],[Condition]],$O$8:$P$28,2)</f>
        <v>11</v>
      </c>
      <c r="N2195" s="10"/>
      <c r="O2195" s="10"/>
    </row>
    <row r="2196" spans="1:15">
      <c r="A2196" s="4">
        <v>43769.375</v>
      </c>
      <c r="B2196">
        <v>31</v>
      </c>
      <c r="C2196">
        <v>9</v>
      </c>
      <c r="D2196">
        <v>69</v>
      </c>
      <c r="E2196" t="s">
        <v>32</v>
      </c>
      <c r="F2196" t="s">
        <v>261</v>
      </c>
      <c r="G2196" t="s">
        <v>75</v>
      </c>
      <c r="H2196" t="s">
        <v>69</v>
      </c>
      <c r="I2196" t="s">
        <v>17</v>
      </c>
      <c r="J2196" t="s">
        <v>176</v>
      </c>
      <c r="K2196" t="s">
        <v>19</v>
      </c>
      <c r="L2196" t="s">
        <v>23</v>
      </c>
      <c r="M2196" s="20">
        <f>VLOOKUP(Table3[[#This Row],[Condition]],$O$8:$P$28,2)</f>
        <v>11</v>
      </c>
      <c r="N2196" s="10"/>
      <c r="O2196" s="10"/>
    </row>
    <row r="2197" spans="1:15">
      <c r="A2197" s="4">
        <v>43769.416666666664</v>
      </c>
      <c r="B2197">
        <v>31</v>
      </c>
      <c r="C2197">
        <v>10</v>
      </c>
      <c r="D2197">
        <v>70</v>
      </c>
      <c r="E2197" t="s">
        <v>32</v>
      </c>
      <c r="F2197" t="s">
        <v>188</v>
      </c>
      <c r="G2197" t="s">
        <v>75</v>
      </c>
      <c r="H2197" t="s">
        <v>82</v>
      </c>
      <c r="I2197" t="s">
        <v>17</v>
      </c>
      <c r="J2197" t="s">
        <v>138</v>
      </c>
      <c r="K2197" t="s">
        <v>19</v>
      </c>
      <c r="L2197" t="s">
        <v>84</v>
      </c>
      <c r="M2197" s="20">
        <f>VLOOKUP(Table3[[#This Row],[Condition]],$O$8:$P$28,2)</f>
        <v>8</v>
      </c>
      <c r="N2197" s="10"/>
      <c r="O2197" s="10"/>
    </row>
    <row r="2198" spans="1:15">
      <c r="A2198" s="4">
        <v>43769.458333333336</v>
      </c>
      <c r="B2198">
        <v>31</v>
      </c>
      <c r="C2198">
        <v>11</v>
      </c>
      <c r="D2198">
        <v>70</v>
      </c>
      <c r="E2198" t="s">
        <v>32</v>
      </c>
      <c r="F2198" t="s">
        <v>188</v>
      </c>
      <c r="G2198" t="s">
        <v>75</v>
      </c>
      <c r="H2198" t="s">
        <v>69</v>
      </c>
      <c r="I2198" t="s">
        <v>17</v>
      </c>
      <c r="J2198" t="s">
        <v>142</v>
      </c>
      <c r="K2198" t="s">
        <v>19</v>
      </c>
      <c r="L2198" t="s">
        <v>84</v>
      </c>
      <c r="M2198" s="20">
        <f>VLOOKUP(Table3[[#This Row],[Condition]],$O$8:$P$28,2)</f>
        <v>8</v>
      </c>
      <c r="N2198" s="10"/>
      <c r="O2198" s="10"/>
    </row>
    <row r="2199" spans="1:15">
      <c r="A2199" s="4">
        <v>43769.5</v>
      </c>
      <c r="B2199">
        <v>31</v>
      </c>
      <c r="C2199">
        <v>12</v>
      </c>
      <c r="D2199">
        <v>71</v>
      </c>
      <c r="E2199" t="s">
        <v>76</v>
      </c>
      <c r="F2199" t="s">
        <v>261</v>
      </c>
      <c r="G2199" t="s">
        <v>75</v>
      </c>
      <c r="H2199" t="s">
        <v>82</v>
      </c>
      <c r="I2199" t="s">
        <v>17</v>
      </c>
      <c r="J2199" t="s">
        <v>150</v>
      </c>
      <c r="K2199" t="s">
        <v>19</v>
      </c>
      <c r="L2199" t="s">
        <v>84</v>
      </c>
      <c r="M2199" s="20">
        <f>VLOOKUP(Table3[[#This Row],[Condition]],$O$8:$P$28,2)</f>
        <v>8</v>
      </c>
      <c r="N2199" s="10"/>
      <c r="O2199" s="10"/>
    </row>
    <row r="2200" spans="1:15">
      <c r="A2200" s="4">
        <v>43769.541666666664</v>
      </c>
      <c r="B2200">
        <v>31</v>
      </c>
      <c r="C2200">
        <v>13</v>
      </c>
      <c r="D2200">
        <v>73</v>
      </c>
      <c r="E2200" t="s">
        <v>81</v>
      </c>
      <c r="F2200" t="s">
        <v>188</v>
      </c>
      <c r="G2200" t="s">
        <v>75</v>
      </c>
      <c r="H2200" t="s">
        <v>151</v>
      </c>
      <c r="I2200" t="s">
        <v>17</v>
      </c>
      <c r="J2200" t="s">
        <v>155</v>
      </c>
      <c r="K2200" t="s">
        <v>19</v>
      </c>
      <c r="L2200" t="s">
        <v>23</v>
      </c>
      <c r="M2200" s="20">
        <f>VLOOKUP(Table3[[#This Row],[Condition]],$O$8:$P$28,2)</f>
        <v>11</v>
      </c>
      <c r="N2200" s="10"/>
      <c r="O2200" s="10"/>
    </row>
    <row r="2201" spans="1:15">
      <c r="A2201" s="4">
        <v>43769.583333333336</v>
      </c>
      <c r="B2201">
        <v>31</v>
      </c>
      <c r="C2201">
        <v>14</v>
      </c>
      <c r="D2201">
        <v>75</v>
      </c>
      <c r="E2201" t="s">
        <v>76</v>
      </c>
      <c r="F2201" t="s">
        <v>14</v>
      </c>
      <c r="G2201" t="s">
        <v>75</v>
      </c>
      <c r="H2201" t="s">
        <v>145</v>
      </c>
      <c r="I2201" t="s">
        <v>17</v>
      </c>
      <c r="J2201" t="s">
        <v>285</v>
      </c>
      <c r="K2201" t="s">
        <v>19</v>
      </c>
      <c r="L2201" t="s">
        <v>23</v>
      </c>
      <c r="M2201" s="20">
        <f>VLOOKUP(Table3[[#This Row],[Condition]],$O$8:$P$28,2)</f>
        <v>11</v>
      </c>
      <c r="N2201" s="10"/>
      <c r="O2201" s="10"/>
    </row>
    <row r="2202" spans="1:15">
      <c r="A2202" s="4">
        <v>43769.625</v>
      </c>
      <c r="B2202">
        <v>31</v>
      </c>
      <c r="C2202">
        <v>15</v>
      </c>
      <c r="D2202">
        <v>75</v>
      </c>
      <c r="E2202" t="s">
        <v>76</v>
      </c>
      <c r="F2202" t="s">
        <v>14</v>
      </c>
      <c r="G2202" t="s">
        <v>75</v>
      </c>
      <c r="H2202" t="s">
        <v>145</v>
      </c>
      <c r="I2202" t="s">
        <v>17</v>
      </c>
      <c r="J2202" t="s">
        <v>284</v>
      </c>
      <c r="K2202" t="s">
        <v>19</v>
      </c>
      <c r="L2202" t="s">
        <v>23</v>
      </c>
      <c r="M2202" s="20">
        <f>VLOOKUP(Table3[[#This Row],[Condition]],$O$8:$P$28,2)</f>
        <v>11</v>
      </c>
      <c r="N2202" s="10"/>
      <c r="O2202" s="10"/>
    </row>
    <row r="2203" spans="1:15">
      <c r="A2203" s="4">
        <v>43769.666666666664</v>
      </c>
      <c r="B2203">
        <v>31</v>
      </c>
      <c r="C2203">
        <v>16</v>
      </c>
      <c r="D2203">
        <v>76</v>
      </c>
      <c r="E2203" t="s">
        <v>76</v>
      </c>
      <c r="F2203" t="s">
        <v>79</v>
      </c>
      <c r="G2203" t="s">
        <v>75</v>
      </c>
      <c r="H2203" t="s">
        <v>147</v>
      </c>
      <c r="I2203" t="s">
        <v>132</v>
      </c>
      <c r="J2203" t="s">
        <v>264</v>
      </c>
      <c r="K2203" t="s">
        <v>19</v>
      </c>
      <c r="L2203" t="s">
        <v>23</v>
      </c>
      <c r="M2203" s="20">
        <f>VLOOKUP(Table3[[#This Row],[Condition]],$O$8:$P$28,2)</f>
        <v>11</v>
      </c>
      <c r="N2203" s="10"/>
      <c r="O2203" s="10"/>
    </row>
    <row r="2204" spans="1:15">
      <c r="A2204" s="4">
        <v>43769.708333333336</v>
      </c>
      <c r="B2204">
        <v>31</v>
      </c>
      <c r="C2204">
        <v>17</v>
      </c>
      <c r="D2204">
        <v>75</v>
      </c>
      <c r="E2204" t="s">
        <v>13</v>
      </c>
      <c r="F2204" t="s">
        <v>79</v>
      </c>
      <c r="G2204" t="s">
        <v>75</v>
      </c>
      <c r="H2204" t="s">
        <v>147</v>
      </c>
      <c r="I2204" t="s">
        <v>70</v>
      </c>
      <c r="J2204" t="s">
        <v>267</v>
      </c>
      <c r="K2204" t="s">
        <v>19</v>
      </c>
      <c r="L2204" t="s">
        <v>23</v>
      </c>
      <c r="M2204" s="20">
        <f>VLOOKUP(Table3[[#This Row],[Condition]],$O$8:$P$28,2)</f>
        <v>11</v>
      </c>
      <c r="N2204" s="10"/>
      <c r="O2204" s="10"/>
    </row>
    <row r="2205" spans="1:15">
      <c r="A2205" s="4">
        <v>43769.75</v>
      </c>
      <c r="B2205">
        <v>31</v>
      </c>
      <c r="C2205">
        <v>18</v>
      </c>
      <c r="D2205">
        <v>77</v>
      </c>
      <c r="E2205" t="s">
        <v>13</v>
      </c>
      <c r="F2205" t="s">
        <v>38</v>
      </c>
      <c r="G2205" t="s">
        <v>75</v>
      </c>
      <c r="H2205" t="s">
        <v>70</v>
      </c>
      <c r="I2205" t="s">
        <v>156</v>
      </c>
      <c r="J2205" t="s">
        <v>297</v>
      </c>
      <c r="K2205" t="s">
        <v>19</v>
      </c>
      <c r="L2205" t="s">
        <v>255</v>
      </c>
      <c r="M2205" s="20">
        <f>VLOOKUP(Table3[[#This Row],[Condition]],$O$8:$P$28,2)</f>
        <v>10</v>
      </c>
      <c r="N2205" s="10"/>
      <c r="O2205" s="10"/>
    </row>
    <row r="2206" spans="1:15">
      <c r="A2206" s="4">
        <v>43769.791666666664</v>
      </c>
      <c r="B2206">
        <v>31</v>
      </c>
      <c r="C2206">
        <v>19</v>
      </c>
      <c r="D2206">
        <v>76</v>
      </c>
      <c r="E2206" t="s">
        <v>13</v>
      </c>
      <c r="F2206" t="s">
        <v>77</v>
      </c>
      <c r="G2206" t="s">
        <v>75</v>
      </c>
      <c r="H2206" t="s">
        <v>214</v>
      </c>
      <c r="I2206" t="s">
        <v>156</v>
      </c>
      <c r="J2206" t="s">
        <v>268</v>
      </c>
      <c r="K2206" t="s">
        <v>19</v>
      </c>
      <c r="L2206" t="s">
        <v>254</v>
      </c>
      <c r="M2206" s="20">
        <f>VLOOKUP(Table3[[#This Row],[Condition]],$O$8:$P$28,2)</f>
        <v>6</v>
      </c>
      <c r="N2206" s="10"/>
      <c r="O2206" s="10"/>
    </row>
    <row r="2207" spans="1:15">
      <c r="A2207" s="4">
        <v>43769.833333333336</v>
      </c>
      <c r="B2207">
        <v>31</v>
      </c>
      <c r="C2207">
        <v>20</v>
      </c>
      <c r="D2207">
        <v>75</v>
      </c>
      <c r="E2207" t="s">
        <v>81</v>
      </c>
      <c r="F2207" t="s">
        <v>25</v>
      </c>
      <c r="G2207" t="s">
        <v>29</v>
      </c>
      <c r="H2207" t="s">
        <v>205</v>
      </c>
      <c r="I2207" t="s">
        <v>298</v>
      </c>
      <c r="J2207" t="s">
        <v>271</v>
      </c>
      <c r="K2207" t="s">
        <v>19</v>
      </c>
      <c r="L2207" t="s">
        <v>186</v>
      </c>
      <c r="M2207" s="20">
        <f>VLOOKUP(Table3[[#This Row],[Condition]],$O$8:$P$28,2)</f>
        <v>7</v>
      </c>
      <c r="N2207" s="10"/>
      <c r="O2207" s="10"/>
    </row>
    <row r="2208" spans="1:15">
      <c r="A2208" s="4">
        <v>43769.875</v>
      </c>
      <c r="B2208">
        <v>31</v>
      </c>
      <c r="C2208">
        <v>21</v>
      </c>
      <c r="D2208">
        <v>74</v>
      </c>
      <c r="E2208" t="s">
        <v>31</v>
      </c>
      <c r="F2208" t="s">
        <v>101</v>
      </c>
      <c r="G2208" t="s">
        <v>15</v>
      </c>
      <c r="H2208" t="s">
        <v>170</v>
      </c>
      <c r="I2208" t="s">
        <v>206</v>
      </c>
      <c r="J2208" t="s">
        <v>297</v>
      </c>
      <c r="K2208" t="s">
        <v>19</v>
      </c>
      <c r="L2208" t="s">
        <v>186</v>
      </c>
      <c r="M2208" s="20">
        <f>VLOOKUP(Table3[[#This Row],[Condition]],$O$8:$P$28,2)</f>
        <v>7</v>
      </c>
      <c r="N2208" s="10"/>
      <c r="O2208" s="10"/>
    </row>
    <row r="2209" spans="1:15">
      <c r="A2209" s="4">
        <v>43769.916666666664</v>
      </c>
      <c r="B2209">
        <v>31</v>
      </c>
      <c r="C2209">
        <v>22</v>
      </c>
      <c r="D2209">
        <v>58</v>
      </c>
      <c r="E2209" t="s">
        <v>177</v>
      </c>
      <c r="F2209" t="s">
        <v>25</v>
      </c>
      <c r="G2209" t="s">
        <v>117</v>
      </c>
      <c r="H2209" t="s">
        <v>132</v>
      </c>
      <c r="I2209" t="s">
        <v>286</v>
      </c>
      <c r="J2209" t="s">
        <v>287</v>
      </c>
      <c r="K2209" t="s">
        <v>185</v>
      </c>
      <c r="L2209" t="s">
        <v>299</v>
      </c>
      <c r="M2209" s="20">
        <f>VLOOKUP(Table3[[#This Row],[Condition]],$O$8:$P$28,2)</f>
        <v>4</v>
      </c>
      <c r="N2209" s="10"/>
      <c r="O2209" s="10"/>
    </row>
    <row r="2210" spans="1:15">
      <c r="A2210" s="4">
        <v>43769.958333333336</v>
      </c>
      <c r="B2210">
        <v>31</v>
      </c>
      <c r="C2210">
        <v>23</v>
      </c>
      <c r="D2210">
        <v>53</v>
      </c>
      <c r="E2210" t="s">
        <v>233</v>
      </c>
      <c r="F2210" t="s">
        <v>72</v>
      </c>
      <c r="G2210" t="s">
        <v>117</v>
      </c>
      <c r="H2210" t="s">
        <v>82</v>
      </c>
      <c r="I2210" t="s">
        <v>147</v>
      </c>
      <c r="J2210" t="s">
        <v>139</v>
      </c>
      <c r="K2210" t="s">
        <v>19</v>
      </c>
      <c r="L2210" t="s">
        <v>84</v>
      </c>
      <c r="M2210" s="20">
        <f>VLOOKUP(Table3[[#This Row],[Condition]],$O$8:$P$28,2)</f>
        <v>8</v>
      </c>
      <c r="N2210" s="10"/>
      <c r="O2210" s="10"/>
    </row>
    <row r="2211" spans="1:15">
      <c r="A2211" s="4">
        <v>43770</v>
      </c>
      <c r="B2211">
        <v>1</v>
      </c>
      <c r="C2211">
        <v>0</v>
      </c>
      <c r="D2211">
        <v>51</v>
      </c>
      <c r="E2211" t="s">
        <v>256</v>
      </c>
      <c r="F2211" t="s">
        <v>169</v>
      </c>
      <c r="G2211" t="s">
        <v>117</v>
      </c>
      <c r="H2211" t="s">
        <v>214</v>
      </c>
      <c r="I2211" t="s">
        <v>156</v>
      </c>
      <c r="J2211" t="s">
        <v>137</v>
      </c>
      <c r="K2211" t="s">
        <v>19</v>
      </c>
      <c r="L2211" t="s">
        <v>289</v>
      </c>
      <c r="M2211" s="20">
        <f>VLOOKUP(Table3[[#This Row],[Condition]],$O$8:$P$28,2)</f>
        <v>16</v>
      </c>
      <c r="N2211" s="10"/>
      <c r="O2211" s="10"/>
    </row>
    <row r="2212" spans="1:15">
      <c r="A2212" s="4">
        <v>43770.041666666664</v>
      </c>
      <c r="B2212">
        <v>1</v>
      </c>
      <c r="C2212">
        <v>1</v>
      </c>
      <c r="D2212">
        <v>48</v>
      </c>
      <c r="E2212" t="s">
        <v>300</v>
      </c>
      <c r="F2212" t="s">
        <v>91</v>
      </c>
      <c r="G2212" t="s">
        <v>117</v>
      </c>
      <c r="H2212" t="s">
        <v>173</v>
      </c>
      <c r="I2212" t="s">
        <v>277</v>
      </c>
      <c r="J2212" t="s">
        <v>106</v>
      </c>
      <c r="K2212" t="s">
        <v>19</v>
      </c>
      <c r="L2212" t="s">
        <v>243</v>
      </c>
      <c r="M2212" s="20">
        <f>VLOOKUP(Table3[[#This Row],[Condition]],$O$8:$P$28,2)</f>
        <v>20</v>
      </c>
      <c r="N2212" s="10"/>
      <c r="O2212" s="10"/>
    </row>
    <row r="2213" spans="1:15">
      <c r="A2213" s="4">
        <v>43770.083333333336</v>
      </c>
      <c r="B2213">
        <v>1</v>
      </c>
      <c r="C2213">
        <v>2</v>
      </c>
      <c r="D2213">
        <v>46</v>
      </c>
      <c r="E2213" t="s">
        <v>301</v>
      </c>
      <c r="F2213" t="s">
        <v>91</v>
      </c>
      <c r="G2213" t="s">
        <v>115</v>
      </c>
      <c r="H2213" t="s">
        <v>94</v>
      </c>
      <c r="I2213" t="s">
        <v>70</v>
      </c>
      <c r="J2213" t="s">
        <v>181</v>
      </c>
      <c r="K2213" t="s">
        <v>19</v>
      </c>
      <c r="L2213" t="s">
        <v>36</v>
      </c>
      <c r="M2213" s="20">
        <f>VLOOKUP(Table3[[#This Row],[Condition]],$O$8:$P$28,2)</f>
        <v>21</v>
      </c>
      <c r="N2213" s="10"/>
      <c r="O2213" s="10"/>
    </row>
    <row r="2214" spans="1:15">
      <c r="A2214" s="4">
        <v>43770.125</v>
      </c>
      <c r="B2214">
        <v>1</v>
      </c>
      <c r="C2214">
        <v>3</v>
      </c>
      <c r="D2214">
        <v>46</v>
      </c>
      <c r="E2214" t="s">
        <v>302</v>
      </c>
      <c r="F2214" t="s">
        <v>51</v>
      </c>
      <c r="G2214" t="s">
        <v>117</v>
      </c>
      <c r="H2214" t="s">
        <v>65</v>
      </c>
      <c r="I2214" t="s">
        <v>17</v>
      </c>
      <c r="J2214" t="s">
        <v>100</v>
      </c>
      <c r="K2214" t="s">
        <v>19</v>
      </c>
      <c r="L2214" t="s">
        <v>36</v>
      </c>
      <c r="M2214" s="20">
        <f>VLOOKUP(Table3[[#This Row],[Condition]],$O$8:$P$28,2)</f>
        <v>21</v>
      </c>
      <c r="N2214" s="10"/>
      <c r="O2214" s="10"/>
    </row>
    <row r="2215" spans="1:15">
      <c r="A2215" s="4">
        <v>43770.166666666664</v>
      </c>
      <c r="B2215">
        <v>1</v>
      </c>
      <c r="C2215">
        <v>4</v>
      </c>
      <c r="D2215">
        <v>45</v>
      </c>
      <c r="E2215" t="s">
        <v>302</v>
      </c>
      <c r="F2215" t="s">
        <v>66</v>
      </c>
      <c r="G2215" t="s">
        <v>117</v>
      </c>
      <c r="H2215" t="s">
        <v>45</v>
      </c>
      <c r="I2215" t="s">
        <v>173</v>
      </c>
      <c r="J2215" t="s">
        <v>95</v>
      </c>
      <c r="K2215" t="s">
        <v>19</v>
      </c>
      <c r="L2215" t="s">
        <v>36</v>
      </c>
      <c r="M2215" s="20">
        <f>VLOOKUP(Table3[[#This Row],[Condition]],$O$8:$P$28,2)</f>
        <v>21</v>
      </c>
      <c r="N2215" s="10"/>
      <c r="O2215" s="10"/>
    </row>
    <row r="2216" spans="1:15">
      <c r="A2216" s="4">
        <v>43770.208333333336</v>
      </c>
      <c r="B2216">
        <v>1</v>
      </c>
      <c r="C2216">
        <v>5</v>
      </c>
      <c r="D2216">
        <v>45</v>
      </c>
      <c r="E2216" t="s">
        <v>302</v>
      </c>
      <c r="F2216" t="s">
        <v>66</v>
      </c>
      <c r="G2216" t="s">
        <v>117</v>
      </c>
      <c r="H2216" t="s">
        <v>94</v>
      </c>
      <c r="I2216" t="s">
        <v>17</v>
      </c>
      <c r="J2216" t="s">
        <v>83</v>
      </c>
      <c r="K2216" t="s">
        <v>19</v>
      </c>
      <c r="L2216" t="s">
        <v>36</v>
      </c>
      <c r="M2216" s="20">
        <f>VLOOKUP(Table3[[#This Row],[Condition]],$O$8:$P$28,2)</f>
        <v>21</v>
      </c>
      <c r="N2216" s="10"/>
      <c r="O2216" s="10"/>
    </row>
    <row r="2217" spans="1:15">
      <c r="A2217" s="4">
        <v>43770.25</v>
      </c>
      <c r="B2217">
        <v>1</v>
      </c>
      <c r="C2217">
        <v>6</v>
      </c>
      <c r="D2217">
        <v>45</v>
      </c>
      <c r="E2217" t="s">
        <v>302</v>
      </c>
      <c r="F2217" t="s">
        <v>66</v>
      </c>
      <c r="G2217" t="s">
        <v>39</v>
      </c>
      <c r="H2217" t="s">
        <v>16</v>
      </c>
      <c r="I2217" t="s">
        <v>131</v>
      </c>
      <c r="J2217" t="s">
        <v>199</v>
      </c>
      <c r="K2217" t="s">
        <v>19</v>
      </c>
      <c r="L2217" t="s">
        <v>36</v>
      </c>
      <c r="M2217" s="20">
        <f>VLOOKUP(Table3[[#This Row],[Condition]],$O$8:$P$28,2)</f>
        <v>21</v>
      </c>
      <c r="N2217" s="10"/>
      <c r="O2217" s="10"/>
    </row>
    <row r="2218" spans="1:15">
      <c r="A2218" s="4">
        <v>43770.291666666664</v>
      </c>
      <c r="B2218">
        <v>1</v>
      </c>
      <c r="C2218">
        <v>7</v>
      </c>
      <c r="D2218">
        <v>47</v>
      </c>
      <c r="E2218" t="s">
        <v>301</v>
      </c>
      <c r="F2218" t="s">
        <v>191</v>
      </c>
      <c r="G2218" t="s">
        <v>117</v>
      </c>
      <c r="H2218" t="s">
        <v>94</v>
      </c>
      <c r="I2218" t="s">
        <v>17</v>
      </c>
      <c r="J2218" t="s">
        <v>198</v>
      </c>
      <c r="K2218" t="s">
        <v>19</v>
      </c>
      <c r="L2218" t="s">
        <v>36</v>
      </c>
      <c r="M2218" s="20">
        <f>VLOOKUP(Table3[[#This Row],[Condition]],$O$8:$P$28,2)</f>
        <v>21</v>
      </c>
      <c r="N2218" s="10"/>
      <c r="O2218" s="10"/>
    </row>
    <row r="2219" spans="1:15">
      <c r="A2219" s="4">
        <v>43770.333333333336</v>
      </c>
      <c r="B2219">
        <v>1</v>
      </c>
      <c r="C2219">
        <v>8</v>
      </c>
      <c r="D2219">
        <v>47</v>
      </c>
      <c r="E2219" t="s">
        <v>301</v>
      </c>
      <c r="F2219" t="s">
        <v>191</v>
      </c>
      <c r="G2219" t="s">
        <v>115</v>
      </c>
      <c r="H2219" t="s">
        <v>204</v>
      </c>
      <c r="I2219" t="s">
        <v>17</v>
      </c>
      <c r="J2219" t="s">
        <v>197</v>
      </c>
      <c r="K2219" t="s">
        <v>19</v>
      </c>
      <c r="L2219" t="s">
        <v>243</v>
      </c>
      <c r="M2219" s="20">
        <f>VLOOKUP(Table3[[#This Row],[Condition]],$O$8:$P$28,2)</f>
        <v>20</v>
      </c>
      <c r="N2219" s="10"/>
      <c r="O2219" s="10"/>
    </row>
    <row r="2220" spans="1:15">
      <c r="A2220" s="4">
        <v>43770.375</v>
      </c>
      <c r="B2220">
        <v>1</v>
      </c>
      <c r="C2220">
        <v>9</v>
      </c>
      <c r="D2220">
        <v>48</v>
      </c>
      <c r="E2220" t="s">
        <v>301</v>
      </c>
      <c r="F2220" t="s">
        <v>169</v>
      </c>
      <c r="G2220" t="s">
        <v>39</v>
      </c>
      <c r="H2220" t="s">
        <v>145</v>
      </c>
      <c r="I2220" t="s">
        <v>214</v>
      </c>
      <c r="J2220" t="s">
        <v>203</v>
      </c>
      <c r="K2220" t="s">
        <v>19</v>
      </c>
      <c r="L2220" t="s">
        <v>30</v>
      </c>
      <c r="M2220" s="20">
        <f>VLOOKUP(Table3[[#This Row],[Condition]],$O$8:$P$28,2)</f>
        <v>17</v>
      </c>
      <c r="N2220" s="10"/>
      <c r="O2220" s="10"/>
    </row>
    <row r="2221" spans="1:15">
      <c r="A2221" s="4">
        <v>43770.416666666664</v>
      </c>
      <c r="B2221">
        <v>1</v>
      </c>
      <c r="C2221">
        <v>10</v>
      </c>
      <c r="D2221">
        <v>51</v>
      </c>
      <c r="E2221" t="s">
        <v>301</v>
      </c>
      <c r="F2221" t="s">
        <v>162</v>
      </c>
      <c r="G2221" t="s">
        <v>117</v>
      </c>
      <c r="H2221" t="s">
        <v>69</v>
      </c>
      <c r="I2221" t="s">
        <v>170</v>
      </c>
      <c r="J2221" t="s">
        <v>209</v>
      </c>
      <c r="K2221" t="s">
        <v>19</v>
      </c>
      <c r="L2221" t="s">
        <v>30</v>
      </c>
      <c r="M2221" s="20">
        <f>VLOOKUP(Table3[[#This Row],[Condition]],$O$8:$P$28,2)</f>
        <v>17</v>
      </c>
      <c r="N2221" s="10"/>
      <c r="O2221" s="10"/>
    </row>
    <row r="2222" spans="1:15">
      <c r="A2222" s="4">
        <v>43770.458333333336</v>
      </c>
      <c r="B2222">
        <v>1</v>
      </c>
      <c r="C2222">
        <v>11</v>
      </c>
      <c r="D2222">
        <v>52</v>
      </c>
      <c r="E2222" t="s">
        <v>303</v>
      </c>
      <c r="F2222" t="s">
        <v>54</v>
      </c>
      <c r="G2222" t="s">
        <v>44</v>
      </c>
      <c r="H2222" t="s">
        <v>94</v>
      </c>
      <c r="I2222" t="s">
        <v>204</v>
      </c>
      <c r="J2222" t="s">
        <v>209</v>
      </c>
      <c r="K2222" t="s">
        <v>19</v>
      </c>
      <c r="L2222" t="s">
        <v>36</v>
      </c>
      <c r="M2222" s="20">
        <f>VLOOKUP(Table3[[#This Row],[Condition]],$O$8:$P$28,2)</f>
        <v>21</v>
      </c>
      <c r="N2222" s="10"/>
      <c r="O2222" s="10"/>
    </row>
    <row r="2223" spans="1:15">
      <c r="A2223" s="4">
        <v>43770.5</v>
      </c>
      <c r="B2223">
        <v>1</v>
      </c>
      <c r="C2223">
        <v>12</v>
      </c>
      <c r="D2223">
        <v>53</v>
      </c>
      <c r="E2223" t="s">
        <v>301</v>
      </c>
      <c r="F2223" t="s">
        <v>119</v>
      </c>
      <c r="G2223" t="s">
        <v>115</v>
      </c>
      <c r="H2223" t="s">
        <v>69</v>
      </c>
      <c r="I2223" t="s">
        <v>204</v>
      </c>
      <c r="J2223" t="s">
        <v>207</v>
      </c>
      <c r="K2223" t="s">
        <v>19</v>
      </c>
      <c r="L2223" t="s">
        <v>36</v>
      </c>
      <c r="M2223" s="20">
        <f>VLOOKUP(Table3[[#This Row],[Condition]],$O$8:$P$28,2)</f>
        <v>21</v>
      </c>
      <c r="N2223" s="10"/>
      <c r="O2223" s="10"/>
    </row>
    <row r="2224" spans="1:15">
      <c r="A2224" s="4">
        <v>43770.541666666664</v>
      </c>
      <c r="B2224">
        <v>1</v>
      </c>
      <c r="C2224">
        <v>13</v>
      </c>
      <c r="D2224">
        <v>54</v>
      </c>
      <c r="E2224" t="s">
        <v>301</v>
      </c>
      <c r="F2224" t="s">
        <v>126</v>
      </c>
      <c r="G2224" t="s">
        <v>117</v>
      </c>
      <c r="H2224" t="s">
        <v>145</v>
      </c>
      <c r="I2224" t="s">
        <v>173</v>
      </c>
      <c r="J2224" t="s">
        <v>207</v>
      </c>
      <c r="K2224" t="s">
        <v>19</v>
      </c>
      <c r="L2224" t="s">
        <v>36</v>
      </c>
      <c r="M2224" s="20">
        <f>VLOOKUP(Table3[[#This Row],[Condition]],$O$8:$P$28,2)</f>
        <v>21</v>
      </c>
      <c r="N2224" s="10"/>
      <c r="O2224" s="10"/>
    </row>
    <row r="2225" spans="1:15">
      <c r="A2225" s="4">
        <v>43770.583333333336</v>
      </c>
      <c r="B2225">
        <v>1</v>
      </c>
      <c r="C2225">
        <v>14</v>
      </c>
      <c r="D2225">
        <v>54</v>
      </c>
      <c r="E2225" t="s">
        <v>301</v>
      </c>
      <c r="F2225" t="s">
        <v>126</v>
      </c>
      <c r="G2225" t="s">
        <v>115</v>
      </c>
      <c r="H2225" t="s">
        <v>82</v>
      </c>
      <c r="I2225" t="s">
        <v>151</v>
      </c>
      <c r="J2225" t="s">
        <v>208</v>
      </c>
      <c r="K2225" t="s">
        <v>19</v>
      </c>
      <c r="L2225" t="s">
        <v>36</v>
      </c>
      <c r="M2225" s="20">
        <f>VLOOKUP(Table3[[#This Row],[Condition]],$O$8:$P$28,2)</f>
        <v>21</v>
      </c>
      <c r="N2225" s="10"/>
      <c r="O2225" s="10"/>
    </row>
    <row r="2226" spans="1:15">
      <c r="A2226" s="4">
        <v>43770.625</v>
      </c>
      <c r="B2226">
        <v>1</v>
      </c>
      <c r="C2226">
        <v>15</v>
      </c>
      <c r="D2226">
        <v>53</v>
      </c>
      <c r="E2226" t="s">
        <v>301</v>
      </c>
      <c r="F2226" t="s">
        <v>119</v>
      </c>
      <c r="G2226" t="s">
        <v>44</v>
      </c>
      <c r="H2226" t="s">
        <v>65</v>
      </c>
      <c r="I2226" t="s">
        <v>17</v>
      </c>
      <c r="J2226" t="s">
        <v>209</v>
      </c>
      <c r="K2226" t="s">
        <v>19</v>
      </c>
      <c r="L2226" t="s">
        <v>36</v>
      </c>
      <c r="M2226" s="20">
        <f>VLOOKUP(Table3[[#This Row],[Condition]],$O$8:$P$28,2)</f>
        <v>21</v>
      </c>
      <c r="N2226" s="10"/>
      <c r="O2226" s="10"/>
    </row>
    <row r="2227" spans="1:15">
      <c r="A2227" s="4">
        <v>43770.666666666664</v>
      </c>
      <c r="B2227">
        <v>1</v>
      </c>
      <c r="C2227">
        <v>16</v>
      </c>
      <c r="D2227">
        <v>51</v>
      </c>
      <c r="E2227" t="s">
        <v>302</v>
      </c>
      <c r="F2227" t="s">
        <v>56</v>
      </c>
      <c r="G2227" t="s">
        <v>44</v>
      </c>
      <c r="H2227" t="s">
        <v>45</v>
      </c>
      <c r="I2227" t="s">
        <v>17</v>
      </c>
      <c r="J2227" t="s">
        <v>211</v>
      </c>
      <c r="K2227" t="s">
        <v>19</v>
      </c>
      <c r="L2227" t="s">
        <v>36</v>
      </c>
      <c r="M2227" s="20">
        <f>VLOOKUP(Table3[[#This Row],[Condition]],$O$8:$P$28,2)</f>
        <v>21</v>
      </c>
      <c r="N2227" s="10"/>
      <c r="O2227" s="10"/>
    </row>
    <row r="2228" spans="1:15">
      <c r="A2228" s="4">
        <v>43770.708333333336</v>
      </c>
      <c r="B2228">
        <v>1</v>
      </c>
      <c r="C2228">
        <v>17</v>
      </c>
      <c r="D2228">
        <v>49</v>
      </c>
      <c r="E2228" t="s">
        <v>302</v>
      </c>
      <c r="F2228" t="s">
        <v>93</v>
      </c>
      <c r="G2228" t="s">
        <v>44</v>
      </c>
      <c r="H2228" t="s">
        <v>45</v>
      </c>
      <c r="I2228" t="s">
        <v>17</v>
      </c>
      <c r="J2228" t="s">
        <v>212</v>
      </c>
      <c r="K2228" t="s">
        <v>19</v>
      </c>
      <c r="L2228" t="s">
        <v>36</v>
      </c>
      <c r="M2228" s="20">
        <f>VLOOKUP(Table3[[#This Row],[Condition]],$O$8:$P$28,2)</f>
        <v>21</v>
      </c>
      <c r="N2228" s="10"/>
      <c r="O2228" s="10"/>
    </row>
    <row r="2229" spans="1:15">
      <c r="A2229" s="4">
        <v>43770.75</v>
      </c>
      <c r="B2229">
        <v>1</v>
      </c>
      <c r="C2229">
        <v>18</v>
      </c>
      <c r="D2229">
        <v>48</v>
      </c>
      <c r="E2229" t="s">
        <v>302</v>
      </c>
      <c r="F2229" t="s">
        <v>130</v>
      </c>
      <c r="G2229" t="s">
        <v>44</v>
      </c>
      <c r="H2229" t="s">
        <v>45</v>
      </c>
      <c r="I2229" t="s">
        <v>17</v>
      </c>
      <c r="J2229" t="s">
        <v>220</v>
      </c>
      <c r="K2229" t="s">
        <v>19</v>
      </c>
      <c r="L2229" t="s">
        <v>36</v>
      </c>
      <c r="M2229" s="20">
        <f>VLOOKUP(Table3[[#This Row],[Condition]],$O$8:$P$28,2)</f>
        <v>21</v>
      </c>
      <c r="N2229" s="10"/>
      <c r="O2229" s="10"/>
    </row>
    <row r="2230" spans="1:15">
      <c r="A2230" s="4">
        <v>43770.791666666664</v>
      </c>
      <c r="B2230">
        <v>1</v>
      </c>
      <c r="C2230">
        <v>19</v>
      </c>
      <c r="D2230">
        <v>46</v>
      </c>
      <c r="E2230" t="s">
        <v>302</v>
      </c>
      <c r="F2230" t="s">
        <v>51</v>
      </c>
      <c r="G2230" t="s">
        <v>33</v>
      </c>
      <c r="H2230" t="s">
        <v>52</v>
      </c>
      <c r="I2230" t="s">
        <v>17</v>
      </c>
      <c r="J2230" t="s">
        <v>213</v>
      </c>
      <c r="K2230" t="s">
        <v>19</v>
      </c>
      <c r="L2230" t="s">
        <v>36</v>
      </c>
      <c r="M2230" s="20">
        <f>VLOOKUP(Table3[[#This Row],[Condition]],$O$8:$P$28,2)</f>
        <v>21</v>
      </c>
      <c r="N2230" s="10"/>
      <c r="O2230" s="10"/>
    </row>
    <row r="2231" spans="1:15">
      <c r="A2231" s="4">
        <v>43770.833333333336</v>
      </c>
      <c r="B2231">
        <v>1</v>
      </c>
      <c r="C2231">
        <v>20</v>
      </c>
      <c r="D2231">
        <v>46</v>
      </c>
      <c r="E2231" t="s">
        <v>301</v>
      </c>
      <c r="F2231" t="s">
        <v>91</v>
      </c>
      <c r="G2231" t="s">
        <v>33</v>
      </c>
      <c r="H2231" t="s">
        <v>45</v>
      </c>
      <c r="I2231" t="s">
        <v>17</v>
      </c>
      <c r="J2231" t="s">
        <v>220</v>
      </c>
      <c r="K2231" t="s">
        <v>19</v>
      </c>
      <c r="L2231" t="s">
        <v>36</v>
      </c>
      <c r="M2231" s="20">
        <f>VLOOKUP(Table3[[#This Row],[Condition]],$O$8:$P$28,2)</f>
        <v>21</v>
      </c>
      <c r="N2231" s="10"/>
      <c r="O2231" s="10"/>
    </row>
    <row r="2232" spans="1:15">
      <c r="A2232" s="4">
        <v>43770.875</v>
      </c>
      <c r="B2232">
        <v>1</v>
      </c>
      <c r="C2232">
        <v>21</v>
      </c>
      <c r="D2232">
        <v>44</v>
      </c>
      <c r="E2232" t="s">
        <v>301</v>
      </c>
      <c r="F2232" t="s">
        <v>47</v>
      </c>
      <c r="G2232" t="s">
        <v>33</v>
      </c>
      <c r="H2232" t="s">
        <v>45</v>
      </c>
      <c r="I2232" t="s">
        <v>17</v>
      </c>
      <c r="J2232" t="s">
        <v>217</v>
      </c>
      <c r="K2232" t="s">
        <v>19</v>
      </c>
      <c r="L2232" t="s">
        <v>36</v>
      </c>
      <c r="M2232" s="20">
        <f>VLOOKUP(Table3[[#This Row],[Condition]],$O$8:$P$28,2)</f>
        <v>21</v>
      </c>
      <c r="N2232" s="10"/>
      <c r="O2232" s="10"/>
    </row>
    <row r="2233" spans="1:15">
      <c r="A2233" s="4">
        <v>43770.916666666664</v>
      </c>
      <c r="B2233">
        <v>1</v>
      </c>
      <c r="C2233">
        <v>22</v>
      </c>
      <c r="D2233">
        <v>44</v>
      </c>
      <c r="E2233" t="s">
        <v>301</v>
      </c>
      <c r="F2233" t="s">
        <v>47</v>
      </c>
      <c r="G2233" t="s">
        <v>33</v>
      </c>
      <c r="H2233" t="s">
        <v>45</v>
      </c>
      <c r="I2233" t="s">
        <v>17</v>
      </c>
      <c r="J2233" t="s">
        <v>220</v>
      </c>
      <c r="K2233" t="s">
        <v>19</v>
      </c>
      <c r="L2233" t="s">
        <v>36</v>
      </c>
      <c r="M2233" s="20">
        <f>VLOOKUP(Table3[[#This Row],[Condition]],$O$8:$P$28,2)</f>
        <v>21</v>
      </c>
      <c r="N2233" s="10"/>
      <c r="O2233" s="10"/>
    </row>
    <row r="2234" spans="1:15">
      <c r="A2234" s="4">
        <v>43770.958333333336</v>
      </c>
      <c r="B2234">
        <v>1</v>
      </c>
      <c r="C2234">
        <v>23</v>
      </c>
      <c r="D2234">
        <v>42</v>
      </c>
      <c r="E2234" t="s">
        <v>302</v>
      </c>
      <c r="F2234" t="s">
        <v>43</v>
      </c>
      <c r="G2234" t="s">
        <v>33</v>
      </c>
      <c r="H2234" t="s">
        <v>45</v>
      </c>
      <c r="I2234" t="s">
        <v>17</v>
      </c>
      <c r="J2234" t="s">
        <v>220</v>
      </c>
      <c r="K2234" t="s">
        <v>19</v>
      </c>
      <c r="L2234" t="s">
        <v>36</v>
      </c>
      <c r="M2234" s="20">
        <f>VLOOKUP(Table3[[#This Row],[Condition]],$O$8:$P$28,2)</f>
        <v>21</v>
      </c>
      <c r="N2234" s="10"/>
      <c r="O2234" s="10"/>
    </row>
    <row r="2235" spans="1:15">
      <c r="A2235" s="4">
        <v>43771</v>
      </c>
      <c r="B2235">
        <v>2</v>
      </c>
      <c r="C2235">
        <v>0</v>
      </c>
      <c r="D2235">
        <v>43</v>
      </c>
      <c r="E2235" t="s">
        <v>302</v>
      </c>
      <c r="F2235" t="s">
        <v>47</v>
      </c>
      <c r="G2235" t="s">
        <v>48</v>
      </c>
      <c r="H2235" t="s">
        <v>94</v>
      </c>
      <c r="I2235" t="s">
        <v>17</v>
      </c>
      <c r="J2235" t="s">
        <v>213</v>
      </c>
      <c r="K2235" t="s">
        <v>19</v>
      </c>
      <c r="L2235" t="s">
        <v>36</v>
      </c>
      <c r="M2235" s="20">
        <f>VLOOKUP(Table3[[#This Row],[Condition]],$O$8:$P$28,2)</f>
        <v>21</v>
      </c>
      <c r="N2235" s="10"/>
      <c r="O2235" s="10"/>
    </row>
    <row r="2236" spans="1:15">
      <c r="A2236" s="4">
        <v>43771.041666666664</v>
      </c>
      <c r="B2236">
        <v>2</v>
      </c>
      <c r="C2236">
        <v>1</v>
      </c>
      <c r="D2236">
        <v>41</v>
      </c>
      <c r="E2236" t="s">
        <v>302</v>
      </c>
      <c r="F2236" t="s">
        <v>67</v>
      </c>
      <c r="G2236" t="s">
        <v>48</v>
      </c>
      <c r="H2236" t="s">
        <v>62</v>
      </c>
      <c r="I2236" t="s">
        <v>17</v>
      </c>
      <c r="J2236" t="s">
        <v>213</v>
      </c>
      <c r="K2236" t="s">
        <v>19</v>
      </c>
      <c r="L2236" t="s">
        <v>36</v>
      </c>
      <c r="M2236" s="20">
        <f>VLOOKUP(Table3[[#This Row],[Condition]],$O$8:$P$28,2)</f>
        <v>21</v>
      </c>
      <c r="N2236" s="10"/>
      <c r="O2236" s="10"/>
    </row>
    <row r="2237" spans="1:15">
      <c r="A2237" s="4">
        <v>43771.083333333336</v>
      </c>
      <c r="B2237">
        <v>2</v>
      </c>
      <c r="C2237">
        <v>2</v>
      </c>
      <c r="D2237">
        <v>40</v>
      </c>
      <c r="E2237" t="s">
        <v>303</v>
      </c>
      <c r="F2237" t="s">
        <v>195</v>
      </c>
      <c r="G2237" t="s">
        <v>64</v>
      </c>
      <c r="H2237" t="s">
        <v>62</v>
      </c>
      <c r="I2237" t="s">
        <v>17</v>
      </c>
      <c r="J2237" t="s">
        <v>212</v>
      </c>
      <c r="K2237" t="s">
        <v>19</v>
      </c>
      <c r="L2237" t="s">
        <v>36</v>
      </c>
      <c r="M2237" s="20">
        <f>VLOOKUP(Table3[[#This Row],[Condition]],$O$8:$P$28,2)</f>
        <v>21</v>
      </c>
      <c r="N2237" s="10"/>
      <c r="O2237" s="10"/>
    </row>
    <row r="2238" spans="1:15">
      <c r="A2238" s="4">
        <v>43771.125</v>
      </c>
      <c r="B2238">
        <v>2</v>
      </c>
      <c r="C2238">
        <v>3</v>
      </c>
      <c r="D2238">
        <v>40</v>
      </c>
      <c r="E2238" t="s">
        <v>302</v>
      </c>
      <c r="F2238" t="s">
        <v>129</v>
      </c>
      <c r="G2238" t="s">
        <v>34</v>
      </c>
      <c r="H2238" t="s">
        <v>17</v>
      </c>
      <c r="I2238" t="s">
        <v>17</v>
      </c>
      <c r="J2238" t="s">
        <v>213</v>
      </c>
      <c r="K2238" t="s">
        <v>19</v>
      </c>
      <c r="L2238" t="s">
        <v>36</v>
      </c>
      <c r="M2238" s="20">
        <f>VLOOKUP(Table3[[#This Row],[Condition]],$O$8:$P$28,2)</f>
        <v>21</v>
      </c>
      <c r="N2238" s="10"/>
      <c r="O2238" s="10"/>
    </row>
    <row r="2239" spans="1:15">
      <c r="A2239" s="4">
        <v>43771.166666666664</v>
      </c>
      <c r="B2239">
        <v>2</v>
      </c>
      <c r="C2239">
        <v>4</v>
      </c>
      <c r="D2239">
        <v>39</v>
      </c>
      <c r="E2239" t="s">
        <v>302</v>
      </c>
      <c r="F2239" t="s">
        <v>97</v>
      </c>
      <c r="G2239" t="s">
        <v>48</v>
      </c>
      <c r="H2239" t="s">
        <v>26</v>
      </c>
      <c r="I2239" t="s">
        <v>17</v>
      </c>
      <c r="J2239" t="s">
        <v>213</v>
      </c>
      <c r="K2239" t="s">
        <v>19</v>
      </c>
      <c r="L2239" t="s">
        <v>36</v>
      </c>
      <c r="M2239" s="20">
        <f>VLOOKUP(Table3[[#This Row],[Condition]],$O$8:$P$28,2)</f>
        <v>21</v>
      </c>
      <c r="N2239" s="10"/>
      <c r="O2239" s="10"/>
    </row>
    <row r="2240" spans="1:15">
      <c r="A2240" s="4">
        <v>43771.208333333336</v>
      </c>
      <c r="B2240">
        <v>2</v>
      </c>
      <c r="C2240">
        <v>5</v>
      </c>
      <c r="D2240">
        <v>38</v>
      </c>
      <c r="E2240" t="s">
        <v>303</v>
      </c>
      <c r="F2240" t="s">
        <v>77</v>
      </c>
      <c r="G2240" t="s">
        <v>44</v>
      </c>
      <c r="H2240" t="s">
        <v>16</v>
      </c>
      <c r="I2240" t="s">
        <v>17</v>
      </c>
      <c r="J2240" t="s">
        <v>210</v>
      </c>
      <c r="K2240" t="s">
        <v>19</v>
      </c>
      <c r="L2240" t="s">
        <v>36</v>
      </c>
      <c r="M2240" s="20">
        <f>VLOOKUP(Table3[[#This Row],[Condition]],$O$8:$P$28,2)</f>
        <v>21</v>
      </c>
      <c r="N2240" s="10"/>
      <c r="O2240" s="10"/>
    </row>
    <row r="2241" spans="1:15">
      <c r="A2241" s="4">
        <v>43771.25</v>
      </c>
      <c r="B2241">
        <v>2</v>
      </c>
      <c r="C2241">
        <v>6</v>
      </c>
      <c r="D2241">
        <v>38</v>
      </c>
      <c r="E2241" t="s">
        <v>303</v>
      </c>
      <c r="F2241" t="s">
        <v>77</v>
      </c>
      <c r="G2241" t="s">
        <v>33</v>
      </c>
      <c r="H2241" t="s">
        <v>41</v>
      </c>
      <c r="I2241" t="s">
        <v>17</v>
      </c>
      <c r="J2241" t="s">
        <v>211</v>
      </c>
      <c r="K2241" t="s">
        <v>19</v>
      </c>
      <c r="L2241" t="s">
        <v>36</v>
      </c>
      <c r="M2241" s="20">
        <f>VLOOKUP(Table3[[#This Row],[Condition]],$O$8:$P$28,2)</f>
        <v>21</v>
      </c>
      <c r="N2241" s="10"/>
      <c r="O2241" s="10"/>
    </row>
    <row r="2242" spans="1:15">
      <c r="A2242" s="4">
        <v>43771.291666666664</v>
      </c>
      <c r="B2242">
        <v>2</v>
      </c>
      <c r="C2242">
        <v>7</v>
      </c>
      <c r="D2242">
        <v>42</v>
      </c>
      <c r="E2242" t="s">
        <v>300</v>
      </c>
      <c r="F2242" t="s">
        <v>97</v>
      </c>
      <c r="G2242" t="s">
        <v>34</v>
      </c>
      <c r="H2242" t="s">
        <v>17</v>
      </c>
      <c r="I2242" t="s">
        <v>17</v>
      </c>
      <c r="J2242" t="s">
        <v>212</v>
      </c>
      <c r="K2242" t="s">
        <v>19</v>
      </c>
      <c r="L2242" t="s">
        <v>36</v>
      </c>
      <c r="M2242" s="20">
        <f>VLOOKUP(Table3[[#This Row],[Condition]],$O$8:$P$28,2)</f>
        <v>21</v>
      </c>
      <c r="N2242" s="10"/>
      <c r="O2242" s="10"/>
    </row>
    <row r="2243" spans="1:15">
      <c r="A2243" s="4">
        <v>43771.333333333336</v>
      </c>
      <c r="B2243">
        <v>2</v>
      </c>
      <c r="C2243">
        <v>8</v>
      </c>
      <c r="D2243">
        <v>45</v>
      </c>
      <c r="E2243" t="s">
        <v>300</v>
      </c>
      <c r="F2243" t="s">
        <v>43</v>
      </c>
      <c r="G2243" t="s">
        <v>34</v>
      </c>
      <c r="H2243" t="s">
        <v>17</v>
      </c>
      <c r="I2243" t="s">
        <v>17</v>
      </c>
      <c r="J2243" t="s">
        <v>211</v>
      </c>
      <c r="K2243" t="s">
        <v>19</v>
      </c>
      <c r="L2243" t="s">
        <v>36</v>
      </c>
      <c r="M2243" s="20">
        <f>VLOOKUP(Table3[[#This Row],[Condition]],$O$8:$P$28,2)</f>
        <v>21</v>
      </c>
      <c r="N2243" s="10"/>
      <c r="O2243" s="10"/>
    </row>
    <row r="2244" spans="1:15">
      <c r="A2244" s="4">
        <v>43771.375</v>
      </c>
      <c r="B2244">
        <v>2</v>
      </c>
      <c r="C2244">
        <v>9</v>
      </c>
      <c r="D2244">
        <v>45</v>
      </c>
      <c r="E2244" t="s">
        <v>302</v>
      </c>
      <c r="F2244" t="s">
        <v>66</v>
      </c>
      <c r="G2244" t="s">
        <v>92</v>
      </c>
      <c r="H2244" t="s">
        <v>41</v>
      </c>
      <c r="I2244" t="s">
        <v>17</v>
      </c>
      <c r="J2244" t="s">
        <v>209</v>
      </c>
      <c r="K2244" t="s">
        <v>19</v>
      </c>
      <c r="L2244" t="s">
        <v>36</v>
      </c>
      <c r="M2244" s="20">
        <f>VLOOKUP(Table3[[#This Row],[Condition]],$O$8:$P$28,2)</f>
        <v>21</v>
      </c>
      <c r="N2244" s="10"/>
      <c r="O2244" s="10"/>
    </row>
    <row r="2245" spans="1:15">
      <c r="A2245" s="4">
        <v>43771.416666666664</v>
      </c>
      <c r="B2245">
        <v>2</v>
      </c>
      <c r="C2245">
        <v>10</v>
      </c>
      <c r="D2245">
        <v>48</v>
      </c>
      <c r="E2245" t="s">
        <v>304</v>
      </c>
      <c r="F2245" t="s">
        <v>93</v>
      </c>
      <c r="G2245" t="s">
        <v>71</v>
      </c>
      <c r="H2245" t="s">
        <v>41</v>
      </c>
      <c r="I2245" t="s">
        <v>17</v>
      </c>
      <c r="J2245" t="s">
        <v>203</v>
      </c>
      <c r="K2245" t="s">
        <v>19</v>
      </c>
      <c r="L2245" t="s">
        <v>36</v>
      </c>
      <c r="M2245" s="20">
        <f>VLOOKUP(Table3[[#This Row],[Condition]],$O$8:$P$28,2)</f>
        <v>21</v>
      </c>
      <c r="N2245" s="10"/>
      <c r="O2245" s="10"/>
    </row>
    <row r="2246" spans="1:15">
      <c r="A2246" s="4">
        <v>43771.458333333336</v>
      </c>
      <c r="B2246">
        <v>2</v>
      </c>
      <c r="C2246">
        <v>11</v>
      </c>
      <c r="D2246">
        <v>51</v>
      </c>
      <c r="E2246" t="s">
        <v>302</v>
      </c>
      <c r="F2246" t="s">
        <v>56</v>
      </c>
      <c r="G2246" t="s">
        <v>34</v>
      </c>
      <c r="H2246" t="s">
        <v>17</v>
      </c>
      <c r="I2246" t="s">
        <v>17</v>
      </c>
      <c r="J2246" t="s">
        <v>200</v>
      </c>
      <c r="K2246" t="s">
        <v>19</v>
      </c>
      <c r="L2246" t="s">
        <v>36</v>
      </c>
      <c r="M2246" s="20">
        <f>VLOOKUP(Table3[[#This Row],[Condition]],$O$8:$P$28,2)</f>
        <v>21</v>
      </c>
      <c r="N2246" s="10"/>
      <c r="O2246" s="10"/>
    </row>
    <row r="2247" spans="1:15">
      <c r="A2247" s="4">
        <v>43771.5</v>
      </c>
      <c r="B2247">
        <v>2</v>
      </c>
      <c r="C2247">
        <v>12</v>
      </c>
      <c r="D2247">
        <v>52</v>
      </c>
      <c r="E2247" t="s">
        <v>303</v>
      </c>
      <c r="F2247" t="s">
        <v>54</v>
      </c>
      <c r="G2247" t="s">
        <v>68</v>
      </c>
      <c r="H2247" t="s">
        <v>52</v>
      </c>
      <c r="I2247" t="s">
        <v>17</v>
      </c>
      <c r="J2247" t="s">
        <v>199</v>
      </c>
      <c r="K2247" t="s">
        <v>19</v>
      </c>
      <c r="L2247" t="s">
        <v>36</v>
      </c>
      <c r="M2247" s="20">
        <f>VLOOKUP(Table3[[#This Row],[Condition]],$O$8:$P$28,2)</f>
        <v>21</v>
      </c>
      <c r="N2247" s="10"/>
      <c r="O2247" s="10"/>
    </row>
    <row r="2248" spans="1:15">
      <c r="A2248" s="4">
        <v>43771.541666666664</v>
      </c>
      <c r="B2248">
        <v>2</v>
      </c>
      <c r="C2248">
        <v>13</v>
      </c>
      <c r="D2248">
        <v>54</v>
      </c>
      <c r="E2248" t="s">
        <v>303</v>
      </c>
      <c r="F2248" t="s">
        <v>119</v>
      </c>
      <c r="G2248" t="s">
        <v>92</v>
      </c>
      <c r="H2248" t="s">
        <v>41</v>
      </c>
      <c r="I2248" t="s">
        <v>17</v>
      </c>
      <c r="J2248" t="s">
        <v>90</v>
      </c>
      <c r="K2248" t="s">
        <v>19</v>
      </c>
      <c r="L2248" t="s">
        <v>36</v>
      </c>
      <c r="M2248" s="20">
        <f>VLOOKUP(Table3[[#This Row],[Condition]],$O$8:$P$28,2)</f>
        <v>21</v>
      </c>
      <c r="N2248" s="10"/>
      <c r="O2248" s="10"/>
    </row>
    <row r="2249" spans="1:15">
      <c r="A2249" s="4">
        <v>43771.583333333336</v>
      </c>
      <c r="B2249">
        <v>2</v>
      </c>
      <c r="C2249">
        <v>14</v>
      </c>
      <c r="D2249">
        <v>55</v>
      </c>
      <c r="E2249" t="s">
        <v>300</v>
      </c>
      <c r="F2249" t="s">
        <v>59</v>
      </c>
      <c r="G2249" t="s">
        <v>29</v>
      </c>
      <c r="H2249" t="s">
        <v>45</v>
      </c>
      <c r="I2249" t="s">
        <v>17</v>
      </c>
      <c r="J2249" t="s">
        <v>83</v>
      </c>
      <c r="K2249" t="s">
        <v>19</v>
      </c>
      <c r="L2249" t="s">
        <v>36</v>
      </c>
      <c r="M2249" s="20">
        <f>VLOOKUP(Table3[[#This Row],[Condition]],$O$8:$P$28,2)</f>
        <v>21</v>
      </c>
      <c r="N2249" s="10"/>
      <c r="O2249" s="10"/>
    </row>
    <row r="2250" spans="1:15">
      <c r="A2250" s="4">
        <v>43771.625</v>
      </c>
      <c r="B2250">
        <v>2</v>
      </c>
      <c r="C2250">
        <v>15</v>
      </c>
      <c r="D2250">
        <v>54</v>
      </c>
      <c r="E2250" t="s">
        <v>303</v>
      </c>
      <c r="F2250" t="s">
        <v>119</v>
      </c>
      <c r="G2250" t="s">
        <v>75</v>
      </c>
      <c r="H2250" t="s">
        <v>26</v>
      </c>
      <c r="I2250" t="s">
        <v>17</v>
      </c>
      <c r="J2250" t="s">
        <v>46</v>
      </c>
      <c r="K2250" t="s">
        <v>19</v>
      </c>
      <c r="L2250" t="s">
        <v>36</v>
      </c>
      <c r="M2250" s="20">
        <f>VLOOKUP(Table3[[#This Row],[Condition]],$O$8:$P$28,2)</f>
        <v>21</v>
      </c>
      <c r="N2250" s="10"/>
      <c r="O2250" s="10"/>
    </row>
    <row r="2251" spans="1:15">
      <c r="A2251" s="4">
        <v>43771.666666666664</v>
      </c>
      <c r="B2251">
        <v>2</v>
      </c>
      <c r="C2251">
        <v>16</v>
      </c>
      <c r="D2251">
        <v>51</v>
      </c>
      <c r="E2251" t="s">
        <v>256</v>
      </c>
      <c r="F2251" t="s">
        <v>169</v>
      </c>
      <c r="G2251" t="s">
        <v>29</v>
      </c>
      <c r="H2251" t="s">
        <v>16</v>
      </c>
      <c r="I2251" t="s">
        <v>17</v>
      </c>
      <c r="J2251" t="s">
        <v>46</v>
      </c>
      <c r="K2251" t="s">
        <v>19</v>
      </c>
      <c r="L2251" t="s">
        <v>36</v>
      </c>
      <c r="M2251" s="20">
        <f>VLOOKUP(Table3[[#This Row],[Condition]],$O$8:$P$28,2)</f>
        <v>21</v>
      </c>
      <c r="N2251" s="10"/>
      <c r="O2251" s="10"/>
    </row>
    <row r="2252" spans="1:15">
      <c r="A2252" s="4">
        <v>43771.708333333336</v>
      </c>
      <c r="B2252">
        <v>2</v>
      </c>
      <c r="C2252">
        <v>17</v>
      </c>
      <c r="D2252">
        <v>50</v>
      </c>
      <c r="E2252" t="s">
        <v>236</v>
      </c>
      <c r="F2252" t="s">
        <v>91</v>
      </c>
      <c r="G2252" t="s">
        <v>15</v>
      </c>
      <c r="H2252" t="s">
        <v>26</v>
      </c>
      <c r="I2252" t="s">
        <v>17</v>
      </c>
      <c r="J2252" t="s">
        <v>85</v>
      </c>
      <c r="K2252" t="s">
        <v>19</v>
      </c>
      <c r="L2252" t="s">
        <v>36</v>
      </c>
      <c r="M2252" s="20">
        <f>VLOOKUP(Table3[[#This Row],[Condition]],$O$8:$P$28,2)</f>
        <v>21</v>
      </c>
      <c r="N2252" s="10"/>
      <c r="O2252" s="10"/>
    </row>
    <row r="2253" spans="1:15">
      <c r="A2253" s="4">
        <v>43771.75</v>
      </c>
      <c r="B2253">
        <v>2</v>
      </c>
      <c r="C2253">
        <v>18</v>
      </c>
      <c r="D2253">
        <v>50</v>
      </c>
      <c r="E2253" t="s">
        <v>236</v>
      </c>
      <c r="F2253" t="s">
        <v>91</v>
      </c>
      <c r="G2253" t="s">
        <v>39</v>
      </c>
      <c r="H2253" t="s">
        <v>41</v>
      </c>
      <c r="I2253" t="s">
        <v>17</v>
      </c>
      <c r="J2253" t="s">
        <v>83</v>
      </c>
      <c r="K2253" t="s">
        <v>19</v>
      </c>
      <c r="L2253" t="s">
        <v>36</v>
      </c>
      <c r="M2253" s="20">
        <f>VLOOKUP(Table3[[#This Row],[Condition]],$O$8:$P$28,2)</f>
        <v>21</v>
      </c>
      <c r="N2253" s="10"/>
      <c r="O2253" s="10"/>
    </row>
    <row r="2254" spans="1:15">
      <c r="A2254" s="4">
        <v>43771.791666666664</v>
      </c>
      <c r="B2254">
        <v>2</v>
      </c>
      <c r="C2254">
        <v>19</v>
      </c>
      <c r="D2254">
        <v>47</v>
      </c>
      <c r="E2254" t="s">
        <v>258</v>
      </c>
      <c r="F2254" t="s">
        <v>74</v>
      </c>
      <c r="G2254" t="s">
        <v>21</v>
      </c>
      <c r="H2254" t="s">
        <v>41</v>
      </c>
      <c r="I2254" t="s">
        <v>17</v>
      </c>
      <c r="J2254" t="s">
        <v>83</v>
      </c>
      <c r="K2254" t="s">
        <v>19</v>
      </c>
      <c r="L2254" t="s">
        <v>36</v>
      </c>
      <c r="M2254" s="20">
        <f>VLOOKUP(Table3[[#This Row],[Condition]],$O$8:$P$28,2)</f>
        <v>21</v>
      </c>
      <c r="N2254" s="10"/>
      <c r="O2254" s="10"/>
    </row>
    <row r="2255" spans="1:15">
      <c r="A2255" s="4">
        <v>43771.833333333336</v>
      </c>
      <c r="B2255">
        <v>2</v>
      </c>
      <c r="C2255">
        <v>20</v>
      </c>
      <c r="D2255">
        <v>46</v>
      </c>
      <c r="E2255" t="s">
        <v>258</v>
      </c>
      <c r="F2255" t="s">
        <v>134</v>
      </c>
      <c r="G2255" t="s">
        <v>29</v>
      </c>
      <c r="H2255" t="s">
        <v>41</v>
      </c>
      <c r="I2255" t="s">
        <v>17</v>
      </c>
      <c r="J2255" t="s">
        <v>90</v>
      </c>
      <c r="K2255" t="s">
        <v>19</v>
      </c>
      <c r="L2255" t="s">
        <v>36</v>
      </c>
      <c r="M2255" s="20">
        <f>VLOOKUP(Table3[[#This Row],[Condition]],$O$8:$P$28,2)</f>
        <v>21</v>
      </c>
      <c r="N2255" s="10"/>
      <c r="O2255" s="10"/>
    </row>
    <row r="2256" spans="1:15">
      <c r="A2256" s="4">
        <v>43771.875</v>
      </c>
      <c r="B2256">
        <v>2</v>
      </c>
      <c r="C2256">
        <v>21</v>
      </c>
      <c r="D2256">
        <v>44</v>
      </c>
      <c r="E2256" t="s">
        <v>234</v>
      </c>
      <c r="F2256" t="s">
        <v>77</v>
      </c>
      <c r="G2256" t="s">
        <v>15</v>
      </c>
      <c r="H2256" t="s">
        <v>26</v>
      </c>
      <c r="I2256" t="s">
        <v>17</v>
      </c>
      <c r="J2256" t="s">
        <v>88</v>
      </c>
      <c r="K2256" t="s">
        <v>19</v>
      </c>
      <c r="L2256" t="s">
        <v>36</v>
      </c>
      <c r="M2256" s="20">
        <f>VLOOKUP(Table3[[#This Row],[Condition]],$O$8:$P$28,2)</f>
        <v>21</v>
      </c>
      <c r="N2256" s="10"/>
      <c r="O2256" s="10"/>
    </row>
    <row r="2257" spans="1:15">
      <c r="A2257" s="4">
        <v>43771.916666666664</v>
      </c>
      <c r="B2257">
        <v>2</v>
      </c>
      <c r="C2257">
        <v>22</v>
      </c>
      <c r="D2257">
        <v>44</v>
      </c>
      <c r="E2257" t="s">
        <v>239</v>
      </c>
      <c r="F2257" t="s">
        <v>134</v>
      </c>
      <c r="G2257" t="s">
        <v>39</v>
      </c>
      <c r="H2257" t="s">
        <v>41</v>
      </c>
      <c r="I2257" t="s">
        <v>17</v>
      </c>
      <c r="J2257" t="s">
        <v>88</v>
      </c>
      <c r="K2257" t="s">
        <v>19</v>
      </c>
      <c r="L2257" t="s">
        <v>36</v>
      </c>
      <c r="M2257" s="20">
        <f>VLOOKUP(Table3[[#This Row],[Condition]],$O$8:$P$28,2)</f>
        <v>21</v>
      </c>
      <c r="N2257" s="10"/>
      <c r="O2257" s="10"/>
    </row>
    <row r="2258" spans="1:15">
      <c r="A2258" s="4">
        <v>43771.958333333336</v>
      </c>
      <c r="B2258">
        <v>2</v>
      </c>
      <c r="C2258">
        <v>23</v>
      </c>
      <c r="D2258">
        <v>44</v>
      </c>
      <c r="E2258" t="s">
        <v>234</v>
      </c>
      <c r="F2258" t="s">
        <v>77</v>
      </c>
      <c r="G2258" t="s">
        <v>29</v>
      </c>
      <c r="H2258" t="s">
        <v>41</v>
      </c>
      <c r="I2258" t="s">
        <v>17</v>
      </c>
      <c r="J2258" t="s">
        <v>88</v>
      </c>
      <c r="K2258" t="s">
        <v>19</v>
      </c>
      <c r="L2258" t="s">
        <v>36</v>
      </c>
      <c r="M2258" s="20">
        <f>VLOOKUP(Table3[[#This Row],[Condition]],$O$8:$P$28,2)</f>
        <v>21</v>
      </c>
      <c r="N2258" s="10"/>
      <c r="O2258" s="10"/>
    </row>
    <row r="2259" spans="1:15">
      <c r="A2259" s="4">
        <v>43772</v>
      </c>
      <c r="B2259">
        <v>3</v>
      </c>
      <c r="C2259">
        <v>0</v>
      </c>
      <c r="D2259">
        <v>43</v>
      </c>
      <c r="E2259" t="s">
        <v>257</v>
      </c>
      <c r="F2259" t="s">
        <v>38</v>
      </c>
      <c r="G2259" t="s">
        <v>21</v>
      </c>
      <c r="H2259" t="s">
        <v>41</v>
      </c>
      <c r="I2259" t="s">
        <v>17</v>
      </c>
      <c r="J2259" t="s">
        <v>88</v>
      </c>
      <c r="K2259" t="s">
        <v>19</v>
      </c>
      <c r="L2259" t="s">
        <v>36</v>
      </c>
      <c r="M2259" s="20">
        <f>VLOOKUP(Table3[[#This Row],[Condition]],$O$8:$P$28,2)</f>
        <v>21</v>
      </c>
      <c r="N2259" s="10"/>
      <c r="O2259" s="10"/>
    </row>
    <row r="2260" spans="1:15">
      <c r="A2260" s="4">
        <v>43772.041666666664</v>
      </c>
      <c r="B2260">
        <v>3</v>
      </c>
      <c r="C2260">
        <v>1</v>
      </c>
      <c r="D2260">
        <v>45</v>
      </c>
      <c r="E2260" t="s">
        <v>301</v>
      </c>
      <c r="F2260" t="s">
        <v>133</v>
      </c>
      <c r="G2260" t="s">
        <v>117</v>
      </c>
      <c r="H2260" t="s">
        <v>62</v>
      </c>
      <c r="I2260" t="s">
        <v>17</v>
      </c>
      <c r="J2260" t="s">
        <v>88</v>
      </c>
      <c r="K2260" t="s">
        <v>19</v>
      </c>
      <c r="L2260" t="s">
        <v>36</v>
      </c>
      <c r="M2260" s="20">
        <f>VLOOKUP(Table3[[#This Row],[Condition]],$O$8:$P$28,2)</f>
        <v>21</v>
      </c>
      <c r="N2260" s="10"/>
      <c r="O2260" s="10"/>
    </row>
    <row r="2261" spans="1:15">
      <c r="A2261" s="4">
        <v>43772.083333333336</v>
      </c>
      <c r="B2261">
        <v>3</v>
      </c>
      <c r="C2261">
        <v>2</v>
      </c>
      <c r="D2261">
        <v>47</v>
      </c>
      <c r="E2261" t="s">
        <v>301</v>
      </c>
      <c r="F2261" t="s">
        <v>191</v>
      </c>
      <c r="G2261" t="s">
        <v>115</v>
      </c>
      <c r="H2261" t="s">
        <v>49</v>
      </c>
      <c r="I2261" t="s">
        <v>17</v>
      </c>
      <c r="J2261" t="s">
        <v>88</v>
      </c>
      <c r="K2261" t="s">
        <v>19</v>
      </c>
      <c r="L2261" t="s">
        <v>36</v>
      </c>
      <c r="M2261" s="20">
        <f>VLOOKUP(Table3[[#This Row],[Condition]],$O$8:$P$28,2)</f>
        <v>21</v>
      </c>
      <c r="N2261" s="10"/>
      <c r="O2261" s="10"/>
    </row>
    <row r="2262" spans="1:15">
      <c r="A2262" s="4">
        <v>43772.125</v>
      </c>
      <c r="B2262">
        <v>3</v>
      </c>
      <c r="C2262">
        <v>3</v>
      </c>
      <c r="D2262">
        <v>44</v>
      </c>
      <c r="E2262" t="s">
        <v>301</v>
      </c>
      <c r="F2262" t="s">
        <v>47</v>
      </c>
      <c r="G2262" t="s">
        <v>117</v>
      </c>
      <c r="H2262" t="s">
        <v>26</v>
      </c>
      <c r="I2262" t="s">
        <v>17</v>
      </c>
      <c r="J2262" t="s">
        <v>88</v>
      </c>
      <c r="K2262" t="s">
        <v>19</v>
      </c>
      <c r="L2262" t="s">
        <v>36</v>
      </c>
      <c r="M2262" s="20">
        <f>VLOOKUP(Table3[[#This Row],[Condition]],$O$8:$P$28,2)</f>
        <v>21</v>
      </c>
      <c r="N2262" s="10"/>
      <c r="O2262" s="10"/>
    </row>
    <row r="2263" spans="1:15">
      <c r="A2263" s="4">
        <v>43772.166666666664</v>
      </c>
      <c r="B2263">
        <v>3</v>
      </c>
      <c r="C2263">
        <v>4</v>
      </c>
      <c r="D2263">
        <v>43</v>
      </c>
      <c r="E2263" t="s">
        <v>301</v>
      </c>
      <c r="F2263" t="s">
        <v>43</v>
      </c>
      <c r="G2263" t="s">
        <v>39</v>
      </c>
      <c r="H2263" t="s">
        <v>16</v>
      </c>
      <c r="I2263" t="s">
        <v>17</v>
      </c>
      <c r="J2263" t="s">
        <v>87</v>
      </c>
      <c r="K2263" t="s">
        <v>19</v>
      </c>
      <c r="L2263" t="s">
        <v>36</v>
      </c>
      <c r="M2263" s="20">
        <f>VLOOKUP(Table3[[#This Row],[Condition]],$O$8:$P$28,2)</f>
        <v>21</v>
      </c>
      <c r="N2263" s="10"/>
      <c r="O2263" s="10"/>
    </row>
    <row r="2264" spans="1:15">
      <c r="A2264" s="4">
        <v>43772.208333333336</v>
      </c>
      <c r="B2264">
        <v>3</v>
      </c>
      <c r="C2264">
        <v>5</v>
      </c>
      <c r="D2264">
        <v>44</v>
      </c>
      <c r="E2264" t="s">
        <v>302</v>
      </c>
      <c r="F2264" t="s">
        <v>96</v>
      </c>
      <c r="G2264" t="s">
        <v>39</v>
      </c>
      <c r="H2264" t="s">
        <v>62</v>
      </c>
      <c r="I2264" t="s">
        <v>17</v>
      </c>
      <c r="J2264" t="s">
        <v>198</v>
      </c>
      <c r="K2264" t="s">
        <v>19</v>
      </c>
      <c r="L2264" t="s">
        <v>36</v>
      </c>
      <c r="M2264" s="20">
        <f>VLOOKUP(Table3[[#This Row],[Condition]],$O$8:$P$28,2)</f>
        <v>21</v>
      </c>
      <c r="N2264" s="10"/>
      <c r="O2264" s="10"/>
    </row>
    <row r="2265" spans="1:15">
      <c r="A2265" s="4">
        <v>43772.25</v>
      </c>
      <c r="B2265">
        <v>3</v>
      </c>
      <c r="C2265">
        <v>6</v>
      </c>
      <c r="D2265">
        <v>45</v>
      </c>
      <c r="E2265" t="s">
        <v>304</v>
      </c>
      <c r="F2265" t="s">
        <v>191</v>
      </c>
      <c r="G2265" t="s">
        <v>117</v>
      </c>
      <c r="H2265" t="s">
        <v>52</v>
      </c>
      <c r="I2265" t="s">
        <v>17</v>
      </c>
      <c r="J2265" t="s">
        <v>200</v>
      </c>
      <c r="K2265" t="s">
        <v>19</v>
      </c>
      <c r="L2265" t="s">
        <v>30</v>
      </c>
      <c r="M2265" s="20">
        <f>VLOOKUP(Table3[[#This Row],[Condition]],$O$8:$P$28,2)</f>
        <v>17</v>
      </c>
      <c r="N2265" s="10"/>
      <c r="O2265" s="10"/>
    </row>
    <row r="2266" spans="1:15">
      <c r="A2266" s="4">
        <v>43772.291666666664</v>
      </c>
      <c r="B2266">
        <v>3</v>
      </c>
      <c r="C2266">
        <v>7</v>
      </c>
      <c r="D2266">
        <v>47</v>
      </c>
      <c r="E2266" t="s">
        <v>301</v>
      </c>
      <c r="F2266" t="s">
        <v>191</v>
      </c>
      <c r="G2266" t="s">
        <v>39</v>
      </c>
      <c r="H2266" t="s">
        <v>62</v>
      </c>
      <c r="I2266" t="s">
        <v>17</v>
      </c>
      <c r="J2266" t="s">
        <v>203</v>
      </c>
      <c r="K2266" t="s">
        <v>19</v>
      </c>
      <c r="L2266" t="s">
        <v>30</v>
      </c>
      <c r="M2266" s="20">
        <f>VLOOKUP(Table3[[#This Row],[Condition]],$O$8:$P$28,2)</f>
        <v>17</v>
      </c>
      <c r="N2266" s="10"/>
      <c r="O2266" s="10"/>
    </row>
    <row r="2267" spans="1:15">
      <c r="A2267" s="4">
        <v>43772.333333333336</v>
      </c>
      <c r="B2267">
        <v>3</v>
      </c>
      <c r="C2267">
        <v>8</v>
      </c>
      <c r="D2267">
        <v>50</v>
      </c>
      <c r="E2267" t="s">
        <v>302</v>
      </c>
      <c r="F2267" t="s">
        <v>162</v>
      </c>
      <c r="G2267" t="s">
        <v>117</v>
      </c>
      <c r="H2267" t="s">
        <v>52</v>
      </c>
      <c r="I2267" t="s">
        <v>151</v>
      </c>
      <c r="J2267" t="s">
        <v>208</v>
      </c>
      <c r="K2267" t="s">
        <v>19</v>
      </c>
      <c r="L2267" t="s">
        <v>36</v>
      </c>
      <c r="M2267" s="20">
        <f>VLOOKUP(Table3[[#This Row],[Condition]],$O$8:$P$28,2)</f>
        <v>21</v>
      </c>
      <c r="N2267" s="10"/>
      <c r="O2267" s="10"/>
    </row>
    <row r="2268" spans="1:15">
      <c r="A2268" s="4">
        <v>43772.375</v>
      </c>
      <c r="B2268">
        <v>3</v>
      </c>
      <c r="C2268">
        <v>9</v>
      </c>
      <c r="D2268">
        <v>51</v>
      </c>
      <c r="E2268" t="s">
        <v>302</v>
      </c>
      <c r="F2268" t="s">
        <v>56</v>
      </c>
      <c r="G2268" t="s">
        <v>39</v>
      </c>
      <c r="H2268" t="s">
        <v>69</v>
      </c>
      <c r="I2268" t="s">
        <v>147</v>
      </c>
      <c r="J2268" t="s">
        <v>208</v>
      </c>
      <c r="K2268" t="s">
        <v>19</v>
      </c>
      <c r="L2268" t="s">
        <v>36</v>
      </c>
      <c r="M2268" s="20">
        <f>VLOOKUP(Table3[[#This Row],[Condition]],$O$8:$P$28,2)</f>
        <v>21</v>
      </c>
      <c r="N2268" s="10"/>
      <c r="O2268" s="10"/>
    </row>
    <row r="2269" spans="1:15">
      <c r="A2269" s="4">
        <v>43772.416666666664</v>
      </c>
      <c r="B2269">
        <v>3</v>
      </c>
      <c r="C2269">
        <v>10</v>
      </c>
      <c r="D2269">
        <v>53</v>
      </c>
      <c r="E2269" t="s">
        <v>302</v>
      </c>
      <c r="F2269" t="s">
        <v>126</v>
      </c>
      <c r="G2269" t="s">
        <v>115</v>
      </c>
      <c r="H2269" t="s">
        <v>82</v>
      </c>
      <c r="I2269" t="s">
        <v>17</v>
      </c>
      <c r="J2269" t="s">
        <v>208</v>
      </c>
      <c r="K2269" t="s">
        <v>19</v>
      </c>
      <c r="L2269" t="s">
        <v>36</v>
      </c>
      <c r="M2269" s="20">
        <f>VLOOKUP(Table3[[#This Row],[Condition]],$O$8:$P$28,2)</f>
        <v>21</v>
      </c>
      <c r="N2269" s="10"/>
      <c r="O2269" s="10"/>
    </row>
    <row r="2270" spans="1:15">
      <c r="A2270" s="4">
        <v>43772.458333333336</v>
      </c>
      <c r="B2270">
        <v>3</v>
      </c>
      <c r="C2270">
        <v>11</v>
      </c>
      <c r="D2270">
        <v>54</v>
      </c>
      <c r="E2270" t="s">
        <v>305</v>
      </c>
      <c r="F2270" t="s">
        <v>121</v>
      </c>
      <c r="G2270" t="s">
        <v>117</v>
      </c>
      <c r="H2270" t="s">
        <v>145</v>
      </c>
      <c r="I2270" t="s">
        <v>70</v>
      </c>
      <c r="J2270" t="s">
        <v>203</v>
      </c>
      <c r="K2270" t="s">
        <v>19</v>
      </c>
      <c r="L2270" t="s">
        <v>36</v>
      </c>
      <c r="M2270" s="20">
        <f>VLOOKUP(Table3[[#This Row],[Condition]],$O$8:$P$28,2)</f>
        <v>21</v>
      </c>
      <c r="N2270" s="10"/>
      <c r="O2270" s="10"/>
    </row>
    <row r="2271" spans="1:15">
      <c r="A2271" s="4">
        <v>43772.5</v>
      </c>
      <c r="B2271">
        <v>3</v>
      </c>
      <c r="C2271">
        <v>12</v>
      </c>
      <c r="D2271">
        <v>56</v>
      </c>
      <c r="E2271" t="s">
        <v>305</v>
      </c>
      <c r="F2271" t="s">
        <v>167</v>
      </c>
      <c r="G2271" t="s">
        <v>117</v>
      </c>
      <c r="H2271" t="s">
        <v>69</v>
      </c>
      <c r="I2271" t="s">
        <v>173</v>
      </c>
      <c r="J2271" t="s">
        <v>201</v>
      </c>
      <c r="K2271" t="s">
        <v>19</v>
      </c>
      <c r="L2271" t="s">
        <v>36</v>
      </c>
      <c r="M2271" s="20">
        <f>VLOOKUP(Table3[[#This Row],[Condition]],$O$8:$P$28,2)</f>
        <v>21</v>
      </c>
      <c r="N2271" s="10"/>
      <c r="O2271" s="10"/>
    </row>
    <row r="2272" spans="1:15">
      <c r="A2272" s="4">
        <v>43772.541666666664</v>
      </c>
      <c r="B2272">
        <v>3</v>
      </c>
      <c r="C2272">
        <v>13</v>
      </c>
      <c r="D2272">
        <v>56</v>
      </c>
      <c r="E2272" t="s">
        <v>306</v>
      </c>
      <c r="F2272" t="s">
        <v>165</v>
      </c>
      <c r="G2272" t="s">
        <v>117</v>
      </c>
      <c r="H2272" t="s">
        <v>82</v>
      </c>
      <c r="I2272" t="s">
        <v>204</v>
      </c>
      <c r="J2272" t="s">
        <v>200</v>
      </c>
      <c r="K2272" t="s">
        <v>19</v>
      </c>
      <c r="L2272" t="s">
        <v>36</v>
      </c>
      <c r="M2272" s="20">
        <f>VLOOKUP(Table3[[#This Row],[Condition]],$O$8:$P$28,2)</f>
        <v>21</v>
      </c>
      <c r="N2272" s="10"/>
      <c r="O2272" s="10"/>
    </row>
    <row r="2273" spans="1:15">
      <c r="A2273" s="4">
        <v>43772.583333333336</v>
      </c>
      <c r="B2273">
        <v>3</v>
      </c>
      <c r="C2273">
        <v>14</v>
      </c>
      <c r="D2273">
        <v>57</v>
      </c>
      <c r="E2273" t="s">
        <v>306</v>
      </c>
      <c r="F2273" t="s">
        <v>183</v>
      </c>
      <c r="G2273" t="s">
        <v>44</v>
      </c>
      <c r="H2273" t="s">
        <v>52</v>
      </c>
      <c r="I2273" t="s">
        <v>17</v>
      </c>
      <c r="J2273" t="s">
        <v>200</v>
      </c>
      <c r="K2273" t="s">
        <v>19</v>
      </c>
      <c r="L2273" t="s">
        <v>36</v>
      </c>
      <c r="M2273" s="20">
        <f>VLOOKUP(Table3[[#This Row],[Condition]],$O$8:$P$28,2)</f>
        <v>21</v>
      </c>
      <c r="N2273" s="10"/>
      <c r="O2273" s="10"/>
    </row>
    <row r="2274" spans="1:15">
      <c r="A2274" s="4">
        <v>43772.625</v>
      </c>
      <c r="B2274">
        <v>3</v>
      </c>
      <c r="C2274">
        <v>15</v>
      </c>
      <c r="D2274">
        <v>56</v>
      </c>
      <c r="E2274" t="s">
        <v>307</v>
      </c>
      <c r="F2274" t="s">
        <v>172</v>
      </c>
      <c r="G2274" t="s">
        <v>39</v>
      </c>
      <c r="H2274" t="s">
        <v>45</v>
      </c>
      <c r="I2274" t="s">
        <v>17</v>
      </c>
      <c r="J2274" t="s">
        <v>201</v>
      </c>
      <c r="K2274" t="s">
        <v>19</v>
      </c>
      <c r="L2274" t="s">
        <v>36</v>
      </c>
      <c r="M2274" s="20">
        <f>VLOOKUP(Table3[[#This Row],[Condition]],$O$8:$P$28,2)</f>
        <v>21</v>
      </c>
      <c r="N2274" s="10"/>
      <c r="O2274" s="10"/>
    </row>
    <row r="2275" spans="1:15">
      <c r="A2275" s="4">
        <v>43772.666666666664</v>
      </c>
      <c r="B2275">
        <v>3</v>
      </c>
      <c r="C2275">
        <v>16</v>
      </c>
      <c r="D2275">
        <v>54</v>
      </c>
      <c r="E2275" t="s">
        <v>308</v>
      </c>
      <c r="F2275" t="s">
        <v>183</v>
      </c>
      <c r="G2275" t="s">
        <v>115</v>
      </c>
      <c r="H2275" t="s">
        <v>82</v>
      </c>
      <c r="I2275" t="s">
        <v>17</v>
      </c>
      <c r="J2275" t="s">
        <v>203</v>
      </c>
      <c r="K2275" t="s">
        <v>19</v>
      </c>
      <c r="L2275" t="s">
        <v>36</v>
      </c>
      <c r="M2275" s="20">
        <f>VLOOKUP(Table3[[#This Row],[Condition]],$O$8:$P$28,2)</f>
        <v>21</v>
      </c>
      <c r="N2275" s="10"/>
      <c r="O2275" s="10"/>
    </row>
    <row r="2276" spans="1:15">
      <c r="A2276" s="4">
        <v>43772.708333333336</v>
      </c>
      <c r="B2276">
        <v>3</v>
      </c>
      <c r="C2276">
        <v>17</v>
      </c>
      <c r="D2276">
        <v>51</v>
      </c>
      <c r="E2276" t="s">
        <v>309</v>
      </c>
      <c r="F2276" t="s">
        <v>125</v>
      </c>
      <c r="G2276" t="s">
        <v>33</v>
      </c>
      <c r="H2276" t="s">
        <v>26</v>
      </c>
      <c r="I2276" t="s">
        <v>17</v>
      </c>
      <c r="J2276" t="s">
        <v>207</v>
      </c>
      <c r="K2276" t="s">
        <v>19</v>
      </c>
      <c r="L2276" t="s">
        <v>36</v>
      </c>
      <c r="M2276" s="20">
        <f>VLOOKUP(Table3[[#This Row],[Condition]],$O$8:$P$28,2)</f>
        <v>21</v>
      </c>
      <c r="N2276" s="10"/>
      <c r="O2276" s="10"/>
    </row>
    <row r="2277" spans="1:15">
      <c r="A2277" s="4">
        <v>43772.75</v>
      </c>
      <c r="B2277">
        <v>3</v>
      </c>
      <c r="C2277">
        <v>18</v>
      </c>
      <c r="D2277">
        <v>51</v>
      </c>
      <c r="E2277" t="s">
        <v>306</v>
      </c>
      <c r="F2277" t="s">
        <v>141</v>
      </c>
      <c r="G2277" t="s">
        <v>33</v>
      </c>
      <c r="H2277" t="s">
        <v>26</v>
      </c>
      <c r="I2277" t="s">
        <v>17</v>
      </c>
      <c r="J2277" t="s">
        <v>208</v>
      </c>
      <c r="K2277" t="s">
        <v>19</v>
      </c>
      <c r="L2277" t="s">
        <v>36</v>
      </c>
      <c r="M2277" s="20">
        <f>VLOOKUP(Table3[[#This Row],[Condition]],$O$8:$P$28,2)</f>
        <v>21</v>
      </c>
      <c r="N2277" s="10"/>
      <c r="O2277" s="10"/>
    </row>
    <row r="2278" spans="1:15">
      <c r="A2278" s="4">
        <v>43772.791666666664</v>
      </c>
      <c r="B2278">
        <v>3</v>
      </c>
      <c r="C2278">
        <v>19</v>
      </c>
      <c r="D2278">
        <v>48</v>
      </c>
      <c r="E2278" t="s">
        <v>256</v>
      </c>
      <c r="F2278" t="s">
        <v>133</v>
      </c>
      <c r="G2278" t="s">
        <v>34</v>
      </c>
      <c r="H2278" t="s">
        <v>17</v>
      </c>
      <c r="I2278" t="s">
        <v>17</v>
      </c>
      <c r="J2278" t="s">
        <v>210</v>
      </c>
      <c r="K2278" t="s">
        <v>19</v>
      </c>
      <c r="L2278" t="s">
        <v>36</v>
      </c>
      <c r="M2278" s="20">
        <f>VLOOKUP(Table3[[#This Row],[Condition]],$O$8:$P$28,2)</f>
        <v>21</v>
      </c>
      <c r="N2278" s="10"/>
      <c r="O2278" s="10"/>
    </row>
    <row r="2279" spans="1:15">
      <c r="A2279" s="4">
        <v>43772.833333333336</v>
      </c>
      <c r="B2279">
        <v>3</v>
      </c>
      <c r="C2279">
        <v>20</v>
      </c>
      <c r="D2279">
        <v>45</v>
      </c>
      <c r="E2279" t="s">
        <v>256</v>
      </c>
      <c r="F2279" t="s">
        <v>112</v>
      </c>
      <c r="G2279" t="s">
        <v>29</v>
      </c>
      <c r="H2279" t="s">
        <v>41</v>
      </c>
      <c r="I2279" t="s">
        <v>17</v>
      </c>
      <c r="J2279" t="s">
        <v>211</v>
      </c>
      <c r="K2279" t="s">
        <v>19</v>
      </c>
      <c r="L2279" t="s">
        <v>36</v>
      </c>
      <c r="M2279" s="20">
        <f>VLOOKUP(Table3[[#This Row],[Condition]],$O$8:$P$28,2)</f>
        <v>21</v>
      </c>
      <c r="N2279" s="10"/>
      <c r="O2279" s="10"/>
    </row>
    <row r="2280" spans="1:15">
      <c r="A2280" s="4">
        <v>43772.875</v>
      </c>
      <c r="B2280">
        <v>3</v>
      </c>
      <c r="C2280">
        <v>21</v>
      </c>
      <c r="D2280">
        <v>45</v>
      </c>
      <c r="E2280" t="s">
        <v>256</v>
      </c>
      <c r="F2280" t="s">
        <v>112</v>
      </c>
      <c r="G2280" t="s">
        <v>34</v>
      </c>
      <c r="H2280" t="s">
        <v>17</v>
      </c>
      <c r="I2280" t="s">
        <v>17</v>
      </c>
      <c r="J2280" t="s">
        <v>212</v>
      </c>
      <c r="K2280" t="s">
        <v>19</v>
      </c>
      <c r="L2280" t="s">
        <v>36</v>
      </c>
      <c r="M2280" s="20">
        <f>VLOOKUP(Table3[[#This Row],[Condition]],$O$8:$P$28,2)</f>
        <v>21</v>
      </c>
      <c r="N2280" s="10"/>
      <c r="O2280" s="10"/>
    </row>
    <row r="2281" spans="1:15">
      <c r="A2281" s="4">
        <v>43772.916666666664</v>
      </c>
      <c r="B2281">
        <v>3</v>
      </c>
      <c r="C2281">
        <v>22</v>
      </c>
      <c r="D2281">
        <v>44</v>
      </c>
      <c r="E2281" t="s">
        <v>257</v>
      </c>
      <c r="F2281" t="s">
        <v>74</v>
      </c>
      <c r="G2281" t="s">
        <v>34</v>
      </c>
      <c r="H2281" t="s">
        <v>17</v>
      </c>
      <c r="I2281" t="s">
        <v>17</v>
      </c>
      <c r="J2281" t="s">
        <v>213</v>
      </c>
      <c r="K2281" t="s">
        <v>19</v>
      </c>
      <c r="L2281" t="s">
        <v>36</v>
      </c>
      <c r="M2281" s="20">
        <f>VLOOKUP(Table3[[#This Row],[Condition]],$O$8:$P$28,2)</f>
        <v>21</v>
      </c>
      <c r="N2281" s="10"/>
      <c r="O2281" s="10"/>
    </row>
    <row r="2282" spans="1:15">
      <c r="A2282" s="4">
        <v>43772.958333333336</v>
      </c>
      <c r="B2282">
        <v>3</v>
      </c>
      <c r="C2282">
        <v>23</v>
      </c>
      <c r="D2282">
        <v>44</v>
      </c>
      <c r="E2282" t="s">
        <v>256</v>
      </c>
      <c r="F2282" t="s">
        <v>129</v>
      </c>
      <c r="G2282" t="s">
        <v>34</v>
      </c>
      <c r="H2282" t="s">
        <v>17</v>
      </c>
      <c r="I2282" t="s">
        <v>17</v>
      </c>
      <c r="J2282" t="s">
        <v>213</v>
      </c>
      <c r="K2282" t="s">
        <v>19</v>
      </c>
      <c r="L2282" t="s">
        <v>36</v>
      </c>
      <c r="M2282" s="20">
        <f>VLOOKUP(Table3[[#This Row],[Condition]],$O$8:$P$28,2)</f>
        <v>21</v>
      </c>
      <c r="N2282" s="10"/>
      <c r="O2282" s="10"/>
    </row>
    <row r="2283" spans="1:15">
      <c r="A2283" s="4">
        <v>43773</v>
      </c>
      <c r="B2283">
        <v>4</v>
      </c>
      <c r="C2283">
        <v>0</v>
      </c>
      <c r="D2283">
        <v>42</v>
      </c>
      <c r="E2283" t="s">
        <v>257</v>
      </c>
      <c r="F2283" t="s">
        <v>77</v>
      </c>
      <c r="G2283" t="s">
        <v>55</v>
      </c>
      <c r="H2283" t="s">
        <v>41</v>
      </c>
      <c r="I2283" t="s">
        <v>17</v>
      </c>
      <c r="J2283" t="s">
        <v>217</v>
      </c>
      <c r="K2283" t="s">
        <v>19</v>
      </c>
      <c r="L2283" t="s">
        <v>36</v>
      </c>
      <c r="M2283" s="20">
        <f>VLOOKUP(Table3[[#This Row],[Condition]],$O$8:$P$28,2)</f>
        <v>21</v>
      </c>
      <c r="N2283" s="10"/>
      <c r="O2283" s="10"/>
    </row>
    <row r="2284" spans="1:15">
      <c r="A2284" s="4">
        <v>43773.041666666664</v>
      </c>
      <c r="B2284">
        <v>4</v>
      </c>
      <c r="C2284">
        <v>1</v>
      </c>
      <c r="D2284">
        <v>39</v>
      </c>
      <c r="E2284" t="s">
        <v>257</v>
      </c>
      <c r="F2284" t="s">
        <v>259</v>
      </c>
      <c r="G2284" t="s">
        <v>33</v>
      </c>
      <c r="H2284" t="s">
        <v>16</v>
      </c>
      <c r="I2284" t="s">
        <v>17</v>
      </c>
      <c r="J2284" t="s">
        <v>217</v>
      </c>
      <c r="K2284" t="s">
        <v>19</v>
      </c>
      <c r="L2284" t="s">
        <v>36</v>
      </c>
      <c r="M2284" s="20">
        <f>VLOOKUP(Table3[[#This Row],[Condition]],$O$8:$P$28,2)</f>
        <v>21</v>
      </c>
      <c r="N2284" s="10"/>
      <c r="O2284" s="10"/>
    </row>
    <row r="2285" spans="1:15">
      <c r="A2285" s="4">
        <v>43773.083333333336</v>
      </c>
      <c r="B2285">
        <v>4</v>
      </c>
      <c r="C2285">
        <v>2</v>
      </c>
      <c r="D2285">
        <v>41</v>
      </c>
      <c r="E2285" t="s">
        <v>257</v>
      </c>
      <c r="F2285" t="s">
        <v>79</v>
      </c>
      <c r="G2285" t="s">
        <v>34</v>
      </c>
      <c r="H2285" t="s">
        <v>17</v>
      </c>
      <c r="I2285" t="s">
        <v>17</v>
      </c>
      <c r="J2285" t="s">
        <v>217</v>
      </c>
      <c r="K2285" t="s">
        <v>19</v>
      </c>
      <c r="L2285" t="s">
        <v>30</v>
      </c>
      <c r="M2285" s="20">
        <f>VLOOKUP(Table3[[#This Row],[Condition]],$O$8:$P$28,2)</f>
        <v>17</v>
      </c>
      <c r="N2285" s="10"/>
      <c r="O2285" s="10"/>
    </row>
    <row r="2286" spans="1:15">
      <c r="A2286" s="4">
        <v>43773.125</v>
      </c>
      <c r="B2286">
        <v>4</v>
      </c>
      <c r="C2286">
        <v>3</v>
      </c>
      <c r="D2286">
        <v>39</v>
      </c>
      <c r="E2286" t="s">
        <v>257</v>
      </c>
      <c r="F2286" t="s">
        <v>259</v>
      </c>
      <c r="G2286" t="s">
        <v>44</v>
      </c>
      <c r="H2286" t="s">
        <v>26</v>
      </c>
      <c r="I2286" t="s">
        <v>17</v>
      </c>
      <c r="J2286" t="s">
        <v>219</v>
      </c>
      <c r="K2286" t="s">
        <v>19</v>
      </c>
      <c r="L2286" t="s">
        <v>30</v>
      </c>
      <c r="M2286" s="20">
        <f>VLOOKUP(Table3[[#This Row],[Condition]],$O$8:$P$28,2)</f>
        <v>17</v>
      </c>
      <c r="N2286" s="10"/>
      <c r="O2286" s="10"/>
    </row>
    <row r="2287" spans="1:15">
      <c r="A2287" s="4">
        <v>43773.166666666664</v>
      </c>
      <c r="B2287">
        <v>4</v>
      </c>
      <c r="C2287">
        <v>4</v>
      </c>
      <c r="D2287">
        <v>39</v>
      </c>
      <c r="E2287" t="s">
        <v>257</v>
      </c>
      <c r="F2287" t="s">
        <v>259</v>
      </c>
      <c r="G2287" t="s">
        <v>57</v>
      </c>
      <c r="H2287" t="s">
        <v>26</v>
      </c>
      <c r="I2287" t="s">
        <v>17</v>
      </c>
      <c r="J2287" t="s">
        <v>219</v>
      </c>
      <c r="K2287" t="s">
        <v>19</v>
      </c>
      <c r="L2287" t="s">
        <v>30</v>
      </c>
      <c r="M2287" s="20">
        <f>VLOOKUP(Table3[[#This Row],[Condition]],$O$8:$P$28,2)</f>
        <v>17</v>
      </c>
      <c r="N2287" s="10"/>
      <c r="O2287" s="10"/>
    </row>
    <row r="2288" spans="1:15">
      <c r="A2288" s="4">
        <v>43773.208333333336</v>
      </c>
      <c r="B2288">
        <v>4</v>
      </c>
      <c r="C2288">
        <v>5</v>
      </c>
      <c r="D2288">
        <v>40</v>
      </c>
      <c r="E2288" t="s">
        <v>257</v>
      </c>
      <c r="F2288" t="s">
        <v>194</v>
      </c>
      <c r="G2288" t="s">
        <v>55</v>
      </c>
      <c r="H2288" t="s">
        <v>16</v>
      </c>
      <c r="I2288" t="s">
        <v>17</v>
      </c>
      <c r="J2288" t="s">
        <v>225</v>
      </c>
      <c r="K2288" t="s">
        <v>19</v>
      </c>
      <c r="L2288" t="s">
        <v>36</v>
      </c>
      <c r="M2288" s="20">
        <f>VLOOKUP(Table3[[#This Row],[Condition]],$O$8:$P$28,2)</f>
        <v>21</v>
      </c>
      <c r="N2288" s="10"/>
      <c r="O2288" s="10"/>
    </row>
    <row r="2289" spans="1:15">
      <c r="A2289" s="4">
        <v>43773.25</v>
      </c>
      <c r="B2289">
        <v>4</v>
      </c>
      <c r="C2289">
        <v>6</v>
      </c>
      <c r="D2289">
        <v>40</v>
      </c>
      <c r="E2289" t="s">
        <v>239</v>
      </c>
      <c r="F2289" t="s">
        <v>259</v>
      </c>
      <c r="G2289" t="s">
        <v>55</v>
      </c>
      <c r="H2289" t="s">
        <v>26</v>
      </c>
      <c r="I2289" t="s">
        <v>17</v>
      </c>
      <c r="J2289" t="s">
        <v>225</v>
      </c>
      <c r="K2289" t="s">
        <v>19</v>
      </c>
      <c r="L2289" t="s">
        <v>36</v>
      </c>
      <c r="M2289" s="20">
        <f>VLOOKUP(Table3[[#This Row],[Condition]],$O$8:$P$28,2)</f>
        <v>21</v>
      </c>
      <c r="N2289" s="10"/>
      <c r="O2289" s="10"/>
    </row>
    <row r="2290" spans="1:15">
      <c r="A2290" s="4">
        <v>43773.291666666664</v>
      </c>
      <c r="B2290">
        <v>4</v>
      </c>
      <c r="C2290">
        <v>7</v>
      </c>
      <c r="D2290">
        <v>44</v>
      </c>
      <c r="E2290" t="s">
        <v>258</v>
      </c>
      <c r="F2290" t="s">
        <v>79</v>
      </c>
      <c r="G2290" t="s">
        <v>34</v>
      </c>
      <c r="H2290" t="s">
        <v>17</v>
      </c>
      <c r="I2290" t="s">
        <v>17</v>
      </c>
      <c r="J2290" t="s">
        <v>224</v>
      </c>
      <c r="K2290" t="s">
        <v>19</v>
      </c>
      <c r="L2290" t="s">
        <v>36</v>
      </c>
      <c r="M2290" s="20">
        <f>VLOOKUP(Table3[[#This Row],[Condition]],$O$8:$P$28,2)</f>
        <v>21</v>
      </c>
      <c r="N2290" s="10"/>
      <c r="O2290" s="10"/>
    </row>
    <row r="2291" spans="1:15">
      <c r="A2291" s="4">
        <v>43773.333333333336</v>
      </c>
      <c r="B2291">
        <v>4</v>
      </c>
      <c r="C2291">
        <v>8</v>
      </c>
      <c r="D2291">
        <v>48</v>
      </c>
      <c r="E2291" t="s">
        <v>258</v>
      </c>
      <c r="F2291" t="s">
        <v>73</v>
      </c>
      <c r="G2291" t="s">
        <v>75</v>
      </c>
      <c r="H2291" t="s">
        <v>41</v>
      </c>
      <c r="I2291" t="s">
        <v>17</v>
      </c>
      <c r="J2291" t="s">
        <v>310</v>
      </c>
      <c r="K2291" t="s">
        <v>19</v>
      </c>
      <c r="L2291" t="s">
        <v>36</v>
      </c>
      <c r="M2291" s="20">
        <f>VLOOKUP(Table3[[#This Row],[Condition]],$O$8:$P$28,2)</f>
        <v>21</v>
      </c>
      <c r="N2291" s="10"/>
      <c r="O2291" s="10"/>
    </row>
    <row r="2292" spans="1:15">
      <c r="A2292" s="4">
        <v>43773.375</v>
      </c>
      <c r="B2292">
        <v>4</v>
      </c>
      <c r="C2292">
        <v>9</v>
      </c>
      <c r="D2292">
        <v>50</v>
      </c>
      <c r="E2292" t="s">
        <v>258</v>
      </c>
      <c r="F2292" t="s">
        <v>112</v>
      </c>
      <c r="G2292" t="s">
        <v>75</v>
      </c>
      <c r="H2292" t="s">
        <v>49</v>
      </c>
      <c r="I2292" t="s">
        <v>17</v>
      </c>
      <c r="J2292" t="s">
        <v>224</v>
      </c>
      <c r="K2292" t="s">
        <v>19</v>
      </c>
      <c r="L2292" t="s">
        <v>36</v>
      </c>
      <c r="M2292" s="20">
        <f>VLOOKUP(Table3[[#This Row],[Condition]],$O$8:$P$28,2)</f>
        <v>21</v>
      </c>
      <c r="N2292" s="10"/>
      <c r="O2292" s="10"/>
    </row>
    <row r="2293" spans="1:15">
      <c r="A2293" s="4">
        <v>43773.416666666664</v>
      </c>
      <c r="B2293">
        <v>4</v>
      </c>
      <c r="C2293">
        <v>10</v>
      </c>
      <c r="D2293">
        <v>56</v>
      </c>
      <c r="E2293" t="s">
        <v>244</v>
      </c>
      <c r="F2293" t="s">
        <v>96</v>
      </c>
      <c r="G2293" t="s">
        <v>75</v>
      </c>
      <c r="H2293" t="s">
        <v>82</v>
      </c>
      <c r="I2293" t="s">
        <v>17</v>
      </c>
      <c r="J2293" t="s">
        <v>222</v>
      </c>
      <c r="K2293" t="s">
        <v>19</v>
      </c>
      <c r="L2293" t="s">
        <v>36</v>
      </c>
      <c r="M2293" s="20">
        <f>VLOOKUP(Table3[[#This Row],[Condition]],$O$8:$P$28,2)</f>
        <v>21</v>
      </c>
      <c r="N2293" s="10"/>
      <c r="O2293" s="10"/>
    </row>
    <row r="2294" spans="1:15">
      <c r="A2294" s="4">
        <v>43773.458333333336</v>
      </c>
      <c r="B2294">
        <v>4</v>
      </c>
      <c r="C2294">
        <v>11</v>
      </c>
      <c r="D2294">
        <v>59</v>
      </c>
      <c r="E2294" t="s">
        <v>239</v>
      </c>
      <c r="F2294" t="s">
        <v>59</v>
      </c>
      <c r="G2294" t="s">
        <v>75</v>
      </c>
      <c r="H2294" t="s">
        <v>151</v>
      </c>
      <c r="I2294" t="s">
        <v>17</v>
      </c>
      <c r="J2294" t="s">
        <v>219</v>
      </c>
      <c r="K2294" t="s">
        <v>19</v>
      </c>
      <c r="L2294" t="s">
        <v>30</v>
      </c>
      <c r="M2294" s="20">
        <f>VLOOKUP(Table3[[#This Row],[Condition]],$O$8:$P$28,2)</f>
        <v>17</v>
      </c>
      <c r="N2294" s="10"/>
      <c r="O2294" s="10"/>
    </row>
    <row r="2295" spans="1:15">
      <c r="A2295" s="4">
        <v>43773.5</v>
      </c>
      <c r="B2295">
        <v>4</v>
      </c>
      <c r="C2295">
        <v>12</v>
      </c>
      <c r="D2295">
        <v>60</v>
      </c>
      <c r="E2295" t="s">
        <v>239</v>
      </c>
      <c r="F2295" t="s">
        <v>119</v>
      </c>
      <c r="G2295" t="s">
        <v>75</v>
      </c>
      <c r="H2295" t="s">
        <v>145</v>
      </c>
      <c r="I2295" t="s">
        <v>17</v>
      </c>
      <c r="J2295" t="s">
        <v>213</v>
      </c>
      <c r="K2295" t="s">
        <v>19</v>
      </c>
      <c r="L2295" t="s">
        <v>30</v>
      </c>
      <c r="M2295" s="20">
        <f>VLOOKUP(Table3[[#This Row],[Condition]],$O$8:$P$28,2)</f>
        <v>17</v>
      </c>
      <c r="N2295" s="10"/>
      <c r="O2295" s="10"/>
    </row>
    <row r="2296" spans="1:15">
      <c r="A2296" s="4">
        <v>43773.541666666664</v>
      </c>
      <c r="B2296">
        <v>4</v>
      </c>
      <c r="C2296">
        <v>13</v>
      </c>
      <c r="D2296">
        <v>60</v>
      </c>
      <c r="E2296" t="s">
        <v>234</v>
      </c>
      <c r="F2296" t="s">
        <v>59</v>
      </c>
      <c r="G2296" t="s">
        <v>75</v>
      </c>
      <c r="H2296" t="s">
        <v>69</v>
      </c>
      <c r="I2296" t="s">
        <v>17</v>
      </c>
      <c r="J2296" t="s">
        <v>211</v>
      </c>
      <c r="K2296" t="s">
        <v>19</v>
      </c>
      <c r="L2296" t="s">
        <v>30</v>
      </c>
      <c r="M2296" s="20">
        <f>VLOOKUP(Table3[[#This Row],[Condition]],$O$8:$P$28,2)</f>
        <v>17</v>
      </c>
      <c r="N2296" s="10"/>
      <c r="O2296" s="10"/>
    </row>
    <row r="2297" spans="1:15">
      <c r="A2297" s="4">
        <v>43773.583333333336</v>
      </c>
      <c r="B2297">
        <v>4</v>
      </c>
      <c r="C2297">
        <v>14</v>
      </c>
      <c r="D2297">
        <v>60</v>
      </c>
      <c r="E2297" t="s">
        <v>258</v>
      </c>
      <c r="F2297" t="s">
        <v>162</v>
      </c>
      <c r="G2297" t="s">
        <v>75</v>
      </c>
      <c r="H2297" t="s">
        <v>151</v>
      </c>
      <c r="I2297" t="s">
        <v>17</v>
      </c>
      <c r="J2297" t="s">
        <v>209</v>
      </c>
      <c r="K2297" t="s">
        <v>19</v>
      </c>
      <c r="L2297" t="s">
        <v>30</v>
      </c>
      <c r="M2297" s="20">
        <f>VLOOKUP(Table3[[#This Row],[Condition]],$O$8:$P$28,2)</f>
        <v>17</v>
      </c>
      <c r="N2297" s="10"/>
      <c r="O2297" s="10"/>
    </row>
    <row r="2298" spans="1:15">
      <c r="A2298" s="4">
        <v>43773.625</v>
      </c>
      <c r="B2298">
        <v>4</v>
      </c>
      <c r="C2298">
        <v>15</v>
      </c>
      <c r="D2298">
        <v>60</v>
      </c>
      <c r="E2298" t="s">
        <v>244</v>
      </c>
      <c r="F2298" t="s">
        <v>153</v>
      </c>
      <c r="G2298" t="s">
        <v>75</v>
      </c>
      <c r="H2298" t="s">
        <v>82</v>
      </c>
      <c r="I2298" t="s">
        <v>17</v>
      </c>
      <c r="J2298" t="s">
        <v>209</v>
      </c>
      <c r="K2298" t="s">
        <v>19</v>
      </c>
      <c r="L2298" t="s">
        <v>20</v>
      </c>
      <c r="M2298" s="20">
        <f>VLOOKUP(Table3[[#This Row],[Condition]],$O$8:$P$28,2)</f>
        <v>13</v>
      </c>
      <c r="N2298" s="10"/>
      <c r="O2298" s="10"/>
    </row>
    <row r="2299" spans="1:15">
      <c r="A2299" s="4">
        <v>43773.666666666664</v>
      </c>
      <c r="B2299">
        <v>4</v>
      </c>
      <c r="C2299">
        <v>16</v>
      </c>
      <c r="D2299">
        <v>57</v>
      </c>
      <c r="E2299" t="s">
        <v>245</v>
      </c>
      <c r="F2299" t="s">
        <v>96</v>
      </c>
      <c r="G2299" t="s">
        <v>75</v>
      </c>
      <c r="H2299" t="s">
        <v>49</v>
      </c>
      <c r="I2299" t="s">
        <v>17</v>
      </c>
      <c r="J2299" t="s">
        <v>209</v>
      </c>
      <c r="K2299" t="s">
        <v>19</v>
      </c>
      <c r="L2299" t="s">
        <v>20</v>
      </c>
      <c r="M2299" s="20">
        <f>VLOOKUP(Table3[[#This Row],[Condition]],$O$8:$P$28,2)</f>
        <v>13</v>
      </c>
      <c r="N2299" s="10"/>
      <c r="O2299" s="10"/>
    </row>
    <row r="2300" spans="1:15">
      <c r="A2300" s="4">
        <v>43773.708333333336</v>
      </c>
      <c r="B2300">
        <v>4</v>
      </c>
      <c r="C2300">
        <v>17</v>
      </c>
      <c r="D2300">
        <v>56</v>
      </c>
      <c r="E2300" t="s">
        <v>244</v>
      </c>
      <c r="F2300" t="s">
        <v>96</v>
      </c>
      <c r="G2300" t="s">
        <v>68</v>
      </c>
      <c r="H2300" t="s">
        <v>45</v>
      </c>
      <c r="I2300" t="s">
        <v>17</v>
      </c>
      <c r="J2300" t="s">
        <v>209</v>
      </c>
      <c r="K2300" t="s">
        <v>19</v>
      </c>
      <c r="L2300" t="s">
        <v>20</v>
      </c>
      <c r="M2300" s="20">
        <f>VLOOKUP(Table3[[#This Row],[Condition]],$O$8:$P$28,2)</f>
        <v>13</v>
      </c>
      <c r="N2300" s="10"/>
      <c r="O2300" s="10"/>
    </row>
    <row r="2301" spans="1:15">
      <c r="A2301" s="4">
        <v>43773.75</v>
      </c>
      <c r="B2301">
        <v>4</v>
      </c>
      <c r="C2301">
        <v>18</v>
      </c>
      <c r="D2301">
        <v>54</v>
      </c>
      <c r="E2301" t="s">
        <v>244</v>
      </c>
      <c r="F2301" t="s">
        <v>109</v>
      </c>
      <c r="G2301" t="s">
        <v>68</v>
      </c>
      <c r="H2301" t="s">
        <v>49</v>
      </c>
      <c r="I2301" t="s">
        <v>17</v>
      </c>
      <c r="J2301" t="s">
        <v>209</v>
      </c>
      <c r="K2301" t="s">
        <v>19</v>
      </c>
      <c r="L2301" t="s">
        <v>20</v>
      </c>
      <c r="M2301" s="20">
        <f>VLOOKUP(Table3[[#This Row],[Condition]],$O$8:$P$28,2)</f>
        <v>13</v>
      </c>
      <c r="N2301" s="10"/>
      <c r="O2301" s="10"/>
    </row>
    <row r="2302" spans="1:15">
      <c r="A2302" s="4">
        <v>43773.791666666664</v>
      </c>
      <c r="B2302">
        <v>4</v>
      </c>
      <c r="C2302">
        <v>19</v>
      </c>
      <c r="D2302">
        <v>54</v>
      </c>
      <c r="E2302" t="s">
        <v>240</v>
      </c>
      <c r="F2302" t="s">
        <v>89</v>
      </c>
      <c r="G2302" t="s">
        <v>75</v>
      </c>
      <c r="H2302" t="s">
        <v>82</v>
      </c>
      <c r="I2302" t="s">
        <v>17</v>
      </c>
      <c r="J2302" t="s">
        <v>209</v>
      </c>
      <c r="K2302" t="s">
        <v>19</v>
      </c>
      <c r="L2302" t="s">
        <v>20</v>
      </c>
      <c r="M2302" s="20">
        <f>VLOOKUP(Table3[[#This Row],[Condition]],$O$8:$P$28,2)</f>
        <v>13</v>
      </c>
      <c r="N2302" s="10"/>
      <c r="O2302" s="10"/>
    </row>
    <row r="2303" spans="1:15">
      <c r="A2303" s="4">
        <v>43773.833333333336</v>
      </c>
      <c r="B2303">
        <v>4</v>
      </c>
      <c r="C2303">
        <v>20</v>
      </c>
      <c r="D2303">
        <v>52</v>
      </c>
      <c r="E2303" t="s">
        <v>233</v>
      </c>
      <c r="F2303" t="s">
        <v>74</v>
      </c>
      <c r="G2303" t="s">
        <v>75</v>
      </c>
      <c r="H2303" t="s">
        <v>62</v>
      </c>
      <c r="I2303" t="s">
        <v>17</v>
      </c>
      <c r="J2303" t="s">
        <v>209</v>
      </c>
      <c r="K2303" t="s">
        <v>19</v>
      </c>
      <c r="L2303" t="s">
        <v>20</v>
      </c>
      <c r="M2303" s="20">
        <f>VLOOKUP(Table3[[#This Row],[Condition]],$O$8:$P$28,2)</f>
        <v>13</v>
      </c>
      <c r="N2303" s="10"/>
      <c r="O2303" s="10"/>
    </row>
    <row r="2304" spans="1:15">
      <c r="A2304" s="4">
        <v>43773.875</v>
      </c>
      <c r="B2304">
        <v>4</v>
      </c>
      <c r="C2304">
        <v>21</v>
      </c>
      <c r="D2304">
        <v>51</v>
      </c>
      <c r="E2304" t="s">
        <v>233</v>
      </c>
      <c r="F2304" t="s">
        <v>38</v>
      </c>
      <c r="G2304" t="s">
        <v>29</v>
      </c>
      <c r="H2304" t="s">
        <v>41</v>
      </c>
      <c r="I2304" t="s">
        <v>17</v>
      </c>
      <c r="J2304" t="s">
        <v>210</v>
      </c>
      <c r="K2304" t="s">
        <v>19</v>
      </c>
      <c r="L2304" t="s">
        <v>20</v>
      </c>
      <c r="M2304" s="20">
        <f>VLOOKUP(Table3[[#This Row],[Condition]],$O$8:$P$28,2)</f>
        <v>13</v>
      </c>
      <c r="N2304" s="10"/>
      <c r="O2304" s="10"/>
    </row>
    <row r="2305" spans="1:15">
      <c r="A2305" s="4">
        <v>43773.916666666664</v>
      </c>
      <c r="B2305">
        <v>4</v>
      </c>
      <c r="C2305">
        <v>22</v>
      </c>
      <c r="D2305">
        <v>51</v>
      </c>
      <c r="E2305" t="s">
        <v>251</v>
      </c>
      <c r="F2305" t="s">
        <v>149</v>
      </c>
      <c r="G2305" t="s">
        <v>34</v>
      </c>
      <c r="H2305" t="s">
        <v>17</v>
      </c>
      <c r="I2305" t="s">
        <v>17</v>
      </c>
      <c r="J2305" t="s">
        <v>209</v>
      </c>
      <c r="K2305" t="s">
        <v>19</v>
      </c>
      <c r="L2305" t="s">
        <v>20</v>
      </c>
      <c r="M2305" s="20">
        <f>VLOOKUP(Table3[[#This Row],[Condition]],$O$8:$P$28,2)</f>
        <v>13</v>
      </c>
      <c r="N2305" s="10"/>
      <c r="O2305" s="10"/>
    </row>
    <row r="2306" spans="1:15">
      <c r="A2306" s="4">
        <v>43773.958333333336</v>
      </c>
      <c r="B2306">
        <v>4</v>
      </c>
      <c r="C2306">
        <v>23</v>
      </c>
      <c r="D2306">
        <v>49</v>
      </c>
      <c r="E2306" t="s">
        <v>251</v>
      </c>
      <c r="F2306" t="s">
        <v>194</v>
      </c>
      <c r="G2306" t="s">
        <v>29</v>
      </c>
      <c r="H2306" t="s">
        <v>62</v>
      </c>
      <c r="I2306" t="s">
        <v>17</v>
      </c>
      <c r="J2306" t="s">
        <v>209</v>
      </c>
      <c r="K2306" t="s">
        <v>19</v>
      </c>
      <c r="L2306" t="s">
        <v>20</v>
      </c>
      <c r="M2306" s="20">
        <f>VLOOKUP(Table3[[#This Row],[Condition]],$O$8:$P$28,2)</f>
        <v>13</v>
      </c>
      <c r="N2306" s="10"/>
      <c r="O2306" s="10"/>
    </row>
    <row r="2307" spans="1:15">
      <c r="A2307" s="4">
        <v>43774</v>
      </c>
      <c r="B2307">
        <v>5</v>
      </c>
      <c r="C2307">
        <v>0</v>
      </c>
      <c r="D2307">
        <v>48</v>
      </c>
      <c r="E2307" t="s">
        <v>251</v>
      </c>
      <c r="F2307" t="s">
        <v>259</v>
      </c>
      <c r="G2307" t="s">
        <v>21</v>
      </c>
      <c r="H2307" t="s">
        <v>41</v>
      </c>
      <c r="I2307" t="s">
        <v>17</v>
      </c>
      <c r="J2307" t="s">
        <v>208</v>
      </c>
      <c r="K2307" t="s">
        <v>19</v>
      </c>
      <c r="L2307" t="s">
        <v>30</v>
      </c>
      <c r="M2307" s="20">
        <f>VLOOKUP(Table3[[#This Row],[Condition]],$O$8:$P$28,2)</f>
        <v>17</v>
      </c>
      <c r="N2307" s="10"/>
      <c r="O2307" s="10"/>
    </row>
    <row r="2308" spans="1:15">
      <c r="A2308" s="4">
        <v>43774.041666666664</v>
      </c>
      <c r="B2308">
        <v>5</v>
      </c>
      <c r="C2308">
        <v>1</v>
      </c>
      <c r="D2308">
        <v>47</v>
      </c>
      <c r="E2308" t="s">
        <v>233</v>
      </c>
      <c r="F2308" t="s">
        <v>259</v>
      </c>
      <c r="G2308" t="s">
        <v>34</v>
      </c>
      <c r="H2308" t="s">
        <v>17</v>
      </c>
      <c r="I2308" t="s">
        <v>17</v>
      </c>
      <c r="J2308" t="s">
        <v>207</v>
      </c>
      <c r="K2308" t="s">
        <v>19</v>
      </c>
      <c r="L2308" t="s">
        <v>30</v>
      </c>
      <c r="M2308" s="20">
        <f>VLOOKUP(Table3[[#This Row],[Condition]],$O$8:$P$28,2)</f>
        <v>17</v>
      </c>
      <c r="N2308" s="10"/>
      <c r="O2308" s="10"/>
    </row>
    <row r="2309" spans="1:15">
      <c r="A2309" s="4">
        <v>43774.083333333336</v>
      </c>
      <c r="B2309">
        <v>5</v>
      </c>
      <c r="C2309">
        <v>2</v>
      </c>
      <c r="D2309">
        <v>45</v>
      </c>
      <c r="E2309" t="s">
        <v>233</v>
      </c>
      <c r="F2309" t="s">
        <v>261</v>
      </c>
      <c r="G2309" t="s">
        <v>34</v>
      </c>
      <c r="H2309" t="s">
        <v>17</v>
      </c>
      <c r="I2309" t="s">
        <v>17</v>
      </c>
      <c r="J2309" t="s">
        <v>203</v>
      </c>
      <c r="K2309" t="s">
        <v>19</v>
      </c>
      <c r="L2309" t="s">
        <v>30</v>
      </c>
      <c r="M2309" s="20">
        <f>VLOOKUP(Table3[[#This Row],[Condition]],$O$8:$P$28,2)</f>
        <v>17</v>
      </c>
      <c r="N2309" s="10"/>
      <c r="O2309" s="10"/>
    </row>
    <row r="2310" spans="1:15">
      <c r="A2310" s="4">
        <v>43774.125</v>
      </c>
      <c r="B2310">
        <v>5</v>
      </c>
      <c r="C2310">
        <v>3</v>
      </c>
      <c r="D2310">
        <v>46</v>
      </c>
      <c r="E2310" t="s">
        <v>233</v>
      </c>
      <c r="F2310" t="s">
        <v>187</v>
      </c>
      <c r="G2310" t="s">
        <v>34</v>
      </c>
      <c r="H2310" t="s">
        <v>17</v>
      </c>
      <c r="I2310" t="s">
        <v>17</v>
      </c>
      <c r="J2310" t="s">
        <v>203</v>
      </c>
      <c r="K2310" t="s">
        <v>19</v>
      </c>
      <c r="L2310" t="s">
        <v>30</v>
      </c>
      <c r="M2310" s="20">
        <f>VLOOKUP(Table3[[#This Row],[Condition]],$O$8:$P$28,2)</f>
        <v>17</v>
      </c>
      <c r="N2310" s="10"/>
      <c r="O2310" s="10"/>
    </row>
    <row r="2311" spans="1:15">
      <c r="A2311" s="4">
        <v>43774.166666666664</v>
      </c>
      <c r="B2311">
        <v>5</v>
      </c>
      <c r="C2311">
        <v>4</v>
      </c>
      <c r="D2311">
        <v>45</v>
      </c>
      <c r="E2311" t="s">
        <v>240</v>
      </c>
      <c r="F2311" t="s">
        <v>188</v>
      </c>
      <c r="G2311" t="s">
        <v>34</v>
      </c>
      <c r="H2311" t="s">
        <v>17</v>
      </c>
      <c r="I2311" t="s">
        <v>17</v>
      </c>
      <c r="J2311" t="s">
        <v>203</v>
      </c>
      <c r="K2311" t="s">
        <v>19</v>
      </c>
      <c r="L2311" t="s">
        <v>30</v>
      </c>
      <c r="M2311" s="20">
        <f>VLOOKUP(Table3[[#This Row],[Condition]],$O$8:$P$28,2)</f>
        <v>17</v>
      </c>
      <c r="N2311" s="10"/>
      <c r="O2311" s="10"/>
    </row>
    <row r="2312" spans="1:15">
      <c r="A2312" s="4">
        <v>43774.208333333336</v>
      </c>
      <c r="B2312">
        <v>5</v>
      </c>
      <c r="C2312">
        <v>5</v>
      </c>
      <c r="D2312">
        <v>45</v>
      </c>
      <c r="E2312" t="s">
        <v>233</v>
      </c>
      <c r="F2312" t="s">
        <v>261</v>
      </c>
      <c r="G2312" t="s">
        <v>15</v>
      </c>
      <c r="H2312" t="s">
        <v>26</v>
      </c>
      <c r="I2312" t="s">
        <v>17</v>
      </c>
      <c r="J2312" t="s">
        <v>201</v>
      </c>
      <c r="K2312" t="s">
        <v>19</v>
      </c>
      <c r="L2312" t="s">
        <v>30</v>
      </c>
      <c r="M2312" s="20">
        <f>VLOOKUP(Table3[[#This Row],[Condition]],$O$8:$P$28,2)</f>
        <v>17</v>
      </c>
      <c r="N2312" s="10"/>
      <c r="O2312" s="10"/>
    </row>
    <row r="2313" spans="1:15">
      <c r="A2313" s="4">
        <v>43774.25</v>
      </c>
      <c r="B2313">
        <v>5</v>
      </c>
      <c r="C2313">
        <v>6</v>
      </c>
      <c r="D2313">
        <v>45</v>
      </c>
      <c r="E2313" t="s">
        <v>233</v>
      </c>
      <c r="F2313" t="s">
        <v>261</v>
      </c>
      <c r="G2313" t="s">
        <v>15</v>
      </c>
      <c r="H2313" t="s">
        <v>26</v>
      </c>
      <c r="I2313" t="s">
        <v>17</v>
      </c>
      <c r="J2313" t="s">
        <v>201</v>
      </c>
      <c r="K2313" t="s">
        <v>19</v>
      </c>
      <c r="L2313" t="s">
        <v>30</v>
      </c>
      <c r="M2313" s="20">
        <f>VLOOKUP(Table3[[#This Row],[Condition]],$O$8:$P$28,2)</f>
        <v>17</v>
      </c>
      <c r="N2313" s="10"/>
      <c r="O2313" s="10"/>
    </row>
    <row r="2314" spans="1:15">
      <c r="A2314" s="4">
        <v>43774.291666666664</v>
      </c>
      <c r="B2314">
        <v>5</v>
      </c>
      <c r="C2314">
        <v>7</v>
      </c>
      <c r="D2314">
        <v>48</v>
      </c>
      <c r="E2314" t="s">
        <v>251</v>
      </c>
      <c r="F2314" t="s">
        <v>259</v>
      </c>
      <c r="G2314" t="s">
        <v>15</v>
      </c>
      <c r="H2314" t="s">
        <v>26</v>
      </c>
      <c r="I2314" t="s">
        <v>17</v>
      </c>
      <c r="J2314" t="s">
        <v>202</v>
      </c>
      <c r="K2314" t="s">
        <v>19</v>
      </c>
      <c r="L2314" t="s">
        <v>30</v>
      </c>
      <c r="M2314" s="20">
        <f>VLOOKUP(Table3[[#This Row],[Condition]],$O$8:$P$28,2)</f>
        <v>17</v>
      </c>
      <c r="N2314" s="10"/>
      <c r="O2314" s="10"/>
    </row>
    <row r="2315" spans="1:15">
      <c r="A2315" s="4">
        <v>43774.333333333336</v>
      </c>
      <c r="B2315">
        <v>5</v>
      </c>
      <c r="C2315">
        <v>8</v>
      </c>
      <c r="D2315">
        <v>51</v>
      </c>
      <c r="E2315" t="s">
        <v>251</v>
      </c>
      <c r="F2315" t="s">
        <v>149</v>
      </c>
      <c r="G2315" t="s">
        <v>29</v>
      </c>
      <c r="H2315" t="s">
        <v>52</v>
      </c>
      <c r="I2315" t="s">
        <v>17</v>
      </c>
      <c r="J2315" t="s">
        <v>203</v>
      </c>
      <c r="K2315" t="s">
        <v>19</v>
      </c>
      <c r="L2315" t="s">
        <v>30</v>
      </c>
      <c r="M2315" s="20">
        <f>VLOOKUP(Table3[[#This Row],[Condition]],$O$8:$P$28,2)</f>
        <v>17</v>
      </c>
      <c r="N2315" s="10"/>
      <c r="O2315" s="10"/>
    </row>
    <row r="2316" spans="1:15">
      <c r="A2316" s="4">
        <v>43774.375</v>
      </c>
      <c r="B2316">
        <v>5</v>
      </c>
      <c r="C2316">
        <v>9</v>
      </c>
      <c r="D2316">
        <v>53</v>
      </c>
      <c r="E2316" t="s">
        <v>251</v>
      </c>
      <c r="F2316" t="s">
        <v>74</v>
      </c>
      <c r="G2316" t="s">
        <v>75</v>
      </c>
      <c r="H2316" t="s">
        <v>49</v>
      </c>
      <c r="I2316" t="s">
        <v>17</v>
      </c>
      <c r="J2316" t="s">
        <v>201</v>
      </c>
      <c r="K2316" t="s">
        <v>19</v>
      </c>
      <c r="L2316" t="s">
        <v>20</v>
      </c>
      <c r="M2316" s="20">
        <f>VLOOKUP(Table3[[#This Row],[Condition]],$O$8:$P$28,2)</f>
        <v>13</v>
      </c>
      <c r="N2316" s="10"/>
      <c r="O2316" s="10"/>
    </row>
    <row r="2317" spans="1:15">
      <c r="A2317" s="4">
        <v>43774.416666666664</v>
      </c>
      <c r="B2317">
        <v>5</v>
      </c>
      <c r="C2317">
        <v>10</v>
      </c>
      <c r="D2317">
        <v>55</v>
      </c>
      <c r="E2317" t="s">
        <v>232</v>
      </c>
      <c r="F2317" t="s">
        <v>72</v>
      </c>
      <c r="G2317" t="s">
        <v>68</v>
      </c>
      <c r="H2317" t="s">
        <v>62</v>
      </c>
      <c r="I2317" t="s">
        <v>17</v>
      </c>
      <c r="J2317" t="s">
        <v>201</v>
      </c>
      <c r="K2317" t="s">
        <v>19</v>
      </c>
      <c r="L2317" t="s">
        <v>20</v>
      </c>
      <c r="M2317" s="20">
        <f>VLOOKUP(Table3[[#This Row],[Condition]],$O$8:$P$28,2)</f>
        <v>13</v>
      </c>
      <c r="N2317" s="10"/>
      <c r="O2317" s="10"/>
    </row>
    <row r="2318" spans="1:15">
      <c r="A2318" s="4">
        <v>43774.458333333336</v>
      </c>
      <c r="B2318">
        <v>5</v>
      </c>
      <c r="C2318">
        <v>11</v>
      </c>
      <c r="D2318">
        <v>58</v>
      </c>
      <c r="E2318" t="s">
        <v>233</v>
      </c>
      <c r="F2318" t="s">
        <v>47</v>
      </c>
      <c r="G2318" t="s">
        <v>75</v>
      </c>
      <c r="H2318" t="s">
        <v>26</v>
      </c>
      <c r="I2318" t="s">
        <v>17</v>
      </c>
      <c r="J2318" t="s">
        <v>197</v>
      </c>
      <c r="K2318" t="s">
        <v>19</v>
      </c>
      <c r="L2318" t="s">
        <v>20</v>
      </c>
      <c r="M2318" s="20">
        <f>VLOOKUP(Table3[[#This Row],[Condition]],$O$8:$P$28,2)</f>
        <v>13</v>
      </c>
      <c r="N2318" s="10"/>
      <c r="O2318" s="10"/>
    </row>
    <row r="2319" spans="1:15">
      <c r="A2319" s="4">
        <v>43774.5</v>
      </c>
      <c r="B2319">
        <v>5</v>
      </c>
      <c r="C2319">
        <v>12</v>
      </c>
      <c r="D2319">
        <v>61</v>
      </c>
      <c r="E2319" t="s">
        <v>251</v>
      </c>
      <c r="F2319" t="s">
        <v>91</v>
      </c>
      <c r="G2319" t="s">
        <v>75</v>
      </c>
      <c r="H2319" t="s">
        <v>52</v>
      </c>
      <c r="I2319" t="s">
        <v>17</v>
      </c>
      <c r="J2319" t="s">
        <v>198</v>
      </c>
      <c r="K2319" t="s">
        <v>19</v>
      </c>
      <c r="L2319" t="s">
        <v>20</v>
      </c>
      <c r="M2319" s="20">
        <f>VLOOKUP(Table3[[#This Row],[Condition]],$O$8:$P$28,2)</f>
        <v>13</v>
      </c>
      <c r="N2319" s="10"/>
      <c r="O2319" s="10"/>
    </row>
    <row r="2320" spans="1:15">
      <c r="A2320" s="4">
        <v>43774.541666666664</v>
      </c>
      <c r="B2320">
        <v>5</v>
      </c>
      <c r="C2320">
        <v>13</v>
      </c>
      <c r="D2320">
        <v>63</v>
      </c>
      <c r="E2320" t="s">
        <v>240</v>
      </c>
      <c r="F2320" t="s">
        <v>93</v>
      </c>
      <c r="G2320" t="s">
        <v>68</v>
      </c>
      <c r="H2320" t="s">
        <v>62</v>
      </c>
      <c r="I2320" t="s">
        <v>17</v>
      </c>
      <c r="J2320" t="s">
        <v>198</v>
      </c>
      <c r="K2320" t="s">
        <v>19</v>
      </c>
      <c r="L2320" t="s">
        <v>20</v>
      </c>
      <c r="M2320" s="20">
        <f>VLOOKUP(Table3[[#This Row],[Condition]],$O$8:$P$28,2)</f>
        <v>13</v>
      </c>
      <c r="N2320" s="10"/>
      <c r="O2320" s="10"/>
    </row>
    <row r="2321" spans="1:15">
      <c r="A2321" s="4">
        <v>43774.583333333336</v>
      </c>
      <c r="B2321">
        <v>5</v>
      </c>
      <c r="C2321">
        <v>14</v>
      </c>
      <c r="D2321">
        <v>62</v>
      </c>
      <c r="E2321" t="s">
        <v>240</v>
      </c>
      <c r="F2321" t="s">
        <v>130</v>
      </c>
      <c r="G2321" t="s">
        <v>75</v>
      </c>
      <c r="H2321" t="s">
        <v>62</v>
      </c>
      <c r="I2321" t="s">
        <v>17</v>
      </c>
      <c r="J2321" t="s">
        <v>198</v>
      </c>
      <c r="K2321" t="s">
        <v>19</v>
      </c>
      <c r="L2321" t="s">
        <v>20</v>
      </c>
      <c r="M2321" s="20">
        <f>VLOOKUP(Table3[[#This Row],[Condition]],$O$8:$P$28,2)</f>
        <v>13</v>
      </c>
      <c r="N2321" s="10"/>
      <c r="O2321" s="10"/>
    </row>
    <row r="2322" spans="1:15">
      <c r="A2322" s="4">
        <v>43774.625</v>
      </c>
      <c r="B2322">
        <v>5</v>
      </c>
      <c r="C2322">
        <v>15</v>
      </c>
      <c r="D2322">
        <v>63</v>
      </c>
      <c r="E2322" t="s">
        <v>245</v>
      </c>
      <c r="F2322" t="s">
        <v>54</v>
      </c>
      <c r="G2322" t="s">
        <v>75</v>
      </c>
      <c r="H2322" t="s">
        <v>62</v>
      </c>
      <c r="I2322" t="s">
        <v>17</v>
      </c>
      <c r="J2322" t="s">
        <v>198</v>
      </c>
      <c r="K2322" t="s">
        <v>19</v>
      </c>
      <c r="L2322" t="s">
        <v>20</v>
      </c>
      <c r="M2322" s="20">
        <f>VLOOKUP(Table3[[#This Row],[Condition]],$O$8:$P$28,2)</f>
        <v>13</v>
      </c>
      <c r="N2322" s="10"/>
      <c r="O2322" s="10"/>
    </row>
    <row r="2323" spans="1:15">
      <c r="A2323" s="4">
        <v>43774.666666666664</v>
      </c>
      <c r="B2323">
        <v>5</v>
      </c>
      <c r="C2323">
        <v>16</v>
      </c>
      <c r="D2323">
        <v>60</v>
      </c>
      <c r="E2323" t="s">
        <v>240</v>
      </c>
      <c r="F2323" t="s">
        <v>51</v>
      </c>
      <c r="G2323" t="s">
        <v>75</v>
      </c>
      <c r="H2323" t="s">
        <v>62</v>
      </c>
      <c r="I2323" t="s">
        <v>17</v>
      </c>
      <c r="J2323" t="s">
        <v>196</v>
      </c>
      <c r="K2323" t="s">
        <v>19</v>
      </c>
      <c r="L2323" t="s">
        <v>20</v>
      </c>
      <c r="M2323" s="20">
        <f>VLOOKUP(Table3[[#This Row],[Condition]],$O$8:$P$28,2)</f>
        <v>13</v>
      </c>
      <c r="N2323" s="10"/>
      <c r="O2323" s="10"/>
    </row>
    <row r="2324" spans="1:15">
      <c r="A2324" s="4">
        <v>43774.708333333336</v>
      </c>
      <c r="B2324">
        <v>5</v>
      </c>
      <c r="C2324">
        <v>17</v>
      </c>
      <c r="D2324">
        <v>58</v>
      </c>
      <c r="E2324" t="s">
        <v>240</v>
      </c>
      <c r="F2324" t="s">
        <v>133</v>
      </c>
      <c r="G2324" t="s">
        <v>68</v>
      </c>
      <c r="H2324" t="s">
        <v>41</v>
      </c>
      <c r="I2324" t="s">
        <v>17</v>
      </c>
      <c r="J2324" t="s">
        <v>196</v>
      </c>
      <c r="K2324" t="s">
        <v>19</v>
      </c>
      <c r="L2324" t="s">
        <v>20</v>
      </c>
      <c r="M2324" s="20">
        <f>VLOOKUP(Table3[[#This Row],[Condition]],$O$8:$P$28,2)</f>
        <v>13</v>
      </c>
      <c r="N2324" s="10"/>
      <c r="O2324" s="10"/>
    </row>
    <row r="2325" spans="1:15">
      <c r="A2325" s="4">
        <v>43774.75</v>
      </c>
      <c r="B2325">
        <v>5</v>
      </c>
      <c r="C2325">
        <v>18</v>
      </c>
      <c r="D2325">
        <v>55</v>
      </c>
      <c r="E2325" t="s">
        <v>227</v>
      </c>
      <c r="F2325" t="s">
        <v>144</v>
      </c>
      <c r="G2325" t="s">
        <v>34</v>
      </c>
      <c r="H2325" t="s">
        <v>17</v>
      </c>
      <c r="I2325" t="s">
        <v>17</v>
      </c>
      <c r="J2325" t="s">
        <v>200</v>
      </c>
      <c r="K2325" t="s">
        <v>19</v>
      </c>
      <c r="L2325" t="s">
        <v>30</v>
      </c>
      <c r="M2325" s="20">
        <f>VLOOKUP(Table3[[#This Row],[Condition]],$O$8:$P$28,2)</f>
        <v>17</v>
      </c>
      <c r="N2325" s="10"/>
      <c r="O2325" s="10"/>
    </row>
    <row r="2326" spans="1:15">
      <c r="A2326" s="4">
        <v>43774.791666666664</v>
      </c>
      <c r="B2326">
        <v>5</v>
      </c>
      <c r="C2326">
        <v>19</v>
      </c>
      <c r="D2326">
        <v>53</v>
      </c>
      <c r="E2326" t="s">
        <v>227</v>
      </c>
      <c r="F2326" t="s">
        <v>149</v>
      </c>
      <c r="G2326" t="s">
        <v>55</v>
      </c>
      <c r="H2326" t="s">
        <v>41</v>
      </c>
      <c r="I2326" t="s">
        <v>17</v>
      </c>
      <c r="J2326" t="s">
        <v>201</v>
      </c>
      <c r="K2326" t="s">
        <v>19</v>
      </c>
      <c r="L2326" t="s">
        <v>30</v>
      </c>
      <c r="M2326" s="20">
        <f>VLOOKUP(Table3[[#This Row],[Condition]],$O$8:$P$28,2)</f>
        <v>17</v>
      </c>
      <c r="N2326" s="10"/>
      <c r="O2326" s="10"/>
    </row>
    <row r="2327" spans="1:15">
      <c r="A2327" s="4">
        <v>43774.833333333336</v>
      </c>
      <c r="B2327">
        <v>5</v>
      </c>
      <c r="C2327">
        <v>20</v>
      </c>
      <c r="D2327">
        <v>53</v>
      </c>
      <c r="E2327" t="s">
        <v>240</v>
      </c>
      <c r="F2327" t="s">
        <v>40</v>
      </c>
      <c r="G2327" t="s">
        <v>44</v>
      </c>
      <c r="H2327" t="s">
        <v>16</v>
      </c>
      <c r="I2327" t="s">
        <v>17</v>
      </c>
      <c r="J2327" t="s">
        <v>203</v>
      </c>
      <c r="K2327" t="s">
        <v>19</v>
      </c>
      <c r="L2327" t="s">
        <v>20</v>
      </c>
      <c r="M2327" s="20">
        <f>VLOOKUP(Table3[[#This Row],[Condition]],$O$8:$P$28,2)</f>
        <v>13</v>
      </c>
      <c r="N2327" s="10"/>
      <c r="O2327" s="10"/>
    </row>
    <row r="2328" spans="1:15">
      <c r="A2328" s="4">
        <v>43774.875</v>
      </c>
      <c r="B2328">
        <v>5</v>
      </c>
      <c r="C2328">
        <v>21</v>
      </c>
      <c r="D2328">
        <v>51</v>
      </c>
      <c r="E2328" t="s">
        <v>244</v>
      </c>
      <c r="F2328" t="s">
        <v>40</v>
      </c>
      <c r="G2328" t="s">
        <v>33</v>
      </c>
      <c r="H2328" t="s">
        <v>52</v>
      </c>
      <c r="I2328" t="s">
        <v>17</v>
      </c>
      <c r="J2328" t="s">
        <v>208</v>
      </c>
      <c r="K2328" t="s">
        <v>19</v>
      </c>
      <c r="L2328" t="s">
        <v>20</v>
      </c>
      <c r="M2328" s="20">
        <f>VLOOKUP(Table3[[#This Row],[Condition]],$O$8:$P$28,2)</f>
        <v>13</v>
      </c>
      <c r="N2328" s="10"/>
      <c r="O2328" s="10"/>
    </row>
    <row r="2329" spans="1:15">
      <c r="A2329" s="4">
        <v>43774.916666666664</v>
      </c>
      <c r="B2329">
        <v>5</v>
      </c>
      <c r="C2329">
        <v>22</v>
      </c>
      <c r="D2329">
        <v>52</v>
      </c>
      <c r="E2329" t="s">
        <v>244</v>
      </c>
      <c r="F2329" t="s">
        <v>112</v>
      </c>
      <c r="G2329" t="s">
        <v>44</v>
      </c>
      <c r="H2329" t="s">
        <v>62</v>
      </c>
      <c r="I2329" t="s">
        <v>17</v>
      </c>
      <c r="J2329" t="s">
        <v>211</v>
      </c>
      <c r="K2329" t="s">
        <v>19</v>
      </c>
      <c r="L2329" t="s">
        <v>30</v>
      </c>
      <c r="M2329" s="20">
        <f>VLOOKUP(Table3[[#This Row],[Condition]],$O$8:$P$28,2)</f>
        <v>17</v>
      </c>
      <c r="N2329" s="10"/>
      <c r="O2329" s="10"/>
    </row>
    <row r="2330" spans="1:15">
      <c r="A2330" s="4">
        <v>43774.958333333336</v>
      </c>
      <c r="B2330">
        <v>5</v>
      </c>
      <c r="C2330">
        <v>23</v>
      </c>
      <c r="D2330">
        <v>51</v>
      </c>
      <c r="E2330" t="s">
        <v>244</v>
      </c>
      <c r="F2330" t="s">
        <v>40</v>
      </c>
      <c r="G2330" t="s">
        <v>33</v>
      </c>
      <c r="H2330" t="s">
        <v>62</v>
      </c>
      <c r="I2330" t="s">
        <v>17</v>
      </c>
      <c r="J2330" t="s">
        <v>212</v>
      </c>
      <c r="K2330" t="s">
        <v>19</v>
      </c>
      <c r="L2330" t="s">
        <v>36</v>
      </c>
      <c r="M2330" s="20">
        <f>VLOOKUP(Table3[[#This Row],[Condition]],$O$8:$P$28,2)</f>
        <v>21</v>
      </c>
      <c r="N2330" s="10"/>
      <c r="O2330" s="10"/>
    </row>
    <row r="2331" spans="1:15">
      <c r="A2331" s="4">
        <v>43775</v>
      </c>
      <c r="B2331">
        <v>6</v>
      </c>
      <c r="C2331">
        <v>0</v>
      </c>
      <c r="D2331">
        <v>50</v>
      </c>
      <c r="E2331" t="s">
        <v>244</v>
      </c>
      <c r="F2331" t="s">
        <v>73</v>
      </c>
      <c r="G2331" t="s">
        <v>33</v>
      </c>
      <c r="H2331" t="s">
        <v>52</v>
      </c>
      <c r="I2331" t="s">
        <v>17</v>
      </c>
      <c r="J2331" t="s">
        <v>213</v>
      </c>
      <c r="K2331" t="s">
        <v>19</v>
      </c>
      <c r="L2331" t="s">
        <v>36</v>
      </c>
      <c r="M2331" s="20">
        <f>VLOOKUP(Table3[[#This Row],[Condition]],$O$8:$P$28,2)</f>
        <v>21</v>
      </c>
      <c r="N2331" s="10"/>
      <c r="O2331" s="10"/>
    </row>
    <row r="2332" spans="1:15">
      <c r="A2332" s="4">
        <v>43775.041666666664</v>
      </c>
      <c r="B2332">
        <v>6</v>
      </c>
      <c r="C2332">
        <v>1</v>
      </c>
      <c r="D2332">
        <v>49</v>
      </c>
      <c r="E2332" t="s">
        <v>244</v>
      </c>
      <c r="F2332" t="s">
        <v>74</v>
      </c>
      <c r="G2332" t="s">
        <v>33</v>
      </c>
      <c r="H2332" t="s">
        <v>45</v>
      </c>
      <c r="I2332" t="s">
        <v>17</v>
      </c>
      <c r="J2332" t="s">
        <v>220</v>
      </c>
      <c r="K2332" t="s">
        <v>19</v>
      </c>
      <c r="L2332" t="s">
        <v>36</v>
      </c>
      <c r="M2332" s="20">
        <f>VLOOKUP(Table3[[#This Row],[Condition]],$O$8:$P$28,2)</f>
        <v>21</v>
      </c>
      <c r="N2332" s="10"/>
      <c r="O2332" s="10"/>
    </row>
    <row r="2333" spans="1:15">
      <c r="A2333" s="4">
        <v>43775.083333333336</v>
      </c>
      <c r="B2333">
        <v>6</v>
      </c>
      <c r="C2333">
        <v>2</v>
      </c>
      <c r="D2333">
        <v>48</v>
      </c>
      <c r="E2333" t="s">
        <v>246</v>
      </c>
      <c r="F2333" t="s">
        <v>74</v>
      </c>
      <c r="G2333" t="s">
        <v>33</v>
      </c>
      <c r="H2333" t="s">
        <v>62</v>
      </c>
      <c r="I2333" t="s">
        <v>17</v>
      </c>
      <c r="J2333" t="s">
        <v>219</v>
      </c>
      <c r="K2333" t="s">
        <v>19</v>
      </c>
      <c r="L2333" t="s">
        <v>36</v>
      </c>
      <c r="M2333" s="20">
        <f>VLOOKUP(Table3[[#This Row],[Condition]],$O$8:$P$28,2)</f>
        <v>21</v>
      </c>
      <c r="N2333" s="10"/>
      <c r="O2333" s="10"/>
    </row>
    <row r="2334" spans="1:15">
      <c r="A2334" s="4">
        <v>43775.125</v>
      </c>
      <c r="B2334">
        <v>6</v>
      </c>
      <c r="C2334">
        <v>3</v>
      </c>
      <c r="D2334">
        <v>46</v>
      </c>
      <c r="E2334" t="s">
        <v>258</v>
      </c>
      <c r="F2334" t="s">
        <v>134</v>
      </c>
      <c r="G2334" t="s">
        <v>44</v>
      </c>
      <c r="H2334" t="s">
        <v>52</v>
      </c>
      <c r="I2334" t="s">
        <v>17</v>
      </c>
      <c r="J2334" t="s">
        <v>222</v>
      </c>
      <c r="K2334" t="s">
        <v>19</v>
      </c>
      <c r="L2334" t="s">
        <v>36</v>
      </c>
      <c r="M2334" s="20">
        <f>VLOOKUP(Table3[[#This Row],[Condition]],$O$8:$P$28,2)</f>
        <v>21</v>
      </c>
      <c r="N2334" s="10"/>
      <c r="O2334" s="10"/>
    </row>
    <row r="2335" spans="1:15">
      <c r="A2335" s="4">
        <v>43775.166666666664</v>
      </c>
      <c r="B2335">
        <v>6</v>
      </c>
      <c r="C2335">
        <v>4</v>
      </c>
      <c r="D2335">
        <v>46</v>
      </c>
      <c r="E2335" t="s">
        <v>239</v>
      </c>
      <c r="F2335" t="s">
        <v>73</v>
      </c>
      <c r="G2335" t="s">
        <v>44</v>
      </c>
      <c r="H2335" t="s">
        <v>94</v>
      </c>
      <c r="I2335" t="s">
        <v>17</v>
      </c>
      <c r="J2335" t="s">
        <v>310</v>
      </c>
      <c r="K2335" t="s">
        <v>19</v>
      </c>
      <c r="L2335" t="s">
        <v>36</v>
      </c>
      <c r="M2335" s="20">
        <f>VLOOKUP(Table3[[#This Row],[Condition]],$O$8:$P$28,2)</f>
        <v>21</v>
      </c>
      <c r="N2335" s="10"/>
      <c r="O2335" s="10"/>
    </row>
    <row r="2336" spans="1:15">
      <c r="A2336" s="4">
        <v>43775.208333333336</v>
      </c>
      <c r="B2336">
        <v>6</v>
      </c>
      <c r="C2336">
        <v>5</v>
      </c>
      <c r="D2336">
        <v>45</v>
      </c>
      <c r="E2336" t="s">
        <v>236</v>
      </c>
      <c r="F2336" t="s">
        <v>129</v>
      </c>
      <c r="G2336" t="s">
        <v>44</v>
      </c>
      <c r="H2336" t="s">
        <v>52</v>
      </c>
      <c r="I2336" t="s">
        <v>17</v>
      </c>
      <c r="J2336" t="s">
        <v>252</v>
      </c>
      <c r="K2336" t="s">
        <v>19</v>
      </c>
      <c r="L2336" t="s">
        <v>36</v>
      </c>
      <c r="M2336" s="20">
        <f>VLOOKUP(Table3[[#This Row],[Condition]],$O$8:$P$28,2)</f>
        <v>21</v>
      </c>
      <c r="N2336" s="10"/>
      <c r="O2336" s="10"/>
    </row>
    <row r="2337" spans="1:15">
      <c r="A2337" s="4">
        <v>43775.25</v>
      </c>
      <c r="B2337">
        <v>6</v>
      </c>
      <c r="C2337">
        <v>6</v>
      </c>
      <c r="D2337">
        <v>45</v>
      </c>
      <c r="E2337" t="s">
        <v>256</v>
      </c>
      <c r="F2337" t="s">
        <v>112</v>
      </c>
      <c r="G2337" t="s">
        <v>44</v>
      </c>
      <c r="H2337" t="s">
        <v>62</v>
      </c>
      <c r="I2337" t="s">
        <v>17</v>
      </c>
      <c r="J2337" t="s">
        <v>250</v>
      </c>
      <c r="K2337" t="s">
        <v>19</v>
      </c>
      <c r="L2337" t="s">
        <v>36</v>
      </c>
      <c r="M2337" s="20">
        <f>VLOOKUP(Table3[[#This Row],[Condition]],$O$8:$P$28,2)</f>
        <v>21</v>
      </c>
      <c r="N2337" s="10"/>
      <c r="O2337" s="10"/>
    </row>
    <row r="2338" spans="1:15">
      <c r="A2338" s="4">
        <v>43775.291666666664</v>
      </c>
      <c r="B2338">
        <v>6</v>
      </c>
      <c r="C2338">
        <v>7</v>
      </c>
      <c r="D2338">
        <v>50</v>
      </c>
      <c r="E2338" t="s">
        <v>236</v>
      </c>
      <c r="F2338" t="s">
        <v>91</v>
      </c>
      <c r="G2338" t="s">
        <v>92</v>
      </c>
      <c r="H2338" t="s">
        <v>41</v>
      </c>
      <c r="I2338" t="s">
        <v>17</v>
      </c>
      <c r="J2338" t="s">
        <v>311</v>
      </c>
      <c r="K2338" t="s">
        <v>19</v>
      </c>
      <c r="L2338" t="s">
        <v>36</v>
      </c>
      <c r="M2338" s="20">
        <f>VLOOKUP(Table3[[#This Row],[Condition]],$O$8:$P$28,2)</f>
        <v>21</v>
      </c>
      <c r="N2338" s="10"/>
      <c r="O2338" s="10"/>
    </row>
    <row r="2339" spans="1:15">
      <c r="A2339" s="4">
        <v>43775.333333333336</v>
      </c>
      <c r="B2339">
        <v>6</v>
      </c>
      <c r="C2339">
        <v>8</v>
      </c>
      <c r="D2339">
        <v>52</v>
      </c>
      <c r="E2339" t="s">
        <v>236</v>
      </c>
      <c r="F2339" t="s">
        <v>169</v>
      </c>
      <c r="G2339" t="s">
        <v>33</v>
      </c>
      <c r="H2339" t="s">
        <v>52</v>
      </c>
      <c r="I2339" t="s">
        <v>17</v>
      </c>
      <c r="J2339" t="s">
        <v>312</v>
      </c>
      <c r="K2339" t="s">
        <v>19</v>
      </c>
      <c r="L2339" t="s">
        <v>36</v>
      </c>
      <c r="M2339" s="20">
        <f>VLOOKUP(Table3[[#This Row],[Condition]],$O$8:$P$28,2)</f>
        <v>21</v>
      </c>
      <c r="N2339" s="10"/>
      <c r="O2339" s="10"/>
    </row>
    <row r="2340" spans="1:15">
      <c r="A2340" s="4">
        <v>43775.375</v>
      </c>
      <c r="B2340">
        <v>6</v>
      </c>
      <c r="C2340">
        <v>9</v>
      </c>
      <c r="D2340">
        <v>53</v>
      </c>
      <c r="E2340" t="s">
        <v>256</v>
      </c>
      <c r="F2340" t="s">
        <v>153</v>
      </c>
      <c r="G2340" t="s">
        <v>33</v>
      </c>
      <c r="H2340" t="s">
        <v>52</v>
      </c>
      <c r="I2340" t="s">
        <v>17</v>
      </c>
      <c r="J2340" t="s">
        <v>313</v>
      </c>
      <c r="K2340" t="s">
        <v>19</v>
      </c>
      <c r="L2340" t="s">
        <v>36</v>
      </c>
      <c r="M2340" s="20">
        <f>VLOOKUP(Table3[[#This Row],[Condition]],$O$8:$P$28,2)</f>
        <v>21</v>
      </c>
      <c r="N2340" s="10"/>
      <c r="O2340" s="10"/>
    </row>
    <row r="2341" spans="1:15">
      <c r="A2341" s="4">
        <v>43775.416666666664</v>
      </c>
      <c r="B2341">
        <v>6</v>
      </c>
      <c r="C2341">
        <v>10</v>
      </c>
      <c r="D2341">
        <v>56</v>
      </c>
      <c r="E2341" t="s">
        <v>256</v>
      </c>
      <c r="F2341" t="s">
        <v>59</v>
      </c>
      <c r="G2341" t="s">
        <v>92</v>
      </c>
      <c r="H2341" t="s">
        <v>41</v>
      </c>
      <c r="I2341" t="s">
        <v>17</v>
      </c>
      <c r="J2341" t="s">
        <v>313</v>
      </c>
      <c r="K2341" t="s">
        <v>19</v>
      </c>
      <c r="L2341" t="s">
        <v>36</v>
      </c>
      <c r="M2341" s="20">
        <f>VLOOKUP(Table3[[#This Row],[Condition]],$O$8:$P$28,2)</f>
        <v>21</v>
      </c>
      <c r="N2341" s="10"/>
      <c r="O2341" s="10"/>
    </row>
    <row r="2342" spans="1:15">
      <c r="A2342" s="4">
        <v>43775.458333333336</v>
      </c>
      <c r="B2342">
        <v>6</v>
      </c>
      <c r="C2342">
        <v>11</v>
      </c>
      <c r="D2342">
        <v>57</v>
      </c>
      <c r="E2342" t="s">
        <v>303</v>
      </c>
      <c r="F2342" t="s">
        <v>192</v>
      </c>
      <c r="G2342" t="s">
        <v>44</v>
      </c>
      <c r="H2342" t="s">
        <v>16</v>
      </c>
      <c r="I2342" t="s">
        <v>17</v>
      </c>
      <c r="J2342" t="s">
        <v>314</v>
      </c>
      <c r="K2342" t="s">
        <v>19</v>
      </c>
      <c r="L2342" t="s">
        <v>36</v>
      </c>
      <c r="M2342" s="20">
        <f>VLOOKUP(Table3[[#This Row],[Condition]],$O$8:$P$28,2)</f>
        <v>21</v>
      </c>
      <c r="N2342" s="10"/>
      <c r="O2342" s="10"/>
    </row>
    <row r="2343" spans="1:15">
      <c r="A2343" s="4">
        <v>43775.5</v>
      </c>
      <c r="B2343">
        <v>6</v>
      </c>
      <c r="C2343">
        <v>12</v>
      </c>
      <c r="D2343">
        <v>58</v>
      </c>
      <c r="E2343" t="s">
        <v>301</v>
      </c>
      <c r="F2343" t="s">
        <v>121</v>
      </c>
      <c r="G2343" t="s">
        <v>34</v>
      </c>
      <c r="H2343" t="s">
        <v>17</v>
      </c>
      <c r="I2343" t="s">
        <v>17</v>
      </c>
      <c r="J2343" t="s">
        <v>249</v>
      </c>
      <c r="K2343" t="s">
        <v>19</v>
      </c>
      <c r="L2343" t="s">
        <v>36</v>
      </c>
      <c r="M2343" s="20">
        <f>VLOOKUP(Table3[[#This Row],[Condition]],$O$8:$P$28,2)</f>
        <v>21</v>
      </c>
      <c r="N2343" s="10"/>
      <c r="O2343" s="10"/>
    </row>
    <row r="2344" spans="1:15">
      <c r="A2344" s="4">
        <v>43775.541666666664</v>
      </c>
      <c r="B2344">
        <v>6</v>
      </c>
      <c r="C2344">
        <v>13</v>
      </c>
      <c r="D2344">
        <v>59</v>
      </c>
      <c r="E2344" t="s">
        <v>300</v>
      </c>
      <c r="F2344" t="s">
        <v>125</v>
      </c>
      <c r="G2344" t="s">
        <v>75</v>
      </c>
      <c r="H2344" t="s">
        <v>41</v>
      </c>
      <c r="I2344" t="s">
        <v>17</v>
      </c>
      <c r="J2344" t="s">
        <v>248</v>
      </c>
      <c r="K2344" t="s">
        <v>19</v>
      </c>
      <c r="L2344" t="s">
        <v>36</v>
      </c>
      <c r="M2344" s="20">
        <f>VLOOKUP(Table3[[#This Row],[Condition]],$O$8:$P$28,2)</f>
        <v>21</v>
      </c>
      <c r="N2344" s="10"/>
      <c r="O2344" s="10"/>
    </row>
    <row r="2345" spans="1:15">
      <c r="A2345" s="4">
        <v>43775.583333333336</v>
      </c>
      <c r="B2345">
        <v>6</v>
      </c>
      <c r="C2345">
        <v>14</v>
      </c>
      <c r="D2345">
        <v>59</v>
      </c>
      <c r="E2345" t="s">
        <v>303</v>
      </c>
      <c r="F2345" t="s">
        <v>121</v>
      </c>
      <c r="G2345" t="s">
        <v>34</v>
      </c>
      <c r="H2345" t="s">
        <v>17</v>
      </c>
      <c r="I2345" t="s">
        <v>17</v>
      </c>
      <c r="J2345" t="s">
        <v>247</v>
      </c>
      <c r="K2345" t="s">
        <v>19</v>
      </c>
      <c r="L2345" t="s">
        <v>36</v>
      </c>
      <c r="M2345" s="20">
        <f>VLOOKUP(Table3[[#This Row],[Condition]],$O$8:$P$28,2)</f>
        <v>21</v>
      </c>
      <c r="N2345" s="10"/>
      <c r="O2345" s="10"/>
    </row>
    <row r="2346" spans="1:15">
      <c r="A2346" s="4">
        <v>43775.625</v>
      </c>
      <c r="B2346">
        <v>6</v>
      </c>
      <c r="C2346">
        <v>15</v>
      </c>
      <c r="D2346">
        <v>58</v>
      </c>
      <c r="E2346" t="s">
        <v>257</v>
      </c>
      <c r="F2346" t="s">
        <v>59</v>
      </c>
      <c r="G2346" t="s">
        <v>75</v>
      </c>
      <c r="H2346" t="s">
        <v>52</v>
      </c>
      <c r="I2346" t="s">
        <v>17</v>
      </c>
      <c r="J2346" t="s">
        <v>247</v>
      </c>
      <c r="K2346" t="s">
        <v>19</v>
      </c>
      <c r="L2346" t="s">
        <v>36</v>
      </c>
      <c r="M2346" s="20">
        <f>VLOOKUP(Table3[[#This Row],[Condition]],$O$8:$P$28,2)</f>
        <v>21</v>
      </c>
      <c r="N2346" s="10"/>
      <c r="O2346" s="10"/>
    </row>
    <row r="2347" spans="1:15">
      <c r="A2347" s="4">
        <v>43775.666666666664</v>
      </c>
      <c r="B2347">
        <v>6</v>
      </c>
      <c r="C2347">
        <v>16</v>
      </c>
      <c r="D2347">
        <v>55</v>
      </c>
      <c r="E2347" t="s">
        <v>239</v>
      </c>
      <c r="F2347" t="s">
        <v>61</v>
      </c>
      <c r="G2347" t="s">
        <v>75</v>
      </c>
      <c r="H2347" t="s">
        <v>62</v>
      </c>
      <c r="I2347" t="s">
        <v>17</v>
      </c>
      <c r="J2347" t="s">
        <v>247</v>
      </c>
      <c r="K2347" t="s">
        <v>19</v>
      </c>
      <c r="L2347" t="s">
        <v>36</v>
      </c>
      <c r="M2347" s="20">
        <f>VLOOKUP(Table3[[#This Row],[Condition]],$O$8:$P$28,2)</f>
        <v>21</v>
      </c>
      <c r="N2347" s="10"/>
      <c r="O2347" s="10"/>
    </row>
    <row r="2348" spans="1:15">
      <c r="A2348" s="4">
        <v>43775.708333333336</v>
      </c>
      <c r="B2348">
        <v>6</v>
      </c>
      <c r="C2348">
        <v>17</v>
      </c>
      <c r="D2348">
        <v>55</v>
      </c>
      <c r="E2348" t="s">
        <v>240</v>
      </c>
      <c r="F2348" t="s">
        <v>67</v>
      </c>
      <c r="G2348" t="s">
        <v>75</v>
      </c>
      <c r="H2348" t="s">
        <v>41</v>
      </c>
      <c r="I2348" t="s">
        <v>17</v>
      </c>
      <c r="J2348" t="s">
        <v>247</v>
      </c>
      <c r="K2348" t="s">
        <v>19</v>
      </c>
      <c r="L2348" t="s">
        <v>36</v>
      </c>
      <c r="M2348" s="20">
        <f>VLOOKUP(Table3[[#This Row],[Condition]],$O$8:$P$28,2)</f>
        <v>21</v>
      </c>
      <c r="N2348" s="10"/>
      <c r="O2348" s="10"/>
    </row>
    <row r="2349" spans="1:15">
      <c r="A2349" s="4">
        <v>43775.75</v>
      </c>
      <c r="B2349">
        <v>6</v>
      </c>
      <c r="C2349">
        <v>18</v>
      </c>
      <c r="D2349">
        <v>52</v>
      </c>
      <c r="E2349" t="s">
        <v>246</v>
      </c>
      <c r="F2349" t="s">
        <v>114</v>
      </c>
      <c r="G2349" t="s">
        <v>68</v>
      </c>
      <c r="H2349" t="s">
        <v>26</v>
      </c>
      <c r="I2349" t="s">
        <v>17</v>
      </c>
      <c r="J2349" t="s">
        <v>247</v>
      </c>
      <c r="K2349" t="s">
        <v>19</v>
      </c>
      <c r="L2349" t="s">
        <v>36</v>
      </c>
      <c r="M2349" s="20">
        <f>VLOOKUP(Table3[[#This Row],[Condition]],$O$8:$P$28,2)</f>
        <v>21</v>
      </c>
      <c r="N2349" s="10"/>
      <c r="O2349" s="10"/>
    </row>
    <row r="2350" spans="1:15">
      <c r="A2350" s="4">
        <v>43775.791666666664</v>
      </c>
      <c r="B2350">
        <v>6</v>
      </c>
      <c r="C2350">
        <v>19</v>
      </c>
      <c r="D2350">
        <v>51</v>
      </c>
      <c r="E2350" t="s">
        <v>258</v>
      </c>
      <c r="F2350" t="s">
        <v>114</v>
      </c>
      <c r="G2350" t="s">
        <v>75</v>
      </c>
      <c r="H2350" t="s">
        <v>62</v>
      </c>
      <c r="I2350" t="s">
        <v>17</v>
      </c>
      <c r="J2350" t="s">
        <v>247</v>
      </c>
      <c r="K2350" t="s">
        <v>19</v>
      </c>
      <c r="L2350" t="s">
        <v>36</v>
      </c>
      <c r="M2350" s="20">
        <f>VLOOKUP(Table3[[#This Row],[Condition]],$O$8:$P$28,2)</f>
        <v>21</v>
      </c>
      <c r="N2350" s="10"/>
      <c r="O2350" s="10"/>
    </row>
    <row r="2351" spans="1:15">
      <c r="A2351" s="4">
        <v>43775.833333333336</v>
      </c>
      <c r="B2351">
        <v>6</v>
      </c>
      <c r="C2351">
        <v>20</v>
      </c>
      <c r="D2351">
        <v>50</v>
      </c>
      <c r="E2351" t="s">
        <v>234</v>
      </c>
      <c r="F2351" t="s">
        <v>114</v>
      </c>
      <c r="G2351" t="s">
        <v>75</v>
      </c>
      <c r="H2351" t="s">
        <v>45</v>
      </c>
      <c r="I2351" t="s">
        <v>17</v>
      </c>
      <c r="J2351" t="s">
        <v>310</v>
      </c>
      <c r="K2351" t="s">
        <v>19</v>
      </c>
      <c r="L2351" t="s">
        <v>36</v>
      </c>
      <c r="M2351" s="20">
        <f>VLOOKUP(Table3[[#This Row],[Condition]],$O$8:$P$28,2)</f>
        <v>21</v>
      </c>
      <c r="N2351" s="10"/>
      <c r="O2351" s="10"/>
    </row>
    <row r="2352" spans="1:15">
      <c r="A2352" s="4">
        <v>43775.875</v>
      </c>
      <c r="B2352">
        <v>6</v>
      </c>
      <c r="C2352">
        <v>21</v>
      </c>
      <c r="D2352">
        <v>49</v>
      </c>
      <c r="E2352" t="s">
        <v>246</v>
      </c>
      <c r="F2352" t="s">
        <v>72</v>
      </c>
      <c r="G2352" t="s">
        <v>75</v>
      </c>
      <c r="H2352" t="s">
        <v>45</v>
      </c>
      <c r="I2352" t="s">
        <v>17</v>
      </c>
      <c r="J2352" t="s">
        <v>247</v>
      </c>
      <c r="K2352" t="s">
        <v>19</v>
      </c>
      <c r="L2352" t="s">
        <v>20</v>
      </c>
      <c r="M2352" s="20">
        <f>VLOOKUP(Table3[[#This Row],[Condition]],$O$8:$P$28,2)</f>
        <v>13</v>
      </c>
      <c r="N2352" s="10"/>
      <c r="O2352" s="10"/>
    </row>
    <row r="2353" spans="1:15">
      <c r="A2353" s="4">
        <v>43775.916666666664</v>
      </c>
      <c r="B2353">
        <v>6</v>
      </c>
      <c r="C2353">
        <v>22</v>
      </c>
      <c r="D2353">
        <v>47</v>
      </c>
      <c r="E2353" t="s">
        <v>246</v>
      </c>
      <c r="F2353" t="s">
        <v>38</v>
      </c>
      <c r="G2353" t="s">
        <v>75</v>
      </c>
      <c r="H2353" t="s">
        <v>62</v>
      </c>
      <c r="I2353" t="s">
        <v>17</v>
      </c>
      <c r="J2353" t="s">
        <v>224</v>
      </c>
      <c r="K2353" t="s">
        <v>19</v>
      </c>
      <c r="L2353" t="s">
        <v>20</v>
      </c>
      <c r="M2353" s="20">
        <f>VLOOKUP(Table3[[#This Row],[Condition]],$O$8:$P$28,2)</f>
        <v>13</v>
      </c>
      <c r="N2353" s="10"/>
      <c r="O2353" s="10"/>
    </row>
    <row r="2354" spans="1:15">
      <c r="A2354" s="4">
        <v>43775.958333333336</v>
      </c>
      <c r="B2354">
        <v>6</v>
      </c>
      <c r="C2354">
        <v>23</v>
      </c>
      <c r="D2354">
        <v>46</v>
      </c>
      <c r="E2354" t="s">
        <v>246</v>
      </c>
      <c r="F2354" t="s">
        <v>77</v>
      </c>
      <c r="G2354" t="s">
        <v>29</v>
      </c>
      <c r="H2354" t="s">
        <v>26</v>
      </c>
      <c r="I2354" t="s">
        <v>17</v>
      </c>
      <c r="J2354" t="s">
        <v>224</v>
      </c>
      <c r="K2354" t="s">
        <v>19</v>
      </c>
      <c r="L2354" t="s">
        <v>30</v>
      </c>
      <c r="M2354" s="20">
        <f>VLOOKUP(Table3[[#This Row],[Condition]],$O$8:$P$28,2)</f>
        <v>17</v>
      </c>
      <c r="N2354" s="10"/>
      <c r="O2354" s="10"/>
    </row>
    <row r="2355" spans="1:15">
      <c r="A2355" s="4">
        <v>43776</v>
      </c>
      <c r="B2355">
        <v>7</v>
      </c>
      <c r="C2355">
        <v>0</v>
      </c>
      <c r="D2355">
        <v>46</v>
      </c>
      <c r="E2355" t="s">
        <v>244</v>
      </c>
      <c r="F2355" t="s">
        <v>79</v>
      </c>
      <c r="G2355" t="s">
        <v>75</v>
      </c>
      <c r="H2355" t="s">
        <v>62</v>
      </c>
      <c r="I2355" t="s">
        <v>17</v>
      </c>
      <c r="J2355" t="s">
        <v>225</v>
      </c>
      <c r="K2355" t="s">
        <v>19</v>
      </c>
      <c r="L2355" t="s">
        <v>20</v>
      </c>
      <c r="M2355" s="20">
        <f>VLOOKUP(Table3[[#This Row],[Condition]],$O$8:$P$28,2)</f>
        <v>13</v>
      </c>
      <c r="N2355" s="10"/>
      <c r="O2355" s="10"/>
    </row>
    <row r="2356" spans="1:15">
      <c r="A2356" s="4">
        <v>43776.041666666664</v>
      </c>
      <c r="B2356">
        <v>7</v>
      </c>
      <c r="C2356">
        <v>1</v>
      </c>
      <c r="D2356">
        <v>48</v>
      </c>
      <c r="E2356" t="s">
        <v>244</v>
      </c>
      <c r="F2356" t="s">
        <v>38</v>
      </c>
      <c r="G2356" t="s">
        <v>75</v>
      </c>
      <c r="H2356" t="s">
        <v>52</v>
      </c>
      <c r="I2356" t="s">
        <v>17</v>
      </c>
      <c r="J2356" t="s">
        <v>219</v>
      </c>
      <c r="K2356" t="s">
        <v>19</v>
      </c>
      <c r="L2356" t="s">
        <v>23</v>
      </c>
      <c r="M2356" s="20">
        <f>VLOOKUP(Table3[[#This Row],[Condition]],$O$8:$P$28,2)</f>
        <v>11</v>
      </c>
      <c r="N2356" s="10"/>
      <c r="O2356" s="10"/>
    </row>
    <row r="2357" spans="1:15">
      <c r="A2357" s="4">
        <v>43776.083333333336</v>
      </c>
      <c r="B2357">
        <v>7</v>
      </c>
      <c r="C2357">
        <v>2</v>
      </c>
      <c r="D2357">
        <v>48</v>
      </c>
      <c r="E2357" t="s">
        <v>244</v>
      </c>
      <c r="F2357" t="s">
        <v>38</v>
      </c>
      <c r="G2357" t="s">
        <v>29</v>
      </c>
      <c r="H2357" t="s">
        <v>62</v>
      </c>
      <c r="I2357" t="s">
        <v>17</v>
      </c>
      <c r="J2357" t="s">
        <v>220</v>
      </c>
      <c r="K2357" t="s">
        <v>19</v>
      </c>
      <c r="L2357" t="s">
        <v>23</v>
      </c>
      <c r="M2357" s="20">
        <f>VLOOKUP(Table3[[#This Row],[Condition]],$O$8:$P$28,2)</f>
        <v>11</v>
      </c>
      <c r="N2357" s="10"/>
      <c r="O2357" s="10"/>
    </row>
    <row r="2358" spans="1:15">
      <c r="A2358" s="4">
        <v>43776.125</v>
      </c>
      <c r="B2358">
        <v>7</v>
      </c>
      <c r="C2358">
        <v>3</v>
      </c>
      <c r="D2358">
        <v>48</v>
      </c>
      <c r="E2358" t="s">
        <v>245</v>
      </c>
      <c r="F2358" t="s">
        <v>149</v>
      </c>
      <c r="G2358" t="s">
        <v>75</v>
      </c>
      <c r="H2358" t="s">
        <v>62</v>
      </c>
      <c r="I2358" t="s">
        <v>17</v>
      </c>
      <c r="J2358" t="s">
        <v>213</v>
      </c>
      <c r="K2358" t="s">
        <v>19</v>
      </c>
      <c r="L2358" t="s">
        <v>23</v>
      </c>
      <c r="M2358" s="20">
        <f>VLOOKUP(Table3[[#This Row],[Condition]],$O$8:$P$28,2)</f>
        <v>11</v>
      </c>
      <c r="N2358" s="10"/>
      <c r="O2358" s="10"/>
    </row>
    <row r="2359" spans="1:15">
      <c r="A2359" s="4">
        <v>43776.166666666664</v>
      </c>
      <c r="B2359">
        <v>7</v>
      </c>
      <c r="C2359">
        <v>4</v>
      </c>
      <c r="D2359">
        <v>49</v>
      </c>
      <c r="E2359" t="s">
        <v>240</v>
      </c>
      <c r="F2359" t="s">
        <v>149</v>
      </c>
      <c r="G2359" t="s">
        <v>75</v>
      </c>
      <c r="H2359" t="s">
        <v>82</v>
      </c>
      <c r="I2359" t="s">
        <v>17</v>
      </c>
      <c r="J2359" t="s">
        <v>210</v>
      </c>
      <c r="K2359" t="s">
        <v>19</v>
      </c>
      <c r="L2359" t="s">
        <v>23</v>
      </c>
      <c r="M2359" s="20">
        <f>VLOOKUP(Table3[[#This Row],[Condition]],$O$8:$P$28,2)</f>
        <v>11</v>
      </c>
      <c r="N2359" s="10"/>
      <c r="O2359" s="10"/>
    </row>
    <row r="2360" spans="1:15">
      <c r="A2360" s="4">
        <v>43776.208333333336</v>
      </c>
      <c r="B2360">
        <v>7</v>
      </c>
      <c r="C2360">
        <v>5</v>
      </c>
      <c r="D2360">
        <v>49</v>
      </c>
      <c r="E2360" t="s">
        <v>244</v>
      </c>
      <c r="F2360" t="s">
        <v>74</v>
      </c>
      <c r="G2360" t="s">
        <v>75</v>
      </c>
      <c r="H2360" t="s">
        <v>62</v>
      </c>
      <c r="I2360" t="s">
        <v>17</v>
      </c>
      <c r="J2360" t="s">
        <v>210</v>
      </c>
      <c r="K2360" t="s">
        <v>19</v>
      </c>
      <c r="L2360" t="s">
        <v>23</v>
      </c>
      <c r="M2360" s="20">
        <f>VLOOKUP(Table3[[#This Row],[Condition]],$O$8:$P$28,2)</f>
        <v>11</v>
      </c>
      <c r="N2360" s="10"/>
      <c r="O2360" s="10"/>
    </row>
    <row r="2361" spans="1:15">
      <c r="A2361" s="4">
        <v>43776.25</v>
      </c>
      <c r="B2361">
        <v>7</v>
      </c>
      <c r="C2361">
        <v>6</v>
      </c>
      <c r="D2361">
        <v>50</v>
      </c>
      <c r="E2361" t="s">
        <v>244</v>
      </c>
      <c r="F2361" t="s">
        <v>73</v>
      </c>
      <c r="G2361" t="s">
        <v>29</v>
      </c>
      <c r="H2361" t="s">
        <v>49</v>
      </c>
      <c r="I2361" t="s">
        <v>17</v>
      </c>
      <c r="J2361" t="s">
        <v>208</v>
      </c>
      <c r="K2361" t="s">
        <v>19</v>
      </c>
      <c r="L2361" t="s">
        <v>20</v>
      </c>
      <c r="M2361" s="20">
        <f>VLOOKUP(Table3[[#This Row],[Condition]],$O$8:$P$28,2)</f>
        <v>13</v>
      </c>
      <c r="N2361" s="10"/>
      <c r="O2361" s="10"/>
    </row>
    <row r="2362" spans="1:15">
      <c r="A2362" s="4">
        <v>43776.291666666664</v>
      </c>
      <c r="B2362">
        <v>7</v>
      </c>
      <c r="C2362">
        <v>7</v>
      </c>
      <c r="D2362">
        <v>50</v>
      </c>
      <c r="E2362" t="s">
        <v>245</v>
      </c>
      <c r="F2362" t="s">
        <v>74</v>
      </c>
      <c r="G2362" t="s">
        <v>75</v>
      </c>
      <c r="H2362" t="s">
        <v>62</v>
      </c>
      <c r="I2362" t="s">
        <v>17</v>
      </c>
      <c r="J2362" t="s">
        <v>208</v>
      </c>
      <c r="K2362" t="s">
        <v>19</v>
      </c>
      <c r="L2362" t="s">
        <v>23</v>
      </c>
      <c r="M2362" s="20">
        <f>VLOOKUP(Table3[[#This Row],[Condition]],$O$8:$P$28,2)</f>
        <v>11</v>
      </c>
      <c r="N2362" s="10"/>
      <c r="O2362" s="10"/>
    </row>
    <row r="2363" spans="1:15">
      <c r="A2363" s="4">
        <v>43776.333333333336</v>
      </c>
      <c r="B2363">
        <v>7</v>
      </c>
      <c r="C2363">
        <v>8</v>
      </c>
      <c r="D2363">
        <v>51</v>
      </c>
      <c r="E2363" t="s">
        <v>240</v>
      </c>
      <c r="F2363" t="s">
        <v>74</v>
      </c>
      <c r="G2363" t="s">
        <v>75</v>
      </c>
      <c r="H2363" t="s">
        <v>94</v>
      </c>
      <c r="I2363" t="s">
        <v>17</v>
      </c>
      <c r="J2363" t="s">
        <v>203</v>
      </c>
      <c r="K2363" t="s">
        <v>19</v>
      </c>
      <c r="L2363" t="s">
        <v>23</v>
      </c>
      <c r="M2363" s="20">
        <f>VLOOKUP(Table3[[#This Row],[Condition]],$O$8:$P$28,2)</f>
        <v>11</v>
      </c>
      <c r="N2363" s="10"/>
      <c r="O2363" s="10"/>
    </row>
    <row r="2364" spans="1:15">
      <c r="A2364" s="4">
        <v>43776.375</v>
      </c>
      <c r="B2364">
        <v>7</v>
      </c>
      <c r="C2364">
        <v>9</v>
      </c>
      <c r="D2364">
        <v>53</v>
      </c>
      <c r="E2364" t="s">
        <v>244</v>
      </c>
      <c r="F2364" t="s">
        <v>114</v>
      </c>
      <c r="G2364" t="s">
        <v>75</v>
      </c>
      <c r="H2364" t="s">
        <v>82</v>
      </c>
      <c r="I2364" t="s">
        <v>17</v>
      </c>
      <c r="J2364" t="s">
        <v>202</v>
      </c>
      <c r="K2364" t="s">
        <v>19</v>
      </c>
      <c r="L2364" t="s">
        <v>23</v>
      </c>
      <c r="M2364" s="20">
        <f>VLOOKUP(Table3[[#This Row],[Condition]],$O$8:$P$28,2)</f>
        <v>11</v>
      </c>
      <c r="N2364" s="10"/>
      <c r="O2364" s="10"/>
    </row>
    <row r="2365" spans="1:15">
      <c r="A2365" s="4">
        <v>43776.416666666664</v>
      </c>
      <c r="B2365">
        <v>7</v>
      </c>
      <c r="C2365">
        <v>10</v>
      </c>
      <c r="D2365">
        <v>54</v>
      </c>
      <c r="E2365" t="s">
        <v>240</v>
      </c>
      <c r="F2365" t="s">
        <v>89</v>
      </c>
      <c r="G2365" t="s">
        <v>29</v>
      </c>
      <c r="H2365" t="s">
        <v>45</v>
      </c>
      <c r="I2365" t="s">
        <v>17</v>
      </c>
      <c r="J2365" t="s">
        <v>197</v>
      </c>
      <c r="K2365" t="s">
        <v>19</v>
      </c>
      <c r="L2365" t="s">
        <v>23</v>
      </c>
      <c r="M2365" s="20">
        <f>VLOOKUP(Table3[[#This Row],[Condition]],$O$8:$P$28,2)</f>
        <v>11</v>
      </c>
      <c r="N2365" s="10"/>
      <c r="O2365" s="10"/>
    </row>
    <row r="2366" spans="1:15">
      <c r="A2366" s="4">
        <v>43776.458333333336</v>
      </c>
      <c r="B2366">
        <v>7</v>
      </c>
      <c r="C2366">
        <v>11</v>
      </c>
      <c r="D2366">
        <v>56</v>
      </c>
      <c r="E2366" t="s">
        <v>251</v>
      </c>
      <c r="F2366" t="s">
        <v>89</v>
      </c>
      <c r="G2366" t="s">
        <v>75</v>
      </c>
      <c r="H2366" t="s">
        <v>82</v>
      </c>
      <c r="I2366" t="s">
        <v>17</v>
      </c>
      <c r="J2366" t="s">
        <v>199</v>
      </c>
      <c r="K2366" t="s">
        <v>19</v>
      </c>
      <c r="L2366" t="s">
        <v>23</v>
      </c>
      <c r="M2366" s="20">
        <f>VLOOKUP(Table3[[#This Row],[Condition]],$O$8:$P$28,2)</f>
        <v>11</v>
      </c>
      <c r="N2366" s="10"/>
      <c r="O2366" s="10"/>
    </row>
    <row r="2367" spans="1:15">
      <c r="A2367" s="4">
        <v>43776.5</v>
      </c>
      <c r="B2367">
        <v>7</v>
      </c>
      <c r="C2367">
        <v>12</v>
      </c>
      <c r="D2367">
        <v>57</v>
      </c>
      <c r="E2367" t="s">
        <v>227</v>
      </c>
      <c r="F2367" t="s">
        <v>97</v>
      </c>
      <c r="G2367" t="s">
        <v>15</v>
      </c>
      <c r="H2367" t="s">
        <v>82</v>
      </c>
      <c r="I2367" t="s">
        <v>17</v>
      </c>
      <c r="J2367" t="s">
        <v>42</v>
      </c>
      <c r="K2367" t="s">
        <v>19</v>
      </c>
      <c r="L2367" t="s">
        <v>23</v>
      </c>
      <c r="M2367" s="20">
        <f>VLOOKUP(Table3[[#This Row],[Condition]],$O$8:$P$28,2)</f>
        <v>11</v>
      </c>
      <c r="N2367" s="10"/>
      <c r="O2367" s="10"/>
    </row>
    <row r="2368" spans="1:15">
      <c r="A2368" s="4">
        <v>43776.541666666664</v>
      </c>
      <c r="B2368">
        <v>7</v>
      </c>
      <c r="C2368">
        <v>13</v>
      </c>
      <c r="D2368">
        <v>60</v>
      </c>
      <c r="E2368" t="s">
        <v>242</v>
      </c>
      <c r="F2368" t="s">
        <v>67</v>
      </c>
      <c r="G2368" t="s">
        <v>29</v>
      </c>
      <c r="H2368" t="s">
        <v>52</v>
      </c>
      <c r="I2368" t="s">
        <v>17</v>
      </c>
      <c r="J2368" t="s">
        <v>22</v>
      </c>
      <c r="K2368" t="s">
        <v>19</v>
      </c>
      <c r="L2368" t="s">
        <v>23</v>
      </c>
      <c r="M2368" s="20">
        <f>VLOOKUP(Table3[[#This Row],[Condition]],$O$8:$P$28,2)</f>
        <v>11</v>
      </c>
      <c r="N2368" s="10"/>
      <c r="O2368" s="10"/>
    </row>
    <row r="2369" spans="1:15">
      <c r="A2369" s="4">
        <v>43776.583333333336</v>
      </c>
      <c r="B2369">
        <v>7</v>
      </c>
      <c r="C2369">
        <v>14</v>
      </c>
      <c r="D2369">
        <v>61</v>
      </c>
      <c r="E2369" t="s">
        <v>231</v>
      </c>
      <c r="F2369" t="s">
        <v>67</v>
      </c>
      <c r="G2369" t="s">
        <v>29</v>
      </c>
      <c r="H2369" t="s">
        <v>26</v>
      </c>
      <c r="I2369" t="s">
        <v>17</v>
      </c>
      <c r="J2369" t="s">
        <v>102</v>
      </c>
      <c r="K2369" t="s">
        <v>19</v>
      </c>
      <c r="L2369" t="s">
        <v>23</v>
      </c>
      <c r="M2369" s="20">
        <f>VLOOKUP(Table3[[#This Row],[Condition]],$O$8:$P$28,2)</f>
        <v>11</v>
      </c>
      <c r="N2369" s="10"/>
      <c r="O2369" s="10"/>
    </row>
    <row r="2370" spans="1:15">
      <c r="A2370" s="4">
        <v>43776.625</v>
      </c>
      <c r="B2370">
        <v>7</v>
      </c>
      <c r="C2370">
        <v>15</v>
      </c>
      <c r="D2370">
        <v>61</v>
      </c>
      <c r="E2370" t="s">
        <v>231</v>
      </c>
      <c r="F2370" t="s">
        <v>67</v>
      </c>
      <c r="G2370" t="s">
        <v>117</v>
      </c>
      <c r="H2370" t="s">
        <v>16</v>
      </c>
      <c r="I2370" t="s">
        <v>17</v>
      </c>
      <c r="J2370" t="s">
        <v>102</v>
      </c>
      <c r="K2370" t="s">
        <v>19</v>
      </c>
      <c r="L2370" t="s">
        <v>23</v>
      </c>
      <c r="M2370" s="20">
        <f>VLOOKUP(Table3[[#This Row],[Condition]],$O$8:$P$28,2)</f>
        <v>11</v>
      </c>
      <c r="N2370" s="10"/>
      <c r="O2370" s="10"/>
    </row>
    <row r="2371" spans="1:15">
      <c r="A2371" s="4">
        <v>43776.666666666664</v>
      </c>
      <c r="B2371">
        <v>7</v>
      </c>
      <c r="C2371">
        <v>16</v>
      </c>
      <c r="D2371">
        <v>59</v>
      </c>
      <c r="E2371" t="s">
        <v>230</v>
      </c>
      <c r="F2371" t="s">
        <v>72</v>
      </c>
      <c r="G2371" t="s">
        <v>33</v>
      </c>
      <c r="H2371" t="s">
        <v>45</v>
      </c>
      <c r="I2371" t="s">
        <v>17</v>
      </c>
      <c r="J2371" t="s">
        <v>18</v>
      </c>
      <c r="K2371" t="s">
        <v>19</v>
      </c>
      <c r="L2371" t="s">
        <v>84</v>
      </c>
      <c r="M2371" s="20">
        <f>VLOOKUP(Table3[[#This Row],[Condition]],$O$8:$P$28,2)</f>
        <v>8</v>
      </c>
      <c r="N2371" s="10"/>
      <c r="O2371" s="10"/>
    </row>
    <row r="2372" spans="1:15">
      <c r="A2372" s="4">
        <v>43776.708333333336</v>
      </c>
      <c r="B2372">
        <v>7</v>
      </c>
      <c r="C2372">
        <v>17</v>
      </c>
      <c r="D2372">
        <v>55</v>
      </c>
      <c r="E2372" t="s">
        <v>182</v>
      </c>
      <c r="F2372" t="s">
        <v>259</v>
      </c>
      <c r="G2372" t="s">
        <v>33</v>
      </c>
      <c r="H2372" t="s">
        <v>49</v>
      </c>
      <c r="I2372" t="s">
        <v>17</v>
      </c>
      <c r="J2372" t="s">
        <v>35</v>
      </c>
      <c r="K2372" t="s">
        <v>19</v>
      </c>
      <c r="L2372" t="s">
        <v>84</v>
      </c>
      <c r="M2372" s="20">
        <f>VLOOKUP(Table3[[#This Row],[Condition]],$O$8:$P$28,2)</f>
        <v>8</v>
      </c>
      <c r="N2372" s="10"/>
      <c r="O2372" s="10"/>
    </row>
    <row r="2373" spans="1:15">
      <c r="A2373" s="4">
        <v>43776.75</v>
      </c>
      <c r="B2373">
        <v>7</v>
      </c>
      <c r="C2373">
        <v>18</v>
      </c>
      <c r="D2373">
        <v>55</v>
      </c>
      <c r="E2373" t="s">
        <v>182</v>
      </c>
      <c r="F2373" t="s">
        <v>259</v>
      </c>
      <c r="G2373" t="s">
        <v>33</v>
      </c>
      <c r="H2373" t="s">
        <v>52</v>
      </c>
      <c r="I2373" t="s">
        <v>17</v>
      </c>
      <c r="J2373" t="s">
        <v>35</v>
      </c>
      <c r="K2373" t="s">
        <v>19</v>
      </c>
      <c r="L2373" t="s">
        <v>84</v>
      </c>
      <c r="M2373" s="20">
        <f>VLOOKUP(Table3[[#This Row],[Condition]],$O$8:$P$28,2)</f>
        <v>8</v>
      </c>
      <c r="N2373" s="10"/>
      <c r="O2373" s="10"/>
    </row>
    <row r="2374" spans="1:15">
      <c r="A2374" s="4">
        <v>43776.791666666664</v>
      </c>
      <c r="B2374">
        <v>7</v>
      </c>
      <c r="C2374">
        <v>19</v>
      </c>
      <c r="D2374">
        <v>54</v>
      </c>
      <c r="E2374" t="s">
        <v>182</v>
      </c>
      <c r="F2374" t="s">
        <v>188</v>
      </c>
      <c r="G2374" t="s">
        <v>44</v>
      </c>
      <c r="H2374" t="s">
        <v>62</v>
      </c>
      <c r="I2374" t="s">
        <v>17</v>
      </c>
      <c r="J2374" t="s">
        <v>35</v>
      </c>
      <c r="K2374" t="s">
        <v>19</v>
      </c>
      <c r="L2374" t="s">
        <v>84</v>
      </c>
      <c r="M2374" s="20">
        <f>VLOOKUP(Table3[[#This Row],[Condition]],$O$8:$P$28,2)</f>
        <v>8</v>
      </c>
      <c r="N2374" s="10"/>
      <c r="O2374" s="10"/>
    </row>
    <row r="2375" spans="1:15">
      <c r="A2375" s="4">
        <v>43776.833333333336</v>
      </c>
      <c r="B2375">
        <v>7</v>
      </c>
      <c r="C2375">
        <v>20</v>
      </c>
      <c r="D2375">
        <v>52</v>
      </c>
      <c r="E2375" t="s">
        <v>230</v>
      </c>
      <c r="F2375" t="s">
        <v>187</v>
      </c>
      <c r="G2375" t="s">
        <v>33</v>
      </c>
      <c r="H2375" t="s">
        <v>52</v>
      </c>
      <c r="I2375" t="s">
        <v>17</v>
      </c>
      <c r="J2375" t="s">
        <v>35</v>
      </c>
      <c r="K2375" t="s">
        <v>19</v>
      </c>
      <c r="L2375" t="s">
        <v>84</v>
      </c>
      <c r="M2375" s="20">
        <f>VLOOKUP(Table3[[#This Row],[Condition]],$O$8:$P$28,2)</f>
        <v>8</v>
      </c>
      <c r="N2375" s="10"/>
      <c r="O2375" s="10"/>
    </row>
    <row r="2376" spans="1:15">
      <c r="A2376" s="4">
        <v>43776.875</v>
      </c>
      <c r="B2376">
        <v>7</v>
      </c>
      <c r="C2376">
        <v>21</v>
      </c>
      <c r="D2376">
        <v>50</v>
      </c>
      <c r="E2376" t="s">
        <v>251</v>
      </c>
      <c r="F2376" t="s">
        <v>215</v>
      </c>
      <c r="G2376" t="s">
        <v>44</v>
      </c>
      <c r="H2376" t="s">
        <v>131</v>
      </c>
      <c r="I2376" t="s">
        <v>17</v>
      </c>
      <c r="J2376" t="s">
        <v>42</v>
      </c>
      <c r="K2376" t="s">
        <v>19</v>
      </c>
      <c r="L2376" t="s">
        <v>84</v>
      </c>
      <c r="M2376" s="20">
        <f>VLOOKUP(Table3[[#This Row],[Condition]],$O$8:$P$28,2)</f>
        <v>8</v>
      </c>
      <c r="N2376" s="10"/>
      <c r="O2376" s="10"/>
    </row>
    <row r="2377" spans="1:15">
      <c r="A2377" s="4">
        <v>43776.916666666664</v>
      </c>
      <c r="B2377">
        <v>7</v>
      </c>
      <c r="C2377">
        <v>22</v>
      </c>
      <c r="D2377">
        <v>49</v>
      </c>
      <c r="E2377" t="s">
        <v>245</v>
      </c>
      <c r="F2377" t="s">
        <v>38</v>
      </c>
      <c r="G2377" t="s">
        <v>44</v>
      </c>
      <c r="H2377" t="s">
        <v>69</v>
      </c>
      <c r="I2377" t="s">
        <v>17</v>
      </c>
      <c r="J2377" t="s">
        <v>85</v>
      </c>
      <c r="K2377" t="s">
        <v>19</v>
      </c>
      <c r="L2377" t="s">
        <v>23</v>
      </c>
      <c r="M2377" s="20">
        <f>VLOOKUP(Table3[[#This Row],[Condition]],$O$8:$P$28,2)</f>
        <v>11</v>
      </c>
      <c r="N2377" s="10"/>
      <c r="O2377" s="10"/>
    </row>
    <row r="2378" spans="1:15">
      <c r="A2378" s="4">
        <v>43776.958333333336</v>
      </c>
      <c r="B2378">
        <v>7</v>
      </c>
      <c r="C2378">
        <v>23</v>
      </c>
      <c r="D2378">
        <v>47</v>
      </c>
      <c r="E2378" t="s">
        <v>234</v>
      </c>
      <c r="F2378" t="s">
        <v>73</v>
      </c>
      <c r="G2378" t="s">
        <v>44</v>
      </c>
      <c r="H2378" t="s">
        <v>45</v>
      </c>
      <c r="I2378" t="s">
        <v>204</v>
      </c>
      <c r="J2378" t="s">
        <v>83</v>
      </c>
      <c r="K2378" t="s">
        <v>19</v>
      </c>
      <c r="L2378" t="s">
        <v>23</v>
      </c>
      <c r="M2378" s="20">
        <f>VLOOKUP(Table3[[#This Row],[Condition]],$O$8:$P$28,2)</f>
        <v>11</v>
      </c>
      <c r="N2378" s="10"/>
      <c r="O2378" s="10"/>
    </row>
    <row r="2379" spans="1:15">
      <c r="A2379" s="4">
        <v>43777</v>
      </c>
      <c r="B2379">
        <v>8</v>
      </c>
      <c r="C2379">
        <v>0</v>
      </c>
      <c r="D2379">
        <v>45</v>
      </c>
      <c r="E2379" t="s">
        <v>257</v>
      </c>
      <c r="F2379" t="s">
        <v>73</v>
      </c>
      <c r="G2379" t="s">
        <v>44</v>
      </c>
      <c r="H2379" t="s">
        <v>145</v>
      </c>
      <c r="I2379" t="s">
        <v>17</v>
      </c>
      <c r="J2379" t="s">
        <v>90</v>
      </c>
      <c r="K2379" t="s">
        <v>19</v>
      </c>
      <c r="L2379" t="s">
        <v>23</v>
      </c>
      <c r="M2379" s="20">
        <f>VLOOKUP(Table3[[#This Row],[Condition]],$O$8:$P$28,2)</f>
        <v>11</v>
      </c>
      <c r="N2379" s="10"/>
      <c r="O2379" s="10"/>
    </row>
    <row r="2380" spans="1:15">
      <c r="A2380" s="4">
        <v>43777.041666666664</v>
      </c>
      <c r="B2380">
        <v>8</v>
      </c>
      <c r="C2380">
        <v>1</v>
      </c>
      <c r="D2380">
        <v>44</v>
      </c>
      <c r="E2380" t="s">
        <v>300</v>
      </c>
      <c r="F2380" t="s">
        <v>112</v>
      </c>
      <c r="G2380" t="s">
        <v>44</v>
      </c>
      <c r="H2380" t="s">
        <v>145</v>
      </c>
      <c r="I2380" t="s">
        <v>132</v>
      </c>
      <c r="J2380" t="s">
        <v>199</v>
      </c>
      <c r="K2380" t="s">
        <v>19</v>
      </c>
      <c r="L2380" t="s">
        <v>23</v>
      </c>
      <c r="M2380" s="20">
        <f>VLOOKUP(Table3[[#This Row],[Condition]],$O$8:$P$28,2)</f>
        <v>11</v>
      </c>
      <c r="N2380" s="10"/>
      <c r="O2380" s="10"/>
    </row>
    <row r="2381" spans="1:15">
      <c r="A2381" s="4">
        <v>43777.083333333336</v>
      </c>
      <c r="B2381">
        <v>8</v>
      </c>
      <c r="C2381">
        <v>2</v>
      </c>
      <c r="D2381">
        <v>42</v>
      </c>
      <c r="E2381" t="s">
        <v>303</v>
      </c>
      <c r="F2381" t="s">
        <v>129</v>
      </c>
      <c r="G2381" t="s">
        <v>44</v>
      </c>
      <c r="H2381" t="s">
        <v>65</v>
      </c>
      <c r="I2381" t="s">
        <v>17</v>
      </c>
      <c r="J2381" t="s">
        <v>199</v>
      </c>
      <c r="K2381" t="s">
        <v>19</v>
      </c>
      <c r="L2381" t="s">
        <v>36</v>
      </c>
      <c r="M2381" s="20">
        <f>VLOOKUP(Table3[[#This Row],[Condition]],$O$8:$P$28,2)</f>
        <v>21</v>
      </c>
      <c r="N2381" s="10"/>
      <c r="O2381" s="10"/>
    </row>
    <row r="2382" spans="1:15">
      <c r="A2382" s="4">
        <v>43777.125</v>
      </c>
      <c r="B2382">
        <v>8</v>
      </c>
      <c r="C2382">
        <v>3</v>
      </c>
      <c r="D2382">
        <v>41</v>
      </c>
      <c r="E2382" t="s">
        <v>301</v>
      </c>
      <c r="F2382" t="s">
        <v>129</v>
      </c>
      <c r="G2382" t="s">
        <v>44</v>
      </c>
      <c r="H2382" t="s">
        <v>145</v>
      </c>
      <c r="I2382" t="s">
        <v>170</v>
      </c>
      <c r="J2382" t="s">
        <v>87</v>
      </c>
      <c r="K2382" t="s">
        <v>19</v>
      </c>
      <c r="L2382" t="s">
        <v>20</v>
      </c>
      <c r="M2382" s="20">
        <f>VLOOKUP(Table3[[#This Row],[Condition]],$O$8:$P$28,2)</f>
        <v>13</v>
      </c>
      <c r="N2382" s="10"/>
      <c r="O2382" s="10"/>
    </row>
    <row r="2383" spans="1:15">
      <c r="A2383" s="4">
        <v>43777.166666666664</v>
      </c>
      <c r="B2383">
        <v>8</v>
      </c>
      <c r="C2383">
        <v>4</v>
      </c>
      <c r="D2383">
        <v>41</v>
      </c>
      <c r="E2383" t="s">
        <v>307</v>
      </c>
      <c r="F2383" t="s">
        <v>51</v>
      </c>
      <c r="G2383" t="s">
        <v>44</v>
      </c>
      <c r="H2383" t="s">
        <v>145</v>
      </c>
      <c r="I2383" t="s">
        <v>205</v>
      </c>
      <c r="J2383" t="s">
        <v>197</v>
      </c>
      <c r="K2383" t="s">
        <v>19</v>
      </c>
      <c r="L2383" t="s">
        <v>20</v>
      </c>
      <c r="M2383" s="20">
        <f>VLOOKUP(Table3[[#This Row],[Condition]],$O$8:$P$28,2)</f>
        <v>13</v>
      </c>
      <c r="N2383" s="10"/>
      <c r="O2383" s="10"/>
    </row>
    <row r="2384" spans="1:15">
      <c r="A2384" s="4">
        <v>43777.208333333336</v>
      </c>
      <c r="B2384">
        <v>8</v>
      </c>
      <c r="C2384">
        <v>5</v>
      </c>
      <c r="D2384">
        <v>39</v>
      </c>
      <c r="E2384" t="s">
        <v>307</v>
      </c>
      <c r="F2384" t="s">
        <v>96</v>
      </c>
      <c r="G2384" t="s">
        <v>44</v>
      </c>
      <c r="H2384" t="s">
        <v>147</v>
      </c>
      <c r="I2384" t="s">
        <v>17</v>
      </c>
      <c r="J2384" t="s">
        <v>202</v>
      </c>
      <c r="K2384" t="s">
        <v>19</v>
      </c>
      <c r="L2384" t="s">
        <v>30</v>
      </c>
      <c r="M2384" s="20">
        <f>VLOOKUP(Table3[[#This Row],[Condition]],$O$8:$P$28,2)</f>
        <v>17</v>
      </c>
      <c r="N2384" s="10"/>
      <c r="O2384" s="10"/>
    </row>
    <row r="2385" spans="1:15">
      <c r="A2385" s="4">
        <v>43777.25</v>
      </c>
      <c r="B2385">
        <v>8</v>
      </c>
      <c r="C2385">
        <v>6</v>
      </c>
      <c r="D2385">
        <v>38</v>
      </c>
      <c r="E2385" t="s">
        <v>315</v>
      </c>
      <c r="F2385" t="s">
        <v>51</v>
      </c>
      <c r="G2385" t="s">
        <v>115</v>
      </c>
      <c r="H2385" t="s">
        <v>94</v>
      </c>
      <c r="I2385" t="s">
        <v>132</v>
      </c>
      <c r="J2385" t="s">
        <v>207</v>
      </c>
      <c r="K2385" t="s">
        <v>19</v>
      </c>
      <c r="L2385" t="s">
        <v>30</v>
      </c>
      <c r="M2385" s="20">
        <f>VLOOKUP(Table3[[#This Row],[Condition]],$O$8:$P$28,2)</f>
        <v>17</v>
      </c>
      <c r="N2385" s="10"/>
      <c r="O2385" s="10"/>
    </row>
    <row r="2386" spans="1:15">
      <c r="A2386" s="4">
        <v>43777.291666666664</v>
      </c>
      <c r="B2386">
        <v>8</v>
      </c>
      <c r="C2386">
        <v>7</v>
      </c>
      <c r="D2386">
        <v>39</v>
      </c>
      <c r="E2386" t="s">
        <v>316</v>
      </c>
      <c r="F2386" t="s">
        <v>169</v>
      </c>
      <c r="G2386" t="s">
        <v>44</v>
      </c>
      <c r="H2386" t="s">
        <v>94</v>
      </c>
      <c r="I2386" t="s">
        <v>214</v>
      </c>
      <c r="J2386" t="s">
        <v>210</v>
      </c>
      <c r="K2386" t="s">
        <v>19</v>
      </c>
      <c r="L2386" t="s">
        <v>30</v>
      </c>
      <c r="M2386" s="20">
        <f>VLOOKUP(Table3[[#This Row],[Condition]],$O$8:$P$28,2)</f>
        <v>17</v>
      </c>
      <c r="N2386" s="10"/>
      <c r="O2386" s="10"/>
    </row>
    <row r="2387" spans="1:15">
      <c r="A2387" s="4">
        <v>43777.333333333336</v>
      </c>
      <c r="B2387">
        <v>8</v>
      </c>
      <c r="C2387">
        <v>8</v>
      </c>
      <c r="D2387">
        <v>40</v>
      </c>
      <c r="E2387" t="s">
        <v>316</v>
      </c>
      <c r="F2387" t="s">
        <v>61</v>
      </c>
      <c r="G2387" t="s">
        <v>44</v>
      </c>
      <c r="H2387" t="s">
        <v>170</v>
      </c>
      <c r="I2387" t="s">
        <v>206</v>
      </c>
      <c r="J2387" t="s">
        <v>212</v>
      </c>
      <c r="K2387" t="s">
        <v>19</v>
      </c>
      <c r="L2387" t="s">
        <v>243</v>
      </c>
      <c r="M2387" s="20">
        <f>VLOOKUP(Table3[[#This Row],[Condition]],$O$8:$P$28,2)</f>
        <v>20</v>
      </c>
      <c r="N2387" s="10"/>
      <c r="O2387" s="10"/>
    </row>
    <row r="2388" spans="1:15">
      <c r="A2388" s="4">
        <v>43777.375</v>
      </c>
      <c r="B2388">
        <v>8</v>
      </c>
      <c r="C2388">
        <v>9</v>
      </c>
      <c r="D2388">
        <v>42</v>
      </c>
      <c r="E2388" t="s">
        <v>316</v>
      </c>
      <c r="F2388" t="s">
        <v>54</v>
      </c>
      <c r="G2388" t="s">
        <v>44</v>
      </c>
      <c r="H2388" t="s">
        <v>145</v>
      </c>
      <c r="I2388" t="s">
        <v>132</v>
      </c>
      <c r="J2388" t="s">
        <v>213</v>
      </c>
      <c r="K2388" t="s">
        <v>19</v>
      </c>
      <c r="L2388" t="s">
        <v>36</v>
      </c>
      <c r="M2388" s="20">
        <f>VLOOKUP(Table3[[#This Row],[Condition]],$O$8:$P$28,2)</f>
        <v>21</v>
      </c>
      <c r="N2388" s="10"/>
      <c r="O2388" s="10"/>
    </row>
    <row r="2389" spans="1:15">
      <c r="A2389" s="4">
        <v>43777.416666666664</v>
      </c>
      <c r="B2389">
        <v>8</v>
      </c>
      <c r="C2389">
        <v>10</v>
      </c>
      <c r="D2389">
        <v>42</v>
      </c>
      <c r="E2389" t="s">
        <v>315</v>
      </c>
      <c r="F2389" t="s">
        <v>56</v>
      </c>
      <c r="G2389" t="s">
        <v>44</v>
      </c>
      <c r="H2389" t="s">
        <v>151</v>
      </c>
      <c r="I2389" t="s">
        <v>70</v>
      </c>
      <c r="J2389" t="s">
        <v>213</v>
      </c>
      <c r="K2389" t="s">
        <v>19</v>
      </c>
      <c r="L2389" t="s">
        <v>30</v>
      </c>
      <c r="M2389" s="20">
        <f>VLOOKUP(Table3[[#This Row],[Condition]],$O$8:$P$28,2)</f>
        <v>17</v>
      </c>
      <c r="N2389" s="10"/>
      <c r="O2389" s="10"/>
    </row>
    <row r="2390" spans="1:15">
      <c r="A2390" s="4">
        <v>43777.458333333336</v>
      </c>
      <c r="B2390">
        <v>8</v>
      </c>
      <c r="C2390">
        <v>11</v>
      </c>
      <c r="D2390">
        <v>43</v>
      </c>
      <c r="E2390" t="s">
        <v>316</v>
      </c>
      <c r="F2390" t="s">
        <v>56</v>
      </c>
      <c r="G2390" t="s">
        <v>115</v>
      </c>
      <c r="H2390" t="s">
        <v>94</v>
      </c>
      <c r="I2390" t="s">
        <v>17</v>
      </c>
      <c r="J2390" t="s">
        <v>212</v>
      </c>
      <c r="K2390" t="s">
        <v>19</v>
      </c>
      <c r="L2390" t="s">
        <v>20</v>
      </c>
      <c r="M2390" s="20">
        <f>VLOOKUP(Table3[[#This Row],[Condition]],$O$8:$P$28,2)</f>
        <v>13</v>
      </c>
      <c r="N2390" s="10"/>
      <c r="O2390" s="10"/>
    </row>
    <row r="2391" spans="1:15">
      <c r="A2391" s="4">
        <v>43777.5</v>
      </c>
      <c r="B2391">
        <v>8</v>
      </c>
      <c r="C2391">
        <v>12</v>
      </c>
      <c r="D2391">
        <v>44</v>
      </c>
      <c r="E2391" t="s">
        <v>316</v>
      </c>
      <c r="F2391" t="s">
        <v>59</v>
      </c>
      <c r="G2391" t="s">
        <v>44</v>
      </c>
      <c r="H2391" t="s">
        <v>145</v>
      </c>
      <c r="I2391" t="s">
        <v>17</v>
      </c>
      <c r="J2391" t="s">
        <v>211</v>
      </c>
      <c r="K2391" t="s">
        <v>19</v>
      </c>
      <c r="L2391" t="s">
        <v>20</v>
      </c>
      <c r="M2391" s="20">
        <f>VLOOKUP(Table3[[#This Row],[Condition]],$O$8:$P$28,2)</f>
        <v>13</v>
      </c>
      <c r="N2391" s="10"/>
      <c r="O2391" s="10"/>
    </row>
    <row r="2392" spans="1:15">
      <c r="A2392" s="4">
        <v>43777.541666666664</v>
      </c>
      <c r="B2392">
        <v>8</v>
      </c>
      <c r="C2392">
        <v>13</v>
      </c>
      <c r="D2392">
        <v>43</v>
      </c>
      <c r="E2392" t="s">
        <v>317</v>
      </c>
      <c r="F2392" t="s">
        <v>141</v>
      </c>
      <c r="G2392" t="s">
        <v>117</v>
      </c>
      <c r="H2392" t="s">
        <v>69</v>
      </c>
      <c r="I2392" t="s">
        <v>204</v>
      </c>
      <c r="J2392" t="s">
        <v>211</v>
      </c>
      <c r="K2392" t="s">
        <v>19</v>
      </c>
      <c r="L2392" t="s">
        <v>20</v>
      </c>
      <c r="M2392" s="20">
        <f>VLOOKUP(Table3[[#This Row],[Condition]],$O$8:$P$28,2)</f>
        <v>13</v>
      </c>
      <c r="N2392" s="10"/>
      <c r="O2392" s="10"/>
    </row>
    <row r="2393" spans="1:15">
      <c r="A2393" s="4">
        <v>43777.583333333336</v>
      </c>
      <c r="B2393">
        <v>8</v>
      </c>
      <c r="C2393">
        <v>14</v>
      </c>
      <c r="D2393">
        <v>43</v>
      </c>
      <c r="E2393" t="s">
        <v>317</v>
      </c>
      <c r="F2393" t="s">
        <v>141</v>
      </c>
      <c r="G2393" t="s">
        <v>44</v>
      </c>
      <c r="H2393" t="s">
        <v>94</v>
      </c>
      <c r="I2393" t="s">
        <v>132</v>
      </c>
      <c r="J2393" t="s">
        <v>211</v>
      </c>
      <c r="K2393" t="s">
        <v>19</v>
      </c>
      <c r="L2393" t="s">
        <v>20</v>
      </c>
      <c r="M2393" s="20">
        <f>VLOOKUP(Table3[[#This Row],[Condition]],$O$8:$P$28,2)</f>
        <v>13</v>
      </c>
      <c r="N2393" s="10"/>
      <c r="O2393" s="10"/>
    </row>
    <row r="2394" spans="1:15">
      <c r="A2394" s="4">
        <v>43777.625</v>
      </c>
      <c r="B2394">
        <v>8</v>
      </c>
      <c r="C2394">
        <v>15</v>
      </c>
      <c r="D2394">
        <v>42</v>
      </c>
      <c r="E2394" t="s">
        <v>317</v>
      </c>
      <c r="F2394" t="s">
        <v>126</v>
      </c>
      <c r="G2394" t="s">
        <v>115</v>
      </c>
      <c r="H2394" t="s">
        <v>94</v>
      </c>
      <c r="I2394" t="s">
        <v>17</v>
      </c>
      <c r="J2394" t="s">
        <v>212</v>
      </c>
      <c r="K2394" t="s">
        <v>19</v>
      </c>
      <c r="L2394" t="s">
        <v>20</v>
      </c>
      <c r="M2394" s="20">
        <f>VLOOKUP(Table3[[#This Row],[Condition]],$O$8:$P$28,2)</f>
        <v>13</v>
      </c>
      <c r="N2394" s="10"/>
      <c r="O2394" s="10"/>
    </row>
    <row r="2395" spans="1:15">
      <c r="A2395" s="4">
        <v>43777.666666666664</v>
      </c>
      <c r="B2395">
        <v>8</v>
      </c>
      <c r="C2395">
        <v>16</v>
      </c>
      <c r="D2395">
        <v>41</v>
      </c>
      <c r="E2395" t="s">
        <v>317</v>
      </c>
      <c r="F2395" t="s">
        <v>119</v>
      </c>
      <c r="G2395" t="s">
        <v>115</v>
      </c>
      <c r="H2395" t="s">
        <v>45</v>
      </c>
      <c r="I2395" t="s">
        <v>17</v>
      </c>
      <c r="J2395" t="s">
        <v>220</v>
      </c>
      <c r="K2395" t="s">
        <v>19</v>
      </c>
      <c r="L2395" t="s">
        <v>20</v>
      </c>
      <c r="M2395" s="20">
        <f>VLOOKUP(Table3[[#This Row],[Condition]],$O$8:$P$28,2)</f>
        <v>13</v>
      </c>
      <c r="N2395" s="10"/>
      <c r="O2395" s="10"/>
    </row>
    <row r="2396" spans="1:15">
      <c r="A2396" s="4">
        <v>43777.708333333336</v>
      </c>
      <c r="B2396">
        <v>8</v>
      </c>
      <c r="C2396">
        <v>17</v>
      </c>
      <c r="D2396">
        <v>40</v>
      </c>
      <c r="E2396" t="s">
        <v>317</v>
      </c>
      <c r="F2396" t="s">
        <v>56</v>
      </c>
      <c r="G2396" t="s">
        <v>117</v>
      </c>
      <c r="H2396" t="s">
        <v>65</v>
      </c>
      <c r="I2396" t="s">
        <v>147</v>
      </c>
      <c r="J2396" t="s">
        <v>219</v>
      </c>
      <c r="K2396" t="s">
        <v>19</v>
      </c>
      <c r="L2396" t="s">
        <v>30</v>
      </c>
      <c r="M2396" s="20">
        <f>VLOOKUP(Table3[[#This Row],[Condition]],$O$8:$P$28,2)</f>
        <v>17</v>
      </c>
      <c r="N2396" s="10"/>
      <c r="O2396" s="10"/>
    </row>
    <row r="2397" spans="1:15">
      <c r="A2397" s="4">
        <v>43777.75</v>
      </c>
      <c r="B2397">
        <v>8</v>
      </c>
      <c r="C2397">
        <v>18</v>
      </c>
      <c r="D2397">
        <v>39</v>
      </c>
      <c r="E2397" t="s">
        <v>318</v>
      </c>
      <c r="F2397" t="s">
        <v>93</v>
      </c>
      <c r="G2397" t="s">
        <v>117</v>
      </c>
      <c r="H2397" t="s">
        <v>45</v>
      </c>
      <c r="I2397" t="s">
        <v>17</v>
      </c>
      <c r="J2397" t="s">
        <v>222</v>
      </c>
      <c r="K2397" t="s">
        <v>19</v>
      </c>
      <c r="L2397" t="s">
        <v>20</v>
      </c>
      <c r="M2397" s="20">
        <f>VLOOKUP(Table3[[#This Row],[Condition]],$O$8:$P$28,2)</f>
        <v>13</v>
      </c>
      <c r="N2397" s="10"/>
      <c r="O2397" s="10"/>
    </row>
    <row r="2398" spans="1:15">
      <c r="A2398" s="4">
        <v>43777.791666666664</v>
      </c>
      <c r="B2398">
        <v>8</v>
      </c>
      <c r="C2398">
        <v>19</v>
      </c>
      <c r="D2398">
        <v>39</v>
      </c>
      <c r="E2398" t="s">
        <v>318</v>
      </c>
      <c r="F2398" t="s">
        <v>93</v>
      </c>
      <c r="G2398" t="s">
        <v>39</v>
      </c>
      <c r="H2398" t="s">
        <v>52</v>
      </c>
      <c r="I2398" t="s">
        <v>17</v>
      </c>
      <c r="J2398" t="s">
        <v>223</v>
      </c>
      <c r="K2398" t="s">
        <v>19</v>
      </c>
      <c r="L2398" t="s">
        <v>30</v>
      </c>
      <c r="M2398" s="20">
        <f>VLOOKUP(Table3[[#This Row],[Condition]],$O$8:$P$28,2)</f>
        <v>17</v>
      </c>
      <c r="N2398" s="10"/>
      <c r="O2398" s="10"/>
    </row>
    <row r="2399" spans="1:15">
      <c r="A2399" s="4">
        <v>43777.833333333336</v>
      </c>
      <c r="B2399">
        <v>8</v>
      </c>
      <c r="C2399">
        <v>20</v>
      </c>
      <c r="D2399">
        <v>38</v>
      </c>
      <c r="E2399" t="s">
        <v>317</v>
      </c>
      <c r="F2399" t="s">
        <v>153</v>
      </c>
      <c r="G2399" t="s">
        <v>117</v>
      </c>
      <c r="H2399" t="s">
        <v>82</v>
      </c>
      <c r="I2399" t="s">
        <v>17</v>
      </c>
      <c r="J2399" t="s">
        <v>224</v>
      </c>
      <c r="K2399" t="s">
        <v>19</v>
      </c>
      <c r="L2399" t="s">
        <v>30</v>
      </c>
      <c r="M2399" s="20">
        <f>VLOOKUP(Table3[[#This Row],[Condition]],$O$8:$P$28,2)</f>
        <v>17</v>
      </c>
      <c r="N2399" s="10"/>
      <c r="O2399" s="10"/>
    </row>
    <row r="2400" spans="1:15">
      <c r="A2400" s="4">
        <v>43777.875</v>
      </c>
      <c r="B2400">
        <v>8</v>
      </c>
      <c r="C2400">
        <v>21</v>
      </c>
      <c r="D2400">
        <v>37</v>
      </c>
      <c r="E2400" t="s">
        <v>319</v>
      </c>
      <c r="F2400" t="s">
        <v>93</v>
      </c>
      <c r="G2400" t="s">
        <v>115</v>
      </c>
      <c r="H2400" t="s">
        <v>45</v>
      </c>
      <c r="I2400" t="s">
        <v>17</v>
      </c>
      <c r="J2400" t="s">
        <v>247</v>
      </c>
      <c r="K2400" t="s">
        <v>19</v>
      </c>
      <c r="L2400" t="s">
        <v>30</v>
      </c>
      <c r="M2400" s="20">
        <f>VLOOKUP(Table3[[#This Row],[Condition]],$O$8:$P$28,2)</f>
        <v>17</v>
      </c>
      <c r="N2400" s="10"/>
      <c r="O2400" s="10"/>
    </row>
    <row r="2401" spans="1:15">
      <c r="A2401" s="4">
        <v>43777.916666666664</v>
      </c>
      <c r="B2401">
        <v>8</v>
      </c>
      <c r="C2401">
        <v>22</v>
      </c>
      <c r="D2401">
        <v>36</v>
      </c>
      <c r="E2401" t="s">
        <v>317</v>
      </c>
      <c r="F2401" t="s">
        <v>169</v>
      </c>
      <c r="G2401" t="s">
        <v>44</v>
      </c>
      <c r="H2401" t="s">
        <v>45</v>
      </c>
      <c r="I2401" t="s">
        <v>17</v>
      </c>
      <c r="J2401" t="s">
        <v>310</v>
      </c>
      <c r="K2401" t="s">
        <v>19</v>
      </c>
      <c r="L2401" t="s">
        <v>20</v>
      </c>
      <c r="M2401" s="20">
        <f>VLOOKUP(Table3[[#This Row],[Condition]],$O$8:$P$28,2)</f>
        <v>13</v>
      </c>
      <c r="N2401" s="10"/>
      <c r="O2401" s="10"/>
    </row>
    <row r="2402" spans="1:15">
      <c r="A2402" s="4">
        <v>43777.958333333336</v>
      </c>
      <c r="B2402">
        <v>8</v>
      </c>
      <c r="C2402">
        <v>23</v>
      </c>
      <c r="D2402">
        <v>35</v>
      </c>
      <c r="E2402" t="s">
        <v>317</v>
      </c>
      <c r="F2402" t="s">
        <v>191</v>
      </c>
      <c r="G2402" t="s">
        <v>44</v>
      </c>
      <c r="H2402" t="s">
        <v>45</v>
      </c>
      <c r="I2402" t="s">
        <v>17</v>
      </c>
      <c r="J2402" t="s">
        <v>224</v>
      </c>
      <c r="K2402" t="s">
        <v>19</v>
      </c>
      <c r="L2402" t="s">
        <v>20</v>
      </c>
      <c r="M2402" s="20">
        <f>VLOOKUP(Table3[[#This Row],[Condition]],$O$8:$P$28,2)</f>
        <v>13</v>
      </c>
      <c r="N2402" s="10"/>
      <c r="O2402" s="10"/>
    </row>
    <row r="2403" spans="1:15">
      <c r="A2403" s="4">
        <v>43778</v>
      </c>
      <c r="B2403">
        <v>9</v>
      </c>
      <c r="C2403">
        <v>0</v>
      </c>
      <c r="D2403">
        <v>34</v>
      </c>
      <c r="E2403" t="s">
        <v>317</v>
      </c>
      <c r="F2403" t="s">
        <v>91</v>
      </c>
      <c r="G2403" t="s">
        <v>115</v>
      </c>
      <c r="H2403" t="s">
        <v>45</v>
      </c>
      <c r="I2403" t="s">
        <v>17</v>
      </c>
      <c r="J2403" t="s">
        <v>224</v>
      </c>
      <c r="K2403" t="s">
        <v>19</v>
      </c>
      <c r="L2403" t="s">
        <v>20</v>
      </c>
      <c r="M2403" s="20">
        <f>VLOOKUP(Table3[[#This Row],[Condition]],$O$8:$P$28,2)</f>
        <v>13</v>
      </c>
      <c r="N2403" s="10"/>
      <c r="O2403" s="10"/>
    </row>
    <row r="2404" spans="1:15">
      <c r="A2404" s="4">
        <v>43778.041666666664</v>
      </c>
      <c r="B2404">
        <v>9</v>
      </c>
      <c r="C2404">
        <v>1</v>
      </c>
      <c r="D2404">
        <v>33</v>
      </c>
      <c r="E2404" t="s">
        <v>318</v>
      </c>
      <c r="F2404" t="s">
        <v>109</v>
      </c>
      <c r="G2404" t="s">
        <v>44</v>
      </c>
      <c r="H2404" t="s">
        <v>49</v>
      </c>
      <c r="I2404" t="s">
        <v>17</v>
      </c>
      <c r="J2404" t="s">
        <v>223</v>
      </c>
      <c r="K2404" t="s">
        <v>19</v>
      </c>
      <c r="L2404" t="s">
        <v>20</v>
      </c>
      <c r="M2404" s="20">
        <f>VLOOKUP(Table3[[#This Row],[Condition]],$O$8:$P$28,2)</f>
        <v>13</v>
      </c>
      <c r="N2404" s="10"/>
      <c r="O2404" s="10"/>
    </row>
    <row r="2405" spans="1:15">
      <c r="A2405" s="4">
        <v>43778.083333333336</v>
      </c>
      <c r="B2405">
        <v>9</v>
      </c>
      <c r="C2405">
        <v>2</v>
      </c>
      <c r="D2405">
        <v>32</v>
      </c>
      <c r="E2405" t="s">
        <v>316</v>
      </c>
      <c r="F2405" t="s">
        <v>40</v>
      </c>
      <c r="G2405" t="s">
        <v>44</v>
      </c>
      <c r="H2405" t="s">
        <v>26</v>
      </c>
      <c r="I2405" t="s">
        <v>17</v>
      </c>
      <c r="J2405" t="s">
        <v>223</v>
      </c>
      <c r="K2405" t="s">
        <v>19</v>
      </c>
      <c r="L2405" t="s">
        <v>20</v>
      </c>
      <c r="M2405" s="20">
        <f>VLOOKUP(Table3[[#This Row],[Condition]],$O$8:$P$28,2)</f>
        <v>13</v>
      </c>
      <c r="N2405" s="10"/>
      <c r="O2405" s="10"/>
    </row>
    <row r="2406" spans="1:15">
      <c r="A2406" s="4">
        <v>43778.125</v>
      </c>
      <c r="B2406">
        <v>9</v>
      </c>
      <c r="C2406">
        <v>3</v>
      </c>
      <c r="D2406">
        <v>31</v>
      </c>
      <c r="E2406" t="s">
        <v>316</v>
      </c>
      <c r="F2406" t="s">
        <v>72</v>
      </c>
      <c r="G2406" t="s">
        <v>44</v>
      </c>
      <c r="H2406" t="s">
        <v>26</v>
      </c>
      <c r="I2406" t="s">
        <v>17</v>
      </c>
      <c r="J2406" t="s">
        <v>223</v>
      </c>
      <c r="K2406" t="s">
        <v>19</v>
      </c>
      <c r="L2406" t="s">
        <v>20</v>
      </c>
      <c r="M2406" s="20">
        <f>VLOOKUP(Table3[[#This Row],[Condition]],$O$8:$P$28,2)</f>
        <v>13</v>
      </c>
      <c r="N2406" s="10"/>
      <c r="O2406" s="10"/>
    </row>
    <row r="2407" spans="1:15">
      <c r="A2407" s="4">
        <v>43778.166666666664</v>
      </c>
      <c r="B2407">
        <v>9</v>
      </c>
      <c r="C2407">
        <v>4</v>
      </c>
      <c r="D2407">
        <v>32</v>
      </c>
      <c r="E2407" t="s">
        <v>308</v>
      </c>
      <c r="F2407" t="s">
        <v>72</v>
      </c>
      <c r="G2407" t="s">
        <v>57</v>
      </c>
      <c r="H2407" t="s">
        <v>62</v>
      </c>
      <c r="I2407" t="s">
        <v>17</v>
      </c>
      <c r="J2407" t="s">
        <v>224</v>
      </c>
      <c r="K2407" t="s">
        <v>19</v>
      </c>
      <c r="L2407" t="s">
        <v>36</v>
      </c>
      <c r="M2407" s="20">
        <f>VLOOKUP(Table3[[#This Row],[Condition]],$O$8:$P$28,2)</f>
        <v>21</v>
      </c>
      <c r="N2407" s="10"/>
      <c r="O2407" s="10"/>
    </row>
    <row r="2408" spans="1:15">
      <c r="A2408" s="4">
        <v>43778.208333333336</v>
      </c>
      <c r="B2408">
        <v>9</v>
      </c>
      <c r="C2408">
        <v>5</v>
      </c>
      <c r="D2408">
        <v>32</v>
      </c>
      <c r="E2408" t="s">
        <v>308</v>
      </c>
      <c r="F2408" t="s">
        <v>72</v>
      </c>
      <c r="G2408" t="s">
        <v>57</v>
      </c>
      <c r="H2408" t="s">
        <v>62</v>
      </c>
      <c r="I2408" t="s">
        <v>17</v>
      </c>
      <c r="J2408" t="s">
        <v>310</v>
      </c>
      <c r="K2408" t="s">
        <v>19</v>
      </c>
      <c r="L2408" t="s">
        <v>36</v>
      </c>
      <c r="M2408" s="20">
        <f>VLOOKUP(Table3[[#This Row],[Condition]],$O$8:$P$28,2)</f>
        <v>21</v>
      </c>
      <c r="N2408" s="10"/>
      <c r="O2408" s="10"/>
    </row>
    <row r="2409" spans="1:15">
      <c r="A2409" s="4">
        <v>43778.25</v>
      </c>
      <c r="B2409">
        <v>9</v>
      </c>
      <c r="C2409">
        <v>6</v>
      </c>
      <c r="D2409">
        <v>32</v>
      </c>
      <c r="E2409" t="s">
        <v>315</v>
      </c>
      <c r="F2409" t="s">
        <v>89</v>
      </c>
      <c r="G2409" t="s">
        <v>57</v>
      </c>
      <c r="H2409" t="s">
        <v>26</v>
      </c>
      <c r="I2409" t="s">
        <v>17</v>
      </c>
      <c r="J2409" t="s">
        <v>224</v>
      </c>
      <c r="K2409" t="s">
        <v>19</v>
      </c>
      <c r="L2409" t="s">
        <v>36</v>
      </c>
      <c r="M2409" s="20">
        <f>VLOOKUP(Table3[[#This Row],[Condition]],$O$8:$P$28,2)</f>
        <v>21</v>
      </c>
      <c r="N2409" s="10"/>
      <c r="O2409" s="10"/>
    </row>
    <row r="2410" spans="1:15">
      <c r="A2410" s="4">
        <v>43778.291666666664</v>
      </c>
      <c r="B2410">
        <v>9</v>
      </c>
      <c r="C2410">
        <v>7</v>
      </c>
      <c r="D2410">
        <v>35</v>
      </c>
      <c r="E2410" t="s">
        <v>316</v>
      </c>
      <c r="F2410" t="s">
        <v>109</v>
      </c>
      <c r="G2410" t="s">
        <v>34</v>
      </c>
      <c r="H2410" t="s">
        <v>17</v>
      </c>
      <c r="I2410" t="s">
        <v>17</v>
      </c>
      <c r="J2410" t="s">
        <v>310</v>
      </c>
      <c r="K2410" t="s">
        <v>19</v>
      </c>
      <c r="L2410" t="s">
        <v>36</v>
      </c>
      <c r="M2410" s="20">
        <f>VLOOKUP(Table3[[#This Row],[Condition]],$O$8:$P$28,2)</f>
        <v>21</v>
      </c>
      <c r="N2410" s="10"/>
      <c r="O2410" s="10"/>
    </row>
    <row r="2411" spans="1:15">
      <c r="A2411" s="4">
        <v>43778.333333333336</v>
      </c>
      <c r="B2411">
        <v>9</v>
      </c>
      <c r="C2411">
        <v>8</v>
      </c>
      <c r="D2411">
        <v>37</v>
      </c>
      <c r="E2411" t="s">
        <v>316</v>
      </c>
      <c r="F2411" t="s">
        <v>91</v>
      </c>
      <c r="G2411" t="s">
        <v>71</v>
      </c>
      <c r="H2411" t="s">
        <v>16</v>
      </c>
      <c r="I2411" t="s">
        <v>17</v>
      </c>
      <c r="J2411" t="s">
        <v>310</v>
      </c>
      <c r="K2411" t="s">
        <v>19</v>
      </c>
      <c r="L2411" t="s">
        <v>30</v>
      </c>
      <c r="M2411" s="20">
        <f>VLOOKUP(Table3[[#This Row],[Condition]],$O$8:$P$28,2)</f>
        <v>17</v>
      </c>
      <c r="N2411" s="10"/>
      <c r="O2411" s="10"/>
    </row>
    <row r="2412" spans="1:15">
      <c r="A2412" s="4">
        <v>43778.375</v>
      </c>
      <c r="B2412">
        <v>9</v>
      </c>
      <c r="C2412">
        <v>9</v>
      </c>
      <c r="D2412">
        <v>39</v>
      </c>
      <c r="E2412" t="s">
        <v>308</v>
      </c>
      <c r="F2412" t="s">
        <v>66</v>
      </c>
      <c r="G2412" t="s">
        <v>110</v>
      </c>
      <c r="H2412" t="s">
        <v>41</v>
      </c>
      <c r="I2412" t="s">
        <v>17</v>
      </c>
      <c r="J2412" t="s">
        <v>223</v>
      </c>
      <c r="K2412" t="s">
        <v>19</v>
      </c>
      <c r="L2412" t="s">
        <v>36</v>
      </c>
      <c r="M2412" s="20">
        <f>VLOOKUP(Table3[[#This Row],[Condition]],$O$8:$P$28,2)</f>
        <v>21</v>
      </c>
      <c r="N2412" s="10"/>
      <c r="O2412" s="10"/>
    </row>
    <row r="2413" spans="1:15">
      <c r="A2413" s="4">
        <v>43778.416666666664</v>
      </c>
      <c r="B2413">
        <v>9</v>
      </c>
      <c r="C2413">
        <v>10</v>
      </c>
      <c r="D2413">
        <v>42</v>
      </c>
      <c r="E2413" t="s">
        <v>308</v>
      </c>
      <c r="F2413" t="s">
        <v>153</v>
      </c>
      <c r="G2413" t="s">
        <v>75</v>
      </c>
      <c r="H2413" t="s">
        <v>52</v>
      </c>
      <c r="I2413" t="s">
        <v>17</v>
      </c>
      <c r="J2413" t="s">
        <v>222</v>
      </c>
      <c r="K2413" t="s">
        <v>19</v>
      </c>
      <c r="L2413" t="s">
        <v>36</v>
      </c>
      <c r="M2413" s="20">
        <f>VLOOKUP(Table3[[#This Row],[Condition]],$O$8:$P$28,2)</f>
        <v>21</v>
      </c>
      <c r="N2413" s="10"/>
      <c r="O2413" s="10"/>
    </row>
    <row r="2414" spans="1:15">
      <c r="A2414" s="4">
        <v>43778.458333333336</v>
      </c>
      <c r="B2414">
        <v>9</v>
      </c>
      <c r="C2414">
        <v>11</v>
      </c>
      <c r="D2414">
        <v>43</v>
      </c>
      <c r="E2414" t="s">
        <v>316</v>
      </c>
      <c r="F2414" t="s">
        <v>56</v>
      </c>
      <c r="G2414" t="s">
        <v>75</v>
      </c>
      <c r="H2414" t="s">
        <v>52</v>
      </c>
      <c r="I2414" t="s">
        <v>17</v>
      </c>
      <c r="J2414" t="s">
        <v>219</v>
      </c>
      <c r="K2414" t="s">
        <v>19</v>
      </c>
      <c r="L2414" t="s">
        <v>30</v>
      </c>
      <c r="M2414" s="20">
        <f>VLOOKUP(Table3[[#This Row],[Condition]],$O$8:$P$28,2)</f>
        <v>17</v>
      </c>
      <c r="N2414" s="10"/>
      <c r="O2414" s="10"/>
    </row>
    <row r="2415" spans="1:15">
      <c r="A2415" s="4">
        <v>43778.5</v>
      </c>
      <c r="B2415">
        <v>9</v>
      </c>
      <c r="C2415">
        <v>12</v>
      </c>
      <c r="D2415">
        <v>45</v>
      </c>
      <c r="E2415" t="s">
        <v>308</v>
      </c>
      <c r="F2415" t="s">
        <v>59</v>
      </c>
      <c r="G2415" t="s">
        <v>75</v>
      </c>
      <c r="H2415" t="s">
        <v>65</v>
      </c>
      <c r="I2415" t="s">
        <v>17</v>
      </c>
      <c r="J2415" t="s">
        <v>211</v>
      </c>
      <c r="K2415" t="s">
        <v>19</v>
      </c>
      <c r="L2415" t="s">
        <v>20</v>
      </c>
      <c r="M2415" s="20">
        <f>VLOOKUP(Table3[[#This Row],[Condition]],$O$8:$P$28,2)</f>
        <v>13</v>
      </c>
      <c r="N2415" s="10"/>
      <c r="O2415" s="10"/>
    </row>
    <row r="2416" spans="1:15">
      <c r="A2416" s="4">
        <v>43778.541666666664</v>
      </c>
      <c r="B2416">
        <v>9</v>
      </c>
      <c r="C2416">
        <v>13</v>
      </c>
      <c r="D2416">
        <v>44</v>
      </c>
      <c r="E2416" t="s">
        <v>315</v>
      </c>
      <c r="F2416" t="s">
        <v>126</v>
      </c>
      <c r="G2416" t="s">
        <v>15</v>
      </c>
      <c r="H2416" t="s">
        <v>49</v>
      </c>
      <c r="I2416" t="s">
        <v>17</v>
      </c>
      <c r="J2416" t="s">
        <v>208</v>
      </c>
      <c r="K2416" t="s">
        <v>19</v>
      </c>
      <c r="L2416" t="s">
        <v>20</v>
      </c>
      <c r="M2416" s="20">
        <f>VLOOKUP(Table3[[#This Row],[Condition]],$O$8:$P$28,2)</f>
        <v>13</v>
      </c>
      <c r="N2416" s="10"/>
      <c r="O2416" s="10"/>
    </row>
    <row r="2417" spans="1:15">
      <c r="A2417" s="4">
        <v>43778.583333333336</v>
      </c>
      <c r="B2417">
        <v>9</v>
      </c>
      <c r="C2417">
        <v>14</v>
      </c>
      <c r="D2417">
        <v>45</v>
      </c>
      <c r="E2417" t="s">
        <v>307</v>
      </c>
      <c r="F2417" t="s">
        <v>162</v>
      </c>
      <c r="G2417" t="s">
        <v>75</v>
      </c>
      <c r="H2417" t="s">
        <v>52</v>
      </c>
      <c r="I2417" t="s">
        <v>17</v>
      </c>
      <c r="J2417" t="s">
        <v>207</v>
      </c>
      <c r="K2417" t="s">
        <v>19</v>
      </c>
      <c r="L2417" t="s">
        <v>20</v>
      </c>
      <c r="M2417" s="20">
        <f>VLOOKUP(Table3[[#This Row],[Condition]],$O$8:$P$28,2)</f>
        <v>13</v>
      </c>
      <c r="N2417" s="10"/>
      <c r="O2417" s="10"/>
    </row>
    <row r="2418" spans="1:15">
      <c r="A2418" s="4">
        <v>43778.625</v>
      </c>
      <c r="B2418">
        <v>9</v>
      </c>
      <c r="C2418">
        <v>15</v>
      </c>
      <c r="D2418">
        <v>45</v>
      </c>
      <c r="E2418" t="s">
        <v>307</v>
      </c>
      <c r="F2418" t="s">
        <v>162</v>
      </c>
      <c r="G2418" t="s">
        <v>75</v>
      </c>
      <c r="H2418" t="s">
        <v>49</v>
      </c>
      <c r="I2418" t="s">
        <v>17</v>
      </c>
      <c r="J2418" t="s">
        <v>203</v>
      </c>
      <c r="K2418" t="s">
        <v>19</v>
      </c>
      <c r="L2418" t="s">
        <v>20</v>
      </c>
      <c r="M2418" s="20">
        <f>VLOOKUP(Table3[[#This Row],[Condition]],$O$8:$P$28,2)</f>
        <v>13</v>
      </c>
      <c r="N2418" s="10"/>
      <c r="O2418" s="10"/>
    </row>
    <row r="2419" spans="1:15">
      <c r="A2419" s="4">
        <v>43778.666666666664</v>
      </c>
      <c r="B2419">
        <v>9</v>
      </c>
      <c r="C2419">
        <v>16</v>
      </c>
      <c r="D2419">
        <v>43</v>
      </c>
      <c r="E2419" t="s">
        <v>307</v>
      </c>
      <c r="F2419" t="s">
        <v>153</v>
      </c>
      <c r="G2419" t="s">
        <v>68</v>
      </c>
      <c r="H2419" t="s">
        <v>45</v>
      </c>
      <c r="I2419" t="s">
        <v>17</v>
      </c>
      <c r="J2419" t="s">
        <v>202</v>
      </c>
      <c r="K2419" t="s">
        <v>19</v>
      </c>
      <c r="L2419" t="s">
        <v>20</v>
      </c>
      <c r="M2419" s="20">
        <f>VLOOKUP(Table3[[#This Row],[Condition]],$O$8:$P$28,2)</f>
        <v>13</v>
      </c>
      <c r="N2419" s="10"/>
      <c r="O2419" s="10"/>
    </row>
    <row r="2420" spans="1:15">
      <c r="A2420" s="4">
        <v>43778.708333333336</v>
      </c>
      <c r="B2420">
        <v>9</v>
      </c>
      <c r="C2420">
        <v>17</v>
      </c>
      <c r="D2420">
        <v>41</v>
      </c>
      <c r="E2420" t="s">
        <v>306</v>
      </c>
      <c r="F2420" t="s">
        <v>96</v>
      </c>
      <c r="G2420" t="s">
        <v>68</v>
      </c>
      <c r="H2420" t="s">
        <v>26</v>
      </c>
      <c r="I2420" t="s">
        <v>17</v>
      </c>
      <c r="J2420" t="s">
        <v>202</v>
      </c>
      <c r="K2420" t="s">
        <v>19</v>
      </c>
      <c r="L2420" t="s">
        <v>20</v>
      </c>
      <c r="M2420" s="20">
        <f>VLOOKUP(Table3[[#This Row],[Condition]],$O$8:$P$28,2)</f>
        <v>13</v>
      </c>
      <c r="N2420" s="10"/>
      <c r="O2420" s="10"/>
    </row>
    <row r="2421" spans="1:15">
      <c r="A2421" s="4">
        <v>43778.75</v>
      </c>
      <c r="B2421">
        <v>9</v>
      </c>
      <c r="C2421">
        <v>18</v>
      </c>
      <c r="D2421">
        <v>41</v>
      </c>
      <c r="E2421" t="s">
        <v>306</v>
      </c>
      <c r="F2421" t="s">
        <v>96</v>
      </c>
      <c r="G2421" t="s">
        <v>68</v>
      </c>
      <c r="H2421" t="s">
        <v>62</v>
      </c>
      <c r="I2421" t="s">
        <v>17</v>
      </c>
      <c r="J2421" t="s">
        <v>202</v>
      </c>
      <c r="K2421" t="s">
        <v>19</v>
      </c>
      <c r="L2421" t="s">
        <v>20</v>
      </c>
      <c r="M2421" s="20">
        <f>VLOOKUP(Table3[[#This Row],[Condition]],$O$8:$P$28,2)</f>
        <v>13</v>
      </c>
      <c r="N2421" s="10"/>
      <c r="O2421" s="10"/>
    </row>
    <row r="2422" spans="1:15">
      <c r="A2422" s="4">
        <v>43778.791666666664</v>
      </c>
      <c r="B2422">
        <v>9</v>
      </c>
      <c r="C2422">
        <v>19</v>
      </c>
      <c r="D2422">
        <v>40</v>
      </c>
      <c r="E2422" t="s">
        <v>305</v>
      </c>
      <c r="F2422" t="s">
        <v>43</v>
      </c>
      <c r="G2422" t="s">
        <v>68</v>
      </c>
      <c r="H2422" t="s">
        <v>62</v>
      </c>
      <c r="I2422" t="s">
        <v>17</v>
      </c>
      <c r="J2422" t="s">
        <v>201</v>
      </c>
      <c r="K2422" t="s">
        <v>19</v>
      </c>
      <c r="L2422" t="s">
        <v>30</v>
      </c>
      <c r="M2422" s="20">
        <f>VLOOKUP(Table3[[#This Row],[Condition]],$O$8:$P$28,2)</f>
        <v>17</v>
      </c>
      <c r="N2422" s="10"/>
      <c r="O2422" s="10"/>
    </row>
    <row r="2423" spans="1:15">
      <c r="A2423" s="4">
        <v>43778.833333333336</v>
      </c>
      <c r="B2423">
        <v>9</v>
      </c>
      <c r="C2423">
        <v>20</v>
      </c>
      <c r="D2423">
        <v>38</v>
      </c>
      <c r="E2423" t="s">
        <v>305</v>
      </c>
      <c r="F2423" t="s">
        <v>129</v>
      </c>
      <c r="G2423" t="s">
        <v>29</v>
      </c>
      <c r="H2423" t="s">
        <v>26</v>
      </c>
      <c r="I2423" t="s">
        <v>17</v>
      </c>
      <c r="J2423" t="s">
        <v>202</v>
      </c>
      <c r="K2423" t="s">
        <v>19</v>
      </c>
      <c r="L2423" t="s">
        <v>20</v>
      </c>
      <c r="M2423" s="20">
        <f>VLOOKUP(Table3[[#This Row],[Condition]],$O$8:$P$28,2)</f>
        <v>13</v>
      </c>
      <c r="N2423" s="10"/>
      <c r="O2423" s="10"/>
    </row>
    <row r="2424" spans="1:15">
      <c r="A2424" s="4">
        <v>43778.875</v>
      </c>
      <c r="B2424">
        <v>9</v>
      </c>
      <c r="C2424">
        <v>21</v>
      </c>
      <c r="D2424">
        <v>39</v>
      </c>
      <c r="E2424" t="s">
        <v>305</v>
      </c>
      <c r="F2424" t="s">
        <v>67</v>
      </c>
      <c r="G2424" t="s">
        <v>68</v>
      </c>
      <c r="H2424" t="s">
        <v>52</v>
      </c>
      <c r="I2424" t="s">
        <v>17</v>
      </c>
      <c r="J2424" t="s">
        <v>200</v>
      </c>
      <c r="K2424" t="s">
        <v>19</v>
      </c>
      <c r="L2424" t="s">
        <v>30</v>
      </c>
      <c r="M2424" s="20">
        <f>VLOOKUP(Table3[[#This Row],[Condition]],$O$8:$P$28,2)</f>
        <v>17</v>
      </c>
      <c r="N2424" s="10"/>
      <c r="O2424" s="10"/>
    </row>
    <row r="2425" spans="1:15">
      <c r="A2425" s="4">
        <v>43778.916666666664</v>
      </c>
      <c r="B2425">
        <v>9</v>
      </c>
      <c r="C2425">
        <v>22</v>
      </c>
      <c r="D2425">
        <v>39</v>
      </c>
      <c r="E2425" t="s">
        <v>301</v>
      </c>
      <c r="F2425" t="s">
        <v>195</v>
      </c>
      <c r="G2425" t="s">
        <v>75</v>
      </c>
      <c r="H2425" t="s">
        <v>16</v>
      </c>
      <c r="I2425" t="s">
        <v>17</v>
      </c>
      <c r="J2425" t="s">
        <v>200</v>
      </c>
      <c r="K2425" t="s">
        <v>19</v>
      </c>
      <c r="L2425" t="s">
        <v>20</v>
      </c>
      <c r="M2425" s="20">
        <f>VLOOKUP(Table3[[#This Row],[Condition]],$O$8:$P$28,2)</f>
        <v>13</v>
      </c>
      <c r="N2425" s="10"/>
      <c r="O2425" s="10"/>
    </row>
    <row r="2426" spans="1:15">
      <c r="A2426" s="4">
        <v>43778.958333333336</v>
      </c>
      <c r="B2426">
        <v>9</v>
      </c>
      <c r="C2426">
        <v>23</v>
      </c>
      <c r="D2426">
        <v>37</v>
      </c>
      <c r="E2426" t="s">
        <v>301</v>
      </c>
      <c r="F2426" t="s">
        <v>77</v>
      </c>
      <c r="G2426" t="s">
        <v>29</v>
      </c>
      <c r="H2426" t="s">
        <v>26</v>
      </c>
      <c r="I2426" t="s">
        <v>17</v>
      </c>
      <c r="J2426" t="s">
        <v>197</v>
      </c>
      <c r="K2426" t="s">
        <v>19</v>
      </c>
      <c r="L2426" t="s">
        <v>20</v>
      </c>
      <c r="M2426" s="20">
        <f>VLOOKUP(Table3[[#This Row],[Condition]],$O$8:$P$28,2)</f>
        <v>13</v>
      </c>
      <c r="N2426" s="10"/>
      <c r="O2426" s="10"/>
    </row>
    <row r="2427" spans="1:15">
      <c r="A2427" s="4">
        <v>43779</v>
      </c>
      <c r="B2427">
        <v>10</v>
      </c>
      <c r="C2427">
        <v>0</v>
      </c>
      <c r="D2427">
        <v>37</v>
      </c>
      <c r="E2427" t="s">
        <v>303</v>
      </c>
      <c r="F2427" t="s">
        <v>79</v>
      </c>
      <c r="G2427" t="s">
        <v>21</v>
      </c>
      <c r="H2427" t="s">
        <v>41</v>
      </c>
      <c r="I2427" t="s">
        <v>17</v>
      </c>
      <c r="J2427" t="s">
        <v>198</v>
      </c>
      <c r="K2427" t="s">
        <v>19</v>
      </c>
      <c r="L2427" t="s">
        <v>23</v>
      </c>
      <c r="M2427" s="20">
        <f>VLOOKUP(Table3[[#This Row],[Condition]],$O$8:$P$28,2)</f>
        <v>11</v>
      </c>
      <c r="N2427" s="10"/>
      <c r="O2427" s="10"/>
    </row>
    <row r="2428" spans="1:15">
      <c r="A2428" s="4">
        <v>43779.041666666664</v>
      </c>
      <c r="B2428">
        <v>10</v>
      </c>
      <c r="C2428">
        <v>1</v>
      </c>
      <c r="D2428">
        <v>37</v>
      </c>
      <c r="E2428" t="s">
        <v>300</v>
      </c>
      <c r="F2428" t="s">
        <v>14</v>
      </c>
      <c r="G2428" t="s">
        <v>15</v>
      </c>
      <c r="H2428" t="s">
        <v>41</v>
      </c>
      <c r="I2428" t="s">
        <v>17</v>
      </c>
      <c r="J2428" t="s">
        <v>199</v>
      </c>
      <c r="K2428" t="s">
        <v>19</v>
      </c>
      <c r="L2428" t="s">
        <v>23</v>
      </c>
      <c r="M2428" s="20">
        <f>VLOOKUP(Table3[[#This Row],[Condition]],$O$8:$P$28,2)</f>
        <v>11</v>
      </c>
      <c r="N2428" s="10"/>
      <c r="O2428" s="10"/>
    </row>
    <row r="2429" spans="1:15">
      <c r="A2429" s="4">
        <v>43779.083333333336</v>
      </c>
      <c r="B2429">
        <v>10</v>
      </c>
      <c r="C2429">
        <v>2</v>
      </c>
      <c r="D2429">
        <v>37</v>
      </c>
      <c r="E2429" t="s">
        <v>300</v>
      </c>
      <c r="F2429" t="s">
        <v>14</v>
      </c>
      <c r="G2429" t="s">
        <v>29</v>
      </c>
      <c r="H2429" t="s">
        <v>26</v>
      </c>
      <c r="I2429" t="s">
        <v>17</v>
      </c>
      <c r="J2429" t="s">
        <v>88</v>
      </c>
      <c r="K2429" t="s">
        <v>19</v>
      </c>
      <c r="L2429" t="s">
        <v>23</v>
      </c>
      <c r="M2429" s="20">
        <f>VLOOKUP(Table3[[#This Row],[Condition]],$O$8:$P$28,2)</f>
        <v>11</v>
      </c>
      <c r="N2429" s="10"/>
      <c r="O2429" s="10"/>
    </row>
    <row r="2430" spans="1:15">
      <c r="A2430" s="4">
        <v>43779.125</v>
      </c>
      <c r="B2430">
        <v>10</v>
      </c>
      <c r="C2430">
        <v>3</v>
      </c>
      <c r="D2430">
        <v>39</v>
      </c>
      <c r="E2430" t="s">
        <v>300</v>
      </c>
      <c r="F2430" t="s">
        <v>77</v>
      </c>
      <c r="G2430" t="s">
        <v>29</v>
      </c>
      <c r="H2430" t="s">
        <v>49</v>
      </c>
      <c r="I2430" t="s">
        <v>17</v>
      </c>
      <c r="J2430" t="s">
        <v>83</v>
      </c>
      <c r="K2430" t="s">
        <v>19</v>
      </c>
      <c r="L2430" t="s">
        <v>36</v>
      </c>
      <c r="M2430" s="20">
        <f>VLOOKUP(Table3[[#This Row],[Condition]],$O$8:$P$28,2)</f>
        <v>21</v>
      </c>
      <c r="N2430" s="10"/>
      <c r="O2430" s="10"/>
    </row>
    <row r="2431" spans="1:15">
      <c r="A2431" s="4">
        <v>43779.166666666664</v>
      </c>
      <c r="B2431">
        <v>10</v>
      </c>
      <c r="C2431">
        <v>4</v>
      </c>
      <c r="D2431">
        <v>40</v>
      </c>
      <c r="E2431" t="s">
        <v>301</v>
      </c>
      <c r="F2431" t="s">
        <v>73</v>
      </c>
      <c r="G2431" t="s">
        <v>29</v>
      </c>
      <c r="H2431" t="s">
        <v>62</v>
      </c>
      <c r="I2431" t="s">
        <v>17</v>
      </c>
      <c r="J2431" t="s">
        <v>90</v>
      </c>
      <c r="K2431" t="s">
        <v>19</v>
      </c>
      <c r="L2431" t="s">
        <v>23</v>
      </c>
      <c r="M2431" s="20">
        <f>VLOOKUP(Table3[[#This Row],[Condition]],$O$8:$P$28,2)</f>
        <v>11</v>
      </c>
      <c r="N2431" s="10"/>
      <c r="O2431" s="10"/>
    </row>
    <row r="2432" spans="1:15">
      <c r="A2432" s="4">
        <v>43779.208333333336</v>
      </c>
      <c r="B2432">
        <v>10</v>
      </c>
      <c r="C2432">
        <v>5</v>
      </c>
      <c r="D2432">
        <v>40</v>
      </c>
      <c r="E2432" t="s">
        <v>303</v>
      </c>
      <c r="F2432" t="s">
        <v>195</v>
      </c>
      <c r="G2432" t="s">
        <v>75</v>
      </c>
      <c r="H2432" t="s">
        <v>52</v>
      </c>
      <c r="I2432" t="s">
        <v>17</v>
      </c>
      <c r="J2432" t="s">
        <v>83</v>
      </c>
      <c r="K2432" t="s">
        <v>19</v>
      </c>
      <c r="L2432" t="s">
        <v>23</v>
      </c>
      <c r="M2432" s="20">
        <f>VLOOKUP(Table3[[#This Row],[Condition]],$O$8:$P$28,2)</f>
        <v>11</v>
      </c>
      <c r="N2432" s="10"/>
      <c r="O2432" s="10"/>
    </row>
    <row r="2433" spans="1:15">
      <c r="A2433" s="4">
        <v>43779.25</v>
      </c>
      <c r="B2433">
        <v>10</v>
      </c>
      <c r="C2433">
        <v>6</v>
      </c>
      <c r="D2433">
        <v>40</v>
      </c>
      <c r="E2433" t="s">
        <v>302</v>
      </c>
      <c r="F2433" t="s">
        <v>129</v>
      </c>
      <c r="G2433" t="s">
        <v>29</v>
      </c>
      <c r="H2433" t="s">
        <v>49</v>
      </c>
      <c r="I2433" t="s">
        <v>17</v>
      </c>
      <c r="J2433" t="s">
        <v>83</v>
      </c>
      <c r="K2433" t="s">
        <v>19</v>
      </c>
      <c r="L2433" t="s">
        <v>20</v>
      </c>
      <c r="M2433" s="20">
        <f>VLOOKUP(Table3[[#This Row],[Condition]],$O$8:$P$28,2)</f>
        <v>13</v>
      </c>
      <c r="N2433" s="10"/>
      <c r="O2433" s="10"/>
    </row>
    <row r="2434" spans="1:15">
      <c r="A2434" s="4">
        <v>43779.291666666664</v>
      </c>
      <c r="B2434">
        <v>10</v>
      </c>
      <c r="C2434">
        <v>7</v>
      </c>
      <c r="D2434">
        <v>41</v>
      </c>
      <c r="E2434" t="s">
        <v>301</v>
      </c>
      <c r="F2434" t="s">
        <v>129</v>
      </c>
      <c r="G2434" t="s">
        <v>29</v>
      </c>
      <c r="H2434" t="s">
        <v>52</v>
      </c>
      <c r="I2434" t="s">
        <v>17</v>
      </c>
      <c r="J2434" t="s">
        <v>88</v>
      </c>
      <c r="K2434" t="s">
        <v>19</v>
      </c>
      <c r="L2434" t="s">
        <v>20</v>
      </c>
      <c r="M2434" s="20">
        <f>VLOOKUP(Table3[[#This Row],[Condition]],$O$8:$P$28,2)</f>
        <v>13</v>
      </c>
      <c r="N2434" s="10"/>
      <c r="O2434" s="10"/>
    </row>
    <row r="2435" spans="1:15">
      <c r="A2435" s="4">
        <v>43779.333333333336</v>
      </c>
      <c r="B2435">
        <v>10</v>
      </c>
      <c r="C2435">
        <v>8</v>
      </c>
      <c r="D2435">
        <v>43</v>
      </c>
      <c r="E2435" t="s">
        <v>303</v>
      </c>
      <c r="F2435" t="s">
        <v>67</v>
      </c>
      <c r="G2435" t="s">
        <v>75</v>
      </c>
      <c r="H2435" t="s">
        <v>62</v>
      </c>
      <c r="I2435" t="s">
        <v>17</v>
      </c>
      <c r="J2435" t="s">
        <v>90</v>
      </c>
      <c r="K2435" t="s">
        <v>19</v>
      </c>
      <c r="L2435" t="s">
        <v>20</v>
      </c>
      <c r="M2435" s="20">
        <f>VLOOKUP(Table3[[#This Row],[Condition]],$O$8:$P$28,2)</f>
        <v>13</v>
      </c>
      <c r="N2435" s="10"/>
      <c r="O2435" s="10"/>
    </row>
    <row r="2436" spans="1:15">
      <c r="A2436" s="4">
        <v>43779.375</v>
      </c>
      <c r="B2436">
        <v>10</v>
      </c>
      <c r="C2436">
        <v>9</v>
      </c>
      <c r="D2436">
        <v>47</v>
      </c>
      <c r="E2436" t="s">
        <v>236</v>
      </c>
      <c r="F2436" t="s">
        <v>114</v>
      </c>
      <c r="G2436" t="s">
        <v>75</v>
      </c>
      <c r="H2436" t="s">
        <v>49</v>
      </c>
      <c r="I2436" t="s">
        <v>17</v>
      </c>
      <c r="J2436" t="s">
        <v>90</v>
      </c>
      <c r="K2436" t="s">
        <v>19</v>
      </c>
      <c r="L2436" t="s">
        <v>30</v>
      </c>
      <c r="M2436" s="20">
        <f>VLOOKUP(Table3[[#This Row],[Condition]],$O$8:$P$28,2)</f>
        <v>17</v>
      </c>
      <c r="N2436" s="10"/>
      <c r="O2436" s="10"/>
    </row>
    <row r="2437" spans="1:15">
      <c r="A2437" s="4">
        <v>43779.416666666664</v>
      </c>
      <c r="B2437">
        <v>10</v>
      </c>
      <c r="C2437">
        <v>10</v>
      </c>
      <c r="D2437">
        <v>49</v>
      </c>
      <c r="E2437" t="s">
        <v>256</v>
      </c>
      <c r="F2437" t="s">
        <v>91</v>
      </c>
      <c r="G2437" t="s">
        <v>68</v>
      </c>
      <c r="H2437" t="s">
        <v>49</v>
      </c>
      <c r="I2437" t="s">
        <v>17</v>
      </c>
      <c r="J2437" t="s">
        <v>83</v>
      </c>
      <c r="K2437" t="s">
        <v>19</v>
      </c>
      <c r="L2437" t="s">
        <v>30</v>
      </c>
      <c r="M2437" s="20">
        <f>VLOOKUP(Table3[[#This Row],[Condition]],$O$8:$P$28,2)</f>
        <v>17</v>
      </c>
      <c r="N2437" s="10"/>
      <c r="O2437" s="10"/>
    </row>
    <row r="2438" spans="1:15">
      <c r="A2438" s="4">
        <v>43779.458333333336</v>
      </c>
      <c r="B2438">
        <v>10</v>
      </c>
      <c r="C2438">
        <v>11</v>
      </c>
      <c r="D2438">
        <v>52</v>
      </c>
      <c r="E2438" t="s">
        <v>236</v>
      </c>
      <c r="F2438" t="s">
        <v>169</v>
      </c>
      <c r="G2438" t="s">
        <v>75</v>
      </c>
      <c r="H2438" t="s">
        <v>45</v>
      </c>
      <c r="I2438" t="s">
        <v>17</v>
      </c>
      <c r="J2438" t="s">
        <v>95</v>
      </c>
      <c r="K2438" t="s">
        <v>19</v>
      </c>
      <c r="L2438" t="s">
        <v>20</v>
      </c>
      <c r="M2438" s="20">
        <f>VLOOKUP(Table3[[#This Row],[Condition]],$O$8:$P$28,2)</f>
        <v>13</v>
      </c>
      <c r="N2438" s="10"/>
      <c r="O2438" s="10"/>
    </row>
    <row r="2439" spans="1:15">
      <c r="A2439" s="4">
        <v>43779.5</v>
      </c>
      <c r="B2439">
        <v>10</v>
      </c>
      <c r="C2439">
        <v>12</v>
      </c>
      <c r="D2439">
        <v>53</v>
      </c>
      <c r="E2439" t="s">
        <v>239</v>
      </c>
      <c r="F2439" t="s">
        <v>191</v>
      </c>
      <c r="G2439" t="s">
        <v>75</v>
      </c>
      <c r="H2439" t="s">
        <v>65</v>
      </c>
      <c r="I2439" t="s">
        <v>17</v>
      </c>
      <c r="J2439" t="s">
        <v>22</v>
      </c>
      <c r="K2439" t="s">
        <v>19</v>
      </c>
      <c r="L2439" t="s">
        <v>20</v>
      </c>
      <c r="M2439" s="20">
        <f>VLOOKUP(Table3[[#This Row],[Condition]],$O$8:$P$28,2)</f>
        <v>13</v>
      </c>
      <c r="N2439" s="10"/>
      <c r="O2439" s="10"/>
    </row>
    <row r="2440" spans="1:15">
      <c r="A2440" s="4">
        <v>43779.541666666664</v>
      </c>
      <c r="B2440">
        <v>10</v>
      </c>
      <c r="C2440">
        <v>13</v>
      </c>
      <c r="D2440">
        <v>55</v>
      </c>
      <c r="E2440" t="s">
        <v>257</v>
      </c>
      <c r="F2440" t="s">
        <v>153</v>
      </c>
      <c r="G2440" t="s">
        <v>75</v>
      </c>
      <c r="H2440" t="s">
        <v>52</v>
      </c>
      <c r="I2440" t="s">
        <v>17</v>
      </c>
      <c r="J2440" t="s">
        <v>22</v>
      </c>
      <c r="K2440" t="s">
        <v>19</v>
      </c>
      <c r="L2440" t="s">
        <v>23</v>
      </c>
      <c r="M2440" s="20">
        <f>VLOOKUP(Table3[[#This Row],[Condition]],$O$8:$P$28,2)</f>
        <v>11</v>
      </c>
      <c r="N2440" s="10"/>
      <c r="O2440" s="10"/>
    </row>
    <row r="2441" spans="1:15">
      <c r="A2441" s="4">
        <v>43779.583333333336</v>
      </c>
      <c r="B2441">
        <v>10</v>
      </c>
      <c r="C2441">
        <v>14</v>
      </c>
      <c r="D2441">
        <v>55</v>
      </c>
      <c r="E2441" t="s">
        <v>234</v>
      </c>
      <c r="F2441" t="s">
        <v>51</v>
      </c>
      <c r="G2441" t="s">
        <v>68</v>
      </c>
      <c r="H2441" t="s">
        <v>26</v>
      </c>
      <c r="I2441" t="s">
        <v>17</v>
      </c>
      <c r="J2441" t="s">
        <v>18</v>
      </c>
      <c r="K2441" t="s">
        <v>19</v>
      </c>
      <c r="L2441" t="s">
        <v>23</v>
      </c>
      <c r="M2441" s="20">
        <f>VLOOKUP(Table3[[#This Row],[Condition]],$O$8:$P$28,2)</f>
        <v>11</v>
      </c>
      <c r="N2441" s="10"/>
      <c r="O2441" s="10"/>
    </row>
    <row r="2442" spans="1:15">
      <c r="A2442" s="4">
        <v>43779.625</v>
      </c>
      <c r="B2442">
        <v>10</v>
      </c>
      <c r="C2442">
        <v>15</v>
      </c>
      <c r="D2442">
        <v>55</v>
      </c>
      <c r="E2442" t="s">
        <v>234</v>
      </c>
      <c r="F2442" t="s">
        <v>51</v>
      </c>
      <c r="G2442" t="s">
        <v>75</v>
      </c>
      <c r="H2442" t="s">
        <v>26</v>
      </c>
      <c r="I2442" t="s">
        <v>17</v>
      </c>
      <c r="J2442" t="s">
        <v>18</v>
      </c>
      <c r="K2442" t="s">
        <v>19</v>
      </c>
      <c r="L2442" t="s">
        <v>20</v>
      </c>
      <c r="M2442" s="20">
        <f>VLOOKUP(Table3[[#This Row],[Condition]],$O$8:$P$28,2)</f>
        <v>13</v>
      </c>
      <c r="N2442" s="10"/>
      <c r="O2442" s="10"/>
    </row>
    <row r="2443" spans="1:15">
      <c r="A2443" s="4">
        <v>43779.666666666664</v>
      </c>
      <c r="B2443">
        <v>10</v>
      </c>
      <c r="C2443">
        <v>16</v>
      </c>
      <c r="D2443">
        <v>53</v>
      </c>
      <c r="E2443" t="s">
        <v>246</v>
      </c>
      <c r="F2443" t="s">
        <v>109</v>
      </c>
      <c r="G2443" t="s">
        <v>68</v>
      </c>
      <c r="H2443" t="s">
        <v>26</v>
      </c>
      <c r="I2443" t="s">
        <v>17</v>
      </c>
      <c r="J2443" t="s">
        <v>18</v>
      </c>
      <c r="K2443" t="s">
        <v>19</v>
      </c>
      <c r="L2443" t="s">
        <v>20</v>
      </c>
      <c r="M2443" s="20">
        <f>VLOOKUP(Table3[[#This Row],[Condition]],$O$8:$P$28,2)</f>
        <v>13</v>
      </c>
      <c r="N2443" s="10"/>
      <c r="O2443" s="10"/>
    </row>
    <row r="2444" spans="1:15">
      <c r="A2444" s="4">
        <v>43779.708333333336</v>
      </c>
      <c r="B2444">
        <v>10</v>
      </c>
      <c r="C2444">
        <v>17</v>
      </c>
      <c r="D2444">
        <v>53</v>
      </c>
      <c r="E2444" t="s">
        <v>239</v>
      </c>
      <c r="F2444" t="s">
        <v>191</v>
      </c>
      <c r="G2444" t="s">
        <v>29</v>
      </c>
      <c r="H2444" t="s">
        <v>16</v>
      </c>
      <c r="I2444" t="s">
        <v>17</v>
      </c>
      <c r="J2444" t="s">
        <v>18</v>
      </c>
      <c r="K2444" t="s">
        <v>19</v>
      </c>
      <c r="L2444" t="s">
        <v>20</v>
      </c>
      <c r="M2444" s="20">
        <f>VLOOKUP(Table3[[#This Row],[Condition]],$O$8:$P$28,2)</f>
        <v>13</v>
      </c>
      <c r="N2444" s="10"/>
      <c r="O2444" s="10"/>
    </row>
    <row r="2445" spans="1:15">
      <c r="A2445" s="4">
        <v>43779.75</v>
      </c>
      <c r="B2445">
        <v>10</v>
      </c>
      <c r="C2445">
        <v>18</v>
      </c>
      <c r="D2445">
        <v>51</v>
      </c>
      <c r="E2445" t="s">
        <v>239</v>
      </c>
      <c r="F2445" t="s">
        <v>133</v>
      </c>
      <c r="G2445" t="s">
        <v>15</v>
      </c>
      <c r="H2445" t="s">
        <v>41</v>
      </c>
      <c r="I2445" t="s">
        <v>17</v>
      </c>
      <c r="J2445" t="s">
        <v>22</v>
      </c>
      <c r="K2445" t="s">
        <v>19</v>
      </c>
      <c r="L2445" t="s">
        <v>20</v>
      </c>
      <c r="M2445" s="20">
        <f>VLOOKUP(Table3[[#This Row],[Condition]],$O$8:$P$28,2)</f>
        <v>13</v>
      </c>
      <c r="N2445" s="10"/>
      <c r="O2445" s="10"/>
    </row>
    <row r="2446" spans="1:15">
      <c r="A2446" s="4">
        <v>43779.791666666664</v>
      </c>
      <c r="B2446">
        <v>10</v>
      </c>
      <c r="C2446">
        <v>19</v>
      </c>
      <c r="D2446">
        <v>50</v>
      </c>
      <c r="E2446" t="s">
        <v>233</v>
      </c>
      <c r="F2446" t="s">
        <v>149</v>
      </c>
      <c r="G2446" t="s">
        <v>34</v>
      </c>
      <c r="H2446" t="s">
        <v>17</v>
      </c>
      <c r="I2446" t="s">
        <v>17</v>
      </c>
      <c r="J2446" t="s">
        <v>35</v>
      </c>
      <c r="K2446" t="s">
        <v>19</v>
      </c>
      <c r="L2446" t="s">
        <v>20</v>
      </c>
      <c r="M2446" s="20">
        <f>VLOOKUP(Table3[[#This Row],[Condition]],$O$8:$P$28,2)</f>
        <v>13</v>
      </c>
      <c r="N2446" s="10"/>
      <c r="O2446" s="10"/>
    </row>
    <row r="2447" spans="1:15">
      <c r="A2447" s="4">
        <v>43779.833333333336</v>
      </c>
      <c r="B2447">
        <v>10</v>
      </c>
      <c r="C2447">
        <v>20</v>
      </c>
      <c r="D2447">
        <v>49</v>
      </c>
      <c r="E2447" t="s">
        <v>245</v>
      </c>
      <c r="F2447" t="s">
        <v>38</v>
      </c>
      <c r="G2447" t="s">
        <v>34</v>
      </c>
      <c r="H2447" t="s">
        <v>17</v>
      </c>
      <c r="I2447" t="s">
        <v>17</v>
      </c>
      <c r="J2447" t="s">
        <v>22</v>
      </c>
      <c r="K2447" t="s">
        <v>19</v>
      </c>
      <c r="L2447" t="s">
        <v>20</v>
      </c>
      <c r="M2447" s="20">
        <f>VLOOKUP(Table3[[#This Row],[Condition]],$O$8:$P$28,2)</f>
        <v>13</v>
      </c>
      <c r="N2447" s="10"/>
      <c r="O2447" s="10"/>
    </row>
    <row r="2448" spans="1:15">
      <c r="A2448" s="4">
        <v>43779.875</v>
      </c>
      <c r="B2448">
        <v>10</v>
      </c>
      <c r="C2448">
        <v>21</v>
      </c>
      <c r="D2448">
        <v>48</v>
      </c>
      <c r="E2448" t="s">
        <v>246</v>
      </c>
      <c r="F2448" t="s">
        <v>74</v>
      </c>
      <c r="G2448" t="s">
        <v>29</v>
      </c>
      <c r="H2448" t="s">
        <v>41</v>
      </c>
      <c r="I2448" t="s">
        <v>17</v>
      </c>
      <c r="J2448" t="s">
        <v>18</v>
      </c>
      <c r="K2448" t="s">
        <v>19</v>
      </c>
      <c r="L2448" t="s">
        <v>20</v>
      </c>
      <c r="M2448" s="20">
        <f>VLOOKUP(Table3[[#This Row],[Condition]],$O$8:$P$28,2)</f>
        <v>13</v>
      </c>
      <c r="N2448" s="10"/>
      <c r="O2448" s="10"/>
    </row>
    <row r="2449" spans="1:15">
      <c r="A2449" s="4">
        <v>43779.916666666664</v>
      </c>
      <c r="B2449">
        <v>10</v>
      </c>
      <c r="C2449">
        <v>22</v>
      </c>
      <c r="D2449">
        <v>48</v>
      </c>
      <c r="E2449" t="s">
        <v>246</v>
      </c>
      <c r="F2449" t="s">
        <v>74</v>
      </c>
      <c r="G2449" t="s">
        <v>34</v>
      </c>
      <c r="H2449" t="s">
        <v>17</v>
      </c>
      <c r="I2449" t="s">
        <v>17</v>
      </c>
      <c r="J2449" t="s">
        <v>18</v>
      </c>
      <c r="K2449" t="s">
        <v>19</v>
      </c>
      <c r="L2449" t="s">
        <v>30</v>
      </c>
      <c r="M2449" s="20">
        <f>VLOOKUP(Table3[[#This Row],[Condition]],$O$8:$P$28,2)</f>
        <v>17</v>
      </c>
      <c r="N2449" s="10"/>
      <c r="O2449" s="10"/>
    </row>
    <row r="2450" spans="1:15">
      <c r="A2450" s="4">
        <v>43779.958333333336</v>
      </c>
      <c r="B2450">
        <v>10</v>
      </c>
      <c r="C2450">
        <v>23</v>
      </c>
      <c r="D2450">
        <v>47</v>
      </c>
      <c r="E2450" t="s">
        <v>233</v>
      </c>
      <c r="F2450" t="s">
        <v>259</v>
      </c>
      <c r="G2450" t="s">
        <v>34</v>
      </c>
      <c r="H2450" t="s">
        <v>17</v>
      </c>
      <c r="I2450" t="s">
        <v>17</v>
      </c>
      <c r="J2450" t="s">
        <v>22</v>
      </c>
      <c r="K2450" t="s">
        <v>19</v>
      </c>
      <c r="L2450" t="s">
        <v>30</v>
      </c>
      <c r="M2450" s="20">
        <f>VLOOKUP(Table3[[#This Row],[Condition]],$O$8:$P$28,2)</f>
        <v>17</v>
      </c>
      <c r="N2450" s="10"/>
      <c r="O2450" s="10"/>
    </row>
    <row r="2451" spans="1:15">
      <c r="A2451" s="4">
        <v>43780</v>
      </c>
      <c r="B2451">
        <v>11</v>
      </c>
      <c r="C2451">
        <v>0</v>
      </c>
      <c r="D2451">
        <v>45</v>
      </c>
      <c r="E2451" t="s">
        <v>240</v>
      </c>
      <c r="F2451" t="s">
        <v>188</v>
      </c>
      <c r="G2451" t="s">
        <v>34</v>
      </c>
      <c r="H2451" t="s">
        <v>17</v>
      </c>
      <c r="I2451" t="s">
        <v>17</v>
      </c>
      <c r="J2451" t="s">
        <v>35</v>
      </c>
      <c r="K2451" t="s">
        <v>19</v>
      </c>
      <c r="L2451" t="s">
        <v>36</v>
      </c>
      <c r="M2451" s="20">
        <f>VLOOKUP(Table3[[#This Row],[Condition]],$O$8:$P$28,2)</f>
        <v>21</v>
      </c>
      <c r="N2451" s="10"/>
      <c r="O2451" s="10"/>
    </row>
    <row r="2452" spans="1:15">
      <c r="A2452" s="4">
        <v>43780.041666666664</v>
      </c>
      <c r="B2452">
        <v>11</v>
      </c>
      <c r="C2452">
        <v>1</v>
      </c>
      <c r="D2452">
        <v>45</v>
      </c>
      <c r="E2452" t="s">
        <v>244</v>
      </c>
      <c r="F2452" t="s">
        <v>14</v>
      </c>
      <c r="G2452" t="s">
        <v>48</v>
      </c>
      <c r="H2452" t="s">
        <v>41</v>
      </c>
      <c r="I2452" t="s">
        <v>17</v>
      </c>
      <c r="J2452" t="s">
        <v>22</v>
      </c>
      <c r="K2452" t="s">
        <v>19</v>
      </c>
      <c r="L2452" t="s">
        <v>36</v>
      </c>
      <c r="M2452" s="20">
        <f>VLOOKUP(Table3[[#This Row],[Condition]],$O$8:$P$28,2)</f>
        <v>21</v>
      </c>
      <c r="N2452" s="10"/>
      <c r="O2452" s="10"/>
    </row>
    <row r="2453" spans="1:15">
      <c r="A2453" s="4">
        <v>43780.083333333336</v>
      </c>
      <c r="B2453">
        <v>11</v>
      </c>
      <c r="C2453">
        <v>2</v>
      </c>
      <c r="D2453">
        <v>45</v>
      </c>
      <c r="E2453" t="s">
        <v>245</v>
      </c>
      <c r="F2453" t="s">
        <v>259</v>
      </c>
      <c r="G2453" t="s">
        <v>34</v>
      </c>
      <c r="H2453" t="s">
        <v>17</v>
      </c>
      <c r="I2453" t="s">
        <v>17</v>
      </c>
      <c r="J2453" t="s">
        <v>35</v>
      </c>
      <c r="K2453" t="s">
        <v>19</v>
      </c>
      <c r="L2453" t="s">
        <v>36</v>
      </c>
      <c r="M2453" s="20">
        <f>VLOOKUP(Table3[[#This Row],[Condition]],$O$8:$P$28,2)</f>
        <v>21</v>
      </c>
      <c r="N2453" s="10"/>
      <c r="O2453" s="10"/>
    </row>
    <row r="2454" spans="1:15">
      <c r="A2454" s="4">
        <v>43780.125</v>
      </c>
      <c r="B2454">
        <v>11</v>
      </c>
      <c r="C2454">
        <v>3</v>
      </c>
      <c r="D2454">
        <v>42</v>
      </c>
      <c r="E2454" t="s">
        <v>246</v>
      </c>
      <c r="F2454" t="s">
        <v>187</v>
      </c>
      <c r="G2454" t="s">
        <v>15</v>
      </c>
      <c r="H2454" t="s">
        <v>41</v>
      </c>
      <c r="I2454" t="s">
        <v>17</v>
      </c>
      <c r="J2454" t="s">
        <v>35</v>
      </c>
      <c r="K2454" t="s">
        <v>19</v>
      </c>
      <c r="L2454" t="s">
        <v>30</v>
      </c>
      <c r="M2454" s="20">
        <f>VLOOKUP(Table3[[#This Row],[Condition]],$O$8:$P$28,2)</f>
        <v>17</v>
      </c>
      <c r="N2454" s="10"/>
      <c r="O2454" s="10"/>
    </row>
    <row r="2455" spans="1:15">
      <c r="A2455" s="4">
        <v>43780.166666666664</v>
      </c>
      <c r="B2455">
        <v>11</v>
      </c>
      <c r="C2455">
        <v>4</v>
      </c>
      <c r="D2455">
        <v>43</v>
      </c>
      <c r="E2455" t="s">
        <v>244</v>
      </c>
      <c r="F2455" t="s">
        <v>187</v>
      </c>
      <c r="G2455" t="s">
        <v>34</v>
      </c>
      <c r="H2455" t="s">
        <v>17</v>
      </c>
      <c r="I2455" t="s">
        <v>17</v>
      </c>
      <c r="J2455" t="s">
        <v>95</v>
      </c>
      <c r="K2455" t="s">
        <v>19</v>
      </c>
      <c r="L2455" t="s">
        <v>20</v>
      </c>
      <c r="M2455" s="20">
        <f>VLOOKUP(Table3[[#This Row],[Condition]],$O$8:$P$28,2)</f>
        <v>13</v>
      </c>
      <c r="N2455" s="10"/>
      <c r="O2455" s="10"/>
    </row>
    <row r="2456" spans="1:15">
      <c r="A2456" s="4">
        <v>43780.208333333336</v>
      </c>
      <c r="B2456">
        <v>11</v>
      </c>
      <c r="C2456">
        <v>5</v>
      </c>
      <c r="D2456">
        <v>42</v>
      </c>
      <c r="E2456" t="s">
        <v>246</v>
      </c>
      <c r="F2456" t="s">
        <v>187</v>
      </c>
      <c r="G2456" t="s">
        <v>34</v>
      </c>
      <c r="H2456" t="s">
        <v>17</v>
      </c>
      <c r="I2456" t="s">
        <v>17</v>
      </c>
      <c r="J2456" t="s">
        <v>42</v>
      </c>
      <c r="K2456" t="s">
        <v>19</v>
      </c>
      <c r="L2456" t="s">
        <v>20</v>
      </c>
      <c r="M2456" s="20">
        <f>VLOOKUP(Table3[[#This Row],[Condition]],$O$8:$P$28,2)</f>
        <v>13</v>
      </c>
      <c r="N2456" s="10"/>
      <c r="O2456" s="10"/>
    </row>
    <row r="2457" spans="1:15">
      <c r="A2457" s="4">
        <v>43780.25</v>
      </c>
      <c r="B2457">
        <v>11</v>
      </c>
      <c r="C2457">
        <v>6</v>
      </c>
      <c r="D2457">
        <v>42</v>
      </c>
      <c r="E2457" t="s">
        <v>246</v>
      </c>
      <c r="F2457" t="s">
        <v>187</v>
      </c>
      <c r="G2457" t="s">
        <v>29</v>
      </c>
      <c r="H2457" t="s">
        <v>41</v>
      </c>
      <c r="I2457" t="s">
        <v>17</v>
      </c>
      <c r="J2457" t="s">
        <v>46</v>
      </c>
      <c r="K2457" t="s">
        <v>19</v>
      </c>
      <c r="L2457" t="s">
        <v>20</v>
      </c>
      <c r="M2457" s="20">
        <f>VLOOKUP(Table3[[#This Row],[Condition]],$O$8:$P$28,2)</f>
        <v>13</v>
      </c>
      <c r="N2457" s="10"/>
      <c r="O2457" s="10"/>
    </row>
    <row r="2458" spans="1:15">
      <c r="A2458" s="4">
        <v>43780.291666666664</v>
      </c>
      <c r="B2458">
        <v>11</v>
      </c>
      <c r="C2458">
        <v>7</v>
      </c>
      <c r="D2458">
        <v>45</v>
      </c>
      <c r="E2458" t="s">
        <v>240</v>
      </c>
      <c r="F2458" t="s">
        <v>188</v>
      </c>
      <c r="G2458" t="s">
        <v>29</v>
      </c>
      <c r="H2458" t="s">
        <v>26</v>
      </c>
      <c r="I2458" t="s">
        <v>17</v>
      </c>
      <c r="J2458" t="s">
        <v>85</v>
      </c>
      <c r="K2458" t="s">
        <v>19</v>
      </c>
      <c r="L2458" t="s">
        <v>20</v>
      </c>
      <c r="M2458" s="20">
        <f>VLOOKUP(Table3[[#This Row],[Condition]],$O$8:$P$28,2)</f>
        <v>13</v>
      </c>
      <c r="N2458" s="10"/>
      <c r="O2458" s="10"/>
    </row>
    <row r="2459" spans="1:15">
      <c r="A2459" s="4">
        <v>43780.333333333336</v>
      </c>
      <c r="B2459">
        <v>11</v>
      </c>
      <c r="C2459">
        <v>8</v>
      </c>
      <c r="D2459">
        <v>48</v>
      </c>
      <c r="E2459" t="s">
        <v>251</v>
      </c>
      <c r="F2459" t="s">
        <v>259</v>
      </c>
      <c r="G2459" t="s">
        <v>75</v>
      </c>
      <c r="H2459" t="s">
        <v>16</v>
      </c>
      <c r="I2459" t="s">
        <v>17</v>
      </c>
      <c r="J2459" t="s">
        <v>85</v>
      </c>
      <c r="K2459" t="s">
        <v>19</v>
      </c>
      <c r="L2459" t="s">
        <v>20</v>
      </c>
      <c r="M2459" s="20">
        <f>VLOOKUP(Table3[[#This Row],[Condition]],$O$8:$P$28,2)</f>
        <v>13</v>
      </c>
      <c r="N2459" s="10"/>
      <c r="O2459" s="10"/>
    </row>
    <row r="2460" spans="1:15">
      <c r="A2460" s="4">
        <v>43780.375</v>
      </c>
      <c r="B2460">
        <v>11</v>
      </c>
      <c r="C2460">
        <v>9</v>
      </c>
      <c r="D2460">
        <v>51</v>
      </c>
      <c r="E2460" t="s">
        <v>251</v>
      </c>
      <c r="F2460" t="s">
        <v>149</v>
      </c>
      <c r="G2460" t="s">
        <v>75</v>
      </c>
      <c r="H2460" t="s">
        <v>62</v>
      </c>
      <c r="I2460" t="s">
        <v>17</v>
      </c>
      <c r="J2460" t="s">
        <v>46</v>
      </c>
      <c r="K2460" t="s">
        <v>19</v>
      </c>
      <c r="L2460" t="s">
        <v>20</v>
      </c>
      <c r="M2460" s="20">
        <f>VLOOKUP(Table3[[#This Row],[Condition]],$O$8:$P$28,2)</f>
        <v>13</v>
      </c>
      <c r="N2460" s="10"/>
      <c r="O2460" s="10"/>
    </row>
    <row r="2461" spans="1:15">
      <c r="A2461" s="4">
        <v>43780.416666666664</v>
      </c>
      <c r="B2461">
        <v>11</v>
      </c>
      <c r="C2461">
        <v>10</v>
      </c>
      <c r="D2461">
        <v>55</v>
      </c>
      <c r="E2461" t="s">
        <v>251</v>
      </c>
      <c r="F2461" t="s">
        <v>97</v>
      </c>
      <c r="G2461" t="s">
        <v>75</v>
      </c>
      <c r="H2461" t="s">
        <v>52</v>
      </c>
      <c r="I2461" t="s">
        <v>17</v>
      </c>
      <c r="J2461" t="s">
        <v>95</v>
      </c>
      <c r="K2461" t="s">
        <v>19</v>
      </c>
      <c r="L2461" t="s">
        <v>20</v>
      </c>
      <c r="M2461" s="20">
        <f>VLOOKUP(Table3[[#This Row],[Condition]],$O$8:$P$28,2)</f>
        <v>13</v>
      </c>
      <c r="N2461" s="10"/>
      <c r="O2461" s="10"/>
    </row>
    <row r="2462" spans="1:15">
      <c r="A2462" s="4">
        <v>43780.458333333336</v>
      </c>
      <c r="B2462">
        <v>11</v>
      </c>
      <c r="C2462">
        <v>11</v>
      </c>
      <c r="D2462">
        <v>60</v>
      </c>
      <c r="E2462" t="s">
        <v>233</v>
      </c>
      <c r="F2462" t="s">
        <v>66</v>
      </c>
      <c r="G2462" t="s">
        <v>75</v>
      </c>
      <c r="H2462" t="s">
        <v>52</v>
      </c>
      <c r="I2462" t="s">
        <v>17</v>
      </c>
      <c r="J2462" t="s">
        <v>22</v>
      </c>
      <c r="K2462" t="s">
        <v>19</v>
      </c>
      <c r="L2462" t="s">
        <v>20</v>
      </c>
      <c r="M2462" s="20">
        <f>VLOOKUP(Table3[[#This Row],[Condition]],$O$8:$P$28,2)</f>
        <v>13</v>
      </c>
      <c r="N2462" s="10"/>
      <c r="O2462" s="10"/>
    </row>
    <row r="2463" spans="1:15">
      <c r="A2463" s="4">
        <v>43780.5</v>
      </c>
      <c r="B2463">
        <v>11</v>
      </c>
      <c r="C2463">
        <v>12</v>
      </c>
      <c r="D2463">
        <v>64</v>
      </c>
      <c r="E2463" t="s">
        <v>233</v>
      </c>
      <c r="F2463" t="s">
        <v>93</v>
      </c>
      <c r="G2463" t="s">
        <v>75</v>
      </c>
      <c r="H2463" t="s">
        <v>62</v>
      </c>
      <c r="I2463" t="s">
        <v>17</v>
      </c>
      <c r="J2463" t="s">
        <v>102</v>
      </c>
      <c r="K2463" t="s">
        <v>19</v>
      </c>
      <c r="L2463" t="s">
        <v>20</v>
      </c>
      <c r="M2463" s="20">
        <f>VLOOKUP(Table3[[#This Row],[Condition]],$O$8:$P$28,2)</f>
        <v>13</v>
      </c>
      <c r="N2463" s="10"/>
      <c r="O2463" s="10"/>
    </row>
    <row r="2464" spans="1:15">
      <c r="A2464" s="4">
        <v>43780.541666666664</v>
      </c>
      <c r="B2464">
        <v>11</v>
      </c>
      <c r="C2464">
        <v>13</v>
      </c>
      <c r="D2464">
        <v>68</v>
      </c>
      <c r="E2464" t="s">
        <v>245</v>
      </c>
      <c r="F2464" t="s">
        <v>192</v>
      </c>
      <c r="G2464" t="s">
        <v>75</v>
      </c>
      <c r="H2464" t="s">
        <v>49</v>
      </c>
      <c r="I2464" t="s">
        <v>17</v>
      </c>
      <c r="J2464" t="s">
        <v>128</v>
      </c>
      <c r="K2464" t="s">
        <v>19</v>
      </c>
      <c r="L2464" t="s">
        <v>20</v>
      </c>
      <c r="M2464" s="20">
        <f>VLOOKUP(Table3[[#This Row],[Condition]],$O$8:$P$28,2)</f>
        <v>13</v>
      </c>
      <c r="N2464" s="10"/>
      <c r="O2464" s="10"/>
    </row>
    <row r="2465" spans="1:15">
      <c r="A2465" s="4">
        <v>43780.583333333336</v>
      </c>
      <c r="B2465">
        <v>11</v>
      </c>
      <c r="C2465">
        <v>14</v>
      </c>
      <c r="D2465">
        <v>67</v>
      </c>
      <c r="E2465" t="s">
        <v>244</v>
      </c>
      <c r="F2465" t="s">
        <v>192</v>
      </c>
      <c r="G2465" t="s">
        <v>75</v>
      </c>
      <c r="H2465" t="s">
        <v>45</v>
      </c>
      <c r="I2465" t="s">
        <v>17</v>
      </c>
      <c r="J2465" t="s">
        <v>105</v>
      </c>
      <c r="K2465" t="s">
        <v>19</v>
      </c>
      <c r="L2465" t="s">
        <v>20</v>
      </c>
      <c r="M2465" s="20">
        <f>VLOOKUP(Table3[[#This Row],[Condition]],$O$8:$P$28,2)</f>
        <v>13</v>
      </c>
      <c r="N2465" s="10"/>
      <c r="O2465" s="10"/>
    </row>
    <row r="2466" spans="1:15">
      <c r="A2466" s="4">
        <v>43780.625</v>
      </c>
      <c r="B2466">
        <v>11</v>
      </c>
      <c r="C2466">
        <v>15</v>
      </c>
      <c r="D2466">
        <v>64</v>
      </c>
      <c r="E2466" t="s">
        <v>233</v>
      </c>
      <c r="F2466" t="s">
        <v>93</v>
      </c>
      <c r="G2466" t="s">
        <v>75</v>
      </c>
      <c r="H2466" t="s">
        <v>82</v>
      </c>
      <c r="I2466" t="s">
        <v>17</v>
      </c>
      <c r="J2466" t="s">
        <v>106</v>
      </c>
      <c r="K2466" t="s">
        <v>19</v>
      </c>
      <c r="L2466" t="s">
        <v>20</v>
      </c>
      <c r="M2466" s="20">
        <f>VLOOKUP(Table3[[#This Row],[Condition]],$O$8:$P$28,2)</f>
        <v>13</v>
      </c>
      <c r="N2466" s="10"/>
      <c r="O2466" s="10"/>
    </row>
    <row r="2467" spans="1:15">
      <c r="A2467" s="4">
        <v>43780.666666666664</v>
      </c>
      <c r="B2467">
        <v>11</v>
      </c>
      <c r="C2467">
        <v>16</v>
      </c>
      <c r="D2467">
        <v>63</v>
      </c>
      <c r="E2467" t="s">
        <v>240</v>
      </c>
      <c r="F2467" t="s">
        <v>93</v>
      </c>
      <c r="G2467" t="s">
        <v>68</v>
      </c>
      <c r="H2467" t="s">
        <v>65</v>
      </c>
      <c r="I2467" t="s">
        <v>17</v>
      </c>
      <c r="J2467" t="s">
        <v>108</v>
      </c>
      <c r="K2467" t="s">
        <v>19</v>
      </c>
      <c r="L2467" t="s">
        <v>20</v>
      </c>
      <c r="M2467" s="20">
        <f>VLOOKUP(Table3[[#This Row],[Condition]],$O$8:$P$28,2)</f>
        <v>13</v>
      </c>
      <c r="N2467" s="10"/>
      <c r="O2467" s="10"/>
    </row>
    <row r="2468" spans="1:15">
      <c r="A2468" s="4">
        <v>43780.708333333336</v>
      </c>
      <c r="B2468">
        <v>11</v>
      </c>
      <c r="C2468">
        <v>17</v>
      </c>
      <c r="D2468">
        <v>60</v>
      </c>
      <c r="E2468" t="s">
        <v>251</v>
      </c>
      <c r="F2468" t="s">
        <v>96</v>
      </c>
      <c r="G2468" t="s">
        <v>75</v>
      </c>
      <c r="H2468" t="s">
        <v>49</v>
      </c>
      <c r="I2468" t="s">
        <v>17</v>
      </c>
      <c r="J2468" t="s">
        <v>135</v>
      </c>
      <c r="K2468" t="s">
        <v>19</v>
      </c>
      <c r="L2468" t="s">
        <v>20</v>
      </c>
      <c r="M2468" s="20">
        <f>VLOOKUP(Table3[[#This Row],[Condition]],$O$8:$P$28,2)</f>
        <v>13</v>
      </c>
      <c r="N2468" s="10"/>
      <c r="O2468" s="10"/>
    </row>
    <row r="2469" spans="1:15">
      <c r="A2469" s="4">
        <v>43780.75</v>
      </c>
      <c r="B2469">
        <v>11</v>
      </c>
      <c r="C2469">
        <v>18</v>
      </c>
      <c r="D2469">
        <v>58</v>
      </c>
      <c r="E2469" t="s">
        <v>232</v>
      </c>
      <c r="F2469" t="s">
        <v>67</v>
      </c>
      <c r="G2469" t="s">
        <v>75</v>
      </c>
      <c r="H2469" t="s">
        <v>49</v>
      </c>
      <c r="I2469" t="s">
        <v>17</v>
      </c>
      <c r="J2469" t="s">
        <v>122</v>
      </c>
      <c r="K2469" t="s">
        <v>19</v>
      </c>
      <c r="L2469" t="s">
        <v>30</v>
      </c>
      <c r="M2469" s="20">
        <f>VLOOKUP(Table3[[#This Row],[Condition]],$O$8:$P$28,2)</f>
        <v>17</v>
      </c>
      <c r="N2469" s="10"/>
      <c r="O2469" s="10"/>
    </row>
    <row r="2470" spans="1:15">
      <c r="A2470" s="4">
        <v>43780.791666666664</v>
      </c>
      <c r="B2470">
        <v>11</v>
      </c>
      <c r="C2470">
        <v>19</v>
      </c>
      <c r="D2470">
        <v>56</v>
      </c>
      <c r="E2470" t="s">
        <v>242</v>
      </c>
      <c r="F2470" t="s">
        <v>144</v>
      </c>
      <c r="G2470" t="s">
        <v>75</v>
      </c>
      <c r="H2470" t="s">
        <v>82</v>
      </c>
      <c r="I2470" t="s">
        <v>17</v>
      </c>
      <c r="J2470" t="s">
        <v>179</v>
      </c>
      <c r="K2470" t="s">
        <v>19</v>
      </c>
      <c r="L2470" t="s">
        <v>30</v>
      </c>
      <c r="M2470" s="20">
        <f>VLOOKUP(Table3[[#This Row],[Condition]],$O$8:$P$28,2)</f>
        <v>17</v>
      </c>
      <c r="N2470" s="10"/>
      <c r="O2470" s="10"/>
    </row>
    <row r="2471" spans="1:15">
      <c r="A2471" s="4">
        <v>43780.833333333336</v>
      </c>
      <c r="B2471">
        <v>11</v>
      </c>
      <c r="C2471">
        <v>20</v>
      </c>
      <c r="D2471">
        <v>57</v>
      </c>
      <c r="E2471" t="s">
        <v>242</v>
      </c>
      <c r="F2471" t="s">
        <v>72</v>
      </c>
      <c r="G2471" t="s">
        <v>75</v>
      </c>
      <c r="H2471" t="s">
        <v>82</v>
      </c>
      <c r="I2471" t="s">
        <v>17</v>
      </c>
      <c r="J2471" t="s">
        <v>179</v>
      </c>
      <c r="K2471" t="s">
        <v>19</v>
      </c>
      <c r="L2471" t="s">
        <v>30</v>
      </c>
      <c r="M2471" s="20">
        <f>VLOOKUP(Table3[[#This Row],[Condition]],$O$8:$P$28,2)</f>
        <v>17</v>
      </c>
      <c r="N2471" s="10"/>
      <c r="O2471" s="10"/>
    </row>
    <row r="2472" spans="1:15">
      <c r="A2472" s="4">
        <v>43780.875</v>
      </c>
      <c r="B2472">
        <v>11</v>
      </c>
      <c r="C2472">
        <v>21</v>
      </c>
      <c r="D2472">
        <v>58</v>
      </c>
      <c r="E2472" t="s">
        <v>232</v>
      </c>
      <c r="F2472" t="s">
        <v>67</v>
      </c>
      <c r="G2472" t="s">
        <v>75</v>
      </c>
      <c r="H2472" t="s">
        <v>65</v>
      </c>
      <c r="I2472" t="s">
        <v>17</v>
      </c>
      <c r="J2472" t="s">
        <v>176</v>
      </c>
      <c r="K2472" t="s">
        <v>19</v>
      </c>
      <c r="L2472" t="s">
        <v>23</v>
      </c>
      <c r="M2472" s="20">
        <f>VLOOKUP(Table3[[#This Row],[Condition]],$O$8:$P$28,2)</f>
        <v>11</v>
      </c>
      <c r="N2472" s="10"/>
      <c r="O2472" s="10"/>
    </row>
    <row r="2473" spans="1:15">
      <c r="A2473" s="4">
        <v>43780.916666666664</v>
      </c>
      <c r="B2473">
        <v>11</v>
      </c>
      <c r="C2473">
        <v>22</v>
      </c>
      <c r="D2473">
        <v>60</v>
      </c>
      <c r="E2473" t="s">
        <v>240</v>
      </c>
      <c r="F2473" t="s">
        <v>51</v>
      </c>
      <c r="G2473" t="s">
        <v>29</v>
      </c>
      <c r="H2473" t="s">
        <v>94</v>
      </c>
      <c r="I2473" t="s">
        <v>17</v>
      </c>
      <c r="J2473" t="s">
        <v>148</v>
      </c>
      <c r="K2473" t="s">
        <v>19</v>
      </c>
      <c r="L2473" t="s">
        <v>23</v>
      </c>
      <c r="M2473" s="20">
        <f>VLOOKUP(Table3[[#This Row],[Condition]],$O$8:$P$28,2)</f>
        <v>11</v>
      </c>
      <c r="N2473" s="10"/>
      <c r="O2473" s="10"/>
    </row>
    <row r="2474" spans="1:15">
      <c r="A2474" s="4">
        <v>43780.958333333336</v>
      </c>
      <c r="B2474">
        <v>11</v>
      </c>
      <c r="C2474">
        <v>23</v>
      </c>
      <c r="D2474">
        <v>60</v>
      </c>
      <c r="E2474" t="s">
        <v>245</v>
      </c>
      <c r="F2474" t="s">
        <v>61</v>
      </c>
      <c r="G2474" t="s">
        <v>29</v>
      </c>
      <c r="H2474" t="s">
        <v>94</v>
      </c>
      <c r="I2474" t="s">
        <v>17</v>
      </c>
      <c r="J2474" t="s">
        <v>139</v>
      </c>
      <c r="K2474" t="s">
        <v>19</v>
      </c>
      <c r="L2474" t="s">
        <v>23</v>
      </c>
      <c r="M2474" s="20">
        <f>VLOOKUP(Table3[[#This Row],[Condition]],$O$8:$P$28,2)</f>
        <v>11</v>
      </c>
      <c r="N2474" s="10"/>
      <c r="O2474" s="10"/>
    </row>
    <row r="2475" spans="1:15">
      <c r="A2475" s="4">
        <v>43781</v>
      </c>
      <c r="B2475">
        <v>12</v>
      </c>
      <c r="C2475">
        <v>0</v>
      </c>
      <c r="D2475">
        <v>60</v>
      </c>
      <c r="E2475" t="s">
        <v>245</v>
      </c>
      <c r="F2475" t="s">
        <v>61</v>
      </c>
      <c r="G2475" t="s">
        <v>29</v>
      </c>
      <c r="H2475" t="s">
        <v>82</v>
      </c>
      <c r="I2475" t="s">
        <v>17</v>
      </c>
      <c r="J2475" t="s">
        <v>150</v>
      </c>
      <c r="K2475" t="s">
        <v>19</v>
      </c>
      <c r="L2475" t="s">
        <v>23</v>
      </c>
      <c r="M2475" s="20">
        <f>VLOOKUP(Table3[[#This Row],[Condition]],$O$8:$P$28,2)</f>
        <v>11</v>
      </c>
      <c r="N2475" s="10"/>
      <c r="O2475" s="10"/>
    </row>
    <row r="2476" spans="1:15">
      <c r="A2476" s="4">
        <v>43781.041666666664</v>
      </c>
      <c r="B2476">
        <v>12</v>
      </c>
      <c r="C2476">
        <v>1</v>
      </c>
      <c r="D2476">
        <v>59</v>
      </c>
      <c r="E2476" t="s">
        <v>240</v>
      </c>
      <c r="F2476" t="s">
        <v>66</v>
      </c>
      <c r="G2476" t="s">
        <v>75</v>
      </c>
      <c r="H2476" t="s">
        <v>65</v>
      </c>
      <c r="I2476" t="s">
        <v>17</v>
      </c>
      <c r="J2476" t="s">
        <v>150</v>
      </c>
      <c r="K2476" t="s">
        <v>19</v>
      </c>
      <c r="L2476" t="s">
        <v>23</v>
      </c>
      <c r="M2476" s="20">
        <f>VLOOKUP(Table3[[#This Row],[Condition]],$O$8:$P$28,2)</f>
        <v>11</v>
      </c>
      <c r="N2476" s="10"/>
      <c r="O2476" s="10"/>
    </row>
    <row r="2477" spans="1:15">
      <c r="A2477" s="4">
        <v>43781.083333333336</v>
      </c>
      <c r="B2477">
        <v>12</v>
      </c>
      <c r="C2477">
        <v>2</v>
      </c>
      <c r="D2477">
        <v>59</v>
      </c>
      <c r="E2477" t="s">
        <v>240</v>
      </c>
      <c r="F2477" t="s">
        <v>66</v>
      </c>
      <c r="G2477" t="s">
        <v>29</v>
      </c>
      <c r="H2477" t="s">
        <v>82</v>
      </c>
      <c r="I2477" t="s">
        <v>17</v>
      </c>
      <c r="J2477" t="s">
        <v>161</v>
      </c>
      <c r="K2477" t="s">
        <v>19</v>
      </c>
      <c r="L2477" t="s">
        <v>23</v>
      </c>
      <c r="M2477" s="20">
        <f>VLOOKUP(Table3[[#This Row],[Condition]],$O$8:$P$28,2)</f>
        <v>11</v>
      </c>
      <c r="N2477" s="10"/>
      <c r="O2477" s="10"/>
    </row>
    <row r="2478" spans="1:15">
      <c r="A2478" s="4">
        <v>43781.125</v>
      </c>
      <c r="B2478">
        <v>12</v>
      </c>
      <c r="C2478">
        <v>3</v>
      </c>
      <c r="D2478">
        <v>58</v>
      </c>
      <c r="E2478" t="s">
        <v>232</v>
      </c>
      <c r="F2478" t="s">
        <v>67</v>
      </c>
      <c r="G2478" t="s">
        <v>15</v>
      </c>
      <c r="H2478" t="s">
        <v>49</v>
      </c>
      <c r="I2478" t="s">
        <v>17</v>
      </c>
      <c r="J2478" t="s">
        <v>159</v>
      </c>
      <c r="K2478" t="s">
        <v>19</v>
      </c>
      <c r="L2478" t="s">
        <v>84</v>
      </c>
      <c r="M2478" s="20">
        <f>VLOOKUP(Table3[[#This Row],[Condition]],$O$8:$P$28,2)</f>
        <v>8</v>
      </c>
      <c r="N2478" s="10"/>
      <c r="O2478" s="10"/>
    </row>
    <row r="2479" spans="1:15">
      <c r="A2479" s="4">
        <v>43781.166666666664</v>
      </c>
      <c r="B2479">
        <v>12</v>
      </c>
      <c r="C2479">
        <v>4</v>
      </c>
      <c r="D2479">
        <v>54</v>
      </c>
      <c r="E2479" t="s">
        <v>231</v>
      </c>
      <c r="F2479" t="s">
        <v>215</v>
      </c>
      <c r="G2479" t="s">
        <v>15</v>
      </c>
      <c r="H2479" t="s">
        <v>16</v>
      </c>
      <c r="I2479" t="s">
        <v>17</v>
      </c>
      <c r="J2479" t="s">
        <v>150</v>
      </c>
      <c r="K2479" t="s">
        <v>19</v>
      </c>
      <c r="L2479" t="s">
        <v>84</v>
      </c>
      <c r="M2479" s="20">
        <f>VLOOKUP(Table3[[#This Row],[Condition]],$O$8:$P$28,2)</f>
        <v>8</v>
      </c>
      <c r="N2479" s="10"/>
      <c r="O2479" s="10"/>
    </row>
    <row r="2480" spans="1:15">
      <c r="A2480" s="4">
        <v>43781.208333333336</v>
      </c>
      <c r="B2480">
        <v>12</v>
      </c>
      <c r="C2480">
        <v>5</v>
      </c>
      <c r="D2480">
        <v>54</v>
      </c>
      <c r="E2480" t="s">
        <v>230</v>
      </c>
      <c r="F2480" t="s">
        <v>194</v>
      </c>
      <c r="G2480" t="s">
        <v>115</v>
      </c>
      <c r="H2480" t="s">
        <v>82</v>
      </c>
      <c r="I2480" t="s">
        <v>17</v>
      </c>
      <c r="J2480" t="s">
        <v>146</v>
      </c>
      <c r="K2480" t="s">
        <v>19</v>
      </c>
      <c r="L2480" t="s">
        <v>84</v>
      </c>
      <c r="M2480" s="20">
        <f>VLOOKUP(Table3[[#This Row],[Condition]],$O$8:$P$28,2)</f>
        <v>8</v>
      </c>
      <c r="N2480" s="10"/>
      <c r="O2480" s="10"/>
    </row>
    <row r="2481" spans="1:15">
      <c r="A2481" s="4">
        <v>43781.25</v>
      </c>
      <c r="B2481">
        <v>12</v>
      </c>
      <c r="C2481">
        <v>6</v>
      </c>
      <c r="D2481">
        <v>53</v>
      </c>
      <c r="E2481" t="s">
        <v>230</v>
      </c>
      <c r="F2481" t="s">
        <v>259</v>
      </c>
      <c r="G2481" t="s">
        <v>39</v>
      </c>
      <c r="H2481" t="s">
        <v>65</v>
      </c>
      <c r="I2481" t="s">
        <v>17</v>
      </c>
      <c r="J2481" t="s">
        <v>148</v>
      </c>
      <c r="K2481" t="s">
        <v>19</v>
      </c>
      <c r="L2481" t="s">
        <v>262</v>
      </c>
      <c r="M2481" s="20">
        <f>VLOOKUP(Table3[[#This Row],[Condition]],$O$8:$P$28,2)</f>
        <v>5</v>
      </c>
      <c r="N2481" s="10"/>
      <c r="O2481" s="10"/>
    </row>
    <row r="2482" spans="1:15">
      <c r="A2482" s="4">
        <v>43781.291666666664</v>
      </c>
      <c r="B2482">
        <v>12</v>
      </c>
      <c r="C2482">
        <v>7</v>
      </c>
      <c r="D2482">
        <v>47</v>
      </c>
      <c r="E2482" t="s">
        <v>239</v>
      </c>
      <c r="F2482" t="s">
        <v>40</v>
      </c>
      <c r="G2482" t="s">
        <v>115</v>
      </c>
      <c r="H2482" t="s">
        <v>69</v>
      </c>
      <c r="I2482" t="s">
        <v>216</v>
      </c>
      <c r="J2482" t="s">
        <v>111</v>
      </c>
      <c r="K2482" t="s">
        <v>19</v>
      </c>
      <c r="L2482" t="s">
        <v>84</v>
      </c>
      <c r="M2482" s="20">
        <f>VLOOKUP(Table3[[#This Row],[Condition]],$O$8:$P$28,2)</f>
        <v>8</v>
      </c>
      <c r="N2482" s="10"/>
      <c r="O2482" s="10"/>
    </row>
    <row r="2483" spans="1:15">
      <c r="A2483" s="4">
        <v>43781.333333333336</v>
      </c>
      <c r="B2483">
        <v>12</v>
      </c>
      <c r="C2483">
        <v>8</v>
      </c>
      <c r="D2483">
        <v>44</v>
      </c>
      <c r="E2483" t="s">
        <v>300</v>
      </c>
      <c r="F2483" t="s">
        <v>112</v>
      </c>
      <c r="G2483" t="s">
        <v>44</v>
      </c>
      <c r="H2483" t="s">
        <v>147</v>
      </c>
      <c r="I2483" t="s">
        <v>253</v>
      </c>
      <c r="J2483" t="s">
        <v>105</v>
      </c>
      <c r="K2483" t="s">
        <v>19</v>
      </c>
      <c r="L2483" t="s">
        <v>84</v>
      </c>
      <c r="M2483" s="20">
        <f>VLOOKUP(Table3[[#This Row],[Condition]],$O$8:$P$28,2)</f>
        <v>8</v>
      </c>
      <c r="N2483" s="10"/>
      <c r="O2483" s="10"/>
    </row>
    <row r="2484" spans="1:15">
      <c r="A2484" s="4">
        <v>43781.375</v>
      </c>
      <c r="B2484">
        <v>12</v>
      </c>
      <c r="C2484">
        <v>9</v>
      </c>
      <c r="D2484">
        <v>43</v>
      </c>
      <c r="E2484" t="s">
        <v>301</v>
      </c>
      <c r="F2484" t="s">
        <v>43</v>
      </c>
      <c r="G2484" t="s">
        <v>44</v>
      </c>
      <c r="H2484" t="s">
        <v>173</v>
      </c>
      <c r="I2484" t="s">
        <v>281</v>
      </c>
      <c r="J2484" t="s">
        <v>181</v>
      </c>
      <c r="K2484" t="s">
        <v>19</v>
      </c>
      <c r="L2484" t="s">
        <v>255</v>
      </c>
      <c r="M2484" s="20">
        <f>VLOOKUP(Table3[[#This Row],[Condition]],$O$8:$P$28,2)</f>
        <v>10</v>
      </c>
      <c r="N2484" s="10"/>
      <c r="O2484" s="10"/>
    </row>
    <row r="2485" spans="1:15">
      <c r="A2485" s="4">
        <v>43781.416666666664</v>
      </c>
      <c r="B2485">
        <v>12</v>
      </c>
      <c r="C2485">
        <v>10</v>
      </c>
      <c r="D2485">
        <v>39</v>
      </c>
      <c r="E2485" t="s">
        <v>300</v>
      </c>
      <c r="F2485" t="s">
        <v>77</v>
      </c>
      <c r="G2485" t="s">
        <v>44</v>
      </c>
      <c r="H2485" t="s">
        <v>147</v>
      </c>
      <c r="I2485" t="s">
        <v>216</v>
      </c>
      <c r="J2485" t="s">
        <v>18</v>
      </c>
      <c r="K2485" t="s">
        <v>19</v>
      </c>
      <c r="L2485" t="s">
        <v>84</v>
      </c>
      <c r="M2485" s="20">
        <f>VLOOKUP(Table3[[#This Row],[Condition]],$O$8:$P$28,2)</f>
        <v>8</v>
      </c>
      <c r="N2485" s="10"/>
      <c r="O2485" s="10"/>
    </row>
    <row r="2486" spans="1:15">
      <c r="A2486" s="4">
        <v>43781.458333333336</v>
      </c>
      <c r="B2486">
        <v>12</v>
      </c>
      <c r="C2486">
        <v>11</v>
      </c>
      <c r="D2486">
        <v>40</v>
      </c>
      <c r="E2486" t="s">
        <v>303</v>
      </c>
      <c r="F2486" t="s">
        <v>195</v>
      </c>
      <c r="G2486" t="s">
        <v>44</v>
      </c>
      <c r="H2486" t="s">
        <v>52</v>
      </c>
      <c r="I2486" t="s">
        <v>17</v>
      </c>
      <c r="J2486" t="s">
        <v>100</v>
      </c>
      <c r="K2486" t="s">
        <v>19</v>
      </c>
      <c r="L2486" t="s">
        <v>84</v>
      </c>
      <c r="M2486" s="20">
        <f>VLOOKUP(Table3[[#This Row],[Condition]],$O$8:$P$28,2)</f>
        <v>8</v>
      </c>
      <c r="N2486" s="10"/>
      <c r="O2486" s="10"/>
    </row>
    <row r="2487" spans="1:15">
      <c r="A2487" s="4">
        <v>43781.5</v>
      </c>
      <c r="B2487">
        <v>12</v>
      </c>
      <c r="C2487">
        <v>12</v>
      </c>
      <c r="D2487">
        <v>41</v>
      </c>
      <c r="E2487" t="s">
        <v>306</v>
      </c>
      <c r="F2487" t="s">
        <v>96</v>
      </c>
      <c r="G2487" t="s">
        <v>44</v>
      </c>
      <c r="H2487" t="s">
        <v>94</v>
      </c>
      <c r="I2487" t="s">
        <v>17</v>
      </c>
      <c r="J2487" t="s">
        <v>102</v>
      </c>
      <c r="K2487" t="s">
        <v>19</v>
      </c>
      <c r="L2487" t="s">
        <v>23</v>
      </c>
      <c r="M2487" s="20">
        <f>VLOOKUP(Table3[[#This Row],[Condition]],$O$8:$P$28,2)</f>
        <v>11</v>
      </c>
      <c r="N2487" s="10"/>
      <c r="O2487" s="10"/>
    </row>
    <row r="2488" spans="1:15">
      <c r="A2488" s="4">
        <v>43781.541666666664</v>
      </c>
      <c r="B2488">
        <v>12</v>
      </c>
      <c r="C2488">
        <v>13</v>
      </c>
      <c r="D2488">
        <v>41</v>
      </c>
      <c r="E2488" t="s">
        <v>307</v>
      </c>
      <c r="F2488" t="s">
        <v>51</v>
      </c>
      <c r="G2488" t="s">
        <v>44</v>
      </c>
      <c r="H2488" t="s">
        <v>69</v>
      </c>
      <c r="I2488" t="s">
        <v>132</v>
      </c>
      <c r="J2488" t="s">
        <v>63</v>
      </c>
      <c r="K2488" t="s">
        <v>19</v>
      </c>
      <c r="L2488" t="s">
        <v>20</v>
      </c>
      <c r="M2488" s="20">
        <f>VLOOKUP(Table3[[#This Row],[Condition]],$O$8:$P$28,2)</f>
        <v>13</v>
      </c>
      <c r="N2488" s="10"/>
      <c r="O2488" s="10"/>
    </row>
    <row r="2489" spans="1:15">
      <c r="A2489" s="4">
        <v>43781.583333333336</v>
      </c>
      <c r="B2489">
        <v>12</v>
      </c>
      <c r="C2489">
        <v>14</v>
      </c>
      <c r="D2489">
        <v>43</v>
      </c>
      <c r="E2489" t="s">
        <v>308</v>
      </c>
      <c r="F2489" t="s">
        <v>54</v>
      </c>
      <c r="G2489" t="s">
        <v>33</v>
      </c>
      <c r="H2489" t="s">
        <v>173</v>
      </c>
      <c r="I2489" t="s">
        <v>206</v>
      </c>
      <c r="J2489" t="s">
        <v>63</v>
      </c>
      <c r="K2489" t="s">
        <v>19</v>
      </c>
      <c r="L2489" t="s">
        <v>282</v>
      </c>
      <c r="M2489" s="20">
        <f>VLOOKUP(Table3[[#This Row],[Condition]],$O$8:$P$28,2)</f>
        <v>12</v>
      </c>
      <c r="N2489" s="10"/>
      <c r="O2489" s="10"/>
    </row>
    <row r="2490" spans="1:15">
      <c r="A2490" s="4">
        <v>43781.625</v>
      </c>
      <c r="B2490">
        <v>12</v>
      </c>
      <c r="C2490">
        <v>15</v>
      </c>
      <c r="D2490">
        <v>40</v>
      </c>
      <c r="E2490" t="s">
        <v>308</v>
      </c>
      <c r="F2490" t="s">
        <v>51</v>
      </c>
      <c r="G2490" t="s">
        <v>115</v>
      </c>
      <c r="H2490" t="s">
        <v>94</v>
      </c>
      <c r="I2490" t="s">
        <v>70</v>
      </c>
      <c r="J2490" t="s">
        <v>22</v>
      </c>
      <c r="K2490" t="s">
        <v>19</v>
      </c>
      <c r="L2490" t="s">
        <v>20</v>
      </c>
      <c r="M2490" s="20">
        <f>VLOOKUP(Table3[[#This Row],[Condition]],$O$8:$P$28,2)</f>
        <v>13</v>
      </c>
      <c r="N2490" s="10"/>
      <c r="O2490" s="10"/>
    </row>
    <row r="2491" spans="1:15">
      <c r="A2491" s="4">
        <v>43781.666666666664</v>
      </c>
      <c r="B2491">
        <v>12</v>
      </c>
      <c r="C2491">
        <v>16</v>
      </c>
      <c r="D2491">
        <v>41</v>
      </c>
      <c r="E2491" t="s">
        <v>308</v>
      </c>
      <c r="F2491" t="s">
        <v>61</v>
      </c>
      <c r="G2491" t="s">
        <v>117</v>
      </c>
      <c r="H2491" t="s">
        <v>69</v>
      </c>
      <c r="I2491" t="s">
        <v>173</v>
      </c>
      <c r="J2491" t="s">
        <v>22</v>
      </c>
      <c r="K2491" t="s">
        <v>19</v>
      </c>
      <c r="L2491" t="s">
        <v>20</v>
      </c>
      <c r="M2491" s="20">
        <f>VLOOKUP(Table3[[#This Row],[Condition]],$O$8:$P$28,2)</f>
        <v>13</v>
      </c>
      <c r="N2491" s="10"/>
      <c r="O2491" s="10"/>
    </row>
    <row r="2492" spans="1:15">
      <c r="A2492" s="4">
        <v>43781.708333333336</v>
      </c>
      <c r="B2492">
        <v>12</v>
      </c>
      <c r="C2492">
        <v>17</v>
      </c>
      <c r="D2492">
        <v>37</v>
      </c>
      <c r="E2492" t="s">
        <v>315</v>
      </c>
      <c r="F2492" t="s">
        <v>191</v>
      </c>
      <c r="G2492" t="s">
        <v>44</v>
      </c>
      <c r="H2492" t="s">
        <v>173</v>
      </c>
      <c r="I2492" t="s">
        <v>206</v>
      </c>
      <c r="J2492" t="s">
        <v>88</v>
      </c>
      <c r="K2492" t="s">
        <v>19</v>
      </c>
      <c r="L2492" t="s">
        <v>282</v>
      </c>
      <c r="M2492" s="20">
        <f>VLOOKUP(Table3[[#This Row],[Condition]],$O$8:$P$28,2)</f>
        <v>12</v>
      </c>
      <c r="N2492" s="10"/>
      <c r="O2492" s="10"/>
    </row>
    <row r="2493" spans="1:15">
      <c r="A2493" s="4">
        <v>43781.75</v>
      </c>
      <c r="B2493">
        <v>12</v>
      </c>
      <c r="C2493">
        <v>18</v>
      </c>
      <c r="D2493">
        <v>36</v>
      </c>
      <c r="E2493" t="s">
        <v>317</v>
      </c>
      <c r="F2493" t="s">
        <v>169</v>
      </c>
      <c r="G2493" t="s">
        <v>44</v>
      </c>
      <c r="H2493" t="s">
        <v>147</v>
      </c>
      <c r="I2493" t="s">
        <v>206</v>
      </c>
      <c r="J2493" t="s">
        <v>198</v>
      </c>
      <c r="K2493" t="s">
        <v>19</v>
      </c>
      <c r="L2493" t="s">
        <v>30</v>
      </c>
      <c r="M2493" s="20">
        <f>VLOOKUP(Table3[[#This Row],[Condition]],$O$8:$P$28,2)</f>
        <v>17</v>
      </c>
      <c r="N2493" s="10"/>
      <c r="O2493" s="10"/>
    </row>
    <row r="2494" spans="1:15">
      <c r="A2494" s="4">
        <v>43781.791666666664</v>
      </c>
      <c r="B2494">
        <v>12</v>
      </c>
      <c r="C2494">
        <v>19</v>
      </c>
      <c r="D2494">
        <v>35</v>
      </c>
      <c r="E2494" t="s">
        <v>317</v>
      </c>
      <c r="F2494" t="s">
        <v>191</v>
      </c>
      <c r="G2494" t="s">
        <v>115</v>
      </c>
      <c r="H2494" t="s">
        <v>151</v>
      </c>
      <c r="I2494" t="s">
        <v>132</v>
      </c>
      <c r="J2494" t="s">
        <v>201</v>
      </c>
      <c r="K2494" t="s">
        <v>19</v>
      </c>
      <c r="L2494" t="s">
        <v>30</v>
      </c>
      <c r="M2494" s="20">
        <f>VLOOKUP(Table3[[#This Row],[Condition]],$O$8:$P$28,2)</f>
        <v>17</v>
      </c>
      <c r="N2494" s="10"/>
      <c r="O2494" s="10"/>
    </row>
    <row r="2495" spans="1:15">
      <c r="A2495" s="4">
        <v>43781.833333333336</v>
      </c>
      <c r="B2495">
        <v>12</v>
      </c>
      <c r="C2495">
        <v>20</v>
      </c>
      <c r="D2495">
        <v>34</v>
      </c>
      <c r="E2495" t="s">
        <v>318</v>
      </c>
      <c r="F2495" t="s">
        <v>133</v>
      </c>
      <c r="G2495" t="s">
        <v>44</v>
      </c>
      <c r="H2495" t="s">
        <v>145</v>
      </c>
      <c r="I2495" t="s">
        <v>70</v>
      </c>
      <c r="J2495" t="s">
        <v>207</v>
      </c>
      <c r="K2495" t="s">
        <v>19</v>
      </c>
      <c r="L2495" t="s">
        <v>36</v>
      </c>
      <c r="M2495" s="20">
        <f>VLOOKUP(Table3[[#This Row],[Condition]],$O$8:$P$28,2)</f>
        <v>21</v>
      </c>
      <c r="N2495" s="10"/>
      <c r="O2495" s="10"/>
    </row>
    <row r="2496" spans="1:15">
      <c r="A2496" s="4">
        <v>43781.875</v>
      </c>
      <c r="B2496">
        <v>12</v>
      </c>
      <c r="C2496">
        <v>21</v>
      </c>
      <c r="D2496">
        <v>32</v>
      </c>
      <c r="E2496" t="s">
        <v>317</v>
      </c>
      <c r="F2496" t="s">
        <v>109</v>
      </c>
      <c r="G2496" t="s">
        <v>115</v>
      </c>
      <c r="H2496" t="s">
        <v>94</v>
      </c>
      <c r="I2496" t="s">
        <v>17</v>
      </c>
      <c r="J2496" t="s">
        <v>210</v>
      </c>
      <c r="K2496" t="s">
        <v>19</v>
      </c>
      <c r="L2496" t="s">
        <v>36</v>
      </c>
      <c r="M2496" s="20">
        <f>VLOOKUP(Table3[[#This Row],[Condition]],$O$8:$P$28,2)</f>
        <v>21</v>
      </c>
      <c r="N2496" s="10"/>
      <c r="O2496" s="10"/>
    </row>
    <row r="2497" spans="1:15">
      <c r="A2497" s="4">
        <v>43781.916666666664</v>
      </c>
      <c r="B2497">
        <v>12</v>
      </c>
      <c r="C2497">
        <v>22</v>
      </c>
      <c r="D2497">
        <v>32</v>
      </c>
      <c r="E2497" t="s">
        <v>320</v>
      </c>
      <c r="F2497" t="s">
        <v>130</v>
      </c>
      <c r="G2497" t="s">
        <v>115</v>
      </c>
      <c r="H2497" t="s">
        <v>94</v>
      </c>
      <c r="I2497" t="s">
        <v>17</v>
      </c>
      <c r="J2497" t="s">
        <v>211</v>
      </c>
      <c r="K2497" t="s">
        <v>19</v>
      </c>
      <c r="L2497" t="s">
        <v>36</v>
      </c>
      <c r="M2497" s="20">
        <f>VLOOKUP(Table3[[#This Row],[Condition]],$O$8:$P$28,2)</f>
        <v>21</v>
      </c>
      <c r="N2497" s="10"/>
      <c r="O2497" s="10"/>
    </row>
    <row r="2498" spans="1:15">
      <c r="A2498" s="4">
        <v>43781.958333333336</v>
      </c>
      <c r="B2498">
        <v>12</v>
      </c>
      <c r="C2498">
        <v>23</v>
      </c>
      <c r="D2498">
        <v>31</v>
      </c>
      <c r="E2498" t="s">
        <v>321</v>
      </c>
      <c r="F2498" t="s">
        <v>153</v>
      </c>
      <c r="G2498" t="s">
        <v>44</v>
      </c>
      <c r="H2498" t="s">
        <v>69</v>
      </c>
      <c r="I2498" t="s">
        <v>170</v>
      </c>
      <c r="J2498" t="s">
        <v>212</v>
      </c>
      <c r="K2498" t="s">
        <v>19</v>
      </c>
      <c r="L2498" t="s">
        <v>36</v>
      </c>
      <c r="M2498" s="20">
        <f>VLOOKUP(Table3[[#This Row],[Condition]],$O$8:$P$28,2)</f>
        <v>21</v>
      </c>
      <c r="N2498" s="10"/>
      <c r="O2498" s="10"/>
    </row>
    <row r="2499" spans="1:15">
      <c r="A2499" s="4">
        <v>43782</v>
      </c>
      <c r="B2499">
        <v>13</v>
      </c>
      <c r="C2499">
        <v>0</v>
      </c>
      <c r="D2499">
        <v>29</v>
      </c>
      <c r="E2499" t="s">
        <v>322</v>
      </c>
      <c r="F2499" t="s">
        <v>61</v>
      </c>
      <c r="G2499" t="s">
        <v>115</v>
      </c>
      <c r="H2499" t="s">
        <v>82</v>
      </c>
      <c r="I2499" t="s">
        <v>17</v>
      </c>
      <c r="J2499" t="s">
        <v>217</v>
      </c>
      <c r="K2499" t="s">
        <v>19</v>
      </c>
      <c r="L2499" t="s">
        <v>36</v>
      </c>
      <c r="M2499" s="20">
        <f>VLOOKUP(Table3[[#This Row],[Condition]],$O$8:$P$28,2)</f>
        <v>21</v>
      </c>
      <c r="N2499" s="10"/>
      <c r="O2499" s="10"/>
    </row>
    <row r="2500" spans="1:15">
      <c r="A2500" s="4">
        <v>43782.041666666664</v>
      </c>
      <c r="B2500">
        <v>13</v>
      </c>
      <c r="C2500">
        <v>1</v>
      </c>
      <c r="D2500">
        <v>28</v>
      </c>
      <c r="E2500" t="s">
        <v>323</v>
      </c>
      <c r="F2500" t="s">
        <v>61</v>
      </c>
      <c r="G2500" t="s">
        <v>44</v>
      </c>
      <c r="H2500" t="s">
        <v>151</v>
      </c>
      <c r="I2500" t="s">
        <v>17</v>
      </c>
      <c r="J2500" t="s">
        <v>219</v>
      </c>
      <c r="K2500" t="s">
        <v>19</v>
      </c>
      <c r="L2500" t="s">
        <v>36</v>
      </c>
      <c r="M2500" s="20">
        <f>VLOOKUP(Table3[[#This Row],[Condition]],$O$8:$P$28,2)</f>
        <v>21</v>
      </c>
      <c r="N2500" s="10"/>
      <c r="O2500" s="10"/>
    </row>
    <row r="2501" spans="1:15">
      <c r="A2501" s="4">
        <v>43782.083333333336</v>
      </c>
      <c r="B2501">
        <v>13</v>
      </c>
      <c r="C2501">
        <v>2</v>
      </c>
      <c r="D2501">
        <v>28</v>
      </c>
      <c r="E2501" t="s">
        <v>324</v>
      </c>
      <c r="F2501" t="s">
        <v>153</v>
      </c>
      <c r="G2501" t="s">
        <v>44</v>
      </c>
      <c r="H2501" t="s">
        <v>65</v>
      </c>
      <c r="I2501" t="s">
        <v>17</v>
      </c>
      <c r="J2501" t="s">
        <v>225</v>
      </c>
      <c r="K2501" t="s">
        <v>19</v>
      </c>
      <c r="L2501" t="s">
        <v>36</v>
      </c>
      <c r="M2501" s="20">
        <f>VLOOKUP(Table3[[#This Row],[Condition]],$O$8:$P$28,2)</f>
        <v>21</v>
      </c>
      <c r="N2501" s="10"/>
      <c r="O2501" s="10"/>
    </row>
    <row r="2502" spans="1:15">
      <c r="A2502" s="4">
        <v>43782.125</v>
      </c>
      <c r="B2502">
        <v>13</v>
      </c>
      <c r="C2502">
        <v>3</v>
      </c>
      <c r="D2502">
        <v>27</v>
      </c>
      <c r="E2502" t="s">
        <v>323</v>
      </c>
      <c r="F2502" t="s">
        <v>51</v>
      </c>
      <c r="G2502" t="s">
        <v>44</v>
      </c>
      <c r="H2502" t="s">
        <v>45</v>
      </c>
      <c r="I2502" t="s">
        <v>173</v>
      </c>
      <c r="J2502" t="s">
        <v>222</v>
      </c>
      <c r="K2502" t="s">
        <v>19</v>
      </c>
      <c r="L2502" t="s">
        <v>36</v>
      </c>
      <c r="M2502" s="20">
        <f>VLOOKUP(Table3[[#This Row],[Condition]],$O$8:$P$28,2)</f>
        <v>21</v>
      </c>
      <c r="N2502" s="10"/>
      <c r="O2502" s="10"/>
    </row>
    <row r="2503" spans="1:15">
      <c r="A2503" s="4">
        <v>43782.166666666664</v>
      </c>
      <c r="B2503">
        <v>13</v>
      </c>
      <c r="C2503">
        <v>4</v>
      </c>
      <c r="D2503">
        <v>27</v>
      </c>
      <c r="E2503" t="s">
        <v>322</v>
      </c>
      <c r="F2503" t="s">
        <v>66</v>
      </c>
      <c r="G2503" t="s">
        <v>115</v>
      </c>
      <c r="H2503" t="s">
        <v>69</v>
      </c>
      <c r="I2503" t="s">
        <v>17</v>
      </c>
      <c r="J2503" t="s">
        <v>224</v>
      </c>
      <c r="K2503" t="s">
        <v>19</v>
      </c>
      <c r="L2503" t="s">
        <v>36</v>
      </c>
      <c r="M2503" s="20">
        <f>VLOOKUP(Table3[[#This Row],[Condition]],$O$8:$P$28,2)</f>
        <v>21</v>
      </c>
      <c r="N2503" s="10"/>
      <c r="O2503" s="10"/>
    </row>
    <row r="2504" spans="1:15">
      <c r="A2504" s="4">
        <v>43782.208333333336</v>
      </c>
      <c r="B2504">
        <v>13</v>
      </c>
      <c r="C2504">
        <v>5</v>
      </c>
      <c r="D2504">
        <v>26</v>
      </c>
      <c r="E2504" t="s">
        <v>321</v>
      </c>
      <c r="F2504" t="s">
        <v>47</v>
      </c>
      <c r="G2504" t="s">
        <v>115</v>
      </c>
      <c r="H2504" t="s">
        <v>94</v>
      </c>
      <c r="I2504" t="s">
        <v>17</v>
      </c>
      <c r="J2504" t="s">
        <v>252</v>
      </c>
      <c r="K2504" t="s">
        <v>19</v>
      </c>
      <c r="L2504" t="s">
        <v>36</v>
      </c>
      <c r="M2504" s="20">
        <f>VLOOKUP(Table3[[#This Row],[Condition]],$O$8:$P$28,2)</f>
        <v>21</v>
      </c>
      <c r="N2504" s="10"/>
      <c r="O2504" s="10"/>
    </row>
    <row r="2505" spans="1:15">
      <c r="A2505" s="4">
        <v>43782.25</v>
      </c>
      <c r="B2505">
        <v>13</v>
      </c>
      <c r="C2505">
        <v>6</v>
      </c>
      <c r="D2505">
        <v>26</v>
      </c>
      <c r="E2505" t="s">
        <v>321</v>
      </c>
      <c r="F2505" t="s">
        <v>47</v>
      </c>
      <c r="G2505" t="s">
        <v>115</v>
      </c>
      <c r="H2505" t="s">
        <v>82</v>
      </c>
      <c r="I2505" t="s">
        <v>17</v>
      </c>
      <c r="J2505" t="s">
        <v>248</v>
      </c>
      <c r="K2505" t="s">
        <v>19</v>
      </c>
      <c r="L2505" t="s">
        <v>36</v>
      </c>
      <c r="M2505" s="20">
        <f>VLOOKUP(Table3[[#This Row],[Condition]],$O$8:$P$28,2)</f>
        <v>21</v>
      </c>
      <c r="N2505" s="10"/>
      <c r="O2505" s="10"/>
    </row>
    <row r="2506" spans="1:15">
      <c r="A2506" s="4">
        <v>43782.291666666664</v>
      </c>
      <c r="B2506">
        <v>13</v>
      </c>
      <c r="C2506">
        <v>7</v>
      </c>
      <c r="D2506">
        <v>27</v>
      </c>
      <c r="E2506" t="s">
        <v>321</v>
      </c>
      <c r="F2506" t="s">
        <v>133</v>
      </c>
      <c r="G2506" t="s">
        <v>44</v>
      </c>
      <c r="H2506" t="s">
        <v>82</v>
      </c>
      <c r="I2506" t="s">
        <v>17</v>
      </c>
      <c r="J2506" t="s">
        <v>325</v>
      </c>
      <c r="K2506" t="s">
        <v>19</v>
      </c>
      <c r="L2506" t="s">
        <v>36</v>
      </c>
      <c r="M2506" s="20">
        <f>VLOOKUP(Table3[[#This Row],[Condition]],$O$8:$P$28,2)</f>
        <v>21</v>
      </c>
      <c r="N2506" s="10"/>
      <c r="O2506" s="10"/>
    </row>
    <row r="2507" spans="1:15">
      <c r="A2507" s="4">
        <v>43782.333333333336</v>
      </c>
      <c r="B2507">
        <v>13</v>
      </c>
      <c r="C2507">
        <v>8</v>
      </c>
      <c r="D2507">
        <v>29</v>
      </c>
      <c r="E2507" t="s">
        <v>321</v>
      </c>
      <c r="F2507" t="s">
        <v>51</v>
      </c>
      <c r="G2507" t="s">
        <v>115</v>
      </c>
      <c r="H2507" t="s">
        <v>94</v>
      </c>
      <c r="I2507" t="s">
        <v>17</v>
      </c>
      <c r="J2507" t="s">
        <v>311</v>
      </c>
      <c r="K2507" t="s">
        <v>19</v>
      </c>
      <c r="L2507" t="s">
        <v>36</v>
      </c>
      <c r="M2507" s="20">
        <f>VLOOKUP(Table3[[#This Row],[Condition]],$O$8:$P$28,2)</f>
        <v>21</v>
      </c>
      <c r="N2507" s="10"/>
      <c r="O2507" s="10"/>
    </row>
    <row r="2508" spans="1:15">
      <c r="A2508" s="4">
        <v>43782.375</v>
      </c>
      <c r="B2508">
        <v>13</v>
      </c>
      <c r="C2508">
        <v>9</v>
      </c>
      <c r="D2508">
        <v>33</v>
      </c>
      <c r="E2508" t="s">
        <v>321</v>
      </c>
      <c r="F2508" t="s">
        <v>56</v>
      </c>
      <c r="G2508" t="s">
        <v>115</v>
      </c>
      <c r="H2508" t="s">
        <v>94</v>
      </c>
      <c r="I2508" t="s">
        <v>131</v>
      </c>
      <c r="J2508" t="s">
        <v>312</v>
      </c>
      <c r="K2508" t="s">
        <v>19</v>
      </c>
      <c r="L2508" t="s">
        <v>36</v>
      </c>
      <c r="M2508" s="20">
        <f>VLOOKUP(Table3[[#This Row],[Condition]],$O$8:$P$28,2)</f>
        <v>21</v>
      </c>
      <c r="N2508" s="10"/>
      <c r="O2508" s="10"/>
    </row>
    <row r="2509" spans="1:15">
      <c r="A2509" s="4">
        <v>43782.416666666664</v>
      </c>
      <c r="B2509">
        <v>13</v>
      </c>
      <c r="C2509">
        <v>10</v>
      </c>
      <c r="D2509">
        <v>34</v>
      </c>
      <c r="E2509" t="s">
        <v>320</v>
      </c>
      <c r="F2509" t="s">
        <v>162</v>
      </c>
      <c r="G2509" t="s">
        <v>115</v>
      </c>
      <c r="H2509" t="s">
        <v>65</v>
      </c>
      <c r="I2509" t="s">
        <v>151</v>
      </c>
      <c r="J2509" t="s">
        <v>314</v>
      </c>
      <c r="K2509" t="s">
        <v>19</v>
      </c>
      <c r="L2509" t="s">
        <v>36</v>
      </c>
      <c r="M2509" s="20">
        <f>VLOOKUP(Table3[[#This Row],[Condition]],$O$8:$P$28,2)</f>
        <v>21</v>
      </c>
      <c r="N2509" s="10"/>
      <c r="O2509" s="10"/>
    </row>
    <row r="2510" spans="1:15">
      <c r="A2510" s="4">
        <v>43782.458333333336</v>
      </c>
      <c r="B2510">
        <v>13</v>
      </c>
      <c r="C2510">
        <v>11</v>
      </c>
      <c r="D2510">
        <v>36</v>
      </c>
      <c r="E2510" t="s">
        <v>322</v>
      </c>
      <c r="F2510" t="s">
        <v>192</v>
      </c>
      <c r="G2510" t="s">
        <v>115</v>
      </c>
      <c r="H2510" t="s">
        <v>52</v>
      </c>
      <c r="I2510" t="s">
        <v>17</v>
      </c>
      <c r="J2510" t="s">
        <v>325</v>
      </c>
      <c r="K2510" t="s">
        <v>19</v>
      </c>
      <c r="L2510" t="s">
        <v>30</v>
      </c>
      <c r="M2510" s="20">
        <f>VLOOKUP(Table3[[#This Row],[Condition]],$O$8:$P$28,2)</f>
        <v>17</v>
      </c>
      <c r="N2510" s="10"/>
      <c r="O2510" s="10"/>
    </row>
    <row r="2511" spans="1:15">
      <c r="A2511" s="4">
        <v>43782.5</v>
      </c>
      <c r="B2511">
        <v>13</v>
      </c>
      <c r="C2511">
        <v>12</v>
      </c>
      <c r="D2511">
        <v>37</v>
      </c>
      <c r="E2511" t="s">
        <v>322</v>
      </c>
      <c r="F2511" t="s">
        <v>125</v>
      </c>
      <c r="G2511" t="s">
        <v>33</v>
      </c>
      <c r="H2511" t="s">
        <v>52</v>
      </c>
      <c r="I2511" t="s">
        <v>17</v>
      </c>
      <c r="J2511" t="s">
        <v>249</v>
      </c>
      <c r="K2511" t="s">
        <v>19</v>
      </c>
      <c r="L2511" t="s">
        <v>36</v>
      </c>
      <c r="M2511" s="20">
        <f>VLOOKUP(Table3[[#This Row],[Condition]],$O$8:$P$28,2)</f>
        <v>21</v>
      </c>
      <c r="N2511" s="10"/>
      <c r="O2511" s="10"/>
    </row>
    <row r="2512" spans="1:15">
      <c r="A2512" s="4">
        <v>43782.541666666664</v>
      </c>
      <c r="B2512">
        <v>13</v>
      </c>
      <c r="C2512">
        <v>13</v>
      </c>
      <c r="D2512">
        <v>38</v>
      </c>
      <c r="E2512" t="s">
        <v>322</v>
      </c>
      <c r="F2512" t="s">
        <v>121</v>
      </c>
      <c r="G2512" t="s">
        <v>33</v>
      </c>
      <c r="H2512" t="s">
        <v>16</v>
      </c>
      <c r="I2512" t="s">
        <v>17</v>
      </c>
      <c r="J2512" t="s">
        <v>249</v>
      </c>
      <c r="K2512" t="s">
        <v>19</v>
      </c>
      <c r="L2512" t="s">
        <v>36</v>
      </c>
      <c r="M2512" s="20">
        <f>VLOOKUP(Table3[[#This Row],[Condition]],$O$8:$P$28,2)</f>
        <v>21</v>
      </c>
      <c r="N2512" s="10"/>
      <c r="O2512" s="10"/>
    </row>
    <row r="2513" spans="1:15">
      <c r="A2513" s="4">
        <v>43782.583333333336</v>
      </c>
      <c r="B2513">
        <v>13</v>
      </c>
      <c r="C2513">
        <v>14</v>
      </c>
      <c r="D2513">
        <v>37</v>
      </c>
      <c r="E2513" t="s">
        <v>322</v>
      </c>
      <c r="F2513" t="s">
        <v>125</v>
      </c>
      <c r="G2513" t="s">
        <v>92</v>
      </c>
      <c r="H2513" t="s">
        <v>41</v>
      </c>
      <c r="I2513" t="s">
        <v>17</v>
      </c>
      <c r="J2513" t="s">
        <v>252</v>
      </c>
      <c r="K2513" t="s">
        <v>19</v>
      </c>
      <c r="L2513" t="s">
        <v>30</v>
      </c>
      <c r="M2513" s="20">
        <f>VLOOKUP(Table3[[#This Row],[Condition]],$O$8:$P$28,2)</f>
        <v>17</v>
      </c>
      <c r="N2513" s="10"/>
      <c r="O2513" s="10"/>
    </row>
    <row r="2514" spans="1:15">
      <c r="A2514" s="4">
        <v>43782.625</v>
      </c>
      <c r="B2514">
        <v>13</v>
      </c>
      <c r="C2514">
        <v>15</v>
      </c>
      <c r="D2514">
        <v>37</v>
      </c>
      <c r="E2514" t="s">
        <v>322</v>
      </c>
      <c r="F2514" t="s">
        <v>125</v>
      </c>
      <c r="G2514" t="s">
        <v>33</v>
      </c>
      <c r="H2514" t="s">
        <v>62</v>
      </c>
      <c r="I2514" t="s">
        <v>17</v>
      </c>
      <c r="J2514" t="s">
        <v>248</v>
      </c>
      <c r="K2514" t="s">
        <v>19</v>
      </c>
      <c r="L2514" t="s">
        <v>30</v>
      </c>
      <c r="M2514" s="20">
        <f>VLOOKUP(Table3[[#This Row],[Condition]],$O$8:$P$28,2)</f>
        <v>17</v>
      </c>
      <c r="N2514" s="10"/>
      <c r="O2514" s="10"/>
    </row>
    <row r="2515" spans="1:15">
      <c r="A2515" s="4">
        <v>43782.666666666664</v>
      </c>
      <c r="B2515">
        <v>13</v>
      </c>
      <c r="C2515">
        <v>16</v>
      </c>
      <c r="D2515">
        <v>36</v>
      </c>
      <c r="E2515" t="s">
        <v>324</v>
      </c>
      <c r="F2515" t="s">
        <v>124</v>
      </c>
      <c r="G2515" t="s">
        <v>34</v>
      </c>
      <c r="H2515" t="s">
        <v>17</v>
      </c>
      <c r="I2515" t="s">
        <v>17</v>
      </c>
      <c r="J2515" t="s">
        <v>248</v>
      </c>
      <c r="K2515" t="s">
        <v>19</v>
      </c>
      <c r="L2515" t="s">
        <v>20</v>
      </c>
      <c r="M2515" s="20">
        <f>VLOOKUP(Table3[[#This Row],[Condition]],$O$8:$P$28,2)</f>
        <v>13</v>
      </c>
      <c r="N2515" s="10"/>
      <c r="O2515" s="10"/>
    </row>
    <row r="2516" spans="1:15">
      <c r="A2516" s="4">
        <v>43782.708333333336</v>
      </c>
      <c r="B2516">
        <v>13</v>
      </c>
      <c r="C2516">
        <v>17</v>
      </c>
      <c r="D2516">
        <v>34</v>
      </c>
      <c r="E2516" t="s">
        <v>322</v>
      </c>
      <c r="F2516" t="s">
        <v>126</v>
      </c>
      <c r="G2516" t="s">
        <v>34</v>
      </c>
      <c r="H2516" t="s">
        <v>17</v>
      </c>
      <c r="I2516" t="s">
        <v>17</v>
      </c>
      <c r="J2516" t="s">
        <v>249</v>
      </c>
      <c r="K2516" t="s">
        <v>19</v>
      </c>
      <c r="L2516" t="s">
        <v>20</v>
      </c>
      <c r="M2516" s="20">
        <f>VLOOKUP(Table3[[#This Row],[Condition]],$O$8:$P$28,2)</f>
        <v>13</v>
      </c>
      <c r="N2516" s="10"/>
      <c r="O2516" s="10"/>
    </row>
    <row r="2517" spans="1:15">
      <c r="A2517" s="4">
        <v>43782.75</v>
      </c>
      <c r="B2517">
        <v>13</v>
      </c>
      <c r="C2517">
        <v>18</v>
      </c>
      <c r="D2517">
        <v>34</v>
      </c>
      <c r="E2517" t="s">
        <v>322</v>
      </c>
      <c r="F2517" t="s">
        <v>126</v>
      </c>
      <c r="G2517" t="s">
        <v>34</v>
      </c>
      <c r="H2517" t="s">
        <v>17</v>
      </c>
      <c r="I2517" t="s">
        <v>17</v>
      </c>
      <c r="J2517" t="s">
        <v>249</v>
      </c>
      <c r="K2517" t="s">
        <v>19</v>
      </c>
      <c r="L2517" t="s">
        <v>20</v>
      </c>
      <c r="M2517" s="20">
        <f>VLOOKUP(Table3[[#This Row],[Condition]],$O$8:$P$28,2)</f>
        <v>13</v>
      </c>
      <c r="N2517" s="10"/>
      <c r="O2517" s="10"/>
    </row>
    <row r="2518" spans="1:15">
      <c r="A2518" s="4">
        <v>43782.791666666664</v>
      </c>
      <c r="B2518">
        <v>13</v>
      </c>
      <c r="C2518">
        <v>19</v>
      </c>
      <c r="D2518">
        <v>34</v>
      </c>
      <c r="E2518" t="s">
        <v>326</v>
      </c>
      <c r="F2518" t="s">
        <v>169</v>
      </c>
      <c r="G2518" t="s">
        <v>110</v>
      </c>
      <c r="H2518" t="s">
        <v>26</v>
      </c>
      <c r="I2518" t="s">
        <v>17</v>
      </c>
      <c r="J2518" t="s">
        <v>325</v>
      </c>
      <c r="K2518" t="s">
        <v>19</v>
      </c>
      <c r="L2518" t="s">
        <v>30</v>
      </c>
      <c r="M2518" s="20">
        <f>VLOOKUP(Table3[[#This Row],[Condition]],$O$8:$P$28,2)</f>
        <v>17</v>
      </c>
      <c r="N2518" s="10"/>
      <c r="O2518" s="10"/>
    </row>
    <row r="2519" spans="1:15">
      <c r="A2519" s="4">
        <v>43782.833333333336</v>
      </c>
      <c r="B2519">
        <v>13</v>
      </c>
      <c r="C2519">
        <v>20</v>
      </c>
      <c r="D2519">
        <v>34</v>
      </c>
      <c r="E2519" t="s">
        <v>326</v>
      </c>
      <c r="F2519" t="s">
        <v>169</v>
      </c>
      <c r="G2519" t="s">
        <v>68</v>
      </c>
      <c r="H2519" t="s">
        <v>16</v>
      </c>
      <c r="I2519" t="s">
        <v>17</v>
      </c>
      <c r="J2519" t="s">
        <v>325</v>
      </c>
      <c r="K2519" t="s">
        <v>19</v>
      </c>
      <c r="L2519" t="s">
        <v>30</v>
      </c>
      <c r="M2519" s="20">
        <f>VLOOKUP(Table3[[#This Row],[Condition]],$O$8:$P$28,2)</f>
        <v>17</v>
      </c>
      <c r="N2519" s="10"/>
      <c r="O2519" s="10"/>
    </row>
    <row r="2520" spans="1:15">
      <c r="A2520" s="4">
        <v>43782.875</v>
      </c>
      <c r="B2520">
        <v>13</v>
      </c>
      <c r="C2520">
        <v>21</v>
      </c>
      <c r="D2520">
        <v>32</v>
      </c>
      <c r="E2520" t="s">
        <v>326</v>
      </c>
      <c r="F2520" t="s">
        <v>91</v>
      </c>
      <c r="G2520" t="s">
        <v>68</v>
      </c>
      <c r="H2520" t="s">
        <v>16</v>
      </c>
      <c r="I2520" t="s">
        <v>17</v>
      </c>
      <c r="J2520" t="s">
        <v>311</v>
      </c>
      <c r="K2520" t="s">
        <v>19</v>
      </c>
      <c r="L2520" t="s">
        <v>20</v>
      </c>
      <c r="M2520" s="20">
        <f>VLOOKUP(Table3[[#This Row],[Condition]],$O$8:$P$28,2)</f>
        <v>13</v>
      </c>
      <c r="N2520" s="10"/>
      <c r="O2520" s="10"/>
    </row>
    <row r="2521" spans="1:15">
      <c r="A2521" s="4">
        <v>43782.916666666664</v>
      </c>
      <c r="B2521">
        <v>13</v>
      </c>
      <c r="C2521">
        <v>22</v>
      </c>
      <c r="D2521">
        <v>33</v>
      </c>
      <c r="E2521" t="s">
        <v>326</v>
      </c>
      <c r="F2521" t="s">
        <v>191</v>
      </c>
      <c r="G2521" t="s">
        <v>68</v>
      </c>
      <c r="H2521" t="s">
        <v>62</v>
      </c>
      <c r="I2521" t="s">
        <v>17</v>
      </c>
      <c r="J2521" t="s">
        <v>325</v>
      </c>
      <c r="K2521" t="s">
        <v>19</v>
      </c>
      <c r="L2521" t="s">
        <v>20</v>
      </c>
      <c r="M2521" s="20">
        <f>VLOOKUP(Table3[[#This Row],[Condition]],$O$8:$P$28,2)</f>
        <v>13</v>
      </c>
      <c r="N2521" s="10"/>
      <c r="O2521" s="10"/>
    </row>
    <row r="2522" spans="1:15">
      <c r="A2522" s="4">
        <v>43782.958333333336</v>
      </c>
      <c r="B2522">
        <v>13</v>
      </c>
      <c r="C2522">
        <v>23</v>
      </c>
      <c r="D2522">
        <v>33</v>
      </c>
      <c r="E2522" t="s">
        <v>326</v>
      </c>
      <c r="F2522" t="s">
        <v>191</v>
      </c>
      <c r="G2522" t="s">
        <v>75</v>
      </c>
      <c r="H2522" t="s">
        <v>62</v>
      </c>
      <c r="I2522" t="s">
        <v>17</v>
      </c>
      <c r="J2522" t="s">
        <v>325</v>
      </c>
      <c r="K2522" t="s">
        <v>19</v>
      </c>
      <c r="L2522" t="s">
        <v>20</v>
      </c>
      <c r="M2522" s="20">
        <f>VLOOKUP(Table3[[#This Row],[Condition]],$O$8:$P$28,2)</f>
        <v>13</v>
      </c>
      <c r="N2522" s="10"/>
      <c r="O2522" s="10"/>
    </row>
    <row r="2523" spans="1:15">
      <c r="A2523" s="4">
        <v>43783</v>
      </c>
      <c r="B2523">
        <v>14</v>
      </c>
      <c r="C2523">
        <v>0</v>
      </c>
      <c r="D2523">
        <v>30</v>
      </c>
      <c r="E2523" t="s">
        <v>318</v>
      </c>
      <c r="F2523" t="s">
        <v>40</v>
      </c>
      <c r="G2523" t="s">
        <v>29</v>
      </c>
      <c r="H2523" t="s">
        <v>62</v>
      </c>
      <c r="I2523" t="s">
        <v>17</v>
      </c>
      <c r="J2523" t="s">
        <v>250</v>
      </c>
      <c r="K2523" t="s">
        <v>19</v>
      </c>
      <c r="L2523" t="s">
        <v>20</v>
      </c>
      <c r="M2523" s="20">
        <f>VLOOKUP(Table3[[#This Row],[Condition]],$O$8:$P$28,2)</f>
        <v>13</v>
      </c>
      <c r="N2523" s="10"/>
      <c r="O2523" s="10"/>
    </row>
    <row r="2524" spans="1:15">
      <c r="A2524" s="4">
        <v>43783.041666666664</v>
      </c>
      <c r="B2524">
        <v>14</v>
      </c>
      <c r="C2524">
        <v>1</v>
      </c>
      <c r="D2524">
        <v>31</v>
      </c>
      <c r="E2524" t="s">
        <v>319</v>
      </c>
      <c r="F2524" t="s">
        <v>109</v>
      </c>
      <c r="G2524" t="s">
        <v>29</v>
      </c>
      <c r="H2524" t="s">
        <v>49</v>
      </c>
      <c r="I2524" t="s">
        <v>17</v>
      </c>
      <c r="J2524" t="s">
        <v>250</v>
      </c>
      <c r="K2524" t="s">
        <v>19</v>
      </c>
      <c r="L2524" t="s">
        <v>20</v>
      </c>
      <c r="M2524" s="20">
        <f>VLOOKUP(Table3[[#This Row],[Condition]],$O$8:$P$28,2)</f>
        <v>13</v>
      </c>
      <c r="N2524" s="10"/>
      <c r="O2524" s="10"/>
    </row>
    <row r="2525" spans="1:15">
      <c r="A2525" s="4">
        <v>43783.083333333336</v>
      </c>
      <c r="B2525">
        <v>14</v>
      </c>
      <c r="C2525">
        <v>2</v>
      </c>
      <c r="D2525">
        <v>30</v>
      </c>
      <c r="E2525" t="s">
        <v>319</v>
      </c>
      <c r="F2525" t="s">
        <v>114</v>
      </c>
      <c r="G2525" t="s">
        <v>29</v>
      </c>
      <c r="H2525" t="s">
        <v>62</v>
      </c>
      <c r="I2525" t="s">
        <v>17</v>
      </c>
      <c r="J2525" t="s">
        <v>249</v>
      </c>
      <c r="K2525" t="s">
        <v>19</v>
      </c>
      <c r="L2525" t="s">
        <v>20</v>
      </c>
      <c r="M2525" s="20">
        <f>VLOOKUP(Table3[[#This Row],[Condition]],$O$8:$P$28,2)</f>
        <v>13</v>
      </c>
      <c r="N2525" s="10"/>
      <c r="O2525" s="10"/>
    </row>
    <row r="2526" spans="1:15">
      <c r="A2526" s="4">
        <v>43783.125</v>
      </c>
      <c r="B2526">
        <v>14</v>
      </c>
      <c r="C2526">
        <v>3</v>
      </c>
      <c r="D2526">
        <v>29</v>
      </c>
      <c r="E2526" t="s">
        <v>317</v>
      </c>
      <c r="F2526" t="s">
        <v>97</v>
      </c>
      <c r="G2526" t="s">
        <v>29</v>
      </c>
      <c r="H2526" t="s">
        <v>52</v>
      </c>
      <c r="I2526" t="s">
        <v>17</v>
      </c>
      <c r="J2526" t="s">
        <v>248</v>
      </c>
      <c r="K2526" t="s">
        <v>19</v>
      </c>
      <c r="L2526" t="s">
        <v>30</v>
      </c>
      <c r="M2526" s="20">
        <f>VLOOKUP(Table3[[#This Row],[Condition]],$O$8:$P$28,2)</f>
        <v>17</v>
      </c>
      <c r="N2526" s="10"/>
      <c r="O2526" s="10"/>
    </row>
    <row r="2527" spans="1:15">
      <c r="A2527" s="4">
        <v>43783.166666666664</v>
      </c>
      <c r="B2527">
        <v>14</v>
      </c>
      <c r="C2527">
        <v>4</v>
      </c>
      <c r="D2527">
        <v>29</v>
      </c>
      <c r="E2527" t="s">
        <v>318</v>
      </c>
      <c r="F2527" t="s">
        <v>72</v>
      </c>
      <c r="G2527" t="s">
        <v>29</v>
      </c>
      <c r="H2527" t="s">
        <v>52</v>
      </c>
      <c r="I2527" t="s">
        <v>17</v>
      </c>
      <c r="J2527" t="s">
        <v>248</v>
      </c>
      <c r="K2527" t="s">
        <v>19</v>
      </c>
      <c r="L2527" t="s">
        <v>30</v>
      </c>
      <c r="M2527" s="20">
        <f>VLOOKUP(Table3[[#This Row],[Condition]],$O$8:$P$28,2)</f>
        <v>17</v>
      </c>
      <c r="N2527" s="10"/>
      <c r="O2527" s="10"/>
    </row>
    <row r="2528" spans="1:15">
      <c r="A2528" s="4">
        <v>43783.208333333336</v>
      </c>
      <c r="B2528">
        <v>14</v>
      </c>
      <c r="C2528">
        <v>5</v>
      </c>
      <c r="D2528">
        <v>29</v>
      </c>
      <c r="E2528" t="s">
        <v>315</v>
      </c>
      <c r="F2528" t="s">
        <v>144</v>
      </c>
      <c r="G2528" t="s">
        <v>75</v>
      </c>
      <c r="H2528" t="s">
        <v>41</v>
      </c>
      <c r="I2528" t="s">
        <v>17</v>
      </c>
      <c r="J2528" t="s">
        <v>249</v>
      </c>
      <c r="K2528" t="s">
        <v>19</v>
      </c>
      <c r="L2528" t="s">
        <v>30</v>
      </c>
      <c r="M2528" s="20">
        <f>VLOOKUP(Table3[[#This Row],[Condition]],$O$8:$P$28,2)</f>
        <v>17</v>
      </c>
      <c r="N2528" s="10"/>
      <c r="O2528" s="10"/>
    </row>
    <row r="2529" spans="1:15">
      <c r="A2529" s="4">
        <v>43783.25</v>
      </c>
      <c r="B2529">
        <v>14</v>
      </c>
      <c r="C2529">
        <v>6</v>
      </c>
      <c r="D2529">
        <v>28</v>
      </c>
      <c r="E2529" t="s">
        <v>318</v>
      </c>
      <c r="F2529" t="s">
        <v>144</v>
      </c>
      <c r="G2529" t="s">
        <v>29</v>
      </c>
      <c r="H2529" t="s">
        <v>52</v>
      </c>
      <c r="I2529" t="s">
        <v>17</v>
      </c>
      <c r="J2529" t="s">
        <v>250</v>
      </c>
      <c r="K2529" t="s">
        <v>19</v>
      </c>
      <c r="L2529" t="s">
        <v>20</v>
      </c>
      <c r="M2529" s="20">
        <f>VLOOKUP(Table3[[#This Row],[Condition]],$O$8:$P$28,2)</f>
        <v>13</v>
      </c>
      <c r="N2529" s="10"/>
      <c r="O2529" s="10"/>
    </row>
    <row r="2530" spans="1:15">
      <c r="A2530" s="4">
        <v>43783.291666666664</v>
      </c>
      <c r="B2530">
        <v>14</v>
      </c>
      <c r="C2530">
        <v>7</v>
      </c>
      <c r="D2530">
        <v>31</v>
      </c>
      <c r="E2530" t="s">
        <v>316</v>
      </c>
      <c r="F2530" t="s">
        <v>72</v>
      </c>
      <c r="G2530" t="s">
        <v>15</v>
      </c>
      <c r="H2530" t="s">
        <v>52</v>
      </c>
      <c r="I2530" t="s">
        <v>17</v>
      </c>
      <c r="J2530" t="s">
        <v>325</v>
      </c>
      <c r="K2530" t="s">
        <v>19</v>
      </c>
      <c r="L2530" t="s">
        <v>20</v>
      </c>
      <c r="M2530" s="20">
        <f>VLOOKUP(Table3[[#This Row],[Condition]],$O$8:$P$28,2)</f>
        <v>13</v>
      </c>
      <c r="N2530" s="10"/>
      <c r="O2530" s="10"/>
    </row>
    <row r="2531" spans="1:15">
      <c r="A2531" s="4">
        <v>43783.333333333336</v>
      </c>
      <c r="B2531">
        <v>14</v>
      </c>
      <c r="C2531">
        <v>8</v>
      </c>
      <c r="D2531">
        <v>33</v>
      </c>
      <c r="E2531" t="s">
        <v>308</v>
      </c>
      <c r="F2531" t="s">
        <v>40</v>
      </c>
      <c r="G2531" t="s">
        <v>75</v>
      </c>
      <c r="H2531" t="s">
        <v>52</v>
      </c>
      <c r="I2531" t="s">
        <v>17</v>
      </c>
      <c r="J2531" t="s">
        <v>311</v>
      </c>
      <c r="K2531" t="s">
        <v>19</v>
      </c>
      <c r="L2531" t="s">
        <v>20</v>
      </c>
      <c r="M2531" s="20">
        <f>VLOOKUP(Table3[[#This Row],[Condition]],$O$8:$P$28,2)</f>
        <v>13</v>
      </c>
      <c r="N2531" s="10"/>
      <c r="O2531" s="10"/>
    </row>
    <row r="2532" spans="1:15">
      <c r="A2532" s="4">
        <v>43783.375</v>
      </c>
      <c r="B2532">
        <v>14</v>
      </c>
      <c r="C2532">
        <v>9</v>
      </c>
      <c r="D2532">
        <v>35</v>
      </c>
      <c r="E2532" t="s">
        <v>308</v>
      </c>
      <c r="F2532" t="s">
        <v>114</v>
      </c>
      <c r="G2532" t="s">
        <v>75</v>
      </c>
      <c r="H2532" t="s">
        <v>45</v>
      </c>
      <c r="I2532" t="s">
        <v>17</v>
      </c>
      <c r="J2532" t="s">
        <v>325</v>
      </c>
      <c r="K2532" t="s">
        <v>19</v>
      </c>
      <c r="L2532" t="s">
        <v>36</v>
      </c>
      <c r="M2532" s="20">
        <f>VLOOKUP(Table3[[#This Row],[Condition]],$O$8:$P$28,2)</f>
        <v>21</v>
      </c>
      <c r="N2532" s="10"/>
      <c r="O2532" s="10"/>
    </row>
    <row r="2533" spans="1:15">
      <c r="A2533" s="4">
        <v>43783.416666666664</v>
      </c>
      <c r="B2533">
        <v>14</v>
      </c>
      <c r="C2533">
        <v>10</v>
      </c>
      <c r="D2533">
        <v>36</v>
      </c>
      <c r="E2533" t="s">
        <v>315</v>
      </c>
      <c r="F2533" t="s">
        <v>96</v>
      </c>
      <c r="G2533" t="s">
        <v>75</v>
      </c>
      <c r="H2533" t="s">
        <v>45</v>
      </c>
      <c r="I2533" t="s">
        <v>17</v>
      </c>
      <c r="J2533" t="s">
        <v>249</v>
      </c>
      <c r="K2533" t="s">
        <v>19</v>
      </c>
      <c r="L2533" t="s">
        <v>23</v>
      </c>
      <c r="M2533" s="20">
        <f>VLOOKUP(Table3[[#This Row],[Condition]],$O$8:$P$28,2)</f>
        <v>11</v>
      </c>
      <c r="N2533" s="10"/>
      <c r="O2533" s="10"/>
    </row>
    <row r="2534" spans="1:15">
      <c r="A2534" s="4">
        <v>43783.458333333336</v>
      </c>
      <c r="B2534">
        <v>14</v>
      </c>
      <c r="C2534">
        <v>11</v>
      </c>
      <c r="D2534">
        <v>38</v>
      </c>
      <c r="E2534" t="s">
        <v>318</v>
      </c>
      <c r="F2534" t="s">
        <v>130</v>
      </c>
      <c r="G2534" t="s">
        <v>75</v>
      </c>
      <c r="H2534" t="s">
        <v>49</v>
      </c>
      <c r="I2534" t="s">
        <v>17</v>
      </c>
      <c r="J2534" t="s">
        <v>252</v>
      </c>
      <c r="K2534" t="s">
        <v>19</v>
      </c>
      <c r="L2534" t="s">
        <v>23</v>
      </c>
      <c r="M2534" s="20">
        <f>VLOOKUP(Table3[[#This Row],[Condition]],$O$8:$P$28,2)</f>
        <v>11</v>
      </c>
      <c r="N2534" s="10"/>
      <c r="O2534" s="10"/>
    </row>
    <row r="2535" spans="1:15">
      <c r="A2535" s="4">
        <v>43783.5</v>
      </c>
      <c r="B2535">
        <v>14</v>
      </c>
      <c r="C2535">
        <v>12</v>
      </c>
      <c r="D2535">
        <v>40</v>
      </c>
      <c r="E2535" t="s">
        <v>315</v>
      </c>
      <c r="F2535" t="s">
        <v>153</v>
      </c>
      <c r="G2535" t="s">
        <v>75</v>
      </c>
      <c r="H2535" t="s">
        <v>62</v>
      </c>
      <c r="I2535" t="s">
        <v>17</v>
      </c>
      <c r="J2535" t="s">
        <v>224</v>
      </c>
      <c r="K2535" t="s">
        <v>19</v>
      </c>
      <c r="L2535" t="s">
        <v>20</v>
      </c>
      <c r="M2535" s="20">
        <f>VLOOKUP(Table3[[#This Row],[Condition]],$O$8:$P$28,2)</f>
        <v>13</v>
      </c>
      <c r="N2535" s="10"/>
      <c r="O2535" s="10"/>
    </row>
    <row r="2536" spans="1:15">
      <c r="A2536" s="4">
        <v>43783.541666666664</v>
      </c>
      <c r="B2536">
        <v>14</v>
      </c>
      <c r="C2536">
        <v>13</v>
      </c>
      <c r="D2536">
        <v>40</v>
      </c>
      <c r="E2536" t="s">
        <v>317</v>
      </c>
      <c r="F2536" t="s">
        <v>56</v>
      </c>
      <c r="G2536" t="s">
        <v>75</v>
      </c>
      <c r="H2536" t="s">
        <v>62</v>
      </c>
      <c r="I2536" t="s">
        <v>17</v>
      </c>
      <c r="J2536" t="s">
        <v>222</v>
      </c>
      <c r="K2536" t="s">
        <v>19</v>
      </c>
      <c r="L2536" t="s">
        <v>20</v>
      </c>
      <c r="M2536" s="20">
        <f>VLOOKUP(Table3[[#This Row],[Condition]],$O$8:$P$28,2)</f>
        <v>13</v>
      </c>
      <c r="N2536" s="10"/>
      <c r="O2536" s="10"/>
    </row>
    <row r="2537" spans="1:15">
      <c r="A2537" s="4">
        <v>43783.583333333336</v>
      </c>
      <c r="B2537">
        <v>14</v>
      </c>
      <c r="C2537">
        <v>14</v>
      </c>
      <c r="D2537">
        <v>41</v>
      </c>
      <c r="E2537" t="s">
        <v>318</v>
      </c>
      <c r="F2537" t="s">
        <v>56</v>
      </c>
      <c r="G2537" t="s">
        <v>75</v>
      </c>
      <c r="H2537" t="s">
        <v>16</v>
      </c>
      <c r="I2537" t="s">
        <v>17</v>
      </c>
      <c r="J2537" t="s">
        <v>225</v>
      </c>
      <c r="K2537" t="s">
        <v>19</v>
      </c>
      <c r="L2537" t="s">
        <v>20</v>
      </c>
      <c r="M2537" s="20">
        <f>VLOOKUP(Table3[[#This Row],[Condition]],$O$8:$P$28,2)</f>
        <v>13</v>
      </c>
      <c r="N2537" s="10"/>
      <c r="O2537" s="10"/>
    </row>
    <row r="2538" spans="1:15">
      <c r="A2538" s="4">
        <v>43783.625</v>
      </c>
      <c r="B2538">
        <v>14</v>
      </c>
      <c r="C2538">
        <v>15</v>
      </c>
      <c r="D2538">
        <v>42</v>
      </c>
      <c r="E2538" t="s">
        <v>315</v>
      </c>
      <c r="F2538" t="s">
        <v>56</v>
      </c>
      <c r="G2538" t="s">
        <v>110</v>
      </c>
      <c r="H2538" t="s">
        <v>41</v>
      </c>
      <c r="I2538" t="s">
        <v>17</v>
      </c>
      <c r="J2538" t="s">
        <v>225</v>
      </c>
      <c r="K2538" t="s">
        <v>19</v>
      </c>
      <c r="L2538" t="s">
        <v>20</v>
      </c>
      <c r="M2538" s="20">
        <f>VLOOKUP(Table3[[#This Row],[Condition]],$O$8:$P$28,2)</f>
        <v>13</v>
      </c>
      <c r="N2538" s="10"/>
      <c r="O2538" s="10"/>
    </row>
    <row r="2539" spans="1:15">
      <c r="A2539" s="4">
        <v>43783.666666666664</v>
      </c>
      <c r="B2539">
        <v>14</v>
      </c>
      <c r="C2539">
        <v>16</v>
      </c>
      <c r="D2539">
        <v>41</v>
      </c>
      <c r="E2539" t="s">
        <v>318</v>
      </c>
      <c r="F2539" t="s">
        <v>56</v>
      </c>
      <c r="G2539" t="s">
        <v>34</v>
      </c>
      <c r="H2539" t="s">
        <v>17</v>
      </c>
      <c r="I2539" t="s">
        <v>17</v>
      </c>
      <c r="J2539" t="s">
        <v>218</v>
      </c>
      <c r="K2539" t="s">
        <v>19</v>
      </c>
      <c r="L2539" t="s">
        <v>20</v>
      </c>
      <c r="M2539" s="20">
        <f>VLOOKUP(Table3[[#This Row],[Condition]],$O$8:$P$28,2)</f>
        <v>13</v>
      </c>
      <c r="N2539" s="10"/>
      <c r="O2539" s="10"/>
    </row>
    <row r="2540" spans="1:15">
      <c r="A2540" s="4">
        <v>43783.708333333336</v>
      </c>
      <c r="B2540">
        <v>14</v>
      </c>
      <c r="C2540">
        <v>17</v>
      </c>
      <c r="D2540">
        <v>40</v>
      </c>
      <c r="E2540" t="s">
        <v>315</v>
      </c>
      <c r="F2540" t="s">
        <v>153</v>
      </c>
      <c r="G2540" t="s">
        <v>34</v>
      </c>
      <c r="H2540" t="s">
        <v>17</v>
      </c>
      <c r="I2540" t="s">
        <v>17</v>
      </c>
      <c r="J2540" t="s">
        <v>218</v>
      </c>
      <c r="K2540" t="s">
        <v>19</v>
      </c>
      <c r="L2540" t="s">
        <v>20</v>
      </c>
      <c r="M2540" s="20">
        <f>VLOOKUP(Table3[[#This Row],[Condition]],$O$8:$P$28,2)</f>
        <v>13</v>
      </c>
      <c r="N2540" s="10"/>
      <c r="O2540" s="10"/>
    </row>
    <row r="2541" spans="1:15">
      <c r="A2541" s="4">
        <v>43783.75</v>
      </c>
      <c r="B2541">
        <v>14</v>
      </c>
      <c r="C2541">
        <v>18</v>
      </c>
      <c r="D2541">
        <v>40</v>
      </c>
      <c r="E2541" t="s">
        <v>318</v>
      </c>
      <c r="F2541" t="s">
        <v>54</v>
      </c>
      <c r="G2541" t="s">
        <v>34</v>
      </c>
      <c r="H2541" t="s">
        <v>17</v>
      </c>
      <c r="I2541" t="s">
        <v>17</v>
      </c>
      <c r="J2541" t="s">
        <v>225</v>
      </c>
      <c r="K2541" t="s">
        <v>19</v>
      </c>
      <c r="L2541" t="s">
        <v>30</v>
      </c>
      <c r="M2541" s="20">
        <f>VLOOKUP(Table3[[#This Row],[Condition]],$O$8:$P$28,2)</f>
        <v>17</v>
      </c>
      <c r="N2541" s="10"/>
      <c r="O2541" s="10"/>
    </row>
    <row r="2542" spans="1:15">
      <c r="A2542" s="4">
        <v>43783.791666666664</v>
      </c>
      <c r="B2542">
        <v>14</v>
      </c>
      <c r="C2542">
        <v>19</v>
      </c>
      <c r="D2542">
        <v>39</v>
      </c>
      <c r="E2542" t="s">
        <v>309</v>
      </c>
      <c r="F2542" t="s">
        <v>116</v>
      </c>
      <c r="G2542" t="s">
        <v>34</v>
      </c>
      <c r="H2542" t="s">
        <v>17</v>
      </c>
      <c r="I2542" t="s">
        <v>17</v>
      </c>
      <c r="J2542" t="s">
        <v>225</v>
      </c>
      <c r="K2542" t="s">
        <v>19</v>
      </c>
      <c r="L2542" t="s">
        <v>20</v>
      </c>
      <c r="M2542" s="20">
        <f>VLOOKUP(Table3[[#This Row],[Condition]],$O$8:$P$28,2)</f>
        <v>13</v>
      </c>
      <c r="N2542" s="10"/>
      <c r="O2542" s="10"/>
    </row>
    <row r="2543" spans="1:15">
      <c r="A2543" s="4">
        <v>43783.833333333336</v>
      </c>
      <c r="B2543">
        <v>14</v>
      </c>
      <c r="C2543">
        <v>20</v>
      </c>
      <c r="D2543">
        <v>37</v>
      </c>
      <c r="E2543" t="s">
        <v>302</v>
      </c>
      <c r="F2543" t="s">
        <v>134</v>
      </c>
      <c r="G2543" t="s">
        <v>34</v>
      </c>
      <c r="H2543" t="s">
        <v>17</v>
      </c>
      <c r="I2543" t="s">
        <v>17</v>
      </c>
      <c r="J2543" t="s">
        <v>225</v>
      </c>
      <c r="K2543" t="s">
        <v>19</v>
      </c>
      <c r="L2543" t="s">
        <v>30</v>
      </c>
      <c r="M2543" s="20">
        <f>VLOOKUP(Table3[[#This Row],[Condition]],$O$8:$P$28,2)</f>
        <v>17</v>
      </c>
      <c r="N2543" s="10"/>
      <c r="O2543" s="10"/>
    </row>
    <row r="2544" spans="1:15">
      <c r="A2544" s="4">
        <v>43783.875</v>
      </c>
      <c r="B2544">
        <v>14</v>
      </c>
      <c r="C2544">
        <v>21</v>
      </c>
      <c r="D2544">
        <v>37</v>
      </c>
      <c r="E2544" t="s">
        <v>305</v>
      </c>
      <c r="F2544" t="s">
        <v>97</v>
      </c>
      <c r="G2544" t="s">
        <v>64</v>
      </c>
      <c r="H2544" t="s">
        <v>41</v>
      </c>
      <c r="I2544" t="s">
        <v>17</v>
      </c>
      <c r="J2544" t="s">
        <v>225</v>
      </c>
      <c r="K2544" t="s">
        <v>19</v>
      </c>
      <c r="L2544" t="s">
        <v>20</v>
      </c>
      <c r="M2544" s="20">
        <f>VLOOKUP(Table3[[#This Row],[Condition]],$O$8:$P$28,2)</f>
        <v>13</v>
      </c>
      <c r="N2544" s="10"/>
      <c r="O2544" s="10"/>
    </row>
    <row r="2545" spans="1:15">
      <c r="A2545" s="4">
        <v>43783.916666666664</v>
      </c>
      <c r="B2545">
        <v>14</v>
      </c>
      <c r="C2545">
        <v>22</v>
      </c>
      <c r="D2545">
        <v>39</v>
      </c>
      <c r="E2545" t="s">
        <v>304</v>
      </c>
      <c r="F2545" t="s">
        <v>129</v>
      </c>
      <c r="G2545" t="s">
        <v>34</v>
      </c>
      <c r="H2545" t="s">
        <v>17</v>
      </c>
      <c r="I2545" t="s">
        <v>17</v>
      </c>
      <c r="J2545" t="s">
        <v>218</v>
      </c>
      <c r="K2545" t="s">
        <v>19</v>
      </c>
      <c r="L2545" t="s">
        <v>20</v>
      </c>
      <c r="M2545" s="20">
        <f>VLOOKUP(Table3[[#This Row],[Condition]],$O$8:$P$28,2)</f>
        <v>13</v>
      </c>
      <c r="N2545" s="10"/>
      <c r="O2545" s="10"/>
    </row>
    <row r="2546" spans="1:15">
      <c r="A2546" s="4">
        <v>43783.958333333336</v>
      </c>
      <c r="B2546">
        <v>14</v>
      </c>
      <c r="C2546">
        <v>23</v>
      </c>
      <c r="D2546">
        <v>39</v>
      </c>
      <c r="E2546" t="s">
        <v>304</v>
      </c>
      <c r="F2546" t="s">
        <v>129</v>
      </c>
      <c r="G2546" t="s">
        <v>34</v>
      </c>
      <c r="H2546" t="s">
        <v>17</v>
      </c>
      <c r="I2546" t="s">
        <v>17</v>
      </c>
      <c r="J2546" t="s">
        <v>219</v>
      </c>
      <c r="K2546" t="s">
        <v>19</v>
      </c>
      <c r="L2546" t="s">
        <v>30</v>
      </c>
      <c r="M2546" s="20">
        <f>VLOOKUP(Table3[[#This Row],[Condition]],$O$8:$P$28,2)</f>
        <v>17</v>
      </c>
      <c r="N2546" s="10"/>
      <c r="O2546" s="10"/>
    </row>
    <row r="2547" spans="1:15">
      <c r="A2547" s="4">
        <v>43784</v>
      </c>
      <c r="B2547">
        <v>15</v>
      </c>
      <c r="C2547">
        <v>0</v>
      </c>
      <c r="D2547">
        <v>37</v>
      </c>
      <c r="E2547" t="s">
        <v>304</v>
      </c>
      <c r="F2547" t="s">
        <v>195</v>
      </c>
      <c r="G2547" t="s">
        <v>34</v>
      </c>
      <c r="H2547" t="s">
        <v>17</v>
      </c>
      <c r="I2547" t="s">
        <v>17</v>
      </c>
      <c r="J2547" t="s">
        <v>220</v>
      </c>
      <c r="K2547" t="s">
        <v>19</v>
      </c>
      <c r="L2547" t="s">
        <v>20</v>
      </c>
      <c r="M2547" s="20">
        <f>VLOOKUP(Table3[[#This Row],[Condition]],$O$8:$P$28,2)</f>
        <v>13</v>
      </c>
      <c r="N2547" s="10"/>
      <c r="O2547" s="10"/>
    </row>
    <row r="2548" spans="1:15">
      <c r="A2548" s="4">
        <v>43784.041666666664</v>
      </c>
      <c r="B2548">
        <v>15</v>
      </c>
      <c r="C2548">
        <v>1</v>
      </c>
      <c r="D2548">
        <v>35</v>
      </c>
      <c r="E2548" t="s">
        <v>305</v>
      </c>
      <c r="F2548" t="s">
        <v>144</v>
      </c>
      <c r="G2548" t="s">
        <v>33</v>
      </c>
      <c r="H2548" t="s">
        <v>41</v>
      </c>
      <c r="I2548" t="s">
        <v>17</v>
      </c>
      <c r="J2548" t="s">
        <v>213</v>
      </c>
      <c r="K2548" t="s">
        <v>19</v>
      </c>
      <c r="L2548" t="s">
        <v>20</v>
      </c>
      <c r="M2548" s="20">
        <f>VLOOKUP(Table3[[#This Row],[Condition]],$O$8:$P$28,2)</f>
        <v>13</v>
      </c>
      <c r="N2548" s="10"/>
      <c r="O2548" s="10"/>
    </row>
    <row r="2549" spans="1:15">
      <c r="A2549" s="4">
        <v>43784.083333333336</v>
      </c>
      <c r="B2549">
        <v>15</v>
      </c>
      <c r="C2549">
        <v>2</v>
      </c>
      <c r="D2549">
        <v>35</v>
      </c>
      <c r="E2549" t="s">
        <v>304</v>
      </c>
      <c r="F2549" t="s">
        <v>77</v>
      </c>
      <c r="G2549" t="s">
        <v>33</v>
      </c>
      <c r="H2549" t="s">
        <v>41</v>
      </c>
      <c r="I2549" t="s">
        <v>17</v>
      </c>
      <c r="J2549" t="s">
        <v>220</v>
      </c>
      <c r="K2549" t="s">
        <v>19</v>
      </c>
      <c r="L2549" t="s">
        <v>23</v>
      </c>
      <c r="M2549" s="20">
        <f>VLOOKUP(Table3[[#This Row],[Condition]],$O$8:$P$28,2)</f>
        <v>11</v>
      </c>
      <c r="N2549" s="10"/>
      <c r="O2549" s="10"/>
    </row>
    <row r="2550" spans="1:15">
      <c r="A2550" s="4">
        <v>43784.125</v>
      </c>
      <c r="B2550">
        <v>15</v>
      </c>
      <c r="C2550">
        <v>3</v>
      </c>
      <c r="D2550">
        <v>36</v>
      </c>
      <c r="E2550" t="s">
        <v>306</v>
      </c>
      <c r="F2550" t="s">
        <v>97</v>
      </c>
      <c r="G2550" t="s">
        <v>34</v>
      </c>
      <c r="H2550" t="s">
        <v>17</v>
      </c>
      <c r="I2550" t="s">
        <v>17</v>
      </c>
      <c r="J2550" t="s">
        <v>212</v>
      </c>
      <c r="K2550" t="s">
        <v>19</v>
      </c>
      <c r="L2550" t="s">
        <v>23</v>
      </c>
      <c r="M2550" s="20">
        <f>VLOOKUP(Table3[[#This Row],[Condition]],$O$8:$P$28,2)</f>
        <v>11</v>
      </c>
      <c r="N2550" s="10"/>
      <c r="O2550" s="10"/>
    </row>
    <row r="2551" spans="1:15">
      <c r="A2551" s="4">
        <v>43784.166666666664</v>
      </c>
      <c r="B2551">
        <v>15</v>
      </c>
      <c r="C2551">
        <v>4</v>
      </c>
      <c r="D2551">
        <v>34</v>
      </c>
      <c r="E2551" t="s">
        <v>306</v>
      </c>
      <c r="F2551" t="s">
        <v>134</v>
      </c>
      <c r="G2551" t="s">
        <v>33</v>
      </c>
      <c r="H2551" t="s">
        <v>26</v>
      </c>
      <c r="I2551" t="s">
        <v>17</v>
      </c>
      <c r="J2551" t="s">
        <v>212</v>
      </c>
      <c r="K2551" t="s">
        <v>19</v>
      </c>
      <c r="L2551" t="s">
        <v>23</v>
      </c>
      <c r="M2551" s="20">
        <f>VLOOKUP(Table3[[#This Row],[Condition]],$O$8:$P$28,2)</f>
        <v>11</v>
      </c>
      <c r="N2551" s="10"/>
      <c r="O2551" s="10"/>
    </row>
    <row r="2552" spans="1:15">
      <c r="A2552" s="4">
        <v>43784.208333333336</v>
      </c>
      <c r="B2552">
        <v>15</v>
      </c>
      <c r="C2552">
        <v>5</v>
      </c>
      <c r="D2552">
        <v>35</v>
      </c>
      <c r="E2552" t="s">
        <v>309</v>
      </c>
      <c r="F2552" t="s">
        <v>97</v>
      </c>
      <c r="G2552" t="s">
        <v>33</v>
      </c>
      <c r="H2552" t="s">
        <v>41</v>
      </c>
      <c r="I2552" t="s">
        <v>17</v>
      </c>
      <c r="J2552" t="s">
        <v>213</v>
      </c>
      <c r="K2552" t="s">
        <v>19</v>
      </c>
      <c r="L2552" t="s">
        <v>23</v>
      </c>
      <c r="M2552" s="20">
        <f>VLOOKUP(Table3[[#This Row],[Condition]],$O$8:$P$28,2)</f>
        <v>11</v>
      </c>
      <c r="N2552" s="10"/>
      <c r="O2552" s="10"/>
    </row>
    <row r="2553" spans="1:15">
      <c r="A2553" s="4">
        <v>43784.25</v>
      </c>
      <c r="B2553">
        <v>15</v>
      </c>
      <c r="C2553">
        <v>6</v>
      </c>
      <c r="D2553">
        <v>36</v>
      </c>
      <c r="E2553" t="s">
        <v>302</v>
      </c>
      <c r="F2553" t="s">
        <v>77</v>
      </c>
      <c r="G2553" t="s">
        <v>34</v>
      </c>
      <c r="H2553" t="s">
        <v>17</v>
      </c>
      <c r="I2553" t="s">
        <v>17</v>
      </c>
      <c r="J2553" t="s">
        <v>220</v>
      </c>
      <c r="K2553" t="s">
        <v>19</v>
      </c>
      <c r="L2553" t="s">
        <v>23</v>
      </c>
      <c r="M2553" s="20">
        <f>VLOOKUP(Table3[[#This Row],[Condition]],$O$8:$P$28,2)</f>
        <v>11</v>
      </c>
      <c r="N2553" s="10"/>
      <c r="O2553" s="10"/>
    </row>
    <row r="2554" spans="1:15">
      <c r="A2554" s="4">
        <v>43784.291666666664</v>
      </c>
      <c r="B2554">
        <v>15</v>
      </c>
      <c r="C2554">
        <v>7</v>
      </c>
      <c r="D2554">
        <v>37</v>
      </c>
      <c r="E2554" t="s">
        <v>305</v>
      </c>
      <c r="F2554" t="s">
        <v>97</v>
      </c>
      <c r="G2554" t="s">
        <v>34</v>
      </c>
      <c r="H2554" t="s">
        <v>17</v>
      </c>
      <c r="I2554" t="s">
        <v>17</v>
      </c>
      <c r="J2554" t="s">
        <v>220</v>
      </c>
      <c r="K2554" t="s">
        <v>19</v>
      </c>
      <c r="L2554" t="s">
        <v>23</v>
      </c>
      <c r="M2554" s="20">
        <f>VLOOKUP(Table3[[#This Row],[Condition]],$O$8:$P$28,2)</f>
        <v>11</v>
      </c>
      <c r="N2554" s="10"/>
      <c r="O2554" s="10"/>
    </row>
    <row r="2555" spans="1:15">
      <c r="A2555" s="4">
        <v>43784.333333333336</v>
      </c>
      <c r="B2555">
        <v>15</v>
      </c>
      <c r="C2555">
        <v>8</v>
      </c>
      <c r="D2555">
        <v>40</v>
      </c>
      <c r="E2555" t="s">
        <v>304</v>
      </c>
      <c r="F2555" t="s">
        <v>112</v>
      </c>
      <c r="G2555" t="s">
        <v>48</v>
      </c>
      <c r="H2555" t="s">
        <v>26</v>
      </c>
      <c r="I2555" t="s">
        <v>17</v>
      </c>
      <c r="J2555" t="s">
        <v>217</v>
      </c>
      <c r="K2555" t="s">
        <v>19</v>
      </c>
      <c r="L2555" t="s">
        <v>23</v>
      </c>
      <c r="M2555" s="20">
        <f>VLOOKUP(Table3[[#This Row],[Condition]],$O$8:$P$28,2)</f>
        <v>11</v>
      </c>
      <c r="N2555" s="10"/>
      <c r="O2555" s="10"/>
    </row>
    <row r="2556" spans="1:15">
      <c r="A2556" s="4">
        <v>43784.375</v>
      </c>
      <c r="B2556">
        <v>15</v>
      </c>
      <c r="C2556">
        <v>9</v>
      </c>
      <c r="D2556">
        <v>43</v>
      </c>
      <c r="E2556" t="s">
        <v>302</v>
      </c>
      <c r="F2556" t="s">
        <v>47</v>
      </c>
      <c r="G2556" t="s">
        <v>92</v>
      </c>
      <c r="H2556" t="s">
        <v>16</v>
      </c>
      <c r="I2556" t="s">
        <v>17</v>
      </c>
      <c r="J2556" t="s">
        <v>220</v>
      </c>
      <c r="K2556" t="s">
        <v>19</v>
      </c>
      <c r="L2556" t="s">
        <v>23</v>
      </c>
      <c r="M2556" s="20">
        <f>VLOOKUP(Table3[[#This Row],[Condition]],$O$8:$P$28,2)</f>
        <v>11</v>
      </c>
      <c r="N2556" s="10"/>
      <c r="O2556" s="10"/>
    </row>
    <row r="2557" spans="1:15">
      <c r="A2557" s="4">
        <v>43784.416666666664</v>
      </c>
      <c r="B2557">
        <v>15</v>
      </c>
      <c r="C2557">
        <v>10</v>
      </c>
      <c r="D2557">
        <v>51</v>
      </c>
      <c r="E2557" t="s">
        <v>306</v>
      </c>
      <c r="F2557" t="s">
        <v>141</v>
      </c>
      <c r="G2557" t="s">
        <v>44</v>
      </c>
      <c r="H2557" t="s">
        <v>82</v>
      </c>
      <c r="I2557" t="s">
        <v>17</v>
      </c>
      <c r="J2557" t="s">
        <v>212</v>
      </c>
      <c r="K2557" t="s">
        <v>19</v>
      </c>
      <c r="L2557" t="s">
        <v>20</v>
      </c>
      <c r="M2557" s="20">
        <f>VLOOKUP(Table3[[#This Row],[Condition]],$O$8:$P$28,2)</f>
        <v>13</v>
      </c>
      <c r="N2557" s="10"/>
      <c r="O2557" s="10"/>
    </row>
    <row r="2558" spans="1:15">
      <c r="A2558" s="4">
        <v>43784.458333333336</v>
      </c>
      <c r="B2558">
        <v>15</v>
      </c>
      <c r="C2558">
        <v>11</v>
      </c>
      <c r="D2558">
        <v>53</v>
      </c>
      <c r="E2558" t="s">
        <v>309</v>
      </c>
      <c r="F2558" t="s">
        <v>124</v>
      </c>
      <c r="G2558" t="s">
        <v>115</v>
      </c>
      <c r="H2558" t="s">
        <v>45</v>
      </c>
      <c r="I2558" t="s">
        <v>17</v>
      </c>
      <c r="J2558" t="s">
        <v>209</v>
      </c>
      <c r="K2558" t="s">
        <v>19</v>
      </c>
      <c r="L2558" t="s">
        <v>20</v>
      </c>
      <c r="M2558" s="20">
        <f>VLOOKUP(Table3[[#This Row],[Condition]],$O$8:$P$28,2)</f>
        <v>13</v>
      </c>
      <c r="N2558" s="10"/>
      <c r="O2558" s="10"/>
    </row>
    <row r="2559" spans="1:15">
      <c r="A2559" s="4">
        <v>43784.5</v>
      </c>
      <c r="B2559">
        <v>15</v>
      </c>
      <c r="C2559">
        <v>12</v>
      </c>
      <c r="D2559">
        <v>54</v>
      </c>
      <c r="E2559" t="s">
        <v>306</v>
      </c>
      <c r="F2559" t="s">
        <v>124</v>
      </c>
      <c r="G2559" t="s">
        <v>115</v>
      </c>
      <c r="H2559" t="s">
        <v>45</v>
      </c>
      <c r="I2559" t="s">
        <v>17</v>
      </c>
      <c r="J2559" t="s">
        <v>207</v>
      </c>
      <c r="K2559" t="s">
        <v>19</v>
      </c>
      <c r="L2559" t="s">
        <v>20</v>
      </c>
      <c r="M2559" s="20">
        <f>VLOOKUP(Table3[[#This Row],[Condition]],$O$8:$P$28,2)</f>
        <v>13</v>
      </c>
      <c r="N2559" s="10"/>
      <c r="O2559" s="10"/>
    </row>
    <row r="2560" spans="1:15">
      <c r="A2560" s="4">
        <v>43784.541666666664</v>
      </c>
      <c r="B2560">
        <v>15</v>
      </c>
      <c r="C2560">
        <v>13</v>
      </c>
      <c r="D2560">
        <v>54</v>
      </c>
      <c r="E2560" t="s">
        <v>309</v>
      </c>
      <c r="F2560" t="s">
        <v>167</v>
      </c>
      <c r="G2560" t="s">
        <v>115</v>
      </c>
      <c r="H2560" t="s">
        <v>16</v>
      </c>
      <c r="I2560" t="s">
        <v>17</v>
      </c>
      <c r="J2560" t="s">
        <v>202</v>
      </c>
      <c r="K2560" t="s">
        <v>19</v>
      </c>
      <c r="L2560" t="s">
        <v>23</v>
      </c>
      <c r="M2560" s="20">
        <f>VLOOKUP(Table3[[#This Row],[Condition]],$O$8:$P$28,2)</f>
        <v>11</v>
      </c>
      <c r="N2560" s="10"/>
      <c r="O2560" s="10"/>
    </row>
    <row r="2561" spans="1:15">
      <c r="A2561" s="4">
        <v>43784.583333333336</v>
      </c>
      <c r="B2561">
        <v>15</v>
      </c>
      <c r="C2561">
        <v>14</v>
      </c>
      <c r="D2561">
        <v>53</v>
      </c>
      <c r="E2561" t="s">
        <v>306</v>
      </c>
      <c r="F2561" t="s">
        <v>121</v>
      </c>
      <c r="G2561" t="s">
        <v>115</v>
      </c>
      <c r="H2561" t="s">
        <v>52</v>
      </c>
      <c r="I2561" t="s">
        <v>17</v>
      </c>
      <c r="J2561" t="s">
        <v>201</v>
      </c>
      <c r="K2561" t="s">
        <v>19</v>
      </c>
      <c r="L2561" t="s">
        <v>23</v>
      </c>
      <c r="M2561" s="20">
        <f>VLOOKUP(Table3[[#This Row],[Condition]],$O$8:$P$28,2)</f>
        <v>11</v>
      </c>
      <c r="N2561" s="10"/>
      <c r="O2561" s="10"/>
    </row>
    <row r="2562" spans="1:15">
      <c r="A2562" s="4">
        <v>43784.625</v>
      </c>
      <c r="B2562">
        <v>15</v>
      </c>
      <c r="C2562">
        <v>15</v>
      </c>
      <c r="D2562">
        <v>52</v>
      </c>
      <c r="E2562" t="s">
        <v>306</v>
      </c>
      <c r="F2562" t="s">
        <v>192</v>
      </c>
      <c r="G2562" t="s">
        <v>115</v>
      </c>
      <c r="H2562" t="s">
        <v>62</v>
      </c>
      <c r="I2562" t="s">
        <v>17</v>
      </c>
      <c r="J2562" t="s">
        <v>200</v>
      </c>
      <c r="K2562" t="s">
        <v>19</v>
      </c>
      <c r="L2562" t="s">
        <v>23</v>
      </c>
      <c r="M2562" s="20">
        <f>VLOOKUP(Table3[[#This Row],[Condition]],$O$8:$P$28,2)</f>
        <v>11</v>
      </c>
      <c r="N2562" s="10"/>
      <c r="O2562" s="10"/>
    </row>
    <row r="2563" spans="1:15">
      <c r="A2563" s="4">
        <v>43784.666666666664</v>
      </c>
      <c r="B2563">
        <v>15</v>
      </c>
      <c r="C2563">
        <v>16</v>
      </c>
      <c r="D2563">
        <v>51</v>
      </c>
      <c r="E2563" t="s">
        <v>306</v>
      </c>
      <c r="F2563" t="s">
        <v>141</v>
      </c>
      <c r="G2563" t="s">
        <v>33</v>
      </c>
      <c r="H2563" t="s">
        <v>62</v>
      </c>
      <c r="I2563" t="s">
        <v>17</v>
      </c>
      <c r="J2563" t="s">
        <v>200</v>
      </c>
      <c r="K2563" t="s">
        <v>19</v>
      </c>
      <c r="L2563" t="s">
        <v>20</v>
      </c>
      <c r="M2563" s="20">
        <f>VLOOKUP(Table3[[#This Row],[Condition]],$O$8:$P$28,2)</f>
        <v>13</v>
      </c>
      <c r="N2563" s="10"/>
      <c r="O2563" s="10"/>
    </row>
    <row r="2564" spans="1:15">
      <c r="A2564" s="4">
        <v>43784.708333333336</v>
      </c>
      <c r="B2564">
        <v>15</v>
      </c>
      <c r="C2564">
        <v>17</v>
      </c>
      <c r="D2564">
        <v>50</v>
      </c>
      <c r="E2564" t="s">
        <v>304</v>
      </c>
      <c r="F2564" t="s">
        <v>56</v>
      </c>
      <c r="G2564" t="s">
        <v>33</v>
      </c>
      <c r="H2564" t="s">
        <v>16</v>
      </c>
      <c r="I2564" t="s">
        <v>17</v>
      </c>
      <c r="J2564" t="s">
        <v>200</v>
      </c>
      <c r="K2564" t="s">
        <v>19</v>
      </c>
      <c r="L2564" t="s">
        <v>20</v>
      </c>
      <c r="M2564" s="20">
        <f>VLOOKUP(Table3[[#This Row],[Condition]],$O$8:$P$28,2)</f>
        <v>13</v>
      </c>
      <c r="N2564" s="10"/>
      <c r="O2564" s="10"/>
    </row>
    <row r="2565" spans="1:15">
      <c r="A2565" s="4">
        <v>43784.75</v>
      </c>
      <c r="B2565">
        <v>15</v>
      </c>
      <c r="C2565">
        <v>18</v>
      </c>
      <c r="D2565">
        <v>49</v>
      </c>
      <c r="E2565" t="s">
        <v>301</v>
      </c>
      <c r="F2565" t="s">
        <v>130</v>
      </c>
      <c r="G2565" t="s">
        <v>55</v>
      </c>
      <c r="H2565" t="s">
        <v>41</v>
      </c>
      <c r="I2565" t="s">
        <v>17</v>
      </c>
      <c r="J2565" t="s">
        <v>202</v>
      </c>
      <c r="K2565" t="s">
        <v>19</v>
      </c>
      <c r="L2565" t="s">
        <v>23</v>
      </c>
      <c r="M2565" s="20">
        <f>VLOOKUP(Table3[[#This Row],[Condition]],$O$8:$P$28,2)</f>
        <v>11</v>
      </c>
      <c r="N2565" s="10"/>
      <c r="O2565" s="10"/>
    </row>
    <row r="2566" spans="1:15">
      <c r="A2566" s="4">
        <v>43784.791666666664</v>
      </c>
      <c r="B2566">
        <v>15</v>
      </c>
      <c r="C2566">
        <v>19</v>
      </c>
      <c r="D2566">
        <v>47</v>
      </c>
      <c r="E2566" t="s">
        <v>303</v>
      </c>
      <c r="F2566" t="s">
        <v>91</v>
      </c>
      <c r="G2566" t="s">
        <v>48</v>
      </c>
      <c r="H2566" t="s">
        <v>41</v>
      </c>
      <c r="I2566" t="s">
        <v>17</v>
      </c>
      <c r="J2566" t="s">
        <v>202</v>
      </c>
      <c r="K2566" t="s">
        <v>19</v>
      </c>
      <c r="L2566" t="s">
        <v>20</v>
      </c>
      <c r="M2566" s="20">
        <f>VLOOKUP(Table3[[#This Row],[Condition]],$O$8:$P$28,2)</f>
        <v>13</v>
      </c>
      <c r="N2566" s="10"/>
      <c r="O2566" s="10"/>
    </row>
    <row r="2567" spans="1:15">
      <c r="A2567" s="4">
        <v>43784.833333333336</v>
      </c>
      <c r="B2567">
        <v>15</v>
      </c>
      <c r="C2567">
        <v>20</v>
      </c>
      <c r="D2567">
        <v>44</v>
      </c>
      <c r="E2567" t="s">
        <v>301</v>
      </c>
      <c r="F2567" t="s">
        <v>47</v>
      </c>
      <c r="G2567" t="s">
        <v>33</v>
      </c>
      <c r="H2567" t="s">
        <v>16</v>
      </c>
      <c r="I2567" t="s">
        <v>17</v>
      </c>
      <c r="J2567" t="s">
        <v>203</v>
      </c>
      <c r="K2567" t="s">
        <v>19</v>
      </c>
      <c r="L2567" t="s">
        <v>20</v>
      </c>
      <c r="M2567" s="20">
        <f>VLOOKUP(Table3[[#This Row],[Condition]],$O$8:$P$28,2)</f>
        <v>13</v>
      </c>
      <c r="N2567" s="10"/>
      <c r="O2567" s="10"/>
    </row>
    <row r="2568" spans="1:15">
      <c r="A2568" s="4">
        <v>43784.875</v>
      </c>
      <c r="B2568">
        <v>15</v>
      </c>
      <c r="C2568">
        <v>21</v>
      </c>
      <c r="D2568">
        <v>41</v>
      </c>
      <c r="E2568" t="s">
        <v>300</v>
      </c>
      <c r="F2568" t="s">
        <v>195</v>
      </c>
      <c r="G2568" t="s">
        <v>33</v>
      </c>
      <c r="H2568" t="s">
        <v>62</v>
      </c>
      <c r="I2568" t="s">
        <v>17</v>
      </c>
      <c r="J2568" t="s">
        <v>207</v>
      </c>
      <c r="K2568" t="s">
        <v>19</v>
      </c>
      <c r="L2568" t="s">
        <v>36</v>
      </c>
      <c r="M2568" s="20">
        <f>VLOOKUP(Table3[[#This Row],[Condition]],$O$8:$P$28,2)</f>
        <v>21</v>
      </c>
      <c r="N2568" s="10"/>
      <c r="O2568" s="10"/>
    </row>
    <row r="2569" spans="1:15">
      <c r="A2569" s="4">
        <v>43784.916666666664</v>
      </c>
      <c r="B2569">
        <v>15</v>
      </c>
      <c r="C2569">
        <v>22</v>
      </c>
      <c r="D2569">
        <v>40</v>
      </c>
      <c r="E2569" t="s">
        <v>304</v>
      </c>
      <c r="F2569" t="s">
        <v>112</v>
      </c>
      <c r="G2569" t="s">
        <v>44</v>
      </c>
      <c r="H2569" t="s">
        <v>45</v>
      </c>
      <c r="I2569" t="s">
        <v>17</v>
      </c>
      <c r="J2569" t="s">
        <v>207</v>
      </c>
      <c r="K2569" t="s">
        <v>19</v>
      </c>
      <c r="L2569" t="s">
        <v>36</v>
      </c>
      <c r="M2569" s="20">
        <f>VLOOKUP(Table3[[#This Row],[Condition]],$O$8:$P$28,2)</f>
        <v>21</v>
      </c>
      <c r="N2569" s="10"/>
      <c r="O2569" s="10"/>
    </row>
    <row r="2570" spans="1:15">
      <c r="A2570" s="4">
        <v>43784.958333333336</v>
      </c>
      <c r="B2570">
        <v>15</v>
      </c>
      <c r="C2570">
        <v>23</v>
      </c>
      <c r="D2570">
        <v>42</v>
      </c>
      <c r="E2570" t="s">
        <v>305</v>
      </c>
      <c r="F2570" t="s">
        <v>96</v>
      </c>
      <c r="G2570" t="s">
        <v>33</v>
      </c>
      <c r="H2570" t="s">
        <v>82</v>
      </c>
      <c r="I2570" t="s">
        <v>17</v>
      </c>
      <c r="J2570" t="s">
        <v>208</v>
      </c>
      <c r="K2570" t="s">
        <v>19</v>
      </c>
      <c r="L2570" t="s">
        <v>36</v>
      </c>
      <c r="M2570" s="20">
        <f>VLOOKUP(Table3[[#This Row],[Condition]],$O$8:$P$28,2)</f>
        <v>21</v>
      </c>
      <c r="N2570" s="10"/>
      <c r="O2570" s="10"/>
    </row>
    <row r="2571" spans="1:15">
      <c r="A2571" s="4">
        <v>43785</v>
      </c>
      <c r="B2571">
        <v>16</v>
      </c>
      <c r="C2571">
        <v>0</v>
      </c>
      <c r="D2571">
        <v>42</v>
      </c>
      <c r="E2571" t="s">
        <v>305</v>
      </c>
      <c r="F2571" t="s">
        <v>96</v>
      </c>
      <c r="G2571" t="s">
        <v>33</v>
      </c>
      <c r="H2571" t="s">
        <v>94</v>
      </c>
      <c r="I2571" t="s">
        <v>17</v>
      </c>
      <c r="J2571" t="s">
        <v>209</v>
      </c>
      <c r="K2571" t="s">
        <v>19</v>
      </c>
      <c r="L2571" t="s">
        <v>36</v>
      </c>
      <c r="M2571" s="20">
        <f>VLOOKUP(Table3[[#This Row],[Condition]],$O$8:$P$28,2)</f>
        <v>21</v>
      </c>
      <c r="N2571" s="10"/>
      <c r="O2571" s="10"/>
    </row>
    <row r="2572" spans="1:15">
      <c r="A2572" s="4">
        <v>43785.041666666664</v>
      </c>
      <c r="B2572">
        <v>16</v>
      </c>
      <c r="C2572">
        <v>1</v>
      </c>
      <c r="D2572">
        <v>41</v>
      </c>
      <c r="E2572" t="s">
        <v>304</v>
      </c>
      <c r="F2572" t="s">
        <v>43</v>
      </c>
      <c r="G2572" t="s">
        <v>33</v>
      </c>
      <c r="H2572" t="s">
        <v>69</v>
      </c>
      <c r="I2572" t="s">
        <v>17</v>
      </c>
      <c r="J2572" t="s">
        <v>210</v>
      </c>
      <c r="K2572" t="s">
        <v>19</v>
      </c>
      <c r="L2572" t="s">
        <v>36</v>
      </c>
      <c r="M2572" s="20">
        <f>VLOOKUP(Table3[[#This Row],[Condition]],$O$8:$P$28,2)</f>
        <v>21</v>
      </c>
      <c r="N2572" s="10"/>
      <c r="O2572" s="10"/>
    </row>
    <row r="2573" spans="1:15">
      <c r="A2573" s="4">
        <v>43785.083333333336</v>
      </c>
      <c r="B2573">
        <v>16</v>
      </c>
      <c r="C2573">
        <v>2</v>
      </c>
      <c r="D2573">
        <v>40</v>
      </c>
      <c r="E2573" t="s">
        <v>302</v>
      </c>
      <c r="F2573" t="s">
        <v>129</v>
      </c>
      <c r="G2573" t="s">
        <v>33</v>
      </c>
      <c r="H2573" t="s">
        <v>65</v>
      </c>
      <c r="I2573" t="s">
        <v>17</v>
      </c>
      <c r="J2573" t="s">
        <v>211</v>
      </c>
      <c r="K2573" t="s">
        <v>19</v>
      </c>
      <c r="L2573" t="s">
        <v>30</v>
      </c>
      <c r="M2573" s="20">
        <f>VLOOKUP(Table3[[#This Row],[Condition]],$O$8:$P$28,2)</f>
        <v>17</v>
      </c>
      <c r="N2573" s="10"/>
      <c r="O2573" s="10"/>
    </row>
    <row r="2574" spans="1:15">
      <c r="A2574" s="4">
        <v>43785.125</v>
      </c>
      <c r="B2574">
        <v>16</v>
      </c>
      <c r="C2574">
        <v>3</v>
      </c>
      <c r="D2574">
        <v>38</v>
      </c>
      <c r="E2574" t="s">
        <v>304</v>
      </c>
      <c r="F2574" t="s">
        <v>73</v>
      </c>
      <c r="G2574" t="s">
        <v>33</v>
      </c>
      <c r="H2574" t="s">
        <v>82</v>
      </c>
      <c r="I2574" t="s">
        <v>17</v>
      </c>
      <c r="J2574" t="s">
        <v>212</v>
      </c>
      <c r="K2574" t="s">
        <v>19</v>
      </c>
      <c r="L2574" t="s">
        <v>30</v>
      </c>
      <c r="M2574" s="20">
        <f>VLOOKUP(Table3[[#This Row],[Condition]],$O$8:$P$28,2)</f>
        <v>17</v>
      </c>
      <c r="N2574" s="10"/>
      <c r="O2574" s="10"/>
    </row>
    <row r="2575" spans="1:15">
      <c r="A2575" s="4">
        <v>43785.166666666664</v>
      </c>
      <c r="B2575">
        <v>16</v>
      </c>
      <c r="C2575">
        <v>4</v>
      </c>
      <c r="D2575">
        <v>37</v>
      </c>
      <c r="E2575" t="s">
        <v>302</v>
      </c>
      <c r="F2575" t="s">
        <v>134</v>
      </c>
      <c r="G2575" t="s">
        <v>33</v>
      </c>
      <c r="H2575" t="s">
        <v>94</v>
      </c>
      <c r="I2575" t="s">
        <v>17</v>
      </c>
      <c r="J2575" t="s">
        <v>220</v>
      </c>
      <c r="K2575" t="s">
        <v>19</v>
      </c>
      <c r="L2575" t="s">
        <v>36</v>
      </c>
      <c r="M2575" s="20">
        <f>VLOOKUP(Table3[[#This Row],[Condition]],$O$8:$P$28,2)</f>
        <v>21</v>
      </c>
      <c r="N2575" s="10"/>
      <c r="O2575" s="10"/>
    </row>
    <row r="2576" spans="1:15">
      <c r="A2576" s="4">
        <v>43785.208333333336</v>
      </c>
      <c r="B2576">
        <v>16</v>
      </c>
      <c r="C2576">
        <v>5</v>
      </c>
      <c r="D2576">
        <v>38</v>
      </c>
      <c r="E2576" t="s">
        <v>304</v>
      </c>
      <c r="F2576" t="s">
        <v>73</v>
      </c>
      <c r="G2576" t="s">
        <v>33</v>
      </c>
      <c r="H2576" t="s">
        <v>69</v>
      </c>
      <c r="I2576" t="s">
        <v>17</v>
      </c>
      <c r="J2576" t="s">
        <v>218</v>
      </c>
      <c r="K2576" t="s">
        <v>19</v>
      </c>
      <c r="L2576" t="s">
        <v>36</v>
      </c>
      <c r="M2576" s="20">
        <f>VLOOKUP(Table3[[#This Row],[Condition]],$O$8:$P$28,2)</f>
        <v>21</v>
      </c>
      <c r="N2576" s="10"/>
      <c r="O2576" s="10"/>
    </row>
    <row r="2577" spans="1:15">
      <c r="A2577" s="4">
        <v>43785.25</v>
      </c>
      <c r="B2577">
        <v>16</v>
      </c>
      <c r="C2577">
        <v>6</v>
      </c>
      <c r="D2577">
        <v>37</v>
      </c>
      <c r="E2577" t="s">
        <v>305</v>
      </c>
      <c r="F2577" t="s">
        <v>97</v>
      </c>
      <c r="G2577" t="s">
        <v>33</v>
      </c>
      <c r="H2577" t="s">
        <v>94</v>
      </c>
      <c r="I2577" t="s">
        <v>17</v>
      </c>
      <c r="J2577" t="s">
        <v>222</v>
      </c>
      <c r="K2577" t="s">
        <v>19</v>
      </c>
      <c r="L2577" t="s">
        <v>36</v>
      </c>
      <c r="M2577" s="20">
        <f>VLOOKUP(Table3[[#This Row],[Condition]],$O$8:$P$28,2)</f>
        <v>21</v>
      </c>
      <c r="N2577" s="10"/>
      <c r="O2577" s="10"/>
    </row>
    <row r="2578" spans="1:15">
      <c r="A2578" s="4">
        <v>43785.291666666664</v>
      </c>
      <c r="B2578">
        <v>16</v>
      </c>
      <c r="C2578">
        <v>7</v>
      </c>
      <c r="D2578">
        <v>39</v>
      </c>
      <c r="E2578" t="s">
        <v>305</v>
      </c>
      <c r="F2578" t="s">
        <v>67</v>
      </c>
      <c r="G2578" t="s">
        <v>33</v>
      </c>
      <c r="H2578" t="s">
        <v>151</v>
      </c>
      <c r="I2578" t="s">
        <v>17</v>
      </c>
      <c r="J2578" t="s">
        <v>224</v>
      </c>
      <c r="K2578" t="s">
        <v>19</v>
      </c>
      <c r="L2578" t="s">
        <v>36</v>
      </c>
      <c r="M2578" s="20">
        <f>VLOOKUP(Table3[[#This Row],[Condition]],$O$8:$P$28,2)</f>
        <v>21</v>
      </c>
      <c r="N2578" s="10"/>
      <c r="O2578" s="10"/>
    </row>
    <row r="2579" spans="1:15">
      <c r="A2579" s="4">
        <v>43785.333333333336</v>
      </c>
      <c r="B2579">
        <v>16</v>
      </c>
      <c r="C2579">
        <v>8</v>
      </c>
      <c r="D2579">
        <v>41</v>
      </c>
      <c r="E2579" t="s">
        <v>305</v>
      </c>
      <c r="F2579" t="s">
        <v>116</v>
      </c>
      <c r="G2579" t="s">
        <v>48</v>
      </c>
      <c r="H2579" t="s">
        <v>131</v>
      </c>
      <c r="I2579" t="s">
        <v>17</v>
      </c>
      <c r="J2579" t="s">
        <v>224</v>
      </c>
      <c r="K2579" t="s">
        <v>19</v>
      </c>
      <c r="L2579" t="s">
        <v>36</v>
      </c>
      <c r="M2579" s="20">
        <f>VLOOKUP(Table3[[#This Row],[Condition]],$O$8:$P$28,2)</f>
        <v>21</v>
      </c>
      <c r="N2579" s="10"/>
      <c r="O2579" s="10"/>
    </row>
    <row r="2580" spans="1:15">
      <c r="A2580" s="4">
        <v>43785.375</v>
      </c>
      <c r="B2580">
        <v>16</v>
      </c>
      <c r="C2580">
        <v>9</v>
      </c>
      <c r="D2580">
        <v>44</v>
      </c>
      <c r="E2580" t="s">
        <v>306</v>
      </c>
      <c r="F2580" t="s">
        <v>61</v>
      </c>
      <c r="G2580" t="s">
        <v>55</v>
      </c>
      <c r="H2580" t="s">
        <v>94</v>
      </c>
      <c r="I2580" t="s">
        <v>17</v>
      </c>
      <c r="J2580" t="s">
        <v>310</v>
      </c>
      <c r="K2580" t="s">
        <v>19</v>
      </c>
      <c r="L2580" t="s">
        <v>36</v>
      </c>
      <c r="M2580" s="20">
        <f>VLOOKUP(Table3[[#This Row],[Condition]],$O$8:$P$28,2)</f>
        <v>21</v>
      </c>
      <c r="N2580" s="10"/>
      <c r="O2580" s="10"/>
    </row>
    <row r="2581" spans="1:15">
      <c r="A2581" s="4">
        <v>43785.416666666664</v>
      </c>
      <c r="B2581">
        <v>16</v>
      </c>
      <c r="C2581">
        <v>10</v>
      </c>
      <c r="D2581">
        <v>45</v>
      </c>
      <c r="E2581" t="s">
        <v>306</v>
      </c>
      <c r="F2581" t="s">
        <v>130</v>
      </c>
      <c r="G2581" t="s">
        <v>55</v>
      </c>
      <c r="H2581" t="s">
        <v>69</v>
      </c>
      <c r="I2581" t="s">
        <v>17</v>
      </c>
      <c r="J2581" t="s">
        <v>247</v>
      </c>
      <c r="K2581" t="s">
        <v>19</v>
      </c>
      <c r="L2581" t="s">
        <v>30</v>
      </c>
      <c r="M2581" s="20">
        <f>VLOOKUP(Table3[[#This Row],[Condition]],$O$8:$P$28,2)</f>
        <v>17</v>
      </c>
      <c r="N2581" s="10"/>
      <c r="O2581" s="10"/>
    </row>
    <row r="2582" spans="1:15">
      <c r="A2582" s="4">
        <v>43785.458333333336</v>
      </c>
      <c r="B2582">
        <v>16</v>
      </c>
      <c r="C2582">
        <v>11</v>
      </c>
      <c r="D2582">
        <v>46</v>
      </c>
      <c r="E2582" t="s">
        <v>306</v>
      </c>
      <c r="F2582" t="s">
        <v>93</v>
      </c>
      <c r="G2582" t="s">
        <v>57</v>
      </c>
      <c r="H2582" t="s">
        <v>147</v>
      </c>
      <c r="I2582" t="s">
        <v>132</v>
      </c>
      <c r="J2582" t="s">
        <v>310</v>
      </c>
      <c r="K2582" t="s">
        <v>19</v>
      </c>
      <c r="L2582" t="s">
        <v>30</v>
      </c>
      <c r="M2582" s="20">
        <f>VLOOKUP(Table3[[#This Row],[Condition]],$O$8:$P$28,2)</f>
        <v>17</v>
      </c>
      <c r="N2582" s="10"/>
      <c r="O2582" s="10"/>
    </row>
    <row r="2583" spans="1:15">
      <c r="A2583" s="4">
        <v>43785.5</v>
      </c>
      <c r="B2583">
        <v>16</v>
      </c>
      <c r="C2583">
        <v>12</v>
      </c>
      <c r="D2583">
        <v>46</v>
      </c>
      <c r="E2583" t="s">
        <v>315</v>
      </c>
      <c r="F2583" t="s">
        <v>192</v>
      </c>
      <c r="G2583" t="s">
        <v>55</v>
      </c>
      <c r="H2583" t="s">
        <v>151</v>
      </c>
      <c r="I2583" t="s">
        <v>214</v>
      </c>
      <c r="J2583" t="s">
        <v>222</v>
      </c>
      <c r="K2583" t="s">
        <v>19</v>
      </c>
      <c r="L2583" t="s">
        <v>36</v>
      </c>
      <c r="M2583" s="20">
        <f>VLOOKUP(Table3[[#This Row],[Condition]],$O$8:$P$28,2)</f>
        <v>21</v>
      </c>
      <c r="N2583" s="10"/>
      <c r="O2583" s="10"/>
    </row>
    <row r="2584" spans="1:15">
      <c r="A2584" s="4">
        <v>43785.541666666664</v>
      </c>
      <c r="B2584">
        <v>16</v>
      </c>
      <c r="C2584">
        <v>13</v>
      </c>
      <c r="D2584">
        <v>47</v>
      </c>
      <c r="E2584" t="s">
        <v>326</v>
      </c>
      <c r="F2584" t="s">
        <v>183</v>
      </c>
      <c r="G2584" t="s">
        <v>55</v>
      </c>
      <c r="H2584" t="s">
        <v>94</v>
      </c>
      <c r="I2584" t="s">
        <v>17</v>
      </c>
      <c r="J2584" t="s">
        <v>225</v>
      </c>
      <c r="K2584" t="s">
        <v>19</v>
      </c>
      <c r="L2584" t="s">
        <v>36</v>
      </c>
      <c r="M2584" s="20">
        <f>VLOOKUP(Table3[[#This Row],[Condition]],$O$8:$P$28,2)</f>
        <v>21</v>
      </c>
      <c r="N2584" s="10"/>
      <c r="O2584" s="10"/>
    </row>
    <row r="2585" spans="1:15">
      <c r="A2585" s="4">
        <v>43785.583333333336</v>
      </c>
      <c r="B2585">
        <v>16</v>
      </c>
      <c r="C2585">
        <v>14</v>
      </c>
      <c r="D2585">
        <v>46</v>
      </c>
      <c r="E2585" t="s">
        <v>327</v>
      </c>
      <c r="F2585" t="s">
        <v>172</v>
      </c>
      <c r="G2585" t="s">
        <v>55</v>
      </c>
      <c r="H2585" t="s">
        <v>94</v>
      </c>
      <c r="I2585" t="s">
        <v>170</v>
      </c>
      <c r="J2585" t="s">
        <v>222</v>
      </c>
      <c r="K2585" t="s">
        <v>19</v>
      </c>
      <c r="L2585" t="s">
        <v>36</v>
      </c>
      <c r="M2585" s="20">
        <f>VLOOKUP(Table3[[#This Row],[Condition]],$O$8:$P$28,2)</f>
        <v>21</v>
      </c>
      <c r="N2585" s="10"/>
      <c r="O2585" s="10"/>
    </row>
    <row r="2586" spans="1:15">
      <c r="A2586" s="4">
        <v>43785.625</v>
      </c>
      <c r="B2586">
        <v>16</v>
      </c>
      <c r="C2586">
        <v>15</v>
      </c>
      <c r="D2586">
        <v>44</v>
      </c>
      <c r="E2586" t="s">
        <v>328</v>
      </c>
      <c r="F2586" t="s">
        <v>165</v>
      </c>
      <c r="G2586" t="s">
        <v>55</v>
      </c>
      <c r="H2586" t="s">
        <v>69</v>
      </c>
      <c r="I2586" t="s">
        <v>17</v>
      </c>
      <c r="J2586" t="s">
        <v>222</v>
      </c>
      <c r="K2586" t="s">
        <v>19</v>
      </c>
      <c r="L2586" t="s">
        <v>36</v>
      </c>
      <c r="M2586" s="20">
        <f>VLOOKUP(Table3[[#This Row],[Condition]],$O$8:$P$28,2)</f>
        <v>21</v>
      </c>
      <c r="N2586" s="10"/>
      <c r="O2586" s="10"/>
    </row>
    <row r="2587" spans="1:15">
      <c r="A2587" s="4">
        <v>43785.666666666664</v>
      </c>
      <c r="B2587">
        <v>16</v>
      </c>
      <c r="C2587">
        <v>16</v>
      </c>
      <c r="D2587">
        <v>42</v>
      </c>
      <c r="E2587" t="s">
        <v>328</v>
      </c>
      <c r="F2587" t="s">
        <v>121</v>
      </c>
      <c r="G2587" t="s">
        <v>55</v>
      </c>
      <c r="H2587" t="s">
        <v>65</v>
      </c>
      <c r="I2587" t="s">
        <v>17</v>
      </c>
      <c r="J2587" t="s">
        <v>224</v>
      </c>
      <c r="K2587" t="s">
        <v>19</v>
      </c>
      <c r="L2587" t="s">
        <v>36</v>
      </c>
      <c r="M2587" s="20">
        <f>VLOOKUP(Table3[[#This Row],[Condition]],$O$8:$P$28,2)</f>
        <v>21</v>
      </c>
      <c r="N2587" s="10"/>
      <c r="O2587" s="10"/>
    </row>
    <row r="2588" spans="1:15">
      <c r="A2588" s="4">
        <v>43785.708333333336</v>
      </c>
      <c r="B2588">
        <v>16</v>
      </c>
      <c r="C2588">
        <v>17</v>
      </c>
      <c r="D2588">
        <v>40</v>
      </c>
      <c r="E2588" t="s">
        <v>327</v>
      </c>
      <c r="F2588" t="s">
        <v>125</v>
      </c>
      <c r="G2588" t="s">
        <v>55</v>
      </c>
      <c r="H2588" t="s">
        <v>65</v>
      </c>
      <c r="I2588" t="s">
        <v>17</v>
      </c>
      <c r="J2588" t="s">
        <v>310</v>
      </c>
      <c r="K2588" t="s">
        <v>19</v>
      </c>
      <c r="L2588" t="s">
        <v>36</v>
      </c>
      <c r="M2588" s="20">
        <f>VLOOKUP(Table3[[#This Row],[Condition]],$O$8:$P$28,2)</f>
        <v>21</v>
      </c>
      <c r="N2588" s="10"/>
      <c r="O2588" s="10"/>
    </row>
    <row r="2589" spans="1:15">
      <c r="A2589" s="4">
        <v>43785.75</v>
      </c>
      <c r="B2589">
        <v>16</v>
      </c>
      <c r="C2589">
        <v>18</v>
      </c>
      <c r="D2589">
        <v>40</v>
      </c>
      <c r="E2589" t="s">
        <v>320</v>
      </c>
      <c r="F2589" t="s">
        <v>121</v>
      </c>
      <c r="G2589" t="s">
        <v>55</v>
      </c>
      <c r="H2589" t="s">
        <v>82</v>
      </c>
      <c r="I2589" t="s">
        <v>17</v>
      </c>
      <c r="J2589" t="s">
        <v>310</v>
      </c>
      <c r="K2589" t="s">
        <v>19</v>
      </c>
      <c r="L2589" t="s">
        <v>36</v>
      </c>
      <c r="M2589" s="20">
        <f>VLOOKUP(Table3[[#This Row],[Condition]],$O$8:$P$28,2)</f>
        <v>21</v>
      </c>
      <c r="N2589" s="10"/>
      <c r="O2589" s="10"/>
    </row>
    <row r="2590" spans="1:15">
      <c r="A2590" s="4">
        <v>43785.791666666664</v>
      </c>
      <c r="B2590">
        <v>16</v>
      </c>
      <c r="C2590">
        <v>19</v>
      </c>
      <c r="D2590">
        <v>40</v>
      </c>
      <c r="E2590" t="s">
        <v>326</v>
      </c>
      <c r="F2590" t="s">
        <v>126</v>
      </c>
      <c r="G2590" t="s">
        <v>55</v>
      </c>
      <c r="H2590" t="s">
        <v>69</v>
      </c>
      <c r="I2590" t="s">
        <v>17</v>
      </c>
      <c r="J2590" t="s">
        <v>224</v>
      </c>
      <c r="K2590" t="s">
        <v>19</v>
      </c>
      <c r="L2590" t="s">
        <v>23</v>
      </c>
      <c r="M2590" s="20">
        <f>VLOOKUP(Table3[[#This Row],[Condition]],$O$8:$P$28,2)</f>
        <v>11</v>
      </c>
      <c r="N2590" s="10"/>
      <c r="O2590" s="10"/>
    </row>
    <row r="2591" spans="1:15">
      <c r="A2591" s="4">
        <v>43785.833333333336</v>
      </c>
      <c r="B2591">
        <v>16</v>
      </c>
      <c r="C2591">
        <v>20</v>
      </c>
      <c r="D2591">
        <v>39</v>
      </c>
      <c r="E2591" t="s">
        <v>317</v>
      </c>
      <c r="F2591" t="s">
        <v>54</v>
      </c>
      <c r="G2591" t="s">
        <v>55</v>
      </c>
      <c r="H2591" t="s">
        <v>69</v>
      </c>
      <c r="I2591" t="s">
        <v>17</v>
      </c>
      <c r="J2591" t="s">
        <v>223</v>
      </c>
      <c r="K2591" t="s">
        <v>19</v>
      </c>
      <c r="L2591" t="s">
        <v>20</v>
      </c>
      <c r="M2591" s="20">
        <f>VLOOKUP(Table3[[#This Row],[Condition]],$O$8:$P$28,2)</f>
        <v>13</v>
      </c>
      <c r="N2591" s="10"/>
      <c r="O2591" s="10"/>
    </row>
    <row r="2592" spans="1:15">
      <c r="A2592" s="4">
        <v>43785.875</v>
      </c>
      <c r="B2592">
        <v>16</v>
      </c>
      <c r="C2592">
        <v>21</v>
      </c>
      <c r="D2592">
        <v>39</v>
      </c>
      <c r="E2592" t="s">
        <v>319</v>
      </c>
      <c r="F2592" t="s">
        <v>56</v>
      </c>
      <c r="G2592" t="s">
        <v>48</v>
      </c>
      <c r="H2592" t="s">
        <v>94</v>
      </c>
      <c r="I2592" t="s">
        <v>17</v>
      </c>
      <c r="J2592" t="s">
        <v>224</v>
      </c>
      <c r="K2592" t="s">
        <v>19</v>
      </c>
      <c r="L2592" t="s">
        <v>20</v>
      </c>
      <c r="M2592" s="20">
        <f>VLOOKUP(Table3[[#This Row],[Condition]],$O$8:$P$28,2)</f>
        <v>13</v>
      </c>
      <c r="N2592" s="10"/>
      <c r="O2592" s="10"/>
    </row>
    <row r="2593" spans="1:15">
      <c r="A2593" s="4">
        <v>43785.916666666664</v>
      </c>
      <c r="B2593">
        <v>16</v>
      </c>
      <c r="C2593">
        <v>22</v>
      </c>
      <c r="D2593">
        <v>39</v>
      </c>
      <c r="E2593" t="s">
        <v>327</v>
      </c>
      <c r="F2593" t="s">
        <v>141</v>
      </c>
      <c r="G2593" t="s">
        <v>48</v>
      </c>
      <c r="H2593" t="s">
        <v>69</v>
      </c>
      <c r="I2593" t="s">
        <v>17</v>
      </c>
      <c r="J2593" t="s">
        <v>224</v>
      </c>
      <c r="K2593" t="s">
        <v>19</v>
      </c>
      <c r="L2593" t="s">
        <v>23</v>
      </c>
      <c r="M2593" s="20">
        <f>VLOOKUP(Table3[[#This Row],[Condition]],$O$8:$P$28,2)</f>
        <v>11</v>
      </c>
      <c r="N2593" s="10"/>
      <c r="O2593" s="10"/>
    </row>
    <row r="2594" spans="1:15">
      <c r="A2594" s="4">
        <v>43785.958333333336</v>
      </c>
      <c r="B2594">
        <v>16</v>
      </c>
      <c r="C2594">
        <v>23</v>
      </c>
      <c r="D2594">
        <v>39</v>
      </c>
      <c r="E2594" t="s">
        <v>320</v>
      </c>
      <c r="F2594" t="s">
        <v>125</v>
      </c>
      <c r="G2594" t="s">
        <v>48</v>
      </c>
      <c r="H2594" t="s">
        <v>145</v>
      </c>
      <c r="I2594" t="s">
        <v>17</v>
      </c>
      <c r="J2594" t="s">
        <v>222</v>
      </c>
      <c r="K2594" t="s">
        <v>19</v>
      </c>
      <c r="L2594" t="s">
        <v>23</v>
      </c>
      <c r="M2594" s="20">
        <f>VLOOKUP(Table3[[#This Row],[Condition]],$O$8:$P$28,2)</f>
        <v>11</v>
      </c>
      <c r="N2594" s="10"/>
      <c r="O2594" s="10"/>
    </row>
    <row r="2595" spans="1:15">
      <c r="A2595" s="4">
        <v>43786</v>
      </c>
      <c r="B2595">
        <v>17</v>
      </c>
      <c r="C2595">
        <v>0</v>
      </c>
      <c r="D2595">
        <v>39</v>
      </c>
      <c r="E2595" t="s">
        <v>321</v>
      </c>
      <c r="F2595" t="s">
        <v>124</v>
      </c>
      <c r="G2595" t="s">
        <v>48</v>
      </c>
      <c r="H2595" t="s">
        <v>151</v>
      </c>
      <c r="I2595" t="s">
        <v>17</v>
      </c>
      <c r="J2595" t="s">
        <v>225</v>
      </c>
      <c r="K2595" t="s">
        <v>19</v>
      </c>
      <c r="L2595" t="s">
        <v>23</v>
      </c>
      <c r="M2595" s="20">
        <f>VLOOKUP(Table3[[#This Row],[Condition]],$O$8:$P$28,2)</f>
        <v>11</v>
      </c>
      <c r="N2595" s="10"/>
      <c r="O2595" s="10"/>
    </row>
    <row r="2596" spans="1:15">
      <c r="A2596" s="4">
        <v>43786.041666666664</v>
      </c>
      <c r="B2596">
        <v>17</v>
      </c>
      <c r="C2596">
        <v>1</v>
      </c>
      <c r="D2596">
        <v>38</v>
      </c>
      <c r="E2596" t="s">
        <v>320</v>
      </c>
      <c r="F2596" t="s">
        <v>141</v>
      </c>
      <c r="G2596" t="s">
        <v>48</v>
      </c>
      <c r="H2596" t="s">
        <v>147</v>
      </c>
      <c r="I2596" t="s">
        <v>17</v>
      </c>
      <c r="J2596" t="s">
        <v>218</v>
      </c>
      <c r="K2596" t="s">
        <v>19</v>
      </c>
      <c r="L2596" t="s">
        <v>23</v>
      </c>
      <c r="M2596" s="20">
        <f>VLOOKUP(Table3[[#This Row],[Condition]],$O$8:$P$28,2)</f>
        <v>11</v>
      </c>
      <c r="N2596" s="10"/>
      <c r="O2596" s="10"/>
    </row>
    <row r="2597" spans="1:15">
      <c r="A2597" s="4">
        <v>43786.083333333336</v>
      </c>
      <c r="B2597">
        <v>17</v>
      </c>
      <c r="C2597">
        <v>2</v>
      </c>
      <c r="D2597">
        <v>38</v>
      </c>
      <c r="E2597" t="s">
        <v>320</v>
      </c>
      <c r="F2597" t="s">
        <v>141</v>
      </c>
      <c r="G2597" t="s">
        <v>48</v>
      </c>
      <c r="H2597" t="s">
        <v>131</v>
      </c>
      <c r="I2597" t="s">
        <v>17</v>
      </c>
      <c r="J2597" t="s">
        <v>218</v>
      </c>
      <c r="K2597" t="s">
        <v>19</v>
      </c>
      <c r="L2597" t="s">
        <v>23</v>
      </c>
      <c r="M2597" s="20">
        <f>VLOOKUP(Table3[[#This Row],[Condition]],$O$8:$P$28,2)</f>
        <v>11</v>
      </c>
      <c r="N2597" s="10"/>
      <c r="O2597" s="10"/>
    </row>
    <row r="2598" spans="1:15">
      <c r="A2598" s="4">
        <v>43786.125</v>
      </c>
      <c r="B2598">
        <v>17</v>
      </c>
      <c r="C2598">
        <v>3</v>
      </c>
      <c r="D2598">
        <v>37</v>
      </c>
      <c r="E2598" t="s">
        <v>320</v>
      </c>
      <c r="F2598" t="s">
        <v>118</v>
      </c>
      <c r="G2598" t="s">
        <v>48</v>
      </c>
      <c r="H2598" t="s">
        <v>145</v>
      </c>
      <c r="I2598" t="s">
        <v>17</v>
      </c>
      <c r="J2598" t="s">
        <v>220</v>
      </c>
      <c r="K2598" t="s">
        <v>19</v>
      </c>
      <c r="L2598" t="s">
        <v>23</v>
      </c>
      <c r="M2598" s="20">
        <f>VLOOKUP(Table3[[#This Row],[Condition]],$O$8:$P$28,2)</f>
        <v>11</v>
      </c>
      <c r="N2598" s="10"/>
      <c r="O2598" s="10"/>
    </row>
    <row r="2599" spans="1:15">
      <c r="A2599" s="4">
        <v>43786.166666666664</v>
      </c>
      <c r="B2599">
        <v>17</v>
      </c>
      <c r="C2599">
        <v>4</v>
      </c>
      <c r="D2599">
        <v>37</v>
      </c>
      <c r="E2599" t="s">
        <v>320</v>
      </c>
      <c r="F2599" t="s">
        <v>118</v>
      </c>
      <c r="G2599" t="s">
        <v>48</v>
      </c>
      <c r="H2599" t="s">
        <v>94</v>
      </c>
      <c r="I2599" t="s">
        <v>17</v>
      </c>
      <c r="J2599" t="s">
        <v>220</v>
      </c>
      <c r="K2599" t="s">
        <v>19</v>
      </c>
      <c r="L2599" t="s">
        <v>23</v>
      </c>
      <c r="M2599" s="20">
        <f>VLOOKUP(Table3[[#This Row],[Condition]],$O$8:$P$28,2)</f>
        <v>11</v>
      </c>
      <c r="N2599" s="10"/>
      <c r="O2599" s="10"/>
    </row>
    <row r="2600" spans="1:15">
      <c r="A2600" s="4">
        <v>43786.208333333336</v>
      </c>
      <c r="B2600">
        <v>17</v>
      </c>
      <c r="C2600">
        <v>5</v>
      </c>
      <c r="D2600">
        <v>37</v>
      </c>
      <c r="E2600" t="s">
        <v>317</v>
      </c>
      <c r="F2600" t="s">
        <v>130</v>
      </c>
      <c r="G2600" t="s">
        <v>48</v>
      </c>
      <c r="H2600" t="s">
        <v>94</v>
      </c>
      <c r="I2600" t="s">
        <v>204</v>
      </c>
      <c r="J2600" t="s">
        <v>213</v>
      </c>
      <c r="K2600" t="s">
        <v>19</v>
      </c>
      <c r="L2600" t="s">
        <v>23</v>
      </c>
      <c r="M2600" s="20">
        <f>VLOOKUP(Table3[[#This Row],[Condition]],$O$8:$P$28,2)</f>
        <v>11</v>
      </c>
      <c r="N2600" s="10"/>
      <c r="O2600" s="10"/>
    </row>
    <row r="2601" spans="1:15">
      <c r="A2601" s="4">
        <v>43786.25</v>
      </c>
      <c r="B2601">
        <v>17</v>
      </c>
      <c r="C2601">
        <v>6</v>
      </c>
      <c r="D2601">
        <v>37</v>
      </c>
      <c r="E2601" t="s">
        <v>317</v>
      </c>
      <c r="F2601" t="s">
        <v>130</v>
      </c>
      <c r="G2601" t="s">
        <v>48</v>
      </c>
      <c r="H2601" t="s">
        <v>69</v>
      </c>
      <c r="I2601" t="s">
        <v>17</v>
      </c>
      <c r="J2601" t="s">
        <v>213</v>
      </c>
      <c r="K2601" t="s">
        <v>19</v>
      </c>
      <c r="L2601" t="s">
        <v>23</v>
      </c>
      <c r="M2601" s="20">
        <f>VLOOKUP(Table3[[#This Row],[Condition]],$O$8:$P$28,2)</f>
        <v>11</v>
      </c>
      <c r="N2601" s="10"/>
      <c r="O2601" s="10"/>
    </row>
    <row r="2602" spans="1:15">
      <c r="A2602" s="4">
        <v>43786.291666666664</v>
      </c>
      <c r="B2602">
        <v>17</v>
      </c>
      <c r="C2602">
        <v>7</v>
      </c>
      <c r="D2602">
        <v>37</v>
      </c>
      <c r="E2602" t="s">
        <v>318</v>
      </c>
      <c r="F2602" t="s">
        <v>169</v>
      </c>
      <c r="G2602" t="s">
        <v>48</v>
      </c>
      <c r="H2602" t="s">
        <v>151</v>
      </c>
      <c r="I2602" t="s">
        <v>17</v>
      </c>
      <c r="J2602" t="s">
        <v>213</v>
      </c>
      <c r="K2602" t="s">
        <v>19</v>
      </c>
      <c r="L2602" t="s">
        <v>23</v>
      </c>
      <c r="M2602" s="20">
        <f>VLOOKUP(Table3[[#This Row],[Condition]],$O$8:$P$28,2)</f>
        <v>11</v>
      </c>
      <c r="N2602" s="10"/>
      <c r="O2602" s="10"/>
    </row>
    <row r="2603" spans="1:15">
      <c r="A2603" s="4">
        <v>43786.333333333336</v>
      </c>
      <c r="B2603">
        <v>17</v>
      </c>
      <c r="C2603">
        <v>8</v>
      </c>
      <c r="D2603">
        <v>38</v>
      </c>
      <c r="E2603" t="s">
        <v>316</v>
      </c>
      <c r="F2603" t="s">
        <v>66</v>
      </c>
      <c r="G2603" t="s">
        <v>48</v>
      </c>
      <c r="H2603" t="s">
        <v>69</v>
      </c>
      <c r="I2603" t="s">
        <v>17</v>
      </c>
      <c r="J2603" t="s">
        <v>212</v>
      </c>
      <c r="K2603" t="s">
        <v>19</v>
      </c>
      <c r="L2603" t="s">
        <v>23</v>
      </c>
      <c r="M2603" s="20">
        <f>VLOOKUP(Table3[[#This Row],[Condition]],$O$8:$P$28,2)</f>
        <v>11</v>
      </c>
      <c r="N2603" s="10"/>
      <c r="O2603" s="10"/>
    </row>
    <row r="2604" spans="1:15">
      <c r="A2604" s="4">
        <v>43786.375</v>
      </c>
      <c r="B2604">
        <v>17</v>
      </c>
      <c r="C2604">
        <v>9</v>
      </c>
      <c r="D2604">
        <v>40</v>
      </c>
      <c r="E2604" t="s">
        <v>309</v>
      </c>
      <c r="F2604" t="s">
        <v>96</v>
      </c>
      <c r="G2604" t="s">
        <v>55</v>
      </c>
      <c r="H2604" t="s">
        <v>65</v>
      </c>
      <c r="I2604" t="s">
        <v>17</v>
      </c>
      <c r="J2604" t="s">
        <v>211</v>
      </c>
      <c r="K2604" t="s">
        <v>19</v>
      </c>
      <c r="L2604" t="s">
        <v>23</v>
      </c>
      <c r="M2604" s="20">
        <f>VLOOKUP(Table3[[#This Row],[Condition]],$O$8:$P$28,2)</f>
        <v>11</v>
      </c>
      <c r="N2604" s="10"/>
      <c r="O2604" s="10"/>
    </row>
    <row r="2605" spans="1:15">
      <c r="A2605" s="4">
        <v>43786.416666666664</v>
      </c>
      <c r="B2605">
        <v>17</v>
      </c>
      <c r="C2605">
        <v>10</v>
      </c>
      <c r="D2605">
        <v>43</v>
      </c>
      <c r="E2605" t="s">
        <v>305</v>
      </c>
      <c r="F2605" t="s">
        <v>66</v>
      </c>
      <c r="G2605" t="s">
        <v>55</v>
      </c>
      <c r="H2605" t="s">
        <v>94</v>
      </c>
      <c r="I2605" t="s">
        <v>17</v>
      </c>
      <c r="J2605" t="s">
        <v>209</v>
      </c>
      <c r="K2605" t="s">
        <v>19</v>
      </c>
      <c r="L2605" t="s">
        <v>23</v>
      </c>
      <c r="M2605" s="20">
        <f>VLOOKUP(Table3[[#This Row],[Condition]],$O$8:$P$28,2)</f>
        <v>11</v>
      </c>
      <c r="N2605" s="10"/>
      <c r="O2605" s="10"/>
    </row>
    <row r="2606" spans="1:15">
      <c r="A2606" s="4">
        <v>43786.458333333336</v>
      </c>
      <c r="B2606">
        <v>17</v>
      </c>
      <c r="C2606">
        <v>11</v>
      </c>
      <c r="D2606">
        <v>43</v>
      </c>
      <c r="E2606" t="s">
        <v>302</v>
      </c>
      <c r="F2606" t="s">
        <v>47</v>
      </c>
      <c r="G2606" t="s">
        <v>55</v>
      </c>
      <c r="H2606" t="s">
        <v>49</v>
      </c>
      <c r="I2606" t="s">
        <v>17</v>
      </c>
      <c r="J2606" t="s">
        <v>202</v>
      </c>
      <c r="K2606" t="s">
        <v>19</v>
      </c>
      <c r="L2606" t="s">
        <v>23</v>
      </c>
      <c r="M2606" s="20">
        <f>VLOOKUP(Table3[[#This Row],[Condition]],$O$8:$P$28,2)</f>
        <v>11</v>
      </c>
      <c r="N2606" s="10"/>
      <c r="O2606" s="10"/>
    </row>
    <row r="2607" spans="1:15">
      <c r="A2607" s="4">
        <v>43786.5</v>
      </c>
      <c r="B2607">
        <v>17</v>
      </c>
      <c r="C2607">
        <v>12</v>
      </c>
      <c r="D2607">
        <v>45</v>
      </c>
      <c r="E2607" t="s">
        <v>303</v>
      </c>
      <c r="F2607" t="s">
        <v>47</v>
      </c>
      <c r="G2607" t="s">
        <v>48</v>
      </c>
      <c r="H2607" t="s">
        <v>65</v>
      </c>
      <c r="I2607" t="s">
        <v>17</v>
      </c>
      <c r="J2607" t="s">
        <v>196</v>
      </c>
      <c r="K2607" t="s">
        <v>19</v>
      </c>
      <c r="L2607" t="s">
        <v>23</v>
      </c>
      <c r="M2607" s="20">
        <f>VLOOKUP(Table3[[#This Row],[Condition]],$O$8:$P$28,2)</f>
        <v>11</v>
      </c>
      <c r="N2607" s="10"/>
      <c r="O2607" s="10"/>
    </row>
    <row r="2608" spans="1:15">
      <c r="A2608" s="4">
        <v>43786.541666666664</v>
      </c>
      <c r="B2608">
        <v>17</v>
      </c>
      <c r="C2608">
        <v>13</v>
      </c>
      <c r="D2608">
        <v>45</v>
      </c>
      <c r="E2608" t="s">
        <v>300</v>
      </c>
      <c r="F2608" t="s">
        <v>43</v>
      </c>
      <c r="G2608" t="s">
        <v>48</v>
      </c>
      <c r="H2608" t="s">
        <v>45</v>
      </c>
      <c r="I2608" t="s">
        <v>17</v>
      </c>
      <c r="J2608" t="s">
        <v>87</v>
      </c>
      <c r="K2608" t="s">
        <v>19</v>
      </c>
      <c r="L2608" t="s">
        <v>23</v>
      </c>
      <c r="M2608" s="20">
        <f>VLOOKUP(Table3[[#This Row],[Condition]],$O$8:$P$28,2)</f>
        <v>11</v>
      </c>
      <c r="N2608" s="10"/>
      <c r="O2608" s="10"/>
    </row>
    <row r="2609" spans="1:15">
      <c r="A2609" s="4">
        <v>43786.583333333336</v>
      </c>
      <c r="B2609">
        <v>17</v>
      </c>
      <c r="C2609">
        <v>14</v>
      </c>
      <c r="D2609">
        <v>46</v>
      </c>
      <c r="E2609" t="s">
        <v>256</v>
      </c>
      <c r="F2609" t="s">
        <v>114</v>
      </c>
      <c r="G2609" t="s">
        <v>48</v>
      </c>
      <c r="H2609" t="s">
        <v>82</v>
      </c>
      <c r="I2609" t="s">
        <v>17</v>
      </c>
      <c r="J2609" t="s">
        <v>88</v>
      </c>
      <c r="K2609" t="s">
        <v>19</v>
      </c>
      <c r="L2609" t="s">
        <v>23</v>
      </c>
      <c r="M2609" s="20">
        <f>VLOOKUP(Table3[[#This Row],[Condition]],$O$8:$P$28,2)</f>
        <v>11</v>
      </c>
      <c r="N2609" s="10"/>
      <c r="O2609" s="10"/>
    </row>
    <row r="2610" spans="1:15">
      <c r="A2610" s="4">
        <v>43786.625</v>
      </c>
      <c r="B2610">
        <v>17</v>
      </c>
      <c r="C2610">
        <v>15</v>
      </c>
      <c r="D2610">
        <v>45</v>
      </c>
      <c r="E2610" t="s">
        <v>256</v>
      </c>
      <c r="F2610" t="s">
        <v>112</v>
      </c>
      <c r="G2610" t="s">
        <v>55</v>
      </c>
      <c r="H2610" t="s">
        <v>82</v>
      </c>
      <c r="I2610" t="s">
        <v>17</v>
      </c>
      <c r="J2610" t="s">
        <v>90</v>
      </c>
      <c r="K2610" t="s">
        <v>19</v>
      </c>
      <c r="L2610" t="s">
        <v>23</v>
      </c>
      <c r="M2610" s="20">
        <f>VLOOKUP(Table3[[#This Row],[Condition]],$O$8:$P$28,2)</f>
        <v>11</v>
      </c>
      <c r="N2610" s="10"/>
      <c r="O2610" s="10"/>
    </row>
    <row r="2611" spans="1:15">
      <c r="A2611" s="4">
        <v>43786.666666666664</v>
      </c>
      <c r="B2611">
        <v>17</v>
      </c>
      <c r="C2611">
        <v>16</v>
      </c>
      <c r="D2611">
        <v>44</v>
      </c>
      <c r="E2611" t="s">
        <v>236</v>
      </c>
      <c r="F2611" t="s">
        <v>73</v>
      </c>
      <c r="G2611" t="s">
        <v>55</v>
      </c>
      <c r="H2611" t="s">
        <v>94</v>
      </c>
      <c r="I2611" t="s">
        <v>17</v>
      </c>
      <c r="J2611" t="s">
        <v>83</v>
      </c>
      <c r="K2611" t="s">
        <v>19</v>
      </c>
      <c r="L2611" t="s">
        <v>23</v>
      </c>
      <c r="M2611" s="20">
        <f>VLOOKUP(Table3[[#This Row],[Condition]],$O$8:$P$28,2)</f>
        <v>11</v>
      </c>
      <c r="N2611" s="10"/>
      <c r="O2611" s="10"/>
    </row>
    <row r="2612" spans="1:15">
      <c r="A2612" s="4">
        <v>43786.708333333336</v>
      </c>
      <c r="B2612">
        <v>17</v>
      </c>
      <c r="C2612">
        <v>17</v>
      </c>
      <c r="D2612">
        <v>44</v>
      </c>
      <c r="E2612" t="s">
        <v>236</v>
      </c>
      <c r="F2612" t="s">
        <v>73</v>
      </c>
      <c r="G2612" t="s">
        <v>55</v>
      </c>
      <c r="H2612" t="s">
        <v>82</v>
      </c>
      <c r="I2612" t="s">
        <v>17</v>
      </c>
      <c r="J2612" t="s">
        <v>85</v>
      </c>
      <c r="K2612" t="s">
        <v>19</v>
      </c>
      <c r="L2612" t="s">
        <v>23</v>
      </c>
      <c r="M2612" s="20">
        <f>VLOOKUP(Table3[[#This Row],[Condition]],$O$8:$P$28,2)</f>
        <v>11</v>
      </c>
      <c r="N2612" s="10"/>
      <c r="O2612" s="10"/>
    </row>
    <row r="2613" spans="1:15">
      <c r="A2613" s="4">
        <v>43786.75</v>
      </c>
      <c r="B2613">
        <v>17</v>
      </c>
      <c r="C2613">
        <v>18</v>
      </c>
      <c r="D2613">
        <v>44</v>
      </c>
      <c r="E2613" t="s">
        <v>257</v>
      </c>
      <c r="F2613" t="s">
        <v>74</v>
      </c>
      <c r="G2613" t="s">
        <v>48</v>
      </c>
      <c r="H2613" t="s">
        <v>82</v>
      </c>
      <c r="I2613" t="s">
        <v>17</v>
      </c>
      <c r="J2613" t="s">
        <v>85</v>
      </c>
      <c r="K2613" t="s">
        <v>19</v>
      </c>
      <c r="L2613" t="s">
        <v>23</v>
      </c>
      <c r="M2613" s="20">
        <f>VLOOKUP(Table3[[#This Row],[Condition]],$O$8:$P$28,2)</f>
        <v>11</v>
      </c>
      <c r="N2613" s="10"/>
      <c r="O2613" s="10"/>
    </row>
    <row r="2614" spans="1:15">
      <c r="A2614" s="4">
        <v>43786.791666666664</v>
      </c>
      <c r="B2614">
        <v>17</v>
      </c>
      <c r="C2614">
        <v>19</v>
      </c>
      <c r="D2614">
        <v>43</v>
      </c>
      <c r="E2614" t="s">
        <v>239</v>
      </c>
      <c r="F2614" t="s">
        <v>77</v>
      </c>
      <c r="G2614" t="s">
        <v>33</v>
      </c>
      <c r="H2614" t="s">
        <v>82</v>
      </c>
      <c r="I2614" t="s">
        <v>17</v>
      </c>
      <c r="J2614" t="s">
        <v>42</v>
      </c>
      <c r="K2614" t="s">
        <v>19</v>
      </c>
      <c r="L2614" t="s">
        <v>23</v>
      </c>
      <c r="M2614" s="20">
        <f>VLOOKUP(Table3[[#This Row],[Condition]],$O$8:$P$28,2)</f>
        <v>11</v>
      </c>
      <c r="N2614" s="10"/>
      <c r="O2614" s="10"/>
    </row>
    <row r="2615" spans="1:15">
      <c r="A2615" s="4">
        <v>43786.833333333336</v>
      </c>
      <c r="B2615">
        <v>17</v>
      </c>
      <c r="C2615">
        <v>20</v>
      </c>
      <c r="D2615">
        <v>43</v>
      </c>
      <c r="E2615" t="s">
        <v>239</v>
      </c>
      <c r="F2615" t="s">
        <v>77</v>
      </c>
      <c r="G2615" t="s">
        <v>48</v>
      </c>
      <c r="H2615" t="s">
        <v>65</v>
      </c>
      <c r="I2615" t="s">
        <v>17</v>
      </c>
      <c r="J2615" t="s">
        <v>35</v>
      </c>
      <c r="K2615" t="s">
        <v>19</v>
      </c>
      <c r="L2615" t="s">
        <v>23</v>
      </c>
      <c r="M2615" s="20">
        <f>VLOOKUP(Table3[[#This Row],[Condition]],$O$8:$P$28,2)</f>
        <v>11</v>
      </c>
      <c r="N2615" s="10"/>
      <c r="O2615" s="10"/>
    </row>
    <row r="2616" spans="1:15">
      <c r="A2616" s="4">
        <v>43786.875</v>
      </c>
      <c r="B2616">
        <v>17</v>
      </c>
      <c r="C2616">
        <v>21</v>
      </c>
      <c r="D2616">
        <v>43</v>
      </c>
      <c r="E2616" t="s">
        <v>239</v>
      </c>
      <c r="F2616" t="s">
        <v>77</v>
      </c>
      <c r="G2616" t="s">
        <v>33</v>
      </c>
      <c r="H2616" t="s">
        <v>65</v>
      </c>
      <c r="I2616" t="s">
        <v>17</v>
      </c>
      <c r="J2616" t="s">
        <v>18</v>
      </c>
      <c r="K2616" t="s">
        <v>19</v>
      </c>
      <c r="L2616" t="s">
        <v>23</v>
      </c>
      <c r="M2616" s="20">
        <f>VLOOKUP(Table3[[#This Row],[Condition]],$O$8:$P$28,2)</f>
        <v>11</v>
      </c>
      <c r="N2616" s="10"/>
      <c r="O2616" s="10"/>
    </row>
    <row r="2617" spans="1:15">
      <c r="A2617" s="4">
        <v>43786.916666666664</v>
      </c>
      <c r="B2617">
        <v>17</v>
      </c>
      <c r="C2617">
        <v>22</v>
      </c>
      <c r="D2617">
        <v>43</v>
      </c>
      <c r="E2617" t="s">
        <v>239</v>
      </c>
      <c r="F2617" t="s">
        <v>77</v>
      </c>
      <c r="G2617" t="s">
        <v>33</v>
      </c>
      <c r="H2617" t="s">
        <v>45</v>
      </c>
      <c r="I2617" t="s">
        <v>17</v>
      </c>
      <c r="J2617" t="s">
        <v>63</v>
      </c>
      <c r="K2617" t="s">
        <v>19</v>
      </c>
      <c r="L2617" t="s">
        <v>23</v>
      </c>
      <c r="M2617" s="20">
        <f>VLOOKUP(Table3[[#This Row],[Condition]],$O$8:$P$28,2)</f>
        <v>11</v>
      </c>
      <c r="N2617" s="10"/>
      <c r="O2617" s="10"/>
    </row>
    <row r="2618" spans="1:15">
      <c r="A2618" s="4">
        <v>43786.958333333336</v>
      </c>
      <c r="B2618">
        <v>17</v>
      </c>
      <c r="C2618">
        <v>23</v>
      </c>
      <c r="D2618">
        <v>42</v>
      </c>
      <c r="E2618" t="s">
        <v>239</v>
      </c>
      <c r="F2618" t="s">
        <v>79</v>
      </c>
      <c r="G2618" t="s">
        <v>33</v>
      </c>
      <c r="H2618" t="s">
        <v>82</v>
      </c>
      <c r="I2618" t="s">
        <v>17</v>
      </c>
      <c r="J2618" t="s">
        <v>102</v>
      </c>
      <c r="K2618" t="s">
        <v>19</v>
      </c>
      <c r="L2618" t="s">
        <v>23</v>
      </c>
      <c r="M2618" s="20">
        <f>VLOOKUP(Table3[[#This Row],[Condition]],$O$8:$P$28,2)</f>
        <v>11</v>
      </c>
      <c r="N2618" s="10"/>
      <c r="O2618" s="10"/>
    </row>
    <row r="2619" spans="1:15">
      <c r="A2619" s="4">
        <v>43787</v>
      </c>
      <c r="B2619">
        <v>18</v>
      </c>
      <c r="C2619">
        <v>0</v>
      </c>
      <c r="D2619">
        <v>41</v>
      </c>
      <c r="E2619" t="s">
        <v>234</v>
      </c>
      <c r="F2619" t="s">
        <v>259</v>
      </c>
      <c r="G2619" t="s">
        <v>48</v>
      </c>
      <c r="H2619" t="s">
        <v>45</v>
      </c>
      <c r="I2619" t="s">
        <v>17</v>
      </c>
      <c r="J2619" t="s">
        <v>128</v>
      </c>
      <c r="K2619" t="s">
        <v>19</v>
      </c>
      <c r="L2619" t="s">
        <v>221</v>
      </c>
      <c r="M2619" s="20">
        <f>VLOOKUP(Table3[[#This Row],[Condition]],$O$8:$P$28,2)</f>
        <v>9</v>
      </c>
      <c r="N2619" s="10"/>
      <c r="O2619" s="10"/>
    </row>
    <row r="2620" spans="1:15">
      <c r="A2620" s="4">
        <v>43787.041666666664</v>
      </c>
      <c r="B2620">
        <v>18</v>
      </c>
      <c r="C2620">
        <v>1</v>
      </c>
      <c r="D2620">
        <v>41</v>
      </c>
      <c r="E2620" t="s">
        <v>234</v>
      </c>
      <c r="F2620" t="s">
        <v>259</v>
      </c>
      <c r="G2620" t="s">
        <v>48</v>
      </c>
      <c r="H2620" t="s">
        <v>45</v>
      </c>
      <c r="I2620" t="s">
        <v>17</v>
      </c>
      <c r="J2620" t="s">
        <v>104</v>
      </c>
      <c r="K2620" t="s">
        <v>19</v>
      </c>
      <c r="L2620" t="s">
        <v>221</v>
      </c>
      <c r="M2620" s="20">
        <f>VLOOKUP(Table3[[#This Row],[Condition]],$O$8:$P$28,2)</f>
        <v>9</v>
      </c>
      <c r="N2620" s="10"/>
      <c r="O2620" s="10"/>
    </row>
    <row r="2621" spans="1:15">
      <c r="A2621" s="4">
        <v>43787.083333333336</v>
      </c>
      <c r="B2621">
        <v>18</v>
      </c>
      <c r="C2621">
        <v>2</v>
      </c>
      <c r="D2621">
        <v>41</v>
      </c>
      <c r="E2621" t="s">
        <v>234</v>
      </c>
      <c r="F2621" t="s">
        <v>259</v>
      </c>
      <c r="G2621" t="s">
        <v>33</v>
      </c>
      <c r="H2621" t="s">
        <v>45</v>
      </c>
      <c r="I2621" t="s">
        <v>17</v>
      </c>
      <c r="J2621" t="s">
        <v>105</v>
      </c>
      <c r="K2621" t="s">
        <v>19</v>
      </c>
      <c r="L2621" t="s">
        <v>23</v>
      </c>
      <c r="M2621" s="20">
        <f>VLOOKUP(Table3[[#This Row],[Condition]],$O$8:$P$28,2)</f>
        <v>11</v>
      </c>
      <c r="N2621" s="10"/>
      <c r="O2621" s="10"/>
    </row>
    <row r="2622" spans="1:15">
      <c r="A2622" s="4">
        <v>43787.125</v>
      </c>
      <c r="B2622">
        <v>18</v>
      </c>
      <c r="C2622">
        <v>3</v>
      </c>
      <c r="D2622">
        <v>41</v>
      </c>
      <c r="E2622" t="s">
        <v>234</v>
      </c>
      <c r="F2622" t="s">
        <v>259</v>
      </c>
      <c r="G2622" t="s">
        <v>33</v>
      </c>
      <c r="H2622" t="s">
        <v>52</v>
      </c>
      <c r="I2622" t="s">
        <v>17</v>
      </c>
      <c r="J2622" t="s">
        <v>106</v>
      </c>
      <c r="K2622" t="s">
        <v>19</v>
      </c>
      <c r="L2622" t="s">
        <v>221</v>
      </c>
      <c r="M2622" s="20">
        <f>VLOOKUP(Table3[[#This Row],[Condition]],$O$8:$P$28,2)</f>
        <v>9</v>
      </c>
      <c r="N2622" s="10"/>
      <c r="O2622" s="10"/>
    </row>
    <row r="2623" spans="1:15">
      <c r="A2623" s="4">
        <v>43787.166666666664</v>
      </c>
      <c r="B2623">
        <v>18</v>
      </c>
      <c r="C2623">
        <v>4</v>
      </c>
      <c r="D2623">
        <v>40</v>
      </c>
      <c r="E2623" t="s">
        <v>258</v>
      </c>
      <c r="F2623" t="s">
        <v>261</v>
      </c>
      <c r="G2623" t="s">
        <v>44</v>
      </c>
      <c r="H2623" t="s">
        <v>62</v>
      </c>
      <c r="I2623" t="s">
        <v>17</v>
      </c>
      <c r="J2623" t="s">
        <v>107</v>
      </c>
      <c r="K2623" t="s">
        <v>19</v>
      </c>
      <c r="L2623" t="s">
        <v>221</v>
      </c>
      <c r="M2623" s="20">
        <f>VLOOKUP(Table3[[#This Row],[Condition]],$O$8:$P$28,2)</f>
        <v>9</v>
      </c>
      <c r="N2623" s="10"/>
      <c r="O2623" s="10"/>
    </row>
    <row r="2624" spans="1:15">
      <c r="A2624" s="4">
        <v>43787.208333333336</v>
      </c>
      <c r="B2624">
        <v>18</v>
      </c>
      <c r="C2624">
        <v>5</v>
      </c>
      <c r="D2624">
        <v>40</v>
      </c>
      <c r="E2624" t="s">
        <v>239</v>
      </c>
      <c r="F2624" t="s">
        <v>259</v>
      </c>
      <c r="G2624" t="s">
        <v>33</v>
      </c>
      <c r="H2624" t="s">
        <v>52</v>
      </c>
      <c r="I2624" t="s">
        <v>17</v>
      </c>
      <c r="J2624" t="s">
        <v>108</v>
      </c>
      <c r="K2624" t="s">
        <v>19</v>
      </c>
      <c r="L2624" t="s">
        <v>23</v>
      </c>
      <c r="M2624" s="20">
        <f>VLOOKUP(Table3[[#This Row],[Condition]],$O$8:$P$28,2)</f>
        <v>11</v>
      </c>
      <c r="N2624" s="10"/>
      <c r="O2624" s="10"/>
    </row>
    <row r="2625" spans="1:15">
      <c r="A2625" s="4">
        <v>43787.25</v>
      </c>
      <c r="B2625">
        <v>18</v>
      </c>
      <c r="C2625">
        <v>6</v>
      </c>
      <c r="D2625">
        <v>41</v>
      </c>
      <c r="E2625" t="s">
        <v>234</v>
      </c>
      <c r="F2625" t="s">
        <v>259</v>
      </c>
      <c r="G2625" t="s">
        <v>33</v>
      </c>
      <c r="H2625" t="s">
        <v>62</v>
      </c>
      <c r="I2625" t="s">
        <v>17</v>
      </c>
      <c r="J2625" t="s">
        <v>108</v>
      </c>
      <c r="K2625" t="s">
        <v>19</v>
      </c>
      <c r="L2625" t="s">
        <v>23</v>
      </c>
      <c r="M2625" s="20">
        <f>VLOOKUP(Table3[[#This Row],[Condition]],$O$8:$P$28,2)</f>
        <v>11</v>
      </c>
      <c r="N2625" s="10"/>
      <c r="O2625" s="10"/>
    </row>
    <row r="2626" spans="1:15">
      <c r="A2626" s="4">
        <v>43787.291666666664</v>
      </c>
      <c r="B2626">
        <v>18</v>
      </c>
      <c r="C2626">
        <v>7</v>
      </c>
      <c r="D2626">
        <v>41</v>
      </c>
      <c r="E2626" t="s">
        <v>239</v>
      </c>
      <c r="F2626" t="s">
        <v>14</v>
      </c>
      <c r="G2626" t="s">
        <v>55</v>
      </c>
      <c r="H2626" t="s">
        <v>49</v>
      </c>
      <c r="I2626" t="s">
        <v>17</v>
      </c>
      <c r="J2626" t="s">
        <v>108</v>
      </c>
      <c r="K2626" t="s">
        <v>19</v>
      </c>
      <c r="L2626" t="s">
        <v>23</v>
      </c>
      <c r="M2626" s="20">
        <f>VLOOKUP(Table3[[#This Row],[Condition]],$O$8:$P$28,2)</f>
        <v>11</v>
      </c>
      <c r="N2626" s="10"/>
      <c r="O2626" s="10"/>
    </row>
    <row r="2627" spans="1:15">
      <c r="A2627" s="4">
        <v>43787.333333333336</v>
      </c>
      <c r="B2627">
        <v>18</v>
      </c>
      <c r="C2627">
        <v>8</v>
      </c>
      <c r="D2627">
        <v>41</v>
      </c>
      <c r="E2627" t="s">
        <v>239</v>
      </c>
      <c r="F2627" t="s">
        <v>14</v>
      </c>
      <c r="G2627" t="s">
        <v>33</v>
      </c>
      <c r="H2627" t="s">
        <v>52</v>
      </c>
      <c r="I2627" t="s">
        <v>17</v>
      </c>
      <c r="J2627" t="s">
        <v>107</v>
      </c>
      <c r="K2627" t="s">
        <v>19</v>
      </c>
      <c r="L2627" t="s">
        <v>23</v>
      </c>
      <c r="M2627" s="20">
        <f>VLOOKUP(Table3[[#This Row],[Condition]],$O$8:$P$28,2)</f>
        <v>11</v>
      </c>
      <c r="N2627" s="10"/>
      <c r="O2627" s="10"/>
    </row>
    <row r="2628" spans="1:15">
      <c r="A2628" s="4">
        <v>43787.375</v>
      </c>
      <c r="B2628">
        <v>18</v>
      </c>
      <c r="C2628">
        <v>9</v>
      </c>
      <c r="D2628">
        <v>41</v>
      </c>
      <c r="E2628" t="s">
        <v>258</v>
      </c>
      <c r="F2628" t="s">
        <v>187</v>
      </c>
      <c r="G2628" t="s">
        <v>33</v>
      </c>
      <c r="H2628" t="s">
        <v>16</v>
      </c>
      <c r="I2628" t="s">
        <v>17</v>
      </c>
      <c r="J2628" t="s">
        <v>111</v>
      </c>
      <c r="K2628" t="s">
        <v>19</v>
      </c>
      <c r="L2628" t="s">
        <v>23</v>
      </c>
      <c r="M2628" s="20">
        <f>VLOOKUP(Table3[[#This Row],[Condition]],$O$8:$P$28,2)</f>
        <v>11</v>
      </c>
      <c r="N2628" s="10"/>
      <c r="O2628" s="10"/>
    </row>
    <row r="2629" spans="1:15">
      <c r="A2629" s="4">
        <v>43787.416666666664</v>
      </c>
      <c r="B2629">
        <v>18</v>
      </c>
      <c r="C2629">
        <v>10</v>
      </c>
      <c r="D2629">
        <v>42</v>
      </c>
      <c r="E2629" t="s">
        <v>258</v>
      </c>
      <c r="F2629" t="s">
        <v>98</v>
      </c>
      <c r="G2629" t="s">
        <v>33</v>
      </c>
      <c r="H2629" t="s">
        <v>16</v>
      </c>
      <c r="I2629" t="s">
        <v>17</v>
      </c>
      <c r="J2629" t="s">
        <v>122</v>
      </c>
      <c r="K2629" t="s">
        <v>19</v>
      </c>
      <c r="L2629" t="s">
        <v>221</v>
      </c>
      <c r="M2629" s="20">
        <f>VLOOKUP(Table3[[#This Row],[Condition]],$O$8:$P$28,2)</f>
        <v>9</v>
      </c>
      <c r="N2629" s="10"/>
      <c r="O2629" s="10"/>
    </row>
    <row r="2630" spans="1:15">
      <c r="A2630" s="4">
        <v>43787.458333333336</v>
      </c>
      <c r="B2630">
        <v>18</v>
      </c>
      <c r="C2630">
        <v>11</v>
      </c>
      <c r="D2630">
        <v>42</v>
      </c>
      <c r="E2630" t="s">
        <v>258</v>
      </c>
      <c r="F2630" t="s">
        <v>98</v>
      </c>
      <c r="G2630" t="s">
        <v>44</v>
      </c>
      <c r="H2630" t="s">
        <v>16</v>
      </c>
      <c r="I2630" t="s">
        <v>17</v>
      </c>
      <c r="J2630" t="s">
        <v>179</v>
      </c>
      <c r="K2630" t="s">
        <v>19</v>
      </c>
      <c r="L2630" t="s">
        <v>23</v>
      </c>
      <c r="M2630" s="20">
        <f>VLOOKUP(Table3[[#This Row],[Condition]],$O$8:$P$28,2)</f>
        <v>11</v>
      </c>
      <c r="N2630" s="10"/>
      <c r="O2630" s="10"/>
    </row>
    <row r="2631" spans="1:15">
      <c r="A2631" s="4">
        <v>43787.5</v>
      </c>
      <c r="B2631">
        <v>18</v>
      </c>
      <c r="C2631">
        <v>12</v>
      </c>
      <c r="D2631">
        <v>43</v>
      </c>
      <c r="E2631" t="s">
        <v>258</v>
      </c>
      <c r="F2631" t="s">
        <v>14</v>
      </c>
      <c r="G2631" t="s">
        <v>44</v>
      </c>
      <c r="H2631" t="s">
        <v>16</v>
      </c>
      <c r="I2631" t="s">
        <v>17</v>
      </c>
      <c r="J2631" t="s">
        <v>148</v>
      </c>
      <c r="K2631" t="s">
        <v>19</v>
      </c>
      <c r="L2631" t="s">
        <v>23</v>
      </c>
      <c r="M2631" s="20">
        <f>VLOOKUP(Table3[[#This Row],[Condition]],$O$8:$P$28,2)</f>
        <v>11</v>
      </c>
      <c r="N2631" s="10"/>
      <c r="O2631" s="10"/>
    </row>
    <row r="2632" spans="1:15">
      <c r="A2632" s="4">
        <v>43787.541666666664</v>
      </c>
      <c r="B2632">
        <v>18</v>
      </c>
      <c r="C2632">
        <v>13</v>
      </c>
      <c r="D2632">
        <v>46</v>
      </c>
      <c r="E2632" t="s">
        <v>246</v>
      </c>
      <c r="F2632" t="s">
        <v>77</v>
      </c>
      <c r="G2632" t="s">
        <v>92</v>
      </c>
      <c r="H2632" t="s">
        <v>41</v>
      </c>
      <c r="I2632" t="s">
        <v>17</v>
      </c>
      <c r="J2632" t="s">
        <v>142</v>
      </c>
      <c r="K2632" t="s">
        <v>19</v>
      </c>
      <c r="L2632" t="s">
        <v>23</v>
      </c>
      <c r="M2632" s="20">
        <f>VLOOKUP(Table3[[#This Row],[Condition]],$O$8:$P$28,2)</f>
        <v>11</v>
      </c>
      <c r="N2632" s="10"/>
      <c r="O2632" s="10"/>
    </row>
    <row r="2633" spans="1:15">
      <c r="A2633" s="4">
        <v>43787.583333333336</v>
      </c>
      <c r="B2633">
        <v>18</v>
      </c>
      <c r="C2633">
        <v>14</v>
      </c>
      <c r="D2633">
        <v>47</v>
      </c>
      <c r="E2633" t="s">
        <v>246</v>
      </c>
      <c r="F2633" t="s">
        <v>38</v>
      </c>
      <c r="G2633" t="s">
        <v>117</v>
      </c>
      <c r="H2633" t="s">
        <v>26</v>
      </c>
      <c r="I2633" t="s">
        <v>17</v>
      </c>
      <c r="J2633" t="s">
        <v>152</v>
      </c>
      <c r="K2633" t="s">
        <v>19</v>
      </c>
      <c r="L2633" t="s">
        <v>20</v>
      </c>
      <c r="M2633" s="20">
        <f>VLOOKUP(Table3[[#This Row],[Condition]],$O$8:$P$28,2)</f>
        <v>13</v>
      </c>
      <c r="N2633" s="10"/>
      <c r="O2633" s="10"/>
    </row>
    <row r="2634" spans="1:15">
      <c r="A2634" s="4">
        <v>43787.625</v>
      </c>
      <c r="B2634">
        <v>18</v>
      </c>
      <c r="C2634">
        <v>15</v>
      </c>
      <c r="D2634">
        <v>46</v>
      </c>
      <c r="E2634" t="s">
        <v>246</v>
      </c>
      <c r="F2634" t="s">
        <v>77</v>
      </c>
      <c r="G2634" t="s">
        <v>39</v>
      </c>
      <c r="H2634" t="s">
        <v>52</v>
      </c>
      <c r="I2634" t="s">
        <v>17</v>
      </c>
      <c r="J2634" t="s">
        <v>161</v>
      </c>
      <c r="K2634" t="s">
        <v>19</v>
      </c>
      <c r="L2634" t="s">
        <v>20</v>
      </c>
      <c r="M2634" s="20">
        <f>VLOOKUP(Table3[[#This Row],[Condition]],$O$8:$P$28,2)</f>
        <v>13</v>
      </c>
      <c r="N2634" s="10"/>
      <c r="O2634" s="10"/>
    </row>
    <row r="2635" spans="1:15">
      <c r="A2635" s="4">
        <v>43787.666666666664</v>
      </c>
      <c r="B2635">
        <v>18</v>
      </c>
      <c r="C2635">
        <v>16</v>
      </c>
      <c r="D2635">
        <v>46</v>
      </c>
      <c r="E2635" t="s">
        <v>246</v>
      </c>
      <c r="F2635" t="s">
        <v>77</v>
      </c>
      <c r="G2635" t="s">
        <v>39</v>
      </c>
      <c r="H2635" t="s">
        <v>62</v>
      </c>
      <c r="I2635" t="s">
        <v>17</v>
      </c>
      <c r="J2635" t="s">
        <v>161</v>
      </c>
      <c r="K2635" t="s">
        <v>19</v>
      </c>
      <c r="L2635" t="s">
        <v>20</v>
      </c>
      <c r="M2635" s="20">
        <f>VLOOKUP(Table3[[#This Row],[Condition]],$O$8:$P$28,2)</f>
        <v>13</v>
      </c>
      <c r="N2635" s="10"/>
      <c r="O2635" s="10"/>
    </row>
    <row r="2636" spans="1:15">
      <c r="A2636" s="4">
        <v>43787.708333333336</v>
      </c>
      <c r="B2636">
        <v>18</v>
      </c>
      <c r="C2636">
        <v>17</v>
      </c>
      <c r="D2636">
        <v>45</v>
      </c>
      <c r="E2636" t="s">
        <v>246</v>
      </c>
      <c r="F2636" t="s">
        <v>215</v>
      </c>
      <c r="G2636" t="s">
        <v>117</v>
      </c>
      <c r="H2636" t="s">
        <v>16</v>
      </c>
      <c r="I2636" t="s">
        <v>17</v>
      </c>
      <c r="J2636" t="s">
        <v>150</v>
      </c>
      <c r="K2636" t="s">
        <v>19</v>
      </c>
      <c r="L2636" t="s">
        <v>20</v>
      </c>
      <c r="M2636" s="20">
        <f>VLOOKUP(Table3[[#This Row],[Condition]],$O$8:$P$28,2)</f>
        <v>13</v>
      </c>
      <c r="N2636" s="10"/>
      <c r="O2636" s="10"/>
    </row>
    <row r="2637" spans="1:15">
      <c r="A2637" s="4">
        <v>43787.75</v>
      </c>
      <c r="B2637">
        <v>18</v>
      </c>
      <c r="C2637">
        <v>18</v>
      </c>
      <c r="D2637">
        <v>44</v>
      </c>
      <c r="E2637" t="s">
        <v>246</v>
      </c>
      <c r="F2637" t="s">
        <v>14</v>
      </c>
      <c r="G2637" t="s">
        <v>33</v>
      </c>
      <c r="H2637" t="s">
        <v>26</v>
      </c>
      <c r="I2637" t="s">
        <v>17</v>
      </c>
      <c r="J2637" t="s">
        <v>150</v>
      </c>
      <c r="K2637" t="s">
        <v>19</v>
      </c>
      <c r="L2637" t="s">
        <v>84</v>
      </c>
      <c r="M2637" s="20">
        <f>VLOOKUP(Table3[[#This Row],[Condition]],$O$8:$P$28,2)</f>
        <v>8</v>
      </c>
      <c r="N2637" s="10"/>
      <c r="O2637" s="10"/>
    </row>
    <row r="2638" spans="1:15">
      <c r="A2638" s="4">
        <v>43787.791666666664</v>
      </c>
      <c r="B2638">
        <v>18</v>
      </c>
      <c r="C2638">
        <v>19</v>
      </c>
      <c r="D2638">
        <v>44</v>
      </c>
      <c r="E2638" t="s">
        <v>244</v>
      </c>
      <c r="F2638" t="s">
        <v>98</v>
      </c>
      <c r="G2638" t="s">
        <v>33</v>
      </c>
      <c r="H2638" t="s">
        <v>41</v>
      </c>
      <c r="I2638" t="s">
        <v>17</v>
      </c>
      <c r="J2638" t="s">
        <v>159</v>
      </c>
      <c r="K2638" t="s">
        <v>19</v>
      </c>
      <c r="L2638" t="s">
        <v>84</v>
      </c>
      <c r="M2638" s="20">
        <f>VLOOKUP(Table3[[#This Row],[Condition]],$O$8:$P$28,2)</f>
        <v>8</v>
      </c>
      <c r="N2638" s="10"/>
      <c r="O2638" s="10"/>
    </row>
    <row r="2639" spans="1:15">
      <c r="A2639" s="4">
        <v>43787.833333333336</v>
      </c>
      <c r="B2639">
        <v>18</v>
      </c>
      <c r="C2639">
        <v>20</v>
      </c>
      <c r="D2639">
        <v>44</v>
      </c>
      <c r="E2639" t="s">
        <v>245</v>
      </c>
      <c r="F2639" t="s">
        <v>187</v>
      </c>
      <c r="G2639" t="s">
        <v>34</v>
      </c>
      <c r="H2639" t="s">
        <v>17</v>
      </c>
      <c r="I2639" t="s">
        <v>17</v>
      </c>
      <c r="J2639" t="s">
        <v>159</v>
      </c>
      <c r="K2639" t="s">
        <v>19</v>
      </c>
      <c r="L2639" t="s">
        <v>84</v>
      </c>
      <c r="M2639" s="20">
        <f>VLOOKUP(Table3[[#This Row],[Condition]],$O$8:$P$28,2)</f>
        <v>8</v>
      </c>
      <c r="N2639" s="10"/>
      <c r="O2639" s="10"/>
    </row>
    <row r="2640" spans="1:15">
      <c r="A2640" s="4">
        <v>43787.875</v>
      </c>
      <c r="B2640">
        <v>18</v>
      </c>
      <c r="C2640">
        <v>21</v>
      </c>
      <c r="D2640">
        <v>44</v>
      </c>
      <c r="E2640" t="s">
        <v>240</v>
      </c>
      <c r="F2640" t="s">
        <v>261</v>
      </c>
      <c r="G2640" t="s">
        <v>29</v>
      </c>
      <c r="H2640" t="s">
        <v>41</v>
      </c>
      <c r="I2640" t="s">
        <v>17</v>
      </c>
      <c r="J2640" t="s">
        <v>159</v>
      </c>
      <c r="K2640" t="s">
        <v>185</v>
      </c>
      <c r="L2640" t="s">
        <v>262</v>
      </c>
      <c r="M2640" s="20">
        <f>VLOOKUP(Table3[[#This Row],[Condition]],$O$8:$P$28,2)</f>
        <v>5</v>
      </c>
      <c r="N2640" s="10"/>
      <c r="O2640" s="10"/>
    </row>
    <row r="2641" spans="1:15">
      <c r="A2641" s="4">
        <v>43787.916666666664</v>
      </c>
      <c r="B2641">
        <v>18</v>
      </c>
      <c r="C2641">
        <v>22</v>
      </c>
      <c r="D2641">
        <v>44</v>
      </c>
      <c r="E2641" t="s">
        <v>240</v>
      </c>
      <c r="F2641" t="s">
        <v>261</v>
      </c>
      <c r="G2641" t="s">
        <v>75</v>
      </c>
      <c r="H2641" t="s">
        <v>41</v>
      </c>
      <c r="I2641" t="s">
        <v>17</v>
      </c>
      <c r="J2641" t="s">
        <v>159</v>
      </c>
      <c r="K2641" t="s">
        <v>185</v>
      </c>
      <c r="L2641" t="s">
        <v>262</v>
      </c>
      <c r="M2641" s="20">
        <f>VLOOKUP(Table3[[#This Row],[Condition]],$O$8:$P$28,2)</f>
        <v>5</v>
      </c>
      <c r="N2641" s="10"/>
      <c r="O2641" s="10"/>
    </row>
    <row r="2642" spans="1:15">
      <c r="A2642" s="4">
        <v>43787.958333333336</v>
      </c>
      <c r="B2642">
        <v>18</v>
      </c>
      <c r="C2642">
        <v>23</v>
      </c>
      <c r="D2642">
        <v>44</v>
      </c>
      <c r="E2642" t="s">
        <v>240</v>
      </c>
      <c r="F2642" t="s">
        <v>261</v>
      </c>
      <c r="G2642" t="s">
        <v>29</v>
      </c>
      <c r="H2642" t="s">
        <v>26</v>
      </c>
      <c r="I2642" t="s">
        <v>17</v>
      </c>
      <c r="J2642" t="s">
        <v>159</v>
      </c>
      <c r="K2642" t="s">
        <v>19</v>
      </c>
      <c r="L2642" t="s">
        <v>84</v>
      </c>
      <c r="M2642" s="20">
        <f>VLOOKUP(Table3[[#This Row],[Condition]],$O$8:$P$28,2)</f>
        <v>8</v>
      </c>
      <c r="N2642" s="10"/>
      <c r="O2642" s="10"/>
    </row>
    <row r="2643" spans="1:15">
      <c r="A2643" s="4">
        <v>43788</v>
      </c>
      <c r="B2643">
        <v>19</v>
      </c>
      <c r="C2643">
        <v>0</v>
      </c>
      <c r="D2643">
        <v>44</v>
      </c>
      <c r="E2643" t="s">
        <v>233</v>
      </c>
      <c r="F2643" t="s">
        <v>266</v>
      </c>
      <c r="G2643" t="s">
        <v>75</v>
      </c>
      <c r="H2643" t="s">
        <v>26</v>
      </c>
      <c r="I2643" t="s">
        <v>17</v>
      </c>
      <c r="J2643" t="s">
        <v>159</v>
      </c>
      <c r="K2643" t="s">
        <v>19</v>
      </c>
      <c r="L2643" t="s">
        <v>84</v>
      </c>
      <c r="M2643" s="20">
        <f>VLOOKUP(Table3[[#This Row],[Condition]],$O$8:$P$28,2)</f>
        <v>8</v>
      </c>
      <c r="N2643" s="10"/>
      <c r="O2643" s="10"/>
    </row>
    <row r="2644" spans="1:15">
      <c r="A2644" s="4">
        <v>43788.041666666664</v>
      </c>
      <c r="B2644">
        <v>19</v>
      </c>
      <c r="C2644">
        <v>1</v>
      </c>
      <c r="D2644">
        <v>44</v>
      </c>
      <c r="E2644" t="s">
        <v>233</v>
      </c>
      <c r="F2644" t="s">
        <v>266</v>
      </c>
      <c r="G2644" t="s">
        <v>75</v>
      </c>
      <c r="H2644" t="s">
        <v>45</v>
      </c>
      <c r="I2644" t="s">
        <v>17</v>
      </c>
      <c r="J2644" t="s">
        <v>159</v>
      </c>
      <c r="K2644" t="s">
        <v>19</v>
      </c>
      <c r="L2644" t="s">
        <v>23</v>
      </c>
      <c r="M2644" s="20">
        <f>VLOOKUP(Table3[[#This Row],[Condition]],$O$8:$P$28,2)</f>
        <v>11</v>
      </c>
      <c r="N2644" s="10"/>
      <c r="O2644" s="10"/>
    </row>
    <row r="2645" spans="1:15">
      <c r="A2645" s="4">
        <v>43788.083333333336</v>
      </c>
      <c r="B2645">
        <v>19</v>
      </c>
      <c r="C2645">
        <v>2</v>
      </c>
      <c r="D2645">
        <v>44</v>
      </c>
      <c r="E2645" t="s">
        <v>233</v>
      </c>
      <c r="F2645" t="s">
        <v>266</v>
      </c>
      <c r="G2645" t="s">
        <v>15</v>
      </c>
      <c r="H2645" t="s">
        <v>16</v>
      </c>
      <c r="I2645" t="s">
        <v>17</v>
      </c>
      <c r="J2645" t="s">
        <v>159</v>
      </c>
      <c r="K2645" t="s">
        <v>19</v>
      </c>
      <c r="L2645" t="s">
        <v>23</v>
      </c>
      <c r="M2645" s="20">
        <f>VLOOKUP(Table3[[#This Row],[Condition]],$O$8:$P$28,2)</f>
        <v>11</v>
      </c>
      <c r="N2645" s="10"/>
      <c r="O2645" s="10"/>
    </row>
    <row r="2646" spans="1:15">
      <c r="A2646" s="4">
        <v>43788.125</v>
      </c>
      <c r="B2646">
        <v>19</v>
      </c>
      <c r="C2646">
        <v>3</v>
      </c>
      <c r="D2646">
        <v>44</v>
      </c>
      <c r="E2646" t="s">
        <v>240</v>
      </c>
      <c r="F2646" t="s">
        <v>261</v>
      </c>
      <c r="G2646" t="s">
        <v>75</v>
      </c>
      <c r="H2646" t="s">
        <v>41</v>
      </c>
      <c r="I2646" t="s">
        <v>17</v>
      </c>
      <c r="J2646" t="s">
        <v>159</v>
      </c>
      <c r="K2646" t="s">
        <v>19</v>
      </c>
      <c r="L2646" t="s">
        <v>23</v>
      </c>
      <c r="M2646" s="20">
        <f>VLOOKUP(Table3[[#This Row],[Condition]],$O$8:$P$28,2)</f>
        <v>11</v>
      </c>
      <c r="N2646" s="10"/>
      <c r="O2646" s="10"/>
    </row>
    <row r="2647" spans="1:15">
      <c r="A2647" s="4">
        <v>43788.166666666664</v>
      </c>
      <c r="B2647">
        <v>19</v>
      </c>
      <c r="C2647">
        <v>4</v>
      </c>
      <c r="D2647">
        <v>44</v>
      </c>
      <c r="E2647" t="s">
        <v>233</v>
      </c>
      <c r="F2647" t="s">
        <v>266</v>
      </c>
      <c r="G2647" t="s">
        <v>75</v>
      </c>
      <c r="H2647" t="s">
        <v>16</v>
      </c>
      <c r="I2647" t="s">
        <v>17</v>
      </c>
      <c r="J2647" t="s">
        <v>143</v>
      </c>
      <c r="K2647" t="s">
        <v>19</v>
      </c>
      <c r="L2647" t="s">
        <v>23</v>
      </c>
      <c r="M2647" s="20">
        <f>VLOOKUP(Table3[[#This Row],[Condition]],$O$8:$P$28,2)</f>
        <v>11</v>
      </c>
      <c r="N2647" s="10"/>
      <c r="O2647" s="10"/>
    </row>
    <row r="2648" spans="1:15">
      <c r="A2648" s="4">
        <v>43788.208333333336</v>
      </c>
      <c r="B2648">
        <v>19</v>
      </c>
      <c r="C2648">
        <v>5</v>
      </c>
      <c r="D2648">
        <v>45</v>
      </c>
      <c r="E2648" t="s">
        <v>233</v>
      </c>
      <c r="F2648" t="s">
        <v>261</v>
      </c>
      <c r="G2648" t="s">
        <v>15</v>
      </c>
      <c r="H2648" t="s">
        <v>41</v>
      </c>
      <c r="I2648" t="s">
        <v>17</v>
      </c>
      <c r="J2648" t="s">
        <v>142</v>
      </c>
      <c r="K2648" t="s">
        <v>19</v>
      </c>
      <c r="L2648" t="s">
        <v>23</v>
      </c>
      <c r="M2648" s="20">
        <f>VLOOKUP(Table3[[#This Row],[Condition]],$O$8:$P$28,2)</f>
        <v>11</v>
      </c>
      <c r="N2648" s="10"/>
      <c r="O2648" s="10"/>
    </row>
    <row r="2649" spans="1:15">
      <c r="A2649" s="4">
        <v>43788.25</v>
      </c>
      <c r="B2649">
        <v>19</v>
      </c>
      <c r="C2649">
        <v>6</v>
      </c>
      <c r="D2649">
        <v>45</v>
      </c>
      <c r="E2649" t="s">
        <v>233</v>
      </c>
      <c r="F2649" t="s">
        <v>261</v>
      </c>
      <c r="G2649" t="s">
        <v>21</v>
      </c>
      <c r="H2649" t="s">
        <v>16</v>
      </c>
      <c r="I2649" t="s">
        <v>17</v>
      </c>
      <c r="J2649" t="s">
        <v>146</v>
      </c>
      <c r="K2649" t="s">
        <v>19</v>
      </c>
      <c r="L2649" t="s">
        <v>23</v>
      </c>
      <c r="M2649" s="20">
        <f>VLOOKUP(Table3[[#This Row],[Condition]],$O$8:$P$28,2)</f>
        <v>11</v>
      </c>
      <c r="N2649" s="10"/>
      <c r="O2649" s="10"/>
    </row>
    <row r="2650" spans="1:15">
      <c r="A2650" s="4">
        <v>43788.291666666664</v>
      </c>
      <c r="B2650">
        <v>19</v>
      </c>
      <c r="C2650">
        <v>7</v>
      </c>
      <c r="D2650">
        <v>44</v>
      </c>
      <c r="E2650" t="s">
        <v>240</v>
      </c>
      <c r="F2650" t="s">
        <v>261</v>
      </c>
      <c r="G2650" t="s">
        <v>39</v>
      </c>
      <c r="H2650" t="s">
        <v>41</v>
      </c>
      <c r="I2650" t="s">
        <v>17</v>
      </c>
      <c r="J2650" t="s">
        <v>146</v>
      </c>
      <c r="K2650" t="s">
        <v>19</v>
      </c>
      <c r="L2650" t="s">
        <v>20</v>
      </c>
      <c r="M2650" s="20">
        <f>VLOOKUP(Table3[[#This Row],[Condition]],$O$8:$P$28,2)</f>
        <v>13</v>
      </c>
      <c r="N2650" s="10"/>
      <c r="O2650" s="10"/>
    </row>
    <row r="2651" spans="1:15">
      <c r="A2651" s="4">
        <v>43788.333333333336</v>
      </c>
      <c r="B2651">
        <v>19</v>
      </c>
      <c r="C2651">
        <v>8</v>
      </c>
      <c r="D2651">
        <v>46</v>
      </c>
      <c r="E2651" t="s">
        <v>233</v>
      </c>
      <c r="F2651" t="s">
        <v>187</v>
      </c>
      <c r="G2651" t="s">
        <v>29</v>
      </c>
      <c r="H2651" t="s">
        <v>52</v>
      </c>
      <c r="I2651" t="s">
        <v>17</v>
      </c>
      <c r="J2651" t="s">
        <v>137</v>
      </c>
      <c r="K2651" t="s">
        <v>19</v>
      </c>
      <c r="L2651" t="s">
        <v>20</v>
      </c>
      <c r="M2651" s="20">
        <f>VLOOKUP(Table3[[#This Row],[Condition]],$O$8:$P$28,2)</f>
        <v>13</v>
      </c>
      <c r="N2651" s="10"/>
      <c r="O2651" s="10"/>
    </row>
    <row r="2652" spans="1:15">
      <c r="A2652" s="4">
        <v>43788.375</v>
      </c>
      <c r="B2652">
        <v>19</v>
      </c>
      <c r="C2652">
        <v>9</v>
      </c>
      <c r="D2652">
        <v>46</v>
      </c>
      <c r="E2652" t="s">
        <v>233</v>
      </c>
      <c r="F2652" t="s">
        <v>187</v>
      </c>
      <c r="G2652" t="s">
        <v>29</v>
      </c>
      <c r="H2652" t="s">
        <v>62</v>
      </c>
      <c r="I2652" t="s">
        <v>17</v>
      </c>
      <c r="J2652" t="s">
        <v>137</v>
      </c>
      <c r="K2652" t="s">
        <v>19</v>
      </c>
      <c r="L2652" t="s">
        <v>30</v>
      </c>
      <c r="M2652" s="20">
        <f>VLOOKUP(Table3[[#This Row],[Condition]],$O$8:$P$28,2)</f>
        <v>17</v>
      </c>
      <c r="N2652" s="10"/>
      <c r="O2652" s="10"/>
    </row>
    <row r="2653" spans="1:15">
      <c r="A2653" s="4">
        <v>43788.416666666664</v>
      </c>
      <c r="B2653">
        <v>19</v>
      </c>
      <c r="C2653">
        <v>10</v>
      </c>
      <c r="D2653">
        <v>50</v>
      </c>
      <c r="E2653" t="s">
        <v>251</v>
      </c>
      <c r="F2653" t="s">
        <v>215</v>
      </c>
      <c r="G2653" t="s">
        <v>75</v>
      </c>
      <c r="H2653" t="s">
        <v>62</v>
      </c>
      <c r="I2653" t="s">
        <v>17</v>
      </c>
      <c r="J2653" t="s">
        <v>176</v>
      </c>
      <c r="K2653" t="s">
        <v>19</v>
      </c>
      <c r="L2653" t="s">
        <v>30</v>
      </c>
      <c r="M2653" s="20">
        <f>VLOOKUP(Table3[[#This Row],[Condition]],$O$8:$P$28,2)</f>
        <v>17</v>
      </c>
      <c r="N2653" s="10"/>
      <c r="O2653" s="10"/>
    </row>
    <row r="2654" spans="1:15">
      <c r="A2654" s="4">
        <v>43788.458333333336</v>
      </c>
      <c r="B2654">
        <v>19</v>
      </c>
      <c r="C2654">
        <v>11</v>
      </c>
      <c r="D2654">
        <v>50</v>
      </c>
      <c r="E2654" t="s">
        <v>251</v>
      </c>
      <c r="F2654" t="s">
        <v>215</v>
      </c>
      <c r="G2654" t="s">
        <v>75</v>
      </c>
      <c r="H2654" t="s">
        <v>52</v>
      </c>
      <c r="I2654" t="s">
        <v>17</v>
      </c>
      <c r="J2654" t="s">
        <v>138</v>
      </c>
      <c r="K2654" t="s">
        <v>19</v>
      </c>
      <c r="L2654" t="s">
        <v>20</v>
      </c>
      <c r="M2654" s="20">
        <f>VLOOKUP(Table3[[#This Row],[Condition]],$O$8:$P$28,2)</f>
        <v>13</v>
      </c>
      <c r="N2654" s="10"/>
      <c r="O2654" s="10"/>
    </row>
    <row r="2655" spans="1:15">
      <c r="A2655" s="4">
        <v>43788.5</v>
      </c>
      <c r="B2655">
        <v>19</v>
      </c>
      <c r="C2655">
        <v>12</v>
      </c>
      <c r="D2655">
        <v>54</v>
      </c>
      <c r="E2655" t="s">
        <v>246</v>
      </c>
      <c r="F2655" t="s">
        <v>116</v>
      </c>
      <c r="G2655" t="s">
        <v>39</v>
      </c>
      <c r="H2655" t="s">
        <v>62</v>
      </c>
      <c r="I2655" t="s">
        <v>17</v>
      </c>
      <c r="J2655" t="s">
        <v>146</v>
      </c>
      <c r="K2655" t="s">
        <v>19</v>
      </c>
      <c r="L2655" t="s">
        <v>23</v>
      </c>
      <c r="M2655" s="20">
        <f>VLOOKUP(Table3[[#This Row],[Condition]],$O$8:$P$28,2)</f>
        <v>11</v>
      </c>
      <c r="N2655" s="10"/>
      <c r="O2655" s="10"/>
    </row>
    <row r="2656" spans="1:15">
      <c r="A2656" s="4">
        <v>43788.541666666664</v>
      </c>
      <c r="B2656">
        <v>19</v>
      </c>
      <c r="C2656">
        <v>13</v>
      </c>
      <c r="D2656">
        <v>56</v>
      </c>
      <c r="E2656" t="s">
        <v>234</v>
      </c>
      <c r="F2656" t="s">
        <v>61</v>
      </c>
      <c r="G2656" t="s">
        <v>44</v>
      </c>
      <c r="H2656" t="s">
        <v>52</v>
      </c>
      <c r="I2656" t="s">
        <v>17</v>
      </c>
      <c r="J2656" t="s">
        <v>139</v>
      </c>
      <c r="K2656" t="s">
        <v>19</v>
      </c>
      <c r="L2656" t="s">
        <v>20</v>
      </c>
      <c r="M2656" s="20">
        <f>VLOOKUP(Table3[[#This Row],[Condition]],$O$8:$P$28,2)</f>
        <v>13</v>
      </c>
      <c r="N2656" s="10"/>
      <c r="O2656" s="10"/>
    </row>
    <row r="2657" spans="1:15">
      <c r="A2657" s="4">
        <v>43788.583333333336</v>
      </c>
      <c r="B2657">
        <v>19</v>
      </c>
      <c r="C2657">
        <v>14</v>
      </c>
      <c r="D2657">
        <v>54</v>
      </c>
      <c r="E2657" t="s">
        <v>234</v>
      </c>
      <c r="F2657" t="s">
        <v>66</v>
      </c>
      <c r="G2657" t="s">
        <v>117</v>
      </c>
      <c r="H2657" t="s">
        <v>16</v>
      </c>
      <c r="I2657" t="s">
        <v>17</v>
      </c>
      <c r="J2657" t="s">
        <v>139</v>
      </c>
      <c r="K2657" t="s">
        <v>19</v>
      </c>
      <c r="L2657" t="s">
        <v>20</v>
      </c>
      <c r="M2657" s="20">
        <f>VLOOKUP(Table3[[#This Row],[Condition]],$O$8:$P$28,2)</f>
        <v>13</v>
      </c>
      <c r="N2657" s="10"/>
      <c r="O2657" s="10"/>
    </row>
    <row r="2658" spans="1:15">
      <c r="A2658" s="4">
        <v>43788.625</v>
      </c>
      <c r="B2658">
        <v>19</v>
      </c>
      <c r="C2658">
        <v>15</v>
      </c>
      <c r="D2658">
        <v>53</v>
      </c>
      <c r="E2658" t="s">
        <v>239</v>
      </c>
      <c r="F2658" t="s">
        <v>191</v>
      </c>
      <c r="G2658" t="s">
        <v>117</v>
      </c>
      <c r="H2658" t="s">
        <v>62</v>
      </c>
      <c r="I2658" t="s">
        <v>17</v>
      </c>
      <c r="J2658" t="s">
        <v>146</v>
      </c>
      <c r="K2658" t="s">
        <v>19</v>
      </c>
      <c r="L2658" t="s">
        <v>20</v>
      </c>
      <c r="M2658" s="20">
        <f>VLOOKUP(Table3[[#This Row],[Condition]],$O$8:$P$28,2)</f>
        <v>13</v>
      </c>
      <c r="N2658" s="10"/>
      <c r="O2658" s="10"/>
    </row>
    <row r="2659" spans="1:15">
      <c r="A2659" s="4">
        <v>43788.666666666664</v>
      </c>
      <c r="B2659">
        <v>19</v>
      </c>
      <c r="C2659">
        <v>16</v>
      </c>
      <c r="D2659">
        <v>52</v>
      </c>
      <c r="E2659" t="s">
        <v>234</v>
      </c>
      <c r="F2659" t="s">
        <v>116</v>
      </c>
      <c r="G2659" t="s">
        <v>15</v>
      </c>
      <c r="H2659" t="s">
        <v>26</v>
      </c>
      <c r="I2659" t="s">
        <v>17</v>
      </c>
      <c r="J2659" t="s">
        <v>148</v>
      </c>
      <c r="K2659" t="s">
        <v>19</v>
      </c>
      <c r="L2659" t="s">
        <v>20</v>
      </c>
      <c r="M2659" s="20">
        <f>VLOOKUP(Table3[[#This Row],[Condition]],$O$8:$P$28,2)</f>
        <v>13</v>
      </c>
      <c r="N2659" s="10"/>
      <c r="O2659" s="10"/>
    </row>
    <row r="2660" spans="1:15">
      <c r="A2660" s="4">
        <v>43788.708333333336</v>
      </c>
      <c r="B2660">
        <v>19</v>
      </c>
      <c r="C2660">
        <v>17</v>
      </c>
      <c r="D2660">
        <v>53</v>
      </c>
      <c r="E2660" t="s">
        <v>234</v>
      </c>
      <c r="F2660" t="s">
        <v>96</v>
      </c>
      <c r="G2660" t="s">
        <v>39</v>
      </c>
      <c r="H2660" t="s">
        <v>26</v>
      </c>
      <c r="I2660" t="s">
        <v>17</v>
      </c>
      <c r="J2660" t="s">
        <v>176</v>
      </c>
      <c r="K2660" t="s">
        <v>19</v>
      </c>
      <c r="L2660" t="s">
        <v>20</v>
      </c>
      <c r="M2660" s="20">
        <f>VLOOKUP(Table3[[#This Row],[Condition]],$O$8:$P$28,2)</f>
        <v>13</v>
      </c>
      <c r="N2660" s="10"/>
      <c r="O2660" s="10"/>
    </row>
    <row r="2661" spans="1:15">
      <c r="A2661" s="4">
        <v>43788.75</v>
      </c>
      <c r="B2661">
        <v>19</v>
      </c>
      <c r="C2661">
        <v>18</v>
      </c>
      <c r="D2661">
        <v>51</v>
      </c>
      <c r="E2661" t="s">
        <v>244</v>
      </c>
      <c r="F2661" t="s">
        <v>40</v>
      </c>
      <c r="G2661" t="s">
        <v>29</v>
      </c>
      <c r="H2661" t="s">
        <v>62</v>
      </c>
      <c r="I2661" t="s">
        <v>17</v>
      </c>
      <c r="J2661" t="s">
        <v>137</v>
      </c>
      <c r="K2661" t="s">
        <v>19</v>
      </c>
      <c r="L2661" t="s">
        <v>23</v>
      </c>
      <c r="M2661" s="20">
        <f>VLOOKUP(Table3[[#This Row],[Condition]],$O$8:$P$28,2)</f>
        <v>11</v>
      </c>
      <c r="N2661" s="10"/>
      <c r="O2661" s="10"/>
    </row>
    <row r="2662" spans="1:15">
      <c r="A2662" s="4">
        <v>43788.791666666664</v>
      </c>
      <c r="B2662">
        <v>19</v>
      </c>
      <c r="C2662">
        <v>19</v>
      </c>
      <c r="D2662">
        <v>52</v>
      </c>
      <c r="E2662" t="s">
        <v>244</v>
      </c>
      <c r="F2662" t="s">
        <v>112</v>
      </c>
      <c r="G2662" t="s">
        <v>21</v>
      </c>
      <c r="H2662" t="s">
        <v>41</v>
      </c>
      <c r="I2662" t="s">
        <v>17</v>
      </c>
      <c r="J2662" t="s">
        <v>179</v>
      </c>
      <c r="K2662" t="s">
        <v>19</v>
      </c>
      <c r="L2662" t="s">
        <v>23</v>
      </c>
      <c r="M2662" s="20">
        <f>VLOOKUP(Table3[[#This Row],[Condition]],$O$8:$P$28,2)</f>
        <v>11</v>
      </c>
      <c r="N2662" s="10"/>
      <c r="O2662" s="10"/>
    </row>
    <row r="2663" spans="1:15">
      <c r="A2663" s="4">
        <v>43788.833333333336</v>
      </c>
      <c r="B2663">
        <v>19</v>
      </c>
      <c r="C2663">
        <v>20</v>
      </c>
      <c r="D2663">
        <v>48</v>
      </c>
      <c r="E2663" t="s">
        <v>251</v>
      </c>
      <c r="F2663" t="s">
        <v>259</v>
      </c>
      <c r="G2663" t="s">
        <v>75</v>
      </c>
      <c r="H2663" t="s">
        <v>26</v>
      </c>
      <c r="I2663" t="s">
        <v>17</v>
      </c>
      <c r="J2663" t="s">
        <v>135</v>
      </c>
      <c r="K2663" t="s">
        <v>19</v>
      </c>
      <c r="L2663" t="s">
        <v>23</v>
      </c>
      <c r="M2663" s="20">
        <f>VLOOKUP(Table3[[#This Row],[Condition]],$O$8:$P$28,2)</f>
        <v>11</v>
      </c>
      <c r="N2663" s="10"/>
      <c r="O2663" s="10"/>
    </row>
    <row r="2664" spans="1:15">
      <c r="A2664" s="4">
        <v>43788.875</v>
      </c>
      <c r="B2664">
        <v>19</v>
      </c>
      <c r="C2664">
        <v>21</v>
      </c>
      <c r="D2664">
        <v>48</v>
      </c>
      <c r="E2664" t="s">
        <v>251</v>
      </c>
      <c r="F2664" t="s">
        <v>259</v>
      </c>
      <c r="G2664" t="s">
        <v>29</v>
      </c>
      <c r="H2664" t="s">
        <v>26</v>
      </c>
      <c r="I2664" t="s">
        <v>17</v>
      </c>
      <c r="J2664" t="s">
        <v>135</v>
      </c>
      <c r="K2664" t="s">
        <v>19</v>
      </c>
      <c r="L2664" t="s">
        <v>23</v>
      </c>
      <c r="M2664" s="20">
        <f>VLOOKUP(Table3[[#This Row],[Condition]],$O$8:$P$28,2)</f>
        <v>11</v>
      </c>
      <c r="N2664" s="10"/>
      <c r="O2664" s="10"/>
    </row>
    <row r="2665" spans="1:15">
      <c r="A2665" s="4">
        <v>43788.916666666664</v>
      </c>
      <c r="B2665">
        <v>19</v>
      </c>
      <c r="C2665">
        <v>22</v>
      </c>
      <c r="D2665">
        <v>48</v>
      </c>
      <c r="E2665" t="s">
        <v>251</v>
      </c>
      <c r="F2665" t="s">
        <v>259</v>
      </c>
      <c r="G2665" t="s">
        <v>75</v>
      </c>
      <c r="H2665" t="s">
        <v>26</v>
      </c>
      <c r="I2665" t="s">
        <v>17</v>
      </c>
      <c r="J2665" t="s">
        <v>135</v>
      </c>
      <c r="K2665" t="s">
        <v>19</v>
      </c>
      <c r="L2665" t="s">
        <v>23</v>
      </c>
      <c r="M2665" s="20">
        <f>VLOOKUP(Table3[[#This Row],[Condition]],$O$8:$P$28,2)</f>
        <v>11</v>
      </c>
      <c r="N2665" s="10"/>
      <c r="O2665" s="10"/>
    </row>
    <row r="2666" spans="1:15">
      <c r="A2666" s="4">
        <v>43788.958333333336</v>
      </c>
      <c r="B2666">
        <v>19</v>
      </c>
      <c r="C2666">
        <v>23</v>
      </c>
      <c r="D2666">
        <v>48</v>
      </c>
      <c r="E2666" t="s">
        <v>233</v>
      </c>
      <c r="F2666" t="s">
        <v>194</v>
      </c>
      <c r="G2666" t="s">
        <v>75</v>
      </c>
      <c r="H2666" t="s">
        <v>26</v>
      </c>
      <c r="I2666" t="s">
        <v>17</v>
      </c>
      <c r="J2666" t="s">
        <v>135</v>
      </c>
      <c r="K2666" t="s">
        <v>19</v>
      </c>
      <c r="L2666" t="s">
        <v>23</v>
      </c>
      <c r="M2666" s="20">
        <f>VLOOKUP(Table3[[#This Row],[Condition]],$O$8:$P$28,2)</f>
        <v>11</v>
      </c>
      <c r="N2666" s="10"/>
      <c r="O2666" s="10"/>
    </row>
    <row r="2667" spans="1:15">
      <c r="A2667" s="4">
        <v>43789</v>
      </c>
      <c r="B2667">
        <v>20</v>
      </c>
      <c r="C2667">
        <v>0</v>
      </c>
      <c r="D2667">
        <v>50</v>
      </c>
      <c r="E2667" t="s">
        <v>246</v>
      </c>
      <c r="F2667" t="s">
        <v>40</v>
      </c>
      <c r="G2667" t="s">
        <v>44</v>
      </c>
      <c r="H2667" t="s">
        <v>52</v>
      </c>
      <c r="I2667" t="s">
        <v>17</v>
      </c>
      <c r="J2667" t="s">
        <v>122</v>
      </c>
      <c r="K2667" t="s">
        <v>19</v>
      </c>
      <c r="L2667" t="s">
        <v>23</v>
      </c>
      <c r="M2667" s="20">
        <f>VLOOKUP(Table3[[#This Row],[Condition]],$O$8:$P$28,2)</f>
        <v>11</v>
      </c>
      <c r="N2667" s="10"/>
      <c r="O2667" s="10"/>
    </row>
    <row r="2668" spans="1:15">
      <c r="A2668" s="4">
        <v>43789.041666666664</v>
      </c>
      <c r="B2668">
        <v>20</v>
      </c>
      <c r="C2668">
        <v>1</v>
      </c>
      <c r="D2668">
        <v>50</v>
      </c>
      <c r="E2668" t="s">
        <v>234</v>
      </c>
      <c r="F2668" t="s">
        <v>114</v>
      </c>
      <c r="G2668" t="s">
        <v>44</v>
      </c>
      <c r="H2668" t="s">
        <v>52</v>
      </c>
      <c r="I2668" t="s">
        <v>17</v>
      </c>
      <c r="J2668" t="s">
        <v>122</v>
      </c>
      <c r="K2668" t="s">
        <v>19</v>
      </c>
      <c r="L2668" t="s">
        <v>23</v>
      </c>
      <c r="M2668" s="20">
        <f>VLOOKUP(Table3[[#This Row],[Condition]],$O$8:$P$28,2)</f>
        <v>11</v>
      </c>
      <c r="N2668" s="10"/>
      <c r="O2668" s="10"/>
    </row>
    <row r="2669" spans="1:15">
      <c r="A2669" s="4">
        <v>43789.083333333336</v>
      </c>
      <c r="B2669">
        <v>20</v>
      </c>
      <c r="C2669">
        <v>2</v>
      </c>
      <c r="D2669">
        <v>48</v>
      </c>
      <c r="E2669" t="s">
        <v>234</v>
      </c>
      <c r="F2669" t="s">
        <v>40</v>
      </c>
      <c r="G2669" t="s">
        <v>44</v>
      </c>
      <c r="H2669" t="s">
        <v>49</v>
      </c>
      <c r="I2669" t="s">
        <v>17</v>
      </c>
      <c r="J2669" t="s">
        <v>108</v>
      </c>
      <c r="K2669" t="s">
        <v>19</v>
      </c>
      <c r="L2669" t="s">
        <v>23</v>
      </c>
      <c r="M2669" s="20">
        <f>VLOOKUP(Table3[[#This Row],[Condition]],$O$8:$P$28,2)</f>
        <v>11</v>
      </c>
      <c r="N2669" s="10"/>
      <c r="O2669" s="10"/>
    </row>
    <row r="2670" spans="1:15">
      <c r="A2670" s="4">
        <v>43789.125</v>
      </c>
      <c r="B2670">
        <v>20</v>
      </c>
      <c r="C2670">
        <v>3</v>
      </c>
      <c r="D2670">
        <v>48</v>
      </c>
      <c r="E2670" t="s">
        <v>234</v>
      </c>
      <c r="F2670" t="s">
        <v>40</v>
      </c>
      <c r="G2670" t="s">
        <v>48</v>
      </c>
      <c r="H2670" t="s">
        <v>65</v>
      </c>
      <c r="I2670" t="s">
        <v>17</v>
      </c>
      <c r="J2670" t="s">
        <v>106</v>
      </c>
      <c r="K2670" t="s">
        <v>19</v>
      </c>
      <c r="L2670" t="s">
        <v>23</v>
      </c>
      <c r="M2670" s="20">
        <f>VLOOKUP(Table3[[#This Row],[Condition]],$O$8:$P$28,2)</f>
        <v>11</v>
      </c>
      <c r="N2670" s="10"/>
      <c r="O2670" s="10"/>
    </row>
    <row r="2671" spans="1:15">
      <c r="A2671" s="4">
        <v>43789.166666666664</v>
      </c>
      <c r="B2671">
        <v>20</v>
      </c>
      <c r="C2671">
        <v>4</v>
      </c>
      <c r="D2671">
        <v>48</v>
      </c>
      <c r="E2671" t="s">
        <v>258</v>
      </c>
      <c r="F2671" t="s">
        <v>73</v>
      </c>
      <c r="G2671" t="s">
        <v>44</v>
      </c>
      <c r="H2671" t="s">
        <v>16</v>
      </c>
      <c r="I2671" t="s">
        <v>17</v>
      </c>
      <c r="J2671" t="s">
        <v>113</v>
      </c>
      <c r="K2671" t="s">
        <v>19</v>
      </c>
      <c r="L2671" t="s">
        <v>23</v>
      </c>
      <c r="M2671" s="20">
        <f>VLOOKUP(Table3[[#This Row],[Condition]],$O$8:$P$28,2)</f>
        <v>11</v>
      </c>
      <c r="N2671" s="10"/>
      <c r="O2671" s="10"/>
    </row>
    <row r="2672" spans="1:15">
      <c r="A2672" s="4">
        <v>43789.208333333336</v>
      </c>
      <c r="B2672">
        <v>20</v>
      </c>
      <c r="C2672">
        <v>5</v>
      </c>
      <c r="D2672">
        <v>47</v>
      </c>
      <c r="E2672" t="s">
        <v>258</v>
      </c>
      <c r="F2672" t="s">
        <v>74</v>
      </c>
      <c r="G2672" t="s">
        <v>44</v>
      </c>
      <c r="H2672" t="s">
        <v>49</v>
      </c>
      <c r="I2672" t="s">
        <v>17</v>
      </c>
      <c r="J2672" t="s">
        <v>105</v>
      </c>
      <c r="K2672" t="s">
        <v>19</v>
      </c>
      <c r="L2672" t="s">
        <v>23</v>
      </c>
      <c r="M2672" s="20">
        <f>VLOOKUP(Table3[[#This Row],[Condition]],$O$8:$P$28,2)</f>
        <v>11</v>
      </c>
      <c r="N2672" s="10"/>
      <c r="O2672" s="10"/>
    </row>
    <row r="2673" spans="1:15">
      <c r="A2673" s="4">
        <v>43789.25</v>
      </c>
      <c r="B2673">
        <v>20</v>
      </c>
      <c r="C2673">
        <v>6</v>
      </c>
      <c r="D2673">
        <v>48</v>
      </c>
      <c r="E2673" t="s">
        <v>239</v>
      </c>
      <c r="F2673" t="s">
        <v>112</v>
      </c>
      <c r="G2673" t="s">
        <v>115</v>
      </c>
      <c r="H2673" t="s">
        <v>52</v>
      </c>
      <c r="I2673" t="s">
        <v>17</v>
      </c>
      <c r="J2673" t="s">
        <v>181</v>
      </c>
      <c r="K2673" t="s">
        <v>19</v>
      </c>
      <c r="L2673" t="s">
        <v>23</v>
      </c>
      <c r="M2673" s="20">
        <f>VLOOKUP(Table3[[#This Row],[Condition]],$O$8:$P$28,2)</f>
        <v>11</v>
      </c>
      <c r="N2673" s="10"/>
      <c r="O2673" s="10"/>
    </row>
    <row r="2674" spans="1:15">
      <c r="A2674" s="4">
        <v>43789.291666666664</v>
      </c>
      <c r="B2674">
        <v>20</v>
      </c>
      <c r="C2674">
        <v>7</v>
      </c>
      <c r="D2674">
        <v>48</v>
      </c>
      <c r="E2674" t="s">
        <v>234</v>
      </c>
      <c r="F2674" t="s">
        <v>40</v>
      </c>
      <c r="G2674" t="s">
        <v>115</v>
      </c>
      <c r="H2674" t="s">
        <v>82</v>
      </c>
      <c r="I2674" t="s">
        <v>17</v>
      </c>
      <c r="J2674" t="s">
        <v>63</v>
      </c>
      <c r="K2674" t="s">
        <v>19</v>
      </c>
      <c r="L2674" t="s">
        <v>23</v>
      </c>
      <c r="M2674" s="20">
        <f>VLOOKUP(Table3[[#This Row],[Condition]],$O$8:$P$28,2)</f>
        <v>11</v>
      </c>
      <c r="N2674" s="10"/>
      <c r="O2674" s="10"/>
    </row>
    <row r="2675" spans="1:15">
      <c r="A2675" s="4">
        <v>43789.333333333336</v>
      </c>
      <c r="B2675">
        <v>20</v>
      </c>
      <c r="C2675">
        <v>8</v>
      </c>
      <c r="D2675">
        <v>49</v>
      </c>
      <c r="E2675" t="s">
        <v>234</v>
      </c>
      <c r="F2675" t="s">
        <v>89</v>
      </c>
      <c r="G2675" t="s">
        <v>44</v>
      </c>
      <c r="H2675" t="s">
        <v>82</v>
      </c>
      <c r="I2675" t="s">
        <v>17</v>
      </c>
      <c r="J2675" t="s">
        <v>22</v>
      </c>
      <c r="K2675" t="s">
        <v>19</v>
      </c>
      <c r="L2675" t="s">
        <v>23</v>
      </c>
      <c r="M2675" s="20">
        <f>VLOOKUP(Table3[[#This Row],[Condition]],$O$8:$P$28,2)</f>
        <v>11</v>
      </c>
      <c r="N2675" s="10"/>
      <c r="O2675" s="10"/>
    </row>
    <row r="2676" spans="1:15">
      <c r="A2676" s="4">
        <v>43789.375</v>
      </c>
      <c r="B2676">
        <v>20</v>
      </c>
      <c r="C2676">
        <v>9</v>
      </c>
      <c r="D2676">
        <v>49</v>
      </c>
      <c r="E2676" t="s">
        <v>234</v>
      </c>
      <c r="F2676" t="s">
        <v>89</v>
      </c>
      <c r="G2676" t="s">
        <v>115</v>
      </c>
      <c r="H2676" t="s">
        <v>82</v>
      </c>
      <c r="I2676" t="s">
        <v>17</v>
      </c>
      <c r="J2676" t="s">
        <v>95</v>
      </c>
      <c r="K2676" t="s">
        <v>19</v>
      </c>
      <c r="L2676" t="s">
        <v>23</v>
      </c>
      <c r="M2676" s="20">
        <f>VLOOKUP(Table3[[#This Row],[Condition]],$O$8:$P$28,2)</f>
        <v>11</v>
      </c>
      <c r="N2676" s="10"/>
      <c r="O2676" s="10"/>
    </row>
    <row r="2677" spans="1:15">
      <c r="A2677" s="4">
        <v>43789.416666666664</v>
      </c>
      <c r="B2677">
        <v>20</v>
      </c>
      <c r="C2677">
        <v>10</v>
      </c>
      <c r="D2677">
        <v>51</v>
      </c>
      <c r="E2677" t="s">
        <v>258</v>
      </c>
      <c r="F2677" t="s">
        <v>114</v>
      </c>
      <c r="G2677" t="s">
        <v>115</v>
      </c>
      <c r="H2677" t="s">
        <v>65</v>
      </c>
      <c r="I2677" t="s">
        <v>170</v>
      </c>
      <c r="J2677" t="s">
        <v>95</v>
      </c>
      <c r="K2677" t="s">
        <v>19</v>
      </c>
      <c r="L2677" t="s">
        <v>23</v>
      </c>
      <c r="M2677" s="20">
        <f>VLOOKUP(Table3[[#This Row],[Condition]],$O$8:$P$28,2)</f>
        <v>11</v>
      </c>
      <c r="N2677" s="10"/>
      <c r="O2677" s="10"/>
    </row>
    <row r="2678" spans="1:15">
      <c r="A2678" s="4">
        <v>43789.458333333336</v>
      </c>
      <c r="B2678">
        <v>20</v>
      </c>
      <c r="C2678">
        <v>11</v>
      </c>
      <c r="D2678">
        <v>53</v>
      </c>
      <c r="E2678" t="s">
        <v>234</v>
      </c>
      <c r="F2678" t="s">
        <v>96</v>
      </c>
      <c r="G2678" t="s">
        <v>44</v>
      </c>
      <c r="H2678" t="s">
        <v>151</v>
      </c>
      <c r="I2678" t="s">
        <v>173</v>
      </c>
      <c r="J2678" t="s">
        <v>35</v>
      </c>
      <c r="K2678" t="s">
        <v>19</v>
      </c>
      <c r="L2678" t="s">
        <v>20</v>
      </c>
      <c r="M2678" s="20">
        <f>VLOOKUP(Table3[[#This Row],[Condition]],$O$8:$P$28,2)</f>
        <v>13</v>
      </c>
      <c r="N2678" s="10"/>
      <c r="O2678" s="10"/>
    </row>
    <row r="2679" spans="1:15">
      <c r="A2679" s="4">
        <v>43789.5</v>
      </c>
      <c r="B2679">
        <v>20</v>
      </c>
      <c r="C2679">
        <v>12</v>
      </c>
      <c r="D2679">
        <v>54</v>
      </c>
      <c r="E2679" t="s">
        <v>234</v>
      </c>
      <c r="F2679" t="s">
        <v>66</v>
      </c>
      <c r="G2679" t="s">
        <v>115</v>
      </c>
      <c r="H2679" t="s">
        <v>94</v>
      </c>
      <c r="I2679" t="s">
        <v>17</v>
      </c>
      <c r="J2679" t="s">
        <v>35</v>
      </c>
      <c r="K2679" t="s">
        <v>19</v>
      </c>
      <c r="L2679" t="s">
        <v>20</v>
      </c>
      <c r="M2679" s="20">
        <f>VLOOKUP(Table3[[#This Row],[Condition]],$O$8:$P$28,2)</f>
        <v>13</v>
      </c>
      <c r="N2679" s="10"/>
      <c r="O2679" s="10"/>
    </row>
    <row r="2680" spans="1:15">
      <c r="A2680" s="4">
        <v>43789.541666666664</v>
      </c>
      <c r="B2680">
        <v>20</v>
      </c>
      <c r="C2680">
        <v>13</v>
      </c>
      <c r="D2680">
        <v>52</v>
      </c>
      <c r="E2680" t="s">
        <v>257</v>
      </c>
      <c r="F2680" t="s">
        <v>66</v>
      </c>
      <c r="G2680" t="s">
        <v>44</v>
      </c>
      <c r="H2680" t="s">
        <v>145</v>
      </c>
      <c r="I2680" t="s">
        <v>17</v>
      </c>
      <c r="J2680" t="s">
        <v>95</v>
      </c>
      <c r="K2680" t="s">
        <v>19</v>
      </c>
      <c r="L2680" t="s">
        <v>23</v>
      </c>
      <c r="M2680" s="20">
        <f>VLOOKUP(Table3[[#This Row],[Condition]],$O$8:$P$28,2)</f>
        <v>11</v>
      </c>
      <c r="N2680" s="10"/>
      <c r="O2680" s="10"/>
    </row>
    <row r="2681" spans="1:15">
      <c r="A2681" s="4">
        <v>43789.583333333336</v>
      </c>
      <c r="B2681">
        <v>20</v>
      </c>
      <c r="C2681">
        <v>14</v>
      </c>
      <c r="D2681">
        <v>54</v>
      </c>
      <c r="E2681" t="s">
        <v>303</v>
      </c>
      <c r="F2681" t="s">
        <v>119</v>
      </c>
      <c r="G2681" t="s">
        <v>115</v>
      </c>
      <c r="H2681" t="s">
        <v>131</v>
      </c>
      <c r="I2681" t="s">
        <v>283</v>
      </c>
      <c r="J2681" t="s">
        <v>42</v>
      </c>
      <c r="K2681" t="s">
        <v>19</v>
      </c>
      <c r="L2681" t="s">
        <v>20</v>
      </c>
      <c r="M2681" s="20">
        <f>VLOOKUP(Table3[[#This Row],[Condition]],$O$8:$P$28,2)</f>
        <v>13</v>
      </c>
      <c r="N2681" s="10"/>
      <c r="O2681" s="10"/>
    </row>
    <row r="2682" spans="1:15">
      <c r="A2682" s="4">
        <v>43789.625</v>
      </c>
      <c r="B2682">
        <v>20</v>
      </c>
      <c r="C2682">
        <v>15</v>
      </c>
      <c r="D2682">
        <v>52</v>
      </c>
      <c r="E2682" t="s">
        <v>256</v>
      </c>
      <c r="F2682" t="s">
        <v>61</v>
      </c>
      <c r="G2682" t="s">
        <v>115</v>
      </c>
      <c r="H2682" t="s">
        <v>94</v>
      </c>
      <c r="I2682" t="s">
        <v>170</v>
      </c>
      <c r="J2682" t="s">
        <v>90</v>
      </c>
      <c r="K2682" t="s">
        <v>19</v>
      </c>
      <c r="L2682" t="s">
        <v>23</v>
      </c>
      <c r="M2682" s="20">
        <f>VLOOKUP(Table3[[#This Row],[Condition]],$O$8:$P$28,2)</f>
        <v>11</v>
      </c>
      <c r="N2682" s="10"/>
      <c r="O2682" s="10"/>
    </row>
    <row r="2683" spans="1:15">
      <c r="A2683" s="4">
        <v>43789.666666666664</v>
      </c>
      <c r="B2683">
        <v>20</v>
      </c>
      <c r="C2683">
        <v>16</v>
      </c>
      <c r="D2683">
        <v>51</v>
      </c>
      <c r="E2683" t="s">
        <v>256</v>
      </c>
      <c r="F2683" t="s">
        <v>169</v>
      </c>
      <c r="G2683" t="s">
        <v>44</v>
      </c>
      <c r="H2683" t="s">
        <v>145</v>
      </c>
      <c r="I2683" t="s">
        <v>17</v>
      </c>
      <c r="J2683" t="s">
        <v>199</v>
      </c>
      <c r="K2683" t="s">
        <v>19</v>
      </c>
      <c r="L2683" t="s">
        <v>23</v>
      </c>
      <c r="M2683" s="20">
        <f>VLOOKUP(Table3[[#This Row],[Condition]],$O$8:$P$28,2)</f>
        <v>11</v>
      </c>
      <c r="N2683" s="10"/>
      <c r="O2683" s="10"/>
    </row>
    <row r="2684" spans="1:15">
      <c r="A2684" s="4">
        <v>43789.708333333336</v>
      </c>
      <c r="B2684">
        <v>20</v>
      </c>
      <c r="C2684">
        <v>17</v>
      </c>
      <c r="D2684">
        <v>51</v>
      </c>
      <c r="E2684" t="s">
        <v>256</v>
      </c>
      <c r="F2684" t="s">
        <v>169</v>
      </c>
      <c r="G2684" t="s">
        <v>115</v>
      </c>
      <c r="H2684" t="s">
        <v>82</v>
      </c>
      <c r="I2684" t="s">
        <v>17</v>
      </c>
      <c r="J2684" t="s">
        <v>87</v>
      </c>
      <c r="K2684" t="s">
        <v>19</v>
      </c>
      <c r="L2684" t="s">
        <v>20</v>
      </c>
      <c r="M2684" s="20">
        <f>VLOOKUP(Table3[[#This Row],[Condition]],$O$8:$P$28,2)</f>
        <v>13</v>
      </c>
      <c r="N2684" s="10"/>
      <c r="O2684" s="10"/>
    </row>
    <row r="2685" spans="1:15">
      <c r="A2685" s="4">
        <v>43789.75</v>
      </c>
      <c r="B2685">
        <v>20</v>
      </c>
      <c r="C2685">
        <v>18</v>
      </c>
      <c r="D2685">
        <v>51</v>
      </c>
      <c r="E2685" t="s">
        <v>256</v>
      </c>
      <c r="F2685" t="s">
        <v>169</v>
      </c>
      <c r="G2685" t="s">
        <v>115</v>
      </c>
      <c r="H2685" t="s">
        <v>45</v>
      </c>
      <c r="I2685" t="s">
        <v>17</v>
      </c>
      <c r="J2685" t="s">
        <v>196</v>
      </c>
      <c r="K2685" t="s">
        <v>19</v>
      </c>
      <c r="L2685" t="s">
        <v>23</v>
      </c>
      <c r="M2685" s="20">
        <f>VLOOKUP(Table3[[#This Row],[Condition]],$O$8:$P$28,2)</f>
        <v>11</v>
      </c>
      <c r="N2685" s="10"/>
      <c r="O2685" s="10"/>
    </row>
    <row r="2686" spans="1:15">
      <c r="A2686" s="4">
        <v>43789.791666666664</v>
      </c>
      <c r="B2686">
        <v>20</v>
      </c>
      <c r="C2686">
        <v>19</v>
      </c>
      <c r="D2686">
        <v>50</v>
      </c>
      <c r="E2686" t="s">
        <v>256</v>
      </c>
      <c r="F2686" t="s">
        <v>191</v>
      </c>
      <c r="G2686" t="s">
        <v>115</v>
      </c>
      <c r="H2686" t="s">
        <v>45</v>
      </c>
      <c r="I2686" t="s">
        <v>17</v>
      </c>
      <c r="J2686" t="s">
        <v>201</v>
      </c>
      <c r="K2686" t="s">
        <v>19</v>
      </c>
      <c r="L2686" t="s">
        <v>23</v>
      </c>
      <c r="M2686" s="20">
        <f>VLOOKUP(Table3[[#This Row],[Condition]],$O$8:$P$28,2)</f>
        <v>11</v>
      </c>
      <c r="N2686" s="10"/>
      <c r="O2686" s="10"/>
    </row>
    <row r="2687" spans="1:15">
      <c r="A2687" s="4">
        <v>43789.833333333336</v>
      </c>
      <c r="B2687">
        <v>20</v>
      </c>
      <c r="C2687">
        <v>20</v>
      </c>
      <c r="D2687">
        <v>49</v>
      </c>
      <c r="E2687" t="s">
        <v>256</v>
      </c>
      <c r="F2687" t="s">
        <v>91</v>
      </c>
      <c r="G2687" t="s">
        <v>44</v>
      </c>
      <c r="H2687" t="s">
        <v>94</v>
      </c>
      <c r="I2687" t="s">
        <v>17</v>
      </c>
      <c r="J2687" t="s">
        <v>202</v>
      </c>
      <c r="K2687" t="s">
        <v>19</v>
      </c>
      <c r="L2687" t="s">
        <v>20</v>
      </c>
      <c r="M2687" s="20">
        <f>VLOOKUP(Table3[[#This Row],[Condition]],$O$8:$P$28,2)</f>
        <v>13</v>
      </c>
      <c r="N2687" s="10"/>
      <c r="O2687" s="10"/>
    </row>
    <row r="2688" spans="1:15">
      <c r="A2688" s="4">
        <v>43789.875</v>
      </c>
      <c r="B2688">
        <v>20</v>
      </c>
      <c r="C2688">
        <v>21</v>
      </c>
      <c r="D2688">
        <v>48</v>
      </c>
      <c r="E2688" t="s">
        <v>300</v>
      </c>
      <c r="F2688" t="s">
        <v>91</v>
      </c>
      <c r="G2688" t="s">
        <v>115</v>
      </c>
      <c r="H2688" t="s">
        <v>45</v>
      </c>
      <c r="I2688" t="s">
        <v>17</v>
      </c>
      <c r="J2688" t="s">
        <v>203</v>
      </c>
      <c r="K2688" t="s">
        <v>19</v>
      </c>
      <c r="L2688" t="s">
        <v>20</v>
      </c>
      <c r="M2688" s="20">
        <f>VLOOKUP(Table3[[#This Row],[Condition]],$O$8:$P$28,2)</f>
        <v>13</v>
      </c>
      <c r="N2688" s="10"/>
      <c r="O2688" s="10"/>
    </row>
    <row r="2689" spans="1:15">
      <c r="A2689" s="4">
        <v>43789.916666666664</v>
      </c>
      <c r="B2689">
        <v>20</v>
      </c>
      <c r="C2689">
        <v>22</v>
      </c>
      <c r="D2689">
        <v>46</v>
      </c>
      <c r="E2689" t="s">
        <v>300</v>
      </c>
      <c r="F2689" t="s">
        <v>47</v>
      </c>
      <c r="G2689" t="s">
        <v>115</v>
      </c>
      <c r="H2689" t="s">
        <v>45</v>
      </c>
      <c r="I2689" t="s">
        <v>17</v>
      </c>
      <c r="J2689" t="s">
        <v>203</v>
      </c>
      <c r="K2689" t="s">
        <v>19</v>
      </c>
      <c r="L2689" t="s">
        <v>30</v>
      </c>
      <c r="M2689" s="20">
        <f>VLOOKUP(Table3[[#This Row],[Condition]],$O$8:$P$28,2)</f>
        <v>17</v>
      </c>
      <c r="N2689" s="10"/>
      <c r="O2689" s="10"/>
    </row>
    <row r="2690" spans="1:15">
      <c r="A2690" s="4">
        <v>43789.958333333336</v>
      </c>
      <c r="B2690">
        <v>20</v>
      </c>
      <c r="C2690">
        <v>23</v>
      </c>
      <c r="D2690">
        <v>47</v>
      </c>
      <c r="E2690" t="s">
        <v>300</v>
      </c>
      <c r="F2690" t="s">
        <v>133</v>
      </c>
      <c r="G2690" t="s">
        <v>115</v>
      </c>
      <c r="H2690" t="s">
        <v>45</v>
      </c>
      <c r="I2690" t="s">
        <v>17</v>
      </c>
      <c r="J2690" t="s">
        <v>207</v>
      </c>
      <c r="K2690" t="s">
        <v>19</v>
      </c>
      <c r="L2690" t="s">
        <v>36</v>
      </c>
      <c r="M2690" s="20">
        <f>VLOOKUP(Table3[[#This Row],[Condition]],$O$8:$P$28,2)</f>
        <v>21</v>
      </c>
      <c r="N2690" s="10"/>
      <c r="O2690" s="10"/>
    </row>
    <row r="2691" spans="1:15">
      <c r="A2691" s="4">
        <v>43790</v>
      </c>
      <c r="B2691">
        <v>21</v>
      </c>
      <c r="C2691">
        <v>0</v>
      </c>
      <c r="D2691">
        <v>46</v>
      </c>
      <c r="E2691" t="s">
        <v>300</v>
      </c>
      <c r="F2691" t="s">
        <v>47</v>
      </c>
      <c r="G2691" t="s">
        <v>115</v>
      </c>
      <c r="H2691" t="s">
        <v>49</v>
      </c>
      <c r="I2691" t="s">
        <v>17</v>
      </c>
      <c r="J2691" t="s">
        <v>208</v>
      </c>
      <c r="K2691" t="s">
        <v>19</v>
      </c>
      <c r="L2691" t="s">
        <v>36</v>
      </c>
      <c r="M2691" s="20">
        <f>VLOOKUP(Table3[[#This Row],[Condition]],$O$8:$P$28,2)</f>
        <v>21</v>
      </c>
      <c r="N2691" s="10"/>
      <c r="O2691" s="10"/>
    </row>
    <row r="2692" spans="1:15">
      <c r="A2692" s="4">
        <v>43790.041666666664</v>
      </c>
      <c r="B2692">
        <v>21</v>
      </c>
      <c r="C2692">
        <v>1</v>
      </c>
      <c r="D2692">
        <v>45</v>
      </c>
      <c r="E2692" t="s">
        <v>303</v>
      </c>
      <c r="F2692" t="s">
        <v>47</v>
      </c>
      <c r="G2692" t="s">
        <v>115</v>
      </c>
      <c r="H2692" t="s">
        <v>49</v>
      </c>
      <c r="I2692" t="s">
        <v>17</v>
      </c>
      <c r="J2692" t="s">
        <v>209</v>
      </c>
      <c r="K2692" t="s">
        <v>19</v>
      </c>
      <c r="L2692" t="s">
        <v>36</v>
      </c>
      <c r="M2692" s="20">
        <f>VLOOKUP(Table3[[#This Row],[Condition]],$O$8:$P$28,2)</f>
        <v>21</v>
      </c>
      <c r="N2692" s="10"/>
      <c r="O2692" s="10"/>
    </row>
    <row r="2693" spans="1:15">
      <c r="A2693" s="4">
        <v>43790.083333333336</v>
      </c>
      <c r="B2693">
        <v>21</v>
      </c>
      <c r="C2693">
        <v>2</v>
      </c>
      <c r="D2693">
        <v>43</v>
      </c>
      <c r="E2693" t="s">
        <v>303</v>
      </c>
      <c r="F2693" t="s">
        <v>67</v>
      </c>
      <c r="G2693" t="s">
        <v>44</v>
      </c>
      <c r="H2693" t="s">
        <v>52</v>
      </c>
      <c r="I2693" t="s">
        <v>17</v>
      </c>
      <c r="J2693" t="s">
        <v>209</v>
      </c>
      <c r="K2693" t="s">
        <v>19</v>
      </c>
      <c r="L2693" t="s">
        <v>36</v>
      </c>
      <c r="M2693" s="20">
        <f>VLOOKUP(Table3[[#This Row],[Condition]],$O$8:$P$28,2)</f>
        <v>21</v>
      </c>
      <c r="N2693" s="10"/>
      <c r="O2693" s="10"/>
    </row>
    <row r="2694" spans="1:15">
      <c r="A2694" s="4">
        <v>43790.125</v>
      </c>
      <c r="B2694">
        <v>21</v>
      </c>
      <c r="C2694">
        <v>3</v>
      </c>
      <c r="D2694">
        <v>40</v>
      </c>
      <c r="E2694" t="s">
        <v>303</v>
      </c>
      <c r="F2694" t="s">
        <v>195</v>
      </c>
      <c r="G2694" t="s">
        <v>33</v>
      </c>
      <c r="H2694" t="s">
        <v>52</v>
      </c>
      <c r="I2694" t="s">
        <v>17</v>
      </c>
      <c r="J2694" t="s">
        <v>209</v>
      </c>
      <c r="K2694" t="s">
        <v>19</v>
      </c>
      <c r="L2694" t="s">
        <v>30</v>
      </c>
      <c r="M2694" s="20">
        <f>VLOOKUP(Table3[[#This Row],[Condition]],$O$8:$P$28,2)</f>
        <v>17</v>
      </c>
      <c r="N2694" s="10"/>
      <c r="O2694" s="10"/>
    </row>
    <row r="2695" spans="1:15">
      <c r="A2695" s="4">
        <v>43790.166666666664</v>
      </c>
      <c r="B2695">
        <v>21</v>
      </c>
      <c r="C2695">
        <v>4</v>
      </c>
      <c r="D2695">
        <v>41</v>
      </c>
      <c r="E2695" t="s">
        <v>303</v>
      </c>
      <c r="F2695" t="s">
        <v>97</v>
      </c>
      <c r="G2695" t="s">
        <v>44</v>
      </c>
      <c r="H2695" t="s">
        <v>62</v>
      </c>
      <c r="I2695" t="s">
        <v>17</v>
      </c>
      <c r="J2695" t="s">
        <v>210</v>
      </c>
      <c r="K2695" t="s">
        <v>19</v>
      </c>
      <c r="L2695" t="s">
        <v>30</v>
      </c>
      <c r="M2695" s="20">
        <f>VLOOKUP(Table3[[#This Row],[Condition]],$O$8:$P$28,2)</f>
        <v>17</v>
      </c>
      <c r="N2695" s="10"/>
      <c r="O2695" s="10"/>
    </row>
    <row r="2696" spans="1:15">
      <c r="A2696" s="4">
        <v>43790.208333333336</v>
      </c>
      <c r="B2696">
        <v>21</v>
      </c>
      <c r="C2696">
        <v>5</v>
      </c>
      <c r="D2696">
        <v>41</v>
      </c>
      <c r="E2696" t="s">
        <v>301</v>
      </c>
      <c r="F2696" t="s">
        <v>129</v>
      </c>
      <c r="G2696" t="s">
        <v>44</v>
      </c>
      <c r="H2696" t="s">
        <v>62</v>
      </c>
      <c r="I2696" t="s">
        <v>17</v>
      </c>
      <c r="J2696" t="s">
        <v>211</v>
      </c>
      <c r="K2696" t="s">
        <v>19</v>
      </c>
      <c r="L2696" t="s">
        <v>20</v>
      </c>
      <c r="M2696" s="20">
        <f>VLOOKUP(Table3[[#This Row],[Condition]],$O$8:$P$28,2)</f>
        <v>13</v>
      </c>
      <c r="N2696" s="10"/>
      <c r="O2696" s="10"/>
    </row>
    <row r="2697" spans="1:15">
      <c r="A2697" s="4">
        <v>43790.25</v>
      </c>
      <c r="B2697">
        <v>21</v>
      </c>
      <c r="C2697">
        <v>6</v>
      </c>
      <c r="D2697">
        <v>43</v>
      </c>
      <c r="E2697" t="s">
        <v>301</v>
      </c>
      <c r="F2697" t="s">
        <v>43</v>
      </c>
      <c r="G2697" t="s">
        <v>115</v>
      </c>
      <c r="H2697" t="s">
        <v>16</v>
      </c>
      <c r="I2697" t="s">
        <v>17</v>
      </c>
      <c r="J2697" t="s">
        <v>213</v>
      </c>
      <c r="K2697" t="s">
        <v>19</v>
      </c>
      <c r="L2697" t="s">
        <v>20</v>
      </c>
      <c r="M2697" s="20">
        <f>VLOOKUP(Table3[[#This Row],[Condition]],$O$8:$P$28,2)</f>
        <v>13</v>
      </c>
      <c r="N2697" s="10"/>
      <c r="O2697" s="10"/>
    </row>
    <row r="2698" spans="1:15">
      <c r="A2698" s="4">
        <v>43790.291666666664</v>
      </c>
      <c r="B2698">
        <v>21</v>
      </c>
      <c r="C2698">
        <v>7</v>
      </c>
      <c r="D2698">
        <v>45</v>
      </c>
      <c r="E2698" t="s">
        <v>303</v>
      </c>
      <c r="F2698" t="s">
        <v>47</v>
      </c>
      <c r="G2698" t="s">
        <v>44</v>
      </c>
      <c r="H2698" t="s">
        <v>16</v>
      </c>
      <c r="I2698" t="s">
        <v>17</v>
      </c>
      <c r="J2698" t="s">
        <v>213</v>
      </c>
      <c r="K2698" t="s">
        <v>19</v>
      </c>
      <c r="L2698" t="s">
        <v>20</v>
      </c>
      <c r="M2698" s="20">
        <f>VLOOKUP(Table3[[#This Row],[Condition]],$O$8:$P$28,2)</f>
        <v>13</v>
      </c>
      <c r="N2698" s="10"/>
      <c r="O2698" s="10"/>
    </row>
    <row r="2699" spans="1:15">
      <c r="A2699" s="4">
        <v>43790.333333333336</v>
      </c>
      <c r="B2699">
        <v>21</v>
      </c>
      <c r="C2699">
        <v>8</v>
      </c>
      <c r="D2699">
        <v>45</v>
      </c>
      <c r="E2699" t="s">
        <v>256</v>
      </c>
      <c r="F2699" t="s">
        <v>112</v>
      </c>
      <c r="G2699" t="s">
        <v>71</v>
      </c>
      <c r="H2699" t="s">
        <v>41</v>
      </c>
      <c r="I2699" t="s">
        <v>17</v>
      </c>
      <c r="J2699" t="s">
        <v>220</v>
      </c>
      <c r="K2699" t="s">
        <v>19</v>
      </c>
      <c r="L2699" t="s">
        <v>20</v>
      </c>
      <c r="M2699" s="20">
        <f>VLOOKUP(Table3[[#This Row],[Condition]],$O$8:$P$28,2)</f>
        <v>13</v>
      </c>
      <c r="N2699" s="10"/>
      <c r="O2699" s="10"/>
    </row>
    <row r="2700" spans="1:15">
      <c r="A2700" s="4">
        <v>43790.375</v>
      </c>
      <c r="B2700">
        <v>21</v>
      </c>
      <c r="C2700">
        <v>9</v>
      </c>
      <c r="D2700">
        <v>50</v>
      </c>
      <c r="E2700" t="s">
        <v>300</v>
      </c>
      <c r="F2700" t="s">
        <v>169</v>
      </c>
      <c r="G2700" t="s">
        <v>33</v>
      </c>
      <c r="H2700" t="s">
        <v>62</v>
      </c>
      <c r="I2700" t="s">
        <v>17</v>
      </c>
      <c r="J2700" t="s">
        <v>220</v>
      </c>
      <c r="K2700" t="s">
        <v>19</v>
      </c>
      <c r="L2700" t="s">
        <v>30</v>
      </c>
      <c r="M2700" s="20">
        <f>VLOOKUP(Table3[[#This Row],[Condition]],$O$8:$P$28,2)</f>
        <v>17</v>
      </c>
      <c r="N2700" s="10"/>
      <c r="O2700" s="10"/>
    </row>
    <row r="2701" spans="1:15">
      <c r="A2701" s="4">
        <v>43790.416666666664</v>
      </c>
      <c r="B2701">
        <v>21</v>
      </c>
      <c r="C2701">
        <v>10</v>
      </c>
      <c r="D2701">
        <v>51</v>
      </c>
      <c r="E2701" t="s">
        <v>300</v>
      </c>
      <c r="F2701" t="s">
        <v>130</v>
      </c>
      <c r="G2701" t="s">
        <v>55</v>
      </c>
      <c r="H2701" t="s">
        <v>62</v>
      </c>
      <c r="I2701" t="s">
        <v>17</v>
      </c>
      <c r="J2701" t="s">
        <v>212</v>
      </c>
      <c r="K2701" t="s">
        <v>19</v>
      </c>
      <c r="L2701" t="s">
        <v>30</v>
      </c>
      <c r="M2701" s="20">
        <f>VLOOKUP(Table3[[#This Row],[Condition]],$O$8:$P$28,2)</f>
        <v>17</v>
      </c>
      <c r="N2701" s="10"/>
      <c r="O2701" s="10"/>
    </row>
    <row r="2702" spans="1:15">
      <c r="A2702" s="4">
        <v>43790.458333333336</v>
      </c>
      <c r="B2702">
        <v>21</v>
      </c>
      <c r="C2702">
        <v>11</v>
      </c>
      <c r="D2702">
        <v>51</v>
      </c>
      <c r="E2702" t="s">
        <v>303</v>
      </c>
      <c r="F2702" t="s">
        <v>93</v>
      </c>
      <c r="G2702" t="s">
        <v>64</v>
      </c>
      <c r="H2702" t="s">
        <v>41</v>
      </c>
      <c r="I2702" t="s">
        <v>17</v>
      </c>
      <c r="J2702" t="s">
        <v>208</v>
      </c>
      <c r="K2702" t="s">
        <v>19</v>
      </c>
      <c r="L2702" t="s">
        <v>20</v>
      </c>
      <c r="M2702" s="20">
        <f>VLOOKUP(Table3[[#This Row],[Condition]],$O$8:$P$28,2)</f>
        <v>13</v>
      </c>
      <c r="N2702" s="10"/>
      <c r="O2702" s="10"/>
    </row>
    <row r="2703" spans="1:15">
      <c r="A2703" s="4">
        <v>43790.5</v>
      </c>
      <c r="B2703">
        <v>21</v>
      </c>
      <c r="C2703">
        <v>12</v>
      </c>
      <c r="D2703">
        <v>52</v>
      </c>
      <c r="E2703" t="s">
        <v>256</v>
      </c>
      <c r="F2703" t="s">
        <v>61</v>
      </c>
      <c r="G2703" t="s">
        <v>68</v>
      </c>
      <c r="H2703" t="s">
        <v>16</v>
      </c>
      <c r="I2703" t="s">
        <v>17</v>
      </c>
      <c r="J2703" t="s">
        <v>201</v>
      </c>
      <c r="K2703" t="s">
        <v>19</v>
      </c>
      <c r="L2703" t="s">
        <v>23</v>
      </c>
      <c r="M2703" s="20">
        <f>VLOOKUP(Table3[[#This Row],[Condition]],$O$8:$P$28,2)</f>
        <v>11</v>
      </c>
      <c r="N2703" s="10"/>
      <c r="O2703" s="10"/>
    </row>
    <row r="2704" spans="1:15">
      <c r="A2704" s="4">
        <v>43790.541666666664</v>
      </c>
      <c r="B2704">
        <v>21</v>
      </c>
      <c r="C2704">
        <v>13</v>
      </c>
      <c r="D2704">
        <v>52</v>
      </c>
      <c r="E2704" t="s">
        <v>257</v>
      </c>
      <c r="F2704" t="s">
        <v>66</v>
      </c>
      <c r="G2704" t="s">
        <v>75</v>
      </c>
      <c r="H2704" t="s">
        <v>49</v>
      </c>
      <c r="I2704" t="s">
        <v>17</v>
      </c>
      <c r="J2704" t="s">
        <v>200</v>
      </c>
      <c r="K2704" t="s">
        <v>19</v>
      </c>
      <c r="L2704" t="s">
        <v>20</v>
      </c>
      <c r="M2704" s="20">
        <f>VLOOKUP(Table3[[#This Row],[Condition]],$O$8:$P$28,2)</f>
        <v>13</v>
      </c>
      <c r="N2704" s="10"/>
      <c r="O2704" s="10"/>
    </row>
    <row r="2705" spans="1:15">
      <c r="A2705" s="4">
        <v>43790.583333333336</v>
      </c>
      <c r="B2705">
        <v>21</v>
      </c>
      <c r="C2705">
        <v>14</v>
      </c>
      <c r="D2705">
        <v>52</v>
      </c>
      <c r="E2705" t="s">
        <v>239</v>
      </c>
      <c r="F2705" t="s">
        <v>91</v>
      </c>
      <c r="G2705" t="s">
        <v>75</v>
      </c>
      <c r="H2705" t="s">
        <v>65</v>
      </c>
      <c r="I2705" t="s">
        <v>17</v>
      </c>
      <c r="J2705" t="s">
        <v>198</v>
      </c>
      <c r="K2705" t="s">
        <v>19</v>
      </c>
      <c r="L2705" t="s">
        <v>20</v>
      </c>
      <c r="M2705" s="20">
        <f>VLOOKUP(Table3[[#This Row],[Condition]],$O$8:$P$28,2)</f>
        <v>13</v>
      </c>
      <c r="N2705" s="10"/>
      <c r="O2705" s="10"/>
    </row>
    <row r="2706" spans="1:15">
      <c r="A2706" s="4">
        <v>43790.625</v>
      </c>
      <c r="B2706">
        <v>21</v>
      </c>
      <c r="C2706">
        <v>15</v>
      </c>
      <c r="D2706">
        <v>52</v>
      </c>
      <c r="E2706" t="s">
        <v>256</v>
      </c>
      <c r="F2706" t="s">
        <v>61</v>
      </c>
      <c r="G2706" t="s">
        <v>75</v>
      </c>
      <c r="H2706" t="s">
        <v>49</v>
      </c>
      <c r="I2706" t="s">
        <v>17</v>
      </c>
      <c r="J2706" t="s">
        <v>198</v>
      </c>
      <c r="K2706" t="s">
        <v>19</v>
      </c>
      <c r="L2706" t="s">
        <v>20</v>
      </c>
      <c r="M2706" s="20">
        <f>VLOOKUP(Table3[[#This Row],[Condition]],$O$8:$P$28,2)</f>
        <v>13</v>
      </c>
      <c r="N2706" s="10"/>
      <c r="O2706" s="10"/>
    </row>
    <row r="2707" spans="1:15">
      <c r="A2707" s="4">
        <v>43790.666666666664</v>
      </c>
      <c r="B2707">
        <v>21</v>
      </c>
      <c r="C2707">
        <v>16</v>
      </c>
      <c r="D2707">
        <v>51</v>
      </c>
      <c r="E2707" t="s">
        <v>239</v>
      </c>
      <c r="F2707" t="s">
        <v>133</v>
      </c>
      <c r="G2707" t="s">
        <v>75</v>
      </c>
      <c r="H2707" t="s">
        <v>52</v>
      </c>
      <c r="I2707" t="s">
        <v>17</v>
      </c>
      <c r="J2707" t="s">
        <v>199</v>
      </c>
      <c r="K2707" t="s">
        <v>19</v>
      </c>
      <c r="L2707" t="s">
        <v>20</v>
      </c>
      <c r="M2707" s="20">
        <f>VLOOKUP(Table3[[#This Row],[Condition]],$O$8:$P$28,2)</f>
        <v>13</v>
      </c>
      <c r="N2707" s="10"/>
      <c r="O2707" s="10"/>
    </row>
    <row r="2708" spans="1:15">
      <c r="A2708" s="4">
        <v>43790.708333333336</v>
      </c>
      <c r="B2708">
        <v>21</v>
      </c>
      <c r="C2708">
        <v>17</v>
      </c>
      <c r="D2708">
        <v>51</v>
      </c>
      <c r="E2708" t="s">
        <v>257</v>
      </c>
      <c r="F2708" t="s">
        <v>91</v>
      </c>
      <c r="G2708" t="s">
        <v>75</v>
      </c>
      <c r="H2708" t="s">
        <v>52</v>
      </c>
      <c r="I2708" t="s">
        <v>17</v>
      </c>
      <c r="J2708" t="s">
        <v>88</v>
      </c>
      <c r="K2708" t="s">
        <v>19</v>
      </c>
      <c r="L2708" t="s">
        <v>23</v>
      </c>
      <c r="M2708" s="20">
        <f>VLOOKUP(Table3[[#This Row],[Condition]],$O$8:$P$28,2)</f>
        <v>11</v>
      </c>
      <c r="N2708" s="10"/>
      <c r="O2708" s="10"/>
    </row>
    <row r="2709" spans="1:15">
      <c r="A2709" s="4">
        <v>43790.75</v>
      </c>
      <c r="B2709">
        <v>21</v>
      </c>
      <c r="C2709">
        <v>18</v>
      </c>
      <c r="D2709">
        <v>50</v>
      </c>
      <c r="E2709" t="s">
        <v>236</v>
      </c>
      <c r="F2709" t="s">
        <v>91</v>
      </c>
      <c r="G2709" t="s">
        <v>29</v>
      </c>
      <c r="H2709" t="s">
        <v>49</v>
      </c>
      <c r="I2709" t="s">
        <v>17</v>
      </c>
      <c r="J2709" t="s">
        <v>88</v>
      </c>
      <c r="K2709" t="s">
        <v>19</v>
      </c>
      <c r="L2709" t="s">
        <v>23</v>
      </c>
      <c r="M2709" s="20">
        <f>VLOOKUP(Table3[[#This Row],[Condition]],$O$8:$P$28,2)</f>
        <v>11</v>
      </c>
      <c r="N2709" s="10"/>
      <c r="O2709" s="10"/>
    </row>
    <row r="2710" spans="1:15">
      <c r="A2710" s="4">
        <v>43790.791666666664</v>
      </c>
      <c r="B2710">
        <v>21</v>
      </c>
      <c r="C2710">
        <v>19</v>
      </c>
      <c r="D2710">
        <v>49</v>
      </c>
      <c r="E2710" t="s">
        <v>234</v>
      </c>
      <c r="F2710" t="s">
        <v>89</v>
      </c>
      <c r="G2710" t="s">
        <v>75</v>
      </c>
      <c r="H2710" t="s">
        <v>45</v>
      </c>
      <c r="I2710" t="s">
        <v>17</v>
      </c>
      <c r="J2710" t="s">
        <v>85</v>
      </c>
      <c r="K2710" t="s">
        <v>19</v>
      </c>
      <c r="L2710" t="s">
        <v>20</v>
      </c>
      <c r="M2710" s="20">
        <f>VLOOKUP(Table3[[#This Row],[Condition]],$O$8:$P$28,2)</f>
        <v>13</v>
      </c>
      <c r="N2710" s="10"/>
      <c r="O2710" s="10"/>
    </row>
    <row r="2711" spans="1:15">
      <c r="A2711" s="4">
        <v>43790.833333333336</v>
      </c>
      <c r="B2711">
        <v>21</v>
      </c>
      <c r="C2711">
        <v>20</v>
      </c>
      <c r="D2711">
        <v>50</v>
      </c>
      <c r="E2711" t="s">
        <v>258</v>
      </c>
      <c r="F2711" t="s">
        <v>112</v>
      </c>
      <c r="G2711" t="s">
        <v>75</v>
      </c>
      <c r="H2711" t="s">
        <v>65</v>
      </c>
      <c r="I2711" t="s">
        <v>17</v>
      </c>
      <c r="J2711" t="s">
        <v>95</v>
      </c>
      <c r="K2711" t="s">
        <v>19</v>
      </c>
      <c r="L2711" t="s">
        <v>20</v>
      </c>
      <c r="M2711" s="20">
        <f>VLOOKUP(Table3[[#This Row],[Condition]],$O$8:$P$28,2)</f>
        <v>13</v>
      </c>
      <c r="N2711" s="10"/>
      <c r="O2711" s="10"/>
    </row>
    <row r="2712" spans="1:15">
      <c r="A2712" s="4">
        <v>43790.875</v>
      </c>
      <c r="B2712">
        <v>21</v>
      </c>
      <c r="C2712">
        <v>21</v>
      </c>
      <c r="D2712">
        <v>51</v>
      </c>
      <c r="E2712" t="s">
        <v>234</v>
      </c>
      <c r="F2712" t="s">
        <v>109</v>
      </c>
      <c r="G2712" t="s">
        <v>75</v>
      </c>
      <c r="H2712" t="s">
        <v>65</v>
      </c>
      <c r="I2712" t="s">
        <v>17</v>
      </c>
      <c r="J2712" t="s">
        <v>22</v>
      </c>
      <c r="K2712" t="s">
        <v>19</v>
      </c>
      <c r="L2712" t="s">
        <v>23</v>
      </c>
      <c r="M2712" s="20">
        <f>VLOOKUP(Table3[[#This Row],[Condition]],$O$8:$P$28,2)</f>
        <v>11</v>
      </c>
      <c r="N2712" s="10"/>
      <c r="O2712" s="10"/>
    </row>
    <row r="2713" spans="1:15">
      <c r="A2713" s="4">
        <v>43790.916666666664</v>
      </c>
      <c r="B2713">
        <v>21</v>
      </c>
      <c r="C2713">
        <v>22</v>
      </c>
      <c r="D2713">
        <v>50</v>
      </c>
      <c r="E2713" t="s">
        <v>258</v>
      </c>
      <c r="F2713" t="s">
        <v>112</v>
      </c>
      <c r="G2713" t="s">
        <v>75</v>
      </c>
      <c r="H2713" t="s">
        <v>82</v>
      </c>
      <c r="I2713" t="s">
        <v>173</v>
      </c>
      <c r="J2713" t="s">
        <v>63</v>
      </c>
      <c r="K2713" t="s">
        <v>19</v>
      </c>
      <c r="L2713" t="s">
        <v>23</v>
      </c>
      <c r="M2713" s="20">
        <f>VLOOKUP(Table3[[#This Row],[Condition]],$O$8:$P$28,2)</f>
        <v>11</v>
      </c>
      <c r="N2713" s="10"/>
      <c r="O2713" s="10"/>
    </row>
    <row r="2714" spans="1:15">
      <c r="A2714" s="4">
        <v>43790.958333333336</v>
      </c>
      <c r="B2714">
        <v>21</v>
      </c>
      <c r="C2714">
        <v>23</v>
      </c>
      <c r="D2714">
        <v>51</v>
      </c>
      <c r="E2714" t="s">
        <v>234</v>
      </c>
      <c r="F2714" t="s">
        <v>109</v>
      </c>
      <c r="G2714" t="s">
        <v>29</v>
      </c>
      <c r="H2714" t="s">
        <v>65</v>
      </c>
      <c r="I2714" t="s">
        <v>17</v>
      </c>
      <c r="J2714" t="s">
        <v>103</v>
      </c>
      <c r="K2714" t="s">
        <v>19</v>
      </c>
      <c r="L2714" t="s">
        <v>23</v>
      </c>
      <c r="M2714" s="20">
        <f>VLOOKUP(Table3[[#This Row],[Condition]],$O$8:$P$28,2)</f>
        <v>11</v>
      </c>
      <c r="N2714" s="10"/>
      <c r="O2714" s="10"/>
    </row>
    <row r="2715" spans="1:15">
      <c r="A2715" s="4">
        <v>43791</v>
      </c>
      <c r="B2715">
        <v>22</v>
      </c>
      <c r="C2715">
        <v>0</v>
      </c>
      <c r="D2715">
        <v>52</v>
      </c>
      <c r="E2715" t="s">
        <v>234</v>
      </c>
      <c r="F2715" t="s">
        <v>116</v>
      </c>
      <c r="G2715" t="s">
        <v>29</v>
      </c>
      <c r="H2715" t="s">
        <v>82</v>
      </c>
      <c r="I2715" t="s">
        <v>17</v>
      </c>
      <c r="J2715" t="s">
        <v>128</v>
      </c>
      <c r="K2715" t="s">
        <v>19</v>
      </c>
      <c r="L2715" t="s">
        <v>23</v>
      </c>
      <c r="M2715" s="20">
        <f>VLOOKUP(Table3[[#This Row],[Condition]],$O$8:$P$28,2)</f>
        <v>11</v>
      </c>
      <c r="N2715" s="10"/>
      <c r="O2715" s="10"/>
    </row>
    <row r="2716" spans="1:15">
      <c r="A2716" s="4">
        <v>43791.041666666664</v>
      </c>
      <c r="B2716">
        <v>22</v>
      </c>
      <c r="C2716">
        <v>1</v>
      </c>
      <c r="D2716">
        <v>50</v>
      </c>
      <c r="E2716" t="s">
        <v>258</v>
      </c>
      <c r="F2716" t="s">
        <v>112</v>
      </c>
      <c r="G2716" t="s">
        <v>29</v>
      </c>
      <c r="H2716" t="s">
        <v>49</v>
      </c>
      <c r="I2716" t="s">
        <v>17</v>
      </c>
      <c r="J2716" t="s">
        <v>104</v>
      </c>
      <c r="K2716" t="s">
        <v>19</v>
      </c>
      <c r="L2716" t="s">
        <v>36</v>
      </c>
      <c r="M2716" s="20">
        <f>VLOOKUP(Table3[[#This Row],[Condition]],$O$8:$P$28,2)</f>
        <v>21</v>
      </c>
      <c r="N2716" s="10"/>
      <c r="O2716" s="10"/>
    </row>
    <row r="2717" spans="1:15">
      <c r="A2717" s="4">
        <v>43791.083333333336</v>
      </c>
      <c r="B2717">
        <v>22</v>
      </c>
      <c r="C2717">
        <v>2</v>
      </c>
      <c r="D2717">
        <v>48</v>
      </c>
      <c r="E2717" t="s">
        <v>244</v>
      </c>
      <c r="F2717" t="s">
        <v>38</v>
      </c>
      <c r="G2717" t="s">
        <v>75</v>
      </c>
      <c r="H2717" t="s">
        <v>62</v>
      </c>
      <c r="I2717" t="s">
        <v>17</v>
      </c>
      <c r="J2717" t="s">
        <v>113</v>
      </c>
      <c r="K2717" t="s">
        <v>19</v>
      </c>
      <c r="L2717" t="s">
        <v>20</v>
      </c>
      <c r="M2717" s="20">
        <f>VLOOKUP(Table3[[#This Row],[Condition]],$O$8:$P$28,2)</f>
        <v>13</v>
      </c>
      <c r="N2717" s="10"/>
      <c r="O2717" s="10"/>
    </row>
    <row r="2718" spans="1:15">
      <c r="A2718" s="4">
        <v>43791.125</v>
      </c>
      <c r="B2718">
        <v>22</v>
      </c>
      <c r="C2718">
        <v>3</v>
      </c>
      <c r="D2718">
        <v>49</v>
      </c>
      <c r="E2718" t="s">
        <v>246</v>
      </c>
      <c r="F2718" t="s">
        <v>72</v>
      </c>
      <c r="G2718" t="s">
        <v>75</v>
      </c>
      <c r="H2718" t="s">
        <v>16</v>
      </c>
      <c r="I2718" t="s">
        <v>17</v>
      </c>
      <c r="J2718" t="s">
        <v>107</v>
      </c>
      <c r="K2718" t="s">
        <v>19</v>
      </c>
      <c r="L2718" t="s">
        <v>20</v>
      </c>
      <c r="M2718" s="20">
        <f>VLOOKUP(Table3[[#This Row],[Condition]],$O$8:$P$28,2)</f>
        <v>13</v>
      </c>
      <c r="N2718" s="10"/>
      <c r="O2718" s="10"/>
    </row>
    <row r="2719" spans="1:15">
      <c r="A2719" s="4">
        <v>43791.166666666664</v>
      </c>
      <c r="B2719">
        <v>22</v>
      </c>
      <c r="C2719">
        <v>4</v>
      </c>
      <c r="D2719">
        <v>49</v>
      </c>
      <c r="E2719" t="s">
        <v>246</v>
      </c>
      <c r="F2719" t="s">
        <v>72</v>
      </c>
      <c r="G2719" t="s">
        <v>29</v>
      </c>
      <c r="H2719" t="s">
        <v>62</v>
      </c>
      <c r="I2719" t="s">
        <v>17</v>
      </c>
      <c r="J2719" t="s">
        <v>108</v>
      </c>
      <c r="K2719" t="s">
        <v>19</v>
      </c>
      <c r="L2719" t="s">
        <v>36</v>
      </c>
      <c r="M2719" s="20">
        <f>VLOOKUP(Table3[[#This Row],[Condition]],$O$8:$P$28,2)</f>
        <v>21</v>
      </c>
      <c r="N2719" s="10"/>
      <c r="O2719" s="10"/>
    </row>
    <row r="2720" spans="1:15">
      <c r="A2720" s="4">
        <v>43791.208333333336</v>
      </c>
      <c r="B2720">
        <v>22</v>
      </c>
      <c r="C2720">
        <v>5</v>
      </c>
      <c r="D2720">
        <v>50</v>
      </c>
      <c r="E2720" t="s">
        <v>244</v>
      </c>
      <c r="F2720" t="s">
        <v>73</v>
      </c>
      <c r="G2720" t="s">
        <v>29</v>
      </c>
      <c r="H2720" t="s">
        <v>62</v>
      </c>
      <c r="I2720" t="s">
        <v>17</v>
      </c>
      <c r="J2720" t="s">
        <v>111</v>
      </c>
      <c r="K2720" t="s">
        <v>19</v>
      </c>
      <c r="L2720" t="s">
        <v>20</v>
      </c>
      <c r="M2720" s="20">
        <f>VLOOKUP(Table3[[#This Row],[Condition]],$O$8:$P$28,2)</f>
        <v>13</v>
      </c>
      <c r="N2720" s="10"/>
      <c r="O2720" s="10"/>
    </row>
    <row r="2721" spans="1:15">
      <c r="A2721" s="4">
        <v>43791.25</v>
      </c>
      <c r="B2721">
        <v>22</v>
      </c>
      <c r="C2721">
        <v>6</v>
      </c>
      <c r="D2721">
        <v>49</v>
      </c>
      <c r="E2721" t="s">
        <v>240</v>
      </c>
      <c r="F2721" t="s">
        <v>149</v>
      </c>
      <c r="G2721" t="s">
        <v>75</v>
      </c>
      <c r="H2721" t="s">
        <v>52</v>
      </c>
      <c r="I2721" t="s">
        <v>17</v>
      </c>
      <c r="J2721" t="s">
        <v>122</v>
      </c>
      <c r="K2721" t="s">
        <v>19</v>
      </c>
      <c r="L2721" t="s">
        <v>23</v>
      </c>
      <c r="M2721" s="20">
        <f>VLOOKUP(Table3[[#This Row],[Condition]],$O$8:$P$28,2)</f>
        <v>11</v>
      </c>
      <c r="N2721" s="10"/>
      <c r="O2721" s="10"/>
    </row>
    <row r="2722" spans="1:15">
      <c r="A2722" s="4">
        <v>43791.291666666664</v>
      </c>
      <c r="B2722">
        <v>22</v>
      </c>
      <c r="C2722">
        <v>7</v>
      </c>
      <c r="D2722">
        <v>51</v>
      </c>
      <c r="E2722" t="s">
        <v>245</v>
      </c>
      <c r="F2722" t="s">
        <v>73</v>
      </c>
      <c r="G2722" t="s">
        <v>29</v>
      </c>
      <c r="H2722" t="s">
        <v>52</v>
      </c>
      <c r="I2722" t="s">
        <v>17</v>
      </c>
      <c r="J2722" t="s">
        <v>179</v>
      </c>
      <c r="K2722" t="s">
        <v>19</v>
      </c>
      <c r="L2722" t="s">
        <v>20</v>
      </c>
      <c r="M2722" s="20">
        <f>VLOOKUP(Table3[[#This Row],[Condition]],$O$8:$P$28,2)</f>
        <v>13</v>
      </c>
      <c r="N2722" s="10"/>
      <c r="O2722" s="10"/>
    </row>
    <row r="2723" spans="1:15">
      <c r="A2723" s="4">
        <v>43791.333333333336</v>
      </c>
      <c r="B2723">
        <v>22</v>
      </c>
      <c r="C2723">
        <v>8</v>
      </c>
      <c r="D2723">
        <v>52</v>
      </c>
      <c r="E2723" t="s">
        <v>233</v>
      </c>
      <c r="F2723" t="s">
        <v>74</v>
      </c>
      <c r="G2723" t="s">
        <v>75</v>
      </c>
      <c r="H2723" t="s">
        <v>49</v>
      </c>
      <c r="I2723" t="s">
        <v>17</v>
      </c>
      <c r="J2723" t="s">
        <v>176</v>
      </c>
      <c r="K2723" t="s">
        <v>19</v>
      </c>
      <c r="L2723" t="s">
        <v>23</v>
      </c>
      <c r="M2723" s="20">
        <f>VLOOKUP(Table3[[#This Row],[Condition]],$O$8:$P$28,2)</f>
        <v>11</v>
      </c>
      <c r="N2723" s="10"/>
      <c r="O2723" s="10"/>
    </row>
    <row r="2724" spans="1:15">
      <c r="A2724" s="4">
        <v>43791.375</v>
      </c>
      <c r="B2724">
        <v>22</v>
      </c>
      <c r="C2724">
        <v>9</v>
      </c>
      <c r="D2724">
        <v>52</v>
      </c>
      <c r="E2724" t="s">
        <v>251</v>
      </c>
      <c r="F2724" t="s">
        <v>38</v>
      </c>
      <c r="G2724" t="s">
        <v>75</v>
      </c>
      <c r="H2724" t="s">
        <v>16</v>
      </c>
      <c r="I2724" t="s">
        <v>17</v>
      </c>
      <c r="J2724" t="s">
        <v>179</v>
      </c>
      <c r="K2724" t="s">
        <v>19</v>
      </c>
      <c r="L2724" t="s">
        <v>84</v>
      </c>
      <c r="M2724" s="20">
        <f>VLOOKUP(Table3[[#This Row],[Condition]],$O$8:$P$28,2)</f>
        <v>8</v>
      </c>
      <c r="N2724" s="10"/>
      <c r="O2724" s="10"/>
    </row>
    <row r="2725" spans="1:15">
      <c r="A2725" s="4">
        <v>43791.416666666664</v>
      </c>
      <c r="B2725">
        <v>22</v>
      </c>
      <c r="C2725">
        <v>10</v>
      </c>
      <c r="D2725">
        <v>51</v>
      </c>
      <c r="E2725" t="s">
        <v>242</v>
      </c>
      <c r="F2725" t="s">
        <v>259</v>
      </c>
      <c r="G2725" t="s">
        <v>29</v>
      </c>
      <c r="H2725" t="s">
        <v>16</v>
      </c>
      <c r="I2725" t="s">
        <v>17</v>
      </c>
      <c r="J2725" t="s">
        <v>122</v>
      </c>
      <c r="K2725" t="s">
        <v>185</v>
      </c>
      <c r="L2725" t="s">
        <v>262</v>
      </c>
      <c r="M2725" s="20">
        <f>VLOOKUP(Table3[[#This Row],[Condition]],$O$8:$P$28,2)</f>
        <v>5</v>
      </c>
      <c r="N2725" s="10"/>
      <c r="O2725" s="10"/>
    </row>
    <row r="2726" spans="1:15">
      <c r="A2726" s="4">
        <v>43791.458333333336</v>
      </c>
      <c r="B2726">
        <v>22</v>
      </c>
      <c r="C2726">
        <v>11</v>
      </c>
      <c r="D2726">
        <v>51</v>
      </c>
      <c r="E2726" t="s">
        <v>230</v>
      </c>
      <c r="F2726" t="s">
        <v>329</v>
      </c>
      <c r="G2726" t="s">
        <v>29</v>
      </c>
      <c r="H2726" t="s">
        <v>45</v>
      </c>
      <c r="I2726" t="s">
        <v>17</v>
      </c>
      <c r="J2726" t="s">
        <v>176</v>
      </c>
      <c r="K2726" t="s">
        <v>185</v>
      </c>
      <c r="L2726" t="s">
        <v>262</v>
      </c>
      <c r="M2726" s="20">
        <f>VLOOKUP(Table3[[#This Row],[Condition]],$O$8:$P$28,2)</f>
        <v>5</v>
      </c>
      <c r="N2726" s="10"/>
      <c r="O2726" s="10"/>
    </row>
    <row r="2727" spans="1:15">
      <c r="A2727" s="4">
        <v>43791.5</v>
      </c>
      <c r="B2727">
        <v>22</v>
      </c>
      <c r="C2727">
        <v>12</v>
      </c>
      <c r="D2727">
        <v>53</v>
      </c>
      <c r="E2727" t="s">
        <v>182</v>
      </c>
      <c r="F2727" t="s">
        <v>261</v>
      </c>
      <c r="G2727" t="s">
        <v>15</v>
      </c>
      <c r="H2727" t="s">
        <v>49</v>
      </c>
      <c r="I2727" t="s">
        <v>17</v>
      </c>
      <c r="J2727" t="s">
        <v>146</v>
      </c>
      <c r="K2727" t="s">
        <v>19</v>
      </c>
      <c r="L2727" t="s">
        <v>23</v>
      </c>
      <c r="M2727" s="20">
        <f>VLOOKUP(Table3[[#This Row],[Condition]],$O$8:$P$28,2)</f>
        <v>11</v>
      </c>
      <c r="N2727" s="10"/>
      <c r="O2727" s="10"/>
    </row>
    <row r="2728" spans="1:15">
      <c r="A2728" s="4">
        <v>43791.541666666664</v>
      </c>
      <c r="B2728">
        <v>22</v>
      </c>
      <c r="C2728">
        <v>13</v>
      </c>
      <c r="D2728">
        <v>54</v>
      </c>
      <c r="E2728" t="s">
        <v>182</v>
      </c>
      <c r="F2728" t="s">
        <v>188</v>
      </c>
      <c r="G2728" t="s">
        <v>117</v>
      </c>
      <c r="H2728" t="s">
        <v>45</v>
      </c>
      <c r="I2728" t="s">
        <v>173</v>
      </c>
      <c r="J2728" t="s">
        <v>179</v>
      </c>
      <c r="K2728" t="s">
        <v>19</v>
      </c>
      <c r="L2728" t="s">
        <v>23</v>
      </c>
      <c r="M2728" s="20">
        <f>VLOOKUP(Table3[[#This Row],[Condition]],$O$8:$P$28,2)</f>
        <v>11</v>
      </c>
      <c r="N2728" s="10"/>
      <c r="O2728" s="10"/>
    </row>
    <row r="2729" spans="1:15">
      <c r="A2729" s="4">
        <v>43791.583333333336</v>
      </c>
      <c r="B2729">
        <v>22</v>
      </c>
      <c r="C2729">
        <v>14</v>
      </c>
      <c r="D2729">
        <v>55</v>
      </c>
      <c r="E2729" t="s">
        <v>232</v>
      </c>
      <c r="F2729" t="s">
        <v>72</v>
      </c>
      <c r="G2729" t="s">
        <v>117</v>
      </c>
      <c r="H2729" t="s">
        <v>49</v>
      </c>
      <c r="I2729" t="s">
        <v>17</v>
      </c>
      <c r="J2729" t="s">
        <v>137</v>
      </c>
      <c r="K2729" t="s">
        <v>19</v>
      </c>
      <c r="L2729" t="s">
        <v>23</v>
      </c>
      <c r="M2729" s="20">
        <f>VLOOKUP(Table3[[#This Row],[Condition]],$O$8:$P$28,2)</f>
        <v>11</v>
      </c>
      <c r="N2729" s="10"/>
      <c r="O2729" s="10"/>
    </row>
    <row r="2730" spans="1:15">
      <c r="A2730" s="4">
        <v>43791.625</v>
      </c>
      <c r="B2730">
        <v>22</v>
      </c>
      <c r="C2730">
        <v>15</v>
      </c>
      <c r="D2730">
        <v>55</v>
      </c>
      <c r="E2730" t="s">
        <v>258</v>
      </c>
      <c r="F2730" t="s">
        <v>66</v>
      </c>
      <c r="G2730" t="s">
        <v>117</v>
      </c>
      <c r="H2730" t="s">
        <v>82</v>
      </c>
      <c r="I2730" t="s">
        <v>173</v>
      </c>
      <c r="J2730" t="s">
        <v>122</v>
      </c>
      <c r="K2730" t="s">
        <v>19</v>
      </c>
      <c r="L2730" t="s">
        <v>20</v>
      </c>
      <c r="M2730" s="20">
        <f>VLOOKUP(Table3[[#This Row],[Condition]],$O$8:$P$28,2)</f>
        <v>13</v>
      </c>
      <c r="N2730" s="10"/>
      <c r="O2730" s="10"/>
    </row>
    <row r="2731" spans="1:15">
      <c r="A2731" s="4">
        <v>43791.666666666664</v>
      </c>
      <c r="B2731">
        <v>22</v>
      </c>
      <c r="C2731">
        <v>16</v>
      </c>
      <c r="D2731">
        <v>53</v>
      </c>
      <c r="E2731" t="s">
        <v>239</v>
      </c>
      <c r="F2731" t="s">
        <v>191</v>
      </c>
      <c r="G2731" t="s">
        <v>44</v>
      </c>
      <c r="H2731" t="s">
        <v>94</v>
      </c>
      <c r="I2731" t="s">
        <v>17</v>
      </c>
      <c r="J2731" t="s">
        <v>107</v>
      </c>
      <c r="K2731" t="s">
        <v>19</v>
      </c>
      <c r="L2731" t="s">
        <v>20</v>
      </c>
      <c r="M2731" s="20">
        <f>VLOOKUP(Table3[[#This Row],[Condition]],$O$8:$P$28,2)</f>
        <v>13</v>
      </c>
      <c r="N2731" s="10"/>
      <c r="O2731" s="10"/>
    </row>
    <row r="2732" spans="1:15">
      <c r="A2732" s="4">
        <v>43791.708333333336</v>
      </c>
      <c r="B2732">
        <v>22</v>
      </c>
      <c r="C2732">
        <v>17</v>
      </c>
      <c r="D2732">
        <v>52</v>
      </c>
      <c r="E2732" t="s">
        <v>300</v>
      </c>
      <c r="F2732" t="s">
        <v>153</v>
      </c>
      <c r="G2732" t="s">
        <v>115</v>
      </c>
      <c r="H2732" t="s">
        <v>131</v>
      </c>
      <c r="I2732" t="s">
        <v>132</v>
      </c>
      <c r="J2732" t="s">
        <v>104</v>
      </c>
      <c r="K2732" t="s">
        <v>19</v>
      </c>
      <c r="L2732" t="s">
        <v>20</v>
      </c>
      <c r="M2732" s="20">
        <f>VLOOKUP(Table3[[#This Row],[Condition]],$O$8:$P$28,2)</f>
        <v>13</v>
      </c>
      <c r="N2732" s="10"/>
      <c r="O2732" s="10"/>
    </row>
    <row r="2733" spans="1:15">
      <c r="A2733" s="4">
        <v>43791.75</v>
      </c>
      <c r="B2733">
        <v>22</v>
      </c>
      <c r="C2733">
        <v>18</v>
      </c>
      <c r="D2733">
        <v>50</v>
      </c>
      <c r="E2733" t="s">
        <v>300</v>
      </c>
      <c r="F2733" t="s">
        <v>169</v>
      </c>
      <c r="G2733" t="s">
        <v>115</v>
      </c>
      <c r="H2733" t="s">
        <v>65</v>
      </c>
      <c r="I2733" t="s">
        <v>17</v>
      </c>
      <c r="J2733" t="s">
        <v>102</v>
      </c>
      <c r="K2733" t="s">
        <v>19</v>
      </c>
      <c r="L2733" t="s">
        <v>36</v>
      </c>
      <c r="M2733" s="20">
        <f>VLOOKUP(Table3[[#This Row],[Condition]],$O$8:$P$28,2)</f>
        <v>21</v>
      </c>
      <c r="N2733" s="10"/>
      <c r="O2733" s="10"/>
    </row>
    <row r="2734" spans="1:15">
      <c r="A2734" s="4">
        <v>43791.791666666664</v>
      </c>
      <c r="B2734">
        <v>22</v>
      </c>
      <c r="C2734">
        <v>19</v>
      </c>
      <c r="D2734">
        <v>48</v>
      </c>
      <c r="E2734" t="s">
        <v>301</v>
      </c>
      <c r="F2734" t="s">
        <v>169</v>
      </c>
      <c r="G2734" t="s">
        <v>115</v>
      </c>
      <c r="H2734" t="s">
        <v>82</v>
      </c>
      <c r="I2734" t="s">
        <v>17</v>
      </c>
      <c r="J2734" t="s">
        <v>18</v>
      </c>
      <c r="K2734" t="s">
        <v>19</v>
      </c>
      <c r="L2734" t="s">
        <v>36</v>
      </c>
      <c r="M2734" s="20">
        <f>VLOOKUP(Table3[[#This Row],[Condition]],$O$8:$P$28,2)</f>
        <v>21</v>
      </c>
      <c r="N2734" s="10"/>
      <c r="O2734" s="10"/>
    </row>
    <row r="2735" spans="1:15">
      <c r="A2735" s="4">
        <v>43791.833333333336</v>
      </c>
      <c r="B2735">
        <v>22</v>
      </c>
      <c r="C2735">
        <v>20</v>
      </c>
      <c r="D2735">
        <v>45</v>
      </c>
      <c r="E2735" t="s">
        <v>301</v>
      </c>
      <c r="F2735" t="s">
        <v>133</v>
      </c>
      <c r="G2735" t="s">
        <v>44</v>
      </c>
      <c r="H2735" t="s">
        <v>62</v>
      </c>
      <c r="I2735" t="s">
        <v>17</v>
      </c>
      <c r="J2735" t="s">
        <v>95</v>
      </c>
      <c r="K2735" t="s">
        <v>19</v>
      </c>
      <c r="L2735" t="s">
        <v>36</v>
      </c>
      <c r="M2735" s="20">
        <f>VLOOKUP(Table3[[#This Row],[Condition]],$O$8:$P$28,2)</f>
        <v>21</v>
      </c>
      <c r="N2735" s="10"/>
      <c r="O2735" s="10"/>
    </row>
    <row r="2736" spans="1:15">
      <c r="A2736" s="4">
        <v>43791.875</v>
      </c>
      <c r="B2736">
        <v>22</v>
      </c>
      <c r="C2736">
        <v>21</v>
      </c>
      <c r="D2736">
        <v>43</v>
      </c>
      <c r="E2736" t="s">
        <v>301</v>
      </c>
      <c r="F2736" t="s">
        <v>43</v>
      </c>
      <c r="G2736" t="s">
        <v>44</v>
      </c>
      <c r="H2736" t="s">
        <v>49</v>
      </c>
      <c r="I2736" t="s">
        <v>17</v>
      </c>
      <c r="J2736" t="s">
        <v>42</v>
      </c>
      <c r="K2736" t="s">
        <v>19</v>
      </c>
      <c r="L2736" t="s">
        <v>36</v>
      </c>
      <c r="M2736" s="20">
        <f>VLOOKUP(Table3[[#This Row],[Condition]],$O$8:$P$28,2)</f>
        <v>21</v>
      </c>
      <c r="N2736" s="10"/>
      <c r="O2736" s="10"/>
    </row>
    <row r="2737" spans="1:15">
      <c r="A2737" s="4">
        <v>43791.916666666664</v>
      </c>
      <c r="B2737">
        <v>22</v>
      </c>
      <c r="C2737">
        <v>22</v>
      </c>
      <c r="D2737">
        <v>42</v>
      </c>
      <c r="E2737" t="s">
        <v>304</v>
      </c>
      <c r="F2737" t="s">
        <v>47</v>
      </c>
      <c r="G2737" t="s">
        <v>44</v>
      </c>
      <c r="H2737" t="s">
        <v>52</v>
      </c>
      <c r="I2737" t="s">
        <v>17</v>
      </c>
      <c r="J2737" t="s">
        <v>46</v>
      </c>
      <c r="K2737" t="s">
        <v>19</v>
      </c>
      <c r="L2737" t="s">
        <v>36</v>
      </c>
      <c r="M2737" s="20">
        <f>VLOOKUP(Table3[[#This Row],[Condition]],$O$8:$P$28,2)</f>
        <v>21</v>
      </c>
      <c r="N2737" s="10"/>
      <c r="O2737" s="10"/>
    </row>
    <row r="2738" spans="1:15">
      <c r="A2738" s="4">
        <v>43791.958333333336</v>
      </c>
      <c r="B2738">
        <v>22</v>
      </c>
      <c r="C2738">
        <v>23</v>
      </c>
      <c r="D2738">
        <v>40</v>
      </c>
      <c r="E2738" t="s">
        <v>304</v>
      </c>
      <c r="F2738" t="s">
        <v>112</v>
      </c>
      <c r="G2738" t="s">
        <v>44</v>
      </c>
      <c r="H2738" t="s">
        <v>62</v>
      </c>
      <c r="I2738" t="s">
        <v>17</v>
      </c>
      <c r="J2738" t="s">
        <v>85</v>
      </c>
      <c r="K2738" t="s">
        <v>19</v>
      </c>
      <c r="L2738" t="s">
        <v>36</v>
      </c>
      <c r="M2738" s="20">
        <f>VLOOKUP(Table3[[#This Row],[Condition]],$O$8:$P$28,2)</f>
        <v>21</v>
      </c>
      <c r="N2738" s="10"/>
      <c r="O2738" s="10"/>
    </row>
    <row r="2739" spans="1:15">
      <c r="A2739" s="4">
        <v>43792</v>
      </c>
      <c r="B2739">
        <v>23</v>
      </c>
      <c r="C2739">
        <v>0</v>
      </c>
      <c r="D2739">
        <v>39</v>
      </c>
      <c r="E2739" t="s">
        <v>304</v>
      </c>
      <c r="F2739" t="s">
        <v>129</v>
      </c>
      <c r="G2739" t="s">
        <v>44</v>
      </c>
      <c r="H2739" t="s">
        <v>26</v>
      </c>
      <c r="I2739" t="s">
        <v>17</v>
      </c>
      <c r="J2739" t="s">
        <v>85</v>
      </c>
      <c r="K2739" t="s">
        <v>19</v>
      </c>
      <c r="L2739" t="s">
        <v>36</v>
      </c>
      <c r="M2739" s="20">
        <f>VLOOKUP(Table3[[#This Row],[Condition]],$O$8:$P$28,2)</f>
        <v>21</v>
      </c>
      <c r="N2739" s="10"/>
      <c r="O2739" s="10"/>
    </row>
    <row r="2740" spans="1:15">
      <c r="A2740" s="4">
        <v>43792.041666666664</v>
      </c>
      <c r="B2740">
        <v>23</v>
      </c>
      <c r="C2740">
        <v>1</v>
      </c>
      <c r="D2740">
        <v>38</v>
      </c>
      <c r="E2740" t="s">
        <v>305</v>
      </c>
      <c r="F2740" t="s">
        <v>129</v>
      </c>
      <c r="G2740" t="s">
        <v>44</v>
      </c>
      <c r="H2740" t="s">
        <v>26</v>
      </c>
      <c r="I2740" t="s">
        <v>17</v>
      </c>
      <c r="J2740" t="s">
        <v>46</v>
      </c>
      <c r="K2740" t="s">
        <v>19</v>
      </c>
      <c r="L2740" t="s">
        <v>36</v>
      </c>
      <c r="M2740" s="20">
        <f>VLOOKUP(Table3[[#This Row],[Condition]],$O$8:$P$28,2)</f>
        <v>21</v>
      </c>
      <c r="N2740" s="10"/>
      <c r="O2740" s="10"/>
    </row>
    <row r="2741" spans="1:15">
      <c r="A2741" s="4">
        <v>43792.083333333336</v>
      </c>
      <c r="B2741">
        <v>23</v>
      </c>
      <c r="C2741">
        <v>2</v>
      </c>
      <c r="D2741">
        <v>37</v>
      </c>
      <c r="E2741" t="s">
        <v>305</v>
      </c>
      <c r="F2741" t="s">
        <v>97</v>
      </c>
      <c r="G2741" t="s">
        <v>44</v>
      </c>
      <c r="H2741" t="s">
        <v>52</v>
      </c>
      <c r="I2741" t="s">
        <v>17</v>
      </c>
      <c r="J2741" t="s">
        <v>46</v>
      </c>
      <c r="K2741" t="s">
        <v>19</v>
      </c>
      <c r="L2741" t="s">
        <v>20</v>
      </c>
      <c r="M2741" s="20">
        <f>VLOOKUP(Table3[[#This Row],[Condition]],$O$8:$P$28,2)</f>
        <v>13</v>
      </c>
      <c r="N2741" s="10"/>
      <c r="O2741" s="10"/>
    </row>
    <row r="2742" spans="1:15">
      <c r="A2742" s="4">
        <v>43792.125</v>
      </c>
      <c r="B2742">
        <v>23</v>
      </c>
      <c r="C2742">
        <v>3</v>
      </c>
      <c r="D2742">
        <v>38</v>
      </c>
      <c r="E2742" t="s">
        <v>305</v>
      </c>
      <c r="F2742" t="s">
        <v>129</v>
      </c>
      <c r="G2742" t="s">
        <v>33</v>
      </c>
      <c r="H2742" t="s">
        <v>16</v>
      </c>
      <c r="I2742" t="s">
        <v>17</v>
      </c>
      <c r="J2742" t="s">
        <v>46</v>
      </c>
      <c r="K2742" t="s">
        <v>19</v>
      </c>
      <c r="L2742" t="s">
        <v>20</v>
      </c>
      <c r="M2742" s="20">
        <f>VLOOKUP(Table3[[#This Row],[Condition]],$O$8:$P$28,2)</f>
        <v>13</v>
      </c>
      <c r="N2742" s="10"/>
      <c r="O2742" s="10"/>
    </row>
    <row r="2743" spans="1:15">
      <c r="A2743" s="4">
        <v>43792.166666666664</v>
      </c>
      <c r="B2743">
        <v>23</v>
      </c>
      <c r="C2743">
        <v>4</v>
      </c>
      <c r="D2743">
        <v>37</v>
      </c>
      <c r="E2743" t="s">
        <v>302</v>
      </c>
      <c r="F2743" t="s">
        <v>134</v>
      </c>
      <c r="G2743" t="s">
        <v>57</v>
      </c>
      <c r="H2743" t="s">
        <v>16</v>
      </c>
      <c r="I2743" t="s">
        <v>17</v>
      </c>
      <c r="J2743" t="s">
        <v>42</v>
      </c>
      <c r="K2743" t="s">
        <v>19</v>
      </c>
      <c r="L2743" t="s">
        <v>20</v>
      </c>
      <c r="M2743" s="20">
        <f>VLOOKUP(Table3[[#This Row],[Condition]],$O$8:$P$28,2)</f>
        <v>13</v>
      </c>
      <c r="N2743" s="10"/>
      <c r="O2743" s="10"/>
    </row>
    <row r="2744" spans="1:15">
      <c r="A2744" s="4">
        <v>43792.208333333336</v>
      </c>
      <c r="B2744">
        <v>23</v>
      </c>
      <c r="C2744">
        <v>5</v>
      </c>
      <c r="D2744">
        <v>36</v>
      </c>
      <c r="E2744" t="s">
        <v>302</v>
      </c>
      <c r="F2744" t="s">
        <v>77</v>
      </c>
      <c r="G2744" t="s">
        <v>34</v>
      </c>
      <c r="H2744" t="s">
        <v>17</v>
      </c>
      <c r="I2744" t="s">
        <v>17</v>
      </c>
      <c r="J2744" t="s">
        <v>85</v>
      </c>
      <c r="K2744" t="s">
        <v>19</v>
      </c>
      <c r="L2744" t="s">
        <v>20</v>
      </c>
      <c r="M2744" s="20">
        <f>VLOOKUP(Table3[[#This Row],[Condition]],$O$8:$P$28,2)</f>
        <v>13</v>
      </c>
      <c r="N2744" s="10"/>
      <c r="O2744" s="10"/>
    </row>
    <row r="2745" spans="1:15">
      <c r="A2745" s="4">
        <v>43792.25</v>
      </c>
      <c r="B2745">
        <v>23</v>
      </c>
      <c r="C2745">
        <v>6</v>
      </c>
      <c r="D2745">
        <v>37</v>
      </c>
      <c r="E2745" t="s">
        <v>304</v>
      </c>
      <c r="F2745" t="s">
        <v>195</v>
      </c>
      <c r="G2745" t="s">
        <v>34</v>
      </c>
      <c r="H2745" t="s">
        <v>17</v>
      </c>
      <c r="I2745" t="s">
        <v>17</v>
      </c>
      <c r="J2745" t="s">
        <v>83</v>
      </c>
      <c r="K2745" t="s">
        <v>19</v>
      </c>
      <c r="L2745" t="s">
        <v>20</v>
      </c>
      <c r="M2745" s="20">
        <f>VLOOKUP(Table3[[#This Row],[Condition]],$O$8:$P$28,2)</f>
        <v>13</v>
      </c>
      <c r="N2745" s="10"/>
      <c r="O2745" s="10"/>
    </row>
    <row r="2746" spans="1:15">
      <c r="A2746" s="4">
        <v>43792.291666666664</v>
      </c>
      <c r="B2746">
        <v>23</v>
      </c>
      <c r="C2746">
        <v>7</v>
      </c>
      <c r="D2746">
        <v>37</v>
      </c>
      <c r="E2746" t="s">
        <v>303</v>
      </c>
      <c r="F2746" t="s">
        <v>79</v>
      </c>
      <c r="G2746" t="s">
        <v>57</v>
      </c>
      <c r="H2746" t="s">
        <v>52</v>
      </c>
      <c r="I2746" t="s">
        <v>17</v>
      </c>
      <c r="J2746" t="s">
        <v>85</v>
      </c>
      <c r="K2746" t="s">
        <v>19</v>
      </c>
      <c r="L2746" t="s">
        <v>20</v>
      </c>
      <c r="M2746" s="20">
        <f>VLOOKUP(Table3[[#This Row],[Condition]],$O$8:$P$28,2)</f>
        <v>13</v>
      </c>
      <c r="N2746" s="10"/>
      <c r="O2746" s="10"/>
    </row>
    <row r="2747" spans="1:15">
      <c r="A2747" s="4">
        <v>43792.333333333336</v>
      </c>
      <c r="B2747">
        <v>23</v>
      </c>
      <c r="C2747">
        <v>8</v>
      </c>
      <c r="D2747">
        <v>38</v>
      </c>
      <c r="E2747" t="s">
        <v>304</v>
      </c>
      <c r="F2747" t="s">
        <v>73</v>
      </c>
      <c r="G2747" t="s">
        <v>57</v>
      </c>
      <c r="H2747" t="s">
        <v>41</v>
      </c>
      <c r="I2747" t="s">
        <v>17</v>
      </c>
      <c r="J2747" t="s">
        <v>85</v>
      </c>
      <c r="K2747" t="s">
        <v>19</v>
      </c>
      <c r="L2747" t="s">
        <v>20</v>
      </c>
      <c r="M2747" s="20">
        <f>VLOOKUP(Table3[[#This Row],[Condition]],$O$8:$P$28,2)</f>
        <v>13</v>
      </c>
      <c r="N2747" s="10"/>
      <c r="O2747" s="10"/>
    </row>
    <row r="2748" spans="1:15">
      <c r="A2748" s="4">
        <v>43792.375</v>
      </c>
      <c r="B2748">
        <v>23</v>
      </c>
      <c r="C2748">
        <v>9</v>
      </c>
      <c r="D2748">
        <v>41</v>
      </c>
      <c r="E2748" t="s">
        <v>305</v>
      </c>
      <c r="F2748" t="s">
        <v>116</v>
      </c>
      <c r="G2748" t="s">
        <v>34</v>
      </c>
      <c r="H2748" t="s">
        <v>17</v>
      </c>
      <c r="I2748" t="s">
        <v>17</v>
      </c>
      <c r="J2748" t="s">
        <v>85</v>
      </c>
      <c r="K2748" t="s">
        <v>19</v>
      </c>
      <c r="L2748" t="s">
        <v>20</v>
      </c>
      <c r="M2748" s="20">
        <f>VLOOKUP(Table3[[#This Row],[Condition]],$O$8:$P$28,2)</f>
        <v>13</v>
      </c>
      <c r="N2748" s="10"/>
      <c r="O2748" s="10"/>
    </row>
    <row r="2749" spans="1:15">
      <c r="A2749" s="4">
        <v>43792.416666666664</v>
      </c>
      <c r="B2749">
        <v>23</v>
      </c>
      <c r="C2749">
        <v>10</v>
      </c>
      <c r="D2749">
        <v>41</v>
      </c>
      <c r="E2749" t="s">
        <v>304</v>
      </c>
      <c r="F2749" t="s">
        <v>43</v>
      </c>
      <c r="G2749" t="s">
        <v>29</v>
      </c>
      <c r="H2749" t="s">
        <v>41</v>
      </c>
      <c r="I2749" t="s">
        <v>17</v>
      </c>
      <c r="J2749" t="s">
        <v>42</v>
      </c>
      <c r="K2749" t="s">
        <v>19</v>
      </c>
      <c r="L2749" t="s">
        <v>20</v>
      </c>
      <c r="M2749" s="20">
        <f>VLOOKUP(Table3[[#This Row],[Condition]],$O$8:$P$28,2)</f>
        <v>13</v>
      </c>
      <c r="N2749" s="10"/>
      <c r="O2749" s="10"/>
    </row>
    <row r="2750" spans="1:15">
      <c r="A2750" s="4">
        <v>43792.458333333336</v>
      </c>
      <c r="B2750">
        <v>23</v>
      </c>
      <c r="C2750">
        <v>11</v>
      </c>
      <c r="D2750">
        <v>42</v>
      </c>
      <c r="E2750" t="s">
        <v>304</v>
      </c>
      <c r="F2750" t="s">
        <v>47</v>
      </c>
      <c r="G2750" t="s">
        <v>75</v>
      </c>
      <c r="H2750" t="s">
        <v>16</v>
      </c>
      <c r="I2750" t="s">
        <v>17</v>
      </c>
      <c r="J2750" t="s">
        <v>18</v>
      </c>
      <c r="K2750" t="s">
        <v>19</v>
      </c>
      <c r="L2750" t="s">
        <v>20</v>
      </c>
      <c r="M2750" s="20">
        <f>VLOOKUP(Table3[[#This Row],[Condition]],$O$8:$P$28,2)</f>
        <v>13</v>
      </c>
      <c r="N2750" s="10"/>
      <c r="O2750" s="10"/>
    </row>
    <row r="2751" spans="1:15">
      <c r="A2751" s="4">
        <v>43792.5</v>
      </c>
      <c r="B2751">
        <v>23</v>
      </c>
      <c r="C2751">
        <v>12</v>
      </c>
      <c r="D2751">
        <v>43</v>
      </c>
      <c r="E2751" t="s">
        <v>301</v>
      </c>
      <c r="F2751" t="s">
        <v>43</v>
      </c>
      <c r="G2751" t="s">
        <v>29</v>
      </c>
      <c r="H2751" t="s">
        <v>62</v>
      </c>
      <c r="I2751" t="s">
        <v>17</v>
      </c>
      <c r="J2751" t="s">
        <v>103</v>
      </c>
      <c r="K2751" t="s">
        <v>19</v>
      </c>
      <c r="L2751" t="s">
        <v>20</v>
      </c>
      <c r="M2751" s="20">
        <f>VLOOKUP(Table3[[#This Row],[Condition]],$O$8:$P$28,2)</f>
        <v>13</v>
      </c>
      <c r="N2751" s="10"/>
      <c r="O2751" s="10"/>
    </row>
    <row r="2752" spans="1:15">
      <c r="A2752" s="4">
        <v>43792.541666666664</v>
      </c>
      <c r="B2752">
        <v>23</v>
      </c>
      <c r="C2752">
        <v>13</v>
      </c>
      <c r="D2752">
        <v>44</v>
      </c>
      <c r="E2752" t="s">
        <v>301</v>
      </c>
      <c r="F2752" t="s">
        <v>47</v>
      </c>
      <c r="G2752" t="s">
        <v>75</v>
      </c>
      <c r="H2752" t="s">
        <v>26</v>
      </c>
      <c r="I2752" t="s">
        <v>17</v>
      </c>
      <c r="J2752" t="s">
        <v>180</v>
      </c>
      <c r="K2752" t="s">
        <v>19</v>
      </c>
      <c r="L2752" t="s">
        <v>20</v>
      </c>
      <c r="M2752" s="20">
        <f>VLOOKUP(Table3[[#This Row],[Condition]],$O$8:$P$28,2)</f>
        <v>13</v>
      </c>
      <c r="N2752" s="10"/>
      <c r="O2752" s="10"/>
    </row>
    <row r="2753" spans="1:15">
      <c r="A2753" s="4">
        <v>43792.583333333336</v>
      </c>
      <c r="B2753">
        <v>23</v>
      </c>
      <c r="C2753">
        <v>14</v>
      </c>
      <c r="D2753">
        <v>44</v>
      </c>
      <c r="E2753" t="s">
        <v>303</v>
      </c>
      <c r="F2753" t="s">
        <v>43</v>
      </c>
      <c r="G2753" t="s">
        <v>75</v>
      </c>
      <c r="H2753" t="s">
        <v>62</v>
      </c>
      <c r="I2753" t="s">
        <v>17</v>
      </c>
      <c r="J2753" t="s">
        <v>113</v>
      </c>
      <c r="K2753" t="s">
        <v>19</v>
      </c>
      <c r="L2753" t="s">
        <v>23</v>
      </c>
      <c r="M2753" s="20">
        <f>VLOOKUP(Table3[[#This Row],[Condition]],$O$8:$P$28,2)</f>
        <v>11</v>
      </c>
      <c r="N2753" s="10"/>
      <c r="O2753" s="10"/>
    </row>
    <row r="2754" spans="1:15">
      <c r="A2754" s="4">
        <v>43792.625</v>
      </c>
      <c r="B2754">
        <v>23</v>
      </c>
      <c r="C2754">
        <v>15</v>
      </c>
      <c r="D2754">
        <v>44</v>
      </c>
      <c r="E2754" t="s">
        <v>300</v>
      </c>
      <c r="F2754" t="s">
        <v>112</v>
      </c>
      <c r="G2754" t="s">
        <v>29</v>
      </c>
      <c r="H2754" t="s">
        <v>16</v>
      </c>
      <c r="I2754" t="s">
        <v>17</v>
      </c>
      <c r="J2754" t="s">
        <v>111</v>
      </c>
      <c r="K2754" t="s">
        <v>19</v>
      </c>
      <c r="L2754" t="s">
        <v>84</v>
      </c>
      <c r="M2754" s="20">
        <f>VLOOKUP(Table3[[#This Row],[Condition]],$O$8:$P$28,2)</f>
        <v>8</v>
      </c>
      <c r="N2754" s="10"/>
      <c r="O2754" s="10"/>
    </row>
    <row r="2755" spans="1:15">
      <c r="A2755" s="4">
        <v>43792.666666666664</v>
      </c>
      <c r="B2755">
        <v>23</v>
      </c>
      <c r="C2755">
        <v>16</v>
      </c>
      <c r="D2755">
        <v>43</v>
      </c>
      <c r="E2755" t="s">
        <v>239</v>
      </c>
      <c r="F2755" t="s">
        <v>77</v>
      </c>
      <c r="G2755" t="s">
        <v>75</v>
      </c>
      <c r="H2755" t="s">
        <v>52</v>
      </c>
      <c r="I2755" t="s">
        <v>17</v>
      </c>
      <c r="J2755" t="s">
        <v>135</v>
      </c>
      <c r="K2755" t="s">
        <v>19</v>
      </c>
      <c r="L2755" t="s">
        <v>84</v>
      </c>
      <c r="M2755" s="20">
        <f>VLOOKUP(Table3[[#This Row],[Condition]],$O$8:$P$28,2)</f>
        <v>8</v>
      </c>
      <c r="N2755" s="10"/>
      <c r="O2755" s="10"/>
    </row>
    <row r="2756" spans="1:15">
      <c r="A2756" s="4">
        <v>43792.708333333336</v>
      </c>
      <c r="B2756">
        <v>23</v>
      </c>
      <c r="C2756">
        <v>17</v>
      </c>
      <c r="D2756">
        <v>42</v>
      </c>
      <c r="E2756" t="s">
        <v>234</v>
      </c>
      <c r="F2756" t="s">
        <v>14</v>
      </c>
      <c r="G2756" t="s">
        <v>110</v>
      </c>
      <c r="H2756" t="s">
        <v>52</v>
      </c>
      <c r="I2756" t="s">
        <v>17</v>
      </c>
      <c r="J2756" t="s">
        <v>176</v>
      </c>
      <c r="K2756" t="s">
        <v>19</v>
      </c>
      <c r="L2756" t="s">
        <v>84</v>
      </c>
      <c r="M2756" s="20">
        <f>VLOOKUP(Table3[[#This Row],[Condition]],$O$8:$P$28,2)</f>
        <v>8</v>
      </c>
      <c r="N2756" s="10"/>
      <c r="O2756" s="10"/>
    </row>
    <row r="2757" spans="1:15">
      <c r="A2757" s="4">
        <v>43792.75</v>
      </c>
      <c r="B2757">
        <v>23</v>
      </c>
      <c r="C2757">
        <v>18</v>
      </c>
      <c r="D2757">
        <v>42</v>
      </c>
      <c r="E2757" t="s">
        <v>234</v>
      </c>
      <c r="F2757" t="s">
        <v>14</v>
      </c>
      <c r="G2757" t="s">
        <v>110</v>
      </c>
      <c r="H2757" t="s">
        <v>52</v>
      </c>
      <c r="I2757" t="s">
        <v>17</v>
      </c>
      <c r="J2757" t="s">
        <v>138</v>
      </c>
      <c r="K2757" t="s">
        <v>19</v>
      </c>
      <c r="L2757" t="s">
        <v>84</v>
      </c>
      <c r="M2757" s="20">
        <f>VLOOKUP(Table3[[#This Row],[Condition]],$O$8:$P$28,2)</f>
        <v>8</v>
      </c>
      <c r="N2757" s="10"/>
      <c r="O2757" s="10"/>
    </row>
    <row r="2758" spans="1:15">
      <c r="A2758" s="4">
        <v>43792.791666666664</v>
      </c>
      <c r="B2758">
        <v>23</v>
      </c>
      <c r="C2758">
        <v>19</v>
      </c>
      <c r="D2758">
        <v>41</v>
      </c>
      <c r="E2758" t="s">
        <v>234</v>
      </c>
      <c r="F2758" t="s">
        <v>259</v>
      </c>
      <c r="G2758" t="s">
        <v>34</v>
      </c>
      <c r="H2758" t="s">
        <v>17</v>
      </c>
      <c r="I2758" t="s">
        <v>17</v>
      </c>
      <c r="J2758" t="s">
        <v>142</v>
      </c>
      <c r="K2758" t="s">
        <v>19</v>
      </c>
      <c r="L2758" t="s">
        <v>84</v>
      </c>
      <c r="M2758" s="20">
        <f>VLOOKUP(Table3[[#This Row],[Condition]],$O$8:$P$28,2)</f>
        <v>8</v>
      </c>
      <c r="N2758" s="10"/>
      <c r="O2758" s="10"/>
    </row>
    <row r="2759" spans="1:15">
      <c r="A2759" s="4">
        <v>43792.833333333336</v>
      </c>
      <c r="B2759">
        <v>23</v>
      </c>
      <c r="C2759">
        <v>20</v>
      </c>
      <c r="D2759">
        <v>41</v>
      </c>
      <c r="E2759" t="s">
        <v>246</v>
      </c>
      <c r="F2759" t="s">
        <v>261</v>
      </c>
      <c r="G2759" t="s">
        <v>64</v>
      </c>
      <c r="H2759" t="s">
        <v>52</v>
      </c>
      <c r="I2759" t="s">
        <v>17</v>
      </c>
      <c r="J2759" t="s">
        <v>152</v>
      </c>
      <c r="K2759" t="s">
        <v>19</v>
      </c>
      <c r="L2759" t="s">
        <v>23</v>
      </c>
      <c r="M2759" s="20">
        <f>VLOOKUP(Table3[[#This Row],[Condition]],$O$8:$P$28,2)</f>
        <v>11</v>
      </c>
      <c r="N2759" s="10"/>
      <c r="O2759" s="10"/>
    </row>
    <row r="2760" spans="1:15">
      <c r="A2760" s="4">
        <v>43792.875</v>
      </c>
      <c r="B2760">
        <v>23</v>
      </c>
      <c r="C2760">
        <v>21</v>
      </c>
      <c r="D2760">
        <v>41</v>
      </c>
      <c r="E2760" t="s">
        <v>246</v>
      </c>
      <c r="F2760" t="s">
        <v>261</v>
      </c>
      <c r="G2760" t="s">
        <v>48</v>
      </c>
      <c r="H2760" t="s">
        <v>16</v>
      </c>
      <c r="I2760" t="s">
        <v>17</v>
      </c>
      <c r="J2760" t="s">
        <v>166</v>
      </c>
      <c r="K2760" t="s">
        <v>19</v>
      </c>
      <c r="L2760" t="s">
        <v>262</v>
      </c>
      <c r="M2760" s="20">
        <f>VLOOKUP(Table3[[#This Row],[Condition]],$O$8:$P$28,2)</f>
        <v>5</v>
      </c>
      <c r="N2760" s="10"/>
      <c r="O2760" s="10"/>
    </row>
    <row r="2761" spans="1:15">
      <c r="A2761" s="4">
        <v>43792.916666666664</v>
      </c>
      <c r="B2761">
        <v>23</v>
      </c>
      <c r="C2761">
        <v>22</v>
      </c>
      <c r="D2761">
        <v>41</v>
      </c>
      <c r="E2761" t="s">
        <v>246</v>
      </c>
      <c r="F2761" t="s">
        <v>261</v>
      </c>
      <c r="G2761" t="s">
        <v>33</v>
      </c>
      <c r="H2761" t="s">
        <v>16</v>
      </c>
      <c r="I2761" t="s">
        <v>17</v>
      </c>
      <c r="J2761" t="s">
        <v>280</v>
      </c>
      <c r="K2761" t="s">
        <v>185</v>
      </c>
      <c r="L2761" t="s">
        <v>262</v>
      </c>
      <c r="M2761" s="20">
        <f>VLOOKUP(Table3[[#This Row],[Condition]],$O$8:$P$28,2)</f>
        <v>5</v>
      </c>
      <c r="N2761" s="10"/>
      <c r="O2761" s="10"/>
    </row>
    <row r="2762" spans="1:15">
      <c r="A2762" s="4">
        <v>43792.958333333336</v>
      </c>
      <c r="B2762">
        <v>23</v>
      </c>
      <c r="C2762">
        <v>23</v>
      </c>
      <c r="D2762">
        <v>41</v>
      </c>
      <c r="E2762" t="s">
        <v>246</v>
      </c>
      <c r="F2762" t="s">
        <v>261</v>
      </c>
      <c r="G2762" t="s">
        <v>48</v>
      </c>
      <c r="H2762" t="s">
        <v>62</v>
      </c>
      <c r="I2762" t="s">
        <v>17</v>
      </c>
      <c r="J2762" t="s">
        <v>278</v>
      </c>
      <c r="K2762" t="s">
        <v>291</v>
      </c>
      <c r="L2762" t="s">
        <v>193</v>
      </c>
      <c r="M2762" s="20">
        <f>VLOOKUP(Table3[[#This Row],[Condition]],$O$8:$P$28,2)</f>
        <v>1</v>
      </c>
      <c r="N2762" s="10"/>
      <c r="O2762" s="10"/>
    </row>
    <row r="2763" spans="1:15">
      <c r="A2763" s="4">
        <v>43793</v>
      </c>
      <c r="B2763">
        <v>24</v>
      </c>
      <c r="C2763">
        <v>0</v>
      </c>
      <c r="D2763">
        <v>41</v>
      </c>
      <c r="E2763" t="s">
        <v>246</v>
      </c>
      <c r="F2763" t="s">
        <v>261</v>
      </c>
      <c r="G2763" t="s">
        <v>48</v>
      </c>
      <c r="H2763" t="s">
        <v>45</v>
      </c>
      <c r="I2763" t="s">
        <v>17</v>
      </c>
      <c r="J2763" t="s">
        <v>273</v>
      </c>
      <c r="K2763" t="s">
        <v>19</v>
      </c>
      <c r="L2763" t="s">
        <v>262</v>
      </c>
      <c r="M2763" s="20">
        <f>VLOOKUP(Table3[[#This Row],[Condition]],$O$8:$P$28,2)</f>
        <v>5</v>
      </c>
      <c r="N2763" s="10"/>
      <c r="O2763" s="10"/>
    </row>
    <row r="2764" spans="1:15">
      <c r="A2764" s="4">
        <v>43793.041666666664</v>
      </c>
      <c r="B2764">
        <v>24</v>
      </c>
      <c r="C2764">
        <v>1</v>
      </c>
      <c r="D2764">
        <v>41</v>
      </c>
      <c r="E2764" t="s">
        <v>246</v>
      </c>
      <c r="F2764" t="s">
        <v>261</v>
      </c>
      <c r="G2764" t="s">
        <v>115</v>
      </c>
      <c r="H2764" t="s">
        <v>49</v>
      </c>
      <c r="I2764" t="s">
        <v>17</v>
      </c>
      <c r="J2764" t="s">
        <v>297</v>
      </c>
      <c r="K2764" t="s">
        <v>291</v>
      </c>
      <c r="L2764" t="s">
        <v>84</v>
      </c>
      <c r="M2764" s="20">
        <f>VLOOKUP(Table3[[#This Row],[Condition]],$O$8:$P$28,2)</f>
        <v>8</v>
      </c>
      <c r="N2764" s="10"/>
      <c r="O2764" s="10"/>
    </row>
    <row r="2765" spans="1:15">
      <c r="A2765" s="4">
        <v>43793.083333333336</v>
      </c>
      <c r="B2765">
        <v>24</v>
      </c>
      <c r="C2765">
        <v>2</v>
      </c>
      <c r="D2765">
        <v>41</v>
      </c>
      <c r="E2765" t="s">
        <v>244</v>
      </c>
      <c r="F2765" t="s">
        <v>266</v>
      </c>
      <c r="G2765" t="s">
        <v>33</v>
      </c>
      <c r="H2765" t="s">
        <v>41</v>
      </c>
      <c r="I2765" t="s">
        <v>17</v>
      </c>
      <c r="J2765" t="s">
        <v>268</v>
      </c>
      <c r="K2765" t="s">
        <v>19</v>
      </c>
      <c r="L2765" t="s">
        <v>84</v>
      </c>
      <c r="M2765" s="20">
        <f>VLOOKUP(Table3[[#This Row],[Condition]],$O$8:$P$28,2)</f>
        <v>8</v>
      </c>
      <c r="N2765" s="10"/>
      <c r="O2765" s="10"/>
    </row>
    <row r="2766" spans="1:15">
      <c r="A2766" s="4">
        <v>43793.125</v>
      </c>
      <c r="B2766">
        <v>24</v>
      </c>
      <c r="C2766">
        <v>3</v>
      </c>
      <c r="D2766">
        <v>41</v>
      </c>
      <c r="E2766" t="s">
        <v>246</v>
      </c>
      <c r="F2766" t="s">
        <v>261</v>
      </c>
      <c r="G2766" t="s">
        <v>115</v>
      </c>
      <c r="H2766" t="s">
        <v>65</v>
      </c>
      <c r="I2766" t="s">
        <v>17</v>
      </c>
      <c r="J2766" t="s">
        <v>330</v>
      </c>
      <c r="K2766" t="s">
        <v>19</v>
      </c>
      <c r="L2766" t="s">
        <v>23</v>
      </c>
      <c r="M2766" s="20">
        <f>VLOOKUP(Table3[[#This Row],[Condition]],$O$8:$P$28,2)</f>
        <v>11</v>
      </c>
      <c r="N2766" s="10"/>
      <c r="O2766" s="10"/>
    </row>
    <row r="2767" spans="1:15">
      <c r="A2767" s="4">
        <v>43793.166666666664</v>
      </c>
      <c r="B2767">
        <v>24</v>
      </c>
      <c r="C2767">
        <v>4</v>
      </c>
      <c r="D2767">
        <v>41</v>
      </c>
      <c r="E2767" t="s">
        <v>246</v>
      </c>
      <c r="F2767" t="s">
        <v>261</v>
      </c>
      <c r="G2767" t="s">
        <v>115</v>
      </c>
      <c r="H2767" t="s">
        <v>45</v>
      </c>
      <c r="I2767" t="s">
        <v>17</v>
      </c>
      <c r="J2767" t="s">
        <v>330</v>
      </c>
      <c r="K2767" t="s">
        <v>19</v>
      </c>
      <c r="L2767" t="s">
        <v>23</v>
      </c>
      <c r="M2767" s="20">
        <f>VLOOKUP(Table3[[#This Row],[Condition]],$O$8:$P$28,2)</f>
        <v>11</v>
      </c>
      <c r="N2767" s="10"/>
      <c r="O2767" s="10"/>
    </row>
    <row r="2768" spans="1:15">
      <c r="A2768" s="4">
        <v>43793.208333333336</v>
      </c>
      <c r="B2768">
        <v>24</v>
      </c>
      <c r="C2768">
        <v>5</v>
      </c>
      <c r="D2768">
        <v>41</v>
      </c>
      <c r="E2768" t="s">
        <v>258</v>
      </c>
      <c r="F2768" t="s">
        <v>187</v>
      </c>
      <c r="G2768" t="s">
        <v>115</v>
      </c>
      <c r="H2768" t="s">
        <v>49</v>
      </c>
      <c r="I2768" t="s">
        <v>17</v>
      </c>
      <c r="J2768" t="s">
        <v>331</v>
      </c>
      <c r="K2768" t="s">
        <v>19</v>
      </c>
      <c r="L2768" t="s">
        <v>20</v>
      </c>
      <c r="M2768" s="20">
        <f>VLOOKUP(Table3[[#This Row],[Condition]],$O$8:$P$28,2)</f>
        <v>13</v>
      </c>
      <c r="N2768" s="10"/>
      <c r="O2768" s="10"/>
    </row>
    <row r="2769" spans="1:15">
      <c r="A2769" s="4">
        <v>43793.25</v>
      </c>
      <c r="B2769">
        <v>24</v>
      </c>
      <c r="C2769">
        <v>6</v>
      </c>
      <c r="D2769">
        <v>41</v>
      </c>
      <c r="E2769" t="s">
        <v>258</v>
      </c>
      <c r="F2769" t="s">
        <v>187</v>
      </c>
      <c r="G2769" t="s">
        <v>39</v>
      </c>
      <c r="H2769" t="s">
        <v>16</v>
      </c>
      <c r="I2769" t="s">
        <v>17</v>
      </c>
      <c r="J2769" t="s">
        <v>332</v>
      </c>
      <c r="K2769" t="s">
        <v>19</v>
      </c>
      <c r="L2769" t="s">
        <v>23</v>
      </c>
      <c r="M2769" s="20">
        <f>VLOOKUP(Table3[[#This Row],[Condition]],$O$8:$P$28,2)</f>
        <v>11</v>
      </c>
      <c r="N2769" s="10"/>
      <c r="O2769" s="10"/>
    </row>
    <row r="2770" spans="1:15">
      <c r="A2770" s="4">
        <v>43793.291666666664</v>
      </c>
      <c r="B2770">
        <v>24</v>
      </c>
      <c r="C2770">
        <v>7</v>
      </c>
      <c r="D2770">
        <v>44</v>
      </c>
      <c r="E2770" t="s">
        <v>258</v>
      </c>
      <c r="F2770" t="s">
        <v>79</v>
      </c>
      <c r="G2770" t="s">
        <v>21</v>
      </c>
      <c r="H2770" t="s">
        <v>26</v>
      </c>
      <c r="I2770" t="s">
        <v>17</v>
      </c>
      <c r="J2770" t="s">
        <v>269</v>
      </c>
      <c r="K2770" t="s">
        <v>19</v>
      </c>
      <c r="L2770" t="s">
        <v>20</v>
      </c>
      <c r="M2770" s="20">
        <f>VLOOKUP(Table3[[#This Row],[Condition]],$O$8:$P$28,2)</f>
        <v>13</v>
      </c>
      <c r="N2770" s="10"/>
      <c r="O2770" s="10"/>
    </row>
    <row r="2771" spans="1:15">
      <c r="A2771" s="4">
        <v>43793.333333333336</v>
      </c>
      <c r="B2771">
        <v>24</v>
      </c>
      <c r="C2771">
        <v>8</v>
      </c>
      <c r="D2771">
        <v>46</v>
      </c>
      <c r="E2771" t="s">
        <v>234</v>
      </c>
      <c r="F2771" t="s">
        <v>74</v>
      </c>
      <c r="G2771" t="s">
        <v>92</v>
      </c>
      <c r="H2771" t="s">
        <v>62</v>
      </c>
      <c r="I2771" t="s">
        <v>147</v>
      </c>
      <c r="J2771" t="s">
        <v>297</v>
      </c>
      <c r="K2771" t="s">
        <v>19</v>
      </c>
      <c r="L2771" t="s">
        <v>23</v>
      </c>
      <c r="M2771" s="20">
        <f>VLOOKUP(Table3[[#This Row],[Condition]],$O$8:$P$28,2)</f>
        <v>11</v>
      </c>
      <c r="N2771" s="10"/>
      <c r="O2771" s="10"/>
    </row>
    <row r="2772" spans="1:15">
      <c r="A2772" s="4">
        <v>43793.375</v>
      </c>
      <c r="B2772">
        <v>24</v>
      </c>
      <c r="C2772">
        <v>9</v>
      </c>
      <c r="D2772">
        <v>46</v>
      </c>
      <c r="E2772" t="s">
        <v>239</v>
      </c>
      <c r="F2772" t="s">
        <v>73</v>
      </c>
      <c r="G2772" t="s">
        <v>44</v>
      </c>
      <c r="H2772" t="s">
        <v>147</v>
      </c>
      <c r="I2772" t="s">
        <v>206</v>
      </c>
      <c r="J2772" t="s">
        <v>275</v>
      </c>
      <c r="K2772" t="s">
        <v>19</v>
      </c>
      <c r="L2772" t="s">
        <v>23</v>
      </c>
      <c r="M2772" s="20">
        <f>VLOOKUP(Table3[[#This Row],[Condition]],$O$8:$P$28,2)</f>
        <v>11</v>
      </c>
      <c r="N2772" s="10"/>
      <c r="O2772" s="10"/>
    </row>
    <row r="2773" spans="1:15">
      <c r="A2773" s="4">
        <v>43793.416666666664</v>
      </c>
      <c r="B2773">
        <v>24</v>
      </c>
      <c r="C2773">
        <v>10</v>
      </c>
      <c r="D2773">
        <v>45</v>
      </c>
      <c r="E2773" t="s">
        <v>257</v>
      </c>
      <c r="F2773" t="s">
        <v>73</v>
      </c>
      <c r="G2773" t="s">
        <v>115</v>
      </c>
      <c r="H2773" t="s">
        <v>65</v>
      </c>
      <c r="I2773" t="s">
        <v>205</v>
      </c>
      <c r="J2773" t="s">
        <v>273</v>
      </c>
      <c r="K2773" t="s">
        <v>19</v>
      </c>
      <c r="L2773" t="s">
        <v>23</v>
      </c>
      <c r="M2773" s="20">
        <f>VLOOKUP(Table3[[#This Row],[Condition]],$O$8:$P$28,2)</f>
        <v>11</v>
      </c>
      <c r="N2773" s="10"/>
      <c r="O2773" s="10"/>
    </row>
    <row r="2774" spans="1:15">
      <c r="A2774" s="4">
        <v>43793.458333333336</v>
      </c>
      <c r="B2774">
        <v>24</v>
      </c>
      <c r="C2774">
        <v>11</v>
      </c>
      <c r="D2774">
        <v>48</v>
      </c>
      <c r="E2774" t="s">
        <v>236</v>
      </c>
      <c r="F2774" t="s">
        <v>47</v>
      </c>
      <c r="G2774" t="s">
        <v>117</v>
      </c>
      <c r="H2774" t="s">
        <v>65</v>
      </c>
      <c r="I2774" t="s">
        <v>173</v>
      </c>
      <c r="J2774" t="s">
        <v>274</v>
      </c>
      <c r="K2774" t="s">
        <v>19</v>
      </c>
      <c r="L2774" t="s">
        <v>23</v>
      </c>
      <c r="M2774" s="20">
        <f>VLOOKUP(Table3[[#This Row],[Condition]],$O$8:$P$28,2)</f>
        <v>11</v>
      </c>
      <c r="N2774" s="10"/>
      <c r="O2774" s="10"/>
    </row>
    <row r="2775" spans="1:15">
      <c r="A2775" s="4">
        <v>43793.5</v>
      </c>
      <c r="B2775">
        <v>24</v>
      </c>
      <c r="C2775">
        <v>12</v>
      </c>
      <c r="D2775">
        <v>52</v>
      </c>
      <c r="E2775" t="s">
        <v>305</v>
      </c>
      <c r="F2775" t="s">
        <v>141</v>
      </c>
      <c r="G2775" t="s">
        <v>117</v>
      </c>
      <c r="H2775" t="s">
        <v>147</v>
      </c>
      <c r="I2775" t="s">
        <v>132</v>
      </c>
      <c r="J2775" t="s">
        <v>267</v>
      </c>
      <c r="K2775" t="s">
        <v>19</v>
      </c>
      <c r="L2775" t="s">
        <v>20</v>
      </c>
      <c r="M2775" s="20">
        <f>VLOOKUP(Table3[[#This Row],[Condition]],$O$8:$P$28,2)</f>
        <v>13</v>
      </c>
      <c r="N2775" s="10"/>
      <c r="O2775" s="10"/>
    </row>
    <row r="2776" spans="1:15">
      <c r="A2776" s="4">
        <v>43793.541666666664</v>
      </c>
      <c r="B2776">
        <v>24</v>
      </c>
      <c r="C2776">
        <v>13</v>
      </c>
      <c r="D2776">
        <v>53</v>
      </c>
      <c r="E2776" t="s">
        <v>301</v>
      </c>
      <c r="F2776" t="s">
        <v>119</v>
      </c>
      <c r="G2776" t="s">
        <v>117</v>
      </c>
      <c r="H2776" t="s">
        <v>145</v>
      </c>
      <c r="I2776" t="s">
        <v>70</v>
      </c>
      <c r="J2776" t="s">
        <v>274</v>
      </c>
      <c r="K2776" t="s">
        <v>19</v>
      </c>
      <c r="L2776" t="s">
        <v>36</v>
      </c>
      <c r="M2776" s="20">
        <f>VLOOKUP(Table3[[#This Row],[Condition]],$O$8:$P$28,2)</f>
        <v>21</v>
      </c>
      <c r="N2776" s="10"/>
      <c r="O2776" s="10"/>
    </row>
    <row r="2777" spans="1:15">
      <c r="A2777" s="4">
        <v>43793.583333333336</v>
      </c>
      <c r="B2777">
        <v>24</v>
      </c>
      <c r="C2777">
        <v>14</v>
      </c>
      <c r="D2777">
        <v>53</v>
      </c>
      <c r="E2777" t="s">
        <v>301</v>
      </c>
      <c r="F2777" t="s">
        <v>119</v>
      </c>
      <c r="G2777" t="s">
        <v>117</v>
      </c>
      <c r="H2777" t="s">
        <v>131</v>
      </c>
      <c r="I2777" t="s">
        <v>333</v>
      </c>
      <c r="J2777" t="s">
        <v>276</v>
      </c>
      <c r="K2777" t="s">
        <v>19</v>
      </c>
      <c r="L2777" t="s">
        <v>36</v>
      </c>
      <c r="M2777" s="20">
        <f>VLOOKUP(Table3[[#This Row],[Condition]],$O$8:$P$28,2)</f>
        <v>21</v>
      </c>
      <c r="N2777" s="10"/>
      <c r="O2777" s="10"/>
    </row>
    <row r="2778" spans="1:15">
      <c r="A2778" s="4">
        <v>43793.625</v>
      </c>
      <c r="B2778">
        <v>24</v>
      </c>
      <c r="C2778">
        <v>15</v>
      </c>
      <c r="D2778">
        <v>52</v>
      </c>
      <c r="E2778" t="s">
        <v>301</v>
      </c>
      <c r="F2778" t="s">
        <v>56</v>
      </c>
      <c r="G2778" t="s">
        <v>39</v>
      </c>
      <c r="H2778" t="s">
        <v>65</v>
      </c>
      <c r="I2778" t="s">
        <v>214</v>
      </c>
      <c r="J2778" t="s">
        <v>334</v>
      </c>
      <c r="K2778" t="s">
        <v>19</v>
      </c>
      <c r="L2778" t="s">
        <v>30</v>
      </c>
      <c r="M2778" s="20">
        <f>VLOOKUP(Table3[[#This Row],[Condition]],$O$8:$P$28,2)</f>
        <v>17</v>
      </c>
      <c r="N2778" s="10"/>
      <c r="O2778" s="10"/>
    </row>
    <row r="2779" spans="1:15">
      <c r="A2779" s="4">
        <v>43793.666666666664</v>
      </c>
      <c r="B2779">
        <v>24</v>
      </c>
      <c r="C2779">
        <v>16</v>
      </c>
      <c r="D2779">
        <v>50</v>
      </c>
      <c r="E2779" t="s">
        <v>304</v>
      </c>
      <c r="F2779" t="s">
        <v>56</v>
      </c>
      <c r="G2779" t="s">
        <v>117</v>
      </c>
      <c r="H2779" t="s">
        <v>49</v>
      </c>
      <c r="I2779" t="s">
        <v>131</v>
      </c>
      <c r="J2779" t="s">
        <v>279</v>
      </c>
      <c r="K2779" t="s">
        <v>19</v>
      </c>
      <c r="L2779" t="s">
        <v>36</v>
      </c>
      <c r="M2779" s="20">
        <f>VLOOKUP(Table3[[#This Row],[Condition]],$O$8:$P$28,2)</f>
        <v>21</v>
      </c>
      <c r="N2779" s="10"/>
      <c r="O2779" s="10"/>
    </row>
    <row r="2780" spans="1:15">
      <c r="A2780" s="4">
        <v>43793.708333333336</v>
      </c>
      <c r="B2780">
        <v>24</v>
      </c>
      <c r="C2780">
        <v>17</v>
      </c>
      <c r="D2780">
        <v>48</v>
      </c>
      <c r="E2780" t="s">
        <v>302</v>
      </c>
      <c r="F2780" t="s">
        <v>130</v>
      </c>
      <c r="G2780" t="s">
        <v>117</v>
      </c>
      <c r="H2780" t="s">
        <v>45</v>
      </c>
      <c r="I2780" t="s">
        <v>131</v>
      </c>
      <c r="J2780" t="s">
        <v>284</v>
      </c>
      <c r="K2780" t="s">
        <v>19</v>
      </c>
      <c r="L2780" t="s">
        <v>36</v>
      </c>
      <c r="M2780" s="20">
        <f>VLOOKUP(Table3[[#This Row],[Condition]],$O$8:$P$28,2)</f>
        <v>21</v>
      </c>
      <c r="N2780" s="10"/>
      <c r="O2780" s="10"/>
    </row>
    <row r="2781" spans="1:15">
      <c r="A2781" s="4">
        <v>43793.75</v>
      </c>
      <c r="B2781">
        <v>24</v>
      </c>
      <c r="C2781">
        <v>18</v>
      </c>
      <c r="D2781">
        <v>47</v>
      </c>
      <c r="E2781" t="s">
        <v>302</v>
      </c>
      <c r="F2781" t="s">
        <v>169</v>
      </c>
      <c r="G2781" t="s">
        <v>117</v>
      </c>
      <c r="H2781" t="s">
        <v>26</v>
      </c>
      <c r="I2781" t="s">
        <v>17</v>
      </c>
      <c r="J2781" t="s">
        <v>155</v>
      </c>
      <c r="K2781" t="s">
        <v>19</v>
      </c>
      <c r="L2781" t="s">
        <v>36</v>
      </c>
      <c r="M2781" s="20">
        <f>VLOOKUP(Table3[[#This Row],[Condition]],$O$8:$P$28,2)</f>
        <v>21</v>
      </c>
      <c r="N2781" s="10"/>
      <c r="O2781" s="10"/>
    </row>
    <row r="2782" spans="1:15">
      <c r="A2782" s="4">
        <v>43793.791666666664</v>
      </c>
      <c r="B2782">
        <v>24</v>
      </c>
      <c r="C2782">
        <v>19</v>
      </c>
      <c r="D2782">
        <v>46</v>
      </c>
      <c r="E2782" t="s">
        <v>301</v>
      </c>
      <c r="F2782" t="s">
        <v>91</v>
      </c>
      <c r="G2782" t="s">
        <v>117</v>
      </c>
      <c r="H2782" t="s">
        <v>69</v>
      </c>
      <c r="I2782" t="s">
        <v>204</v>
      </c>
      <c r="J2782" t="s">
        <v>163</v>
      </c>
      <c r="K2782" t="s">
        <v>19</v>
      </c>
      <c r="L2782" t="s">
        <v>36</v>
      </c>
      <c r="M2782" s="20">
        <f>VLOOKUP(Table3[[#This Row],[Condition]],$O$8:$P$28,2)</f>
        <v>21</v>
      </c>
      <c r="N2782" s="10"/>
      <c r="O2782" s="10"/>
    </row>
    <row r="2783" spans="1:15">
      <c r="A2783" s="4">
        <v>43793.833333333336</v>
      </c>
      <c r="B2783">
        <v>24</v>
      </c>
      <c r="C2783">
        <v>20</v>
      </c>
      <c r="D2783">
        <v>46</v>
      </c>
      <c r="E2783" t="s">
        <v>303</v>
      </c>
      <c r="F2783" t="s">
        <v>133</v>
      </c>
      <c r="G2783" t="s">
        <v>117</v>
      </c>
      <c r="H2783" t="s">
        <v>49</v>
      </c>
      <c r="I2783" t="s">
        <v>17</v>
      </c>
      <c r="J2783" t="s">
        <v>163</v>
      </c>
      <c r="K2783" t="s">
        <v>19</v>
      </c>
      <c r="L2783" t="s">
        <v>36</v>
      </c>
      <c r="M2783" s="20">
        <f>VLOOKUP(Table3[[#This Row],[Condition]],$O$8:$P$28,2)</f>
        <v>21</v>
      </c>
      <c r="N2783" s="10"/>
      <c r="O2783" s="10"/>
    </row>
    <row r="2784" spans="1:15">
      <c r="A2784" s="4">
        <v>43793.875</v>
      </c>
      <c r="B2784">
        <v>24</v>
      </c>
      <c r="C2784">
        <v>21</v>
      </c>
      <c r="D2784">
        <v>45</v>
      </c>
      <c r="E2784" t="s">
        <v>303</v>
      </c>
      <c r="F2784" t="s">
        <v>47</v>
      </c>
      <c r="G2784" t="s">
        <v>15</v>
      </c>
      <c r="H2784" t="s">
        <v>41</v>
      </c>
      <c r="I2784" t="s">
        <v>17</v>
      </c>
      <c r="J2784" t="s">
        <v>152</v>
      </c>
      <c r="K2784" t="s">
        <v>19</v>
      </c>
      <c r="L2784" t="s">
        <v>36</v>
      </c>
      <c r="M2784" s="20">
        <f>VLOOKUP(Table3[[#This Row],[Condition]],$O$8:$P$28,2)</f>
        <v>21</v>
      </c>
      <c r="N2784" s="10"/>
      <c r="O2784" s="10"/>
    </row>
    <row r="2785" spans="1:15">
      <c r="A2785" s="4">
        <v>43793.916666666664</v>
      </c>
      <c r="B2785">
        <v>24</v>
      </c>
      <c r="C2785">
        <v>22</v>
      </c>
      <c r="D2785">
        <v>43</v>
      </c>
      <c r="E2785" t="s">
        <v>303</v>
      </c>
      <c r="F2785" t="s">
        <v>67</v>
      </c>
      <c r="G2785" t="s">
        <v>75</v>
      </c>
      <c r="H2785" t="s">
        <v>16</v>
      </c>
      <c r="I2785" t="s">
        <v>17</v>
      </c>
      <c r="J2785" t="s">
        <v>157</v>
      </c>
      <c r="K2785" t="s">
        <v>19</v>
      </c>
      <c r="L2785" t="s">
        <v>36</v>
      </c>
      <c r="M2785" s="20">
        <f>VLOOKUP(Table3[[#This Row],[Condition]],$O$8:$P$28,2)</f>
        <v>21</v>
      </c>
      <c r="N2785" s="10"/>
      <c r="O2785" s="10"/>
    </row>
    <row r="2786" spans="1:15">
      <c r="A2786" s="4">
        <v>43793.958333333336</v>
      </c>
      <c r="B2786">
        <v>24</v>
      </c>
      <c r="C2786">
        <v>23</v>
      </c>
      <c r="D2786">
        <v>40</v>
      </c>
      <c r="E2786" t="s">
        <v>300</v>
      </c>
      <c r="F2786" t="s">
        <v>134</v>
      </c>
      <c r="G2786" t="s">
        <v>21</v>
      </c>
      <c r="H2786" t="s">
        <v>26</v>
      </c>
      <c r="I2786" t="s">
        <v>17</v>
      </c>
      <c r="J2786" t="s">
        <v>161</v>
      </c>
      <c r="K2786" t="s">
        <v>19</v>
      </c>
      <c r="L2786" t="s">
        <v>36</v>
      </c>
      <c r="M2786" s="20">
        <f>VLOOKUP(Table3[[#This Row],[Condition]],$O$8:$P$28,2)</f>
        <v>21</v>
      </c>
      <c r="N2786" s="10"/>
      <c r="O2786" s="10"/>
    </row>
    <row r="2787" spans="1:15">
      <c r="A2787" s="4">
        <v>43794</v>
      </c>
      <c r="B2787">
        <v>25</v>
      </c>
      <c r="C2787">
        <v>0</v>
      </c>
      <c r="D2787">
        <v>39</v>
      </c>
      <c r="E2787" t="s">
        <v>303</v>
      </c>
      <c r="F2787" t="s">
        <v>134</v>
      </c>
      <c r="G2787" t="s">
        <v>15</v>
      </c>
      <c r="H2787" t="s">
        <v>26</v>
      </c>
      <c r="I2787" t="s">
        <v>17</v>
      </c>
      <c r="J2787" t="s">
        <v>159</v>
      </c>
      <c r="K2787" t="s">
        <v>19</v>
      </c>
      <c r="L2787" t="s">
        <v>36</v>
      </c>
      <c r="M2787" s="20">
        <f>VLOOKUP(Table3[[#This Row],[Condition]],$O$8:$P$28,2)</f>
        <v>21</v>
      </c>
      <c r="N2787" s="10"/>
      <c r="O2787" s="10"/>
    </row>
    <row r="2788" spans="1:15">
      <c r="A2788" s="4">
        <v>43794.041666666664</v>
      </c>
      <c r="B2788">
        <v>25</v>
      </c>
      <c r="C2788">
        <v>1</v>
      </c>
      <c r="D2788">
        <v>38</v>
      </c>
      <c r="E2788" t="s">
        <v>303</v>
      </c>
      <c r="F2788" t="s">
        <v>77</v>
      </c>
      <c r="G2788" t="s">
        <v>21</v>
      </c>
      <c r="H2788" t="s">
        <v>26</v>
      </c>
      <c r="I2788" t="s">
        <v>17</v>
      </c>
      <c r="J2788" t="s">
        <v>143</v>
      </c>
      <c r="K2788" t="s">
        <v>19</v>
      </c>
      <c r="L2788" t="s">
        <v>36</v>
      </c>
      <c r="M2788" s="20">
        <f>VLOOKUP(Table3[[#This Row],[Condition]],$O$8:$P$28,2)</f>
        <v>21</v>
      </c>
      <c r="N2788" s="10"/>
      <c r="O2788" s="10"/>
    </row>
    <row r="2789" spans="1:15">
      <c r="A2789" s="4">
        <v>43794.083333333336</v>
      </c>
      <c r="B2789">
        <v>25</v>
      </c>
      <c r="C2789">
        <v>2</v>
      </c>
      <c r="D2789">
        <v>37</v>
      </c>
      <c r="E2789" t="s">
        <v>300</v>
      </c>
      <c r="F2789" t="s">
        <v>14</v>
      </c>
      <c r="G2789" t="s">
        <v>21</v>
      </c>
      <c r="H2789" t="s">
        <v>26</v>
      </c>
      <c r="I2789" t="s">
        <v>17</v>
      </c>
      <c r="J2789" t="s">
        <v>139</v>
      </c>
      <c r="K2789" t="s">
        <v>19</v>
      </c>
      <c r="L2789" t="s">
        <v>36</v>
      </c>
      <c r="M2789" s="20">
        <f>VLOOKUP(Table3[[#This Row],[Condition]],$O$8:$P$28,2)</f>
        <v>21</v>
      </c>
      <c r="N2789" s="10"/>
      <c r="O2789" s="10"/>
    </row>
    <row r="2790" spans="1:15">
      <c r="A2790" s="4">
        <v>43794.125</v>
      </c>
      <c r="B2790">
        <v>25</v>
      </c>
      <c r="C2790">
        <v>3</v>
      </c>
      <c r="D2790">
        <v>37</v>
      </c>
      <c r="E2790" t="s">
        <v>256</v>
      </c>
      <c r="F2790" t="s">
        <v>259</v>
      </c>
      <c r="G2790" t="s">
        <v>75</v>
      </c>
      <c r="H2790" t="s">
        <v>49</v>
      </c>
      <c r="I2790" t="s">
        <v>17</v>
      </c>
      <c r="J2790" t="s">
        <v>146</v>
      </c>
      <c r="K2790" t="s">
        <v>19</v>
      </c>
      <c r="L2790" t="s">
        <v>36</v>
      </c>
      <c r="M2790" s="20">
        <f>VLOOKUP(Table3[[#This Row],[Condition]],$O$8:$P$28,2)</f>
        <v>21</v>
      </c>
      <c r="N2790" s="10"/>
      <c r="O2790" s="10"/>
    </row>
    <row r="2791" spans="1:15">
      <c r="A2791" s="4">
        <v>43794.166666666664</v>
      </c>
      <c r="B2791">
        <v>25</v>
      </c>
      <c r="C2791">
        <v>4</v>
      </c>
      <c r="D2791">
        <v>37</v>
      </c>
      <c r="E2791" t="s">
        <v>256</v>
      </c>
      <c r="F2791" t="s">
        <v>259</v>
      </c>
      <c r="G2791" t="s">
        <v>29</v>
      </c>
      <c r="H2791" t="s">
        <v>16</v>
      </c>
      <c r="I2791" t="s">
        <v>17</v>
      </c>
      <c r="J2791" t="s">
        <v>138</v>
      </c>
      <c r="K2791" t="s">
        <v>19</v>
      </c>
      <c r="L2791" t="s">
        <v>36</v>
      </c>
      <c r="M2791" s="20">
        <f>VLOOKUP(Table3[[#This Row],[Condition]],$O$8:$P$28,2)</f>
        <v>21</v>
      </c>
      <c r="N2791" s="10"/>
      <c r="O2791" s="10"/>
    </row>
    <row r="2792" spans="1:15">
      <c r="A2792" s="4">
        <v>43794.208333333336</v>
      </c>
      <c r="B2792">
        <v>25</v>
      </c>
      <c r="C2792">
        <v>5</v>
      </c>
      <c r="D2792">
        <v>37</v>
      </c>
      <c r="E2792" t="s">
        <v>300</v>
      </c>
      <c r="F2792" t="s">
        <v>14</v>
      </c>
      <c r="G2792" t="s">
        <v>34</v>
      </c>
      <c r="H2792" t="s">
        <v>17</v>
      </c>
      <c r="I2792" t="s">
        <v>17</v>
      </c>
      <c r="J2792" t="s">
        <v>176</v>
      </c>
      <c r="K2792" t="s">
        <v>19</v>
      </c>
      <c r="L2792" t="s">
        <v>20</v>
      </c>
      <c r="M2792" s="20">
        <f>VLOOKUP(Table3[[#This Row],[Condition]],$O$8:$P$28,2)</f>
        <v>13</v>
      </c>
      <c r="N2792" s="10"/>
      <c r="O2792" s="10"/>
    </row>
    <row r="2793" spans="1:15">
      <c r="A2793" s="4">
        <v>43794.25</v>
      </c>
      <c r="B2793">
        <v>25</v>
      </c>
      <c r="C2793">
        <v>6</v>
      </c>
      <c r="D2793">
        <v>38</v>
      </c>
      <c r="E2793" t="s">
        <v>257</v>
      </c>
      <c r="F2793" t="s">
        <v>187</v>
      </c>
      <c r="G2793" t="s">
        <v>34</v>
      </c>
      <c r="H2793" t="s">
        <v>17</v>
      </c>
      <c r="I2793" t="s">
        <v>17</v>
      </c>
      <c r="J2793" t="s">
        <v>137</v>
      </c>
      <c r="K2793" t="s">
        <v>19</v>
      </c>
      <c r="L2793" t="s">
        <v>30</v>
      </c>
      <c r="M2793" s="20">
        <f>VLOOKUP(Table3[[#This Row],[Condition]],$O$8:$P$28,2)</f>
        <v>17</v>
      </c>
      <c r="N2793" s="10"/>
      <c r="O2793" s="10"/>
    </row>
    <row r="2794" spans="1:15">
      <c r="A2794" s="4">
        <v>43794.291666666664</v>
      </c>
      <c r="B2794">
        <v>25</v>
      </c>
      <c r="C2794">
        <v>7</v>
      </c>
      <c r="D2794">
        <v>40</v>
      </c>
      <c r="E2794" t="s">
        <v>239</v>
      </c>
      <c r="F2794" t="s">
        <v>259</v>
      </c>
      <c r="G2794" t="s">
        <v>34</v>
      </c>
      <c r="H2794" t="s">
        <v>17</v>
      </c>
      <c r="I2794" t="s">
        <v>17</v>
      </c>
      <c r="J2794" t="s">
        <v>137</v>
      </c>
      <c r="K2794" t="s">
        <v>19</v>
      </c>
      <c r="L2794" t="s">
        <v>36</v>
      </c>
      <c r="M2794" s="20">
        <f>VLOOKUP(Table3[[#This Row],[Condition]],$O$8:$P$28,2)</f>
        <v>21</v>
      </c>
      <c r="N2794" s="10"/>
      <c r="O2794" s="10"/>
    </row>
    <row r="2795" spans="1:15">
      <c r="A2795" s="4">
        <v>43794.333333333336</v>
      </c>
      <c r="B2795">
        <v>25</v>
      </c>
      <c r="C2795">
        <v>8</v>
      </c>
      <c r="D2795">
        <v>44</v>
      </c>
      <c r="E2795" t="s">
        <v>246</v>
      </c>
      <c r="F2795" t="s">
        <v>14</v>
      </c>
      <c r="G2795" t="s">
        <v>75</v>
      </c>
      <c r="H2795" t="s">
        <v>62</v>
      </c>
      <c r="I2795" t="s">
        <v>17</v>
      </c>
      <c r="J2795" t="s">
        <v>135</v>
      </c>
      <c r="K2795" t="s">
        <v>19</v>
      </c>
      <c r="L2795" t="s">
        <v>30</v>
      </c>
      <c r="M2795" s="20">
        <f>VLOOKUP(Table3[[#This Row],[Condition]],$O$8:$P$28,2)</f>
        <v>17</v>
      </c>
      <c r="N2795" s="10"/>
      <c r="O2795" s="10"/>
    </row>
    <row r="2796" spans="1:15">
      <c r="A2796" s="4">
        <v>43794.375</v>
      </c>
      <c r="B2796">
        <v>25</v>
      </c>
      <c r="C2796">
        <v>9</v>
      </c>
      <c r="D2796">
        <v>48</v>
      </c>
      <c r="E2796" t="s">
        <v>258</v>
      </c>
      <c r="F2796" t="s">
        <v>73</v>
      </c>
      <c r="G2796" t="s">
        <v>75</v>
      </c>
      <c r="H2796" t="s">
        <v>62</v>
      </c>
      <c r="I2796" t="s">
        <v>17</v>
      </c>
      <c r="J2796" t="s">
        <v>111</v>
      </c>
      <c r="K2796" t="s">
        <v>19</v>
      </c>
      <c r="L2796" t="s">
        <v>30</v>
      </c>
      <c r="M2796" s="20">
        <f>VLOOKUP(Table3[[#This Row],[Condition]],$O$8:$P$28,2)</f>
        <v>17</v>
      </c>
      <c r="N2796" s="10"/>
      <c r="O2796" s="10"/>
    </row>
    <row r="2797" spans="1:15">
      <c r="A2797" s="4">
        <v>43794.416666666664</v>
      </c>
      <c r="B2797">
        <v>25</v>
      </c>
      <c r="C2797">
        <v>10</v>
      </c>
      <c r="D2797">
        <v>51</v>
      </c>
      <c r="E2797" t="s">
        <v>239</v>
      </c>
      <c r="F2797" t="s">
        <v>133</v>
      </c>
      <c r="G2797" t="s">
        <v>75</v>
      </c>
      <c r="H2797" t="s">
        <v>62</v>
      </c>
      <c r="I2797" t="s">
        <v>17</v>
      </c>
      <c r="J2797" t="s">
        <v>111</v>
      </c>
      <c r="K2797" t="s">
        <v>19</v>
      </c>
      <c r="L2797" t="s">
        <v>30</v>
      </c>
      <c r="M2797" s="20">
        <f>VLOOKUP(Table3[[#This Row],[Condition]],$O$8:$P$28,2)</f>
        <v>17</v>
      </c>
      <c r="N2797" s="10"/>
      <c r="O2797" s="10"/>
    </row>
    <row r="2798" spans="1:15">
      <c r="A2798" s="4">
        <v>43794.458333333336</v>
      </c>
      <c r="B2798">
        <v>25</v>
      </c>
      <c r="C2798">
        <v>11</v>
      </c>
      <c r="D2798">
        <v>53</v>
      </c>
      <c r="E2798" t="s">
        <v>257</v>
      </c>
      <c r="F2798" t="s">
        <v>169</v>
      </c>
      <c r="G2798" t="s">
        <v>75</v>
      </c>
      <c r="H2798" t="s">
        <v>52</v>
      </c>
      <c r="I2798" t="s">
        <v>17</v>
      </c>
      <c r="J2798" t="s">
        <v>179</v>
      </c>
      <c r="K2798" t="s">
        <v>19</v>
      </c>
      <c r="L2798" t="s">
        <v>36</v>
      </c>
      <c r="M2798" s="20">
        <f>VLOOKUP(Table3[[#This Row],[Condition]],$O$8:$P$28,2)</f>
        <v>21</v>
      </c>
      <c r="N2798" s="10"/>
      <c r="O2798" s="10"/>
    </row>
    <row r="2799" spans="1:15">
      <c r="A2799" s="4">
        <v>43794.5</v>
      </c>
      <c r="B2799">
        <v>25</v>
      </c>
      <c r="C2799">
        <v>12</v>
      </c>
      <c r="D2799">
        <v>55</v>
      </c>
      <c r="E2799" t="s">
        <v>239</v>
      </c>
      <c r="F2799" t="s">
        <v>61</v>
      </c>
      <c r="G2799" t="s">
        <v>75</v>
      </c>
      <c r="H2799" t="s">
        <v>16</v>
      </c>
      <c r="I2799" t="s">
        <v>17</v>
      </c>
      <c r="J2799" t="s">
        <v>137</v>
      </c>
      <c r="K2799" t="s">
        <v>19</v>
      </c>
      <c r="L2799" t="s">
        <v>36</v>
      </c>
      <c r="M2799" s="20">
        <f>VLOOKUP(Table3[[#This Row],[Condition]],$O$8:$P$28,2)</f>
        <v>21</v>
      </c>
      <c r="N2799" s="10"/>
      <c r="O2799" s="10"/>
    </row>
    <row r="2800" spans="1:15">
      <c r="A2800" s="4">
        <v>43794.541666666664</v>
      </c>
      <c r="B2800">
        <v>25</v>
      </c>
      <c r="C2800">
        <v>13</v>
      </c>
      <c r="D2800">
        <v>57</v>
      </c>
      <c r="E2800" t="s">
        <v>239</v>
      </c>
      <c r="F2800" t="s">
        <v>54</v>
      </c>
      <c r="G2800" t="s">
        <v>75</v>
      </c>
      <c r="H2800" t="s">
        <v>49</v>
      </c>
      <c r="I2800" t="s">
        <v>17</v>
      </c>
      <c r="J2800" t="s">
        <v>176</v>
      </c>
      <c r="K2800" t="s">
        <v>19</v>
      </c>
      <c r="L2800" t="s">
        <v>36</v>
      </c>
      <c r="M2800" s="20">
        <f>VLOOKUP(Table3[[#This Row],[Condition]],$O$8:$P$28,2)</f>
        <v>21</v>
      </c>
      <c r="N2800" s="10"/>
      <c r="O2800" s="10"/>
    </row>
    <row r="2801" spans="1:15">
      <c r="A2801" s="4">
        <v>43794.583333333336</v>
      </c>
      <c r="B2801">
        <v>25</v>
      </c>
      <c r="C2801">
        <v>14</v>
      </c>
      <c r="D2801">
        <v>57</v>
      </c>
      <c r="E2801" t="s">
        <v>257</v>
      </c>
      <c r="F2801" t="s">
        <v>162</v>
      </c>
      <c r="G2801" t="s">
        <v>29</v>
      </c>
      <c r="H2801" t="s">
        <v>82</v>
      </c>
      <c r="I2801" t="s">
        <v>17</v>
      </c>
      <c r="J2801" t="s">
        <v>137</v>
      </c>
      <c r="K2801" t="s">
        <v>19</v>
      </c>
      <c r="L2801" t="s">
        <v>36</v>
      </c>
      <c r="M2801" s="20">
        <f>VLOOKUP(Table3[[#This Row],[Condition]],$O$8:$P$28,2)</f>
        <v>21</v>
      </c>
      <c r="N2801" s="10"/>
      <c r="O2801" s="10"/>
    </row>
    <row r="2802" spans="1:15">
      <c r="A2802" s="4">
        <v>43794.625</v>
      </c>
      <c r="B2802">
        <v>25</v>
      </c>
      <c r="C2802">
        <v>15</v>
      </c>
      <c r="D2802">
        <v>54</v>
      </c>
      <c r="E2802" t="s">
        <v>258</v>
      </c>
      <c r="F2802" t="s">
        <v>96</v>
      </c>
      <c r="G2802" t="s">
        <v>75</v>
      </c>
      <c r="H2802" t="s">
        <v>62</v>
      </c>
      <c r="I2802" t="s">
        <v>17</v>
      </c>
      <c r="J2802" t="s">
        <v>179</v>
      </c>
      <c r="K2802" t="s">
        <v>19</v>
      </c>
      <c r="L2802" t="s">
        <v>36</v>
      </c>
      <c r="M2802" s="20">
        <f>VLOOKUP(Table3[[#This Row],[Condition]],$O$8:$P$28,2)</f>
        <v>21</v>
      </c>
      <c r="N2802" s="10"/>
      <c r="O2802" s="10"/>
    </row>
    <row r="2803" spans="1:15">
      <c r="A2803" s="4">
        <v>43794.666666666664</v>
      </c>
      <c r="B2803">
        <v>25</v>
      </c>
      <c r="C2803">
        <v>16</v>
      </c>
      <c r="D2803">
        <v>52</v>
      </c>
      <c r="E2803" t="s">
        <v>239</v>
      </c>
      <c r="F2803" t="s">
        <v>91</v>
      </c>
      <c r="G2803" t="s">
        <v>75</v>
      </c>
      <c r="H2803" t="s">
        <v>62</v>
      </c>
      <c r="I2803" t="s">
        <v>17</v>
      </c>
      <c r="J2803" t="s">
        <v>122</v>
      </c>
      <c r="K2803" t="s">
        <v>19</v>
      </c>
      <c r="L2803" t="s">
        <v>30</v>
      </c>
      <c r="M2803" s="20">
        <f>VLOOKUP(Table3[[#This Row],[Condition]],$O$8:$P$28,2)</f>
        <v>17</v>
      </c>
      <c r="N2803" s="10"/>
      <c r="O2803" s="10"/>
    </row>
    <row r="2804" spans="1:15">
      <c r="A2804" s="4">
        <v>43794.708333333336</v>
      </c>
      <c r="B2804">
        <v>25</v>
      </c>
      <c r="C2804">
        <v>17</v>
      </c>
      <c r="D2804">
        <v>50</v>
      </c>
      <c r="E2804" t="s">
        <v>246</v>
      </c>
      <c r="F2804" t="s">
        <v>40</v>
      </c>
      <c r="G2804" t="s">
        <v>75</v>
      </c>
      <c r="H2804" t="s">
        <v>62</v>
      </c>
      <c r="I2804" t="s">
        <v>17</v>
      </c>
      <c r="J2804" t="s">
        <v>111</v>
      </c>
      <c r="K2804" t="s">
        <v>19</v>
      </c>
      <c r="L2804" t="s">
        <v>30</v>
      </c>
      <c r="M2804" s="20">
        <f>VLOOKUP(Table3[[#This Row],[Condition]],$O$8:$P$28,2)</f>
        <v>17</v>
      </c>
      <c r="N2804" s="10"/>
      <c r="O2804" s="10"/>
    </row>
    <row r="2805" spans="1:15">
      <c r="A2805" s="4">
        <v>43794.75</v>
      </c>
      <c r="B2805">
        <v>25</v>
      </c>
      <c r="C2805">
        <v>18</v>
      </c>
      <c r="D2805">
        <v>48</v>
      </c>
      <c r="E2805" t="s">
        <v>258</v>
      </c>
      <c r="F2805" t="s">
        <v>73</v>
      </c>
      <c r="G2805" t="s">
        <v>29</v>
      </c>
      <c r="H2805" t="s">
        <v>62</v>
      </c>
      <c r="I2805" t="s">
        <v>17</v>
      </c>
      <c r="J2805" t="s">
        <v>108</v>
      </c>
      <c r="K2805" t="s">
        <v>19</v>
      </c>
      <c r="L2805" t="s">
        <v>30</v>
      </c>
      <c r="M2805" s="20">
        <f>VLOOKUP(Table3[[#This Row],[Condition]],$O$8:$P$28,2)</f>
        <v>17</v>
      </c>
      <c r="N2805" s="10"/>
      <c r="O2805" s="10"/>
    </row>
    <row r="2806" spans="1:15">
      <c r="A2806" s="4">
        <v>43794.791666666664</v>
      </c>
      <c r="B2806">
        <v>25</v>
      </c>
      <c r="C2806">
        <v>19</v>
      </c>
      <c r="D2806">
        <v>49</v>
      </c>
      <c r="E2806" t="s">
        <v>258</v>
      </c>
      <c r="F2806" t="s">
        <v>40</v>
      </c>
      <c r="G2806" t="s">
        <v>75</v>
      </c>
      <c r="H2806" t="s">
        <v>26</v>
      </c>
      <c r="I2806" t="s">
        <v>17</v>
      </c>
      <c r="J2806" t="s">
        <v>107</v>
      </c>
      <c r="K2806" t="s">
        <v>19</v>
      </c>
      <c r="L2806" t="s">
        <v>30</v>
      </c>
      <c r="M2806" s="20">
        <f>VLOOKUP(Table3[[#This Row],[Condition]],$O$8:$P$28,2)</f>
        <v>17</v>
      </c>
      <c r="N2806" s="10"/>
      <c r="O2806" s="10"/>
    </row>
    <row r="2807" spans="1:15">
      <c r="A2807" s="4">
        <v>43794.833333333336</v>
      </c>
      <c r="B2807">
        <v>25</v>
      </c>
      <c r="C2807">
        <v>20</v>
      </c>
      <c r="D2807">
        <v>47</v>
      </c>
      <c r="E2807" t="s">
        <v>258</v>
      </c>
      <c r="F2807" t="s">
        <v>74</v>
      </c>
      <c r="G2807" t="s">
        <v>29</v>
      </c>
      <c r="H2807" t="s">
        <v>26</v>
      </c>
      <c r="I2807" t="s">
        <v>17</v>
      </c>
      <c r="J2807" t="s">
        <v>106</v>
      </c>
      <c r="K2807" t="s">
        <v>19</v>
      </c>
      <c r="L2807" t="s">
        <v>36</v>
      </c>
      <c r="M2807" s="20">
        <f>VLOOKUP(Table3[[#This Row],[Condition]],$O$8:$P$28,2)</f>
        <v>21</v>
      </c>
      <c r="N2807" s="10"/>
      <c r="O2807" s="10"/>
    </row>
    <row r="2808" spans="1:15">
      <c r="A2808" s="4">
        <v>43794.875</v>
      </c>
      <c r="B2808">
        <v>25</v>
      </c>
      <c r="C2808">
        <v>21</v>
      </c>
      <c r="D2808">
        <v>46</v>
      </c>
      <c r="E2808" t="s">
        <v>258</v>
      </c>
      <c r="F2808" t="s">
        <v>134</v>
      </c>
      <c r="G2808" t="s">
        <v>34</v>
      </c>
      <c r="H2808" t="s">
        <v>17</v>
      </c>
      <c r="I2808" t="s">
        <v>17</v>
      </c>
      <c r="J2808" t="s">
        <v>105</v>
      </c>
      <c r="K2808" t="s">
        <v>19</v>
      </c>
      <c r="L2808" t="s">
        <v>36</v>
      </c>
      <c r="M2808" s="20">
        <f>VLOOKUP(Table3[[#This Row],[Condition]],$O$8:$P$28,2)</f>
        <v>21</v>
      </c>
      <c r="N2808" s="10"/>
      <c r="O2808" s="10"/>
    </row>
    <row r="2809" spans="1:15">
      <c r="A2809" s="4">
        <v>43794.916666666664</v>
      </c>
      <c r="B2809">
        <v>25</v>
      </c>
      <c r="C2809">
        <v>22</v>
      </c>
      <c r="D2809">
        <v>43</v>
      </c>
      <c r="E2809" t="s">
        <v>244</v>
      </c>
      <c r="F2809" t="s">
        <v>187</v>
      </c>
      <c r="G2809" t="s">
        <v>75</v>
      </c>
      <c r="H2809" t="s">
        <v>62</v>
      </c>
      <c r="I2809" t="s">
        <v>17</v>
      </c>
      <c r="J2809" t="s">
        <v>105</v>
      </c>
      <c r="K2809" t="s">
        <v>19</v>
      </c>
      <c r="L2809" t="s">
        <v>36</v>
      </c>
      <c r="M2809" s="20">
        <f>VLOOKUP(Table3[[#This Row],[Condition]],$O$8:$P$28,2)</f>
        <v>21</v>
      </c>
      <c r="N2809" s="10"/>
      <c r="O2809" s="10"/>
    </row>
    <row r="2810" spans="1:15">
      <c r="A2810" s="4">
        <v>43794.958333333336</v>
      </c>
      <c r="B2810">
        <v>25</v>
      </c>
      <c r="C2810">
        <v>23</v>
      </c>
      <c r="D2810">
        <v>42</v>
      </c>
      <c r="E2810" t="s">
        <v>246</v>
      </c>
      <c r="F2810" t="s">
        <v>187</v>
      </c>
      <c r="G2810" t="s">
        <v>15</v>
      </c>
      <c r="H2810" t="s">
        <v>26</v>
      </c>
      <c r="I2810" t="s">
        <v>17</v>
      </c>
      <c r="J2810" t="s">
        <v>113</v>
      </c>
      <c r="K2810" t="s">
        <v>19</v>
      </c>
      <c r="L2810" t="s">
        <v>36</v>
      </c>
      <c r="M2810" s="20">
        <f>VLOOKUP(Table3[[#This Row],[Condition]],$O$8:$P$28,2)</f>
        <v>21</v>
      </c>
      <c r="N2810" s="10"/>
      <c r="O2810" s="10"/>
    </row>
    <row r="2811" spans="1:15">
      <c r="A2811" s="4">
        <v>43795</v>
      </c>
      <c r="B2811">
        <v>26</v>
      </c>
      <c r="C2811">
        <v>0</v>
      </c>
      <c r="D2811">
        <v>44</v>
      </c>
      <c r="E2811" t="s">
        <v>258</v>
      </c>
      <c r="F2811" t="s">
        <v>79</v>
      </c>
      <c r="G2811" t="s">
        <v>21</v>
      </c>
      <c r="H2811" t="s">
        <v>41</v>
      </c>
      <c r="I2811" t="s">
        <v>17</v>
      </c>
      <c r="J2811" t="s">
        <v>113</v>
      </c>
      <c r="K2811" t="s">
        <v>19</v>
      </c>
      <c r="L2811" t="s">
        <v>30</v>
      </c>
      <c r="M2811" s="20">
        <f>VLOOKUP(Table3[[#This Row],[Condition]],$O$8:$P$28,2)</f>
        <v>17</v>
      </c>
      <c r="N2811" s="10"/>
      <c r="O2811" s="10"/>
    </row>
    <row r="2812" spans="1:15">
      <c r="A2812" s="4">
        <v>43795.041666666664</v>
      </c>
      <c r="B2812">
        <v>26</v>
      </c>
      <c r="C2812">
        <v>1</v>
      </c>
      <c r="D2812">
        <v>42</v>
      </c>
      <c r="E2812" t="s">
        <v>246</v>
      </c>
      <c r="F2812" t="s">
        <v>187</v>
      </c>
      <c r="G2812" t="s">
        <v>29</v>
      </c>
      <c r="H2812" t="s">
        <v>26</v>
      </c>
      <c r="I2812" t="s">
        <v>17</v>
      </c>
      <c r="J2812" t="s">
        <v>113</v>
      </c>
      <c r="K2812" t="s">
        <v>19</v>
      </c>
      <c r="L2812" t="s">
        <v>20</v>
      </c>
      <c r="M2812" s="20">
        <f>VLOOKUP(Table3[[#This Row],[Condition]],$O$8:$P$28,2)</f>
        <v>13</v>
      </c>
      <c r="N2812" s="10"/>
      <c r="O2812" s="10"/>
    </row>
    <row r="2813" spans="1:15">
      <c r="A2813" s="4">
        <v>43795.083333333336</v>
      </c>
      <c r="B2813">
        <v>26</v>
      </c>
      <c r="C2813">
        <v>2</v>
      </c>
      <c r="D2813">
        <v>42</v>
      </c>
      <c r="E2813" t="s">
        <v>234</v>
      </c>
      <c r="F2813" t="s">
        <v>14</v>
      </c>
      <c r="G2813" t="s">
        <v>21</v>
      </c>
      <c r="H2813" t="s">
        <v>41</v>
      </c>
      <c r="I2813" t="s">
        <v>17</v>
      </c>
      <c r="J2813" t="s">
        <v>105</v>
      </c>
      <c r="K2813" t="s">
        <v>19</v>
      </c>
      <c r="L2813" t="s">
        <v>30</v>
      </c>
      <c r="M2813" s="20">
        <f>VLOOKUP(Table3[[#This Row],[Condition]],$O$8:$P$28,2)</f>
        <v>17</v>
      </c>
      <c r="N2813" s="10"/>
      <c r="O2813" s="10"/>
    </row>
    <row r="2814" spans="1:15">
      <c r="A2814" s="4">
        <v>43795.125</v>
      </c>
      <c r="B2814">
        <v>26</v>
      </c>
      <c r="C2814">
        <v>3</v>
      </c>
      <c r="D2814">
        <v>42</v>
      </c>
      <c r="E2814" t="s">
        <v>246</v>
      </c>
      <c r="F2814" t="s">
        <v>187</v>
      </c>
      <c r="G2814" t="s">
        <v>34</v>
      </c>
      <c r="H2814" t="s">
        <v>17</v>
      </c>
      <c r="I2814" t="s">
        <v>17</v>
      </c>
      <c r="J2814" t="s">
        <v>180</v>
      </c>
      <c r="K2814" t="s">
        <v>19</v>
      </c>
      <c r="L2814" t="s">
        <v>30</v>
      </c>
      <c r="M2814" s="20">
        <f>VLOOKUP(Table3[[#This Row],[Condition]],$O$8:$P$28,2)</f>
        <v>17</v>
      </c>
      <c r="N2814" s="10"/>
      <c r="O2814" s="10"/>
    </row>
    <row r="2815" spans="1:15">
      <c r="A2815" s="4">
        <v>43795.166666666664</v>
      </c>
      <c r="B2815">
        <v>26</v>
      </c>
      <c r="C2815">
        <v>4</v>
      </c>
      <c r="D2815">
        <v>40</v>
      </c>
      <c r="E2815" t="s">
        <v>234</v>
      </c>
      <c r="F2815" t="s">
        <v>187</v>
      </c>
      <c r="G2815" t="s">
        <v>15</v>
      </c>
      <c r="H2815" t="s">
        <v>41</v>
      </c>
      <c r="I2815" t="s">
        <v>17</v>
      </c>
      <c r="J2815" t="s">
        <v>104</v>
      </c>
      <c r="K2815" t="s">
        <v>19</v>
      </c>
      <c r="L2815" t="s">
        <v>30</v>
      </c>
      <c r="M2815" s="20">
        <f>VLOOKUP(Table3[[#This Row],[Condition]],$O$8:$P$28,2)</f>
        <v>17</v>
      </c>
      <c r="N2815" s="10"/>
      <c r="O2815" s="10"/>
    </row>
    <row r="2816" spans="1:15">
      <c r="A2816" s="4">
        <v>43795.208333333336</v>
      </c>
      <c r="B2816">
        <v>26</v>
      </c>
      <c r="C2816">
        <v>5</v>
      </c>
      <c r="D2816">
        <v>40</v>
      </c>
      <c r="E2816" t="s">
        <v>234</v>
      </c>
      <c r="F2816" t="s">
        <v>187</v>
      </c>
      <c r="G2816" t="s">
        <v>34</v>
      </c>
      <c r="H2816" t="s">
        <v>17</v>
      </c>
      <c r="I2816" t="s">
        <v>17</v>
      </c>
      <c r="J2816" t="s">
        <v>128</v>
      </c>
      <c r="K2816" t="s">
        <v>19</v>
      </c>
      <c r="L2816" t="s">
        <v>30</v>
      </c>
      <c r="M2816" s="20">
        <f>VLOOKUP(Table3[[#This Row],[Condition]],$O$8:$P$28,2)</f>
        <v>17</v>
      </c>
      <c r="N2816" s="10"/>
      <c r="O2816" s="10"/>
    </row>
    <row r="2817" spans="1:15">
      <c r="A2817" s="4">
        <v>43795.25</v>
      </c>
      <c r="B2817">
        <v>26</v>
      </c>
      <c r="C2817">
        <v>6</v>
      </c>
      <c r="D2817">
        <v>38</v>
      </c>
      <c r="E2817" t="s">
        <v>239</v>
      </c>
      <c r="F2817" t="s">
        <v>261</v>
      </c>
      <c r="G2817" t="s">
        <v>55</v>
      </c>
      <c r="H2817" t="s">
        <v>16</v>
      </c>
      <c r="I2817" t="s">
        <v>17</v>
      </c>
      <c r="J2817" t="s">
        <v>102</v>
      </c>
      <c r="K2817" t="s">
        <v>19</v>
      </c>
      <c r="L2817" t="s">
        <v>36</v>
      </c>
      <c r="M2817" s="20">
        <f>VLOOKUP(Table3[[#This Row],[Condition]],$O$8:$P$28,2)</f>
        <v>21</v>
      </c>
      <c r="N2817" s="10"/>
      <c r="O2817" s="10"/>
    </row>
    <row r="2818" spans="1:15">
      <c r="A2818" s="4">
        <v>43795.291666666664</v>
      </c>
      <c r="B2818">
        <v>26</v>
      </c>
      <c r="C2818">
        <v>7</v>
      </c>
      <c r="D2818">
        <v>41</v>
      </c>
      <c r="E2818" t="s">
        <v>258</v>
      </c>
      <c r="F2818" t="s">
        <v>187</v>
      </c>
      <c r="G2818" t="s">
        <v>64</v>
      </c>
      <c r="H2818" t="s">
        <v>41</v>
      </c>
      <c r="I2818" t="s">
        <v>17</v>
      </c>
      <c r="J2818" t="s">
        <v>100</v>
      </c>
      <c r="K2818" t="s">
        <v>19</v>
      </c>
      <c r="L2818" t="s">
        <v>36</v>
      </c>
      <c r="M2818" s="20">
        <f>VLOOKUP(Table3[[#This Row],[Condition]],$O$8:$P$28,2)</f>
        <v>21</v>
      </c>
      <c r="N2818" s="10"/>
      <c r="O2818" s="10"/>
    </row>
    <row r="2819" spans="1:15">
      <c r="A2819" s="4">
        <v>43795.333333333336</v>
      </c>
      <c r="B2819">
        <v>26</v>
      </c>
      <c r="C2819">
        <v>8</v>
      </c>
      <c r="D2819">
        <v>44</v>
      </c>
      <c r="E2819" t="s">
        <v>244</v>
      </c>
      <c r="F2819" t="s">
        <v>98</v>
      </c>
      <c r="G2819" t="s">
        <v>68</v>
      </c>
      <c r="H2819" t="s">
        <v>41</v>
      </c>
      <c r="I2819" t="s">
        <v>17</v>
      </c>
      <c r="J2819" t="s">
        <v>35</v>
      </c>
      <c r="K2819" t="s">
        <v>19</v>
      </c>
      <c r="L2819" t="s">
        <v>36</v>
      </c>
      <c r="M2819" s="20">
        <f>VLOOKUP(Table3[[#This Row],[Condition]],$O$8:$P$28,2)</f>
        <v>21</v>
      </c>
      <c r="N2819" s="10"/>
      <c r="O2819" s="10"/>
    </row>
    <row r="2820" spans="1:15">
      <c r="A2820" s="4">
        <v>43795.375</v>
      </c>
      <c r="B2820">
        <v>26</v>
      </c>
      <c r="C2820">
        <v>9</v>
      </c>
      <c r="D2820">
        <v>47</v>
      </c>
      <c r="E2820" t="s">
        <v>244</v>
      </c>
      <c r="F2820" t="s">
        <v>149</v>
      </c>
      <c r="G2820" t="s">
        <v>75</v>
      </c>
      <c r="H2820" t="s">
        <v>52</v>
      </c>
      <c r="I2820" t="s">
        <v>17</v>
      </c>
      <c r="J2820" t="s">
        <v>35</v>
      </c>
      <c r="K2820" t="s">
        <v>19</v>
      </c>
      <c r="L2820" t="s">
        <v>36</v>
      </c>
      <c r="M2820" s="20">
        <f>VLOOKUP(Table3[[#This Row],[Condition]],$O$8:$P$28,2)</f>
        <v>21</v>
      </c>
      <c r="N2820" s="10"/>
      <c r="O2820" s="10"/>
    </row>
    <row r="2821" spans="1:15">
      <c r="A2821" s="4">
        <v>43795.416666666664</v>
      </c>
      <c r="B2821">
        <v>26</v>
      </c>
      <c r="C2821">
        <v>10</v>
      </c>
      <c r="D2821">
        <v>50</v>
      </c>
      <c r="E2821" t="s">
        <v>245</v>
      </c>
      <c r="F2821" t="s">
        <v>74</v>
      </c>
      <c r="G2821" t="s">
        <v>75</v>
      </c>
      <c r="H2821" t="s">
        <v>49</v>
      </c>
      <c r="I2821" t="s">
        <v>17</v>
      </c>
      <c r="J2821" t="s">
        <v>22</v>
      </c>
      <c r="K2821" t="s">
        <v>19</v>
      </c>
      <c r="L2821" t="s">
        <v>36</v>
      </c>
      <c r="M2821" s="20">
        <f>VLOOKUP(Table3[[#This Row],[Condition]],$O$8:$P$28,2)</f>
        <v>21</v>
      </c>
      <c r="N2821" s="10"/>
      <c r="O2821" s="10"/>
    </row>
    <row r="2822" spans="1:15">
      <c r="A2822" s="4">
        <v>43795.458333333336</v>
      </c>
      <c r="B2822">
        <v>26</v>
      </c>
      <c r="C2822">
        <v>11</v>
      </c>
      <c r="D2822">
        <v>54</v>
      </c>
      <c r="E2822" t="s">
        <v>246</v>
      </c>
      <c r="F2822" t="s">
        <v>116</v>
      </c>
      <c r="G2822" t="s">
        <v>68</v>
      </c>
      <c r="H2822" t="s">
        <v>26</v>
      </c>
      <c r="I2822" t="s">
        <v>17</v>
      </c>
      <c r="J2822" t="s">
        <v>18</v>
      </c>
      <c r="K2822" t="s">
        <v>19</v>
      </c>
      <c r="L2822" t="s">
        <v>30</v>
      </c>
      <c r="M2822" s="20">
        <f>VLOOKUP(Table3[[#This Row],[Condition]],$O$8:$P$28,2)</f>
        <v>17</v>
      </c>
      <c r="N2822" s="10"/>
      <c r="O2822" s="10"/>
    </row>
    <row r="2823" spans="1:15">
      <c r="A2823" s="4">
        <v>43795.5</v>
      </c>
      <c r="B2823">
        <v>26</v>
      </c>
      <c r="C2823">
        <v>12</v>
      </c>
      <c r="D2823">
        <v>58</v>
      </c>
      <c r="E2823" t="s">
        <v>246</v>
      </c>
      <c r="F2823" t="s">
        <v>61</v>
      </c>
      <c r="G2823" t="s">
        <v>75</v>
      </c>
      <c r="H2823" t="s">
        <v>41</v>
      </c>
      <c r="I2823" t="s">
        <v>17</v>
      </c>
      <c r="J2823" t="s">
        <v>63</v>
      </c>
      <c r="K2823" t="s">
        <v>19</v>
      </c>
      <c r="L2823" t="s">
        <v>20</v>
      </c>
      <c r="M2823" s="20">
        <f>VLOOKUP(Table3[[#This Row],[Condition]],$O$8:$P$28,2)</f>
        <v>13</v>
      </c>
      <c r="N2823" s="10"/>
      <c r="O2823" s="10"/>
    </row>
    <row r="2824" spans="1:15">
      <c r="A2824" s="4">
        <v>43795.541666666664</v>
      </c>
      <c r="B2824">
        <v>26</v>
      </c>
      <c r="C2824">
        <v>13</v>
      </c>
      <c r="D2824">
        <v>61</v>
      </c>
      <c r="E2824" t="s">
        <v>245</v>
      </c>
      <c r="F2824" t="s">
        <v>130</v>
      </c>
      <c r="G2824" t="s">
        <v>29</v>
      </c>
      <c r="H2824" t="s">
        <v>49</v>
      </c>
      <c r="I2824" t="s">
        <v>17</v>
      </c>
      <c r="J2824" t="s">
        <v>102</v>
      </c>
      <c r="K2824" t="s">
        <v>19</v>
      </c>
      <c r="L2824" t="s">
        <v>30</v>
      </c>
      <c r="M2824" s="20">
        <f>VLOOKUP(Table3[[#This Row],[Condition]],$O$8:$P$28,2)</f>
        <v>17</v>
      </c>
      <c r="N2824" s="10"/>
      <c r="O2824" s="10"/>
    </row>
    <row r="2825" spans="1:15">
      <c r="A2825" s="4">
        <v>43795.583333333336</v>
      </c>
      <c r="B2825">
        <v>26</v>
      </c>
      <c r="C2825">
        <v>14</v>
      </c>
      <c r="D2825">
        <v>62</v>
      </c>
      <c r="E2825" t="s">
        <v>246</v>
      </c>
      <c r="F2825" t="s">
        <v>56</v>
      </c>
      <c r="G2825" t="s">
        <v>75</v>
      </c>
      <c r="H2825" t="s">
        <v>49</v>
      </c>
      <c r="I2825" t="s">
        <v>17</v>
      </c>
      <c r="J2825" t="s">
        <v>103</v>
      </c>
      <c r="K2825" t="s">
        <v>19</v>
      </c>
      <c r="L2825" t="s">
        <v>20</v>
      </c>
      <c r="M2825" s="20">
        <f>VLOOKUP(Table3[[#This Row],[Condition]],$O$8:$P$28,2)</f>
        <v>13</v>
      </c>
      <c r="N2825" s="10"/>
      <c r="O2825" s="10"/>
    </row>
    <row r="2826" spans="1:15">
      <c r="A2826" s="4">
        <v>43795.625</v>
      </c>
      <c r="B2826">
        <v>26</v>
      </c>
      <c r="C2826">
        <v>15</v>
      </c>
      <c r="D2826">
        <v>60</v>
      </c>
      <c r="E2826" t="s">
        <v>244</v>
      </c>
      <c r="F2826" t="s">
        <v>153</v>
      </c>
      <c r="G2826" t="s">
        <v>75</v>
      </c>
      <c r="H2826" t="s">
        <v>62</v>
      </c>
      <c r="I2826" t="s">
        <v>17</v>
      </c>
      <c r="J2826" t="s">
        <v>102</v>
      </c>
      <c r="K2826" t="s">
        <v>19</v>
      </c>
      <c r="L2826" t="s">
        <v>20</v>
      </c>
      <c r="M2826" s="20">
        <f>VLOOKUP(Table3[[#This Row],[Condition]],$O$8:$P$28,2)</f>
        <v>13</v>
      </c>
      <c r="N2826" s="10"/>
      <c r="O2826" s="10"/>
    </row>
    <row r="2827" spans="1:15">
      <c r="A2827" s="4">
        <v>43795.666666666664</v>
      </c>
      <c r="B2827">
        <v>26</v>
      </c>
      <c r="C2827">
        <v>16</v>
      </c>
      <c r="D2827">
        <v>57</v>
      </c>
      <c r="E2827" t="s">
        <v>244</v>
      </c>
      <c r="F2827" t="s">
        <v>66</v>
      </c>
      <c r="G2827" t="s">
        <v>75</v>
      </c>
      <c r="H2827" t="s">
        <v>26</v>
      </c>
      <c r="I2827" t="s">
        <v>17</v>
      </c>
      <c r="J2827" t="s">
        <v>63</v>
      </c>
      <c r="K2827" t="s">
        <v>19</v>
      </c>
      <c r="L2827" t="s">
        <v>20</v>
      </c>
      <c r="M2827" s="20">
        <f>VLOOKUP(Table3[[#This Row],[Condition]],$O$8:$P$28,2)</f>
        <v>13</v>
      </c>
      <c r="N2827" s="10"/>
      <c r="O2827" s="10"/>
    </row>
    <row r="2828" spans="1:15">
      <c r="A2828" s="4">
        <v>43795.708333333336</v>
      </c>
      <c r="B2828">
        <v>26</v>
      </c>
      <c r="C2828">
        <v>17</v>
      </c>
      <c r="D2828">
        <v>54</v>
      </c>
      <c r="E2828" t="s">
        <v>233</v>
      </c>
      <c r="F2828" t="s">
        <v>40</v>
      </c>
      <c r="G2828" t="s">
        <v>34</v>
      </c>
      <c r="H2828" t="s">
        <v>17</v>
      </c>
      <c r="I2828" t="s">
        <v>17</v>
      </c>
      <c r="J2828" t="s">
        <v>100</v>
      </c>
      <c r="K2828" t="s">
        <v>19</v>
      </c>
      <c r="L2828" t="s">
        <v>20</v>
      </c>
      <c r="M2828" s="20">
        <f>VLOOKUP(Table3[[#This Row],[Condition]],$O$8:$P$28,2)</f>
        <v>13</v>
      </c>
      <c r="N2828" s="10"/>
      <c r="O2828" s="10"/>
    </row>
    <row r="2829" spans="1:15">
      <c r="A2829" s="4">
        <v>43795.75</v>
      </c>
      <c r="B2829">
        <v>26</v>
      </c>
      <c r="C2829">
        <v>18</v>
      </c>
      <c r="D2829">
        <v>53</v>
      </c>
      <c r="E2829" t="s">
        <v>240</v>
      </c>
      <c r="F2829" t="s">
        <v>40</v>
      </c>
      <c r="G2829" t="s">
        <v>34</v>
      </c>
      <c r="H2829" t="s">
        <v>17</v>
      </c>
      <c r="I2829" t="s">
        <v>17</v>
      </c>
      <c r="J2829" t="s">
        <v>100</v>
      </c>
      <c r="K2829" t="s">
        <v>19</v>
      </c>
      <c r="L2829" t="s">
        <v>20</v>
      </c>
      <c r="M2829" s="20">
        <f>VLOOKUP(Table3[[#This Row],[Condition]],$O$8:$P$28,2)</f>
        <v>13</v>
      </c>
      <c r="N2829" s="10"/>
      <c r="O2829" s="10"/>
    </row>
    <row r="2830" spans="1:15">
      <c r="A2830" s="4">
        <v>43795.791666666664</v>
      </c>
      <c r="B2830">
        <v>26</v>
      </c>
      <c r="C2830">
        <v>19</v>
      </c>
      <c r="D2830">
        <v>52</v>
      </c>
      <c r="E2830" t="s">
        <v>233</v>
      </c>
      <c r="F2830" t="s">
        <v>74</v>
      </c>
      <c r="G2830" t="s">
        <v>75</v>
      </c>
      <c r="H2830" t="s">
        <v>41</v>
      </c>
      <c r="I2830" t="s">
        <v>17</v>
      </c>
      <c r="J2830" t="s">
        <v>18</v>
      </c>
      <c r="K2830" t="s">
        <v>19</v>
      </c>
      <c r="L2830" t="s">
        <v>20</v>
      </c>
      <c r="M2830" s="20">
        <f>VLOOKUP(Table3[[#This Row],[Condition]],$O$8:$P$28,2)</f>
        <v>13</v>
      </c>
      <c r="N2830" s="10"/>
      <c r="O2830" s="10"/>
    </row>
    <row r="2831" spans="1:15">
      <c r="A2831" s="4">
        <v>43795.833333333336</v>
      </c>
      <c r="B2831">
        <v>26</v>
      </c>
      <c r="C2831">
        <v>20</v>
      </c>
      <c r="D2831">
        <v>51</v>
      </c>
      <c r="E2831" t="s">
        <v>251</v>
      </c>
      <c r="F2831" t="s">
        <v>149</v>
      </c>
      <c r="G2831" t="s">
        <v>34</v>
      </c>
      <c r="H2831" t="s">
        <v>17</v>
      </c>
      <c r="I2831" t="s">
        <v>17</v>
      </c>
      <c r="J2831" t="s">
        <v>18</v>
      </c>
      <c r="K2831" t="s">
        <v>19</v>
      </c>
      <c r="L2831" t="s">
        <v>20</v>
      </c>
      <c r="M2831" s="20">
        <f>VLOOKUP(Table3[[#This Row],[Condition]],$O$8:$P$28,2)</f>
        <v>13</v>
      </c>
      <c r="N2831" s="10"/>
      <c r="O2831" s="10"/>
    </row>
    <row r="2832" spans="1:15">
      <c r="A2832" s="4">
        <v>43795.875</v>
      </c>
      <c r="B2832">
        <v>26</v>
      </c>
      <c r="C2832">
        <v>21</v>
      </c>
      <c r="D2832">
        <v>52</v>
      </c>
      <c r="E2832" t="s">
        <v>240</v>
      </c>
      <c r="F2832" t="s">
        <v>72</v>
      </c>
      <c r="G2832" t="s">
        <v>75</v>
      </c>
      <c r="H2832" t="s">
        <v>26</v>
      </c>
      <c r="I2832" t="s">
        <v>17</v>
      </c>
      <c r="J2832" t="s">
        <v>100</v>
      </c>
      <c r="K2832" t="s">
        <v>19</v>
      </c>
      <c r="L2832" t="s">
        <v>20</v>
      </c>
      <c r="M2832" s="20">
        <f>VLOOKUP(Table3[[#This Row],[Condition]],$O$8:$P$28,2)</f>
        <v>13</v>
      </c>
      <c r="N2832" s="10"/>
      <c r="O2832" s="10"/>
    </row>
    <row r="2833" spans="1:15">
      <c r="A2833" s="4">
        <v>43795.916666666664</v>
      </c>
      <c r="B2833">
        <v>26</v>
      </c>
      <c r="C2833">
        <v>22</v>
      </c>
      <c r="D2833">
        <v>49</v>
      </c>
      <c r="E2833" t="s">
        <v>251</v>
      </c>
      <c r="F2833" t="s">
        <v>194</v>
      </c>
      <c r="G2833" t="s">
        <v>34</v>
      </c>
      <c r="H2833" t="s">
        <v>17</v>
      </c>
      <c r="I2833" t="s">
        <v>17</v>
      </c>
      <c r="J2833" t="s">
        <v>18</v>
      </c>
      <c r="K2833" t="s">
        <v>19</v>
      </c>
      <c r="L2833" t="s">
        <v>20</v>
      </c>
      <c r="M2833" s="20">
        <f>VLOOKUP(Table3[[#This Row],[Condition]],$O$8:$P$28,2)</f>
        <v>13</v>
      </c>
      <c r="N2833" s="10"/>
      <c r="O2833" s="10"/>
    </row>
    <row r="2834" spans="1:15">
      <c r="A2834" s="4">
        <v>43795.958333333336</v>
      </c>
      <c r="B2834">
        <v>26</v>
      </c>
      <c r="C2834">
        <v>23</v>
      </c>
      <c r="D2834">
        <v>47</v>
      </c>
      <c r="E2834" t="s">
        <v>240</v>
      </c>
      <c r="F2834" t="s">
        <v>194</v>
      </c>
      <c r="G2834" t="s">
        <v>34</v>
      </c>
      <c r="H2834" t="s">
        <v>17</v>
      </c>
      <c r="I2834" t="s">
        <v>17</v>
      </c>
      <c r="J2834" t="s">
        <v>100</v>
      </c>
      <c r="K2834" t="s">
        <v>19</v>
      </c>
      <c r="L2834" t="s">
        <v>20</v>
      </c>
      <c r="M2834" s="20">
        <f>VLOOKUP(Table3[[#This Row],[Condition]],$O$8:$P$28,2)</f>
        <v>13</v>
      </c>
      <c r="N2834" s="10"/>
      <c r="O2834" s="10"/>
    </row>
    <row r="2835" spans="1:15">
      <c r="A2835" s="4">
        <v>43796</v>
      </c>
      <c r="B2835">
        <v>27</v>
      </c>
      <c r="C2835">
        <v>0</v>
      </c>
      <c r="D2835">
        <v>47</v>
      </c>
      <c r="E2835" t="s">
        <v>240</v>
      </c>
      <c r="F2835" t="s">
        <v>194</v>
      </c>
      <c r="G2835" t="s">
        <v>34</v>
      </c>
      <c r="H2835" t="s">
        <v>17</v>
      </c>
      <c r="I2835" t="s">
        <v>17</v>
      </c>
      <c r="J2835" t="s">
        <v>63</v>
      </c>
      <c r="K2835" t="s">
        <v>19</v>
      </c>
      <c r="L2835" t="s">
        <v>20</v>
      </c>
      <c r="M2835" s="20">
        <f>VLOOKUP(Table3[[#This Row],[Condition]],$O$8:$P$28,2)</f>
        <v>13</v>
      </c>
      <c r="N2835" s="10"/>
      <c r="O2835" s="10"/>
    </row>
    <row r="2836" spans="1:15">
      <c r="A2836" s="4">
        <v>43796.041666666664</v>
      </c>
      <c r="B2836">
        <v>27</v>
      </c>
      <c r="C2836">
        <v>1</v>
      </c>
      <c r="D2836">
        <v>45</v>
      </c>
      <c r="E2836" t="s">
        <v>233</v>
      </c>
      <c r="F2836" t="s">
        <v>261</v>
      </c>
      <c r="G2836" t="s">
        <v>34</v>
      </c>
      <c r="H2836" t="s">
        <v>17</v>
      </c>
      <c r="I2836" t="s">
        <v>17</v>
      </c>
      <c r="J2836" t="s">
        <v>102</v>
      </c>
      <c r="K2836" t="s">
        <v>19</v>
      </c>
      <c r="L2836" t="s">
        <v>20</v>
      </c>
      <c r="M2836" s="20">
        <f>VLOOKUP(Table3[[#This Row],[Condition]],$O$8:$P$28,2)</f>
        <v>13</v>
      </c>
      <c r="N2836" s="10"/>
      <c r="O2836" s="10"/>
    </row>
    <row r="2837" spans="1:15">
      <c r="A2837" s="4">
        <v>43796.083333333336</v>
      </c>
      <c r="B2837">
        <v>27</v>
      </c>
      <c r="C2837">
        <v>2</v>
      </c>
      <c r="D2837">
        <v>45</v>
      </c>
      <c r="E2837" t="s">
        <v>240</v>
      </c>
      <c r="F2837" t="s">
        <v>188</v>
      </c>
      <c r="G2837" t="s">
        <v>57</v>
      </c>
      <c r="H2837" t="s">
        <v>41</v>
      </c>
      <c r="I2837" t="s">
        <v>17</v>
      </c>
      <c r="J2837" t="s">
        <v>103</v>
      </c>
      <c r="K2837" t="s">
        <v>19</v>
      </c>
      <c r="L2837" t="s">
        <v>20</v>
      </c>
      <c r="M2837" s="20">
        <f>VLOOKUP(Table3[[#This Row],[Condition]],$O$8:$P$28,2)</f>
        <v>13</v>
      </c>
      <c r="N2837" s="10"/>
      <c r="O2837" s="10"/>
    </row>
    <row r="2838" spans="1:15">
      <c r="A2838" s="4">
        <v>43796.125</v>
      </c>
      <c r="B2838">
        <v>27</v>
      </c>
      <c r="C2838">
        <v>3</v>
      </c>
      <c r="D2838">
        <v>46</v>
      </c>
      <c r="E2838" t="s">
        <v>233</v>
      </c>
      <c r="F2838" t="s">
        <v>187</v>
      </c>
      <c r="G2838" t="s">
        <v>34</v>
      </c>
      <c r="H2838" t="s">
        <v>17</v>
      </c>
      <c r="I2838" t="s">
        <v>17</v>
      </c>
      <c r="J2838" t="s">
        <v>181</v>
      </c>
      <c r="K2838" t="s">
        <v>19</v>
      </c>
      <c r="L2838" t="s">
        <v>23</v>
      </c>
      <c r="M2838" s="20">
        <f>VLOOKUP(Table3[[#This Row],[Condition]],$O$8:$P$28,2)</f>
        <v>11</v>
      </c>
      <c r="N2838" s="10"/>
      <c r="O2838" s="10"/>
    </row>
    <row r="2839" spans="1:15">
      <c r="A2839" s="4">
        <v>43796.166666666664</v>
      </c>
      <c r="B2839">
        <v>27</v>
      </c>
      <c r="C2839">
        <v>4</v>
      </c>
      <c r="D2839">
        <v>46</v>
      </c>
      <c r="E2839" t="s">
        <v>233</v>
      </c>
      <c r="F2839" t="s">
        <v>187</v>
      </c>
      <c r="G2839" t="s">
        <v>55</v>
      </c>
      <c r="H2839" t="s">
        <v>41</v>
      </c>
      <c r="I2839" t="s">
        <v>17</v>
      </c>
      <c r="J2839" t="s">
        <v>104</v>
      </c>
      <c r="K2839" t="s">
        <v>19</v>
      </c>
      <c r="L2839" t="s">
        <v>23</v>
      </c>
      <c r="M2839" s="20">
        <f>VLOOKUP(Table3[[#This Row],[Condition]],$O$8:$P$28,2)</f>
        <v>11</v>
      </c>
      <c r="N2839" s="10"/>
      <c r="O2839" s="10"/>
    </row>
    <row r="2840" spans="1:15">
      <c r="A2840" s="4">
        <v>43796.208333333336</v>
      </c>
      <c r="B2840">
        <v>27</v>
      </c>
      <c r="C2840">
        <v>5</v>
      </c>
      <c r="D2840">
        <v>48</v>
      </c>
      <c r="E2840" t="s">
        <v>251</v>
      </c>
      <c r="F2840" t="s">
        <v>259</v>
      </c>
      <c r="G2840" t="s">
        <v>75</v>
      </c>
      <c r="H2840" t="s">
        <v>62</v>
      </c>
      <c r="I2840" t="s">
        <v>17</v>
      </c>
      <c r="J2840" t="s">
        <v>104</v>
      </c>
      <c r="K2840" t="s">
        <v>19</v>
      </c>
      <c r="L2840" t="s">
        <v>23</v>
      </c>
      <c r="M2840" s="20">
        <f>VLOOKUP(Table3[[#This Row],[Condition]],$O$8:$P$28,2)</f>
        <v>11</v>
      </c>
      <c r="N2840" s="10"/>
      <c r="O2840" s="10"/>
    </row>
    <row r="2841" spans="1:15">
      <c r="A2841" s="4">
        <v>43796.25</v>
      </c>
      <c r="B2841">
        <v>27</v>
      </c>
      <c r="C2841">
        <v>6</v>
      </c>
      <c r="D2841">
        <v>50</v>
      </c>
      <c r="E2841" t="s">
        <v>227</v>
      </c>
      <c r="F2841" t="s">
        <v>259</v>
      </c>
      <c r="G2841" t="s">
        <v>29</v>
      </c>
      <c r="H2841" t="s">
        <v>49</v>
      </c>
      <c r="I2841" t="s">
        <v>17</v>
      </c>
      <c r="J2841" t="s">
        <v>128</v>
      </c>
      <c r="K2841" t="s">
        <v>19</v>
      </c>
      <c r="L2841" t="s">
        <v>84</v>
      </c>
      <c r="M2841" s="20">
        <f>VLOOKUP(Table3[[#This Row],[Condition]],$O$8:$P$28,2)</f>
        <v>8</v>
      </c>
      <c r="N2841" s="10"/>
      <c r="O2841" s="10"/>
    </row>
    <row r="2842" spans="1:15">
      <c r="A2842" s="4">
        <v>43796.291666666664</v>
      </c>
      <c r="B2842">
        <v>27</v>
      </c>
      <c r="C2842">
        <v>7</v>
      </c>
      <c r="D2842">
        <v>51</v>
      </c>
      <c r="E2842" t="s">
        <v>242</v>
      </c>
      <c r="F2842" t="s">
        <v>259</v>
      </c>
      <c r="G2842" t="s">
        <v>29</v>
      </c>
      <c r="H2842" t="s">
        <v>52</v>
      </c>
      <c r="I2842" t="s">
        <v>205</v>
      </c>
      <c r="J2842" t="s">
        <v>105</v>
      </c>
      <c r="K2842" t="s">
        <v>19</v>
      </c>
      <c r="L2842" t="s">
        <v>84</v>
      </c>
      <c r="M2842" s="20">
        <f>VLOOKUP(Table3[[#This Row],[Condition]],$O$8:$P$28,2)</f>
        <v>8</v>
      </c>
      <c r="N2842" s="10"/>
      <c r="O2842" s="10"/>
    </row>
    <row r="2843" spans="1:15">
      <c r="A2843" s="4">
        <v>43796.333333333336</v>
      </c>
      <c r="B2843">
        <v>27</v>
      </c>
      <c r="C2843">
        <v>8</v>
      </c>
      <c r="D2843">
        <v>51</v>
      </c>
      <c r="E2843" t="s">
        <v>242</v>
      </c>
      <c r="F2843" t="s">
        <v>259</v>
      </c>
      <c r="G2843" t="s">
        <v>75</v>
      </c>
      <c r="H2843" t="s">
        <v>69</v>
      </c>
      <c r="I2843" t="s">
        <v>17</v>
      </c>
      <c r="J2843" t="s">
        <v>106</v>
      </c>
      <c r="K2843" t="s">
        <v>19</v>
      </c>
      <c r="L2843" t="s">
        <v>23</v>
      </c>
      <c r="M2843" s="20">
        <f>VLOOKUP(Table3[[#This Row],[Condition]],$O$8:$P$28,2)</f>
        <v>11</v>
      </c>
      <c r="N2843" s="10"/>
      <c r="O2843" s="10"/>
    </row>
    <row r="2844" spans="1:15">
      <c r="A2844" s="4">
        <v>43796.375</v>
      </c>
      <c r="B2844">
        <v>27</v>
      </c>
      <c r="C2844">
        <v>9</v>
      </c>
      <c r="D2844">
        <v>51</v>
      </c>
      <c r="E2844" t="s">
        <v>242</v>
      </c>
      <c r="F2844" t="s">
        <v>259</v>
      </c>
      <c r="G2844" t="s">
        <v>75</v>
      </c>
      <c r="H2844" t="s">
        <v>49</v>
      </c>
      <c r="I2844" t="s">
        <v>17</v>
      </c>
      <c r="J2844" t="s">
        <v>107</v>
      </c>
      <c r="K2844" t="s">
        <v>19</v>
      </c>
      <c r="L2844" t="s">
        <v>23</v>
      </c>
      <c r="M2844" s="20">
        <f>VLOOKUP(Table3[[#This Row],[Condition]],$O$8:$P$28,2)</f>
        <v>11</v>
      </c>
      <c r="N2844" s="10"/>
      <c r="O2844" s="10"/>
    </row>
    <row r="2845" spans="1:15">
      <c r="A2845" s="4">
        <v>43796.416666666664</v>
      </c>
      <c r="B2845">
        <v>27</v>
      </c>
      <c r="C2845">
        <v>10</v>
      </c>
      <c r="D2845">
        <v>53</v>
      </c>
      <c r="E2845" t="s">
        <v>242</v>
      </c>
      <c r="F2845" t="s">
        <v>215</v>
      </c>
      <c r="G2845" t="s">
        <v>75</v>
      </c>
      <c r="H2845" t="s">
        <v>52</v>
      </c>
      <c r="I2845" t="s">
        <v>17</v>
      </c>
      <c r="J2845" t="s">
        <v>135</v>
      </c>
      <c r="K2845" t="s">
        <v>19</v>
      </c>
      <c r="L2845" t="s">
        <v>23</v>
      </c>
      <c r="M2845" s="20">
        <f>VLOOKUP(Table3[[#This Row],[Condition]],$O$8:$P$28,2)</f>
        <v>11</v>
      </c>
      <c r="N2845" s="10"/>
      <c r="O2845" s="10"/>
    </row>
    <row r="2846" spans="1:15">
      <c r="A2846" s="4">
        <v>43796.458333333336</v>
      </c>
      <c r="B2846">
        <v>27</v>
      </c>
      <c r="C2846">
        <v>11</v>
      </c>
      <c r="D2846">
        <v>56</v>
      </c>
      <c r="E2846" t="s">
        <v>242</v>
      </c>
      <c r="F2846" t="s">
        <v>144</v>
      </c>
      <c r="G2846" t="s">
        <v>75</v>
      </c>
      <c r="H2846" t="s">
        <v>147</v>
      </c>
      <c r="I2846" t="s">
        <v>132</v>
      </c>
      <c r="J2846" t="s">
        <v>148</v>
      </c>
      <c r="K2846" t="s">
        <v>19</v>
      </c>
      <c r="L2846" t="s">
        <v>23</v>
      </c>
      <c r="M2846" s="20">
        <f>VLOOKUP(Table3[[#This Row],[Condition]],$O$8:$P$28,2)</f>
        <v>11</v>
      </c>
      <c r="N2846" s="10"/>
      <c r="O2846" s="10"/>
    </row>
    <row r="2847" spans="1:15">
      <c r="A2847" s="4">
        <v>43796.5</v>
      </c>
      <c r="B2847">
        <v>27</v>
      </c>
      <c r="C2847">
        <v>12</v>
      </c>
      <c r="D2847">
        <v>57</v>
      </c>
      <c r="E2847" t="s">
        <v>231</v>
      </c>
      <c r="F2847" t="s">
        <v>144</v>
      </c>
      <c r="G2847" t="s">
        <v>29</v>
      </c>
      <c r="H2847" t="s">
        <v>70</v>
      </c>
      <c r="I2847" t="s">
        <v>288</v>
      </c>
      <c r="J2847" t="s">
        <v>159</v>
      </c>
      <c r="K2847" t="s">
        <v>19</v>
      </c>
      <c r="L2847" t="s">
        <v>255</v>
      </c>
      <c r="M2847" s="20">
        <f>VLOOKUP(Table3[[#This Row],[Condition]],$O$8:$P$28,2)</f>
        <v>10</v>
      </c>
      <c r="N2847" s="10"/>
      <c r="O2847" s="10"/>
    </row>
    <row r="2848" spans="1:15">
      <c r="A2848" s="4">
        <v>43796.541666666664</v>
      </c>
      <c r="B2848">
        <v>27</v>
      </c>
      <c r="C2848">
        <v>13</v>
      </c>
      <c r="D2848">
        <v>57</v>
      </c>
      <c r="E2848" t="s">
        <v>231</v>
      </c>
      <c r="F2848" t="s">
        <v>144</v>
      </c>
      <c r="G2848" t="s">
        <v>29</v>
      </c>
      <c r="H2848" t="s">
        <v>170</v>
      </c>
      <c r="I2848" t="s">
        <v>253</v>
      </c>
      <c r="J2848" t="s">
        <v>161</v>
      </c>
      <c r="K2848" t="s">
        <v>19</v>
      </c>
      <c r="L2848" t="s">
        <v>255</v>
      </c>
      <c r="M2848" s="20">
        <f>VLOOKUP(Table3[[#This Row],[Condition]],$O$8:$P$28,2)</f>
        <v>10</v>
      </c>
      <c r="N2848" s="10"/>
      <c r="O2848" s="10"/>
    </row>
    <row r="2849" spans="1:15">
      <c r="A2849" s="4">
        <v>43796.583333333336</v>
      </c>
      <c r="B2849">
        <v>27</v>
      </c>
      <c r="C2849">
        <v>14</v>
      </c>
      <c r="D2849">
        <v>57</v>
      </c>
      <c r="E2849" t="s">
        <v>229</v>
      </c>
      <c r="F2849" t="s">
        <v>149</v>
      </c>
      <c r="G2849" t="s">
        <v>29</v>
      </c>
      <c r="H2849" t="s">
        <v>145</v>
      </c>
      <c r="I2849" t="s">
        <v>17</v>
      </c>
      <c r="J2849" t="s">
        <v>154</v>
      </c>
      <c r="K2849" t="s">
        <v>19</v>
      </c>
      <c r="L2849" t="s">
        <v>23</v>
      </c>
      <c r="M2849" s="20">
        <f>VLOOKUP(Table3[[#This Row],[Condition]],$O$8:$P$28,2)</f>
        <v>11</v>
      </c>
      <c r="N2849" s="10"/>
      <c r="O2849" s="10"/>
    </row>
    <row r="2850" spans="1:15">
      <c r="A2850" s="4">
        <v>43796.625</v>
      </c>
      <c r="B2850">
        <v>27</v>
      </c>
      <c r="C2850">
        <v>15</v>
      </c>
      <c r="D2850">
        <v>58</v>
      </c>
      <c r="E2850" t="s">
        <v>182</v>
      </c>
      <c r="F2850" t="s">
        <v>136</v>
      </c>
      <c r="G2850" t="s">
        <v>29</v>
      </c>
      <c r="H2850" t="s">
        <v>173</v>
      </c>
      <c r="I2850" t="s">
        <v>205</v>
      </c>
      <c r="J2850" t="s">
        <v>287</v>
      </c>
      <c r="K2850" t="s">
        <v>19</v>
      </c>
      <c r="L2850" t="s">
        <v>255</v>
      </c>
      <c r="M2850" s="20">
        <f>VLOOKUP(Table3[[#This Row],[Condition]],$O$8:$P$28,2)</f>
        <v>10</v>
      </c>
      <c r="N2850" s="10"/>
      <c r="O2850" s="10"/>
    </row>
    <row r="2851" spans="1:15">
      <c r="A2851" s="4">
        <v>43796.666666666664</v>
      </c>
      <c r="B2851">
        <v>27</v>
      </c>
      <c r="C2851">
        <v>16</v>
      </c>
      <c r="D2851">
        <v>57</v>
      </c>
      <c r="E2851" t="s">
        <v>182</v>
      </c>
      <c r="F2851" t="s">
        <v>160</v>
      </c>
      <c r="G2851" t="s">
        <v>29</v>
      </c>
      <c r="H2851" t="s">
        <v>147</v>
      </c>
      <c r="I2851" t="s">
        <v>17</v>
      </c>
      <c r="J2851" t="s">
        <v>284</v>
      </c>
      <c r="K2851" t="s">
        <v>19</v>
      </c>
      <c r="L2851" t="s">
        <v>30</v>
      </c>
      <c r="M2851" s="20">
        <f>VLOOKUP(Table3[[#This Row],[Condition]],$O$8:$P$28,2)</f>
        <v>17</v>
      </c>
      <c r="N2851" s="10"/>
      <c r="O2851" s="10"/>
    </row>
    <row r="2852" spans="1:15">
      <c r="A2852" s="4">
        <v>43796.708333333336</v>
      </c>
      <c r="B2852">
        <v>27</v>
      </c>
      <c r="C2852">
        <v>17</v>
      </c>
      <c r="D2852">
        <v>57</v>
      </c>
      <c r="E2852" t="s">
        <v>178</v>
      </c>
      <c r="F2852" t="s">
        <v>194</v>
      </c>
      <c r="G2852" t="s">
        <v>29</v>
      </c>
      <c r="H2852" t="s">
        <v>204</v>
      </c>
      <c r="I2852" t="s">
        <v>132</v>
      </c>
      <c r="J2852" t="s">
        <v>280</v>
      </c>
      <c r="K2852" t="s">
        <v>19</v>
      </c>
      <c r="L2852" t="s">
        <v>243</v>
      </c>
      <c r="M2852" s="20">
        <f>VLOOKUP(Table3[[#This Row],[Condition]],$O$8:$P$28,2)</f>
        <v>20</v>
      </c>
      <c r="N2852" s="10"/>
      <c r="O2852" s="10"/>
    </row>
    <row r="2853" spans="1:15">
      <c r="A2853" s="4">
        <v>43796.75</v>
      </c>
      <c r="B2853">
        <v>27</v>
      </c>
      <c r="C2853">
        <v>18</v>
      </c>
      <c r="D2853">
        <v>57</v>
      </c>
      <c r="E2853" t="s">
        <v>178</v>
      </c>
      <c r="F2853" t="s">
        <v>194</v>
      </c>
      <c r="G2853" t="s">
        <v>15</v>
      </c>
      <c r="H2853" t="s">
        <v>147</v>
      </c>
      <c r="I2853" t="s">
        <v>17</v>
      </c>
      <c r="J2853" t="s">
        <v>284</v>
      </c>
      <c r="K2853" t="s">
        <v>19</v>
      </c>
      <c r="L2853" t="s">
        <v>36</v>
      </c>
      <c r="M2853" s="20">
        <f>VLOOKUP(Table3[[#This Row],[Condition]],$O$8:$P$28,2)</f>
        <v>21</v>
      </c>
      <c r="N2853" s="10"/>
      <c r="O2853" s="10"/>
    </row>
    <row r="2854" spans="1:15">
      <c r="A2854" s="4">
        <v>43796.791666666664</v>
      </c>
      <c r="B2854">
        <v>27</v>
      </c>
      <c r="C2854">
        <v>19</v>
      </c>
      <c r="D2854">
        <v>57</v>
      </c>
      <c r="E2854" t="s">
        <v>178</v>
      </c>
      <c r="F2854" t="s">
        <v>194</v>
      </c>
      <c r="G2854" t="s">
        <v>15</v>
      </c>
      <c r="H2854" t="s">
        <v>45</v>
      </c>
      <c r="I2854" t="s">
        <v>17</v>
      </c>
      <c r="J2854" t="s">
        <v>154</v>
      </c>
      <c r="K2854" t="s">
        <v>19</v>
      </c>
      <c r="L2854" t="s">
        <v>36</v>
      </c>
      <c r="M2854" s="20">
        <f>VLOOKUP(Table3[[#This Row],[Condition]],$O$8:$P$28,2)</f>
        <v>21</v>
      </c>
      <c r="N2854" s="10"/>
      <c r="O2854" s="10"/>
    </row>
    <row r="2855" spans="1:15">
      <c r="A2855" s="4">
        <v>43796.833333333336</v>
      </c>
      <c r="B2855">
        <v>27</v>
      </c>
      <c r="C2855">
        <v>20</v>
      </c>
      <c r="D2855">
        <v>55</v>
      </c>
      <c r="E2855" t="s">
        <v>229</v>
      </c>
      <c r="F2855" t="s">
        <v>194</v>
      </c>
      <c r="G2855" t="s">
        <v>15</v>
      </c>
      <c r="H2855" t="s">
        <v>52</v>
      </c>
      <c r="I2855" t="s">
        <v>17</v>
      </c>
      <c r="J2855" t="s">
        <v>152</v>
      </c>
      <c r="K2855" t="s">
        <v>19</v>
      </c>
      <c r="L2855" t="s">
        <v>36</v>
      </c>
      <c r="M2855" s="20">
        <f>VLOOKUP(Table3[[#This Row],[Condition]],$O$8:$P$28,2)</f>
        <v>21</v>
      </c>
      <c r="N2855" s="10"/>
      <c r="O2855" s="10"/>
    </row>
    <row r="2856" spans="1:15">
      <c r="A2856" s="4">
        <v>43796.875</v>
      </c>
      <c r="B2856">
        <v>27</v>
      </c>
      <c r="C2856">
        <v>21</v>
      </c>
      <c r="D2856">
        <v>53</v>
      </c>
      <c r="E2856" t="s">
        <v>230</v>
      </c>
      <c r="F2856" t="s">
        <v>259</v>
      </c>
      <c r="G2856" t="s">
        <v>92</v>
      </c>
      <c r="H2856" t="s">
        <v>62</v>
      </c>
      <c r="I2856" t="s">
        <v>17</v>
      </c>
      <c r="J2856" t="s">
        <v>159</v>
      </c>
      <c r="K2856" t="s">
        <v>19</v>
      </c>
      <c r="L2856" t="s">
        <v>36</v>
      </c>
      <c r="M2856" s="20">
        <f>VLOOKUP(Table3[[#This Row],[Condition]],$O$8:$P$28,2)</f>
        <v>21</v>
      </c>
      <c r="N2856" s="10"/>
      <c r="O2856" s="10"/>
    </row>
    <row r="2857" spans="1:15">
      <c r="A2857" s="4">
        <v>43796.916666666664</v>
      </c>
      <c r="B2857">
        <v>27</v>
      </c>
      <c r="C2857">
        <v>22</v>
      </c>
      <c r="D2857">
        <v>57</v>
      </c>
      <c r="E2857" t="s">
        <v>302</v>
      </c>
      <c r="F2857" t="s">
        <v>124</v>
      </c>
      <c r="G2857" t="s">
        <v>117</v>
      </c>
      <c r="H2857" t="s">
        <v>204</v>
      </c>
      <c r="I2857" t="s">
        <v>216</v>
      </c>
      <c r="J2857" t="s">
        <v>142</v>
      </c>
      <c r="K2857" t="s">
        <v>19</v>
      </c>
      <c r="L2857" t="s">
        <v>243</v>
      </c>
      <c r="M2857" s="20">
        <f>VLOOKUP(Table3[[#This Row],[Condition]],$O$8:$P$28,2)</f>
        <v>20</v>
      </c>
      <c r="N2857" s="10"/>
      <c r="O2857" s="10"/>
    </row>
    <row r="2858" spans="1:15">
      <c r="A2858" s="4">
        <v>43796.958333333336</v>
      </c>
      <c r="B2858">
        <v>27</v>
      </c>
      <c r="C2858">
        <v>23</v>
      </c>
      <c r="D2858">
        <v>55</v>
      </c>
      <c r="E2858" t="s">
        <v>302</v>
      </c>
      <c r="F2858" t="s">
        <v>192</v>
      </c>
      <c r="G2858" t="s">
        <v>117</v>
      </c>
      <c r="H2858" t="s">
        <v>131</v>
      </c>
      <c r="I2858" t="s">
        <v>298</v>
      </c>
      <c r="J2858" t="s">
        <v>139</v>
      </c>
      <c r="K2858" t="s">
        <v>19</v>
      </c>
      <c r="L2858" t="s">
        <v>36</v>
      </c>
      <c r="M2858" s="20">
        <f>VLOOKUP(Table3[[#This Row],[Condition]],$O$8:$P$28,2)</f>
        <v>21</v>
      </c>
      <c r="N2858" s="10"/>
      <c r="O2858" s="10"/>
    </row>
    <row r="2859" spans="1:15">
      <c r="A2859" s="4">
        <v>43797</v>
      </c>
      <c r="B2859">
        <v>28</v>
      </c>
      <c r="C2859">
        <v>0</v>
      </c>
      <c r="D2859">
        <v>53</v>
      </c>
      <c r="E2859" t="s">
        <v>302</v>
      </c>
      <c r="F2859" t="s">
        <v>126</v>
      </c>
      <c r="G2859" t="s">
        <v>115</v>
      </c>
      <c r="H2859" t="s">
        <v>173</v>
      </c>
      <c r="I2859" t="s">
        <v>205</v>
      </c>
      <c r="J2859" t="s">
        <v>176</v>
      </c>
      <c r="K2859" t="s">
        <v>19</v>
      </c>
      <c r="L2859" t="s">
        <v>289</v>
      </c>
      <c r="M2859" s="20">
        <f>VLOOKUP(Table3[[#This Row],[Condition]],$O$8:$P$28,2)</f>
        <v>16</v>
      </c>
      <c r="N2859" s="10"/>
      <c r="O2859" s="10"/>
    </row>
    <row r="2860" spans="1:15">
      <c r="A2860" s="4">
        <v>43797.041666666664</v>
      </c>
      <c r="B2860">
        <v>28</v>
      </c>
      <c r="C2860">
        <v>1</v>
      </c>
      <c r="D2860">
        <v>52</v>
      </c>
      <c r="E2860" t="s">
        <v>305</v>
      </c>
      <c r="F2860" t="s">
        <v>141</v>
      </c>
      <c r="G2860" t="s">
        <v>117</v>
      </c>
      <c r="H2860" t="s">
        <v>214</v>
      </c>
      <c r="I2860" t="s">
        <v>277</v>
      </c>
      <c r="J2860" t="s">
        <v>179</v>
      </c>
      <c r="K2860" t="s">
        <v>19</v>
      </c>
      <c r="L2860" t="s">
        <v>289</v>
      </c>
      <c r="M2860" s="20">
        <f>VLOOKUP(Table3[[#This Row],[Condition]],$O$8:$P$28,2)</f>
        <v>16</v>
      </c>
      <c r="N2860" s="10"/>
      <c r="O2860" s="10"/>
    </row>
    <row r="2861" spans="1:15">
      <c r="A2861" s="4">
        <v>43797.083333333336</v>
      </c>
      <c r="B2861">
        <v>28</v>
      </c>
      <c r="C2861">
        <v>2</v>
      </c>
      <c r="D2861">
        <v>51</v>
      </c>
      <c r="E2861" t="s">
        <v>304</v>
      </c>
      <c r="F2861" t="s">
        <v>119</v>
      </c>
      <c r="G2861" t="s">
        <v>115</v>
      </c>
      <c r="H2861" t="s">
        <v>131</v>
      </c>
      <c r="I2861" t="s">
        <v>253</v>
      </c>
      <c r="J2861" t="s">
        <v>111</v>
      </c>
      <c r="K2861" t="s">
        <v>19</v>
      </c>
      <c r="L2861" t="s">
        <v>20</v>
      </c>
      <c r="M2861" s="20">
        <f>VLOOKUP(Table3[[#This Row],[Condition]],$O$8:$P$28,2)</f>
        <v>13</v>
      </c>
      <c r="N2861" s="10"/>
      <c r="O2861" s="10"/>
    </row>
    <row r="2862" spans="1:15">
      <c r="A2862" s="4">
        <v>43797.125</v>
      </c>
      <c r="B2862">
        <v>28</v>
      </c>
      <c r="C2862">
        <v>3</v>
      </c>
      <c r="D2862">
        <v>50</v>
      </c>
      <c r="E2862" t="s">
        <v>304</v>
      </c>
      <c r="F2862" t="s">
        <v>56</v>
      </c>
      <c r="G2862" t="s">
        <v>117</v>
      </c>
      <c r="H2862" t="s">
        <v>151</v>
      </c>
      <c r="I2862" t="s">
        <v>286</v>
      </c>
      <c r="J2862" t="s">
        <v>111</v>
      </c>
      <c r="K2862" t="s">
        <v>19</v>
      </c>
      <c r="L2862" t="s">
        <v>30</v>
      </c>
      <c r="M2862" s="20">
        <f>VLOOKUP(Table3[[#This Row],[Condition]],$O$8:$P$28,2)</f>
        <v>17</v>
      </c>
      <c r="N2862" s="10"/>
      <c r="O2862" s="10"/>
    </row>
    <row r="2863" spans="1:15">
      <c r="A2863" s="4">
        <v>43797.166666666664</v>
      </c>
      <c r="B2863">
        <v>28</v>
      </c>
      <c r="C2863">
        <v>4</v>
      </c>
      <c r="D2863">
        <v>48</v>
      </c>
      <c r="E2863" t="s">
        <v>302</v>
      </c>
      <c r="F2863" t="s">
        <v>130</v>
      </c>
      <c r="G2863" t="s">
        <v>117</v>
      </c>
      <c r="H2863" t="s">
        <v>65</v>
      </c>
      <c r="I2863" t="s">
        <v>253</v>
      </c>
      <c r="J2863" t="s">
        <v>105</v>
      </c>
      <c r="K2863" t="s">
        <v>19</v>
      </c>
      <c r="L2863" t="s">
        <v>36</v>
      </c>
      <c r="M2863" s="20">
        <f>VLOOKUP(Table3[[#This Row],[Condition]],$O$8:$P$28,2)</f>
        <v>21</v>
      </c>
      <c r="N2863" s="10"/>
      <c r="O2863" s="10"/>
    </row>
    <row r="2864" spans="1:15">
      <c r="A2864" s="4">
        <v>43797.208333333336</v>
      </c>
      <c r="B2864">
        <v>28</v>
      </c>
      <c r="C2864">
        <v>5</v>
      </c>
      <c r="D2864">
        <v>47</v>
      </c>
      <c r="E2864" t="s">
        <v>304</v>
      </c>
      <c r="F2864" t="s">
        <v>130</v>
      </c>
      <c r="G2864" t="s">
        <v>44</v>
      </c>
      <c r="H2864" t="s">
        <v>147</v>
      </c>
      <c r="I2864" t="s">
        <v>335</v>
      </c>
      <c r="J2864" t="s">
        <v>104</v>
      </c>
      <c r="K2864" t="s">
        <v>19</v>
      </c>
      <c r="L2864" t="s">
        <v>36</v>
      </c>
      <c r="M2864" s="20">
        <f>VLOOKUP(Table3[[#This Row],[Condition]],$O$8:$P$28,2)</f>
        <v>21</v>
      </c>
      <c r="N2864" s="10"/>
      <c r="O2864" s="10"/>
    </row>
    <row r="2865" spans="1:15">
      <c r="A2865" s="4">
        <v>43797.25</v>
      </c>
      <c r="B2865">
        <v>28</v>
      </c>
      <c r="C2865">
        <v>6</v>
      </c>
      <c r="D2865">
        <v>46</v>
      </c>
      <c r="E2865" t="s">
        <v>304</v>
      </c>
      <c r="F2865" t="s">
        <v>169</v>
      </c>
      <c r="G2865" t="s">
        <v>115</v>
      </c>
      <c r="H2865" t="s">
        <v>65</v>
      </c>
      <c r="I2865" t="s">
        <v>214</v>
      </c>
      <c r="J2865" t="s">
        <v>103</v>
      </c>
      <c r="K2865" t="s">
        <v>19</v>
      </c>
      <c r="L2865" t="s">
        <v>36</v>
      </c>
      <c r="M2865" s="20">
        <f>VLOOKUP(Table3[[#This Row],[Condition]],$O$8:$P$28,2)</f>
        <v>21</v>
      </c>
      <c r="N2865" s="10"/>
      <c r="O2865" s="10"/>
    </row>
    <row r="2866" spans="1:15">
      <c r="A2866" s="4">
        <v>43797.291666666664</v>
      </c>
      <c r="B2866">
        <v>28</v>
      </c>
      <c r="C2866">
        <v>7</v>
      </c>
      <c r="D2866">
        <v>46</v>
      </c>
      <c r="E2866" t="s">
        <v>302</v>
      </c>
      <c r="F2866" t="s">
        <v>51</v>
      </c>
      <c r="G2866" t="s">
        <v>117</v>
      </c>
      <c r="H2866" t="s">
        <v>94</v>
      </c>
      <c r="I2866" t="s">
        <v>204</v>
      </c>
      <c r="J2866" t="s">
        <v>100</v>
      </c>
      <c r="K2866" t="s">
        <v>19</v>
      </c>
      <c r="L2866" t="s">
        <v>36</v>
      </c>
      <c r="M2866" s="20">
        <f>VLOOKUP(Table3[[#This Row],[Condition]],$O$8:$P$28,2)</f>
        <v>21</v>
      </c>
      <c r="N2866" s="10"/>
      <c r="O2866" s="10"/>
    </row>
    <row r="2867" spans="1:15">
      <c r="A2867" s="4">
        <v>43797.333333333336</v>
      </c>
      <c r="B2867">
        <v>28</v>
      </c>
      <c r="C2867">
        <v>8</v>
      </c>
      <c r="D2867">
        <v>47</v>
      </c>
      <c r="E2867" t="s">
        <v>301</v>
      </c>
      <c r="F2867" t="s">
        <v>191</v>
      </c>
      <c r="G2867" t="s">
        <v>115</v>
      </c>
      <c r="H2867" t="s">
        <v>204</v>
      </c>
      <c r="I2867" t="s">
        <v>206</v>
      </c>
      <c r="J2867" t="s">
        <v>35</v>
      </c>
      <c r="K2867" t="s">
        <v>19</v>
      </c>
      <c r="L2867" t="s">
        <v>282</v>
      </c>
      <c r="M2867" s="20">
        <f>VLOOKUP(Table3[[#This Row],[Condition]],$O$8:$P$28,2)</f>
        <v>12</v>
      </c>
      <c r="N2867" s="10"/>
      <c r="O2867" s="10"/>
    </row>
    <row r="2868" spans="1:15">
      <c r="A2868" s="4">
        <v>43797.375</v>
      </c>
      <c r="B2868">
        <v>28</v>
      </c>
      <c r="C2868">
        <v>9</v>
      </c>
      <c r="D2868">
        <v>49</v>
      </c>
      <c r="E2868" t="s">
        <v>301</v>
      </c>
      <c r="F2868" t="s">
        <v>130</v>
      </c>
      <c r="G2868" t="s">
        <v>115</v>
      </c>
      <c r="H2868" t="s">
        <v>131</v>
      </c>
      <c r="I2868" t="s">
        <v>270</v>
      </c>
      <c r="J2868" t="s">
        <v>42</v>
      </c>
      <c r="K2868" t="s">
        <v>19</v>
      </c>
      <c r="L2868" t="s">
        <v>20</v>
      </c>
      <c r="M2868" s="20">
        <f>VLOOKUP(Table3[[#This Row],[Condition]],$O$8:$P$28,2)</f>
        <v>13</v>
      </c>
      <c r="N2868" s="10"/>
      <c r="O2868" s="10"/>
    </row>
    <row r="2869" spans="1:15">
      <c r="A2869" s="4">
        <v>43797.416666666664</v>
      </c>
      <c r="B2869">
        <v>28</v>
      </c>
      <c r="C2869">
        <v>10</v>
      </c>
      <c r="D2869">
        <v>50</v>
      </c>
      <c r="E2869" t="s">
        <v>301</v>
      </c>
      <c r="F2869" t="s">
        <v>93</v>
      </c>
      <c r="G2869" t="s">
        <v>115</v>
      </c>
      <c r="H2869" t="s">
        <v>131</v>
      </c>
      <c r="I2869" t="s">
        <v>336</v>
      </c>
      <c r="J2869" t="s">
        <v>46</v>
      </c>
      <c r="K2869" t="s">
        <v>19</v>
      </c>
      <c r="L2869" t="s">
        <v>20</v>
      </c>
      <c r="M2869" s="20">
        <f>VLOOKUP(Table3[[#This Row],[Condition]],$O$8:$P$28,2)</f>
        <v>13</v>
      </c>
      <c r="N2869" s="10"/>
      <c r="O2869" s="10"/>
    </row>
    <row r="2870" spans="1:15">
      <c r="A2870" s="4">
        <v>43797.458333333336</v>
      </c>
      <c r="B2870">
        <v>28</v>
      </c>
      <c r="C2870">
        <v>11</v>
      </c>
      <c r="D2870">
        <v>49</v>
      </c>
      <c r="E2870" t="s">
        <v>301</v>
      </c>
      <c r="F2870" t="s">
        <v>130</v>
      </c>
      <c r="G2870" t="s">
        <v>44</v>
      </c>
      <c r="H2870" t="s">
        <v>69</v>
      </c>
      <c r="I2870" t="s">
        <v>132</v>
      </c>
      <c r="J2870" t="s">
        <v>83</v>
      </c>
      <c r="K2870" t="s">
        <v>19</v>
      </c>
      <c r="L2870" t="s">
        <v>20</v>
      </c>
      <c r="M2870" s="20">
        <f>VLOOKUP(Table3[[#This Row],[Condition]],$O$8:$P$28,2)</f>
        <v>13</v>
      </c>
      <c r="N2870" s="10"/>
      <c r="O2870" s="10"/>
    </row>
    <row r="2871" spans="1:15">
      <c r="A2871" s="4">
        <v>43797.5</v>
      </c>
      <c r="B2871">
        <v>28</v>
      </c>
      <c r="C2871">
        <v>12</v>
      </c>
      <c r="D2871">
        <v>49</v>
      </c>
      <c r="E2871" t="s">
        <v>301</v>
      </c>
      <c r="F2871" t="s">
        <v>130</v>
      </c>
      <c r="G2871" t="s">
        <v>117</v>
      </c>
      <c r="H2871" t="s">
        <v>70</v>
      </c>
      <c r="I2871" t="s">
        <v>270</v>
      </c>
      <c r="J2871" t="s">
        <v>83</v>
      </c>
      <c r="K2871" t="s">
        <v>19</v>
      </c>
      <c r="L2871" t="s">
        <v>282</v>
      </c>
      <c r="M2871" s="20">
        <f>VLOOKUP(Table3[[#This Row],[Condition]],$O$8:$P$28,2)</f>
        <v>12</v>
      </c>
      <c r="N2871" s="10"/>
      <c r="O2871" s="10"/>
    </row>
    <row r="2872" spans="1:15">
      <c r="A2872" s="4">
        <v>43797.541666666664</v>
      </c>
      <c r="B2872">
        <v>28</v>
      </c>
      <c r="C2872">
        <v>13</v>
      </c>
      <c r="D2872">
        <v>48</v>
      </c>
      <c r="E2872" t="s">
        <v>301</v>
      </c>
      <c r="F2872" t="s">
        <v>169</v>
      </c>
      <c r="G2872" t="s">
        <v>115</v>
      </c>
      <c r="H2872" t="s">
        <v>173</v>
      </c>
      <c r="I2872" t="s">
        <v>283</v>
      </c>
      <c r="J2872" t="s">
        <v>90</v>
      </c>
      <c r="K2872" t="s">
        <v>19</v>
      </c>
      <c r="L2872" t="s">
        <v>255</v>
      </c>
      <c r="M2872" s="20">
        <f>VLOOKUP(Table3[[#This Row],[Condition]],$O$8:$P$28,2)</f>
        <v>10</v>
      </c>
      <c r="N2872" s="10"/>
      <c r="O2872" s="10"/>
    </row>
    <row r="2873" spans="1:15">
      <c r="A2873" s="4">
        <v>43797.583333333336</v>
      </c>
      <c r="B2873">
        <v>28</v>
      </c>
      <c r="C2873">
        <v>14</v>
      </c>
      <c r="D2873">
        <v>48</v>
      </c>
      <c r="E2873" t="s">
        <v>301</v>
      </c>
      <c r="F2873" t="s">
        <v>169</v>
      </c>
      <c r="G2873" t="s">
        <v>115</v>
      </c>
      <c r="H2873" t="s">
        <v>147</v>
      </c>
      <c r="I2873" t="s">
        <v>132</v>
      </c>
      <c r="J2873" t="s">
        <v>199</v>
      </c>
      <c r="K2873" t="s">
        <v>19</v>
      </c>
      <c r="L2873" t="s">
        <v>23</v>
      </c>
      <c r="M2873" s="20">
        <f>VLOOKUP(Table3[[#This Row],[Condition]],$O$8:$P$28,2)</f>
        <v>11</v>
      </c>
      <c r="N2873" s="10"/>
      <c r="O2873" s="10"/>
    </row>
    <row r="2874" spans="1:15">
      <c r="A2874" s="4">
        <v>43797.625</v>
      </c>
      <c r="B2874">
        <v>28</v>
      </c>
      <c r="C2874">
        <v>15</v>
      </c>
      <c r="D2874">
        <v>48</v>
      </c>
      <c r="E2874" t="s">
        <v>301</v>
      </c>
      <c r="F2874" t="s">
        <v>169</v>
      </c>
      <c r="G2874" t="s">
        <v>117</v>
      </c>
      <c r="H2874" t="s">
        <v>145</v>
      </c>
      <c r="I2874" t="s">
        <v>214</v>
      </c>
      <c r="J2874" t="s">
        <v>198</v>
      </c>
      <c r="K2874" t="s">
        <v>19</v>
      </c>
      <c r="L2874" t="s">
        <v>20</v>
      </c>
      <c r="M2874" s="20">
        <f>VLOOKUP(Table3[[#This Row],[Condition]],$O$8:$P$28,2)</f>
        <v>13</v>
      </c>
      <c r="N2874" s="10"/>
      <c r="O2874" s="10"/>
    </row>
    <row r="2875" spans="1:15">
      <c r="A2875" s="4">
        <v>43797.666666666664</v>
      </c>
      <c r="B2875">
        <v>28</v>
      </c>
      <c r="C2875">
        <v>16</v>
      </c>
      <c r="D2875">
        <v>47</v>
      </c>
      <c r="E2875" t="s">
        <v>301</v>
      </c>
      <c r="F2875" t="s">
        <v>191</v>
      </c>
      <c r="G2875" t="s">
        <v>115</v>
      </c>
      <c r="H2875" t="s">
        <v>69</v>
      </c>
      <c r="I2875" t="s">
        <v>206</v>
      </c>
      <c r="J2875" t="s">
        <v>196</v>
      </c>
      <c r="K2875" t="s">
        <v>19</v>
      </c>
      <c r="L2875" t="s">
        <v>20</v>
      </c>
      <c r="M2875" s="20">
        <f>VLOOKUP(Table3[[#This Row],[Condition]],$O$8:$P$28,2)</f>
        <v>13</v>
      </c>
      <c r="N2875" s="10"/>
      <c r="O2875" s="10"/>
    </row>
    <row r="2876" spans="1:15">
      <c r="A2876" s="4">
        <v>43797.708333333336</v>
      </c>
      <c r="B2876">
        <v>28</v>
      </c>
      <c r="C2876">
        <v>17</v>
      </c>
      <c r="D2876">
        <v>46</v>
      </c>
      <c r="E2876" t="s">
        <v>301</v>
      </c>
      <c r="F2876" t="s">
        <v>91</v>
      </c>
      <c r="G2876" t="s">
        <v>44</v>
      </c>
      <c r="H2876" t="s">
        <v>145</v>
      </c>
      <c r="I2876" t="s">
        <v>132</v>
      </c>
      <c r="J2876" t="s">
        <v>201</v>
      </c>
      <c r="K2876" t="s">
        <v>19</v>
      </c>
      <c r="L2876" t="s">
        <v>20</v>
      </c>
      <c r="M2876" s="20">
        <f>VLOOKUP(Table3[[#This Row],[Condition]],$O$8:$P$28,2)</f>
        <v>13</v>
      </c>
      <c r="N2876" s="10"/>
      <c r="O2876" s="10"/>
    </row>
    <row r="2877" spans="1:15">
      <c r="A2877" s="4">
        <v>43797.75</v>
      </c>
      <c r="B2877">
        <v>28</v>
      </c>
      <c r="C2877">
        <v>18</v>
      </c>
      <c r="D2877">
        <v>46</v>
      </c>
      <c r="E2877" t="s">
        <v>301</v>
      </c>
      <c r="F2877" t="s">
        <v>91</v>
      </c>
      <c r="G2877" t="s">
        <v>115</v>
      </c>
      <c r="H2877" t="s">
        <v>145</v>
      </c>
      <c r="I2877" t="s">
        <v>170</v>
      </c>
      <c r="J2877" t="s">
        <v>208</v>
      </c>
      <c r="K2877" t="s">
        <v>19</v>
      </c>
      <c r="L2877" t="s">
        <v>20</v>
      </c>
      <c r="M2877" s="20">
        <f>VLOOKUP(Table3[[#This Row],[Condition]],$O$8:$P$28,2)</f>
        <v>13</v>
      </c>
      <c r="N2877" s="10"/>
      <c r="O2877" s="10"/>
    </row>
    <row r="2878" spans="1:15">
      <c r="A2878" s="4">
        <v>43797.791666666664</v>
      </c>
      <c r="B2878">
        <v>28</v>
      </c>
      <c r="C2878">
        <v>19</v>
      </c>
      <c r="D2878">
        <v>45</v>
      </c>
      <c r="E2878" t="s">
        <v>301</v>
      </c>
      <c r="F2878" t="s">
        <v>133</v>
      </c>
      <c r="G2878" t="s">
        <v>44</v>
      </c>
      <c r="H2878" t="s">
        <v>94</v>
      </c>
      <c r="I2878" t="s">
        <v>17</v>
      </c>
      <c r="J2878" t="s">
        <v>209</v>
      </c>
      <c r="K2878" t="s">
        <v>19</v>
      </c>
      <c r="L2878" t="s">
        <v>23</v>
      </c>
      <c r="M2878" s="20">
        <f>VLOOKUP(Table3[[#This Row],[Condition]],$O$8:$P$28,2)</f>
        <v>11</v>
      </c>
      <c r="N2878" s="10"/>
      <c r="O2878" s="10"/>
    </row>
    <row r="2879" spans="1:15">
      <c r="A2879" s="4">
        <v>43797.833333333336</v>
      </c>
      <c r="B2879">
        <v>28</v>
      </c>
      <c r="C2879">
        <v>20</v>
      </c>
      <c r="D2879">
        <v>44</v>
      </c>
      <c r="E2879" t="s">
        <v>303</v>
      </c>
      <c r="F2879" t="s">
        <v>43</v>
      </c>
      <c r="G2879" t="s">
        <v>44</v>
      </c>
      <c r="H2879" t="s">
        <v>151</v>
      </c>
      <c r="I2879" t="s">
        <v>17</v>
      </c>
      <c r="J2879" t="s">
        <v>209</v>
      </c>
      <c r="K2879" t="s">
        <v>19</v>
      </c>
      <c r="L2879" t="s">
        <v>23</v>
      </c>
      <c r="M2879" s="20">
        <f>VLOOKUP(Table3[[#This Row],[Condition]],$O$8:$P$28,2)</f>
        <v>11</v>
      </c>
      <c r="N2879" s="10"/>
      <c r="O2879" s="10"/>
    </row>
    <row r="2880" spans="1:15">
      <c r="A2880" s="4">
        <v>43797.875</v>
      </c>
      <c r="B2880">
        <v>28</v>
      </c>
      <c r="C2880">
        <v>21</v>
      </c>
      <c r="D2880">
        <v>44</v>
      </c>
      <c r="E2880" t="s">
        <v>303</v>
      </c>
      <c r="F2880" t="s">
        <v>43</v>
      </c>
      <c r="G2880" t="s">
        <v>44</v>
      </c>
      <c r="H2880" t="s">
        <v>151</v>
      </c>
      <c r="I2880" t="s">
        <v>17</v>
      </c>
      <c r="J2880" t="s">
        <v>210</v>
      </c>
      <c r="K2880" t="s">
        <v>19</v>
      </c>
      <c r="L2880" t="s">
        <v>36</v>
      </c>
      <c r="M2880" s="20">
        <f>VLOOKUP(Table3[[#This Row],[Condition]],$O$8:$P$28,2)</f>
        <v>21</v>
      </c>
      <c r="N2880" s="10"/>
      <c r="O2880" s="10"/>
    </row>
    <row r="2881" spans="1:15">
      <c r="A2881" s="4">
        <v>43797.916666666664</v>
      </c>
      <c r="B2881">
        <v>28</v>
      </c>
      <c r="C2881">
        <v>22</v>
      </c>
      <c r="D2881">
        <v>44</v>
      </c>
      <c r="E2881" t="s">
        <v>303</v>
      </c>
      <c r="F2881" t="s">
        <v>43</v>
      </c>
      <c r="G2881" t="s">
        <v>44</v>
      </c>
      <c r="H2881" t="s">
        <v>145</v>
      </c>
      <c r="I2881" t="s">
        <v>132</v>
      </c>
      <c r="J2881" t="s">
        <v>211</v>
      </c>
      <c r="K2881" t="s">
        <v>19</v>
      </c>
      <c r="L2881" t="s">
        <v>23</v>
      </c>
      <c r="M2881" s="20">
        <f>VLOOKUP(Table3[[#This Row],[Condition]],$O$8:$P$28,2)</f>
        <v>11</v>
      </c>
      <c r="N2881" s="10"/>
      <c r="O2881" s="10"/>
    </row>
    <row r="2882" spans="1:15">
      <c r="A2882" s="4">
        <v>43797.958333333336</v>
      </c>
      <c r="B2882">
        <v>28</v>
      </c>
      <c r="C2882">
        <v>23</v>
      </c>
      <c r="D2882">
        <v>43</v>
      </c>
      <c r="E2882" t="s">
        <v>301</v>
      </c>
      <c r="F2882" t="s">
        <v>43</v>
      </c>
      <c r="G2882" t="s">
        <v>33</v>
      </c>
      <c r="H2882" t="s">
        <v>151</v>
      </c>
      <c r="I2882" t="s">
        <v>17</v>
      </c>
      <c r="J2882" t="s">
        <v>212</v>
      </c>
      <c r="K2882" t="s">
        <v>19</v>
      </c>
      <c r="L2882" t="s">
        <v>23</v>
      </c>
      <c r="M2882" s="20">
        <f>VLOOKUP(Table3[[#This Row],[Condition]],$O$8:$P$28,2)</f>
        <v>11</v>
      </c>
      <c r="N2882" s="10"/>
      <c r="O2882" s="10"/>
    </row>
    <row r="2883" spans="1:15">
      <c r="A2883" s="4">
        <v>43798</v>
      </c>
      <c r="B2883">
        <v>29</v>
      </c>
      <c r="C2883">
        <v>0</v>
      </c>
      <c r="D2883">
        <v>42</v>
      </c>
      <c r="E2883" t="s">
        <v>302</v>
      </c>
      <c r="F2883" t="s">
        <v>43</v>
      </c>
      <c r="G2883" t="s">
        <v>44</v>
      </c>
      <c r="H2883" t="s">
        <v>147</v>
      </c>
      <c r="I2883" t="s">
        <v>170</v>
      </c>
      <c r="J2883" t="s">
        <v>211</v>
      </c>
      <c r="K2883" t="s">
        <v>19</v>
      </c>
      <c r="L2883" t="s">
        <v>23</v>
      </c>
      <c r="M2883" s="20">
        <f>VLOOKUP(Table3[[#This Row],[Condition]],$O$8:$P$28,2)</f>
        <v>11</v>
      </c>
      <c r="N2883" s="10"/>
      <c r="O2883" s="10"/>
    </row>
    <row r="2884" spans="1:15">
      <c r="A2884" s="4">
        <v>43798.041666666664</v>
      </c>
      <c r="B2884">
        <v>29</v>
      </c>
      <c r="C2884">
        <v>1</v>
      </c>
      <c r="D2884">
        <v>41</v>
      </c>
      <c r="E2884" t="s">
        <v>302</v>
      </c>
      <c r="F2884" t="s">
        <v>67</v>
      </c>
      <c r="G2884" t="s">
        <v>44</v>
      </c>
      <c r="H2884" t="s">
        <v>69</v>
      </c>
      <c r="I2884" t="s">
        <v>17</v>
      </c>
      <c r="J2884" t="s">
        <v>211</v>
      </c>
      <c r="K2884" t="s">
        <v>19</v>
      </c>
      <c r="L2884" t="s">
        <v>23</v>
      </c>
      <c r="M2884" s="20">
        <f>VLOOKUP(Table3[[#This Row],[Condition]],$O$8:$P$28,2)</f>
        <v>11</v>
      </c>
      <c r="N2884" s="10"/>
      <c r="O2884" s="10"/>
    </row>
    <row r="2885" spans="1:15">
      <c r="A2885" s="4">
        <v>43798.083333333336</v>
      </c>
      <c r="B2885">
        <v>29</v>
      </c>
      <c r="C2885">
        <v>2</v>
      </c>
      <c r="D2885">
        <v>41</v>
      </c>
      <c r="E2885" t="s">
        <v>302</v>
      </c>
      <c r="F2885" t="s">
        <v>67</v>
      </c>
      <c r="G2885" t="s">
        <v>33</v>
      </c>
      <c r="H2885" t="s">
        <v>82</v>
      </c>
      <c r="I2885" t="s">
        <v>17</v>
      </c>
      <c r="J2885" t="s">
        <v>211</v>
      </c>
      <c r="K2885" t="s">
        <v>19</v>
      </c>
      <c r="L2885" t="s">
        <v>23</v>
      </c>
      <c r="M2885" s="20">
        <f>VLOOKUP(Table3[[#This Row],[Condition]],$O$8:$P$28,2)</f>
        <v>11</v>
      </c>
      <c r="N2885" s="10"/>
      <c r="O2885" s="10"/>
    </row>
    <row r="2886" spans="1:15">
      <c r="A2886" s="4">
        <v>43798.125</v>
      </c>
      <c r="B2886">
        <v>29</v>
      </c>
      <c r="C2886">
        <v>3</v>
      </c>
      <c r="D2886">
        <v>39</v>
      </c>
      <c r="E2886" t="s">
        <v>302</v>
      </c>
      <c r="F2886" t="s">
        <v>97</v>
      </c>
      <c r="G2886" t="s">
        <v>44</v>
      </c>
      <c r="H2886" t="s">
        <v>65</v>
      </c>
      <c r="I2886" t="s">
        <v>17</v>
      </c>
      <c r="J2886" t="s">
        <v>211</v>
      </c>
      <c r="K2886" t="s">
        <v>19</v>
      </c>
      <c r="L2886" t="s">
        <v>23</v>
      </c>
      <c r="M2886" s="20">
        <f>VLOOKUP(Table3[[#This Row],[Condition]],$O$8:$P$28,2)</f>
        <v>11</v>
      </c>
      <c r="N2886" s="10"/>
      <c r="O2886" s="10"/>
    </row>
    <row r="2887" spans="1:15">
      <c r="A2887" s="4">
        <v>43798.166666666664</v>
      </c>
      <c r="B2887">
        <v>29</v>
      </c>
      <c r="C2887">
        <v>4</v>
      </c>
      <c r="D2887">
        <v>39</v>
      </c>
      <c r="E2887" t="s">
        <v>302</v>
      </c>
      <c r="F2887" t="s">
        <v>97</v>
      </c>
      <c r="G2887" t="s">
        <v>44</v>
      </c>
      <c r="H2887" t="s">
        <v>82</v>
      </c>
      <c r="I2887" t="s">
        <v>17</v>
      </c>
      <c r="J2887" t="s">
        <v>212</v>
      </c>
      <c r="K2887" t="s">
        <v>19</v>
      </c>
      <c r="L2887" t="s">
        <v>23</v>
      </c>
      <c r="M2887" s="20">
        <f>VLOOKUP(Table3[[#This Row],[Condition]],$O$8:$P$28,2)</f>
        <v>11</v>
      </c>
      <c r="N2887" s="10"/>
      <c r="O2887" s="10"/>
    </row>
    <row r="2888" spans="1:15">
      <c r="A2888" s="4">
        <v>43798.208333333336</v>
      </c>
      <c r="B2888">
        <v>29</v>
      </c>
      <c r="C2888">
        <v>5</v>
      </c>
      <c r="D2888">
        <v>38</v>
      </c>
      <c r="E2888" t="s">
        <v>302</v>
      </c>
      <c r="F2888" t="s">
        <v>195</v>
      </c>
      <c r="G2888" t="s">
        <v>44</v>
      </c>
      <c r="H2888" t="s">
        <v>52</v>
      </c>
      <c r="I2888" t="s">
        <v>17</v>
      </c>
      <c r="J2888" t="s">
        <v>211</v>
      </c>
      <c r="K2888" t="s">
        <v>19</v>
      </c>
      <c r="L2888" t="s">
        <v>23</v>
      </c>
      <c r="M2888" s="20">
        <f>VLOOKUP(Table3[[#This Row],[Condition]],$O$8:$P$28,2)</f>
        <v>11</v>
      </c>
      <c r="N2888" s="10"/>
      <c r="O2888" s="10"/>
    </row>
    <row r="2889" spans="1:15">
      <c r="A2889" s="4">
        <v>43798.25</v>
      </c>
      <c r="B2889">
        <v>29</v>
      </c>
      <c r="C2889">
        <v>6</v>
      </c>
      <c r="D2889">
        <v>38</v>
      </c>
      <c r="E2889" t="s">
        <v>302</v>
      </c>
      <c r="F2889" t="s">
        <v>195</v>
      </c>
      <c r="G2889" t="s">
        <v>44</v>
      </c>
      <c r="H2889" t="s">
        <v>26</v>
      </c>
      <c r="I2889" t="s">
        <v>17</v>
      </c>
      <c r="J2889" t="s">
        <v>212</v>
      </c>
      <c r="K2889" t="s">
        <v>19</v>
      </c>
      <c r="L2889" t="s">
        <v>20</v>
      </c>
      <c r="M2889" s="20">
        <f>VLOOKUP(Table3[[#This Row],[Condition]],$O$8:$P$28,2)</f>
        <v>13</v>
      </c>
      <c r="N2889" s="10"/>
      <c r="O2889" s="10"/>
    </row>
    <row r="2890" spans="1:15">
      <c r="A2890" s="4">
        <v>43798.291666666664</v>
      </c>
      <c r="B2890">
        <v>29</v>
      </c>
      <c r="C2890">
        <v>7</v>
      </c>
      <c r="D2890">
        <v>40</v>
      </c>
      <c r="E2890" t="s">
        <v>301</v>
      </c>
      <c r="F2890" t="s">
        <v>73</v>
      </c>
      <c r="G2890" t="s">
        <v>33</v>
      </c>
      <c r="H2890" t="s">
        <v>65</v>
      </c>
      <c r="I2890" t="s">
        <v>17</v>
      </c>
      <c r="J2890" t="s">
        <v>213</v>
      </c>
      <c r="K2890" t="s">
        <v>19</v>
      </c>
      <c r="L2890" t="s">
        <v>20</v>
      </c>
      <c r="M2890" s="20">
        <f>VLOOKUP(Table3[[#This Row],[Condition]],$O$8:$P$28,2)</f>
        <v>13</v>
      </c>
      <c r="N2890" s="10"/>
      <c r="O2890" s="10"/>
    </row>
    <row r="2891" spans="1:15">
      <c r="A2891" s="4">
        <v>43798.333333333336</v>
      </c>
      <c r="B2891">
        <v>29</v>
      </c>
      <c r="C2891">
        <v>8</v>
      </c>
      <c r="D2891">
        <v>42</v>
      </c>
      <c r="E2891" t="s">
        <v>302</v>
      </c>
      <c r="F2891" t="s">
        <v>43</v>
      </c>
      <c r="G2891" t="s">
        <v>33</v>
      </c>
      <c r="H2891" t="s">
        <v>49</v>
      </c>
      <c r="I2891" t="s">
        <v>17</v>
      </c>
      <c r="J2891" t="s">
        <v>220</v>
      </c>
      <c r="K2891" t="s">
        <v>19</v>
      </c>
      <c r="L2891" t="s">
        <v>20</v>
      </c>
      <c r="M2891" s="20">
        <f>VLOOKUP(Table3[[#This Row],[Condition]],$O$8:$P$28,2)</f>
        <v>13</v>
      </c>
      <c r="N2891" s="10"/>
      <c r="O2891" s="10"/>
    </row>
    <row r="2892" spans="1:15">
      <c r="A2892" s="4">
        <v>43798.375</v>
      </c>
      <c r="B2892">
        <v>29</v>
      </c>
      <c r="C2892">
        <v>9</v>
      </c>
      <c r="D2892">
        <v>44</v>
      </c>
      <c r="E2892" t="s">
        <v>304</v>
      </c>
      <c r="F2892" t="s">
        <v>66</v>
      </c>
      <c r="G2892" t="s">
        <v>44</v>
      </c>
      <c r="H2892" t="s">
        <v>82</v>
      </c>
      <c r="I2892" t="s">
        <v>17</v>
      </c>
      <c r="J2892" t="s">
        <v>213</v>
      </c>
      <c r="K2892" t="s">
        <v>19</v>
      </c>
      <c r="L2892" t="s">
        <v>30</v>
      </c>
      <c r="M2892" s="20">
        <f>VLOOKUP(Table3[[#This Row],[Condition]],$O$8:$P$28,2)</f>
        <v>17</v>
      </c>
      <c r="N2892" s="10"/>
      <c r="O2892" s="10"/>
    </row>
    <row r="2893" spans="1:15">
      <c r="A2893" s="4">
        <v>43798.416666666664</v>
      </c>
      <c r="B2893">
        <v>29</v>
      </c>
      <c r="C2893">
        <v>10</v>
      </c>
      <c r="D2893">
        <v>48</v>
      </c>
      <c r="E2893" t="s">
        <v>304</v>
      </c>
      <c r="F2893" t="s">
        <v>93</v>
      </c>
      <c r="G2893" t="s">
        <v>33</v>
      </c>
      <c r="H2893" t="s">
        <v>65</v>
      </c>
      <c r="I2893" t="s">
        <v>17</v>
      </c>
      <c r="J2893" t="s">
        <v>212</v>
      </c>
      <c r="K2893" t="s">
        <v>19</v>
      </c>
      <c r="L2893" t="s">
        <v>20</v>
      </c>
      <c r="M2893" s="20">
        <f>VLOOKUP(Table3[[#This Row],[Condition]],$O$8:$P$28,2)</f>
        <v>13</v>
      </c>
      <c r="N2893" s="10"/>
      <c r="O2893" s="10"/>
    </row>
    <row r="2894" spans="1:15">
      <c r="A2894" s="4">
        <v>43798.458333333336</v>
      </c>
      <c r="B2894">
        <v>29</v>
      </c>
      <c r="C2894">
        <v>11</v>
      </c>
      <c r="D2894">
        <v>49</v>
      </c>
      <c r="E2894" t="s">
        <v>304</v>
      </c>
      <c r="F2894" t="s">
        <v>162</v>
      </c>
      <c r="G2894" t="s">
        <v>44</v>
      </c>
      <c r="H2894" t="s">
        <v>45</v>
      </c>
      <c r="I2894" t="s">
        <v>17</v>
      </c>
      <c r="J2894" t="s">
        <v>209</v>
      </c>
      <c r="K2894" t="s">
        <v>19</v>
      </c>
      <c r="L2894" t="s">
        <v>20</v>
      </c>
      <c r="M2894" s="20">
        <f>VLOOKUP(Table3[[#This Row],[Condition]],$O$8:$P$28,2)</f>
        <v>13</v>
      </c>
      <c r="N2894" s="10"/>
      <c r="O2894" s="10"/>
    </row>
    <row r="2895" spans="1:15">
      <c r="A2895" s="4">
        <v>43798.5</v>
      </c>
      <c r="B2895">
        <v>29</v>
      </c>
      <c r="C2895">
        <v>12</v>
      </c>
      <c r="D2895">
        <v>50</v>
      </c>
      <c r="E2895" t="s">
        <v>305</v>
      </c>
      <c r="F2895" t="s">
        <v>119</v>
      </c>
      <c r="G2895" t="s">
        <v>44</v>
      </c>
      <c r="H2895" t="s">
        <v>52</v>
      </c>
      <c r="I2895" t="s">
        <v>17</v>
      </c>
      <c r="J2895" t="s">
        <v>202</v>
      </c>
      <c r="K2895" t="s">
        <v>19</v>
      </c>
      <c r="L2895" t="s">
        <v>30</v>
      </c>
      <c r="M2895" s="20">
        <f>VLOOKUP(Table3[[#This Row],[Condition]],$O$8:$P$28,2)</f>
        <v>17</v>
      </c>
      <c r="N2895" s="10"/>
      <c r="O2895" s="10"/>
    </row>
    <row r="2896" spans="1:15">
      <c r="A2896" s="4">
        <v>43798.541666666664</v>
      </c>
      <c r="B2896">
        <v>29</v>
      </c>
      <c r="C2896">
        <v>13</v>
      </c>
      <c r="D2896">
        <v>52</v>
      </c>
      <c r="E2896" t="s">
        <v>305</v>
      </c>
      <c r="F2896" t="s">
        <v>141</v>
      </c>
      <c r="G2896" t="s">
        <v>44</v>
      </c>
      <c r="H2896" t="s">
        <v>45</v>
      </c>
      <c r="I2896" t="s">
        <v>17</v>
      </c>
      <c r="J2896" t="s">
        <v>197</v>
      </c>
      <c r="K2896" t="s">
        <v>19</v>
      </c>
      <c r="L2896" t="s">
        <v>36</v>
      </c>
      <c r="M2896" s="20">
        <f>VLOOKUP(Table3[[#This Row],[Condition]],$O$8:$P$28,2)</f>
        <v>21</v>
      </c>
      <c r="N2896" s="10"/>
      <c r="O2896" s="10"/>
    </row>
    <row r="2897" spans="1:15">
      <c r="A2897" s="4">
        <v>43798.583333333336</v>
      </c>
      <c r="B2897">
        <v>29</v>
      </c>
      <c r="C2897">
        <v>14</v>
      </c>
      <c r="D2897">
        <v>52</v>
      </c>
      <c r="E2897" t="s">
        <v>306</v>
      </c>
      <c r="F2897" t="s">
        <v>192</v>
      </c>
      <c r="G2897" t="s">
        <v>33</v>
      </c>
      <c r="H2897" t="s">
        <v>82</v>
      </c>
      <c r="I2897" t="s">
        <v>17</v>
      </c>
      <c r="J2897" t="s">
        <v>200</v>
      </c>
      <c r="K2897" t="s">
        <v>19</v>
      </c>
      <c r="L2897" t="s">
        <v>36</v>
      </c>
      <c r="M2897" s="20">
        <f>VLOOKUP(Table3[[#This Row],[Condition]],$O$8:$P$28,2)</f>
        <v>21</v>
      </c>
      <c r="N2897" s="10"/>
      <c r="O2897" s="10"/>
    </row>
    <row r="2898" spans="1:15">
      <c r="A2898" s="4">
        <v>43798.625</v>
      </c>
      <c r="B2898">
        <v>29</v>
      </c>
      <c r="C2898">
        <v>15</v>
      </c>
      <c r="D2898">
        <v>51</v>
      </c>
      <c r="E2898" t="s">
        <v>309</v>
      </c>
      <c r="F2898" t="s">
        <v>125</v>
      </c>
      <c r="G2898" t="s">
        <v>44</v>
      </c>
      <c r="H2898" t="s">
        <v>62</v>
      </c>
      <c r="I2898" t="s">
        <v>17</v>
      </c>
      <c r="J2898" t="s">
        <v>197</v>
      </c>
      <c r="K2898" t="s">
        <v>19</v>
      </c>
      <c r="L2898" t="s">
        <v>20</v>
      </c>
      <c r="M2898" s="20">
        <f>VLOOKUP(Table3[[#This Row],[Condition]],$O$8:$P$28,2)</f>
        <v>13</v>
      </c>
      <c r="N2898" s="10"/>
      <c r="O2898" s="10"/>
    </row>
    <row r="2899" spans="1:15">
      <c r="A2899" s="4">
        <v>43798.666666666664</v>
      </c>
      <c r="B2899">
        <v>29</v>
      </c>
      <c r="C2899">
        <v>16</v>
      </c>
      <c r="D2899">
        <v>50</v>
      </c>
      <c r="E2899" t="s">
        <v>306</v>
      </c>
      <c r="F2899" t="s">
        <v>118</v>
      </c>
      <c r="G2899" t="s">
        <v>115</v>
      </c>
      <c r="H2899" t="s">
        <v>45</v>
      </c>
      <c r="I2899" t="s">
        <v>17</v>
      </c>
      <c r="J2899" t="s">
        <v>200</v>
      </c>
      <c r="K2899" t="s">
        <v>19</v>
      </c>
      <c r="L2899" t="s">
        <v>20</v>
      </c>
      <c r="M2899" s="20">
        <f>VLOOKUP(Table3[[#This Row],[Condition]],$O$8:$P$28,2)</f>
        <v>13</v>
      </c>
      <c r="N2899" s="10"/>
      <c r="O2899" s="10"/>
    </row>
    <row r="2900" spans="1:15">
      <c r="A2900" s="4">
        <v>43798.708333333336</v>
      </c>
      <c r="B2900">
        <v>29</v>
      </c>
      <c r="C2900">
        <v>17</v>
      </c>
      <c r="D2900">
        <v>48</v>
      </c>
      <c r="E2900" t="s">
        <v>306</v>
      </c>
      <c r="F2900" t="s">
        <v>59</v>
      </c>
      <c r="G2900" t="s">
        <v>115</v>
      </c>
      <c r="H2900" t="s">
        <v>45</v>
      </c>
      <c r="I2900" t="s">
        <v>17</v>
      </c>
      <c r="J2900" t="s">
        <v>197</v>
      </c>
      <c r="K2900" t="s">
        <v>19</v>
      </c>
      <c r="L2900" t="s">
        <v>23</v>
      </c>
      <c r="M2900" s="20">
        <f>VLOOKUP(Table3[[#This Row],[Condition]],$O$8:$P$28,2)</f>
        <v>11</v>
      </c>
      <c r="N2900" s="10"/>
      <c r="O2900" s="10"/>
    </row>
    <row r="2901" spans="1:15">
      <c r="A2901" s="4">
        <v>43798.75</v>
      </c>
      <c r="B2901">
        <v>29</v>
      </c>
      <c r="C2901">
        <v>18</v>
      </c>
      <c r="D2901">
        <v>46</v>
      </c>
      <c r="E2901" t="s">
        <v>306</v>
      </c>
      <c r="F2901" t="s">
        <v>93</v>
      </c>
      <c r="G2901" t="s">
        <v>44</v>
      </c>
      <c r="H2901" t="s">
        <v>62</v>
      </c>
      <c r="I2901" t="s">
        <v>17</v>
      </c>
      <c r="J2901" t="s">
        <v>197</v>
      </c>
      <c r="K2901" t="s">
        <v>19</v>
      </c>
      <c r="L2901" t="s">
        <v>20</v>
      </c>
      <c r="M2901" s="20">
        <f>VLOOKUP(Table3[[#This Row],[Condition]],$O$8:$P$28,2)</f>
        <v>13</v>
      </c>
      <c r="N2901" s="10"/>
      <c r="O2901" s="10"/>
    </row>
    <row r="2902" spans="1:15">
      <c r="A2902" s="4">
        <v>43798.791666666664</v>
      </c>
      <c r="B2902">
        <v>29</v>
      </c>
      <c r="C2902">
        <v>19</v>
      </c>
      <c r="D2902">
        <v>46</v>
      </c>
      <c r="E2902" t="s">
        <v>304</v>
      </c>
      <c r="F2902" t="s">
        <v>169</v>
      </c>
      <c r="G2902" t="s">
        <v>48</v>
      </c>
      <c r="H2902" t="s">
        <v>49</v>
      </c>
      <c r="I2902" t="s">
        <v>17</v>
      </c>
      <c r="J2902" t="s">
        <v>196</v>
      </c>
      <c r="K2902" t="s">
        <v>19</v>
      </c>
      <c r="L2902" t="s">
        <v>20</v>
      </c>
      <c r="M2902" s="20">
        <f>VLOOKUP(Table3[[#This Row],[Condition]],$O$8:$P$28,2)</f>
        <v>13</v>
      </c>
      <c r="N2902" s="10"/>
      <c r="O2902" s="10"/>
    </row>
    <row r="2903" spans="1:15">
      <c r="A2903" s="4">
        <v>43798.833333333336</v>
      </c>
      <c r="B2903">
        <v>29</v>
      </c>
      <c r="C2903">
        <v>20</v>
      </c>
      <c r="D2903">
        <v>45</v>
      </c>
      <c r="E2903" t="s">
        <v>305</v>
      </c>
      <c r="F2903" t="s">
        <v>61</v>
      </c>
      <c r="G2903" t="s">
        <v>33</v>
      </c>
      <c r="H2903" t="s">
        <v>65</v>
      </c>
      <c r="I2903" t="s">
        <v>17</v>
      </c>
      <c r="J2903" t="s">
        <v>196</v>
      </c>
      <c r="K2903" t="s">
        <v>19</v>
      </c>
      <c r="L2903" t="s">
        <v>23</v>
      </c>
      <c r="M2903" s="20">
        <f>VLOOKUP(Table3[[#This Row],[Condition]],$O$8:$P$28,2)</f>
        <v>11</v>
      </c>
      <c r="N2903" s="10"/>
      <c r="O2903" s="10"/>
    </row>
    <row r="2904" spans="1:15">
      <c r="A2904" s="4">
        <v>43798.875</v>
      </c>
      <c r="B2904">
        <v>29</v>
      </c>
      <c r="C2904">
        <v>21</v>
      </c>
      <c r="D2904">
        <v>44</v>
      </c>
      <c r="E2904" t="s">
        <v>305</v>
      </c>
      <c r="F2904" t="s">
        <v>51</v>
      </c>
      <c r="G2904" t="s">
        <v>33</v>
      </c>
      <c r="H2904" t="s">
        <v>45</v>
      </c>
      <c r="I2904" t="s">
        <v>17</v>
      </c>
      <c r="J2904" t="s">
        <v>198</v>
      </c>
      <c r="K2904" t="s">
        <v>19</v>
      </c>
      <c r="L2904" t="s">
        <v>23</v>
      </c>
      <c r="M2904" s="20">
        <f>VLOOKUP(Table3[[#This Row],[Condition]],$O$8:$P$28,2)</f>
        <v>11</v>
      </c>
      <c r="N2904" s="10"/>
      <c r="O2904" s="10"/>
    </row>
    <row r="2905" spans="1:15">
      <c r="A2905" s="4">
        <v>43798.916666666664</v>
      </c>
      <c r="B2905">
        <v>29</v>
      </c>
      <c r="C2905">
        <v>22</v>
      </c>
      <c r="D2905">
        <v>43</v>
      </c>
      <c r="E2905" t="s">
        <v>305</v>
      </c>
      <c r="F2905" t="s">
        <v>66</v>
      </c>
      <c r="G2905" t="s">
        <v>33</v>
      </c>
      <c r="H2905" t="s">
        <v>62</v>
      </c>
      <c r="I2905" t="s">
        <v>17</v>
      </c>
      <c r="J2905" t="s">
        <v>198</v>
      </c>
      <c r="K2905" t="s">
        <v>19</v>
      </c>
      <c r="L2905" t="s">
        <v>23</v>
      </c>
      <c r="M2905" s="20">
        <f>VLOOKUP(Table3[[#This Row],[Condition]],$O$8:$P$28,2)</f>
        <v>11</v>
      </c>
      <c r="N2905" s="10"/>
      <c r="O2905" s="10"/>
    </row>
    <row r="2906" spans="1:15">
      <c r="A2906" s="4">
        <v>43798.958333333336</v>
      </c>
      <c r="B2906">
        <v>29</v>
      </c>
      <c r="C2906">
        <v>23</v>
      </c>
      <c r="D2906">
        <v>43</v>
      </c>
      <c r="E2906" t="s">
        <v>306</v>
      </c>
      <c r="F2906" t="s">
        <v>51</v>
      </c>
      <c r="G2906" t="s">
        <v>33</v>
      </c>
      <c r="H2906" t="s">
        <v>82</v>
      </c>
      <c r="I2906" t="s">
        <v>17</v>
      </c>
      <c r="J2906" t="s">
        <v>199</v>
      </c>
      <c r="K2906" t="s">
        <v>19</v>
      </c>
      <c r="L2906" t="s">
        <v>23</v>
      </c>
      <c r="M2906" s="20">
        <f>VLOOKUP(Table3[[#This Row],[Condition]],$O$8:$P$28,2)</f>
        <v>11</v>
      </c>
      <c r="N2906" s="10"/>
      <c r="O2906" s="10"/>
    </row>
    <row r="2907" spans="1:15">
      <c r="A2907" s="4">
        <v>43799</v>
      </c>
      <c r="B2907">
        <v>30</v>
      </c>
      <c r="C2907">
        <v>0</v>
      </c>
      <c r="D2907">
        <v>42</v>
      </c>
      <c r="E2907" t="s">
        <v>306</v>
      </c>
      <c r="F2907" t="s">
        <v>66</v>
      </c>
      <c r="G2907" t="s">
        <v>33</v>
      </c>
      <c r="H2907" t="s">
        <v>45</v>
      </c>
      <c r="I2907" t="s">
        <v>17</v>
      </c>
      <c r="J2907" t="s">
        <v>87</v>
      </c>
      <c r="K2907" t="s">
        <v>19</v>
      </c>
      <c r="L2907" t="s">
        <v>23</v>
      </c>
      <c r="M2907" s="20">
        <f>VLOOKUP(Table3[[#This Row],[Condition]],$O$8:$P$28,2)</f>
        <v>11</v>
      </c>
      <c r="N2907" s="10"/>
      <c r="O2907" s="10"/>
    </row>
    <row r="2908" spans="1:15">
      <c r="A2908" s="4">
        <v>43799.041666666664</v>
      </c>
      <c r="B2908">
        <v>30</v>
      </c>
      <c r="C2908">
        <v>1</v>
      </c>
      <c r="D2908">
        <v>42</v>
      </c>
      <c r="E2908" t="s">
        <v>306</v>
      </c>
      <c r="F2908" t="s">
        <v>66</v>
      </c>
      <c r="G2908" t="s">
        <v>33</v>
      </c>
      <c r="H2908" t="s">
        <v>49</v>
      </c>
      <c r="I2908" t="s">
        <v>17</v>
      </c>
      <c r="J2908" t="s">
        <v>88</v>
      </c>
      <c r="K2908" t="s">
        <v>19</v>
      </c>
      <c r="L2908" t="s">
        <v>23</v>
      </c>
      <c r="M2908" s="20">
        <f>VLOOKUP(Table3[[#This Row],[Condition]],$O$8:$P$28,2)</f>
        <v>11</v>
      </c>
      <c r="N2908" s="10"/>
      <c r="O2908" s="10"/>
    </row>
    <row r="2909" spans="1:15">
      <c r="A2909" s="4">
        <v>43799.083333333336</v>
      </c>
      <c r="B2909">
        <v>30</v>
      </c>
      <c r="C2909">
        <v>2</v>
      </c>
      <c r="D2909">
        <v>41</v>
      </c>
      <c r="E2909" t="s">
        <v>306</v>
      </c>
      <c r="F2909" t="s">
        <v>96</v>
      </c>
      <c r="G2909" t="s">
        <v>33</v>
      </c>
      <c r="H2909" t="s">
        <v>62</v>
      </c>
      <c r="I2909" t="s">
        <v>17</v>
      </c>
      <c r="J2909" t="s">
        <v>90</v>
      </c>
      <c r="K2909" t="s">
        <v>19</v>
      </c>
      <c r="L2909" t="s">
        <v>23</v>
      </c>
      <c r="M2909" s="20">
        <f>VLOOKUP(Table3[[#This Row],[Condition]],$O$8:$P$28,2)</f>
        <v>11</v>
      </c>
      <c r="N2909" s="10"/>
      <c r="O2909" s="10"/>
    </row>
    <row r="2910" spans="1:15">
      <c r="A2910" s="4">
        <v>43799.125</v>
      </c>
      <c r="B2910">
        <v>30</v>
      </c>
      <c r="C2910">
        <v>3</v>
      </c>
      <c r="D2910">
        <v>41</v>
      </c>
      <c r="E2910" t="s">
        <v>306</v>
      </c>
      <c r="F2910" t="s">
        <v>96</v>
      </c>
      <c r="G2910" t="s">
        <v>33</v>
      </c>
      <c r="H2910" t="s">
        <v>52</v>
      </c>
      <c r="I2910" t="s">
        <v>17</v>
      </c>
      <c r="J2910" t="s">
        <v>90</v>
      </c>
      <c r="K2910" t="s">
        <v>19</v>
      </c>
      <c r="L2910" t="s">
        <v>23</v>
      </c>
      <c r="M2910" s="20">
        <f>VLOOKUP(Table3[[#This Row],[Condition]],$O$8:$P$28,2)</f>
        <v>11</v>
      </c>
      <c r="N2910" s="10"/>
      <c r="O2910" s="10"/>
    </row>
    <row r="2911" spans="1:15">
      <c r="A2911" s="4">
        <v>43799.166666666664</v>
      </c>
      <c r="B2911">
        <v>30</v>
      </c>
      <c r="C2911">
        <v>4</v>
      </c>
      <c r="D2911">
        <v>41</v>
      </c>
      <c r="E2911" t="s">
        <v>305</v>
      </c>
      <c r="F2911" t="s">
        <v>116</v>
      </c>
      <c r="G2911" t="s">
        <v>33</v>
      </c>
      <c r="H2911" t="s">
        <v>49</v>
      </c>
      <c r="I2911" t="s">
        <v>17</v>
      </c>
      <c r="J2911" t="s">
        <v>46</v>
      </c>
      <c r="K2911" t="s">
        <v>19</v>
      </c>
      <c r="L2911" t="s">
        <v>23</v>
      </c>
      <c r="M2911" s="20">
        <f>VLOOKUP(Table3[[#This Row],[Condition]],$O$8:$P$28,2)</f>
        <v>11</v>
      </c>
      <c r="N2911" s="10"/>
      <c r="O2911" s="10"/>
    </row>
    <row r="2912" spans="1:15">
      <c r="A2912" s="4">
        <v>43799.208333333336</v>
      </c>
      <c r="B2912">
        <v>30</v>
      </c>
      <c r="C2912">
        <v>5</v>
      </c>
      <c r="D2912">
        <v>41</v>
      </c>
      <c r="E2912" t="s">
        <v>309</v>
      </c>
      <c r="F2912" t="s">
        <v>66</v>
      </c>
      <c r="G2912" t="s">
        <v>33</v>
      </c>
      <c r="H2912" t="s">
        <v>45</v>
      </c>
      <c r="I2912" t="s">
        <v>17</v>
      </c>
      <c r="J2912" t="s">
        <v>83</v>
      </c>
      <c r="K2912" t="s">
        <v>19</v>
      </c>
      <c r="L2912" t="s">
        <v>23</v>
      </c>
      <c r="M2912" s="20">
        <f>VLOOKUP(Table3[[#This Row],[Condition]],$O$8:$P$28,2)</f>
        <v>11</v>
      </c>
      <c r="N2912" s="10"/>
      <c r="O2912" s="10"/>
    </row>
    <row r="2913" spans="1:15">
      <c r="A2913" s="4">
        <v>43799.25</v>
      </c>
      <c r="B2913">
        <v>30</v>
      </c>
      <c r="C2913">
        <v>6</v>
      </c>
      <c r="D2913">
        <v>41</v>
      </c>
      <c r="E2913" t="s">
        <v>306</v>
      </c>
      <c r="F2913" t="s">
        <v>96</v>
      </c>
      <c r="G2913" t="s">
        <v>33</v>
      </c>
      <c r="H2913" t="s">
        <v>62</v>
      </c>
      <c r="I2913" t="s">
        <v>17</v>
      </c>
      <c r="J2913" t="s">
        <v>85</v>
      </c>
      <c r="K2913" t="s">
        <v>19</v>
      </c>
      <c r="L2913" t="s">
        <v>23</v>
      </c>
      <c r="M2913" s="20">
        <f>VLOOKUP(Table3[[#This Row],[Condition]],$O$8:$P$28,2)</f>
        <v>11</v>
      </c>
      <c r="N2913" s="10"/>
      <c r="O2913" s="10"/>
    </row>
    <row r="2914" spans="1:15">
      <c r="A2914" s="4">
        <v>43799.291666666664</v>
      </c>
      <c r="B2914">
        <v>30</v>
      </c>
      <c r="C2914">
        <v>7</v>
      </c>
      <c r="D2914">
        <v>41</v>
      </c>
      <c r="E2914" t="s">
        <v>306</v>
      </c>
      <c r="F2914" t="s">
        <v>96</v>
      </c>
      <c r="G2914" t="s">
        <v>33</v>
      </c>
      <c r="H2914" t="s">
        <v>26</v>
      </c>
      <c r="I2914" t="s">
        <v>17</v>
      </c>
      <c r="J2914" t="s">
        <v>83</v>
      </c>
      <c r="K2914" t="s">
        <v>19</v>
      </c>
      <c r="L2914" t="s">
        <v>23</v>
      </c>
      <c r="M2914" s="20">
        <f>VLOOKUP(Table3[[#This Row],[Condition]],$O$8:$P$28,2)</f>
        <v>11</v>
      </c>
      <c r="N2914" s="10"/>
      <c r="O2914" s="10"/>
    </row>
    <row r="2915" spans="1:15">
      <c r="A2915" s="4">
        <v>43799.333333333336</v>
      </c>
      <c r="B2915">
        <v>30</v>
      </c>
      <c r="C2915">
        <v>8</v>
      </c>
      <c r="D2915">
        <v>42</v>
      </c>
      <c r="E2915" t="s">
        <v>309</v>
      </c>
      <c r="F2915" t="s">
        <v>51</v>
      </c>
      <c r="G2915" t="s">
        <v>44</v>
      </c>
      <c r="H2915" t="s">
        <v>52</v>
      </c>
      <c r="I2915" t="s">
        <v>17</v>
      </c>
      <c r="J2915" t="s">
        <v>199</v>
      </c>
      <c r="K2915" t="s">
        <v>19</v>
      </c>
      <c r="L2915" t="s">
        <v>23</v>
      </c>
      <c r="M2915" s="20">
        <f>VLOOKUP(Table3[[#This Row],[Condition]],$O$8:$P$28,2)</f>
        <v>11</v>
      </c>
      <c r="N2915" s="10"/>
      <c r="O2915" s="10"/>
    </row>
    <row r="2916" spans="1:15">
      <c r="A2916" s="4">
        <v>43799.375</v>
      </c>
      <c r="B2916">
        <v>30</v>
      </c>
      <c r="C2916">
        <v>9</v>
      </c>
      <c r="D2916">
        <v>43</v>
      </c>
      <c r="E2916" t="s">
        <v>307</v>
      </c>
      <c r="F2916" t="s">
        <v>153</v>
      </c>
      <c r="G2916" t="s">
        <v>33</v>
      </c>
      <c r="H2916" t="s">
        <v>45</v>
      </c>
      <c r="I2916" t="s">
        <v>17</v>
      </c>
      <c r="J2916" t="s">
        <v>199</v>
      </c>
      <c r="K2916" t="s">
        <v>19</v>
      </c>
      <c r="L2916" t="s">
        <v>23</v>
      </c>
      <c r="M2916" s="20">
        <f>VLOOKUP(Table3[[#This Row],[Condition]],$O$8:$P$28,2)</f>
        <v>11</v>
      </c>
      <c r="N2916" s="10"/>
      <c r="O2916" s="10"/>
    </row>
    <row r="2917" spans="1:15">
      <c r="A2917" s="4">
        <v>43799.416666666664</v>
      </c>
      <c r="B2917">
        <v>30</v>
      </c>
      <c r="C2917">
        <v>10</v>
      </c>
      <c r="D2917">
        <v>43</v>
      </c>
      <c r="E2917" t="s">
        <v>307</v>
      </c>
      <c r="F2917" t="s">
        <v>153</v>
      </c>
      <c r="G2917" t="s">
        <v>57</v>
      </c>
      <c r="H2917" t="s">
        <v>41</v>
      </c>
      <c r="I2917" t="s">
        <v>17</v>
      </c>
      <c r="J2917" t="s">
        <v>90</v>
      </c>
      <c r="K2917" t="s">
        <v>19</v>
      </c>
      <c r="L2917" t="s">
        <v>23</v>
      </c>
      <c r="M2917" s="20">
        <f>VLOOKUP(Table3[[#This Row],[Condition]],$O$8:$P$28,2)</f>
        <v>11</v>
      </c>
      <c r="N2917" s="10"/>
      <c r="O2917" s="10"/>
    </row>
    <row r="2918" spans="1:15">
      <c r="A2918" s="4">
        <v>43799.458333333336</v>
      </c>
      <c r="B2918">
        <v>30</v>
      </c>
      <c r="C2918">
        <v>11</v>
      </c>
      <c r="D2918">
        <v>44</v>
      </c>
      <c r="E2918" t="s">
        <v>307</v>
      </c>
      <c r="F2918" t="s">
        <v>54</v>
      </c>
      <c r="G2918" t="s">
        <v>34</v>
      </c>
      <c r="H2918" t="s">
        <v>17</v>
      </c>
      <c r="I2918" t="s">
        <v>17</v>
      </c>
      <c r="J2918" t="s">
        <v>46</v>
      </c>
      <c r="K2918" t="s">
        <v>19</v>
      </c>
      <c r="L2918" t="s">
        <v>23</v>
      </c>
      <c r="M2918" s="20">
        <f>VLOOKUP(Table3[[#This Row],[Condition]],$O$8:$P$28,2)</f>
        <v>11</v>
      </c>
      <c r="N2918" s="10"/>
      <c r="O2918" s="10"/>
    </row>
    <row r="2919" spans="1:15">
      <c r="A2919" s="4">
        <v>43799.5</v>
      </c>
      <c r="B2919">
        <v>30</v>
      </c>
      <c r="C2919">
        <v>12</v>
      </c>
      <c r="D2919">
        <v>45</v>
      </c>
      <c r="E2919" t="s">
        <v>308</v>
      </c>
      <c r="F2919" t="s">
        <v>59</v>
      </c>
      <c r="G2919" t="s">
        <v>34</v>
      </c>
      <c r="H2919" t="s">
        <v>17</v>
      </c>
      <c r="I2919" t="s">
        <v>17</v>
      </c>
      <c r="J2919" t="s">
        <v>22</v>
      </c>
      <c r="K2919" t="s">
        <v>19</v>
      </c>
      <c r="L2919" t="s">
        <v>23</v>
      </c>
      <c r="M2919" s="20">
        <f>VLOOKUP(Table3[[#This Row],[Condition]],$O$8:$P$28,2)</f>
        <v>11</v>
      </c>
      <c r="N2919" s="10"/>
      <c r="O2919" s="10"/>
    </row>
    <row r="2920" spans="1:15">
      <c r="A2920" s="4">
        <v>43799.541666666664</v>
      </c>
      <c r="B2920">
        <v>30</v>
      </c>
      <c r="C2920">
        <v>13</v>
      </c>
      <c r="D2920">
        <v>45</v>
      </c>
      <c r="E2920" t="s">
        <v>308</v>
      </c>
      <c r="F2920" t="s">
        <v>59</v>
      </c>
      <c r="G2920" t="s">
        <v>34</v>
      </c>
      <c r="H2920" t="s">
        <v>17</v>
      </c>
      <c r="I2920" t="s">
        <v>17</v>
      </c>
      <c r="J2920" t="s">
        <v>100</v>
      </c>
      <c r="K2920" t="s">
        <v>19</v>
      </c>
      <c r="L2920" t="s">
        <v>23</v>
      </c>
      <c r="M2920" s="20">
        <f>VLOOKUP(Table3[[#This Row],[Condition]],$O$8:$P$28,2)</f>
        <v>11</v>
      </c>
      <c r="N2920" s="10"/>
      <c r="O2920" s="10"/>
    </row>
    <row r="2921" spans="1:15">
      <c r="A2921" s="4">
        <v>43799.583333333336</v>
      </c>
      <c r="B2921">
        <v>30</v>
      </c>
      <c r="C2921">
        <v>14</v>
      </c>
      <c r="D2921">
        <v>45</v>
      </c>
      <c r="E2921" t="s">
        <v>308</v>
      </c>
      <c r="F2921" t="s">
        <v>59</v>
      </c>
      <c r="G2921" t="s">
        <v>57</v>
      </c>
      <c r="H2921" t="s">
        <v>41</v>
      </c>
      <c r="I2921" t="s">
        <v>17</v>
      </c>
      <c r="J2921" t="s">
        <v>100</v>
      </c>
      <c r="K2921" t="s">
        <v>19</v>
      </c>
      <c r="L2921" t="s">
        <v>23</v>
      </c>
      <c r="M2921" s="20">
        <f>VLOOKUP(Table3[[#This Row],[Condition]],$O$8:$P$28,2)</f>
        <v>11</v>
      </c>
      <c r="N2921" s="10"/>
      <c r="O2921" s="10"/>
    </row>
    <row r="2922" spans="1:15">
      <c r="A2922" s="4">
        <v>43799.625</v>
      </c>
      <c r="B2922">
        <v>30</v>
      </c>
      <c r="C2922">
        <v>15</v>
      </c>
      <c r="D2922">
        <v>45</v>
      </c>
      <c r="E2922" t="s">
        <v>307</v>
      </c>
      <c r="F2922" t="s">
        <v>162</v>
      </c>
      <c r="G2922" t="s">
        <v>55</v>
      </c>
      <c r="H2922" t="s">
        <v>41</v>
      </c>
      <c r="I2922" t="s">
        <v>17</v>
      </c>
      <c r="J2922" t="s">
        <v>63</v>
      </c>
      <c r="K2922" t="s">
        <v>19</v>
      </c>
      <c r="L2922" t="s">
        <v>23</v>
      </c>
      <c r="M2922" s="20">
        <f>VLOOKUP(Table3[[#This Row],[Condition]],$O$8:$P$28,2)</f>
        <v>11</v>
      </c>
      <c r="N2922" s="10"/>
      <c r="O2922" s="10"/>
    </row>
    <row r="2923" spans="1:15">
      <c r="A2923" s="4">
        <v>43799.666666666664</v>
      </c>
      <c r="B2923">
        <v>30</v>
      </c>
      <c r="C2923">
        <v>16</v>
      </c>
      <c r="D2923">
        <v>45</v>
      </c>
      <c r="E2923" t="s">
        <v>309</v>
      </c>
      <c r="F2923" t="s">
        <v>93</v>
      </c>
      <c r="G2923" t="s">
        <v>55</v>
      </c>
      <c r="H2923" t="s">
        <v>26</v>
      </c>
      <c r="I2923" t="s">
        <v>17</v>
      </c>
      <c r="J2923" t="s">
        <v>100</v>
      </c>
      <c r="K2923" t="s">
        <v>19</v>
      </c>
      <c r="L2923" t="s">
        <v>23</v>
      </c>
      <c r="M2923" s="20">
        <f>VLOOKUP(Table3[[#This Row],[Condition]],$O$8:$P$28,2)</f>
        <v>11</v>
      </c>
      <c r="N2923" s="10"/>
      <c r="O2923" s="10"/>
    </row>
    <row r="2924" spans="1:15">
      <c r="A2924" s="4">
        <v>43799.708333333336</v>
      </c>
      <c r="B2924">
        <v>30</v>
      </c>
      <c r="C2924">
        <v>17</v>
      </c>
      <c r="D2924">
        <v>45</v>
      </c>
      <c r="E2924" t="s">
        <v>306</v>
      </c>
      <c r="F2924" t="s">
        <v>130</v>
      </c>
      <c r="G2924" t="s">
        <v>75</v>
      </c>
      <c r="H2924" t="s">
        <v>26</v>
      </c>
      <c r="I2924" t="s">
        <v>17</v>
      </c>
      <c r="J2924" t="s">
        <v>63</v>
      </c>
      <c r="K2924" t="s">
        <v>19</v>
      </c>
      <c r="L2924" t="s">
        <v>23</v>
      </c>
      <c r="M2924" s="20">
        <f>VLOOKUP(Table3[[#This Row],[Condition]],$O$8:$P$28,2)</f>
        <v>11</v>
      </c>
      <c r="N2924" s="10"/>
      <c r="O2924" s="10"/>
    </row>
    <row r="2925" spans="1:15">
      <c r="A2925" s="4">
        <v>43799.75</v>
      </c>
      <c r="B2925">
        <v>30</v>
      </c>
      <c r="C2925">
        <v>18</v>
      </c>
      <c r="D2925">
        <v>45</v>
      </c>
      <c r="E2925" t="s">
        <v>305</v>
      </c>
      <c r="F2925" t="s">
        <v>61</v>
      </c>
      <c r="G2925" t="s">
        <v>34</v>
      </c>
      <c r="H2925" t="s">
        <v>17</v>
      </c>
      <c r="I2925" t="s">
        <v>17</v>
      </c>
      <c r="J2925" t="s">
        <v>63</v>
      </c>
      <c r="K2925" t="s">
        <v>19</v>
      </c>
      <c r="L2925" t="s">
        <v>23</v>
      </c>
      <c r="M2925" s="20">
        <f>VLOOKUP(Table3[[#This Row],[Condition]],$O$8:$P$28,2)</f>
        <v>11</v>
      </c>
      <c r="N2925" s="10"/>
      <c r="O2925" s="10"/>
    </row>
    <row r="2926" spans="1:15">
      <c r="A2926" s="4">
        <v>43799.791666666664</v>
      </c>
      <c r="B2926">
        <v>30</v>
      </c>
      <c r="C2926">
        <v>19</v>
      </c>
      <c r="D2926">
        <v>44</v>
      </c>
      <c r="E2926" t="s">
        <v>302</v>
      </c>
      <c r="F2926" t="s">
        <v>96</v>
      </c>
      <c r="G2926" t="s">
        <v>71</v>
      </c>
      <c r="H2926" t="s">
        <v>62</v>
      </c>
      <c r="I2926" t="s">
        <v>17</v>
      </c>
      <c r="J2926" t="s">
        <v>63</v>
      </c>
      <c r="K2926" t="s">
        <v>19</v>
      </c>
      <c r="L2926" t="s">
        <v>23</v>
      </c>
      <c r="M2926" s="20">
        <f>VLOOKUP(Table3[[#This Row],[Condition]],$O$8:$P$28,2)</f>
        <v>11</v>
      </c>
      <c r="N2926" s="10"/>
      <c r="O2926" s="10"/>
    </row>
    <row r="2927" spans="1:15">
      <c r="A2927" s="4">
        <v>43799.833333333336</v>
      </c>
      <c r="B2927">
        <v>30</v>
      </c>
      <c r="C2927">
        <v>20</v>
      </c>
      <c r="D2927">
        <v>43</v>
      </c>
      <c r="E2927" t="s">
        <v>303</v>
      </c>
      <c r="F2927" t="s">
        <v>67</v>
      </c>
      <c r="G2927" t="s">
        <v>110</v>
      </c>
      <c r="H2927" t="s">
        <v>62</v>
      </c>
      <c r="I2927" t="s">
        <v>17</v>
      </c>
      <c r="J2927" t="s">
        <v>63</v>
      </c>
      <c r="K2927" t="s">
        <v>19</v>
      </c>
      <c r="L2927" t="s">
        <v>23</v>
      </c>
      <c r="M2927" s="20">
        <f>VLOOKUP(Table3[[#This Row],[Condition]],$O$8:$P$28,2)</f>
        <v>11</v>
      </c>
      <c r="N2927" s="10"/>
      <c r="O2927" s="10"/>
    </row>
    <row r="2928" spans="1:15">
      <c r="A2928" s="4">
        <v>43799.875</v>
      </c>
      <c r="B2928">
        <v>30</v>
      </c>
      <c r="C2928">
        <v>21</v>
      </c>
      <c r="D2928">
        <v>43</v>
      </c>
      <c r="E2928" t="s">
        <v>301</v>
      </c>
      <c r="F2928" t="s">
        <v>43</v>
      </c>
      <c r="G2928" t="s">
        <v>71</v>
      </c>
      <c r="H2928" t="s">
        <v>49</v>
      </c>
      <c r="I2928" t="s">
        <v>17</v>
      </c>
      <c r="J2928" t="s">
        <v>103</v>
      </c>
      <c r="K2928" t="s">
        <v>19</v>
      </c>
      <c r="L2928" t="s">
        <v>23</v>
      </c>
      <c r="M2928" s="20">
        <f>VLOOKUP(Table3[[#This Row],[Condition]],$O$8:$P$28,2)</f>
        <v>11</v>
      </c>
      <c r="N2928" s="10"/>
      <c r="O2928" s="10"/>
    </row>
    <row r="2929" spans="1:15">
      <c r="A2929" s="4">
        <v>43799.916666666664</v>
      </c>
      <c r="B2929">
        <v>30</v>
      </c>
      <c r="C2929">
        <v>22</v>
      </c>
      <c r="D2929">
        <v>43</v>
      </c>
      <c r="E2929" t="s">
        <v>301</v>
      </c>
      <c r="F2929" t="s">
        <v>43</v>
      </c>
      <c r="G2929" t="s">
        <v>71</v>
      </c>
      <c r="H2929" t="s">
        <v>16</v>
      </c>
      <c r="I2929" t="s">
        <v>17</v>
      </c>
      <c r="J2929" t="s">
        <v>181</v>
      </c>
      <c r="K2929" t="s">
        <v>19</v>
      </c>
      <c r="L2929" t="s">
        <v>23</v>
      </c>
      <c r="M2929" s="20">
        <f>VLOOKUP(Table3[[#This Row],[Condition]],$O$8:$P$28,2)</f>
        <v>11</v>
      </c>
      <c r="N2929" s="10"/>
      <c r="O2929" s="10"/>
    </row>
    <row r="2930" spans="1:15">
      <c r="A2930" s="4">
        <v>43799.958333333336</v>
      </c>
      <c r="B2930">
        <v>30</v>
      </c>
      <c r="C2930">
        <v>23</v>
      </c>
      <c r="D2930">
        <v>43</v>
      </c>
      <c r="E2930" t="s">
        <v>301</v>
      </c>
      <c r="F2930" t="s">
        <v>43</v>
      </c>
      <c r="G2930" t="s">
        <v>71</v>
      </c>
      <c r="H2930" t="s">
        <v>16</v>
      </c>
      <c r="I2930" t="s">
        <v>17</v>
      </c>
      <c r="J2930" t="s">
        <v>104</v>
      </c>
      <c r="K2930" t="s">
        <v>19</v>
      </c>
      <c r="L2930" t="s">
        <v>23</v>
      </c>
      <c r="M2930" s="20">
        <f>VLOOKUP(Table3[[#This Row],[Condition]],$O$8:$P$28,2)</f>
        <v>11</v>
      </c>
      <c r="N2930" s="10"/>
      <c r="O2930" s="10"/>
    </row>
    <row r="2931" spans="1:15">
      <c r="A2931" s="4">
        <v>43800</v>
      </c>
      <c r="B2931">
        <v>1</v>
      </c>
      <c r="C2931">
        <v>0</v>
      </c>
      <c r="D2931">
        <v>43</v>
      </c>
      <c r="E2931" t="s">
        <v>301</v>
      </c>
      <c r="F2931" t="s">
        <v>43</v>
      </c>
      <c r="G2931" t="s">
        <v>75</v>
      </c>
      <c r="H2931" t="s">
        <v>16</v>
      </c>
      <c r="I2931" t="s">
        <v>17</v>
      </c>
      <c r="J2931" t="s">
        <v>128</v>
      </c>
      <c r="K2931" t="s">
        <v>19</v>
      </c>
      <c r="L2931" t="s">
        <v>23</v>
      </c>
      <c r="M2931" s="20">
        <f>VLOOKUP(Table3[[#This Row],[Condition]],$O$8:$P$28,2)</f>
        <v>11</v>
      </c>
      <c r="N2931" s="10"/>
      <c r="O2931" s="10"/>
    </row>
    <row r="2932" spans="1:15">
      <c r="A2932" s="4">
        <v>43800.041666666664</v>
      </c>
      <c r="B2932">
        <v>1</v>
      </c>
      <c r="C2932">
        <v>1</v>
      </c>
      <c r="D2932">
        <v>42</v>
      </c>
      <c r="E2932" t="s">
        <v>303</v>
      </c>
      <c r="F2932" t="s">
        <v>129</v>
      </c>
      <c r="G2932" t="s">
        <v>68</v>
      </c>
      <c r="H2932" t="s">
        <v>62</v>
      </c>
      <c r="I2932" t="s">
        <v>17</v>
      </c>
      <c r="J2932" t="s">
        <v>181</v>
      </c>
      <c r="K2932" t="s">
        <v>19</v>
      </c>
      <c r="L2932" t="s">
        <v>23</v>
      </c>
      <c r="M2932" s="20">
        <f>VLOOKUP(Table3[[#This Row],[Condition]],$O$8:$P$28,2)</f>
        <v>11</v>
      </c>
      <c r="N2932" s="10"/>
      <c r="O2932" s="10"/>
    </row>
    <row r="2933" spans="1:15">
      <c r="A2933" s="4">
        <v>43800.083333333336</v>
      </c>
      <c r="B2933">
        <v>1</v>
      </c>
      <c r="C2933">
        <v>2</v>
      </c>
      <c r="D2933">
        <v>42</v>
      </c>
      <c r="E2933" t="s">
        <v>256</v>
      </c>
      <c r="F2933" t="s">
        <v>195</v>
      </c>
      <c r="G2933" t="s">
        <v>71</v>
      </c>
      <c r="H2933" t="s">
        <v>49</v>
      </c>
      <c r="I2933" t="s">
        <v>17</v>
      </c>
      <c r="J2933" t="s">
        <v>105</v>
      </c>
      <c r="K2933" t="s">
        <v>19</v>
      </c>
      <c r="L2933" t="s">
        <v>23</v>
      </c>
      <c r="M2933" s="20">
        <f>VLOOKUP(Table3[[#This Row],[Condition]],$O$8:$P$28,2)</f>
        <v>11</v>
      </c>
      <c r="N2933" s="10"/>
      <c r="O2933" s="10"/>
    </row>
    <row r="2934" spans="1:15">
      <c r="A2934" s="4">
        <v>43800.125</v>
      </c>
      <c r="B2934">
        <v>1</v>
      </c>
      <c r="C2934">
        <v>3</v>
      </c>
      <c r="D2934">
        <v>42</v>
      </c>
      <c r="E2934" t="s">
        <v>236</v>
      </c>
      <c r="F2934" t="s">
        <v>134</v>
      </c>
      <c r="G2934" t="s">
        <v>110</v>
      </c>
      <c r="H2934" t="s">
        <v>49</v>
      </c>
      <c r="I2934" t="s">
        <v>17</v>
      </c>
      <c r="J2934" t="s">
        <v>113</v>
      </c>
      <c r="K2934" t="s">
        <v>19</v>
      </c>
      <c r="L2934" t="s">
        <v>23</v>
      </c>
      <c r="M2934" s="20">
        <f>VLOOKUP(Table3[[#This Row],[Condition]],$O$8:$P$28,2)</f>
        <v>11</v>
      </c>
      <c r="N2934" s="10"/>
      <c r="O2934" s="10"/>
    </row>
    <row r="2935" spans="1:15">
      <c r="A2935" s="4">
        <v>43800.166666666664</v>
      </c>
      <c r="B2935">
        <v>1</v>
      </c>
      <c r="C2935">
        <v>4</v>
      </c>
      <c r="D2935">
        <v>40</v>
      </c>
      <c r="E2935" t="s">
        <v>234</v>
      </c>
      <c r="F2935" t="s">
        <v>187</v>
      </c>
      <c r="G2935" t="s">
        <v>71</v>
      </c>
      <c r="H2935" t="s">
        <v>52</v>
      </c>
      <c r="I2935" t="s">
        <v>17</v>
      </c>
      <c r="J2935" t="s">
        <v>107</v>
      </c>
      <c r="K2935" t="s">
        <v>19</v>
      </c>
      <c r="L2935" t="s">
        <v>221</v>
      </c>
      <c r="M2935" s="20">
        <f>VLOOKUP(Table3[[#This Row],[Condition]],$O$8:$P$28,2)</f>
        <v>9</v>
      </c>
      <c r="N2935" s="10"/>
      <c r="O2935" s="10"/>
    </row>
    <row r="2936" spans="1:15">
      <c r="A2936" s="4">
        <v>43800.208333333336</v>
      </c>
      <c r="B2936">
        <v>1</v>
      </c>
      <c r="C2936">
        <v>5</v>
      </c>
      <c r="D2936">
        <v>40</v>
      </c>
      <c r="E2936" t="s">
        <v>258</v>
      </c>
      <c r="F2936" t="s">
        <v>261</v>
      </c>
      <c r="G2936" t="s">
        <v>71</v>
      </c>
      <c r="H2936" t="s">
        <v>26</v>
      </c>
      <c r="I2936" t="s">
        <v>17</v>
      </c>
      <c r="J2936" t="s">
        <v>135</v>
      </c>
      <c r="K2936" t="s">
        <v>19</v>
      </c>
      <c r="L2936" t="s">
        <v>84</v>
      </c>
      <c r="M2936" s="20">
        <f>VLOOKUP(Table3[[#This Row],[Condition]],$O$8:$P$28,2)</f>
        <v>8</v>
      </c>
      <c r="N2936" s="10"/>
      <c r="O2936" s="10"/>
    </row>
    <row r="2937" spans="1:15">
      <c r="A2937" s="4">
        <v>43800.25</v>
      </c>
      <c r="B2937">
        <v>1</v>
      </c>
      <c r="C2937">
        <v>6</v>
      </c>
      <c r="D2937">
        <v>40</v>
      </c>
      <c r="E2937" t="s">
        <v>258</v>
      </c>
      <c r="F2937" t="s">
        <v>261</v>
      </c>
      <c r="G2937" t="s">
        <v>71</v>
      </c>
      <c r="H2937" t="s">
        <v>62</v>
      </c>
      <c r="I2937" t="s">
        <v>17</v>
      </c>
      <c r="J2937" t="s">
        <v>137</v>
      </c>
      <c r="K2937" t="s">
        <v>19</v>
      </c>
      <c r="L2937" t="s">
        <v>221</v>
      </c>
      <c r="M2937" s="20">
        <f>VLOOKUP(Table3[[#This Row],[Condition]],$O$8:$P$28,2)</f>
        <v>9</v>
      </c>
      <c r="N2937" s="10"/>
      <c r="O2937" s="10"/>
    </row>
    <row r="2938" spans="1:15">
      <c r="A2938" s="4">
        <v>43800.291666666664</v>
      </c>
      <c r="B2938">
        <v>1</v>
      </c>
      <c r="C2938">
        <v>7</v>
      </c>
      <c r="D2938">
        <v>39</v>
      </c>
      <c r="E2938" t="s">
        <v>234</v>
      </c>
      <c r="F2938" t="s">
        <v>261</v>
      </c>
      <c r="G2938" t="s">
        <v>110</v>
      </c>
      <c r="H2938" t="s">
        <v>62</v>
      </c>
      <c r="I2938" t="s">
        <v>17</v>
      </c>
      <c r="J2938" t="s">
        <v>176</v>
      </c>
      <c r="K2938" t="s">
        <v>19</v>
      </c>
      <c r="L2938" t="s">
        <v>221</v>
      </c>
      <c r="M2938" s="20">
        <f>VLOOKUP(Table3[[#This Row],[Condition]],$O$8:$P$28,2)</f>
        <v>9</v>
      </c>
      <c r="N2938" s="10"/>
      <c r="O2938" s="10"/>
    </row>
    <row r="2939" spans="1:15">
      <c r="A2939" s="4">
        <v>43800.333333333336</v>
      </c>
      <c r="B2939">
        <v>1</v>
      </c>
      <c r="C2939">
        <v>8</v>
      </c>
      <c r="D2939">
        <v>41</v>
      </c>
      <c r="E2939" t="s">
        <v>246</v>
      </c>
      <c r="F2939" t="s">
        <v>261</v>
      </c>
      <c r="G2939" t="s">
        <v>71</v>
      </c>
      <c r="H2939" t="s">
        <v>82</v>
      </c>
      <c r="I2939" t="s">
        <v>17</v>
      </c>
      <c r="J2939" t="s">
        <v>143</v>
      </c>
      <c r="K2939" t="s">
        <v>19</v>
      </c>
      <c r="L2939" t="s">
        <v>23</v>
      </c>
      <c r="M2939" s="20">
        <f>VLOOKUP(Table3[[#This Row],[Condition]],$O$8:$P$28,2)</f>
        <v>11</v>
      </c>
      <c r="N2939" s="10"/>
      <c r="O2939" s="10"/>
    </row>
    <row r="2940" spans="1:15">
      <c r="A2940" s="4">
        <v>43800.375</v>
      </c>
      <c r="B2940">
        <v>1</v>
      </c>
      <c r="C2940">
        <v>9</v>
      </c>
      <c r="D2940">
        <v>42</v>
      </c>
      <c r="E2940" t="s">
        <v>244</v>
      </c>
      <c r="F2940" t="s">
        <v>329</v>
      </c>
      <c r="G2940" t="s">
        <v>71</v>
      </c>
      <c r="H2940" t="s">
        <v>82</v>
      </c>
      <c r="I2940" t="s">
        <v>17</v>
      </c>
      <c r="J2940" t="s">
        <v>159</v>
      </c>
      <c r="K2940" t="s">
        <v>19</v>
      </c>
      <c r="L2940" t="s">
        <v>84</v>
      </c>
      <c r="M2940" s="20">
        <f>VLOOKUP(Table3[[#This Row],[Condition]],$O$8:$P$28,2)</f>
        <v>8</v>
      </c>
      <c r="N2940" s="10"/>
      <c r="O2940" s="10"/>
    </row>
    <row r="2941" spans="1:15">
      <c r="A2941" s="4">
        <v>43800.416666666664</v>
      </c>
      <c r="B2941">
        <v>1</v>
      </c>
      <c r="C2941">
        <v>10</v>
      </c>
      <c r="D2941">
        <v>43</v>
      </c>
      <c r="E2941" t="s">
        <v>245</v>
      </c>
      <c r="F2941" t="s">
        <v>261</v>
      </c>
      <c r="G2941" t="s">
        <v>92</v>
      </c>
      <c r="H2941" t="s">
        <v>41</v>
      </c>
      <c r="I2941" t="s">
        <v>17</v>
      </c>
      <c r="J2941" t="s">
        <v>159</v>
      </c>
      <c r="K2941" t="s">
        <v>19</v>
      </c>
      <c r="L2941" t="s">
        <v>262</v>
      </c>
      <c r="M2941" s="20">
        <f>VLOOKUP(Table3[[#This Row],[Condition]],$O$8:$P$28,2)</f>
        <v>5</v>
      </c>
      <c r="N2941" s="10"/>
      <c r="O2941" s="10"/>
    </row>
    <row r="2942" spans="1:15">
      <c r="A2942" s="4">
        <v>43800.458333333336</v>
      </c>
      <c r="B2942">
        <v>1</v>
      </c>
      <c r="C2942">
        <v>11</v>
      </c>
      <c r="D2942">
        <v>43</v>
      </c>
      <c r="E2942" t="s">
        <v>240</v>
      </c>
      <c r="F2942" t="s">
        <v>290</v>
      </c>
      <c r="G2942" t="s">
        <v>55</v>
      </c>
      <c r="H2942" t="s">
        <v>49</v>
      </c>
      <c r="I2942" t="s">
        <v>17</v>
      </c>
      <c r="J2942" t="s">
        <v>163</v>
      </c>
      <c r="K2942" t="s">
        <v>185</v>
      </c>
      <c r="L2942" t="s">
        <v>84</v>
      </c>
      <c r="M2942" s="20">
        <f>VLOOKUP(Table3[[#This Row],[Condition]],$O$8:$P$28,2)</f>
        <v>8</v>
      </c>
      <c r="N2942" s="10"/>
      <c r="O2942" s="10"/>
    </row>
    <row r="2943" spans="1:15">
      <c r="A2943" s="4">
        <v>43800.5</v>
      </c>
      <c r="B2943">
        <v>1</v>
      </c>
      <c r="C2943">
        <v>12</v>
      </c>
      <c r="D2943">
        <v>45</v>
      </c>
      <c r="E2943" t="s">
        <v>233</v>
      </c>
      <c r="F2943" t="s">
        <v>261</v>
      </c>
      <c r="G2943" t="s">
        <v>64</v>
      </c>
      <c r="H2943" t="s">
        <v>52</v>
      </c>
      <c r="I2943" t="s">
        <v>17</v>
      </c>
      <c r="J2943" t="s">
        <v>273</v>
      </c>
      <c r="K2943" t="s">
        <v>19</v>
      </c>
      <c r="L2943" t="s">
        <v>193</v>
      </c>
      <c r="M2943" s="20">
        <f>VLOOKUP(Table3[[#This Row],[Condition]],$O$8:$P$28,2)</f>
        <v>1</v>
      </c>
      <c r="N2943" s="10"/>
      <c r="O2943" s="10"/>
    </row>
    <row r="2944" spans="1:15">
      <c r="A2944" s="4">
        <v>43800.541666666664</v>
      </c>
      <c r="B2944">
        <v>1</v>
      </c>
      <c r="C2944">
        <v>13</v>
      </c>
      <c r="D2944">
        <v>45</v>
      </c>
      <c r="E2944" t="s">
        <v>251</v>
      </c>
      <c r="F2944" t="s">
        <v>290</v>
      </c>
      <c r="G2944" t="s">
        <v>55</v>
      </c>
      <c r="H2944" t="s">
        <v>16</v>
      </c>
      <c r="I2944" t="s">
        <v>17</v>
      </c>
      <c r="J2944" t="s">
        <v>274</v>
      </c>
      <c r="K2944" t="s">
        <v>19</v>
      </c>
      <c r="L2944" t="s">
        <v>84</v>
      </c>
      <c r="M2944" s="20">
        <f>VLOOKUP(Table3[[#This Row],[Condition]],$O$8:$P$28,2)</f>
        <v>8</v>
      </c>
      <c r="N2944" s="10"/>
      <c r="O2944" s="10"/>
    </row>
    <row r="2945" spans="1:15">
      <c r="A2945" s="4">
        <v>43800.583333333336</v>
      </c>
      <c r="B2945">
        <v>1</v>
      </c>
      <c r="C2945">
        <v>14</v>
      </c>
      <c r="D2945">
        <v>45</v>
      </c>
      <c r="E2945" t="s">
        <v>233</v>
      </c>
      <c r="F2945" t="s">
        <v>261</v>
      </c>
      <c r="G2945" t="s">
        <v>33</v>
      </c>
      <c r="H2945" t="s">
        <v>49</v>
      </c>
      <c r="I2945" t="s">
        <v>17</v>
      </c>
      <c r="J2945" t="s">
        <v>297</v>
      </c>
      <c r="K2945" t="s">
        <v>19</v>
      </c>
      <c r="L2945" t="s">
        <v>84</v>
      </c>
      <c r="M2945" s="20">
        <f>VLOOKUP(Table3[[#This Row],[Condition]],$O$8:$P$28,2)</f>
        <v>8</v>
      </c>
      <c r="N2945" s="10"/>
      <c r="O2945" s="10"/>
    </row>
    <row r="2946" spans="1:15">
      <c r="A2946" s="4">
        <v>43800.625</v>
      </c>
      <c r="B2946">
        <v>1</v>
      </c>
      <c r="C2946">
        <v>15</v>
      </c>
      <c r="D2946">
        <v>45</v>
      </c>
      <c r="E2946" t="s">
        <v>233</v>
      </c>
      <c r="F2946" t="s">
        <v>261</v>
      </c>
      <c r="G2946" t="s">
        <v>33</v>
      </c>
      <c r="H2946" t="s">
        <v>45</v>
      </c>
      <c r="I2946" t="s">
        <v>17</v>
      </c>
      <c r="J2946" t="s">
        <v>268</v>
      </c>
      <c r="K2946" t="s">
        <v>19</v>
      </c>
      <c r="L2946" t="s">
        <v>23</v>
      </c>
      <c r="M2946" s="20">
        <f>VLOOKUP(Table3[[#This Row],[Condition]],$O$8:$P$28,2)</f>
        <v>11</v>
      </c>
      <c r="N2946" s="10"/>
      <c r="O2946" s="10"/>
    </row>
    <row r="2947" spans="1:15">
      <c r="A2947" s="4">
        <v>43800.666666666664</v>
      </c>
      <c r="B2947">
        <v>1</v>
      </c>
      <c r="C2947">
        <v>16</v>
      </c>
      <c r="D2947">
        <v>45</v>
      </c>
      <c r="E2947" t="s">
        <v>233</v>
      </c>
      <c r="F2947" t="s">
        <v>261</v>
      </c>
      <c r="G2947" t="s">
        <v>33</v>
      </c>
      <c r="H2947" t="s">
        <v>52</v>
      </c>
      <c r="I2947" t="s">
        <v>17</v>
      </c>
      <c r="J2947" t="s">
        <v>332</v>
      </c>
      <c r="K2947" t="s">
        <v>19</v>
      </c>
      <c r="L2947" t="s">
        <v>221</v>
      </c>
      <c r="M2947" s="20">
        <f>VLOOKUP(Table3[[#This Row],[Condition]],$O$8:$P$28,2)</f>
        <v>9</v>
      </c>
      <c r="N2947" s="10"/>
      <c r="O2947" s="10"/>
    </row>
    <row r="2948" spans="1:15">
      <c r="A2948" s="4">
        <v>43800.708333333336</v>
      </c>
      <c r="B2948">
        <v>1</v>
      </c>
      <c r="C2948">
        <v>17</v>
      </c>
      <c r="D2948">
        <v>45</v>
      </c>
      <c r="E2948" t="s">
        <v>233</v>
      </c>
      <c r="F2948" t="s">
        <v>261</v>
      </c>
      <c r="G2948" t="s">
        <v>48</v>
      </c>
      <c r="H2948" t="s">
        <v>65</v>
      </c>
      <c r="I2948" t="s">
        <v>17</v>
      </c>
      <c r="J2948" t="s">
        <v>332</v>
      </c>
      <c r="K2948" t="s">
        <v>19</v>
      </c>
      <c r="L2948" t="s">
        <v>23</v>
      </c>
      <c r="M2948" s="20">
        <f>VLOOKUP(Table3[[#This Row],[Condition]],$O$8:$P$28,2)</f>
        <v>11</v>
      </c>
      <c r="N2948" s="10"/>
      <c r="O2948" s="10"/>
    </row>
    <row r="2949" spans="1:15">
      <c r="A2949" s="4">
        <v>43800.75</v>
      </c>
      <c r="B2949">
        <v>1</v>
      </c>
      <c r="C2949">
        <v>18</v>
      </c>
      <c r="D2949">
        <v>45</v>
      </c>
      <c r="E2949" t="s">
        <v>233</v>
      </c>
      <c r="F2949" t="s">
        <v>261</v>
      </c>
      <c r="G2949" t="s">
        <v>115</v>
      </c>
      <c r="H2949" t="s">
        <v>49</v>
      </c>
      <c r="I2949" t="s">
        <v>17</v>
      </c>
      <c r="J2949" t="s">
        <v>268</v>
      </c>
      <c r="K2949" t="s">
        <v>19</v>
      </c>
      <c r="L2949" t="s">
        <v>23</v>
      </c>
      <c r="M2949" s="20">
        <f>VLOOKUP(Table3[[#This Row],[Condition]],$O$8:$P$28,2)</f>
        <v>11</v>
      </c>
      <c r="N2949" s="10"/>
      <c r="O2949" s="10"/>
    </row>
    <row r="2950" spans="1:15">
      <c r="A2950" s="4">
        <v>43800.791666666664</v>
      </c>
      <c r="B2950">
        <v>1</v>
      </c>
      <c r="C2950">
        <v>19</v>
      </c>
      <c r="D2950">
        <v>45</v>
      </c>
      <c r="E2950" t="s">
        <v>233</v>
      </c>
      <c r="F2950" t="s">
        <v>261</v>
      </c>
      <c r="G2950" t="s">
        <v>115</v>
      </c>
      <c r="H2950" t="s">
        <v>49</v>
      </c>
      <c r="I2950" t="s">
        <v>17</v>
      </c>
      <c r="J2950" t="s">
        <v>268</v>
      </c>
      <c r="K2950" t="s">
        <v>19</v>
      </c>
      <c r="L2950" t="s">
        <v>23</v>
      </c>
      <c r="M2950" s="20">
        <f>VLOOKUP(Table3[[#This Row],[Condition]],$O$8:$P$28,2)</f>
        <v>11</v>
      </c>
      <c r="N2950" s="10"/>
      <c r="O2950" s="10"/>
    </row>
    <row r="2951" spans="1:15">
      <c r="A2951" s="4">
        <v>43800.833333333336</v>
      </c>
      <c r="B2951">
        <v>1</v>
      </c>
      <c r="C2951">
        <v>20</v>
      </c>
      <c r="D2951">
        <v>42</v>
      </c>
      <c r="E2951" t="s">
        <v>244</v>
      </c>
      <c r="F2951" t="s">
        <v>329</v>
      </c>
      <c r="G2951" t="s">
        <v>117</v>
      </c>
      <c r="H2951" t="s">
        <v>45</v>
      </c>
      <c r="I2951" t="s">
        <v>17</v>
      </c>
      <c r="J2951" t="s">
        <v>269</v>
      </c>
      <c r="K2951" t="s">
        <v>19</v>
      </c>
      <c r="L2951" t="s">
        <v>23</v>
      </c>
      <c r="M2951" s="20">
        <f>VLOOKUP(Table3[[#This Row],[Condition]],$O$8:$P$28,2)</f>
        <v>11</v>
      </c>
      <c r="N2951" s="10"/>
      <c r="O2951" s="10"/>
    </row>
    <row r="2952" spans="1:15">
      <c r="A2952" s="4">
        <v>43800.875</v>
      </c>
      <c r="B2952">
        <v>1</v>
      </c>
      <c r="C2952">
        <v>21</v>
      </c>
      <c r="D2952">
        <v>41</v>
      </c>
      <c r="E2952" t="s">
        <v>234</v>
      </c>
      <c r="F2952" t="s">
        <v>28</v>
      </c>
      <c r="G2952" t="s">
        <v>115</v>
      </c>
      <c r="H2952" t="s">
        <v>65</v>
      </c>
      <c r="I2952" t="s">
        <v>17</v>
      </c>
      <c r="J2952" t="s">
        <v>297</v>
      </c>
      <c r="K2952" t="s">
        <v>19</v>
      </c>
      <c r="L2952" t="s">
        <v>23</v>
      </c>
      <c r="M2952" s="20">
        <f>VLOOKUP(Table3[[#This Row],[Condition]],$O$8:$P$28,2)</f>
        <v>11</v>
      </c>
      <c r="N2952" s="10"/>
      <c r="O2952" s="10"/>
    </row>
    <row r="2953" spans="1:15">
      <c r="A2953" s="4">
        <v>43800.916666666664</v>
      </c>
      <c r="B2953">
        <v>1</v>
      </c>
      <c r="C2953">
        <v>22</v>
      </c>
      <c r="D2953">
        <v>40</v>
      </c>
      <c r="E2953" t="s">
        <v>234</v>
      </c>
      <c r="F2953" t="s">
        <v>187</v>
      </c>
      <c r="G2953" t="s">
        <v>44</v>
      </c>
      <c r="H2953" t="s">
        <v>45</v>
      </c>
      <c r="I2953" t="s">
        <v>17</v>
      </c>
      <c r="J2953" t="s">
        <v>297</v>
      </c>
      <c r="K2953" t="s">
        <v>19</v>
      </c>
      <c r="L2953" t="s">
        <v>23</v>
      </c>
      <c r="M2953" s="20">
        <f>VLOOKUP(Table3[[#This Row],[Condition]],$O$8:$P$28,2)</f>
        <v>11</v>
      </c>
      <c r="N2953" s="10"/>
      <c r="O2953" s="10"/>
    </row>
    <row r="2954" spans="1:15">
      <c r="A2954" s="4">
        <v>43800.958333333336</v>
      </c>
      <c r="B2954">
        <v>1</v>
      </c>
      <c r="C2954">
        <v>23</v>
      </c>
      <c r="D2954">
        <v>40</v>
      </c>
      <c r="E2954" t="s">
        <v>234</v>
      </c>
      <c r="F2954" t="s">
        <v>187</v>
      </c>
      <c r="G2954" t="s">
        <v>44</v>
      </c>
      <c r="H2954" t="s">
        <v>49</v>
      </c>
      <c r="I2954" t="s">
        <v>17</v>
      </c>
      <c r="J2954" t="s">
        <v>297</v>
      </c>
      <c r="K2954" t="s">
        <v>19</v>
      </c>
      <c r="L2954" t="s">
        <v>23</v>
      </c>
      <c r="M2954" s="20">
        <f>VLOOKUP(Table3[[#This Row],[Condition]],$O$8:$P$28,2)</f>
        <v>11</v>
      </c>
      <c r="N2954" s="10"/>
      <c r="O2954" s="10"/>
    </row>
    <row r="2955" spans="1:15">
      <c r="A2955" s="4">
        <v>43801</v>
      </c>
      <c r="B2955">
        <v>2</v>
      </c>
      <c r="C2955">
        <v>0</v>
      </c>
      <c r="D2955">
        <v>40</v>
      </c>
      <c r="E2955" t="s">
        <v>239</v>
      </c>
      <c r="F2955" t="s">
        <v>259</v>
      </c>
      <c r="G2955" t="s">
        <v>44</v>
      </c>
      <c r="H2955" t="s">
        <v>82</v>
      </c>
      <c r="I2955" t="s">
        <v>17</v>
      </c>
      <c r="J2955" t="s">
        <v>275</v>
      </c>
      <c r="K2955" t="s">
        <v>19</v>
      </c>
      <c r="L2955" t="s">
        <v>23</v>
      </c>
      <c r="M2955" s="20">
        <f>VLOOKUP(Table3[[#This Row],[Condition]],$O$8:$P$28,2)</f>
        <v>11</v>
      </c>
      <c r="N2955" s="10"/>
      <c r="O2955" s="10"/>
    </row>
    <row r="2956" spans="1:15">
      <c r="A2956" s="4">
        <v>43801.041666666664</v>
      </c>
      <c r="B2956">
        <v>2</v>
      </c>
      <c r="C2956">
        <v>1</v>
      </c>
      <c r="D2956">
        <v>40</v>
      </c>
      <c r="E2956" t="s">
        <v>239</v>
      </c>
      <c r="F2956" t="s">
        <v>259</v>
      </c>
      <c r="G2956" t="s">
        <v>33</v>
      </c>
      <c r="H2956" t="s">
        <v>65</v>
      </c>
      <c r="I2956" t="s">
        <v>17</v>
      </c>
      <c r="J2956" t="s">
        <v>271</v>
      </c>
      <c r="K2956" t="s">
        <v>19</v>
      </c>
      <c r="L2956" t="s">
        <v>23</v>
      </c>
      <c r="M2956" s="20">
        <f>VLOOKUP(Table3[[#This Row],[Condition]],$O$8:$P$28,2)</f>
        <v>11</v>
      </c>
      <c r="N2956" s="10"/>
      <c r="O2956" s="10"/>
    </row>
    <row r="2957" spans="1:15">
      <c r="A2957" s="4">
        <v>43801.083333333336</v>
      </c>
      <c r="B2957">
        <v>2</v>
      </c>
      <c r="C2957">
        <v>2</v>
      </c>
      <c r="D2957">
        <v>40</v>
      </c>
      <c r="E2957" t="s">
        <v>234</v>
      </c>
      <c r="F2957" t="s">
        <v>187</v>
      </c>
      <c r="G2957" t="s">
        <v>44</v>
      </c>
      <c r="H2957" t="s">
        <v>62</v>
      </c>
      <c r="I2957" t="s">
        <v>17</v>
      </c>
      <c r="J2957" t="s">
        <v>272</v>
      </c>
      <c r="K2957" t="s">
        <v>19</v>
      </c>
      <c r="L2957" t="s">
        <v>23</v>
      </c>
      <c r="M2957" s="20">
        <f>VLOOKUP(Table3[[#This Row],[Condition]],$O$8:$P$28,2)</f>
        <v>11</v>
      </c>
      <c r="N2957" s="10"/>
      <c r="O2957" s="10"/>
    </row>
    <row r="2958" spans="1:15">
      <c r="A2958" s="4">
        <v>43801.125</v>
      </c>
      <c r="B2958">
        <v>2</v>
      </c>
      <c r="C2958">
        <v>3</v>
      </c>
      <c r="D2958">
        <v>40</v>
      </c>
      <c r="E2958" t="s">
        <v>234</v>
      </c>
      <c r="F2958" t="s">
        <v>187</v>
      </c>
      <c r="G2958" t="s">
        <v>44</v>
      </c>
      <c r="H2958" t="s">
        <v>16</v>
      </c>
      <c r="I2958" t="s">
        <v>17</v>
      </c>
      <c r="J2958" t="s">
        <v>297</v>
      </c>
      <c r="K2958" t="s">
        <v>19</v>
      </c>
      <c r="L2958" t="s">
        <v>23</v>
      </c>
      <c r="M2958" s="20">
        <f>VLOOKUP(Table3[[#This Row],[Condition]],$O$8:$P$28,2)</f>
        <v>11</v>
      </c>
      <c r="N2958" s="10"/>
      <c r="O2958" s="10"/>
    </row>
    <row r="2959" spans="1:15">
      <c r="A2959" s="4">
        <v>43801.166666666664</v>
      </c>
      <c r="B2959">
        <v>2</v>
      </c>
      <c r="C2959">
        <v>4</v>
      </c>
      <c r="D2959">
        <v>40</v>
      </c>
      <c r="E2959" t="s">
        <v>239</v>
      </c>
      <c r="F2959" t="s">
        <v>259</v>
      </c>
      <c r="G2959" t="s">
        <v>115</v>
      </c>
      <c r="H2959" t="s">
        <v>62</v>
      </c>
      <c r="I2959" t="s">
        <v>17</v>
      </c>
      <c r="J2959" t="s">
        <v>274</v>
      </c>
      <c r="K2959" t="s">
        <v>19</v>
      </c>
      <c r="L2959" t="s">
        <v>23</v>
      </c>
      <c r="M2959" s="20">
        <f>VLOOKUP(Table3[[#This Row],[Condition]],$O$8:$P$28,2)</f>
        <v>11</v>
      </c>
      <c r="N2959" s="10"/>
      <c r="O2959" s="10"/>
    </row>
    <row r="2960" spans="1:15">
      <c r="A2960" s="4">
        <v>43801.208333333336</v>
      </c>
      <c r="B2960">
        <v>2</v>
      </c>
      <c r="C2960">
        <v>5</v>
      </c>
      <c r="D2960">
        <v>40</v>
      </c>
      <c r="E2960" t="s">
        <v>234</v>
      </c>
      <c r="F2960" t="s">
        <v>187</v>
      </c>
      <c r="G2960" t="s">
        <v>33</v>
      </c>
      <c r="H2960" t="s">
        <v>52</v>
      </c>
      <c r="I2960" t="s">
        <v>17</v>
      </c>
      <c r="J2960" t="s">
        <v>274</v>
      </c>
      <c r="K2960" t="s">
        <v>19</v>
      </c>
      <c r="L2960" t="s">
        <v>23</v>
      </c>
      <c r="M2960" s="20">
        <f>VLOOKUP(Table3[[#This Row],[Condition]],$O$8:$P$28,2)</f>
        <v>11</v>
      </c>
      <c r="N2960" s="10"/>
      <c r="O2960" s="10"/>
    </row>
    <row r="2961" spans="1:15">
      <c r="A2961" s="4">
        <v>43801.25</v>
      </c>
      <c r="B2961">
        <v>2</v>
      </c>
      <c r="C2961">
        <v>6</v>
      </c>
      <c r="D2961">
        <v>41</v>
      </c>
      <c r="E2961" t="s">
        <v>239</v>
      </c>
      <c r="F2961" t="s">
        <v>14</v>
      </c>
      <c r="G2961" t="s">
        <v>44</v>
      </c>
      <c r="H2961" t="s">
        <v>62</v>
      </c>
      <c r="I2961" t="s">
        <v>17</v>
      </c>
      <c r="J2961" t="s">
        <v>273</v>
      </c>
      <c r="K2961" t="s">
        <v>19</v>
      </c>
      <c r="L2961" t="s">
        <v>23</v>
      </c>
      <c r="M2961" s="20">
        <f>VLOOKUP(Table3[[#This Row],[Condition]],$O$8:$P$28,2)</f>
        <v>11</v>
      </c>
      <c r="N2961" s="10"/>
      <c r="O2961" s="10"/>
    </row>
    <row r="2962" spans="1:15">
      <c r="A2962" s="4">
        <v>43801.291666666664</v>
      </c>
      <c r="B2962">
        <v>2</v>
      </c>
      <c r="C2962">
        <v>7</v>
      </c>
      <c r="D2962">
        <v>41</v>
      </c>
      <c r="E2962" t="s">
        <v>234</v>
      </c>
      <c r="F2962" t="s">
        <v>259</v>
      </c>
      <c r="G2962" t="s">
        <v>44</v>
      </c>
      <c r="H2962" t="s">
        <v>16</v>
      </c>
      <c r="I2962" t="s">
        <v>17</v>
      </c>
      <c r="J2962" t="s">
        <v>276</v>
      </c>
      <c r="K2962" t="s">
        <v>19</v>
      </c>
      <c r="L2962" t="s">
        <v>23</v>
      </c>
      <c r="M2962" s="20">
        <f>VLOOKUP(Table3[[#This Row],[Condition]],$O$8:$P$28,2)</f>
        <v>11</v>
      </c>
      <c r="N2962" s="10"/>
      <c r="O2962" s="10"/>
    </row>
    <row r="2963" spans="1:15">
      <c r="A2963" s="4">
        <v>43801.333333333336</v>
      </c>
      <c r="B2963">
        <v>2</v>
      </c>
      <c r="C2963">
        <v>8</v>
      </c>
      <c r="D2963">
        <v>41</v>
      </c>
      <c r="E2963" t="s">
        <v>239</v>
      </c>
      <c r="F2963" t="s">
        <v>14</v>
      </c>
      <c r="G2963" t="s">
        <v>44</v>
      </c>
      <c r="H2963" t="s">
        <v>16</v>
      </c>
      <c r="I2963" t="s">
        <v>17</v>
      </c>
      <c r="J2963" t="s">
        <v>264</v>
      </c>
      <c r="K2963" t="s">
        <v>19</v>
      </c>
      <c r="L2963" t="s">
        <v>23</v>
      </c>
      <c r="M2963" s="20">
        <f>VLOOKUP(Table3[[#This Row],[Condition]],$O$8:$P$28,2)</f>
        <v>11</v>
      </c>
      <c r="N2963" s="10"/>
      <c r="O2963" s="10"/>
    </row>
    <row r="2964" spans="1:15">
      <c r="A2964" s="4">
        <v>43801.375</v>
      </c>
      <c r="B2964">
        <v>2</v>
      </c>
      <c r="C2964">
        <v>9</v>
      </c>
      <c r="D2964">
        <v>41</v>
      </c>
      <c r="E2964" t="s">
        <v>239</v>
      </c>
      <c r="F2964" t="s">
        <v>14</v>
      </c>
      <c r="G2964" t="s">
        <v>44</v>
      </c>
      <c r="H2964" t="s">
        <v>16</v>
      </c>
      <c r="I2964" t="s">
        <v>17</v>
      </c>
      <c r="J2964" t="s">
        <v>264</v>
      </c>
      <c r="K2964" t="s">
        <v>19</v>
      </c>
      <c r="L2964" t="s">
        <v>23</v>
      </c>
      <c r="M2964" s="20">
        <f>VLOOKUP(Table3[[#This Row],[Condition]],$O$8:$P$28,2)</f>
        <v>11</v>
      </c>
      <c r="N2964" s="10"/>
      <c r="O2964" s="10"/>
    </row>
    <row r="2965" spans="1:15">
      <c r="A2965" s="4">
        <v>43801.416666666664</v>
      </c>
      <c r="B2965">
        <v>2</v>
      </c>
      <c r="C2965">
        <v>10</v>
      </c>
      <c r="D2965">
        <v>42</v>
      </c>
      <c r="E2965" t="s">
        <v>257</v>
      </c>
      <c r="F2965" t="s">
        <v>77</v>
      </c>
      <c r="G2965" t="s">
        <v>33</v>
      </c>
      <c r="H2965" t="s">
        <v>45</v>
      </c>
      <c r="I2965" t="s">
        <v>17</v>
      </c>
      <c r="J2965" t="s">
        <v>334</v>
      </c>
      <c r="K2965" t="s">
        <v>19</v>
      </c>
      <c r="L2965" t="s">
        <v>84</v>
      </c>
      <c r="M2965" s="20">
        <f>VLOOKUP(Table3[[#This Row],[Condition]],$O$8:$P$28,2)</f>
        <v>8</v>
      </c>
      <c r="N2965" s="10"/>
      <c r="O2965" s="10"/>
    </row>
    <row r="2966" spans="1:15">
      <c r="A2966" s="4">
        <v>43801.458333333336</v>
      </c>
      <c r="B2966">
        <v>2</v>
      </c>
      <c r="C2966">
        <v>11</v>
      </c>
      <c r="D2966">
        <v>43</v>
      </c>
      <c r="E2966" t="s">
        <v>257</v>
      </c>
      <c r="F2966" t="s">
        <v>38</v>
      </c>
      <c r="G2966" t="s">
        <v>115</v>
      </c>
      <c r="H2966" t="s">
        <v>65</v>
      </c>
      <c r="I2966" t="s">
        <v>17</v>
      </c>
      <c r="J2966" t="s">
        <v>276</v>
      </c>
      <c r="K2966" t="s">
        <v>19</v>
      </c>
      <c r="L2966" t="s">
        <v>84</v>
      </c>
      <c r="M2966" s="20">
        <f>VLOOKUP(Table3[[#This Row],[Condition]],$O$8:$P$28,2)</f>
        <v>8</v>
      </c>
      <c r="N2966" s="10"/>
      <c r="O2966" s="10"/>
    </row>
    <row r="2967" spans="1:15">
      <c r="A2967" s="4">
        <v>43801.5</v>
      </c>
      <c r="B2967">
        <v>2</v>
      </c>
      <c r="C2967">
        <v>12</v>
      </c>
      <c r="D2967">
        <v>42</v>
      </c>
      <c r="E2967" t="s">
        <v>239</v>
      </c>
      <c r="F2967" t="s">
        <v>79</v>
      </c>
      <c r="G2967" t="s">
        <v>117</v>
      </c>
      <c r="H2967" t="s">
        <v>45</v>
      </c>
      <c r="I2967" t="s">
        <v>17</v>
      </c>
      <c r="J2967" t="s">
        <v>267</v>
      </c>
      <c r="K2967" t="s">
        <v>19</v>
      </c>
      <c r="L2967" t="s">
        <v>84</v>
      </c>
      <c r="M2967" s="20">
        <f>VLOOKUP(Table3[[#This Row],[Condition]],$O$8:$P$28,2)</f>
        <v>8</v>
      </c>
      <c r="N2967" s="10"/>
      <c r="O2967" s="10"/>
    </row>
    <row r="2968" spans="1:15">
      <c r="A2968" s="4">
        <v>43801.541666666664</v>
      </c>
      <c r="B2968">
        <v>2</v>
      </c>
      <c r="C2968">
        <v>13</v>
      </c>
      <c r="D2968">
        <v>43</v>
      </c>
      <c r="E2968" t="s">
        <v>239</v>
      </c>
      <c r="F2968" t="s">
        <v>77</v>
      </c>
      <c r="G2968" t="s">
        <v>117</v>
      </c>
      <c r="H2968" t="s">
        <v>45</v>
      </c>
      <c r="I2968" t="s">
        <v>17</v>
      </c>
      <c r="J2968" t="s">
        <v>274</v>
      </c>
      <c r="K2968" t="s">
        <v>19</v>
      </c>
      <c r="L2968" t="s">
        <v>84</v>
      </c>
      <c r="M2968" s="20">
        <f>VLOOKUP(Table3[[#This Row],[Condition]],$O$8:$P$28,2)</f>
        <v>8</v>
      </c>
      <c r="N2968" s="10"/>
      <c r="O2968" s="10"/>
    </row>
    <row r="2969" spans="1:15">
      <c r="A2969" s="4">
        <v>43801.583333333336</v>
      </c>
      <c r="B2969">
        <v>2</v>
      </c>
      <c r="C2969">
        <v>14</v>
      </c>
      <c r="D2969">
        <v>44</v>
      </c>
      <c r="E2969" t="s">
        <v>239</v>
      </c>
      <c r="F2969" t="s">
        <v>134</v>
      </c>
      <c r="G2969" t="s">
        <v>44</v>
      </c>
      <c r="H2969" t="s">
        <v>145</v>
      </c>
      <c r="I2969" t="s">
        <v>70</v>
      </c>
      <c r="J2969" t="s">
        <v>274</v>
      </c>
      <c r="K2969" t="s">
        <v>19</v>
      </c>
      <c r="L2969" t="s">
        <v>84</v>
      </c>
      <c r="M2969" s="20">
        <f>VLOOKUP(Table3[[#This Row],[Condition]],$O$8:$P$28,2)</f>
        <v>8</v>
      </c>
      <c r="N2969" s="10"/>
      <c r="O2969" s="10"/>
    </row>
    <row r="2970" spans="1:15">
      <c r="A2970" s="4">
        <v>43801.625</v>
      </c>
      <c r="B2970">
        <v>2</v>
      </c>
      <c r="C2970">
        <v>15</v>
      </c>
      <c r="D2970">
        <v>43</v>
      </c>
      <c r="E2970" t="s">
        <v>257</v>
      </c>
      <c r="F2970" t="s">
        <v>38</v>
      </c>
      <c r="G2970" t="s">
        <v>115</v>
      </c>
      <c r="H2970" t="s">
        <v>65</v>
      </c>
      <c r="I2970" t="s">
        <v>17</v>
      </c>
      <c r="J2970" t="s">
        <v>264</v>
      </c>
      <c r="K2970" t="s">
        <v>19</v>
      </c>
      <c r="L2970" t="s">
        <v>23</v>
      </c>
      <c r="M2970" s="20">
        <f>VLOOKUP(Table3[[#This Row],[Condition]],$O$8:$P$28,2)</f>
        <v>11</v>
      </c>
      <c r="N2970" s="10"/>
      <c r="O2970" s="10"/>
    </row>
    <row r="2971" spans="1:15">
      <c r="A2971" s="4">
        <v>43801.666666666664</v>
      </c>
      <c r="B2971">
        <v>2</v>
      </c>
      <c r="C2971">
        <v>16</v>
      </c>
      <c r="D2971">
        <v>43</v>
      </c>
      <c r="E2971" t="s">
        <v>239</v>
      </c>
      <c r="F2971" t="s">
        <v>77</v>
      </c>
      <c r="G2971" t="s">
        <v>115</v>
      </c>
      <c r="H2971" t="s">
        <v>65</v>
      </c>
      <c r="I2971" t="s">
        <v>17</v>
      </c>
      <c r="J2971" t="s">
        <v>278</v>
      </c>
      <c r="K2971" t="s">
        <v>19</v>
      </c>
      <c r="L2971" t="s">
        <v>23</v>
      </c>
      <c r="M2971" s="20">
        <f>VLOOKUP(Table3[[#This Row],[Condition]],$O$8:$P$28,2)</f>
        <v>11</v>
      </c>
      <c r="N2971" s="10"/>
      <c r="O2971" s="10"/>
    </row>
    <row r="2972" spans="1:15">
      <c r="A2972" s="4">
        <v>43801.708333333336</v>
      </c>
      <c r="B2972">
        <v>2</v>
      </c>
      <c r="C2972">
        <v>17</v>
      </c>
      <c r="D2972">
        <v>43</v>
      </c>
      <c r="E2972" t="s">
        <v>257</v>
      </c>
      <c r="F2972" t="s">
        <v>38</v>
      </c>
      <c r="G2972" t="s">
        <v>115</v>
      </c>
      <c r="H2972" t="s">
        <v>45</v>
      </c>
      <c r="I2972" t="s">
        <v>173</v>
      </c>
      <c r="J2972" t="s">
        <v>279</v>
      </c>
      <c r="K2972" t="s">
        <v>19</v>
      </c>
      <c r="L2972" t="s">
        <v>84</v>
      </c>
      <c r="M2972" s="20">
        <f>VLOOKUP(Table3[[#This Row],[Condition]],$O$8:$P$28,2)</f>
        <v>8</v>
      </c>
      <c r="N2972" s="10"/>
      <c r="O2972" s="10"/>
    </row>
    <row r="2973" spans="1:15">
      <c r="A2973" s="4">
        <v>43801.75</v>
      </c>
      <c r="B2973">
        <v>2</v>
      </c>
      <c r="C2973">
        <v>18</v>
      </c>
      <c r="D2973">
        <v>43</v>
      </c>
      <c r="E2973" t="s">
        <v>239</v>
      </c>
      <c r="F2973" t="s">
        <v>77</v>
      </c>
      <c r="G2973" t="s">
        <v>117</v>
      </c>
      <c r="H2973" t="s">
        <v>82</v>
      </c>
      <c r="I2973" t="s">
        <v>17</v>
      </c>
      <c r="J2973" t="s">
        <v>280</v>
      </c>
      <c r="K2973" t="s">
        <v>19</v>
      </c>
      <c r="L2973" t="s">
        <v>23</v>
      </c>
      <c r="M2973" s="20">
        <f>VLOOKUP(Table3[[#This Row],[Condition]],$O$8:$P$28,2)</f>
        <v>11</v>
      </c>
      <c r="N2973" s="10"/>
      <c r="O2973" s="10"/>
    </row>
    <row r="2974" spans="1:15">
      <c r="A2974" s="4">
        <v>43801.791666666664</v>
      </c>
      <c r="B2974">
        <v>2</v>
      </c>
      <c r="C2974">
        <v>19</v>
      </c>
      <c r="D2974">
        <v>43</v>
      </c>
      <c r="E2974" t="s">
        <v>239</v>
      </c>
      <c r="F2974" t="s">
        <v>77</v>
      </c>
      <c r="G2974" t="s">
        <v>33</v>
      </c>
      <c r="H2974" t="s">
        <v>65</v>
      </c>
      <c r="I2974" t="s">
        <v>17</v>
      </c>
      <c r="J2974" t="s">
        <v>263</v>
      </c>
      <c r="K2974" t="s">
        <v>19</v>
      </c>
      <c r="L2974" t="s">
        <v>84</v>
      </c>
      <c r="M2974" s="20">
        <f>VLOOKUP(Table3[[#This Row],[Condition]],$O$8:$P$28,2)</f>
        <v>8</v>
      </c>
      <c r="N2974" s="10"/>
      <c r="O2974" s="10"/>
    </row>
    <row r="2975" spans="1:15">
      <c r="A2975" s="4">
        <v>43801.833333333336</v>
      </c>
      <c r="B2975">
        <v>2</v>
      </c>
      <c r="C2975">
        <v>20</v>
      </c>
      <c r="D2975">
        <v>43</v>
      </c>
      <c r="E2975" t="s">
        <v>257</v>
      </c>
      <c r="F2975" t="s">
        <v>38</v>
      </c>
      <c r="G2975" t="s">
        <v>115</v>
      </c>
      <c r="H2975" t="s">
        <v>94</v>
      </c>
      <c r="I2975" t="s">
        <v>17</v>
      </c>
      <c r="J2975" t="s">
        <v>284</v>
      </c>
      <c r="K2975" t="s">
        <v>19</v>
      </c>
      <c r="L2975" t="s">
        <v>23</v>
      </c>
      <c r="M2975" s="20">
        <f>VLOOKUP(Table3[[#This Row],[Condition]],$O$8:$P$28,2)</f>
        <v>11</v>
      </c>
      <c r="N2975" s="10"/>
      <c r="O2975" s="10"/>
    </row>
    <row r="2976" spans="1:15">
      <c r="A2976" s="4">
        <v>43801.875</v>
      </c>
      <c r="B2976">
        <v>2</v>
      </c>
      <c r="C2976">
        <v>21</v>
      </c>
      <c r="D2976">
        <v>42</v>
      </c>
      <c r="E2976" t="s">
        <v>256</v>
      </c>
      <c r="F2976" t="s">
        <v>195</v>
      </c>
      <c r="G2976" t="s">
        <v>115</v>
      </c>
      <c r="H2976" t="s">
        <v>69</v>
      </c>
      <c r="I2976" t="s">
        <v>204</v>
      </c>
      <c r="J2976" t="s">
        <v>285</v>
      </c>
      <c r="K2976" t="s">
        <v>19</v>
      </c>
      <c r="L2976" t="s">
        <v>23</v>
      </c>
      <c r="M2976" s="20">
        <f>VLOOKUP(Table3[[#This Row],[Condition]],$O$8:$P$28,2)</f>
        <v>11</v>
      </c>
      <c r="N2976" s="10"/>
      <c r="O2976" s="10"/>
    </row>
    <row r="2977" spans="1:15">
      <c r="A2977" s="4">
        <v>43801.916666666664</v>
      </c>
      <c r="B2977">
        <v>2</v>
      </c>
      <c r="C2977">
        <v>22</v>
      </c>
      <c r="D2977">
        <v>42</v>
      </c>
      <c r="E2977" t="s">
        <v>256</v>
      </c>
      <c r="F2977" t="s">
        <v>195</v>
      </c>
      <c r="G2977" t="s">
        <v>44</v>
      </c>
      <c r="H2977" t="s">
        <v>94</v>
      </c>
      <c r="I2977" t="s">
        <v>204</v>
      </c>
      <c r="J2977" t="s">
        <v>155</v>
      </c>
      <c r="K2977" t="s">
        <v>19</v>
      </c>
      <c r="L2977" t="s">
        <v>23</v>
      </c>
      <c r="M2977" s="20">
        <f>VLOOKUP(Table3[[#This Row],[Condition]],$O$8:$P$28,2)</f>
        <v>11</v>
      </c>
      <c r="N2977" s="10"/>
      <c r="O2977" s="10"/>
    </row>
    <row r="2978" spans="1:15">
      <c r="A2978" s="4">
        <v>43801.958333333336</v>
      </c>
      <c r="B2978">
        <v>2</v>
      </c>
      <c r="C2978">
        <v>23</v>
      </c>
      <c r="D2978">
        <v>40</v>
      </c>
      <c r="E2978" t="s">
        <v>301</v>
      </c>
      <c r="F2978" t="s">
        <v>73</v>
      </c>
      <c r="G2978" t="s">
        <v>44</v>
      </c>
      <c r="H2978" t="s">
        <v>151</v>
      </c>
      <c r="I2978" t="s">
        <v>132</v>
      </c>
      <c r="J2978" t="s">
        <v>155</v>
      </c>
      <c r="K2978" t="s">
        <v>19</v>
      </c>
      <c r="L2978" t="s">
        <v>30</v>
      </c>
      <c r="M2978" s="20">
        <f>VLOOKUP(Table3[[#This Row],[Condition]],$O$8:$P$28,2)</f>
        <v>17</v>
      </c>
      <c r="N2978" s="10"/>
      <c r="O2978" s="10"/>
    </row>
    <row r="2979" spans="1:15">
      <c r="A2979" s="4">
        <v>43802</v>
      </c>
      <c r="B2979">
        <v>3</v>
      </c>
      <c r="C2979">
        <v>0</v>
      </c>
      <c r="D2979">
        <v>39</v>
      </c>
      <c r="E2979" t="s">
        <v>301</v>
      </c>
      <c r="F2979" t="s">
        <v>195</v>
      </c>
      <c r="G2979" t="s">
        <v>44</v>
      </c>
      <c r="H2979" t="s">
        <v>65</v>
      </c>
      <c r="I2979" t="s">
        <v>17</v>
      </c>
      <c r="J2979" t="s">
        <v>154</v>
      </c>
      <c r="K2979" t="s">
        <v>19</v>
      </c>
      <c r="L2979" t="s">
        <v>30</v>
      </c>
      <c r="M2979" s="20">
        <f>VLOOKUP(Table3[[#This Row],[Condition]],$O$8:$P$28,2)</f>
        <v>17</v>
      </c>
      <c r="N2979" s="10"/>
      <c r="O2979" s="10"/>
    </row>
    <row r="2980" spans="1:15">
      <c r="A2980" s="4">
        <v>43802.041666666664</v>
      </c>
      <c r="B2980">
        <v>3</v>
      </c>
      <c r="C2980">
        <v>1</v>
      </c>
      <c r="D2980">
        <v>40</v>
      </c>
      <c r="E2980" t="s">
        <v>301</v>
      </c>
      <c r="F2980" t="s">
        <v>73</v>
      </c>
      <c r="G2980" t="s">
        <v>44</v>
      </c>
      <c r="H2980" t="s">
        <v>69</v>
      </c>
      <c r="I2980" t="s">
        <v>17</v>
      </c>
      <c r="J2980" t="s">
        <v>166</v>
      </c>
      <c r="K2980" t="s">
        <v>19</v>
      </c>
      <c r="L2980" t="s">
        <v>20</v>
      </c>
      <c r="M2980" s="20">
        <f>VLOOKUP(Table3[[#This Row],[Condition]],$O$8:$P$28,2)</f>
        <v>13</v>
      </c>
      <c r="N2980" s="10"/>
      <c r="O2980" s="10"/>
    </row>
    <row r="2981" spans="1:15">
      <c r="A2981" s="4">
        <v>43802.083333333336</v>
      </c>
      <c r="B2981">
        <v>3</v>
      </c>
      <c r="C2981">
        <v>2</v>
      </c>
      <c r="D2981">
        <v>40</v>
      </c>
      <c r="E2981" t="s">
        <v>301</v>
      </c>
      <c r="F2981" t="s">
        <v>73</v>
      </c>
      <c r="G2981" t="s">
        <v>117</v>
      </c>
      <c r="H2981" t="s">
        <v>49</v>
      </c>
      <c r="I2981" t="s">
        <v>17</v>
      </c>
      <c r="J2981" t="s">
        <v>166</v>
      </c>
      <c r="K2981" t="s">
        <v>19</v>
      </c>
      <c r="L2981" t="s">
        <v>20</v>
      </c>
      <c r="M2981" s="20">
        <f>VLOOKUP(Table3[[#This Row],[Condition]],$O$8:$P$28,2)</f>
        <v>13</v>
      </c>
      <c r="N2981" s="10"/>
      <c r="O2981" s="10"/>
    </row>
    <row r="2982" spans="1:15">
      <c r="A2982" s="4">
        <v>43802.125</v>
      </c>
      <c r="B2982">
        <v>3</v>
      </c>
      <c r="C2982">
        <v>3</v>
      </c>
      <c r="D2982">
        <v>40</v>
      </c>
      <c r="E2982" t="s">
        <v>301</v>
      </c>
      <c r="F2982" t="s">
        <v>73</v>
      </c>
      <c r="G2982" t="s">
        <v>117</v>
      </c>
      <c r="H2982" t="s">
        <v>45</v>
      </c>
      <c r="I2982" t="s">
        <v>147</v>
      </c>
      <c r="J2982" t="s">
        <v>155</v>
      </c>
      <c r="K2982" t="s">
        <v>19</v>
      </c>
      <c r="L2982" t="s">
        <v>20</v>
      </c>
      <c r="M2982" s="20">
        <f>VLOOKUP(Table3[[#This Row],[Condition]],$O$8:$P$28,2)</f>
        <v>13</v>
      </c>
      <c r="N2982" s="10"/>
      <c r="O2982" s="10"/>
    </row>
    <row r="2983" spans="1:15">
      <c r="A2983" s="4">
        <v>43802.166666666664</v>
      </c>
      <c r="B2983">
        <v>3</v>
      </c>
      <c r="C2983">
        <v>4</v>
      </c>
      <c r="D2983">
        <v>40</v>
      </c>
      <c r="E2983" t="s">
        <v>302</v>
      </c>
      <c r="F2983" t="s">
        <v>129</v>
      </c>
      <c r="G2983" t="s">
        <v>115</v>
      </c>
      <c r="H2983" t="s">
        <v>145</v>
      </c>
      <c r="I2983" t="s">
        <v>204</v>
      </c>
      <c r="J2983" t="s">
        <v>287</v>
      </c>
      <c r="K2983" t="s">
        <v>19</v>
      </c>
      <c r="L2983" t="s">
        <v>36</v>
      </c>
      <c r="M2983" s="20">
        <f>VLOOKUP(Table3[[#This Row],[Condition]],$O$8:$P$28,2)</f>
        <v>21</v>
      </c>
      <c r="N2983" s="10"/>
      <c r="O2983" s="10"/>
    </row>
    <row r="2984" spans="1:15">
      <c r="A2984" s="4">
        <v>43802.208333333336</v>
      </c>
      <c r="B2984">
        <v>3</v>
      </c>
      <c r="C2984">
        <v>5</v>
      </c>
      <c r="D2984">
        <v>40</v>
      </c>
      <c r="E2984" t="s">
        <v>302</v>
      </c>
      <c r="F2984" t="s">
        <v>129</v>
      </c>
      <c r="G2984" t="s">
        <v>115</v>
      </c>
      <c r="H2984" t="s">
        <v>147</v>
      </c>
      <c r="I2984" t="s">
        <v>206</v>
      </c>
      <c r="J2984" t="s">
        <v>154</v>
      </c>
      <c r="K2984" t="s">
        <v>19</v>
      </c>
      <c r="L2984" t="s">
        <v>30</v>
      </c>
      <c r="M2984" s="20">
        <f>VLOOKUP(Table3[[#This Row],[Condition]],$O$8:$P$28,2)</f>
        <v>17</v>
      </c>
      <c r="N2984" s="10"/>
      <c r="O2984" s="10"/>
    </row>
    <row r="2985" spans="1:15">
      <c r="A2985" s="4">
        <v>43802.25</v>
      </c>
      <c r="B2985">
        <v>3</v>
      </c>
      <c r="C2985">
        <v>6</v>
      </c>
      <c r="D2985">
        <v>40</v>
      </c>
      <c r="E2985" t="s">
        <v>301</v>
      </c>
      <c r="F2985" t="s">
        <v>73</v>
      </c>
      <c r="G2985" t="s">
        <v>115</v>
      </c>
      <c r="H2985" t="s">
        <v>69</v>
      </c>
      <c r="I2985" t="s">
        <v>205</v>
      </c>
      <c r="J2985" t="s">
        <v>166</v>
      </c>
      <c r="K2985" t="s">
        <v>19</v>
      </c>
      <c r="L2985" t="s">
        <v>20</v>
      </c>
      <c r="M2985" s="20">
        <f>VLOOKUP(Table3[[#This Row],[Condition]],$O$8:$P$28,2)</f>
        <v>13</v>
      </c>
      <c r="N2985" s="10"/>
      <c r="O2985" s="10"/>
    </row>
    <row r="2986" spans="1:15">
      <c r="A2986" s="4">
        <v>43802.291666666664</v>
      </c>
      <c r="B2986">
        <v>3</v>
      </c>
      <c r="C2986">
        <v>7</v>
      </c>
      <c r="D2986">
        <v>41</v>
      </c>
      <c r="E2986" t="s">
        <v>302</v>
      </c>
      <c r="F2986" t="s">
        <v>67</v>
      </c>
      <c r="G2986" t="s">
        <v>115</v>
      </c>
      <c r="H2986" t="s">
        <v>173</v>
      </c>
      <c r="I2986" t="s">
        <v>205</v>
      </c>
      <c r="J2986" t="s">
        <v>152</v>
      </c>
      <c r="K2986" t="s">
        <v>19</v>
      </c>
      <c r="L2986" t="s">
        <v>282</v>
      </c>
      <c r="M2986" s="20">
        <f>VLOOKUP(Table3[[#This Row],[Condition]],$O$8:$P$28,2)</f>
        <v>12</v>
      </c>
      <c r="N2986" s="10"/>
      <c r="O2986" s="10"/>
    </row>
    <row r="2987" spans="1:15">
      <c r="A2987" s="4">
        <v>43802.333333333336</v>
      </c>
      <c r="B2987">
        <v>3</v>
      </c>
      <c r="C2987">
        <v>8</v>
      </c>
      <c r="D2987">
        <v>43</v>
      </c>
      <c r="E2987" t="s">
        <v>302</v>
      </c>
      <c r="F2987" t="s">
        <v>47</v>
      </c>
      <c r="G2987" t="s">
        <v>115</v>
      </c>
      <c r="H2987" t="s">
        <v>204</v>
      </c>
      <c r="I2987" t="s">
        <v>206</v>
      </c>
      <c r="J2987" t="s">
        <v>157</v>
      </c>
      <c r="K2987" t="s">
        <v>19</v>
      </c>
      <c r="L2987" t="s">
        <v>289</v>
      </c>
      <c r="M2987" s="20">
        <f>VLOOKUP(Table3[[#This Row],[Condition]],$O$8:$P$28,2)</f>
        <v>16</v>
      </c>
      <c r="N2987" s="10"/>
      <c r="O2987" s="10"/>
    </row>
    <row r="2988" spans="1:15">
      <c r="A2988" s="4">
        <v>43802.375</v>
      </c>
      <c r="B2988">
        <v>3</v>
      </c>
      <c r="C2988">
        <v>9</v>
      </c>
      <c r="D2988">
        <v>44</v>
      </c>
      <c r="E2988" t="s">
        <v>302</v>
      </c>
      <c r="F2988" t="s">
        <v>96</v>
      </c>
      <c r="G2988" t="s">
        <v>115</v>
      </c>
      <c r="H2988" t="s">
        <v>70</v>
      </c>
      <c r="I2988" t="s">
        <v>277</v>
      </c>
      <c r="J2988" t="s">
        <v>161</v>
      </c>
      <c r="K2988" t="s">
        <v>19</v>
      </c>
      <c r="L2988" t="s">
        <v>282</v>
      </c>
      <c r="M2988" s="20">
        <f>VLOOKUP(Table3[[#This Row],[Condition]],$O$8:$P$28,2)</f>
        <v>12</v>
      </c>
      <c r="N2988" s="10"/>
      <c r="O2988" s="10"/>
    </row>
    <row r="2989" spans="1:15">
      <c r="A2989" s="4">
        <v>43802.416666666664</v>
      </c>
      <c r="B2989">
        <v>3</v>
      </c>
      <c r="C2989">
        <v>10</v>
      </c>
      <c r="D2989">
        <v>46</v>
      </c>
      <c r="E2989" t="s">
        <v>302</v>
      </c>
      <c r="F2989" t="s">
        <v>51</v>
      </c>
      <c r="G2989" t="s">
        <v>115</v>
      </c>
      <c r="H2989" t="s">
        <v>131</v>
      </c>
      <c r="I2989" t="s">
        <v>206</v>
      </c>
      <c r="J2989" t="s">
        <v>152</v>
      </c>
      <c r="K2989" t="s">
        <v>19</v>
      </c>
      <c r="L2989" t="s">
        <v>20</v>
      </c>
      <c r="M2989" s="20">
        <f>VLOOKUP(Table3[[#This Row],[Condition]],$O$8:$P$28,2)</f>
        <v>13</v>
      </c>
      <c r="N2989" s="10"/>
      <c r="O2989" s="10"/>
    </row>
    <row r="2990" spans="1:15">
      <c r="A2990" s="4">
        <v>43802.458333333336</v>
      </c>
      <c r="B2990">
        <v>3</v>
      </c>
      <c r="C2990">
        <v>11</v>
      </c>
      <c r="D2990">
        <v>47</v>
      </c>
      <c r="E2990" t="s">
        <v>302</v>
      </c>
      <c r="F2990" t="s">
        <v>169</v>
      </c>
      <c r="G2990" t="s">
        <v>115</v>
      </c>
      <c r="H2990" t="s">
        <v>131</v>
      </c>
      <c r="I2990" t="s">
        <v>17</v>
      </c>
      <c r="J2990" t="s">
        <v>166</v>
      </c>
      <c r="K2990" t="s">
        <v>19</v>
      </c>
      <c r="L2990" t="s">
        <v>30</v>
      </c>
      <c r="M2990" s="20">
        <f>VLOOKUP(Table3[[#This Row],[Condition]],$O$8:$P$28,2)</f>
        <v>17</v>
      </c>
      <c r="N2990" s="10"/>
      <c r="O2990" s="10"/>
    </row>
    <row r="2991" spans="1:15">
      <c r="A2991" s="4">
        <v>43802.5</v>
      </c>
      <c r="B2991">
        <v>3</v>
      </c>
      <c r="C2991">
        <v>12</v>
      </c>
      <c r="D2991">
        <v>48</v>
      </c>
      <c r="E2991" t="s">
        <v>302</v>
      </c>
      <c r="F2991" t="s">
        <v>130</v>
      </c>
      <c r="G2991" t="s">
        <v>115</v>
      </c>
      <c r="H2991" t="s">
        <v>69</v>
      </c>
      <c r="I2991" t="s">
        <v>206</v>
      </c>
      <c r="J2991" t="s">
        <v>154</v>
      </c>
      <c r="K2991" t="s">
        <v>19</v>
      </c>
      <c r="L2991" t="s">
        <v>30</v>
      </c>
      <c r="M2991" s="20">
        <f>VLOOKUP(Table3[[#This Row],[Condition]],$O$8:$P$28,2)</f>
        <v>17</v>
      </c>
      <c r="N2991" s="10"/>
      <c r="O2991" s="10"/>
    </row>
    <row r="2992" spans="1:15">
      <c r="A2992" s="4">
        <v>43802.541666666664</v>
      </c>
      <c r="B2992">
        <v>3</v>
      </c>
      <c r="C2992">
        <v>13</v>
      </c>
      <c r="D2992">
        <v>49</v>
      </c>
      <c r="E2992" t="s">
        <v>302</v>
      </c>
      <c r="F2992" t="s">
        <v>93</v>
      </c>
      <c r="G2992" t="s">
        <v>117</v>
      </c>
      <c r="H2992" t="s">
        <v>69</v>
      </c>
      <c r="I2992" t="s">
        <v>17</v>
      </c>
      <c r="J2992" t="s">
        <v>155</v>
      </c>
      <c r="K2992" t="s">
        <v>19</v>
      </c>
      <c r="L2992" t="s">
        <v>30</v>
      </c>
      <c r="M2992" s="20">
        <f>VLOOKUP(Table3[[#This Row],[Condition]],$O$8:$P$28,2)</f>
        <v>17</v>
      </c>
      <c r="N2992" s="10"/>
      <c r="O2992" s="10"/>
    </row>
    <row r="2993" spans="1:15">
      <c r="A2993" s="4">
        <v>43802.583333333336</v>
      </c>
      <c r="B2993">
        <v>3</v>
      </c>
      <c r="C2993">
        <v>14</v>
      </c>
      <c r="D2993">
        <v>48</v>
      </c>
      <c r="E2993" t="s">
        <v>304</v>
      </c>
      <c r="F2993" t="s">
        <v>93</v>
      </c>
      <c r="G2993" t="s">
        <v>115</v>
      </c>
      <c r="H2993" t="s">
        <v>82</v>
      </c>
      <c r="I2993" t="s">
        <v>170</v>
      </c>
      <c r="J2993" t="s">
        <v>155</v>
      </c>
      <c r="K2993" t="s">
        <v>19</v>
      </c>
      <c r="L2993" t="s">
        <v>20</v>
      </c>
      <c r="M2993" s="20">
        <f>VLOOKUP(Table3[[#This Row],[Condition]],$O$8:$P$28,2)</f>
        <v>13</v>
      </c>
      <c r="N2993" s="10"/>
      <c r="O2993" s="10"/>
    </row>
    <row r="2994" spans="1:15">
      <c r="A2994" s="4">
        <v>43802.625</v>
      </c>
      <c r="B2994">
        <v>3</v>
      </c>
      <c r="C2994">
        <v>15</v>
      </c>
      <c r="D2994">
        <v>47</v>
      </c>
      <c r="E2994" t="s">
        <v>302</v>
      </c>
      <c r="F2994" t="s">
        <v>169</v>
      </c>
      <c r="G2994" t="s">
        <v>44</v>
      </c>
      <c r="H2994" t="s">
        <v>69</v>
      </c>
      <c r="I2994" t="s">
        <v>131</v>
      </c>
      <c r="J2994" t="s">
        <v>154</v>
      </c>
      <c r="K2994" t="s">
        <v>19</v>
      </c>
      <c r="L2994" t="s">
        <v>20</v>
      </c>
      <c r="M2994" s="20">
        <f>VLOOKUP(Table3[[#This Row],[Condition]],$O$8:$P$28,2)</f>
        <v>13</v>
      </c>
      <c r="N2994" s="10"/>
      <c r="O2994" s="10"/>
    </row>
    <row r="2995" spans="1:15">
      <c r="A2995" s="4">
        <v>43802.666666666664</v>
      </c>
      <c r="B2995">
        <v>3</v>
      </c>
      <c r="C2995">
        <v>16</v>
      </c>
      <c r="D2995">
        <v>44</v>
      </c>
      <c r="E2995" t="s">
        <v>304</v>
      </c>
      <c r="F2995" t="s">
        <v>66</v>
      </c>
      <c r="G2995" t="s">
        <v>115</v>
      </c>
      <c r="H2995" t="s">
        <v>49</v>
      </c>
      <c r="I2995" t="s">
        <v>17</v>
      </c>
      <c r="J2995" t="s">
        <v>154</v>
      </c>
      <c r="K2995" t="s">
        <v>19</v>
      </c>
      <c r="L2995" t="s">
        <v>20</v>
      </c>
      <c r="M2995" s="20">
        <f>VLOOKUP(Table3[[#This Row],[Condition]],$O$8:$P$28,2)</f>
        <v>13</v>
      </c>
      <c r="N2995" s="10"/>
      <c r="O2995" s="10"/>
    </row>
    <row r="2996" spans="1:15">
      <c r="A2996" s="4">
        <v>43802.708333333336</v>
      </c>
      <c r="B2996">
        <v>3</v>
      </c>
      <c r="C2996">
        <v>17</v>
      </c>
      <c r="D2996">
        <v>43</v>
      </c>
      <c r="E2996" t="s">
        <v>304</v>
      </c>
      <c r="F2996" t="s">
        <v>133</v>
      </c>
      <c r="G2996" t="s">
        <v>44</v>
      </c>
      <c r="H2996" t="s">
        <v>94</v>
      </c>
      <c r="I2996" t="s">
        <v>17</v>
      </c>
      <c r="J2996" t="s">
        <v>155</v>
      </c>
      <c r="K2996" t="s">
        <v>19</v>
      </c>
      <c r="L2996" t="s">
        <v>30</v>
      </c>
      <c r="M2996" s="20">
        <f>VLOOKUP(Table3[[#This Row],[Condition]],$O$8:$P$28,2)</f>
        <v>17</v>
      </c>
      <c r="N2996" s="10"/>
      <c r="O2996" s="10"/>
    </row>
    <row r="2997" spans="1:15">
      <c r="A2997" s="4">
        <v>43802.75</v>
      </c>
      <c r="B2997">
        <v>3</v>
      </c>
      <c r="C2997">
        <v>18</v>
      </c>
      <c r="D2997">
        <v>42</v>
      </c>
      <c r="E2997" t="s">
        <v>304</v>
      </c>
      <c r="F2997" t="s">
        <v>47</v>
      </c>
      <c r="G2997" t="s">
        <v>44</v>
      </c>
      <c r="H2997" t="s">
        <v>82</v>
      </c>
      <c r="I2997" t="s">
        <v>17</v>
      </c>
      <c r="J2997" t="s">
        <v>166</v>
      </c>
      <c r="K2997" t="s">
        <v>19</v>
      </c>
      <c r="L2997" t="s">
        <v>30</v>
      </c>
      <c r="M2997" s="20">
        <f>VLOOKUP(Table3[[#This Row],[Condition]],$O$8:$P$28,2)</f>
        <v>17</v>
      </c>
      <c r="N2997" s="10"/>
      <c r="O2997" s="10"/>
    </row>
    <row r="2998" spans="1:15">
      <c r="A2998" s="4">
        <v>43802.791666666664</v>
      </c>
      <c r="B2998">
        <v>3</v>
      </c>
      <c r="C2998">
        <v>19</v>
      </c>
      <c r="D2998">
        <v>41</v>
      </c>
      <c r="E2998" t="s">
        <v>304</v>
      </c>
      <c r="F2998" t="s">
        <v>43</v>
      </c>
      <c r="G2998" t="s">
        <v>44</v>
      </c>
      <c r="H2998" t="s">
        <v>82</v>
      </c>
      <c r="I2998" t="s">
        <v>17</v>
      </c>
      <c r="J2998" t="s">
        <v>154</v>
      </c>
      <c r="K2998" t="s">
        <v>19</v>
      </c>
      <c r="L2998" t="s">
        <v>36</v>
      </c>
      <c r="M2998" s="20">
        <f>VLOOKUP(Table3[[#This Row],[Condition]],$O$8:$P$28,2)</f>
        <v>21</v>
      </c>
      <c r="N2998" s="10"/>
      <c r="O2998" s="10"/>
    </row>
    <row r="2999" spans="1:15">
      <c r="A2999" s="4">
        <v>43802.833333333336</v>
      </c>
      <c r="B2999">
        <v>3</v>
      </c>
      <c r="C2999">
        <v>20</v>
      </c>
      <c r="D2999">
        <v>40</v>
      </c>
      <c r="E2999" t="s">
        <v>304</v>
      </c>
      <c r="F2999" t="s">
        <v>112</v>
      </c>
      <c r="G2999" t="s">
        <v>33</v>
      </c>
      <c r="H2999" t="s">
        <v>16</v>
      </c>
      <c r="I2999" t="s">
        <v>17</v>
      </c>
      <c r="J2999" t="s">
        <v>155</v>
      </c>
      <c r="K2999" t="s">
        <v>19</v>
      </c>
      <c r="L2999" t="s">
        <v>20</v>
      </c>
      <c r="M2999" s="20">
        <f>VLOOKUP(Table3[[#This Row],[Condition]],$O$8:$P$28,2)</f>
        <v>13</v>
      </c>
      <c r="N2999" s="10"/>
      <c r="O2999" s="10"/>
    </row>
    <row r="3000" spans="1:15">
      <c r="A3000" s="4">
        <v>43802.875</v>
      </c>
      <c r="B3000">
        <v>3</v>
      </c>
      <c r="C3000">
        <v>21</v>
      </c>
      <c r="D3000">
        <v>40</v>
      </c>
      <c r="E3000" t="s">
        <v>304</v>
      </c>
      <c r="F3000" t="s">
        <v>112</v>
      </c>
      <c r="G3000" t="s">
        <v>33</v>
      </c>
      <c r="H3000" t="s">
        <v>26</v>
      </c>
      <c r="I3000" t="s">
        <v>17</v>
      </c>
      <c r="J3000" t="s">
        <v>155</v>
      </c>
      <c r="K3000" t="s">
        <v>19</v>
      </c>
      <c r="L3000" t="s">
        <v>20</v>
      </c>
      <c r="M3000" s="20">
        <f>VLOOKUP(Table3[[#This Row],[Condition]],$O$8:$P$28,2)</f>
        <v>13</v>
      </c>
      <c r="N3000" s="10"/>
      <c r="O3000" s="10"/>
    </row>
    <row r="3001" spans="1:15">
      <c r="A3001" s="4">
        <v>43802.916666666664</v>
      </c>
      <c r="B3001">
        <v>3</v>
      </c>
      <c r="C3001">
        <v>22</v>
      </c>
      <c r="D3001">
        <v>41</v>
      </c>
      <c r="E3001" t="s">
        <v>304</v>
      </c>
      <c r="F3001" t="s">
        <v>43</v>
      </c>
      <c r="G3001" t="s">
        <v>115</v>
      </c>
      <c r="H3001" t="s">
        <v>16</v>
      </c>
      <c r="I3001" t="s">
        <v>17</v>
      </c>
      <c r="J3001" t="s">
        <v>155</v>
      </c>
      <c r="K3001" t="s">
        <v>19</v>
      </c>
      <c r="L3001" t="s">
        <v>23</v>
      </c>
      <c r="M3001" s="20">
        <f>VLOOKUP(Table3[[#This Row],[Condition]],$O$8:$P$28,2)</f>
        <v>11</v>
      </c>
      <c r="N3001" s="10"/>
      <c r="O3001" s="10"/>
    </row>
    <row r="3002" spans="1:15">
      <c r="A3002" s="4">
        <v>43802.958333333336</v>
      </c>
      <c r="B3002">
        <v>3</v>
      </c>
      <c r="C3002">
        <v>23</v>
      </c>
      <c r="D3002">
        <v>39</v>
      </c>
      <c r="E3002" t="s">
        <v>304</v>
      </c>
      <c r="F3002" t="s">
        <v>129</v>
      </c>
      <c r="G3002" t="s">
        <v>39</v>
      </c>
      <c r="H3002" t="s">
        <v>26</v>
      </c>
      <c r="I3002" t="s">
        <v>17</v>
      </c>
      <c r="J3002" t="s">
        <v>287</v>
      </c>
      <c r="K3002" t="s">
        <v>19</v>
      </c>
      <c r="L3002" t="s">
        <v>23</v>
      </c>
      <c r="M3002" s="20">
        <f>VLOOKUP(Table3[[#This Row],[Condition]],$O$8:$P$28,2)</f>
        <v>11</v>
      </c>
      <c r="N3002" s="10"/>
      <c r="O3002" s="10"/>
    </row>
    <row r="3003" spans="1:15">
      <c r="A3003"/>
      <c r="C3003" s="4"/>
      <c r="M3003" s="21" t="e">
        <f>VLOOKUP(Table3[[#This Row],[Condition]],$O$8:$P$28,2)</f>
        <v>#N/A</v>
      </c>
    </row>
    <row r="3004" spans="1:15">
      <c r="A3004"/>
      <c r="C3004" s="4"/>
      <c r="M3004" s="21" t="e">
        <f>VLOOKUP(Table3[[#This Row],[Condition]],$O$8:$P$28,2)</f>
        <v>#N/A</v>
      </c>
    </row>
    <row r="3005" spans="1:15">
      <c r="A3005"/>
      <c r="C3005" s="4"/>
      <c r="M3005" s="21" t="e">
        <f>VLOOKUP(Table3[[#This Row],[Condition]],$O$8:$P$28,2)</f>
        <v>#N/A</v>
      </c>
    </row>
    <row r="3006" spans="1:15">
      <c r="A3006"/>
      <c r="C3006" s="4"/>
      <c r="M3006" s="21" t="e">
        <f>VLOOKUP(Table3[[#This Row],[Condition]],$O$8:$P$28,2)</f>
        <v>#N/A</v>
      </c>
    </row>
    <row r="3007" spans="1:15">
      <c r="A3007"/>
      <c r="C3007" s="4"/>
      <c r="M3007" s="21" t="e">
        <f>VLOOKUP(Table3[[#This Row],[Condition]],$O$8:$P$28,2)</f>
        <v>#N/A</v>
      </c>
    </row>
    <row r="3008" spans="1:15">
      <c r="A3008"/>
      <c r="C3008" s="4"/>
      <c r="M3008" s="21" t="e">
        <f>VLOOKUP(Table3[[#This Row],[Condition]],$O$8:$P$28,2)</f>
        <v>#N/A</v>
      </c>
    </row>
    <row r="3009" spans="1:13">
      <c r="A3009"/>
      <c r="C3009" s="4"/>
      <c r="M3009" s="21" t="e">
        <f>VLOOKUP(Table3[[#This Row],[Condition]],$O$8:$P$28,2)</f>
        <v>#N/A</v>
      </c>
    </row>
    <row r="3010" spans="1:13">
      <c r="A3010"/>
      <c r="C3010" s="4"/>
      <c r="M3010" s="21" t="e">
        <f>VLOOKUP(Table3[[#This Row],[Condition]],$O$8:$P$28,2)</f>
        <v>#N/A</v>
      </c>
    </row>
    <row r="3011" spans="1:13">
      <c r="A3011"/>
      <c r="C3011" s="4"/>
      <c r="M3011" s="21" t="e">
        <f>VLOOKUP(Table3[[#This Row],[Condition]],$O$8:$P$28,2)</f>
        <v>#N/A</v>
      </c>
    </row>
    <row r="3012" spans="1:13">
      <c r="A3012"/>
      <c r="C3012" s="4"/>
      <c r="M3012" s="21" t="e">
        <f>VLOOKUP(Table3[[#This Row],[Condition]],$O$8:$P$28,2)</f>
        <v>#N/A</v>
      </c>
    </row>
    <row r="3013" spans="1:13">
      <c r="A3013"/>
      <c r="C3013" s="4"/>
      <c r="M3013" s="21" t="e">
        <f>VLOOKUP(Table3[[#This Row],[Condition]],$O$8:$P$28,2)</f>
        <v>#N/A</v>
      </c>
    </row>
    <row r="3014" spans="1:13">
      <c r="A3014"/>
      <c r="C3014" s="4"/>
      <c r="M3014" s="21" t="e">
        <f>VLOOKUP(Table3[[#This Row],[Condition]],$O$8:$P$28,2)</f>
        <v>#N/A</v>
      </c>
    </row>
    <row r="3015" spans="1:13">
      <c r="A3015"/>
      <c r="C3015" s="4"/>
      <c r="M3015" s="21" t="e">
        <f>VLOOKUP(Table3[[#This Row],[Condition]],$O$8:$P$28,2)</f>
        <v>#N/A</v>
      </c>
    </row>
    <row r="3016" spans="1:13">
      <c r="A3016"/>
      <c r="C3016" s="4"/>
      <c r="M3016" s="21" t="e">
        <f>VLOOKUP(Table3[[#This Row],[Condition]],$O$8:$P$28,2)</f>
        <v>#N/A</v>
      </c>
    </row>
    <row r="3017" spans="1:13">
      <c r="A3017"/>
      <c r="C3017" s="4"/>
      <c r="M3017" s="21" t="e">
        <f>VLOOKUP(Table3[[#This Row],[Condition]],$O$8:$P$28,2)</f>
        <v>#N/A</v>
      </c>
    </row>
    <row r="3018" spans="1:13">
      <c r="A3018"/>
      <c r="C3018" s="4"/>
      <c r="M3018" s="21" t="e">
        <f>VLOOKUP(Table3[[#This Row],[Condition]],$O$8:$P$28,2)</f>
        <v>#N/A</v>
      </c>
    </row>
    <row r="3019" spans="1:13">
      <c r="A3019"/>
      <c r="C3019" s="4"/>
      <c r="M3019" s="21" t="e">
        <f>VLOOKUP(Table3[[#This Row],[Condition]],$O$8:$P$28,2)</f>
        <v>#N/A</v>
      </c>
    </row>
    <row r="3020" spans="1:13">
      <c r="A3020"/>
      <c r="C3020" s="4"/>
      <c r="M3020" s="21" t="e">
        <f>VLOOKUP(Table3[[#This Row],[Condition]],$O$8:$P$28,2)</f>
        <v>#N/A</v>
      </c>
    </row>
    <row r="3021" spans="1:13">
      <c r="A3021"/>
      <c r="C3021" s="4"/>
      <c r="M3021" s="21" t="e">
        <f>VLOOKUP(Table3[[#This Row],[Condition]],$O$8:$P$28,2)</f>
        <v>#N/A</v>
      </c>
    </row>
    <row r="3022" spans="1:13">
      <c r="A3022"/>
      <c r="C3022" s="4"/>
      <c r="M3022" s="21" t="e">
        <f>VLOOKUP(Table3[[#This Row],[Condition]],$O$8:$P$28,2)</f>
        <v>#N/A</v>
      </c>
    </row>
    <row r="3023" spans="1:13">
      <c r="A3023"/>
      <c r="C3023" s="4"/>
      <c r="M3023" s="21" t="e">
        <f>VLOOKUP(Table3[[#This Row],[Condition]],$O$8:$P$28,2)</f>
        <v>#N/A</v>
      </c>
    </row>
    <row r="3024" spans="1:13">
      <c r="A3024"/>
      <c r="C3024" s="4"/>
      <c r="M3024" s="21" t="e">
        <f>VLOOKUP(Table3[[#This Row],[Condition]],$O$8:$P$28,2)</f>
        <v>#N/A</v>
      </c>
    </row>
    <row r="3025" spans="1:13">
      <c r="A3025"/>
      <c r="C3025" s="4"/>
      <c r="M3025" s="21" t="e">
        <f>VLOOKUP(Table3[[#This Row],[Condition]],$O$8:$P$28,2)</f>
        <v>#N/A</v>
      </c>
    </row>
    <row r="3026" spans="1:13">
      <c r="A3026"/>
      <c r="C3026" s="4"/>
      <c r="M3026" s="21" t="e">
        <f>VLOOKUP(Table3[[#This Row],[Condition]],$O$8:$P$28,2)</f>
        <v>#N/A</v>
      </c>
    </row>
    <row r="3027" spans="1:13">
      <c r="A3027"/>
      <c r="C3027" s="4"/>
      <c r="M3027" s="21" t="e">
        <f>VLOOKUP(Table3[[#This Row],[Condition]],$O$8:$P$28,2)</f>
        <v>#N/A</v>
      </c>
    </row>
    <row r="3028" spans="1:13">
      <c r="A3028"/>
      <c r="C3028" s="4"/>
      <c r="M3028" s="21" t="e">
        <f>VLOOKUP(Table3[[#This Row],[Condition]],$O$8:$P$28,2)</f>
        <v>#N/A</v>
      </c>
    </row>
    <row r="3029" spans="1:13">
      <c r="A3029"/>
      <c r="C3029" s="4"/>
      <c r="M3029" s="21" t="e">
        <f>VLOOKUP(Table3[[#This Row],[Condition]],$O$8:$P$28,2)</f>
        <v>#N/A</v>
      </c>
    </row>
    <row r="3030" spans="1:13">
      <c r="A3030"/>
      <c r="C3030" s="4"/>
      <c r="M3030" s="21" t="e">
        <f>VLOOKUP(Table3[[#This Row],[Condition]],$O$8:$P$28,2)</f>
        <v>#N/A</v>
      </c>
    </row>
    <row r="3031" spans="1:13">
      <c r="A3031"/>
      <c r="C3031" s="4"/>
      <c r="M3031" s="21" t="e">
        <f>VLOOKUP(Table3[[#This Row],[Condition]],$O$8:$P$28,2)</f>
        <v>#N/A</v>
      </c>
    </row>
    <row r="3032" spans="1:13">
      <c r="A3032"/>
      <c r="C3032" s="4"/>
      <c r="M3032" s="21" t="e">
        <f>VLOOKUP(Table3[[#This Row],[Condition]],$O$8:$P$28,2)</f>
        <v>#N/A</v>
      </c>
    </row>
    <row r="3033" spans="1:13">
      <c r="A3033"/>
      <c r="C3033" s="4"/>
      <c r="M3033" s="21" t="e">
        <f>VLOOKUP(Table3[[#This Row],[Condition]],$O$8:$P$28,2)</f>
        <v>#N/A</v>
      </c>
    </row>
    <row r="3034" spans="1:13">
      <c r="A3034"/>
      <c r="C3034" s="4"/>
      <c r="M3034" s="21" t="e">
        <f>VLOOKUP(Table3[[#This Row],[Condition]],$O$8:$P$28,2)</f>
        <v>#N/A</v>
      </c>
    </row>
    <row r="3035" spans="1:13">
      <c r="A3035"/>
      <c r="C3035" s="4"/>
      <c r="M3035" s="21" t="e">
        <f>VLOOKUP(Table3[[#This Row],[Condition]],$O$8:$P$28,2)</f>
        <v>#N/A</v>
      </c>
    </row>
    <row r="3036" spans="1:13">
      <c r="A3036"/>
      <c r="C3036" s="4"/>
      <c r="M3036" s="21" t="e">
        <f>VLOOKUP(Table3[[#This Row],[Condition]],$O$8:$P$28,2)</f>
        <v>#N/A</v>
      </c>
    </row>
    <row r="3037" spans="1:13">
      <c r="A3037"/>
      <c r="C3037" s="4"/>
      <c r="M3037" s="21" t="e">
        <f>VLOOKUP(Table3[[#This Row],[Condition]],$O$8:$P$28,2)</f>
        <v>#N/A</v>
      </c>
    </row>
    <row r="3038" spans="1:13">
      <c r="A3038"/>
      <c r="C3038" s="4"/>
      <c r="M3038" s="21" t="e">
        <f>VLOOKUP(Table3[[#This Row],[Condition]],$O$8:$P$28,2)</f>
        <v>#N/A</v>
      </c>
    </row>
    <row r="3039" spans="1:13">
      <c r="A3039"/>
      <c r="C3039" s="4"/>
      <c r="M3039" s="21" t="e">
        <f>VLOOKUP(Table3[[#This Row],[Condition]],$O$8:$P$28,2)</f>
        <v>#N/A</v>
      </c>
    </row>
    <row r="3040" spans="1:13">
      <c r="A3040"/>
      <c r="C3040" s="4"/>
      <c r="M3040" s="21" t="e">
        <f>VLOOKUP(Table3[[#This Row],[Condition]],$O$8:$P$28,2)</f>
        <v>#N/A</v>
      </c>
    </row>
    <row r="3041" spans="1:13">
      <c r="A3041"/>
      <c r="C3041" s="4"/>
      <c r="M3041" s="21" t="e">
        <f>VLOOKUP(Table3[[#This Row],[Condition]],$O$8:$P$28,2)</f>
        <v>#N/A</v>
      </c>
    </row>
    <row r="3042" spans="1:13">
      <c r="A3042"/>
      <c r="C3042" s="4"/>
      <c r="M3042" s="21" t="e">
        <f>VLOOKUP(Table3[[#This Row],[Condition]],$O$8:$P$28,2)</f>
        <v>#N/A</v>
      </c>
    </row>
    <row r="3043" spans="1:13">
      <c r="A3043"/>
      <c r="C3043" s="4"/>
      <c r="M3043" s="21" t="e">
        <f>VLOOKUP(Table3[[#This Row],[Condition]],$O$8:$P$28,2)</f>
        <v>#N/A</v>
      </c>
    </row>
    <row r="3044" spans="1:13">
      <c r="A3044"/>
      <c r="C3044" s="4"/>
      <c r="M3044" s="21" t="e">
        <f>VLOOKUP(Table3[[#This Row],[Condition]],$O$8:$P$28,2)</f>
        <v>#N/A</v>
      </c>
    </row>
    <row r="3045" spans="1:13">
      <c r="A3045"/>
      <c r="C3045" s="4"/>
      <c r="M3045" s="21" t="e">
        <f>VLOOKUP(Table3[[#This Row],[Condition]],$O$8:$P$28,2)</f>
        <v>#N/A</v>
      </c>
    </row>
    <row r="3046" spans="1:13">
      <c r="A3046"/>
      <c r="C3046" s="4"/>
      <c r="M3046" s="21" t="e">
        <f>VLOOKUP(Table3[[#This Row],[Condition]],$O$8:$P$28,2)</f>
        <v>#N/A</v>
      </c>
    </row>
    <row r="3047" spans="1:13">
      <c r="A3047"/>
      <c r="C3047" s="4"/>
      <c r="M3047" s="21" t="e">
        <f>VLOOKUP(Table3[[#This Row],[Condition]],$O$8:$P$28,2)</f>
        <v>#N/A</v>
      </c>
    </row>
    <row r="3048" spans="1:13">
      <c r="A3048"/>
      <c r="C3048" s="4"/>
      <c r="M3048" s="21" t="e">
        <f>VLOOKUP(Table3[[#This Row],[Condition]],$O$8:$P$28,2)</f>
        <v>#N/A</v>
      </c>
    </row>
    <row r="3049" spans="1:13">
      <c r="A3049"/>
      <c r="C3049" s="4"/>
      <c r="M3049" s="21" t="e">
        <f>VLOOKUP(Table3[[#This Row],[Condition]],$O$8:$P$28,2)</f>
        <v>#N/A</v>
      </c>
    </row>
    <row r="3050" spans="1:13">
      <c r="A3050"/>
      <c r="C3050" s="4"/>
      <c r="M3050" s="21" t="e">
        <f>VLOOKUP(Table3[[#This Row],[Condition]],$O$8:$P$28,2)</f>
        <v>#N/A</v>
      </c>
    </row>
    <row r="3051" spans="1:13">
      <c r="A3051"/>
      <c r="C3051" s="4"/>
      <c r="M3051" s="21" t="e">
        <f>VLOOKUP(Table3[[#This Row],[Condition]],$O$8:$P$28,2)</f>
        <v>#N/A</v>
      </c>
    </row>
    <row r="3052" spans="1:13">
      <c r="A3052"/>
      <c r="C3052" s="4"/>
      <c r="M3052" s="21" t="e">
        <f>VLOOKUP(Table3[[#This Row],[Condition]],$O$8:$P$28,2)</f>
        <v>#N/A</v>
      </c>
    </row>
    <row r="3053" spans="1:13">
      <c r="A3053"/>
      <c r="C3053" s="4"/>
      <c r="M3053" s="21" t="e">
        <f>VLOOKUP(Table3[[#This Row],[Condition]],$O$8:$P$28,2)</f>
        <v>#N/A</v>
      </c>
    </row>
    <row r="3054" spans="1:13">
      <c r="A3054"/>
      <c r="C3054" s="4"/>
      <c r="M3054" s="21" t="e">
        <f>VLOOKUP(Table3[[#This Row],[Condition]],$O$8:$P$28,2)</f>
        <v>#N/A</v>
      </c>
    </row>
    <row r="3055" spans="1:13">
      <c r="A3055"/>
      <c r="C3055" s="4"/>
      <c r="M3055" s="21" t="e">
        <f>VLOOKUP(Table3[[#This Row],[Condition]],$O$8:$P$28,2)</f>
        <v>#N/A</v>
      </c>
    </row>
    <row r="3056" spans="1:13">
      <c r="A3056"/>
      <c r="C3056" s="4"/>
      <c r="M3056" s="21" t="e">
        <f>VLOOKUP(Table3[[#This Row],[Condition]],$O$8:$P$28,2)</f>
        <v>#N/A</v>
      </c>
    </row>
    <row r="3057" spans="1:13">
      <c r="A3057"/>
      <c r="C3057" s="4"/>
      <c r="M3057" s="21" t="e">
        <f>VLOOKUP(Table3[[#This Row],[Condition]],$O$8:$P$28,2)</f>
        <v>#N/A</v>
      </c>
    </row>
    <row r="3058" spans="1:13">
      <c r="A3058"/>
      <c r="C3058" s="4"/>
      <c r="M3058" s="21" t="e">
        <f>VLOOKUP(Table3[[#This Row],[Condition]],$O$8:$P$28,2)</f>
        <v>#N/A</v>
      </c>
    </row>
    <row r="3059" spans="1:13">
      <c r="A3059"/>
      <c r="C3059" s="4"/>
      <c r="M3059" s="21" t="e">
        <f>VLOOKUP(Table3[[#This Row],[Condition]],$O$8:$P$28,2)</f>
        <v>#N/A</v>
      </c>
    </row>
    <row r="3060" spans="1:13">
      <c r="A3060"/>
      <c r="C3060" s="4"/>
      <c r="M3060" s="21" t="e">
        <f>VLOOKUP(Table3[[#This Row],[Condition]],$O$8:$P$28,2)</f>
        <v>#N/A</v>
      </c>
    </row>
    <row r="3061" spans="1:13">
      <c r="A3061"/>
      <c r="C3061" s="4"/>
      <c r="M3061" s="21" t="e">
        <f>VLOOKUP(Table3[[#This Row],[Condition]],$O$8:$P$28,2)</f>
        <v>#N/A</v>
      </c>
    </row>
    <row r="3062" spans="1:13">
      <c r="A3062"/>
      <c r="C3062" s="4"/>
      <c r="M3062" s="21" t="e">
        <f>VLOOKUP(Table3[[#This Row],[Condition]],$O$8:$P$28,2)</f>
        <v>#N/A</v>
      </c>
    </row>
    <row r="3063" spans="1:13">
      <c r="A3063"/>
      <c r="C3063" s="4"/>
      <c r="M3063" s="21" t="e">
        <f>VLOOKUP(Table3[[#This Row],[Condition]],$O$8:$P$28,2)</f>
        <v>#N/A</v>
      </c>
    </row>
    <row r="3064" spans="1:13">
      <c r="A3064"/>
      <c r="C3064" s="4"/>
      <c r="M3064" s="21" t="e">
        <f>VLOOKUP(Table3[[#This Row],[Condition]],$O$8:$P$28,2)</f>
        <v>#N/A</v>
      </c>
    </row>
    <row r="3065" spans="1:13">
      <c r="A3065"/>
      <c r="C3065" s="4"/>
      <c r="M3065" s="21" t="e">
        <f>VLOOKUP(Table3[[#This Row],[Condition]],$O$8:$P$28,2)</f>
        <v>#N/A</v>
      </c>
    </row>
    <row r="3066" spans="1:13">
      <c r="A3066"/>
      <c r="C3066" s="4"/>
      <c r="M3066" s="21" t="e">
        <f>VLOOKUP(Table3[[#This Row],[Condition]],$O$8:$P$28,2)</f>
        <v>#N/A</v>
      </c>
    </row>
    <row r="3067" spans="1:13">
      <c r="A3067"/>
      <c r="C3067" s="4"/>
      <c r="M3067" s="21" t="e">
        <f>VLOOKUP(Table3[[#This Row],[Condition]],$O$8:$P$28,2)</f>
        <v>#N/A</v>
      </c>
    </row>
    <row r="3068" spans="1:13">
      <c r="A3068"/>
      <c r="C3068" s="4"/>
      <c r="M3068" s="21" t="e">
        <f>VLOOKUP(Table3[[#This Row],[Condition]],$O$8:$P$28,2)</f>
        <v>#N/A</v>
      </c>
    </row>
    <row r="3069" spans="1:13">
      <c r="A3069"/>
      <c r="C3069" s="4"/>
      <c r="M3069" s="21" t="e">
        <f>VLOOKUP(Table3[[#This Row],[Condition]],$O$8:$P$28,2)</f>
        <v>#N/A</v>
      </c>
    </row>
    <row r="3070" spans="1:13">
      <c r="A3070"/>
      <c r="C3070" s="4"/>
      <c r="M3070" s="21" t="e">
        <f>VLOOKUP(Table3[[#This Row],[Condition]],$O$8:$P$28,2)</f>
        <v>#N/A</v>
      </c>
    </row>
    <row r="3071" spans="1:13">
      <c r="A3071"/>
      <c r="C3071" s="4"/>
      <c r="M3071" s="21" t="e">
        <f>VLOOKUP(Table3[[#This Row],[Condition]],$O$8:$P$28,2)</f>
        <v>#N/A</v>
      </c>
    </row>
    <row r="3072" spans="1:13">
      <c r="A3072"/>
      <c r="C3072" s="4"/>
      <c r="M3072" s="21" t="e">
        <f>VLOOKUP(Table3[[#This Row],[Condition]],$O$8:$P$28,2)</f>
        <v>#N/A</v>
      </c>
    </row>
    <row r="3073" spans="1:13">
      <c r="A3073"/>
      <c r="C3073" s="4"/>
      <c r="M3073" s="21" t="e">
        <f>VLOOKUP(Table3[[#This Row],[Condition]],$O$8:$P$28,2)</f>
        <v>#N/A</v>
      </c>
    </row>
    <row r="3074" spans="1:13">
      <c r="A3074"/>
      <c r="C3074" s="4"/>
      <c r="M3074" s="21" t="e">
        <f>VLOOKUP(Table3[[#This Row],[Condition]],$O$8:$P$28,2)</f>
        <v>#N/A</v>
      </c>
    </row>
    <row r="3075" spans="1:13">
      <c r="A3075"/>
      <c r="C3075" s="4"/>
      <c r="M3075" s="21" t="e">
        <f>VLOOKUP(Table3[[#This Row],[Condition]],$O$8:$P$28,2)</f>
        <v>#N/A</v>
      </c>
    </row>
    <row r="3076" spans="1:13">
      <c r="A3076"/>
      <c r="C3076" s="4"/>
      <c r="M3076" s="21" t="e">
        <f>VLOOKUP(Table3[[#This Row],[Condition]],$O$8:$P$28,2)</f>
        <v>#N/A</v>
      </c>
    </row>
    <row r="3077" spans="1:13">
      <c r="A3077"/>
      <c r="C3077" s="4"/>
      <c r="M3077" s="21" t="e">
        <f>VLOOKUP(Table3[[#This Row],[Condition]],$O$8:$P$28,2)</f>
        <v>#N/A</v>
      </c>
    </row>
    <row r="3078" spans="1:13">
      <c r="A3078"/>
      <c r="C3078" s="4"/>
      <c r="M3078" s="21" t="e">
        <f>VLOOKUP(Table3[[#This Row],[Condition]],$O$8:$P$28,2)</f>
        <v>#N/A</v>
      </c>
    </row>
    <row r="3079" spans="1:13">
      <c r="A3079"/>
      <c r="C3079" s="4"/>
      <c r="M3079" s="21" t="e">
        <f>VLOOKUP(Table3[[#This Row],[Condition]],$O$8:$P$28,2)</f>
        <v>#N/A</v>
      </c>
    </row>
    <row r="3080" spans="1:13">
      <c r="A3080"/>
      <c r="C3080" s="4"/>
      <c r="M3080" s="21" t="e">
        <f>VLOOKUP(Table3[[#This Row],[Condition]],$O$8:$P$28,2)</f>
        <v>#N/A</v>
      </c>
    </row>
    <row r="3081" spans="1:13">
      <c r="A3081"/>
      <c r="C3081" s="4"/>
      <c r="M3081" s="21" t="e">
        <f>VLOOKUP(Table3[[#This Row],[Condition]],$O$8:$P$28,2)</f>
        <v>#N/A</v>
      </c>
    </row>
    <row r="3082" spans="1:13">
      <c r="A3082"/>
      <c r="C3082" s="4"/>
      <c r="M3082" s="21" t="e">
        <f>VLOOKUP(Table3[[#This Row],[Condition]],$O$8:$P$28,2)</f>
        <v>#N/A</v>
      </c>
    </row>
    <row r="3083" spans="1:13">
      <c r="A3083"/>
      <c r="C3083" s="4"/>
      <c r="M3083" s="21" t="e">
        <f>VLOOKUP(Table3[[#This Row],[Condition]],$O$8:$P$28,2)</f>
        <v>#N/A</v>
      </c>
    </row>
    <row r="3084" spans="1:13">
      <c r="A3084"/>
      <c r="C3084" s="4"/>
      <c r="M3084" s="21" t="e">
        <f>VLOOKUP(Table3[[#This Row],[Condition]],$O$8:$P$28,2)</f>
        <v>#N/A</v>
      </c>
    </row>
    <row r="3085" spans="1:13">
      <c r="A3085"/>
      <c r="C3085" s="4"/>
      <c r="M3085" s="21" t="e">
        <f>VLOOKUP(Table3[[#This Row],[Condition]],$O$8:$P$28,2)</f>
        <v>#N/A</v>
      </c>
    </row>
    <row r="3086" spans="1:13">
      <c r="A3086"/>
      <c r="C3086" s="4"/>
      <c r="M3086" s="21" t="e">
        <f>VLOOKUP(Table3[[#This Row],[Condition]],$O$8:$P$28,2)</f>
        <v>#N/A</v>
      </c>
    </row>
    <row r="3087" spans="1:13">
      <c r="A3087"/>
      <c r="C3087" s="4"/>
      <c r="M3087" s="21" t="e">
        <f>VLOOKUP(Table3[[#This Row],[Condition]],$O$8:$P$28,2)</f>
        <v>#N/A</v>
      </c>
    </row>
    <row r="3088" spans="1:13">
      <c r="A3088"/>
      <c r="C3088" s="4"/>
      <c r="M3088" s="21" t="e">
        <f>VLOOKUP(Table3[[#This Row],[Condition]],$O$8:$P$28,2)</f>
        <v>#N/A</v>
      </c>
    </row>
    <row r="3089" spans="1:13">
      <c r="A3089"/>
      <c r="C3089" s="4"/>
      <c r="M3089" s="21" t="e">
        <f>VLOOKUP(Table3[[#This Row],[Condition]],$O$8:$P$28,2)</f>
        <v>#N/A</v>
      </c>
    </row>
    <row r="3090" spans="1:13">
      <c r="A3090"/>
      <c r="C3090" s="4"/>
      <c r="M3090" s="21" t="e">
        <f>VLOOKUP(Table3[[#This Row],[Condition]],$O$8:$P$28,2)</f>
        <v>#N/A</v>
      </c>
    </row>
    <row r="3091" spans="1:13">
      <c r="A3091"/>
      <c r="C3091" s="4"/>
      <c r="M3091" s="21" t="e">
        <f>VLOOKUP(Table3[[#This Row],[Condition]],$O$8:$P$28,2)</f>
        <v>#N/A</v>
      </c>
    </row>
    <row r="3092" spans="1:13">
      <c r="A3092"/>
      <c r="C3092" s="4"/>
      <c r="M3092" s="21" t="e">
        <f>VLOOKUP(Table3[[#This Row],[Condition]],$O$8:$P$28,2)</f>
        <v>#N/A</v>
      </c>
    </row>
    <row r="3093" spans="1:13">
      <c r="A3093"/>
      <c r="C3093" s="4"/>
      <c r="M3093" s="21" t="e">
        <f>VLOOKUP(Table3[[#This Row],[Condition]],$O$8:$P$28,2)</f>
        <v>#N/A</v>
      </c>
    </row>
    <row r="3094" spans="1:13">
      <c r="A3094"/>
      <c r="C3094" s="4"/>
      <c r="M3094" s="21" t="e">
        <f>VLOOKUP(Table3[[#This Row],[Condition]],$O$8:$P$28,2)</f>
        <v>#N/A</v>
      </c>
    </row>
    <row r="3095" spans="1:13">
      <c r="A3095"/>
      <c r="C3095" s="4"/>
      <c r="M3095" s="21" t="e">
        <f>VLOOKUP(Table3[[#This Row],[Condition]],$O$8:$P$28,2)</f>
        <v>#N/A</v>
      </c>
    </row>
    <row r="3096" spans="1:13">
      <c r="A3096"/>
      <c r="C3096" s="4"/>
      <c r="M3096" s="21" t="e">
        <f>VLOOKUP(Table3[[#This Row],[Condition]],$O$8:$P$28,2)</f>
        <v>#N/A</v>
      </c>
    </row>
    <row r="3097" spans="1:13">
      <c r="A3097"/>
      <c r="C3097" s="4"/>
      <c r="M3097" s="21" t="e">
        <f>VLOOKUP(Table3[[#This Row],[Condition]],$O$8:$P$28,2)</f>
        <v>#N/A</v>
      </c>
    </row>
    <row r="3098" spans="1:13">
      <c r="A3098"/>
      <c r="C3098" s="4"/>
      <c r="M3098" s="21" t="e">
        <f>VLOOKUP(Table3[[#This Row],[Condition]],$O$8:$P$28,2)</f>
        <v>#N/A</v>
      </c>
    </row>
    <row r="3099" spans="1:13">
      <c r="A3099"/>
      <c r="C3099" s="4"/>
      <c r="M3099" s="21" t="e">
        <f>VLOOKUP(Table3[[#This Row],[Condition]],$O$8:$P$28,2)</f>
        <v>#N/A</v>
      </c>
    </row>
    <row r="3100" spans="1:13">
      <c r="A3100"/>
      <c r="C3100" s="4"/>
      <c r="M3100" s="21" t="e">
        <f>VLOOKUP(Table3[[#This Row],[Condition]],$O$8:$P$28,2)</f>
        <v>#N/A</v>
      </c>
    </row>
    <row r="3101" spans="1:13">
      <c r="A3101"/>
      <c r="C3101" s="4"/>
      <c r="M3101" s="21" t="e">
        <f>VLOOKUP(Table3[[#This Row],[Condition]],$O$8:$P$28,2)</f>
        <v>#N/A</v>
      </c>
    </row>
    <row r="3102" spans="1:13">
      <c r="A3102"/>
      <c r="C3102" s="4"/>
      <c r="M3102" s="21" t="e">
        <f>VLOOKUP(Table3[[#This Row],[Condition]],$O$8:$P$28,2)</f>
        <v>#N/A</v>
      </c>
    </row>
    <row r="3103" spans="1:13">
      <c r="A3103"/>
      <c r="C3103" s="4"/>
      <c r="M3103" s="21" t="e">
        <f>VLOOKUP(Table3[[#This Row],[Condition]],$O$8:$P$28,2)</f>
        <v>#N/A</v>
      </c>
    </row>
    <row r="3104" spans="1:13">
      <c r="A3104"/>
      <c r="C3104" s="4"/>
      <c r="M3104" s="21" t="e">
        <f>VLOOKUP(Table3[[#This Row],[Condition]],$O$8:$P$28,2)</f>
        <v>#N/A</v>
      </c>
    </row>
    <row r="3105" spans="1:13">
      <c r="A3105"/>
      <c r="C3105" s="4"/>
      <c r="M3105" s="21" t="e">
        <f>VLOOKUP(Table3[[#This Row],[Condition]],$O$8:$P$28,2)</f>
        <v>#N/A</v>
      </c>
    </row>
    <row r="3106" spans="1:13">
      <c r="A3106"/>
      <c r="C3106" s="4"/>
      <c r="M3106" s="21" t="e">
        <f>VLOOKUP(Table3[[#This Row],[Condition]],$O$8:$P$28,2)</f>
        <v>#N/A</v>
      </c>
    </row>
    <row r="3107" spans="1:13">
      <c r="A3107"/>
      <c r="C3107" s="4"/>
      <c r="M3107" s="21" t="e">
        <f>VLOOKUP(Table3[[#This Row],[Condition]],$O$8:$P$28,2)</f>
        <v>#N/A</v>
      </c>
    </row>
    <row r="3108" spans="1:13">
      <c r="A3108"/>
      <c r="C3108" s="4"/>
      <c r="M3108" s="21" t="e">
        <f>VLOOKUP(Table3[[#This Row],[Condition]],$O$8:$P$28,2)</f>
        <v>#N/A</v>
      </c>
    </row>
    <row r="3109" spans="1:13">
      <c r="A3109"/>
      <c r="C3109" s="4"/>
      <c r="M3109" s="21" t="e">
        <f>VLOOKUP(Table3[[#This Row],[Condition]],$O$8:$P$28,2)</f>
        <v>#N/A</v>
      </c>
    </row>
    <row r="3110" spans="1:13">
      <c r="A3110"/>
      <c r="C3110" s="4"/>
      <c r="M3110" s="21" t="e">
        <f>VLOOKUP(Table3[[#This Row],[Condition]],$O$8:$P$28,2)</f>
        <v>#N/A</v>
      </c>
    </row>
    <row r="3111" spans="1:13">
      <c r="A3111"/>
      <c r="C3111" s="4"/>
      <c r="M3111" s="21" t="e">
        <f>VLOOKUP(Table3[[#This Row],[Condition]],$O$8:$P$28,2)</f>
        <v>#N/A</v>
      </c>
    </row>
    <row r="3112" spans="1:13">
      <c r="A3112"/>
      <c r="C3112" s="4"/>
      <c r="M3112" s="21" t="e">
        <f>VLOOKUP(Table3[[#This Row],[Condition]],$O$8:$P$28,2)</f>
        <v>#N/A</v>
      </c>
    </row>
    <row r="3113" spans="1:13">
      <c r="A3113"/>
      <c r="C3113" s="4"/>
      <c r="M3113" s="21" t="e">
        <f>VLOOKUP(Table3[[#This Row],[Condition]],$O$8:$P$28,2)</f>
        <v>#N/A</v>
      </c>
    </row>
    <row r="3114" spans="1:13">
      <c r="A3114"/>
      <c r="C3114" s="4"/>
      <c r="M3114" s="21" t="e">
        <f>VLOOKUP(Table3[[#This Row],[Condition]],$O$8:$P$28,2)</f>
        <v>#N/A</v>
      </c>
    </row>
    <row r="3115" spans="1:13">
      <c r="A3115"/>
      <c r="C3115" s="4"/>
      <c r="M3115" s="21" t="e">
        <f>VLOOKUP(Table3[[#This Row],[Condition]],$O$8:$P$28,2)</f>
        <v>#N/A</v>
      </c>
    </row>
    <row r="3116" spans="1:13">
      <c r="A3116"/>
      <c r="C3116" s="4"/>
      <c r="M3116" s="21" t="e">
        <f>VLOOKUP(Table3[[#This Row],[Condition]],$O$8:$P$28,2)</f>
        <v>#N/A</v>
      </c>
    </row>
    <row r="3117" spans="1:13">
      <c r="A3117"/>
      <c r="C3117" s="4"/>
      <c r="M3117" s="21" t="e">
        <f>VLOOKUP(Table3[[#This Row],[Condition]],$O$8:$P$28,2)</f>
        <v>#N/A</v>
      </c>
    </row>
    <row r="3118" spans="1:13">
      <c r="A3118"/>
      <c r="C3118" s="4"/>
      <c r="M3118" s="21" t="e">
        <f>VLOOKUP(Table3[[#This Row],[Condition]],$O$8:$P$28,2)</f>
        <v>#N/A</v>
      </c>
    </row>
    <row r="3119" spans="1:13">
      <c r="A3119"/>
      <c r="C3119" s="4"/>
      <c r="M3119" s="21" t="e">
        <f>VLOOKUP(Table3[[#This Row],[Condition]],$O$8:$P$28,2)</f>
        <v>#N/A</v>
      </c>
    </row>
    <row r="3120" spans="1:13">
      <c r="A3120"/>
      <c r="C3120" s="4"/>
      <c r="M3120" s="21" t="e">
        <f>VLOOKUP(Table3[[#This Row],[Condition]],$O$8:$P$28,2)</f>
        <v>#N/A</v>
      </c>
    </row>
    <row r="3121" spans="1:13">
      <c r="A3121"/>
      <c r="C3121" s="4"/>
      <c r="M3121" s="21" t="e">
        <f>VLOOKUP(Table3[[#This Row],[Condition]],$O$8:$P$28,2)</f>
        <v>#N/A</v>
      </c>
    </row>
    <row r="3122" spans="1:13">
      <c r="A3122"/>
      <c r="C3122" s="4"/>
      <c r="M3122" s="21" t="e">
        <f>VLOOKUP(Table3[[#This Row],[Condition]],$O$8:$P$28,2)</f>
        <v>#N/A</v>
      </c>
    </row>
    <row r="3123" spans="1:13">
      <c r="A3123"/>
      <c r="C3123" s="4"/>
      <c r="M3123" s="21" t="e">
        <f>VLOOKUP(Table3[[#This Row],[Condition]],$O$8:$P$28,2)</f>
        <v>#N/A</v>
      </c>
    </row>
    <row r="3124" spans="1:13">
      <c r="A3124"/>
      <c r="C3124" s="4"/>
      <c r="M3124" s="21" t="e">
        <f>VLOOKUP(Table3[[#This Row],[Condition]],$O$8:$P$28,2)</f>
        <v>#N/A</v>
      </c>
    </row>
    <row r="3125" spans="1:13">
      <c r="A3125"/>
      <c r="C3125" s="4"/>
      <c r="M3125" s="21" t="e">
        <f>VLOOKUP(Table3[[#This Row],[Condition]],$O$8:$P$28,2)</f>
        <v>#N/A</v>
      </c>
    </row>
    <row r="3126" spans="1:13">
      <c r="A3126"/>
      <c r="C3126" s="4"/>
      <c r="M3126" s="21" t="e">
        <f>VLOOKUP(Table3[[#This Row],[Condition]],$O$8:$P$28,2)</f>
        <v>#N/A</v>
      </c>
    </row>
    <row r="3127" spans="1:13">
      <c r="A3127"/>
      <c r="C3127" s="4"/>
      <c r="M3127" s="21" t="e">
        <f>VLOOKUP(Table3[[#This Row],[Condition]],$O$8:$P$28,2)</f>
        <v>#N/A</v>
      </c>
    </row>
    <row r="3128" spans="1:13">
      <c r="A3128"/>
      <c r="C3128" s="4"/>
      <c r="M3128" s="21" t="e">
        <f>VLOOKUP(Table3[[#This Row],[Condition]],$O$8:$P$28,2)</f>
        <v>#N/A</v>
      </c>
    </row>
    <row r="3129" spans="1:13">
      <c r="A3129"/>
      <c r="C3129" s="4"/>
      <c r="M3129" s="21" t="e">
        <f>VLOOKUP(Table3[[#This Row],[Condition]],$O$8:$P$28,2)</f>
        <v>#N/A</v>
      </c>
    </row>
    <row r="3130" spans="1:13">
      <c r="A3130"/>
      <c r="C3130" s="4"/>
      <c r="M3130" s="21" t="e">
        <f>VLOOKUP(Table3[[#This Row],[Condition]],$O$8:$P$28,2)</f>
        <v>#N/A</v>
      </c>
    </row>
    <row r="3131" spans="1:13">
      <c r="A3131"/>
      <c r="C3131" s="4"/>
      <c r="M3131" s="21" t="e">
        <f>VLOOKUP(Table3[[#This Row],[Condition]],$O$8:$P$28,2)</f>
        <v>#N/A</v>
      </c>
    </row>
    <row r="3132" spans="1:13">
      <c r="A3132"/>
      <c r="C3132" s="4"/>
      <c r="M3132" s="21" t="e">
        <f>VLOOKUP(Table3[[#This Row],[Condition]],$O$8:$P$28,2)</f>
        <v>#N/A</v>
      </c>
    </row>
    <row r="3133" spans="1:13">
      <c r="A3133"/>
      <c r="C3133" s="4"/>
      <c r="M3133" s="21" t="e">
        <f>VLOOKUP(Table3[[#This Row],[Condition]],$O$8:$P$28,2)</f>
        <v>#N/A</v>
      </c>
    </row>
    <row r="3134" spans="1:13">
      <c r="A3134"/>
      <c r="C3134" s="4"/>
      <c r="M3134" s="21" t="e">
        <f>VLOOKUP(Table3[[#This Row],[Condition]],$O$8:$P$28,2)</f>
        <v>#N/A</v>
      </c>
    </row>
    <row r="3135" spans="1:13">
      <c r="A3135"/>
      <c r="C3135" s="4"/>
      <c r="M3135" s="21" t="e">
        <f>VLOOKUP(Table3[[#This Row],[Condition]],$O$8:$P$28,2)</f>
        <v>#N/A</v>
      </c>
    </row>
    <row r="3136" spans="1:13">
      <c r="A3136"/>
      <c r="C3136" s="4"/>
      <c r="M3136" s="21" t="e">
        <f>VLOOKUP(Table3[[#This Row],[Condition]],$O$8:$P$28,2)</f>
        <v>#N/A</v>
      </c>
    </row>
    <row r="3137" spans="1:13">
      <c r="A3137"/>
      <c r="C3137" s="4"/>
      <c r="M3137" s="21" t="e">
        <f>VLOOKUP(Table3[[#This Row],[Condition]],$O$8:$P$28,2)</f>
        <v>#N/A</v>
      </c>
    </row>
    <row r="3138" spans="1:13">
      <c r="A3138"/>
      <c r="C3138" s="4"/>
      <c r="M3138" s="21" t="e">
        <f>VLOOKUP(Table3[[#This Row],[Condition]],$O$8:$P$28,2)</f>
        <v>#N/A</v>
      </c>
    </row>
    <row r="3139" spans="1:13">
      <c r="A3139"/>
      <c r="C3139" s="4"/>
      <c r="M3139" s="21" t="e">
        <f>VLOOKUP(Table3[[#This Row],[Condition]],$O$8:$P$28,2)</f>
        <v>#N/A</v>
      </c>
    </row>
    <row r="3140" spans="1:13">
      <c r="A3140"/>
      <c r="C3140" s="4"/>
      <c r="M3140" s="21" t="e">
        <f>VLOOKUP(Table3[[#This Row],[Condition]],$O$8:$P$28,2)</f>
        <v>#N/A</v>
      </c>
    </row>
    <row r="3141" spans="1:13">
      <c r="A3141"/>
      <c r="C3141" s="4"/>
      <c r="M3141" s="21" t="e">
        <f>VLOOKUP(Table3[[#This Row],[Condition]],$O$8:$P$28,2)</f>
        <v>#N/A</v>
      </c>
    </row>
    <row r="3142" spans="1:13">
      <c r="A3142"/>
      <c r="C3142" s="4"/>
      <c r="M3142" s="21" t="e">
        <f>VLOOKUP(Table3[[#This Row],[Condition]],$O$8:$P$28,2)</f>
        <v>#N/A</v>
      </c>
    </row>
    <row r="3143" spans="1:13">
      <c r="A3143"/>
      <c r="C3143" s="4"/>
      <c r="M3143" s="21" t="e">
        <f>VLOOKUP(Table3[[#This Row],[Condition]],$O$8:$P$28,2)</f>
        <v>#N/A</v>
      </c>
    </row>
    <row r="3144" spans="1:13">
      <c r="A3144"/>
      <c r="C3144" s="4"/>
      <c r="M3144" s="21" t="e">
        <f>VLOOKUP(Table3[[#This Row],[Condition]],$O$8:$P$28,2)</f>
        <v>#N/A</v>
      </c>
    </row>
    <row r="3145" spans="1:13">
      <c r="A3145"/>
      <c r="C3145" s="4"/>
      <c r="M3145" s="21" t="e">
        <f>VLOOKUP(Table3[[#This Row],[Condition]],$O$8:$P$28,2)</f>
        <v>#N/A</v>
      </c>
    </row>
    <row r="3146" spans="1:13">
      <c r="A3146"/>
      <c r="C3146" s="4"/>
      <c r="M3146" s="21" t="e">
        <f>VLOOKUP(Table3[[#This Row],[Condition]],$O$8:$P$28,2)</f>
        <v>#N/A</v>
      </c>
    </row>
    <row r="3147" spans="1:13">
      <c r="A3147"/>
      <c r="C3147" s="4"/>
      <c r="M3147" s="21" t="e">
        <f>VLOOKUP(Table3[[#This Row],[Condition]],$O$8:$P$28,2)</f>
        <v>#N/A</v>
      </c>
    </row>
    <row r="3148" spans="1:13">
      <c r="A3148"/>
      <c r="C3148" s="4"/>
      <c r="M3148" s="21" t="e">
        <f>VLOOKUP(Table3[[#This Row],[Condition]],$O$8:$P$28,2)</f>
        <v>#N/A</v>
      </c>
    </row>
    <row r="3149" spans="1:13">
      <c r="A3149"/>
      <c r="C3149" s="4"/>
      <c r="M3149" s="21" t="e">
        <f>VLOOKUP(Table3[[#This Row],[Condition]],$O$8:$P$28,2)</f>
        <v>#N/A</v>
      </c>
    </row>
    <row r="3150" spans="1:13">
      <c r="A3150"/>
      <c r="C3150" s="4"/>
      <c r="M3150" s="21" t="e">
        <f>VLOOKUP(Table3[[#This Row],[Condition]],$O$8:$P$28,2)</f>
        <v>#N/A</v>
      </c>
    </row>
    <row r="3151" spans="1:13">
      <c r="A3151"/>
      <c r="C3151" s="4"/>
      <c r="M3151" s="21" t="e">
        <f>VLOOKUP(Table3[[#This Row],[Condition]],$O$8:$P$28,2)</f>
        <v>#N/A</v>
      </c>
    </row>
    <row r="3152" spans="1:13">
      <c r="A3152"/>
      <c r="C3152" s="4"/>
      <c r="M3152" s="21" t="e">
        <f>VLOOKUP(Table3[[#This Row],[Condition]],$O$8:$P$28,2)</f>
        <v>#N/A</v>
      </c>
    </row>
    <row r="3153" spans="1:13">
      <c r="A3153"/>
      <c r="C3153" s="4"/>
      <c r="M3153" s="21" t="e">
        <f>VLOOKUP(Table3[[#This Row],[Condition]],$O$8:$P$28,2)</f>
        <v>#N/A</v>
      </c>
    </row>
    <row r="3154" spans="1:13">
      <c r="A3154"/>
      <c r="C3154" s="4"/>
      <c r="M3154" s="21" t="e">
        <f>VLOOKUP(Table3[[#This Row],[Condition]],$O$8:$P$28,2)</f>
        <v>#N/A</v>
      </c>
    </row>
    <row r="3155" spans="1:13">
      <c r="A3155"/>
      <c r="C3155" s="4"/>
      <c r="M3155" s="21" t="e">
        <f>VLOOKUP(Table3[[#This Row],[Condition]],$O$8:$P$28,2)</f>
        <v>#N/A</v>
      </c>
    </row>
    <row r="3156" spans="1:13">
      <c r="A3156"/>
      <c r="C3156" s="4"/>
      <c r="M3156" s="21" t="e">
        <f>VLOOKUP(Table3[[#This Row],[Condition]],$O$8:$P$28,2)</f>
        <v>#N/A</v>
      </c>
    </row>
    <row r="3157" spans="1:13">
      <c r="A3157"/>
      <c r="C3157" s="4"/>
      <c r="M3157" s="21" t="e">
        <f>VLOOKUP(Table3[[#This Row],[Condition]],$O$8:$P$28,2)</f>
        <v>#N/A</v>
      </c>
    </row>
    <row r="3158" spans="1:13">
      <c r="A3158"/>
      <c r="C3158" s="4"/>
      <c r="M3158" s="21" t="e">
        <f>VLOOKUP(Table3[[#This Row],[Condition]],$O$8:$P$28,2)</f>
        <v>#N/A</v>
      </c>
    </row>
    <row r="3159" spans="1:13">
      <c r="A3159"/>
      <c r="C3159" s="4"/>
      <c r="M3159" s="21" t="e">
        <f>VLOOKUP(Table3[[#This Row],[Condition]],$O$8:$P$28,2)</f>
        <v>#N/A</v>
      </c>
    </row>
    <row r="3160" spans="1:13">
      <c r="A3160"/>
      <c r="C3160" s="4"/>
      <c r="M3160" s="21" t="e">
        <f>VLOOKUP(Table3[[#This Row],[Condition]],$O$8:$P$28,2)</f>
        <v>#N/A</v>
      </c>
    </row>
    <row r="3161" spans="1:13">
      <c r="A3161"/>
      <c r="C3161" s="4"/>
      <c r="M3161" s="21" t="e">
        <f>VLOOKUP(Table3[[#This Row],[Condition]],$O$8:$P$28,2)</f>
        <v>#N/A</v>
      </c>
    </row>
    <row r="3162" spans="1:13">
      <c r="A3162"/>
      <c r="C3162" s="4"/>
      <c r="M3162" s="21" t="e">
        <f>VLOOKUP(Table3[[#This Row],[Condition]],$O$8:$P$28,2)</f>
        <v>#N/A</v>
      </c>
    </row>
    <row r="3163" spans="1:13">
      <c r="A3163"/>
      <c r="C3163" s="4"/>
      <c r="M3163" s="21" t="e">
        <f>VLOOKUP(Table3[[#This Row],[Condition]],$O$8:$P$28,2)</f>
        <v>#N/A</v>
      </c>
    </row>
    <row r="3164" spans="1:13">
      <c r="A3164"/>
      <c r="C3164" s="4"/>
      <c r="M3164" s="21" t="e">
        <f>VLOOKUP(Table3[[#This Row],[Condition]],$O$8:$P$28,2)</f>
        <v>#N/A</v>
      </c>
    </row>
    <row r="3165" spans="1:13">
      <c r="A3165"/>
      <c r="C3165" s="4"/>
      <c r="M3165" s="21" t="e">
        <f>VLOOKUP(Table3[[#This Row],[Condition]],$O$8:$P$28,2)</f>
        <v>#N/A</v>
      </c>
    </row>
    <row r="3166" spans="1:13">
      <c r="A3166"/>
      <c r="C3166" s="4"/>
      <c r="M3166" s="21" t="e">
        <f>VLOOKUP(Table3[[#This Row],[Condition]],$O$8:$P$28,2)</f>
        <v>#N/A</v>
      </c>
    </row>
    <row r="3167" spans="1:13">
      <c r="A3167"/>
      <c r="C3167" s="4"/>
      <c r="M3167" s="21" t="e">
        <f>VLOOKUP(Table3[[#This Row],[Condition]],$O$8:$P$28,2)</f>
        <v>#N/A</v>
      </c>
    </row>
    <row r="3168" spans="1:13">
      <c r="A3168"/>
      <c r="C3168" s="4"/>
      <c r="M3168" s="21" t="e">
        <f>VLOOKUP(Table3[[#This Row],[Condition]],$O$8:$P$28,2)</f>
        <v>#N/A</v>
      </c>
    </row>
    <row r="3169" spans="1:13">
      <c r="A3169"/>
      <c r="C3169" s="4"/>
      <c r="M3169" s="21" t="e">
        <f>VLOOKUP(Table3[[#This Row],[Condition]],$O$8:$P$28,2)</f>
        <v>#N/A</v>
      </c>
    </row>
    <row r="3170" spans="1:13">
      <c r="A3170"/>
      <c r="C3170" s="4"/>
      <c r="M3170" s="21" t="e">
        <f>VLOOKUP(Table3[[#This Row],[Condition]],$O$8:$P$28,2)</f>
        <v>#N/A</v>
      </c>
    </row>
    <row r="3171" spans="1:13">
      <c r="A3171"/>
      <c r="C3171" s="4"/>
      <c r="M3171" s="21" t="e">
        <f>VLOOKUP(Table3[[#This Row],[Condition]],$O$8:$P$28,2)</f>
        <v>#N/A</v>
      </c>
    </row>
    <row r="3172" spans="1:13">
      <c r="A3172"/>
      <c r="C3172" s="4"/>
      <c r="M3172" s="21" t="e">
        <f>VLOOKUP(Table3[[#This Row],[Condition]],$O$8:$P$28,2)</f>
        <v>#N/A</v>
      </c>
    </row>
    <row r="3173" spans="1:13">
      <c r="A3173"/>
      <c r="C3173" s="4"/>
      <c r="M3173" s="21" t="e">
        <f>VLOOKUP(Table3[[#This Row],[Condition]],$O$8:$P$28,2)</f>
        <v>#N/A</v>
      </c>
    </row>
    <row r="3174" spans="1:13">
      <c r="A3174"/>
      <c r="C3174" s="4"/>
      <c r="M3174" s="21" t="e">
        <f>VLOOKUP(Table3[[#This Row],[Condition]],$O$8:$P$28,2)</f>
        <v>#N/A</v>
      </c>
    </row>
    <row r="3175" spans="1:13">
      <c r="A3175"/>
      <c r="C3175" s="4"/>
      <c r="M3175" s="21" t="e">
        <f>VLOOKUP(Table3[[#This Row],[Condition]],$O$8:$P$28,2)</f>
        <v>#N/A</v>
      </c>
    </row>
    <row r="3176" spans="1:13">
      <c r="A3176"/>
      <c r="C3176" s="4"/>
      <c r="M3176" s="21" t="e">
        <f>VLOOKUP(Table3[[#This Row],[Condition]],$O$8:$P$28,2)</f>
        <v>#N/A</v>
      </c>
    </row>
    <row r="3177" spans="1:13">
      <c r="A3177"/>
      <c r="C3177" s="4"/>
      <c r="M3177" s="21" t="e">
        <f>VLOOKUP(Table3[[#This Row],[Condition]],$O$8:$P$28,2)</f>
        <v>#N/A</v>
      </c>
    </row>
    <row r="3178" spans="1:13">
      <c r="A3178"/>
      <c r="C3178" s="4"/>
      <c r="M3178" s="21" t="e">
        <f>VLOOKUP(Table3[[#This Row],[Condition]],$O$8:$P$28,2)</f>
        <v>#N/A</v>
      </c>
    </row>
    <row r="3179" spans="1:13">
      <c r="A3179"/>
      <c r="C3179" s="4"/>
      <c r="M3179" s="21" t="e">
        <f>VLOOKUP(Table3[[#This Row],[Condition]],$O$8:$P$28,2)</f>
        <v>#N/A</v>
      </c>
    </row>
    <row r="3180" spans="1:13">
      <c r="A3180"/>
      <c r="C3180" s="4"/>
      <c r="M3180" s="21" t="e">
        <f>VLOOKUP(Table3[[#This Row],[Condition]],$O$8:$P$28,2)</f>
        <v>#N/A</v>
      </c>
    </row>
    <row r="3181" spans="1:13">
      <c r="A3181"/>
      <c r="C3181" s="4"/>
      <c r="M3181" s="21" t="e">
        <f>VLOOKUP(Table3[[#This Row],[Condition]],$O$8:$P$28,2)</f>
        <v>#N/A</v>
      </c>
    </row>
    <row r="3182" spans="1:13">
      <c r="A3182"/>
      <c r="C3182" s="4"/>
      <c r="M3182" s="21" t="e">
        <f>VLOOKUP(Table3[[#This Row],[Condition]],$O$8:$P$28,2)</f>
        <v>#N/A</v>
      </c>
    </row>
    <row r="3183" spans="1:13">
      <c r="A3183"/>
      <c r="C3183" s="4"/>
      <c r="M3183" s="21" t="e">
        <f>VLOOKUP(Table3[[#This Row],[Condition]],$O$8:$P$28,2)</f>
        <v>#N/A</v>
      </c>
    </row>
    <row r="3184" spans="1:13">
      <c r="A3184"/>
      <c r="C3184" s="4"/>
      <c r="M3184" s="21" t="e">
        <f>VLOOKUP(Table3[[#This Row],[Condition]],$O$8:$P$28,2)</f>
        <v>#N/A</v>
      </c>
    </row>
    <row r="3185" spans="1:13">
      <c r="A3185"/>
      <c r="C3185" s="4"/>
      <c r="M3185" s="21" t="e">
        <f>VLOOKUP(Table3[[#This Row],[Condition]],$O$8:$P$28,2)</f>
        <v>#N/A</v>
      </c>
    </row>
    <row r="3186" spans="1:13">
      <c r="A3186"/>
      <c r="C3186" s="4"/>
      <c r="M3186" s="21" t="e">
        <f>VLOOKUP(Table3[[#This Row],[Condition]],$O$8:$P$28,2)</f>
        <v>#N/A</v>
      </c>
    </row>
    <row r="3187" spans="1:13">
      <c r="A3187"/>
      <c r="C3187" s="4"/>
      <c r="M3187" s="21" t="e">
        <f>VLOOKUP(Table3[[#This Row],[Condition]],$O$8:$P$28,2)</f>
        <v>#N/A</v>
      </c>
    </row>
    <row r="3188" spans="1:13">
      <c r="A3188"/>
      <c r="C3188" s="4"/>
      <c r="M3188" s="21" t="e">
        <f>VLOOKUP(Table3[[#This Row],[Condition]],$O$8:$P$28,2)</f>
        <v>#N/A</v>
      </c>
    </row>
    <row r="3189" spans="1:13">
      <c r="A3189"/>
      <c r="C3189" s="4"/>
      <c r="M3189" s="21" t="e">
        <f>VLOOKUP(Table3[[#This Row],[Condition]],$O$8:$P$28,2)</f>
        <v>#N/A</v>
      </c>
    </row>
    <row r="3190" spans="1:13">
      <c r="A3190"/>
      <c r="C3190" s="4"/>
      <c r="M3190" s="21" t="e">
        <f>VLOOKUP(Table3[[#This Row],[Condition]],$O$8:$P$28,2)</f>
        <v>#N/A</v>
      </c>
    </row>
    <row r="3191" spans="1:13">
      <c r="A3191"/>
      <c r="C3191" s="4"/>
      <c r="M3191" s="21" t="e">
        <f>VLOOKUP(Table3[[#This Row],[Condition]],$O$8:$P$28,2)</f>
        <v>#N/A</v>
      </c>
    </row>
    <row r="3192" spans="1:13">
      <c r="A3192"/>
      <c r="C3192" s="4"/>
      <c r="M3192" s="21" t="e">
        <f>VLOOKUP(Table3[[#This Row],[Condition]],$O$8:$P$28,2)</f>
        <v>#N/A</v>
      </c>
    </row>
    <row r="3193" spans="1:13">
      <c r="A3193"/>
      <c r="C3193" s="4"/>
      <c r="M3193" s="21" t="e">
        <f>VLOOKUP(Table3[[#This Row],[Condition]],$O$8:$P$28,2)</f>
        <v>#N/A</v>
      </c>
    </row>
    <row r="3194" spans="1:13">
      <c r="A3194"/>
      <c r="C3194" s="4"/>
      <c r="M3194" s="21" t="e">
        <f>VLOOKUP(Table3[[#This Row],[Condition]],$O$8:$P$28,2)</f>
        <v>#N/A</v>
      </c>
    </row>
    <row r="3195" spans="1:13">
      <c r="A3195"/>
      <c r="C3195" s="4"/>
      <c r="M3195" s="21" t="e">
        <f>VLOOKUP(Table3[[#This Row],[Condition]],$O$8:$P$28,2)</f>
        <v>#N/A</v>
      </c>
    </row>
    <row r="3196" spans="1:13">
      <c r="A3196"/>
      <c r="C3196" s="4"/>
      <c r="M3196" s="21" t="e">
        <f>VLOOKUP(Table3[[#This Row],[Condition]],$O$8:$P$28,2)</f>
        <v>#N/A</v>
      </c>
    </row>
    <row r="3197" spans="1:13">
      <c r="A3197"/>
      <c r="C3197" s="4"/>
      <c r="M3197" s="21" t="e">
        <f>VLOOKUP(Table3[[#This Row],[Condition]],$O$8:$P$28,2)</f>
        <v>#N/A</v>
      </c>
    </row>
    <row r="3198" spans="1:13">
      <c r="A3198"/>
      <c r="C3198" s="4"/>
      <c r="M3198" s="21" t="e">
        <f>VLOOKUP(Table3[[#This Row],[Condition]],$O$8:$P$28,2)</f>
        <v>#N/A</v>
      </c>
    </row>
    <row r="3199" spans="1:13">
      <c r="A3199"/>
      <c r="C3199" s="4"/>
      <c r="M3199" s="21" t="e">
        <f>VLOOKUP(Table3[[#This Row],[Condition]],$O$8:$P$28,2)</f>
        <v>#N/A</v>
      </c>
    </row>
    <row r="3200" spans="1:13">
      <c r="A3200"/>
      <c r="C3200" s="4"/>
      <c r="M3200" s="21" t="e">
        <f>VLOOKUP(Table3[[#This Row],[Condition]],$O$8:$P$28,2)</f>
        <v>#N/A</v>
      </c>
    </row>
    <row r="3201" spans="1:13">
      <c r="A3201"/>
      <c r="C3201" s="4"/>
      <c r="M3201" s="21" t="e">
        <f>VLOOKUP(Table3[[#This Row],[Condition]],$O$8:$P$28,2)</f>
        <v>#N/A</v>
      </c>
    </row>
    <row r="3202" spans="1:13">
      <c r="A3202"/>
      <c r="C3202" s="4"/>
      <c r="M3202" s="21" t="e">
        <f>VLOOKUP(Table3[[#This Row],[Condition]],$O$8:$P$28,2)</f>
        <v>#N/A</v>
      </c>
    </row>
    <row r="3203" spans="1:13">
      <c r="A3203"/>
      <c r="C3203" s="4"/>
      <c r="M3203" s="21" t="e">
        <f>VLOOKUP(Table3[[#This Row],[Condition]],$O$8:$P$28,2)</f>
        <v>#N/A</v>
      </c>
    </row>
    <row r="3204" spans="1:13">
      <c r="A3204"/>
      <c r="C3204" s="4"/>
      <c r="M3204" s="21" t="e">
        <f>VLOOKUP(Table3[[#This Row],[Condition]],$O$8:$P$28,2)</f>
        <v>#N/A</v>
      </c>
    </row>
    <row r="3205" spans="1:13">
      <c r="A3205"/>
      <c r="C3205" s="4"/>
      <c r="M3205" s="21" t="e">
        <f>VLOOKUP(Table3[[#This Row],[Condition]],$O$8:$P$28,2)</f>
        <v>#N/A</v>
      </c>
    </row>
    <row r="3206" spans="1:13">
      <c r="A3206"/>
      <c r="C3206" s="4"/>
      <c r="M3206" s="21" t="e">
        <f>VLOOKUP(Table3[[#This Row],[Condition]],$O$8:$P$28,2)</f>
        <v>#N/A</v>
      </c>
    </row>
    <row r="3207" spans="1:13">
      <c r="A3207"/>
      <c r="C3207" s="4"/>
      <c r="M3207" s="21" t="e">
        <f>VLOOKUP(Table3[[#This Row],[Condition]],$O$8:$P$28,2)</f>
        <v>#N/A</v>
      </c>
    </row>
    <row r="3208" spans="1:13">
      <c r="A3208"/>
      <c r="C3208" s="4"/>
      <c r="M3208" s="21" t="e">
        <f>VLOOKUP(Table3[[#This Row],[Condition]],$O$8:$P$28,2)</f>
        <v>#N/A</v>
      </c>
    </row>
    <row r="3209" spans="1:13">
      <c r="A3209"/>
      <c r="C3209" s="4"/>
      <c r="M3209" s="21" t="e">
        <f>VLOOKUP(Table3[[#This Row],[Condition]],$O$8:$P$28,2)</f>
        <v>#N/A</v>
      </c>
    </row>
    <row r="3210" spans="1:13">
      <c r="A3210"/>
      <c r="C3210" s="4"/>
      <c r="M3210" s="21" t="e">
        <f>VLOOKUP(Table3[[#This Row],[Condition]],$O$8:$P$28,2)</f>
        <v>#N/A</v>
      </c>
    </row>
    <row r="3211" spans="1:13">
      <c r="A3211"/>
      <c r="C3211" s="4"/>
      <c r="M3211" s="21" t="e">
        <f>VLOOKUP(Table3[[#This Row],[Condition]],$O$8:$P$28,2)</f>
        <v>#N/A</v>
      </c>
    </row>
    <row r="3212" spans="1:13">
      <c r="A3212"/>
      <c r="C3212" s="4"/>
      <c r="M3212" s="21" t="e">
        <f>VLOOKUP(Table3[[#This Row],[Condition]],$O$8:$P$28,2)</f>
        <v>#N/A</v>
      </c>
    </row>
    <row r="3213" spans="1:13">
      <c r="A3213"/>
      <c r="C3213" s="4"/>
      <c r="M3213" s="21" t="e">
        <f>VLOOKUP(Table3[[#This Row],[Condition]],$O$8:$P$28,2)</f>
        <v>#N/A</v>
      </c>
    </row>
    <row r="3214" spans="1:13">
      <c r="A3214"/>
      <c r="C3214" s="4"/>
      <c r="M3214" s="21" t="e">
        <f>VLOOKUP(Table3[[#This Row],[Condition]],$O$8:$P$28,2)</f>
        <v>#N/A</v>
      </c>
    </row>
    <row r="3215" spans="1:13">
      <c r="A3215"/>
      <c r="C3215" s="4"/>
      <c r="M3215" s="21" t="e">
        <f>VLOOKUP(Table3[[#This Row],[Condition]],$O$8:$P$28,2)</f>
        <v>#N/A</v>
      </c>
    </row>
    <row r="3216" spans="1:13">
      <c r="A3216"/>
      <c r="C3216" s="4"/>
      <c r="M3216" s="21" t="e">
        <f>VLOOKUP(Table3[[#This Row],[Condition]],$O$8:$P$28,2)</f>
        <v>#N/A</v>
      </c>
    </row>
    <row r="3217" spans="1:13">
      <c r="A3217"/>
      <c r="C3217" s="4"/>
      <c r="M3217" s="21" t="e">
        <f>VLOOKUP(Table3[[#This Row],[Condition]],$O$8:$P$28,2)</f>
        <v>#N/A</v>
      </c>
    </row>
    <row r="3218" spans="1:13">
      <c r="A3218"/>
      <c r="C3218" s="4"/>
      <c r="M3218" s="21" t="e">
        <f>VLOOKUP(Table3[[#This Row],[Condition]],$O$8:$P$28,2)</f>
        <v>#N/A</v>
      </c>
    </row>
    <row r="3219" spans="1:13">
      <c r="A3219"/>
      <c r="C3219" s="4"/>
      <c r="M3219" s="21" t="e">
        <f>VLOOKUP(Table3[[#This Row],[Condition]],$O$8:$P$28,2)</f>
        <v>#N/A</v>
      </c>
    </row>
    <row r="3220" spans="1:13">
      <c r="A3220"/>
      <c r="C3220" s="4"/>
      <c r="M3220" s="21" t="e">
        <f>VLOOKUP(Table3[[#This Row],[Condition]],$O$8:$P$28,2)</f>
        <v>#N/A</v>
      </c>
    </row>
    <row r="3221" spans="1:13">
      <c r="A3221"/>
      <c r="C3221" s="4"/>
      <c r="M3221" s="21" t="e">
        <f>VLOOKUP(Table3[[#This Row],[Condition]],$O$8:$P$28,2)</f>
        <v>#N/A</v>
      </c>
    </row>
    <row r="3222" spans="1:13">
      <c r="A3222"/>
      <c r="C3222" s="4"/>
      <c r="M3222" s="21" t="e">
        <f>VLOOKUP(Table3[[#This Row],[Condition]],$O$8:$P$28,2)</f>
        <v>#N/A</v>
      </c>
    </row>
    <row r="3223" spans="1:13">
      <c r="A3223"/>
      <c r="C3223" s="4"/>
      <c r="M3223" s="21" t="e">
        <f>VLOOKUP(Table3[[#This Row],[Condition]],$O$8:$P$28,2)</f>
        <v>#N/A</v>
      </c>
    </row>
    <row r="3224" spans="1:13">
      <c r="A3224"/>
      <c r="C3224" s="4"/>
      <c r="M3224" s="21" t="e">
        <f>VLOOKUP(Table3[[#This Row],[Condition]],$O$8:$P$28,2)</f>
        <v>#N/A</v>
      </c>
    </row>
    <row r="3225" spans="1:13">
      <c r="A3225"/>
      <c r="C3225" s="4"/>
      <c r="M3225" s="21" t="e">
        <f>VLOOKUP(Table3[[#This Row],[Condition]],$O$8:$P$28,2)</f>
        <v>#N/A</v>
      </c>
    </row>
    <row r="3226" spans="1:13">
      <c r="A3226"/>
      <c r="C3226" s="4"/>
      <c r="M3226" s="21" t="e">
        <f>VLOOKUP(Table3[[#This Row],[Condition]],$O$8:$P$28,2)</f>
        <v>#N/A</v>
      </c>
    </row>
    <row r="3227" spans="1:13">
      <c r="A3227"/>
      <c r="C3227" s="4"/>
      <c r="M3227" s="21" t="e">
        <f>VLOOKUP(Table3[[#This Row],[Condition]],$O$8:$P$28,2)</f>
        <v>#N/A</v>
      </c>
    </row>
    <row r="3228" spans="1:13">
      <c r="A3228"/>
      <c r="C3228" s="4"/>
      <c r="M3228" s="21" t="e">
        <f>VLOOKUP(Table3[[#This Row],[Condition]],$O$8:$P$28,2)</f>
        <v>#N/A</v>
      </c>
    </row>
    <row r="3229" spans="1:13">
      <c r="A3229"/>
      <c r="C3229" s="4"/>
      <c r="M3229" s="21" t="e">
        <f>VLOOKUP(Table3[[#This Row],[Condition]],$O$8:$P$28,2)</f>
        <v>#N/A</v>
      </c>
    </row>
    <row r="3230" spans="1:13">
      <c r="A3230"/>
      <c r="C3230" s="4"/>
      <c r="M3230" s="21" t="e">
        <f>VLOOKUP(Table3[[#This Row],[Condition]],$O$8:$P$28,2)</f>
        <v>#N/A</v>
      </c>
    </row>
    <row r="3231" spans="1:13">
      <c r="A3231"/>
      <c r="C3231" s="4"/>
      <c r="M3231" s="21" t="e">
        <f>VLOOKUP(Table3[[#This Row],[Condition]],$O$8:$P$28,2)</f>
        <v>#N/A</v>
      </c>
    </row>
    <row r="3232" spans="1:13">
      <c r="A3232"/>
      <c r="C3232" s="4"/>
      <c r="M3232" s="21" t="e">
        <f>VLOOKUP(Table3[[#This Row],[Condition]],$O$8:$P$28,2)</f>
        <v>#N/A</v>
      </c>
    </row>
    <row r="3233" spans="1:13">
      <c r="A3233"/>
      <c r="C3233" s="4"/>
      <c r="M3233" s="21" t="e">
        <f>VLOOKUP(Table3[[#This Row],[Condition]],$O$8:$P$28,2)</f>
        <v>#N/A</v>
      </c>
    </row>
    <row r="3234" spans="1:13">
      <c r="A3234"/>
      <c r="C3234" s="4"/>
      <c r="M3234" s="21" t="e">
        <f>VLOOKUP(Table3[[#This Row],[Condition]],$O$8:$P$28,2)</f>
        <v>#N/A</v>
      </c>
    </row>
    <row r="3235" spans="1:13">
      <c r="A3235"/>
      <c r="C3235" s="4"/>
      <c r="M3235" s="21" t="e">
        <f>VLOOKUP(Table3[[#This Row],[Condition]],$O$8:$P$28,2)</f>
        <v>#N/A</v>
      </c>
    </row>
    <row r="3236" spans="1:13">
      <c r="A3236"/>
      <c r="C3236" s="4"/>
      <c r="M3236" s="21" t="e">
        <f>VLOOKUP(Table3[[#This Row],[Condition]],$O$8:$P$28,2)</f>
        <v>#N/A</v>
      </c>
    </row>
    <row r="3237" spans="1:13">
      <c r="A3237"/>
      <c r="C3237" s="4"/>
      <c r="M3237" s="21" t="e">
        <f>VLOOKUP(Table3[[#This Row],[Condition]],$O$8:$P$28,2)</f>
        <v>#N/A</v>
      </c>
    </row>
    <row r="3238" spans="1:13">
      <c r="A3238"/>
      <c r="C3238" s="4"/>
      <c r="M3238" s="21" t="e">
        <f>VLOOKUP(Table3[[#This Row],[Condition]],$O$8:$P$28,2)</f>
        <v>#N/A</v>
      </c>
    </row>
    <row r="3239" spans="1:13">
      <c r="A3239"/>
      <c r="C3239" s="4"/>
      <c r="M3239" s="21" t="e">
        <f>VLOOKUP(Table3[[#This Row],[Condition]],$O$8:$P$28,2)</f>
        <v>#N/A</v>
      </c>
    </row>
    <row r="3240" spans="1:13">
      <c r="A3240"/>
      <c r="C3240" s="4"/>
      <c r="M3240" s="21" t="e">
        <f>VLOOKUP(Table3[[#This Row],[Condition]],$O$8:$P$28,2)</f>
        <v>#N/A</v>
      </c>
    </row>
    <row r="3241" spans="1:13">
      <c r="A3241"/>
      <c r="C3241" s="4"/>
      <c r="M3241" s="21" t="e">
        <f>VLOOKUP(Table3[[#This Row],[Condition]],$O$8:$P$28,2)</f>
        <v>#N/A</v>
      </c>
    </row>
    <row r="3242" spans="1:13">
      <c r="A3242"/>
      <c r="C3242" s="4"/>
      <c r="M3242" s="21" t="e">
        <f>VLOOKUP(Table3[[#This Row],[Condition]],$O$8:$P$28,2)</f>
        <v>#N/A</v>
      </c>
    </row>
    <row r="3243" spans="1:13">
      <c r="A3243"/>
      <c r="C3243" s="4"/>
      <c r="M3243" s="21" t="e">
        <f>VLOOKUP(Table3[[#This Row],[Condition]],$O$8:$P$28,2)</f>
        <v>#N/A</v>
      </c>
    </row>
    <row r="3244" spans="1:13">
      <c r="A3244"/>
      <c r="C3244" s="4"/>
      <c r="M3244" s="21" t="e">
        <f>VLOOKUP(Table3[[#This Row],[Condition]],$O$8:$P$28,2)</f>
        <v>#N/A</v>
      </c>
    </row>
    <row r="3245" spans="1:13">
      <c r="A3245"/>
      <c r="C3245" s="4"/>
      <c r="M3245" s="21" t="e">
        <f>VLOOKUP(Table3[[#This Row],[Condition]],$O$8:$P$28,2)</f>
        <v>#N/A</v>
      </c>
    </row>
    <row r="3246" spans="1:13">
      <c r="A3246"/>
      <c r="C3246" s="4"/>
      <c r="M3246" s="21" t="e">
        <f>VLOOKUP(Table3[[#This Row],[Condition]],$O$8:$P$28,2)</f>
        <v>#N/A</v>
      </c>
    </row>
    <row r="3247" spans="1:13">
      <c r="A3247"/>
      <c r="C3247" s="4"/>
      <c r="M3247" s="21" t="e">
        <f>VLOOKUP(Table3[[#This Row],[Condition]],$O$8:$P$28,2)</f>
        <v>#N/A</v>
      </c>
    </row>
    <row r="3248" spans="1:13">
      <c r="A3248"/>
      <c r="C3248" s="4"/>
      <c r="M3248" s="21" t="e">
        <f>VLOOKUP(Table3[[#This Row],[Condition]],$O$8:$P$28,2)</f>
        <v>#N/A</v>
      </c>
    </row>
    <row r="3249" spans="1:13">
      <c r="A3249"/>
      <c r="C3249" s="4"/>
      <c r="M3249" s="21" t="e">
        <f>VLOOKUP(Table3[[#This Row],[Condition]],$O$8:$P$28,2)</f>
        <v>#N/A</v>
      </c>
    </row>
    <row r="3250" spans="1:13">
      <c r="A3250"/>
      <c r="C3250" s="4"/>
      <c r="M3250" s="21" t="e">
        <f>VLOOKUP(Table3[[#This Row],[Condition]],$O$8:$P$28,2)</f>
        <v>#N/A</v>
      </c>
    </row>
    <row r="3251" spans="1:13">
      <c r="A3251"/>
      <c r="C3251" s="4"/>
      <c r="M3251" s="21" t="e">
        <f>VLOOKUP(Table3[[#This Row],[Condition]],$O$8:$P$28,2)</f>
        <v>#N/A</v>
      </c>
    </row>
    <row r="3252" spans="1:13">
      <c r="A3252"/>
      <c r="C3252" s="4"/>
      <c r="M3252" s="21" t="e">
        <f>VLOOKUP(Table3[[#This Row],[Condition]],$O$8:$P$28,2)</f>
        <v>#N/A</v>
      </c>
    </row>
    <row r="3253" spans="1:13">
      <c r="A3253"/>
      <c r="C3253" s="4"/>
      <c r="M3253" s="21" t="e">
        <f>VLOOKUP(Table3[[#This Row],[Condition]],$O$8:$P$28,2)</f>
        <v>#N/A</v>
      </c>
    </row>
    <row r="3254" spans="1:13">
      <c r="A3254"/>
      <c r="C3254" s="4"/>
      <c r="M3254" s="21" t="e">
        <f>VLOOKUP(Table3[[#This Row],[Condition]],$O$8:$P$28,2)</f>
        <v>#N/A</v>
      </c>
    </row>
    <row r="3255" spans="1:13">
      <c r="A3255"/>
      <c r="C3255" s="4"/>
      <c r="M3255" s="21" t="e">
        <f>VLOOKUP(Table3[[#This Row],[Condition]],$O$8:$P$28,2)</f>
        <v>#N/A</v>
      </c>
    </row>
    <row r="3256" spans="1:13">
      <c r="A3256"/>
      <c r="C3256" s="4"/>
      <c r="M3256" s="21" t="e">
        <f>VLOOKUP(Table3[[#This Row],[Condition]],$O$8:$P$28,2)</f>
        <v>#N/A</v>
      </c>
    </row>
    <row r="3257" spans="1:13">
      <c r="A3257"/>
      <c r="C3257" s="4"/>
      <c r="M3257" s="21" t="e">
        <f>VLOOKUP(Table3[[#This Row],[Condition]],$O$8:$P$28,2)</f>
        <v>#N/A</v>
      </c>
    </row>
    <row r="3258" spans="1:13">
      <c r="A3258"/>
      <c r="C3258" s="4"/>
      <c r="M3258" s="21" t="e">
        <f>VLOOKUP(Table3[[#This Row],[Condition]],$O$8:$P$28,2)</f>
        <v>#N/A</v>
      </c>
    </row>
    <row r="3259" spans="1:13">
      <c r="A3259"/>
      <c r="C3259" s="4"/>
      <c r="M3259" s="21" t="e">
        <f>VLOOKUP(Table3[[#This Row],[Condition]],$O$8:$P$28,2)</f>
        <v>#N/A</v>
      </c>
    </row>
    <row r="3260" spans="1:13">
      <c r="A3260"/>
      <c r="C3260" s="4"/>
      <c r="M3260" s="21" t="e">
        <f>VLOOKUP(Table3[[#This Row],[Condition]],$O$8:$P$28,2)</f>
        <v>#N/A</v>
      </c>
    </row>
    <row r="3261" spans="1:13">
      <c r="A3261"/>
      <c r="C3261" s="4"/>
      <c r="M3261" s="21" t="e">
        <f>VLOOKUP(Table3[[#This Row],[Condition]],$O$8:$P$28,2)</f>
        <v>#N/A</v>
      </c>
    </row>
    <row r="3262" spans="1:13">
      <c r="A3262"/>
      <c r="C3262" s="4"/>
      <c r="M3262" s="21" t="e">
        <f>VLOOKUP(Table3[[#This Row],[Condition]],$O$8:$P$28,2)</f>
        <v>#N/A</v>
      </c>
    </row>
    <row r="3263" spans="1:13">
      <c r="A3263"/>
      <c r="C3263" s="4"/>
      <c r="M3263" s="21" t="e">
        <f>VLOOKUP(Table3[[#This Row],[Condition]],$O$8:$P$28,2)</f>
        <v>#N/A</v>
      </c>
    </row>
    <row r="3264" spans="1:13">
      <c r="A3264"/>
      <c r="C3264" s="4"/>
      <c r="M3264" s="21" t="e">
        <f>VLOOKUP(Table3[[#This Row],[Condition]],$O$8:$P$28,2)</f>
        <v>#N/A</v>
      </c>
    </row>
    <row r="3265" spans="1:13">
      <c r="A3265"/>
      <c r="C3265" s="4"/>
      <c r="M3265" s="21" t="e">
        <f>VLOOKUP(Table3[[#This Row],[Condition]],$O$8:$P$28,2)</f>
        <v>#N/A</v>
      </c>
    </row>
    <row r="3266" spans="1:13">
      <c r="A3266"/>
      <c r="C3266" s="4"/>
      <c r="M3266" s="21" t="e">
        <f>VLOOKUP(Table3[[#This Row],[Condition]],$O$8:$P$28,2)</f>
        <v>#N/A</v>
      </c>
    </row>
    <row r="3267" spans="1:13">
      <c r="A3267"/>
      <c r="C3267" s="4"/>
      <c r="M3267" s="21" t="e">
        <f>VLOOKUP(Table3[[#This Row],[Condition]],$O$8:$P$28,2)</f>
        <v>#N/A</v>
      </c>
    </row>
    <row r="3268" spans="1:13">
      <c r="A3268"/>
      <c r="C3268" s="4"/>
      <c r="M3268" s="21" t="e">
        <f>VLOOKUP(Table3[[#This Row],[Condition]],$O$8:$P$28,2)</f>
        <v>#N/A</v>
      </c>
    </row>
    <row r="3269" spans="1:13">
      <c r="A3269"/>
      <c r="C3269" s="4"/>
      <c r="M3269" s="21" t="e">
        <f>VLOOKUP(Table3[[#This Row],[Condition]],$O$8:$P$28,2)</f>
        <v>#N/A</v>
      </c>
    </row>
    <row r="3270" spans="1:13">
      <c r="A3270"/>
      <c r="C3270" s="4"/>
      <c r="M3270" s="21" t="e">
        <f>VLOOKUP(Table3[[#This Row],[Condition]],$O$8:$P$28,2)</f>
        <v>#N/A</v>
      </c>
    </row>
    <row r="3271" spans="1:13">
      <c r="A3271"/>
      <c r="C3271" s="4"/>
      <c r="M3271" s="21" t="e">
        <f>VLOOKUP(Table3[[#This Row],[Condition]],$O$8:$P$28,2)</f>
        <v>#N/A</v>
      </c>
    </row>
    <row r="3272" spans="1:13">
      <c r="A3272"/>
      <c r="C3272" s="4"/>
      <c r="M3272" s="21" t="e">
        <f>VLOOKUP(Table3[[#This Row],[Condition]],$O$8:$P$28,2)</f>
        <v>#N/A</v>
      </c>
    </row>
    <row r="3273" spans="1:13">
      <c r="A3273"/>
      <c r="C3273" s="4"/>
      <c r="M3273" s="21" t="e">
        <f>VLOOKUP(Table3[[#This Row],[Condition]],$O$8:$P$28,2)</f>
        <v>#N/A</v>
      </c>
    </row>
    <row r="3274" spans="1:13">
      <c r="A3274"/>
      <c r="C3274" s="4"/>
      <c r="M3274" s="21" t="e">
        <f>VLOOKUP(Table3[[#This Row],[Condition]],$O$8:$P$28,2)</f>
        <v>#N/A</v>
      </c>
    </row>
    <row r="3275" spans="1:13">
      <c r="A3275"/>
      <c r="C3275" s="4"/>
      <c r="M3275" s="21" t="e">
        <f>VLOOKUP(Table3[[#This Row],[Condition]],$O$8:$P$28,2)</f>
        <v>#N/A</v>
      </c>
    </row>
    <row r="3276" spans="1:13">
      <c r="A3276"/>
      <c r="C3276" s="4"/>
      <c r="M3276" s="21" t="e">
        <f>VLOOKUP(Table3[[#This Row],[Condition]],$O$8:$P$28,2)</f>
        <v>#N/A</v>
      </c>
    </row>
    <row r="3277" spans="1:13">
      <c r="A3277"/>
      <c r="C3277" s="4"/>
      <c r="M3277" s="21" t="e">
        <f>VLOOKUP(Table3[[#This Row],[Condition]],$O$8:$P$28,2)</f>
        <v>#N/A</v>
      </c>
    </row>
    <row r="3278" spans="1:13">
      <c r="A3278"/>
      <c r="C3278" s="4"/>
      <c r="M3278" s="21" t="e">
        <f>VLOOKUP(Table3[[#This Row],[Condition]],$O$8:$P$28,2)</f>
        <v>#N/A</v>
      </c>
    </row>
    <row r="3279" spans="1:13">
      <c r="A3279"/>
      <c r="C3279" s="4"/>
      <c r="M3279" s="21" t="e">
        <f>VLOOKUP(Table3[[#This Row],[Condition]],$O$8:$P$28,2)</f>
        <v>#N/A</v>
      </c>
    </row>
    <row r="3280" spans="1:13">
      <c r="A3280"/>
      <c r="C3280" s="4"/>
      <c r="M3280" s="21" t="e">
        <f>VLOOKUP(Table3[[#This Row],[Condition]],$O$8:$P$28,2)</f>
        <v>#N/A</v>
      </c>
    </row>
    <row r="3281" spans="1:13">
      <c r="A3281"/>
      <c r="C3281" s="4"/>
      <c r="M3281" s="21" t="e">
        <f>VLOOKUP(Table3[[#This Row],[Condition]],$O$8:$P$28,2)</f>
        <v>#N/A</v>
      </c>
    </row>
    <row r="3282" spans="1:13">
      <c r="A3282"/>
      <c r="C3282" s="4"/>
      <c r="M3282" s="21" t="e">
        <f>VLOOKUP(Table3[[#This Row],[Condition]],$O$8:$P$28,2)</f>
        <v>#N/A</v>
      </c>
    </row>
    <row r="3283" spans="1:13">
      <c r="A3283"/>
      <c r="C3283" s="4"/>
      <c r="M3283" s="21" t="e">
        <f>VLOOKUP(Table3[[#This Row],[Condition]],$O$8:$P$28,2)</f>
        <v>#N/A</v>
      </c>
    </row>
    <row r="3284" spans="1:13">
      <c r="A3284"/>
      <c r="C3284" s="4"/>
      <c r="M3284" s="21" t="e">
        <f>VLOOKUP(Table3[[#This Row],[Condition]],$O$8:$P$28,2)</f>
        <v>#N/A</v>
      </c>
    </row>
    <row r="3285" spans="1:13">
      <c r="A3285"/>
      <c r="C3285" s="4"/>
      <c r="M3285" s="21" t="e">
        <f>VLOOKUP(Table3[[#This Row],[Condition]],$O$8:$P$28,2)</f>
        <v>#N/A</v>
      </c>
    </row>
    <row r="3286" spans="1:13">
      <c r="A3286"/>
      <c r="C3286" s="4"/>
      <c r="M3286" s="21" t="e">
        <f>VLOOKUP(Table3[[#This Row],[Condition]],$O$8:$P$28,2)</f>
        <v>#N/A</v>
      </c>
    </row>
    <row r="3287" spans="1:13">
      <c r="A3287"/>
      <c r="C3287" s="4"/>
      <c r="M3287" s="21" t="e">
        <f>VLOOKUP(Table3[[#This Row],[Condition]],$O$8:$P$28,2)</f>
        <v>#N/A</v>
      </c>
    </row>
    <row r="3288" spans="1:13">
      <c r="A3288"/>
      <c r="C3288" s="4"/>
      <c r="M3288" s="21" t="e">
        <f>VLOOKUP(Table3[[#This Row],[Condition]],$O$8:$P$28,2)</f>
        <v>#N/A</v>
      </c>
    </row>
    <row r="3289" spans="1:13">
      <c r="A3289"/>
      <c r="C3289" s="4"/>
      <c r="M3289" s="21" t="e">
        <f>VLOOKUP(Table3[[#This Row],[Condition]],$O$8:$P$28,2)</f>
        <v>#N/A</v>
      </c>
    </row>
    <row r="3290" spans="1:13">
      <c r="A3290"/>
      <c r="C3290" s="4"/>
      <c r="M3290" s="21" t="e">
        <f>VLOOKUP(Table3[[#This Row],[Condition]],$O$8:$P$28,2)</f>
        <v>#N/A</v>
      </c>
    </row>
    <row r="3291" spans="1:13">
      <c r="A3291"/>
      <c r="C3291" s="4"/>
      <c r="M3291" s="21" t="e">
        <f>VLOOKUP(Table3[[#This Row],[Condition]],$O$8:$P$28,2)</f>
        <v>#N/A</v>
      </c>
    </row>
    <row r="3292" spans="1:13">
      <c r="A3292"/>
      <c r="C3292" s="4"/>
      <c r="M3292" s="21" t="e">
        <f>VLOOKUP(Table3[[#This Row],[Condition]],$O$8:$P$28,2)</f>
        <v>#N/A</v>
      </c>
    </row>
    <row r="3293" spans="1:13">
      <c r="A3293"/>
      <c r="C3293" s="4"/>
      <c r="M3293" s="21" t="e">
        <f>VLOOKUP(Table3[[#This Row],[Condition]],$O$8:$P$28,2)</f>
        <v>#N/A</v>
      </c>
    </row>
    <row r="3294" spans="1:13">
      <c r="A3294"/>
      <c r="C3294" s="4"/>
      <c r="M3294" s="21" t="e">
        <f>VLOOKUP(Table3[[#This Row],[Condition]],$O$8:$P$28,2)</f>
        <v>#N/A</v>
      </c>
    </row>
    <row r="3295" spans="1:13">
      <c r="A3295"/>
      <c r="C3295" s="4"/>
      <c r="M3295" s="21" t="e">
        <f>VLOOKUP(Table3[[#This Row],[Condition]],$O$8:$P$28,2)</f>
        <v>#N/A</v>
      </c>
    </row>
    <row r="3296" spans="1:13">
      <c r="A3296"/>
      <c r="C3296" s="4"/>
      <c r="M3296" s="21" t="e">
        <f>VLOOKUP(Table3[[#This Row],[Condition]],$O$8:$P$28,2)</f>
        <v>#N/A</v>
      </c>
    </row>
    <row r="3297" spans="1:13">
      <c r="A3297"/>
      <c r="C3297" s="4"/>
      <c r="M3297" s="21" t="e">
        <f>VLOOKUP(Table3[[#This Row],[Condition]],$O$8:$P$28,2)</f>
        <v>#N/A</v>
      </c>
    </row>
    <row r="3298" spans="1:13">
      <c r="A3298"/>
      <c r="C3298" s="4"/>
      <c r="M3298" s="21" t="e">
        <f>VLOOKUP(Table3[[#This Row],[Condition]],$O$8:$P$28,2)</f>
        <v>#N/A</v>
      </c>
    </row>
    <row r="3299" spans="1:13">
      <c r="A3299"/>
      <c r="C3299" s="4"/>
      <c r="M3299" s="21" t="e">
        <f>VLOOKUP(Table3[[#This Row],[Condition]],$O$8:$P$28,2)</f>
        <v>#N/A</v>
      </c>
    </row>
    <row r="3300" spans="1:13">
      <c r="A3300"/>
      <c r="C3300" s="4"/>
      <c r="M3300" s="21" t="e">
        <f>VLOOKUP(Table3[[#This Row],[Condition]],$O$8:$P$28,2)</f>
        <v>#N/A</v>
      </c>
    </row>
    <row r="3301" spans="1:13">
      <c r="A3301"/>
      <c r="C3301" s="4"/>
      <c r="M3301" s="21" t="e">
        <f>VLOOKUP(Table3[[#This Row],[Condition]],$O$8:$P$28,2)</f>
        <v>#N/A</v>
      </c>
    </row>
    <row r="3302" spans="1:13">
      <c r="A3302"/>
      <c r="C3302" s="4"/>
      <c r="M3302" s="21" t="e">
        <f>VLOOKUP(Table3[[#This Row],[Condition]],$O$8:$P$28,2)</f>
        <v>#N/A</v>
      </c>
    </row>
    <row r="3303" spans="1:13">
      <c r="A3303"/>
      <c r="C3303" s="4"/>
      <c r="M3303" s="21" t="e">
        <f>VLOOKUP(Table3[[#This Row],[Condition]],$O$8:$P$28,2)</f>
        <v>#N/A</v>
      </c>
    </row>
    <row r="3304" spans="1:13">
      <c r="A3304"/>
      <c r="C3304" s="4"/>
      <c r="M3304" s="21" t="e">
        <f>VLOOKUP(Table3[[#This Row],[Condition]],$O$8:$P$28,2)</f>
        <v>#N/A</v>
      </c>
    </row>
    <row r="3305" spans="1:13">
      <c r="A3305"/>
      <c r="C3305" s="4"/>
      <c r="M3305" s="21" t="e">
        <f>VLOOKUP(Table3[[#This Row],[Condition]],$O$8:$P$28,2)</f>
        <v>#N/A</v>
      </c>
    </row>
    <row r="3306" spans="1:13">
      <c r="A3306"/>
      <c r="C3306" s="4"/>
      <c r="M3306" s="21" t="e">
        <f>VLOOKUP(Table3[[#This Row],[Condition]],$O$8:$P$28,2)</f>
        <v>#N/A</v>
      </c>
    </row>
    <row r="3307" spans="1:13">
      <c r="A3307"/>
      <c r="C3307" s="4"/>
      <c r="M3307" s="21" t="e">
        <f>VLOOKUP(Table3[[#This Row],[Condition]],$O$8:$P$28,2)</f>
        <v>#N/A</v>
      </c>
    </row>
    <row r="3308" spans="1:13">
      <c r="A3308"/>
      <c r="C3308" s="4"/>
      <c r="M3308" s="21" t="e">
        <f>VLOOKUP(Table3[[#This Row],[Condition]],$O$8:$P$28,2)</f>
        <v>#N/A</v>
      </c>
    </row>
    <row r="3309" spans="1:13">
      <c r="A3309"/>
      <c r="C3309" s="4"/>
      <c r="M3309" s="21" t="e">
        <f>VLOOKUP(Table3[[#This Row],[Condition]],$O$8:$P$28,2)</f>
        <v>#N/A</v>
      </c>
    </row>
    <row r="3310" spans="1:13">
      <c r="A3310"/>
      <c r="C3310" s="4"/>
      <c r="M3310" s="21" t="e">
        <f>VLOOKUP(Table3[[#This Row],[Condition]],$O$8:$P$28,2)</f>
        <v>#N/A</v>
      </c>
    </row>
    <row r="3311" spans="1:13">
      <c r="A3311"/>
      <c r="C3311" s="4"/>
      <c r="M3311" s="21" t="e">
        <f>VLOOKUP(Table3[[#This Row],[Condition]],$O$8:$P$28,2)</f>
        <v>#N/A</v>
      </c>
    </row>
    <row r="3312" spans="1:13">
      <c r="A3312"/>
      <c r="C3312" s="4"/>
      <c r="M3312" s="21" t="e">
        <f>VLOOKUP(Table3[[#This Row],[Condition]],$O$8:$P$28,2)</f>
        <v>#N/A</v>
      </c>
    </row>
    <row r="3313" spans="1:13">
      <c r="A3313"/>
      <c r="C3313" s="4"/>
      <c r="M3313" s="21" t="e">
        <f>VLOOKUP(Table3[[#This Row],[Condition]],$O$8:$P$28,2)</f>
        <v>#N/A</v>
      </c>
    </row>
    <row r="3314" spans="1:13">
      <c r="A3314"/>
      <c r="C3314" s="4"/>
      <c r="M3314" s="21" t="e">
        <f>VLOOKUP(Table3[[#This Row],[Condition]],$O$8:$P$28,2)</f>
        <v>#N/A</v>
      </c>
    </row>
    <row r="3315" spans="1:13">
      <c r="A3315"/>
      <c r="C3315" s="4"/>
      <c r="M3315" s="21" t="e">
        <f>VLOOKUP(Table3[[#This Row],[Condition]],$O$8:$P$28,2)</f>
        <v>#N/A</v>
      </c>
    </row>
    <row r="3316" spans="1:13">
      <c r="A3316"/>
      <c r="C3316" s="4"/>
      <c r="M3316" s="21" t="e">
        <f>VLOOKUP(Table3[[#This Row],[Condition]],$O$8:$P$28,2)</f>
        <v>#N/A</v>
      </c>
    </row>
    <row r="3317" spans="1:13">
      <c r="A3317"/>
      <c r="C3317" s="4"/>
      <c r="M3317" s="21" t="e">
        <f>VLOOKUP(Table3[[#This Row],[Condition]],$O$8:$P$28,2)</f>
        <v>#N/A</v>
      </c>
    </row>
    <row r="3318" spans="1:13">
      <c r="A3318"/>
      <c r="C3318" s="4"/>
      <c r="M3318" s="21" t="e">
        <f>VLOOKUP(Table3[[#This Row],[Condition]],$O$8:$P$28,2)</f>
        <v>#N/A</v>
      </c>
    </row>
    <row r="3319" spans="1:13">
      <c r="A3319"/>
      <c r="C3319" s="4"/>
      <c r="M3319" s="21" t="e">
        <f>VLOOKUP(Table3[[#This Row],[Condition]],$O$8:$P$28,2)</f>
        <v>#N/A</v>
      </c>
    </row>
    <row r="3320" spans="1:13">
      <c r="A3320"/>
      <c r="C3320" s="4"/>
      <c r="M3320" s="21" t="e">
        <f>VLOOKUP(Table3[[#This Row],[Condition]],$O$8:$P$28,2)</f>
        <v>#N/A</v>
      </c>
    </row>
    <row r="3321" spans="1:13">
      <c r="A3321"/>
      <c r="C3321" s="4"/>
      <c r="M3321" s="21" t="e">
        <f>VLOOKUP(Table3[[#This Row],[Condition]],$O$8:$P$28,2)</f>
        <v>#N/A</v>
      </c>
    </row>
    <row r="3322" spans="1:13">
      <c r="A3322"/>
      <c r="C3322" s="4"/>
      <c r="M3322" s="21" t="e">
        <f>VLOOKUP(Table3[[#This Row],[Condition]],$O$8:$P$28,2)</f>
        <v>#N/A</v>
      </c>
    </row>
    <row r="3323" spans="1:13">
      <c r="A3323"/>
      <c r="C3323" s="4"/>
      <c r="M3323" s="21" t="e">
        <f>VLOOKUP(Table3[[#This Row],[Condition]],$O$8:$P$28,2)</f>
        <v>#N/A</v>
      </c>
    </row>
    <row r="3324" spans="1:13">
      <c r="A3324"/>
      <c r="C3324" s="4"/>
      <c r="M3324" s="21" t="e">
        <f>VLOOKUP(Table3[[#This Row],[Condition]],$O$8:$P$28,2)</f>
        <v>#N/A</v>
      </c>
    </row>
    <row r="3325" spans="1:13">
      <c r="A3325"/>
      <c r="C3325" s="4"/>
      <c r="M3325" s="21" t="e">
        <f>VLOOKUP(Table3[[#This Row],[Condition]],$O$8:$P$28,2)</f>
        <v>#N/A</v>
      </c>
    </row>
    <row r="3326" spans="1:13">
      <c r="A3326"/>
      <c r="C3326" s="4"/>
      <c r="M3326" s="21" t="e">
        <f>VLOOKUP(Table3[[#This Row],[Condition]],$O$8:$P$28,2)</f>
        <v>#N/A</v>
      </c>
    </row>
    <row r="3327" spans="1:13">
      <c r="A3327"/>
      <c r="C3327" s="4"/>
      <c r="M3327" s="21" t="e">
        <f>VLOOKUP(Table3[[#This Row],[Condition]],$O$8:$P$28,2)</f>
        <v>#N/A</v>
      </c>
    </row>
    <row r="3328" spans="1:13">
      <c r="A3328"/>
      <c r="C3328" s="4"/>
      <c r="M3328" s="21" t="e">
        <f>VLOOKUP(Table3[[#This Row],[Condition]],$O$8:$P$28,2)</f>
        <v>#N/A</v>
      </c>
    </row>
    <row r="3329" spans="1:13">
      <c r="A3329"/>
      <c r="C3329" s="4"/>
      <c r="M3329" s="21" t="e">
        <f>VLOOKUP(Table3[[#This Row],[Condition]],$O$8:$P$28,2)</f>
        <v>#N/A</v>
      </c>
    </row>
    <row r="3330" spans="1:13">
      <c r="A3330"/>
      <c r="C3330" s="4"/>
      <c r="M3330" s="21" t="e">
        <f>VLOOKUP(Table3[[#This Row],[Condition]],$O$8:$P$28,2)</f>
        <v>#N/A</v>
      </c>
    </row>
    <row r="3331" spans="1:13">
      <c r="A3331"/>
      <c r="C3331" s="4"/>
      <c r="M3331" s="21" t="e">
        <f>VLOOKUP(Table3[[#This Row],[Condition]],$O$8:$P$28,2)</f>
        <v>#N/A</v>
      </c>
    </row>
    <row r="3332" spans="1:13">
      <c r="A3332"/>
      <c r="C3332" s="4"/>
      <c r="M3332" s="21" t="e">
        <f>VLOOKUP(Table3[[#This Row],[Condition]],$O$8:$P$28,2)</f>
        <v>#N/A</v>
      </c>
    </row>
    <row r="3333" spans="1:13">
      <c r="A3333"/>
      <c r="C3333" s="4"/>
      <c r="M3333" s="21" t="e">
        <f>VLOOKUP(Table3[[#This Row],[Condition]],$O$8:$P$28,2)</f>
        <v>#N/A</v>
      </c>
    </row>
    <row r="3334" spans="1:13">
      <c r="A3334"/>
      <c r="C3334" s="4"/>
      <c r="M3334" s="21" t="e">
        <f>VLOOKUP(Table3[[#This Row],[Condition]],$O$8:$P$28,2)</f>
        <v>#N/A</v>
      </c>
    </row>
    <row r="3335" spans="1:13">
      <c r="A3335"/>
      <c r="C3335" s="4"/>
      <c r="M3335" s="21" t="e">
        <f>VLOOKUP(Table3[[#This Row],[Condition]],$O$8:$P$28,2)</f>
        <v>#N/A</v>
      </c>
    </row>
    <row r="3336" spans="1:13">
      <c r="A3336"/>
      <c r="C3336" s="4"/>
      <c r="M3336" s="21" t="e">
        <f>VLOOKUP(Table3[[#This Row],[Condition]],$O$8:$P$28,2)</f>
        <v>#N/A</v>
      </c>
    </row>
    <row r="3337" spans="1:13">
      <c r="A3337"/>
      <c r="C3337" s="4"/>
      <c r="M3337" s="21" t="e">
        <f>VLOOKUP(Table3[[#This Row],[Condition]],$O$8:$P$28,2)</f>
        <v>#N/A</v>
      </c>
    </row>
    <row r="3338" spans="1:13">
      <c r="A3338"/>
      <c r="C3338" s="4"/>
      <c r="M3338" s="21" t="e">
        <f>VLOOKUP(Table3[[#This Row],[Condition]],$O$8:$P$28,2)</f>
        <v>#N/A</v>
      </c>
    </row>
    <row r="3339" spans="1:13">
      <c r="A3339"/>
      <c r="C3339" s="4"/>
      <c r="M3339" s="21" t="e">
        <f>VLOOKUP(Table3[[#This Row],[Condition]],$O$8:$P$28,2)</f>
        <v>#N/A</v>
      </c>
    </row>
    <row r="3340" spans="1:13">
      <c r="A3340"/>
      <c r="C3340" s="4"/>
      <c r="M3340" s="21" t="e">
        <f>VLOOKUP(Table3[[#This Row],[Condition]],$O$8:$P$28,2)</f>
        <v>#N/A</v>
      </c>
    </row>
    <row r="3341" spans="1:13">
      <c r="A3341"/>
      <c r="C3341" s="4"/>
      <c r="M3341" s="21" t="e">
        <f>VLOOKUP(Table3[[#This Row],[Condition]],$O$8:$P$28,2)</f>
        <v>#N/A</v>
      </c>
    </row>
    <row r="3342" spans="1:13">
      <c r="A3342"/>
      <c r="C3342" s="4"/>
      <c r="M3342" s="21" t="e">
        <f>VLOOKUP(Table3[[#This Row],[Condition]],$O$8:$P$28,2)</f>
        <v>#N/A</v>
      </c>
    </row>
    <row r="3343" spans="1:13">
      <c r="A3343"/>
      <c r="C3343" s="4"/>
      <c r="M3343" s="21" t="e">
        <f>VLOOKUP(Table3[[#This Row],[Condition]],$O$8:$P$28,2)</f>
        <v>#N/A</v>
      </c>
    </row>
    <row r="3344" spans="1:13">
      <c r="A3344"/>
      <c r="C3344" s="4"/>
      <c r="M3344" s="21" t="e">
        <f>VLOOKUP(Table3[[#This Row],[Condition]],$O$8:$P$28,2)</f>
        <v>#N/A</v>
      </c>
    </row>
    <row r="3345" spans="1:13">
      <c r="A3345"/>
      <c r="C3345" s="4"/>
      <c r="M3345" s="21" t="e">
        <f>VLOOKUP(Table3[[#This Row],[Condition]],$O$8:$P$28,2)</f>
        <v>#N/A</v>
      </c>
    </row>
    <row r="3346" spans="1:13">
      <c r="A3346"/>
      <c r="C3346" s="4"/>
      <c r="M3346" s="21" t="e">
        <f>VLOOKUP(Table3[[#This Row],[Condition]],$O$8:$P$28,2)</f>
        <v>#N/A</v>
      </c>
    </row>
    <row r="3347" spans="1:13">
      <c r="A3347"/>
      <c r="C3347" s="4"/>
      <c r="M3347" s="21" t="e">
        <f>VLOOKUP(Table3[[#This Row],[Condition]],$O$8:$P$28,2)</f>
        <v>#N/A</v>
      </c>
    </row>
    <row r="3348" spans="1:13">
      <c r="A3348"/>
      <c r="C3348" s="4"/>
      <c r="M3348" s="21" t="e">
        <f>VLOOKUP(Table3[[#This Row],[Condition]],$O$8:$P$28,2)</f>
        <v>#N/A</v>
      </c>
    </row>
    <row r="3349" spans="1:13">
      <c r="A3349"/>
      <c r="C3349" s="4"/>
      <c r="M3349" s="21" t="e">
        <f>VLOOKUP(Table3[[#This Row],[Condition]],$O$8:$P$28,2)</f>
        <v>#N/A</v>
      </c>
    </row>
    <row r="3350" spans="1:13">
      <c r="A3350"/>
      <c r="C3350" s="4"/>
      <c r="M3350" s="21" t="e">
        <f>VLOOKUP(Table3[[#This Row],[Condition]],$O$8:$P$28,2)</f>
        <v>#N/A</v>
      </c>
    </row>
    <row r="3351" spans="1:13">
      <c r="A3351"/>
      <c r="C3351" s="4"/>
      <c r="M3351" s="21" t="e">
        <f>VLOOKUP(Table3[[#This Row],[Condition]],$O$8:$P$28,2)</f>
        <v>#N/A</v>
      </c>
    </row>
    <row r="3352" spans="1:13">
      <c r="A3352"/>
      <c r="C3352" s="4"/>
      <c r="M3352" s="21" t="e">
        <f>VLOOKUP(Table3[[#This Row],[Condition]],$O$8:$P$28,2)</f>
        <v>#N/A</v>
      </c>
    </row>
    <row r="3353" spans="1:13">
      <c r="A3353"/>
      <c r="C3353" s="4"/>
      <c r="M3353" s="21" t="e">
        <f>VLOOKUP(Table3[[#This Row],[Condition]],$O$8:$P$28,2)</f>
        <v>#N/A</v>
      </c>
    </row>
    <row r="3354" spans="1:13">
      <c r="A3354"/>
      <c r="C3354" s="4"/>
      <c r="M3354" s="21" t="e">
        <f>VLOOKUP(Table3[[#This Row],[Condition]],$O$8:$P$28,2)</f>
        <v>#N/A</v>
      </c>
    </row>
    <row r="3355" spans="1:13">
      <c r="A3355"/>
      <c r="C3355" s="4"/>
      <c r="M3355" s="21" t="e">
        <f>VLOOKUP(Table3[[#This Row],[Condition]],$O$8:$P$28,2)</f>
        <v>#N/A</v>
      </c>
    </row>
    <row r="3356" spans="1:13">
      <c r="A3356"/>
      <c r="C3356" s="4"/>
      <c r="M3356" s="21" t="e">
        <f>VLOOKUP(Table3[[#This Row],[Condition]],$O$8:$P$28,2)</f>
        <v>#N/A</v>
      </c>
    </row>
    <row r="3357" spans="1:13">
      <c r="A3357"/>
      <c r="C3357" s="4"/>
      <c r="M3357" s="21" t="e">
        <f>VLOOKUP(Table3[[#This Row],[Condition]],$O$8:$P$28,2)</f>
        <v>#N/A</v>
      </c>
    </row>
    <row r="3358" spans="1:13">
      <c r="A3358"/>
      <c r="C3358" s="4"/>
      <c r="M3358" s="21" t="e">
        <f>VLOOKUP(Table3[[#This Row],[Condition]],$O$8:$P$28,2)</f>
        <v>#N/A</v>
      </c>
    </row>
    <row r="3359" spans="1:13">
      <c r="A3359"/>
      <c r="C3359" s="4"/>
      <c r="M3359" s="21" t="e">
        <f>VLOOKUP(Table3[[#This Row],[Condition]],$O$8:$P$28,2)</f>
        <v>#N/A</v>
      </c>
    </row>
    <row r="3360" spans="1:13">
      <c r="A3360"/>
      <c r="C3360" s="4"/>
      <c r="M3360" s="21" t="e">
        <f>VLOOKUP(Table3[[#This Row],[Condition]],$O$8:$P$28,2)</f>
        <v>#N/A</v>
      </c>
    </row>
    <row r="3361" spans="1:13">
      <c r="A3361"/>
      <c r="C3361" s="4"/>
      <c r="M3361" s="21" t="e">
        <f>VLOOKUP(Table3[[#This Row],[Condition]],$O$8:$P$28,2)</f>
        <v>#N/A</v>
      </c>
    </row>
    <row r="3362" spans="1:13">
      <c r="A3362"/>
      <c r="C3362" s="4"/>
      <c r="M3362" s="21" t="e">
        <f>VLOOKUP(Table3[[#This Row],[Condition]],$O$8:$P$28,2)</f>
        <v>#N/A</v>
      </c>
    </row>
    <row r="3363" spans="1:13">
      <c r="A3363"/>
      <c r="C3363" s="4"/>
      <c r="M3363" s="21" t="e">
        <f>VLOOKUP(Table3[[#This Row],[Condition]],$O$8:$P$28,2)</f>
        <v>#N/A</v>
      </c>
    </row>
    <row r="3364" spans="1:13">
      <c r="A3364"/>
      <c r="C3364" s="4"/>
      <c r="M3364" s="21" t="e">
        <f>VLOOKUP(Table3[[#This Row],[Condition]],$O$8:$P$28,2)</f>
        <v>#N/A</v>
      </c>
    </row>
    <row r="3365" spans="1:13">
      <c r="A3365"/>
      <c r="C3365" s="4"/>
      <c r="M3365" s="21" t="e">
        <f>VLOOKUP(Table3[[#This Row],[Condition]],$O$8:$P$28,2)</f>
        <v>#N/A</v>
      </c>
    </row>
    <row r="3366" spans="1:13">
      <c r="A3366"/>
      <c r="C3366" s="4"/>
      <c r="M3366" s="21" t="e">
        <f>VLOOKUP(Table3[[#This Row],[Condition]],$O$8:$P$28,2)</f>
        <v>#N/A</v>
      </c>
    </row>
    <row r="3367" spans="1:13">
      <c r="A3367"/>
      <c r="C3367" s="4"/>
      <c r="M3367" s="21" t="e">
        <f>VLOOKUP(Table3[[#This Row],[Condition]],$O$8:$P$28,2)</f>
        <v>#N/A</v>
      </c>
    </row>
    <row r="3368" spans="1:13">
      <c r="A3368"/>
      <c r="C3368" s="4"/>
      <c r="M3368" s="21" t="e">
        <f>VLOOKUP(Table3[[#This Row],[Condition]],$O$8:$P$28,2)</f>
        <v>#N/A</v>
      </c>
    </row>
    <row r="3369" spans="1:13">
      <c r="A3369"/>
      <c r="C3369" s="4"/>
      <c r="M3369" s="21" t="e">
        <f>VLOOKUP(Table3[[#This Row],[Condition]],$O$8:$P$28,2)</f>
        <v>#N/A</v>
      </c>
    </row>
    <row r="3370" spans="1:13">
      <c r="A3370"/>
      <c r="C3370" s="4"/>
      <c r="M3370" s="21" t="e">
        <f>VLOOKUP(Table3[[#This Row],[Condition]],$O$8:$P$28,2)</f>
        <v>#N/A</v>
      </c>
    </row>
    <row r="3371" spans="1:13">
      <c r="A3371"/>
      <c r="C3371" s="4"/>
      <c r="M3371" s="21" t="e">
        <f>VLOOKUP(Table3[[#This Row],[Condition]],$O$8:$P$28,2)</f>
        <v>#N/A</v>
      </c>
    </row>
    <row r="3372" spans="1:13">
      <c r="A3372"/>
      <c r="C3372" s="4"/>
      <c r="M3372" s="21" t="e">
        <f>VLOOKUP(Table3[[#This Row],[Condition]],$O$8:$P$28,2)</f>
        <v>#N/A</v>
      </c>
    </row>
    <row r="3373" spans="1:13">
      <c r="A3373"/>
      <c r="C3373" s="4"/>
      <c r="M3373" s="21" t="e">
        <f>VLOOKUP(Table3[[#This Row],[Condition]],$O$8:$P$28,2)</f>
        <v>#N/A</v>
      </c>
    </row>
    <row r="3374" spans="1:13">
      <c r="A3374"/>
      <c r="C3374" s="4"/>
      <c r="M3374" s="21" t="e">
        <f>VLOOKUP(Table3[[#This Row],[Condition]],$O$8:$P$28,2)</f>
        <v>#N/A</v>
      </c>
    </row>
    <row r="3375" spans="1:13">
      <c r="A3375"/>
      <c r="C3375" s="4"/>
      <c r="M3375" s="21" t="e">
        <f>VLOOKUP(Table3[[#This Row],[Condition]],$O$8:$P$28,2)</f>
        <v>#N/A</v>
      </c>
    </row>
    <row r="3376" spans="1:13">
      <c r="A3376"/>
      <c r="C3376" s="4"/>
      <c r="M3376" s="21" t="e">
        <f>VLOOKUP(Table3[[#This Row],[Condition]],$O$8:$P$28,2)</f>
        <v>#N/A</v>
      </c>
    </row>
    <row r="3377" spans="1:13">
      <c r="A3377"/>
      <c r="C3377" s="4"/>
      <c r="M3377" s="21" t="e">
        <f>VLOOKUP(Table3[[#This Row],[Condition]],$O$8:$P$28,2)</f>
        <v>#N/A</v>
      </c>
    </row>
    <row r="3378" spans="1:13">
      <c r="A3378"/>
      <c r="C3378" s="4"/>
      <c r="M3378" s="21" t="e">
        <f>VLOOKUP(Table3[[#This Row],[Condition]],$O$8:$P$28,2)</f>
        <v>#N/A</v>
      </c>
    </row>
    <row r="3379" spans="1:13">
      <c r="A3379"/>
      <c r="C3379" s="4"/>
      <c r="M3379" s="21" t="e">
        <f>VLOOKUP(Table3[[#This Row],[Condition]],$O$8:$P$28,2)</f>
        <v>#N/A</v>
      </c>
    </row>
    <row r="3380" spans="1:13">
      <c r="A3380"/>
      <c r="C3380" s="4"/>
      <c r="M3380" s="21" t="e">
        <f>VLOOKUP(Table3[[#This Row],[Condition]],$O$8:$P$28,2)</f>
        <v>#N/A</v>
      </c>
    </row>
    <row r="3381" spans="1:13">
      <c r="A3381"/>
      <c r="C3381" s="4"/>
      <c r="M3381" s="21" t="e">
        <f>VLOOKUP(Table3[[#This Row],[Condition]],$O$8:$P$28,2)</f>
        <v>#N/A</v>
      </c>
    </row>
    <row r="3382" spans="1:13">
      <c r="A3382"/>
      <c r="C3382" s="4"/>
      <c r="M3382" s="21" t="e">
        <f>VLOOKUP(Table3[[#This Row],[Condition]],$O$8:$P$28,2)</f>
        <v>#N/A</v>
      </c>
    </row>
    <row r="3383" spans="1:13">
      <c r="A3383"/>
      <c r="C3383" s="4"/>
      <c r="M3383" s="21" t="e">
        <f>VLOOKUP(Table3[[#This Row],[Condition]],$O$8:$P$28,2)</f>
        <v>#N/A</v>
      </c>
    </row>
    <row r="3384" spans="1:13">
      <c r="A3384"/>
      <c r="C3384" s="4"/>
      <c r="M3384" s="21" t="e">
        <f>VLOOKUP(Table3[[#This Row],[Condition]],$O$8:$P$28,2)</f>
        <v>#N/A</v>
      </c>
    </row>
    <row r="3385" spans="1:13">
      <c r="A3385"/>
      <c r="C3385" s="4"/>
      <c r="M3385" s="21" t="e">
        <f>VLOOKUP(Table3[[#This Row],[Condition]],$O$8:$P$28,2)</f>
        <v>#N/A</v>
      </c>
    </row>
    <row r="3386" spans="1:13">
      <c r="A3386"/>
      <c r="C3386" s="4"/>
      <c r="M3386" s="21" t="e">
        <f>VLOOKUP(Table3[[#This Row],[Condition]],$O$8:$P$28,2)</f>
        <v>#N/A</v>
      </c>
    </row>
    <row r="3387" spans="1:13">
      <c r="A3387"/>
      <c r="C3387" s="4"/>
      <c r="M3387" s="21" t="e">
        <f>VLOOKUP(Table3[[#This Row],[Condition]],$O$8:$P$28,2)</f>
        <v>#N/A</v>
      </c>
    </row>
    <row r="3388" spans="1:13">
      <c r="A3388"/>
      <c r="C3388" s="4"/>
      <c r="M3388" s="21" t="e">
        <f>VLOOKUP(Table3[[#This Row],[Condition]],$O$8:$P$28,2)</f>
        <v>#N/A</v>
      </c>
    </row>
    <row r="3389" spans="1:13">
      <c r="A3389"/>
      <c r="C3389" s="4"/>
      <c r="M3389" s="21" t="e">
        <f>VLOOKUP(Table3[[#This Row],[Condition]],$O$8:$P$28,2)</f>
        <v>#N/A</v>
      </c>
    </row>
    <row r="3390" spans="1:13">
      <c r="A3390"/>
      <c r="C3390" s="4"/>
      <c r="M3390" s="21" t="e">
        <f>VLOOKUP(Table3[[#This Row],[Condition]],$O$8:$P$28,2)</f>
        <v>#N/A</v>
      </c>
    </row>
    <row r="3391" spans="1:13">
      <c r="A3391"/>
      <c r="C3391" s="4"/>
      <c r="M3391" s="21" t="e">
        <f>VLOOKUP(Table3[[#This Row],[Condition]],$O$8:$P$28,2)</f>
        <v>#N/A</v>
      </c>
    </row>
    <row r="3392" spans="1:13">
      <c r="A3392"/>
      <c r="C3392" s="4"/>
      <c r="M3392" s="21" t="e">
        <f>VLOOKUP(Table3[[#This Row],[Condition]],$O$8:$P$28,2)</f>
        <v>#N/A</v>
      </c>
    </row>
    <row r="3393" spans="1:13">
      <c r="A3393"/>
      <c r="C3393" s="4"/>
      <c r="M3393" s="21" t="e">
        <f>VLOOKUP(Table3[[#This Row],[Condition]],$O$8:$P$28,2)</f>
        <v>#N/A</v>
      </c>
    </row>
    <row r="3394" spans="1:13">
      <c r="A3394"/>
      <c r="C3394" s="4"/>
      <c r="M3394" s="21" t="e">
        <f>VLOOKUP(Table3[[#This Row],[Condition]],$O$8:$P$28,2)</f>
        <v>#N/A</v>
      </c>
    </row>
    <row r="3395" spans="1:13">
      <c r="A3395"/>
      <c r="C3395" s="4"/>
      <c r="M3395" s="21" t="e">
        <f>VLOOKUP(Table3[[#This Row],[Condition]],$O$8:$P$28,2)</f>
        <v>#N/A</v>
      </c>
    </row>
    <row r="3396" spans="1:13">
      <c r="A3396"/>
      <c r="C3396" s="4"/>
      <c r="M3396" s="21" t="e">
        <f>VLOOKUP(Table3[[#This Row],[Condition]],$O$8:$P$28,2)</f>
        <v>#N/A</v>
      </c>
    </row>
    <row r="3397" spans="1:13">
      <c r="A3397"/>
      <c r="C3397" s="4"/>
      <c r="M3397" s="21" t="e">
        <f>VLOOKUP(Table3[[#This Row],[Condition]],$O$8:$P$28,2)</f>
        <v>#N/A</v>
      </c>
    </row>
    <row r="3398" spans="1:13">
      <c r="A3398"/>
      <c r="C3398" s="4"/>
      <c r="M3398" s="21" t="e">
        <f>VLOOKUP(Table3[[#This Row],[Condition]],$O$8:$P$28,2)</f>
        <v>#N/A</v>
      </c>
    </row>
    <row r="3399" spans="1:13">
      <c r="A3399"/>
      <c r="C3399" s="4"/>
      <c r="M3399" s="21" t="e">
        <f>VLOOKUP(Table3[[#This Row],[Condition]],$O$8:$P$28,2)</f>
        <v>#N/A</v>
      </c>
    </row>
    <row r="3400" spans="1:13">
      <c r="A3400"/>
      <c r="C3400" s="4"/>
      <c r="M3400" s="21" t="e">
        <f>VLOOKUP(Table3[[#This Row],[Condition]],$O$8:$P$28,2)</f>
        <v>#N/A</v>
      </c>
    </row>
    <row r="3401" spans="1:13">
      <c r="A3401"/>
      <c r="C3401" s="4"/>
      <c r="M3401" s="21" t="e">
        <f>VLOOKUP(Table3[[#This Row],[Condition]],$O$8:$P$28,2)</f>
        <v>#N/A</v>
      </c>
    </row>
    <row r="3402" spans="1:13">
      <c r="A3402"/>
      <c r="C3402" s="4"/>
      <c r="M3402" s="21" t="e">
        <f>VLOOKUP(Table3[[#This Row],[Condition]],$O$8:$P$28,2)</f>
        <v>#N/A</v>
      </c>
    </row>
    <row r="3403" spans="1:13">
      <c r="A3403"/>
      <c r="C3403" s="4"/>
      <c r="M3403" s="21" t="e">
        <f>VLOOKUP(Table3[[#This Row],[Condition]],$O$8:$P$28,2)</f>
        <v>#N/A</v>
      </c>
    </row>
    <row r="3404" spans="1:13">
      <c r="A3404"/>
      <c r="C3404" s="4"/>
      <c r="M3404" s="21" t="e">
        <f>VLOOKUP(Table3[[#This Row],[Condition]],$O$8:$P$28,2)</f>
        <v>#N/A</v>
      </c>
    </row>
    <row r="3405" spans="1:13">
      <c r="A3405"/>
      <c r="C3405" s="4"/>
      <c r="M3405" s="21" t="e">
        <f>VLOOKUP(Table3[[#This Row],[Condition]],$O$8:$P$28,2)</f>
        <v>#N/A</v>
      </c>
    </row>
    <row r="3406" spans="1:13">
      <c r="A3406"/>
      <c r="C3406" s="4"/>
      <c r="M3406" s="21" t="e">
        <f>VLOOKUP(Table3[[#This Row],[Condition]],$O$8:$P$28,2)</f>
        <v>#N/A</v>
      </c>
    </row>
    <row r="3407" spans="1:13">
      <c r="A3407"/>
      <c r="C3407" s="4"/>
      <c r="M3407" s="21" t="e">
        <f>VLOOKUP(Table3[[#This Row],[Condition]],$O$8:$P$28,2)</f>
        <v>#N/A</v>
      </c>
    </row>
    <row r="3408" spans="1:13">
      <c r="A3408"/>
      <c r="C3408" s="4"/>
      <c r="M3408" s="21" t="e">
        <f>VLOOKUP(Table3[[#This Row],[Condition]],$O$8:$P$28,2)</f>
        <v>#N/A</v>
      </c>
    </row>
    <row r="3409" spans="1:13">
      <c r="A3409"/>
      <c r="C3409" s="4"/>
      <c r="M3409" s="21" t="e">
        <f>VLOOKUP(Table3[[#This Row],[Condition]],$O$8:$P$28,2)</f>
        <v>#N/A</v>
      </c>
    </row>
    <row r="3410" spans="1:13">
      <c r="A3410"/>
      <c r="C3410" s="4"/>
      <c r="M3410" s="21" t="e">
        <f>VLOOKUP(Table3[[#This Row],[Condition]],$O$8:$P$28,2)</f>
        <v>#N/A</v>
      </c>
    </row>
    <row r="3411" spans="1:13">
      <c r="A3411"/>
      <c r="C3411" s="4"/>
      <c r="M3411" s="21" t="e">
        <f>VLOOKUP(Table3[[#This Row],[Condition]],$O$8:$P$28,2)</f>
        <v>#N/A</v>
      </c>
    </row>
    <row r="3412" spans="1:13">
      <c r="A3412"/>
      <c r="C3412" s="4"/>
      <c r="M3412" s="21" t="e">
        <f>VLOOKUP(Table3[[#This Row],[Condition]],$O$8:$P$28,2)</f>
        <v>#N/A</v>
      </c>
    </row>
    <row r="3413" spans="1:13">
      <c r="A3413"/>
      <c r="C3413" s="4"/>
      <c r="M3413" s="21" t="e">
        <f>VLOOKUP(Table3[[#This Row],[Condition]],$O$8:$P$28,2)</f>
        <v>#N/A</v>
      </c>
    </row>
    <row r="3414" spans="1:13">
      <c r="A3414"/>
      <c r="C3414" s="4"/>
      <c r="M3414" s="21" t="e">
        <f>VLOOKUP(Table3[[#This Row],[Condition]],$O$8:$P$28,2)</f>
        <v>#N/A</v>
      </c>
    </row>
    <row r="3415" spans="1:13">
      <c r="A3415"/>
      <c r="C3415" s="4"/>
      <c r="M3415" s="21" t="e">
        <f>VLOOKUP(Table3[[#This Row],[Condition]],$O$8:$P$28,2)</f>
        <v>#N/A</v>
      </c>
    </row>
    <row r="3416" spans="1:13">
      <c r="A3416"/>
      <c r="C3416" s="4"/>
      <c r="M3416" s="21" t="e">
        <f>VLOOKUP(Table3[[#This Row],[Condition]],$O$8:$P$28,2)</f>
        <v>#N/A</v>
      </c>
    </row>
    <row r="3417" spans="1:13">
      <c r="A3417"/>
      <c r="C3417" s="4"/>
      <c r="M3417" s="21" t="e">
        <f>VLOOKUP(Table3[[#This Row],[Condition]],$O$8:$P$28,2)</f>
        <v>#N/A</v>
      </c>
    </row>
    <row r="3418" spans="1:13">
      <c r="A3418"/>
      <c r="C3418" s="4"/>
      <c r="M3418" s="21" t="e">
        <f>VLOOKUP(Table3[[#This Row],[Condition]],$O$8:$P$28,2)</f>
        <v>#N/A</v>
      </c>
    </row>
    <row r="3419" spans="1:13">
      <c r="A3419"/>
      <c r="C3419" s="4"/>
      <c r="M3419" s="21" t="e">
        <f>VLOOKUP(Table3[[#This Row],[Condition]],$O$8:$P$28,2)</f>
        <v>#N/A</v>
      </c>
    </row>
    <row r="3420" spans="1:13">
      <c r="A3420"/>
      <c r="C3420" s="4"/>
      <c r="M3420" s="21" t="e">
        <f>VLOOKUP(Table3[[#This Row],[Condition]],$O$8:$P$28,2)</f>
        <v>#N/A</v>
      </c>
    </row>
    <row r="3421" spans="1:13">
      <c r="A3421"/>
      <c r="C3421" s="4"/>
      <c r="M3421" s="21" t="e">
        <f>VLOOKUP(Table3[[#This Row],[Condition]],$O$8:$P$28,2)</f>
        <v>#N/A</v>
      </c>
    </row>
    <row r="3422" spans="1:13">
      <c r="A3422"/>
      <c r="C3422" s="4"/>
      <c r="M3422" s="21" t="e">
        <f>VLOOKUP(Table3[[#This Row],[Condition]],$O$8:$P$28,2)</f>
        <v>#N/A</v>
      </c>
    </row>
    <row r="3423" spans="1:13">
      <c r="A3423"/>
      <c r="C3423" s="4"/>
      <c r="M3423" s="21" t="e">
        <f>VLOOKUP(Table3[[#This Row],[Condition]],$O$8:$P$28,2)</f>
        <v>#N/A</v>
      </c>
    </row>
    <row r="3424" spans="1:13">
      <c r="A3424"/>
      <c r="C3424" s="4"/>
      <c r="M3424" s="21" t="e">
        <f>VLOOKUP(Table3[[#This Row],[Condition]],$O$8:$P$28,2)</f>
        <v>#N/A</v>
      </c>
    </row>
    <row r="3425" spans="1:13">
      <c r="A3425"/>
      <c r="C3425" s="4"/>
      <c r="M3425" s="21" t="e">
        <f>VLOOKUP(Table3[[#This Row],[Condition]],$O$8:$P$28,2)</f>
        <v>#N/A</v>
      </c>
    </row>
    <row r="3426" spans="1:13">
      <c r="A3426"/>
      <c r="C3426" s="4"/>
      <c r="M3426" s="21" t="e">
        <f>VLOOKUP(Table3[[#This Row],[Condition]],$O$8:$P$28,2)</f>
        <v>#N/A</v>
      </c>
    </row>
    <row r="3427" spans="1:13">
      <c r="A3427"/>
      <c r="C3427" s="4"/>
      <c r="M3427" s="21" t="e">
        <f>VLOOKUP(Table3[[#This Row],[Condition]],$O$8:$P$28,2)</f>
        <v>#N/A</v>
      </c>
    </row>
    <row r="3428" spans="1:13">
      <c r="A3428"/>
      <c r="C3428" s="4"/>
      <c r="M3428" s="21" t="e">
        <f>VLOOKUP(Table3[[#This Row],[Condition]],$O$8:$P$28,2)</f>
        <v>#N/A</v>
      </c>
    </row>
    <row r="3429" spans="1:13">
      <c r="A3429"/>
      <c r="C3429" s="4"/>
      <c r="M3429" s="21" t="e">
        <f>VLOOKUP(Table3[[#This Row],[Condition]],$O$8:$P$28,2)</f>
        <v>#N/A</v>
      </c>
    </row>
    <row r="3430" spans="1:13">
      <c r="A3430"/>
      <c r="C3430" s="4"/>
      <c r="M3430" s="21" t="e">
        <f>VLOOKUP(Table3[[#This Row],[Condition]],$O$8:$P$28,2)</f>
        <v>#N/A</v>
      </c>
    </row>
    <row r="3431" spans="1:13">
      <c r="A3431"/>
      <c r="C3431" s="4"/>
      <c r="M3431" s="21" t="e">
        <f>VLOOKUP(Table3[[#This Row],[Condition]],$O$8:$P$28,2)</f>
        <v>#N/A</v>
      </c>
    </row>
    <row r="3432" spans="1:13">
      <c r="A3432"/>
      <c r="C3432" s="4"/>
      <c r="M3432" s="21" t="e">
        <f>VLOOKUP(Table3[[#This Row],[Condition]],$O$8:$P$28,2)</f>
        <v>#N/A</v>
      </c>
    </row>
    <row r="3433" spans="1:13">
      <c r="A3433"/>
      <c r="C3433" s="4"/>
      <c r="M3433" s="21" t="e">
        <f>VLOOKUP(Table3[[#This Row],[Condition]],$O$8:$P$28,2)</f>
        <v>#N/A</v>
      </c>
    </row>
    <row r="3434" spans="1:13">
      <c r="A3434"/>
      <c r="C3434" s="4"/>
      <c r="M3434" s="21" t="e">
        <f>VLOOKUP(Table3[[#This Row],[Condition]],$O$8:$P$28,2)</f>
        <v>#N/A</v>
      </c>
    </row>
    <row r="3435" spans="1:13">
      <c r="A3435"/>
      <c r="C3435" s="4"/>
      <c r="M3435" s="21" t="e">
        <f>VLOOKUP(Table3[[#This Row],[Condition]],$O$8:$P$28,2)</f>
        <v>#N/A</v>
      </c>
    </row>
    <row r="3436" spans="1:13">
      <c r="A3436"/>
      <c r="C3436" s="4"/>
      <c r="M3436" s="21" t="e">
        <f>VLOOKUP(Table3[[#This Row],[Condition]],$O$8:$P$28,2)</f>
        <v>#N/A</v>
      </c>
    </row>
    <row r="3437" spans="1:13">
      <c r="A3437"/>
      <c r="C3437" s="4"/>
      <c r="M3437" s="21" t="e">
        <f>VLOOKUP(Table3[[#This Row],[Condition]],$O$8:$P$28,2)</f>
        <v>#N/A</v>
      </c>
    </row>
    <row r="3438" spans="1:13">
      <c r="A3438"/>
      <c r="C3438" s="4"/>
      <c r="M3438" s="21" t="e">
        <f>VLOOKUP(Table3[[#This Row],[Condition]],$O$8:$P$28,2)</f>
        <v>#N/A</v>
      </c>
    </row>
    <row r="3439" spans="1:13">
      <c r="A3439"/>
      <c r="C3439" s="4"/>
      <c r="M3439" s="21" t="e">
        <f>VLOOKUP(Table3[[#This Row],[Condition]],$O$8:$P$28,2)</f>
        <v>#N/A</v>
      </c>
    </row>
    <row r="3440" spans="1:13">
      <c r="A3440"/>
      <c r="C3440" s="4"/>
      <c r="M3440" s="21" t="e">
        <f>VLOOKUP(Table3[[#This Row],[Condition]],$O$8:$P$28,2)</f>
        <v>#N/A</v>
      </c>
    </row>
    <row r="3441" spans="1:13">
      <c r="A3441"/>
      <c r="C3441" s="4"/>
      <c r="M3441" s="21" t="e">
        <f>VLOOKUP(Table3[[#This Row],[Condition]],$O$8:$P$28,2)</f>
        <v>#N/A</v>
      </c>
    </row>
    <row r="3442" spans="1:13">
      <c r="A3442"/>
      <c r="C3442" s="4"/>
      <c r="M3442" s="21" t="e">
        <f>VLOOKUP(Table3[[#This Row],[Condition]],$O$8:$P$28,2)</f>
        <v>#N/A</v>
      </c>
    </row>
    <row r="3443" spans="1:13">
      <c r="A3443"/>
      <c r="C3443" s="4"/>
      <c r="M3443" s="21" t="e">
        <f>VLOOKUP(Table3[[#This Row],[Condition]],$O$8:$P$28,2)</f>
        <v>#N/A</v>
      </c>
    </row>
    <row r="3444" spans="1:13">
      <c r="A3444"/>
      <c r="C3444" s="4"/>
      <c r="M3444" s="21" t="e">
        <f>VLOOKUP(Table3[[#This Row],[Condition]],$O$8:$P$28,2)</f>
        <v>#N/A</v>
      </c>
    </row>
    <row r="3445" spans="1:13">
      <c r="A3445"/>
      <c r="C3445" s="4"/>
      <c r="M3445" s="21" t="e">
        <f>VLOOKUP(Table3[[#This Row],[Condition]],$O$8:$P$28,2)</f>
        <v>#N/A</v>
      </c>
    </row>
    <row r="3446" spans="1:13">
      <c r="A3446"/>
      <c r="C3446" s="4"/>
      <c r="M3446" s="21" t="e">
        <f>VLOOKUP(Table3[[#This Row],[Condition]],$O$8:$P$28,2)</f>
        <v>#N/A</v>
      </c>
    </row>
    <row r="3447" spans="1:13">
      <c r="A3447"/>
      <c r="C3447" s="4"/>
      <c r="M3447" s="21" t="e">
        <f>VLOOKUP(Table3[[#This Row],[Condition]],$O$8:$P$28,2)</f>
        <v>#N/A</v>
      </c>
    </row>
    <row r="3448" spans="1:13">
      <c r="A3448"/>
      <c r="C3448" s="4"/>
      <c r="M3448" s="21" t="e">
        <f>VLOOKUP(Table3[[#This Row],[Condition]],$O$8:$P$28,2)</f>
        <v>#N/A</v>
      </c>
    </row>
    <row r="3449" spans="1:13">
      <c r="A3449"/>
      <c r="C3449" s="4"/>
      <c r="M3449" s="21" t="e">
        <f>VLOOKUP(Table3[[#This Row],[Condition]],$O$8:$P$28,2)</f>
        <v>#N/A</v>
      </c>
    </row>
    <row r="3450" spans="1:13">
      <c r="A3450"/>
      <c r="C3450" s="4"/>
      <c r="M3450" s="21" t="e">
        <f>VLOOKUP(Table3[[#This Row],[Condition]],$O$8:$P$28,2)</f>
        <v>#N/A</v>
      </c>
    </row>
    <row r="3451" spans="1:13">
      <c r="A3451"/>
      <c r="C3451" s="4"/>
      <c r="M3451" s="21" t="e">
        <f>VLOOKUP(Table3[[#This Row],[Condition]],$O$8:$P$28,2)</f>
        <v>#N/A</v>
      </c>
    </row>
    <row r="3452" spans="1:13">
      <c r="A3452"/>
      <c r="C3452" s="4"/>
      <c r="M3452" s="21" t="e">
        <f>VLOOKUP(Table3[[#This Row],[Condition]],$O$8:$P$28,2)</f>
        <v>#N/A</v>
      </c>
    </row>
    <row r="3453" spans="1:13">
      <c r="A3453"/>
      <c r="C3453" s="4"/>
      <c r="M3453" s="21" t="e">
        <f>VLOOKUP(Table3[[#This Row],[Condition]],$O$8:$P$28,2)</f>
        <v>#N/A</v>
      </c>
    </row>
    <row r="3454" spans="1:13">
      <c r="A3454"/>
      <c r="C3454" s="4"/>
      <c r="M3454" s="21" t="e">
        <f>VLOOKUP(Table3[[#This Row],[Condition]],$O$8:$P$28,2)</f>
        <v>#N/A</v>
      </c>
    </row>
    <row r="3455" spans="1:13">
      <c r="A3455"/>
      <c r="C3455" s="4"/>
      <c r="M3455" s="21" t="e">
        <f>VLOOKUP(Table3[[#This Row],[Condition]],$O$8:$P$28,2)</f>
        <v>#N/A</v>
      </c>
    </row>
    <row r="3456" spans="1:13">
      <c r="A3456"/>
      <c r="C3456" s="4"/>
      <c r="M3456" s="21" t="e">
        <f>VLOOKUP(Table3[[#This Row],[Condition]],$O$8:$P$28,2)</f>
        <v>#N/A</v>
      </c>
    </row>
    <row r="3457" spans="1:13">
      <c r="A3457"/>
      <c r="C3457" s="4"/>
      <c r="M3457" s="21" t="e">
        <f>VLOOKUP(Table3[[#This Row],[Condition]],$O$8:$P$28,2)</f>
        <v>#N/A</v>
      </c>
    </row>
    <row r="3458" spans="1:13">
      <c r="A3458"/>
      <c r="C3458" s="4"/>
      <c r="M3458" s="21" t="e">
        <f>VLOOKUP(Table3[[#This Row],[Condition]],$O$8:$P$28,2)</f>
        <v>#N/A</v>
      </c>
    </row>
    <row r="3459" spans="1:13">
      <c r="A3459"/>
      <c r="C3459" s="4"/>
      <c r="M3459" s="21" t="e">
        <f>VLOOKUP(Table3[[#This Row],[Condition]],$O$8:$P$28,2)</f>
        <v>#N/A</v>
      </c>
    </row>
    <row r="3460" spans="1:13">
      <c r="A3460"/>
      <c r="C3460" s="4"/>
      <c r="M3460" s="21" t="e">
        <f>VLOOKUP(Table3[[#This Row],[Condition]],$O$8:$P$28,2)</f>
        <v>#N/A</v>
      </c>
    </row>
    <row r="3461" spans="1:13">
      <c r="A3461"/>
      <c r="C3461" s="4"/>
      <c r="M3461" s="21" t="e">
        <f>VLOOKUP(Table3[[#This Row],[Condition]],$O$8:$P$28,2)</f>
        <v>#N/A</v>
      </c>
    </row>
    <row r="3462" spans="1:13">
      <c r="A3462"/>
      <c r="C3462" s="4"/>
      <c r="M3462" s="21" t="e">
        <f>VLOOKUP(Table3[[#This Row],[Condition]],$O$8:$P$28,2)</f>
        <v>#N/A</v>
      </c>
    </row>
    <row r="3463" spans="1:13">
      <c r="A3463"/>
      <c r="C3463" s="4"/>
      <c r="M3463" s="21" t="e">
        <f>VLOOKUP(Table3[[#This Row],[Condition]],$O$8:$P$28,2)</f>
        <v>#N/A</v>
      </c>
    </row>
    <row r="3464" spans="1:13">
      <c r="A3464"/>
      <c r="C3464" s="4"/>
      <c r="M3464" s="21" t="e">
        <f>VLOOKUP(Table3[[#This Row],[Condition]],$O$8:$P$28,2)</f>
        <v>#N/A</v>
      </c>
    </row>
    <row r="3465" spans="1:13">
      <c r="A3465"/>
      <c r="C3465" s="4"/>
      <c r="M3465" s="21" t="e">
        <f>VLOOKUP(Table3[[#This Row],[Condition]],$O$8:$P$28,2)</f>
        <v>#N/A</v>
      </c>
    </row>
    <row r="3466" spans="1:13">
      <c r="A3466"/>
      <c r="C3466" s="4"/>
      <c r="M3466" s="21" t="e">
        <f>VLOOKUP(Table3[[#This Row],[Condition]],$O$8:$P$28,2)</f>
        <v>#N/A</v>
      </c>
    </row>
    <row r="3467" spans="1:13">
      <c r="A3467"/>
      <c r="C3467" s="4"/>
      <c r="M3467" s="21" t="e">
        <f>VLOOKUP(Table3[[#This Row],[Condition]],$O$8:$P$28,2)</f>
        <v>#N/A</v>
      </c>
    </row>
    <row r="3468" spans="1:13">
      <c r="A3468"/>
      <c r="C3468" s="4"/>
      <c r="M3468" s="21" t="e">
        <f>VLOOKUP(Table3[[#This Row],[Condition]],$O$8:$P$28,2)</f>
        <v>#N/A</v>
      </c>
    </row>
    <row r="3469" spans="1:13">
      <c r="A3469"/>
      <c r="C3469" s="4"/>
      <c r="M3469" s="21" t="e">
        <f>VLOOKUP(Table3[[#This Row],[Condition]],$O$8:$P$28,2)</f>
        <v>#N/A</v>
      </c>
    </row>
    <row r="3470" spans="1:13">
      <c r="A3470"/>
      <c r="C3470" s="4"/>
      <c r="M3470" s="21" t="e">
        <f>VLOOKUP(Table3[[#This Row],[Condition]],$O$8:$P$28,2)</f>
        <v>#N/A</v>
      </c>
    </row>
    <row r="3471" spans="1:13">
      <c r="A3471"/>
      <c r="C3471" s="4"/>
      <c r="M3471" s="21" t="e">
        <f>VLOOKUP(Table3[[#This Row],[Condition]],$O$8:$P$28,2)</f>
        <v>#N/A</v>
      </c>
    </row>
    <row r="3472" spans="1:13">
      <c r="A3472"/>
      <c r="C3472" s="4"/>
      <c r="M3472" s="21" t="e">
        <f>VLOOKUP(Table3[[#This Row],[Condition]],$O$8:$P$28,2)</f>
        <v>#N/A</v>
      </c>
    </row>
    <row r="3473" spans="1:13">
      <c r="A3473"/>
      <c r="C3473" s="4"/>
      <c r="M3473" s="21" t="e">
        <f>VLOOKUP(Table3[[#This Row],[Condition]],$O$8:$P$28,2)</f>
        <v>#N/A</v>
      </c>
    </row>
    <row r="3474" spans="1:13">
      <c r="A3474"/>
      <c r="C3474" s="4"/>
      <c r="M3474" s="21" t="e">
        <f>VLOOKUP(Table3[[#This Row],[Condition]],$O$8:$P$28,2)</f>
        <v>#N/A</v>
      </c>
    </row>
    <row r="3475" spans="1:13">
      <c r="A3475"/>
      <c r="C3475" s="4"/>
      <c r="M3475" s="21" t="e">
        <f>VLOOKUP(Table3[[#This Row],[Condition]],$O$8:$P$28,2)</f>
        <v>#N/A</v>
      </c>
    </row>
    <row r="3476" spans="1:13">
      <c r="A3476"/>
      <c r="C3476" s="4"/>
      <c r="M3476" s="21" t="e">
        <f>VLOOKUP(Table3[[#This Row],[Condition]],$O$8:$P$28,2)</f>
        <v>#N/A</v>
      </c>
    </row>
    <row r="3477" spans="1:13">
      <c r="A3477"/>
      <c r="C3477" s="4"/>
      <c r="M3477" s="21" t="e">
        <f>VLOOKUP(Table3[[#This Row],[Condition]],$O$8:$P$28,2)</f>
        <v>#N/A</v>
      </c>
    </row>
    <row r="3478" spans="1:13">
      <c r="A3478"/>
      <c r="C3478" s="4"/>
      <c r="M3478" s="21" t="e">
        <f>VLOOKUP(Table3[[#This Row],[Condition]],$O$8:$P$28,2)</f>
        <v>#N/A</v>
      </c>
    </row>
    <row r="3479" spans="1:13">
      <c r="A3479"/>
      <c r="C3479" s="4"/>
      <c r="M3479" s="21" t="e">
        <f>VLOOKUP(Table3[[#This Row],[Condition]],$O$8:$P$28,2)</f>
        <v>#N/A</v>
      </c>
    </row>
    <row r="3480" spans="1:13">
      <c r="A3480"/>
      <c r="C3480" s="4"/>
      <c r="M3480" s="21" t="e">
        <f>VLOOKUP(Table3[[#This Row],[Condition]],$O$8:$P$28,2)</f>
        <v>#N/A</v>
      </c>
    </row>
    <row r="3481" spans="1:13">
      <c r="A3481"/>
      <c r="C3481" s="4"/>
      <c r="M3481" s="21" t="e">
        <f>VLOOKUP(Table3[[#This Row],[Condition]],$O$8:$P$28,2)</f>
        <v>#N/A</v>
      </c>
    </row>
    <row r="3482" spans="1:13">
      <c r="A3482"/>
      <c r="C3482" s="4"/>
      <c r="M3482" s="21" t="e">
        <f>VLOOKUP(Table3[[#This Row],[Condition]],$O$8:$P$28,2)</f>
        <v>#N/A</v>
      </c>
    </row>
    <row r="3483" spans="1:13">
      <c r="A3483"/>
      <c r="C3483" s="4"/>
      <c r="M3483" s="21" t="e">
        <f>VLOOKUP(Table3[[#This Row],[Condition]],$O$8:$P$28,2)</f>
        <v>#N/A</v>
      </c>
    </row>
    <row r="3484" spans="1:13">
      <c r="A3484"/>
      <c r="C3484" s="4"/>
      <c r="M3484" s="21" t="e">
        <f>VLOOKUP(Table3[[#This Row],[Condition]],$O$8:$P$28,2)</f>
        <v>#N/A</v>
      </c>
    </row>
    <row r="3485" spans="1:13">
      <c r="A3485"/>
      <c r="C3485" s="4"/>
      <c r="M3485" s="21" t="e">
        <f>VLOOKUP(Table3[[#This Row],[Condition]],$O$8:$P$28,2)</f>
        <v>#N/A</v>
      </c>
    </row>
    <row r="3486" spans="1:13">
      <c r="A3486"/>
      <c r="C3486" s="4"/>
      <c r="M3486" s="21" t="e">
        <f>VLOOKUP(Table3[[#This Row],[Condition]],$O$8:$P$28,2)</f>
        <v>#N/A</v>
      </c>
    </row>
    <row r="3487" spans="1:13">
      <c r="A3487"/>
      <c r="C3487" s="4"/>
      <c r="M3487" s="21" t="e">
        <f>VLOOKUP(Table3[[#This Row],[Condition]],$O$8:$P$28,2)</f>
        <v>#N/A</v>
      </c>
    </row>
    <row r="3488" spans="1:13">
      <c r="A3488"/>
      <c r="C3488" s="4"/>
      <c r="M3488" s="21" t="e">
        <f>VLOOKUP(Table3[[#This Row],[Condition]],$O$8:$P$28,2)</f>
        <v>#N/A</v>
      </c>
    </row>
    <row r="3489" spans="1:13">
      <c r="A3489"/>
      <c r="C3489" s="4"/>
      <c r="M3489" s="21" t="e">
        <f>VLOOKUP(Table3[[#This Row],[Condition]],$O$8:$P$28,2)</f>
        <v>#N/A</v>
      </c>
    </row>
    <row r="3490" spans="1:13">
      <c r="A3490"/>
      <c r="C3490" s="4"/>
      <c r="M3490" s="21" t="e">
        <f>VLOOKUP(Table3[[#This Row],[Condition]],$O$8:$P$28,2)</f>
        <v>#N/A</v>
      </c>
    </row>
    <row r="3491" spans="1:13">
      <c r="A3491"/>
      <c r="C3491" s="4"/>
      <c r="M3491" s="21" t="e">
        <f>VLOOKUP(Table3[[#This Row],[Condition]],$O$8:$P$28,2)</f>
        <v>#N/A</v>
      </c>
    </row>
    <row r="3492" spans="1:13">
      <c r="A3492"/>
      <c r="C3492" s="4"/>
      <c r="M3492" s="21" t="e">
        <f>VLOOKUP(Table3[[#This Row],[Condition]],$O$8:$P$28,2)</f>
        <v>#N/A</v>
      </c>
    </row>
    <row r="3493" spans="1:13">
      <c r="A3493"/>
      <c r="C3493" s="4"/>
      <c r="M3493" s="21" t="e">
        <f>VLOOKUP(Table3[[#This Row],[Condition]],$O$8:$P$28,2)</f>
        <v>#N/A</v>
      </c>
    </row>
    <row r="3494" spans="1:13">
      <c r="A3494"/>
      <c r="C3494" s="4"/>
      <c r="M3494" s="21" t="e">
        <f>VLOOKUP(Table3[[#This Row],[Condition]],$O$8:$P$28,2)</f>
        <v>#N/A</v>
      </c>
    </row>
    <row r="3495" spans="1:13">
      <c r="A3495"/>
      <c r="C3495" s="4"/>
      <c r="M3495" s="21" t="e">
        <f>VLOOKUP(Table3[[#This Row],[Condition]],$O$8:$P$28,2)</f>
        <v>#N/A</v>
      </c>
    </row>
    <row r="3496" spans="1:13">
      <c r="A3496"/>
      <c r="C3496" s="4"/>
      <c r="M3496" s="21" t="e">
        <f>VLOOKUP(Table3[[#This Row],[Condition]],$O$8:$P$28,2)</f>
        <v>#N/A</v>
      </c>
    </row>
    <row r="3497" spans="1:13">
      <c r="A3497"/>
      <c r="C3497" s="4"/>
      <c r="M3497" s="21" t="e">
        <f>VLOOKUP(Table3[[#This Row],[Condition]],$O$8:$P$28,2)</f>
        <v>#N/A</v>
      </c>
    </row>
    <row r="3498" spans="1:13">
      <c r="A3498"/>
      <c r="C3498" s="4"/>
      <c r="M3498" s="21" t="e">
        <f>VLOOKUP(Table3[[#This Row],[Condition]],$O$8:$P$28,2)</f>
        <v>#N/A</v>
      </c>
    </row>
    <row r="3499" spans="1:13">
      <c r="A3499"/>
      <c r="C3499" s="4"/>
      <c r="M3499" s="21" t="e">
        <f>VLOOKUP(Table3[[#This Row],[Condition]],$O$8:$P$28,2)</f>
        <v>#N/A</v>
      </c>
    </row>
    <row r="3500" spans="1:13">
      <c r="A3500"/>
      <c r="C3500" s="4"/>
      <c r="M3500" s="21" t="e">
        <f>VLOOKUP(Table3[[#This Row],[Condition]],$O$8:$P$28,2)</f>
        <v>#N/A</v>
      </c>
    </row>
    <row r="3501" spans="1:13">
      <c r="A3501"/>
      <c r="C3501" s="4"/>
      <c r="M3501" s="21" t="e">
        <f>VLOOKUP(Table3[[#This Row],[Condition]],$O$8:$P$28,2)</f>
        <v>#N/A</v>
      </c>
    </row>
    <row r="3502" spans="1:13">
      <c r="A3502"/>
      <c r="C3502" s="4"/>
      <c r="M3502" s="21" t="e">
        <f>VLOOKUP(Table3[[#This Row],[Condition]],$O$8:$P$28,2)</f>
        <v>#N/A</v>
      </c>
    </row>
    <row r="3503" spans="1:13">
      <c r="A3503"/>
      <c r="C3503" s="4"/>
      <c r="M3503" s="21" t="e">
        <f>VLOOKUP(Table3[[#This Row],[Condition]],$O$8:$P$28,2)</f>
        <v>#N/A</v>
      </c>
    </row>
    <row r="3504" spans="1:13">
      <c r="A3504"/>
      <c r="C3504" s="4"/>
      <c r="M3504" s="21" t="e">
        <f>VLOOKUP(Table3[[#This Row],[Condition]],$O$8:$P$28,2)</f>
        <v>#N/A</v>
      </c>
    </row>
    <row r="3505" spans="1:13">
      <c r="A3505"/>
      <c r="C3505" s="4"/>
      <c r="M3505" s="21" t="e">
        <f>VLOOKUP(Table3[[#This Row],[Condition]],$O$8:$P$28,2)</f>
        <v>#N/A</v>
      </c>
    </row>
    <row r="3506" spans="1:13">
      <c r="A3506"/>
      <c r="C3506" s="4"/>
      <c r="M3506" s="21" t="e">
        <f>VLOOKUP(Table3[[#This Row],[Condition]],$O$8:$P$28,2)</f>
        <v>#N/A</v>
      </c>
    </row>
    <row r="3507" spans="1:13">
      <c r="A3507"/>
      <c r="C3507" s="4"/>
      <c r="M3507" s="21" t="e">
        <f>VLOOKUP(Table3[[#This Row],[Condition]],$O$8:$P$28,2)</f>
        <v>#N/A</v>
      </c>
    </row>
    <row r="3508" spans="1:13">
      <c r="A3508"/>
      <c r="C3508" s="4"/>
      <c r="M3508" s="21" t="e">
        <f>VLOOKUP(Table3[[#This Row],[Condition]],$O$8:$P$28,2)</f>
        <v>#N/A</v>
      </c>
    </row>
    <row r="3509" spans="1:13">
      <c r="A3509"/>
      <c r="C3509" s="4"/>
      <c r="M3509" s="21" t="e">
        <f>VLOOKUP(Table3[[#This Row],[Condition]],$O$8:$P$28,2)</f>
        <v>#N/A</v>
      </c>
    </row>
    <row r="3510" spans="1:13">
      <c r="A3510"/>
      <c r="C3510" s="4"/>
      <c r="M3510" s="21" t="e">
        <f>VLOOKUP(Table3[[#This Row],[Condition]],$O$8:$P$28,2)</f>
        <v>#N/A</v>
      </c>
    </row>
    <row r="3511" spans="1:13">
      <c r="A3511"/>
      <c r="C3511" s="4"/>
      <c r="M3511" s="21" t="e">
        <f>VLOOKUP(Table3[[#This Row],[Condition]],$O$8:$P$28,2)</f>
        <v>#N/A</v>
      </c>
    </row>
    <row r="3512" spans="1:13">
      <c r="A3512"/>
      <c r="C3512" s="4"/>
      <c r="M3512" s="21" t="e">
        <f>VLOOKUP(Table3[[#This Row],[Condition]],$O$8:$P$28,2)</f>
        <v>#N/A</v>
      </c>
    </row>
    <row r="3513" spans="1:13">
      <c r="A3513"/>
      <c r="C3513" s="4"/>
      <c r="M3513" s="21" t="e">
        <f>VLOOKUP(Table3[[#This Row],[Condition]],$O$8:$P$28,2)</f>
        <v>#N/A</v>
      </c>
    </row>
    <row r="3514" spans="1:13">
      <c r="A3514"/>
      <c r="C3514" s="4"/>
      <c r="M3514" s="21" t="e">
        <f>VLOOKUP(Table3[[#This Row],[Condition]],$O$8:$P$28,2)</f>
        <v>#N/A</v>
      </c>
    </row>
    <row r="3515" spans="1:13">
      <c r="A3515"/>
      <c r="C3515" s="4"/>
      <c r="M3515" s="21" t="e">
        <f>VLOOKUP(Table3[[#This Row],[Condition]],$O$8:$P$28,2)</f>
        <v>#N/A</v>
      </c>
    </row>
    <row r="3516" spans="1:13">
      <c r="A3516"/>
      <c r="C3516" s="4"/>
      <c r="M3516" s="21" t="e">
        <f>VLOOKUP(Table3[[#This Row],[Condition]],$O$8:$P$28,2)</f>
        <v>#N/A</v>
      </c>
    </row>
    <row r="3517" spans="1:13">
      <c r="A3517"/>
      <c r="C3517" s="4"/>
      <c r="M3517" s="21" t="e">
        <f>VLOOKUP(Table3[[#This Row],[Condition]],$O$8:$P$28,2)</f>
        <v>#N/A</v>
      </c>
    </row>
    <row r="3518" spans="1:13">
      <c r="A3518"/>
      <c r="C3518" s="4"/>
      <c r="M3518" s="21" t="e">
        <f>VLOOKUP(Table3[[#This Row],[Condition]],$O$8:$P$28,2)</f>
        <v>#N/A</v>
      </c>
    </row>
    <row r="3519" spans="1:13">
      <c r="A3519"/>
      <c r="C3519" s="4"/>
      <c r="M3519" s="21" t="e">
        <f>VLOOKUP(Table3[[#This Row],[Condition]],$O$8:$P$28,2)</f>
        <v>#N/A</v>
      </c>
    </row>
    <row r="3520" spans="1:13">
      <c r="A3520"/>
      <c r="C3520" s="4"/>
      <c r="M3520" s="21" t="e">
        <f>VLOOKUP(Table3[[#This Row],[Condition]],$O$8:$P$28,2)</f>
        <v>#N/A</v>
      </c>
    </row>
    <row r="3521" spans="1:13">
      <c r="A3521"/>
      <c r="C3521" s="4"/>
      <c r="M3521" s="21" t="e">
        <f>VLOOKUP(Table3[[#This Row],[Condition]],$O$8:$P$28,2)</f>
        <v>#N/A</v>
      </c>
    </row>
    <row r="3522" spans="1:13">
      <c r="A3522"/>
      <c r="C3522" s="4"/>
      <c r="M3522" s="21" t="e">
        <f>VLOOKUP(Table3[[#This Row],[Condition]],$O$8:$P$28,2)</f>
        <v>#N/A</v>
      </c>
    </row>
    <row r="3523" spans="1:13">
      <c r="A3523"/>
      <c r="C3523" s="4"/>
      <c r="M3523" s="21" t="e">
        <f>VLOOKUP(Table3[[#This Row],[Condition]],$O$8:$P$28,2)</f>
        <v>#N/A</v>
      </c>
    </row>
    <row r="3524" spans="1:13">
      <c r="A3524"/>
      <c r="C3524" s="4"/>
      <c r="M3524" s="21" t="e">
        <f>VLOOKUP(Table3[[#This Row],[Condition]],$O$8:$P$28,2)</f>
        <v>#N/A</v>
      </c>
    </row>
    <row r="3525" spans="1:13">
      <c r="A3525"/>
      <c r="C3525" s="4"/>
      <c r="M3525" s="21" t="e">
        <f>VLOOKUP(Table3[[#This Row],[Condition]],$O$8:$P$28,2)</f>
        <v>#N/A</v>
      </c>
    </row>
    <row r="3526" spans="1:13">
      <c r="A3526"/>
      <c r="C3526" s="4"/>
      <c r="M3526" s="21" t="e">
        <f>VLOOKUP(Table3[[#This Row],[Condition]],$O$8:$P$28,2)</f>
        <v>#N/A</v>
      </c>
    </row>
    <row r="3527" spans="1:13">
      <c r="A3527"/>
      <c r="C3527" s="4"/>
      <c r="M3527" s="21" t="e">
        <f>VLOOKUP(Table3[[#This Row],[Condition]],$O$8:$P$28,2)</f>
        <v>#N/A</v>
      </c>
    </row>
    <row r="3528" spans="1:13">
      <c r="A3528"/>
      <c r="C3528" s="4"/>
      <c r="M3528" s="21" t="e">
        <f>VLOOKUP(Table3[[#This Row],[Condition]],$O$8:$P$28,2)</f>
        <v>#N/A</v>
      </c>
    </row>
    <row r="3529" spans="1:13">
      <c r="A3529"/>
      <c r="C3529" s="4"/>
      <c r="M3529" s="21" t="e">
        <f>VLOOKUP(Table3[[#This Row],[Condition]],$O$8:$P$28,2)</f>
        <v>#N/A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8"/>
  <sheetViews>
    <sheetView topLeftCell="A26" zoomScaleNormal="100" workbookViewId="0">
      <selection sqref="A1:L1"/>
    </sheetView>
  </sheetViews>
  <sheetFormatPr defaultRowHeight="15"/>
  <cols>
    <col min="1" max="1" width="15.85546875" bestFit="1" customWidth="1"/>
    <col min="2" max="2" width="6.42578125" bestFit="1" customWidth="1"/>
    <col min="3" max="3" width="7.42578125" bestFit="1" customWidth="1"/>
    <col min="5" max="5" width="7.5703125" bestFit="1" customWidth="1"/>
    <col min="6" max="6" width="8" bestFit="1" customWidth="1"/>
    <col min="7" max="7" width="7.28515625" customWidth="1"/>
    <col min="9" max="9" width="10.140625" bestFit="1" customWidth="1"/>
  </cols>
  <sheetData>
    <row r="1" spans="1:12">
      <c r="A1" t="s">
        <v>343</v>
      </c>
      <c r="B1" t="s">
        <v>337</v>
      </c>
      <c r="C1" t="s">
        <v>338</v>
      </c>
      <c r="D1" t="s">
        <v>373</v>
      </c>
      <c r="E1" t="s">
        <v>374</v>
      </c>
      <c r="F1" t="s">
        <v>375</v>
      </c>
      <c r="G1" t="s">
        <v>376</v>
      </c>
      <c r="H1" t="s">
        <v>368</v>
      </c>
      <c r="I1" t="s">
        <v>369</v>
      </c>
      <c r="J1" t="s">
        <v>370</v>
      </c>
      <c r="K1" t="s">
        <v>371</v>
      </c>
      <c r="L1" t="s">
        <v>372</v>
      </c>
    </row>
    <row r="2" spans="1:12">
      <c r="A2" s="4">
        <v>43677</v>
      </c>
      <c r="B2">
        <f t="shared" ref="B2:B65" si="0">DAY(A2)</f>
        <v>31</v>
      </c>
      <c r="C2">
        <f t="shared" ref="C2:C90" si="1">HOUR(A2)</f>
        <v>0</v>
      </c>
      <c r="D2">
        <v>57</v>
      </c>
      <c r="E2">
        <v>38</v>
      </c>
      <c r="F2">
        <v>57</v>
      </c>
      <c r="G2">
        <v>0</v>
      </c>
      <c r="I2">
        <f>IF(ISBLANK(Table13[[#This Row],[T1]]),0.1,IF(Table13[[#This Row],[T1]]&gt;0,1,0.1))</f>
        <v>1</v>
      </c>
      <c r="J2">
        <f>IF(ISBLANK(Table13[[#This Row],[T2]]),0,IF(Table13[[#This Row],[T2]]&gt;0,1,0))</f>
        <v>1</v>
      </c>
      <c r="K2">
        <f>IF(ISBLANK(Table13[[#This Row],[T3]]),0,IF(Table13[[#This Row],[T3]]&gt;0,1,0))</f>
        <v>1</v>
      </c>
      <c r="L2">
        <f>IF(ISBLANK(Table13[[#This Row],[T4]]),0,IF(Table13[[#This Row],[T4]]&gt;0,1,0))</f>
        <v>0</v>
      </c>
    </row>
    <row r="3" spans="1:12">
      <c r="A3" s="4">
        <v>43677.041666666664</v>
      </c>
      <c r="B3">
        <f t="shared" si="0"/>
        <v>31</v>
      </c>
      <c r="C3">
        <f t="shared" si="1"/>
        <v>1</v>
      </c>
      <c r="D3">
        <v>58</v>
      </c>
      <c r="E3">
        <v>26</v>
      </c>
      <c r="F3">
        <v>58</v>
      </c>
      <c r="G3">
        <v>0</v>
      </c>
      <c r="I3">
        <f>IF(ISBLANK(Table13[[#This Row],[T1]]),0,IF(Table13[[#This Row],[T1]]&gt;0,1,0))</f>
        <v>1</v>
      </c>
      <c r="J3">
        <f>IF(ISBLANK(Table13[[#This Row],[T2]]),0,IF(Table13[[#This Row],[T2]]&gt;0,1,0))</f>
        <v>1</v>
      </c>
      <c r="K3">
        <f>IF(ISBLANK(Table13[[#This Row],[T3]]),0,IF(Table13[[#This Row],[T3]]&gt;0,1,0))</f>
        <v>1</v>
      </c>
      <c r="L3">
        <f>IF(ISBLANK(Table13[[#This Row],[T4]]),0,IF(Table13[[#This Row],[T4]]&gt;0,1,0))</f>
        <v>0</v>
      </c>
    </row>
    <row r="4" spans="1:12">
      <c r="A4" s="4">
        <v>43677.083333333336</v>
      </c>
      <c r="B4">
        <f t="shared" si="0"/>
        <v>31</v>
      </c>
      <c r="C4">
        <f t="shared" si="1"/>
        <v>2</v>
      </c>
      <c r="D4">
        <v>58</v>
      </c>
      <c r="E4">
        <v>22</v>
      </c>
      <c r="F4">
        <v>58</v>
      </c>
      <c r="G4">
        <v>0</v>
      </c>
      <c r="I4">
        <f>IF(ISBLANK(Table13[[#This Row],[T1]]),0,IF(Table13[[#This Row],[T1]]&gt;0,1,0))</f>
        <v>1</v>
      </c>
      <c r="J4">
        <f>IF(ISBLANK(Table13[[#This Row],[T2]]),0,IF(Table13[[#This Row],[T2]]&gt;0,1,0))</f>
        <v>1</v>
      </c>
      <c r="K4">
        <f>IF(ISBLANK(Table13[[#This Row],[T3]]),0,IF(Table13[[#This Row],[T3]]&gt;0,1,0))</f>
        <v>1</v>
      </c>
      <c r="L4">
        <f>IF(ISBLANK(Table13[[#This Row],[T4]]),0,IF(Table13[[#This Row],[T4]]&gt;0,1,0))</f>
        <v>0</v>
      </c>
    </row>
    <row r="5" spans="1:12">
      <c r="A5" s="4">
        <v>43677.125</v>
      </c>
      <c r="B5">
        <f t="shared" si="0"/>
        <v>31</v>
      </c>
      <c r="C5">
        <f t="shared" si="1"/>
        <v>3</v>
      </c>
      <c r="D5">
        <v>57</v>
      </c>
      <c r="E5">
        <v>24</v>
      </c>
      <c r="F5">
        <v>57</v>
      </c>
      <c r="G5">
        <v>0</v>
      </c>
      <c r="I5">
        <f>IF(ISBLANK(Table13[[#This Row],[T1]]),0,IF(Table13[[#This Row],[T1]]&gt;0,1,0))</f>
        <v>1</v>
      </c>
      <c r="J5">
        <f>IF(ISBLANK(Table13[[#This Row],[T2]]),0,IF(Table13[[#This Row],[T2]]&gt;0,1,0))</f>
        <v>1</v>
      </c>
      <c r="K5">
        <f>IF(ISBLANK(Table13[[#This Row],[T3]]),0,IF(Table13[[#This Row],[T3]]&gt;0,1,0))</f>
        <v>1</v>
      </c>
      <c r="L5">
        <f>IF(ISBLANK(Table13[[#This Row],[T4]]),0,IF(Table13[[#This Row],[T4]]&gt;0,1,0))</f>
        <v>0</v>
      </c>
    </row>
    <row r="6" spans="1:12">
      <c r="A6" s="4">
        <v>43677.166666666664</v>
      </c>
      <c r="B6">
        <f t="shared" si="0"/>
        <v>31</v>
      </c>
      <c r="C6">
        <f t="shared" si="1"/>
        <v>4</v>
      </c>
      <c r="D6">
        <v>58</v>
      </c>
      <c r="E6">
        <v>16</v>
      </c>
      <c r="F6">
        <v>58</v>
      </c>
      <c r="G6">
        <v>0</v>
      </c>
      <c r="I6">
        <f>IF(ISBLANK(Table13[[#This Row],[T1]]),0,IF(Table13[[#This Row],[T1]]&gt;0,1,0))</f>
        <v>1</v>
      </c>
      <c r="J6">
        <f>IF(ISBLANK(Table13[[#This Row],[T2]]),0,IF(Table13[[#This Row],[T2]]&gt;0,1,0))</f>
        <v>1</v>
      </c>
      <c r="K6">
        <f>IF(ISBLANK(Table13[[#This Row],[T3]]),0,IF(Table13[[#This Row],[T3]]&gt;0,1,0))</f>
        <v>1</v>
      </c>
      <c r="L6">
        <f>IF(ISBLANK(Table13[[#This Row],[T4]]),0,IF(Table13[[#This Row],[T4]]&gt;0,1,0))</f>
        <v>0</v>
      </c>
    </row>
    <row r="7" spans="1:12">
      <c r="A7" s="4">
        <v>43677.208333333336</v>
      </c>
      <c r="B7">
        <f t="shared" si="0"/>
        <v>31</v>
      </c>
      <c r="C7">
        <f t="shared" si="1"/>
        <v>5</v>
      </c>
      <c r="D7">
        <v>58</v>
      </c>
      <c r="E7">
        <v>47</v>
      </c>
      <c r="F7">
        <v>58</v>
      </c>
      <c r="G7">
        <v>0</v>
      </c>
      <c r="I7">
        <f>IF(ISBLANK(Table13[[#This Row],[T1]]),0,IF(Table13[[#This Row],[T1]]&gt;0,1,0))</f>
        <v>1</v>
      </c>
      <c r="J7">
        <f>IF(ISBLANK(Table13[[#This Row],[T2]]),0,IF(Table13[[#This Row],[T2]]&gt;0,1,0))</f>
        <v>1</v>
      </c>
      <c r="K7">
        <f>IF(ISBLANK(Table13[[#This Row],[T3]]),0,IF(Table13[[#This Row],[T3]]&gt;0,1,0))</f>
        <v>1</v>
      </c>
      <c r="L7">
        <f>IF(ISBLANK(Table13[[#This Row],[T4]]),0,IF(Table13[[#This Row],[T4]]&gt;0,1,0))</f>
        <v>0</v>
      </c>
    </row>
    <row r="8" spans="1:12">
      <c r="A8" s="4">
        <v>43677.25</v>
      </c>
      <c r="B8">
        <f t="shared" si="0"/>
        <v>31</v>
      </c>
      <c r="C8">
        <f t="shared" si="1"/>
        <v>6</v>
      </c>
      <c r="D8">
        <v>58</v>
      </c>
      <c r="E8">
        <v>41</v>
      </c>
      <c r="F8">
        <v>58</v>
      </c>
      <c r="G8">
        <v>0</v>
      </c>
      <c r="I8">
        <f>IF(ISBLANK(Table13[[#This Row],[T1]]),0,IF(Table13[[#This Row],[T1]]&gt;0,1,0))</f>
        <v>1</v>
      </c>
      <c r="J8">
        <f>IF(ISBLANK(Table13[[#This Row],[T2]]),0,IF(Table13[[#This Row],[T2]]&gt;0,1,0))</f>
        <v>1</v>
      </c>
      <c r="K8">
        <f>IF(ISBLANK(Table13[[#This Row],[T3]]),0,IF(Table13[[#This Row],[T3]]&gt;0,1,0))</f>
        <v>1</v>
      </c>
      <c r="L8">
        <f>IF(ISBLANK(Table13[[#This Row],[T4]]),0,IF(Table13[[#This Row],[T4]]&gt;0,1,0))</f>
        <v>0</v>
      </c>
    </row>
    <row r="9" spans="1:12">
      <c r="A9" s="4">
        <v>43677.291666666664</v>
      </c>
      <c r="B9">
        <f t="shared" si="0"/>
        <v>31</v>
      </c>
      <c r="C9">
        <f t="shared" si="1"/>
        <v>7</v>
      </c>
      <c r="D9">
        <v>57</v>
      </c>
      <c r="E9">
        <v>18</v>
      </c>
      <c r="F9">
        <v>57</v>
      </c>
      <c r="G9">
        <v>0</v>
      </c>
      <c r="I9">
        <f>IF(ISBLANK(Table13[[#This Row],[T1]]),0,IF(Table13[[#This Row],[T1]]&gt;0,1,0))</f>
        <v>1</v>
      </c>
      <c r="J9">
        <f>IF(ISBLANK(Table13[[#This Row],[T2]]),0,IF(Table13[[#This Row],[T2]]&gt;0,1,0))</f>
        <v>1</v>
      </c>
      <c r="K9">
        <f>IF(ISBLANK(Table13[[#This Row],[T3]]),0,IF(Table13[[#This Row],[T3]]&gt;0,1,0))</f>
        <v>1</v>
      </c>
      <c r="L9">
        <f>IF(ISBLANK(Table13[[#This Row],[T4]]),0,IF(Table13[[#This Row],[T4]]&gt;0,1,0))</f>
        <v>0</v>
      </c>
    </row>
    <row r="10" spans="1:12">
      <c r="A10" s="4">
        <v>43677.333333333336</v>
      </c>
      <c r="B10">
        <f t="shared" si="0"/>
        <v>31</v>
      </c>
      <c r="C10">
        <f t="shared" si="1"/>
        <v>8</v>
      </c>
      <c r="D10">
        <v>41</v>
      </c>
      <c r="E10">
        <v>0</v>
      </c>
      <c r="F10">
        <v>13</v>
      </c>
      <c r="G10">
        <v>0</v>
      </c>
      <c r="I10">
        <f>IF(ISBLANK(Table13[[#This Row],[T1]]),0,IF(Table13[[#This Row],[T1]]&gt;0,1,0))</f>
        <v>1</v>
      </c>
      <c r="J10">
        <f>IF(ISBLANK(Table13[[#This Row],[T2]]),0,IF(Table13[[#This Row],[T2]]&gt;0,1,0))</f>
        <v>0</v>
      </c>
      <c r="K10">
        <f>IF(ISBLANK(Table13[[#This Row],[T3]]),0,IF(Table13[[#This Row],[T3]]&gt;0,1,0))</f>
        <v>1</v>
      </c>
      <c r="L10">
        <f>IF(ISBLANK(Table13[[#This Row],[T4]]),0,IF(Table13[[#This Row],[T4]]&gt;0,1,0))</f>
        <v>0</v>
      </c>
    </row>
    <row r="11" spans="1:12">
      <c r="A11" s="4">
        <f t="shared" ref="A11:A18" si="2">DATE(2019,7,31) + O10</f>
        <v>43677</v>
      </c>
      <c r="B11">
        <f t="shared" si="0"/>
        <v>31</v>
      </c>
      <c r="C11">
        <f t="shared" si="1"/>
        <v>0</v>
      </c>
      <c r="I11">
        <f>IF(ISBLANK(Table13[[#This Row],[T1]]),0,IF(Table13[[#This Row],[T1]]&gt;0,1,0))</f>
        <v>0</v>
      </c>
      <c r="J11">
        <f>IF(ISBLANK(Table13[[#This Row],[T2]]),0,IF(Table13[[#This Row],[T2]]&gt;0,1,0))</f>
        <v>0</v>
      </c>
      <c r="K11">
        <f>IF(ISBLANK(Table13[[#This Row],[T3]]),0,IF(Table13[[#This Row],[T3]]&gt;0,1,0))</f>
        <v>0</v>
      </c>
      <c r="L11">
        <f>IF(ISBLANK(Table13[[#This Row],[T4]]),0,IF(Table13[[#This Row],[T4]]&gt;0,1,0))</f>
        <v>0</v>
      </c>
    </row>
    <row r="12" spans="1:12">
      <c r="A12" s="4">
        <f t="shared" si="2"/>
        <v>43677</v>
      </c>
      <c r="B12">
        <f t="shared" si="0"/>
        <v>31</v>
      </c>
      <c r="C12">
        <f t="shared" si="1"/>
        <v>0</v>
      </c>
      <c r="I12">
        <f>IF(ISBLANK(Table13[[#This Row],[T1]]),0,IF(Table13[[#This Row],[T1]]&gt;0,1,0))</f>
        <v>0</v>
      </c>
      <c r="J12">
        <f>IF(ISBLANK(Table13[[#This Row],[T2]]),0,IF(Table13[[#This Row],[T2]]&gt;0,1,0))</f>
        <v>0</v>
      </c>
      <c r="K12">
        <f>IF(ISBLANK(Table13[[#This Row],[T3]]),0,IF(Table13[[#This Row],[T3]]&gt;0,1,0))</f>
        <v>0</v>
      </c>
      <c r="L12">
        <f>IF(ISBLANK(Table13[[#This Row],[T4]]),0,IF(Table13[[#This Row],[T4]]&gt;0,1,0))</f>
        <v>0</v>
      </c>
    </row>
    <row r="13" spans="1:12">
      <c r="A13" s="4">
        <f t="shared" si="2"/>
        <v>43677</v>
      </c>
      <c r="B13">
        <f t="shared" si="0"/>
        <v>31</v>
      </c>
      <c r="C13">
        <f t="shared" si="1"/>
        <v>0</v>
      </c>
      <c r="I13">
        <f>IF(ISBLANK(Table13[[#This Row],[T1]]),0,IF(Table13[[#This Row],[T1]]&gt;0,1,0))</f>
        <v>0</v>
      </c>
      <c r="J13">
        <f>IF(ISBLANK(Table13[[#This Row],[T2]]),0,IF(Table13[[#This Row],[T2]]&gt;0,1,0))</f>
        <v>0</v>
      </c>
      <c r="K13">
        <f>IF(ISBLANK(Table13[[#This Row],[T3]]),0,IF(Table13[[#This Row],[T3]]&gt;0,1,0))</f>
        <v>0</v>
      </c>
      <c r="L13">
        <f>IF(ISBLANK(Table13[[#This Row],[T4]]),0,IF(Table13[[#This Row],[T4]]&gt;0,1,0))</f>
        <v>0</v>
      </c>
    </row>
    <row r="14" spans="1:12">
      <c r="A14" s="4">
        <f t="shared" si="2"/>
        <v>43677</v>
      </c>
      <c r="B14">
        <f t="shared" si="0"/>
        <v>31</v>
      </c>
      <c r="C14">
        <f t="shared" si="1"/>
        <v>0</v>
      </c>
      <c r="I14">
        <f>IF(ISBLANK(Table13[[#This Row],[T1]]),0,IF(Table13[[#This Row],[T1]]&gt;0,1,0))</f>
        <v>0</v>
      </c>
      <c r="J14">
        <f>IF(ISBLANK(Table13[[#This Row],[T2]]),0,IF(Table13[[#This Row],[T2]]&gt;0,1,0))</f>
        <v>0</v>
      </c>
      <c r="K14">
        <f>IF(ISBLANK(Table13[[#This Row],[T3]]),0,IF(Table13[[#This Row],[T3]]&gt;0,1,0))</f>
        <v>0</v>
      </c>
      <c r="L14">
        <f>IF(ISBLANK(Table13[[#This Row],[T4]]),0,IF(Table13[[#This Row],[T4]]&gt;0,1,0))</f>
        <v>0</v>
      </c>
    </row>
    <row r="15" spans="1:12">
      <c r="A15" s="4">
        <f t="shared" si="2"/>
        <v>43677</v>
      </c>
      <c r="B15">
        <f t="shared" si="0"/>
        <v>31</v>
      </c>
      <c r="C15">
        <f t="shared" si="1"/>
        <v>0</v>
      </c>
      <c r="I15">
        <f>IF(ISBLANK(Table13[[#This Row],[T1]]),0,IF(Table13[[#This Row],[T1]]&gt;0,1,0))</f>
        <v>0</v>
      </c>
      <c r="J15">
        <f>IF(ISBLANK(Table13[[#This Row],[T2]]),0,IF(Table13[[#This Row],[T2]]&gt;0,1,0))</f>
        <v>0</v>
      </c>
      <c r="K15">
        <f>IF(ISBLANK(Table13[[#This Row],[T3]]),0,IF(Table13[[#This Row],[T3]]&gt;0,1,0))</f>
        <v>0</v>
      </c>
      <c r="L15">
        <f>IF(ISBLANK(Table13[[#This Row],[T4]]),0,IF(Table13[[#This Row],[T4]]&gt;0,1,0))</f>
        <v>0</v>
      </c>
    </row>
    <row r="16" spans="1:12">
      <c r="A16" s="4">
        <f t="shared" si="2"/>
        <v>43677</v>
      </c>
      <c r="B16">
        <f t="shared" si="0"/>
        <v>31</v>
      </c>
      <c r="C16">
        <f t="shared" si="1"/>
        <v>0</v>
      </c>
      <c r="I16">
        <f>IF(ISBLANK(Table13[[#This Row],[T1]]),0,IF(Table13[[#This Row],[T1]]&gt;0,1,0))</f>
        <v>0</v>
      </c>
      <c r="J16">
        <f>IF(ISBLANK(Table13[[#This Row],[T2]]),0,IF(Table13[[#This Row],[T2]]&gt;0,1,0))</f>
        <v>0</v>
      </c>
      <c r="K16">
        <f>IF(ISBLANK(Table13[[#This Row],[T3]]),0,IF(Table13[[#This Row],[T3]]&gt;0,1,0))</f>
        <v>0</v>
      </c>
      <c r="L16">
        <f>IF(ISBLANK(Table13[[#This Row],[T4]]),0,IF(Table13[[#This Row],[T4]]&gt;0,1,0))</f>
        <v>0</v>
      </c>
    </row>
    <row r="17" spans="1:12">
      <c r="A17" s="4">
        <f t="shared" si="2"/>
        <v>43677</v>
      </c>
      <c r="B17">
        <f t="shared" si="0"/>
        <v>31</v>
      </c>
      <c r="C17">
        <f t="shared" si="1"/>
        <v>0</v>
      </c>
      <c r="I17">
        <f>IF(ISBLANK(Table13[[#This Row],[T1]]),0,IF(Table13[[#This Row],[T1]]&gt;0,1,0))</f>
        <v>0</v>
      </c>
      <c r="J17">
        <f>IF(ISBLANK(Table13[[#This Row],[T2]]),0,IF(Table13[[#This Row],[T2]]&gt;0,1,0))</f>
        <v>0</v>
      </c>
      <c r="K17">
        <f>IF(ISBLANK(Table13[[#This Row],[T3]]),0,IF(Table13[[#This Row],[T3]]&gt;0,1,0))</f>
        <v>0</v>
      </c>
      <c r="L17">
        <f>IF(ISBLANK(Table13[[#This Row],[T4]]),0,IF(Table13[[#This Row],[T4]]&gt;0,1,0))</f>
        <v>0</v>
      </c>
    </row>
    <row r="18" spans="1:12">
      <c r="A18" s="4">
        <f t="shared" si="2"/>
        <v>43677</v>
      </c>
      <c r="B18">
        <f t="shared" si="0"/>
        <v>31</v>
      </c>
      <c r="C18">
        <f t="shared" si="1"/>
        <v>0</v>
      </c>
      <c r="I18">
        <f>IF(ISBLANK(Table13[[#This Row],[T1]]),0,IF(Table13[[#This Row],[T1]]&gt;0,1,0))</f>
        <v>0</v>
      </c>
      <c r="J18">
        <f>IF(ISBLANK(Table13[[#This Row],[T2]]),0,IF(Table13[[#This Row],[T2]]&gt;0,1,0))</f>
        <v>0</v>
      </c>
      <c r="K18">
        <f>IF(ISBLANK(Table13[[#This Row],[T3]]),0,IF(Table13[[#This Row],[T3]]&gt;0,1,0))</f>
        <v>0</v>
      </c>
      <c r="L18">
        <f>IF(ISBLANK(Table13[[#This Row],[T4]]),0,IF(Table13[[#This Row],[T4]]&gt;0,1,0))</f>
        <v>0</v>
      </c>
    </row>
    <row r="19" spans="1:12">
      <c r="A19" s="4">
        <v>43677.708333333336</v>
      </c>
      <c r="B19">
        <f t="shared" si="0"/>
        <v>31</v>
      </c>
      <c r="C19">
        <f t="shared" si="1"/>
        <v>17</v>
      </c>
      <c r="D19">
        <v>0</v>
      </c>
      <c r="E19">
        <v>0</v>
      </c>
      <c r="F19">
        <v>13</v>
      </c>
      <c r="G19">
        <v>0</v>
      </c>
      <c r="I19">
        <f>IF(ISBLANK(Table13[[#This Row],[T1]]),0,IF(Table13[[#This Row],[T1]]&gt;0,1,0))</f>
        <v>0</v>
      </c>
      <c r="J19">
        <f>IF(ISBLANK(Table13[[#This Row],[T2]]),0,IF(Table13[[#This Row],[T2]]&gt;0,1,0))</f>
        <v>0</v>
      </c>
      <c r="K19">
        <f>IF(ISBLANK(Table13[[#This Row],[T3]]),0,IF(Table13[[#This Row],[T3]]&gt;0,1,0))</f>
        <v>1</v>
      </c>
      <c r="L19">
        <f>IF(ISBLANK(Table13[[#This Row],[T4]]),0,IF(Table13[[#This Row],[T4]]&gt;0,1,0))</f>
        <v>0</v>
      </c>
    </row>
    <row r="20" spans="1:12">
      <c r="A20" s="4">
        <v>43677.75</v>
      </c>
      <c r="B20">
        <f t="shared" si="0"/>
        <v>31</v>
      </c>
      <c r="C20">
        <f t="shared" si="1"/>
        <v>18</v>
      </c>
      <c r="D20">
        <v>40</v>
      </c>
      <c r="E20">
        <v>0</v>
      </c>
      <c r="F20">
        <v>58</v>
      </c>
      <c r="G20">
        <v>0</v>
      </c>
      <c r="I20">
        <f>IF(ISBLANK(Table13[[#This Row],[T1]]),0,IF(Table13[[#This Row],[T1]]&gt;0,1,0))</f>
        <v>1</v>
      </c>
      <c r="J20">
        <f>IF(ISBLANK(Table13[[#This Row],[T2]]),0,IF(Table13[[#This Row],[T2]]&gt;0,1,0))</f>
        <v>0</v>
      </c>
      <c r="K20">
        <f>IF(ISBLANK(Table13[[#This Row],[T3]]),0,IF(Table13[[#This Row],[T3]]&gt;0,1,0))</f>
        <v>1</v>
      </c>
      <c r="L20">
        <f>IF(ISBLANK(Table13[[#This Row],[T4]]),0,IF(Table13[[#This Row],[T4]]&gt;0,1,0))</f>
        <v>0</v>
      </c>
    </row>
    <row r="21" spans="1:12">
      <c r="A21" s="4">
        <v>43677.791666666664</v>
      </c>
      <c r="B21">
        <f t="shared" si="0"/>
        <v>31</v>
      </c>
      <c r="C21">
        <f t="shared" si="1"/>
        <v>19</v>
      </c>
      <c r="D21">
        <v>58</v>
      </c>
      <c r="E21">
        <v>0</v>
      </c>
      <c r="F21">
        <v>58</v>
      </c>
      <c r="G21">
        <v>0</v>
      </c>
      <c r="I21">
        <f>IF(ISBLANK(Table13[[#This Row],[T1]]),0,IF(Table13[[#This Row],[T1]]&gt;0,1,0))</f>
        <v>1</v>
      </c>
      <c r="J21">
        <f>IF(ISBLANK(Table13[[#This Row],[T2]]),0,IF(Table13[[#This Row],[T2]]&gt;0,1,0))</f>
        <v>0</v>
      </c>
      <c r="K21">
        <f>IF(ISBLANK(Table13[[#This Row],[T3]]),0,IF(Table13[[#This Row],[T3]]&gt;0,1,0))</f>
        <v>1</v>
      </c>
      <c r="L21">
        <f>IF(ISBLANK(Table13[[#This Row],[T4]]),0,IF(Table13[[#This Row],[T4]]&gt;0,1,0))</f>
        <v>0</v>
      </c>
    </row>
    <row r="22" spans="1:12">
      <c r="A22" s="4">
        <v>43677.833333333336</v>
      </c>
      <c r="B22">
        <f t="shared" si="0"/>
        <v>31</v>
      </c>
      <c r="C22">
        <f t="shared" si="1"/>
        <v>20</v>
      </c>
      <c r="D22">
        <v>58</v>
      </c>
      <c r="E22">
        <v>17</v>
      </c>
      <c r="F22">
        <v>58</v>
      </c>
      <c r="G22">
        <v>0</v>
      </c>
      <c r="I22">
        <f>IF(ISBLANK(Table13[[#This Row],[T1]]),0,IF(Table13[[#This Row],[T1]]&gt;0,1,0))</f>
        <v>1</v>
      </c>
      <c r="J22">
        <f>IF(ISBLANK(Table13[[#This Row],[T2]]),0,IF(Table13[[#This Row],[T2]]&gt;0,1,0))</f>
        <v>1</v>
      </c>
      <c r="K22">
        <f>IF(ISBLANK(Table13[[#This Row],[T3]]),0,IF(Table13[[#This Row],[T3]]&gt;0,1,0))</f>
        <v>1</v>
      </c>
      <c r="L22">
        <f>IF(ISBLANK(Table13[[#This Row],[T4]]),0,IF(Table13[[#This Row],[T4]]&gt;0,1,0))</f>
        <v>0</v>
      </c>
    </row>
    <row r="23" spans="1:12">
      <c r="A23" s="4">
        <v>43677.875</v>
      </c>
      <c r="B23">
        <f t="shared" si="0"/>
        <v>31</v>
      </c>
      <c r="C23">
        <f t="shared" si="1"/>
        <v>21</v>
      </c>
      <c r="D23">
        <v>57</v>
      </c>
      <c r="E23">
        <v>57</v>
      </c>
      <c r="F23">
        <v>57</v>
      </c>
      <c r="G23">
        <v>0</v>
      </c>
      <c r="I23">
        <f>IF(ISBLANK(Table13[[#This Row],[T1]]),0,IF(Table13[[#This Row],[T1]]&gt;0,1,0))</f>
        <v>1</v>
      </c>
      <c r="J23">
        <f>IF(ISBLANK(Table13[[#This Row],[T2]]),0,IF(Table13[[#This Row],[T2]]&gt;0,1,0))</f>
        <v>1</v>
      </c>
      <c r="K23">
        <f>IF(ISBLANK(Table13[[#This Row],[T3]]),0,IF(Table13[[#This Row],[T3]]&gt;0,1,0))</f>
        <v>1</v>
      </c>
      <c r="L23">
        <f>IF(ISBLANK(Table13[[#This Row],[T4]]),0,IF(Table13[[#This Row],[T4]]&gt;0,1,0))</f>
        <v>0</v>
      </c>
    </row>
    <row r="24" spans="1:12">
      <c r="A24" s="4">
        <v>43677.916666666664</v>
      </c>
      <c r="B24">
        <f t="shared" si="0"/>
        <v>31</v>
      </c>
      <c r="C24">
        <f t="shared" si="1"/>
        <v>22</v>
      </c>
      <c r="D24">
        <v>58</v>
      </c>
      <c r="E24">
        <v>58</v>
      </c>
      <c r="F24">
        <v>58</v>
      </c>
      <c r="G24">
        <v>0</v>
      </c>
      <c r="I24">
        <f>IF(ISBLANK(Table13[[#This Row],[T1]]),0,IF(Table13[[#This Row],[T1]]&gt;0,1,0))</f>
        <v>1</v>
      </c>
      <c r="J24">
        <f>IF(ISBLANK(Table13[[#This Row],[T2]]),0,IF(Table13[[#This Row],[T2]]&gt;0,1,0))</f>
        <v>1</v>
      </c>
      <c r="K24">
        <f>IF(ISBLANK(Table13[[#This Row],[T3]]),0,IF(Table13[[#This Row],[T3]]&gt;0,1,0))</f>
        <v>1</v>
      </c>
      <c r="L24">
        <f>IF(ISBLANK(Table13[[#This Row],[T4]]),0,IF(Table13[[#This Row],[T4]]&gt;0,1,0))</f>
        <v>0</v>
      </c>
    </row>
    <row r="25" spans="1:12">
      <c r="A25" s="4">
        <v>43677.958333333336</v>
      </c>
      <c r="B25">
        <f t="shared" si="0"/>
        <v>31</v>
      </c>
      <c r="C25">
        <f t="shared" si="1"/>
        <v>23</v>
      </c>
      <c r="D25">
        <v>58</v>
      </c>
      <c r="E25">
        <v>35</v>
      </c>
      <c r="F25">
        <v>58</v>
      </c>
      <c r="G25">
        <v>0</v>
      </c>
      <c r="I25">
        <f>IF(ISBLANK(Table13[[#This Row],[T1]]),0,IF(Table13[[#This Row],[T1]]&gt;0,1,0))</f>
        <v>1</v>
      </c>
      <c r="J25">
        <f>IF(ISBLANK(Table13[[#This Row],[T2]]),0,IF(Table13[[#This Row],[T2]]&gt;0,1,0))</f>
        <v>1</v>
      </c>
      <c r="K25">
        <f>IF(ISBLANK(Table13[[#This Row],[T3]]),0,IF(Table13[[#This Row],[T3]]&gt;0,1,0))</f>
        <v>1</v>
      </c>
      <c r="L25">
        <f>IF(ISBLANK(Table13[[#This Row],[T4]]),0,IF(Table13[[#This Row],[T4]]&gt;0,1,0))</f>
        <v>0</v>
      </c>
    </row>
    <row r="26" spans="1:12">
      <c r="A26" s="4">
        <v>43678</v>
      </c>
      <c r="B26">
        <f t="shared" si="0"/>
        <v>1</v>
      </c>
      <c r="C26">
        <f t="shared" si="1"/>
        <v>0</v>
      </c>
      <c r="D26">
        <v>57</v>
      </c>
      <c r="E26">
        <v>33</v>
      </c>
      <c r="F26">
        <v>57</v>
      </c>
      <c r="G26">
        <v>0</v>
      </c>
      <c r="I26">
        <f>IF(ISBLANK(Table13[[#This Row],[T1]]),0,IF(Table13[[#This Row],[T1]]&gt;0,1,0))</f>
        <v>1</v>
      </c>
      <c r="J26">
        <f>IF(ISBLANK(Table13[[#This Row],[T2]]),0,IF(Table13[[#This Row],[T2]]&gt;0,1,0))</f>
        <v>1</v>
      </c>
      <c r="K26">
        <f>IF(ISBLANK(Table13[[#This Row],[T3]]),0,IF(Table13[[#This Row],[T3]]&gt;0,1,0))</f>
        <v>1</v>
      </c>
      <c r="L26">
        <f>IF(ISBLANK(Table13[[#This Row],[T4]]),0,IF(Table13[[#This Row],[T4]]&gt;0,1,0))</f>
        <v>0</v>
      </c>
    </row>
    <row r="27" spans="1:12">
      <c r="A27" s="4">
        <v>43678.041666666664</v>
      </c>
      <c r="B27">
        <f t="shared" si="0"/>
        <v>1</v>
      </c>
      <c r="C27">
        <f t="shared" si="1"/>
        <v>1</v>
      </c>
      <c r="D27">
        <v>58</v>
      </c>
      <c r="E27">
        <v>26</v>
      </c>
      <c r="F27">
        <v>58</v>
      </c>
      <c r="G27">
        <v>0</v>
      </c>
      <c r="I27">
        <f>IF(ISBLANK(Table13[[#This Row],[T1]]),0,IF(Table13[[#This Row],[T1]]&gt;0,1,0))</f>
        <v>1</v>
      </c>
      <c r="J27">
        <f>IF(ISBLANK(Table13[[#This Row],[T2]]),0,IF(Table13[[#This Row],[T2]]&gt;0,1,0))</f>
        <v>1</v>
      </c>
      <c r="K27">
        <f>IF(ISBLANK(Table13[[#This Row],[T3]]),0,IF(Table13[[#This Row],[T3]]&gt;0,1,0))</f>
        <v>1</v>
      </c>
      <c r="L27">
        <f>IF(ISBLANK(Table13[[#This Row],[T4]]),0,IF(Table13[[#This Row],[T4]]&gt;0,1,0))</f>
        <v>0</v>
      </c>
    </row>
    <row r="28" spans="1:12">
      <c r="A28" s="4">
        <v>43678.083333333336</v>
      </c>
      <c r="B28">
        <f t="shared" si="0"/>
        <v>1</v>
      </c>
      <c r="C28">
        <f t="shared" si="1"/>
        <v>2</v>
      </c>
      <c r="D28">
        <v>58</v>
      </c>
      <c r="E28">
        <v>32</v>
      </c>
      <c r="F28">
        <v>58</v>
      </c>
      <c r="G28">
        <v>0</v>
      </c>
      <c r="I28">
        <f>IF(ISBLANK(Table13[[#This Row],[T1]]),0,IF(Table13[[#This Row],[T1]]&gt;0,1,0))</f>
        <v>1</v>
      </c>
      <c r="J28">
        <f>IF(ISBLANK(Table13[[#This Row],[T2]]),0,IF(Table13[[#This Row],[T2]]&gt;0,1,0))</f>
        <v>1</v>
      </c>
      <c r="K28">
        <f>IF(ISBLANK(Table13[[#This Row],[T3]]),0,IF(Table13[[#This Row],[T3]]&gt;0,1,0))</f>
        <v>1</v>
      </c>
      <c r="L28">
        <f>IF(ISBLANK(Table13[[#This Row],[T4]]),0,IF(Table13[[#This Row],[T4]]&gt;0,1,0))</f>
        <v>0</v>
      </c>
    </row>
    <row r="29" spans="1:12">
      <c r="A29" s="4">
        <v>43678.125</v>
      </c>
      <c r="B29">
        <f t="shared" si="0"/>
        <v>1</v>
      </c>
      <c r="C29">
        <f t="shared" si="1"/>
        <v>3</v>
      </c>
      <c r="D29">
        <v>57</v>
      </c>
      <c r="E29">
        <v>32</v>
      </c>
      <c r="F29">
        <v>57</v>
      </c>
      <c r="G29">
        <v>0</v>
      </c>
      <c r="I29">
        <f>IF(ISBLANK(Table13[[#This Row],[T1]]),0,IF(Table13[[#This Row],[T1]]&gt;0,1,0))</f>
        <v>1</v>
      </c>
      <c r="J29">
        <f>IF(ISBLANK(Table13[[#This Row],[T2]]),0,IF(Table13[[#This Row],[T2]]&gt;0,1,0))</f>
        <v>1</v>
      </c>
      <c r="K29">
        <f>IF(ISBLANK(Table13[[#This Row],[T3]]),0,IF(Table13[[#This Row],[T3]]&gt;0,1,0))</f>
        <v>1</v>
      </c>
      <c r="L29">
        <f>IF(ISBLANK(Table13[[#This Row],[T4]]),0,IF(Table13[[#This Row],[T4]]&gt;0,1,0))</f>
        <v>0</v>
      </c>
    </row>
    <row r="30" spans="1:12">
      <c r="A30" s="4">
        <v>43678.166666666664</v>
      </c>
      <c r="B30">
        <f t="shared" si="0"/>
        <v>1</v>
      </c>
      <c r="C30">
        <f t="shared" si="1"/>
        <v>4</v>
      </c>
      <c r="D30">
        <v>58</v>
      </c>
      <c r="E30">
        <v>35</v>
      </c>
      <c r="F30">
        <v>58</v>
      </c>
      <c r="G30">
        <v>0</v>
      </c>
      <c r="I30">
        <f>IF(ISBLANK(Table13[[#This Row],[T1]]),0,IF(Table13[[#This Row],[T1]]&gt;0,1,0))</f>
        <v>1</v>
      </c>
      <c r="J30">
        <f>IF(ISBLANK(Table13[[#This Row],[T2]]),0,IF(Table13[[#This Row],[T2]]&gt;0,1,0))</f>
        <v>1</v>
      </c>
      <c r="K30">
        <f>IF(ISBLANK(Table13[[#This Row],[T3]]),0,IF(Table13[[#This Row],[T3]]&gt;0,1,0))</f>
        <v>1</v>
      </c>
      <c r="L30">
        <f>IF(ISBLANK(Table13[[#This Row],[T4]]),0,IF(Table13[[#This Row],[T4]]&gt;0,1,0))</f>
        <v>0</v>
      </c>
    </row>
    <row r="31" spans="1:12">
      <c r="A31" s="4">
        <v>43678.208333333336</v>
      </c>
      <c r="B31">
        <f t="shared" si="0"/>
        <v>1</v>
      </c>
      <c r="C31">
        <f t="shared" si="1"/>
        <v>5</v>
      </c>
      <c r="D31">
        <v>58</v>
      </c>
      <c r="E31">
        <v>51</v>
      </c>
      <c r="F31">
        <v>58</v>
      </c>
      <c r="G31">
        <v>0</v>
      </c>
      <c r="I31">
        <f>IF(ISBLANK(Table13[[#This Row],[T1]]),0,IF(Table13[[#This Row],[T1]]&gt;0,1,0))</f>
        <v>1</v>
      </c>
      <c r="J31">
        <f>IF(ISBLANK(Table13[[#This Row],[T2]]),0,IF(Table13[[#This Row],[T2]]&gt;0,1,0))</f>
        <v>1</v>
      </c>
      <c r="K31">
        <f>IF(ISBLANK(Table13[[#This Row],[T3]]),0,IF(Table13[[#This Row],[T3]]&gt;0,1,0))</f>
        <v>1</v>
      </c>
      <c r="L31">
        <f>IF(ISBLANK(Table13[[#This Row],[T4]]),0,IF(Table13[[#This Row],[T4]]&gt;0,1,0))</f>
        <v>0</v>
      </c>
    </row>
    <row r="32" spans="1:12">
      <c r="A32" s="4">
        <v>43678.25</v>
      </c>
      <c r="B32">
        <f t="shared" si="0"/>
        <v>1</v>
      </c>
      <c r="C32">
        <f t="shared" si="1"/>
        <v>6</v>
      </c>
      <c r="D32">
        <v>58</v>
      </c>
      <c r="E32">
        <v>56</v>
      </c>
      <c r="F32">
        <v>58</v>
      </c>
      <c r="G32">
        <v>0</v>
      </c>
      <c r="I32">
        <f>IF(ISBLANK(Table13[[#This Row],[T1]]),0,IF(Table13[[#This Row],[T1]]&gt;0,1,0))</f>
        <v>1</v>
      </c>
      <c r="J32">
        <f>IF(ISBLANK(Table13[[#This Row],[T2]]),0,IF(Table13[[#This Row],[T2]]&gt;0,1,0))</f>
        <v>1</v>
      </c>
      <c r="K32">
        <f>IF(ISBLANK(Table13[[#This Row],[T3]]),0,IF(Table13[[#This Row],[T3]]&gt;0,1,0))</f>
        <v>1</v>
      </c>
      <c r="L32">
        <f>IF(ISBLANK(Table13[[#This Row],[T4]]),0,IF(Table13[[#This Row],[T4]]&gt;0,1,0))</f>
        <v>0</v>
      </c>
    </row>
    <row r="33" spans="1:12">
      <c r="A33" s="4">
        <v>43678.291666666664</v>
      </c>
      <c r="B33">
        <f t="shared" si="0"/>
        <v>1</v>
      </c>
      <c r="C33">
        <f t="shared" si="1"/>
        <v>7</v>
      </c>
      <c r="D33">
        <v>22</v>
      </c>
      <c r="E33">
        <v>31</v>
      </c>
      <c r="F33">
        <v>54</v>
      </c>
      <c r="G33">
        <v>0</v>
      </c>
      <c r="I33">
        <f>IF(ISBLANK(Table13[[#This Row],[T1]]),0,IF(Table13[[#This Row],[T1]]&gt;0,1,0))</f>
        <v>1</v>
      </c>
      <c r="J33">
        <f>IF(ISBLANK(Table13[[#This Row],[T2]]),0,IF(Table13[[#This Row],[T2]]&gt;0,1,0))</f>
        <v>1</v>
      </c>
      <c r="K33">
        <f>IF(ISBLANK(Table13[[#This Row],[T3]]),0,IF(Table13[[#This Row],[T3]]&gt;0,1,0))</f>
        <v>1</v>
      </c>
      <c r="L33">
        <f>IF(ISBLANK(Table13[[#This Row],[T4]]),0,IF(Table13[[#This Row],[T4]]&gt;0,1,0))</f>
        <v>0</v>
      </c>
    </row>
    <row r="34" spans="1:12">
      <c r="A34" s="4">
        <f t="shared" ref="A34:A42" si="3">DATE(2019,8,1) + O33</f>
        <v>43678</v>
      </c>
      <c r="B34">
        <f t="shared" si="0"/>
        <v>1</v>
      </c>
      <c r="C34">
        <f t="shared" si="1"/>
        <v>0</v>
      </c>
      <c r="I34">
        <f>IF(ISBLANK(Table13[[#This Row],[T1]]),0,IF(Table13[[#This Row],[T1]]&gt;0,1,0))</f>
        <v>0</v>
      </c>
      <c r="J34">
        <f>IF(ISBLANK(Table13[[#This Row],[T2]]),0,IF(Table13[[#This Row],[T2]]&gt;0,1,0))</f>
        <v>0</v>
      </c>
      <c r="K34">
        <f>IF(ISBLANK(Table13[[#This Row],[T3]]),0,IF(Table13[[#This Row],[T3]]&gt;0,1,0))</f>
        <v>0</v>
      </c>
      <c r="L34">
        <f>IF(ISBLANK(Table13[[#This Row],[T4]]),0,IF(Table13[[#This Row],[T4]]&gt;0,1,0))</f>
        <v>0</v>
      </c>
    </row>
    <row r="35" spans="1:12">
      <c r="A35" s="4">
        <f t="shared" si="3"/>
        <v>43678</v>
      </c>
      <c r="B35">
        <f t="shared" si="0"/>
        <v>1</v>
      </c>
      <c r="C35">
        <f t="shared" si="1"/>
        <v>0</v>
      </c>
      <c r="I35">
        <f>IF(ISBLANK(Table13[[#This Row],[T1]]),0,IF(Table13[[#This Row],[T1]]&gt;0,1,0))</f>
        <v>0</v>
      </c>
      <c r="J35">
        <f>IF(ISBLANK(Table13[[#This Row],[T2]]),0,IF(Table13[[#This Row],[T2]]&gt;0,1,0))</f>
        <v>0</v>
      </c>
      <c r="K35">
        <f>IF(ISBLANK(Table13[[#This Row],[T3]]),0,IF(Table13[[#This Row],[T3]]&gt;0,1,0))</f>
        <v>0</v>
      </c>
      <c r="L35">
        <f>IF(ISBLANK(Table13[[#This Row],[T4]]),0,IF(Table13[[#This Row],[T4]]&gt;0,1,0))</f>
        <v>0</v>
      </c>
    </row>
    <row r="36" spans="1:12">
      <c r="A36" s="4">
        <f t="shared" si="3"/>
        <v>43678</v>
      </c>
      <c r="B36">
        <f t="shared" si="0"/>
        <v>1</v>
      </c>
      <c r="C36">
        <f t="shared" si="1"/>
        <v>0</v>
      </c>
      <c r="I36">
        <f>IF(ISBLANK(Table13[[#This Row],[T1]]),0,IF(Table13[[#This Row],[T1]]&gt;0,1,0))</f>
        <v>0</v>
      </c>
      <c r="J36">
        <f>IF(ISBLANK(Table13[[#This Row],[T2]]),0,IF(Table13[[#This Row],[T2]]&gt;0,1,0))</f>
        <v>0</v>
      </c>
      <c r="K36">
        <f>IF(ISBLANK(Table13[[#This Row],[T3]]),0,IF(Table13[[#This Row],[T3]]&gt;0,1,0))</f>
        <v>0</v>
      </c>
      <c r="L36">
        <f>IF(ISBLANK(Table13[[#This Row],[T4]]),0,IF(Table13[[#This Row],[T4]]&gt;0,1,0))</f>
        <v>0</v>
      </c>
    </row>
    <row r="37" spans="1:12">
      <c r="A37" s="4">
        <f t="shared" si="3"/>
        <v>43678</v>
      </c>
      <c r="B37">
        <f t="shared" si="0"/>
        <v>1</v>
      </c>
      <c r="C37">
        <f t="shared" si="1"/>
        <v>0</v>
      </c>
      <c r="I37">
        <f>IF(ISBLANK(Table13[[#This Row],[T1]]),0,IF(Table13[[#This Row],[T1]]&gt;0,1,0))</f>
        <v>0</v>
      </c>
      <c r="J37">
        <f>IF(ISBLANK(Table13[[#This Row],[T2]]),0,IF(Table13[[#This Row],[T2]]&gt;0,1,0))</f>
        <v>0</v>
      </c>
      <c r="K37">
        <f>IF(ISBLANK(Table13[[#This Row],[T3]]),0,IF(Table13[[#This Row],[T3]]&gt;0,1,0))</f>
        <v>0</v>
      </c>
      <c r="L37">
        <f>IF(ISBLANK(Table13[[#This Row],[T4]]),0,IF(Table13[[#This Row],[T4]]&gt;0,1,0))</f>
        <v>0</v>
      </c>
    </row>
    <row r="38" spans="1:12">
      <c r="A38" s="4">
        <f t="shared" si="3"/>
        <v>43678</v>
      </c>
      <c r="B38">
        <f t="shared" si="0"/>
        <v>1</v>
      </c>
      <c r="C38">
        <f t="shared" si="1"/>
        <v>0</v>
      </c>
      <c r="I38">
        <f>IF(ISBLANK(Table13[[#This Row],[T1]]),0,IF(Table13[[#This Row],[T1]]&gt;0,1,0))</f>
        <v>0</v>
      </c>
      <c r="J38">
        <f>IF(ISBLANK(Table13[[#This Row],[T2]]),0,IF(Table13[[#This Row],[T2]]&gt;0,1,0))</f>
        <v>0</v>
      </c>
      <c r="K38">
        <f>IF(ISBLANK(Table13[[#This Row],[T3]]),0,IF(Table13[[#This Row],[T3]]&gt;0,1,0))</f>
        <v>0</v>
      </c>
      <c r="L38">
        <f>IF(ISBLANK(Table13[[#This Row],[T4]]),0,IF(Table13[[#This Row],[T4]]&gt;0,1,0))</f>
        <v>0</v>
      </c>
    </row>
    <row r="39" spans="1:12">
      <c r="A39" s="4">
        <f t="shared" si="3"/>
        <v>43678</v>
      </c>
      <c r="B39">
        <f t="shared" si="0"/>
        <v>1</v>
      </c>
      <c r="C39">
        <f t="shared" si="1"/>
        <v>0</v>
      </c>
      <c r="I39">
        <f>IF(ISBLANK(Table13[[#This Row],[T1]]),0,IF(Table13[[#This Row],[T1]]&gt;0,1,0))</f>
        <v>0</v>
      </c>
      <c r="J39">
        <f>IF(ISBLANK(Table13[[#This Row],[T2]]),0,IF(Table13[[#This Row],[T2]]&gt;0,1,0))</f>
        <v>0</v>
      </c>
      <c r="K39">
        <f>IF(ISBLANK(Table13[[#This Row],[T3]]),0,IF(Table13[[#This Row],[T3]]&gt;0,1,0))</f>
        <v>0</v>
      </c>
      <c r="L39">
        <f>IF(ISBLANK(Table13[[#This Row],[T4]]),0,IF(Table13[[#This Row],[T4]]&gt;0,1,0))</f>
        <v>0</v>
      </c>
    </row>
    <row r="40" spans="1:12">
      <c r="A40" s="4">
        <f t="shared" si="3"/>
        <v>43678</v>
      </c>
      <c r="B40">
        <f t="shared" si="0"/>
        <v>1</v>
      </c>
      <c r="C40">
        <f t="shared" si="1"/>
        <v>0</v>
      </c>
      <c r="I40">
        <f>IF(ISBLANK(Table13[[#This Row],[T1]]),0,IF(Table13[[#This Row],[T1]]&gt;0,1,0))</f>
        <v>0</v>
      </c>
      <c r="J40">
        <f>IF(ISBLANK(Table13[[#This Row],[T2]]),0,IF(Table13[[#This Row],[T2]]&gt;0,1,0))</f>
        <v>0</v>
      </c>
      <c r="K40">
        <f>IF(ISBLANK(Table13[[#This Row],[T3]]),0,IF(Table13[[#This Row],[T3]]&gt;0,1,0))</f>
        <v>0</v>
      </c>
      <c r="L40">
        <f>IF(ISBLANK(Table13[[#This Row],[T4]]),0,IF(Table13[[#This Row],[T4]]&gt;0,1,0))</f>
        <v>0</v>
      </c>
    </row>
    <row r="41" spans="1:12">
      <c r="A41" s="4">
        <f t="shared" si="3"/>
        <v>43678</v>
      </c>
      <c r="B41">
        <f t="shared" si="0"/>
        <v>1</v>
      </c>
      <c r="C41">
        <f t="shared" si="1"/>
        <v>0</v>
      </c>
      <c r="I41">
        <f>IF(ISBLANK(Table13[[#This Row],[T1]]),0,IF(Table13[[#This Row],[T1]]&gt;0,1,0))</f>
        <v>0</v>
      </c>
      <c r="J41">
        <f>IF(ISBLANK(Table13[[#This Row],[T2]]),0,IF(Table13[[#This Row],[T2]]&gt;0,1,0))</f>
        <v>0</v>
      </c>
      <c r="K41">
        <f>IF(ISBLANK(Table13[[#This Row],[T3]]),0,IF(Table13[[#This Row],[T3]]&gt;0,1,0))</f>
        <v>0</v>
      </c>
      <c r="L41">
        <f>IF(ISBLANK(Table13[[#This Row],[T4]]),0,IF(Table13[[#This Row],[T4]]&gt;0,1,0))</f>
        <v>0</v>
      </c>
    </row>
    <row r="42" spans="1:12">
      <c r="A42" s="4">
        <f t="shared" si="3"/>
        <v>43678</v>
      </c>
      <c r="B42">
        <f t="shared" si="0"/>
        <v>1</v>
      </c>
      <c r="C42">
        <f t="shared" si="1"/>
        <v>0</v>
      </c>
      <c r="I42">
        <f>IF(ISBLANK(Table13[[#This Row],[T1]]),0,IF(Table13[[#This Row],[T1]]&gt;0,1,0))</f>
        <v>0</v>
      </c>
      <c r="J42">
        <f>IF(ISBLANK(Table13[[#This Row],[T2]]),0,IF(Table13[[#This Row],[T2]]&gt;0,1,0))</f>
        <v>0</v>
      </c>
      <c r="K42">
        <f>IF(ISBLANK(Table13[[#This Row],[T3]]),0,IF(Table13[[#This Row],[T3]]&gt;0,1,0))</f>
        <v>0</v>
      </c>
      <c r="L42">
        <f>IF(ISBLANK(Table13[[#This Row],[T4]]),0,IF(Table13[[#This Row],[T4]]&gt;0,1,0))</f>
        <v>0</v>
      </c>
    </row>
    <row r="43" spans="1:12">
      <c r="A43" s="4">
        <v>43678.708333333336</v>
      </c>
      <c r="B43">
        <f t="shared" si="0"/>
        <v>1</v>
      </c>
      <c r="C43">
        <f t="shared" si="1"/>
        <v>17</v>
      </c>
      <c r="D43">
        <v>0</v>
      </c>
      <c r="E43">
        <v>0</v>
      </c>
      <c r="F43">
        <v>9</v>
      </c>
      <c r="G43">
        <v>0</v>
      </c>
      <c r="I43">
        <f>IF(ISBLANK(Table13[[#This Row],[T1]]),0,IF(Table13[[#This Row],[T1]]&gt;0,1,0))</f>
        <v>0</v>
      </c>
      <c r="J43">
        <f>IF(ISBLANK(Table13[[#This Row],[T2]]),0,IF(Table13[[#This Row],[T2]]&gt;0,1,0))</f>
        <v>0</v>
      </c>
      <c r="K43">
        <f>IF(ISBLANK(Table13[[#This Row],[T3]]),0,IF(Table13[[#This Row],[T3]]&gt;0,1,0))</f>
        <v>1</v>
      </c>
      <c r="L43">
        <f>IF(ISBLANK(Table13[[#This Row],[T4]]),0,IF(Table13[[#This Row],[T4]]&gt;0,1,0))</f>
        <v>0</v>
      </c>
    </row>
    <row r="44" spans="1:12">
      <c r="A44" s="4">
        <v>43678.75</v>
      </c>
      <c r="B44">
        <f t="shared" si="0"/>
        <v>1</v>
      </c>
      <c r="C44">
        <f t="shared" si="1"/>
        <v>18</v>
      </c>
      <c r="D44">
        <v>14</v>
      </c>
      <c r="E44">
        <v>0</v>
      </c>
      <c r="F44">
        <v>58</v>
      </c>
      <c r="G44">
        <v>0</v>
      </c>
      <c r="I44">
        <f>IF(ISBLANK(Table13[[#This Row],[T1]]),0,IF(Table13[[#This Row],[T1]]&gt;0,1,0))</f>
        <v>1</v>
      </c>
      <c r="J44">
        <f>IF(ISBLANK(Table13[[#This Row],[T2]]),0,IF(Table13[[#This Row],[T2]]&gt;0,1,0))</f>
        <v>0</v>
      </c>
      <c r="K44">
        <f>IF(ISBLANK(Table13[[#This Row],[T3]]),0,IF(Table13[[#This Row],[T3]]&gt;0,1,0))</f>
        <v>1</v>
      </c>
      <c r="L44">
        <f>IF(ISBLANK(Table13[[#This Row],[T4]]),0,IF(Table13[[#This Row],[T4]]&gt;0,1,0))</f>
        <v>0</v>
      </c>
    </row>
    <row r="45" spans="1:12">
      <c r="A45" s="4">
        <v>43678.791666666664</v>
      </c>
      <c r="B45">
        <f t="shared" si="0"/>
        <v>1</v>
      </c>
      <c r="C45">
        <f t="shared" si="1"/>
        <v>19</v>
      </c>
      <c r="D45">
        <v>58</v>
      </c>
      <c r="E45">
        <v>0</v>
      </c>
      <c r="F45">
        <v>58</v>
      </c>
      <c r="G45">
        <v>0</v>
      </c>
      <c r="I45">
        <f>IF(ISBLANK(Table13[[#This Row],[T1]]),0,IF(Table13[[#This Row],[T1]]&gt;0,1,0))</f>
        <v>1</v>
      </c>
      <c r="J45">
        <f>IF(ISBLANK(Table13[[#This Row],[T2]]),0,IF(Table13[[#This Row],[T2]]&gt;0,1,0))</f>
        <v>0</v>
      </c>
      <c r="K45">
        <f>IF(ISBLANK(Table13[[#This Row],[T3]]),0,IF(Table13[[#This Row],[T3]]&gt;0,1,0))</f>
        <v>1</v>
      </c>
      <c r="L45">
        <f>IF(ISBLANK(Table13[[#This Row],[T4]]),0,IF(Table13[[#This Row],[T4]]&gt;0,1,0))</f>
        <v>0</v>
      </c>
    </row>
    <row r="46" spans="1:12">
      <c r="A46" s="4">
        <v>43678.833333333336</v>
      </c>
      <c r="B46">
        <f t="shared" si="0"/>
        <v>1</v>
      </c>
      <c r="C46">
        <f t="shared" si="1"/>
        <v>20</v>
      </c>
      <c r="D46">
        <v>57</v>
      </c>
      <c r="E46">
        <v>0</v>
      </c>
      <c r="F46">
        <v>57</v>
      </c>
      <c r="G46">
        <v>0</v>
      </c>
      <c r="I46">
        <f>IF(ISBLANK(Table13[[#This Row],[T1]]),0,IF(Table13[[#This Row],[T1]]&gt;0,1,0))</f>
        <v>1</v>
      </c>
      <c r="J46">
        <f>IF(ISBLANK(Table13[[#This Row],[T2]]),0,IF(Table13[[#This Row],[T2]]&gt;0,1,0))</f>
        <v>0</v>
      </c>
      <c r="K46">
        <f>IF(ISBLANK(Table13[[#This Row],[T3]]),0,IF(Table13[[#This Row],[T3]]&gt;0,1,0))</f>
        <v>1</v>
      </c>
      <c r="L46">
        <f>IF(ISBLANK(Table13[[#This Row],[T4]]),0,IF(Table13[[#This Row],[T4]]&gt;0,1,0))</f>
        <v>0</v>
      </c>
    </row>
    <row r="47" spans="1:12">
      <c r="A47" s="4">
        <v>43678.875</v>
      </c>
      <c r="B47">
        <f t="shared" si="0"/>
        <v>1</v>
      </c>
      <c r="C47">
        <f t="shared" si="1"/>
        <v>21</v>
      </c>
      <c r="D47">
        <v>58</v>
      </c>
      <c r="E47">
        <v>0</v>
      </c>
      <c r="F47">
        <v>58</v>
      </c>
      <c r="G47">
        <v>0</v>
      </c>
      <c r="I47">
        <f>IF(ISBLANK(Table13[[#This Row],[T1]]),0,IF(Table13[[#This Row],[T1]]&gt;0,1,0))</f>
        <v>1</v>
      </c>
      <c r="J47">
        <f>IF(ISBLANK(Table13[[#This Row],[T2]]),0,IF(Table13[[#This Row],[T2]]&gt;0,1,0))</f>
        <v>0</v>
      </c>
      <c r="K47">
        <f>IF(ISBLANK(Table13[[#This Row],[T3]]),0,IF(Table13[[#This Row],[T3]]&gt;0,1,0))</f>
        <v>1</v>
      </c>
      <c r="L47">
        <f>IF(ISBLANK(Table13[[#This Row],[T4]]),0,IF(Table13[[#This Row],[T4]]&gt;0,1,0))</f>
        <v>0</v>
      </c>
    </row>
    <row r="48" spans="1:12">
      <c r="A48" s="4">
        <v>43678.916666666664</v>
      </c>
      <c r="B48">
        <f t="shared" si="0"/>
        <v>1</v>
      </c>
      <c r="C48">
        <f t="shared" si="1"/>
        <v>22</v>
      </c>
      <c r="D48">
        <v>58</v>
      </c>
      <c r="E48">
        <v>41</v>
      </c>
      <c r="F48">
        <v>58</v>
      </c>
      <c r="G48">
        <v>0</v>
      </c>
      <c r="I48">
        <f>IF(ISBLANK(Table13[[#This Row],[T1]]),0,IF(Table13[[#This Row],[T1]]&gt;0,1,0))</f>
        <v>1</v>
      </c>
      <c r="J48">
        <f>IF(ISBLANK(Table13[[#This Row],[T2]]),0,IF(Table13[[#This Row],[T2]]&gt;0,1,0))</f>
        <v>1</v>
      </c>
      <c r="K48">
        <f>IF(ISBLANK(Table13[[#This Row],[T3]]),0,IF(Table13[[#This Row],[T3]]&gt;0,1,0))</f>
        <v>1</v>
      </c>
      <c r="L48">
        <f>IF(ISBLANK(Table13[[#This Row],[T4]]),0,IF(Table13[[#This Row],[T4]]&gt;0,1,0))</f>
        <v>0</v>
      </c>
    </row>
    <row r="49" spans="1:12">
      <c r="A49" s="4">
        <v>43678.958333333336</v>
      </c>
      <c r="B49">
        <f t="shared" si="0"/>
        <v>1</v>
      </c>
      <c r="C49">
        <f t="shared" si="1"/>
        <v>23</v>
      </c>
      <c r="D49">
        <v>58</v>
      </c>
      <c r="E49">
        <v>35</v>
      </c>
      <c r="F49">
        <v>58</v>
      </c>
      <c r="G49">
        <v>0</v>
      </c>
      <c r="I49">
        <f>IF(ISBLANK(Table13[[#This Row],[T1]]),0,IF(Table13[[#This Row],[T1]]&gt;0,1,0))</f>
        <v>1</v>
      </c>
      <c r="J49">
        <f>IF(ISBLANK(Table13[[#This Row],[T2]]),0,IF(Table13[[#This Row],[T2]]&gt;0,1,0))</f>
        <v>1</v>
      </c>
      <c r="K49">
        <f>IF(ISBLANK(Table13[[#This Row],[T3]]),0,IF(Table13[[#This Row],[T3]]&gt;0,1,0))</f>
        <v>1</v>
      </c>
      <c r="L49">
        <f>IF(ISBLANK(Table13[[#This Row],[T4]]),0,IF(Table13[[#This Row],[T4]]&gt;0,1,0))</f>
        <v>0</v>
      </c>
    </row>
    <row r="50" spans="1:12">
      <c r="A50" s="4">
        <v>43679</v>
      </c>
      <c r="B50">
        <f t="shared" si="0"/>
        <v>2</v>
      </c>
      <c r="C50">
        <f t="shared" si="1"/>
        <v>0</v>
      </c>
      <c r="D50">
        <v>57</v>
      </c>
      <c r="E50">
        <v>29</v>
      </c>
      <c r="F50">
        <v>57</v>
      </c>
      <c r="G50">
        <v>0</v>
      </c>
      <c r="I50">
        <f>IF(ISBLANK(Table13[[#This Row],[T1]]),0,IF(Table13[[#This Row],[T1]]&gt;0,1,0))</f>
        <v>1</v>
      </c>
      <c r="J50">
        <f>IF(ISBLANK(Table13[[#This Row],[T2]]),0,IF(Table13[[#This Row],[T2]]&gt;0,1,0))</f>
        <v>1</v>
      </c>
      <c r="K50">
        <f>IF(ISBLANK(Table13[[#This Row],[T3]]),0,IF(Table13[[#This Row],[T3]]&gt;0,1,0))</f>
        <v>1</v>
      </c>
      <c r="L50">
        <f>IF(ISBLANK(Table13[[#This Row],[T4]]),0,IF(Table13[[#This Row],[T4]]&gt;0,1,0))</f>
        <v>0</v>
      </c>
    </row>
    <row r="51" spans="1:12">
      <c r="A51" s="4">
        <v>43679.041666666664</v>
      </c>
      <c r="B51">
        <f t="shared" si="0"/>
        <v>2</v>
      </c>
      <c r="C51">
        <f t="shared" si="1"/>
        <v>1</v>
      </c>
      <c r="D51">
        <v>58</v>
      </c>
      <c r="E51">
        <v>36</v>
      </c>
      <c r="F51">
        <v>58</v>
      </c>
      <c r="G51">
        <v>0</v>
      </c>
      <c r="I51">
        <f>IF(ISBLANK(Table13[[#This Row],[T1]]),0,IF(Table13[[#This Row],[T1]]&gt;0,1,0))</f>
        <v>1</v>
      </c>
      <c r="J51">
        <f>IF(ISBLANK(Table13[[#This Row],[T2]]),0,IF(Table13[[#This Row],[T2]]&gt;0,1,0))</f>
        <v>1</v>
      </c>
      <c r="K51">
        <f>IF(ISBLANK(Table13[[#This Row],[T3]]),0,IF(Table13[[#This Row],[T3]]&gt;0,1,0))</f>
        <v>1</v>
      </c>
      <c r="L51">
        <f>IF(ISBLANK(Table13[[#This Row],[T4]]),0,IF(Table13[[#This Row],[T4]]&gt;0,1,0))</f>
        <v>0</v>
      </c>
    </row>
    <row r="52" spans="1:12">
      <c r="A52" s="4">
        <v>43679.083333333336</v>
      </c>
      <c r="B52">
        <f t="shared" si="0"/>
        <v>2</v>
      </c>
      <c r="C52">
        <f t="shared" si="1"/>
        <v>2</v>
      </c>
      <c r="D52">
        <v>58</v>
      </c>
      <c r="E52">
        <v>31</v>
      </c>
      <c r="F52">
        <v>58</v>
      </c>
      <c r="G52">
        <v>0</v>
      </c>
      <c r="I52">
        <f>IF(ISBLANK(Table13[[#This Row],[T1]]),0,IF(Table13[[#This Row],[T1]]&gt;0,1,0))</f>
        <v>1</v>
      </c>
      <c r="J52">
        <f>IF(ISBLANK(Table13[[#This Row],[T2]]),0,IF(Table13[[#This Row],[T2]]&gt;0,1,0))</f>
        <v>1</v>
      </c>
      <c r="K52">
        <f>IF(ISBLANK(Table13[[#This Row],[T3]]),0,IF(Table13[[#This Row],[T3]]&gt;0,1,0))</f>
        <v>1</v>
      </c>
      <c r="L52">
        <f>IF(ISBLANK(Table13[[#This Row],[T4]]),0,IF(Table13[[#This Row],[T4]]&gt;0,1,0))</f>
        <v>0</v>
      </c>
    </row>
    <row r="53" spans="1:12">
      <c r="A53" s="4">
        <v>43679.125</v>
      </c>
      <c r="B53">
        <f t="shared" si="0"/>
        <v>2</v>
      </c>
      <c r="C53">
        <f t="shared" si="1"/>
        <v>3</v>
      </c>
      <c r="D53">
        <v>58</v>
      </c>
      <c r="E53">
        <v>25</v>
      </c>
      <c r="F53">
        <v>58</v>
      </c>
      <c r="G53">
        <v>0</v>
      </c>
      <c r="I53">
        <f>IF(ISBLANK(Table13[[#This Row],[T1]]),0,IF(Table13[[#This Row],[T1]]&gt;0,1,0))</f>
        <v>1</v>
      </c>
      <c r="J53">
        <f>IF(ISBLANK(Table13[[#This Row],[T2]]),0,IF(Table13[[#This Row],[T2]]&gt;0,1,0))</f>
        <v>1</v>
      </c>
      <c r="K53">
        <f>IF(ISBLANK(Table13[[#This Row],[T3]]),0,IF(Table13[[#This Row],[T3]]&gt;0,1,0))</f>
        <v>1</v>
      </c>
      <c r="L53">
        <f>IF(ISBLANK(Table13[[#This Row],[T4]]),0,IF(Table13[[#This Row],[T4]]&gt;0,1,0))</f>
        <v>0</v>
      </c>
    </row>
    <row r="54" spans="1:12">
      <c r="A54" s="4">
        <v>43679.166666666664</v>
      </c>
      <c r="B54">
        <f t="shared" si="0"/>
        <v>2</v>
      </c>
      <c r="C54">
        <f t="shared" si="1"/>
        <v>4</v>
      </c>
      <c r="D54">
        <v>57</v>
      </c>
      <c r="E54">
        <v>25</v>
      </c>
      <c r="F54">
        <v>57</v>
      </c>
      <c r="G54">
        <v>0</v>
      </c>
      <c r="I54">
        <f>IF(ISBLANK(Table13[[#This Row],[T1]]),0,IF(Table13[[#This Row],[T1]]&gt;0,1,0))</f>
        <v>1</v>
      </c>
      <c r="J54">
        <f>IF(ISBLANK(Table13[[#This Row],[T2]]),0,IF(Table13[[#This Row],[T2]]&gt;0,1,0))</f>
        <v>1</v>
      </c>
      <c r="K54">
        <f>IF(ISBLANK(Table13[[#This Row],[T3]]),0,IF(Table13[[#This Row],[T3]]&gt;0,1,0))</f>
        <v>1</v>
      </c>
      <c r="L54">
        <f>IF(ISBLANK(Table13[[#This Row],[T4]]),0,IF(Table13[[#This Row],[T4]]&gt;0,1,0))</f>
        <v>0</v>
      </c>
    </row>
    <row r="55" spans="1:12">
      <c r="A55" s="4">
        <v>43679.208333333336</v>
      </c>
      <c r="B55">
        <f t="shared" si="0"/>
        <v>2</v>
      </c>
      <c r="C55">
        <f t="shared" si="1"/>
        <v>5</v>
      </c>
      <c r="D55">
        <v>58</v>
      </c>
      <c r="E55">
        <v>58</v>
      </c>
      <c r="F55">
        <v>58</v>
      </c>
      <c r="G55">
        <v>0</v>
      </c>
      <c r="I55">
        <f>IF(ISBLANK(Table13[[#This Row],[T1]]),0,IF(Table13[[#This Row],[T1]]&gt;0,1,0))</f>
        <v>1</v>
      </c>
      <c r="J55">
        <f>IF(ISBLANK(Table13[[#This Row],[T2]]),0,IF(Table13[[#This Row],[T2]]&gt;0,1,0))</f>
        <v>1</v>
      </c>
      <c r="K55">
        <f>IF(ISBLANK(Table13[[#This Row],[T3]]),0,IF(Table13[[#This Row],[T3]]&gt;0,1,0))</f>
        <v>1</v>
      </c>
      <c r="L55">
        <f>IF(ISBLANK(Table13[[#This Row],[T4]]),0,IF(Table13[[#This Row],[T4]]&gt;0,1,0))</f>
        <v>0</v>
      </c>
    </row>
    <row r="56" spans="1:12">
      <c r="A56" s="4">
        <v>43679.25</v>
      </c>
      <c r="B56">
        <f t="shared" si="0"/>
        <v>2</v>
      </c>
      <c r="C56">
        <f t="shared" si="1"/>
        <v>6</v>
      </c>
      <c r="D56">
        <v>58</v>
      </c>
      <c r="E56">
        <v>38</v>
      </c>
      <c r="F56">
        <v>58</v>
      </c>
      <c r="G56">
        <v>0</v>
      </c>
      <c r="I56">
        <f>IF(ISBLANK(Table13[[#This Row],[T1]]),0,IF(Table13[[#This Row],[T1]]&gt;0,1,0))</f>
        <v>1</v>
      </c>
      <c r="J56">
        <f>IF(ISBLANK(Table13[[#This Row],[T2]]),0,IF(Table13[[#This Row],[T2]]&gt;0,1,0))</f>
        <v>1</v>
      </c>
      <c r="K56">
        <f>IF(ISBLANK(Table13[[#This Row],[T3]]),0,IF(Table13[[#This Row],[T3]]&gt;0,1,0))</f>
        <v>1</v>
      </c>
      <c r="L56">
        <f>IF(ISBLANK(Table13[[#This Row],[T4]]),0,IF(Table13[[#This Row],[T4]]&gt;0,1,0))</f>
        <v>0</v>
      </c>
    </row>
    <row r="57" spans="1:12">
      <c r="A57" s="4">
        <v>43679.291666666664</v>
      </c>
      <c r="B57">
        <f t="shared" si="0"/>
        <v>2</v>
      </c>
      <c r="C57">
        <f t="shared" si="1"/>
        <v>7</v>
      </c>
      <c r="D57">
        <v>39</v>
      </c>
      <c r="E57">
        <v>4</v>
      </c>
      <c r="F57">
        <v>58</v>
      </c>
      <c r="G57">
        <v>0</v>
      </c>
      <c r="I57">
        <f>IF(ISBLANK(Table13[[#This Row],[T1]]),0,IF(Table13[[#This Row],[T1]]&gt;0,1,0))</f>
        <v>1</v>
      </c>
      <c r="J57">
        <f>IF(ISBLANK(Table13[[#This Row],[T2]]),0,IF(Table13[[#This Row],[T2]]&gt;0,1,0))</f>
        <v>1</v>
      </c>
      <c r="K57">
        <f>IF(ISBLANK(Table13[[#This Row],[T3]]),0,IF(Table13[[#This Row],[T3]]&gt;0,1,0))</f>
        <v>1</v>
      </c>
      <c r="L57">
        <f>IF(ISBLANK(Table13[[#This Row],[T4]]),0,IF(Table13[[#This Row],[T4]]&gt;0,1,0))</f>
        <v>0</v>
      </c>
    </row>
    <row r="58" spans="1:12">
      <c r="A58" s="4">
        <v>43679.333333333336</v>
      </c>
      <c r="B58">
        <f t="shared" si="0"/>
        <v>2</v>
      </c>
      <c r="C58">
        <f t="shared" si="1"/>
        <v>8</v>
      </c>
      <c r="D58">
        <v>0</v>
      </c>
      <c r="E58">
        <v>0</v>
      </c>
      <c r="F58">
        <v>4</v>
      </c>
      <c r="G58">
        <v>0</v>
      </c>
      <c r="I58">
        <f>IF(ISBLANK(Table13[[#This Row],[T1]]),0,IF(Table13[[#This Row],[T1]]&gt;0,1,0))</f>
        <v>0</v>
      </c>
      <c r="J58">
        <f>IF(ISBLANK(Table13[[#This Row],[T2]]),0,IF(Table13[[#This Row],[T2]]&gt;0,1,0))</f>
        <v>0</v>
      </c>
      <c r="K58">
        <f>IF(ISBLANK(Table13[[#This Row],[T3]]),0,IF(Table13[[#This Row],[T3]]&gt;0,1,0))</f>
        <v>1</v>
      </c>
      <c r="L58">
        <f>IF(ISBLANK(Table13[[#This Row],[T4]]),0,IF(Table13[[#This Row],[T4]]&gt;0,1,0))</f>
        <v>0</v>
      </c>
    </row>
    <row r="59" spans="1:12">
      <c r="A59" s="4">
        <f t="shared" ref="A59:A66" si="4">DATE(2019,8,2) + O58</f>
        <v>43679</v>
      </c>
      <c r="B59">
        <f t="shared" si="0"/>
        <v>2</v>
      </c>
      <c r="C59">
        <f t="shared" si="1"/>
        <v>0</v>
      </c>
      <c r="I59">
        <f>IF(ISBLANK(Table13[[#This Row],[T1]]),0,IF(Table13[[#This Row],[T1]]&gt;0,1,0))</f>
        <v>0</v>
      </c>
      <c r="J59">
        <f>IF(ISBLANK(Table13[[#This Row],[T2]]),0,IF(Table13[[#This Row],[T2]]&gt;0,1,0))</f>
        <v>0</v>
      </c>
      <c r="K59">
        <f>IF(ISBLANK(Table13[[#This Row],[T3]]),0,IF(Table13[[#This Row],[T3]]&gt;0,1,0))</f>
        <v>0</v>
      </c>
      <c r="L59">
        <f>IF(ISBLANK(Table13[[#This Row],[T4]]),0,IF(Table13[[#This Row],[T4]]&gt;0,1,0))</f>
        <v>0</v>
      </c>
    </row>
    <row r="60" spans="1:12">
      <c r="A60" s="4">
        <f t="shared" si="4"/>
        <v>43679</v>
      </c>
      <c r="B60">
        <f t="shared" si="0"/>
        <v>2</v>
      </c>
      <c r="C60">
        <f t="shared" si="1"/>
        <v>0</v>
      </c>
      <c r="I60">
        <f>IF(ISBLANK(Table13[[#This Row],[T1]]),0,IF(Table13[[#This Row],[T1]]&gt;0,1,0))</f>
        <v>0</v>
      </c>
      <c r="J60">
        <f>IF(ISBLANK(Table13[[#This Row],[T2]]),0,IF(Table13[[#This Row],[T2]]&gt;0,1,0))</f>
        <v>0</v>
      </c>
      <c r="K60">
        <f>IF(ISBLANK(Table13[[#This Row],[T3]]),0,IF(Table13[[#This Row],[T3]]&gt;0,1,0))</f>
        <v>0</v>
      </c>
      <c r="L60">
        <f>IF(ISBLANK(Table13[[#This Row],[T4]]),0,IF(Table13[[#This Row],[T4]]&gt;0,1,0))</f>
        <v>0</v>
      </c>
    </row>
    <row r="61" spans="1:12">
      <c r="A61" s="4">
        <f t="shared" si="4"/>
        <v>43679</v>
      </c>
      <c r="B61">
        <f t="shared" si="0"/>
        <v>2</v>
      </c>
      <c r="C61">
        <f t="shared" si="1"/>
        <v>0</v>
      </c>
      <c r="I61">
        <f>IF(ISBLANK(Table13[[#This Row],[T1]]),0,IF(Table13[[#This Row],[T1]]&gt;0,1,0))</f>
        <v>0</v>
      </c>
      <c r="J61">
        <f>IF(ISBLANK(Table13[[#This Row],[T2]]),0,IF(Table13[[#This Row],[T2]]&gt;0,1,0))</f>
        <v>0</v>
      </c>
      <c r="K61">
        <f>IF(ISBLANK(Table13[[#This Row],[T3]]),0,IF(Table13[[#This Row],[T3]]&gt;0,1,0))</f>
        <v>0</v>
      </c>
      <c r="L61">
        <f>IF(ISBLANK(Table13[[#This Row],[T4]]),0,IF(Table13[[#This Row],[T4]]&gt;0,1,0))</f>
        <v>0</v>
      </c>
    </row>
    <row r="62" spans="1:12">
      <c r="A62" s="4">
        <f t="shared" si="4"/>
        <v>43679</v>
      </c>
      <c r="B62">
        <f t="shared" si="0"/>
        <v>2</v>
      </c>
      <c r="C62">
        <f t="shared" si="1"/>
        <v>0</v>
      </c>
      <c r="I62">
        <f>IF(ISBLANK(Table13[[#This Row],[T1]]),0,IF(Table13[[#This Row],[T1]]&gt;0,1,0))</f>
        <v>0</v>
      </c>
      <c r="J62">
        <f>IF(ISBLANK(Table13[[#This Row],[T2]]),0,IF(Table13[[#This Row],[T2]]&gt;0,1,0))</f>
        <v>0</v>
      </c>
      <c r="K62">
        <f>IF(ISBLANK(Table13[[#This Row],[T3]]),0,IF(Table13[[#This Row],[T3]]&gt;0,1,0))</f>
        <v>0</v>
      </c>
      <c r="L62">
        <f>IF(ISBLANK(Table13[[#This Row],[T4]]),0,IF(Table13[[#This Row],[T4]]&gt;0,1,0))</f>
        <v>0</v>
      </c>
    </row>
    <row r="63" spans="1:12">
      <c r="A63" s="4">
        <f t="shared" si="4"/>
        <v>43679</v>
      </c>
      <c r="B63">
        <f t="shared" si="0"/>
        <v>2</v>
      </c>
      <c r="C63">
        <f t="shared" si="1"/>
        <v>0</v>
      </c>
      <c r="I63">
        <f>IF(ISBLANK(Table13[[#This Row],[T1]]),0,IF(Table13[[#This Row],[T1]]&gt;0,1,0))</f>
        <v>0</v>
      </c>
      <c r="J63">
        <f>IF(ISBLANK(Table13[[#This Row],[T2]]),0,IF(Table13[[#This Row],[T2]]&gt;0,1,0))</f>
        <v>0</v>
      </c>
      <c r="K63">
        <f>IF(ISBLANK(Table13[[#This Row],[T3]]),0,IF(Table13[[#This Row],[T3]]&gt;0,1,0))</f>
        <v>0</v>
      </c>
      <c r="L63">
        <f>IF(ISBLANK(Table13[[#This Row],[T4]]),0,IF(Table13[[#This Row],[T4]]&gt;0,1,0))</f>
        <v>0</v>
      </c>
    </row>
    <row r="64" spans="1:12">
      <c r="A64" s="4">
        <f t="shared" si="4"/>
        <v>43679</v>
      </c>
      <c r="B64">
        <f t="shared" si="0"/>
        <v>2</v>
      </c>
      <c r="C64">
        <f t="shared" si="1"/>
        <v>0</v>
      </c>
      <c r="I64">
        <f>IF(ISBLANK(Table13[[#This Row],[T1]]),0,IF(Table13[[#This Row],[T1]]&gt;0,1,0))</f>
        <v>0</v>
      </c>
      <c r="J64">
        <f>IF(ISBLANK(Table13[[#This Row],[T2]]),0,IF(Table13[[#This Row],[T2]]&gt;0,1,0))</f>
        <v>0</v>
      </c>
      <c r="K64">
        <f>IF(ISBLANK(Table13[[#This Row],[T3]]),0,IF(Table13[[#This Row],[T3]]&gt;0,1,0))</f>
        <v>0</v>
      </c>
      <c r="L64">
        <f>IF(ISBLANK(Table13[[#This Row],[T4]]),0,IF(Table13[[#This Row],[T4]]&gt;0,1,0))</f>
        <v>0</v>
      </c>
    </row>
    <row r="65" spans="1:12">
      <c r="A65" s="4">
        <f t="shared" si="4"/>
        <v>43679</v>
      </c>
      <c r="B65">
        <f t="shared" si="0"/>
        <v>2</v>
      </c>
      <c r="C65">
        <f t="shared" si="1"/>
        <v>0</v>
      </c>
      <c r="I65">
        <f>IF(ISBLANK(Table13[[#This Row],[T1]]),0,IF(Table13[[#This Row],[T1]]&gt;0,1,0))</f>
        <v>0</v>
      </c>
      <c r="J65">
        <f>IF(ISBLANK(Table13[[#This Row],[T2]]),0,IF(Table13[[#This Row],[T2]]&gt;0,1,0))</f>
        <v>0</v>
      </c>
      <c r="K65">
        <f>IF(ISBLANK(Table13[[#This Row],[T3]]),0,IF(Table13[[#This Row],[T3]]&gt;0,1,0))</f>
        <v>0</v>
      </c>
      <c r="L65">
        <f>IF(ISBLANK(Table13[[#This Row],[T4]]),0,IF(Table13[[#This Row],[T4]]&gt;0,1,0))</f>
        <v>0</v>
      </c>
    </row>
    <row r="66" spans="1:12">
      <c r="A66" s="4">
        <f t="shared" si="4"/>
        <v>43679</v>
      </c>
      <c r="B66">
        <f t="shared" ref="B66:B129" si="5">DAY(A66)</f>
        <v>2</v>
      </c>
      <c r="C66">
        <f t="shared" si="1"/>
        <v>0</v>
      </c>
      <c r="I66">
        <f>IF(ISBLANK(Table13[[#This Row],[T1]]),0,IF(Table13[[#This Row],[T1]]&gt;0,1,0))</f>
        <v>0</v>
      </c>
      <c r="J66">
        <f>IF(ISBLANK(Table13[[#This Row],[T2]]),0,IF(Table13[[#This Row],[T2]]&gt;0,1,0))</f>
        <v>0</v>
      </c>
      <c r="K66">
        <f>IF(ISBLANK(Table13[[#This Row],[T3]]),0,IF(Table13[[#This Row],[T3]]&gt;0,1,0))</f>
        <v>0</v>
      </c>
      <c r="L66">
        <f>IF(ISBLANK(Table13[[#This Row],[T4]]),0,IF(Table13[[#This Row],[T4]]&gt;0,1,0))</f>
        <v>0</v>
      </c>
    </row>
    <row r="67" spans="1:12">
      <c r="A67" s="4">
        <v>43679.708333333336</v>
      </c>
      <c r="B67">
        <f t="shared" si="5"/>
        <v>2</v>
      </c>
      <c r="C67">
        <f t="shared" si="1"/>
        <v>17</v>
      </c>
      <c r="D67">
        <v>45</v>
      </c>
      <c r="E67">
        <v>0</v>
      </c>
      <c r="F67">
        <v>0</v>
      </c>
      <c r="G67">
        <v>0</v>
      </c>
      <c r="I67">
        <f>IF(ISBLANK(Table13[[#This Row],[T1]]),0,IF(Table13[[#This Row],[T1]]&gt;0,1,0))</f>
        <v>1</v>
      </c>
      <c r="J67">
        <f>IF(ISBLANK(Table13[[#This Row],[T2]]),0,IF(Table13[[#This Row],[T2]]&gt;0,1,0))</f>
        <v>0</v>
      </c>
      <c r="K67">
        <f>IF(ISBLANK(Table13[[#This Row],[T3]]),0,IF(Table13[[#This Row],[T3]]&gt;0,1,0))</f>
        <v>0</v>
      </c>
      <c r="L67">
        <f>IF(ISBLANK(Table13[[#This Row],[T4]]),0,IF(Table13[[#This Row],[T4]]&gt;0,1,0))</f>
        <v>0</v>
      </c>
    </row>
    <row r="68" spans="1:12">
      <c r="A68" s="4">
        <v>43679.75</v>
      </c>
      <c r="B68">
        <f t="shared" si="5"/>
        <v>2</v>
      </c>
      <c r="C68">
        <f t="shared" si="1"/>
        <v>18</v>
      </c>
      <c r="D68">
        <v>58</v>
      </c>
      <c r="E68">
        <v>0</v>
      </c>
      <c r="F68">
        <v>7</v>
      </c>
      <c r="G68">
        <v>0</v>
      </c>
      <c r="I68">
        <f>IF(ISBLANK(Table13[[#This Row],[T1]]),0,IF(Table13[[#This Row],[T1]]&gt;0,1,0))</f>
        <v>1</v>
      </c>
      <c r="J68">
        <f>IF(ISBLANK(Table13[[#This Row],[T2]]),0,IF(Table13[[#This Row],[T2]]&gt;0,1,0))</f>
        <v>0</v>
      </c>
      <c r="K68">
        <f>IF(ISBLANK(Table13[[#This Row],[T3]]),0,IF(Table13[[#This Row],[T3]]&gt;0,1,0))</f>
        <v>1</v>
      </c>
      <c r="L68">
        <f>IF(ISBLANK(Table13[[#This Row],[T4]]),0,IF(Table13[[#This Row],[T4]]&gt;0,1,0))</f>
        <v>0</v>
      </c>
    </row>
    <row r="69" spans="1:12">
      <c r="A69" s="4">
        <v>43679.791666666664</v>
      </c>
      <c r="B69">
        <f t="shared" si="5"/>
        <v>2</v>
      </c>
      <c r="C69">
        <f t="shared" si="1"/>
        <v>19</v>
      </c>
      <c r="D69">
        <v>58</v>
      </c>
      <c r="E69">
        <v>0</v>
      </c>
      <c r="F69">
        <v>58</v>
      </c>
      <c r="G69">
        <v>0</v>
      </c>
      <c r="I69">
        <f>IF(ISBLANK(Table13[[#This Row],[T1]]),0,IF(Table13[[#This Row],[T1]]&gt;0,1,0))</f>
        <v>1</v>
      </c>
      <c r="J69">
        <f>IF(ISBLANK(Table13[[#This Row],[T2]]),0,IF(Table13[[#This Row],[T2]]&gt;0,1,0))</f>
        <v>0</v>
      </c>
      <c r="K69">
        <f>IF(ISBLANK(Table13[[#This Row],[T3]]),0,IF(Table13[[#This Row],[T3]]&gt;0,1,0))</f>
        <v>1</v>
      </c>
      <c r="L69">
        <f>IF(ISBLANK(Table13[[#This Row],[T4]]),0,IF(Table13[[#This Row],[T4]]&gt;0,1,0))</f>
        <v>0</v>
      </c>
    </row>
    <row r="70" spans="1:12">
      <c r="A70" s="4">
        <v>43679.833333333336</v>
      </c>
      <c r="B70">
        <f t="shared" si="5"/>
        <v>2</v>
      </c>
      <c r="C70">
        <f t="shared" si="1"/>
        <v>20</v>
      </c>
      <c r="D70">
        <v>46</v>
      </c>
      <c r="E70">
        <v>0</v>
      </c>
      <c r="F70">
        <v>46</v>
      </c>
      <c r="G70">
        <v>0</v>
      </c>
      <c r="I70">
        <f>IF(ISBLANK(Table13[[#This Row],[T1]]),0,IF(Table13[[#This Row],[T1]]&gt;0,1,0))</f>
        <v>1</v>
      </c>
      <c r="J70">
        <f>IF(ISBLANK(Table13[[#This Row],[T2]]),0,IF(Table13[[#This Row],[T2]]&gt;0,1,0))</f>
        <v>0</v>
      </c>
      <c r="K70">
        <f>IF(ISBLANK(Table13[[#This Row],[T3]]),0,IF(Table13[[#This Row],[T3]]&gt;0,1,0))</f>
        <v>1</v>
      </c>
      <c r="L70">
        <f>IF(ISBLANK(Table13[[#This Row],[T4]]),0,IF(Table13[[#This Row],[T4]]&gt;0,1,0))</f>
        <v>0</v>
      </c>
    </row>
    <row r="71" spans="1:12">
      <c r="A71" s="4">
        <f>DATE(2019,8,2) + O70</f>
        <v>43679</v>
      </c>
      <c r="B71">
        <f t="shared" si="5"/>
        <v>2</v>
      </c>
      <c r="C71">
        <f t="shared" si="1"/>
        <v>0</v>
      </c>
      <c r="I71">
        <f>IF(ISBLANK(Table13[[#This Row],[T1]]),0,IF(Table13[[#This Row],[T1]]&gt;0,1,0))</f>
        <v>0</v>
      </c>
      <c r="J71">
        <f>IF(ISBLANK(Table13[[#This Row],[T2]]),0,IF(Table13[[#This Row],[T2]]&gt;0,1,0))</f>
        <v>0</v>
      </c>
      <c r="K71">
        <f>IF(ISBLANK(Table13[[#This Row],[T3]]),0,IF(Table13[[#This Row],[T3]]&gt;0,1,0))</f>
        <v>0</v>
      </c>
      <c r="L71">
        <f>IF(ISBLANK(Table13[[#This Row],[T4]]),0,IF(Table13[[#This Row],[T4]]&gt;0,1,0))</f>
        <v>0</v>
      </c>
    </row>
    <row r="72" spans="1:12">
      <c r="A72" s="4">
        <v>43679.916666666664</v>
      </c>
      <c r="B72">
        <f t="shared" si="5"/>
        <v>2</v>
      </c>
      <c r="C72">
        <f t="shared" si="1"/>
        <v>22</v>
      </c>
      <c r="D72">
        <v>38</v>
      </c>
      <c r="E72">
        <v>0</v>
      </c>
      <c r="F72">
        <v>39</v>
      </c>
      <c r="G72">
        <v>0</v>
      </c>
      <c r="I72">
        <f>IF(ISBLANK(Table13[[#This Row],[T1]]),0,IF(Table13[[#This Row],[T1]]&gt;0,1,0))</f>
        <v>1</v>
      </c>
      <c r="J72">
        <f>IF(ISBLANK(Table13[[#This Row],[T2]]),0,IF(Table13[[#This Row],[T2]]&gt;0,1,0))</f>
        <v>0</v>
      </c>
      <c r="K72">
        <f>IF(ISBLANK(Table13[[#This Row],[T3]]),0,IF(Table13[[#This Row],[T3]]&gt;0,1,0))</f>
        <v>1</v>
      </c>
      <c r="L72">
        <f>IF(ISBLANK(Table13[[#This Row],[T4]]),0,IF(Table13[[#This Row],[T4]]&gt;0,1,0))</f>
        <v>0</v>
      </c>
    </row>
    <row r="73" spans="1:12">
      <c r="A73" s="4">
        <v>43679.958333333336</v>
      </c>
      <c r="B73">
        <f t="shared" si="5"/>
        <v>2</v>
      </c>
      <c r="C73">
        <f t="shared" si="1"/>
        <v>23</v>
      </c>
      <c r="D73">
        <v>58</v>
      </c>
      <c r="E73">
        <v>0</v>
      </c>
      <c r="F73">
        <v>58</v>
      </c>
      <c r="G73">
        <v>0</v>
      </c>
      <c r="I73">
        <f>IF(ISBLANK(Table13[[#This Row],[T1]]),0,IF(Table13[[#This Row],[T1]]&gt;0,1,0))</f>
        <v>1</v>
      </c>
      <c r="J73">
        <f>IF(ISBLANK(Table13[[#This Row],[T2]]),0,IF(Table13[[#This Row],[T2]]&gt;0,1,0))</f>
        <v>0</v>
      </c>
      <c r="K73">
        <f>IF(ISBLANK(Table13[[#This Row],[T3]]),0,IF(Table13[[#This Row],[T3]]&gt;0,1,0))</f>
        <v>1</v>
      </c>
      <c r="L73">
        <f>IF(ISBLANK(Table13[[#This Row],[T4]]),0,IF(Table13[[#This Row],[T4]]&gt;0,1,0))</f>
        <v>0</v>
      </c>
    </row>
    <row r="74" spans="1:12">
      <c r="A74" s="4">
        <v>43680</v>
      </c>
      <c r="B74">
        <f t="shared" si="5"/>
        <v>3</v>
      </c>
      <c r="C74">
        <f t="shared" si="1"/>
        <v>0</v>
      </c>
      <c r="D74">
        <v>58</v>
      </c>
      <c r="E74">
        <v>40</v>
      </c>
      <c r="F74">
        <v>58</v>
      </c>
      <c r="G74">
        <v>0</v>
      </c>
      <c r="I74">
        <f>IF(ISBLANK(Table13[[#This Row],[T1]]),0,IF(Table13[[#This Row],[T1]]&gt;0,1,0))</f>
        <v>1</v>
      </c>
      <c r="J74">
        <f>IF(ISBLANK(Table13[[#This Row],[T2]]),0,IF(Table13[[#This Row],[T2]]&gt;0,1,0))</f>
        <v>1</v>
      </c>
      <c r="K74">
        <f>IF(ISBLANK(Table13[[#This Row],[T3]]),0,IF(Table13[[#This Row],[T3]]&gt;0,1,0))</f>
        <v>1</v>
      </c>
      <c r="L74">
        <f>IF(ISBLANK(Table13[[#This Row],[T4]]),0,IF(Table13[[#This Row],[T4]]&gt;0,1,0))</f>
        <v>0</v>
      </c>
    </row>
    <row r="75" spans="1:12">
      <c r="A75" s="4">
        <v>43680.041666666664</v>
      </c>
      <c r="B75">
        <f t="shared" si="5"/>
        <v>3</v>
      </c>
      <c r="C75">
        <f t="shared" si="1"/>
        <v>1</v>
      </c>
      <c r="D75">
        <v>57</v>
      </c>
      <c r="E75">
        <v>45</v>
      </c>
      <c r="F75">
        <v>57</v>
      </c>
      <c r="G75">
        <v>0</v>
      </c>
      <c r="I75">
        <f>IF(ISBLANK(Table13[[#This Row],[T1]]),0,IF(Table13[[#This Row],[T1]]&gt;0,1,0))</f>
        <v>1</v>
      </c>
      <c r="J75">
        <f>IF(ISBLANK(Table13[[#This Row],[T2]]),0,IF(Table13[[#This Row],[T2]]&gt;0,1,0))</f>
        <v>1</v>
      </c>
      <c r="K75">
        <f>IF(ISBLANK(Table13[[#This Row],[T3]]),0,IF(Table13[[#This Row],[T3]]&gt;0,1,0))</f>
        <v>1</v>
      </c>
      <c r="L75">
        <f>IF(ISBLANK(Table13[[#This Row],[T4]]),0,IF(Table13[[#This Row],[T4]]&gt;0,1,0))</f>
        <v>0</v>
      </c>
    </row>
    <row r="76" spans="1:12">
      <c r="A76" s="4">
        <v>43680.083333333336</v>
      </c>
      <c r="B76">
        <f t="shared" si="5"/>
        <v>3</v>
      </c>
      <c r="C76">
        <f t="shared" si="1"/>
        <v>2</v>
      </c>
      <c r="D76">
        <v>58</v>
      </c>
      <c r="E76">
        <v>36</v>
      </c>
      <c r="F76">
        <v>58</v>
      </c>
      <c r="G76">
        <v>0</v>
      </c>
      <c r="I76">
        <f>IF(ISBLANK(Table13[[#This Row],[T1]]),0,IF(Table13[[#This Row],[T1]]&gt;0,1,0))</f>
        <v>1</v>
      </c>
      <c r="J76">
        <f>IF(ISBLANK(Table13[[#This Row],[T2]]),0,IF(Table13[[#This Row],[T2]]&gt;0,1,0))</f>
        <v>1</v>
      </c>
      <c r="K76">
        <f>IF(ISBLANK(Table13[[#This Row],[T3]]),0,IF(Table13[[#This Row],[T3]]&gt;0,1,0))</f>
        <v>1</v>
      </c>
      <c r="L76">
        <f>IF(ISBLANK(Table13[[#This Row],[T4]]),0,IF(Table13[[#This Row],[T4]]&gt;0,1,0))</f>
        <v>0</v>
      </c>
    </row>
    <row r="77" spans="1:12">
      <c r="A77" s="4">
        <v>43680.125</v>
      </c>
      <c r="B77">
        <f t="shared" si="5"/>
        <v>3</v>
      </c>
      <c r="C77">
        <f t="shared" si="1"/>
        <v>3</v>
      </c>
      <c r="D77">
        <v>58</v>
      </c>
      <c r="E77">
        <v>29</v>
      </c>
      <c r="F77">
        <v>58</v>
      </c>
      <c r="G77">
        <v>0</v>
      </c>
      <c r="I77">
        <f>IF(ISBLANK(Table13[[#This Row],[T1]]),0,IF(Table13[[#This Row],[T1]]&gt;0,1,0))</f>
        <v>1</v>
      </c>
      <c r="J77">
        <f>IF(ISBLANK(Table13[[#This Row],[T2]]),0,IF(Table13[[#This Row],[T2]]&gt;0,1,0))</f>
        <v>1</v>
      </c>
      <c r="K77">
        <f>IF(ISBLANK(Table13[[#This Row],[T3]]),0,IF(Table13[[#This Row],[T3]]&gt;0,1,0))</f>
        <v>1</v>
      </c>
      <c r="L77">
        <f>IF(ISBLANK(Table13[[#This Row],[T4]]),0,IF(Table13[[#This Row],[T4]]&gt;0,1,0))</f>
        <v>0</v>
      </c>
    </row>
    <row r="78" spans="1:12">
      <c r="A78" s="4">
        <v>43680.166666666664</v>
      </c>
      <c r="B78">
        <f t="shared" si="5"/>
        <v>3</v>
      </c>
      <c r="C78">
        <f t="shared" si="1"/>
        <v>4</v>
      </c>
      <c r="D78">
        <v>58</v>
      </c>
      <c r="E78">
        <v>30</v>
      </c>
      <c r="F78">
        <v>58</v>
      </c>
      <c r="G78">
        <v>0</v>
      </c>
      <c r="I78">
        <f>IF(ISBLANK(Table13[[#This Row],[T1]]),0,IF(Table13[[#This Row],[T1]]&gt;0,1,0))</f>
        <v>1</v>
      </c>
      <c r="J78">
        <f>IF(ISBLANK(Table13[[#This Row],[T2]]),0,IF(Table13[[#This Row],[T2]]&gt;0,1,0))</f>
        <v>1</v>
      </c>
      <c r="K78">
        <f>IF(ISBLANK(Table13[[#This Row],[T3]]),0,IF(Table13[[#This Row],[T3]]&gt;0,1,0))</f>
        <v>1</v>
      </c>
      <c r="L78">
        <f>IF(ISBLANK(Table13[[#This Row],[T4]]),0,IF(Table13[[#This Row],[T4]]&gt;0,1,0))</f>
        <v>0</v>
      </c>
    </row>
    <row r="79" spans="1:12">
      <c r="A79" s="4">
        <v>43680.208333333336</v>
      </c>
      <c r="B79">
        <f t="shared" si="5"/>
        <v>3</v>
      </c>
      <c r="C79">
        <f t="shared" si="1"/>
        <v>5</v>
      </c>
      <c r="D79">
        <v>57</v>
      </c>
      <c r="E79">
        <v>30</v>
      </c>
      <c r="F79">
        <v>57</v>
      </c>
      <c r="G79">
        <v>0</v>
      </c>
      <c r="I79">
        <f>IF(ISBLANK(Table13[[#This Row],[T1]]),0,IF(Table13[[#This Row],[T1]]&gt;0,1,0))</f>
        <v>1</v>
      </c>
      <c r="J79">
        <f>IF(ISBLANK(Table13[[#This Row],[T2]]),0,IF(Table13[[#This Row],[T2]]&gt;0,1,0))</f>
        <v>1</v>
      </c>
      <c r="K79">
        <f>IF(ISBLANK(Table13[[#This Row],[T3]]),0,IF(Table13[[#This Row],[T3]]&gt;0,1,0))</f>
        <v>1</v>
      </c>
      <c r="L79">
        <f>IF(ISBLANK(Table13[[#This Row],[T4]]),0,IF(Table13[[#This Row],[T4]]&gt;0,1,0))</f>
        <v>0</v>
      </c>
    </row>
    <row r="80" spans="1:12">
      <c r="A80" s="4">
        <v>43680.25</v>
      </c>
      <c r="B80">
        <f t="shared" si="5"/>
        <v>3</v>
      </c>
      <c r="C80">
        <f t="shared" si="1"/>
        <v>6</v>
      </c>
      <c r="D80">
        <v>58</v>
      </c>
      <c r="E80">
        <v>27</v>
      </c>
      <c r="F80">
        <v>58</v>
      </c>
      <c r="G80">
        <v>0</v>
      </c>
      <c r="I80">
        <f>IF(ISBLANK(Table13[[#This Row],[T1]]),0,IF(Table13[[#This Row],[T1]]&gt;0,1,0))</f>
        <v>1</v>
      </c>
      <c r="J80">
        <f>IF(ISBLANK(Table13[[#This Row],[T2]]),0,IF(Table13[[#This Row],[T2]]&gt;0,1,0))</f>
        <v>1</v>
      </c>
      <c r="K80">
        <f>IF(ISBLANK(Table13[[#This Row],[T3]]),0,IF(Table13[[#This Row],[T3]]&gt;0,1,0))</f>
        <v>1</v>
      </c>
      <c r="L80">
        <f>IF(ISBLANK(Table13[[#This Row],[T4]]),0,IF(Table13[[#This Row],[T4]]&gt;0,1,0))</f>
        <v>0</v>
      </c>
    </row>
    <row r="81" spans="1:12">
      <c r="A81" s="4">
        <v>43680.291666666664</v>
      </c>
      <c r="B81">
        <f t="shared" si="5"/>
        <v>3</v>
      </c>
      <c r="C81">
        <f t="shared" si="1"/>
        <v>7</v>
      </c>
      <c r="D81">
        <v>58</v>
      </c>
      <c r="E81">
        <v>46</v>
      </c>
      <c r="F81">
        <v>58</v>
      </c>
      <c r="G81">
        <v>0</v>
      </c>
      <c r="I81">
        <f>IF(ISBLANK(Table13[[#This Row],[T1]]),0,IF(Table13[[#This Row],[T1]]&gt;0,1,0))</f>
        <v>1</v>
      </c>
      <c r="J81">
        <f>IF(ISBLANK(Table13[[#This Row],[T2]]),0,IF(Table13[[#This Row],[T2]]&gt;0,1,0))</f>
        <v>1</v>
      </c>
      <c r="K81">
        <f>IF(ISBLANK(Table13[[#This Row],[T3]]),0,IF(Table13[[#This Row],[T3]]&gt;0,1,0))</f>
        <v>1</v>
      </c>
      <c r="L81">
        <f>IF(ISBLANK(Table13[[#This Row],[T4]]),0,IF(Table13[[#This Row],[T4]]&gt;0,1,0))</f>
        <v>0</v>
      </c>
    </row>
    <row r="82" spans="1:12">
      <c r="A82" s="4">
        <v>43680.333333333336</v>
      </c>
      <c r="B82">
        <f t="shared" si="5"/>
        <v>3</v>
      </c>
      <c r="C82">
        <f t="shared" si="1"/>
        <v>8</v>
      </c>
      <c r="D82">
        <v>58</v>
      </c>
      <c r="E82">
        <v>58</v>
      </c>
      <c r="F82">
        <v>58</v>
      </c>
      <c r="G82">
        <v>0</v>
      </c>
      <c r="I82">
        <f>IF(ISBLANK(Table13[[#This Row],[T1]]),0,IF(Table13[[#This Row],[T1]]&gt;0,1,0))</f>
        <v>1</v>
      </c>
      <c r="J82">
        <f>IF(ISBLANK(Table13[[#This Row],[T2]]),0,IF(Table13[[#This Row],[T2]]&gt;0,1,0))</f>
        <v>1</v>
      </c>
      <c r="K82">
        <f>IF(ISBLANK(Table13[[#This Row],[T3]]),0,IF(Table13[[#This Row],[T3]]&gt;0,1,0))</f>
        <v>1</v>
      </c>
      <c r="L82">
        <f>IF(ISBLANK(Table13[[#This Row],[T4]]),0,IF(Table13[[#This Row],[T4]]&gt;0,1,0))</f>
        <v>0</v>
      </c>
    </row>
    <row r="83" spans="1:12">
      <c r="A83" s="4">
        <v>43680.375</v>
      </c>
      <c r="B83">
        <f t="shared" si="5"/>
        <v>3</v>
      </c>
      <c r="C83">
        <f t="shared" si="1"/>
        <v>9</v>
      </c>
      <c r="D83">
        <v>7</v>
      </c>
      <c r="E83">
        <v>54</v>
      </c>
      <c r="F83">
        <v>57</v>
      </c>
      <c r="G83">
        <v>0</v>
      </c>
      <c r="I83">
        <f>IF(ISBLANK(Table13[[#This Row],[T1]]),0,IF(Table13[[#This Row],[T1]]&gt;0,1,0))</f>
        <v>1</v>
      </c>
      <c r="J83">
        <f>IF(ISBLANK(Table13[[#This Row],[T2]]),0,IF(Table13[[#This Row],[T2]]&gt;0,1,0))</f>
        <v>1</v>
      </c>
      <c r="K83">
        <f>IF(ISBLANK(Table13[[#This Row],[T3]]),0,IF(Table13[[#This Row],[T3]]&gt;0,1,0))</f>
        <v>1</v>
      </c>
      <c r="L83">
        <f>IF(ISBLANK(Table13[[#This Row],[T4]]),0,IF(Table13[[#This Row],[T4]]&gt;0,1,0))</f>
        <v>0</v>
      </c>
    </row>
    <row r="84" spans="1:12">
      <c r="A84" s="4">
        <v>43680.416666666664</v>
      </c>
      <c r="B84">
        <f t="shared" si="5"/>
        <v>3</v>
      </c>
      <c r="C84">
        <f t="shared" si="1"/>
        <v>10</v>
      </c>
      <c r="D84">
        <v>8</v>
      </c>
      <c r="E84">
        <v>27</v>
      </c>
      <c r="F84">
        <v>58</v>
      </c>
      <c r="G84">
        <v>0</v>
      </c>
      <c r="I84">
        <f>IF(ISBLANK(Table13[[#This Row],[T1]]),0,IF(Table13[[#This Row],[T1]]&gt;0,1,0))</f>
        <v>1</v>
      </c>
      <c r="J84">
        <f>IF(ISBLANK(Table13[[#This Row],[T2]]),0,IF(Table13[[#This Row],[T2]]&gt;0,1,0))</f>
        <v>1</v>
      </c>
      <c r="K84">
        <f>IF(ISBLANK(Table13[[#This Row],[T3]]),0,IF(Table13[[#This Row],[T3]]&gt;0,1,0))</f>
        <v>1</v>
      </c>
      <c r="L84">
        <f>IF(ISBLANK(Table13[[#This Row],[T4]]),0,IF(Table13[[#This Row],[T4]]&gt;0,1,0))</f>
        <v>0</v>
      </c>
    </row>
    <row r="85" spans="1:12">
      <c r="A85" s="4">
        <v>43680.458333333336</v>
      </c>
      <c r="B85">
        <f t="shared" si="5"/>
        <v>3</v>
      </c>
      <c r="C85">
        <f t="shared" si="1"/>
        <v>11</v>
      </c>
      <c r="D85">
        <v>58</v>
      </c>
      <c r="E85">
        <v>11</v>
      </c>
      <c r="F85">
        <v>3</v>
      </c>
      <c r="G85">
        <v>0</v>
      </c>
      <c r="I85">
        <f>IF(ISBLANK(Table13[[#This Row],[T1]]),0,IF(Table13[[#This Row],[T1]]&gt;0,1,0))</f>
        <v>1</v>
      </c>
      <c r="J85">
        <f>IF(ISBLANK(Table13[[#This Row],[T2]]),0,IF(Table13[[#This Row],[T2]]&gt;0,1,0))</f>
        <v>1</v>
      </c>
      <c r="K85">
        <f>IF(ISBLANK(Table13[[#This Row],[T3]]),0,IF(Table13[[#This Row],[T3]]&gt;0,1,0))</f>
        <v>1</v>
      </c>
      <c r="L85">
        <f>IF(ISBLANK(Table13[[#This Row],[T4]]),0,IF(Table13[[#This Row],[T4]]&gt;0,1,0))</f>
        <v>0</v>
      </c>
    </row>
    <row r="86" spans="1:12">
      <c r="A86" s="4">
        <v>43680.5</v>
      </c>
      <c r="B86">
        <f t="shared" si="5"/>
        <v>3</v>
      </c>
      <c r="C86">
        <f t="shared" si="1"/>
        <v>12</v>
      </c>
      <c r="D86">
        <v>58</v>
      </c>
      <c r="E86">
        <v>0</v>
      </c>
      <c r="F86">
        <v>0</v>
      </c>
      <c r="G86">
        <v>0</v>
      </c>
      <c r="I86">
        <f>IF(ISBLANK(Table13[[#This Row],[T1]]),0,IF(Table13[[#This Row],[T1]]&gt;0,1,0))</f>
        <v>1</v>
      </c>
      <c r="J86">
        <f>IF(ISBLANK(Table13[[#This Row],[T2]]),0,IF(Table13[[#This Row],[T2]]&gt;0,1,0))</f>
        <v>0</v>
      </c>
      <c r="K86">
        <f>IF(ISBLANK(Table13[[#This Row],[T3]]),0,IF(Table13[[#This Row],[T3]]&gt;0,1,0))</f>
        <v>0</v>
      </c>
      <c r="L86">
        <f>IF(ISBLANK(Table13[[#This Row],[T4]]),0,IF(Table13[[#This Row],[T4]]&gt;0,1,0))</f>
        <v>0</v>
      </c>
    </row>
    <row r="87" spans="1:12">
      <c r="A87" s="4">
        <v>43680.541666666664</v>
      </c>
      <c r="B87">
        <f t="shared" si="5"/>
        <v>3</v>
      </c>
      <c r="C87">
        <f t="shared" si="1"/>
        <v>13</v>
      </c>
      <c r="D87">
        <v>57</v>
      </c>
      <c r="E87">
        <v>0</v>
      </c>
      <c r="F87">
        <v>0</v>
      </c>
      <c r="G87">
        <v>0</v>
      </c>
      <c r="I87">
        <f>IF(ISBLANK(Table13[[#This Row],[T1]]),0,IF(Table13[[#This Row],[T1]]&gt;0,1,0))</f>
        <v>1</v>
      </c>
      <c r="J87">
        <f>IF(ISBLANK(Table13[[#This Row],[T2]]),0,IF(Table13[[#This Row],[T2]]&gt;0,1,0))</f>
        <v>0</v>
      </c>
      <c r="K87">
        <f>IF(ISBLANK(Table13[[#This Row],[T3]]),0,IF(Table13[[#This Row],[T3]]&gt;0,1,0))</f>
        <v>0</v>
      </c>
      <c r="L87">
        <f>IF(ISBLANK(Table13[[#This Row],[T4]]),0,IF(Table13[[#This Row],[T4]]&gt;0,1,0))</f>
        <v>0</v>
      </c>
    </row>
    <row r="88" spans="1:12">
      <c r="A88" s="4">
        <v>43680.583333333336</v>
      </c>
      <c r="B88">
        <f t="shared" si="5"/>
        <v>3</v>
      </c>
      <c r="C88">
        <f t="shared" si="1"/>
        <v>14</v>
      </c>
      <c r="D88">
        <v>58</v>
      </c>
      <c r="E88">
        <v>48</v>
      </c>
      <c r="F88">
        <v>0</v>
      </c>
      <c r="G88">
        <v>0</v>
      </c>
      <c r="I88">
        <f>IF(ISBLANK(Table13[[#This Row],[T1]]),0,IF(Table13[[#This Row],[T1]]&gt;0,1,0))</f>
        <v>1</v>
      </c>
      <c r="J88">
        <f>IF(ISBLANK(Table13[[#This Row],[T2]]),0,IF(Table13[[#This Row],[T2]]&gt;0,1,0))</f>
        <v>1</v>
      </c>
      <c r="K88">
        <f>IF(ISBLANK(Table13[[#This Row],[T3]]),0,IF(Table13[[#This Row],[T3]]&gt;0,1,0))</f>
        <v>0</v>
      </c>
      <c r="L88">
        <f>IF(ISBLANK(Table13[[#This Row],[T4]]),0,IF(Table13[[#This Row],[T4]]&gt;0,1,0))</f>
        <v>0</v>
      </c>
    </row>
    <row r="89" spans="1:12">
      <c r="A89" s="4">
        <v>43680.625</v>
      </c>
      <c r="B89">
        <f t="shared" si="5"/>
        <v>3</v>
      </c>
      <c r="C89">
        <f t="shared" si="1"/>
        <v>15</v>
      </c>
      <c r="D89">
        <v>58</v>
      </c>
      <c r="E89">
        <v>0</v>
      </c>
      <c r="F89">
        <v>0</v>
      </c>
      <c r="G89">
        <v>0</v>
      </c>
      <c r="I89">
        <f>IF(ISBLANK(Table13[[#This Row],[T1]]),0,IF(Table13[[#This Row],[T1]]&gt;0,1,0))</f>
        <v>1</v>
      </c>
      <c r="J89">
        <f>IF(ISBLANK(Table13[[#This Row],[T2]]),0,IF(Table13[[#This Row],[T2]]&gt;0,1,0))</f>
        <v>0</v>
      </c>
      <c r="K89">
        <f>IF(ISBLANK(Table13[[#This Row],[T3]]),0,IF(Table13[[#This Row],[T3]]&gt;0,1,0))</f>
        <v>0</v>
      </c>
      <c r="L89">
        <f>IF(ISBLANK(Table13[[#This Row],[T4]]),0,IF(Table13[[#This Row],[T4]]&gt;0,1,0))</f>
        <v>0</v>
      </c>
    </row>
    <row r="90" spans="1:12">
      <c r="A90" s="4">
        <v>43680.666666666664</v>
      </c>
      <c r="B90">
        <f t="shared" si="5"/>
        <v>3</v>
      </c>
      <c r="C90">
        <f t="shared" si="1"/>
        <v>16</v>
      </c>
      <c r="D90">
        <v>48</v>
      </c>
      <c r="E90">
        <v>0</v>
      </c>
      <c r="F90">
        <v>0</v>
      </c>
      <c r="G90">
        <v>0</v>
      </c>
      <c r="I90">
        <f>IF(ISBLANK(Table13[[#This Row],[T1]]),0,IF(Table13[[#This Row],[T1]]&gt;0,1,0))</f>
        <v>1</v>
      </c>
      <c r="J90">
        <f>IF(ISBLANK(Table13[[#This Row],[T2]]),0,IF(Table13[[#This Row],[T2]]&gt;0,1,0))</f>
        <v>0</v>
      </c>
      <c r="K90">
        <f>IF(ISBLANK(Table13[[#This Row],[T3]]),0,IF(Table13[[#This Row],[T3]]&gt;0,1,0))</f>
        <v>0</v>
      </c>
      <c r="L90">
        <f>IF(ISBLANK(Table13[[#This Row],[T4]]),0,IF(Table13[[#This Row],[T4]]&gt;0,1,0))</f>
        <v>0</v>
      </c>
    </row>
    <row r="91" spans="1:12">
      <c r="A91" s="4">
        <f>DATE(2019,8,3) + O90</f>
        <v>43680</v>
      </c>
      <c r="B91">
        <f t="shared" si="5"/>
        <v>3</v>
      </c>
      <c r="C91">
        <f t="shared" ref="C91:C154" si="6">HOUR(A91)</f>
        <v>0</v>
      </c>
      <c r="I91">
        <f>IF(ISBLANK(Table13[[#This Row],[T1]]),0,IF(Table13[[#This Row],[T1]]&gt;0,1,0))</f>
        <v>0</v>
      </c>
      <c r="J91">
        <f>IF(ISBLANK(Table13[[#This Row],[T2]]),0,IF(Table13[[#This Row],[T2]]&gt;0,1,0))</f>
        <v>0</v>
      </c>
      <c r="K91">
        <f>IF(ISBLANK(Table13[[#This Row],[T3]]),0,IF(Table13[[#This Row],[T3]]&gt;0,1,0))</f>
        <v>0</v>
      </c>
      <c r="L91">
        <f>IF(ISBLANK(Table13[[#This Row],[T4]]),0,IF(Table13[[#This Row],[T4]]&gt;0,1,0))</f>
        <v>0</v>
      </c>
    </row>
    <row r="92" spans="1:12">
      <c r="A92" s="4">
        <f>DATE(2019,8,3) + O91</f>
        <v>43680</v>
      </c>
      <c r="B92">
        <f t="shared" si="5"/>
        <v>3</v>
      </c>
      <c r="C92">
        <f t="shared" si="6"/>
        <v>0</v>
      </c>
      <c r="I92">
        <f>IF(ISBLANK(Table13[[#This Row],[T1]]),0,IF(Table13[[#This Row],[T1]]&gt;0,1,0))</f>
        <v>0</v>
      </c>
      <c r="J92">
        <f>IF(ISBLANK(Table13[[#This Row],[T2]]),0,IF(Table13[[#This Row],[T2]]&gt;0,1,0))</f>
        <v>0</v>
      </c>
      <c r="K92">
        <f>IF(ISBLANK(Table13[[#This Row],[T3]]),0,IF(Table13[[#This Row],[T3]]&gt;0,1,0))</f>
        <v>0</v>
      </c>
      <c r="L92">
        <f>IF(ISBLANK(Table13[[#This Row],[T4]]),0,IF(Table13[[#This Row],[T4]]&gt;0,1,0))</f>
        <v>0</v>
      </c>
    </row>
    <row r="93" spans="1:12">
      <c r="A93" s="4">
        <v>43680.791666666664</v>
      </c>
      <c r="B93">
        <f t="shared" si="5"/>
        <v>3</v>
      </c>
      <c r="C93">
        <f t="shared" si="6"/>
        <v>19</v>
      </c>
      <c r="D93">
        <v>0</v>
      </c>
      <c r="E93">
        <v>0</v>
      </c>
      <c r="F93">
        <v>36</v>
      </c>
      <c r="G93">
        <v>0</v>
      </c>
      <c r="I93">
        <f>IF(ISBLANK(Table13[[#This Row],[T1]]),0,IF(Table13[[#This Row],[T1]]&gt;0,1,0))</f>
        <v>0</v>
      </c>
      <c r="J93">
        <f>IF(ISBLANK(Table13[[#This Row],[T2]]),0,IF(Table13[[#This Row],[T2]]&gt;0,1,0))</f>
        <v>0</v>
      </c>
      <c r="K93">
        <f>IF(ISBLANK(Table13[[#This Row],[T3]]),0,IF(Table13[[#This Row],[T3]]&gt;0,1,0))</f>
        <v>1</v>
      </c>
      <c r="L93">
        <f>IF(ISBLANK(Table13[[#This Row],[T4]]),0,IF(Table13[[#This Row],[T4]]&gt;0,1,0))</f>
        <v>0</v>
      </c>
    </row>
    <row r="94" spans="1:12">
      <c r="A94" s="4">
        <v>43680.833333333336</v>
      </c>
      <c r="B94">
        <f t="shared" si="5"/>
        <v>3</v>
      </c>
      <c r="C94">
        <f t="shared" si="6"/>
        <v>20</v>
      </c>
      <c r="D94">
        <v>17</v>
      </c>
      <c r="E94">
        <v>0</v>
      </c>
      <c r="F94">
        <v>29</v>
      </c>
      <c r="G94">
        <v>0</v>
      </c>
      <c r="I94">
        <f>IF(ISBLANK(Table13[[#This Row],[T1]]),0,IF(Table13[[#This Row],[T1]]&gt;0,1,0))</f>
        <v>1</v>
      </c>
      <c r="J94">
        <f>IF(ISBLANK(Table13[[#This Row],[T2]]),0,IF(Table13[[#This Row],[T2]]&gt;0,1,0))</f>
        <v>0</v>
      </c>
      <c r="K94">
        <f>IF(ISBLANK(Table13[[#This Row],[T3]]),0,IF(Table13[[#This Row],[T3]]&gt;0,1,0))</f>
        <v>1</v>
      </c>
      <c r="L94">
        <f>IF(ISBLANK(Table13[[#This Row],[T4]]),0,IF(Table13[[#This Row],[T4]]&gt;0,1,0))</f>
        <v>0</v>
      </c>
    </row>
    <row r="95" spans="1:12">
      <c r="A95" s="4">
        <v>43680.875</v>
      </c>
      <c r="B95">
        <f t="shared" si="5"/>
        <v>3</v>
      </c>
      <c r="C95">
        <f t="shared" si="6"/>
        <v>21</v>
      </c>
      <c r="D95">
        <v>58</v>
      </c>
      <c r="E95">
        <v>0</v>
      </c>
      <c r="F95">
        <v>0</v>
      </c>
      <c r="G95">
        <v>0</v>
      </c>
      <c r="I95">
        <f>IF(ISBLANK(Table13[[#This Row],[T1]]),0,IF(Table13[[#This Row],[T1]]&gt;0,1,0))</f>
        <v>1</v>
      </c>
      <c r="J95">
        <f>IF(ISBLANK(Table13[[#This Row],[T2]]),0,IF(Table13[[#This Row],[T2]]&gt;0,1,0))</f>
        <v>0</v>
      </c>
      <c r="K95">
        <f>IF(ISBLANK(Table13[[#This Row],[T3]]),0,IF(Table13[[#This Row],[T3]]&gt;0,1,0))</f>
        <v>0</v>
      </c>
      <c r="L95">
        <f>IF(ISBLANK(Table13[[#This Row],[T4]]),0,IF(Table13[[#This Row],[T4]]&gt;0,1,0))</f>
        <v>0</v>
      </c>
    </row>
    <row r="96" spans="1:12">
      <c r="A96" s="4">
        <v>43680.916666666664</v>
      </c>
      <c r="B96">
        <f t="shared" si="5"/>
        <v>3</v>
      </c>
      <c r="C96">
        <f t="shared" si="6"/>
        <v>22</v>
      </c>
      <c r="D96">
        <v>58</v>
      </c>
      <c r="E96">
        <v>0</v>
      </c>
      <c r="F96">
        <v>0</v>
      </c>
      <c r="G96">
        <v>0</v>
      </c>
      <c r="I96">
        <f>IF(ISBLANK(Table13[[#This Row],[T1]]),0,IF(Table13[[#This Row],[T1]]&gt;0,1,0))</f>
        <v>1</v>
      </c>
      <c r="J96">
        <f>IF(ISBLANK(Table13[[#This Row],[T2]]),0,IF(Table13[[#This Row],[T2]]&gt;0,1,0))</f>
        <v>0</v>
      </c>
      <c r="K96">
        <f>IF(ISBLANK(Table13[[#This Row],[T3]]),0,IF(Table13[[#This Row],[T3]]&gt;0,1,0))</f>
        <v>0</v>
      </c>
      <c r="L96">
        <f>IF(ISBLANK(Table13[[#This Row],[T4]]),0,IF(Table13[[#This Row],[T4]]&gt;0,1,0))</f>
        <v>0</v>
      </c>
    </row>
    <row r="97" spans="1:12">
      <c r="A97" s="4">
        <v>43680.958333333336</v>
      </c>
      <c r="B97">
        <f t="shared" si="5"/>
        <v>3</v>
      </c>
      <c r="C97">
        <f t="shared" si="6"/>
        <v>23</v>
      </c>
      <c r="D97">
        <v>57</v>
      </c>
      <c r="E97">
        <v>0</v>
      </c>
      <c r="F97">
        <v>0</v>
      </c>
      <c r="G97">
        <v>0</v>
      </c>
      <c r="I97">
        <f>IF(ISBLANK(Table13[[#This Row],[T1]]),0,IF(Table13[[#This Row],[T1]]&gt;0,1,0))</f>
        <v>1</v>
      </c>
      <c r="J97">
        <f>IF(ISBLANK(Table13[[#This Row],[T2]]),0,IF(Table13[[#This Row],[T2]]&gt;0,1,0))</f>
        <v>0</v>
      </c>
      <c r="K97">
        <f>IF(ISBLANK(Table13[[#This Row],[T3]]),0,IF(Table13[[#This Row],[T3]]&gt;0,1,0))</f>
        <v>0</v>
      </c>
      <c r="L97">
        <f>IF(ISBLANK(Table13[[#This Row],[T4]]),0,IF(Table13[[#This Row],[T4]]&gt;0,1,0))</f>
        <v>0</v>
      </c>
    </row>
    <row r="98" spans="1:12">
      <c r="A98" s="4">
        <v>43681</v>
      </c>
      <c r="B98">
        <f t="shared" si="5"/>
        <v>4</v>
      </c>
      <c r="C98">
        <f t="shared" si="6"/>
        <v>0</v>
      </c>
      <c r="D98">
        <v>58</v>
      </c>
      <c r="E98">
        <v>0</v>
      </c>
      <c r="F98">
        <v>0</v>
      </c>
      <c r="G98">
        <v>0</v>
      </c>
      <c r="I98">
        <f>IF(ISBLANK(Table13[[#This Row],[T1]]),0,IF(Table13[[#This Row],[T1]]&gt;0,1,0))</f>
        <v>1</v>
      </c>
      <c r="J98">
        <f>IF(ISBLANK(Table13[[#This Row],[T2]]),0,IF(Table13[[#This Row],[T2]]&gt;0,1,0))</f>
        <v>0</v>
      </c>
      <c r="K98">
        <f>IF(ISBLANK(Table13[[#This Row],[T3]]),0,IF(Table13[[#This Row],[T3]]&gt;0,1,0))</f>
        <v>0</v>
      </c>
      <c r="L98">
        <f>IF(ISBLANK(Table13[[#This Row],[T4]]),0,IF(Table13[[#This Row],[T4]]&gt;0,1,0))</f>
        <v>0</v>
      </c>
    </row>
    <row r="99" spans="1:12">
      <c r="A99" s="4">
        <v>43681.041666666664</v>
      </c>
      <c r="B99">
        <f t="shared" si="5"/>
        <v>4</v>
      </c>
      <c r="C99">
        <f t="shared" si="6"/>
        <v>1</v>
      </c>
      <c r="D99">
        <v>58</v>
      </c>
      <c r="E99">
        <v>0</v>
      </c>
      <c r="F99">
        <v>48</v>
      </c>
      <c r="G99">
        <v>0</v>
      </c>
      <c r="I99">
        <f>IF(ISBLANK(Table13[[#This Row],[T1]]),0,IF(Table13[[#This Row],[T1]]&gt;0,1,0))</f>
        <v>1</v>
      </c>
      <c r="J99">
        <f>IF(ISBLANK(Table13[[#This Row],[T2]]),0,IF(Table13[[#This Row],[T2]]&gt;0,1,0))</f>
        <v>0</v>
      </c>
      <c r="K99">
        <f>IF(ISBLANK(Table13[[#This Row],[T3]]),0,IF(Table13[[#This Row],[T3]]&gt;0,1,0))</f>
        <v>1</v>
      </c>
      <c r="L99">
        <f>IF(ISBLANK(Table13[[#This Row],[T4]]),0,IF(Table13[[#This Row],[T4]]&gt;0,1,0))</f>
        <v>0</v>
      </c>
    </row>
    <row r="100" spans="1:12">
      <c r="A100" s="4">
        <v>43681.083333333336</v>
      </c>
      <c r="B100">
        <f t="shared" si="5"/>
        <v>4</v>
      </c>
      <c r="C100">
        <f t="shared" si="6"/>
        <v>2</v>
      </c>
      <c r="D100">
        <v>58</v>
      </c>
      <c r="E100">
        <v>57</v>
      </c>
      <c r="F100">
        <v>58</v>
      </c>
      <c r="G100">
        <v>0</v>
      </c>
      <c r="I100">
        <f>IF(ISBLANK(Table13[[#This Row],[T1]]),0,IF(Table13[[#This Row],[T1]]&gt;0,1,0))</f>
        <v>1</v>
      </c>
      <c r="J100">
        <f>IF(ISBLANK(Table13[[#This Row],[T2]]),0,IF(Table13[[#This Row],[T2]]&gt;0,1,0))</f>
        <v>1</v>
      </c>
      <c r="K100">
        <f>IF(ISBLANK(Table13[[#This Row],[T3]]),0,IF(Table13[[#This Row],[T3]]&gt;0,1,0))</f>
        <v>1</v>
      </c>
      <c r="L100">
        <f>IF(ISBLANK(Table13[[#This Row],[T4]]),0,IF(Table13[[#This Row],[T4]]&gt;0,1,0))</f>
        <v>0</v>
      </c>
    </row>
    <row r="101" spans="1:12">
      <c r="A101" s="4">
        <v>43681.125</v>
      </c>
      <c r="B101">
        <f t="shared" si="5"/>
        <v>4</v>
      </c>
      <c r="C101">
        <f t="shared" si="6"/>
        <v>3</v>
      </c>
      <c r="D101">
        <v>57</v>
      </c>
      <c r="E101">
        <v>46</v>
      </c>
      <c r="F101">
        <v>57</v>
      </c>
      <c r="G101">
        <v>0</v>
      </c>
      <c r="I101">
        <f>IF(ISBLANK(Table13[[#This Row],[T1]]),0,IF(Table13[[#This Row],[T1]]&gt;0,1,0))</f>
        <v>1</v>
      </c>
      <c r="J101">
        <f>IF(ISBLANK(Table13[[#This Row],[T2]]),0,IF(Table13[[#This Row],[T2]]&gt;0,1,0))</f>
        <v>1</v>
      </c>
      <c r="K101">
        <f>IF(ISBLANK(Table13[[#This Row],[T3]]),0,IF(Table13[[#This Row],[T3]]&gt;0,1,0))</f>
        <v>1</v>
      </c>
      <c r="L101">
        <f>IF(ISBLANK(Table13[[#This Row],[T4]]),0,IF(Table13[[#This Row],[T4]]&gt;0,1,0))</f>
        <v>0</v>
      </c>
    </row>
    <row r="102" spans="1:12">
      <c r="A102" s="4">
        <v>43681.166666666664</v>
      </c>
      <c r="B102">
        <f t="shared" si="5"/>
        <v>4</v>
      </c>
      <c r="C102">
        <f t="shared" si="6"/>
        <v>4</v>
      </c>
      <c r="D102">
        <v>58</v>
      </c>
      <c r="E102">
        <v>24</v>
      </c>
      <c r="F102">
        <v>58</v>
      </c>
      <c r="G102">
        <v>0</v>
      </c>
      <c r="I102">
        <f>IF(ISBLANK(Table13[[#This Row],[T1]]),0,IF(Table13[[#This Row],[T1]]&gt;0,1,0))</f>
        <v>1</v>
      </c>
      <c r="J102">
        <f>IF(ISBLANK(Table13[[#This Row],[T2]]),0,IF(Table13[[#This Row],[T2]]&gt;0,1,0))</f>
        <v>1</v>
      </c>
      <c r="K102">
        <f>IF(ISBLANK(Table13[[#This Row],[T3]]),0,IF(Table13[[#This Row],[T3]]&gt;0,1,0))</f>
        <v>1</v>
      </c>
      <c r="L102">
        <f>IF(ISBLANK(Table13[[#This Row],[T4]]),0,IF(Table13[[#This Row],[T4]]&gt;0,1,0))</f>
        <v>0</v>
      </c>
    </row>
    <row r="103" spans="1:12">
      <c r="A103" s="4">
        <v>43681.208333333336</v>
      </c>
      <c r="B103">
        <f t="shared" si="5"/>
        <v>4</v>
      </c>
      <c r="C103">
        <f t="shared" si="6"/>
        <v>5</v>
      </c>
      <c r="D103">
        <v>58</v>
      </c>
      <c r="E103">
        <v>29</v>
      </c>
      <c r="F103">
        <v>58</v>
      </c>
      <c r="G103">
        <v>0</v>
      </c>
      <c r="I103">
        <f>IF(ISBLANK(Table13[[#This Row],[T1]]),0,IF(Table13[[#This Row],[T1]]&gt;0,1,0))</f>
        <v>1</v>
      </c>
      <c r="J103">
        <f>IF(ISBLANK(Table13[[#This Row],[T2]]),0,IF(Table13[[#This Row],[T2]]&gt;0,1,0))</f>
        <v>1</v>
      </c>
      <c r="K103">
        <f>IF(ISBLANK(Table13[[#This Row],[T3]]),0,IF(Table13[[#This Row],[T3]]&gt;0,1,0))</f>
        <v>1</v>
      </c>
      <c r="L103">
        <f>IF(ISBLANK(Table13[[#This Row],[T4]]),0,IF(Table13[[#This Row],[T4]]&gt;0,1,0))</f>
        <v>0</v>
      </c>
    </row>
    <row r="104" spans="1:12">
      <c r="A104" s="4">
        <v>43681.25</v>
      </c>
      <c r="B104">
        <f t="shared" si="5"/>
        <v>4</v>
      </c>
      <c r="C104">
        <f t="shared" si="6"/>
        <v>6</v>
      </c>
      <c r="D104">
        <v>58</v>
      </c>
      <c r="E104">
        <v>41</v>
      </c>
      <c r="F104">
        <v>58</v>
      </c>
      <c r="G104">
        <v>0</v>
      </c>
      <c r="I104">
        <f>IF(ISBLANK(Table13[[#This Row],[T1]]),0,IF(Table13[[#This Row],[T1]]&gt;0,1,0))</f>
        <v>1</v>
      </c>
      <c r="J104">
        <f>IF(ISBLANK(Table13[[#This Row],[T2]]),0,IF(Table13[[#This Row],[T2]]&gt;0,1,0))</f>
        <v>1</v>
      </c>
      <c r="K104">
        <f>IF(ISBLANK(Table13[[#This Row],[T3]]),0,IF(Table13[[#This Row],[T3]]&gt;0,1,0))</f>
        <v>1</v>
      </c>
      <c r="L104">
        <f>IF(ISBLANK(Table13[[#This Row],[T4]]),0,IF(Table13[[#This Row],[T4]]&gt;0,1,0))</f>
        <v>0</v>
      </c>
    </row>
    <row r="105" spans="1:12">
      <c r="A105" s="4">
        <v>43681.291666666664</v>
      </c>
      <c r="B105">
        <f t="shared" si="5"/>
        <v>4</v>
      </c>
      <c r="C105">
        <f t="shared" si="6"/>
        <v>7</v>
      </c>
      <c r="D105">
        <v>57</v>
      </c>
      <c r="E105">
        <v>56</v>
      </c>
      <c r="F105">
        <v>57</v>
      </c>
      <c r="G105">
        <v>0</v>
      </c>
      <c r="I105">
        <f>IF(ISBLANK(Table13[[#This Row],[T1]]),0,IF(Table13[[#This Row],[T1]]&gt;0,1,0))</f>
        <v>1</v>
      </c>
      <c r="J105">
        <f>IF(ISBLANK(Table13[[#This Row],[T2]]),0,IF(Table13[[#This Row],[T2]]&gt;0,1,0))</f>
        <v>1</v>
      </c>
      <c r="K105">
        <f>IF(ISBLANK(Table13[[#This Row],[T3]]),0,IF(Table13[[#This Row],[T3]]&gt;0,1,0))</f>
        <v>1</v>
      </c>
      <c r="L105">
        <f>IF(ISBLANK(Table13[[#This Row],[T4]]),0,IF(Table13[[#This Row],[T4]]&gt;0,1,0))</f>
        <v>0</v>
      </c>
    </row>
    <row r="106" spans="1:12">
      <c r="A106" s="4">
        <v>43681.333333333336</v>
      </c>
      <c r="B106">
        <f t="shared" si="5"/>
        <v>4</v>
      </c>
      <c r="C106">
        <f t="shared" si="6"/>
        <v>8</v>
      </c>
      <c r="D106">
        <v>23</v>
      </c>
      <c r="E106">
        <v>58</v>
      </c>
      <c r="F106">
        <v>58</v>
      </c>
      <c r="G106">
        <v>0</v>
      </c>
      <c r="I106">
        <f>IF(ISBLANK(Table13[[#This Row],[T1]]),0,IF(Table13[[#This Row],[T1]]&gt;0,1,0))</f>
        <v>1</v>
      </c>
      <c r="J106">
        <f>IF(ISBLANK(Table13[[#This Row],[T2]]),0,IF(Table13[[#This Row],[T2]]&gt;0,1,0))</f>
        <v>1</v>
      </c>
      <c r="K106">
        <f>IF(ISBLANK(Table13[[#This Row],[T3]]),0,IF(Table13[[#This Row],[T3]]&gt;0,1,0))</f>
        <v>1</v>
      </c>
      <c r="L106">
        <f>IF(ISBLANK(Table13[[#This Row],[T4]]),0,IF(Table13[[#This Row],[T4]]&gt;0,1,0))</f>
        <v>0</v>
      </c>
    </row>
    <row r="107" spans="1:12">
      <c r="A107" s="4">
        <v>43681.375</v>
      </c>
      <c r="B107">
        <f t="shared" si="5"/>
        <v>4</v>
      </c>
      <c r="C107">
        <f t="shared" si="6"/>
        <v>9</v>
      </c>
      <c r="D107">
        <v>0</v>
      </c>
      <c r="E107">
        <v>57</v>
      </c>
      <c r="F107">
        <v>58</v>
      </c>
      <c r="G107">
        <v>0</v>
      </c>
      <c r="I107">
        <f>IF(ISBLANK(Table13[[#This Row],[T1]]),0,IF(Table13[[#This Row],[T1]]&gt;0,1,0))</f>
        <v>0</v>
      </c>
      <c r="J107">
        <f>IF(ISBLANK(Table13[[#This Row],[T2]]),0,IF(Table13[[#This Row],[T2]]&gt;0,1,0))</f>
        <v>1</v>
      </c>
      <c r="K107">
        <f>IF(ISBLANK(Table13[[#This Row],[T3]]),0,IF(Table13[[#This Row],[T3]]&gt;0,1,0))</f>
        <v>1</v>
      </c>
      <c r="L107">
        <f>IF(ISBLANK(Table13[[#This Row],[T4]]),0,IF(Table13[[#This Row],[T4]]&gt;0,1,0))</f>
        <v>0</v>
      </c>
    </row>
    <row r="108" spans="1:12">
      <c r="A108" s="4">
        <v>43681.416666666664</v>
      </c>
      <c r="B108">
        <f t="shared" si="5"/>
        <v>4</v>
      </c>
      <c r="C108">
        <f t="shared" si="6"/>
        <v>10</v>
      </c>
      <c r="D108">
        <v>0</v>
      </c>
      <c r="E108">
        <v>53</v>
      </c>
      <c r="F108">
        <v>58</v>
      </c>
      <c r="G108">
        <v>0</v>
      </c>
      <c r="I108">
        <f>IF(ISBLANK(Table13[[#This Row],[T1]]),0,IF(Table13[[#This Row],[T1]]&gt;0,1,0))</f>
        <v>0</v>
      </c>
      <c r="J108">
        <f>IF(ISBLANK(Table13[[#This Row],[T2]]),0,IF(Table13[[#This Row],[T2]]&gt;0,1,0))</f>
        <v>1</v>
      </c>
      <c r="K108">
        <f>IF(ISBLANK(Table13[[#This Row],[T3]]),0,IF(Table13[[#This Row],[T3]]&gt;0,1,0))</f>
        <v>1</v>
      </c>
      <c r="L108">
        <f>IF(ISBLANK(Table13[[#This Row],[T4]]),0,IF(Table13[[#This Row],[T4]]&gt;0,1,0))</f>
        <v>0</v>
      </c>
    </row>
    <row r="109" spans="1:12">
      <c r="A109" s="4">
        <v>43681.458333333336</v>
      </c>
      <c r="B109">
        <f t="shared" si="5"/>
        <v>4</v>
      </c>
      <c r="C109">
        <f t="shared" si="6"/>
        <v>11</v>
      </c>
      <c r="D109">
        <v>0</v>
      </c>
      <c r="E109">
        <v>0</v>
      </c>
      <c r="F109">
        <v>18</v>
      </c>
      <c r="G109">
        <v>0</v>
      </c>
      <c r="I109">
        <f>IF(ISBLANK(Table13[[#This Row],[T1]]),0,IF(Table13[[#This Row],[T1]]&gt;0,1,0))</f>
        <v>0</v>
      </c>
      <c r="J109">
        <f>IF(ISBLANK(Table13[[#This Row],[T2]]),0,IF(Table13[[#This Row],[T2]]&gt;0,1,0))</f>
        <v>0</v>
      </c>
      <c r="K109">
        <f>IF(ISBLANK(Table13[[#This Row],[T3]]),0,IF(Table13[[#This Row],[T3]]&gt;0,1,0))</f>
        <v>1</v>
      </c>
      <c r="L109">
        <f>IF(ISBLANK(Table13[[#This Row],[T4]]),0,IF(Table13[[#This Row],[T4]]&gt;0,1,0))</f>
        <v>0</v>
      </c>
    </row>
    <row r="110" spans="1:12">
      <c r="A110" s="4">
        <v>43681.5</v>
      </c>
      <c r="B110">
        <f t="shared" si="5"/>
        <v>4</v>
      </c>
      <c r="C110">
        <f t="shared" si="6"/>
        <v>12</v>
      </c>
      <c r="D110">
        <v>14</v>
      </c>
      <c r="E110">
        <v>0</v>
      </c>
      <c r="F110">
        <v>0</v>
      </c>
      <c r="G110">
        <v>0</v>
      </c>
      <c r="I110">
        <f>IF(ISBLANK(Table13[[#This Row],[T1]]),0,IF(Table13[[#This Row],[T1]]&gt;0,1,0))</f>
        <v>1</v>
      </c>
      <c r="J110">
        <f>IF(ISBLANK(Table13[[#This Row],[T2]]),0,IF(Table13[[#This Row],[T2]]&gt;0,1,0))</f>
        <v>0</v>
      </c>
      <c r="K110">
        <f>IF(ISBLANK(Table13[[#This Row],[T3]]),0,IF(Table13[[#This Row],[T3]]&gt;0,1,0))</f>
        <v>0</v>
      </c>
      <c r="L110">
        <f>IF(ISBLANK(Table13[[#This Row],[T4]]),0,IF(Table13[[#This Row],[T4]]&gt;0,1,0))</f>
        <v>0</v>
      </c>
    </row>
    <row r="111" spans="1:12">
      <c r="A111" s="4">
        <v>43681.541666666664</v>
      </c>
      <c r="B111">
        <f t="shared" si="5"/>
        <v>4</v>
      </c>
      <c r="C111">
        <f t="shared" si="6"/>
        <v>13</v>
      </c>
      <c r="D111">
        <v>32</v>
      </c>
      <c r="E111">
        <v>40</v>
      </c>
      <c r="F111">
        <v>0</v>
      </c>
      <c r="G111">
        <v>0</v>
      </c>
      <c r="I111">
        <f>IF(ISBLANK(Table13[[#This Row],[T1]]),0,IF(Table13[[#This Row],[T1]]&gt;0,1,0))</f>
        <v>1</v>
      </c>
      <c r="J111">
        <f>IF(ISBLANK(Table13[[#This Row],[T2]]),0,IF(Table13[[#This Row],[T2]]&gt;0,1,0))</f>
        <v>1</v>
      </c>
      <c r="K111">
        <f>IF(ISBLANK(Table13[[#This Row],[T3]]),0,IF(Table13[[#This Row],[T3]]&gt;0,1,0))</f>
        <v>0</v>
      </c>
      <c r="L111">
        <f>IF(ISBLANK(Table13[[#This Row],[T4]]),0,IF(Table13[[#This Row],[T4]]&gt;0,1,0))</f>
        <v>0</v>
      </c>
    </row>
    <row r="112" spans="1:12">
      <c r="A112" s="4">
        <v>43681.583333333336</v>
      </c>
      <c r="B112">
        <f t="shared" si="5"/>
        <v>4</v>
      </c>
      <c r="C112">
        <f t="shared" si="6"/>
        <v>14</v>
      </c>
      <c r="D112">
        <v>0</v>
      </c>
      <c r="E112">
        <v>58</v>
      </c>
      <c r="F112">
        <v>0</v>
      </c>
      <c r="G112">
        <v>0</v>
      </c>
      <c r="I112">
        <f>IF(ISBLANK(Table13[[#This Row],[T1]]),0,IF(Table13[[#This Row],[T1]]&gt;0,1,0))</f>
        <v>0</v>
      </c>
      <c r="J112">
        <f>IF(ISBLANK(Table13[[#This Row],[T2]]),0,IF(Table13[[#This Row],[T2]]&gt;0,1,0))</f>
        <v>1</v>
      </c>
      <c r="K112">
        <f>IF(ISBLANK(Table13[[#This Row],[T3]]),0,IF(Table13[[#This Row],[T3]]&gt;0,1,0))</f>
        <v>0</v>
      </c>
      <c r="L112">
        <f>IF(ISBLANK(Table13[[#This Row],[T4]]),0,IF(Table13[[#This Row],[T4]]&gt;0,1,0))</f>
        <v>0</v>
      </c>
    </row>
    <row r="113" spans="1:12">
      <c r="A113" s="4">
        <v>43681.625</v>
      </c>
      <c r="B113">
        <f t="shared" si="5"/>
        <v>4</v>
      </c>
      <c r="C113">
        <f t="shared" si="6"/>
        <v>15</v>
      </c>
      <c r="D113">
        <v>0</v>
      </c>
      <c r="E113">
        <v>49</v>
      </c>
      <c r="F113">
        <v>46</v>
      </c>
      <c r="G113">
        <v>0</v>
      </c>
      <c r="I113">
        <f>IF(ISBLANK(Table13[[#This Row],[T1]]),0,IF(Table13[[#This Row],[T1]]&gt;0,1,0))</f>
        <v>0</v>
      </c>
      <c r="J113">
        <f>IF(ISBLANK(Table13[[#This Row],[T2]]),0,IF(Table13[[#This Row],[T2]]&gt;0,1,0))</f>
        <v>1</v>
      </c>
      <c r="K113">
        <f>IF(ISBLANK(Table13[[#This Row],[T3]]),0,IF(Table13[[#This Row],[T3]]&gt;0,1,0))</f>
        <v>1</v>
      </c>
      <c r="L113">
        <f>IF(ISBLANK(Table13[[#This Row],[T4]]),0,IF(Table13[[#This Row],[T4]]&gt;0,1,0))</f>
        <v>0</v>
      </c>
    </row>
    <row r="114" spans="1:12">
      <c r="A114" s="4">
        <v>43681.666666666664</v>
      </c>
      <c r="B114">
        <f t="shared" si="5"/>
        <v>4</v>
      </c>
      <c r="C114">
        <f t="shared" si="6"/>
        <v>16</v>
      </c>
      <c r="D114">
        <v>0</v>
      </c>
      <c r="E114">
        <v>0</v>
      </c>
      <c r="F114">
        <v>58</v>
      </c>
      <c r="G114">
        <v>0</v>
      </c>
      <c r="I114">
        <f>IF(ISBLANK(Table13[[#This Row],[T1]]),0,IF(Table13[[#This Row],[T1]]&gt;0,1,0))</f>
        <v>0</v>
      </c>
      <c r="J114">
        <f>IF(ISBLANK(Table13[[#This Row],[T2]]),0,IF(Table13[[#This Row],[T2]]&gt;0,1,0))</f>
        <v>0</v>
      </c>
      <c r="K114">
        <f>IF(ISBLANK(Table13[[#This Row],[T3]]),0,IF(Table13[[#This Row],[T3]]&gt;0,1,0))</f>
        <v>1</v>
      </c>
      <c r="L114">
        <f>IF(ISBLANK(Table13[[#This Row],[T4]]),0,IF(Table13[[#This Row],[T4]]&gt;0,1,0))</f>
        <v>0</v>
      </c>
    </row>
    <row r="115" spans="1:12">
      <c r="A115" s="4">
        <v>43681.708333333336</v>
      </c>
      <c r="B115">
        <f t="shared" si="5"/>
        <v>4</v>
      </c>
      <c r="C115">
        <f t="shared" si="6"/>
        <v>17</v>
      </c>
      <c r="D115">
        <v>0</v>
      </c>
      <c r="E115">
        <v>0</v>
      </c>
      <c r="F115">
        <v>58</v>
      </c>
      <c r="G115">
        <v>0</v>
      </c>
      <c r="I115">
        <f>IF(ISBLANK(Table13[[#This Row],[T1]]),0,IF(Table13[[#This Row],[T1]]&gt;0,1,0))</f>
        <v>0</v>
      </c>
      <c r="J115">
        <f>IF(ISBLANK(Table13[[#This Row],[T2]]),0,IF(Table13[[#This Row],[T2]]&gt;0,1,0))</f>
        <v>0</v>
      </c>
      <c r="K115">
        <f>IF(ISBLANK(Table13[[#This Row],[T3]]),0,IF(Table13[[#This Row],[T3]]&gt;0,1,0))</f>
        <v>1</v>
      </c>
      <c r="L115">
        <f>IF(ISBLANK(Table13[[#This Row],[T4]]),0,IF(Table13[[#This Row],[T4]]&gt;0,1,0))</f>
        <v>0</v>
      </c>
    </row>
    <row r="116" spans="1:12">
      <c r="A116" s="4">
        <v>43681.75</v>
      </c>
      <c r="B116">
        <f t="shared" si="5"/>
        <v>4</v>
      </c>
      <c r="C116">
        <f t="shared" si="6"/>
        <v>18</v>
      </c>
      <c r="D116">
        <v>0</v>
      </c>
      <c r="E116">
        <v>0</v>
      </c>
      <c r="F116">
        <v>58</v>
      </c>
      <c r="G116">
        <v>0</v>
      </c>
      <c r="I116">
        <f>IF(ISBLANK(Table13[[#This Row],[T1]]),0,IF(Table13[[#This Row],[T1]]&gt;0,1,0))</f>
        <v>0</v>
      </c>
      <c r="J116">
        <f>IF(ISBLANK(Table13[[#This Row],[T2]]),0,IF(Table13[[#This Row],[T2]]&gt;0,1,0))</f>
        <v>0</v>
      </c>
      <c r="K116">
        <f>IF(ISBLANK(Table13[[#This Row],[T3]]),0,IF(Table13[[#This Row],[T3]]&gt;0,1,0))</f>
        <v>1</v>
      </c>
      <c r="L116">
        <f>IF(ISBLANK(Table13[[#This Row],[T4]]),0,IF(Table13[[#This Row],[T4]]&gt;0,1,0))</f>
        <v>0</v>
      </c>
    </row>
    <row r="117" spans="1:12">
      <c r="A117" s="4">
        <v>43681.791666666664</v>
      </c>
      <c r="B117">
        <f t="shared" si="5"/>
        <v>4</v>
      </c>
      <c r="C117">
        <f t="shared" si="6"/>
        <v>19</v>
      </c>
      <c r="D117">
        <v>0</v>
      </c>
      <c r="E117">
        <v>0</v>
      </c>
      <c r="F117">
        <v>57</v>
      </c>
      <c r="G117">
        <v>0</v>
      </c>
      <c r="I117">
        <f>IF(ISBLANK(Table13[[#This Row],[T1]]),0,IF(Table13[[#This Row],[T1]]&gt;0,1,0))</f>
        <v>0</v>
      </c>
      <c r="J117">
        <f>IF(ISBLANK(Table13[[#This Row],[T2]]),0,IF(Table13[[#This Row],[T2]]&gt;0,1,0))</f>
        <v>0</v>
      </c>
      <c r="K117">
        <f>IF(ISBLANK(Table13[[#This Row],[T3]]),0,IF(Table13[[#This Row],[T3]]&gt;0,1,0))</f>
        <v>1</v>
      </c>
      <c r="L117">
        <f>IF(ISBLANK(Table13[[#This Row],[T4]]),0,IF(Table13[[#This Row],[T4]]&gt;0,1,0))</f>
        <v>0</v>
      </c>
    </row>
    <row r="118" spans="1:12">
      <c r="A118" s="4">
        <v>43681.833333333336</v>
      </c>
      <c r="B118">
        <f t="shared" si="5"/>
        <v>4</v>
      </c>
      <c r="C118">
        <f t="shared" si="6"/>
        <v>20</v>
      </c>
      <c r="D118">
        <v>33</v>
      </c>
      <c r="E118">
        <v>0</v>
      </c>
      <c r="F118">
        <v>58</v>
      </c>
      <c r="G118">
        <v>0</v>
      </c>
      <c r="I118">
        <f>IF(ISBLANK(Table13[[#This Row],[T1]]),0,IF(Table13[[#This Row],[T1]]&gt;0,1,0))</f>
        <v>1</v>
      </c>
      <c r="J118">
        <f>IF(ISBLANK(Table13[[#This Row],[T2]]),0,IF(Table13[[#This Row],[T2]]&gt;0,1,0))</f>
        <v>0</v>
      </c>
      <c r="K118">
        <f>IF(ISBLANK(Table13[[#This Row],[T3]]),0,IF(Table13[[#This Row],[T3]]&gt;0,1,0))</f>
        <v>1</v>
      </c>
      <c r="L118">
        <f>IF(ISBLANK(Table13[[#This Row],[T4]]),0,IF(Table13[[#This Row],[T4]]&gt;0,1,0))</f>
        <v>0</v>
      </c>
    </row>
    <row r="119" spans="1:12">
      <c r="A119" s="4">
        <v>43681.875</v>
      </c>
      <c r="B119">
        <f t="shared" si="5"/>
        <v>4</v>
      </c>
      <c r="C119">
        <f t="shared" si="6"/>
        <v>21</v>
      </c>
      <c r="D119">
        <v>58</v>
      </c>
      <c r="E119">
        <v>0</v>
      </c>
      <c r="F119">
        <v>58</v>
      </c>
      <c r="G119">
        <v>0</v>
      </c>
      <c r="I119">
        <f>IF(ISBLANK(Table13[[#This Row],[T1]]),0,IF(Table13[[#This Row],[T1]]&gt;0,1,0))</f>
        <v>1</v>
      </c>
      <c r="J119">
        <f>IF(ISBLANK(Table13[[#This Row],[T2]]),0,IF(Table13[[#This Row],[T2]]&gt;0,1,0))</f>
        <v>0</v>
      </c>
      <c r="K119">
        <f>IF(ISBLANK(Table13[[#This Row],[T3]]),0,IF(Table13[[#This Row],[T3]]&gt;0,1,0))</f>
        <v>1</v>
      </c>
      <c r="L119">
        <f>IF(ISBLANK(Table13[[#This Row],[T4]]),0,IF(Table13[[#This Row],[T4]]&gt;0,1,0))</f>
        <v>0</v>
      </c>
    </row>
    <row r="120" spans="1:12">
      <c r="A120" s="4">
        <v>43681.916666666664</v>
      </c>
      <c r="B120">
        <f t="shared" si="5"/>
        <v>4</v>
      </c>
      <c r="C120">
        <f t="shared" si="6"/>
        <v>22</v>
      </c>
      <c r="D120">
        <v>57</v>
      </c>
      <c r="E120">
        <v>53</v>
      </c>
      <c r="F120">
        <v>57</v>
      </c>
      <c r="G120">
        <v>0</v>
      </c>
      <c r="I120">
        <f>IF(ISBLANK(Table13[[#This Row],[T1]]),0,IF(Table13[[#This Row],[T1]]&gt;0,1,0))</f>
        <v>1</v>
      </c>
      <c r="J120">
        <f>IF(ISBLANK(Table13[[#This Row],[T2]]),0,IF(Table13[[#This Row],[T2]]&gt;0,1,0))</f>
        <v>1</v>
      </c>
      <c r="K120">
        <f>IF(ISBLANK(Table13[[#This Row],[T3]]),0,IF(Table13[[#This Row],[T3]]&gt;0,1,0))</f>
        <v>1</v>
      </c>
      <c r="L120">
        <f>IF(ISBLANK(Table13[[#This Row],[T4]]),0,IF(Table13[[#This Row],[T4]]&gt;0,1,0))</f>
        <v>0</v>
      </c>
    </row>
    <row r="121" spans="1:12">
      <c r="A121" s="4">
        <v>43681.958333333336</v>
      </c>
      <c r="B121">
        <f t="shared" si="5"/>
        <v>4</v>
      </c>
      <c r="C121">
        <f t="shared" si="6"/>
        <v>23</v>
      </c>
      <c r="D121">
        <v>58</v>
      </c>
      <c r="E121">
        <v>57</v>
      </c>
      <c r="F121">
        <v>58</v>
      </c>
      <c r="G121">
        <v>0</v>
      </c>
      <c r="I121">
        <f>IF(ISBLANK(Table13[[#This Row],[T1]]),0,IF(Table13[[#This Row],[T1]]&gt;0,1,0))</f>
        <v>1</v>
      </c>
      <c r="J121">
        <f>IF(ISBLANK(Table13[[#This Row],[T2]]),0,IF(Table13[[#This Row],[T2]]&gt;0,1,0))</f>
        <v>1</v>
      </c>
      <c r="K121">
        <f>IF(ISBLANK(Table13[[#This Row],[T3]]),0,IF(Table13[[#This Row],[T3]]&gt;0,1,0))</f>
        <v>1</v>
      </c>
      <c r="L121">
        <f>IF(ISBLANK(Table13[[#This Row],[T4]]),0,IF(Table13[[#This Row],[T4]]&gt;0,1,0))</f>
        <v>0</v>
      </c>
    </row>
    <row r="122" spans="1:12">
      <c r="A122" s="4">
        <v>43682</v>
      </c>
      <c r="B122">
        <f t="shared" si="5"/>
        <v>5</v>
      </c>
      <c r="C122">
        <f t="shared" si="6"/>
        <v>0</v>
      </c>
      <c r="D122">
        <v>58</v>
      </c>
      <c r="E122">
        <v>58</v>
      </c>
      <c r="F122">
        <v>58</v>
      </c>
      <c r="G122">
        <v>0</v>
      </c>
      <c r="I122">
        <f>IF(ISBLANK(Table13[[#This Row],[T1]]),0,IF(Table13[[#This Row],[T1]]&gt;0,1,0))</f>
        <v>1</v>
      </c>
      <c r="J122">
        <f>IF(ISBLANK(Table13[[#This Row],[T2]]),0,IF(Table13[[#This Row],[T2]]&gt;0,1,0))</f>
        <v>1</v>
      </c>
      <c r="K122">
        <f>IF(ISBLANK(Table13[[#This Row],[T3]]),0,IF(Table13[[#This Row],[T3]]&gt;0,1,0))</f>
        <v>1</v>
      </c>
      <c r="L122">
        <f>IF(ISBLANK(Table13[[#This Row],[T4]]),0,IF(Table13[[#This Row],[T4]]&gt;0,1,0))</f>
        <v>0</v>
      </c>
    </row>
    <row r="123" spans="1:12">
      <c r="A123" s="4">
        <v>43682.041666666664</v>
      </c>
      <c r="B123">
        <f t="shared" si="5"/>
        <v>5</v>
      </c>
      <c r="C123">
        <f t="shared" si="6"/>
        <v>1</v>
      </c>
      <c r="D123">
        <v>58</v>
      </c>
      <c r="E123">
        <v>56</v>
      </c>
      <c r="F123">
        <v>58</v>
      </c>
      <c r="G123">
        <v>0</v>
      </c>
      <c r="I123">
        <f>IF(ISBLANK(Table13[[#This Row],[T1]]),0,IF(Table13[[#This Row],[T1]]&gt;0,1,0))</f>
        <v>1</v>
      </c>
      <c r="J123">
        <f>IF(ISBLANK(Table13[[#This Row],[T2]]),0,IF(Table13[[#This Row],[T2]]&gt;0,1,0))</f>
        <v>1</v>
      </c>
      <c r="K123">
        <f>IF(ISBLANK(Table13[[#This Row],[T3]]),0,IF(Table13[[#This Row],[T3]]&gt;0,1,0))</f>
        <v>1</v>
      </c>
      <c r="L123">
        <f>IF(ISBLANK(Table13[[#This Row],[T4]]),0,IF(Table13[[#This Row],[T4]]&gt;0,1,0))</f>
        <v>0</v>
      </c>
    </row>
    <row r="124" spans="1:12">
      <c r="A124" s="4">
        <v>43682.083333333336</v>
      </c>
      <c r="B124">
        <f t="shared" si="5"/>
        <v>5</v>
      </c>
      <c r="C124">
        <f t="shared" si="6"/>
        <v>2</v>
      </c>
      <c r="D124">
        <v>57</v>
      </c>
      <c r="E124">
        <v>46</v>
      </c>
      <c r="F124">
        <v>57</v>
      </c>
      <c r="G124">
        <v>0</v>
      </c>
      <c r="I124">
        <f>IF(ISBLANK(Table13[[#This Row],[T1]]),0,IF(Table13[[#This Row],[T1]]&gt;0,1,0))</f>
        <v>1</v>
      </c>
      <c r="J124">
        <f>IF(ISBLANK(Table13[[#This Row],[T2]]),0,IF(Table13[[#This Row],[T2]]&gt;0,1,0))</f>
        <v>1</v>
      </c>
      <c r="K124">
        <f>IF(ISBLANK(Table13[[#This Row],[T3]]),0,IF(Table13[[#This Row],[T3]]&gt;0,1,0))</f>
        <v>1</v>
      </c>
      <c r="L124">
        <f>IF(ISBLANK(Table13[[#This Row],[T4]]),0,IF(Table13[[#This Row],[T4]]&gt;0,1,0))</f>
        <v>0</v>
      </c>
    </row>
    <row r="125" spans="1:12">
      <c r="A125" s="4">
        <v>43682.125</v>
      </c>
      <c r="B125">
        <f t="shared" si="5"/>
        <v>5</v>
      </c>
      <c r="C125">
        <f t="shared" si="6"/>
        <v>3</v>
      </c>
      <c r="D125">
        <v>58</v>
      </c>
      <c r="E125">
        <v>50</v>
      </c>
      <c r="F125">
        <v>58</v>
      </c>
      <c r="G125">
        <v>0</v>
      </c>
      <c r="I125">
        <f>IF(ISBLANK(Table13[[#This Row],[T1]]),0,IF(Table13[[#This Row],[T1]]&gt;0,1,0))</f>
        <v>1</v>
      </c>
      <c r="J125">
        <f>IF(ISBLANK(Table13[[#This Row],[T2]]),0,IF(Table13[[#This Row],[T2]]&gt;0,1,0))</f>
        <v>1</v>
      </c>
      <c r="K125">
        <f>IF(ISBLANK(Table13[[#This Row],[T3]]),0,IF(Table13[[#This Row],[T3]]&gt;0,1,0))</f>
        <v>1</v>
      </c>
      <c r="L125">
        <f>IF(ISBLANK(Table13[[#This Row],[T4]]),0,IF(Table13[[#This Row],[T4]]&gt;0,1,0))</f>
        <v>0</v>
      </c>
    </row>
    <row r="126" spans="1:12">
      <c r="A126" s="4">
        <v>43682.166666666664</v>
      </c>
      <c r="B126">
        <f t="shared" si="5"/>
        <v>5</v>
      </c>
      <c r="C126">
        <f t="shared" si="6"/>
        <v>4</v>
      </c>
      <c r="D126">
        <v>58</v>
      </c>
      <c r="E126">
        <v>54</v>
      </c>
      <c r="F126">
        <v>58</v>
      </c>
      <c r="G126">
        <v>0</v>
      </c>
      <c r="I126">
        <f>IF(ISBLANK(Table13[[#This Row],[T1]]),0,IF(Table13[[#This Row],[T1]]&gt;0,1,0))</f>
        <v>1</v>
      </c>
      <c r="J126">
        <f>IF(ISBLANK(Table13[[#This Row],[T2]]),0,IF(Table13[[#This Row],[T2]]&gt;0,1,0))</f>
        <v>1</v>
      </c>
      <c r="K126">
        <f>IF(ISBLANK(Table13[[#This Row],[T3]]),0,IF(Table13[[#This Row],[T3]]&gt;0,1,0))</f>
        <v>1</v>
      </c>
      <c r="L126">
        <f>IF(ISBLANK(Table13[[#This Row],[T4]]),0,IF(Table13[[#This Row],[T4]]&gt;0,1,0))</f>
        <v>0</v>
      </c>
    </row>
    <row r="127" spans="1:12">
      <c r="A127" s="4">
        <v>43682.208333333336</v>
      </c>
      <c r="B127">
        <f t="shared" si="5"/>
        <v>5</v>
      </c>
      <c r="C127">
        <f t="shared" si="6"/>
        <v>5</v>
      </c>
      <c r="D127">
        <v>58</v>
      </c>
      <c r="E127">
        <v>58</v>
      </c>
      <c r="F127">
        <v>58</v>
      </c>
      <c r="G127">
        <v>0</v>
      </c>
      <c r="I127">
        <f>IF(ISBLANK(Table13[[#This Row],[T1]]),0,IF(Table13[[#This Row],[T1]]&gt;0,1,0))</f>
        <v>1</v>
      </c>
      <c r="J127">
        <f>IF(ISBLANK(Table13[[#This Row],[T2]]),0,IF(Table13[[#This Row],[T2]]&gt;0,1,0))</f>
        <v>1</v>
      </c>
      <c r="K127">
        <f>IF(ISBLANK(Table13[[#This Row],[T3]]),0,IF(Table13[[#This Row],[T3]]&gt;0,1,0))</f>
        <v>1</v>
      </c>
      <c r="L127">
        <f>IF(ISBLANK(Table13[[#This Row],[T4]]),0,IF(Table13[[#This Row],[T4]]&gt;0,1,0))</f>
        <v>0</v>
      </c>
    </row>
    <row r="128" spans="1:12">
      <c r="A128" s="4">
        <v>43682.25</v>
      </c>
      <c r="B128">
        <f t="shared" si="5"/>
        <v>5</v>
      </c>
      <c r="C128">
        <f t="shared" si="6"/>
        <v>6</v>
      </c>
      <c r="D128">
        <v>57</v>
      </c>
      <c r="E128">
        <v>57</v>
      </c>
      <c r="F128">
        <v>57</v>
      </c>
      <c r="G128">
        <v>0</v>
      </c>
      <c r="I128">
        <f>IF(ISBLANK(Table13[[#This Row],[T1]]),0,IF(Table13[[#This Row],[T1]]&gt;0,1,0))</f>
        <v>1</v>
      </c>
      <c r="J128">
        <f>IF(ISBLANK(Table13[[#This Row],[T2]]),0,IF(Table13[[#This Row],[T2]]&gt;0,1,0))</f>
        <v>1</v>
      </c>
      <c r="K128">
        <f>IF(ISBLANK(Table13[[#This Row],[T3]]),0,IF(Table13[[#This Row],[T3]]&gt;0,1,0))</f>
        <v>1</v>
      </c>
      <c r="L128">
        <f>IF(ISBLANK(Table13[[#This Row],[T4]]),0,IF(Table13[[#This Row],[T4]]&gt;0,1,0))</f>
        <v>0</v>
      </c>
    </row>
    <row r="129" spans="1:12">
      <c r="A129" s="4">
        <v>43682.291666666664</v>
      </c>
      <c r="B129">
        <f t="shared" si="5"/>
        <v>5</v>
      </c>
      <c r="C129">
        <f t="shared" si="6"/>
        <v>7</v>
      </c>
      <c r="D129">
        <v>50</v>
      </c>
      <c r="E129">
        <v>39</v>
      </c>
      <c r="F129">
        <v>36</v>
      </c>
      <c r="G129">
        <v>0</v>
      </c>
      <c r="I129">
        <f>IF(ISBLANK(Table13[[#This Row],[T1]]),0,IF(Table13[[#This Row],[T1]]&gt;0,1,0))</f>
        <v>1</v>
      </c>
      <c r="J129">
        <f>IF(ISBLANK(Table13[[#This Row],[T2]]),0,IF(Table13[[#This Row],[T2]]&gt;0,1,0))</f>
        <v>1</v>
      </c>
      <c r="K129">
        <f>IF(ISBLANK(Table13[[#This Row],[T3]]),0,IF(Table13[[#This Row],[T3]]&gt;0,1,0))</f>
        <v>1</v>
      </c>
      <c r="L129">
        <f>IF(ISBLANK(Table13[[#This Row],[T4]]),0,IF(Table13[[#This Row],[T4]]&gt;0,1,0))</f>
        <v>0</v>
      </c>
    </row>
    <row r="130" spans="1:12">
      <c r="A130" s="4">
        <f t="shared" ref="A130:A138" si="7">DATE(2019,8,5) + O129</f>
        <v>43682</v>
      </c>
      <c r="B130">
        <f t="shared" ref="B130:B193" si="8">DAY(A130)</f>
        <v>5</v>
      </c>
      <c r="C130">
        <f t="shared" si="6"/>
        <v>0</v>
      </c>
      <c r="I130">
        <f>IF(ISBLANK(Table13[[#This Row],[T1]]),0,IF(Table13[[#This Row],[T1]]&gt;0,1,0))</f>
        <v>0</v>
      </c>
      <c r="J130">
        <f>IF(ISBLANK(Table13[[#This Row],[T2]]),0,IF(Table13[[#This Row],[T2]]&gt;0,1,0))</f>
        <v>0</v>
      </c>
      <c r="K130">
        <f>IF(ISBLANK(Table13[[#This Row],[T3]]),0,IF(Table13[[#This Row],[T3]]&gt;0,1,0))</f>
        <v>0</v>
      </c>
      <c r="L130">
        <f>IF(ISBLANK(Table13[[#This Row],[T4]]),0,IF(Table13[[#This Row],[T4]]&gt;0,1,0))</f>
        <v>0</v>
      </c>
    </row>
    <row r="131" spans="1:12">
      <c r="A131" s="4">
        <f t="shared" si="7"/>
        <v>43682</v>
      </c>
      <c r="B131">
        <f t="shared" si="8"/>
        <v>5</v>
      </c>
      <c r="C131">
        <f t="shared" si="6"/>
        <v>0</v>
      </c>
      <c r="I131">
        <f>IF(ISBLANK(Table13[[#This Row],[T1]]),0,IF(Table13[[#This Row],[T1]]&gt;0,1,0))</f>
        <v>0</v>
      </c>
      <c r="J131">
        <f>IF(ISBLANK(Table13[[#This Row],[T2]]),0,IF(Table13[[#This Row],[T2]]&gt;0,1,0))</f>
        <v>0</v>
      </c>
      <c r="K131">
        <f>IF(ISBLANK(Table13[[#This Row],[T3]]),0,IF(Table13[[#This Row],[T3]]&gt;0,1,0))</f>
        <v>0</v>
      </c>
      <c r="L131">
        <f>IF(ISBLANK(Table13[[#This Row],[T4]]),0,IF(Table13[[#This Row],[T4]]&gt;0,1,0))</f>
        <v>0</v>
      </c>
    </row>
    <row r="132" spans="1:12">
      <c r="A132" s="4">
        <f t="shared" si="7"/>
        <v>43682</v>
      </c>
      <c r="B132">
        <f t="shared" si="8"/>
        <v>5</v>
      </c>
      <c r="C132">
        <f t="shared" si="6"/>
        <v>0</v>
      </c>
      <c r="I132">
        <f>IF(ISBLANK(Table13[[#This Row],[T1]]),0,IF(Table13[[#This Row],[T1]]&gt;0,1,0))</f>
        <v>0</v>
      </c>
      <c r="J132">
        <f>IF(ISBLANK(Table13[[#This Row],[T2]]),0,IF(Table13[[#This Row],[T2]]&gt;0,1,0))</f>
        <v>0</v>
      </c>
      <c r="K132">
        <f>IF(ISBLANK(Table13[[#This Row],[T3]]),0,IF(Table13[[#This Row],[T3]]&gt;0,1,0))</f>
        <v>0</v>
      </c>
      <c r="L132">
        <f>IF(ISBLANK(Table13[[#This Row],[T4]]),0,IF(Table13[[#This Row],[T4]]&gt;0,1,0))</f>
        <v>0</v>
      </c>
    </row>
    <row r="133" spans="1:12">
      <c r="A133" s="4">
        <f t="shared" si="7"/>
        <v>43682</v>
      </c>
      <c r="B133">
        <f t="shared" si="8"/>
        <v>5</v>
      </c>
      <c r="C133">
        <f t="shared" si="6"/>
        <v>0</v>
      </c>
      <c r="I133">
        <f>IF(ISBLANK(Table13[[#This Row],[T1]]),0,IF(Table13[[#This Row],[T1]]&gt;0,1,0))</f>
        <v>0</v>
      </c>
      <c r="J133">
        <f>IF(ISBLANK(Table13[[#This Row],[T2]]),0,IF(Table13[[#This Row],[T2]]&gt;0,1,0))</f>
        <v>0</v>
      </c>
      <c r="K133">
        <f>IF(ISBLANK(Table13[[#This Row],[T3]]),0,IF(Table13[[#This Row],[T3]]&gt;0,1,0))</f>
        <v>0</v>
      </c>
      <c r="L133">
        <f>IF(ISBLANK(Table13[[#This Row],[T4]]),0,IF(Table13[[#This Row],[T4]]&gt;0,1,0))</f>
        <v>0</v>
      </c>
    </row>
    <row r="134" spans="1:12">
      <c r="A134" s="4">
        <f t="shared" si="7"/>
        <v>43682</v>
      </c>
      <c r="B134">
        <f t="shared" si="8"/>
        <v>5</v>
      </c>
      <c r="C134">
        <f t="shared" si="6"/>
        <v>0</v>
      </c>
      <c r="I134">
        <f>IF(ISBLANK(Table13[[#This Row],[T1]]),0,IF(Table13[[#This Row],[T1]]&gt;0,1,0))</f>
        <v>0</v>
      </c>
      <c r="J134">
        <f>IF(ISBLANK(Table13[[#This Row],[T2]]),0,IF(Table13[[#This Row],[T2]]&gt;0,1,0))</f>
        <v>0</v>
      </c>
      <c r="K134">
        <f>IF(ISBLANK(Table13[[#This Row],[T3]]),0,IF(Table13[[#This Row],[T3]]&gt;0,1,0))</f>
        <v>0</v>
      </c>
      <c r="L134">
        <f>IF(ISBLANK(Table13[[#This Row],[T4]]),0,IF(Table13[[#This Row],[T4]]&gt;0,1,0))</f>
        <v>0</v>
      </c>
    </row>
    <row r="135" spans="1:12">
      <c r="A135" s="4">
        <f t="shared" si="7"/>
        <v>43682</v>
      </c>
      <c r="B135">
        <f t="shared" si="8"/>
        <v>5</v>
      </c>
      <c r="C135">
        <f t="shared" si="6"/>
        <v>0</v>
      </c>
      <c r="I135">
        <f>IF(ISBLANK(Table13[[#This Row],[T1]]),0,IF(Table13[[#This Row],[T1]]&gt;0,1,0))</f>
        <v>0</v>
      </c>
      <c r="J135">
        <f>IF(ISBLANK(Table13[[#This Row],[T2]]),0,IF(Table13[[#This Row],[T2]]&gt;0,1,0))</f>
        <v>0</v>
      </c>
      <c r="K135">
        <f>IF(ISBLANK(Table13[[#This Row],[T3]]),0,IF(Table13[[#This Row],[T3]]&gt;0,1,0))</f>
        <v>0</v>
      </c>
      <c r="L135">
        <f>IF(ISBLANK(Table13[[#This Row],[T4]]),0,IF(Table13[[#This Row],[T4]]&gt;0,1,0))</f>
        <v>0</v>
      </c>
    </row>
    <row r="136" spans="1:12">
      <c r="A136" s="4">
        <f t="shared" si="7"/>
        <v>43682</v>
      </c>
      <c r="B136">
        <f t="shared" si="8"/>
        <v>5</v>
      </c>
      <c r="C136">
        <f t="shared" si="6"/>
        <v>0</v>
      </c>
      <c r="I136">
        <f>IF(ISBLANK(Table13[[#This Row],[T1]]),0,IF(Table13[[#This Row],[T1]]&gt;0,1,0))</f>
        <v>0</v>
      </c>
      <c r="J136">
        <f>IF(ISBLANK(Table13[[#This Row],[T2]]),0,IF(Table13[[#This Row],[T2]]&gt;0,1,0))</f>
        <v>0</v>
      </c>
      <c r="K136">
        <f>IF(ISBLANK(Table13[[#This Row],[T3]]),0,IF(Table13[[#This Row],[T3]]&gt;0,1,0))</f>
        <v>0</v>
      </c>
      <c r="L136">
        <f>IF(ISBLANK(Table13[[#This Row],[T4]]),0,IF(Table13[[#This Row],[T4]]&gt;0,1,0))</f>
        <v>0</v>
      </c>
    </row>
    <row r="137" spans="1:12">
      <c r="A137" s="4">
        <f t="shared" si="7"/>
        <v>43682</v>
      </c>
      <c r="B137">
        <f t="shared" si="8"/>
        <v>5</v>
      </c>
      <c r="C137">
        <f t="shared" si="6"/>
        <v>0</v>
      </c>
      <c r="I137">
        <f>IF(ISBLANK(Table13[[#This Row],[T1]]),0,IF(Table13[[#This Row],[T1]]&gt;0,1,0))</f>
        <v>0</v>
      </c>
      <c r="J137">
        <f>IF(ISBLANK(Table13[[#This Row],[T2]]),0,IF(Table13[[#This Row],[T2]]&gt;0,1,0))</f>
        <v>0</v>
      </c>
      <c r="K137">
        <f>IF(ISBLANK(Table13[[#This Row],[T3]]),0,IF(Table13[[#This Row],[T3]]&gt;0,1,0))</f>
        <v>0</v>
      </c>
      <c r="L137">
        <f>IF(ISBLANK(Table13[[#This Row],[T4]]),0,IF(Table13[[#This Row],[T4]]&gt;0,1,0))</f>
        <v>0</v>
      </c>
    </row>
    <row r="138" spans="1:12">
      <c r="A138" s="4">
        <f t="shared" si="7"/>
        <v>43682</v>
      </c>
      <c r="B138">
        <f t="shared" si="8"/>
        <v>5</v>
      </c>
      <c r="C138">
        <f t="shared" si="6"/>
        <v>0</v>
      </c>
      <c r="I138">
        <f>IF(ISBLANK(Table13[[#This Row],[T1]]),0,IF(Table13[[#This Row],[T1]]&gt;0,1,0))</f>
        <v>0</v>
      </c>
      <c r="J138">
        <f>IF(ISBLANK(Table13[[#This Row],[T2]]),0,IF(Table13[[#This Row],[T2]]&gt;0,1,0))</f>
        <v>0</v>
      </c>
      <c r="K138">
        <f>IF(ISBLANK(Table13[[#This Row],[T3]]),0,IF(Table13[[#This Row],[T3]]&gt;0,1,0))</f>
        <v>0</v>
      </c>
      <c r="L138">
        <f>IF(ISBLANK(Table13[[#This Row],[T4]]),0,IF(Table13[[#This Row],[T4]]&gt;0,1,0))</f>
        <v>0</v>
      </c>
    </row>
    <row r="139" spans="1:12">
      <c r="A139" s="4">
        <v>43682.708333333336</v>
      </c>
      <c r="B139">
        <f t="shared" si="8"/>
        <v>5</v>
      </c>
      <c r="C139">
        <f t="shared" si="6"/>
        <v>17</v>
      </c>
      <c r="D139">
        <v>0</v>
      </c>
      <c r="E139">
        <v>0</v>
      </c>
      <c r="F139">
        <v>12</v>
      </c>
      <c r="G139">
        <v>0</v>
      </c>
      <c r="I139">
        <f>IF(ISBLANK(Table13[[#This Row],[T1]]),0,IF(Table13[[#This Row],[T1]]&gt;0,1,0))</f>
        <v>0</v>
      </c>
      <c r="J139">
        <f>IF(ISBLANK(Table13[[#This Row],[T2]]),0,IF(Table13[[#This Row],[T2]]&gt;0,1,0))</f>
        <v>0</v>
      </c>
      <c r="K139">
        <f>IF(ISBLANK(Table13[[#This Row],[T3]]),0,IF(Table13[[#This Row],[T3]]&gt;0,1,0))</f>
        <v>1</v>
      </c>
      <c r="L139">
        <f>IF(ISBLANK(Table13[[#This Row],[T4]]),0,IF(Table13[[#This Row],[T4]]&gt;0,1,0))</f>
        <v>0</v>
      </c>
    </row>
    <row r="140" spans="1:12">
      <c r="A140" s="4">
        <v>43682.75</v>
      </c>
      <c r="B140">
        <f t="shared" si="8"/>
        <v>5</v>
      </c>
      <c r="C140">
        <f t="shared" si="6"/>
        <v>18</v>
      </c>
      <c r="D140">
        <v>0</v>
      </c>
      <c r="E140">
        <v>0</v>
      </c>
      <c r="F140">
        <v>58</v>
      </c>
      <c r="G140">
        <v>0</v>
      </c>
      <c r="I140">
        <f>IF(ISBLANK(Table13[[#This Row],[T1]]),0,IF(Table13[[#This Row],[T1]]&gt;0,1,0))</f>
        <v>0</v>
      </c>
      <c r="J140">
        <f>IF(ISBLANK(Table13[[#This Row],[T2]]),0,IF(Table13[[#This Row],[T2]]&gt;0,1,0))</f>
        <v>0</v>
      </c>
      <c r="K140">
        <f>IF(ISBLANK(Table13[[#This Row],[T3]]),0,IF(Table13[[#This Row],[T3]]&gt;0,1,0))</f>
        <v>1</v>
      </c>
      <c r="L140">
        <f>IF(ISBLANK(Table13[[#This Row],[T4]]),0,IF(Table13[[#This Row],[T4]]&gt;0,1,0))</f>
        <v>0</v>
      </c>
    </row>
    <row r="141" spans="1:12">
      <c r="A141" s="4">
        <v>43682.791666666664</v>
      </c>
      <c r="B141">
        <f t="shared" si="8"/>
        <v>5</v>
      </c>
      <c r="C141">
        <f t="shared" si="6"/>
        <v>19</v>
      </c>
      <c r="D141">
        <v>0</v>
      </c>
      <c r="E141">
        <v>0</v>
      </c>
      <c r="F141">
        <v>58</v>
      </c>
      <c r="G141">
        <v>0</v>
      </c>
      <c r="I141">
        <f>IF(ISBLANK(Table13[[#This Row],[T1]]),0,IF(Table13[[#This Row],[T1]]&gt;0,1,0))</f>
        <v>0</v>
      </c>
      <c r="J141">
        <f>IF(ISBLANK(Table13[[#This Row],[T2]]),0,IF(Table13[[#This Row],[T2]]&gt;0,1,0))</f>
        <v>0</v>
      </c>
      <c r="K141">
        <f>IF(ISBLANK(Table13[[#This Row],[T3]]),0,IF(Table13[[#This Row],[T3]]&gt;0,1,0))</f>
        <v>1</v>
      </c>
      <c r="L141">
        <f>IF(ISBLANK(Table13[[#This Row],[T4]]),0,IF(Table13[[#This Row],[T4]]&gt;0,1,0))</f>
        <v>0</v>
      </c>
    </row>
    <row r="142" spans="1:12">
      <c r="A142" s="4">
        <v>43682.833333333336</v>
      </c>
      <c r="B142">
        <f t="shared" si="8"/>
        <v>5</v>
      </c>
      <c r="C142">
        <f t="shared" si="6"/>
        <v>20</v>
      </c>
      <c r="D142">
        <v>0</v>
      </c>
      <c r="E142">
        <v>27</v>
      </c>
      <c r="F142">
        <v>57</v>
      </c>
      <c r="G142">
        <v>0</v>
      </c>
      <c r="I142">
        <f>IF(ISBLANK(Table13[[#This Row],[T1]]),0,IF(Table13[[#This Row],[T1]]&gt;0,1,0))</f>
        <v>0</v>
      </c>
      <c r="J142">
        <f>IF(ISBLANK(Table13[[#This Row],[T2]]),0,IF(Table13[[#This Row],[T2]]&gt;0,1,0))</f>
        <v>1</v>
      </c>
      <c r="K142">
        <f>IF(ISBLANK(Table13[[#This Row],[T3]]),0,IF(Table13[[#This Row],[T3]]&gt;0,1,0))</f>
        <v>1</v>
      </c>
      <c r="L142">
        <f>IF(ISBLANK(Table13[[#This Row],[T4]]),0,IF(Table13[[#This Row],[T4]]&gt;0,1,0))</f>
        <v>0</v>
      </c>
    </row>
    <row r="143" spans="1:12">
      <c r="A143" s="4">
        <v>43682.875</v>
      </c>
      <c r="B143">
        <f t="shared" si="8"/>
        <v>5</v>
      </c>
      <c r="C143">
        <f t="shared" si="6"/>
        <v>21</v>
      </c>
      <c r="D143">
        <v>33</v>
      </c>
      <c r="E143">
        <v>43</v>
      </c>
      <c r="F143">
        <v>58</v>
      </c>
      <c r="G143">
        <v>0</v>
      </c>
      <c r="I143">
        <f>IF(ISBLANK(Table13[[#This Row],[T1]]),0,IF(Table13[[#This Row],[T1]]&gt;0,1,0))</f>
        <v>1</v>
      </c>
      <c r="J143">
        <f>IF(ISBLANK(Table13[[#This Row],[T2]]),0,IF(Table13[[#This Row],[T2]]&gt;0,1,0))</f>
        <v>1</v>
      </c>
      <c r="K143">
        <f>IF(ISBLANK(Table13[[#This Row],[T3]]),0,IF(Table13[[#This Row],[T3]]&gt;0,1,0))</f>
        <v>1</v>
      </c>
      <c r="L143">
        <f>IF(ISBLANK(Table13[[#This Row],[T4]]),0,IF(Table13[[#This Row],[T4]]&gt;0,1,0))</f>
        <v>0</v>
      </c>
    </row>
    <row r="144" spans="1:12">
      <c r="A144" s="4">
        <v>43682.916666666664</v>
      </c>
      <c r="B144">
        <f t="shared" si="8"/>
        <v>5</v>
      </c>
      <c r="C144">
        <f t="shared" si="6"/>
        <v>22</v>
      </c>
      <c r="D144">
        <v>58</v>
      </c>
      <c r="E144">
        <v>34</v>
      </c>
      <c r="F144">
        <v>58</v>
      </c>
      <c r="G144">
        <v>0</v>
      </c>
      <c r="I144">
        <f>IF(ISBLANK(Table13[[#This Row],[T1]]),0,IF(Table13[[#This Row],[T1]]&gt;0,1,0))</f>
        <v>1</v>
      </c>
      <c r="J144">
        <f>IF(ISBLANK(Table13[[#This Row],[T2]]),0,IF(Table13[[#This Row],[T2]]&gt;0,1,0))</f>
        <v>1</v>
      </c>
      <c r="K144">
        <f>IF(ISBLANK(Table13[[#This Row],[T3]]),0,IF(Table13[[#This Row],[T3]]&gt;0,1,0))</f>
        <v>1</v>
      </c>
      <c r="L144">
        <f>IF(ISBLANK(Table13[[#This Row],[T4]]),0,IF(Table13[[#This Row],[T4]]&gt;0,1,0))</f>
        <v>0</v>
      </c>
    </row>
    <row r="145" spans="1:12">
      <c r="A145" s="4">
        <v>43682.958333333336</v>
      </c>
      <c r="B145">
        <f t="shared" si="8"/>
        <v>5</v>
      </c>
      <c r="C145">
        <f t="shared" si="6"/>
        <v>23</v>
      </c>
      <c r="D145">
        <v>58</v>
      </c>
      <c r="E145">
        <v>36</v>
      </c>
      <c r="F145">
        <v>58</v>
      </c>
      <c r="G145">
        <v>0</v>
      </c>
      <c r="I145">
        <f>IF(ISBLANK(Table13[[#This Row],[T1]]),0,IF(Table13[[#This Row],[T1]]&gt;0,1,0))</f>
        <v>1</v>
      </c>
      <c r="J145">
        <f>IF(ISBLANK(Table13[[#This Row],[T2]]),0,IF(Table13[[#This Row],[T2]]&gt;0,1,0))</f>
        <v>1</v>
      </c>
      <c r="K145">
        <f>IF(ISBLANK(Table13[[#This Row],[T3]]),0,IF(Table13[[#This Row],[T3]]&gt;0,1,0))</f>
        <v>1</v>
      </c>
      <c r="L145">
        <f>IF(ISBLANK(Table13[[#This Row],[T4]]),0,IF(Table13[[#This Row],[T4]]&gt;0,1,0))</f>
        <v>0</v>
      </c>
    </row>
    <row r="146" spans="1:12">
      <c r="A146" s="4">
        <v>43683</v>
      </c>
      <c r="B146">
        <f t="shared" si="8"/>
        <v>6</v>
      </c>
      <c r="C146">
        <f t="shared" si="6"/>
        <v>0</v>
      </c>
      <c r="D146">
        <v>57</v>
      </c>
      <c r="E146">
        <v>22</v>
      </c>
      <c r="F146">
        <v>57</v>
      </c>
      <c r="G146">
        <v>0</v>
      </c>
      <c r="I146">
        <f>IF(ISBLANK(Table13[[#This Row],[T1]]),0,IF(Table13[[#This Row],[T1]]&gt;0,1,0))</f>
        <v>1</v>
      </c>
      <c r="J146">
        <f>IF(ISBLANK(Table13[[#This Row],[T2]]),0,IF(Table13[[#This Row],[T2]]&gt;0,1,0))</f>
        <v>1</v>
      </c>
      <c r="K146">
        <f>IF(ISBLANK(Table13[[#This Row],[T3]]),0,IF(Table13[[#This Row],[T3]]&gt;0,1,0))</f>
        <v>1</v>
      </c>
      <c r="L146">
        <f>IF(ISBLANK(Table13[[#This Row],[T4]]),0,IF(Table13[[#This Row],[T4]]&gt;0,1,0))</f>
        <v>0</v>
      </c>
    </row>
    <row r="147" spans="1:12">
      <c r="A147" s="4">
        <v>43683.041666666664</v>
      </c>
      <c r="B147">
        <f t="shared" si="8"/>
        <v>6</v>
      </c>
      <c r="C147">
        <f t="shared" si="6"/>
        <v>1</v>
      </c>
      <c r="D147">
        <v>58</v>
      </c>
      <c r="E147">
        <v>28</v>
      </c>
      <c r="F147">
        <v>58</v>
      </c>
      <c r="G147">
        <v>0</v>
      </c>
      <c r="I147">
        <f>IF(ISBLANK(Table13[[#This Row],[T1]]),0,IF(Table13[[#This Row],[T1]]&gt;0,1,0))</f>
        <v>1</v>
      </c>
      <c r="J147">
        <f>IF(ISBLANK(Table13[[#This Row],[T2]]),0,IF(Table13[[#This Row],[T2]]&gt;0,1,0))</f>
        <v>1</v>
      </c>
      <c r="K147">
        <f>IF(ISBLANK(Table13[[#This Row],[T3]]),0,IF(Table13[[#This Row],[T3]]&gt;0,1,0))</f>
        <v>1</v>
      </c>
      <c r="L147">
        <f>IF(ISBLANK(Table13[[#This Row],[T4]]),0,IF(Table13[[#This Row],[T4]]&gt;0,1,0))</f>
        <v>0</v>
      </c>
    </row>
    <row r="148" spans="1:12">
      <c r="A148" s="4">
        <v>43683.083333333336</v>
      </c>
      <c r="B148">
        <f t="shared" si="8"/>
        <v>6</v>
      </c>
      <c r="C148">
        <f t="shared" si="6"/>
        <v>2</v>
      </c>
      <c r="D148">
        <v>58</v>
      </c>
      <c r="E148">
        <v>23</v>
      </c>
      <c r="F148">
        <v>58</v>
      </c>
      <c r="G148">
        <v>0</v>
      </c>
      <c r="I148">
        <f>IF(ISBLANK(Table13[[#This Row],[T1]]),0,IF(Table13[[#This Row],[T1]]&gt;0,1,0))</f>
        <v>1</v>
      </c>
      <c r="J148">
        <f>IF(ISBLANK(Table13[[#This Row],[T2]]),0,IF(Table13[[#This Row],[T2]]&gt;0,1,0))</f>
        <v>1</v>
      </c>
      <c r="K148">
        <f>IF(ISBLANK(Table13[[#This Row],[T3]]),0,IF(Table13[[#This Row],[T3]]&gt;0,1,0))</f>
        <v>1</v>
      </c>
      <c r="L148">
        <f>IF(ISBLANK(Table13[[#This Row],[T4]]),0,IF(Table13[[#This Row],[T4]]&gt;0,1,0))</f>
        <v>0</v>
      </c>
    </row>
    <row r="149" spans="1:12">
      <c r="A149" s="4">
        <v>43683.125</v>
      </c>
      <c r="B149">
        <f t="shared" si="8"/>
        <v>6</v>
      </c>
      <c r="C149">
        <f t="shared" si="6"/>
        <v>3</v>
      </c>
      <c r="D149">
        <v>58</v>
      </c>
      <c r="E149">
        <v>30</v>
      </c>
      <c r="F149">
        <v>58</v>
      </c>
      <c r="G149">
        <v>0</v>
      </c>
      <c r="I149">
        <f>IF(ISBLANK(Table13[[#This Row],[T1]]),0,IF(Table13[[#This Row],[T1]]&gt;0,1,0))</f>
        <v>1</v>
      </c>
      <c r="J149">
        <f>IF(ISBLANK(Table13[[#This Row],[T2]]),0,IF(Table13[[#This Row],[T2]]&gt;0,1,0))</f>
        <v>1</v>
      </c>
      <c r="K149">
        <f>IF(ISBLANK(Table13[[#This Row],[T3]]),0,IF(Table13[[#This Row],[T3]]&gt;0,1,0))</f>
        <v>1</v>
      </c>
      <c r="L149">
        <f>IF(ISBLANK(Table13[[#This Row],[T4]]),0,IF(Table13[[#This Row],[T4]]&gt;0,1,0))</f>
        <v>0</v>
      </c>
    </row>
    <row r="150" spans="1:12">
      <c r="A150" s="4">
        <v>43683.166666666664</v>
      </c>
      <c r="B150">
        <f t="shared" si="8"/>
        <v>6</v>
      </c>
      <c r="C150">
        <f t="shared" si="6"/>
        <v>4</v>
      </c>
      <c r="D150">
        <v>57</v>
      </c>
      <c r="E150">
        <v>26</v>
      </c>
      <c r="F150">
        <v>57</v>
      </c>
      <c r="G150">
        <v>0</v>
      </c>
      <c r="I150">
        <f>IF(ISBLANK(Table13[[#This Row],[T1]]),0,IF(Table13[[#This Row],[T1]]&gt;0,1,0))</f>
        <v>1</v>
      </c>
      <c r="J150">
        <f>IF(ISBLANK(Table13[[#This Row],[T2]]),0,IF(Table13[[#This Row],[T2]]&gt;0,1,0))</f>
        <v>1</v>
      </c>
      <c r="K150">
        <f>IF(ISBLANK(Table13[[#This Row],[T3]]),0,IF(Table13[[#This Row],[T3]]&gt;0,1,0))</f>
        <v>1</v>
      </c>
      <c r="L150">
        <f>IF(ISBLANK(Table13[[#This Row],[T4]]),0,IF(Table13[[#This Row],[T4]]&gt;0,1,0))</f>
        <v>0</v>
      </c>
    </row>
    <row r="151" spans="1:12">
      <c r="A151" s="4">
        <v>43683.208333333336</v>
      </c>
      <c r="B151">
        <f t="shared" si="8"/>
        <v>6</v>
      </c>
      <c r="C151">
        <f t="shared" si="6"/>
        <v>5</v>
      </c>
      <c r="D151">
        <v>58</v>
      </c>
      <c r="E151">
        <v>49</v>
      </c>
      <c r="F151">
        <v>58</v>
      </c>
      <c r="G151">
        <v>0</v>
      </c>
      <c r="I151">
        <f>IF(ISBLANK(Table13[[#This Row],[T1]]),0,IF(Table13[[#This Row],[T1]]&gt;0,1,0))</f>
        <v>1</v>
      </c>
      <c r="J151">
        <f>IF(ISBLANK(Table13[[#This Row],[T2]]),0,IF(Table13[[#This Row],[T2]]&gt;0,1,0))</f>
        <v>1</v>
      </c>
      <c r="K151">
        <f>IF(ISBLANK(Table13[[#This Row],[T3]]),0,IF(Table13[[#This Row],[T3]]&gt;0,1,0))</f>
        <v>1</v>
      </c>
      <c r="L151">
        <f>IF(ISBLANK(Table13[[#This Row],[T4]]),0,IF(Table13[[#This Row],[T4]]&gt;0,1,0))</f>
        <v>0</v>
      </c>
    </row>
    <row r="152" spans="1:12">
      <c r="A152" s="4">
        <v>43683.25</v>
      </c>
      <c r="B152">
        <f t="shared" si="8"/>
        <v>6</v>
      </c>
      <c r="C152">
        <f t="shared" si="6"/>
        <v>6</v>
      </c>
      <c r="D152">
        <v>58</v>
      </c>
      <c r="E152">
        <v>47</v>
      </c>
      <c r="F152">
        <v>58</v>
      </c>
      <c r="G152">
        <v>0</v>
      </c>
      <c r="I152">
        <f>IF(ISBLANK(Table13[[#This Row],[T1]]),0,IF(Table13[[#This Row],[T1]]&gt;0,1,0))</f>
        <v>1</v>
      </c>
      <c r="J152">
        <f>IF(ISBLANK(Table13[[#This Row],[T2]]),0,IF(Table13[[#This Row],[T2]]&gt;0,1,0))</f>
        <v>1</v>
      </c>
      <c r="K152">
        <f>IF(ISBLANK(Table13[[#This Row],[T3]]),0,IF(Table13[[#This Row],[T3]]&gt;0,1,0))</f>
        <v>1</v>
      </c>
      <c r="L152">
        <f>IF(ISBLANK(Table13[[#This Row],[T4]]),0,IF(Table13[[#This Row],[T4]]&gt;0,1,0))</f>
        <v>0</v>
      </c>
    </row>
    <row r="153" spans="1:12">
      <c r="A153" s="4">
        <v>43683.291666666664</v>
      </c>
      <c r="B153">
        <f t="shared" si="8"/>
        <v>6</v>
      </c>
      <c r="C153">
        <f t="shared" si="6"/>
        <v>7</v>
      </c>
      <c r="D153">
        <v>31</v>
      </c>
      <c r="E153">
        <v>26</v>
      </c>
      <c r="F153">
        <v>34</v>
      </c>
      <c r="G153">
        <v>0</v>
      </c>
      <c r="I153">
        <f>IF(ISBLANK(Table13[[#This Row],[T1]]),0,IF(Table13[[#This Row],[T1]]&gt;0,1,0))</f>
        <v>1</v>
      </c>
      <c r="J153">
        <f>IF(ISBLANK(Table13[[#This Row],[T2]]),0,IF(Table13[[#This Row],[T2]]&gt;0,1,0))</f>
        <v>1</v>
      </c>
      <c r="K153">
        <f>IF(ISBLANK(Table13[[#This Row],[T3]]),0,IF(Table13[[#This Row],[T3]]&gt;0,1,0))</f>
        <v>1</v>
      </c>
      <c r="L153">
        <f>IF(ISBLANK(Table13[[#This Row],[T4]]),0,IF(Table13[[#This Row],[T4]]&gt;0,1,0))</f>
        <v>0</v>
      </c>
    </row>
    <row r="154" spans="1:12">
      <c r="A154" s="4">
        <v>43683.333333333336</v>
      </c>
      <c r="B154">
        <f t="shared" si="8"/>
        <v>6</v>
      </c>
      <c r="C154">
        <f t="shared" si="6"/>
        <v>8</v>
      </c>
      <c r="D154">
        <v>0</v>
      </c>
      <c r="E154">
        <v>5</v>
      </c>
      <c r="F154">
        <v>0</v>
      </c>
      <c r="G154">
        <v>0</v>
      </c>
      <c r="I154">
        <f>IF(ISBLANK(Table13[[#This Row],[T1]]),0,IF(Table13[[#This Row],[T1]]&gt;0,1,0))</f>
        <v>0</v>
      </c>
      <c r="J154">
        <f>IF(ISBLANK(Table13[[#This Row],[T2]]),0,IF(Table13[[#This Row],[T2]]&gt;0,1,0))</f>
        <v>1</v>
      </c>
      <c r="K154">
        <f>IF(ISBLANK(Table13[[#This Row],[T3]]),0,IF(Table13[[#This Row],[T3]]&gt;0,1,0))</f>
        <v>0</v>
      </c>
      <c r="L154">
        <f>IF(ISBLANK(Table13[[#This Row],[T4]]),0,IF(Table13[[#This Row],[T4]]&gt;0,1,0))</f>
        <v>0</v>
      </c>
    </row>
    <row r="155" spans="1:12">
      <c r="A155" s="4">
        <f t="shared" ref="A155:A162" si="9">DATE(2019,8,6) + O154</f>
        <v>43683</v>
      </c>
      <c r="B155">
        <f t="shared" si="8"/>
        <v>6</v>
      </c>
      <c r="C155">
        <f t="shared" ref="C155:C218" si="10">HOUR(A155)</f>
        <v>0</v>
      </c>
      <c r="I155">
        <f>IF(ISBLANK(Table13[[#This Row],[T1]]),0,IF(Table13[[#This Row],[T1]]&gt;0,1,0))</f>
        <v>0</v>
      </c>
      <c r="J155">
        <f>IF(ISBLANK(Table13[[#This Row],[T2]]),0,IF(Table13[[#This Row],[T2]]&gt;0,1,0))</f>
        <v>0</v>
      </c>
      <c r="K155">
        <f>IF(ISBLANK(Table13[[#This Row],[T3]]),0,IF(Table13[[#This Row],[T3]]&gt;0,1,0))</f>
        <v>0</v>
      </c>
      <c r="L155">
        <f>IF(ISBLANK(Table13[[#This Row],[T4]]),0,IF(Table13[[#This Row],[T4]]&gt;0,1,0))</f>
        <v>0</v>
      </c>
    </row>
    <row r="156" spans="1:12">
      <c r="A156" s="4">
        <f t="shared" si="9"/>
        <v>43683</v>
      </c>
      <c r="B156">
        <f t="shared" si="8"/>
        <v>6</v>
      </c>
      <c r="C156">
        <f t="shared" si="10"/>
        <v>0</v>
      </c>
      <c r="I156">
        <f>IF(ISBLANK(Table13[[#This Row],[T1]]),0,IF(Table13[[#This Row],[T1]]&gt;0,1,0))</f>
        <v>0</v>
      </c>
      <c r="J156">
        <f>IF(ISBLANK(Table13[[#This Row],[T2]]),0,IF(Table13[[#This Row],[T2]]&gt;0,1,0))</f>
        <v>0</v>
      </c>
      <c r="K156">
        <f>IF(ISBLANK(Table13[[#This Row],[T3]]),0,IF(Table13[[#This Row],[T3]]&gt;0,1,0))</f>
        <v>0</v>
      </c>
      <c r="L156">
        <f>IF(ISBLANK(Table13[[#This Row],[T4]]),0,IF(Table13[[#This Row],[T4]]&gt;0,1,0))</f>
        <v>0</v>
      </c>
    </row>
    <row r="157" spans="1:12">
      <c r="A157" s="4">
        <f t="shared" si="9"/>
        <v>43683</v>
      </c>
      <c r="B157">
        <f t="shared" si="8"/>
        <v>6</v>
      </c>
      <c r="C157">
        <f t="shared" si="10"/>
        <v>0</v>
      </c>
      <c r="I157">
        <f>IF(ISBLANK(Table13[[#This Row],[T1]]),0,IF(Table13[[#This Row],[T1]]&gt;0,1,0))</f>
        <v>0</v>
      </c>
      <c r="J157">
        <f>IF(ISBLANK(Table13[[#This Row],[T2]]),0,IF(Table13[[#This Row],[T2]]&gt;0,1,0))</f>
        <v>0</v>
      </c>
      <c r="K157">
        <f>IF(ISBLANK(Table13[[#This Row],[T3]]),0,IF(Table13[[#This Row],[T3]]&gt;0,1,0))</f>
        <v>0</v>
      </c>
      <c r="L157">
        <f>IF(ISBLANK(Table13[[#This Row],[T4]]),0,IF(Table13[[#This Row],[T4]]&gt;0,1,0))</f>
        <v>0</v>
      </c>
    </row>
    <row r="158" spans="1:12">
      <c r="A158" s="4">
        <f t="shared" si="9"/>
        <v>43683</v>
      </c>
      <c r="B158">
        <f t="shared" si="8"/>
        <v>6</v>
      </c>
      <c r="C158">
        <f t="shared" si="10"/>
        <v>0</v>
      </c>
      <c r="I158">
        <f>IF(ISBLANK(Table13[[#This Row],[T1]]),0,IF(Table13[[#This Row],[T1]]&gt;0,1,0))</f>
        <v>0</v>
      </c>
      <c r="J158">
        <f>IF(ISBLANK(Table13[[#This Row],[T2]]),0,IF(Table13[[#This Row],[T2]]&gt;0,1,0))</f>
        <v>0</v>
      </c>
      <c r="K158">
        <f>IF(ISBLANK(Table13[[#This Row],[T3]]),0,IF(Table13[[#This Row],[T3]]&gt;0,1,0))</f>
        <v>0</v>
      </c>
      <c r="L158">
        <f>IF(ISBLANK(Table13[[#This Row],[T4]]),0,IF(Table13[[#This Row],[T4]]&gt;0,1,0))</f>
        <v>0</v>
      </c>
    </row>
    <row r="159" spans="1:12">
      <c r="A159" s="4">
        <f t="shared" si="9"/>
        <v>43683</v>
      </c>
      <c r="B159">
        <f t="shared" si="8"/>
        <v>6</v>
      </c>
      <c r="C159">
        <f t="shared" si="10"/>
        <v>0</v>
      </c>
      <c r="I159">
        <f>IF(ISBLANK(Table13[[#This Row],[T1]]),0,IF(Table13[[#This Row],[T1]]&gt;0,1,0))</f>
        <v>0</v>
      </c>
      <c r="J159">
        <f>IF(ISBLANK(Table13[[#This Row],[T2]]),0,IF(Table13[[#This Row],[T2]]&gt;0,1,0))</f>
        <v>0</v>
      </c>
      <c r="K159">
        <f>IF(ISBLANK(Table13[[#This Row],[T3]]),0,IF(Table13[[#This Row],[T3]]&gt;0,1,0))</f>
        <v>0</v>
      </c>
      <c r="L159">
        <f>IF(ISBLANK(Table13[[#This Row],[T4]]),0,IF(Table13[[#This Row],[T4]]&gt;0,1,0))</f>
        <v>0</v>
      </c>
    </row>
    <row r="160" spans="1:12">
      <c r="A160" s="4">
        <f t="shared" si="9"/>
        <v>43683</v>
      </c>
      <c r="B160">
        <f t="shared" si="8"/>
        <v>6</v>
      </c>
      <c r="C160">
        <f t="shared" si="10"/>
        <v>0</v>
      </c>
      <c r="I160">
        <f>IF(ISBLANK(Table13[[#This Row],[T1]]),0,IF(Table13[[#This Row],[T1]]&gt;0,1,0))</f>
        <v>0</v>
      </c>
      <c r="J160">
        <f>IF(ISBLANK(Table13[[#This Row],[T2]]),0,IF(Table13[[#This Row],[T2]]&gt;0,1,0))</f>
        <v>0</v>
      </c>
      <c r="K160">
        <f>IF(ISBLANK(Table13[[#This Row],[T3]]),0,IF(Table13[[#This Row],[T3]]&gt;0,1,0))</f>
        <v>0</v>
      </c>
      <c r="L160">
        <f>IF(ISBLANK(Table13[[#This Row],[T4]]),0,IF(Table13[[#This Row],[T4]]&gt;0,1,0))</f>
        <v>0</v>
      </c>
    </row>
    <row r="161" spans="1:12">
      <c r="A161" s="4">
        <f t="shared" si="9"/>
        <v>43683</v>
      </c>
      <c r="B161">
        <f t="shared" si="8"/>
        <v>6</v>
      </c>
      <c r="C161">
        <f t="shared" si="10"/>
        <v>0</v>
      </c>
      <c r="I161">
        <f>IF(ISBLANK(Table13[[#This Row],[T1]]),0,IF(Table13[[#This Row],[T1]]&gt;0,1,0))</f>
        <v>0</v>
      </c>
      <c r="J161">
        <f>IF(ISBLANK(Table13[[#This Row],[T2]]),0,IF(Table13[[#This Row],[T2]]&gt;0,1,0))</f>
        <v>0</v>
      </c>
      <c r="K161">
        <f>IF(ISBLANK(Table13[[#This Row],[T3]]),0,IF(Table13[[#This Row],[T3]]&gt;0,1,0))</f>
        <v>0</v>
      </c>
      <c r="L161">
        <f>IF(ISBLANK(Table13[[#This Row],[T4]]),0,IF(Table13[[#This Row],[T4]]&gt;0,1,0))</f>
        <v>0</v>
      </c>
    </row>
    <row r="162" spans="1:12">
      <c r="A162" s="4">
        <f t="shared" si="9"/>
        <v>43683</v>
      </c>
      <c r="B162">
        <f t="shared" si="8"/>
        <v>6</v>
      </c>
      <c r="C162">
        <f t="shared" si="10"/>
        <v>0</v>
      </c>
      <c r="I162">
        <f>IF(ISBLANK(Table13[[#This Row],[T1]]),0,IF(Table13[[#This Row],[T1]]&gt;0,1,0))</f>
        <v>0</v>
      </c>
      <c r="J162">
        <f>IF(ISBLANK(Table13[[#This Row],[T2]]),0,IF(Table13[[#This Row],[T2]]&gt;0,1,0))</f>
        <v>0</v>
      </c>
      <c r="K162">
        <f>IF(ISBLANK(Table13[[#This Row],[T3]]),0,IF(Table13[[#This Row],[T3]]&gt;0,1,0))</f>
        <v>0</v>
      </c>
      <c r="L162">
        <f>IF(ISBLANK(Table13[[#This Row],[T4]]),0,IF(Table13[[#This Row],[T4]]&gt;0,1,0))</f>
        <v>0</v>
      </c>
    </row>
    <row r="163" spans="1:12">
      <c r="A163" s="4">
        <v>43683.708333333336</v>
      </c>
      <c r="B163">
        <f t="shared" si="8"/>
        <v>6</v>
      </c>
      <c r="C163">
        <f t="shared" si="10"/>
        <v>17</v>
      </c>
      <c r="D163">
        <v>0</v>
      </c>
      <c r="E163">
        <v>0</v>
      </c>
      <c r="F163">
        <v>24</v>
      </c>
      <c r="G163">
        <v>0</v>
      </c>
      <c r="I163">
        <f>IF(ISBLANK(Table13[[#This Row],[T1]]),0,IF(Table13[[#This Row],[T1]]&gt;0,1,0))</f>
        <v>0</v>
      </c>
      <c r="J163">
        <f>IF(ISBLANK(Table13[[#This Row],[T2]]),0,IF(Table13[[#This Row],[T2]]&gt;0,1,0))</f>
        <v>0</v>
      </c>
      <c r="K163">
        <f>IF(ISBLANK(Table13[[#This Row],[T3]]),0,IF(Table13[[#This Row],[T3]]&gt;0,1,0))</f>
        <v>1</v>
      </c>
      <c r="L163">
        <f>IF(ISBLANK(Table13[[#This Row],[T4]]),0,IF(Table13[[#This Row],[T4]]&gt;0,1,0))</f>
        <v>0</v>
      </c>
    </row>
    <row r="164" spans="1:12">
      <c r="A164" s="4">
        <v>43683.75</v>
      </c>
      <c r="B164">
        <f t="shared" si="8"/>
        <v>6</v>
      </c>
      <c r="C164">
        <f t="shared" si="10"/>
        <v>18</v>
      </c>
      <c r="D164">
        <v>0</v>
      </c>
      <c r="E164">
        <v>0</v>
      </c>
      <c r="F164">
        <v>22</v>
      </c>
      <c r="G164">
        <v>0</v>
      </c>
      <c r="I164">
        <f>IF(ISBLANK(Table13[[#This Row],[T1]]),0,IF(Table13[[#This Row],[T1]]&gt;0,1,0))</f>
        <v>0</v>
      </c>
      <c r="J164">
        <f>IF(ISBLANK(Table13[[#This Row],[T2]]),0,IF(Table13[[#This Row],[T2]]&gt;0,1,0))</f>
        <v>0</v>
      </c>
      <c r="K164">
        <f>IF(ISBLANK(Table13[[#This Row],[T3]]),0,IF(Table13[[#This Row],[T3]]&gt;0,1,0))</f>
        <v>1</v>
      </c>
      <c r="L164">
        <f>IF(ISBLANK(Table13[[#This Row],[T4]]),0,IF(Table13[[#This Row],[T4]]&gt;0,1,0))</f>
        <v>0</v>
      </c>
    </row>
    <row r="165" spans="1:12">
      <c r="A165" s="4">
        <f>DATE(2019,8,6) + O164</f>
        <v>43683</v>
      </c>
      <c r="B165">
        <f t="shared" si="8"/>
        <v>6</v>
      </c>
      <c r="C165">
        <f t="shared" si="10"/>
        <v>0</v>
      </c>
      <c r="I165">
        <f>IF(ISBLANK(Table13[[#This Row],[T1]]),0,IF(Table13[[#This Row],[T1]]&gt;0,1,0))</f>
        <v>0</v>
      </c>
      <c r="J165">
        <f>IF(ISBLANK(Table13[[#This Row],[T2]]),0,IF(Table13[[#This Row],[T2]]&gt;0,1,0))</f>
        <v>0</v>
      </c>
      <c r="K165">
        <f>IF(ISBLANK(Table13[[#This Row],[T3]]),0,IF(Table13[[#This Row],[T3]]&gt;0,1,0))</f>
        <v>0</v>
      </c>
      <c r="L165">
        <f>IF(ISBLANK(Table13[[#This Row],[T4]]),0,IF(Table13[[#This Row],[T4]]&gt;0,1,0))</f>
        <v>0</v>
      </c>
    </row>
    <row r="166" spans="1:12">
      <c r="A166" s="4">
        <f>DATE(2019,8,6) + O165</f>
        <v>43683</v>
      </c>
      <c r="B166">
        <f t="shared" si="8"/>
        <v>6</v>
      </c>
      <c r="C166">
        <f t="shared" si="10"/>
        <v>0</v>
      </c>
      <c r="I166">
        <f>IF(ISBLANK(Table13[[#This Row],[T1]]),0,IF(Table13[[#This Row],[T1]]&gt;0,1,0))</f>
        <v>0</v>
      </c>
      <c r="J166">
        <f>IF(ISBLANK(Table13[[#This Row],[T2]]),0,IF(Table13[[#This Row],[T2]]&gt;0,1,0))</f>
        <v>0</v>
      </c>
      <c r="K166">
        <f>IF(ISBLANK(Table13[[#This Row],[T3]]),0,IF(Table13[[#This Row],[T3]]&gt;0,1,0))</f>
        <v>0</v>
      </c>
      <c r="L166">
        <f>IF(ISBLANK(Table13[[#This Row],[T4]]),0,IF(Table13[[#This Row],[T4]]&gt;0,1,0))</f>
        <v>0</v>
      </c>
    </row>
    <row r="167" spans="1:12">
      <c r="A167" s="4">
        <v>43683.875</v>
      </c>
      <c r="B167">
        <f t="shared" si="8"/>
        <v>6</v>
      </c>
      <c r="C167">
        <f t="shared" si="10"/>
        <v>21</v>
      </c>
      <c r="D167">
        <v>0</v>
      </c>
      <c r="E167">
        <v>0</v>
      </c>
      <c r="F167">
        <v>12</v>
      </c>
      <c r="G167">
        <v>0</v>
      </c>
      <c r="I167">
        <f>IF(ISBLANK(Table13[[#This Row],[T1]]),0,IF(Table13[[#This Row],[T1]]&gt;0,1,0))</f>
        <v>0</v>
      </c>
      <c r="J167">
        <f>IF(ISBLANK(Table13[[#This Row],[T2]]),0,IF(Table13[[#This Row],[T2]]&gt;0,1,0))</f>
        <v>0</v>
      </c>
      <c r="K167">
        <f>IF(ISBLANK(Table13[[#This Row],[T3]]),0,IF(Table13[[#This Row],[T3]]&gt;0,1,0))</f>
        <v>1</v>
      </c>
      <c r="L167">
        <f>IF(ISBLANK(Table13[[#This Row],[T4]]),0,IF(Table13[[#This Row],[T4]]&gt;0,1,0))</f>
        <v>0</v>
      </c>
    </row>
    <row r="168" spans="1:12">
      <c r="A168" s="4">
        <v>43683.916666666664</v>
      </c>
      <c r="B168">
        <f t="shared" si="8"/>
        <v>6</v>
      </c>
      <c r="C168">
        <f t="shared" si="10"/>
        <v>22</v>
      </c>
      <c r="D168">
        <v>0</v>
      </c>
      <c r="E168">
        <v>50</v>
      </c>
      <c r="F168">
        <v>57</v>
      </c>
      <c r="G168">
        <v>0</v>
      </c>
      <c r="I168">
        <f>IF(ISBLANK(Table13[[#This Row],[T1]]),0,IF(Table13[[#This Row],[T1]]&gt;0,1,0))</f>
        <v>0</v>
      </c>
      <c r="J168">
        <f>IF(ISBLANK(Table13[[#This Row],[T2]]),0,IF(Table13[[#This Row],[T2]]&gt;0,1,0))</f>
        <v>1</v>
      </c>
      <c r="K168">
        <f>IF(ISBLANK(Table13[[#This Row],[T3]]),0,IF(Table13[[#This Row],[T3]]&gt;0,1,0))</f>
        <v>1</v>
      </c>
      <c r="L168">
        <f>IF(ISBLANK(Table13[[#This Row],[T4]]),0,IF(Table13[[#This Row],[T4]]&gt;0,1,0))</f>
        <v>0</v>
      </c>
    </row>
    <row r="169" spans="1:12">
      <c r="A169" s="4">
        <v>43683.958333333336</v>
      </c>
      <c r="B169">
        <f t="shared" si="8"/>
        <v>6</v>
      </c>
      <c r="C169">
        <f t="shared" si="10"/>
        <v>23</v>
      </c>
      <c r="D169">
        <v>0</v>
      </c>
      <c r="E169">
        <v>58</v>
      </c>
      <c r="F169">
        <v>58</v>
      </c>
      <c r="G169">
        <v>0</v>
      </c>
      <c r="I169">
        <f>IF(ISBLANK(Table13[[#This Row],[T1]]),0,IF(Table13[[#This Row],[T1]]&gt;0,1,0))</f>
        <v>0</v>
      </c>
      <c r="J169">
        <f>IF(ISBLANK(Table13[[#This Row],[T2]]),0,IF(Table13[[#This Row],[T2]]&gt;0,1,0))</f>
        <v>1</v>
      </c>
      <c r="K169">
        <f>IF(ISBLANK(Table13[[#This Row],[T3]]),0,IF(Table13[[#This Row],[T3]]&gt;0,1,0))</f>
        <v>1</v>
      </c>
      <c r="L169">
        <f>IF(ISBLANK(Table13[[#This Row],[T4]]),0,IF(Table13[[#This Row],[T4]]&gt;0,1,0))</f>
        <v>0</v>
      </c>
    </row>
    <row r="170" spans="1:12">
      <c r="A170" s="4">
        <v>43684</v>
      </c>
      <c r="B170">
        <f t="shared" si="8"/>
        <v>7</v>
      </c>
      <c r="C170">
        <f t="shared" si="10"/>
        <v>0</v>
      </c>
      <c r="D170">
        <v>0</v>
      </c>
      <c r="E170">
        <v>58</v>
      </c>
      <c r="F170">
        <v>58</v>
      </c>
      <c r="G170">
        <v>0</v>
      </c>
      <c r="I170">
        <f>IF(ISBLANK(Table13[[#This Row],[T1]]),0,IF(Table13[[#This Row],[T1]]&gt;0,1,0))</f>
        <v>0</v>
      </c>
      <c r="J170">
        <f>IF(ISBLANK(Table13[[#This Row],[T2]]),0,IF(Table13[[#This Row],[T2]]&gt;0,1,0))</f>
        <v>1</v>
      </c>
      <c r="K170">
        <f>IF(ISBLANK(Table13[[#This Row],[T3]]),0,IF(Table13[[#This Row],[T3]]&gt;0,1,0))</f>
        <v>1</v>
      </c>
      <c r="L170">
        <f>IF(ISBLANK(Table13[[#This Row],[T4]]),0,IF(Table13[[#This Row],[T4]]&gt;0,1,0))</f>
        <v>0</v>
      </c>
    </row>
    <row r="171" spans="1:12">
      <c r="A171" s="4">
        <v>43684.041666666664</v>
      </c>
      <c r="B171">
        <f t="shared" si="8"/>
        <v>7</v>
      </c>
      <c r="C171">
        <f t="shared" si="10"/>
        <v>1</v>
      </c>
      <c r="D171">
        <v>0</v>
      </c>
      <c r="E171">
        <v>58</v>
      </c>
      <c r="F171">
        <v>58</v>
      </c>
      <c r="G171">
        <v>0</v>
      </c>
      <c r="I171">
        <f>IF(ISBLANK(Table13[[#This Row],[T1]]),0,IF(Table13[[#This Row],[T1]]&gt;0,1,0))</f>
        <v>0</v>
      </c>
      <c r="J171">
        <f>IF(ISBLANK(Table13[[#This Row],[T2]]),0,IF(Table13[[#This Row],[T2]]&gt;0,1,0))</f>
        <v>1</v>
      </c>
      <c r="K171">
        <f>IF(ISBLANK(Table13[[#This Row],[T3]]),0,IF(Table13[[#This Row],[T3]]&gt;0,1,0))</f>
        <v>1</v>
      </c>
      <c r="L171">
        <f>IF(ISBLANK(Table13[[#This Row],[T4]]),0,IF(Table13[[#This Row],[T4]]&gt;0,1,0))</f>
        <v>0</v>
      </c>
    </row>
    <row r="172" spans="1:12">
      <c r="A172" s="4">
        <v>43684.083333333336</v>
      </c>
      <c r="B172">
        <f t="shared" si="8"/>
        <v>7</v>
      </c>
      <c r="C172">
        <f t="shared" si="10"/>
        <v>2</v>
      </c>
      <c r="D172">
        <v>0</v>
      </c>
      <c r="E172">
        <v>57</v>
      </c>
      <c r="F172">
        <v>57</v>
      </c>
      <c r="G172">
        <v>0</v>
      </c>
      <c r="I172">
        <f>IF(ISBLANK(Table13[[#This Row],[T1]]),0,IF(Table13[[#This Row],[T1]]&gt;0,1,0))</f>
        <v>0</v>
      </c>
      <c r="J172">
        <f>IF(ISBLANK(Table13[[#This Row],[T2]]),0,IF(Table13[[#This Row],[T2]]&gt;0,1,0))</f>
        <v>1</v>
      </c>
      <c r="K172">
        <f>IF(ISBLANK(Table13[[#This Row],[T3]]),0,IF(Table13[[#This Row],[T3]]&gt;0,1,0))</f>
        <v>1</v>
      </c>
      <c r="L172">
        <f>IF(ISBLANK(Table13[[#This Row],[T4]]),0,IF(Table13[[#This Row],[T4]]&gt;0,1,0))</f>
        <v>0</v>
      </c>
    </row>
    <row r="173" spans="1:12">
      <c r="A173" s="4">
        <v>43684.125</v>
      </c>
      <c r="B173">
        <f t="shared" si="8"/>
        <v>7</v>
      </c>
      <c r="C173">
        <f t="shared" si="10"/>
        <v>3</v>
      </c>
      <c r="D173">
        <v>0</v>
      </c>
      <c r="E173">
        <v>58</v>
      </c>
      <c r="F173">
        <v>58</v>
      </c>
      <c r="G173">
        <v>0</v>
      </c>
      <c r="I173">
        <f>IF(ISBLANK(Table13[[#This Row],[T1]]),0,IF(Table13[[#This Row],[T1]]&gt;0,1,0))</f>
        <v>0</v>
      </c>
      <c r="J173">
        <f>IF(ISBLANK(Table13[[#This Row],[T2]]),0,IF(Table13[[#This Row],[T2]]&gt;0,1,0))</f>
        <v>1</v>
      </c>
      <c r="K173">
        <f>IF(ISBLANK(Table13[[#This Row],[T3]]),0,IF(Table13[[#This Row],[T3]]&gt;0,1,0))</f>
        <v>1</v>
      </c>
      <c r="L173">
        <f>IF(ISBLANK(Table13[[#This Row],[T4]]),0,IF(Table13[[#This Row],[T4]]&gt;0,1,0))</f>
        <v>0</v>
      </c>
    </row>
    <row r="174" spans="1:12">
      <c r="A174" s="4">
        <v>43684.166666666664</v>
      </c>
      <c r="B174">
        <f t="shared" si="8"/>
        <v>7</v>
      </c>
      <c r="C174">
        <f t="shared" si="10"/>
        <v>4</v>
      </c>
      <c r="D174">
        <v>0</v>
      </c>
      <c r="E174">
        <v>58</v>
      </c>
      <c r="F174">
        <v>58</v>
      </c>
      <c r="G174">
        <v>0</v>
      </c>
      <c r="I174">
        <f>IF(ISBLANK(Table13[[#This Row],[T1]]),0,IF(Table13[[#This Row],[T1]]&gt;0,1,0))</f>
        <v>0</v>
      </c>
      <c r="J174">
        <f>IF(ISBLANK(Table13[[#This Row],[T2]]),0,IF(Table13[[#This Row],[T2]]&gt;0,1,0))</f>
        <v>1</v>
      </c>
      <c r="K174">
        <f>IF(ISBLANK(Table13[[#This Row],[T3]]),0,IF(Table13[[#This Row],[T3]]&gt;0,1,0))</f>
        <v>1</v>
      </c>
      <c r="L174">
        <f>IF(ISBLANK(Table13[[#This Row],[T4]]),0,IF(Table13[[#This Row],[T4]]&gt;0,1,0))</f>
        <v>0</v>
      </c>
    </row>
    <row r="175" spans="1:12">
      <c r="A175" s="4">
        <v>43684.208333333336</v>
      </c>
      <c r="B175">
        <f t="shared" si="8"/>
        <v>7</v>
      </c>
      <c r="C175">
        <f t="shared" si="10"/>
        <v>5</v>
      </c>
      <c r="D175">
        <v>0</v>
      </c>
      <c r="E175">
        <v>57</v>
      </c>
      <c r="F175">
        <v>58</v>
      </c>
      <c r="G175">
        <v>0</v>
      </c>
      <c r="I175">
        <f>IF(ISBLANK(Table13[[#This Row],[T1]]),0,IF(Table13[[#This Row],[T1]]&gt;0,1,0))</f>
        <v>0</v>
      </c>
      <c r="J175">
        <f>IF(ISBLANK(Table13[[#This Row],[T2]]),0,IF(Table13[[#This Row],[T2]]&gt;0,1,0))</f>
        <v>1</v>
      </c>
      <c r="K175">
        <f>IF(ISBLANK(Table13[[#This Row],[T3]]),0,IF(Table13[[#This Row],[T3]]&gt;0,1,0))</f>
        <v>1</v>
      </c>
      <c r="L175">
        <f>IF(ISBLANK(Table13[[#This Row],[T4]]),0,IF(Table13[[#This Row],[T4]]&gt;0,1,0))</f>
        <v>0</v>
      </c>
    </row>
    <row r="176" spans="1:12">
      <c r="A176" s="4">
        <v>43684.25</v>
      </c>
      <c r="B176">
        <f t="shared" si="8"/>
        <v>7</v>
      </c>
      <c r="C176">
        <f t="shared" si="10"/>
        <v>6</v>
      </c>
      <c r="D176">
        <v>46</v>
      </c>
      <c r="E176">
        <v>54</v>
      </c>
      <c r="F176">
        <v>57</v>
      </c>
      <c r="G176">
        <v>0</v>
      </c>
      <c r="I176">
        <f>IF(ISBLANK(Table13[[#This Row],[T1]]),0,IF(Table13[[#This Row],[T1]]&gt;0,1,0))</f>
        <v>1</v>
      </c>
      <c r="J176">
        <f>IF(ISBLANK(Table13[[#This Row],[T2]]),0,IF(Table13[[#This Row],[T2]]&gt;0,1,0))</f>
        <v>1</v>
      </c>
      <c r="K176">
        <f>IF(ISBLANK(Table13[[#This Row],[T3]]),0,IF(Table13[[#This Row],[T3]]&gt;0,1,0))</f>
        <v>1</v>
      </c>
      <c r="L176">
        <f>IF(ISBLANK(Table13[[#This Row],[T4]]),0,IF(Table13[[#This Row],[T4]]&gt;0,1,0))</f>
        <v>0</v>
      </c>
    </row>
    <row r="177" spans="1:12">
      <c r="A177" s="4">
        <v>43684.291666666664</v>
      </c>
      <c r="B177">
        <f t="shared" si="8"/>
        <v>7</v>
      </c>
      <c r="C177">
        <f t="shared" si="10"/>
        <v>7</v>
      </c>
      <c r="D177">
        <v>58</v>
      </c>
      <c r="E177">
        <v>36</v>
      </c>
      <c r="F177">
        <v>58</v>
      </c>
      <c r="G177">
        <v>0</v>
      </c>
      <c r="I177">
        <f>IF(ISBLANK(Table13[[#This Row],[T1]]),0,IF(Table13[[#This Row],[T1]]&gt;0,1,0))</f>
        <v>1</v>
      </c>
      <c r="J177">
        <f>IF(ISBLANK(Table13[[#This Row],[T2]]),0,IF(Table13[[#This Row],[T2]]&gt;0,1,0))</f>
        <v>1</v>
      </c>
      <c r="K177">
        <f>IF(ISBLANK(Table13[[#This Row],[T3]]),0,IF(Table13[[#This Row],[T3]]&gt;0,1,0))</f>
        <v>1</v>
      </c>
      <c r="L177">
        <f>IF(ISBLANK(Table13[[#This Row],[T4]]),0,IF(Table13[[#This Row],[T4]]&gt;0,1,0))</f>
        <v>0</v>
      </c>
    </row>
    <row r="178" spans="1:12">
      <c r="A178" s="4">
        <v>43684.333333333336</v>
      </c>
      <c r="B178">
        <f t="shared" si="8"/>
        <v>7</v>
      </c>
      <c r="C178">
        <f t="shared" si="10"/>
        <v>8</v>
      </c>
      <c r="D178">
        <v>52</v>
      </c>
      <c r="E178">
        <v>0</v>
      </c>
      <c r="F178">
        <v>1</v>
      </c>
      <c r="G178">
        <v>0</v>
      </c>
      <c r="I178">
        <f>IF(ISBLANK(Table13[[#This Row],[T1]]),0,IF(Table13[[#This Row],[T1]]&gt;0,1,0))</f>
        <v>1</v>
      </c>
      <c r="J178">
        <f>IF(ISBLANK(Table13[[#This Row],[T2]]),0,IF(Table13[[#This Row],[T2]]&gt;0,1,0))</f>
        <v>0</v>
      </c>
      <c r="K178">
        <f>IF(ISBLANK(Table13[[#This Row],[T3]]),0,IF(Table13[[#This Row],[T3]]&gt;0,1,0))</f>
        <v>1</v>
      </c>
      <c r="L178">
        <f>IF(ISBLANK(Table13[[#This Row],[T4]]),0,IF(Table13[[#This Row],[T4]]&gt;0,1,0))</f>
        <v>0</v>
      </c>
    </row>
    <row r="179" spans="1:12">
      <c r="A179" s="4">
        <f t="shared" ref="A179:A186" si="11">DATE(2019,8,7) + O178</f>
        <v>43684</v>
      </c>
      <c r="B179">
        <f t="shared" si="8"/>
        <v>7</v>
      </c>
      <c r="C179">
        <f t="shared" si="10"/>
        <v>0</v>
      </c>
      <c r="I179">
        <f>IF(ISBLANK(Table13[[#This Row],[T1]]),0,IF(Table13[[#This Row],[T1]]&gt;0,1,0))</f>
        <v>0</v>
      </c>
      <c r="J179">
        <f>IF(ISBLANK(Table13[[#This Row],[T2]]),0,IF(Table13[[#This Row],[T2]]&gt;0,1,0))</f>
        <v>0</v>
      </c>
      <c r="K179">
        <f>IF(ISBLANK(Table13[[#This Row],[T3]]),0,IF(Table13[[#This Row],[T3]]&gt;0,1,0))</f>
        <v>0</v>
      </c>
      <c r="L179">
        <f>IF(ISBLANK(Table13[[#This Row],[T4]]),0,IF(Table13[[#This Row],[T4]]&gt;0,1,0))</f>
        <v>0</v>
      </c>
    </row>
    <row r="180" spans="1:12">
      <c r="A180" s="4">
        <f t="shared" si="11"/>
        <v>43684</v>
      </c>
      <c r="B180">
        <f t="shared" si="8"/>
        <v>7</v>
      </c>
      <c r="C180">
        <f t="shared" si="10"/>
        <v>0</v>
      </c>
      <c r="I180">
        <f>IF(ISBLANK(Table13[[#This Row],[T1]]),0,IF(Table13[[#This Row],[T1]]&gt;0,1,0))</f>
        <v>0</v>
      </c>
      <c r="J180">
        <f>IF(ISBLANK(Table13[[#This Row],[T2]]),0,IF(Table13[[#This Row],[T2]]&gt;0,1,0))</f>
        <v>0</v>
      </c>
      <c r="K180">
        <f>IF(ISBLANK(Table13[[#This Row],[T3]]),0,IF(Table13[[#This Row],[T3]]&gt;0,1,0))</f>
        <v>0</v>
      </c>
      <c r="L180">
        <f>IF(ISBLANK(Table13[[#This Row],[T4]]),0,IF(Table13[[#This Row],[T4]]&gt;0,1,0))</f>
        <v>0</v>
      </c>
    </row>
    <row r="181" spans="1:12">
      <c r="A181" s="4">
        <f t="shared" si="11"/>
        <v>43684</v>
      </c>
      <c r="B181">
        <f t="shared" si="8"/>
        <v>7</v>
      </c>
      <c r="C181">
        <f t="shared" si="10"/>
        <v>0</v>
      </c>
      <c r="I181">
        <f>IF(ISBLANK(Table13[[#This Row],[T1]]),0,IF(Table13[[#This Row],[T1]]&gt;0,1,0))</f>
        <v>0</v>
      </c>
      <c r="J181">
        <f>IF(ISBLANK(Table13[[#This Row],[T2]]),0,IF(Table13[[#This Row],[T2]]&gt;0,1,0))</f>
        <v>0</v>
      </c>
      <c r="K181">
        <f>IF(ISBLANK(Table13[[#This Row],[T3]]),0,IF(Table13[[#This Row],[T3]]&gt;0,1,0))</f>
        <v>0</v>
      </c>
      <c r="L181">
        <f>IF(ISBLANK(Table13[[#This Row],[T4]]),0,IF(Table13[[#This Row],[T4]]&gt;0,1,0))</f>
        <v>0</v>
      </c>
    </row>
    <row r="182" spans="1:12">
      <c r="A182" s="4">
        <f t="shared" si="11"/>
        <v>43684</v>
      </c>
      <c r="B182">
        <f t="shared" si="8"/>
        <v>7</v>
      </c>
      <c r="C182">
        <f t="shared" si="10"/>
        <v>0</v>
      </c>
      <c r="I182">
        <f>IF(ISBLANK(Table13[[#This Row],[T1]]),0,IF(Table13[[#This Row],[T1]]&gt;0,1,0))</f>
        <v>0</v>
      </c>
      <c r="J182">
        <f>IF(ISBLANK(Table13[[#This Row],[T2]]),0,IF(Table13[[#This Row],[T2]]&gt;0,1,0))</f>
        <v>0</v>
      </c>
      <c r="K182">
        <f>IF(ISBLANK(Table13[[#This Row],[T3]]),0,IF(Table13[[#This Row],[T3]]&gt;0,1,0))</f>
        <v>0</v>
      </c>
      <c r="L182">
        <f>IF(ISBLANK(Table13[[#This Row],[T4]]),0,IF(Table13[[#This Row],[T4]]&gt;0,1,0))</f>
        <v>0</v>
      </c>
    </row>
    <row r="183" spans="1:12">
      <c r="A183" s="4">
        <f t="shared" si="11"/>
        <v>43684</v>
      </c>
      <c r="B183">
        <f t="shared" si="8"/>
        <v>7</v>
      </c>
      <c r="C183">
        <f t="shared" si="10"/>
        <v>0</v>
      </c>
      <c r="I183">
        <f>IF(ISBLANK(Table13[[#This Row],[T1]]),0,IF(Table13[[#This Row],[T1]]&gt;0,1,0))</f>
        <v>0</v>
      </c>
      <c r="J183">
        <f>IF(ISBLANK(Table13[[#This Row],[T2]]),0,IF(Table13[[#This Row],[T2]]&gt;0,1,0))</f>
        <v>0</v>
      </c>
      <c r="K183">
        <f>IF(ISBLANK(Table13[[#This Row],[T3]]),0,IF(Table13[[#This Row],[T3]]&gt;0,1,0))</f>
        <v>0</v>
      </c>
      <c r="L183">
        <f>IF(ISBLANK(Table13[[#This Row],[T4]]),0,IF(Table13[[#This Row],[T4]]&gt;0,1,0))</f>
        <v>0</v>
      </c>
    </row>
    <row r="184" spans="1:12">
      <c r="A184" s="4">
        <f t="shared" si="11"/>
        <v>43684</v>
      </c>
      <c r="B184">
        <f t="shared" si="8"/>
        <v>7</v>
      </c>
      <c r="C184">
        <f t="shared" si="10"/>
        <v>0</v>
      </c>
      <c r="I184">
        <f>IF(ISBLANK(Table13[[#This Row],[T1]]),0,IF(Table13[[#This Row],[T1]]&gt;0,1,0))</f>
        <v>0</v>
      </c>
      <c r="J184">
        <f>IF(ISBLANK(Table13[[#This Row],[T2]]),0,IF(Table13[[#This Row],[T2]]&gt;0,1,0))</f>
        <v>0</v>
      </c>
      <c r="K184">
        <f>IF(ISBLANK(Table13[[#This Row],[T3]]),0,IF(Table13[[#This Row],[T3]]&gt;0,1,0))</f>
        <v>0</v>
      </c>
      <c r="L184">
        <f>IF(ISBLANK(Table13[[#This Row],[T4]]),0,IF(Table13[[#This Row],[T4]]&gt;0,1,0))</f>
        <v>0</v>
      </c>
    </row>
    <row r="185" spans="1:12">
      <c r="A185" s="4">
        <f t="shared" si="11"/>
        <v>43684</v>
      </c>
      <c r="B185">
        <f t="shared" si="8"/>
        <v>7</v>
      </c>
      <c r="C185">
        <f t="shared" si="10"/>
        <v>0</v>
      </c>
      <c r="I185">
        <f>IF(ISBLANK(Table13[[#This Row],[T1]]),0,IF(Table13[[#This Row],[T1]]&gt;0,1,0))</f>
        <v>0</v>
      </c>
      <c r="J185">
        <f>IF(ISBLANK(Table13[[#This Row],[T2]]),0,IF(Table13[[#This Row],[T2]]&gt;0,1,0))</f>
        <v>0</v>
      </c>
      <c r="K185">
        <f>IF(ISBLANK(Table13[[#This Row],[T3]]),0,IF(Table13[[#This Row],[T3]]&gt;0,1,0))</f>
        <v>0</v>
      </c>
      <c r="L185">
        <f>IF(ISBLANK(Table13[[#This Row],[T4]]),0,IF(Table13[[#This Row],[T4]]&gt;0,1,0))</f>
        <v>0</v>
      </c>
    </row>
    <row r="186" spans="1:12">
      <c r="A186" s="4">
        <f t="shared" si="11"/>
        <v>43684</v>
      </c>
      <c r="B186">
        <f t="shared" si="8"/>
        <v>7</v>
      </c>
      <c r="C186">
        <f t="shared" si="10"/>
        <v>0</v>
      </c>
      <c r="I186">
        <f>IF(ISBLANK(Table13[[#This Row],[T1]]),0,IF(Table13[[#This Row],[T1]]&gt;0,1,0))</f>
        <v>0</v>
      </c>
      <c r="J186">
        <f>IF(ISBLANK(Table13[[#This Row],[T2]]),0,IF(Table13[[#This Row],[T2]]&gt;0,1,0))</f>
        <v>0</v>
      </c>
      <c r="K186">
        <f>IF(ISBLANK(Table13[[#This Row],[T3]]),0,IF(Table13[[#This Row],[T3]]&gt;0,1,0))</f>
        <v>0</v>
      </c>
      <c r="L186">
        <f>IF(ISBLANK(Table13[[#This Row],[T4]]),0,IF(Table13[[#This Row],[T4]]&gt;0,1,0))</f>
        <v>0</v>
      </c>
    </row>
    <row r="187" spans="1:12">
      <c r="A187" s="4">
        <v>43684.708333333336</v>
      </c>
      <c r="B187">
        <f t="shared" si="8"/>
        <v>7</v>
      </c>
      <c r="C187">
        <f t="shared" si="10"/>
        <v>17</v>
      </c>
      <c r="D187">
        <v>0</v>
      </c>
      <c r="E187">
        <v>30</v>
      </c>
      <c r="F187">
        <v>0</v>
      </c>
      <c r="G187">
        <v>0</v>
      </c>
      <c r="I187">
        <f>IF(ISBLANK(Table13[[#This Row],[T1]]),0,IF(Table13[[#This Row],[T1]]&gt;0,1,0))</f>
        <v>0</v>
      </c>
      <c r="J187">
        <f>IF(ISBLANK(Table13[[#This Row],[T2]]),0,IF(Table13[[#This Row],[T2]]&gt;0,1,0))</f>
        <v>1</v>
      </c>
      <c r="K187">
        <f>IF(ISBLANK(Table13[[#This Row],[T3]]),0,IF(Table13[[#This Row],[T3]]&gt;0,1,0))</f>
        <v>0</v>
      </c>
      <c r="L187">
        <f>IF(ISBLANK(Table13[[#This Row],[T4]]),0,IF(Table13[[#This Row],[T4]]&gt;0,1,0))</f>
        <v>0</v>
      </c>
    </row>
    <row r="188" spans="1:12">
      <c r="A188" s="4">
        <v>43684.75</v>
      </c>
      <c r="B188">
        <f t="shared" si="8"/>
        <v>7</v>
      </c>
      <c r="C188">
        <f t="shared" si="10"/>
        <v>18</v>
      </c>
      <c r="D188">
        <v>37</v>
      </c>
      <c r="E188">
        <v>0</v>
      </c>
      <c r="F188">
        <v>39</v>
      </c>
      <c r="G188">
        <v>0</v>
      </c>
      <c r="I188">
        <f>IF(ISBLANK(Table13[[#This Row],[T1]]),0,IF(Table13[[#This Row],[T1]]&gt;0,1,0))</f>
        <v>1</v>
      </c>
      <c r="J188">
        <f>IF(ISBLANK(Table13[[#This Row],[T2]]),0,IF(Table13[[#This Row],[T2]]&gt;0,1,0))</f>
        <v>0</v>
      </c>
      <c r="K188">
        <f>IF(ISBLANK(Table13[[#This Row],[T3]]),0,IF(Table13[[#This Row],[T3]]&gt;0,1,0))</f>
        <v>1</v>
      </c>
      <c r="L188">
        <f>IF(ISBLANK(Table13[[#This Row],[T4]]),0,IF(Table13[[#This Row],[T4]]&gt;0,1,0))</f>
        <v>0</v>
      </c>
    </row>
    <row r="189" spans="1:12">
      <c r="A189" s="4">
        <v>43684.791666666664</v>
      </c>
      <c r="B189">
        <f t="shared" si="8"/>
        <v>7</v>
      </c>
      <c r="C189">
        <f t="shared" si="10"/>
        <v>19</v>
      </c>
      <c r="D189">
        <v>57</v>
      </c>
      <c r="E189">
        <v>0</v>
      </c>
      <c r="F189">
        <v>57</v>
      </c>
      <c r="G189">
        <v>0</v>
      </c>
      <c r="I189">
        <f>IF(ISBLANK(Table13[[#This Row],[T1]]),0,IF(Table13[[#This Row],[T1]]&gt;0,1,0))</f>
        <v>1</v>
      </c>
      <c r="J189">
        <f>IF(ISBLANK(Table13[[#This Row],[T2]]),0,IF(Table13[[#This Row],[T2]]&gt;0,1,0))</f>
        <v>0</v>
      </c>
      <c r="K189">
        <f>IF(ISBLANK(Table13[[#This Row],[T3]]),0,IF(Table13[[#This Row],[T3]]&gt;0,1,0))</f>
        <v>1</v>
      </c>
      <c r="L189">
        <f>IF(ISBLANK(Table13[[#This Row],[T4]]),0,IF(Table13[[#This Row],[T4]]&gt;0,1,0))</f>
        <v>0</v>
      </c>
    </row>
    <row r="190" spans="1:12">
      <c r="A190" s="4">
        <v>43684.833333333336</v>
      </c>
      <c r="B190">
        <f t="shared" si="8"/>
        <v>7</v>
      </c>
      <c r="C190">
        <f t="shared" si="10"/>
        <v>20</v>
      </c>
      <c r="D190">
        <v>58</v>
      </c>
      <c r="E190">
        <v>57</v>
      </c>
      <c r="F190">
        <v>58</v>
      </c>
      <c r="G190">
        <v>0</v>
      </c>
      <c r="I190">
        <f>IF(ISBLANK(Table13[[#This Row],[T1]]),0,IF(Table13[[#This Row],[T1]]&gt;0,1,0))</f>
        <v>1</v>
      </c>
      <c r="J190">
        <f>IF(ISBLANK(Table13[[#This Row],[T2]]),0,IF(Table13[[#This Row],[T2]]&gt;0,1,0))</f>
        <v>1</v>
      </c>
      <c r="K190">
        <f>IF(ISBLANK(Table13[[#This Row],[T3]]),0,IF(Table13[[#This Row],[T3]]&gt;0,1,0))</f>
        <v>1</v>
      </c>
      <c r="L190">
        <f>IF(ISBLANK(Table13[[#This Row],[T4]]),0,IF(Table13[[#This Row],[T4]]&gt;0,1,0))</f>
        <v>0</v>
      </c>
    </row>
    <row r="191" spans="1:12">
      <c r="A191" s="4">
        <v>43684.875</v>
      </c>
      <c r="B191">
        <f t="shared" si="8"/>
        <v>7</v>
      </c>
      <c r="C191">
        <f t="shared" si="10"/>
        <v>21</v>
      </c>
      <c r="D191">
        <v>58</v>
      </c>
      <c r="E191">
        <v>42</v>
      </c>
      <c r="F191">
        <v>58</v>
      </c>
      <c r="G191">
        <v>0</v>
      </c>
      <c r="I191">
        <f>IF(ISBLANK(Table13[[#This Row],[T1]]),0,IF(Table13[[#This Row],[T1]]&gt;0,1,0))</f>
        <v>1</v>
      </c>
      <c r="J191">
        <f>IF(ISBLANK(Table13[[#This Row],[T2]]),0,IF(Table13[[#This Row],[T2]]&gt;0,1,0))</f>
        <v>1</v>
      </c>
      <c r="K191">
        <f>IF(ISBLANK(Table13[[#This Row],[T3]]),0,IF(Table13[[#This Row],[T3]]&gt;0,1,0))</f>
        <v>1</v>
      </c>
      <c r="L191">
        <f>IF(ISBLANK(Table13[[#This Row],[T4]]),0,IF(Table13[[#This Row],[T4]]&gt;0,1,0))</f>
        <v>0</v>
      </c>
    </row>
    <row r="192" spans="1:12">
      <c r="A192" s="4">
        <v>43684.916666666664</v>
      </c>
      <c r="B192">
        <f t="shared" si="8"/>
        <v>7</v>
      </c>
      <c r="C192">
        <f t="shared" si="10"/>
        <v>22</v>
      </c>
      <c r="D192">
        <v>57</v>
      </c>
      <c r="E192">
        <v>32</v>
      </c>
      <c r="F192">
        <v>57</v>
      </c>
      <c r="G192">
        <v>0</v>
      </c>
      <c r="I192">
        <f>IF(ISBLANK(Table13[[#This Row],[T1]]),0,IF(Table13[[#This Row],[T1]]&gt;0,1,0))</f>
        <v>1</v>
      </c>
      <c r="J192">
        <f>IF(ISBLANK(Table13[[#This Row],[T2]]),0,IF(Table13[[#This Row],[T2]]&gt;0,1,0))</f>
        <v>1</v>
      </c>
      <c r="K192">
        <f>IF(ISBLANK(Table13[[#This Row],[T3]]),0,IF(Table13[[#This Row],[T3]]&gt;0,1,0))</f>
        <v>1</v>
      </c>
      <c r="L192">
        <f>IF(ISBLANK(Table13[[#This Row],[T4]]),0,IF(Table13[[#This Row],[T4]]&gt;0,1,0))</f>
        <v>0</v>
      </c>
    </row>
    <row r="193" spans="1:12">
      <c r="A193" s="4">
        <v>43684.958333333336</v>
      </c>
      <c r="B193">
        <f t="shared" si="8"/>
        <v>7</v>
      </c>
      <c r="C193">
        <f t="shared" si="10"/>
        <v>23</v>
      </c>
      <c r="D193">
        <v>58</v>
      </c>
      <c r="E193">
        <v>31</v>
      </c>
      <c r="F193">
        <v>58</v>
      </c>
      <c r="G193">
        <v>0</v>
      </c>
      <c r="I193">
        <f>IF(ISBLANK(Table13[[#This Row],[T1]]),0,IF(Table13[[#This Row],[T1]]&gt;0,1,0))</f>
        <v>1</v>
      </c>
      <c r="J193">
        <f>IF(ISBLANK(Table13[[#This Row],[T2]]),0,IF(Table13[[#This Row],[T2]]&gt;0,1,0))</f>
        <v>1</v>
      </c>
      <c r="K193">
        <f>IF(ISBLANK(Table13[[#This Row],[T3]]),0,IF(Table13[[#This Row],[T3]]&gt;0,1,0))</f>
        <v>1</v>
      </c>
      <c r="L193">
        <f>IF(ISBLANK(Table13[[#This Row],[T4]]),0,IF(Table13[[#This Row],[T4]]&gt;0,1,0))</f>
        <v>0</v>
      </c>
    </row>
    <row r="194" spans="1:12">
      <c r="A194" s="4">
        <v>43685</v>
      </c>
      <c r="B194">
        <f t="shared" ref="B194:B257" si="12">DAY(A194)</f>
        <v>8</v>
      </c>
      <c r="C194">
        <f t="shared" si="10"/>
        <v>0</v>
      </c>
      <c r="D194">
        <v>58</v>
      </c>
      <c r="E194">
        <v>28</v>
      </c>
      <c r="F194">
        <v>58</v>
      </c>
      <c r="G194">
        <v>0</v>
      </c>
      <c r="I194">
        <f>IF(ISBLANK(Table13[[#This Row],[T1]]),0,IF(Table13[[#This Row],[T1]]&gt;0,1,0))</f>
        <v>1</v>
      </c>
      <c r="J194">
        <f>IF(ISBLANK(Table13[[#This Row],[T2]]),0,IF(Table13[[#This Row],[T2]]&gt;0,1,0))</f>
        <v>1</v>
      </c>
      <c r="K194">
        <f>IF(ISBLANK(Table13[[#This Row],[T3]]),0,IF(Table13[[#This Row],[T3]]&gt;0,1,0))</f>
        <v>1</v>
      </c>
      <c r="L194">
        <f>IF(ISBLANK(Table13[[#This Row],[T4]]),0,IF(Table13[[#This Row],[T4]]&gt;0,1,0))</f>
        <v>0</v>
      </c>
    </row>
    <row r="195" spans="1:12">
      <c r="A195" s="4">
        <v>43685.041666666664</v>
      </c>
      <c r="B195">
        <f t="shared" si="12"/>
        <v>8</v>
      </c>
      <c r="C195">
        <f t="shared" si="10"/>
        <v>1</v>
      </c>
      <c r="D195">
        <v>58</v>
      </c>
      <c r="E195">
        <v>33</v>
      </c>
      <c r="F195">
        <v>58</v>
      </c>
      <c r="G195">
        <v>0</v>
      </c>
      <c r="I195">
        <f>IF(ISBLANK(Table13[[#This Row],[T1]]),0,IF(Table13[[#This Row],[T1]]&gt;0,1,0))</f>
        <v>1</v>
      </c>
      <c r="J195">
        <f>IF(ISBLANK(Table13[[#This Row],[T2]]),0,IF(Table13[[#This Row],[T2]]&gt;0,1,0))</f>
        <v>1</v>
      </c>
      <c r="K195">
        <f>IF(ISBLANK(Table13[[#This Row],[T3]]),0,IF(Table13[[#This Row],[T3]]&gt;0,1,0))</f>
        <v>1</v>
      </c>
      <c r="L195">
        <f>IF(ISBLANK(Table13[[#This Row],[T4]]),0,IF(Table13[[#This Row],[T4]]&gt;0,1,0))</f>
        <v>0</v>
      </c>
    </row>
    <row r="196" spans="1:12">
      <c r="A196" s="4">
        <v>43685.083333333336</v>
      </c>
      <c r="B196">
        <f t="shared" si="12"/>
        <v>8</v>
      </c>
      <c r="C196">
        <f t="shared" si="10"/>
        <v>2</v>
      </c>
      <c r="D196">
        <v>57</v>
      </c>
      <c r="E196">
        <v>29</v>
      </c>
      <c r="F196">
        <v>57</v>
      </c>
      <c r="G196">
        <v>0</v>
      </c>
      <c r="I196">
        <f>IF(ISBLANK(Table13[[#This Row],[T1]]),0,IF(Table13[[#This Row],[T1]]&gt;0,1,0))</f>
        <v>1</v>
      </c>
      <c r="J196">
        <f>IF(ISBLANK(Table13[[#This Row],[T2]]),0,IF(Table13[[#This Row],[T2]]&gt;0,1,0))</f>
        <v>1</v>
      </c>
      <c r="K196">
        <f>IF(ISBLANK(Table13[[#This Row],[T3]]),0,IF(Table13[[#This Row],[T3]]&gt;0,1,0))</f>
        <v>1</v>
      </c>
      <c r="L196">
        <f>IF(ISBLANK(Table13[[#This Row],[T4]]),0,IF(Table13[[#This Row],[T4]]&gt;0,1,0))</f>
        <v>0</v>
      </c>
    </row>
    <row r="197" spans="1:12">
      <c r="A197" s="4">
        <v>43685.125</v>
      </c>
      <c r="B197">
        <f t="shared" si="12"/>
        <v>8</v>
      </c>
      <c r="C197">
        <f t="shared" si="10"/>
        <v>3</v>
      </c>
      <c r="D197">
        <v>58</v>
      </c>
      <c r="E197">
        <v>34</v>
      </c>
      <c r="F197">
        <v>58</v>
      </c>
      <c r="G197">
        <v>0</v>
      </c>
      <c r="I197">
        <f>IF(ISBLANK(Table13[[#This Row],[T1]]),0,IF(Table13[[#This Row],[T1]]&gt;0,1,0))</f>
        <v>1</v>
      </c>
      <c r="J197">
        <f>IF(ISBLANK(Table13[[#This Row],[T2]]),0,IF(Table13[[#This Row],[T2]]&gt;0,1,0))</f>
        <v>1</v>
      </c>
      <c r="K197">
        <f>IF(ISBLANK(Table13[[#This Row],[T3]]),0,IF(Table13[[#This Row],[T3]]&gt;0,1,0))</f>
        <v>1</v>
      </c>
      <c r="L197">
        <f>IF(ISBLANK(Table13[[#This Row],[T4]]),0,IF(Table13[[#This Row],[T4]]&gt;0,1,0))</f>
        <v>0</v>
      </c>
    </row>
    <row r="198" spans="1:12">
      <c r="A198" s="4">
        <v>43685.166666666664</v>
      </c>
      <c r="B198">
        <f t="shared" si="12"/>
        <v>8</v>
      </c>
      <c r="C198">
        <f t="shared" si="10"/>
        <v>4</v>
      </c>
      <c r="D198">
        <v>58</v>
      </c>
      <c r="E198">
        <v>25</v>
      </c>
      <c r="F198">
        <v>58</v>
      </c>
      <c r="G198">
        <v>0</v>
      </c>
      <c r="I198">
        <f>IF(ISBLANK(Table13[[#This Row],[T1]]),0,IF(Table13[[#This Row],[T1]]&gt;0,1,0))</f>
        <v>1</v>
      </c>
      <c r="J198">
        <f>IF(ISBLANK(Table13[[#This Row],[T2]]),0,IF(Table13[[#This Row],[T2]]&gt;0,1,0))</f>
        <v>1</v>
      </c>
      <c r="K198">
        <f>IF(ISBLANK(Table13[[#This Row],[T3]]),0,IF(Table13[[#This Row],[T3]]&gt;0,1,0))</f>
        <v>1</v>
      </c>
      <c r="L198">
        <f>IF(ISBLANK(Table13[[#This Row],[T4]]),0,IF(Table13[[#This Row],[T4]]&gt;0,1,0))</f>
        <v>0</v>
      </c>
    </row>
    <row r="199" spans="1:12">
      <c r="A199" s="4">
        <v>43685.208333333336</v>
      </c>
      <c r="B199">
        <f t="shared" si="12"/>
        <v>8</v>
      </c>
      <c r="C199">
        <f t="shared" si="10"/>
        <v>5</v>
      </c>
      <c r="D199">
        <v>57</v>
      </c>
      <c r="E199">
        <v>51</v>
      </c>
      <c r="F199">
        <v>57</v>
      </c>
      <c r="G199">
        <v>0</v>
      </c>
      <c r="I199">
        <f>IF(ISBLANK(Table13[[#This Row],[T1]]),0,IF(Table13[[#This Row],[T1]]&gt;0,1,0))</f>
        <v>1</v>
      </c>
      <c r="J199">
        <f>IF(ISBLANK(Table13[[#This Row],[T2]]),0,IF(Table13[[#This Row],[T2]]&gt;0,1,0))</f>
        <v>1</v>
      </c>
      <c r="K199">
        <f>IF(ISBLANK(Table13[[#This Row],[T3]]),0,IF(Table13[[#This Row],[T3]]&gt;0,1,0))</f>
        <v>1</v>
      </c>
      <c r="L199">
        <f>IF(ISBLANK(Table13[[#This Row],[T4]]),0,IF(Table13[[#This Row],[T4]]&gt;0,1,0))</f>
        <v>0</v>
      </c>
    </row>
    <row r="200" spans="1:12">
      <c r="A200" s="4">
        <v>43685.25</v>
      </c>
      <c r="B200">
        <f t="shared" si="12"/>
        <v>8</v>
      </c>
      <c r="C200">
        <f t="shared" si="10"/>
        <v>6</v>
      </c>
      <c r="D200">
        <v>58</v>
      </c>
      <c r="E200">
        <v>43</v>
      </c>
      <c r="F200">
        <v>58</v>
      </c>
      <c r="G200">
        <v>0</v>
      </c>
      <c r="I200">
        <f>IF(ISBLANK(Table13[[#This Row],[T1]]),0,IF(Table13[[#This Row],[T1]]&gt;0,1,0))</f>
        <v>1</v>
      </c>
      <c r="J200">
        <f>IF(ISBLANK(Table13[[#This Row],[T2]]),0,IF(Table13[[#This Row],[T2]]&gt;0,1,0))</f>
        <v>1</v>
      </c>
      <c r="K200">
        <f>IF(ISBLANK(Table13[[#This Row],[T3]]),0,IF(Table13[[#This Row],[T3]]&gt;0,1,0))</f>
        <v>1</v>
      </c>
      <c r="L200">
        <f>IF(ISBLANK(Table13[[#This Row],[T4]]),0,IF(Table13[[#This Row],[T4]]&gt;0,1,0))</f>
        <v>0</v>
      </c>
    </row>
    <row r="201" spans="1:12">
      <c r="A201" s="4">
        <v>43685.291666666664</v>
      </c>
      <c r="B201">
        <f t="shared" si="12"/>
        <v>8</v>
      </c>
      <c r="C201">
        <f t="shared" si="10"/>
        <v>7</v>
      </c>
      <c r="D201">
        <v>45</v>
      </c>
      <c r="E201">
        <v>25</v>
      </c>
      <c r="F201">
        <v>58</v>
      </c>
      <c r="G201">
        <v>0</v>
      </c>
      <c r="I201">
        <f>IF(ISBLANK(Table13[[#This Row],[T1]]),0,IF(Table13[[#This Row],[T1]]&gt;0,1,0))</f>
        <v>1</v>
      </c>
      <c r="J201">
        <f>IF(ISBLANK(Table13[[#This Row],[T2]]),0,IF(Table13[[#This Row],[T2]]&gt;0,1,0))</f>
        <v>1</v>
      </c>
      <c r="K201">
        <f>IF(ISBLANK(Table13[[#This Row],[T3]]),0,IF(Table13[[#This Row],[T3]]&gt;0,1,0))</f>
        <v>1</v>
      </c>
      <c r="L201">
        <f>IF(ISBLANK(Table13[[#This Row],[T4]]),0,IF(Table13[[#This Row],[T4]]&gt;0,1,0))</f>
        <v>0</v>
      </c>
    </row>
    <row r="202" spans="1:12">
      <c r="A202" s="4">
        <v>43685.333333333336</v>
      </c>
      <c r="B202">
        <f t="shared" si="12"/>
        <v>8</v>
      </c>
      <c r="C202">
        <f t="shared" si="10"/>
        <v>8</v>
      </c>
      <c r="D202">
        <v>0</v>
      </c>
      <c r="E202">
        <v>2</v>
      </c>
      <c r="F202">
        <v>6</v>
      </c>
      <c r="G202">
        <v>0</v>
      </c>
      <c r="I202">
        <f>IF(ISBLANK(Table13[[#This Row],[T1]]),0,IF(Table13[[#This Row],[T1]]&gt;0,1,0))</f>
        <v>0</v>
      </c>
      <c r="J202">
        <f>IF(ISBLANK(Table13[[#This Row],[T2]]),0,IF(Table13[[#This Row],[T2]]&gt;0,1,0))</f>
        <v>1</v>
      </c>
      <c r="K202">
        <f>IF(ISBLANK(Table13[[#This Row],[T3]]),0,IF(Table13[[#This Row],[T3]]&gt;0,1,0))</f>
        <v>1</v>
      </c>
      <c r="L202">
        <f>IF(ISBLANK(Table13[[#This Row],[T4]]),0,IF(Table13[[#This Row],[T4]]&gt;0,1,0))</f>
        <v>0</v>
      </c>
    </row>
    <row r="203" spans="1:12">
      <c r="A203" s="4">
        <f t="shared" ref="A203:A211" si="13">DATE(2019,8,8) + O202</f>
        <v>43685</v>
      </c>
      <c r="B203">
        <f t="shared" si="12"/>
        <v>8</v>
      </c>
      <c r="C203">
        <f t="shared" si="10"/>
        <v>0</v>
      </c>
      <c r="I203">
        <f>IF(ISBLANK(Table13[[#This Row],[T1]]),0,IF(Table13[[#This Row],[T1]]&gt;0,1,0))</f>
        <v>0</v>
      </c>
      <c r="J203">
        <f>IF(ISBLANK(Table13[[#This Row],[T2]]),0,IF(Table13[[#This Row],[T2]]&gt;0,1,0))</f>
        <v>0</v>
      </c>
      <c r="K203">
        <f>IF(ISBLANK(Table13[[#This Row],[T3]]),0,IF(Table13[[#This Row],[T3]]&gt;0,1,0))</f>
        <v>0</v>
      </c>
      <c r="L203">
        <f>IF(ISBLANK(Table13[[#This Row],[T4]]),0,IF(Table13[[#This Row],[T4]]&gt;0,1,0))</f>
        <v>0</v>
      </c>
    </row>
    <row r="204" spans="1:12">
      <c r="A204" s="4">
        <f t="shared" si="13"/>
        <v>43685</v>
      </c>
      <c r="B204">
        <f t="shared" si="12"/>
        <v>8</v>
      </c>
      <c r="C204">
        <f t="shared" si="10"/>
        <v>0</v>
      </c>
      <c r="I204">
        <f>IF(ISBLANK(Table13[[#This Row],[T1]]),0,IF(Table13[[#This Row],[T1]]&gt;0,1,0))</f>
        <v>0</v>
      </c>
      <c r="J204">
        <f>IF(ISBLANK(Table13[[#This Row],[T2]]),0,IF(Table13[[#This Row],[T2]]&gt;0,1,0))</f>
        <v>0</v>
      </c>
      <c r="K204">
        <f>IF(ISBLANK(Table13[[#This Row],[T3]]),0,IF(Table13[[#This Row],[T3]]&gt;0,1,0))</f>
        <v>0</v>
      </c>
      <c r="L204">
        <f>IF(ISBLANK(Table13[[#This Row],[T4]]),0,IF(Table13[[#This Row],[T4]]&gt;0,1,0))</f>
        <v>0</v>
      </c>
    </row>
    <row r="205" spans="1:12">
      <c r="A205" s="4">
        <f t="shared" si="13"/>
        <v>43685</v>
      </c>
      <c r="B205">
        <f t="shared" si="12"/>
        <v>8</v>
      </c>
      <c r="C205">
        <f t="shared" si="10"/>
        <v>0</v>
      </c>
      <c r="I205">
        <f>IF(ISBLANK(Table13[[#This Row],[T1]]),0,IF(Table13[[#This Row],[T1]]&gt;0,1,0))</f>
        <v>0</v>
      </c>
      <c r="J205">
        <f>IF(ISBLANK(Table13[[#This Row],[T2]]),0,IF(Table13[[#This Row],[T2]]&gt;0,1,0))</f>
        <v>0</v>
      </c>
      <c r="K205">
        <f>IF(ISBLANK(Table13[[#This Row],[T3]]),0,IF(Table13[[#This Row],[T3]]&gt;0,1,0))</f>
        <v>0</v>
      </c>
      <c r="L205">
        <f>IF(ISBLANK(Table13[[#This Row],[T4]]),0,IF(Table13[[#This Row],[T4]]&gt;0,1,0))</f>
        <v>0</v>
      </c>
    </row>
    <row r="206" spans="1:12">
      <c r="A206" s="4">
        <f t="shared" si="13"/>
        <v>43685</v>
      </c>
      <c r="B206">
        <f t="shared" si="12"/>
        <v>8</v>
      </c>
      <c r="C206">
        <f t="shared" si="10"/>
        <v>0</v>
      </c>
      <c r="I206">
        <f>IF(ISBLANK(Table13[[#This Row],[T1]]),0,IF(Table13[[#This Row],[T1]]&gt;0,1,0))</f>
        <v>0</v>
      </c>
      <c r="J206">
        <f>IF(ISBLANK(Table13[[#This Row],[T2]]),0,IF(Table13[[#This Row],[T2]]&gt;0,1,0))</f>
        <v>0</v>
      </c>
      <c r="K206">
        <f>IF(ISBLANK(Table13[[#This Row],[T3]]),0,IF(Table13[[#This Row],[T3]]&gt;0,1,0))</f>
        <v>0</v>
      </c>
      <c r="L206">
        <f>IF(ISBLANK(Table13[[#This Row],[T4]]),0,IF(Table13[[#This Row],[T4]]&gt;0,1,0))</f>
        <v>0</v>
      </c>
    </row>
    <row r="207" spans="1:12">
      <c r="A207" s="4">
        <f t="shared" si="13"/>
        <v>43685</v>
      </c>
      <c r="B207">
        <f t="shared" si="12"/>
        <v>8</v>
      </c>
      <c r="C207">
        <f t="shared" si="10"/>
        <v>0</v>
      </c>
      <c r="I207">
        <f>IF(ISBLANK(Table13[[#This Row],[T1]]),0,IF(Table13[[#This Row],[T1]]&gt;0,1,0))</f>
        <v>0</v>
      </c>
      <c r="J207">
        <f>IF(ISBLANK(Table13[[#This Row],[T2]]),0,IF(Table13[[#This Row],[T2]]&gt;0,1,0))</f>
        <v>0</v>
      </c>
      <c r="K207">
        <f>IF(ISBLANK(Table13[[#This Row],[T3]]),0,IF(Table13[[#This Row],[T3]]&gt;0,1,0))</f>
        <v>0</v>
      </c>
      <c r="L207">
        <f>IF(ISBLANK(Table13[[#This Row],[T4]]),0,IF(Table13[[#This Row],[T4]]&gt;0,1,0))</f>
        <v>0</v>
      </c>
    </row>
    <row r="208" spans="1:12">
      <c r="A208" s="4">
        <f t="shared" si="13"/>
        <v>43685</v>
      </c>
      <c r="B208">
        <f t="shared" si="12"/>
        <v>8</v>
      </c>
      <c r="C208">
        <f t="shared" si="10"/>
        <v>0</v>
      </c>
      <c r="I208">
        <f>IF(ISBLANK(Table13[[#This Row],[T1]]),0,IF(Table13[[#This Row],[T1]]&gt;0,1,0))</f>
        <v>0</v>
      </c>
      <c r="J208">
        <f>IF(ISBLANK(Table13[[#This Row],[T2]]),0,IF(Table13[[#This Row],[T2]]&gt;0,1,0))</f>
        <v>0</v>
      </c>
      <c r="K208">
        <f>IF(ISBLANK(Table13[[#This Row],[T3]]),0,IF(Table13[[#This Row],[T3]]&gt;0,1,0))</f>
        <v>0</v>
      </c>
      <c r="L208">
        <f>IF(ISBLANK(Table13[[#This Row],[T4]]),0,IF(Table13[[#This Row],[T4]]&gt;0,1,0))</f>
        <v>0</v>
      </c>
    </row>
    <row r="209" spans="1:12">
      <c r="A209" s="4">
        <f t="shared" si="13"/>
        <v>43685</v>
      </c>
      <c r="B209">
        <f t="shared" si="12"/>
        <v>8</v>
      </c>
      <c r="C209">
        <f t="shared" si="10"/>
        <v>0</v>
      </c>
      <c r="I209">
        <f>IF(ISBLANK(Table13[[#This Row],[T1]]),0,IF(Table13[[#This Row],[T1]]&gt;0,1,0))</f>
        <v>0</v>
      </c>
      <c r="J209">
        <f>IF(ISBLANK(Table13[[#This Row],[T2]]),0,IF(Table13[[#This Row],[T2]]&gt;0,1,0))</f>
        <v>0</v>
      </c>
      <c r="K209">
        <f>IF(ISBLANK(Table13[[#This Row],[T3]]),0,IF(Table13[[#This Row],[T3]]&gt;0,1,0))</f>
        <v>0</v>
      </c>
      <c r="L209">
        <f>IF(ISBLANK(Table13[[#This Row],[T4]]),0,IF(Table13[[#This Row],[T4]]&gt;0,1,0))</f>
        <v>0</v>
      </c>
    </row>
    <row r="210" spans="1:12">
      <c r="A210" s="4">
        <f t="shared" si="13"/>
        <v>43685</v>
      </c>
      <c r="B210">
        <f t="shared" si="12"/>
        <v>8</v>
      </c>
      <c r="C210">
        <f t="shared" si="10"/>
        <v>0</v>
      </c>
      <c r="I210">
        <f>IF(ISBLANK(Table13[[#This Row],[T1]]),0,IF(Table13[[#This Row],[T1]]&gt;0,1,0))</f>
        <v>0</v>
      </c>
      <c r="J210">
        <f>IF(ISBLANK(Table13[[#This Row],[T2]]),0,IF(Table13[[#This Row],[T2]]&gt;0,1,0))</f>
        <v>0</v>
      </c>
      <c r="K210">
        <f>IF(ISBLANK(Table13[[#This Row],[T3]]),0,IF(Table13[[#This Row],[T3]]&gt;0,1,0))</f>
        <v>0</v>
      </c>
      <c r="L210">
        <f>IF(ISBLANK(Table13[[#This Row],[T4]]),0,IF(Table13[[#This Row],[T4]]&gt;0,1,0))</f>
        <v>0</v>
      </c>
    </row>
    <row r="211" spans="1:12">
      <c r="A211" s="4">
        <f t="shared" si="13"/>
        <v>43685</v>
      </c>
      <c r="B211">
        <f t="shared" si="12"/>
        <v>8</v>
      </c>
      <c r="C211">
        <f t="shared" si="10"/>
        <v>0</v>
      </c>
      <c r="I211">
        <f>IF(ISBLANK(Table13[[#This Row],[T1]]),0,IF(Table13[[#This Row],[T1]]&gt;0,1,0))</f>
        <v>0</v>
      </c>
      <c r="J211">
        <f>IF(ISBLANK(Table13[[#This Row],[T2]]),0,IF(Table13[[#This Row],[T2]]&gt;0,1,0))</f>
        <v>0</v>
      </c>
      <c r="K211">
        <f>IF(ISBLANK(Table13[[#This Row],[T3]]),0,IF(Table13[[#This Row],[T3]]&gt;0,1,0))</f>
        <v>0</v>
      </c>
      <c r="L211">
        <f>IF(ISBLANK(Table13[[#This Row],[T4]]),0,IF(Table13[[#This Row],[T4]]&gt;0,1,0))</f>
        <v>0</v>
      </c>
    </row>
    <row r="212" spans="1:12">
      <c r="A212" s="4">
        <v>43685.75</v>
      </c>
      <c r="B212">
        <f t="shared" si="12"/>
        <v>8</v>
      </c>
      <c r="C212">
        <f t="shared" si="10"/>
        <v>18</v>
      </c>
      <c r="D212">
        <v>9</v>
      </c>
      <c r="E212">
        <v>0</v>
      </c>
      <c r="F212">
        <v>0</v>
      </c>
      <c r="G212">
        <v>0</v>
      </c>
      <c r="I212">
        <f>IF(ISBLANK(Table13[[#This Row],[T1]]),0,IF(Table13[[#This Row],[T1]]&gt;0,1,0))</f>
        <v>1</v>
      </c>
      <c r="J212">
        <f>IF(ISBLANK(Table13[[#This Row],[T2]]),0,IF(Table13[[#This Row],[T2]]&gt;0,1,0))</f>
        <v>0</v>
      </c>
      <c r="K212">
        <f>IF(ISBLANK(Table13[[#This Row],[T3]]),0,IF(Table13[[#This Row],[T3]]&gt;0,1,0))</f>
        <v>0</v>
      </c>
      <c r="L212">
        <f>IF(ISBLANK(Table13[[#This Row],[T4]]),0,IF(Table13[[#This Row],[T4]]&gt;0,1,0))</f>
        <v>0</v>
      </c>
    </row>
    <row r="213" spans="1:12">
      <c r="A213" s="4">
        <v>43685.791666666664</v>
      </c>
      <c r="B213">
        <f t="shared" si="12"/>
        <v>8</v>
      </c>
      <c r="C213">
        <f t="shared" si="10"/>
        <v>19</v>
      </c>
      <c r="D213">
        <v>57</v>
      </c>
      <c r="E213">
        <v>0</v>
      </c>
      <c r="F213">
        <v>17</v>
      </c>
      <c r="G213">
        <v>0</v>
      </c>
      <c r="I213">
        <f>IF(ISBLANK(Table13[[#This Row],[T1]]),0,IF(Table13[[#This Row],[T1]]&gt;0,1,0))</f>
        <v>1</v>
      </c>
      <c r="J213">
        <f>IF(ISBLANK(Table13[[#This Row],[T2]]),0,IF(Table13[[#This Row],[T2]]&gt;0,1,0))</f>
        <v>0</v>
      </c>
      <c r="K213">
        <f>IF(ISBLANK(Table13[[#This Row],[T3]]),0,IF(Table13[[#This Row],[T3]]&gt;0,1,0))</f>
        <v>1</v>
      </c>
      <c r="L213">
        <f>IF(ISBLANK(Table13[[#This Row],[T4]]),0,IF(Table13[[#This Row],[T4]]&gt;0,1,0))</f>
        <v>0</v>
      </c>
    </row>
    <row r="214" spans="1:12">
      <c r="A214" s="4">
        <v>43685.833333333336</v>
      </c>
      <c r="B214">
        <f t="shared" si="12"/>
        <v>8</v>
      </c>
      <c r="C214">
        <f t="shared" si="10"/>
        <v>20</v>
      </c>
      <c r="D214">
        <v>58</v>
      </c>
      <c r="E214">
        <v>0</v>
      </c>
      <c r="F214">
        <v>58</v>
      </c>
      <c r="G214">
        <v>0</v>
      </c>
      <c r="I214">
        <f>IF(ISBLANK(Table13[[#This Row],[T1]]),0,IF(Table13[[#This Row],[T1]]&gt;0,1,0))</f>
        <v>1</v>
      </c>
      <c r="J214">
        <f>IF(ISBLANK(Table13[[#This Row],[T2]]),0,IF(Table13[[#This Row],[T2]]&gt;0,1,0))</f>
        <v>0</v>
      </c>
      <c r="K214">
        <f>IF(ISBLANK(Table13[[#This Row],[T3]]),0,IF(Table13[[#This Row],[T3]]&gt;0,1,0))</f>
        <v>1</v>
      </c>
      <c r="L214">
        <f>IF(ISBLANK(Table13[[#This Row],[T4]]),0,IF(Table13[[#This Row],[T4]]&gt;0,1,0))</f>
        <v>0</v>
      </c>
    </row>
    <row r="215" spans="1:12">
      <c r="A215" s="4">
        <v>43685.875</v>
      </c>
      <c r="B215">
        <f t="shared" si="12"/>
        <v>8</v>
      </c>
      <c r="C215">
        <f t="shared" si="10"/>
        <v>21</v>
      </c>
      <c r="D215">
        <v>58</v>
      </c>
      <c r="E215">
        <v>5</v>
      </c>
      <c r="F215">
        <v>58</v>
      </c>
      <c r="G215">
        <v>0</v>
      </c>
      <c r="I215">
        <f>IF(ISBLANK(Table13[[#This Row],[T1]]),0,IF(Table13[[#This Row],[T1]]&gt;0,1,0))</f>
        <v>1</v>
      </c>
      <c r="J215">
        <f>IF(ISBLANK(Table13[[#This Row],[T2]]),0,IF(Table13[[#This Row],[T2]]&gt;0,1,0))</f>
        <v>1</v>
      </c>
      <c r="K215">
        <f>IF(ISBLANK(Table13[[#This Row],[T3]]),0,IF(Table13[[#This Row],[T3]]&gt;0,1,0))</f>
        <v>1</v>
      </c>
      <c r="L215">
        <f>IF(ISBLANK(Table13[[#This Row],[T4]]),0,IF(Table13[[#This Row],[T4]]&gt;0,1,0))</f>
        <v>0</v>
      </c>
    </row>
    <row r="216" spans="1:12">
      <c r="A216" s="4">
        <v>43685.916666666664</v>
      </c>
      <c r="B216">
        <f t="shared" si="12"/>
        <v>8</v>
      </c>
      <c r="C216">
        <f t="shared" si="10"/>
        <v>22</v>
      </c>
      <c r="D216">
        <v>57</v>
      </c>
      <c r="E216">
        <v>51</v>
      </c>
      <c r="F216">
        <v>57</v>
      </c>
      <c r="G216">
        <v>0</v>
      </c>
      <c r="I216">
        <f>IF(ISBLANK(Table13[[#This Row],[T1]]),0,IF(Table13[[#This Row],[T1]]&gt;0,1,0))</f>
        <v>1</v>
      </c>
      <c r="J216">
        <f>IF(ISBLANK(Table13[[#This Row],[T2]]),0,IF(Table13[[#This Row],[T2]]&gt;0,1,0))</f>
        <v>1</v>
      </c>
      <c r="K216">
        <f>IF(ISBLANK(Table13[[#This Row],[T3]]),0,IF(Table13[[#This Row],[T3]]&gt;0,1,0))</f>
        <v>1</v>
      </c>
      <c r="L216">
        <f>IF(ISBLANK(Table13[[#This Row],[T4]]),0,IF(Table13[[#This Row],[T4]]&gt;0,1,0))</f>
        <v>0</v>
      </c>
    </row>
    <row r="217" spans="1:12">
      <c r="A217" s="4">
        <v>43685.958333333336</v>
      </c>
      <c r="B217">
        <f t="shared" si="12"/>
        <v>8</v>
      </c>
      <c r="C217">
        <f t="shared" si="10"/>
        <v>23</v>
      </c>
      <c r="D217">
        <v>58</v>
      </c>
      <c r="E217">
        <v>58</v>
      </c>
      <c r="F217">
        <v>58</v>
      </c>
      <c r="G217">
        <v>0</v>
      </c>
      <c r="I217">
        <f>IF(ISBLANK(Table13[[#This Row],[T1]]),0,IF(Table13[[#This Row],[T1]]&gt;0,1,0))</f>
        <v>1</v>
      </c>
      <c r="J217">
        <f>IF(ISBLANK(Table13[[#This Row],[T2]]),0,IF(Table13[[#This Row],[T2]]&gt;0,1,0))</f>
        <v>1</v>
      </c>
      <c r="K217">
        <f>IF(ISBLANK(Table13[[#This Row],[T3]]),0,IF(Table13[[#This Row],[T3]]&gt;0,1,0))</f>
        <v>1</v>
      </c>
      <c r="L217">
        <f>IF(ISBLANK(Table13[[#This Row],[T4]]),0,IF(Table13[[#This Row],[T4]]&gt;0,1,0))</f>
        <v>0</v>
      </c>
    </row>
    <row r="218" spans="1:12">
      <c r="A218" s="4">
        <v>43686</v>
      </c>
      <c r="B218">
        <f t="shared" si="12"/>
        <v>9</v>
      </c>
      <c r="C218">
        <f t="shared" si="10"/>
        <v>0</v>
      </c>
      <c r="D218">
        <v>58</v>
      </c>
      <c r="E218">
        <v>58</v>
      </c>
      <c r="F218">
        <v>58</v>
      </c>
      <c r="G218">
        <v>0</v>
      </c>
      <c r="I218">
        <f>IF(ISBLANK(Table13[[#This Row],[T1]]),0,IF(Table13[[#This Row],[T1]]&gt;0,1,0))</f>
        <v>1</v>
      </c>
      <c r="J218">
        <f>IF(ISBLANK(Table13[[#This Row],[T2]]),0,IF(Table13[[#This Row],[T2]]&gt;0,1,0))</f>
        <v>1</v>
      </c>
      <c r="K218">
        <f>IF(ISBLANK(Table13[[#This Row],[T3]]),0,IF(Table13[[#This Row],[T3]]&gt;0,1,0))</f>
        <v>1</v>
      </c>
      <c r="L218">
        <f>IF(ISBLANK(Table13[[#This Row],[T4]]),0,IF(Table13[[#This Row],[T4]]&gt;0,1,0))</f>
        <v>0</v>
      </c>
    </row>
    <row r="219" spans="1:12">
      <c r="A219" s="4">
        <v>43686.041666666664</v>
      </c>
      <c r="B219">
        <f t="shared" si="12"/>
        <v>9</v>
      </c>
      <c r="C219">
        <f t="shared" ref="C219:C282" si="14">HOUR(A219)</f>
        <v>1</v>
      </c>
      <c r="D219">
        <v>58</v>
      </c>
      <c r="E219">
        <v>58</v>
      </c>
      <c r="F219">
        <v>58</v>
      </c>
      <c r="G219">
        <v>0</v>
      </c>
      <c r="I219">
        <f>IF(ISBLANK(Table13[[#This Row],[T1]]),0,IF(Table13[[#This Row],[T1]]&gt;0,1,0))</f>
        <v>1</v>
      </c>
      <c r="J219">
        <f>IF(ISBLANK(Table13[[#This Row],[T2]]),0,IF(Table13[[#This Row],[T2]]&gt;0,1,0))</f>
        <v>1</v>
      </c>
      <c r="K219">
        <f>IF(ISBLANK(Table13[[#This Row],[T3]]),0,IF(Table13[[#This Row],[T3]]&gt;0,1,0))</f>
        <v>1</v>
      </c>
      <c r="L219">
        <f>IF(ISBLANK(Table13[[#This Row],[T4]]),0,IF(Table13[[#This Row],[T4]]&gt;0,1,0))</f>
        <v>0</v>
      </c>
    </row>
    <row r="220" spans="1:12">
      <c r="A220" s="4">
        <v>43686.083333333336</v>
      </c>
      <c r="B220">
        <f t="shared" si="12"/>
        <v>9</v>
      </c>
      <c r="C220">
        <f t="shared" si="14"/>
        <v>2</v>
      </c>
      <c r="D220">
        <v>57</v>
      </c>
      <c r="E220">
        <v>57</v>
      </c>
      <c r="F220">
        <v>57</v>
      </c>
      <c r="G220">
        <v>0</v>
      </c>
      <c r="I220">
        <f>IF(ISBLANK(Table13[[#This Row],[T1]]),0,IF(Table13[[#This Row],[T1]]&gt;0,1,0))</f>
        <v>1</v>
      </c>
      <c r="J220">
        <f>IF(ISBLANK(Table13[[#This Row],[T2]]),0,IF(Table13[[#This Row],[T2]]&gt;0,1,0))</f>
        <v>1</v>
      </c>
      <c r="K220">
        <f>IF(ISBLANK(Table13[[#This Row],[T3]]),0,IF(Table13[[#This Row],[T3]]&gt;0,1,0))</f>
        <v>1</v>
      </c>
      <c r="L220">
        <f>IF(ISBLANK(Table13[[#This Row],[T4]]),0,IF(Table13[[#This Row],[T4]]&gt;0,1,0))</f>
        <v>0</v>
      </c>
    </row>
    <row r="221" spans="1:12">
      <c r="A221" s="4">
        <v>43686.125</v>
      </c>
      <c r="B221">
        <f t="shared" si="12"/>
        <v>9</v>
      </c>
      <c r="C221">
        <f t="shared" si="14"/>
        <v>3</v>
      </c>
      <c r="D221">
        <v>58</v>
      </c>
      <c r="E221">
        <v>58</v>
      </c>
      <c r="F221">
        <v>58</v>
      </c>
      <c r="G221">
        <v>0</v>
      </c>
      <c r="I221">
        <f>IF(ISBLANK(Table13[[#This Row],[T1]]),0,IF(Table13[[#This Row],[T1]]&gt;0,1,0))</f>
        <v>1</v>
      </c>
      <c r="J221">
        <f>IF(ISBLANK(Table13[[#This Row],[T2]]),0,IF(Table13[[#This Row],[T2]]&gt;0,1,0))</f>
        <v>1</v>
      </c>
      <c r="K221">
        <f>IF(ISBLANK(Table13[[#This Row],[T3]]),0,IF(Table13[[#This Row],[T3]]&gt;0,1,0))</f>
        <v>1</v>
      </c>
      <c r="L221">
        <f>IF(ISBLANK(Table13[[#This Row],[T4]]),0,IF(Table13[[#This Row],[T4]]&gt;0,1,0))</f>
        <v>0</v>
      </c>
    </row>
    <row r="222" spans="1:12">
      <c r="A222" s="4">
        <v>43686.166666666664</v>
      </c>
      <c r="B222">
        <f t="shared" si="12"/>
        <v>9</v>
      </c>
      <c r="C222">
        <f t="shared" si="14"/>
        <v>4</v>
      </c>
      <c r="D222">
        <v>58</v>
      </c>
      <c r="E222">
        <v>50</v>
      </c>
      <c r="F222">
        <v>58</v>
      </c>
      <c r="G222">
        <v>0</v>
      </c>
      <c r="I222">
        <f>IF(ISBLANK(Table13[[#This Row],[T1]]),0,IF(Table13[[#This Row],[T1]]&gt;0,1,0))</f>
        <v>1</v>
      </c>
      <c r="J222">
        <f>IF(ISBLANK(Table13[[#This Row],[T2]]),0,IF(Table13[[#This Row],[T2]]&gt;0,1,0))</f>
        <v>1</v>
      </c>
      <c r="K222">
        <f>IF(ISBLANK(Table13[[#This Row],[T3]]),0,IF(Table13[[#This Row],[T3]]&gt;0,1,0))</f>
        <v>1</v>
      </c>
      <c r="L222">
        <f>IF(ISBLANK(Table13[[#This Row],[T4]]),0,IF(Table13[[#This Row],[T4]]&gt;0,1,0))</f>
        <v>0</v>
      </c>
    </row>
    <row r="223" spans="1:12">
      <c r="A223" s="4">
        <v>43686.208333333336</v>
      </c>
      <c r="B223">
        <f t="shared" si="12"/>
        <v>9</v>
      </c>
      <c r="C223">
        <f t="shared" si="14"/>
        <v>5</v>
      </c>
      <c r="D223">
        <v>58</v>
      </c>
      <c r="E223">
        <v>5</v>
      </c>
      <c r="F223">
        <v>58</v>
      </c>
      <c r="G223">
        <v>0</v>
      </c>
      <c r="I223">
        <f>IF(ISBLANK(Table13[[#This Row],[T1]]),0,IF(Table13[[#This Row],[T1]]&gt;0,1,0))</f>
        <v>1</v>
      </c>
      <c r="J223">
        <f>IF(ISBLANK(Table13[[#This Row],[T2]]),0,IF(Table13[[#This Row],[T2]]&gt;0,1,0))</f>
        <v>1</v>
      </c>
      <c r="K223">
        <f>IF(ISBLANK(Table13[[#This Row],[T3]]),0,IF(Table13[[#This Row],[T3]]&gt;0,1,0))</f>
        <v>1</v>
      </c>
      <c r="L223">
        <f>IF(ISBLANK(Table13[[#This Row],[T4]]),0,IF(Table13[[#This Row],[T4]]&gt;0,1,0))</f>
        <v>0</v>
      </c>
    </row>
    <row r="224" spans="1:12">
      <c r="A224" s="4">
        <v>43686.25</v>
      </c>
      <c r="B224">
        <f t="shared" si="12"/>
        <v>9</v>
      </c>
      <c r="C224">
        <f t="shared" si="14"/>
        <v>6</v>
      </c>
      <c r="D224">
        <v>57</v>
      </c>
      <c r="E224">
        <v>0</v>
      </c>
      <c r="F224">
        <v>57</v>
      </c>
      <c r="G224">
        <v>0</v>
      </c>
      <c r="I224">
        <f>IF(ISBLANK(Table13[[#This Row],[T1]]),0,IF(Table13[[#This Row],[T1]]&gt;0,1,0))</f>
        <v>1</v>
      </c>
      <c r="J224">
        <f>IF(ISBLANK(Table13[[#This Row],[T2]]),0,IF(Table13[[#This Row],[T2]]&gt;0,1,0))</f>
        <v>0</v>
      </c>
      <c r="K224">
        <f>IF(ISBLANK(Table13[[#This Row],[T3]]),0,IF(Table13[[#This Row],[T3]]&gt;0,1,0))</f>
        <v>1</v>
      </c>
      <c r="L224">
        <f>IF(ISBLANK(Table13[[#This Row],[T4]]),0,IF(Table13[[#This Row],[T4]]&gt;0,1,0))</f>
        <v>0</v>
      </c>
    </row>
    <row r="225" spans="1:12">
      <c r="A225" s="4">
        <v>43686.291666666664</v>
      </c>
      <c r="B225">
        <f t="shared" si="12"/>
        <v>9</v>
      </c>
      <c r="C225">
        <f t="shared" si="14"/>
        <v>7</v>
      </c>
      <c r="D225">
        <v>57</v>
      </c>
      <c r="E225">
        <v>0</v>
      </c>
      <c r="F225">
        <v>58</v>
      </c>
      <c r="G225">
        <v>0</v>
      </c>
      <c r="I225">
        <f>IF(ISBLANK(Table13[[#This Row],[T1]]),0,IF(Table13[[#This Row],[T1]]&gt;0,1,0))</f>
        <v>1</v>
      </c>
      <c r="J225">
        <f>IF(ISBLANK(Table13[[#This Row],[T2]]),0,IF(Table13[[#This Row],[T2]]&gt;0,1,0))</f>
        <v>0</v>
      </c>
      <c r="K225">
        <f>IF(ISBLANK(Table13[[#This Row],[T3]]),0,IF(Table13[[#This Row],[T3]]&gt;0,1,0))</f>
        <v>1</v>
      </c>
      <c r="L225">
        <f>IF(ISBLANK(Table13[[#This Row],[T4]]),0,IF(Table13[[#This Row],[T4]]&gt;0,1,0))</f>
        <v>0</v>
      </c>
    </row>
    <row r="226" spans="1:12">
      <c r="A226" s="4">
        <v>43686.333333333336</v>
      </c>
      <c r="B226">
        <f t="shared" si="12"/>
        <v>9</v>
      </c>
      <c r="C226">
        <f t="shared" si="14"/>
        <v>8</v>
      </c>
      <c r="D226">
        <v>4</v>
      </c>
      <c r="E226">
        <v>0</v>
      </c>
      <c r="F226">
        <v>6</v>
      </c>
      <c r="G226">
        <v>0</v>
      </c>
      <c r="I226">
        <f>IF(ISBLANK(Table13[[#This Row],[T1]]),0,IF(Table13[[#This Row],[T1]]&gt;0,1,0))</f>
        <v>1</v>
      </c>
      <c r="J226">
        <f>IF(ISBLANK(Table13[[#This Row],[T2]]),0,IF(Table13[[#This Row],[T2]]&gt;0,1,0))</f>
        <v>0</v>
      </c>
      <c r="K226">
        <f>IF(ISBLANK(Table13[[#This Row],[T3]]),0,IF(Table13[[#This Row],[T3]]&gt;0,1,0))</f>
        <v>1</v>
      </c>
      <c r="L226">
        <f>IF(ISBLANK(Table13[[#This Row],[T4]]),0,IF(Table13[[#This Row],[T4]]&gt;0,1,0))</f>
        <v>0</v>
      </c>
    </row>
    <row r="227" spans="1:12">
      <c r="A227" s="4">
        <f>DATE(2019,8,9) + O226</f>
        <v>43686</v>
      </c>
      <c r="B227">
        <f t="shared" si="12"/>
        <v>9</v>
      </c>
      <c r="C227">
        <f t="shared" si="14"/>
        <v>0</v>
      </c>
      <c r="I227">
        <f>IF(ISBLANK(Table13[[#This Row],[T1]]),0,IF(Table13[[#This Row],[T1]]&gt;0,1,0))</f>
        <v>0</v>
      </c>
      <c r="J227">
        <f>IF(ISBLANK(Table13[[#This Row],[T2]]),0,IF(Table13[[#This Row],[T2]]&gt;0,1,0))</f>
        <v>0</v>
      </c>
      <c r="K227">
        <f>IF(ISBLANK(Table13[[#This Row],[T3]]),0,IF(Table13[[#This Row],[T3]]&gt;0,1,0))</f>
        <v>0</v>
      </c>
      <c r="L227">
        <f>IF(ISBLANK(Table13[[#This Row],[T4]]),0,IF(Table13[[#This Row],[T4]]&gt;0,1,0))</f>
        <v>0</v>
      </c>
    </row>
    <row r="228" spans="1:12">
      <c r="A228" s="4">
        <v>43686.416666666664</v>
      </c>
      <c r="B228">
        <f t="shared" si="12"/>
        <v>9</v>
      </c>
      <c r="C228">
        <f t="shared" si="14"/>
        <v>10</v>
      </c>
      <c r="D228">
        <v>0</v>
      </c>
      <c r="E228">
        <v>23</v>
      </c>
      <c r="F228">
        <v>0</v>
      </c>
      <c r="G228">
        <v>0</v>
      </c>
      <c r="I228">
        <f>IF(ISBLANK(Table13[[#This Row],[T1]]),0,IF(Table13[[#This Row],[T1]]&gt;0,1,0))</f>
        <v>0</v>
      </c>
      <c r="J228">
        <f>IF(ISBLANK(Table13[[#This Row],[T2]]),0,IF(Table13[[#This Row],[T2]]&gt;0,1,0))</f>
        <v>1</v>
      </c>
      <c r="K228">
        <f>IF(ISBLANK(Table13[[#This Row],[T3]]),0,IF(Table13[[#This Row],[T3]]&gt;0,1,0))</f>
        <v>0</v>
      </c>
      <c r="L228">
        <f>IF(ISBLANK(Table13[[#This Row],[T4]]),0,IF(Table13[[#This Row],[T4]]&gt;0,1,0))</f>
        <v>0</v>
      </c>
    </row>
    <row r="229" spans="1:12">
      <c r="A229" s="4">
        <v>43686.458333333336</v>
      </c>
      <c r="B229">
        <f t="shared" si="12"/>
        <v>9</v>
      </c>
      <c r="C229">
        <f t="shared" si="14"/>
        <v>11</v>
      </c>
      <c r="D229">
        <v>0</v>
      </c>
      <c r="E229">
        <v>57</v>
      </c>
      <c r="F229">
        <v>0</v>
      </c>
      <c r="G229">
        <v>0</v>
      </c>
      <c r="I229">
        <f>IF(ISBLANK(Table13[[#This Row],[T1]]),0,IF(Table13[[#This Row],[T1]]&gt;0,1,0))</f>
        <v>0</v>
      </c>
      <c r="J229">
        <f>IF(ISBLANK(Table13[[#This Row],[T2]]),0,IF(Table13[[#This Row],[T2]]&gt;0,1,0))</f>
        <v>1</v>
      </c>
      <c r="K229">
        <f>IF(ISBLANK(Table13[[#This Row],[T3]]),0,IF(Table13[[#This Row],[T3]]&gt;0,1,0))</f>
        <v>0</v>
      </c>
      <c r="L229">
        <f>IF(ISBLANK(Table13[[#This Row],[T4]]),0,IF(Table13[[#This Row],[T4]]&gt;0,1,0))</f>
        <v>0</v>
      </c>
    </row>
    <row r="230" spans="1:12">
      <c r="A230" s="4">
        <v>43686.5</v>
      </c>
      <c r="B230">
        <f t="shared" si="12"/>
        <v>9</v>
      </c>
      <c r="C230">
        <f t="shared" si="14"/>
        <v>12</v>
      </c>
      <c r="D230">
        <v>0</v>
      </c>
      <c r="E230">
        <v>44</v>
      </c>
      <c r="F230">
        <v>0</v>
      </c>
      <c r="G230">
        <v>0</v>
      </c>
      <c r="I230">
        <f>IF(ISBLANK(Table13[[#This Row],[T1]]),0,IF(Table13[[#This Row],[T1]]&gt;0,1,0))</f>
        <v>0</v>
      </c>
      <c r="J230">
        <f>IF(ISBLANK(Table13[[#This Row],[T2]]),0,IF(Table13[[#This Row],[T2]]&gt;0,1,0))</f>
        <v>1</v>
      </c>
      <c r="K230">
        <f>IF(ISBLANK(Table13[[#This Row],[T3]]),0,IF(Table13[[#This Row],[T3]]&gt;0,1,0))</f>
        <v>0</v>
      </c>
      <c r="L230">
        <f>IF(ISBLANK(Table13[[#This Row],[T4]]),0,IF(Table13[[#This Row],[T4]]&gt;0,1,0))</f>
        <v>0</v>
      </c>
    </row>
    <row r="231" spans="1:12">
      <c r="A231" s="4">
        <v>43686.541666666664</v>
      </c>
      <c r="B231">
        <f t="shared" si="12"/>
        <v>9</v>
      </c>
      <c r="C231">
        <f t="shared" si="14"/>
        <v>13</v>
      </c>
      <c r="D231">
        <v>0</v>
      </c>
      <c r="E231">
        <v>5</v>
      </c>
      <c r="F231">
        <v>0</v>
      </c>
      <c r="G231">
        <v>0</v>
      </c>
      <c r="I231">
        <f>IF(ISBLANK(Table13[[#This Row],[T1]]),0,IF(Table13[[#This Row],[T1]]&gt;0,1,0))</f>
        <v>0</v>
      </c>
      <c r="J231">
        <f>IF(ISBLANK(Table13[[#This Row],[T2]]),0,IF(Table13[[#This Row],[T2]]&gt;0,1,0))</f>
        <v>1</v>
      </c>
      <c r="K231">
        <f>IF(ISBLANK(Table13[[#This Row],[T3]]),0,IF(Table13[[#This Row],[T3]]&gt;0,1,0))</f>
        <v>0</v>
      </c>
      <c r="L231">
        <f>IF(ISBLANK(Table13[[#This Row],[T4]]),0,IF(Table13[[#This Row],[T4]]&gt;0,1,0))</f>
        <v>0</v>
      </c>
    </row>
    <row r="232" spans="1:12">
      <c r="A232" s="4">
        <f>DATE(2019,8,9) + O231</f>
        <v>43686</v>
      </c>
      <c r="B232">
        <f t="shared" si="12"/>
        <v>9</v>
      </c>
      <c r="C232">
        <f t="shared" si="14"/>
        <v>0</v>
      </c>
      <c r="I232">
        <f>IF(ISBLANK(Table13[[#This Row],[T1]]),0,IF(Table13[[#This Row],[T1]]&gt;0,1,0))</f>
        <v>0</v>
      </c>
      <c r="J232">
        <f>IF(ISBLANK(Table13[[#This Row],[T2]]),0,IF(Table13[[#This Row],[T2]]&gt;0,1,0))</f>
        <v>0</v>
      </c>
      <c r="K232">
        <f>IF(ISBLANK(Table13[[#This Row],[T3]]),0,IF(Table13[[#This Row],[T3]]&gt;0,1,0))</f>
        <v>0</v>
      </c>
      <c r="L232">
        <f>IF(ISBLANK(Table13[[#This Row],[T4]]),0,IF(Table13[[#This Row],[T4]]&gt;0,1,0))</f>
        <v>0</v>
      </c>
    </row>
    <row r="233" spans="1:12">
      <c r="A233" s="4">
        <v>43686.625</v>
      </c>
      <c r="B233">
        <f t="shared" si="12"/>
        <v>9</v>
      </c>
      <c r="C233">
        <f t="shared" si="14"/>
        <v>15</v>
      </c>
      <c r="D233">
        <v>0</v>
      </c>
      <c r="E233">
        <v>5</v>
      </c>
      <c r="F233">
        <v>0</v>
      </c>
      <c r="G233">
        <v>0</v>
      </c>
      <c r="I233">
        <f>IF(ISBLANK(Table13[[#This Row],[T1]]),0,IF(Table13[[#This Row],[T1]]&gt;0,1,0))</f>
        <v>0</v>
      </c>
      <c r="J233">
        <f>IF(ISBLANK(Table13[[#This Row],[T2]]),0,IF(Table13[[#This Row],[T2]]&gt;0,1,0))</f>
        <v>1</v>
      </c>
      <c r="K233">
        <f>IF(ISBLANK(Table13[[#This Row],[T3]]),0,IF(Table13[[#This Row],[T3]]&gt;0,1,0))</f>
        <v>0</v>
      </c>
      <c r="L233">
        <f>IF(ISBLANK(Table13[[#This Row],[T4]]),0,IF(Table13[[#This Row],[T4]]&gt;0,1,0))</f>
        <v>0</v>
      </c>
    </row>
    <row r="234" spans="1:12">
      <c r="A234" s="4">
        <v>43686.666666666664</v>
      </c>
      <c r="B234">
        <f t="shared" si="12"/>
        <v>9</v>
      </c>
      <c r="C234">
        <f t="shared" si="14"/>
        <v>16</v>
      </c>
      <c r="D234">
        <v>0</v>
      </c>
      <c r="E234">
        <v>57</v>
      </c>
      <c r="F234">
        <v>0</v>
      </c>
      <c r="G234">
        <v>0</v>
      </c>
      <c r="I234">
        <f>IF(ISBLANK(Table13[[#This Row],[T1]]),0,IF(Table13[[#This Row],[T1]]&gt;0,1,0))</f>
        <v>0</v>
      </c>
      <c r="J234">
        <f>IF(ISBLANK(Table13[[#This Row],[T2]]),0,IF(Table13[[#This Row],[T2]]&gt;0,1,0))</f>
        <v>1</v>
      </c>
      <c r="K234">
        <f>IF(ISBLANK(Table13[[#This Row],[T3]]),0,IF(Table13[[#This Row],[T3]]&gt;0,1,0))</f>
        <v>0</v>
      </c>
      <c r="L234">
        <f>IF(ISBLANK(Table13[[#This Row],[T4]]),0,IF(Table13[[#This Row],[T4]]&gt;0,1,0))</f>
        <v>0</v>
      </c>
    </row>
    <row r="235" spans="1:12">
      <c r="A235" s="4">
        <v>43686.708333333336</v>
      </c>
      <c r="B235">
        <f t="shared" si="12"/>
        <v>9</v>
      </c>
      <c r="C235">
        <f t="shared" si="14"/>
        <v>17</v>
      </c>
      <c r="D235">
        <v>9</v>
      </c>
      <c r="E235">
        <v>15</v>
      </c>
      <c r="F235">
        <v>17</v>
      </c>
      <c r="G235">
        <v>0</v>
      </c>
      <c r="I235">
        <f>IF(ISBLANK(Table13[[#This Row],[T1]]),0,IF(Table13[[#This Row],[T1]]&gt;0,1,0))</f>
        <v>1</v>
      </c>
      <c r="J235">
        <f>IF(ISBLANK(Table13[[#This Row],[T2]]),0,IF(Table13[[#This Row],[T2]]&gt;0,1,0))</f>
        <v>1</v>
      </c>
      <c r="K235">
        <f>IF(ISBLANK(Table13[[#This Row],[T3]]),0,IF(Table13[[#This Row],[T3]]&gt;0,1,0))</f>
        <v>1</v>
      </c>
      <c r="L235">
        <f>IF(ISBLANK(Table13[[#This Row],[T4]]),0,IF(Table13[[#This Row],[T4]]&gt;0,1,0))</f>
        <v>0</v>
      </c>
    </row>
    <row r="236" spans="1:12">
      <c r="A236" s="4">
        <v>43686.75</v>
      </c>
      <c r="B236">
        <f t="shared" si="12"/>
        <v>9</v>
      </c>
      <c r="C236">
        <f t="shared" si="14"/>
        <v>18</v>
      </c>
      <c r="D236">
        <v>58</v>
      </c>
      <c r="E236">
        <v>0</v>
      </c>
      <c r="F236">
        <v>58</v>
      </c>
      <c r="G236">
        <v>0</v>
      </c>
      <c r="I236">
        <f>IF(ISBLANK(Table13[[#This Row],[T1]]),0,IF(Table13[[#This Row],[T1]]&gt;0,1,0))</f>
        <v>1</v>
      </c>
      <c r="J236">
        <f>IF(ISBLANK(Table13[[#This Row],[T2]]),0,IF(Table13[[#This Row],[T2]]&gt;0,1,0))</f>
        <v>0</v>
      </c>
      <c r="K236">
        <f>IF(ISBLANK(Table13[[#This Row],[T3]]),0,IF(Table13[[#This Row],[T3]]&gt;0,1,0))</f>
        <v>1</v>
      </c>
      <c r="L236">
        <f>IF(ISBLANK(Table13[[#This Row],[T4]]),0,IF(Table13[[#This Row],[T4]]&gt;0,1,0))</f>
        <v>0</v>
      </c>
    </row>
    <row r="237" spans="1:12">
      <c r="A237" s="4">
        <v>43686.791666666664</v>
      </c>
      <c r="B237">
        <f t="shared" si="12"/>
        <v>9</v>
      </c>
      <c r="C237">
        <f t="shared" si="14"/>
        <v>19</v>
      </c>
      <c r="D237">
        <v>38</v>
      </c>
      <c r="E237">
        <v>0</v>
      </c>
      <c r="F237">
        <v>57</v>
      </c>
      <c r="G237">
        <v>0</v>
      </c>
      <c r="I237">
        <f>IF(ISBLANK(Table13[[#This Row],[T1]]),0,IF(Table13[[#This Row],[T1]]&gt;0,1,0))</f>
        <v>1</v>
      </c>
      <c r="J237">
        <f>IF(ISBLANK(Table13[[#This Row],[T2]]),0,IF(Table13[[#This Row],[T2]]&gt;0,1,0))</f>
        <v>0</v>
      </c>
      <c r="K237">
        <f>IF(ISBLANK(Table13[[#This Row],[T3]]),0,IF(Table13[[#This Row],[T3]]&gt;0,1,0))</f>
        <v>1</v>
      </c>
      <c r="L237">
        <f>IF(ISBLANK(Table13[[#This Row],[T4]]),0,IF(Table13[[#This Row],[T4]]&gt;0,1,0))</f>
        <v>0</v>
      </c>
    </row>
    <row r="238" spans="1:12">
      <c r="A238" s="4">
        <v>43686.833333333336</v>
      </c>
      <c r="B238">
        <f t="shared" si="12"/>
        <v>9</v>
      </c>
      <c r="C238">
        <f t="shared" si="14"/>
        <v>20</v>
      </c>
      <c r="D238">
        <v>58</v>
      </c>
      <c r="E238">
        <v>0</v>
      </c>
      <c r="F238">
        <v>58</v>
      </c>
      <c r="G238">
        <v>0</v>
      </c>
      <c r="I238">
        <f>IF(ISBLANK(Table13[[#This Row],[T1]]),0,IF(Table13[[#This Row],[T1]]&gt;0,1,0))</f>
        <v>1</v>
      </c>
      <c r="J238">
        <f>IF(ISBLANK(Table13[[#This Row],[T2]]),0,IF(Table13[[#This Row],[T2]]&gt;0,1,0))</f>
        <v>0</v>
      </c>
      <c r="K238">
        <f>IF(ISBLANK(Table13[[#This Row],[T3]]),0,IF(Table13[[#This Row],[T3]]&gt;0,1,0))</f>
        <v>1</v>
      </c>
      <c r="L238">
        <f>IF(ISBLANK(Table13[[#This Row],[T4]]),0,IF(Table13[[#This Row],[T4]]&gt;0,1,0))</f>
        <v>0</v>
      </c>
    </row>
    <row r="239" spans="1:12">
      <c r="A239" s="4">
        <v>43686.875</v>
      </c>
      <c r="B239">
        <f t="shared" si="12"/>
        <v>9</v>
      </c>
      <c r="C239">
        <f t="shared" si="14"/>
        <v>21</v>
      </c>
      <c r="D239">
        <v>58</v>
      </c>
      <c r="E239">
        <v>20</v>
      </c>
      <c r="F239">
        <v>58</v>
      </c>
      <c r="G239">
        <v>0</v>
      </c>
      <c r="I239">
        <f>IF(ISBLANK(Table13[[#This Row],[T1]]),0,IF(Table13[[#This Row],[T1]]&gt;0,1,0))</f>
        <v>1</v>
      </c>
      <c r="J239">
        <f>IF(ISBLANK(Table13[[#This Row],[T2]]),0,IF(Table13[[#This Row],[T2]]&gt;0,1,0))</f>
        <v>1</v>
      </c>
      <c r="K239">
        <f>IF(ISBLANK(Table13[[#This Row],[T3]]),0,IF(Table13[[#This Row],[T3]]&gt;0,1,0))</f>
        <v>1</v>
      </c>
      <c r="L239">
        <f>IF(ISBLANK(Table13[[#This Row],[T4]]),0,IF(Table13[[#This Row],[T4]]&gt;0,1,0))</f>
        <v>0</v>
      </c>
    </row>
    <row r="240" spans="1:12">
      <c r="A240" s="4">
        <v>43686.916666666664</v>
      </c>
      <c r="B240">
        <f t="shared" si="12"/>
        <v>9</v>
      </c>
      <c r="C240">
        <f t="shared" si="14"/>
        <v>22</v>
      </c>
      <c r="D240">
        <v>57</v>
      </c>
      <c r="E240">
        <v>0</v>
      </c>
      <c r="F240">
        <v>57</v>
      </c>
      <c r="G240">
        <v>0</v>
      </c>
      <c r="I240">
        <f>IF(ISBLANK(Table13[[#This Row],[T1]]),0,IF(Table13[[#This Row],[T1]]&gt;0,1,0))</f>
        <v>1</v>
      </c>
      <c r="J240">
        <f>IF(ISBLANK(Table13[[#This Row],[T2]]),0,IF(Table13[[#This Row],[T2]]&gt;0,1,0))</f>
        <v>0</v>
      </c>
      <c r="K240">
        <f>IF(ISBLANK(Table13[[#This Row],[T3]]),0,IF(Table13[[#This Row],[T3]]&gt;0,1,0))</f>
        <v>1</v>
      </c>
      <c r="L240">
        <f>IF(ISBLANK(Table13[[#This Row],[T4]]),0,IF(Table13[[#This Row],[T4]]&gt;0,1,0))</f>
        <v>0</v>
      </c>
    </row>
    <row r="241" spans="1:12">
      <c r="A241" s="4">
        <v>43686.958333333336</v>
      </c>
      <c r="B241">
        <f t="shared" si="12"/>
        <v>9</v>
      </c>
      <c r="C241">
        <f t="shared" si="14"/>
        <v>23</v>
      </c>
      <c r="D241">
        <v>55</v>
      </c>
      <c r="E241">
        <v>39</v>
      </c>
      <c r="F241">
        <v>55</v>
      </c>
      <c r="G241">
        <v>0</v>
      </c>
      <c r="I241">
        <f>IF(ISBLANK(Table13[[#This Row],[T1]]),0,IF(Table13[[#This Row],[T1]]&gt;0,1,0))</f>
        <v>1</v>
      </c>
      <c r="J241">
        <f>IF(ISBLANK(Table13[[#This Row],[T2]]),0,IF(Table13[[#This Row],[T2]]&gt;0,1,0))</f>
        <v>1</v>
      </c>
      <c r="K241">
        <f>IF(ISBLANK(Table13[[#This Row],[T3]]),0,IF(Table13[[#This Row],[T3]]&gt;0,1,0))</f>
        <v>1</v>
      </c>
      <c r="L241">
        <f>IF(ISBLANK(Table13[[#This Row],[T4]]),0,IF(Table13[[#This Row],[T4]]&gt;0,1,0))</f>
        <v>0</v>
      </c>
    </row>
    <row r="242" spans="1:12">
      <c r="A242" s="4">
        <v>43687</v>
      </c>
      <c r="B242">
        <f t="shared" si="12"/>
        <v>10</v>
      </c>
      <c r="C242">
        <f t="shared" si="14"/>
        <v>0</v>
      </c>
      <c r="D242">
        <v>52</v>
      </c>
      <c r="E242">
        <v>15</v>
      </c>
      <c r="F242">
        <v>52</v>
      </c>
      <c r="G242">
        <v>0</v>
      </c>
      <c r="I242">
        <f>IF(ISBLANK(Table13[[#This Row],[T1]]),0,IF(Table13[[#This Row],[T1]]&gt;0,1,0))</f>
        <v>1</v>
      </c>
      <c r="J242">
        <f>IF(ISBLANK(Table13[[#This Row],[T2]]),0,IF(Table13[[#This Row],[T2]]&gt;0,1,0))</f>
        <v>1</v>
      </c>
      <c r="K242">
        <f>IF(ISBLANK(Table13[[#This Row],[T3]]),0,IF(Table13[[#This Row],[T3]]&gt;0,1,0))</f>
        <v>1</v>
      </c>
      <c r="L242">
        <f>IF(ISBLANK(Table13[[#This Row],[T4]]),0,IF(Table13[[#This Row],[T4]]&gt;0,1,0))</f>
        <v>0</v>
      </c>
    </row>
    <row r="243" spans="1:12">
      <c r="A243" s="4">
        <v>43687.041666666664</v>
      </c>
      <c r="B243">
        <f t="shared" si="12"/>
        <v>10</v>
      </c>
      <c r="C243">
        <f t="shared" si="14"/>
        <v>1</v>
      </c>
      <c r="D243">
        <v>51</v>
      </c>
      <c r="E243">
        <v>14</v>
      </c>
      <c r="F243">
        <v>51</v>
      </c>
      <c r="G243">
        <v>0</v>
      </c>
      <c r="I243">
        <f>IF(ISBLANK(Table13[[#This Row],[T1]]),0,IF(Table13[[#This Row],[T1]]&gt;0,1,0))</f>
        <v>1</v>
      </c>
      <c r="J243">
        <f>IF(ISBLANK(Table13[[#This Row],[T2]]),0,IF(Table13[[#This Row],[T2]]&gt;0,1,0))</f>
        <v>1</v>
      </c>
      <c r="K243">
        <f>IF(ISBLANK(Table13[[#This Row],[T3]]),0,IF(Table13[[#This Row],[T3]]&gt;0,1,0))</f>
        <v>1</v>
      </c>
      <c r="L243">
        <f>IF(ISBLANK(Table13[[#This Row],[T4]]),0,IF(Table13[[#This Row],[T4]]&gt;0,1,0))</f>
        <v>0</v>
      </c>
    </row>
    <row r="244" spans="1:12">
      <c r="A244" s="4">
        <v>43687.083333333336</v>
      </c>
      <c r="B244">
        <f t="shared" si="12"/>
        <v>10</v>
      </c>
      <c r="C244">
        <f t="shared" si="14"/>
        <v>2</v>
      </c>
      <c r="D244">
        <v>52</v>
      </c>
      <c r="E244">
        <v>21</v>
      </c>
      <c r="F244">
        <v>51</v>
      </c>
      <c r="G244">
        <v>0</v>
      </c>
      <c r="I244">
        <f>IF(ISBLANK(Table13[[#This Row],[T1]]),0,IF(Table13[[#This Row],[T1]]&gt;0,1,0))</f>
        <v>1</v>
      </c>
      <c r="J244">
        <f>IF(ISBLANK(Table13[[#This Row],[T2]]),0,IF(Table13[[#This Row],[T2]]&gt;0,1,0))</f>
        <v>1</v>
      </c>
      <c r="K244">
        <f>IF(ISBLANK(Table13[[#This Row],[T3]]),0,IF(Table13[[#This Row],[T3]]&gt;0,1,0))</f>
        <v>1</v>
      </c>
      <c r="L244">
        <f>IF(ISBLANK(Table13[[#This Row],[T4]]),0,IF(Table13[[#This Row],[T4]]&gt;0,1,0))</f>
        <v>0</v>
      </c>
    </row>
    <row r="245" spans="1:12">
      <c r="A245" s="4">
        <v>43687.125</v>
      </c>
      <c r="B245">
        <f t="shared" si="12"/>
        <v>10</v>
      </c>
      <c r="C245">
        <f t="shared" si="14"/>
        <v>3</v>
      </c>
      <c r="D245">
        <v>51</v>
      </c>
      <c r="E245">
        <v>12</v>
      </c>
      <c r="F245">
        <v>48</v>
      </c>
      <c r="G245">
        <v>0</v>
      </c>
      <c r="I245">
        <f>IF(ISBLANK(Table13[[#This Row],[T1]]),0,IF(Table13[[#This Row],[T1]]&gt;0,1,0))</f>
        <v>1</v>
      </c>
      <c r="J245">
        <f>IF(ISBLANK(Table13[[#This Row],[T2]]),0,IF(Table13[[#This Row],[T2]]&gt;0,1,0))</f>
        <v>1</v>
      </c>
      <c r="K245">
        <f>IF(ISBLANK(Table13[[#This Row],[T3]]),0,IF(Table13[[#This Row],[T3]]&gt;0,1,0))</f>
        <v>1</v>
      </c>
      <c r="L245">
        <f>IF(ISBLANK(Table13[[#This Row],[T4]]),0,IF(Table13[[#This Row],[T4]]&gt;0,1,0))</f>
        <v>0</v>
      </c>
    </row>
    <row r="246" spans="1:12">
      <c r="A246" s="4">
        <v>43687.166666666664</v>
      </c>
      <c r="B246">
        <f t="shared" si="12"/>
        <v>10</v>
      </c>
      <c r="C246">
        <f t="shared" si="14"/>
        <v>4</v>
      </c>
      <c r="D246">
        <v>52</v>
      </c>
      <c r="E246">
        <v>24</v>
      </c>
      <c r="F246">
        <v>51</v>
      </c>
      <c r="G246">
        <v>0</v>
      </c>
      <c r="I246">
        <f>IF(ISBLANK(Table13[[#This Row],[T1]]),0,IF(Table13[[#This Row],[T1]]&gt;0,1,0))</f>
        <v>1</v>
      </c>
      <c r="J246">
        <f>IF(ISBLANK(Table13[[#This Row],[T2]]),0,IF(Table13[[#This Row],[T2]]&gt;0,1,0))</f>
        <v>1</v>
      </c>
      <c r="K246">
        <f>IF(ISBLANK(Table13[[#This Row],[T3]]),0,IF(Table13[[#This Row],[T3]]&gt;0,1,0))</f>
        <v>1</v>
      </c>
      <c r="L246">
        <f>IF(ISBLANK(Table13[[#This Row],[T4]]),0,IF(Table13[[#This Row],[T4]]&gt;0,1,0))</f>
        <v>0</v>
      </c>
    </row>
    <row r="247" spans="1:12">
      <c r="A247" s="4">
        <v>43687.208333333336</v>
      </c>
      <c r="B247">
        <f t="shared" si="12"/>
        <v>10</v>
      </c>
      <c r="C247">
        <f t="shared" si="14"/>
        <v>5</v>
      </c>
      <c r="D247">
        <v>51</v>
      </c>
      <c r="E247">
        <v>18</v>
      </c>
      <c r="F247">
        <v>46</v>
      </c>
      <c r="G247">
        <v>0</v>
      </c>
      <c r="I247">
        <f>IF(ISBLANK(Table13[[#This Row],[T1]]),0,IF(Table13[[#This Row],[T1]]&gt;0,1,0))</f>
        <v>1</v>
      </c>
      <c r="J247">
        <f>IF(ISBLANK(Table13[[#This Row],[T2]]),0,IF(Table13[[#This Row],[T2]]&gt;0,1,0))</f>
        <v>1</v>
      </c>
      <c r="K247">
        <f>IF(ISBLANK(Table13[[#This Row],[T3]]),0,IF(Table13[[#This Row],[T3]]&gt;0,1,0))</f>
        <v>1</v>
      </c>
      <c r="L247">
        <f>IF(ISBLANK(Table13[[#This Row],[T4]]),0,IF(Table13[[#This Row],[T4]]&gt;0,1,0))</f>
        <v>0</v>
      </c>
    </row>
    <row r="248" spans="1:12">
      <c r="A248" s="4">
        <v>43687.25</v>
      </c>
      <c r="B248">
        <f t="shared" si="12"/>
        <v>10</v>
      </c>
      <c r="C248">
        <f t="shared" si="14"/>
        <v>6</v>
      </c>
      <c r="D248">
        <v>52</v>
      </c>
      <c r="E248">
        <v>28</v>
      </c>
      <c r="F248">
        <v>40</v>
      </c>
      <c r="G248">
        <v>0</v>
      </c>
      <c r="I248">
        <f>IF(ISBLANK(Table13[[#This Row],[T1]]),0,IF(Table13[[#This Row],[T1]]&gt;0,1,0))</f>
        <v>1</v>
      </c>
      <c r="J248">
        <f>IF(ISBLANK(Table13[[#This Row],[T2]]),0,IF(Table13[[#This Row],[T2]]&gt;0,1,0))</f>
        <v>1</v>
      </c>
      <c r="K248">
        <f>IF(ISBLANK(Table13[[#This Row],[T3]]),0,IF(Table13[[#This Row],[T3]]&gt;0,1,0))</f>
        <v>1</v>
      </c>
      <c r="L248">
        <f>IF(ISBLANK(Table13[[#This Row],[T4]]),0,IF(Table13[[#This Row],[T4]]&gt;0,1,0))</f>
        <v>0</v>
      </c>
    </row>
    <row r="249" spans="1:12">
      <c r="A249" s="4">
        <v>43687.291666666664</v>
      </c>
      <c r="B249">
        <f t="shared" si="12"/>
        <v>10</v>
      </c>
      <c r="C249">
        <f t="shared" si="14"/>
        <v>7</v>
      </c>
      <c r="D249">
        <v>51</v>
      </c>
      <c r="E249">
        <v>7</v>
      </c>
      <c r="F249">
        <v>33</v>
      </c>
      <c r="G249">
        <v>0</v>
      </c>
      <c r="I249">
        <f>IF(ISBLANK(Table13[[#This Row],[T1]]),0,IF(Table13[[#This Row],[T1]]&gt;0,1,0))</f>
        <v>1</v>
      </c>
      <c r="J249">
        <f>IF(ISBLANK(Table13[[#This Row],[T2]]),0,IF(Table13[[#This Row],[T2]]&gt;0,1,0))</f>
        <v>1</v>
      </c>
      <c r="K249">
        <f>IF(ISBLANK(Table13[[#This Row],[T3]]),0,IF(Table13[[#This Row],[T3]]&gt;0,1,0))</f>
        <v>1</v>
      </c>
      <c r="L249">
        <f>IF(ISBLANK(Table13[[#This Row],[T4]]),0,IF(Table13[[#This Row],[T4]]&gt;0,1,0))</f>
        <v>0</v>
      </c>
    </row>
    <row r="250" spans="1:12">
      <c r="A250" s="4">
        <v>43687.333333333336</v>
      </c>
      <c r="B250">
        <f t="shared" si="12"/>
        <v>10</v>
      </c>
      <c r="C250">
        <f t="shared" si="14"/>
        <v>8</v>
      </c>
      <c r="D250">
        <v>14</v>
      </c>
      <c r="E250">
        <v>0</v>
      </c>
      <c r="F250">
        <v>0</v>
      </c>
      <c r="G250">
        <v>0</v>
      </c>
      <c r="I250">
        <f>IF(ISBLANK(Table13[[#This Row],[T1]]),0,IF(Table13[[#This Row],[T1]]&gt;0,1,0))</f>
        <v>1</v>
      </c>
      <c r="J250">
        <f>IF(ISBLANK(Table13[[#This Row],[T2]]),0,IF(Table13[[#This Row],[T2]]&gt;0,1,0))</f>
        <v>0</v>
      </c>
      <c r="K250">
        <f>IF(ISBLANK(Table13[[#This Row],[T3]]),0,IF(Table13[[#This Row],[T3]]&gt;0,1,0))</f>
        <v>0</v>
      </c>
      <c r="L250">
        <f>IF(ISBLANK(Table13[[#This Row],[T4]]),0,IF(Table13[[#This Row],[T4]]&gt;0,1,0))</f>
        <v>0</v>
      </c>
    </row>
    <row r="251" spans="1:12">
      <c r="A251" s="4">
        <v>43687.375</v>
      </c>
      <c r="B251">
        <f t="shared" si="12"/>
        <v>10</v>
      </c>
      <c r="C251">
        <f t="shared" si="14"/>
        <v>9</v>
      </c>
      <c r="D251">
        <v>53</v>
      </c>
      <c r="E251">
        <v>0</v>
      </c>
      <c r="F251">
        <v>0</v>
      </c>
      <c r="G251">
        <v>0</v>
      </c>
      <c r="I251">
        <f>IF(ISBLANK(Table13[[#This Row],[T1]]),0,IF(Table13[[#This Row],[T1]]&gt;0,1,0))</f>
        <v>1</v>
      </c>
      <c r="J251">
        <f>IF(ISBLANK(Table13[[#This Row],[T2]]),0,IF(Table13[[#This Row],[T2]]&gt;0,1,0))</f>
        <v>0</v>
      </c>
      <c r="K251">
        <f>IF(ISBLANK(Table13[[#This Row],[T3]]),0,IF(Table13[[#This Row],[T3]]&gt;0,1,0))</f>
        <v>0</v>
      </c>
      <c r="L251">
        <f>IF(ISBLANK(Table13[[#This Row],[T4]]),0,IF(Table13[[#This Row],[T4]]&gt;0,1,0))</f>
        <v>0</v>
      </c>
    </row>
    <row r="252" spans="1:12">
      <c r="A252" s="4">
        <v>43687.416666666664</v>
      </c>
      <c r="B252">
        <f t="shared" si="12"/>
        <v>10</v>
      </c>
      <c r="C252">
        <f t="shared" si="14"/>
        <v>10</v>
      </c>
      <c r="D252">
        <v>0</v>
      </c>
      <c r="E252">
        <v>11</v>
      </c>
      <c r="F252">
        <v>0</v>
      </c>
      <c r="G252">
        <v>0</v>
      </c>
      <c r="I252">
        <f>IF(ISBLANK(Table13[[#This Row],[T1]]),0,IF(Table13[[#This Row],[T1]]&gt;0,1,0))</f>
        <v>0</v>
      </c>
      <c r="J252">
        <f>IF(ISBLANK(Table13[[#This Row],[T2]]),0,IF(Table13[[#This Row],[T2]]&gt;0,1,0))</f>
        <v>1</v>
      </c>
      <c r="K252">
        <f>IF(ISBLANK(Table13[[#This Row],[T3]]),0,IF(Table13[[#This Row],[T3]]&gt;0,1,0))</f>
        <v>0</v>
      </c>
      <c r="L252">
        <f>IF(ISBLANK(Table13[[#This Row],[T4]]),0,IF(Table13[[#This Row],[T4]]&gt;0,1,0))</f>
        <v>0</v>
      </c>
    </row>
    <row r="253" spans="1:12">
      <c r="A253" s="4">
        <v>43687.458333333336</v>
      </c>
      <c r="B253">
        <f t="shared" si="12"/>
        <v>10</v>
      </c>
      <c r="C253">
        <f t="shared" si="14"/>
        <v>11</v>
      </c>
      <c r="D253">
        <v>0</v>
      </c>
      <c r="E253">
        <v>58</v>
      </c>
      <c r="F253">
        <v>0</v>
      </c>
      <c r="G253">
        <v>0</v>
      </c>
      <c r="I253">
        <f>IF(ISBLANK(Table13[[#This Row],[T1]]),0,IF(Table13[[#This Row],[T1]]&gt;0,1,0))</f>
        <v>0</v>
      </c>
      <c r="J253">
        <f>IF(ISBLANK(Table13[[#This Row],[T2]]),0,IF(Table13[[#This Row],[T2]]&gt;0,1,0))</f>
        <v>1</v>
      </c>
      <c r="K253">
        <f>IF(ISBLANK(Table13[[#This Row],[T3]]),0,IF(Table13[[#This Row],[T3]]&gt;0,1,0))</f>
        <v>0</v>
      </c>
      <c r="L253">
        <f>IF(ISBLANK(Table13[[#This Row],[T4]]),0,IF(Table13[[#This Row],[T4]]&gt;0,1,0))</f>
        <v>0</v>
      </c>
    </row>
    <row r="254" spans="1:12">
      <c r="A254" s="4">
        <v>43687.5</v>
      </c>
      <c r="B254">
        <f t="shared" si="12"/>
        <v>10</v>
      </c>
      <c r="C254">
        <f t="shared" si="14"/>
        <v>12</v>
      </c>
      <c r="D254">
        <v>18</v>
      </c>
      <c r="E254">
        <v>42</v>
      </c>
      <c r="F254">
        <v>0</v>
      </c>
      <c r="G254">
        <v>0</v>
      </c>
      <c r="I254">
        <f>IF(ISBLANK(Table13[[#This Row],[T1]]),0,IF(Table13[[#This Row],[T1]]&gt;0,1,0))</f>
        <v>1</v>
      </c>
      <c r="J254">
        <f>IF(ISBLANK(Table13[[#This Row],[T2]]),0,IF(Table13[[#This Row],[T2]]&gt;0,1,0))</f>
        <v>1</v>
      </c>
      <c r="K254">
        <f>IF(ISBLANK(Table13[[#This Row],[T3]]),0,IF(Table13[[#This Row],[T3]]&gt;0,1,0))</f>
        <v>0</v>
      </c>
      <c r="L254">
        <f>IF(ISBLANK(Table13[[#This Row],[T4]]),0,IF(Table13[[#This Row],[T4]]&gt;0,1,0))</f>
        <v>0</v>
      </c>
    </row>
    <row r="255" spans="1:12">
      <c r="A255" s="4">
        <f t="shared" ref="A255:A260" si="15">DATE(2019,8,10) + O254</f>
        <v>43687</v>
      </c>
      <c r="B255">
        <f t="shared" si="12"/>
        <v>10</v>
      </c>
      <c r="C255">
        <f t="shared" si="14"/>
        <v>0</v>
      </c>
      <c r="I255">
        <f>IF(ISBLANK(Table13[[#This Row],[T1]]),0,IF(Table13[[#This Row],[T1]]&gt;0,1,0))</f>
        <v>0</v>
      </c>
      <c r="J255">
        <f>IF(ISBLANK(Table13[[#This Row],[T2]]),0,IF(Table13[[#This Row],[T2]]&gt;0,1,0))</f>
        <v>0</v>
      </c>
      <c r="K255">
        <f>IF(ISBLANK(Table13[[#This Row],[T3]]),0,IF(Table13[[#This Row],[T3]]&gt;0,1,0))</f>
        <v>0</v>
      </c>
      <c r="L255">
        <f>IF(ISBLANK(Table13[[#This Row],[T4]]),0,IF(Table13[[#This Row],[T4]]&gt;0,1,0))</f>
        <v>0</v>
      </c>
    </row>
    <row r="256" spans="1:12">
      <c r="A256" s="4">
        <f t="shared" si="15"/>
        <v>43687</v>
      </c>
      <c r="B256">
        <f t="shared" si="12"/>
        <v>10</v>
      </c>
      <c r="C256">
        <f t="shared" si="14"/>
        <v>0</v>
      </c>
      <c r="I256">
        <f>IF(ISBLANK(Table13[[#This Row],[T1]]),0,IF(Table13[[#This Row],[T1]]&gt;0,1,0))</f>
        <v>0</v>
      </c>
      <c r="J256">
        <f>IF(ISBLANK(Table13[[#This Row],[T2]]),0,IF(Table13[[#This Row],[T2]]&gt;0,1,0))</f>
        <v>0</v>
      </c>
      <c r="K256">
        <f>IF(ISBLANK(Table13[[#This Row],[T3]]),0,IF(Table13[[#This Row],[T3]]&gt;0,1,0))</f>
        <v>0</v>
      </c>
      <c r="L256">
        <f>IF(ISBLANK(Table13[[#This Row],[T4]]),0,IF(Table13[[#This Row],[T4]]&gt;0,1,0))</f>
        <v>0</v>
      </c>
    </row>
    <row r="257" spans="1:12">
      <c r="A257" s="4">
        <f t="shared" si="15"/>
        <v>43687</v>
      </c>
      <c r="B257">
        <f t="shared" si="12"/>
        <v>10</v>
      </c>
      <c r="C257">
        <f t="shared" si="14"/>
        <v>0</v>
      </c>
      <c r="I257">
        <f>IF(ISBLANK(Table13[[#This Row],[T1]]),0,IF(Table13[[#This Row],[T1]]&gt;0,1,0))</f>
        <v>0</v>
      </c>
      <c r="J257">
        <f>IF(ISBLANK(Table13[[#This Row],[T2]]),0,IF(Table13[[#This Row],[T2]]&gt;0,1,0))</f>
        <v>0</v>
      </c>
      <c r="K257">
        <f>IF(ISBLANK(Table13[[#This Row],[T3]]),0,IF(Table13[[#This Row],[T3]]&gt;0,1,0))</f>
        <v>0</v>
      </c>
      <c r="L257">
        <f>IF(ISBLANK(Table13[[#This Row],[T4]]),0,IF(Table13[[#This Row],[T4]]&gt;0,1,0))</f>
        <v>0</v>
      </c>
    </row>
    <row r="258" spans="1:12">
      <c r="A258" s="4">
        <f t="shared" si="15"/>
        <v>43687</v>
      </c>
      <c r="B258">
        <f t="shared" ref="B258:B321" si="16">DAY(A258)</f>
        <v>10</v>
      </c>
      <c r="C258">
        <f t="shared" si="14"/>
        <v>0</v>
      </c>
      <c r="I258">
        <f>IF(ISBLANK(Table13[[#This Row],[T1]]),0,IF(Table13[[#This Row],[T1]]&gt;0,1,0))</f>
        <v>0</v>
      </c>
      <c r="J258">
        <f>IF(ISBLANK(Table13[[#This Row],[T2]]),0,IF(Table13[[#This Row],[T2]]&gt;0,1,0))</f>
        <v>0</v>
      </c>
      <c r="K258">
        <f>IF(ISBLANK(Table13[[#This Row],[T3]]),0,IF(Table13[[#This Row],[T3]]&gt;0,1,0))</f>
        <v>0</v>
      </c>
      <c r="L258">
        <f>IF(ISBLANK(Table13[[#This Row],[T4]]),0,IF(Table13[[#This Row],[T4]]&gt;0,1,0))</f>
        <v>0</v>
      </c>
    </row>
    <row r="259" spans="1:12">
      <c r="A259" s="4">
        <f t="shared" si="15"/>
        <v>43687</v>
      </c>
      <c r="B259">
        <f t="shared" si="16"/>
        <v>10</v>
      </c>
      <c r="C259">
        <f t="shared" si="14"/>
        <v>0</v>
      </c>
      <c r="I259">
        <f>IF(ISBLANK(Table13[[#This Row],[T1]]),0,IF(Table13[[#This Row],[T1]]&gt;0,1,0))</f>
        <v>0</v>
      </c>
      <c r="J259">
        <f>IF(ISBLANK(Table13[[#This Row],[T2]]),0,IF(Table13[[#This Row],[T2]]&gt;0,1,0))</f>
        <v>0</v>
      </c>
      <c r="K259">
        <f>IF(ISBLANK(Table13[[#This Row],[T3]]),0,IF(Table13[[#This Row],[T3]]&gt;0,1,0))</f>
        <v>0</v>
      </c>
      <c r="L259">
        <f>IF(ISBLANK(Table13[[#This Row],[T4]]),0,IF(Table13[[#This Row],[T4]]&gt;0,1,0))</f>
        <v>0</v>
      </c>
    </row>
    <row r="260" spans="1:12">
      <c r="A260" s="4">
        <f t="shared" si="15"/>
        <v>43687</v>
      </c>
      <c r="B260">
        <f t="shared" si="16"/>
        <v>10</v>
      </c>
      <c r="C260">
        <f t="shared" si="14"/>
        <v>0</v>
      </c>
      <c r="I260">
        <f>IF(ISBLANK(Table13[[#This Row],[T1]]),0,IF(Table13[[#This Row],[T1]]&gt;0,1,0))</f>
        <v>0</v>
      </c>
      <c r="J260">
        <f>IF(ISBLANK(Table13[[#This Row],[T2]]),0,IF(Table13[[#This Row],[T2]]&gt;0,1,0))</f>
        <v>0</v>
      </c>
      <c r="K260">
        <f>IF(ISBLANK(Table13[[#This Row],[T3]]),0,IF(Table13[[#This Row],[T3]]&gt;0,1,0))</f>
        <v>0</v>
      </c>
      <c r="L260">
        <f>IF(ISBLANK(Table13[[#This Row],[T4]]),0,IF(Table13[[#This Row],[T4]]&gt;0,1,0))</f>
        <v>0</v>
      </c>
    </row>
    <row r="261" spans="1:12">
      <c r="A261" s="4">
        <v>43687.791666666664</v>
      </c>
      <c r="B261">
        <f t="shared" si="16"/>
        <v>10</v>
      </c>
      <c r="C261">
        <f t="shared" si="14"/>
        <v>19</v>
      </c>
      <c r="D261">
        <v>0</v>
      </c>
      <c r="E261">
        <v>0</v>
      </c>
      <c r="F261">
        <v>14</v>
      </c>
      <c r="G261">
        <v>0</v>
      </c>
      <c r="I261">
        <f>IF(ISBLANK(Table13[[#This Row],[T1]]),0,IF(Table13[[#This Row],[T1]]&gt;0,1,0))</f>
        <v>0</v>
      </c>
      <c r="J261">
        <f>IF(ISBLANK(Table13[[#This Row],[T2]]),0,IF(Table13[[#This Row],[T2]]&gt;0,1,0))</f>
        <v>0</v>
      </c>
      <c r="K261">
        <f>IF(ISBLANK(Table13[[#This Row],[T3]]),0,IF(Table13[[#This Row],[T3]]&gt;0,1,0))</f>
        <v>1</v>
      </c>
      <c r="L261">
        <f>IF(ISBLANK(Table13[[#This Row],[T4]]),0,IF(Table13[[#This Row],[T4]]&gt;0,1,0))</f>
        <v>0</v>
      </c>
    </row>
    <row r="262" spans="1:12">
      <c r="A262" s="4">
        <f>DATE(2019,8,10) + O261</f>
        <v>43687</v>
      </c>
      <c r="B262">
        <f t="shared" si="16"/>
        <v>10</v>
      </c>
      <c r="C262">
        <f t="shared" si="14"/>
        <v>0</v>
      </c>
      <c r="I262">
        <f>IF(ISBLANK(Table13[[#This Row],[T1]]),0,IF(Table13[[#This Row],[T1]]&gt;0,1,0))</f>
        <v>0</v>
      </c>
      <c r="J262">
        <f>IF(ISBLANK(Table13[[#This Row],[T2]]),0,IF(Table13[[#This Row],[T2]]&gt;0,1,0))</f>
        <v>0</v>
      </c>
      <c r="K262">
        <f>IF(ISBLANK(Table13[[#This Row],[T3]]),0,IF(Table13[[#This Row],[T3]]&gt;0,1,0))</f>
        <v>0</v>
      </c>
      <c r="L262">
        <f>IF(ISBLANK(Table13[[#This Row],[T4]]),0,IF(Table13[[#This Row],[T4]]&gt;0,1,0))</f>
        <v>0</v>
      </c>
    </row>
    <row r="263" spans="1:12">
      <c r="A263" s="4">
        <f>DATE(2019,8,10) + O262</f>
        <v>43687</v>
      </c>
      <c r="B263">
        <f t="shared" si="16"/>
        <v>10</v>
      </c>
      <c r="C263">
        <f t="shared" si="14"/>
        <v>0</v>
      </c>
      <c r="I263">
        <f>IF(ISBLANK(Table13[[#This Row],[T1]]),0,IF(Table13[[#This Row],[T1]]&gt;0,1,0))</f>
        <v>0</v>
      </c>
      <c r="J263">
        <f>IF(ISBLANK(Table13[[#This Row],[T2]]),0,IF(Table13[[#This Row],[T2]]&gt;0,1,0))</f>
        <v>0</v>
      </c>
      <c r="K263">
        <f>IF(ISBLANK(Table13[[#This Row],[T3]]),0,IF(Table13[[#This Row],[T3]]&gt;0,1,0))</f>
        <v>0</v>
      </c>
      <c r="L263">
        <f>IF(ISBLANK(Table13[[#This Row],[T4]]),0,IF(Table13[[#This Row],[T4]]&gt;0,1,0))</f>
        <v>0</v>
      </c>
    </row>
    <row r="264" spans="1:12">
      <c r="A264" s="4">
        <f>DATE(2019,8,10) + O263</f>
        <v>43687</v>
      </c>
      <c r="B264">
        <f t="shared" si="16"/>
        <v>10</v>
      </c>
      <c r="C264">
        <f t="shared" si="14"/>
        <v>0</v>
      </c>
      <c r="I264">
        <f>IF(ISBLANK(Table13[[#This Row],[T1]]),0,IF(Table13[[#This Row],[T1]]&gt;0,1,0))</f>
        <v>0</v>
      </c>
      <c r="J264">
        <f>IF(ISBLANK(Table13[[#This Row],[T2]]),0,IF(Table13[[#This Row],[T2]]&gt;0,1,0))</f>
        <v>0</v>
      </c>
      <c r="K264">
        <f>IF(ISBLANK(Table13[[#This Row],[T3]]),0,IF(Table13[[#This Row],[T3]]&gt;0,1,0))</f>
        <v>0</v>
      </c>
      <c r="L264">
        <f>IF(ISBLANK(Table13[[#This Row],[T4]]),0,IF(Table13[[#This Row],[T4]]&gt;0,1,0))</f>
        <v>0</v>
      </c>
    </row>
    <row r="265" spans="1:12">
      <c r="A265" s="4">
        <v>43687.958333333336</v>
      </c>
      <c r="B265">
        <f t="shared" si="16"/>
        <v>10</v>
      </c>
      <c r="C265">
        <f t="shared" si="14"/>
        <v>23</v>
      </c>
      <c r="D265">
        <v>0</v>
      </c>
      <c r="E265">
        <v>0</v>
      </c>
      <c r="F265">
        <v>55</v>
      </c>
      <c r="G265">
        <v>0</v>
      </c>
      <c r="I265">
        <f>IF(ISBLANK(Table13[[#This Row],[T1]]),0,IF(Table13[[#This Row],[T1]]&gt;0,1,0))</f>
        <v>0</v>
      </c>
      <c r="J265">
        <f>IF(ISBLANK(Table13[[#This Row],[T2]]),0,IF(Table13[[#This Row],[T2]]&gt;0,1,0))</f>
        <v>0</v>
      </c>
      <c r="K265">
        <f>IF(ISBLANK(Table13[[#This Row],[T3]]),0,IF(Table13[[#This Row],[T3]]&gt;0,1,0))</f>
        <v>1</v>
      </c>
      <c r="L265">
        <f>IF(ISBLANK(Table13[[#This Row],[T4]]),0,IF(Table13[[#This Row],[T4]]&gt;0,1,0))</f>
        <v>0</v>
      </c>
    </row>
    <row r="266" spans="1:12">
      <c r="A266" s="4">
        <v>43688</v>
      </c>
      <c r="B266">
        <f t="shared" si="16"/>
        <v>11</v>
      </c>
      <c r="C266">
        <f t="shared" si="14"/>
        <v>0</v>
      </c>
      <c r="D266">
        <v>0</v>
      </c>
      <c r="E266">
        <v>0</v>
      </c>
      <c r="F266">
        <v>58</v>
      </c>
      <c r="G266">
        <v>0</v>
      </c>
      <c r="I266">
        <f>IF(ISBLANK(Table13[[#This Row],[T1]]),0,IF(Table13[[#This Row],[T1]]&gt;0,1,0))</f>
        <v>0</v>
      </c>
      <c r="J266">
        <f>IF(ISBLANK(Table13[[#This Row],[T2]]),0,IF(Table13[[#This Row],[T2]]&gt;0,1,0))</f>
        <v>0</v>
      </c>
      <c r="K266">
        <f>IF(ISBLANK(Table13[[#This Row],[T3]]),0,IF(Table13[[#This Row],[T3]]&gt;0,1,0))</f>
        <v>1</v>
      </c>
      <c r="L266">
        <f>IF(ISBLANK(Table13[[#This Row],[T4]]),0,IF(Table13[[#This Row],[T4]]&gt;0,1,0))</f>
        <v>0</v>
      </c>
    </row>
    <row r="267" spans="1:12">
      <c r="A267" s="4">
        <v>43688.041666666664</v>
      </c>
      <c r="B267">
        <f t="shared" si="16"/>
        <v>11</v>
      </c>
      <c r="C267">
        <f t="shared" si="14"/>
        <v>1</v>
      </c>
      <c r="D267">
        <v>0</v>
      </c>
      <c r="E267">
        <v>43</v>
      </c>
      <c r="F267">
        <v>58</v>
      </c>
      <c r="G267">
        <v>0</v>
      </c>
      <c r="I267">
        <f>IF(ISBLANK(Table13[[#This Row],[T1]]),0,IF(Table13[[#This Row],[T1]]&gt;0,1,0))</f>
        <v>0</v>
      </c>
      <c r="J267">
        <f>IF(ISBLANK(Table13[[#This Row],[T2]]),0,IF(Table13[[#This Row],[T2]]&gt;0,1,0))</f>
        <v>1</v>
      </c>
      <c r="K267">
        <f>IF(ISBLANK(Table13[[#This Row],[T3]]),0,IF(Table13[[#This Row],[T3]]&gt;0,1,0))</f>
        <v>1</v>
      </c>
      <c r="L267">
        <f>IF(ISBLANK(Table13[[#This Row],[T4]]),0,IF(Table13[[#This Row],[T4]]&gt;0,1,0))</f>
        <v>0</v>
      </c>
    </row>
    <row r="268" spans="1:12">
      <c r="A268" s="4">
        <v>43688.083333333336</v>
      </c>
      <c r="B268">
        <f t="shared" si="16"/>
        <v>11</v>
      </c>
      <c r="C268">
        <f t="shared" si="14"/>
        <v>2</v>
      </c>
      <c r="D268">
        <v>0</v>
      </c>
      <c r="E268">
        <v>39</v>
      </c>
      <c r="F268">
        <v>58</v>
      </c>
      <c r="G268">
        <v>0</v>
      </c>
      <c r="I268">
        <f>IF(ISBLANK(Table13[[#This Row],[T1]]),0,IF(Table13[[#This Row],[T1]]&gt;0,1,0))</f>
        <v>0</v>
      </c>
      <c r="J268">
        <f>IF(ISBLANK(Table13[[#This Row],[T2]]),0,IF(Table13[[#This Row],[T2]]&gt;0,1,0))</f>
        <v>1</v>
      </c>
      <c r="K268">
        <f>IF(ISBLANK(Table13[[#This Row],[T3]]),0,IF(Table13[[#This Row],[T3]]&gt;0,1,0))</f>
        <v>1</v>
      </c>
      <c r="L268">
        <f>IF(ISBLANK(Table13[[#This Row],[T4]]),0,IF(Table13[[#This Row],[T4]]&gt;0,1,0))</f>
        <v>0</v>
      </c>
    </row>
    <row r="269" spans="1:12">
      <c r="A269" s="4">
        <v>43688.125</v>
      </c>
      <c r="B269">
        <f t="shared" si="16"/>
        <v>11</v>
      </c>
      <c r="C269">
        <f t="shared" si="14"/>
        <v>3</v>
      </c>
      <c r="D269">
        <v>0</v>
      </c>
      <c r="E269">
        <v>35</v>
      </c>
      <c r="F269">
        <v>57</v>
      </c>
      <c r="G269">
        <v>0</v>
      </c>
      <c r="I269">
        <f>IF(ISBLANK(Table13[[#This Row],[T1]]),0,IF(Table13[[#This Row],[T1]]&gt;0,1,0))</f>
        <v>0</v>
      </c>
      <c r="J269">
        <f>IF(ISBLANK(Table13[[#This Row],[T2]]),0,IF(Table13[[#This Row],[T2]]&gt;0,1,0))</f>
        <v>1</v>
      </c>
      <c r="K269">
        <f>IF(ISBLANK(Table13[[#This Row],[T3]]),0,IF(Table13[[#This Row],[T3]]&gt;0,1,0))</f>
        <v>1</v>
      </c>
      <c r="L269">
        <f>IF(ISBLANK(Table13[[#This Row],[T4]]),0,IF(Table13[[#This Row],[T4]]&gt;0,1,0))</f>
        <v>0</v>
      </c>
    </row>
    <row r="270" spans="1:12">
      <c r="A270" s="4">
        <v>43688.166666666664</v>
      </c>
      <c r="B270">
        <f t="shared" si="16"/>
        <v>11</v>
      </c>
      <c r="C270">
        <f t="shared" si="14"/>
        <v>4</v>
      </c>
      <c r="D270">
        <v>0</v>
      </c>
      <c r="E270">
        <v>27</v>
      </c>
      <c r="F270">
        <v>58</v>
      </c>
      <c r="G270">
        <v>0</v>
      </c>
      <c r="I270">
        <f>IF(ISBLANK(Table13[[#This Row],[T1]]),0,IF(Table13[[#This Row],[T1]]&gt;0,1,0))</f>
        <v>0</v>
      </c>
      <c r="J270">
        <f>IF(ISBLANK(Table13[[#This Row],[T2]]),0,IF(Table13[[#This Row],[T2]]&gt;0,1,0))</f>
        <v>1</v>
      </c>
      <c r="K270">
        <f>IF(ISBLANK(Table13[[#This Row],[T3]]),0,IF(Table13[[#This Row],[T3]]&gt;0,1,0))</f>
        <v>1</v>
      </c>
      <c r="L270">
        <f>IF(ISBLANK(Table13[[#This Row],[T4]]),0,IF(Table13[[#This Row],[T4]]&gt;0,1,0))</f>
        <v>0</v>
      </c>
    </row>
    <row r="271" spans="1:12">
      <c r="A271" s="4">
        <v>43688.208333333336</v>
      </c>
      <c r="B271">
        <f t="shared" si="16"/>
        <v>11</v>
      </c>
      <c r="C271">
        <f t="shared" si="14"/>
        <v>5</v>
      </c>
      <c r="D271">
        <v>0</v>
      </c>
      <c r="E271">
        <v>33</v>
      </c>
      <c r="F271">
        <v>58</v>
      </c>
      <c r="G271">
        <v>0</v>
      </c>
      <c r="I271">
        <f>IF(ISBLANK(Table13[[#This Row],[T1]]),0,IF(Table13[[#This Row],[T1]]&gt;0,1,0))</f>
        <v>0</v>
      </c>
      <c r="J271">
        <f>IF(ISBLANK(Table13[[#This Row],[T2]]),0,IF(Table13[[#This Row],[T2]]&gt;0,1,0))</f>
        <v>1</v>
      </c>
      <c r="K271">
        <f>IF(ISBLANK(Table13[[#This Row],[T3]]),0,IF(Table13[[#This Row],[T3]]&gt;0,1,0))</f>
        <v>1</v>
      </c>
      <c r="L271">
        <f>IF(ISBLANK(Table13[[#This Row],[T4]]),0,IF(Table13[[#This Row],[T4]]&gt;0,1,0))</f>
        <v>0</v>
      </c>
    </row>
    <row r="272" spans="1:12">
      <c r="A272" s="4">
        <v>43688.25</v>
      </c>
      <c r="B272">
        <f t="shared" si="16"/>
        <v>11</v>
      </c>
      <c r="C272">
        <f t="shared" si="14"/>
        <v>6</v>
      </c>
      <c r="D272">
        <v>0</v>
      </c>
      <c r="E272">
        <v>29</v>
      </c>
      <c r="F272">
        <v>58</v>
      </c>
      <c r="G272">
        <v>0</v>
      </c>
      <c r="I272">
        <f>IF(ISBLANK(Table13[[#This Row],[T1]]),0,IF(Table13[[#This Row],[T1]]&gt;0,1,0))</f>
        <v>0</v>
      </c>
      <c r="J272">
        <f>IF(ISBLANK(Table13[[#This Row],[T2]]),0,IF(Table13[[#This Row],[T2]]&gt;0,1,0))</f>
        <v>1</v>
      </c>
      <c r="K272">
        <f>IF(ISBLANK(Table13[[#This Row],[T3]]),0,IF(Table13[[#This Row],[T3]]&gt;0,1,0))</f>
        <v>1</v>
      </c>
      <c r="L272">
        <f>IF(ISBLANK(Table13[[#This Row],[T4]]),0,IF(Table13[[#This Row],[T4]]&gt;0,1,0))</f>
        <v>0</v>
      </c>
    </row>
    <row r="273" spans="1:12">
      <c r="A273" s="4">
        <v>43688.291666666664</v>
      </c>
      <c r="B273">
        <f t="shared" si="16"/>
        <v>11</v>
      </c>
      <c r="C273">
        <f t="shared" si="14"/>
        <v>7</v>
      </c>
      <c r="D273">
        <v>0</v>
      </c>
      <c r="E273">
        <v>30</v>
      </c>
      <c r="F273">
        <v>58</v>
      </c>
      <c r="G273">
        <v>0</v>
      </c>
      <c r="I273">
        <f>IF(ISBLANK(Table13[[#This Row],[T1]]),0,IF(Table13[[#This Row],[T1]]&gt;0,1,0))</f>
        <v>0</v>
      </c>
      <c r="J273">
        <f>IF(ISBLANK(Table13[[#This Row],[T2]]),0,IF(Table13[[#This Row],[T2]]&gt;0,1,0))</f>
        <v>1</v>
      </c>
      <c r="K273">
        <f>IF(ISBLANK(Table13[[#This Row],[T3]]),0,IF(Table13[[#This Row],[T3]]&gt;0,1,0))</f>
        <v>1</v>
      </c>
      <c r="L273">
        <f>IF(ISBLANK(Table13[[#This Row],[T4]]),0,IF(Table13[[#This Row],[T4]]&gt;0,1,0))</f>
        <v>0</v>
      </c>
    </row>
    <row r="274" spans="1:12">
      <c r="A274" s="4">
        <v>43688.333333333336</v>
      </c>
      <c r="B274">
        <f t="shared" si="16"/>
        <v>11</v>
      </c>
      <c r="C274">
        <f t="shared" si="14"/>
        <v>8</v>
      </c>
      <c r="D274">
        <v>0</v>
      </c>
      <c r="E274">
        <v>35</v>
      </c>
      <c r="F274">
        <v>57</v>
      </c>
      <c r="G274">
        <v>0</v>
      </c>
      <c r="I274">
        <f>IF(ISBLANK(Table13[[#This Row],[T1]]),0,IF(Table13[[#This Row],[T1]]&gt;0,1,0))</f>
        <v>0</v>
      </c>
      <c r="J274">
        <f>IF(ISBLANK(Table13[[#This Row],[T2]]),0,IF(Table13[[#This Row],[T2]]&gt;0,1,0))</f>
        <v>1</v>
      </c>
      <c r="K274">
        <f>IF(ISBLANK(Table13[[#This Row],[T3]]),0,IF(Table13[[#This Row],[T3]]&gt;0,1,0))</f>
        <v>1</v>
      </c>
      <c r="L274">
        <f>IF(ISBLANK(Table13[[#This Row],[T4]]),0,IF(Table13[[#This Row],[T4]]&gt;0,1,0))</f>
        <v>0</v>
      </c>
    </row>
    <row r="275" spans="1:12">
      <c r="A275" s="4">
        <v>43688.375</v>
      </c>
      <c r="B275">
        <f t="shared" si="16"/>
        <v>11</v>
      </c>
      <c r="C275">
        <f t="shared" si="14"/>
        <v>9</v>
      </c>
      <c r="D275">
        <v>0</v>
      </c>
      <c r="E275">
        <v>40</v>
      </c>
      <c r="F275">
        <v>58</v>
      </c>
      <c r="G275">
        <v>0</v>
      </c>
      <c r="I275">
        <f>IF(ISBLANK(Table13[[#This Row],[T1]]),0,IF(Table13[[#This Row],[T1]]&gt;0,1,0))</f>
        <v>0</v>
      </c>
      <c r="J275">
        <f>IF(ISBLANK(Table13[[#This Row],[T2]]),0,IF(Table13[[#This Row],[T2]]&gt;0,1,0))</f>
        <v>1</v>
      </c>
      <c r="K275">
        <f>IF(ISBLANK(Table13[[#This Row],[T3]]),0,IF(Table13[[#This Row],[T3]]&gt;0,1,0))</f>
        <v>1</v>
      </c>
      <c r="L275">
        <f>IF(ISBLANK(Table13[[#This Row],[T4]]),0,IF(Table13[[#This Row],[T4]]&gt;0,1,0))</f>
        <v>0</v>
      </c>
    </row>
    <row r="276" spans="1:12">
      <c r="A276" s="4">
        <v>43688.416666666664</v>
      </c>
      <c r="B276">
        <f t="shared" si="16"/>
        <v>11</v>
      </c>
      <c r="C276">
        <f t="shared" si="14"/>
        <v>10</v>
      </c>
      <c r="D276">
        <v>0</v>
      </c>
      <c r="E276">
        <v>37</v>
      </c>
      <c r="F276">
        <v>58</v>
      </c>
      <c r="G276">
        <v>0</v>
      </c>
      <c r="I276">
        <f>IF(ISBLANK(Table13[[#This Row],[T1]]),0,IF(Table13[[#This Row],[T1]]&gt;0,1,0))</f>
        <v>0</v>
      </c>
      <c r="J276">
        <f>IF(ISBLANK(Table13[[#This Row],[T2]]),0,IF(Table13[[#This Row],[T2]]&gt;0,1,0))</f>
        <v>1</v>
      </c>
      <c r="K276">
        <f>IF(ISBLANK(Table13[[#This Row],[T3]]),0,IF(Table13[[#This Row],[T3]]&gt;0,1,0))</f>
        <v>1</v>
      </c>
      <c r="L276">
        <f>IF(ISBLANK(Table13[[#This Row],[T4]]),0,IF(Table13[[#This Row],[T4]]&gt;0,1,0))</f>
        <v>0</v>
      </c>
    </row>
    <row r="277" spans="1:12">
      <c r="A277" s="4">
        <v>43688.458333333336</v>
      </c>
      <c r="B277">
        <f t="shared" si="16"/>
        <v>11</v>
      </c>
      <c r="C277">
        <f t="shared" si="14"/>
        <v>11</v>
      </c>
      <c r="D277">
        <v>0</v>
      </c>
      <c r="E277">
        <v>10</v>
      </c>
      <c r="F277">
        <v>19</v>
      </c>
      <c r="G277">
        <v>0</v>
      </c>
      <c r="I277">
        <f>IF(ISBLANK(Table13[[#This Row],[T1]]),0,IF(Table13[[#This Row],[T1]]&gt;0,1,0))</f>
        <v>0</v>
      </c>
      <c r="J277">
        <f>IF(ISBLANK(Table13[[#This Row],[T2]]),0,IF(Table13[[#This Row],[T2]]&gt;0,1,0))</f>
        <v>1</v>
      </c>
      <c r="K277">
        <f>IF(ISBLANK(Table13[[#This Row],[T3]]),0,IF(Table13[[#This Row],[T3]]&gt;0,1,0))</f>
        <v>1</v>
      </c>
      <c r="L277">
        <f>IF(ISBLANK(Table13[[#This Row],[T4]]),0,IF(Table13[[#This Row],[T4]]&gt;0,1,0))</f>
        <v>0</v>
      </c>
    </row>
    <row r="278" spans="1:12">
      <c r="A278" s="4">
        <f>DATE(2019,8,11) + O277</f>
        <v>43688</v>
      </c>
      <c r="B278">
        <f t="shared" si="16"/>
        <v>11</v>
      </c>
      <c r="C278">
        <f t="shared" si="14"/>
        <v>0</v>
      </c>
      <c r="I278">
        <f>IF(ISBLANK(Table13[[#This Row],[T1]]),0,IF(Table13[[#This Row],[T1]]&gt;0,1,0))</f>
        <v>0</v>
      </c>
      <c r="J278">
        <f>IF(ISBLANK(Table13[[#This Row],[T2]]),0,IF(Table13[[#This Row],[T2]]&gt;0,1,0))</f>
        <v>0</v>
      </c>
      <c r="K278">
        <f>IF(ISBLANK(Table13[[#This Row],[T3]]),0,IF(Table13[[#This Row],[T3]]&gt;0,1,0))</f>
        <v>0</v>
      </c>
      <c r="L278">
        <f>IF(ISBLANK(Table13[[#This Row],[T4]]),0,IF(Table13[[#This Row],[T4]]&gt;0,1,0))</f>
        <v>0</v>
      </c>
    </row>
    <row r="279" spans="1:12">
      <c r="A279" s="4">
        <v>43688.541666666664</v>
      </c>
      <c r="B279">
        <f t="shared" si="16"/>
        <v>11</v>
      </c>
      <c r="C279">
        <f t="shared" si="14"/>
        <v>13</v>
      </c>
      <c r="D279">
        <v>0</v>
      </c>
      <c r="E279">
        <v>34</v>
      </c>
      <c r="F279">
        <v>0</v>
      </c>
      <c r="G279">
        <v>0</v>
      </c>
      <c r="I279">
        <f>IF(ISBLANK(Table13[[#This Row],[T1]]),0,IF(Table13[[#This Row],[T1]]&gt;0,1,0))</f>
        <v>0</v>
      </c>
      <c r="J279">
        <f>IF(ISBLANK(Table13[[#This Row],[T2]]),0,IF(Table13[[#This Row],[T2]]&gt;0,1,0))</f>
        <v>1</v>
      </c>
      <c r="K279">
        <f>IF(ISBLANK(Table13[[#This Row],[T3]]),0,IF(Table13[[#This Row],[T3]]&gt;0,1,0))</f>
        <v>0</v>
      </c>
      <c r="L279">
        <f>IF(ISBLANK(Table13[[#This Row],[T4]]),0,IF(Table13[[#This Row],[T4]]&gt;0,1,0))</f>
        <v>0</v>
      </c>
    </row>
    <row r="280" spans="1:12">
      <c r="A280" s="4">
        <v>43688.583333333336</v>
      </c>
      <c r="B280">
        <f t="shared" si="16"/>
        <v>11</v>
      </c>
      <c r="C280">
        <f t="shared" si="14"/>
        <v>14</v>
      </c>
      <c r="D280">
        <v>0</v>
      </c>
      <c r="E280">
        <v>33</v>
      </c>
      <c r="F280">
        <v>19</v>
      </c>
      <c r="G280">
        <v>0</v>
      </c>
      <c r="I280">
        <f>IF(ISBLANK(Table13[[#This Row],[T1]]),0,IF(Table13[[#This Row],[T1]]&gt;0,1,0))</f>
        <v>0</v>
      </c>
      <c r="J280">
        <f>IF(ISBLANK(Table13[[#This Row],[T2]]),0,IF(Table13[[#This Row],[T2]]&gt;0,1,0))</f>
        <v>1</v>
      </c>
      <c r="K280">
        <f>IF(ISBLANK(Table13[[#This Row],[T3]]),0,IF(Table13[[#This Row],[T3]]&gt;0,1,0))</f>
        <v>1</v>
      </c>
      <c r="L280">
        <f>IF(ISBLANK(Table13[[#This Row],[T4]]),0,IF(Table13[[#This Row],[T4]]&gt;0,1,0))</f>
        <v>0</v>
      </c>
    </row>
    <row r="281" spans="1:12">
      <c r="A281" s="4">
        <v>43688.625</v>
      </c>
      <c r="B281">
        <f t="shared" si="16"/>
        <v>11</v>
      </c>
      <c r="C281">
        <f t="shared" si="14"/>
        <v>15</v>
      </c>
      <c r="D281">
        <v>0</v>
      </c>
      <c r="E281">
        <v>55</v>
      </c>
      <c r="F281">
        <v>58</v>
      </c>
      <c r="G281">
        <v>0</v>
      </c>
      <c r="I281">
        <f>IF(ISBLANK(Table13[[#This Row],[T1]]),0,IF(Table13[[#This Row],[T1]]&gt;0,1,0))</f>
        <v>0</v>
      </c>
      <c r="J281">
        <f>IF(ISBLANK(Table13[[#This Row],[T2]]),0,IF(Table13[[#This Row],[T2]]&gt;0,1,0))</f>
        <v>1</v>
      </c>
      <c r="K281">
        <f>IF(ISBLANK(Table13[[#This Row],[T3]]),0,IF(Table13[[#This Row],[T3]]&gt;0,1,0))</f>
        <v>1</v>
      </c>
      <c r="L281">
        <f>IF(ISBLANK(Table13[[#This Row],[T4]]),0,IF(Table13[[#This Row],[T4]]&gt;0,1,0))</f>
        <v>0</v>
      </c>
    </row>
    <row r="282" spans="1:12">
      <c r="A282" s="4">
        <v>43688.666666666664</v>
      </c>
      <c r="B282">
        <f t="shared" si="16"/>
        <v>11</v>
      </c>
      <c r="C282">
        <f t="shared" si="14"/>
        <v>16</v>
      </c>
      <c r="D282">
        <v>0</v>
      </c>
      <c r="E282">
        <v>58</v>
      </c>
      <c r="F282">
        <v>58</v>
      </c>
      <c r="G282">
        <v>0</v>
      </c>
      <c r="I282">
        <f>IF(ISBLANK(Table13[[#This Row],[T1]]),0,IF(Table13[[#This Row],[T1]]&gt;0,1,0))</f>
        <v>0</v>
      </c>
      <c r="J282">
        <f>IF(ISBLANK(Table13[[#This Row],[T2]]),0,IF(Table13[[#This Row],[T2]]&gt;0,1,0))</f>
        <v>1</v>
      </c>
      <c r="K282">
        <f>IF(ISBLANK(Table13[[#This Row],[T3]]),0,IF(Table13[[#This Row],[T3]]&gt;0,1,0))</f>
        <v>1</v>
      </c>
      <c r="L282">
        <f>IF(ISBLANK(Table13[[#This Row],[T4]]),0,IF(Table13[[#This Row],[T4]]&gt;0,1,0))</f>
        <v>0</v>
      </c>
    </row>
    <row r="283" spans="1:12">
      <c r="A283" s="4">
        <v>43688.708333333336</v>
      </c>
      <c r="B283">
        <f t="shared" si="16"/>
        <v>11</v>
      </c>
      <c r="C283">
        <f t="shared" ref="C283:C346" si="17">HOUR(A283)</f>
        <v>17</v>
      </c>
      <c r="D283">
        <v>34</v>
      </c>
      <c r="E283">
        <v>47</v>
      </c>
      <c r="F283">
        <v>58</v>
      </c>
      <c r="G283">
        <v>0</v>
      </c>
      <c r="I283">
        <f>IF(ISBLANK(Table13[[#This Row],[T1]]),0,IF(Table13[[#This Row],[T1]]&gt;0,1,0))</f>
        <v>1</v>
      </c>
      <c r="J283">
        <f>IF(ISBLANK(Table13[[#This Row],[T2]]),0,IF(Table13[[#This Row],[T2]]&gt;0,1,0))</f>
        <v>1</v>
      </c>
      <c r="K283">
        <f>IF(ISBLANK(Table13[[#This Row],[T3]]),0,IF(Table13[[#This Row],[T3]]&gt;0,1,0))</f>
        <v>1</v>
      </c>
      <c r="L283">
        <f>IF(ISBLANK(Table13[[#This Row],[T4]]),0,IF(Table13[[#This Row],[T4]]&gt;0,1,0))</f>
        <v>0</v>
      </c>
    </row>
    <row r="284" spans="1:12">
      <c r="A284" s="4">
        <v>43688.75</v>
      </c>
      <c r="B284">
        <f t="shared" si="16"/>
        <v>11</v>
      </c>
      <c r="C284">
        <f t="shared" si="17"/>
        <v>18</v>
      </c>
      <c r="D284">
        <v>38</v>
      </c>
      <c r="E284">
        <v>24</v>
      </c>
      <c r="F284">
        <v>57</v>
      </c>
      <c r="G284">
        <v>0</v>
      </c>
      <c r="I284">
        <f>IF(ISBLANK(Table13[[#This Row],[T1]]),0,IF(Table13[[#This Row],[T1]]&gt;0,1,0))</f>
        <v>1</v>
      </c>
      <c r="J284">
        <f>IF(ISBLANK(Table13[[#This Row],[T2]]),0,IF(Table13[[#This Row],[T2]]&gt;0,1,0))</f>
        <v>1</v>
      </c>
      <c r="K284">
        <f>IF(ISBLANK(Table13[[#This Row],[T3]]),0,IF(Table13[[#This Row],[T3]]&gt;0,1,0))</f>
        <v>1</v>
      </c>
      <c r="L284">
        <f>IF(ISBLANK(Table13[[#This Row],[T4]]),0,IF(Table13[[#This Row],[T4]]&gt;0,1,0))</f>
        <v>0</v>
      </c>
    </row>
    <row r="285" spans="1:12">
      <c r="A285" s="4">
        <v>43688.791666666664</v>
      </c>
      <c r="B285">
        <f t="shared" si="16"/>
        <v>11</v>
      </c>
      <c r="C285">
        <f t="shared" si="17"/>
        <v>19</v>
      </c>
      <c r="D285">
        <v>0</v>
      </c>
      <c r="E285">
        <v>6</v>
      </c>
      <c r="F285">
        <v>23</v>
      </c>
      <c r="G285">
        <v>0</v>
      </c>
      <c r="I285">
        <f>IF(ISBLANK(Table13[[#This Row],[T1]]),0,IF(Table13[[#This Row],[T1]]&gt;0,1,0))</f>
        <v>0</v>
      </c>
      <c r="J285">
        <f>IF(ISBLANK(Table13[[#This Row],[T2]]),0,IF(Table13[[#This Row],[T2]]&gt;0,1,0))</f>
        <v>1</v>
      </c>
      <c r="K285">
        <f>IF(ISBLANK(Table13[[#This Row],[T3]]),0,IF(Table13[[#This Row],[T3]]&gt;0,1,0))</f>
        <v>1</v>
      </c>
      <c r="L285">
        <f>IF(ISBLANK(Table13[[#This Row],[T4]]),0,IF(Table13[[#This Row],[T4]]&gt;0,1,0))</f>
        <v>0</v>
      </c>
    </row>
    <row r="286" spans="1:12">
      <c r="A286" s="4">
        <f>DATE(2019,8,11) + O285</f>
        <v>43688</v>
      </c>
      <c r="B286">
        <f t="shared" si="16"/>
        <v>11</v>
      </c>
      <c r="C286">
        <f t="shared" si="17"/>
        <v>0</v>
      </c>
      <c r="I286">
        <f>IF(ISBLANK(Table13[[#This Row],[T1]]),0,IF(Table13[[#This Row],[T1]]&gt;0,1,0))</f>
        <v>0</v>
      </c>
      <c r="J286">
        <f>IF(ISBLANK(Table13[[#This Row],[T2]]),0,IF(Table13[[#This Row],[T2]]&gt;0,1,0))</f>
        <v>0</v>
      </c>
      <c r="K286">
        <f>IF(ISBLANK(Table13[[#This Row],[T3]]),0,IF(Table13[[#This Row],[T3]]&gt;0,1,0))</f>
        <v>0</v>
      </c>
      <c r="L286">
        <f>IF(ISBLANK(Table13[[#This Row],[T4]]),0,IF(Table13[[#This Row],[T4]]&gt;0,1,0))</f>
        <v>0</v>
      </c>
    </row>
    <row r="287" spans="1:12">
      <c r="A287" s="4">
        <v>43688.875</v>
      </c>
      <c r="B287">
        <f t="shared" si="16"/>
        <v>11</v>
      </c>
      <c r="C287">
        <f t="shared" si="17"/>
        <v>21</v>
      </c>
      <c r="D287">
        <v>0</v>
      </c>
      <c r="E287">
        <v>44</v>
      </c>
      <c r="F287">
        <v>0</v>
      </c>
      <c r="G287">
        <v>0</v>
      </c>
      <c r="I287">
        <f>IF(ISBLANK(Table13[[#This Row],[T1]]),0,IF(Table13[[#This Row],[T1]]&gt;0,1,0))</f>
        <v>0</v>
      </c>
      <c r="J287">
        <f>IF(ISBLANK(Table13[[#This Row],[T2]]),0,IF(Table13[[#This Row],[T2]]&gt;0,1,0))</f>
        <v>1</v>
      </c>
      <c r="K287">
        <f>IF(ISBLANK(Table13[[#This Row],[T3]]),0,IF(Table13[[#This Row],[T3]]&gt;0,1,0))</f>
        <v>0</v>
      </c>
      <c r="L287">
        <f>IF(ISBLANK(Table13[[#This Row],[T4]]),0,IF(Table13[[#This Row],[T4]]&gt;0,1,0))</f>
        <v>0</v>
      </c>
    </row>
    <row r="288" spans="1:12">
      <c r="A288" s="4">
        <v>43688.916666666664</v>
      </c>
      <c r="B288">
        <f t="shared" si="16"/>
        <v>11</v>
      </c>
      <c r="C288">
        <f t="shared" si="17"/>
        <v>22</v>
      </c>
      <c r="D288">
        <v>34</v>
      </c>
      <c r="E288">
        <v>58</v>
      </c>
      <c r="F288">
        <v>0</v>
      </c>
      <c r="G288">
        <v>0</v>
      </c>
      <c r="I288">
        <f>IF(ISBLANK(Table13[[#This Row],[T1]]),0,IF(Table13[[#This Row],[T1]]&gt;0,1,0))</f>
        <v>1</v>
      </c>
      <c r="J288">
        <f>IF(ISBLANK(Table13[[#This Row],[T2]]),0,IF(Table13[[#This Row],[T2]]&gt;0,1,0))</f>
        <v>1</v>
      </c>
      <c r="K288">
        <f>IF(ISBLANK(Table13[[#This Row],[T3]]),0,IF(Table13[[#This Row],[T3]]&gt;0,1,0))</f>
        <v>0</v>
      </c>
      <c r="L288">
        <f>IF(ISBLANK(Table13[[#This Row],[T4]]),0,IF(Table13[[#This Row],[T4]]&gt;0,1,0))</f>
        <v>0</v>
      </c>
    </row>
    <row r="289" spans="1:12">
      <c r="A289" s="4">
        <v>43688.958333333336</v>
      </c>
      <c r="B289">
        <f t="shared" si="16"/>
        <v>11</v>
      </c>
      <c r="C289">
        <f t="shared" si="17"/>
        <v>23</v>
      </c>
      <c r="D289">
        <v>57</v>
      </c>
      <c r="E289">
        <v>57</v>
      </c>
      <c r="F289">
        <v>51</v>
      </c>
      <c r="G289">
        <v>0</v>
      </c>
      <c r="I289">
        <f>IF(ISBLANK(Table13[[#This Row],[T1]]),0,IF(Table13[[#This Row],[T1]]&gt;0,1,0))</f>
        <v>1</v>
      </c>
      <c r="J289">
        <f>IF(ISBLANK(Table13[[#This Row],[T2]]),0,IF(Table13[[#This Row],[T2]]&gt;0,1,0))</f>
        <v>1</v>
      </c>
      <c r="K289">
        <f>IF(ISBLANK(Table13[[#This Row],[T3]]),0,IF(Table13[[#This Row],[T3]]&gt;0,1,0))</f>
        <v>1</v>
      </c>
      <c r="L289">
        <f>IF(ISBLANK(Table13[[#This Row],[T4]]),0,IF(Table13[[#This Row],[T4]]&gt;0,1,0))</f>
        <v>0</v>
      </c>
    </row>
    <row r="290" spans="1:12">
      <c r="A290" s="4">
        <v>43689</v>
      </c>
      <c r="B290">
        <f t="shared" si="16"/>
        <v>12</v>
      </c>
      <c r="C290">
        <f t="shared" si="17"/>
        <v>0</v>
      </c>
      <c r="D290">
        <v>58</v>
      </c>
      <c r="E290">
        <v>58</v>
      </c>
      <c r="F290">
        <v>58</v>
      </c>
      <c r="G290">
        <v>0</v>
      </c>
      <c r="I290">
        <f>IF(ISBLANK(Table13[[#This Row],[T1]]),0,IF(Table13[[#This Row],[T1]]&gt;0,1,0))</f>
        <v>1</v>
      </c>
      <c r="J290">
        <f>IF(ISBLANK(Table13[[#This Row],[T2]]),0,IF(Table13[[#This Row],[T2]]&gt;0,1,0))</f>
        <v>1</v>
      </c>
      <c r="K290">
        <f>IF(ISBLANK(Table13[[#This Row],[T3]]),0,IF(Table13[[#This Row],[T3]]&gt;0,1,0))</f>
        <v>1</v>
      </c>
      <c r="L290">
        <f>IF(ISBLANK(Table13[[#This Row],[T4]]),0,IF(Table13[[#This Row],[T4]]&gt;0,1,0))</f>
        <v>0</v>
      </c>
    </row>
    <row r="291" spans="1:12">
      <c r="A291" s="4">
        <v>43689.041666666664</v>
      </c>
      <c r="B291">
        <f t="shared" si="16"/>
        <v>12</v>
      </c>
      <c r="C291">
        <f t="shared" si="17"/>
        <v>1</v>
      </c>
      <c r="D291">
        <v>58</v>
      </c>
      <c r="E291">
        <v>58</v>
      </c>
      <c r="F291">
        <v>58</v>
      </c>
      <c r="G291">
        <v>0</v>
      </c>
      <c r="I291">
        <f>IF(ISBLANK(Table13[[#This Row],[T1]]),0,IF(Table13[[#This Row],[T1]]&gt;0,1,0))</f>
        <v>1</v>
      </c>
      <c r="J291">
        <f>IF(ISBLANK(Table13[[#This Row],[T2]]),0,IF(Table13[[#This Row],[T2]]&gt;0,1,0))</f>
        <v>1</v>
      </c>
      <c r="K291">
        <f>IF(ISBLANK(Table13[[#This Row],[T3]]),0,IF(Table13[[#This Row],[T3]]&gt;0,1,0))</f>
        <v>1</v>
      </c>
      <c r="L291">
        <f>IF(ISBLANK(Table13[[#This Row],[T4]]),0,IF(Table13[[#This Row],[T4]]&gt;0,1,0))</f>
        <v>0</v>
      </c>
    </row>
    <row r="292" spans="1:12">
      <c r="A292" s="4">
        <v>43689.083333333336</v>
      </c>
      <c r="B292">
        <f t="shared" si="16"/>
        <v>12</v>
      </c>
      <c r="C292">
        <f t="shared" si="17"/>
        <v>2</v>
      </c>
      <c r="D292">
        <v>58</v>
      </c>
      <c r="E292">
        <v>58</v>
      </c>
      <c r="F292">
        <v>58</v>
      </c>
      <c r="G292">
        <v>0</v>
      </c>
      <c r="I292">
        <f>IF(ISBLANK(Table13[[#This Row],[T1]]),0,IF(Table13[[#This Row],[T1]]&gt;0,1,0))</f>
        <v>1</v>
      </c>
      <c r="J292">
        <f>IF(ISBLANK(Table13[[#This Row],[T2]]),0,IF(Table13[[#This Row],[T2]]&gt;0,1,0))</f>
        <v>1</v>
      </c>
      <c r="K292">
        <f>IF(ISBLANK(Table13[[#This Row],[T3]]),0,IF(Table13[[#This Row],[T3]]&gt;0,1,0))</f>
        <v>1</v>
      </c>
      <c r="L292">
        <f>IF(ISBLANK(Table13[[#This Row],[T4]]),0,IF(Table13[[#This Row],[T4]]&gt;0,1,0))</f>
        <v>0</v>
      </c>
    </row>
    <row r="293" spans="1:12">
      <c r="A293" s="4">
        <v>43689.125</v>
      </c>
      <c r="B293">
        <f t="shared" si="16"/>
        <v>12</v>
      </c>
      <c r="C293">
        <f t="shared" si="17"/>
        <v>3</v>
      </c>
      <c r="D293">
        <v>57</v>
      </c>
      <c r="E293">
        <v>57</v>
      </c>
      <c r="F293">
        <v>57</v>
      </c>
      <c r="G293">
        <v>0</v>
      </c>
      <c r="I293">
        <f>IF(ISBLANK(Table13[[#This Row],[T1]]),0,IF(Table13[[#This Row],[T1]]&gt;0,1,0))</f>
        <v>1</v>
      </c>
      <c r="J293">
        <f>IF(ISBLANK(Table13[[#This Row],[T2]]),0,IF(Table13[[#This Row],[T2]]&gt;0,1,0))</f>
        <v>1</v>
      </c>
      <c r="K293">
        <f>IF(ISBLANK(Table13[[#This Row],[T3]]),0,IF(Table13[[#This Row],[T3]]&gt;0,1,0))</f>
        <v>1</v>
      </c>
      <c r="L293">
        <f>IF(ISBLANK(Table13[[#This Row],[T4]]),0,IF(Table13[[#This Row],[T4]]&gt;0,1,0))</f>
        <v>0</v>
      </c>
    </row>
    <row r="294" spans="1:12">
      <c r="A294" s="4">
        <v>43689.166666666664</v>
      </c>
      <c r="B294">
        <f t="shared" si="16"/>
        <v>12</v>
      </c>
      <c r="C294">
        <f t="shared" si="17"/>
        <v>4</v>
      </c>
      <c r="D294">
        <v>58</v>
      </c>
      <c r="E294">
        <v>57</v>
      </c>
      <c r="F294">
        <v>58</v>
      </c>
      <c r="G294">
        <v>0</v>
      </c>
      <c r="I294">
        <f>IF(ISBLANK(Table13[[#This Row],[T1]]),0,IF(Table13[[#This Row],[T1]]&gt;0,1,0))</f>
        <v>1</v>
      </c>
      <c r="J294">
        <f>IF(ISBLANK(Table13[[#This Row],[T2]]),0,IF(Table13[[#This Row],[T2]]&gt;0,1,0))</f>
        <v>1</v>
      </c>
      <c r="K294">
        <f>IF(ISBLANK(Table13[[#This Row],[T3]]),0,IF(Table13[[#This Row],[T3]]&gt;0,1,0))</f>
        <v>1</v>
      </c>
      <c r="L294">
        <f>IF(ISBLANK(Table13[[#This Row],[T4]]),0,IF(Table13[[#This Row],[T4]]&gt;0,1,0))</f>
        <v>0</v>
      </c>
    </row>
    <row r="295" spans="1:12">
      <c r="A295" s="4">
        <v>43689.208333333336</v>
      </c>
      <c r="B295">
        <f t="shared" si="16"/>
        <v>12</v>
      </c>
      <c r="C295">
        <f t="shared" si="17"/>
        <v>5</v>
      </c>
      <c r="D295">
        <v>58</v>
      </c>
      <c r="E295">
        <v>12</v>
      </c>
      <c r="F295">
        <v>58</v>
      </c>
      <c r="G295">
        <v>0</v>
      </c>
      <c r="I295">
        <f>IF(ISBLANK(Table13[[#This Row],[T1]]),0,IF(Table13[[#This Row],[T1]]&gt;0,1,0))</f>
        <v>1</v>
      </c>
      <c r="J295">
        <f>IF(ISBLANK(Table13[[#This Row],[T2]]),0,IF(Table13[[#This Row],[T2]]&gt;0,1,0))</f>
        <v>1</v>
      </c>
      <c r="K295">
        <f>IF(ISBLANK(Table13[[#This Row],[T3]]),0,IF(Table13[[#This Row],[T3]]&gt;0,1,0))</f>
        <v>1</v>
      </c>
      <c r="L295">
        <f>IF(ISBLANK(Table13[[#This Row],[T4]]),0,IF(Table13[[#This Row],[T4]]&gt;0,1,0))</f>
        <v>0</v>
      </c>
    </row>
    <row r="296" spans="1:12">
      <c r="A296" s="4">
        <v>43689.25</v>
      </c>
      <c r="B296">
        <f t="shared" si="16"/>
        <v>12</v>
      </c>
      <c r="C296">
        <f t="shared" si="17"/>
        <v>6</v>
      </c>
      <c r="D296">
        <v>58</v>
      </c>
      <c r="E296">
        <v>0</v>
      </c>
      <c r="F296">
        <v>58</v>
      </c>
      <c r="G296">
        <v>0</v>
      </c>
      <c r="I296">
        <f>IF(ISBLANK(Table13[[#This Row],[T1]]),0,IF(Table13[[#This Row],[T1]]&gt;0,1,0))</f>
        <v>1</v>
      </c>
      <c r="J296">
        <f>IF(ISBLANK(Table13[[#This Row],[T2]]),0,IF(Table13[[#This Row],[T2]]&gt;0,1,0))</f>
        <v>0</v>
      </c>
      <c r="K296">
        <f>IF(ISBLANK(Table13[[#This Row],[T3]]),0,IF(Table13[[#This Row],[T3]]&gt;0,1,0))</f>
        <v>1</v>
      </c>
      <c r="L296">
        <f>IF(ISBLANK(Table13[[#This Row],[T4]]),0,IF(Table13[[#This Row],[T4]]&gt;0,1,0))</f>
        <v>0</v>
      </c>
    </row>
    <row r="297" spans="1:12">
      <c r="A297" s="4">
        <v>43689.291666666664</v>
      </c>
      <c r="B297">
        <f t="shared" si="16"/>
        <v>12</v>
      </c>
      <c r="C297">
        <f t="shared" si="17"/>
        <v>7</v>
      </c>
      <c r="D297">
        <v>57</v>
      </c>
      <c r="E297">
        <v>0</v>
      </c>
      <c r="F297">
        <v>58</v>
      </c>
      <c r="G297">
        <v>0</v>
      </c>
      <c r="I297">
        <f>IF(ISBLANK(Table13[[#This Row],[T1]]),0,IF(Table13[[#This Row],[T1]]&gt;0,1,0))</f>
        <v>1</v>
      </c>
      <c r="J297">
        <f>IF(ISBLANK(Table13[[#This Row],[T2]]),0,IF(Table13[[#This Row],[T2]]&gt;0,1,0))</f>
        <v>0</v>
      </c>
      <c r="K297">
        <f>IF(ISBLANK(Table13[[#This Row],[T3]]),0,IF(Table13[[#This Row],[T3]]&gt;0,1,0))</f>
        <v>1</v>
      </c>
      <c r="L297">
        <f>IF(ISBLANK(Table13[[#This Row],[T4]]),0,IF(Table13[[#This Row],[T4]]&gt;0,1,0))</f>
        <v>0</v>
      </c>
    </row>
    <row r="298" spans="1:12">
      <c r="A298" s="4">
        <v>43689.333333333336</v>
      </c>
      <c r="B298">
        <f t="shared" si="16"/>
        <v>12</v>
      </c>
      <c r="C298">
        <f t="shared" si="17"/>
        <v>8</v>
      </c>
      <c r="D298">
        <v>5</v>
      </c>
      <c r="E298">
        <v>0</v>
      </c>
      <c r="F298">
        <v>57</v>
      </c>
      <c r="G298">
        <v>0</v>
      </c>
      <c r="I298">
        <f>IF(ISBLANK(Table13[[#This Row],[T1]]),0,IF(Table13[[#This Row],[T1]]&gt;0,1,0))</f>
        <v>1</v>
      </c>
      <c r="J298">
        <f>IF(ISBLANK(Table13[[#This Row],[T2]]),0,IF(Table13[[#This Row],[T2]]&gt;0,1,0))</f>
        <v>0</v>
      </c>
      <c r="K298">
        <f>IF(ISBLANK(Table13[[#This Row],[T3]]),0,IF(Table13[[#This Row],[T3]]&gt;0,1,0))</f>
        <v>1</v>
      </c>
      <c r="L298">
        <f>IF(ISBLANK(Table13[[#This Row],[T4]]),0,IF(Table13[[#This Row],[T4]]&gt;0,1,0))</f>
        <v>0</v>
      </c>
    </row>
    <row r="299" spans="1:12">
      <c r="A299" s="4">
        <v>43689.375</v>
      </c>
      <c r="B299">
        <f t="shared" si="16"/>
        <v>12</v>
      </c>
      <c r="C299">
        <f t="shared" si="17"/>
        <v>9</v>
      </c>
      <c r="D299">
        <v>0</v>
      </c>
      <c r="E299">
        <v>0</v>
      </c>
      <c r="F299">
        <v>44</v>
      </c>
      <c r="G299">
        <v>0</v>
      </c>
      <c r="I299">
        <f>IF(ISBLANK(Table13[[#This Row],[T1]]),0,IF(Table13[[#This Row],[T1]]&gt;0,1,0))</f>
        <v>0</v>
      </c>
      <c r="J299">
        <f>IF(ISBLANK(Table13[[#This Row],[T2]]),0,IF(Table13[[#This Row],[T2]]&gt;0,1,0))</f>
        <v>0</v>
      </c>
      <c r="K299">
        <f>IF(ISBLANK(Table13[[#This Row],[T3]]),0,IF(Table13[[#This Row],[T3]]&gt;0,1,0))</f>
        <v>1</v>
      </c>
      <c r="L299">
        <f>IF(ISBLANK(Table13[[#This Row],[T4]]),0,IF(Table13[[#This Row],[T4]]&gt;0,1,0))</f>
        <v>0</v>
      </c>
    </row>
    <row r="300" spans="1:12">
      <c r="A300" s="4">
        <f t="shared" ref="A300:A306" si="18">DATE(2019,8,12) + O299</f>
        <v>43689</v>
      </c>
      <c r="B300">
        <f t="shared" si="16"/>
        <v>12</v>
      </c>
      <c r="C300">
        <f t="shared" si="17"/>
        <v>0</v>
      </c>
      <c r="I300">
        <f>IF(ISBLANK(Table13[[#This Row],[T1]]),0,IF(Table13[[#This Row],[T1]]&gt;0,1,0))</f>
        <v>0</v>
      </c>
      <c r="J300">
        <f>IF(ISBLANK(Table13[[#This Row],[T2]]),0,IF(Table13[[#This Row],[T2]]&gt;0,1,0))</f>
        <v>0</v>
      </c>
      <c r="K300">
        <f>IF(ISBLANK(Table13[[#This Row],[T3]]),0,IF(Table13[[#This Row],[T3]]&gt;0,1,0))</f>
        <v>0</v>
      </c>
      <c r="L300">
        <f>IF(ISBLANK(Table13[[#This Row],[T4]]),0,IF(Table13[[#This Row],[T4]]&gt;0,1,0))</f>
        <v>0</v>
      </c>
    </row>
    <row r="301" spans="1:12">
      <c r="A301" s="4">
        <f t="shared" si="18"/>
        <v>43689</v>
      </c>
      <c r="B301">
        <f t="shared" si="16"/>
        <v>12</v>
      </c>
      <c r="C301">
        <f t="shared" si="17"/>
        <v>0</v>
      </c>
      <c r="I301">
        <f>IF(ISBLANK(Table13[[#This Row],[T1]]),0,IF(Table13[[#This Row],[T1]]&gt;0,1,0))</f>
        <v>0</v>
      </c>
      <c r="J301">
        <f>IF(ISBLANK(Table13[[#This Row],[T2]]),0,IF(Table13[[#This Row],[T2]]&gt;0,1,0))</f>
        <v>0</v>
      </c>
      <c r="K301">
        <f>IF(ISBLANK(Table13[[#This Row],[T3]]),0,IF(Table13[[#This Row],[T3]]&gt;0,1,0))</f>
        <v>0</v>
      </c>
      <c r="L301">
        <f>IF(ISBLANK(Table13[[#This Row],[T4]]),0,IF(Table13[[#This Row],[T4]]&gt;0,1,0))</f>
        <v>0</v>
      </c>
    </row>
    <row r="302" spans="1:12">
      <c r="A302" s="4">
        <f t="shared" si="18"/>
        <v>43689</v>
      </c>
      <c r="B302">
        <f t="shared" si="16"/>
        <v>12</v>
      </c>
      <c r="C302">
        <f t="shared" si="17"/>
        <v>0</v>
      </c>
      <c r="I302">
        <f>IF(ISBLANK(Table13[[#This Row],[T1]]),0,IF(Table13[[#This Row],[T1]]&gt;0,1,0))</f>
        <v>0</v>
      </c>
      <c r="J302">
        <f>IF(ISBLANK(Table13[[#This Row],[T2]]),0,IF(Table13[[#This Row],[T2]]&gt;0,1,0))</f>
        <v>0</v>
      </c>
      <c r="K302">
        <f>IF(ISBLANK(Table13[[#This Row],[T3]]),0,IF(Table13[[#This Row],[T3]]&gt;0,1,0))</f>
        <v>0</v>
      </c>
      <c r="L302">
        <f>IF(ISBLANK(Table13[[#This Row],[T4]]),0,IF(Table13[[#This Row],[T4]]&gt;0,1,0))</f>
        <v>0</v>
      </c>
    </row>
    <row r="303" spans="1:12">
      <c r="A303" s="4">
        <f t="shared" si="18"/>
        <v>43689</v>
      </c>
      <c r="B303">
        <f t="shared" si="16"/>
        <v>12</v>
      </c>
      <c r="C303">
        <f t="shared" si="17"/>
        <v>0</v>
      </c>
      <c r="I303">
        <f>IF(ISBLANK(Table13[[#This Row],[T1]]),0,IF(Table13[[#This Row],[T1]]&gt;0,1,0))</f>
        <v>0</v>
      </c>
      <c r="J303">
        <f>IF(ISBLANK(Table13[[#This Row],[T2]]),0,IF(Table13[[#This Row],[T2]]&gt;0,1,0))</f>
        <v>0</v>
      </c>
      <c r="K303">
        <f>IF(ISBLANK(Table13[[#This Row],[T3]]),0,IF(Table13[[#This Row],[T3]]&gt;0,1,0))</f>
        <v>0</v>
      </c>
      <c r="L303">
        <f>IF(ISBLANK(Table13[[#This Row],[T4]]),0,IF(Table13[[#This Row],[T4]]&gt;0,1,0))</f>
        <v>0</v>
      </c>
    </row>
    <row r="304" spans="1:12">
      <c r="A304" s="4">
        <f t="shared" si="18"/>
        <v>43689</v>
      </c>
      <c r="B304">
        <f t="shared" si="16"/>
        <v>12</v>
      </c>
      <c r="C304">
        <f t="shared" si="17"/>
        <v>0</v>
      </c>
      <c r="I304">
        <f>IF(ISBLANK(Table13[[#This Row],[T1]]),0,IF(Table13[[#This Row],[T1]]&gt;0,1,0))</f>
        <v>0</v>
      </c>
      <c r="J304">
        <f>IF(ISBLANK(Table13[[#This Row],[T2]]),0,IF(Table13[[#This Row],[T2]]&gt;0,1,0))</f>
        <v>0</v>
      </c>
      <c r="K304">
        <f>IF(ISBLANK(Table13[[#This Row],[T3]]),0,IF(Table13[[#This Row],[T3]]&gt;0,1,0))</f>
        <v>0</v>
      </c>
      <c r="L304">
        <f>IF(ISBLANK(Table13[[#This Row],[T4]]),0,IF(Table13[[#This Row],[T4]]&gt;0,1,0))</f>
        <v>0</v>
      </c>
    </row>
    <row r="305" spans="1:12">
      <c r="A305" s="4">
        <f t="shared" si="18"/>
        <v>43689</v>
      </c>
      <c r="B305">
        <f t="shared" si="16"/>
        <v>12</v>
      </c>
      <c r="C305">
        <f t="shared" si="17"/>
        <v>0</v>
      </c>
      <c r="I305">
        <f>IF(ISBLANK(Table13[[#This Row],[T1]]),0,IF(Table13[[#This Row],[T1]]&gt;0,1,0))</f>
        <v>0</v>
      </c>
      <c r="J305">
        <f>IF(ISBLANK(Table13[[#This Row],[T2]]),0,IF(Table13[[#This Row],[T2]]&gt;0,1,0))</f>
        <v>0</v>
      </c>
      <c r="K305">
        <f>IF(ISBLANK(Table13[[#This Row],[T3]]),0,IF(Table13[[#This Row],[T3]]&gt;0,1,0))</f>
        <v>0</v>
      </c>
      <c r="L305">
        <f>IF(ISBLANK(Table13[[#This Row],[T4]]),0,IF(Table13[[#This Row],[T4]]&gt;0,1,0))</f>
        <v>0</v>
      </c>
    </row>
    <row r="306" spans="1:12">
      <c r="A306" s="4">
        <f t="shared" si="18"/>
        <v>43689</v>
      </c>
      <c r="B306">
        <f t="shared" si="16"/>
        <v>12</v>
      </c>
      <c r="C306">
        <f t="shared" si="17"/>
        <v>0</v>
      </c>
      <c r="I306">
        <f>IF(ISBLANK(Table13[[#This Row],[T1]]),0,IF(Table13[[#This Row],[T1]]&gt;0,1,0))</f>
        <v>0</v>
      </c>
      <c r="J306">
        <f>IF(ISBLANK(Table13[[#This Row],[T2]]),0,IF(Table13[[#This Row],[T2]]&gt;0,1,0))</f>
        <v>0</v>
      </c>
      <c r="K306">
        <f>IF(ISBLANK(Table13[[#This Row],[T3]]),0,IF(Table13[[#This Row],[T3]]&gt;0,1,0))</f>
        <v>0</v>
      </c>
      <c r="L306">
        <f>IF(ISBLANK(Table13[[#This Row],[T4]]),0,IF(Table13[[#This Row],[T4]]&gt;0,1,0))</f>
        <v>0</v>
      </c>
    </row>
    <row r="307" spans="1:12">
      <c r="A307" s="4">
        <v>43689.708333333336</v>
      </c>
      <c r="B307">
        <f t="shared" si="16"/>
        <v>12</v>
      </c>
      <c r="C307">
        <f t="shared" si="17"/>
        <v>17</v>
      </c>
      <c r="D307">
        <v>0</v>
      </c>
      <c r="E307">
        <v>0</v>
      </c>
      <c r="F307">
        <v>16</v>
      </c>
      <c r="G307">
        <v>0</v>
      </c>
      <c r="I307">
        <f>IF(ISBLANK(Table13[[#This Row],[T1]]),0,IF(Table13[[#This Row],[T1]]&gt;0,1,0))</f>
        <v>0</v>
      </c>
      <c r="J307">
        <f>IF(ISBLANK(Table13[[#This Row],[T2]]),0,IF(Table13[[#This Row],[T2]]&gt;0,1,0))</f>
        <v>0</v>
      </c>
      <c r="K307">
        <f>IF(ISBLANK(Table13[[#This Row],[T3]]),0,IF(Table13[[#This Row],[T3]]&gt;0,1,0))</f>
        <v>1</v>
      </c>
      <c r="L307">
        <f>IF(ISBLANK(Table13[[#This Row],[T4]]),0,IF(Table13[[#This Row],[T4]]&gt;0,1,0))</f>
        <v>0</v>
      </c>
    </row>
    <row r="308" spans="1:12">
      <c r="A308" s="4">
        <v>43689.75</v>
      </c>
      <c r="B308">
        <f t="shared" si="16"/>
        <v>12</v>
      </c>
      <c r="C308">
        <f t="shared" si="17"/>
        <v>18</v>
      </c>
      <c r="D308">
        <v>0</v>
      </c>
      <c r="E308">
        <v>3</v>
      </c>
      <c r="F308">
        <v>57</v>
      </c>
      <c r="G308">
        <v>0</v>
      </c>
      <c r="I308">
        <f>IF(ISBLANK(Table13[[#This Row],[T1]]),0,IF(Table13[[#This Row],[T1]]&gt;0,1,0))</f>
        <v>0</v>
      </c>
      <c r="J308">
        <f>IF(ISBLANK(Table13[[#This Row],[T2]]),0,IF(Table13[[#This Row],[T2]]&gt;0,1,0))</f>
        <v>1</v>
      </c>
      <c r="K308">
        <f>IF(ISBLANK(Table13[[#This Row],[T3]]),0,IF(Table13[[#This Row],[T3]]&gt;0,1,0))</f>
        <v>1</v>
      </c>
      <c r="L308">
        <f>IF(ISBLANK(Table13[[#This Row],[T4]]),0,IF(Table13[[#This Row],[T4]]&gt;0,1,0))</f>
        <v>0</v>
      </c>
    </row>
    <row r="309" spans="1:12">
      <c r="A309" s="4">
        <v>43689.791666666664</v>
      </c>
      <c r="B309">
        <f t="shared" si="16"/>
        <v>12</v>
      </c>
      <c r="C309">
        <f t="shared" si="17"/>
        <v>19</v>
      </c>
      <c r="D309">
        <v>0</v>
      </c>
      <c r="E309">
        <v>48</v>
      </c>
      <c r="F309">
        <v>58</v>
      </c>
      <c r="G309">
        <v>0</v>
      </c>
      <c r="I309">
        <f>IF(ISBLANK(Table13[[#This Row],[T1]]),0,IF(Table13[[#This Row],[T1]]&gt;0,1,0))</f>
        <v>0</v>
      </c>
      <c r="J309">
        <f>IF(ISBLANK(Table13[[#This Row],[T2]]),0,IF(Table13[[#This Row],[T2]]&gt;0,1,0))</f>
        <v>1</v>
      </c>
      <c r="K309">
        <f>IF(ISBLANK(Table13[[#This Row],[T3]]),0,IF(Table13[[#This Row],[T3]]&gt;0,1,0))</f>
        <v>1</v>
      </c>
      <c r="L309">
        <f>IF(ISBLANK(Table13[[#This Row],[T4]]),0,IF(Table13[[#This Row],[T4]]&gt;0,1,0))</f>
        <v>0</v>
      </c>
    </row>
    <row r="310" spans="1:12">
      <c r="A310" s="4">
        <v>43689.833333333336</v>
      </c>
      <c r="B310">
        <f t="shared" si="16"/>
        <v>12</v>
      </c>
      <c r="C310">
        <f t="shared" si="17"/>
        <v>20</v>
      </c>
      <c r="D310">
        <v>0</v>
      </c>
      <c r="E310">
        <v>38</v>
      </c>
      <c r="F310">
        <v>57</v>
      </c>
      <c r="G310">
        <v>0</v>
      </c>
      <c r="I310">
        <f>IF(ISBLANK(Table13[[#This Row],[T1]]),0,IF(Table13[[#This Row],[T1]]&gt;0,1,0))</f>
        <v>0</v>
      </c>
      <c r="J310">
        <f>IF(ISBLANK(Table13[[#This Row],[T2]]),0,IF(Table13[[#This Row],[T2]]&gt;0,1,0))</f>
        <v>1</v>
      </c>
      <c r="K310">
        <f>IF(ISBLANK(Table13[[#This Row],[T3]]),0,IF(Table13[[#This Row],[T3]]&gt;0,1,0))</f>
        <v>1</v>
      </c>
      <c r="L310">
        <f>IF(ISBLANK(Table13[[#This Row],[T4]]),0,IF(Table13[[#This Row],[T4]]&gt;0,1,0))</f>
        <v>0</v>
      </c>
    </row>
    <row r="311" spans="1:12">
      <c r="A311" s="4">
        <v>43689.875</v>
      </c>
      <c r="B311">
        <f t="shared" si="16"/>
        <v>12</v>
      </c>
      <c r="C311">
        <f t="shared" si="17"/>
        <v>21</v>
      </c>
      <c r="D311">
        <v>29</v>
      </c>
      <c r="E311">
        <v>0</v>
      </c>
      <c r="F311">
        <v>58</v>
      </c>
      <c r="G311">
        <v>0</v>
      </c>
      <c r="I311">
        <f>IF(ISBLANK(Table13[[#This Row],[T1]]),0,IF(Table13[[#This Row],[T1]]&gt;0,1,0))</f>
        <v>1</v>
      </c>
      <c r="J311">
        <f>IF(ISBLANK(Table13[[#This Row],[T2]]),0,IF(Table13[[#This Row],[T2]]&gt;0,1,0))</f>
        <v>0</v>
      </c>
      <c r="K311">
        <f>IF(ISBLANK(Table13[[#This Row],[T3]]),0,IF(Table13[[#This Row],[T3]]&gt;0,1,0))</f>
        <v>1</v>
      </c>
      <c r="L311">
        <f>IF(ISBLANK(Table13[[#This Row],[T4]]),0,IF(Table13[[#This Row],[T4]]&gt;0,1,0))</f>
        <v>0</v>
      </c>
    </row>
    <row r="312" spans="1:12">
      <c r="A312" s="4">
        <v>43689.916666666664</v>
      </c>
      <c r="B312">
        <f t="shared" si="16"/>
        <v>12</v>
      </c>
      <c r="C312">
        <f t="shared" si="17"/>
        <v>22</v>
      </c>
      <c r="D312">
        <v>57</v>
      </c>
      <c r="E312">
        <v>0</v>
      </c>
      <c r="F312">
        <v>57</v>
      </c>
      <c r="G312">
        <v>0</v>
      </c>
      <c r="I312">
        <f>IF(ISBLANK(Table13[[#This Row],[T1]]),0,IF(Table13[[#This Row],[T1]]&gt;0,1,0))</f>
        <v>1</v>
      </c>
      <c r="J312">
        <f>IF(ISBLANK(Table13[[#This Row],[T2]]),0,IF(Table13[[#This Row],[T2]]&gt;0,1,0))</f>
        <v>0</v>
      </c>
      <c r="K312">
        <f>IF(ISBLANK(Table13[[#This Row],[T3]]),0,IF(Table13[[#This Row],[T3]]&gt;0,1,0))</f>
        <v>1</v>
      </c>
      <c r="L312">
        <f>IF(ISBLANK(Table13[[#This Row],[T4]]),0,IF(Table13[[#This Row],[T4]]&gt;0,1,0))</f>
        <v>0</v>
      </c>
    </row>
    <row r="313" spans="1:12">
      <c r="A313" s="4">
        <v>43689.958333333336</v>
      </c>
      <c r="B313">
        <f t="shared" si="16"/>
        <v>12</v>
      </c>
      <c r="C313">
        <f t="shared" si="17"/>
        <v>23</v>
      </c>
      <c r="D313">
        <v>58</v>
      </c>
      <c r="E313">
        <v>0</v>
      </c>
      <c r="F313">
        <v>58</v>
      </c>
      <c r="G313">
        <v>0</v>
      </c>
      <c r="I313">
        <f>IF(ISBLANK(Table13[[#This Row],[T1]]),0,IF(Table13[[#This Row],[T1]]&gt;0,1,0))</f>
        <v>1</v>
      </c>
      <c r="J313">
        <f>IF(ISBLANK(Table13[[#This Row],[T2]]),0,IF(Table13[[#This Row],[T2]]&gt;0,1,0))</f>
        <v>0</v>
      </c>
      <c r="K313">
        <f>IF(ISBLANK(Table13[[#This Row],[T3]]),0,IF(Table13[[#This Row],[T3]]&gt;0,1,0))</f>
        <v>1</v>
      </c>
      <c r="L313">
        <f>IF(ISBLANK(Table13[[#This Row],[T4]]),0,IF(Table13[[#This Row],[T4]]&gt;0,1,0))</f>
        <v>0</v>
      </c>
    </row>
    <row r="314" spans="1:12">
      <c r="A314" s="4">
        <v>43690</v>
      </c>
      <c r="B314">
        <f t="shared" si="16"/>
        <v>13</v>
      </c>
      <c r="C314">
        <f t="shared" si="17"/>
        <v>0</v>
      </c>
      <c r="D314">
        <v>58</v>
      </c>
      <c r="E314">
        <v>0</v>
      </c>
      <c r="F314">
        <v>58</v>
      </c>
      <c r="G314">
        <v>0</v>
      </c>
      <c r="I314">
        <f>IF(ISBLANK(Table13[[#This Row],[T1]]),0,IF(Table13[[#This Row],[T1]]&gt;0,1,0))</f>
        <v>1</v>
      </c>
      <c r="J314">
        <f>IF(ISBLANK(Table13[[#This Row],[T2]]),0,IF(Table13[[#This Row],[T2]]&gt;0,1,0))</f>
        <v>0</v>
      </c>
      <c r="K314">
        <f>IF(ISBLANK(Table13[[#This Row],[T3]]),0,IF(Table13[[#This Row],[T3]]&gt;0,1,0))</f>
        <v>1</v>
      </c>
      <c r="L314">
        <f>IF(ISBLANK(Table13[[#This Row],[T4]]),0,IF(Table13[[#This Row],[T4]]&gt;0,1,0))</f>
        <v>0</v>
      </c>
    </row>
    <row r="315" spans="1:12">
      <c r="A315" s="4">
        <v>43690.041666666664</v>
      </c>
      <c r="B315">
        <f t="shared" si="16"/>
        <v>13</v>
      </c>
      <c r="C315">
        <f t="shared" si="17"/>
        <v>1</v>
      </c>
      <c r="D315">
        <v>57</v>
      </c>
      <c r="E315">
        <v>0</v>
      </c>
      <c r="F315">
        <v>57</v>
      </c>
      <c r="G315">
        <v>0</v>
      </c>
      <c r="I315">
        <f>IF(ISBLANK(Table13[[#This Row],[T1]]),0,IF(Table13[[#This Row],[T1]]&gt;0,1,0))</f>
        <v>1</v>
      </c>
      <c r="J315">
        <f>IF(ISBLANK(Table13[[#This Row],[T2]]),0,IF(Table13[[#This Row],[T2]]&gt;0,1,0))</f>
        <v>0</v>
      </c>
      <c r="K315">
        <f>IF(ISBLANK(Table13[[#This Row],[T3]]),0,IF(Table13[[#This Row],[T3]]&gt;0,1,0))</f>
        <v>1</v>
      </c>
      <c r="L315">
        <f>IF(ISBLANK(Table13[[#This Row],[T4]]),0,IF(Table13[[#This Row],[T4]]&gt;0,1,0))</f>
        <v>0</v>
      </c>
    </row>
    <row r="316" spans="1:12">
      <c r="A316" s="4">
        <v>43690.083333333336</v>
      </c>
      <c r="B316">
        <f t="shared" si="16"/>
        <v>13</v>
      </c>
      <c r="C316">
        <f t="shared" si="17"/>
        <v>2</v>
      </c>
      <c r="D316">
        <v>58</v>
      </c>
      <c r="E316">
        <v>17</v>
      </c>
      <c r="F316">
        <v>58</v>
      </c>
      <c r="G316">
        <v>0</v>
      </c>
      <c r="I316">
        <f>IF(ISBLANK(Table13[[#This Row],[T1]]),0,IF(Table13[[#This Row],[T1]]&gt;0,1,0))</f>
        <v>1</v>
      </c>
      <c r="J316">
        <f>IF(ISBLANK(Table13[[#This Row],[T2]]),0,IF(Table13[[#This Row],[T2]]&gt;0,1,0))</f>
        <v>1</v>
      </c>
      <c r="K316">
        <f>IF(ISBLANK(Table13[[#This Row],[T3]]),0,IF(Table13[[#This Row],[T3]]&gt;0,1,0))</f>
        <v>1</v>
      </c>
      <c r="L316">
        <f>IF(ISBLANK(Table13[[#This Row],[T4]]),0,IF(Table13[[#This Row],[T4]]&gt;0,1,0))</f>
        <v>0</v>
      </c>
    </row>
    <row r="317" spans="1:12">
      <c r="A317" s="4">
        <v>43690.125</v>
      </c>
      <c r="B317">
        <f t="shared" si="16"/>
        <v>13</v>
      </c>
      <c r="C317">
        <f t="shared" si="17"/>
        <v>3</v>
      </c>
      <c r="D317">
        <v>58</v>
      </c>
      <c r="E317">
        <v>24</v>
      </c>
      <c r="F317">
        <v>58</v>
      </c>
      <c r="G317">
        <v>0</v>
      </c>
      <c r="I317">
        <f>IF(ISBLANK(Table13[[#This Row],[T1]]),0,IF(Table13[[#This Row],[T1]]&gt;0,1,0))</f>
        <v>1</v>
      </c>
      <c r="J317">
        <f>IF(ISBLANK(Table13[[#This Row],[T2]]),0,IF(Table13[[#This Row],[T2]]&gt;0,1,0))</f>
        <v>1</v>
      </c>
      <c r="K317">
        <f>IF(ISBLANK(Table13[[#This Row],[T3]]),0,IF(Table13[[#This Row],[T3]]&gt;0,1,0))</f>
        <v>1</v>
      </c>
      <c r="L317">
        <f>IF(ISBLANK(Table13[[#This Row],[T4]]),0,IF(Table13[[#This Row],[T4]]&gt;0,1,0))</f>
        <v>0</v>
      </c>
    </row>
    <row r="318" spans="1:12">
      <c r="A318" s="4">
        <v>43690.166666666664</v>
      </c>
      <c r="B318">
        <f t="shared" si="16"/>
        <v>13</v>
      </c>
      <c r="C318">
        <f t="shared" si="17"/>
        <v>4</v>
      </c>
      <c r="D318">
        <v>58</v>
      </c>
      <c r="E318">
        <v>47</v>
      </c>
      <c r="F318">
        <v>58</v>
      </c>
      <c r="G318">
        <v>0</v>
      </c>
      <c r="I318">
        <f>IF(ISBLANK(Table13[[#This Row],[T1]]),0,IF(Table13[[#This Row],[T1]]&gt;0,1,0))</f>
        <v>1</v>
      </c>
      <c r="J318">
        <f>IF(ISBLANK(Table13[[#This Row],[T2]]),0,IF(Table13[[#This Row],[T2]]&gt;0,1,0))</f>
        <v>1</v>
      </c>
      <c r="K318">
        <f>IF(ISBLANK(Table13[[#This Row],[T3]]),0,IF(Table13[[#This Row],[T3]]&gt;0,1,0))</f>
        <v>1</v>
      </c>
      <c r="L318">
        <f>IF(ISBLANK(Table13[[#This Row],[T4]]),0,IF(Table13[[#This Row],[T4]]&gt;0,1,0))</f>
        <v>0</v>
      </c>
    </row>
    <row r="319" spans="1:12">
      <c r="A319" s="4">
        <v>43690.208333333336</v>
      </c>
      <c r="B319">
        <f t="shared" si="16"/>
        <v>13</v>
      </c>
      <c r="C319">
        <f t="shared" si="17"/>
        <v>5</v>
      </c>
      <c r="D319">
        <v>57</v>
      </c>
      <c r="E319">
        <v>57</v>
      </c>
      <c r="F319">
        <v>57</v>
      </c>
      <c r="G319">
        <v>0</v>
      </c>
      <c r="I319">
        <f>IF(ISBLANK(Table13[[#This Row],[T1]]),0,IF(Table13[[#This Row],[T1]]&gt;0,1,0))</f>
        <v>1</v>
      </c>
      <c r="J319">
        <f>IF(ISBLANK(Table13[[#This Row],[T2]]),0,IF(Table13[[#This Row],[T2]]&gt;0,1,0))</f>
        <v>1</v>
      </c>
      <c r="K319">
        <f>IF(ISBLANK(Table13[[#This Row],[T3]]),0,IF(Table13[[#This Row],[T3]]&gt;0,1,0))</f>
        <v>1</v>
      </c>
      <c r="L319">
        <f>IF(ISBLANK(Table13[[#This Row],[T4]]),0,IF(Table13[[#This Row],[T4]]&gt;0,1,0))</f>
        <v>0</v>
      </c>
    </row>
    <row r="320" spans="1:12">
      <c r="A320" s="4">
        <v>43690.25</v>
      </c>
      <c r="B320">
        <f t="shared" si="16"/>
        <v>13</v>
      </c>
      <c r="C320">
        <f t="shared" si="17"/>
        <v>6</v>
      </c>
      <c r="D320">
        <v>58</v>
      </c>
      <c r="E320">
        <v>41</v>
      </c>
      <c r="F320">
        <v>58</v>
      </c>
      <c r="G320">
        <v>0</v>
      </c>
      <c r="I320">
        <f>IF(ISBLANK(Table13[[#This Row],[T1]]),0,IF(Table13[[#This Row],[T1]]&gt;0,1,0))</f>
        <v>1</v>
      </c>
      <c r="J320">
        <f>IF(ISBLANK(Table13[[#This Row],[T2]]),0,IF(Table13[[#This Row],[T2]]&gt;0,1,0))</f>
        <v>1</v>
      </c>
      <c r="K320">
        <f>IF(ISBLANK(Table13[[#This Row],[T3]]),0,IF(Table13[[#This Row],[T3]]&gt;0,1,0))</f>
        <v>1</v>
      </c>
      <c r="L320">
        <f>IF(ISBLANK(Table13[[#This Row],[T4]]),0,IF(Table13[[#This Row],[T4]]&gt;0,1,0))</f>
        <v>0</v>
      </c>
    </row>
    <row r="321" spans="1:12">
      <c r="A321" s="4">
        <v>43690.291666666664</v>
      </c>
      <c r="B321">
        <f t="shared" si="16"/>
        <v>13</v>
      </c>
      <c r="C321">
        <f t="shared" si="17"/>
        <v>7</v>
      </c>
      <c r="D321">
        <v>58</v>
      </c>
      <c r="E321">
        <v>46</v>
      </c>
      <c r="F321">
        <v>35</v>
      </c>
      <c r="G321">
        <v>0</v>
      </c>
      <c r="I321">
        <f>IF(ISBLANK(Table13[[#This Row],[T1]]),0,IF(Table13[[#This Row],[T1]]&gt;0,1,0))</f>
        <v>1</v>
      </c>
      <c r="J321">
        <f>IF(ISBLANK(Table13[[#This Row],[T2]]),0,IF(Table13[[#This Row],[T2]]&gt;0,1,0))</f>
        <v>1</v>
      </c>
      <c r="K321">
        <f>IF(ISBLANK(Table13[[#This Row],[T3]]),0,IF(Table13[[#This Row],[T3]]&gt;0,1,0))</f>
        <v>1</v>
      </c>
      <c r="L321">
        <f>IF(ISBLANK(Table13[[#This Row],[T4]]),0,IF(Table13[[#This Row],[T4]]&gt;0,1,0))</f>
        <v>0</v>
      </c>
    </row>
    <row r="322" spans="1:12">
      <c r="A322" s="4">
        <v>43690.333333333336</v>
      </c>
      <c r="B322">
        <f t="shared" ref="B322:B385" si="19">DAY(A322)</f>
        <v>13</v>
      </c>
      <c r="C322">
        <f t="shared" si="17"/>
        <v>8</v>
      </c>
      <c r="D322">
        <v>13</v>
      </c>
      <c r="E322">
        <v>32</v>
      </c>
      <c r="F322">
        <v>0</v>
      </c>
      <c r="G322">
        <v>0</v>
      </c>
      <c r="I322">
        <f>IF(ISBLANK(Table13[[#This Row],[T1]]),0,IF(Table13[[#This Row],[T1]]&gt;0,1,0))</f>
        <v>1</v>
      </c>
      <c r="J322">
        <f>IF(ISBLANK(Table13[[#This Row],[T2]]),0,IF(Table13[[#This Row],[T2]]&gt;0,1,0))</f>
        <v>1</v>
      </c>
      <c r="K322">
        <f>IF(ISBLANK(Table13[[#This Row],[T3]]),0,IF(Table13[[#This Row],[T3]]&gt;0,1,0))</f>
        <v>0</v>
      </c>
      <c r="L322">
        <f>IF(ISBLANK(Table13[[#This Row],[T4]]),0,IF(Table13[[#This Row],[T4]]&gt;0,1,0))</f>
        <v>0</v>
      </c>
    </row>
    <row r="323" spans="1:12">
      <c r="A323" s="4">
        <v>43690.375</v>
      </c>
      <c r="B323">
        <f t="shared" si="19"/>
        <v>13</v>
      </c>
      <c r="C323">
        <f t="shared" si="17"/>
        <v>9</v>
      </c>
      <c r="D323">
        <v>0</v>
      </c>
      <c r="E323">
        <v>3</v>
      </c>
      <c r="F323">
        <v>0</v>
      </c>
      <c r="G323">
        <v>0</v>
      </c>
      <c r="I323">
        <f>IF(ISBLANK(Table13[[#This Row],[T1]]),0,IF(Table13[[#This Row],[T1]]&gt;0,1,0))</f>
        <v>0</v>
      </c>
      <c r="J323">
        <f>IF(ISBLANK(Table13[[#This Row],[T2]]),0,IF(Table13[[#This Row],[T2]]&gt;0,1,0))</f>
        <v>1</v>
      </c>
      <c r="K323">
        <f>IF(ISBLANK(Table13[[#This Row],[T3]]),0,IF(Table13[[#This Row],[T3]]&gt;0,1,0))</f>
        <v>0</v>
      </c>
      <c r="L323">
        <f>IF(ISBLANK(Table13[[#This Row],[T4]]),0,IF(Table13[[#This Row],[T4]]&gt;0,1,0))</f>
        <v>0</v>
      </c>
    </row>
    <row r="324" spans="1:12">
      <c r="A324" s="4">
        <f>DATE(2019,8,13) + O323</f>
        <v>43690</v>
      </c>
      <c r="B324">
        <f t="shared" si="19"/>
        <v>13</v>
      </c>
      <c r="C324">
        <f t="shared" si="17"/>
        <v>0</v>
      </c>
      <c r="I324">
        <f>IF(ISBLANK(Table13[[#This Row],[T1]]),0,IF(Table13[[#This Row],[T1]]&gt;0,1,0))</f>
        <v>0</v>
      </c>
      <c r="J324">
        <f>IF(ISBLANK(Table13[[#This Row],[T2]]),0,IF(Table13[[#This Row],[T2]]&gt;0,1,0))</f>
        <v>0</v>
      </c>
      <c r="K324">
        <f>IF(ISBLANK(Table13[[#This Row],[T3]]),0,IF(Table13[[#This Row],[T3]]&gt;0,1,0))</f>
        <v>0</v>
      </c>
      <c r="L324">
        <f>IF(ISBLANK(Table13[[#This Row],[T4]]),0,IF(Table13[[#This Row],[T4]]&gt;0,1,0))</f>
        <v>0</v>
      </c>
    </row>
    <row r="325" spans="1:12">
      <c r="A325" s="4">
        <f>DATE(2019,8,13) + O324</f>
        <v>43690</v>
      </c>
      <c r="B325">
        <f t="shared" si="19"/>
        <v>13</v>
      </c>
      <c r="C325">
        <f t="shared" si="17"/>
        <v>0</v>
      </c>
      <c r="I325">
        <f>IF(ISBLANK(Table13[[#This Row],[T1]]),0,IF(Table13[[#This Row],[T1]]&gt;0,1,0))</f>
        <v>0</v>
      </c>
      <c r="J325">
        <f>IF(ISBLANK(Table13[[#This Row],[T2]]),0,IF(Table13[[#This Row],[T2]]&gt;0,1,0))</f>
        <v>0</v>
      </c>
      <c r="K325">
        <f>IF(ISBLANK(Table13[[#This Row],[T3]]),0,IF(Table13[[#This Row],[T3]]&gt;0,1,0))</f>
        <v>0</v>
      </c>
      <c r="L325">
        <f>IF(ISBLANK(Table13[[#This Row],[T4]]),0,IF(Table13[[#This Row],[T4]]&gt;0,1,0))</f>
        <v>0</v>
      </c>
    </row>
    <row r="326" spans="1:12">
      <c r="A326" s="4">
        <v>43690.5</v>
      </c>
      <c r="B326">
        <f t="shared" si="19"/>
        <v>13</v>
      </c>
      <c r="C326">
        <f t="shared" si="17"/>
        <v>12</v>
      </c>
      <c r="D326">
        <v>0</v>
      </c>
      <c r="E326">
        <v>11</v>
      </c>
      <c r="F326">
        <v>0</v>
      </c>
      <c r="G326">
        <v>0</v>
      </c>
      <c r="I326">
        <f>IF(ISBLANK(Table13[[#This Row],[T1]]),0,IF(Table13[[#This Row],[T1]]&gt;0,1,0))</f>
        <v>0</v>
      </c>
      <c r="J326">
        <f>IF(ISBLANK(Table13[[#This Row],[T2]]),0,IF(Table13[[#This Row],[T2]]&gt;0,1,0))</f>
        <v>1</v>
      </c>
      <c r="K326">
        <f>IF(ISBLANK(Table13[[#This Row],[T3]]),0,IF(Table13[[#This Row],[T3]]&gt;0,1,0))</f>
        <v>0</v>
      </c>
      <c r="L326">
        <f>IF(ISBLANK(Table13[[#This Row],[T4]]),0,IF(Table13[[#This Row],[T4]]&gt;0,1,0))</f>
        <v>0</v>
      </c>
    </row>
    <row r="327" spans="1:12">
      <c r="A327" s="4">
        <f>DATE(2019,8,13) + O326</f>
        <v>43690</v>
      </c>
      <c r="B327">
        <f t="shared" si="19"/>
        <v>13</v>
      </c>
      <c r="C327">
        <f t="shared" si="17"/>
        <v>0</v>
      </c>
      <c r="I327">
        <f>IF(ISBLANK(Table13[[#This Row],[T1]]),0,IF(Table13[[#This Row],[T1]]&gt;0,1,0))</f>
        <v>0</v>
      </c>
      <c r="J327">
        <f>IF(ISBLANK(Table13[[#This Row],[T2]]),0,IF(Table13[[#This Row],[T2]]&gt;0,1,0))</f>
        <v>0</v>
      </c>
      <c r="K327">
        <f>IF(ISBLANK(Table13[[#This Row],[T3]]),0,IF(Table13[[#This Row],[T3]]&gt;0,1,0))</f>
        <v>0</v>
      </c>
      <c r="L327">
        <f>IF(ISBLANK(Table13[[#This Row],[T4]]),0,IF(Table13[[#This Row],[T4]]&gt;0,1,0))</f>
        <v>0</v>
      </c>
    </row>
    <row r="328" spans="1:12">
      <c r="A328" s="4">
        <v>43690.583333333336</v>
      </c>
      <c r="B328">
        <f t="shared" si="19"/>
        <v>13</v>
      </c>
      <c r="C328">
        <f t="shared" si="17"/>
        <v>14</v>
      </c>
      <c r="D328">
        <v>0</v>
      </c>
      <c r="E328">
        <v>1</v>
      </c>
      <c r="F328">
        <v>0</v>
      </c>
      <c r="G328">
        <v>0</v>
      </c>
      <c r="I328">
        <f>IF(ISBLANK(Table13[[#This Row],[T1]]),0,IF(Table13[[#This Row],[T1]]&gt;0,1,0))</f>
        <v>0</v>
      </c>
      <c r="J328">
        <f>IF(ISBLANK(Table13[[#This Row],[T2]]),0,IF(Table13[[#This Row],[T2]]&gt;0,1,0))</f>
        <v>1</v>
      </c>
      <c r="K328">
        <f>IF(ISBLANK(Table13[[#This Row],[T3]]),0,IF(Table13[[#This Row],[T3]]&gt;0,1,0))</f>
        <v>0</v>
      </c>
      <c r="L328">
        <f>IF(ISBLANK(Table13[[#This Row],[T4]]),0,IF(Table13[[#This Row],[T4]]&gt;0,1,0))</f>
        <v>0</v>
      </c>
    </row>
    <row r="329" spans="1:12">
      <c r="A329" s="4">
        <v>43690.625</v>
      </c>
      <c r="B329">
        <f t="shared" si="19"/>
        <v>13</v>
      </c>
      <c r="C329">
        <f t="shared" si="17"/>
        <v>15</v>
      </c>
      <c r="D329">
        <v>0</v>
      </c>
      <c r="E329">
        <v>58</v>
      </c>
      <c r="F329">
        <v>0</v>
      </c>
      <c r="G329">
        <v>0</v>
      </c>
      <c r="I329">
        <f>IF(ISBLANK(Table13[[#This Row],[T1]]),0,IF(Table13[[#This Row],[T1]]&gt;0,1,0))</f>
        <v>0</v>
      </c>
      <c r="J329">
        <f>IF(ISBLANK(Table13[[#This Row],[T2]]),0,IF(Table13[[#This Row],[T2]]&gt;0,1,0))</f>
        <v>1</v>
      </c>
      <c r="K329">
        <f>IF(ISBLANK(Table13[[#This Row],[T3]]),0,IF(Table13[[#This Row],[T3]]&gt;0,1,0))</f>
        <v>0</v>
      </c>
      <c r="L329">
        <f>IF(ISBLANK(Table13[[#This Row],[T4]]),0,IF(Table13[[#This Row],[T4]]&gt;0,1,0))</f>
        <v>0</v>
      </c>
    </row>
    <row r="330" spans="1:12">
      <c r="A330" s="4">
        <v>43690.666666666664</v>
      </c>
      <c r="B330">
        <f t="shared" si="19"/>
        <v>13</v>
      </c>
      <c r="C330">
        <f t="shared" si="17"/>
        <v>16</v>
      </c>
      <c r="D330">
        <v>0</v>
      </c>
      <c r="E330">
        <v>58</v>
      </c>
      <c r="F330">
        <v>0</v>
      </c>
      <c r="G330">
        <v>0</v>
      </c>
      <c r="I330">
        <f>IF(ISBLANK(Table13[[#This Row],[T1]]),0,IF(Table13[[#This Row],[T1]]&gt;0,1,0))</f>
        <v>0</v>
      </c>
      <c r="J330">
        <f>IF(ISBLANK(Table13[[#This Row],[T2]]),0,IF(Table13[[#This Row],[T2]]&gt;0,1,0))</f>
        <v>1</v>
      </c>
      <c r="K330">
        <f>IF(ISBLANK(Table13[[#This Row],[T3]]),0,IF(Table13[[#This Row],[T3]]&gt;0,1,0))</f>
        <v>0</v>
      </c>
      <c r="L330">
        <f>IF(ISBLANK(Table13[[#This Row],[T4]]),0,IF(Table13[[#This Row],[T4]]&gt;0,1,0))</f>
        <v>0</v>
      </c>
    </row>
    <row r="331" spans="1:12">
      <c r="A331" s="4">
        <v>43690.708333333336</v>
      </c>
      <c r="B331">
        <f t="shared" si="19"/>
        <v>13</v>
      </c>
      <c r="C331">
        <f t="shared" si="17"/>
        <v>17</v>
      </c>
      <c r="D331">
        <v>0</v>
      </c>
      <c r="E331">
        <v>57</v>
      </c>
      <c r="F331">
        <v>30</v>
      </c>
      <c r="G331">
        <v>0</v>
      </c>
      <c r="I331">
        <f>IF(ISBLANK(Table13[[#This Row],[T1]]),0,IF(Table13[[#This Row],[T1]]&gt;0,1,0))</f>
        <v>0</v>
      </c>
      <c r="J331">
        <f>IF(ISBLANK(Table13[[#This Row],[T2]]),0,IF(Table13[[#This Row],[T2]]&gt;0,1,0))</f>
        <v>1</v>
      </c>
      <c r="K331">
        <f>IF(ISBLANK(Table13[[#This Row],[T3]]),0,IF(Table13[[#This Row],[T3]]&gt;0,1,0))</f>
        <v>1</v>
      </c>
      <c r="L331">
        <f>IF(ISBLANK(Table13[[#This Row],[T4]]),0,IF(Table13[[#This Row],[T4]]&gt;0,1,0))</f>
        <v>0</v>
      </c>
    </row>
    <row r="332" spans="1:12">
      <c r="A332" s="4">
        <v>43690.75</v>
      </c>
      <c r="B332">
        <f t="shared" si="19"/>
        <v>13</v>
      </c>
      <c r="C332">
        <f t="shared" si="17"/>
        <v>18</v>
      </c>
      <c r="D332">
        <v>0</v>
      </c>
      <c r="E332">
        <v>58</v>
      </c>
      <c r="F332">
        <v>58</v>
      </c>
      <c r="G332">
        <v>0</v>
      </c>
      <c r="I332">
        <f>IF(ISBLANK(Table13[[#This Row],[T1]]),0,IF(Table13[[#This Row],[T1]]&gt;0,1,0))</f>
        <v>0</v>
      </c>
      <c r="J332">
        <f>IF(ISBLANK(Table13[[#This Row],[T2]]),0,IF(Table13[[#This Row],[T2]]&gt;0,1,0))</f>
        <v>1</v>
      </c>
      <c r="K332">
        <f>IF(ISBLANK(Table13[[#This Row],[T3]]),0,IF(Table13[[#This Row],[T3]]&gt;0,1,0))</f>
        <v>1</v>
      </c>
      <c r="L332">
        <f>IF(ISBLANK(Table13[[#This Row],[T4]]),0,IF(Table13[[#This Row],[T4]]&gt;0,1,0))</f>
        <v>0</v>
      </c>
    </row>
    <row r="333" spans="1:12">
      <c r="A333" s="4">
        <v>43690.791666666664</v>
      </c>
      <c r="B333">
        <f t="shared" si="19"/>
        <v>13</v>
      </c>
      <c r="C333">
        <f t="shared" si="17"/>
        <v>19</v>
      </c>
      <c r="D333">
        <v>0</v>
      </c>
      <c r="E333">
        <v>22</v>
      </c>
      <c r="F333">
        <v>24</v>
      </c>
      <c r="G333">
        <v>0</v>
      </c>
      <c r="I333">
        <f>IF(ISBLANK(Table13[[#This Row],[T1]]),0,IF(Table13[[#This Row],[T1]]&gt;0,1,0))</f>
        <v>0</v>
      </c>
      <c r="J333">
        <f>IF(ISBLANK(Table13[[#This Row],[T2]]),0,IF(Table13[[#This Row],[T2]]&gt;0,1,0))</f>
        <v>1</v>
      </c>
      <c r="K333">
        <f>IF(ISBLANK(Table13[[#This Row],[T3]]),0,IF(Table13[[#This Row],[T3]]&gt;0,1,0))</f>
        <v>1</v>
      </c>
      <c r="L333">
        <f>IF(ISBLANK(Table13[[#This Row],[T4]]),0,IF(Table13[[#This Row],[T4]]&gt;0,1,0))</f>
        <v>0</v>
      </c>
    </row>
    <row r="334" spans="1:12">
      <c r="A334" s="4">
        <v>43690.833333333336</v>
      </c>
      <c r="B334">
        <f t="shared" si="19"/>
        <v>13</v>
      </c>
      <c r="C334">
        <f t="shared" si="17"/>
        <v>20</v>
      </c>
      <c r="D334">
        <v>3</v>
      </c>
      <c r="E334">
        <v>0</v>
      </c>
      <c r="F334">
        <v>0</v>
      </c>
      <c r="G334">
        <v>0</v>
      </c>
      <c r="I334">
        <f>IF(ISBLANK(Table13[[#This Row],[T1]]),0,IF(Table13[[#This Row],[T1]]&gt;0,1,0))</f>
        <v>1</v>
      </c>
      <c r="J334">
        <f>IF(ISBLANK(Table13[[#This Row],[T2]]),0,IF(Table13[[#This Row],[T2]]&gt;0,1,0))</f>
        <v>0</v>
      </c>
      <c r="K334">
        <f>IF(ISBLANK(Table13[[#This Row],[T3]]),0,IF(Table13[[#This Row],[T3]]&gt;0,1,0))</f>
        <v>0</v>
      </c>
      <c r="L334">
        <f>IF(ISBLANK(Table13[[#This Row],[T4]]),0,IF(Table13[[#This Row],[T4]]&gt;0,1,0))</f>
        <v>0</v>
      </c>
    </row>
    <row r="335" spans="1:12">
      <c r="A335" s="4">
        <v>43690.875</v>
      </c>
      <c r="B335">
        <f t="shared" si="19"/>
        <v>13</v>
      </c>
      <c r="C335">
        <f t="shared" si="17"/>
        <v>21</v>
      </c>
      <c r="D335">
        <v>57</v>
      </c>
      <c r="E335">
        <v>19</v>
      </c>
      <c r="F335">
        <v>40</v>
      </c>
      <c r="G335">
        <v>0</v>
      </c>
      <c r="I335">
        <f>IF(ISBLANK(Table13[[#This Row],[T1]]),0,IF(Table13[[#This Row],[T1]]&gt;0,1,0))</f>
        <v>1</v>
      </c>
      <c r="J335">
        <f>IF(ISBLANK(Table13[[#This Row],[T2]]),0,IF(Table13[[#This Row],[T2]]&gt;0,1,0))</f>
        <v>1</v>
      </c>
      <c r="K335">
        <f>IF(ISBLANK(Table13[[#This Row],[T3]]),0,IF(Table13[[#This Row],[T3]]&gt;0,1,0))</f>
        <v>1</v>
      </c>
      <c r="L335">
        <f>IF(ISBLANK(Table13[[#This Row],[T4]]),0,IF(Table13[[#This Row],[T4]]&gt;0,1,0))</f>
        <v>0</v>
      </c>
    </row>
    <row r="336" spans="1:12">
      <c r="A336" s="4">
        <v>43690.916666666664</v>
      </c>
      <c r="B336">
        <f t="shared" si="19"/>
        <v>13</v>
      </c>
      <c r="C336">
        <f t="shared" si="17"/>
        <v>22</v>
      </c>
      <c r="D336">
        <v>57</v>
      </c>
      <c r="E336">
        <v>55</v>
      </c>
      <c r="F336">
        <v>58</v>
      </c>
      <c r="G336">
        <v>0</v>
      </c>
      <c r="I336">
        <f>IF(ISBLANK(Table13[[#This Row],[T1]]),0,IF(Table13[[#This Row],[T1]]&gt;0,1,0))</f>
        <v>1</v>
      </c>
      <c r="J336">
        <f>IF(ISBLANK(Table13[[#This Row],[T2]]),0,IF(Table13[[#This Row],[T2]]&gt;0,1,0))</f>
        <v>1</v>
      </c>
      <c r="K336">
        <f>IF(ISBLANK(Table13[[#This Row],[T3]]),0,IF(Table13[[#This Row],[T3]]&gt;0,1,0))</f>
        <v>1</v>
      </c>
      <c r="L336">
        <f>IF(ISBLANK(Table13[[#This Row],[T4]]),0,IF(Table13[[#This Row],[T4]]&gt;0,1,0))</f>
        <v>0</v>
      </c>
    </row>
    <row r="337" spans="1:12">
      <c r="A337" s="4">
        <v>43690.958333333336</v>
      </c>
      <c r="B337">
        <f t="shared" si="19"/>
        <v>13</v>
      </c>
      <c r="C337">
        <f t="shared" si="17"/>
        <v>23</v>
      </c>
      <c r="D337">
        <v>58</v>
      </c>
      <c r="E337">
        <v>40</v>
      </c>
      <c r="F337">
        <v>58</v>
      </c>
      <c r="G337">
        <v>0</v>
      </c>
      <c r="I337">
        <f>IF(ISBLANK(Table13[[#This Row],[T1]]),0,IF(Table13[[#This Row],[T1]]&gt;0,1,0))</f>
        <v>1</v>
      </c>
      <c r="J337">
        <f>IF(ISBLANK(Table13[[#This Row],[T2]]),0,IF(Table13[[#This Row],[T2]]&gt;0,1,0))</f>
        <v>1</v>
      </c>
      <c r="K337">
        <f>IF(ISBLANK(Table13[[#This Row],[T3]]),0,IF(Table13[[#This Row],[T3]]&gt;0,1,0))</f>
        <v>1</v>
      </c>
      <c r="L337">
        <f>IF(ISBLANK(Table13[[#This Row],[T4]]),0,IF(Table13[[#This Row],[T4]]&gt;0,1,0))</f>
        <v>0</v>
      </c>
    </row>
    <row r="338" spans="1:12">
      <c r="A338" s="4">
        <v>43691</v>
      </c>
      <c r="B338">
        <f t="shared" si="19"/>
        <v>14</v>
      </c>
      <c r="C338">
        <f t="shared" si="17"/>
        <v>0</v>
      </c>
      <c r="D338">
        <v>57</v>
      </c>
      <c r="E338">
        <v>26</v>
      </c>
      <c r="F338">
        <v>57</v>
      </c>
      <c r="G338">
        <v>0</v>
      </c>
      <c r="I338">
        <f>IF(ISBLANK(Table13[[#This Row],[T1]]),0,IF(Table13[[#This Row],[T1]]&gt;0,1,0))</f>
        <v>1</v>
      </c>
      <c r="J338">
        <f>IF(ISBLANK(Table13[[#This Row],[T2]]),0,IF(Table13[[#This Row],[T2]]&gt;0,1,0))</f>
        <v>1</v>
      </c>
      <c r="K338">
        <f>IF(ISBLANK(Table13[[#This Row],[T3]]),0,IF(Table13[[#This Row],[T3]]&gt;0,1,0))</f>
        <v>1</v>
      </c>
      <c r="L338">
        <f>IF(ISBLANK(Table13[[#This Row],[T4]]),0,IF(Table13[[#This Row],[T4]]&gt;0,1,0))</f>
        <v>0</v>
      </c>
    </row>
    <row r="339" spans="1:12">
      <c r="A339" s="4">
        <v>43691.041666666664</v>
      </c>
      <c r="B339">
        <f t="shared" si="19"/>
        <v>14</v>
      </c>
      <c r="C339">
        <f t="shared" si="17"/>
        <v>1</v>
      </c>
      <c r="D339">
        <v>58</v>
      </c>
      <c r="E339">
        <v>28</v>
      </c>
      <c r="F339">
        <v>58</v>
      </c>
      <c r="G339">
        <v>0</v>
      </c>
      <c r="I339">
        <f>IF(ISBLANK(Table13[[#This Row],[T1]]),0,IF(Table13[[#This Row],[T1]]&gt;0,1,0))</f>
        <v>1</v>
      </c>
      <c r="J339">
        <f>IF(ISBLANK(Table13[[#This Row],[T2]]),0,IF(Table13[[#This Row],[T2]]&gt;0,1,0))</f>
        <v>1</v>
      </c>
      <c r="K339">
        <f>IF(ISBLANK(Table13[[#This Row],[T3]]),0,IF(Table13[[#This Row],[T3]]&gt;0,1,0))</f>
        <v>1</v>
      </c>
      <c r="L339">
        <f>IF(ISBLANK(Table13[[#This Row],[T4]]),0,IF(Table13[[#This Row],[T4]]&gt;0,1,0))</f>
        <v>0</v>
      </c>
    </row>
    <row r="340" spans="1:12">
      <c r="A340" s="4">
        <v>43691.083333333336</v>
      </c>
      <c r="B340">
        <f t="shared" si="19"/>
        <v>14</v>
      </c>
      <c r="C340">
        <f t="shared" si="17"/>
        <v>2</v>
      </c>
      <c r="D340">
        <v>58</v>
      </c>
      <c r="E340">
        <v>38</v>
      </c>
      <c r="F340">
        <v>58</v>
      </c>
      <c r="G340">
        <v>0</v>
      </c>
      <c r="I340">
        <f>IF(ISBLANK(Table13[[#This Row],[T1]]),0,IF(Table13[[#This Row],[T1]]&gt;0,1,0))</f>
        <v>1</v>
      </c>
      <c r="J340">
        <f>IF(ISBLANK(Table13[[#This Row],[T2]]),0,IF(Table13[[#This Row],[T2]]&gt;0,1,0))</f>
        <v>1</v>
      </c>
      <c r="K340">
        <f>IF(ISBLANK(Table13[[#This Row],[T3]]),0,IF(Table13[[#This Row],[T3]]&gt;0,1,0))</f>
        <v>1</v>
      </c>
      <c r="L340">
        <f>IF(ISBLANK(Table13[[#This Row],[T4]]),0,IF(Table13[[#This Row],[T4]]&gt;0,1,0))</f>
        <v>0</v>
      </c>
    </row>
    <row r="341" spans="1:12">
      <c r="A341" s="4">
        <v>43691.125</v>
      </c>
      <c r="B341">
        <f t="shared" si="19"/>
        <v>14</v>
      </c>
      <c r="C341">
        <f t="shared" si="17"/>
        <v>3</v>
      </c>
      <c r="D341">
        <v>57</v>
      </c>
      <c r="E341">
        <v>56</v>
      </c>
      <c r="F341">
        <v>57</v>
      </c>
      <c r="G341">
        <v>0</v>
      </c>
      <c r="I341">
        <f>IF(ISBLANK(Table13[[#This Row],[T1]]),0,IF(Table13[[#This Row],[T1]]&gt;0,1,0))</f>
        <v>1</v>
      </c>
      <c r="J341">
        <f>IF(ISBLANK(Table13[[#This Row],[T2]]),0,IF(Table13[[#This Row],[T2]]&gt;0,1,0))</f>
        <v>1</v>
      </c>
      <c r="K341">
        <f>IF(ISBLANK(Table13[[#This Row],[T3]]),0,IF(Table13[[#This Row],[T3]]&gt;0,1,0))</f>
        <v>1</v>
      </c>
      <c r="L341">
        <f>IF(ISBLANK(Table13[[#This Row],[T4]]),0,IF(Table13[[#This Row],[T4]]&gt;0,1,0))</f>
        <v>0</v>
      </c>
    </row>
    <row r="342" spans="1:12">
      <c r="A342" s="4">
        <v>43691.166666666664</v>
      </c>
      <c r="B342">
        <f t="shared" si="19"/>
        <v>14</v>
      </c>
      <c r="C342">
        <f t="shared" si="17"/>
        <v>4</v>
      </c>
      <c r="D342">
        <v>58</v>
      </c>
      <c r="E342">
        <v>58</v>
      </c>
      <c r="F342">
        <v>58</v>
      </c>
      <c r="G342">
        <v>0</v>
      </c>
      <c r="I342">
        <f>IF(ISBLANK(Table13[[#This Row],[T1]]),0,IF(Table13[[#This Row],[T1]]&gt;0,1,0))</f>
        <v>1</v>
      </c>
      <c r="J342">
        <f>IF(ISBLANK(Table13[[#This Row],[T2]]),0,IF(Table13[[#This Row],[T2]]&gt;0,1,0))</f>
        <v>1</v>
      </c>
      <c r="K342">
        <f>IF(ISBLANK(Table13[[#This Row],[T3]]),0,IF(Table13[[#This Row],[T3]]&gt;0,1,0))</f>
        <v>1</v>
      </c>
      <c r="L342">
        <f>IF(ISBLANK(Table13[[#This Row],[T4]]),0,IF(Table13[[#This Row],[T4]]&gt;0,1,0))</f>
        <v>0</v>
      </c>
    </row>
    <row r="343" spans="1:12">
      <c r="A343" s="4">
        <v>43691.208333333336</v>
      </c>
      <c r="B343">
        <f t="shared" si="19"/>
        <v>14</v>
      </c>
      <c r="C343">
        <f t="shared" si="17"/>
        <v>5</v>
      </c>
      <c r="D343">
        <v>58</v>
      </c>
      <c r="E343">
        <v>57</v>
      </c>
      <c r="F343">
        <v>58</v>
      </c>
      <c r="G343">
        <v>0</v>
      </c>
      <c r="I343">
        <f>IF(ISBLANK(Table13[[#This Row],[T1]]),0,IF(Table13[[#This Row],[T1]]&gt;0,1,0))</f>
        <v>1</v>
      </c>
      <c r="J343">
        <f>IF(ISBLANK(Table13[[#This Row],[T2]]),0,IF(Table13[[#This Row],[T2]]&gt;0,1,0))</f>
        <v>1</v>
      </c>
      <c r="K343">
        <f>IF(ISBLANK(Table13[[#This Row],[T3]]),0,IF(Table13[[#This Row],[T3]]&gt;0,1,0))</f>
        <v>1</v>
      </c>
      <c r="L343">
        <f>IF(ISBLANK(Table13[[#This Row],[T4]]),0,IF(Table13[[#This Row],[T4]]&gt;0,1,0))</f>
        <v>0</v>
      </c>
    </row>
    <row r="344" spans="1:12">
      <c r="A344" s="4">
        <v>43691.25</v>
      </c>
      <c r="B344">
        <f t="shared" si="19"/>
        <v>14</v>
      </c>
      <c r="C344">
        <f t="shared" si="17"/>
        <v>6</v>
      </c>
      <c r="D344">
        <v>58</v>
      </c>
      <c r="E344">
        <v>39</v>
      </c>
      <c r="F344">
        <v>58</v>
      </c>
      <c r="G344">
        <v>0</v>
      </c>
      <c r="I344">
        <f>IF(ISBLANK(Table13[[#This Row],[T1]]),0,IF(Table13[[#This Row],[T1]]&gt;0,1,0))</f>
        <v>1</v>
      </c>
      <c r="J344">
        <f>IF(ISBLANK(Table13[[#This Row],[T2]]),0,IF(Table13[[#This Row],[T2]]&gt;0,1,0))</f>
        <v>1</v>
      </c>
      <c r="K344">
        <f>IF(ISBLANK(Table13[[#This Row],[T3]]),0,IF(Table13[[#This Row],[T3]]&gt;0,1,0))</f>
        <v>1</v>
      </c>
      <c r="L344">
        <f>IF(ISBLANK(Table13[[#This Row],[T4]]),0,IF(Table13[[#This Row],[T4]]&gt;0,1,0))</f>
        <v>0</v>
      </c>
    </row>
    <row r="345" spans="1:12">
      <c r="A345" s="4">
        <v>43691.291666666664</v>
      </c>
      <c r="B345">
        <f t="shared" si="19"/>
        <v>14</v>
      </c>
      <c r="C345">
        <f t="shared" si="17"/>
        <v>7</v>
      </c>
      <c r="D345">
        <v>36</v>
      </c>
      <c r="E345">
        <v>34</v>
      </c>
      <c r="F345">
        <v>57</v>
      </c>
      <c r="G345">
        <v>0</v>
      </c>
      <c r="I345">
        <f>IF(ISBLANK(Table13[[#This Row],[T1]]),0,IF(Table13[[#This Row],[T1]]&gt;0,1,0))</f>
        <v>1</v>
      </c>
      <c r="J345">
        <f>IF(ISBLANK(Table13[[#This Row],[T2]]),0,IF(Table13[[#This Row],[T2]]&gt;0,1,0))</f>
        <v>1</v>
      </c>
      <c r="K345">
        <f>IF(ISBLANK(Table13[[#This Row],[T3]]),0,IF(Table13[[#This Row],[T3]]&gt;0,1,0))</f>
        <v>1</v>
      </c>
      <c r="L345">
        <f>IF(ISBLANK(Table13[[#This Row],[T4]]),0,IF(Table13[[#This Row],[T4]]&gt;0,1,0))</f>
        <v>0</v>
      </c>
    </row>
    <row r="346" spans="1:12">
      <c r="A346" s="4">
        <v>43691.333333333336</v>
      </c>
      <c r="B346">
        <f t="shared" si="19"/>
        <v>14</v>
      </c>
      <c r="C346">
        <f t="shared" si="17"/>
        <v>8</v>
      </c>
      <c r="D346">
        <v>0</v>
      </c>
      <c r="E346">
        <v>0</v>
      </c>
      <c r="F346">
        <v>5</v>
      </c>
      <c r="G346">
        <v>0</v>
      </c>
      <c r="I346">
        <f>IF(ISBLANK(Table13[[#This Row],[T1]]),0,IF(Table13[[#This Row],[T1]]&gt;0,1,0))</f>
        <v>0</v>
      </c>
      <c r="J346">
        <f>IF(ISBLANK(Table13[[#This Row],[T2]]),0,IF(Table13[[#This Row],[T2]]&gt;0,1,0))</f>
        <v>0</v>
      </c>
      <c r="K346">
        <f>IF(ISBLANK(Table13[[#This Row],[T3]]),0,IF(Table13[[#This Row],[T3]]&gt;0,1,0))</f>
        <v>1</v>
      </c>
      <c r="L346">
        <f>IF(ISBLANK(Table13[[#This Row],[T4]]),0,IF(Table13[[#This Row],[T4]]&gt;0,1,0))</f>
        <v>0</v>
      </c>
    </row>
    <row r="347" spans="1:12">
      <c r="A347" s="4">
        <f t="shared" ref="A347:A354" si="20">DATE(2019,8,14) + O346</f>
        <v>43691</v>
      </c>
      <c r="B347">
        <f t="shared" si="19"/>
        <v>14</v>
      </c>
      <c r="C347">
        <f t="shared" ref="C347:C410" si="21">HOUR(A347)</f>
        <v>0</v>
      </c>
      <c r="I347">
        <f>IF(ISBLANK(Table13[[#This Row],[T1]]),0,IF(Table13[[#This Row],[T1]]&gt;0,1,0))</f>
        <v>0</v>
      </c>
      <c r="J347">
        <f>IF(ISBLANK(Table13[[#This Row],[T2]]),0,IF(Table13[[#This Row],[T2]]&gt;0,1,0))</f>
        <v>0</v>
      </c>
      <c r="K347">
        <f>IF(ISBLANK(Table13[[#This Row],[T3]]),0,IF(Table13[[#This Row],[T3]]&gt;0,1,0))</f>
        <v>0</v>
      </c>
      <c r="L347">
        <f>IF(ISBLANK(Table13[[#This Row],[T4]]),0,IF(Table13[[#This Row],[T4]]&gt;0,1,0))</f>
        <v>0</v>
      </c>
    </row>
    <row r="348" spans="1:12">
      <c r="A348" s="4">
        <f t="shared" si="20"/>
        <v>43691</v>
      </c>
      <c r="B348">
        <f t="shared" si="19"/>
        <v>14</v>
      </c>
      <c r="C348">
        <f t="shared" si="21"/>
        <v>0</v>
      </c>
      <c r="I348">
        <f>IF(ISBLANK(Table13[[#This Row],[T1]]),0,IF(Table13[[#This Row],[T1]]&gt;0,1,0))</f>
        <v>0</v>
      </c>
      <c r="J348">
        <f>IF(ISBLANK(Table13[[#This Row],[T2]]),0,IF(Table13[[#This Row],[T2]]&gt;0,1,0))</f>
        <v>0</v>
      </c>
      <c r="K348">
        <f>IF(ISBLANK(Table13[[#This Row],[T3]]),0,IF(Table13[[#This Row],[T3]]&gt;0,1,0))</f>
        <v>0</v>
      </c>
      <c r="L348">
        <f>IF(ISBLANK(Table13[[#This Row],[T4]]),0,IF(Table13[[#This Row],[T4]]&gt;0,1,0))</f>
        <v>0</v>
      </c>
    </row>
    <row r="349" spans="1:12">
      <c r="A349" s="4">
        <f t="shared" si="20"/>
        <v>43691</v>
      </c>
      <c r="B349">
        <f t="shared" si="19"/>
        <v>14</v>
      </c>
      <c r="C349">
        <f t="shared" si="21"/>
        <v>0</v>
      </c>
      <c r="I349">
        <f>IF(ISBLANK(Table13[[#This Row],[T1]]),0,IF(Table13[[#This Row],[T1]]&gt;0,1,0))</f>
        <v>0</v>
      </c>
      <c r="J349">
        <f>IF(ISBLANK(Table13[[#This Row],[T2]]),0,IF(Table13[[#This Row],[T2]]&gt;0,1,0))</f>
        <v>0</v>
      </c>
      <c r="K349">
        <f>IF(ISBLANK(Table13[[#This Row],[T3]]),0,IF(Table13[[#This Row],[T3]]&gt;0,1,0))</f>
        <v>0</v>
      </c>
      <c r="L349">
        <f>IF(ISBLANK(Table13[[#This Row],[T4]]),0,IF(Table13[[#This Row],[T4]]&gt;0,1,0))</f>
        <v>0</v>
      </c>
    </row>
    <row r="350" spans="1:12">
      <c r="A350" s="4">
        <f t="shared" si="20"/>
        <v>43691</v>
      </c>
      <c r="B350">
        <f t="shared" si="19"/>
        <v>14</v>
      </c>
      <c r="C350">
        <f t="shared" si="21"/>
        <v>0</v>
      </c>
      <c r="I350">
        <f>IF(ISBLANK(Table13[[#This Row],[T1]]),0,IF(Table13[[#This Row],[T1]]&gt;0,1,0))</f>
        <v>0</v>
      </c>
      <c r="J350">
        <f>IF(ISBLANK(Table13[[#This Row],[T2]]),0,IF(Table13[[#This Row],[T2]]&gt;0,1,0))</f>
        <v>0</v>
      </c>
      <c r="K350">
        <f>IF(ISBLANK(Table13[[#This Row],[T3]]),0,IF(Table13[[#This Row],[T3]]&gt;0,1,0))</f>
        <v>0</v>
      </c>
      <c r="L350">
        <f>IF(ISBLANK(Table13[[#This Row],[T4]]),0,IF(Table13[[#This Row],[T4]]&gt;0,1,0))</f>
        <v>0</v>
      </c>
    </row>
    <row r="351" spans="1:12">
      <c r="A351" s="4">
        <f t="shared" si="20"/>
        <v>43691</v>
      </c>
      <c r="B351">
        <f t="shared" si="19"/>
        <v>14</v>
      </c>
      <c r="C351">
        <f t="shared" si="21"/>
        <v>0</v>
      </c>
      <c r="I351">
        <f>IF(ISBLANK(Table13[[#This Row],[T1]]),0,IF(Table13[[#This Row],[T1]]&gt;0,1,0))</f>
        <v>0</v>
      </c>
      <c r="J351">
        <f>IF(ISBLANK(Table13[[#This Row],[T2]]),0,IF(Table13[[#This Row],[T2]]&gt;0,1,0))</f>
        <v>0</v>
      </c>
      <c r="K351">
        <f>IF(ISBLANK(Table13[[#This Row],[T3]]),0,IF(Table13[[#This Row],[T3]]&gt;0,1,0))</f>
        <v>0</v>
      </c>
      <c r="L351">
        <f>IF(ISBLANK(Table13[[#This Row],[T4]]),0,IF(Table13[[#This Row],[T4]]&gt;0,1,0))</f>
        <v>0</v>
      </c>
    </row>
    <row r="352" spans="1:12">
      <c r="A352" s="4">
        <f t="shared" si="20"/>
        <v>43691</v>
      </c>
      <c r="B352">
        <f t="shared" si="19"/>
        <v>14</v>
      </c>
      <c r="C352">
        <f t="shared" si="21"/>
        <v>0</v>
      </c>
      <c r="I352">
        <f>IF(ISBLANK(Table13[[#This Row],[T1]]),0,IF(Table13[[#This Row],[T1]]&gt;0,1,0))</f>
        <v>0</v>
      </c>
      <c r="J352">
        <f>IF(ISBLANK(Table13[[#This Row],[T2]]),0,IF(Table13[[#This Row],[T2]]&gt;0,1,0))</f>
        <v>0</v>
      </c>
      <c r="K352">
        <f>IF(ISBLANK(Table13[[#This Row],[T3]]),0,IF(Table13[[#This Row],[T3]]&gt;0,1,0))</f>
        <v>0</v>
      </c>
      <c r="L352">
        <f>IF(ISBLANK(Table13[[#This Row],[T4]]),0,IF(Table13[[#This Row],[T4]]&gt;0,1,0))</f>
        <v>0</v>
      </c>
    </row>
    <row r="353" spans="1:12">
      <c r="A353" s="4">
        <f t="shared" si="20"/>
        <v>43691</v>
      </c>
      <c r="B353">
        <f t="shared" si="19"/>
        <v>14</v>
      </c>
      <c r="C353">
        <f t="shared" si="21"/>
        <v>0</v>
      </c>
      <c r="I353">
        <f>IF(ISBLANK(Table13[[#This Row],[T1]]),0,IF(Table13[[#This Row],[T1]]&gt;0,1,0))</f>
        <v>0</v>
      </c>
      <c r="J353">
        <f>IF(ISBLANK(Table13[[#This Row],[T2]]),0,IF(Table13[[#This Row],[T2]]&gt;0,1,0))</f>
        <v>0</v>
      </c>
      <c r="K353">
        <f>IF(ISBLANK(Table13[[#This Row],[T3]]),0,IF(Table13[[#This Row],[T3]]&gt;0,1,0))</f>
        <v>0</v>
      </c>
      <c r="L353">
        <f>IF(ISBLANK(Table13[[#This Row],[T4]]),0,IF(Table13[[#This Row],[T4]]&gt;0,1,0))</f>
        <v>0</v>
      </c>
    </row>
    <row r="354" spans="1:12">
      <c r="A354" s="4">
        <f t="shared" si="20"/>
        <v>43691</v>
      </c>
      <c r="B354">
        <f t="shared" si="19"/>
        <v>14</v>
      </c>
      <c r="C354">
        <f t="shared" si="21"/>
        <v>0</v>
      </c>
      <c r="I354">
        <f>IF(ISBLANK(Table13[[#This Row],[T1]]),0,IF(Table13[[#This Row],[T1]]&gt;0,1,0))</f>
        <v>0</v>
      </c>
      <c r="J354">
        <f>IF(ISBLANK(Table13[[#This Row],[T2]]),0,IF(Table13[[#This Row],[T2]]&gt;0,1,0))</f>
        <v>0</v>
      </c>
      <c r="K354">
        <f>IF(ISBLANK(Table13[[#This Row],[T3]]),0,IF(Table13[[#This Row],[T3]]&gt;0,1,0))</f>
        <v>0</v>
      </c>
      <c r="L354">
        <f>IF(ISBLANK(Table13[[#This Row],[T4]]),0,IF(Table13[[#This Row],[T4]]&gt;0,1,0))</f>
        <v>0</v>
      </c>
    </row>
    <row r="355" spans="1:12">
      <c r="A355" s="4">
        <v>43691.708333333336</v>
      </c>
      <c r="B355">
        <f t="shared" si="19"/>
        <v>14</v>
      </c>
      <c r="C355">
        <f t="shared" si="21"/>
        <v>17</v>
      </c>
      <c r="D355">
        <v>0</v>
      </c>
      <c r="E355">
        <v>0</v>
      </c>
      <c r="F355">
        <v>11</v>
      </c>
      <c r="G355">
        <v>0</v>
      </c>
      <c r="I355">
        <f>IF(ISBLANK(Table13[[#This Row],[T1]]),0,IF(Table13[[#This Row],[T1]]&gt;0,1,0))</f>
        <v>0</v>
      </c>
      <c r="J355">
        <f>IF(ISBLANK(Table13[[#This Row],[T2]]),0,IF(Table13[[#This Row],[T2]]&gt;0,1,0))</f>
        <v>0</v>
      </c>
      <c r="K355">
        <f>IF(ISBLANK(Table13[[#This Row],[T3]]),0,IF(Table13[[#This Row],[T3]]&gt;0,1,0))</f>
        <v>1</v>
      </c>
      <c r="L355">
        <f>IF(ISBLANK(Table13[[#This Row],[T4]]),0,IF(Table13[[#This Row],[T4]]&gt;0,1,0))</f>
        <v>0</v>
      </c>
    </row>
    <row r="356" spans="1:12">
      <c r="A356" s="4">
        <v>43691.75</v>
      </c>
      <c r="B356">
        <f t="shared" si="19"/>
        <v>14</v>
      </c>
      <c r="C356">
        <f t="shared" si="21"/>
        <v>18</v>
      </c>
      <c r="D356">
        <v>29</v>
      </c>
      <c r="E356">
        <v>0</v>
      </c>
      <c r="F356">
        <v>56</v>
      </c>
      <c r="G356">
        <v>0</v>
      </c>
      <c r="I356">
        <f>IF(ISBLANK(Table13[[#This Row],[T1]]),0,IF(Table13[[#This Row],[T1]]&gt;0,1,0))</f>
        <v>1</v>
      </c>
      <c r="J356">
        <f>IF(ISBLANK(Table13[[#This Row],[T2]]),0,IF(Table13[[#This Row],[T2]]&gt;0,1,0))</f>
        <v>0</v>
      </c>
      <c r="K356">
        <f>IF(ISBLANK(Table13[[#This Row],[T3]]),0,IF(Table13[[#This Row],[T3]]&gt;0,1,0))</f>
        <v>1</v>
      </c>
      <c r="L356">
        <f>IF(ISBLANK(Table13[[#This Row],[T4]]),0,IF(Table13[[#This Row],[T4]]&gt;0,1,0))</f>
        <v>0</v>
      </c>
    </row>
    <row r="357" spans="1:12">
      <c r="A357" s="4">
        <v>43691.791666666664</v>
      </c>
      <c r="B357">
        <f t="shared" si="19"/>
        <v>14</v>
      </c>
      <c r="C357">
        <f t="shared" si="21"/>
        <v>19</v>
      </c>
      <c r="D357">
        <v>58</v>
      </c>
      <c r="E357">
        <v>23</v>
      </c>
      <c r="F357">
        <v>58</v>
      </c>
      <c r="G357">
        <v>0</v>
      </c>
      <c r="I357">
        <f>IF(ISBLANK(Table13[[#This Row],[T1]]),0,IF(Table13[[#This Row],[T1]]&gt;0,1,0))</f>
        <v>1</v>
      </c>
      <c r="J357">
        <f>IF(ISBLANK(Table13[[#This Row],[T2]]),0,IF(Table13[[#This Row],[T2]]&gt;0,1,0))</f>
        <v>1</v>
      </c>
      <c r="K357">
        <f>IF(ISBLANK(Table13[[#This Row],[T3]]),0,IF(Table13[[#This Row],[T3]]&gt;0,1,0))</f>
        <v>1</v>
      </c>
      <c r="L357">
        <f>IF(ISBLANK(Table13[[#This Row],[T4]]),0,IF(Table13[[#This Row],[T4]]&gt;0,1,0))</f>
        <v>0</v>
      </c>
    </row>
    <row r="358" spans="1:12">
      <c r="A358" s="4">
        <v>43691.833333333336</v>
      </c>
      <c r="B358">
        <f t="shared" si="19"/>
        <v>14</v>
      </c>
      <c r="C358">
        <f t="shared" si="21"/>
        <v>20</v>
      </c>
      <c r="D358">
        <v>57</v>
      </c>
      <c r="E358">
        <v>56</v>
      </c>
      <c r="F358">
        <v>57</v>
      </c>
      <c r="G358">
        <v>0</v>
      </c>
      <c r="I358">
        <f>IF(ISBLANK(Table13[[#This Row],[T1]]),0,IF(Table13[[#This Row],[T1]]&gt;0,1,0))</f>
        <v>1</v>
      </c>
      <c r="J358">
        <f>IF(ISBLANK(Table13[[#This Row],[T2]]),0,IF(Table13[[#This Row],[T2]]&gt;0,1,0))</f>
        <v>1</v>
      </c>
      <c r="K358">
        <f>IF(ISBLANK(Table13[[#This Row],[T3]]),0,IF(Table13[[#This Row],[T3]]&gt;0,1,0))</f>
        <v>1</v>
      </c>
      <c r="L358">
        <f>IF(ISBLANK(Table13[[#This Row],[T4]]),0,IF(Table13[[#This Row],[T4]]&gt;0,1,0))</f>
        <v>0</v>
      </c>
    </row>
    <row r="359" spans="1:12">
      <c r="A359" s="4">
        <v>43691.875</v>
      </c>
      <c r="B359">
        <f t="shared" si="19"/>
        <v>14</v>
      </c>
      <c r="C359">
        <f t="shared" si="21"/>
        <v>21</v>
      </c>
      <c r="D359">
        <v>58</v>
      </c>
      <c r="E359">
        <v>58</v>
      </c>
      <c r="F359">
        <v>58</v>
      </c>
      <c r="G359">
        <v>0</v>
      </c>
      <c r="I359">
        <f>IF(ISBLANK(Table13[[#This Row],[T1]]),0,IF(Table13[[#This Row],[T1]]&gt;0,1,0))</f>
        <v>1</v>
      </c>
      <c r="J359">
        <f>IF(ISBLANK(Table13[[#This Row],[T2]]),0,IF(Table13[[#This Row],[T2]]&gt;0,1,0))</f>
        <v>1</v>
      </c>
      <c r="K359">
        <f>IF(ISBLANK(Table13[[#This Row],[T3]]),0,IF(Table13[[#This Row],[T3]]&gt;0,1,0))</f>
        <v>1</v>
      </c>
      <c r="L359">
        <f>IF(ISBLANK(Table13[[#This Row],[T4]]),0,IF(Table13[[#This Row],[T4]]&gt;0,1,0))</f>
        <v>0</v>
      </c>
    </row>
    <row r="360" spans="1:12">
      <c r="A360" s="4">
        <v>43691.916666666664</v>
      </c>
      <c r="B360">
        <f t="shared" si="19"/>
        <v>14</v>
      </c>
      <c r="C360">
        <f t="shared" si="21"/>
        <v>22</v>
      </c>
      <c r="D360">
        <v>57</v>
      </c>
      <c r="E360">
        <v>57</v>
      </c>
      <c r="F360">
        <v>57</v>
      </c>
      <c r="G360">
        <v>0</v>
      </c>
      <c r="I360">
        <f>IF(ISBLANK(Table13[[#This Row],[T1]]),0,IF(Table13[[#This Row],[T1]]&gt;0,1,0))</f>
        <v>1</v>
      </c>
      <c r="J360">
        <f>IF(ISBLANK(Table13[[#This Row],[T2]]),0,IF(Table13[[#This Row],[T2]]&gt;0,1,0))</f>
        <v>1</v>
      </c>
      <c r="K360">
        <f>IF(ISBLANK(Table13[[#This Row],[T3]]),0,IF(Table13[[#This Row],[T3]]&gt;0,1,0))</f>
        <v>1</v>
      </c>
      <c r="L360">
        <f>IF(ISBLANK(Table13[[#This Row],[T4]]),0,IF(Table13[[#This Row],[T4]]&gt;0,1,0))</f>
        <v>0</v>
      </c>
    </row>
    <row r="361" spans="1:12">
      <c r="A361" s="4">
        <v>43691.958333333336</v>
      </c>
      <c r="B361">
        <f t="shared" si="19"/>
        <v>14</v>
      </c>
      <c r="C361">
        <f t="shared" si="21"/>
        <v>23</v>
      </c>
      <c r="D361">
        <v>58</v>
      </c>
      <c r="E361">
        <v>58</v>
      </c>
      <c r="F361">
        <v>58</v>
      </c>
      <c r="G361">
        <v>0</v>
      </c>
      <c r="I361">
        <f>IF(ISBLANK(Table13[[#This Row],[T1]]),0,IF(Table13[[#This Row],[T1]]&gt;0,1,0))</f>
        <v>1</v>
      </c>
      <c r="J361">
        <f>IF(ISBLANK(Table13[[#This Row],[T2]]),0,IF(Table13[[#This Row],[T2]]&gt;0,1,0))</f>
        <v>1</v>
      </c>
      <c r="K361">
        <f>IF(ISBLANK(Table13[[#This Row],[T3]]),0,IF(Table13[[#This Row],[T3]]&gt;0,1,0))</f>
        <v>1</v>
      </c>
      <c r="L361">
        <f>IF(ISBLANK(Table13[[#This Row],[T4]]),0,IF(Table13[[#This Row],[T4]]&gt;0,1,0))</f>
        <v>0</v>
      </c>
    </row>
    <row r="362" spans="1:12">
      <c r="A362" s="4">
        <v>43692</v>
      </c>
      <c r="B362">
        <f t="shared" si="19"/>
        <v>15</v>
      </c>
      <c r="C362">
        <f t="shared" si="21"/>
        <v>0</v>
      </c>
      <c r="D362">
        <v>58</v>
      </c>
      <c r="E362">
        <v>58</v>
      </c>
      <c r="F362">
        <v>58</v>
      </c>
      <c r="G362">
        <v>0</v>
      </c>
      <c r="I362">
        <f>IF(ISBLANK(Table13[[#This Row],[T1]]),0,IF(Table13[[#This Row],[T1]]&gt;0,1,0))</f>
        <v>1</v>
      </c>
      <c r="J362">
        <f>IF(ISBLANK(Table13[[#This Row],[T2]]),0,IF(Table13[[#This Row],[T2]]&gt;0,1,0))</f>
        <v>1</v>
      </c>
      <c r="K362">
        <f>IF(ISBLANK(Table13[[#This Row],[T3]]),0,IF(Table13[[#This Row],[T3]]&gt;0,1,0))</f>
        <v>1</v>
      </c>
      <c r="L362">
        <f>IF(ISBLANK(Table13[[#This Row],[T4]]),0,IF(Table13[[#This Row],[T4]]&gt;0,1,0))</f>
        <v>0</v>
      </c>
    </row>
    <row r="363" spans="1:12">
      <c r="A363" s="4">
        <v>43692.041666666664</v>
      </c>
      <c r="B363">
        <f t="shared" si="19"/>
        <v>15</v>
      </c>
      <c r="C363">
        <f t="shared" si="21"/>
        <v>1</v>
      </c>
      <c r="D363">
        <v>58</v>
      </c>
      <c r="E363">
        <v>41</v>
      </c>
      <c r="F363">
        <v>58</v>
      </c>
      <c r="G363">
        <v>0</v>
      </c>
      <c r="I363">
        <f>IF(ISBLANK(Table13[[#This Row],[T1]]),0,IF(Table13[[#This Row],[T1]]&gt;0,1,0))</f>
        <v>1</v>
      </c>
      <c r="J363">
        <f>IF(ISBLANK(Table13[[#This Row],[T2]]),0,IF(Table13[[#This Row],[T2]]&gt;0,1,0))</f>
        <v>1</v>
      </c>
      <c r="K363">
        <f>IF(ISBLANK(Table13[[#This Row],[T3]]),0,IF(Table13[[#This Row],[T3]]&gt;0,1,0))</f>
        <v>1</v>
      </c>
      <c r="L363">
        <f>IF(ISBLANK(Table13[[#This Row],[T4]]),0,IF(Table13[[#This Row],[T4]]&gt;0,1,0))</f>
        <v>0</v>
      </c>
    </row>
    <row r="364" spans="1:12">
      <c r="A364" s="4">
        <v>43692.083333333336</v>
      </c>
      <c r="B364">
        <f t="shared" si="19"/>
        <v>15</v>
      </c>
      <c r="C364">
        <f t="shared" si="21"/>
        <v>2</v>
      </c>
      <c r="D364">
        <v>57</v>
      </c>
      <c r="E364">
        <v>53</v>
      </c>
      <c r="F364">
        <v>57</v>
      </c>
      <c r="G364">
        <v>0</v>
      </c>
      <c r="I364">
        <f>IF(ISBLANK(Table13[[#This Row],[T1]]),0,IF(Table13[[#This Row],[T1]]&gt;0,1,0))</f>
        <v>1</v>
      </c>
      <c r="J364">
        <f>IF(ISBLANK(Table13[[#This Row],[T2]]),0,IF(Table13[[#This Row],[T2]]&gt;0,1,0))</f>
        <v>1</v>
      </c>
      <c r="K364">
        <f>IF(ISBLANK(Table13[[#This Row],[T3]]),0,IF(Table13[[#This Row],[T3]]&gt;0,1,0))</f>
        <v>1</v>
      </c>
      <c r="L364">
        <f>IF(ISBLANK(Table13[[#This Row],[T4]]),0,IF(Table13[[#This Row],[T4]]&gt;0,1,0))</f>
        <v>0</v>
      </c>
    </row>
    <row r="365" spans="1:12">
      <c r="A365" s="4">
        <v>43692.125</v>
      </c>
      <c r="B365">
        <f t="shared" si="19"/>
        <v>15</v>
      </c>
      <c r="C365">
        <f t="shared" si="21"/>
        <v>3</v>
      </c>
      <c r="D365">
        <v>58</v>
      </c>
      <c r="E365">
        <v>58</v>
      </c>
      <c r="F365">
        <v>58</v>
      </c>
      <c r="G365">
        <v>0</v>
      </c>
      <c r="I365">
        <f>IF(ISBLANK(Table13[[#This Row],[T1]]),0,IF(Table13[[#This Row],[T1]]&gt;0,1,0))</f>
        <v>1</v>
      </c>
      <c r="J365">
        <f>IF(ISBLANK(Table13[[#This Row],[T2]]),0,IF(Table13[[#This Row],[T2]]&gt;0,1,0))</f>
        <v>1</v>
      </c>
      <c r="K365">
        <f>IF(ISBLANK(Table13[[#This Row],[T3]]),0,IF(Table13[[#This Row],[T3]]&gt;0,1,0))</f>
        <v>1</v>
      </c>
      <c r="L365">
        <f>IF(ISBLANK(Table13[[#This Row],[T4]]),0,IF(Table13[[#This Row],[T4]]&gt;0,1,0))</f>
        <v>0</v>
      </c>
    </row>
    <row r="366" spans="1:12">
      <c r="A366" s="4">
        <v>43692.166666666664</v>
      </c>
      <c r="B366">
        <f t="shared" si="19"/>
        <v>15</v>
      </c>
      <c r="C366">
        <f t="shared" si="21"/>
        <v>4</v>
      </c>
      <c r="D366">
        <v>58</v>
      </c>
      <c r="E366">
        <v>58</v>
      </c>
      <c r="F366">
        <v>58</v>
      </c>
      <c r="G366">
        <v>0</v>
      </c>
      <c r="I366">
        <f>IF(ISBLANK(Table13[[#This Row],[T1]]),0,IF(Table13[[#This Row],[T1]]&gt;0,1,0))</f>
        <v>1</v>
      </c>
      <c r="J366">
        <f>IF(ISBLANK(Table13[[#This Row],[T2]]),0,IF(Table13[[#This Row],[T2]]&gt;0,1,0))</f>
        <v>1</v>
      </c>
      <c r="K366">
        <f>IF(ISBLANK(Table13[[#This Row],[T3]]),0,IF(Table13[[#This Row],[T3]]&gt;0,1,0))</f>
        <v>1</v>
      </c>
      <c r="L366">
        <f>IF(ISBLANK(Table13[[#This Row],[T4]]),0,IF(Table13[[#This Row],[T4]]&gt;0,1,0))</f>
        <v>0</v>
      </c>
    </row>
    <row r="367" spans="1:12">
      <c r="A367" s="4">
        <v>43692.208333333336</v>
      </c>
      <c r="B367">
        <f t="shared" si="19"/>
        <v>15</v>
      </c>
      <c r="C367">
        <f t="shared" si="21"/>
        <v>5</v>
      </c>
      <c r="D367">
        <v>57</v>
      </c>
      <c r="E367">
        <v>55</v>
      </c>
      <c r="F367">
        <v>57</v>
      </c>
      <c r="G367">
        <v>0</v>
      </c>
      <c r="I367">
        <f>IF(ISBLANK(Table13[[#This Row],[T1]]),0,IF(Table13[[#This Row],[T1]]&gt;0,1,0))</f>
        <v>1</v>
      </c>
      <c r="J367">
        <f>IF(ISBLANK(Table13[[#This Row],[T2]]),0,IF(Table13[[#This Row],[T2]]&gt;0,1,0))</f>
        <v>1</v>
      </c>
      <c r="K367">
        <f>IF(ISBLANK(Table13[[#This Row],[T3]]),0,IF(Table13[[#This Row],[T3]]&gt;0,1,0))</f>
        <v>1</v>
      </c>
      <c r="L367">
        <f>IF(ISBLANK(Table13[[#This Row],[T4]]),0,IF(Table13[[#This Row],[T4]]&gt;0,1,0))</f>
        <v>0</v>
      </c>
    </row>
    <row r="368" spans="1:12">
      <c r="A368" s="4">
        <v>43692.25</v>
      </c>
      <c r="B368">
        <f t="shared" si="19"/>
        <v>15</v>
      </c>
      <c r="C368">
        <f t="shared" si="21"/>
        <v>6</v>
      </c>
      <c r="D368">
        <v>58</v>
      </c>
      <c r="E368">
        <v>42</v>
      </c>
      <c r="F368">
        <v>58</v>
      </c>
      <c r="G368">
        <v>0</v>
      </c>
      <c r="I368">
        <f>IF(ISBLANK(Table13[[#This Row],[T1]]),0,IF(Table13[[#This Row],[T1]]&gt;0,1,0))</f>
        <v>1</v>
      </c>
      <c r="J368">
        <f>IF(ISBLANK(Table13[[#This Row],[T2]]),0,IF(Table13[[#This Row],[T2]]&gt;0,1,0))</f>
        <v>1</v>
      </c>
      <c r="K368">
        <f>IF(ISBLANK(Table13[[#This Row],[T3]]),0,IF(Table13[[#This Row],[T3]]&gt;0,1,0))</f>
        <v>1</v>
      </c>
      <c r="L368">
        <f>IF(ISBLANK(Table13[[#This Row],[T4]]),0,IF(Table13[[#This Row],[T4]]&gt;0,1,0))</f>
        <v>0</v>
      </c>
    </row>
    <row r="369" spans="1:12">
      <c r="A369" s="4">
        <v>43692.291666666664</v>
      </c>
      <c r="B369">
        <f t="shared" si="19"/>
        <v>15</v>
      </c>
      <c r="C369">
        <f t="shared" si="21"/>
        <v>7</v>
      </c>
      <c r="D369">
        <v>40</v>
      </c>
      <c r="E369">
        <v>16</v>
      </c>
      <c r="F369">
        <v>58</v>
      </c>
      <c r="G369">
        <v>0</v>
      </c>
      <c r="I369">
        <f>IF(ISBLANK(Table13[[#This Row],[T1]]),0,IF(Table13[[#This Row],[T1]]&gt;0,1,0))</f>
        <v>1</v>
      </c>
      <c r="J369">
        <f>IF(ISBLANK(Table13[[#This Row],[T2]]),0,IF(Table13[[#This Row],[T2]]&gt;0,1,0))</f>
        <v>1</v>
      </c>
      <c r="K369">
        <f>IF(ISBLANK(Table13[[#This Row],[T3]]),0,IF(Table13[[#This Row],[T3]]&gt;0,1,0))</f>
        <v>1</v>
      </c>
      <c r="L369">
        <f>IF(ISBLANK(Table13[[#This Row],[T4]]),0,IF(Table13[[#This Row],[T4]]&gt;0,1,0))</f>
        <v>0</v>
      </c>
    </row>
    <row r="370" spans="1:12">
      <c r="A370" s="4">
        <v>43692.333333333336</v>
      </c>
      <c r="B370">
        <f t="shared" si="19"/>
        <v>15</v>
      </c>
      <c r="C370">
        <f t="shared" si="21"/>
        <v>8</v>
      </c>
      <c r="D370">
        <v>0</v>
      </c>
      <c r="E370">
        <v>0</v>
      </c>
      <c r="F370">
        <v>1</v>
      </c>
      <c r="G370">
        <v>0</v>
      </c>
      <c r="I370">
        <f>IF(ISBLANK(Table13[[#This Row],[T1]]),0,IF(Table13[[#This Row],[T1]]&gt;0,1,0))</f>
        <v>0</v>
      </c>
      <c r="J370">
        <f>IF(ISBLANK(Table13[[#This Row],[T2]]),0,IF(Table13[[#This Row],[T2]]&gt;0,1,0))</f>
        <v>0</v>
      </c>
      <c r="K370">
        <f>IF(ISBLANK(Table13[[#This Row],[T3]]),0,IF(Table13[[#This Row],[T3]]&gt;0,1,0))</f>
        <v>1</v>
      </c>
      <c r="L370">
        <f>IF(ISBLANK(Table13[[#This Row],[T4]]),0,IF(Table13[[#This Row],[T4]]&gt;0,1,0))</f>
        <v>0</v>
      </c>
    </row>
    <row r="371" spans="1:12">
      <c r="A371" s="4">
        <f t="shared" ref="A371:A377" si="22">DATE(2019,8,15) + O370</f>
        <v>43692</v>
      </c>
      <c r="B371">
        <f t="shared" si="19"/>
        <v>15</v>
      </c>
      <c r="C371">
        <f t="shared" si="21"/>
        <v>0</v>
      </c>
      <c r="I371">
        <f>IF(ISBLANK(Table13[[#This Row],[T1]]),0,IF(Table13[[#This Row],[T1]]&gt;0,1,0))</f>
        <v>0</v>
      </c>
      <c r="J371">
        <f>IF(ISBLANK(Table13[[#This Row],[T2]]),0,IF(Table13[[#This Row],[T2]]&gt;0,1,0))</f>
        <v>0</v>
      </c>
      <c r="K371">
        <f>IF(ISBLANK(Table13[[#This Row],[T3]]),0,IF(Table13[[#This Row],[T3]]&gt;0,1,0))</f>
        <v>0</v>
      </c>
      <c r="L371">
        <f>IF(ISBLANK(Table13[[#This Row],[T4]]),0,IF(Table13[[#This Row],[T4]]&gt;0,1,0))</f>
        <v>0</v>
      </c>
    </row>
    <row r="372" spans="1:12">
      <c r="A372" s="4">
        <f t="shared" si="22"/>
        <v>43692</v>
      </c>
      <c r="B372">
        <f t="shared" si="19"/>
        <v>15</v>
      </c>
      <c r="C372">
        <f t="shared" si="21"/>
        <v>0</v>
      </c>
      <c r="I372">
        <f>IF(ISBLANK(Table13[[#This Row],[T1]]),0,IF(Table13[[#This Row],[T1]]&gt;0,1,0))</f>
        <v>0</v>
      </c>
      <c r="J372">
        <f>IF(ISBLANK(Table13[[#This Row],[T2]]),0,IF(Table13[[#This Row],[T2]]&gt;0,1,0))</f>
        <v>0</v>
      </c>
      <c r="K372">
        <f>IF(ISBLANK(Table13[[#This Row],[T3]]),0,IF(Table13[[#This Row],[T3]]&gt;0,1,0))</f>
        <v>0</v>
      </c>
      <c r="L372">
        <f>IF(ISBLANK(Table13[[#This Row],[T4]]),0,IF(Table13[[#This Row],[T4]]&gt;0,1,0))</f>
        <v>0</v>
      </c>
    </row>
    <row r="373" spans="1:12">
      <c r="A373" s="4">
        <f t="shared" si="22"/>
        <v>43692</v>
      </c>
      <c r="B373">
        <f t="shared" si="19"/>
        <v>15</v>
      </c>
      <c r="C373">
        <f t="shared" si="21"/>
        <v>0</v>
      </c>
      <c r="I373">
        <f>IF(ISBLANK(Table13[[#This Row],[T1]]),0,IF(Table13[[#This Row],[T1]]&gt;0,1,0))</f>
        <v>0</v>
      </c>
      <c r="J373">
        <f>IF(ISBLANK(Table13[[#This Row],[T2]]),0,IF(Table13[[#This Row],[T2]]&gt;0,1,0))</f>
        <v>0</v>
      </c>
      <c r="K373">
        <f>IF(ISBLANK(Table13[[#This Row],[T3]]),0,IF(Table13[[#This Row],[T3]]&gt;0,1,0))</f>
        <v>0</v>
      </c>
      <c r="L373">
        <f>IF(ISBLANK(Table13[[#This Row],[T4]]),0,IF(Table13[[#This Row],[T4]]&gt;0,1,0))</f>
        <v>0</v>
      </c>
    </row>
    <row r="374" spans="1:12">
      <c r="A374" s="4">
        <f t="shared" si="22"/>
        <v>43692</v>
      </c>
      <c r="B374">
        <f t="shared" si="19"/>
        <v>15</v>
      </c>
      <c r="C374">
        <f t="shared" si="21"/>
        <v>0</v>
      </c>
      <c r="I374">
        <f>IF(ISBLANK(Table13[[#This Row],[T1]]),0,IF(Table13[[#This Row],[T1]]&gt;0,1,0))</f>
        <v>0</v>
      </c>
      <c r="J374">
        <f>IF(ISBLANK(Table13[[#This Row],[T2]]),0,IF(Table13[[#This Row],[T2]]&gt;0,1,0))</f>
        <v>0</v>
      </c>
      <c r="K374">
        <f>IF(ISBLANK(Table13[[#This Row],[T3]]),0,IF(Table13[[#This Row],[T3]]&gt;0,1,0))</f>
        <v>0</v>
      </c>
      <c r="L374">
        <f>IF(ISBLANK(Table13[[#This Row],[T4]]),0,IF(Table13[[#This Row],[T4]]&gt;0,1,0))</f>
        <v>0</v>
      </c>
    </row>
    <row r="375" spans="1:12">
      <c r="A375" s="4">
        <f t="shared" si="22"/>
        <v>43692</v>
      </c>
      <c r="B375">
        <f t="shared" si="19"/>
        <v>15</v>
      </c>
      <c r="C375">
        <f t="shared" si="21"/>
        <v>0</v>
      </c>
      <c r="I375">
        <f>IF(ISBLANK(Table13[[#This Row],[T1]]),0,IF(Table13[[#This Row],[T1]]&gt;0,1,0))</f>
        <v>0</v>
      </c>
      <c r="J375">
        <f>IF(ISBLANK(Table13[[#This Row],[T2]]),0,IF(Table13[[#This Row],[T2]]&gt;0,1,0))</f>
        <v>0</v>
      </c>
      <c r="K375">
        <f>IF(ISBLANK(Table13[[#This Row],[T3]]),0,IF(Table13[[#This Row],[T3]]&gt;0,1,0))</f>
        <v>0</v>
      </c>
      <c r="L375">
        <f>IF(ISBLANK(Table13[[#This Row],[T4]]),0,IF(Table13[[#This Row],[T4]]&gt;0,1,0))</f>
        <v>0</v>
      </c>
    </row>
    <row r="376" spans="1:12">
      <c r="A376" s="4">
        <f t="shared" si="22"/>
        <v>43692</v>
      </c>
      <c r="B376">
        <f t="shared" si="19"/>
        <v>15</v>
      </c>
      <c r="C376">
        <f t="shared" si="21"/>
        <v>0</v>
      </c>
      <c r="I376">
        <f>IF(ISBLANK(Table13[[#This Row],[T1]]),0,IF(Table13[[#This Row],[T1]]&gt;0,1,0))</f>
        <v>0</v>
      </c>
      <c r="J376">
        <f>IF(ISBLANK(Table13[[#This Row],[T2]]),0,IF(Table13[[#This Row],[T2]]&gt;0,1,0))</f>
        <v>0</v>
      </c>
      <c r="K376">
        <f>IF(ISBLANK(Table13[[#This Row],[T3]]),0,IF(Table13[[#This Row],[T3]]&gt;0,1,0))</f>
        <v>0</v>
      </c>
      <c r="L376">
        <f>IF(ISBLANK(Table13[[#This Row],[T4]]),0,IF(Table13[[#This Row],[T4]]&gt;0,1,0))</f>
        <v>0</v>
      </c>
    </row>
    <row r="377" spans="1:12">
      <c r="A377" s="4">
        <f t="shared" si="22"/>
        <v>43692</v>
      </c>
      <c r="B377">
        <f t="shared" si="19"/>
        <v>15</v>
      </c>
      <c r="C377">
        <f t="shared" si="21"/>
        <v>0</v>
      </c>
      <c r="I377">
        <f>IF(ISBLANK(Table13[[#This Row],[T1]]),0,IF(Table13[[#This Row],[T1]]&gt;0,1,0))</f>
        <v>0</v>
      </c>
      <c r="J377">
        <f>IF(ISBLANK(Table13[[#This Row],[T2]]),0,IF(Table13[[#This Row],[T2]]&gt;0,1,0))</f>
        <v>0</v>
      </c>
      <c r="K377">
        <f>IF(ISBLANK(Table13[[#This Row],[T3]]),0,IF(Table13[[#This Row],[T3]]&gt;0,1,0))</f>
        <v>0</v>
      </c>
      <c r="L377">
        <f>IF(ISBLANK(Table13[[#This Row],[T4]]),0,IF(Table13[[#This Row],[T4]]&gt;0,1,0))</f>
        <v>0</v>
      </c>
    </row>
    <row r="378" spans="1:12">
      <c r="A378" s="4">
        <v>43692.666666666664</v>
      </c>
      <c r="B378">
        <f t="shared" si="19"/>
        <v>15</v>
      </c>
      <c r="C378">
        <f t="shared" si="21"/>
        <v>16</v>
      </c>
      <c r="D378">
        <v>0</v>
      </c>
      <c r="E378">
        <v>0</v>
      </c>
      <c r="F378">
        <v>12</v>
      </c>
      <c r="G378">
        <v>0</v>
      </c>
      <c r="I378">
        <f>IF(ISBLANK(Table13[[#This Row],[T1]]),0,IF(Table13[[#This Row],[T1]]&gt;0,1,0))</f>
        <v>0</v>
      </c>
      <c r="J378">
        <f>IF(ISBLANK(Table13[[#This Row],[T2]]),0,IF(Table13[[#This Row],[T2]]&gt;0,1,0))</f>
        <v>0</v>
      </c>
      <c r="K378">
        <f>IF(ISBLANK(Table13[[#This Row],[T3]]),0,IF(Table13[[#This Row],[T3]]&gt;0,1,0))</f>
        <v>1</v>
      </c>
      <c r="L378">
        <f>IF(ISBLANK(Table13[[#This Row],[T4]]),0,IF(Table13[[#This Row],[T4]]&gt;0,1,0))</f>
        <v>0</v>
      </c>
    </row>
    <row r="379" spans="1:12">
      <c r="A379" s="4">
        <f>DATE(2019,8,15) + O378</f>
        <v>43692</v>
      </c>
      <c r="B379">
        <f t="shared" si="19"/>
        <v>15</v>
      </c>
      <c r="C379">
        <f t="shared" si="21"/>
        <v>0</v>
      </c>
      <c r="I379">
        <f>IF(ISBLANK(Table13[[#This Row],[T1]]),0,IF(Table13[[#This Row],[T1]]&gt;0,1,0))</f>
        <v>0</v>
      </c>
      <c r="J379">
        <f>IF(ISBLANK(Table13[[#This Row],[T2]]),0,IF(Table13[[#This Row],[T2]]&gt;0,1,0))</f>
        <v>0</v>
      </c>
      <c r="K379">
        <f>IF(ISBLANK(Table13[[#This Row],[T3]]),0,IF(Table13[[#This Row],[T3]]&gt;0,1,0))</f>
        <v>0</v>
      </c>
      <c r="L379">
        <f>IF(ISBLANK(Table13[[#This Row],[T4]]),0,IF(Table13[[#This Row],[T4]]&gt;0,1,0))</f>
        <v>0</v>
      </c>
    </row>
    <row r="380" spans="1:12">
      <c r="A380" s="4">
        <f>DATE(2019,8,15) + O379</f>
        <v>43692</v>
      </c>
      <c r="B380">
        <f t="shared" si="19"/>
        <v>15</v>
      </c>
      <c r="C380">
        <f t="shared" si="21"/>
        <v>0</v>
      </c>
      <c r="I380">
        <f>IF(ISBLANK(Table13[[#This Row],[T1]]),0,IF(Table13[[#This Row],[T1]]&gt;0,1,0))</f>
        <v>0</v>
      </c>
      <c r="J380">
        <f>IF(ISBLANK(Table13[[#This Row],[T2]]),0,IF(Table13[[#This Row],[T2]]&gt;0,1,0))</f>
        <v>0</v>
      </c>
      <c r="K380">
        <f>IF(ISBLANK(Table13[[#This Row],[T3]]),0,IF(Table13[[#This Row],[T3]]&gt;0,1,0))</f>
        <v>0</v>
      </c>
      <c r="L380">
        <f>IF(ISBLANK(Table13[[#This Row],[T4]]),0,IF(Table13[[#This Row],[T4]]&gt;0,1,0))</f>
        <v>0</v>
      </c>
    </row>
    <row r="381" spans="1:12">
      <c r="A381" s="4">
        <f>DATE(2019,8,15) + O380</f>
        <v>43692</v>
      </c>
      <c r="B381">
        <f t="shared" si="19"/>
        <v>15</v>
      </c>
      <c r="C381">
        <f t="shared" si="21"/>
        <v>0</v>
      </c>
      <c r="I381">
        <f>IF(ISBLANK(Table13[[#This Row],[T1]]),0,IF(Table13[[#This Row],[T1]]&gt;0,1,0))</f>
        <v>0</v>
      </c>
      <c r="J381">
        <f>IF(ISBLANK(Table13[[#This Row],[T2]]),0,IF(Table13[[#This Row],[T2]]&gt;0,1,0))</f>
        <v>0</v>
      </c>
      <c r="K381">
        <f>IF(ISBLANK(Table13[[#This Row],[T3]]),0,IF(Table13[[#This Row],[T3]]&gt;0,1,0))</f>
        <v>0</v>
      </c>
      <c r="L381">
        <f>IF(ISBLANK(Table13[[#This Row],[T4]]),0,IF(Table13[[#This Row],[T4]]&gt;0,1,0))</f>
        <v>0</v>
      </c>
    </row>
    <row r="382" spans="1:12">
      <c r="A382" s="4">
        <f>DATE(2019,8,15) + O381</f>
        <v>43692</v>
      </c>
      <c r="B382">
        <f t="shared" si="19"/>
        <v>15</v>
      </c>
      <c r="C382">
        <f t="shared" si="21"/>
        <v>0</v>
      </c>
      <c r="I382">
        <f>IF(ISBLANK(Table13[[#This Row],[T1]]),0,IF(Table13[[#This Row],[T1]]&gt;0,1,0))</f>
        <v>0</v>
      </c>
      <c r="J382">
        <f>IF(ISBLANK(Table13[[#This Row],[T2]]),0,IF(Table13[[#This Row],[T2]]&gt;0,1,0))</f>
        <v>0</v>
      </c>
      <c r="K382">
        <f>IF(ISBLANK(Table13[[#This Row],[T3]]),0,IF(Table13[[#This Row],[T3]]&gt;0,1,0))</f>
        <v>0</v>
      </c>
      <c r="L382">
        <f>IF(ISBLANK(Table13[[#This Row],[T4]]),0,IF(Table13[[#This Row],[T4]]&gt;0,1,0))</f>
        <v>0</v>
      </c>
    </row>
    <row r="383" spans="1:12">
      <c r="A383" s="4">
        <f>DATE(2019,8,15) + O382</f>
        <v>43692</v>
      </c>
      <c r="B383">
        <f t="shared" si="19"/>
        <v>15</v>
      </c>
      <c r="C383">
        <f t="shared" si="21"/>
        <v>0</v>
      </c>
      <c r="I383">
        <f>IF(ISBLANK(Table13[[#This Row],[T1]]),0,IF(Table13[[#This Row],[T1]]&gt;0,1,0))</f>
        <v>0</v>
      </c>
      <c r="J383">
        <f>IF(ISBLANK(Table13[[#This Row],[T2]]),0,IF(Table13[[#This Row],[T2]]&gt;0,1,0))</f>
        <v>0</v>
      </c>
      <c r="K383">
        <f>IF(ISBLANK(Table13[[#This Row],[T3]]),0,IF(Table13[[#This Row],[T3]]&gt;0,1,0))</f>
        <v>0</v>
      </c>
      <c r="L383">
        <f>IF(ISBLANK(Table13[[#This Row],[T4]]),0,IF(Table13[[#This Row],[T4]]&gt;0,1,0))</f>
        <v>0</v>
      </c>
    </row>
    <row r="384" spans="1:12">
      <c r="A384" s="4">
        <v>43692.916666666664</v>
      </c>
      <c r="B384">
        <f t="shared" si="19"/>
        <v>15</v>
      </c>
      <c r="C384">
        <f t="shared" si="21"/>
        <v>22</v>
      </c>
      <c r="D384">
        <v>7</v>
      </c>
      <c r="E384">
        <v>50</v>
      </c>
      <c r="F384">
        <v>0</v>
      </c>
      <c r="G384">
        <v>0</v>
      </c>
      <c r="I384">
        <f>IF(ISBLANK(Table13[[#This Row],[T1]]),0,IF(Table13[[#This Row],[T1]]&gt;0,1,0))</f>
        <v>1</v>
      </c>
      <c r="J384">
        <f>IF(ISBLANK(Table13[[#This Row],[T2]]),0,IF(Table13[[#This Row],[T2]]&gt;0,1,0))</f>
        <v>1</v>
      </c>
      <c r="K384">
        <f>IF(ISBLANK(Table13[[#This Row],[T3]]),0,IF(Table13[[#This Row],[T3]]&gt;0,1,0))</f>
        <v>0</v>
      </c>
      <c r="L384">
        <f>IF(ISBLANK(Table13[[#This Row],[T4]]),0,IF(Table13[[#This Row],[T4]]&gt;0,1,0))</f>
        <v>0</v>
      </c>
    </row>
    <row r="385" spans="1:12">
      <c r="A385" s="4">
        <v>43692.958333333336</v>
      </c>
      <c r="B385">
        <f t="shared" si="19"/>
        <v>15</v>
      </c>
      <c r="C385">
        <f t="shared" si="21"/>
        <v>23</v>
      </c>
      <c r="D385">
        <v>58</v>
      </c>
      <c r="E385">
        <v>58</v>
      </c>
      <c r="F385">
        <v>19</v>
      </c>
      <c r="G385">
        <v>0</v>
      </c>
      <c r="I385">
        <f>IF(ISBLANK(Table13[[#This Row],[T1]]),0,IF(Table13[[#This Row],[T1]]&gt;0,1,0))</f>
        <v>1</v>
      </c>
      <c r="J385">
        <f>IF(ISBLANK(Table13[[#This Row],[T2]]),0,IF(Table13[[#This Row],[T2]]&gt;0,1,0))</f>
        <v>1</v>
      </c>
      <c r="K385">
        <f>IF(ISBLANK(Table13[[#This Row],[T3]]),0,IF(Table13[[#This Row],[T3]]&gt;0,1,0))</f>
        <v>1</v>
      </c>
      <c r="L385">
        <f>IF(ISBLANK(Table13[[#This Row],[T4]]),0,IF(Table13[[#This Row],[T4]]&gt;0,1,0))</f>
        <v>0</v>
      </c>
    </row>
    <row r="386" spans="1:12">
      <c r="A386" s="4">
        <v>43693</v>
      </c>
      <c r="B386">
        <f t="shared" ref="B386:B449" si="23">DAY(A386)</f>
        <v>16</v>
      </c>
      <c r="C386">
        <f t="shared" si="21"/>
        <v>0</v>
      </c>
      <c r="D386">
        <v>58</v>
      </c>
      <c r="E386">
        <v>58</v>
      </c>
      <c r="F386">
        <v>58</v>
      </c>
      <c r="G386">
        <v>0</v>
      </c>
      <c r="I386">
        <f>IF(ISBLANK(Table13[[#This Row],[T1]]),0,IF(Table13[[#This Row],[T1]]&gt;0,1,0))</f>
        <v>1</v>
      </c>
      <c r="J386">
        <f>IF(ISBLANK(Table13[[#This Row],[T2]]),0,IF(Table13[[#This Row],[T2]]&gt;0,1,0))</f>
        <v>1</v>
      </c>
      <c r="K386">
        <f>IF(ISBLANK(Table13[[#This Row],[T3]]),0,IF(Table13[[#This Row],[T3]]&gt;0,1,0))</f>
        <v>1</v>
      </c>
      <c r="L386">
        <f>IF(ISBLANK(Table13[[#This Row],[T4]]),0,IF(Table13[[#This Row],[T4]]&gt;0,1,0))</f>
        <v>0</v>
      </c>
    </row>
    <row r="387" spans="1:12">
      <c r="A387" s="4">
        <v>43693.041666666664</v>
      </c>
      <c r="B387">
        <f t="shared" si="23"/>
        <v>16</v>
      </c>
      <c r="C387">
        <f t="shared" si="21"/>
        <v>1</v>
      </c>
      <c r="D387">
        <v>57</v>
      </c>
      <c r="E387">
        <v>57</v>
      </c>
      <c r="F387">
        <v>57</v>
      </c>
      <c r="G387">
        <v>0</v>
      </c>
      <c r="I387">
        <f>IF(ISBLANK(Table13[[#This Row],[T1]]),0,IF(Table13[[#This Row],[T1]]&gt;0,1,0))</f>
        <v>1</v>
      </c>
      <c r="J387">
        <f>IF(ISBLANK(Table13[[#This Row],[T2]]),0,IF(Table13[[#This Row],[T2]]&gt;0,1,0))</f>
        <v>1</v>
      </c>
      <c r="K387">
        <f>IF(ISBLANK(Table13[[#This Row],[T3]]),0,IF(Table13[[#This Row],[T3]]&gt;0,1,0))</f>
        <v>1</v>
      </c>
      <c r="L387">
        <f>IF(ISBLANK(Table13[[#This Row],[T4]]),0,IF(Table13[[#This Row],[T4]]&gt;0,1,0))</f>
        <v>0</v>
      </c>
    </row>
    <row r="388" spans="1:12">
      <c r="A388" s="4">
        <v>43693.083333333336</v>
      </c>
      <c r="B388">
        <f t="shared" si="23"/>
        <v>16</v>
      </c>
      <c r="C388">
        <f t="shared" si="21"/>
        <v>2</v>
      </c>
      <c r="D388">
        <v>58</v>
      </c>
      <c r="E388">
        <v>58</v>
      </c>
      <c r="F388">
        <v>58</v>
      </c>
      <c r="G388">
        <v>0</v>
      </c>
      <c r="I388">
        <f>IF(ISBLANK(Table13[[#This Row],[T1]]),0,IF(Table13[[#This Row],[T1]]&gt;0,1,0))</f>
        <v>1</v>
      </c>
      <c r="J388">
        <f>IF(ISBLANK(Table13[[#This Row],[T2]]),0,IF(Table13[[#This Row],[T2]]&gt;0,1,0))</f>
        <v>1</v>
      </c>
      <c r="K388">
        <f>IF(ISBLANK(Table13[[#This Row],[T3]]),0,IF(Table13[[#This Row],[T3]]&gt;0,1,0))</f>
        <v>1</v>
      </c>
      <c r="L388">
        <f>IF(ISBLANK(Table13[[#This Row],[T4]]),0,IF(Table13[[#This Row],[T4]]&gt;0,1,0))</f>
        <v>0</v>
      </c>
    </row>
    <row r="389" spans="1:12">
      <c r="A389" s="4">
        <v>43693.125</v>
      </c>
      <c r="B389">
        <f t="shared" si="23"/>
        <v>16</v>
      </c>
      <c r="C389">
        <f t="shared" si="21"/>
        <v>3</v>
      </c>
      <c r="D389">
        <v>58</v>
      </c>
      <c r="E389">
        <v>31</v>
      </c>
      <c r="F389">
        <v>58</v>
      </c>
      <c r="G389">
        <v>0</v>
      </c>
      <c r="I389">
        <f>IF(ISBLANK(Table13[[#This Row],[T1]]),0,IF(Table13[[#This Row],[T1]]&gt;0,1,0))</f>
        <v>1</v>
      </c>
      <c r="J389">
        <f>IF(ISBLANK(Table13[[#This Row],[T2]]),0,IF(Table13[[#This Row],[T2]]&gt;0,1,0))</f>
        <v>1</v>
      </c>
      <c r="K389">
        <f>IF(ISBLANK(Table13[[#This Row],[T3]]),0,IF(Table13[[#This Row],[T3]]&gt;0,1,0))</f>
        <v>1</v>
      </c>
      <c r="L389">
        <f>IF(ISBLANK(Table13[[#This Row],[T4]]),0,IF(Table13[[#This Row],[T4]]&gt;0,1,0))</f>
        <v>0</v>
      </c>
    </row>
    <row r="390" spans="1:12">
      <c r="A390" s="4">
        <v>43693.166666666664</v>
      </c>
      <c r="B390">
        <f t="shared" si="23"/>
        <v>16</v>
      </c>
      <c r="C390">
        <f t="shared" si="21"/>
        <v>4</v>
      </c>
      <c r="D390">
        <v>58</v>
      </c>
      <c r="E390">
        <v>25</v>
      </c>
      <c r="F390">
        <v>58</v>
      </c>
      <c r="G390">
        <v>0</v>
      </c>
      <c r="I390">
        <f>IF(ISBLANK(Table13[[#This Row],[T1]]),0,IF(Table13[[#This Row],[T1]]&gt;0,1,0))</f>
        <v>1</v>
      </c>
      <c r="J390">
        <f>IF(ISBLANK(Table13[[#This Row],[T2]]),0,IF(Table13[[#This Row],[T2]]&gt;0,1,0))</f>
        <v>1</v>
      </c>
      <c r="K390">
        <f>IF(ISBLANK(Table13[[#This Row],[T3]]),0,IF(Table13[[#This Row],[T3]]&gt;0,1,0))</f>
        <v>1</v>
      </c>
      <c r="L390">
        <f>IF(ISBLANK(Table13[[#This Row],[T4]]),0,IF(Table13[[#This Row],[T4]]&gt;0,1,0))</f>
        <v>0</v>
      </c>
    </row>
    <row r="391" spans="1:12">
      <c r="A391" s="4">
        <v>43693.208333333336</v>
      </c>
      <c r="B391">
        <f t="shared" si="23"/>
        <v>16</v>
      </c>
      <c r="C391">
        <f t="shared" si="21"/>
        <v>5</v>
      </c>
      <c r="D391">
        <v>57</v>
      </c>
      <c r="E391">
        <v>41</v>
      </c>
      <c r="F391">
        <v>57</v>
      </c>
      <c r="G391">
        <v>0</v>
      </c>
      <c r="I391">
        <f>IF(ISBLANK(Table13[[#This Row],[T1]]),0,IF(Table13[[#This Row],[T1]]&gt;0,1,0))</f>
        <v>1</v>
      </c>
      <c r="J391">
        <f>IF(ISBLANK(Table13[[#This Row],[T2]]),0,IF(Table13[[#This Row],[T2]]&gt;0,1,0))</f>
        <v>1</v>
      </c>
      <c r="K391">
        <f>IF(ISBLANK(Table13[[#This Row],[T3]]),0,IF(Table13[[#This Row],[T3]]&gt;0,1,0))</f>
        <v>1</v>
      </c>
      <c r="L391">
        <f>IF(ISBLANK(Table13[[#This Row],[T4]]),0,IF(Table13[[#This Row],[T4]]&gt;0,1,0))</f>
        <v>0</v>
      </c>
    </row>
    <row r="392" spans="1:12">
      <c r="A392" s="4">
        <v>43693.25</v>
      </c>
      <c r="B392">
        <f t="shared" si="23"/>
        <v>16</v>
      </c>
      <c r="C392">
        <f t="shared" si="21"/>
        <v>6</v>
      </c>
      <c r="D392">
        <v>58</v>
      </c>
      <c r="E392">
        <v>58</v>
      </c>
      <c r="F392">
        <v>58</v>
      </c>
      <c r="G392">
        <v>0</v>
      </c>
      <c r="I392">
        <f>IF(ISBLANK(Table13[[#This Row],[T1]]),0,IF(Table13[[#This Row],[T1]]&gt;0,1,0))</f>
        <v>1</v>
      </c>
      <c r="J392">
        <f>IF(ISBLANK(Table13[[#This Row],[T2]]),0,IF(Table13[[#This Row],[T2]]&gt;0,1,0))</f>
        <v>1</v>
      </c>
      <c r="K392">
        <f>IF(ISBLANK(Table13[[#This Row],[T3]]),0,IF(Table13[[#This Row],[T3]]&gt;0,1,0))</f>
        <v>1</v>
      </c>
      <c r="L392">
        <f>IF(ISBLANK(Table13[[#This Row],[T4]]),0,IF(Table13[[#This Row],[T4]]&gt;0,1,0))</f>
        <v>0</v>
      </c>
    </row>
    <row r="393" spans="1:12">
      <c r="A393" s="4">
        <v>43693.291666666664</v>
      </c>
      <c r="B393">
        <f t="shared" si="23"/>
        <v>16</v>
      </c>
      <c r="C393">
        <f t="shared" si="21"/>
        <v>7</v>
      </c>
      <c r="D393">
        <v>58</v>
      </c>
      <c r="E393">
        <v>34</v>
      </c>
      <c r="F393">
        <v>58</v>
      </c>
      <c r="G393">
        <v>0</v>
      </c>
      <c r="I393">
        <f>IF(ISBLANK(Table13[[#This Row],[T1]]),0,IF(Table13[[#This Row],[T1]]&gt;0,1,0))</f>
        <v>1</v>
      </c>
      <c r="J393">
        <f>IF(ISBLANK(Table13[[#This Row],[T2]]),0,IF(Table13[[#This Row],[T2]]&gt;0,1,0))</f>
        <v>1</v>
      </c>
      <c r="K393">
        <f>IF(ISBLANK(Table13[[#This Row],[T3]]),0,IF(Table13[[#This Row],[T3]]&gt;0,1,0))</f>
        <v>1</v>
      </c>
      <c r="L393">
        <f>IF(ISBLANK(Table13[[#This Row],[T4]]),0,IF(Table13[[#This Row],[T4]]&gt;0,1,0))</f>
        <v>0</v>
      </c>
    </row>
    <row r="394" spans="1:12">
      <c r="A394" s="4">
        <v>43693.333333333336</v>
      </c>
      <c r="B394">
        <f t="shared" si="23"/>
        <v>16</v>
      </c>
      <c r="C394">
        <f t="shared" si="21"/>
        <v>8</v>
      </c>
      <c r="D394">
        <v>8</v>
      </c>
      <c r="E394">
        <v>4</v>
      </c>
      <c r="F394">
        <v>8</v>
      </c>
      <c r="G394">
        <v>0</v>
      </c>
      <c r="I394">
        <f>IF(ISBLANK(Table13[[#This Row],[T1]]),0,IF(Table13[[#This Row],[T1]]&gt;0,1,0))</f>
        <v>1</v>
      </c>
      <c r="J394">
        <f>IF(ISBLANK(Table13[[#This Row],[T2]]),0,IF(Table13[[#This Row],[T2]]&gt;0,1,0))</f>
        <v>1</v>
      </c>
      <c r="K394">
        <f>IF(ISBLANK(Table13[[#This Row],[T3]]),0,IF(Table13[[#This Row],[T3]]&gt;0,1,0))</f>
        <v>1</v>
      </c>
      <c r="L394">
        <f>IF(ISBLANK(Table13[[#This Row],[T4]]),0,IF(Table13[[#This Row],[T4]]&gt;0,1,0))</f>
        <v>0</v>
      </c>
    </row>
    <row r="395" spans="1:12">
      <c r="A395" s="4">
        <f t="shared" ref="A395:A401" si="24">DATE(2019,8,16) + O394</f>
        <v>43693</v>
      </c>
      <c r="B395">
        <f t="shared" si="23"/>
        <v>16</v>
      </c>
      <c r="C395">
        <f t="shared" si="21"/>
        <v>0</v>
      </c>
      <c r="I395">
        <f>IF(ISBLANK(Table13[[#This Row],[T1]]),0,IF(Table13[[#This Row],[T1]]&gt;0,1,0))</f>
        <v>0</v>
      </c>
      <c r="J395">
        <f>IF(ISBLANK(Table13[[#This Row],[T2]]),0,IF(Table13[[#This Row],[T2]]&gt;0,1,0))</f>
        <v>0</v>
      </c>
      <c r="K395">
        <f>IF(ISBLANK(Table13[[#This Row],[T3]]),0,IF(Table13[[#This Row],[T3]]&gt;0,1,0))</f>
        <v>0</v>
      </c>
      <c r="L395">
        <f>IF(ISBLANK(Table13[[#This Row],[T4]]),0,IF(Table13[[#This Row],[T4]]&gt;0,1,0))</f>
        <v>0</v>
      </c>
    </row>
    <row r="396" spans="1:12">
      <c r="A396" s="4">
        <f t="shared" si="24"/>
        <v>43693</v>
      </c>
      <c r="B396">
        <f t="shared" si="23"/>
        <v>16</v>
      </c>
      <c r="C396">
        <f t="shared" si="21"/>
        <v>0</v>
      </c>
      <c r="I396">
        <f>IF(ISBLANK(Table13[[#This Row],[T1]]),0,IF(Table13[[#This Row],[T1]]&gt;0,1,0))</f>
        <v>0</v>
      </c>
      <c r="J396">
        <f>IF(ISBLANK(Table13[[#This Row],[T2]]),0,IF(Table13[[#This Row],[T2]]&gt;0,1,0))</f>
        <v>0</v>
      </c>
      <c r="K396">
        <f>IF(ISBLANK(Table13[[#This Row],[T3]]),0,IF(Table13[[#This Row],[T3]]&gt;0,1,0))</f>
        <v>0</v>
      </c>
      <c r="L396">
        <f>IF(ISBLANK(Table13[[#This Row],[T4]]),0,IF(Table13[[#This Row],[T4]]&gt;0,1,0))</f>
        <v>0</v>
      </c>
    </row>
    <row r="397" spans="1:12">
      <c r="A397" s="4">
        <f t="shared" si="24"/>
        <v>43693</v>
      </c>
      <c r="B397">
        <f t="shared" si="23"/>
        <v>16</v>
      </c>
      <c r="C397">
        <f t="shared" si="21"/>
        <v>0</v>
      </c>
      <c r="I397">
        <f>IF(ISBLANK(Table13[[#This Row],[T1]]),0,IF(Table13[[#This Row],[T1]]&gt;0,1,0))</f>
        <v>0</v>
      </c>
      <c r="J397">
        <f>IF(ISBLANK(Table13[[#This Row],[T2]]),0,IF(Table13[[#This Row],[T2]]&gt;0,1,0))</f>
        <v>0</v>
      </c>
      <c r="K397">
        <f>IF(ISBLANK(Table13[[#This Row],[T3]]),0,IF(Table13[[#This Row],[T3]]&gt;0,1,0))</f>
        <v>0</v>
      </c>
      <c r="L397">
        <f>IF(ISBLANK(Table13[[#This Row],[T4]]),0,IF(Table13[[#This Row],[T4]]&gt;0,1,0))</f>
        <v>0</v>
      </c>
    </row>
    <row r="398" spans="1:12">
      <c r="A398" s="4">
        <f t="shared" si="24"/>
        <v>43693</v>
      </c>
      <c r="B398">
        <f t="shared" si="23"/>
        <v>16</v>
      </c>
      <c r="C398">
        <f t="shared" si="21"/>
        <v>0</v>
      </c>
      <c r="I398">
        <f>IF(ISBLANK(Table13[[#This Row],[T1]]),0,IF(Table13[[#This Row],[T1]]&gt;0,1,0))</f>
        <v>0</v>
      </c>
      <c r="J398">
        <f>IF(ISBLANK(Table13[[#This Row],[T2]]),0,IF(Table13[[#This Row],[T2]]&gt;0,1,0))</f>
        <v>0</v>
      </c>
      <c r="K398">
        <f>IF(ISBLANK(Table13[[#This Row],[T3]]),0,IF(Table13[[#This Row],[T3]]&gt;0,1,0))</f>
        <v>0</v>
      </c>
      <c r="L398">
        <f>IF(ISBLANK(Table13[[#This Row],[T4]]),0,IF(Table13[[#This Row],[T4]]&gt;0,1,0))</f>
        <v>0</v>
      </c>
    </row>
    <row r="399" spans="1:12">
      <c r="A399" s="4">
        <f t="shared" si="24"/>
        <v>43693</v>
      </c>
      <c r="B399">
        <f t="shared" si="23"/>
        <v>16</v>
      </c>
      <c r="C399">
        <f t="shared" si="21"/>
        <v>0</v>
      </c>
      <c r="I399">
        <f>IF(ISBLANK(Table13[[#This Row],[T1]]),0,IF(Table13[[#This Row],[T1]]&gt;0,1,0))</f>
        <v>0</v>
      </c>
      <c r="J399">
        <f>IF(ISBLANK(Table13[[#This Row],[T2]]),0,IF(Table13[[#This Row],[T2]]&gt;0,1,0))</f>
        <v>0</v>
      </c>
      <c r="K399">
        <f>IF(ISBLANK(Table13[[#This Row],[T3]]),0,IF(Table13[[#This Row],[T3]]&gt;0,1,0))</f>
        <v>0</v>
      </c>
      <c r="L399">
        <f>IF(ISBLANK(Table13[[#This Row],[T4]]),0,IF(Table13[[#This Row],[T4]]&gt;0,1,0))</f>
        <v>0</v>
      </c>
    </row>
    <row r="400" spans="1:12">
      <c r="A400" s="4">
        <f t="shared" si="24"/>
        <v>43693</v>
      </c>
      <c r="B400">
        <f t="shared" si="23"/>
        <v>16</v>
      </c>
      <c r="C400">
        <f t="shared" si="21"/>
        <v>0</v>
      </c>
      <c r="I400">
        <f>IF(ISBLANK(Table13[[#This Row],[T1]]),0,IF(Table13[[#This Row],[T1]]&gt;0,1,0))</f>
        <v>0</v>
      </c>
      <c r="J400">
        <f>IF(ISBLANK(Table13[[#This Row],[T2]]),0,IF(Table13[[#This Row],[T2]]&gt;0,1,0))</f>
        <v>0</v>
      </c>
      <c r="K400">
        <f>IF(ISBLANK(Table13[[#This Row],[T3]]),0,IF(Table13[[#This Row],[T3]]&gt;0,1,0))</f>
        <v>0</v>
      </c>
      <c r="L400">
        <f>IF(ISBLANK(Table13[[#This Row],[T4]]),0,IF(Table13[[#This Row],[T4]]&gt;0,1,0))</f>
        <v>0</v>
      </c>
    </row>
    <row r="401" spans="1:12">
      <c r="A401" s="4">
        <f t="shared" si="24"/>
        <v>43693</v>
      </c>
      <c r="B401">
        <f t="shared" si="23"/>
        <v>16</v>
      </c>
      <c r="C401">
        <f t="shared" si="21"/>
        <v>0</v>
      </c>
      <c r="I401">
        <f>IF(ISBLANK(Table13[[#This Row],[T1]]),0,IF(Table13[[#This Row],[T1]]&gt;0,1,0))</f>
        <v>0</v>
      </c>
      <c r="J401">
        <f>IF(ISBLANK(Table13[[#This Row],[T2]]),0,IF(Table13[[#This Row],[T2]]&gt;0,1,0))</f>
        <v>0</v>
      </c>
      <c r="K401">
        <f>IF(ISBLANK(Table13[[#This Row],[T3]]),0,IF(Table13[[#This Row],[T3]]&gt;0,1,0))</f>
        <v>0</v>
      </c>
      <c r="L401">
        <f>IF(ISBLANK(Table13[[#This Row],[T4]]),0,IF(Table13[[#This Row],[T4]]&gt;0,1,0))</f>
        <v>0</v>
      </c>
    </row>
    <row r="402" spans="1:12">
      <c r="A402" s="4">
        <v>43693.666666666664</v>
      </c>
      <c r="B402">
        <f t="shared" si="23"/>
        <v>16</v>
      </c>
      <c r="C402">
        <f t="shared" si="21"/>
        <v>16</v>
      </c>
      <c r="D402">
        <v>13</v>
      </c>
      <c r="E402">
        <v>0</v>
      </c>
      <c r="F402">
        <v>0</v>
      </c>
      <c r="G402">
        <v>0</v>
      </c>
      <c r="I402">
        <f>IF(ISBLANK(Table13[[#This Row],[T1]]),0,IF(Table13[[#This Row],[T1]]&gt;0,1,0))</f>
        <v>1</v>
      </c>
      <c r="J402">
        <f>IF(ISBLANK(Table13[[#This Row],[T2]]),0,IF(Table13[[#This Row],[T2]]&gt;0,1,0))</f>
        <v>0</v>
      </c>
      <c r="K402">
        <f>IF(ISBLANK(Table13[[#This Row],[T3]]),0,IF(Table13[[#This Row],[T3]]&gt;0,1,0))</f>
        <v>0</v>
      </c>
      <c r="L402">
        <f>IF(ISBLANK(Table13[[#This Row],[T4]]),0,IF(Table13[[#This Row],[T4]]&gt;0,1,0))</f>
        <v>0</v>
      </c>
    </row>
    <row r="403" spans="1:12">
      <c r="A403" s="4">
        <v>43693.708333333336</v>
      </c>
      <c r="B403">
        <f t="shared" si="23"/>
        <v>16</v>
      </c>
      <c r="C403">
        <f t="shared" si="21"/>
        <v>17</v>
      </c>
      <c r="D403">
        <v>58</v>
      </c>
      <c r="E403">
        <v>0</v>
      </c>
      <c r="F403">
        <v>0</v>
      </c>
      <c r="G403">
        <v>0</v>
      </c>
      <c r="I403">
        <f>IF(ISBLANK(Table13[[#This Row],[T1]]),0,IF(Table13[[#This Row],[T1]]&gt;0,1,0))</f>
        <v>1</v>
      </c>
      <c r="J403">
        <f>IF(ISBLANK(Table13[[#This Row],[T2]]),0,IF(Table13[[#This Row],[T2]]&gt;0,1,0))</f>
        <v>0</v>
      </c>
      <c r="K403">
        <f>IF(ISBLANK(Table13[[#This Row],[T3]]),0,IF(Table13[[#This Row],[T3]]&gt;0,1,0))</f>
        <v>0</v>
      </c>
      <c r="L403">
        <f>IF(ISBLANK(Table13[[#This Row],[T4]]),0,IF(Table13[[#This Row],[T4]]&gt;0,1,0))</f>
        <v>0</v>
      </c>
    </row>
    <row r="404" spans="1:12">
      <c r="A404" s="4">
        <v>43693.75</v>
      </c>
      <c r="B404">
        <f t="shared" si="23"/>
        <v>16</v>
      </c>
      <c r="C404">
        <f t="shared" si="21"/>
        <v>18</v>
      </c>
      <c r="D404">
        <v>58</v>
      </c>
      <c r="E404">
        <v>0</v>
      </c>
      <c r="F404">
        <v>0</v>
      </c>
      <c r="G404">
        <v>0</v>
      </c>
      <c r="I404">
        <f>IF(ISBLANK(Table13[[#This Row],[T1]]),0,IF(Table13[[#This Row],[T1]]&gt;0,1,0))</f>
        <v>1</v>
      </c>
      <c r="J404">
        <f>IF(ISBLANK(Table13[[#This Row],[T2]]),0,IF(Table13[[#This Row],[T2]]&gt;0,1,0))</f>
        <v>0</v>
      </c>
      <c r="K404">
        <f>IF(ISBLANK(Table13[[#This Row],[T3]]),0,IF(Table13[[#This Row],[T3]]&gt;0,1,0))</f>
        <v>0</v>
      </c>
      <c r="L404">
        <f>IF(ISBLANK(Table13[[#This Row],[T4]]),0,IF(Table13[[#This Row],[T4]]&gt;0,1,0))</f>
        <v>0</v>
      </c>
    </row>
    <row r="405" spans="1:12">
      <c r="A405" s="4">
        <v>43693.791666666664</v>
      </c>
      <c r="B405">
        <f t="shared" si="23"/>
        <v>16</v>
      </c>
      <c r="C405">
        <f t="shared" si="21"/>
        <v>19</v>
      </c>
      <c r="D405">
        <v>58</v>
      </c>
      <c r="E405">
        <v>0</v>
      </c>
      <c r="F405">
        <v>0</v>
      </c>
      <c r="G405">
        <v>0</v>
      </c>
      <c r="I405">
        <f>IF(ISBLANK(Table13[[#This Row],[T1]]),0,IF(Table13[[#This Row],[T1]]&gt;0,1,0))</f>
        <v>1</v>
      </c>
      <c r="J405">
        <f>IF(ISBLANK(Table13[[#This Row],[T2]]),0,IF(Table13[[#This Row],[T2]]&gt;0,1,0))</f>
        <v>0</v>
      </c>
      <c r="K405">
        <f>IF(ISBLANK(Table13[[#This Row],[T3]]),0,IF(Table13[[#This Row],[T3]]&gt;0,1,0))</f>
        <v>0</v>
      </c>
      <c r="L405">
        <f>IF(ISBLANK(Table13[[#This Row],[T4]]),0,IF(Table13[[#This Row],[T4]]&gt;0,1,0))</f>
        <v>0</v>
      </c>
    </row>
    <row r="406" spans="1:12">
      <c r="A406" s="4">
        <v>43693.833333333336</v>
      </c>
      <c r="B406">
        <f t="shared" si="23"/>
        <v>16</v>
      </c>
      <c r="C406">
        <f t="shared" si="21"/>
        <v>20</v>
      </c>
      <c r="D406">
        <v>57</v>
      </c>
      <c r="E406">
        <v>45</v>
      </c>
      <c r="F406">
        <v>0</v>
      </c>
      <c r="G406">
        <v>0</v>
      </c>
      <c r="I406">
        <f>IF(ISBLANK(Table13[[#This Row],[T1]]),0,IF(Table13[[#This Row],[T1]]&gt;0,1,0))</f>
        <v>1</v>
      </c>
      <c r="J406">
        <f>IF(ISBLANK(Table13[[#This Row],[T2]]),0,IF(Table13[[#This Row],[T2]]&gt;0,1,0))</f>
        <v>1</v>
      </c>
      <c r="K406">
        <f>IF(ISBLANK(Table13[[#This Row],[T3]]),0,IF(Table13[[#This Row],[T3]]&gt;0,1,0))</f>
        <v>0</v>
      </c>
      <c r="L406">
        <f>IF(ISBLANK(Table13[[#This Row],[T4]]),0,IF(Table13[[#This Row],[T4]]&gt;0,1,0))</f>
        <v>0</v>
      </c>
    </row>
    <row r="407" spans="1:12">
      <c r="A407" s="4">
        <v>43693.875</v>
      </c>
      <c r="B407">
        <f t="shared" si="23"/>
        <v>16</v>
      </c>
      <c r="C407">
        <f t="shared" si="21"/>
        <v>21</v>
      </c>
      <c r="D407">
        <v>58</v>
      </c>
      <c r="E407">
        <v>58</v>
      </c>
      <c r="F407">
        <v>47</v>
      </c>
      <c r="G407">
        <v>0</v>
      </c>
      <c r="I407">
        <f>IF(ISBLANK(Table13[[#This Row],[T1]]),0,IF(Table13[[#This Row],[T1]]&gt;0,1,0))</f>
        <v>1</v>
      </c>
      <c r="J407">
        <f>IF(ISBLANK(Table13[[#This Row],[T2]]),0,IF(Table13[[#This Row],[T2]]&gt;0,1,0))</f>
        <v>1</v>
      </c>
      <c r="K407">
        <f>IF(ISBLANK(Table13[[#This Row],[T3]]),0,IF(Table13[[#This Row],[T3]]&gt;0,1,0))</f>
        <v>1</v>
      </c>
      <c r="L407">
        <f>IF(ISBLANK(Table13[[#This Row],[T4]]),0,IF(Table13[[#This Row],[T4]]&gt;0,1,0))</f>
        <v>0</v>
      </c>
    </row>
    <row r="408" spans="1:12">
      <c r="A408" s="4">
        <v>43693.916666666664</v>
      </c>
      <c r="B408">
        <f t="shared" si="23"/>
        <v>16</v>
      </c>
      <c r="C408">
        <f t="shared" si="21"/>
        <v>22</v>
      </c>
      <c r="D408">
        <v>58</v>
      </c>
      <c r="E408">
        <v>58</v>
      </c>
      <c r="F408">
        <v>58</v>
      </c>
      <c r="G408">
        <v>0</v>
      </c>
      <c r="I408">
        <f>IF(ISBLANK(Table13[[#This Row],[T1]]),0,IF(Table13[[#This Row],[T1]]&gt;0,1,0))</f>
        <v>1</v>
      </c>
      <c r="J408">
        <f>IF(ISBLANK(Table13[[#This Row],[T2]]),0,IF(Table13[[#This Row],[T2]]&gt;0,1,0))</f>
        <v>1</v>
      </c>
      <c r="K408">
        <f>IF(ISBLANK(Table13[[#This Row],[T3]]),0,IF(Table13[[#This Row],[T3]]&gt;0,1,0))</f>
        <v>1</v>
      </c>
      <c r="L408">
        <f>IF(ISBLANK(Table13[[#This Row],[T4]]),0,IF(Table13[[#This Row],[T4]]&gt;0,1,0))</f>
        <v>0</v>
      </c>
    </row>
    <row r="409" spans="1:12">
      <c r="A409" s="4">
        <v>43693.958333333336</v>
      </c>
      <c r="B409">
        <f t="shared" si="23"/>
        <v>16</v>
      </c>
      <c r="C409">
        <f t="shared" si="21"/>
        <v>23</v>
      </c>
      <c r="D409">
        <v>57</v>
      </c>
      <c r="E409">
        <v>57</v>
      </c>
      <c r="F409">
        <v>57</v>
      </c>
      <c r="G409">
        <v>0</v>
      </c>
      <c r="I409">
        <f>IF(ISBLANK(Table13[[#This Row],[T1]]),0,IF(Table13[[#This Row],[T1]]&gt;0,1,0))</f>
        <v>1</v>
      </c>
      <c r="J409">
        <f>IF(ISBLANK(Table13[[#This Row],[T2]]),0,IF(Table13[[#This Row],[T2]]&gt;0,1,0))</f>
        <v>1</v>
      </c>
      <c r="K409">
        <f>IF(ISBLANK(Table13[[#This Row],[T3]]),0,IF(Table13[[#This Row],[T3]]&gt;0,1,0))</f>
        <v>1</v>
      </c>
      <c r="L409">
        <f>IF(ISBLANK(Table13[[#This Row],[T4]]),0,IF(Table13[[#This Row],[T4]]&gt;0,1,0))</f>
        <v>0</v>
      </c>
    </row>
    <row r="410" spans="1:12">
      <c r="A410" s="4">
        <v>43694</v>
      </c>
      <c r="B410">
        <f t="shared" si="23"/>
        <v>17</v>
      </c>
      <c r="C410">
        <f t="shared" si="21"/>
        <v>0</v>
      </c>
      <c r="D410">
        <v>58</v>
      </c>
      <c r="E410">
        <v>58</v>
      </c>
      <c r="F410">
        <v>58</v>
      </c>
      <c r="G410">
        <v>0</v>
      </c>
      <c r="I410">
        <f>IF(ISBLANK(Table13[[#This Row],[T1]]),0,IF(Table13[[#This Row],[T1]]&gt;0,1,0))</f>
        <v>1</v>
      </c>
      <c r="J410">
        <f>IF(ISBLANK(Table13[[#This Row],[T2]]),0,IF(Table13[[#This Row],[T2]]&gt;0,1,0))</f>
        <v>1</v>
      </c>
      <c r="K410">
        <f>IF(ISBLANK(Table13[[#This Row],[T3]]),0,IF(Table13[[#This Row],[T3]]&gt;0,1,0))</f>
        <v>1</v>
      </c>
      <c r="L410">
        <f>IF(ISBLANK(Table13[[#This Row],[T4]]),0,IF(Table13[[#This Row],[T4]]&gt;0,1,0))</f>
        <v>0</v>
      </c>
    </row>
    <row r="411" spans="1:12">
      <c r="A411" s="4">
        <v>43694.041666666664</v>
      </c>
      <c r="B411">
        <f t="shared" si="23"/>
        <v>17</v>
      </c>
      <c r="C411">
        <f t="shared" ref="C411:C474" si="25">HOUR(A411)</f>
        <v>1</v>
      </c>
      <c r="D411">
        <v>58</v>
      </c>
      <c r="E411">
        <v>58</v>
      </c>
      <c r="F411">
        <v>58</v>
      </c>
      <c r="G411">
        <v>0</v>
      </c>
      <c r="I411">
        <f>IF(ISBLANK(Table13[[#This Row],[T1]]),0,IF(Table13[[#This Row],[T1]]&gt;0,1,0))</f>
        <v>1</v>
      </c>
      <c r="J411">
        <f>IF(ISBLANK(Table13[[#This Row],[T2]]),0,IF(Table13[[#This Row],[T2]]&gt;0,1,0))</f>
        <v>1</v>
      </c>
      <c r="K411">
        <f>IF(ISBLANK(Table13[[#This Row],[T3]]),0,IF(Table13[[#This Row],[T3]]&gt;0,1,0))</f>
        <v>1</v>
      </c>
      <c r="L411">
        <f>IF(ISBLANK(Table13[[#This Row],[T4]]),0,IF(Table13[[#This Row],[T4]]&gt;0,1,0))</f>
        <v>0</v>
      </c>
    </row>
    <row r="412" spans="1:12">
      <c r="A412" s="4">
        <v>43694.083333333336</v>
      </c>
      <c r="B412">
        <f t="shared" si="23"/>
        <v>17</v>
      </c>
      <c r="C412">
        <f t="shared" si="25"/>
        <v>2</v>
      </c>
      <c r="D412">
        <v>58</v>
      </c>
      <c r="E412">
        <v>37</v>
      </c>
      <c r="F412">
        <v>58</v>
      </c>
      <c r="G412">
        <v>0</v>
      </c>
      <c r="I412">
        <f>IF(ISBLANK(Table13[[#This Row],[T1]]),0,IF(Table13[[#This Row],[T1]]&gt;0,1,0))</f>
        <v>1</v>
      </c>
      <c r="J412">
        <f>IF(ISBLANK(Table13[[#This Row],[T2]]),0,IF(Table13[[#This Row],[T2]]&gt;0,1,0))</f>
        <v>1</v>
      </c>
      <c r="K412">
        <f>IF(ISBLANK(Table13[[#This Row],[T3]]),0,IF(Table13[[#This Row],[T3]]&gt;0,1,0))</f>
        <v>1</v>
      </c>
      <c r="L412">
        <f>IF(ISBLANK(Table13[[#This Row],[T4]]),0,IF(Table13[[#This Row],[T4]]&gt;0,1,0))</f>
        <v>0</v>
      </c>
    </row>
    <row r="413" spans="1:12">
      <c r="A413" s="4">
        <v>43694.125</v>
      </c>
      <c r="B413">
        <f t="shared" si="23"/>
        <v>17</v>
      </c>
      <c r="C413">
        <f t="shared" si="25"/>
        <v>3</v>
      </c>
      <c r="D413">
        <v>58</v>
      </c>
      <c r="E413">
        <v>26</v>
      </c>
      <c r="F413">
        <v>58</v>
      </c>
      <c r="G413">
        <v>0</v>
      </c>
      <c r="I413">
        <f>IF(ISBLANK(Table13[[#This Row],[T1]]),0,IF(Table13[[#This Row],[T1]]&gt;0,1,0))</f>
        <v>1</v>
      </c>
      <c r="J413">
        <f>IF(ISBLANK(Table13[[#This Row],[T2]]),0,IF(Table13[[#This Row],[T2]]&gt;0,1,0))</f>
        <v>1</v>
      </c>
      <c r="K413">
        <f>IF(ISBLANK(Table13[[#This Row],[T3]]),0,IF(Table13[[#This Row],[T3]]&gt;0,1,0))</f>
        <v>1</v>
      </c>
      <c r="L413">
        <f>IF(ISBLANK(Table13[[#This Row],[T4]]),0,IF(Table13[[#This Row],[T4]]&gt;0,1,0))</f>
        <v>0</v>
      </c>
    </row>
    <row r="414" spans="1:12">
      <c r="A414" s="4">
        <v>43694.166666666664</v>
      </c>
      <c r="B414">
        <f t="shared" si="23"/>
        <v>17</v>
      </c>
      <c r="C414">
        <f t="shared" si="25"/>
        <v>4</v>
      </c>
      <c r="D414">
        <v>57</v>
      </c>
      <c r="E414">
        <v>54</v>
      </c>
      <c r="F414">
        <v>57</v>
      </c>
      <c r="G414">
        <v>0</v>
      </c>
      <c r="I414">
        <f>IF(ISBLANK(Table13[[#This Row],[T1]]),0,IF(Table13[[#This Row],[T1]]&gt;0,1,0))</f>
        <v>1</v>
      </c>
      <c r="J414">
        <f>IF(ISBLANK(Table13[[#This Row],[T2]]),0,IF(Table13[[#This Row],[T2]]&gt;0,1,0))</f>
        <v>1</v>
      </c>
      <c r="K414">
        <f>IF(ISBLANK(Table13[[#This Row],[T3]]),0,IF(Table13[[#This Row],[T3]]&gt;0,1,0))</f>
        <v>1</v>
      </c>
      <c r="L414">
        <f>IF(ISBLANK(Table13[[#This Row],[T4]]),0,IF(Table13[[#This Row],[T4]]&gt;0,1,0))</f>
        <v>0</v>
      </c>
    </row>
    <row r="415" spans="1:12">
      <c r="A415" s="4">
        <v>43694.208333333336</v>
      </c>
      <c r="B415">
        <f t="shared" si="23"/>
        <v>17</v>
      </c>
      <c r="C415">
        <f t="shared" si="25"/>
        <v>5</v>
      </c>
      <c r="D415">
        <v>58</v>
      </c>
      <c r="E415">
        <v>6</v>
      </c>
      <c r="F415">
        <v>58</v>
      </c>
      <c r="G415">
        <v>0</v>
      </c>
      <c r="I415">
        <f>IF(ISBLANK(Table13[[#This Row],[T1]]),0,IF(Table13[[#This Row],[T1]]&gt;0,1,0))</f>
        <v>1</v>
      </c>
      <c r="J415">
        <f>IF(ISBLANK(Table13[[#This Row],[T2]]),0,IF(Table13[[#This Row],[T2]]&gt;0,1,0))</f>
        <v>1</v>
      </c>
      <c r="K415">
        <f>IF(ISBLANK(Table13[[#This Row],[T3]]),0,IF(Table13[[#This Row],[T3]]&gt;0,1,0))</f>
        <v>1</v>
      </c>
      <c r="L415">
        <f>IF(ISBLANK(Table13[[#This Row],[T4]]),0,IF(Table13[[#This Row],[T4]]&gt;0,1,0))</f>
        <v>0</v>
      </c>
    </row>
    <row r="416" spans="1:12">
      <c r="A416" s="4">
        <v>43694.25</v>
      </c>
      <c r="B416">
        <f t="shared" si="23"/>
        <v>17</v>
      </c>
      <c r="C416">
        <f t="shared" si="25"/>
        <v>6</v>
      </c>
      <c r="D416">
        <v>58</v>
      </c>
      <c r="E416">
        <v>0</v>
      </c>
      <c r="F416">
        <v>58</v>
      </c>
      <c r="G416">
        <v>0</v>
      </c>
      <c r="I416">
        <f>IF(ISBLANK(Table13[[#This Row],[T1]]),0,IF(Table13[[#This Row],[T1]]&gt;0,1,0))</f>
        <v>1</v>
      </c>
      <c r="J416">
        <f>IF(ISBLANK(Table13[[#This Row],[T2]]),0,IF(Table13[[#This Row],[T2]]&gt;0,1,0))</f>
        <v>0</v>
      </c>
      <c r="K416">
        <f>IF(ISBLANK(Table13[[#This Row],[T3]]),0,IF(Table13[[#This Row],[T3]]&gt;0,1,0))</f>
        <v>1</v>
      </c>
      <c r="L416">
        <f>IF(ISBLANK(Table13[[#This Row],[T4]]),0,IF(Table13[[#This Row],[T4]]&gt;0,1,0))</f>
        <v>0</v>
      </c>
    </row>
    <row r="417" spans="1:12">
      <c r="A417" s="4">
        <v>43694.291666666664</v>
      </c>
      <c r="B417">
        <f t="shared" si="23"/>
        <v>17</v>
      </c>
      <c r="C417">
        <f t="shared" si="25"/>
        <v>7</v>
      </c>
      <c r="D417">
        <v>58</v>
      </c>
      <c r="E417">
        <v>0</v>
      </c>
      <c r="F417">
        <v>58</v>
      </c>
      <c r="G417">
        <v>0</v>
      </c>
      <c r="I417">
        <f>IF(ISBLANK(Table13[[#This Row],[T1]]),0,IF(Table13[[#This Row],[T1]]&gt;0,1,0))</f>
        <v>1</v>
      </c>
      <c r="J417">
        <f>IF(ISBLANK(Table13[[#This Row],[T2]]),0,IF(Table13[[#This Row],[T2]]&gt;0,1,0))</f>
        <v>0</v>
      </c>
      <c r="K417">
        <f>IF(ISBLANK(Table13[[#This Row],[T3]]),0,IF(Table13[[#This Row],[T3]]&gt;0,1,0))</f>
        <v>1</v>
      </c>
      <c r="L417">
        <f>IF(ISBLANK(Table13[[#This Row],[T4]]),0,IF(Table13[[#This Row],[T4]]&gt;0,1,0))</f>
        <v>0</v>
      </c>
    </row>
    <row r="418" spans="1:12">
      <c r="A418" s="4">
        <v>43694.333333333336</v>
      </c>
      <c r="B418">
        <f t="shared" si="23"/>
        <v>17</v>
      </c>
      <c r="C418">
        <f t="shared" si="25"/>
        <v>8</v>
      </c>
      <c r="D418">
        <v>29</v>
      </c>
      <c r="E418">
        <v>0</v>
      </c>
      <c r="F418">
        <v>54</v>
      </c>
      <c r="G418">
        <v>0</v>
      </c>
      <c r="I418">
        <f>IF(ISBLANK(Table13[[#This Row],[T1]]),0,IF(Table13[[#This Row],[T1]]&gt;0,1,0))</f>
        <v>1</v>
      </c>
      <c r="J418">
        <f>IF(ISBLANK(Table13[[#This Row],[T2]]),0,IF(Table13[[#This Row],[T2]]&gt;0,1,0))</f>
        <v>0</v>
      </c>
      <c r="K418">
        <f>IF(ISBLANK(Table13[[#This Row],[T3]]),0,IF(Table13[[#This Row],[T3]]&gt;0,1,0))</f>
        <v>1</v>
      </c>
      <c r="L418">
        <f>IF(ISBLANK(Table13[[#This Row],[T4]]),0,IF(Table13[[#This Row],[T4]]&gt;0,1,0))</f>
        <v>0</v>
      </c>
    </row>
    <row r="419" spans="1:12">
      <c r="A419" s="4">
        <v>43694.375</v>
      </c>
      <c r="B419">
        <f t="shared" si="23"/>
        <v>17</v>
      </c>
      <c r="C419">
        <f t="shared" si="25"/>
        <v>9</v>
      </c>
      <c r="D419">
        <v>32</v>
      </c>
      <c r="E419">
        <v>0</v>
      </c>
      <c r="F419">
        <v>0</v>
      </c>
      <c r="G419">
        <v>0</v>
      </c>
      <c r="I419">
        <f>IF(ISBLANK(Table13[[#This Row],[T1]]),0,IF(Table13[[#This Row],[T1]]&gt;0,1,0))</f>
        <v>1</v>
      </c>
      <c r="J419">
        <f>IF(ISBLANK(Table13[[#This Row],[T2]]),0,IF(Table13[[#This Row],[T2]]&gt;0,1,0))</f>
        <v>0</v>
      </c>
      <c r="K419">
        <f>IF(ISBLANK(Table13[[#This Row],[T3]]),0,IF(Table13[[#This Row],[T3]]&gt;0,1,0))</f>
        <v>0</v>
      </c>
      <c r="L419">
        <f>IF(ISBLANK(Table13[[#This Row],[T4]]),0,IF(Table13[[#This Row],[T4]]&gt;0,1,0))</f>
        <v>0</v>
      </c>
    </row>
    <row r="420" spans="1:12">
      <c r="A420" s="4">
        <v>43694.416666666664</v>
      </c>
      <c r="B420">
        <f t="shared" si="23"/>
        <v>17</v>
      </c>
      <c r="C420">
        <f t="shared" si="25"/>
        <v>10</v>
      </c>
      <c r="D420">
        <v>49</v>
      </c>
      <c r="E420">
        <v>0</v>
      </c>
      <c r="F420">
        <v>0</v>
      </c>
      <c r="G420">
        <v>0</v>
      </c>
      <c r="I420">
        <f>IF(ISBLANK(Table13[[#This Row],[T1]]),0,IF(Table13[[#This Row],[T1]]&gt;0,1,0))</f>
        <v>1</v>
      </c>
      <c r="J420">
        <f>IF(ISBLANK(Table13[[#This Row],[T2]]),0,IF(Table13[[#This Row],[T2]]&gt;0,1,0))</f>
        <v>0</v>
      </c>
      <c r="K420">
        <f>IF(ISBLANK(Table13[[#This Row],[T3]]),0,IF(Table13[[#This Row],[T3]]&gt;0,1,0))</f>
        <v>0</v>
      </c>
      <c r="L420">
        <f>IF(ISBLANK(Table13[[#This Row],[T4]]),0,IF(Table13[[#This Row],[T4]]&gt;0,1,0))</f>
        <v>0</v>
      </c>
    </row>
    <row r="421" spans="1:12">
      <c r="A421" s="4">
        <f>DATE(2019,8,17) + O420</f>
        <v>43694</v>
      </c>
      <c r="B421">
        <f t="shared" si="23"/>
        <v>17</v>
      </c>
      <c r="C421">
        <f t="shared" si="25"/>
        <v>0</v>
      </c>
      <c r="I421">
        <f>IF(ISBLANK(Table13[[#This Row],[T1]]),0,IF(Table13[[#This Row],[T1]]&gt;0,1,0))</f>
        <v>0</v>
      </c>
      <c r="J421">
        <f>IF(ISBLANK(Table13[[#This Row],[T2]]),0,IF(Table13[[#This Row],[T2]]&gt;0,1,0))</f>
        <v>0</v>
      </c>
      <c r="K421">
        <f>IF(ISBLANK(Table13[[#This Row],[T3]]),0,IF(Table13[[#This Row],[T3]]&gt;0,1,0))</f>
        <v>0</v>
      </c>
      <c r="L421">
        <f>IF(ISBLANK(Table13[[#This Row],[T4]]),0,IF(Table13[[#This Row],[T4]]&gt;0,1,0))</f>
        <v>0</v>
      </c>
    </row>
    <row r="422" spans="1:12">
      <c r="A422" s="4">
        <f>DATE(2019,8,17) + O421</f>
        <v>43694</v>
      </c>
      <c r="B422">
        <f t="shared" si="23"/>
        <v>17</v>
      </c>
      <c r="C422">
        <f t="shared" si="25"/>
        <v>0</v>
      </c>
      <c r="I422">
        <f>IF(ISBLANK(Table13[[#This Row],[T1]]),0,IF(Table13[[#This Row],[T1]]&gt;0,1,0))</f>
        <v>0</v>
      </c>
      <c r="J422">
        <f>IF(ISBLANK(Table13[[#This Row],[T2]]),0,IF(Table13[[#This Row],[T2]]&gt;0,1,0))</f>
        <v>0</v>
      </c>
      <c r="K422">
        <f>IF(ISBLANK(Table13[[#This Row],[T3]]),0,IF(Table13[[#This Row],[T3]]&gt;0,1,0))</f>
        <v>0</v>
      </c>
      <c r="L422">
        <f>IF(ISBLANK(Table13[[#This Row],[T4]]),0,IF(Table13[[#This Row],[T4]]&gt;0,1,0))</f>
        <v>0</v>
      </c>
    </row>
    <row r="423" spans="1:12">
      <c r="A423" s="4">
        <v>43694.541666666664</v>
      </c>
      <c r="B423">
        <f t="shared" si="23"/>
        <v>17</v>
      </c>
      <c r="C423">
        <f t="shared" si="25"/>
        <v>13</v>
      </c>
      <c r="D423">
        <v>0</v>
      </c>
      <c r="E423">
        <v>0</v>
      </c>
      <c r="F423">
        <v>10</v>
      </c>
      <c r="G423">
        <v>0</v>
      </c>
      <c r="I423">
        <f>IF(ISBLANK(Table13[[#This Row],[T1]]),0,IF(Table13[[#This Row],[T1]]&gt;0,1,0))</f>
        <v>0</v>
      </c>
      <c r="J423">
        <f>IF(ISBLANK(Table13[[#This Row],[T2]]),0,IF(Table13[[#This Row],[T2]]&gt;0,1,0))</f>
        <v>0</v>
      </c>
      <c r="K423">
        <f>IF(ISBLANK(Table13[[#This Row],[T3]]),0,IF(Table13[[#This Row],[T3]]&gt;0,1,0))</f>
        <v>1</v>
      </c>
      <c r="L423">
        <f>IF(ISBLANK(Table13[[#This Row],[T4]]),0,IF(Table13[[#This Row],[T4]]&gt;0,1,0))</f>
        <v>0</v>
      </c>
    </row>
    <row r="424" spans="1:12">
      <c r="A424" s="4">
        <f>DATE(2019,8,17) + O423</f>
        <v>43694</v>
      </c>
      <c r="B424">
        <f t="shared" si="23"/>
        <v>17</v>
      </c>
      <c r="C424">
        <f t="shared" si="25"/>
        <v>0</v>
      </c>
      <c r="I424">
        <f>IF(ISBLANK(Table13[[#This Row],[T1]]),0,IF(Table13[[#This Row],[T1]]&gt;0,1,0))</f>
        <v>0</v>
      </c>
      <c r="J424">
        <f>IF(ISBLANK(Table13[[#This Row],[T2]]),0,IF(Table13[[#This Row],[T2]]&gt;0,1,0))</f>
        <v>0</v>
      </c>
      <c r="K424">
        <f>IF(ISBLANK(Table13[[#This Row],[T3]]),0,IF(Table13[[#This Row],[T3]]&gt;0,1,0))</f>
        <v>0</v>
      </c>
      <c r="L424">
        <f>IF(ISBLANK(Table13[[#This Row],[T4]]),0,IF(Table13[[#This Row],[T4]]&gt;0,1,0))</f>
        <v>0</v>
      </c>
    </row>
    <row r="425" spans="1:12">
      <c r="A425" s="4">
        <v>43694.625</v>
      </c>
      <c r="B425">
        <f t="shared" si="23"/>
        <v>17</v>
      </c>
      <c r="C425">
        <f t="shared" si="25"/>
        <v>15</v>
      </c>
      <c r="D425">
        <v>0</v>
      </c>
      <c r="E425">
        <v>25</v>
      </c>
      <c r="F425">
        <v>0</v>
      </c>
      <c r="G425">
        <v>0</v>
      </c>
      <c r="I425">
        <f>IF(ISBLANK(Table13[[#This Row],[T1]]),0,IF(Table13[[#This Row],[T1]]&gt;0,1,0))</f>
        <v>0</v>
      </c>
      <c r="J425">
        <f>IF(ISBLANK(Table13[[#This Row],[T2]]),0,IF(Table13[[#This Row],[T2]]&gt;0,1,0))</f>
        <v>1</v>
      </c>
      <c r="K425">
        <f>IF(ISBLANK(Table13[[#This Row],[T3]]),0,IF(Table13[[#This Row],[T3]]&gt;0,1,0))</f>
        <v>0</v>
      </c>
      <c r="L425">
        <f>IF(ISBLANK(Table13[[#This Row],[T4]]),0,IF(Table13[[#This Row],[T4]]&gt;0,1,0))</f>
        <v>0</v>
      </c>
    </row>
    <row r="426" spans="1:12">
      <c r="A426" s="4">
        <v>43694.666666666664</v>
      </c>
      <c r="B426">
        <f t="shared" si="23"/>
        <v>17</v>
      </c>
      <c r="C426">
        <f t="shared" si="25"/>
        <v>16</v>
      </c>
      <c r="D426">
        <v>0</v>
      </c>
      <c r="E426">
        <v>2</v>
      </c>
      <c r="F426">
        <v>0</v>
      </c>
      <c r="G426">
        <v>0</v>
      </c>
      <c r="I426">
        <f>IF(ISBLANK(Table13[[#This Row],[T1]]),0,IF(Table13[[#This Row],[T1]]&gt;0,1,0))</f>
        <v>0</v>
      </c>
      <c r="J426">
        <f>IF(ISBLANK(Table13[[#This Row],[T2]]),0,IF(Table13[[#This Row],[T2]]&gt;0,1,0))</f>
        <v>1</v>
      </c>
      <c r="K426">
        <f>IF(ISBLANK(Table13[[#This Row],[T3]]),0,IF(Table13[[#This Row],[T3]]&gt;0,1,0))</f>
        <v>0</v>
      </c>
      <c r="L426">
        <f>IF(ISBLANK(Table13[[#This Row],[T4]]),0,IF(Table13[[#This Row],[T4]]&gt;0,1,0))</f>
        <v>0</v>
      </c>
    </row>
    <row r="427" spans="1:12">
      <c r="A427" s="4">
        <v>43694.708333333336</v>
      </c>
      <c r="B427">
        <f t="shared" si="23"/>
        <v>17</v>
      </c>
      <c r="C427">
        <f t="shared" si="25"/>
        <v>17</v>
      </c>
      <c r="D427">
        <v>0</v>
      </c>
      <c r="E427">
        <v>7</v>
      </c>
      <c r="F427">
        <v>55</v>
      </c>
      <c r="G427">
        <v>0</v>
      </c>
      <c r="I427">
        <f>IF(ISBLANK(Table13[[#This Row],[T1]]),0,IF(Table13[[#This Row],[T1]]&gt;0,1,0))</f>
        <v>0</v>
      </c>
      <c r="J427">
        <f>IF(ISBLANK(Table13[[#This Row],[T2]]),0,IF(Table13[[#This Row],[T2]]&gt;0,1,0))</f>
        <v>1</v>
      </c>
      <c r="K427">
        <f>IF(ISBLANK(Table13[[#This Row],[T3]]),0,IF(Table13[[#This Row],[T3]]&gt;0,1,0))</f>
        <v>1</v>
      </c>
      <c r="L427">
        <f>IF(ISBLANK(Table13[[#This Row],[T4]]),0,IF(Table13[[#This Row],[T4]]&gt;0,1,0))</f>
        <v>0</v>
      </c>
    </row>
    <row r="428" spans="1:12">
      <c r="A428" s="4">
        <v>43694.75</v>
      </c>
      <c r="B428">
        <f t="shared" si="23"/>
        <v>17</v>
      </c>
      <c r="C428">
        <f t="shared" si="25"/>
        <v>18</v>
      </c>
      <c r="D428">
        <v>0</v>
      </c>
      <c r="E428">
        <v>20</v>
      </c>
      <c r="F428">
        <v>57</v>
      </c>
      <c r="G428">
        <v>0</v>
      </c>
      <c r="I428">
        <f>IF(ISBLANK(Table13[[#This Row],[T1]]),0,IF(Table13[[#This Row],[T1]]&gt;0,1,0))</f>
        <v>0</v>
      </c>
      <c r="J428">
        <f>IF(ISBLANK(Table13[[#This Row],[T2]]),0,IF(Table13[[#This Row],[T2]]&gt;0,1,0))</f>
        <v>1</v>
      </c>
      <c r="K428">
        <f>IF(ISBLANK(Table13[[#This Row],[T3]]),0,IF(Table13[[#This Row],[T3]]&gt;0,1,0))</f>
        <v>1</v>
      </c>
      <c r="L428">
        <f>IF(ISBLANK(Table13[[#This Row],[T4]]),0,IF(Table13[[#This Row],[T4]]&gt;0,1,0))</f>
        <v>0</v>
      </c>
    </row>
    <row r="429" spans="1:12">
      <c r="A429" s="4">
        <v>43694.791666666664</v>
      </c>
      <c r="B429">
        <f t="shared" si="23"/>
        <v>17</v>
      </c>
      <c r="C429">
        <f t="shared" si="25"/>
        <v>19</v>
      </c>
      <c r="D429">
        <v>0</v>
      </c>
      <c r="E429">
        <v>33</v>
      </c>
      <c r="F429">
        <v>58</v>
      </c>
      <c r="G429">
        <v>0</v>
      </c>
      <c r="I429">
        <f>IF(ISBLANK(Table13[[#This Row],[T1]]),0,IF(Table13[[#This Row],[T1]]&gt;0,1,0))</f>
        <v>0</v>
      </c>
      <c r="J429">
        <f>IF(ISBLANK(Table13[[#This Row],[T2]]),0,IF(Table13[[#This Row],[T2]]&gt;0,1,0))</f>
        <v>1</v>
      </c>
      <c r="K429">
        <f>IF(ISBLANK(Table13[[#This Row],[T3]]),0,IF(Table13[[#This Row],[T3]]&gt;0,1,0))</f>
        <v>1</v>
      </c>
      <c r="L429">
        <f>IF(ISBLANK(Table13[[#This Row],[T4]]),0,IF(Table13[[#This Row],[T4]]&gt;0,1,0))</f>
        <v>0</v>
      </c>
    </row>
    <row r="430" spans="1:12">
      <c r="A430" s="4">
        <v>43694.833333333336</v>
      </c>
      <c r="B430">
        <f t="shared" si="23"/>
        <v>17</v>
      </c>
      <c r="C430">
        <f t="shared" si="25"/>
        <v>20</v>
      </c>
      <c r="D430">
        <v>0</v>
      </c>
      <c r="E430">
        <v>0</v>
      </c>
      <c r="F430">
        <v>58</v>
      </c>
      <c r="G430">
        <v>0</v>
      </c>
      <c r="I430">
        <f>IF(ISBLANK(Table13[[#This Row],[T1]]),0,IF(Table13[[#This Row],[T1]]&gt;0,1,0))</f>
        <v>0</v>
      </c>
      <c r="J430">
        <f>IF(ISBLANK(Table13[[#This Row],[T2]]),0,IF(Table13[[#This Row],[T2]]&gt;0,1,0))</f>
        <v>0</v>
      </c>
      <c r="K430">
        <f>IF(ISBLANK(Table13[[#This Row],[T3]]),0,IF(Table13[[#This Row],[T3]]&gt;0,1,0))</f>
        <v>1</v>
      </c>
      <c r="L430">
        <f>IF(ISBLANK(Table13[[#This Row],[T4]]),0,IF(Table13[[#This Row],[T4]]&gt;0,1,0))</f>
        <v>0</v>
      </c>
    </row>
    <row r="431" spans="1:12">
      <c r="A431" s="4">
        <v>43694.875</v>
      </c>
      <c r="B431">
        <f t="shared" si="23"/>
        <v>17</v>
      </c>
      <c r="C431">
        <f t="shared" si="25"/>
        <v>21</v>
      </c>
      <c r="D431">
        <v>0</v>
      </c>
      <c r="E431">
        <v>28</v>
      </c>
      <c r="F431">
        <v>58</v>
      </c>
      <c r="G431">
        <v>0</v>
      </c>
      <c r="I431">
        <f>IF(ISBLANK(Table13[[#This Row],[T1]]),0,IF(Table13[[#This Row],[T1]]&gt;0,1,0))</f>
        <v>0</v>
      </c>
      <c r="J431">
        <f>IF(ISBLANK(Table13[[#This Row],[T2]]),0,IF(Table13[[#This Row],[T2]]&gt;0,1,0))</f>
        <v>1</v>
      </c>
      <c r="K431">
        <f>IF(ISBLANK(Table13[[#This Row],[T3]]),0,IF(Table13[[#This Row],[T3]]&gt;0,1,0))</f>
        <v>1</v>
      </c>
      <c r="L431">
        <f>IF(ISBLANK(Table13[[#This Row],[T4]]),0,IF(Table13[[#This Row],[T4]]&gt;0,1,0))</f>
        <v>0</v>
      </c>
    </row>
    <row r="432" spans="1:12">
      <c r="A432" s="4">
        <v>43694.916666666664</v>
      </c>
      <c r="B432">
        <f t="shared" si="23"/>
        <v>17</v>
      </c>
      <c r="C432">
        <f t="shared" si="25"/>
        <v>22</v>
      </c>
      <c r="D432">
        <v>24</v>
      </c>
      <c r="E432">
        <v>15</v>
      </c>
      <c r="F432">
        <v>58</v>
      </c>
      <c r="G432">
        <v>0</v>
      </c>
      <c r="I432">
        <f>IF(ISBLANK(Table13[[#This Row],[T1]]),0,IF(Table13[[#This Row],[T1]]&gt;0,1,0))</f>
        <v>1</v>
      </c>
      <c r="J432">
        <f>IF(ISBLANK(Table13[[#This Row],[T2]]),0,IF(Table13[[#This Row],[T2]]&gt;0,1,0))</f>
        <v>1</v>
      </c>
      <c r="K432">
        <f>IF(ISBLANK(Table13[[#This Row],[T3]]),0,IF(Table13[[#This Row],[T3]]&gt;0,1,0))</f>
        <v>1</v>
      </c>
      <c r="L432">
        <f>IF(ISBLANK(Table13[[#This Row],[T4]]),0,IF(Table13[[#This Row],[T4]]&gt;0,1,0))</f>
        <v>0</v>
      </c>
    </row>
    <row r="433" spans="1:12">
      <c r="A433" s="4">
        <v>43694.958333333336</v>
      </c>
      <c r="B433">
        <f t="shared" si="23"/>
        <v>17</v>
      </c>
      <c r="C433">
        <f t="shared" si="25"/>
        <v>23</v>
      </c>
      <c r="D433">
        <v>57</v>
      </c>
      <c r="E433">
        <v>0</v>
      </c>
      <c r="F433">
        <v>57</v>
      </c>
      <c r="G433">
        <v>0</v>
      </c>
      <c r="I433">
        <f>IF(ISBLANK(Table13[[#This Row],[T1]]),0,IF(Table13[[#This Row],[T1]]&gt;0,1,0))</f>
        <v>1</v>
      </c>
      <c r="J433">
        <f>IF(ISBLANK(Table13[[#This Row],[T2]]),0,IF(Table13[[#This Row],[T2]]&gt;0,1,0))</f>
        <v>0</v>
      </c>
      <c r="K433">
        <f>IF(ISBLANK(Table13[[#This Row],[T3]]),0,IF(Table13[[#This Row],[T3]]&gt;0,1,0))</f>
        <v>1</v>
      </c>
      <c r="L433">
        <f>IF(ISBLANK(Table13[[#This Row],[T4]]),0,IF(Table13[[#This Row],[T4]]&gt;0,1,0))</f>
        <v>0</v>
      </c>
    </row>
    <row r="434" spans="1:12">
      <c r="A434" s="4">
        <v>43695</v>
      </c>
      <c r="B434">
        <f t="shared" si="23"/>
        <v>18</v>
      </c>
      <c r="C434">
        <f t="shared" si="25"/>
        <v>0</v>
      </c>
      <c r="D434">
        <v>58</v>
      </c>
      <c r="E434">
        <v>0</v>
      </c>
      <c r="F434">
        <v>58</v>
      </c>
      <c r="G434">
        <v>0</v>
      </c>
      <c r="I434">
        <f>IF(ISBLANK(Table13[[#This Row],[T1]]),0,IF(Table13[[#This Row],[T1]]&gt;0,1,0))</f>
        <v>1</v>
      </c>
      <c r="J434">
        <f>IF(ISBLANK(Table13[[#This Row],[T2]]),0,IF(Table13[[#This Row],[T2]]&gt;0,1,0))</f>
        <v>0</v>
      </c>
      <c r="K434">
        <f>IF(ISBLANK(Table13[[#This Row],[T3]]),0,IF(Table13[[#This Row],[T3]]&gt;0,1,0))</f>
        <v>1</v>
      </c>
      <c r="L434">
        <f>IF(ISBLANK(Table13[[#This Row],[T4]]),0,IF(Table13[[#This Row],[T4]]&gt;0,1,0))</f>
        <v>0</v>
      </c>
    </row>
    <row r="435" spans="1:12">
      <c r="A435" s="4">
        <v>43695.041666666664</v>
      </c>
      <c r="B435">
        <f t="shared" si="23"/>
        <v>18</v>
      </c>
      <c r="C435">
        <f t="shared" si="25"/>
        <v>1</v>
      </c>
      <c r="D435">
        <v>58</v>
      </c>
      <c r="E435">
        <v>0</v>
      </c>
      <c r="F435">
        <v>58</v>
      </c>
      <c r="G435">
        <v>0</v>
      </c>
      <c r="I435">
        <f>IF(ISBLANK(Table13[[#This Row],[T1]]),0,IF(Table13[[#This Row],[T1]]&gt;0,1,0))</f>
        <v>1</v>
      </c>
      <c r="J435">
        <f>IF(ISBLANK(Table13[[#This Row],[T2]]),0,IF(Table13[[#This Row],[T2]]&gt;0,1,0))</f>
        <v>0</v>
      </c>
      <c r="K435">
        <f>IF(ISBLANK(Table13[[#This Row],[T3]]),0,IF(Table13[[#This Row],[T3]]&gt;0,1,0))</f>
        <v>1</v>
      </c>
      <c r="L435">
        <f>IF(ISBLANK(Table13[[#This Row],[T4]]),0,IF(Table13[[#This Row],[T4]]&gt;0,1,0))</f>
        <v>0</v>
      </c>
    </row>
    <row r="436" spans="1:12">
      <c r="A436" s="4">
        <v>43695.083333333336</v>
      </c>
      <c r="B436">
        <f t="shared" si="23"/>
        <v>18</v>
      </c>
      <c r="C436">
        <f t="shared" si="25"/>
        <v>2</v>
      </c>
      <c r="D436">
        <v>58</v>
      </c>
      <c r="E436">
        <v>0</v>
      </c>
      <c r="F436">
        <v>58</v>
      </c>
      <c r="G436">
        <v>0</v>
      </c>
      <c r="I436">
        <f>IF(ISBLANK(Table13[[#This Row],[T1]]),0,IF(Table13[[#This Row],[T1]]&gt;0,1,0))</f>
        <v>1</v>
      </c>
      <c r="J436">
        <f>IF(ISBLANK(Table13[[#This Row],[T2]]),0,IF(Table13[[#This Row],[T2]]&gt;0,1,0))</f>
        <v>0</v>
      </c>
      <c r="K436">
        <f>IF(ISBLANK(Table13[[#This Row],[T3]]),0,IF(Table13[[#This Row],[T3]]&gt;0,1,0))</f>
        <v>1</v>
      </c>
      <c r="L436">
        <f>IF(ISBLANK(Table13[[#This Row],[T4]]),0,IF(Table13[[#This Row],[T4]]&gt;0,1,0))</f>
        <v>0</v>
      </c>
    </row>
    <row r="437" spans="1:12">
      <c r="A437" s="4">
        <v>43695.125</v>
      </c>
      <c r="B437">
        <f t="shared" si="23"/>
        <v>18</v>
      </c>
      <c r="C437">
        <f t="shared" si="25"/>
        <v>3</v>
      </c>
      <c r="D437">
        <v>57</v>
      </c>
      <c r="E437">
        <v>0</v>
      </c>
      <c r="F437">
        <v>57</v>
      </c>
      <c r="G437">
        <v>0</v>
      </c>
      <c r="I437">
        <f>IF(ISBLANK(Table13[[#This Row],[T1]]),0,IF(Table13[[#This Row],[T1]]&gt;0,1,0))</f>
        <v>1</v>
      </c>
      <c r="J437">
        <f>IF(ISBLANK(Table13[[#This Row],[T2]]),0,IF(Table13[[#This Row],[T2]]&gt;0,1,0))</f>
        <v>0</v>
      </c>
      <c r="K437">
        <f>IF(ISBLANK(Table13[[#This Row],[T3]]),0,IF(Table13[[#This Row],[T3]]&gt;0,1,0))</f>
        <v>1</v>
      </c>
      <c r="L437">
        <f>IF(ISBLANK(Table13[[#This Row],[T4]]),0,IF(Table13[[#This Row],[T4]]&gt;0,1,0))</f>
        <v>0</v>
      </c>
    </row>
    <row r="438" spans="1:12">
      <c r="A438" s="4">
        <v>43695.166666666664</v>
      </c>
      <c r="B438">
        <f t="shared" si="23"/>
        <v>18</v>
      </c>
      <c r="C438">
        <f t="shared" si="25"/>
        <v>4</v>
      </c>
      <c r="D438">
        <v>58</v>
      </c>
      <c r="E438">
        <v>0</v>
      </c>
      <c r="F438">
        <v>58</v>
      </c>
      <c r="G438">
        <v>0</v>
      </c>
      <c r="I438">
        <f>IF(ISBLANK(Table13[[#This Row],[T1]]),0,IF(Table13[[#This Row],[T1]]&gt;0,1,0))</f>
        <v>1</v>
      </c>
      <c r="J438">
        <f>IF(ISBLANK(Table13[[#This Row],[T2]]),0,IF(Table13[[#This Row],[T2]]&gt;0,1,0))</f>
        <v>0</v>
      </c>
      <c r="K438">
        <f>IF(ISBLANK(Table13[[#This Row],[T3]]),0,IF(Table13[[#This Row],[T3]]&gt;0,1,0))</f>
        <v>1</v>
      </c>
      <c r="L438">
        <f>IF(ISBLANK(Table13[[#This Row],[T4]]),0,IF(Table13[[#This Row],[T4]]&gt;0,1,0))</f>
        <v>0</v>
      </c>
    </row>
    <row r="439" spans="1:12">
      <c r="A439" s="4">
        <v>43695.208333333336</v>
      </c>
      <c r="B439">
        <f t="shared" si="23"/>
        <v>18</v>
      </c>
      <c r="C439">
        <f t="shared" si="25"/>
        <v>5</v>
      </c>
      <c r="D439">
        <v>58</v>
      </c>
      <c r="E439">
        <v>0</v>
      </c>
      <c r="F439">
        <v>58</v>
      </c>
      <c r="G439">
        <v>0</v>
      </c>
      <c r="I439">
        <f>IF(ISBLANK(Table13[[#This Row],[T1]]),0,IF(Table13[[#This Row],[T1]]&gt;0,1,0))</f>
        <v>1</v>
      </c>
      <c r="J439">
        <f>IF(ISBLANK(Table13[[#This Row],[T2]]),0,IF(Table13[[#This Row],[T2]]&gt;0,1,0))</f>
        <v>0</v>
      </c>
      <c r="K439">
        <f>IF(ISBLANK(Table13[[#This Row],[T3]]),0,IF(Table13[[#This Row],[T3]]&gt;0,1,0))</f>
        <v>1</v>
      </c>
      <c r="L439">
        <f>IF(ISBLANK(Table13[[#This Row],[T4]]),0,IF(Table13[[#This Row],[T4]]&gt;0,1,0))</f>
        <v>0</v>
      </c>
    </row>
    <row r="440" spans="1:12">
      <c r="A440" s="4">
        <v>43695.25</v>
      </c>
      <c r="B440">
        <f t="shared" si="23"/>
        <v>18</v>
      </c>
      <c r="C440">
        <f t="shared" si="25"/>
        <v>6</v>
      </c>
      <c r="D440">
        <v>58</v>
      </c>
      <c r="E440">
        <v>51</v>
      </c>
      <c r="F440">
        <v>58</v>
      </c>
      <c r="G440">
        <v>0</v>
      </c>
      <c r="I440">
        <f>IF(ISBLANK(Table13[[#This Row],[T1]]),0,IF(Table13[[#This Row],[T1]]&gt;0,1,0))</f>
        <v>1</v>
      </c>
      <c r="J440">
        <f>IF(ISBLANK(Table13[[#This Row],[T2]]),0,IF(Table13[[#This Row],[T2]]&gt;0,1,0))</f>
        <v>1</v>
      </c>
      <c r="K440">
        <f>IF(ISBLANK(Table13[[#This Row],[T3]]),0,IF(Table13[[#This Row],[T3]]&gt;0,1,0))</f>
        <v>1</v>
      </c>
      <c r="L440">
        <f>IF(ISBLANK(Table13[[#This Row],[T4]]),0,IF(Table13[[#This Row],[T4]]&gt;0,1,0))</f>
        <v>0</v>
      </c>
    </row>
    <row r="441" spans="1:12">
      <c r="A441" s="4">
        <v>43695.291666666664</v>
      </c>
      <c r="B441">
        <f t="shared" si="23"/>
        <v>18</v>
      </c>
      <c r="C441">
        <f t="shared" si="25"/>
        <v>7</v>
      </c>
      <c r="D441">
        <v>58</v>
      </c>
      <c r="E441">
        <v>58</v>
      </c>
      <c r="F441">
        <v>58</v>
      </c>
      <c r="G441">
        <v>0</v>
      </c>
      <c r="I441">
        <f>IF(ISBLANK(Table13[[#This Row],[T1]]),0,IF(Table13[[#This Row],[T1]]&gt;0,1,0))</f>
        <v>1</v>
      </c>
      <c r="J441">
        <f>IF(ISBLANK(Table13[[#This Row],[T2]]),0,IF(Table13[[#This Row],[T2]]&gt;0,1,0))</f>
        <v>1</v>
      </c>
      <c r="K441">
        <f>IF(ISBLANK(Table13[[#This Row],[T3]]),0,IF(Table13[[#This Row],[T3]]&gt;0,1,0))</f>
        <v>1</v>
      </c>
      <c r="L441">
        <f>IF(ISBLANK(Table13[[#This Row],[T4]]),0,IF(Table13[[#This Row],[T4]]&gt;0,1,0))</f>
        <v>0</v>
      </c>
    </row>
    <row r="442" spans="1:12">
      <c r="A442" s="4">
        <v>43695.333333333336</v>
      </c>
      <c r="B442">
        <f t="shared" si="23"/>
        <v>18</v>
      </c>
      <c r="C442">
        <f t="shared" si="25"/>
        <v>8</v>
      </c>
      <c r="D442">
        <v>15</v>
      </c>
      <c r="E442">
        <v>31</v>
      </c>
      <c r="F442">
        <v>57</v>
      </c>
      <c r="G442">
        <v>0</v>
      </c>
      <c r="I442">
        <f>IF(ISBLANK(Table13[[#This Row],[T1]]),0,IF(Table13[[#This Row],[T1]]&gt;0,1,0))</f>
        <v>1</v>
      </c>
      <c r="J442">
        <f>IF(ISBLANK(Table13[[#This Row],[T2]]),0,IF(Table13[[#This Row],[T2]]&gt;0,1,0))</f>
        <v>1</v>
      </c>
      <c r="K442">
        <f>IF(ISBLANK(Table13[[#This Row],[T3]]),0,IF(Table13[[#This Row],[T3]]&gt;0,1,0))</f>
        <v>1</v>
      </c>
      <c r="L442">
        <f>IF(ISBLANK(Table13[[#This Row],[T4]]),0,IF(Table13[[#This Row],[T4]]&gt;0,1,0))</f>
        <v>0</v>
      </c>
    </row>
    <row r="443" spans="1:12">
      <c r="A443" s="4">
        <v>43695.375</v>
      </c>
      <c r="B443">
        <f t="shared" si="23"/>
        <v>18</v>
      </c>
      <c r="C443">
        <f t="shared" si="25"/>
        <v>9</v>
      </c>
      <c r="D443">
        <v>0</v>
      </c>
      <c r="E443">
        <v>0</v>
      </c>
      <c r="F443">
        <v>58</v>
      </c>
      <c r="G443">
        <v>0</v>
      </c>
      <c r="I443">
        <f>IF(ISBLANK(Table13[[#This Row],[T1]]),0,IF(Table13[[#This Row],[T1]]&gt;0,1,0))</f>
        <v>0</v>
      </c>
      <c r="J443">
        <f>IF(ISBLANK(Table13[[#This Row],[T2]]),0,IF(Table13[[#This Row],[T2]]&gt;0,1,0))</f>
        <v>0</v>
      </c>
      <c r="K443">
        <f>IF(ISBLANK(Table13[[#This Row],[T3]]),0,IF(Table13[[#This Row],[T3]]&gt;0,1,0))</f>
        <v>1</v>
      </c>
      <c r="L443">
        <f>IF(ISBLANK(Table13[[#This Row],[T4]]),0,IF(Table13[[#This Row],[T4]]&gt;0,1,0))</f>
        <v>0</v>
      </c>
    </row>
    <row r="444" spans="1:12">
      <c r="A444" s="4">
        <v>43695.416666666664</v>
      </c>
      <c r="B444">
        <f t="shared" si="23"/>
        <v>18</v>
      </c>
      <c r="C444">
        <f t="shared" si="25"/>
        <v>10</v>
      </c>
      <c r="D444">
        <v>0</v>
      </c>
      <c r="E444">
        <v>13</v>
      </c>
      <c r="F444">
        <v>58</v>
      </c>
      <c r="G444">
        <v>0</v>
      </c>
      <c r="I444">
        <f>IF(ISBLANK(Table13[[#This Row],[T1]]),0,IF(Table13[[#This Row],[T1]]&gt;0,1,0))</f>
        <v>0</v>
      </c>
      <c r="J444">
        <f>IF(ISBLANK(Table13[[#This Row],[T2]]),0,IF(Table13[[#This Row],[T2]]&gt;0,1,0))</f>
        <v>1</v>
      </c>
      <c r="K444">
        <f>IF(ISBLANK(Table13[[#This Row],[T3]]),0,IF(Table13[[#This Row],[T3]]&gt;0,1,0))</f>
        <v>1</v>
      </c>
      <c r="L444">
        <f>IF(ISBLANK(Table13[[#This Row],[T4]]),0,IF(Table13[[#This Row],[T4]]&gt;0,1,0))</f>
        <v>0</v>
      </c>
    </row>
    <row r="445" spans="1:12">
      <c r="A445" s="4">
        <v>43695.458333333336</v>
      </c>
      <c r="B445">
        <f t="shared" si="23"/>
        <v>18</v>
      </c>
      <c r="C445">
        <f t="shared" si="25"/>
        <v>11</v>
      </c>
      <c r="D445">
        <v>0</v>
      </c>
      <c r="E445">
        <v>58</v>
      </c>
      <c r="F445">
        <v>58</v>
      </c>
      <c r="G445">
        <v>0</v>
      </c>
      <c r="I445">
        <f>IF(ISBLANK(Table13[[#This Row],[T1]]),0,IF(Table13[[#This Row],[T1]]&gt;0,1,0))</f>
        <v>0</v>
      </c>
      <c r="J445">
        <f>IF(ISBLANK(Table13[[#This Row],[T2]]),0,IF(Table13[[#This Row],[T2]]&gt;0,1,0))</f>
        <v>1</v>
      </c>
      <c r="K445">
        <f>IF(ISBLANK(Table13[[#This Row],[T3]]),0,IF(Table13[[#This Row],[T3]]&gt;0,1,0))</f>
        <v>1</v>
      </c>
      <c r="L445">
        <f>IF(ISBLANK(Table13[[#This Row],[T4]]),0,IF(Table13[[#This Row],[T4]]&gt;0,1,0))</f>
        <v>0</v>
      </c>
    </row>
    <row r="446" spans="1:12">
      <c r="A446" s="4">
        <v>43695.5</v>
      </c>
      <c r="B446">
        <f t="shared" si="23"/>
        <v>18</v>
      </c>
      <c r="C446">
        <f t="shared" si="25"/>
        <v>12</v>
      </c>
      <c r="D446">
        <v>0</v>
      </c>
      <c r="E446">
        <v>11</v>
      </c>
      <c r="F446">
        <v>19</v>
      </c>
      <c r="G446">
        <v>0</v>
      </c>
      <c r="I446">
        <f>IF(ISBLANK(Table13[[#This Row],[T1]]),0,IF(Table13[[#This Row],[T1]]&gt;0,1,0))</f>
        <v>0</v>
      </c>
      <c r="J446">
        <f>IF(ISBLANK(Table13[[#This Row],[T2]]),0,IF(Table13[[#This Row],[T2]]&gt;0,1,0))</f>
        <v>1</v>
      </c>
      <c r="K446">
        <f>IF(ISBLANK(Table13[[#This Row],[T3]]),0,IF(Table13[[#This Row],[T3]]&gt;0,1,0))</f>
        <v>1</v>
      </c>
      <c r="L446">
        <f>IF(ISBLANK(Table13[[#This Row],[T4]]),0,IF(Table13[[#This Row],[T4]]&gt;0,1,0))</f>
        <v>0</v>
      </c>
    </row>
    <row r="447" spans="1:12">
      <c r="A447" s="4">
        <v>43695.541666666664</v>
      </c>
      <c r="B447">
        <f t="shared" si="23"/>
        <v>18</v>
      </c>
      <c r="C447">
        <f t="shared" si="25"/>
        <v>13</v>
      </c>
      <c r="D447">
        <v>0</v>
      </c>
      <c r="E447">
        <v>0</v>
      </c>
      <c r="F447">
        <v>48</v>
      </c>
      <c r="G447">
        <v>0</v>
      </c>
      <c r="I447">
        <f>IF(ISBLANK(Table13[[#This Row],[T1]]),0,IF(Table13[[#This Row],[T1]]&gt;0,1,0))</f>
        <v>0</v>
      </c>
      <c r="J447">
        <f>IF(ISBLANK(Table13[[#This Row],[T2]]),0,IF(Table13[[#This Row],[T2]]&gt;0,1,0))</f>
        <v>0</v>
      </c>
      <c r="K447">
        <f>IF(ISBLANK(Table13[[#This Row],[T3]]),0,IF(Table13[[#This Row],[T3]]&gt;0,1,0))</f>
        <v>1</v>
      </c>
      <c r="L447">
        <f>IF(ISBLANK(Table13[[#This Row],[T4]]),0,IF(Table13[[#This Row],[T4]]&gt;0,1,0))</f>
        <v>0</v>
      </c>
    </row>
    <row r="448" spans="1:12">
      <c r="A448" s="4">
        <v>43695.583333333336</v>
      </c>
      <c r="B448">
        <f t="shared" si="23"/>
        <v>18</v>
      </c>
      <c r="C448">
        <f t="shared" si="25"/>
        <v>14</v>
      </c>
      <c r="D448">
        <v>12</v>
      </c>
      <c r="E448">
        <v>0</v>
      </c>
      <c r="F448">
        <v>42</v>
      </c>
      <c r="G448">
        <v>0</v>
      </c>
      <c r="I448">
        <f>IF(ISBLANK(Table13[[#This Row],[T1]]),0,IF(Table13[[#This Row],[T1]]&gt;0,1,0))</f>
        <v>1</v>
      </c>
      <c r="J448">
        <f>IF(ISBLANK(Table13[[#This Row],[T2]]),0,IF(Table13[[#This Row],[T2]]&gt;0,1,0))</f>
        <v>0</v>
      </c>
      <c r="K448">
        <f>IF(ISBLANK(Table13[[#This Row],[T3]]),0,IF(Table13[[#This Row],[T3]]&gt;0,1,0))</f>
        <v>1</v>
      </c>
      <c r="L448">
        <f>IF(ISBLANK(Table13[[#This Row],[T4]]),0,IF(Table13[[#This Row],[T4]]&gt;0,1,0))</f>
        <v>0</v>
      </c>
    </row>
    <row r="449" spans="1:12">
      <c r="A449" s="4">
        <v>43695.625</v>
      </c>
      <c r="B449">
        <f t="shared" si="23"/>
        <v>18</v>
      </c>
      <c r="C449">
        <f t="shared" si="25"/>
        <v>15</v>
      </c>
      <c r="D449">
        <v>58</v>
      </c>
      <c r="E449">
        <v>0</v>
      </c>
      <c r="F449">
        <v>0</v>
      </c>
      <c r="G449">
        <v>0</v>
      </c>
      <c r="I449">
        <f>IF(ISBLANK(Table13[[#This Row],[T1]]),0,IF(Table13[[#This Row],[T1]]&gt;0,1,0))</f>
        <v>1</v>
      </c>
      <c r="J449">
        <f>IF(ISBLANK(Table13[[#This Row],[T2]]),0,IF(Table13[[#This Row],[T2]]&gt;0,1,0))</f>
        <v>0</v>
      </c>
      <c r="K449">
        <f>IF(ISBLANK(Table13[[#This Row],[T3]]),0,IF(Table13[[#This Row],[T3]]&gt;0,1,0))</f>
        <v>0</v>
      </c>
      <c r="L449">
        <f>IF(ISBLANK(Table13[[#This Row],[T4]]),0,IF(Table13[[#This Row],[T4]]&gt;0,1,0))</f>
        <v>0</v>
      </c>
    </row>
    <row r="450" spans="1:12">
      <c r="A450" s="4">
        <v>43695.666666666664</v>
      </c>
      <c r="B450">
        <f t="shared" ref="B450:B513" si="26">DAY(A450)</f>
        <v>18</v>
      </c>
      <c r="C450">
        <f t="shared" si="25"/>
        <v>16</v>
      </c>
      <c r="D450">
        <v>29</v>
      </c>
      <c r="E450">
        <v>0</v>
      </c>
      <c r="F450">
        <v>0</v>
      </c>
      <c r="G450">
        <v>0</v>
      </c>
      <c r="I450">
        <f>IF(ISBLANK(Table13[[#This Row],[T1]]),0,IF(Table13[[#This Row],[T1]]&gt;0,1,0))</f>
        <v>1</v>
      </c>
      <c r="J450">
        <f>IF(ISBLANK(Table13[[#This Row],[T2]]),0,IF(Table13[[#This Row],[T2]]&gt;0,1,0))</f>
        <v>0</v>
      </c>
      <c r="K450">
        <f>IF(ISBLANK(Table13[[#This Row],[T3]]),0,IF(Table13[[#This Row],[T3]]&gt;0,1,0))</f>
        <v>0</v>
      </c>
      <c r="L450">
        <f>IF(ISBLANK(Table13[[#This Row],[T4]]),0,IF(Table13[[#This Row],[T4]]&gt;0,1,0))</f>
        <v>0</v>
      </c>
    </row>
    <row r="451" spans="1:12">
      <c r="A451" s="4">
        <f>DATE(2019,8,18) + O450</f>
        <v>43695</v>
      </c>
      <c r="B451">
        <f t="shared" si="26"/>
        <v>18</v>
      </c>
      <c r="C451">
        <f t="shared" si="25"/>
        <v>0</v>
      </c>
      <c r="I451">
        <f>IF(ISBLANK(Table13[[#This Row],[T1]]),0,IF(Table13[[#This Row],[T1]]&gt;0,1,0))</f>
        <v>0</v>
      </c>
      <c r="J451">
        <f>IF(ISBLANK(Table13[[#This Row],[T2]]),0,IF(Table13[[#This Row],[T2]]&gt;0,1,0))</f>
        <v>0</v>
      </c>
      <c r="K451">
        <f>IF(ISBLANK(Table13[[#This Row],[T3]]),0,IF(Table13[[#This Row],[T3]]&gt;0,1,0))</f>
        <v>0</v>
      </c>
      <c r="L451">
        <f>IF(ISBLANK(Table13[[#This Row],[T4]]),0,IF(Table13[[#This Row],[T4]]&gt;0,1,0))</f>
        <v>0</v>
      </c>
    </row>
    <row r="452" spans="1:12">
      <c r="A452" s="4">
        <v>43695.75</v>
      </c>
      <c r="B452">
        <f t="shared" si="26"/>
        <v>18</v>
      </c>
      <c r="C452">
        <f t="shared" si="25"/>
        <v>18</v>
      </c>
      <c r="D452">
        <v>41</v>
      </c>
      <c r="E452">
        <v>24</v>
      </c>
      <c r="F452">
        <v>18</v>
      </c>
      <c r="G452">
        <v>0</v>
      </c>
      <c r="I452">
        <f>IF(ISBLANK(Table13[[#This Row],[T1]]),0,IF(Table13[[#This Row],[T1]]&gt;0,1,0))</f>
        <v>1</v>
      </c>
      <c r="J452">
        <f>IF(ISBLANK(Table13[[#This Row],[T2]]),0,IF(Table13[[#This Row],[T2]]&gt;0,1,0))</f>
        <v>1</v>
      </c>
      <c r="K452">
        <f>IF(ISBLANK(Table13[[#This Row],[T3]]),0,IF(Table13[[#This Row],[T3]]&gt;0,1,0))</f>
        <v>1</v>
      </c>
      <c r="L452">
        <f>IF(ISBLANK(Table13[[#This Row],[T4]]),0,IF(Table13[[#This Row],[T4]]&gt;0,1,0))</f>
        <v>0</v>
      </c>
    </row>
    <row r="453" spans="1:12">
      <c r="A453" s="4">
        <v>43695.791666666664</v>
      </c>
      <c r="B453">
        <f t="shared" si="26"/>
        <v>18</v>
      </c>
      <c r="C453">
        <f t="shared" si="25"/>
        <v>19</v>
      </c>
      <c r="D453">
        <v>58</v>
      </c>
      <c r="E453">
        <v>58</v>
      </c>
      <c r="F453">
        <v>58</v>
      </c>
      <c r="G453">
        <v>0</v>
      </c>
      <c r="I453">
        <f>IF(ISBLANK(Table13[[#This Row],[T1]]),0,IF(Table13[[#This Row],[T1]]&gt;0,1,0))</f>
        <v>1</v>
      </c>
      <c r="J453">
        <f>IF(ISBLANK(Table13[[#This Row],[T2]]),0,IF(Table13[[#This Row],[T2]]&gt;0,1,0))</f>
        <v>1</v>
      </c>
      <c r="K453">
        <f>IF(ISBLANK(Table13[[#This Row],[T3]]),0,IF(Table13[[#This Row],[T3]]&gt;0,1,0))</f>
        <v>1</v>
      </c>
      <c r="L453">
        <f>IF(ISBLANK(Table13[[#This Row],[T4]]),0,IF(Table13[[#This Row],[T4]]&gt;0,1,0))</f>
        <v>0</v>
      </c>
    </row>
    <row r="454" spans="1:12">
      <c r="A454" s="4">
        <v>43695.833333333336</v>
      </c>
      <c r="B454">
        <f t="shared" si="26"/>
        <v>18</v>
      </c>
      <c r="C454">
        <f t="shared" si="25"/>
        <v>20</v>
      </c>
      <c r="D454">
        <v>58</v>
      </c>
      <c r="E454">
        <v>58</v>
      </c>
      <c r="F454">
        <v>58</v>
      </c>
      <c r="G454">
        <v>0</v>
      </c>
      <c r="I454">
        <f>IF(ISBLANK(Table13[[#This Row],[T1]]),0,IF(Table13[[#This Row],[T1]]&gt;0,1,0))</f>
        <v>1</v>
      </c>
      <c r="J454">
        <f>IF(ISBLANK(Table13[[#This Row],[T2]]),0,IF(Table13[[#This Row],[T2]]&gt;0,1,0))</f>
        <v>1</v>
      </c>
      <c r="K454">
        <f>IF(ISBLANK(Table13[[#This Row],[T3]]),0,IF(Table13[[#This Row],[T3]]&gt;0,1,0))</f>
        <v>1</v>
      </c>
      <c r="L454">
        <f>IF(ISBLANK(Table13[[#This Row],[T4]]),0,IF(Table13[[#This Row],[T4]]&gt;0,1,0))</f>
        <v>0</v>
      </c>
    </row>
    <row r="455" spans="1:12">
      <c r="A455" s="4">
        <v>43695.875</v>
      </c>
      <c r="B455">
        <f t="shared" si="26"/>
        <v>18</v>
      </c>
      <c r="C455">
        <f t="shared" si="25"/>
        <v>21</v>
      </c>
      <c r="D455">
        <v>58</v>
      </c>
      <c r="E455">
        <v>54</v>
      </c>
      <c r="F455">
        <v>58</v>
      </c>
      <c r="G455">
        <v>0</v>
      </c>
      <c r="I455">
        <f>IF(ISBLANK(Table13[[#This Row],[T1]]),0,IF(Table13[[#This Row],[T1]]&gt;0,1,0))</f>
        <v>1</v>
      </c>
      <c r="J455">
        <f>IF(ISBLANK(Table13[[#This Row],[T2]]),0,IF(Table13[[#This Row],[T2]]&gt;0,1,0))</f>
        <v>1</v>
      </c>
      <c r="K455">
        <f>IF(ISBLANK(Table13[[#This Row],[T3]]),0,IF(Table13[[#This Row],[T3]]&gt;0,1,0))</f>
        <v>1</v>
      </c>
      <c r="L455">
        <f>IF(ISBLANK(Table13[[#This Row],[T4]]),0,IF(Table13[[#This Row],[T4]]&gt;0,1,0))</f>
        <v>0</v>
      </c>
    </row>
    <row r="456" spans="1:12">
      <c r="A456" s="4">
        <v>43695.916666666664</v>
      </c>
      <c r="B456">
        <f t="shared" si="26"/>
        <v>18</v>
      </c>
      <c r="C456">
        <f t="shared" si="25"/>
        <v>22</v>
      </c>
      <c r="D456">
        <v>57</v>
      </c>
      <c r="E456">
        <v>57</v>
      </c>
      <c r="F456">
        <v>57</v>
      </c>
      <c r="G456">
        <v>0</v>
      </c>
      <c r="I456">
        <f>IF(ISBLANK(Table13[[#This Row],[T1]]),0,IF(Table13[[#This Row],[T1]]&gt;0,1,0))</f>
        <v>1</v>
      </c>
      <c r="J456">
        <f>IF(ISBLANK(Table13[[#This Row],[T2]]),0,IF(Table13[[#This Row],[T2]]&gt;0,1,0))</f>
        <v>1</v>
      </c>
      <c r="K456">
        <f>IF(ISBLANK(Table13[[#This Row],[T3]]),0,IF(Table13[[#This Row],[T3]]&gt;0,1,0))</f>
        <v>1</v>
      </c>
      <c r="L456">
        <f>IF(ISBLANK(Table13[[#This Row],[T4]]),0,IF(Table13[[#This Row],[T4]]&gt;0,1,0))</f>
        <v>0</v>
      </c>
    </row>
    <row r="457" spans="1:12">
      <c r="A457" s="4">
        <v>43695.958333333336</v>
      </c>
      <c r="B457">
        <f t="shared" si="26"/>
        <v>18</v>
      </c>
      <c r="C457">
        <f t="shared" si="25"/>
        <v>23</v>
      </c>
      <c r="D457">
        <v>58</v>
      </c>
      <c r="E457">
        <v>58</v>
      </c>
      <c r="F457">
        <v>58</v>
      </c>
      <c r="G457">
        <v>0</v>
      </c>
      <c r="I457">
        <f>IF(ISBLANK(Table13[[#This Row],[T1]]),0,IF(Table13[[#This Row],[T1]]&gt;0,1,0))</f>
        <v>1</v>
      </c>
      <c r="J457">
        <f>IF(ISBLANK(Table13[[#This Row],[T2]]),0,IF(Table13[[#This Row],[T2]]&gt;0,1,0))</f>
        <v>1</v>
      </c>
      <c r="K457">
        <f>IF(ISBLANK(Table13[[#This Row],[T3]]),0,IF(Table13[[#This Row],[T3]]&gt;0,1,0))</f>
        <v>1</v>
      </c>
      <c r="L457">
        <f>IF(ISBLANK(Table13[[#This Row],[T4]]),0,IF(Table13[[#This Row],[T4]]&gt;0,1,0))</f>
        <v>0</v>
      </c>
    </row>
    <row r="458" spans="1:12">
      <c r="A458" s="4">
        <v>43696</v>
      </c>
      <c r="B458">
        <f t="shared" si="26"/>
        <v>19</v>
      </c>
      <c r="C458">
        <f t="shared" si="25"/>
        <v>0</v>
      </c>
      <c r="D458">
        <v>58</v>
      </c>
      <c r="E458">
        <v>58</v>
      </c>
      <c r="F458">
        <v>58</v>
      </c>
      <c r="G458">
        <v>0</v>
      </c>
      <c r="I458">
        <f>IF(ISBLANK(Table13[[#This Row],[T1]]),0,IF(Table13[[#This Row],[T1]]&gt;0,1,0))</f>
        <v>1</v>
      </c>
      <c r="J458">
        <f>IF(ISBLANK(Table13[[#This Row],[T2]]),0,IF(Table13[[#This Row],[T2]]&gt;0,1,0))</f>
        <v>1</v>
      </c>
      <c r="K458">
        <f>IF(ISBLANK(Table13[[#This Row],[T3]]),0,IF(Table13[[#This Row],[T3]]&gt;0,1,0))</f>
        <v>1</v>
      </c>
      <c r="L458">
        <f>IF(ISBLANK(Table13[[#This Row],[T4]]),0,IF(Table13[[#This Row],[T4]]&gt;0,1,0))</f>
        <v>0</v>
      </c>
    </row>
    <row r="459" spans="1:12">
      <c r="A459" s="4">
        <v>43696.041666666664</v>
      </c>
      <c r="B459">
        <f t="shared" si="26"/>
        <v>19</v>
      </c>
      <c r="C459">
        <f t="shared" si="25"/>
        <v>1</v>
      </c>
      <c r="D459">
        <v>58</v>
      </c>
      <c r="E459">
        <v>58</v>
      </c>
      <c r="F459">
        <v>58</v>
      </c>
      <c r="G459">
        <v>0</v>
      </c>
      <c r="I459">
        <f>IF(ISBLANK(Table13[[#This Row],[T1]]),0,IF(Table13[[#This Row],[T1]]&gt;0,1,0))</f>
        <v>1</v>
      </c>
      <c r="J459">
        <f>IF(ISBLANK(Table13[[#This Row],[T2]]),0,IF(Table13[[#This Row],[T2]]&gt;0,1,0))</f>
        <v>1</v>
      </c>
      <c r="K459">
        <f>IF(ISBLANK(Table13[[#This Row],[T3]]),0,IF(Table13[[#This Row],[T3]]&gt;0,1,0))</f>
        <v>1</v>
      </c>
      <c r="L459">
        <f>IF(ISBLANK(Table13[[#This Row],[T4]]),0,IF(Table13[[#This Row],[T4]]&gt;0,1,0))</f>
        <v>0</v>
      </c>
    </row>
    <row r="460" spans="1:12">
      <c r="A460" s="4">
        <v>43696.083333333336</v>
      </c>
      <c r="B460">
        <f t="shared" si="26"/>
        <v>19</v>
      </c>
      <c r="C460">
        <f t="shared" si="25"/>
        <v>2</v>
      </c>
      <c r="D460">
        <v>57</v>
      </c>
      <c r="E460">
        <v>57</v>
      </c>
      <c r="F460">
        <v>57</v>
      </c>
      <c r="G460">
        <v>0</v>
      </c>
      <c r="I460">
        <f>IF(ISBLANK(Table13[[#This Row],[T1]]),0,IF(Table13[[#This Row],[T1]]&gt;0,1,0))</f>
        <v>1</v>
      </c>
      <c r="J460">
        <f>IF(ISBLANK(Table13[[#This Row],[T2]]),0,IF(Table13[[#This Row],[T2]]&gt;0,1,0))</f>
        <v>1</v>
      </c>
      <c r="K460">
        <f>IF(ISBLANK(Table13[[#This Row],[T3]]),0,IF(Table13[[#This Row],[T3]]&gt;0,1,0))</f>
        <v>1</v>
      </c>
      <c r="L460">
        <f>IF(ISBLANK(Table13[[#This Row],[T4]]),0,IF(Table13[[#This Row],[T4]]&gt;0,1,0))</f>
        <v>0</v>
      </c>
    </row>
    <row r="461" spans="1:12">
      <c r="A461" s="4">
        <v>43696.125</v>
      </c>
      <c r="B461">
        <f t="shared" si="26"/>
        <v>19</v>
      </c>
      <c r="C461">
        <f t="shared" si="25"/>
        <v>3</v>
      </c>
      <c r="D461">
        <v>58</v>
      </c>
      <c r="E461">
        <v>58</v>
      </c>
      <c r="F461">
        <v>58</v>
      </c>
      <c r="G461">
        <v>0</v>
      </c>
      <c r="I461">
        <f>IF(ISBLANK(Table13[[#This Row],[T1]]),0,IF(Table13[[#This Row],[T1]]&gt;0,1,0))</f>
        <v>1</v>
      </c>
      <c r="J461">
        <f>IF(ISBLANK(Table13[[#This Row],[T2]]),0,IF(Table13[[#This Row],[T2]]&gt;0,1,0))</f>
        <v>1</v>
      </c>
      <c r="K461">
        <f>IF(ISBLANK(Table13[[#This Row],[T3]]),0,IF(Table13[[#This Row],[T3]]&gt;0,1,0))</f>
        <v>1</v>
      </c>
      <c r="L461">
        <f>IF(ISBLANK(Table13[[#This Row],[T4]]),0,IF(Table13[[#This Row],[T4]]&gt;0,1,0))</f>
        <v>0</v>
      </c>
    </row>
    <row r="462" spans="1:12">
      <c r="A462" s="4">
        <v>43696.166666666664</v>
      </c>
      <c r="B462">
        <f t="shared" si="26"/>
        <v>19</v>
      </c>
      <c r="C462">
        <f t="shared" si="25"/>
        <v>4</v>
      </c>
      <c r="D462">
        <v>58</v>
      </c>
      <c r="E462">
        <v>58</v>
      </c>
      <c r="F462">
        <v>58</v>
      </c>
      <c r="G462">
        <v>0</v>
      </c>
      <c r="I462">
        <f>IF(ISBLANK(Table13[[#This Row],[T1]]),0,IF(Table13[[#This Row],[T1]]&gt;0,1,0))</f>
        <v>1</v>
      </c>
      <c r="J462">
        <f>IF(ISBLANK(Table13[[#This Row],[T2]]),0,IF(Table13[[#This Row],[T2]]&gt;0,1,0))</f>
        <v>1</v>
      </c>
      <c r="K462">
        <f>IF(ISBLANK(Table13[[#This Row],[T3]]),0,IF(Table13[[#This Row],[T3]]&gt;0,1,0))</f>
        <v>1</v>
      </c>
      <c r="L462">
        <f>IF(ISBLANK(Table13[[#This Row],[T4]]),0,IF(Table13[[#This Row],[T4]]&gt;0,1,0))</f>
        <v>0</v>
      </c>
    </row>
    <row r="463" spans="1:12">
      <c r="A463" s="4">
        <v>43696.208333333336</v>
      </c>
      <c r="B463">
        <f t="shared" si="26"/>
        <v>19</v>
      </c>
      <c r="C463">
        <f t="shared" si="25"/>
        <v>5</v>
      </c>
      <c r="D463">
        <v>58</v>
      </c>
      <c r="E463">
        <v>58</v>
      </c>
      <c r="F463">
        <v>58</v>
      </c>
      <c r="G463">
        <v>0</v>
      </c>
      <c r="I463">
        <f>IF(ISBLANK(Table13[[#This Row],[T1]]),0,IF(Table13[[#This Row],[T1]]&gt;0,1,0))</f>
        <v>1</v>
      </c>
      <c r="J463">
        <f>IF(ISBLANK(Table13[[#This Row],[T2]]),0,IF(Table13[[#This Row],[T2]]&gt;0,1,0))</f>
        <v>1</v>
      </c>
      <c r="K463">
        <f>IF(ISBLANK(Table13[[#This Row],[T3]]),0,IF(Table13[[#This Row],[T3]]&gt;0,1,0))</f>
        <v>1</v>
      </c>
      <c r="L463">
        <f>IF(ISBLANK(Table13[[#This Row],[T4]]),0,IF(Table13[[#This Row],[T4]]&gt;0,1,0))</f>
        <v>0</v>
      </c>
    </row>
    <row r="464" spans="1:12">
      <c r="A464" s="4">
        <v>43696.25</v>
      </c>
      <c r="B464">
        <f t="shared" si="26"/>
        <v>19</v>
      </c>
      <c r="C464">
        <f t="shared" si="25"/>
        <v>6</v>
      </c>
      <c r="D464">
        <v>57</v>
      </c>
      <c r="E464">
        <v>53</v>
      </c>
      <c r="F464">
        <v>57</v>
      </c>
      <c r="G464">
        <v>0</v>
      </c>
      <c r="I464">
        <f>IF(ISBLANK(Table13[[#This Row],[T1]]),0,IF(Table13[[#This Row],[T1]]&gt;0,1,0))</f>
        <v>1</v>
      </c>
      <c r="J464">
        <f>IF(ISBLANK(Table13[[#This Row],[T2]]),0,IF(Table13[[#This Row],[T2]]&gt;0,1,0))</f>
        <v>1</v>
      </c>
      <c r="K464">
        <f>IF(ISBLANK(Table13[[#This Row],[T3]]),0,IF(Table13[[#This Row],[T3]]&gt;0,1,0))</f>
        <v>1</v>
      </c>
      <c r="L464">
        <f>IF(ISBLANK(Table13[[#This Row],[T4]]),0,IF(Table13[[#This Row],[T4]]&gt;0,1,0))</f>
        <v>0</v>
      </c>
    </row>
    <row r="465" spans="1:12">
      <c r="A465" s="4">
        <v>43696.291666666664</v>
      </c>
      <c r="B465">
        <f t="shared" si="26"/>
        <v>19</v>
      </c>
      <c r="C465">
        <f t="shared" si="25"/>
        <v>7</v>
      </c>
      <c r="D465">
        <v>58</v>
      </c>
      <c r="E465">
        <v>58</v>
      </c>
      <c r="F465">
        <v>39</v>
      </c>
      <c r="G465">
        <v>0</v>
      </c>
      <c r="I465">
        <f>IF(ISBLANK(Table13[[#This Row],[T1]]),0,IF(Table13[[#This Row],[T1]]&gt;0,1,0))</f>
        <v>1</v>
      </c>
      <c r="J465">
        <f>IF(ISBLANK(Table13[[#This Row],[T2]]),0,IF(Table13[[#This Row],[T2]]&gt;0,1,0))</f>
        <v>1</v>
      </c>
      <c r="K465">
        <f>IF(ISBLANK(Table13[[#This Row],[T3]]),0,IF(Table13[[#This Row],[T3]]&gt;0,1,0))</f>
        <v>1</v>
      </c>
      <c r="L465">
        <f>IF(ISBLANK(Table13[[#This Row],[T4]]),0,IF(Table13[[#This Row],[T4]]&gt;0,1,0))</f>
        <v>0</v>
      </c>
    </row>
    <row r="466" spans="1:12">
      <c r="A466" s="4">
        <v>43696.333333333336</v>
      </c>
      <c r="B466">
        <f t="shared" si="26"/>
        <v>19</v>
      </c>
      <c r="C466">
        <f t="shared" si="25"/>
        <v>8</v>
      </c>
      <c r="D466">
        <v>1</v>
      </c>
      <c r="E466">
        <v>0</v>
      </c>
      <c r="F466">
        <v>0</v>
      </c>
      <c r="G466">
        <v>0</v>
      </c>
      <c r="I466">
        <f>IF(ISBLANK(Table13[[#This Row],[T1]]),0,IF(Table13[[#This Row],[T1]]&gt;0,1,0))</f>
        <v>1</v>
      </c>
      <c r="J466">
        <f>IF(ISBLANK(Table13[[#This Row],[T2]]),0,IF(Table13[[#This Row],[T2]]&gt;0,1,0))</f>
        <v>0</v>
      </c>
      <c r="K466">
        <f>IF(ISBLANK(Table13[[#This Row],[T3]]),0,IF(Table13[[#This Row],[T3]]&gt;0,1,0))</f>
        <v>0</v>
      </c>
      <c r="L466">
        <f>IF(ISBLANK(Table13[[#This Row],[T4]]),0,IF(Table13[[#This Row],[T4]]&gt;0,1,0))</f>
        <v>0</v>
      </c>
    </row>
    <row r="467" spans="1:12">
      <c r="A467" s="4">
        <f t="shared" ref="A467:A474" si="27">DATE(2019,8,19) + O466</f>
        <v>43696</v>
      </c>
      <c r="B467">
        <f t="shared" si="26"/>
        <v>19</v>
      </c>
      <c r="C467">
        <f t="shared" si="25"/>
        <v>0</v>
      </c>
      <c r="I467">
        <f>IF(ISBLANK(Table13[[#This Row],[T1]]),0,IF(Table13[[#This Row],[T1]]&gt;0,1,0))</f>
        <v>0</v>
      </c>
      <c r="J467">
        <f>IF(ISBLANK(Table13[[#This Row],[T2]]),0,IF(Table13[[#This Row],[T2]]&gt;0,1,0))</f>
        <v>0</v>
      </c>
      <c r="K467">
        <f>IF(ISBLANK(Table13[[#This Row],[T3]]),0,IF(Table13[[#This Row],[T3]]&gt;0,1,0))</f>
        <v>0</v>
      </c>
      <c r="L467">
        <f>IF(ISBLANK(Table13[[#This Row],[T4]]),0,IF(Table13[[#This Row],[T4]]&gt;0,1,0))</f>
        <v>0</v>
      </c>
    </row>
    <row r="468" spans="1:12">
      <c r="A468" s="4">
        <f t="shared" si="27"/>
        <v>43696</v>
      </c>
      <c r="B468">
        <f t="shared" si="26"/>
        <v>19</v>
      </c>
      <c r="C468">
        <f t="shared" si="25"/>
        <v>0</v>
      </c>
      <c r="I468">
        <f>IF(ISBLANK(Table13[[#This Row],[T1]]),0,IF(Table13[[#This Row],[T1]]&gt;0,1,0))</f>
        <v>0</v>
      </c>
      <c r="J468">
        <f>IF(ISBLANK(Table13[[#This Row],[T2]]),0,IF(Table13[[#This Row],[T2]]&gt;0,1,0))</f>
        <v>0</v>
      </c>
      <c r="K468">
        <f>IF(ISBLANK(Table13[[#This Row],[T3]]),0,IF(Table13[[#This Row],[T3]]&gt;0,1,0))</f>
        <v>0</v>
      </c>
      <c r="L468">
        <f>IF(ISBLANK(Table13[[#This Row],[T4]]),0,IF(Table13[[#This Row],[T4]]&gt;0,1,0))</f>
        <v>0</v>
      </c>
    </row>
    <row r="469" spans="1:12">
      <c r="A469" s="4">
        <f t="shared" si="27"/>
        <v>43696</v>
      </c>
      <c r="B469">
        <f t="shared" si="26"/>
        <v>19</v>
      </c>
      <c r="C469">
        <f t="shared" si="25"/>
        <v>0</v>
      </c>
      <c r="I469">
        <f>IF(ISBLANK(Table13[[#This Row],[T1]]),0,IF(Table13[[#This Row],[T1]]&gt;0,1,0))</f>
        <v>0</v>
      </c>
      <c r="J469">
        <f>IF(ISBLANK(Table13[[#This Row],[T2]]),0,IF(Table13[[#This Row],[T2]]&gt;0,1,0))</f>
        <v>0</v>
      </c>
      <c r="K469">
        <f>IF(ISBLANK(Table13[[#This Row],[T3]]),0,IF(Table13[[#This Row],[T3]]&gt;0,1,0))</f>
        <v>0</v>
      </c>
      <c r="L469">
        <f>IF(ISBLANK(Table13[[#This Row],[T4]]),0,IF(Table13[[#This Row],[T4]]&gt;0,1,0))</f>
        <v>0</v>
      </c>
    </row>
    <row r="470" spans="1:12">
      <c r="A470" s="4">
        <f t="shared" si="27"/>
        <v>43696</v>
      </c>
      <c r="B470">
        <f t="shared" si="26"/>
        <v>19</v>
      </c>
      <c r="C470">
        <f t="shared" si="25"/>
        <v>0</v>
      </c>
      <c r="I470">
        <f>IF(ISBLANK(Table13[[#This Row],[T1]]),0,IF(Table13[[#This Row],[T1]]&gt;0,1,0))</f>
        <v>0</v>
      </c>
      <c r="J470">
        <f>IF(ISBLANK(Table13[[#This Row],[T2]]),0,IF(Table13[[#This Row],[T2]]&gt;0,1,0))</f>
        <v>0</v>
      </c>
      <c r="K470">
        <f>IF(ISBLANK(Table13[[#This Row],[T3]]),0,IF(Table13[[#This Row],[T3]]&gt;0,1,0))</f>
        <v>0</v>
      </c>
      <c r="L470">
        <f>IF(ISBLANK(Table13[[#This Row],[T4]]),0,IF(Table13[[#This Row],[T4]]&gt;0,1,0))</f>
        <v>0</v>
      </c>
    </row>
    <row r="471" spans="1:12">
      <c r="A471" s="4">
        <f t="shared" si="27"/>
        <v>43696</v>
      </c>
      <c r="B471">
        <f t="shared" si="26"/>
        <v>19</v>
      </c>
      <c r="C471">
        <f t="shared" si="25"/>
        <v>0</v>
      </c>
      <c r="I471">
        <f>IF(ISBLANK(Table13[[#This Row],[T1]]),0,IF(Table13[[#This Row],[T1]]&gt;0,1,0))</f>
        <v>0</v>
      </c>
      <c r="J471">
        <f>IF(ISBLANK(Table13[[#This Row],[T2]]),0,IF(Table13[[#This Row],[T2]]&gt;0,1,0))</f>
        <v>0</v>
      </c>
      <c r="K471">
        <f>IF(ISBLANK(Table13[[#This Row],[T3]]),0,IF(Table13[[#This Row],[T3]]&gt;0,1,0))</f>
        <v>0</v>
      </c>
      <c r="L471">
        <f>IF(ISBLANK(Table13[[#This Row],[T4]]),0,IF(Table13[[#This Row],[T4]]&gt;0,1,0))</f>
        <v>0</v>
      </c>
    </row>
    <row r="472" spans="1:12">
      <c r="A472" s="4">
        <f t="shared" si="27"/>
        <v>43696</v>
      </c>
      <c r="B472">
        <f t="shared" si="26"/>
        <v>19</v>
      </c>
      <c r="C472">
        <f t="shared" si="25"/>
        <v>0</v>
      </c>
      <c r="I472">
        <f>IF(ISBLANK(Table13[[#This Row],[T1]]),0,IF(Table13[[#This Row],[T1]]&gt;0,1,0))</f>
        <v>0</v>
      </c>
      <c r="J472">
        <f>IF(ISBLANK(Table13[[#This Row],[T2]]),0,IF(Table13[[#This Row],[T2]]&gt;0,1,0))</f>
        <v>0</v>
      </c>
      <c r="K472">
        <f>IF(ISBLANK(Table13[[#This Row],[T3]]),0,IF(Table13[[#This Row],[T3]]&gt;0,1,0))</f>
        <v>0</v>
      </c>
      <c r="L472">
        <f>IF(ISBLANK(Table13[[#This Row],[T4]]),0,IF(Table13[[#This Row],[T4]]&gt;0,1,0))</f>
        <v>0</v>
      </c>
    </row>
    <row r="473" spans="1:12">
      <c r="A473" s="4">
        <f t="shared" si="27"/>
        <v>43696</v>
      </c>
      <c r="B473">
        <f t="shared" si="26"/>
        <v>19</v>
      </c>
      <c r="C473">
        <f t="shared" si="25"/>
        <v>0</v>
      </c>
      <c r="I473">
        <f>IF(ISBLANK(Table13[[#This Row],[T1]]),0,IF(Table13[[#This Row],[T1]]&gt;0,1,0))</f>
        <v>0</v>
      </c>
      <c r="J473">
        <f>IF(ISBLANK(Table13[[#This Row],[T2]]),0,IF(Table13[[#This Row],[T2]]&gt;0,1,0))</f>
        <v>0</v>
      </c>
      <c r="K473">
        <f>IF(ISBLANK(Table13[[#This Row],[T3]]),0,IF(Table13[[#This Row],[T3]]&gt;0,1,0))</f>
        <v>0</v>
      </c>
      <c r="L473">
        <f>IF(ISBLANK(Table13[[#This Row],[T4]]),0,IF(Table13[[#This Row],[T4]]&gt;0,1,0))</f>
        <v>0</v>
      </c>
    </row>
    <row r="474" spans="1:12">
      <c r="A474" s="4">
        <f t="shared" si="27"/>
        <v>43696</v>
      </c>
      <c r="B474">
        <f t="shared" si="26"/>
        <v>19</v>
      </c>
      <c r="C474">
        <f t="shared" si="25"/>
        <v>0</v>
      </c>
      <c r="I474">
        <f>IF(ISBLANK(Table13[[#This Row],[T1]]),0,IF(Table13[[#This Row],[T1]]&gt;0,1,0))</f>
        <v>0</v>
      </c>
      <c r="J474">
        <f>IF(ISBLANK(Table13[[#This Row],[T2]]),0,IF(Table13[[#This Row],[T2]]&gt;0,1,0))</f>
        <v>0</v>
      </c>
      <c r="K474">
        <f>IF(ISBLANK(Table13[[#This Row],[T3]]),0,IF(Table13[[#This Row],[T3]]&gt;0,1,0))</f>
        <v>0</v>
      </c>
      <c r="L474">
        <f>IF(ISBLANK(Table13[[#This Row],[T4]]),0,IF(Table13[[#This Row],[T4]]&gt;0,1,0))</f>
        <v>0</v>
      </c>
    </row>
    <row r="475" spans="1:12">
      <c r="A475" s="4">
        <v>43696.708333333336</v>
      </c>
      <c r="B475">
        <f t="shared" si="26"/>
        <v>19</v>
      </c>
      <c r="C475">
        <f t="shared" ref="C475:C538" si="28">HOUR(A475)</f>
        <v>17</v>
      </c>
      <c r="D475">
        <v>0</v>
      </c>
      <c r="E475">
        <v>0</v>
      </c>
      <c r="F475">
        <v>19</v>
      </c>
      <c r="G475">
        <v>0</v>
      </c>
      <c r="I475">
        <f>IF(ISBLANK(Table13[[#This Row],[T1]]),0,IF(Table13[[#This Row],[T1]]&gt;0,1,0))</f>
        <v>0</v>
      </c>
      <c r="J475">
        <f>IF(ISBLANK(Table13[[#This Row],[T2]]),0,IF(Table13[[#This Row],[T2]]&gt;0,1,0))</f>
        <v>0</v>
      </c>
      <c r="K475">
        <f>IF(ISBLANK(Table13[[#This Row],[T3]]),0,IF(Table13[[#This Row],[T3]]&gt;0,1,0))</f>
        <v>1</v>
      </c>
      <c r="L475">
        <f>IF(ISBLANK(Table13[[#This Row],[T4]]),0,IF(Table13[[#This Row],[T4]]&gt;0,1,0))</f>
        <v>0</v>
      </c>
    </row>
    <row r="476" spans="1:12">
      <c r="A476" s="4">
        <v>43696.75</v>
      </c>
      <c r="B476">
        <f t="shared" si="26"/>
        <v>19</v>
      </c>
      <c r="C476">
        <f t="shared" si="28"/>
        <v>18</v>
      </c>
      <c r="D476">
        <v>0</v>
      </c>
      <c r="E476">
        <v>0</v>
      </c>
      <c r="F476">
        <v>51</v>
      </c>
      <c r="G476">
        <v>0</v>
      </c>
      <c r="I476">
        <f>IF(ISBLANK(Table13[[#This Row],[T1]]),0,IF(Table13[[#This Row],[T1]]&gt;0,1,0))</f>
        <v>0</v>
      </c>
      <c r="J476">
        <f>IF(ISBLANK(Table13[[#This Row],[T2]]),0,IF(Table13[[#This Row],[T2]]&gt;0,1,0))</f>
        <v>0</v>
      </c>
      <c r="K476">
        <f>IF(ISBLANK(Table13[[#This Row],[T3]]),0,IF(Table13[[#This Row],[T3]]&gt;0,1,0))</f>
        <v>1</v>
      </c>
      <c r="L476">
        <f>IF(ISBLANK(Table13[[#This Row],[T4]]),0,IF(Table13[[#This Row],[T4]]&gt;0,1,0))</f>
        <v>0</v>
      </c>
    </row>
    <row r="477" spans="1:12">
      <c r="A477" s="4">
        <v>43696.791666666664</v>
      </c>
      <c r="B477">
        <f t="shared" si="26"/>
        <v>19</v>
      </c>
      <c r="C477">
        <f t="shared" si="28"/>
        <v>19</v>
      </c>
      <c r="D477">
        <v>0</v>
      </c>
      <c r="E477">
        <v>7</v>
      </c>
      <c r="F477">
        <v>58</v>
      </c>
      <c r="G477">
        <v>0</v>
      </c>
      <c r="I477">
        <f>IF(ISBLANK(Table13[[#This Row],[T1]]),0,IF(Table13[[#This Row],[T1]]&gt;0,1,0))</f>
        <v>0</v>
      </c>
      <c r="J477">
        <f>IF(ISBLANK(Table13[[#This Row],[T2]]),0,IF(Table13[[#This Row],[T2]]&gt;0,1,0))</f>
        <v>1</v>
      </c>
      <c r="K477">
        <f>IF(ISBLANK(Table13[[#This Row],[T3]]),0,IF(Table13[[#This Row],[T3]]&gt;0,1,0))</f>
        <v>1</v>
      </c>
      <c r="L477">
        <f>IF(ISBLANK(Table13[[#This Row],[T4]]),0,IF(Table13[[#This Row],[T4]]&gt;0,1,0))</f>
        <v>0</v>
      </c>
    </row>
    <row r="478" spans="1:12">
      <c r="A478" s="4">
        <v>43696.833333333336</v>
      </c>
      <c r="B478">
        <f t="shared" si="26"/>
        <v>19</v>
      </c>
      <c r="C478">
        <f t="shared" si="28"/>
        <v>20</v>
      </c>
      <c r="D478">
        <v>0</v>
      </c>
      <c r="E478">
        <v>54</v>
      </c>
      <c r="F478">
        <v>58</v>
      </c>
      <c r="G478">
        <v>0</v>
      </c>
      <c r="I478">
        <f>IF(ISBLANK(Table13[[#This Row],[T1]]),0,IF(Table13[[#This Row],[T1]]&gt;0,1,0))</f>
        <v>0</v>
      </c>
      <c r="J478">
        <f>IF(ISBLANK(Table13[[#This Row],[T2]]),0,IF(Table13[[#This Row],[T2]]&gt;0,1,0))</f>
        <v>1</v>
      </c>
      <c r="K478">
        <f>IF(ISBLANK(Table13[[#This Row],[T3]]),0,IF(Table13[[#This Row],[T3]]&gt;0,1,0))</f>
        <v>1</v>
      </c>
      <c r="L478">
        <f>IF(ISBLANK(Table13[[#This Row],[T4]]),0,IF(Table13[[#This Row],[T4]]&gt;0,1,0))</f>
        <v>0</v>
      </c>
    </row>
    <row r="479" spans="1:12">
      <c r="A479" s="4">
        <v>43696.875</v>
      </c>
      <c r="B479">
        <f t="shared" si="26"/>
        <v>19</v>
      </c>
      <c r="C479">
        <f t="shared" si="28"/>
        <v>21</v>
      </c>
      <c r="D479">
        <v>41</v>
      </c>
      <c r="E479">
        <v>53</v>
      </c>
      <c r="F479">
        <v>57</v>
      </c>
      <c r="G479">
        <v>0</v>
      </c>
      <c r="I479">
        <f>IF(ISBLANK(Table13[[#This Row],[T1]]),0,IF(Table13[[#This Row],[T1]]&gt;0,1,0))</f>
        <v>1</v>
      </c>
      <c r="J479">
        <f>IF(ISBLANK(Table13[[#This Row],[T2]]),0,IF(Table13[[#This Row],[T2]]&gt;0,1,0))</f>
        <v>1</v>
      </c>
      <c r="K479">
        <f>IF(ISBLANK(Table13[[#This Row],[T3]]),0,IF(Table13[[#This Row],[T3]]&gt;0,1,0))</f>
        <v>1</v>
      </c>
      <c r="L479">
        <f>IF(ISBLANK(Table13[[#This Row],[T4]]),0,IF(Table13[[#This Row],[T4]]&gt;0,1,0))</f>
        <v>0</v>
      </c>
    </row>
    <row r="480" spans="1:12">
      <c r="A480" s="4">
        <v>43696.916666666664</v>
      </c>
      <c r="B480">
        <f t="shared" si="26"/>
        <v>19</v>
      </c>
      <c r="C480">
        <f t="shared" si="28"/>
        <v>22</v>
      </c>
      <c r="D480">
        <v>58</v>
      </c>
      <c r="E480">
        <v>58</v>
      </c>
      <c r="F480">
        <v>59</v>
      </c>
      <c r="G480">
        <v>0</v>
      </c>
      <c r="I480">
        <f>IF(ISBLANK(Table13[[#This Row],[T1]]),0,IF(Table13[[#This Row],[T1]]&gt;0,1,0))</f>
        <v>1</v>
      </c>
      <c r="J480">
        <f>IF(ISBLANK(Table13[[#This Row],[T2]]),0,IF(Table13[[#This Row],[T2]]&gt;0,1,0))</f>
        <v>1</v>
      </c>
      <c r="K480">
        <f>IF(ISBLANK(Table13[[#This Row],[T3]]),0,IF(Table13[[#This Row],[T3]]&gt;0,1,0))</f>
        <v>1</v>
      </c>
      <c r="L480">
        <f>IF(ISBLANK(Table13[[#This Row],[T4]]),0,IF(Table13[[#This Row],[T4]]&gt;0,1,0))</f>
        <v>0</v>
      </c>
    </row>
    <row r="481" spans="1:12">
      <c r="A481" s="4">
        <v>43696.958333333336</v>
      </c>
      <c r="B481">
        <f t="shared" si="26"/>
        <v>19</v>
      </c>
      <c r="C481">
        <f t="shared" si="28"/>
        <v>23</v>
      </c>
      <c r="D481">
        <v>50</v>
      </c>
      <c r="E481">
        <v>56</v>
      </c>
      <c r="F481">
        <v>56</v>
      </c>
      <c r="G481">
        <v>0</v>
      </c>
      <c r="I481">
        <f>IF(ISBLANK(Table13[[#This Row],[T1]]),0,IF(Table13[[#This Row],[T1]]&gt;0,1,0))</f>
        <v>1</v>
      </c>
      <c r="J481">
        <f>IF(ISBLANK(Table13[[#This Row],[T2]]),0,IF(Table13[[#This Row],[T2]]&gt;0,1,0))</f>
        <v>1</v>
      </c>
      <c r="K481">
        <f>IF(ISBLANK(Table13[[#This Row],[T3]]),0,IF(Table13[[#This Row],[T3]]&gt;0,1,0))</f>
        <v>1</v>
      </c>
      <c r="L481">
        <f>IF(ISBLANK(Table13[[#This Row],[T4]]),0,IF(Table13[[#This Row],[T4]]&gt;0,1,0))</f>
        <v>0</v>
      </c>
    </row>
    <row r="482" spans="1:12">
      <c r="A482" s="4">
        <v>43697</v>
      </c>
      <c r="B482">
        <f t="shared" si="26"/>
        <v>20</v>
      </c>
      <c r="C482">
        <f t="shared" si="28"/>
        <v>0</v>
      </c>
      <c r="D482">
        <v>52</v>
      </c>
      <c r="E482">
        <v>52</v>
      </c>
      <c r="F482">
        <v>52</v>
      </c>
      <c r="G482">
        <v>0</v>
      </c>
      <c r="I482">
        <f>IF(ISBLANK(Table13[[#This Row],[T1]]),0,IF(Table13[[#This Row],[T1]]&gt;0,1,0))</f>
        <v>1</v>
      </c>
      <c r="J482">
        <f>IF(ISBLANK(Table13[[#This Row],[T2]]),0,IF(Table13[[#This Row],[T2]]&gt;0,1,0))</f>
        <v>1</v>
      </c>
      <c r="K482">
        <f>IF(ISBLANK(Table13[[#This Row],[T3]]),0,IF(Table13[[#This Row],[T3]]&gt;0,1,0))</f>
        <v>1</v>
      </c>
      <c r="L482">
        <f>IF(ISBLANK(Table13[[#This Row],[T4]]),0,IF(Table13[[#This Row],[T4]]&gt;0,1,0))</f>
        <v>0</v>
      </c>
    </row>
    <row r="483" spans="1:12">
      <c r="A483" s="4">
        <v>43697.041666666664</v>
      </c>
      <c r="B483">
        <f t="shared" si="26"/>
        <v>20</v>
      </c>
      <c r="C483">
        <f t="shared" si="28"/>
        <v>1</v>
      </c>
      <c r="D483">
        <v>51</v>
      </c>
      <c r="E483">
        <v>51</v>
      </c>
      <c r="F483">
        <v>51</v>
      </c>
      <c r="G483">
        <v>0</v>
      </c>
      <c r="I483">
        <f>IF(ISBLANK(Table13[[#This Row],[T1]]),0,IF(Table13[[#This Row],[T1]]&gt;0,1,0))</f>
        <v>1</v>
      </c>
      <c r="J483">
        <f>IF(ISBLANK(Table13[[#This Row],[T2]]),0,IF(Table13[[#This Row],[T2]]&gt;0,1,0))</f>
        <v>1</v>
      </c>
      <c r="K483">
        <f>IF(ISBLANK(Table13[[#This Row],[T3]]),0,IF(Table13[[#This Row],[T3]]&gt;0,1,0))</f>
        <v>1</v>
      </c>
      <c r="L483">
        <f>IF(ISBLANK(Table13[[#This Row],[T4]]),0,IF(Table13[[#This Row],[T4]]&gt;0,1,0))</f>
        <v>0</v>
      </c>
    </row>
    <row r="484" spans="1:12">
      <c r="A484" s="4">
        <v>43697.083333333336</v>
      </c>
      <c r="B484">
        <f t="shared" si="26"/>
        <v>20</v>
      </c>
      <c r="C484">
        <f t="shared" si="28"/>
        <v>2</v>
      </c>
      <c r="D484">
        <v>52</v>
      </c>
      <c r="E484">
        <v>52</v>
      </c>
      <c r="F484">
        <v>52</v>
      </c>
      <c r="G484">
        <v>0</v>
      </c>
      <c r="I484">
        <f>IF(ISBLANK(Table13[[#This Row],[T1]]),0,IF(Table13[[#This Row],[T1]]&gt;0,1,0))</f>
        <v>1</v>
      </c>
      <c r="J484">
        <f>IF(ISBLANK(Table13[[#This Row],[T2]]),0,IF(Table13[[#This Row],[T2]]&gt;0,1,0))</f>
        <v>1</v>
      </c>
      <c r="K484">
        <f>IF(ISBLANK(Table13[[#This Row],[T3]]),0,IF(Table13[[#This Row],[T3]]&gt;0,1,0))</f>
        <v>1</v>
      </c>
      <c r="L484">
        <f>IF(ISBLANK(Table13[[#This Row],[T4]]),0,IF(Table13[[#This Row],[T4]]&gt;0,1,0))</f>
        <v>0</v>
      </c>
    </row>
    <row r="485" spans="1:12">
      <c r="A485" s="4">
        <v>43697.125</v>
      </c>
      <c r="B485">
        <f t="shared" si="26"/>
        <v>20</v>
      </c>
      <c r="C485">
        <f t="shared" si="28"/>
        <v>3</v>
      </c>
      <c r="D485">
        <v>51</v>
      </c>
      <c r="E485">
        <v>51</v>
      </c>
      <c r="F485">
        <v>51</v>
      </c>
      <c r="G485">
        <v>0</v>
      </c>
      <c r="I485">
        <f>IF(ISBLANK(Table13[[#This Row],[T1]]),0,IF(Table13[[#This Row],[T1]]&gt;0,1,0))</f>
        <v>1</v>
      </c>
      <c r="J485">
        <f>IF(ISBLANK(Table13[[#This Row],[T2]]),0,IF(Table13[[#This Row],[T2]]&gt;0,1,0))</f>
        <v>1</v>
      </c>
      <c r="K485">
        <f>IF(ISBLANK(Table13[[#This Row],[T3]]),0,IF(Table13[[#This Row],[T3]]&gt;0,1,0))</f>
        <v>1</v>
      </c>
      <c r="L485">
        <f>IF(ISBLANK(Table13[[#This Row],[T4]]),0,IF(Table13[[#This Row],[T4]]&gt;0,1,0))</f>
        <v>0</v>
      </c>
    </row>
    <row r="486" spans="1:12">
      <c r="A486" s="4">
        <v>43697.166666666664</v>
      </c>
      <c r="B486">
        <f t="shared" si="26"/>
        <v>20</v>
      </c>
      <c r="C486">
        <f t="shared" si="28"/>
        <v>4</v>
      </c>
      <c r="D486">
        <v>52</v>
      </c>
      <c r="E486">
        <v>24</v>
      </c>
      <c r="F486">
        <v>52</v>
      </c>
      <c r="G486">
        <v>0</v>
      </c>
      <c r="I486">
        <f>IF(ISBLANK(Table13[[#This Row],[T1]]),0,IF(Table13[[#This Row],[T1]]&gt;0,1,0))</f>
        <v>1</v>
      </c>
      <c r="J486">
        <f>IF(ISBLANK(Table13[[#This Row],[T2]]),0,IF(Table13[[#This Row],[T2]]&gt;0,1,0))</f>
        <v>1</v>
      </c>
      <c r="K486">
        <f>IF(ISBLANK(Table13[[#This Row],[T3]]),0,IF(Table13[[#This Row],[T3]]&gt;0,1,0))</f>
        <v>1</v>
      </c>
      <c r="L486">
        <f>IF(ISBLANK(Table13[[#This Row],[T4]]),0,IF(Table13[[#This Row],[T4]]&gt;0,1,0))</f>
        <v>0</v>
      </c>
    </row>
    <row r="487" spans="1:12">
      <c r="A487" s="4">
        <v>43697.208333333336</v>
      </c>
      <c r="B487">
        <f t="shared" si="26"/>
        <v>20</v>
      </c>
      <c r="C487">
        <f t="shared" si="28"/>
        <v>5</v>
      </c>
      <c r="D487">
        <v>51</v>
      </c>
      <c r="E487">
        <v>40</v>
      </c>
      <c r="F487">
        <v>51</v>
      </c>
      <c r="G487">
        <v>0</v>
      </c>
      <c r="I487">
        <f>IF(ISBLANK(Table13[[#This Row],[T1]]),0,IF(Table13[[#This Row],[T1]]&gt;0,1,0))</f>
        <v>1</v>
      </c>
      <c r="J487">
        <f>IF(ISBLANK(Table13[[#This Row],[T2]]),0,IF(Table13[[#This Row],[T2]]&gt;0,1,0))</f>
        <v>1</v>
      </c>
      <c r="K487">
        <f>IF(ISBLANK(Table13[[#This Row],[T3]]),0,IF(Table13[[#This Row],[T3]]&gt;0,1,0))</f>
        <v>1</v>
      </c>
      <c r="L487">
        <f>IF(ISBLANK(Table13[[#This Row],[T4]]),0,IF(Table13[[#This Row],[T4]]&gt;0,1,0))</f>
        <v>0</v>
      </c>
    </row>
    <row r="488" spans="1:12">
      <c r="A488" s="4">
        <v>43697.25</v>
      </c>
      <c r="B488">
        <f t="shared" si="26"/>
        <v>20</v>
      </c>
      <c r="C488">
        <f t="shared" si="28"/>
        <v>6</v>
      </c>
      <c r="D488">
        <v>51</v>
      </c>
      <c r="E488">
        <v>2</v>
      </c>
      <c r="F488">
        <v>51</v>
      </c>
      <c r="G488">
        <v>0</v>
      </c>
      <c r="I488">
        <f>IF(ISBLANK(Table13[[#This Row],[T1]]),0,IF(Table13[[#This Row],[T1]]&gt;0,1,0))</f>
        <v>1</v>
      </c>
      <c r="J488">
        <f>IF(ISBLANK(Table13[[#This Row],[T2]]),0,IF(Table13[[#This Row],[T2]]&gt;0,1,0))</f>
        <v>1</v>
      </c>
      <c r="K488">
        <f>IF(ISBLANK(Table13[[#This Row],[T3]]),0,IF(Table13[[#This Row],[T3]]&gt;0,1,0))</f>
        <v>1</v>
      </c>
      <c r="L488">
        <f>IF(ISBLANK(Table13[[#This Row],[T4]]),0,IF(Table13[[#This Row],[T4]]&gt;0,1,0))</f>
        <v>0</v>
      </c>
    </row>
    <row r="489" spans="1:12">
      <c r="A489" s="4">
        <v>43697.291666666664</v>
      </c>
      <c r="B489">
        <f t="shared" si="26"/>
        <v>20</v>
      </c>
      <c r="C489">
        <f t="shared" si="28"/>
        <v>7</v>
      </c>
      <c r="D489">
        <v>54</v>
      </c>
      <c r="E489">
        <v>0</v>
      </c>
      <c r="F489">
        <v>34</v>
      </c>
      <c r="G489">
        <v>0</v>
      </c>
      <c r="I489">
        <f>IF(ISBLANK(Table13[[#This Row],[T1]]),0,IF(Table13[[#This Row],[T1]]&gt;0,1,0))</f>
        <v>1</v>
      </c>
      <c r="J489">
        <f>IF(ISBLANK(Table13[[#This Row],[T2]]),0,IF(Table13[[#This Row],[T2]]&gt;0,1,0))</f>
        <v>0</v>
      </c>
      <c r="K489">
        <f>IF(ISBLANK(Table13[[#This Row],[T3]]),0,IF(Table13[[#This Row],[T3]]&gt;0,1,0))</f>
        <v>1</v>
      </c>
      <c r="L489">
        <f>IF(ISBLANK(Table13[[#This Row],[T4]]),0,IF(Table13[[#This Row],[T4]]&gt;0,1,0))</f>
        <v>0</v>
      </c>
    </row>
    <row r="490" spans="1:12">
      <c r="A490" s="4">
        <f t="shared" ref="A490:A498" si="29">DATE(2019,8,20) + O489</f>
        <v>43697</v>
      </c>
      <c r="B490">
        <f t="shared" si="26"/>
        <v>20</v>
      </c>
      <c r="C490">
        <f t="shared" si="28"/>
        <v>0</v>
      </c>
      <c r="I490">
        <f>IF(ISBLANK(Table13[[#This Row],[T1]]),0,IF(Table13[[#This Row],[T1]]&gt;0,1,0))</f>
        <v>0</v>
      </c>
      <c r="J490">
        <f>IF(ISBLANK(Table13[[#This Row],[T2]]),0,IF(Table13[[#This Row],[T2]]&gt;0,1,0))</f>
        <v>0</v>
      </c>
      <c r="K490">
        <f>IF(ISBLANK(Table13[[#This Row],[T3]]),0,IF(Table13[[#This Row],[T3]]&gt;0,1,0))</f>
        <v>0</v>
      </c>
      <c r="L490">
        <f>IF(ISBLANK(Table13[[#This Row],[T4]]),0,IF(Table13[[#This Row],[T4]]&gt;0,1,0))</f>
        <v>0</v>
      </c>
    </row>
    <row r="491" spans="1:12">
      <c r="A491" s="4">
        <f t="shared" si="29"/>
        <v>43697</v>
      </c>
      <c r="B491">
        <f t="shared" si="26"/>
        <v>20</v>
      </c>
      <c r="C491">
        <f t="shared" si="28"/>
        <v>0</v>
      </c>
      <c r="I491">
        <f>IF(ISBLANK(Table13[[#This Row],[T1]]),0,IF(Table13[[#This Row],[T1]]&gt;0,1,0))</f>
        <v>0</v>
      </c>
      <c r="J491">
        <f>IF(ISBLANK(Table13[[#This Row],[T2]]),0,IF(Table13[[#This Row],[T2]]&gt;0,1,0))</f>
        <v>0</v>
      </c>
      <c r="K491">
        <f>IF(ISBLANK(Table13[[#This Row],[T3]]),0,IF(Table13[[#This Row],[T3]]&gt;0,1,0))</f>
        <v>0</v>
      </c>
      <c r="L491">
        <f>IF(ISBLANK(Table13[[#This Row],[T4]]),0,IF(Table13[[#This Row],[T4]]&gt;0,1,0))</f>
        <v>0</v>
      </c>
    </row>
    <row r="492" spans="1:12">
      <c r="A492" s="4">
        <f t="shared" si="29"/>
        <v>43697</v>
      </c>
      <c r="B492">
        <f t="shared" si="26"/>
        <v>20</v>
      </c>
      <c r="C492">
        <f t="shared" si="28"/>
        <v>0</v>
      </c>
      <c r="I492">
        <f>IF(ISBLANK(Table13[[#This Row],[T1]]),0,IF(Table13[[#This Row],[T1]]&gt;0,1,0))</f>
        <v>0</v>
      </c>
      <c r="J492">
        <f>IF(ISBLANK(Table13[[#This Row],[T2]]),0,IF(Table13[[#This Row],[T2]]&gt;0,1,0))</f>
        <v>0</v>
      </c>
      <c r="K492">
        <f>IF(ISBLANK(Table13[[#This Row],[T3]]),0,IF(Table13[[#This Row],[T3]]&gt;0,1,0))</f>
        <v>0</v>
      </c>
      <c r="L492">
        <f>IF(ISBLANK(Table13[[#This Row],[T4]]),0,IF(Table13[[#This Row],[T4]]&gt;0,1,0))</f>
        <v>0</v>
      </c>
    </row>
    <row r="493" spans="1:12">
      <c r="A493" s="4">
        <f t="shared" si="29"/>
        <v>43697</v>
      </c>
      <c r="B493">
        <f t="shared" si="26"/>
        <v>20</v>
      </c>
      <c r="C493">
        <f t="shared" si="28"/>
        <v>0</v>
      </c>
      <c r="I493">
        <f>IF(ISBLANK(Table13[[#This Row],[T1]]),0,IF(Table13[[#This Row],[T1]]&gt;0,1,0))</f>
        <v>0</v>
      </c>
      <c r="J493">
        <f>IF(ISBLANK(Table13[[#This Row],[T2]]),0,IF(Table13[[#This Row],[T2]]&gt;0,1,0))</f>
        <v>0</v>
      </c>
      <c r="K493">
        <f>IF(ISBLANK(Table13[[#This Row],[T3]]),0,IF(Table13[[#This Row],[T3]]&gt;0,1,0))</f>
        <v>0</v>
      </c>
      <c r="L493">
        <f>IF(ISBLANK(Table13[[#This Row],[T4]]),0,IF(Table13[[#This Row],[T4]]&gt;0,1,0))</f>
        <v>0</v>
      </c>
    </row>
    <row r="494" spans="1:12">
      <c r="A494" s="4">
        <f t="shared" si="29"/>
        <v>43697</v>
      </c>
      <c r="B494">
        <f t="shared" si="26"/>
        <v>20</v>
      </c>
      <c r="C494">
        <f t="shared" si="28"/>
        <v>0</v>
      </c>
      <c r="I494">
        <f>IF(ISBLANK(Table13[[#This Row],[T1]]),0,IF(Table13[[#This Row],[T1]]&gt;0,1,0))</f>
        <v>0</v>
      </c>
      <c r="J494">
        <f>IF(ISBLANK(Table13[[#This Row],[T2]]),0,IF(Table13[[#This Row],[T2]]&gt;0,1,0))</f>
        <v>0</v>
      </c>
      <c r="K494">
        <f>IF(ISBLANK(Table13[[#This Row],[T3]]),0,IF(Table13[[#This Row],[T3]]&gt;0,1,0))</f>
        <v>0</v>
      </c>
      <c r="L494">
        <f>IF(ISBLANK(Table13[[#This Row],[T4]]),0,IF(Table13[[#This Row],[T4]]&gt;0,1,0))</f>
        <v>0</v>
      </c>
    </row>
    <row r="495" spans="1:12">
      <c r="A495" s="4">
        <f t="shared" si="29"/>
        <v>43697</v>
      </c>
      <c r="B495">
        <f t="shared" si="26"/>
        <v>20</v>
      </c>
      <c r="C495">
        <f t="shared" si="28"/>
        <v>0</v>
      </c>
      <c r="I495">
        <f>IF(ISBLANK(Table13[[#This Row],[T1]]),0,IF(Table13[[#This Row],[T1]]&gt;0,1,0))</f>
        <v>0</v>
      </c>
      <c r="J495">
        <f>IF(ISBLANK(Table13[[#This Row],[T2]]),0,IF(Table13[[#This Row],[T2]]&gt;0,1,0))</f>
        <v>0</v>
      </c>
      <c r="K495">
        <f>IF(ISBLANK(Table13[[#This Row],[T3]]),0,IF(Table13[[#This Row],[T3]]&gt;0,1,0))</f>
        <v>0</v>
      </c>
      <c r="L495">
        <f>IF(ISBLANK(Table13[[#This Row],[T4]]),0,IF(Table13[[#This Row],[T4]]&gt;0,1,0))</f>
        <v>0</v>
      </c>
    </row>
    <row r="496" spans="1:12">
      <c r="A496" s="4">
        <f t="shared" si="29"/>
        <v>43697</v>
      </c>
      <c r="B496">
        <f t="shared" si="26"/>
        <v>20</v>
      </c>
      <c r="C496">
        <f t="shared" si="28"/>
        <v>0</v>
      </c>
      <c r="I496">
        <f>IF(ISBLANK(Table13[[#This Row],[T1]]),0,IF(Table13[[#This Row],[T1]]&gt;0,1,0))</f>
        <v>0</v>
      </c>
      <c r="J496">
        <f>IF(ISBLANK(Table13[[#This Row],[T2]]),0,IF(Table13[[#This Row],[T2]]&gt;0,1,0))</f>
        <v>0</v>
      </c>
      <c r="K496">
        <f>IF(ISBLANK(Table13[[#This Row],[T3]]),0,IF(Table13[[#This Row],[T3]]&gt;0,1,0))</f>
        <v>0</v>
      </c>
      <c r="L496">
        <f>IF(ISBLANK(Table13[[#This Row],[T4]]),0,IF(Table13[[#This Row],[T4]]&gt;0,1,0))</f>
        <v>0</v>
      </c>
    </row>
    <row r="497" spans="1:12">
      <c r="A497" s="4">
        <f t="shared" si="29"/>
        <v>43697</v>
      </c>
      <c r="B497">
        <f t="shared" si="26"/>
        <v>20</v>
      </c>
      <c r="C497">
        <f t="shared" si="28"/>
        <v>0</v>
      </c>
      <c r="I497">
        <f>IF(ISBLANK(Table13[[#This Row],[T1]]),0,IF(Table13[[#This Row],[T1]]&gt;0,1,0))</f>
        <v>0</v>
      </c>
      <c r="J497">
        <f>IF(ISBLANK(Table13[[#This Row],[T2]]),0,IF(Table13[[#This Row],[T2]]&gt;0,1,0))</f>
        <v>0</v>
      </c>
      <c r="K497">
        <f>IF(ISBLANK(Table13[[#This Row],[T3]]),0,IF(Table13[[#This Row],[T3]]&gt;0,1,0))</f>
        <v>0</v>
      </c>
      <c r="L497">
        <f>IF(ISBLANK(Table13[[#This Row],[T4]]),0,IF(Table13[[#This Row],[T4]]&gt;0,1,0))</f>
        <v>0</v>
      </c>
    </row>
    <row r="498" spans="1:12">
      <c r="A498" s="4">
        <f t="shared" si="29"/>
        <v>43697</v>
      </c>
      <c r="B498">
        <f t="shared" si="26"/>
        <v>20</v>
      </c>
      <c r="C498">
        <f t="shared" si="28"/>
        <v>0</v>
      </c>
      <c r="I498">
        <f>IF(ISBLANK(Table13[[#This Row],[T1]]),0,IF(Table13[[#This Row],[T1]]&gt;0,1,0))</f>
        <v>0</v>
      </c>
      <c r="J498">
        <f>IF(ISBLANK(Table13[[#This Row],[T2]]),0,IF(Table13[[#This Row],[T2]]&gt;0,1,0))</f>
        <v>0</v>
      </c>
      <c r="K498">
        <f>IF(ISBLANK(Table13[[#This Row],[T3]]),0,IF(Table13[[#This Row],[T3]]&gt;0,1,0))</f>
        <v>0</v>
      </c>
      <c r="L498">
        <f>IF(ISBLANK(Table13[[#This Row],[T4]]),0,IF(Table13[[#This Row],[T4]]&gt;0,1,0))</f>
        <v>0</v>
      </c>
    </row>
    <row r="499" spans="1:12">
      <c r="A499" s="4">
        <v>43697.708333333336</v>
      </c>
      <c r="B499">
        <f t="shared" si="26"/>
        <v>20</v>
      </c>
      <c r="C499">
        <f t="shared" si="28"/>
        <v>17</v>
      </c>
      <c r="D499">
        <v>0</v>
      </c>
      <c r="E499">
        <v>0</v>
      </c>
      <c r="F499">
        <v>15</v>
      </c>
      <c r="G499">
        <v>0</v>
      </c>
      <c r="I499">
        <f>IF(ISBLANK(Table13[[#This Row],[T1]]),0,IF(Table13[[#This Row],[T1]]&gt;0,1,0))</f>
        <v>0</v>
      </c>
      <c r="J499">
        <f>IF(ISBLANK(Table13[[#This Row],[T2]]),0,IF(Table13[[#This Row],[T2]]&gt;0,1,0))</f>
        <v>0</v>
      </c>
      <c r="K499">
        <f>IF(ISBLANK(Table13[[#This Row],[T3]]),0,IF(Table13[[#This Row],[T3]]&gt;0,1,0))</f>
        <v>1</v>
      </c>
      <c r="L499">
        <f>IF(ISBLANK(Table13[[#This Row],[T4]]),0,IF(Table13[[#This Row],[T4]]&gt;0,1,0))</f>
        <v>0</v>
      </c>
    </row>
    <row r="500" spans="1:12">
      <c r="A500" s="4">
        <v>43697.75</v>
      </c>
      <c r="B500">
        <f t="shared" si="26"/>
        <v>20</v>
      </c>
      <c r="C500">
        <f t="shared" si="28"/>
        <v>18</v>
      </c>
      <c r="D500">
        <v>0</v>
      </c>
      <c r="E500">
        <v>0</v>
      </c>
      <c r="F500">
        <v>31</v>
      </c>
      <c r="G500">
        <v>0</v>
      </c>
      <c r="I500">
        <f>IF(ISBLANK(Table13[[#This Row],[T1]]),0,IF(Table13[[#This Row],[T1]]&gt;0,1,0))</f>
        <v>0</v>
      </c>
      <c r="J500">
        <f>IF(ISBLANK(Table13[[#This Row],[T2]]),0,IF(Table13[[#This Row],[T2]]&gt;0,1,0))</f>
        <v>0</v>
      </c>
      <c r="K500">
        <f>IF(ISBLANK(Table13[[#This Row],[T3]]),0,IF(Table13[[#This Row],[T3]]&gt;0,1,0))</f>
        <v>1</v>
      </c>
      <c r="L500">
        <f>IF(ISBLANK(Table13[[#This Row],[T4]]),0,IF(Table13[[#This Row],[T4]]&gt;0,1,0))</f>
        <v>0</v>
      </c>
    </row>
    <row r="501" spans="1:12">
      <c r="A501" s="4">
        <f>DATE(2019,8,20) + O500</f>
        <v>43697</v>
      </c>
      <c r="B501">
        <f t="shared" si="26"/>
        <v>20</v>
      </c>
      <c r="C501">
        <f t="shared" si="28"/>
        <v>0</v>
      </c>
      <c r="I501">
        <f>IF(ISBLANK(Table13[[#This Row],[T1]]),0,IF(Table13[[#This Row],[T1]]&gt;0,1,0))</f>
        <v>0</v>
      </c>
      <c r="J501">
        <f>IF(ISBLANK(Table13[[#This Row],[T2]]),0,IF(Table13[[#This Row],[T2]]&gt;0,1,0))</f>
        <v>0</v>
      </c>
      <c r="K501">
        <f>IF(ISBLANK(Table13[[#This Row],[T3]]),0,IF(Table13[[#This Row],[T3]]&gt;0,1,0))</f>
        <v>0</v>
      </c>
      <c r="L501">
        <f>IF(ISBLANK(Table13[[#This Row],[T4]]),0,IF(Table13[[#This Row],[T4]]&gt;0,1,0))</f>
        <v>0</v>
      </c>
    </row>
    <row r="502" spans="1:12">
      <c r="A502" s="4">
        <f>DATE(2019,8,20) + O501</f>
        <v>43697</v>
      </c>
      <c r="B502">
        <f t="shared" si="26"/>
        <v>20</v>
      </c>
      <c r="C502">
        <f t="shared" si="28"/>
        <v>0</v>
      </c>
      <c r="I502">
        <f>IF(ISBLANK(Table13[[#This Row],[T1]]),0,IF(Table13[[#This Row],[T1]]&gt;0,1,0))</f>
        <v>0</v>
      </c>
      <c r="J502">
        <f>IF(ISBLANK(Table13[[#This Row],[T2]]),0,IF(Table13[[#This Row],[T2]]&gt;0,1,0))</f>
        <v>0</v>
      </c>
      <c r="K502">
        <f>IF(ISBLANK(Table13[[#This Row],[T3]]),0,IF(Table13[[#This Row],[T3]]&gt;0,1,0))</f>
        <v>0</v>
      </c>
      <c r="L502">
        <f>IF(ISBLANK(Table13[[#This Row],[T4]]),0,IF(Table13[[#This Row],[T4]]&gt;0,1,0))</f>
        <v>0</v>
      </c>
    </row>
    <row r="503" spans="1:12">
      <c r="A503" s="4">
        <v>43697.875</v>
      </c>
      <c r="B503">
        <f t="shared" si="26"/>
        <v>20</v>
      </c>
      <c r="C503">
        <f t="shared" si="28"/>
        <v>21</v>
      </c>
      <c r="D503">
        <v>45</v>
      </c>
      <c r="E503">
        <v>23</v>
      </c>
      <c r="F503">
        <v>21</v>
      </c>
      <c r="G503">
        <v>0</v>
      </c>
      <c r="I503">
        <f>IF(ISBLANK(Table13[[#This Row],[T1]]),0,IF(Table13[[#This Row],[T1]]&gt;0,1,0))</f>
        <v>1</v>
      </c>
      <c r="J503">
        <f>IF(ISBLANK(Table13[[#This Row],[T2]]),0,IF(Table13[[#This Row],[T2]]&gt;0,1,0))</f>
        <v>1</v>
      </c>
      <c r="K503">
        <f>IF(ISBLANK(Table13[[#This Row],[T3]]),0,IF(Table13[[#This Row],[T3]]&gt;0,1,0))</f>
        <v>1</v>
      </c>
      <c r="L503">
        <f>IF(ISBLANK(Table13[[#This Row],[T4]]),0,IF(Table13[[#This Row],[T4]]&gt;0,1,0))</f>
        <v>0</v>
      </c>
    </row>
    <row r="504" spans="1:12">
      <c r="A504" s="4">
        <v>43697.916666666664</v>
      </c>
      <c r="B504">
        <f t="shared" si="26"/>
        <v>20</v>
      </c>
      <c r="C504">
        <f t="shared" si="28"/>
        <v>22</v>
      </c>
      <c r="D504">
        <v>58</v>
      </c>
      <c r="E504">
        <v>30</v>
      </c>
      <c r="F504">
        <v>58</v>
      </c>
      <c r="G504">
        <v>0</v>
      </c>
      <c r="I504">
        <f>IF(ISBLANK(Table13[[#This Row],[T1]]),0,IF(Table13[[#This Row],[T1]]&gt;0,1,0))</f>
        <v>1</v>
      </c>
      <c r="J504">
        <f>IF(ISBLANK(Table13[[#This Row],[T2]]),0,IF(Table13[[#This Row],[T2]]&gt;0,1,0))</f>
        <v>1</v>
      </c>
      <c r="K504">
        <f>IF(ISBLANK(Table13[[#This Row],[T3]]),0,IF(Table13[[#This Row],[T3]]&gt;0,1,0))</f>
        <v>1</v>
      </c>
      <c r="L504">
        <f>IF(ISBLANK(Table13[[#This Row],[T4]]),0,IF(Table13[[#This Row],[T4]]&gt;0,1,0))</f>
        <v>0</v>
      </c>
    </row>
    <row r="505" spans="1:12">
      <c r="A505" s="4">
        <v>43697.958333333336</v>
      </c>
      <c r="B505">
        <f t="shared" si="26"/>
        <v>20</v>
      </c>
      <c r="C505">
        <f t="shared" si="28"/>
        <v>23</v>
      </c>
      <c r="D505">
        <v>58</v>
      </c>
      <c r="E505">
        <v>58</v>
      </c>
      <c r="F505">
        <v>58</v>
      </c>
      <c r="G505">
        <v>0</v>
      </c>
      <c r="I505">
        <f>IF(ISBLANK(Table13[[#This Row],[T1]]),0,IF(Table13[[#This Row],[T1]]&gt;0,1,0))</f>
        <v>1</v>
      </c>
      <c r="J505">
        <f>IF(ISBLANK(Table13[[#This Row],[T2]]),0,IF(Table13[[#This Row],[T2]]&gt;0,1,0))</f>
        <v>1</v>
      </c>
      <c r="K505">
        <f>IF(ISBLANK(Table13[[#This Row],[T3]]),0,IF(Table13[[#This Row],[T3]]&gt;0,1,0))</f>
        <v>1</v>
      </c>
      <c r="L505">
        <f>IF(ISBLANK(Table13[[#This Row],[T4]]),0,IF(Table13[[#This Row],[T4]]&gt;0,1,0))</f>
        <v>0</v>
      </c>
    </row>
    <row r="506" spans="1:12">
      <c r="A506" s="4">
        <v>43698</v>
      </c>
      <c r="B506">
        <f t="shared" si="26"/>
        <v>21</v>
      </c>
      <c r="C506">
        <f t="shared" si="28"/>
        <v>0</v>
      </c>
      <c r="D506">
        <v>57</v>
      </c>
      <c r="E506">
        <v>57</v>
      </c>
      <c r="F506">
        <v>57</v>
      </c>
      <c r="G506">
        <v>0</v>
      </c>
      <c r="I506">
        <f>IF(ISBLANK(Table13[[#This Row],[T1]]),0,IF(Table13[[#This Row],[T1]]&gt;0,1,0))</f>
        <v>1</v>
      </c>
      <c r="J506">
        <f>IF(ISBLANK(Table13[[#This Row],[T2]]),0,IF(Table13[[#This Row],[T2]]&gt;0,1,0))</f>
        <v>1</v>
      </c>
      <c r="K506">
        <f>IF(ISBLANK(Table13[[#This Row],[T3]]),0,IF(Table13[[#This Row],[T3]]&gt;0,1,0))</f>
        <v>1</v>
      </c>
      <c r="L506">
        <f>IF(ISBLANK(Table13[[#This Row],[T4]]),0,IF(Table13[[#This Row],[T4]]&gt;0,1,0))</f>
        <v>0</v>
      </c>
    </row>
    <row r="507" spans="1:12">
      <c r="A507" s="4">
        <v>43698.041666666664</v>
      </c>
      <c r="B507">
        <f t="shared" si="26"/>
        <v>21</v>
      </c>
      <c r="C507">
        <f t="shared" si="28"/>
        <v>1</v>
      </c>
      <c r="D507">
        <v>58</v>
      </c>
      <c r="E507">
        <v>58</v>
      </c>
      <c r="F507">
        <v>58</v>
      </c>
      <c r="G507">
        <v>0</v>
      </c>
      <c r="I507">
        <f>IF(ISBLANK(Table13[[#This Row],[T1]]),0,IF(Table13[[#This Row],[T1]]&gt;0,1,0))</f>
        <v>1</v>
      </c>
      <c r="J507">
        <f>IF(ISBLANK(Table13[[#This Row],[T2]]),0,IF(Table13[[#This Row],[T2]]&gt;0,1,0))</f>
        <v>1</v>
      </c>
      <c r="K507">
        <f>IF(ISBLANK(Table13[[#This Row],[T3]]),0,IF(Table13[[#This Row],[T3]]&gt;0,1,0))</f>
        <v>1</v>
      </c>
      <c r="L507">
        <f>IF(ISBLANK(Table13[[#This Row],[T4]]),0,IF(Table13[[#This Row],[T4]]&gt;0,1,0))</f>
        <v>0</v>
      </c>
    </row>
    <row r="508" spans="1:12">
      <c r="A508" s="4">
        <v>43698.083333333336</v>
      </c>
      <c r="B508">
        <f t="shared" si="26"/>
        <v>21</v>
      </c>
      <c r="C508">
        <f t="shared" si="28"/>
        <v>2</v>
      </c>
      <c r="D508">
        <v>58</v>
      </c>
      <c r="E508">
        <v>58</v>
      </c>
      <c r="F508">
        <v>58</v>
      </c>
      <c r="G508">
        <v>0</v>
      </c>
      <c r="I508">
        <f>IF(ISBLANK(Table13[[#This Row],[T1]]),0,IF(Table13[[#This Row],[T1]]&gt;0,1,0))</f>
        <v>1</v>
      </c>
      <c r="J508">
        <f>IF(ISBLANK(Table13[[#This Row],[T2]]),0,IF(Table13[[#This Row],[T2]]&gt;0,1,0))</f>
        <v>1</v>
      </c>
      <c r="K508">
        <f>IF(ISBLANK(Table13[[#This Row],[T3]]),0,IF(Table13[[#This Row],[T3]]&gt;0,1,0))</f>
        <v>1</v>
      </c>
      <c r="L508">
        <f>IF(ISBLANK(Table13[[#This Row],[T4]]),0,IF(Table13[[#This Row],[T4]]&gt;0,1,0))</f>
        <v>0</v>
      </c>
    </row>
    <row r="509" spans="1:12">
      <c r="A509" s="4">
        <v>43698.125</v>
      </c>
      <c r="B509">
        <f t="shared" si="26"/>
        <v>21</v>
      </c>
      <c r="C509">
        <f t="shared" si="28"/>
        <v>3</v>
      </c>
      <c r="D509">
        <v>57</v>
      </c>
      <c r="E509">
        <v>57</v>
      </c>
      <c r="F509">
        <v>57</v>
      </c>
      <c r="G509">
        <v>0</v>
      </c>
      <c r="I509">
        <f>IF(ISBLANK(Table13[[#This Row],[T1]]),0,IF(Table13[[#This Row],[T1]]&gt;0,1,0))</f>
        <v>1</v>
      </c>
      <c r="J509">
        <f>IF(ISBLANK(Table13[[#This Row],[T2]]),0,IF(Table13[[#This Row],[T2]]&gt;0,1,0))</f>
        <v>1</v>
      </c>
      <c r="K509">
        <f>IF(ISBLANK(Table13[[#This Row],[T3]]),0,IF(Table13[[#This Row],[T3]]&gt;0,1,0))</f>
        <v>1</v>
      </c>
      <c r="L509">
        <f>IF(ISBLANK(Table13[[#This Row],[T4]]),0,IF(Table13[[#This Row],[T4]]&gt;0,1,0))</f>
        <v>0</v>
      </c>
    </row>
    <row r="510" spans="1:12">
      <c r="A510" s="4">
        <v>43698.166666666664</v>
      </c>
      <c r="B510">
        <f t="shared" si="26"/>
        <v>21</v>
      </c>
      <c r="C510">
        <f t="shared" si="28"/>
        <v>4</v>
      </c>
      <c r="D510">
        <v>58</v>
      </c>
      <c r="E510">
        <v>40</v>
      </c>
      <c r="F510">
        <v>58</v>
      </c>
      <c r="G510">
        <v>0</v>
      </c>
      <c r="I510">
        <f>IF(ISBLANK(Table13[[#This Row],[T1]]),0,IF(Table13[[#This Row],[T1]]&gt;0,1,0))</f>
        <v>1</v>
      </c>
      <c r="J510">
        <f>IF(ISBLANK(Table13[[#This Row],[T2]]),0,IF(Table13[[#This Row],[T2]]&gt;0,1,0))</f>
        <v>1</v>
      </c>
      <c r="K510">
        <f>IF(ISBLANK(Table13[[#This Row],[T3]]),0,IF(Table13[[#This Row],[T3]]&gt;0,1,0))</f>
        <v>1</v>
      </c>
      <c r="L510">
        <f>IF(ISBLANK(Table13[[#This Row],[T4]]),0,IF(Table13[[#This Row],[T4]]&gt;0,1,0))</f>
        <v>0</v>
      </c>
    </row>
    <row r="511" spans="1:12">
      <c r="A511" s="4">
        <v>43698.208333333336</v>
      </c>
      <c r="B511">
        <f t="shared" si="26"/>
        <v>21</v>
      </c>
      <c r="C511">
        <f t="shared" si="28"/>
        <v>5</v>
      </c>
      <c r="D511">
        <v>58</v>
      </c>
      <c r="E511">
        <v>43</v>
      </c>
      <c r="F511">
        <v>58</v>
      </c>
      <c r="G511">
        <v>0</v>
      </c>
      <c r="I511">
        <f>IF(ISBLANK(Table13[[#This Row],[T1]]),0,IF(Table13[[#This Row],[T1]]&gt;0,1,0))</f>
        <v>1</v>
      </c>
      <c r="J511">
        <f>IF(ISBLANK(Table13[[#This Row],[T2]]),0,IF(Table13[[#This Row],[T2]]&gt;0,1,0))</f>
        <v>1</v>
      </c>
      <c r="K511">
        <f>IF(ISBLANK(Table13[[#This Row],[T3]]),0,IF(Table13[[#This Row],[T3]]&gt;0,1,0))</f>
        <v>1</v>
      </c>
      <c r="L511">
        <f>IF(ISBLANK(Table13[[#This Row],[T4]]),0,IF(Table13[[#This Row],[T4]]&gt;0,1,0))</f>
        <v>0</v>
      </c>
    </row>
    <row r="512" spans="1:12">
      <c r="A512" s="4">
        <v>43698.25</v>
      </c>
      <c r="B512">
        <f t="shared" si="26"/>
        <v>21</v>
      </c>
      <c r="C512">
        <f t="shared" si="28"/>
        <v>6</v>
      </c>
      <c r="D512">
        <v>57</v>
      </c>
      <c r="E512">
        <v>28</v>
      </c>
      <c r="F512">
        <v>57</v>
      </c>
      <c r="G512">
        <v>0</v>
      </c>
      <c r="I512">
        <f>IF(ISBLANK(Table13[[#This Row],[T1]]),0,IF(Table13[[#This Row],[T1]]&gt;0,1,0))</f>
        <v>1</v>
      </c>
      <c r="J512">
        <f>IF(ISBLANK(Table13[[#This Row],[T2]]),0,IF(Table13[[#This Row],[T2]]&gt;0,1,0))</f>
        <v>1</v>
      </c>
      <c r="K512">
        <f>IF(ISBLANK(Table13[[#This Row],[T3]]),0,IF(Table13[[#This Row],[T3]]&gt;0,1,0))</f>
        <v>1</v>
      </c>
      <c r="L512">
        <f>IF(ISBLANK(Table13[[#This Row],[T4]]),0,IF(Table13[[#This Row],[T4]]&gt;0,1,0))</f>
        <v>0</v>
      </c>
    </row>
    <row r="513" spans="1:12">
      <c r="A513" s="4">
        <v>43698.291666666664</v>
      </c>
      <c r="B513">
        <f t="shared" si="26"/>
        <v>21</v>
      </c>
      <c r="C513">
        <f t="shared" si="28"/>
        <v>7</v>
      </c>
      <c r="D513">
        <v>40</v>
      </c>
      <c r="E513">
        <v>3</v>
      </c>
      <c r="F513">
        <v>58</v>
      </c>
      <c r="G513">
        <v>0</v>
      </c>
      <c r="I513">
        <f>IF(ISBLANK(Table13[[#This Row],[T1]]),0,IF(Table13[[#This Row],[T1]]&gt;0,1,0))</f>
        <v>1</v>
      </c>
      <c r="J513">
        <f>IF(ISBLANK(Table13[[#This Row],[T2]]),0,IF(Table13[[#This Row],[T2]]&gt;0,1,0))</f>
        <v>1</v>
      </c>
      <c r="K513">
        <f>IF(ISBLANK(Table13[[#This Row],[T3]]),0,IF(Table13[[#This Row],[T3]]&gt;0,1,0))</f>
        <v>1</v>
      </c>
      <c r="L513">
        <f>IF(ISBLANK(Table13[[#This Row],[T4]]),0,IF(Table13[[#This Row],[T4]]&gt;0,1,0))</f>
        <v>0</v>
      </c>
    </row>
    <row r="514" spans="1:12">
      <c r="A514" s="4">
        <v>43698.333333333336</v>
      </c>
      <c r="B514">
        <f t="shared" ref="B514:B577" si="30">DAY(A514)</f>
        <v>21</v>
      </c>
      <c r="C514">
        <f t="shared" si="28"/>
        <v>8</v>
      </c>
      <c r="D514">
        <v>0</v>
      </c>
      <c r="E514">
        <v>0</v>
      </c>
      <c r="F514">
        <v>5</v>
      </c>
      <c r="G514">
        <v>0</v>
      </c>
      <c r="I514">
        <f>IF(ISBLANK(Table13[[#This Row],[T1]]),0,IF(Table13[[#This Row],[T1]]&gt;0,1,0))</f>
        <v>0</v>
      </c>
      <c r="J514">
        <f>IF(ISBLANK(Table13[[#This Row],[T2]]),0,IF(Table13[[#This Row],[T2]]&gt;0,1,0))</f>
        <v>0</v>
      </c>
      <c r="K514">
        <f>IF(ISBLANK(Table13[[#This Row],[T3]]),0,IF(Table13[[#This Row],[T3]]&gt;0,1,0))</f>
        <v>1</v>
      </c>
      <c r="L514">
        <f>IF(ISBLANK(Table13[[#This Row],[T4]]),0,IF(Table13[[#This Row],[T4]]&gt;0,1,0))</f>
        <v>0</v>
      </c>
    </row>
    <row r="515" spans="1:12">
      <c r="A515" s="4">
        <f t="shared" ref="A515:A522" si="31">DATE(2019,8,21) + O514</f>
        <v>43698</v>
      </c>
      <c r="B515">
        <f t="shared" si="30"/>
        <v>21</v>
      </c>
      <c r="C515">
        <f t="shared" si="28"/>
        <v>0</v>
      </c>
      <c r="I515">
        <f>IF(ISBLANK(Table13[[#This Row],[T1]]),0,IF(Table13[[#This Row],[T1]]&gt;0,1,0))</f>
        <v>0</v>
      </c>
      <c r="J515">
        <f>IF(ISBLANK(Table13[[#This Row],[T2]]),0,IF(Table13[[#This Row],[T2]]&gt;0,1,0))</f>
        <v>0</v>
      </c>
      <c r="K515">
        <f>IF(ISBLANK(Table13[[#This Row],[T3]]),0,IF(Table13[[#This Row],[T3]]&gt;0,1,0))</f>
        <v>0</v>
      </c>
      <c r="L515">
        <f>IF(ISBLANK(Table13[[#This Row],[T4]]),0,IF(Table13[[#This Row],[T4]]&gt;0,1,0))</f>
        <v>0</v>
      </c>
    </row>
    <row r="516" spans="1:12">
      <c r="A516" s="4">
        <f t="shared" si="31"/>
        <v>43698</v>
      </c>
      <c r="B516">
        <f t="shared" si="30"/>
        <v>21</v>
      </c>
      <c r="C516">
        <f t="shared" si="28"/>
        <v>0</v>
      </c>
      <c r="I516">
        <f>IF(ISBLANK(Table13[[#This Row],[T1]]),0,IF(Table13[[#This Row],[T1]]&gt;0,1,0))</f>
        <v>0</v>
      </c>
      <c r="J516">
        <f>IF(ISBLANK(Table13[[#This Row],[T2]]),0,IF(Table13[[#This Row],[T2]]&gt;0,1,0))</f>
        <v>0</v>
      </c>
      <c r="K516">
        <f>IF(ISBLANK(Table13[[#This Row],[T3]]),0,IF(Table13[[#This Row],[T3]]&gt;0,1,0))</f>
        <v>0</v>
      </c>
      <c r="L516">
        <f>IF(ISBLANK(Table13[[#This Row],[T4]]),0,IF(Table13[[#This Row],[T4]]&gt;0,1,0))</f>
        <v>0</v>
      </c>
    </row>
    <row r="517" spans="1:12">
      <c r="A517" s="4">
        <f t="shared" si="31"/>
        <v>43698</v>
      </c>
      <c r="B517">
        <f t="shared" si="30"/>
        <v>21</v>
      </c>
      <c r="C517">
        <f t="shared" si="28"/>
        <v>0</v>
      </c>
      <c r="I517">
        <f>IF(ISBLANK(Table13[[#This Row],[T1]]),0,IF(Table13[[#This Row],[T1]]&gt;0,1,0))</f>
        <v>0</v>
      </c>
      <c r="J517">
        <f>IF(ISBLANK(Table13[[#This Row],[T2]]),0,IF(Table13[[#This Row],[T2]]&gt;0,1,0))</f>
        <v>0</v>
      </c>
      <c r="K517">
        <f>IF(ISBLANK(Table13[[#This Row],[T3]]),0,IF(Table13[[#This Row],[T3]]&gt;0,1,0))</f>
        <v>0</v>
      </c>
      <c r="L517">
        <f>IF(ISBLANK(Table13[[#This Row],[T4]]),0,IF(Table13[[#This Row],[T4]]&gt;0,1,0))</f>
        <v>0</v>
      </c>
    </row>
    <row r="518" spans="1:12">
      <c r="A518" s="4">
        <f t="shared" si="31"/>
        <v>43698</v>
      </c>
      <c r="B518">
        <f t="shared" si="30"/>
        <v>21</v>
      </c>
      <c r="C518">
        <f t="shared" si="28"/>
        <v>0</v>
      </c>
      <c r="I518">
        <f>IF(ISBLANK(Table13[[#This Row],[T1]]),0,IF(Table13[[#This Row],[T1]]&gt;0,1,0))</f>
        <v>0</v>
      </c>
      <c r="J518">
        <f>IF(ISBLANK(Table13[[#This Row],[T2]]),0,IF(Table13[[#This Row],[T2]]&gt;0,1,0))</f>
        <v>0</v>
      </c>
      <c r="K518">
        <f>IF(ISBLANK(Table13[[#This Row],[T3]]),0,IF(Table13[[#This Row],[T3]]&gt;0,1,0))</f>
        <v>0</v>
      </c>
      <c r="L518">
        <f>IF(ISBLANK(Table13[[#This Row],[T4]]),0,IF(Table13[[#This Row],[T4]]&gt;0,1,0))</f>
        <v>0</v>
      </c>
    </row>
    <row r="519" spans="1:12">
      <c r="A519" s="4">
        <f t="shared" si="31"/>
        <v>43698</v>
      </c>
      <c r="B519">
        <f t="shared" si="30"/>
        <v>21</v>
      </c>
      <c r="C519">
        <f t="shared" si="28"/>
        <v>0</v>
      </c>
      <c r="I519">
        <f>IF(ISBLANK(Table13[[#This Row],[T1]]),0,IF(Table13[[#This Row],[T1]]&gt;0,1,0))</f>
        <v>0</v>
      </c>
      <c r="J519">
        <f>IF(ISBLANK(Table13[[#This Row],[T2]]),0,IF(Table13[[#This Row],[T2]]&gt;0,1,0))</f>
        <v>0</v>
      </c>
      <c r="K519">
        <f>IF(ISBLANK(Table13[[#This Row],[T3]]),0,IF(Table13[[#This Row],[T3]]&gt;0,1,0))</f>
        <v>0</v>
      </c>
      <c r="L519">
        <f>IF(ISBLANK(Table13[[#This Row],[T4]]),0,IF(Table13[[#This Row],[T4]]&gt;0,1,0))</f>
        <v>0</v>
      </c>
    </row>
    <row r="520" spans="1:12">
      <c r="A520" s="4">
        <f t="shared" si="31"/>
        <v>43698</v>
      </c>
      <c r="B520">
        <f t="shared" si="30"/>
        <v>21</v>
      </c>
      <c r="C520">
        <f t="shared" si="28"/>
        <v>0</v>
      </c>
      <c r="I520">
        <f>IF(ISBLANK(Table13[[#This Row],[T1]]),0,IF(Table13[[#This Row],[T1]]&gt;0,1,0))</f>
        <v>0</v>
      </c>
      <c r="J520">
        <f>IF(ISBLANK(Table13[[#This Row],[T2]]),0,IF(Table13[[#This Row],[T2]]&gt;0,1,0))</f>
        <v>0</v>
      </c>
      <c r="K520">
        <f>IF(ISBLANK(Table13[[#This Row],[T3]]),0,IF(Table13[[#This Row],[T3]]&gt;0,1,0))</f>
        <v>0</v>
      </c>
      <c r="L520">
        <f>IF(ISBLANK(Table13[[#This Row],[T4]]),0,IF(Table13[[#This Row],[T4]]&gt;0,1,0))</f>
        <v>0</v>
      </c>
    </row>
    <row r="521" spans="1:12">
      <c r="A521" s="4">
        <f t="shared" si="31"/>
        <v>43698</v>
      </c>
      <c r="B521">
        <f t="shared" si="30"/>
        <v>21</v>
      </c>
      <c r="C521">
        <f t="shared" si="28"/>
        <v>0</v>
      </c>
      <c r="I521">
        <f>IF(ISBLANK(Table13[[#This Row],[T1]]),0,IF(Table13[[#This Row],[T1]]&gt;0,1,0))</f>
        <v>0</v>
      </c>
      <c r="J521">
        <f>IF(ISBLANK(Table13[[#This Row],[T2]]),0,IF(Table13[[#This Row],[T2]]&gt;0,1,0))</f>
        <v>0</v>
      </c>
      <c r="K521">
        <f>IF(ISBLANK(Table13[[#This Row],[T3]]),0,IF(Table13[[#This Row],[T3]]&gt;0,1,0))</f>
        <v>0</v>
      </c>
      <c r="L521">
        <f>IF(ISBLANK(Table13[[#This Row],[T4]]),0,IF(Table13[[#This Row],[T4]]&gt;0,1,0))</f>
        <v>0</v>
      </c>
    </row>
    <row r="522" spans="1:12">
      <c r="A522" s="4">
        <f t="shared" si="31"/>
        <v>43698</v>
      </c>
      <c r="B522">
        <f t="shared" si="30"/>
        <v>21</v>
      </c>
      <c r="C522">
        <f t="shared" si="28"/>
        <v>0</v>
      </c>
      <c r="I522">
        <f>IF(ISBLANK(Table13[[#This Row],[T1]]),0,IF(Table13[[#This Row],[T1]]&gt;0,1,0))</f>
        <v>0</v>
      </c>
      <c r="J522">
        <f>IF(ISBLANK(Table13[[#This Row],[T2]]),0,IF(Table13[[#This Row],[T2]]&gt;0,1,0))</f>
        <v>0</v>
      </c>
      <c r="K522">
        <f>IF(ISBLANK(Table13[[#This Row],[T3]]),0,IF(Table13[[#This Row],[T3]]&gt;0,1,0))</f>
        <v>0</v>
      </c>
      <c r="L522">
        <f>IF(ISBLANK(Table13[[#This Row],[T4]]),0,IF(Table13[[#This Row],[T4]]&gt;0,1,0))</f>
        <v>0</v>
      </c>
    </row>
    <row r="523" spans="1:12">
      <c r="A523" s="4">
        <v>43698.708333333336</v>
      </c>
      <c r="B523">
        <f t="shared" si="30"/>
        <v>21</v>
      </c>
      <c r="C523">
        <f t="shared" si="28"/>
        <v>17</v>
      </c>
      <c r="D523">
        <v>0</v>
      </c>
      <c r="E523">
        <v>0</v>
      </c>
      <c r="F523">
        <v>13</v>
      </c>
      <c r="G523">
        <v>0</v>
      </c>
      <c r="I523">
        <f>IF(ISBLANK(Table13[[#This Row],[T1]]),0,IF(Table13[[#This Row],[T1]]&gt;0,1,0))</f>
        <v>0</v>
      </c>
      <c r="J523">
        <f>IF(ISBLANK(Table13[[#This Row],[T2]]),0,IF(Table13[[#This Row],[T2]]&gt;0,1,0))</f>
        <v>0</v>
      </c>
      <c r="K523">
        <f>IF(ISBLANK(Table13[[#This Row],[T3]]),0,IF(Table13[[#This Row],[T3]]&gt;0,1,0))</f>
        <v>1</v>
      </c>
      <c r="L523">
        <f>IF(ISBLANK(Table13[[#This Row],[T4]]),0,IF(Table13[[#This Row],[T4]]&gt;0,1,0))</f>
        <v>0</v>
      </c>
    </row>
    <row r="524" spans="1:12">
      <c r="A524" s="4">
        <v>43698.75</v>
      </c>
      <c r="B524">
        <f t="shared" si="30"/>
        <v>21</v>
      </c>
      <c r="C524">
        <f t="shared" si="28"/>
        <v>18</v>
      </c>
      <c r="D524">
        <v>15</v>
      </c>
      <c r="E524">
        <v>35</v>
      </c>
      <c r="F524">
        <v>55</v>
      </c>
      <c r="G524">
        <v>0</v>
      </c>
      <c r="I524">
        <f>IF(ISBLANK(Table13[[#This Row],[T1]]),0,IF(Table13[[#This Row],[T1]]&gt;0,1,0))</f>
        <v>1</v>
      </c>
      <c r="J524">
        <f>IF(ISBLANK(Table13[[#This Row],[T2]]),0,IF(Table13[[#This Row],[T2]]&gt;0,1,0))</f>
        <v>1</v>
      </c>
      <c r="K524">
        <f>IF(ISBLANK(Table13[[#This Row],[T3]]),0,IF(Table13[[#This Row],[T3]]&gt;0,1,0))</f>
        <v>1</v>
      </c>
      <c r="L524">
        <f>IF(ISBLANK(Table13[[#This Row],[T4]]),0,IF(Table13[[#This Row],[T4]]&gt;0,1,0))</f>
        <v>0</v>
      </c>
    </row>
    <row r="525" spans="1:12">
      <c r="A525" s="4">
        <v>43698.791666666664</v>
      </c>
      <c r="B525">
        <f t="shared" si="30"/>
        <v>21</v>
      </c>
      <c r="C525">
        <f t="shared" si="28"/>
        <v>19</v>
      </c>
      <c r="D525">
        <v>57</v>
      </c>
      <c r="E525">
        <v>57</v>
      </c>
      <c r="F525">
        <v>34</v>
      </c>
      <c r="G525">
        <v>0</v>
      </c>
      <c r="I525">
        <f>IF(ISBLANK(Table13[[#This Row],[T1]]),0,IF(Table13[[#This Row],[T1]]&gt;0,1,0))</f>
        <v>1</v>
      </c>
      <c r="J525">
        <f>IF(ISBLANK(Table13[[#This Row],[T2]]),0,IF(Table13[[#This Row],[T2]]&gt;0,1,0))</f>
        <v>1</v>
      </c>
      <c r="K525">
        <f>IF(ISBLANK(Table13[[#This Row],[T3]]),0,IF(Table13[[#This Row],[T3]]&gt;0,1,0))</f>
        <v>1</v>
      </c>
      <c r="L525">
        <f>IF(ISBLANK(Table13[[#This Row],[T4]]),0,IF(Table13[[#This Row],[T4]]&gt;0,1,0))</f>
        <v>0</v>
      </c>
    </row>
    <row r="526" spans="1:12">
      <c r="A526" s="4">
        <v>43698.833333333336</v>
      </c>
      <c r="B526">
        <f t="shared" si="30"/>
        <v>21</v>
      </c>
      <c r="C526">
        <f t="shared" si="28"/>
        <v>20</v>
      </c>
      <c r="D526">
        <v>58</v>
      </c>
      <c r="E526">
        <v>57</v>
      </c>
      <c r="F526">
        <v>58</v>
      </c>
      <c r="G526">
        <v>0</v>
      </c>
      <c r="I526">
        <f>IF(ISBLANK(Table13[[#This Row],[T1]]),0,IF(Table13[[#This Row],[T1]]&gt;0,1,0))</f>
        <v>1</v>
      </c>
      <c r="J526">
        <f>IF(ISBLANK(Table13[[#This Row],[T2]]),0,IF(Table13[[#This Row],[T2]]&gt;0,1,0))</f>
        <v>1</v>
      </c>
      <c r="K526">
        <f>IF(ISBLANK(Table13[[#This Row],[T3]]),0,IF(Table13[[#This Row],[T3]]&gt;0,1,0))</f>
        <v>1</v>
      </c>
      <c r="L526">
        <f>IF(ISBLANK(Table13[[#This Row],[T4]]),0,IF(Table13[[#This Row],[T4]]&gt;0,1,0))</f>
        <v>0</v>
      </c>
    </row>
    <row r="527" spans="1:12">
      <c r="A527" s="4">
        <v>43698.875</v>
      </c>
      <c r="B527">
        <f t="shared" si="30"/>
        <v>21</v>
      </c>
      <c r="C527">
        <f t="shared" si="28"/>
        <v>21</v>
      </c>
      <c r="D527">
        <v>58</v>
      </c>
      <c r="E527">
        <v>39</v>
      </c>
      <c r="F527">
        <v>58</v>
      </c>
      <c r="G527">
        <v>0</v>
      </c>
      <c r="I527">
        <f>IF(ISBLANK(Table13[[#This Row],[T1]]),0,IF(Table13[[#This Row],[T1]]&gt;0,1,0))</f>
        <v>1</v>
      </c>
      <c r="J527">
        <f>IF(ISBLANK(Table13[[#This Row],[T2]]),0,IF(Table13[[#This Row],[T2]]&gt;0,1,0))</f>
        <v>1</v>
      </c>
      <c r="K527">
        <f>IF(ISBLANK(Table13[[#This Row],[T3]]),0,IF(Table13[[#This Row],[T3]]&gt;0,1,0))</f>
        <v>1</v>
      </c>
      <c r="L527">
        <f>IF(ISBLANK(Table13[[#This Row],[T4]]),0,IF(Table13[[#This Row],[T4]]&gt;0,1,0))</f>
        <v>0</v>
      </c>
    </row>
    <row r="528" spans="1:12">
      <c r="A528" s="4">
        <v>43698.916666666664</v>
      </c>
      <c r="B528">
        <f t="shared" si="30"/>
        <v>21</v>
      </c>
      <c r="C528">
        <f t="shared" si="28"/>
        <v>22</v>
      </c>
      <c r="D528">
        <v>57</v>
      </c>
      <c r="E528">
        <v>33</v>
      </c>
      <c r="F528">
        <v>57</v>
      </c>
      <c r="G528">
        <v>0</v>
      </c>
      <c r="I528">
        <f>IF(ISBLANK(Table13[[#This Row],[T1]]),0,IF(Table13[[#This Row],[T1]]&gt;0,1,0))</f>
        <v>1</v>
      </c>
      <c r="J528">
        <f>IF(ISBLANK(Table13[[#This Row],[T2]]),0,IF(Table13[[#This Row],[T2]]&gt;0,1,0))</f>
        <v>1</v>
      </c>
      <c r="K528">
        <f>IF(ISBLANK(Table13[[#This Row],[T3]]),0,IF(Table13[[#This Row],[T3]]&gt;0,1,0))</f>
        <v>1</v>
      </c>
      <c r="L528">
        <f>IF(ISBLANK(Table13[[#This Row],[T4]]),0,IF(Table13[[#This Row],[T4]]&gt;0,1,0))</f>
        <v>0</v>
      </c>
    </row>
    <row r="529" spans="1:12">
      <c r="A529" s="4">
        <v>43698.958333333336</v>
      </c>
      <c r="B529">
        <f t="shared" si="30"/>
        <v>21</v>
      </c>
      <c r="C529">
        <f t="shared" si="28"/>
        <v>23</v>
      </c>
      <c r="D529">
        <v>58</v>
      </c>
      <c r="E529">
        <v>56</v>
      </c>
      <c r="F529">
        <v>58</v>
      </c>
      <c r="G529">
        <v>0</v>
      </c>
      <c r="I529">
        <f>IF(ISBLANK(Table13[[#This Row],[T1]]),0,IF(Table13[[#This Row],[T1]]&gt;0,1,0))</f>
        <v>1</v>
      </c>
      <c r="J529">
        <f>IF(ISBLANK(Table13[[#This Row],[T2]]),0,IF(Table13[[#This Row],[T2]]&gt;0,1,0))</f>
        <v>1</v>
      </c>
      <c r="K529">
        <f>IF(ISBLANK(Table13[[#This Row],[T3]]),0,IF(Table13[[#This Row],[T3]]&gt;0,1,0))</f>
        <v>1</v>
      </c>
      <c r="L529">
        <f>IF(ISBLANK(Table13[[#This Row],[T4]]),0,IF(Table13[[#This Row],[T4]]&gt;0,1,0))</f>
        <v>0</v>
      </c>
    </row>
    <row r="530" spans="1:12">
      <c r="A530" s="4">
        <v>43699</v>
      </c>
      <c r="B530">
        <f t="shared" si="30"/>
        <v>22</v>
      </c>
      <c r="C530">
        <f t="shared" si="28"/>
        <v>0</v>
      </c>
      <c r="D530">
        <v>57</v>
      </c>
      <c r="E530">
        <v>57</v>
      </c>
      <c r="F530">
        <v>57</v>
      </c>
      <c r="G530">
        <v>0</v>
      </c>
      <c r="I530">
        <f>IF(ISBLANK(Table13[[#This Row],[T1]]),0,IF(Table13[[#This Row],[T1]]&gt;0,1,0))</f>
        <v>1</v>
      </c>
      <c r="J530">
        <f>IF(ISBLANK(Table13[[#This Row],[T2]]),0,IF(Table13[[#This Row],[T2]]&gt;0,1,0))</f>
        <v>1</v>
      </c>
      <c r="K530">
        <f>IF(ISBLANK(Table13[[#This Row],[T3]]),0,IF(Table13[[#This Row],[T3]]&gt;0,1,0))</f>
        <v>1</v>
      </c>
      <c r="L530">
        <f>IF(ISBLANK(Table13[[#This Row],[T4]]),0,IF(Table13[[#This Row],[T4]]&gt;0,1,0))</f>
        <v>0</v>
      </c>
    </row>
    <row r="531" spans="1:12">
      <c r="A531" s="4">
        <v>43699.041666666664</v>
      </c>
      <c r="B531">
        <f t="shared" si="30"/>
        <v>22</v>
      </c>
      <c r="C531">
        <f t="shared" si="28"/>
        <v>1</v>
      </c>
      <c r="D531">
        <v>58</v>
      </c>
      <c r="E531">
        <v>19</v>
      </c>
      <c r="F531">
        <v>58</v>
      </c>
      <c r="G531">
        <v>0</v>
      </c>
      <c r="I531">
        <f>IF(ISBLANK(Table13[[#This Row],[T1]]),0,IF(Table13[[#This Row],[T1]]&gt;0,1,0))</f>
        <v>1</v>
      </c>
      <c r="J531">
        <f>IF(ISBLANK(Table13[[#This Row],[T2]]),0,IF(Table13[[#This Row],[T2]]&gt;0,1,0))</f>
        <v>1</v>
      </c>
      <c r="K531">
        <f>IF(ISBLANK(Table13[[#This Row],[T3]]),0,IF(Table13[[#This Row],[T3]]&gt;0,1,0))</f>
        <v>1</v>
      </c>
      <c r="L531">
        <f>IF(ISBLANK(Table13[[#This Row],[T4]]),0,IF(Table13[[#This Row],[T4]]&gt;0,1,0))</f>
        <v>0</v>
      </c>
    </row>
    <row r="532" spans="1:12">
      <c r="A532" s="4">
        <v>43699.083333333336</v>
      </c>
      <c r="B532">
        <f t="shared" si="30"/>
        <v>22</v>
      </c>
      <c r="C532">
        <f t="shared" si="28"/>
        <v>2</v>
      </c>
      <c r="D532">
        <v>58</v>
      </c>
      <c r="E532">
        <v>31</v>
      </c>
      <c r="F532">
        <v>58</v>
      </c>
      <c r="G532">
        <v>0</v>
      </c>
      <c r="I532">
        <f>IF(ISBLANK(Table13[[#This Row],[T1]]),0,IF(Table13[[#This Row],[T1]]&gt;0,1,0))</f>
        <v>1</v>
      </c>
      <c r="J532">
        <f>IF(ISBLANK(Table13[[#This Row],[T2]]),0,IF(Table13[[#This Row],[T2]]&gt;0,1,0))</f>
        <v>1</v>
      </c>
      <c r="K532">
        <f>IF(ISBLANK(Table13[[#This Row],[T3]]),0,IF(Table13[[#This Row],[T3]]&gt;0,1,0))</f>
        <v>1</v>
      </c>
      <c r="L532">
        <f>IF(ISBLANK(Table13[[#This Row],[T4]]),0,IF(Table13[[#This Row],[T4]]&gt;0,1,0))</f>
        <v>0</v>
      </c>
    </row>
    <row r="533" spans="1:12">
      <c r="A533" s="4">
        <v>43699.125</v>
      </c>
      <c r="B533">
        <f t="shared" si="30"/>
        <v>22</v>
      </c>
      <c r="C533">
        <f t="shared" si="28"/>
        <v>3</v>
      </c>
      <c r="D533">
        <v>57</v>
      </c>
      <c r="E533">
        <v>31</v>
      </c>
      <c r="F533">
        <v>57</v>
      </c>
      <c r="G533">
        <v>0</v>
      </c>
      <c r="I533">
        <f>IF(ISBLANK(Table13[[#This Row],[T1]]),0,IF(Table13[[#This Row],[T1]]&gt;0,1,0))</f>
        <v>1</v>
      </c>
      <c r="J533">
        <f>IF(ISBLANK(Table13[[#This Row],[T2]]),0,IF(Table13[[#This Row],[T2]]&gt;0,1,0))</f>
        <v>1</v>
      </c>
      <c r="K533">
        <f>IF(ISBLANK(Table13[[#This Row],[T3]]),0,IF(Table13[[#This Row],[T3]]&gt;0,1,0))</f>
        <v>1</v>
      </c>
      <c r="L533">
        <f>IF(ISBLANK(Table13[[#This Row],[T4]]),0,IF(Table13[[#This Row],[T4]]&gt;0,1,0))</f>
        <v>0</v>
      </c>
    </row>
    <row r="534" spans="1:12">
      <c r="A534" s="4">
        <v>43699.166666666664</v>
      </c>
      <c r="B534">
        <f t="shared" si="30"/>
        <v>22</v>
      </c>
      <c r="C534">
        <f t="shared" si="28"/>
        <v>4</v>
      </c>
      <c r="D534">
        <v>58</v>
      </c>
      <c r="E534">
        <v>42</v>
      </c>
      <c r="F534">
        <v>58</v>
      </c>
      <c r="G534">
        <v>0</v>
      </c>
      <c r="I534">
        <f>IF(ISBLANK(Table13[[#This Row],[T1]]),0,IF(Table13[[#This Row],[T1]]&gt;0,1,0))</f>
        <v>1</v>
      </c>
      <c r="J534">
        <f>IF(ISBLANK(Table13[[#This Row],[T2]]),0,IF(Table13[[#This Row],[T2]]&gt;0,1,0))</f>
        <v>1</v>
      </c>
      <c r="K534">
        <f>IF(ISBLANK(Table13[[#This Row],[T3]]),0,IF(Table13[[#This Row],[T3]]&gt;0,1,0))</f>
        <v>1</v>
      </c>
      <c r="L534">
        <f>IF(ISBLANK(Table13[[#This Row],[T4]]),0,IF(Table13[[#This Row],[T4]]&gt;0,1,0))</f>
        <v>0</v>
      </c>
    </row>
    <row r="535" spans="1:12">
      <c r="A535" s="4">
        <v>43699.208333333336</v>
      </c>
      <c r="B535">
        <f t="shared" si="30"/>
        <v>22</v>
      </c>
      <c r="C535">
        <f t="shared" si="28"/>
        <v>5</v>
      </c>
      <c r="D535">
        <v>58</v>
      </c>
      <c r="E535">
        <v>53</v>
      </c>
      <c r="F535">
        <v>58</v>
      </c>
      <c r="G535">
        <v>0</v>
      </c>
      <c r="I535">
        <f>IF(ISBLANK(Table13[[#This Row],[T1]]),0,IF(Table13[[#This Row],[T1]]&gt;0,1,0))</f>
        <v>1</v>
      </c>
      <c r="J535">
        <f>IF(ISBLANK(Table13[[#This Row],[T2]]),0,IF(Table13[[#This Row],[T2]]&gt;0,1,0))</f>
        <v>1</v>
      </c>
      <c r="K535">
        <f>IF(ISBLANK(Table13[[#This Row],[T3]]),0,IF(Table13[[#This Row],[T3]]&gt;0,1,0))</f>
        <v>1</v>
      </c>
      <c r="L535">
        <f>IF(ISBLANK(Table13[[#This Row],[T4]]),0,IF(Table13[[#This Row],[T4]]&gt;0,1,0))</f>
        <v>0</v>
      </c>
    </row>
    <row r="536" spans="1:12">
      <c r="A536" s="4">
        <v>43699.25</v>
      </c>
      <c r="B536">
        <f t="shared" si="30"/>
        <v>22</v>
      </c>
      <c r="C536">
        <f t="shared" si="28"/>
        <v>6</v>
      </c>
      <c r="D536">
        <v>57</v>
      </c>
      <c r="E536">
        <v>30</v>
      </c>
      <c r="F536">
        <v>57</v>
      </c>
      <c r="G536">
        <v>0</v>
      </c>
      <c r="I536">
        <f>IF(ISBLANK(Table13[[#This Row],[T1]]),0,IF(Table13[[#This Row],[T1]]&gt;0,1,0))</f>
        <v>1</v>
      </c>
      <c r="J536">
        <f>IF(ISBLANK(Table13[[#This Row],[T2]]),0,IF(Table13[[#This Row],[T2]]&gt;0,1,0))</f>
        <v>1</v>
      </c>
      <c r="K536">
        <f>IF(ISBLANK(Table13[[#This Row],[T3]]),0,IF(Table13[[#This Row],[T3]]&gt;0,1,0))</f>
        <v>1</v>
      </c>
      <c r="L536">
        <f>IF(ISBLANK(Table13[[#This Row],[T4]]),0,IF(Table13[[#This Row],[T4]]&gt;0,1,0))</f>
        <v>0</v>
      </c>
    </row>
    <row r="537" spans="1:12">
      <c r="A537" s="4">
        <v>43699.291666666664</v>
      </c>
      <c r="B537">
        <f t="shared" si="30"/>
        <v>22</v>
      </c>
      <c r="C537">
        <f t="shared" si="28"/>
        <v>7</v>
      </c>
      <c r="D537">
        <v>58</v>
      </c>
      <c r="E537">
        <v>27</v>
      </c>
      <c r="F537">
        <v>58</v>
      </c>
      <c r="G537">
        <v>0</v>
      </c>
      <c r="I537">
        <f>IF(ISBLANK(Table13[[#This Row],[T1]]),0,IF(Table13[[#This Row],[T1]]&gt;0,1,0))</f>
        <v>1</v>
      </c>
      <c r="J537">
        <f>IF(ISBLANK(Table13[[#This Row],[T2]]),0,IF(Table13[[#This Row],[T2]]&gt;0,1,0))</f>
        <v>1</v>
      </c>
      <c r="K537">
        <f>IF(ISBLANK(Table13[[#This Row],[T3]]),0,IF(Table13[[#This Row],[T3]]&gt;0,1,0))</f>
        <v>1</v>
      </c>
      <c r="L537">
        <f>IF(ISBLANK(Table13[[#This Row],[T4]]),0,IF(Table13[[#This Row],[T4]]&gt;0,1,0))</f>
        <v>0</v>
      </c>
    </row>
    <row r="538" spans="1:12">
      <c r="A538" s="4">
        <v>43699.333333333336</v>
      </c>
      <c r="B538">
        <f t="shared" si="30"/>
        <v>22</v>
      </c>
      <c r="C538">
        <f t="shared" si="28"/>
        <v>8</v>
      </c>
      <c r="D538">
        <v>16</v>
      </c>
      <c r="E538">
        <v>0</v>
      </c>
      <c r="F538">
        <v>6</v>
      </c>
      <c r="G538">
        <v>0</v>
      </c>
      <c r="I538">
        <f>IF(ISBLANK(Table13[[#This Row],[T1]]),0,IF(Table13[[#This Row],[T1]]&gt;0,1,0))</f>
        <v>1</v>
      </c>
      <c r="J538">
        <f>IF(ISBLANK(Table13[[#This Row],[T2]]),0,IF(Table13[[#This Row],[T2]]&gt;0,1,0))</f>
        <v>0</v>
      </c>
      <c r="K538">
        <f>IF(ISBLANK(Table13[[#This Row],[T3]]),0,IF(Table13[[#This Row],[T3]]&gt;0,1,0))</f>
        <v>1</v>
      </c>
      <c r="L538">
        <f>IF(ISBLANK(Table13[[#This Row],[T4]]),0,IF(Table13[[#This Row],[T4]]&gt;0,1,0))</f>
        <v>0</v>
      </c>
    </row>
    <row r="539" spans="1:12">
      <c r="A539" s="4">
        <f t="shared" ref="A539:A546" si="32">DATE(2019,8,22) + O538</f>
        <v>43699</v>
      </c>
      <c r="B539">
        <f t="shared" si="30"/>
        <v>22</v>
      </c>
      <c r="C539">
        <f t="shared" ref="C539:C602" si="33">HOUR(A539)</f>
        <v>0</v>
      </c>
      <c r="I539">
        <f>IF(ISBLANK(Table13[[#This Row],[T1]]),0,IF(Table13[[#This Row],[T1]]&gt;0,1,0))</f>
        <v>0</v>
      </c>
      <c r="J539">
        <f>IF(ISBLANK(Table13[[#This Row],[T2]]),0,IF(Table13[[#This Row],[T2]]&gt;0,1,0))</f>
        <v>0</v>
      </c>
      <c r="K539">
        <f>IF(ISBLANK(Table13[[#This Row],[T3]]),0,IF(Table13[[#This Row],[T3]]&gt;0,1,0))</f>
        <v>0</v>
      </c>
      <c r="L539">
        <f>IF(ISBLANK(Table13[[#This Row],[T4]]),0,IF(Table13[[#This Row],[T4]]&gt;0,1,0))</f>
        <v>0</v>
      </c>
    </row>
    <row r="540" spans="1:12">
      <c r="A540" s="4">
        <f t="shared" si="32"/>
        <v>43699</v>
      </c>
      <c r="B540">
        <f t="shared" si="30"/>
        <v>22</v>
      </c>
      <c r="C540">
        <f t="shared" si="33"/>
        <v>0</v>
      </c>
      <c r="I540">
        <f>IF(ISBLANK(Table13[[#This Row],[T1]]),0,IF(Table13[[#This Row],[T1]]&gt;0,1,0))</f>
        <v>0</v>
      </c>
      <c r="J540">
        <f>IF(ISBLANK(Table13[[#This Row],[T2]]),0,IF(Table13[[#This Row],[T2]]&gt;0,1,0))</f>
        <v>0</v>
      </c>
      <c r="K540">
        <f>IF(ISBLANK(Table13[[#This Row],[T3]]),0,IF(Table13[[#This Row],[T3]]&gt;0,1,0))</f>
        <v>0</v>
      </c>
      <c r="L540">
        <f>IF(ISBLANK(Table13[[#This Row],[T4]]),0,IF(Table13[[#This Row],[T4]]&gt;0,1,0))</f>
        <v>0</v>
      </c>
    </row>
    <row r="541" spans="1:12">
      <c r="A541" s="4">
        <f t="shared" si="32"/>
        <v>43699</v>
      </c>
      <c r="B541">
        <f t="shared" si="30"/>
        <v>22</v>
      </c>
      <c r="C541">
        <f t="shared" si="33"/>
        <v>0</v>
      </c>
      <c r="I541">
        <f>IF(ISBLANK(Table13[[#This Row],[T1]]),0,IF(Table13[[#This Row],[T1]]&gt;0,1,0))</f>
        <v>0</v>
      </c>
      <c r="J541">
        <f>IF(ISBLANK(Table13[[#This Row],[T2]]),0,IF(Table13[[#This Row],[T2]]&gt;0,1,0))</f>
        <v>0</v>
      </c>
      <c r="K541">
        <f>IF(ISBLANK(Table13[[#This Row],[T3]]),0,IF(Table13[[#This Row],[T3]]&gt;0,1,0))</f>
        <v>0</v>
      </c>
      <c r="L541">
        <f>IF(ISBLANK(Table13[[#This Row],[T4]]),0,IF(Table13[[#This Row],[T4]]&gt;0,1,0))</f>
        <v>0</v>
      </c>
    </row>
    <row r="542" spans="1:12">
      <c r="A542" s="4">
        <f t="shared" si="32"/>
        <v>43699</v>
      </c>
      <c r="B542">
        <f t="shared" si="30"/>
        <v>22</v>
      </c>
      <c r="C542">
        <f t="shared" si="33"/>
        <v>0</v>
      </c>
      <c r="I542">
        <f>IF(ISBLANK(Table13[[#This Row],[T1]]),0,IF(Table13[[#This Row],[T1]]&gt;0,1,0))</f>
        <v>0</v>
      </c>
      <c r="J542">
        <f>IF(ISBLANK(Table13[[#This Row],[T2]]),0,IF(Table13[[#This Row],[T2]]&gt;0,1,0))</f>
        <v>0</v>
      </c>
      <c r="K542">
        <f>IF(ISBLANK(Table13[[#This Row],[T3]]),0,IF(Table13[[#This Row],[T3]]&gt;0,1,0))</f>
        <v>0</v>
      </c>
      <c r="L542">
        <f>IF(ISBLANK(Table13[[#This Row],[T4]]),0,IF(Table13[[#This Row],[T4]]&gt;0,1,0))</f>
        <v>0</v>
      </c>
    </row>
    <row r="543" spans="1:12">
      <c r="A543" s="4">
        <f t="shared" si="32"/>
        <v>43699</v>
      </c>
      <c r="B543">
        <f t="shared" si="30"/>
        <v>22</v>
      </c>
      <c r="C543">
        <f t="shared" si="33"/>
        <v>0</v>
      </c>
      <c r="I543">
        <f>IF(ISBLANK(Table13[[#This Row],[T1]]),0,IF(Table13[[#This Row],[T1]]&gt;0,1,0))</f>
        <v>0</v>
      </c>
      <c r="J543">
        <f>IF(ISBLANK(Table13[[#This Row],[T2]]),0,IF(Table13[[#This Row],[T2]]&gt;0,1,0))</f>
        <v>0</v>
      </c>
      <c r="K543">
        <f>IF(ISBLANK(Table13[[#This Row],[T3]]),0,IF(Table13[[#This Row],[T3]]&gt;0,1,0))</f>
        <v>0</v>
      </c>
      <c r="L543">
        <f>IF(ISBLANK(Table13[[#This Row],[T4]]),0,IF(Table13[[#This Row],[T4]]&gt;0,1,0))</f>
        <v>0</v>
      </c>
    </row>
    <row r="544" spans="1:12">
      <c r="A544" s="4">
        <f t="shared" si="32"/>
        <v>43699</v>
      </c>
      <c r="B544">
        <f t="shared" si="30"/>
        <v>22</v>
      </c>
      <c r="C544">
        <f t="shared" si="33"/>
        <v>0</v>
      </c>
      <c r="I544">
        <f>IF(ISBLANK(Table13[[#This Row],[T1]]),0,IF(Table13[[#This Row],[T1]]&gt;0,1,0))</f>
        <v>0</v>
      </c>
      <c r="J544">
        <f>IF(ISBLANK(Table13[[#This Row],[T2]]),0,IF(Table13[[#This Row],[T2]]&gt;0,1,0))</f>
        <v>0</v>
      </c>
      <c r="K544">
        <f>IF(ISBLANK(Table13[[#This Row],[T3]]),0,IF(Table13[[#This Row],[T3]]&gt;0,1,0))</f>
        <v>0</v>
      </c>
      <c r="L544">
        <f>IF(ISBLANK(Table13[[#This Row],[T4]]),0,IF(Table13[[#This Row],[T4]]&gt;0,1,0))</f>
        <v>0</v>
      </c>
    </row>
    <row r="545" spans="1:12">
      <c r="A545" s="4">
        <f t="shared" si="32"/>
        <v>43699</v>
      </c>
      <c r="B545">
        <f t="shared" si="30"/>
        <v>22</v>
      </c>
      <c r="C545">
        <f t="shared" si="33"/>
        <v>0</v>
      </c>
      <c r="I545">
        <f>IF(ISBLANK(Table13[[#This Row],[T1]]),0,IF(Table13[[#This Row],[T1]]&gt;0,1,0))</f>
        <v>0</v>
      </c>
      <c r="J545">
        <f>IF(ISBLANK(Table13[[#This Row],[T2]]),0,IF(Table13[[#This Row],[T2]]&gt;0,1,0))</f>
        <v>0</v>
      </c>
      <c r="K545">
        <f>IF(ISBLANK(Table13[[#This Row],[T3]]),0,IF(Table13[[#This Row],[T3]]&gt;0,1,0))</f>
        <v>0</v>
      </c>
      <c r="L545">
        <f>IF(ISBLANK(Table13[[#This Row],[T4]]),0,IF(Table13[[#This Row],[T4]]&gt;0,1,0))</f>
        <v>0</v>
      </c>
    </row>
    <row r="546" spans="1:12">
      <c r="A546" s="4">
        <f t="shared" si="32"/>
        <v>43699</v>
      </c>
      <c r="B546">
        <f t="shared" si="30"/>
        <v>22</v>
      </c>
      <c r="C546">
        <f t="shared" si="33"/>
        <v>0</v>
      </c>
      <c r="I546">
        <f>IF(ISBLANK(Table13[[#This Row],[T1]]),0,IF(Table13[[#This Row],[T1]]&gt;0,1,0))</f>
        <v>0</v>
      </c>
      <c r="J546">
        <f>IF(ISBLANK(Table13[[#This Row],[T2]]),0,IF(Table13[[#This Row],[T2]]&gt;0,1,0))</f>
        <v>0</v>
      </c>
      <c r="K546">
        <f>IF(ISBLANK(Table13[[#This Row],[T3]]),0,IF(Table13[[#This Row],[T3]]&gt;0,1,0))</f>
        <v>0</v>
      </c>
      <c r="L546">
        <f>IF(ISBLANK(Table13[[#This Row],[T4]]),0,IF(Table13[[#This Row],[T4]]&gt;0,1,0))</f>
        <v>0</v>
      </c>
    </row>
    <row r="547" spans="1:12">
      <c r="A547" s="4">
        <v>43699.708333333336</v>
      </c>
      <c r="B547">
        <f t="shared" si="30"/>
        <v>22</v>
      </c>
      <c r="C547">
        <f t="shared" si="33"/>
        <v>17</v>
      </c>
      <c r="D547">
        <v>0</v>
      </c>
      <c r="E547">
        <v>0</v>
      </c>
      <c r="F547">
        <v>9</v>
      </c>
      <c r="G547">
        <v>0</v>
      </c>
      <c r="I547">
        <f>IF(ISBLANK(Table13[[#This Row],[T1]]),0,IF(Table13[[#This Row],[T1]]&gt;0,1,0))</f>
        <v>0</v>
      </c>
      <c r="J547">
        <f>IF(ISBLANK(Table13[[#This Row],[T2]]),0,IF(Table13[[#This Row],[T2]]&gt;0,1,0))</f>
        <v>0</v>
      </c>
      <c r="K547">
        <f>IF(ISBLANK(Table13[[#This Row],[T3]]),0,IF(Table13[[#This Row],[T3]]&gt;0,1,0))</f>
        <v>1</v>
      </c>
      <c r="L547">
        <f>IF(ISBLANK(Table13[[#This Row],[T4]]),0,IF(Table13[[#This Row],[T4]]&gt;0,1,0))</f>
        <v>0</v>
      </c>
    </row>
    <row r="548" spans="1:12">
      <c r="A548" s="4">
        <v>43699.75</v>
      </c>
      <c r="B548">
        <f t="shared" si="30"/>
        <v>22</v>
      </c>
      <c r="C548">
        <f t="shared" si="33"/>
        <v>18</v>
      </c>
      <c r="D548">
        <v>0</v>
      </c>
      <c r="E548">
        <v>0</v>
      </c>
      <c r="F548">
        <v>2</v>
      </c>
      <c r="G548">
        <v>0</v>
      </c>
      <c r="I548">
        <f>IF(ISBLANK(Table13[[#This Row],[T1]]),0,IF(Table13[[#This Row],[T1]]&gt;0,1,0))</f>
        <v>0</v>
      </c>
      <c r="J548">
        <f>IF(ISBLANK(Table13[[#This Row],[T2]]),0,IF(Table13[[#This Row],[T2]]&gt;0,1,0))</f>
        <v>0</v>
      </c>
      <c r="K548">
        <f>IF(ISBLANK(Table13[[#This Row],[T3]]),0,IF(Table13[[#This Row],[T3]]&gt;0,1,0))</f>
        <v>1</v>
      </c>
      <c r="L548">
        <f>IF(ISBLANK(Table13[[#This Row],[T4]]),0,IF(Table13[[#This Row],[T4]]&gt;0,1,0))</f>
        <v>0</v>
      </c>
    </row>
    <row r="549" spans="1:12">
      <c r="A549" s="4">
        <v>43699.791666666664</v>
      </c>
      <c r="B549">
        <f t="shared" si="30"/>
        <v>22</v>
      </c>
      <c r="C549">
        <f t="shared" si="33"/>
        <v>19</v>
      </c>
      <c r="D549">
        <v>39</v>
      </c>
      <c r="E549">
        <v>38</v>
      </c>
      <c r="F549">
        <v>56</v>
      </c>
      <c r="G549">
        <v>0</v>
      </c>
      <c r="I549">
        <f>IF(ISBLANK(Table13[[#This Row],[T1]]),0,IF(Table13[[#This Row],[T1]]&gt;0,1,0))</f>
        <v>1</v>
      </c>
      <c r="J549">
        <f>IF(ISBLANK(Table13[[#This Row],[T2]]),0,IF(Table13[[#This Row],[T2]]&gt;0,1,0))</f>
        <v>1</v>
      </c>
      <c r="K549">
        <f>IF(ISBLANK(Table13[[#This Row],[T3]]),0,IF(Table13[[#This Row],[T3]]&gt;0,1,0))</f>
        <v>1</v>
      </c>
      <c r="L549">
        <f>IF(ISBLANK(Table13[[#This Row],[T4]]),0,IF(Table13[[#This Row],[T4]]&gt;0,1,0))</f>
        <v>0</v>
      </c>
    </row>
    <row r="550" spans="1:12">
      <c r="A550" s="4">
        <v>43699.833333333336</v>
      </c>
      <c r="B550">
        <f t="shared" si="30"/>
        <v>22</v>
      </c>
      <c r="C550">
        <f t="shared" si="33"/>
        <v>20</v>
      </c>
      <c r="D550">
        <v>58</v>
      </c>
      <c r="E550">
        <v>58</v>
      </c>
      <c r="F550">
        <v>51</v>
      </c>
      <c r="G550">
        <v>0</v>
      </c>
      <c r="I550">
        <f>IF(ISBLANK(Table13[[#This Row],[T1]]),0,IF(Table13[[#This Row],[T1]]&gt;0,1,0))</f>
        <v>1</v>
      </c>
      <c r="J550">
        <f>IF(ISBLANK(Table13[[#This Row],[T2]]),0,IF(Table13[[#This Row],[T2]]&gt;0,1,0))</f>
        <v>1</v>
      </c>
      <c r="K550">
        <f>IF(ISBLANK(Table13[[#This Row],[T3]]),0,IF(Table13[[#This Row],[T3]]&gt;0,1,0))</f>
        <v>1</v>
      </c>
      <c r="L550">
        <f>IF(ISBLANK(Table13[[#This Row],[T4]]),0,IF(Table13[[#This Row],[T4]]&gt;0,1,0))</f>
        <v>0</v>
      </c>
    </row>
    <row r="551" spans="1:12">
      <c r="A551" s="4">
        <v>43699.875</v>
      </c>
      <c r="B551">
        <f t="shared" si="30"/>
        <v>22</v>
      </c>
      <c r="C551">
        <f t="shared" si="33"/>
        <v>21</v>
      </c>
      <c r="D551">
        <v>58</v>
      </c>
      <c r="E551">
        <v>58</v>
      </c>
      <c r="F551">
        <v>58</v>
      </c>
      <c r="G551">
        <v>0</v>
      </c>
      <c r="I551">
        <f>IF(ISBLANK(Table13[[#This Row],[T1]]),0,IF(Table13[[#This Row],[T1]]&gt;0,1,0))</f>
        <v>1</v>
      </c>
      <c r="J551">
        <f>IF(ISBLANK(Table13[[#This Row],[T2]]),0,IF(Table13[[#This Row],[T2]]&gt;0,1,0))</f>
        <v>1</v>
      </c>
      <c r="K551">
        <f>IF(ISBLANK(Table13[[#This Row],[T3]]),0,IF(Table13[[#This Row],[T3]]&gt;0,1,0))</f>
        <v>1</v>
      </c>
      <c r="L551">
        <f>IF(ISBLANK(Table13[[#This Row],[T4]]),0,IF(Table13[[#This Row],[T4]]&gt;0,1,0))</f>
        <v>0</v>
      </c>
    </row>
    <row r="552" spans="1:12">
      <c r="A552" s="4">
        <v>43699.916666666664</v>
      </c>
      <c r="B552">
        <f t="shared" si="30"/>
        <v>22</v>
      </c>
      <c r="C552">
        <f t="shared" si="33"/>
        <v>22</v>
      </c>
      <c r="D552">
        <v>57</v>
      </c>
      <c r="E552">
        <v>57</v>
      </c>
      <c r="F552">
        <v>57</v>
      </c>
      <c r="G552">
        <v>0</v>
      </c>
      <c r="I552">
        <f>IF(ISBLANK(Table13[[#This Row],[T1]]),0,IF(Table13[[#This Row],[T1]]&gt;0,1,0))</f>
        <v>1</v>
      </c>
      <c r="J552">
        <f>IF(ISBLANK(Table13[[#This Row],[T2]]),0,IF(Table13[[#This Row],[T2]]&gt;0,1,0))</f>
        <v>1</v>
      </c>
      <c r="K552">
        <f>IF(ISBLANK(Table13[[#This Row],[T3]]),0,IF(Table13[[#This Row],[T3]]&gt;0,1,0))</f>
        <v>1</v>
      </c>
      <c r="L552">
        <f>IF(ISBLANK(Table13[[#This Row],[T4]]),0,IF(Table13[[#This Row],[T4]]&gt;0,1,0))</f>
        <v>0</v>
      </c>
    </row>
    <row r="553" spans="1:12">
      <c r="A553" s="4">
        <v>43699.958333333336</v>
      </c>
      <c r="B553">
        <f t="shared" si="30"/>
        <v>22</v>
      </c>
      <c r="C553">
        <f t="shared" si="33"/>
        <v>23</v>
      </c>
      <c r="D553">
        <v>58</v>
      </c>
      <c r="E553">
        <v>58</v>
      </c>
      <c r="F553">
        <v>58</v>
      </c>
      <c r="G553">
        <v>0</v>
      </c>
      <c r="I553">
        <f>IF(ISBLANK(Table13[[#This Row],[T1]]),0,IF(Table13[[#This Row],[T1]]&gt;0,1,0))</f>
        <v>1</v>
      </c>
      <c r="J553">
        <f>IF(ISBLANK(Table13[[#This Row],[T2]]),0,IF(Table13[[#This Row],[T2]]&gt;0,1,0))</f>
        <v>1</v>
      </c>
      <c r="K553">
        <f>IF(ISBLANK(Table13[[#This Row],[T3]]),0,IF(Table13[[#This Row],[T3]]&gt;0,1,0))</f>
        <v>1</v>
      </c>
      <c r="L553">
        <f>IF(ISBLANK(Table13[[#This Row],[T4]]),0,IF(Table13[[#This Row],[T4]]&gt;0,1,0))</f>
        <v>0</v>
      </c>
    </row>
    <row r="554" spans="1:12">
      <c r="A554" s="4">
        <v>43700</v>
      </c>
      <c r="B554">
        <f t="shared" si="30"/>
        <v>23</v>
      </c>
      <c r="C554">
        <f t="shared" si="33"/>
        <v>0</v>
      </c>
      <c r="D554">
        <v>58</v>
      </c>
      <c r="E554">
        <v>53</v>
      </c>
      <c r="F554">
        <v>58</v>
      </c>
      <c r="G554">
        <v>0</v>
      </c>
      <c r="I554">
        <f>IF(ISBLANK(Table13[[#This Row],[T1]]),0,IF(Table13[[#This Row],[T1]]&gt;0,1,0))</f>
        <v>1</v>
      </c>
      <c r="J554">
        <f>IF(ISBLANK(Table13[[#This Row],[T2]]),0,IF(Table13[[#This Row],[T2]]&gt;0,1,0))</f>
        <v>1</v>
      </c>
      <c r="K554">
        <f>IF(ISBLANK(Table13[[#This Row],[T3]]),0,IF(Table13[[#This Row],[T3]]&gt;0,1,0))</f>
        <v>1</v>
      </c>
      <c r="L554">
        <f>IF(ISBLANK(Table13[[#This Row],[T4]]),0,IF(Table13[[#This Row],[T4]]&gt;0,1,0))</f>
        <v>0</v>
      </c>
    </row>
    <row r="555" spans="1:12">
      <c r="A555" s="4">
        <v>43700.041666666664</v>
      </c>
      <c r="B555">
        <f t="shared" si="30"/>
        <v>23</v>
      </c>
      <c r="C555">
        <f t="shared" si="33"/>
        <v>1</v>
      </c>
      <c r="D555">
        <v>57</v>
      </c>
      <c r="E555">
        <v>21</v>
      </c>
      <c r="F555">
        <v>57</v>
      </c>
      <c r="G555">
        <v>0</v>
      </c>
      <c r="I555">
        <f>IF(ISBLANK(Table13[[#This Row],[T1]]),0,IF(Table13[[#This Row],[T1]]&gt;0,1,0))</f>
        <v>1</v>
      </c>
      <c r="J555">
        <f>IF(ISBLANK(Table13[[#This Row],[T2]]),0,IF(Table13[[#This Row],[T2]]&gt;0,1,0))</f>
        <v>1</v>
      </c>
      <c r="K555">
        <f>IF(ISBLANK(Table13[[#This Row],[T3]]),0,IF(Table13[[#This Row],[T3]]&gt;0,1,0))</f>
        <v>1</v>
      </c>
      <c r="L555">
        <f>IF(ISBLANK(Table13[[#This Row],[T4]]),0,IF(Table13[[#This Row],[T4]]&gt;0,1,0))</f>
        <v>0</v>
      </c>
    </row>
    <row r="556" spans="1:12">
      <c r="A556" s="4">
        <v>43700.083333333336</v>
      </c>
      <c r="B556">
        <f t="shared" si="30"/>
        <v>23</v>
      </c>
      <c r="C556">
        <f t="shared" si="33"/>
        <v>2</v>
      </c>
      <c r="D556">
        <v>58</v>
      </c>
      <c r="E556">
        <v>36</v>
      </c>
      <c r="F556">
        <v>58</v>
      </c>
      <c r="G556">
        <v>0</v>
      </c>
      <c r="I556">
        <f>IF(ISBLANK(Table13[[#This Row],[T1]]),0,IF(Table13[[#This Row],[T1]]&gt;0,1,0))</f>
        <v>1</v>
      </c>
      <c r="J556">
        <f>IF(ISBLANK(Table13[[#This Row],[T2]]),0,IF(Table13[[#This Row],[T2]]&gt;0,1,0))</f>
        <v>1</v>
      </c>
      <c r="K556">
        <f>IF(ISBLANK(Table13[[#This Row],[T3]]),0,IF(Table13[[#This Row],[T3]]&gt;0,1,0))</f>
        <v>1</v>
      </c>
      <c r="L556">
        <f>IF(ISBLANK(Table13[[#This Row],[T4]]),0,IF(Table13[[#This Row],[T4]]&gt;0,1,0))</f>
        <v>0</v>
      </c>
    </row>
    <row r="557" spans="1:12">
      <c r="A557" s="4">
        <v>43700.125</v>
      </c>
      <c r="B557">
        <f t="shared" si="30"/>
        <v>23</v>
      </c>
      <c r="C557">
        <f t="shared" si="33"/>
        <v>3</v>
      </c>
      <c r="D557">
        <v>58</v>
      </c>
      <c r="E557">
        <v>32</v>
      </c>
      <c r="F557">
        <v>58</v>
      </c>
      <c r="G557">
        <v>0</v>
      </c>
      <c r="I557">
        <f>IF(ISBLANK(Table13[[#This Row],[T1]]),0,IF(Table13[[#This Row],[T1]]&gt;0,1,0))</f>
        <v>1</v>
      </c>
      <c r="J557">
        <f>IF(ISBLANK(Table13[[#This Row],[T2]]),0,IF(Table13[[#This Row],[T2]]&gt;0,1,0))</f>
        <v>1</v>
      </c>
      <c r="K557">
        <f>IF(ISBLANK(Table13[[#This Row],[T3]]),0,IF(Table13[[#This Row],[T3]]&gt;0,1,0))</f>
        <v>1</v>
      </c>
      <c r="L557">
        <f>IF(ISBLANK(Table13[[#This Row],[T4]]),0,IF(Table13[[#This Row],[T4]]&gt;0,1,0))</f>
        <v>0</v>
      </c>
    </row>
    <row r="558" spans="1:12">
      <c r="A558" s="4">
        <v>43700.166666666664</v>
      </c>
      <c r="B558">
        <f t="shared" si="30"/>
        <v>23</v>
      </c>
      <c r="C558">
        <f t="shared" si="33"/>
        <v>4</v>
      </c>
      <c r="D558">
        <v>58</v>
      </c>
      <c r="E558">
        <v>54</v>
      </c>
      <c r="F558">
        <v>58</v>
      </c>
      <c r="G558">
        <v>0</v>
      </c>
      <c r="I558">
        <f>IF(ISBLANK(Table13[[#This Row],[T1]]),0,IF(Table13[[#This Row],[T1]]&gt;0,1,0))</f>
        <v>1</v>
      </c>
      <c r="J558">
        <f>IF(ISBLANK(Table13[[#This Row],[T2]]),0,IF(Table13[[#This Row],[T2]]&gt;0,1,0))</f>
        <v>1</v>
      </c>
      <c r="K558">
        <f>IF(ISBLANK(Table13[[#This Row],[T3]]),0,IF(Table13[[#This Row],[T3]]&gt;0,1,0))</f>
        <v>1</v>
      </c>
      <c r="L558">
        <f>IF(ISBLANK(Table13[[#This Row],[T4]]),0,IF(Table13[[#This Row],[T4]]&gt;0,1,0))</f>
        <v>0</v>
      </c>
    </row>
    <row r="559" spans="1:12">
      <c r="A559" s="4">
        <v>43700.208333333336</v>
      </c>
      <c r="B559">
        <f t="shared" si="30"/>
        <v>23</v>
      </c>
      <c r="C559">
        <f t="shared" si="33"/>
        <v>5</v>
      </c>
      <c r="D559">
        <v>57</v>
      </c>
      <c r="E559">
        <v>38</v>
      </c>
      <c r="F559">
        <v>57</v>
      </c>
      <c r="G559">
        <v>0</v>
      </c>
      <c r="I559">
        <f>IF(ISBLANK(Table13[[#This Row],[T1]]),0,IF(Table13[[#This Row],[T1]]&gt;0,1,0))</f>
        <v>1</v>
      </c>
      <c r="J559">
        <f>IF(ISBLANK(Table13[[#This Row],[T2]]),0,IF(Table13[[#This Row],[T2]]&gt;0,1,0))</f>
        <v>1</v>
      </c>
      <c r="K559">
        <f>IF(ISBLANK(Table13[[#This Row],[T3]]),0,IF(Table13[[#This Row],[T3]]&gt;0,1,0))</f>
        <v>1</v>
      </c>
      <c r="L559">
        <f>IF(ISBLANK(Table13[[#This Row],[T4]]),0,IF(Table13[[#This Row],[T4]]&gt;0,1,0))</f>
        <v>0</v>
      </c>
    </row>
    <row r="560" spans="1:12">
      <c r="A560" s="4">
        <v>43700.25</v>
      </c>
      <c r="B560">
        <f t="shared" si="30"/>
        <v>23</v>
      </c>
      <c r="C560">
        <f t="shared" si="33"/>
        <v>6</v>
      </c>
      <c r="D560">
        <v>58</v>
      </c>
      <c r="E560">
        <v>18</v>
      </c>
      <c r="F560">
        <v>58</v>
      </c>
      <c r="G560">
        <v>0</v>
      </c>
      <c r="I560">
        <f>IF(ISBLANK(Table13[[#This Row],[T1]]),0,IF(Table13[[#This Row],[T1]]&gt;0,1,0))</f>
        <v>1</v>
      </c>
      <c r="J560">
        <f>IF(ISBLANK(Table13[[#This Row],[T2]]),0,IF(Table13[[#This Row],[T2]]&gt;0,1,0))</f>
        <v>1</v>
      </c>
      <c r="K560">
        <f>IF(ISBLANK(Table13[[#This Row],[T3]]),0,IF(Table13[[#This Row],[T3]]&gt;0,1,0))</f>
        <v>1</v>
      </c>
      <c r="L560">
        <f>IF(ISBLANK(Table13[[#This Row],[T4]]),0,IF(Table13[[#This Row],[T4]]&gt;0,1,0))</f>
        <v>0</v>
      </c>
    </row>
    <row r="561" spans="1:12">
      <c r="A561" s="4">
        <v>43700.291666666664</v>
      </c>
      <c r="B561">
        <f t="shared" si="30"/>
        <v>23</v>
      </c>
      <c r="C561">
        <f t="shared" si="33"/>
        <v>7</v>
      </c>
      <c r="D561">
        <v>58</v>
      </c>
      <c r="E561">
        <v>0</v>
      </c>
      <c r="F561">
        <v>58</v>
      </c>
      <c r="G561">
        <v>0</v>
      </c>
      <c r="I561">
        <f>IF(ISBLANK(Table13[[#This Row],[T1]]),0,IF(Table13[[#This Row],[T1]]&gt;0,1,0))</f>
        <v>1</v>
      </c>
      <c r="J561">
        <f>IF(ISBLANK(Table13[[#This Row],[T2]]),0,IF(Table13[[#This Row],[T2]]&gt;0,1,0))</f>
        <v>0</v>
      </c>
      <c r="K561">
        <f>IF(ISBLANK(Table13[[#This Row],[T3]]),0,IF(Table13[[#This Row],[T3]]&gt;0,1,0))</f>
        <v>1</v>
      </c>
      <c r="L561">
        <f>IF(ISBLANK(Table13[[#This Row],[T4]]),0,IF(Table13[[#This Row],[T4]]&gt;0,1,0))</f>
        <v>0</v>
      </c>
    </row>
    <row r="562" spans="1:12">
      <c r="A562" s="4">
        <v>43700.333333333336</v>
      </c>
      <c r="B562">
        <f t="shared" si="30"/>
        <v>23</v>
      </c>
      <c r="C562">
        <f t="shared" si="33"/>
        <v>8</v>
      </c>
      <c r="D562">
        <v>7</v>
      </c>
      <c r="E562">
        <v>0</v>
      </c>
      <c r="F562">
        <v>5</v>
      </c>
      <c r="G562">
        <v>0</v>
      </c>
      <c r="I562">
        <f>IF(ISBLANK(Table13[[#This Row],[T1]]),0,IF(Table13[[#This Row],[T1]]&gt;0,1,0))</f>
        <v>1</v>
      </c>
      <c r="J562">
        <f>IF(ISBLANK(Table13[[#This Row],[T2]]),0,IF(Table13[[#This Row],[T2]]&gt;0,1,0))</f>
        <v>0</v>
      </c>
      <c r="K562">
        <f>IF(ISBLANK(Table13[[#This Row],[T3]]),0,IF(Table13[[#This Row],[T3]]&gt;0,1,0))</f>
        <v>1</v>
      </c>
      <c r="L562">
        <f>IF(ISBLANK(Table13[[#This Row],[T4]]),0,IF(Table13[[#This Row],[T4]]&gt;0,1,0))</f>
        <v>0</v>
      </c>
    </row>
    <row r="563" spans="1:12">
      <c r="A563" s="4">
        <f t="shared" ref="A563:A570" si="34">DATE(2019,8,23) + O562</f>
        <v>43700</v>
      </c>
      <c r="B563">
        <f t="shared" si="30"/>
        <v>23</v>
      </c>
      <c r="C563">
        <f t="shared" si="33"/>
        <v>0</v>
      </c>
      <c r="I563">
        <f>IF(ISBLANK(Table13[[#This Row],[T1]]),0,IF(Table13[[#This Row],[T1]]&gt;0,1,0))</f>
        <v>0</v>
      </c>
      <c r="J563">
        <f>IF(ISBLANK(Table13[[#This Row],[T2]]),0,IF(Table13[[#This Row],[T2]]&gt;0,1,0))</f>
        <v>0</v>
      </c>
      <c r="K563">
        <f>IF(ISBLANK(Table13[[#This Row],[T3]]),0,IF(Table13[[#This Row],[T3]]&gt;0,1,0))</f>
        <v>0</v>
      </c>
      <c r="L563">
        <f>IF(ISBLANK(Table13[[#This Row],[T4]]),0,IF(Table13[[#This Row],[T4]]&gt;0,1,0))</f>
        <v>0</v>
      </c>
    </row>
    <row r="564" spans="1:12">
      <c r="A564" s="4">
        <f t="shared" si="34"/>
        <v>43700</v>
      </c>
      <c r="B564">
        <f t="shared" si="30"/>
        <v>23</v>
      </c>
      <c r="C564">
        <f t="shared" si="33"/>
        <v>0</v>
      </c>
      <c r="I564">
        <f>IF(ISBLANK(Table13[[#This Row],[T1]]),0,IF(Table13[[#This Row],[T1]]&gt;0,1,0))</f>
        <v>0</v>
      </c>
      <c r="J564">
        <f>IF(ISBLANK(Table13[[#This Row],[T2]]),0,IF(Table13[[#This Row],[T2]]&gt;0,1,0))</f>
        <v>0</v>
      </c>
      <c r="K564">
        <f>IF(ISBLANK(Table13[[#This Row],[T3]]),0,IF(Table13[[#This Row],[T3]]&gt;0,1,0))</f>
        <v>0</v>
      </c>
      <c r="L564">
        <f>IF(ISBLANK(Table13[[#This Row],[T4]]),0,IF(Table13[[#This Row],[T4]]&gt;0,1,0))</f>
        <v>0</v>
      </c>
    </row>
    <row r="565" spans="1:12">
      <c r="A565" s="4">
        <f t="shared" si="34"/>
        <v>43700</v>
      </c>
      <c r="B565">
        <f t="shared" si="30"/>
        <v>23</v>
      </c>
      <c r="C565">
        <f t="shared" si="33"/>
        <v>0</v>
      </c>
      <c r="I565">
        <f>IF(ISBLANK(Table13[[#This Row],[T1]]),0,IF(Table13[[#This Row],[T1]]&gt;0,1,0))</f>
        <v>0</v>
      </c>
      <c r="J565">
        <f>IF(ISBLANK(Table13[[#This Row],[T2]]),0,IF(Table13[[#This Row],[T2]]&gt;0,1,0))</f>
        <v>0</v>
      </c>
      <c r="K565">
        <f>IF(ISBLANK(Table13[[#This Row],[T3]]),0,IF(Table13[[#This Row],[T3]]&gt;0,1,0))</f>
        <v>0</v>
      </c>
      <c r="L565">
        <f>IF(ISBLANK(Table13[[#This Row],[T4]]),0,IF(Table13[[#This Row],[T4]]&gt;0,1,0))</f>
        <v>0</v>
      </c>
    </row>
    <row r="566" spans="1:12">
      <c r="A566" s="4">
        <f t="shared" si="34"/>
        <v>43700</v>
      </c>
      <c r="B566">
        <f t="shared" si="30"/>
        <v>23</v>
      </c>
      <c r="C566">
        <f t="shared" si="33"/>
        <v>0</v>
      </c>
      <c r="I566">
        <f>IF(ISBLANK(Table13[[#This Row],[T1]]),0,IF(Table13[[#This Row],[T1]]&gt;0,1,0))</f>
        <v>0</v>
      </c>
      <c r="J566">
        <f>IF(ISBLANK(Table13[[#This Row],[T2]]),0,IF(Table13[[#This Row],[T2]]&gt;0,1,0))</f>
        <v>0</v>
      </c>
      <c r="K566">
        <f>IF(ISBLANK(Table13[[#This Row],[T3]]),0,IF(Table13[[#This Row],[T3]]&gt;0,1,0))</f>
        <v>0</v>
      </c>
      <c r="L566">
        <f>IF(ISBLANK(Table13[[#This Row],[T4]]),0,IF(Table13[[#This Row],[T4]]&gt;0,1,0))</f>
        <v>0</v>
      </c>
    </row>
    <row r="567" spans="1:12">
      <c r="A567" s="4">
        <f t="shared" si="34"/>
        <v>43700</v>
      </c>
      <c r="B567">
        <f t="shared" si="30"/>
        <v>23</v>
      </c>
      <c r="C567">
        <f t="shared" si="33"/>
        <v>0</v>
      </c>
      <c r="I567">
        <f>IF(ISBLANK(Table13[[#This Row],[T1]]),0,IF(Table13[[#This Row],[T1]]&gt;0,1,0))</f>
        <v>0</v>
      </c>
      <c r="J567">
        <f>IF(ISBLANK(Table13[[#This Row],[T2]]),0,IF(Table13[[#This Row],[T2]]&gt;0,1,0))</f>
        <v>0</v>
      </c>
      <c r="K567">
        <f>IF(ISBLANK(Table13[[#This Row],[T3]]),0,IF(Table13[[#This Row],[T3]]&gt;0,1,0))</f>
        <v>0</v>
      </c>
      <c r="L567">
        <f>IF(ISBLANK(Table13[[#This Row],[T4]]),0,IF(Table13[[#This Row],[T4]]&gt;0,1,0))</f>
        <v>0</v>
      </c>
    </row>
    <row r="568" spans="1:12">
      <c r="A568" s="4">
        <f t="shared" si="34"/>
        <v>43700</v>
      </c>
      <c r="B568">
        <f t="shared" si="30"/>
        <v>23</v>
      </c>
      <c r="C568">
        <f t="shared" si="33"/>
        <v>0</v>
      </c>
      <c r="I568">
        <f>IF(ISBLANK(Table13[[#This Row],[T1]]),0,IF(Table13[[#This Row],[T1]]&gt;0,1,0))</f>
        <v>0</v>
      </c>
      <c r="J568">
        <f>IF(ISBLANK(Table13[[#This Row],[T2]]),0,IF(Table13[[#This Row],[T2]]&gt;0,1,0))</f>
        <v>0</v>
      </c>
      <c r="K568">
        <f>IF(ISBLANK(Table13[[#This Row],[T3]]),0,IF(Table13[[#This Row],[T3]]&gt;0,1,0))</f>
        <v>0</v>
      </c>
      <c r="L568">
        <f>IF(ISBLANK(Table13[[#This Row],[T4]]),0,IF(Table13[[#This Row],[T4]]&gt;0,1,0))</f>
        <v>0</v>
      </c>
    </row>
    <row r="569" spans="1:12">
      <c r="A569" s="4">
        <f t="shared" si="34"/>
        <v>43700</v>
      </c>
      <c r="B569">
        <f t="shared" si="30"/>
        <v>23</v>
      </c>
      <c r="C569">
        <f t="shared" si="33"/>
        <v>0</v>
      </c>
      <c r="I569">
        <f>IF(ISBLANK(Table13[[#This Row],[T1]]),0,IF(Table13[[#This Row],[T1]]&gt;0,1,0))</f>
        <v>0</v>
      </c>
      <c r="J569">
        <f>IF(ISBLANK(Table13[[#This Row],[T2]]),0,IF(Table13[[#This Row],[T2]]&gt;0,1,0))</f>
        <v>0</v>
      </c>
      <c r="K569">
        <f>IF(ISBLANK(Table13[[#This Row],[T3]]),0,IF(Table13[[#This Row],[T3]]&gt;0,1,0))</f>
        <v>0</v>
      </c>
      <c r="L569">
        <f>IF(ISBLANK(Table13[[#This Row],[T4]]),0,IF(Table13[[#This Row],[T4]]&gt;0,1,0))</f>
        <v>0</v>
      </c>
    </row>
    <row r="570" spans="1:12">
      <c r="A570" s="4">
        <f t="shared" si="34"/>
        <v>43700</v>
      </c>
      <c r="B570">
        <f t="shared" si="30"/>
        <v>23</v>
      </c>
      <c r="C570">
        <f t="shared" si="33"/>
        <v>0</v>
      </c>
      <c r="I570">
        <f>IF(ISBLANK(Table13[[#This Row],[T1]]),0,IF(Table13[[#This Row],[T1]]&gt;0,1,0))</f>
        <v>0</v>
      </c>
      <c r="J570">
        <f>IF(ISBLANK(Table13[[#This Row],[T2]]),0,IF(Table13[[#This Row],[T2]]&gt;0,1,0))</f>
        <v>0</v>
      </c>
      <c r="K570">
        <f>IF(ISBLANK(Table13[[#This Row],[T3]]),0,IF(Table13[[#This Row],[T3]]&gt;0,1,0))</f>
        <v>0</v>
      </c>
      <c r="L570">
        <f>IF(ISBLANK(Table13[[#This Row],[T4]]),0,IF(Table13[[#This Row],[T4]]&gt;0,1,0))</f>
        <v>0</v>
      </c>
    </row>
    <row r="571" spans="1:12">
      <c r="A571" s="4">
        <v>43700.708333333336</v>
      </c>
      <c r="B571">
        <f t="shared" si="30"/>
        <v>23</v>
      </c>
      <c r="C571">
        <f t="shared" si="33"/>
        <v>17</v>
      </c>
      <c r="D571">
        <v>50</v>
      </c>
      <c r="E571">
        <v>33</v>
      </c>
      <c r="F571">
        <v>0</v>
      </c>
      <c r="G571">
        <v>0</v>
      </c>
      <c r="I571">
        <f>IF(ISBLANK(Table13[[#This Row],[T1]]),0,IF(Table13[[#This Row],[T1]]&gt;0,1,0))</f>
        <v>1</v>
      </c>
      <c r="J571">
        <f>IF(ISBLANK(Table13[[#This Row],[T2]]),0,IF(Table13[[#This Row],[T2]]&gt;0,1,0))</f>
        <v>1</v>
      </c>
      <c r="K571">
        <f>IF(ISBLANK(Table13[[#This Row],[T3]]),0,IF(Table13[[#This Row],[T3]]&gt;0,1,0))</f>
        <v>0</v>
      </c>
      <c r="L571">
        <f>IF(ISBLANK(Table13[[#This Row],[T4]]),0,IF(Table13[[#This Row],[T4]]&gt;0,1,0))</f>
        <v>0</v>
      </c>
    </row>
    <row r="572" spans="1:12">
      <c r="A572" s="4">
        <v>43700.75</v>
      </c>
      <c r="B572">
        <f t="shared" si="30"/>
        <v>23</v>
      </c>
      <c r="C572">
        <f t="shared" si="33"/>
        <v>18</v>
      </c>
      <c r="D572">
        <v>49</v>
      </c>
      <c r="E572">
        <v>47</v>
      </c>
      <c r="F572">
        <v>37</v>
      </c>
      <c r="G572">
        <v>0</v>
      </c>
      <c r="I572">
        <f>IF(ISBLANK(Table13[[#This Row],[T1]]),0,IF(Table13[[#This Row],[T1]]&gt;0,1,0))</f>
        <v>1</v>
      </c>
      <c r="J572">
        <f>IF(ISBLANK(Table13[[#This Row],[T2]]),0,IF(Table13[[#This Row],[T2]]&gt;0,1,0))</f>
        <v>1</v>
      </c>
      <c r="K572">
        <f>IF(ISBLANK(Table13[[#This Row],[T3]]),0,IF(Table13[[#This Row],[T3]]&gt;0,1,0))</f>
        <v>1</v>
      </c>
      <c r="L572">
        <f>IF(ISBLANK(Table13[[#This Row],[T4]]),0,IF(Table13[[#This Row],[T4]]&gt;0,1,0))</f>
        <v>0</v>
      </c>
    </row>
    <row r="573" spans="1:12">
      <c r="A573" s="4">
        <f>DATE(2019,8,23) + O572</f>
        <v>43700</v>
      </c>
      <c r="B573">
        <f t="shared" si="30"/>
        <v>23</v>
      </c>
      <c r="C573">
        <f t="shared" si="33"/>
        <v>0</v>
      </c>
      <c r="I573">
        <f>IF(ISBLANK(Table13[[#This Row],[T1]]),0,IF(Table13[[#This Row],[T1]]&gt;0,1,0))</f>
        <v>0</v>
      </c>
      <c r="J573">
        <f>IF(ISBLANK(Table13[[#This Row],[T2]]),0,IF(Table13[[#This Row],[T2]]&gt;0,1,0))</f>
        <v>0</v>
      </c>
      <c r="K573">
        <f>IF(ISBLANK(Table13[[#This Row],[T3]]),0,IF(Table13[[#This Row],[T3]]&gt;0,1,0))</f>
        <v>0</v>
      </c>
      <c r="L573">
        <f>IF(ISBLANK(Table13[[#This Row],[T4]]),0,IF(Table13[[#This Row],[T4]]&gt;0,1,0))</f>
        <v>0</v>
      </c>
    </row>
    <row r="574" spans="1:12">
      <c r="A574" s="4">
        <f>DATE(2019,8,23) + O573</f>
        <v>43700</v>
      </c>
      <c r="B574">
        <f t="shared" si="30"/>
        <v>23</v>
      </c>
      <c r="C574">
        <f t="shared" si="33"/>
        <v>0</v>
      </c>
      <c r="I574">
        <f>IF(ISBLANK(Table13[[#This Row],[T1]]),0,IF(Table13[[#This Row],[T1]]&gt;0,1,0))</f>
        <v>0</v>
      </c>
      <c r="J574">
        <f>IF(ISBLANK(Table13[[#This Row],[T2]]),0,IF(Table13[[#This Row],[T2]]&gt;0,1,0))</f>
        <v>0</v>
      </c>
      <c r="K574">
        <f>IF(ISBLANK(Table13[[#This Row],[T3]]),0,IF(Table13[[#This Row],[T3]]&gt;0,1,0))</f>
        <v>0</v>
      </c>
      <c r="L574">
        <f>IF(ISBLANK(Table13[[#This Row],[T4]]),0,IF(Table13[[#This Row],[T4]]&gt;0,1,0))</f>
        <v>0</v>
      </c>
    </row>
    <row r="575" spans="1:12">
      <c r="A575" s="4">
        <f>DATE(2019,8,23) + O574</f>
        <v>43700</v>
      </c>
      <c r="B575">
        <f t="shared" si="30"/>
        <v>23</v>
      </c>
      <c r="C575">
        <f t="shared" si="33"/>
        <v>0</v>
      </c>
      <c r="I575">
        <f>IF(ISBLANK(Table13[[#This Row],[T1]]),0,IF(Table13[[#This Row],[T1]]&gt;0,1,0))</f>
        <v>0</v>
      </c>
      <c r="J575">
        <f>IF(ISBLANK(Table13[[#This Row],[T2]]),0,IF(Table13[[#This Row],[T2]]&gt;0,1,0))</f>
        <v>0</v>
      </c>
      <c r="K575">
        <f>IF(ISBLANK(Table13[[#This Row],[T3]]),0,IF(Table13[[#This Row],[T3]]&gt;0,1,0))</f>
        <v>0</v>
      </c>
      <c r="L575">
        <f>IF(ISBLANK(Table13[[#This Row],[T4]]),0,IF(Table13[[#This Row],[T4]]&gt;0,1,0))</f>
        <v>0</v>
      </c>
    </row>
    <row r="576" spans="1:12">
      <c r="A576" s="4">
        <v>43700.916666666664</v>
      </c>
      <c r="B576">
        <f t="shared" si="30"/>
        <v>23</v>
      </c>
      <c r="C576">
        <f t="shared" si="33"/>
        <v>22</v>
      </c>
      <c r="D576">
        <v>5</v>
      </c>
      <c r="E576">
        <v>5</v>
      </c>
      <c r="F576">
        <v>4</v>
      </c>
      <c r="G576">
        <v>0</v>
      </c>
      <c r="I576">
        <f>IF(ISBLANK(Table13[[#This Row],[T1]]),0,IF(Table13[[#This Row],[T1]]&gt;0,1,0))</f>
        <v>1</v>
      </c>
      <c r="J576">
        <f>IF(ISBLANK(Table13[[#This Row],[T2]]),0,IF(Table13[[#This Row],[T2]]&gt;0,1,0))</f>
        <v>1</v>
      </c>
      <c r="K576">
        <f>IF(ISBLANK(Table13[[#This Row],[T3]]),0,IF(Table13[[#This Row],[T3]]&gt;0,1,0))</f>
        <v>1</v>
      </c>
      <c r="L576">
        <f>IF(ISBLANK(Table13[[#This Row],[T4]]),0,IF(Table13[[#This Row],[T4]]&gt;0,1,0))</f>
        <v>0</v>
      </c>
    </row>
    <row r="577" spans="1:12">
      <c r="A577" s="4">
        <v>43700.958333333336</v>
      </c>
      <c r="B577">
        <f t="shared" si="30"/>
        <v>23</v>
      </c>
      <c r="C577">
        <f t="shared" si="33"/>
        <v>23</v>
      </c>
      <c r="D577">
        <v>58</v>
      </c>
      <c r="E577">
        <v>58</v>
      </c>
      <c r="F577">
        <v>58</v>
      </c>
      <c r="G577">
        <v>0</v>
      </c>
      <c r="I577">
        <f>IF(ISBLANK(Table13[[#This Row],[T1]]),0,IF(Table13[[#This Row],[T1]]&gt;0,1,0))</f>
        <v>1</v>
      </c>
      <c r="J577">
        <f>IF(ISBLANK(Table13[[#This Row],[T2]]),0,IF(Table13[[#This Row],[T2]]&gt;0,1,0))</f>
        <v>1</v>
      </c>
      <c r="K577">
        <f>IF(ISBLANK(Table13[[#This Row],[T3]]),0,IF(Table13[[#This Row],[T3]]&gt;0,1,0))</f>
        <v>1</v>
      </c>
      <c r="L577">
        <f>IF(ISBLANK(Table13[[#This Row],[T4]]),0,IF(Table13[[#This Row],[T4]]&gt;0,1,0))</f>
        <v>0</v>
      </c>
    </row>
    <row r="578" spans="1:12">
      <c r="A578" s="4">
        <v>43701</v>
      </c>
      <c r="B578">
        <f t="shared" ref="B578:B641" si="35">DAY(A578)</f>
        <v>24</v>
      </c>
      <c r="C578">
        <f t="shared" si="33"/>
        <v>0</v>
      </c>
      <c r="D578">
        <v>58</v>
      </c>
      <c r="E578">
        <v>58</v>
      </c>
      <c r="F578">
        <v>58</v>
      </c>
      <c r="G578">
        <v>0</v>
      </c>
      <c r="I578">
        <f>IF(ISBLANK(Table13[[#This Row],[T1]]),0,IF(Table13[[#This Row],[T1]]&gt;0,1,0))</f>
        <v>1</v>
      </c>
      <c r="J578">
        <f>IF(ISBLANK(Table13[[#This Row],[T2]]),0,IF(Table13[[#This Row],[T2]]&gt;0,1,0))</f>
        <v>1</v>
      </c>
      <c r="K578">
        <f>IF(ISBLANK(Table13[[#This Row],[T3]]),0,IF(Table13[[#This Row],[T3]]&gt;0,1,0))</f>
        <v>1</v>
      </c>
      <c r="L578">
        <f>IF(ISBLANK(Table13[[#This Row],[T4]]),0,IF(Table13[[#This Row],[T4]]&gt;0,1,0))</f>
        <v>0</v>
      </c>
    </row>
    <row r="579" spans="1:12">
      <c r="A579" s="4">
        <v>43701.041666666664</v>
      </c>
      <c r="B579">
        <f t="shared" si="35"/>
        <v>24</v>
      </c>
      <c r="C579">
        <f t="shared" si="33"/>
        <v>1</v>
      </c>
      <c r="D579">
        <v>57</v>
      </c>
      <c r="E579">
        <v>57</v>
      </c>
      <c r="F579">
        <v>57</v>
      </c>
      <c r="G579">
        <v>0</v>
      </c>
      <c r="I579">
        <f>IF(ISBLANK(Table13[[#This Row],[T1]]),0,IF(Table13[[#This Row],[T1]]&gt;0,1,0))</f>
        <v>1</v>
      </c>
      <c r="J579">
        <f>IF(ISBLANK(Table13[[#This Row],[T2]]),0,IF(Table13[[#This Row],[T2]]&gt;0,1,0))</f>
        <v>1</v>
      </c>
      <c r="K579">
        <f>IF(ISBLANK(Table13[[#This Row],[T3]]),0,IF(Table13[[#This Row],[T3]]&gt;0,1,0))</f>
        <v>1</v>
      </c>
      <c r="L579">
        <f>IF(ISBLANK(Table13[[#This Row],[T4]]),0,IF(Table13[[#This Row],[T4]]&gt;0,1,0))</f>
        <v>0</v>
      </c>
    </row>
    <row r="580" spans="1:12">
      <c r="A580" s="4">
        <v>43701.083333333336</v>
      </c>
      <c r="B580">
        <f t="shared" si="35"/>
        <v>24</v>
      </c>
      <c r="C580">
        <f t="shared" si="33"/>
        <v>2</v>
      </c>
      <c r="D580">
        <v>58</v>
      </c>
      <c r="E580">
        <v>58</v>
      </c>
      <c r="F580">
        <v>58</v>
      </c>
      <c r="G580">
        <v>0</v>
      </c>
      <c r="I580">
        <f>IF(ISBLANK(Table13[[#This Row],[T1]]),0,IF(Table13[[#This Row],[T1]]&gt;0,1,0))</f>
        <v>1</v>
      </c>
      <c r="J580">
        <f>IF(ISBLANK(Table13[[#This Row],[T2]]),0,IF(Table13[[#This Row],[T2]]&gt;0,1,0))</f>
        <v>1</v>
      </c>
      <c r="K580">
        <f>IF(ISBLANK(Table13[[#This Row],[T3]]),0,IF(Table13[[#This Row],[T3]]&gt;0,1,0))</f>
        <v>1</v>
      </c>
      <c r="L580">
        <f>IF(ISBLANK(Table13[[#This Row],[T4]]),0,IF(Table13[[#This Row],[T4]]&gt;0,1,0))</f>
        <v>0</v>
      </c>
    </row>
    <row r="581" spans="1:12">
      <c r="A581" s="4">
        <v>43701.125</v>
      </c>
      <c r="B581">
        <f t="shared" si="35"/>
        <v>24</v>
      </c>
      <c r="C581">
        <f t="shared" si="33"/>
        <v>3</v>
      </c>
      <c r="D581">
        <v>58</v>
      </c>
      <c r="E581">
        <v>58</v>
      </c>
      <c r="F581">
        <v>58</v>
      </c>
      <c r="G581">
        <v>0</v>
      </c>
      <c r="I581">
        <f>IF(ISBLANK(Table13[[#This Row],[T1]]),0,IF(Table13[[#This Row],[T1]]&gt;0,1,0))</f>
        <v>1</v>
      </c>
      <c r="J581">
        <f>IF(ISBLANK(Table13[[#This Row],[T2]]),0,IF(Table13[[#This Row],[T2]]&gt;0,1,0))</f>
        <v>1</v>
      </c>
      <c r="K581">
        <f>IF(ISBLANK(Table13[[#This Row],[T3]]),0,IF(Table13[[#This Row],[T3]]&gt;0,1,0))</f>
        <v>1</v>
      </c>
      <c r="L581">
        <f>IF(ISBLANK(Table13[[#This Row],[T4]]),0,IF(Table13[[#This Row],[T4]]&gt;0,1,0))</f>
        <v>0</v>
      </c>
    </row>
    <row r="582" spans="1:12">
      <c r="A582" s="4">
        <v>43701.166666666664</v>
      </c>
      <c r="B582">
        <f t="shared" si="35"/>
        <v>24</v>
      </c>
      <c r="C582">
        <f t="shared" si="33"/>
        <v>4</v>
      </c>
      <c r="D582">
        <v>57</v>
      </c>
      <c r="E582">
        <v>41</v>
      </c>
      <c r="F582">
        <v>57</v>
      </c>
      <c r="G582">
        <v>0</v>
      </c>
      <c r="I582">
        <f>IF(ISBLANK(Table13[[#This Row],[T1]]),0,IF(Table13[[#This Row],[T1]]&gt;0,1,0))</f>
        <v>1</v>
      </c>
      <c r="J582">
        <f>IF(ISBLANK(Table13[[#This Row],[T2]]),0,IF(Table13[[#This Row],[T2]]&gt;0,1,0))</f>
        <v>1</v>
      </c>
      <c r="K582">
        <f>IF(ISBLANK(Table13[[#This Row],[T3]]),0,IF(Table13[[#This Row],[T3]]&gt;0,1,0))</f>
        <v>1</v>
      </c>
      <c r="L582">
        <f>IF(ISBLANK(Table13[[#This Row],[T4]]),0,IF(Table13[[#This Row],[T4]]&gt;0,1,0))</f>
        <v>0</v>
      </c>
    </row>
    <row r="583" spans="1:12">
      <c r="A583" s="4">
        <v>43701.208333333336</v>
      </c>
      <c r="B583">
        <f t="shared" si="35"/>
        <v>24</v>
      </c>
      <c r="C583">
        <f t="shared" si="33"/>
        <v>5</v>
      </c>
      <c r="D583">
        <v>58</v>
      </c>
      <c r="E583">
        <v>32</v>
      </c>
      <c r="F583">
        <v>58</v>
      </c>
      <c r="G583">
        <v>0</v>
      </c>
      <c r="I583">
        <f>IF(ISBLANK(Table13[[#This Row],[T1]]),0,IF(Table13[[#This Row],[T1]]&gt;0,1,0))</f>
        <v>1</v>
      </c>
      <c r="J583">
        <f>IF(ISBLANK(Table13[[#This Row],[T2]]),0,IF(Table13[[#This Row],[T2]]&gt;0,1,0))</f>
        <v>1</v>
      </c>
      <c r="K583">
        <f>IF(ISBLANK(Table13[[#This Row],[T3]]),0,IF(Table13[[#This Row],[T3]]&gt;0,1,0))</f>
        <v>1</v>
      </c>
      <c r="L583">
        <f>IF(ISBLANK(Table13[[#This Row],[T4]]),0,IF(Table13[[#This Row],[T4]]&gt;0,1,0))</f>
        <v>0</v>
      </c>
    </row>
    <row r="584" spans="1:12">
      <c r="A584" s="4">
        <v>43701.25</v>
      </c>
      <c r="B584">
        <f t="shared" si="35"/>
        <v>24</v>
      </c>
      <c r="C584">
        <f t="shared" si="33"/>
        <v>6</v>
      </c>
      <c r="D584">
        <v>58</v>
      </c>
      <c r="E584">
        <v>50</v>
      </c>
      <c r="F584">
        <v>58</v>
      </c>
      <c r="G584">
        <v>0</v>
      </c>
      <c r="I584">
        <f>IF(ISBLANK(Table13[[#This Row],[T1]]),0,IF(Table13[[#This Row],[T1]]&gt;0,1,0))</f>
        <v>1</v>
      </c>
      <c r="J584">
        <f>IF(ISBLANK(Table13[[#This Row],[T2]]),0,IF(Table13[[#This Row],[T2]]&gt;0,1,0))</f>
        <v>1</v>
      </c>
      <c r="K584">
        <f>IF(ISBLANK(Table13[[#This Row],[T3]]),0,IF(Table13[[#This Row],[T3]]&gt;0,1,0))</f>
        <v>1</v>
      </c>
      <c r="L584">
        <f>IF(ISBLANK(Table13[[#This Row],[T4]]),0,IF(Table13[[#This Row],[T4]]&gt;0,1,0))</f>
        <v>0</v>
      </c>
    </row>
    <row r="585" spans="1:12">
      <c r="A585" s="4">
        <v>43701.291666666664</v>
      </c>
      <c r="B585">
        <f t="shared" si="35"/>
        <v>24</v>
      </c>
      <c r="C585">
        <f t="shared" si="33"/>
        <v>7</v>
      </c>
      <c r="D585">
        <v>45</v>
      </c>
      <c r="E585">
        <v>53</v>
      </c>
      <c r="F585">
        <v>58</v>
      </c>
      <c r="G585">
        <v>0</v>
      </c>
      <c r="I585">
        <f>IF(ISBLANK(Table13[[#This Row],[T1]]),0,IF(Table13[[#This Row],[T1]]&gt;0,1,0))</f>
        <v>1</v>
      </c>
      <c r="J585">
        <f>IF(ISBLANK(Table13[[#This Row],[T2]]),0,IF(Table13[[#This Row],[T2]]&gt;0,1,0))</f>
        <v>1</v>
      </c>
      <c r="K585">
        <f>IF(ISBLANK(Table13[[#This Row],[T3]]),0,IF(Table13[[#This Row],[T3]]&gt;0,1,0))</f>
        <v>1</v>
      </c>
      <c r="L585">
        <f>IF(ISBLANK(Table13[[#This Row],[T4]]),0,IF(Table13[[#This Row],[T4]]&gt;0,1,0))</f>
        <v>0</v>
      </c>
    </row>
    <row r="586" spans="1:12">
      <c r="A586" s="4">
        <v>43701.333333333336</v>
      </c>
      <c r="B586">
        <f t="shared" si="35"/>
        <v>24</v>
      </c>
      <c r="C586">
        <f t="shared" si="33"/>
        <v>8</v>
      </c>
      <c r="D586">
        <v>0</v>
      </c>
      <c r="E586">
        <v>34</v>
      </c>
      <c r="F586">
        <v>57</v>
      </c>
      <c r="G586">
        <v>0</v>
      </c>
      <c r="I586">
        <f>IF(ISBLANK(Table13[[#This Row],[T1]]),0,IF(Table13[[#This Row],[T1]]&gt;0,1,0))</f>
        <v>0</v>
      </c>
      <c r="J586">
        <f>IF(ISBLANK(Table13[[#This Row],[T2]]),0,IF(Table13[[#This Row],[T2]]&gt;0,1,0))</f>
        <v>1</v>
      </c>
      <c r="K586">
        <f>IF(ISBLANK(Table13[[#This Row],[T3]]),0,IF(Table13[[#This Row],[T3]]&gt;0,1,0))</f>
        <v>1</v>
      </c>
      <c r="L586">
        <f>IF(ISBLANK(Table13[[#This Row],[T4]]),0,IF(Table13[[#This Row],[T4]]&gt;0,1,0))</f>
        <v>0</v>
      </c>
    </row>
    <row r="587" spans="1:12">
      <c r="A587" s="4">
        <v>43701.375</v>
      </c>
      <c r="B587">
        <f t="shared" si="35"/>
        <v>24</v>
      </c>
      <c r="C587">
        <f t="shared" si="33"/>
        <v>9</v>
      </c>
      <c r="D587">
        <v>0</v>
      </c>
      <c r="E587">
        <v>26</v>
      </c>
      <c r="F587">
        <v>46</v>
      </c>
      <c r="G587">
        <v>0</v>
      </c>
      <c r="I587">
        <f>IF(ISBLANK(Table13[[#This Row],[T1]]),0,IF(Table13[[#This Row],[T1]]&gt;0,1,0))</f>
        <v>0</v>
      </c>
      <c r="J587">
        <f>IF(ISBLANK(Table13[[#This Row],[T2]]),0,IF(Table13[[#This Row],[T2]]&gt;0,1,0))</f>
        <v>1</v>
      </c>
      <c r="K587">
        <f>IF(ISBLANK(Table13[[#This Row],[T3]]),0,IF(Table13[[#This Row],[T3]]&gt;0,1,0))</f>
        <v>1</v>
      </c>
      <c r="L587">
        <f>IF(ISBLANK(Table13[[#This Row],[T4]]),0,IF(Table13[[#This Row],[T4]]&gt;0,1,0))</f>
        <v>0</v>
      </c>
    </row>
    <row r="588" spans="1:12">
      <c r="A588" s="4">
        <f>DATE(2019,8,24) + O587</f>
        <v>43701</v>
      </c>
      <c r="B588">
        <f t="shared" si="35"/>
        <v>24</v>
      </c>
      <c r="C588">
        <f t="shared" si="33"/>
        <v>0</v>
      </c>
      <c r="I588">
        <f>IF(ISBLANK(Table13[[#This Row],[T1]]),0,IF(Table13[[#This Row],[T1]]&gt;0,1,0))</f>
        <v>0</v>
      </c>
      <c r="J588">
        <f>IF(ISBLANK(Table13[[#This Row],[T2]]),0,IF(Table13[[#This Row],[T2]]&gt;0,1,0))</f>
        <v>0</v>
      </c>
      <c r="K588">
        <f>IF(ISBLANK(Table13[[#This Row],[T3]]),0,IF(Table13[[#This Row],[T3]]&gt;0,1,0))</f>
        <v>0</v>
      </c>
      <c r="L588">
        <f>IF(ISBLANK(Table13[[#This Row],[T4]]),0,IF(Table13[[#This Row],[T4]]&gt;0,1,0))</f>
        <v>0</v>
      </c>
    </row>
    <row r="589" spans="1:12">
      <c r="A589" s="4">
        <v>43701.458333333336</v>
      </c>
      <c r="B589">
        <f t="shared" si="35"/>
        <v>24</v>
      </c>
      <c r="C589">
        <f t="shared" si="33"/>
        <v>11</v>
      </c>
      <c r="D589">
        <v>56</v>
      </c>
      <c r="E589">
        <v>0</v>
      </c>
      <c r="F589">
        <v>0</v>
      </c>
      <c r="G589">
        <v>0</v>
      </c>
      <c r="I589">
        <f>IF(ISBLANK(Table13[[#This Row],[T1]]),0,IF(Table13[[#This Row],[T1]]&gt;0,1,0))</f>
        <v>1</v>
      </c>
      <c r="J589">
        <f>IF(ISBLANK(Table13[[#This Row],[T2]]),0,IF(Table13[[#This Row],[T2]]&gt;0,1,0))</f>
        <v>0</v>
      </c>
      <c r="K589">
        <f>IF(ISBLANK(Table13[[#This Row],[T3]]),0,IF(Table13[[#This Row],[T3]]&gt;0,1,0))</f>
        <v>0</v>
      </c>
      <c r="L589">
        <f>IF(ISBLANK(Table13[[#This Row],[T4]]),0,IF(Table13[[#This Row],[T4]]&gt;0,1,0))</f>
        <v>0</v>
      </c>
    </row>
    <row r="590" spans="1:12">
      <c r="A590" s="4">
        <v>43701.5</v>
      </c>
      <c r="B590">
        <f t="shared" si="35"/>
        <v>24</v>
      </c>
      <c r="C590">
        <f t="shared" si="33"/>
        <v>12</v>
      </c>
      <c r="D590">
        <v>57</v>
      </c>
      <c r="E590">
        <v>0</v>
      </c>
      <c r="F590">
        <v>0</v>
      </c>
      <c r="G590">
        <v>0</v>
      </c>
      <c r="I590">
        <f>IF(ISBLANK(Table13[[#This Row],[T1]]),0,IF(Table13[[#This Row],[T1]]&gt;0,1,0))</f>
        <v>1</v>
      </c>
      <c r="J590">
        <f>IF(ISBLANK(Table13[[#This Row],[T2]]),0,IF(Table13[[#This Row],[T2]]&gt;0,1,0))</f>
        <v>0</v>
      </c>
      <c r="K590">
        <f>IF(ISBLANK(Table13[[#This Row],[T3]]),0,IF(Table13[[#This Row],[T3]]&gt;0,1,0))</f>
        <v>0</v>
      </c>
      <c r="L590">
        <f>IF(ISBLANK(Table13[[#This Row],[T4]]),0,IF(Table13[[#This Row],[T4]]&gt;0,1,0))</f>
        <v>0</v>
      </c>
    </row>
    <row r="591" spans="1:12">
      <c r="A591" s="4">
        <v>43701.541666666664</v>
      </c>
      <c r="B591">
        <f t="shared" si="35"/>
        <v>24</v>
      </c>
      <c r="C591">
        <f t="shared" si="33"/>
        <v>13</v>
      </c>
      <c r="D591">
        <v>58</v>
      </c>
      <c r="E591">
        <v>0</v>
      </c>
      <c r="F591">
        <v>0</v>
      </c>
      <c r="G591">
        <v>0</v>
      </c>
      <c r="I591">
        <f>IF(ISBLANK(Table13[[#This Row],[T1]]),0,IF(Table13[[#This Row],[T1]]&gt;0,1,0))</f>
        <v>1</v>
      </c>
      <c r="J591">
        <f>IF(ISBLANK(Table13[[#This Row],[T2]]),0,IF(Table13[[#This Row],[T2]]&gt;0,1,0))</f>
        <v>0</v>
      </c>
      <c r="K591">
        <f>IF(ISBLANK(Table13[[#This Row],[T3]]),0,IF(Table13[[#This Row],[T3]]&gt;0,1,0))</f>
        <v>0</v>
      </c>
      <c r="L591">
        <f>IF(ISBLANK(Table13[[#This Row],[T4]]),0,IF(Table13[[#This Row],[T4]]&gt;0,1,0))</f>
        <v>0</v>
      </c>
    </row>
    <row r="592" spans="1:12">
      <c r="A592" s="4">
        <v>43701.583333333336</v>
      </c>
      <c r="B592">
        <f t="shared" si="35"/>
        <v>24</v>
      </c>
      <c r="C592">
        <f t="shared" si="33"/>
        <v>14</v>
      </c>
      <c r="D592">
        <v>56</v>
      </c>
      <c r="E592">
        <v>0</v>
      </c>
      <c r="F592">
        <v>0</v>
      </c>
      <c r="G592">
        <v>0</v>
      </c>
      <c r="I592">
        <f>IF(ISBLANK(Table13[[#This Row],[T1]]),0,IF(Table13[[#This Row],[T1]]&gt;0,1,0))</f>
        <v>1</v>
      </c>
      <c r="J592">
        <f>IF(ISBLANK(Table13[[#This Row],[T2]]),0,IF(Table13[[#This Row],[T2]]&gt;0,1,0))</f>
        <v>0</v>
      </c>
      <c r="K592">
        <f>IF(ISBLANK(Table13[[#This Row],[T3]]),0,IF(Table13[[#This Row],[T3]]&gt;0,1,0))</f>
        <v>0</v>
      </c>
      <c r="L592">
        <f>IF(ISBLANK(Table13[[#This Row],[T4]]),0,IF(Table13[[#This Row],[T4]]&gt;0,1,0))</f>
        <v>0</v>
      </c>
    </row>
    <row r="593" spans="1:12">
      <c r="A593" s="4">
        <v>43701.625</v>
      </c>
      <c r="B593">
        <f t="shared" si="35"/>
        <v>24</v>
      </c>
      <c r="C593">
        <f t="shared" si="33"/>
        <v>15</v>
      </c>
      <c r="D593">
        <v>49</v>
      </c>
      <c r="E593">
        <v>0</v>
      </c>
      <c r="F593">
        <v>0</v>
      </c>
      <c r="G593">
        <v>0</v>
      </c>
      <c r="I593">
        <f>IF(ISBLANK(Table13[[#This Row],[T1]]),0,IF(Table13[[#This Row],[T1]]&gt;0,1,0))</f>
        <v>1</v>
      </c>
      <c r="J593">
        <f>IF(ISBLANK(Table13[[#This Row],[T2]]),0,IF(Table13[[#This Row],[T2]]&gt;0,1,0))</f>
        <v>0</v>
      </c>
      <c r="K593">
        <f>IF(ISBLANK(Table13[[#This Row],[T3]]),0,IF(Table13[[#This Row],[T3]]&gt;0,1,0))</f>
        <v>0</v>
      </c>
      <c r="L593">
        <f>IF(ISBLANK(Table13[[#This Row],[T4]]),0,IF(Table13[[#This Row],[T4]]&gt;0,1,0))</f>
        <v>0</v>
      </c>
    </row>
    <row r="594" spans="1:12">
      <c r="A594" s="4">
        <v>43701.666666666664</v>
      </c>
      <c r="B594">
        <f t="shared" si="35"/>
        <v>24</v>
      </c>
      <c r="C594">
        <f t="shared" si="33"/>
        <v>16</v>
      </c>
      <c r="D594">
        <v>58</v>
      </c>
      <c r="E594">
        <v>0</v>
      </c>
      <c r="F594">
        <v>0</v>
      </c>
      <c r="G594">
        <v>0</v>
      </c>
      <c r="I594">
        <f>IF(ISBLANK(Table13[[#This Row],[T1]]),0,IF(Table13[[#This Row],[T1]]&gt;0,1,0))</f>
        <v>1</v>
      </c>
      <c r="J594">
        <f>IF(ISBLANK(Table13[[#This Row],[T2]]),0,IF(Table13[[#This Row],[T2]]&gt;0,1,0))</f>
        <v>0</v>
      </c>
      <c r="K594">
        <f>IF(ISBLANK(Table13[[#This Row],[T3]]),0,IF(Table13[[#This Row],[T3]]&gt;0,1,0))</f>
        <v>0</v>
      </c>
      <c r="L594">
        <f>IF(ISBLANK(Table13[[#This Row],[T4]]),0,IF(Table13[[#This Row],[T4]]&gt;0,1,0))</f>
        <v>0</v>
      </c>
    </row>
    <row r="595" spans="1:12">
      <c r="A595" s="4">
        <v>43701.708333333336</v>
      </c>
      <c r="B595">
        <f t="shared" si="35"/>
        <v>24</v>
      </c>
      <c r="C595">
        <f t="shared" si="33"/>
        <v>17</v>
      </c>
      <c r="D595">
        <v>3</v>
      </c>
      <c r="E595">
        <v>0</v>
      </c>
      <c r="F595">
        <v>0</v>
      </c>
      <c r="G595">
        <v>0</v>
      </c>
      <c r="I595">
        <f>IF(ISBLANK(Table13[[#This Row],[T1]]),0,IF(Table13[[#This Row],[T1]]&gt;0,1,0))</f>
        <v>1</v>
      </c>
      <c r="J595">
        <f>IF(ISBLANK(Table13[[#This Row],[T2]]),0,IF(Table13[[#This Row],[T2]]&gt;0,1,0))</f>
        <v>0</v>
      </c>
      <c r="K595">
        <f>IF(ISBLANK(Table13[[#This Row],[T3]]),0,IF(Table13[[#This Row],[T3]]&gt;0,1,0))</f>
        <v>0</v>
      </c>
      <c r="L595">
        <f>IF(ISBLANK(Table13[[#This Row],[T4]]),0,IF(Table13[[#This Row],[T4]]&gt;0,1,0))</f>
        <v>0</v>
      </c>
    </row>
    <row r="596" spans="1:12">
      <c r="A596" s="4">
        <v>43701.75</v>
      </c>
      <c r="B596">
        <f t="shared" si="35"/>
        <v>24</v>
      </c>
      <c r="C596">
        <f t="shared" si="33"/>
        <v>18</v>
      </c>
      <c r="D596">
        <v>0</v>
      </c>
      <c r="E596">
        <v>24</v>
      </c>
      <c r="F596">
        <v>0</v>
      </c>
      <c r="G596">
        <v>0</v>
      </c>
      <c r="I596">
        <f>IF(ISBLANK(Table13[[#This Row],[T1]]),0,IF(Table13[[#This Row],[T1]]&gt;0,1,0))</f>
        <v>0</v>
      </c>
      <c r="J596">
        <f>IF(ISBLANK(Table13[[#This Row],[T2]]),0,IF(Table13[[#This Row],[T2]]&gt;0,1,0))</f>
        <v>1</v>
      </c>
      <c r="K596">
        <f>IF(ISBLANK(Table13[[#This Row],[T3]]),0,IF(Table13[[#This Row],[T3]]&gt;0,1,0))</f>
        <v>0</v>
      </c>
      <c r="L596">
        <f>IF(ISBLANK(Table13[[#This Row],[T4]]),0,IF(Table13[[#This Row],[T4]]&gt;0,1,0))</f>
        <v>0</v>
      </c>
    </row>
    <row r="597" spans="1:12">
      <c r="A597" s="4">
        <f>DATE(2019,8,24) + O596</f>
        <v>43701</v>
      </c>
      <c r="B597">
        <f t="shared" si="35"/>
        <v>24</v>
      </c>
      <c r="C597">
        <f t="shared" si="33"/>
        <v>0</v>
      </c>
      <c r="I597">
        <f>IF(ISBLANK(Table13[[#This Row],[T1]]),0,IF(Table13[[#This Row],[T1]]&gt;0,1,0))</f>
        <v>0</v>
      </c>
      <c r="J597">
        <f>IF(ISBLANK(Table13[[#This Row],[T2]]),0,IF(Table13[[#This Row],[T2]]&gt;0,1,0))</f>
        <v>0</v>
      </c>
      <c r="K597">
        <f>IF(ISBLANK(Table13[[#This Row],[T3]]),0,IF(Table13[[#This Row],[T3]]&gt;0,1,0))</f>
        <v>0</v>
      </c>
      <c r="L597">
        <f>IF(ISBLANK(Table13[[#This Row],[T4]]),0,IF(Table13[[#This Row],[T4]]&gt;0,1,0))</f>
        <v>0</v>
      </c>
    </row>
    <row r="598" spans="1:12">
      <c r="A598" s="4">
        <v>43701.833333333336</v>
      </c>
      <c r="B598">
        <f t="shared" si="35"/>
        <v>24</v>
      </c>
      <c r="C598">
        <f t="shared" si="33"/>
        <v>20</v>
      </c>
      <c r="D598">
        <v>0</v>
      </c>
      <c r="E598">
        <v>13</v>
      </c>
      <c r="F598">
        <v>0</v>
      </c>
      <c r="G598">
        <v>0</v>
      </c>
      <c r="I598">
        <f>IF(ISBLANK(Table13[[#This Row],[T1]]),0,IF(Table13[[#This Row],[T1]]&gt;0,1,0))</f>
        <v>0</v>
      </c>
      <c r="J598">
        <f>IF(ISBLANK(Table13[[#This Row],[T2]]),0,IF(Table13[[#This Row],[T2]]&gt;0,1,0))</f>
        <v>1</v>
      </c>
      <c r="K598">
        <f>IF(ISBLANK(Table13[[#This Row],[T3]]),0,IF(Table13[[#This Row],[T3]]&gt;0,1,0))</f>
        <v>0</v>
      </c>
      <c r="L598">
        <f>IF(ISBLANK(Table13[[#This Row],[T4]]),0,IF(Table13[[#This Row],[T4]]&gt;0,1,0))</f>
        <v>0</v>
      </c>
    </row>
    <row r="599" spans="1:12">
      <c r="A599" s="4">
        <v>43701.875</v>
      </c>
      <c r="B599">
        <f t="shared" si="35"/>
        <v>24</v>
      </c>
      <c r="C599">
        <f t="shared" si="33"/>
        <v>21</v>
      </c>
      <c r="D599">
        <v>0</v>
      </c>
      <c r="E599">
        <v>49</v>
      </c>
      <c r="F599">
        <v>20</v>
      </c>
      <c r="G599">
        <v>0</v>
      </c>
      <c r="I599">
        <f>IF(ISBLANK(Table13[[#This Row],[T1]]),0,IF(Table13[[#This Row],[T1]]&gt;0,1,0))</f>
        <v>0</v>
      </c>
      <c r="J599">
        <f>IF(ISBLANK(Table13[[#This Row],[T2]]),0,IF(Table13[[#This Row],[T2]]&gt;0,1,0))</f>
        <v>1</v>
      </c>
      <c r="K599">
        <f>IF(ISBLANK(Table13[[#This Row],[T3]]),0,IF(Table13[[#This Row],[T3]]&gt;0,1,0))</f>
        <v>1</v>
      </c>
      <c r="L599">
        <f>IF(ISBLANK(Table13[[#This Row],[T4]]),0,IF(Table13[[#This Row],[T4]]&gt;0,1,0))</f>
        <v>0</v>
      </c>
    </row>
    <row r="600" spans="1:12">
      <c r="A600" s="4">
        <v>43701.916666666664</v>
      </c>
      <c r="B600">
        <f t="shared" si="35"/>
        <v>24</v>
      </c>
      <c r="C600">
        <f t="shared" si="33"/>
        <v>22</v>
      </c>
      <c r="D600">
        <v>16</v>
      </c>
      <c r="E600">
        <v>52</v>
      </c>
      <c r="F600">
        <v>0</v>
      </c>
      <c r="G600">
        <v>0</v>
      </c>
      <c r="I600">
        <f>IF(ISBLANK(Table13[[#This Row],[T1]]),0,IF(Table13[[#This Row],[T1]]&gt;0,1,0))</f>
        <v>1</v>
      </c>
      <c r="J600">
        <f>IF(ISBLANK(Table13[[#This Row],[T2]]),0,IF(Table13[[#This Row],[T2]]&gt;0,1,0))</f>
        <v>1</v>
      </c>
      <c r="K600">
        <f>IF(ISBLANK(Table13[[#This Row],[T3]]),0,IF(Table13[[#This Row],[T3]]&gt;0,1,0))</f>
        <v>0</v>
      </c>
      <c r="L600">
        <f>IF(ISBLANK(Table13[[#This Row],[T4]]),0,IF(Table13[[#This Row],[T4]]&gt;0,1,0))</f>
        <v>0</v>
      </c>
    </row>
    <row r="601" spans="1:12">
      <c r="A601" s="4">
        <v>43701.958333333336</v>
      </c>
      <c r="B601">
        <f t="shared" si="35"/>
        <v>24</v>
      </c>
      <c r="C601">
        <f t="shared" si="33"/>
        <v>23</v>
      </c>
      <c r="D601">
        <v>57</v>
      </c>
      <c r="E601">
        <v>57</v>
      </c>
      <c r="F601">
        <v>0</v>
      </c>
      <c r="G601">
        <v>0</v>
      </c>
      <c r="I601">
        <f>IF(ISBLANK(Table13[[#This Row],[T1]]),0,IF(Table13[[#This Row],[T1]]&gt;0,1,0))</f>
        <v>1</v>
      </c>
      <c r="J601">
        <f>IF(ISBLANK(Table13[[#This Row],[T2]]),0,IF(Table13[[#This Row],[T2]]&gt;0,1,0))</f>
        <v>1</v>
      </c>
      <c r="K601">
        <f>IF(ISBLANK(Table13[[#This Row],[T3]]),0,IF(Table13[[#This Row],[T3]]&gt;0,1,0))</f>
        <v>0</v>
      </c>
      <c r="L601">
        <f>IF(ISBLANK(Table13[[#This Row],[T4]]),0,IF(Table13[[#This Row],[T4]]&gt;0,1,0))</f>
        <v>0</v>
      </c>
    </row>
    <row r="602" spans="1:12">
      <c r="A602" s="4">
        <v>43702</v>
      </c>
      <c r="B602">
        <f t="shared" si="35"/>
        <v>25</v>
      </c>
      <c r="C602">
        <f t="shared" si="33"/>
        <v>0</v>
      </c>
      <c r="D602">
        <v>58</v>
      </c>
      <c r="E602">
        <v>58</v>
      </c>
      <c r="F602">
        <v>15</v>
      </c>
      <c r="G602">
        <v>0</v>
      </c>
      <c r="I602">
        <f>IF(ISBLANK(Table13[[#This Row],[T1]]),0,IF(Table13[[#This Row],[T1]]&gt;0,1,0))</f>
        <v>1</v>
      </c>
      <c r="J602">
        <f>IF(ISBLANK(Table13[[#This Row],[T2]]),0,IF(Table13[[#This Row],[T2]]&gt;0,1,0))</f>
        <v>1</v>
      </c>
      <c r="K602">
        <f>IF(ISBLANK(Table13[[#This Row],[T3]]),0,IF(Table13[[#This Row],[T3]]&gt;0,1,0))</f>
        <v>1</v>
      </c>
      <c r="L602">
        <f>IF(ISBLANK(Table13[[#This Row],[T4]]),0,IF(Table13[[#This Row],[T4]]&gt;0,1,0))</f>
        <v>0</v>
      </c>
    </row>
    <row r="603" spans="1:12">
      <c r="A603" s="4">
        <v>43702.041666666664</v>
      </c>
      <c r="B603">
        <f t="shared" si="35"/>
        <v>25</v>
      </c>
      <c r="C603">
        <f t="shared" ref="C603:C666" si="36">HOUR(A603)</f>
        <v>1</v>
      </c>
      <c r="D603">
        <v>58</v>
      </c>
      <c r="E603">
        <v>24</v>
      </c>
      <c r="F603">
        <v>58</v>
      </c>
      <c r="G603">
        <v>0</v>
      </c>
      <c r="I603">
        <f>IF(ISBLANK(Table13[[#This Row],[T1]]),0,IF(Table13[[#This Row],[T1]]&gt;0,1,0))</f>
        <v>1</v>
      </c>
      <c r="J603">
        <f>IF(ISBLANK(Table13[[#This Row],[T2]]),0,IF(Table13[[#This Row],[T2]]&gt;0,1,0))</f>
        <v>1</v>
      </c>
      <c r="K603">
        <f>IF(ISBLANK(Table13[[#This Row],[T3]]),0,IF(Table13[[#This Row],[T3]]&gt;0,1,0))</f>
        <v>1</v>
      </c>
      <c r="L603">
        <f>IF(ISBLANK(Table13[[#This Row],[T4]]),0,IF(Table13[[#This Row],[T4]]&gt;0,1,0))</f>
        <v>0</v>
      </c>
    </row>
    <row r="604" spans="1:12">
      <c r="A604" s="4">
        <v>43702.083333333336</v>
      </c>
      <c r="B604">
        <f t="shared" si="35"/>
        <v>25</v>
      </c>
      <c r="C604">
        <f t="shared" si="36"/>
        <v>2</v>
      </c>
      <c r="D604">
        <v>57</v>
      </c>
      <c r="E604">
        <v>39</v>
      </c>
      <c r="F604">
        <v>57</v>
      </c>
      <c r="G604">
        <v>0</v>
      </c>
      <c r="I604">
        <f>IF(ISBLANK(Table13[[#This Row],[T1]]),0,IF(Table13[[#This Row],[T1]]&gt;0,1,0))</f>
        <v>1</v>
      </c>
      <c r="J604">
        <f>IF(ISBLANK(Table13[[#This Row],[T2]]),0,IF(Table13[[#This Row],[T2]]&gt;0,1,0))</f>
        <v>1</v>
      </c>
      <c r="K604">
        <f>IF(ISBLANK(Table13[[#This Row],[T3]]),0,IF(Table13[[#This Row],[T3]]&gt;0,1,0))</f>
        <v>1</v>
      </c>
      <c r="L604">
        <f>IF(ISBLANK(Table13[[#This Row],[T4]]),0,IF(Table13[[#This Row],[T4]]&gt;0,1,0))</f>
        <v>0</v>
      </c>
    </row>
    <row r="605" spans="1:12">
      <c r="A605" s="4">
        <v>43702.125</v>
      </c>
      <c r="B605">
        <f t="shared" si="35"/>
        <v>25</v>
      </c>
      <c r="C605">
        <f t="shared" si="36"/>
        <v>3</v>
      </c>
      <c r="D605">
        <v>58</v>
      </c>
      <c r="E605">
        <v>58</v>
      </c>
      <c r="F605">
        <v>58</v>
      </c>
      <c r="G605">
        <v>0</v>
      </c>
      <c r="I605">
        <f>IF(ISBLANK(Table13[[#This Row],[T1]]),0,IF(Table13[[#This Row],[T1]]&gt;0,1,0))</f>
        <v>1</v>
      </c>
      <c r="J605">
        <f>IF(ISBLANK(Table13[[#This Row],[T2]]),0,IF(Table13[[#This Row],[T2]]&gt;0,1,0))</f>
        <v>1</v>
      </c>
      <c r="K605">
        <f>IF(ISBLANK(Table13[[#This Row],[T3]]),0,IF(Table13[[#This Row],[T3]]&gt;0,1,0))</f>
        <v>1</v>
      </c>
      <c r="L605">
        <f>IF(ISBLANK(Table13[[#This Row],[T4]]),0,IF(Table13[[#This Row],[T4]]&gt;0,1,0))</f>
        <v>0</v>
      </c>
    </row>
    <row r="606" spans="1:12">
      <c r="A606" s="4">
        <v>43702.166666666664</v>
      </c>
      <c r="B606">
        <f t="shared" si="35"/>
        <v>25</v>
      </c>
      <c r="C606">
        <f t="shared" si="36"/>
        <v>4</v>
      </c>
      <c r="D606">
        <v>58</v>
      </c>
      <c r="E606">
        <v>58</v>
      </c>
      <c r="F606">
        <v>58</v>
      </c>
      <c r="G606">
        <v>0</v>
      </c>
      <c r="I606">
        <f>IF(ISBLANK(Table13[[#This Row],[T1]]),0,IF(Table13[[#This Row],[T1]]&gt;0,1,0))</f>
        <v>1</v>
      </c>
      <c r="J606">
        <f>IF(ISBLANK(Table13[[#This Row],[T2]]),0,IF(Table13[[#This Row],[T2]]&gt;0,1,0))</f>
        <v>1</v>
      </c>
      <c r="K606">
        <f>IF(ISBLANK(Table13[[#This Row],[T3]]),0,IF(Table13[[#This Row],[T3]]&gt;0,1,0))</f>
        <v>1</v>
      </c>
      <c r="L606">
        <f>IF(ISBLANK(Table13[[#This Row],[T4]]),0,IF(Table13[[#This Row],[T4]]&gt;0,1,0))</f>
        <v>0</v>
      </c>
    </row>
    <row r="607" spans="1:12">
      <c r="A607" s="4">
        <v>43702.208333333336</v>
      </c>
      <c r="B607">
        <f t="shared" si="35"/>
        <v>25</v>
      </c>
      <c r="C607">
        <f t="shared" si="36"/>
        <v>5</v>
      </c>
      <c r="D607">
        <v>58</v>
      </c>
      <c r="E607">
        <v>56</v>
      </c>
      <c r="F607">
        <v>58</v>
      </c>
      <c r="G607">
        <v>0</v>
      </c>
      <c r="I607">
        <f>IF(ISBLANK(Table13[[#This Row],[T1]]),0,IF(Table13[[#This Row],[T1]]&gt;0,1,0))</f>
        <v>1</v>
      </c>
      <c r="J607">
        <f>IF(ISBLANK(Table13[[#This Row],[T2]]),0,IF(Table13[[#This Row],[T2]]&gt;0,1,0))</f>
        <v>1</v>
      </c>
      <c r="K607">
        <f>IF(ISBLANK(Table13[[#This Row],[T3]]),0,IF(Table13[[#This Row],[T3]]&gt;0,1,0))</f>
        <v>1</v>
      </c>
      <c r="L607">
        <f>IF(ISBLANK(Table13[[#This Row],[T4]]),0,IF(Table13[[#This Row],[T4]]&gt;0,1,0))</f>
        <v>0</v>
      </c>
    </row>
    <row r="608" spans="1:12">
      <c r="A608" s="4">
        <v>43702.25</v>
      </c>
      <c r="B608">
        <f t="shared" si="35"/>
        <v>25</v>
      </c>
      <c r="C608">
        <f t="shared" si="36"/>
        <v>6</v>
      </c>
      <c r="D608">
        <v>57</v>
      </c>
      <c r="E608">
        <v>57</v>
      </c>
      <c r="F608">
        <v>57</v>
      </c>
      <c r="G608">
        <v>0</v>
      </c>
      <c r="I608">
        <f>IF(ISBLANK(Table13[[#This Row],[T1]]),0,IF(Table13[[#This Row],[T1]]&gt;0,1,0))</f>
        <v>1</v>
      </c>
      <c r="J608">
        <f>IF(ISBLANK(Table13[[#This Row],[T2]]),0,IF(Table13[[#This Row],[T2]]&gt;0,1,0))</f>
        <v>1</v>
      </c>
      <c r="K608">
        <f>IF(ISBLANK(Table13[[#This Row],[T3]]),0,IF(Table13[[#This Row],[T3]]&gt;0,1,0))</f>
        <v>1</v>
      </c>
      <c r="L608">
        <f>IF(ISBLANK(Table13[[#This Row],[T4]]),0,IF(Table13[[#This Row],[T4]]&gt;0,1,0))</f>
        <v>0</v>
      </c>
    </row>
    <row r="609" spans="1:12">
      <c r="A609" s="4">
        <v>43702.291666666664</v>
      </c>
      <c r="B609">
        <f t="shared" si="35"/>
        <v>25</v>
      </c>
      <c r="C609">
        <f t="shared" si="36"/>
        <v>7</v>
      </c>
      <c r="D609">
        <v>58</v>
      </c>
      <c r="E609">
        <v>11</v>
      </c>
      <c r="F609">
        <v>58</v>
      </c>
      <c r="G609">
        <v>0</v>
      </c>
      <c r="I609">
        <f>IF(ISBLANK(Table13[[#This Row],[T1]]),0,IF(Table13[[#This Row],[T1]]&gt;0,1,0))</f>
        <v>1</v>
      </c>
      <c r="J609">
        <f>IF(ISBLANK(Table13[[#This Row],[T2]]),0,IF(Table13[[#This Row],[T2]]&gt;0,1,0))</f>
        <v>1</v>
      </c>
      <c r="K609">
        <f>IF(ISBLANK(Table13[[#This Row],[T3]]),0,IF(Table13[[#This Row],[T3]]&gt;0,1,0))</f>
        <v>1</v>
      </c>
      <c r="L609">
        <f>IF(ISBLANK(Table13[[#This Row],[T4]]),0,IF(Table13[[#This Row],[T4]]&gt;0,1,0))</f>
        <v>0</v>
      </c>
    </row>
    <row r="610" spans="1:12">
      <c r="A610" s="4">
        <v>43702.333333333336</v>
      </c>
      <c r="B610">
        <f t="shared" si="35"/>
        <v>25</v>
      </c>
      <c r="C610">
        <f t="shared" si="36"/>
        <v>8</v>
      </c>
      <c r="D610">
        <v>58</v>
      </c>
      <c r="E610">
        <v>0</v>
      </c>
      <c r="F610">
        <v>58</v>
      </c>
      <c r="G610">
        <v>0</v>
      </c>
      <c r="I610">
        <f>IF(ISBLANK(Table13[[#This Row],[T1]]),0,IF(Table13[[#This Row],[T1]]&gt;0,1,0))</f>
        <v>1</v>
      </c>
      <c r="J610">
        <f>IF(ISBLANK(Table13[[#This Row],[T2]]),0,IF(Table13[[#This Row],[T2]]&gt;0,1,0))</f>
        <v>0</v>
      </c>
      <c r="K610">
        <f>IF(ISBLANK(Table13[[#This Row],[T3]]),0,IF(Table13[[#This Row],[T3]]&gt;0,1,0))</f>
        <v>1</v>
      </c>
      <c r="L610">
        <f>IF(ISBLANK(Table13[[#This Row],[T4]]),0,IF(Table13[[#This Row],[T4]]&gt;0,1,0))</f>
        <v>0</v>
      </c>
    </row>
    <row r="611" spans="1:12">
      <c r="A611" s="4">
        <v>43702.375</v>
      </c>
      <c r="B611">
        <f t="shared" si="35"/>
        <v>25</v>
      </c>
      <c r="C611">
        <f t="shared" si="36"/>
        <v>9</v>
      </c>
      <c r="D611">
        <v>58</v>
      </c>
      <c r="E611">
        <v>9</v>
      </c>
      <c r="F611">
        <v>58</v>
      </c>
      <c r="G611">
        <v>0</v>
      </c>
      <c r="I611">
        <f>IF(ISBLANK(Table13[[#This Row],[T1]]),0,IF(Table13[[#This Row],[T1]]&gt;0,1,0))</f>
        <v>1</v>
      </c>
      <c r="J611">
        <f>IF(ISBLANK(Table13[[#This Row],[T2]]),0,IF(Table13[[#This Row],[T2]]&gt;0,1,0))</f>
        <v>1</v>
      </c>
      <c r="K611">
        <f>IF(ISBLANK(Table13[[#This Row],[T3]]),0,IF(Table13[[#This Row],[T3]]&gt;0,1,0))</f>
        <v>1</v>
      </c>
      <c r="L611">
        <f>IF(ISBLANK(Table13[[#This Row],[T4]]),0,IF(Table13[[#This Row],[T4]]&gt;0,1,0))</f>
        <v>0</v>
      </c>
    </row>
    <row r="612" spans="1:12">
      <c r="A612" s="4">
        <v>43702.416666666664</v>
      </c>
      <c r="B612">
        <f t="shared" si="35"/>
        <v>25</v>
      </c>
      <c r="C612">
        <f t="shared" si="36"/>
        <v>10</v>
      </c>
      <c r="D612">
        <v>12</v>
      </c>
      <c r="E612">
        <v>56</v>
      </c>
      <c r="F612">
        <v>57</v>
      </c>
      <c r="G612">
        <v>0</v>
      </c>
      <c r="I612">
        <f>IF(ISBLANK(Table13[[#This Row],[T1]]),0,IF(Table13[[#This Row],[T1]]&gt;0,1,0))</f>
        <v>1</v>
      </c>
      <c r="J612">
        <f>IF(ISBLANK(Table13[[#This Row],[T2]]),0,IF(Table13[[#This Row],[T2]]&gt;0,1,0))</f>
        <v>1</v>
      </c>
      <c r="K612">
        <f>IF(ISBLANK(Table13[[#This Row],[T3]]),0,IF(Table13[[#This Row],[T3]]&gt;0,1,0))</f>
        <v>1</v>
      </c>
      <c r="L612">
        <f>IF(ISBLANK(Table13[[#This Row],[T4]]),0,IF(Table13[[#This Row],[T4]]&gt;0,1,0))</f>
        <v>0</v>
      </c>
    </row>
    <row r="613" spans="1:12">
      <c r="A613" s="4">
        <v>43702.458333333336</v>
      </c>
      <c r="B613">
        <f t="shared" si="35"/>
        <v>25</v>
      </c>
      <c r="C613">
        <f t="shared" si="36"/>
        <v>11</v>
      </c>
      <c r="D613">
        <v>0</v>
      </c>
      <c r="E613">
        <v>49</v>
      </c>
      <c r="F613">
        <v>15</v>
      </c>
      <c r="G613">
        <v>0</v>
      </c>
      <c r="I613">
        <f>IF(ISBLANK(Table13[[#This Row],[T1]]),0,IF(Table13[[#This Row],[T1]]&gt;0,1,0))</f>
        <v>0</v>
      </c>
      <c r="J613">
        <f>IF(ISBLANK(Table13[[#This Row],[T2]]),0,IF(Table13[[#This Row],[T2]]&gt;0,1,0))</f>
        <v>1</v>
      </c>
      <c r="K613">
        <f>IF(ISBLANK(Table13[[#This Row],[T3]]),0,IF(Table13[[#This Row],[T3]]&gt;0,1,0))</f>
        <v>1</v>
      </c>
      <c r="L613">
        <f>IF(ISBLANK(Table13[[#This Row],[T4]]),0,IF(Table13[[#This Row],[T4]]&gt;0,1,0))</f>
        <v>0</v>
      </c>
    </row>
    <row r="614" spans="1:12">
      <c r="A614" s="4">
        <f>DATE(2019,8,25) + O613</f>
        <v>43702</v>
      </c>
      <c r="B614">
        <f t="shared" si="35"/>
        <v>25</v>
      </c>
      <c r="C614">
        <f t="shared" si="36"/>
        <v>0</v>
      </c>
      <c r="I614">
        <f>IF(ISBLANK(Table13[[#This Row],[T1]]),0,IF(Table13[[#This Row],[T1]]&gt;0,1,0))</f>
        <v>0</v>
      </c>
      <c r="J614">
        <f>IF(ISBLANK(Table13[[#This Row],[T2]]),0,IF(Table13[[#This Row],[T2]]&gt;0,1,0))</f>
        <v>0</v>
      </c>
      <c r="K614">
        <f>IF(ISBLANK(Table13[[#This Row],[T3]]),0,IF(Table13[[#This Row],[T3]]&gt;0,1,0))</f>
        <v>0</v>
      </c>
      <c r="L614">
        <f>IF(ISBLANK(Table13[[#This Row],[T4]]),0,IF(Table13[[#This Row],[T4]]&gt;0,1,0))</f>
        <v>0</v>
      </c>
    </row>
    <row r="615" spans="1:12">
      <c r="A615" s="4">
        <f>DATE(2019,8,25) + O614</f>
        <v>43702</v>
      </c>
      <c r="B615">
        <f t="shared" si="35"/>
        <v>25</v>
      </c>
      <c r="C615">
        <f t="shared" si="36"/>
        <v>0</v>
      </c>
      <c r="I615">
        <f>IF(ISBLANK(Table13[[#This Row],[T1]]),0,IF(Table13[[#This Row],[T1]]&gt;0,1,0))</f>
        <v>0</v>
      </c>
      <c r="J615">
        <f>IF(ISBLANK(Table13[[#This Row],[T2]]),0,IF(Table13[[#This Row],[T2]]&gt;0,1,0))</f>
        <v>0</v>
      </c>
      <c r="K615">
        <f>IF(ISBLANK(Table13[[#This Row],[T3]]),0,IF(Table13[[#This Row],[T3]]&gt;0,1,0))</f>
        <v>0</v>
      </c>
      <c r="L615">
        <f>IF(ISBLANK(Table13[[#This Row],[T4]]),0,IF(Table13[[#This Row],[T4]]&gt;0,1,0))</f>
        <v>0</v>
      </c>
    </row>
    <row r="616" spans="1:12">
      <c r="A616" s="4">
        <v>43702.583333333336</v>
      </c>
      <c r="B616">
        <f t="shared" si="35"/>
        <v>25</v>
      </c>
      <c r="C616">
        <f t="shared" si="36"/>
        <v>14</v>
      </c>
      <c r="D616">
        <v>26</v>
      </c>
      <c r="E616">
        <v>0</v>
      </c>
      <c r="F616">
        <v>0</v>
      </c>
      <c r="G616">
        <v>0</v>
      </c>
      <c r="I616">
        <f>IF(ISBLANK(Table13[[#This Row],[T1]]),0,IF(Table13[[#This Row],[T1]]&gt;0,1,0))</f>
        <v>1</v>
      </c>
      <c r="J616">
        <f>IF(ISBLANK(Table13[[#This Row],[T2]]),0,IF(Table13[[#This Row],[T2]]&gt;0,1,0))</f>
        <v>0</v>
      </c>
      <c r="K616">
        <f>IF(ISBLANK(Table13[[#This Row],[T3]]),0,IF(Table13[[#This Row],[T3]]&gt;0,1,0))</f>
        <v>0</v>
      </c>
      <c r="L616">
        <f>IF(ISBLANK(Table13[[#This Row],[T4]]),0,IF(Table13[[#This Row],[T4]]&gt;0,1,0))</f>
        <v>0</v>
      </c>
    </row>
    <row r="617" spans="1:12">
      <c r="A617" s="4">
        <v>43702.625</v>
      </c>
      <c r="B617">
        <f t="shared" si="35"/>
        <v>25</v>
      </c>
      <c r="C617">
        <f t="shared" si="36"/>
        <v>15</v>
      </c>
      <c r="D617">
        <v>58</v>
      </c>
      <c r="E617">
        <v>24</v>
      </c>
      <c r="F617">
        <v>24</v>
      </c>
      <c r="G617">
        <v>0</v>
      </c>
      <c r="I617">
        <f>IF(ISBLANK(Table13[[#This Row],[T1]]),0,IF(Table13[[#This Row],[T1]]&gt;0,1,0))</f>
        <v>1</v>
      </c>
      <c r="J617">
        <f>IF(ISBLANK(Table13[[#This Row],[T2]]),0,IF(Table13[[#This Row],[T2]]&gt;0,1,0))</f>
        <v>1</v>
      </c>
      <c r="K617">
        <f>IF(ISBLANK(Table13[[#This Row],[T3]]),0,IF(Table13[[#This Row],[T3]]&gt;0,1,0))</f>
        <v>1</v>
      </c>
      <c r="L617">
        <f>IF(ISBLANK(Table13[[#This Row],[T4]]),0,IF(Table13[[#This Row],[T4]]&gt;0,1,0))</f>
        <v>0</v>
      </c>
    </row>
    <row r="618" spans="1:12">
      <c r="A618" s="4">
        <v>43702.666666666664</v>
      </c>
      <c r="B618">
        <f t="shared" si="35"/>
        <v>25</v>
      </c>
      <c r="C618">
        <f t="shared" si="36"/>
        <v>16</v>
      </c>
      <c r="D618">
        <v>34</v>
      </c>
      <c r="E618">
        <v>0</v>
      </c>
      <c r="F618">
        <v>57</v>
      </c>
      <c r="G618">
        <v>0</v>
      </c>
      <c r="I618">
        <f>IF(ISBLANK(Table13[[#This Row],[T1]]),0,IF(Table13[[#This Row],[T1]]&gt;0,1,0))</f>
        <v>1</v>
      </c>
      <c r="J618">
        <f>IF(ISBLANK(Table13[[#This Row],[T2]]),0,IF(Table13[[#This Row],[T2]]&gt;0,1,0))</f>
        <v>0</v>
      </c>
      <c r="K618">
        <f>IF(ISBLANK(Table13[[#This Row],[T3]]),0,IF(Table13[[#This Row],[T3]]&gt;0,1,0))</f>
        <v>1</v>
      </c>
      <c r="L618">
        <f>IF(ISBLANK(Table13[[#This Row],[T4]]),0,IF(Table13[[#This Row],[T4]]&gt;0,1,0))</f>
        <v>0</v>
      </c>
    </row>
    <row r="619" spans="1:12">
      <c r="A619" s="4">
        <v>43702.708333333336</v>
      </c>
      <c r="B619">
        <f t="shared" si="35"/>
        <v>25</v>
      </c>
      <c r="C619">
        <f t="shared" si="36"/>
        <v>17</v>
      </c>
      <c r="D619">
        <v>0</v>
      </c>
      <c r="E619">
        <v>0</v>
      </c>
      <c r="F619">
        <v>57</v>
      </c>
      <c r="G619">
        <v>0</v>
      </c>
      <c r="I619">
        <f>IF(ISBLANK(Table13[[#This Row],[T1]]),0,IF(Table13[[#This Row],[T1]]&gt;0,1,0))</f>
        <v>0</v>
      </c>
      <c r="J619">
        <f>IF(ISBLANK(Table13[[#This Row],[T2]]),0,IF(Table13[[#This Row],[T2]]&gt;0,1,0))</f>
        <v>0</v>
      </c>
      <c r="K619">
        <f>IF(ISBLANK(Table13[[#This Row],[T3]]),0,IF(Table13[[#This Row],[T3]]&gt;0,1,0))</f>
        <v>1</v>
      </c>
      <c r="L619">
        <f>IF(ISBLANK(Table13[[#This Row],[T4]]),0,IF(Table13[[#This Row],[T4]]&gt;0,1,0))</f>
        <v>0</v>
      </c>
    </row>
    <row r="620" spans="1:12">
      <c r="A620" s="4">
        <v>43702.75</v>
      </c>
      <c r="B620">
        <f t="shared" si="35"/>
        <v>25</v>
      </c>
      <c r="C620">
        <f t="shared" si="36"/>
        <v>18</v>
      </c>
      <c r="D620">
        <v>0</v>
      </c>
      <c r="E620">
        <v>0</v>
      </c>
      <c r="F620">
        <v>58</v>
      </c>
      <c r="G620">
        <v>0</v>
      </c>
      <c r="I620">
        <f>IF(ISBLANK(Table13[[#This Row],[T1]]),0,IF(Table13[[#This Row],[T1]]&gt;0,1,0))</f>
        <v>0</v>
      </c>
      <c r="J620">
        <f>IF(ISBLANK(Table13[[#This Row],[T2]]),0,IF(Table13[[#This Row],[T2]]&gt;0,1,0))</f>
        <v>0</v>
      </c>
      <c r="K620">
        <f>IF(ISBLANK(Table13[[#This Row],[T3]]),0,IF(Table13[[#This Row],[T3]]&gt;0,1,0))</f>
        <v>1</v>
      </c>
      <c r="L620">
        <f>IF(ISBLANK(Table13[[#This Row],[T4]]),0,IF(Table13[[#This Row],[T4]]&gt;0,1,0))</f>
        <v>0</v>
      </c>
    </row>
    <row r="621" spans="1:12">
      <c r="A621" s="4">
        <v>43702.791666666664</v>
      </c>
      <c r="B621">
        <f t="shared" si="35"/>
        <v>25</v>
      </c>
      <c r="C621">
        <f t="shared" si="36"/>
        <v>19</v>
      </c>
      <c r="D621">
        <v>0</v>
      </c>
      <c r="E621">
        <v>0</v>
      </c>
      <c r="F621">
        <v>58</v>
      </c>
      <c r="G621">
        <v>0</v>
      </c>
      <c r="I621">
        <f>IF(ISBLANK(Table13[[#This Row],[T1]]),0,IF(Table13[[#This Row],[T1]]&gt;0,1,0))</f>
        <v>0</v>
      </c>
      <c r="J621">
        <f>IF(ISBLANK(Table13[[#This Row],[T2]]),0,IF(Table13[[#This Row],[T2]]&gt;0,1,0))</f>
        <v>0</v>
      </c>
      <c r="K621">
        <f>IF(ISBLANK(Table13[[#This Row],[T3]]),0,IF(Table13[[#This Row],[T3]]&gt;0,1,0))</f>
        <v>1</v>
      </c>
      <c r="L621">
        <f>IF(ISBLANK(Table13[[#This Row],[T4]]),0,IF(Table13[[#This Row],[T4]]&gt;0,1,0))</f>
        <v>0</v>
      </c>
    </row>
    <row r="622" spans="1:12">
      <c r="A622" s="4">
        <v>43702.833333333336</v>
      </c>
      <c r="B622">
        <f t="shared" si="35"/>
        <v>25</v>
      </c>
      <c r="C622">
        <f t="shared" si="36"/>
        <v>20</v>
      </c>
      <c r="D622">
        <v>0</v>
      </c>
      <c r="E622">
        <v>0</v>
      </c>
      <c r="F622">
        <v>57</v>
      </c>
      <c r="G622">
        <v>0</v>
      </c>
      <c r="I622">
        <f>IF(ISBLANK(Table13[[#This Row],[T1]]),0,IF(Table13[[#This Row],[T1]]&gt;0,1,0))</f>
        <v>0</v>
      </c>
      <c r="J622">
        <f>IF(ISBLANK(Table13[[#This Row],[T2]]),0,IF(Table13[[#This Row],[T2]]&gt;0,1,0))</f>
        <v>0</v>
      </c>
      <c r="K622">
        <f>IF(ISBLANK(Table13[[#This Row],[T3]]),0,IF(Table13[[#This Row],[T3]]&gt;0,1,0))</f>
        <v>1</v>
      </c>
      <c r="L622">
        <f>IF(ISBLANK(Table13[[#This Row],[T4]]),0,IF(Table13[[#This Row],[T4]]&gt;0,1,0))</f>
        <v>0</v>
      </c>
    </row>
    <row r="623" spans="1:12">
      <c r="A623" s="4">
        <v>43702.875</v>
      </c>
      <c r="B623">
        <f t="shared" si="35"/>
        <v>25</v>
      </c>
      <c r="C623">
        <f t="shared" si="36"/>
        <v>21</v>
      </c>
      <c r="D623">
        <v>23</v>
      </c>
      <c r="E623">
        <v>0</v>
      </c>
      <c r="F623">
        <v>58</v>
      </c>
      <c r="G623">
        <v>0</v>
      </c>
      <c r="I623">
        <f>IF(ISBLANK(Table13[[#This Row],[T1]]),0,IF(Table13[[#This Row],[T1]]&gt;0,1,0))</f>
        <v>1</v>
      </c>
      <c r="J623">
        <f>IF(ISBLANK(Table13[[#This Row],[T2]]),0,IF(Table13[[#This Row],[T2]]&gt;0,1,0))</f>
        <v>0</v>
      </c>
      <c r="K623">
        <f>IF(ISBLANK(Table13[[#This Row],[T3]]),0,IF(Table13[[#This Row],[T3]]&gt;0,1,0))</f>
        <v>1</v>
      </c>
      <c r="L623">
        <f>IF(ISBLANK(Table13[[#This Row],[T4]]),0,IF(Table13[[#This Row],[T4]]&gt;0,1,0))</f>
        <v>0</v>
      </c>
    </row>
    <row r="624" spans="1:12">
      <c r="A624" s="4">
        <v>43702.916666666664</v>
      </c>
      <c r="B624">
        <f t="shared" si="35"/>
        <v>25</v>
      </c>
      <c r="C624">
        <f t="shared" si="36"/>
        <v>22</v>
      </c>
      <c r="D624">
        <v>58</v>
      </c>
      <c r="E624">
        <v>0</v>
      </c>
      <c r="F624">
        <v>58</v>
      </c>
      <c r="G624">
        <v>0</v>
      </c>
      <c r="I624">
        <f>IF(ISBLANK(Table13[[#This Row],[T1]]),0,IF(Table13[[#This Row],[T1]]&gt;0,1,0))</f>
        <v>1</v>
      </c>
      <c r="J624">
        <f>IF(ISBLANK(Table13[[#This Row],[T2]]),0,IF(Table13[[#This Row],[T2]]&gt;0,1,0))</f>
        <v>0</v>
      </c>
      <c r="K624">
        <f>IF(ISBLANK(Table13[[#This Row],[T3]]),0,IF(Table13[[#This Row],[T3]]&gt;0,1,0))</f>
        <v>1</v>
      </c>
      <c r="L624">
        <f>IF(ISBLANK(Table13[[#This Row],[T4]]),0,IF(Table13[[#This Row],[T4]]&gt;0,1,0))</f>
        <v>0</v>
      </c>
    </row>
    <row r="625" spans="1:12">
      <c r="A625" s="4">
        <v>43702.958333333336</v>
      </c>
      <c r="B625">
        <f t="shared" si="35"/>
        <v>25</v>
      </c>
      <c r="C625">
        <f t="shared" si="36"/>
        <v>23</v>
      </c>
      <c r="D625">
        <v>58</v>
      </c>
      <c r="E625">
        <v>0</v>
      </c>
      <c r="F625">
        <v>58</v>
      </c>
      <c r="G625">
        <v>0</v>
      </c>
      <c r="I625">
        <f>IF(ISBLANK(Table13[[#This Row],[T1]]),0,IF(Table13[[#This Row],[T1]]&gt;0,1,0))</f>
        <v>1</v>
      </c>
      <c r="J625">
        <f>IF(ISBLANK(Table13[[#This Row],[T2]]),0,IF(Table13[[#This Row],[T2]]&gt;0,1,0))</f>
        <v>0</v>
      </c>
      <c r="K625">
        <f>IF(ISBLANK(Table13[[#This Row],[T3]]),0,IF(Table13[[#This Row],[T3]]&gt;0,1,0))</f>
        <v>1</v>
      </c>
      <c r="L625">
        <f>IF(ISBLANK(Table13[[#This Row],[T4]]),0,IF(Table13[[#This Row],[T4]]&gt;0,1,0))</f>
        <v>0</v>
      </c>
    </row>
    <row r="626" spans="1:12">
      <c r="A626" s="4">
        <v>43703</v>
      </c>
      <c r="B626">
        <f t="shared" si="35"/>
        <v>26</v>
      </c>
      <c r="C626">
        <f t="shared" si="36"/>
        <v>0</v>
      </c>
      <c r="D626">
        <v>57</v>
      </c>
      <c r="E626">
        <v>0</v>
      </c>
      <c r="F626">
        <v>57</v>
      </c>
      <c r="G626">
        <v>0</v>
      </c>
      <c r="I626">
        <f>IF(ISBLANK(Table13[[#This Row],[T1]]),0,IF(Table13[[#This Row],[T1]]&gt;0,1,0))</f>
        <v>1</v>
      </c>
      <c r="J626">
        <f>IF(ISBLANK(Table13[[#This Row],[T2]]),0,IF(Table13[[#This Row],[T2]]&gt;0,1,0))</f>
        <v>0</v>
      </c>
      <c r="K626">
        <f>IF(ISBLANK(Table13[[#This Row],[T3]]),0,IF(Table13[[#This Row],[T3]]&gt;0,1,0))</f>
        <v>1</v>
      </c>
      <c r="L626">
        <f>IF(ISBLANK(Table13[[#This Row],[T4]]),0,IF(Table13[[#This Row],[T4]]&gt;0,1,0))</f>
        <v>0</v>
      </c>
    </row>
    <row r="627" spans="1:12">
      <c r="A627" s="4">
        <v>43703.041666666664</v>
      </c>
      <c r="B627">
        <f t="shared" si="35"/>
        <v>26</v>
      </c>
      <c r="C627">
        <f t="shared" si="36"/>
        <v>1</v>
      </c>
      <c r="D627">
        <v>58</v>
      </c>
      <c r="E627">
        <v>0</v>
      </c>
      <c r="F627">
        <v>58</v>
      </c>
      <c r="G627">
        <v>0</v>
      </c>
      <c r="I627">
        <f>IF(ISBLANK(Table13[[#This Row],[T1]]),0,IF(Table13[[#This Row],[T1]]&gt;0,1,0))</f>
        <v>1</v>
      </c>
      <c r="J627">
        <f>IF(ISBLANK(Table13[[#This Row],[T2]]),0,IF(Table13[[#This Row],[T2]]&gt;0,1,0))</f>
        <v>0</v>
      </c>
      <c r="K627">
        <f>IF(ISBLANK(Table13[[#This Row],[T3]]),0,IF(Table13[[#This Row],[T3]]&gt;0,1,0))</f>
        <v>1</v>
      </c>
      <c r="L627">
        <f>IF(ISBLANK(Table13[[#This Row],[T4]]),0,IF(Table13[[#This Row],[T4]]&gt;0,1,0))</f>
        <v>0</v>
      </c>
    </row>
    <row r="628" spans="1:12">
      <c r="A628" s="4">
        <v>43703.083333333336</v>
      </c>
      <c r="B628">
        <f t="shared" si="35"/>
        <v>26</v>
      </c>
      <c r="C628">
        <f t="shared" si="36"/>
        <v>2</v>
      </c>
      <c r="D628">
        <v>58</v>
      </c>
      <c r="E628">
        <v>0</v>
      </c>
      <c r="F628">
        <v>58</v>
      </c>
      <c r="G628">
        <v>0</v>
      </c>
      <c r="I628">
        <f>IF(ISBLANK(Table13[[#This Row],[T1]]),0,IF(Table13[[#This Row],[T1]]&gt;0,1,0))</f>
        <v>1</v>
      </c>
      <c r="J628">
        <f>IF(ISBLANK(Table13[[#This Row],[T2]]),0,IF(Table13[[#This Row],[T2]]&gt;0,1,0))</f>
        <v>0</v>
      </c>
      <c r="K628">
        <f>IF(ISBLANK(Table13[[#This Row],[T3]]),0,IF(Table13[[#This Row],[T3]]&gt;0,1,0))</f>
        <v>1</v>
      </c>
      <c r="L628">
        <f>IF(ISBLANK(Table13[[#This Row],[T4]]),0,IF(Table13[[#This Row],[T4]]&gt;0,1,0))</f>
        <v>0</v>
      </c>
    </row>
    <row r="629" spans="1:12">
      <c r="A629" s="4">
        <v>43703.125</v>
      </c>
      <c r="B629">
        <f t="shared" si="35"/>
        <v>26</v>
      </c>
      <c r="C629">
        <f t="shared" si="36"/>
        <v>3</v>
      </c>
      <c r="D629">
        <v>57</v>
      </c>
      <c r="E629">
        <v>0</v>
      </c>
      <c r="F629">
        <v>57</v>
      </c>
      <c r="G629">
        <v>0</v>
      </c>
      <c r="I629">
        <f>IF(ISBLANK(Table13[[#This Row],[T1]]),0,IF(Table13[[#This Row],[T1]]&gt;0,1,0))</f>
        <v>1</v>
      </c>
      <c r="J629">
        <f>IF(ISBLANK(Table13[[#This Row],[T2]]),0,IF(Table13[[#This Row],[T2]]&gt;0,1,0))</f>
        <v>0</v>
      </c>
      <c r="K629">
        <f>IF(ISBLANK(Table13[[#This Row],[T3]]),0,IF(Table13[[#This Row],[T3]]&gt;0,1,0))</f>
        <v>1</v>
      </c>
      <c r="L629">
        <f>IF(ISBLANK(Table13[[#This Row],[T4]]),0,IF(Table13[[#This Row],[T4]]&gt;0,1,0))</f>
        <v>0</v>
      </c>
    </row>
    <row r="630" spans="1:12">
      <c r="A630" s="4">
        <v>43703.166666666664</v>
      </c>
      <c r="B630">
        <f t="shared" si="35"/>
        <v>26</v>
      </c>
      <c r="C630">
        <f t="shared" si="36"/>
        <v>4</v>
      </c>
      <c r="D630">
        <v>58</v>
      </c>
      <c r="E630">
        <v>0</v>
      </c>
      <c r="F630">
        <v>58</v>
      </c>
      <c r="G630">
        <v>0</v>
      </c>
      <c r="I630">
        <f>IF(ISBLANK(Table13[[#This Row],[T1]]),0,IF(Table13[[#This Row],[T1]]&gt;0,1,0))</f>
        <v>1</v>
      </c>
      <c r="J630">
        <f>IF(ISBLANK(Table13[[#This Row],[T2]]),0,IF(Table13[[#This Row],[T2]]&gt;0,1,0))</f>
        <v>0</v>
      </c>
      <c r="K630">
        <f>IF(ISBLANK(Table13[[#This Row],[T3]]),0,IF(Table13[[#This Row],[T3]]&gt;0,1,0))</f>
        <v>1</v>
      </c>
      <c r="L630">
        <f>IF(ISBLANK(Table13[[#This Row],[T4]]),0,IF(Table13[[#This Row],[T4]]&gt;0,1,0))</f>
        <v>0</v>
      </c>
    </row>
    <row r="631" spans="1:12">
      <c r="A631" s="4">
        <v>43703.208333333336</v>
      </c>
      <c r="B631">
        <f t="shared" si="35"/>
        <v>26</v>
      </c>
      <c r="C631">
        <f t="shared" si="36"/>
        <v>5</v>
      </c>
      <c r="D631">
        <v>58</v>
      </c>
      <c r="E631">
        <v>0</v>
      </c>
      <c r="F631">
        <v>58</v>
      </c>
      <c r="G631">
        <v>0</v>
      </c>
      <c r="I631">
        <f>IF(ISBLANK(Table13[[#This Row],[T1]]),0,IF(Table13[[#This Row],[T1]]&gt;0,1,0))</f>
        <v>1</v>
      </c>
      <c r="J631">
        <f>IF(ISBLANK(Table13[[#This Row],[T2]]),0,IF(Table13[[#This Row],[T2]]&gt;0,1,0))</f>
        <v>0</v>
      </c>
      <c r="K631">
        <f>IF(ISBLANK(Table13[[#This Row],[T3]]),0,IF(Table13[[#This Row],[T3]]&gt;0,1,0))</f>
        <v>1</v>
      </c>
      <c r="L631">
        <f>IF(ISBLANK(Table13[[#This Row],[T4]]),0,IF(Table13[[#This Row],[T4]]&gt;0,1,0))</f>
        <v>0</v>
      </c>
    </row>
    <row r="632" spans="1:12">
      <c r="A632" s="4">
        <v>43703.25</v>
      </c>
      <c r="B632">
        <f t="shared" si="35"/>
        <v>26</v>
      </c>
      <c r="C632">
        <f t="shared" si="36"/>
        <v>6</v>
      </c>
      <c r="D632">
        <v>57</v>
      </c>
      <c r="E632">
        <v>0</v>
      </c>
      <c r="F632">
        <v>57</v>
      </c>
      <c r="G632">
        <v>0</v>
      </c>
      <c r="I632">
        <f>IF(ISBLANK(Table13[[#This Row],[T1]]),0,IF(Table13[[#This Row],[T1]]&gt;0,1,0))</f>
        <v>1</v>
      </c>
      <c r="J632">
        <f>IF(ISBLANK(Table13[[#This Row],[T2]]),0,IF(Table13[[#This Row],[T2]]&gt;0,1,0))</f>
        <v>0</v>
      </c>
      <c r="K632">
        <f>IF(ISBLANK(Table13[[#This Row],[T3]]),0,IF(Table13[[#This Row],[T3]]&gt;0,1,0))</f>
        <v>1</v>
      </c>
      <c r="L632">
        <f>IF(ISBLANK(Table13[[#This Row],[T4]]),0,IF(Table13[[#This Row],[T4]]&gt;0,1,0))</f>
        <v>0</v>
      </c>
    </row>
    <row r="633" spans="1:12">
      <c r="A633" s="4">
        <v>43703.291666666664</v>
      </c>
      <c r="B633">
        <f t="shared" si="35"/>
        <v>26</v>
      </c>
      <c r="C633">
        <f t="shared" si="36"/>
        <v>7</v>
      </c>
      <c r="D633">
        <v>57</v>
      </c>
      <c r="E633">
        <v>0</v>
      </c>
      <c r="F633">
        <v>58</v>
      </c>
      <c r="G633">
        <v>0</v>
      </c>
      <c r="I633">
        <f>IF(ISBLANK(Table13[[#This Row],[T1]]),0,IF(Table13[[#This Row],[T1]]&gt;0,1,0))</f>
        <v>1</v>
      </c>
      <c r="J633">
        <f>IF(ISBLANK(Table13[[#This Row],[T2]]),0,IF(Table13[[#This Row],[T2]]&gt;0,1,0))</f>
        <v>0</v>
      </c>
      <c r="K633">
        <f>IF(ISBLANK(Table13[[#This Row],[T3]]),0,IF(Table13[[#This Row],[T3]]&gt;0,1,0))</f>
        <v>1</v>
      </c>
      <c r="L633">
        <f>IF(ISBLANK(Table13[[#This Row],[T4]]),0,IF(Table13[[#This Row],[T4]]&gt;0,1,0))</f>
        <v>0</v>
      </c>
    </row>
    <row r="634" spans="1:12">
      <c r="A634" s="4">
        <v>43703.333333333336</v>
      </c>
      <c r="B634">
        <f t="shared" si="35"/>
        <v>26</v>
      </c>
      <c r="C634">
        <f t="shared" si="36"/>
        <v>8</v>
      </c>
      <c r="D634">
        <v>1</v>
      </c>
      <c r="E634">
        <v>0</v>
      </c>
      <c r="F634">
        <v>11</v>
      </c>
      <c r="G634">
        <v>0</v>
      </c>
      <c r="I634">
        <f>IF(ISBLANK(Table13[[#This Row],[T1]]),0,IF(Table13[[#This Row],[T1]]&gt;0,1,0))</f>
        <v>1</v>
      </c>
      <c r="J634">
        <f>IF(ISBLANK(Table13[[#This Row],[T2]]),0,IF(Table13[[#This Row],[T2]]&gt;0,1,0))</f>
        <v>0</v>
      </c>
      <c r="K634">
        <f>IF(ISBLANK(Table13[[#This Row],[T3]]),0,IF(Table13[[#This Row],[T3]]&gt;0,1,0))</f>
        <v>1</v>
      </c>
      <c r="L634">
        <f>IF(ISBLANK(Table13[[#This Row],[T4]]),0,IF(Table13[[#This Row],[T4]]&gt;0,1,0))</f>
        <v>0</v>
      </c>
    </row>
    <row r="635" spans="1:12">
      <c r="A635" s="4">
        <f t="shared" ref="A635:A642" si="37">DATE(2019,8,26) + O634</f>
        <v>43703</v>
      </c>
      <c r="B635">
        <f t="shared" si="35"/>
        <v>26</v>
      </c>
      <c r="C635">
        <f t="shared" si="36"/>
        <v>0</v>
      </c>
      <c r="I635">
        <f>IF(ISBLANK(Table13[[#This Row],[T1]]),0,IF(Table13[[#This Row],[T1]]&gt;0,1,0))</f>
        <v>0</v>
      </c>
      <c r="J635">
        <f>IF(ISBLANK(Table13[[#This Row],[T2]]),0,IF(Table13[[#This Row],[T2]]&gt;0,1,0))</f>
        <v>0</v>
      </c>
      <c r="K635">
        <f>IF(ISBLANK(Table13[[#This Row],[T3]]),0,IF(Table13[[#This Row],[T3]]&gt;0,1,0))</f>
        <v>0</v>
      </c>
      <c r="L635">
        <f>IF(ISBLANK(Table13[[#This Row],[T4]]),0,IF(Table13[[#This Row],[T4]]&gt;0,1,0))</f>
        <v>0</v>
      </c>
    </row>
    <row r="636" spans="1:12">
      <c r="A636" s="4">
        <f t="shared" si="37"/>
        <v>43703</v>
      </c>
      <c r="B636">
        <f t="shared" si="35"/>
        <v>26</v>
      </c>
      <c r="C636">
        <f t="shared" si="36"/>
        <v>0</v>
      </c>
      <c r="I636">
        <f>IF(ISBLANK(Table13[[#This Row],[T1]]),0,IF(Table13[[#This Row],[T1]]&gt;0,1,0))</f>
        <v>0</v>
      </c>
      <c r="J636">
        <f>IF(ISBLANK(Table13[[#This Row],[T2]]),0,IF(Table13[[#This Row],[T2]]&gt;0,1,0))</f>
        <v>0</v>
      </c>
      <c r="K636">
        <f>IF(ISBLANK(Table13[[#This Row],[T3]]),0,IF(Table13[[#This Row],[T3]]&gt;0,1,0))</f>
        <v>0</v>
      </c>
      <c r="L636">
        <f>IF(ISBLANK(Table13[[#This Row],[T4]]),0,IF(Table13[[#This Row],[T4]]&gt;0,1,0))</f>
        <v>0</v>
      </c>
    </row>
    <row r="637" spans="1:12">
      <c r="A637" s="4">
        <f t="shared" si="37"/>
        <v>43703</v>
      </c>
      <c r="B637">
        <f t="shared" si="35"/>
        <v>26</v>
      </c>
      <c r="C637">
        <f t="shared" si="36"/>
        <v>0</v>
      </c>
      <c r="I637">
        <f>IF(ISBLANK(Table13[[#This Row],[T1]]),0,IF(Table13[[#This Row],[T1]]&gt;0,1,0))</f>
        <v>0</v>
      </c>
      <c r="J637">
        <f>IF(ISBLANK(Table13[[#This Row],[T2]]),0,IF(Table13[[#This Row],[T2]]&gt;0,1,0))</f>
        <v>0</v>
      </c>
      <c r="K637">
        <f>IF(ISBLANK(Table13[[#This Row],[T3]]),0,IF(Table13[[#This Row],[T3]]&gt;0,1,0))</f>
        <v>0</v>
      </c>
      <c r="L637">
        <f>IF(ISBLANK(Table13[[#This Row],[T4]]),0,IF(Table13[[#This Row],[T4]]&gt;0,1,0))</f>
        <v>0</v>
      </c>
    </row>
    <row r="638" spans="1:12">
      <c r="A638" s="4">
        <f t="shared" si="37"/>
        <v>43703</v>
      </c>
      <c r="B638">
        <f t="shared" si="35"/>
        <v>26</v>
      </c>
      <c r="C638">
        <f t="shared" si="36"/>
        <v>0</v>
      </c>
      <c r="I638">
        <f>IF(ISBLANK(Table13[[#This Row],[T1]]),0,IF(Table13[[#This Row],[T1]]&gt;0,1,0))</f>
        <v>0</v>
      </c>
      <c r="J638">
        <f>IF(ISBLANK(Table13[[#This Row],[T2]]),0,IF(Table13[[#This Row],[T2]]&gt;0,1,0))</f>
        <v>0</v>
      </c>
      <c r="K638">
        <f>IF(ISBLANK(Table13[[#This Row],[T3]]),0,IF(Table13[[#This Row],[T3]]&gt;0,1,0))</f>
        <v>0</v>
      </c>
      <c r="L638">
        <f>IF(ISBLANK(Table13[[#This Row],[T4]]),0,IF(Table13[[#This Row],[T4]]&gt;0,1,0))</f>
        <v>0</v>
      </c>
    </row>
    <row r="639" spans="1:12">
      <c r="A639" s="4">
        <f t="shared" si="37"/>
        <v>43703</v>
      </c>
      <c r="B639">
        <f t="shared" si="35"/>
        <v>26</v>
      </c>
      <c r="C639">
        <f t="shared" si="36"/>
        <v>0</v>
      </c>
      <c r="I639">
        <f>IF(ISBLANK(Table13[[#This Row],[T1]]),0,IF(Table13[[#This Row],[T1]]&gt;0,1,0))</f>
        <v>0</v>
      </c>
      <c r="J639">
        <f>IF(ISBLANK(Table13[[#This Row],[T2]]),0,IF(Table13[[#This Row],[T2]]&gt;0,1,0))</f>
        <v>0</v>
      </c>
      <c r="K639">
        <f>IF(ISBLANK(Table13[[#This Row],[T3]]),0,IF(Table13[[#This Row],[T3]]&gt;0,1,0))</f>
        <v>0</v>
      </c>
      <c r="L639">
        <f>IF(ISBLANK(Table13[[#This Row],[T4]]),0,IF(Table13[[#This Row],[T4]]&gt;0,1,0))</f>
        <v>0</v>
      </c>
    </row>
    <row r="640" spans="1:12">
      <c r="A640" s="4">
        <f t="shared" si="37"/>
        <v>43703</v>
      </c>
      <c r="B640">
        <f t="shared" si="35"/>
        <v>26</v>
      </c>
      <c r="C640">
        <f t="shared" si="36"/>
        <v>0</v>
      </c>
      <c r="I640">
        <f>IF(ISBLANK(Table13[[#This Row],[T1]]),0,IF(Table13[[#This Row],[T1]]&gt;0,1,0))</f>
        <v>0</v>
      </c>
      <c r="J640">
        <f>IF(ISBLANK(Table13[[#This Row],[T2]]),0,IF(Table13[[#This Row],[T2]]&gt;0,1,0))</f>
        <v>0</v>
      </c>
      <c r="K640">
        <f>IF(ISBLANK(Table13[[#This Row],[T3]]),0,IF(Table13[[#This Row],[T3]]&gt;0,1,0))</f>
        <v>0</v>
      </c>
      <c r="L640">
        <f>IF(ISBLANK(Table13[[#This Row],[T4]]),0,IF(Table13[[#This Row],[T4]]&gt;0,1,0))</f>
        <v>0</v>
      </c>
    </row>
    <row r="641" spans="1:12">
      <c r="A641" s="4">
        <f t="shared" si="37"/>
        <v>43703</v>
      </c>
      <c r="B641">
        <f t="shared" si="35"/>
        <v>26</v>
      </c>
      <c r="C641">
        <f t="shared" si="36"/>
        <v>0</v>
      </c>
      <c r="I641">
        <f>IF(ISBLANK(Table13[[#This Row],[T1]]),0,IF(Table13[[#This Row],[T1]]&gt;0,1,0))</f>
        <v>0</v>
      </c>
      <c r="J641">
        <f>IF(ISBLANK(Table13[[#This Row],[T2]]),0,IF(Table13[[#This Row],[T2]]&gt;0,1,0))</f>
        <v>0</v>
      </c>
      <c r="K641">
        <f>IF(ISBLANK(Table13[[#This Row],[T3]]),0,IF(Table13[[#This Row],[T3]]&gt;0,1,0))</f>
        <v>0</v>
      </c>
      <c r="L641">
        <f>IF(ISBLANK(Table13[[#This Row],[T4]]),0,IF(Table13[[#This Row],[T4]]&gt;0,1,0))</f>
        <v>0</v>
      </c>
    </row>
    <row r="642" spans="1:12">
      <c r="A642" s="4">
        <f t="shared" si="37"/>
        <v>43703</v>
      </c>
      <c r="B642">
        <f t="shared" ref="B642:B705" si="38">DAY(A642)</f>
        <v>26</v>
      </c>
      <c r="C642">
        <f t="shared" si="36"/>
        <v>0</v>
      </c>
      <c r="I642">
        <f>IF(ISBLANK(Table13[[#This Row],[T1]]),0,IF(Table13[[#This Row],[T1]]&gt;0,1,0))</f>
        <v>0</v>
      </c>
      <c r="J642">
        <f>IF(ISBLANK(Table13[[#This Row],[T2]]),0,IF(Table13[[#This Row],[T2]]&gt;0,1,0))</f>
        <v>0</v>
      </c>
      <c r="K642">
        <f>IF(ISBLANK(Table13[[#This Row],[T3]]),0,IF(Table13[[#This Row],[T3]]&gt;0,1,0))</f>
        <v>0</v>
      </c>
      <c r="L642">
        <f>IF(ISBLANK(Table13[[#This Row],[T4]]),0,IF(Table13[[#This Row],[T4]]&gt;0,1,0))</f>
        <v>0</v>
      </c>
    </row>
    <row r="643" spans="1:12">
      <c r="A643" s="4">
        <v>43703.708333333336</v>
      </c>
      <c r="B643">
        <f t="shared" si="38"/>
        <v>26</v>
      </c>
      <c r="C643">
        <f t="shared" si="36"/>
        <v>17</v>
      </c>
      <c r="D643">
        <v>0</v>
      </c>
      <c r="E643">
        <v>0</v>
      </c>
      <c r="F643">
        <v>8</v>
      </c>
      <c r="G643">
        <v>0</v>
      </c>
      <c r="I643">
        <f>IF(ISBLANK(Table13[[#This Row],[T1]]),0,IF(Table13[[#This Row],[T1]]&gt;0,1,0))</f>
        <v>0</v>
      </c>
      <c r="J643">
        <f>IF(ISBLANK(Table13[[#This Row],[T2]]),0,IF(Table13[[#This Row],[T2]]&gt;0,1,0))</f>
        <v>0</v>
      </c>
      <c r="K643">
        <f>IF(ISBLANK(Table13[[#This Row],[T3]]),0,IF(Table13[[#This Row],[T3]]&gt;0,1,0))</f>
        <v>1</v>
      </c>
      <c r="L643">
        <f>IF(ISBLANK(Table13[[#This Row],[T4]]),0,IF(Table13[[#This Row],[T4]]&gt;0,1,0))</f>
        <v>0</v>
      </c>
    </row>
    <row r="644" spans="1:12">
      <c r="A644" s="4">
        <v>43703.75</v>
      </c>
      <c r="B644">
        <f t="shared" si="38"/>
        <v>26</v>
      </c>
      <c r="C644">
        <f t="shared" si="36"/>
        <v>18</v>
      </c>
      <c r="D644">
        <v>0</v>
      </c>
      <c r="E644">
        <v>0</v>
      </c>
      <c r="F644">
        <v>58</v>
      </c>
      <c r="G644">
        <v>0</v>
      </c>
      <c r="I644">
        <f>IF(ISBLANK(Table13[[#This Row],[T1]]),0,IF(Table13[[#This Row],[T1]]&gt;0,1,0))</f>
        <v>0</v>
      </c>
      <c r="J644">
        <f>IF(ISBLANK(Table13[[#This Row],[T2]]),0,IF(Table13[[#This Row],[T2]]&gt;0,1,0))</f>
        <v>0</v>
      </c>
      <c r="K644">
        <f>IF(ISBLANK(Table13[[#This Row],[T3]]),0,IF(Table13[[#This Row],[T3]]&gt;0,1,0))</f>
        <v>1</v>
      </c>
      <c r="L644">
        <f>IF(ISBLANK(Table13[[#This Row],[T4]]),0,IF(Table13[[#This Row],[T4]]&gt;0,1,0))</f>
        <v>0</v>
      </c>
    </row>
    <row r="645" spans="1:12">
      <c r="A645" s="4">
        <v>43703.791666666664</v>
      </c>
      <c r="B645">
        <f t="shared" si="38"/>
        <v>26</v>
      </c>
      <c r="C645">
        <f t="shared" si="36"/>
        <v>19</v>
      </c>
      <c r="D645">
        <v>0</v>
      </c>
      <c r="E645">
        <v>0</v>
      </c>
      <c r="F645">
        <v>57</v>
      </c>
      <c r="G645">
        <v>0</v>
      </c>
      <c r="I645">
        <f>IF(ISBLANK(Table13[[#This Row],[T1]]),0,IF(Table13[[#This Row],[T1]]&gt;0,1,0))</f>
        <v>0</v>
      </c>
      <c r="J645">
        <f>IF(ISBLANK(Table13[[#This Row],[T2]]),0,IF(Table13[[#This Row],[T2]]&gt;0,1,0))</f>
        <v>0</v>
      </c>
      <c r="K645">
        <f>IF(ISBLANK(Table13[[#This Row],[T3]]),0,IF(Table13[[#This Row],[T3]]&gt;0,1,0))</f>
        <v>1</v>
      </c>
      <c r="L645">
        <f>IF(ISBLANK(Table13[[#This Row],[T4]]),0,IF(Table13[[#This Row],[T4]]&gt;0,1,0))</f>
        <v>0</v>
      </c>
    </row>
    <row r="646" spans="1:12">
      <c r="A646" s="4">
        <v>43703.833333333336</v>
      </c>
      <c r="B646">
        <f t="shared" si="38"/>
        <v>26</v>
      </c>
      <c r="C646">
        <f t="shared" si="36"/>
        <v>20</v>
      </c>
      <c r="D646">
        <v>0</v>
      </c>
      <c r="E646">
        <v>0</v>
      </c>
      <c r="F646">
        <v>58</v>
      </c>
      <c r="G646">
        <v>0</v>
      </c>
      <c r="I646">
        <f>IF(ISBLANK(Table13[[#This Row],[T1]]),0,IF(Table13[[#This Row],[T1]]&gt;0,1,0))</f>
        <v>0</v>
      </c>
      <c r="J646">
        <f>IF(ISBLANK(Table13[[#This Row],[T2]]),0,IF(Table13[[#This Row],[T2]]&gt;0,1,0))</f>
        <v>0</v>
      </c>
      <c r="K646">
        <f>IF(ISBLANK(Table13[[#This Row],[T3]]),0,IF(Table13[[#This Row],[T3]]&gt;0,1,0))</f>
        <v>1</v>
      </c>
      <c r="L646">
        <f>IF(ISBLANK(Table13[[#This Row],[T4]]),0,IF(Table13[[#This Row],[T4]]&gt;0,1,0))</f>
        <v>0</v>
      </c>
    </row>
    <row r="647" spans="1:12">
      <c r="A647" s="4">
        <v>43703.875</v>
      </c>
      <c r="B647">
        <f t="shared" si="38"/>
        <v>26</v>
      </c>
      <c r="C647">
        <f t="shared" si="36"/>
        <v>21</v>
      </c>
      <c r="D647">
        <v>32</v>
      </c>
      <c r="E647">
        <v>0</v>
      </c>
      <c r="F647">
        <v>58</v>
      </c>
      <c r="G647">
        <v>0</v>
      </c>
      <c r="I647">
        <f>IF(ISBLANK(Table13[[#This Row],[T1]]),0,IF(Table13[[#This Row],[T1]]&gt;0,1,0))</f>
        <v>1</v>
      </c>
      <c r="J647">
        <f>IF(ISBLANK(Table13[[#This Row],[T2]]),0,IF(Table13[[#This Row],[T2]]&gt;0,1,0))</f>
        <v>0</v>
      </c>
      <c r="K647">
        <f>IF(ISBLANK(Table13[[#This Row],[T3]]),0,IF(Table13[[#This Row],[T3]]&gt;0,1,0))</f>
        <v>1</v>
      </c>
      <c r="L647">
        <f>IF(ISBLANK(Table13[[#This Row],[T4]]),0,IF(Table13[[#This Row],[T4]]&gt;0,1,0))</f>
        <v>0</v>
      </c>
    </row>
    <row r="648" spans="1:12">
      <c r="A648" s="4">
        <v>43703.916666666664</v>
      </c>
      <c r="B648">
        <f t="shared" si="38"/>
        <v>26</v>
      </c>
      <c r="C648">
        <f t="shared" si="36"/>
        <v>22</v>
      </c>
      <c r="D648">
        <v>57</v>
      </c>
      <c r="E648">
        <v>0</v>
      </c>
      <c r="F648">
        <v>57</v>
      </c>
      <c r="G648">
        <v>0</v>
      </c>
      <c r="I648">
        <f>IF(ISBLANK(Table13[[#This Row],[T1]]),0,IF(Table13[[#This Row],[T1]]&gt;0,1,0))</f>
        <v>1</v>
      </c>
      <c r="J648">
        <f>IF(ISBLANK(Table13[[#This Row],[T2]]),0,IF(Table13[[#This Row],[T2]]&gt;0,1,0))</f>
        <v>0</v>
      </c>
      <c r="K648">
        <f>IF(ISBLANK(Table13[[#This Row],[T3]]),0,IF(Table13[[#This Row],[T3]]&gt;0,1,0))</f>
        <v>1</v>
      </c>
      <c r="L648">
        <f>IF(ISBLANK(Table13[[#This Row],[T4]]),0,IF(Table13[[#This Row],[T4]]&gt;0,1,0))</f>
        <v>0</v>
      </c>
    </row>
    <row r="649" spans="1:12">
      <c r="A649" s="4">
        <v>43703.958333333336</v>
      </c>
      <c r="B649">
        <f t="shared" si="38"/>
        <v>26</v>
      </c>
      <c r="C649">
        <f t="shared" si="36"/>
        <v>23</v>
      </c>
      <c r="D649">
        <v>58</v>
      </c>
      <c r="E649">
        <v>0</v>
      </c>
      <c r="F649">
        <v>58</v>
      </c>
      <c r="G649">
        <v>0</v>
      </c>
      <c r="I649">
        <f>IF(ISBLANK(Table13[[#This Row],[T1]]),0,IF(Table13[[#This Row],[T1]]&gt;0,1,0))</f>
        <v>1</v>
      </c>
      <c r="J649">
        <f>IF(ISBLANK(Table13[[#This Row],[T2]]),0,IF(Table13[[#This Row],[T2]]&gt;0,1,0))</f>
        <v>0</v>
      </c>
      <c r="K649">
        <f>IF(ISBLANK(Table13[[#This Row],[T3]]),0,IF(Table13[[#This Row],[T3]]&gt;0,1,0))</f>
        <v>1</v>
      </c>
      <c r="L649">
        <f>IF(ISBLANK(Table13[[#This Row],[T4]]),0,IF(Table13[[#This Row],[T4]]&gt;0,1,0))</f>
        <v>0</v>
      </c>
    </row>
    <row r="650" spans="1:12">
      <c r="A650" s="4">
        <v>43704</v>
      </c>
      <c r="B650">
        <f t="shared" si="38"/>
        <v>27</v>
      </c>
      <c r="C650">
        <f t="shared" si="36"/>
        <v>0</v>
      </c>
      <c r="D650">
        <v>58</v>
      </c>
      <c r="E650">
        <v>0</v>
      </c>
      <c r="F650">
        <v>58</v>
      </c>
      <c r="G650">
        <v>0</v>
      </c>
      <c r="I650">
        <f>IF(ISBLANK(Table13[[#This Row],[T1]]),0,IF(Table13[[#This Row],[T1]]&gt;0,1,0))</f>
        <v>1</v>
      </c>
      <c r="J650">
        <f>IF(ISBLANK(Table13[[#This Row],[T2]]),0,IF(Table13[[#This Row],[T2]]&gt;0,1,0))</f>
        <v>0</v>
      </c>
      <c r="K650">
        <f>IF(ISBLANK(Table13[[#This Row],[T3]]),0,IF(Table13[[#This Row],[T3]]&gt;0,1,0))</f>
        <v>1</v>
      </c>
      <c r="L650">
        <f>IF(ISBLANK(Table13[[#This Row],[T4]]),0,IF(Table13[[#This Row],[T4]]&gt;0,1,0))</f>
        <v>0</v>
      </c>
    </row>
    <row r="651" spans="1:12">
      <c r="A651" s="4">
        <v>43704.041666666664</v>
      </c>
      <c r="B651">
        <f t="shared" si="38"/>
        <v>27</v>
      </c>
      <c r="C651">
        <f t="shared" si="36"/>
        <v>1</v>
      </c>
      <c r="D651">
        <v>57</v>
      </c>
      <c r="E651">
        <v>0</v>
      </c>
      <c r="F651">
        <v>57</v>
      </c>
      <c r="G651">
        <v>0</v>
      </c>
      <c r="I651">
        <f>IF(ISBLANK(Table13[[#This Row],[T1]]),0,IF(Table13[[#This Row],[T1]]&gt;0,1,0))</f>
        <v>1</v>
      </c>
      <c r="J651">
        <f>IF(ISBLANK(Table13[[#This Row],[T2]]),0,IF(Table13[[#This Row],[T2]]&gt;0,1,0))</f>
        <v>0</v>
      </c>
      <c r="K651">
        <f>IF(ISBLANK(Table13[[#This Row],[T3]]),0,IF(Table13[[#This Row],[T3]]&gt;0,1,0))</f>
        <v>1</v>
      </c>
      <c r="L651">
        <f>IF(ISBLANK(Table13[[#This Row],[T4]]),0,IF(Table13[[#This Row],[T4]]&gt;0,1,0))</f>
        <v>0</v>
      </c>
    </row>
    <row r="652" spans="1:12">
      <c r="A652" s="4">
        <v>43704.083333333336</v>
      </c>
      <c r="B652">
        <f t="shared" si="38"/>
        <v>27</v>
      </c>
      <c r="C652">
        <f t="shared" si="36"/>
        <v>2</v>
      </c>
      <c r="D652">
        <v>58</v>
      </c>
      <c r="E652">
        <v>0</v>
      </c>
      <c r="F652">
        <v>58</v>
      </c>
      <c r="G652">
        <v>0</v>
      </c>
      <c r="I652">
        <f>IF(ISBLANK(Table13[[#This Row],[T1]]),0,IF(Table13[[#This Row],[T1]]&gt;0,1,0))</f>
        <v>1</v>
      </c>
      <c r="J652">
        <f>IF(ISBLANK(Table13[[#This Row],[T2]]),0,IF(Table13[[#This Row],[T2]]&gt;0,1,0))</f>
        <v>0</v>
      </c>
      <c r="K652">
        <f>IF(ISBLANK(Table13[[#This Row],[T3]]),0,IF(Table13[[#This Row],[T3]]&gt;0,1,0))</f>
        <v>1</v>
      </c>
      <c r="L652">
        <f>IF(ISBLANK(Table13[[#This Row],[T4]]),0,IF(Table13[[#This Row],[T4]]&gt;0,1,0))</f>
        <v>0</v>
      </c>
    </row>
    <row r="653" spans="1:12">
      <c r="A653" s="4">
        <v>43704.125</v>
      </c>
      <c r="B653">
        <f t="shared" si="38"/>
        <v>27</v>
      </c>
      <c r="C653">
        <f t="shared" si="36"/>
        <v>3</v>
      </c>
      <c r="D653">
        <v>58</v>
      </c>
      <c r="E653">
        <v>0</v>
      </c>
      <c r="F653">
        <v>58</v>
      </c>
      <c r="G653">
        <v>0</v>
      </c>
      <c r="I653">
        <f>IF(ISBLANK(Table13[[#This Row],[T1]]),0,IF(Table13[[#This Row],[T1]]&gt;0,1,0))</f>
        <v>1</v>
      </c>
      <c r="J653">
        <f>IF(ISBLANK(Table13[[#This Row],[T2]]),0,IF(Table13[[#This Row],[T2]]&gt;0,1,0))</f>
        <v>0</v>
      </c>
      <c r="K653">
        <f>IF(ISBLANK(Table13[[#This Row],[T3]]),0,IF(Table13[[#This Row],[T3]]&gt;0,1,0))</f>
        <v>1</v>
      </c>
      <c r="L653">
        <f>IF(ISBLANK(Table13[[#This Row],[T4]]),0,IF(Table13[[#This Row],[T4]]&gt;0,1,0))</f>
        <v>0</v>
      </c>
    </row>
    <row r="654" spans="1:12">
      <c r="A654" s="4">
        <v>43704.166666666664</v>
      </c>
      <c r="B654">
        <f t="shared" si="38"/>
        <v>27</v>
      </c>
      <c r="C654">
        <f t="shared" si="36"/>
        <v>4</v>
      </c>
      <c r="D654">
        <v>57</v>
      </c>
      <c r="E654">
        <v>0</v>
      </c>
      <c r="F654">
        <v>57</v>
      </c>
      <c r="G654">
        <v>0</v>
      </c>
      <c r="I654">
        <f>IF(ISBLANK(Table13[[#This Row],[T1]]),0,IF(Table13[[#This Row],[T1]]&gt;0,1,0))</f>
        <v>1</v>
      </c>
      <c r="J654">
        <f>IF(ISBLANK(Table13[[#This Row],[T2]]),0,IF(Table13[[#This Row],[T2]]&gt;0,1,0))</f>
        <v>0</v>
      </c>
      <c r="K654">
        <f>IF(ISBLANK(Table13[[#This Row],[T3]]),0,IF(Table13[[#This Row],[T3]]&gt;0,1,0))</f>
        <v>1</v>
      </c>
      <c r="L654">
        <f>IF(ISBLANK(Table13[[#This Row],[T4]]),0,IF(Table13[[#This Row],[T4]]&gt;0,1,0))</f>
        <v>0</v>
      </c>
    </row>
    <row r="655" spans="1:12">
      <c r="A655" s="4">
        <v>43704.208333333336</v>
      </c>
      <c r="B655">
        <f t="shared" si="38"/>
        <v>27</v>
      </c>
      <c r="C655">
        <f t="shared" si="36"/>
        <v>5</v>
      </c>
      <c r="D655">
        <v>58</v>
      </c>
      <c r="E655">
        <v>0</v>
      </c>
      <c r="F655">
        <v>58</v>
      </c>
      <c r="G655">
        <v>0</v>
      </c>
      <c r="I655">
        <f>IF(ISBLANK(Table13[[#This Row],[T1]]),0,IF(Table13[[#This Row],[T1]]&gt;0,1,0))</f>
        <v>1</v>
      </c>
      <c r="J655">
        <f>IF(ISBLANK(Table13[[#This Row],[T2]]),0,IF(Table13[[#This Row],[T2]]&gt;0,1,0))</f>
        <v>0</v>
      </c>
      <c r="K655">
        <f>IF(ISBLANK(Table13[[#This Row],[T3]]),0,IF(Table13[[#This Row],[T3]]&gt;0,1,0))</f>
        <v>1</v>
      </c>
      <c r="L655">
        <f>IF(ISBLANK(Table13[[#This Row],[T4]]),0,IF(Table13[[#This Row],[T4]]&gt;0,1,0))</f>
        <v>0</v>
      </c>
    </row>
    <row r="656" spans="1:12">
      <c r="A656" s="4">
        <v>43704.25</v>
      </c>
      <c r="B656">
        <f t="shared" si="38"/>
        <v>27</v>
      </c>
      <c r="C656">
        <f t="shared" si="36"/>
        <v>6</v>
      </c>
      <c r="D656">
        <v>58</v>
      </c>
      <c r="E656">
        <v>0</v>
      </c>
      <c r="F656">
        <v>58</v>
      </c>
      <c r="G656">
        <v>0</v>
      </c>
      <c r="I656">
        <f>IF(ISBLANK(Table13[[#This Row],[T1]]),0,IF(Table13[[#This Row],[T1]]&gt;0,1,0))</f>
        <v>1</v>
      </c>
      <c r="J656">
        <f>IF(ISBLANK(Table13[[#This Row],[T2]]),0,IF(Table13[[#This Row],[T2]]&gt;0,1,0))</f>
        <v>0</v>
      </c>
      <c r="K656">
        <f>IF(ISBLANK(Table13[[#This Row],[T3]]),0,IF(Table13[[#This Row],[T3]]&gt;0,1,0))</f>
        <v>1</v>
      </c>
      <c r="L656">
        <f>IF(ISBLANK(Table13[[#This Row],[T4]]),0,IF(Table13[[#This Row],[T4]]&gt;0,1,0))</f>
        <v>0</v>
      </c>
    </row>
    <row r="657" spans="1:12">
      <c r="A657" s="4">
        <v>43704.291666666664</v>
      </c>
      <c r="B657">
        <f t="shared" si="38"/>
        <v>27</v>
      </c>
      <c r="C657">
        <f t="shared" si="36"/>
        <v>7</v>
      </c>
      <c r="D657">
        <v>57</v>
      </c>
      <c r="E657">
        <v>0</v>
      </c>
      <c r="F657">
        <v>50</v>
      </c>
      <c r="G657">
        <v>0</v>
      </c>
      <c r="I657">
        <f>IF(ISBLANK(Table13[[#This Row],[T1]]),0,IF(Table13[[#This Row],[T1]]&gt;0,1,0))</f>
        <v>1</v>
      </c>
      <c r="J657">
        <f>IF(ISBLANK(Table13[[#This Row],[T2]]),0,IF(Table13[[#This Row],[T2]]&gt;0,1,0))</f>
        <v>0</v>
      </c>
      <c r="K657">
        <f>IF(ISBLANK(Table13[[#This Row],[T3]]),0,IF(Table13[[#This Row],[T3]]&gt;0,1,0))</f>
        <v>1</v>
      </c>
      <c r="L657">
        <f>IF(ISBLANK(Table13[[#This Row],[T4]]),0,IF(Table13[[#This Row],[T4]]&gt;0,1,0))</f>
        <v>0</v>
      </c>
    </row>
    <row r="658" spans="1:12">
      <c r="A658" s="4">
        <v>43704.333333333336</v>
      </c>
      <c r="B658">
        <f t="shared" si="38"/>
        <v>27</v>
      </c>
      <c r="C658">
        <f t="shared" si="36"/>
        <v>8</v>
      </c>
      <c r="D658">
        <v>1</v>
      </c>
      <c r="E658">
        <v>0</v>
      </c>
      <c r="F658">
        <v>9</v>
      </c>
      <c r="G658">
        <v>0</v>
      </c>
      <c r="I658">
        <f>IF(ISBLANK(Table13[[#This Row],[T1]]),0,IF(Table13[[#This Row],[T1]]&gt;0,1,0))</f>
        <v>1</v>
      </c>
      <c r="J658">
        <f>IF(ISBLANK(Table13[[#This Row],[T2]]),0,IF(Table13[[#This Row],[T2]]&gt;0,1,0))</f>
        <v>0</v>
      </c>
      <c r="K658">
        <f>IF(ISBLANK(Table13[[#This Row],[T3]]),0,IF(Table13[[#This Row],[T3]]&gt;0,1,0))</f>
        <v>1</v>
      </c>
      <c r="L658">
        <f>IF(ISBLANK(Table13[[#This Row],[T4]]),0,IF(Table13[[#This Row],[T4]]&gt;0,1,0))</f>
        <v>0</v>
      </c>
    </row>
    <row r="659" spans="1:12">
      <c r="A659" s="4">
        <f t="shared" ref="A659:A666" si="39">DATE(2019,8,27) + O658</f>
        <v>43704</v>
      </c>
      <c r="B659">
        <f t="shared" si="38"/>
        <v>27</v>
      </c>
      <c r="C659">
        <f t="shared" si="36"/>
        <v>0</v>
      </c>
      <c r="I659">
        <f>IF(ISBLANK(Table13[[#This Row],[T1]]),0,IF(Table13[[#This Row],[T1]]&gt;0,1,0))</f>
        <v>0</v>
      </c>
      <c r="J659">
        <f>IF(ISBLANK(Table13[[#This Row],[T2]]),0,IF(Table13[[#This Row],[T2]]&gt;0,1,0))</f>
        <v>0</v>
      </c>
      <c r="K659">
        <f>IF(ISBLANK(Table13[[#This Row],[T3]]),0,IF(Table13[[#This Row],[T3]]&gt;0,1,0))</f>
        <v>0</v>
      </c>
      <c r="L659">
        <f>IF(ISBLANK(Table13[[#This Row],[T4]]),0,IF(Table13[[#This Row],[T4]]&gt;0,1,0))</f>
        <v>0</v>
      </c>
    </row>
    <row r="660" spans="1:12">
      <c r="A660" s="4">
        <f t="shared" si="39"/>
        <v>43704</v>
      </c>
      <c r="B660">
        <f t="shared" si="38"/>
        <v>27</v>
      </c>
      <c r="C660">
        <f t="shared" si="36"/>
        <v>0</v>
      </c>
      <c r="I660">
        <f>IF(ISBLANK(Table13[[#This Row],[T1]]),0,IF(Table13[[#This Row],[T1]]&gt;0,1,0))</f>
        <v>0</v>
      </c>
      <c r="J660">
        <f>IF(ISBLANK(Table13[[#This Row],[T2]]),0,IF(Table13[[#This Row],[T2]]&gt;0,1,0))</f>
        <v>0</v>
      </c>
      <c r="K660">
        <f>IF(ISBLANK(Table13[[#This Row],[T3]]),0,IF(Table13[[#This Row],[T3]]&gt;0,1,0))</f>
        <v>0</v>
      </c>
      <c r="L660">
        <f>IF(ISBLANK(Table13[[#This Row],[T4]]),0,IF(Table13[[#This Row],[T4]]&gt;0,1,0))</f>
        <v>0</v>
      </c>
    </row>
    <row r="661" spans="1:12">
      <c r="A661" s="4">
        <f t="shared" si="39"/>
        <v>43704</v>
      </c>
      <c r="B661">
        <f t="shared" si="38"/>
        <v>27</v>
      </c>
      <c r="C661">
        <f t="shared" si="36"/>
        <v>0</v>
      </c>
      <c r="I661">
        <f>IF(ISBLANK(Table13[[#This Row],[T1]]),0,IF(Table13[[#This Row],[T1]]&gt;0,1,0))</f>
        <v>0</v>
      </c>
      <c r="J661">
        <f>IF(ISBLANK(Table13[[#This Row],[T2]]),0,IF(Table13[[#This Row],[T2]]&gt;0,1,0))</f>
        <v>0</v>
      </c>
      <c r="K661">
        <f>IF(ISBLANK(Table13[[#This Row],[T3]]),0,IF(Table13[[#This Row],[T3]]&gt;0,1,0))</f>
        <v>0</v>
      </c>
      <c r="L661">
        <f>IF(ISBLANK(Table13[[#This Row],[T4]]),0,IF(Table13[[#This Row],[T4]]&gt;0,1,0))</f>
        <v>0</v>
      </c>
    </row>
    <row r="662" spans="1:12">
      <c r="A662" s="4">
        <f t="shared" si="39"/>
        <v>43704</v>
      </c>
      <c r="B662">
        <f t="shared" si="38"/>
        <v>27</v>
      </c>
      <c r="C662">
        <f t="shared" si="36"/>
        <v>0</v>
      </c>
      <c r="I662">
        <f>IF(ISBLANK(Table13[[#This Row],[T1]]),0,IF(Table13[[#This Row],[T1]]&gt;0,1,0))</f>
        <v>0</v>
      </c>
      <c r="J662">
        <f>IF(ISBLANK(Table13[[#This Row],[T2]]),0,IF(Table13[[#This Row],[T2]]&gt;0,1,0))</f>
        <v>0</v>
      </c>
      <c r="K662">
        <f>IF(ISBLANK(Table13[[#This Row],[T3]]),0,IF(Table13[[#This Row],[T3]]&gt;0,1,0))</f>
        <v>0</v>
      </c>
      <c r="L662">
        <f>IF(ISBLANK(Table13[[#This Row],[T4]]),0,IF(Table13[[#This Row],[T4]]&gt;0,1,0))</f>
        <v>0</v>
      </c>
    </row>
    <row r="663" spans="1:12">
      <c r="A663" s="4">
        <f t="shared" si="39"/>
        <v>43704</v>
      </c>
      <c r="B663">
        <f t="shared" si="38"/>
        <v>27</v>
      </c>
      <c r="C663">
        <f t="shared" si="36"/>
        <v>0</v>
      </c>
      <c r="I663">
        <f>IF(ISBLANK(Table13[[#This Row],[T1]]),0,IF(Table13[[#This Row],[T1]]&gt;0,1,0))</f>
        <v>0</v>
      </c>
      <c r="J663">
        <f>IF(ISBLANK(Table13[[#This Row],[T2]]),0,IF(Table13[[#This Row],[T2]]&gt;0,1,0))</f>
        <v>0</v>
      </c>
      <c r="K663">
        <f>IF(ISBLANK(Table13[[#This Row],[T3]]),0,IF(Table13[[#This Row],[T3]]&gt;0,1,0))</f>
        <v>0</v>
      </c>
      <c r="L663">
        <f>IF(ISBLANK(Table13[[#This Row],[T4]]),0,IF(Table13[[#This Row],[T4]]&gt;0,1,0))</f>
        <v>0</v>
      </c>
    </row>
    <row r="664" spans="1:12">
      <c r="A664" s="4">
        <f t="shared" si="39"/>
        <v>43704</v>
      </c>
      <c r="B664">
        <f t="shared" si="38"/>
        <v>27</v>
      </c>
      <c r="C664">
        <f t="shared" si="36"/>
        <v>0</v>
      </c>
      <c r="I664">
        <f>IF(ISBLANK(Table13[[#This Row],[T1]]),0,IF(Table13[[#This Row],[T1]]&gt;0,1,0))</f>
        <v>0</v>
      </c>
      <c r="J664">
        <f>IF(ISBLANK(Table13[[#This Row],[T2]]),0,IF(Table13[[#This Row],[T2]]&gt;0,1,0))</f>
        <v>0</v>
      </c>
      <c r="K664">
        <f>IF(ISBLANK(Table13[[#This Row],[T3]]),0,IF(Table13[[#This Row],[T3]]&gt;0,1,0))</f>
        <v>0</v>
      </c>
      <c r="L664">
        <f>IF(ISBLANK(Table13[[#This Row],[T4]]),0,IF(Table13[[#This Row],[T4]]&gt;0,1,0))</f>
        <v>0</v>
      </c>
    </row>
    <row r="665" spans="1:12">
      <c r="A665" s="4">
        <f t="shared" si="39"/>
        <v>43704</v>
      </c>
      <c r="B665">
        <f t="shared" si="38"/>
        <v>27</v>
      </c>
      <c r="C665">
        <f t="shared" si="36"/>
        <v>0</v>
      </c>
      <c r="I665">
        <f>IF(ISBLANK(Table13[[#This Row],[T1]]),0,IF(Table13[[#This Row],[T1]]&gt;0,1,0))</f>
        <v>0</v>
      </c>
      <c r="J665">
        <f>IF(ISBLANK(Table13[[#This Row],[T2]]),0,IF(Table13[[#This Row],[T2]]&gt;0,1,0))</f>
        <v>0</v>
      </c>
      <c r="K665">
        <f>IF(ISBLANK(Table13[[#This Row],[T3]]),0,IF(Table13[[#This Row],[T3]]&gt;0,1,0))</f>
        <v>0</v>
      </c>
      <c r="L665">
        <f>IF(ISBLANK(Table13[[#This Row],[T4]]),0,IF(Table13[[#This Row],[T4]]&gt;0,1,0))</f>
        <v>0</v>
      </c>
    </row>
    <row r="666" spans="1:12">
      <c r="A666" s="4">
        <f t="shared" si="39"/>
        <v>43704</v>
      </c>
      <c r="B666">
        <f t="shared" si="38"/>
        <v>27</v>
      </c>
      <c r="C666">
        <f t="shared" si="36"/>
        <v>0</v>
      </c>
      <c r="I666">
        <f>IF(ISBLANK(Table13[[#This Row],[T1]]),0,IF(Table13[[#This Row],[T1]]&gt;0,1,0))</f>
        <v>0</v>
      </c>
      <c r="J666">
        <f>IF(ISBLANK(Table13[[#This Row],[T2]]),0,IF(Table13[[#This Row],[T2]]&gt;0,1,0))</f>
        <v>0</v>
      </c>
      <c r="K666">
        <f>IF(ISBLANK(Table13[[#This Row],[T3]]),0,IF(Table13[[#This Row],[T3]]&gt;0,1,0))</f>
        <v>0</v>
      </c>
      <c r="L666">
        <f>IF(ISBLANK(Table13[[#This Row],[T4]]),0,IF(Table13[[#This Row],[T4]]&gt;0,1,0))</f>
        <v>0</v>
      </c>
    </row>
    <row r="667" spans="1:12">
      <c r="A667" s="4">
        <v>43704.708333333336</v>
      </c>
      <c r="B667">
        <f t="shared" si="38"/>
        <v>27</v>
      </c>
      <c r="C667">
        <f t="shared" ref="C667:C730" si="40">HOUR(A667)</f>
        <v>17</v>
      </c>
      <c r="D667">
        <v>0</v>
      </c>
      <c r="E667">
        <v>0</v>
      </c>
      <c r="F667">
        <v>6</v>
      </c>
      <c r="G667">
        <v>0</v>
      </c>
      <c r="I667">
        <f>IF(ISBLANK(Table13[[#This Row],[T1]]),0,IF(Table13[[#This Row],[T1]]&gt;0,1,0))</f>
        <v>0</v>
      </c>
      <c r="J667">
        <f>IF(ISBLANK(Table13[[#This Row],[T2]]),0,IF(Table13[[#This Row],[T2]]&gt;0,1,0))</f>
        <v>0</v>
      </c>
      <c r="K667">
        <f>IF(ISBLANK(Table13[[#This Row],[T3]]),0,IF(Table13[[#This Row],[T3]]&gt;0,1,0))</f>
        <v>1</v>
      </c>
      <c r="L667">
        <f>IF(ISBLANK(Table13[[#This Row],[T4]]),0,IF(Table13[[#This Row],[T4]]&gt;0,1,0))</f>
        <v>0</v>
      </c>
    </row>
    <row r="668" spans="1:12">
      <c r="A668" s="4">
        <f>DATE(2019,8,27) + O667</f>
        <v>43704</v>
      </c>
      <c r="B668">
        <f t="shared" si="38"/>
        <v>27</v>
      </c>
      <c r="C668">
        <f t="shared" si="40"/>
        <v>0</v>
      </c>
      <c r="I668">
        <f>IF(ISBLANK(Table13[[#This Row],[T1]]),0,IF(Table13[[#This Row],[T1]]&gt;0,1,0))</f>
        <v>0</v>
      </c>
      <c r="J668">
        <f>IF(ISBLANK(Table13[[#This Row],[T2]]),0,IF(Table13[[#This Row],[T2]]&gt;0,1,0))</f>
        <v>0</v>
      </c>
      <c r="K668">
        <f>IF(ISBLANK(Table13[[#This Row],[T3]]),0,IF(Table13[[#This Row],[T3]]&gt;0,1,0))</f>
        <v>0</v>
      </c>
      <c r="L668">
        <f>IF(ISBLANK(Table13[[#This Row],[T4]]),0,IF(Table13[[#This Row],[T4]]&gt;0,1,0))</f>
        <v>0</v>
      </c>
    </row>
    <row r="669" spans="1:12">
      <c r="A669" s="4">
        <f>DATE(2019,8,27) + O668</f>
        <v>43704</v>
      </c>
      <c r="B669">
        <f t="shared" si="38"/>
        <v>27</v>
      </c>
      <c r="C669">
        <f t="shared" si="40"/>
        <v>0</v>
      </c>
      <c r="I669">
        <f>IF(ISBLANK(Table13[[#This Row],[T1]]),0,IF(Table13[[#This Row],[T1]]&gt;0,1,0))</f>
        <v>0</v>
      </c>
      <c r="J669">
        <f>IF(ISBLANK(Table13[[#This Row],[T2]]),0,IF(Table13[[#This Row],[T2]]&gt;0,1,0))</f>
        <v>0</v>
      </c>
      <c r="K669">
        <f>IF(ISBLANK(Table13[[#This Row],[T3]]),0,IF(Table13[[#This Row],[T3]]&gt;0,1,0))</f>
        <v>0</v>
      </c>
      <c r="L669">
        <f>IF(ISBLANK(Table13[[#This Row],[T4]]),0,IF(Table13[[#This Row],[T4]]&gt;0,1,0))</f>
        <v>0</v>
      </c>
    </row>
    <row r="670" spans="1:12">
      <c r="A670" s="4">
        <v>43704.833333333336</v>
      </c>
      <c r="B670">
        <f t="shared" si="38"/>
        <v>27</v>
      </c>
      <c r="C670">
        <f t="shared" si="40"/>
        <v>20</v>
      </c>
      <c r="D670">
        <v>7</v>
      </c>
      <c r="E670">
        <v>0</v>
      </c>
      <c r="F670">
        <v>0</v>
      </c>
      <c r="G670">
        <v>0</v>
      </c>
      <c r="I670">
        <f>IF(ISBLANK(Table13[[#This Row],[T1]]),0,IF(Table13[[#This Row],[T1]]&gt;0,1,0))</f>
        <v>1</v>
      </c>
      <c r="J670">
        <f>IF(ISBLANK(Table13[[#This Row],[T2]]),0,IF(Table13[[#This Row],[T2]]&gt;0,1,0))</f>
        <v>0</v>
      </c>
      <c r="K670">
        <f>IF(ISBLANK(Table13[[#This Row],[T3]]),0,IF(Table13[[#This Row],[T3]]&gt;0,1,0))</f>
        <v>0</v>
      </c>
      <c r="L670">
        <f>IF(ISBLANK(Table13[[#This Row],[T4]]),0,IF(Table13[[#This Row],[T4]]&gt;0,1,0))</f>
        <v>0</v>
      </c>
    </row>
    <row r="671" spans="1:12">
      <c r="A671" s="4">
        <v>43704.875</v>
      </c>
      <c r="B671">
        <f t="shared" si="38"/>
        <v>27</v>
      </c>
      <c r="C671">
        <f t="shared" si="40"/>
        <v>21</v>
      </c>
      <c r="D671">
        <v>58</v>
      </c>
      <c r="E671">
        <v>0</v>
      </c>
      <c r="F671">
        <v>0</v>
      </c>
      <c r="G671">
        <v>0</v>
      </c>
      <c r="I671">
        <f>IF(ISBLANK(Table13[[#This Row],[T1]]),0,IF(Table13[[#This Row],[T1]]&gt;0,1,0))</f>
        <v>1</v>
      </c>
      <c r="J671">
        <f>IF(ISBLANK(Table13[[#This Row],[T2]]),0,IF(Table13[[#This Row],[T2]]&gt;0,1,0))</f>
        <v>0</v>
      </c>
      <c r="K671">
        <f>IF(ISBLANK(Table13[[#This Row],[T3]]),0,IF(Table13[[#This Row],[T3]]&gt;0,1,0))</f>
        <v>0</v>
      </c>
      <c r="L671">
        <f>IF(ISBLANK(Table13[[#This Row],[T4]]),0,IF(Table13[[#This Row],[T4]]&gt;0,1,0))</f>
        <v>0</v>
      </c>
    </row>
    <row r="672" spans="1:12">
      <c r="A672" s="4">
        <v>43704.916666666664</v>
      </c>
      <c r="B672">
        <f t="shared" si="38"/>
        <v>27</v>
      </c>
      <c r="C672">
        <f t="shared" si="40"/>
        <v>22</v>
      </c>
      <c r="D672">
        <v>58</v>
      </c>
      <c r="E672">
        <v>0</v>
      </c>
      <c r="F672">
        <v>8</v>
      </c>
      <c r="G672">
        <v>0</v>
      </c>
      <c r="I672">
        <f>IF(ISBLANK(Table13[[#This Row],[T1]]),0,IF(Table13[[#This Row],[T1]]&gt;0,1,0))</f>
        <v>1</v>
      </c>
      <c r="J672">
        <f>IF(ISBLANK(Table13[[#This Row],[T2]]),0,IF(Table13[[#This Row],[T2]]&gt;0,1,0))</f>
        <v>0</v>
      </c>
      <c r="K672">
        <f>IF(ISBLANK(Table13[[#This Row],[T3]]),0,IF(Table13[[#This Row],[T3]]&gt;0,1,0))</f>
        <v>1</v>
      </c>
      <c r="L672">
        <f>IF(ISBLANK(Table13[[#This Row],[T4]]),0,IF(Table13[[#This Row],[T4]]&gt;0,1,0))</f>
        <v>0</v>
      </c>
    </row>
    <row r="673" spans="1:12">
      <c r="A673" s="4">
        <v>43704.958333333336</v>
      </c>
      <c r="B673">
        <f t="shared" si="38"/>
        <v>27</v>
      </c>
      <c r="C673">
        <f t="shared" si="40"/>
        <v>23</v>
      </c>
      <c r="D673">
        <v>58</v>
      </c>
      <c r="E673">
        <v>0</v>
      </c>
      <c r="F673">
        <v>58</v>
      </c>
      <c r="G673">
        <v>0</v>
      </c>
      <c r="I673">
        <f>IF(ISBLANK(Table13[[#This Row],[T1]]),0,IF(Table13[[#This Row],[T1]]&gt;0,1,0))</f>
        <v>1</v>
      </c>
      <c r="J673">
        <f>IF(ISBLANK(Table13[[#This Row],[T2]]),0,IF(Table13[[#This Row],[T2]]&gt;0,1,0))</f>
        <v>0</v>
      </c>
      <c r="K673">
        <f>IF(ISBLANK(Table13[[#This Row],[T3]]),0,IF(Table13[[#This Row],[T3]]&gt;0,1,0))</f>
        <v>1</v>
      </c>
      <c r="L673">
        <f>IF(ISBLANK(Table13[[#This Row],[T4]]),0,IF(Table13[[#This Row],[T4]]&gt;0,1,0))</f>
        <v>0</v>
      </c>
    </row>
    <row r="674" spans="1:12">
      <c r="A674" s="4">
        <v>43705</v>
      </c>
      <c r="B674">
        <f t="shared" si="38"/>
        <v>28</v>
      </c>
      <c r="C674">
        <f t="shared" si="40"/>
        <v>0</v>
      </c>
      <c r="D674">
        <v>57</v>
      </c>
      <c r="E674">
        <v>0</v>
      </c>
      <c r="F674">
        <v>57</v>
      </c>
      <c r="G674">
        <v>0</v>
      </c>
      <c r="I674">
        <f>IF(ISBLANK(Table13[[#This Row],[T1]]),0,IF(Table13[[#This Row],[T1]]&gt;0,1,0))</f>
        <v>1</v>
      </c>
      <c r="J674">
        <f>IF(ISBLANK(Table13[[#This Row],[T2]]),0,IF(Table13[[#This Row],[T2]]&gt;0,1,0))</f>
        <v>0</v>
      </c>
      <c r="K674">
        <f>IF(ISBLANK(Table13[[#This Row],[T3]]),0,IF(Table13[[#This Row],[T3]]&gt;0,1,0))</f>
        <v>1</v>
      </c>
      <c r="L674">
        <f>IF(ISBLANK(Table13[[#This Row],[T4]]),0,IF(Table13[[#This Row],[T4]]&gt;0,1,0))</f>
        <v>0</v>
      </c>
    </row>
    <row r="675" spans="1:12">
      <c r="A675" s="4">
        <v>43705.041666666664</v>
      </c>
      <c r="B675">
        <f t="shared" si="38"/>
        <v>28</v>
      </c>
      <c r="C675">
        <f t="shared" si="40"/>
        <v>1</v>
      </c>
      <c r="D675">
        <v>58</v>
      </c>
      <c r="E675">
        <v>0</v>
      </c>
      <c r="F675">
        <v>58</v>
      </c>
      <c r="G675">
        <v>0</v>
      </c>
      <c r="I675">
        <f>IF(ISBLANK(Table13[[#This Row],[T1]]),0,IF(Table13[[#This Row],[T1]]&gt;0,1,0))</f>
        <v>1</v>
      </c>
      <c r="J675">
        <f>IF(ISBLANK(Table13[[#This Row],[T2]]),0,IF(Table13[[#This Row],[T2]]&gt;0,1,0))</f>
        <v>0</v>
      </c>
      <c r="K675">
        <f>IF(ISBLANK(Table13[[#This Row],[T3]]),0,IF(Table13[[#This Row],[T3]]&gt;0,1,0))</f>
        <v>1</v>
      </c>
      <c r="L675">
        <f>IF(ISBLANK(Table13[[#This Row],[T4]]),0,IF(Table13[[#This Row],[T4]]&gt;0,1,0))</f>
        <v>0</v>
      </c>
    </row>
    <row r="676" spans="1:12">
      <c r="A676" s="4">
        <v>43705.083333333336</v>
      </c>
      <c r="B676">
        <f t="shared" si="38"/>
        <v>28</v>
      </c>
      <c r="C676">
        <f t="shared" si="40"/>
        <v>2</v>
      </c>
      <c r="D676">
        <v>58</v>
      </c>
      <c r="E676">
        <v>0</v>
      </c>
      <c r="F676">
        <v>58</v>
      </c>
      <c r="G676">
        <v>0</v>
      </c>
      <c r="I676">
        <f>IF(ISBLANK(Table13[[#This Row],[T1]]),0,IF(Table13[[#This Row],[T1]]&gt;0,1,0))</f>
        <v>1</v>
      </c>
      <c r="J676">
        <f>IF(ISBLANK(Table13[[#This Row],[T2]]),0,IF(Table13[[#This Row],[T2]]&gt;0,1,0))</f>
        <v>0</v>
      </c>
      <c r="K676">
        <f>IF(ISBLANK(Table13[[#This Row],[T3]]),0,IF(Table13[[#This Row],[T3]]&gt;0,1,0))</f>
        <v>1</v>
      </c>
      <c r="L676">
        <f>IF(ISBLANK(Table13[[#This Row],[T4]]),0,IF(Table13[[#This Row],[T4]]&gt;0,1,0))</f>
        <v>0</v>
      </c>
    </row>
    <row r="677" spans="1:12">
      <c r="A677" s="4">
        <v>43705.125</v>
      </c>
      <c r="B677">
        <f t="shared" si="38"/>
        <v>28</v>
      </c>
      <c r="C677">
        <f t="shared" si="40"/>
        <v>3</v>
      </c>
      <c r="D677">
        <v>58</v>
      </c>
      <c r="E677">
        <v>0</v>
      </c>
      <c r="F677">
        <v>58</v>
      </c>
      <c r="G677">
        <v>0</v>
      </c>
      <c r="I677">
        <f>IF(ISBLANK(Table13[[#This Row],[T1]]),0,IF(Table13[[#This Row],[T1]]&gt;0,1,0))</f>
        <v>1</v>
      </c>
      <c r="J677">
        <f>IF(ISBLANK(Table13[[#This Row],[T2]]),0,IF(Table13[[#This Row],[T2]]&gt;0,1,0))</f>
        <v>0</v>
      </c>
      <c r="K677">
        <f>IF(ISBLANK(Table13[[#This Row],[T3]]),0,IF(Table13[[#This Row],[T3]]&gt;0,1,0))</f>
        <v>1</v>
      </c>
      <c r="L677">
        <f>IF(ISBLANK(Table13[[#This Row],[T4]]),0,IF(Table13[[#This Row],[T4]]&gt;0,1,0))</f>
        <v>0</v>
      </c>
    </row>
    <row r="678" spans="1:12">
      <c r="A678" s="4">
        <v>43705.166666666664</v>
      </c>
      <c r="B678">
        <f t="shared" si="38"/>
        <v>28</v>
      </c>
      <c r="C678">
        <f t="shared" si="40"/>
        <v>4</v>
      </c>
      <c r="D678">
        <v>57</v>
      </c>
      <c r="E678">
        <v>0</v>
      </c>
      <c r="F678">
        <v>57</v>
      </c>
      <c r="G678">
        <v>0</v>
      </c>
      <c r="I678">
        <f>IF(ISBLANK(Table13[[#This Row],[T1]]),0,IF(Table13[[#This Row],[T1]]&gt;0,1,0))</f>
        <v>1</v>
      </c>
      <c r="J678">
        <f>IF(ISBLANK(Table13[[#This Row],[T2]]),0,IF(Table13[[#This Row],[T2]]&gt;0,1,0))</f>
        <v>0</v>
      </c>
      <c r="K678">
        <f>IF(ISBLANK(Table13[[#This Row],[T3]]),0,IF(Table13[[#This Row],[T3]]&gt;0,1,0))</f>
        <v>1</v>
      </c>
      <c r="L678">
        <f>IF(ISBLANK(Table13[[#This Row],[T4]]),0,IF(Table13[[#This Row],[T4]]&gt;0,1,0))</f>
        <v>0</v>
      </c>
    </row>
    <row r="679" spans="1:12">
      <c r="A679" s="4">
        <v>43705.208333333336</v>
      </c>
      <c r="B679">
        <f t="shared" si="38"/>
        <v>28</v>
      </c>
      <c r="C679">
        <f t="shared" si="40"/>
        <v>5</v>
      </c>
      <c r="D679">
        <v>58</v>
      </c>
      <c r="E679">
        <v>0</v>
      </c>
      <c r="F679">
        <v>58</v>
      </c>
      <c r="G679">
        <v>0</v>
      </c>
      <c r="I679">
        <f>IF(ISBLANK(Table13[[#This Row],[T1]]),0,IF(Table13[[#This Row],[T1]]&gt;0,1,0))</f>
        <v>1</v>
      </c>
      <c r="J679">
        <f>IF(ISBLANK(Table13[[#This Row],[T2]]),0,IF(Table13[[#This Row],[T2]]&gt;0,1,0))</f>
        <v>0</v>
      </c>
      <c r="K679">
        <f>IF(ISBLANK(Table13[[#This Row],[T3]]),0,IF(Table13[[#This Row],[T3]]&gt;0,1,0))</f>
        <v>1</v>
      </c>
      <c r="L679">
        <f>IF(ISBLANK(Table13[[#This Row],[T4]]),0,IF(Table13[[#This Row],[T4]]&gt;0,1,0))</f>
        <v>0</v>
      </c>
    </row>
    <row r="680" spans="1:12">
      <c r="A680" s="4">
        <v>43705.25</v>
      </c>
      <c r="B680">
        <f t="shared" si="38"/>
        <v>28</v>
      </c>
      <c r="C680">
        <f t="shared" si="40"/>
        <v>6</v>
      </c>
      <c r="D680">
        <v>23</v>
      </c>
      <c r="E680">
        <v>0</v>
      </c>
      <c r="F680">
        <v>58</v>
      </c>
      <c r="G680">
        <v>0</v>
      </c>
      <c r="I680">
        <f>IF(ISBLANK(Table13[[#This Row],[T1]]),0,IF(Table13[[#This Row],[T1]]&gt;0,1,0))</f>
        <v>1</v>
      </c>
      <c r="J680">
        <f>IF(ISBLANK(Table13[[#This Row],[T2]]),0,IF(Table13[[#This Row],[T2]]&gt;0,1,0))</f>
        <v>0</v>
      </c>
      <c r="K680">
        <f>IF(ISBLANK(Table13[[#This Row],[T3]]),0,IF(Table13[[#This Row],[T3]]&gt;0,1,0))</f>
        <v>1</v>
      </c>
      <c r="L680">
        <f>IF(ISBLANK(Table13[[#This Row],[T4]]),0,IF(Table13[[#This Row],[T4]]&gt;0,1,0))</f>
        <v>0</v>
      </c>
    </row>
    <row r="681" spans="1:12">
      <c r="A681" s="4">
        <v>43705.291666666664</v>
      </c>
      <c r="B681">
        <f t="shared" si="38"/>
        <v>28</v>
      </c>
      <c r="C681">
        <f t="shared" si="40"/>
        <v>7</v>
      </c>
      <c r="D681">
        <v>0</v>
      </c>
      <c r="E681">
        <v>0</v>
      </c>
      <c r="F681">
        <v>58</v>
      </c>
      <c r="G681">
        <v>0</v>
      </c>
      <c r="I681">
        <f>IF(ISBLANK(Table13[[#This Row],[T1]]),0,IF(Table13[[#This Row],[T1]]&gt;0,1,0))</f>
        <v>0</v>
      </c>
      <c r="J681">
        <f>IF(ISBLANK(Table13[[#This Row],[T2]]),0,IF(Table13[[#This Row],[T2]]&gt;0,1,0))</f>
        <v>0</v>
      </c>
      <c r="K681">
        <f>IF(ISBLANK(Table13[[#This Row],[T3]]),0,IF(Table13[[#This Row],[T3]]&gt;0,1,0))</f>
        <v>1</v>
      </c>
      <c r="L681">
        <f>IF(ISBLANK(Table13[[#This Row],[T4]]),0,IF(Table13[[#This Row],[T4]]&gt;0,1,0))</f>
        <v>0</v>
      </c>
    </row>
    <row r="682" spans="1:12">
      <c r="A682" s="4">
        <v>43705.333333333336</v>
      </c>
      <c r="B682">
        <f t="shared" si="38"/>
        <v>28</v>
      </c>
      <c r="C682">
        <f t="shared" si="40"/>
        <v>8</v>
      </c>
      <c r="D682">
        <v>0</v>
      </c>
      <c r="E682">
        <v>0</v>
      </c>
      <c r="F682">
        <v>4</v>
      </c>
      <c r="G682">
        <v>0</v>
      </c>
      <c r="I682">
        <f>IF(ISBLANK(Table13[[#This Row],[T1]]),0,IF(Table13[[#This Row],[T1]]&gt;0,1,0))</f>
        <v>0</v>
      </c>
      <c r="J682">
        <f>IF(ISBLANK(Table13[[#This Row],[T2]]),0,IF(Table13[[#This Row],[T2]]&gt;0,1,0))</f>
        <v>0</v>
      </c>
      <c r="K682">
        <f>IF(ISBLANK(Table13[[#This Row],[T3]]),0,IF(Table13[[#This Row],[T3]]&gt;0,1,0))</f>
        <v>1</v>
      </c>
      <c r="L682">
        <f>IF(ISBLANK(Table13[[#This Row],[T4]]),0,IF(Table13[[#This Row],[T4]]&gt;0,1,0))</f>
        <v>0</v>
      </c>
    </row>
    <row r="683" spans="1:12">
      <c r="A683" s="4">
        <v>43705.375</v>
      </c>
      <c r="B683">
        <f t="shared" si="38"/>
        <v>28</v>
      </c>
      <c r="C683">
        <f t="shared" si="40"/>
        <v>9</v>
      </c>
      <c r="I683">
        <f>IF(ISBLANK(Table13[[#This Row],[T1]]),0,IF(Table13[[#This Row],[T1]]&gt;0,1,0))</f>
        <v>0</v>
      </c>
      <c r="J683">
        <f>IF(ISBLANK(Table13[[#This Row],[T2]]),0,IF(Table13[[#This Row],[T2]]&gt;0,1,0))</f>
        <v>0</v>
      </c>
      <c r="K683">
        <f>IF(ISBLANK(Table13[[#This Row],[T3]]),0,IF(Table13[[#This Row],[T3]]&gt;0,1,0))</f>
        <v>0</v>
      </c>
      <c r="L683">
        <f>IF(ISBLANK(Table13[[#This Row],[T4]]),0,IF(Table13[[#This Row],[T4]]&gt;0,1,0))</f>
        <v>0</v>
      </c>
    </row>
    <row r="684" spans="1:12">
      <c r="A684" s="4">
        <v>43705.416666666664</v>
      </c>
      <c r="B684">
        <f t="shared" si="38"/>
        <v>28</v>
      </c>
      <c r="C684">
        <f t="shared" si="40"/>
        <v>10</v>
      </c>
      <c r="I684">
        <f>IF(ISBLANK(Table13[[#This Row],[T1]]),0,IF(Table13[[#This Row],[T1]]&gt;0,1,0))</f>
        <v>0</v>
      </c>
      <c r="J684">
        <f>IF(ISBLANK(Table13[[#This Row],[T2]]),0,IF(Table13[[#This Row],[T2]]&gt;0,1,0))</f>
        <v>0</v>
      </c>
      <c r="K684">
        <f>IF(ISBLANK(Table13[[#This Row],[T3]]),0,IF(Table13[[#This Row],[T3]]&gt;0,1,0))</f>
        <v>0</v>
      </c>
      <c r="L684">
        <f>IF(ISBLANK(Table13[[#This Row],[T4]]),0,IF(Table13[[#This Row],[T4]]&gt;0,1,0))</f>
        <v>0</v>
      </c>
    </row>
    <row r="685" spans="1:12">
      <c r="A685" s="4">
        <v>43705.458333333336</v>
      </c>
      <c r="B685">
        <f t="shared" si="38"/>
        <v>28</v>
      </c>
      <c r="C685">
        <f t="shared" si="40"/>
        <v>11</v>
      </c>
      <c r="I685">
        <f>IF(ISBLANK(Table13[[#This Row],[T1]]),0,IF(Table13[[#This Row],[T1]]&gt;0,1,0))</f>
        <v>0</v>
      </c>
      <c r="J685">
        <f>IF(ISBLANK(Table13[[#This Row],[T2]]),0,IF(Table13[[#This Row],[T2]]&gt;0,1,0))</f>
        <v>0</v>
      </c>
      <c r="K685">
        <f>IF(ISBLANK(Table13[[#This Row],[T3]]),0,IF(Table13[[#This Row],[T3]]&gt;0,1,0))</f>
        <v>0</v>
      </c>
      <c r="L685">
        <f>IF(ISBLANK(Table13[[#This Row],[T4]]),0,IF(Table13[[#This Row],[T4]]&gt;0,1,0))</f>
        <v>0</v>
      </c>
    </row>
    <row r="686" spans="1:12">
      <c r="A686" s="4">
        <v>43705.5</v>
      </c>
      <c r="B686">
        <f t="shared" si="38"/>
        <v>28</v>
      </c>
      <c r="C686">
        <f t="shared" si="40"/>
        <v>12</v>
      </c>
      <c r="I686">
        <f>IF(ISBLANK(Table13[[#This Row],[T1]]),0,IF(Table13[[#This Row],[T1]]&gt;0,1,0))</f>
        <v>0</v>
      </c>
      <c r="J686">
        <f>IF(ISBLANK(Table13[[#This Row],[T2]]),0,IF(Table13[[#This Row],[T2]]&gt;0,1,0))</f>
        <v>0</v>
      </c>
      <c r="K686">
        <f>IF(ISBLANK(Table13[[#This Row],[T3]]),0,IF(Table13[[#This Row],[T3]]&gt;0,1,0))</f>
        <v>0</v>
      </c>
      <c r="L686">
        <f>IF(ISBLANK(Table13[[#This Row],[T4]]),0,IF(Table13[[#This Row],[T4]]&gt;0,1,0))</f>
        <v>0</v>
      </c>
    </row>
    <row r="687" spans="1:12">
      <c r="A687" s="4">
        <v>43705.541666666664</v>
      </c>
      <c r="B687">
        <f t="shared" si="38"/>
        <v>28</v>
      </c>
      <c r="C687">
        <f t="shared" si="40"/>
        <v>13</v>
      </c>
      <c r="I687">
        <f>IF(ISBLANK(Table13[[#This Row],[T1]]),0,IF(Table13[[#This Row],[T1]]&gt;0,1,0))</f>
        <v>0</v>
      </c>
      <c r="J687">
        <f>IF(ISBLANK(Table13[[#This Row],[T2]]),0,IF(Table13[[#This Row],[T2]]&gt;0,1,0))</f>
        <v>0</v>
      </c>
      <c r="K687">
        <f>IF(ISBLANK(Table13[[#This Row],[T3]]),0,IF(Table13[[#This Row],[T3]]&gt;0,1,0))</f>
        <v>0</v>
      </c>
      <c r="L687">
        <f>IF(ISBLANK(Table13[[#This Row],[T4]]),0,IF(Table13[[#This Row],[T4]]&gt;0,1,0))</f>
        <v>0</v>
      </c>
    </row>
    <row r="688" spans="1:12">
      <c r="A688" s="4">
        <v>43705.583333333336</v>
      </c>
      <c r="B688">
        <f t="shared" si="38"/>
        <v>28</v>
      </c>
      <c r="C688">
        <f t="shared" si="40"/>
        <v>14</v>
      </c>
      <c r="I688">
        <f>IF(ISBLANK(Table13[[#This Row],[T1]]),0,IF(Table13[[#This Row],[T1]]&gt;0,1,0))</f>
        <v>0</v>
      </c>
      <c r="J688">
        <f>IF(ISBLANK(Table13[[#This Row],[T2]]),0,IF(Table13[[#This Row],[T2]]&gt;0,1,0))</f>
        <v>0</v>
      </c>
      <c r="K688">
        <f>IF(ISBLANK(Table13[[#This Row],[T3]]),0,IF(Table13[[#This Row],[T3]]&gt;0,1,0))</f>
        <v>0</v>
      </c>
      <c r="L688">
        <f>IF(ISBLANK(Table13[[#This Row],[T4]]),0,IF(Table13[[#This Row],[T4]]&gt;0,1,0))</f>
        <v>0</v>
      </c>
    </row>
    <row r="689" spans="1:12">
      <c r="A689" s="4">
        <v>43705.625</v>
      </c>
      <c r="B689">
        <f t="shared" si="38"/>
        <v>28</v>
      </c>
      <c r="C689">
        <f t="shared" si="40"/>
        <v>15</v>
      </c>
      <c r="I689">
        <f>IF(ISBLANK(Table13[[#This Row],[T1]]),0,IF(Table13[[#This Row],[T1]]&gt;0,1,0))</f>
        <v>0</v>
      </c>
      <c r="J689">
        <f>IF(ISBLANK(Table13[[#This Row],[T2]]),0,IF(Table13[[#This Row],[T2]]&gt;0,1,0))</f>
        <v>0</v>
      </c>
      <c r="K689">
        <f>IF(ISBLANK(Table13[[#This Row],[T3]]),0,IF(Table13[[#This Row],[T3]]&gt;0,1,0))</f>
        <v>0</v>
      </c>
      <c r="L689">
        <f>IF(ISBLANK(Table13[[#This Row],[T4]]),0,IF(Table13[[#This Row],[T4]]&gt;0,1,0))</f>
        <v>0</v>
      </c>
    </row>
    <row r="690" spans="1:12">
      <c r="A690" s="4">
        <v>43705.666666666664</v>
      </c>
      <c r="B690">
        <f t="shared" si="38"/>
        <v>28</v>
      </c>
      <c r="C690">
        <f t="shared" si="40"/>
        <v>16</v>
      </c>
      <c r="I690">
        <f>IF(ISBLANK(Table13[[#This Row],[T1]]),0,IF(Table13[[#This Row],[T1]]&gt;0,1,0))</f>
        <v>0</v>
      </c>
      <c r="J690">
        <f>IF(ISBLANK(Table13[[#This Row],[T2]]),0,IF(Table13[[#This Row],[T2]]&gt;0,1,0))</f>
        <v>0</v>
      </c>
      <c r="K690">
        <f>IF(ISBLANK(Table13[[#This Row],[T3]]),0,IF(Table13[[#This Row],[T3]]&gt;0,1,0))</f>
        <v>0</v>
      </c>
      <c r="L690">
        <f>IF(ISBLANK(Table13[[#This Row],[T4]]),0,IF(Table13[[#This Row],[T4]]&gt;0,1,0))</f>
        <v>0</v>
      </c>
    </row>
    <row r="691" spans="1:12">
      <c r="A691" s="4">
        <v>43705.708333333336</v>
      </c>
      <c r="B691">
        <f t="shared" si="38"/>
        <v>28</v>
      </c>
      <c r="C691">
        <f t="shared" si="40"/>
        <v>17</v>
      </c>
      <c r="D691">
        <v>0</v>
      </c>
      <c r="E691">
        <v>0</v>
      </c>
      <c r="F691">
        <v>15</v>
      </c>
      <c r="G691">
        <v>0</v>
      </c>
      <c r="I691">
        <f>IF(ISBLANK(Table13[[#This Row],[T1]]),0,IF(Table13[[#This Row],[T1]]&gt;0,1,0))</f>
        <v>0</v>
      </c>
      <c r="J691">
        <f>IF(ISBLANK(Table13[[#This Row],[T2]]),0,IF(Table13[[#This Row],[T2]]&gt;0,1,0))</f>
        <v>0</v>
      </c>
      <c r="K691">
        <f>IF(ISBLANK(Table13[[#This Row],[T3]]),0,IF(Table13[[#This Row],[T3]]&gt;0,1,0))</f>
        <v>1</v>
      </c>
      <c r="L691">
        <f>IF(ISBLANK(Table13[[#This Row],[T4]]),0,IF(Table13[[#This Row],[T4]]&gt;0,1,0))</f>
        <v>0</v>
      </c>
    </row>
    <row r="692" spans="1:12">
      <c r="A692" s="4">
        <v>43705.75</v>
      </c>
      <c r="B692">
        <f t="shared" si="38"/>
        <v>28</v>
      </c>
      <c r="C692">
        <f t="shared" si="40"/>
        <v>18</v>
      </c>
      <c r="D692">
        <v>18</v>
      </c>
      <c r="E692">
        <v>0</v>
      </c>
      <c r="F692">
        <v>54</v>
      </c>
      <c r="G692">
        <v>0</v>
      </c>
      <c r="I692">
        <f>IF(ISBLANK(Table13[[#This Row],[T1]]),0,IF(Table13[[#This Row],[T1]]&gt;0,1,0))</f>
        <v>1</v>
      </c>
      <c r="J692">
        <f>IF(ISBLANK(Table13[[#This Row],[T2]]),0,IF(Table13[[#This Row],[T2]]&gt;0,1,0))</f>
        <v>0</v>
      </c>
      <c r="K692">
        <f>IF(ISBLANK(Table13[[#This Row],[T3]]),0,IF(Table13[[#This Row],[T3]]&gt;0,1,0))</f>
        <v>1</v>
      </c>
      <c r="L692">
        <f>IF(ISBLANK(Table13[[#This Row],[T4]]),0,IF(Table13[[#This Row],[T4]]&gt;0,1,0))</f>
        <v>0</v>
      </c>
    </row>
    <row r="693" spans="1:12">
      <c r="A693" s="4">
        <v>43705.791666666664</v>
      </c>
      <c r="B693">
        <f t="shared" si="38"/>
        <v>28</v>
      </c>
      <c r="C693">
        <f t="shared" si="40"/>
        <v>19</v>
      </c>
      <c r="D693">
        <v>57</v>
      </c>
      <c r="E693">
        <v>0</v>
      </c>
      <c r="F693">
        <v>57</v>
      </c>
      <c r="G693">
        <v>0</v>
      </c>
      <c r="I693">
        <f>IF(ISBLANK(Table13[[#This Row],[T1]]),0,IF(Table13[[#This Row],[T1]]&gt;0,1,0))</f>
        <v>1</v>
      </c>
      <c r="J693">
        <f>IF(ISBLANK(Table13[[#This Row],[T2]]),0,IF(Table13[[#This Row],[T2]]&gt;0,1,0))</f>
        <v>0</v>
      </c>
      <c r="K693">
        <f>IF(ISBLANK(Table13[[#This Row],[T3]]),0,IF(Table13[[#This Row],[T3]]&gt;0,1,0))</f>
        <v>1</v>
      </c>
      <c r="L693">
        <f>IF(ISBLANK(Table13[[#This Row],[T4]]),0,IF(Table13[[#This Row],[T4]]&gt;0,1,0))</f>
        <v>0</v>
      </c>
    </row>
    <row r="694" spans="1:12">
      <c r="A694" s="4">
        <v>43705.833333333336</v>
      </c>
      <c r="B694">
        <f t="shared" si="38"/>
        <v>28</v>
      </c>
      <c r="C694">
        <f t="shared" si="40"/>
        <v>20</v>
      </c>
      <c r="D694">
        <v>58</v>
      </c>
      <c r="E694">
        <v>0</v>
      </c>
      <c r="F694">
        <v>57</v>
      </c>
      <c r="G694">
        <v>0</v>
      </c>
      <c r="I694">
        <f>IF(ISBLANK(Table13[[#This Row],[T1]]),0,IF(Table13[[#This Row],[T1]]&gt;0,1,0))</f>
        <v>1</v>
      </c>
      <c r="J694">
        <f>IF(ISBLANK(Table13[[#This Row],[T2]]),0,IF(Table13[[#This Row],[T2]]&gt;0,1,0))</f>
        <v>0</v>
      </c>
      <c r="K694">
        <f>IF(ISBLANK(Table13[[#This Row],[T3]]),0,IF(Table13[[#This Row],[T3]]&gt;0,1,0))</f>
        <v>1</v>
      </c>
      <c r="L694">
        <f>IF(ISBLANK(Table13[[#This Row],[T4]]),0,IF(Table13[[#This Row],[T4]]&gt;0,1,0))</f>
        <v>0</v>
      </c>
    </row>
    <row r="695" spans="1:12">
      <c r="A695" s="4">
        <v>43705.875</v>
      </c>
      <c r="B695">
        <f t="shared" si="38"/>
        <v>28</v>
      </c>
      <c r="C695">
        <f t="shared" si="40"/>
        <v>21</v>
      </c>
      <c r="D695">
        <v>58</v>
      </c>
      <c r="E695">
        <v>0</v>
      </c>
      <c r="F695">
        <v>58</v>
      </c>
      <c r="G695">
        <v>0</v>
      </c>
      <c r="I695">
        <f>IF(ISBLANK(Table13[[#This Row],[T1]]),0,IF(Table13[[#This Row],[T1]]&gt;0,1,0))</f>
        <v>1</v>
      </c>
      <c r="J695">
        <f>IF(ISBLANK(Table13[[#This Row],[T2]]),0,IF(Table13[[#This Row],[T2]]&gt;0,1,0))</f>
        <v>0</v>
      </c>
      <c r="K695">
        <f>IF(ISBLANK(Table13[[#This Row],[T3]]),0,IF(Table13[[#This Row],[T3]]&gt;0,1,0))</f>
        <v>1</v>
      </c>
      <c r="L695">
        <f>IF(ISBLANK(Table13[[#This Row],[T4]]),0,IF(Table13[[#This Row],[T4]]&gt;0,1,0))</f>
        <v>0</v>
      </c>
    </row>
    <row r="696" spans="1:12">
      <c r="A696" s="4">
        <v>43705.916666666664</v>
      </c>
      <c r="B696">
        <f t="shared" si="38"/>
        <v>28</v>
      </c>
      <c r="C696">
        <f t="shared" si="40"/>
        <v>22</v>
      </c>
      <c r="D696">
        <v>57</v>
      </c>
      <c r="E696">
        <v>0</v>
      </c>
      <c r="F696">
        <v>57</v>
      </c>
      <c r="G696">
        <v>0</v>
      </c>
      <c r="I696">
        <f>IF(ISBLANK(Table13[[#This Row],[T1]]),0,IF(Table13[[#This Row],[T1]]&gt;0,1,0))</f>
        <v>1</v>
      </c>
      <c r="J696">
        <f>IF(ISBLANK(Table13[[#This Row],[T2]]),0,IF(Table13[[#This Row],[T2]]&gt;0,1,0))</f>
        <v>0</v>
      </c>
      <c r="K696">
        <f>IF(ISBLANK(Table13[[#This Row],[T3]]),0,IF(Table13[[#This Row],[T3]]&gt;0,1,0))</f>
        <v>1</v>
      </c>
      <c r="L696">
        <f>IF(ISBLANK(Table13[[#This Row],[T4]]),0,IF(Table13[[#This Row],[T4]]&gt;0,1,0))</f>
        <v>0</v>
      </c>
    </row>
    <row r="697" spans="1:12">
      <c r="A697" s="4">
        <v>43705.958333333336</v>
      </c>
      <c r="B697">
        <f t="shared" si="38"/>
        <v>28</v>
      </c>
      <c r="C697">
        <f t="shared" si="40"/>
        <v>23</v>
      </c>
      <c r="D697">
        <v>58</v>
      </c>
      <c r="E697">
        <v>0</v>
      </c>
      <c r="F697">
        <v>58</v>
      </c>
      <c r="G697">
        <v>0</v>
      </c>
      <c r="I697">
        <f>IF(ISBLANK(Table13[[#This Row],[T1]]),0,IF(Table13[[#This Row],[T1]]&gt;0,1,0))</f>
        <v>1</v>
      </c>
      <c r="J697">
        <f>IF(ISBLANK(Table13[[#This Row],[T2]]),0,IF(Table13[[#This Row],[T2]]&gt;0,1,0))</f>
        <v>0</v>
      </c>
      <c r="K697">
        <f>IF(ISBLANK(Table13[[#This Row],[T3]]),0,IF(Table13[[#This Row],[T3]]&gt;0,1,0))</f>
        <v>1</v>
      </c>
      <c r="L697">
        <f>IF(ISBLANK(Table13[[#This Row],[T4]]),0,IF(Table13[[#This Row],[T4]]&gt;0,1,0))</f>
        <v>0</v>
      </c>
    </row>
    <row r="698" spans="1:12">
      <c r="A698" s="4">
        <v>43706</v>
      </c>
      <c r="B698">
        <f t="shared" si="38"/>
        <v>29</v>
      </c>
      <c r="C698">
        <f t="shared" si="40"/>
        <v>0</v>
      </c>
      <c r="D698">
        <v>58</v>
      </c>
      <c r="E698">
        <v>0</v>
      </c>
      <c r="F698">
        <v>58</v>
      </c>
      <c r="G698">
        <v>0</v>
      </c>
      <c r="I698">
        <f>IF(ISBLANK(Table13[[#This Row],[T1]]),0,IF(Table13[[#This Row],[T1]]&gt;0,1,0))</f>
        <v>1</v>
      </c>
      <c r="J698">
        <f>IF(ISBLANK(Table13[[#This Row],[T2]]),0,IF(Table13[[#This Row],[T2]]&gt;0,1,0))</f>
        <v>0</v>
      </c>
      <c r="K698">
        <f>IF(ISBLANK(Table13[[#This Row],[T3]]),0,IF(Table13[[#This Row],[T3]]&gt;0,1,0))</f>
        <v>1</v>
      </c>
      <c r="L698">
        <f>IF(ISBLANK(Table13[[#This Row],[T4]]),0,IF(Table13[[#This Row],[T4]]&gt;0,1,0))</f>
        <v>0</v>
      </c>
    </row>
    <row r="699" spans="1:12">
      <c r="A699" s="4">
        <v>43706.041666666664</v>
      </c>
      <c r="B699">
        <f t="shared" si="38"/>
        <v>29</v>
      </c>
      <c r="C699">
        <f t="shared" si="40"/>
        <v>1</v>
      </c>
      <c r="D699">
        <v>58</v>
      </c>
      <c r="E699">
        <v>0</v>
      </c>
      <c r="F699">
        <v>58</v>
      </c>
      <c r="G699">
        <v>0</v>
      </c>
      <c r="I699">
        <f>IF(ISBLANK(Table13[[#This Row],[T1]]),0,IF(Table13[[#This Row],[T1]]&gt;0,1,0))</f>
        <v>1</v>
      </c>
      <c r="J699">
        <f>IF(ISBLANK(Table13[[#This Row],[T2]]),0,IF(Table13[[#This Row],[T2]]&gt;0,1,0))</f>
        <v>0</v>
      </c>
      <c r="K699">
        <f>IF(ISBLANK(Table13[[#This Row],[T3]]),0,IF(Table13[[#This Row],[T3]]&gt;0,1,0))</f>
        <v>1</v>
      </c>
      <c r="L699">
        <f>IF(ISBLANK(Table13[[#This Row],[T4]]),0,IF(Table13[[#This Row],[T4]]&gt;0,1,0))</f>
        <v>0</v>
      </c>
    </row>
    <row r="700" spans="1:12">
      <c r="A700" s="4">
        <v>43706.083333333336</v>
      </c>
      <c r="B700">
        <f t="shared" si="38"/>
        <v>29</v>
      </c>
      <c r="C700">
        <f t="shared" si="40"/>
        <v>2</v>
      </c>
      <c r="D700">
        <v>57</v>
      </c>
      <c r="E700">
        <v>0</v>
      </c>
      <c r="F700">
        <v>57</v>
      </c>
      <c r="G700">
        <v>0</v>
      </c>
      <c r="I700">
        <f>IF(ISBLANK(Table13[[#This Row],[T1]]),0,IF(Table13[[#This Row],[T1]]&gt;0,1,0))</f>
        <v>1</v>
      </c>
      <c r="J700">
        <f>IF(ISBLANK(Table13[[#This Row],[T2]]),0,IF(Table13[[#This Row],[T2]]&gt;0,1,0))</f>
        <v>0</v>
      </c>
      <c r="K700">
        <f>IF(ISBLANK(Table13[[#This Row],[T3]]),0,IF(Table13[[#This Row],[T3]]&gt;0,1,0))</f>
        <v>1</v>
      </c>
      <c r="L700">
        <f>IF(ISBLANK(Table13[[#This Row],[T4]]),0,IF(Table13[[#This Row],[T4]]&gt;0,1,0))</f>
        <v>0</v>
      </c>
    </row>
    <row r="701" spans="1:12">
      <c r="A701" s="4">
        <v>43706.125</v>
      </c>
      <c r="B701">
        <f t="shared" si="38"/>
        <v>29</v>
      </c>
      <c r="C701">
        <f t="shared" si="40"/>
        <v>3</v>
      </c>
      <c r="D701">
        <v>58</v>
      </c>
      <c r="E701">
        <v>0</v>
      </c>
      <c r="F701">
        <v>58</v>
      </c>
      <c r="G701">
        <v>0</v>
      </c>
      <c r="I701">
        <f>IF(ISBLANK(Table13[[#This Row],[T1]]),0,IF(Table13[[#This Row],[T1]]&gt;0,1,0))</f>
        <v>1</v>
      </c>
      <c r="J701">
        <f>IF(ISBLANK(Table13[[#This Row],[T2]]),0,IF(Table13[[#This Row],[T2]]&gt;0,1,0))</f>
        <v>0</v>
      </c>
      <c r="K701">
        <f>IF(ISBLANK(Table13[[#This Row],[T3]]),0,IF(Table13[[#This Row],[T3]]&gt;0,1,0))</f>
        <v>1</v>
      </c>
      <c r="L701">
        <f>IF(ISBLANK(Table13[[#This Row],[T4]]),0,IF(Table13[[#This Row],[T4]]&gt;0,1,0))</f>
        <v>0</v>
      </c>
    </row>
    <row r="702" spans="1:12">
      <c r="A702" s="4">
        <v>43706.166666666664</v>
      </c>
      <c r="B702">
        <f t="shared" si="38"/>
        <v>29</v>
      </c>
      <c r="C702">
        <f t="shared" si="40"/>
        <v>4</v>
      </c>
      <c r="D702">
        <v>58</v>
      </c>
      <c r="E702">
        <v>0</v>
      </c>
      <c r="F702">
        <v>58</v>
      </c>
      <c r="G702">
        <v>0</v>
      </c>
      <c r="I702">
        <f>IF(ISBLANK(Table13[[#This Row],[T1]]),0,IF(Table13[[#This Row],[T1]]&gt;0,1,0))</f>
        <v>1</v>
      </c>
      <c r="J702">
        <f>IF(ISBLANK(Table13[[#This Row],[T2]]),0,IF(Table13[[#This Row],[T2]]&gt;0,1,0))</f>
        <v>0</v>
      </c>
      <c r="K702">
        <f>IF(ISBLANK(Table13[[#This Row],[T3]]),0,IF(Table13[[#This Row],[T3]]&gt;0,1,0))</f>
        <v>1</v>
      </c>
      <c r="L702">
        <f>IF(ISBLANK(Table13[[#This Row],[T4]]),0,IF(Table13[[#This Row],[T4]]&gt;0,1,0))</f>
        <v>0</v>
      </c>
    </row>
    <row r="703" spans="1:12">
      <c r="A703" s="4">
        <v>43706.208333333336</v>
      </c>
      <c r="B703">
        <f t="shared" si="38"/>
        <v>29</v>
      </c>
      <c r="C703">
        <f t="shared" si="40"/>
        <v>5</v>
      </c>
      <c r="D703">
        <v>58</v>
      </c>
      <c r="E703">
        <v>0</v>
      </c>
      <c r="F703">
        <v>58</v>
      </c>
      <c r="G703">
        <v>0</v>
      </c>
      <c r="I703">
        <f>IF(ISBLANK(Table13[[#This Row],[T1]]),0,IF(Table13[[#This Row],[T1]]&gt;0,1,0))</f>
        <v>1</v>
      </c>
      <c r="J703">
        <f>IF(ISBLANK(Table13[[#This Row],[T2]]),0,IF(Table13[[#This Row],[T2]]&gt;0,1,0))</f>
        <v>0</v>
      </c>
      <c r="K703">
        <f>IF(ISBLANK(Table13[[#This Row],[T3]]),0,IF(Table13[[#This Row],[T3]]&gt;0,1,0))</f>
        <v>1</v>
      </c>
      <c r="L703">
        <f>IF(ISBLANK(Table13[[#This Row],[T4]]),0,IF(Table13[[#This Row],[T4]]&gt;0,1,0))</f>
        <v>0</v>
      </c>
    </row>
    <row r="704" spans="1:12">
      <c r="A704" s="4">
        <v>43706.25</v>
      </c>
      <c r="B704">
        <f t="shared" si="38"/>
        <v>29</v>
      </c>
      <c r="C704">
        <f t="shared" si="40"/>
        <v>6</v>
      </c>
      <c r="D704">
        <v>57</v>
      </c>
      <c r="E704">
        <v>0</v>
      </c>
      <c r="F704">
        <v>57</v>
      </c>
      <c r="G704">
        <v>0</v>
      </c>
      <c r="I704">
        <f>IF(ISBLANK(Table13[[#This Row],[T1]]),0,IF(Table13[[#This Row],[T1]]&gt;0,1,0))</f>
        <v>1</v>
      </c>
      <c r="J704">
        <f>IF(ISBLANK(Table13[[#This Row],[T2]]),0,IF(Table13[[#This Row],[T2]]&gt;0,1,0))</f>
        <v>0</v>
      </c>
      <c r="K704">
        <f>IF(ISBLANK(Table13[[#This Row],[T3]]),0,IF(Table13[[#This Row],[T3]]&gt;0,1,0))</f>
        <v>1</v>
      </c>
      <c r="L704">
        <f>IF(ISBLANK(Table13[[#This Row],[T4]]),0,IF(Table13[[#This Row],[T4]]&gt;0,1,0))</f>
        <v>0</v>
      </c>
    </row>
    <row r="705" spans="1:12">
      <c r="A705" s="4">
        <v>43706.291666666664</v>
      </c>
      <c r="B705">
        <f t="shared" si="38"/>
        <v>29</v>
      </c>
      <c r="C705">
        <f t="shared" si="40"/>
        <v>7</v>
      </c>
      <c r="D705">
        <v>26</v>
      </c>
      <c r="E705">
        <v>0</v>
      </c>
      <c r="F705">
        <v>58</v>
      </c>
      <c r="G705">
        <v>0</v>
      </c>
      <c r="I705">
        <f>IF(ISBLANK(Table13[[#This Row],[T1]]),0,IF(Table13[[#This Row],[T1]]&gt;0,1,0))</f>
        <v>1</v>
      </c>
      <c r="J705">
        <f>IF(ISBLANK(Table13[[#This Row],[T2]]),0,IF(Table13[[#This Row],[T2]]&gt;0,1,0))</f>
        <v>0</v>
      </c>
      <c r="K705">
        <f>IF(ISBLANK(Table13[[#This Row],[T3]]),0,IF(Table13[[#This Row],[T3]]&gt;0,1,0))</f>
        <v>1</v>
      </c>
      <c r="L705">
        <f>IF(ISBLANK(Table13[[#This Row],[T4]]),0,IF(Table13[[#This Row],[T4]]&gt;0,1,0))</f>
        <v>0</v>
      </c>
    </row>
    <row r="706" spans="1:12">
      <c r="A706" s="4">
        <v>43706.333333333336</v>
      </c>
      <c r="B706">
        <f t="shared" ref="B706:B769" si="41">DAY(A706)</f>
        <v>29</v>
      </c>
      <c r="C706">
        <f t="shared" si="40"/>
        <v>8</v>
      </c>
      <c r="D706">
        <v>0</v>
      </c>
      <c r="E706">
        <v>0</v>
      </c>
      <c r="F706">
        <v>10</v>
      </c>
      <c r="G706">
        <v>0</v>
      </c>
      <c r="I706">
        <f>IF(ISBLANK(Table13[[#This Row],[T1]]),0,IF(Table13[[#This Row],[T1]]&gt;0,1,0))</f>
        <v>0</v>
      </c>
      <c r="J706">
        <f>IF(ISBLANK(Table13[[#This Row],[T2]]),0,IF(Table13[[#This Row],[T2]]&gt;0,1,0))</f>
        <v>0</v>
      </c>
      <c r="K706">
        <f>IF(ISBLANK(Table13[[#This Row],[T3]]),0,IF(Table13[[#This Row],[T3]]&gt;0,1,0))</f>
        <v>1</v>
      </c>
      <c r="L706">
        <f>IF(ISBLANK(Table13[[#This Row],[T4]]),0,IF(Table13[[#This Row],[T4]]&gt;0,1,0))</f>
        <v>0</v>
      </c>
    </row>
    <row r="707" spans="1:12">
      <c r="A707" s="4">
        <v>43706.375000231485</v>
      </c>
      <c r="B707">
        <f t="shared" si="41"/>
        <v>29</v>
      </c>
      <c r="C707">
        <f t="shared" si="40"/>
        <v>9</v>
      </c>
      <c r="I707">
        <f>IF(ISBLANK(Table13[[#This Row],[T1]]),0,IF(Table13[[#This Row],[T1]]&gt;0,1,0))</f>
        <v>0</v>
      </c>
      <c r="J707">
        <f>IF(ISBLANK(Table13[[#This Row],[T2]]),0,IF(Table13[[#This Row],[T2]]&gt;0,1,0))</f>
        <v>0</v>
      </c>
      <c r="K707">
        <f>IF(ISBLANK(Table13[[#This Row],[T3]]),0,IF(Table13[[#This Row],[T3]]&gt;0,1,0))</f>
        <v>0</v>
      </c>
      <c r="L707">
        <f>IF(ISBLANK(Table13[[#This Row],[T4]]),0,IF(Table13[[#This Row],[T4]]&gt;0,1,0))</f>
        <v>0</v>
      </c>
    </row>
    <row r="708" spans="1:12">
      <c r="A708" s="4">
        <v>43706.416666956022</v>
      </c>
      <c r="B708">
        <f t="shared" si="41"/>
        <v>29</v>
      </c>
      <c r="C708">
        <f t="shared" si="40"/>
        <v>10</v>
      </c>
      <c r="I708">
        <f>IF(ISBLANK(Table13[[#This Row],[T1]]),0,IF(Table13[[#This Row],[T1]]&gt;0,1,0))</f>
        <v>0</v>
      </c>
      <c r="J708">
        <f>IF(ISBLANK(Table13[[#This Row],[T2]]),0,IF(Table13[[#This Row],[T2]]&gt;0,1,0))</f>
        <v>0</v>
      </c>
      <c r="K708">
        <f>IF(ISBLANK(Table13[[#This Row],[T3]]),0,IF(Table13[[#This Row],[T3]]&gt;0,1,0))</f>
        <v>0</v>
      </c>
      <c r="L708">
        <f>IF(ISBLANK(Table13[[#This Row],[T4]]),0,IF(Table13[[#This Row],[T4]]&gt;0,1,0))</f>
        <v>0</v>
      </c>
    </row>
    <row r="709" spans="1:12">
      <c r="A709" s="4">
        <v>43706.458333680559</v>
      </c>
      <c r="B709">
        <f t="shared" si="41"/>
        <v>29</v>
      </c>
      <c r="C709">
        <f t="shared" si="40"/>
        <v>11</v>
      </c>
      <c r="I709">
        <f>IF(ISBLANK(Table13[[#This Row],[T1]]),0,IF(Table13[[#This Row],[T1]]&gt;0,1,0))</f>
        <v>0</v>
      </c>
      <c r="J709">
        <f>IF(ISBLANK(Table13[[#This Row],[T2]]),0,IF(Table13[[#This Row],[T2]]&gt;0,1,0))</f>
        <v>0</v>
      </c>
      <c r="K709">
        <f>IF(ISBLANK(Table13[[#This Row],[T3]]),0,IF(Table13[[#This Row],[T3]]&gt;0,1,0))</f>
        <v>0</v>
      </c>
      <c r="L709">
        <f>IF(ISBLANK(Table13[[#This Row],[T4]]),0,IF(Table13[[#This Row],[T4]]&gt;0,1,0))</f>
        <v>0</v>
      </c>
    </row>
    <row r="710" spans="1:12">
      <c r="A710" s="4">
        <v>43706.500000405096</v>
      </c>
      <c r="B710">
        <f t="shared" si="41"/>
        <v>29</v>
      </c>
      <c r="C710">
        <f t="shared" si="40"/>
        <v>12</v>
      </c>
      <c r="I710">
        <f>IF(ISBLANK(Table13[[#This Row],[T1]]),0,IF(Table13[[#This Row],[T1]]&gt;0,1,0))</f>
        <v>0</v>
      </c>
      <c r="J710">
        <f>IF(ISBLANK(Table13[[#This Row],[T2]]),0,IF(Table13[[#This Row],[T2]]&gt;0,1,0))</f>
        <v>0</v>
      </c>
      <c r="K710">
        <f>IF(ISBLANK(Table13[[#This Row],[T3]]),0,IF(Table13[[#This Row],[T3]]&gt;0,1,0))</f>
        <v>0</v>
      </c>
      <c r="L710">
        <f>IF(ISBLANK(Table13[[#This Row],[T4]]),0,IF(Table13[[#This Row],[T4]]&gt;0,1,0))</f>
        <v>0</v>
      </c>
    </row>
    <row r="711" spans="1:12">
      <c r="A711" s="4">
        <v>43706.541667129626</v>
      </c>
      <c r="B711">
        <f t="shared" si="41"/>
        <v>29</v>
      </c>
      <c r="C711">
        <f t="shared" si="40"/>
        <v>13</v>
      </c>
      <c r="I711">
        <f>IF(ISBLANK(Table13[[#This Row],[T1]]),0,IF(Table13[[#This Row],[T1]]&gt;0,1,0))</f>
        <v>0</v>
      </c>
      <c r="J711">
        <f>IF(ISBLANK(Table13[[#This Row],[T2]]),0,IF(Table13[[#This Row],[T2]]&gt;0,1,0))</f>
        <v>0</v>
      </c>
      <c r="K711">
        <f>IF(ISBLANK(Table13[[#This Row],[T3]]),0,IF(Table13[[#This Row],[T3]]&gt;0,1,0))</f>
        <v>0</v>
      </c>
      <c r="L711">
        <f>IF(ISBLANK(Table13[[#This Row],[T4]]),0,IF(Table13[[#This Row],[T4]]&gt;0,1,0))</f>
        <v>0</v>
      </c>
    </row>
    <row r="712" spans="1:12">
      <c r="A712" s="4">
        <v>43706.583333854163</v>
      </c>
      <c r="B712">
        <f t="shared" si="41"/>
        <v>29</v>
      </c>
      <c r="C712">
        <f t="shared" si="40"/>
        <v>14</v>
      </c>
      <c r="I712">
        <f>IF(ISBLANK(Table13[[#This Row],[T1]]),0,IF(Table13[[#This Row],[T1]]&gt;0,1,0))</f>
        <v>0</v>
      </c>
      <c r="J712">
        <f>IF(ISBLANK(Table13[[#This Row],[T2]]),0,IF(Table13[[#This Row],[T2]]&gt;0,1,0))</f>
        <v>0</v>
      </c>
      <c r="K712">
        <f>IF(ISBLANK(Table13[[#This Row],[T3]]),0,IF(Table13[[#This Row],[T3]]&gt;0,1,0))</f>
        <v>0</v>
      </c>
      <c r="L712">
        <f>IF(ISBLANK(Table13[[#This Row],[T4]]),0,IF(Table13[[#This Row],[T4]]&gt;0,1,0))</f>
        <v>0</v>
      </c>
    </row>
    <row r="713" spans="1:12">
      <c r="A713" s="4">
        <v>43706.625000578701</v>
      </c>
      <c r="B713">
        <f t="shared" si="41"/>
        <v>29</v>
      </c>
      <c r="C713">
        <f t="shared" si="40"/>
        <v>15</v>
      </c>
      <c r="I713">
        <f>IF(ISBLANK(Table13[[#This Row],[T1]]),0,IF(Table13[[#This Row],[T1]]&gt;0,1,0))</f>
        <v>0</v>
      </c>
      <c r="J713">
        <f>IF(ISBLANK(Table13[[#This Row],[T2]]),0,IF(Table13[[#This Row],[T2]]&gt;0,1,0))</f>
        <v>0</v>
      </c>
      <c r="K713">
        <f>IF(ISBLANK(Table13[[#This Row],[T3]]),0,IF(Table13[[#This Row],[T3]]&gt;0,1,0))</f>
        <v>0</v>
      </c>
      <c r="L713">
        <f>IF(ISBLANK(Table13[[#This Row],[T4]]),0,IF(Table13[[#This Row],[T4]]&gt;0,1,0))</f>
        <v>0</v>
      </c>
    </row>
    <row r="714" spans="1:12">
      <c r="A714" s="4">
        <v>43706.666667303238</v>
      </c>
      <c r="B714">
        <f t="shared" si="41"/>
        <v>29</v>
      </c>
      <c r="C714">
        <f t="shared" si="40"/>
        <v>16</v>
      </c>
      <c r="I714">
        <f>IF(ISBLANK(Table13[[#This Row],[T1]]),0,IF(Table13[[#This Row],[T1]]&gt;0,1,0))</f>
        <v>0</v>
      </c>
      <c r="J714">
        <f>IF(ISBLANK(Table13[[#This Row],[T2]]),0,IF(Table13[[#This Row],[T2]]&gt;0,1,0))</f>
        <v>0</v>
      </c>
      <c r="K714">
        <f>IF(ISBLANK(Table13[[#This Row],[T3]]),0,IF(Table13[[#This Row],[T3]]&gt;0,1,0))</f>
        <v>0</v>
      </c>
      <c r="L714">
        <f>IF(ISBLANK(Table13[[#This Row],[T4]]),0,IF(Table13[[#This Row],[T4]]&gt;0,1,0))</f>
        <v>0</v>
      </c>
    </row>
    <row r="715" spans="1:12">
      <c r="A715" s="4">
        <v>43706.708334027775</v>
      </c>
      <c r="B715">
        <f t="shared" si="41"/>
        <v>29</v>
      </c>
      <c r="C715">
        <f t="shared" si="40"/>
        <v>17</v>
      </c>
      <c r="I715">
        <f>IF(ISBLANK(Table13[[#This Row],[T1]]),0,IF(Table13[[#This Row],[T1]]&gt;0,1,0))</f>
        <v>0</v>
      </c>
      <c r="J715">
        <f>IF(ISBLANK(Table13[[#This Row],[T2]]),0,IF(Table13[[#This Row],[T2]]&gt;0,1,0))</f>
        <v>0</v>
      </c>
      <c r="K715">
        <f>IF(ISBLANK(Table13[[#This Row],[T3]]),0,IF(Table13[[#This Row],[T3]]&gt;0,1,0))</f>
        <v>0</v>
      </c>
      <c r="L715">
        <f>IF(ISBLANK(Table13[[#This Row],[T4]]),0,IF(Table13[[#This Row],[T4]]&gt;0,1,0))</f>
        <v>0</v>
      </c>
    </row>
    <row r="716" spans="1:12">
      <c r="A716" s="4">
        <v>43706.75</v>
      </c>
      <c r="B716">
        <f t="shared" si="41"/>
        <v>29</v>
      </c>
      <c r="C716">
        <f t="shared" si="40"/>
        <v>18</v>
      </c>
      <c r="D716">
        <v>0</v>
      </c>
      <c r="E716">
        <v>0</v>
      </c>
      <c r="F716">
        <v>55</v>
      </c>
      <c r="G716">
        <v>0</v>
      </c>
      <c r="I716">
        <f>IF(ISBLANK(Table13[[#This Row],[T1]]),0,IF(Table13[[#This Row],[T1]]&gt;0,1,0))</f>
        <v>0</v>
      </c>
      <c r="J716">
        <f>IF(ISBLANK(Table13[[#This Row],[T2]]),0,IF(Table13[[#This Row],[T2]]&gt;0,1,0))</f>
        <v>0</v>
      </c>
      <c r="K716">
        <f>IF(ISBLANK(Table13[[#This Row],[T3]]),0,IF(Table13[[#This Row],[T3]]&gt;0,1,0))</f>
        <v>1</v>
      </c>
      <c r="L716">
        <f>IF(ISBLANK(Table13[[#This Row],[T4]]),0,IF(Table13[[#This Row],[T4]]&gt;0,1,0))</f>
        <v>0</v>
      </c>
    </row>
    <row r="717" spans="1:12">
      <c r="A717" s="4">
        <v>43706.791666666664</v>
      </c>
      <c r="B717">
        <f t="shared" si="41"/>
        <v>29</v>
      </c>
      <c r="C717">
        <f t="shared" si="40"/>
        <v>19</v>
      </c>
      <c r="D717">
        <v>48</v>
      </c>
      <c r="E717">
        <v>0</v>
      </c>
      <c r="F717">
        <v>58</v>
      </c>
      <c r="G717">
        <v>0</v>
      </c>
      <c r="I717">
        <f>IF(ISBLANK(Table13[[#This Row],[T1]]),0,IF(Table13[[#This Row],[T1]]&gt;0,1,0))</f>
        <v>1</v>
      </c>
      <c r="J717">
        <f>IF(ISBLANK(Table13[[#This Row],[T2]]),0,IF(Table13[[#This Row],[T2]]&gt;0,1,0))</f>
        <v>0</v>
      </c>
      <c r="K717">
        <f>IF(ISBLANK(Table13[[#This Row],[T3]]),0,IF(Table13[[#This Row],[T3]]&gt;0,1,0))</f>
        <v>1</v>
      </c>
      <c r="L717">
        <f>IF(ISBLANK(Table13[[#This Row],[T4]]),0,IF(Table13[[#This Row],[T4]]&gt;0,1,0))</f>
        <v>0</v>
      </c>
    </row>
    <row r="718" spans="1:12">
      <c r="A718" s="4">
        <v>43706.833333333336</v>
      </c>
      <c r="B718">
        <f t="shared" si="41"/>
        <v>29</v>
      </c>
      <c r="C718">
        <f t="shared" si="40"/>
        <v>20</v>
      </c>
      <c r="D718">
        <v>58</v>
      </c>
      <c r="E718">
        <v>0</v>
      </c>
      <c r="F718">
        <v>49</v>
      </c>
      <c r="G718">
        <v>0</v>
      </c>
      <c r="I718">
        <f>IF(ISBLANK(Table13[[#This Row],[T1]]),0,IF(Table13[[#This Row],[T1]]&gt;0,1,0))</f>
        <v>1</v>
      </c>
      <c r="J718">
        <f>IF(ISBLANK(Table13[[#This Row],[T2]]),0,IF(Table13[[#This Row],[T2]]&gt;0,1,0))</f>
        <v>0</v>
      </c>
      <c r="K718">
        <f>IF(ISBLANK(Table13[[#This Row],[T3]]),0,IF(Table13[[#This Row],[T3]]&gt;0,1,0))</f>
        <v>1</v>
      </c>
      <c r="L718">
        <f>IF(ISBLANK(Table13[[#This Row],[T4]]),0,IF(Table13[[#This Row],[T4]]&gt;0,1,0))</f>
        <v>0</v>
      </c>
    </row>
    <row r="719" spans="1:12">
      <c r="A719" s="4">
        <v>43706.875</v>
      </c>
      <c r="B719">
        <f t="shared" si="41"/>
        <v>29</v>
      </c>
      <c r="C719">
        <f t="shared" si="40"/>
        <v>21</v>
      </c>
      <c r="D719">
        <v>58</v>
      </c>
      <c r="E719">
        <v>0</v>
      </c>
      <c r="F719">
        <v>58</v>
      </c>
      <c r="G719">
        <v>0</v>
      </c>
      <c r="I719">
        <f>IF(ISBLANK(Table13[[#This Row],[T1]]),0,IF(Table13[[#This Row],[T1]]&gt;0,1,0))</f>
        <v>1</v>
      </c>
      <c r="J719">
        <f>IF(ISBLANK(Table13[[#This Row],[T2]]),0,IF(Table13[[#This Row],[T2]]&gt;0,1,0))</f>
        <v>0</v>
      </c>
      <c r="K719">
        <f>IF(ISBLANK(Table13[[#This Row],[T3]]),0,IF(Table13[[#This Row],[T3]]&gt;0,1,0))</f>
        <v>1</v>
      </c>
      <c r="L719">
        <f>IF(ISBLANK(Table13[[#This Row],[T4]]),0,IF(Table13[[#This Row],[T4]]&gt;0,1,0))</f>
        <v>0</v>
      </c>
    </row>
    <row r="720" spans="1:12">
      <c r="A720" s="4">
        <v>43706.916666666664</v>
      </c>
      <c r="B720">
        <f t="shared" si="41"/>
        <v>29</v>
      </c>
      <c r="C720">
        <f t="shared" si="40"/>
        <v>22</v>
      </c>
      <c r="D720">
        <v>57</v>
      </c>
      <c r="E720">
        <v>0</v>
      </c>
      <c r="F720">
        <v>56</v>
      </c>
      <c r="G720">
        <v>0</v>
      </c>
      <c r="I720">
        <f>IF(ISBLANK(Table13[[#This Row],[T1]]),0,IF(Table13[[#This Row],[T1]]&gt;0,1,0))</f>
        <v>1</v>
      </c>
      <c r="J720">
        <f>IF(ISBLANK(Table13[[#This Row],[T2]]),0,IF(Table13[[#This Row],[T2]]&gt;0,1,0))</f>
        <v>0</v>
      </c>
      <c r="K720">
        <f>IF(ISBLANK(Table13[[#This Row],[T3]]),0,IF(Table13[[#This Row],[T3]]&gt;0,1,0))</f>
        <v>1</v>
      </c>
      <c r="L720">
        <f>IF(ISBLANK(Table13[[#This Row],[T4]]),0,IF(Table13[[#This Row],[T4]]&gt;0,1,0))</f>
        <v>0</v>
      </c>
    </row>
    <row r="721" spans="1:12">
      <c r="A721" s="4">
        <v>43706.958333333336</v>
      </c>
      <c r="B721">
        <f t="shared" si="41"/>
        <v>29</v>
      </c>
      <c r="C721">
        <f t="shared" si="40"/>
        <v>23</v>
      </c>
      <c r="D721">
        <v>58</v>
      </c>
      <c r="E721">
        <v>0</v>
      </c>
      <c r="F721">
        <v>58</v>
      </c>
      <c r="G721">
        <v>0</v>
      </c>
      <c r="I721">
        <f>IF(ISBLANK(Table13[[#This Row],[T1]]),0,IF(Table13[[#This Row],[T1]]&gt;0,1,0))</f>
        <v>1</v>
      </c>
      <c r="J721">
        <f>IF(ISBLANK(Table13[[#This Row],[T2]]),0,IF(Table13[[#This Row],[T2]]&gt;0,1,0))</f>
        <v>0</v>
      </c>
      <c r="K721">
        <f>IF(ISBLANK(Table13[[#This Row],[T3]]),0,IF(Table13[[#This Row],[T3]]&gt;0,1,0))</f>
        <v>1</v>
      </c>
      <c r="L721">
        <f>IF(ISBLANK(Table13[[#This Row],[T4]]),0,IF(Table13[[#This Row],[T4]]&gt;0,1,0))</f>
        <v>0</v>
      </c>
    </row>
    <row r="722" spans="1:12">
      <c r="A722" s="4">
        <v>43707</v>
      </c>
      <c r="B722">
        <f t="shared" si="41"/>
        <v>30</v>
      </c>
      <c r="C722">
        <f t="shared" si="40"/>
        <v>0</v>
      </c>
      <c r="D722">
        <v>58</v>
      </c>
      <c r="E722">
        <v>0</v>
      </c>
      <c r="F722">
        <v>58</v>
      </c>
      <c r="G722">
        <v>0</v>
      </c>
      <c r="I722">
        <f>IF(ISBLANK(Table13[[#This Row],[T1]]),0,IF(Table13[[#This Row],[T1]]&gt;0,1,0))</f>
        <v>1</v>
      </c>
      <c r="J722">
        <f>IF(ISBLANK(Table13[[#This Row],[T2]]),0,IF(Table13[[#This Row],[T2]]&gt;0,1,0))</f>
        <v>0</v>
      </c>
      <c r="K722">
        <f>IF(ISBLANK(Table13[[#This Row],[T3]]),0,IF(Table13[[#This Row],[T3]]&gt;0,1,0))</f>
        <v>1</v>
      </c>
      <c r="L722">
        <f>IF(ISBLANK(Table13[[#This Row],[T4]]),0,IF(Table13[[#This Row],[T4]]&gt;0,1,0))</f>
        <v>0</v>
      </c>
    </row>
    <row r="723" spans="1:12">
      <c r="A723" s="4">
        <v>43707.041666666664</v>
      </c>
      <c r="B723">
        <f t="shared" si="41"/>
        <v>30</v>
      </c>
      <c r="C723">
        <f t="shared" si="40"/>
        <v>1</v>
      </c>
      <c r="D723">
        <v>57</v>
      </c>
      <c r="E723">
        <v>0</v>
      </c>
      <c r="F723">
        <v>57</v>
      </c>
      <c r="G723">
        <v>0</v>
      </c>
      <c r="I723">
        <f>IF(ISBLANK(Table13[[#This Row],[T1]]),0,IF(Table13[[#This Row],[T1]]&gt;0,1,0))</f>
        <v>1</v>
      </c>
      <c r="J723">
        <f>IF(ISBLANK(Table13[[#This Row],[T2]]),0,IF(Table13[[#This Row],[T2]]&gt;0,1,0))</f>
        <v>0</v>
      </c>
      <c r="K723">
        <f>IF(ISBLANK(Table13[[#This Row],[T3]]),0,IF(Table13[[#This Row],[T3]]&gt;0,1,0))</f>
        <v>1</v>
      </c>
      <c r="L723">
        <f>IF(ISBLANK(Table13[[#This Row],[T4]]),0,IF(Table13[[#This Row],[T4]]&gt;0,1,0))</f>
        <v>0</v>
      </c>
    </row>
    <row r="724" spans="1:12">
      <c r="A724" s="4">
        <v>43707.083333333336</v>
      </c>
      <c r="B724">
        <f t="shared" si="41"/>
        <v>30</v>
      </c>
      <c r="C724">
        <f t="shared" si="40"/>
        <v>2</v>
      </c>
      <c r="D724">
        <v>58</v>
      </c>
      <c r="E724">
        <v>0</v>
      </c>
      <c r="F724">
        <v>58</v>
      </c>
      <c r="G724">
        <v>0</v>
      </c>
      <c r="I724">
        <f>IF(ISBLANK(Table13[[#This Row],[T1]]),0,IF(Table13[[#This Row],[T1]]&gt;0,1,0))</f>
        <v>1</v>
      </c>
      <c r="J724">
        <f>IF(ISBLANK(Table13[[#This Row],[T2]]),0,IF(Table13[[#This Row],[T2]]&gt;0,1,0))</f>
        <v>0</v>
      </c>
      <c r="K724">
        <f>IF(ISBLANK(Table13[[#This Row],[T3]]),0,IF(Table13[[#This Row],[T3]]&gt;0,1,0))</f>
        <v>1</v>
      </c>
      <c r="L724">
        <f>IF(ISBLANK(Table13[[#This Row],[T4]]),0,IF(Table13[[#This Row],[T4]]&gt;0,1,0))</f>
        <v>0</v>
      </c>
    </row>
    <row r="725" spans="1:12">
      <c r="A725" s="4">
        <v>43707.125</v>
      </c>
      <c r="B725">
        <f t="shared" si="41"/>
        <v>30</v>
      </c>
      <c r="C725">
        <f t="shared" si="40"/>
        <v>3</v>
      </c>
      <c r="D725">
        <v>58</v>
      </c>
      <c r="E725">
        <v>0</v>
      </c>
      <c r="F725">
        <v>58</v>
      </c>
      <c r="G725">
        <v>0</v>
      </c>
      <c r="I725">
        <f>IF(ISBLANK(Table13[[#This Row],[T1]]),0,IF(Table13[[#This Row],[T1]]&gt;0,1,0))</f>
        <v>1</v>
      </c>
      <c r="J725">
        <f>IF(ISBLANK(Table13[[#This Row],[T2]]),0,IF(Table13[[#This Row],[T2]]&gt;0,1,0))</f>
        <v>0</v>
      </c>
      <c r="K725">
        <f>IF(ISBLANK(Table13[[#This Row],[T3]]),0,IF(Table13[[#This Row],[T3]]&gt;0,1,0))</f>
        <v>1</v>
      </c>
      <c r="L725">
        <f>IF(ISBLANK(Table13[[#This Row],[T4]]),0,IF(Table13[[#This Row],[T4]]&gt;0,1,0))</f>
        <v>0</v>
      </c>
    </row>
    <row r="726" spans="1:12">
      <c r="A726" s="4">
        <v>43707.166666666664</v>
      </c>
      <c r="B726">
        <f t="shared" si="41"/>
        <v>30</v>
      </c>
      <c r="C726">
        <f t="shared" si="40"/>
        <v>4</v>
      </c>
      <c r="D726">
        <v>58</v>
      </c>
      <c r="E726">
        <v>0</v>
      </c>
      <c r="F726">
        <v>58</v>
      </c>
      <c r="G726">
        <v>0</v>
      </c>
      <c r="I726">
        <f>IF(ISBLANK(Table13[[#This Row],[T1]]),0,IF(Table13[[#This Row],[T1]]&gt;0,1,0))</f>
        <v>1</v>
      </c>
      <c r="J726">
        <f>IF(ISBLANK(Table13[[#This Row],[T2]]),0,IF(Table13[[#This Row],[T2]]&gt;0,1,0))</f>
        <v>0</v>
      </c>
      <c r="K726">
        <f>IF(ISBLANK(Table13[[#This Row],[T3]]),0,IF(Table13[[#This Row],[T3]]&gt;0,1,0))</f>
        <v>1</v>
      </c>
      <c r="L726">
        <f>IF(ISBLANK(Table13[[#This Row],[T4]]),0,IF(Table13[[#This Row],[T4]]&gt;0,1,0))</f>
        <v>0</v>
      </c>
    </row>
    <row r="727" spans="1:12">
      <c r="A727" s="4">
        <v>43707.208333333336</v>
      </c>
      <c r="B727">
        <f t="shared" si="41"/>
        <v>30</v>
      </c>
      <c r="C727">
        <f t="shared" si="40"/>
        <v>5</v>
      </c>
      <c r="D727">
        <v>57</v>
      </c>
      <c r="E727">
        <v>0</v>
      </c>
      <c r="F727">
        <v>57</v>
      </c>
      <c r="G727">
        <v>0</v>
      </c>
      <c r="I727">
        <f>IF(ISBLANK(Table13[[#This Row],[T1]]),0,IF(Table13[[#This Row],[T1]]&gt;0,1,0))</f>
        <v>1</v>
      </c>
      <c r="J727">
        <f>IF(ISBLANK(Table13[[#This Row],[T2]]),0,IF(Table13[[#This Row],[T2]]&gt;0,1,0))</f>
        <v>0</v>
      </c>
      <c r="K727">
        <f>IF(ISBLANK(Table13[[#This Row],[T3]]),0,IF(Table13[[#This Row],[T3]]&gt;0,1,0))</f>
        <v>1</v>
      </c>
      <c r="L727">
        <f>IF(ISBLANK(Table13[[#This Row],[T4]]),0,IF(Table13[[#This Row],[T4]]&gt;0,1,0))</f>
        <v>0</v>
      </c>
    </row>
    <row r="728" spans="1:12">
      <c r="A728" s="4">
        <v>43707.25</v>
      </c>
      <c r="B728">
        <f t="shared" si="41"/>
        <v>30</v>
      </c>
      <c r="C728">
        <f t="shared" si="40"/>
        <v>6</v>
      </c>
      <c r="D728">
        <v>58</v>
      </c>
      <c r="E728">
        <v>0</v>
      </c>
      <c r="F728">
        <v>58</v>
      </c>
      <c r="G728">
        <v>0</v>
      </c>
      <c r="I728">
        <f>IF(ISBLANK(Table13[[#This Row],[T1]]),0,IF(Table13[[#This Row],[T1]]&gt;0,1,0))</f>
        <v>1</v>
      </c>
      <c r="J728">
        <f>IF(ISBLANK(Table13[[#This Row],[T2]]),0,IF(Table13[[#This Row],[T2]]&gt;0,1,0))</f>
        <v>0</v>
      </c>
      <c r="K728">
        <f>IF(ISBLANK(Table13[[#This Row],[T3]]),0,IF(Table13[[#This Row],[T3]]&gt;0,1,0))</f>
        <v>1</v>
      </c>
      <c r="L728">
        <f>IF(ISBLANK(Table13[[#This Row],[T4]]),0,IF(Table13[[#This Row],[T4]]&gt;0,1,0))</f>
        <v>0</v>
      </c>
    </row>
    <row r="729" spans="1:12">
      <c r="A729" s="4">
        <v>43707.291666666664</v>
      </c>
      <c r="B729">
        <f t="shared" si="41"/>
        <v>30</v>
      </c>
      <c r="C729">
        <f t="shared" si="40"/>
        <v>7</v>
      </c>
      <c r="D729">
        <v>31</v>
      </c>
      <c r="E729">
        <v>0</v>
      </c>
      <c r="F729">
        <v>58</v>
      </c>
      <c r="G729">
        <v>0</v>
      </c>
      <c r="I729">
        <f>IF(ISBLANK(Table13[[#This Row],[T1]]),0,IF(Table13[[#This Row],[T1]]&gt;0,1,0))</f>
        <v>1</v>
      </c>
      <c r="J729">
        <f>IF(ISBLANK(Table13[[#This Row],[T2]]),0,IF(Table13[[#This Row],[T2]]&gt;0,1,0))</f>
        <v>0</v>
      </c>
      <c r="K729">
        <f>IF(ISBLANK(Table13[[#This Row],[T3]]),0,IF(Table13[[#This Row],[T3]]&gt;0,1,0))</f>
        <v>1</v>
      </c>
      <c r="L729">
        <f>IF(ISBLANK(Table13[[#This Row],[T4]]),0,IF(Table13[[#This Row],[T4]]&gt;0,1,0))</f>
        <v>0</v>
      </c>
    </row>
    <row r="730" spans="1:12">
      <c r="A730" s="4">
        <v>43707.333333333336</v>
      </c>
      <c r="B730">
        <f t="shared" si="41"/>
        <v>30</v>
      </c>
      <c r="C730">
        <f t="shared" si="40"/>
        <v>8</v>
      </c>
      <c r="D730">
        <v>10</v>
      </c>
      <c r="E730">
        <v>0</v>
      </c>
      <c r="F730">
        <v>18</v>
      </c>
      <c r="G730">
        <v>0</v>
      </c>
      <c r="I730">
        <f>IF(ISBLANK(Table13[[#This Row],[T1]]),0,IF(Table13[[#This Row],[T1]]&gt;0,1,0))</f>
        <v>1</v>
      </c>
      <c r="J730">
        <f>IF(ISBLANK(Table13[[#This Row],[T2]]),0,IF(Table13[[#This Row],[T2]]&gt;0,1,0))</f>
        <v>0</v>
      </c>
      <c r="K730">
        <f>IF(ISBLANK(Table13[[#This Row],[T3]]),0,IF(Table13[[#This Row],[T3]]&gt;0,1,0))</f>
        <v>1</v>
      </c>
      <c r="L730">
        <f>IF(ISBLANK(Table13[[#This Row],[T4]]),0,IF(Table13[[#This Row],[T4]]&gt;0,1,0))</f>
        <v>0</v>
      </c>
    </row>
    <row r="731" spans="1:12">
      <c r="A731" s="4">
        <v>43707.374999652777</v>
      </c>
      <c r="B731">
        <f t="shared" si="41"/>
        <v>30</v>
      </c>
      <c r="C731">
        <f t="shared" ref="C731:C794" si="42">HOUR(A731)</f>
        <v>9</v>
      </c>
      <c r="I731">
        <f>IF(ISBLANK(Table13[[#This Row],[T1]]),0,IF(Table13[[#This Row],[T1]]&gt;0,1,0))</f>
        <v>0</v>
      </c>
      <c r="J731">
        <f>IF(ISBLANK(Table13[[#This Row],[T2]]),0,IF(Table13[[#This Row],[T2]]&gt;0,1,0))</f>
        <v>0</v>
      </c>
      <c r="K731">
        <f>IF(ISBLANK(Table13[[#This Row],[T3]]),0,IF(Table13[[#This Row],[T3]]&gt;0,1,0))</f>
        <v>0</v>
      </c>
      <c r="L731">
        <f>IF(ISBLANK(Table13[[#This Row],[T4]]),0,IF(Table13[[#This Row],[T4]]&gt;0,1,0))</f>
        <v>0</v>
      </c>
    </row>
    <row r="732" spans="1:12">
      <c r="A732" s="4">
        <v>43707.416666261575</v>
      </c>
      <c r="B732">
        <f t="shared" si="41"/>
        <v>30</v>
      </c>
      <c r="C732">
        <f t="shared" si="42"/>
        <v>10</v>
      </c>
      <c r="I732">
        <f>IF(ISBLANK(Table13[[#This Row],[T1]]),0,IF(Table13[[#This Row],[T1]]&gt;0,1,0))</f>
        <v>0</v>
      </c>
      <c r="J732">
        <f>IF(ISBLANK(Table13[[#This Row],[T2]]),0,IF(Table13[[#This Row],[T2]]&gt;0,1,0))</f>
        <v>0</v>
      </c>
      <c r="K732">
        <f>IF(ISBLANK(Table13[[#This Row],[T3]]),0,IF(Table13[[#This Row],[T3]]&gt;0,1,0))</f>
        <v>0</v>
      </c>
      <c r="L732">
        <f>IF(ISBLANK(Table13[[#This Row],[T4]]),0,IF(Table13[[#This Row],[T4]]&gt;0,1,0))</f>
        <v>0</v>
      </c>
    </row>
    <row r="733" spans="1:12">
      <c r="A733" s="4">
        <v>43707.458332870374</v>
      </c>
      <c r="B733">
        <f t="shared" si="41"/>
        <v>30</v>
      </c>
      <c r="C733">
        <f t="shared" si="42"/>
        <v>11</v>
      </c>
      <c r="I733">
        <f>IF(ISBLANK(Table13[[#This Row],[T1]]),0,IF(Table13[[#This Row],[T1]]&gt;0,1,0))</f>
        <v>0</v>
      </c>
      <c r="J733">
        <f>IF(ISBLANK(Table13[[#This Row],[T2]]),0,IF(Table13[[#This Row],[T2]]&gt;0,1,0))</f>
        <v>0</v>
      </c>
      <c r="K733">
        <f>IF(ISBLANK(Table13[[#This Row],[T3]]),0,IF(Table13[[#This Row],[T3]]&gt;0,1,0))</f>
        <v>0</v>
      </c>
      <c r="L733">
        <f>IF(ISBLANK(Table13[[#This Row],[T4]]),0,IF(Table13[[#This Row],[T4]]&gt;0,1,0))</f>
        <v>0</v>
      </c>
    </row>
    <row r="734" spans="1:12">
      <c r="A734" s="4">
        <v>43707.499999479165</v>
      </c>
      <c r="B734">
        <f t="shared" si="41"/>
        <v>30</v>
      </c>
      <c r="C734">
        <f t="shared" si="42"/>
        <v>12</v>
      </c>
      <c r="I734">
        <f>IF(ISBLANK(Table13[[#This Row],[T1]]),0,IF(Table13[[#This Row],[T1]]&gt;0,1,0))</f>
        <v>0</v>
      </c>
      <c r="J734">
        <f>IF(ISBLANK(Table13[[#This Row],[T2]]),0,IF(Table13[[#This Row],[T2]]&gt;0,1,0))</f>
        <v>0</v>
      </c>
      <c r="K734">
        <f>IF(ISBLANK(Table13[[#This Row],[T3]]),0,IF(Table13[[#This Row],[T3]]&gt;0,1,0))</f>
        <v>0</v>
      </c>
      <c r="L734">
        <f>IF(ISBLANK(Table13[[#This Row],[T4]]),0,IF(Table13[[#This Row],[T4]]&gt;0,1,0))</f>
        <v>0</v>
      </c>
    </row>
    <row r="735" spans="1:12">
      <c r="A735" s="4">
        <v>43707.541666087964</v>
      </c>
      <c r="B735">
        <f t="shared" si="41"/>
        <v>30</v>
      </c>
      <c r="C735">
        <f t="shared" si="42"/>
        <v>13</v>
      </c>
      <c r="I735">
        <f>IF(ISBLANK(Table13[[#This Row],[T1]]),0,IF(Table13[[#This Row],[T1]]&gt;0,1,0))</f>
        <v>0</v>
      </c>
      <c r="J735">
        <f>IF(ISBLANK(Table13[[#This Row],[T2]]),0,IF(Table13[[#This Row],[T2]]&gt;0,1,0))</f>
        <v>0</v>
      </c>
      <c r="K735">
        <f>IF(ISBLANK(Table13[[#This Row],[T3]]),0,IF(Table13[[#This Row],[T3]]&gt;0,1,0))</f>
        <v>0</v>
      </c>
      <c r="L735">
        <f>IF(ISBLANK(Table13[[#This Row],[T4]]),0,IF(Table13[[#This Row],[T4]]&gt;0,1,0))</f>
        <v>0</v>
      </c>
    </row>
    <row r="736" spans="1:12">
      <c r="A736" s="4">
        <v>43707.583332696762</v>
      </c>
      <c r="B736">
        <f t="shared" si="41"/>
        <v>30</v>
      </c>
      <c r="C736">
        <f t="shared" si="42"/>
        <v>14</v>
      </c>
      <c r="I736">
        <f>IF(ISBLANK(Table13[[#This Row],[T1]]),0,IF(Table13[[#This Row],[T1]]&gt;0,1,0))</f>
        <v>0</v>
      </c>
      <c r="J736">
        <f>IF(ISBLANK(Table13[[#This Row],[T2]]),0,IF(Table13[[#This Row],[T2]]&gt;0,1,0))</f>
        <v>0</v>
      </c>
      <c r="K736">
        <f>IF(ISBLANK(Table13[[#This Row],[T3]]),0,IF(Table13[[#This Row],[T3]]&gt;0,1,0))</f>
        <v>0</v>
      </c>
      <c r="L736">
        <f>IF(ISBLANK(Table13[[#This Row],[T4]]),0,IF(Table13[[#This Row],[T4]]&gt;0,1,0))</f>
        <v>0</v>
      </c>
    </row>
    <row r="737" spans="1:12">
      <c r="A737" s="4">
        <v>43707.624999305554</v>
      </c>
      <c r="B737">
        <f t="shared" si="41"/>
        <v>30</v>
      </c>
      <c r="C737">
        <f t="shared" si="42"/>
        <v>15</v>
      </c>
      <c r="I737">
        <f>IF(ISBLANK(Table13[[#This Row],[T1]]),0,IF(Table13[[#This Row],[T1]]&gt;0,1,0))</f>
        <v>0</v>
      </c>
      <c r="J737">
        <f>IF(ISBLANK(Table13[[#This Row],[T2]]),0,IF(Table13[[#This Row],[T2]]&gt;0,1,0))</f>
        <v>0</v>
      </c>
      <c r="K737">
        <f>IF(ISBLANK(Table13[[#This Row],[T3]]),0,IF(Table13[[#This Row],[T3]]&gt;0,1,0))</f>
        <v>0</v>
      </c>
      <c r="L737">
        <f>IF(ISBLANK(Table13[[#This Row],[T4]]),0,IF(Table13[[#This Row],[T4]]&gt;0,1,0))</f>
        <v>0</v>
      </c>
    </row>
    <row r="738" spans="1:12">
      <c r="A738" s="4">
        <v>43707.666665914352</v>
      </c>
      <c r="B738">
        <f t="shared" si="41"/>
        <v>30</v>
      </c>
      <c r="C738">
        <f t="shared" si="42"/>
        <v>16</v>
      </c>
      <c r="I738">
        <f>IF(ISBLANK(Table13[[#This Row],[T1]]),0,IF(Table13[[#This Row],[T1]]&gt;0,1,0))</f>
        <v>0</v>
      </c>
      <c r="J738">
        <f>IF(ISBLANK(Table13[[#This Row],[T2]]),0,IF(Table13[[#This Row],[T2]]&gt;0,1,0))</f>
        <v>0</v>
      </c>
      <c r="K738">
        <f>IF(ISBLANK(Table13[[#This Row],[T3]]),0,IF(Table13[[#This Row],[T3]]&gt;0,1,0))</f>
        <v>0</v>
      </c>
      <c r="L738">
        <f>IF(ISBLANK(Table13[[#This Row],[T4]]),0,IF(Table13[[#This Row],[T4]]&gt;0,1,0))</f>
        <v>0</v>
      </c>
    </row>
    <row r="739" spans="1:12">
      <c r="A739" s="4">
        <v>43707.708332523151</v>
      </c>
      <c r="B739">
        <f t="shared" si="41"/>
        <v>30</v>
      </c>
      <c r="C739">
        <f t="shared" si="42"/>
        <v>17</v>
      </c>
      <c r="I739">
        <f>IF(ISBLANK(Table13[[#This Row],[T1]]),0,IF(Table13[[#This Row],[T1]]&gt;0,1,0))</f>
        <v>0</v>
      </c>
      <c r="J739">
        <f>IF(ISBLANK(Table13[[#This Row],[T2]]),0,IF(Table13[[#This Row],[T2]]&gt;0,1,0))</f>
        <v>0</v>
      </c>
      <c r="K739">
        <f>IF(ISBLANK(Table13[[#This Row],[T3]]),0,IF(Table13[[#This Row],[T3]]&gt;0,1,0))</f>
        <v>0</v>
      </c>
      <c r="L739">
        <f>IF(ISBLANK(Table13[[#This Row],[T4]]),0,IF(Table13[[#This Row],[T4]]&gt;0,1,0))</f>
        <v>0</v>
      </c>
    </row>
    <row r="740" spans="1:12">
      <c r="A740" s="4">
        <v>43707.75</v>
      </c>
      <c r="B740">
        <f t="shared" si="41"/>
        <v>30</v>
      </c>
      <c r="C740">
        <f t="shared" si="42"/>
        <v>18</v>
      </c>
      <c r="D740">
        <v>0</v>
      </c>
      <c r="E740">
        <v>0</v>
      </c>
      <c r="F740">
        <v>35</v>
      </c>
      <c r="G740">
        <v>0</v>
      </c>
      <c r="I740">
        <f>IF(ISBLANK(Table13[[#This Row],[T1]]),0,IF(Table13[[#This Row],[T1]]&gt;0,1,0))</f>
        <v>0</v>
      </c>
      <c r="J740">
        <f>IF(ISBLANK(Table13[[#This Row],[T2]]),0,IF(Table13[[#This Row],[T2]]&gt;0,1,0))</f>
        <v>0</v>
      </c>
      <c r="K740">
        <f>IF(ISBLANK(Table13[[#This Row],[T3]]),0,IF(Table13[[#This Row],[T3]]&gt;0,1,0))</f>
        <v>1</v>
      </c>
      <c r="L740">
        <f>IF(ISBLANK(Table13[[#This Row],[T4]]),0,IF(Table13[[#This Row],[T4]]&gt;0,1,0))</f>
        <v>0</v>
      </c>
    </row>
    <row r="741" spans="1:12">
      <c r="A741" s="4">
        <v>43707.791666666664</v>
      </c>
      <c r="B741">
        <f t="shared" si="41"/>
        <v>30</v>
      </c>
      <c r="C741">
        <f t="shared" si="42"/>
        <v>19</v>
      </c>
      <c r="D741">
        <v>0</v>
      </c>
      <c r="E741">
        <v>0</v>
      </c>
      <c r="F741">
        <v>58</v>
      </c>
      <c r="G741">
        <v>0</v>
      </c>
      <c r="I741">
        <f>IF(ISBLANK(Table13[[#This Row],[T1]]),0,IF(Table13[[#This Row],[T1]]&gt;0,1,0))</f>
        <v>0</v>
      </c>
      <c r="J741">
        <f>IF(ISBLANK(Table13[[#This Row],[T2]]),0,IF(Table13[[#This Row],[T2]]&gt;0,1,0))</f>
        <v>0</v>
      </c>
      <c r="K741">
        <f>IF(ISBLANK(Table13[[#This Row],[T3]]),0,IF(Table13[[#This Row],[T3]]&gt;0,1,0))</f>
        <v>1</v>
      </c>
      <c r="L741">
        <f>IF(ISBLANK(Table13[[#This Row],[T4]]),0,IF(Table13[[#This Row],[T4]]&gt;0,1,0))</f>
        <v>0</v>
      </c>
    </row>
    <row r="742" spans="1:12">
      <c r="A742" s="4">
        <v>43707.833333333336</v>
      </c>
      <c r="B742">
        <f t="shared" si="41"/>
        <v>30</v>
      </c>
      <c r="C742">
        <f t="shared" si="42"/>
        <v>20</v>
      </c>
      <c r="D742">
        <v>0</v>
      </c>
      <c r="E742">
        <v>0</v>
      </c>
      <c r="F742">
        <v>58</v>
      </c>
      <c r="G742">
        <v>0</v>
      </c>
      <c r="I742">
        <f>IF(ISBLANK(Table13[[#This Row],[T1]]),0,IF(Table13[[#This Row],[T1]]&gt;0,1,0))</f>
        <v>0</v>
      </c>
      <c r="J742">
        <f>IF(ISBLANK(Table13[[#This Row],[T2]]),0,IF(Table13[[#This Row],[T2]]&gt;0,1,0))</f>
        <v>0</v>
      </c>
      <c r="K742">
        <f>IF(ISBLANK(Table13[[#This Row],[T3]]),0,IF(Table13[[#This Row],[T3]]&gt;0,1,0))</f>
        <v>1</v>
      </c>
      <c r="L742">
        <f>IF(ISBLANK(Table13[[#This Row],[T4]]),0,IF(Table13[[#This Row],[T4]]&gt;0,1,0))</f>
        <v>0</v>
      </c>
    </row>
    <row r="743" spans="1:12">
      <c r="A743" s="4">
        <v>43707.875</v>
      </c>
      <c r="B743">
        <f t="shared" si="41"/>
        <v>30</v>
      </c>
      <c r="C743">
        <f t="shared" si="42"/>
        <v>21</v>
      </c>
      <c r="D743">
        <v>0</v>
      </c>
      <c r="E743">
        <v>0</v>
      </c>
      <c r="F743">
        <v>57</v>
      </c>
      <c r="G743">
        <v>0</v>
      </c>
      <c r="I743">
        <f>IF(ISBLANK(Table13[[#This Row],[T1]]),0,IF(Table13[[#This Row],[T1]]&gt;0,1,0))</f>
        <v>0</v>
      </c>
      <c r="J743">
        <f>IF(ISBLANK(Table13[[#This Row],[T2]]),0,IF(Table13[[#This Row],[T2]]&gt;0,1,0))</f>
        <v>0</v>
      </c>
      <c r="K743">
        <f>IF(ISBLANK(Table13[[#This Row],[T3]]),0,IF(Table13[[#This Row],[T3]]&gt;0,1,0))</f>
        <v>1</v>
      </c>
      <c r="L743">
        <f>IF(ISBLANK(Table13[[#This Row],[T4]]),0,IF(Table13[[#This Row],[T4]]&gt;0,1,0))</f>
        <v>0</v>
      </c>
    </row>
    <row r="744" spans="1:12">
      <c r="A744" s="4">
        <v>43707.916666666664</v>
      </c>
      <c r="B744">
        <f t="shared" si="41"/>
        <v>30</v>
      </c>
      <c r="C744">
        <f t="shared" si="42"/>
        <v>22</v>
      </c>
      <c r="D744">
        <v>0</v>
      </c>
      <c r="E744">
        <v>0</v>
      </c>
      <c r="F744">
        <v>58</v>
      </c>
      <c r="G744">
        <v>0</v>
      </c>
      <c r="I744">
        <f>IF(ISBLANK(Table13[[#This Row],[T1]]),0,IF(Table13[[#This Row],[T1]]&gt;0,1,0))</f>
        <v>0</v>
      </c>
      <c r="J744">
        <f>IF(ISBLANK(Table13[[#This Row],[T2]]),0,IF(Table13[[#This Row],[T2]]&gt;0,1,0))</f>
        <v>0</v>
      </c>
      <c r="K744">
        <f>IF(ISBLANK(Table13[[#This Row],[T3]]),0,IF(Table13[[#This Row],[T3]]&gt;0,1,0))</f>
        <v>1</v>
      </c>
      <c r="L744">
        <f>IF(ISBLANK(Table13[[#This Row],[T4]]),0,IF(Table13[[#This Row],[T4]]&gt;0,1,0))</f>
        <v>0</v>
      </c>
    </row>
    <row r="745" spans="1:12">
      <c r="A745" s="4">
        <v>43707.958333333336</v>
      </c>
      <c r="B745">
        <f t="shared" si="41"/>
        <v>30</v>
      </c>
      <c r="C745">
        <f t="shared" si="42"/>
        <v>23</v>
      </c>
      <c r="D745">
        <v>0</v>
      </c>
      <c r="E745">
        <v>0</v>
      </c>
      <c r="F745">
        <v>58</v>
      </c>
      <c r="G745">
        <v>0</v>
      </c>
      <c r="I745">
        <f>IF(ISBLANK(Table13[[#This Row],[T1]]),0,IF(Table13[[#This Row],[T1]]&gt;0,1,0))</f>
        <v>0</v>
      </c>
      <c r="J745">
        <f>IF(ISBLANK(Table13[[#This Row],[T2]]),0,IF(Table13[[#This Row],[T2]]&gt;0,1,0))</f>
        <v>0</v>
      </c>
      <c r="K745">
        <f>IF(ISBLANK(Table13[[#This Row],[T3]]),0,IF(Table13[[#This Row],[T3]]&gt;0,1,0))</f>
        <v>1</v>
      </c>
      <c r="L745">
        <f>IF(ISBLANK(Table13[[#This Row],[T4]]),0,IF(Table13[[#This Row],[T4]]&gt;0,1,0))</f>
        <v>0</v>
      </c>
    </row>
    <row r="746" spans="1:12">
      <c r="A746" s="4">
        <v>43708</v>
      </c>
      <c r="B746">
        <f t="shared" si="41"/>
        <v>31</v>
      </c>
      <c r="C746">
        <f t="shared" si="42"/>
        <v>0</v>
      </c>
      <c r="D746">
        <v>0</v>
      </c>
      <c r="E746">
        <v>0</v>
      </c>
      <c r="F746">
        <v>58</v>
      </c>
      <c r="G746">
        <v>0</v>
      </c>
      <c r="I746">
        <f>IF(ISBLANK(Table13[[#This Row],[T1]]),0,IF(Table13[[#This Row],[T1]]&gt;0,1,0))</f>
        <v>0</v>
      </c>
      <c r="J746">
        <f>IF(ISBLANK(Table13[[#This Row],[T2]]),0,IF(Table13[[#This Row],[T2]]&gt;0,1,0))</f>
        <v>0</v>
      </c>
      <c r="K746">
        <f>IF(ISBLANK(Table13[[#This Row],[T3]]),0,IF(Table13[[#This Row],[T3]]&gt;0,1,0))</f>
        <v>1</v>
      </c>
      <c r="L746">
        <f>IF(ISBLANK(Table13[[#This Row],[T4]]),0,IF(Table13[[#This Row],[T4]]&gt;0,1,0))</f>
        <v>0</v>
      </c>
    </row>
    <row r="747" spans="1:12">
      <c r="A747" s="4">
        <v>43708.041666666664</v>
      </c>
      <c r="B747">
        <f t="shared" si="41"/>
        <v>31</v>
      </c>
      <c r="C747">
        <f t="shared" si="42"/>
        <v>1</v>
      </c>
      <c r="D747">
        <v>0</v>
      </c>
      <c r="E747">
        <v>0</v>
      </c>
      <c r="F747">
        <v>57</v>
      </c>
      <c r="G747">
        <v>0</v>
      </c>
      <c r="I747">
        <f>IF(ISBLANK(Table13[[#This Row],[T1]]),0,IF(Table13[[#This Row],[T1]]&gt;0,1,0))</f>
        <v>0</v>
      </c>
      <c r="J747">
        <f>IF(ISBLANK(Table13[[#This Row],[T2]]),0,IF(Table13[[#This Row],[T2]]&gt;0,1,0))</f>
        <v>0</v>
      </c>
      <c r="K747">
        <f>IF(ISBLANK(Table13[[#This Row],[T3]]),0,IF(Table13[[#This Row],[T3]]&gt;0,1,0))</f>
        <v>1</v>
      </c>
      <c r="L747">
        <f>IF(ISBLANK(Table13[[#This Row],[T4]]),0,IF(Table13[[#This Row],[T4]]&gt;0,1,0))</f>
        <v>0</v>
      </c>
    </row>
    <row r="748" spans="1:12">
      <c r="A748" s="4">
        <v>43708.083333333336</v>
      </c>
      <c r="B748">
        <f t="shared" si="41"/>
        <v>31</v>
      </c>
      <c r="C748">
        <f t="shared" si="42"/>
        <v>2</v>
      </c>
      <c r="D748">
        <v>0</v>
      </c>
      <c r="E748">
        <v>0</v>
      </c>
      <c r="F748">
        <v>58</v>
      </c>
      <c r="G748">
        <v>0</v>
      </c>
      <c r="I748">
        <f>IF(ISBLANK(Table13[[#This Row],[T1]]),0,IF(Table13[[#This Row],[T1]]&gt;0,1,0))</f>
        <v>0</v>
      </c>
      <c r="J748">
        <f>IF(ISBLANK(Table13[[#This Row],[T2]]),0,IF(Table13[[#This Row],[T2]]&gt;0,1,0))</f>
        <v>0</v>
      </c>
      <c r="K748">
        <f>IF(ISBLANK(Table13[[#This Row],[T3]]),0,IF(Table13[[#This Row],[T3]]&gt;0,1,0))</f>
        <v>1</v>
      </c>
      <c r="L748">
        <f>IF(ISBLANK(Table13[[#This Row],[T4]]),0,IF(Table13[[#This Row],[T4]]&gt;0,1,0))</f>
        <v>0</v>
      </c>
    </row>
    <row r="749" spans="1:12">
      <c r="A749" s="4">
        <v>43708.125</v>
      </c>
      <c r="B749">
        <f t="shared" si="41"/>
        <v>31</v>
      </c>
      <c r="C749">
        <f t="shared" si="42"/>
        <v>3</v>
      </c>
      <c r="D749">
        <v>0</v>
      </c>
      <c r="E749">
        <v>0</v>
      </c>
      <c r="F749">
        <v>58</v>
      </c>
      <c r="G749">
        <v>0</v>
      </c>
      <c r="I749">
        <f>IF(ISBLANK(Table13[[#This Row],[T1]]),0,IF(Table13[[#This Row],[T1]]&gt;0,1,0))</f>
        <v>0</v>
      </c>
      <c r="J749">
        <f>IF(ISBLANK(Table13[[#This Row],[T2]]),0,IF(Table13[[#This Row],[T2]]&gt;0,1,0))</f>
        <v>0</v>
      </c>
      <c r="K749">
        <f>IF(ISBLANK(Table13[[#This Row],[T3]]),0,IF(Table13[[#This Row],[T3]]&gt;0,1,0))</f>
        <v>1</v>
      </c>
      <c r="L749">
        <f>IF(ISBLANK(Table13[[#This Row],[T4]]),0,IF(Table13[[#This Row],[T4]]&gt;0,1,0))</f>
        <v>0</v>
      </c>
    </row>
    <row r="750" spans="1:12">
      <c r="A750" s="4">
        <v>43708.166666666664</v>
      </c>
      <c r="B750">
        <f t="shared" si="41"/>
        <v>31</v>
      </c>
      <c r="C750">
        <f t="shared" si="42"/>
        <v>4</v>
      </c>
      <c r="D750">
        <v>0</v>
      </c>
      <c r="E750">
        <v>0</v>
      </c>
      <c r="F750">
        <v>58</v>
      </c>
      <c r="G750">
        <v>0</v>
      </c>
      <c r="I750">
        <f>IF(ISBLANK(Table13[[#This Row],[T1]]),0,IF(Table13[[#This Row],[T1]]&gt;0,1,0))</f>
        <v>0</v>
      </c>
      <c r="J750">
        <f>IF(ISBLANK(Table13[[#This Row],[T2]]),0,IF(Table13[[#This Row],[T2]]&gt;0,1,0))</f>
        <v>0</v>
      </c>
      <c r="K750">
        <f>IF(ISBLANK(Table13[[#This Row],[T3]]),0,IF(Table13[[#This Row],[T3]]&gt;0,1,0))</f>
        <v>1</v>
      </c>
      <c r="L750">
        <f>IF(ISBLANK(Table13[[#This Row],[T4]]),0,IF(Table13[[#This Row],[T4]]&gt;0,1,0))</f>
        <v>0</v>
      </c>
    </row>
    <row r="751" spans="1:12">
      <c r="A751" s="4">
        <v>43708.208333333336</v>
      </c>
      <c r="B751">
        <f t="shared" si="41"/>
        <v>31</v>
      </c>
      <c r="C751">
        <f t="shared" si="42"/>
        <v>5</v>
      </c>
      <c r="D751">
        <v>0</v>
      </c>
      <c r="E751">
        <v>0</v>
      </c>
      <c r="F751">
        <v>58</v>
      </c>
      <c r="G751">
        <v>0</v>
      </c>
      <c r="I751">
        <f>IF(ISBLANK(Table13[[#This Row],[T1]]),0,IF(Table13[[#This Row],[T1]]&gt;0,1,0))</f>
        <v>0</v>
      </c>
      <c r="J751">
        <f>IF(ISBLANK(Table13[[#This Row],[T2]]),0,IF(Table13[[#This Row],[T2]]&gt;0,1,0))</f>
        <v>0</v>
      </c>
      <c r="K751">
        <f>IF(ISBLANK(Table13[[#This Row],[T3]]),0,IF(Table13[[#This Row],[T3]]&gt;0,1,0))</f>
        <v>1</v>
      </c>
      <c r="L751">
        <f>IF(ISBLANK(Table13[[#This Row],[T4]]),0,IF(Table13[[#This Row],[T4]]&gt;0,1,0))</f>
        <v>0</v>
      </c>
    </row>
    <row r="752" spans="1:12">
      <c r="A752" s="4">
        <v>43708.25</v>
      </c>
      <c r="B752">
        <f t="shared" si="41"/>
        <v>31</v>
      </c>
      <c r="C752">
        <f t="shared" si="42"/>
        <v>6</v>
      </c>
      <c r="D752">
        <v>0</v>
      </c>
      <c r="E752">
        <v>0</v>
      </c>
      <c r="F752">
        <v>57</v>
      </c>
      <c r="G752">
        <v>0</v>
      </c>
      <c r="I752">
        <f>IF(ISBLANK(Table13[[#This Row],[T1]]),0,IF(Table13[[#This Row],[T1]]&gt;0,1,0))</f>
        <v>0</v>
      </c>
      <c r="J752">
        <f>IF(ISBLANK(Table13[[#This Row],[T2]]),0,IF(Table13[[#This Row],[T2]]&gt;0,1,0))</f>
        <v>0</v>
      </c>
      <c r="K752">
        <f>IF(ISBLANK(Table13[[#This Row],[T3]]),0,IF(Table13[[#This Row],[T3]]&gt;0,1,0))</f>
        <v>1</v>
      </c>
      <c r="L752">
        <f>IF(ISBLANK(Table13[[#This Row],[T4]]),0,IF(Table13[[#This Row],[T4]]&gt;0,1,0))</f>
        <v>0</v>
      </c>
    </row>
    <row r="753" spans="1:12">
      <c r="A753" s="4">
        <v>43708.291666666664</v>
      </c>
      <c r="B753">
        <f t="shared" si="41"/>
        <v>31</v>
      </c>
      <c r="C753">
        <f t="shared" si="42"/>
        <v>7</v>
      </c>
      <c r="D753">
        <v>0</v>
      </c>
      <c r="E753">
        <v>0</v>
      </c>
      <c r="F753">
        <v>58</v>
      </c>
      <c r="G753">
        <v>0</v>
      </c>
      <c r="I753">
        <f>IF(ISBLANK(Table13[[#This Row],[T1]]),0,IF(Table13[[#This Row],[T1]]&gt;0,1,0))</f>
        <v>0</v>
      </c>
      <c r="J753">
        <f>IF(ISBLANK(Table13[[#This Row],[T2]]),0,IF(Table13[[#This Row],[T2]]&gt;0,1,0))</f>
        <v>0</v>
      </c>
      <c r="K753">
        <f>IF(ISBLANK(Table13[[#This Row],[T3]]),0,IF(Table13[[#This Row],[T3]]&gt;0,1,0))</f>
        <v>1</v>
      </c>
      <c r="L753">
        <f>IF(ISBLANK(Table13[[#This Row],[T4]]),0,IF(Table13[[#This Row],[T4]]&gt;0,1,0))</f>
        <v>0</v>
      </c>
    </row>
    <row r="754" spans="1:12">
      <c r="A754" s="4">
        <v>43708.333333333336</v>
      </c>
      <c r="B754">
        <f t="shared" si="41"/>
        <v>31</v>
      </c>
      <c r="C754">
        <f t="shared" si="42"/>
        <v>8</v>
      </c>
      <c r="D754">
        <v>0</v>
      </c>
      <c r="E754">
        <v>0</v>
      </c>
      <c r="F754">
        <v>7</v>
      </c>
      <c r="G754">
        <v>0</v>
      </c>
      <c r="I754">
        <f>IF(ISBLANK(Table13[[#This Row],[T1]]),0,IF(Table13[[#This Row],[T1]]&gt;0,1,0))</f>
        <v>0</v>
      </c>
      <c r="J754">
        <f>IF(ISBLANK(Table13[[#This Row],[T2]]),0,IF(Table13[[#This Row],[T2]]&gt;0,1,0))</f>
        <v>0</v>
      </c>
      <c r="K754">
        <f>IF(ISBLANK(Table13[[#This Row],[T3]]),0,IF(Table13[[#This Row],[T3]]&gt;0,1,0))</f>
        <v>1</v>
      </c>
      <c r="L754">
        <f>IF(ISBLANK(Table13[[#This Row],[T4]]),0,IF(Table13[[#This Row],[T4]]&gt;0,1,0))</f>
        <v>0</v>
      </c>
    </row>
    <row r="755" spans="1:12">
      <c r="A755" s="4">
        <v>43708.375</v>
      </c>
      <c r="B755">
        <f t="shared" si="41"/>
        <v>31</v>
      </c>
      <c r="C755">
        <f t="shared" si="42"/>
        <v>9</v>
      </c>
      <c r="I755">
        <f>IF(ISBLANK(Table13[[#This Row],[T1]]),0,IF(Table13[[#This Row],[T1]]&gt;0,1,0))</f>
        <v>0</v>
      </c>
      <c r="J755">
        <f>IF(ISBLANK(Table13[[#This Row],[T2]]),0,IF(Table13[[#This Row],[T2]]&gt;0,1,0))</f>
        <v>0</v>
      </c>
      <c r="K755">
        <f>IF(ISBLANK(Table13[[#This Row],[T3]]),0,IF(Table13[[#This Row],[T3]]&gt;0,1,0))</f>
        <v>0</v>
      </c>
      <c r="L755">
        <f>IF(ISBLANK(Table13[[#This Row],[T4]]),0,IF(Table13[[#This Row],[T4]]&gt;0,1,0))</f>
        <v>0</v>
      </c>
    </row>
    <row r="756" spans="1:12">
      <c r="A756" s="4">
        <v>43708.416666666664</v>
      </c>
      <c r="B756">
        <f t="shared" si="41"/>
        <v>31</v>
      </c>
      <c r="C756">
        <f t="shared" si="42"/>
        <v>10</v>
      </c>
      <c r="I756">
        <f>IF(ISBLANK(Table13[[#This Row],[T1]]),0,IF(Table13[[#This Row],[T1]]&gt;0,1,0))</f>
        <v>0</v>
      </c>
      <c r="J756">
        <f>IF(ISBLANK(Table13[[#This Row],[T2]]),0,IF(Table13[[#This Row],[T2]]&gt;0,1,0))</f>
        <v>0</v>
      </c>
      <c r="K756">
        <f>IF(ISBLANK(Table13[[#This Row],[T3]]),0,IF(Table13[[#This Row],[T3]]&gt;0,1,0))</f>
        <v>0</v>
      </c>
      <c r="L756">
        <f>IF(ISBLANK(Table13[[#This Row],[T4]]),0,IF(Table13[[#This Row],[T4]]&gt;0,1,0))</f>
        <v>0</v>
      </c>
    </row>
    <row r="757" spans="1:12">
      <c r="A757" s="4">
        <v>43708.458333333336</v>
      </c>
      <c r="B757">
        <f t="shared" si="41"/>
        <v>31</v>
      </c>
      <c r="C757">
        <f t="shared" si="42"/>
        <v>11</v>
      </c>
      <c r="I757">
        <f>IF(ISBLANK(Table13[[#This Row],[T1]]),0,IF(Table13[[#This Row],[T1]]&gt;0,1,0))</f>
        <v>0</v>
      </c>
      <c r="J757">
        <f>IF(ISBLANK(Table13[[#This Row],[T2]]),0,IF(Table13[[#This Row],[T2]]&gt;0,1,0))</f>
        <v>0</v>
      </c>
      <c r="K757">
        <f>IF(ISBLANK(Table13[[#This Row],[T3]]),0,IF(Table13[[#This Row],[T3]]&gt;0,1,0))</f>
        <v>0</v>
      </c>
      <c r="L757">
        <f>IF(ISBLANK(Table13[[#This Row],[T4]]),0,IF(Table13[[#This Row],[T4]]&gt;0,1,0))</f>
        <v>0</v>
      </c>
    </row>
    <row r="758" spans="1:12">
      <c r="A758" s="4">
        <v>43708.5</v>
      </c>
      <c r="B758">
        <f t="shared" si="41"/>
        <v>31</v>
      </c>
      <c r="C758">
        <f t="shared" si="42"/>
        <v>12</v>
      </c>
      <c r="I758">
        <f>IF(ISBLANK(Table13[[#This Row],[T1]]),0,IF(Table13[[#This Row],[T1]]&gt;0,1,0))</f>
        <v>0</v>
      </c>
      <c r="J758">
        <f>IF(ISBLANK(Table13[[#This Row],[T2]]),0,IF(Table13[[#This Row],[T2]]&gt;0,1,0))</f>
        <v>0</v>
      </c>
      <c r="K758">
        <f>IF(ISBLANK(Table13[[#This Row],[T3]]),0,IF(Table13[[#This Row],[T3]]&gt;0,1,0))</f>
        <v>0</v>
      </c>
      <c r="L758">
        <f>IF(ISBLANK(Table13[[#This Row],[T4]]),0,IF(Table13[[#This Row],[T4]]&gt;0,1,0))</f>
        <v>0</v>
      </c>
    </row>
    <row r="759" spans="1:12">
      <c r="A759" s="4">
        <v>43708.541666666664</v>
      </c>
      <c r="B759">
        <f t="shared" si="41"/>
        <v>31</v>
      </c>
      <c r="C759">
        <f t="shared" si="42"/>
        <v>13</v>
      </c>
      <c r="I759">
        <f>IF(ISBLANK(Table13[[#This Row],[T1]]),0,IF(Table13[[#This Row],[T1]]&gt;0,1,0))</f>
        <v>0</v>
      </c>
      <c r="J759">
        <f>IF(ISBLANK(Table13[[#This Row],[T2]]),0,IF(Table13[[#This Row],[T2]]&gt;0,1,0))</f>
        <v>0</v>
      </c>
      <c r="K759">
        <f>IF(ISBLANK(Table13[[#This Row],[T3]]),0,IF(Table13[[#This Row],[T3]]&gt;0,1,0))</f>
        <v>0</v>
      </c>
      <c r="L759">
        <f>IF(ISBLANK(Table13[[#This Row],[T4]]),0,IF(Table13[[#This Row],[T4]]&gt;0,1,0))</f>
        <v>0</v>
      </c>
    </row>
    <row r="760" spans="1:12">
      <c r="A760" s="4">
        <v>43708.583333333336</v>
      </c>
      <c r="B760">
        <f t="shared" si="41"/>
        <v>31</v>
      </c>
      <c r="C760">
        <f t="shared" si="42"/>
        <v>14</v>
      </c>
      <c r="I760">
        <f>IF(ISBLANK(Table13[[#This Row],[T1]]),0,IF(Table13[[#This Row],[T1]]&gt;0,1,0))</f>
        <v>0</v>
      </c>
      <c r="J760">
        <f>IF(ISBLANK(Table13[[#This Row],[T2]]),0,IF(Table13[[#This Row],[T2]]&gt;0,1,0))</f>
        <v>0</v>
      </c>
      <c r="K760">
        <f>IF(ISBLANK(Table13[[#This Row],[T3]]),0,IF(Table13[[#This Row],[T3]]&gt;0,1,0))</f>
        <v>0</v>
      </c>
      <c r="L760">
        <f>IF(ISBLANK(Table13[[#This Row],[T4]]),0,IF(Table13[[#This Row],[T4]]&gt;0,1,0))</f>
        <v>0</v>
      </c>
    </row>
    <row r="761" spans="1:12">
      <c r="A761" s="4">
        <v>43708.625</v>
      </c>
      <c r="B761">
        <f t="shared" si="41"/>
        <v>31</v>
      </c>
      <c r="C761">
        <f t="shared" si="42"/>
        <v>15</v>
      </c>
      <c r="I761">
        <f>IF(ISBLANK(Table13[[#This Row],[T1]]),0,IF(Table13[[#This Row],[T1]]&gt;0,1,0))</f>
        <v>0</v>
      </c>
      <c r="J761">
        <f>IF(ISBLANK(Table13[[#This Row],[T2]]),0,IF(Table13[[#This Row],[T2]]&gt;0,1,0))</f>
        <v>0</v>
      </c>
      <c r="K761">
        <f>IF(ISBLANK(Table13[[#This Row],[T3]]),0,IF(Table13[[#This Row],[T3]]&gt;0,1,0))</f>
        <v>0</v>
      </c>
      <c r="L761">
        <f>IF(ISBLANK(Table13[[#This Row],[T4]]),0,IF(Table13[[#This Row],[T4]]&gt;0,1,0))</f>
        <v>0</v>
      </c>
    </row>
    <row r="762" spans="1:12">
      <c r="A762" s="4">
        <v>43708.666666666664</v>
      </c>
      <c r="B762">
        <f t="shared" si="41"/>
        <v>31</v>
      </c>
      <c r="C762">
        <f t="shared" si="42"/>
        <v>16</v>
      </c>
      <c r="I762">
        <f>IF(ISBLANK(Table13[[#This Row],[T1]]),0,IF(Table13[[#This Row],[T1]]&gt;0,1,0))</f>
        <v>0</v>
      </c>
      <c r="J762">
        <f>IF(ISBLANK(Table13[[#This Row],[T2]]),0,IF(Table13[[#This Row],[T2]]&gt;0,1,0))</f>
        <v>0</v>
      </c>
      <c r="K762">
        <f>IF(ISBLANK(Table13[[#This Row],[T3]]),0,IF(Table13[[#This Row],[T3]]&gt;0,1,0))</f>
        <v>0</v>
      </c>
      <c r="L762">
        <f>IF(ISBLANK(Table13[[#This Row],[T4]]),0,IF(Table13[[#This Row],[T4]]&gt;0,1,0))</f>
        <v>0</v>
      </c>
    </row>
    <row r="763" spans="1:12">
      <c r="A763" s="4">
        <v>43708.708333333336</v>
      </c>
      <c r="B763">
        <f t="shared" si="41"/>
        <v>31</v>
      </c>
      <c r="C763">
        <f t="shared" si="42"/>
        <v>17</v>
      </c>
      <c r="I763">
        <f>IF(ISBLANK(Table13[[#This Row],[T1]]),0,IF(Table13[[#This Row],[T1]]&gt;0,1,0))</f>
        <v>0</v>
      </c>
      <c r="J763">
        <f>IF(ISBLANK(Table13[[#This Row],[T2]]),0,IF(Table13[[#This Row],[T2]]&gt;0,1,0))</f>
        <v>0</v>
      </c>
      <c r="K763">
        <f>IF(ISBLANK(Table13[[#This Row],[T3]]),0,IF(Table13[[#This Row],[T3]]&gt;0,1,0))</f>
        <v>0</v>
      </c>
      <c r="L763">
        <f>IF(ISBLANK(Table13[[#This Row],[T4]]),0,IF(Table13[[#This Row],[T4]]&gt;0,1,0))</f>
        <v>0</v>
      </c>
    </row>
    <row r="764" spans="1:12">
      <c r="A764" s="4">
        <v>43708.75</v>
      </c>
      <c r="B764">
        <f t="shared" si="41"/>
        <v>31</v>
      </c>
      <c r="C764">
        <f t="shared" si="42"/>
        <v>18</v>
      </c>
      <c r="I764">
        <f>IF(ISBLANK(Table13[[#This Row],[T1]]),0,IF(Table13[[#This Row],[T1]]&gt;0,1,0))</f>
        <v>0</v>
      </c>
      <c r="J764">
        <f>IF(ISBLANK(Table13[[#This Row],[T2]]),0,IF(Table13[[#This Row],[T2]]&gt;0,1,0))</f>
        <v>0</v>
      </c>
      <c r="K764">
        <f>IF(ISBLANK(Table13[[#This Row],[T3]]),0,IF(Table13[[#This Row],[T3]]&gt;0,1,0))</f>
        <v>0</v>
      </c>
      <c r="L764">
        <f>IF(ISBLANK(Table13[[#This Row],[T4]]),0,IF(Table13[[#This Row],[T4]]&gt;0,1,0))</f>
        <v>0</v>
      </c>
    </row>
    <row r="765" spans="1:12">
      <c r="A765" s="4">
        <v>43709.791666666664</v>
      </c>
      <c r="B765">
        <f t="shared" si="41"/>
        <v>1</v>
      </c>
      <c r="C765">
        <f t="shared" si="42"/>
        <v>19</v>
      </c>
      <c r="D765">
        <v>28</v>
      </c>
      <c r="E765">
        <v>0</v>
      </c>
      <c r="F765">
        <v>0</v>
      </c>
      <c r="G765">
        <v>0</v>
      </c>
      <c r="I765">
        <f>IF(ISBLANK(Table13[[#This Row],[T1]]),0,IF(Table13[[#This Row],[T1]]&gt;0,1,0))</f>
        <v>1</v>
      </c>
      <c r="J765">
        <f>IF(ISBLANK(Table13[[#This Row],[T2]]),0,IF(Table13[[#This Row],[T2]]&gt;0,1,0))</f>
        <v>0</v>
      </c>
      <c r="K765">
        <f>IF(ISBLANK(Table13[[#This Row],[T3]]),0,IF(Table13[[#This Row],[T3]]&gt;0,1,0))</f>
        <v>0</v>
      </c>
      <c r="L765">
        <f>IF(ISBLANK(Table13[[#This Row],[T4]]),0,IF(Table13[[#This Row],[T4]]&gt;0,1,0))</f>
        <v>0</v>
      </c>
    </row>
    <row r="766" spans="1:12">
      <c r="A766" s="4">
        <v>43709.833333333336</v>
      </c>
      <c r="B766">
        <f t="shared" si="41"/>
        <v>1</v>
      </c>
      <c r="C766">
        <f t="shared" si="42"/>
        <v>20</v>
      </c>
      <c r="D766">
        <v>58</v>
      </c>
      <c r="E766">
        <v>0</v>
      </c>
      <c r="F766">
        <v>0</v>
      </c>
      <c r="G766">
        <v>0</v>
      </c>
      <c r="I766">
        <f>IF(ISBLANK(Table13[[#This Row],[T1]]),0,IF(Table13[[#This Row],[T1]]&gt;0,1,0))</f>
        <v>1</v>
      </c>
      <c r="J766">
        <f>IF(ISBLANK(Table13[[#This Row],[T2]]),0,IF(Table13[[#This Row],[T2]]&gt;0,1,0))</f>
        <v>0</v>
      </c>
      <c r="K766">
        <f>IF(ISBLANK(Table13[[#This Row],[T3]]),0,IF(Table13[[#This Row],[T3]]&gt;0,1,0))</f>
        <v>0</v>
      </c>
      <c r="L766">
        <f>IF(ISBLANK(Table13[[#This Row],[T4]]),0,IF(Table13[[#This Row],[T4]]&gt;0,1,0))</f>
        <v>0</v>
      </c>
    </row>
    <row r="767" spans="1:12">
      <c r="A767" s="4">
        <v>43709.875</v>
      </c>
      <c r="B767">
        <f t="shared" si="41"/>
        <v>1</v>
      </c>
      <c r="C767">
        <f t="shared" si="42"/>
        <v>21</v>
      </c>
      <c r="D767">
        <v>57</v>
      </c>
      <c r="E767">
        <v>0</v>
      </c>
      <c r="F767">
        <v>0</v>
      </c>
      <c r="G767">
        <v>0</v>
      </c>
      <c r="I767">
        <f>IF(ISBLANK(Table13[[#This Row],[T1]]),0,IF(Table13[[#This Row],[T1]]&gt;0,1,0))</f>
        <v>1</v>
      </c>
      <c r="J767">
        <f>IF(ISBLANK(Table13[[#This Row],[T2]]),0,IF(Table13[[#This Row],[T2]]&gt;0,1,0))</f>
        <v>0</v>
      </c>
      <c r="K767">
        <f>IF(ISBLANK(Table13[[#This Row],[T3]]),0,IF(Table13[[#This Row],[T3]]&gt;0,1,0))</f>
        <v>0</v>
      </c>
      <c r="L767">
        <f>IF(ISBLANK(Table13[[#This Row],[T4]]),0,IF(Table13[[#This Row],[T4]]&gt;0,1,0))</f>
        <v>0</v>
      </c>
    </row>
    <row r="768" spans="1:12">
      <c r="A768" s="4">
        <v>43709.916666666664</v>
      </c>
      <c r="B768">
        <f t="shared" si="41"/>
        <v>1</v>
      </c>
      <c r="C768">
        <f t="shared" si="42"/>
        <v>22</v>
      </c>
      <c r="D768">
        <v>58</v>
      </c>
      <c r="E768">
        <v>0</v>
      </c>
      <c r="F768">
        <v>0</v>
      </c>
      <c r="G768">
        <v>0</v>
      </c>
      <c r="I768">
        <f>IF(ISBLANK(Table13[[#This Row],[T1]]),0,IF(Table13[[#This Row],[T1]]&gt;0,1,0))</f>
        <v>1</v>
      </c>
      <c r="J768">
        <f>IF(ISBLANK(Table13[[#This Row],[T2]]),0,IF(Table13[[#This Row],[T2]]&gt;0,1,0))</f>
        <v>0</v>
      </c>
      <c r="K768">
        <f>IF(ISBLANK(Table13[[#This Row],[T3]]),0,IF(Table13[[#This Row],[T3]]&gt;0,1,0))</f>
        <v>0</v>
      </c>
      <c r="L768">
        <f>IF(ISBLANK(Table13[[#This Row],[T4]]),0,IF(Table13[[#This Row],[T4]]&gt;0,1,0))</f>
        <v>0</v>
      </c>
    </row>
    <row r="769" spans="1:12">
      <c r="A769" s="4">
        <v>43709.958333333336</v>
      </c>
      <c r="B769">
        <f t="shared" si="41"/>
        <v>1</v>
      </c>
      <c r="C769">
        <f t="shared" si="42"/>
        <v>23</v>
      </c>
      <c r="D769">
        <v>58</v>
      </c>
      <c r="E769">
        <v>0</v>
      </c>
      <c r="F769">
        <v>0</v>
      </c>
      <c r="G769">
        <v>0</v>
      </c>
      <c r="I769">
        <f>IF(ISBLANK(Table13[[#This Row],[T1]]),0,IF(Table13[[#This Row],[T1]]&gt;0,1,0))</f>
        <v>1</v>
      </c>
      <c r="J769">
        <f>IF(ISBLANK(Table13[[#This Row],[T2]]),0,IF(Table13[[#This Row],[T2]]&gt;0,1,0))</f>
        <v>0</v>
      </c>
      <c r="K769">
        <f>IF(ISBLANK(Table13[[#This Row],[T3]]),0,IF(Table13[[#This Row],[T3]]&gt;0,1,0))</f>
        <v>0</v>
      </c>
      <c r="L769">
        <f>IF(ISBLANK(Table13[[#This Row],[T4]]),0,IF(Table13[[#This Row],[T4]]&gt;0,1,0))</f>
        <v>0</v>
      </c>
    </row>
    <row r="770" spans="1:12">
      <c r="A770" s="4">
        <v>43710</v>
      </c>
      <c r="B770">
        <f t="shared" ref="B770:B833" si="43">DAY(A770)</f>
        <v>2</v>
      </c>
      <c r="C770">
        <f t="shared" si="42"/>
        <v>0</v>
      </c>
      <c r="D770">
        <v>58</v>
      </c>
      <c r="E770">
        <v>0</v>
      </c>
      <c r="F770">
        <v>0</v>
      </c>
      <c r="G770">
        <v>0</v>
      </c>
      <c r="I770">
        <f>IF(ISBLANK(Table13[[#This Row],[T1]]),0,IF(Table13[[#This Row],[T1]]&gt;0,1,0))</f>
        <v>1</v>
      </c>
      <c r="J770">
        <f>IF(ISBLANK(Table13[[#This Row],[T2]]),0,IF(Table13[[#This Row],[T2]]&gt;0,1,0))</f>
        <v>0</v>
      </c>
      <c r="K770">
        <f>IF(ISBLANK(Table13[[#This Row],[T3]]),0,IF(Table13[[#This Row],[T3]]&gt;0,1,0))</f>
        <v>0</v>
      </c>
      <c r="L770">
        <f>IF(ISBLANK(Table13[[#This Row],[T4]]),0,IF(Table13[[#This Row],[T4]]&gt;0,1,0))</f>
        <v>0</v>
      </c>
    </row>
    <row r="771" spans="1:12">
      <c r="A771" s="4">
        <v>43710.041666666664</v>
      </c>
      <c r="B771">
        <f t="shared" si="43"/>
        <v>2</v>
      </c>
      <c r="C771">
        <f t="shared" si="42"/>
        <v>1</v>
      </c>
      <c r="D771">
        <v>57</v>
      </c>
      <c r="E771">
        <v>0</v>
      </c>
      <c r="F771">
        <v>0</v>
      </c>
      <c r="G771">
        <v>0</v>
      </c>
      <c r="I771">
        <f>IF(ISBLANK(Table13[[#This Row],[T1]]),0,IF(Table13[[#This Row],[T1]]&gt;0,1,0))</f>
        <v>1</v>
      </c>
      <c r="J771">
        <f>IF(ISBLANK(Table13[[#This Row],[T2]]),0,IF(Table13[[#This Row],[T2]]&gt;0,1,0))</f>
        <v>0</v>
      </c>
      <c r="K771">
        <f>IF(ISBLANK(Table13[[#This Row],[T3]]),0,IF(Table13[[#This Row],[T3]]&gt;0,1,0))</f>
        <v>0</v>
      </c>
      <c r="L771">
        <f>IF(ISBLANK(Table13[[#This Row],[T4]]),0,IF(Table13[[#This Row],[T4]]&gt;0,1,0))</f>
        <v>0</v>
      </c>
    </row>
    <row r="772" spans="1:12">
      <c r="A772" s="4">
        <v>43710.083333333336</v>
      </c>
      <c r="B772">
        <f t="shared" si="43"/>
        <v>2</v>
      </c>
      <c r="C772">
        <f t="shared" si="42"/>
        <v>2</v>
      </c>
      <c r="D772">
        <v>58</v>
      </c>
      <c r="E772">
        <v>0</v>
      </c>
      <c r="F772">
        <v>0</v>
      </c>
      <c r="G772">
        <v>0</v>
      </c>
      <c r="I772">
        <f>IF(ISBLANK(Table13[[#This Row],[T1]]),0,IF(Table13[[#This Row],[T1]]&gt;0,1,0))</f>
        <v>1</v>
      </c>
      <c r="J772">
        <f>IF(ISBLANK(Table13[[#This Row],[T2]]),0,IF(Table13[[#This Row],[T2]]&gt;0,1,0))</f>
        <v>0</v>
      </c>
      <c r="K772">
        <f>IF(ISBLANK(Table13[[#This Row],[T3]]),0,IF(Table13[[#This Row],[T3]]&gt;0,1,0))</f>
        <v>0</v>
      </c>
      <c r="L772">
        <f>IF(ISBLANK(Table13[[#This Row],[T4]]),0,IF(Table13[[#This Row],[T4]]&gt;0,1,0))</f>
        <v>0</v>
      </c>
    </row>
    <row r="773" spans="1:12">
      <c r="A773" s="4">
        <v>43710.125</v>
      </c>
      <c r="B773">
        <f t="shared" si="43"/>
        <v>2</v>
      </c>
      <c r="C773">
        <f t="shared" si="42"/>
        <v>3</v>
      </c>
      <c r="D773">
        <v>58</v>
      </c>
      <c r="E773">
        <v>0</v>
      </c>
      <c r="F773">
        <v>0</v>
      </c>
      <c r="G773">
        <v>0</v>
      </c>
      <c r="I773">
        <f>IF(ISBLANK(Table13[[#This Row],[T1]]),0,IF(Table13[[#This Row],[T1]]&gt;0,1,0))</f>
        <v>1</v>
      </c>
      <c r="J773">
        <f>IF(ISBLANK(Table13[[#This Row],[T2]]),0,IF(Table13[[#This Row],[T2]]&gt;0,1,0))</f>
        <v>0</v>
      </c>
      <c r="K773">
        <f>IF(ISBLANK(Table13[[#This Row],[T3]]),0,IF(Table13[[#This Row],[T3]]&gt;0,1,0))</f>
        <v>0</v>
      </c>
      <c r="L773">
        <f>IF(ISBLANK(Table13[[#This Row],[T4]]),0,IF(Table13[[#This Row],[T4]]&gt;0,1,0))</f>
        <v>0</v>
      </c>
    </row>
    <row r="774" spans="1:12">
      <c r="A774" s="4">
        <v>43710.166666666664</v>
      </c>
      <c r="B774">
        <f t="shared" si="43"/>
        <v>2</v>
      </c>
      <c r="C774">
        <f t="shared" si="42"/>
        <v>4</v>
      </c>
      <c r="D774">
        <v>58</v>
      </c>
      <c r="E774">
        <v>0</v>
      </c>
      <c r="F774">
        <v>0</v>
      </c>
      <c r="G774">
        <v>0</v>
      </c>
      <c r="I774">
        <f>IF(ISBLANK(Table13[[#This Row],[T1]]),0,IF(Table13[[#This Row],[T1]]&gt;0,1,0))</f>
        <v>1</v>
      </c>
      <c r="J774">
        <f>IF(ISBLANK(Table13[[#This Row],[T2]]),0,IF(Table13[[#This Row],[T2]]&gt;0,1,0))</f>
        <v>0</v>
      </c>
      <c r="K774">
        <f>IF(ISBLANK(Table13[[#This Row],[T3]]),0,IF(Table13[[#This Row],[T3]]&gt;0,1,0))</f>
        <v>0</v>
      </c>
      <c r="L774">
        <f>IF(ISBLANK(Table13[[#This Row],[T4]]),0,IF(Table13[[#This Row],[T4]]&gt;0,1,0))</f>
        <v>0</v>
      </c>
    </row>
    <row r="775" spans="1:12">
      <c r="A775" s="4">
        <v>43710.208333333336</v>
      </c>
      <c r="B775">
        <f t="shared" si="43"/>
        <v>2</v>
      </c>
      <c r="C775">
        <f t="shared" si="42"/>
        <v>5</v>
      </c>
      <c r="D775">
        <v>57</v>
      </c>
      <c r="E775">
        <v>0</v>
      </c>
      <c r="F775">
        <v>0</v>
      </c>
      <c r="G775">
        <v>0</v>
      </c>
      <c r="I775">
        <f>IF(ISBLANK(Table13[[#This Row],[T1]]),0,IF(Table13[[#This Row],[T1]]&gt;0,1,0))</f>
        <v>1</v>
      </c>
      <c r="J775">
        <f>IF(ISBLANK(Table13[[#This Row],[T2]]),0,IF(Table13[[#This Row],[T2]]&gt;0,1,0))</f>
        <v>0</v>
      </c>
      <c r="K775">
        <f>IF(ISBLANK(Table13[[#This Row],[T3]]),0,IF(Table13[[#This Row],[T3]]&gt;0,1,0))</f>
        <v>0</v>
      </c>
      <c r="L775">
        <f>IF(ISBLANK(Table13[[#This Row],[T4]]),0,IF(Table13[[#This Row],[T4]]&gt;0,1,0))</f>
        <v>0</v>
      </c>
    </row>
    <row r="776" spans="1:12">
      <c r="A776" s="4">
        <v>43710.25</v>
      </c>
      <c r="B776">
        <f t="shared" si="43"/>
        <v>2</v>
      </c>
      <c r="C776">
        <f t="shared" si="42"/>
        <v>6</v>
      </c>
      <c r="D776">
        <v>58</v>
      </c>
      <c r="E776">
        <v>0</v>
      </c>
      <c r="F776">
        <v>0</v>
      </c>
      <c r="G776">
        <v>0</v>
      </c>
      <c r="I776">
        <f>IF(ISBLANK(Table13[[#This Row],[T1]]),0,IF(Table13[[#This Row],[T1]]&gt;0,1,0))</f>
        <v>1</v>
      </c>
      <c r="J776">
        <f>IF(ISBLANK(Table13[[#This Row],[T2]]),0,IF(Table13[[#This Row],[T2]]&gt;0,1,0))</f>
        <v>0</v>
      </c>
      <c r="K776">
        <f>IF(ISBLANK(Table13[[#This Row],[T3]]),0,IF(Table13[[#This Row],[T3]]&gt;0,1,0))</f>
        <v>0</v>
      </c>
      <c r="L776">
        <f>IF(ISBLANK(Table13[[#This Row],[T4]]),0,IF(Table13[[#This Row],[T4]]&gt;0,1,0))</f>
        <v>0</v>
      </c>
    </row>
    <row r="777" spans="1:12">
      <c r="A777" s="4">
        <v>43710.291666666664</v>
      </c>
      <c r="B777">
        <f t="shared" si="43"/>
        <v>2</v>
      </c>
      <c r="C777">
        <f t="shared" si="42"/>
        <v>7</v>
      </c>
      <c r="D777">
        <v>58</v>
      </c>
      <c r="E777">
        <v>0</v>
      </c>
      <c r="F777">
        <v>0</v>
      </c>
      <c r="G777">
        <v>0</v>
      </c>
      <c r="I777">
        <f>IF(ISBLANK(Table13[[#This Row],[T1]]),0,IF(Table13[[#This Row],[T1]]&gt;0,1,0))</f>
        <v>1</v>
      </c>
      <c r="J777">
        <f>IF(ISBLANK(Table13[[#This Row],[T2]]),0,IF(Table13[[#This Row],[T2]]&gt;0,1,0))</f>
        <v>0</v>
      </c>
      <c r="K777">
        <f>IF(ISBLANK(Table13[[#This Row],[T3]]),0,IF(Table13[[#This Row],[T3]]&gt;0,1,0))</f>
        <v>0</v>
      </c>
      <c r="L777">
        <f>IF(ISBLANK(Table13[[#This Row],[T4]]),0,IF(Table13[[#This Row],[T4]]&gt;0,1,0))</f>
        <v>0</v>
      </c>
    </row>
    <row r="778" spans="1:12">
      <c r="A778" s="4">
        <v>43710.333333333336</v>
      </c>
      <c r="B778">
        <f t="shared" si="43"/>
        <v>2</v>
      </c>
      <c r="C778">
        <f t="shared" si="42"/>
        <v>8</v>
      </c>
      <c r="D778">
        <v>58</v>
      </c>
      <c r="E778">
        <v>0</v>
      </c>
      <c r="F778">
        <v>0</v>
      </c>
      <c r="G778">
        <v>0</v>
      </c>
      <c r="I778">
        <f>IF(ISBLANK(Table13[[#This Row],[T1]]),0,IF(Table13[[#This Row],[T1]]&gt;0,1,0))</f>
        <v>1</v>
      </c>
      <c r="J778">
        <f>IF(ISBLANK(Table13[[#This Row],[T2]]),0,IF(Table13[[#This Row],[T2]]&gt;0,1,0))</f>
        <v>0</v>
      </c>
      <c r="K778">
        <f>IF(ISBLANK(Table13[[#This Row],[T3]]),0,IF(Table13[[#This Row],[T3]]&gt;0,1,0))</f>
        <v>0</v>
      </c>
      <c r="L778">
        <f>IF(ISBLANK(Table13[[#This Row],[T4]]),0,IF(Table13[[#This Row],[T4]]&gt;0,1,0))</f>
        <v>0</v>
      </c>
    </row>
    <row r="779" spans="1:12">
      <c r="A779" s="4">
        <v>43710.375</v>
      </c>
      <c r="B779">
        <f t="shared" si="43"/>
        <v>2</v>
      </c>
      <c r="C779">
        <f t="shared" si="42"/>
        <v>9</v>
      </c>
      <c r="D779">
        <v>57</v>
      </c>
      <c r="E779">
        <v>0</v>
      </c>
      <c r="F779">
        <v>0</v>
      </c>
      <c r="G779">
        <v>0</v>
      </c>
      <c r="I779">
        <f>IF(ISBLANK(Table13[[#This Row],[T1]]),0,IF(Table13[[#This Row],[T1]]&gt;0,1,0))</f>
        <v>1</v>
      </c>
      <c r="J779">
        <f>IF(ISBLANK(Table13[[#This Row],[T2]]),0,IF(Table13[[#This Row],[T2]]&gt;0,1,0))</f>
        <v>0</v>
      </c>
      <c r="K779">
        <f>IF(ISBLANK(Table13[[#This Row],[T3]]),0,IF(Table13[[#This Row],[T3]]&gt;0,1,0))</f>
        <v>0</v>
      </c>
      <c r="L779">
        <f>IF(ISBLANK(Table13[[#This Row],[T4]]),0,IF(Table13[[#This Row],[T4]]&gt;0,1,0))</f>
        <v>0</v>
      </c>
    </row>
    <row r="780" spans="1:12">
      <c r="A780" s="4">
        <v>43710.416666666664</v>
      </c>
      <c r="B780">
        <f t="shared" si="43"/>
        <v>2</v>
      </c>
      <c r="C780">
        <f t="shared" si="42"/>
        <v>10</v>
      </c>
      <c r="D780">
        <v>58</v>
      </c>
      <c r="E780">
        <v>0</v>
      </c>
      <c r="F780">
        <v>0</v>
      </c>
      <c r="G780">
        <v>0</v>
      </c>
      <c r="I780">
        <f>IF(ISBLANK(Table13[[#This Row],[T1]]),0,IF(Table13[[#This Row],[T1]]&gt;0,1,0))</f>
        <v>1</v>
      </c>
      <c r="J780">
        <f>IF(ISBLANK(Table13[[#This Row],[T2]]),0,IF(Table13[[#This Row],[T2]]&gt;0,1,0))</f>
        <v>0</v>
      </c>
      <c r="K780">
        <f>IF(ISBLANK(Table13[[#This Row],[T3]]),0,IF(Table13[[#This Row],[T3]]&gt;0,1,0))</f>
        <v>0</v>
      </c>
      <c r="L780">
        <f>IF(ISBLANK(Table13[[#This Row],[T4]]),0,IF(Table13[[#This Row],[T4]]&gt;0,1,0))</f>
        <v>0</v>
      </c>
    </row>
    <row r="781" spans="1:12">
      <c r="A781" s="4">
        <v>43710.458333333336</v>
      </c>
      <c r="B781">
        <f t="shared" si="43"/>
        <v>2</v>
      </c>
      <c r="C781">
        <f t="shared" si="42"/>
        <v>11</v>
      </c>
      <c r="D781">
        <v>19</v>
      </c>
      <c r="E781">
        <v>0</v>
      </c>
      <c r="F781">
        <v>0</v>
      </c>
      <c r="G781">
        <v>0</v>
      </c>
      <c r="I781">
        <f>IF(ISBLANK(Table13[[#This Row],[T1]]),0,IF(Table13[[#This Row],[T1]]&gt;0,1,0))</f>
        <v>1</v>
      </c>
      <c r="J781">
        <f>IF(ISBLANK(Table13[[#This Row],[T2]]),0,IF(Table13[[#This Row],[T2]]&gt;0,1,0))</f>
        <v>0</v>
      </c>
      <c r="K781">
        <f>IF(ISBLANK(Table13[[#This Row],[T3]]),0,IF(Table13[[#This Row],[T3]]&gt;0,1,0))</f>
        <v>0</v>
      </c>
      <c r="L781">
        <f>IF(ISBLANK(Table13[[#This Row],[T4]]),0,IF(Table13[[#This Row],[T4]]&gt;0,1,0))</f>
        <v>0</v>
      </c>
    </row>
    <row r="782" spans="1:12">
      <c r="A782" s="4">
        <v>43710.499999652777</v>
      </c>
      <c r="B782">
        <f t="shared" si="43"/>
        <v>2</v>
      </c>
      <c r="C782">
        <f t="shared" si="42"/>
        <v>12</v>
      </c>
      <c r="I782">
        <f>IF(ISBLANK(Table13[[#This Row],[T1]]),0,IF(Table13[[#This Row],[T1]]&gt;0,1,0))</f>
        <v>0</v>
      </c>
      <c r="J782">
        <f>IF(ISBLANK(Table13[[#This Row],[T2]]),0,IF(Table13[[#This Row],[T2]]&gt;0,1,0))</f>
        <v>0</v>
      </c>
      <c r="K782">
        <f>IF(ISBLANK(Table13[[#This Row],[T3]]),0,IF(Table13[[#This Row],[T3]]&gt;0,1,0))</f>
        <v>0</v>
      </c>
      <c r="L782">
        <f>IF(ISBLANK(Table13[[#This Row],[T4]]),0,IF(Table13[[#This Row],[T4]]&gt;0,1,0))</f>
        <v>0</v>
      </c>
    </row>
    <row r="783" spans="1:12">
      <c r="A783" s="4">
        <v>43710.541666261575</v>
      </c>
      <c r="B783">
        <f t="shared" si="43"/>
        <v>2</v>
      </c>
      <c r="C783">
        <f t="shared" si="42"/>
        <v>13</v>
      </c>
      <c r="I783">
        <f>IF(ISBLANK(Table13[[#This Row],[T1]]),0,IF(Table13[[#This Row],[T1]]&gt;0,1,0))</f>
        <v>0</v>
      </c>
      <c r="J783">
        <f>IF(ISBLANK(Table13[[#This Row],[T2]]),0,IF(Table13[[#This Row],[T2]]&gt;0,1,0))</f>
        <v>0</v>
      </c>
      <c r="K783">
        <f>IF(ISBLANK(Table13[[#This Row],[T3]]),0,IF(Table13[[#This Row],[T3]]&gt;0,1,0))</f>
        <v>0</v>
      </c>
      <c r="L783">
        <f>IF(ISBLANK(Table13[[#This Row],[T4]]),0,IF(Table13[[#This Row],[T4]]&gt;0,1,0))</f>
        <v>0</v>
      </c>
    </row>
    <row r="784" spans="1:12">
      <c r="A784" s="4">
        <v>43710.583333333336</v>
      </c>
      <c r="B784">
        <f t="shared" si="43"/>
        <v>2</v>
      </c>
      <c r="C784">
        <f t="shared" si="42"/>
        <v>14</v>
      </c>
      <c r="D784">
        <v>13</v>
      </c>
      <c r="E784">
        <v>0</v>
      </c>
      <c r="F784">
        <v>0</v>
      </c>
      <c r="G784">
        <v>0</v>
      </c>
      <c r="I784">
        <f>IF(ISBLANK(Table13[[#This Row],[T1]]),0,IF(Table13[[#This Row],[T1]]&gt;0,1,0))</f>
        <v>1</v>
      </c>
      <c r="J784">
        <f>IF(ISBLANK(Table13[[#This Row],[T2]]),0,IF(Table13[[#This Row],[T2]]&gt;0,1,0))</f>
        <v>0</v>
      </c>
      <c r="K784">
        <f>IF(ISBLANK(Table13[[#This Row],[T3]]),0,IF(Table13[[#This Row],[T3]]&gt;0,1,0))</f>
        <v>0</v>
      </c>
      <c r="L784">
        <f>IF(ISBLANK(Table13[[#This Row],[T4]]),0,IF(Table13[[#This Row],[T4]]&gt;0,1,0))</f>
        <v>0</v>
      </c>
    </row>
    <row r="785" spans="1:12">
      <c r="A785" s="4">
        <v>43710.625</v>
      </c>
      <c r="B785">
        <f t="shared" si="43"/>
        <v>2</v>
      </c>
      <c r="C785">
        <f t="shared" si="42"/>
        <v>15</v>
      </c>
      <c r="D785">
        <v>42</v>
      </c>
      <c r="E785">
        <v>0</v>
      </c>
      <c r="F785">
        <v>0</v>
      </c>
      <c r="G785">
        <v>0</v>
      </c>
      <c r="I785">
        <f>IF(ISBLANK(Table13[[#This Row],[T1]]),0,IF(Table13[[#This Row],[T1]]&gt;0,1,0))</f>
        <v>1</v>
      </c>
      <c r="J785">
        <f>IF(ISBLANK(Table13[[#This Row],[T2]]),0,IF(Table13[[#This Row],[T2]]&gt;0,1,0))</f>
        <v>0</v>
      </c>
      <c r="K785">
        <f>IF(ISBLANK(Table13[[#This Row],[T3]]),0,IF(Table13[[#This Row],[T3]]&gt;0,1,0))</f>
        <v>0</v>
      </c>
      <c r="L785">
        <f>IF(ISBLANK(Table13[[#This Row],[T4]]),0,IF(Table13[[#This Row],[T4]]&gt;0,1,0))</f>
        <v>0</v>
      </c>
    </row>
    <row r="786" spans="1:12">
      <c r="A786" s="4">
        <v>43710.666666666664</v>
      </c>
      <c r="B786">
        <f t="shared" si="43"/>
        <v>2</v>
      </c>
      <c r="C786">
        <f t="shared" si="42"/>
        <v>16</v>
      </c>
      <c r="D786">
        <v>58</v>
      </c>
      <c r="E786">
        <v>0</v>
      </c>
      <c r="F786">
        <v>0</v>
      </c>
      <c r="G786">
        <v>0</v>
      </c>
      <c r="I786">
        <f>IF(ISBLANK(Table13[[#This Row],[T1]]),0,IF(Table13[[#This Row],[T1]]&gt;0,1,0))</f>
        <v>1</v>
      </c>
      <c r="J786">
        <f>IF(ISBLANK(Table13[[#This Row],[T2]]),0,IF(Table13[[#This Row],[T2]]&gt;0,1,0))</f>
        <v>0</v>
      </c>
      <c r="K786">
        <f>IF(ISBLANK(Table13[[#This Row],[T3]]),0,IF(Table13[[#This Row],[T3]]&gt;0,1,0))</f>
        <v>0</v>
      </c>
      <c r="L786">
        <f>IF(ISBLANK(Table13[[#This Row],[T4]]),0,IF(Table13[[#This Row],[T4]]&gt;0,1,0))</f>
        <v>0</v>
      </c>
    </row>
    <row r="787" spans="1:12">
      <c r="A787" s="4">
        <v>43710.708333333336</v>
      </c>
      <c r="B787">
        <f t="shared" si="43"/>
        <v>2</v>
      </c>
      <c r="C787">
        <f t="shared" si="42"/>
        <v>17</v>
      </c>
      <c r="D787">
        <v>57</v>
      </c>
      <c r="E787">
        <v>0</v>
      </c>
      <c r="F787">
        <v>0</v>
      </c>
      <c r="G787">
        <v>0</v>
      </c>
      <c r="I787">
        <f>IF(ISBLANK(Table13[[#This Row],[T1]]),0,IF(Table13[[#This Row],[T1]]&gt;0,1,0))</f>
        <v>1</v>
      </c>
      <c r="J787">
        <f>IF(ISBLANK(Table13[[#This Row],[T2]]),0,IF(Table13[[#This Row],[T2]]&gt;0,1,0))</f>
        <v>0</v>
      </c>
      <c r="K787">
        <f>IF(ISBLANK(Table13[[#This Row],[T3]]),0,IF(Table13[[#This Row],[T3]]&gt;0,1,0))</f>
        <v>0</v>
      </c>
      <c r="L787">
        <f>IF(ISBLANK(Table13[[#This Row],[T4]]),0,IF(Table13[[#This Row],[T4]]&gt;0,1,0))</f>
        <v>0</v>
      </c>
    </row>
    <row r="788" spans="1:12">
      <c r="A788" s="4">
        <v>43710.75</v>
      </c>
      <c r="B788">
        <f t="shared" si="43"/>
        <v>2</v>
      </c>
      <c r="C788">
        <f t="shared" si="42"/>
        <v>18</v>
      </c>
      <c r="D788">
        <v>58</v>
      </c>
      <c r="E788">
        <v>0</v>
      </c>
      <c r="F788">
        <v>0</v>
      </c>
      <c r="G788">
        <v>0</v>
      </c>
      <c r="I788">
        <f>IF(ISBLANK(Table13[[#This Row],[T1]]),0,IF(Table13[[#This Row],[T1]]&gt;0,1,0))</f>
        <v>1</v>
      </c>
      <c r="J788">
        <f>IF(ISBLANK(Table13[[#This Row],[T2]]),0,IF(Table13[[#This Row],[T2]]&gt;0,1,0))</f>
        <v>0</v>
      </c>
      <c r="K788">
        <f>IF(ISBLANK(Table13[[#This Row],[T3]]),0,IF(Table13[[#This Row],[T3]]&gt;0,1,0))</f>
        <v>0</v>
      </c>
      <c r="L788">
        <f>IF(ISBLANK(Table13[[#This Row],[T4]]),0,IF(Table13[[#This Row],[T4]]&gt;0,1,0))</f>
        <v>0</v>
      </c>
    </row>
    <row r="789" spans="1:12">
      <c r="A789" s="4">
        <v>43710.791666666664</v>
      </c>
      <c r="B789">
        <f t="shared" si="43"/>
        <v>2</v>
      </c>
      <c r="C789">
        <f t="shared" si="42"/>
        <v>19</v>
      </c>
      <c r="D789">
        <v>58</v>
      </c>
      <c r="E789">
        <v>0</v>
      </c>
      <c r="F789">
        <v>0</v>
      </c>
      <c r="G789">
        <v>0</v>
      </c>
      <c r="I789">
        <f>IF(ISBLANK(Table13[[#This Row],[T1]]),0,IF(Table13[[#This Row],[T1]]&gt;0,1,0))</f>
        <v>1</v>
      </c>
      <c r="J789">
        <f>IF(ISBLANK(Table13[[#This Row],[T2]]),0,IF(Table13[[#This Row],[T2]]&gt;0,1,0))</f>
        <v>0</v>
      </c>
      <c r="K789">
        <f>IF(ISBLANK(Table13[[#This Row],[T3]]),0,IF(Table13[[#This Row],[T3]]&gt;0,1,0))</f>
        <v>0</v>
      </c>
      <c r="L789">
        <f>IF(ISBLANK(Table13[[#This Row],[T4]]),0,IF(Table13[[#This Row],[T4]]&gt;0,1,0))</f>
        <v>0</v>
      </c>
    </row>
    <row r="790" spans="1:12">
      <c r="A790" s="4">
        <v>43710.833333333336</v>
      </c>
      <c r="B790">
        <f t="shared" si="43"/>
        <v>2</v>
      </c>
      <c r="C790">
        <f t="shared" si="42"/>
        <v>20</v>
      </c>
      <c r="D790">
        <v>57</v>
      </c>
      <c r="E790">
        <v>0</v>
      </c>
      <c r="F790">
        <v>6</v>
      </c>
      <c r="G790">
        <v>0</v>
      </c>
      <c r="I790">
        <f>IF(ISBLANK(Table13[[#This Row],[T1]]),0,IF(Table13[[#This Row],[T1]]&gt;0,1,0))</f>
        <v>1</v>
      </c>
      <c r="J790">
        <f>IF(ISBLANK(Table13[[#This Row],[T2]]),0,IF(Table13[[#This Row],[T2]]&gt;0,1,0))</f>
        <v>0</v>
      </c>
      <c r="K790">
        <f>IF(ISBLANK(Table13[[#This Row],[T3]]),0,IF(Table13[[#This Row],[T3]]&gt;0,1,0))</f>
        <v>1</v>
      </c>
      <c r="L790">
        <f>IF(ISBLANK(Table13[[#This Row],[T4]]),0,IF(Table13[[#This Row],[T4]]&gt;0,1,0))</f>
        <v>0</v>
      </c>
    </row>
    <row r="791" spans="1:12">
      <c r="A791" s="4">
        <v>43710.875</v>
      </c>
      <c r="B791">
        <f t="shared" si="43"/>
        <v>2</v>
      </c>
      <c r="C791">
        <f t="shared" si="42"/>
        <v>21</v>
      </c>
      <c r="D791">
        <v>58</v>
      </c>
      <c r="E791">
        <v>0</v>
      </c>
      <c r="F791">
        <v>58</v>
      </c>
      <c r="G791">
        <v>0</v>
      </c>
      <c r="I791">
        <f>IF(ISBLANK(Table13[[#This Row],[T1]]),0,IF(Table13[[#This Row],[T1]]&gt;0,1,0))</f>
        <v>1</v>
      </c>
      <c r="J791">
        <f>IF(ISBLANK(Table13[[#This Row],[T2]]),0,IF(Table13[[#This Row],[T2]]&gt;0,1,0))</f>
        <v>0</v>
      </c>
      <c r="K791">
        <f>IF(ISBLANK(Table13[[#This Row],[T3]]),0,IF(Table13[[#This Row],[T3]]&gt;0,1,0))</f>
        <v>1</v>
      </c>
      <c r="L791">
        <f>IF(ISBLANK(Table13[[#This Row],[T4]]),0,IF(Table13[[#This Row],[T4]]&gt;0,1,0))</f>
        <v>0</v>
      </c>
    </row>
    <row r="792" spans="1:12">
      <c r="A792" s="4">
        <v>43710.916666666664</v>
      </c>
      <c r="B792">
        <f t="shared" si="43"/>
        <v>2</v>
      </c>
      <c r="C792">
        <f t="shared" si="42"/>
        <v>22</v>
      </c>
      <c r="D792">
        <v>58</v>
      </c>
      <c r="E792">
        <v>0</v>
      </c>
      <c r="F792">
        <v>58</v>
      </c>
      <c r="G792">
        <v>0</v>
      </c>
      <c r="I792">
        <f>IF(ISBLANK(Table13[[#This Row],[T1]]),0,IF(Table13[[#This Row],[T1]]&gt;0,1,0))</f>
        <v>1</v>
      </c>
      <c r="J792">
        <f>IF(ISBLANK(Table13[[#This Row],[T2]]),0,IF(Table13[[#This Row],[T2]]&gt;0,1,0))</f>
        <v>0</v>
      </c>
      <c r="K792">
        <f>IF(ISBLANK(Table13[[#This Row],[T3]]),0,IF(Table13[[#This Row],[T3]]&gt;0,1,0))</f>
        <v>1</v>
      </c>
      <c r="L792">
        <f>IF(ISBLANK(Table13[[#This Row],[T4]]),0,IF(Table13[[#This Row],[T4]]&gt;0,1,0))</f>
        <v>0</v>
      </c>
    </row>
    <row r="793" spans="1:12">
      <c r="A793" s="4">
        <v>43710.958333333336</v>
      </c>
      <c r="B793">
        <f t="shared" si="43"/>
        <v>2</v>
      </c>
      <c r="C793">
        <f t="shared" si="42"/>
        <v>23</v>
      </c>
      <c r="D793">
        <v>58</v>
      </c>
      <c r="E793">
        <v>0</v>
      </c>
      <c r="F793">
        <v>58</v>
      </c>
      <c r="G793">
        <v>0</v>
      </c>
      <c r="I793">
        <f>IF(ISBLANK(Table13[[#This Row],[T1]]),0,IF(Table13[[#This Row],[T1]]&gt;0,1,0))</f>
        <v>1</v>
      </c>
      <c r="J793">
        <f>IF(ISBLANK(Table13[[#This Row],[T2]]),0,IF(Table13[[#This Row],[T2]]&gt;0,1,0))</f>
        <v>0</v>
      </c>
      <c r="K793">
        <f>IF(ISBLANK(Table13[[#This Row],[T3]]),0,IF(Table13[[#This Row],[T3]]&gt;0,1,0))</f>
        <v>1</v>
      </c>
      <c r="L793">
        <f>IF(ISBLANK(Table13[[#This Row],[T4]]),0,IF(Table13[[#This Row],[T4]]&gt;0,1,0))</f>
        <v>0</v>
      </c>
    </row>
    <row r="794" spans="1:12">
      <c r="A794" s="4">
        <v>43711</v>
      </c>
      <c r="B794">
        <f t="shared" si="43"/>
        <v>3</v>
      </c>
      <c r="C794">
        <f t="shared" si="42"/>
        <v>0</v>
      </c>
      <c r="D794">
        <v>57</v>
      </c>
      <c r="E794">
        <v>0</v>
      </c>
      <c r="F794">
        <v>57</v>
      </c>
      <c r="G794">
        <v>0</v>
      </c>
      <c r="I794">
        <f>IF(ISBLANK(Table13[[#This Row],[T1]]),0,IF(Table13[[#This Row],[T1]]&gt;0,1,0))</f>
        <v>1</v>
      </c>
      <c r="J794">
        <f>IF(ISBLANK(Table13[[#This Row],[T2]]),0,IF(Table13[[#This Row],[T2]]&gt;0,1,0))</f>
        <v>0</v>
      </c>
      <c r="K794">
        <f>IF(ISBLANK(Table13[[#This Row],[T3]]),0,IF(Table13[[#This Row],[T3]]&gt;0,1,0))</f>
        <v>1</v>
      </c>
      <c r="L794">
        <f>IF(ISBLANK(Table13[[#This Row],[T4]]),0,IF(Table13[[#This Row],[T4]]&gt;0,1,0))</f>
        <v>0</v>
      </c>
    </row>
    <row r="795" spans="1:12">
      <c r="A795" s="4">
        <v>43711.041666666664</v>
      </c>
      <c r="B795">
        <f t="shared" si="43"/>
        <v>3</v>
      </c>
      <c r="C795">
        <f t="shared" ref="C795:C858" si="44">HOUR(A795)</f>
        <v>1</v>
      </c>
      <c r="D795">
        <v>58</v>
      </c>
      <c r="E795">
        <v>0</v>
      </c>
      <c r="F795">
        <v>58</v>
      </c>
      <c r="G795">
        <v>0</v>
      </c>
      <c r="I795">
        <f>IF(ISBLANK(Table13[[#This Row],[T1]]),0,IF(Table13[[#This Row],[T1]]&gt;0,1,0))</f>
        <v>1</v>
      </c>
      <c r="J795">
        <f>IF(ISBLANK(Table13[[#This Row],[T2]]),0,IF(Table13[[#This Row],[T2]]&gt;0,1,0))</f>
        <v>0</v>
      </c>
      <c r="K795">
        <f>IF(ISBLANK(Table13[[#This Row],[T3]]),0,IF(Table13[[#This Row],[T3]]&gt;0,1,0))</f>
        <v>1</v>
      </c>
      <c r="L795">
        <f>IF(ISBLANK(Table13[[#This Row],[T4]]),0,IF(Table13[[#This Row],[T4]]&gt;0,1,0))</f>
        <v>0</v>
      </c>
    </row>
    <row r="796" spans="1:12">
      <c r="A796" s="4">
        <v>43711.083333333336</v>
      </c>
      <c r="B796">
        <f t="shared" si="43"/>
        <v>3</v>
      </c>
      <c r="C796">
        <f t="shared" si="44"/>
        <v>2</v>
      </c>
      <c r="D796">
        <v>58</v>
      </c>
      <c r="E796">
        <v>0</v>
      </c>
      <c r="F796">
        <v>58</v>
      </c>
      <c r="G796">
        <v>0</v>
      </c>
      <c r="I796">
        <f>IF(ISBLANK(Table13[[#This Row],[T1]]),0,IF(Table13[[#This Row],[T1]]&gt;0,1,0))</f>
        <v>1</v>
      </c>
      <c r="J796">
        <f>IF(ISBLANK(Table13[[#This Row],[T2]]),0,IF(Table13[[#This Row],[T2]]&gt;0,1,0))</f>
        <v>0</v>
      </c>
      <c r="K796">
        <f>IF(ISBLANK(Table13[[#This Row],[T3]]),0,IF(Table13[[#This Row],[T3]]&gt;0,1,0))</f>
        <v>1</v>
      </c>
      <c r="L796">
        <f>IF(ISBLANK(Table13[[#This Row],[T4]]),0,IF(Table13[[#This Row],[T4]]&gt;0,1,0))</f>
        <v>0</v>
      </c>
    </row>
    <row r="797" spans="1:12">
      <c r="A797" s="4">
        <v>43711.125</v>
      </c>
      <c r="B797">
        <f t="shared" si="43"/>
        <v>3</v>
      </c>
      <c r="C797">
        <f t="shared" si="44"/>
        <v>3</v>
      </c>
      <c r="D797">
        <v>58</v>
      </c>
      <c r="E797">
        <v>0</v>
      </c>
      <c r="F797">
        <v>58</v>
      </c>
      <c r="G797">
        <v>0</v>
      </c>
      <c r="I797">
        <f>IF(ISBLANK(Table13[[#This Row],[T1]]),0,IF(Table13[[#This Row],[T1]]&gt;0,1,0))</f>
        <v>1</v>
      </c>
      <c r="J797">
        <f>IF(ISBLANK(Table13[[#This Row],[T2]]),0,IF(Table13[[#This Row],[T2]]&gt;0,1,0))</f>
        <v>0</v>
      </c>
      <c r="K797">
        <f>IF(ISBLANK(Table13[[#This Row],[T3]]),0,IF(Table13[[#This Row],[T3]]&gt;0,1,0))</f>
        <v>1</v>
      </c>
      <c r="L797">
        <f>IF(ISBLANK(Table13[[#This Row],[T4]]),0,IF(Table13[[#This Row],[T4]]&gt;0,1,0))</f>
        <v>0</v>
      </c>
    </row>
    <row r="798" spans="1:12">
      <c r="A798" s="4">
        <v>43711.166666666664</v>
      </c>
      <c r="B798">
        <f t="shared" si="43"/>
        <v>3</v>
      </c>
      <c r="C798">
        <f t="shared" si="44"/>
        <v>4</v>
      </c>
      <c r="D798">
        <v>57</v>
      </c>
      <c r="E798">
        <v>0</v>
      </c>
      <c r="F798">
        <v>57</v>
      </c>
      <c r="G798">
        <v>0</v>
      </c>
      <c r="I798">
        <f>IF(ISBLANK(Table13[[#This Row],[T1]]),0,IF(Table13[[#This Row],[T1]]&gt;0,1,0))</f>
        <v>1</v>
      </c>
      <c r="J798">
        <f>IF(ISBLANK(Table13[[#This Row],[T2]]),0,IF(Table13[[#This Row],[T2]]&gt;0,1,0))</f>
        <v>0</v>
      </c>
      <c r="K798">
        <f>IF(ISBLANK(Table13[[#This Row],[T3]]),0,IF(Table13[[#This Row],[T3]]&gt;0,1,0))</f>
        <v>1</v>
      </c>
      <c r="L798">
        <f>IF(ISBLANK(Table13[[#This Row],[T4]]),0,IF(Table13[[#This Row],[T4]]&gt;0,1,0))</f>
        <v>0</v>
      </c>
    </row>
    <row r="799" spans="1:12">
      <c r="A799" s="4">
        <v>43711.208333333336</v>
      </c>
      <c r="B799">
        <f t="shared" si="43"/>
        <v>3</v>
      </c>
      <c r="C799">
        <f t="shared" si="44"/>
        <v>5</v>
      </c>
      <c r="D799">
        <v>58</v>
      </c>
      <c r="E799">
        <v>0</v>
      </c>
      <c r="F799">
        <v>58</v>
      </c>
      <c r="G799">
        <v>0</v>
      </c>
      <c r="I799">
        <f>IF(ISBLANK(Table13[[#This Row],[T1]]),0,IF(Table13[[#This Row],[T1]]&gt;0,1,0))</f>
        <v>1</v>
      </c>
      <c r="J799">
        <f>IF(ISBLANK(Table13[[#This Row],[T2]]),0,IF(Table13[[#This Row],[T2]]&gt;0,1,0))</f>
        <v>0</v>
      </c>
      <c r="K799">
        <f>IF(ISBLANK(Table13[[#This Row],[T3]]),0,IF(Table13[[#This Row],[T3]]&gt;0,1,0))</f>
        <v>1</v>
      </c>
      <c r="L799">
        <f>IF(ISBLANK(Table13[[#This Row],[T4]]),0,IF(Table13[[#This Row],[T4]]&gt;0,1,0))</f>
        <v>0</v>
      </c>
    </row>
    <row r="800" spans="1:12">
      <c r="A800" s="4">
        <v>43711.25</v>
      </c>
      <c r="B800">
        <f t="shared" si="43"/>
        <v>3</v>
      </c>
      <c r="C800">
        <f t="shared" si="44"/>
        <v>6</v>
      </c>
      <c r="D800">
        <v>58</v>
      </c>
      <c r="E800">
        <v>0</v>
      </c>
      <c r="F800">
        <v>58</v>
      </c>
      <c r="G800">
        <v>0</v>
      </c>
      <c r="I800">
        <f>IF(ISBLANK(Table13[[#This Row],[T1]]),0,IF(Table13[[#This Row],[T1]]&gt;0,1,0))</f>
        <v>1</v>
      </c>
      <c r="J800">
        <f>IF(ISBLANK(Table13[[#This Row],[T2]]),0,IF(Table13[[#This Row],[T2]]&gt;0,1,0))</f>
        <v>0</v>
      </c>
      <c r="K800">
        <f>IF(ISBLANK(Table13[[#This Row],[T3]]),0,IF(Table13[[#This Row],[T3]]&gt;0,1,0))</f>
        <v>1</v>
      </c>
      <c r="L800">
        <f>IF(ISBLANK(Table13[[#This Row],[T4]]),0,IF(Table13[[#This Row],[T4]]&gt;0,1,0))</f>
        <v>0</v>
      </c>
    </row>
    <row r="801" spans="1:12">
      <c r="A801" s="4">
        <v>43711.291666666664</v>
      </c>
      <c r="B801">
        <f t="shared" si="43"/>
        <v>3</v>
      </c>
      <c r="C801">
        <f t="shared" si="44"/>
        <v>7</v>
      </c>
      <c r="D801">
        <v>58</v>
      </c>
      <c r="E801">
        <v>0</v>
      </c>
      <c r="F801">
        <v>56</v>
      </c>
      <c r="G801">
        <v>0</v>
      </c>
      <c r="I801">
        <f>IF(ISBLANK(Table13[[#This Row],[T1]]),0,IF(Table13[[#This Row],[T1]]&gt;0,1,0))</f>
        <v>1</v>
      </c>
      <c r="J801">
        <f>IF(ISBLANK(Table13[[#This Row],[T2]]),0,IF(Table13[[#This Row],[T2]]&gt;0,1,0))</f>
        <v>0</v>
      </c>
      <c r="K801">
        <f>IF(ISBLANK(Table13[[#This Row],[T3]]),0,IF(Table13[[#This Row],[T3]]&gt;0,1,0))</f>
        <v>1</v>
      </c>
      <c r="L801">
        <f>IF(ISBLANK(Table13[[#This Row],[T4]]),0,IF(Table13[[#This Row],[T4]]&gt;0,1,0))</f>
        <v>0</v>
      </c>
    </row>
    <row r="802" spans="1:12">
      <c r="A802" s="4">
        <v>43711.333333333336</v>
      </c>
      <c r="B802">
        <f t="shared" si="43"/>
        <v>3</v>
      </c>
      <c r="C802">
        <f t="shared" si="44"/>
        <v>8</v>
      </c>
      <c r="D802">
        <v>4</v>
      </c>
      <c r="E802">
        <v>0</v>
      </c>
      <c r="F802">
        <v>0</v>
      </c>
      <c r="G802">
        <v>0</v>
      </c>
      <c r="I802">
        <f>IF(ISBLANK(Table13[[#This Row],[T1]]),0,IF(Table13[[#This Row],[T1]]&gt;0,1,0))</f>
        <v>1</v>
      </c>
      <c r="J802">
        <f>IF(ISBLANK(Table13[[#This Row],[T2]]),0,IF(Table13[[#This Row],[T2]]&gt;0,1,0))</f>
        <v>0</v>
      </c>
      <c r="K802">
        <f>IF(ISBLANK(Table13[[#This Row],[T3]]),0,IF(Table13[[#This Row],[T3]]&gt;0,1,0))</f>
        <v>0</v>
      </c>
      <c r="L802">
        <f>IF(ISBLANK(Table13[[#This Row],[T4]]),0,IF(Table13[[#This Row],[T4]]&gt;0,1,0))</f>
        <v>0</v>
      </c>
    </row>
    <row r="803" spans="1:12">
      <c r="A803" s="4">
        <v>43711.375000231485</v>
      </c>
      <c r="B803">
        <f t="shared" si="43"/>
        <v>3</v>
      </c>
      <c r="C803">
        <f t="shared" si="44"/>
        <v>9</v>
      </c>
      <c r="I803">
        <f>IF(ISBLANK(Table13[[#This Row],[T1]]),0,IF(Table13[[#This Row],[T1]]&gt;0,1,0))</f>
        <v>0</v>
      </c>
      <c r="J803">
        <f>IF(ISBLANK(Table13[[#This Row],[T2]]),0,IF(Table13[[#This Row],[T2]]&gt;0,1,0))</f>
        <v>0</v>
      </c>
      <c r="K803">
        <f>IF(ISBLANK(Table13[[#This Row],[T3]]),0,IF(Table13[[#This Row],[T3]]&gt;0,1,0))</f>
        <v>0</v>
      </c>
      <c r="L803">
        <f>IF(ISBLANK(Table13[[#This Row],[T4]]),0,IF(Table13[[#This Row],[T4]]&gt;0,1,0))</f>
        <v>0</v>
      </c>
    </row>
    <row r="804" spans="1:12">
      <c r="A804" s="4">
        <v>43711.416666956022</v>
      </c>
      <c r="B804">
        <f t="shared" si="43"/>
        <v>3</v>
      </c>
      <c r="C804">
        <f t="shared" si="44"/>
        <v>10</v>
      </c>
      <c r="I804">
        <f>IF(ISBLANK(Table13[[#This Row],[T1]]),0,IF(Table13[[#This Row],[T1]]&gt;0,1,0))</f>
        <v>0</v>
      </c>
      <c r="J804">
        <f>IF(ISBLANK(Table13[[#This Row],[T2]]),0,IF(Table13[[#This Row],[T2]]&gt;0,1,0))</f>
        <v>0</v>
      </c>
      <c r="K804">
        <f>IF(ISBLANK(Table13[[#This Row],[T3]]),0,IF(Table13[[#This Row],[T3]]&gt;0,1,0))</f>
        <v>0</v>
      </c>
      <c r="L804">
        <f>IF(ISBLANK(Table13[[#This Row],[T4]]),0,IF(Table13[[#This Row],[T4]]&gt;0,1,0))</f>
        <v>0</v>
      </c>
    </row>
    <row r="805" spans="1:12">
      <c r="A805" s="4">
        <v>43711.458333680559</v>
      </c>
      <c r="B805">
        <f t="shared" si="43"/>
        <v>3</v>
      </c>
      <c r="C805">
        <f t="shared" si="44"/>
        <v>11</v>
      </c>
      <c r="I805">
        <f>IF(ISBLANK(Table13[[#This Row],[T1]]),0,IF(Table13[[#This Row],[T1]]&gt;0,1,0))</f>
        <v>0</v>
      </c>
      <c r="J805">
        <f>IF(ISBLANK(Table13[[#This Row],[T2]]),0,IF(Table13[[#This Row],[T2]]&gt;0,1,0))</f>
        <v>0</v>
      </c>
      <c r="K805">
        <f>IF(ISBLANK(Table13[[#This Row],[T3]]),0,IF(Table13[[#This Row],[T3]]&gt;0,1,0))</f>
        <v>0</v>
      </c>
      <c r="L805">
        <f>IF(ISBLANK(Table13[[#This Row],[T4]]),0,IF(Table13[[#This Row],[T4]]&gt;0,1,0))</f>
        <v>0</v>
      </c>
    </row>
    <row r="806" spans="1:12">
      <c r="A806" s="4">
        <v>43711.500000405096</v>
      </c>
      <c r="B806">
        <f t="shared" si="43"/>
        <v>3</v>
      </c>
      <c r="C806">
        <f t="shared" si="44"/>
        <v>12</v>
      </c>
      <c r="I806">
        <f>IF(ISBLANK(Table13[[#This Row],[T1]]),0,IF(Table13[[#This Row],[T1]]&gt;0,1,0))</f>
        <v>0</v>
      </c>
      <c r="J806">
        <f>IF(ISBLANK(Table13[[#This Row],[T2]]),0,IF(Table13[[#This Row],[T2]]&gt;0,1,0))</f>
        <v>0</v>
      </c>
      <c r="K806">
        <f>IF(ISBLANK(Table13[[#This Row],[T3]]),0,IF(Table13[[#This Row],[T3]]&gt;0,1,0))</f>
        <v>0</v>
      </c>
      <c r="L806">
        <f>IF(ISBLANK(Table13[[#This Row],[T4]]),0,IF(Table13[[#This Row],[T4]]&gt;0,1,0))</f>
        <v>0</v>
      </c>
    </row>
    <row r="807" spans="1:12">
      <c r="A807" s="4">
        <v>43711.541667129626</v>
      </c>
      <c r="B807">
        <f t="shared" si="43"/>
        <v>3</v>
      </c>
      <c r="C807">
        <f t="shared" si="44"/>
        <v>13</v>
      </c>
      <c r="I807">
        <f>IF(ISBLANK(Table13[[#This Row],[T1]]),0,IF(Table13[[#This Row],[T1]]&gt;0,1,0))</f>
        <v>0</v>
      </c>
      <c r="J807">
        <f>IF(ISBLANK(Table13[[#This Row],[T2]]),0,IF(Table13[[#This Row],[T2]]&gt;0,1,0))</f>
        <v>0</v>
      </c>
      <c r="K807">
        <f>IF(ISBLANK(Table13[[#This Row],[T3]]),0,IF(Table13[[#This Row],[T3]]&gt;0,1,0))</f>
        <v>0</v>
      </c>
      <c r="L807">
        <f>IF(ISBLANK(Table13[[#This Row],[T4]]),0,IF(Table13[[#This Row],[T4]]&gt;0,1,0))</f>
        <v>0</v>
      </c>
    </row>
    <row r="808" spans="1:12">
      <c r="A808" s="4">
        <v>43711.583333854163</v>
      </c>
      <c r="B808">
        <f t="shared" si="43"/>
        <v>3</v>
      </c>
      <c r="C808">
        <f t="shared" si="44"/>
        <v>14</v>
      </c>
      <c r="I808">
        <f>IF(ISBLANK(Table13[[#This Row],[T1]]),0,IF(Table13[[#This Row],[T1]]&gt;0,1,0))</f>
        <v>0</v>
      </c>
      <c r="J808">
        <f>IF(ISBLANK(Table13[[#This Row],[T2]]),0,IF(Table13[[#This Row],[T2]]&gt;0,1,0))</f>
        <v>0</v>
      </c>
      <c r="K808">
        <f>IF(ISBLANK(Table13[[#This Row],[T3]]),0,IF(Table13[[#This Row],[T3]]&gt;0,1,0))</f>
        <v>0</v>
      </c>
      <c r="L808">
        <f>IF(ISBLANK(Table13[[#This Row],[T4]]),0,IF(Table13[[#This Row],[T4]]&gt;0,1,0))</f>
        <v>0</v>
      </c>
    </row>
    <row r="809" spans="1:12">
      <c r="A809" s="4">
        <v>43711.625000578701</v>
      </c>
      <c r="B809">
        <f t="shared" si="43"/>
        <v>3</v>
      </c>
      <c r="C809">
        <f t="shared" si="44"/>
        <v>15</v>
      </c>
      <c r="I809">
        <f>IF(ISBLANK(Table13[[#This Row],[T1]]),0,IF(Table13[[#This Row],[T1]]&gt;0,1,0))</f>
        <v>0</v>
      </c>
      <c r="J809">
        <f>IF(ISBLANK(Table13[[#This Row],[T2]]),0,IF(Table13[[#This Row],[T2]]&gt;0,1,0))</f>
        <v>0</v>
      </c>
      <c r="K809">
        <f>IF(ISBLANK(Table13[[#This Row],[T3]]),0,IF(Table13[[#This Row],[T3]]&gt;0,1,0))</f>
        <v>0</v>
      </c>
      <c r="L809">
        <f>IF(ISBLANK(Table13[[#This Row],[T4]]),0,IF(Table13[[#This Row],[T4]]&gt;0,1,0))</f>
        <v>0</v>
      </c>
    </row>
    <row r="810" spans="1:12">
      <c r="A810" s="4">
        <v>43711.666667303238</v>
      </c>
      <c r="B810">
        <f t="shared" si="43"/>
        <v>3</v>
      </c>
      <c r="C810">
        <f t="shared" si="44"/>
        <v>16</v>
      </c>
      <c r="I810">
        <f>IF(ISBLANK(Table13[[#This Row],[T1]]),0,IF(Table13[[#This Row],[T1]]&gt;0,1,0))</f>
        <v>0</v>
      </c>
      <c r="J810">
        <f>IF(ISBLANK(Table13[[#This Row],[T2]]),0,IF(Table13[[#This Row],[T2]]&gt;0,1,0))</f>
        <v>0</v>
      </c>
      <c r="K810">
        <f>IF(ISBLANK(Table13[[#This Row],[T3]]),0,IF(Table13[[#This Row],[T3]]&gt;0,1,0))</f>
        <v>0</v>
      </c>
      <c r="L810">
        <f>IF(ISBLANK(Table13[[#This Row],[T4]]),0,IF(Table13[[#This Row],[T4]]&gt;0,1,0))</f>
        <v>0</v>
      </c>
    </row>
    <row r="811" spans="1:12">
      <c r="A811" s="4">
        <v>43711.708333333336</v>
      </c>
      <c r="B811">
        <f t="shared" si="43"/>
        <v>3</v>
      </c>
      <c r="C811">
        <f t="shared" si="44"/>
        <v>17</v>
      </c>
      <c r="D811">
        <v>0</v>
      </c>
      <c r="E811">
        <v>0</v>
      </c>
      <c r="F811">
        <v>1</v>
      </c>
      <c r="G811">
        <v>0</v>
      </c>
      <c r="I811">
        <f>IF(ISBLANK(Table13[[#This Row],[T1]]),0,IF(Table13[[#This Row],[T1]]&gt;0,1,0))</f>
        <v>0</v>
      </c>
      <c r="J811">
        <f>IF(ISBLANK(Table13[[#This Row],[T2]]),0,IF(Table13[[#This Row],[T2]]&gt;0,1,0))</f>
        <v>0</v>
      </c>
      <c r="K811">
        <f>IF(ISBLANK(Table13[[#This Row],[T3]]),0,IF(Table13[[#This Row],[T3]]&gt;0,1,0))</f>
        <v>1</v>
      </c>
      <c r="L811">
        <f>IF(ISBLANK(Table13[[#This Row],[T4]]),0,IF(Table13[[#This Row],[T4]]&gt;0,1,0))</f>
        <v>0</v>
      </c>
    </row>
    <row r="812" spans="1:12">
      <c r="A812" s="4">
        <v>43711.75</v>
      </c>
      <c r="B812">
        <f t="shared" si="43"/>
        <v>3</v>
      </c>
      <c r="C812">
        <f t="shared" si="44"/>
        <v>18</v>
      </c>
      <c r="D812">
        <v>0</v>
      </c>
      <c r="E812">
        <v>0</v>
      </c>
      <c r="F812">
        <v>58</v>
      </c>
      <c r="G812">
        <v>0</v>
      </c>
      <c r="I812">
        <f>IF(ISBLANK(Table13[[#This Row],[T1]]),0,IF(Table13[[#This Row],[T1]]&gt;0,1,0))</f>
        <v>0</v>
      </c>
      <c r="J812">
        <f>IF(ISBLANK(Table13[[#This Row],[T2]]),0,IF(Table13[[#This Row],[T2]]&gt;0,1,0))</f>
        <v>0</v>
      </c>
      <c r="K812">
        <f>IF(ISBLANK(Table13[[#This Row],[T3]]),0,IF(Table13[[#This Row],[T3]]&gt;0,1,0))</f>
        <v>1</v>
      </c>
      <c r="L812">
        <f>IF(ISBLANK(Table13[[#This Row],[T4]]),0,IF(Table13[[#This Row],[T4]]&gt;0,1,0))</f>
        <v>0</v>
      </c>
    </row>
    <row r="813" spans="1:12">
      <c r="A813" s="4">
        <v>43711.791666666664</v>
      </c>
      <c r="B813">
        <f t="shared" si="43"/>
        <v>3</v>
      </c>
      <c r="C813">
        <f t="shared" si="44"/>
        <v>19</v>
      </c>
      <c r="D813">
        <v>0</v>
      </c>
      <c r="E813">
        <v>0</v>
      </c>
      <c r="F813">
        <v>58</v>
      </c>
      <c r="G813">
        <v>0</v>
      </c>
      <c r="I813">
        <f>IF(ISBLANK(Table13[[#This Row],[T1]]),0,IF(Table13[[#This Row],[T1]]&gt;0,1,0))</f>
        <v>0</v>
      </c>
      <c r="J813">
        <f>IF(ISBLANK(Table13[[#This Row],[T2]]),0,IF(Table13[[#This Row],[T2]]&gt;0,1,0))</f>
        <v>0</v>
      </c>
      <c r="K813">
        <f>IF(ISBLANK(Table13[[#This Row],[T3]]),0,IF(Table13[[#This Row],[T3]]&gt;0,1,0))</f>
        <v>1</v>
      </c>
      <c r="L813">
        <f>IF(ISBLANK(Table13[[#This Row],[T4]]),0,IF(Table13[[#This Row],[T4]]&gt;0,1,0))</f>
        <v>0</v>
      </c>
    </row>
    <row r="814" spans="1:12">
      <c r="A814" s="4">
        <v>43711.833333333336</v>
      </c>
      <c r="B814">
        <f t="shared" si="43"/>
        <v>3</v>
      </c>
      <c r="C814">
        <f t="shared" si="44"/>
        <v>20</v>
      </c>
      <c r="D814">
        <v>0</v>
      </c>
      <c r="E814">
        <v>0</v>
      </c>
      <c r="F814">
        <v>57</v>
      </c>
      <c r="G814">
        <v>0</v>
      </c>
      <c r="I814">
        <f>IF(ISBLANK(Table13[[#This Row],[T1]]),0,IF(Table13[[#This Row],[T1]]&gt;0,1,0))</f>
        <v>0</v>
      </c>
      <c r="J814">
        <f>IF(ISBLANK(Table13[[#This Row],[T2]]),0,IF(Table13[[#This Row],[T2]]&gt;0,1,0))</f>
        <v>0</v>
      </c>
      <c r="K814">
        <f>IF(ISBLANK(Table13[[#This Row],[T3]]),0,IF(Table13[[#This Row],[T3]]&gt;0,1,0))</f>
        <v>1</v>
      </c>
      <c r="L814">
        <f>IF(ISBLANK(Table13[[#This Row],[T4]]),0,IF(Table13[[#This Row],[T4]]&gt;0,1,0))</f>
        <v>0</v>
      </c>
    </row>
    <row r="815" spans="1:12">
      <c r="A815" s="4">
        <v>43711.875</v>
      </c>
      <c r="B815">
        <f t="shared" si="43"/>
        <v>3</v>
      </c>
      <c r="C815">
        <f t="shared" si="44"/>
        <v>21</v>
      </c>
      <c r="D815">
        <v>24</v>
      </c>
      <c r="E815">
        <v>0</v>
      </c>
      <c r="F815">
        <v>58</v>
      </c>
      <c r="G815">
        <v>0</v>
      </c>
      <c r="I815">
        <f>IF(ISBLANK(Table13[[#This Row],[T1]]),0,IF(Table13[[#This Row],[T1]]&gt;0,1,0))</f>
        <v>1</v>
      </c>
      <c r="J815">
        <f>IF(ISBLANK(Table13[[#This Row],[T2]]),0,IF(Table13[[#This Row],[T2]]&gt;0,1,0))</f>
        <v>0</v>
      </c>
      <c r="K815">
        <f>IF(ISBLANK(Table13[[#This Row],[T3]]),0,IF(Table13[[#This Row],[T3]]&gt;0,1,0))</f>
        <v>1</v>
      </c>
      <c r="L815">
        <f>IF(ISBLANK(Table13[[#This Row],[T4]]),0,IF(Table13[[#This Row],[T4]]&gt;0,1,0))</f>
        <v>0</v>
      </c>
    </row>
    <row r="816" spans="1:12">
      <c r="A816" s="4">
        <v>43711.916666666664</v>
      </c>
      <c r="B816">
        <f t="shared" si="43"/>
        <v>3</v>
      </c>
      <c r="C816">
        <f t="shared" si="44"/>
        <v>22</v>
      </c>
      <c r="D816">
        <v>58</v>
      </c>
      <c r="E816">
        <v>0</v>
      </c>
      <c r="F816">
        <v>58</v>
      </c>
      <c r="G816">
        <v>0</v>
      </c>
      <c r="I816">
        <f>IF(ISBLANK(Table13[[#This Row],[T1]]),0,IF(Table13[[#This Row],[T1]]&gt;0,1,0))</f>
        <v>1</v>
      </c>
      <c r="J816">
        <f>IF(ISBLANK(Table13[[#This Row],[T2]]),0,IF(Table13[[#This Row],[T2]]&gt;0,1,0))</f>
        <v>0</v>
      </c>
      <c r="K816">
        <f>IF(ISBLANK(Table13[[#This Row],[T3]]),0,IF(Table13[[#This Row],[T3]]&gt;0,1,0))</f>
        <v>1</v>
      </c>
      <c r="L816">
        <f>IF(ISBLANK(Table13[[#This Row],[T4]]),0,IF(Table13[[#This Row],[T4]]&gt;0,1,0))</f>
        <v>0</v>
      </c>
    </row>
    <row r="817" spans="1:12">
      <c r="A817" s="4">
        <v>43711.958333333336</v>
      </c>
      <c r="B817">
        <f t="shared" si="43"/>
        <v>3</v>
      </c>
      <c r="C817">
        <f t="shared" si="44"/>
        <v>23</v>
      </c>
      <c r="D817">
        <v>57</v>
      </c>
      <c r="E817">
        <v>0</v>
      </c>
      <c r="F817">
        <v>57</v>
      </c>
      <c r="G817">
        <v>0</v>
      </c>
      <c r="I817">
        <f>IF(ISBLANK(Table13[[#This Row],[T1]]),0,IF(Table13[[#This Row],[T1]]&gt;0,1,0))</f>
        <v>1</v>
      </c>
      <c r="J817">
        <f>IF(ISBLANK(Table13[[#This Row],[T2]]),0,IF(Table13[[#This Row],[T2]]&gt;0,1,0))</f>
        <v>0</v>
      </c>
      <c r="K817">
        <f>IF(ISBLANK(Table13[[#This Row],[T3]]),0,IF(Table13[[#This Row],[T3]]&gt;0,1,0))</f>
        <v>1</v>
      </c>
      <c r="L817">
        <f>IF(ISBLANK(Table13[[#This Row],[T4]]),0,IF(Table13[[#This Row],[T4]]&gt;0,1,0))</f>
        <v>0</v>
      </c>
    </row>
    <row r="818" spans="1:12">
      <c r="A818" s="4">
        <v>43712</v>
      </c>
      <c r="B818">
        <f t="shared" si="43"/>
        <v>4</v>
      </c>
      <c r="C818">
        <f t="shared" si="44"/>
        <v>0</v>
      </c>
      <c r="D818">
        <v>58</v>
      </c>
      <c r="E818">
        <v>0</v>
      </c>
      <c r="F818">
        <v>58</v>
      </c>
      <c r="G818">
        <v>0</v>
      </c>
      <c r="I818">
        <f>IF(ISBLANK(Table13[[#This Row],[T1]]),0,IF(Table13[[#This Row],[T1]]&gt;0,1,0))</f>
        <v>1</v>
      </c>
      <c r="J818">
        <f>IF(ISBLANK(Table13[[#This Row],[T2]]),0,IF(Table13[[#This Row],[T2]]&gt;0,1,0))</f>
        <v>0</v>
      </c>
      <c r="K818">
        <f>IF(ISBLANK(Table13[[#This Row],[T3]]),0,IF(Table13[[#This Row],[T3]]&gt;0,1,0))</f>
        <v>1</v>
      </c>
      <c r="L818">
        <f>IF(ISBLANK(Table13[[#This Row],[T4]]),0,IF(Table13[[#This Row],[T4]]&gt;0,1,0))</f>
        <v>0</v>
      </c>
    </row>
    <row r="819" spans="1:12">
      <c r="A819" s="4">
        <v>43712.041666666664</v>
      </c>
      <c r="B819">
        <f t="shared" si="43"/>
        <v>4</v>
      </c>
      <c r="C819">
        <f t="shared" si="44"/>
        <v>1</v>
      </c>
      <c r="D819">
        <v>58</v>
      </c>
      <c r="E819">
        <v>0</v>
      </c>
      <c r="F819">
        <v>58</v>
      </c>
      <c r="G819">
        <v>0</v>
      </c>
      <c r="I819">
        <f>IF(ISBLANK(Table13[[#This Row],[T1]]),0,IF(Table13[[#This Row],[T1]]&gt;0,1,0))</f>
        <v>1</v>
      </c>
      <c r="J819">
        <f>IF(ISBLANK(Table13[[#This Row],[T2]]),0,IF(Table13[[#This Row],[T2]]&gt;0,1,0))</f>
        <v>0</v>
      </c>
      <c r="K819">
        <f>IF(ISBLANK(Table13[[#This Row],[T3]]),0,IF(Table13[[#This Row],[T3]]&gt;0,1,0))</f>
        <v>1</v>
      </c>
      <c r="L819">
        <f>IF(ISBLANK(Table13[[#This Row],[T4]]),0,IF(Table13[[#This Row],[T4]]&gt;0,1,0))</f>
        <v>0</v>
      </c>
    </row>
    <row r="820" spans="1:12">
      <c r="A820" s="4">
        <v>43712.083333333336</v>
      </c>
      <c r="B820">
        <f t="shared" si="43"/>
        <v>4</v>
      </c>
      <c r="C820">
        <f t="shared" si="44"/>
        <v>2</v>
      </c>
      <c r="D820">
        <v>58</v>
      </c>
      <c r="E820">
        <v>0</v>
      </c>
      <c r="F820">
        <v>58</v>
      </c>
      <c r="G820">
        <v>0</v>
      </c>
      <c r="I820">
        <f>IF(ISBLANK(Table13[[#This Row],[T1]]),0,IF(Table13[[#This Row],[T1]]&gt;0,1,0))</f>
        <v>1</v>
      </c>
      <c r="J820">
        <f>IF(ISBLANK(Table13[[#This Row],[T2]]),0,IF(Table13[[#This Row],[T2]]&gt;0,1,0))</f>
        <v>0</v>
      </c>
      <c r="K820">
        <f>IF(ISBLANK(Table13[[#This Row],[T3]]),0,IF(Table13[[#This Row],[T3]]&gt;0,1,0))</f>
        <v>1</v>
      </c>
      <c r="L820">
        <f>IF(ISBLANK(Table13[[#This Row],[T4]]),0,IF(Table13[[#This Row],[T4]]&gt;0,1,0))</f>
        <v>0</v>
      </c>
    </row>
    <row r="821" spans="1:12">
      <c r="A821" s="4">
        <v>43712.125</v>
      </c>
      <c r="B821">
        <f t="shared" si="43"/>
        <v>4</v>
      </c>
      <c r="C821">
        <f t="shared" si="44"/>
        <v>3</v>
      </c>
      <c r="D821">
        <v>57</v>
      </c>
      <c r="E821">
        <v>0</v>
      </c>
      <c r="F821">
        <v>57</v>
      </c>
      <c r="G821">
        <v>0</v>
      </c>
      <c r="I821">
        <f>IF(ISBLANK(Table13[[#This Row],[T1]]),0,IF(Table13[[#This Row],[T1]]&gt;0,1,0))</f>
        <v>1</v>
      </c>
      <c r="J821">
        <f>IF(ISBLANK(Table13[[#This Row],[T2]]),0,IF(Table13[[#This Row],[T2]]&gt;0,1,0))</f>
        <v>0</v>
      </c>
      <c r="K821">
        <f>IF(ISBLANK(Table13[[#This Row],[T3]]),0,IF(Table13[[#This Row],[T3]]&gt;0,1,0))</f>
        <v>1</v>
      </c>
      <c r="L821">
        <f>IF(ISBLANK(Table13[[#This Row],[T4]]),0,IF(Table13[[#This Row],[T4]]&gt;0,1,0))</f>
        <v>0</v>
      </c>
    </row>
    <row r="822" spans="1:12">
      <c r="A822" s="4">
        <v>43712.166666666664</v>
      </c>
      <c r="B822">
        <f t="shared" si="43"/>
        <v>4</v>
      </c>
      <c r="C822">
        <f t="shared" si="44"/>
        <v>4</v>
      </c>
      <c r="D822">
        <v>58</v>
      </c>
      <c r="E822">
        <v>0</v>
      </c>
      <c r="F822">
        <v>58</v>
      </c>
      <c r="G822">
        <v>0</v>
      </c>
      <c r="I822">
        <f>IF(ISBLANK(Table13[[#This Row],[T1]]),0,IF(Table13[[#This Row],[T1]]&gt;0,1,0))</f>
        <v>1</v>
      </c>
      <c r="J822">
        <f>IF(ISBLANK(Table13[[#This Row],[T2]]),0,IF(Table13[[#This Row],[T2]]&gt;0,1,0))</f>
        <v>0</v>
      </c>
      <c r="K822">
        <f>IF(ISBLANK(Table13[[#This Row],[T3]]),0,IF(Table13[[#This Row],[T3]]&gt;0,1,0))</f>
        <v>1</v>
      </c>
      <c r="L822">
        <f>IF(ISBLANK(Table13[[#This Row],[T4]]),0,IF(Table13[[#This Row],[T4]]&gt;0,1,0))</f>
        <v>0</v>
      </c>
    </row>
    <row r="823" spans="1:12">
      <c r="A823" s="4">
        <v>43712.208333333336</v>
      </c>
      <c r="B823">
        <f t="shared" si="43"/>
        <v>4</v>
      </c>
      <c r="C823">
        <f t="shared" si="44"/>
        <v>5</v>
      </c>
      <c r="D823">
        <v>58</v>
      </c>
      <c r="E823">
        <v>0</v>
      </c>
      <c r="F823">
        <v>58</v>
      </c>
      <c r="G823">
        <v>0</v>
      </c>
      <c r="I823">
        <f>IF(ISBLANK(Table13[[#This Row],[T1]]),0,IF(Table13[[#This Row],[T1]]&gt;0,1,0))</f>
        <v>1</v>
      </c>
      <c r="J823">
        <f>IF(ISBLANK(Table13[[#This Row],[T2]]),0,IF(Table13[[#This Row],[T2]]&gt;0,1,0))</f>
        <v>0</v>
      </c>
      <c r="K823">
        <f>IF(ISBLANK(Table13[[#This Row],[T3]]),0,IF(Table13[[#This Row],[T3]]&gt;0,1,0))</f>
        <v>1</v>
      </c>
      <c r="L823">
        <f>IF(ISBLANK(Table13[[#This Row],[T4]]),0,IF(Table13[[#This Row],[T4]]&gt;0,1,0))</f>
        <v>0</v>
      </c>
    </row>
    <row r="824" spans="1:12">
      <c r="A824" s="4">
        <v>43712.25</v>
      </c>
      <c r="B824">
        <f t="shared" si="43"/>
        <v>4</v>
      </c>
      <c r="C824">
        <f t="shared" si="44"/>
        <v>6</v>
      </c>
      <c r="D824">
        <v>58</v>
      </c>
      <c r="E824">
        <v>0</v>
      </c>
      <c r="F824">
        <v>58</v>
      </c>
      <c r="G824">
        <v>0</v>
      </c>
      <c r="I824">
        <f>IF(ISBLANK(Table13[[#This Row],[T1]]),0,IF(Table13[[#This Row],[T1]]&gt;0,1,0))</f>
        <v>1</v>
      </c>
      <c r="J824">
        <f>IF(ISBLANK(Table13[[#This Row],[T2]]),0,IF(Table13[[#This Row],[T2]]&gt;0,1,0))</f>
        <v>0</v>
      </c>
      <c r="K824">
        <f>IF(ISBLANK(Table13[[#This Row],[T3]]),0,IF(Table13[[#This Row],[T3]]&gt;0,1,0))</f>
        <v>1</v>
      </c>
      <c r="L824">
        <f>IF(ISBLANK(Table13[[#This Row],[T4]]),0,IF(Table13[[#This Row],[T4]]&gt;0,1,0))</f>
        <v>0</v>
      </c>
    </row>
    <row r="825" spans="1:12">
      <c r="A825" s="4">
        <v>43712.291666666664</v>
      </c>
      <c r="B825">
        <f t="shared" si="43"/>
        <v>4</v>
      </c>
      <c r="C825">
        <f t="shared" si="44"/>
        <v>7</v>
      </c>
      <c r="D825">
        <v>55</v>
      </c>
      <c r="E825">
        <v>0</v>
      </c>
      <c r="F825">
        <v>57</v>
      </c>
      <c r="G825">
        <v>0</v>
      </c>
      <c r="I825">
        <f>IF(ISBLANK(Table13[[#This Row],[T1]]),0,IF(Table13[[#This Row],[T1]]&gt;0,1,0))</f>
        <v>1</v>
      </c>
      <c r="J825">
        <f>IF(ISBLANK(Table13[[#This Row],[T2]]),0,IF(Table13[[#This Row],[T2]]&gt;0,1,0))</f>
        <v>0</v>
      </c>
      <c r="K825">
        <f>IF(ISBLANK(Table13[[#This Row],[T3]]),0,IF(Table13[[#This Row],[T3]]&gt;0,1,0))</f>
        <v>1</v>
      </c>
      <c r="L825">
        <f>IF(ISBLANK(Table13[[#This Row],[T4]]),0,IF(Table13[[#This Row],[T4]]&gt;0,1,0))</f>
        <v>0</v>
      </c>
    </row>
    <row r="826" spans="1:12">
      <c r="A826" s="4">
        <v>43712.333333333336</v>
      </c>
      <c r="B826">
        <f t="shared" si="43"/>
        <v>4</v>
      </c>
      <c r="C826">
        <f t="shared" si="44"/>
        <v>8</v>
      </c>
      <c r="D826">
        <v>57</v>
      </c>
      <c r="E826">
        <v>0</v>
      </c>
      <c r="F826">
        <v>3</v>
      </c>
      <c r="G826">
        <v>0</v>
      </c>
      <c r="I826">
        <f>IF(ISBLANK(Table13[[#This Row],[T1]]),0,IF(Table13[[#This Row],[T1]]&gt;0,1,0))</f>
        <v>1</v>
      </c>
      <c r="J826">
        <f>IF(ISBLANK(Table13[[#This Row],[T2]]),0,IF(Table13[[#This Row],[T2]]&gt;0,1,0))</f>
        <v>0</v>
      </c>
      <c r="K826">
        <f>IF(ISBLANK(Table13[[#This Row],[T3]]),0,IF(Table13[[#This Row],[T3]]&gt;0,1,0))</f>
        <v>1</v>
      </c>
      <c r="L826">
        <f>IF(ISBLANK(Table13[[#This Row],[T4]]),0,IF(Table13[[#This Row],[T4]]&gt;0,1,0))</f>
        <v>0</v>
      </c>
    </row>
    <row r="827" spans="1:12">
      <c r="A827" s="4">
        <v>43712.375</v>
      </c>
      <c r="B827">
        <f t="shared" si="43"/>
        <v>4</v>
      </c>
      <c r="C827">
        <f t="shared" si="44"/>
        <v>9</v>
      </c>
      <c r="I827">
        <f>IF(ISBLANK(Table13[[#This Row],[T1]]),0,IF(Table13[[#This Row],[T1]]&gt;0,1,0))</f>
        <v>0</v>
      </c>
      <c r="J827">
        <f>IF(ISBLANK(Table13[[#This Row],[T2]]),0,IF(Table13[[#This Row],[T2]]&gt;0,1,0))</f>
        <v>0</v>
      </c>
      <c r="K827">
        <f>IF(ISBLANK(Table13[[#This Row],[T3]]),0,IF(Table13[[#This Row],[T3]]&gt;0,1,0))</f>
        <v>0</v>
      </c>
      <c r="L827">
        <f>IF(ISBLANK(Table13[[#This Row],[T4]]),0,IF(Table13[[#This Row],[T4]]&gt;0,1,0))</f>
        <v>0</v>
      </c>
    </row>
    <row r="828" spans="1:12">
      <c r="A828" s="4">
        <v>43712.416666666664</v>
      </c>
      <c r="B828">
        <f t="shared" si="43"/>
        <v>4</v>
      </c>
      <c r="C828">
        <f t="shared" si="44"/>
        <v>10</v>
      </c>
      <c r="I828">
        <f>IF(ISBLANK(Table13[[#This Row],[T1]]),0,IF(Table13[[#This Row],[T1]]&gt;0,1,0))</f>
        <v>0</v>
      </c>
      <c r="J828">
        <f>IF(ISBLANK(Table13[[#This Row],[T2]]),0,IF(Table13[[#This Row],[T2]]&gt;0,1,0))</f>
        <v>0</v>
      </c>
      <c r="K828">
        <f>IF(ISBLANK(Table13[[#This Row],[T3]]),0,IF(Table13[[#This Row],[T3]]&gt;0,1,0))</f>
        <v>0</v>
      </c>
      <c r="L828">
        <f>IF(ISBLANK(Table13[[#This Row],[T4]]),0,IF(Table13[[#This Row],[T4]]&gt;0,1,0))</f>
        <v>0</v>
      </c>
    </row>
    <row r="829" spans="1:12">
      <c r="A829" s="4">
        <v>43712.458333333336</v>
      </c>
      <c r="B829">
        <f t="shared" si="43"/>
        <v>4</v>
      </c>
      <c r="C829">
        <f t="shared" si="44"/>
        <v>11</v>
      </c>
      <c r="I829">
        <f>IF(ISBLANK(Table13[[#This Row],[T1]]),0,IF(Table13[[#This Row],[T1]]&gt;0,1,0))</f>
        <v>0</v>
      </c>
      <c r="J829">
        <f>IF(ISBLANK(Table13[[#This Row],[T2]]),0,IF(Table13[[#This Row],[T2]]&gt;0,1,0))</f>
        <v>0</v>
      </c>
      <c r="K829">
        <f>IF(ISBLANK(Table13[[#This Row],[T3]]),0,IF(Table13[[#This Row],[T3]]&gt;0,1,0))</f>
        <v>0</v>
      </c>
      <c r="L829">
        <f>IF(ISBLANK(Table13[[#This Row],[T4]]),0,IF(Table13[[#This Row],[T4]]&gt;0,1,0))</f>
        <v>0</v>
      </c>
    </row>
    <row r="830" spans="1:12">
      <c r="A830" s="4">
        <v>43712.5</v>
      </c>
      <c r="B830">
        <f t="shared" si="43"/>
        <v>4</v>
      </c>
      <c r="C830">
        <f t="shared" si="44"/>
        <v>12</v>
      </c>
      <c r="I830">
        <f>IF(ISBLANK(Table13[[#This Row],[T1]]),0,IF(Table13[[#This Row],[T1]]&gt;0,1,0))</f>
        <v>0</v>
      </c>
      <c r="J830">
        <f>IF(ISBLANK(Table13[[#This Row],[T2]]),0,IF(Table13[[#This Row],[T2]]&gt;0,1,0))</f>
        <v>0</v>
      </c>
      <c r="K830">
        <f>IF(ISBLANK(Table13[[#This Row],[T3]]),0,IF(Table13[[#This Row],[T3]]&gt;0,1,0))</f>
        <v>0</v>
      </c>
      <c r="L830">
        <f>IF(ISBLANK(Table13[[#This Row],[T4]]),0,IF(Table13[[#This Row],[T4]]&gt;0,1,0))</f>
        <v>0</v>
      </c>
    </row>
    <row r="831" spans="1:12">
      <c r="A831" s="4">
        <v>43712.541666666664</v>
      </c>
      <c r="B831">
        <f t="shared" si="43"/>
        <v>4</v>
      </c>
      <c r="C831">
        <f t="shared" si="44"/>
        <v>13</v>
      </c>
      <c r="I831">
        <f>IF(ISBLANK(Table13[[#This Row],[T1]]),0,IF(Table13[[#This Row],[T1]]&gt;0,1,0))</f>
        <v>0</v>
      </c>
      <c r="J831">
        <f>IF(ISBLANK(Table13[[#This Row],[T2]]),0,IF(Table13[[#This Row],[T2]]&gt;0,1,0))</f>
        <v>0</v>
      </c>
      <c r="K831">
        <f>IF(ISBLANK(Table13[[#This Row],[T3]]),0,IF(Table13[[#This Row],[T3]]&gt;0,1,0))</f>
        <v>0</v>
      </c>
      <c r="L831">
        <f>IF(ISBLANK(Table13[[#This Row],[T4]]),0,IF(Table13[[#This Row],[T4]]&gt;0,1,0))</f>
        <v>0</v>
      </c>
    </row>
    <row r="832" spans="1:12">
      <c r="A832" s="4">
        <v>43712.583333333336</v>
      </c>
      <c r="B832">
        <f t="shared" si="43"/>
        <v>4</v>
      </c>
      <c r="C832">
        <f t="shared" si="44"/>
        <v>14</v>
      </c>
      <c r="I832">
        <f>IF(ISBLANK(Table13[[#This Row],[T1]]),0,IF(Table13[[#This Row],[T1]]&gt;0,1,0))</f>
        <v>0</v>
      </c>
      <c r="J832">
        <f>IF(ISBLANK(Table13[[#This Row],[T2]]),0,IF(Table13[[#This Row],[T2]]&gt;0,1,0))</f>
        <v>0</v>
      </c>
      <c r="K832">
        <f>IF(ISBLANK(Table13[[#This Row],[T3]]),0,IF(Table13[[#This Row],[T3]]&gt;0,1,0))</f>
        <v>0</v>
      </c>
      <c r="L832">
        <f>IF(ISBLANK(Table13[[#This Row],[T4]]),0,IF(Table13[[#This Row],[T4]]&gt;0,1,0))</f>
        <v>0</v>
      </c>
    </row>
    <row r="833" spans="1:12">
      <c r="A833" s="4">
        <v>43712.625</v>
      </c>
      <c r="B833">
        <f t="shared" si="43"/>
        <v>4</v>
      </c>
      <c r="C833">
        <f t="shared" si="44"/>
        <v>15</v>
      </c>
      <c r="I833">
        <f>IF(ISBLANK(Table13[[#This Row],[T1]]),0,IF(Table13[[#This Row],[T1]]&gt;0,1,0))</f>
        <v>0</v>
      </c>
      <c r="J833">
        <f>IF(ISBLANK(Table13[[#This Row],[T2]]),0,IF(Table13[[#This Row],[T2]]&gt;0,1,0))</f>
        <v>0</v>
      </c>
      <c r="K833">
        <f>IF(ISBLANK(Table13[[#This Row],[T3]]),0,IF(Table13[[#This Row],[T3]]&gt;0,1,0))</f>
        <v>0</v>
      </c>
      <c r="L833">
        <f>IF(ISBLANK(Table13[[#This Row],[T4]]),0,IF(Table13[[#This Row],[T4]]&gt;0,1,0))</f>
        <v>0</v>
      </c>
    </row>
    <row r="834" spans="1:12">
      <c r="A834" s="4">
        <v>43712.666666666664</v>
      </c>
      <c r="B834">
        <f t="shared" ref="B834:B897" si="45">DAY(A834)</f>
        <v>4</v>
      </c>
      <c r="C834">
        <f t="shared" si="44"/>
        <v>16</v>
      </c>
      <c r="I834">
        <f>IF(ISBLANK(Table13[[#This Row],[T1]]),0,IF(Table13[[#This Row],[T1]]&gt;0,1,0))</f>
        <v>0</v>
      </c>
      <c r="J834">
        <f>IF(ISBLANK(Table13[[#This Row],[T2]]),0,IF(Table13[[#This Row],[T2]]&gt;0,1,0))</f>
        <v>0</v>
      </c>
      <c r="K834">
        <f>IF(ISBLANK(Table13[[#This Row],[T3]]),0,IF(Table13[[#This Row],[T3]]&gt;0,1,0))</f>
        <v>0</v>
      </c>
      <c r="L834">
        <f>IF(ISBLANK(Table13[[#This Row],[T4]]),0,IF(Table13[[#This Row],[T4]]&gt;0,1,0))</f>
        <v>0</v>
      </c>
    </row>
    <row r="835" spans="1:12">
      <c r="A835" s="4">
        <v>43712.708333333336</v>
      </c>
      <c r="B835">
        <f t="shared" si="45"/>
        <v>4</v>
      </c>
      <c r="C835">
        <f t="shared" si="44"/>
        <v>17</v>
      </c>
      <c r="D835">
        <v>0</v>
      </c>
      <c r="E835">
        <v>0</v>
      </c>
      <c r="F835">
        <v>10</v>
      </c>
      <c r="G835">
        <v>0</v>
      </c>
      <c r="I835">
        <f>IF(ISBLANK(Table13[[#This Row],[T1]]),0,IF(Table13[[#This Row],[T1]]&gt;0,1,0))</f>
        <v>0</v>
      </c>
      <c r="J835">
        <f>IF(ISBLANK(Table13[[#This Row],[T2]]),0,IF(Table13[[#This Row],[T2]]&gt;0,1,0))</f>
        <v>0</v>
      </c>
      <c r="K835">
        <f>IF(ISBLANK(Table13[[#This Row],[T3]]),0,IF(Table13[[#This Row],[T3]]&gt;0,1,0))</f>
        <v>1</v>
      </c>
      <c r="L835">
        <f>IF(ISBLANK(Table13[[#This Row],[T4]]),0,IF(Table13[[#This Row],[T4]]&gt;0,1,0))</f>
        <v>0</v>
      </c>
    </row>
    <row r="836" spans="1:12">
      <c r="A836" s="4">
        <v>43712.75</v>
      </c>
      <c r="B836">
        <f t="shared" si="45"/>
        <v>4</v>
      </c>
      <c r="C836">
        <f t="shared" si="44"/>
        <v>18</v>
      </c>
      <c r="D836">
        <v>19</v>
      </c>
      <c r="E836">
        <v>0</v>
      </c>
      <c r="F836">
        <v>21</v>
      </c>
      <c r="G836">
        <v>0</v>
      </c>
      <c r="I836">
        <f>IF(ISBLANK(Table13[[#This Row],[T1]]),0,IF(Table13[[#This Row],[T1]]&gt;0,1,0))</f>
        <v>1</v>
      </c>
      <c r="J836">
        <f>IF(ISBLANK(Table13[[#This Row],[T2]]),0,IF(Table13[[#This Row],[T2]]&gt;0,1,0))</f>
        <v>0</v>
      </c>
      <c r="K836">
        <f>IF(ISBLANK(Table13[[#This Row],[T3]]),0,IF(Table13[[#This Row],[T3]]&gt;0,1,0))</f>
        <v>1</v>
      </c>
      <c r="L836">
        <f>IF(ISBLANK(Table13[[#This Row],[T4]]),0,IF(Table13[[#This Row],[T4]]&gt;0,1,0))</f>
        <v>0</v>
      </c>
    </row>
    <row r="837" spans="1:12">
      <c r="A837" s="4">
        <v>43712.791666666664</v>
      </c>
      <c r="B837">
        <f t="shared" si="45"/>
        <v>4</v>
      </c>
      <c r="C837">
        <f t="shared" si="44"/>
        <v>19</v>
      </c>
      <c r="D837">
        <v>57</v>
      </c>
      <c r="E837">
        <v>0</v>
      </c>
      <c r="F837">
        <v>57</v>
      </c>
      <c r="G837">
        <v>0</v>
      </c>
      <c r="I837">
        <f>IF(ISBLANK(Table13[[#This Row],[T1]]),0,IF(Table13[[#This Row],[T1]]&gt;0,1,0))</f>
        <v>1</v>
      </c>
      <c r="J837">
        <f>IF(ISBLANK(Table13[[#This Row],[T2]]),0,IF(Table13[[#This Row],[T2]]&gt;0,1,0))</f>
        <v>0</v>
      </c>
      <c r="K837">
        <f>IF(ISBLANK(Table13[[#This Row],[T3]]),0,IF(Table13[[#This Row],[T3]]&gt;0,1,0))</f>
        <v>1</v>
      </c>
      <c r="L837">
        <f>IF(ISBLANK(Table13[[#This Row],[T4]]),0,IF(Table13[[#This Row],[T4]]&gt;0,1,0))</f>
        <v>0</v>
      </c>
    </row>
    <row r="838" spans="1:12">
      <c r="A838" s="4">
        <v>43712.833333333336</v>
      </c>
      <c r="B838">
        <f t="shared" si="45"/>
        <v>4</v>
      </c>
      <c r="C838">
        <f t="shared" si="44"/>
        <v>20</v>
      </c>
      <c r="D838">
        <v>58</v>
      </c>
      <c r="E838">
        <v>32</v>
      </c>
      <c r="F838">
        <v>58</v>
      </c>
      <c r="G838">
        <v>0</v>
      </c>
      <c r="I838">
        <f>IF(ISBLANK(Table13[[#This Row],[T1]]),0,IF(Table13[[#This Row],[T1]]&gt;0,1,0))</f>
        <v>1</v>
      </c>
      <c r="J838">
        <f>IF(ISBLANK(Table13[[#This Row],[T2]]),0,IF(Table13[[#This Row],[T2]]&gt;0,1,0))</f>
        <v>1</v>
      </c>
      <c r="K838">
        <f>IF(ISBLANK(Table13[[#This Row],[T3]]),0,IF(Table13[[#This Row],[T3]]&gt;0,1,0))</f>
        <v>1</v>
      </c>
      <c r="L838">
        <f>IF(ISBLANK(Table13[[#This Row],[T4]]),0,IF(Table13[[#This Row],[T4]]&gt;0,1,0))</f>
        <v>0</v>
      </c>
    </row>
    <row r="839" spans="1:12">
      <c r="A839" s="4">
        <v>43712.875</v>
      </c>
      <c r="B839">
        <f t="shared" si="45"/>
        <v>4</v>
      </c>
      <c r="C839">
        <f t="shared" si="44"/>
        <v>21</v>
      </c>
      <c r="D839">
        <v>58</v>
      </c>
      <c r="E839">
        <v>56</v>
      </c>
      <c r="F839">
        <v>58</v>
      </c>
      <c r="G839">
        <v>0</v>
      </c>
      <c r="I839">
        <f>IF(ISBLANK(Table13[[#This Row],[T1]]),0,IF(Table13[[#This Row],[T1]]&gt;0,1,0))</f>
        <v>1</v>
      </c>
      <c r="J839">
        <f>IF(ISBLANK(Table13[[#This Row],[T2]]),0,IF(Table13[[#This Row],[T2]]&gt;0,1,0))</f>
        <v>1</v>
      </c>
      <c r="K839">
        <f>IF(ISBLANK(Table13[[#This Row],[T3]]),0,IF(Table13[[#This Row],[T3]]&gt;0,1,0))</f>
        <v>1</v>
      </c>
      <c r="L839">
        <f>IF(ISBLANK(Table13[[#This Row],[T4]]),0,IF(Table13[[#This Row],[T4]]&gt;0,1,0))</f>
        <v>0</v>
      </c>
    </row>
    <row r="840" spans="1:12">
      <c r="A840" s="4">
        <v>43712.916666666664</v>
      </c>
      <c r="B840">
        <f t="shared" si="45"/>
        <v>4</v>
      </c>
      <c r="C840">
        <f t="shared" si="44"/>
        <v>22</v>
      </c>
      <c r="D840">
        <v>57</v>
      </c>
      <c r="E840">
        <v>56</v>
      </c>
      <c r="F840">
        <v>57</v>
      </c>
      <c r="G840">
        <v>0</v>
      </c>
      <c r="I840">
        <f>IF(ISBLANK(Table13[[#This Row],[T1]]),0,IF(Table13[[#This Row],[T1]]&gt;0,1,0))</f>
        <v>1</v>
      </c>
      <c r="J840">
        <f>IF(ISBLANK(Table13[[#This Row],[T2]]),0,IF(Table13[[#This Row],[T2]]&gt;0,1,0))</f>
        <v>1</v>
      </c>
      <c r="K840">
        <f>IF(ISBLANK(Table13[[#This Row],[T3]]),0,IF(Table13[[#This Row],[T3]]&gt;0,1,0))</f>
        <v>1</v>
      </c>
      <c r="L840">
        <f>IF(ISBLANK(Table13[[#This Row],[T4]]),0,IF(Table13[[#This Row],[T4]]&gt;0,1,0))</f>
        <v>0</v>
      </c>
    </row>
    <row r="841" spans="1:12">
      <c r="A841" s="4">
        <v>43712.958333333336</v>
      </c>
      <c r="B841">
        <f t="shared" si="45"/>
        <v>4</v>
      </c>
      <c r="C841">
        <f t="shared" si="44"/>
        <v>23</v>
      </c>
      <c r="D841">
        <v>58</v>
      </c>
      <c r="E841">
        <v>25</v>
      </c>
      <c r="F841">
        <v>58</v>
      </c>
      <c r="G841">
        <v>0</v>
      </c>
      <c r="I841">
        <f>IF(ISBLANK(Table13[[#This Row],[T1]]),0,IF(Table13[[#This Row],[T1]]&gt;0,1,0))</f>
        <v>1</v>
      </c>
      <c r="J841">
        <f>IF(ISBLANK(Table13[[#This Row],[T2]]),0,IF(Table13[[#This Row],[T2]]&gt;0,1,0))</f>
        <v>1</v>
      </c>
      <c r="K841">
        <f>IF(ISBLANK(Table13[[#This Row],[T3]]),0,IF(Table13[[#This Row],[T3]]&gt;0,1,0))</f>
        <v>1</v>
      </c>
      <c r="L841">
        <f>IF(ISBLANK(Table13[[#This Row],[T4]]),0,IF(Table13[[#This Row],[T4]]&gt;0,1,0))</f>
        <v>0</v>
      </c>
    </row>
    <row r="842" spans="1:12">
      <c r="A842" s="4">
        <v>43713</v>
      </c>
      <c r="B842">
        <f t="shared" si="45"/>
        <v>5</v>
      </c>
      <c r="C842">
        <f t="shared" si="44"/>
        <v>0</v>
      </c>
      <c r="D842">
        <v>58</v>
      </c>
      <c r="E842">
        <v>27</v>
      </c>
      <c r="F842">
        <v>58</v>
      </c>
      <c r="G842">
        <v>0</v>
      </c>
      <c r="I842">
        <f>IF(ISBLANK(Table13[[#This Row],[T1]]),0,IF(Table13[[#This Row],[T1]]&gt;0,1,0))</f>
        <v>1</v>
      </c>
      <c r="J842">
        <f>IF(ISBLANK(Table13[[#This Row],[T2]]),0,IF(Table13[[#This Row],[T2]]&gt;0,1,0))</f>
        <v>1</v>
      </c>
      <c r="K842">
        <f>IF(ISBLANK(Table13[[#This Row],[T3]]),0,IF(Table13[[#This Row],[T3]]&gt;0,1,0))</f>
        <v>1</v>
      </c>
      <c r="L842">
        <f>IF(ISBLANK(Table13[[#This Row],[T4]]),0,IF(Table13[[#This Row],[T4]]&gt;0,1,0))</f>
        <v>0</v>
      </c>
    </row>
    <row r="843" spans="1:12">
      <c r="A843" s="4">
        <v>43713.041666666664</v>
      </c>
      <c r="B843">
        <f t="shared" si="45"/>
        <v>5</v>
      </c>
      <c r="C843">
        <f t="shared" si="44"/>
        <v>1</v>
      </c>
      <c r="D843">
        <v>57</v>
      </c>
      <c r="E843">
        <v>23</v>
      </c>
      <c r="F843">
        <v>57</v>
      </c>
      <c r="G843">
        <v>0</v>
      </c>
      <c r="I843">
        <f>IF(ISBLANK(Table13[[#This Row],[T1]]),0,IF(Table13[[#This Row],[T1]]&gt;0,1,0))</f>
        <v>1</v>
      </c>
      <c r="J843">
        <f>IF(ISBLANK(Table13[[#This Row],[T2]]),0,IF(Table13[[#This Row],[T2]]&gt;0,1,0))</f>
        <v>1</v>
      </c>
      <c r="K843">
        <f>IF(ISBLANK(Table13[[#This Row],[T3]]),0,IF(Table13[[#This Row],[T3]]&gt;0,1,0))</f>
        <v>1</v>
      </c>
      <c r="L843">
        <f>IF(ISBLANK(Table13[[#This Row],[T4]]),0,IF(Table13[[#This Row],[T4]]&gt;0,1,0))</f>
        <v>0</v>
      </c>
    </row>
    <row r="844" spans="1:12">
      <c r="A844" s="4">
        <v>43713.083333333336</v>
      </c>
      <c r="B844">
        <f t="shared" si="45"/>
        <v>5</v>
      </c>
      <c r="C844">
        <f t="shared" si="44"/>
        <v>2</v>
      </c>
      <c r="D844">
        <v>58</v>
      </c>
      <c r="E844">
        <v>27</v>
      </c>
      <c r="F844">
        <v>58</v>
      </c>
      <c r="G844">
        <v>0</v>
      </c>
      <c r="I844">
        <f>IF(ISBLANK(Table13[[#This Row],[T1]]),0,IF(Table13[[#This Row],[T1]]&gt;0,1,0))</f>
        <v>1</v>
      </c>
      <c r="J844">
        <f>IF(ISBLANK(Table13[[#This Row],[T2]]),0,IF(Table13[[#This Row],[T2]]&gt;0,1,0))</f>
        <v>1</v>
      </c>
      <c r="K844">
        <f>IF(ISBLANK(Table13[[#This Row],[T3]]),0,IF(Table13[[#This Row],[T3]]&gt;0,1,0))</f>
        <v>1</v>
      </c>
      <c r="L844">
        <f>IF(ISBLANK(Table13[[#This Row],[T4]]),0,IF(Table13[[#This Row],[T4]]&gt;0,1,0))</f>
        <v>0</v>
      </c>
    </row>
    <row r="845" spans="1:12">
      <c r="A845" s="4">
        <v>43713.125</v>
      </c>
      <c r="B845">
        <f t="shared" si="45"/>
        <v>5</v>
      </c>
      <c r="C845">
        <f t="shared" si="44"/>
        <v>3</v>
      </c>
      <c r="D845">
        <v>58</v>
      </c>
      <c r="E845">
        <v>30</v>
      </c>
      <c r="F845">
        <v>58</v>
      </c>
      <c r="G845">
        <v>0</v>
      </c>
      <c r="I845">
        <f>IF(ISBLANK(Table13[[#This Row],[T1]]),0,IF(Table13[[#This Row],[T1]]&gt;0,1,0))</f>
        <v>1</v>
      </c>
      <c r="J845">
        <f>IF(ISBLANK(Table13[[#This Row],[T2]]),0,IF(Table13[[#This Row],[T2]]&gt;0,1,0))</f>
        <v>1</v>
      </c>
      <c r="K845">
        <f>IF(ISBLANK(Table13[[#This Row],[T3]]),0,IF(Table13[[#This Row],[T3]]&gt;0,1,0))</f>
        <v>1</v>
      </c>
      <c r="L845">
        <f>IF(ISBLANK(Table13[[#This Row],[T4]]),0,IF(Table13[[#This Row],[T4]]&gt;0,1,0))</f>
        <v>0</v>
      </c>
    </row>
    <row r="846" spans="1:12">
      <c r="A846" s="4">
        <v>43713.166666666664</v>
      </c>
      <c r="B846">
        <f t="shared" si="45"/>
        <v>5</v>
      </c>
      <c r="C846">
        <f t="shared" si="44"/>
        <v>4</v>
      </c>
      <c r="D846">
        <v>58</v>
      </c>
      <c r="E846">
        <v>39</v>
      </c>
      <c r="F846">
        <v>58</v>
      </c>
      <c r="G846">
        <v>0</v>
      </c>
      <c r="I846">
        <f>IF(ISBLANK(Table13[[#This Row],[T1]]),0,IF(Table13[[#This Row],[T1]]&gt;0,1,0))</f>
        <v>1</v>
      </c>
      <c r="J846">
        <f>IF(ISBLANK(Table13[[#This Row],[T2]]),0,IF(Table13[[#This Row],[T2]]&gt;0,1,0))</f>
        <v>1</v>
      </c>
      <c r="K846">
        <f>IF(ISBLANK(Table13[[#This Row],[T3]]),0,IF(Table13[[#This Row],[T3]]&gt;0,1,0))</f>
        <v>1</v>
      </c>
      <c r="L846">
        <f>IF(ISBLANK(Table13[[#This Row],[T4]]),0,IF(Table13[[#This Row],[T4]]&gt;0,1,0))</f>
        <v>0</v>
      </c>
    </row>
    <row r="847" spans="1:12">
      <c r="A847" s="4">
        <v>43713.208333333336</v>
      </c>
      <c r="B847">
        <f t="shared" si="45"/>
        <v>5</v>
      </c>
      <c r="C847">
        <f t="shared" si="44"/>
        <v>5</v>
      </c>
      <c r="D847">
        <v>58</v>
      </c>
      <c r="E847">
        <v>37</v>
      </c>
      <c r="F847">
        <v>58</v>
      </c>
      <c r="G847">
        <v>0</v>
      </c>
      <c r="I847">
        <f>IF(ISBLANK(Table13[[#This Row],[T1]]),0,IF(Table13[[#This Row],[T1]]&gt;0,1,0))</f>
        <v>1</v>
      </c>
      <c r="J847">
        <f>IF(ISBLANK(Table13[[#This Row],[T2]]),0,IF(Table13[[#This Row],[T2]]&gt;0,1,0))</f>
        <v>1</v>
      </c>
      <c r="K847">
        <f>IF(ISBLANK(Table13[[#This Row],[T3]]),0,IF(Table13[[#This Row],[T3]]&gt;0,1,0))</f>
        <v>1</v>
      </c>
      <c r="L847">
        <f>IF(ISBLANK(Table13[[#This Row],[T4]]),0,IF(Table13[[#This Row],[T4]]&gt;0,1,0))</f>
        <v>0</v>
      </c>
    </row>
    <row r="848" spans="1:12">
      <c r="A848" s="4">
        <v>43713.25</v>
      </c>
      <c r="B848">
        <f t="shared" si="45"/>
        <v>5</v>
      </c>
      <c r="C848">
        <f t="shared" si="44"/>
        <v>6</v>
      </c>
      <c r="D848">
        <v>57</v>
      </c>
      <c r="E848">
        <v>41</v>
      </c>
      <c r="F848">
        <v>57</v>
      </c>
      <c r="G848">
        <v>0</v>
      </c>
      <c r="I848">
        <f>IF(ISBLANK(Table13[[#This Row],[T1]]),0,IF(Table13[[#This Row],[T1]]&gt;0,1,0))</f>
        <v>1</v>
      </c>
      <c r="J848">
        <f>IF(ISBLANK(Table13[[#This Row],[T2]]),0,IF(Table13[[#This Row],[T2]]&gt;0,1,0))</f>
        <v>1</v>
      </c>
      <c r="K848">
        <f>IF(ISBLANK(Table13[[#This Row],[T3]]),0,IF(Table13[[#This Row],[T3]]&gt;0,1,0))</f>
        <v>1</v>
      </c>
      <c r="L848">
        <f>IF(ISBLANK(Table13[[#This Row],[T4]]),0,IF(Table13[[#This Row],[T4]]&gt;0,1,0))</f>
        <v>0</v>
      </c>
    </row>
    <row r="849" spans="1:12">
      <c r="A849" s="4">
        <v>43713.291666666664</v>
      </c>
      <c r="B849">
        <f t="shared" si="45"/>
        <v>5</v>
      </c>
      <c r="C849">
        <f t="shared" si="44"/>
        <v>7</v>
      </c>
      <c r="D849">
        <v>37</v>
      </c>
      <c r="E849">
        <v>33</v>
      </c>
      <c r="F849">
        <v>57</v>
      </c>
      <c r="G849">
        <v>33</v>
      </c>
      <c r="I849">
        <f>IF(ISBLANK(Table13[[#This Row],[T1]]),0,IF(Table13[[#This Row],[T1]]&gt;0,1,0))</f>
        <v>1</v>
      </c>
      <c r="J849">
        <f>IF(ISBLANK(Table13[[#This Row],[T2]]),0,IF(Table13[[#This Row],[T2]]&gt;0,1,0))</f>
        <v>1</v>
      </c>
      <c r="K849">
        <f>IF(ISBLANK(Table13[[#This Row],[T3]]),0,IF(Table13[[#This Row],[T3]]&gt;0,1,0))</f>
        <v>1</v>
      </c>
      <c r="L849">
        <f>IF(ISBLANK(Table13[[#This Row],[T4]]),0,IF(Table13[[#This Row],[T4]]&gt;0,1,0))</f>
        <v>1</v>
      </c>
    </row>
    <row r="850" spans="1:12">
      <c r="A850" s="4">
        <v>43713.333333333336</v>
      </c>
      <c r="B850">
        <f t="shared" si="45"/>
        <v>5</v>
      </c>
      <c r="C850">
        <f t="shared" si="44"/>
        <v>8</v>
      </c>
      <c r="D850">
        <v>0</v>
      </c>
      <c r="E850">
        <v>0</v>
      </c>
      <c r="F850">
        <v>0</v>
      </c>
      <c r="G850">
        <v>34</v>
      </c>
      <c r="I850">
        <f>IF(ISBLANK(Table13[[#This Row],[T1]]),0,IF(Table13[[#This Row],[T1]]&gt;0,1,0))</f>
        <v>0</v>
      </c>
      <c r="J850">
        <f>IF(ISBLANK(Table13[[#This Row],[T2]]),0,IF(Table13[[#This Row],[T2]]&gt;0,1,0))</f>
        <v>0</v>
      </c>
      <c r="K850">
        <f>IF(ISBLANK(Table13[[#This Row],[T3]]),0,IF(Table13[[#This Row],[T3]]&gt;0,1,0))</f>
        <v>0</v>
      </c>
      <c r="L850">
        <f>IF(ISBLANK(Table13[[#This Row],[T4]]),0,IF(Table13[[#This Row],[T4]]&gt;0,1,0))</f>
        <v>1</v>
      </c>
    </row>
    <row r="851" spans="1:12">
      <c r="A851" s="4">
        <v>43713.375</v>
      </c>
      <c r="B851">
        <f t="shared" si="45"/>
        <v>5</v>
      </c>
      <c r="C851">
        <f t="shared" si="44"/>
        <v>9</v>
      </c>
      <c r="D851">
        <v>0</v>
      </c>
      <c r="E851">
        <v>0</v>
      </c>
      <c r="F851">
        <v>0</v>
      </c>
      <c r="G851">
        <v>48</v>
      </c>
      <c r="I851">
        <f>IF(ISBLANK(Table13[[#This Row],[T1]]),0,IF(Table13[[#This Row],[T1]]&gt;0,1,0))</f>
        <v>0</v>
      </c>
      <c r="J851">
        <f>IF(ISBLANK(Table13[[#This Row],[T2]]),0,IF(Table13[[#This Row],[T2]]&gt;0,1,0))</f>
        <v>0</v>
      </c>
      <c r="K851">
        <f>IF(ISBLANK(Table13[[#This Row],[T3]]),0,IF(Table13[[#This Row],[T3]]&gt;0,1,0))</f>
        <v>0</v>
      </c>
      <c r="L851">
        <f>IF(ISBLANK(Table13[[#This Row],[T4]]),0,IF(Table13[[#This Row],[T4]]&gt;0,1,0))</f>
        <v>1</v>
      </c>
    </row>
    <row r="852" spans="1:12">
      <c r="A852" s="4">
        <v>43713.416666666664</v>
      </c>
      <c r="B852">
        <f t="shared" si="45"/>
        <v>5</v>
      </c>
      <c r="C852">
        <f t="shared" si="44"/>
        <v>10</v>
      </c>
      <c r="D852">
        <v>0</v>
      </c>
      <c r="E852">
        <v>0</v>
      </c>
      <c r="F852">
        <v>0</v>
      </c>
      <c r="G852">
        <v>46</v>
      </c>
      <c r="I852">
        <f>IF(ISBLANK(Table13[[#This Row],[T1]]),0,IF(Table13[[#This Row],[T1]]&gt;0,1,0))</f>
        <v>0</v>
      </c>
      <c r="J852">
        <f>IF(ISBLANK(Table13[[#This Row],[T2]]),0,IF(Table13[[#This Row],[T2]]&gt;0,1,0))</f>
        <v>0</v>
      </c>
      <c r="K852">
        <f>IF(ISBLANK(Table13[[#This Row],[T3]]),0,IF(Table13[[#This Row],[T3]]&gt;0,1,0))</f>
        <v>0</v>
      </c>
      <c r="L852">
        <f>IF(ISBLANK(Table13[[#This Row],[T4]]),0,IF(Table13[[#This Row],[T4]]&gt;0,1,0))</f>
        <v>1</v>
      </c>
    </row>
    <row r="853" spans="1:12">
      <c r="A853" s="4">
        <v>43713.458333333336</v>
      </c>
      <c r="B853">
        <f t="shared" si="45"/>
        <v>5</v>
      </c>
      <c r="C853">
        <f t="shared" si="44"/>
        <v>11</v>
      </c>
      <c r="I853">
        <f>IF(ISBLANK(Table13[[#This Row],[T1]]),0,IF(Table13[[#This Row],[T1]]&gt;0,1,0))</f>
        <v>0</v>
      </c>
      <c r="J853">
        <f>IF(ISBLANK(Table13[[#This Row],[T2]]),0,IF(Table13[[#This Row],[T2]]&gt;0,1,0))</f>
        <v>0</v>
      </c>
      <c r="K853">
        <f>IF(ISBLANK(Table13[[#This Row],[T3]]),0,IF(Table13[[#This Row],[T3]]&gt;0,1,0))</f>
        <v>0</v>
      </c>
      <c r="L853">
        <f>IF(ISBLANK(Table13[[#This Row],[T4]]),0,IF(Table13[[#This Row],[T4]]&gt;0,1,0))</f>
        <v>0</v>
      </c>
    </row>
    <row r="854" spans="1:12">
      <c r="A854" s="4">
        <v>43713.5</v>
      </c>
      <c r="B854">
        <f t="shared" si="45"/>
        <v>5</v>
      </c>
      <c r="C854">
        <f t="shared" si="44"/>
        <v>12</v>
      </c>
      <c r="I854">
        <f>IF(ISBLANK(Table13[[#This Row],[T1]]),0,IF(Table13[[#This Row],[T1]]&gt;0,1,0))</f>
        <v>0</v>
      </c>
      <c r="J854">
        <f>IF(ISBLANK(Table13[[#This Row],[T2]]),0,IF(Table13[[#This Row],[T2]]&gt;0,1,0))</f>
        <v>0</v>
      </c>
      <c r="K854">
        <f>IF(ISBLANK(Table13[[#This Row],[T3]]),0,IF(Table13[[#This Row],[T3]]&gt;0,1,0))</f>
        <v>0</v>
      </c>
      <c r="L854">
        <f>IF(ISBLANK(Table13[[#This Row],[T4]]),0,IF(Table13[[#This Row],[T4]]&gt;0,1,0))</f>
        <v>0</v>
      </c>
    </row>
    <row r="855" spans="1:12">
      <c r="A855" s="4">
        <v>43713.541666666664</v>
      </c>
      <c r="B855">
        <f t="shared" si="45"/>
        <v>5</v>
      </c>
      <c r="C855">
        <f t="shared" si="44"/>
        <v>13</v>
      </c>
      <c r="I855">
        <f>IF(ISBLANK(Table13[[#This Row],[T1]]),0,IF(Table13[[#This Row],[T1]]&gt;0,1,0))</f>
        <v>0</v>
      </c>
      <c r="J855">
        <f>IF(ISBLANK(Table13[[#This Row],[T2]]),0,IF(Table13[[#This Row],[T2]]&gt;0,1,0))</f>
        <v>0</v>
      </c>
      <c r="K855">
        <f>IF(ISBLANK(Table13[[#This Row],[T3]]),0,IF(Table13[[#This Row],[T3]]&gt;0,1,0))</f>
        <v>0</v>
      </c>
      <c r="L855">
        <f>IF(ISBLANK(Table13[[#This Row],[T4]]),0,IF(Table13[[#This Row],[T4]]&gt;0,1,0))</f>
        <v>0</v>
      </c>
    </row>
    <row r="856" spans="1:12">
      <c r="A856" s="4">
        <v>43713.583333333336</v>
      </c>
      <c r="B856">
        <f t="shared" si="45"/>
        <v>5</v>
      </c>
      <c r="C856">
        <f t="shared" si="44"/>
        <v>14</v>
      </c>
      <c r="I856">
        <f>IF(ISBLANK(Table13[[#This Row],[T1]]),0,IF(Table13[[#This Row],[T1]]&gt;0,1,0))</f>
        <v>0</v>
      </c>
      <c r="J856">
        <f>IF(ISBLANK(Table13[[#This Row],[T2]]),0,IF(Table13[[#This Row],[T2]]&gt;0,1,0))</f>
        <v>0</v>
      </c>
      <c r="K856">
        <f>IF(ISBLANK(Table13[[#This Row],[T3]]),0,IF(Table13[[#This Row],[T3]]&gt;0,1,0))</f>
        <v>0</v>
      </c>
      <c r="L856">
        <f>IF(ISBLANK(Table13[[#This Row],[T4]]),0,IF(Table13[[#This Row],[T4]]&gt;0,1,0))</f>
        <v>0</v>
      </c>
    </row>
    <row r="857" spans="1:12">
      <c r="A857" s="4">
        <v>43713.625</v>
      </c>
      <c r="B857">
        <f t="shared" si="45"/>
        <v>5</v>
      </c>
      <c r="C857">
        <f t="shared" si="44"/>
        <v>15</v>
      </c>
      <c r="D857">
        <v>0</v>
      </c>
      <c r="E857">
        <v>47</v>
      </c>
      <c r="F857">
        <v>0</v>
      </c>
      <c r="G857">
        <v>0</v>
      </c>
      <c r="I857">
        <f>IF(ISBLANK(Table13[[#This Row],[T1]]),0,IF(Table13[[#This Row],[T1]]&gt;0,1,0))</f>
        <v>0</v>
      </c>
      <c r="J857">
        <f>IF(ISBLANK(Table13[[#This Row],[T2]]),0,IF(Table13[[#This Row],[T2]]&gt;0,1,0))</f>
        <v>1</v>
      </c>
      <c r="K857">
        <f>IF(ISBLANK(Table13[[#This Row],[T3]]),0,IF(Table13[[#This Row],[T3]]&gt;0,1,0))</f>
        <v>0</v>
      </c>
      <c r="L857">
        <f>IF(ISBLANK(Table13[[#This Row],[T4]]),0,IF(Table13[[#This Row],[T4]]&gt;0,1,0))</f>
        <v>0</v>
      </c>
    </row>
    <row r="858" spans="1:12">
      <c r="A858" s="4">
        <v>43713.666666666664</v>
      </c>
      <c r="B858">
        <f t="shared" si="45"/>
        <v>5</v>
      </c>
      <c r="C858">
        <f t="shared" si="44"/>
        <v>16</v>
      </c>
      <c r="D858">
        <v>0</v>
      </c>
      <c r="E858">
        <v>39</v>
      </c>
      <c r="F858">
        <v>0</v>
      </c>
      <c r="G858">
        <v>0</v>
      </c>
      <c r="I858">
        <f>IF(ISBLANK(Table13[[#This Row],[T1]]),0,IF(Table13[[#This Row],[T1]]&gt;0,1,0))</f>
        <v>0</v>
      </c>
      <c r="J858">
        <f>IF(ISBLANK(Table13[[#This Row],[T2]]),0,IF(Table13[[#This Row],[T2]]&gt;0,1,0))</f>
        <v>1</v>
      </c>
      <c r="K858">
        <f>IF(ISBLANK(Table13[[#This Row],[T3]]),0,IF(Table13[[#This Row],[T3]]&gt;0,1,0))</f>
        <v>0</v>
      </c>
      <c r="L858">
        <f>IF(ISBLANK(Table13[[#This Row],[T4]]),0,IF(Table13[[#This Row],[T4]]&gt;0,1,0))</f>
        <v>0</v>
      </c>
    </row>
    <row r="859" spans="1:12">
      <c r="A859" s="4">
        <v>43713.708333333336</v>
      </c>
      <c r="B859">
        <f t="shared" si="45"/>
        <v>5</v>
      </c>
      <c r="C859">
        <f t="shared" ref="C859:C922" si="46">HOUR(A859)</f>
        <v>17</v>
      </c>
      <c r="D859">
        <v>0</v>
      </c>
      <c r="E859">
        <v>27</v>
      </c>
      <c r="F859">
        <v>11</v>
      </c>
      <c r="G859">
        <v>0</v>
      </c>
      <c r="I859">
        <f>IF(ISBLANK(Table13[[#This Row],[T1]]),0,IF(Table13[[#This Row],[T1]]&gt;0,1,0))</f>
        <v>0</v>
      </c>
      <c r="J859">
        <f>IF(ISBLANK(Table13[[#This Row],[T2]]),0,IF(Table13[[#This Row],[T2]]&gt;0,1,0))</f>
        <v>1</v>
      </c>
      <c r="K859">
        <f>IF(ISBLANK(Table13[[#This Row],[T3]]),0,IF(Table13[[#This Row],[T3]]&gt;0,1,0))</f>
        <v>1</v>
      </c>
      <c r="L859">
        <f>IF(ISBLANK(Table13[[#This Row],[T4]]),0,IF(Table13[[#This Row],[T4]]&gt;0,1,0))</f>
        <v>0</v>
      </c>
    </row>
    <row r="860" spans="1:12">
      <c r="A860" s="4">
        <v>43713.75</v>
      </c>
      <c r="B860">
        <f t="shared" si="45"/>
        <v>5</v>
      </c>
      <c r="C860">
        <f t="shared" si="46"/>
        <v>18</v>
      </c>
      <c r="D860">
        <v>20</v>
      </c>
      <c r="E860">
        <v>37</v>
      </c>
      <c r="F860">
        <v>0</v>
      </c>
      <c r="G860">
        <v>0</v>
      </c>
      <c r="I860">
        <f>IF(ISBLANK(Table13[[#This Row],[T1]]),0,IF(Table13[[#This Row],[T1]]&gt;0,1,0))</f>
        <v>1</v>
      </c>
      <c r="J860">
        <f>IF(ISBLANK(Table13[[#This Row],[T2]]),0,IF(Table13[[#This Row],[T2]]&gt;0,1,0))</f>
        <v>1</v>
      </c>
      <c r="K860">
        <f>IF(ISBLANK(Table13[[#This Row],[T3]]),0,IF(Table13[[#This Row],[T3]]&gt;0,1,0))</f>
        <v>0</v>
      </c>
      <c r="L860">
        <f>IF(ISBLANK(Table13[[#This Row],[T4]]),0,IF(Table13[[#This Row],[T4]]&gt;0,1,0))</f>
        <v>0</v>
      </c>
    </row>
    <row r="861" spans="1:12">
      <c r="A861" s="4">
        <v>43713.791666666664</v>
      </c>
      <c r="B861">
        <f t="shared" si="45"/>
        <v>5</v>
      </c>
      <c r="C861">
        <f t="shared" si="46"/>
        <v>19</v>
      </c>
      <c r="D861">
        <v>58</v>
      </c>
      <c r="E861">
        <v>5</v>
      </c>
      <c r="F861">
        <v>0</v>
      </c>
      <c r="G861">
        <v>0</v>
      </c>
      <c r="I861">
        <f>IF(ISBLANK(Table13[[#This Row],[T1]]),0,IF(Table13[[#This Row],[T1]]&gt;0,1,0))</f>
        <v>1</v>
      </c>
      <c r="J861">
        <f>IF(ISBLANK(Table13[[#This Row],[T2]]),0,IF(Table13[[#This Row],[T2]]&gt;0,1,0))</f>
        <v>1</v>
      </c>
      <c r="K861">
        <f>IF(ISBLANK(Table13[[#This Row],[T3]]),0,IF(Table13[[#This Row],[T3]]&gt;0,1,0))</f>
        <v>0</v>
      </c>
      <c r="L861">
        <f>IF(ISBLANK(Table13[[#This Row],[T4]]),0,IF(Table13[[#This Row],[T4]]&gt;0,1,0))</f>
        <v>0</v>
      </c>
    </row>
    <row r="862" spans="1:12">
      <c r="A862" s="4">
        <v>43713.833333333336</v>
      </c>
      <c r="B862">
        <f t="shared" si="45"/>
        <v>5</v>
      </c>
      <c r="C862">
        <f t="shared" si="46"/>
        <v>20</v>
      </c>
      <c r="D862">
        <v>57</v>
      </c>
      <c r="E862">
        <v>0</v>
      </c>
      <c r="F862">
        <v>0</v>
      </c>
      <c r="G862">
        <v>0</v>
      </c>
      <c r="I862">
        <f>IF(ISBLANK(Table13[[#This Row],[T1]]),0,IF(Table13[[#This Row],[T1]]&gt;0,1,0))</f>
        <v>1</v>
      </c>
      <c r="J862">
        <f>IF(ISBLANK(Table13[[#This Row],[T2]]),0,IF(Table13[[#This Row],[T2]]&gt;0,1,0))</f>
        <v>0</v>
      </c>
      <c r="K862">
        <f>IF(ISBLANK(Table13[[#This Row],[T3]]),0,IF(Table13[[#This Row],[T3]]&gt;0,1,0))</f>
        <v>0</v>
      </c>
      <c r="L862">
        <f>IF(ISBLANK(Table13[[#This Row],[T4]]),0,IF(Table13[[#This Row],[T4]]&gt;0,1,0))</f>
        <v>0</v>
      </c>
    </row>
    <row r="863" spans="1:12">
      <c r="A863" s="4">
        <v>43713.875</v>
      </c>
      <c r="B863">
        <f t="shared" si="45"/>
        <v>5</v>
      </c>
      <c r="C863">
        <f t="shared" si="46"/>
        <v>21</v>
      </c>
      <c r="D863">
        <v>58</v>
      </c>
      <c r="E863">
        <v>20</v>
      </c>
      <c r="F863">
        <v>19</v>
      </c>
      <c r="G863">
        <v>21</v>
      </c>
      <c r="I863">
        <f>IF(ISBLANK(Table13[[#This Row],[T1]]),0,IF(Table13[[#This Row],[T1]]&gt;0,1,0))</f>
        <v>1</v>
      </c>
      <c r="J863">
        <f>IF(ISBLANK(Table13[[#This Row],[T2]]),0,IF(Table13[[#This Row],[T2]]&gt;0,1,0))</f>
        <v>1</v>
      </c>
      <c r="K863">
        <f>IF(ISBLANK(Table13[[#This Row],[T3]]),0,IF(Table13[[#This Row],[T3]]&gt;0,1,0))</f>
        <v>1</v>
      </c>
      <c r="L863">
        <f>IF(ISBLANK(Table13[[#This Row],[T4]]),0,IF(Table13[[#This Row],[T4]]&gt;0,1,0))</f>
        <v>1</v>
      </c>
    </row>
    <row r="864" spans="1:12">
      <c r="A864" s="4">
        <v>43713.916666666664</v>
      </c>
      <c r="B864">
        <f t="shared" si="45"/>
        <v>5</v>
      </c>
      <c r="C864">
        <f t="shared" si="46"/>
        <v>22</v>
      </c>
      <c r="D864">
        <v>58</v>
      </c>
      <c r="E864">
        <v>58</v>
      </c>
      <c r="F864">
        <v>58</v>
      </c>
      <c r="G864">
        <v>0</v>
      </c>
      <c r="I864">
        <f>IF(ISBLANK(Table13[[#This Row],[T1]]),0,IF(Table13[[#This Row],[T1]]&gt;0,1,0))</f>
        <v>1</v>
      </c>
      <c r="J864">
        <f>IF(ISBLANK(Table13[[#This Row],[T2]]),0,IF(Table13[[#This Row],[T2]]&gt;0,1,0))</f>
        <v>1</v>
      </c>
      <c r="K864">
        <f>IF(ISBLANK(Table13[[#This Row],[T3]]),0,IF(Table13[[#This Row],[T3]]&gt;0,1,0))</f>
        <v>1</v>
      </c>
      <c r="L864">
        <f>IF(ISBLANK(Table13[[#This Row],[T4]]),0,IF(Table13[[#This Row],[T4]]&gt;0,1,0))</f>
        <v>0</v>
      </c>
    </row>
    <row r="865" spans="1:12">
      <c r="A865" s="4">
        <v>43713.958333333336</v>
      </c>
      <c r="B865">
        <f t="shared" si="45"/>
        <v>5</v>
      </c>
      <c r="C865">
        <f t="shared" si="46"/>
        <v>23</v>
      </c>
      <c r="D865">
        <v>58</v>
      </c>
      <c r="E865">
        <v>58</v>
      </c>
      <c r="F865">
        <v>58</v>
      </c>
      <c r="G865">
        <v>0</v>
      </c>
      <c r="I865">
        <f>IF(ISBLANK(Table13[[#This Row],[T1]]),0,IF(Table13[[#This Row],[T1]]&gt;0,1,0))</f>
        <v>1</v>
      </c>
      <c r="J865">
        <f>IF(ISBLANK(Table13[[#This Row],[T2]]),0,IF(Table13[[#This Row],[T2]]&gt;0,1,0))</f>
        <v>1</v>
      </c>
      <c r="K865">
        <f>IF(ISBLANK(Table13[[#This Row],[T3]]),0,IF(Table13[[#This Row],[T3]]&gt;0,1,0))</f>
        <v>1</v>
      </c>
      <c r="L865">
        <f>IF(ISBLANK(Table13[[#This Row],[T4]]),0,IF(Table13[[#This Row],[T4]]&gt;0,1,0))</f>
        <v>0</v>
      </c>
    </row>
    <row r="866" spans="1:12">
      <c r="A866" s="4">
        <v>43714</v>
      </c>
      <c r="B866">
        <f t="shared" si="45"/>
        <v>6</v>
      </c>
      <c r="C866">
        <f t="shared" si="46"/>
        <v>0</v>
      </c>
      <c r="D866">
        <v>58</v>
      </c>
      <c r="E866">
        <v>36</v>
      </c>
      <c r="F866">
        <v>58</v>
      </c>
      <c r="G866">
        <v>0</v>
      </c>
      <c r="I866">
        <f>IF(ISBLANK(Table13[[#This Row],[T1]]),0,IF(Table13[[#This Row],[T1]]&gt;0,1,0))</f>
        <v>1</v>
      </c>
      <c r="J866">
        <f>IF(ISBLANK(Table13[[#This Row],[T2]]),0,IF(Table13[[#This Row],[T2]]&gt;0,1,0))</f>
        <v>1</v>
      </c>
      <c r="K866">
        <f>IF(ISBLANK(Table13[[#This Row],[T3]]),0,IF(Table13[[#This Row],[T3]]&gt;0,1,0))</f>
        <v>1</v>
      </c>
      <c r="L866">
        <f>IF(ISBLANK(Table13[[#This Row],[T4]]),0,IF(Table13[[#This Row],[T4]]&gt;0,1,0))</f>
        <v>0</v>
      </c>
    </row>
    <row r="867" spans="1:12">
      <c r="A867" s="4">
        <v>43714.041666666664</v>
      </c>
      <c r="B867">
        <f t="shared" si="45"/>
        <v>6</v>
      </c>
      <c r="C867">
        <f t="shared" si="46"/>
        <v>1</v>
      </c>
      <c r="D867">
        <v>57</v>
      </c>
      <c r="E867">
        <v>34</v>
      </c>
      <c r="F867">
        <v>57</v>
      </c>
      <c r="G867">
        <v>0</v>
      </c>
      <c r="I867">
        <f>IF(ISBLANK(Table13[[#This Row],[T1]]),0,IF(Table13[[#This Row],[T1]]&gt;0,1,0))</f>
        <v>1</v>
      </c>
      <c r="J867">
        <f>IF(ISBLANK(Table13[[#This Row],[T2]]),0,IF(Table13[[#This Row],[T2]]&gt;0,1,0))</f>
        <v>1</v>
      </c>
      <c r="K867">
        <f>IF(ISBLANK(Table13[[#This Row],[T3]]),0,IF(Table13[[#This Row],[T3]]&gt;0,1,0))</f>
        <v>1</v>
      </c>
      <c r="L867">
        <f>IF(ISBLANK(Table13[[#This Row],[T4]]),0,IF(Table13[[#This Row],[T4]]&gt;0,1,0))</f>
        <v>0</v>
      </c>
    </row>
    <row r="868" spans="1:12">
      <c r="A868" s="4">
        <v>43714.083333333336</v>
      </c>
      <c r="B868">
        <f t="shared" si="45"/>
        <v>6</v>
      </c>
      <c r="C868">
        <f t="shared" si="46"/>
        <v>2</v>
      </c>
      <c r="D868">
        <v>58</v>
      </c>
      <c r="E868">
        <v>28</v>
      </c>
      <c r="F868">
        <v>58</v>
      </c>
      <c r="G868">
        <v>0</v>
      </c>
      <c r="I868">
        <f>IF(ISBLANK(Table13[[#This Row],[T1]]),0,IF(Table13[[#This Row],[T1]]&gt;0,1,0))</f>
        <v>1</v>
      </c>
      <c r="J868">
        <f>IF(ISBLANK(Table13[[#This Row],[T2]]),0,IF(Table13[[#This Row],[T2]]&gt;0,1,0))</f>
        <v>1</v>
      </c>
      <c r="K868">
        <f>IF(ISBLANK(Table13[[#This Row],[T3]]),0,IF(Table13[[#This Row],[T3]]&gt;0,1,0))</f>
        <v>1</v>
      </c>
      <c r="L868">
        <f>IF(ISBLANK(Table13[[#This Row],[T4]]),0,IF(Table13[[#This Row],[T4]]&gt;0,1,0))</f>
        <v>0</v>
      </c>
    </row>
    <row r="869" spans="1:12">
      <c r="A869" s="4">
        <v>43714.125</v>
      </c>
      <c r="B869">
        <f t="shared" si="45"/>
        <v>6</v>
      </c>
      <c r="C869">
        <f t="shared" si="46"/>
        <v>3</v>
      </c>
      <c r="D869">
        <v>58</v>
      </c>
      <c r="E869">
        <v>47</v>
      </c>
      <c r="F869">
        <v>58</v>
      </c>
      <c r="G869">
        <v>0</v>
      </c>
      <c r="I869">
        <f>IF(ISBLANK(Table13[[#This Row],[T1]]),0,IF(Table13[[#This Row],[T1]]&gt;0,1,0))</f>
        <v>1</v>
      </c>
      <c r="J869">
        <f>IF(ISBLANK(Table13[[#This Row],[T2]]),0,IF(Table13[[#This Row],[T2]]&gt;0,1,0))</f>
        <v>1</v>
      </c>
      <c r="K869">
        <f>IF(ISBLANK(Table13[[#This Row],[T3]]),0,IF(Table13[[#This Row],[T3]]&gt;0,1,0))</f>
        <v>1</v>
      </c>
      <c r="L869">
        <f>IF(ISBLANK(Table13[[#This Row],[T4]]),0,IF(Table13[[#This Row],[T4]]&gt;0,1,0))</f>
        <v>0</v>
      </c>
    </row>
    <row r="870" spans="1:12">
      <c r="A870" s="4">
        <v>43714.166666666664</v>
      </c>
      <c r="B870">
        <f t="shared" si="45"/>
        <v>6</v>
      </c>
      <c r="C870">
        <f t="shared" si="46"/>
        <v>4</v>
      </c>
      <c r="D870">
        <v>58</v>
      </c>
      <c r="E870">
        <v>47</v>
      </c>
      <c r="F870">
        <v>58</v>
      </c>
      <c r="G870">
        <v>0</v>
      </c>
      <c r="I870">
        <f>IF(ISBLANK(Table13[[#This Row],[T1]]),0,IF(Table13[[#This Row],[T1]]&gt;0,1,0))</f>
        <v>1</v>
      </c>
      <c r="J870">
        <f>IF(ISBLANK(Table13[[#This Row],[T2]]),0,IF(Table13[[#This Row],[T2]]&gt;0,1,0))</f>
        <v>1</v>
      </c>
      <c r="K870">
        <f>IF(ISBLANK(Table13[[#This Row],[T3]]),0,IF(Table13[[#This Row],[T3]]&gt;0,1,0))</f>
        <v>1</v>
      </c>
      <c r="L870">
        <f>IF(ISBLANK(Table13[[#This Row],[T4]]),0,IF(Table13[[#This Row],[T4]]&gt;0,1,0))</f>
        <v>0</v>
      </c>
    </row>
    <row r="871" spans="1:12">
      <c r="A871" s="4">
        <v>43714.208333333336</v>
      </c>
      <c r="B871">
        <f t="shared" si="45"/>
        <v>6</v>
      </c>
      <c r="C871">
        <f t="shared" si="46"/>
        <v>5</v>
      </c>
      <c r="D871">
        <v>57</v>
      </c>
      <c r="E871">
        <v>38</v>
      </c>
      <c r="F871">
        <v>57</v>
      </c>
      <c r="G871">
        <v>0</v>
      </c>
      <c r="I871">
        <f>IF(ISBLANK(Table13[[#This Row],[T1]]),0,IF(Table13[[#This Row],[T1]]&gt;0,1,0))</f>
        <v>1</v>
      </c>
      <c r="J871">
        <f>IF(ISBLANK(Table13[[#This Row],[T2]]),0,IF(Table13[[#This Row],[T2]]&gt;0,1,0))</f>
        <v>1</v>
      </c>
      <c r="K871">
        <f>IF(ISBLANK(Table13[[#This Row],[T3]]),0,IF(Table13[[#This Row],[T3]]&gt;0,1,0))</f>
        <v>1</v>
      </c>
      <c r="L871">
        <f>IF(ISBLANK(Table13[[#This Row],[T4]]),0,IF(Table13[[#This Row],[T4]]&gt;0,1,0))</f>
        <v>0</v>
      </c>
    </row>
    <row r="872" spans="1:12">
      <c r="A872" s="4">
        <v>43714.25</v>
      </c>
      <c r="B872">
        <f t="shared" si="45"/>
        <v>6</v>
      </c>
      <c r="C872">
        <f t="shared" si="46"/>
        <v>6</v>
      </c>
      <c r="D872">
        <v>58</v>
      </c>
      <c r="E872">
        <v>32</v>
      </c>
      <c r="F872">
        <v>58</v>
      </c>
      <c r="G872">
        <v>0</v>
      </c>
      <c r="I872">
        <f>IF(ISBLANK(Table13[[#This Row],[T1]]),0,IF(Table13[[#This Row],[T1]]&gt;0,1,0))</f>
        <v>1</v>
      </c>
      <c r="J872">
        <f>IF(ISBLANK(Table13[[#This Row],[T2]]),0,IF(Table13[[#This Row],[T2]]&gt;0,1,0))</f>
        <v>1</v>
      </c>
      <c r="K872">
        <f>IF(ISBLANK(Table13[[#This Row],[T3]]),0,IF(Table13[[#This Row],[T3]]&gt;0,1,0))</f>
        <v>1</v>
      </c>
      <c r="L872">
        <f>IF(ISBLANK(Table13[[#This Row],[T4]]),0,IF(Table13[[#This Row],[T4]]&gt;0,1,0))</f>
        <v>0</v>
      </c>
    </row>
    <row r="873" spans="1:12">
      <c r="A873" s="4">
        <v>43714.291666666664</v>
      </c>
      <c r="B873">
        <f t="shared" si="45"/>
        <v>6</v>
      </c>
      <c r="C873">
        <f t="shared" si="46"/>
        <v>7</v>
      </c>
      <c r="D873">
        <v>43</v>
      </c>
      <c r="E873">
        <v>13</v>
      </c>
      <c r="F873">
        <v>58</v>
      </c>
      <c r="G873">
        <v>0</v>
      </c>
      <c r="I873">
        <f>IF(ISBLANK(Table13[[#This Row],[T1]]),0,IF(Table13[[#This Row],[T1]]&gt;0,1,0))</f>
        <v>1</v>
      </c>
      <c r="J873">
        <f>IF(ISBLANK(Table13[[#This Row],[T2]]),0,IF(Table13[[#This Row],[T2]]&gt;0,1,0))</f>
        <v>1</v>
      </c>
      <c r="K873">
        <f>IF(ISBLANK(Table13[[#This Row],[T3]]),0,IF(Table13[[#This Row],[T3]]&gt;0,1,0))</f>
        <v>1</v>
      </c>
      <c r="L873">
        <f>IF(ISBLANK(Table13[[#This Row],[T4]]),0,IF(Table13[[#This Row],[T4]]&gt;0,1,0))</f>
        <v>0</v>
      </c>
    </row>
    <row r="874" spans="1:12">
      <c r="A874" s="4">
        <v>43714.333333333336</v>
      </c>
      <c r="B874">
        <f t="shared" si="45"/>
        <v>6</v>
      </c>
      <c r="C874">
        <f t="shared" si="46"/>
        <v>8</v>
      </c>
      <c r="D874">
        <v>0</v>
      </c>
      <c r="E874">
        <v>0</v>
      </c>
      <c r="F874">
        <v>1</v>
      </c>
      <c r="G874">
        <v>0</v>
      </c>
      <c r="I874">
        <f>IF(ISBLANK(Table13[[#This Row],[T1]]),0,IF(Table13[[#This Row],[T1]]&gt;0,1,0))</f>
        <v>0</v>
      </c>
      <c r="J874">
        <f>IF(ISBLANK(Table13[[#This Row],[T2]]),0,IF(Table13[[#This Row],[T2]]&gt;0,1,0))</f>
        <v>0</v>
      </c>
      <c r="K874">
        <f>IF(ISBLANK(Table13[[#This Row],[T3]]),0,IF(Table13[[#This Row],[T3]]&gt;0,1,0))</f>
        <v>1</v>
      </c>
      <c r="L874">
        <f>IF(ISBLANK(Table13[[#This Row],[T4]]),0,IF(Table13[[#This Row],[T4]]&gt;0,1,0))</f>
        <v>0</v>
      </c>
    </row>
    <row r="875" spans="1:12">
      <c r="A875" s="4">
        <v>43714.374999652777</v>
      </c>
      <c r="B875">
        <f t="shared" si="45"/>
        <v>6</v>
      </c>
      <c r="C875">
        <f t="shared" si="46"/>
        <v>9</v>
      </c>
      <c r="I875">
        <f>IF(ISBLANK(Table13[[#This Row],[T1]]),0,IF(Table13[[#This Row],[T1]]&gt;0,1,0))</f>
        <v>0</v>
      </c>
      <c r="J875">
        <f>IF(ISBLANK(Table13[[#This Row],[T2]]),0,IF(Table13[[#This Row],[T2]]&gt;0,1,0))</f>
        <v>0</v>
      </c>
      <c r="K875">
        <f>IF(ISBLANK(Table13[[#This Row],[T3]]),0,IF(Table13[[#This Row],[T3]]&gt;0,1,0))</f>
        <v>0</v>
      </c>
      <c r="L875">
        <f>IF(ISBLANK(Table13[[#This Row],[T4]]),0,IF(Table13[[#This Row],[T4]]&gt;0,1,0))</f>
        <v>0</v>
      </c>
    </row>
    <row r="876" spans="1:12">
      <c r="A876" s="4">
        <v>43714.416666261575</v>
      </c>
      <c r="B876">
        <f t="shared" si="45"/>
        <v>6</v>
      </c>
      <c r="C876">
        <f t="shared" si="46"/>
        <v>10</v>
      </c>
      <c r="I876">
        <f>IF(ISBLANK(Table13[[#This Row],[T1]]),0,IF(Table13[[#This Row],[T1]]&gt;0,1,0))</f>
        <v>0</v>
      </c>
      <c r="J876">
        <f>IF(ISBLANK(Table13[[#This Row],[T2]]),0,IF(Table13[[#This Row],[T2]]&gt;0,1,0))</f>
        <v>0</v>
      </c>
      <c r="K876">
        <f>IF(ISBLANK(Table13[[#This Row],[T3]]),0,IF(Table13[[#This Row],[T3]]&gt;0,1,0))</f>
        <v>0</v>
      </c>
      <c r="L876">
        <f>IF(ISBLANK(Table13[[#This Row],[T4]]),0,IF(Table13[[#This Row],[T4]]&gt;0,1,0))</f>
        <v>0</v>
      </c>
    </row>
    <row r="877" spans="1:12">
      <c r="A877" s="4">
        <v>43714.458332870374</v>
      </c>
      <c r="B877">
        <f t="shared" si="45"/>
        <v>6</v>
      </c>
      <c r="C877">
        <f t="shared" si="46"/>
        <v>11</v>
      </c>
      <c r="I877">
        <f>IF(ISBLANK(Table13[[#This Row],[T1]]),0,IF(Table13[[#This Row],[T1]]&gt;0,1,0))</f>
        <v>0</v>
      </c>
      <c r="J877">
        <f>IF(ISBLANK(Table13[[#This Row],[T2]]),0,IF(Table13[[#This Row],[T2]]&gt;0,1,0))</f>
        <v>0</v>
      </c>
      <c r="K877">
        <f>IF(ISBLANK(Table13[[#This Row],[T3]]),0,IF(Table13[[#This Row],[T3]]&gt;0,1,0))</f>
        <v>0</v>
      </c>
      <c r="L877">
        <f>IF(ISBLANK(Table13[[#This Row],[T4]]),0,IF(Table13[[#This Row],[T4]]&gt;0,1,0))</f>
        <v>0</v>
      </c>
    </row>
    <row r="878" spans="1:12">
      <c r="A878" s="4">
        <v>43714.499999479165</v>
      </c>
      <c r="B878">
        <f t="shared" si="45"/>
        <v>6</v>
      </c>
      <c r="C878">
        <f t="shared" si="46"/>
        <v>12</v>
      </c>
      <c r="I878">
        <f>IF(ISBLANK(Table13[[#This Row],[T1]]),0,IF(Table13[[#This Row],[T1]]&gt;0,1,0))</f>
        <v>0</v>
      </c>
      <c r="J878">
        <f>IF(ISBLANK(Table13[[#This Row],[T2]]),0,IF(Table13[[#This Row],[T2]]&gt;0,1,0))</f>
        <v>0</v>
      </c>
      <c r="K878">
        <f>IF(ISBLANK(Table13[[#This Row],[T3]]),0,IF(Table13[[#This Row],[T3]]&gt;0,1,0))</f>
        <v>0</v>
      </c>
      <c r="L878">
        <f>IF(ISBLANK(Table13[[#This Row],[T4]]),0,IF(Table13[[#This Row],[T4]]&gt;0,1,0))</f>
        <v>0</v>
      </c>
    </row>
    <row r="879" spans="1:12">
      <c r="A879" s="4">
        <v>43714.541666087964</v>
      </c>
      <c r="B879">
        <f t="shared" si="45"/>
        <v>6</v>
      </c>
      <c r="C879">
        <f t="shared" si="46"/>
        <v>13</v>
      </c>
      <c r="I879">
        <f>IF(ISBLANK(Table13[[#This Row],[T1]]),0,IF(Table13[[#This Row],[T1]]&gt;0,1,0))</f>
        <v>0</v>
      </c>
      <c r="J879">
        <f>IF(ISBLANK(Table13[[#This Row],[T2]]),0,IF(Table13[[#This Row],[T2]]&gt;0,1,0))</f>
        <v>0</v>
      </c>
      <c r="K879">
        <f>IF(ISBLANK(Table13[[#This Row],[T3]]),0,IF(Table13[[#This Row],[T3]]&gt;0,1,0))</f>
        <v>0</v>
      </c>
      <c r="L879">
        <f>IF(ISBLANK(Table13[[#This Row],[T4]]),0,IF(Table13[[#This Row],[T4]]&gt;0,1,0))</f>
        <v>0</v>
      </c>
    </row>
    <row r="880" spans="1:12">
      <c r="A880" s="4">
        <v>43714.583333333336</v>
      </c>
      <c r="B880">
        <f t="shared" si="45"/>
        <v>6</v>
      </c>
      <c r="C880">
        <f t="shared" si="46"/>
        <v>14</v>
      </c>
      <c r="D880">
        <v>0</v>
      </c>
      <c r="E880">
        <v>49</v>
      </c>
      <c r="F880">
        <v>0</v>
      </c>
      <c r="G880">
        <v>0</v>
      </c>
      <c r="I880">
        <f>IF(ISBLANK(Table13[[#This Row],[T1]]),0,IF(Table13[[#This Row],[T1]]&gt;0,1,0))</f>
        <v>0</v>
      </c>
      <c r="J880">
        <f>IF(ISBLANK(Table13[[#This Row],[T2]]),0,IF(Table13[[#This Row],[T2]]&gt;0,1,0))</f>
        <v>1</v>
      </c>
      <c r="K880">
        <f>IF(ISBLANK(Table13[[#This Row],[T3]]),0,IF(Table13[[#This Row],[T3]]&gt;0,1,0))</f>
        <v>0</v>
      </c>
      <c r="L880">
        <f>IF(ISBLANK(Table13[[#This Row],[T4]]),0,IF(Table13[[#This Row],[T4]]&gt;0,1,0))</f>
        <v>0</v>
      </c>
    </row>
    <row r="881" spans="1:12">
      <c r="A881" s="4">
        <v>43714.625</v>
      </c>
      <c r="B881">
        <f t="shared" si="45"/>
        <v>6</v>
      </c>
      <c r="C881">
        <f t="shared" si="46"/>
        <v>15</v>
      </c>
      <c r="D881">
        <v>0</v>
      </c>
      <c r="E881">
        <v>58</v>
      </c>
      <c r="F881">
        <v>0</v>
      </c>
      <c r="G881">
        <v>0</v>
      </c>
      <c r="I881">
        <f>IF(ISBLANK(Table13[[#This Row],[T1]]),0,IF(Table13[[#This Row],[T1]]&gt;0,1,0))</f>
        <v>0</v>
      </c>
      <c r="J881">
        <f>IF(ISBLANK(Table13[[#This Row],[T2]]),0,IF(Table13[[#This Row],[T2]]&gt;0,1,0))</f>
        <v>1</v>
      </c>
      <c r="K881">
        <f>IF(ISBLANK(Table13[[#This Row],[T3]]),0,IF(Table13[[#This Row],[T3]]&gt;0,1,0))</f>
        <v>0</v>
      </c>
      <c r="L881">
        <f>IF(ISBLANK(Table13[[#This Row],[T4]]),0,IF(Table13[[#This Row],[T4]]&gt;0,1,0))</f>
        <v>0</v>
      </c>
    </row>
    <row r="882" spans="1:12">
      <c r="A882" s="4">
        <v>43714.666666666664</v>
      </c>
      <c r="B882">
        <f t="shared" si="45"/>
        <v>6</v>
      </c>
      <c r="C882">
        <f t="shared" si="46"/>
        <v>16</v>
      </c>
      <c r="D882">
        <v>1</v>
      </c>
      <c r="E882">
        <v>57</v>
      </c>
      <c r="F882">
        <v>0</v>
      </c>
      <c r="G882">
        <v>0</v>
      </c>
      <c r="I882">
        <f>IF(ISBLANK(Table13[[#This Row],[T1]]),0,IF(Table13[[#This Row],[T1]]&gt;0,1,0))</f>
        <v>1</v>
      </c>
      <c r="J882">
        <f>IF(ISBLANK(Table13[[#This Row],[T2]]),0,IF(Table13[[#This Row],[T2]]&gt;0,1,0))</f>
        <v>1</v>
      </c>
      <c r="K882">
        <f>IF(ISBLANK(Table13[[#This Row],[T3]]),0,IF(Table13[[#This Row],[T3]]&gt;0,1,0))</f>
        <v>0</v>
      </c>
      <c r="L882">
        <f>IF(ISBLANK(Table13[[#This Row],[T4]]),0,IF(Table13[[#This Row],[T4]]&gt;0,1,0))</f>
        <v>0</v>
      </c>
    </row>
    <row r="883" spans="1:12">
      <c r="A883" s="4">
        <v>43714.708333333336</v>
      </c>
      <c r="B883">
        <f t="shared" si="45"/>
        <v>6</v>
      </c>
      <c r="C883">
        <f t="shared" si="46"/>
        <v>17</v>
      </c>
      <c r="D883">
        <v>58</v>
      </c>
      <c r="E883">
        <v>52</v>
      </c>
      <c r="F883">
        <v>6</v>
      </c>
      <c r="G883">
        <v>0</v>
      </c>
      <c r="I883">
        <f>IF(ISBLANK(Table13[[#This Row],[T1]]),0,IF(Table13[[#This Row],[T1]]&gt;0,1,0))</f>
        <v>1</v>
      </c>
      <c r="J883">
        <f>IF(ISBLANK(Table13[[#This Row],[T2]]),0,IF(Table13[[#This Row],[T2]]&gt;0,1,0))</f>
        <v>1</v>
      </c>
      <c r="K883">
        <f>IF(ISBLANK(Table13[[#This Row],[T3]]),0,IF(Table13[[#This Row],[T3]]&gt;0,1,0))</f>
        <v>1</v>
      </c>
      <c r="L883">
        <f>IF(ISBLANK(Table13[[#This Row],[T4]]),0,IF(Table13[[#This Row],[T4]]&gt;0,1,0))</f>
        <v>0</v>
      </c>
    </row>
    <row r="884" spans="1:12">
      <c r="A884" s="4">
        <v>43714.75</v>
      </c>
      <c r="B884">
        <f t="shared" si="45"/>
        <v>6</v>
      </c>
      <c r="C884">
        <f t="shared" si="46"/>
        <v>18</v>
      </c>
      <c r="D884">
        <v>12</v>
      </c>
      <c r="E884">
        <v>56</v>
      </c>
      <c r="F884">
        <v>58</v>
      </c>
      <c r="G884">
        <v>41</v>
      </c>
      <c r="I884">
        <f>IF(ISBLANK(Table13[[#This Row],[T1]]),0,IF(Table13[[#This Row],[T1]]&gt;0,1,0))</f>
        <v>1</v>
      </c>
      <c r="J884">
        <f>IF(ISBLANK(Table13[[#This Row],[T2]]),0,IF(Table13[[#This Row],[T2]]&gt;0,1,0))</f>
        <v>1</v>
      </c>
      <c r="K884">
        <f>IF(ISBLANK(Table13[[#This Row],[T3]]),0,IF(Table13[[#This Row],[T3]]&gt;0,1,0))</f>
        <v>1</v>
      </c>
      <c r="L884">
        <f>IF(ISBLANK(Table13[[#This Row],[T4]]),0,IF(Table13[[#This Row],[T4]]&gt;0,1,0))</f>
        <v>1</v>
      </c>
    </row>
    <row r="885" spans="1:12">
      <c r="A885" s="4">
        <v>43714.791666666664</v>
      </c>
      <c r="B885">
        <f t="shared" si="45"/>
        <v>6</v>
      </c>
      <c r="C885">
        <f t="shared" si="46"/>
        <v>19</v>
      </c>
      <c r="D885">
        <v>0</v>
      </c>
      <c r="E885">
        <v>35</v>
      </c>
      <c r="F885">
        <v>6</v>
      </c>
      <c r="G885">
        <v>1</v>
      </c>
      <c r="I885">
        <f>IF(ISBLANK(Table13[[#This Row],[T1]]),0,IF(Table13[[#This Row],[T1]]&gt;0,1,0))</f>
        <v>0</v>
      </c>
      <c r="J885">
        <f>IF(ISBLANK(Table13[[#This Row],[T2]]),0,IF(Table13[[#This Row],[T2]]&gt;0,1,0))</f>
        <v>1</v>
      </c>
      <c r="K885">
        <f>IF(ISBLANK(Table13[[#This Row],[T3]]),0,IF(Table13[[#This Row],[T3]]&gt;0,1,0))</f>
        <v>1</v>
      </c>
      <c r="L885">
        <f>IF(ISBLANK(Table13[[#This Row],[T4]]),0,IF(Table13[[#This Row],[T4]]&gt;0,1,0))</f>
        <v>1</v>
      </c>
    </row>
    <row r="886" spans="1:12">
      <c r="A886" s="4">
        <v>43714.833333333336</v>
      </c>
      <c r="B886">
        <f t="shared" si="45"/>
        <v>6</v>
      </c>
      <c r="C886">
        <f t="shared" si="46"/>
        <v>20</v>
      </c>
      <c r="D886">
        <v>0</v>
      </c>
      <c r="E886">
        <v>24</v>
      </c>
      <c r="F886">
        <v>0</v>
      </c>
      <c r="G886">
        <v>0</v>
      </c>
      <c r="I886">
        <f>IF(ISBLANK(Table13[[#This Row],[T1]]),0,IF(Table13[[#This Row],[T1]]&gt;0,1,0))</f>
        <v>0</v>
      </c>
      <c r="J886">
        <f>IF(ISBLANK(Table13[[#This Row],[T2]]),0,IF(Table13[[#This Row],[T2]]&gt;0,1,0))</f>
        <v>1</v>
      </c>
      <c r="K886">
        <f>IF(ISBLANK(Table13[[#This Row],[T3]]),0,IF(Table13[[#This Row],[T3]]&gt;0,1,0))</f>
        <v>0</v>
      </c>
      <c r="L886">
        <f>IF(ISBLANK(Table13[[#This Row],[T4]]),0,IF(Table13[[#This Row],[T4]]&gt;0,1,0))</f>
        <v>0</v>
      </c>
    </row>
    <row r="887" spans="1:12">
      <c r="A887" s="4">
        <v>43714.875</v>
      </c>
      <c r="B887">
        <f t="shared" si="45"/>
        <v>6</v>
      </c>
      <c r="C887">
        <f t="shared" si="46"/>
        <v>21</v>
      </c>
      <c r="I887">
        <f>IF(ISBLANK(Table13[[#This Row],[T1]]),0,IF(Table13[[#This Row],[T1]]&gt;0,1,0))</f>
        <v>0</v>
      </c>
      <c r="J887">
        <f>IF(ISBLANK(Table13[[#This Row],[T2]]),0,IF(Table13[[#This Row],[T2]]&gt;0,1,0))</f>
        <v>0</v>
      </c>
      <c r="K887">
        <f>IF(ISBLANK(Table13[[#This Row],[T3]]),0,IF(Table13[[#This Row],[T3]]&gt;0,1,0))</f>
        <v>0</v>
      </c>
      <c r="L887">
        <f>IF(ISBLANK(Table13[[#This Row],[T4]]),0,IF(Table13[[#This Row],[T4]]&gt;0,1,0))</f>
        <v>0</v>
      </c>
    </row>
    <row r="888" spans="1:12">
      <c r="A888" s="4">
        <v>43714.916666666664</v>
      </c>
      <c r="B888">
        <f t="shared" si="45"/>
        <v>6</v>
      </c>
      <c r="C888">
        <f t="shared" si="46"/>
        <v>22</v>
      </c>
      <c r="D888">
        <v>51</v>
      </c>
      <c r="E888">
        <v>10</v>
      </c>
      <c r="F888">
        <v>0</v>
      </c>
      <c r="G888">
        <v>0</v>
      </c>
      <c r="I888">
        <f>IF(ISBLANK(Table13[[#This Row],[T1]]),0,IF(Table13[[#This Row],[T1]]&gt;0,1,0))</f>
        <v>1</v>
      </c>
      <c r="J888">
        <f>IF(ISBLANK(Table13[[#This Row],[T2]]),0,IF(Table13[[#This Row],[T2]]&gt;0,1,0))</f>
        <v>1</v>
      </c>
      <c r="K888">
        <f>IF(ISBLANK(Table13[[#This Row],[T3]]),0,IF(Table13[[#This Row],[T3]]&gt;0,1,0))</f>
        <v>0</v>
      </c>
      <c r="L888">
        <f>IF(ISBLANK(Table13[[#This Row],[T4]]),0,IF(Table13[[#This Row],[T4]]&gt;0,1,0))</f>
        <v>0</v>
      </c>
    </row>
    <row r="889" spans="1:12">
      <c r="A889" s="4">
        <v>43714.958333333336</v>
      </c>
      <c r="B889">
        <f t="shared" si="45"/>
        <v>6</v>
      </c>
      <c r="C889">
        <f t="shared" si="46"/>
        <v>23</v>
      </c>
      <c r="D889">
        <v>58</v>
      </c>
      <c r="E889">
        <v>3</v>
      </c>
      <c r="F889">
        <v>2</v>
      </c>
      <c r="G889">
        <v>0</v>
      </c>
      <c r="I889">
        <f>IF(ISBLANK(Table13[[#This Row],[T1]]),0,IF(Table13[[#This Row],[T1]]&gt;0,1,0))</f>
        <v>1</v>
      </c>
      <c r="J889">
        <f>IF(ISBLANK(Table13[[#This Row],[T2]]),0,IF(Table13[[#This Row],[T2]]&gt;0,1,0))</f>
        <v>1</v>
      </c>
      <c r="K889">
        <f>IF(ISBLANK(Table13[[#This Row],[T3]]),0,IF(Table13[[#This Row],[T3]]&gt;0,1,0))</f>
        <v>1</v>
      </c>
      <c r="L889">
        <f>IF(ISBLANK(Table13[[#This Row],[T4]]),0,IF(Table13[[#This Row],[T4]]&gt;0,1,0))</f>
        <v>0</v>
      </c>
    </row>
    <row r="890" spans="1:12">
      <c r="A890" s="4">
        <v>43715</v>
      </c>
      <c r="B890">
        <f t="shared" si="45"/>
        <v>7</v>
      </c>
      <c r="C890">
        <f t="shared" si="46"/>
        <v>0</v>
      </c>
      <c r="D890">
        <v>58</v>
      </c>
      <c r="E890">
        <v>25</v>
      </c>
      <c r="F890">
        <v>58</v>
      </c>
      <c r="G890">
        <v>0</v>
      </c>
      <c r="I890">
        <f>IF(ISBLANK(Table13[[#This Row],[T1]]),0,IF(Table13[[#This Row],[T1]]&gt;0,1,0))</f>
        <v>1</v>
      </c>
      <c r="J890">
        <f>IF(ISBLANK(Table13[[#This Row],[T2]]),0,IF(Table13[[#This Row],[T2]]&gt;0,1,0))</f>
        <v>1</v>
      </c>
      <c r="K890">
        <f>IF(ISBLANK(Table13[[#This Row],[T3]]),0,IF(Table13[[#This Row],[T3]]&gt;0,1,0))</f>
        <v>1</v>
      </c>
      <c r="L890">
        <f>IF(ISBLANK(Table13[[#This Row],[T4]]),0,IF(Table13[[#This Row],[T4]]&gt;0,1,0))</f>
        <v>0</v>
      </c>
    </row>
    <row r="891" spans="1:12">
      <c r="A891" s="4">
        <v>43715.041666666664</v>
      </c>
      <c r="B891">
        <f t="shared" si="45"/>
        <v>7</v>
      </c>
      <c r="C891">
        <f t="shared" si="46"/>
        <v>1</v>
      </c>
      <c r="D891">
        <v>58</v>
      </c>
      <c r="E891">
        <v>19</v>
      </c>
      <c r="F891">
        <v>58</v>
      </c>
      <c r="G891">
        <v>0</v>
      </c>
      <c r="I891">
        <f>IF(ISBLANK(Table13[[#This Row],[T1]]),0,IF(Table13[[#This Row],[T1]]&gt;0,1,0))</f>
        <v>1</v>
      </c>
      <c r="J891">
        <f>IF(ISBLANK(Table13[[#This Row],[T2]]),0,IF(Table13[[#This Row],[T2]]&gt;0,1,0))</f>
        <v>1</v>
      </c>
      <c r="K891">
        <f>IF(ISBLANK(Table13[[#This Row],[T3]]),0,IF(Table13[[#This Row],[T3]]&gt;0,1,0))</f>
        <v>1</v>
      </c>
      <c r="L891">
        <f>IF(ISBLANK(Table13[[#This Row],[T4]]),0,IF(Table13[[#This Row],[T4]]&gt;0,1,0))</f>
        <v>0</v>
      </c>
    </row>
    <row r="892" spans="1:12">
      <c r="A892" s="4">
        <v>43715.083333333336</v>
      </c>
      <c r="B892">
        <f t="shared" si="45"/>
        <v>7</v>
      </c>
      <c r="C892">
        <f t="shared" si="46"/>
        <v>2</v>
      </c>
      <c r="D892">
        <v>58</v>
      </c>
      <c r="E892">
        <v>16</v>
      </c>
      <c r="F892">
        <v>58</v>
      </c>
      <c r="G892">
        <v>0</v>
      </c>
      <c r="I892">
        <f>IF(ISBLANK(Table13[[#This Row],[T1]]),0,IF(Table13[[#This Row],[T1]]&gt;0,1,0))</f>
        <v>1</v>
      </c>
      <c r="J892">
        <f>IF(ISBLANK(Table13[[#This Row],[T2]]),0,IF(Table13[[#This Row],[T2]]&gt;0,1,0))</f>
        <v>1</v>
      </c>
      <c r="K892">
        <f>IF(ISBLANK(Table13[[#This Row],[T3]]),0,IF(Table13[[#This Row],[T3]]&gt;0,1,0))</f>
        <v>1</v>
      </c>
      <c r="L892">
        <f>IF(ISBLANK(Table13[[#This Row],[T4]]),0,IF(Table13[[#This Row],[T4]]&gt;0,1,0))</f>
        <v>0</v>
      </c>
    </row>
    <row r="893" spans="1:12">
      <c r="A893" s="4">
        <v>43715.125</v>
      </c>
      <c r="B893">
        <f t="shared" si="45"/>
        <v>7</v>
      </c>
      <c r="C893">
        <f t="shared" si="46"/>
        <v>3</v>
      </c>
      <c r="D893">
        <v>57</v>
      </c>
      <c r="E893">
        <v>17</v>
      </c>
      <c r="F893">
        <v>57</v>
      </c>
      <c r="G893">
        <v>0</v>
      </c>
      <c r="I893">
        <f>IF(ISBLANK(Table13[[#This Row],[T1]]),0,IF(Table13[[#This Row],[T1]]&gt;0,1,0))</f>
        <v>1</v>
      </c>
      <c r="J893">
        <f>IF(ISBLANK(Table13[[#This Row],[T2]]),0,IF(Table13[[#This Row],[T2]]&gt;0,1,0))</f>
        <v>1</v>
      </c>
      <c r="K893">
        <f>IF(ISBLANK(Table13[[#This Row],[T3]]),0,IF(Table13[[#This Row],[T3]]&gt;0,1,0))</f>
        <v>1</v>
      </c>
      <c r="L893">
        <f>IF(ISBLANK(Table13[[#This Row],[T4]]),0,IF(Table13[[#This Row],[T4]]&gt;0,1,0))</f>
        <v>0</v>
      </c>
    </row>
    <row r="894" spans="1:12">
      <c r="A894" s="4">
        <v>43715.166666666664</v>
      </c>
      <c r="B894">
        <f t="shared" si="45"/>
        <v>7</v>
      </c>
      <c r="C894">
        <f t="shared" si="46"/>
        <v>4</v>
      </c>
      <c r="D894">
        <v>58</v>
      </c>
      <c r="E894">
        <v>20</v>
      </c>
      <c r="F894">
        <v>58</v>
      </c>
      <c r="G894">
        <v>0</v>
      </c>
      <c r="I894">
        <f>IF(ISBLANK(Table13[[#This Row],[T1]]),0,IF(Table13[[#This Row],[T1]]&gt;0,1,0))</f>
        <v>1</v>
      </c>
      <c r="J894">
        <f>IF(ISBLANK(Table13[[#This Row],[T2]]),0,IF(Table13[[#This Row],[T2]]&gt;0,1,0))</f>
        <v>1</v>
      </c>
      <c r="K894">
        <f>IF(ISBLANK(Table13[[#This Row],[T3]]),0,IF(Table13[[#This Row],[T3]]&gt;0,1,0))</f>
        <v>1</v>
      </c>
      <c r="L894">
        <f>IF(ISBLANK(Table13[[#This Row],[T4]]),0,IF(Table13[[#This Row],[T4]]&gt;0,1,0))</f>
        <v>0</v>
      </c>
    </row>
    <row r="895" spans="1:12">
      <c r="A895" s="4">
        <v>43715.208333333336</v>
      </c>
      <c r="B895">
        <f t="shared" si="45"/>
        <v>7</v>
      </c>
      <c r="C895">
        <f t="shared" si="46"/>
        <v>5</v>
      </c>
      <c r="D895">
        <v>58</v>
      </c>
      <c r="E895">
        <v>18</v>
      </c>
      <c r="F895">
        <v>58</v>
      </c>
      <c r="G895">
        <v>0</v>
      </c>
      <c r="I895">
        <f>IF(ISBLANK(Table13[[#This Row],[T1]]),0,IF(Table13[[#This Row],[T1]]&gt;0,1,0))</f>
        <v>1</v>
      </c>
      <c r="J895">
        <f>IF(ISBLANK(Table13[[#This Row],[T2]]),0,IF(Table13[[#This Row],[T2]]&gt;0,1,0))</f>
        <v>1</v>
      </c>
      <c r="K895">
        <f>IF(ISBLANK(Table13[[#This Row],[T3]]),0,IF(Table13[[#This Row],[T3]]&gt;0,1,0))</f>
        <v>1</v>
      </c>
      <c r="L895">
        <f>IF(ISBLANK(Table13[[#This Row],[T4]]),0,IF(Table13[[#This Row],[T4]]&gt;0,1,0))</f>
        <v>0</v>
      </c>
    </row>
    <row r="896" spans="1:12">
      <c r="A896" s="4">
        <v>43715.25</v>
      </c>
      <c r="B896">
        <f t="shared" si="45"/>
        <v>7</v>
      </c>
      <c r="C896">
        <f t="shared" si="46"/>
        <v>6</v>
      </c>
      <c r="D896">
        <v>58</v>
      </c>
      <c r="E896">
        <v>34</v>
      </c>
      <c r="F896">
        <v>58</v>
      </c>
      <c r="G896">
        <v>0</v>
      </c>
      <c r="I896">
        <f>IF(ISBLANK(Table13[[#This Row],[T1]]),0,IF(Table13[[#This Row],[T1]]&gt;0,1,0))</f>
        <v>1</v>
      </c>
      <c r="J896">
        <f>IF(ISBLANK(Table13[[#This Row],[T2]]),0,IF(Table13[[#This Row],[T2]]&gt;0,1,0))</f>
        <v>1</v>
      </c>
      <c r="K896">
        <f>IF(ISBLANK(Table13[[#This Row],[T3]]),0,IF(Table13[[#This Row],[T3]]&gt;0,1,0))</f>
        <v>1</v>
      </c>
      <c r="L896">
        <f>IF(ISBLANK(Table13[[#This Row],[T4]]),0,IF(Table13[[#This Row],[T4]]&gt;0,1,0))</f>
        <v>0</v>
      </c>
    </row>
    <row r="897" spans="1:12">
      <c r="A897" s="4">
        <v>43715.291666666664</v>
      </c>
      <c r="B897">
        <f t="shared" si="45"/>
        <v>7</v>
      </c>
      <c r="C897">
        <f t="shared" si="46"/>
        <v>7</v>
      </c>
      <c r="D897">
        <v>57</v>
      </c>
      <c r="E897">
        <v>39</v>
      </c>
      <c r="F897">
        <v>57</v>
      </c>
      <c r="G897">
        <v>0</v>
      </c>
      <c r="I897">
        <f>IF(ISBLANK(Table13[[#This Row],[T1]]),0,IF(Table13[[#This Row],[T1]]&gt;0,1,0))</f>
        <v>1</v>
      </c>
      <c r="J897">
        <f>IF(ISBLANK(Table13[[#This Row],[T2]]),0,IF(Table13[[#This Row],[T2]]&gt;0,1,0))</f>
        <v>1</v>
      </c>
      <c r="K897">
        <f>IF(ISBLANK(Table13[[#This Row],[T3]]),0,IF(Table13[[#This Row],[T3]]&gt;0,1,0))</f>
        <v>1</v>
      </c>
      <c r="L897">
        <f>IF(ISBLANK(Table13[[#This Row],[T4]]),0,IF(Table13[[#This Row],[T4]]&gt;0,1,0))</f>
        <v>0</v>
      </c>
    </row>
    <row r="898" spans="1:12">
      <c r="A898" s="4">
        <v>43715.333333333336</v>
      </c>
      <c r="B898">
        <f t="shared" ref="B898:B961" si="47">DAY(A898)</f>
        <v>7</v>
      </c>
      <c r="C898">
        <f t="shared" si="46"/>
        <v>8</v>
      </c>
      <c r="D898">
        <v>41</v>
      </c>
      <c r="E898">
        <v>31</v>
      </c>
      <c r="F898">
        <v>58</v>
      </c>
      <c r="G898">
        <v>0</v>
      </c>
      <c r="I898">
        <f>IF(ISBLANK(Table13[[#This Row],[T1]]),0,IF(Table13[[#This Row],[T1]]&gt;0,1,0))</f>
        <v>1</v>
      </c>
      <c r="J898">
        <f>IF(ISBLANK(Table13[[#This Row],[T2]]),0,IF(Table13[[#This Row],[T2]]&gt;0,1,0))</f>
        <v>1</v>
      </c>
      <c r="K898">
        <f>IF(ISBLANK(Table13[[#This Row],[T3]]),0,IF(Table13[[#This Row],[T3]]&gt;0,1,0))</f>
        <v>1</v>
      </c>
      <c r="L898">
        <f>IF(ISBLANK(Table13[[#This Row],[T4]]),0,IF(Table13[[#This Row],[T4]]&gt;0,1,0))</f>
        <v>0</v>
      </c>
    </row>
    <row r="899" spans="1:12">
      <c r="A899" s="4">
        <v>43715.375</v>
      </c>
      <c r="B899">
        <f t="shared" si="47"/>
        <v>7</v>
      </c>
      <c r="C899">
        <f t="shared" si="46"/>
        <v>9</v>
      </c>
      <c r="D899">
        <v>0</v>
      </c>
      <c r="E899">
        <v>0</v>
      </c>
      <c r="F899">
        <v>58</v>
      </c>
      <c r="G899">
        <v>0</v>
      </c>
      <c r="I899">
        <f>IF(ISBLANK(Table13[[#This Row],[T1]]),0,IF(Table13[[#This Row],[T1]]&gt;0,1,0))</f>
        <v>0</v>
      </c>
      <c r="J899">
        <f>IF(ISBLANK(Table13[[#This Row],[T2]]),0,IF(Table13[[#This Row],[T2]]&gt;0,1,0))</f>
        <v>0</v>
      </c>
      <c r="K899">
        <f>IF(ISBLANK(Table13[[#This Row],[T3]]),0,IF(Table13[[#This Row],[T3]]&gt;0,1,0))</f>
        <v>1</v>
      </c>
      <c r="L899">
        <f>IF(ISBLANK(Table13[[#This Row],[T4]]),0,IF(Table13[[#This Row],[T4]]&gt;0,1,0))</f>
        <v>0</v>
      </c>
    </row>
    <row r="900" spans="1:12">
      <c r="A900" s="4">
        <v>43715.416666666664</v>
      </c>
      <c r="B900">
        <f t="shared" si="47"/>
        <v>7</v>
      </c>
      <c r="C900">
        <f t="shared" si="46"/>
        <v>10</v>
      </c>
      <c r="D900">
        <v>0</v>
      </c>
      <c r="E900">
        <v>0</v>
      </c>
      <c r="F900">
        <v>58</v>
      </c>
      <c r="G900">
        <v>0</v>
      </c>
      <c r="I900">
        <f>IF(ISBLANK(Table13[[#This Row],[T1]]),0,IF(Table13[[#This Row],[T1]]&gt;0,1,0))</f>
        <v>0</v>
      </c>
      <c r="J900">
        <f>IF(ISBLANK(Table13[[#This Row],[T2]]),0,IF(Table13[[#This Row],[T2]]&gt;0,1,0))</f>
        <v>0</v>
      </c>
      <c r="K900">
        <f>IF(ISBLANK(Table13[[#This Row],[T3]]),0,IF(Table13[[#This Row],[T3]]&gt;0,1,0))</f>
        <v>1</v>
      </c>
      <c r="L900">
        <f>IF(ISBLANK(Table13[[#This Row],[T4]]),0,IF(Table13[[#This Row],[T4]]&gt;0,1,0))</f>
        <v>0</v>
      </c>
    </row>
    <row r="901" spans="1:12">
      <c r="A901" s="4">
        <v>43715.458333333336</v>
      </c>
      <c r="B901">
        <f t="shared" si="47"/>
        <v>7</v>
      </c>
      <c r="C901">
        <f t="shared" si="46"/>
        <v>11</v>
      </c>
      <c r="D901">
        <v>0</v>
      </c>
      <c r="E901">
        <v>0</v>
      </c>
      <c r="F901">
        <v>58</v>
      </c>
      <c r="G901">
        <v>0</v>
      </c>
      <c r="I901">
        <f>IF(ISBLANK(Table13[[#This Row],[T1]]),0,IF(Table13[[#This Row],[T1]]&gt;0,1,0))</f>
        <v>0</v>
      </c>
      <c r="J901">
        <f>IF(ISBLANK(Table13[[#This Row],[T2]]),0,IF(Table13[[#This Row],[T2]]&gt;0,1,0))</f>
        <v>0</v>
      </c>
      <c r="K901">
        <f>IF(ISBLANK(Table13[[#This Row],[T3]]),0,IF(Table13[[#This Row],[T3]]&gt;0,1,0))</f>
        <v>1</v>
      </c>
      <c r="L901">
        <f>IF(ISBLANK(Table13[[#This Row],[T4]]),0,IF(Table13[[#This Row],[T4]]&gt;0,1,0))</f>
        <v>0</v>
      </c>
    </row>
    <row r="902" spans="1:12">
      <c r="A902" s="4">
        <v>43715.5</v>
      </c>
      <c r="B902">
        <f t="shared" si="47"/>
        <v>7</v>
      </c>
      <c r="C902">
        <f t="shared" si="46"/>
        <v>12</v>
      </c>
      <c r="D902">
        <v>20</v>
      </c>
      <c r="E902">
        <v>16</v>
      </c>
      <c r="F902">
        <v>5</v>
      </c>
      <c r="G902">
        <v>0</v>
      </c>
      <c r="I902">
        <f>IF(ISBLANK(Table13[[#This Row],[T1]]),0,IF(Table13[[#This Row],[T1]]&gt;0,1,0))</f>
        <v>1</v>
      </c>
      <c r="J902">
        <f>IF(ISBLANK(Table13[[#This Row],[T2]]),0,IF(Table13[[#This Row],[T2]]&gt;0,1,0))</f>
        <v>1</v>
      </c>
      <c r="K902">
        <f>IF(ISBLANK(Table13[[#This Row],[T3]]),0,IF(Table13[[#This Row],[T3]]&gt;0,1,0))</f>
        <v>1</v>
      </c>
      <c r="L902">
        <f>IF(ISBLANK(Table13[[#This Row],[T4]]),0,IF(Table13[[#This Row],[T4]]&gt;0,1,0))</f>
        <v>0</v>
      </c>
    </row>
    <row r="903" spans="1:12">
      <c r="A903" s="4">
        <v>43715.541666666664</v>
      </c>
      <c r="B903">
        <f t="shared" si="47"/>
        <v>7</v>
      </c>
      <c r="C903">
        <f t="shared" si="46"/>
        <v>13</v>
      </c>
      <c r="D903">
        <v>58</v>
      </c>
      <c r="E903">
        <v>51</v>
      </c>
      <c r="F903">
        <v>45</v>
      </c>
      <c r="G903">
        <v>0</v>
      </c>
      <c r="I903">
        <f>IF(ISBLANK(Table13[[#This Row],[T1]]),0,IF(Table13[[#This Row],[T1]]&gt;0,1,0))</f>
        <v>1</v>
      </c>
      <c r="J903">
        <f>IF(ISBLANK(Table13[[#This Row],[T2]]),0,IF(Table13[[#This Row],[T2]]&gt;0,1,0))</f>
        <v>1</v>
      </c>
      <c r="K903">
        <f>IF(ISBLANK(Table13[[#This Row],[T3]]),0,IF(Table13[[#This Row],[T3]]&gt;0,1,0))</f>
        <v>1</v>
      </c>
      <c r="L903">
        <f>IF(ISBLANK(Table13[[#This Row],[T4]]),0,IF(Table13[[#This Row],[T4]]&gt;0,1,0))</f>
        <v>0</v>
      </c>
    </row>
    <row r="904" spans="1:12">
      <c r="A904" s="4">
        <v>43715.583333333336</v>
      </c>
      <c r="B904">
        <f t="shared" si="47"/>
        <v>7</v>
      </c>
      <c r="C904">
        <f t="shared" si="46"/>
        <v>14</v>
      </c>
      <c r="D904">
        <v>58</v>
      </c>
      <c r="E904">
        <v>43</v>
      </c>
      <c r="F904">
        <v>58</v>
      </c>
      <c r="G904">
        <v>17</v>
      </c>
      <c r="I904">
        <f>IF(ISBLANK(Table13[[#This Row],[T1]]),0,IF(Table13[[#This Row],[T1]]&gt;0,1,0))</f>
        <v>1</v>
      </c>
      <c r="J904">
        <f>IF(ISBLANK(Table13[[#This Row],[T2]]),0,IF(Table13[[#This Row],[T2]]&gt;0,1,0))</f>
        <v>1</v>
      </c>
      <c r="K904">
        <f>IF(ISBLANK(Table13[[#This Row],[T3]]),0,IF(Table13[[#This Row],[T3]]&gt;0,1,0))</f>
        <v>1</v>
      </c>
      <c r="L904">
        <f>IF(ISBLANK(Table13[[#This Row],[T4]]),0,IF(Table13[[#This Row],[T4]]&gt;0,1,0))</f>
        <v>1</v>
      </c>
    </row>
    <row r="905" spans="1:12">
      <c r="A905" s="4">
        <v>43715.625</v>
      </c>
      <c r="B905">
        <f t="shared" si="47"/>
        <v>7</v>
      </c>
      <c r="C905">
        <f t="shared" si="46"/>
        <v>15</v>
      </c>
      <c r="D905">
        <v>0</v>
      </c>
      <c r="E905">
        <v>22</v>
      </c>
      <c r="F905">
        <v>1</v>
      </c>
      <c r="G905">
        <v>2</v>
      </c>
      <c r="I905">
        <f>IF(ISBLANK(Table13[[#This Row],[T1]]),0,IF(Table13[[#This Row],[T1]]&gt;0,1,0))</f>
        <v>0</v>
      </c>
      <c r="J905">
        <f>IF(ISBLANK(Table13[[#This Row],[T2]]),0,IF(Table13[[#This Row],[T2]]&gt;0,1,0))</f>
        <v>1</v>
      </c>
      <c r="K905">
        <f>IF(ISBLANK(Table13[[#This Row],[T3]]),0,IF(Table13[[#This Row],[T3]]&gt;0,1,0))</f>
        <v>1</v>
      </c>
      <c r="L905">
        <f>IF(ISBLANK(Table13[[#This Row],[T4]]),0,IF(Table13[[#This Row],[T4]]&gt;0,1,0))</f>
        <v>1</v>
      </c>
    </row>
    <row r="906" spans="1:12">
      <c r="A906" s="4">
        <v>43715.666666666664</v>
      </c>
      <c r="B906">
        <f t="shared" si="47"/>
        <v>7</v>
      </c>
      <c r="C906">
        <f t="shared" si="46"/>
        <v>16</v>
      </c>
      <c r="D906">
        <v>0</v>
      </c>
      <c r="E906">
        <v>43</v>
      </c>
      <c r="F906">
        <v>0</v>
      </c>
      <c r="G906">
        <v>0</v>
      </c>
      <c r="I906">
        <f>IF(ISBLANK(Table13[[#This Row],[T1]]),0,IF(Table13[[#This Row],[T1]]&gt;0,1,0))</f>
        <v>0</v>
      </c>
      <c r="J906">
        <f>IF(ISBLANK(Table13[[#This Row],[T2]]),0,IF(Table13[[#This Row],[T2]]&gt;0,1,0))</f>
        <v>1</v>
      </c>
      <c r="K906">
        <f>IF(ISBLANK(Table13[[#This Row],[T3]]),0,IF(Table13[[#This Row],[T3]]&gt;0,1,0))</f>
        <v>0</v>
      </c>
      <c r="L906">
        <f>IF(ISBLANK(Table13[[#This Row],[T4]]),0,IF(Table13[[#This Row],[T4]]&gt;0,1,0))</f>
        <v>0</v>
      </c>
    </row>
    <row r="907" spans="1:12">
      <c r="A907" s="4">
        <v>43715.708333333336</v>
      </c>
      <c r="B907">
        <f t="shared" si="47"/>
        <v>7</v>
      </c>
      <c r="C907">
        <f t="shared" si="46"/>
        <v>17</v>
      </c>
      <c r="D907">
        <v>0</v>
      </c>
      <c r="E907">
        <v>57</v>
      </c>
      <c r="F907">
        <v>0</v>
      </c>
      <c r="G907">
        <v>0</v>
      </c>
      <c r="I907">
        <f>IF(ISBLANK(Table13[[#This Row],[T1]]),0,IF(Table13[[#This Row],[T1]]&gt;0,1,0))</f>
        <v>0</v>
      </c>
      <c r="J907">
        <f>IF(ISBLANK(Table13[[#This Row],[T2]]),0,IF(Table13[[#This Row],[T2]]&gt;0,1,0))</f>
        <v>1</v>
      </c>
      <c r="K907">
        <f>IF(ISBLANK(Table13[[#This Row],[T3]]),0,IF(Table13[[#This Row],[T3]]&gt;0,1,0))</f>
        <v>0</v>
      </c>
      <c r="L907">
        <f>IF(ISBLANK(Table13[[#This Row],[T4]]),0,IF(Table13[[#This Row],[T4]]&gt;0,1,0))</f>
        <v>0</v>
      </c>
    </row>
    <row r="908" spans="1:12">
      <c r="A908" s="4">
        <v>43715.75</v>
      </c>
      <c r="B908">
        <f t="shared" si="47"/>
        <v>7</v>
      </c>
      <c r="C908">
        <f t="shared" si="46"/>
        <v>18</v>
      </c>
      <c r="D908">
        <v>0</v>
      </c>
      <c r="E908">
        <v>13</v>
      </c>
      <c r="F908">
        <v>0</v>
      </c>
      <c r="G908">
        <v>0</v>
      </c>
      <c r="I908">
        <f>IF(ISBLANK(Table13[[#This Row],[T1]]),0,IF(Table13[[#This Row],[T1]]&gt;0,1,0))</f>
        <v>0</v>
      </c>
      <c r="J908">
        <f>IF(ISBLANK(Table13[[#This Row],[T2]]),0,IF(Table13[[#This Row],[T2]]&gt;0,1,0))</f>
        <v>1</v>
      </c>
      <c r="K908">
        <f>IF(ISBLANK(Table13[[#This Row],[T3]]),0,IF(Table13[[#This Row],[T3]]&gt;0,1,0))</f>
        <v>0</v>
      </c>
      <c r="L908">
        <f>IF(ISBLANK(Table13[[#This Row],[T4]]),0,IF(Table13[[#This Row],[T4]]&gt;0,1,0))</f>
        <v>0</v>
      </c>
    </row>
    <row r="909" spans="1:12">
      <c r="A909" s="4">
        <v>43715.791666666664</v>
      </c>
      <c r="B909">
        <f t="shared" si="47"/>
        <v>7</v>
      </c>
      <c r="C909">
        <f t="shared" si="46"/>
        <v>19</v>
      </c>
      <c r="D909">
        <v>0</v>
      </c>
      <c r="E909">
        <v>0</v>
      </c>
      <c r="F909">
        <v>0</v>
      </c>
      <c r="G909">
        <v>13</v>
      </c>
      <c r="I909">
        <f>IF(ISBLANK(Table13[[#This Row],[T1]]),0,IF(Table13[[#This Row],[T1]]&gt;0,1,0))</f>
        <v>0</v>
      </c>
      <c r="J909">
        <f>IF(ISBLANK(Table13[[#This Row],[T2]]),0,IF(Table13[[#This Row],[T2]]&gt;0,1,0))</f>
        <v>0</v>
      </c>
      <c r="K909">
        <f>IF(ISBLANK(Table13[[#This Row],[T3]]),0,IF(Table13[[#This Row],[T3]]&gt;0,1,0))</f>
        <v>0</v>
      </c>
      <c r="L909">
        <f>IF(ISBLANK(Table13[[#This Row],[T4]]),0,IF(Table13[[#This Row],[T4]]&gt;0,1,0))</f>
        <v>1</v>
      </c>
    </row>
    <row r="910" spans="1:12">
      <c r="A910" s="4">
        <v>43715.833333333336</v>
      </c>
      <c r="B910">
        <f t="shared" si="47"/>
        <v>7</v>
      </c>
      <c r="C910">
        <f t="shared" si="46"/>
        <v>20</v>
      </c>
      <c r="D910">
        <v>0</v>
      </c>
      <c r="E910">
        <v>0</v>
      </c>
      <c r="F910">
        <v>0</v>
      </c>
      <c r="G910">
        <v>56</v>
      </c>
      <c r="I910">
        <f>IF(ISBLANK(Table13[[#This Row],[T1]]),0,IF(Table13[[#This Row],[T1]]&gt;0,1,0))</f>
        <v>0</v>
      </c>
      <c r="J910">
        <f>IF(ISBLANK(Table13[[#This Row],[T2]]),0,IF(Table13[[#This Row],[T2]]&gt;0,1,0))</f>
        <v>0</v>
      </c>
      <c r="K910">
        <f>IF(ISBLANK(Table13[[#This Row],[T3]]),0,IF(Table13[[#This Row],[T3]]&gt;0,1,0))</f>
        <v>0</v>
      </c>
      <c r="L910">
        <f>IF(ISBLANK(Table13[[#This Row],[T4]]),0,IF(Table13[[#This Row],[T4]]&gt;0,1,0))</f>
        <v>1</v>
      </c>
    </row>
    <row r="911" spans="1:12">
      <c r="A911" s="4">
        <v>43715.875</v>
      </c>
      <c r="B911">
        <f t="shared" si="47"/>
        <v>7</v>
      </c>
      <c r="C911">
        <f t="shared" si="46"/>
        <v>21</v>
      </c>
      <c r="D911">
        <v>0</v>
      </c>
      <c r="E911">
        <v>35</v>
      </c>
      <c r="F911">
        <v>0</v>
      </c>
      <c r="G911">
        <v>50</v>
      </c>
      <c r="I911">
        <f>IF(ISBLANK(Table13[[#This Row],[T1]]),0,IF(Table13[[#This Row],[T1]]&gt;0,1,0))</f>
        <v>0</v>
      </c>
      <c r="J911">
        <f>IF(ISBLANK(Table13[[#This Row],[T2]]),0,IF(Table13[[#This Row],[T2]]&gt;0,1,0))</f>
        <v>1</v>
      </c>
      <c r="K911">
        <f>IF(ISBLANK(Table13[[#This Row],[T3]]),0,IF(Table13[[#This Row],[T3]]&gt;0,1,0))</f>
        <v>0</v>
      </c>
      <c r="L911">
        <f>IF(ISBLANK(Table13[[#This Row],[T4]]),0,IF(Table13[[#This Row],[T4]]&gt;0,1,0))</f>
        <v>1</v>
      </c>
    </row>
    <row r="912" spans="1:12">
      <c r="A912" s="4">
        <v>43715.916666666664</v>
      </c>
      <c r="B912">
        <f t="shared" si="47"/>
        <v>7</v>
      </c>
      <c r="C912">
        <f t="shared" si="46"/>
        <v>22</v>
      </c>
      <c r="D912">
        <v>0</v>
      </c>
      <c r="E912">
        <v>57</v>
      </c>
      <c r="F912">
        <v>0</v>
      </c>
      <c r="G912">
        <v>57</v>
      </c>
      <c r="I912">
        <f>IF(ISBLANK(Table13[[#This Row],[T1]]),0,IF(Table13[[#This Row],[T1]]&gt;0,1,0))</f>
        <v>0</v>
      </c>
      <c r="J912">
        <f>IF(ISBLANK(Table13[[#This Row],[T2]]),0,IF(Table13[[#This Row],[T2]]&gt;0,1,0))</f>
        <v>1</v>
      </c>
      <c r="K912">
        <f>IF(ISBLANK(Table13[[#This Row],[T3]]),0,IF(Table13[[#This Row],[T3]]&gt;0,1,0))</f>
        <v>0</v>
      </c>
      <c r="L912">
        <f>IF(ISBLANK(Table13[[#This Row],[T4]]),0,IF(Table13[[#This Row],[T4]]&gt;0,1,0))</f>
        <v>1</v>
      </c>
    </row>
    <row r="913" spans="1:12">
      <c r="A913" s="4">
        <v>43715.958333333336</v>
      </c>
      <c r="B913">
        <f t="shared" si="47"/>
        <v>7</v>
      </c>
      <c r="C913">
        <f t="shared" si="46"/>
        <v>23</v>
      </c>
      <c r="D913">
        <v>0</v>
      </c>
      <c r="E913">
        <v>46</v>
      </c>
      <c r="F913">
        <v>0</v>
      </c>
      <c r="G913">
        <v>58</v>
      </c>
      <c r="I913">
        <f>IF(ISBLANK(Table13[[#This Row],[T1]]),0,IF(Table13[[#This Row],[T1]]&gt;0,1,0))</f>
        <v>0</v>
      </c>
      <c r="J913">
        <f>IF(ISBLANK(Table13[[#This Row],[T2]]),0,IF(Table13[[#This Row],[T2]]&gt;0,1,0))</f>
        <v>1</v>
      </c>
      <c r="K913">
        <f>IF(ISBLANK(Table13[[#This Row],[T3]]),0,IF(Table13[[#This Row],[T3]]&gt;0,1,0))</f>
        <v>0</v>
      </c>
      <c r="L913">
        <f>IF(ISBLANK(Table13[[#This Row],[T4]]),0,IF(Table13[[#This Row],[T4]]&gt;0,1,0))</f>
        <v>1</v>
      </c>
    </row>
    <row r="914" spans="1:12">
      <c r="A914" s="4">
        <v>43716</v>
      </c>
      <c r="B914">
        <f t="shared" si="47"/>
        <v>8</v>
      </c>
      <c r="C914">
        <f t="shared" si="46"/>
        <v>0</v>
      </c>
      <c r="D914">
        <v>39</v>
      </c>
      <c r="E914">
        <v>40</v>
      </c>
      <c r="F914">
        <v>39</v>
      </c>
      <c r="G914">
        <v>53</v>
      </c>
      <c r="I914">
        <f>IF(ISBLANK(Table13[[#This Row],[T1]]),0,IF(Table13[[#This Row],[T1]]&gt;0,1,0))</f>
        <v>1</v>
      </c>
      <c r="J914">
        <f>IF(ISBLANK(Table13[[#This Row],[T2]]),0,IF(Table13[[#This Row],[T2]]&gt;0,1,0))</f>
        <v>1</v>
      </c>
      <c r="K914">
        <f>IF(ISBLANK(Table13[[#This Row],[T3]]),0,IF(Table13[[#This Row],[T3]]&gt;0,1,0))</f>
        <v>1</v>
      </c>
      <c r="L914">
        <f>IF(ISBLANK(Table13[[#This Row],[T4]]),0,IF(Table13[[#This Row],[T4]]&gt;0,1,0))</f>
        <v>1</v>
      </c>
    </row>
    <row r="915" spans="1:12">
      <c r="A915" s="4">
        <v>43716.041666666664</v>
      </c>
      <c r="B915">
        <f t="shared" si="47"/>
        <v>8</v>
      </c>
      <c r="C915">
        <f t="shared" si="46"/>
        <v>1</v>
      </c>
      <c r="D915">
        <v>57</v>
      </c>
      <c r="E915">
        <v>30</v>
      </c>
      <c r="F915">
        <v>57</v>
      </c>
      <c r="G915">
        <v>57</v>
      </c>
      <c r="I915">
        <f>IF(ISBLANK(Table13[[#This Row],[T1]]),0,IF(Table13[[#This Row],[T1]]&gt;0,1,0))</f>
        <v>1</v>
      </c>
      <c r="J915">
        <f>IF(ISBLANK(Table13[[#This Row],[T2]]),0,IF(Table13[[#This Row],[T2]]&gt;0,1,0))</f>
        <v>1</v>
      </c>
      <c r="K915">
        <f>IF(ISBLANK(Table13[[#This Row],[T3]]),0,IF(Table13[[#This Row],[T3]]&gt;0,1,0))</f>
        <v>1</v>
      </c>
      <c r="L915">
        <f>IF(ISBLANK(Table13[[#This Row],[T4]]),0,IF(Table13[[#This Row],[T4]]&gt;0,1,0))</f>
        <v>1</v>
      </c>
    </row>
    <row r="916" spans="1:12">
      <c r="A916" s="4">
        <v>43716.083333333336</v>
      </c>
      <c r="B916">
        <f t="shared" si="47"/>
        <v>8</v>
      </c>
      <c r="C916">
        <f t="shared" si="46"/>
        <v>2</v>
      </c>
      <c r="D916">
        <v>58</v>
      </c>
      <c r="E916">
        <v>27</v>
      </c>
      <c r="F916">
        <v>58</v>
      </c>
      <c r="G916">
        <v>35</v>
      </c>
      <c r="I916">
        <f>IF(ISBLANK(Table13[[#This Row],[T1]]),0,IF(Table13[[#This Row],[T1]]&gt;0,1,0))</f>
        <v>1</v>
      </c>
      <c r="J916">
        <f>IF(ISBLANK(Table13[[#This Row],[T2]]),0,IF(Table13[[#This Row],[T2]]&gt;0,1,0))</f>
        <v>1</v>
      </c>
      <c r="K916">
        <f>IF(ISBLANK(Table13[[#This Row],[T3]]),0,IF(Table13[[#This Row],[T3]]&gt;0,1,0))</f>
        <v>1</v>
      </c>
      <c r="L916">
        <f>IF(ISBLANK(Table13[[#This Row],[T4]]),0,IF(Table13[[#This Row],[T4]]&gt;0,1,0))</f>
        <v>1</v>
      </c>
    </row>
    <row r="917" spans="1:12">
      <c r="A917" s="4">
        <v>43716.125</v>
      </c>
      <c r="B917">
        <f t="shared" si="47"/>
        <v>8</v>
      </c>
      <c r="C917">
        <f t="shared" si="46"/>
        <v>3</v>
      </c>
      <c r="D917">
        <v>58</v>
      </c>
      <c r="E917">
        <v>30</v>
      </c>
      <c r="F917">
        <v>58</v>
      </c>
      <c r="G917">
        <v>16</v>
      </c>
      <c r="I917">
        <f>IF(ISBLANK(Table13[[#This Row],[T1]]),0,IF(Table13[[#This Row],[T1]]&gt;0,1,0))</f>
        <v>1</v>
      </c>
      <c r="J917">
        <f>IF(ISBLANK(Table13[[#This Row],[T2]]),0,IF(Table13[[#This Row],[T2]]&gt;0,1,0))</f>
        <v>1</v>
      </c>
      <c r="K917">
        <f>IF(ISBLANK(Table13[[#This Row],[T3]]),0,IF(Table13[[#This Row],[T3]]&gt;0,1,0))</f>
        <v>1</v>
      </c>
      <c r="L917">
        <f>IF(ISBLANK(Table13[[#This Row],[T4]]),0,IF(Table13[[#This Row],[T4]]&gt;0,1,0))</f>
        <v>1</v>
      </c>
    </row>
    <row r="918" spans="1:12">
      <c r="A918" s="4">
        <v>43716.166666666664</v>
      </c>
      <c r="B918">
        <f t="shared" si="47"/>
        <v>8</v>
      </c>
      <c r="C918">
        <f t="shared" si="46"/>
        <v>4</v>
      </c>
      <c r="D918">
        <v>58</v>
      </c>
      <c r="E918">
        <v>30</v>
      </c>
      <c r="F918">
        <v>58</v>
      </c>
      <c r="G918">
        <v>9</v>
      </c>
      <c r="I918">
        <f>IF(ISBLANK(Table13[[#This Row],[T1]]),0,IF(Table13[[#This Row],[T1]]&gt;0,1,0))</f>
        <v>1</v>
      </c>
      <c r="J918">
        <f>IF(ISBLANK(Table13[[#This Row],[T2]]),0,IF(Table13[[#This Row],[T2]]&gt;0,1,0))</f>
        <v>1</v>
      </c>
      <c r="K918">
        <f>IF(ISBLANK(Table13[[#This Row],[T3]]),0,IF(Table13[[#This Row],[T3]]&gt;0,1,0))</f>
        <v>1</v>
      </c>
      <c r="L918">
        <f>IF(ISBLANK(Table13[[#This Row],[T4]]),0,IF(Table13[[#This Row],[T4]]&gt;0,1,0))</f>
        <v>1</v>
      </c>
    </row>
    <row r="919" spans="1:12">
      <c r="A919" s="4">
        <v>43716.208333333336</v>
      </c>
      <c r="B919">
        <f t="shared" si="47"/>
        <v>8</v>
      </c>
      <c r="C919">
        <f t="shared" si="46"/>
        <v>5</v>
      </c>
      <c r="D919">
        <v>58</v>
      </c>
      <c r="E919">
        <v>37</v>
      </c>
      <c r="F919">
        <v>58</v>
      </c>
      <c r="G919">
        <v>28</v>
      </c>
      <c r="I919">
        <f>IF(ISBLANK(Table13[[#This Row],[T1]]),0,IF(Table13[[#This Row],[T1]]&gt;0,1,0))</f>
        <v>1</v>
      </c>
      <c r="J919">
        <f>IF(ISBLANK(Table13[[#This Row],[T2]]),0,IF(Table13[[#This Row],[T2]]&gt;0,1,0))</f>
        <v>1</v>
      </c>
      <c r="K919">
        <f>IF(ISBLANK(Table13[[#This Row],[T3]]),0,IF(Table13[[#This Row],[T3]]&gt;0,1,0))</f>
        <v>1</v>
      </c>
      <c r="L919">
        <f>IF(ISBLANK(Table13[[#This Row],[T4]]),0,IF(Table13[[#This Row],[T4]]&gt;0,1,0))</f>
        <v>1</v>
      </c>
    </row>
    <row r="920" spans="1:12">
      <c r="A920" s="4">
        <v>43716.25</v>
      </c>
      <c r="B920">
        <f t="shared" si="47"/>
        <v>8</v>
      </c>
      <c r="C920">
        <f t="shared" si="46"/>
        <v>6</v>
      </c>
      <c r="D920">
        <v>57</v>
      </c>
      <c r="E920">
        <v>52</v>
      </c>
      <c r="F920">
        <v>57</v>
      </c>
      <c r="G920">
        <v>21</v>
      </c>
      <c r="I920">
        <f>IF(ISBLANK(Table13[[#This Row],[T1]]),0,IF(Table13[[#This Row],[T1]]&gt;0,1,0))</f>
        <v>1</v>
      </c>
      <c r="J920">
        <f>IF(ISBLANK(Table13[[#This Row],[T2]]),0,IF(Table13[[#This Row],[T2]]&gt;0,1,0))</f>
        <v>1</v>
      </c>
      <c r="K920">
        <f>IF(ISBLANK(Table13[[#This Row],[T3]]),0,IF(Table13[[#This Row],[T3]]&gt;0,1,0))</f>
        <v>1</v>
      </c>
      <c r="L920">
        <f>IF(ISBLANK(Table13[[#This Row],[T4]]),0,IF(Table13[[#This Row],[T4]]&gt;0,1,0))</f>
        <v>1</v>
      </c>
    </row>
    <row r="921" spans="1:12">
      <c r="A921" s="4">
        <v>43716.291666666664</v>
      </c>
      <c r="B921">
        <f t="shared" si="47"/>
        <v>8</v>
      </c>
      <c r="C921">
        <f t="shared" si="46"/>
        <v>7</v>
      </c>
      <c r="D921">
        <v>58</v>
      </c>
      <c r="E921">
        <v>12</v>
      </c>
      <c r="F921">
        <v>58</v>
      </c>
      <c r="G921">
        <v>38</v>
      </c>
      <c r="I921">
        <f>IF(ISBLANK(Table13[[#This Row],[T1]]),0,IF(Table13[[#This Row],[T1]]&gt;0,1,0))</f>
        <v>1</v>
      </c>
      <c r="J921">
        <f>IF(ISBLANK(Table13[[#This Row],[T2]]),0,IF(Table13[[#This Row],[T2]]&gt;0,1,0))</f>
        <v>1</v>
      </c>
      <c r="K921">
        <f>IF(ISBLANK(Table13[[#This Row],[T3]]),0,IF(Table13[[#This Row],[T3]]&gt;0,1,0))</f>
        <v>1</v>
      </c>
      <c r="L921">
        <f>IF(ISBLANK(Table13[[#This Row],[T4]]),0,IF(Table13[[#This Row],[T4]]&gt;0,1,0))</f>
        <v>1</v>
      </c>
    </row>
    <row r="922" spans="1:12">
      <c r="A922" s="4">
        <v>43716.333333333336</v>
      </c>
      <c r="B922">
        <f t="shared" si="47"/>
        <v>8</v>
      </c>
      <c r="C922">
        <f t="shared" si="46"/>
        <v>8</v>
      </c>
      <c r="D922">
        <v>58</v>
      </c>
      <c r="E922">
        <v>0</v>
      </c>
      <c r="F922">
        <v>58</v>
      </c>
      <c r="G922">
        <v>58</v>
      </c>
      <c r="I922">
        <f>IF(ISBLANK(Table13[[#This Row],[T1]]),0,IF(Table13[[#This Row],[T1]]&gt;0,1,0))</f>
        <v>1</v>
      </c>
      <c r="J922">
        <f>IF(ISBLANK(Table13[[#This Row],[T2]]),0,IF(Table13[[#This Row],[T2]]&gt;0,1,0))</f>
        <v>0</v>
      </c>
      <c r="K922">
        <f>IF(ISBLANK(Table13[[#This Row],[T3]]),0,IF(Table13[[#This Row],[T3]]&gt;0,1,0))</f>
        <v>1</v>
      </c>
      <c r="L922">
        <f>IF(ISBLANK(Table13[[#This Row],[T4]]),0,IF(Table13[[#This Row],[T4]]&gt;0,1,0))</f>
        <v>1</v>
      </c>
    </row>
    <row r="923" spans="1:12">
      <c r="A923" s="4">
        <v>43716.375</v>
      </c>
      <c r="B923">
        <f t="shared" si="47"/>
        <v>8</v>
      </c>
      <c r="C923">
        <f t="shared" ref="C923:C986" si="48">HOUR(A923)</f>
        <v>9</v>
      </c>
      <c r="D923">
        <v>55</v>
      </c>
      <c r="E923">
        <v>0</v>
      </c>
      <c r="F923">
        <v>58</v>
      </c>
      <c r="G923">
        <v>56</v>
      </c>
      <c r="I923">
        <f>IF(ISBLANK(Table13[[#This Row],[T1]]),0,IF(Table13[[#This Row],[T1]]&gt;0,1,0))</f>
        <v>1</v>
      </c>
      <c r="J923">
        <f>IF(ISBLANK(Table13[[#This Row],[T2]]),0,IF(Table13[[#This Row],[T2]]&gt;0,1,0))</f>
        <v>0</v>
      </c>
      <c r="K923">
        <f>IF(ISBLANK(Table13[[#This Row],[T3]]),0,IF(Table13[[#This Row],[T3]]&gt;0,1,0))</f>
        <v>1</v>
      </c>
      <c r="L923">
        <f>IF(ISBLANK(Table13[[#This Row],[T4]]),0,IF(Table13[[#This Row],[T4]]&gt;0,1,0))</f>
        <v>1</v>
      </c>
    </row>
    <row r="924" spans="1:12">
      <c r="A924" s="4">
        <v>43716.416666666664</v>
      </c>
      <c r="B924">
        <f t="shared" si="47"/>
        <v>8</v>
      </c>
      <c r="C924">
        <f t="shared" si="48"/>
        <v>10</v>
      </c>
      <c r="D924">
        <v>1</v>
      </c>
      <c r="E924">
        <v>0</v>
      </c>
      <c r="F924">
        <v>41</v>
      </c>
      <c r="G924">
        <v>55</v>
      </c>
      <c r="I924">
        <f>IF(ISBLANK(Table13[[#This Row],[T1]]),0,IF(Table13[[#This Row],[T1]]&gt;0,1,0))</f>
        <v>1</v>
      </c>
      <c r="J924">
        <f>IF(ISBLANK(Table13[[#This Row],[T2]]),0,IF(Table13[[#This Row],[T2]]&gt;0,1,0))</f>
        <v>0</v>
      </c>
      <c r="K924">
        <f>IF(ISBLANK(Table13[[#This Row],[T3]]),0,IF(Table13[[#This Row],[T3]]&gt;0,1,0))</f>
        <v>1</v>
      </c>
      <c r="L924">
        <f>IF(ISBLANK(Table13[[#This Row],[T4]]),0,IF(Table13[[#This Row],[T4]]&gt;0,1,0))</f>
        <v>1</v>
      </c>
    </row>
    <row r="925" spans="1:12">
      <c r="A925" s="4">
        <v>43716.458333333336</v>
      </c>
      <c r="B925">
        <f t="shared" si="47"/>
        <v>8</v>
      </c>
      <c r="C925">
        <f t="shared" si="48"/>
        <v>11</v>
      </c>
      <c r="D925">
        <v>0</v>
      </c>
      <c r="E925">
        <v>0</v>
      </c>
      <c r="F925">
        <v>0</v>
      </c>
      <c r="G925">
        <v>33</v>
      </c>
      <c r="I925">
        <f>IF(ISBLANK(Table13[[#This Row],[T1]]),0,IF(Table13[[#This Row],[T1]]&gt;0,1,0))</f>
        <v>0</v>
      </c>
      <c r="J925">
        <f>IF(ISBLANK(Table13[[#This Row],[T2]]),0,IF(Table13[[#This Row],[T2]]&gt;0,1,0))</f>
        <v>0</v>
      </c>
      <c r="K925">
        <f>IF(ISBLANK(Table13[[#This Row],[T3]]),0,IF(Table13[[#This Row],[T3]]&gt;0,1,0))</f>
        <v>0</v>
      </c>
      <c r="L925">
        <f>IF(ISBLANK(Table13[[#This Row],[T4]]),0,IF(Table13[[#This Row],[T4]]&gt;0,1,0))</f>
        <v>1</v>
      </c>
    </row>
    <row r="926" spans="1:12">
      <c r="A926" s="4">
        <v>43716.499999652777</v>
      </c>
      <c r="B926">
        <f t="shared" si="47"/>
        <v>8</v>
      </c>
      <c r="C926">
        <f t="shared" si="48"/>
        <v>12</v>
      </c>
      <c r="I926">
        <f>IF(ISBLANK(Table13[[#This Row],[T1]]),0,IF(Table13[[#This Row],[T1]]&gt;0,1,0))</f>
        <v>0</v>
      </c>
      <c r="J926">
        <f>IF(ISBLANK(Table13[[#This Row],[T2]]),0,IF(Table13[[#This Row],[T2]]&gt;0,1,0))</f>
        <v>0</v>
      </c>
      <c r="K926">
        <f>IF(ISBLANK(Table13[[#This Row],[T3]]),0,IF(Table13[[#This Row],[T3]]&gt;0,1,0))</f>
        <v>0</v>
      </c>
      <c r="L926">
        <f>IF(ISBLANK(Table13[[#This Row],[T4]]),0,IF(Table13[[#This Row],[T4]]&gt;0,1,0))</f>
        <v>0</v>
      </c>
    </row>
    <row r="927" spans="1:12">
      <c r="A927" s="4">
        <v>43716.541666666664</v>
      </c>
      <c r="B927">
        <f t="shared" si="47"/>
        <v>8</v>
      </c>
      <c r="C927">
        <f t="shared" si="48"/>
        <v>13</v>
      </c>
      <c r="D927">
        <v>0</v>
      </c>
      <c r="E927">
        <v>21</v>
      </c>
      <c r="F927">
        <v>0</v>
      </c>
      <c r="G927">
        <v>0</v>
      </c>
      <c r="I927">
        <f>IF(ISBLANK(Table13[[#This Row],[T1]]),0,IF(Table13[[#This Row],[T1]]&gt;0,1,0))</f>
        <v>0</v>
      </c>
      <c r="J927">
        <f>IF(ISBLANK(Table13[[#This Row],[T2]]),0,IF(Table13[[#This Row],[T2]]&gt;0,1,0))</f>
        <v>1</v>
      </c>
      <c r="K927">
        <f>IF(ISBLANK(Table13[[#This Row],[T3]]),0,IF(Table13[[#This Row],[T3]]&gt;0,1,0))</f>
        <v>0</v>
      </c>
      <c r="L927">
        <f>IF(ISBLANK(Table13[[#This Row],[T4]]),0,IF(Table13[[#This Row],[T4]]&gt;0,1,0))</f>
        <v>0</v>
      </c>
    </row>
    <row r="928" spans="1:12">
      <c r="A928" s="4">
        <v>43716.583333333336</v>
      </c>
      <c r="B928">
        <f t="shared" si="47"/>
        <v>8</v>
      </c>
      <c r="C928">
        <f t="shared" si="48"/>
        <v>14</v>
      </c>
      <c r="D928">
        <v>0</v>
      </c>
      <c r="E928">
        <v>2</v>
      </c>
      <c r="F928">
        <v>0</v>
      </c>
      <c r="G928">
        <v>0</v>
      </c>
      <c r="I928">
        <f>IF(ISBLANK(Table13[[#This Row],[T1]]),0,IF(Table13[[#This Row],[T1]]&gt;0,1,0))</f>
        <v>0</v>
      </c>
      <c r="J928">
        <f>IF(ISBLANK(Table13[[#This Row],[T2]]),0,IF(Table13[[#This Row],[T2]]&gt;0,1,0))</f>
        <v>1</v>
      </c>
      <c r="K928">
        <f>IF(ISBLANK(Table13[[#This Row],[T3]]),0,IF(Table13[[#This Row],[T3]]&gt;0,1,0))</f>
        <v>0</v>
      </c>
      <c r="L928">
        <f>IF(ISBLANK(Table13[[#This Row],[T4]]),0,IF(Table13[[#This Row],[T4]]&gt;0,1,0))</f>
        <v>0</v>
      </c>
    </row>
    <row r="929" spans="1:12">
      <c r="A929" s="4">
        <v>43716.625</v>
      </c>
      <c r="B929">
        <f t="shared" si="47"/>
        <v>8</v>
      </c>
      <c r="C929">
        <f t="shared" si="48"/>
        <v>15</v>
      </c>
      <c r="D929">
        <v>44</v>
      </c>
      <c r="E929">
        <v>6</v>
      </c>
      <c r="F929">
        <v>19</v>
      </c>
      <c r="G929">
        <v>37</v>
      </c>
      <c r="I929">
        <f>IF(ISBLANK(Table13[[#This Row],[T1]]),0,IF(Table13[[#This Row],[T1]]&gt;0,1,0))</f>
        <v>1</v>
      </c>
      <c r="J929">
        <f>IF(ISBLANK(Table13[[#This Row],[T2]]),0,IF(Table13[[#This Row],[T2]]&gt;0,1,0))</f>
        <v>1</v>
      </c>
      <c r="K929">
        <f>IF(ISBLANK(Table13[[#This Row],[T3]]),0,IF(Table13[[#This Row],[T3]]&gt;0,1,0))</f>
        <v>1</v>
      </c>
      <c r="L929">
        <f>IF(ISBLANK(Table13[[#This Row],[T4]]),0,IF(Table13[[#This Row],[T4]]&gt;0,1,0))</f>
        <v>1</v>
      </c>
    </row>
    <row r="930" spans="1:12">
      <c r="A930" s="4">
        <v>43716.666666666664</v>
      </c>
      <c r="B930">
        <f t="shared" si="47"/>
        <v>8</v>
      </c>
      <c r="C930">
        <f t="shared" si="48"/>
        <v>16</v>
      </c>
      <c r="D930">
        <v>57</v>
      </c>
      <c r="E930">
        <v>3</v>
      </c>
      <c r="F930">
        <v>54</v>
      </c>
      <c r="G930">
        <v>15</v>
      </c>
      <c r="I930">
        <f>IF(ISBLANK(Table13[[#This Row],[T1]]),0,IF(Table13[[#This Row],[T1]]&gt;0,1,0))</f>
        <v>1</v>
      </c>
      <c r="J930">
        <f>IF(ISBLANK(Table13[[#This Row],[T2]]),0,IF(Table13[[#This Row],[T2]]&gt;0,1,0))</f>
        <v>1</v>
      </c>
      <c r="K930">
        <f>IF(ISBLANK(Table13[[#This Row],[T3]]),0,IF(Table13[[#This Row],[T3]]&gt;0,1,0))</f>
        <v>1</v>
      </c>
      <c r="L930">
        <f>IF(ISBLANK(Table13[[#This Row],[T4]]),0,IF(Table13[[#This Row],[T4]]&gt;0,1,0))</f>
        <v>1</v>
      </c>
    </row>
    <row r="931" spans="1:12">
      <c r="A931" s="4">
        <v>43716.708333333336</v>
      </c>
      <c r="B931">
        <f t="shared" si="47"/>
        <v>8</v>
      </c>
      <c r="C931">
        <f t="shared" si="48"/>
        <v>17</v>
      </c>
      <c r="D931">
        <v>58</v>
      </c>
      <c r="E931">
        <v>0</v>
      </c>
      <c r="F931">
        <v>58</v>
      </c>
      <c r="G931">
        <v>0</v>
      </c>
      <c r="I931">
        <f>IF(ISBLANK(Table13[[#This Row],[T1]]),0,IF(Table13[[#This Row],[T1]]&gt;0,1,0))</f>
        <v>1</v>
      </c>
      <c r="J931">
        <f>IF(ISBLANK(Table13[[#This Row],[T2]]),0,IF(Table13[[#This Row],[T2]]&gt;0,1,0))</f>
        <v>0</v>
      </c>
      <c r="K931">
        <f>IF(ISBLANK(Table13[[#This Row],[T3]]),0,IF(Table13[[#This Row],[T3]]&gt;0,1,0))</f>
        <v>1</v>
      </c>
      <c r="L931">
        <f>IF(ISBLANK(Table13[[#This Row],[T4]]),0,IF(Table13[[#This Row],[T4]]&gt;0,1,0))</f>
        <v>0</v>
      </c>
    </row>
    <row r="932" spans="1:12">
      <c r="A932" s="4">
        <v>43716.75</v>
      </c>
      <c r="B932">
        <f t="shared" si="47"/>
        <v>8</v>
      </c>
      <c r="C932">
        <f t="shared" si="48"/>
        <v>18</v>
      </c>
      <c r="D932">
        <v>58</v>
      </c>
      <c r="E932">
        <v>17</v>
      </c>
      <c r="F932">
        <v>51</v>
      </c>
      <c r="G932">
        <v>0</v>
      </c>
      <c r="I932">
        <f>IF(ISBLANK(Table13[[#This Row],[T1]]),0,IF(Table13[[#This Row],[T1]]&gt;0,1,0))</f>
        <v>1</v>
      </c>
      <c r="J932">
        <f>IF(ISBLANK(Table13[[#This Row],[T2]]),0,IF(Table13[[#This Row],[T2]]&gt;0,1,0))</f>
        <v>1</v>
      </c>
      <c r="K932">
        <f>IF(ISBLANK(Table13[[#This Row],[T3]]),0,IF(Table13[[#This Row],[T3]]&gt;0,1,0))</f>
        <v>1</v>
      </c>
      <c r="L932">
        <f>IF(ISBLANK(Table13[[#This Row],[T4]]),0,IF(Table13[[#This Row],[T4]]&gt;0,1,0))</f>
        <v>0</v>
      </c>
    </row>
    <row r="933" spans="1:12">
      <c r="A933" s="4">
        <v>43716.791666666664</v>
      </c>
      <c r="B933">
        <f t="shared" si="47"/>
        <v>8</v>
      </c>
      <c r="C933">
        <f t="shared" si="48"/>
        <v>19</v>
      </c>
      <c r="D933">
        <v>16</v>
      </c>
      <c r="E933">
        <v>49</v>
      </c>
      <c r="F933">
        <v>15</v>
      </c>
      <c r="G933">
        <v>0</v>
      </c>
      <c r="I933">
        <f>IF(ISBLANK(Table13[[#This Row],[T1]]),0,IF(Table13[[#This Row],[T1]]&gt;0,1,0))</f>
        <v>1</v>
      </c>
      <c r="J933">
        <f>IF(ISBLANK(Table13[[#This Row],[T2]]),0,IF(Table13[[#This Row],[T2]]&gt;0,1,0))</f>
        <v>1</v>
      </c>
      <c r="K933">
        <f>IF(ISBLANK(Table13[[#This Row],[T3]]),0,IF(Table13[[#This Row],[T3]]&gt;0,1,0))</f>
        <v>1</v>
      </c>
      <c r="L933">
        <f>IF(ISBLANK(Table13[[#This Row],[T4]]),0,IF(Table13[[#This Row],[T4]]&gt;0,1,0))</f>
        <v>0</v>
      </c>
    </row>
    <row r="934" spans="1:12">
      <c r="A934" s="4">
        <v>43716.833333333336</v>
      </c>
      <c r="B934">
        <f t="shared" si="47"/>
        <v>8</v>
      </c>
      <c r="C934">
        <f t="shared" si="48"/>
        <v>20</v>
      </c>
      <c r="D934">
        <v>57</v>
      </c>
      <c r="E934">
        <v>52</v>
      </c>
      <c r="F934">
        <v>50</v>
      </c>
      <c r="G934">
        <v>0</v>
      </c>
      <c r="I934">
        <f>IF(ISBLANK(Table13[[#This Row],[T1]]),0,IF(Table13[[#This Row],[T1]]&gt;0,1,0))</f>
        <v>1</v>
      </c>
      <c r="J934">
        <f>IF(ISBLANK(Table13[[#This Row],[T2]]),0,IF(Table13[[#This Row],[T2]]&gt;0,1,0))</f>
        <v>1</v>
      </c>
      <c r="K934">
        <f>IF(ISBLANK(Table13[[#This Row],[T3]]),0,IF(Table13[[#This Row],[T3]]&gt;0,1,0))</f>
        <v>1</v>
      </c>
      <c r="L934">
        <f>IF(ISBLANK(Table13[[#This Row],[T4]]),0,IF(Table13[[#This Row],[T4]]&gt;0,1,0))</f>
        <v>0</v>
      </c>
    </row>
    <row r="935" spans="1:12">
      <c r="A935" s="4">
        <v>43716.875</v>
      </c>
      <c r="B935">
        <f t="shared" si="47"/>
        <v>8</v>
      </c>
      <c r="C935">
        <f t="shared" si="48"/>
        <v>21</v>
      </c>
      <c r="D935">
        <v>58</v>
      </c>
      <c r="E935">
        <v>55</v>
      </c>
      <c r="F935">
        <v>58</v>
      </c>
      <c r="G935">
        <v>44</v>
      </c>
      <c r="I935">
        <f>IF(ISBLANK(Table13[[#This Row],[T1]]),0,IF(Table13[[#This Row],[T1]]&gt;0,1,0))</f>
        <v>1</v>
      </c>
      <c r="J935">
        <f>IF(ISBLANK(Table13[[#This Row],[T2]]),0,IF(Table13[[#This Row],[T2]]&gt;0,1,0))</f>
        <v>1</v>
      </c>
      <c r="K935">
        <f>IF(ISBLANK(Table13[[#This Row],[T3]]),0,IF(Table13[[#This Row],[T3]]&gt;0,1,0))</f>
        <v>1</v>
      </c>
      <c r="L935">
        <f>IF(ISBLANK(Table13[[#This Row],[T4]]),0,IF(Table13[[#This Row],[T4]]&gt;0,1,0))</f>
        <v>1</v>
      </c>
    </row>
    <row r="936" spans="1:12">
      <c r="A936" s="4">
        <v>43716.916666666664</v>
      </c>
      <c r="B936">
        <f t="shared" si="47"/>
        <v>8</v>
      </c>
      <c r="C936">
        <f t="shared" si="48"/>
        <v>22</v>
      </c>
      <c r="D936">
        <v>58</v>
      </c>
      <c r="E936">
        <v>31</v>
      </c>
      <c r="F936">
        <v>58</v>
      </c>
      <c r="G936">
        <v>58</v>
      </c>
      <c r="I936">
        <f>IF(ISBLANK(Table13[[#This Row],[T1]]),0,IF(Table13[[#This Row],[T1]]&gt;0,1,0))</f>
        <v>1</v>
      </c>
      <c r="J936">
        <f>IF(ISBLANK(Table13[[#This Row],[T2]]),0,IF(Table13[[#This Row],[T2]]&gt;0,1,0))</f>
        <v>1</v>
      </c>
      <c r="K936">
        <f>IF(ISBLANK(Table13[[#This Row],[T3]]),0,IF(Table13[[#This Row],[T3]]&gt;0,1,0))</f>
        <v>1</v>
      </c>
      <c r="L936">
        <f>IF(ISBLANK(Table13[[#This Row],[T4]]),0,IF(Table13[[#This Row],[T4]]&gt;0,1,0))</f>
        <v>1</v>
      </c>
    </row>
    <row r="937" spans="1:12">
      <c r="A937" s="4">
        <v>43716.958333333336</v>
      </c>
      <c r="B937">
        <f t="shared" si="47"/>
        <v>8</v>
      </c>
      <c r="C937">
        <f t="shared" si="48"/>
        <v>23</v>
      </c>
      <c r="D937">
        <v>57</v>
      </c>
      <c r="E937">
        <v>26</v>
      </c>
      <c r="F937">
        <v>57</v>
      </c>
      <c r="G937">
        <v>56</v>
      </c>
      <c r="I937">
        <f>IF(ISBLANK(Table13[[#This Row],[T1]]),0,IF(Table13[[#This Row],[T1]]&gt;0,1,0))</f>
        <v>1</v>
      </c>
      <c r="J937">
        <f>IF(ISBLANK(Table13[[#This Row],[T2]]),0,IF(Table13[[#This Row],[T2]]&gt;0,1,0))</f>
        <v>1</v>
      </c>
      <c r="K937">
        <f>IF(ISBLANK(Table13[[#This Row],[T3]]),0,IF(Table13[[#This Row],[T3]]&gt;0,1,0))</f>
        <v>1</v>
      </c>
      <c r="L937">
        <f>IF(ISBLANK(Table13[[#This Row],[T4]]),0,IF(Table13[[#This Row],[T4]]&gt;0,1,0))</f>
        <v>1</v>
      </c>
    </row>
    <row r="938" spans="1:12">
      <c r="A938" s="4">
        <v>43717</v>
      </c>
      <c r="B938">
        <f t="shared" si="47"/>
        <v>9</v>
      </c>
      <c r="C938">
        <f t="shared" si="48"/>
        <v>0</v>
      </c>
      <c r="D938">
        <v>58</v>
      </c>
      <c r="E938">
        <v>31</v>
      </c>
      <c r="F938">
        <v>58</v>
      </c>
      <c r="G938">
        <v>58</v>
      </c>
      <c r="I938">
        <f>IF(ISBLANK(Table13[[#This Row],[T1]]),0,IF(Table13[[#This Row],[T1]]&gt;0,1,0))</f>
        <v>1</v>
      </c>
      <c r="J938">
        <f>IF(ISBLANK(Table13[[#This Row],[T2]]),0,IF(Table13[[#This Row],[T2]]&gt;0,1,0))</f>
        <v>1</v>
      </c>
      <c r="K938">
        <f>IF(ISBLANK(Table13[[#This Row],[T3]]),0,IF(Table13[[#This Row],[T3]]&gt;0,1,0))</f>
        <v>1</v>
      </c>
      <c r="L938">
        <f>IF(ISBLANK(Table13[[#This Row],[T4]]),0,IF(Table13[[#This Row],[T4]]&gt;0,1,0))</f>
        <v>1</v>
      </c>
    </row>
    <row r="939" spans="1:12">
      <c r="A939" s="4">
        <v>43717.041666666664</v>
      </c>
      <c r="B939">
        <f t="shared" si="47"/>
        <v>9</v>
      </c>
      <c r="C939">
        <f t="shared" si="48"/>
        <v>1</v>
      </c>
      <c r="D939">
        <v>58</v>
      </c>
      <c r="E939">
        <v>21</v>
      </c>
      <c r="F939">
        <v>58</v>
      </c>
      <c r="G939">
        <v>58</v>
      </c>
      <c r="I939">
        <f>IF(ISBLANK(Table13[[#This Row],[T1]]),0,IF(Table13[[#This Row],[T1]]&gt;0,1,0))</f>
        <v>1</v>
      </c>
      <c r="J939">
        <f>IF(ISBLANK(Table13[[#This Row],[T2]]),0,IF(Table13[[#This Row],[T2]]&gt;0,1,0))</f>
        <v>1</v>
      </c>
      <c r="K939">
        <f>IF(ISBLANK(Table13[[#This Row],[T3]]),0,IF(Table13[[#This Row],[T3]]&gt;0,1,0))</f>
        <v>1</v>
      </c>
      <c r="L939">
        <f>IF(ISBLANK(Table13[[#This Row],[T4]]),0,IF(Table13[[#This Row],[T4]]&gt;0,1,0))</f>
        <v>1</v>
      </c>
    </row>
    <row r="940" spans="1:12">
      <c r="A940" s="4">
        <v>43717.083333333336</v>
      </c>
      <c r="B940">
        <f t="shared" si="47"/>
        <v>9</v>
      </c>
      <c r="C940">
        <f t="shared" si="48"/>
        <v>2</v>
      </c>
      <c r="D940">
        <v>58</v>
      </c>
      <c r="E940">
        <v>33</v>
      </c>
      <c r="F940">
        <v>58</v>
      </c>
      <c r="G940">
        <v>58</v>
      </c>
      <c r="I940">
        <f>IF(ISBLANK(Table13[[#This Row],[T1]]),0,IF(Table13[[#This Row],[T1]]&gt;0,1,0))</f>
        <v>1</v>
      </c>
      <c r="J940">
        <f>IF(ISBLANK(Table13[[#This Row],[T2]]),0,IF(Table13[[#This Row],[T2]]&gt;0,1,0))</f>
        <v>1</v>
      </c>
      <c r="K940">
        <f>IF(ISBLANK(Table13[[#This Row],[T3]]),0,IF(Table13[[#This Row],[T3]]&gt;0,1,0))</f>
        <v>1</v>
      </c>
      <c r="L940">
        <f>IF(ISBLANK(Table13[[#This Row],[T4]]),0,IF(Table13[[#This Row],[T4]]&gt;0,1,0))</f>
        <v>1</v>
      </c>
    </row>
    <row r="941" spans="1:12">
      <c r="A941" s="4">
        <v>43717.125</v>
      </c>
      <c r="B941">
        <f t="shared" si="47"/>
        <v>9</v>
      </c>
      <c r="C941">
        <f t="shared" si="48"/>
        <v>3</v>
      </c>
      <c r="D941">
        <v>57</v>
      </c>
      <c r="E941">
        <v>26</v>
      </c>
      <c r="F941">
        <v>57</v>
      </c>
      <c r="G941">
        <v>56</v>
      </c>
      <c r="I941">
        <f>IF(ISBLANK(Table13[[#This Row],[T1]]),0,IF(Table13[[#This Row],[T1]]&gt;0,1,0))</f>
        <v>1</v>
      </c>
      <c r="J941">
        <f>IF(ISBLANK(Table13[[#This Row],[T2]]),0,IF(Table13[[#This Row],[T2]]&gt;0,1,0))</f>
        <v>1</v>
      </c>
      <c r="K941">
        <f>IF(ISBLANK(Table13[[#This Row],[T3]]),0,IF(Table13[[#This Row],[T3]]&gt;0,1,0))</f>
        <v>1</v>
      </c>
      <c r="L941">
        <f>IF(ISBLANK(Table13[[#This Row],[T4]]),0,IF(Table13[[#This Row],[T4]]&gt;0,1,0))</f>
        <v>1</v>
      </c>
    </row>
    <row r="942" spans="1:12">
      <c r="A942" s="4">
        <v>43717.166666666664</v>
      </c>
      <c r="B942">
        <f t="shared" si="47"/>
        <v>9</v>
      </c>
      <c r="C942">
        <f t="shared" si="48"/>
        <v>4</v>
      </c>
      <c r="D942">
        <v>58</v>
      </c>
      <c r="E942">
        <v>29</v>
      </c>
      <c r="F942">
        <v>58</v>
      </c>
      <c r="G942">
        <v>54</v>
      </c>
      <c r="I942">
        <f>IF(ISBLANK(Table13[[#This Row],[T1]]),0,IF(Table13[[#This Row],[T1]]&gt;0,1,0))</f>
        <v>1</v>
      </c>
      <c r="J942">
        <f>IF(ISBLANK(Table13[[#This Row],[T2]]),0,IF(Table13[[#This Row],[T2]]&gt;0,1,0))</f>
        <v>1</v>
      </c>
      <c r="K942">
        <f>IF(ISBLANK(Table13[[#This Row],[T3]]),0,IF(Table13[[#This Row],[T3]]&gt;0,1,0))</f>
        <v>1</v>
      </c>
      <c r="L942">
        <f>IF(ISBLANK(Table13[[#This Row],[T4]]),0,IF(Table13[[#This Row],[T4]]&gt;0,1,0))</f>
        <v>1</v>
      </c>
    </row>
    <row r="943" spans="1:12">
      <c r="A943" s="4">
        <v>43717.208333333336</v>
      </c>
      <c r="B943">
        <f t="shared" si="47"/>
        <v>9</v>
      </c>
      <c r="C943">
        <f t="shared" si="48"/>
        <v>5</v>
      </c>
      <c r="D943">
        <v>58</v>
      </c>
      <c r="E943">
        <v>52</v>
      </c>
      <c r="F943">
        <v>58</v>
      </c>
      <c r="G943">
        <v>36</v>
      </c>
      <c r="I943">
        <f>IF(ISBLANK(Table13[[#This Row],[T1]]),0,IF(Table13[[#This Row],[T1]]&gt;0,1,0))</f>
        <v>1</v>
      </c>
      <c r="J943">
        <f>IF(ISBLANK(Table13[[#This Row],[T2]]),0,IF(Table13[[#This Row],[T2]]&gt;0,1,0))</f>
        <v>1</v>
      </c>
      <c r="K943">
        <f>IF(ISBLANK(Table13[[#This Row],[T3]]),0,IF(Table13[[#This Row],[T3]]&gt;0,1,0))</f>
        <v>1</v>
      </c>
      <c r="L943">
        <f>IF(ISBLANK(Table13[[#This Row],[T4]]),0,IF(Table13[[#This Row],[T4]]&gt;0,1,0))</f>
        <v>1</v>
      </c>
    </row>
    <row r="944" spans="1:12">
      <c r="A944" s="4">
        <v>43717.25</v>
      </c>
      <c r="B944">
        <f t="shared" si="47"/>
        <v>9</v>
      </c>
      <c r="C944">
        <f t="shared" si="48"/>
        <v>6</v>
      </c>
      <c r="D944">
        <v>58</v>
      </c>
      <c r="E944">
        <v>21</v>
      </c>
      <c r="F944">
        <v>58</v>
      </c>
      <c r="G944">
        <v>36</v>
      </c>
      <c r="I944">
        <f>IF(ISBLANK(Table13[[#This Row],[T1]]),0,IF(Table13[[#This Row],[T1]]&gt;0,1,0))</f>
        <v>1</v>
      </c>
      <c r="J944">
        <f>IF(ISBLANK(Table13[[#This Row],[T2]]),0,IF(Table13[[#This Row],[T2]]&gt;0,1,0))</f>
        <v>1</v>
      </c>
      <c r="K944">
        <f>IF(ISBLANK(Table13[[#This Row],[T3]]),0,IF(Table13[[#This Row],[T3]]&gt;0,1,0))</f>
        <v>1</v>
      </c>
      <c r="L944">
        <f>IF(ISBLANK(Table13[[#This Row],[T4]]),0,IF(Table13[[#This Row],[T4]]&gt;0,1,0))</f>
        <v>1</v>
      </c>
    </row>
    <row r="945" spans="1:12">
      <c r="A945" s="4">
        <v>43717.291666666664</v>
      </c>
      <c r="B945">
        <f t="shared" si="47"/>
        <v>9</v>
      </c>
      <c r="C945">
        <f t="shared" si="48"/>
        <v>7</v>
      </c>
      <c r="D945">
        <v>43</v>
      </c>
      <c r="E945">
        <v>11</v>
      </c>
      <c r="F945">
        <v>48</v>
      </c>
      <c r="G945">
        <v>38</v>
      </c>
      <c r="I945">
        <f>IF(ISBLANK(Table13[[#This Row],[T1]]),0,IF(Table13[[#This Row],[T1]]&gt;0,1,0))</f>
        <v>1</v>
      </c>
      <c r="J945">
        <f>IF(ISBLANK(Table13[[#This Row],[T2]]),0,IF(Table13[[#This Row],[T2]]&gt;0,1,0))</f>
        <v>1</v>
      </c>
      <c r="K945">
        <f>IF(ISBLANK(Table13[[#This Row],[T3]]),0,IF(Table13[[#This Row],[T3]]&gt;0,1,0))</f>
        <v>1</v>
      </c>
      <c r="L945">
        <f>IF(ISBLANK(Table13[[#This Row],[T4]]),0,IF(Table13[[#This Row],[T4]]&gt;0,1,0))</f>
        <v>1</v>
      </c>
    </row>
    <row r="946" spans="1:12">
      <c r="A946" s="4">
        <v>43717.333333333336</v>
      </c>
      <c r="B946">
        <f t="shared" si="47"/>
        <v>9</v>
      </c>
      <c r="C946">
        <f t="shared" si="48"/>
        <v>8</v>
      </c>
      <c r="D946">
        <v>0</v>
      </c>
      <c r="E946">
        <v>0</v>
      </c>
      <c r="F946">
        <v>0</v>
      </c>
      <c r="G946">
        <v>36</v>
      </c>
      <c r="I946">
        <f>IF(ISBLANK(Table13[[#This Row],[T1]]),0,IF(Table13[[#This Row],[T1]]&gt;0,1,0))</f>
        <v>0</v>
      </c>
      <c r="J946">
        <f>IF(ISBLANK(Table13[[#This Row],[T2]]),0,IF(Table13[[#This Row],[T2]]&gt;0,1,0))</f>
        <v>0</v>
      </c>
      <c r="K946">
        <f>IF(ISBLANK(Table13[[#This Row],[T3]]),0,IF(Table13[[#This Row],[T3]]&gt;0,1,0))</f>
        <v>0</v>
      </c>
      <c r="L946">
        <f>IF(ISBLANK(Table13[[#This Row],[T4]]),0,IF(Table13[[#This Row],[T4]]&gt;0,1,0))</f>
        <v>1</v>
      </c>
    </row>
    <row r="947" spans="1:12">
      <c r="A947" s="4">
        <v>43717.374999652777</v>
      </c>
      <c r="B947">
        <f t="shared" si="47"/>
        <v>9</v>
      </c>
      <c r="C947">
        <f t="shared" si="48"/>
        <v>9</v>
      </c>
      <c r="I947">
        <f>IF(ISBLANK(Table13[[#This Row],[T1]]),0,IF(Table13[[#This Row],[T1]]&gt;0,1,0))</f>
        <v>0</v>
      </c>
      <c r="J947">
        <f>IF(ISBLANK(Table13[[#This Row],[T2]]),0,IF(Table13[[#This Row],[T2]]&gt;0,1,0))</f>
        <v>0</v>
      </c>
      <c r="K947">
        <f>IF(ISBLANK(Table13[[#This Row],[T3]]),0,IF(Table13[[#This Row],[T3]]&gt;0,1,0))</f>
        <v>0</v>
      </c>
      <c r="L947">
        <f>IF(ISBLANK(Table13[[#This Row],[T4]]),0,IF(Table13[[#This Row],[T4]]&gt;0,1,0))</f>
        <v>0</v>
      </c>
    </row>
    <row r="948" spans="1:12">
      <c r="A948" s="4">
        <v>43717.416666261575</v>
      </c>
      <c r="B948">
        <f t="shared" si="47"/>
        <v>9</v>
      </c>
      <c r="C948">
        <f t="shared" si="48"/>
        <v>10</v>
      </c>
      <c r="I948">
        <f>IF(ISBLANK(Table13[[#This Row],[T1]]),0,IF(Table13[[#This Row],[T1]]&gt;0,1,0))</f>
        <v>0</v>
      </c>
      <c r="J948">
        <f>IF(ISBLANK(Table13[[#This Row],[T2]]),0,IF(Table13[[#This Row],[T2]]&gt;0,1,0))</f>
        <v>0</v>
      </c>
      <c r="K948">
        <f>IF(ISBLANK(Table13[[#This Row],[T3]]),0,IF(Table13[[#This Row],[T3]]&gt;0,1,0))</f>
        <v>0</v>
      </c>
      <c r="L948">
        <f>IF(ISBLANK(Table13[[#This Row],[T4]]),0,IF(Table13[[#This Row],[T4]]&gt;0,1,0))</f>
        <v>0</v>
      </c>
    </row>
    <row r="949" spans="1:12">
      <c r="A949" s="4">
        <v>43717.458332870374</v>
      </c>
      <c r="B949">
        <f t="shared" si="47"/>
        <v>9</v>
      </c>
      <c r="C949">
        <f t="shared" si="48"/>
        <v>11</v>
      </c>
      <c r="I949">
        <f>IF(ISBLANK(Table13[[#This Row],[T1]]),0,IF(Table13[[#This Row],[T1]]&gt;0,1,0))</f>
        <v>0</v>
      </c>
      <c r="J949">
        <f>IF(ISBLANK(Table13[[#This Row],[T2]]),0,IF(Table13[[#This Row],[T2]]&gt;0,1,0))</f>
        <v>0</v>
      </c>
      <c r="K949">
        <f>IF(ISBLANK(Table13[[#This Row],[T3]]),0,IF(Table13[[#This Row],[T3]]&gt;0,1,0))</f>
        <v>0</v>
      </c>
      <c r="L949">
        <f>IF(ISBLANK(Table13[[#This Row],[T4]]),0,IF(Table13[[#This Row],[T4]]&gt;0,1,0))</f>
        <v>0</v>
      </c>
    </row>
    <row r="950" spans="1:12">
      <c r="A950" s="4">
        <v>43717.499999479165</v>
      </c>
      <c r="B950">
        <f t="shared" si="47"/>
        <v>9</v>
      </c>
      <c r="C950">
        <f t="shared" si="48"/>
        <v>12</v>
      </c>
      <c r="I950">
        <f>IF(ISBLANK(Table13[[#This Row],[T1]]),0,IF(Table13[[#This Row],[T1]]&gt;0,1,0))</f>
        <v>0</v>
      </c>
      <c r="J950">
        <f>IF(ISBLANK(Table13[[#This Row],[T2]]),0,IF(Table13[[#This Row],[T2]]&gt;0,1,0))</f>
        <v>0</v>
      </c>
      <c r="K950">
        <f>IF(ISBLANK(Table13[[#This Row],[T3]]),0,IF(Table13[[#This Row],[T3]]&gt;0,1,0))</f>
        <v>0</v>
      </c>
      <c r="L950">
        <f>IF(ISBLANK(Table13[[#This Row],[T4]]),0,IF(Table13[[#This Row],[T4]]&gt;0,1,0))</f>
        <v>0</v>
      </c>
    </row>
    <row r="951" spans="1:12">
      <c r="A951" s="4">
        <v>43717.541666087964</v>
      </c>
      <c r="B951">
        <f t="shared" si="47"/>
        <v>9</v>
      </c>
      <c r="C951">
        <f t="shared" si="48"/>
        <v>13</v>
      </c>
      <c r="I951">
        <f>IF(ISBLANK(Table13[[#This Row],[T1]]),0,IF(Table13[[#This Row],[T1]]&gt;0,1,0))</f>
        <v>0</v>
      </c>
      <c r="J951">
        <f>IF(ISBLANK(Table13[[#This Row],[T2]]),0,IF(Table13[[#This Row],[T2]]&gt;0,1,0))</f>
        <v>0</v>
      </c>
      <c r="K951">
        <f>IF(ISBLANK(Table13[[#This Row],[T3]]),0,IF(Table13[[#This Row],[T3]]&gt;0,1,0))</f>
        <v>0</v>
      </c>
      <c r="L951">
        <f>IF(ISBLANK(Table13[[#This Row],[T4]]),0,IF(Table13[[#This Row],[T4]]&gt;0,1,0))</f>
        <v>0</v>
      </c>
    </row>
    <row r="952" spans="1:12">
      <c r="A952" s="4">
        <v>43717.583332696762</v>
      </c>
      <c r="B952">
        <f t="shared" si="47"/>
        <v>9</v>
      </c>
      <c r="C952">
        <f t="shared" si="48"/>
        <v>14</v>
      </c>
      <c r="I952">
        <f>IF(ISBLANK(Table13[[#This Row],[T1]]),0,IF(Table13[[#This Row],[T1]]&gt;0,1,0))</f>
        <v>0</v>
      </c>
      <c r="J952">
        <f>IF(ISBLANK(Table13[[#This Row],[T2]]),0,IF(Table13[[#This Row],[T2]]&gt;0,1,0))</f>
        <v>0</v>
      </c>
      <c r="K952">
        <f>IF(ISBLANK(Table13[[#This Row],[T3]]),0,IF(Table13[[#This Row],[T3]]&gt;0,1,0))</f>
        <v>0</v>
      </c>
      <c r="L952">
        <f>IF(ISBLANK(Table13[[#This Row],[T4]]),0,IF(Table13[[#This Row],[T4]]&gt;0,1,0))</f>
        <v>0</v>
      </c>
    </row>
    <row r="953" spans="1:12">
      <c r="A953" s="4">
        <v>43717.624999305554</v>
      </c>
      <c r="B953">
        <f t="shared" si="47"/>
        <v>9</v>
      </c>
      <c r="C953">
        <f t="shared" si="48"/>
        <v>15</v>
      </c>
      <c r="I953">
        <f>IF(ISBLANK(Table13[[#This Row],[T1]]),0,IF(Table13[[#This Row],[T1]]&gt;0,1,0))</f>
        <v>0</v>
      </c>
      <c r="J953">
        <f>IF(ISBLANK(Table13[[#This Row],[T2]]),0,IF(Table13[[#This Row],[T2]]&gt;0,1,0))</f>
        <v>0</v>
      </c>
      <c r="K953">
        <f>IF(ISBLANK(Table13[[#This Row],[T3]]),0,IF(Table13[[#This Row],[T3]]&gt;0,1,0))</f>
        <v>0</v>
      </c>
      <c r="L953">
        <f>IF(ISBLANK(Table13[[#This Row],[T4]]),0,IF(Table13[[#This Row],[T4]]&gt;0,1,0))</f>
        <v>0</v>
      </c>
    </row>
    <row r="954" spans="1:12">
      <c r="A954" s="4">
        <v>43717.666665914352</v>
      </c>
      <c r="B954">
        <f t="shared" si="47"/>
        <v>9</v>
      </c>
      <c r="C954">
        <f t="shared" si="48"/>
        <v>16</v>
      </c>
      <c r="I954">
        <f>IF(ISBLANK(Table13[[#This Row],[T1]]),0,IF(Table13[[#This Row],[T1]]&gt;0,1,0))</f>
        <v>0</v>
      </c>
      <c r="J954">
        <f>IF(ISBLANK(Table13[[#This Row],[T2]]),0,IF(Table13[[#This Row],[T2]]&gt;0,1,0))</f>
        <v>0</v>
      </c>
      <c r="K954">
        <f>IF(ISBLANK(Table13[[#This Row],[T3]]),0,IF(Table13[[#This Row],[T3]]&gt;0,1,0))</f>
        <v>0</v>
      </c>
      <c r="L954">
        <f>IF(ISBLANK(Table13[[#This Row],[T4]]),0,IF(Table13[[#This Row],[T4]]&gt;0,1,0))</f>
        <v>0</v>
      </c>
    </row>
    <row r="955" spans="1:12">
      <c r="A955" s="4">
        <v>43717.708333333336</v>
      </c>
      <c r="B955">
        <f t="shared" si="47"/>
        <v>9</v>
      </c>
      <c r="C955">
        <f t="shared" si="48"/>
        <v>17</v>
      </c>
      <c r="D955">
        <v>0</v>
      </c>
      <c r="E955">
        <v>0</v>
      </c>
      <c r="F955">
        <v>12</v>
      </c>
      <c r="G955">
        <v>0</v>
      </c>
      <c r="I955">
        <f>IF(ISBLANK(Table13[[#This Row],[T1]]),0,IF(Table13[[#This Row],[T1]]&gt;0,1,0))</f>
        <v>0</v>
      </c>
      <c r="J955">
        <f>IF(ISBLANK(Table13[[#This Row],[T2]]),0,IF(Table13[[#This Row],[T2]]&gt;0,1,0))</f>
        <v>0</v>
      </c>
      <c r="K955">
        <f>IF(ISBLANK(Table13[[#This Row],[T3]]),0,IF(Table13[[#This Row],[T3]]&gt;0,1,0))</f>
        <v>1</v>
      </c>
      <c r="L955">
        <f>IF(ISBLANK(Table13[[#This Row],[T4]]),0,IF(Table13[[#This Row],[T4]]&gt;0,1,0))</f>
        <v>0</v>
      </c>
    </row>
    <row r="956" spans="1:12">
      <c r="A956" s="4">
        <v>43717.75</v>
      </c>
      <c r="B956">
        <f t="shared" si="47"/>
        <v>9</v>
      </c>
      <c r="C956">
        <f t="shared" si="48"/>
        <v>18</v>
      </c>
      <c r="D956">
        <v>0</v>
      </c>
      <c r="E956">
        <v>15</v>
      </c>
      <c r="F956">
        <v>58</v>
      </c>
      <c r="G956">
        <v>8</v>
      </c>
      <c r="I956">
        <f>IF(ISBLANK(Table13[[#This Row],[T1]]),0,IF(Table13[[#This Row],[T1]]&gt;0,1,0))</f>
        <v>0</v>
      </c>
      <c r="J956">
        <f>IF(ISBLANK(Table13[[#This Row],[T2]]),0,IF(Table13[[#This Row],[T2]]&gt;0,1,0))</f>
        <v>1</v>
      </c>
      <c r="K956">
        <f>IF(ISBLANK(Table13[[#This Row],[T3]]),0,IF(Table13[[#This Row],[T3]]&gt;0,1,0))</f>
        <v>1</v>
      </c>
      <c r="L956">
        <f>IF(ISBLANK(Table13[[#This Row],[T4]]),0,IF(Table13[[#This Row],[T4]]&gt;0,1,0))</f>
        <v>1</v>
      </c>
    </row>
    <row r="957" spans="1:12">
      <c r="A957" s="4">
        <v>43717.791666666664</v>
      </c>
      <c r="B957">
        <f t="shared" si="47"/>
        <v>9</v>
      </c>
      <c r="C957">
        <f t="shared" si="48"/>
        <v>19</v>
      </c>
      <c r="D957">
        <v>0</v>
      </c>
      <c r="E957">
        <v>44</v>
      </c>
      <c r="F957">
        <v>58</v>
      </c>
      <c r="G957">
        <v>0</v>
      </c>
      <c r="I957">
        <f>IF(ISBLANK(Table13[[#This Row],[T1]]),0,IF(Table13[[#This Row],[T1]]&gt;0,1,0))</f>
        <v>0</v>
      </c>
      <c r="J957">
        <f>IF(ISBLANK(Table13[[#This Row],[T2]]),0,IF(Table13[[#This Row],[T2]]&gt;0,1,0))</f>
        <v>1</v>
      </c>
      <c r="K957">
        <f>IF(ISBLANK(Table13[[#This Row],[T3]]),0,IF(Table13[[#This Row],[T3]]&gt;0,1,0))</f>
        <v>1</v>
      </c>
      <c r="L957">
        <f>IF(ISBLANK(Table13[[#This Row],[T4]]),0,IF(Table13[[#This Row],[T4]]&gt;0,1,0))</f>
        <v>0</v>
      </c>
    </row>
    <row r="958" spans="1:12">
      <c r="A958" s="4">
        <v>43717.833333333336</v>
      </c>
      <c r="B958">
        <f t="shared" si="47"/>
        <v>9</v>
      </c>
      <c r="C958">
        <f t="shared" si="48"/>
        <v>20</v>
      </c>
      <c r="D958">
        <v>0</v>
      </c>
      <c r="E958">
        <v>47</v>
      </c>
      <c r="F958">
        <v>58</v>
      </c>
      <c r="G958">
        <v>0</v>
      </c>
      <c r="I958">
        <f>IF(ISBLANK(Table13[[#This Row],[T1]]),0,IF(Table13[[#This Row],[T1]]&gt;0,1,0))</f>
        <v>0</v>
      </c>
      <c r="J958">
        <f>IF(ISBLANK(Table13[[#This Row],[T2]]),0,IF(Table13[[#This Row],[T2]]&gt;0,1,0))</f>
        <v>1</v>
      </c>
      <c r="K958">
        <f>IF(ISBLANK(Table13[[#This Row],[T3]]),0,IF(Table13[[#This Row],[T3]]&gt;0,1,0))</f>
        <v>1</v>
      </c>
      <c r="L958">
        <f>IF(ISBLANK(Table13[[#This Row],[T4]]),0,IF(Table13[[#This Row],[T4]]&gt;0,1,0))</f>
        <v>0</v>
      </c>
    </row>
    <row r="959" spans="1:12">
      <c r="A959" s="4">
        <v>43717.875</v>
      </c>
      <c r="B959">
        <f t="shared" si="47"/>
        <v>9</v>
      </c>
      <c r="C959">
        <f t="shared" si="48"/>
        <v>21</v>
      </c>
      <c r="D959">
        <v>35</v>
      </c>
      <c r="E959">
        <v>53</v>
      </c>
      <c r="F959">
        <v>57</v>
      </c>
      <c r="G959">
        <v>0</v>
      </c>
      <c r="I959">
        <f>IF(ISBLANK(Table13[[#This Row],[T1]]),0,IF(Table13[[#This Row],[T1]]&gt;0,1,0))</f>
        <v>1</v>
      </c>
      <c r="J959">
        <f>IF(ISBLANK(Table13[[#This Row],[T2]]),0,IF(Table13[[#This Row],[T2]]&gt;0,1,0))</f>
        <v>1</v>
      </c>
      <c r="K959">
        <f>IF(ISBLANK(Table13[[#This Row],[T3]]),0,IF(Table13[[#This Row],[T3]]&gt;0,1,0))</f>
        <v>1</v>
      </c>
      <c r="L959">
        <f>IF(ISBLANK(Table13[[#This Row],[T4]]),0,IF(Table13[[#This Row],[T4]]&gt;0,1,0))</f>
        <v>0</v>
      </c>
    </row>
    <row r="960" spans="1:12">
      <c r="A960" s="4">
        <v>43717.916666666664</v>
      </c>
      <c r="B960">
        <f t="shared" si="47"/>
        <v>9</v>
      </c>
      <c r="C960">
        <f t="shared" si="48"/>
        <v>22</v>
      </c>
      <c r="D960">
        <v>58</v>
      </c>
      <c r="E960">
        <v>32</v>
      </c>
      <c r="F960">
        <v>31</v>
      </c>
      <c r="G960">
        <v>0</v>
      </c>
      <c r="I960">
        <f>IF(ISBLANK(Table13[[#This Row],[T1]]),0,IF(Table13[[#This Row],[T1]]&gt;0,1,0))</f>
        <v>1</v>
      </c>
      <c r="J960">
        <f>IF(ISBLANK(Table13[[#This Row],[T2]]),0,IF(Table13[[#This Row],[T2]]&gt;0,1,0))</f>
        <v>1</v>
      </c>
      <c r="K960">
        <f>IF(ISBLANK(Table13[[#This Row],[T3]]),0,IF(Table13[[#This Row],[T3]]&gt;0,1,0))</f>
        <v>1</v>
      </c>
      <c r="L960">
        <f>IF(ISBLANK(Table13[[#This Row],[T4]]),0,IF(Table13[[#This Row],[T4]]&gt;0,1,0))</f>
        <v>0</v>
      </c>
    </row>
    <row r="961" spans="1:12">
      <c r="A961" s="4">
        <v>43717.958333333336</v>
      </c>
      <c r="B961">
        <f t="shared" si="47"/>
        <v>9</v>
      </c>
      <c r="C961">
        <f t="shared" si="48"/>
        <v>23</v>
      </c>
      <c r="D961">
        <v>58</v>
      </c>
      <c r="E961">
        <v>28</v>
      </c>
      <c r="F961">
        <v>58</v>
      </c>
      <c r="G961">
        <v>0</v>
      </c>
      <c r="I961">
        <f>IF(ISBLANK(Table13[[#This Row],[T1]]),0,IF(Table13[[#This Row],[T1]]&gt;0,1,0))</f>
        <v>1</v>
      </c>
      <c r="J961">
        <f>IF(ISBLANK(Table13[[#This Row],[T2]]),0,IF(Table13[[#This Row],[T2]]&gt;0,1,0))</f>
        <v>1</v>
      </c>
      <c r="K961">
        <f>IF(ISBLANK(Table13[[#This Row],[T3]]),0,IF(Table13[[#This Row],[T3]]&gt;0,1,0))</f>
        <v>1</v>
      </c>
      <c r="L961">
        <f>IF(ISBLANK(Table13[[#This Row],[T4]]),0,IF(Table13[[#This Row],[T4]]&gt;0,1,0))</f>
        <v>0</v>
      </c>
    </row>
    <row r="962" spans="1:12">
      <c r="A962" s="4">
        <v>43718</v>
      </c>
      <c r="B962">
        <f t="shared" ref="B962:B1025" si="49">DAY(A962)</f>
        <v>10</v>
      </c>
      <c r="C962">
        <f t="shared" si="48"/>
        <v>0</v>
      </c>
      <c r="D962">
        <v>58</v>
      </c>
      <c r="E962">
        <v>29</v>
      </c>
      <c r="F962">
        <v>58</v>
      </c>
      <c r="G962">
        <v>20</v>
      </c>
      <c r="I962">
        <f>IF(ISBLANK(Table13[[#This Row],[T1]]),0,IF(Table13[[#This Row],[T1]]&gt;0,1,0))</f>
        <v>1</v>
      </c>
      <c r="J962">
        <f>IF(ISBLANK(Table13[[#This Row],[T2]]),0,IF(Table13[[#This Row],[T2]]&gt;0,1,0))</f>
        <v>1</v>
      </c>
      <c r="K962">
        <f>IF(ISBLANK(Table13[[#This Row],[T3]]),0,IF(Table13[[#This Row],[T3]]&gt;0,1,0))</f>
        <v>1</v>
      </c>
      <c r="L962">
        <f>IF(ISBLANK(Table13[[#This Row],[T4]]),0,IF(Table13[[#This Row],[T4]]&gt;0,1,0))</f>
        <v>1</v>
      </c>
    </row>
    <row r="963" spans="1:12">
      <c r="A963" s="4">
        <v>43718.041666666664</v>
      </c>
      <c r="B963">
        <f t="shared" si="49"/>
        <v>10</v>
      </c>
      <c r="C963">
        <f t="shared" si="48"/>
        <v>1</v>
      </c>
      <c r="D963">
        <v>57</v>
      </c>
      <c r="E963">
        <v>24</v>
      </c>
      <c r="F963">
        <v>57</v>
      </c>
      <c r="G963">
        <v>36</v>
      </c>
      <c r="I963">
        <f>IF(ISBLANK(Table13[[#This Row],[T1]]),0,IF(Table13[[#This Row],[T1]]&gt;0,1,0))</f>
        <v>1</v>
      </c>
      <c r="J963">
        <f>IF(ISBLANK(Table13[[#This Row],[T2]]),0,IF(Table13[[#This Row],[T2]]&gt;0,1,0))</f>
        <v>1</v>
      </c>
      <c r="K963">
        <f>IF(ISBLANK(Table13[[#This Row],[T3]]),0,IF(Table13[[#This Row],[T3]]&gt;0,1,0))</f>
        <v>1</v>
      </c>
      <c r="L963">
        <f>IF(ISBLANK(Table13[[#This Row],[T4]]),0,IF(Table13[[#This Row],[T4]]&gt;0,1,0))</f>
        <v>1</v>
      </c>
    </row>
    <row r="964" spans="1:12">
      <c r="A964" s="4">
        <v>43718.083333333336</v>
      </c>
      <c r="B964">
        <f t="shared" si="49"/>
        <v>10</v>
      </c>
      <c r="C964">
        <f t="shared" si="48"/>
        <v>2</v>
      </c>
      <c r="D964">
        <v>58</v>
      </c>
      <c r="E964">
        <v>29</v>
      </c>
      <c r="F964">
        <v>58</v>
      </c>
      <c r="G964">
        <v>19</v>
      </c>
      <c r="I964">
        <f>IF(ISBLANK(Table13[[#This Row],[T1]]),0,IF(Table13[[#This Row],[T1]]&gt;0,1,0))</f>
        <v>1</v>
      </c>
      <c r="J964">
        <f>IF(ISBLANK(Table13[[#This Row],[T2]]),0,IF(Table13[[#This Row],[T2]]&gt;0,1,0))</f>
        <v>1</v>
      </c>
      <c r="K964">
        <f>IF(ISBLANK(Table13[[#This Row],[T3]]),0,IF(Table13[[#This Row],[T3]]&gt;0,1,0))</f>
        <v>1</v>
      </c>
      <c r="L964">
        <f>IF(ISBLANK(Table13[[#This Row],[T4]]),0,IF(Table13[[#This Row],[T4]]&gt;0,1,0))</f>
        <v>1</v>
      </c>
    </row>
    <row r="965" spans="1:12">
      <c r="A965" s="4">
        <v>43718.125</v>
      </c>
      <c r="B965">
        <f t="shared" si="49"/>
        <v>10</v>
      </c>
      <c r="C965">
        <f t="shared" si="48"/>
        <v>3</v>
      </c>
      <c r="D965">
        <v>58</v>
      </c>
      <c r="E965">
        <v>27</v>
      </c>
      <c r="F965">
        <v>58</v>
      </c>
      <c r="G965">
        <v>25</v>
      </c>
      <c r="I965">
        <f>IF(ISBLANK(Table13[[#This Row],[T1]]),0,IF(Table13[[#This Row],[T1]]&gt;0,1,0))</f>
        <v>1</v>
      </c>
      <c r="J965">
        <f>IF(ISBLANK(Table13[[#This Row],[T2]]),0,IF(Table13[[#This Row],[T2]]&gt;0,1,0))</f>
        <v>1</v>
      </c>
      <c r="K965">
        <f>IF(ISBLANK(Table13[[#This Row],[T3]]),0,IF(Table13[[#This Row],[T3]]&gt;0,1,0))</f>
        <v>1</v>
      </c>
      <c r="L965">
        <f>IF(ISBLANK(Table13[[#This Row],[T4]]),0,IF(Table13[[#This Row],[T4]]&gt;0,1,0))</f>
        <v>1</v>
      </c>
    </row>
    <row r="966" spans="1:12">
      <c r="A966" s="4">
        <v>43718.166666666664</v>
      </c>
      <c r="B966">
        <f t="shared" si="49"/>
        <v>10</v>
      </c>
      <c r="C966">
        <f t="shared" si="48"/>
        <v>4</v>
      </c>
      <c r="D966">
        <v>58</v>
      </c>
      <c r="E966">
        <v>28</v>
      </c>
      <c r="F966">
        <v>58</v>
      </c>
      <c r="G966">
        <v>19</v>
      </c>
      <c r="I966">
        <f>IF(ISBLANK(Table13[[#This Row],[T1]]),0,IF(Table13[[#This Row],[T1]]&gt;0,1,0))</f>
        <v>1</v>
      </c>
      <c r="J966">
        <f>IF(ISBLANK(Table13[[#This Row],[T2]]),0,IF(Table13[[#This Row],[T2]]&gt;0,1,0))</f>
        <v>1</v>
      </c>
      <c r="K966">
        <f>IF(ISBLANK(Table13[[#This Row],[T3]]),0,IF(Table13[[#This Row],[T3]]&gt;0,1,0))</f>
        <v>1</v>
      </c>
      <c r="L966">
        <f>IF(ISBLANK(Table13[[#This Row],[T4]]),0,IF(Table13[[#This Row],[T4]]&gt;0,1,0))</f>
        <v>1</v>
      </c>
    </row>
    <row r="967" spans="1:12">
      <c r="A967" s="4">
        <v>43718.208333333336</v>
      </c>
      <c r="B967">
        <f t="shared" si="49"/>
        <v>10</v>
      </c>
      <c r="C967">
        <f t="shared" si="48"/>
        <v>5</v>
      </c>
      <c r="D967">
        <v>57</v>
      </c>
      <c r="E967">
        <v>35</v>
      </c>
      <c r="F967">
        <v>57</v>
      </c>
      <c r="G967">
        <v>22</v>
      </c>
      <c r="I967">
        <f>IF(ISBLANK(Table13[[#This Row],[T1]]),0,IF(Table13[[#This Row],[T1]]&gt;0,1,0))</f>
        <v>1</v>
      </c>
      <c r="J967">
        <f>IF(ISBLANK(Table13[[#This Row],[T2]]),0,IF(Table13[[#This Row],[T2]]&gt;0,1,0))</f>
        <v>1</v>
      </c>
      <c r="K967">
        <f>IF(ISBLANK(Table13[[#This Row],[T3]]),0,IF(Table13[[#This Row],[T3]]&gt;0,1,0))</f>
        <v>1</v>
      </c>
      <c r="L967">
        <f>IF(ISBLANK(Table13[[#This Row],[T4]]),0,IF(Table13[[#This Row],[T4]]&gt;0,1,0))</f>
        <v>1</v>
      </c>
    </row>
    <row r="968" spans="1:12">
      <c r="A968" s="4">
        <v>43718.25</v>
      </c>
      <c r="B968">
        <f t="shared" si="49"/>
        <v>10</v>
      </c>
      <c r="C968">
        <f t="shared" si="48"/>
        <v>6</v>
      </c>
      <c r="D968">
        <v>58</v>
      </c>
      <c r="E968">
        <v>28</v>
      </c>
      <c r="F968">
        <v>58</v>
      </c>
      <c r="G968">
        <v>26</v>
      </c>
      <c r="I968">
        <f>IF(ISBLANK(Table13[[#This Row],[T1]]),0,IF(Table13[[#This Row],[T1]]&gt;0,1,0))</f>
        <v>1</v>
      </c>
      <c r="J968">
        <f>IF(ISBLANK(Table13[[#This Row],[T2]]),0,IF(Table13[[#This Row],[T2]]&gt;0,1,0))</f>
        <v>1</v>
      </c>
      <c r="K968">
        <f>IF(ISBLANK(Table13[[#This Row],[T3]]),0,IF(Table13[[#This Row],[T3]]&gt;0,1,0))</f>
        <v>1</v>
      </c>
      <c r="L968">
        <f>IF(ISBLANK(Table13[[#This Row],[T4]]),0,IF(Table13[[#This Row],[T4]]&gt;0,1,0))</f>
        <v>1</v>
      </c>
    </row>
    <row r="969" spans="1:12">
      <c r="A969" s="4">
        <v>43718.291666666664</v>
      </c>
      <c r="B969">
        <f t="shared" si="49"/>
        <v>10</v>
      </c>
      <c r="C969">
        <f t="shared" si="48"/>
        <v>7</v>
      </c>
      <c r="D969">
        <v>53</v>
      </c>
      <c r="E969">
        <v>26</v>
      </c>
      <c r="F969">
        <v>58</v>
      </c>
      <c r="G969">
        <v>36</v>
      </c>
      <c r="I969">
        <f>IF(ISBLANK(Table13[[#This Row],[T1]]),0,IF(Table13[[#This Row],[T1]]&gt;0,1,0))</f>
        <v>1</v>
      </c>
      <c r="J969">
        <f>IF(ISBLANK(Table13[[#This Row],[T2]]),0,IF(Table13[[#This Row],[T2]]&gt;0,1,0))</f>
        <v>1</v>
      </c>
      <c r="K969">
        <f>IF(ISBLANK(Table13[[#This Row],[T3]]),0,IF(Table13[[#This Row],[T3]]&gt;0,1,0))</f>
        <v>1</v>
      </c>
      <c r="L969">
        <f>IF(ISBLANK(Table13[[#This Row],[T4]]),0,IF(Table13[[#This Row],[T4]]&gt;0,1,0))</f>
        <v>1</v>
      </c>
    </row>
    <row r="970" spans="1:12">
      <c r="A970" s="4">
        <v>43718.333333333336</v>
      </c>
      <c r="B970">
        <f t="shared" si="49"/>
        <v>10</v>
      </c>
      <c r="C970">
        <f t="shared" si="48"/>
        <v>8</v>
      </c>
      <c r="D970">
        <v>0</v>
      </c>
      <c r="E970">
        <v>0</v>
      </c>
      <c r="F970">
        <v>58</v>
      </c>
      <c r="G970">
        <v>40</v>
      </c>
      <c r="I970">
        <f>IF(ISBLANK(Table13[[#This Row],[T1]]),0,IF(Table13[[#This Row],[T1]]&gt;0,1,0))</f>
        <v>0</v>
      </c>
      <c r="J970">
        <f>IF(ISBLANK(Table13[[#This Row],[T2]]),0,IF(Table13[[#This Row],[T2]]&gt;0,1,0))</f>
        <v>0</v>
      </c>
      <c r="K970">
        <f>IF(ISBLANK(Table13[[#This Row],[T3]]),0,IF(Table13[[#This Row],[T3]]&gt;0,1,0))</f>
        <v>1</v>
      </c>
      <c r="L970">
        <f>IF(ISBLANK(Table13[[#This Row],[T4]]),0,IF(Table13[[#This Row],[T4]]&gt;0,1,0))</f>
        <v>1</v>
      </c>
    </row>
    <row r="971" spans="1:12">
      <c r="A971" s="4">
        <v>43718.375</v>
      </c>
      <c r="B971">
        <f t="shared" si="49"/>
        <v>10</v>
      </c>
      <c r="C971">
        <f t="shared" si="48"/>
        <v>9</v>
      </c>
      <c r="D971">
        <v>0</v>
      </c>
      <c r="E971">
        <v>0</v>
      </c>
      <c r="F971">
        <v>57</v>
      </c>
      <c r="G971">
        <v>56</v>
      </c>
      <c r="I971">
        <f>IF(ISBLANK(Table13[[#This Row],[T1]]),0,IF(Table13[[#This Row],[T1]]&gt;0,1,0))</f>
        <v>0</v>
      </c>
      <c r="J971">
        <f>IF(ISBLANK(Table13[[#This Row],[T2]]),0,IF(Table13[[#This Row],[T2]]&gt;0,1,0))</f>
        <v>0</v>
      </c>
      <c r="K971">
        <f>IF(ISBLANK(Table13[[#This Row],[T3]]),0,IF(Table13[[#This Row],[T3]]&gt;0,1,0))</f>
        <v>1</v>
      </c>
      <c r="L971">
        <f>IF(ISBLANK(Table13[[#This Row],[T4]]),0,IF(Table13[[#This Row],[T4]]&gt;0,1,0))</f>
        <v>1</v>
      </c>
    </row>
    <row r="972" spans="1:12">
      <c r="A972" s="4">
        <v>43718.416666666664</v>
      </c>
      <c r="B972">
        <f t="shared" si="49"/>
        <v>10</v>
      </c>
      <c r="C972">
        <f t="shared" si="48"/>
        <v>10</v>
      </c>
      <c r="D972">
        <v>0</v>
      </c>
      <c r="E972">
        <v>0</v>
      </c>
      <c r="F972">
        <v>58</v>
      </c>
      <c r="G972">
        <v>58</v>
      </c>
      <c r="I972">
        <f>IF(ISBLANK(Table13[[#This Row],[T1]]),0,IF(Table13[[#This Row],[T1]]&gt;0,1,0))</f>
        <v>0</v>
      </c>
      <c r="J972">
        <f>IF(ISBLANK(Table13[[#This Row],[T2]]),0,IF(Table13[[#This Row],[T2]]&gt;0,1,0))</f>
        <v>0</v>
      </c>
      <c r="K972">
        <f>IF(ISBLANK(Table13[[#This Row],[T3]]),0,IF(Table13[[#This Row],[T3]]&gt;0,1,0))</f>
        <v>1</v>
      </c>
      <c r="L972">
        <f>IF(ISBLANK(Table13[[#This Row],[T4]]),0,IF(Table13[[#This Row],[T4]]&gt;0,1,0))</f>
        <v>1</v>
      </c>
    </row>
    <row r="973" spans="1:12">
      <c r="A973" s="4">
        <v>43718.458333333336</v>
      </c>
      <c r="B973">
        <f t="shared" si="49"/>
        <v>10</v>
      </c>
      <c r="C973">
        <f t="shared" si="48"/>
        <v>11</v>
      </c>
      <c r="D973">
        <v>0</v>
      </c>
      <c r="E973">
        <v>0</v>
      </c>
      <c r="F973">
        <v>58</v>
      </c>
      <c r="G973">
        <v>57</v>
      </c>
      <c r="I973">
        <f>IF(ISBLANK(Table13[[#This Row],[T1]]),0,IF(Table13[[#This Row],[T1]]&gt;0,1,0))</f>
        <v>0</v>
      </c>
      <c r="J973">
        <f>IF(ISBLANK(Table13[[#This Row],[T2]]),0,IF(Table13[[#This Row],[T2]]&gt;0,1,0))</f>
        <v>0</v>
      </c>
      <c r="K973">
        <f>IF(ISBLANK(Table13[[#This Row],[T3]]),0,IF(Table13[[#This Row],[T3]]&gt;0,1,0))</f>
        <v>1</v>
      </c>
      <c r="L973">
        <f>IF(ISBLANK(Table13[[#This Row],[T4]]),0,IF(Table13[[#This Row],[T4]]&gt;0,1,0))</f>
        <v>1</v>
      </c>
    </row>
    <row r="974" spans="1:12">
      <c r="A974" s="4">
        <v>43718.5</v>
      </c>
      <c r="B974">
        <f t="shared" si="49"/>
        <v>10</v>
      </c>
      <c r="C974">
        <f t="shared" si="48"/>
        <v>12</v>
      </c>
      <c r="D974">
        <v>0</v>
      </c>
      <c r="E974">
        <v>0</v>
      </c>
      <c r="F974">
        <v>49</v>
      </c>
      <c r="G974">
        <v>58</v>
      </c>
      <c r="I974">
        <f>IF(ISBLANK(Table13[[#This Row],[T1]]),0,IF(Table13[[#This Row],[T1]]&gt;0,1,0))</f>
        <v>0</v>
      </c>
      <c r="J974">
        <f>IF(ISBLANK(Table13[[#This Row],[T2]]),0,IF(Table13[[#This Row],[T2]]&gt;0,1,0))</f>
        <v>0</v>
      </c>
      <c r="K974">
        <f>IF(ISBLANK(Table13[[#This Row],[T3]]),0,IF(Table13[[#This Row],[T3]]&gt;0,1,0))</f>
        <v>1</v>
      </c>
      <c r="L974">
        <f>IF(ISBLANK(Table13[[#This Row],[T4]]),0,IF(Table13[[#This Row],[T4]]&gt;0,1,0))</f>
        <v>1</v>
      </c>
    </row>
    <row r="975" spans="1:12">
      <c r="A975" s="4">
        <v>43718.541666666664</v>
      </c>
      <c r="B975">
        <f t="shared" si="49"/>
        <v>10</v>
      </c>
      <c r="C975">
        <f t="shared" si="48"/>
        <v>13</v>
      </c>
      <c r="D975">
        <v>0</v>
      </c>
      <c r="E975">
        <v>0</v>
      </c>
      <c r="F975">
        <v>56</v>
      </c>
      <c r="G975">
        <v>54</v>
      </c>
      <c r="I975">
        <f>IF(ISBLANK(Table13[[#This Row],[T1]]),0,IF(Table13[[#This Row],[T1]]&gt;0,1,0))</f>
        <v>0</v>
      </c>
      <c r="J975">
        <f>IF(ISBLANK(Table13[[#This Row],[T2]]),0,IF(Table13[[#This Row],[T2]]&gt;0,1,0))</f>
        <v>0</v>
      </c>
      <c r="K975">
        <f>IF(ISBLANK(Table13[[#This Row],[T3]]),0,IF(Table13[[#This Row],[T3]]&gt;0,1,0))</f>
        <v>1</v>
      </c>
      <c r="L975">
        <f>IF(ISBLANK(Table13[[#This Row],[T4]]),0,IF(Table13[[#This Row],[T4]]&gt;0,1,0))</f>
        <v>1</v>
      </c>
    </row>
    <row r="976" spans="1:12">
      <c r="A976" s="4">
        <v>43718.583333333336</v>
      </c>
      <c r="B976">
        <f t="shared" si="49"/>
        <v>10</v>
      </c>
      <c r="C976">
        <f t="shared" si="48"/>
        <v>14</v>
      </c>
      <c r="D976">
        <v>0</v>
      </c>
      <c r="E976">
        <v>0</v>
      </c>
      <c r="F976">
        <v>58</v>
      </c>
      <c r="G976">
        <v>56</v>
      </c>
      <c r="I976">
        <f>IF(ISBLANK(Table13[[#This Row],[T1]]),0,IF(Table13[[#This Row],[T1]]&gt;0,1,0))</f>
        <v>0</v>
      </c>
      <c r="J976">
        <f>IF(ISBLANK(Table13[[#This Row],[T2]]),0,IF(Table13[[#This Row],[T2]]&gt;0,1,0))</f>
        <v>0</v>
      </c>
      <c r="K976">
        <f>IF(ISBLANK(Table13[[#This Row],[T3]]),0,IF(Table13[[#This Row],[T3]]&gt;0,1,0))</f>
        <v>1</v>
      </c>
      <c r="L976">
        <f>IF(ISBLANK(Table13[[#This Row],[T4]]),0,IF(Table13[[#This Row],[T4]]&gt;0,1,0))</f>
        <v>1</v>
      </c>
    </row>
    <row r="977" spans="1:12">
      <c r="A977" s="4">
        <v>43718.625</v>
      </c>
      <c r="B977">
        <f t="shared" si="49"/>
        <v>10</v>
      </c>
      <c r="C977">
        <f t="shared" si="48"/>
        <v>15</v>
      </c>
      <c r="D977">
        <v>0</v>
      </c>
      <c r="E977">
        <v>0</v>
      </c>
      <c r="F977">
        <v>56</v>
      </c>
      <c r="G977">
        <v>57</v>
      </c>
      <c r="I977">
        <f>IF(ISBLANK(Table13[[#This Row],[T1]]),0,IF(Table13[[#This Row],[T1]]&gt;0,1,0))</f>
        <v>0</v>
      </c>
      <c r="J977">
        <f>IF(ISBLANK(Table13[[#This Row],[T2]]),0,IF(Table13[[#This Row],[T2]]&gt;0,1,0))</f>
        <v>0</v>
      </c>
      <c r="K977">
        <f>IF(ISBLANK(Table13[[#This Row],[T3]]),0,IF(Table13[[#This Row],[T3]]&gt;0,1,0))</f>
        <v>1</v>
      </c>
      <c r="L977">
        <f>IF(ISBLANK(Table13[[#This Row],[T4]]),0,IF(Table13[[#This Row],[T4]]&gt;0,1,0))</f>
        <v>1</v>
      </c>
    </row>
    <row r="978" spans="1:12">
      <c r="A978" s="4">
        <v>43718.666666666664</v>
      </c>
      <c r="B978">
        <f t="shared" si="49"/>
        <v>10</v>
      </c>
      <c r="C978">
        <f t="shared" si="48"/>
        <v>16</v>
      </c>
      <c r="D978">
        <v>0</v>
      </c>
      <c r="E978">
        <v>0</v>
      </c>
      <c r="F978">
        <v>57</v>
      </c>
      <c r="G978">
        <v>53</v>
      </c>
      <c r="I978">
        <f>IF(ISBLANK(Table13[[#This Row],[T1]]),0,IF(Table13[[#This Row],[T1]]&gt;0,1,0))</f>
        <v>0</v>
      </c>
      <c r="J978">
        <f>IF(ISBLANK(Table13[[#This Row],[T2]]),0,IF(Table13[[#This Row],[T2]]&gt;0,1,0))</f>
        <v>0</v>
      </c>
      <c r="K978">
        <f>IF(ISBLANK(Table13[[#This Row],[T3]]),0,IF(Table13[[#This Row],[T3]]&gt;0,1,0))</f>
        <v>1</v>
      </c>
      <c r="L978">
        <f>IF(ISBLANK(Table13[[#This Row],[T4]]),0,IF(Table13[[#This Row],[T4]]&gt;0,1,0))</f>
        <v>1</v>
      </c>
    </row>
    <row r="979" spans="1:12">
      <c r="A979" s="4">
        <v>43718.708333333336</v>
      </c>
      <c r="B979">
        <f t="shared" si="49"/>
        <v>10</v>
      </c>
      <c r="C979">
        <f t="shared" si="48"/>
        <v>17</v>
      </c>
      <c r="D979">
        <v>0</v>
      </c>
      <c r="E979">
        <v>0</v>
      </c>
      <c r="F979">
        <v>58</v>
      </c>
      <c r="G979">
        <v>0</v>
      </c>
      <c r="I979">
        <f>IF(ISBLANK(Table13[[#This Row],[T1]]),0,IF(Table13[[#This Row],[T1]]&gt;0,1,0))</f>
        <v>0</v>
      </c>
      <c r="J979">
        <f>IF(ISBLANK(Table13[[#This Row],[T2]]),0,IF(Table13[[#This Row],[T2]]&gt;0,1,0))</f>
        <v>0</v>
      </c>
      <c r="K979">
        <f>IF(ISBLANK(Table13[[#This Row],[T3]]),0,IF(Table13[[#This Row],[T3]]&gt;0,1,0))</f>
        <v>1</v>
      </c>
      <c r="L979">
        <f>IF(ISBLANK(Table13[[#This Row],[T4]]),0,IF(Table13[[#This Row],[T4]]&gt;0,1,0))</f>
        <v>0</v>
      </c>
    </row>
    <row r="980" spans="1:12">
      <c r="A980" s="4">
        <v>43718.75</v>
      </c>
      <c r="B980">
        <f t="shared" si="49"/>
        <v>10</v>
      </c>
      <c r="C980">
        <f t="shared" si="48"/>
        <v>18</v>
      </c>
      <c r="D980">
        <v>4</v>
      </c>
      <c r="E980">
        <v>0</v>
      </c>
      <c r="F980">
        <v>57</v>
      </c>
      <c r="G980">
        <v>0</v>
      </c>
      <c r="I980">
        <f>IF(ISBLANK(Table13[[#This Row],[T1]]),0,IF(Table13[[#This Row],[T1]]&gt;0,1,0))</f>
        <v>1</v>
      </c>
      <c r="J980">
        <f>IF(ISBLANK(Table13[[#This Row],[T2]]),0,IF(Table13[[#This Row],[T2]]&gt;0,1,0))</f>
        <v>0</v>
      </c>
      <c r="K980">
        <f>IF(ISBLANK(Table13[[#This Row],[T3]]),0,IF(Table13[[#This Row],[T3]]&gt;0,1,0))</f>
        <v>1</v>
      </c>
      <c r="L980">
        <f>IF(ISBLANK(Table13[[#This Row],[T4]]),0,IF(Table13[[#This Row],[T4]]&gt;0,1,0))</f>
        <v>0</v>
      </c>
    </row>
    <row r="981" spans="1:12">
      <c r="A981" s="4">
        <v>43718.791666666664</v>
      </c>
      <c r="B981">
        <f t="shared" si="49"/>
        <v>10</v>
      </c>
      <c r="C981">
        <f t="shared" si="48"/>
        <v>19</v>
      </c>
      <c r="D981">
        <v>58</v>
      </c>
      <c r="E981">
        <v>0</v>
      </c>
      <c r="F981">
        <v>58</v>
      </c>
      <c r="G981">
        <v>0</v>
      </c>
      <c r="I981">
        <f>IF(ISBLANK(Table13[[#This Row],[T1]]),0,IF(Table13[[#This Row],[T1]]&gt;0,1,0))</f>
        <v>1</v>
      </c>
      <c r="J981">
        <f>IF(ISBLANK(Table13[[#This Row],[T2]]),0,IF(Table13[[#This Row],[T2]]&gt;0,1,0))</f>
        <v>0</v>
      </c>
      <c r="K981">
        <f>IF(ISBLANK(Table13[[#This Row],[T3]]),0,IF(Table13[[#This Row],[T3]]&gt;0,1,0))</f>
        <v>1</v>
      </c>
      <c r="L981">
        <f>IF(ISBLANK(Table13[[#This Row],[T4]]),0,IF(Table13[[#This Row],[T4]]&gt;0,1,0))</f>
        <v>0</v>
      </c>
    </row>
    <row r="982" spans="1:12">
      <c r="A982" s="4">
        <v>43718.833333333336</v>
      </c>
      <c r="B982">
        <f t="shared" si="49"/>
        <v>10</v>
      </c>
      <c r="C982">
        <f t="shared" si="48"/>
        <v>20</v>
      </c>
      <c r="D982">
        <v>58</v>
      </c>
      <c r="E982">
        <v>0</v>
      </c>
      <c r="F982">
        <v>57</v>
      </c>
      <c r="G982">
        <v>0</v>
      </c>
      <c r="I982">
        <f>IF(ISBLANK(Table13[[#This Row],[T1]]),0,IF(Table13[[#This Row],[T1]]&gt;0,1,0))</f>
        <v>1</v>
      </c>
      <c r="J982">
        <f>IF(ISBLANK(Table13[[#This Row],[T2]]),0,IF(Table13[[#This Row],[T2]]&gt;0,1,0))</f>
        <v>0</v>
      </c>
      <c r="K982">
        <f>IF(ISBLANK(Table13[[#This Row],[T3]]),0,IF(Table13[[#This Row],[T3]]&gt;0,1,0))</f>
        <v>1</v>
      </c>
      <c r="L982">
        <f>IF(ISBLANK(Table13[[#This Row],[T4]]),0,IF(Table13[[#This Row],[T4]]&gt;0,1,0))</f>
        <v>0</v>
      </c>
    </row>
    <row r="983" spans="1:12">
      <c r="A983" s="4">
        <v>43718.875</v>
      </c>
      <c r="B983">
        <f t="shared" si="49"/>
        <v>10</v>
      </c>
      <c r="C983">
        <f t="shared" si="48"/>
        <v>21</v>
      </c>
      <c r="D983">
        <v>58</v>
      </c>
      <c r="E983">
        <v>28</v>
      </c>
      <c r="F983">
        <v>58</v>
      </c>
      <c r="G983">
        <v>0</v>
      </c>
      <c r="I983">
        <f>IF(ISBLANK(Table13[[#This Row],[T1]]),0,IF(Table13[[#This Row],[T1]]&gt;0,1,0))</f>
        <v>1</v>
      </c>
      <c r="J983">
        <f>IF(ISBLANK(Table13[[#This Row],[T2]]),0,IF(Table13[[#This Row],[T2]]&gt;0,1,0))</f>
        <v>1</v>
      </c>
      <c r="K983">
        <f>IF(ISBLANK(Table13[[#This Row],[T3]]),0,IF(Table13[[#This Row],[T3]]&gt;0,1,0))</f>
        <v>1</v>
      </c>
      <c r="L983">
        <f>IF(ISBLANK(Table13[[#This Row],[T4]]),0,IF(Table13[[#This Row],[T4]]&gt;0,1,0))</f>
        <v>0</v>
      </c>
    </row>
    <row r="984" spans="1:12">
      <c r="A984" s="4">
        <v>43718.916666666664</v>
      </c>
      <c r="B984">
        <f t="shared" si="49"/>
        <v>10</v>
      </c>
      <c r="C984">
        <f t="shared" si="48"/>
        <v>22</v>
      </c>
      <c r="D984">
        <v>57</v>
      </c>
      <c r="E984">
        <v>57</v>
      </c>
      <c r="F984">
        <v>57</v>
      </c>
      <c r="G984">
        <v>0</v>
      </c>
      <c r="I984">
        <f>IF(ISBLANK(Table13[[#This Row],[T1]]),0,IF(Table13[[#This Row],[T1]]&gt;0,1,0))</f>
        <v>1</v>
      </c>
      <c r="J984">
        <f>IF(ISBLANK(Table13[[#This Row],[T2]]),0,IF(Table13[[#This Row],[T2]]&gt;0,1,0))</f>
        <v>1</v>
      </c>
      <c r="K984">
        <f>IF(ISBLANK(Table13[[#This Row],[T3]]),0,IF(Table13[[#This Row],[T3]]&gt;0,1,0))</f>
        <v>1</v>
      </c>
      <c r="L984">
        <f>IF(ISBLANK(Table13[[#This Row],[T4]]),0,IF(Table13[[#This Row],[T4]]&gt;0,1,0))</f>
        <v>0</v>
      </c>
    </row>
    <row r="985" spans="1:12">
      <c r="A985" s="4">
        <v>43718.958333333336</v>
      </c>
      <c r="B985">
        <f t="shared" si="49"/>
        <v>10</v>
      </c>
      <c r="C985">
        <f t="shared" si="48"/>
        <v>23</v>
      </c>
      <c r="D985">
        <v>58</v>
      </c>
      <c r="E985">
        <v>58</v>
      </c>
      <c r="F985">
        <v>58</v>
      </c>
      <c r="G985">
        <v>0</v>
      </c>
      <c r="I985">
        <f>IF(ISBLANK(Table13[[#This Row],[T1]]),0,IF(Table13[[#This Row],[T1]]&gt;0,1,0))</f>
        <v>1</v>
      </c>
      <c r="J985">
        <f>IF(ISBLANK(Table13[[#This Row],[T2]]),0,IF(Table13[[#This Row],[T2]]&gt;0,1,0))</f>
        <v>1</v>
      </c>
      <c r="K985">
        <f>IF(ISBLANK(Table13[[#This Row],[T3]]),0,IF(Table13[[#This Row],[T3]]&gt;0,1,0))</f>
        <v>1</v>
      </c>
      <c r="L985">
        <f>IF(ISBLANK(Table13[[#This Row],[T4]]),0,IF(Table13[[#This Row],[T4]]&gt;0,1,0))</f>
        <v>0</v>
      </c>
    </row>
    <row r="986" spans="1:12">
      <c r="A986" s="4">
        <v>43719</v>
      </c>
      <c r="B986">
        <f t="shared" si="49"/>
        <v>11</v>
      </c>
      <c r="C986">
        <f t="shared" si="48"/>
        <v>0</v>
      </c>
      <c r="D986">
        <v>58</v>
      </c>
      <c r="E986">
        <v>58</v>
      </c>
      <c r="F986">
        <v>58</v>
      </c>
      <c r="G986">
        <v>0</v>
      </c>
      <c r="I986">
        <f>IF(ISBLANK(Table13[[#This Row],[T1]]),0,IF(Table13[[#This Row],[T1]]&gt;0,1,0))</f>
        <v>1</v>
      </c>
      <c r="J986">
        <f>IF(ISBLANK(Table13[[#This Row],[T2]]),0,IF(Table13[[#This Row],[T2]]&gt;0,1,0))</f>
        <v>1</v>
      </c>
      <c r="K986">
        <f>IF(ISBLANK(Table13[[#This Row],[T3]]),0,IF(Table13[[#This Row],[T3]]&gt;0,1,0))</f>
        <v>1</v>
      </c>
      <c r="L986">
        <f>IF(ISBLANK(Table13[[#This Row],[T4]]),0,IF(Table13[[#This Row],[T4]]&gt;0,1,0))</f>
        <v>0</v>
      </c>
    </row>
    <row r="987" spans="1:12">
      <c r="A987" s="4">
        <v>43719.041666666664</v>
      </c>
      <c r="B987">
        <f t="shared" si="49"/>
        <v>11</v>
      </c>
      <c r="C987">
        <f t="shared" ref="C987:C1050" si="50">HOUR(A987)</f>
        <v>1</v>
      </c>
      <c r="D987">
        <v>57</v>
      </c>
      <c r="E987">
        <v>56</v>
      </c>
      <c r="F987">
        <v>57</v>
      </c>
      <c r="G987">
        <v>0</v>
      </c>
      <c r="I987">
        <f>IF(ISBLANK(Table13[[#This Row],[T1]]),0,IF(Table13[[#This Row],[T1]]&gt;0,1,0))</f>
        <v>1</v>
      </c>
      <c r="J987">
        <f>IF(ISBLANK(Table13[[#This Row],[T2]]),0,IF(Table13[[#This Row],[T2]]&gt;0,1,0))</f>
        <v>1</v>
      </c>
      <c r="K987">
        <f>IF(ISBLANK(Table13[[#This Row],[T3]]),0,IF(Table13[[#This Row],[T3]]&gt;0,1,0))</f>
        <v>1</v>
      </c>
      <c r="L987">
        <f>IF(ISBLANK(Table13[[#This Row],[T4]]),0,IF(Table13[[#This Row],[T4]]&gt;0,1,0))</f>
        <v>0</v>
      </c>
    </row>
    <row r="988" spans="1:12">
      <c r="A988" s="4">
        <v>43719.083333333336</v>
      </c>
      <c r="B988">
        <f t="shared" si="49"/>
        <v>11</v>
      </c>
      <c r="C988">
        <f t="shared" si="50"/>
        <v>2</v>
      </c>
      <c r="D988">
        <v>58</v>
      </c>
      <c r="E988">
        <v>53</v>
      </c>
      <c r="F988">
        <v>58</v>
      </c>
      <c r="G988">
        <v>0</v>
      </c>
      <c r="I988">
        <f>IF(ISBLANK(Table13[[#This Row],[T1]]),0,IF(Table13[[#This Row],[T1]]&gt;0,1,0))</f>
        <v>1</v>
      </c>
      <c r="J988">
        <f>IF(ISBLANK(Table13[[#This Row],[T2]]),0,IF(Table13[[#This Row],[T2]]&gt;0,1,0))</f>
        <v>1</v>
      </c>
      <c r="K988">
        <f>IF(ISBLANK(Table13[[#This Row],[T3]]),0,IF(Table13[[#This Row],[T3]]&gt;0,1,0))</f>
        <v>1</v>
      </c>
      <c r="L988">
        <f>IF(ISBLANK(Table13[[#This Row],[T4]]),0,IF(Table13[[#This Row],[T4]]&gt;0,1,0))</f>
        <v>0</v>
      </c>
    </row>
    <row r="989" spans="1:12">
      <c r="A989" s="4">
        <v>43719.125</v>
      </c>
      <c r="B989">
        <f t="shared" si="49"/>
        <v>11</v>
      </c>
      <c r="C989">
        <f t="shared" si="50"/>
        <v>3</v>
      </c>
      <c r="D989">
        <v>58</v>
      </c>
      <c r="E989">
        <v>32</v>
      </c>
      <c r="F989">
        <v>58</v>
      </c>
      <c r="G989">
        <v>0</v>
      </c>
      <c r="I989">
        <f>IF(ISBLANK(Table13[[#This Row],[T1]]),0,IF(Table13[[#This Row],[T1]]&gt;0,1,0))</f>
        <v>1</v>
      </c>
      <c r="J989">
        <f>IF(ISBLANK(Table13[[#This Row],[T2]]),0,IF(Table13[[#This Row],[T2]]&gt;0,1,0))</f>
        <v>1</v>
      </c>
      <c r="K989">
        <f>IF(ISBLANK(Table13[[#This Row],[T3]]),0,IF(Table13[[#This Row],[T3]]&gt;0,1,0))</f>
        <v>1</v>
      </c>
      <c r="L989">
        <f>IF(ISBLANK(Table13[[#This Row],[T4]]),0,IF(Table13[[#This Row],[T4]]&gt;0,1,0))</f>
        <v>0</v>
      </c>
    </row>
    <row r="990" spans="1:12">
      <c r="A990" s="4">
        <v>43719.166666666664</v>
      </c>
      <c r="B990">
        <f t="shared" si="49"/>
        <v>11</v>
      </c>
      <c r="C990">
        <f t="shared" si="50"/>
        <v>4</v>
      </c>
      <c r="D990">
        <v>58</v>
      </c>
      <c r="E990">
        <v>3</v>
      </c>
      <c r="F990">
        <v>58</v>
      </c>
      <c r="G990">
        <v>0</v>
      </c>
      <c r="I990">
        <f>IF(ISBLANK(Table13[[#This Row],[T1]]),0,IF(Table13[[#This Row],[T1]]&gt;0,1,0))</f>
        <v>1</v>
      </c>
      <c r="J990">
        <f>IF(ISBLANK(Table13[[#This Row],[T2]]),0,IF(Table13[[#This Row],[T2]]&gt;0,1,0))</f>
        <v>1</v>
      </c>
      <c r="K990">
        <f>IF(ISBLANK(Table13[[#This Row],[T3]]),0,IF(Table13[[#This Row],[T3]]&gt;0,1,0))</f>
        <v>1</v>
      </c>
      <c r="L990">
        <f>IF(ISBLANK(Table13[[#This Row],[T4]]),0,IF(Table13[[#This Row],[T4]]&gt;0,1,0))</f>
        <v>0</v>
      </c>
    </row>
    <row r="991" spans="1:12">
      <c r="A991" s="4">
        <v>43719.208333333336</v>
      </c>
      <c r="B991">
        <f t="shared" si="49"/>
        <v>11</v>
      </c>
      <c r="C991">
        <f t="shared" si="50"/>
        <v>5</v>
      </c>
      <c r="D991">
        <v>57</v>
      </c>
      <c r="E991">
        <v>35</v>
      </c>
      <c r="F991">
        <v>57</v>
      </c>
      <c r="G991">
        <v>0</v>
      </c>
      <c r="I991">
        <f>IF(ISBLANK(Table13[[#This Row],[T1]]),0,IF(Table13[[#This Row],[T1]]&gt;0,1,0))</f>
        <v>1</v>
      </c>
      <c r="J991">
        <f>IF(ISBLANK(Table13[[#This Row],[T2]]),0,IF(Table13[[#This Row],[T2]]&gt;0,1,0))</f>
        <v>1</v>
      </c>
      <c r="K991">
        <f>IF(ISBLANK(Table13[[#This Row],[T3]]),0,IF(Table13[[#This Row],[T3]]&gt;0,1,0))</f>
        <v>1</v>
      </c>
      <c r="L991">
        <f>IF(ISBLANK(Table13[[#This Row],[T4]]),0,IF(Table13[[#This Row],[T4]]&gt;0,1,0))</f>
        <v>0</v>
      </c>
    </row>
    <row r="992" spans="1:12">
      <c r="A992" s="4">
        <v>43719.25</v>
      </c>
      <c r="B992">
        <f t="shared" si="49"/>
        <v>11</v>
      </c>
      <c r="C992">
        <f t="shared" si="50"/>
        <v>6</v>
      </c>
      <c r="D992">
        <v>58</v>
      </c>
      <c r="E992">
        <v>42</v>
      </c>
      <c r="F992">
        <v>58</v>
      </c>
      <c r="G992">
        <v>0</v>
      </c>
      <c r="I992">
        <f>IF(ISBLANK(Table13[[#This Row],[T1]]),0,IF(Table13[[#This Row],[T1]]&gt;0,1,0))</f>
        <v>1</v>
      </c>
      <c r="J992">
        <f>IF(ISBLANK(Table13[[#This Row],[T2]]),0,IF(Table13[[#This Row],[T2]]&gt;0,1,0))</f>
        <v>1</v>
      </c>
      <c r="K992">
        <f>IF(ISBLANK(Table13[[#This Row],[T3]]),0,IF(Table13[[#This Row],[T3]]&gt;0,1,0))</f>
        <v>1</v>
      </c>
      <c r="L992">
        <f>IF(ISBLANK(Table13[[#This Row],[T4]]),0,IF(Table13[[#This Row],[T4]]&gt;0,1,0))</f>
        <v>0</v>
      </c>
    </row>
    <row r="993" spans="1:12">
      <c r="A993" s="4">
        <v>43719.291666666664</v>
      </c>
      <c r="B993">
        <f t="shared" si="49"/>
        <v>11</v>
      </c>
      <c r="C993">
        <f t="shared" si="50"/>
        <v>7</v>
      </c>
      <c r="D993">
        <v>16</v>
      </c>
      <c r="E993">
        <v>15</v>
      </c>
      <c r="F993">
        <v>52</v>
      </c>
      <c r="G993">
        <v>0</v>
      </c>
      <c r="I993">
        <f>IF(ISBLANK(Table13[[#This Row],[T1]]),0,IF(Table13[[#This Row],[T1]]&gt;0,1,0))</f>
        <v>1</v>
      </c>
      <c r="J993">
        <f>IF(ISBLANK(Table13[[#This Row],[T2]]),0,IF(Table13[[#This Row],[T2]]&gt;0,1,0))</f>
        <v>1</v>
      </c>
      <c r="K993">
        <f>IF(ISBLANK(Table13[[#This Row],[T3]]),0,IF(Table13[[#This Row],[T3]]&gt;0,1,0))</f>
        <v>1</v>
      </c>
      <c r="L993">
        <f>IF(ISBLANK(Table13[[#This Row],[T4]]),0,IF(Table13[[#This Row],[T4]]&gt;0,1,0))</f>
        <v>0</v>
      </c>
    </row>
    <row r="994" spans="1:12">
      <c r="A994" s="4">
        <v>43719.333333333336</v>
      </c>
      <c r="B994">
        <f t="shared" si="49"/>
        <v>11</v>
      </c>
      <c r="C994">
        <f t="shared" si="50"/>
        <v>8</v>
      </c>
      <c r="D994">
        <v>0</v>
      </c>
      <c r="E994">
        <v>0</v>
      </c>
      <c r="F994">
        <v>0</v>
      </c>
      <c r="G994">
        <v>44</v>
      </c>
      <c r="I994">
        <f>IF(ISBLANK(Table13[[#This Row],[T1]]),0,IF(Table13[[#This Row],[T1]]&gt;0,1,0))</f>
        <v>0</v>
      </c>
      <c r="J994">
        <f>IF(ISBLANK(Table13[[#This Row],[T2]]),0,IF(Table13[[#This Row],[T2]]&gt;0,1,0))</f>
        <v>0</v>
      </c>
      <c r="K994">
        <f>IF(ISBLANK(Table13[[#This Row],[T3]]),0,IF(Table13[[#This Row],[T3]]&gt;0,1,0))</f>
        <v>0</v>
      </c>
      <c r="L994">
        <f>IF(ISBLANK(Table13[[#This Row],[T4]]),0,IF(Table13[[#This Row],[T4]]&gt;0,1,0))</f>
        <v>1</v>
      </c>
    </row>
    <row r="995" spans="1:12">
      <c r="A995" s="4">
        <v>43719.375</v>
      </c>
      <c r="B995">
        <f t="shared" si="49"/>
        <v>11</v>
      </c>
      <c r="C995">
        <f t="shared" si="50"/>
        <v>9</v>
      </c>
      <c r="D995">
        <v>0</v>
      </c>
      <c r="E995">
        <v>0</v>
      </c>
      <c r="F995">
        <v>0</v>
      </c>
      <c r="G995">
        <v>57</v>
      </c>
      <c r="I995">
        <f>IF(ISBLANK(Table13[[#This Row],[T1]]),0,IF(Table13[[#This Row],[T1]]&gt;0,1,0))</f>
        <v>0</v>
      </c>
      <c r="J995">
        <f>IF(ISBLANK(Table13[[#This Row],[T2]]),0,IF(Table13[[#This Row],[T2]]&gt;0,1,0))</f>
        <v>0</v>
      </c>
      <c r="K995">
        <f>IF(ISBLANK(Table13[[#This Row],[T3]]),0,IF(Table13[[#This Row],[T3]]&gt;0,1,0))</f>
        <v>0</v>
      </c>
      <c r="L995">
        <f>IF(ISBLANK(Table13[[#This Row],[T4]]),0,IF(Table13[[#This Row],[T4]]&gt;0,1,0))</f>
        <v>1</v>
      </c>
    </row>
    <row r="996" spans="1:12">
      <c r="A996" s="4">
        <v>43719.416666666664</v>
      </c>
      <c r="B996">
        <f t="shared" si="49"/>
        <v>11</v>
      </c>
      <c r="C996">
        <f t="shared" si="50"/>
        <v>10</v>
      </c>
      <c r="D996">
        <v>0</v>
      </c>
      <c r="E996">
        <v>0</v>
      </c>
      <c r="F996">
        <v>0</v>
      </c>
      <c r="G996">
        <v>58</v>
      </c>
      <c r="I996">
        <f>IF(ISBLANK(Table13[[#This Row],[T1]]),0,IF(Table13[[#This Row],[T1]]&gt;0,1,0))</f>
        <v>0</v>
      </c>
      <c r="J996">
        <f>IF(ISBLANK(Table13[[#This Row],[T2]]),0,IF(Table13[[#This Row],[T2]]&gt;0,1,0))</f>
        <v>0</v>
      </c>
      <c r="K996">
        <f>IF(ISBLANK(Table13[[#This Row],[T3]]),0,IF(Table13[[#This Row],[T3]]&gt;0,1,0))</f>
        <v>0</v>
      </c>
      <c r="L996">
        <f>IF(ISBLANK(Table13[[#This Row],[T4]]),0,IF(Table13[[#This Row],[T4]]&gt;0,1,0))</f>
        <v>1</v>
      </c>
    </row>
    <row r="997" spans="1:12">
      <c r="A997" s="4">
        <v>43719.458333333336</v>
      </c>
      <c r="B997">
        <f t="shared" si="49"/>
        <v>11</v>
      </c>
      <c r="C997">
        <f t="shared" si="50"/>
        <v>11</v>
      </c>
      <c r="D997">
        <v>0</v>
      </c>
      <c r="E997">
        <v>0</v>
      </c>
      <c r="F997">
        <v>0</v>
      </c>
      <c r="G997">
        <v>57</v>
      </c>
      <c r="I997">
        <f>IF(ISBLANK(Table13[[#This Row],[T1]]),0,IF(Table13[[#This Row],[T1]]&gt;0,1,0))</f>
        <v>0</v>
      </c>
      <c r="J997">
        <f>IF(ISBLANK(Table13[[#This Row],[T2]]),0,IF(Table13[[#This Row],[T2]]&gt;0,1,0))</f>
        <v>0</v>
      </c>
      <c r="K997">
        <f>IF(ISBLANK(Table13[[#This Row],[T3]]),0,IF(Table13[[#This Row],[T3]]&gt;0,1,0))</f>
        <v>0</v>
      </c>
      <c r="L997">
        <f>IF(ISBLANK(Table13[[#This Row],[T4]]),0,IF(Table13[[#This Row],[T4]]&gt;0,1,0))</f>
        <v>1</v>
      </c>
    </row>
    <row r="998" spans="1:12">
      <c r="A998" s="4">
        <v>43719.5</v>
      </c>
      <c r="B998">
        <f t="shared" si="49"/>
        <v>11</v>
      </c>
      <c r="C998">
        <f t="shared" si="50"/>
        <v>12</v>
      </c>
      <c r="D998">
        <v>0</v>
      </c>
      <c r="E998">
        <v>0</v>
      </c>
      <c r="F998">
        <v>0</v>
      </c>
      <c r="G998">
        <v>58</v>
      </c>
      <c r="I998">
        <f>IF(ISBLANK(Table13[[#This Row],[T1]]),0,IF(Table13[[#This Row],[T1]]&gt;0,1,0))</f>
        <v>0</v>
      </c>
      <c r="J998">
        <f>IF(ISBLANK(Table13[[#This Row],[T2]]),0,IF(Table13[[#This Row],[T2]]&gt;0,1,0))</f>
        <v>0</v>
      </c>
      <c r="K998">
        <f>IF(ISBLANK(Table13[[#This Row],[T3]]),0,IF(Table13[[#This Row],[T3]]&gt;0,1,0))</f>
        <v>0</v>
      </c>
      <c r="L998">
        <f>IF(ISBLANK(Table13[[#This Row],[T4]]),0,IF(Table13[[#This Row],[T4]]&gt;0,1,0))</f>
        <v>1</v>
      </c>
    </row>
    <row r="999" spans="1:12">
      <c r="A999" s="4">
        <v>43719.541666666664</v>
      </c>
      <c r="B999">
        <f t="shared" si="49"/>
        <v>11</v>
      </c>
      <c r="C999">
        <f t="shared" si="50"/>
        <v>13</v>
      </c>
      <c r="D999">
        <v>0</v>
      </c>
      <c r="E999">
        <v>0</v>
      </c>
      <c r="F999">
        <v>0</v>
      </c>
      <c r="G999">
        <v>57</v>
      </c>
      <c r="I999">
        <f>IF(ISBLANK(Table13[[#This Row],[T1]]),0,IF(Table13[[#This Row],[T1]]&gt;0,1,0))</f>
        <v>0</v>
      </c>
      <c r="J999">
        <f>IF(ISBLANK(Table13[[#This Row],[T2]]),0,IF(Table13[[#This Row],[T2]]&gt;0,1,0))</f>
        <v>0</v>
      </c>
      <c r="K999">
        <f>IF(ISBLANK(Table13[[#This Row],[T3]]),0,IF(Table13[[#This Row],[T3]]&gt;0,1,0))</f>
        <v>0</v>
      </c>
      <c r="L999">
        <f>IF(ISBLANK(Table13[[#This Row],[T4]]),0,IF(Table13[[#This Row],[T4]]&gt;0,1,0))</f>
        <v>1</v>
      </c>
    </row>
    <row r="1000" spans="1:12">
      <c r="A1000" s="4">
        <v>43719.583333333336</v>
      </c>
      <c r="B1000">
        <f t="shared" si="49"/>
        <v>11</v>
      </c>
      <c r="C1000">
        <f t="shared" si="50"/>
        <v>14</v>
      </c>
      <c r="D1000">
        <v>0</v>
      </c>
      <c r="E1000">
        <v>0</v>
      </c>
      <c r="F1000">
        <v>0</v>
      </c>
      <c r="G1000">
        <v>56</v>
      </c>
      <c r="I1000">
        <f>IF(ISBLANK(Table13[[#This Row],[T1]]),0,IF(Table13[[#This Row],[T1]]&gt;0,1,0))</f>
        <v>0</v>
      </c>
      <c r="J1000">
        <f>IF(ISBLANK(Table13[[#This Row],[T2]]),0,IF(Table13[[#This Row],[T2]]&gt;0,1,0))</f>
        <v>0</v>
      </c>
      <c r="K1000">
        <f>IF(ISBLANK(Table13[[#This Row],[T3]]),0,IF(Table13[[#This Row],[T3]]&gt;0,1,0))</f>
        <v>0</v>
      </c>
      <c r="L1000">
        <f>IF(ISBLANK(Table13[[#This Row],[T4]]),0,IF(Table13[[#This Row],[T4]]&gt;0,1,0))</f>
        <v>1</v>
      </c>
    </row>
    <row r="1001" spans="1:12">
      <c r="A1001" s="4">
        <v>43719.625</v>
      </c>
      <c r="B1001">
        <f t="shared" si="49"/>
        <v>11</v>
      </c>
      <c r="C1001">
        <f t="shared" si="50"/>
        <v>15</v>
      </c>
      <c r="D1001">
        <v>0</v>
      </c>
      <c r="E1001">
        <v>0</v>
      </c>
      <c r="F1001">
        <v>0</v>
      </c>
      <c r="G1001">
        <v>57</v>
      </c>
      <c r="I1001">
        <f>IF(ISBLANK(Table13[[#This Row],[T1]]),0,IF(Table13[[#This Row],[T1]]&gt;0,1,0))</f>
        <v>0</v>
      </c>
      <c r="J1001">
        <f>IF(ISBLANK(Table13[[#This Row],[T2]]),0,IF(Table13[[#This Row],[T2]]&gt;0,1,0))</f>
        <v>0</v>
      </c>
      <c r="K1001">
        <f>IF(ISBLANK(Table13[[#This Row],[T3]]),0,IF(Table13[[#This Row],[T3]]&gt;0,1,0))</f>
        <v>0</v>
      </c>
      <c r="L1001">
        <f>IF(ISBLANK(Table13[[#This Row],[T4]]),0,IF(Table13[[#This Row],[T4]]&gt;0,1,0))</f>
        <v>1</v>
      </c>
    </row>
    <row r="1002" spans="1:12">
      <c r="A1002" s="4">
        <v>43719.666666666664</v>
      </c>
      <c r="B1002">
        <f t="shared" si="49"/>
        <v>11</v>
      </c>
      <c r="C1002">
        <f t="shared" si="50"/>
        <v>16</v>
      </c>
      <c r="D1002">
        <v>0</v>
      </c>
      <c r="E1002">
        <v>0</v>
      </c>
      <c r="F1002">
        <v>0</v>
      </c>
      <c r="G1002">
        <v>38</v>
      </c>
      <c r="I1002">
        <f>IF(ISBLANK(Table13[[#This Row],[T1]]),0,IF(Table13[[#This Row],[T1]]&gt;0,1,0))</f>
        <v>0</v>
      </c>
      <c r="J1002">
        <f>IF(ISBLANK(Table13[[#This Row],[T2]]),0,IF(Table13[[#This Row],[T2]]&gt;0,1,0))</f>
        <v>0</v>
      </c>
      <c r="K1002">
        <f>IF(ISBLANK(Table13[[#This Row],[T3]]),0,IF(Table13[[#This Row],[T3]]&gt;0,1,0))</f>
        <v>0</v>
      </c>
      <c r="L1002">
        <f>IF(ISBLANK(Table13[[#This Row],[T4]]),0,IF(Table13[[#This Row],[T4]]&gt;0,1,0))</f>
        <v>1</v>
      </c>
    </row>
    <row r="1003" spans="1:12">
      <c r="A1003" s="4">
        <v>43719.708333680559</v>
      </c>
      <c r="B1003">
        <f t="shared" si="49"/>
        <v>11</v>
      </c>
      <c r="C1003">
        <f t="shared" si="50"/>
        <v>17</v>
      </c>
      <c r="I1003">
        <f>IF(ISBLANK(Table13[[#This Row],[T1]]),0,IF(Table13[[#This Row],[T1]]&gt;0,1,0))</f>
        <v>0</v>
      </c>
      <c r="J1003">
        <f>IF(ISBLANK(Table13[[#This Row],[T2]]),0,IF(Table13[[#This Row],[T2]]&gt;0,1,0))</f>
        <v>0</v>
      </c>
      <c r="K1003">
        <f>IF(ISBLANK(Table13[[#This Row],[T3]]),0,IF(Table13[[#This Row],[T3]]&gt;0,1,0))</f>
        <v>0</v>
      </c>
      <c r="L1003">
        <f>IF(ISBLANK(Table13[[#This Row],[T4]]),0,IF(Table13[[#This Row],[T4]]&gt;0,1,0))</f>
        <v>0</v>
      </c>
    </row>
    <row r="1004" spans="1:12">
      <c r="A1004" s="4">
        <v>43719.75</v>
      </c>
      <c r="B1004">
        <f t="shared" si="49"/>
        <v>11</v>
      </c>
      <c r="C1004">
        <f t="shared" si="50"/>
        <v>18</v>
      </c>
      <c r="D1004">
        <v>8</v>
      </c>
      <c r="E1004">
        <v>0</v>
      </c>
      <c r="F1004">
        <v>47</v>
      </c>
      <c r="G1004">
        <v>0</v>
      </c>
      <c r="I1004">
        <f>IF(ISBLANK(Table13[[#This Row],[T1]]),0,IF(Table13[[#This Row],[T1]]&gt;0,1,0))</f>
        <v>1</v>
      </c>
      <c r="J1004">
        <f>IF(ISBLANK(Table13[[#This Row],[T2]]),0,IF(Table13[[#This Row],[T2]]&gt;0,1,0))</f>
        <v>0</v>
      </c>
      <c r="K1004">
        <f>IF(ISBLANK(Table13[[#This Row],[T3]]),0,IF(Table13[[#This Row],[T3]]&gt;0,1,0))</f>
        <v>1</v>
      </c>
      <c r="L1004">
        <f>IF(ISBLANK(Table13[[#This Row],[T4]]),0,IF(Table13[[#This Row],[T4]]&gt;0,1,0))</f>
        <v>0</v>
      </c>
    </row>
    <row r="1005" spans="1:12">
      <c r="A1005" s="4">
        <v>43719.791666666664</v>
      </c>
      <c r="B1005">
        <f t="shared" si="49"/>
        <v>11</v>
      </c>
      <c r="C1005">
        <f t="shared" si="50"/>
        <v>19</v>
      </c>
      <c r="D1005">
        <v>58</v>
      </c>
      <c r="E1005">
        <v>0</v>
      </c>
      <c r="F1005">
        <v>57</v>
      </c>
      <c r="G1005">
        <v>0</v>
      </c>
      <c r="I1005">
        <f>IF(ISBLANK(Table13[[#This Row],[T1]]),0,IF(Table13[[#This Row],[T1]]&gt;0,1,0))</f>
        <v>1</v>
      </c>
      <c r="J1005">
        <f>IF(ISBLANK(Table13[[#This Row],[T2]]),0,IF(Table13[[#This Row],[T2]]&gt;0,1,0))</f>
        <v>0</v>
      </c>
      <c r="K1005">
        <f>IF(ISBLANK(Table13[[#This Row],[T3]]),0,IF(Table13[[#This Row],[T3]]&gt;0,1,0))</f>
        <v>1</v>
      </c>
      <c r="L1005">
        <f>IF(ISBLANK(Table13[[#This Row],[T4]]),0,IF(Table13[[#This Row],[T4]]&gt;0,1,0))</f>
        <v>0</v>
      </c>
    </row>
    <row r="1006" spans="1:12">
      <c r="A1006" s="4">
        <v>43719.833333333336</v>
      </c>
      <c r="B1006">
        <f t="shared" si="49"/>
        <v>11</v>
      </c>
      <c r="C1006">
        <f t="shared" si="50"/>
        <v>20</v>
      </c>
      <c r="D1006">
        <v>57</v>
      </c>
      <c r="E1006">
        <v>0</v>
      </c>
      <c r="F1006">
        <v>58</v>
      </c>
      <c r="G1006">
        <v>0</v>
      </c>
      <c r="I1006">
        <f>IF(ISBLANK(Table13[[#This Row],[T1]]),0,IF(Table13[[#This Row],[T1]]&gt;0,1,0))</f>
        <v>1</v>
      </c>
      <c r="J1006">
        <f>IF(ISBLANK(Table13[[#This Row],[T2]]),0,IF(Table13[[#This Row],[T2]]&gt;0,1,0))</f>
        <v>0</v>
      </c>
      <c r="K1006">
        <f>IF(ISBLANK(Table13[[#This Row],[T3]]),0,IF(Table13[[#This Row],[T3]]&gt;0,1,0))</f>
        <v>1</v>
      </c>
      <c r="L1006">
        <f>IF(ISBLANK(Table13[[#This Row],[T4]]),0,IF(Table13[[#This Row],[T4]]&gt;0,1,0))</f>
        <v>0</v>
      </c>
    </row>
    <row r="1007" spans="1:12">
      <c r="A1007" s="4">
        <v>43719.875</v>
      </c>
      <c r="B1007">
        <f t="shared" si="49"/>
        <v>11</v>
      </c>
      <c r="C1007">
        <f t="shared" si="50"/>
        <v>21</v>
      </c>
      <c r="D1007">
        <v>58</v>
      </c>
      <c r="E1007">
        <v>0</v>
      </c>
      <c r="F1007">
        <v>55</v>
      </c>
      <c r="G1007">
        <v>0</v>
      </c>
      <c r="I1007">
        <f>IF(ISBLANK(Table13[[#This Row],[T1]]),0,IF(Table13[[#This Row],[T1]]&gt;0,1,0))</f>
        <v>1</v>
      </c>
      <c r="J1007">
        <f>IF(ISBLANK(Table13[[#This Row],[T2]]),0,IF(Table13[[#This Row],[T2]]&gt;0,1,0))</f>
        <v>0</v>
      </c>
      <c r="K1007">
        <f>IF(ISBLANK(Table13[[#This Row],[T3]]),0,IF(Table13[[#This Row],[T3]]&gt;0,1,0))</f>
        <v>1</v>
      </c>
      <c r="L1007">
        <f>IF(ISBLANK(Table13[[#This Row],[T4]]),0,IF(Table13[[#This Row],[T4]]&gt;0,1,0))</f>
        <v>0</v>
      </c>
    </row>
    <row r="1008" spans="1:12">
      <c r="A1008" s="4">
        <v>43719.916666666664</v>
      </c>
      <c r="B1008">
        <f t="shared" si="49"/>
        <v>11</v>
      </c>
      <c r="C1008">
        <f t="shared" si="50"/>
        <v>22</v>
      </c>
      <c r="D1008">
        <v>57</v>
      </c>
      <c r="E1008">
        <v>0</v>
      </c>
      <c r="F1008">
        <v>57</v>
      </c>
      <c r="G1008">
        <v>0</v>
      </c>
      <c r="I1008">
        <f>IF(ISBLANK(Table13[[#This Row],[T1]]),0,IF(Table13[[#This Row],[T1]]&gt;0,1,0))</f>
        <v>1</v>
      </c>
      <c r="J1008">
        <f>IF(ISBLANK(Table13[[#This Row],[T2]]),0,IF(Table13[[#This Row],[T2]]&gt;0,1,0))</f>
        <v>0</v>
      </c>
      <c r="K1008">
        <f>IF(ISBLANK(Table13[[#This Row],[T3]]),0,IF(Table13[[#This Row],[T3]]&gt;0,1,0))</f>
        <v>1</v>
      </c>
      <c r="L1008">
        <f>IF(ISBLANK(Table13[[#This Row],[T4]]),0,IF(Table13[[#This Row],[T4]]&gt;0,1,0))</f>
        <v>0</v>
      </c>
    </row>
    <row r="1009" spans="1:12">
      <c r="A1009" s="4">
        <v>43719.958333333336</v>
      </c>
      <c r="B1009">
        <f t="shared" si="49"/>
        <v>11</v>
      </c>
      <c r="C1009">
        <f t="shared" si="50"/>
        <v>23</v>
      </c>
      <c r="D1009">
        <v>58</v>
      </c>
      <c r="E1009">
        <v>14</v>
      </c>
      <c r="F1009">
        <v>58</v>
      </c>
      <c r="G1009">
        <v>0</v>
      </c>
      <c r="I1009">
        <f>IF(ISBLANK(Table13[[#This Row],[T1]]),0,IF(Table13[[#This Row],[T1]]&gt;0,1,0))</f>
        <v>1</v>
      </c>
      <c r="J1009">
        <f>IF(ISBLANK(Table13[[#This Row],[T2]]),0,IF(Table13[[#This Row],[T2]]&gt;0,1,0))</f>
        <v>1</v>
      </c>
      <c r="K1009">
        <f>IF(ISBLANK(Table13[[#This Row],[T3]]),0,IF(Table13[[#This Row],[T3]]&gt;0,1,0))</f>
        <v>1</v>
      </c>
      <c r="L1009">
        <f>IF(ISBLANK(Table13[[#This Row],[T4]]),0,IF(Table13[[#This Row],[T4]]&gt;0,1,0))</f>
        <v>0</v>
      </c>
    </row>
    <row r="1010" spans="1:12">
      <c r="A1010" s="4">
        <v>43720</v>
      </c>
      <c r="B1010">
        <f t="shared" si="49"/>
        <v>12</v>
      </c>
      <c r="C1010">
        <f t="shared" si="50"/>
        <v>0</v>
      </c>
      <c r="D1010">
        <v>58</v>
      </c>
      <c r="E1010">
        <v>18</v>
      </c>
      <c r="F1010">
        <v>58</v>
      </c>
      <c r="G1010">
        <v>0</v>
      </c>
      <c r="I1010">
        <f>IF(ISBLANK(Table13[[#This Row],[T1]]),0,IF(Table13[[#This Row],[T1]]&gt;0,1,0))</f>
        <v>1</v>
      </c>
      <c r="J1010">
        <f>IF(ISBLANK(Table13[[#This Row],[T2]]),0,IF(Table13[[#This Row],[T2]]&gt;0,1,0))</f>
        <v>1</v>
      </c>
      <c r="K1010">
        <f>IF(ISBLANK(Table13[[#This Row],[T3]]),0,IF(Table13[[#This Row],[T3]]&gt;0,1,0))</f>
        <v>1</v>
      </c>
      <c r="L1010">
        <f>IF(ISBLANK(Table13[[#This Row],[T4]]),0,IF(Table13[[#This Row],[T4]]&gt;0,1,0))</f>
        <v>0</v>
      </c>
    </row>
    <row r="1011" spans="1:12">
      <c r="A1011" s="4">
        <v>43720.041666666664</v>
      </c>
      <c r="B1011">
        <f t="shared" si="49"/>
        <v>12</v>
      </c>
      <c r="C1011">
        <f t="shared" si="50"/>
        <v>1</v>
      </c>
      <c r="D1011">
        <v>57</v>
      </c>
      <c r="E1011">
        <v>0</v>
      </c>
      <c r="F1011">
        <v>57</v>
      </c>
      <c r="G1011">
        <v>0</v>
      </c>
      <c r="I1011">
        <f>IF(ISBLANK(Table13[[#This Row],[T1]]),0,IF(Table13[[#This Row],[T1]]&gt;0,1,0))</f>
        <v>1</v>
      </c>
      <c r="J1011">
        <f>IF(ISBLANK(Table13[[#This Row],[T2]]),0,IF(Table13[[#This Row],[T2]]&gt;0,1,0))</f>
        <v>0</v>
      </c>
      <c r="K1011">
        <f>IF(ISBLANK(Table13[[#This Row],[T3]]),0,IF(Table13[[#This Row],[T3]]&gt;0,1,0))</f>
        <v>1</v>
      </c>
      <c r="L1011">
        <f>IF(ISBLANK(Table13[[#This Row],[T4]]),0,IF(Table13[[#This Row],[T4]]&gt;0,1,0))</f>
        <v>0</v>
      </c>
    </row>
    <row r="1012" spans="1:12">
      <c r="A1012" s="4">
        <v>43720.083333333336</v>
      </c>
      <c r="B1012">
        <f t="shared" si="49"/>
        <v>12</v>
      </c>
      <c r="C1012">
        <f t="shared" si="50"/>
        <v>2</v>
      </c>
      <c r="D1012">
        <v>58</v>
      </c>
      <c r="E1012">
        <v>0</v>
      </c>
      <c r="F1012">
        <v>58</v>
      </c>
      <c r="G1012">
        <v>0</v>
      </c>
      <c r="I1012">
        <f>IF(ISBLANK(Table13[[#This Row],[T1]]),0,IF(Table13[[#This Row],[T1]]&gt;0,1,0))</f>
        <v>1</v>
      </c>
      <c r="J1012">
        <f>IF(ISBLANK(Table13[[#This Row],[T2]]),0,IF(Table13[[#This Row],[T2]]&gt;0,1,0))</f>
        <v>0</v>
      </c>
      <c r="K1012">
        <f>IF(ISBLANK(Table13[[#This Row],[T3]]),0,IF(Table13[[#This Row],[T3]]&gt;0,1,0))</f>
        <v>1</v>
      </c>
      <c r="L1012">
        <f>IF(ISBLANK(Table13[[#This Row],[T4]]),0,IF(Table13[[#This Row],[T4]]&gt;0,1,0))</f>
        <v>0</v>
      </c>
    </row>
    <row r="1013" spans="1:12">
      <c r="A1013" s="4">
        <v>43720.125</v>
      </c>
      <c r="B1013">
        <f t="shared" si="49"/>
        <v>12</v>
      </c>
      <c r="C1013">
        <f t="shared" si="50"/>
        <v>3</v>
      </c>
      <c r="D1013">
        <v>58</v>
      </c>
      <c r="E1013">
        <v>0</v>
      </c>
      <c r="F1013">
        <v>58</v>
      </c>
      <c r="G1013">
        <v>0</v>
      </c>
      <c r="I1013">
        <f>IF(ISBLANK(Table13[[#This Row],[T1]]),0,IF(Table13[[#This Row],[T1]]&gt;0,1,0))</f>
        <v>1</v>
      </c>
      <c r="J1013">
        <f>IF(ISBLANK(Table13[[#This Row],[T2]]),0,IF(Table13[[#This Row],[T2]]&gt;0,1,0))</f>
        <v>0</v>
      </c>
      <c r="K1013">
        <f>IF(ISBLANK(Table13[[#This Row],[T3]]),0,IF(Table13[[#This Row],[T3]]&gt;0,1,0))</f>
        <v>1</v>
      </c>
      <c r="L1013">
        <f>IF(ISBLANK(Table13[[#This Row],[T4]]),0,IF(Table13[[#This Row],[T4]]&gt;0,1,0))</f>
        <v>0</v>
      </c>
    </row>
    <row r="1014" spans="1:12">
      <c r="A1014" s="4">
        <v>43720.166666666664</v>
      </c>
      <c r="B1014">
        <f t="shared" si="49"/>
        <v>12</v>
      </c>
      <c r="C1014">
        <f t="shared" si="50"/>
        <v>4</v>
      </c>
      <c r="D1014">
        <v>58</v>
      </c>
      <c r="E1014">
        <v>0</v>
      </c>
      <c r="F1014">
        <v>58</v>
      </c>
      <c r="G1014">
        <v>0</v>
      </c>
      <c r="I1014">
        <f>IF(ISBLANK(Table13[[#This Row],[T1]]),0,IF(Table13[[#This Row],[T1]]&gt;0,1,0))</f>
        <v>1</v>
      </c>
      <c r="J1014">
        <f>IF(ISBLANK(Table13[[#This Row],[T2]]),0,IF(Table13[[#This Row],[T2]]&gt;0,1,0))</f>
        <v>0</v>
      </c>
      <c r="K1014">
        <f>IF(ISBLANK(Table13[[#This Row],[T3]]),0,IF(Table13[[#This Row],[T3]]&gt;0,1,0))</f>
        <v>1</v>
      </c>
      <c r="L1014">
        <f>IF(ISBLANK(Table13[[#This Row],[T4]]),0,IF(Table13[[#This Row],[T4]]&gt;0,1,0))</f>
        <v>0</v>
      </c>
    </row>
    <row r="1015" spans="1:12">
      <c r="A1015" s="4">
        <v>43720.208333333336</v>
      </c>
      <c r="B1015">
        <f t="shared" si="49"/>
        <v>12</v>
      </c>
      <c r="C1015">
        <f t="shared" si="50"/>
        <v>5</v>
      </c>
      <c r="D1015">
        <v>58</v>
      </c>
      <c r="E1015">
        <v>0</v>
      </c>
      <c r="F1015">
        <v>58</v>
      </c>
      <c r="G1015">
        <v>0</v>
      </c>
      <c r="I1015">
        <f>IF(ISBLANK(Table13[[#This Row],[T1]]),0,IF(Table13[[#This Row],[T1]]&gt;0,1,0))</f>
        <v>1</v>
      </c>
      <c r="J1015">
        <f>IF(ISBLANK(Table13[[#This Row],[T2]]),0,IF(Table13[[#This Row],[T2]]&gt;0,1,0))</f>
        <v>0</v>
      </c>
      <c r="K1015">
        <f>IF(ISBLANK(Table13[[#This Row],[T3]]),0,IF(Table13[[#This Row],[T3]]&gt;0,1,0))</f>
        <v>1</v>
      </c>
      <c r="L1015">
        <f>IF(ISBLANK(Table13[[#This Row],[T4]]),0,IF(Table13[[#This Row],[T4]]&gt;0,1,0))</f>
        <v>0</v>
      </c>
    </row>
    <row r="1016" spans="1:12">
      <c r="A1016" s="4">
        <v>43720.25</v>
      </c>
      <c r="B1016">
        <f t="shared" si="49"/>
        <v>12</v>
      </c>
      <c r="C1016">
        <f t="shared" si="50"/>
        <v>6</v>
      </c>
      <c r="D1016">
        <v>57</v>
      </c>
      <c r="E1016">
        <v>2</v>
      </c>
      <c r="F1016">
        <v>57</v>
      </c>
      <c r="G1016">
        <v>0</v>
      </c>
      <c r="I1016">
        <f>IF(ISBLANK(Table13[[#This Row],[T1]]),0,IF(Table13[[#This Row],[T1]]&gt;0,1,0))</f>
        <v>1</v>
      </c>
      <c r="J1016">
        <f>IF(ISBLANK(Table13[[#This Row],[T2]]),0,IF(Table13[[#This Row],[T2]]&gt;0,1,0))</f>
        <v>1</v>
      </c>
      <c r="K1016">
        <f>IF(ISBLANK(Table13[[#This Row],[T3]]),0,IF(Table13[[#This Row],[T3]]&gt;0,1,0))</f>
        <v>1</v>
      </c>
      <c r="L1016">
        <f>IF(ISBLANK(Table13[[#This Row],[T4]]),0,IF(Table13[[#This Row],[T4]]&gt;0,1,0))</f>
        <v>0</v>
      </c>
    </row>
    <row r="1017" spans="1:12">
      <c r="A1017" s="4">
        <v>43720.291666666664</v>
      </c>
      <c r="B1017">
        <f t="shared" si="49"/>
        <v>12</v>
      </c>
      <c r="C1017">
        <f t="shared" si="50"/>
        <v>7</v>
      </c>
      <c r="D1017">
        <v>50</v>
      </c>
      <c r="E1017">
        <v>54</v>
      </c>
      <c r="F1017">
        <v>39</v>
      </c>
      <c r="G1017">
        <v>0</v>
      </c>
      <c r="I1017">
        <f>IF(ISBLANK(Table13[[#This Row],[T1]]),0,IF(Table13[[#This Row],[T1]]&gt;0,1,0))</f>
        <v>1</v>
      </c>
      <c r="J1017">
        <f>IF(ISBLANK(Table13[[#This Row],[T2]]),0,IF(Table13[[#This Row],[T2]]&gt;0,1,0))</f>
        <v>1</v>
      </c>
      <c r="K1017">
        <f>IF(ISBLANK(Table13[[#This Row],[T3]]),0,IF(Table13[[#This Row],[T3]]&gt;0,1,0))</f>
        <v>1</v>
      </c>
      <c r="L1017">
        <f>IF(ISBLANK(Table13[[#This Row],[T4]]),0,IF(Table13[[#This Row],[T4]]&gt;0,1,0))</f>
        <v>0</v>
      </c>
    </row>
    <row r="1018" spans="1:12">
      <c r="A1018" s="4">
        <v>43720.333333333336</v>
      </c>
      <c r="B1018">
        <f t="shared" si="49"/>
        <v>12</v>
      </c>
      <c r="C1018">
        <f t="shared" si="50"/>
        <v>8</v>
      </c>
      <c r="D1018">
        <v>0</v>
      </c>
      <c r="E1018">
        <v>32</v>
      </c>
      <c r="F1018">
        <v>0</v>
      </c>
      <c r="G1018">
        <v>5</v>
      </c>
      <c r="I1018">
        <f>IF(ISBLANK(Table13[[#This Row],[T1]]),0,IF(Table13[[#This Row],[T1]]&gt;0,1,0))</f>
        <v>0</v>
      </c>
      <c r="J1018">
        <f>IF(ISBLANK(Table13[[#This Row],[T2]]),0,IF(Table13[[#This Row],[T2]]&gt;0,1,0))</f>
        <v>1</v>
      </c>
      <c r="K1018">
        <f>IF(ISBLANK(Table13[[#This Row],[T3]]),0,IF(Table13[[#This Row],[T3]]&gt;0,1,0))</f>
        <v>0</v>
      </c>
      <c r="L1018">
        <f>IF(ISBLANK(Table13[[#This Row],[T4]]),0,IF(Table13[[#This Row],[T4]]&gt;0,1,0))</f>
        <v>1</v>
      </c>
    </row>
    <row r="1019" spans="1:12">
      <c r="A1019" s="4">
        <v>43720.375</v>
      </c>
      <c r="B1019">
        <f t="shared" si="49"/>
        <v>12</v>
      </c>
      <c r="C1019">
        <f t="shared" si="50"/>
        <v>9</v>
      </c>
      <c r="D1019">
        <v>0</v>
      </c>
      <c r="E1019">
        <v>51</v>
      </c>
      <c r="F1019">
        <v>0</v>
      </c>
      <c r="G1019">
        <v>57</v>
      </c>
      <c r="I1019">
        <f>IF(ISBLANK(Table13[[#This Row],[T1]]),0,IF(Table13[[#This Row],[T1]]&gt;0,1,0))</f>
        <v>0</v>
      </c>
      <c r="J1019">
        <f>IF(ISBLANK(Table13[[#This Row],[T2]]),0,IF(Table13[[#This Row],[T2]]&gt;0,1,0))</f>
        <v>1</v>
      </c>
      <c r="K1019">
        <f>IF(ISBLANK(Table13[[#This Row],[T3]]),0,IF(Table13[[#This Row],[T3]]&gt;0,1,0))</f>
        <v>0</v>
      </c>
      <c r="L1019">
        <f>IF(ISBLANK(Table13[[#This Row],[T4]]),0,IF(Table13[[#This Row],[T4]]&gt;0,1,0))</f>
        <v>1</v>
      </c>
    </row>
    <row r="1020" spans="1:12">
      <c r="A1020" s="4">
        <v>43720.416666666664</v>
      </c>
      <c r="B1020">
        <f t="shared" si="49"/>
        <v>12</v>
      </c>
      <c r="C1020">
        <f t="shared" si="50"/>
        <v>10</v>
      </c>
      <c r="D1020">
        <v>0</v>
      </c>
      <c r="E1020">
        <v>0</v>
      </c>
      <c r="F1020">
        <v>0</v>
      </c>
      <c r="G1020">
        <v>56</v>
      </c>
      <c r="I1020">
        <f>IF(ISBLANK(Table13[[#This Row],[T1]]),0,IF(Table13[[#This Row],[T1]]&gt;0,1,0))</f>
        <v>0</v>
      </c>
      <c r="J1020">
        <f>IF(ISBLANK(Table13[[#This Row],[T2]]),0,IF(Table13[[#This Row],[T2]]&gt;0,1,0))</f>
        <v>0</v>
      </c>
      <c r="K1020">
        <f>IF(ISBLANK(Table13[[#This Row],[T3]]),0,IF(Table13[[#This Row],[T3]]&gt;0,1,0))</f>
        <v>0</v>
      </c>
      <c r="L1020">
        <f>IF(ISBLANK(Table13[[#This Row],[T4]]),0,IF(Table13[[#This Row],[T4]]&gt;0,1,0))</f>
        <v>1</v>
      </c>
    </row>
    <row r="1021" spans="1:12">
      <c r="A1021" s="4">
        <v>43720.458333333336</v>
      </c>
      <c r="B1021">
        <f t="shared" si="49"/>
        <v>12</v>
      </c>
      <c r="C1021">
        <f t="shared" si="50"/>
        <v>11</v>
      </c>
      <c r="D1021">
        <v>0</v>
      </c>
      <c r="E1021">
        <v>0</v>
      </c>
      <c r="F1021">
        <v>0</v>
      </c>
      <c r="G1021">
        <v>56</v>
      </c>
      <c r="I1021">
        <f>IF(ISBLANK(Table13[[#This Row],[T1]]),0,IF(Table13[[#This Row],[T1]]&gt;0,1,0))</f>
        <v>0</v>
      </c>
      <c r="J1021">
        <f>IF(ISBLANK(Table13[[#This Row],[T2]]),0,IF(Table13[[#This Row],[T2]]&gt;0,1,0))</f>
        <v>0</v>
      </c>
      <c r="K1021">
        <f>IF(ISBLANK(Table13[[#This Row],[T3]]),0,IF(Table13[[#This Row],[T3]]&gt;0,1,0))</f>
        <v>0</v>
      </c>
      <c r="L1021">
        <f>IF(ISBLANK(Table13[[#This Row],[T4]]),0,IF(Table13[[#This Row],[T4]]&gt;0,1,0))</f>
        <v>1</v>
      </c>
    </row>
    <row r="1022" spans="1:12">
      <c r="A1022" s="4">
        <v>43720.5</v>
      </c>
      <c r="B1022">
        <f t="shared" si="49"/>
        <v>12</v>
      </c>
      <c r="C1022">
        <f t="shared" si="50"/>
        <v>12</v>
      </c>
      <c r="D1022">
        <v>0</v>
      </c>
      <c r="E1022">
        <v>0</v>
      </c>
      <c r="F1022">
        <v>0</v>
      </c>
      <c r="G1022">
        <v>54</v>
      </c>
      <c r="I1022">
        <f>IF(ISBLANK(Table13[[#This Row],[T1]]),0,IF(Table13[[#This Row],[T1]]&gt;0,1,0))</f>
        <v>0</v>
      </c>
      <c r="J1022">
        <f>IF(ISBLANK(Table13[[#This Row],[T2]]),0,IF(Table13[[#This Row],[T2]]&gt;0,1,0))</f>
        <v>0</v>
      </c>
      <c r="K1022">
        <f>IF(ISBLANK(Table13[[#This Row],[T3]]),0,IF(Table13[[#This Row],[T3]]&gt;0,1,0))</f>
        <v>0</v>
      </c>
      <c r="L1022">
        <f>IF(ISBLANK(Table13[[#This Row],[T4]]),0,IF(Table13[[#This Row],[T4]]&gt;0,1,0))</f>
        <v>1</v>
      </c>
    </row>
    <row r="1023" spans="1:12">
      <c r="A1023" s="4">
        <v>43720.541666666664</v>
      </c>
      <c r="B1023">
        <f t="shared" si="49"/>
        <v>12</v>
      </c>
      <c r="C1023">
        <f t="shared" si="50"/>
        <v>13</v>
      </c>
      <c r="D1023">
        <v>0</v>
      </c>
      <c r="E1023">
        <v>0</v>
      </c>
      <c r="F1023">
        <v>0</v>
      </c>
      <c r="G1023">
        <v>58</v>
      </c>
      <c r="I1023">
        <f>IF(ISBLANK(Table13[[#This Row],[T1]]),0,IF(Table13[[#This Row],[T1]]&gt;0,1,0))</f>
        <v>0</v>
      </c>
      <c r="J1023">
        <f>IF(ISBLANK(Table13[[#This Row],[T2]]),0,IF(Table13[[#This Row],[T2]]&gt;0,1,0))</f>
        <v>0</v>
      </c>
      <c r="K1023">
        <f>IF(ISBLANK(Table13[[#This Row],[T3]]),0,IF(Table13[[#This Row],[T3]]&gt;0,1,0))</f>
        <v>0</v>
      </c>
      <c r="L1023">
        <f>IF(ISBLANK(Table13[[#This Row],[T4]]),0,IF(Table13[[#This Row],[T4]]&gt;0,1,0))</f>
        <v>1</v>
      </c>
    </row>
    <row r="1024" spans="1:12">
      <c r="A1024" s="4">
        <v>43720.583333333336</v>
      </c>
      <c r="B1024">
        <f t="shared" si="49"/>
        <v>12</v>
      </c>
      <c r="C1024">
        <f t="shared" si="50"/>
        <v>14</v>
      </c>
      <c r="D1024">
        <v>0</v>
      </c>
      <c r="E1024">
        <v>0</v>
      </c>
      <c r="F1024">
        <v>0</v>
      </c>
      <c r="G1024">
        <v>37</v>
      </c>
      <c r="I1024">
        <f>IF(ISBLANK(Table13[[#This Row],[T1]]),0,IF(Table13[[#This Row],[T1]]&gt;0,1,0))</f>
        <v>0</v>
      </c>
      <c r="J1024">
        <f>IF(ISBLANK(Table13[[#This Row],[T2]]),0,IF(Table13[[#This Row],[T2]]&gt;0,1,0))</f>
        <v>0</v>
      </c>
      <c r="K1024">
        <f>IF(ISBLANK(Table13[[#This Row],[T3]]),0,IF(Table13[[#This Row],[T3]]&gt;0,1,0))</f>
        <v>0</v>
      </c>
      <c r="L1024">
        <f>IF(ISBLANK(Table13[[#This Row],[T4]]),0,IF(Table13[[#This Row],[T4]]&gt;0,1,0))</f>
        <v>1</v>
      </c>
    </row>
    <row r="1025" spans="1:12">
      <c r="A1025" s="4">
        <v>43720.625000231485</v>
      </c>
      <c r="B1025">
        <f t="shared" si="49"/>
        <v>12</v>
      </c>
      <c r="C1025">
        <f t="shared" si="50"/>
        <v>15</v>
      </c>
      <c r="I1025">
        <f>IF(ISBLANK(Table13[[#This Row],[T1]]),0,IF(Table13[[#This Row],[T1]]&gt;0,1,0))</f>
        <v>0</v>
      </c>
      <c r="J1025">
        <f>IF(ISBLANK(Table13[[#This Row],[T2]]),0,IF(Table13[[#This Row],[T2]]&gt;0,1,0))</f>
        <v>0</v>
      </c>
      <c r="K1025">
        <f>IF(ISBLANK(Table13[[#This Row],[T3]]),0,IF(Table13[[#This Row],[T3]]&gt;0,1,0))</f>
        <v>0</v>
      </c>
      <c r="L1025">
        <f>IF(ISBLANK(Table13[[#This Row],[T4]]),0,IF(Table13[[#This Row],[T4]]&gt;0,1,0))</f>
        <v>0</v>
      </c>
    </row>
    <row r="1026" spans="1:12">
      <c r="A1026" s="4">
        <v>43720.666666956022</v>
      </c>
      <c r="B1026">
        <f t="shared" ref="B1026:B1089" si="51">DAY(A1026)</f>
        <v>12</v>
      </c>
      <c r="C1026">
        <f t="shared" si="50"/>
        <v>16</v>
      </c>
      <c r="I1026">
        <f>IF(ISBLANK(Table13[[#This Row],[T1]]),0,IF(Table13[[#This Row],[T1]]&gt;0,1,0))</f>
        <v>0</v>
      </c>
      <c r="J1026">
        <f>IF(ISBLANK(Table13[[#This Row],[T2]]),0,IF(Table13[[#This Row],[T2]]&gt;0,1,0))</f>
        <v>0</v>
      </c>
      <c r="K1026">
        <f>IF(ISBLANK(Table13[[#This Row],[T3]]),0,IF(Table13[[#This Row],[T3]]&gt;0,1,0))</f>
        <v>0</v>
      </c>
      <c r="L1026">
        <f>IF(ISBLANK(Table13[[#This Row],[T4]]),0,IF(Table13[[#This Row],[T4]]&gt;0,1,0))</f>
        <v>0</v>
      </c>
    </row>
    <row r="1027" spans="1:12">
      <c r="A1027" s="4">
        <v>43720.708333333336</v>
      </c>
      <c r="B1027">
        <f t="shared" si="51"/>
        <v>12</v>
      </c>
      <c r="C1027">
        <f t="shared" si="50"/>
        <v>17</v>
      </c>
      <c r="D1027">
        <v>0</v>
      </c>
      <c r="E1027">
        <v>0</v>
      </c>
      <c r="F1027">
        <v>25</v>
      </c>
      <c r="G1027">
        <v>0</v>
      </c>
      <c r="I1027">
        <f>IF(ISBLANK(Table13[[#This Row],[T1]]),0,IF(Table13[[#This Row],[T1]]&gt;0,1,0))</f>
        <v>0</v>
      </c>
      <c r="J1027">
        <f>IF(ISBLANK(Table13[[#This Row],[T2]]),0,IF(Table13[[#This Row],[T2]]&gt;0,1,0))</f>
        <v>0</v>
      </c>
      <c r="K1027">
        <f>IF(ISBLANK(Table13[[#This Row],[T3]]),0,IF(Table13[[#This Row],[T3]]&gt;0,1,0))</f>
        <v>1</v>
      </c>
      <c r="L1027">
        <f>IF(ISBLANK(Table13[[#This Row],[T4]]),0,IF(Table13[[#This Row],[T4]]&gt;0,1,0))</f>
        <v>0</v>
      </c>
    </row>
    <row r="1028" spans="1:12">
      <c r="A1028" s="4">
        <v>43720.75</v>
      </c>
      <c r="B1028">
        <f t="shared" si="51"/>
        <v>12</v>
      </c>
      <c r="C1028">
        <f t="shared" si="50"/>
        <v>18</v>
      </c>
      <c r="D1028">
        <v>13</v>
      </c>
      <c r="E1028">
        <v>0</v>
      </c>
      <c r="F1028">
        <v>57</v>
      </c>
      <c r="G1028">
        <v>0</v>
      </c>
      <c r="I1028">
        <f>IF(ISBLANK(Table13[[#This Row],[T1]]),0,IF(Table13[[#This Row],[T1]]&gt;0,1,0))</f>
        <v>1</v>
      </c>
      <c r="J1028">
        <f>IF(ISBLANK(Table13[[#This Row],[T2]]),0,IF(Table13[[#This Row],[T2]]&gt;0,1,0))</f>
        <v>0</v>
      </c>
      <c r="K1028">
        <f>IF(ISBLANK(Table13[[#This Row],[T3]]),0,IF(Table13[[#This Row],[T3]]&gt;0,1,0))</f>
        <v>1</v>
      </c>
      <c r="L1028">
        <f>IF(ISBLANK(Table13[[#This Row],[T4]]),0,IF(Table13[[#This Row],[T4]]&gt;0,1,0))</f>
        <v>0</v>
      </c>
    </row>
    <row r="1029" spans="1:12">
      <c r="A1029" s="4">
        <v>43720.791666666664</v>
      </c>
      <c r="B1029">
        <f t="shared" si="51"/>
        <v>12</v>
      </c>
      <c r="C1029">
        <f t="shared" si="50"/>
        <v>19</v>
      </c>
      <c r="D1029">
        <v>57</v>
      </c>
      <c r="E1029">
        <v>48</v>
      </c>
      <c r="F1029">
        <v>57</v>
      </c>
      <c r="G1029">
        <v>0</v>
      </c>
      <c r="I1029">
        <f>IF(ISBLANK(Table13[[#This Row],[T1]]),0,IF(Table13[[#This Row],[T1]]&gt;0,1,0))</f>
        <v>1</v>
      </c>
      <c r="J1029">
        <f>IF(ISBLANK(Table13[[#This Row],[T2]]),0,IF(Table13[[#This Row],[T2]]&gt;0,1,0))</f>
        <v>1</v>
      </c>
      <c r="K1029">
        <f>IF(ISBLANK(Table13[[#This Row],[T3]]),0,IF(Table13[[#This Row],[T3]]&gt;0,1,0))</f>
        <v>1</v>
      </c>
      <c r="L1029">
        <f>IF(ISBLANK(Table13[[#This Row],[T4]]),0,IF(Table13[[#This Row],[T4]]&gt;0,1,0))</f>
        <v>0</v>
      </c>
    </row>
    <row r="1030" spans="1:12">
      <c r="A1030" s="4">
        <v>43720.833333333336</v>
      </c>
      <c r="B1030">
        <f t="shared" si="51"/>
        <v>12</v>
      </c>
      <c r="C1030">
        <f t="shared" si="50"/>
        <v>20</v>
      </c>
      <c r="D1030">
        <v>58</v>
      </c>
      <c r="E1030">
        <v>58</v>
      </c>
      <c r="F1030">
        <v>57</v>
      </c>
      <c r="G1030">
        <v>0</v>
      </c>
      <c r="I1030">
        <f>IF(ISBLANK(Table13[[#This Row],[T1]]),0,IF(Table13[[#This Row],[T1]]&gt;0,1,0))</f>
        <v>1</v>
      </c>
      <c r="J1030">
        <f>IF(ISBLANK(Table13[[#This Row],[T2]]),0,IF(Table13[[#This Row],[T2]]&gt;0,1,0))</f>
        <v>1</v>
      </c>
      <c r="K1030">
        <f>IF(ISBLANK(Table13[[#This Row],[T3]]),0,IF(Table13[[#This Row],[T3]]&gt;0,1,0))</f>
        <v>1</v>
      </c>
      <c r="L1030">
        <f>IF(ISBLANK(Table13[[#This Row],[T4]]),0,IF(Table13[[#This Row],[T4]]&gt;0,1,0))</f>
        <v>0</v>
      </c>
    </row>
    <row r="1031" spans="1:12">
      <c r="A1031" s="4">
        <v>43720.875</v>
      </c>
      <c r="B1031">
        <f t="shared" si="51"/>
        <v>12</v>
      </c>
      <c r="C1031">
        <f t="shared" si="50"/>
        <v>21</v>
      </c>
      <c r="D1031">
        <v>58</v>
      </c>
      <c r="E1031">
        <v>42</v>
      </c>
      <c r="F1031">
        <v>58</v>
      </c>
      <c r="G1031">
        <v>0</v>
      </c>
      <c r="I1031">
        <f>IF(ISBLANK(Table13[[#This Row],[T1]]),0,IF(Table13[[#This Row],[T1]]&gt;0,1,0))</f>
        <v>1</v>
      </c>
      <c r="J1031">
        <f>IF(ISBLANK(Table13[[#This Row],[T2]]),0,IF(Table13[[#This Row],[T2]]&gt;0,1,0))</f>
        <v>1</v>
      </c>
      <c r="K1031">
        <f>IF(ISBLANK(Table13[[#This Row],[T3]]),0,IF(Table13[[#This Row],[T3]]&gt;0,1,0))</f>
        <v>1</v>
      </c>
      <c r="L1031">
        <f>IF(ISBLANK(Table13[[#This Row],[T4]]),0,IF(Table13[[#This Row],[T4]]&gt;0,1,0))</f>
        <v>0</v>
      </c>
    </row>
    <row r="1032" spans="1:12">
      <c r="A1032" s="4">
        <v>43720.916666666664</v>
      </c>
      <c r="B1032">
        <f t="shared" si="51"/>
        <v>12</v>
      </c>
      <c r="C1032">
        <f t="shared" si="50"/>
        <v>22</v>
      </c>
      <c r="D1032">
        <v>58</v>
      </c>
      <c r="E1032">
        <v>53</v>
      </c>
      <c r="F1032">
        <v>58</v>
      </c>
      <c r="G1032">
        <v>0</v>
      </c>
      <c r="I1032">
        <f>IF(ISBLANK(Table13[[#This Row],[T1]]),0,IF(Table13[[#This Row],[T1]]&gt;0,1,0))</f>
        <v>1</v>
      </c>
      <c r="J1032">
        <f>IF(ISBLANK(Table13[[#This Row],[T2]]),0,IF(Table13[[#This Row],[T2]]&gt;0,1,0))</f>
        <v>1</v>
      </c>
      <c r="K1032">
        <f>IF(ISBLANK(Table13[[#This Row],[T3]]),0,IF(Table13[[#This Row],[T3]]&gt;0,1,0))</f>
        <v>1</v>
      </c>
      <c r="L1032">
        <f>IF(ISBLANK(Table13[[#This Row],[T4]]),0,IF(Table13[[#This Row],[T4]]&gt;0,1,0))</f>
        <v>0</v>
      </c>
    </row>
    <row r="1033" spans="1:12">
      <c r="A1033" s="4">
        <v>43720.958333333336</v>
      </c>
      <c r="B1033">
        <f t="shared" si="51"/>
        <v>12</v>
      </c>
      <c r="C1033">
        <f t="shared" si="50"/>
        <v>23</v>
      </c>
      <c r="D1033">
        <v>57</v>
      </c>
      <c r="E1033">
        <v>57</v>
      </c>
      <c r="F1033">
        <v>57</v>
      </c>
      <c r="G1033">
        <v>0</v>
      </c>
      <c r="I1033">
        <f>IF(ISBLANK(Table13[[#This Row],[T1]]),0,IF(Table13[[#This Row],[T1]]&gt;0,1,0))</f>
        <v>1</v>
      </c>
      <c r="J1033">
        <f>IF(ISBLANK(Table13[[#This Row],[T2]]),0,IF(Table13[[#This Row],[T2]]&gt;0,1,0))</f>
        <v>1</v>
      </c>
      <c r="K1033">
        <f>IF(ISBLANK(Table13[[#This Row],[T3]]),0,IF(Table13[[#This Row],[T3]]&gt;0,1,0))</f>
        <v>1</v>
      </c>
      <c r="L1033">
        <f>IF(ISBLANK(Table13[[#This Row],[T4]]),0,IF(Table13[[#This Row],[T4]]&gt;0,1,0))</f>
        <v>0</v>
      </c>
    </row>
    <row r="1034" spans="1:12">
      <c r="A1034" s="4">
        <v>43721</v>
      </c>
      <c r="B1034">
        <f t="shared" si="51"/>
        <v>13</v>
      </c>
      <c r="C1034">
        <f t="shared" si="50"/>
        <v>0</v>
      </c>
      <c r="D1034">
        <v>58</v>
      </c>
      <c r="E1034">
        <v>58</v>
      </c>
      <c r="F1034">
        <v>58</v>
      </c>
      <c r="G1034">
        <v>0</v>
      </c>
      <c r="I1034">
        <f>IF(ISBLANK(Table13[[#This Row],[T1]]),0,IF(Table13[[#This Row],[T1]]&gt;0,1,0))</f>
        <v>1</v>
      </c>
      <c r="J1034">
        <f>IF(ISBLANK(Table13[[#This Row],[T2]]),0,IF(Table13[[#This Row],[T2]]&gt;0,1,0))</f>
        <v>1</v>
      </c>
      <c r="K1034">
        <f>IF(ISBLANK(Table13[[#This Row],[T3]]),0,IF(Table13[[#This Row],[T3]]&gt;0,1,0))</f>
        <v>1</v>
      </c>
      <c r="L1034">
        <f>IF(ISBLANK(Table13[[#This Row],[T4]]),0,IF(Table13[[#This Row],[T4]]&gt;0,1,0))</f>
        <v>0</v>
      </c>
    </row>
    <row r="1035" spans="1:12">
      <c r="A1035" s="4">
        <v>43721.041666666664</v>
      </c>
      <c r="B1035">
        <f t="shared" si="51"/>
        <v>13</v>
      </c>
      <c r="C1035">
        <f t="shared" si="50"/>
        <v>1</v>
      </c>
      <c r="D1035">
        <v>58</v>
      </c>
      <c r="E1035">
        <v>58</v>
      </c>
      <c r="F1035">
        <v>58</v>
      </c>
      <c r="G1035">
        <v>0</v>
      </c>
      <c r="I1035">
        <f>IF(ISBLANK(Table13[[#This Row],[T1]]),0,IF(Table13[[#This Row],[T1]]&gt;0,1,0))</f>
        <v>1</v>
      </c>
      <c r="J1035">
        <f>IF(ISBLANK(Table13[[#This Row],[T2]]),0,IF(Table13[[#This Row],[T2]]&gt;0,1,0))</f>
        <v>1</v>
      </c>
      <c r="K1035">
        <f>IF(ISBLANK(Table13[[#This Row],[T3]]),0,IF(Table13[[#This Row],[T3]]&gt;0,1,0))</f>
        <v>1</v>
      </c>
      <c r="L1035">
        <f>IF(ISBLANK(Table13[[#This Row],[T4]]),0,IF(Table13[[#This Row],[T4]]&gt;0,1,0))</f>
        <v>0</v>
      </c>
    </row>
    <row r="1036" spans="1:12">
      <c r="A1036" s="4">
        <v>43721.083333333336</v>
      </c>
      <c r="B1036">
        <f t="shared" si="51"/>
        <v>13</v>
      </c>
      <c r="C1036">
        <f t="shared" si="50"/>
        <v>2</v>
      </c>
      <c r="D1036">
        <v>57</v>
      </c>
      <c r="E1036">
        <v>57</v>
      </c>
      <c r="F1036">
        <v>57</v>
      </c>
      <c r="G1036">
        <v>0</v>
      </c>
      <c r="I1036">
        <f>IF(ISBLANK(Table13[[#This Row],[T1]]),0,IF(Table13[[#This Row],[T1]]&gt;0,1,0))</f>
        <v>1</v>
      </c>
      <c r="J1036">
        <f>IF(ISBLANK(Table13[[#This Row],[T2]]),0,IF(Table13[[#This Row],[T2]]&gt;0,1,0))</f>
        <v>1</v>
      </c>
      <c r="K1036">
        <f>IF(ISBLANK(Table13[[#This Row],[T3]]),0,IF(Table13[[#This Row],[T3]]&gt;0,1,0))</f>
        <v>1</v>
      </c>
      <c r="L1036">
        <f>IF(ISBLANK(Table13[[#This Row],[T4]]),0,IF(Table13[[#This Row],[T4]]&gt;0,1,0))</f>
        <v>0</v>
      </c>
    </row>
    <row r="1037" spans="1:12">
      <c r="A1037" s="4">
        <v>43721.125</v>
      </c>
      <c r="B1037">
        <f t="shared" si="51"/>
        <v>13</v>
      </c>
      <c r="C1037">
        <f t="shared" si="50"/>
        <v>3</v>
      </c>
      <c r="D1037">
        <v>58</v>
      </c>
      <c r="E1037">
        <v>58</v>
      </c>
      <c r="F1037">
        <v>58</v>
      </c>
      <c r="G1037">
        <v>0</v>
      </c>
      <c r="I1037">
        <f>IF(ISBLANK(Table13[[#This Row],[T1]]),0,IF(Table13[[#This Row],[T1]]&gt;0,1,0))</f>
        <v>1</v>
      </c>
      <c r="J1037">
        <f>IF(ISBLANK(Table13[[#This Row],[T2]]),0,IF(Table13[[#This Row],[T2]]&gt;0,1,0))</f>
        <v>1</v>
      </c>
      <c r="K1037">
        <f>IF(ISBLANK(Table13[[#This Row],[T3]]),0,IF(Table13[[#This Row],[T3]]&gt;0,1,0))</f>
        <v>1</v>
      </c>
      <c r="L1037">
        <f>IF(ISBLANK(Table13[[#This Row],[T4]]),0,IF(Table13[[#This Row],[T4]]&gt;0,1,0))</f>
        <v>0</v>
      </c>
    </row>
    <row r="1038" spans="1:12">
      <c r="A1038" s="4">
        <v>43721.166666666664</v>
      </c>
      <c r="B1038">
        <f t="shared" si="51"/>
        <v>13</v>
      </c>
      <c r="C1038">
        <f t="shared" si="50"/>
        <v>4</v>
      </c>
      <c r="D1038">
        <v>58</v>
      </c>
      <c r="E1038">
        <v>55</v>
      </c>
      <c r="F1038">
        <v>58</v>
      </c>
      <c r="G1038">
        <v>0</v>
      </c>
      <c r="I1038">
        <f>IF(ISBLANK(Table13[[#This Row],[T1]]),0,IF(Table13[[#This Row],[T1]]&gt;0,1,0))</f>
        <v>1</v>
      </c>
      <c r="J1038">
        <f>IF(ISBLANK(Table13[[#This Row],[T2]]),0,IF(Table13[[#This Row],[T2]]&gt;0,1,0))</f>
        <v>1</v>
      </c>
      <c r="K1038">
        <f>IF(ISBLANK(Table13[[#This Row],[T3]]),0,IF(Table13[[#This Row],[T3]]&gt;0,1,0))</f>
        <v>1</v>
      </c>
      <c r="L1038">
        <f>IF(ISBLANK(Table13[[#This Row],[T4]]),0,IF(Table13[[#This Row],[T4]]&gt;0,1,0))</f>
        <v>0</v>
      </c>
    </row>
    <row r="1039" spans="1:12">
      <c r="A1039" s="4">
        <v>43721.208333333336</v>
      </c>
      <c r="B1039">
        <f t="shared" si="51"/>
        <v>13</v>
      </c>
      <c r="C1039">
        <f t="shared" si="50"/>
        <v>5</v>
      </c>
      <c r="D1039">
        <v>58</v>
      </c>
      <c r="E1039">
        <v>58</v>
      </c>
      <c r="F1039">
        <v>58</v>
      </c>
      <c r="G1039">
        <v>0</v>
      </c>
      <c r="I1039">
        <f>IF(ISBLANK(Table13[[#This Row],[T1]]),0,IF(Table13[[#This Row],[T1]]&gt;0,1,0))</f>
        <v>1</v>
      </c>
      <c r="J1039">
        <f>IF(ISBLANK(Table13[[#This Row],[T2]]),0,IF(Table13[[#This Row],[T2]]&gt;0,1,0))</f>
        <v>1</v>
      </c>
      <c r="K1039">
        <f>IF(ISBLANK(Table13[[#This Row],[T3]]),0,IF(Table13[[#This Row],[T3]]&gt;0,1,0))</f>
        <v>1</v>
      </c>
      <c r="L1039">
        <f>IF(ISBLANK(Table13[[#This Row],[T4]]),0,IF(Table13[[#This Row],[T4]]&gt;0,1,0))</f>
        <v>0</v>
      </c>
    </row>
    <row r="1040" spans="1:12">
      <c r="A1040" s="4">
        <v>43721.25</v>
      </c>
      <c r="B1040">
        <f t="shared" si="51"/>
        <v>13</v>
      </c>
      <c r="C1040">
        <f t="shared" si="50"/>
        <v>6</v>
      </c>
      <c r="D1040">
        <v>58</v>
      </c>
      <c r="E1040">
        <v>40</v>
      </c>
      <c r="F1040">
        <v>58</v>
      </c>
      <c r="G1040">
        <v>0</v>
      </c>
      <c r="I1040">
        <f>IF(ISBLANK(Table13[[#This Row],[T1]]),0,IF(Table13[[#This Row],[T1]]&gt;0,1,0))</f>
        <v>1</v>
      </c>
      <c r="J1040">
        <f>IF(ISBLANK(Table13[[#This Row],[T2]]),0,IF(Table13[[#This Row],[T2]]&gt;0,1,0))</f>
        <v>1</v>
      </c>
      <c r="K1040">
        <f>IF(ISBLANK(Table13[[#This Row],[T3]]),0,IF(Table13[[#This Row],[T3]]&gt;0,1,0))</f>
        <v>1</v>
      </c>
      <c r="L1040">
        <f>IF(ISBLANK(Table13[[#This Row],[T4]]),0,IF(Table13[[#This Row],[T4]]&gt;0,1,0))</f>
        <v>0</v>
      </c>
    </row>
    <row r="1041" spans="1:12">
      <c r="A1041" s="4">
        <v>43721.291666666664</v>
      </c>
      <c r="B1041">
        <f t="shared" si="51"/>
        <v>13</v>
      </c>
      <c r="C1041">
        <f t="shared" si="50"/>
        <v>7</v>
      </c>
      <c r="D1041">
        <v>57</v>
      </c>
      <c r="E1041">
        <v>16</v>
      </c>
      <c r="F1041">
        <v>57</v>
      </c>
      <c r="G1041">
        <v>26</v>
      </c>
      <c r="I1041">
        <f>IF(ISBLANK(Table13[[#This Row],[T1]]),0,IF(Table13[[#This Row],[T1]]&gt;0,1,0))</f>
        <v>1</v>
      </c>
      <c r="J1041">
        <f>IF(ISBLANK(Table13[[#This Row],[T2]]),0,IF(Table13[[#This Row],[T2]]&gt;0,1,0))</f>
        <v>1</v>
      </c>
      <c r="K1041">
        <f>IF(ISBLANK(Table13[[#This Row],[T3]]),0,IF(Table13[[#This Row],[T3]]&gt;0,1,0))</f>
        <v>1</v>
      </c>
      <c r="L1041">
        <f>IF(ISBLANK(Table13[[#This Row],[T4]]),0,IF(Table13[[#This Row],[T4]]&gt;0,1,0))</f>
        <v>1</v>
      </c>
    </row>
    <row r="1042" spans="1:12">
      <c r="A1042" s="4">
        <v>43721.333333333336</v>
      </c>
      <c r="B1042">
        <f t="shared" si="51"/>
        <v>13</v>
      </c>
      <c r="C1042">
        <f t="shared" si="50"/>
        <v>8</v>
      </c>
      <c r="D1042">
        <v>57</v>
      </c>
      <c r="E1042">
        <v>0</v>
      </c>
      <c r="F1042">
        <v>1</v>
      </c>
      <c r="G1042">
        <v>33</v>
      </c>
      <c r="I1042">
        <f>IF(ISBLANK(Table13[[#This Row],[T1]]),0,IF(Table13[[#This Row],[T1]]&gt;0,1,0))</f>
        <v>1</v>
      </c>
      <c r="J1042">
        <f>IF(ISBLANK(Table13[[#This Row],[T2]]),0,IF(Table13[[#This Row],[T2]]&gt;0,1,0))</f>
        <v>0</v>
      </c>
      <c r="K1042">
        <f>IF(ISBLANK(Table13[[#This Row],[T3]]),0,IF(Table13[[#This Row],[T3]]&gt;0,1,0))</f>
        <v>1</v>
      </c>
      <c r="L1042">
        <f>IF(ISBLANK(Table13[[#This Row],[T4]]),0,IF(Table13[[#This Row],[T4]]&gt;0,1,0))</f>
        <v>1</v>
      </c>
    </row>
    <row r="1043" spans="1:12">
      <c r="A1043" s="4">
        <v>43721.375</v>
      </c>
      <c r="B1043">
        <f t="shared" si="51"/>
        <v>13</v>
      </c>
      <c r="C1043">
        <f t="shared" si="50"/>
        <v>9</v>
      </c>
      <c r="D1043">
        <v>0</v>
      </c>
      <c r="E1043">
        <v>0</v>
      </c>
      <c r="F1043">
        <v>0</v>
      </c>
      <c r="G1043">
        <v>54</v>
      </c>
      <c r="I1043">
        <f>IF(ISBLANK(Table13[[#This Row],[T1]]),0,IF(Table13[[#This Row],[T1]]&gt;0,1,0))</f>
        <v>0</v>
      </c>
      <c r="J1043">
        <f>IF(ISBLANK(Table13[[#This Row],[T2]]),0,IF(Table13[[#This Row],[T2]]&gt;0,1,0))</f>
        <v>0</v>
      </c>
      <c r="K1043">
        <f>IF(ISBLANK(Table13[[#This Row],[T3]]),0,IF(Table13[[#This Row],[T3]]&gt;0,1,0))</f>
        <v>0</v>
      </c>
      <c r="L1043">
        <f>IF(ISBLANK(Table13[[#This Row],[T4]]),0,IF(Table13[[#This Row],[T4]]&gt;0,1,0))</f>
        <v>1</v>
      </c>
    </row>
    <row r="1044" spans="1:12">
      <c r="A1044" s="4">
        <v>43721.416666666664</v>
      </c>
      <c r="B1044">
        <f t="shared" si="51"/>
        <v>13</v>
      </c>
      <c r="C1044">
        <f t="shared" si="50"/>
        <v>10</v>
      </c>
      <c r="D1044">
        <v>0</v>
      </c>
      <c r="E1044">
        <v>0</v>
      </c>
      <c r="F1044">
        <v>0</v>
      </c>
      <c r="G1044">
        <v>24</v>
      </c>
      <c r="I1044">
        <f>IF(ISBLANK(Table13[[#This Row],[T1]]),0,IF(Table13[[#This Row],[T1]]&gt;0,1,0))</f>
        <v>0</v>
      </c>
      <c r="J1044">
        <f>IF(ISBLANK(Table13[[#This Row],[T2]]),0,IF(Table13[[#This Row],[T2]]&gt;0,1,0))</f>
        <v>0</v>
      </c>
      <c r="K1044">
        <f>IF(ISBLANK(Table13[[#This Row],[T3]]),0,IF(Table13[[#This Row],[T3]]&gt;0,1,0))</f>
        <v>0</v>
      </c>
      <c r="L1044">
        <f>IF(ISBLANK(Table13[[#This Row],[T4]]),0,IF(Table13[[#This Row],[T4]]&gt;0,1,0))</f>
        <v>1</v>
      </c>
    </row>
    <row r="1045" spans="1:12">
      <c r="A1045" s="4">
        <v>43721.458333333336</v>
      </c>
      <c r="B1045">
        <f t="shared" si="51"/>
        <v>13</v>
      </c>
      <c r="C1045">
        <f t="shared" si="50"/>
        <v>11</v>
      </c>
      <c r="I1045">
        <f>IF(ISBLANK(Table13[[#This Row],[T1]]),0,IF(Table13[[#This Row],[T1]]&gt;0,1,0))</f>
        <v>0</v>
      </c>
      <c r="J1045">
        <f>IF(ISBLANK(Table13[[#This Row],[T2]]),0,IF(Table13[[#This Row],[T2]]&gt;0,1,0))</f>
        <v>0</v>
      </c>
      <c r="K1045">
        <f>IF(ISBLANK(Table13[[#This Row],[T3]]),0,IF(Table13[[#This Row],[T3]]&gt;0,1,0))</f>
        <v>0</v>
      </c>
      <c r="L1045">
        <f>IF(ISBLANK(Table13[[#This Row],[T4]]),0,IF(Table13[[#This Row],[T4]]&gt;0,1,0))</f>
        <v>0</v>
      </c>
    </row>
    <row r="1046" spans="1:12">
      <c r="A1046" s="4">
        <v>43721.5</v>
      </c>
      <c r="B1046">
        <f t="shared" si="51"/>
        <v>13</v>
      </c>
      <c r="C1046">
        <f t="shared" si="50"/>
        <v>12</v>
      </c>
      <c r="I1046">
        <f>IF(ISBLANK(Table13[[#This Row],[T1]]),0,IF(Table13[[#This Row],[T1]]&gt;0,1,0))</f>
        <v>0</v>
      </c>
      <c r="J1046">
        <f>IF(ISBLANK(Table13[[#This Row],[T2]]),0,IF(Table13[[#This Row],[T2]]&gt;0,1,0))</f>
        <v>0</v>
      </c>
      <c r="K1046">
        <f>IF(ISBLANK(Table13[[#This Row],[T3]]),0,IF(Table13[[#This Row],[T3]]&gt;0,1,0))</f>
        <v>0</v>
      </c>
      <c r="L1046">
        <f>IF(ISBLANK(Table13[[#This Row],[T4]]),0,IF(Table13[[#This Row],[T4]]&gt;0,1,0))</f>
        <v>0</v>
      </c>
    </row>
    <row r="1047" spans="1:12">
      <c r="A1047" s="4">
        <v>43721.541666666664</v>
      </c>
      <c r="B1047">
        <f t="shared" si="51"/>
        <v>13</v>
      </c>
      <c r="C1047">
        <f t="shared" si="50"/>
        <v>13</v>
      </c>
      <c r="I1047">
        <f>IF(ISBLANK(Table13[[#This Row],[T1]]),0,IF(Table13[[#This Row],[T1]]&gt;0,1,0))</f>
        <v>0</v>
      </c>
      <c r="J1047">
        <f>IF(ISBLANK(Table13[[#This Row],[T2]]),0,IF(Table13[[#This Row],[T2]]&gt;0,1,0))</f>
        <v>0</v>
      </c>
      <c r="K1047">
        <f>IF(ISBLANK(Table13[[#This Row],[T3]]),0,IF(Table13[[#This Row],[T3]]&gt;0,1,0))</f>
        <v>0</v>
      </c>
      <c r="L1047">
        <f>IF(ISBLANK(Table13[[#This Row],[T4]]),0,IF(Table13[[#This Row],[T4]]&gt;0,1,0))</f>
        <v>0</v>
      </c>
    </row>
    <row r="1048" spans="1:12">
      <c r="A1048" s="4">
        <v>43721.583333333336</v>
      </c>
      <c r="B1048">
        <f t="shared" si="51"/>
        <v>13</v>
      </c>
      <c r="C1048">
        <f t="shared" si="50"/>
        <v>14</v>
      </c>
      <c r="I1048">
        <f>IF(ISBLANK(Table13[[#This Row],[T1]]),0,IF(Table13[[#This Row],[T1]]&gt;0,1,0))</f>
        <v>0</v>
      </c>
      <c r="J1048">
        <f>IF(ISBLANK(Table13[[#This Row],[T2]]),0,IF(Table13[[#This Row],[T2]]&gt;0,1,0))</f>
        <v>0</v>
      </c>
      <c r="K1048">
        <f>IF(ISBLANK(Table13[[#This Row],[T3]]),0,IF(Table13[[#This Row],[T3]]&gt;0,1,0))</f>
        <v>0</v>
      </c>
      <c r="L1048">
        <f>IF(ISBLANK(Table13[[#This Row],[T4]]),0,IF(Table13[[#This Row],[T4]]&gt;0,1,0))</f>
        <v>0</v>
      </c>
    </row>
    <row r="1049" spans="1:12">
      <c r="A1049" s="4">
        <v>43721.625</v>
      </c>
      <c r="B1049">
        <f t="shared" si="51"/>
        <v>13</v>
      </c>
      <c r="C1049">
        <f t="shared" si="50"/>
        <v>15</v>
      </c>
      <c r="D1049">
        <v>23</v>
      </c>
      <c r="E1049">
        <v>0</v>
      </c>
      <c r="F1049">
        <v>0</v>
      </c>
      <c r="G1049">
        <v>0</v>
      </c>
      <c r="I1049">
        <f>IF(ISBLANK(Table13[[#This Row],[T1]]),0,IF(Table13[[#This Row],[T1]]&gt;0,1,0))</f>
        <v>1</v>
      </c>
      <c r="J1049">
        <f>IF(ISBLANK(Table13[[#This Row],[T2]]),0,IF(Table13[[#This Row],[T2]]&gt;0,1,0))</f>
        <v>0</v>
      </c>
      <c r="K1049">
        <f>IF(ISBLANK(Table13[[#This Row],[T3]]),0,IF(Table13[[#This Row],[T3]]&gt;0,1,0))</f>
        <v>0</v>
      </c>
      <c r="L1049">
        <f>IF(ISBLANK(Table13[[#This Row],[T4]]),0,IF(Table13[[#This Row],[T4]]&gt;0,1,0))</f>
        <v>0</v>
      </c>
    </row>
    <row r="1050" spans="1:12">
      <c r="A1050" s="4">
        <v>43721.666666666664</v>
      </c>
      <c r="B1050">
        <f t="shared" si="51"/>
        <v>13</v>
      </c>
      <c r="C1050">
        <f t="shared" si="50"/>
        <v>16</v>
      </c>
      <c r="D1050">
        <v>57</v>
      </c>
      <c r="E1050">
        <v>0</v>
      </c>
      <c r="F1050">
        <v>0</v>
      </c>
      <c r="G1050">
        <v>0</v>
      </c>
      <c r="I1050">
        <f>IF(ISBLANK(Table13[[#This Row],[T1]]),0,IF(Table13[[#This Row],[T1]]&gt;0,1,0))</f>
        <v>1</v>
      </c>
      <c r="J1050">
        <f>IF(ISBLANK(Table13[[#This Row],[T2]]),0,IF(Table13[[#This Row],[T2]]&gt;0,1,0))</f>
        <v>0</v>
      </c>
      <c r="K1050">
        <f>IF(ISBLANK(Table13[[#This Row],[T3]]),0,IF(Table13[[#This Row],[T3]]&gt;0,1,0))</f>
        <v>0</v>
      </c>
      <c r="L1050">
        <f>IF(ISBLANK(Table13[[#This Row],[T4]]),0,IF(Table13[[#This Row],[T4]]&gt;0,1,0))</f>
        <v>0</v>
      </c>
    </row>
    <row r="1051" spans="1:12">
      <c r="A1051" s="4">
        <v>43721.708333333336</v>
      </c>
      <c r="B1051">
        <f t="shared" si="51"/>
        <v>13</v>
      </c>
      <c r="C1051">
        <f t="shared" ref="C1051:C1114" si="52">HOUR(A1051)</f>
        <v>17</v>
      </c>
      <c r="D1051">
        <v>58</v>
      </c>
      <c r="E1051">
        <v>0</v>
      </c>
      <c r="F1051">
        <v>0</v>
      </c>
      <c r="G1051">
        <v>0</v>
      </c>
      <c r="I1051">
        <f>IF(ISBLANK(Table13[[#This Row],[T1]]),0,IF(Table13[[#This Row],[T1]]&gt;0,1,0))</f>
        <v>1</v>
      </c>
      <c r="J1051">
        <f>IF(ISBLANK(Table13[[#This Row],[T2]]),0,IF(Table13[[#This Row],[T2]]&gt;0,1,0))</f>
        <v>0</v>
      </c>
      <c r="K1051">
        <f>IF(ISBLANK(Table13[[#This Row],[T3]]),0,IF(Table13[[#This Row],[T3]]&gt;0,1,0))</f>
        <v>0</v>
      </c>
      <c r="L1051">
        <f>IF(ISBLANK(Table13[[#This Row],[T4]]),0,IF(Table13[[#This Row],[T4]]&gt;0,1,0))</f>
        <v>0</v>
      </c>
    </row>
    <row r="1052" spans="1:12">
      <c r="A1052" s="4">
        <v>43721.75</v>
      </c>
      <c r="B1052">
        <f t="shared" si="51"/>
        <v>13</v>
      </c>
      <c r="C1052">
        <f t="shared" si="52"/>
        <v>18</v>
      </c>
      <c r="D1052">
        <v>58</v>
      </c>
      <c r="E1052">
        <v>0</v>
      </c>
      <c r="F1052">
        <v>26</v>
      </c>
      <c r="G1052">
        <v>0</v>
      </c>
      <c r="I1052">
        <f>IF(ISBLANK(Table13[[#This Row],[T1]]),0,IF(Table13[[#This Row],[T1]]&gt;0,1,0))</f>
        <v>1</v>
      </c>
      <c r="J1052">
        <f>IF(ISBLANK(Table13[[#This Row],[T2]]),0,IF(Table13[[#This Row],[T2]]&gt;0,1,0))</f>
        <v>0</v>
      </c>
      <c r="K1052">
        <f>IF(ISBLANK(Table13[[#This Row],[T3]]),0,IF(Table13[[#This Row],[T3]]&gt;0,1,0))</f>
        <v>1</v>
      </c>
      <c r="L1052">
        <f>IF(ISBLANK(Table13[[#This Row],[T4]]),0,IF(Table13[[#This Row],[T4]]&gt;0,1,0))</f>
        <v>0</v>
      </c>
    </row>
    <row r="1053" spans="1:12">
      <c r="A1053" s="4">
        <v>43721.791666666664</v>
      </c>
      <c r="B1053">
        <f t="shared" si="51"/>
        <v>13</v>
      </c>
      <c r="C1053">
        <f t="shared" si="52"/>
        <v>19</v>
      </c>
      <c r="D1053">
        <v>58</v>
      </c>
      <c r="E1053">
        <v>0</v>
      </c>
      <c r="F1053">
        <v>0</v>
      </c>
      <c r="G1053">
        <v>0</v>
      </c>
      <c r="I1053">
        <f>IF(ISBLANK(Table13[[#This Row],[T1]]),0,IF(Table13[[#This Row],[T1]]&gt;0,1,0))</f>
        <v>1</v>
      </c>
      <c r="J1053">
        <f>IF(ISBLANK(Table13[[#This Row],[T2]]),0,IF(Table13[[#This Row],[T2]]&gt;0,1,0))</f>
        <v>0</v>
      </c>
      <c r="K1053">
        <f>IF(ISBLANK(Table13[[#This Row],[T3]]),0,IF(Table13[[#This Row],[T3]]&gt;0,1,0))</f>
        <v>0</v>
      </c>
      <c r="L1053">
        <f>IF(ISBLANK(Table13[[#This Row],[T4]]),0,IF(Table13[[#This Row],[T4]]&gt;0,1,0))</f>
        <v>0</v>
      </c>
    </row>
    <row r="1054" spans="1:12">
      <c r="A1054" s="4">
        <v>43721.833333333336</v>
      </c>
      <c r="B1054">
        <f t="shared" si="51"/>
        <v>13</v>
      </c>
      <c r="C1054">
        <f t="shared" si="52"/>
        <v>20</v>
      </c>
      <c r="D1054">
        <v>58</v>
      </c>
      <c r="E1054">
        <v>0</v>
      </c>
      <c r="F1054">
        <v>0</v>
      </c>
      <c r="G1054">
        <v>0</v>
      </c>
      <c r="I1054">
        <f>IF(ISBLANK(Table13[[#This Row],[T1]]),0,IF(Table13[[#This Row],[T1]]&gt;0,1,0))</f>
        <v>1</v>
      </c>
      <c r="J1054">
        <f>IF(ISBLANK(Table13[[#This Row],[T2]]),0,IF(Table13[[#This Row],[T2]]&gt;0,1,0))</f>
        <v>0</v>
      </c>
      <c r="K1054">
        <f>IF(ISBLANK(Table13[[#This Row],[T3]]),0,IF(Table13[[#This Row],[T3]]&gt;0,1,0))</f>
        <v>0</v>
      </c>
      <c r="L1054">
        <f>IF(ISBLANK(Table13[[#This Row],[T4]]),0,IF(Table13[[#This Row],[T4]]&gt;0,1,0))</f>
        <v>0</v>
      </c>
    </row>
    <row r="1055" spans="1:12">
      <c r="A1055" s="4">
        <v>43721.875</v>
      </c>
      <c r="B1055">
        <f t="shared" si="51"/>
        <v>13</v>
      </c>
      <c r="C1055">
        <f t="shared" si="52"/>
        <v>21</v>
      </c>
      <c r="D1055">
        <v>57</v>
      </c>
      <c r="E1055">
        <v>0</v>
      </c>
      <c r="F1055">
        <v>0</v>
      </c>
      <c r="G1055">
        <v>0</v>
      </c>
      <c r="I1055">
        <f>IF(ISBLANK(Table13[[#This Row],[T1]]),0,IF(Table13[[#This Row],[T1]]&gt;0,1,0))</f>
        <v>1</v>
      </c>
      <c r="J1055">
        <f>IF(ISBLANK(Table13[[#This Row],[T2]]),0,IF(Table13[[#This Row],[T2]]&gt;0,1,0))</f>
        <v>0</v>
      </c>
      <c r="K1055">
        <f>IF(ISBLANK(Table13[[#This Row],[T3]]),0,IF(Table13[[#This Row],[T3]]&gt;0,1,0))</f>
        <v>0</v>
      </c>
      <c r="L1055">
        <f>IF(ISBLANK(Table13[[#This Row],[T4]]),0,IF(Table13[[#This Row],[T4]]&gt;0,1,0))</f>
        <v>0</v>
      </c>
    </row>
    <row r="1056" spans="1:12">
      <c r="A1056" s="4">
        <v>43721.916666666664</v>
      </c>
      <c r="B1056">
        <f t="shared" si="51"/>
        <v>13</v>
      </c>
      <c r="C1056">
        <f t="shared" si="52"/>
        <v>22</v>
      </c>
      <c r="D1056">
        <v>58</v>
      </c>
      <c r="E1056">
        <v>0</v>
      </c>
      <c r="F1056">
        <v>0</v>
      </c>
      <c r="G1056">
        <v>0</v>
      </c>
      <c r="I1056">
        <f>IF(ISBLANK(Table13[[#This Row],[T1]]),0,IF(Table13[[#This Row],[T1]]&gt;0,1,0))</f>
        <v>1</v>
      </c>
      <c r="J1056">
        <f>IF(ISBLANK(Table13[[#This Row],[T2]]),0,IF(Table13[[#This Row],[T2]]&gt;0,1,0))</f>
        <v>0</v>
      </c>
      <c r="K1056">
        <f>IF(ISBLANK(Table13[[#This Row],[T3]]),0,IF(Table13[[#This Row],[T3]]&gt;0,1,0))</f>
        <v>0</v>
      </c>
      <c r="L1056">
        <f>IF(ISBLANK(Table13[[#This Row],[T4]]),0,IF(Table13[[#This Row],[T4]]&gt;0,1,0))</f>
        <v>0</v>
      </c>
    </row>
    <row r="1057" spans="1:12">
      <c r="A1057" s="4">
        <v>43721.958333333336</v>
      </c>
      <c r="B1057">
        <f t="shared" si="51"/>
        <v>13</v>
      </c>
      <c r="C1057">
        <f t="shared" si="52"/>
        <v>23</v>
      </c>
      <c r="D1057">
        <v>58</v>
      </c>
      <c r="E1057">
        <v>11</v>
      </c>
      <c r="F1057">
        <v>15</v>
      </c>
      <c r="G1057">
        <v>0</v>
      </c>
      <c r="I1057">
        <f>IF(ISBLANK(Table13[[#This Row],[T1]]),0,IF(Table13[[#This Row],[T1]]&gt;0,1,0))</f>
        <v>1</v>
      </c>
      <c r="J1057">
        <f>IF(ISBLANK(Table13[[#This Row],[T2]]),0,IF(Table13[[#This Row],[T2]]&gt;0,1,0))</f>
        <v>1</v>
      </c>
      <c r="K1057">
        <f>IF(ISBLANK(Table13[[#This Row],[T3]]),0,IF(Table13[[#This Row],[T3]]&gt;0,1,0))</f>
        <v>1</v>
      </c>
      <c r="L1057">
        <f>IF(ISBLANK(Table13[[#This Row],[T4]]),0,IF(Table13[[#This Row],[T4]]&gt;0,1,0))</f>
        <v>0</v>
      </c>
    </row>
    <row r="1058" spans="1:12">
      <c r="A1058" s="4">
        <v>43722</v>
      </c>
      <c r="B1058">
        <f t="shared" si="51"/>
        <v>14</v>
      </c>
      <c r="C1058">
        <f t="shared" si="52"/>
        <v>0</v>
      </c>
      <c r="D1058">
        <v>58</v>
      </c>
      <c r="E1058">
        <v>51</v>
      </c>
      <c r="F1058">
        <v>58</v>
      </c>
      <c r="G1058">
        <v>0</v>
      </c>
      <c r="I1058">
        <f>IF(ISBLANK(Table13[[#This Row],[T1]]),0,IF(Table13[[#This Row],[T1]]&gt;0,1,0))</f>
        <v>1</v>
      </c>
      <c r="J1058">
        <f>IF(ISBLANK(Table13[[#This Row],[T2]]),0,IF(Table13[[#This Row],[T2]]&gt;0,1,0))</f>
        <v>1</v>
      </c>
      <c r="K1058">
        <f>IF(ISBLANK(Table13[[#This Row],[T3]]),0,IF(Table13[[#This Row],[T3]]&gt;0,1,0))</f>
        <v>1</v>
      </c>
      <c r="L1058">
        <f>IF(ISBLANK(Table13[[#This Row],[T4]]),0,IF(Table13[[#This Row],[T4]]&gt;0,1,0))</f>
        <v>0</v>
      </c>
    </row>
    <row r="1059" spans="1:12">
      <c r="A1059" s="4">
        <v>43722.041666666664</v>
      </c>
      <c r="B1059">
        <f t="shared" si="51"/>
        <v>14</v>
      </c>
      <c r="C1059">
        <f t="shared" si="52"/>
        <v>1</v>
      </c>
      <c r="D1059">
        <v>57</v>
      </c>
      <c r="E1059">
        <v>57</v>
      </c>
      <c r="F1059">
        <v>57</v>
      </c>
      <c r="G1059">
        <v>0</v>
      </c>
      <c r="I1059">
        <f>IF(ISBLANK(Table13[[#This Row],[T1]]),0,IF(Table13[[#This Row],[T1]]&gt;0,1,0))</f>
        <v>1</v>
      </c>
      <c r="J1059">
        <f>IF(ISBLANK(Table13[[#This Row],[T2]]),0,IF(Table13[[#This Row],[T2]]&gt;0,1,0))</f>
        <v>1</v>
      </c>
      <c r="K1059">
        <f>IF(ISBLANK(Table13[[#This Row],[T3]]),0,IF(Table13[[#This Row],[T3]]&gt;0,1,0))</f>
        <v>1</v>
      </c>
      <c r="L1059">
        <f>IF(ISBLANK(Table13[[#This Row],[T4]]),0,IF(Table13[[#This Row],[T4]]&gt;0,1,0))</f>
        <v>0</v>
      </c>
    </row>
    <row r="1060" spans="1:12">
      <c r="A1060" s="4">
        <v>43722.083333333336</v>
      </c>
      <c r="B1060">
        <f t="shared" si="51"/>
        <v>14</v>
      </c>
      <c r="C1060">
        <f t="shared" si="52"/>
        <v>2</v>
      </c>
      <c r="D1060">
        <v>58</v>
      </c>
      <c r="E1060">
        <v>58</v>
      </c>
      <c r="F1060">
        <v>58</v>
      </c>
      <c r="G1060">
        <v>0</v>
      </c>
      <c r="I1060">
        <f>IF(ISBLANK(Table13[[#This Row],[T1]]),0,IF(Table13[[#This Row],[T1]]&gt;0,1,0))</f>
        <v>1</v>
      </c>
      <c r="J1060">
        <f>IF(ISBLANK(Table13[[#This Row],[T2]]),0,IF(Table13[[#This Row],[T2]]&gt;0,1,0))</f>
        <v>1</v>
      </c>
      <c r="K1060">
        <f>IF(ISBLANK(Table13[[#This Row],[T3]]),0,IF(Table13[[#This Row],[T3]]&gt;0,1,0))</f>
        <v>1</v>
      </c>
      <c r="L1060">
        <f>IF(ISBLANK(Table13[[#This Row],[T4]]),0,IF(Table13[[#This Row],[T4]]&gt;0,1,0))</f>
        <v>0</v>
      </c>
    </row>
    <row r="1061" spans="1:12">
      <c r="A1061" s="4">
        <v>43722.125</v>
      </c>
      <c r="B1061">
        <f t="shared" si="51"/>
        <v>14</v>
      </c>
      <c r="C1061">
        <f t="shared" si="52"/>
        <v>3</v>
      </c>
      <c r="D1061">
        <v>58</v>
      </c>
      <c r="E1061">
        <v>58</v>
      </c>
      <c r="F1061">
        <v>58</v>
      </c>
      <c r="G1061">
        <v>0</v>
      </c>
      <c r="I1061">
        <f>IF(ISBLANK(Table13[[#This Row],[T1]]),0,IF(Table13[[#This Row],[T1]]&gt;0,1,0))</f>
        <v>1</v>
      </c>
      <c r="J1061">
        <f>IF(ISBLANK(Table13[[#This Row],[T2]]),0,IF(Table13[[#This Row],[T2]]&gt;0,1,0))</f>
        <v>1</v>
      </c>
      <c r="K1061">
        <f>IF(ISBLANK(Table13[[#This Row],[T3]]),0,IF(Table13[[#This Row],[T3]]&gt;0,1,0))</f>
        <v>1</v>
      </c>
      <c r="L1061">
        <f>IF(ISBLANK(Table13[[#This Row],[T4]]),0,IF(Table13[[#This Row],[T4]]&gt;0,1,0))</f>
        <v>0</v>
      </c>
    </row>
    <row r="1062" spans="1:12">
      <c r="A1062" s="4">
        <v>43722.166666666664</v>
      </c>
      <c r="B1062">
        <f t="shared" si="51"/>
        <v>14</v>
      </c>
      <c r="C1062">
        <f t="shared" si="52"/>
        <v>4</v>
      </c>
      <c r="D1062">
        <v>58</v>
      </c>
      <c r="E1062">
        <v>58</v>
      </c>
      <c r="F1062">
        <v>58</v>
      </c>
      <c r="G1062">
        <v>0</v>
      </c>
      <c r="I1062">
        <f>IF(ISBLANK(Table13[[#This Row],[T1]]),0,IF(Table13[[#This Row],[T1]]&gt;0,1,0))</f>
        <v>1</v>
      </c>
      <c r="J1062">
        <f>IF(ISBLANK(Table13[[#This Row],[T2]]),0,IF(Table13[[#This Row],[T2]]&gt;0,1,0))</f>
        <v>1</v>
      </c>
      <c r="K1062">
        <f>IF(ISBLANK(Table13[[#This Row],[T3]]),0,IF(Table13[[#This Row],[T3]]&gt;0,1,0))</f>
        <v>1</v>
      </c>
      <c r="L1062">
        <f>IF(ISBLANK(Table13[[#This Row],[T4]]),0,IF(Table13[[#This Row],[T4]]&gt;0,1,0))</f>
        <v>0</v>
      </c>
    </row>
    <row r="1063" spans="1:12">
      <c r="A1063" s="4">
        <v>43722.208333333336</v>
      </c>
      <c r="B1063">
        <f t="shared" si="51"/>
        <v>14</v>
      </c>
      <c r="C1063">
        <f t="shared" si="52"/>
        <v>5</v>
      </c>
      <c r="D1063">
        <v>58</v>
      </c>
      <c r="E1063">
        <v>40</v>
      </c>
      <c r="F1063">
        <v>58</v>
      </c>
      <c r="G1063">
        <v>0</v>
      </c>
      <c r="I1063">
        <f>IF(ISBLANK(Table13[[#This Row],[T1]]),0,IF(Table13[[#This Row],[T1]]&gt;0,1,0))</f>
        <v>1</v>
      </c>
      <c r="J1063">
        <f>IF(ISBLANK(Table13[[#This Row],[T2]]),0,IF(Table13[[#This Row],[T2]]&gt;0,1,0))</f>
        <v>1</v>
      </c>
      <c r="K1063">
        <f>IF(ISBLANK(Table13[[#This Row],[T3]]),0,IF(Table13[[#This Row],[T3]]&gt;0,1,0))</f>
        <v>1</v>
      </c>
      <c r="L1063">
        <f>IF(ISBLANK(Table13[[#This Row],[T4]]),0,IF(Table13[[#This Row],[T4]]&gt;0,1,0))</f>
        <v>0</v>
      </c>
    </row>
    <row r="1064" spans="1:12">
      <c r="A1064" s="4">
        <v>43722.25</v>
      </c>
      <c r="B1064">
        <f t="shared" si="51"/>
        <v>14</v>
      </c>
      <c r="C1064">
        <f t="shared" si="52"/>
        <v>6</v>
      </c>
      <c r="D1064">
        <v>57</v>
      </c>
      <c r="E1064">
        <v>23</v>
      </c>
      <c r="F1064">
        <v>57</v>
      </c>
      <c r="G1064">
        <v>0</v>
      </c>
      <c r="I1064">
        <f>IF(ISBLANK(Table13[[#This Row],[T1]]),0,IF(Table13[[#This Row],[T1]]&gt;0,1,0))</f>
        <v>1</v>
      </c>
      <c r="J1064">
        <f>IF(ISBLANK(Table13[[#This Row],[T2]]),0,IF(Table13[[#This Row],[T2]]&gt;0,1,0))</f>
        <v>1</v>
      </c>
      <c r="K1064">
        <f>IF(ISBLANK(Table13[[#This Row],[T3]]),0,IF(Table13[[#This Row],[T3]]&gt;0,1,0))</f>
        <v>1</v>
      </c>
      <c r="L1064">
        <f>IF(ISBLANK(Table13[[#This Row],[T4]]),0,IF(Table13[[#This Row],[T4]]&gt;0,1,0))</f>
        <v>0</v>
      </c>
    </row>
    <row r="1065" spans="1:12">
      <c r="A1065" s="4">
        <v>43722.291666666664</v>
      </c>
      <c r="B1065">
        <f t="shared" si="51"/>
        <v>14</v>
      </c>
      <c r="C1065">
        <f t="shared" si="52"/>
        <v>7</v>
      </c>
      <c r="D1065">
        <v>52</v>
      </c>
      <c r="E1065">
        <v>32</v>
      </c>
      <c r="F1065">
        <v>58</v>
      </c>
      <c r="G1065">
        <v>0</v>
      </c>
      <c r="I1065">
        <f>IF(ISBLANK(Table13[[#This Row],[T1]]),0,IF(Table13[[#This Row],[T1]]&gt;0,1,0))</f>
        <v>1</v>
      </c>
      <c r="J1065">
        <f>IF(ISBLANK(Table13[[#This Row],[T2]]),0,IF(Table13[[#This Row],[T2]]&gt;0,1,0))</f>
        <v>1</v>
      </c>
      <c r="K1065">
        <f>IF(ISBLANK(Table13[[#This Row],[T3]]),0,IF(Table13[[#This Row],[T3]]&gt;0,1,0))</f>
        <v>1</v>
      </c>
      <c r="L1065">
        <f>IF(ISBLANK(Table13[[#This Row],[T4]]),0,IF(Table13[[#This Row],[T4]]&gt;0,1,0))</f>
        <v>0</v>
      </c>
    </row>
    <row r="1066" spans="1:12">
      <c r="A1066" s="4">
        <v>43722.333333333336</v>
      </c>
      <c r="B1066">
        <f t="shared" si="51"/>
        <v>14</v>
      </c>
      <c r="C1066">
        <f t="shared" si="52"/>
        <v>8</v>
      </c>
      <c r="D1066">
        <v>19</v>
      </c>
      <c r="E1066">
        <v>41</v>
      </c>
      <c r="F1066">
        <v>58</v>
      </c>
      <c r="G1066">
        <v>0</v>
      </c>
      <c r="I1066">
        <f>IF(ISBLANK(Table13[[#This Row],[T1]]),0,IF(Table13[[#This Row],[T1]]&gt;0,1,0))</f>
        <v>1</v>
      </c>
      <c r="J1066">
        <f>IF(ISBLANK(Table13[[#This Row],[T2]]),0,IF(Table13[[#This Row],[T2]]&gt;0,1,0))</f>
        <v>1</v>
      </c>
      <c r="K1066">
        <f>IF(ISBLANK(Table13[[#This Row],[T3]]),0,IF(Table13[[#This Row],[T3]]&gt;0,1,0))</f>
        <v>1</v>
      </c>
      <c r="L1066">
        <f>IF(ISBLANK(Table13[[#This Row],[T4]]),0,IF(Table13[[#This Row],[T4]]&gt;0,1,0))</f>
        <v>0</v>
      </c>
    </row>
    <row r="1067" spans="1:12">
      <c r="A1067" s="4">
        <v>43722.375</v>
      </c>
      <c r="B1067">
        <f t="shared" si="51"/>
        <v>14</v>
      </c>
      <c r="C1067">
        <f t="shared" si="52"/>
        <v>9</v>
      </c>
      <c r="D1067">
        <v>0</v>
      </c>
      <c r="E1067">
        <v>34</v>
      </c>
      <c r="F1067">
        <v>58</v>
      </c>
      <c r="G1067">
        <v>0</v>
      </c>
      <c r="I1067">
        <f>IF(ISBLANK(Table13[[#This Row],[T1]]),0,IF(Table13[[#This Row],[T1]]&gt;0,1,0))</f>
        <v>0</v>
      </c>
      <c r="J1067">
        <f>IF(ISBLANK(Table13[[#This Row],[T2]]),0,IF(Table13[[#This Row],[T2]]&gt;0,1,0))</f>
        <v>1</v>
      </c>
      <c r="K1067">
        <f>IF(ISBLANK(Table13[[#This Row],[T3]]),0,IF(Table13[[#This Row],[T3]]&gt;0,1,0))</f>
        <v>1</v>
      </c>
      <c r="L1067">
        <f>IF(ISBLANK(Table13[[#This Row],[T4]]),0,IF(Table13[[#This Row],[T4]]&gt;0,1,0))</f>
        <v>0</v>
      </c>
    </row>
    <row r="1068" spans="1:12">
      <c r="A1068" s="4">
        <v>43722.416666666664</v>
      </c>
      <c r="B1068">
        <f t="shared" si="51"/>
        <v>14</v>
      </c>
      <c r="C1068">
        <f t="shared" si="52"/>
        <v>10</v>
      </c>
      <c r="D1068">
        <v>0</v>
      </c>
      <c r="E1068">
        <v>42</v>
      </c>
      <c r="F1068">
        <v>57</v>
      </c>
      <c r="G1068">
        <v>0</v>
      </c>
      <c r="I1068">
        <f>IF(ISBLANK(Table13[[#This Row],[T1]]),0,IF(Table13[[#This Row],[T1]]&gt;0,1,0))</f>
        <v>0</v>
      </c>
      <c r="J1068">
        <f>IF(ISBLANK(Table13[[#This Row],[T2]]),0,IF(Table13[[#This Row],[T2]]&gt;0,1,0))</f>
        <v>1</v>
      </c>
      <c r="K1068">
        <f>IF(ISBLANK(Table13[[#This Row],[T3]]),0,IF(Table13[[#This Row],[T3]]&gt;0,1,0))</f>
        <v>1</v>
      </c>
      <c r="L1068">
        <f>IF(ISBLANK(Table13[[#This Row],[T4]]),0,IF(Table13[[#This Row],[T4]]&gt;0,1,0))</f>
        <v>0</v>
      </c>
    </row>
    <row r="1069" spans="1:12">
      <c r="A1069" s="4">
        <v>43722.458333333336</v>
      </c>
      <c r="B1069">
        <f t="shared" si="51"/>
        <v>14</v>
      </c>
      <c r="C1069">
        <f t="shared" si="52"/>
        <v>11</v>
      </c>
      <c r="D1069">
        <v>0</v>
      </c>
      <c r="E1069">
        <v>35</v>
      </c>
      <c r="F1069">
        <v>57</v>
      </c>
      <c r="G1069">
        <v>7</v>
      </c>
      <c r="I1069">
        <f>IF(ISBLANK(Table13[[#This Row],[T1]]),0,IF(Table13[[#This Row],[T1]]&gt;0,1,0))</f>
        <v>0</v>
      </c>
      <c r="J1069">
        <f>IF(ISBLANK(Table13[[#This Row],[T2]]),0,IF(Table13[[#This Row],[T2]]&gt;0,1,0))</f>
        <v>1</v>
      </c>
      <c r="K1069">
        <f>IF(ISBLANK(Table13[[#This Row],[T3]]),0,IF(Table13[[#This Row],[T3]]&gt;0,1,0))</f>
        <v>1</v>
      </c>
      <c r="L1069">
        <f>IF(ISBLANK(Table13[[#This Row],[T4]]),0,IF(Table13[[#This Row],[T4]]&gt;0,1,0))</f>
        <v>1</v>
      </c>
    </row>
    <row r="1070" spans="1:12">
      <c r="A1070" s="4">
        <v>43722.5</v>
      </c>
      <c r="B1070">
        <f t="shared" si="51"/>
        <v>14</v>
      </c>
      <c r="C1070">
        <f t="shared" si="52"/>
        <v>12</v>
      </c>
      <c r="D1070">
        <v>0</v>
      </c>
      <c r="E1070">
        <v>0</v>
      </c>
      <c r="F1070">
        <v>58</v>
      </c>
      <c r="G1070">
        <v>58</v>
      </c>
      <c r="I1070">
        <f>IF(ISBLANK(Table13[[#This Row],[T1]]),0,IF(Table13[[#This Row],[T1]]&gt;0,1,0))</f>
        <v>0</v>
      </c>
      <c r="J1070">
        <f>IF(ISBLANK(Table13[[#This Row],[T2]]),0,IF(Table13[[#This Row],[T2]]&gt;0,1,0))</f>
        <v>0</v>
      </c>
      <c r="K1070">
        <f>IF(ISBLANK(Table13[[#This Row],[T3]]),0,IF(Table13[[#This Row],[T3]]&gt;0,1,0))</f>
        <v>1</v>
      </c>
      <c r="L1070">
        <f>IF(ISBLANK(Table13[[#This Row],[T4]]),0,IF(Table13[[#This Row],[T4]]&gt;0,1,0))</f>
        <v>1</v>
      </c>
    </row>
    <row r="1071" spans="1:12">
      <c r="A1071" s="4">
        <v>43722.541666666664</v>
      </c>
      <c r="B1071">
        <f t="shared" si="51"/>
        <v>14</v>
      </c>
      <c r="C1071">
        <f t="shared" si="52"/>
        <v>13</v>
      </c>
      <c r="D1071">
        <v>0</v>
      </c>
      <c r="E1071">
        <v>0</v>
      </c>
      <c r="F1071">
        <v>58</v>
      </c>
      <c r="G1071">
        <v>58</v>
      </c>
      <c r="I1071">
        <f>IF(ISBLANK(Table13[[#This Row],[T1]]),0,IF(Table13[[#This Row],[T1]]&gt;0,1,0))</f>
        <v>0</v>
      </c>
      <c r="J1071">
        <f>IF(ISBLANK(Table13[[#This Row],[T2]]),0,IF(Table13[[#This Row],[T2]]&gt;0,1,0))</f>
        <v>0</v>
      </c>
      <c r="K1071">
        <f>IF(ISBLANK(Table13[[#This Row],[T3]]),0,IF(Table13[[#This Row],[T3]]&gt;0,1,0))</f>
        <v>1</v>
      </c>
      <c r="L1071">
        <f>IF(ISBLANK(Table13[[#This Row],[T4]]),0,IF(Table13[[#This Row],[T4]]&gt;0,1,0))</f>
        <v>1</v>
      </c>
    </row>
    <row r="1072" spans="1:12">
      <c r="A1072" s="4">
        <v>43722.583333333336</v>
      </c>
      <c r="B1072">
        <f t="shared" si="51"/>
        <v>14</v>
      </c>
      <c r="C1072">
        <f t="shared" si="52"/>
        <v>14</v>
      </c>
      <c r="D1072">
        <v>0</v>
      </c>
      <c r="E1072">
        <v>0</v>
      </c>
      <c r="F1072">
        <v>57</v>
      </c>
      <c r="G1072">
        <v>12</v>
      </c>
      <c r="I1072">
        <f>IF(ISBLANK(Table13[[#This Row],[T1]]),0,IF(Table13[[#This Row],[T1]]&gt;0,1,0))</f>
        <v>0</v>
      </c>
      <c r="J1072">
        <f>IF(ISBLANK(Table13[[#This Row],[T2]]),0,IF(Table13[[#This Row],[T2]]&gt;0,1,0))</f>
        <v>0</v>
      </c>
      <c r="K1072">
        <f>IF(ISBLANK(Table13[[#This Row],[T3]]),0,IF(Table13[[#This Row],[T3]]&gt;0,1,0))</f>
        <v>1</v>
      </c>
      <c r="L1072">
        <f>IF(ISBLANK(Table13[[#This Row],[T4]]),0,IF(Table13[[#This Row],[T4]]&gt;0,1,0))</f>
        <v>1</v>
      </c>
    </row>
    <row r="1073" spans="1:12">
      <c r="A1073" s="4">
        <v>43722.625</v>
      </c>
      <c r="B1073">
        <f t="shared" si="51"/>
        <v>14</v>
      </c>
      <c r="C1073">
        <f t="shared" si="52"/>
        <v>15</v>
      </c>
      <c r="D1073">
        <v>0</v>
      </c>
      <c r="E1073">
        <v>0</v>
      </c>
      <c r="F1073">
        <v>45</v>
      </c>
      <c r="G1073">
        <v>0</v>
      </c>
      <c r="I1073">
        <f>IF(ISBLANK(Table13[[#This Row],[T1]]),0,IF(Table13[[#This Row],[T1]]&gt;0,1,0))</f>
        <v>0</v>
      </c>
      <c r="J1073">
        <f>IF(ISBLANK(Table13[[#This Row],[T2]]),0,IF(Table13[[#This Row],[T2]]&gt;0,1,0))</f>
        <v>0</v>
      </c>
      <c r="K1073">
        <f>IF(ISBLANK(Table13[[#This Row],[T3]]),0,IF(Table13[[#This Row],[T3]]&gt;0,1,0))</f>
        <v>1</v>
      </c>
      <c r="L1073">
        <f>IF(ISBLANK(Table13[[#This Row],[T4]]),0,IF(Table13[[#This Row],[T4]]&gt;0,1,0))</f>
        <v>0</v>
      </c>
    </row>
    <row r="1074" spans="1:12">
      <c r="A1074" s="4">
        <v>43722.666666666664</v>
      </c>
      <c r="B1074">
        <f t="shared" si="51"/>
        <v>14</v>
      </c>
      <c r="C1074">
        <f t="shared" si="52"/>
        <v>16</v>
      </c>
      <c r="D1074">
        <v>0</v>
      </c>
      <c r="E1074">
        <v>0</v>
      </c>
      <c r="F1074">
        <v>4</v>
      </c>
      <c r="G1074">
        <v>0</v>
      </c>
      <c r="I1074">
        <f>IF(ISBLANK(Table13[[#This Row],[T1]]),0,IF(Table13[[#This Row],[T1]]&gt;0,1,0))</f>
        <v>0</v>
      </c>
      <c r="J1074">
        <f>IF(ISBLANK(Table13[[#This Row],[T2]]),0,IF(Table13[[#This Row],[T2]]&gt;0,1,0))</f>
        <v>0</v>
      </c>
      <c r="K1074">
        <f>IF(ISBLANK(Table13[[#This Row],[T3]]),0,IF(Table13[[#This Row],[T3]]&gt;0,1,0))</f>
        <v>1</v>
      </c>
      <c r="L1074">
        <f>IF(ISBLANK(Table13[[#This Row],[T4]]),0,IF(Table13[[#This Row],[T4]]&gt;0,1,0))</f>
        <v>0</v>
      </c>
    </row>
    <row r="1075" spans="1:12">
      <c r="A1075" s="4">
        <v>43722.708333333336</v>
      </c>
      <c r="B1075">
        <f t="shared" si="51"/>
        <v>14</v>
      </c>
      <c r="C1075">
        <f t="shared" si="52"/>
        <v>17</v>
      </c>
      <c r="I1075">
        <f>IF(ISBLANK(Table13[[#This Row],[T1]]),0,IF(Table13[[#This Row],[T1]]&gt;0,1,0))</f>
        <v>0</v>
      </c>
      <c r="J1075">
        <f>IF(ISBLANK(Table13[[#This Row],[T2]]),0,IF(Table13[[#This Row],[T2]]&gt;0,1,0))</f>
        <v>0</v>
      </c>
      <c r="K1075">
        <f>IF(ISBLANK(Table13[[#This Row],[T3]]),0,IF(Table13[[#This Row],[T3]]&gt;0,1,0))</f>
        <v>0</v>
      </c>
      <c r="L1075">
        <f>IF(ISBLANK(Table13[[#This Row],[T4]]),0,IF(Table13[[#This Row],[T4]]&gt;0,1,0))</f>
        <v>0</v>
      </c>
    </row>
    <row r="1076" spans="1:12">
      <c r="A1076" s="4">
        <v>43722.75</v>
      </c>
      <c r="B1076">
        <f t="shared" si="51"/>
        <v>14</v>
      </c>
      <c r="C1076">
        <f t="shared" si="52"/>
        <v>18</v>
      </c>
      <c r="D1076">
        <v>50</v>
      </c>
      <c r="E1076">
        <v>0</v>
      </c>
      <c r="F1076">
        <v>0</v>
      </c>
      <c r="G1076">
        <v>0</v>
      </c>
      <c r="I1076">
        <f>IF(ISBLANK(Table13[[#This Row],[T1]]),0,IF(Table13[[#This Row],[T1]]&gt;0,1,0))</f>
        <v>1</v>
      </c>
      <c r="J1076">
        <f>IF(ISBLANK(Table13[[#This Row],[T2]]),0,IF(Table13[[#This Row],[T2]]&gt;0,1,0))</f>
        <v>0</v>
      </c>
      <c r="K1076">
        <f>IF(ISBLANK(Table13[[#This Row],[T3]]),0,IF(Table13[[#This Row],[T3]]&gt;0,1,0))</f>
        <v>0</v>
      </c>
      <c r="L1076">
        <f>IF(ISBLANK(Table13[[#This Row],[T4]]),0,IF(Table13[[#This Row],[T4]]&gt;0,1,0))</f>
        <v>0</v>
      </c>
    </row>
    <row r="1077" spans="1:12">
      <c r="A1077" s="4">
        <v>43722.791666666664</v>
      </c>
      <c r="B1077">
        <f t="shared" si="51"/>
        <v>14</v>
      </c>
      <c r="C1077">
        <f t="shared" si="52"/>
        <v>19</v>
      </c>
      <c r="D1077">
        <v>57</v>
      </c>
      <c r="E1077">
        <v>0</v>
      </c>
      <c r="F1077">
        <v>0</v>
      </c>
      <c r="G1077">
        <v>0</v>
      </c>
      <c r="I1077">
        <f>IF(ISBLANK(Table13[[#This Row],[T1]]),0,IF(Table13[[#This Row],[T1]]&gt;0,1,0))</f>
        <v>1</v>
      </c>
      <c r="J1077">
        <f>IF(ISBLANK(Table13[[#This Row],[T2]]),0,IF(Table13[[#This Row],[T2]]&gt;0,1,0))</f>
        <v>0</v>
      </c>
      <c r="K1077">
        <f>IF(ISBLANK(Table13[[#This Row],[T3]]),0,IF(Table13[[#This Row],[T3]]&gt;0,1,0))</f>
        <v>0</v>
      </c>
      <c r="L1077">
        <f>IF(ISBLANK(Table13[[#This Row],[T4]]),0,IF(Table13[[#This Row],[T4]]&gt;0,1,0))</f>
        <v>0</v>
      </c>
    </row>
    <row r="1078" spans="1:12">
      <c r="A1078" s="4">
        <v>43722.833333333336</v>
      </c>
      <c r="B1078">
        <f t="shared" si="51"/>
        <v>14</v>
      </c>
      <c r="C1078">
        <f t="shared" si="52"/>
        <v>20</v>
      </c>
      <c r="D1078">
        <v>58</v>
      </c>
      <c r="E1078">
        <v>0</v>
      </c>
      <c r="F1078">
        <v>0</v>
      </c>
      <c r="G1078">
        <v>0</v>
      </c>
      <c r="I1078">
        <f>IF(ISBLANK(Table13[[#This Row],[T1]]),0,IF(Table13[[#This Row],[T1]]&gt;0,1,0))</f>
        <v>1</v>
      </c>
      <c r="J1078">
        <f>IF(ISBLANK(Table13[[#This Row],[T2]]),0,IF(Table13[[#This Row],[T2]]&gt;0,1,0))</f>
        <v>0</v>
      </c>
      <c r="K1078">
        <f>IF(ISBLANK(Table13[[#This Row],[T3]]),0,IF(Table13[[#This Row],[T3]]&gt;0,1,0))</f>
        <v>0</v>
      </c>
      <c r="L1078">
        <f>IF(ISBLANK(Table13[[#This Row],[T4]]),0,IF(Table13[[#This Row],[T4]]&gt;0,1,0))</f>
        <v>0</v>
      </c>
    </row>
    <row r="1079" spans="1:12">
      <c r="A1079" s="4">
        <v>43722.875</v>
      </c>
      <c r="B1079">
        <f t="shared" si="51"/>
        <v>14</v>
      </c>
      <c r="C1079">
        <f t="shared" si="52"/>
        <v>21</v>
      </c>
      <c r="D1079">
        <v>58</v>
      </c>
      <c r="E1079">
        <v>0</v>
      </c>
      <c r="F1079">
        <v>0</v>
      </c>
      <c r="G1079">
        <v>0</v>
      </c>
      <c r="I1079">
        <f>IF(ISBLANK(Table13[[#This Row],[T1]]),0,IF(Table13[[#This Row],[T1]]&gt;0,1,0))</f>
        <v>1</v>
      </c>
      <c r="J1079">
        <f>IF(ISBLANK(Table13[[#This Row],[T2]]),0,IF(Table13[[#This Row],[T2]]&gt;0,1,0))</f>
        <v>0</v>
      </c>
      <c r="K1079">
        <f>IF(ISBLANK(Table13[[#This Row],[T3]]),0,IF(Table13[[#This Row],[T3]]&gt;0,1,0))</f>
        <v>0</v>
      </c>
      <c r="L1079">
        <f>IF(ISBLANK(Table13[[#This Row],[T4]]),0,IF(Table13[[#This Row],[T4]]&gt;0,1,0))</f>
        <v>0</v>
      </c>
    </row>
    <row r="1080" spans="1:12">
      <c r="A1080" s="4">
        <v>43722.916666666664</v>
      </c>
      <c r="B1080">
        <f t="shared" si="51"/>
        <v>14</v>
      </c>
      <c r="C1080">
        <f t="shared" si="52"/>
        <v>22</v>
      </c>
      <c r="D1080">
        <v>58</v>
      </c>
      <c r="E1080">
        <v>0</v>
      </c>
      <c r="F1080">
        <v>0</v>
      </c>
      <c r="G1080">
        <v>0</v>
      </c>
      <c r="I1080">
        <f>IF(ISBLANK(Table13[[#This Row],[T1]]),0,IF(Table13[[#This Row],[T1]]&gt;0,1,0))</f>
        <v>1</v>
      </c>
      <c r="J1080">
        <f>IF(ISBLANK(Table13[[#This Row],[T2]]),0,IF(Table13[[#This Row],[T2]]&gt;0,1,0))</f>
        <v>0</v>
      </c>
      <c r="K1080">
        <f>IF(ISBLANK(Table13[[#This Row],[T3]]),0,IF(Table13[[#This Row],[T3]]&gt;0,1,0))</f>
        <v>0</v>
      </c>
      <c r="L1080">
        <f>IF(ISBLANK(Table13[[#This Row],[T4]]),0,IF(Table13[[#This Row],[T4]]&gt;0,1,0))</f>
        <v>0</v>
      </c>
    </row>
    <row r="1081" spans="1:12">
      <c r="A1081" s="4">
        <v>43722.958333333336</v>
      </c>
      <c r="B1081">
        <f t="shared" si="51"/>
        <v>14</v>
      </c>
      <c r="C1081">
        <f t="shared" si="52"/>
        <v>23</v>
      </c>
      <c r="D1081">
        <v>57</v>
      </c>
      <c r="E1081">
        <v>0</v>
      </c>
      <c r="F1081">
        <v>46</v>
      </c>
      <c r="G1081">
        <v>0</v>
      </c>
      <c r="I1081">
        <f>IF(ISBLANK(Table13[[#This Row],[T1]]),0,IF(Table13[[#This Row],[T1]]&gt;0,1,0))</f>
        <v>1</v>
      </c>
      <c r="J1081">
        <f>IF(ISBLANK(Table13[[#This Row],[T2]]),0,IF(Table13[[#This Row],[T2]]&gt;0,1,0))</f>
        <v>0</v>
      </c>
      <c r="K1081">
        <f>IF(ISBLANK(Table13[[#This Row],[T3]]),0,IF(Table13[[#This Row],[T3]]&gt;0,1,0))</f>
        <v>1</v>
      </c>
      <c r="L1081">
        <f>IF(ISBLANK(Table13[[#This Row],[T4]]),0,IF(Table13[[#This Row],[T4]]&gt;0,1,0))</f>
        <v>0</v>
      </c>
    </row>
    <row r="1082" spans="1:12">
      <c r="A1082" s="4">
        <v>43723</v>
      </c>
      <c r="B1082">
        <f t="shared" si="51"/>
        <v>15</v>
      </c>
      <c r="C1082">
        <f t="shared" si="52"/>
        <v>0</v>
      </c>
      <c r="D1082">
        <v>58</v>
      </c>
      <c r="E1082">
        <v>47</v>
      </c>
      <c r="F1082">
        <v>58</v>
      </c>
      <c r="G1082">
        <v>0</v>
      </c>
      <c r="I1082">
        <f>IF(ISBLANK(Table13[[#This Row],[T1]]),0,IF(Table13[[#This Row],[T1]]&gt;0,1,0))</f>
        <v>1</v>
      </c>
      <c r="J1082">
        <f>IF(ISBLANK(Table13[[#This Row],[T2]]),0,IF(Table13[[#This Row],[T2]]&gt;0,1,0))</f>
        <v>1</v>
      </c>
      <c r="K1082">
        <f>IF(ISBLANK(Table13[[#This Row],[T3]]),0,IF(Table13[[#This Row],[T3]]&gt;0,1,0))</f>
        <v>1</v>
      </c>
      <c r="L1082">
        <f>IF(ISBLANK(Table13[[#This Row],[T4]]),0,IF(Table13[[#This Row],[T4]]&gt;0,1,0))</f>
        <v>0</v>
      </c>
    </row>
    <row r="1083" spans="1:12">
      <c r="A1083" s="4">
        <v>43723.041666666664</v>
      </c>
      <c r="B1083">
        <f t="shared" si="51"/>
        <v>15</v>
      </c>
      <c r="C1083">
        <f t="shared" si="52"/>
        <v>1</v>
      </c>
      <c r="D1083">
        <v>58</v>
      </c>
      <c r="E1083">
        <v>57</v>
      </c>
      <c r="F1083">
        <v>58</v>
      </c>
      <c r="G1083">
        <v>0</v>
      </c>
      <c r="I1083">
        <f>IF(ISBLANK(Table13[[#This Row],[T1]]),0,IF(Table13[[#This Row],[T1]]&gt;0,1,0))</f>
        <v>1</v>
      </c>
      <c r="J1083">
        <f>IF(ISBLANK(Table13[[#This Row],[T2]]),0,IF(Table13[[#This Row],[T2]]&gt;0,1,0))</f>
        <v>1</v>
      </c>
      <c r="K1083">
        <f>IF(ISBLANK(Table13[[#This Row],[T3]]),0,IF(Table13[[#This Row],[T3]]&gt;0,1,0))</f>
        <v>1</v>
      </c>
      <c r="L1083">
        <f>IF(ISBLANK(Table13[[#This Row],[T4]]),0,IF(Table13[[#This Row],[T4]]&gt;0,1,0))</f>
        <v>0</v>
      </c>
    </row>
    <row r="1084" spans="1:12">
      <c r="A1084" s="4">
        <v>43723.083333333336</v>
      </c>
      <c r="B1084">
        <f t="shared" si="51"/>
        <v>15</v>
      </c>
      <c r="C1084">
        <f t="shared" si="52"/>
        <v>2</v>
      </c>
      <c r="D1084">
        <v>58</v>
      </c>
      <c r="E1084">
        <v>57</v>
      </c>
      <c r="F1084">
        <v>58</v>
      </c>
      <c r="G1084">
        <v>0</v>
      </c>
      <c r="I1084">
        <f>IF(ISBLANK(Table13[[#This Row],[T1]]),0,IF(Table13[[#This Row],[T1]]&gt;0,1,0))</f>
        <v>1</v>
      </c>
      <c r="J1084">
        <f>IF(ISBLANK(Table13[[#This Row],[T2]]),0,IF(Table13[[#This Row],[T2]]&gt;0,1,0))</f>
        <v>1</v>
      </c>
      <c r="K1084">
        <f>IF(ISBLANK(Table13[[#This Row],[T3]]),0,IF(Table13[[#This Row],[T3]]&gt;0,1,0))</f>
        <v>1</v>
      </c>
      <c r="L1084">
        <f>IF(ISBLANK(Table13[[#This Row],[T4]]),0,IF(Table13[[#This Row],[T4]]&gt;0,1,0))</f>
        <v>0</v>
      </c>
    </row>
    <row r="1085" spans="1:12">
      <c r="A1085" s="4">
        <v>43723.125</v>
      </c>
      <c r="B1085">
        <f t="shared" si="51"/>
        <v>15</v>
      </c>
      <c r="C1085">
        <f t="shared" si="52"/>
        <v>3</v>
      </c>
      <c r="D1085">
        <v>57</v>
      </c>
      <c r="E1085">
        <v>53</v>
      </c>
      <c r="F1085">
        <v>57</v>
      </c>
      <c r="G1085">
        <v>0</v>
      </c>
      <c r="I1085">
        <f>IF(ISBLANK(Table13[[#This Row],[T1]]),0,IF(Table13[[#This Row],[T1]]&gt;0,1,0))</f>
        <v>1</v>
      </c>
      <c r="J1085">
        <f>IF(ISBLANK(Table13[[#This Row],[T2]]),0,IF(Table13[[#This Row],[T2]]&gt;0,1,0))</f>
        <v>1</v>
      </c>
      <c r="K1085">
        <f>IF(ISBLANK(Table13[[#This Row],[T3]]),0,IF(Table13[[#This Row],[T3]]&gt;0,1,0))</f>
        <v>1</v>
      </c>
      <c r="L1085">
        <f>IF(ISBLANK(Table13[[#This Row],[T4]]),0,IF(Table13[[#This Row],[T4]]&gt;0,1,0))</f>
        <v>0</v>
      </c>
    </row>
    <row r="1086" spans="1:12">
      <c r="A1086" s="4">
        <v>43723.166666666664</v>
      </c>
      <c r="B1086">
        <f t="shared" si="51"/>
        <v>15</v>
      </c>
      <c r="C1086">
        <f t="shared" si="52"/>
        <v>4</v>
      </c>
      <c r="D1086">
        <v>58</v>
      </c>
      <c r="E1086">
        <v>54</v>
      </c>
      <c r="F1086">
        <v>58</v>
      </c>
      <c r="G1086">
        <v>0</v>
      </c>
      <c r="I1086">
        <f>IF(ISBLANK(Table13[[#This Row],[T1]]),0,IF(Table13[[#This Row],[T1]]&gt;0,1,0))</f>
        <v>1</v>
      </c>
      <c r="J1086">
        <f>IF(ISBLANK(Table13[[#This Row],[T2]]),0,IF(Table13[[#This Row],[T2]]&gt;0,1,0))</f>
        <v>1</v>
      </c>
      <c r="K1086">
        <f>IF(ISBLANK(Table13[[#This Row],[T3]]),0,IF(Table13[[#This Row],[T3]]&gt;0,1,0))</f>
        <v>1</v>
      </c>
      <c r="L1086">
        <f>IF(ISBLANK(Table13[[#This Row],[T4]]),0,IF(Table13[[#This Row],[T4]]&gt;0,1,0))</f>
        <v>0</v>
      </c>
    </row>
    <row r="1087" spans="1:12">
      <c r="A1087" s="4">
        <v>43723.208333333336</v>
      </c>
      <c r="B1087">
        <f t="shared" si="51"/>
        <v>15</v>
      </c>
      <c r="C1087">
        <f t="shared" si="52"/>
        <v>5</v>
      </c>
      <c r="D1087">
        <v>58</v>
      </c>
      <c r="E1087">
        <v>58</v>
      </c>
      <c r="F1087">
        <v>58</v>
      </c>
      <c r="G1087">
        <v>0</v>
      </c>
      <c r="I1087">
        <f>IF(ISBLANK(Table13[[#This Row],[T1]]),0,IF(Table13[[#This Row],[T1]]&gt;0,1,0))</f>
        <v>1</v>
      </c>
      <c r="J1087">
        <f>IF(ISBLANK(Table13[[#This Row],[T2]]),0,IF(Table13[[#This Row],[T2]]&gt;0,1,0))</f>
        <v>1</v>
      </c>
      <c r="K1087">
        <f>IF(ISBLANK(Table13[[#This Row],[T3]]),0,IF(Table13[[#This Row],[T3]]&gt;0,1,0))</f>
        <v>1</v>
      </c>
      <c r="L1087">
        <f>IF(ISBLANK(Table13[[#This Row],[T4]]),0,IF(Table13[[#This Row],[T4]]&gt;0,1,0))</f>
        <v>0</v>
      </c>
    </row>
    <row r="1088" spans="1:12">
      <c r="A1088" s="4">
        <v>43723.25</v>
      </c>
      <c r="B1088">
        <f t="shared" si="51"/>
        <v>15</v>
      </c>
      <c r="C1088">
        <f t="shared" si="52"/>
        <v>6</v>
      </c>
      <c r="D1088">
        <v>58</v>
      </c>
      <c r="E1088">
        <v>58</v>
      </c>
      <c r="F1088">
        <v>58</v>
      </c>
      <c r="G1088">
        <v>0</v>
      </c>
      <c r="I1088">
        <f>IF(ISBLANK(Table13[[#This Row],[T1]]),0,IF(Table13[[#This Row],[T1]]&gt;0,1,0))</f>
        <v>1</v>
      </c>
      <c r="J1088">
        <f>IF(ISBLANK(Table13[[#This Row],[T2]]),0,IF(Table13[[#This Row],[T2]]&gt;0,1,0))</f>
        <v>1</v>
      </c>
      <c r="K1088">
        <f>IF(ISBLANK(Table13[[#This Row],[T3]]),0,IF(Table13[[#This Row],[T3]]&gt;0,1,0))</f>
        <v>1</v>
      </c>
      <c r="L1088">
        <f>IF(ISBLANK(Table13[[#This Row],[T4]]),0,IF(Table13[[#This Row],[T4]]&gt;0,1,0))</f>
        <v>0</v>
      </c>
    </row>
    <row r="1089" spans="1:12">
      <c r="A1089" s="4">
        <v>43723.291666666664</v>
      </c>
      <c r="B1089">
        <f t="shared" si="51"/>
        <v>15</v>
      </c>
      <c r="C1089">
        <f t="shared" si="52"/>
        <v>7</v>
      </c>
      <c r="D1089">
        <v>57</v>
      </c>
      <c r="E1089">
        <v>57</v>
      </c>
      <c r="F1089">
        <v>57</v>
      </c>
      <c r="G1089">
        <v>0</v>
      </c>
      <c r="I1089">
        <f>IF(ISBLANK(Table13[[#This Row],[T1]]),0,IF(Table13[[#This Row],[T1]]&gt;0,1,0))</f>
        <v>1</v>
      </c>
      <c r="J1089">
        <f>IF(ISBLANK(Table13[[#This Row],[T2]]),0,IF(Table13[[#This Row],[T2]]&gt;0,1,0))</f>
        <v>1</v>
      </c>
      <c r="K1089">
        <f>IF(ISBLANK(Table13[[#This Row],[T3]]),0,IF(Table13[[#This Row],[T3]]&gt;0,1,0))</f>
        <v>1</v>
      </c>
      <c r="L1089">
        <f>IF(ISBLANK(Table13[[#This Row],[T4]]),0,IF(Table13[[#This Row],[T4]]&gt;0,1,0))</f>
        <v>0</v>
      </c>
    </row>
    <row r="1090" spans="1:12">
      <c r="A1090" s="4">
        <v>43723.333333333336</v>
      </c>
      <c r="B1090">
        <f t="shared" ref="B1090:B1153" si="53">DAY(A1090)</f>
        <v>15</v>
      </c>
      <c r="C1090">
        <f t="shared" si="52"/>
        <v>8</v>
      </c>
      <c r="D1090">
        <v>58</v>
      </c>
      <c r="E1090">
        <v>35</v>
      </c>
      <c r="F1090">
        <v>58</v>
      </c>
      <c r="G1090">
        <v>0</v>
      </c>
      <c r="I1090">
        <f>IF(ISBLANK(Table13[[#This Row],[T1]]),0,IF(Table13[[#This Row],[T1]]&gt;0,1,0))</f>
        <v>1</v>
      </c>
      <c r="J1090">
        <f>IF(ISBLANK(Table13[[#This Row],[T2]]),0,IF(Table13[[#This Row],[T2]]&gt;0,1,0))</f>
        <v>1</v>
      </c>
      <c r="K1090">
        <f>IF(ISBLANK(Table13[[#This Row],[T3]]),0,IF(Table13[[#This Row],[T3]]&gt;0,1,0))</f>
        <v>1</v>
      </c>
      <c r="L1090">
        <f>IF(ISBLANK(Table13[[#This Row],[T4]]),0,IF(Table13[[#This Row],[T4]]&gt;0,1,0))</f>
        <v>0</v>
      </c>
    </row>
    <row r="1091" spans="1:12">
      <c r="A1091" s="4">
        <v>43723.375</v>
      </c>
      <c r="B1091">
        <f t="shared" si="53"/>
        <v>15</v>
      </c>
      <c r="C1091">
        <f t="shared" si="52"/>
        <v>9</v>
      </c>
      <c r="D1091">
        <v>58</v>
      </c>
      <c r="E1091">
        <v>0</v>
      </c>
      <c r="F1091">
        <v>58</v>
      </c>
      <c r="G1091">
        <v>4</v>
      </c>
      <c r="I1091">
        <f>IF(ISBLANK(Table13[[#This Row],[T1]]),0,IF(Table13[[#This Row],[T1]]&gt;0,1,0))</f>
        <v>1</v>
      </c>
      <c r="J1091">
        <f>IF(ISBLANK(Table13[[#This Row],[T2]]),0,IF(Table13[[#This Row],[T2]]&gt;0,1,0))</f>
        <v>0</v>
      </c>
      <c r="K1091">
        <f>IF(ISBLANK(Table13[[#This Row],[T3]]),0,IF(Table13[[#This Row],[T3]]&gt;0,1,0))</f>
        <v>1</v>
      </c>
      <c r="L1091">
        <f>IF(ISBLANK(Table13[[#This Row],[T4]]),0,IF(Table13[[#This Row],[T4]]&gt;0,1,0))</f>
        <v>1</v>
      </c>
    </row>
    <row r="1092" spans="1:12">
      <c r="A1092" s="4">
        <v>43723.416666666664</v>
      </c>
      <c r="B1092">
        <f t="shared" si="53"/>
        <v>15</v>
      </c>
      <c r="C1092">
        <f t="shared" si="52"/>
        <v>10</v>
      </c>
      <c r="D1092">
        <v>18</v>
      </c>
      <c r="E1092">
        <v>0</v>
      </c>
      <c r="F1092">
        <v>58</v>
      </c>
      <c r="G1092">
        <v>26</v>
      </c>
      <c r="I1092">
        <f>IF(ISBLANK(Table13[[#This Row],[T1]]),0,IF(Table13[[#This Row],[T1]]&gt;0,1,0))</f>
        <v>1</v>
      </c>
      <c r="J1092">
        <f>IF(ISBLANK(Table13[[#This Row],[T2]]),0,IF(Table13[[#This Row],[T2]]&gt;0,1,0))</f>
        <v>0</v>
      </c>
      <c r="K1092">
        <f>IF(ISBLANK(Table13[[#This Row],[T3]]),0,IF(Table13[[#This Row],[T3]]&gt;0,1,0))</f>
        <v>1</v>
      </c>
      <c r="L1092">
        <f>IF(ISBLANK(Table13[[#This Row],[T4]]),0,IF(Table13[[#This Row],[T4]]&gt;0,1,0))</f>
        <v>1</v>
      </c>
    </row>
    <row r="1093" spans="1:12">
      <c r="A1093" s="4">
        <v>43723.458333333336</v>
      </c>
      <c r="B1093">
        <f t="shared" si="53"/>
        <v>15</v>
      </c>
      <c r="C1093">
        <f t="shared" si="52"/>
        <v>11</v>
      </c>
      <c r="D1093">
        <v>0</v>
      </c>
      <c r="E1093">
        <v>0</v>
      </c>
      <c r="F1093">
        <v>10</v>
      </c>
      <c r="G1093">
        <v>0</v>
      </c>
      <c r="I1093">
        <f>IF(ISBLANK(Table13[[#This Row],[T1]]),0,IF(Table13[[#This Row],[T1]]&gt;0,1,0))</f>
        <v>0</v>
      </c>
      <c r="J1093">
        <f>IF(ISBLANK(Table13[[#This Row],[T2]]),0,IF(Table13[[#This Row],[T2]]&gt;0,1,0))</f>
        <v>0</v>
      </c>
      <c r="K1093">
        <f>IF(ISBLANK(Table13[[#This Row],[T3]]),0,IF(Table13[[#This Row],[T3]]&gt;0,1,0))</f>
        <v>1</v>
      </c>
      <c r="L1093">
        <f>IF(ISBLANK(Table13[[#This Row],[T4]]),0,IF(Table13[[#This Row],[T4]]&gt;0,1,0))</f>
        <v>0</v>
      </c>
    </row>
    <row r="1094" spans="1:12">
      <c r="A1094" s="4">
        <v>43723.5</v>
      </c>
      <c r="B1094">
        <f t="shared" si="53"/>
        <v>15</v>
      </c>
      <c r="C1094">
        <f t="shared" si="52"/>
        <v>12</v>
      </c>
      <c r="I1094">
        <f>IF(ISBLANK(Table13[[#This Row],[T1]]),0,IF(Table13[[#This Row],[T1]]&gt;0,1,0))</f>
        <v>0</v>
      </c>
      <c r="J1094">
        <f>IF(ISBLANK(Table13[[#This Row],[T2]]),0,IF(Table13[[#This Row],[T2]]&gt;0,1,0))</f>
        <v>0</v>
      </c>
      <c r="K1094">
        <f>IF(ISBLANK(Table13[[#This Row],[T3]]),0,IF(Table13[[#This Row],[T3]]&gt;0,1,0))</f>
        <v>0</v>
      </c>
      <c r="L1094">
        <f>IF(ISBLANK(Table13[[#This Row],[T4]]),0,IF(Table13[[#This Row],[T4]]&gt;0,1,0))</f>
        <v>0</v>
      </c>
    </row>
    <row r="1095" spans="1:12">
      <c r="A1095" s="4">
        <v>43723.541666666664</v>
      </c>
      <c r="B1095">
        <f t="shared" si="53"/>
        <v>15</v>
      </c>
      <c r="C1095">
        <f t="shared" si="52"/>
        <v>13</v>
      </c>
      <c r="I1095">
        <f>IF(ISBLANK(Table13[[#This Row],[T1]]),0,IF(Table13[[#This Row],[T1]]&gt;0,1,0))</f>
        <v>0</v>
      </c>
      <c r="J1095">
        <f>IF(ISBLANK(Table13[[#This Row],[T2]]),0,IF(Table13[[#This Row],[T2]]&gt;0,1,0))</f>
        <v>0</v>
      </c>
      <c r="K1095">
        <f>IF(ISBLANK(Table13[[#This Row],[T3]]),0,IF(Table13[[#This Row],[T3]]&gt;0,1,0))</f>
        <v>0</v>
      </c>
      <c r="L1095">
        <f>IF(ISBLANK(Table13[[#This Row],[T4]]),0,IF(Table13[[#This Row],[T4]]&gt;0,1,0))</f>
        <v>0</v>
      </c>
    </row>
    <row r="1096" spans="1:12">
      <c r="A1096" s="4">
        <v>43723.583333333336</v>
      </c>
      <c r="B1096">
        <f t="shared" si="53"/>
        <v>15</v>
      </c>
      <c r="C1096">
        <f t="shared" si="52"/>
        <v>14</v>
      </c>
      <c r="D1096">
        <v>3</v>
      </c>
      <c r="E1096">
        <v>30</v>
      </c>
      <c r="F1096">
        <v>0</v>
      </c>
      <c r="G1096">
        <v>0</v>
      </c>
      <c r="I1096">
        <f>IF(ISBLANK(Table13[[#This Row],[T1]]),0,IF(Table13[[#This Row],[T1]]&gt;0,1,0))</f>
        <v>1</v>
      </c>
      <c r="J1096">
        <f>IF(ISBLANK(Table13[[#This Row],[T2]]),0,IF(Table13[[#This Row],[T2]]&gt;0,1,0))</f>
        <v>1</v>
      </c>
      <c r="K1096">
        <f>IF(ISBLANK(Table13[[#This Row],[T3]]),0,IF(Table13[[#This Row],[T3]]&gt;0,1,0))</f>
        <v>0</v>
      </c>
      <c r="L1096">
        <f>IF(ISBLANK(Table13[[#This Row],[T4]]),0,IF(Table13[[#This Row],[T4]]&gt;0,1,0))</f>
        <v>0</v>
      </c>
    </row>
    <row r="1097" spans="1:12">
      <c r="A1097" s="4">
        <v>43723.625</v>
      </c>
      <c r="B1097">
        <f t="shared" si="53"/>
        <v>15</v>
      </c>
      <c r="C1097">
        <f t="shared" si="52"/>
        <v>15</v>
      </c>
      <c r="D1097">
        <v>58</v>
      </c>
      <c r="E1097">
        <v>18</v>
      </c>
      <c r="F1097">
        <v>0</v>
      </c>
      <c r="G1097">
        <v>0</v>
      </c>
      <c r="I1097">
        <f>IF(ISBLANK(Table13[[#This Row],[T1]]),0,IF(Table13[[#This Row],[T1]]&gt;0,1,0))</f>
        <v>1</v>
      </c>
      <c r="J1097">
        <f>IF(ISBLANK(Table13[[#This Row],[T2]]),0,IF(Table13[[#This Row],[T2]]&gt;0,1,0))</f>
        <v>1</v>
      </c>
      <c r="K1097">
        <f>IF(ISBLANK(Table13[[#This Row],[T3]]),0,IF(Table13[[#This Row],[T3]]&gt;0,1,0))</f>
        <v>0</v>
      </c>
      <c r="L1097">
        <f>IF(ISBLANK(Table13[[#This Row],[T4]]),0,IF(Table13[[#This Row],[T4]]&gt;0,1,0))</f>
        <v>0</v>
      </c>
    </row>
    <row r="1098" spans="1:12">
      <c r="A1098" s="4">
        <v>43723.666666666664</v>
      </c>
      <c r="B1098">
        <f t="shared" si="53"/>
        <v>15</v>
      </c>
      <c r="C1098">
        <f t="shared" si="52"/>
        <v>16</v>
      </c>
      <c r="D1098">
        <v>49</v>
      </c>
      <c r="E1098">
        <v>0</v>
      </c>
      <c r="F1098">
        <v>16</v>
      </c>
      <c r="G1098">
        <v>0</v>
      </c>
      <c r="I1098">
        <f>IF(ISBLANK(Table13[[#This Row],[T1]]),0,IF(Table13[[#This Row],[T1]]&gt;0,1,0))</f>
        <v>1</v>
      </c>
      <c r="J1098">
        <f>IF(ISBLANK(Table13[[#This Row],[T2]]),0,IF(Table13[[#This Row],[T2]]&gt;0,1,0))</f>
        <v>0</v>
      </c>
      <c r="K1098">
        <f>IF(ISBLANK(Table13[[#This Row],[T3]]),0,IF(Table13[[#This Row],[T3]]&gt;0,1,0))</f>
        <v>1</v>
      </c>
      <c r="L1098">
        <f>IF(ISBLANK(Table13[[#This Row],[T4]]),0,IF(Table13[[#This Row],[T4]]&gt;0,1,0))</f>
        <v>0</v>
      </c>
    </row>
    <row r="1099" spans="1:12">
      <c r="A1099" s="4">
        <v>43723.708333333336</v>
      </c>
      <c r="B1099">
        <f t="shared" si="53"/>
        <v>15</v>
      </c>
      <c r="C1099">
        <f t="shared" si="52"/>
        <v>17</v>
      </c>
      <c r="D1099">
        <v>58</v>
      </c>
      <c r="E1099">
        <v>0</v>
      </c>
      <c r="F1099">
        <v>58</v>
      </c>
      <c r="G1099">
        <v>0</v>
      </c>
      <c r="I1099">
        <f>IF(ISBLANK(Table13[[#This Row],[T1]]),0,IF(Table13[[#This Row],[T1]]&gt;0,1,0))</f>
        <v>1</v>
      </c>
      <c r="J1099">
        <f>IF(ISBLANK(Table13[[#This Row],[T2]]),0,IF(Table13[[#This Row],[T2]]&gt;0,1,0))</f>
        <v>0</v>
      </c>
      <c r="K1099">
        <f>IF(ISBLANK(Table13[[#This Row],[T3]]),0,IF(Table13[[#This Row],[T3]]&gt;0,1,0))</f>
        <v>1</v>
      </c>
      <c r="L1099">
        <f>IF(ISBLANK(Table13[[#This Row],[T4]]),0,IF(Table13[[#This Row],[T4]]&gt;0,1,0))</f>
        <v>0</v>
      </c>
    </row>
    <row r="1100" spans="1:12">
      <c r="A1100" s="4">
        <v>43723.75</v>
      </c>
      <c r="B1100">
        <f t="shared" si="53"/>
        <v>15</v>
      </c>
      <c r="C1100">
        <f t="shared" si="52"/>
        <v>18</v>
      </c>
      <c r="D1100">
        <v>58</v>
      </c>
      <c r="E1100">
        <v>0</v>
      </c>
      <c r="F1100">
        <v>58</v>
      </c>
      <c r="G1100">
        <v>0</v>
      </c>
      <c r="I1100">
        <f>IF(ISBLANK(Table13[[#This Row],[T1]]),0,IF(Table13[[#This Row],[T1]]&gt;0,1,0))</f>
        <v>1</v>
      </c>
      <c r="J1100">
        <f>IF(ISBLANK(Table13[[#This Row],[T2]]),0,IF(Table13[[#This Row],[T2]]&gt;0,1,0))</f>
        <v>0</v>
      </c>
      <c r="K1100">
        <f>IF(ISBLANK(Table13[[#This Row],[T3]]),0,IF(Table13[[#This Row],[T3]]&gt;0,1,0))</f>
        <v>1</v>
      </c>
      <c r="L1100">
        <f>IF(ISBLANK(Table13[[#This Row],[T4]]),0,IF(Table13[[#This Row],[T4]]&gt;0,1,0))</f>
        <v>0</v>
      </c>
    </row>
    <row r="1101" spans="1:12">
      <c r="A1101" s="4">
        <v>43723.791666666664</v>
      </c>
      <c r="B1101">
        <f t="shared" si="53"/>
        <v>15</v>
      </c>
      <c r="C1101">
        <f t="shared" si="52"/>
        <v>19</v>
      </c>
      <c r="D1101">
        <v>58</v>
      </c>
      <c r="E1101">
        <v>22</v>
      </c>
      <c r="F1101">
        <v>55</v>
      </c>
      <c r="G1101">
        <v>0</v>
      </c>
      <c r="I1101">
        <f>IF(ISBLANK(Table13[[#This Row],[T1]]),0,IF(Table13[[#This Row],[T1]]&gt;0,1,0))</f>
        <v>1</v>
      </c>
      <c r="J1101">
        <f>IF(ISBLANK(Table13[[#This Row],[T2]]),0,IF(Table13[[#This Row],[T2]]&gt;0,1,0))</f>
        <v>1</v>
      </c>
      <c r="K1101">
        <f>IF(ISBLANK(Table13[[#This Row],[T3]]),0,IF(Table13[[#This Row],[T3]]&gt;0,1,0))</f>
        <v>1</v>
      </c>
      <c r="L1101">
        <f>IF(ISBLANK(Table13[[#This Row],[T4]]),0,IF(Table13[[#This Row],[T4]]&gt;0,1,0))</f>
        <v>0</v>
      </c>
    </row>
    <row r="1102" spans="1:12">
      <c r="A1102" s="4">
        <v>43723.833333333336</v>
      </c>
      <c r="B1102">
        <f t="shared" si="53"/>
        <v>15</v>
      </c>
      <c r="C1102">
        <f t="shared" si="52"/>
        <v>20</v>
      </c>
      <c r="D1102">
        <v>57</v>
      </c>
      <c r="E1102">
        <v>26</v>
      </c>
      <c r="F1102">
        <v>46</v>
      </c>
      <c r="G1102">
        <v>0</v>
      </c>
      <c r="I1102">
        <f>IF(ISBLANK(Table13[[#This Row],[T1]]),0,IF(Table13[[#This Row],[T1]]&gt;0,1,0))</f>
        <v>1</v>
      </c>
      <c r="J1102">
        <f>IF(ISBLANK(Table13[[#This Row],[T2]]),0,IF(Table13[[#This Row],[T2]]&gt;0,1,0))</f>
        <v>1</v>
      </c>
      <c r="K1102">
        <f>IF(ISBLANK(Table13[[#This Row],[T3]]),0,IF(Table13[[#This Row],[T3]]&gt;0,1,0))</f>
        <v>1</v>
      </c>
      <c r="L1102">
        <f>IF(ISBLANK(Table13[[#This Row],[T4]]),0,IF(Table13[[#This Row],[T4]]&gt;0,1,0))</f>
        <v>0</v>
      </c>
    </row>
    <row r="1103" spans="1:12">
      <c r="A1103" s="4">
        <v>43723.875</v>
      </c>
      <c r="B1103">
        <f t="shared" si="53"/>
        <v>15</v>
      </c>
      <c r="C1103">
        <f t="shared" si="52"/>
        <v>21</v>
      </c>
      <c r="D1103">
        <v>58</v>
      </c>
      <c r="E1103">
        <v>27</v>
      </c>
      <c r="F1103">
        <v>46</v>
      </c>
      <c r="G1103">
        <v>0</v>
      </c>
      <c r="I1103">
        <f>IF(ISBLANK(Table13[[#This Row],[T1]]),0,IF(Table13[[#This Row],[T1]]&gt;0,1,0))</f>
        <v>1</v>
      </c>
      <c r="J1103">
        <f>IF(ISBLANK(Table13[[#This Row],[T2]]),0,IF(Table13[[#This Row],[T2]]&gt;0,1,0))</f>
        <v>1</v>
      </c>
      <c r="K1103">
        <f>IF(ISBLANK(Table13[[#This Row],[T3]]),0,IF(Table13[[#This Row],[T3]]&gt;0,1,0))</f>
        <v>1</v>
      </c>
      <c r="L1103">
        <f>IF(ISBLANK(Table13[[#This Row],[T4]]),0,IF(Table13[[#This Row],[T4]]&gt;0,1,0))</f>
        <v>0</v>
      </c>
    </row>
    <row r="1104" spans="1:12">
      <c r="A1104" s="4">
        <v>43723.916666666664</v>
      </c>
      <c r="B1104">
        <f t="shared" si="53"/>
        <v>15</v>
      </c>
      <c r="C1104">
        <f t="shared" si="52"/>
        <v>22</v>
      </c>
      <c r="D1104">
        <v>58</v>
      </c>
      <c r="E1104">
        <v>30</v>
      </c>
      <c r="F1104">
        <v>56</v>
      </c>
      <c r="G1104">
        <v>0</v>
      </c>
      <c r="I1104">
        <f>IF(ISBLANK(Table13[[#This Row],[T1]]),0,IF(Table13[[#This Row],[T1]]&gt;0,1,0))</f>
        <v>1</v>
      </c>
      <c r="J1104">
        <f>IF(ISBLANK(Table13[[#This Row],[T2]]),0,IF(Table13[[#This Row],[T2]]&gt;0,1,0))</f>
        <v>1</v>
      </c>
      <c r="K1104">
        <f>IF(ISBLANK(Table13[[#This Row],[T3]]),0,IF(Table13[[#This Row],[T3]]&gt;0,1,0))</f>
        <v>1</v>
      </c>
      <c r="L1104">
        <f>IF(ISBLANK(Table13[[#This Row],[T4]]),0,IF(Table13[[#This Row],[T4]]&gt;0,1,0))</f>
        <v>0</v>
      </c>
    </row>
    <row r="1105" spans="1:12">
      <c r="A1105" s="4">
        <v>43723.958333333336</v>
      </c>
      <c r="B1105">
        <f t="shared" si="53"/>
        <v>15</v>
      </c>
      <c r="C1105">
        <f t="shared" si="52"/>
        <v>23</v>
      </c>
      <c r="D1105">
        <v>57</v>
      </c>
      <c r="E1105">
        <v>57</v>
      </c>
      <c r="F1105">
        <v>57</v>
      </c>
      <c r="G1105">
        <v>0</v>
      </c>
      <c r="I1105">
        <f>IF(ISBLANK(Table13[[#This Row],[T1]]),0,IF(Table13[[#This Row],[T1]]&gt;0,1,0))</f>
        <v>1</v>
      </c>
      <c r="J1105">
        <f>IF(ISBLANK(Table13[[#This Row],[T2]]),0,IF(Table13[[#This Row],[T2]]&gt;0,1,0))</f>
        <v>1</v>
      </c>
      <c r="K1105">
        <f>IF(ISBLANK(Table13[[#This Row],[T3]]),0,IF(Table13[[#This Row],[T3]]&gt;0,1,0))</f>
        <v>1</v>
      </c>
      <c r="L1105">
        <f>IF(ISBLANK(Table13[[#This Row],[T4]]),0,IF(Table13[[#This Row],[T4]]&gt;0,1,0))</f>
        <v>0</v>
      </c>
    </row>
    <row r="1106" spans="1:12">
      <c r="A1106" s="4">
        <v>43724</v>
      </c>
      <c r="B1106">
        <f t="shared" si="53"/>
        <v>16</v>
      </c>
      <c r="C1106">
        <f t="shared" si="52"/>
        <v>0</v>
      </c>
      <c r="D1106">
        <v>58</v>
      </c>
      <c r="E1106">
        <v>30</v>
      </c>
      <c r="F1106">
        <v>58</v>
      </c>
      <c r="G1106">
        <v>0</v>
      </c>
      <c r="I1106">
        <f>IF(ISBLANK(Table13[[#This Row],[T1]]),0,IF(Table13[[#This Row],[T1]]&gt;0,1,0))</f>
        <v>1</v>
      </c>
      <c r="J1106">
        <f>IF(ISBLANK(Table13[[#This Row],[T2]]),0,IF(Table13[[#This Row],[T2]]&gt;0,1,0))</f>
        <v>1</v>
      </c>
      <c r="K1106">
        <f>IF(ISBLANK(Table13[[#This Row],[T3]]),0,IF(Table13[[#This Row],[T3]]&gt;0,1,0))</f>
        <v>1</v>
      </c>
      <c r="L1106">
        <f>IF(ISBLANK(Table13[[#This Row],[T4]]),0,IF(Table13[[#This Row],[T4]]&gt;0,1,0))</f>
        <v>0</v>
      </c>
    </row>
    <row r="1107" spans="1:12">
      <c r="A1107" s="4">
        <v>43724.041666666664</v>
      </c>
      <c r="B1107">
        <f t="shared" si="53"/>
        <v>16</v>
      </c>
      <c r="C1107">
        <f t="shared" si="52"/>
        <v>1</v>
      </c>
      <c r="D1107">
        <v>58</v>
      </c>
      <c r="E1107">
        <v>17</v>
      </c>
      <c r="F1107">
        <v>58</v>
      </c>
      <c r="G1107">
        <v>0</v>
      </c>
      <c r="I1107">
        <f>IF(ISBLANK(Table13[[#This Row],[T1]]),0,IF(Table13[[#This Row],[T1]]&gt;0,1,0))</f>
        <v>1</v>
      </c>
      <c r="J1107">
        <f>IF(ISBLANK(Table13[[#This Row],[T2]]),0,IF(Table13[[#This Row],[T2]]&gt;0,1,0))</f>
        <v>1</v>
      </c>
      <c r="K1107">
        <f>IF(ISBLANK(Table13[[#This Row],[T3]]),0,IF(Table13[[#This Row],[T3]]&gt;0,1,0))</f>
        <v>1</v>
      </c>
      <c r="L1107">
        <f>IF(ISBLANK(Table13[[#This Row],[T4]]),0,IF(Table13[[#This Row],[T4]]&gt;0,1,0))</f>
        <v>0</v>
      </c>
    </row>
    <row r="1108" spans="1:12">
      <c r="A1108" s="4">
        <v>43724.083333333336</v>
      </c>
      <c r="B1108">
        <f t="shared" si="53"/>
        <v>16</v>
      </c>
      <c r="C1108">
        <f t="shared" si="52"/>
        <v>2</v>
      </c>
      <c r="D1108">
        <v>58</v>
      </c>
      <c r="E1108">
        <v>23</v>
      </c>
      <c r="F1108">
        <v>58</v>
      </c>
      <c r="G1108">
        <v>0</v>
      </c>
      <c r="I1108">
        <f>IF(ISBLANK(Table13[[#This Row],[T1]]),0,IF(Table13[[#This Row],[T1]]&gt;0,1,0))</f>
        <v>1</v>
      </c>
      <c r="J1108">
        <f>IF(ISBLANK(Table13[[#This Row],[T2]]),0,IF(Table13[[#This Row],[T2]]&gt;0,1,0))</f>
        <v>1</v>
      </c>
      <c r="K1108">
        <f>IF(ISBLANK(Table13[[#This Row],[T3]]),0,IF(Table13[[#This Row],[T3]]&gt;0,1,0))</f>
        <v>1</v>
      </c>
      <c r="L1108">
        <f>IF(ISBLANK(Table13[[#This Row],[T4]]),0,IF(Table13[[#This Row],[T4]]&gt;0,1,0))</f>
        <v>0</v>
      </c>
    </row>
    <row r="1109" spans="1:12">
      <c r="A1109" s="4">
        <v>43724.125</v>
      </c>
      <c r="B1109">
        <f t="shared" si="53"/>
        <v>16</v>
      </c>
      <c r="C1109">
        <f t="shared" si="52"/>
        <v>3</v>
      </c>
      <c r="D1109">
        <v>58</v>
      </c>
      <c r="E1109">
        <v>26</v>
      </c>
      <c r="F1109">
        <v>58</v>
      </c>
      <c r="G1109">
        <v>0</v>
      </c>
      <c r="I1109">
        <f>IF(ISBLANK(Table13[[#This Row],[T1]]),0,IF(Table13[[#This Row],[T1]]&gt;0,1,0))</f>
        <v>1</v>
      </c>
      <c r="J1109">
        <f>IF(ISBLANK(Table13[[#This Row],[T2]]),0,IF(Table13[[#This Row],[T2]]&gt;0,1,0))</f>
        <v>1</v>
      </c>
      <c r="K1109">
        <f>IF(ISBLANK(Table13[[#This Row],[T3]]),0,IF(Table13[[#This Row],[T3]]&gt;0,1,0))</f>
        <v>1</v>
      </c>
      <c r="L1109">
        <f>IF(ISBLANK(Table13[[#This Row],[T4]]),0,IF(Table13[[#This Row],[T4]]&gt;0,1,0))</f>
        <v>0</v>
      </c>
    </row>
    <row r="1110" spans="1:12">
      <c r="A1110" s="4">
        <v>43724.166666666664</v>
      </c>
      <c r="B1110">
        <f t="shared" si="53"/>
        <v>16</v>
      </c>
      <c r="C1110">
        <f t="shared" si="52"/>
        <v>4</v>
      </c>
      <c r="D1110">
        <v>57</v>
      </c>
      <c r="E1110">
        <v>19</v>
      </c>
      <c r="F1110">
        <v>57</v>
      </c>
      <c r="G1110">
        <v>0</v>
      </c>
      <c r="I1110">
        <f>IF(ISBLANK(Table13[[#This Row],[T1]]),0,IF(Table13[[#This Row],[T1]]&gt;0,1,0))</f>
        <v>1</v>
      </c>
      <c r="J1110">
        <f>IF(ISBLANK(Table13[[#This Row],[T2]]),0,IF(Table13[[#This Row],[T2]]&gt;0,1,0))</f>
        <v>1</v>
      </c>
      <c r="K1110">
        <f>IF(ISBLANK(Table13[[#This Row],[T3]]),0,IF(Table13[[#This Row],[T3]]&gt;0,1,0))</f>
        <v>1</v>
      </c>
      <c r="L1110">
        <f>IF(ISBLANK(Table13[[#This Row],[T4]]),0,IF(Table13[[#This Row],[T4]]&gt;0,1,0))</f>
        <v>0</v>
      </c>
    </row>
    <row r="1111" spans="1:12">
      <c r="A1111" s="4">
        <v>43724.208333333336</v>
      </c>
      <c r="B1111">
        <f t="shared" si="53"/>
        <v>16</v>
      </c>
      <c r="C1111">
        <f t="shared" si="52"/>
        <v>5</v>
      </c>
      <c r="D1111">
        <v>58</v>
      </c>
      <c r="E1111">
        <v>26</v>
      </c>
      <c r="F1111">
        <v>58</v>
      </c>
      <c r="G1111">
        <v>0</v>
      </c>
      <c r="I1111">
        <f>IF(ISBLANK(Table13[[#This Row],[T1]]),0,IF(Table13[[#This Row],[T1]]&gt;0,1,0))</f>
        <v>1</v>
      </c>
      <c r="J1111">
        <f>IF(ISBLANK(Table13[[#This Row],[T2]]),0,IF(Table13[[#This Row],[T2]]&gt;0,1,0))</f>
        <v>1</v>
      </c>
      <c r="K1111">
        <f>IF(ISBLANK(Table13[[#This Row],[T3]]),0,IF(Table13[[#This Row],[T3]]&gt;0,1,0))</f>
        <v>1</v>
      </c>
      <c r="L1111">
        <f>IF(ISBLANK(Table13[[#This Row],[T4]]),0,IF(Table13[[#This Row],[T4]]&gt;0,1,0))</f>
        <v>0</v>
      </c>
    </row>
    <row r="1112" spans="1:12">
      <c r="A1112" s="4">
        <v>43724.25</v>
      </c>
      <c r="B1112">
        <f t="shared" si="53"/>
        <v>16</v>
      </c>
      <c r="C1112">
        <f t="shared" si="52"/>
        <v>6</v>
      </c>
      <c r="D1112">
        <v>58</v>
      </c>
      <c r="E1112">
        <v>49</v>
      </c>
      <c r="F1112">
        <v>58</v>
      </c>
      <c r="G1112">
        <v>0</v>
      </c>
      <c r="I1112">
        <f>IF(ISBLANK(Table13[[#This Row],[T1]]),0,IF(Table13[[#This Row],[T1]]&gt;0,1,0))</f>
        <v>1</v>
      </c>
      <c r="J1112">
        <f>IF(ISBLANK(Table13[[#This Row],[T2]]),0,IF(Table13[[#This Row],[T2]]&gt;0,1,0))</f>
        <v>1</v>
      </c>
      <c r="K1112">
        <f>IF(ISBLANK(Table13[[#This Row],[T3]]),0,IF(Table13[[#This Row],[T3]]&gt;0,1,0))</f>
        <v>1</v>
      </c>
      <c r="L1112">
        <f>IF(ISBLANK(Table13[[#This Row],[T4]]),0,IF(Table13[[#This Row],[T4]]&gt;0,1,0))</f>
        <v>0</v>
      </c>
    </row>
    <row r="1113" spans="1:12">
      <c r="A1113" s="4">
        <v>43724.291666666664</v>
      </c>
      <c r="B1113">
        <f t="shared" si="53"/>
        <v>16</v>
      </c>
      <c r="C1113">
        <f t="shared" si="52"/>
        <v>7</v>
      </c>
      <c r="D1113">
        <v>57</v>
      </c>
      <c r="E1113">
        <v>36</v>
      </c>
      <c r="F1113">
        <v>26</v>
      </c>
      <c r="G1113">
        <v>0</v>
      </c>
      <c r="I1113">
        <f>IF(ISBLANK(Table13[[#This Row],[T1]]),0,IF(Table13[[#This Row],[T1]]&gt;0,1,0))</f>
        <v>1</v>
      </c>
      <c r="J1113">
        <f>IF(ISBLANK(Table13[[#This Row],[T2]]),0,IF(Table13[[#This Row],[T2]]&gt;0,1,0))</f>
        <v>1</v>
      </c>
      <c r="K1113">
        <f>IF(ISBLANK(Table13[[#This Row],[T3]]),0,IF(Table13[[#This Row],[T3]]&gt;0,1,0))</f>
        <v>1</v>
      </c>
      <c r="L1113">
        <f>IF(ISBLANK(Table13[[#This Row],[T4]]),0,IF(Table13[[#This Row],[T4]]&gt;0,1,0))</f>
        <v>0</v>
      </c>
    </row>
    <row r="1114" spans="1:12">
      <c r="A1114" s="4">
        <v>43724.333333333336</v>
      </c>
      <c r="B1114">
        <f t="shared" si="53"/>
        <v>16</v>
      </c>
      <c r="C1114">
        <f t="shared" si="52"/>
        <v>8</v>
      </c>
      <c r="D1114">
        <v>20</v>
      </c>
      <c r="E1114">
        <v>0</v>
      </c>
      <c r="F1114">
        <v>0</v>
      </c>
      <c r="G1114">
        <v>8</v>
      </c>
      <c r="I1114">
        <f>IF(ISBLANK(Table13[[#This Row],[T1]]),0,IF(Table13[[#This Row],[T1]]&gt;0,1,0))</f>
        <v>1</v>
      </c>
      <c r="J1114">
        <f>IF(ISBLANK(Table13[[#This Row],[T2]]),0,IF(Table13[[#This Row],[T2]]&gt;0,1,0))</f>
        <v>0</v>
      </c>
      <c r="K1114">
        <f>IF(ISBLANK(Table13[[#This Row],[T3]]),0,IF(Table13[[#This Row],[T3]]&gt;0,1,0))</f>
        <v>0</v>
      </c>
      <c r="L1114">
        <f>IF(ISBLANK(Table13[[#This Row],[T4]]),0,IF(Table13[[#This Row],[T4]]&gt;0,1,0))</f>
        <v>1</v>
      </c>
    </row>
    <row r="1115" spans="1:12">
      <c r="A1115" s="4">
        <v>43724.375000405096</v>
      </c>
      <c r="B1115">
        <f t="shared" si="53"/>
        <v>16</v>
      </c>
      <c r="C1115">
        <f t="shared" ref="C1115:C1178" si="54">HOUR(A1115)</f>
        <v>9</v>
      </c>
      <c r="I1115">
        <f>IF(ISBLANK(Table13[[#This Row],[T1]]),0,IF(Table13[[#This Row],[T1]]&gt;0,1,0))</f>
        <v>0</v>
      </c>
      <c r="J1115">
        <f>IF(ISBLANK(Table13[[#This Row],[T2]]),0,IF(Table13[[#This Row],[T2]]&gt;0,1,0))</f>
        <v>0</v>
      </c>
      <c r="K1115">
        <f>IF(ISBLANK(Table13[[#This Row],[T3]]),0,IF(Table13[[#This Row],[T3]]&gt;0,1,0))</f>
        <v>0</v>
      </c>
      <c r="L1115">
        <f>IF(ISBLANK(Table13[[#This Row],[T4]]),0,IF(Table13[[#This Row],[T4]]&gt;0,1,0))</f>
        <v>0</v>
      </c>
    </row>
    <row r="1116" spans="1:12">
      <c r="A1116" s="4">
        <v>43724.416667129626</v>
      </c>
      <c r="B1116">
        <f t="shared" si="53"/>
        <v>16</v>
      </c>
      <c r="C1116">
        <f t="shared" si="54"/>
        <v>10</v>
      </c>
      <c r="I1116">
        <f>IF(ISBLANK(Table13[[#This Row],[T1]]),0,IF(Table13[[#This Row],[T1]]&gt;0,1,0))</f>
        <v>0</v>
      </c>
      <c r="J1116">
        <f>IF(ISBLANK(Table13[[#This Row],[T2]]),0,IF(Table13[[#This Row],[T2]]&gt;0,1,0))</f>
        <v>0</v>
      </c>
      <c r="K1116">
        <f>IF(ISBLANK(Table13[[#This Row],[T3]]),0,IF(Table13[[#This Row],[T3]]&gt;0,1,0))</f>
        <v>0</v>
      </c>
      <c r="L1116">
        <f>IF(ISBLANK(Table13[[#This Row],[T4]]),0,IF(Table13[[#This Row],[T4]]&gt;0,1,0))</f>
        <v>0</v>
      </c>
    </row>
    <row r="1117" spans="1:12">
      <c r="A1117" s="4">
        <v>43724.458333854163</v>
      </c>
      <c r="B1117">
        <f t="shared" si="53"/>
        <v>16</v>
      </c>
      <c r="C1117">
        <f t="shared" si="54"/>
        <v>11</v>
      </c>
      <c r="I1117">
        <f>IF(ISBLANK(Table13[[#This Row],[T1]]),0,IF(Table13[[#This Row],[T1]]&gt;0,1,0))</f>
        <v>0</v>
      </c>
      <c r="J1117">
        <f>IF(ISBLANK(Table13[[#This Row],[T2]]),0,IF(Table13[[#This Row],[T2]]&gt;0,1,0))</f>
        <v>0</v>
      </c>
      <c r="K1117">
        <f>IF(ISBLANK(Table13[[#This Row],[T3]]),0,IF(Table13[[#This Row],[T3]]&gt;0,1,0))</f>
        <v>0</v>
      </c>
      <c r="L1117">
        <f>IF(ISBLANK(Table13[[#This Row],[T4]]),0,IF(Table13[[#This Row],[T4]]&gt;0,1,0))</f>
        <v>0</v>
      </c>
    </row>
    <row r="1118" spans="1:12">
      <c r="A1118" s="4">
        <v>43724.500000578701</v>
      </c>
      <c r="B1118">
        <f t="shared" si="53"/>
        <v>16</v>
      </c>
      <c r="C1118">
        <f t="shared" si="54"/>
        <v>12</v>
      </c>
      <c r="I1118">
        <f>IF(ISBLANK(Table13[[#This Row],[T1]]),0,IF(Table13[[#This Row],[T1]]&gt;0,1,0))</f>
        <v>0</v>
      </c>
      <c r="J1118">
        <f>IF(ISBLANK(Table13[[#This Row],[T2]]),0,IF(Table13[[#This Row],[T2]]&gt;0,1,0))</f>
        <v>0</v>
      </c>
      <c r="K1118">
        <f>IF(ISBLANK(Table13[[#This Row],[T3]]),0,IF(Table13[[#This Row],[T3]]&gt;0,1,0))</f>
        <v>0</v>
      </c>
      <c r="L1118">
        <f>IF(ISBLANK(Table13[[#This Row],[T4]]),0,IF(Table13[[#This Row],[T4]]&gt;0,1,0))</f>
        <v>0</v>
      </c>
    </row>
    <row r="1119" spans="1:12">
      <c r="A1119" s="4">
        <v>43724.541667303238</v>
      </c>
      <c r="B1119">
        <f t="shared" si="53"/>
        <v>16</v>
      </c>
      <c r="C1119">
        <f t="shared" si="54"/>
        <v>13</v>
      </c>
      <c r="I1119">
        <f>IF(ISBLANK(Table13[[#This Row],[T1]]),0,IF(Table13[[#This Row],[T1]]&gt;0,1,0))</f>
        <v>0</v>
      </c>
      <c r="J1119">
        <f>IF(ISBLANK(Table13[[#This Row],[T2]]),0,IF(Table13[[#This Row],[T2]]&gt;0,1,0))</f>
        <v>0</v>
      </c>
      <c r="K1119">
        <f>IF(ISBLANK(Table13[[#This Row],[T3]]),0,IF(Table13[[#This Row],[T3]]&gt;0,1,0))</f>
        <v>0</v>
      </c>
      <c r="L1119">
        <f>IF(ISBLANK(Table13[[#This Row],[T4]]),0,IF(Table13[[#This Row],[T4]]&gt;0,1,0))</f>
        <v>0</v>
      </c>
    </row>
    <row r="1120" spans="1:12">
      <c r="A1120" s="4">
        <v>43724.583334027775</v>
      </c>
      <c r="B1120">
        <f t="shared" si="53"/>
        <v>16</v>
      </c>
      <c r="C1120">
        <f t="shared" si="54"/>
        <v>14</v>
      </c>
      <c r="I1120">
        <f>IF(ISBLANK(Table13[[#This Row],[T1]]),0,IF(Table13[[#This Row],[T1]]&gt;0,1,0))</f>
        <v>0</v>
      </c>
      <c r="J1120">
        <f>IF(ISBLANK(Table13[[#This Row],[T2]]),0,IF(Table13[[#This Row],[T2]]&gt;0,1,0))</f>
        <v>0</v>
      </c>
      <c r="K1120">
        <f>IF(ISBLANK(Table13[[#This Row],[T3]]),0,IF(Table13[[#This Row],[T3]]&gt;0,1,0))</f>
        <v>0</v>
      </c>
      <c r="L1120">
        <f>IF(ISBLANK(Table13[[#This Row],[T4]]),0,IF(Table13[[#This Row],[T4]]&gt;0,1,0))</f>
        <v>0</v>
      </c>
    </row>
    <row r="1121" spans="1:12">
      <c r="A1121" s="4">
        <v>43724.625000752312</v>
      </c>
      <c r="B1121">
        <f t="shared" si="53"/>
        <v>16</v>
      </c>
      <c r="C1121">
        <f t="shared" si="54"/>
        <v>15</v>
      </c>
      <c r="I1121">
        <f>IF(ISBLANK(Table13[[#This Row],[T1]]),0,IF(Table13[[#This Row],[T1]]&gt;0,1,0))</f>
        <v>0</v>
      </c>
      <c r="J1121">
        <f>IF(ISBLANK(Table13[[#This Row],[T2]]),0,IF(Table13[[#This Row],[T2]]&gt;0,1,0))</f>
        <v>0</v>
      </c>
      <c r="K1121">
        <f>IF(ISBLANK(Table13[[#This Row],[T3]]),0,IF(Table13[[#This Row],[T3]]&gt;0,1,0))</f>
        <v>0</v>
      </c>
      <c r="L1121">
        <f>IF(ISBLANK(Table13[[#This Row],[T4]]),0,IF(Table13[[#This Row],[T4]]&gt;0,1,0))</f>
        <v>0</v>
      </c>
    </row>
    <row r="1122" spans="1:12">
      <c r="A1122" s="4">
        <v>43724.666667476849</v>
      </c>
      <c r="B1122">
        <f t="shared" si="53"/>
        <v>16</v>
      </c>
      <c r="C1122">
        <f t="shared" si="54"/>
        <v>16</v>
      </c>
      <c r="I1122">
        <f>IF(ISBLANK(Table13[[#This Row],[T1]]),0,IF(Table13[[#This Row],[T1]]&gt;0,1,0))</f>
        <v>0</v>
      </c>
      <c r="J1122">
        <f>IF(ISBLANK(Table13[[#This Row],[T2]]),0,IF(Table13[[#This Row],[T2]]&gt;0,1,0))</f>
        <v>0</v>
      </c>
      <c r="K1122">
        <f>IF(ISBLANK(Table13[[#This Row],[T3]]),0,IF(Table13[[#This Row],[T3]]&gt;0,1,0))</f>
        <v>0</v>
      </c>
      <c r="L1122">
        <f>IF(ISBLANK(Table13[[#This Row],[T4]]),0,IF(Table13[[#This Row],[T4]]&gt;0,1,0))</f>
        <v>0</v>
      </c>
    </row>
    <row r="1123" spans="1:12">
      <c r="A1123" s="4">
        <v>43724.708333333336</v>
      </c>
      <c r="B1123">
        <f t="shared" si="53"/>
        <v>16</v>
      </c>
      <c r="C1123">
        <f t="shared" si="54"/>
        <v>17</v>
      </c>
      <c r="D1123">
        <v>0</v>
      </c>
      <c r="E1123">
        <v>0</v>
      </c>
      <c r="F1123">
        <v>18</v>
      </c>
      <c r="G1123">
        <v>0</v>
      </c>
      <c r="I1123">
        <f>IF(ISBLANK(Table13[[#This Row],[T1]]),0,IF(Table13[[#This Row],[T1]]&gt;0,1,0))</f>
        <v>0</v>
      </c>
      <c r="J1123">
        <f>IF(ISBLANK(Table13[[#This Row],[T2]]),0,IF(Table13[[#This Row],[T2]]&gt;0,1,0))</f>
        <v>0</v>
      </c>
      <c r="K1123">
        <f>IF(ISBLANK(Table13[[#This Row],[T3]]),0,IF(Table13[[#This Row],[T3]]&gt;0,1,0))</f>
        <v>1</v>
      </c>
      <c r="L1123">
        <f>IF(ISBLANK(Table13[[#This Row],[T4]]),0,IF(Table13[[#This Row],[T4]]&gt;0,1,0))</f>
        <v>0</v>
      </c>
    </row>
    <row r="1124" spans="1:12">
      <c r="A1124" s="4">
        <v>43724.75</v>
      </c>
      <c r="B1124">
        <f t="shared" si="53"/>
        <v>16</v>
      </c>
      <c r="C1124">
        <f t="shared" si="54"/>
        <v>18</v>
      </c>
      <c r="D1124">
        <v>0</v>
      </c>
      <c r="E1124">
        <v>27</v>
      </c>
      <c r="F1124">
        <v>53</v>
      </c>
      <c r="G1124">
        <v>0</v>
      </c>
      <c r="I1124">
        <f>IF(ISBLANK(Table13[[#This Row],[T1]]),0,IF(Table13[[#This Row],[T1]]&gt;0,1,0))</f>
        <v>0</v>
      </c>
      <c r="J1124">
        <f>IF(ISBLANK(Table13[[#This Row],[T2]]),0,IF(Table13[[#This Row],[T2]]&gt;0,1,0))</f>
        <v>1</v>
      </c>
      <c r="K1124">
        <f>IF(ISBLANK(Table13[[#This Row],[T3]]),0,IF(Table13[[#This Row],[T3]]&gt;0,1,0))</f>
        <v>1</v>
      </c>
      <c r="L1124">
        <f>IF(ISBLANK(Table13[[#This Row],[T4]]),0,IF(Table13[[#This Row],[T4]]&gt;0,1,0))</f>
        <v>0</v>
      </c>
    </row>
    <row r="1125" spans="1:12">
      <c r="A1125" s="4">
        <v>43724.791666666664</v>
      </c>
      <c r="B1125">
        <f t="shared" si="53"/>
        <v>16</v>
      </c>
      <c r="C1125">
        <f t="shared" si="54"/>
        <v>19</v>
      </c>
      <c r="D1125">
        <v>0</v>
      </c>
      <c r="E1125">
        <v>54</v>
      </c>
      <c r="F1125">
        <v>54</v>
      </c>
      <c r="G1125">
        <v>0</v>
      </c>
      <c r="I1125">
        <f>IF(ISBLANK(Table13[[#This Row],[T1]]),0,IF(Table13[[#This Row],[T1]]&gt;0,1,0))</f>
        <v>0</v>
      </c>
      <c r="J1125">
        <f>IF(ISBLANK(Table13[[#This Row],[T2]]),0,IF(Table13[[#This Row],[T2]]&gt;0,1,0))</f>
        <v>1</v>
      </c>
      <c r="K1125">
        <f>IF(ISBLANK(Table13[[#This Row],[T3]]),0,IF(Table13[[#This Row],[T3]]&gt;0,1,0))</f>
        <v>1</v>
      </c>
      <c r="L1125">
        <f>IF(ISBLANK(Table13[[#This Row],[T4]]),0,IF(Table13[[#This Row],[T4]]&gt;0,1,0))</f>
        <v>0</v>
      </c>
    </row>
    <row r="1126" spans="1:12">
      <c r="A1126" s="4">
        <v>43724.833333333336</v>
      </c>
      <c r="B1126">
        <f t="shared" si="53"/>
        <v>16</v>
      </c>
      <c r="C1126">
        <f t="shared" si="54"/>
        <v>20</v>
      </c>
      <c r="D1126">
        <v>0</v>
      </c>
      <c r="E1126">
        <v>44</v>
      </c>
      <c r="F1126">
        <v>58</v>
      </c>
      <c r="G1126">
        <v>0</v>
      </c>
      <c r="I1126">
        <f>IF(ISBLANK(Table13[[#This Row],[T1]]),0,IF(Table13[[#This Row],[T1]]&gt;0,1,0))</f>
        <v>0</v>
      </c>
      <c r="J1126">
        <f>IF(ISBLANK(Table13[[#This Row],[T2]]),0,IF(Table13[[#This Row],[T2]]&gt;0,1,0))</f>
        <v>1</v>
      </c>
      <c r="K1126">
        <f>IF(ISBLANK(Table13[[#This Row],[T3]]),0,IF(Table13[[#This Row],[T3]]&gt;0,1,0))</f>
        <v>1</v>
      </c>
      <c r="L1126">
        <f>IF(ISBLANK(Table13[[#This Row],[T4]]),0,IF(Table13[[#This Row],[T4]]&gt;0,1,0))</f>
        <v>0</v>
      </c>
    </row>
    <row r="1127" spans="1:12">
      <c r="A1127" s="4">
        <v>43724.875</v>
      </c>
      <c r="B1127">
        <f t="shared" si="53"/>
        <v>16</v>
      </c>
      <c r="C1127">
        <f t="shared" si="54"/>
        <v>21</v>
      </c>
      <c r="D1127">
        <v>28</v>
      </c>
      <c r="E1127">
        <v>32</v>
      </c>
      <c r="F1127">
        <v>58</v>
      </c>
      <c r="G1127">
        <v>0</v>
      </c>
      <c r="I1127">
        <f>IF(ISBLANK(Table13[[#This Row],[T1]]),0,IF(Table13[[#This Row],[T1]]&gt;0,1,0))</f>
        <v>1</v>
      </c>
      <c r="J1127">
        <f>IF(ISBLANK(Table13[[#This Row],[T2]]),0,IF(Table13[[#This Row],[T2]]&gt;0,1,0))</f>
        <v>1</v>
      </c>
      <c r="K1127">
        <f>IF(ISBLANK(Table13[[#This Row],[T3]]),0,IF(Table13[[#This Row],[T3]]&gt;0,1,0))</f>
        <v>1</v>
      </c>
      <c r="L1127">
        <f>IF(ISBLANK(Table13[[#This Row],[T4]]),0,IF(Table13[[#This Row],[T4]]&gt;0,1,0))</f>
        <v>0</v>
      </c>
    </row>
    <row r="1128" spans="1:12">
      <c r="A1128" s="4">
        <v>43724.916666666664</v>
      </c>
      <c r="B1128">
        <f t="shared" si="53"/>
        <v>16</v>
      </c>
      <c r="C1128">
        <f t="shared" si="54"/>
        <v>22</v>
      </c>
      <c r="D1128">
        <v>57</v>
      </c>
      <c r="E1128">
        <v>23</v>
      </c>
      <c r="F1128">
        <v>57</v>
      </c>
      <c r="G1128">
        <v>0</v>
      </c>
      <c r="I1128">
        <f>IF(ISBLANK(Table13[[#This Row],[T1]]),0,IF(Table13[[#This Row],[T1]]&gt;0,1,0))</f>
        <v>1</v>
      </c>
      <c r="J1128">
        <f>IF(ISBLANK(Table13[[#This Row],[T2]]),0,IF(Table13[[#This Row],[T2]]&gt;0,1,0))</f>
        <v>1</v>
      </c>
      <c r="K1128">
        <f>IF(ISBLANK(Table13[[#This Row],[T3]]),0,IF(Table13[[#This Row],[T3]]&gt;0,1,0))</f>
        <v>1</v>
      </c>
      <c r="L1128">
        <f>IF(ISBLANK(Table13[[#This Row],[T4]]),0,IF(Table13[[#This Row],[T4]]&gt;0,1,0))</f>
        <v>0</v>
      </c>
    </row>
    <row r="1129" spans="1:12">
      <c r="A1129" s="4">
        <v>43724.958333333336</v>
      </c>
      <c r="B1129">
        <f t="shared" si="53"/>
        <v>16</v>
      </c>
      <c r="C1129">
        <f t="shared" si="54"/>
        <v>23</v>
      </c>
      <c r="D1129">
        <v>58</v>
      </c>
      <c r="E1129">
        <v>26</v>
      </c>
      <c r="F1129">
        <v>58</v>
      </c>
      <c r="G1129">
        <v>7</v>
      </c>
      <c r="I1129">
        <f>IF(ISBLANK(Table13[[#This Row],[T1]]),0,IF(Table13[[#This Row],[T1]]&gt;0,1,0))</f>
        <v>1</v>
      </c>
      <c r="J1129">
        <f>IF(ISBLANK(Table13[[#This Row],[T2]]),0,IF(Table13[[#This Row],[T2]]&gt;0,1,0))</f>
        <v>1</v>
      </c>
      <c r="K1129">
        <f>IF(ISBLANK(Table13[[#This Row],[T3]]),0,IF(Table13[[#This Row],[T3]]&gt;0,1,0))</f>
        <v>1</v>
      </c>
      <c r="L1129">
        <f>IF(ISBLANK(Table13[[#This Row],[T4]]),0,IF(Table13[[#This Row],[T4]]&gt;0,1,0))</f>
        <v>1</v>
      </c>
    </row>
    <row r="1130" spans="1:12">
      <c r="A1130" s="4">
        <v>43725</v>
      </c>
      <c r="B1130">
        <f t="shared" si="53"/>
        <v>17</v>
      </c>
      <c r="C1130">
        <f t="shared" si="54"/>
        <v>0</v>
      </c>
      <c r="D1130">
        <v>58</v>
      </c>
      <c r="E1130">
        <v>29</v>
      </c>
      <c r="F1130">
        <v>58</v>
      </c>
      <c r="G1130">
        <v>58</v>
      </c>
      <c r="I1130">
        <f>IF(ISBLANK(Table13[[#This Row],[T1]]),0,IF(Table13[[#This Row],[T1]]&gt;0,1,0))</f>
        <v>1</v>
      </c>
      <c r="J1130">
        <f>IF(ISBLANK(Table13[[#This Row],[T2]]),0,IF(Table13[[#This Row],[T2]]&gt;0,1,0))</f>
        <v>1</v>
      </c>
      <c r="K1130">
        <f>IF(ISBLANK(Table13[[#This Row],[T3]]),0,IF(Table13[[#This Row],[T3]]&gt;0,1,0))</f>
        <v>1</v>
      </c>
      <c r="L1130">
        <f>IF(ISBLANK(Table13[[#This Row],[T4]]),0,IF(Table13[[#This Row],[T4]]&gt;0,1,0))</f>
        <v>1</v>
      </c>
    </row>
    <row r="1131" spans="1:12">
      <c r="A1131" s="4">
        <v>43725.041666666664</v>
      </c>
      <c r="B1131">
        <f t="shared" si="53"/>
        <v>17</v>
      </c>
      <c r="C1131">
        <f t="shared" si="54"/>
        <v>1</v>
      </c>
      <c r="D1131">
        <v>57</v>
      </c>
      <c r="E1131">
        <v>25</v>
      </c>
      <c r="F1131">
        <v>57</v>
      </c>
      <c r="G1131">
        <v>57</v>
      </c>
      <c r="I1131">
        <f>IF(ISBLANK(Table13[[#This Row],[T1]]),0,IF(Table13[[#This Row],[T1]]&gt;0,1,0))</f>
        <v>1</v>
      </c>
      <c r="J1131">
        <f>IF(ISBLANK(Table13[[#This Row],[T2]]),0,IF(Table13[[#This Row],[T2]]&gt;0,1,0))</f>
        <v>1</v>
      </c>
      <c r="K1131">
        <f>IF(ISBLANK(Table13[[#This Row],[T3]]),0,IF(Table13[[#This Row],[T3]]&gt;0,1,0))</f>
        <v>1</v>
      </c>
      <c r="L1131">
        <f>IF(ISBLANK(Table13[[#This Row],[T4]]),0,IF(Table13[[#This Row],[T4]]&gt;0,1,0))</f>
        <v>1</v>
      </c>
    </row>
    <row r="1132" spans="1:12">
      <c r="A1132" s="4">
        <v>43725.083333333336</v>
      </c>
      <c r="B1132">
        <f t="shared" si="53"/>
        <v>17</v>
      </c>
      <c r="C1132">
        <f t="shared" si="54"/>
        <v>2</v>
      </c>
      <c r="D1132">
        <v>58</v>
      </c>
      <c r="E1132">
        <v>22</v>
      </c>
      <c r="F1132">
        <v>58</v>
      </c>
      <c r="G1132">
        <v>58</v>
      </c>
      <c r="I1132">
        <f>IF(ISBLANK(Table13[[#This Row],[T1]]),0,IF(Table13[[#This Row],[T1]]&gt;0,1,0))</f>
        <v>1</v>
      </c>
      <c r="J1132">
        <f>IF(ISBLANK(Table13[[#This Row],[T2]]),0,IF(Table13[[#This Row],[T2]]&gt;0,1,0))</f>
        <v>1</v>
      </c>
      <c r="K1132">
        <f>IF(ISBLANK(Table13[[#This Row],[T3]]),0,IF(Table13[[#This Row],[T3]]&gt;0,1,0))</f>
        <v>1</v>
      </c>
      <c r="L1132">
        <f>IF(ISBLANK(Table13[[#This Row],[T4]]),0,IF(Table13[[#This Row],[T4]]&gt;0,1,0))</f>
        <v>1</v>
      </c>
    </row>
    <row r="1133" spans="1:12">
      <c r="A1133" s="4">
        <v>43725.125</v>
      </c>
      <c r="B1133">
        <f t="shared" si="53"/>
        <v>17</v>
      </c>
      <c r="C1133">
        <f t="shared" si="54"/>
        <v>3</v>
      </c>
      <c r="D1133">
        <v>58</v>
      </c>
      <c r="E1133">
        <v>9</v>
      </c>
      <c r="F1133">
        <v>58</v>
      </c>
      <c r="G1133">
        <v>53</v>
      </c>
      <c r="I1133">
        <f>IF(ISBLANK(Table13[[#This Row],[T1]]),0,IF(Table13[[#This Row],[T1]]&gt;0,1,0))</f>
        <v>1</v>
      </c>
      <c r="J1133">
        <f>IF(ISBLANK(Table13[[#This Row],[T2]]),0,IF(Table13[[#This Row],[T2]]&gt;0,1,0))</f>
        <v>1</v>
      </c>
      <c r="K1133">
        <f>IF(ISBLANK(Table13[[#This Row],[T3]]),0,IF(Table13[[#This Row],[T3]]&gt;0,1,0))</f>
        <v>1</v>
      </c>
      <c r="L1133">
        <f>IF(ISBLANK(Table13[[#This Row],[T4]]),0,IF(Table13[[#This Row],[T4]]&gt;0,1,0))</f>
        <v>1</v>
      </c>
    </row>
    <row r="1134" spans="1:12">
      <c r="A1134" s="4">
        <v>43725.166666666664</v>
      </c>
      <c r="B1134">
        <f t="shared" si="53"/>
        <v>17</v>
      </c>
      <c r="C1134">
        <f t="shared" si="54"/>
        <v>4</v>
      </c>
      <c r="D1134">
        <v>58</v>
      </c>
      <c r="E1134">
        <v>33</v>
      </c>
      <c r="F1134">
        <v>58</v>
      </c>
      <c r="G1134">
        <v>58</v>
      </c>
      <c r="I1134">
        <f>IF(ISBLANK(Table13[[#This Row],[T1]]),0,IF(Table13[[#This Row],[T1]]&gt;0,1,0))</f>
        <v>1</v>
      </c>
      <c r="J1134">
        <f>IF(ISBLANK(Table13[[#This Row],[T2]]),0,IF(Table13[[#This Row],[T2]]&gt;0,1,0))</f>
        <v>1</v>
      </c>
      <c r="K1134">
        <f>IF(ISBLANK(Table13[[#This Row],[T3]]),0,IF(Table13[[#This Row],[T3]]&gt;0,1,0))</f>
        <v>1</v>
      </c>
      <c r="L1134">
        <f>IF(ISBLANK(Table13[[#This Row],[T4]]),0,IF(Table13[[#This Row],[T4]]&gt;0,1,0))</f>
        <v>1</v>
      </c>
    </row>
    <row r="1135" spans="1:12">
      <c r="A1135" s="4">
        <v>43725.208333333336</v>
      </c>
      <c r="B1135">
        <f t="shared" si="53"/>
        <v>17</v>
      </c>
      <c r="C1135">
        <f t="shared" si="54"/>
        <v>5</v>
      </c>
      <c r="D1135">
        <v>57</v>
      </c>
      <c r="E1135">
        <v>35</v>
      </c>
      <c r="F1135">
        <v>57</v>
      </c>
      <c r="G1135">
        <v>56</v>
      </c>
      <c r="I1135">
        <f>IF(ISBLANK(Table13[[#This Row],[T1]]),0,IF(Table13[[#This Row],[T1]]&gt;0,1,0))</f>
        <v>1</v>
      </c>
      <c r="J1135">
        <f>IF(ISBLANK(Table13[[#This Row],[T2]]),0,IF(Table13[[#This Row],[T2]]&gt;0,1,0))</f>
        <v>1</v>
      </c>
      <c r="K1135">
        <f>IF(ISBLANK(Table13[[#This Row],[T3]]),0,IF(Table13[[#This Row],[T3]]&gt;0,1,0))</f>
        <v>1</v>
      </c>
      <c r="L1135">
        <f>IF(ISBLANK(Table13[[#This Row],[T4]]),0,IF(Table13[[#This Row],[T4]]&gt;0,1,0))</f>
        <v>1</v>
      </c>
    </row>
    <row r="1136" spans="1:12">
      <c r="A1136" s="4">
        <v>43725.25</v>
      </c>
      <c r="B1136">
        <f t="shared" si="53"/>
        <v>17</v>
      </c>
      <c r="C1136">
        <f t="shared" si="54"/>
        <v>6</v>
      </c>
      <c r="D1136">
        <v>58</v>
      </c>
      <c r="E1136">
        <v>27</v>
      </c>
      <c r="F1136">
        <v>58</v>
      </c>
      <c r="G1136">
        <v>58</v>
      </c>
      <c r="I1136">
        <f>IF(ISBLANK(Table13[[#This Row],[T1]]),0,IF(Table13[[#This Row],[T1]]&gt;0,1,0))</f>
        <v>1</v>
      </c>
      <c r="J1136">
        <f>IF(ISBLANK(Table13[[#This Row],[T2]]),0,IF(Table13[[#This Row],[T2]]&gt;0,1,0))</f>
        <v>1</v>
      </c>
      <c r="K1136">
        <f>IF(ISBLANK(Table13[[#This Row],[T3]]),0,IF(Table13[[#This Row],[T3]]&gt;0,1,0))</f>
        <v>1</v>
      </c>
      <c r="L1136">
        <f>IF(ISBLANK(Table13[[#This Row],[T4]]),0,IF(Table13[[#This Row],[T4]]&gt;0,1,0))</f>
        <v>1</v>
      </c>
    </row>
    <row r="1137" spans="1:12">
      <c r="A1137" s="4">
        <v>43725.291666666664</v>
      </c>
      <c r="B1137">
        <f t="shared" si="53"/>
        <v>17</v>
      </c>
      <c r="C1137">
        <f t="shared" si="54"/>
        <v>7</v>
      </c>
      <c r="D1137">
        <v>51</v>
      </c>
      <c r="E1137">
        <v>2</v>
      </c>
      <c r="F1137">
        <v>47</v>
      </c>
      <c r="G1137">
        <v>58</v>
      </c>
      <c r="I1137">
        <f>IF(ISBLANK(Table13[[#This Row],[T1]]),0,IF(Table13[[#This Row],[T1]]&gt;0,1,0))</f>
        <v>1</v>
      </c>
      <c r="J1137">
        <f>IF(ISBLANK(Table13[[#This Row],[T2]]),0,IF(Table13[[#This Row],[T2]]&gt;0,1,0))</f>
        <v>1</v>
      </c>
      <c r="K1137">
        <f>IF(ISBLANK(Table13[[#This Row],[T3]]),0,IF(Table13[[#This Row],[T3]]&gt;0,1,0))</f>
        <v>1</v>
      </c>
      <c r="L1137">
        <f>IF(ISBLANK(Table13[[#This Row],[T4]]),0,IF(Table13[[#This Row],[T4]]&gt;0,1,0))</f>
        <v>1</v>
      </c>
    </row>
    <row r="1138" spans="1:12">
      <c r="A1138" s="4">
        <v>43725.333333333336</v>
      </c>
      <c r="B1138">
        <f t="shared" si="53"/>
        <v>17</v>
      </c>
      <c r="C1138">
        <f t="shared" si="54"/>
        <v>8</v>
      </c>
      <c r="D1138">
        <v>0</v>
      </c>
      <c r="E1138">
        <v>0</v>
      </c>
      <c r="F1138">
        <v>0</v>
      </c>
      <c r="G1138">
        <v>58</v>
      </c>
      <c r="I1138">
        <f>IF(ISBLANK(Table13[[#This Row],[T1]]),0,IF(Table13[[#This Row],[T1]]&gt;0,1,0))</f>
        <v>0</v>
      </c>
      <c r="J1138">
        <f>IF(ISBLANK(Table13[[#This Row],[T2]]),0,IF(Table13[[#This Row],[T2]]&gt;0,1,0))</f>
        <v>0</v>
      </c>
      <c r="K1138">
        <f>IF(ISBLANK(Table13[[#This Row],[T3]]),0,IF(Table13[[#This Row],[T3]]&gt;0,1,0))</f>
        <v>0</v>
      </c>
      <c r="L1138">
        <f>IF(ISBLANK(Table13[[#This Row],[T4]]),0,IF(Table13[[#This Row],[T4]]&gt;0,1,0))</f>
        <v>1</v>
      </c>
    </row>
    <row r="1139" spans="1:12">
      <c r="A1139" s="4">
        <v>43725.375</v>
      </c>
      <c r="B1139">
        <f t="shared" si="53"/>
        <v>17</v>
      </c>
      <c r="C1139">
        <f t="shared" si="54"/>
        <v>9</v>
      </c>
      <c r="D1139">
        <v>0</v>
      </c>
      <c r="E1139">
        <v>0</v>
      </c>
      <c r="F1139">
        <v>0</v>
      </c>
      <c r="G1139">
        <v>57</v>
      </c>
      <c r="I1139">
        <f>IF(ISBLANK(Table13[[#This Row],[T1]]),0,IF(Table13[[#This Row],[T1]]&gt;0,1,0))</f>
        <v>0</v>
      </c>
      <c r="J1139">
        <f>IF(ISBLANK(Table13[[#This Row],[T2]]),0,IF(Table13[[#This Row],[T2]]&gt;0,1,0))</f>
        <v>0</v>
      </c>
      <c r="K1139">
        <f>IF(ISBLANK(Table13[[#This Row],[T3]]),0,IF(Table13[[#This Row],[T3]]&gt;0,1,0))</f>
        <v>0</v>
      </c>
      <c r="L1139">
        <f>IF(ISBLANK(Table13[[#This Row],[T4]]),0,IF(Table13[[#This Row],[T4]]&gt;0,1,0))</f>
        <v>1</v>
      </c>
    </row>
    <row r="1140" spans="1:12">
      <c r="A1140" s="4">
        <v>43725.416666666664</v>
      </c>
      <c r="B1140">
        <f t="shared" si="53"/>
        <v>17</v>
      </c>
      <c r="C1140">
        <f t="shared" si="54"/>
        <v>10</v>
      </c>
      <c r="D1140">
        <v>0</v>
      </c>
      <c r="E1140">
        <v>0</v>
      </c>
      <c r="F1140">
        <v>0</v>
      </c>
      <c r="G1140">
        <v>57</v>
      </c>
      <c r="I1140">
        <f>IF(ISBLANK(Table13[[#This Row],[T1]]),0,IF(Table13[[#This Row],[T1]]&gt;0,1,0))</f>
        <v>0</v>
      </c>
      <c r="J1140">
        <f>IF(ISBLANK(Table13[[#This Row],[T2]]),0,IF(Table13[[#This Row],[T2]]&gt;0,1,0))</f>
        <v>0</v>
      </c>
      <c r="K1140">
        <f>IF(ISBLANK(Table13[[#This Row],[T3]]),0,IF(Table13[[#This Row],[T3]]&gt;0,1,0))</f>
        <v>0</v>
      </c>
      <c r="L1140">
        <f>IF(ISBLANK(Table13[[#This Row],[T4]]),0,IF(Table13[[#This Row],[T4]]&gt;0,1,0))</f>
        <v>1</v>
      </c>
    </row>
    <row r="1141" spans="1:12">
      <c r="A1141" s="4">
        <v>43725.458333333336</v>
      </c>
      <c r="B1141">
        <f t="shared" si="53"/>
        <v>17</v>
      </c>
      <c r="C1141">
        <f t="shared" si="54"/>
        <v>11</v>
      </c>
      <c r="D1141">
        <v>0</v>
      </c>
      <c r="E1141">
        <v>0</v>
      </c>
      <c r="F1141">
        <v>0</v>
      </c>
      <c r="G1141">
        <v>58</v>
      </c>
      <c r="I1141">
        <f>IF(ISBLANK(Table13[[#This Row],[T1]]),0,IF(Table13[[#This Row],[T1]]&gt;0,1,0))</f>
        <v>0</v>
      </c>
      <c r="J1141">
        <f>IF(ISBLANK(Table13[[#This Row],[T2]]),0,IF(Table13[[#This Row],[T2]]&gt;0,1,0))</f>
        <v>0</v>
      </c>
      <c r="K1141">
        <f>IF(ISBLANK(Table13[[#This Row],[T3]]),0,IF(Table13[[#This Row],[T3]]&gt;0,1,0))</f>
        <v>0</v>
      </c>
      <c r="L1141">
        <f>IF(ISBLANK(Table13[[#This Row],[T4]]),0,IF(Table13[[#This Row],[T4]]&gt;0,1,0))</f>
        <v>1</v>
      </c>
    </row>
    <row r="1142" spans="1:12">
      <c r="A1142" s="4">
        <v>43725.5</v>
      </c>
      <c r="B1142">
        <f t="shared" si="53"/>
        <v>17</v>
      </c>
      <c r="C1142">
        <f t="shared" si="54"/>
        <v>12</v>
      </c>
      <c r="D1142">
        <v>0</v>
      </c>
      <c r="E1142">
        <v>0</v>
      </c>
      <c r="F1142">
        <v>0</v>
      </c>
      <c r="G1142">
        <v>51</v>
      </c>
      <c r="I1142">
        <f>IF(ISBLANK(Table13[[#This Row],[T1]]),0,IF(Table13[[#This Row],[T1]]&gt;0,1,0))</f>
        <v>0</v>
      </c>
      <c r="J1142">
        <f>IF(ISBLANK(Table13[[#This Row],[T2]]),0,IF(Table13[[#This Row],[T2]]&gt;0,1,0))</f>
        <v>0</v>
      </c>
      <c r="K1142">
        <f>IF(ISBLANK(Table13[[#This Row],[T3]]),0,IF(Table13[[#This Row],[T3]]&gt;0,1,0))</f>
        <v>0</v>
      </c>
      <c r="L1142">
        <f>IF(ISBLANK(Table13[[#This Row],[T4]]),0,IF(Table13[[#This Row],[T4]]&gt;0,1,0))</f>
        <v>1</v>
      </c>
    </row>
    <row r="1143" spans="1:12">
      <c r="A1143" s="4">
        <v>43725.541666666664</v>
      </c>
      <c r="B1143">
        <f t="shared" si="53"/>
        <v>17</v>
      </c>
      <c r="C1143">
        <f t="shared" si="54"/>
        <v>13</v>
      </c>
      <c r="D1143">
        <v>0</v>
      </c>
      <c r="E1143">
        <v>0</v>
      </c>
      <c r="F1143">
        <v>0</v>
      </c>
      <c r="G1143">
        <v>55</v>
      </c>
      <c r="I1143">
        <f>IF(ISBLANK(Table13[[#This Row],[T1]]),0,IF(Table13[[#This Row],[T1]]&gt;0,1,0))</f>
        <v>0</v>
      </c>
      <c r="J1143">
        <f>IF(ISBLANK(Table13[[#This Row],[T2]]),0,IF(Table13[[#This Row],[T2]]&gt;0,1,0))</f>
        <v>0</v>
      </c>
      <c r="K1143">
        <f>IF(ISBLANK(Table13[[#This Row],[T3]]),0,IF(Table13[[#This Row],[T3]]&gt;0,1,0))</f>
        <v>0</v>
      </c>
      <c r="L1143">
        <f>IF(ISBLANK(Table13[[#This Row],[T4]]),0,IF(Table13[[#This Row],[T4]]&gt;0,1,0))</f>
        <v>1</v>
      </c>
    </row>
    <row r="1144" spans="1:12">
      <c r="A1144" s="4">
        <v>43725.583333333336</v>
      </c>
      <c r="B1144">
        <f t="shared" si="53"/>
        <v>17</v>
      </c>
      <c r="C1144">
        <f t="shared" si="54"/>
        <v>14</v>
      </c>
      <c r="D1144">
        <v>0</v>
      </c>
      <c r="E1144">
        <v>0</v>
      </c>
      <c r="F1144">
        <v>0</v>
      </c>
      <c r="G1144">
        <v>57</v>
      </c>
      <c r="I1144">
        <f>IF(ISBLANK(Table13[[#This Row],[T1]]),0,IF(Table13[[#This Row],[T1]]&gt;0,1,0))</f>
        <v>0</v>
      </c>
      <c r="J1144">
        <f>IF(ISBLANK(Table13[[#This Row],[T2]]),0,IF(Table13[[#This Row],[T2]]&gt;0,1,0))</f>
        <v>0</v>
      </c>
      <c r="K1144">
        <f>IF(ISBLANK(Table13[[#This Row],[T3]]),0,IF(Table13[[#This Row],[T3]]&gt;0,1,0))</f>
        <v>0</v>
      </c>
      <c r="L1144">
        <f>IF(ISBLANK(Table13[[#This Row],[T4]]),0,IF(Table13[[#This Row],[T4]]&gt;0,1,0))</f>
        <v>1</v>
      </c>
    </row>
    <row r="1145" spans="1:12">
      <c r="A1145" s="4">
        <v>43725.625</v>
      </c>
      <c r="B1145">
        <f t="shared" si="53"/>
        <v>17</v>
      </c>
      <c r="C1145">
        <f t="shared" si="54"/>
        <v>15</v>
      </c>
      <c r="D1145">
        <v>0</v>
      </c>
      <c r="E1145">
        <v>0</v>
      </c>
      <c r="F1145">
        <v>0</v>
      </c>
      <c r="G1145">
        <v>54</v>
      </c>
      <c r="I1145">
        <f>IF(ISBLANK(Table13[[#This Row],[T1]]),0,IF(Table13[[#This Row],[T1]]&gt;0,1,0))</f>
        <v>0</v>
      </c>
      <c r="J1145">
        <f>IF(ISBLANK(Table13[[#This Row],[T2]]),0,IF(Table13[[#This Row],[T2]]&gt;0,1,0))</f>
        <v>0</v>
      </c>
      <c r="K1145">
        <f>IF(ISBLANK(Table13[[#This Row],[T3]]),0,IF(Table13[[#This Row],[T3]]&gt;0,1,0))</f>
        <v>0</v>
      </c>
      <c r="L1145">
        <f>IF(ISBLANK(Table13[[#This Row],[T4]]),0,IF(Table13[[#This Row],[T4]]&gt;0,1,0))</f>
        <v>1</v>
      </c>
    </row>
    <row r="1146" spans="1:12">
      <c r="A1146" s="4">
        <v>43725.666666666664</v>
      </c>
      <c r="B1146">
        <f t="shared" si="53"/>
        <v>17</v>
      </c>
      <c r="C1146">
        <f t="shared" si="54"/>
        <v>16</v>
      </c>
      <c r="D1146">
        <v>0</v>
      </c>
      <c r="E1146">
        <v>0</v>
      </c>
      <c r="F1146">
        <v>0</v>
      </c>
      <c r="G1146">
        <v>55</v>
      </c>
      <c r="I1146">
        <f>IF(ISBLANK(Table13[[#This Row],[T1]]),0,IF(Table13[[#This Row],[T1]]&gt;0,1,0))</f>
        <v>0</v>
      </c>
      <c r="J1146">
        <f>IF(ISBLANK(Table13[[#This Row],[T2]]),0,IF(Table13[[#This Row],[T2]]&gt;0,1,0))</f>
        <v>0</v>
      </c>
      <c r="K1146">
        <f>IF(ISBLANK(Table13[[#This Row],[T3]]),0,IF(Table13[[#This Row],[T3]]&gt;0,1,0))</f>
        <v>0</v>
      </c>
      <c r="L1146">
        <f>IF(ISBLANK(Table13[[#This Row],[T4]]),0,IF(Table13[[#This Row],[T4]]&gt;0,1,0))</f>
        <v>1</v>
      </c>
    </row>
    <row r="1147" spans="1:12">
      <c r="A1147" s="4">
        <v>43725.708333333336</v>
      </c>
      <c r="B1147">
        <f t="shared" si="53"/>
        <v>17</v>
      </c>
      <c r="C1147">
        <f t="shared" si="54"/>
        <v>17</v>
      </c>
      <c r="D1147">
        <v>46</v>
      </c>
      <c r="E1147">
        <v>0</v>
      </c>
      <c r="F1147">
        <v>21</v>
      </c>
      <c r="G1147">
        <v>53</v>
      </c>
      <c r="I1147">
        <f>IF(ISBLANK(Table13[[#This Row],[T1]]),0,IF(Table13[[#This Row],[T1]]&gt;0,1,0))</f>
        <v>1</v>
      </c>
      <c r="J1147">
        <f>IF(ISBLANK(Table13[[#This Row],[T2]]),0,IF(Table13[[#This Row],[T2]]&gt;0,1,0))</f>
        <v>0</v>
      </c>
      <c r="K1147">
        <f>IF(ISBLANK(Table13[[#This Row],[T3]]),0,IF(Table13[[#This Row],[T3]]&gt;0,1,0))</f>
        <v>1</v>
      </c>
      <c r="L1147">
        <f>IF(ISBLANK(Table13[[#This Row],[T4]]),0,IF(Table13[[#This Row],[T4]]&gt;0,1,0))</f>
        <v>1</v>
      </c>
    </row>
    <row r="1148" spans="1:12">
      <c r="A1148" s="4">
        <v>43725.75</v>
      </c>
      <c r="B1148">
        <f t="shared" si="53"/>
        <v>17</v>
      </c>
      <c r="C1148">
        <f t="shared" si="54"/>
        <v>18</v>
      </c>
      <c r="D1148">
        <v>29</v>
      </c>
      <c r="E1148">
        <v>0</v>
      </c>
      <c r="F1148">
        <v>26</v>
      </c>
      <c r="G1148">
        <v>14</v>
      </c>
      <c r="I1148">
        <f>IF(ISBLANK(Table13[[#This Row],[T1]]),0,IF(Table13[[#This Row],[T1]]&gt;0,1,0))</f>
        <v>1</v>
      </c>
      <c r="J1148">
        <f>IF(ISBLANK(Table13[[#This Row],[T2]]),0,IF(Table13[[#This Row],[T2]]&gt;0,1,0))</f>
        <v>0</v>
      </c>
      <c r="K1148">
        <f>IF(ISBLANK(Table13[[#This Row],[T3]]),0,IF(Table13[[#This Row],[T3]]&gt;0,1,0))</f>
        <v>1</v>
      </c>
      <c r="L1148">
        <f>IF(ISBLANK(Table13[[#This Row],[T4]]),0,IF(Table13[[#This Row],[T4]]&gt;0,1,0))</f>
        <v>1</v>
      </c>
    </row>
    <row r="1149" spans="1:12">
      <c r="A1149" s="4">
        <v>43725.791666666664</v>
      </c>
      <c r="B1149">
        <f t="shared" si="53"/>
        <v>17</v>
      </c>
      <c r="C1149">
        <f t="shared" si="54"/>
        <v>19</v>
      </c>
      <c r="D1149">
        <v>0</v>
      </c>
      <c r="E1149">
        <v>15</v>
      </c>
      <c r="F1149">
        <v>0</v>
      </c>
      <c r="G1149">
        <v>0</v>
      </c>
      <c r="I1149">
        <f>IF(ISBLANK(Table13[[#This Row],[T1]]),0,IF(Table13[[#This Row],[T1]]&gt;0,1,0))</f>
        <v>0</v>
      </c>
      <c r="J1149">
        <f>IF(ISBLANK(Table13[[#This Row],[T2]]),0,IF(Table13[[#This Row],[T2]]&gt;0,1,0))</f>
        <v>1</v>
      </c>
      <c r="K1149">
        <f>IF(ISBLANK(Table13[[#This Row],[T3]]),0,IF(Table13[[#This Row],[T3]]&gt;0,1,0))</f>
        <v>0</v>
      </c>
      <c r="L1149">
        <f>IF(ISBLANK(Table13[[#This Row],[T4]]),0,IF(Table13[[#This Row],[T4]]&gt;0,1,0))</f>
        <v>0</v>
      </c>
    </row>
    <row r="1150" spans="1:12">
      <c r="A1150" s="4">
        <v>43725.833333333336</v>
      </c>
      <c r="B1150">
        <f t="shared" si="53"/>
        <v>17</v>
      </c>
      <c r="C1150">
        <f t="shared" si="54"/>
        <v>20</v>
      </c>
      <c r="D1150">
        <v>0</v>
      </c>
      <c r="E1150">
        <v>58</v>
      </c>
      <c r="F1150">
        <v>0</v>
      </c>
      <c r="G1150">
        <v>0</v>
      </c>
      <c r="I1150">
        <f>IF(ISBLANK(Table13[[#This Row],[T1]]),0,IF(Table13[[#This Row],[T1]]&gt;0,1,0))</f>
        <v>0</v>
      </c>
      <c r="J1150">
        <f>IF(ISBLANK(Table13[[#This Row],[T2]]),0,IF(Table13[[#This Row],[T2]]&gt;0,1,0))</f>
        <v>1</v>
      </c>
      <c r="K1150">
        <f>IF(ISBLANK(Table13[[#This Row],[T3]]),0,IF(Table13[[#This Row],[T3]]&gt;0,1,0))</f>
        <v>0</v>
      </c>
      <c r="L1150">
        <f>IF(ISBLANK(Table13[[#This Row],[T4]]),0,IF(Table13[[#This Row],[T4]]&gt;0,1,0))</f>
        <v>0</v>
      </c>
    </row>
    <row r="1151" spans="1:12">
      <c r="A1151" s="4">
        <v>43725.875</v>
      </c>
      <c r="B1151">
        <f t="shared" si="53"/>
        <v>17</v>
      </c>
      <c r="C1151">
        <f t="shared" si="54"/>
        <v>21</v>
      </c>
      <c r="D1151">
        <v>16</v>
      </c>
      <c r="E1151">
        <v>49</v>
      </c>
      <c r="F1151">
        <v>0</v>
      </c>
      <c r="G1151">
        <v>0</v>
      </c>
      <c r="I1151">
        <f>IF(ISBLANK(Table13[[#This Row],[T1]]),0,IF(Table13[[#This Row],[T1]]&gt;0,1,0))</f>
        <v>1</v>
      </c>
      <c r="J1151">
        <f>IF(ISBLANK(Table13[[#This Row],[T2]]),0,IF(Table13[[#This Row],[T2]]&gt;0,1,0))</f>
        <v>1</v>
      </c>
      <c r="K1151">
        <f>IF(ISBLANK(Table13[[#This Row],[T3]]),0,IF(Table13[[#This Row],[T3]]&gt;0,1,0))</f>
        <v>0</v>
      </c>
      <c r="L1151">
        <f>IF(ISBLANK(Table13[[#This Row],[T4]]),0,IF(Table13[[#This Row],[T4]]&gt;0,1,0))</f>
        <v>0</v>
      </c>
    </row>
    <row r="1152" spans="1:12">
      <c r="A1152" s="4">
        <v>43725.916666666664</v>
      </c>
      <c r="B1152">
        <f t="shared" si="53"/>
        <v>17</v>
      </c>
      <c r="C1152">
        <f t="shared" si="54"/>
        <v>22</v>
      </c>
      <c r="D1152">
        <v>58</v>
      </c>
      <c r="E1152">
        <v>58</v>
      </c>
      <c r="F1152">
        <v>16</v>
      </c>
      <c r="G1152">
        <v>0</v>
      </c>
      <c r="I1152">
        <f>IF(ISBLANK(Table13[[#This Row],[T1]]),0,IF(Table13[[#This Row],[T1]]&gt;0,1,0))</f>
        <v>1</v>
      </c>
      <c r="J1152">
        <f>IF(ISBLANK(Table13[[#This Row],[T2]]),0,IF(Table13[[#This Row],[T2]]&gt;0,1,0))</f>
        <v>1</v>
      </c>
      <c r="K1152">
        <f>IF(ISBLANK(Table13[[#This Row],[T3]]),0,IF(Table13[[#This Row],[T3]]&gt;0,1,0))</f>
        <v>1</v>
      </c>
      <c r="L1152">
        <f>IF(ISBLANK(Table13[[#This Row],[T4]]),0,IF(Table13[[#This Row],[T4]]&gt;0,1,0))</f>
        <v>0</v>
      </c>
    </row>
    <row r="1153" spans="1:12">
      <c r="A1153" s="4">
        <v>43725.958333333336</v>
      </c>
      <c r="B1153">
        <f t="shared" si="53"/>
        <v>17</v>
      </c>
      <c r="C1153">
        <f t="shared" si="54"/>
        <v>23</v>
      </c>
      <c r="D1153">
        <v>58</v>
      </c>
      <c r="E1153">
        <v>58</v>
      </c>
      <c r="F1153">
        <v>58</v>
      </c>
      <c r="G1153">
        <v>0</v>
      </c>
      <c r="I1153">
        <f>IF(ISBLANK(Table13[[#This Row],[T1]]),0,IF(Table13[[#This Row],[T1]]&gt;0,1,0))</f>
        <v>1</v>
      </c>
      <c r="J1153">
        <f>IF(ISBLANK(Table13[[#This Row],[T2]]),0,IF(Table13[[#This Row],[T2]]&gt;0,1,0))</f>
        <v>1</v>
      </c>
      <c r="K1153">
        <f>IF(ISBLANK(Table13[[#This Row],[T3]]),0,IF(Table13[[#This Row],[T3]]&gt;0,1,0))</f>
        <v>1</v>
      </c>
      <c r="L1153">
        <f>IF(ISBLANK(Table13[[#This Row],[T4]]),0,IF(Table13[[#This Row],[T4]]&gt;0,1,0))</f>
        <v>0</v>
      </c>
    </row>
    <row r="1154" spans="1:12">
      <c r="A1154" s="4">
        <v>43726</v>
      </c>
      <c r="B1154">
        <f t="shared" ref="B1154:B1217" si="55">DAY(A1154)</f>
        <v>18</v>
      </c>
      <c r="C1154">
        <f t="shared" si="54"/>
        <v>0</v>
      </c>
      <c r="D1154">
        <v>57</v>
      </c>
      <c r="E1154">
        <v>57</v>
      </c>
      <c r="F1154">
        <v>57</v>
      </c>
      <c r="G1154">
        <v>0</v>
      </c>
      <c r="I1154">
        <f>IF(ISBLANK(Table13[[#This Row],[T1]]),0,IF(Table13[[#This Row],[T1]]&gt;0,1,0))</f>
        <v>1</v>
      </c>
      <c r="J1154">
        <f>IF(ISBLANK(Table13[[#This Row],[T2]]),0,IF(Table13[[#This Row],[T2]]&gt;0,1,0))</f>
        <v>1</v>
      </c>
      <c r="K1154">
        <f>IF(ISBLANK(Table13[[#This Row],[T3]]),0,IF(Table13[[#This Row],[T3]]&gt;0,1,0))</f>
        <v>1</v>
      </c>
      <c r="L1154">
        <f>IF(ISBLANK(Table13[[#This Row],[T4]]),0,IF(Table13[[#This Row],[T4]]&gt;0,1,0))</f>
        <v>0</v>
      </c>
    </row>
    <row r="1155" spans="1:12">
      <c r="A1155" s="4">
        <v>43726.041666666664</v>
      </c>
      <c r="B1155">
        <f t="shared" si="55"/>
        <v>18</v>
      </c>
      <c r="C1155">
        <f t="shared" si="54"/>
        <v>1</v>
      </c>
      <c r="D1155">
        <v>58</v>
      </c>
      <c r="E1155">
        <v>58</v>
      </c>
      <c r="F1155">
        <v>58</v>
      </c>
      <c r="G1155">
        <v>0</v>
      </c>
      <c r="I1155">
        <f>IF(ISBLANK(Table13[[#This Row],[T1]]),0,IF(Table13[[#This Row],[T1]]&gt;0,1,0))</f>
        <v>1</v>
      </c>
      <c r="J1155">
        <f>IF(ISBLANK(Table13[[#This Row],[T2]]),0,IF(Table13[[#This Row],[T2]]&gt;0,1,0))</f>
        <v>1</v>
      </c>
      <c r="K1155">
        <f>IF(ISBLANK(Table13[[#This Row],[T3]]),0,IF(Table13[[#This Row],[T3]]&gt;0,1,0))</f>
        <v>1</v>
      </c>
      <c r="L1155">
        <f>IF(ISBLANK(Table13[[#This Row],[T4]]),0,IF(Table13[[#This Row],[T4]]&gt;0,1,0))</f>
        <v>0</v>
      </c>
    </row>
    <row r="1156" spans="1:12">
      <c r="A1156" s="4">
        <v>43726.083333333336</v>
      </c>
      <c r="B1156">
        <f t="shared" si="55"/>
        <v>18</v>
      </c>
      <c r="C1156">
        <f t="shared" si="54"/>
        <v>2</v>
      </c>
      <c r="D1156">
        <v>58</v>
      </c>
      <c r="E1156">
        <v>58</v>
      </c>
      <c r="F1156">
        <v>58</v>
      </c>
      <c r="G1156">
        <v>0</v>
      </c>
      <c r="I1156">
        <f>IF(ISBLANK(Table13[[#This Row],[T1]]),0,IF(Table13[[#This Row],[T1]]&gt;0,1,0))</f>
        <v>1</v>
      </c>
      <c r="J1156">
        <f>IF(ISBLANK(Table13[[#This Row],[T2]]),0,IF(Table13[[#This Row],[T2]]&gt;0,1,0))</f>
        <v>1</v>
      </c>
      <c r="K1156">
        <f>IF(ISBLANK(Table13[[#This Row],[T3]]),0,IF(Table13[[#This Row],[T3]]&gt;0,1,0))</f>
        <v>1</v>
      </c>
      <c r="L1156">
        <f>IF(ISBLANK(Table13[[#This Row],[T4]]),0,IF(Table13[[#This Row],[T4]]&gt;0,1,0))</f>
        <v>0</v>
      </c>
    </row>
    <row r="1157" spans="1:12">
      <c r="A1157" s="4">
        <v>43726.125</v>
      </c>
      <c r="B1157">
        <f t="shared" si="55"/>
        <v>18</v>
      </c>
      <c r="C1157">
        <f t="shared" si="54"/>
        <v>3</v>
      </c>
      <c r="D1157">
        <v>57</v>
      </c>
      <c r="E1157">
        <v>57</v>
      </c>
      <c r="F1157">
        <v>57</v>
      </c>
      <c r="G1157">
        <v>0</v>
      </c>
      <c r="I1157">
        <f>IF(ISBLANK(Table13[[#This Row],[T1]]),0,IF(Table13[[#This Row],[T1]]&gt;0,1,0))</f>
        <v>1</v>
      </c>
      <c r="J1157">
        <f>IF(ISBLANK(Table13[[#This Row],[T2]]),0,IF(Table13[[#This Row],[T2]]&gt;0,1,0))</f>
        <v>1</v>
      </c>
      <c r="K1157">
        <f>IF(ISBLANK(Table13[[#This Row],[T3]]),0,IF(Table13[[#This Row],[T3]]&gt;0,1,0))</f>
        <v>1</v>
      </c>
      <c r="L1157">
        <f>IF(ISBLANK(Table13[[#This Row],[T4]]),0,IF(Table13[[#This Row],[T4]]&gt;0,1,0))</f>
        <v>0</v>
      </c>
    </row>
    <row r="1158" spans="1:12">
      <c r="A1158" s="4">
        <v>43726.166666666664</v>
      </c>
      <c r="B1158">
        <f t="shared" si="55"/>
        <v>18</v>
      </c>
      <c r="C1158">
        <f t="shared" si="54"/>
        <v>4</v>
      </c>
      <c r="D1158">
        <v>58</v>
      </c>
      <c r="E1158">
        <v>58</v>
      </c>
      <c r="F1158">
        <v>58</v>
      </c>
      <c r="G1158">
        <v>0</v>
      </c>
      <c r="I1158">
        <f>IF(ISBLANK(Table13[[#This Row],[T1]]),0,IF(Table13[[#This Row],[T1]]&gt;0,1,0))</f>
        <v>1</v>
      </c>
      <c r="J1158">
        <f>IF(ISBLANK(Table13[[#This Row],[T2]]),0,IF(Table13[[#This Row],[T2]]&gt;0,1,0))</f>
        <v>1</v>
      </c>
      <c r="K1158">
        <f>IF(ISBLANK(Table13[[#This Row],[T3]]),0,IF(Table13[[#This Row],[T3]]&gt;0,1,0))</f>
        <v>1</v>
      </c>
      <c r="L1158">
        <f>IF(ISBLANK(Table13[[#This Row],[T4]]),0,IF(Table13[[#This Row],[T4]]&gt;0,1,0))</f>
        <v>0</v>
      </c>
    </row>
    <row r="1159" spans="1:12">
      <c r="A1159" s="4">
        <v>43726.208333333336</v>
      </c>
      <c r="B1159">
        <f t="shared" si="55"/>
        <v>18</v>
      </c>
      <c r="C1159">
        <f t="shared" si="54"/>
        <v>5</v>
      </c>
      <c r="D1159">
        <v>58</v>
      </c>
      <c r="E1159">
        <v>58</v>
      </c>
      <c r="F1159">
        <v>58</v>
      </c>
      <c r="G1159">
        <v>0</v>
      </c>
      <c r="I1159">
        <f>IF(ISBLANK(Table13[[#This Row],[T1]]),0,IF(Table13[[#This Row],[T1]]&gt;0,1,0))</f>
        <v>1</v>
      </c>
      <c r="J1159">
        <f>IF(ISBLANK(Table13[[#This Row],[T2]]),0,IF(Table13[[#This Row],[T2]]&gt;0,1,0))</f>
        <v>1</v>
      </c>
      <c r="K1159">
        <f>IF(ISBLANK(Table13[[#This Row],[T3]]),0,IF(Table13[[#This Row],[T3]]&gt;0,1,0))</f>
        <v>1</v>
      </c>
      <c r="L1159">
        <f>IF(ISBLANK(Table13[[#This Row],[T4]]),0,IF(Table13[[#This Row],[T4]]&gt;0,1,0))</f>
        <v>0</v>
      </c>
    </row>
    <row r="1160" spans="1:12">
      <c r="A1160" s="4">
        <v>43726.25</v>
      </c>
      <c r="B1160">
        <f t="shared" si="55"/>
        <v>18</v>
      </c>
      <c r="C1160">
        <f t="shared" si="54"/>
        <v>6</v>
      </c>
      <c r="D1160">
        <v>58</v>
      </c>
      <c r="E1160">
        <v>58</v>
      </c>
      <c r="F1160">
        <v>58</v>
      </c>
      <c r="G1160">
        <v>0</v>
      </c>
      <c r="I1160">
        <f>IF(ISBLANK(Table13[[#This Row],[T1]]),0,IF(Table13[[#This Row],[T1]]&gt;0,1,0))</f>
        <v>1</v>
      </c>
      <c r="J1160">
        <f>IF(ISBLANK(Table13[[#This Row],[T2]]),0,IF(Table13[[#This Row],[T2]]&gt;0,1,0))</f>
        <v>1</v>
      </c>
      <c r="K1160">
        <f>IF(ISBLANK(Table13[[#This Row],[T3]]),0,IF(Table13[[#This Row],[T3]]&gt;0,1,0))</f>
        <v>1</v>
      </c>
      <c r="L1160">
        <f>IF(ISBLANK(Table13[[#This Row],[T4]]),0,IF(Table13[[#This Row],[T4]]&gt;0,1,0))</f>
        <v>0</v>
      </c>
    </row>
    <row r="1161" spans="1:12">
      <c r="A1161" s="4">
        <v>43726.291666666664</v>
      </c>
      <c r="B1161">
        <f t="shared" si="55"/>
        <v>18</v>
      </c>
      <c r="C1161">
        <f t="shared" si="54"/>
        <v>7</v>
      </c>
      <c r="D1161">
        <v>57</v>
      </c>
      <c r="E1161">
        <v>6</v>
      </c>
      <c r="F1161">
        <v>55</v>
      </c>
      <c r="G1161">
        <v>0</v>
      </c>
      <c r="I1161">
        <f>IF(ISBLANK(Table13[[#This Row],[T1]]),0,IF(Table13[[#This Row],[T1]]&gt;0,1,0))</f>
        <v>1</v>
      </c>
      <c r="J1161">
        <f>IF(ISBLANK(Table13[[#This Row],[T2]]),0,IF(Table13[[#This Row],[T2]]&gt;0,1,0))</f>
        <v>1</v>
      </c>
      <c r="K1161">
        <f>IF(ISBLANK(Table13[[#This Row],[T3]]),0,IF(Table13[[#This Row],[T3]]&gt;0,1,0))</f>
        <v>1</v>
      </c>
      <c r="L1161">
        <f>IF(ISBLANK(Table13[[#This Row],[T4]]),0,IF(Table13[[#This Row],[T4]]&gt;0,1,0))</f>
        <v>0</v>
      </c>
    </row>
    <row r="1162" spans="1:12">
      <c r="A1162" s="4">
        <v>43726.333333333336</v>
      </c>
      <c r="B1162">
        <f t="shared" si="55"/>
        <v>18</v>
      </c>
      <c r="C1162">
        <f t="shared" si="54"/>
        <v>8</v>
      </c>
      <c r="D1162">
        <v>13</v>
      </c>
      <c r="E1162">
        <v>0</v>
      </c>
      <c r="F1162">
        <v>0</v>
      </c>
      <c r="G1162">
        <v>43</v>
      </c>
      <c r="I1162">
        <f>IF(ISBLANK(Table13[[#This Row],[T1]]),0,IF(Table13[[#This Row],[T1]]&gt;0,1,0))</f>
        <v>1</v>
      </c>
      <c r="J1162">
        <f>IF(ISBLANK(Table13[[#This Row],[T2]]),0,IF(Table13[[#This Row],[T2]]&gt;0,1,0))</f>
        <v>0</v>
      </c>
      <c r="K1162">
        <f>IF(ISBLANK(Table13[[#This Row],[T3]]),0,IF(Table13[[#This Row],[T3]]&gt;0,1,0))</f>
        <v>0</v>
      </c>
      <c r="L1162">
        <f>IF(ISBLANK(Table13[[#This Row],[T4]]),0,IF(Table13[[#This Row],[T4]]&gt;0,1,0))</f>
        <v>1</v>
      </c>
    </row>
    <row r="1163" spans="1:12">
      <c r="A1163" s="4">
        <v>43726.375</v>
      </c>
      <c r="B1163">
        <f t="shared" si="55"/>
        <v>18</v>
      </c>
      <c r="C1163">
        <f t="shared" si="54"/>
        <v>9</v>
      </c>
      <c r="D1163">
        <v>0</v>
      </c>
      <c r="E1163">
        <v>0</v>
      </c>
      <c r="F1163">
        <v>0</v>
      </c>
      <c r="G1163">
        <v>44</v>
      </c>
      <c r="I1163">
        <f>IF(ISBLANK(Table13[[#This Row],[T1]]),0,IF(Table13[[#This Row],[T1]]&gt;0,1,0))</f>
        <v>0</v>
      </c>
      <c r="J1163">
        <f>IF(ISBLANK(Table13[[#This Row],[T2]]),0,IF(Table13[[#This Row],[T2]]&gt;0,1,0))</f>
        <v>0</v>
      </c>
      <c r="K1163">
        <f>IF(ISBLANK(Table13[[#This Row],[T3]]),0,IF(Table13[[#This Row],[T3]]&gt;0,1,0))</f>
        <v>0</v>
      </c>
      <c r="L1163">
        <f>IF(ISBLANK(Table13[[#This Row],[T4]]),0,IF(Table13[[#This Row],[T4]]&gt;0,1,0))</f>
        <v>1</v>
      </c>
    </row>
    <row r="1164" spans="1:12">
      <c r="A1164" s="4">
        <v>43726.416666666664</v>
      </c>
      <c r="B1164">
        <f t="shared" si="55"/>
        <v>18</v>
      </c>
      <c r="C1164">
        <f t="shared" si="54"/>
        <v>10</v>
      </c>
      <c r="D1164">
        <v>0</v>
      </c>
      <c r="E1164">
        <v>0</v>
      </c>
      <c r="F1164">
        <v>0</v>
      </c>
      <c r="G1164">
        <v>52</v>
      </c>
      <c r="I1164">
        <f>IF(ISBLANK(Table13[[#This Row],[T1]]),0,IF(Table13[[#This Row],[T1]]&gt;0,1,0))</f>
        <v>0</v>
      </c>
      <c r="J1164">
        <f>IF(ISBLANK(Table13[[#This Row],[T2]]),0,IF(Table13[[#This Row],[T2]]&gt;0,1,0))</f>
        <v>0</v>
      </c>
      <c r="K1164">
        <f>IF(ISBLANK(Table13[[#This Row],[T3]]),0,IF(Table13[[#This Row],[T3]]&gt;0,1,0))</f>
        <v>0</v>
      </c>
      <c r="L1164">
        <f>IF(ISBLANK(Table13[[#This Row],[T4]]),0,IF(Table13[[#This Row],[T4]]&gt;0,1,0))</f>
        <v>1</v>
      </c>
    </row>
    <row r="1165" spans="1:12">
      <c r="A1165" s="4">
        <v>43726.458333333336</v>
      </c>
      <c r="B1165">
        <f t="shared" si="55"/>
        <v>18</v>
      </c>
      <c r="C1165">
        <f t="shared" si="54"/>
        <v>11</v>
      </c>
      <c r="D1165">
        <v>0</v>
      </c>
      <c r="E1165">
        <v>0</v>
      </c>
      <c r="F1165">
        <v>0</v>
      </c>
      <c r="G1165">
        <v>57</v>
      </c>
      <c r="I1165">
        <f>IF(ISBLANK(Table13[[#This Row],[T1]]),0,IF(Table13[[#This Row],[T1]]&gt;0,1,0))</f>
        <v>0</v>
      </c>
      <c r="J1165">
        <f>IF(ISBLANK(Table13[[#This Row],[T2]]),0,IF(Table13[[#This Row],[T2]]&gt;0,1,0))</f>
        <v>0</v>
      </c>
      <c r="K1165">
        <f>IF(ISBLANK(Table13[[#This Row],[T3]]),0,IF(Table13[[#This Row],[T3]]&gt;0,1,0))</f>
        <v>0</v>
      </c>
      <c r="L1165">
        <f>IF(ISBLANK(Table13[[#This Row],[T4]]),0,IF(Table13[[#This Row],[T4]]&gt;0,1,0))</f>
        <v>1</v>
      </c>
    </row>
    <row r="1166" spans="1:12">
      <c r="A1166" s="4">
        <v>43726.5</v>
      </c>
      <c r="B1166">
        <f t="shared" si="55"/>
        <v>18</v>
      </c>
      <c r="C1166">
        <f t="shared" si="54"/>
        <v>12</v>
      </c>
      <c r="D1166">
        <v>0</v>
      </c>
      <c r="E1166">
        <v>0</v>
      </c>
      <c r="F1166">
        <v>0</v>
      </c>
      <c r="G1166">
        <v>50</v>
      </c>
      <c r="I1166">
        <f>IF(ISBLANK(Table13[[#This Row],[T1]]),0,IF(Table13[[#This Row],[T1]]&gt;0,1,0))</f>
        <v>0</v>
      </c>
      <c r="J1166">
        <f>IF(ISBLANK(Table13[[#This Row],[T2]]),0,IF(Table13[[#This Row],[T2]]&gt;0,1,0))</f>
        <v>0</v>
      </c>
      <c r="K1166">
        <f>IF(ISBLANK(Table13[[#This Row],[T3]]),0,IF(Table13[[#This Row],[T3]]&gt;0,1,0))</f>
        <v>0</v>
      </c>
      <c r="L1166">
        <f>IF(ISBLANK(Table13[[#This Row],[T4]]),0,IF(Table13[[#This Row],[T4]]&gt;0,1,0))</f>
        <v>1</v>
      </c>
    </row>
    <row r="1167" spans="1:12">
      <c r="A1167" s="4">
        <v>43726.541666666664</v>
      </c>
      <c r="B1167">
        <f t="shared" si="55"/>
        <v>18</v>
      </c>
      <c r="C1167">
        <f t="shared" si="54"/>
        <v>13</v>
      </c>
      <c r="D1167">
        <v>0</v>
      </c>
      <c r="E1167">
        <v>0</v>
      </c>
      <c r="F1167">
        <v>0</v>
      </c>
      <c r="G1167">
        <v>58</v>
      </c>
      <c r="I1167">
        <f>IF(ISBLANK(Table13[[#This Row],[T1]]),0,IF(Table13[[#This Row],[T1]]&gt;0,1,0))</f>
        <v>0</v>
      </c>
      <c r="J1167">
        <f>IF(ISBLANK(Table13[[#This Row],[T2]]),0,IF(Table13[[#This Row],[T2]]&gt;0,1,0))</f>
        <v>0</v>
      </c>
      <c r="K1167">
        <f>IF(ISBLANK(Table13[[#This Row],[T3]]),0,IF(Table13[[#This Row],[T3]]&gt;0,1,0))</f>
        <v>0</v>
      </c>
      <c r="L1167">
        <f>IF(ISBLANK(Table13[[#This Row],[T4]]),0,IF(Table13[[#This Row],[T4]]&gt;0,1,0))</f>
        <v>1</v>
      </c>
    </row>
    <row r="1168" spans="1:12">
      <c r="A1168" s="4">
        <v>43726.583333333336</v>
      </c>
      <c r="B1168">
        <f t="shared" si="55"/>
        <v>18</v>
      </c>
      <c r="C1168">
        <f t="shared" si="54"/>
        <v>14</v>
      </c>
      <c r="D1168">
        <v>0</v>
      </c>
      <c r="E1168">
        <v>0</v>
      </c>
      <c r="F1168">
        <v>0</v>
      </c>
      <c r="G1168">
        <v>58</v>
      </c>
      <c r="I1168">
        <f>IF(ISBLANK(Table13[[#This Row],[T1]]),0,IF(Table13[[#This Row],[T1]]&gt;0,1,0))</f>
        <v>0</v>
      </c>
      <c r="J1168">
        <f>IF(ISBLANK(Table13[[#This Row],[T2]]),0,IF(Table13[[#This Row],[T2]]&gt;0,1,0))</f>
        <v>0</v>
      </c>
      <c r="K1168">
        <f>IF(ISBLANK(Table13[[#This Row],[T3]]),0,IF(Table13[[#This Row],[T3]]&gt;0,1,0))</f>
        <v>0</v>
      </c>
      <c r="L1168">
        <f>IF(ISBLANK(Table13[[#This Row],[T4]]),0,IF(Table13[[#This Row],[T4]]&gt;0,1,0))</f>
        <v>1</v>
      </c>
    </row>
    <row r="1169" spans="1:12">
      <c r="A1169" s="4">
        <v>43726.625</v>
      </c>
      <c r="B1169">
        <f t="shared" si="55"/>
        <v>18</v>
      </c>
      <c r="C1169">
        <f t="shared" si="54"/>
        <v>15</v>
      </c>
      <c r="D1169">
        <v>0</v>
      </c>
      <c r="E1169">
        <v>0</v>
      </c>
      <c r="F1169">
        <v>0</v>
      </c>
      <c r="G1169">
        <v>58</v>
      </c>
      <c r="I1169">
        <f>IF(ISBLANK(Table13[[#This Row],[T1]]),0,IF(Table13[[#This Row],[T1]]&gt;0,1,0))</f>
        <v>0</v>
      </c>
      <c r="J1169">
        <f>IF(ISBLANK(Table13[[#This Row],[T2]]),0,IF(Table13[[#This Row],[T2]]&gt;0,1,0))</f>
        <v>0</v>
      </c>
      <c r="K1169">
        <f>IF(ISBLANK(Table13[[#This Row],[T3]]),0,IF(Table13[[#This Row],[T3]]&gt;0,1,0))</f>
        <v>0</v>
      </c>
      <c r="L1169">
        <f>IF(ISBLANK(Table13[[#This Row],[T4]]),0,IF(Table13[[#This Row],[T4]]&gt;0,1,0))</f>
        <v>1</v>
      </c>
    </row>
    <row r="1170" spans="1:12">
      <c r="A1170" s="4">
        <v>43726.666666666664</v>
      </c>
      <c r="B1170">
        <f t="shared" si="55"/>
        <v>18</v>
      </c>
      <c r="C1170">
        <f t="shared" si="54"/>
        <v>16</v>
      </c>
      <c r="D1170">
        <v>0</v>
      </c>
      <c r="E1170">
        <v>0</v>
      </c>
      <c r="F1170">
        <v>0</v>
      </c>
      <c r="G1170">
        <v>57</v>
      </c>
      <c r="I1170">
        <f>IF(ISBLANK(Table13[[#This Row],[T1]]),0,IF(Table13[[#This Row],[T1]]&gt;0,1,0))</f>
        <v>0</v>
      </c>
      <c r="J1170">
        <f>IF(ISBLANK(Table13[[#This Row],[T2]]),0,IF(Table13[[#This Row],[T2]]&gt;0,1,0))</f>
        <v>0</v>
      </c>
      <c r="K1170">
        <f>IF(ISBLANK(Table13[[#This Row],[T3]]),0,IF(Table13[[#This Row],[T3]]&gt;0,1,0))</f>
        <v>0</v>
      </c>
      <c r="L1170">
        <f>IF(ISBLANK(Table13[[#This Row],[T4]]),0,IF(Table13[[#This Row],[T4]]&gt;0,1,0))</f>
        <v>1</v>
      </c>
    </row>
    <row r="1171" spans="1:12">
      <c r="A1171" s="4">
        <v>43726.708333333336</v>
      </c>
      <c r="B1171">
        <f t="shared" si="55"/>
        <v>18</v>
      </c>
      <c r="C1171">
        <f t="shared" si="54"/>
        <v>17</v>
      </c>
      <c r="D1171">
        <v>0</v>
      </c>
      <c r="E1171">
        <v>0</v>
      </c>
      <c r="F1171">
        <v>0</v>
      </c>
      <c r="G1171">
        <v>58</v>
      </c>
      <c r="I1171">
        <f>IF(ISBLANK(Table13[[#This Row],[T1]]),0,IF(Table13[[#This Row],[T1]]&gt;0,1,0))</f>
        <v>0</v>
      </c>
      <c r="J1171">
        <f>IF(ISBLANK(Table13[[#This Row],[T2]]),0,IF(Table13[[#This Row],[T2]]&gt;0,1,0))</f>
        <v>0</v>
      </c>
      <c r="K1171">
        <f>IF(ISBLANK(Table13[[#This Row],[T3]]),0,IF(Table13[[#This Row],[T3]]&gt;0,1,0))</f>
        <v>0</v>
      </c>
      <c r="L1171">
        <f>IF(ISBLANK(Table13[[#This Row],[T4]]),0,IF(Table13[[#This Row],[T4]]&gt;0,1,0))</f>
        <v>1</v>
      </c>
    </row>
    <row r="1172" spans="1:12">
      <c r="A1172" s="4">
        <v>43726.75</v>
      </c>
      <c r="B1172">
        <f t="shared" si="55"/>
        <v>18</v>
      </c>
      <c r="C1172">
        <f t="shared" si="54"/>
        <v>18</v>
      </c>
      <c r="D1172">
        <v>0</v>
      </c>
      <c r="E1172">
        <v>0</v>
      </c>
      <c r="F1172">
        <v>39</v>
      </c>
      <c r="G1172">
        <v>57</v>
      </c>
      <c r="I1172">
        <f>IF(ISBLANK(Table13[[#This Row],[T1]]),0,IF(Table13[[#This Row],[T1]]&gt;0,1,0))</f>
        <v>0</v>
      </c>
      <c r="J1172">
        <f>IF(ISBLANK(Table13[[#This Row],[T2]]),0,IF(Table13[[#This Row],[T2]]&gt;0,1,0))</f>
        <v>0</v>
      </c>
      <c r="K1172">
        <f>IF(ISBLANK(Table13[[#This Row],[T3]]),0,IF(Table13[[#This Row],[T3]]&gt;0,1,0))</f>
        <v>1</v>
      </c>
      <c r="L1172">
        <f>IF(ISBLANK(Table13[[#This Row],[T4]]),0,IF(Table13[[#This Row],[T4]]&gt;0,1,0))</f>
        <v>1</v>
      </c>
    </row>
    <row r="1173" spans="1:12">
      <c r="A1173" s="4">
        <v>43726.791666666664</v>
      </c>
      <c r="B1173">
        <f t="shared" si="55"/>
        <v>18</v>
      </c>
      <c r="C1173">
        <f t="shared" si="54"/>
        <v>19</v>
      </c>
      <c r="D1173">
        <v>36</v>
      </c>
      <c r="E1173">
        <v>0</v>
      </c>
      <c r="F1173">
        <v>57</v>
      </c>
      <c r="G1173">
        <v>42</v>
      </c>
      <c r="I1173">
        <f>IF(ISBLANK(Table13[[#This Row],[T1]]),0,IF(Table13[[#This Row],[T1]]&gt;0,1,0))</f>
        <v>1</v>
      </c>
      <c r="J1173">
        <f>IF(ISBLANK(Table13[[#This Row],[T2]]),0,IF(Table13[[#This Row],[T2]]&gt;0,1,0))</f>
        <v>0</v>
      </c>
      <c r="K1173">
        <f>IF(ISBLANK(Table13[[#This Row],[T3]]),0,IF(Table13[[#This Row],[T3]]&gt;0,1,0))</f>
        <v>1</v>
      </c>
      <c r="L1173">
        <f>IF(ISBLANK(Table13[[#This Row],[T4]]),0,IF(Table13[[#This Row],[T4]]&gt;0,1,0))</f>
        <v>1</v>
      </c>
    </row>
    <row r="1174" spans="1:12">
      <c r="A1174" s="4">
        <v>43726.833333333336</v>
      </c>
      <c r="B1174">
        <f t="shared" si="55"/>
        <v>18</v>
      </c>
      <c r="C1174">
        <f t="shared" si="54"/>
        <v>20</v>
      </c>
      <c r="D1174">
        <v>57</v>
      </c>
      <c r="E1174">
        <v>0</v>
      </c>
      <c r="F1174">
        <v>57</v>
      </c>
      <c r="G1174">
        <v>0</v>
      </c>
      <c r="I1174">
        <f>IF(ISBLANK(Table13[[#This Row],[T1]]),0,IF(Table13[[#This Row],[T1]]&gt;0,1,0))</f>
        <v>1</v>
      </c>
      <c r="J1174">
        <f>IF(ISBLANK(Table13[[#This Row],[T2]]),0,IF(Table13[[#This Row],[T2]]&gt;0,1,0))</f>
        <v>0</v>
      </c>
      <c r="K1174">
        <f>IF(ISBLANK(Table13[[#This Row],[T3]]),0,IF(Table13[[#This Row],[T3]]&gt;0,1,0))</f>
        <v>1</v>
      </c>
      <c r="L1174">
        <f>IF(ISBLANK(Table13[[#This Row],[T4]]),0,IF(Table13[[#This Row],[T4]]&gt;0,1,0))</f>
        <v>0</v>
      </c>
    </row>
    <row r="1175" spans="1:12">
      <c r="A1175" s="4">
        <v>43726.875</v>
      </c>
      <c r="B1175">
        <f t="shared" si="55"/>
        <v>18</v>
      </c>
      <c r="C1175">
        <f t="shared" si="54"/>
        <v>21</v>
      </c>
      <c r="D1175">
        <v>58</v>
      </c>
      <c r="E1175">
        <v>20</v>
      </c>
      <c r="F1175">
        <v>46</v>
      </c>
      <c r="G1175">
        <v>0</v>
      </c>
      <c r="I1175">
        <f>IF(ISBLANK(Table13[[#This Row],[T1]]),0,IF(Table13[[#This Row],[T1]]&gt;0,1,0))</f>
        <v>1</v>
      </c>
      <c r="J1175">
        <f>IF(ISBLANK(Table13[[#This Row],[T2]]),0,IF(Table13[[#This Row],[T2]]&gt;0,1,0))</f>
        <v>1</v>
      </c>
      <c r="K1175">
        <f>IF(ISBLANK(Table13[[#This Row],[T3]]),0,IF(Table13[[#This Row],[T3]]&gt;0,1,0))</f>
        <v>1</v>
      </c>
      <c r="L1175">
        <f>IF(ISBLANK(Table13[[#This Row],[T4]]),0,IF(Table13[[#This Row],[T4]]&gt;0,1,0))</f>
        <v>0</v>
      </c>
    </row>
    <row r="1176" spans="1:12">
      <c r="A1176" s="4">
        <v>43726.916666666664</v>
      </c>
      <c r="B1176">
        <f t="shared" si="55"/>
        <v>18</v>
      </c>
      <c r="C1176">
        <f t="shared" si="54"/>
        <v>22</v>
      </c>
      <c r="D1176">
        <v>58</v>
      </c>
      <c r="E1176">
        <v>58</v>
      </c>
      <c r="F1176">
        <v>49</v>
      </c>
      <c r="G1176">
        <v>0</v>
      </c>
      <c r="I1176">
        <f>IF(ISBLANK(Table13[[#This Row],[T1]]),0,IF(Table13[[#This Row],[T1]]&gt;0,1,0))</f>
        <v>1</v>
      </c>
      <c r="J1176">
        <f>IF(ISBLANK(Table13[[#This Row],[T2]]),0,IF(Table13[[#This Row],[T2]]&gt;0,1,0))</f>
        <v>1</v>
      </c>
      <c r="K1176">
        <f>IF(ISBLANK(Table13[[#This Row],[T3]]),0,IF(Table13[[#This Row],[T3]]&gt;0,1,0))</f>
        <v>1</v>
      </c>
      <c r="L1176">
        <f>IF(ISBLANK(Table13[[#This Row],[T4]]),0,IF(Table13[[#This Row],[T4]]&gt;0,1,0))</f>
        <v>0</v>
      </c>
    </row>
    <row r="1177" spans="1:12">
      <c r="A1177" s="4">
        <v>43726.958333333336</v>
      </c>
      <c r="B1177">
        <f t="shared" si="55"/>
        <v>18</v>
      </c>
      <c r="C1177">
        <f t="shared" si="54"/>
        <v>23</v>
      </c>
      <c r="D1177">
        <v>58</v>
      </c>
      <c r="E1177">
        <v>58</v>
      </c>
      <c r="F1177">
        <v>57</v>
      </c>
      <c r="G1177">
        <v>0</v>
      </c>
      <c r="I1177">
        <f>IF(ISBLANK(Table13[[#This Row],[T1]]),0,IF(Table13[[#This Row],[T1]]&gt;0,1,0))</f>
        <v>1</v>
      </c>
      <c r="J1177">
        <f>IF(ISBLANK(Table13[[#This Row],[T2]]),0,IF(Table13[[#This Row],[T2]]&gt;0,1,0))</f>
        <v>1</v>
      </c>
      <c r="K1177">
        <f>IF(ISBLANK(Table13[[#This Row],[T3]]),0,IF(Table13[[#This Row],[T3]]&gt;0,1,0))</f>
        <v>1</v>
      </c>
      <c r="L1177">
        <f>IF(ISBLANK(Table13[[#This Row],[T4]]),0,IF(Table13[[#This Row],[T4]]&gt;0,1,0))</f>
        <v>0</v>
      </c>
    </row>
    <row r="1178" spans="1:12">
      <c r="A1178" s="4">
        <v>43727</v>
      </c>
      <c r="B1178">
        <f t="shared" si="55"/>
        <v>19</v>
      </c>
      <c r="C1178">
        <f t="shared" si="54"/>
        <v>0</v>
      </c>
      <c r="D1178">
        <v>57</v>
      </c>
      <c r="E1178">
        <v>57</v>
      </c>
      <c r="F1178">
        <v>57</v>
      </c>
      <c r="G1178">
        <v>0</v>
      </c>
      <c r="I1178">
        <f>IF(ISBLANK(Table13[[#This Row],[T1]]),0,IF(Table13[[#This Row],[T1]]&gt;0,1,0))</f>
        <v>1</v>
      </c>
      <c r="J1178">
        <f>IF(ISBLANK(Table13[[#This Row],[T2]]),0,IF(Table13[[#This Row],[T2]]&gt;0,1,0))</f>
        <v>1</v>
      </c>
      <c r="K1178">
        <f>IF(ISBLANK(Table13[[#This Row],[T3]]),0,IF(Table13[[#This Row],[T3]]&gt;0,1,0))</f>
        <v>1</v>
      </c>
      <c r="L1178">
        <f>IF(ISBLANK(Table13[[#This Row],[T4]]),0,IF(Table13[[#This Row],[T4]]&gt;0,1,0))</f>
        <v>0</v>
      </c>
    </row>
    <row r="1179" spans="1:12">
      <c r="A1179" s="4">
        <v>43727.041666666664</v>
      </c>
      <c r="B1179">
        <f t="shared" si="55"/>
        <v>19</v>
      </c>
      <c r="C1179">
        <f t="shared" ref="C1179:C1242" si="56">HOUR(A1179)</f>
        <v>1</v>
      </c>
      <c r="D1179">
        <v>58</v>
      </c>
      <c r="E1179">
        <v>58</v>
      </c>
      <c r="F1179">
        <v>58</v>
      </c>
      <c r="G1179">
        <v>0</v>
      </c>
      <c r="I1179">
        <f>IF(ISBLANK(Table13[[#This Row],[T1]]),0,IF(Table13[[#This Row],[T1]]&gt;0,1,0))</f>
        <v>1</v>
      </c>
      <c r="J1179">
        <f>IF(ISBLANK(Table13[[#This Row],[T2]]),0,IF(Table13[[#This Row],[T2]]&gt;0,1,0))</f>
        <v>1</v>
      </c>
      <c r="K1179">
        <f>IF(ISBLANK(Table13[[#This Row],[T3]]),0,IF(Table13[[#This Row],[T3]]&gt;0,1,0))</f>
        <v>1</v>
      </c>
      <c r="L1179">
        <f>IF(ISBLANK(Table13[[#This Row],[T4]]),0,IF(Table13[[#This Row],[T4]]&gt;0,1,0))</f>
        <v>0</v>
      </c>
    </row>
    <row r="1180" spans="1:12">
      <c r="A1180" s="4">
        <v>43727.083333333336</v>
      </c>
      <c r="B1180">
        <f t="shared" si="55"/>
        <v>19</v>
      </c>
      <c r="C1180">
        <f t="shared" si="56"/>
        <v>2</v>
      </c>
      <c r="D1180">
        <v>58</v>
      </c>
      <c r="E1180">
        <v>58</v>
      </c>
      <c r="F1180">
        <v>58</v>
      </c>
      <c r="G1180">
        <v>0</v>
      </c>
      <c r="I1180">
        <f>IF(ISBLANK(Table13[[#This Row],[T1]]),0,IF(Table13[[#This Row],[T1]]&gt;0,1,0))</f>
        <v>1</v>
      </c>
      <c r="J1180">
        <f>IF(ISBLANK(Table13[[#This Row],[T2]]),0,IF(Table13[[#This Row],[T2]]&gt;0,1,0))</f>
        <v>1</v>
      </c>
      <c r="K1180">
        <f>IF(ISBLANK(Table13[[#This Row],[T3]]),0,IF(Table13[[#This Row],[T3]]&gt;0,1,0))</f>
        <v>1</v>
      </c>
      <c r="L1180">
        <f>IF(ISBLANK(Table13[[#This Row],[T4]]),0,IF(Table13[[#This Row],[T4]]&gt;0,1,0))</f>
        <v>0</v>
      </c>
    </row>
    <row r="1181" spans="1:12">
      <c r="A1181" s="4">
        <v>43727.125</v>
      </c>
      <c r="B1181">
        <f t="shared" si="55"/>
        <v>19</v>
      </c>
      <c r="C1181">
        <f t="shared" si="56"/>
        <v>3</v>
      </c>
      <c r="D1181">
        <v>58</v>
      </c>
      <c r="E1181">
        <v>58</v>
      </c>
      <c r="F1181">
        <v>58</v>
      </c>
      <c r="G1181">
        <v>0</v>
      </c>
      <c r="I1181">
        <f>IF(ISBLANK(Table13[[#This Row],[T1]]),0,IF(Table13[[#This Row],[T1]]&gt;0,1,0))</f>
        <v>1</v>
      </c>
      <c r="J1181">
        <f>IF(ISBLANK(Table13[[#This Row],[T2]]),0,IF(Table13[[#This Row],[T2]]&gt;0,1,0))</f>
        <v>1</v>
      </c>
      <c r="K1181">
        <f>IF(ISBLANK(Table13[[#This Row],[T3]]),0,IF(Table13[[#This Row],[T3]]&gt;0,1,0))</f>
        <v>1</v>
      </c>
      <c r="L1181">
        <f>IF(ISBLANK(Table13[[#This Row],[T4]]),0,IF(Table13[[#This Row],[T4]]&gt;0,1,0))</f>
        <v>0</v>
      </c>
    </row>
    <row r="1182" spans="1:12">
      <c r="A1182" s="4">
        <v>43727.166666666664</v>
      </c>
      <c r="B1182">
        <f t="shared" si="55"/>
        <v>19</v>
      </c>
      <c r="C1182">
        <f t="shared" si="56"/>
        <v>4</v>
      </c>
      <c r="D1182">
        <v>57</v>
      </c>
      <c r="E1182">
        <v>57</v>
      </c>
      <c r="F1182">
        <v>57</v>
      </c>
      <c r="G1182">
        <v>0</v>
      </c>
      <c r="I1182">
        <f>IF(ISBLANK(Table13[[#This Row],[T1]]),0,IF(Table13[[#This Row],[T1]]&gt;0,1,0))</f>
        <v>1</v>
      </c>
      <c r="J1182">
        <f>IF(ISBLANK(Table13[[#This Row],[T2]]),0,IF(Table13[[#This Row],[T2]]&gt;0,1,0))</f>
        <v>1</v>
      </c>
      <c r="K1182">
        <f>IF(ISBLANK(Table13[[#This Row],[T3]]),0,IF(Table13[[#This Row],[T3]]&gt;0,1,0))</f>
        <v>1</v>
      </c>
      <c r="L1182">
        <f>IF(ISBLANK(Table13[[#This Row],[T4]]),0,IF(Table13[[#This Row],[T4]]&gt;0,1,0))</f>
        <v>0</v>
      </c>
    </row>
    <row r="1183" spans="1:12">
      <c r="A1183" s="4">
        <v>43727.208333333336</v>
      </c>
      <c r="B1183">
        <f t="shared" si="55"/>
        <v>19</v>
      </c>
      <c r="C1183">
        <f t="shared" si="56"/>
        <v>5</v>
      </c>
      <c r="D1183">
        <v>58</v>
      </c>
      <c r="E1183">
        <v>56</v>
      </c>
      <c r="F1183">
        <v>58</v>
      </c>
      <c r="G1183">
        <v>0</v>
      </c>
      <c r="I1183">
        <f>IF(ISBLANK(Table13[[#This Row],[T1]]),0,IF(Table13[[#This Row],[T1]]&gt;0,1,0))</f>
        <v>1</v>
      </c>
      <c r="J1183">
        <f>IF(ISBLANK(Table13[[#This Row],[T2]]),0,IF(Table13[[#This Row],[T2]]&gt;0,1,0))</f>
        <v>1</v>
      </c>
      <c r="K1183">
        <f>IF(ISBLANK(Table13[[#This Row],[T3]]),0,IF(Table13[[#This Row],[T3]]&gt;0,1,0))</f>
        <v>1</v>
      </c>
      <c r="L1183">
        <f>IF(ISBLANK(Table13[[#This Row],[T4]]),0,IF(Table13[[#This Row],[T4]]&gt;0,1,0))</f>
        <v>0</v>
      </c>
    </row>
    <row r="1184" spans="1:12">
      <c r="A1184" s="4">
        <v>43727.25</v>
      </c>
      <c r="B1184">
        <f t="shared" si="55"/>
        <v>19</v>
      </c>
      <c r="C1184">
        <f t="shared" si="56"/>
        <v>6</v>
      </c>
      <c r="D1184">
        <v>58</v>
      </c>
      <c r="E1184">
        <v>45</v>
      </c>
      <c r="F1184">
        <v>58</v>
      </c>
      <c r="G1184">
        <v>0</v>
      </c>
      <c r="I1184">
        <f>IF(ISBLANK(Table13[[#This Row],[T1]]),0,IF(Table13[[#This Row],[T1]]&gt;0,1,0))</f>
        <v>1</v>
      </c>
      <c r="J1184">
        <f>IF(ISBLANK(Table13[[#This Row],[T2]]),0,IF(Table13[[#This Row],[T2]]&gt;0,1,0))</f>
        <v>1</v>
      </c>
      <c r="K1184">
        <f>IF(ISBLANK(Table13[[#This Row],[T3]]),0,IF(Table13[[#This Row],[T3]]&gt;0,1,0))</f>
        <v>1</v>
      </c>
      <c r="L1184">
        <f>IF(ISBLANK(Table13[[#This Row],[T4]]),0,IF(Table13[[#This Row],[T4]]&gt;0,1,0))</f>
        <v>0</v>
      </c>
    </row>
    <row r="1185" spans="1:12">
      <c r="A1185" s="4">
        <v>43727.291666666664</v>
      </c>
      <c r="B1185">
        <f t="shared" si="55"/>
        <v>19</v>
      </c>
      <c r="C1185">
        <f t="shared" si="56"/>
        <v>7</v>
      </c>
      <c r="D1185">
        <v>58</v>
      </c>
      <c r="E1185">
        <v>18</v>
      </c>
      <c r="F1185">
        <v>52</v>
      </c>
      <c r="G1185">
        <v>0</v>
      </c>
      <c r="I1185">
        <f>IF(ISBLANK(Table13[[#This Row],[T1]]),0,IF(Table13[[#This Row],[T1]]&gt;0,1,0))</f>
        <v>1</v>
      </c>
      <c r="J1185">
        <f>IF(ISBLANK(Table13[[#This Row],[T2]]),0,IF(Table13[[#This Row],[T2]]&gt;0,1,0))</f>
        <v>1</v>
      </c>
      <c r="K1185">
        <f>IF(ISBLANK(Table13[[#This Row],[T3]]),0,IF(Table13[[#This Row],[T3]]&gt;0,1,0))</f>
        <v>1</v>
      </c>
      <c r="L1185">
        <f>IF(ISBLANK(Table13[[#This Row],[T4]]),0,IF(Table13[[#This Row],[T4]]&gt;0,1,0))</f>
        <v>0</v>
      </c>
    </row>
    <row r="1186" spans="1:12">
      <c r="A1186" s="4">
        <v>43727.333333333336</v>
      </c>
      <c r="B1186">
        <f t="shared" si="55"/>
        <v>19</v>
      </c>
      <c r="C1186">
        <f t="shared" si="56"/>
        <v>8</v>
      </c>
      <c r="D1186">
        <v>8</v>
      </c>
      <c r="E1186">
        <v>0</v>
      </c>
      <c r="F1186">
        <v>0</v>
      </c>
      <c r="G1186">
        <v>24</v>
      </c>
      <c r="I1186">
        <f>IF(ISBLANK(Table13[[#This Row],[T1]]),0,IF(Table13[[#This Row],[T1]]&gt;0,1,0))</f>
        <v>1</v>
      </c>
      <c r="J1186">
        <f>IF(ISBLANK(Table13[[#This Row],[T2]]),0,IF(Table13[[#This Row],[T2]]&gt;0,1,0))</f>
        <v>0</v>
      </c>
      <c r="K1186">
        <f>IF(ISBLANK(Table13[[#This Row],[T3]]),0,IF(Table13[[#This Row],[T3]]&gt;0,1,0))</f>
        <v>0</v>
      </c>
      <c r="L1186">
        <f>IF(ISBLANK(Table13[[#This Row],[T4]]),0,IF(Table13[[#This Row],[T4]]&gt;0,1,0))</f>
        <v>1</v>
      </c>
    </row>
    <row r="1187" spans="1:12">
      <c r="A1187" s="4">
        <v>43727.375</v>
      </c>
      <c r="B1187">
        <f t="shared" si="55"/>
        <v>19</v>
      </c>
      <c r="C1187">
        <f t="shared" si="56"/>
        <v>9</v>
      </c>
      <c r="D1187">
        <v>0</v>
      </c>
      <c r="E1187">
        <v>0</v>
      </c>
      <c r="F1187">
        <v>0</v>
      </c>
      <c r="G1187">
        <v>41</v>
      </c>
      <c r="I1187">
        <f>IF(ISBLANK(Table13[[#This Row],[T1]]),0,IF(Table13[[#This Row],[T1]]&gt;0,1,0))</f>
        <v>0</v>
      </c>
      <c r="J1187">
        <f>IF(ISBLANK(Table13[[#This Row],[T2]]),0,IF(Table13[[#This Row],[T2]]&gt;0,1,0))</f>
        <v>0</v>
      </c>
      <c r="K1187">
        <f>IF(ISBLANK(Table13[[#This Row],[T3]]),0,IF(Table13[[#This Row],[T3]]&gt;0,1,0))</f>
        <v>0</v>
      </c>
      <c r="L1187">
        <f>IF(ISBLANK(Table13[[#This Row],[T4]]),0,IF(Table13[[#This Row],[T4]]&gt;0,1,0))</f>
        <v>1</v>
      </c>
    </row>
    <row r="1188" spans="1:12">
      <c r="A1188" s="4">
        <v>43727.416666956022</v>
      </c>
      <c r="B1188">
        <f t="shared" si="55"/>
        <v>19</v>
      </c>
      <c r="C1188">
        <f t="shared" si="56"/>
        <v>10</v>
      </c>
      <c r="I1188">
        <f>IF(ISBLANK(Table13[[#This Row],[T1]]),0,IF(Table13[[#This Row],[T1]]&gt;0,1,0))</f>
        <v>0</v>
      </c>
      <c r="J1188">
        <f>IF(ISBLANK(Table13[[#This Row],[T2]]),0,IF(Table13[[#This Row],[T2]]&gt;0,1,0))</f>
        <v>0</v>
      </c>
      <c r="K1188">
        <f>IF(ISBLANK(Table13[[#This Row],[T3]]),0,IF(Table13[[#This Row],[T3]]&gt;0,1,0))</f>
        <v>0</v>
      </c>
      <c r="L1188">
        <f>IF(ISBLANK(Table13[[#This Row],[T4]]),0,IF(Table13[[#This Row],[T4]]&gt;0,1,0))</f>
        <v>0</v>
      </c>
    </row>
    <row r="1189" spans="1:12">
      <c r="A1189" s="4">
        <v>43727.458333680559</v>
      </c>
      <c r="B1189">
        <f t="shared" si="55"/>
        <v>19</v>
      </c>
      <c r="C1189">
        <f t="shared" si="56"/>
        <v>11</v>
      </c>
      <c r="I1189">
        <f>IF(ISBLANK(Table13[[#This Row],[T1]]),0,IF(Table13[[#This Row],[T1]]&gt;0,1,0))</f>
        <v>0</v>
      </c>
      <c r="J1189">
        <f>IF(ISBLANK(Table13[[#This Row],[T2]]),0,IF(Table13[[#This Row],[T2]]&gt;0,1,0))</f>
        <v>0</v>
      </c>
      <c r="K1189">
        <f>IF(ISBLANK(Table13[[#This Row],[T3]]),0,IF(Table13[[#This Row],[T3]]&gt;0,1,0))</f>
        <v>0</v>
      </c>
      <c r="L1189">
        <f>IF(ISBLANK(Table13[[#This Row],[T4]]),0,IF(Table13[[#This Row],[T4]]&gt;0,1,0))</f>
        <v>0</v>
      </c>
    </row>
    <row r="1190" spans="1:12">
      <c r="A1190" s="4">
        <v>43727.500000405096</v>
      </c>
      <c r="B1190">
        <f t="shared" si="55"/>
        <v>19</v>
      </c>
      <c r="C1190">
        <f t="shared" si="56"/>
        <v>12</v>
      </c>
      <c r="I1190">
        <f>IF(ISBLANK(Table13[[#This Row],[T1]]),0,IF(Table13[[#This Row],[T1]]&gt;0,1,0))</f>
        <v>0</v>
      </c>
      <c r="J1190">
        <f>IF(ISBLANK(Table13[[#This Row],[T2]]),0,IF(Table13[[#This Row],[T2]]&gt;0,1,0))</f>
        <v>0</v>
      </c>
      <c r="K1190">
        <f>IF(ISBLANK(Table13[[#This Row],[T3]]),0,IF(Table13[[#This Row],[T3]]&gt;0,1,0))</f>
        <v>0</v>
      </c>
      <c r="L1190">
        <f>IF(ISBLANK(Table13[[#This Row],[T4]]),0,IF(Table13[[#This Row],[T4]]&gt;0,1,0))</f>
        <v>0</v>
      </c>
    </row>
    <row r="1191" spans="1:12">
      <c r="A1191" s="4">
        <v>43727.541667129626</v>
      </c>
      <c r="B1191">
        <f t="shared" si="55"/>
        <v>19</v>
      </c>
      <c r="C1191">
        <f t="shared" si="56"/>
        <v>13</v>
      </c>
      <c r="I1191">
        <f>IF(ISBLANK(Table13[[#This Row],[T1]]),0,IF(Table13[[#This Row],[T1]]&gt;0,1,0))</f>
        <v>0</v>
      </c>
      <c r="J1191">
        <f>IF(ISBLANK(Table13[[#This Row],[T2]]),0,IF(Table13[[#This Row],[T2]]&gt;0,1,0))</f>
        <v>0</v>
      </c>
      <c r="K1191">
        <f>IF(ISBLANK(Table13[[#This Row],[T3]]),0,IF(Table13[[#This Row],[T3]]&gt;0,1,0))</f>
        <v>0</v>
      </c>
      <c r="L1191">
        <f>IF(ISBLANK(Table13[[#This Row],[T4]]),0,IF(Table13[[#This Row],[T4]]&gt;0,1,0))</f>
        <v>0</v>
      </c>
    </row>
    <row r="1192" spans="1:12">
      <c r="A1192" s="4">
        <v>43727.583333854163</v>
      </c>
      <c r="B1192">
        <f t="shared" si="55"/>
        <v>19</v>
      </c>
      <c r="C1192">
        <f t="shared" si="56"/>
        <v>14</v>
      </c>
      <c r="I1192">
        <f>IF(ISBLANK(Table13[[#This Row],[T1]]),0,IF(Table13[[#This Row],[T1]]&gt;0,1,0))</f>
        <v>0</v>
      </c>
      <c r="J1192">
        <f>IF(ISBLANK(Table13[[#This Row],[T2]]),0,IF(Table13[[#This Row],[T2]]&gt;0,1,0))</f>
        <v>0</v>
      </c>
      <c r="K1192">
        <f>IF(ISBLANK(Table13[[#This Row],[T3]]),0,IF(Table13[[#This Row],[T3]]&gt;0,1,0))</f>
        <v>0</v>
      </c>
      <c r="L1192">
        <f>IF(ISBLANK(Table13[[#This Row],[T4]]),0,IF(Table13[[#This Row],[T4]]&gt;0,1,0))</f>
        <v>0</v>
      </c>
    </row>
    <row r="1193" spans="1:12">
      <c r="A1193" s="4">
        <v>43727.625000578701</v>
      </c>
      <c r="B1193">
        <f t="shared" si="55"/>
        <v>19</v>
      </c>
      <c r="C1193">
        <f t="shared" si="56"/>
        <v>15</v>
      </c>
      <c r="I1193">
        <f>IF(ISBLANK(Table13[[#This Row],[T1]]),0,IF(Table13[[#This Row],[T1]]&gt;0,1,0))</f>
        <v>0</v>
      </c>
      <c r="J1193">
        <f>IF(ISBLANK(Table13[[#This Row],[T2]]),0,IF(Table13[[#This Row],[T2]]&gt;0,1,0))</f>
        <v>0</v>
      </c>
      <c r="K1193">
        <f>IF(ISBLANK(Table13[[#This Row],[T3]]),0,IF(Table13[[#This Row],[T3]]&gt;0,1,0))</f>
        <v>0</v>
      </c>
      <c r="L1193">
        <f>IF(ISBLANK(Table13[[#This Row],[T4]]),0,IF(Table13[[#This Row],[T4]]&gt;0,1,0))</f>
        <v>0</v>
      </c>
    </row>
    <row r="1194" spans="1:12">
      <c r="A1194" s="4">
        <v>43727.666667303238</v>
      </c>
      <c r="B1194">
        <f t="shared" si="55"/>
        <v>19</v>
      </c>
      <c r="C1194">
        <f t="shared" si="56"/>
        <v>16</v>
      </c>
      <c r="I1194">
        <f>IF(ISBLANK(Table13[[#This Row],[T1]]),0,IF(Table13[[#This Row],[T1]]&gt;0,1,0))</f>
        <v>0</v>
      </c>
      <c r="J1194">
        <f>IF(ISBLANK(Table13[[#This Row],[T2]]),0,IF(Table13[[#This Row],[T2]]&gt;0,1,0))</f>
        <v>0</v>
      </c>
      <c r="K1194">
        <f>IF(ISBLANK(Table13[[#This Row],[T3]]),0,IF(Table13[[#This Row],[T3]]&gt;0,1,0))</f>
        <v>0</v>
      </c>
      <c r="L1194">
        <f>IF(ISBLANK(Table13[[#This Row],[T4]]),0,IF(Table13[[#This Row],[T4]]&gt;0,1,0))</f>
        <v>0</v>
      </c>
    </row>
    <row r="1195" spans="1:12">
      <c r="A1195" s="4">
        <v>43727.708333333336</v>
      </c>
      <c r="B1195">
        <f t="shared" si="55"/>
        <v>19</v>
      </c>
      <c r="C1195">
        <f t="shared" si="56"/>
        <v>17</v>
      </c>
      <c r="D1195">
        <v>0</v>
      </c>
      <c r="E1195">
        <v>0</v>
      </c>
      <c r="F1195">
        <v>21</v>
      </c>
      <c r="G1195">
        <v>0</v>
      </c>
      <c r="I1195">
        <f>IF(ISBLANK(Table13[[#This Row],[T1]]),0,IF(Table13[[#This Row],[T1]]&gt;0,1,0))</f>
        <v>0</v>
      </c>
      <c r="J1195">
        <f>IF(ISBLANK(Table13[[#This Row],[T2]]),0,IF(Table13[[#This Row],[T2]]&gt;0,1,0))</f>
        <v>0</v>
      </c>
      <c r="K1195">
        <f>IF(ISBLANK(Table13[[#This Row],[T3]]),0,IF(Table13[[#This Row],[T3]]&gt;0,1,0))</f>
        <v>1</v>
      </c>
      <c r="L1195">
        <f>IF(ISBLANK(Table13[[#This Row],[T4]]),0,IF(Table13[[#This Row],[T4]]&gt;0,1,0))</f>
        <v>0</v>
      </c>
    </row>
    <row r="1196" spans="1:12">
      <c r="A1196" s="4">
        <v>43727.75</v>
      </c>
      <c r="B1196">
        <f t="shared" si="55"/>
        <v>19</v>
      </c>
      <c r="C1196">
        <f t="shared" si="56"/>
        <v>18</v>
      </c>
      <c r="D1196">
        <v>1</v>
      </c>
      <c r="E1196">
        <v>0</v>
      </c>
      <c r="F1196">
        <v>57</v>
      </c>
      <c r="G1196">
        <v>0</v>
      </c>
      <c r="I1196">
        <f>IF(ISBLANK(Table13[[#This Row],[T1]]),0,IF(Table13[[#This Row],[T1]]&gt;0,1,0))</f>
        <v>1</v>
      </c>
      <c r="J1196">
        <f>IF(ISBLANK(Table13[[#This Row],[T2]]),0,IF(Table13[[#This Row],[T2]]&gt;0,1,0))</f>
        <v>0</v>
      </c>
      <c r="K1196">
        <f>IF(ISBLANK(Table13[[#This Row],[T3]]),0,IF(Table13[[#This Row],[T3]]&gt;0,1,0))</f>
        <v>1</v>
      </c>
      <c r="L1196">
        <f>IF(ISBLANK(Table13[[#This Row],[T4]]),0,IF(Table13[[#This Row],[T4]]&gt;0,1,0))</f>
        <v>0</v>
      </c>
    </row>
    <row r="1197" spans="1:12">
      <c r="A1197" s="4">
        <v>43727.791666666664</v>
      </c>
      <c r="B1197">
        <f t="shared" si="55"/>
        <v>19</v>
      </c>
      <c r="C1197">
        <f t="shared" si="56"/>
        <v>19</v>
      </c>
      <c r="D1197">
        <v>58</v>
      </c>
      <c r="E1197">
        <v>0</v>
      </c>
      <c r="F1197">
        <v>47</v>
      </c>
      <c r="G1197">
        <v>16</v>
      </c>
      <c r="I1197">
        <f>IF(ISBLANK(Table13[[#This Row],[T1]]),0,IF(Table13[[#This Row],[T1]]&gt;0,1,0))</f>
        <v>1</v>
      </c>
      <c r="J1197">
        <f>IF(ISBLANK(Table13[[#This Row],[T2]]),0,IF(Table13[[#This Row],[T2]]&gt;0,1,0))</f>
        <v>0</v>
      </c>
      <c r="K1197">
        <f>IF(ISBLANK(Table13[[#This Row],[T3]]),0,IF(Table13[[#This Row],[T3]]&gt;0,1,0))</f>
        <v>1</v>
      </c>
      <c r="L1197">
        <f>IF(ISBLANK(Table13[[#This Row],[T4]]),0,IF(Table13[[#This Row],[T4]]&gt;0,1,0))</f>
        <v>1</v>
      </c>
    </row>
    <row r="1198" spans="1:12">
      <c r="A1198" s="4">
        <v>43727.833333333336</v>
      </c>
      <c r="B1198">
        <f t="shared" si="55"/>
        <v>19</v>
      </c>
      <c r="C1198">
        <f t="shared" si="56"/>
        <v>20</v>
      </c>
      <c r="D1198">
        <v>58</v>
      </c>
      <c r="E1198">
        <v>0</v>
      </c>
      <c r="F1198">
        <v>57</v>
      </c>
      <c r="G1198">
        <v>28</v>
      </c>
      <c r="I1198">
        <f>IF(ISBLANK(Table13[[#This Row],[T1]]),0,IF(Table13[[#This Row],[T1]]&gt;0,1,0))</f>
        <v>1</v>
      </c>
      <c r="J1198">
        <f>IF(ISBLANK(Table13[[#This Row],[T2]]),0,IF(Table13[[#This Row],[T2]]&gt;0,1,0))</f>
        <v>0</v>
      </c>
      <c r="K1198">
        <f>IF(ISBLANK(Table13[[#This Row],[T3]]),0,IF(Table13[[#This Row],[T3]]&gt;0,1,0))</f>
        <v>1</v>
      </c>
      <c r="L1198">
        <f>IF(ISBLANK(Table13[[#This Row],[T4]]),0,IF(Table13[[#This Row],[T4]]&gt;0,1,0))</f>
        <v>1</v>
      </c>
    </row>
    <row r="1199" spans="1:12">
      <c r="A1199" s="4">
        <v>43727.875</v>
      </c>
      <c r="B1199">
        <f t="shared" si="55"/>
        <v>19</v>
      </c>
      <c r="C1199">
        <f t="shared" si="56"/>
        <v>21</v>
      </c>
      <c r="D1199">
        <v>57</v>
      </c>
      <c r="E1199">
        <v>0</v>
      </c>
      <c r="F1199">
        <v>57</v>
      </c>
      <c r="G1199">
        <v>0</v>
      </c>
      <c r="I1199">
        <f>IF(ISBLANK(Table13[[#This Row],[T1]]),0,IF(Table13[[#This Row],[T1]]&gt;0,1,0))</f>
        <v>1</v>
      </c>
      <c r="J1199">
        <f>IF(ISBLANK(Table13[[#This Row],[T2]]),0,IF(Table13[[#This Row],[T2]]&gt;0,1,0))</f>
        <v>0</v>
      </c>
      <c r="K1199">
        <f>IF(ISBLANK(Table13[[#This Row],[T3]]),0,IF(Table13[[#This Row],[T3]]&gt;0,1,0))</f>
        <v>1</v>
      </c>
      <c r="L1199">
        <f>IF(ISBLANK(Table13[[#This Row],[T4]]),0,IF(Table13[[#This Row],[T4]]&gt;0,1,0))</f>
        <v>0</v>
      </c>
    </row>
    <row r="1200" spans="1:12">
      <c r="A1200" s="4">
        <v>43727.916666666664</v>
      </c>
      <c r="B1200">
        <f t="shared" si="55"/>
        <v>19</v>
      </c>
      <c r="C1200">
        <f t="shared" si="56"/>
        <v>22</v>
      </c>
      <c r="D1200">
        <v>58</v>
      </c>
      <c r="E1200">
        <v>53</v>
      </c>
      <c r="F1200">
        <v>58</v>
      </c>
      <c r="G1200">
        <v>0</v>
      </c>
      <c r="I1200">
        <f>IF(ISBLANK(Table13[[#This Row],[T1]]),0,IF(Table13[[#This Row],[T1]]&gt;0,1,0))</f>
        <v>1</v>
      </c>
      <c r="J1200">
        <f>IF(ISBLANK(Table13[[#This Row],[T2]]),0,IF(Table13[[#This Row],[T2]]&gt;0,1,0))</f>
        <v>1</v>
      </c>
      <c r="K1200">
        <f>IF(ISBLANK(Table13[[#This Row],[T3]]),0,IF(Table13[[#This Row],[T3]]&gt;0,1,0))</f>
        <v>1</v>
      </c>
      <c r="L1200">
        <f>IF(ISBLANK(Table13[[#This Row],[T4]]),0,IF(Table13[[#This Row],[T4]]&gt;0,1,0))</f>
        <v>0</v>
      </c>
    </row>
    <row r="1201" spans="1:12">
      <c r="A1201" s="4">
        <v>43727.958333333336</v>
      </c>
      <c r="B1201">
        <f t="shared" si="55"/>
        <v>19</v>
      </c>
      <c r="C1201">
        <f t="shared" si="56"/>
        <v>23</v>
      </c>
      <c r="D1201">
        <v>58</v>
      </c>
      <c r="E1201">
        <v>58</v>
      </c>
      <c r="F1201">
        <v>58</v>
      </c>
      <c r="G1201">
        <v>0</v>
      </c>
      <c r="I1201">
        <f>IF(ISBLANK(Table13[[#This Row],[T1]]),0,IF(Table13[[#This Row],[T1]]&gt;0,1,0))</f>
        <v>1</v>
      </c>
      <c r="J1201">
        <f>IF(ISBLANK(Table13[[#This Row],[T2]]),0,IF(Table13[[#This Row],[T2]]&gt;0,1,0))</f>
        <v>1</v>
      </c>
      <c r="K1201">
        <f>IF(ISBLANK(Table13[[#This Row],[T3]]),0,IF(Table13[[#This Row],[T3]]&gt;0,1,0))</f>
        <v>1</v>
      </c>
      <c r="L1201">
        <f>IF(ISBLANK(Table13[[#This Row],[T4]]),0,IF(Table13[[#This Row],[T4]]&gt;0,1,0))</f>
        <v>0</v>
      </c>
    </row>
    <row r="1202" spans="1:12">
      <c r="A1202" s="4">
        <v>43728</v>
      </c>
      <c r="B1202">
        <f t="shared" si="55"/>
        <v>20</v>
      </c>
      <c r="C1202">
        <f t="shared" si="56"/>
        <v>0</v>
      </c>
      <c r="D1202">
        <v>58</v>
      </c>
      <c r="E1202">
        <v>58</v>
      </c>
      <c r="F1202">
        <v>58</v>
      </c>
      <c r="G1202">
        <v>0</v>
      </c>
      <c r="I1202">
        <f>IF(ISBLANK(Table13[[#This Row],[T1]]),0,IF(Table13[[#This Row],[T1]]&gt;0,1,0))</f>
        <v>1</v>
      </c>
      <c r="J1202">
        <f>IF(ISBLANK(Table13[[#This Row],[T2]]),0,IF(Table13[[#This Row],[T2]]&gt;0,1,0))</f>
        <v>1</v>
      </c>
      <c r="K1202">
        <f>IF(ISBLANK(Table13[[#This Row],[T3]]),0,IF(Table13[[#This Row],[T3]]&gt;0,1,0))</f>
        <v>1</v>
      </c>
      <c r="L1202">
        <f>IF(ISBLANK(Table13[[#This Row],[T4]]),0,IF(Table13[[#This Row],[T4]]&gt;0,1,0))</f>
        <v>0</v>
      </c>
    </row>
    <row r="1203" spans="1:12">
      <c r="A1203" s="4">
        <v>43728.041666666664</v>
      </c>
      <c r="B1203">
        <f t="shared" si="55"/>
        <v>20</v>
      </c>
      <c r="C1203">
        <f t="shared" si="56"/>
        <v>1</v>
      </c>
      <c r="D1203">
        <v>57</v>
      </c>
      <c r="E1203">
        <v>57</v>
      </c>
      <c r="F1203">
        <v>57</v>
      </c>
      <c r="G1203">
        <v>0</v>
      </c>
      <c r="I1203">
        <f>IF(ISBLANK(Table13[[#This Row],[T1]]),0,IF(Table13[[#This Row],[T1]]&gt;0,1,0))</f>
        <v>1</v>
      </c>
      <c r="J1203">
        <f>IF(ISBLANK(Table13[[#This Row],[T2]]),0,IF(Table13[[#This Row],[T2]]&gt;0,1,0))</f>
        <v>1</v>
      </c>
      <c r="K1203">
        <f>IF(ISBLANK(Table13[[#This Row],[T3]]),0,IF(Table13[[#This Row],[T3]]&gt;0,1,0))</f>
        <v>1</v>
      </c>
      <c r="L1203">
        <f>IF(ISBLANK(Table13[[#This Row],[T4]]),0,IF(Table13[[#This Row],[T4]]&gt;0,1,0))</f>
        <v>0</v>
      </c>
    </row>
    <row r="1204" spans="1:12">
      <c r="A1204" s="4">
        <v>43728.083333333336</v>
      </c>
      <c r="B1204">
        <f t="shared" si="55"/>
        <v>20</v>
      </c>
      <c r="C1204">
        <f t="shared" si="56"/>
        <v>2</v>
      </c>
      <c r="D1204">
        <v>58</v>
      </c>
      <c r="E1204">
        <v>58</v>
      </c>
      <c r="F1204">
        <v>58</v>
      </c>
      <c r="G1204">
        <v>0</v>
      </c>
      <c r="I1204">
        <f>IF(ISBLANK(Table13[[#This Row],[T1]]),0,IF(Table13[[#This Row],[T1]]&gt;0,1,0))</f>
        <v>1</v>
      </c>
      <c r="J1204">
        <f>IF(ISBLANK(Table13[[#This Row],[T2]]),0,IF(Table13[[#This Row],[T2]]&gt;0,1,0))</f>
        <v>1</v>
      </c>
      <c r="K1204">
        <f>IF(ISBLANK(Table13[[#This Row],[T3]]),0,IF(Table13[[#This Row],[T3]]&gt;0,1,0))</f>
        <v>1</v>
      </c>
      <c r="L1204">
        <f>IF(ISBLANK(Table13[[#This Row],[T4]]),0,IF(Table13[[#This Row],[T4]]&gt;0,1,0))</f>
        <v>0</v>
      </c>
    </row>
    <row r="1205" spans="1:12">
      <c r="A1205" s="4">
        <v>43728.125</v>
      </c>
      <c r="B1205">
        <f t="shared" si="55"/>
        <v>20</v>
      </c>
      <c r="C1205">
        <f t="shared" si="56"/>
        <v>3</v>
      </c>
      <c r="D1205">
        <v>58</v>
      </c>
      <c r="E1205">
        <v>58</v>
      </c>
      <c r="F1205">
        <v>58</v>
      </c>
      <c r="G1205">
        <v>0</v>
      </c>
      <c r="I1205">
        <f>IF(ISBLANK(Table13[[#This Row],[T1]]),0,IF(Table13[[#This Row],[T1]]&gt;0,1,0))</f>
        <v>1</v>
      </c>
      <c r="J1205">
        <f>IF(ISBLANK(Table13[[#This Row],[T2]]),0,IF(Table13[[#This Row],[T2]]&gt;0,1,0))</f>
        <v>1</v>
      </c>
      <c r="K1205">
        <f>IF(ISBLANK(Table13[[#This Row],[T3]]),0,IF(Table13[[#This Row],[T3]]&gt;0,1,0))</f>
        <v>1</v>
      </c>
      <c r="L1205">
        <f>IF(ISBLANK(Table13[[#This Row],[T4]]),0,IF(Table13[[#This Row],[T4]]&gt;0,1,0))</f>
        <v>0</v>
      </c>
    </row>
    <row r="1206" spans="1:12">
      <c r="A1206" s="4">
        <v>43728.166666666664</v>
      </c>
      <c r="B1206">
        <f t="shared" si="55"/>
        <v>20</v>
      </c>
      <c r="C1206">
        <f t="shared" si="56"/>
        <v>4</v>
      </c>
      <c r="D1206">
        <v>58</v>
      </c>
      <c r="E1206">
        <v>58</v>
      </c>
      <c r="F1206">
        <v>58</v>
      </c>
      <c r="G1206">
        <v>0</v>
      </c>
      <c r="I1206">
        <f>IF(ISBLANK(Table13[[#This Row],[T1]]),0,IF(Table13[[#This Row],[T1]]&gt;0,1,0))</f>
        <v>1</v>
      </c>
      <c r="J1206">
        <f>IF(ISBLANK(Table13[[#This Row],[T2]]),0,IF(Table13[[#This Row],[T2]]&gt;0,1,0))</f>
        <v>1</v>
      </c>
      <c r="K1206">
        <f>IF(ISBLANK(Table13[[#This Row],[T3]]),0,IF(Table13[[#This Row],[T3]]&gt;0,1,0))</f>
        <v>1</v>
      </c>
      <c r="L1206">
        <f>IF(ISBLANK(Table13[[#This Row],[T4]]),0,IF(Table13[[#This Row],[T4]]&gt;0,1,0))</f>
        <v>0</v>
      </c>
    </row>
    <row r="1207" spans="1:12">
      <c r="A1207" s="4">
        <v>43728.208333333336</v>
      </c>
      <c r="B1207">
        <f t="shared" si="55"/>
        <v>20</v>
      </c>
      <c r="C1207">
        <f t="shared" si="56"/>
        <v>5</v>
      </c>
      <c r="D1207">
        <v>57</v>
      </c>
      <c r="E1207">
        <v>57</v>
      </c>
      <c r="F1207">
        <v>57</v>
      </c>
      <c r="G1207">
        <v>0</v>
      </c>
      <c r="I1207">
        <f>IF(ISBLANK(Table13[[#This Row],[T1]]),0,IF(Table13[[#This Row],[T1]]&gt;0,1,0))</f>
        <v>1</v>
      </c>
      <c r="J1207">
        <f>IF(ISBLANK(Table13[[#This Row],[T2]]),0,IF(Table13[[#This Row],[T2]]&gt;0,1,0))</f>
        <v>1</v>
      </c>
      <c r="K1207">
        <f>IF(ISBLANK(Table13[[#This Row],[T3]]),0,IF(Table13[[#This Row],[T3]]&gt;0,1,0))</f>
        <v>1</v>
      </c>
      <c r="L1207">
        <f>IF(ISBLANK(Table13[[#This Row],[T4]]),0,IF(Table13[[#This Row],[T4]]&gt;0,1,0))</f>
        <v>0</v>
      </c>
    </row>
    <row r="1208" spans="1:12">
      <c r="A1208" s="4">
        <v>43728.25</v>
      </c>
      <c r="B1208">
        <f t="shared" si="55"/>
        <v>20</v>
      </c>
      <c r="C1208">
        <f t="shared" si="56"/>
        <v>6</v>
      </c>
      <c r="D1208">
        <v>58</v>
      </c>
      <c r="E1208">
        <v>58</v>
      </c>
      <c r="F1208">
        <v>58</v>
      </c>
      <c r="G1208">
        <v>0</v>
      </c>
      <c r="I1208">
        <f>IF(ISBLANK(Table13[[#This Row],[T1]]),0,IF(Table13[[#This Row],[T1]]&gt;0,1,0))</f>
        <v>1</v>
      </c>
      <c r="J1208">
        <f>IF(ISBLANK(Table13[[#This Row],[T2]]),0,IF(Table13[[#This Row],[T2]]&gt;0,1,0))</f>
        <v>1</v>
      </c>
      <c r="K1208">
        <f>IF(ISBLANK(Table13[[#This Row],[T3]]),0,IF(Table13[[#This Row],[T3]]&gt;0,1,0))</f>
        <v>1</v>
      </c>
      <c r="L1208">
        <f>IF(ISBLANK(Table13[[#This Row],[T4]]),0,IF(Table13[[#This Row],[T4]]&gt;0,1,0))</f>
        <v>0</v>
      </c>
    </row>
    <row r="1209" spans="1:12">
      <c r="A1209" s="4">
        <v>43728.291666666664</v>
      </c>
      <c r="B1209">
        <f t="shared" si="55"/>
        <v>20</v>
      </c>
      <c r="C1209">
        <f t="shared" si="56"/>
        <v>7</v>
      </c>
      <c r="D1209">
        <v>52</v>
      </c>
      <c r="E1209">
        <v>58</v>
      </c>
      <c r="F1209">
        <v>57</v>
      </c>
      <c r="G1209">
        <v>0</v>
      </c>
      <c r="I1209">
        <f>IF(ISBLANK(Table13[[#This Row],[T1]]),0,IF(Table13[[#This Row],[T1]]&gt;0,1,0))</f>
        <v>1</v>
      </c>
      <c r="J1209">
        <f>IF(ISBLANK(Table13[[#This Row],[T2]]),0,IF(Table13[[#This Row],[T2]]&gt;0,1,0))</f>
        <v>1</v>
      </c>
      <c r="K1209">
        <f>IF(ISBLANK(Table13[[#This Row],[T3]]),0,IF(Table13[[#This Row],[T3]]&gt;0,1,0))</f>
        <v>1</v>
      </c>
      <c r="L1209">
        <f>IF(ISBLANK(Table13[[#This Row],[T4]]),0,IF(Table13[[#This Row],[T4]]&gt;0,1,0))</f>
        <v>0</v>
      </c>
    </row>
    <row r="1210" spans="1:12">
      <c r="A1210" s="4">
        <v>43728.333333333336</v>
      </c>
      <c r="B1210">
        <f t="shared" si="55"/>
        <v>20</v>
      </c>
      <c r="C1210">
        <f t="shared" si="56"/>
        <v>8</v>
      </c>
      <c r="D1210">
        <v>9</v>
      </c>
      <c r="E1210">
        <v>56</v>
      </c>
      <c r="F1210">
        <v>0</v>
      </c>
      <c r="G1210">
        <v>47</v>
      </c>
      <c r="I1210">
        <f>IF(ISBLANK(Table13[[#This Row],[T1]]),0,IF(Table13[[#This Row],[T1]]&gt;0,1,0))</f>
        <v>1</v>
      </c>
      <c r="J1210">
        <f>IF(ISBLANK(Table13[[#This Row],[T2]]),0,IF(Table13[[#This Row],[T2]]&gt;0,1,0))</f>
        <v>1</v>
      </c>
      <c r="K1210">
        <f>IF(ISBLANK(Table13[[#This Row],[T3]]),0,IF(Table13[[#This Row],[T3]]&gt;0,1,0))</f>
        <v>0</v>
      </c>
      <c r="L1210">
        <f>IF(ISBLANK(Table13[[#This Row],[T4]]),0,IF(Table13[[#This Row],[T4]]&gt;0,1,0))</f>
        <v>1</v>
      </c>
    </row>
    <row r="1211" spans="1:12">
      <c r="A1211" s="4">
        <v>43728.375</v>
      </c>
      <c r="B1211">
        <f t="shared" si="55"/>
        <v>20</v>
      </c>
      <c r="C1211">
        <f t="shared" si="56"/>
        <v>9</v>
      </c>
      <c r="D1211">
        <v>0</v>
      </c>
      <c r="E1211">
        <v>1</v>
      </c>
      <c r="F1211">
        <v>0</v>
      </c>
      <c r="G1211">
        <v>56</v>
      </c>
      <c r="I1211">
        <f>IF(ISBLANK(Table13[[#This Row],[T1]]),0,IF(Table13[[#This Row],[T1]]&gt;0,1,0))</f>
        <v>0</v>
      </c>
      <c r="J1211">
        <f>IF(ISBLANK(Table13[[#This Row],[T2]]),0,IF(Table13[[#This Row],[T2]]&gt;0,1,0))</f>
        <v>1</v>
      </c>
      <c r="K1211">
        <f>IF(ISBLANK(Table13[[#This Row],[T3]]),0,IF(Table13[[#This Row],[T3]]&gt;0,1,0))</f>
        <v>0</v>
      </c>
      <c r="L1211">
        <f>IF(ISBLANK(Table13[[#This Row],[T4]]),0,IF(Table13[[#This Row],[T4]]&gt;0,1,0))</f>
        <v>1</v>
      </c>
    </row>
    <row r="1212" spans="1:12">
      <c r="A1212" s="4">
        <v>43728.416666666664</v>
      </c>
      <c r="B1212">
        <f t="shared" si="55"/>
        <v>20</v>
      </c>
      <c r="C1212">
        <f t="shared" si="56"/>
        <v>10</v>
      </c>
      <c r="D1212">
        <v>0</v>
      </c>
      <c r="E1212">
        <v>0</v>
      </c>
      <c r="F1212">
        <v>0</v>
      </c>
      <c r="G1212">
        <v>58</v>
      </c>
      <c r="I1212">
        <f>IF(ISBLANK(Table13[[#This Row],[T1]]),0,IF(Table13[[#This Row],[T1]]&gt;0,1,0))</f>
        <v>0</v>
      </c>
      <c r="J1212">
        <f>IF(ISBLANK(Table13[[#This Row],[T2]]),0,IF(Table13[[#This Row],[T2]]&gt;0,1,0))</f>
        <v>0</v>
      </c>
      <c r="K1212">
        <f>IF(ISBLANK(Table13[[#This Row],[T3]]),0,IF(Table13[[#This Row],[T3]]&gt;0,1,0))</f>
        <v>0</v>
      </c>
      <c r="L1212">
        <f>IF(ISBLANK(Table13[[#This Row],[T4]]),0,IF(Table13[[#This Row],[T4]]&gt;0,1,0))</f>
        <v>1</v>
      </c>
    </row>
    <row r="1213" spans="1:12">
      <c r="A1213" s="4">
        <v>43728.458333333336</v>
      </c>
      <c r="B1213">
        <f t="shared" si="55"/>
        <v>20</v>
      </c>
      <c r="C1213">
        <f t="shared" si="56"/>
        <v>11</v>
      </c>
      <c r="D1213">
        <v>0</v>
      </c>
      <c r="E1213">
        <v>0</v>
      </c>
      <c r="F1213">
        <v>0</v>
      </c>
      <c r="G1213">
        <v>55</v>
      </c>
      <c r="I1213">
        <f>IF(ISBLANK(Table13[[#This Row],[T1]]),0,IF(Table13[[#This Row],[T1]]&gt;0,1,0))</f>
        <v>0</v>
      </c>
      <c r="J1213">
        <f>IF(ISBLANK(Table13[[#This Row],[T2]]),0,IF(Table13[[#This Row],[T2]]&gt;0,1,0))</f>
        <v>0</v>
      </c>
      <c r="K1213">
        <f>IF(ISBLANK(Table13[[#This Row],[T3]]),0,IF(Table13[[#This Row],[T3]]&gt;0,1,0))</f>
        <v>0</v>
      </c>
      <c r="L1213">
        <f>IF(ISBLANK(Table13[[#This Row],[T4]]),0,IF(Table13[[#This Row],[T4]]&gt;0,1,0))</f>
        <v>1</v>
      </c>
    </row>
    <row r="1214" spans="1:12">
      <c r="A1214" s="4">
        <v>43728.5</v>
      </c>
      <c r="B1214">
        <f t="shared" si="55"/>
        <v>20</v>
      </c>
      <c r="C1214">
        <f t="shared" si="56"/>
        <v>12</v>
      </c>
      <c r="D1214">
        <v>0</v>
      </c>
      <c r="E1214">
        <v>0</v>
      </c>
      <c r="F1214">
        <v>44</v>
      </c>
      <c r="G1214">
        <v>56</v>
      </c>
      <c r="I1214">
        <f>IF(ISBLANK(Table13[[#This Row],[T1]]),0,IF(Table13[[#This Row],[T1]]&gt;0,1,0))</f>
        <v>0</v>
      </c>
      <c r="J1214">
        <f>IF(ISBLANK(Table13[[#This Row],[T2]]),0,IF(Table13[[#This Row],[T2]]&gt;0,1,0))</f>
        <v>0</v>
      </c>
      <c r="K1214">
        <f>IF(ISBLANK(Table13[[#This Row],[T3]]),0,IF(Table13[[#This Row],[T3]]&gt;0,1,0))</f>
        <v>1</v>
      </c>
      <c r="L1214">
        <f>IF(ISBLANK(Table13[[#This Row],[T4]]),0,IF(Table13[[#This Row],[T4]]&gt;0,1,0))</f>
        <v>1</v>
      </c>
    </row>
    <row r="1215" spans="1:12">
      <c r="A1215" s="4">
        <v>43728.541666666664</v>
      </c>
      <c r="B1215">
        <f t="shared" si="55"/>
        <v>20</v>
      </c>
      <c r="C1215">
        <f t="shared" si="56"/>
        <v>13</v>
      </c>
      <c r="D1215">
        <v>0</v>
      </c>
      <c r="E1215">
        <v>0</v>
      </c>
      <c r="F1215">
        <v>58</v>
      </c>
      <c r="G1215">
        <v>58</v>
      </c>
      <c r="I1215">
        <f>IF(ISBLANK(Table13[[#This Row],[T1]]),0,IF(Table13[[#This Row],[T1]]&gt;0,1,0))</f>
        <v>0</v>
      </c>
      <c r="J1215">
        <f>IF(ISBLANK(Table13[[#This Row],[T2]]),0,IF(Table13[[#This Row],[T2]]&gt;0,1,0))</f>
        <v>0</v>
      </c>
      <c r="K1215">
        <f>IF(ISBLANK(Table13[[#This Row],[T3]]),0,IF(Table13[[#This Row],[T3]]&gt;0,1,0))</f>
        <v>1</v>
      </c>
      <c r="L1215">
        <f>IF(ISBLANK(Table13[[#This Row],[T4]]),0,IF(Table13[[#This Row],[T4]]&gt;0,1,0))</f>
        <v>1</v>
      </c>
    </row>
    <row r="1216" spans="1:12">
      <c r="A1216" s="4">
        <v>43728.583333333336</v>
      </c>
      <c r="B1216">
        <f t="shared" si="55"/>
        <v>20</v>
      </c>
      <c r="C1216">
        <f t="shared" si="56"/>
        <v>14</v>
      </c>
      <c r="D1216">
        <v>0</v>
      </c>
      <c r="E1216">
        <v>0</v>
      </c>
      <c r="F1216">
        <v>58</v>
      </c>
      <c r="G1216">
        <v>58</v>
      </c>
      <c r="I1216">
        <f>IF(ISBLANK(Table13[[#This Row],[T1]]),0,IF(Table13[[#This Row],[T1]]&gt;0,1,0))</f>
        <v>0</v>
      </c>
      <c r="J1216">
        <f>IF(ISBLANK(Table13[[#This Row],[T2]]),0,IF(Table13[[#This Row],[T2]]&gt;0,1,0))</f>
        <v>0</v>
      </c>
      <c r="K1216">
        <f>IF(ISBLANK(Table13[[#This Row],[T3]]),0,IF(Table13[[#This Row],[T3]]&gt;0,1,0))</f>
        <v>1</v>
      </c>
      <c r="L1216">
        <f>IF(ISBLANK(Table13[[#This Row],[T4]]),0,IF(Table13[[#This Row],[T4]]&gt;0,1,0))</f>
        <v>1</v>
      </c>
    </row>
    <row r="1217" spans="1:12">
      <c r="A1217" s="4">
        <v>43728.625</v>
      </c>
      <c r="B1217">
        <f t="shared" si="55"/>
        <v>20</v>
      </c>
      <c r="C1217">
        <f t="shared" si="56"/>
        <v>15</v>
      </c>
      <c r="D1217">
        <v>0</v>
      </c>
      <c r="E1217">
        <v>0</v>
      </c>
      <c r="F1217">
        <v>57</v>
      </c>
      <c r="G1217">
        <v>27</v>
      </c>
      <c r="I1217">
        <f>IF(ISBLANK(Table13[[#This Row],[T1]]),0,IF(Table13[[#This Row],[T1]]&gt;0,1,0))</f>
        <v>0</v>
      </c>
      <c r="J1217">
        <f>IF(ISBLANK(Table13[[#This Row],[T2]]),0,IF(Table13[[#This Row],[T2]]&gt;0,1,0))</f>
        <v>0</v>
      </c>
      <c r="K1217">
        <f>IF(ISBLANK(Table13[[#This Row],[T3]]),0,IF(Table13[[#This Row],[T3]]&gt;0,1,0))</f>
        <v>1</v>
      </c>
      <c r="L1217">
        <f>IF(ISBLANK(Table13[[#This Row],[T4]]),0,IF(Table13[[#This Row],[T4]]&gt;0,1,0))</f>
        <v>1</v>
      </c>
    </row>
    <row r="1218" spans="1:12">
      <c r="A1218" s="4">
        <v>43728.666666666664</v>
      </c>
      <c r="B1218">
        <f t="shared" ref="B1218:B1281" si="57">DAY(A1218)</f>
        <v>20</v>
      </c>
      <c r="C1218">
        <f t="shared" si="56"/>
        <v>16</v>
      </c>
      <c r="D1218">
        <v>9</v>
      </c>
      <c r="E1218">
        <v>0</v>
      </c>
      <c r="F1218">
        <v>57</v>
      </c>
      <c r="G1218">
        <v>0</v>
      </c>
      <c r="I1218">
        <f>IF(ISBLANK(Table13[[#This Row],[T1]]),0,IF(Table13[[#This Row],[T1]]&gt;0,1,0))</f>
        <v>1</v>
      </c>
      <c r="J1218">
        <f>IF(ISBLANK(Table13[[#This Row],[T2]]),0,IF(Table13[[#This Row],[T2]]&gt;0,1,0))</f>
        <v>0</v>
      </c>
      <c r="K1218">
        <f>IF(ISBLANK(Table13[[#This Row],[T3]]),0,IF(Table13[[#This Row],[T3]]&gt;0,1,0))</f>
        <v>1</v>
      </c>
      <c r="L1218">
        <f>IF(ISBLANK(Table13[[#This Row],[T4]]),0,IF(Table13[[#This Row],[T4]]&gt;0,1,0))</f>
        <v>0</v>
      </c>
    </row>
    <row r="1219" spans="1:12">
      <c r="A1219" s="4">
        <v>43728.708333333336</v>
      </c>
      <c r="B1219">
        <f t="shared" si="57"/>
        <v>20</v>
      </c>
      <c r="C1219">
        <f t="shared" si="56"/>
        <v>17</v>
      </c>
      <c r="D1219">
        <v>58</v>
      </c>
      <c r="E1219">
        <v>0</v>
      </c>
      <c r="F1219">
        <v>58</v>
      </c>
      <c r="G1219">
        <v>0</v>
      </c>
      <c r="I1219">
        <f>IF(ISBLANK(Table13[[#This Row],[T1]]),0,IF(Table13[[#This Row],[T1]]&gt;0,1,0))</f>
        <v>1</v>
      </c>
      <c r="J1219">
        <f>IF(ISBLANK(Table13[[#This Row],[T2]]),0,IF(Table13[[#This Row],[T2]]&gt;0,1,0))</f>
        <v>0</v>
      </c>
      <c r="K1219">
        <f>IF(ISBLANK(Table13[[#This Row],[T3]]),0,IF(Table13[[#This Row],[T3]]&gt;0,1,0))</f>
        <v>1</v>
      </c>
      <c r="L1219">
        <f>IF(ISBLANK(Table13[[#This Row],[T4]]),0,IF(Table13[[#This Row],[T4]]&gt;0,1,0))</f>
        <v>0</v>
      </c>
    </row>
    <row r="1220" spans="1:12">
      <c r="A1220" s="4">
        <v>43728.75</v>
      </c>
      <c r="B1220">
        <f t="shared" si="57"/>
        <v>20</v>
      </c>
      <c r="C1220">
        <f t="shared" si="56"/>
        <v>18</v>
      </c>
      <c r="D1220">
        <v>57</v>
      </c>
      <c r="E1220">
        <v>0</v>
      </c>
      <c r="F1220">
        <v>57</v>
      </c>
      <c r="G1220">
        <v>0</v>
      </c>
      <c r="I1220">
        <f>IF(ISBLANK(Table13[[#This Row],[T1]]),0,IF(Table13[[#This Row],[T1]]&gt;0,1,0))</f>
        <v>1</v>
      </c>
      <c r="J1220">
        <f>IF(ISBLANK(Table13[[#This Row],[T2]]),0,IF(Table13[[#This Row],[T2]]&gt;0,1,0))</f>
        <v>0</v>
      </c>
      <c r="K1220">
        <f>IF(ISBLANK(Table13[[#This Row],[T3]]),0,IF(Table13[[#This Row],[T3]]&gt;0,1,0))</f>
        <v>1</v>
      </c>
      <c r="L1220">
        <f>IF(ISBLANK(Table13[[#This Row],[T4]]),0,IF(Table13[[#This Row],[T4]]&gt;0,1,0))</f>
        <v>0</v>
      </c>
    </row>
    <row r="1221" spans="1:12">
      <c r="A1221" s="4">
        <v>43728.791666666664</v>
      </c>
      <c r="B1221">
        <f t="shared" si="57"/>
        <v>20</v>
      </c>
      <c r="C1221">
        <f t="shared" si="56"/>
        <v>19</v>
      </c>
      <c r="D1221">
        <v>22</v>
      </c>
      <c r="E1221">
        <v>0</v>
      </c>
      <c r="F1221">
        <v>51</v>
      </c>
      <c r="G1221">
        <v>0</v>
      </c>
      <c r="I1221">
        <f>IF(ISBLANK(Table13[[#This Row],[T1]]),0,IF(Table13[[#This Row],[T1]]&gt;0,1,0))</f>
        <v>1</v>
      </c>
      <c r="J1221">
        <f>IF(ISBLANK(Table13[[#This Row],[T2]]),0,IF(Table13[[#This Row],[T2]]&gt;0,1,0))</f>
        <v>0</v>
      </c>
      <c r="K1221">
        <f>IF(ISBLANK(Table13[[#This Row],[T3]]),0,IF(Table13[[#This Row],[T3]]&gt;0,1,0))</f>
        <v>1</v>
      </c>
      <c r="L1221">
        <f>IF(ISBLANK(Table13[[#This Row],[T4]]),0,IF(Table13[[#This Row],[T4]]&gt;0,1,0))</f>
        <v>0</v>
      </c>
    </row>
    <row r="1222" spans="1:12">
      <c r="A1222" s="4">
        <v>43728.833333333336</v>
      </c>
      <c r="B1222">
        <f t="shared" si="57"/>
        <v>20</v>
      </c>
      <c r="C1222">
        <f t="shared" si="56"/>
        <v>20</v>
      </c>
      <c r="D1222">
        <v>0</v>
      </c>
      <c r="E1222">
        <v>0</v>
      </c>
      <c r="F1222">
        <v>57</v>
      </c>
      <c r="G1222">
        <v>0</v>
      </c>
      <c r="I1222">
        <f>IF(ISBLANK(Table13[[#This Row],[T1]]),0,IF(Table13[[#This Row],[T1]]&gt;0,1,0))</f>
        <v>0</v>
      </c>
      <c r="J1222">
        <f>IF(ISBLANK(Table13[[#This Row],[T2]]),0,IF(Table13[[#This Row],[T2]]&gt;0,1,0))</f>
        <v>0</v>
      </c>
      <c r="K1222">
        <f>IF(ISBLANK(Table13[[#This Row],[T3]]),0,IF(Table13[[#This Row],[T3]]&gt;0,1,0))</f>
        <v>1</v>
      </c>
      <c r="L1222">
        <f>IF(ISBLANK(Table13[[#This Row],[T4]]),0,IF(Table13[[#This Row],[T4]]&gt;0,1,0))</f>
        <v>0</v>
      </c>
    </row>
    <row r="1223" spans="1:12">
      <c r="A1223" s="4">
        <v>43728.875</v>
      </c>
      <c r="B1223">
        <f t="shared" si="57"/>
        <v>20</v>
      </c>
      <c r="C1223">
        <f t="shared" si="56"/>
        <v>21</v>
      </c>
      <c r="D1223">
        <v>0</v>
      </c>
      <c r="E1223">
        <v>0</v>
      </c>
      <c r="F1223">
        <v>57</v>
      </c>
      <c r="G1223">
        <v>0</v>
      </c>
      <c r="I1223">
        <f>IF(ISBLANK(Table13[[#This Row],[T1]]),0,IF(Table13[[#This Row],[T1]]&gt;0,1,0))</f>
        <v>0</v>
      </c>
      <c r="J1223">
        <f>IF(ISBLANK(Table13[[#This Row],[T2]]),0,IF(Table13[[#This Row],[T2]]&gt;0,1,0))</f>
        <v>0</v>
      </c>
      <c r="K1223">
        <f>IF(ISBLANK(Table13[[#This Row],[T3]]),0,IF(Table13[[#This Row],[T3]]&gt;0,1,0))</f>
        <v>1</v>
      </c>
      <c r="L1223">
        <f>IF(ISBLANK(Table13[[#This Row],[T4]]),0,IF(Table13[[#This Row],[T4]]&gt;0,1,0))</f>
        <v>0</v>
      </c>
    </row>
    <row r="1224" spans="1:12">
      <c r="A1224" s="4">
        <v>43728.916666666664</v>
      </c>
      <c r="B1224">
        <f t="shared" si="57"/>
        <v>20</v>
      </c>
      <c r="C1224">
        <f t="shared" si="56"/>
        <v>22</v>
      </c>
      <c r="D1224">
        <v>0</v>
      </c>
      <c r="E1224">
        <v>0</v>
      </c>
      <c r="F1224">
        <v>58</v>
      </c>
      <c r="G1224">
        <v>0</v>
      </c>
      <c r="I1224">
        <f>IF(ISBLANK(Table13[[#This Row],[T1]]),0,IF(Table13[[#This Row],[T1]]&gt;0,1,0))</f>
        <v>0</v>
      </c>
      <c r="J1224">
        <f>IF(ISBLANK(Table13[[#This Row],[T2]]),0,IF(Table13[[#This Row],[T2]]&gt;0,1,0))</f>
        <v>0</v>
      </c>
      <c r="K1224">
        <f>IF(ISBLANK(Table13[[#This Row],[T3]]),0,IF(Table13[[#This Row],[T3]]&gt;0,1,0))</f>
        <v>1</v>
      </c>
      <c r="L1224">
        <f>IF(ISBLANK(Table13[[#This Row],[T4]]),0,IF(Table13[[#This Row],[T4]]&gt;0,1,0))</f>
        <v>0</v>
      </c>
    </row>
    <row r="1225" spans="1:12">
      <c r="A1225" s="4">
        <v>43728.958333333336</v>
      </c>
      <c r="B1225">
        <f t="shared" si="57"/>
        <v>20</v>
      </c>
      <c r="C1225">
        <f t="shared" si="56"/>
        <v>23</v>
      </c>
      <c r="D1225">
        <v>0</v>
      </c>
      <c r="E1225">
        <v>0</v>
      </c>
      <c r="F1225">
        <v>57</v>
      </c>
      <c r="G1225">
        <v>0</v>
      </c>
      <c r="I1225">
        <f>IF(ISBLANK(Table13[[#This Row],[T1]]),0,IF(Table13[[#This Row],[T1]]&gt;0,1,0))</f>
        <v>0</v>
      </c>
      <c r="J1225">
        <f>IF(ISBLANK(Table13[[#This Row],[T2]]),0,IF(Table13[[#This Row],[T2]]&gt;0,1,0))</f>
        <v>0</v>
      </c>
      <c r="K1225">
        <f>IF(ISBLANK(Table13[[#This Row],[T3]]),0,IF(Table13[[#This Row],[T3]]&gt;0,1,0))</f>
        <v>1</v>
      </c>
      <c r="L1225">
        <f>IF(ISBLANK(Table13[[#This Row],[T4]]),0,IF(Table13[[#This Row],[T4]]&gt;0,1,0))</f>
        <v>0</v>
      </c>
    </row>
    <row r="1226" spans="1:12">
      <c r="A1226" s="4">
        <v>43729</v>
      </c>
      <c r="B1226">
        <f t="shared" si="57"/>
        <v>21</v>
      </c>
      <c r="C1226">
        <f t="shared" si="56"/>
        <v>0</v>
      </c>
      <c r="D1226">
        <v>37</v>
      </c>
      <c r="E1226">
        <v>0</v>
      </c>
      <c r="F1226">
        <v>58</v>
      </c>
      <c r="G1226">
        <v>0</v>
      </c>
      <c r="I1226">
        <f>IF(ISBLANK(Table13[[#This Row],[T1]]),0,IF(Table13[[#This Row],[T1]]&gt;0,1,0))</f>
        <v>1</v>
      </c>
      <c r="J1226">
        <f>IF(ISBLANK(Table13[[#This Row],[T2]]),0,IF(Table13[[#This Row],[T2]]&gt;0,1,0))</f>
        <v>0</v>
      </c>
      <c r="K1226">
        <f>IF(ISBLANK(Table13[[#This Row],[T3]]),0,IF(Table13[[#This Row],[T3]]&gt;0,1,0))</f>
        <v>1</v>
      </c>
      <c r="L1226">
        <f>IF(ISBLANK(Table13[[#This Row],[T4]]),0,IF(Table13[[#This Row],[T4]]&gt;0,1,0))</f>
        <v>0</v>
      </c>
    </row>
    <row r="1227" spans="1:12">
      <c r="A1227" s="4">
        <v>43729.041666666664</v>
      </c>
      <c r="B1227">
        <f t="shared" si="57"/>
        <v>21</v>
      </c>
      <c r="C1227">
        <f t="shared" si="56"/>
        <v>1</v>
      </c>
      <c r="D1227">
        <v>58</v>
      </c>
      <c r="E1227">
        <v>0</v>
      </c>
      <c r="F1227">
        <v>58</v>
      </c>
      <c r="G1227">
        <v>0</v>
      </c>
      <c r="I1227">
        <f>IF(ISBLANK(Table13[[#This Row],[T1]]),0,IF(Table13[[#This Row],[T1]]&gt;0,1,0))</f>
        <v>1</v>
      </c>
      <c r="J1227">
        <f>IF(ISBLANK(Table13[[#This Row],[T2]]),0,IF(Table13[[#This Row],[T2]]&gt;0,1,0))</f>
        <v>0</v>
      </c>
      <c r="K1227">
        <f>IF(ISBLANK(Table13[[#This Row],[T3]]),0,IF(Table13[[#This Row],[T3]]&gt;0,1,0))</f>
        <v>1</v>
      </c>
      <c r="L1227">
        <f>IF(ISBLANK(Table13[[#This Row],[T4]]),0,IF(Table13[[#This Row],[T4]]&gt;0,1,0))</f>
        <v>0</v>
      </c>
    </row>
    <row r="1228" spans="1:12">
      <c r="A1228" s="4">
        <v>43729.083333333336</v>
      </c>
      <c r="B1228">
        <f t="shared" si="57"/>
        <v>21</v>
      </c>
      <c r="C1228">
        <f t="shared" si="56"/>
        <v>2</v>
      </c>
      <c r="D1228">
        <v>58</v>
      </c>
      <c r="E1228">
        <v>0</v>
      </c>
      <c r="F1228">
        <v>58</v>
      </c>
      <c r="G1228">
        <v>0</v>
      </c>
      <c r="I1228">
        <f>IF(ISBLANK(Table13[[#This Row],[T1]]),0,IF(Table13[[#This Row],[T1]]&gt;0,1,0))</f>
        <v>1</v>
      </c>
      <c r="J1228">
        <f>IF(ISBLANK(Table13[[#This Row],[T2]]),0,IF(Table13[[#This Row],[T2]]&gt;0,1,0))</f>
        <v>0</v>
      </c>
      <c r="K1228">
        <f>IF(ISBLANK(Table13[[#This Row],[T3]]),0,IF(Table13[[#This Row],[T3]]&gt;0,1,0))</f>
        <v>1</v>
      </c>
      <c r="L1228">
        <f>IF(ISBLANK(Table13[[#This Row],[T4]]),0,IF(Table13[[#This Row],[T4]]&gt;0,1,0))</f>
        <v>0</v>
      </c>
    </row>
    <row r="1229" spans="1:12">
      <c r="A1229" s="4">
        <v>43729.125</v>
      </c>
      <c r="B1229">
        <f t="shared" si="57"/>
        <v>21</v>
      </c>
      <c r="C1229">
        <f t="shared" si="56"/>
        <v>3</v>
      </c>
      <c r="D1229">
        <v>57</v>
      </c>
      <c r="E1229">
        <v>0</v>
      </c>
      <c r="F1229">
        <v>57</v>
      </c>
      <c r="G1229">
        <v>0</v>
      </c>
      <c r="I1229">
        <f>IF(ISBLANK(Table13[[#This Row],[T1]]),0,IF(Table13[[#This Row],[T1]]&gt;0,1,0))</f>
        <v>1</v>
      </c>
      <c r="J1229">
        <f>IF(ISBLANK(Table13[[#This Row],[T2]]),0,IF(Table13[[#This Row],[T2]]&gt;0,1,0))</f>
        <v>0</v>
      </c>
      <c r="K1229">
        <f>IF(ISBLANK(Table13[[#This Row],[T3]]),0,IF(Table13[[#This Row],[T3]]&gt;0,1,0))</f>
        <v>1</v>
      </c>
      <c r="L1229">
        <f>IF(ISBLANK(Table13[[#This Row],[T4]]),0,IF(Table13[[#This Row],[T4]]&gt;0,1,0))</f>
        <v>0</v>
      </c>
    </row>
    <row r="1230" spans="1:12">
      <c r="A1230" s="4">
        <v>43729.166666666664</v>
      </c>
      <c r="B1230">
        <f t="shared" si="57"/>
        <v>21</v>
      </c>
      <c r="C1230">
        <f t="shared" si="56"/>
        <v>4</v>
      </c>
      <c r="D1230">
        <v>58</v>
      </c>
      <c r="E1230">
        <v>0</v>
      </c>
      <c r="F1230">
        <v>58</v>
      </c>
      <c r="G1230">
        <v>0</v>
      </c>
      <c r="I1230">
        <f>IF(ISBLANK(Table13[[#This Row],[T1]]),0,IF(Table13[[#This Row],[T1]]&gt;0,1,0))</f>
        <v>1</v>
      </c>
      <c r="J1230">
        <f>IF(ISBLANK(Table13[[#This Row],[T2]]),0,IF(Table13[[#This Row],[T2]]&gt;0,1,0))</f>
        <v>0</v>
      </c>
      <c r="K1230">
        <f>IF(ISBLANK(Table13[[#This Row],[T3]]),0,IF(Table13[[#This Row],[T3]]&gt;0,1,0))</f>
        <v>1</v>
      </c>
      <c r="L1230">
        <f>IF(ISBLANK(Table13[[#This Row],[T4]]),0,IF(Table13[[#This Row],[T4]]&gt;0,1,0))</f>
        <v>0</v>
      </c>
    </row>
    <row r="1231" spans="1:12">
      <c r="A1231" s="4">
        <v>43729.208333333336</v>
      </c>
      <c r="B1231">
        <f t="shared" si="57"/>
        <v>21</v>
      </c>
      <c r="C1231">
        <f t="shared" si="56"/>
        <v>5</v>
      </c>
      <c r="D1231">
        <v>58</v>
      </c>
      <c r="E1231">
        <v>0</v>
      </c>
      <c r="F1231">
        <v>58</v>
      </c>
      <c r="G1231">
        <v>0</v>
      </c>
      <c r="I1231">
        <f>IF(ISBLANK(Table13[[#This Row],[T1]]),0,IF(Table13[[#This Row],[T1]]&gt;0,1,0))</f>
        <v>1</v>
      </c>
      <c r="J1231">
        <f>IF(ISBLANK(Table13[[#This Row],[T2]]),0,IF(Table13[[#This Row],[T2]]&gt;0,1,0))</f>
        <v>0</v>
      </c>
      <c r="K1231">
        <f>IF(ISBLANK(Table13[[#This Row],[T3]]),0,IF(Table13[[#This Row],[T3]]&gt;0,1,0))</f>
        <v>1</v>
      </c>
      <c r="L1231">
        <f>IF(ISBLANK(Table13[[#This Row],[T4]]),0,IF(Table13[[#This Row],[T4]]&gt;0,1,0))</f>
        <v>0</v>
      </c>
    </row>
    <row r="1232" spans="1:12">
      <c r="A1232" s="4">
        <v>43729.25</v>
      </c>
      <c r="B1232">
        <f t="shared" si="57"/>
        <v>21</v>
      </c>
      <c r="C1232">
        <f t="shared" si="56"/>
        <v>6</v>
      </c>
      <c r="D1232">
        <v>58</v>
      </c>
      <c r="E1232">
        <v>0</v>
      </c>
      <c r="F1232">
        <v>58</v>
      </c>
      <c r="G1232">
        <v>0</v>
      </c>
      <c r="I1232">
        <f>IF(ISBLANK(Table13[[#This Row],[T1]]),0,IF(Table13[[#This Row],[T1]]&gt;0,1,0))</f>
        <v>1</v>
      </c>
      <c r="J1232">
        <f>IF(ISBLANK(Table13[[#This Row],[T2]]),0,IF(Table13[[#This Row],[T2]]&gt;0,1,0))</f>
        <v>0</v>
      </c>
      <c r="K1232">
        <f>IF(ISBLANK(Table13[[#This Row],[T3]]),0,IF(Table13[[#This Row],[T3]]&gt;0,1,0))</f>
        <v>1</v>
      </c>
      <c r="L1232">
        <f>IF(ISBLANK(Table13[[#This Row],[T4]]),0,IF(Table13[[#This Row],[T4]]&gt;0,1,0))</f>
        <v>0</v>
      </c>
    </row>
    <row r="1233" spans="1:12">
      <c r="A1233" s="4">
        <v>43729.291666666664</v>
      </c>
      <c r="B1233">
        <f t="shared" si="57"/>
        <v>21</v>
      </c>
      <c r="C1233">
        <f t="shared" si="56"/>
        <v>7</v>
      </c>
      <c r="D1233">
        <v>57</v>
      </c>
      <c r="E1233">
        <v>0</v>
      </c>
      <c r="F1233">
        <v>57</v>
      </c>
      <c r="G1233">
        <v>0</v>
      </c>
      <c r="I1233">
        <f>IF(ISBLANK(Table13[[#This Row],[T1]]),0,IF(Table13[[#This Row],[T1]]&gt;0,1,0))</f>
        <v>1</v>
      </c>
      <c r="J1233">
        <f>IF(ISBLANK(Table13[[#This Row],[T2]]),0,IF(Table13[[#This Row],[T2]]&gt;0,1,0))</f>
        <v>0</v>
      </c>
      <c r="K1233">
        <f>IF(ISBLANK(Table13[[#This Row],[T3]]),0,IF(Table13[[#This Row],[T3]]&gt;0,1,0))</f>
        <v>1</v>
      </c>
      <c r="L1233">
        <f>IF(ISBLANK(Table13[[#This Row],[T4]]),0,IF(Table13[[#This Row],[T4]]&gt;0,1,0))</f>
        <v>0</v>
      </c>
    </row>
    <row r="1234" spans="1:12">
      <c r="A1234" s="4">
        <v>43729.333333333336</v>
      </c>
      <c r="B1234">
        <f t="shared" si="57"/>
        <v>21</v>
      </c>
      <c r="C1234">
        <f t="shared" si="56"/>
        <v>8</v>
      </c>
      <c r="D1234">
        <v>58</v>
      </c>
      <c r="E1234">
        <v>0</v>
      </c>
      <c r="F1234">
        <v>58</v>
      </c>
      <c r="G1234">
        <v>0</v>
      </c>
      <c r="I1234">
        <f>IF(ISBLANK(Table13[[#This Row],[T1]]),0,IF(Table13[[#This Row],[T1]]&gt;0,1,0))</f>
        <v>1</v>
      </c>
      <c r="J1234">
        <f>IF(ISBLANK(Table13[[#This Row],[T2]]),0,IF(Table13[[#This Row],[T2]]&gt;0,1,0))</f>
        <v>0</v>
      </c>
      <c r="K1234">
        <f>IF(ISBLANK(Table13[[#This Row],[T3]]),0,IF(Table13[[#This Row],[T3]]&gt;0,1,0))</f>
        <v>1</v>
      </c>
      <c r="L1234">
        <f>IF(ISBLANK(Table13[[#This Row],[T4]]),0,IF(Table13[[#This Row],[T4]]&gt;0,1,0))</f>
        <v>0</v>
      </c>
    </row>
    <row r="1235" spans="1:12">
      <c r="A1235" s="4">
        <v>43729.375</v>
      </c>
      <c r="B1235">
        <f t="shared" si="57"/>
        <v>21</v>
      </c>
      <c r="C1235">
        <f t="shared" si="56"/>
        <v>9</v>
      </c>
      <c r="D1235">
        <v>58</v>
      </c>
      <c r="E1235">
        <v>0</v>
      </c>
      <c r="F1235">
        <v>58</v>
      </c>
      <c r="G1235">
        <v>0</v>
      </c>
      <c r="I1235">
        <f>IF(ISBLANK(Table13[[#This Row],[T1]]),0,IF(Table13[[#This Row],[T1]]&gt;0,1,0))</f>
        <v>1</v>
      </c>
      <c r="J1235">
        <f>IF(ISBLANK(Table13[[#This Row],[T2]]),0,IF(Table13[[#This Row],[T2]]&gt;0,1,0))</f>
        <v>0</v>
      </c>
      <c r="K1235">
        <f>IF(ISBLANK(Table13[[#This Row],[T3]]),0,IF(Table13[[#This Row],[T3]]&gt;0,1,0))</f>
        <v>1</v>
      </c>
      <c r="L1235">
        <f>IF(ISBLANK(Table13[[#This Row],[T4]]),0,IF(Table13[[#This Row],[T4]]&gt;0,1,0))</f>
        <v>0</v>
      </c>
    </row>
    <row r="1236" spans="1:12">
      <c r="A1236" s="4">
        <v>43729.416666666664</v>
      </c>
      <c r="B1236">
        <f t="shared" si="57"/>
        <v>21</v>
      </c>
      <c r="C1236">
        <f t="shared" si="56"/>
        <v>10</v>
      </c>
      <c r="D1236">
        <v>21</v>
      </c>
      <c r="E1236">
        <v>0</v>
      </c>
      <c r="F1236">
        <v>46</v>
      </c>
      <c r="G1236">
        <v>0</v>
      </c>
      <c r="I1236">
        <f>IF(ISBLANK(Table13[[#This Row],[T1]]),0,IF(Table13[[#This Row],[T1]]&gt;0,1,0))</f>
        <v>1</v>
      </c>
      <c r="J1236">
        <f>IF(ISBLANK(Table13[[#This Row],[T2]]),0,IF(Table13[[#This Row],[T2]]&gt;0,1,0))</f>
        <v>0</v>
      </c>
      <c r="K1236">
        <f>IF(ISBLANK(Table13[[#This Row],[T3]]),0,IF(Table13[[#This Row],[T3]]&gt;0,1,0))</f>
        <v>1</v>
      </c>
      <c r="L1236">
        <f>IF(ISBLANK(Table13[[#This Row],[T4]]),0,IF(Table13[[#This Row],[T4]]&gt;0,1,0))</f>
        <v>0</v>
      </c>
    </row>
    <row r="1237" spans="1:12">
      <c r="A1237" s="4">
        <v>43729.458333333336</v>
      </c>
      <c r="B1237">
        <f t="shared" si="57"/>
        <v>21</v>
      </c>
      <c r="C1237">
        <f t="shared" si="56"/>
        <v>11</v>
      </c>
      <c r="D1237">
        <v>57</v>
      </c>
      <c r="E1237">
        <v>0</v>
      </c>
      <c r="F1237">
        <v>50</v>
      </c>
      <c r="G1237">
        <v>0</v>
      </c>
      <c r="I1237">
        <f>IF(ISBLANK(Table13[[#This Row],[T1]]),0,IF(Table13[[#This Row],[T1]]&gt;0,1,0))</f>
        <v>1</v>
      </c>
      <c r="J1237">
        <f>IF(ISBLANK(Table13[[#This Row],[T2]]),0,IF(Table13[[#This Row],[T2]]&gt;0,1,0))</f>
        <v>0</v>
      </c>
      <c r="K1237">
        <f>IF(ISBLANK(Table13[[#This Row],[T3]]),0,IF(Table13[[#This Row],[T3]]&gt;0,1,0))</f>
        <v>1</v>
      </c>
      <c r="L1237">
        <f>IF(ISBLANK(Table13[[#This Row],[T4]]),0,IF(Table13[[#This Row],[T4]]&gt;0,1,0))</f>
        <v>0</v>
      </c>
    </row>
    <row r="1238" spans="1:12">
      <c r="A1238" s="4">
        <v>43729.5</v>
      </c>
      <c r="B1238">
        <f t="shared" si="57"/>
        <v>21</v>
      </c>
      <c r="C1238">
        <f t="shared" si="56"/>
        <v>12</v>
      </c>
      <c r="D1238">
        <v>58</v>
      </c>
      <c r="E1238">
        <v>0</v>
      </c>
      <c r="F1238">
        <v>58</v>
      </c>
      <c r="G1238">
        <v>0</v>
      </c>
      <c r="I1238">
        <f>IF(ISBLANK(Table13[[#This Row],[T1]]),0,IF(Table13[[#This Row],[T1]]&gt;0,1,0))</f>
        <v>1</v>
      </c>
      <c r="J1238">
        <f>IF(ISBLANK(Table13[[#This Row],[T2]]),0,IF(Table13[[#This Row],[T2]]&gt;0,1,0))</f>
        <v>0</v>
      </c>
      <c r="K1238">
        <f>IF(ISBLANK(Table13[[#This Row],[T3]]),0,IF(Table13[[#This Row],[T3]]&gt;0,1,0))</f>
        <v>1</v>
      </c>
      <c r="L1238">
        <f>IF(ISBLANK(Table13[[#This Row],[T4]]),0,IF(Table13[[#This Row],[T4]]&gt;0,1,0))</f>
        <v>0</v>
      </c>
    </row>
    <row r="1239" spans="1:12">
      <c r="A1239" s="4">
        <v>43729.541666666664</v>
      </c>
      <c r="B1239">
        <f t="shared" si="57"/>
        <v>21</v>
      </c>
      <c r="C1239">
        <f t="shared" si="56"/>
        <v>13</v>
      </c>
      <c r="D1239">
        <v>58</v>
      </c>
      <c r="E1239">
        <v>0</v>
      </c>
      <c r="F1239">
        <v>58</v>
      </c>
      <c r="G1239">
        <v>0</v>
      </c>
      <c r="I1239">
        <f>IF(ISBLANK(Table13[[#This Row],[T1]]),0,IF(Table13[[#This Row],[T1]]&gt;0,1,0))</f>
        <v>1</v>
      </c>
      <c r="J1239">
        <f>IF(ISBLANK(Table13[[#This Row],[T2]]),0,IF(Table13[[#This Row],[T2]]&gt;0,1,0))</f>
        <v>0</v>
      </c>
      <c r="K1239">
        <f>IF(ISBLANK(Table13[[#This Row],[T3]]),0,IF(Table13[[#This Row],[T3]]&gt;0,1,0))</f>
        <v>1</v>
      </c>
      <c r="L1239">
        <f>IF(ISBLANK(Table13[[#This Row],[T4]]),0,IF(Table13[[#This Row],[T4]]&gt;0,1,0))</f>
        <v>0</v>
      </c>
    </row>
    <row r="1240" spans="1:12">
      <c r="A1240" s="4">
        <v>43729.583333333336</v>
      </c>
      <c r="B1240">
        <f t="shared" si="57"/>
        <v>21</v>
      </c>
      <c r="C1240">
        <f t="shared" si="56"/>
        <v>14</v>
      </c>
      <c r="D1240">
        <v>57</v>
      </c>
      <c r="E1240">
        <v>0</v>
      </c>
      <c r="F1240">
        <v>56</v>
      </c>
      <c r="G1240">
        <v>0</v>
      </c>
      <c r="I1240">
        <f>IF(ISBLANK(Table13[[#This Row],[T1]]),0,IF(Table13[[#This Row],[T1]]&gt;0,1,0))</f>
        <v>1</v>
      </c>
      <c r="J1240">
        <f>IF(ISBLANK(Table13[[#This Row],[T2]]),0,IF(Table13[[#This Row],[T2]]&gt;0,1,0))</f>
        <v>0</v>
      </c>
      <c r="K1240">
        <f>IF(ISBLANK(Table13[[#This Row],[T3]]),0,IF(Table13[[#This Row],[T3]]&gt;0,1,0))</f>
        <v>1</v>
      </c>
      <c r="L1240">
        <f>IF(ISBLANK(Table13[[#This Row],[T4]]),0,IF(Table13[[#This Row],[T4]]&gt;0,1,0))</f>
        <v>0</v>
      </c>
    </row>
    <row r="1241" spans="1:12">
      <c r="A1241" s="4">
        <v>43729.625</v>
      </c>
      <c r="B1241">
        <f t="shared" si="57"/>
        <v>21</v>
      </c>
      <c r="C1241">
        <f t="shared" si="56"/>
        <v>15</v>
      </c>
      <c r="D1241">
        <v>58</v>
      </c>
      <c r="E1241">
        <v>0</v>
      </c>
      <c r="F1241">
        <v>58</v>
      </c>
      <c r="G1241">
        <v>0</v>
      </c>
      <c r="I1241">
        <f>IF(ISBLANK(Table13[[#This Row],[T1]]),0,IF(Table13[[#This Row],[T1]]&gt;0,1,0))</f>
        <v>1</v>
      </c>
      <c r="J1241">
        <f>IF(ISBLANK(Table13[[#This Row],[T2]]),0,IF(Table13[[#This Row],[T2]]&gt;0,1,0))</f>
        <v>0</v>
      </c>
      <c r="K1241">
        <f>IF(ISBLANK(Table13[[#This Row],[T3]]),0,IF(Table13[[#This Row],[T3]]&gt;0,1,0))</f>
        <v>1</v>
      </c>
      <c r="L1241">
        <f>IF(ISBLANK(Table13[[#This Row],[T4]]),0,IF(Table13[[#This Row],[T4]]&gt;0,1,0))</f>
        <v>0</v>
      </c>
    </row>
    <row r="1242" spans="1:12">
      <c r="A1242" s="4">
        <v>43729.666666666664</v>
      </c>
      <c r="B1242">
        <f t="shared" si="57"/>
        <v>21</v>
      </c>
      <c r="C1242">
        <f t="shared" si="56"/>
        <v>16</v>
      </c>
      <c r="D1242">
        <v>58</v>
      </c>
      <c r="E1242">
        <v>0</v>
      </c>
      <c r="F1242">
        <v>58</v>
      </c>
      <c r="G1242">
        <v>0</v>
      </c>
      <c r="I1242">
        <f>IF(ISBLANK(Table13[[#This Row],[T1]]),0,IF(Table13[[#This Row],[T1]]&gt;0,1,0))</f>
        <v>1</v>
      </c>
      <c r="J1242">
        <f>IF(ISBLANK(Table13[[#This Row],[T2]]),0,IF(Table13[[#This Row],[T2]]&gt;0,1,0))</f>
        <v>0</v>
      </c>
      <c r="K1242">
        <f>IF(ISBLANK(Table13[[#This Row],[T3]]),0,IF(Table13[[#This Row],[T3]]&gt;0,1,0))</f>
        <v>1</v>
      </c>
      <c r="L1242">
        <f>IF(ISBLANK(Table13[[#This Row],[T4]]),0,IF(Table13[[#This Row],[T4]]&gt;0,1,0))</f>
        <v>0</v>
      </c>
    </row>
    <row r="1243" spans="1:12">
      <c r="A1243" s="4">
        <v>43729.708333333336</v>
      </c>
      <c r="B1243">
        <f t="shared" si="57"/>
        <v>21</v>
      </c>
      <c r="C1243">
        <f t="shared" ref="C1243:C1306" si="58">HOUR(A1243)</f>
        <v>17</v>
      </c>
      <c r="D1243">
        <v>52</v>
      </c>
      <c r="E1243">
        <v>0</v>
      </c>
      <c r="F1243">
        <v>49</v>
      </c>
      <c r="G1243">
        <v>0</v>
      </c>
      <c r="I1243">
        <f>IF(ISBLANK(Table13[[#This Row],[T1]]),0,IF(Table13[[#This Row],[T1]]&gt;0,1,0))</f>
        <v>1</v>
      </c>
      <c r="J1243">
        <f>IF(ISBLANK(Table13[[#This Row],[T2]]),0,IF(Table13[[#This Row],[T2]]&gt;0,1,0))</f>
        <v>0</v>
      </c>
      <c r="K1243">
        <f>IF(ISBLANK(Table13[[#This Row],[T3]]),0,IF(Table13[[#This Row],[T3]]&gt;0,1,0))</f>
        <v>1</v>
      </c>
      <c r="L1243">
        <f>IF(ISBLANK(Table13[[#This Row],[T4]]),0,IF(Table13[[#This Row],[T4]]&gt;0,1,0))</f>
        <v>0</v>
      </c>
    </row>
    <row r="1244" spans="1:12">
      <c r="A1244" s="4">
        <v>43729.75</v>
      </c>
      <c r="B1244">
        <f t="shared" si="57"/>
        <v>21</v>
      </c>
      <c r="C1244">
        <f t="shared" si="58"/>
        <v>18</v>
      </c>
      <c r="D1244">
        <v>59</v>
      </c>
      <c r="E1244">
        <v>0</v>
      </c>
      <c r="F1244">
        <v>56</v>
      </c>
      <c r="G1244">
        <v>0</v>
      </c>
      <c r="I1244">
        <f>IF(ISBLANK(Table13[[#This Row],[T1]]),0,IF(Table13[[#This Row],[T1]]&gt;0,1,0))</f>
        <v>1</v>
      </c>
      <c r="J1244">
        <f>IF(ISBLANK(Table13[[#This Row],[T2]]),0,IF(Table13[[#This Row],[T2]]&gt;0,1,0))</f>
        <v>0</v>
      </c>
      <c r="K1244">
        <f>IF(ISBLANK(Table13[[#This Row],[T3]]),0,IF(Table13[[#This Row],[T3]]&gt;0,1,0))</f>
        <v>1</v>
      </c>
      <c r="L1244">
        <f>IF(ISBLANK(Table13[[#This Row],[T4]]),0,IF(Table13[[#This Row],[T4]]&gt;0,1,0))</f>
        <v>0</v>
      </c>
    </row>
    <row r="1245" spans="1:12">
      <c r="A1245" s="4">
        <v>43729.791666666664</v>
      </c>
      <c r="B1245">
        <f t="shared" si="57"/>
        <v>21</v>
      </c>
      <c r="C1245">
        <f t="shared" si="58"/>
        <v>19</v>
      </c>
      <c r="D1245">
        <v>59</v>
      </c>
      <c r="E1245">
        <v>0</v>
      </c>
      <c r="F1245">
        <v>57</v>
      </c>
      <c r="G1245">
        <v>0</v>
      </c>
      <c r="I1245">
        <f>IF(ISBLANK(Table13[[#This Row],[T1]]),0,IF(Table13[[#This Row],[T1]]&gt;0,1,0))</f>
        <v>1</v>
      </c>
      <c r="J1245">
        <f>IF(ISBLANK(Table13[[#This Row],[T2]]),0,IF(Table13[[#This Row],[T2]]&gt;0,1,0))</f>
        <v>0</v>
      </c>
      <c r="K1245">
        <f>IF(ISBLANK(Table13[[#This Row],[T3]]),0,IF(Table13[[#This Row],[T3]]&gt;0,1,0))</f>
        <v>1</v>
      </c>
      <c r="L1245">
        <f>IF(ISBLANK(Table13[[#This Row],[T4]]),0,IF(Table13[[#This Row],[T4]]&gt;0,1,0))</f>
        <v>0</v>
      </c>
    </row>
    <row r="1246" spans="1:12">
      <c r="A1246" s="4">
        <v>43729.833333333336</v>
      </c>
      <c r="B1246">
        <f t="shared" si="57"/>
        <v>21</v>
      </c>
      <c r="C1246">
        <f t="shared" si="58"/>
        <v>20</v>
      </c>
      <c r="D1246">
        <v>58</v>
      </c>
      <c r="E1246">
        <v>0</v>
      </c>
      <c r="F1246">
        <v>51</v>
      </c>
      <c r="G1246">
        <v>0</v>
      </c>
      <c r="I1246">
        <f>IF(ISBLANK(Table13[[#This Row],[T1]]),0,IF(Table13[[#This Row],[T1]]&gt;0,1,0))</f>
        <v>1</v>
      </c>
      <c r="J1246">
        <f>IF(ISBLANK(Table13[[#This Row],[T2]]),0,IF(Table13[[#This Row],[T2]]&gt;0,1,0))</f>
        <v>0</v>
      </c>
      <c r="K1246">
        <f>IF(ISBLANK(Table13[[#This Row],[T3]]),0,IF(Table13[[#This Row],[T3]]&gt;0,1,0))</f>
        <v>1</v>
      </c>
      <c r="L1246">
        <f>IF(ISBLANK(Table13[[#This Row],[T4]]),0,IF(Table13[[#This Row],[T4]]&gt;0,1,0))</f>
        <v>0</v>
      </c>
    </row>
    <row r="1247" spans="1:12">
      <c r="A1247" s="4">
        <v>43729.875</v>
      </c>
      <c r="B1247">
        <f t="shared" si="57"/>
        <v>21</v>
      </c>
      <c r="C1247">
        <f t="shared" si="58"/>
        <v>21</v>
      </c>
      <c r="D1247">
        <v>57</v>
      </c>
      <c r="E1247">
        <v>0</v>
      </c>
      <c r="F1247">
        <v>45</v>
      </c>
      <c r="G1247">
        <v>0</v>
      </c>
      <c r="I1247">
        <f>IF(ISBLANK(Table13[[#This Row],[T1]]),0,IF(Table13[[#This Row],[T1]]&gt;0,1,0))</f>
        <v>1</v>
      </c>
      <c r="J1247">
        <f>IF(ISBLANK(Table13[[#This Row],[T2]]),0,IF(Table13[[#This Row],[T2]]&gt;0,1,0))</f>
        <v>0</v>
      </c>
      <c r="K1247">
        <f>IF(ISBLANK(Table13[[#This Row],[T3]]),0,IF(Table13[[#This Row],[T3]]&gt;0,1,0))</f>
        <v>1</v>
      </c>
      <c r="L1247">
        <f>IF(ISBLANK(Table13[[#This Row],[T4]]),0,IF(Table13[[#This Row],[T4]]&gt;0,1,0))</f>
        <v>0</v>
      </c>
    </row>
    <row r="1248" spans="1:12">
      <c r="A1248" s="4">
        <v>43729.916666666664</v>
      </c>
      <c r="B1248">
        <f t="shared" si="57"/>
        <v>21</v>
      </c>
      <c r="C1248">
        <f t="shared" si="58"/>
        <v>22</v>
      </c>
      <c r="D1248">
        <v>58</v>
      </c>
      <c r="E1248">
        <v>48</v>
      </c>
      <c r="F1248">
        <v>45</v>
      </c>
      <c r="G1248">
        <v>0</v>
      </c>
      <c r="I1248">
        <f>IF(ISBLANK(Table13[[#This Row],[T1]]),0,IF(Table13[[#This Row],[T1]]&gt;0,1,0))</f>
        <v>1</v>
      </c>
      <c r="J1248">
        <f>IF(ISBLANK(Table13[[#This Row],[T2]]),0,IF(Table13[[#This Row],[T2]]&gt;0,1,0))</f>
        <v>1</v>
      </c>
      <c r="K1248">
        <f>IF(ISBLANK(Table13[[#This Row],[T3]]),0,IF(Table13[[#This Row],[T3]]&gt;0,1,0))</f>
        <v>1</v>
      </c>
      <c r="L1248">
        <f>IF(ISBLANK(Table13[[#This Row],[T4]]),0,IF(Table13[[#This Row],[T4]]&gt;0,1,0))</f>
        <v>0</v>
      </c>
    </row>
    <row r="1249" spans="1:12">
      <c r="A1249" s="4">
        <v>43729.958333333336</v>
      </c>
      <c r="B1249">
        <f t="shared" si="57"/>
        <v>21</v>
      </c>
      <c r="C1249">
        <f t="shared" si="58"/>
        <v>23</v>
      </c>
      <c r="D1249">
        <v>58</v>
      </c>
      <c r="E1249">
        <v>58</v>
      </c>
      <c r="F1249">
        <v>58</v>
      </c>
      <c r="G1249">
        <v>0</v>
      </c>
      <c r="I1249">
        <f>IF(ISBLANK(Table13[[#This Row],[T1]]),0,IF(Table13[[#This Row],[T1]]&gt;0,1,0))</f>
        <v>1</v>
      </c>
      <c r="J1249">
        <f>IF(ISBLANK(Table13[[#This Row],[T2]]),0,IF(Table13[[#This Row],[T2]]&gt;0,1,0))</f>
        <v>1</v>
      </c>
      <c r="K1249">
        <f>IF(ISBLANK(Table13[[#This Row],[T3]]),0,IF(Table13[[#This Row],[T3]]&gt;0,1,0))</f>
        <v>1</v>
      </c>
      <c r="L1249">
        <f>IF(ISBLANK(Table13[[#This Row],[T4]]),0,IF(Table13[[#This Row],[T4]]&gt;0,1,0))</f>
        <v>0</v>
      </c>
    </row>
    <row r="1250" spans="1:12">
      <c r="A1250" s="4">
        <v>43730</v>
      </c>
      <c r="B1250">
        <f t="shared" si="57"/>
        <v>22</v>
      </c>
      <c r="C1250">
        <f t="shared" si="58"/>
        <v>0</v>
      </c>
      <c r="D1250">
        <v>57</v>
      </c>
      <c r="E1250">
        <v>57</v>
      </c>
      <c r="F1250">
        <v>57</v>
      </c>
      <c r="G1250">
        <v>0</v>
      </c>
      <c r="I1250">
        <f>IF(ISBLANK(Table13[[#This Row],[T1]]),0,IF(Table13[[#This Row],[T1]]&gt;0,1,0))</f>
        <v>1</v>
      </c>
      <c r="J1250">
        <f>IF(ISBLANK(Table13[[#This Row],[T2]]),0,IF(Table13[[#This Row],[T2]]&gt;0,1,0))</f>
        <v>1</v>
      </c>
      <c r="K1250">
        <f>IF(ISBLANK(Table13[[#This Row],[T3]]),0,IF(Table13[[#This Row],[T3]]&gt;0,1,0))</f>
        <v>1</v>
      </c>
      <c r="L1250">
        <f>IF(ISBLANK(Table13[[#This Row],[T4]]),0,IF(Table13[[#This Row],[T4]]&gt;0,1,0))</f>
        <v>0</v>
      </c>
    </row>
    <row r="1251" spans="1:12">
      <c r="A1251" s="4">
        <v>43730.041666666664</v>
      </c>
      <c r="B1251">
        <f t="shared" si="57"/>
        <v>22</v>
      </c>
      <c r="C1251">
        <f t="shared" si="58"/>
        <v>1</v>
      </c>
      <c r="D1251">
        <v>58</v>
      </c>
      <c r="E1251">
        <v>58</v>
      </c>
      <c r="F1251">
        <v>58</v>
      </c>
      <c r="G1251">
        <v>0</v>
      </c>
      <c r="I1251">
        <f>IF(ISBLANK(Table13[[#This Row],[T1]]),0,IF(Table13[[#This Row],[T1]]&gt;0,1,0))</f>
        <v>1</v>
      </c>
      <c r="J1251">
        <f>IF(ISBLANK(Table13[[#This Row],[T2]]),0,IF(Table13[[#This Row],[T2]]&gt;0,1,0))</f>
        <v>1</v>
      </c>
      <c r="K1251">
        <f>IF(ISBLANK(Table13[[#This Row],[T3]]),0,IF(Table13[[#This Row],[T3]]&gt;0,1,0))</f>
        <v>1</v>
      </c>
      <c r="L1251">
        <f>IF(ISBLANK(Table13[[#This Row],[T4]]),0,IF(Table13[[#This Row],[T4]]&gt;0,1,0))</f>
        <v>0</v>
      </c>
    </row>
    <row r="1252" spans="1:12">
      <c r="A1252" s="4">
        <v>43730.083333333336</v>
      </c>
      <c r="B1252">
        <f t="shared" si="57"/>
        <v>22</v>
      </c>
      <c r="C1252">
        <f t="shared" si="58"/>
        <v>2</v>
      </c>
      <c r="D1252">
        <v>58</v>
      </c>
      <c r="E1252">
        <v>58</v>
      </c>
      <c r="F1252">
        <v>58</v>
      </c>
      <c r="G1252">
        <v>0</v>
      </c>
      <c r="I1252">
        <f>IF(ISBLANK(Table13[[#This Row],[T1]]),0,IF(Table13[[#This Row],[T1]]&gt;0,1,0))</f>
        <v>1</v>
      </c>
      <c r="J1252">
        <f>IF(ISBLANK(Table13[[#This Row],[T2]]),0,IF(Table13[[#This Row],[T2]]&gt;0,1,0))</f>
        <v>1</v>
      </c>
      <c r="K1252">
        <f>IF(ISBLANK(Table13[[#This Row],[T3]]),0,IF(Table13[[#This Row],[T3]]&gt;0,1,0))</f>
        <v>1</v>
      </c>
      <c r="L1252">
        <f>IF(ISBLANK(Table13[[#This Row],[T4]]),0,IF(Table13[[#This Row],[T4]]&gt;0,1,0))</f>
        <v>0</v>
      </c>
    </row>
    <row r="1253" spans="1:12">
      <c r="A1253" s="4">
        <v>43730.125</v>
      </c>
      <c r="B1253">
        <f t="shared" si="57"/>
        <v>22</v>
      </c>
      <c r="C1253">
        <f t="shared" si="58"/>
        <v>3</v>
      </c>
      <c r="D1253">
        <v>58</v>
      </c>
      <c r="E1253">
        <v>33</v>
      </c>
      <c r="F1253">
        <v>58</v>
      </c>
      <c r="G1253">
        <v>0</v>
      </c>
      <c r="I1253">
        <f>IF(ISBLANK(Table13[[#This Row],[T1]]),0,IF(Table13[[#This Row],[T1]]&gt;0,1,0))</f>
        <v>1</v>
      </c>
      <c r="J1253">
        <f>IF(ISBLANK(Table13[[#This Row],[T2]]),0,IF(Table13[[#This Row],[T2]]&gt;0,1,0))</f>
        <v>1</v>
      </c>
      <c r="K1253">
        <f>IF(ISBLANK(Table13[[#This Row],[T3]]),0,IF(Table13[[#This Row],[T3]]&gt;0,1,0))</f>
        <v>1</v>
      </c>
      <c r="L1253">
        <f>IF(ISBLANK(Table13[[#This Row],[T4]]),0,IF(Table13[[#This Row],[T4]]&gt;0,1,0))</f>
        <v>0</v>
      </c>
    </row>
    <row r="1254" spans="1:12">
      <c r="A1254" s="4">
        <v>43730.166666666664</v>
      </c>
      <c r="B1254">
        <f t="shared" si="57"/>
        <v>22</v>
      </c>
      <c r="C1254">
        <f t="shared" si="58"/>
        <v>4</v>
      </c>
      <c r="D1254">
        <v>57</v>
      </c>
      <c r="E1254">
        <v>43</v>
      </c>
      <c r="F1254">
        <v>57</v>
      </c>
      <c r="G1254">
        <v>0</v>
      </c>
      <c r="I1254">
        <f>IF(ISBLANK(Table13[[#This Row],[T1]]),0,IF(Table13[[#This Row],[T1]]&gt;0,1,0))</f>
        <v>1</v>
      </c>
      <c r="J1254">
        <f>IF(ISBLANK(Table13[[#This Row],[T2]]),0,IF(Table13[[#This Row],[T2]]&gt;0,1,0))</f>
        <v>1</v>
      </c>
      <c r="K1254">
        <f>IF(ISBLANK(Table13[[#This Row],[T3]]),0,IF(Table13[[#This Row],[T3]]&gt;0,1,0))</f>
        <v>1</v>
      </c>
      <c r="L1254">
        <f>IF(ISBLANK(Table13[[#This Row],[T4]]),0,IF(Table13[[#This Row],[T4]]&gt;0,1,0))</f>
        <v>0</v>
      </c>
    </row>
    <row r="1255" spans="1:12">
      <c r="A1255" s="4">
        <v>43730.208333333336</v>
      </c>
      <c r="B1255">
        <f t="shared" si="57"/>
        <v>22</v>
      </c>
      <c r="C1255">
        <f t="shared" si="58"/>
        <v>5</v>
      </c>
      <c r="D1255">
        <v>58</v>
      </c>
      <c r="E1255">
        <v>56</v>
      </c>
      <c r="F1255">
        <v>58</v>
      </c>
      <c r="G1255">
        <v>0</v>
      </c>
      <c r="I1255">
        <f>IF(ISBLANK(Table13[[#This Row],[T1]]),0,IF(Table13[[#This Row],[T1]]&gt;0,1,0))</f>
        <v>1</v>
      </c>
      <c r="J1255">
        <f>IF(ISBLANK(Table13[[#This Row],[T2]]),0,IF(Table13[[#This Row],[T2]]&gt;0,1,0))</f>
        <v>1</v>
      </c>
      <c r="K1255">
        <f>IF(ISBLANK(Table13[[#This Row],[T3]]),0,IF(Table13[[#This Row],[T3]]&gt;0,1,0))</f>
        <v>1</v>
      </c>
      <c r="L1255">
        <f>IF(ISBLANK(Table13[[#This Row],[T4]]),0,IF(Table13[[#This Row],[T4]]&gt;0,1,0))</f>
        <v>0</v>
      </c>
    </row>
    <row r="1256" spans="1:12">
      <c r="A1256" s="4">
        <v>43730.25</v>
      </c>
      <c r="B1256">
        <f t="shared" si="57"/>
        <v>22</v>
      </c>
      <c r="C1256">
        <f t="shared" si="58"/>
        <v>6</v>
      </c>
      <c r="D1256">
        <v>58</v>
      </c>
      <c r="E1256">
        <v>58</v>
      </c>
      <c r="F1256">
        <v>58</v>
      </c>
      <c r="G1256">
        <v>0</v>
      </c>
      <c r="I1256">
        <f>IF(ISBLANK(Table13[[#This Row],[T1]]),0,IF(Table13[[#This Row],[T1]]&gt;0,1,0))</f>
        <v>1</v>
      </c>
      <c r="J1256">
        <f>IF(ISBLANK(Table13[[#This Row],[T2]]),0,IF(Table13[[#This Row],[T2]]&gt;0,1,0))</f>
        <v>1</v>
      </c>
      <c r="K1256">
        <f>IF(ISBLANK(Table13[[#This Row],[T3]]),0,IF(Table13[[#This Row],[T3]]&gt;0,1,0))</f>
        <v>1</v>
      </c>
      <c r="L1256">
        <f>IF(ISBLANK(Table13[[#This Row],[T4]]),0,IF(Table13[[#This Row],[T4]]&gt;0,1,0))</f>
        <v>0</v>
      </c>
    </row>
    <row r="1257" spans="1:12">
      <c r="A1257" s="4">
        <v>43730.291666666664</v>
      </c>
      <c r="B1257">
        <f t="shared" si="57"/>
        <v>22</v>
      </c>
      <c r="C1257">
        <f t="shared" si="58"/>
        <v>7</v>
      </c>
      <c r="D1257">
        <v>58</v>
      </c>
      <c r="E1257">
        <v>58</v>
      </c>
      <c r="F1257">
        <v>58</v>
      </c>
      <c r="G1257">
        <v>0</v>
      </c>
      <c r="I1257">
        <f>IF(ISBLANK(Table13[[#This Row],[T1]]),0,IF(Table13[[#This Row],[T1]]&gt;0,1,0))</f>
        <v>1</v>
      </c>
      <c r="J1257">
        <f>IF(ISBLANK(Table13[[#This Row],[T2]]),0,IF(Table13[[#This Row],[T2]]&gt;0,1,0))</f>
        <v>1</v>
      </c>
      <c r="K1257">
        <f>IF(ISBLANK(Table13[[#This Row],[T3]]),0,IF(Table13[[#This Row],[T3]]&gt;0,1,0))</f>
        <v>1</v>
      </c>
      <c r="L1257">
        <f>IF(ISBLANK(Table13[[#This Row],[T4]]),0,IF(Table13[[#This Row],[T4]]&gt;0,1,0))</f>
        <v>0</v>
      </c>
    </row>
    <row r="1258" spans="1:12">
      <c r="A1258" s="4">
        <v>43730.333333333336</v>
      </c>
      <c r="B1258">
        <f t="shared" si="57"/>
        <v>22</v>
      </c>
      <c r="C1258">
        <f t="shared" si="58"/>
        <v>8</v>
      </c>
      <c r="D1258">
        <v>29</v>
      </c>
      <c r="E1258">
        <v>46</v>
      </c>
      <c r="F1258">
        <v>57</v>
      </c>
      <c r="G1258">
        <v>0</v>
      </c>
      <c r="I1258">
        <f>IF(ISBLANK(Table13[[#This Row],[T1]]),0,IF(Table13[[#This Row],[T1]]&gt;0,1,0))</f>
        <v>1</v>
      </c>
      <c r="J1258">
        <f>IF(ISBLANK(Table13[[#This Row],[T2]]),0,IF(Table13[[#This Row],[T2]]&gt;0,1,0))</f>
        <v>1</v>
      </c>
      <c r="K1258">
        <f>IF(ISBLANK(Table13[[#This Row],[T3]]),0,IF(Table13[[#This Row],[T3]]&gt;0,1,0))</f>
        <v>1</v>
      </c>
      <c r="L1258">
        <f>IF(ISBLANK(Table13[[#This Row],[T4]]),0,IF(Table13[[#This Row],[T4]]&gt;0,1,0))</f>
        <v>0</v>
      </c>
    </row>
    <row r="1259" spans="1:12">
      <c r="A1259" s="4">
        <v>43730.375</v>
      </c>
      <c r="B1259">
        <f t="shared" si="57"/>
        <v>22</v>
      </c>
      <c r="C1259">
        <f t="shared" si="58"/>
        <v>9</v>
      </c>
      <c r="D1259">
        <v>0</v>
      </c>
      <c r="E1259">
        <v>0</v>
      </c>
      <c r="F1259">
        <v>57</v>
      </c>
      <c r="G1259">
        <v>0</v>
      </c>
      <c r="I1259">
        <f>IF(ISBLANK(Table13[[#This Row],[T1]]),0,IF(Table13[[#This Row],[T1]]&gt;0,1,0))</f>
        <v>0</v>
      </c>
      <c r="J1259">
        <f>IF(ISBLANK(Table13[[#This Row],[T2]]),0,IF(Table13[[#This Row],[T2]]&gt;0,1,0))</f>
        <v>0</v>
      </c>
      <c r="K1259">
        <f>IF(ISBLANK(Table13[[#This Row],[T3]]),0,IF(Table13[[#This Row],[T3]]&gt;0,1,0))</f>
        <v>1</v>
      </c>
      <c r="L1259">
        <f>IF(ISBLANK(Table13[[#This Row],[T4]]),0,IF(Table13[[#This Row],[T4]]&gt;0,1,0))</f>
        <v>0</v>
      </c>
    </row>
    <row r="1260" spans="1:12">
      <c r="A1260" s="4">
        <v>43730.416666666664</v>
      </c>
      <c r="B1260">
        <f t="shared" si="57"/>
        <v>22</v>
      </c>
      <c r="C1260">
        <f t="shared" si="58"/>
        <v>10</v>
      </c>
      <c r="D1260">
        <v>0</v>
      </c>
      <c r="E1260">
        <v>0</v>
      </c>
      <c r="F1260">
        <v>55</v>
      </c>
      <c r="G1260">
        <v>0</v>
      </c>
      <c r="I1260">
        <f>IF(ISBLANK(Table13[[#This Row],[T1]]),0,IF(Table13[[#This Row],[T1]]&gt;0,1,0))</f>
        <v>0</v>
      </c>
      <c r="J1260">
        <f>IF(ISBLANK(Table13[[#This Row],[T2]]),0,IF(Table13[[#This Row],[T2]]&gt;0,1,0))</f>
        <v>0</v>
      </c>
      <c r="K1260">
        <f>IF(ISBLANK(Table13[[#This Row],[T3]]),0,IF(Table13[[#This Row],[T3]]&gt;0,1,0))</f>
        <v>1</v>
      </c>
      <c r="L1260">
        <f>IF(ISBLANK(Table13[[#This Row],[T4]]),0,IF(Table13[[#This Row],[T4]]&gt;0,1,0))</f>
        <v>0</v>
      </c>
    </row>
    <row r="1261" spans="1:12">
      <c r="A1261" s="4">
        <v>43730.458333333336</v>
      </c>
      <c r="B1261">
        <f t="shared" si="57"/>
        <v>22</v>
      </c>
      <c r="C1261">
        <f t="shared" si="58"/>
        <v>11</v>
      </c>
      <c r="D1261">
        <v>0</v>
      </c>
      <c r="E1261">
        <v>0</v>
      </c>
      <c r="F1261">
        <v>54</v>
      </c>
      <c r="G1261">
        <v>0</v>
      </c>
      <c r="I1261">
        <f>IF(ISBLANK(Table13[[#This Row],[T1]]),0,IF(Table13[[#This Row],[T1]]&gt;0,1,0))</f>
        <v>0</v>
      </c>
      <c r="J1261">
        <f>IF(ISBLANK(Table13[[#This Row],[T2]]),0,IF(Table13[[#This Row],[T2]]&gt;0,1,0))</f>
        <v>0</v>
      </c>
      <c r="K1261">
        <f>IF(ISBLANK(Table13[[#This Row],[T3]]),0,IF(Table13[[#This Row],[T3]]&gt;0,1,0))</f>
        <v>1</v>
      </c>
      <c r="L1261">
        <f>IF(ISBLANK(Table13[[#This Row],[T4]]),0,IF(Table13[[#This Row],[T4]]&gt;0,1,0))</f>
        <v>0</v>
      </c>
    </row>
    <row r="1262" spans="1:12">
      <c r="A1262" s="4">
        <v>43730.5</v>
      </c>
      <c r="B1262">
        <f t="shared" si="57"/>
        <v>22</v>
      </c>
      <c r="C1262">
        <f t="shared" si="58"/>
        <v>12</v>
      </c>
      <c r="D1262">
        <v>0</v>
      </c>
      <c r="E1262">
        <v>11</v>
      </c>
      <c r="F1262">
        <v>52</v>
      </c>
      <c r="G1262">
        <v>0</v>
      </c>
      <c r="I1262">
        <f>IF(ISBLANK(Table13[[#This Row],[T1]]),0,IF(Table13[[#This Row],[T1]]&gt;0,1,0))</f>
        <v>0</v>
      </c>
      <c r="J1262">
        <f>IF(ISBLANK(Table13[[#This Row],[T2]]),0,IF(Table13[[#This Row],[T2]]&gt;0,1,0))</f>
        <v>1</v>
      </c>
      <c r="K1262">
        <f>IF(ISBLANK(Table13[[#This Row],[T3]]),0,IF(Table13[[#This Row],[T3]]&gt;0,1,0))</f>
        <v>1</v>
      </c>
      <c r="L1262">
        <f>IF(ISBLANK(Table13[[#This Row],[T4]]),0,IF(Table13[[#This Row],[T4]]&gt;0,1,0))</f>
        <v>0</v>
      </c>
    </row>
    <row r="1263" spans="1:12">
      <c r="A1263" s="4">
        <v>43730.541666666664</v>
      </c>
      <c r="B1263">
        <f t="shared" si="57"/>
        <v>22</v>
      </c>
      <c r="C1263">
        <f t="shared" si="58"/>
        <v>13</v>
      </c>
      <c r="D1263">
        <v>0</v>
      </c>
      <c r="E1263">
        <v>0</v>
      </c>
      <c r="F1263">
        <v>57</v>
      </c>
      <c r="G1263">
        <v>0</v>
      </c>
      <c r="I1263">
        <f>IF(ISBLANK(Table13[[#This Row],[T1]]),0,IF(Table13[[#This Row],[T1]]&gt;0,1,0))</f>
        <v>0</v>
      </c>
      <c r="J1263">
        <f>IF(ISBLANK(Table13[[#This Row],[T2]]),0,IF(Table13[[#This Row],[T2]]&gt;0,1,0))</f>
        <v>0</v>
      </c>
      <c r="K1263">
        <f>IF(ISBLANK(Table13[[#This Row],[T3]]),0,IF(Table13[[#This Row],[T3]]&gt;0,1,0))</f>
        <v>1</v>
      </c>
      <c r="L1263">
        <f>IF(ISBLANK(Table13[[#This Row],[T4]]),0,IF(Table13[[#This Row],[T4]]&gt;0,1,0))</f>
        <v>0</v>
      </c>
    </row>
    <row r="1264" spans="1:12">
      <c r="A1264" s="4">
        <v>43730.583333333336</v>
      </c>
      <c r="B1264">
        <f t="shared" si="57"/>
        <v>22</v>
      </c>
      <c r="C1264">
        <f t="shared" si="58"/>
        <v>14</v>
      </c>
      <c r="D1264">
        <v>0</v>
      </c>
      <c r="E1264">
        <v>0</v>
      </c>
      <c r="F1264">
        <v>58</v>
      </c>
      <c r="G1264">
        <v>0</v>
      </c>
      <c r="I1264">
        <f>IF(ISBLANK(Table13[[#This Row],[T1]]),0,IF(Table13[[#This Row],[T1]]&gt;0,1,0))</f>
        <v>0</v>
      </c>
      <c r="J1264">
        <f>IF(ISBLANK(Table13[[#This Row],[T2]]),0,IF(Table13[[#This Row],[T2]]&gt;0,1,0))</f>
        <v>0</v>
      </c>
      <c r="K1264">
        <f>IF(ISBLANK(Table13[[#This Row],[T3]]),0,IF(Table13[[#This Row],[T3]]&gt;0,1,0))</f>
        <v>1</v>
      </c>
      <c r="L1264">
        <f>IF(ISBLANK(Table13[[#This Row],[T4]]),0,IF(Table13[[#This Row],[T4]]&gt;0,1,0))</f>
        <v>0</v>
      </c>
    </row>
    <row r="1265" spans="1:12">
      <c r="A1265" s="4">
        <v>43730.625</v>
      </c>
      <c r="B1265">
        <f t="shared" si="57"/>
        <v>22</v>
      </c>
      <c r="C1265">
        <f t="shared" si="58"/>
        <v>15</v>
      </c>
      <c r="D1265">
        <v>18</v>
      </c>
      <c r="E1265">
        <v>0</v>
      </c>
      <c r="F1265">
        <v>58</v>
      </c>
      <c r="G1265">
        <v>0</v>
      </c>
      <c r="I1265">
        <f>IF(ISBLANK(Table13[[#This Row],[T1]]),0,IF(Table13[[#This Row],[T1]]&gt;0,1,0))</f>
        <v>1</v>
      </c>
      <c r="J1265">
        <f>IF(ISBLANK(Table13[[#This Row],[T2]]),0,IF(Table13[[#This Row],[T2]]&gt;0,1,0))</f>
        <v>0</v>
      </c>
      <c r="K1265">
        <f>IF(ISBLANK(Table13[[#This Row],[T3]]),0,IF(Table13[[#This Row],[T3]]&gt;0,1,0))</f>
        <v>1</v>
      </c>
      <c r="L1265">
        <f>IF(ISBLANK(Table13[[#This Row],[T4]]),0,IF(Table13[[#This Row],[T4]]&gt;0,1,0))</f>
        <v>0</v>
      </c>
    </row>
    <row r="1266" spans="1:12">
      <c r="A1266" s="4">
        <v>43730.666666666664</v>
      </c>
      <c r="B1266">
        <f t="shared" si="57"/>
        <v>22</v>
      </c>
      <c r="C1266">
        <f t="shared" si="58"/>
        <v>16</v>
      </c>
      <c r="D1266">
        <v>58</v>
      </c>
      <c r="E1266">
        <v>0</v>
      </c>
      <c r="F1266">
        <v>58</v>
      </c>
      <c r="G1266">
        <v>0</v>
      </c>
      <c r="I1266">
        <f>IF(ISBLANK(Table13[[#This Row],[T1]]),0,IF(Table13[[#This Row],[T1]]&gt;0,1,0))</f>
        <v>1</v>
      </c>
      <c r="J1266">
        <f>IF(ISBLANK(Table13[[#This Row],[T2]]),0,IF(Table13[[#This Row],[T2]]&gt;0,1,0))</f>
        <v>0</v>
      </c>
      <c r="K1266">
        <f>IF(ISBLANK(Table13[[#This Row],[T3]]),0,IF(Table13[[#This Row],[T3]]&gt;0,1,0))</f>
        <v>1</v>
      </c>
      <c r="L1266">
        <f>IF(ISBLANK(Table13[[#This Row],[T4]]),0,IF(Table13[[#This Row],[T4]]&gt;0,1,0))</f>
        <v>0</v>
      </c>
    </row>
    <row r="1267" spans="1:12">
      <c r="A1267" s="4">
        <v>43730.708333333336</v>
      </c>
      <c r="B1267">
        <f t="shared" si="57"/>
        <v>22</v>
      </c>
      <c r="C1267">
        <f t="shared" si="58"/>
        <v>17</v>
      </c>
      <c r="D1267">
        <v>57</v>
      </c>
      <c r="E1267">
        <v>31</v>
      </c>
      <c r="F1267">
        <v>57</v>
      </c>
      <c r="G1267">
        <v>0</v>
      </c>
      <c r="I1267">
        <f>IF(ISBLANK(Table13[[#This Row],[T1]]),0,IF(Table13[[#This Row],[T1]]&gt;0,1,0))</f>
        <v>1</v>
      </c>
      <c r="J1267">
        <f>IF(ISBLANK(Table13[[#This Row],[T2]]),0,IF(Table13[[#This Row],[T2]]&gt;0,1,0))</f>
        <v>1</v>
      </c>
      <c r="K1267">
        <f>IF(ISBLANK(Table13[[#This Row],[T3]]),0,IF(Table13[[#This Row],[T3]]&gt;0,1,0))</f>
        <v>1</v>
      </c>
      <c r="L1267">
        <f>IF(ISBLANK(Table13[[#This Row],[T4]]),0,IF(Table13[[#This Row],[T4]]&gt;0,1,0))</f>
        <v>0</v>
      </c>
    </row>
    <row r="1268" spans="1:12">
      <c r="A1268" s="4">
        <v>43730.75</v>
      </c>
      <c r="B1268">
        <f t="shared" si="57"/>
        <v>22</v>
      </c>
      <c r="C1268">
        <f t="shared" si="58"/>
        <v>18</v>
      </c>
      <c r="D1268">
        <v>58</v>
      </c>
      <c r="E1268">
        <v>58</v>
      </c>
      <c r="F1268">
        <v>58</v>
      </c>
      <c r="G1268">
        <v>0</v>
      </c>
      <c r="I1268">
        <f>IF(ISBLANK(Table13[[#This Row],[T1]]),0,IF(Table13[[#This Row],[T1]]&gt;0,1,0))</f>
        <v>1</v>
      </c>
      <c r="J1268">
        <f>IF(ISBLANK(Table13[[#This Row],[T2]]),0,IF(Table13[[#This Row],[T2]]&gt;0,1,0))</f>
        <v>1</v>
      </c>
      <c r="K1268">
        <f>IF(ISBLANK(Table13[[#This Row],[T3]]),0,IF(Table13[[#This Row],[T3]]&gt;0,1,0))</f>
        <v>1</v>
      </c>
      <c r="L1268">
        <f>IF(ISBLANK(Table13[[#This Row],[T4]]),0,IF(Table13[[#This Row],[T4]]&gt;0,1,0))</f>
        <v>0</v>
      </c>
    </row>
    <row r="1269" spans="1:12">
      <c r="A1269" s="4">
        <v>43730.791666666664</v>
      </c>
      <c r="B1269">
        <f t="shared" si="57"/>
        <v>22</v>
      </c>
      <c r="C1269">
        <f t="shared" si="58"/>
        <v>19</v>
      </c>
      <c r="D1269">
        <v>58</v>
      </c>
      <c r="E1269">
        <v>58</v>
      </c>
      <c r="F1269">
        <v>58</v>
      </c>
      <c r="G1269">
        <v>0</v>
      </c>
      <c r="I1269">
        <f>IF(ISBLANK(Table13[[#This Row],[T1]]),0,IF(Table13[[#This Row],[T1]]&gt;0,1,0))</f>
        <v>1</v>
      </c>
      <c r="J1269">
        <f>IF(ISBLANK(Table13[[#This Row],[T2]]),0,IF(Table13[[#This Row],[T2]]&gt;0,1,0))</f>
        <v>1</v>
      </c>
      <c r="K1269">
        <f>IF(ISBLANK(Table13[[#This Row],[T3]]),0,IF(Table13[[#This Row],[T3]]&gt;0,1,0))</f>
        <v>1</v>
      </c>
      <c r="L1269">
        <f>IF(ISBLANK(Table13[[#This Row],[T4]]),0,IF(Table13[[#This Row],[T4]]&gt;0,1,0))</f>
        <v>0</v>
      </c>
    </row>
    <row r="1270" spans="1:12">
      <c r="A1270" s="4">
        <v>43730.833333333336</v>
      </c>
      <c r="B1270">
        <f t="shared" si="57"/>
        <v>22</v>
      </c>
      <c r="C1270">
        <f t="shared" si="58"/>
        <v>20</v>
      </c>
      <c r="D1270">
        <v>58</v>
      </c>
      <c r="E1270">
        <v>58</v>
      </c>
      <c r="F1270">
        <v>57</v>
      </c>
      <c r="G1270">
        <v>0</v>
      </c>
      <c r="I1270">
        <f>IF(ISBLANK(Table13[[#This Row],[T1]]),0,IF(Table13[[#This Row],[T1]]&gt;0,1,0))</f>
        <v>1</v>
      </c>
      <c r="J1270">
        <f>IF(ISBLANK(Table13[[#This Row],[T2]]),0,IF(Table13[[#This Row],[T2]]&gt;0,1,0))</f>
        <v>1</v>
      </c>
      <c r="K1270">
        <f>IF(ISBLANK(Table13[[#This Row],[T3]]),0,IF(Table13[[#This Row],[T3]]&gt;0,1,0))</f>
        <v>1</v>
      </c>
      <c r="L1270">
        <f>IF(ISBLANK(Table13[[#This Row],[T4]]),0,IF(Table13[[#This Row],[T4]]&gt;0,1,0))</f>
        <v>0</v>
      </c>
    </row>
    <row r="1271" spans="1:12">
      <c r="A1271" s="4">
        <v>43730.875</v>
      </c>
      <c r="B1271">
        <f t="shared" si="57"/>
        <v>22</v>
      </c>
      <c r="C1271">
        <f t="shared" si="58"/>
        <v>21</v>
      </c>
      <c r="D1271">
        <v>57</v>
      </c>
      <c r="E1271">
        <v>55</v>
      </c>
      <c r="F1271">
        <v>57</v>
      </c>
      <c r="G1271">
        <v>0</v>
      </c>
      <c r="I1271">
        <f>IF(ISBLANK(Table13[[#This Row],[T1]]),0,IF(Table13[[#This Row],[T1]]&gt;0,1,0))</f>
        <v>1</v>
      </c>
      <c r="J1271">
        <f>IF(ISBLANK(Table13[[#This Row],[T2]]),0,IF(Table13[[#This Row],[T2]]&gt;0,1,0))</f>
        <v>1</v>
      </c>
      <c r="K1271">
        <f>IF(ISBLANK(Table13[[#This Row],[T3]]),0,IF(Table13[[#This Row],[T3]]&gt;0,1,0))</f>
        <v>1</v>
      </c>
      <c r="L1271">
        <f>IF(ISBLANK(Table13[[#This Row],[T4]]),0,IF(Table13[[#This Row],[T4]]&gt;0,1,0))</f>
        <v>0</v>
      </c>
    </row>
    <row r="1272" spans="1:12">
      <c r="A1272" s="4">
        <v>43730.916666666664</v>
      </c>
      <c r="B1272">
        <f t="shared" si="57"/>
        <v>22</v>
      </c>
      <c r="C1272">
        <f t="shared" si="58"/>
        <v>22</v>
      </c>
      <c r="D1272">
        <v>58</v>
      </c>
      <c r="E1272">
        <v>58</v>
      </c>
      <c r="F1272">
        <v>57</v>
      </c>
      <c r="G1272">
        <v>0</v>
      </c>
      <c r="I1272">
        <f>IF(ISBLANK(Table13[[#This Row],[T1]]),0,IF(Table13[[#This Row],[T1]]&gt;0,1,0))</f>
        <v>1</v>
      </c>
      <c r="J1272">
        <f>IF(ISBLANK(Table13[[#This Row],[T2]]),0,IF(Table13[[#This Row],[T2]]&gt;0,1,0))</f>
        <v>1</v>
      </c>
      <c r="K1272">
        <f>IF(ISBLANK(Table13[[#This Row],[T3]]),0,IF(Table13[[#This Row],[T3]]&gt;0,1,0))</f>
        <v>1</v>
      </c>
      <c r="L1272">
        <f>IF(ISBLANK(Table13[[#This Row],[T4]]),0,IF(Table13[[#This Row],[T4]]&gt;0,1,0))</f>
        <v>0</v>
      </c>
    </row>
    <row r="1273" spans="1:12">
      <c r="A1273" s="4">
        <v>43730.958333333336</v>
      </c>
      <c r="B1273">
        <f t="shared" si="57"/>
        <v>22</v>
      </c>
      <c r="C1273">
        <f t="shared" si="58"/>
        <v>23</v>
      </c>
      <c r="D1273">
        <v>58</v>
      </c>
      <c r="E1273">
        <v>58</v>
      </c>
      <c r="F1273">
        <v>58</v>
      </c>
      <c r="G1273">
        <v>53</v>
      </c>
      <c r="I1273">
        <f>IF(ISBLANK(Table13[[#This Row],[T1]]),0,IF(Table13[[#This Row],[T1]]&gt;0,1,0))</f>
        <v>1</v>
      </c>
      <c r="J1273">
        <f>IF(ISBLANK(Table13[[#This Row],[T2]]),0,IF(Table13[[#This Row],[T2]]&gt;0,1,0))</f>
        <v>1</v>
      </c>
      <c r="K1273">
        <f>IF(ISBLANK(Table13[[#This Row],[T3]]),0,IF(Table13[[#This Row],[T3]]&gt;0,1,0))</f>
        <v>1</v>
      </c>
      <c r="L1273">
        <f>IF(ISBLANK(Table13[[#This Row],[T4]]),0,IF(Table13[[#This Row],[T4]]&gt;0,1,0))</f>
        <v>1</v>
      </c>
    </row>
    <row r="1274" spans="1:12">
      <c r="A1274" s="4">
        <v>43731</v>
      </c>
      <c r="B1274">
        <f t="shared" si="57"/>
        <v>23</v>
      </c>
      <c r="C1274">
        <f t="shared" si="58"/>
        <v>0</v>
      </c>
      <c r="D1274">
        <v>57</v>
      </c>
      <c r="E1274">
        <v>57</v>
      </c>
      <c r="F1274">
        <v>57</v>
      </c>
      <c r="G1274">
        <v>46</v>
      </c>
      <c r="I1274">
        <f>IF(ISBLANK(Table13[[#This Row],[T1]]),0,IF(Table13[[#This Row],[T1]]&gt;0,1,0))</f>
        <v>1</v>
      </c>
      <c r="J1274">
        <f>IF(ISBLANK(Table13[[#This Row],[T2]]),0,IF(Table13[[#This Row],[T2]]&gt;0,1,0))</f>
        <v>1</v>
      </c>
      <c r="K1274">
        <f>IF(ISBLANK(Table13[[#This Row],[T3]]),0,IF(Table13[[#This Row],[T3]]&gt;0,1,0))</f>
        <v>1</v>
      </c>
      <c r="L1274">
        <f>IF(ISBLANK(Table13[[#This Row],[T4]]),0,IF(Table13[[#This Row],[T4]]&gt;0,1,0))</f>
        <v>1</v>
      </c>
    </row>
    <row r="1275" spans="1:12">
      <c r="A1275" s="4">
        <v>43731.041666666664</v>
      </c>
      <c r="B1275">
        <f t="shared" si="57"/>
        <v>23</v>
      </c>
      <c r="C1275">
        <f t="shared" si="58"/>
        <v>1</v>
      </c>
      <c r="D1275">
        <v>58</v>
      </c>
      <c r="E1275">
        <v>58</v>
      </c>
      <c r="F1275">
        <v>58</v>
      </c>
      <c r="G1275">
        <v>18</v>
      </c>
      <c r="I1275">
        <f>IF(ISBLANK(Table13[[#This Row],[T1]]),0,IF(Table13[[#This Row],[T1]]&gt;0,1,0))</f>
        <v>1</v>
      </c>
      <c r="J1275">
        <f>IF(ISBLANK(Table13[[#This Row],[T2]]),0,IF(Table13[[#This Row],[T2]]&gt;0,1,0))</f>
        <v>1</v>
      </c>
      <c r="K1275">
        <f>IF(ISBLANK(Table13[[#This Row],[T3]]),0,IF(Table13[[#This Row],[T3]]&gt;0,1,0))</f>
        <v>1</v>
      </c>
      <c r="L1275">
        <f>IF(ISBLANK(Table13[[#This Row],[T4]]),0,IF(Table13[[#This Row],[T4]]&gt;0,1,0))</f>
        <v>1</v>
      </c>
    </row>
    <row r="1276" spans="1:12">
      <c r="A1276" s="4">
        <v>43731.083333333336</v>
      </c>
      <c r="B1276">
        <f t="shared" si="57"/>
        <v>23</v>
      </c>
      <c r="C1276">
        <f t="shared" si="58"/>
        <v>2</v>
      </c>
      <c r="D1276">
        <v>58</v>
      </c>
      <c r="E1276">
        <v>58</v>
      </c>
      <c r="F1276">
        <v>58</v>
      </c>
      <c r="G1276">
        <v>27</v>
      </c>
      <c r="I1276">
        <f>IF(ISBLANK(Table13[[#This Row],[T1]]),0,IF(Table13[[#This Row],[T1]]&gt;0,1,0))</f>
        <v>1</v>
      </c>
      <c r="J1276">
        <f>IF(ISBLANK(Table13[[#This Row],[T2]]),0,IF(Table13[[#This Row],[T2]]&gt;0,1,0))</f>
        <v>1</v>
      </c>
      <c r="K1276">
        <f>IF(ISBLANK(Table13[[#This Row],[T3]]),0,IF(Table13[[#This Row],[T3]]&gt;0,1,0))</f>
        <v>1</v>
      </c>
      <c r="L1276">
        <f>IF(ISBLANK(Table13[[#This Row],[T4]]),0,IF(Table13[[#This Row],[T4]]&gt;0,1,0))</f>
        <v>1</v>
      </c>
    </row>
    <row r="1277" spans="1:12">
      <c r="A1277" s="4">
        <v>43731.125</v>
      </c>
      <c r="B1277">
        <f t="shared" si="57"/>
        <v>23</v>
      </c>
      <c r="C1277">
        <f t="shared" si="58"/>
        <v>3</v>
      </c>
      <c r="D1277">
        <v>58</v>
      </c>
      <c r="E1277">
        <v>58</v>
      </c>
      <c r="F1277">
        <v>58</v>
      </c>
      <c r="G1277">
        <v>32</v>
      </c>
      <c r="I1277">
        <f>IF(ISBLANK(Table13[[#This Row],[T1]]),0,IF(Table13[[#This Row],[T1]]&gt;0,1,0))</f>
        <v>1</v>
      </c>
      <c r="J1277">
        <f>IF(ISBLANK(Table13[[#This Row],[T2]]),0,IF(Table13[[#This Row],[T2]]&gt;0,1,0))</f>
        <v>1</v>
      </c>
      <c r="K1277">
        <f>IF(ISBLANK(Table13[[#This Row],[T3]]),0,IF(Table13[[#This Row],[T3]]&gt;0,1,0))</f>
        <v>1</v>
      </c>
      <c r="L1277">
        <f>IF(ISBLANK(Table13[[#This Row],[T4]]),0,IF(Table13[[#This Row],[T4]]&gt;0,1,0))</f>
        <v>1</v>
      </c>
    </row>
    <row r="1278" spans="1:12">
      <c r="A1278" s="4">
        <v>43731.166666666664</v>
      </c>
      <c r="B1278">
        <f t="shared" si="57"/>
        <v>23</v>
      </c>
      <c r="C1278">
        <f t="shared" si="58"/>
        <v>4</v>
      </c>
      <c r="D1278">
        <v>57</v>
      </c>
      <c r="E1278">
        <v>57</v>
      </c>
      <c r="F1278">
        <v>57</v>
      </c>
      <c r="G1278">
        <v>25</v>
      </c>
      <c r="I1278">
        <f>IF(ISBLANK(Table13[[#This Row],[T1]]),0,IF(Table13[[#This Row],[T1]]&gt;0,1,0))</f>
        <v>1</v>
      </c>
      <c r="J1278">
        <f>IF(ISBLANK(Table13[[#This Row],[T2]]),0,IF(Table13[[#This Row],[T2]]&gt;0,1,0))</f>
        <v>1</v>
      </c>
      <c r="K1278">
        <f>IF(ISBLANK(Table13[[#This Row],[T3]]),0,IF(Table13[[#This Row],[T3]]&gt;0,1,0))</f>
        <v>1</v>
      </c>
      <c r="L1278">
        <f>IF(ISBLANK(Table13[[#This Row],[T4]]),0,IF(Table13[[#This Row],[T4]]&gt;0,1,0))</f>
        <v>1</v>
      </c>
    </row>
    <row r="1279" spans="1:12">
      <c r="A1279" s="4">
        <v>43731.208333333336</v>
      </c>
      <c r="B1279">
        <f t="shared" si="57"/>
        <v>23</v>
      </c>
      <c r="C1279">
        <f t="shared" si="58"/>
        <v>5</v>
      </c>
      <c r="D1279">
        <v>58</v>
      </c>
      <c r="E1279">
        <v>58</v>
      </c>
      <c r="F1279">
        <v>58</v>
      </c>
      <c r="G1279">
        <v>25</v>
      </c>
      <c r="I1279">
        <f>IF(ISBLANK(Table13[[#This Row],[T1]]),0,IF(Table13[[#This Row],[T1]]&gt;0,1,0))</f>
        <v>1</v>
      </c>
      <c r="J1279">
        <f>IF(ISBLANK(Table13[[#This Row],[T2]]),0,IF(Table13[[#This Row],[T2]]&gt;0,1,0))</f>
        <v>1</v>
      </c>
      <c r="K1279">
        <f>IF(ISBLANK(Table13[[#This Row],[T3]]),0,IF(Table13[[#This Row],[T3]]&gt;0,1,0))</f>
        <v>1</v>
      </c>
      <c r="L1279">
        <f>IF(ISBLANK(Table13[[#This Row],[T4]]),0,IF(Table13[[#This Row],[T4]]&gt;0,1,0))</f>
        <v>1</v>
      </c>
    </row>
    <row r="1280" spans="1:12">
      <c r="A1280" s="4">
        <v>43731.25</v>
      </c>
      <c r="B1280">
        <f t="shared" si="57"/>
        <v>23</v>
      </c>
      <c r="C1280">
        <f t="shared" si="58"/>
        <v>6</v>
      </c>
      <c r="D1280">
        <v>58</v>
      </c>
      <c r="E1280">
        <v>58</v>
      </c>
      <c r="F1280">
        <v>58</v>
      </c>
      <c r="G1280">
        <v>24</v>
      </c>
      <c r="I1280">
        <f>IF(ISBLANK(Table13[[#This Row],[T1]]),0,IF(Table13[[#This Row],[T1]]&gt;0,1,0))</f>
        <v>1</v>
      </c>
      <c r="J1280">
        <f>IF(ISBLANK(Table13[[#This Row],[T2]]),0,IF(Table13[[#This Row],[T2]]&gt;0,1,0))</f>
        <v>1</v>
      </c>
      <c r="K1280">
        <f>IF(ISBLANK(Table13[[#This Row],[T3]]),0,IF(Table13[[#This Row],[T3]]&gt;0,1,0))</f>
        <v>1</v>
      </c>
      <c r="L1280">
        <f>IF(ISBLANK(Table13[[#This Row],[T4]]),0,IF(Table13[[#This Row],[T4]]&gt;0,1,0))</f>
        <v>1</v>
      </c>
    </row>
    <row r="1281" spans="1:12">
      <c r="A1281" s="4">
        <v>43731.291666666664</v>
      </c>
      <c r="B1281">
        <f t="shared" si="57"/>
        <v>23</v>
      </c>
      <c r="C1281">
        <f t="shared" si="58"/>
        <v>7</v>
      </c>
      <c r="D1281">
        <v>58</v>
      </c>
      <c r="E1281">
        <v>14</v>
      </c>
      <c r="F1281">
        <v>58</v>
      </c>
      <c r="G1281">
        <v>24</v>
      </c>
      <c r="I1281">
        <f>IF(ISBLANK(Table13[[#This Row],[T1]]),0,IF(Table13[[#This Row],[T1]]&gt;0,1,0))</f>
        <v>1</v>
      </c>
      <c r="J1281">
        <f>IF(ISBLANK(Table13[[#This Row],[T2]]),0,IF(Table13[[#This Row],[T2]]&gt;0,1,0))</f>
        <v>1</v>
      </c>
      <c r="K1281">
        <f>IF(ISBLANK(Table13[[#This Row],[T3]]),0,IF(Table13[[#This Row],[T3]]&gt;0,1,0))</f>
        <v>1</v>
      </c>
      <c r="L1281">
        <f>IF(ISBLANK(Table13[[#This Row],[T4]]),0,IF(Table13[[#This Row],[T4]]&gt;0,1,0))</f>
        <v>1</v>
      </c>
    </row>
    <row r="1282" spans="1:12">
      <c r="A1282" s="4">
        <v>43731.333333333336</v>
      </c>
      <c r="B1282">
        <f t="shared" ref="B1282:B1345" si="59">DAY(A1282)</f>
        <v>23</v>
      </c>
      <c r="C1282">
        <f t="shared" si="58"/>
        <v>8</v>
      </c>
      <c r="D1282">
        <v>57</v>
      </c>
      <c r="E1282">
        <v>0</v>
      </c>
      <c r="F1282">
        <v>57</v>
      </c>
      <c r="G1282">
        <v>25</v>
      </c>
      <c r="I1282">
        <f>IF(ISBLANK(Table13[[#This Row],[T1]]),0,IF(Table13[[#This Row],[T1]]&gt;0,1,0))</f>
        <v>1</v>
      </c>
      <c r="J1282">
        <f>IF(ISBLANK(Table13[[#This Row],[T2]]),0,IF(Table13[[#This Row],[T2]]&gt;0,1,0))</f>
        <v>0</v>
      </c>
      <c r="K1282">
        <f>IF(ISBLANK(Table13[[#This Row],[T3]]),0,IF(Table13[[#This Row],[T3]]&gt;0,1,0))</f>
        <v>1</v>
      </c>
      <c r="L1282">
        <f>IF(ISBLANK(Table13[[#This Row],[T4]]),0,IF(Table13[[#This Row],[T4]]&gt;0,1,0))</f>
        <v>1</v>
      </c>
    </row>
    <row r="1283" spans="1:12">
      <c r="A1283" s="4">
        <v>43731.375</v>
      </c>
      <c r="B1283">
        <f t="shared" si="59"/>
        <v>23</v>
      </c>
      <c r="C1283">
        <f t="shared" si="58"/>
        <v>9</v>
      </c>
      <c r="D1283">
        <v>53</v>
      </c>
      <c r="E1283">
        <v>0</v>
      </c>
      <c r="F1283">
        <v>55</v>
      </c>
      <c r="G1283">
        <v>58</v>
      </c>
      <c r="I1283">
        <f>IF(ISBLANK(Table13[[#This Row],[T1]]),0,IF(Table13[[#This Row],[T1]]&gt;0,1,0))</f>
        <v>1</v>
      </c>
      <c r="J1283">
        <f>IF(ISBLANK(Table13[[#This Row],[T2]]),0,IF(Table13[[#This Row],[T2]]&gt;0,1,0))</f>
        <v>0</v>
      </c>
      <c r="K1283">
        <f>IF(ISBLANK(Table13[[#This Row],[T3]]),0,IF(Table13[[#This Row],[T3]]&gt;0,1,0))</f>
        <v>1</v>
      </c>
      <c r="L1283">
        <f>IF(ISBLANK(Table13[[#This Row],[T4]]),0,IF(Table13[[#This Row],[T4]]&gt;0,1,0))</f>
        <v>1</v>
      </c>
    </row>
    <row r="1284" spans="1:12">
      <c r="A1284" s="4">
        <v>43731.416666666664</v>
      </c>
      <c r="B1284">
        <f t="shared" si="59"/>
        <v>23</v>
      </c>
      <c r="C1284">
        <f t="shared" si="58"/>
        <v>10</v>
      </c>
      <c r="D1284">
        <v>58</v>
      </c>
      <c r="E1284">
        <v>0</v>
      </c>
      <c r="F1284">
        <v>51</v>
      </c>
      <c r="G1284">
        <v>54</v>
      </c>
      <c r="I1284">
        <f>IF(ISBLANK(Table13[[#This Row],[T1]]),0,IF(Table13[[#This Row],[T1]]&gt;0,1,0))</f>
        <v>1</v>
      </c>
      <c r="J1284">
        <f>IF(ISBLANK(Table13[[#This Row],[T2]]),0,IF(Table13[[#This Row],[T2]]&gt;0,1,0))</f>
        <v>0</v>
      </c>
      <c r="K1284">
        <f>IF(ISBLANK(Table13[[#This Row],[T3]]),0,IF(Table13[[#This Row],[T3]]&gt;0,1,0))</f>
        <v>1</v>
      </c>
      <c r="L1284">
        <f>IF(ISBLANK(Table13[[#This Row],[T4]]),0,IF(Table13[[#This Row],[T4]]&gt;0,1,0))</f>
        <v>1</v>
      </c>
    </row>
    <row r="1285" spans="1:12">
      <c r="A1285" s="4">
        <v>43731.458333333336</v>
      </c>
      <c r="B1285">
        <f t="shared" si="59"/>
        <v>23</v>
      </c>
      <c r="C1285">
        <f t="shared" si="58"/>
        <v>11</v>
      </c>
      <c r="D1285">
        <v>58</v>
      </c>
      <c r="E1285">
        <v>0</v>
      </c>
      <c r="F1285">
        <v>58</v>
      </c>
      <c r="G1285">
        <v>54</v>
      </c>
      <c r="I1285">
        <f>IF(ISBLANK(Table13[[#This Row],[T1]]),0,IF(Table13[[#This Row],[T1]]&gt;0,1,0))</f>
        <v>1</v>
      </c>
      <c r="J1285">
        <f>IF(ISBLANK(Table13[[#This Row],[T2]]),0,IF(Table13[[#This Row],[T2]]&gt;0,1,0))</f>
        <v>0</v>
      </c>
      <c r="K1285">
        <f>IF(ISBLANK(Table13[[#This Row],[T3]]),0,IF(Table13[[#This Row],[T3]]&gt;0,1,0))</f>
        <v>1</v>
      </c>
      <c r="L1285">
        <f>IF(ISBLANK(Table13[[#This Row],[T4]]),0,IF(Table13[[#This Row],[T4]]&gt;0,1,0))</f>
        <v>1</v>
      </c>
    </row>
    <row r="1286" spans="1:12">
      <c r="A1286" s="4">
        <v>43731.5</v>
      </c>
      <c r="B1286">
        <f t="shared" si="59"/>
        <v>23</v>
      </c>
      <c r="C1286">
        <f t="shared" si="58"/>
        <v>12</v>
      </c>
      <c r="D1286">
        <v>51</v>
      </c>
      <c r="E1286">
        <v>0</v>
      </c>
      <c r="F1286">
        <v>57</v>
      </c>
      <c r="G1286">
        <v>54</v>
      </c>
      <c r="I1286">
        <f>IF(ISBLANK(Table13[[#This Row],[T1]]),0,IF(Table13[[#This Row],[T1]]&gt;0,1,0))</f>
        <v>1</v>
      </c>
      <c r="J1286">
        <f>IF(ISBLANK(Table13[[#This Row],[T2]]),0,IF(Table13[[#This Row],[T2]]&gt;0,1,0))</f>
        <v>0</v>
      </c>
      <c r="K1286">
        <f>IF(ISBLANK(Table13[[#This Row],[T3]]),0,IF(Table13[[#This Row],[T3]]&gt;0,1,0))</f>
        <v>1</v>
      </c>
      <c r="L1286">
        <f>IF(ISBLANK(Table13[[#This Row],[T4]]),0,IF(Table13[[#This Row],[T4]]&gt;0,1,0))</f>
        <v>1</v>
      </c>
    </row>
    <row r="1287" spans="1:12">
      <c r="A1287" s="4">
        <v>43731.541666666664</v>
      </c>
      <c r="B1287">
        <f t="shared" si="59"/>
        <v>23</v>
      </c>
      <c r="C1287">
        <f t="shared" si="58"/>
        <v>13</v>
      </c>
      <c r="D1287">
        <v>58</v>
      </c>
      <c r="E1287">
        <v>0</v>
      </c>
      <c r="F1287">
        <v>58</v>
      </c>
      <c r="G1287">
        <v>58</v>
      </c>
      <c r="I1287">
        <f>IF(ISBLANK(Table13[[#This Row],[T1]]),0,IF(Table13[[#This Row],[T1]]&gt;0,1,0))</f>
        <v>1</v>
      </c>
      <c r="J1287">
        <f>IF(ISBLANK(Table13[[#This Row],[T2]]),0,IF(Table13[[#This Row],[T2]]&gt;0,1,0))</f>
        <v>0</v>
      </c>
      <c r="K1287">
        <f>IF(ISBLANK(Table13[[#This Row],[T3]]),0,IF(Table13[[#This Row],[T3]]&gt;0,1,0))</f>
        <v>1</v>
      </c>
      <c r="L1287">
        <f>IF(ISBLANK(Table13[[#This Row],[T4]]),0,IF(Table13[[#This Row],[T4]]&gt;0,1,0))</f>
        <v>1</v>
      </c>
    </row>
    <row r="1288" spans="1:12">
      <c r="A1288" s="4">
        <v>43731.583333333336</v>
      </c>
      <c r="B1288">
        <f t="shared" si="59"/>
        <v>23</v>
      </c>
      <c r="C1288">
        <f t="shared" si="58"/>
        <v>14</v>
      </c>
      <c r="D1288">
        <v>58</v>
      </c>
      <c r="E1288">
        <v>0</v>
      </c>
      <c r="F1288">
        <v>58</v>
      </c>
      <c r="G1288">
        <v>58</v>
      </c>
      <c r="I1288">
        <f>IF(ISBLANK(Table13[[#This Row],[T1]]),0,IF(Table13[[#This Row],[T1]]&gt;0,1,0))</f>
        <v>1</v>
      </c>
      <c r="J1288">
        <f>IF(ISBLANK(Table13[[#This Row],[T2]]),0,IF(Table13[[#This Row],[T2]]&gt;0,1,0))</f>
        <v>0</v>
      </c>
      <c r="K1288">
        <f>IF(ISBLANK(Table13[[#This Row],[T3]]),0,IF(Table13[[#This Row],[T3]]&gt;0,1,0))</f>
        <v>1</v>
      </c>
      <c r="L1288">
        <f>IF(ISBLANK(Table13[[#This Row],[T4]]),0,IF(Table13[[#This Row],[T4]]&gt;0,1,0))</f>
        <v>1</v>
      </c>
    </row>
    <row r="1289" spans="1:12">
      <c r="A1289" s="4">
        <v>43731.625</v>
      </c>
      <c r="B1289">
        <f t="shared" si="59"/>
        <v>23</v>
      </c>
      <c r="C1289">
        <f t="shared" si="58"/>
        <v>15</v>
      </c>
      <c r="D1289">
        <v>57</v>
      </c>
      <c r="E1289">
        <v>0</v>
      </c>
      <c r="F1289">
        <v>57</v>
      </c>
      <c r="G1289">
        <v>56</v>
      </c>
      <c r="I1289">
        <f>IF(ISBLANK(Table13[[#This Row],[T1]]),0,IF(Table13[[#This Row],[T1]]&gt;0,1,0))</f>
        <v>1</v>
      </c>
      <c r="J1289">
        <f>IF(ISBLANK(Table13[[#This Row],[T2]]),0,IF(Table13[[#This Row],[T2]]&gt;0,1,0))</f>
        <v>0</v>
      </c>
      <c r="K1289">
        <f>IF(ISBLANK(Table13[[#This Row],[T3]]),0,IF(Table13[[#This Row],[T3]]&gt;0,1,0))</f>
        <v>1</v>
      </c>
      <c r="L1289">
        <f>IF(ISBLANK(Table13[[#This Row],[T4]]),0,IF(Table13[[#This Row],[T4]]&gt;0,1,0))</f>
        <v>1</v>
      </c>
    </row>
    <row r="1290" spans="1:12">
      <c r="A1290" s="4">
        <v>43731.666666666664</v>
      </c>
      <c r="B1290">
        <f t="shared" si="59"/>
        <v>23</v>
      </c>
      <c r="C1290">
        <f t="shared" si="58"/>
        <v>16</v>
      </c>
      <c r="D1290">
        <v>58</v>
      </c>
      <c r="E1290">
        <v>0</v>
      </c>
      <c r="F1290">
        <v>58</v>
      </c>
      <c r="G1290">
        <v>52</v>
      </c>
      <c r="I1290">
        <f>IF(ISBLANK(Table13[[#This Row],[T1]]),0,IF(Table13[[#This Row],[T1]]&gt;0,1,0))</f>
        <v>1</v>
      </c>
      <c r="J1290">
        <f>IF(ISBLANK(Table13[[#This Row],[T2]]),0,IF(Table13[[#This Row],[T2]]&gt;0,1,0))</f>
        <v>0</v>
      </c>
      <c r="K1290">
        <f>IF(ISBLANK(Table13[[#This Row],[T3]]),0,IF(Table13[[#This Row],[T3]]&gt;0,1,0))</f>
        <v>1</v>
      </c>
      <c r="L1290">
        <f>IF(ISBLANK(Table13[[#This Row],[T4]]),0,IF(Table13[[#This Row],[T4]]&gt;0,1,0))</f>
        <v>1</v>
      </c>
    </row>
    <row r="1291" spans="1:12">
      <c r="A1291" s="4">
        <v>43731.708333333336</v>
      </c>
      <c r="B1291">
        <f t="shared" si="59"/>
        <v>23</v>
      </c>
      <c r="C1291">
        <f t="shared" si="58"/>
        <v>17</v>
      </c>
      <c r="D1291">
        <v>58</v>
      </c>
      <c r="E1291">
        <v>0</v>
      </c>
      <c r="F1291">
        <v>58</v>
      </c>
      <c r="G1291">
        <v>51</v>
      </c>
      <c r="I1291">
        <f>IF(ISBLANK(Table13[[#This Row],[T1]]),0,IF(Table13[[#This Row],[T1]]&gt;0,1,0))</f>
        <v>1</v>
      </c>
      <c r="J1291">
        <f>IF(ISBLANK(Table13[[#This Row],[T2]]),0,IF(Table13[[#This Row],[T2]]&gt;0,1,0))</f>
        <v>0</v>
      </c>
      <c r="K1291">
        <f>IF(ISBLANK(Table13[[#This Row],[T3]]),0,IF(Table13[[#This Row],[T3]]&gt;0,1,0))</f>
        <v>1</v>
      </c>
      <c r="L1291">
        <f>IF(ISBLANK(Table13[[#This Row],[T4]]),0,IF(Table13[[#This Row],[T4]]&gt;0,1,0))</f>
        <v>1</v>
      </c>
    </row>
    <row r="1292" spans="1:12">
      <c r="A1292" s="4">
        <v>43731.75</v>
      </c>
      <c r="B1292">
        <f t="shared" si="59"/>
        <v>23</v>
      </c>
      <c r="C1292">
        <f t="shared" si="58"/>
        <v>18</v>
      </c>
      <c r="D1292">
        <v>32</v>
      </c>
      <c r="E1292">
        <v>0</v>
      </c>
      <c r="F1292">
        <v>58</v>
      </c>
      <c r="G1292">
        <v>55</v>
      </c>
      <c r="I1292">
        <f>IF(ISBLANK(Table13[[#This Row],[T1]]),0,IF(Table13[[#This Row],[T1]]&gt;0,1,0))</f>
        <v>1</v>
      </c>
      <c r="J1292">
        <f>IF(ISBLANK(Table13[[#This Row],[T2]]),0,IF(Table13[[#This Row],[T2]]&gt;0,1,0))</f>
        <v>0</v>
      </c>
      <c r="K1292">
        <f>IF(ISBLANK(Table13[[#This Row],[T3]]),0,IF(Table13[[#This Row],[T3]]&gt;0,1,0))</f>
        <v>1</v>
      </c>
      <c r="L1292">
        <f>IF(ISBLANK(Table13[[#This Row],[T4]]),0,IF(Table13[[#This Row],[T4]]&gt;0,1,0))</f>
        <v>1</v>
      </c>
    </row>
    <row r="1293" spans="1:12">
      <c r="A1293" s="4">
        <v>43731.791666666664</v>
      </c>
      <c r="B1293">
        <f t="shared" si="59"/>
        <v>23</v>
      </c>
      <c r="C1293">
        <f t="shared" si="58"/>
        <v>19</v>
      </c>
      <c r="D1293">
        <v>47</v>
      </c>
      <c r="E1293">
        <v>0</v>
      </c>
      <c r="F1293">
        <v>56</v>
      </c>
      <c r="G1293">
        <v>57</v>
      </c>
      <c r="I1293">
        <f>IF(ISBLANK(Table13[[#This Row],[T1]]),0,IF(Table13[[#This Row],[T1]]&gt;0,1,0))</f>
        <v>1</v>
      </c>
      <c r="J1293">
        <f>IF(ISBLANK(Table13[[#This Row],[T2]]),0,IF(Table13[[#This Row],[T2]]&gt;0,1,0))</f>
        <v>0</v>
      </c>
      <c r="K1293">
        <f>IF(ISBLANK(Table13[[#This Row],[T3]]),0,IF(Table13[[#This Row],[T3]]&gt;0,1,0))</f>
        <v>1</v>
      </c>
      <c r="L1293">
        <f>IF(ISBLANK(Table13[[#This Row],[T4]]),0,IF(Table13[[#This Row],[T4]]&gt;0,1,0))</f>
        <v>1</v>
      </c>
    </row>
    <row r="1294" spans="1:12">
      <c r="A1294" s="4">
        <v>43731.833333333336</v>
      </c>
      <c r="B1294">
        <f t="shared" si="59"/>
        <v>23</v>
      </c>
      <c r="C1294">
        <f t="shared" si="58"/>
        <v>20</v>
      </c>
      <c r="D1294">
        <v>58</v>
      </c>
      <c r="E1294">
        <v>0</v>
      </c>
      <c r="F1294">
        <v>58</v>
      </c>
      <c r="G1294">
        <v>58</v>
      </c>
      <c r="I1294">
        <f>IF(ISBLANK(Table13[[#This Row],[T1]]),0,IF(Table13[[#This Row],[T1]]&gt;0,1,0))</f>
        <v>1</v>
      </c>
      <c r="J1294">
        <f>IF(ISBLANK(Table13[[#This Row],[T2]]),0,IF(Table13[[#This Row],[T2]]&gt;0,1,0))</f>
        <v>0</v>
      </c>
      <c r="K1294">
        <f>IF(ISBLANK(Table13[[#This Row],[T3]]),0,IF(Table13[[#This Row],[T3]]&gt;0,1,0))</f>
        <v>1</v>
      </c>
      <c r="L1294">
        <f>IF(ISBLANK(Table13[[#This Row],[T4]]),0,IF(Table13[[#This Row],[T4]]&gt;0,1,0))</f>
        <v>1</v>
      </c>
    </row>
    <row r="1295" spans="1:12">
      <c r="A1295" s="4">
        <v>43731.875</v>
      </c>
      <c r="B1295">
        <f t="shared" si="59"/>
        <v>23</v>
      </c>
      <c r="C1295">
        <f t="shared" si="58"/>
        <v>21</v>
      </c>
      <c r="D1295">
        <v>58</v>
      </c>
      <c r="E1295">
        <v>0</v>
      </c>
      <c r="F1295">
        <v>58</v>
      </c>
      <c r="G1295">
        <v>58</v>
      </c>
      <c r="I1295">
        <f>IF(ISBLANK(Table13[[#This Row],[T1]]),0,IF(Table13[[#This Row],[T1]]&gt;0,1,0))</f>
        <v>1</v>
      </c>
      <c r="J1295">
        <f>IF(ISBLANK(Table13[[#This Row],[T2]]),0,IF(Table13[[#This Row],[T2]]&gt;0,1,0))</f>
        <v>0</v>
      </c>
      <c r="K1295">
        <f>IF(ISBLANK(Table13[[#This Row],[T3]]),0,IF(Table13[[#This Row],[T3]]&gt;0,1,0))</f>
        <v>1</v>
      </c>
      <c r="L1295">
        <f>IF(ISBLANK(Table13[[#This Row],[T4]]),0,IF(Table13[[#This Row],[T4]]&gt;0,1,0))</f>
        <v>1</v>
      </c>
    </row>
    <row r="1296" spans="1:12">
      <c r="A1296" s="4">
        <v>43731.916666666664</v>
      </c>
      <c r="B1296">
        <f t="shared" si="59"/>
        <v>23</v>
      </c>
      <c r="C1296">
        <f t="shared" si="58"/>
        <v>22</v>
      </c>
      <c r="D1296">
        <v>57</v>
      </c>
      <c r="E1296">
        <v>0</v>
      </c>
      <c r="F1296">
        <v>57</v>
      </c>
      <c r="G1296">
        <v>57</v>
      </c>
      <c r="I1296">
        <f>IF(ISBLANK(Table13[[#This Row],[T1]]),0,IF(Table13[[#This Row],[T1]]&gt;0,1,0))</f>
        <v>1</v>
      </c>
      <c r="J1296">
        <f>IF(ISBLANK(Table13[[#This Row],[T2]]),0,IF(Table13[[#This Row],[T2]]&gt;0,1,0))</f>
        <v>0</v>
      </c>
      <c r="K1296">
        <f>IF(ISBLANK(Table13[[#This Row],[T3]]),0,IF(Table13[[#This Row],[T3]]&gt;0,1,0))</f>
        <v>1</v>
      </c>
      <c r="L1296">
        <f>IF(ISBLANK(Table13[[#This Row],[T4]]),0,IF(Table13[[#This Row],[T4]]&gt;0,1,0))</f>
        <v>1</v>
      </c>
    </row>
    <row r="1297" spans="1:12">
      <c r="A1297" s="4">
        <v>43731.958333333336</v>
      </c>
      <c r="B1297">
        <f t="shared" si="59"/>
        <v>23</v>
      </c>
      <c r="C1297">
        <f t="shared" si="58"/>
        <v>23</v>
      </c>
      <c r="D1297">
        <v>58</v>
      </c>
      <c r="E1297">
        <v>40</v>
      </c>
      <c r="F1297">
        <v>58</v>
      </c>
      <c r="G1297">
        <v>57</v>
      </c>
      <c r="I1297">
        <f>IF(ISBLANK(Table13[[#This Row],[T1]]),0,IF(Table13[[#This Row],[T1]]&gt;0,1,0))</f>
        <v>1</v>
      </c>
      <c r="J1297">
        <f>IF(ISBLANK(Table13[[#This Row],[T2]]),0,IF(Table13[[#This Row],[T2]]&gt;0,1,0))</f>
        <v>1</v>
      </c>
      <c r="K1297">
        <f>IF(ISBLANK(Table13[[#This Row],[T3]]),0,IF(Table13[[#This Row],[T3]]&gt;0,1,0))</f>
        <v>1</v>
      </c>
      <c r="L1297">
        <f>IF(ISBLANK(Table13[[#This Row],[T4]]),0,IF(Table13[[#This Row],[T4]]&gt;0,1,0))</f>
        <v>1</v>
      </c>
    </row>
    <row r="1298" spans="1:12">
      <c r="A1298" s="4">
        <v>43732</v>
      </c>
      <c r="B1298">
        <f t="shared" si="59"/>
        <v>24</v>
      </c>
      <c r="C1298">
        <f t="shared" si="58"/>
        <v>0</v>
      </c>
      <c r="D1298">
        <v>58</v>
      </c>
      <c r="E1298">
        <v>39</v>
      </c>
      <c r="F1298">
        <v>58</v>
      </c>
      <c r="G1298">
        <v>56</v>
      </c>
      <c r="I1298">
        <f>IF(ISBLANK(Table13[[#This Row],[T1]]),0,IF(Table13[[#This Row],[T1]]&gt;0,1,0))</f>
        <v>1</v>
      </c>
      <c r="J1298">
        <f>IF(ISBLANK(Table13[[#This Row],[T2]]),0,IF(Table13[[#This Row],[T2]]&gt;0,1,0))</f>
        <v>1</v>
      </c>
      <c r="K1298">
        <f>IF(ISBLANK(Table13[[#This Row],[T3]]),0,IF(Table13[[#This Row],[T3]]&gt;0,1,0))</f>
        <v>1</v>
      </c>
      <c r="L1298">
        <f>IF(ISBLANK(Table13[[#This Row],[T4]]),0,IF(Table13[[#This Row],[T4]]&gt;0,1,0))</f>
        <v>1</v>
      </c>
    </row>
    <row r="1299" spans="1:12">
      <c r="A1299" s="4">
        <v>43732.041666666664</v>
      </c>
      <c r="B1299">
        <f t="shared" si="59"/>
        <v>24</v>
      </c>
      <c r="C1299">
        <f t="shared" si="58"/>
        <v>1</v>
      </c>
      <c r="D1299">
        <v>58</v>
      </c>
      <c r="E1299">
        <v>43</v>
      </c>
      <c r="F1299">
        <v>58</v>
      </c>
      <c r="G1299">
        <v>58</v>
      </c>
      <c r="I1299">
        <f>IF(ISBLANK(Table13[[#This Row],[T1]]),0,IF(Table13[[#This Row],[T1]]&gt;0,1,0))</f>
        <v>1</v>
      </c>
      <c r="J1299">
        <f>IF(ISBLANK(Table13[[#This Row],[T2]]),0,IF(Table13[[#This Row],[T2]]&gt;0,1,0))</f>
        <v>1</v>
      </c>
      <c r="K1299">
        <f>IF(ISBLANK(Table13[[#This Row],[T3]]),0,IF(Table13[[#This Row],[T3]]&gt;0,1,0))</f>
        <v>1</v>
      </c>
      <c r="L1299">
        <f>IF(ISBLANK(Table13[[#This Row],[T4]]),0,IF(Table13[[#This Row],[T4]]&gt;0,1,0))</f>
        <v>1</v>
      </c>
    </row>
    <row r="1300" spans="1:12">
      <c r="A1300" s="4">
        <v>43732.083333333336</v>
      </c>
      <c r="B1300">
        <f t="shared" si="59"/>
        <v>24</v>
      </c>
      <c r="C1300">
        <f t="shared" si="58"/>
        <v>2</v>
      </c>
      <c r="D1300">
        <v>57</v>
      </c>
      <c r="E1300">
        <v>17</v>
      </c>
      <c r="F1300">
        <v>57</v>
      </c>
      <c r="G1300">
        <v>53</v>
      </c>
      <c r="I1300">
        <f>IF(ISBLANK(Table13[[#This Row],[T1]]),0,IF(Table13[[#This Row],[T1]]&gt;0,1,0))</f>
        <v>1</v>
      </c>
      <c r="J1300">
        <f>IF(ISBLANK(Table13[[#This Row],[T2]]),0,IF(Table13[[#This Row],[T2]]&gt;0,1,0))</f>
        <v>1</v>
      </c>
      <c r="K1300">
        <f>IF(ISBLANK(Table13[[#This Row],[T3]]),0,IF(Table13[[#This Row],[T3]]&gt;0,1,0))</f>
        <v>1</v>
      </c>
      <c r="L1300">
        <f>IF(ISBLANK(Table13[[#This Row],[T4]]),0,IF(Table13[[#This Row],[T4]]&gt;0,1,0))</f>
        <v>1</v>
      </c>
    </row>
    <row r="1301" spans="1:12">
      <c r="A1301" s="4">
        <v>43732.125</v>
      </c>
      <c r="B1301">
        <f t="shared" si="59"/>
        <v>24</v>
      </c>
      <c r="C1301">
        <f t="shared" si="58"/>
        <v>3</v>
      </c>
      <c r="D1301">
        <v>58</v>
      </c>
      <c r="E1301">
        <v>24</v>
      </c>
      <c r="F1301">
        <v>58</v>
      </c>
      <c r="G1301">
        <v>58</v>
      </c>
      <c r="I1301">
        <f>IF(ISBLANK(Table13[[#This Row],[T1]]),0,IF(Table13[[#This Row],[T1]]&gt;0,1,0))</f>
        <v>1</v>
      </c>
      <c r="J1301">
        <f>IF(ISBLANK(Table13[[#This Row],[T2]]),0,IF(Table13[[#This Row],[T2]]&gt;0,1,0))</f>
        <v>1</v>
      </c>
      <c r="K1301">
        <f>IF(ISBLANK(Table13[[#This Row],[T3]]),0,IF(Table13[[#This Row],[T3]]&gt;0,1,0))</f>
        <v>1</v>
      </c>
      <c r="L1301">
        <f>IF(ISBLANK(Table13[[#This Row],[T4]]),0,IF(Table13[[#This Row],[T4]]&gt;0,1,0))</f>
        <v>1</v>
      </c>
    </row>
    <row r="1302" spans="1:12">
      <c r="A1302" s="4">
        <v>43732.166666666664</v>
      </c>
      <c r="B1302">
        <f t="shared" si="59"/>
        <v>24</v>
      </c>
      <c r="C1302">
        <f t="shared" si="58"/>
        <v>4</v>
      </c>
      <c r="D1302">
        <v>58</v>
      </c>
      <c r="E1302">
        <v>25</v>
      </c>
      <c r="F1302">
        <v>58</v>
      </c>
      <c r="G1302">
        <v>58</v>
      </c>
      <c r="I1302">
        <f>IF(ISBLANK(Table13[[#This Row],[T1]]),0,IF(Table13[[#This Row],[T1]]&gt;0,1,0))</f>
        <v>1</v>
      </c>
      <c r="J1302">
        <f>IF(ISBLANK(Table13[[#This Row],[T2]]),0,IF(Table13[[#This Row],[T2]]&gt;0,1,0))</f>
        <v>1</v>
      </c>
      <c r="K1302">
        <f>IF(ISBLANK(Table13[[#This Row],[T3]]),0,IF(Table13[[#This Row],[T3]]&gt;0,1,0))</f>
        <v>1</v>
      </c>
      <c r="L1302">
        <f>IF(ISBLANK(Table13[[#This Row],[T4]]),0,IF(Table13[[#This Row],[T4]]&gt;0,1,0))</f>
        <v>1</v>
      </c>
    </row>
    <row r="1303" spans="1:12">
      <c r="A1303" s="4">
        <v>43732.208333333336</v>
      </c>
      <c r="B1303">
        <f t="shared" si="59"/>
        <v>24</v>
      </c>
      <c r="C1303">
        <f t="shared" si="58"/>
        <v>5</v>
      </c>
      <c r="D1303">
        <v>57</v>
      </c>
      <c r="E1303">
        <v>20</v>
      </c>
      <c r="F1303">
        <v>57</v>
      </c>
      <c r="G1303">
        <v>57</v>
      </c>
      <c r="I1303">
        <f>IF(ISBLANK(Table13[[#This Row],[T1]]),0,IF(Table13[[#This Row],[T1]]&gt;0,1,0))</f>
        <v>1</v>
      </c>
      <c r="J1303">
        <f>IF(ISBLANK(Table13[[#This Row],[T2]]),0,IF(Table13[[#This Row],[T2]]&gt;0,1,0))</f>
        <v>1</v>
      </c>
      <c r="K1303">
        <f>IF(ISBLANK(Table13[[#This Row],[T3]]),0,IF(Table13[[#This Row],[T3]]&gt;0,1,0))</f>
        <v>1</v>
      </c>
      <c r="L1303">
        <f>IF(ISBLANK(Table13[[#This Row],[T4]]),0,IF(Table13[[#This Row],[T4]]&gt;0,1,0))</f>
        <v>1</v>
      </c>
    </row>
    <row r="1304" spans="1:12">
      <c r="A1304" s="4">
        <v>43732.25</v>
      </c>
      <c r="B1304">
        <f t="shared" si="59"/>
        <v>24</v>
      </c>
      <c r="C1304">
        <f t="shared" si="58"/>
        <v>6</v>
      </c>
      <c r="D1304">
        <v>58</v>
      </c>
      <c r="E1304">
        <v>44</v>
      </c>
      <c r="F1304">
        <v>58</v>
      </c>
      <c r="G1304">
        <v>40</v>
      </c>
      <c r="I1304">
        <f>IF(ISBLANK(Table13[[#This Row],[T1]]),0,IF(Table13[[#This Row],[T1]]&gt;0,1,0))</f>
        <v>1</v>
      </c>
      <c r="J1304">
        <f>IF(ISBLANK(Table13[[#This Row],[T2]]),0,IF(Table13[[#This Row],[T2]]&gt;0,1,0))</f>
        <v>1</v>
      </c>
      <c r="K1304">
        <f>IF(ISBLANK(Table13[[#This Row],[T3]]),0,IF(Table13[[#This Row],[T3]]&gt;0,1,0))</f>
        <v>1</v>
      </c>
      <c r="L1304">
        <f>IF(ISBLANK(Table13[[#This Row],[T4]]),0,IF(Table13[[#This Row],[T4]]&gt;0,1,0))</f>
        <v>1</v>
      </c>
    </row>
    <row r="1305" spans="1:12">
      <c r="A1305" s="4">
        <v>43732.291666666664</v>
      </c>
      <c r="B1305">
        <f t="shared" si="59"/>
        <v>24</v>
      </c>
      <c r="C1305">
        <f t="shared" si="58"/>
        <v>7</v>
      </c>
      <c r="D1305">
        <v>36</v>
      </c>
      <c r="E1305">
        <v>46</v>
      </c>
      <c r="F1305">
        <v>36</v>
      </c>
      <c r="G1305">
        <v>29</v>
      </c>
      <c r="I1305">
        <f>IF(ISBLANK(Table13[[#This Row],[T1]]),0,IF(Table13[[#This Row],[T1]]&gt;0,1,0))</f>
        <v>1</v>
      </c>
      <c r="J1305">
        <f>IF(ISBLANK(Table13[[#This Row],[T2]]),0,IF(Table13[[#This Row],[T2]]&gt;0,1,0))</f>
        <v>1</v>
      </c>
      <c r="K1305">
        <f>IF(ISBLANK(Table13[[#This Row],[T3]]),0,IF(Table13[[#This Row],[T3]]&gt;0,1,0))</f>
        <v>1</v>
      </c>
      <c r="L1305">
        <f>IF(ISBLANK(Table13[[#This Row],[T4]]),0,IF(Table13[[#This Row],[T4]]&gt;0,1,0))</f>
        <v>1</v>
      </c>
    </row>
    <row r="1306" spans="1:12">
      <c r="A1306" s="4">
        <v>43732.333333333336</v>
      </c>
      <c r="B1306">
        <f t="shared" si="59"/>
        <v>24</v>
      </c>
      <c r="C1306">
        <f t="shared" si="58"/>
        <v>8</v>
      </c>
      <c r="D1306">
        <v>0</v>
      </c>
      <c r="E1306">
        <v>28</v>
      </c>
      <c r="F1306">
        <v>0</v>
      </c>
      <c r="G1306">
        <v>28</v>
      </c>
      <c r="I1306">
        <f>IF(ISBLANK(Table13[[#This Row],[T1]]),0,IF(Table13[[#This Row],[T1]]&gt;0,1,0))</f>
        <v>0</v>
      </c>
      <c r="J1306">
        <f>IF(ISBLANK(Table13[[#This Row],[T2]]),0,IF(Table13[[#This Row],[T2]]&gt;0,1,0))</f>
        <v>1</v>
      </c>
      <c r="K1306">
        <f>IF(ISBLANK(Table13[[#This Row],[T3]]),0,IF(Table13[[#This Row],[T3]]&gt;0,1,0))</f>
        <v>0</v>
      </c>
      <c r="L1306">
        <f>IF(ISBLANK(Table13[[#This Row],[T4]]),0,IF(Table13[[#This Row],[T4]]&gt;0,1,0))</f>
        <v>1</v>
      </c>
    </row>
    <row r="1307" spans="1:12">
      <c r="A1307" s="4">
        <v>43732.375</v>
      </c>
      <c r="B1307">
        <f t="shared" si="59"/>
        <v>24</v>
      </c>
      <c r="C1307">
        <f t="shared" ref="C1307:C1370" si="60">HOUR(A1307)</f>
        <v>9</v>
      </c>
      <c r="D1307">
        <v>0</v>
      </c>
      <c r="E1307">
        <v>0</v>
      </c>
      <c r="F1307">
        <v>0</v>
      </c>
      <c r="G1307">
        <v>42</v>
      </c>
      <c r="I1307">
        <f>IF(ISBLANK(Table13[[#This Row],[T1]]),0,IF(Table13[[#This Row],[T1]]&gt;0,1,0))</f>
        <v>0</v>
      </c>
      <c r="J1307">
        <f>IF(ISBLANK(Table13[[#This Row],[T2]]),0,IF(Table13[[#This Row],[T2]]&gt;0,1,0))</f>
        <v>0</v>
      </c>
      <c r="K1307">
        <f>IF(ISBLANK(Table13[[#This Row],[T3]]),0,IF(Table13[[#This Row],[T3]]&gt;0,1,0))</f>
        <v>0</v>
      </c>
      <c r="L1307">
        <f>IF(ISBLANK(Table13[[#This Row],[T4]]),0,IF(Table13[[#This Row],[T4]]&gt;0,1,0))</f>
        <v>1</v>
      </c>
    </row>
    <row r="1308" spans="1:12">
      <c r="A1308" s="4">
        <v>43732.416666666664</v>
      </c>
      <c r="B1308">
        <f t="shared" si="59"/>
        <v>24</v>
      </c>
      <c r="C1308">
        <f t="shared" si="60"/>
        <v>10</v>
      </c>
      <c r="D1308">
        <v>0</v>
      </c>
      <c r="E1308">
        <v>0</v>
      </c>
      <c r="F1308">
        <v>0</v>
      </c>
      <c r="G1308">
        <v>57</v>
      </c>
      <c r="I1308">
        <f>IF(ISBLANK(Table13[[#This Row],[T1]]),0,IF(Table13[[#This Row],[T1]]&gt;0,1,0))</f>
        <v>0</v>
      </c>
      <c r="J1308">
        <f>IF(ISBLANK(Table13[[#This Row],[T2]]),0,IF(Table13[[#This Row],[T2]]&gt;0,1,0))</f>
        <v>0</v>
      </c>
      <c r="K1308">
        <f>IF(ISBLANK(Table13[[#This Row],[T3]]),0,IF(Table13[[#This Row],[T3]]&gt;0,1,0))</f>
        <v>0</v>
      </c>
      <c r="L1308">
        <f>IF(ISBLANK(Table13[[#This Row],[T4]]),0,IF(Table13[[#This Row],[T4]]&gt;0,1,0))</f>
        <v>1</v>
      </c>
    </row>
    <row r="1309" spans="1:12">
      <c r="A1309" s="4">
        <v>43732.458333333336</v>
      </c>
      <c r="B1309">
        <f t="shared" si="59"/>
        <v>24</v>
      </c>
      <c r="C1309">
        <f t="shared" si="60"/>
        <v>11</v>
      </c>
      <c r="D1309">
        <v>0</v>
      </c>
      <c r="E1309">
        <v>0</v>
      </c>
      <c r="F1309">
        <v>0</v>
      </c>
      <c r="G1309">
        <v>53</v>
      </c>
      <c r="I1309">
        <f>IF(ISBLANK(Table13[[#This Row],[T1]]),0,IF(Table13[[#This Row],[T1]]&gt;0,1,0))</f>
        <v>0</v>
      </c>
      <c r="J1309">
        <f>IF(ISBLANK(Table13[[#This Row],[T2]]),0,IF(Table13[[#This Row],[T2]]&gt;0,1,0))</f>
        <v>0</v>
      </c>
      <c r="K1309">
        <f>IF(ISBLANK(Table13[[#This Row],[T3]]),0,IF(Table13[[#This Row],[T3]]&gt;0,1,0))</f>
        <v>0</v>
      </c>
      <c r="L1309">
        <f>IF(ISBLANK(Table13[[#This Row],[T4]]),0,IF(Table13[[#This Row],[T4]]&gt;0,1,0))</f>
        <v>1</v>
      </c>
    </row>
    <row r="1310" spans="1:12">
      <c r="A1310" s="4">
        <v>43732.5</v>
      </c>
      <c r="B1310">
        <f t="shared" si="59"/>
        <v>24</v>
      </c>
      <c r="C1310">
        <f t="shared" si="60"/>
        <v>12</v>
      </c>
      <c r="D1310">
        <v>0</v>
      </c>
      <c r="E1310">
        <v>0</v>
      </c>
      <c r="F1310">
        <v>0</v>
      </c>
      <c r="G1310">
        <v>58</v>
      </c>
      <c r="I1310">
        <f>IF(ISBLANK(Table13[[#This Row],[T1]]),0,IF(Table13[[#This Row],[T1]]&gt;0,1,0))</f>
        <v>0</v>
      </c>
      <c r="J1310">
        <f>IF(ISBLANK(Table13[[#This Row],[T2]]),0,IF(Table13[[#This Row],[T2]]&gt;0,1,0))</f>
        <v>0</v>
      </c>
      <c r="K1310">
        <f>IF(ISBLANK(Table13[[#This Row],[T3]]),0,IF(Table13[[#This Row],[T3]]&gt;0,1,0))</f>
        <v>0</v>
      </c>
      <c r="L1310">
        <f>IF(ISBLANK(Table13[[#This Row],[T4]]),0,IF(Table13[[#This Row],[T4]]&gt;0,1,0))</f>
        <v>1</v>
      </c>
    </row>
    <row r="1311" spans="1:12">
      <c r="A1311" s="4">
        <v>43732.541666666664</v>
      </c>
      <c r="B1311">
        <f t="shared" si="59"/>
        <v>24</v>
      </c>
      <c r="C1311">
        <f t="shared" si="60"/>
        <v>13</v>
      </c>
      <c r="D1311">
        <v>0</v>
      </c>
      <c r="E1311">
        <v>0</v>
      </c>
      <c r="F1311">
        <v>0</v>
      </c>
      <c r="G1311">
        <v>50</v>
      </c>
      <c r="I1311">
        <f>IF(ISBLANK(Table13[[#This Row],[T1]]),0,IF(Table13[[#This Row],[T1]]&gt;0,1,0))</f>
        <v>0</v>
      </c>
      <c r="J1311">
        <f>IF(ISBLANK(Table13[[#This Row],[T2]]),0,IF(Table13[[#This Row],[T2]]&gt;0,1,0))</f>
        <v>0</v>
      </c>
      <c r="K1311">
        <f>IF(ISBLANK(Table13[[#This Row],[T3]]),0,IF(Table13[[#This Row],[T3]]&gt;0,1,0))</f>
        <v>0</v>
      </c>
      <c r="L1311">
        <f>IF(ISBLANK(Table13[[#This Row],[T4]]),0,IF(Table13[[#This Row],[T4]]&gt;0,1,0))</f>
        <v>1</v>
      </c>
    </row>
    <row r="1312" spans="1:12">
      <c r="A1312" s="4">
        <v>43732.583333333336</v>
      </c>
      <c r="B1312">
        <f t="shared" si="59"/>
        <v>24</v>
      </c>
      <c r="C1312">
        <f t="shared" si="60"/>
        <v>14</v>
      </c>
      <c r="D1312">
        <v>0</v>
      </c>
      <c r="E1312">
        <v>0</v>
      </c>
      <c r="F1312">
        <v>0</v>
      </c>
      <c r="G1312">
        <v>8</v>
      </c>
      <c r="I1312">
        <f>IF(ISBLANK(Table13[[#This Row],[T1]]),0,IF(Table13[[#This Row],[T1]]&gt;0,1,0))</f>
        <v>0</v>
      </c>
      <c r="J1312">
        <f>IF(ISBLANK(Table13[[#This Row],[T2]]),0,IF(Table13[[#This Row],[T2]]&gt;0,1,0))</f>
        <v>0</v>
      </c>
      <c r="K1312">
        <f>IF(ISBLANK(Table13[[#This Row],[T3]]),0,IF(Table13[[#This Row],[T3]]&gt;0,1,0))</f>
        <v>0</v>
      </c>
      <c r="L1312">
        <f>IF(ISBLANK(Table13[[#This Row],[T4]]),0,IF(Table13[[#This Row],[T4]]&gt;0,1,0))</f>
        <v>1</v>
      </c>
    </row>
    <row r="1313" spans="1:12">
      <c r="A1313" s="4">
        <v>43732.625000405096</v>
      </c>
      <c r="B1313">
        <f t="shared" si="59"/>
        <v>24</v>
      </c>
      <c r="C1313">
        <f t="shared" si="60"/>
        <v>15</v>
      </c>
      <c r="I1313">
        <f>IF(ISBLANK(Table13[[#This Row],[T1]]),0,IF(Table13[[#This Row],[T1]]&gt;0,1,0))</f>
        <v>0</v>
      </c>
      <c r="J1313">
        <f>IF(ISBLANK(Table13[[#This Row],[T2]]),0,IF(Table13[[#This Row],[T2]]&gt;0,1,0))</f>
        <v>0</v>
      </c>
      <c r="K1313">
        <f>IF(ISBLANK(Table13[[#This Row],[T3]]),0,IF(Table13[[#This Row],[T3]]&gt;0,1,0))</f>
        <v>0</v>
      </c>
      <c r="L1313">
        <f>IF(ISBLANK(Table13[[#This Row],[T4]]),0,IF(Table13[[#This Row],[T4]]&gt;0,1,0))</f>
        <v>0</v>
      </c>
    </row>
    <row r="1314" spans="1:12">
      <c r="A1314" s="4">
        <v>43732.666667129626</v>
      </c>
      <c r="B1314">
        <f t="shared" si="59"/>
        <v>24</v>
      </c>
      <c r="C1314">
        <f t="shared" si="60"/>
        <v>16</v>
      </c>
      <c r="I1314">
        <f>IF(ISBLANK(Table13[[#This Row],[T1]]),0,IF(Table13[[#This Row],[T1]]&gt;0,1,0))</f>
        <v>0</v>
      </c>
      <c r="J1314">
        <f>IF(ISBLANK(Table13[[#This Row],[T2]]),0,IF(Table13[[#This Row],[T2]]&gt;0,1,0))</f>
        <v>0</v>
      </c>
      <c r="K1314">
        <f>IF(ISBLANK(Table13[[#This Row],[T3]]),0,IF(Table13[[#This Row],[T3]]&gt;0,1,0))</f>
        <v>0</v>
      </c>
      <c r="L1314">
        <f>IF(ISBLANK(Table13[[#This Row],[T4]]),0,IF(Table13[[#This Row],[T4]]&gt;0,1,0))</f>
        <v>0</v>
      </c>
    </row>
    <row r="1315" spans="1:12">
      <c r="A1315" s="4">
        <v>43732.708333333336</v>
      </c>
      <c r="B1315">
        <f t="shared" si="59"/>
        <v>24</v>
      </c>
      <c r="C1315">
        <f t="shared" si="60"/>
        <v>17</v>
      </c>
      <c r="D1315">
        <v>0</v>
      </c>
      <c r="E1315">
        <v>0</v>
      </c>
      <c r="F1315">
        <v>24</v>
      </c>
      <c r="G1315">
        <v>55</v>
      </c>
      <c r="I1315">
        <f>IF(ISBLANK(Table13[[#This Row],[T1]]),0,IF(Table13[[#This Row],[T1]]&gt;0,1,0))</f>
        <v>0</v>
      </c>
      <c r="J1315">
        <f>IF(ISBLANK(Table13[[#This Row],[T2]]),0,IF(Table13[[#This Row],[T2]]&gt;0,1,0))</f>
        <v>0</v>
      </c>
      <c r="K1315">
        <f>IF(ISBLANK(Table13[[#This Row],[T3]]),0,IF(Table13[[#This Row],[T3]]&gt;0,1,0))</f>
        <v>1</v>
      </c>
      <c r="L1315">
        <f>IF(ISBLANK(Table13[[#This Row],[T4]]),0,IF(Table13[[#This Row],[T4]]&gt;0,1,0))</f>
        <v>1</v>
      </c>
    </row>
    <row r="1316" spans="1:12">
      <c r="A1316" s="4">
        <v>43732.75</v>
      </c>
      <c r="B1316">
        <f t="shared" si="59"/>
        <v>24</v>
      </c>
      <c r="C1316">
        <f t="shared" si="60"/>
        <v>18</v>
      </c>
      <c r="D1316">
        <v>0</v>
      </c>
      <c r="E1316">
        <v>0</v>
      </c>
      <c r="F1316">
        <v>58</v>
      </c>
      <c r="G1316">
        <v>55</v>
      </c>
      <c r="I1316">
        <f>IF(ISBLANK(Table13[[#This Row],[T1]]),0,IF(Table13[[#This Row],[T1]]&gt;0,1,0))</f>
        <v>0</v>
      </c>
      <c r="J1316">
        <f>IF(ISBLANK(Table13[[#This Row],[T2]]),0,IF(Table13[[#This Row],[T2]]&gt;0,1,0))</f>
        <v>0</v>
      </c>
      <c r="K1316">
        <f>IF(ISBLANK(Table13[[#This Row],[T3]]),0,IF(Table13[[#This Row],[T3]]&gt;0,1,0))</f>
        <v>1</v>
      </c>
      <c r="L1316">
        <f>IF(ISBLANK(Table13[[#This Row],[T4]]),0,IF(Table13[[#This Row],[T4]]&gt;0,1,0))</f>
        <v>1</v>
      </c>
    </row>
    <row r="1317" spans="1:12">
      <c r="A1317" s="4">
        <v>43732.791666666664</v>
      </c>
      <c r="B1317">
        <f t="shared" si="59"/>
        <v>24</v>
      </c>
      <c r="C1317">
        <f t="shared" si="60"/>
        <v>19</v>
      </c>
      <c r="D1317">
        <v>0</v>
      </c>
      <c r="E1317">
        <v>0</v>
      </c>
      <c r="F1317">
        <v>57</v>
      </c>
      <c r="G1317">
        <v>0</v>
      </c>
      <c r="I1317">
        <f>IF(ISBLANK(Table13[[#This Row],[T1]]),0,IF(Table13[[#This Row],[T1]]&gt;0,1,0))</f>
        <v>0</v>
      </c>
      <c r="J1317">
        <f>IF(ISBLANK(Table13[[#This Row],[T2]]),0,IF(Table13[[#This Row],[T2]]&gt;0,1,0))</f>
        <v>0</v>
      </c>
      <c r="K1317">
        <f>IF(ISBLANK(Table13[[#This Row],[T3]]),0,IF(Table13[[#This Row],[T3]]&gt;0,1,0))</f>
        <v>1</v>
      </c>
      <c r="L1317">
        <f>IF(ISBLANK(Table13[[#This Row],[T4]]),0,IF(Table13[[#This Row],[T4]]&gt;0,1,0))</f>
        <v>0</v>
      </c>
    </row>
    <row r="1318" spans="1:12">
      <c r="A1318" s="4">
        <v>43732.833333333336</v>
      </c>
      <c r="B1318">
        <f t="shared" si="59"/>
        <v>24</v>
      </c>
      <c r="C1318">
        <f t="shared" si="60"/>
        <v>20</v>
      </c>
      <c r="D1318">
        <v>3</v>
      </c>
      <c r="E1318">
        <v>2</v>
      </c>
      <c r="F1318">
        <v>58</v>
      </c>
      <c r="G1318">
        <v>0</v>
      </c>
      <c r="I1318">
        <f>IF(ISBLANK(Table13[[#This Row],[T1]]),0,IF(Table13[[#This Row],[T1]]&gt;0,1,0))</f>
        <v>1</v>
      </c>
      <c r="J1318">
        <f>IF(ISBLANK(Table13[[#This Row],[T2]]),0,IF(Table13[[#This Row],[T2]]&gt;0,1,0))</f>
        <v>1</v>
      </c>
      <c r="K1318">
        <f>IF(ISBLANK(Table13[[#This Row],[T3]]),0,IF(Table13[[#This Row],[T3]]&gt;0,1,0))</f>
        <v>1</v>
      </c>
      <c r="L1318">
        <f>IF(ISBLANK(Table13[[#This Row],[T4]]),0,IF(Table13[[#This Row],[T4]]&gt;0,1,0))</f>
        <v>0</v>
      </c>
    </row>
    <row r="1319" spans="1:12">
      <c r="A1319" s="4">
        <v>43732.875</v>
      </c>
      <c r="B1319">
        <f t="shared" si="59"/>
        <v>24</v>
      </c>
      <c r="C1319">
        <f t="shared" si="60"/>
        <v>21</v>
      </c>
      <c r="D1319">
        <v>58</v>
      </c>
      <c r="E1319">
        <v>58</v>
      </c>
      <c r="F1319">
        <v>58</v>
      </c>
      <c r="G1319">
        <v>0</v>
      </c>
      <c r="I1319">
        <f>IF(ISBLANK(Table13[[#This Row],[T1]]),0,IF(Table13[[#This Row],[T1]]&gt;0,1,0))</f>
        <v>1</v>
      </c>
      <c r="J1319">
        <f>IF(ISBLANK(Table13[[#This Row],[T2]]),0,IF(Table13[[#This Row],[T2]]&gt;0,1,0))</f>
        <v>1</v>
      </c>
      <c r="K1319">
        <f>IF(ISBLANK(Table13[[#This Row],[T3]]),0,IF(Table13[[#This Row],[T3]]&gt;0,1,0))</f>
        <v>1</v>
      </c>
      <c r="L1319">
        <f>IF(ISBLANK(Table13[[#This Row],[T4]]),0,IF(Table13[[#This Row],[T4]]&gt;0,1,0))</f>
        <v>0</v>
      </c>
    </row>
    <row r="1320" spans="1:12">
      <c r="A1320" s="4">
        <v>43732.916666666664</v>
      </c>
      <c r="B1320">
        <f t="shared" si="59"/>
        <v>24</v>
      </c>
      <c r="C1320">
        <f t="shared" si="60"/>
        <v>22</v>
      </c>
      <c r="D1320">
        <v>57</v>
      </c>
      <c r="E1320">
        <v>57</v>
      </c>
      <c r="F1320">
        <v>57</v>
      </c>
      <c r="G1320">
        <v>9</v>
      </c>
      <c r="I1320">
        <f>IF(ISBLANK(Table13[[#This Row],[T1]]),0,IF(Table13[[#This Row],[T1]]&gt;0,1,0))</f>
        <v>1</v>
      </c>
      <c r="J1320">
        <f>IF(ISBLANK(Table13[[#This Row],[T2]]),0,IF(Table13[[#This Row],[T2]]&gt;0,1,0))</f>
        <v>1</v>
      </c>
      <c r="K1320">
        <f>IF(ISBLANK(Table13[[#This Row],[T3]]),0,IF(Table13[[#This Row],[T3]]&gt;0,1,0))</f>
        <v>1</v>
      </c>
      <c r="L1320">
        <f>IF(ISBLANK(Table13[[#This Row],[T4]]),0,IF(Table13[[#This Row],[T4]]&gt;0,1,0))</f>
        <v>1</v>
      </c>
    </row>
    <row r="1321" spans="1:12">
      <c r="A1321" s="4">
        <v>43732.958333333336</v>
      </c>
      <c r="B1321">
        <f t="shared" si="59"/>
        <v>24</v>
      </c>
      <c r="C1321">
        <f t="shared" si="60"/>
        <v>23</v>
      </c>
      <c r="D1321">
        <v>58</v>
      </c>
      <c r="E1321">
        <v>58</v>
      </c>
      <c r="F1321">
        <v>58</v>
      </c>
      <c r="G1321">
        <v>58</v>
      </c>
      <c r="I1321">
        <f>IF(ISBLANK(Table13[[#This Row],[T1]]),0,IF(Table13[[#This Row],[T1]]&gt;0,1,0))</f>
        <v>1</v>
      </c>
      <c r="J1321">
        <f>IF(ISBLANK(Table13[[#This Row],[T2]]),0,IF(Table13[[#This Row],[T2]]&gt;0,1,0))</f>
        <v>1</v>
      </c>
      <c r="K1321">
        <f>IF(ISBLANK(Table13[[#This Row],[T3]]),0,IF(Table13[[#This Row],[T3]]&gt;0,1,0))</f>
        <v>1</v>
      </c>
      <c r="L1321">
        <f>IF(ISBLANK(Table13[[#This Row],[T4]]),0,IF(Table13[[#This Row],[T4]]&gt;0,1,0))</f>
        <v>1</v>
      </c>
    </row>
    <row r="1322" spans="1:12">
      <c r="A1322" s="4">
        <v>43733</v>
      </c>
      <c r="B1322">
        <f t="shared" si="59"/>
        <v>25</v>
      </c>
      <c r="C1322">
        <f t="shared" si="60"/>
        <v>0</v>
      </c>
      <c r="D1322">
        <v>58</v>
      </c>
      <c r="E1322">
        <v>58</v>
      </c>
      <c r="F1322">
        <v>58</v>
      </c>
      <c r="G1322">
        <v>51</v>
      </c>
      <c r="I1322">
        <f>IF(ISBLANK(Table13[[#This Row],[T1]]),0,IF(Table13[[#This Row],[T1]]&gt;0,1,0))</f>
        <v>1</v>
      </c>
      <c r="J1322">
        <f>IF(ISBLANK(Table13[[#This Row],[T2]]),0,IF(Table13[[#This Row],[T2]]&gt;0,1,0))</f>
        <v>1</v>
      </c>
      <c r="K1322">
        <f>IF(ISBLANK(Table13[[#This Row],[T3]]),0,IF(Table13[[#This Row],[T3]]&gt;0,1,0))</f>
        <v>1</v>
      </c>
      <c r="L1322">
        <f>IF(ISBLANK(Table13[[#This Row],[T4]]),0,IF(Table13[[#This Row],[T4]]&gt;0,1,0))</f>
        <v>1</v>
      </c>
    </row>
    <row r="1323" spans="1:12">
      <c r="A1323" s="4">
        <v>43733.041666666664</v>
      </c>
      <c r="B1323">
        <f t="shared" si="59"/>
        <v>25</v>
      </c>
      <c r="C1323">
        <f t="shared" si="60"/>
        <v>1</v>
      </c>
      <c r="D1323">
        <v>58</v>
      </c>
      <c r="E1323">
        <v>58</v>
      </c>
      <c r="F1323">
        <v>58</v>
      </c>
      <c r="G1323">
        <v>25</v>
      </c>
      <c r="I1323">
        <f>IF(ISBLANK(Table13[[#This Row],[T1]]),0,IF(Table13[[#This Row],[T1]]&gt;0,1,0))</f>
        <v>1</v>
      </c>
      <c r="J1323">
        <f>IF(ISBLANK(Table13[[#This Row],[T2]]),0,IF(Table13[[#This Row],[T2]]&gt;0,1,0))</f>
        <v>1</v>
      </c>
      <c r="K1323">
        <f>IF(ISBLANK(Table13[[#This Row],[T3]]),0,IF(Table13[[#This Row],[T3]]&gt;0,1,0))</f>
        <v>1</v>
      </c>
      <c r="L1323">
        <f>IF(ISBLANK(Table13[[#This Row],[T4]]),0,IF(Table13[[#This Row],[T4]]&gt;0,1,0))</f>
        <v>1</v>
      </c>
    </row>
    <row r="1324" spans="1:12">
      <c r="A1324" s="4">
        <v>43733.083333333336</v>
      </c>
      <c r="B1324">
        <f t="shared" si="59"/>
        <v>25</v>
      </c>
      <c r="C1324">
        <f t="shared" si="60"/>
        <v>2</v>
      </c>
      <c r="D1324">
        <v>57</v>
      </c>
      <c r="E1324">
        <v>57</v>
      </c>
      <c r="F1324">
        <v>57</v>
      </c>
      <c r="G1324">
        <v>28</v>
      </c>
      <c r="I1324">
        <f>IF(ISBLANK(Table13[[#This Row],[T1]]),0,IF(Table13[[#This Row],[T1]]&gt;0,1,0))</f>
        <v>1</v>
      </c>
      <c r="J1324">
        <f>IF(ISBLANK(Table13[[#This Row],[T2]]),0,IF(Table13[[#This Row],[T2]]&gt;0,1,0))</f>
        <v>1</v>
      </c>
      <c r="K1324">
        <f>IF(ISBLANK(Table13[[#This Row],[T3]]),0,IF(Table13[[#This Row],[T3]]&gt;0,1,0))</f>
        <v>1</v>
      </c>
      <c r="L1324">
        <f>IF(ISBLANK(Table13[[#This Row],[T4]]),0,IF(Table13[[#This Row],[T4]]&gt;0,1,0))</f>
        <v>1</v>
      </c>
    </row>
    <row r="1325" spans="1:12">
      <c r="A1325" s="4">
        <v>43733.125</v>
      </c>
      <c r="B1325">
        <f t="shared" si="59"/>
        <v>25</v>
      </c>
      <c r="C1325">
        <f t="shared" si="60"/>
        <v>3</v>
      </c>
      <c r="D1325">
        <v>58</v>
      </c>
      <c r="E1325">
        <v>27</v>
      </c>
      <c r="F1325">
        <v>58</v>
      </c>
      <c r="G1325">
        <v>28</v>
      </c>
      <c r="I1325">
        <f>IF(ISBLANK(Table13[[#This Row],[T1]]),0,IF(Table13[[#This Row],[T1]]&gt;0,1,0))</f>
        <v>1</v>
      </c>
      <c r="J1325">
        <f>IF(ISBLANK(Table13[[#This Row],[T2]]),0,IF(Table13[[#This Row],[T2]]&gt;0,1,0))</f>
        <v>1</v>
      </c>
      <c r="K1325">
        <f>IF(ISBLANK(Table13[[#This Row],[T3]]),0,IF(Table13[[#This Row],[T3]]&gt;0,1,0))</f>
        <v>1</v>
      </c>
      <c r="L1325">
        <f>IF(ISBLANK(Table13[[#This Row],[T4]]),0,IF(Table13[[#This Row],[T4]]&gt;0,1,0))</f>
        <v>1</v>
      </c>
    </row>
    <row r="1326" spans="1:12">
      <c r="A1326" s="4">
        <v>43733.166666666664</v>
      </c>
      <c r="B1326">
        <f t="shared" si="59"/>
        <v>25</v>
      </c>
      <c r="C1326">
        <f t="shared" si="60"/>
        <v>4</v>
      </c>
      <c r="D1326">
        <v>58</v>
      </c>
      <c r="E1326">
        <v>18</v>
      </c>
      <c r="F1326">
        <v>58</v>
      </c>
      <c r="G1326">
        <v>53</v>
      </c>
      <c r="I1326">
        <f>IF(ISBLANK(Table13[[#This Row],[T1]]),0,IF(Table13[[#This Row],[T1]]&gt;0,1,0))</f>
        <v>1</v>
      </c>
      <c r="J1326">
        <f>IF(ISBLANK(Table13[[#This Row],[T2]]),0,IF(Table13[[#This Row],[T2]]&gt;0,1,0))</f>
        <v>1</v>
      </c>
      <c r="K1326">
        <f>IF(ISBLANK(Table13[[#This Row],[T3]]),0,IF(Table13[[#This Row],[T3]]&gt;0,1,0))</f>
        <v>1</v>
      </c>
      <c r="L1326">
        <f>IF(ISBLANK(Table13[[#This Row],[T4]]),0,IF(Table13[[#This Row],[T4]]&gt;0,1,0))</f>
        <v>1</v>
      </c>
    </row>
    <row r="1327" spans="1:12">
      <c r="A1327" s="4">
        <v>43733.208333333336</v>
      </c>
      <c r="B1327">
        <f t="shared" si="59"/>
        <v>25</v>
      </c>
      <c r="C1327">
        <f t="shared" si="60"/>
        <v>5</v>
      </c>
      <c r="D1327">
        <v>58</v>
      </c>
      <c r="E1327">
        <v>47</v>
      </c>
      <c r="F1327">
        <v>58</v>
      </c>
      <c r="G1327">
        <v>57</v>
      </c>
      <c r="I1327">
        <f>IF(ISBLANK(Table13[[#This Row],[T1]]),0,IF(Table13[[#This Row],[T1]]&gt;0,1,0))</f>
        <v>1</v>
      </c>
      <c r="J1327">
        <f>IF(ISBLANK(Table13[[#This Row],[T2]]),0,IF(Table13[[#This Row],[T2]]&gt;0,1,0))</f>
        <v>1</v>
      </c>
      <c r="K1327">
        <f>IF(ISBLANK(Table13[[#This Row],[T3]]),0,IF(Table13[[#This Row],[T3]]&gt;0,1,0))</f>
        <v>1</v>
      </c>
      <c r="L1327">
        <f>IF(ISBLANK(Table13[[#This Row],[T4]]),0,IF(Table13[[#This Row],[T4]]&gt;0,1,0))</f>
        <v>1</v>
      </c>
    </row>
    <row r="1328" spans="1:12">
      <c r="A1328" s="4">
        <v>43733.25</v>
      </c>
      <c r="B1328">
        <f t="shared" si="59"/>
        <v>25</v>
      </c>
      <c r="C1328">
        <f t="shared" si="60"/>
        <v>6</v>
      </c>
      <c r="D1328">
        <v>57</v>
      </c>
      <c r="E1328">
        <v>49</v>
      </c>
      <c r="F1328">
        <v>57</v>
      </c>
      <c r="G1328">
        <v>56</v>
      </c>
      <c r="I1328">
        <f>IF(ISBLANK(Table13[[#This Row],[T1]]),0,IF(Table13[[#This Row],[T1]]&gt;0,1,0))</f>
        <v>1</v>
      </c>
      <c r="J1328">
        <f>IF(ISBLANK(Table13[[#This Row],[T2]]),0,IF(Table13[[#This Row],[T2]]&gt;0,1,0))</f>
        <v>1</v>
      </c>
      <c r="K1328">
        <f>IF(ISBLANK(Table13[[#This Row],[T3]]),0,IF(Table13[[#This Row],[T3]]&gt;0,1,0))</f>
        <v>1</v>
      </c>
      <c r="L1328">
        <f>IF(ISBLANK(Table13[[#This Row],[T4]]),0,IF(Table13[[#This Row],[T4]]&gt;0,1,0))</f>
        <v>1</v>
      </c>
    </row>
    <row r="1329" spans="1:12">
      <c r="A1329" s="4">
        <v>43733.291666666664</v>
      </c>
      <c r="B1329">
        <f t="shared" si="59"/>
        <v>25</v>
      </c>
      <c r="C1329">
        <f t="shared" si="60"/>
        <v>7</v>
      </c>
      <c r="D1329">
        <v>56</v>
      </c>
      <c r="E1329">
        <v>19</v>
      </c>
      <c r="F1329">
        <v>54</v>
      </c>
      <c r="G1329">
        <v>58</v>
      </c>
      <c r="I1329">
        <f>IF(ISBLANK(Table13[[#This Row],[T1]]),0,IF(Table13[[#This Row],[T1]]&gt;0,1,0))</f>
        <v>1</v>
      </c>
      <c r="J1329">
        <f>IF(ISBLANK(Table13[[#This Row],[T2]]),0,IF(Table13[[#This Row],[T2]]&gt;0,1,0))</f>
        <v>1</v>
      </c>
      <c r="K1329">
        <f>IF(ISBLANK(Table13[[#This Row],[T3]]),0,IF(Table13[[#This Row],[T3]]&gt;0,1,0))</f>
        <v>1</v>
      </c>
      <c r="L1329">
        <f>IF(ISBLANK(Table13[[#This Row],[T4]]),0,IF(Table13[[#This Row],[T4]]&gt;0,1,0))</f>
        <v>1</v>
      </c>
    </row>
    <row r="1330" spans="1:12">
      <c r="A1330" s="4">
        <v>43733.333333333336</v>
      </c>
      <c r="B1330">
        <f t="shared" si="59"/>
        <v>25</v>
      </c>
      <c r="C1330">
        <f t="shared" si="60"/>
        <v>8</v>
      </c>
      <c r="D1330">
        <v>0</v>
      </c>
      <c r="E1330">
        <v>0</v>
      </c>
      <c r="F1330">
        <v>0</v>
      </c>
      <c r="G1330">
        <v>23</v>
      </c>
      <c r="I1330">
        <f>IF(ISBLANK(Table13[[#This Row],[T1]]),0,IF(Table13[[#This Row],[T1]]&gt;0,1,0))</f>
        <v>0</v>
      </c>
      <c r="J1330">
        <f>IF(ISBLANK(Table13[[#This Row],[T2]]),0,IF(Table13[[#This Row],[T2]]&gt;0,1,0))</f>
        <v>0</v>
      </c>
      <c r="K1330">
        <f>IF(ISBLANK(Table13[[#This Row],[T3]]),0,IF(Table13[[#This Row],[T3]]&gt;0,1,0))</f>
        <v>0</v>
      </c>
      <c r="L1330">
        <f>IF(ISBLANK(Table13[[#This Row],[T4]]),0,IF(Table13[[#This Row],[T4]]&gt;0,1,0))</f>
        <v>1</v>
      </c>
    </row>
    <row r="1331" spans="1:12">
      <c r="A1331" s="4">
        <v>43733.375000231485</v>
      </c>
      <c r="B1331">
        <f t="shared" si="59"/>
        <v>25</v>
      </c>
      <c r="C1331">
        <f t="shared" si="60"/>
        <v>9</v>
      </c>
      <c r="I1331">
        <f>IF(ISBLANK(Table13[[#This Row],[T1]]),0,IF(Table13[[#This Row],[T1]]&gt;0,1,0))</f>
        <v>0</v>
      </c>
      <c r="J1331">
        <f>IF(ISBLANK(Table13[[#This Row],[T2]]),0,IF(Table13[[#This Row],[T2]]&gt;0,1,0))</f>
        <v>0</v>
      </c>
      <c r="K1331">
        <f>IF(ISBLANK(Table13[[#This Row],[T3]]),0,IF(Table13[[#This Row],[T3]]&gt;0,1,0))</f>
        <v>0</v>
      </c>
      <c r="L1331">
        <f>IF(ISBLANK(Table13[[#This Row],[T4]]),0,IF(Table13[[#This Row],[T4]]&gt;0,1,0))</f>
        <v>0</v>
      </c>
    </row>
    <row r="1332" spans="1:12">
      <c r="A1332" s="4">
        <v>43733.416666956022</v>
      </c>
      <c r="B1332">
        <f t="shared" si="59"/>
        <v>25</v>
      </c>
      <c r="C1332">
        <f t="shared" si="60"/>
        <v>10</v>
      </c>
      <c r="I1332">
        <f>IF(ISBLANK(Table13[[#This Row],[T1]]),0,IF(Table13[[#This Row],[T1]]&gt;0,1,0))</f>
        <v>0</v>
      </c>
      <c r="J1332">
        <f>IF(ISBLANK(Table13[[#This Row],[T2]]),0,IF(Table13[[#This Row],[T2]]&gt;0,1,0))</f>
        <v>0</v>
      </c>
      <c r="K1332">
        <f>IF(ISBLANK(Table13[[#This Row],[T3]]),0,IF(Table13[[#This Row],[T3]]&gt;0,1,0))</f>
        <v>0</v>
      </c>
      <c r="L1332">
        <f>IF(ISBLANK(Table13[[#This Row],[T4]]),0,IF(Table13[[#This Row],[T4]]&gt;0,1,0))</f>
        <v>0</v>
      </c>
    </row>
    <row r="1333" spans="1:12">
      <c r="A1333" s="4">
        <v>43733.458333680559</v>
      </c>
      <c r="B1333">
        <f t="shared" si="59"/>
        <v>25</v>
      </c>
      <c r="C1333">
        <f t="shared" si="60"/>
        <v>11</v>
      </c>
      <c r="I1333">
        <f>IF(ISBLANK(Table13[[#This Row],[T1]]),0,IF(Table13[[#This Row],[T1]]&gt;0,1,0))</f>
        <v>0</v>
      </c>
      <c r="J1333">
        <f>IF(ISBLANK(Table13[[#This Row],[T2]]),0,IF(Table13[[#This Row],[T2]]&gt;0,1,0))</f>
        <v>0</v>
      </c>
      <c r="K1333">
        <f>IF(ISBLANK(Table13[[#This Row],[T3]]),0,IF(Table13[[#This Row],[T3]]&gt;0,1,0))</f>
        <v>0</v>
      </c>
      <c r="L1333">
        <f>IF(ISBLANK(Table13[[#This Row],[T4]]),0,IF(Table13[[#This Row],[T4]]&gt;0,1,0))</f>
        <v>0</v>
      </c>
    </row>
    <row r="1334" spans="1:12">
      <c r="A1334" s="4">
        <v>43733.500000405096</v>
      </c>
      <c r="B1334">
        <f t="shared" si="59"/>
        <v>25</v>
      </c>
      <c r="C1334">
        <f t="shared" si="60"/>
        <v>12</v>
      </c>
      <c r="I1334">
        <f>IF(ISBLANK(Table13[[#This Row],[T1]]),0,IF(Table13[[#This Row],[T1]]&gt;0,1,0))</f>
        <v>0</v>
      </c>
      <c r="J1334">
        <f>IF(ISBLANK(Table13[[#This Row],[T2]]),0,IF(Table13[[#This Row],[T2]]&gt;0,1,0))</f>
        <v>0</v>
      </c>
      <c r="K1334">
        <f>IF(ISBLANK(Table13[[#This Row],[T3]]),0,IF(Table13[[#This Row],[T3]]&gt;0,1,0))</f>
        <v>0</v>
      </c>
      <c r="L1334">
        <f>IF(ISBLANK(Table13[[#This Row],[T4]]),0,IF(Table13[[#This Row],[T4]]&gt;0,1,0))</f>
        <v>0</v>
      </c>
    </row>
    <row r="1335" spans="1:12">
      <c r="A1335" s="4">
        <v>43733.541667129626</v>
      </c>
      <c r="B1335">
        <f t="shared" si="59"/>
        <v>25</v>
      </c>
      <c r="C1335">
        <f t="shared" si="60"/>
        <v>13</v>
      </c>
      <c r="I1335">
        <f>IF(ISBLANK(Table13[[#This Row],[T1]]),0,IF(Table13[[#This Row],[T1]]&gt;0,1,0))</f>
        <v>0</v>
      </c>
      <c r="J1335">
        <f>IF(ISBLANK(Table13[[#This Row],[T2]]),0,IF(Table13[[#This Row],[T2]]&gt;0,1,0))</f>
        <v>0</v>
      </c>
      <c r="K1335">
        <f>IF(ISBLANK(Table13[[#This Row],[T3]]),0,IF(Table13[[#This Row],[T3]]&gt;0,1,0))</f>
        <v>0</v>
      </c>
      <c r="L1335">
        <f>IF(ISBLANK(Table13[[#This Row],[T4]]),0,IF(Table13[[#This Row],[T4]]&gt;0,1,0))</f>
        <v>0</v>
      </c>
    </row>
    <row r="1336" spans="1:12">
      <c r="A1336" s="4">
        <v>43733.583333854163</v>
      </c>
      <c r="B1336">
        <f t="shared" si="59"/>
        <v>25</v>
      </c>
      <c r="C1336">
        <f t="shared" si="60"/>
        <v>14</v>
      </c>
      <c r="I1336">
        <f>IF(ISBLANK(Table13[[#This Row],[T1]]),0,IF(Table13[[#This Row],[T1]]&gt;0,1,0))</f>
        <v>0</v>
      </c>
      <c r="J1336">
        <f>IF(ISBLANK(Table13[[#This Row],[T2]]),0,IF(Table13[[#This Row],[T2]]&gt;0,1,0))</f>
        <v>0</v>
      </c>
      <c r="K1336">
        <f>IF(ISBLANK(Table13[[#This Row],[T3]]),0,IF(Table13[[#This Row],[T3]]&gt;0,1,0))</f>
        <v>0</v>
      </c>
      <c r="L1336">
        <f>IF(ISBLANK(Table13[[#This Row],[T4]]),0,IF(Table13[[#This Row],[T4]]&gt;0,1,0))</f>
        <v>0</v>
      </c>
    </row>
    <row r="1337" spans="1:12">
      <c r="A1337" s="4">
        <v>43733.625000578701</v>
      </c>
      <c r="B1337">
        <f t="shared" si="59"/>
        <v>25</v>
      </c>
      <c r="C1337">
        <f t="shared" si="60"/>
        <v>15</v>
      </c>
      <c r="I1337">
        <f>IF(ISBLANK(Table13[[#This Row],[T1]]),0,IF(Table13[[#This Row],[T1]]&gt;0,1,0))</f>
        <v>0</v>
      </c>
      <c r="J1337">
        <f>IF(ISBLANK(Table13[[#This Row],[T2]]),0,IF(Table13[[#This Row],[T2]]&gt;0,1,0))</f>
        <v>0</v>
      </c>
      <c r="K1337">
        <f>IF(ISBLANK(Table13[[#This Row],[T3]]),0,IF(Table13[[#This Row],[T3]]&gt;0,1,0))</f>
        <v>0</v>
      </c>
      <c r="L1337">
        <f>IF(ISBLANK(Table13[[#This Row],[T4]]),0,IF(Table13[[#This Row],[T4]]&gt;0,1,0))</f>
        <v>0</v>
      </c>
    </row>
    <row r="1338" spans="1:12">
      <c r="A1338" s="4">
        <v>43733.666667303238</v>
      </c>
      <c r="B1338">
        <f t="shared" si="59"/>
        <v>25</v>
      </c>
      <c r="C1338">
        <f t="shared" si="60"/>
        <v>16</v>
      </c>
      <c r="I1338">
        <f>IF(ISBLANK(Table13[[#This Row],[T1]]),0,IF(Table13[[#This Row],[T1]]&gt;0,1,0))</f>
        <v>0</v>
      </c>
      <c r="J1338">
        <f>IF(ISBLANK(Table13[[#This Row],[T2]]),0,IF(Table13[[#This Row],[T2]]&gt;0,1,0))</f>
        <v>0</v>
      </c>
      <c r="K1338">
        <f>IF(ISBLANK(Table13[[#This Row],[T3]]),0,IF(Table13[[#This Row],[T3]]&gt;0,1,0))</f>
        <v>0</v>
      </c>
      <c r="L1338">
        <f>IF(ISBLANK(Table13[[#This Row],[T4]]),0,IF(Table13[[#This Row],[T4]]&gt;0,1,0))</f>
        <v>0</v>
      </c>
    </row>
    <row r="1339" spans="1:12">
      <c r="A1339" s="4">
        <v>43733.708334027775</v>
      </c>
      <c r="B1339">
        <f t="shared" si="59"/>
        <v>25</v>
      </c>
      <c r="C1339">
        <f t="shared" si="60"/>
        <v>17</v>
      </c>
      <c r="I1339">
        <f>IF(ISBLANK(Table13[[#This Row],[T1]]),0,IF(Table13[[#This Row],[T1]]&gt;0,1,0))</f>
        <v>0</v>
      </c>
      <c r="J1339">
        <f>IF(ISBLANK(Table13[[#This Row],[T2]]),0,IF(Table13[[#This Row],[T2]]&gt;0,1,0))</f>
        <v>0</v>
      </c>
      <c r="K1339">
        <f>IF(ISBLANK(Table13[[#This Row],[T3]]),0,IF(Table13[[#This Row],[T3]]&gt;0,1,0))</f>
        <v>0</v>
      </c>
      <c r="L1339">
        <f>IF(ISBLANK(Table13[[#This Row],[T4]]),0,IF(Table13[[#This Row],[T4]]&gt;0,1,0))</f>
        <v>0</v>
      </c>
    </row>
    <row r="1340" spans="1:12">
      <c r="A1340" s="4">
        <v>43733.75</v>
      </c>
      <c r="B1340">
        <f t="shared" si="59"/>
        <v>25</v>
      </c>
      <c r="C1340">
        <f t="shared" si="60"/>
        <v>18</v>
      </c>
      <c r="D1340">
        <v>9</v>
      </c>
      <c r="E1340">
        <v>0</v>
      </c>
      <c r="F1340">
        <v>58</v>
      </c>
      <c r="G1340">
        <v>0</v>
      </c>
      <c r="I1340">
        <f>IF(ISBLANK(Table13[[#This Row],[T1]]),0,IF(Table13[[#This Row],[T1]]&gt;0,1,0))</f>
        <v>1</v>
      </c>
      <c r="J1340">
        <f>IF(ISBLANK(Table13[[#This Row],[T2]]),0,IF(Table13[[#This Row],[T2]]&gt;0,1,0))</f>
        <v>0</v>
      </c>
      <c r="K1340">
        <f>IF(ISBLANK(Table13[[#This Row],[T3]]),0,IF(Table13[[#This Row],[T3]]&gt;0,1,0))</f>
        <v>1</v>
      </c>
      <c r="L1340">
        <f>IF(ISBLANK(Table13[[#This Row],[T4]]),0,IF(Table13[[#This Row],[T4]]&gt;0,1,0))</f>
        <v>0</v>
      </c>
    </row>
    <row r="1341" spans="1:12">
      <c r="A1341" s="4">
        <v>43733.791666666664</v>
      </c>
      <c r="B1341">
        <f t="shared" si="59"/>
        <v>25</v>
      </c>
      <c r="C1341">
        <f t="shared" si="60"/>
        <v>19</v>
      </c>
      <c r="D1341">
        <v>57</v>
      </c>
      <c r="E1341">
        <v>0</v>
      </c>
      <c r="F1341">
        <v>57</v>
      </c>
      <c r="G1341">
        <v>0</v>
      </c>
      <c r="I1341">
        <f>IF(ISBLANK(Table13[[#This Row],[T1]]),0,IF(Table13[[#This Row],[T1]]&gt;0,1,0))</f>
        <v>1</v>
      </c>
      <c r="J1341">
        <f>IF(ISBLANK(Table13[[#This Row],[T2]]),0,IF(Table13[[#This Row],[T2]]&gt;0,1,0))</f>
        <v>0</v>
      </c>
      <c r="K1341">
        <f>IF(ISBLANK(Table13[[#This Row],[T3]]),0,IF(Table13[[#This Row],[T3]]&gt;0,1,0))</f>
        <v>1</v>
      </c>
      <c r="L1341">
        <f>IF(ISBLANK(Table13[[#This Row],[T4]]),0,IF(Table13[[#This Row],[T4]]&gt;0,1,0))</f>
        <v>0</v>
      </c>
    </row>
    <row r="1342" spans="1:12">
      <c r="A1342" s="4">
        <v>43733.833333333336</v>
      </c>
      <c r="B1342">
        <f t="shared" si="59"/>
        <v>25</v>
      </c>
      <c r="C1342">
        <f t="shared" si="60"/>
        <v>20</v>
      </c>
      <c r="D1342">
        <v>58</v>
      </c>
      <c r="E1342">
        <v>0</v>
      </c>
      <c r="F1342">
        <v>58</v>
      </c>
      <c r="G1342">
        <v>0</v>
      </c>
      <c r="I1342">
        <f>IF(ISBLANK(Table13[[#This Row],[T1]]),0,IF(Table13[[#This Row],[T1]]&gt;0,1,0))</f>
        <v>1</v>
      </c>
      <c r="J1342">
        <f>IF(ISBLANK(Table13[[#This Row],[T2]]),0,IF(Table13[[#This Row],[T2]]&gt;0,1,0))</f>
        <v>0</v>
      </c>
      <c r="K1342">
        <f>IF(ISBLANK(Table13[[#This Row],[T3]]),0,IF(Table13[[#This Row],[T3]]&gt;0,1,0))</f>
        <v>1</v>
      </c>
      <c r="L1342">
        <f>IF(ISBLANK(Table13[[#This Row],[T4]]),0,IF(Table13[[#This Row],[T4]]&gt;0,1,0))</f>
        <v>0</v>
      </c>
    </row>
    <row r="1343" spans="1:12">
      <c r="A1343" s="4">
        <v>43733.875</v>
      </c>
      <c r="B1343">
        <f t="shared" si="59"/>
        <v>25</v>
      </c>
      <c r="C1343">
        <f t="shared" si="60"/>
        <v>21</v>
      </c>
      <c r="D1343">
        <v>58</v>
      </c>
      <c r="E1343">
        <v>14</v>
      </c>
      <c r="F1343">
        <v>53</v>
      </c>
      <c r="G1343">
        <v>0</v>
      </c>
      <c r="I1343">
        <f>IF(ISBLANK(Table13[[#This Row],[T1]]),0,IF(Table13[[#This Row],[T1]]&gt;0,1,0))</f>
        <v>1</v>
      </c>
      <c r="J1343">
        <f>IF(ISBLANK(Table13[[#This Row],[T2]]),0,IF(Table13[[#This Row],[T2]]&gt;0,1,0))</f>
        <v>1</v>
      </c>
      <c r="K1343">
        <f>IF(ISBLANK(Table13[[#This Row],[T3]]),0,IF(Table13[[#This Row],[T3]]&gt;0,1,0))</f>
        <v>1</v>
      </c>
      <c r="L1343">
        <f>IF(ISBLANK(Table13[[#This Row],[T4]]),0,IF(Table13[[#This Row],[T4]]&gt;0,1,0))</f>
        <v>0</v>
      </c>
    </row>
    <row r="1344" spans="1:12">
      <c r="A1344" s="4">
        <v>43733.916666666664</v>
      </c>
      <c r="B1344">
        <f t="shared" si="59"/>
        <v>25</v>
      </c>
      <c r="C1344">
        <f t="shared" si="60"/>
        <v>22</v>
      </c>
      <c r="D1344">
        <v>57</v>
      </c>
      <c r="E1344">
        <v>57</v>
      </c>
      <c r="F1344">
        <v>57</v>
      </c>
      <c r="G1344">
        <v>0</v>
      </c>
      <c r="I1344">
        <f>IF(ISBLANK(Table13[[#This Row],[T1]]),0,IF(Table13[[#This Row],[T1]]&gt;0,1,0))</f>
        <v>1</v>
      </c>
      <c r="J1344">
        <f>IF(ISBLANK(Table13[[#This Row],[T2]]),0,IF(Table13[[#This Row],[T2]]&gt;0,1,0))</f>
        <v>1</v>
      </c>
      <c r="K1344">
        <f>IF(ISBLANK(Table13[[#This Row],[T3]]),0,IF(Table13[[#This Row],[T3]]&gt;0,1,0))</f>
        <v>1</v>
      </c>
      <c r="L1344">
        <f>IF(ISBLANK(Table13[[#This Row],[T4]]),0,IF(Table13[[#This Row],[T4]]&gt;0,1,0))</f>
        <v>0</v>
      </c>
    </row>
    <row r="1345" spans="1:12">
      <c r="A1345" s="4">
        <v>43733.958333333336</v>
      </c>
      <c r="B1345">
        <f t="shared" si="59"/>
        <v>25</v>
      </c>
      <c r="C1345">
        <f t="shared" si="60"/>
        <v>23</v>
      </c>
      <c r="D1345">
        <v>58</v>
      </c>
      <c r="E1345">
        <v>58</v>
      </c>
      <c r="F1345">
        <v>58</v>
      </c>
      <c r="G1345">
        <v>0</v>
      </c>
      <c r="I1345">
        <f>IF(ISBLANK(Table13[[#This Row],[T1]]),0,IF(Table13[[#This Row],[T1]]&gt;0,1,0))</f>
        <v>1</v>
      </c>
      <c r="J1345">
        <f>IF(ISBLANK(Table13[[#This Row],[T2]]),0,IF(Table13[[#This Row],[T2]]&gt;0,1,0))</f>
        <v>1</v>
      </c>
      <c r="K1345">
        <f>IF(ISBLANK(Table13[[#This Row],[T3]]),0,IF(Table13[[#This Row],[T3]]&gt;0,1,0))</f>
        <v>1</v>
      </c>
      <c r="L1345">
        <f>IF(ISBLANK(Table13[[#This Row],[T4]]),0,IF(Table13[[#This Row],[T4]]&gt;0,1,0))</f>
        <v>0</v>
      </c>
    </row>
    <row r="1346" spans="1:12">
      <c r="A1346" s="4">
        <v>43734</v>
      </c>
      <c r="B1346">
        <f t="shared" ref="B1346:B1409" si="61">DAY(A1346)</f>
        <v>26</v>
      </c>
      <c r="C1346">
        <f t="shared" si="60"/>
        <v>0</v>
      </c>
      <c r="D1346">
        <v>58</v>
      </c>
      <c r="E1346">
        <v>58</v>
      </c>
      <c r="F1346">
        <v>58</v>
      </c>
      <c r="G1346">
        <v>2</v>
      </c>
      <c r="I1346">
        <f>IF(ISBLANK(Table13[[#This Row],[T1]]),0,IF(Table13[[#This Row],[T1]]&gt;0,1,0))</f>
        <v>1</v>
      </c>
      <c r="J1346">
        <f>IF(ISBLANK(Table13[[#This Row],[T2]]),0,IF(Table13[[#This Row],[T2]]&gt;0,1,0))</f>
        <v>1</v>
      </c>
      <c r="K1346">
        <f>IF(ISBLANK(Table13[[#This Row],[T3]]),0,IF(Table13[[#This Row],[T3]]&gt;0,1,0))</f>
        <v>1</v>
      </c>
      <c r="L1346">
        <f>IF(ISBLANK(Table13[[#This Row],[T4]]),0,IF(Table13[[#This Row],[T4]]&gt;0,1,0))</f>
        <v>1</v>
      </c>
    </row>
    <row r="1347" spans="1:12">
      <c r="A1347" s="4">
        <v>43734.041666666664</v>
      </c>
      <c r="B1347">
        <f t="shared" si="61"/>
        <v>26</v>
      </c>
      <c r="C1347">
        <f t="shared" si="60"/>
        <v>1</v>
      </c>
      <c r="D1347">
        <v>57</v>
      </c>
      <c r="E1347">
        <v>57</v>
      </c>
      <c r="F1347">
        <v>57</v>
      </c>
      <c r="G1347">
        <v>0</v>
      </c>
      <c r="I1347">
        <f>IF(ISBLANK(Table13[[#This Row],[T1]]),0,IF(Table13[[#This Row],[T1]]&gt;0,1,0))</f>
        <v>1</v>
      </c>
      <c r="J1347">
        <f>IF(ISBLANK(Table13[[#This Row],[T2]]),0,IF(Table13[[#This Row],[T2]]&gt;0,1,0))</f>
        <v>1</v>
      </c>
      <c r="K1347">
        <f>IF(ISBLANK(Table13[[#This Row],[T3]]),0,IF(Table13[[#This Row],[T3]]&gt;0,1,0))</f>
        <v>1</v>
      </c>
      <c r="L1347">
        <f>IF(ISBLANK(Table13[[#This Row],[T4]]),0,IF(Table13[[#This Row],[T4]]&gt;0,1,0))</f>
        <v>0</v>
      </c>
    </row>
    <row r="1348" spans="1:12">
      <c r="A1348" s="4">
        <v>43734.083333333336</v>
      </c>
      <c r="B1348">
        <f t="shared" si="61"/>
        <v>26</v>
      </c>
      <c r="C1348">
        <f t="shared" si="60"/>
        <v>2</v>
      </c>
      <c r="D1348">
        <v>58</v>
      </c>
      <c r="E1348">
        <v>58</v>
      </c>
      <c r="F1348">
        <v>58</v>
      </c>
      <c r="G1348">
        <v>0</v>
      </c>
      <c r="I1348">
        <f>IF(ISBLANK(Table13[[#This Row],[T1]]),0,IF(Table13[[#This Row],[T1]]&gt;0,1,0))</f>
        <v>1</v>
      </c>
      <c r="J1348">
        <f>IF(ISBLANK(Table13[[#This Row],[T2]]),0,IF(Table13[[#This Row],[T2]]&gt;0,1,0))</f>
        <v>1</v>
      </c>
      <c r="K1348">
        <f>IF(ISBLANK(Table13[[#This Row],[T3]]),0,IF(Table13[[#This Row],[T3]]&gt;0,1,0))</f>
        <v>1</v>
      </c>
      <c r="L1348">
        <f>IF(ISBLANK(Table13[[#This Row],[T4]]),0,IF(Table13[[#This Row],[T4]]&gt;0,1,0))</f>
        <v>0</v>
      </c>
    </row>
    <row r="1349" spans="1:12">
      <c r="A1349" s="4">
        <v>43734.125</v>
      </c>
      <c r="B1349">
        <f t="shared" si="61"/>
        <v>26</v>
      </c>
      <c r="C1349">
        <f t="shared" si="60"/>
        <v>3</v>
      </c>
      <c r="D1349">
        <v>58</v>
      </c>
      <c r="E1349">
        <v>58</v>
      </c>
      <c r="F1349">
        <v>58</v>
      </c>
      <c r="G1349">
        <v>0</v>
      </c>
      <c r="I1349">
        <f>IF(ISBLANK(Table13[[#This Row],[T1]]),0,IF(Table13[[#This Row],[T1]]&gt;0,1,0))</f>
        <v>1</v>
      </c>
      <c r="J1349">
        <f>IF(ISBLANK(Table13[[#This Row],[T2]]),0,IF(Table13[[#This Row],[T2]]&gt;0,1,0))</f>
        <v>1</v>
      </c>
      <c r="K1349">
        <f>IF(ISBLANK(Table13[[#This Row],[T3]]),0,IF(Table13[[#This Row],[T3]]&gt;0,1,0))</f>
        <v>1</v>
      </c>
      <c r="L1349">
        <f>IF(ISBLANK(Table13[[#This Row],[T4]]),0,IF(Table13[[#This Row],[T4]]&gt;0,1,0))</f>
        <v>0</v>
      </c>
    </row>
    <row r="1350" spans="1:12">
      <c r="A1350" s="4">
        <v>43734.166666666664</v>
      </c>
      <c r="B1350">
        <f t="shared" si="61"/>
        <v>26</v>
      </c>
      <c r="C1350">
        <f t="shared" si="60"/>
        <v>4</v>
      </c>
      <c r="D1350">
        <v>58</v>
      </c>
      <c r="E1350">
        <v>58</v>
      </c>
      <c r="F1350">
        <v>58</v>
      </c>
      <c r="G1350">
        <v>0</v>
      </c>
      <c r="I1350">
        <f>IF(ISBLANK(Table13[[#This Row],[T1]]),0,IF(Table13[[#This Row],[T1]]&gt;0,1,0))</f>
        <v>1</v>
      </c>
      <c r="J1350">
        <f>IF(ISBLANK(Table13[[#This Row],[T2]]),0,IF(Table13[[#This Row],[T2]]&gt;0,1,0))</f>
        <v>1</v>
      </c>
      <c r="K1350">
        <f>IF(ISBLANK(Table13[[#This Row],[T3]]),0,IF(Table13[[#This Row],[T3]]&gt;0,1,0))</f>
        <v>1</v>
      </c>
      <c r="L1350">
        <f>IF(ISBLANK(Table13[[#This Row],[T4]]),0,IF(Table13[[#This Row],[T4]]&gt;0,1,0))</f>
        <v>0</v>
      </c>
    </row>
    <row r="1351" spans="1:12">
      <c r="A1351" s="4">
        <v>43734.208333333336</v>
      </c>
      <c r="B1351">
        <f t="shared" si="61"/>
        <v>26</v>
      </c>
      <c r="C1351">
        <f t="shared" si="60"/>
        <v>5</v>
      </c>
      <c r="D1351">
        <v>57</v>
      </c>
      <c r="E1351">
        <v>54</v>
      </c>
      <c r="F1351">
        <v>57</v>
      </c>
      <c r="G1351">
        <v>0</v>
      </c>
      <c r="I1351">
        <f>IF(ISBLANK(Table13[[#This Row],[T1]]),0,IF(Table13[[#This Row],[T1]]&gt;0,1,0))</f>
        <v>1</v>
      </c>
      <c r="J1351">
        <f>IF(ISBLANK(Table13[[#This Row],[T2]]),0,IF(Table13[[#This Row],[T2]]&gt;0,1,0))</f>
        <v>1</v>
      </c>
      <c r="K1351">
        <f>IF(ISBLANK(Table13[[#This Row],[T3]]),0,IF(Table13[[#This Row],[T3]]&gt;0,1,0))</f>
        <v>1</v>
      </c>
      <c r="L1351">
        <f>IF(ISBLANK(Table13[[#This Row],[T4]]),0,IF(Table13[[#This Row],[T4]]&gt;0,1,0))</f>
        <v>0</v>
      </c>
    </row>
    <row r="1352" spans="1:12">
      <c r="A1352" s="4">
        <v>43734.25</v>
      </c>
      <c r="B1352">
        <f t="shared" si="61"/>
        <v>26</v>
      </c>
      <c r="C1352">
        <f t="shared" si="60"/>
        <v>6</v>
      </c>
      <c r="D1352">
        <v>58</v>
      </c>
      <c r="E1352">
        <v>50</v>
      </c>
      <c r="F1352">
        <v>58</v>
      </c>
      <c r="G1352">
        <v>0</v>
      </c>
      <c r="I1352">
        <f>IF(ISBLANK(Table13[[#This Row],[T1]]),0,IF(Table13[[#This Row],[T1]]&gt;0,1,0))</f>
        <v>1</v>
      </c>
      <c r="J1352">
        <f>IF(ISBLANK(Table13[[#This Row],[T2]]),0,IF(Table13[[#This Row],[T2]]&gt;0,1,0))</f>
        <v>1</v>
      </c>
      <c r="K1352">
        <f>IF(ISBLANK(Table13[[#This Row],[T3]]),0,IF(Table13[[#This Row],[T3]]&gt;0,1,0))</f>
        <v>1</v>
      </c>
      <c r="L1352">
        <f>IF(ISBLANK(Table13[[#This Row],[T4]]),0,IF(Table13[[#This Row],[T4]]&gt;0,1,0))</f>
        <v>0</v>
      </c>
    </row>
    <row r="1353" spans="1:12">
      <c r="A1353" s="4">
        <v>43734.291666666664</v>
      </c>
      <c r="B1353">
        <f t="shared" si="61"/>
        <v>26</v>
      </c>
      <c r="C1353">
        <f t="shared" si="60"/>
        <v>7</v>
      </c>
      <c r="D1353">
        <v>52</v>
      </c>
      <c r="E1353">
        <v>58</v>
      </c>
      <c r="F1353">
        <v>45</v>
      </c>
      <c r="G1353">
        <v>36</v>
      </c>
      <c r="I1353">
        <f>IF(ISBLANK(Table13[[#This Row],[T1]]),0,IF(Table13[[#This Row],[T1]]&gt;0,1,0))</f>
        <v>1</v>
      </c>
      <c r="J1353">
        <f>IF(ISBLANK(Table13[[#This Row],[T2]]),0,IF(Table13[[#This Row],[T2]]&gt;0,1,0))</f>
        <v>1</v>
      </c>
      <c r="K1353">
        <f>IF(ISBLANK(Table13[[#This Row],[T3]]),0,IF(Table13[[#This Row],[T3]]&gt;0,1,0))</f>
        <v>1</v>
      </c>
      <c r="L1353">
        <f>IF(ISBLANK(Table13[[#This Row],[T4]]),0,IF(Table13[[#This Row],[T4]]&gt;0,1,0))</f>
        <v>1</v>
      </c>
    </row>
    <row r="1354" spans="1:12">
      <c r="A1354" s="4">
        <v>43734.333333333336</v>
      </c>
      <c r="B1354">
        <f t="shared" si="61"/>
        <v>26</v>
      </c>
      <c r="C1354">
        <f t="shared" si="60"/>
        <v>8</v>
      </c>
      <c r="D1354">
        <v>0</v>
      </c>
      <c r="E1354">
        <v>41</v>
      </c>
      <c r="F1354">
        <v>0</v>
      </c>
      <c r="G1354">
        <v>43</v>
      </c>
      <c r="I1354">
        <f>IF(ISBLANK(Table13[[#This Row],[T1]]),0,IF(Table13[[#This Row],[T1]]&gt;0,1,0))</f>
        <v>0</v>
      </c>
      <c r="J1354">
        <f>IF(ISBLANK(Table13[[#This Row],[T2]]),0,IF(Table13[[#This Row],[T2]]&gt;0,1,0))</f>
        <v>1</v>
      </c>
      <c r="K1354">
        <f>IF(ISBLANK(Table13[[#This Row],[T3]]),0,IF(Table13[[#This Row],[T3]]&gt;0,1,0))</f>
        <v>0</v>
      </c>
      <c r="L1354">
        <f>IF(ISBLANK(Table13[[#This Row],[T4]]),0,IF(Table13[[#This Row],[T4]]&gt;0,1,0))</f>
        <v>1</v>
      </c>
    </row>
    <row r="1355" spans="1:12">
      <c r="A1355" s="4">
        <v>43734.375</v>
      </c>
      <c r="B1355">
        <f t="shared" si="61"/>
        <v>26</v>
      </c>
      <c r="C1355">
        <f t="shared" si="60"/>
        <v>9</v>
      </c>
      <c r="D1355">
        <v>0</v>
      </c>
      <c r="E1355">
        <v>0</v>
      </c>
      <c r="F1355">
        <v>0</v>
      </c>
      <c r="G1355">
        <v>57</v>
      </c>
      <c r="I1355">
        <f>IF(ISBLANK(Table13[[#This Row],[T1]]),0,IF(Table13[[#This Row],[T1]]&gt;0,1,0))</f>
        <v>0</v>
      </c>
      <c r="J1355">
        <f>IF(ISBLANK(Table13[[#This Row],[T2]]),0,IF(Table13[[#This Row],[T2]]&gt;0,1,0))</f>
        <v>0</v>
      </c>
      <c r="K1355">
        <f>IF(ISBLANK(Table13[[#This Row],[T3]]),0,IF(Table13[[#This Row],[T3]]&gt;0,1,0))</f>
        <v>0</v>
      </c>
      <c r="L1355">
        <f>IF(ISBLANK(Table13[[#This Row],[T4]]),0,IF(Table13[[#This Row],[T4]]&gt;0,1,0))</f>
        <v>1</v>
      </c>
    </row>
    <row r="1356" spans="1:12">
      <c r="A1356" s="4">
        <v>43734.416666666664</v>
      </c>
      <c r="B1356">
        <f t="shared" si="61"/>
        <v>26</v>
      </c>
      <c r="C1356">
        <f t="shared" si="60"/>
        <v>10</v>
      </c>
      <c r="D1356">
        <v>0</v>
      </c>
      <c r="E1356">
        <v>0</v>
      </c>
      <c r="F1356">
        <v>0</v>
      </c>
      <c r="G1356">
        <v>57</v>
      </c>
      <c r="I1356">
        <f>IF(ISBLANK(Table13[[#This Row],[T1]]),0,IF(Table13[[#This Row],[T1]]&gt;0,1,0))</f>
        <v>0</v>
      </c>
      <c r="J1356">
        <f>IF(ISBLANK(Table13[[#This Row],[T2]]),0,IF(Table13[[#This Row],[T2]]&gt;0,1,0))</f>
        <v>0</v>
      </c>
      <c r="K1356">
        <f>IF(ISBLANK(Table13[[#This Row],[T3]]),0,IF(Table13[[#This Row],[T3]]&gt;0,1,0))</f>
        <v>0</v>
      </c>
      <c r="L1356">
        <f>IF(ISBLANK(Table13[[#This Row],[T4]]),0,IF(Table13[[#This Row],[T4]]&gt;0,1,0))</f>
        <v>1</v>
      </c>
    </row>
    <row r="1357" spans="1:12">
      <c r="A1357" s="4">
        <v>43734.458333333336</v>
      </c>
      <c r="B1357">
        <f t="shared" si="61"/>
        <v>26</v>
      </c>
      <c r="C1357">
        <f t="shared" si="60"/>
        <v>11</v>
      </c>
      <c r="D1357">
        <v>0</v>
      </c>
      <c r="E1357">
        <v>0</v>
      </c>
      <c r="F1357">
        <v>0</v>
      </c>
      <c r="G1357">
        <v>10</v>
      </c>
      <c r="I1357">
        <f>IF(ISBLANK(Table13[[#This Row],[T1]]),0,IF(Table13[[#This Row],[T1]]&gt;0,1,0))</f>
        <v>0</v>
      </c>
      <c r="J1357">
        <f>IF(ISBLANK(Table13[[#This Row],[T2]]),0,IF(Table13[[#This Row],[T2]]&gt;0,1,0))</f>
        <v>0</v>
      </c>
      <c r="K1357">
        <f>IF(ISBLANK(Table13[[#This Row],[T3]]),0,IF(Table13[[#This Row],[T3]]&gt;0,1,0))</f>
        <v>0</v>
      </c>
      <c r="L1357">
        <f>IF(ISBLANK(Table13[[#This Row],[T4]]),0,IF(Table13[[#This Row],[T4]]&gt;0,1,0))</f>
        <v>1</v>
      </c>
    </row>
    <row r="1358" spans="1:12">
      <c r="A1358" s="4">
        <v>43734.500000405096</v>
      </c>
      <c r="B1358">
        <f t="shared" si="61"/>
        <v>26</v>
      </c>
      <c r="C1358">
        <f t="shared" si="60"/>
        <v>12</v>
      </c>
      <c r="I1358">
        <f>IF(ISBLANK(Table13[[#This Row],[T1]]),0,IF(Table13[[#This Row],[T1]]&gt;0,1,0))</f>
        <v>0</v>
      </c>
      <c r="J1358">
        <f>IF(ISBLANK(Table13[[#This Row],[T2]]),0,IF(Table13[[#This Row],[T2]]&gt;0,1,0))</f>
        <v>0</v>
      </c>
      <c r="K1358">
        <f>IF(ISBLANK(Table13[[#This Row],[T3]]),0,IF(Table13[[#This Row],[T3]]&gt;0,1,0))</f>
        <v>0</v>
      </c>
      <c r="L1358">
        <f>IF(ISBLANK(Table13[[#This Row],[T4]]),0,IF(Table13[[#This Row],[T4]]&gt;0,1,0))</f>
        <v>0</v>
      </c>
    </row>
    <row r="1359" spans="1:12">
      <c r="A1359" s="4">
        <v>43734.541667129626</v>
      </c>
      <c r="B1359">
        <f t="shared" si="61"/>
        <v>26</v>
      </c>
      <c r="C1359">
        <f t="shared" si="60"/>
        <v>13</v>
      </c>
      <c r="I1359">
        <f>IF(ISBLANK(Table13[[#This Row],[T1]]),0,IF(Table13[[#This Row],[T1]]&gt;0,1,0))</f>
        <v>0</v>
      </c>
      <c r="J1359">
        <f>IF(ISBLANK(Table13[[#This Row],[T2]]),0,IF(Table13[[#This Row],[T2]]&gt;0,1,0))</f>
        <v>0</v>
      </c>
      <c r="K1359">
        <f>IF(ISBLANK(Table13[[#This Row],[T3]]),0,IF(Table13[[#This Row],[T3]]&gt;0,1,0))</f>
        <v>0</v>
      </c>
      <c r="L1359">
        <f>IF(ISBLANK(Table13[[#This Row],[T4]]),0,IF(Table13[[#This Row],[T4]]&gt;0,1,0))</f>
        <v>0</v>
      </c>
    </row>
    <row r="1360" spans="1:12">
      <c r="A1360" s="4">
        <v>43734.583333854163</v>
      </c>
      <c r="B1360">
        <f t="shared" si="61"/>
        <v>26</v>
      </c>
      <c r="C1360">
        <f t="shared" si="60"/>
        <v>14</v>
      </c>
      <c r="I1360">
        <f>IF(ISBLANK(Table13[[#This Row],[T1]]),0,IF(Table13[[#This Row],[T1]]&gt;0,1,0))</f>
        <v>0</v>
      </c>
      <c r="J1360">
        <f>IF(ISBLANK(Table13[[#This Row],[T2]]),0,IF(Table13[[#This Row],[T2]]&gt;0,1,0))</f>
        <v>0</v>
      </c>
      <c r="K1360">
        <f>IF(ISBLANK(Table13[[#This Row],[T3]]),0,IF(Table13[[#This Row],[T3]]&gt;0,1,0))</f>
        <v>0</v>
      </c>
      <c r="L1360">
        <f>IF(ISBLANK(Table13[[#This Row],[T4]]),0,IF(Table13[[#This Row],[T4]]&gt;0,1,0))</f>
        <v>0</v>
      </c>
    </row>
    <row r="1361" spans="1:12">
      <c r="A1361" s="4">
        <v>43734.625000578701</v>
      </c>
      <c r="B1361">
        <f t="shared" si="61"/>
        <v>26</v>
      </c>
      <c r="C1361">
        <f t="shared" si="60"/>
        <v>15</v>
      </c>
      <c r="I1361">
        <f>IF(ISBLANK(Table13[[#This Row],[T1]]),0,IF(Table13[[#This Row],[T1]]&gt;0,1,0))</f>
        <v>0</v>
      </c>
      <c r="J1361">
        <f>IF(ISBLANK(Table13[[#This Row],[T2]]),0,IF(Table13[[#This Row],[T2]]&gt;0,1,0))</f>
        <v>0</v>
      </c>
      <c r="K1361">
        <f>IF(ISBLANK(Table13[[#This Row],[T3]]),0,IF(Table13[[#This Row],[T3]]&gt;0,1,0))</f>
        <v>0</v>
      </c>
      <c r="L1361">
        <f>IF(ISBLANK(Table13[[#This Row],[T4]]),0,IF(Table13[[#This Row],[T4]]&gt;0,1,0))</f>
        <v>0</v>
      </c>
    </row>
    <row r="1362" spans="1:12">
      <c r="A1362" s="4">
        <v>43734.666667303238</v>
      </c>
      <c r="B1362">
        <f t="shared" si="61"/>
        <v>26</v>
      </c>
      <c r="C1362">
        <f t="shared" si="60"/>
        <v>16</v>
      </c>
      <c r="I1362">
        <f>IF(ISBLANK(Table13[[#This Row],[T1]]),0,IF(Table13[[#This Row],[T1]]&gt;0,1,0))</f>
        <v>0</v>
      </c>
      <c r="J1362">
        <f>IF(ISBLANK(Table13[[#This Row],[T2]]),0,IF(Table13[[#This Row],[T2]]&gt;0,1,0))</f>
        <v>0</v>
      </c>
      <c r="K1362">
        <f>IF(ISBLANK(Table13[[#This Row],[T3]]),0,IF(Table13[[#This Row],[T3]]&gt;0,1,0))</f>
        <v>0</v>
      </c>
      <c r="L1362">
        <f>IF(ISBLANK(Table13[[#This Row],[T4]]),0,IF(Table13[[#This Row],[T4]]&gt;0,1,0))</f>
        <v>0</v>
      </c>
    </row>
    <row r="1363" spans="1:12">
      <c r="A1363" s="4">
        <v>43734.708333333336</v>
      </c>
      <c r="B1363">
        <f t="shared" si="61"/>
        <v>26</v>
      </c>
      <c r="C1363">
        <f t="shared" si="60"/>
        <v>17</v>
      </c>
      <c r="D1363">
        <v>0</v>
      </c>
      <c r="E1363">
        <v>0</v>
      </c>
      <c r="F1363">
        <v>12</v>
      </c>
      <c r="G1363">
        <v>0</v>
      </c>
      <c r="I1363">
        <f>IF(ISBLANK(Table13[[#This Row],[T1]]),0,IF(Table13[[#This Row],[T1]]&gt;0,1,0))</f>
        <v>0</v>
      </c>
      <c r="J1363">
        <f>IF(ISBLANK(Table13[[#This Row],[T2]]),0,IF(Table13[[#This Row],[T2]]&gt;0,1,0))</f>
        <v>0</v>
      </c>
      <c r="K1363">
        <f>IF(ISBLANK(Table13[[#This Row],[T3]]),0,IF(Table13[[#This Row],[T3]]&gt;0,1,0))</f>
        <v>1</v>
      </c>
      <c r="L1363">
        <f>IF(ISBLANK(Table13[[#This Row],[T4]]),0,IF(Table13[[#This Row],[T4]]&gt;0,1,0))</f>
        <v>0</v>
      </c>
    </row>
    <row r="1364" spans="1:12">
      <c r="A1364" s="4">
        <v>43734.75</v>
      </c>
      <c r="B1364">
        <f t="shared" si="61"/>
        <v>26</v>
      </c>
      <c r="C1364">
        <f t="shared" si="60"/>
        <v>18</v>
      </c>
      <c r="D1364">
        <v>21</v>
      </c>
      <c r="E1364">
        <v>0</v>
      </c>
      <c r="F1364">
        <v>57</v>
      </c>
      <c r="G1364">
        <v>0</v>
      </c>
      <c r="I1364">
        <f>IF(ISBLANK(Table13[[#This Row],[T1]]),0,IF(Table13[[#This Row],[T1]]&gt;0,1,0))</f>
        <v>1</v>
      </c>
      <c r="J1364">
        <f>IF(ISBLANK(Table13[[#This Row],[T2]]),0,IF(Table13[[#This Row],[T2]]&gt;0,1,0))</f>
        <v>0</v>
      </c>
      <c r="K1364">
        <f>IF(ISBLANK(Table13[[#This Row],[T3]]),0,IF(Table13[[#This Row],[T3]]&gt;0,1,0))</f>
        <v>1</v>
      </c>
      <c r="L1364">
        <f>IF(ISBLANK(Table13[[#This Row],[T4]]),0,IF(Table13[[#This Row],[T4]]&gt;0,1,0))</f>
        <v>0</v>
      </c>
    </row>
    <row r="1365" spans="1:12">
      <c r="A1365" s="4">
        <v>43734.791666666664</v>
      </c>
      <c r="B1365">
        <f t="shared" si="61"/>
        <v>26</v>
      </c>
      <c r="C1365">
        <f t="shared" si="60"/>
        <v>19</v>
      </c>
      <c r="D1365">
        <v>58</v>
      </c>
      <c r="E1365">
        <v>45</v>
      </c>
      <c r="F1365">
        <v>58</v>
      </c>
      <c r="G1365">
        <v>0</v>
      </c>
      <c r="I1365">
        <f>IF(ISBLANK(Table13[[#This Row],[T1]]),0,IF(Table13[[#This Row],[T1]]&gt;0,1,0))</f>
        <v>1</v>
      </c>
      <c r="J1365">
        <f>IF(ISBLANK(Table13[[#This Row],[T2]]),0,IF(Table13[[#This Row],[T2]]&gt;0,1,0))</f>
        <v>1</v>
      </c>
      <c r="K1365">
        <f>IF(ISBLANK(Table13[[#This Row],[T3]]),0,IF(Table13[[#This Row],[T3]]&gt;0,1,0))</f>
        <v>1</v>
      </c>
      <c r="L1365">
        <f>IF(ISBLANK(Table13[[#This Row],[T4]]),0,IF(Table13[[#This Row],[T4]]&gt;0,1,0))</f>
        <v>0</v>
      </c>
    </row>
    <row r="1366" spans="1:12">
      <c r="A1366" s="4">
        <v>43734.833333333336</v>
      </c>
      <c r="B1366">
        <f t="shared" si="61"/>
        <v>26</v>
      </c>
      <c r="C1366">
        <f t="shared" si="60"/>
        <v>20</v>
      </c>
      <c r="D1366">
        <v>58</v>
      </c>
      <c r="E1366">
        <v>52</v>
      </c>
      <c r="F1366">
        <v>58</v>
      </c>
      <c r="G1366">
        <v>0</v>
      </c>
      <c r="I1366">
        <f>IF(ISBLANK(Table13[[#This Row],[T1]]),0,IF(Table13[[#This Row],[T1]]&gt;0,1,0))</f>
        <v>1</v>
      </c>
      <c r="J1366">
        <f>IF(ISBLANK(Table13[[#This Row],[T2]]),0,IF(Table13[[#This Row],[T2]]&gt;0,1,0))</f>
        <v>1</v>
      </c>
      <c r="K1366">
        <f>IF(ISBLANK(Table13[[#This Row],[T3]]),0,IF(Table13[[#This Row],[T3]]&gt;0,1,0))</f>
        <v>1</v>
      </c>
      <c r="L1366">
        <f>IF(ISBLANK(Table13[[#This Row],[T4]]),0,IF(Table13[[#This Row],[T4]]&gt;0,1,0))</f>
        <v>0</v>
      </c>
    </row>
    <row r="1367" spans="1:12">
      <c r="A1367" s="4">
        <v>43734.875</v>
      </c>
      <c r="B1367">
        <f t="shared" si="61"/>
        <v>26</v>
      </c>
      <c r="C1367">
        <f t="shared" si="60"/>
        <v>21</v>
      </c>
      <c r="D1367">
        <v>58</v>
      </c>
      <c r="E1367">
        <v>48</v>
      </c>
      <c r="F1367">
        <v>58</v>
      </c>
      <c r="G1367">
        <v>0</v>
      </c>
      <c r="I1367">
        <f>IF(ISBLANK(Table13[[#This Row],[T1]]),0,IF(Table13[[#This Row],[T1]]&gt;0,1,0))</f>
        <v>1</v>
      </c>
      <c r="J1367">
        <f>IF(ISBLANK(Table13[[#This Row],[T2]]),0,IF(Table13[[#This Row],[T2]]&gt;0,1,0))</f>
        <v>1</v>
      </c>
      <c r="K1367">
        <f>IF(ISBLANK(Table13[[#This Row],[T3]]),0,IF(Table13[[#This Row],[T3]]&gt;0,1,0))</f>
        <v>1</v>
      </c>
      <c r="L1367">
        <f>IF(ISBLANK(Table13[[#This Row],[T4]]),0,IF(Table13[[#This Row],[T4]]&gt;0,1,0))</f>
        <v>0</v>
      </c>
    </row>
    <row r="1368" spans="1:12">
      <c r="A1368" s="4">
        <v>43734.916666666664</v>
      </c>
      <c r="B1368">
        <f t="shared" si="61"/>
        <v>26</v>
      </c>
      <c r="C1368">
        <f t="shared" si="60"/>
        <v>22</v>
      </c>
      <c r="D1368">
        <v>57</v>
      </c>
      <c r="E1368">
        <v>57</v>
      </c>
      <c r="F1368">
        <v>57</v>
      </c>
      <c r="G1368">
        <v>0</v>
      </c>
      <c r="I1368">
        <f>IF(ISBLANK(Table13[[#This Row],[T1]]),0,IF(Table13[[#This Row],[T1]]&gt;0,1,0))</f>
        <v>1</v>
      </c>
      <c r="J1368">
        <f>IF(ISBLANK(Table13[[#This Row],[T2]]),0,IF(Table13[[#This Row],[T2]]&gt;0,1,0))</f>
        <v>1</v>
      </c>
      <c r="K1368">
        <f>IF(ISBLANK(Table13[[#This Row],[T3]]),0,IF(Table13[[#This Row],[T3]]&gt;0,1,0))</f>
        <v>1</v>
      </c>
      <c r="L1368">
        <f>IF(ISBLANK(Table13[[#This Row],[T4]]),0,IF(Table13[[#This Row],[T4]]&gt;0,1,0))</f>
        <v>0</v>
      </c>
    </row>
    <row r="1369" spans="1:12">
      <c r="A1369" s="4">
        <v>43734.958333333336</v>
      </c>
      <c r="B1369">
        <f t="shared" si="61"/>
        <v>26</v>
      </c>
      <c r="C1369">
        <f t="shared" si="60"/>
        <v>23</v>
      </c>
      <c r="D1369">
        <v>58</v>
      </c>
      <c r="E1369">
        <v>58</v>
      </c>
      <c r="F1369">
        <v>58</v>
      </c>
      <c r="G1369">
        <v>0</v>
      </c>
      <c r="I1369">
        <f>IF(ISBLANK(Table13[[#This Row],[T1]]),0,IF(Table13[[#This Row],[T1]]&gt;0,1,0))</f>
        <v>1</v>
      </c>
      <c r="J1369">
        <f>IF(ISBLANK(Table13[[#This Row],[T2]]),0,IF(Table13[[#This Row],[T2]]&gt;0,1,0))</f>
        <v>1</v>
      </c>
      <c r="K1369">
        <f>IF(ISBLANK(Table13[[#This Row],[T3]]),0,IF(Table13[[#This Row],[T3]]&gt;0,1,0))</f>
        <v>1</v>
      </c>
      <c r="L1369">
        <f>IF(ISBLANK(Table13[[#This Row],[T4]]),0,IF(Table13[[#This Row],[T4]]&gt;0,1,0))</f>
        <v>0</v>
      </c>
    </row>
    <row r="1370" spans="1:12">
      <c r="A1370" s="4">
        <v>43735</v>
      </c>
      <c r="B1370">
        <f t="shared" si="61"/>
        <v>27</v>
      </c>
      <c r="C1370">
        <f t="shared" si="60"/>
        <v>0</v>
      </c>
      <c r="D1370">
        <v>58</v>
      </c>
      <c r="E1370">
        <v>58</v>
      </c>
      <c r="F1370">
        <v>58</v>
      </c>
      <c r="G1370">
        <v>0</v>
      </c>
      <c r="I1370">
        <f>IF(ISBLANK(Table13[[#This Row],[T1]]),0,IF(Table13[[#This Row],[T1]]&gt;0,1,0))</f>
        <v>1</v>
      </c>
      <c r="J1370">
        <f>IF(ISBLANK(Table13[[#This Row],[T2]]),0,IF(Table13[[#This Row],[T2]]&gt;0,1,0))</f>
        <v>1</v>
      </c>
      <c r="K1370">
        <f>IF(ISBLANK(Table13[[#This Row],[T3]]),0,IF(Table13[[#This Row],[T3]]&gt;0,1,0))</f>
        <v>1</v>
      </c>
      <c r="L1370">
        <f>IF(ISBLANK(Table13[[#This Row],[T4]]),0,IF(Table13[[#This Row],[T4]]&gt;0,1,0))</f>
        <v>0</v>
      </c>
    </row>
    <row r="1371" spans="1:12">
      <c r="A1371" s="4">
        <v>43735.041666666664</v>
      </c>
      <c r="B1371">
        <f t="shared" si="61"/>
        <v>27</v>
      </c>
      <c r="C1371">
        <f t="shared" ref="C1371:C1434" si="62">HOUR(A1371)</f>
        <v>1</v>
      </c>
      <c r="D1371">
        <v>57</v>
      </c>
      <c r="E1371">
        <v>35</v>
      </c>
      <c r="F1371">
        <v>57</v>
      </c>
      <c r="G1371">
        <v>0</v>
      </c>
      <c r="I1371">
        <f>IF(ISBLANK(Table13[[#This Row],[T1]]),0,IF(Table13[[#This Row],[T1]]&gt;0,1,0))</f>
        <v>1</v>
      </c>
      <c r="J1371">
        <f>IF(ISBLANK(Table13[[#This Row],[T2]]),0,IF(Table13[[#This Row],[T2]]&gt;0,1,0))</f>
        <v>1</v>
      </c>
      <c r="K1371">
        <f>IF(ISBLANK(Table13[[#This Row],[T3]]),0,IF(Table13[[#This Row],[T3]]&gt;0,1,0))</f>
        <v>1</v>
      </c>
      <c r="L1371">
        <f>IF(ISBLANK(Table13[[#This Row],[T4]]),0,IF(Table13[[#This Row],[T4]]&gt;0,1,0))</f>
        <v>0</v>
      </c>
    </row>
    <row r="1372" spans="1:12">
      <c r="A1372" s="4">
        <v>43735.083333333336</v>
      </c>
      <c r="B1372">
        <f t="shared" si="61"/>
        <v>27</v>
      </c>
      <c r="C1372">
        <f t="shared" si="62"/>
        <v>2</v>
      </c>
      <c r="D1372">
        <v>58</v>
      </c>
      <c r="E1372">
        <v>24</v>
      </c>
      <c r="F1372">
        <v>58</v>
      </c>
      <c r="G1372">
        <v>0</v>
      </c>
      <c r="I1372">
        <f>IF(ISBLANK(Table13[[#This Row],[T1]]),0,IF(Table13[[#This Row],[T1]]&gt;0,1,0))</f>
        <v>1</v>
      </c>
      <c r="J1372">
        <f>IF(ISBLANK(Table13[[#This Row],[T2]]),0,IF(Table13[[#This Row],[T2]]&gt;0,1,0))</f>
        <v>1</v>
      </c>
      <c r="K1372">
        <f>IF(ISBLANK(Table13[[#This Row],[T3]]),0,IF(Table13[[#This Row],[T3]]&gt;0,1,0))</f>
        <v>1</v>
      </c>
      <c r="L1372">
        <f>IF(ISBLANK(Table13[[#This Row],[T4]]),0,IF(Table13[[#This Row],[T4]]&gt;0,1,0))</f>
        <v>0</v>
      </c>
    </row>
    <row r="1373" spans="1:12">
      <c r="A1373" s="4">
        <v>43735.125</v>
      </c>
      <c r="B1373">
        <f t="shared" si="61"/>
        <v>27</v>
      </c>
      <c r="C1373">
        <f t="shared" si="62"/>
        <v>3</v>
      </c>
      <c r="D1373">
        <v>58</v>
      </c>
      <c r="E1373">
        <v>30</v>
      </c>
      <c r="F1373">
        <v>58</v>
      </c>
      <c r="G1373">
        <v>0</v>
      </c>
      <c r="I1373">
        <f>IF(ISBLANK(Table13[[#This Row],[T1]]),0,IF(Table13[[#This Row],[T1]]&gt;0,1,0))</f>
        <v>1</v>
      </c>
      <c r="J1373">
        <f>IF(ISBLANK(Table13[[#This Row],[T2]]),0,IF(Table13[[#This Row],[T2]]&gt;0,1,0))</f>
        <v>1</v>
      </c>
      <c r="K1373">
        <f>IF(ISBLANK(Table13[[#This Row],[T3]]),0,IF(Table13[[#This Row],[T3]]&gt;0,1,0))</f>
        <v>1</v>
      </c>
      <c r="L1373">
        <f>IF(ISBLANK(Table13[[#This Row],[T4]]),0,IF(Table13[[#This Row],[T4]]&gt;0,1,0))</f>
        <v>0</v>
      </c>
    </row>
    <row r="1374" spans="1:12">
      <c r="A1374" s="4">
        <v>43735.166666666664</v>
      </c>
      <c r="B1374">
        <f t="shared" si="61"/>
        <v>27</v>
      </c>
      <c r="C1374">
        <f t="shared" si="62"/>
        <v>4</v>
      </c>
      <c r="D1374">
        <v>58</v>
      </c>
      <c r="E1374">
        <v>47</v>
      </c>
      <c r="F1374">
        <v>58</v>
      </c>
      <c r="G1374">
        <v>0</v>
      </c>
      <c r="I1374">
        <f>IF(ISBLANK(Table13[[#This Row],[T1]]),0,IF(Table13[[#This Row],[T1]]&gt;0,1,0))</f>
        <v>1</v>
      </c>
      <c r="J1374">
        <f>IF(ISBLANK(Table13[[#This Row],[T2]]),0,IF(Table13[[#This Row],[T2]]&gt;0,1,0))</f>
        <v>1</v>
      </c>
      <c r="K1374">
        <f>IF(ISBLANK(Table13[[#This Row],[T3]]),0,IF(Table13[[#This Row],[T3]]&gt;0,1,0))</f>
        <v>1</v>
      </c>
      <c r="L1374">
        <f>IF(ISBLANK(Table13[[#This Row],[T4]]),0,IF(Table13[[#This Row],[T4]]&gt;0,1,0))</f>
        <v>0</v>
      </c>
    </row>
    <row r="1375" spans="1:12">
      <c r="A1375" s="4">
        <v>43735.208333333336</v>
      </c>
      <c r="B1375">
        <f t="shared" si="61"/>
        <v>27</v>
      </c>
      <c r="C1375">
        <f t="shared" si="62"/>
        <v>5</v>
      </c>
      <c r="D1375">
        <v>57</v>
      </c>
      <c r="E1375">
        <v>57</v>
      </c>
      <c r="F1375">
        <v>57</v>
      </c>
      <c r="G1375">
        <v>0</v>
      </c>
      <c r="I1375">
        <f>IF(ISBLANK(Table13[[#This Row],[T1]]),0,IF(Table13[[#This Row],[T1]]&gt;0,1,0))</f>
        <v>1</v>
      </c>
      <c r="J1375">
        <f>IF(ISBLANK(Table13[[#This Row],[T2]]),0,IF(Table13[[#This Row],[T2]]&gt;0,1,0))</f>
        <v>1</v>
      </c>
      <c r="K1375">
        <f>IF(ISBLANK(Table13[[#This Row],[T3]]),0,IF(Table13[[#This Row],[T3]]&gt;0,1,0))</f>
        <v>1</v>
      </c>
      <c r="L1375">
        <f>IF(ISBLANK(Table13[[#This Row],[T4]]),0,IF(Table13[[#This Row],[T4]]&gt;0,1,0))</f>
        <v>0</v>
      </c>
    </row>
    <row r="1376" spans="1:12">
      <c r="A1376" s="4">
        <v>43735.25</v>
      </c>
      <c r="B1376">
        <f t="shared" si="61"/>
        <v>27</v>
      </c>
      <c r="C1376">
        <f t="shared" si="62"/>
        <v>6</v>
      </c>
      <c r="D1376">
        <v>58</v>
      </c>
      <c r="E1376">
        <v>37</v>
      </c>
      <c r="F1376">
        <v>58</v>
      </c>
      <c r="G1376">
        <v>0</v>
      </c>
      <c r="I1376">
        <f>IF(ISBLANK(Table13[[#This Row],[T1]]),0,IF(Table13[[#This Row],[T1]]&gt;0,1,0))</f>
        <v>1</v>
      </c>
      <c r="J1376">
        <f>IF(ISBLANK(Table13[[#This Row],[T2]]),0,IF(Table13[[#This Row],[T2]]&gt;0,1,0))</f>
        <v>1</v>
      </c>
      <c r="K1376">
        <f>IF(ISBLANK(Table13[[#This Row],[T3]]),0,IF(Table13[[#This Row],[T3]]&gt;0,1,0))</f>
        <v>1</v>
      </c>
      <c r="L1376">
        <f>IF(ISBLANK(Table13[[#This Row],[T4]]),0,IF(Table13[[#This Row],[T4]]&gt;0,1,0))</f>
        <v>0</v>
      </c>
    </row>
    <row r="1377" spans="1:12">
      <c r="A1377" s="4">
        <v>43735.291666666664</v>
      </c>
      <c r="B1377">
        <f t="shared" si="61"/>
        <v>27</v>
      </c>
      <c r="C1377">
        <f t="shared" si="62"/>
        <v>7</v>
      </c>
      <c r="D1377">
        <v>57</v>
      </c>
      <c r="E1377">
        <v>13</v>
      </c>
      <c r="F1377">
        <v>58</v>
      </c>
      <c r="G1377">
        <v>0</v>
      </c>
      <c r="I1377">
        <f>IF(ISBLANK(Table13[[#This Row],[T1]]),0,IF(Table13[[#This Row],[T1]]&gt;0,1,0))</f>
        <v>1</v>
      </c>
      <c r="J1377">
        <f>IF(ISBLANK(Table13[[#This Row],[T2]]),0,IF(Table13[[#This Row],[T2]]&gt;0,1,0))</f>
        <v>1</v>
      </c>
      <c r="K1377">
        <f>IF(ISBLANK(Table13[[#This Row],[T3]]),0,IF(Table13[[#This Row],[T3]]&gt;0,1,0))</f>
        <v>1</v>
      </c>
      <c r="L1377">
        <f>IF(ISBLANK(Table13[[#This Row],[T4]]),0,IF(Table13[[#This Row],[T4]]&gt;0,1,0))</f>
        <v>0</v>
      </c>
    </row>
    <row r="1378" spans="1:12">
      <c r="A1378" s="4">
        <v>43735.333333333336</v>
      </c>
      <c r="B1378">
        <f t="shared" si="61"/>
        <v>27</v>
      </c>
      <c r="C1378">
        <f t="shared" si="62"/>
        <v>8</v>
      </c>
      <c r="D1378">
        <v>7</v>
      </c>
      <c r="E1378">
        <v>0</v>
      </c>
      <c r="F1378">
        <v>4</v>
      </c>
      <c r="G1378">
        <v>0</v>
      </c>
      <c r="I1378">
        <f>IF(ISBLANK(Table13[[#This Row],[T1]]),0,IF(Table13[[#This Row],[T1]]&gt;0,1,0))</f>
        <v>1</v>
      </c>
      <c r="J1378">
        <f>IF(ISBLANK(Table13[[#This Row],[T2]]),0,IF(Table13[[#This Row],[T2]]&gt;0,1,0))</f>
        <v>0</v>
      </c>
      <c r="K1378">
        <f>IF(ISBLANK(Table13[[#This Row],[T3]]),0,IF(Table13[[#This Row],[T3]]&gt;0,1,0))</f>
        <v>1</v>
      </c>
      <c r="L1378">
        <f>IF(ISBLANK(Table13[[#This Row],[T4]]),0,IF(Table13[[#This Row],[T4]]&gt;0,1,0))</f>
        <v>0</v>
      </c>
    </row>
    <row r="1379" spans="1:12">
      <c r="A1379" s="4">
        <v>43735.375</v>
      </c>
      <c r="B1379">
        <f t="shared" si="61"/>
        <v>27</v>
      </c>
      <c r="C1379">
        <f t="shared" si="62"/>
        <v>9</v>
      </c>
      <c r="D1379">
        <v>0</v>
      </c>
      <c r="E1379">
        <v>0</v>
      </c>
      <c r="F1379">
        <v>0</v>
      </c>
      <c r="G1379">
        <v>43</v>
      </c>
      <c r="I1379">
        <f>IF(ISBLANK(Table13[[#This Row],[T1]]),0,IF(Table13[[#This Row],[T1]]&gt;0,1,0))</f>
        <v>0</v>
      </c>
      <c r="J1379">
        <f>IF(ISBLANK(Table13[[#This Row],[T2]]),0,IF(Table13[[#This Row],[T2]]&gt;0,1,0))</f>
        <v>0</v>
      </c>
      <c r="K1379">
        <f>IF(ISBLANK(Table13[[#This Row],[T3]]),0,IF(Table13[[#This Row],[T3]]&gt;0,1,0))</f>
        <v>0</v>
      </c>
      <c r="L1379">
        <f>IF(ISBLANK(Table13[[#This Row],[T4]]),0,IF(Table13[[#This Row],[T4]]&gt;0,1,0))</f>
        <v>1</v>
      </c>
    </row>
    <row r="1380" spans="1:12">
      <c r="A1380" s="4">
        <v>43735.416666666664</v>
      </c>
      <c r="B1380">
        <f t="shared" si="61"/>
        <v>27</v>
      </c>
      <c r="C1380">
        <f t="shared" si="62"/>
        <v>10</v>
      </c>
      <c r="D1380">
        <v>0</v>
      </c>
      <c r="E1380">
        <v>0</v>
      </c>
      <c r="F1380">
        <v>0</v>
      </c>
      <c r="G1380">
        <v>58</v>
      </c>
      <c r="I1380">
        <f>IF(ISBLANK(Table13[[#This Row],[T1]]),0,IF(Table13[[#This Row],[T1]]&gt;0,1,0))</f>
        <v>0</v>
      </c>
      <c r="J1380">
        <f>IF(ISBLANK(Table13[[#This Row],[T2]]),0,IF(Table13[[#This Row],[T2]]&gt;0,1,0))</f>
        <v>0</v>
      </c>
      <c r="K1380">
        <f>IF(ISBLANK(Table13[[#This Row],[T3]]),0,IF(Table13[[#This Row],[T3]]&gt;0,1,0))</f>
        <v>0</v>
      </c>
      <c r="L1380">
        <f>IF(ISBLANK(Table13[[#This Row],[T4]]),0,IF(Table13[[#This Row],[T4]]&gt;0,1,0))</f>
        <v>1</v>
      </c>
    </row>
    <row r="1381" spans="1:12">
      <c r="A1381" s="4">
        <v>43735.458333333336</v>
      </c>
      <c r="B1381">
        <f t="shared" si="61"/>
        <v>27</v>
      </c>
      <c r="C1381">
        <f t="shared" si="62"/>
        <v>11</v>
      </c>
      <c r="D1381">
        <v>0</v>
      </c>
      <c r="E1381">
        <v>0</v>
      </c>
      <c r="F1381">
        <v>0</v>
      </c>
      <c r="G1381">
        <v>58</v>
      </c>
      <c r="I1381">
        <f>IF(ISBLANK(Table13[[#This Row],[T1]]),0,IF(Table13[[#This Row],[T1]]&gt;0,1,0))</f>
        <v>0</v>
      </c>
      <c r="J1381">
        <f>IF(ISBLANK(Table13[[#This Row],[T2]]),0,IF(Table13[[#This Row],[T2]]&gt;0,1,0))</f>
        <v>0</v>
      </c>
      <c r="K1381">
        <f>IF(ISBLANK(Table13[[#This Row],[T3]]),0,IF(Table13[[#This Row],[T3]]&gt;0,1,0))</f>
        <v>0</v>
      </c>
      <c r="L1381">
        <f>IF(ISBLANK(Table13[[#This Row],[T4]]),0,IF(Table13[[#This Row],[T4]]&gt;0,1,0))</f>
        <v>1</v>
      </c>
    </row>
    <row r="1382" spans="1:12">
      <c r="A1382" s="4">
        <v>43735.5</v>
      </c>
      <c r="B1382">
        <f t="shared" si="61"/>
        <v>27</v>
      </c>
      <c r="C1382">
        <f t="shared" si="62"/>
        <v>12</v>
      </c>
      <c r="D1382">
        <v>0</v>
      </c>
      <c r="E1382">
        <v>0</v>
      </c>
      <c r="F1382">
        <v>0</v>
      </c>
      <c r="G1382">
        <v>58</v>
      </c>
      <c r="I1382">
        <f>IF(ISBLANK(Table13[[#This Row],[T1]]),0,IF(Table13[[#This Row],[T1]]&gt;0,1,0))</f>
        <v>0</v>
      </c>
      <c r="J1382">
        <f>IF(ISBLANK(Table13[[#This Row],[T2]]),0,IF(Table13[[#This Row],[T2]]&gt;0,1,0))</f>
        <v>0</v>
      </c>
      <c r="K1382">
        <f>IF(ISBLANK(Table13[[#This Row],[T3]]),0,IF(Table13[[#This Row],[T3]]&gt;0,1,0))</f>
        <v>0</v>
      </c>
      <c r="L1382">
        <f>IF(ISBLANK(Table13[[#This Row],[T4]]),0,IF(Table13[[#This Row],[T4]]&gt;0,1,0))</f>
        <v>1</v>
      </c>
    </row>
    <row r="1383" spans="1:12">
      <c r="A1383" s="4">
        <v>43735.541666666664</v>
      </c>
      <c r="B1383">
        <f t="shared" si="61"/>
        <v>27</v>
      </c>
      <c r="C1383">
        <f t="shared" si="62"/>
        <v>13</v>
      </c>
      <c r="D1383">
        <v>0</v>
      </c>
      <c r="E1383">
        <v>0</v>
      </c>
      <c r="F1383">
        <v>0</v>
      </c>
      <c r="G1383">
        <v>49</v>
      </c>
      <c r="I1383">
        <f>IF(ISBLANK(Table13[[#This Row],[T1]]),0,IF(Table13[[#This Row],[T1]]&gt;0,1,0))</f>
        <v>0</v>
      </c>
      <c r="J1383">
        <f>IF(ISBLANK(Table13[[#This Row],[T2]]),0,IF(Table13[[#This Row],[T2]]&gt;0,1,0))</f>
        <v>0</v>
      </c>
      <c r="K1383">
        <f>IF(ISBLANK(Table13[[#This Row],[T3]]),0,IF(Table13[[#This Row],[T3]]&gt;0,1,0))</f>
        <v>0</v>
      </c>
      <c r="L1383">
        <f>IF(ISBLANK(Table13[[#This Row],[T4]]),0,IF(Table13[[#This Row],[T4]]&gt;0,1,0))</f>
        <v>1</v>
      </c>
    </row>
    <row r="1384" spans="1:12">
      <c r="A1384" s="4">
        <v>43735.583333333336</v>
      </c>
      <c r="B1384">
        <f t="shared" si="61"/>
        <v>27</v>
      </c>
      <c r="C1384">
        <f t="shared" si="62"/>
        <v>14</v>
      </c>
      <c r="D1384">
        <v>0</v>
      </c>
      <c r="E1384">
        <v>0</v>
      </c>
      <c r="F1384">
        <v>0</v>
      </c>
      <c r="G1384">
        <v>57</v>
      </c>
      <c r="I1384">
        <f>IF(ISBLANK(Table13[[#This Row],[T1]]),0,IF(Table13[[#This Row],[T1]]&gt;0,1,0))</f>
        <v>0</v>
      </c>
      <c r="J1384">
        <f>IF(ISBLANK(Table13[[#This Row],[T2]]),0,IF(Table13[[#This Row],[T2]]&gt;0,1,0))</f>
        <v>0</v>
      </c>
      <c r="K1384">
        <f>IF(ISBLANK(Table13[[#This Row],[T3]]),0,IF(Table13[[#This Row],[T3]]&gt;0,1,0))</f>
        <v>0</v>
      </c>
      <c r="L1384">
        <f>IF(ISBLANK(Table13[[#This Row],[T4]]),0,IF(Table13[[#This Row],[T4]]&gt;0,1,0))</f>
        <v>1</v>
      </c>
    </row>
    <row r="1385" spans="1:12">
      <c r="A1385" s="4">
        <v>43735.625</v>
      </c>
      <c r="B1385">
        <f t="shared" si="61"/>
        <v>27</v>
      </c>
      <c r="C1385">
        <f t="shared" si="62"/>
        <v>15</v>
      </c>
      <c r="D1385">
        <v>0</v>
      </c>
      <c r="E1385">
        <v>0</v>
      </c>
      <c r="F1385">
        <v>0</v>
      </c>
      <c r="G1385">
        <v>58</v>
      </c>
      <c r="I1385">
        <f>IF(ISBLANK(Table13[[#This Row],[T1]]),0,IF(Table13[[#This Row],[T1]]&gt;0,1,0))</f>
        <v>0</v>
      </c>
      <c r="J1385">
        <f>IF(ISBLANK(Table13[[#This Row],[T2]]),0,IF(Table13[[#This Row],[T2]]&gt;0,1,0))</f>
        <v>0</v>
      </c>
      <c r="K1385">
        <f>IF(ISBLANK(Table13[[#This Row],[T3]]),0,IF(Table13[[#This Row],[T3]]&gt;0,1,0))</f>
        <v>0</v>
      </c>
      <c r="L1385">
        <f>IF(ISBLANK(Table13[[#This Row],[T4]]),0,IF(Table13[[#This Row],[T4]]&gt;0,1,0))</f>
        <v>1</v>
      </c>
    </row>
    <row r="1386" spans="1:12">
      <c r="A1386" s="4">
        <v>43735.666666666664</v>
      </c>
      <c r="B1386">
        <f t="shared" si="61"/>
        <v>27</v>
      </c>
      <c r="C1386">
        <f t="shared" si="62"/>
        <v>16</v>
      </c>
      <c r="D1386">
        <v>0</v>
      </c>
      <c r="E1386">
        <v>0</v>
      </c>
      <c r="F1386">
        <v>0</v>
      </c>
      <c r="G1386">
        <v>37</v>
      </c>
      <c r="I1386">
        <f>IF(ISBLANK(Table13[[#This Row],[T1]]),0,IF(Table13[[#This Row],[T1]]&gt;0,1,0))</f>
        <v>0</v>
      </c>
      <c r="J1386">
        <f>IF(ISBLANK(Table13[[#This Row],[T2]]),0,IF(Table13[[#This Row],[T2]]&gt;0,1,0))</f>
        <v>0</v>
      </c>
      <c r="K1386">
        <f>IF(ISBLANK(Table13[[#This Row],[T3]]),0,IF(Table13[[#This Row],[T3]]&gt;0,1,0))</f>
        <v>0</v>
      </c>
      <c r="L1386">
        <f>IF(ISBLANK(Table13[[#This Row],[T4]]),0,IF(Table13[[#This Row],[T4]]&gt;0,1,0))</f>
        <v>1</v>
      </c>
    </row>
    <row r="1387" spans="1:12">
      <c r="A1387" s="4">
        <v>43735.708333333336</v>
      </c>
      <c r="B1387">
        <f t="shared" si="61"/>
        <v>27</v>
      </c>
      <c r="C1387">
        <f t="shared" si="62"/>
        <v>17</v>
      </c>
      <c r="D1387">
        <v>36</v>
      </c>
      <c r="E1387">
        <v>0</v>
      </c>
      <c r="F1387">
        <v>12</v>
      </c>
      <c r="G1387">
        <v>0</v>
      </c>
      <c r="I1387">
        <f>IF(ISBLANK(Table13[[#This Row],[T1]]),0,IF(Table13[[#This Row],[T1]]&gt;0,1,0))</f>
        <v>1</v>
      </c>
      <c r="J1387">
        <f>IF(ISBLANK(Table13[[#This Row],[T2]]),0,IF(Table13[[#This Row],[T2]]&gt;0,1,0))</f>
        <v>0</v>
      </c>
      <c r="K1387">
        <f>IF(ISBLANK(Table13[[#This Row],[T3]]),0,IF(Table13[[#This Row],[T3]]&gt;0,1,0))</f>
        <v>1</v>
      </c>
      <c r="L1387">
        <f>IF(ISBLANK(Table13[[#This Row],[T4]]),0,IF(Table13[[#This Row],[T4]]&gt;0,1,0))</f>
        <v>0</v>
      </c>
    </row>
    <row r="1388" spans="1:12">
      <c r="A1388" s="4">
        <v>43735.75</v>
      </c>
      <c r="B1388">
        <f t="shared" si="61"/>
        <v>27</v>
      </c>
      <c r="C1388">
        <f t="shared" si="62"/>
        <v>18</v>
      </c>
      <c r="D1388">
        <v>33</v>
      </c>
      <c r="E1388">
        <v>0</v>
      </c>
      <c r="F1388">
        <v>33</v>
      </c>
      <c r="G1388">
        <v>0</v>
      </c>
      <c r="I1388">
        <f>IF(ISBLANK(Table13[[#This Row],[T1]]),0,IF(Table13[[#This Row],[T1]]&gt;0,1,0))</f>
        <v>1</v>
      </c>
      <c r="J1388">
        <f>IF(ISBLANK(Table13[[#This Row],[T2]]),0,IF(Table13[[#This Row],[T2]]&gt;0,1,0))</f>
        <v>0</v>
      </c>
      <c r="K1388">
        <f>IF(ISBLANK(Table13[[#This Row],[T3]]),0,IF(Table13[[#This Row],[T3]]&gt;0,1,0))</f>
        <v>1</v>
      </c>
      <c r="L1388">
        <f>IF(ISBLANK(Table13[[#This Row],[T4]]),0,IF(Table13[[#This Row],[T4]]&gt;0,1,0))</f>
        <v>0</v>
      </c>
    </row>
    <row r="1389" spans="1:12">
      <c r="A1389" s="4">
        <v>43735.791666666664</v>
      </c>
      <c r="B1389">
        <f t="shared" si="61"/>
        <v>27</v>
      </c>
      <c r="C1389">
        <f t="shared" si="62"/>
        <v>19</v>
      </c>
      <c r="D1389">
        <v>30</v>
      </c>
      <c r="E1389">
        <v>0</v>
      </c>
      <c r="F1389">
        <v>30</v>
      </c>
      <c r="G1389">
        <v>0</v>
      </c>
      <c r="I1389">
        <f>IF(ISBLANK(Table13[[#This Row],[T1]]),0,IF(Table13[[#This Row],[T1]]&gt;0,1,0))</f>
        <v>1</v>
      </c>
      <c r="J1389">
        <f>IF(ISBLANK(Table13[[#This Row],[T2]]),0,IF(Table13[[#This Row],[T2]]&gt;0,1,0))</f>
        <v>0</v>
      </c>
      <c r="K1389">
        <f>IF(ISBLANK(Table13[[#This Row],[T3]]),0,IF(Table13[[#This Row],[T3]]&gt;0,1,0))</f>
        <v>1</v>
      </c>
      <c r="L1389">
        <f>IF(ISBLANK(Table13[[#This Row],[T4]]),0,IF(Table13[[#This Row],[T4]]&gt;0,1,0))</f>
        <v>0</v>
      </c>
    </row>
    <row r="1390" spans="1:12">
      <c r="A1390" s="4">
        <v>43735.833333333336</v>
      </c>
      <c r="B1390">
        <f t="shared" si="61"/>
        <v>27</v>
      </c>
      <c r="C1390">
        <f t="shared" si="62"/>
        <v>20</v>
      </c>
      <c r="D1390">
        <v>58</v>
      </c>
      <c r="E1390">
        <v>0</v>
      </c>
      <c r="F1390">
        <v>58</v>
      </c>
      <c r="G1390">
        <v>0</v>
      </c>
      <c r="I1390">
        <f>IF(ISBLANK(Table13[[#This Row],[T1]]),0,IF(Table13[[#This Row],[T1]]&gt;0,1,0))</f>
        <v>1</v>
      </c>
      <c r="J1390">
        <f>IF(ISBLANK(Table13[[#This Row],[T2]]),0,IF(Table13[[#This Row],[T2]]&gt;0,1,0))</f>
        <v>0</v>
      </c>
      <c r="K1390">
        <f>IF(ISBLANK(Table13[[#This Row],[T3]]),0,IF(Table13[[#This Row],[T3]]&gt;0,1,0))</f>
        <v>1</v>
      </c>
      <c r="L1390">
        <f>IF(ISBLANK(Table13[[#This Row],[T4]]),0,IF(Table13[[#This Row],[T4]]&gt;0,1,0))</f>
        <v>0</v>
      </c>
    </row>
    <row r="1391" spans="1:12">
      <c r="A1391" s="4">
        <v>43735.875</v>
      </c>
      <c r="B1391">
        <f t="shared" si="61"/>
        <v>27</v>
      </c>
      <c r="C1391">
        <f t="shared" si="62"/>
        <v>21</v>
      </c>
      <c r="D1391">
        <v>58</v>
      </c>
      <c r="E1391">
        <v>0</v>
      </c>
      <c r="F1391">
        <v>48</v>
      </c>
      <c r="G1391">
        <v>0</v>
      </c>
      <c r="I1391">
        <f>IF(ISBLANK(Table13[[#This Row],[T1]]),0,IF(Table13[[#This Row],[T1]]&gt;0,1,0))</f>
        <v>1</v>
      </c>
      <c r="J1391">
        <f>IF(ISBLANK(Table13[[#This Row],[T2]]),0,IF(Table13[[#This Row],[T2]]&gt;0,1,0))</f>
        <v>0</v>
      </c>
      <c r="K1391">
        <f>IF(ISBLANK(Table13[[#This Row],[T3]]),0,IF(Table13[[#This Row],[T3]]&gt;0,1,0))</f>
        <v>1</v>
      </c>
      <c r="L1391">
        <f>IF(ISBLANK(Table13[[#This Row],[T4]]),0,IF(Table13[[#This Row],[T4]]&gt;0,1,0))</f>
        <v>0</v>
      </c>
    </row>
    <row r="1392" spans="1:12">
      <c r="A1392" s="4">
        <v>43735.916666666664</v>
      </c>
      <c r="B1392">
        <f t="shared" si="61"/>
        <v>27</v>
      </c>
      <c r="C1392">
        <f t="shared" si="62"/>
        <v>22</v>
      </c>
      <c r="D1392">
        <v>57</v>
      </c>
      <c r="E1392">
        <v>40</v>
      </c>
      <c r="F1392">
        <v>57</v>
      </c>
      <c r="G1392">
        <v>0</v>
      </c>
      <c r="I1392">
        <f>IF(ISBLANK(Table13[[#This Row],[T1]]),0,IF(Table13[[#This Row],[T1]]&gt;0,1,0))</f>
        <v>1</v>
      </c>
      <c r="J1392">
        <f>IF(ISBLANK(Table13[[#This Row],[T2]]),0,IF(Table13[[#This Row],[T2]]&gt;0,1,0))</f>
        <v>1</v>
      </c>
      <c r="K1392">
        <f>IF(ISBLANK(Table13[[#This Row],[T3]]),0,IF(Table13[[#This Row],[T3]]&gt;0,1,0))</f>
        <v>1</v>
      </c>
      <c r="L1392">
        <f>IF(ISBLANK(Table13[[#This Row],[T4]]),0,IF(Table13[[#This Row],[T4]]&gt;0,1,0))</f>
        <v>0</v>
      </c>
    </row>
    <row r="1393" spans="1:12">
      <c r="A1393" s="4">
        <v>43735.958333333336</v>
      </c>
      <c r="B1393">
        <f t="shared" si="61"/>
        <v>27</v>
      </c>
      <c r="C1393">
        <f t="shared" si="62"/>
        <v>23</v>
      </c>
      <c r="D1393">
        <v>58</v>
      </c>
      <c r="E1393">
        <v>44</v>
      </c>
      <c r="F1393">
        <v>58</v>
      </c>
      <c r="G1393">
        <v>0</v>
      </c>
      <c r="I1393">
        <f>IF(ISBLANK(Table13[[#This Row],[T1]]),0,IF(Table13[[#This Row],[T1]]&gt;0,1,0))</f>
        <v>1</v>
      </c>
      <c r="J1393">
        <f>IF(ISBLANK(Table13[[#This Row],[T2]]),0,IF(Table13[[#This Row],[T2]]&gt;0,1,0))</f>
        <v>1</v>
      </c>
      <c r="K1393">
        <f>IF(ISBLANK(Table13[[#This Row],[T3]]),0,IF(Table13[[#This Row],[T3]]&gt;0,1,0))</f>
        <v>1</v>
      </c>
      <c r="L1393">
        <f>IF(ISBLANK(Table13[[#This Row],[T4]]),0,IF(Table13[[#This Row],[T4]]&gt;0,1,0))</f>
        <v>0</v>
      </c>
    </row>
    <row r="1394" spans="1:12">
      <c r="A1394" s="4">
        <v>43736</v>
      </c>
      <c r="B1394">
        <f t="shared" si="61"/>
        <v>28</v>
      </c>
      <c r="C1394">
        <f t="shared" si="62"/>
        <v>0</v>
      </c>
      <c r="D1394">
        <v>58</v>
      </c>
      <c r="E1394">
        <v>27</v>
      </c>
      <c r="F1394">
        <v>58</v>
      </c>
      <c r="G1394">
        <v>0</v>
      </c>
      <c r="I1394">
        <f>IF(ISBLANK(Table13[[#This Row],[T1]]),0,IF(Table13[[#This Row],[T1]]&gt;0,1,0))</f>
        <v>1</v>
      </c>
      <c r="J1394">
        <f>IF(ISBLANK(Table13[[#This Row],[T2]]),0,IF(Table13[[#This Row],[T2]]&gt;0,1,0))</f>
        <v>1</v>
      </c>
      <c r="K1394">
        <f>IF(ISBLANK(Table13[[#This Row],[T3]]),0,IF(Table13[[#This Row],[T3]]&gt;0,1,0))</f>
        <v>1</v>
      </c>
      <c r="L1394">
        <f>IF(ISBLANK(Table13[[#This Row],[T4]]),0,IF(Table13[[#This Row],[T4]]&gt;0,1,0))</f>
        <v>0</v>
      </c>
    </row>
    <row r="1395" spans="1:12">
      <c r="A1395" s="4">
        <v>43736.041666666664</v>
      </c>
      <c r="B1395">
        <f t="shared" si="61"/>
        <v>28</v>
      </c>
      <c r="C1395">
        <f t="shared" si="62"/>
        <v>1</v>
      </c>
      <c r="D1395">
        <v>58</v>
      </c>
      <c r="E1395">
        <v>25</v>
      </c>
      <c r="F1395">
        <v>58</v>
      </c>
      <c r="G1395">
        <v>0</v>
      </c>
      <c r="I1395">
        <f>IF(ISBLANK(Table13[[#This Row],[T1]]),0,IF(Table13[[#This Row],[T1]]&gt;0,1,0))</f>
        <v>1</v>
      </c>
      <c r="J1395">
        <f>IF(ISBLANK(Table13[[#This Row],[T2]]),0,IF(Table13[[#This Row],[T2]]&gt;0,1,0))</f>
        <v>1</v>
      </c>
      <c r="K1395">
        <f>IF(ISBLANK(Table13[[#This Row],[T3]]),0,IF(Table13[[#This Row],[T3]]&gt;0,1,0))</f>
        <v>1</v>
      </c>
      <c r="L1395">
        <f>IF(ISBLANK(Table13[[#This Row],[T4]]),0,IF(Table13[[#This Row],[T4]]&gt;0,1,0))</f>
        <v>0</v>
      </c>
    </row>
    <row r="1396" spans="1:12">
      <c r="A1396" s="4">
        <v>43736.083333333336</v>
      </c>
      <c r="B1396">
        <f t="shared" si="61"/>
        <v>28</v>
      </c>
      <c r="C1396">
        <f t="shared" si="62"/>
        <v>2</v>
      </c>
      <c r="D1396">
        <v>57</v>
      </c>
      <c r="E1396">
        <v>29</v>
      </c>
      <c r="F1396">
        <v>57</v>
      </c>
      <c r="G1396">
        <v>0</v>
      </c>
      <c r="I1396">
        <f>IF(ISBLANK(Table13[[#This Row],[T1]]),0,IF(Table13[[#This Row],[T1]]&gt;0,1,0))</f>
        <v>1</v>
      </c>
      <c r="J1396">
        <f>IF(ISBLANK(Table13[[#This Row],[T2]]),0,IF(Table13[[#This Row],[T2]]&gt;0,1,0))</f>
        <v>1</v>
      </c>
      <c r="K1396">
        <f>IF(ISBLANK(Table13[[#This Row],[T3]]),0,IF(Table13[[#This Row],[T3]]&gt;0,1,0))</f>
        <v>1</v>
      </c>
      <c r="L1396">
        <f>IF(ISBLANK(Table13[[#This Row],[T4]]),0,IF(Table13[[#This Row],[T4]]&gt;0,1,0))</f>
        <v>0</v>
      </c>
    </row>
    <row r="1397" spans="1:12">
      <c r="A1397" s="4">
        <v>43736.125</v>
      </c>
      <c r="B1397">
        <f t="shared" si="61"/>
        <v>28</v>
      </c>
      <c r="C1397">
        <f t="shared" si="62"/>
        <v>3</v>
      </c>
      <c r="D1397">
        <v>58</v>
      </c>
      <c r="E1397">
        <v>27</v>
      </c>
      <c r="F1397">
        <v>58</v>
      </c>
      <c r="G1397">
        <v>0</v>
      </c>
      <c r="I1397">
        <f>IF(ISBLANK(Table13[[#This Row],[T1]]),0,IF(Table13[[#This Row],[T1]]&gt;0,1,0))</f>
        <v>1</v>
      </c>
      <c r="J1397">
        <f>IF(ISBLANK(Table13[[#This Row],[T2]]),0,IF(Table13[[#This Row],[T2]]&gt;0,1,0))</f>
        <v>1</v>
      </c>
      <c r="K1397">
        <f>IF(ISBLANK(Table13[[#This Row],[T3]]),0,IF(Table13[[#This Row],[T3]]&gt;0,1,0))</f>
        <v>1</v>
      </c>
      <c r="L1397">
        <f>IF(ISBLANK(Table13[[#This Row],[T4]]),0,IF(Table13[[#This Row],[T4]]&gt;0,1,0))</f>
        <v>0</v>
      </c>
    </row>
    <row r="1398" spans="1:12">
      <c r="A1398" s="4">
        <v>43736.166666666664</v>
      </c>
      <c r="B1398">
        <f t="shared" si="61"/>
        <v>28</v>
      </c>
      <c r="C1398">
        <f t="shared" si="62"/>
        <v>4</v>
      </c>
      <c r="D1398">
        <v>58</v>
      </c>
      <c r="E1398">
        <v>25</v>
      </c>
      <c r="F1398">
        <v>58</v>
      </c>
      <c r="G1398">
        <v>0</v>
      </c>
      <c r="I1398">
        <f>IF(ISBLANK(Table13[[#This Row],[T1]]),0,IF(Table13[[#This Row],[T1]]&gt;0,1,0))</f>
        <v>1</v>
      </c>
      <c r="J1398">
        <f>IF(ISBLANK(Table13[[#This Row],[T2]]),0,IF(Table13[[#This Row],[T2]]&gt;0,1,0))</f>
        <v>1</v>
      </c>
      <c r="K1398">
        <f>IF(ISBLANK(Table13[[#This Row],[T3]]),0,IF(Table13[[#This Row],[T3]]&gt;0,1,0))</f>
        <v>1</v>
      </c>
      <c r="L1398">
        <f>IF(ISBLANK(Table13[[#This Row],[T4]]),0,IF(Table13[[#This Row],[T4]]&gt;0,1,0))</f>
        <v>0</v>
      </c>
    </row>
    <row r="1399" spans="1:12">
      <c r="A1399" s="4">
        <v>43736.208333333336</v>
      </c>
      <c r="B1399">
        <f t="shared" si="61"/>
        <v>28</v>
      </c>
      <c r="C1399">
        <f t="shared" si="62"/>
        <v>5</v>
      </c>
      <c r="D1399">
        <v>58</v>
      </c>
      <c r="E1399">
        <v>28</v>
      </c>
      <c r="F1399">
        <v>58</v>
      </c>
      <c r="G1399">
        <v>0</v>
      </c>
      <c r="I1399">
        <f>IF(ISBLANK(Table13[[#This Row],[T1]]),0,IF(Table13[[#This Row],[T1]]&gt;0,1,0))</f>
        <v>1</v>
      </c>
      <c r="J1399">
        <f>IF(ISBLANK(Table13[[#This Row],[T2]]),0,IF(Table13[[#This Row],[T2]]&gt;0,1,0))</f>
        <v>1</v>
      </c>
      <c r="K1399">
        <f>IF(ISBLANK(Table13[[#This Row],[T3]]),0,IF(Table13[[#This Row],[T3]]&gt;0,1,0))</f>
        <v>1</v>
      </c>
      <c r="L1399">
        <f>IF(ISBLANK(Table13[[#This Row],[T4]]),0,IF(Table13[[#This Row],[T4]]&gt;0,1,0))</f>
        <v>0</v>
      </c>
    </row>
    <row r="1400" spans="1:12">
      <c r="A1400" s="4">
        <v>43736.25</v>
      </c>
      <c r="B1400">
        <f t="shared" si="61"/>
        <v>28</v>
      </c>
      <c r="C1400">
        <f t="shared" si="62"/>
        <v>6</v>
      </c>
      <c r="D1400">
        <v>57</v>
      </c>
      <c r="E1400">
        <v>41</v>
      </c>
      <c r="F1400">
        <v>57</v>
      </c>
      <c r="G1400">
        <v>0</v>
      </c>
      <c r="I1400">
        <f>IF(ISBLANK(Table13[[#This Row],[T1]]),0,IF(Table13[[#This Row],[T1]]&gt;0,1,0))</f>
        <v>1</v>
      </c>
      <c r="J1400">
        <f>IF(ISBLANK(Table13[[#This Row],[T2]]),0,IF(Table13[[#This Row],[T2]]&gt;0,1,0))</f>
        <v>1</v>
      </c>
      <c r="K1400">
        <f>IF(ISBLANK(Table13[[#This Row],[T3]]),0,IF(Table13[[#This Row],[T3]]&gt;0,1,0))</f>
        <v>1</v>
      </c>
      <c r="L1400">
        <f>IF(ISBLANK(Table13[[#This Row],[T4]]),0,IF(Table13[[#This Row],[T4]]&gt;0,1,0))</f>
        <v>0</v>
      </c>
    </row>
    <row r="1401" spans="1:12">
      <c r="A1401" s="4">
        <v>43736.291666666664</v>
      </c>
      <c r="B1401">
        <f t="shared" si="61"/>
        <v>28</v>
      </c>
      <c r="C1401">
        <f t="shared" si="62"/>
        <v>7</v>
      </c>
      <c r="D1401">
        <v>58</v>
      </c>
      <c r="E1401">
        <v>9</v>
      </c>
      <c r="F1401">
        <v>58</v>
      </c>
      <c r="G1401">
        <v>0</v>
      </c>
      <c r="I1401">
        <f>IF(ISBLANK(Table13[[#This Row],[T1]]),0,IF(Table13[[#This Row],[T1]]&gt;0,1,0))</f>
        <v>1</v>
      </c>
      <c r="J1401">
        <f>IF(ISBLANK(Table13[[#This Row],[T2]]),0,IF(Table13[[#This Row],[T2]]&gt;0,1,0))</f>
        <v>1</v>
      </c>
      <c r="K1401">
        <f>IF(ISBLANK(Table13[[#This Row],[T3]]),0,IF(Table13[[#This Row],[T3]]&gt;0,1,0))</f>
        <v>1</v>
      </c>
      <c r="L1401">
        <f>IF(ISBLANK(Table13[[#This Row],[T4]]),0,IF(Table13[[#This Row],[T4]]&gt;0,1,0))</f>
        <v>0</v>
      </c>
    </row>
    <row r="1402" spans="1:12">
      <c r="A1402" s="4">
        <v>43736.333333333336</v>
      </c>
      <c r="B1402">
        <f t="shared" si="61"/>
        <v>28</v>
      </c>
      <c r="C1402">
        <f t="shared" si="62"/>
        <v>8</v>
      </c>
      <c r="D1402">
        <v>58</v>
      </c>
      <c r="E1402">
        <v>0</v>
      </c>
      <c r="F1402">
        <v>58</v>
      </c>
      <c r="G1402">
        <v>0</v>
      </c>
      <c r="I1402">
        <f>IF(ISBLANK(Table13[[#This Row],[T1]]),0,IF(Table13[[#This Row],[T1]]&gt;0,1,0))</f>
        <v>1</v>
      </c>
      <c r="J1402">
        <f>IF(ISBLANK(Table13[[#This Row],[T2]]),0,IF(Table13[[#This Row],[T2]]&gt;0,1,0))</f>
        <v>0</v>
      </c>
      <c r="K1402">
        <f>IF(ISBLANK(Table13[[#This Row],[T3]]),0,IF(Table13[[#This Row],[T3]]&gt;0,1,0))</f>
        <v>1</v>
      </c>
      <c r="L1402">
        <f>IF(ISBLANK(Table13[[#This Row],[T4]]),0,IF(Table13[[#This Row],[T4]]&gt;0,1,0))</f>
        <v>0</v>
      </c>
    </row>
    <row r="1403" spans="1:12">
      <c r="A1403" s="4">
        <v>43736.375</v>
      </c>
      <c r="B1403">
        <f t="shared" si="61"/>
        <v>28</v>
      </c>
      <c r="C1403">
        <f t="shared" si="62"/>
        <v>9</v>
      </c>
      <c r="D1403">
        <v>15</v>
      </c>
      <c r="E1403">
        <v>0</v>
      </c>
      <c r="F1403">
        <v>58</v>
      </c>
      <c r="G1403">
        <v>0</v>
      </c>
      <c r="I1403">
        <f>IF(ISBLANK(Table13[[#This Row],[T1]]),0,IF(Table13[[#This Row],[T1]]&gt;0,1,0))</f>
        <v>1</v>
      </c>
      <c r="J1403">
        <f>IF(ISBLANK(Table13[[#This Row],[T2]]),0,IF(Table13[[#This Row],[T2]]&gt;0,1,0))</f>
        <v>0</v>
      </c>
      <c r="K1403">
        <f>IF(ISBLANK(Table13[[#This Row],[T3]]),0,IF(Table13[[#This Row],[T3]]&gt;0,1,0))</f>
        <v>1</v>
      </c>
      <c r="L1403">
        <f>IF(ISBLANK(Table13[[#This Row],[T4]]),0,IF(Table13[[#This Row],[T4]]&gt;0,1,0))</f>
        <v>0</v>
      </c>
    </row>
    <row r="1404" spans="1:12">
      <c r="A1404" s="4">
        <v>43736.416666666664</v>
      </c>
      <c r="B1404">
        <f t="shared" si="61"/>
        <v>28</v>
      </c>
      <c r="C1404">
        <f t="shared" si="62"/>
        <v>10</v>
      </c>
      <c r="D1404">
        <v>30</v>
      </c>
      <c r="E1404">
        <v>28</v>
      </c>
      <c r="F1404">
        <v>43</v>
      </c>
      <c r="G1404">
        <v>0</v>
      </c>
      <c r="I1404">
        <f>IF(ISBLANK(Table13[[#This Row],[T1]]),0,IF(Table13[[#This Row],[T1]]&gt;0,1,0))</f>
        <v>1</v>
      </c>
      <c r="J1404">
        <f>IF(ISBLANK(Table13[[#This Row],[T2]]),0,IF(Table13[[#This Row],[T2]]&gt;0,1,0))</f>
        <v>1</v>
      </c>
      <c r="K1404">
        <f>IF(ISBLANK(Table13[[#This Row],[T3]]),0,IF(Table13[[#This Row],[T3]]&gt;0,1,0))</f>
        <v>1</v>
      </c>
      <c r="L1404">
        <f>IF(ISBLANK(Table13[[#This Row],[T4]]),0,IF(Table13[[#This Row],[T4]]&gt;0,1,0))</f>
        <v>0</v>
      </c>
    </row>
    <row r="1405" spans="1:12">
      <c r="A1405" s="4">
        <v>43736.458333333336</v>
      </c>
      <c r="B1405">
        <f t="shared" si="61"/>
        <v>28</v>
      </c>
      <c r="C1405">
        <f t="shared" si="62"/>
        <v>11</v>
      </c>
      <c r="D1405">
        <v>0</v>
      </c>
      <c r="E1405">
        <v>58</v>
      </c>
      <c r="F1405">
        <v>0</v>
      </c>
      <c r="G1405">
        <v>0</v>
      </c>
      <c r="I1405">
        <f>IF(ISBLANK(Table13[[#This Row],[T1]]),0,IF(Table13[[#This Row],[T1]]&gt;0,1,0))</f>
        <v>0</v>
      </c>
      <c r="J1405">
        <f>IF(ISBLANK(Table13[[#This Row],[T2]]),0,IF(Table13[[#This Row],[T2]]&gt;0,1,0))</f>
        <v>1</v>
      </c>
      <c r="K1405">
        <f>IF(ISBLANK(Table13[[#This Row],[T3]]),0,IF(Table13[[#This Row],[T3]]&gt;0,1,0))</f>
        <v>0</v>
      </c>
      <c r="L1405">
        <f>IF(ISBLANK(Table13[[#This Row],[T4]]),0,IF(Table13[[#This Row],[T4]]&gt;0,1,0))</f>
        <v>0</v>
      </c>
    </row>
    <row r="1406" spans="1:12">
      <c r="A1406" s="4">
        <v>43736.5</v>
      </c>
      <c r="B1406">
        <f t="shared" si="61"/>
        <v>28</v>
      </c>
      <c r="C1406">
        <f t="shared" si="62"/>
        <v>12</v>
      </c>
      <c r="D1406">
        <v>0</v>
      </c>
      <c r="E1406">
        <v>41</v>
      </c>
      <c r="F1406">
        <v>27</v>
      </c>
      <c r="G1406">
        <v>0</v>
      </c>
      <c r="I1406">
        <f>IF(ISBLANK(Table13[[#This Row],[T1]]),0,IF(Table13[[#This Row],[T1]]&gt;0,1,0))</f>
        <v>0</v>
      </c>
      <c r="J1406">
        <f>IF(ISBLANK(Table13[[#This Row],[T2]]),0,IF(Table13[[#This Row],[T2]]&gt;0,1,0))</f>
        <v>1</v>
      </c>
      <c r="K1406">
        <f>IF(ISBLANK(Table13[[#This Row],[T3]]),0,IF(Table13[[#This Row],[T3]]&gt;0,1,0))</f>
        <v>1</v>
      </c>
      <c r="L1406">
        <f>IF(ISBLANK(Table13[[#This Row],[T4]]),0,IF(Table13[[#This Row],[T4]]&gt;0,1,0))</f>
        <v>0</v>
      </c>
    </row>
    <row r="1407" spans="1:12">
      <c r="A1407" s="4">
        <v>43736.541666666664</v>
      </c>
      <c r="B1407">
        <f t="shared" si="61"/>
        <v>28</v>
      </c>
      <c r="C1407">
        <f t="shared" si="62"/>
        <v>13</v>
      </c>
      <c r="D1407">
        <v>0</v>
      </c>
      <c r="E1407">
        <v>44</v>
      </c>
      <c r="F1407">
        <v>58</v>
      </c>
      <c r="G1407">
        <v>0</v>
      </c>
      <c r="I1407">
        <f>IF(ISBLANK(Table13[[#This Row],[T1]]),0,IF(Table13[[#This Row],[T1]]&gt;0,1,0))</f>
        <v>0</v>
      </c>
      <c r="J1407">
        <f>IF(ISBLANK(Table13[[#This Row],[T2]]),0,IF(Table13[[#This Row],[T2]]&gt;0,1,0))</f>
        <v>1</v>
      </c>
      <c r="K1407">
        <f>IF(ISBLANK(Table13[[#This Row],[T3]]),0,IF(Table13[[#This Row],[T3]]&gt;0,1,0))</f>
        <v>1</v>
      </c>
      <c r="L1407">
        <f>IF(ISBLANK(Table13[[#This Row],[T4]]),0,IF(Table13[[#This Row],[T4]]&gt;0,1,0))</f>
        <v>0</v>
      </c>
    </row>
    <row r="1408" spans="1:12">
      <c r="A1408" s="4">
        <v>43736.583333333336</v>
      </c>
      <c r="B1408">
        <f t="shared" si="61"/>
        <v>28</v>
      </c>
      <c r="C1408">
        <f t="shared" si="62"/>
        <v>14</v>
      </c>
      <c r="D1408">
        <v>0</v>
      </c>
      <c r="E1408">
        <v>37</v>
      </c>
      <c r="F1408">
        <v>56</v>
      </c>
      <c r="G1408">
        <v>0</v>
      </c>
      <c r="I1408">
        <f>IF(ISBLANK(Table13[[#This Row],[T1]]),0,IF(Table13[[#This Row],[T1]]&gt;0,1,0))</f>
        <v>0</v>
      </c>
      <c r="J1408">
        <f>IF(ISBLANK(Table13[[#This Row],[T2]]),0,IF(Table13[[#This Row],[T2]]&gt;0,1,0))</f>
        <v>1</v>
      </c>
      <c r="K1408">
        <f>IF(ISBLANK(Table13[[#This Row],[T3]]),0,IF(Table13[[#This Row],[T3]]&gt;0,1,0))</f>
        <v>1</v>
      </c>
      <c r="L1408">
        <f>IF(ISBLANK(Table13[[#This Row],[T4]]),0,IF(Table13[[#This Row],[T4]]&gt;0,1,0))</f>
        <v>0</v>
      </c>
    </row>
    <row r="1409" spans="1:12">
      <c r="A1409" s="4">
        <v>43736.625</v>
      </c>
      <c r="B1409">
        <f t="shared" si="61"/>
        <v>28</v>
      </c>
      <c r="C1409">
        <f t="shared" si="62"/>
        <v>15</v>
      </c>
      <c r="D1409">
        <v>0</v>
      </c>
      <c r="E1409">
        <v>0</v>
      </c>
      <c r="F1409">
        <v>58</v>
      </c>
      <c r="G1409">
        <v>0</v>
      </c>
      <c r="I1409">
        <f>IF(ISBLANK(Table13[[#This Row],[T1]]),0,IF(Table13[[#This Row],[T1]]&gt;0,1,0))</f>
        <v>0</v>
      </c>
      <c r="J1409">
        <f>IF(ISBLANK(Table13[[#This Row],[T2]]),0,IF(Table13[[#This Row],[T2]]&gt;0,1,0))</f>
        <v>0</v>
      </c>
      <c r="K1409">
        <f>IF(ISBLANK(Table13[[#This Row],[T3]]),0,IF(Table13[[#This Row],[T3]]&gt;0,1,0))</f>
        <v>1</v>
      </c>
      <c r="L1409">
        <f>IF(ISBLANK(Table13[[#This Row],[T4]]),0,IF(Table13[[#This Row],[T4]]&gt;0,1,0))</f>
        <v>0</v>
      </c>
    </row>
    <row r="1410" spans="1:12">
      <c r="A1410" s="4">
        <v>43736.666666666664</v>
      </c>
      <c r="B1410">
        <f t="shared" ref="B1410:B1473" si="63">DAY(A1410)</f>
        <v>28</v>
      </c>
      <c r="C1410">
        <f t="shared" si="62"/>
        <v>16</v>
      </c>
      <c r="D1410">
        <v>0</v>
      </c>
      <c r="E1410">
        <v>0</v>
      </c>
      <c r="F1410">
        <v>58</v>
      </c>
      <c r="G1410">
        <v>0</v>
      </c>
      <c r="I1410">
        <f>IF(ISBLANK(Table13[[#This Row],[T1]]),0,IF(Table13[[#This Row],[T1]]&gt;0,1,0))</f>
        <v>0</v>
      </c>
      <c r="J1410">
        <f>IF(ISBLANK(Table13[[#This Row],[T2]]),0,IF(Table13[[#This Row],[T2]]&gt;0,1,0))</f>
        <v>0</v>
      </c>
      <c r="K1410">
        <f>IF(ISBLANK(Table13[[#This Row],[T3]]),0,IF(Table13[[#This Row],[T3]]&gt;0,1,0))</f>
        <v>1</v>
      </c>
      <c r="L1410">
        <f>IF(ISBLANK(Table13[[#This Row],[T4]]),0,IF(Table13[[#This Row],[T4]]&gt;0,1,0))</f>
        <v>0</v>
      </c>
    </row>
    <row r="1411" spans="1:12">
      <c r="A1411" s="4">
        <v>43736.708333333336</v>
      </c>
      <c r="B1411">
        <f t="shared" si="63"/>
        <v>28</v>
      </c>
      <c r="C1411">
        <f t="shared" si="62"/>
        <v>17</v>
      </c>
      <c r="D1411">
        <v>0</v>
      </c>
      <c r="E1411">
        <v>0</v>
      </c>
      <c r="F1411">
        <v>52</v>
      </c>
      <c r="G1411">
        <v>0</v>
      </c>
      <c r="I1411">
        <f>IF(ISBLANK(Table13[[#This Row],[T1]]),0,IF(Table13[[#This Row],[T1]]&gt;0,1,0))</f>
        <v>0</v>
      </c>
      <c r="J1411">
        <f>IF(ISBLANK(Table13[[#This Row],[T2]]),0,IF(Table13[[#This Row],[T2]]&gt;0,1,0))</f>
        <v>0</v>
      </c>
      <c r="K1411">
        <f>IF(ISBLANK(Table13[[#This Row],[T3]]),0,IF(Table13[[#This Row],[T3]]&gt;0,1,0))</f>
        <v>1</v>
      </c>
      <c r="L1411">
        <f>IF(ISBLANK(Table13[[#This Row],[T4]]),0,IF(Table13[[#This Row],[T4]]&gt;0,1,0))</f>
        <v>0</v>
      </c>
    </row>
    <row r="1412" spans="1:12">
      <c r="A1412" s="4">
        <v>43736.75</v>
      </c>
      <c r="B1412">
        <f t="shared" si="63"/>
        <v>28</v>
      </c>
      <c r="C1412">
        <f t="shared" si="62"/>
        <v>18</v>
      </c>
      <c r="D1412">
        <v>0</v>
      </c>
      <c r="E1412">
        <v>0</v>
      </c>
      <c r="F1412">
        <v>57</v>
      </c>
      <c r="G1412">
        <v>0</v>
      </c>
      <c r="I1412">
        <f>IF(ISBLANK(Table13[[#This Row],[T1]]),0,IF(Table13[[#This Row],[T1]]&gt;0,1,0))</f>
        <v>0</v>
      </c>
      <c r="J1412">
        <f>IF(ISBLANK(Table13[[#This Row],[T2]]),0,IF(Table13[[#This Row],[T2]]&gt;0,1,0))</f>
        <v>0</v>
      </c>
      <c r="K1412">
        <f>IF(ISBLANK(Table13[[#This Row],[T3]]),0,IF(Table13[[#This Row],[T3]]&gt;0,1,0))</f>
        <v>1</v>
      </c>
      <c r="L1412">
        <f>IF(ISBLANK(Table13[[#This Row],[T4]]),0,IF(Table13[[#This Row],[T4]]&gt;0,1,0))</f>
        <v>0</v>
      </c>
    </row>
    <row r="1413" spans="1:12">
      <c r="A1413" s="4">
        <v>43736.791666666664</v>
      </c>
      <c r="B1413">
        <f t="shared" si="63"/>
        <v>28</v>
      </c>
      <c r="C1413">
        <f t="shared" si="62"/>
        <v>19</v>
      </c>
      <c r="D1413">
        <v>0</v>
      </c>
      <c r="E1413">
        <v>0</v>
      </c>
      <c r="F1413">
        <v>58</v>
      </c>
      <c r="G1413">
        <v>0</v>
      </c>
      <c r="I1413">
        <f>IF(ISBLANK(Table13[[#This Row],[T1]]),0,IF(Table13[[#This Row],[T1]]&gt;0,1,0))</f>
        <v>0</v>
      </c>
      <c r="J1413">
        <f>IF(ISBLANK(Table13[[#This Row],[T2]]),0,IF(Table13[[#This Row],[T2]]&gt;0,1,0))</f>
        <v>0</v>
      </c>
      <c r="K1413">
        <f>IF(ISBLANK(Table13[[#This Row],[T3]]),0,IF(Table13[[#This Row],[T3]]&gt;0,1,0))</f>
        <v>1</v>
      </c>
      <c r="L1413">
        <f>IF(ISBLANK(Table13[[#This Row],[T4]]),0,IF(Table13[[#This Row],[T4]]&gt;0,1,0))</f>
        <v>0</v>
      </c>
    </row>
    <row r="1414" spans="1:12">
      <c r="A1414" s="4">
        <v>43736.833333333336</v>
      </c>
      <c r="B1414">
        <f t="shared" si="63"/>
        <v>28</v>
      </c>
      <c r="C1414">
        <f t="shared" si="62"/>
        <v>20</v>
      </c>
      <c r="D1414">
        <v>0</v>
      </c>
      <c r="E1414">
        <v>0</v>
      </c>
      <c r="F1414">
        <v>58</v>
      </c>
      <c r="G1414">
        <v>0</v>
      </c>
      <c r="I1414">
        <f>IF(ISBLANK(Table13[[#This Row],[T1]]),0,IF(Table13[[#This Row],[T1]]&gt;0,1,0))</f>
        <v>0</v>
      </c>
      <c r="J1414">
        <f>IF(ISBLANK(Table13[[#This Row],[T2]]),0,IF(Table13[[#This Row],[T2]]&gt;0,1,0))</f>
        <v>0</v>
      </c>
      <c r="K1414">
        <f>IF(ISBLANK(Table13[[#This Row],[T3]]),0,IF(Table13[[#This Row],[T3]]&gt;0,1,0))</f>
        <v>1</v>
      </c>
      <c r="L1414">
        <f>IF(ISBLANK(Table13[[#This Row],[T4]]),0,IF(Table13[[#This Row],[T4]]&gt;0,1,0))</f>
        <v>0</v>
      </c>
    </row>
    <row r="1415" spans="1:12">
      <c r="A1415" s="4">
        <v>43736.875</v>
      </c>
      <c r="B1415">
        <f t="shared" si="63"/>
        <v>28</v>
      </c>
      <c r="C1415">
        <f t="shared" si="62"/>
        <v>21</v>
      </c>
      <c r="D1415">
        <v>21</v>
      </c>
      <c r="E1415">
        <v>0</v>
      </c>
      <c r="F1415">
        <v>58</v>
      </c>
      <c r="G1415">
        <v>0</v>
      </c>
      <c r="I1415">
        <f>IF(ISBLANK(Table13[[#This Row],[T1]]),0,IF(Table13[[#This Row],[T1]]&gt;0,1,0))</f>
        <v>1</v>
      </c>
      <c r="J1415">
        <f>IF(ISBLANK(Table13[[#This Row],[T2]]),0,IF(Table13[[#This Row],[T2]]&gt;0,1,0))</f>
        <v>0</v>
      </c>
      <c r="K1415">
        <f>IF(ISBLANK(Table13[[#This Row],[T3]]),0,IF(Table13[[#This Row],[T3]]&gt;0,1,0))</f>
        <v>1</v>
      </c>
      <c r="L1415">
        <f>IF(ISBLANK(Table13[[#This Row],[T4]]),0,IF(Table13[[#This Row],[T4]]&gt;0,1,0))</f>
        <v>0</v>
      </c>
    </row>
    <row r="1416" spans="1:12">
      <c r="A1416" s="4">
        <v>43736.916666666664</v>
      </c>
      <c r="B1416">
        <f t="shared" si="63"/>
        <v>28</v>
      </c>
      <c r="C1416">
        <f t="shared" si="62"/>
        <v>22</v>
      </c>
      <c r="D1416">
        <v>57</v>
      </c>
      <c r="E1416">
        <v>0</v>
      </c>
      <c r="F1416">
        <v>57</v>
      </c>
      <c r="G1416">
        <v>0</v>
      </c>
      <c r="I1416">
        <f>IF(ISBLANK(Table13[[#This Row],[T1]]),0,IF(Table13[[#This Row],[T1]]&gt;0,1,0))</f>
        <v>1</v>
      </c>
      <c r="J1416">
        <f>IF(ISBLANK(Table13[[#This Row],[T2]]),0,IF(Table13[[#This Row],[T2]]&gt;0,1,0))</f>
        <v>0</v>
      </c>
      <c r="K1416">
        <f>IF(ISBLANK(Table13[[#This Row],[T3]]),0,IF(Table13[[#This Row],[T3]]&gt;0,1,0))</f>
        <v>1</v>
      </c>
      <c r="L1416">
        <f>IF(ISBLANK(Table13[[#This Row],[T4]]),0,IF(Table13[[#This Row],[T4]]&gt;0,1,0))</f>
        <v>0</v>
      </c>
    </row>
    <row r="1417" spans="1:12">
      <c r="A1417" s="4">
        <v>43736.958333333336</v>
      </c>
      <c r="B1417">
        <f t="shared" si="63"/>
        <v>28</v>
      </c>
      <c r="C1417">
        <f t="shared" si="62"/>
        <v>23</v>
      </c>
      <c r="D1417">
        <v>58</v>
      </c>
      <c r="E1417">
        <v>0</v>
      </c>
      <c r="F1417">
        <v>58</v>
      </c>
      <c r="G1417">
        <v>0</v>
      </c>
      <c r="I1417">
        <f>IF(ISBLANK(Table13[[#This Row],[T1]]),0,IF(Table13[[#This Row],[T1]]&gt;0,1,0))</f>
        <v>1</v>
      </c>
      <c r="J1417">
        <f>IF(ISBLANK(Table13[[#This Row],[T2]]),0,IF(Table13[[#This Row],[T2]]&gt;0,1,0))</f>
        <v>0</v>
      </c>
      <c r="K1417">
        <f>IF(ISBLANK(Table13[[#This Row],[T3]]),0,IF(Table13[[#This Row],[T3]]&gt;0,1,0))</f>
        <v>1</v>
      </c>
      <c r="L1417">
        <f>IF(ISBLANK(Table13[[#This Row],[T4]]),0,IF(Table13[[#This Row],[T4]]&gt;0,1,0))</f>
        <v>0</v>
      </c>
    </row>
    <row r="1418" spans="1:12">
      <c r="A1418" s="4">
        <v>43737</v>
      </c>
      <c r="B1418">
        <f t="shared" si="63"/>
        <v>29</v>
      </c>
      <c r="C1418">
        <f t="shared" si="62"/>
        <v>0</v>
      </c>
      <c r="D1418">
        <v>58</v>
      </c>
      <c r="E1418">
        <v>0</v>
      </c>
      <c r="F1418">
        <v>58</v>
      </c>
      <c r="G1418">
        <v>0</v>
      </c>
      <c r="I1418">
        <f>IF(ISBLANK(Table13[[#This Row],[T1]]),0,IF(Table13[[#This Row],[T1]]&gt;0,1,0))</f>
        <v>1</v>
      </c>
      <c r="J1418">
        <f>IF(ISBLANK(Table13[[#This Row],[T2]]),0,IF(Table13[[#This Row],[T2]]&gt;0,1,0))</f>
        <v>0</v>
      </c>
      <c r="K1418">
        <f>IF(ISBLANK(Table13[[#This Row],[T3]]),0,IF(Table13[[#This Row],[T3]]&gt;0,1,0))</f>
        <v>1</v>
      </c>
      <c r="L1418">
        <f>IF(ISBLANK(Table13[[#This Row],[T4]]),0,IF(Table13[[#This Row],[T4]]&gt;0,1,0))</f>
        <v>0</v>
      </c>
    </row>
    <row r="1419" spans="1:12">
      <c r="A1419" s="4">
        <v>43737.041666666664</v>
      </c>
      <c r="B1419">
        <f t="shared" si="63"/>
        <v>29</v>
      </c>
      <c r="C1419">
        <f t="shared" si="62"/>
        <v>1</v>
      </c>
      <c r="D1419">
        <v>57</v>
      </c>
      <c r="E1419">
        <v>0</v>
      </c>
      <c r="F1419">
        <v>57</v>
      </c>
      <c r="G1419">
        <v>0</v>
      </c>
      <c r="I1419">
        <f>IF(ISBLANK(Table13[[#This Row],[T1]]),0,IF(Table13[[#This Row],[T1]]&gt;0,1,0))</f>
        <v>1</v>
      </c>
      <c r="J1419">
        <f>IF(ISBLANK(Table13[[#This Row],[T2]]),0,IF(Table13[[#This Row],[T2]]&gt;0,1,0))</f>
        <v>0</v>
      </c>
      <c r="K1419">
        <f>IF(ISBLANK(Table13[[#This Row],[T3]]),0,IF(Table13[[#This Row],[T3]]&gt;0,1,0))</f>
        <v>1</v>
      </c>
      <c r="L1419">
        <f>IF(ISBLANK(Table13[[#This Row],[T4]]),0,IF(Table13[[#This Row],[T4]]&gt;0,1,0))</f>
        <v>0</v>
      </c>
    </row>
    <row r="1420" spans="1:12">
      <c r="A1420" s="4">
        <v>43737.083333333336</v>
      </c>
      <c r="B1420">
        <f t="shared" si="63"/>
        <v>29</v>
      </c>
      <c r="C1420">
        <f t="shared" si="62"/>
        <v>2</v>
      </c>
      <c r="D1420">
        <v>58</v>
      </c>
      <c r="E1420">
        <v>0</v>
      </c>
      <c r="F1420">
        <v>58</v>
      </c>
      <c r="G1420">
        <v>0</v>
      </c>
      <c r="I1420">
        <f>IF(ISBLANK(Table13[[#This Row],[T1]]),0,IF(Table13[[#This Row],[T1]]&gt;0,1,0))</f>
        <v>1</v>
      </c>
      <c r="J1420">
        <f>IF(ISBLANK(Table13[[#This Row],[T2]]),0,IF(Table13[[#This Row],[T2]]&gt;0,1,0))</f>
        <v>0</v>
      </c>
      <c r="K1420">
        <f>IF(ISBLANK(Table13[[#This Row],[T3]]),0,IF(Table13[[#This Row],[T3]]&gt;0,1,0))</f>
        <v>1</v>
      </c>
      <c r="L1420">
        <f>IF(ISBLANK(Table13[[#This Row],[T4]]),0,IF(Table13[[#This Row],[T4]]&gt;0,1,0))</f>
        <v>0</v>
      </c>
    </row>
    <row r="1421" spans="1:12">
      <c r="A1421" s="4">
        <v>43737.125</v>
      </c>
      <c r="B1421">
        <f t="shared" si="63"/>
        <v>29</v>
      </c>
      <c r="C1421">
        <f t="shared" si="62"/>
        <v>3</v>
      </c>
      <c r="D1421">
        <v>58</v>
      </c>
      <c r="E1421">
        <v>0</v>
      </c>
      <c r="F1421">
        <v>58</v>
      </c>
      <c r="G1421">
        <v>0</v>
      </c>
      <c r="I1421">
        <f>IF(ISBLANK(Table13[[#This Row],[T1]]),0,IF(Table13[[#This Row],[T1]]&gt;0,1,0))</f>
        <v>1</v>
      </c>
      <c r="J1421">
        <f>IF(ISBLANK(Table13[[#This Row],[T2]]),0,IF(Table13[[#This Row],[T2]]&gt;0,1,0))</f>
        <v>0</v>
      </c>
      <c r="K1421">
        <f>IF(ISBLANK(Table13[[#This Row],[T3]]),0,IF(Table13[[#This Row],[T3]]&gt;0,1,0))</f>
        <v>1</v>
      </c>
      <c r="L1421">
        <f>IF(ISBLANK(Table13[[#This Row],[T4]]),0,IF(Table13[[#This Row],[T4]]&gt;0,1,0))</f>
        <v>0</v>
      </c>
    </row>
    <row r="1422" spans="1:12">
      <c r="A1422" s="4">
        <v>43737.166666666664</v>
      </c>
      <c r="B1422">
        <f t="shared" si="63"/>
        <v>29</v>
      </c>
      <c r="C1422">
        <f t="shared" si="62"/>
        <v>4</v>
      </c>
      <c r="D1422">
        <v>58</v>
      </c>
      <c r="E1422">
        <v>0</v>
      </c>
      <c r="F1422">
        <v>58</v>
      </c>
      <c r="G1422">
        <v>0</v>
      </c>
      <c r="I1422">
        <f>IF(ISBLANK(Table13[[#This Row],[T1]]),0,IF(Table13[[#This Row],[T1]]&gt;0,1,0))</f>
        <v>1</v>
      </c>
      <c r="J1422">
        <f>IF(ISBLANK(Table13[[#This Row],[T2]]),0,IF(Table13[[#This Row],[T2]]&gt;0,1,0))</f>
        <v>0</v>
      </c>
      <c r="K1422">
        <f>IF(ISBLANK(Table13[[#This Row],[T3]]),0,IF(Table13[[#This Row],[T3]]&gt;0,1,0))</f>
        <v>1</v>
      </c>
      <c r="L1422">
        <f>IF(ISBLANK(Table13[[#This Row],[T4]]),0,IF(Table13[[#This Row],[T4]]&gt;0,1,0))</f>
        <v>0</v>
      </c>
    </row>
    <row r="1423" spans="1:12">
      <c r="A1423" s="4">
        <v>43737.208333333336</v>
      </c>
      <c r="B1423">
        <f t="shared" si="63"/>
        <v>29</v>
      </c>
      <c r="C1423">
        <f t="shared" si="62"/>
        <v>5</v>
      </c>
      <c r="D1423">
        <v>57</v>
      </c>
      <c r="E1423">
        <v>0</v>
      </c>
      <c r="F1423">
        <v>57</v>
      </c>
      <c r="G1423">
        <v>0</v>
      </c>
      <c r="I1423">
        <f>IF(ISBLANK(Table13[[#This Row],[T1]]),0,IF(Table13[[#This Row],[T1]]&gt;0,1,0))</f>
        <v>1</v>
      </c>
      <c r="J1423">
        <f>IF(ISBLANK(Table13[[#This Row],[T2]]),0,IF(Table13[[#This Row],[T2]]&gt;0,1,0))</f>
        <v>0</v>
      </c>
      <c r="K1423">
        <f>IF(ISBLANK(Table13[[#This Row],[T3]]),0,IF(Table13[[#This Row],[T3]]&gt;0,1,0))</f>
        <v>1</v>
      </c>
      <c r="L1423">
        <f>IF(ISBLANK(Table13[[#This Row],[T4]]),0,IF(Table13[[#This Row],[T4]]&gt;0,1,0))</f>
        <v>0</v>
      </c>
    </row>
    <row r="1424" spans="1:12">
      <c r="A1424" s="4">
        <v>43737.25</v>
      </c>
      <c r="B1424">
        <f t="shared" si="63"/>
        <v>29</v>
      </c>
      <c r="C1424">
        <f t="shared" si="62"/>
        <v>6</v>
      </c>
      <c r="D1424">
        <v>58</v>
      </c>
      <c r="E1424">
        <v>0</v>
      </c>
      <c r="F1424">
        <v>58</v>
      </c>
      <c r="G1424">
        <v>0</v>
      </c>
      <c r="I1424">
        <f>IF(ISBLANK(Table13[[#This Row],[T1]]),0,IF(Table13[[#This Row],[T1]]&gt;0,1,0))</f>
        <v>1</v>
      </c>
      <c r="J1424">
        <f>IF(ISBLANK(Table13[[#This Row],[T2]]),0,IF(Table13[[#This Row],[T2]]&gt;0,1,0))</f>
        <v>0</v>
      </c>
      <c r="K1424">
        <f>IF(ISBLANK(Table13[[#This Row],[T3]]),0,IF(Table13[[#This Row],[T3]]&gt;0,1,0))</f>
        <v>1</v>
      </c>
      <c r="L1424">
        <f>IF(ISBLANK(Table13[[#This Row],[T4]]),0,IF(Table13[[#This Row],[T4]]&gt;0,1,0))</f>
        <v>0</v>
      </c>
    </row>
    <row r="1425" spans="1:12">
      <c r="A1425" s="4">
        <v>43737.291666666664</v>
      </c>
      <c r="B1425">
        <f t="shared" si="63"/>
        <v>29</v>
      </c>
      <c r="C1425">
        <f t="shared" si="62"/>
        <v>7</v>
      </c>
      <c r="D1425">
        <v>58</v>
      </c>
      <c r="E1425">
        <v>0</v>
      </c>
      <c r="F1425">
        <v>58</v>
      </c>
      <c r="G1425">
        <v>0</v>
      </c>
      <c r="I1425">
        <f>IF(ISBLANK(Table13[[#This Row],[T1]]),0,IF(Table13[[#This Row],[T1]]&gt;0,1,0))</f>
        <v>1</v>
      </c>
      <c r="J1425">
        <f>IF(ISBLANK(Table13[[#This Row],[T2]]),0,IF(Table13[[#This Row],[T2]]&gt;0,1,0))</f>
        <v>0</v>
      </c>
      <c r="K1425">
        <f>IF(ISBLANK(Table13[[#This Row],[T3]]),0,IF(Table13[[#This Row],[T3]]&gt;0,1,0))</f>
        <v>1</v>
      </c>
      <c r="L1425">
        <f>IF(ISBLANK(Table13[[#This Row],[T4]]),0,IF(Table13[[#This Row],[T4]]&gt;0,1,0))</f>
        <v>0</v>
      </c>
    </row>
    <row r="1426" spans="1:12">
      <c r="A1426" s="4">
        <v>43737.333333333336</v>
      </c>
      <c r="B1426">
        <f t="shared" si="63"/>
        <v>29</v>
      </c>
      <c r="C1426">
        <f t="shared" si="62"/>
        <v>8</v>
      </c>
      <c r="D1426">
        <v>9</v>
      </c>
      <c r="E1426">
        <v>0</v>
      </c>
      <c r="F1426">
        <v>57</v>
      </c>
      <c r="G1426">
        <v>0</v>
      </c>
      <c r="I1426">
        <f>IF(ISBLANK(Table13[[#This Row],[T1]]),0,IF(Table13[[#This Row],[T1]]&gt;0,1,0))</f>
        <v>1</v>
      </c>
      <c r="J1426">
        <f>IF(ISBLANK(Table13[[#This Row],[T2]]),0,IF(Table13[[#This Row],[T2]]&gt;0,1,0))</f>
        <v>0</v>
      </c>
      <c r="K1426">
        <f>IF(ISBLANK(Table13[[#This Row],[T3]]),0,IF(Table13[[#This Row],[T3]]&gt;0,1,0))</f>
        <v>1</v>
      </c>
      <c r="L1426">
        <f>IF(ISBLANK(Table13[[#This Row],[T4]]),0,IF(Table13[[#This Row],[T4]]&gt;0,1,0))</f>
        <v>0</v>
      </c>
    </row>
    <row r="1427" spans="1:12">
      <c r="A1427" s="4">
        <v>43737.375</v>
      </c>
      <c r="B1427">
        <f t="shared" si="63"/>
        <v>29</v>
      </c>
      <c r="C1427">
        <f t="shared" si="62"/>
        <v>9</v>
      </c>
      <c r="D1427">
        <v>0</v>
      </c>
      <c r="E1427">
        <v>0</v>
      </c>
      <c r="F1427">
        <v>58</v>
      </c>
      <c r="G1427">
        <v>0</v>
      </c>
      <c r="I1427">
        <f>IF(ISBLANK(Table13[[#This Row],[T1]]),0,IF(Table13[[#This Row],[T1]]&gt;0,1,0))</f>
        <v>0</v>
      </c>
      <c r="J1427">
        <f>IF(ISBLANK(Table13[[#This Row],[T2]]),0,IF(Table13[[#This Row],[T2]]&gt;0,1,0))</f>
        <v>0</v>
      </c>
      <c r="K1427">
        <f>IF(ISBLANK(Table13[[#This Row],[T3]]),0,IF(Table13[[#This Row],[T3]]&gt;0,1,0))</f>
        <v>1</v>
      </c>
      <c r="L1427">
        <f>IF(ISBLANK(Table13[[#This Row],[T4]]),0,IF(Table13[[#This Row],[T4]]&gt;0,1,0))</f>
        <v>0</v>
      </c>
    </row>
    <row r="1428" spans="1:12">
      <c r="A1428" s="4">
        <v>43737.416666666664</v>
      </c>
      <c r="B1428">
        <f t="shared" si="63"/>
        <v>29</v>
      </c>
      <c r="C1428">
        <f t="shared" si="62"/>
        <v>10</v>
      </c>
      <c r="D1428">
        <v>0</v>
      </c>
      <c r="E1428">
        <v>0</v>
      </c>
      <c r="F1428">
        <v>58</v>
      </c>
      <c r="G1428">
        <v>0</v>
      </c>
      <c r="I1428">
        <f>IF(ISBLANK(Table13[[#This Row],[T1]]),0,IF(Table13[[#This Row],[T1]]&gt;0,1,0))</f>
        <v>0</v>
      </c>
      <c r="J1428">
        <f>IF(ISBLANK(Table13[[#This Row],[T2]]),0,IF(Table13[[#This Row],[T2]]&gt;0,1,0))</f>
        <v>0</v>
      </c>
      <c r="K1428">
        <f>IF(ISBLANK(Table13[[#This Row],[T3]]),0,IF(Table13[[#This Row],[T3]]&gt;0,1,0))</f>
        <v>1</v>
      </c>
      <c r="L1428">
        <f>IF(ISBLANK(Table13[[#This Row],[T4]]),0,IF(Table13[[#This Row],[T4]]&gt;0,1,0))</f>
        <v>0</v>
      </c>
    </row>
    <row r="1429" spans="1:12">
      <c r="A1429" s="4">
        <v>43737.458333333336</v>
      </c>
      <c r="B1429">
        <f t="shared" si="63"/>
        <v>29</v>
      </c>
      <c r="C1429">
        <f t="shared" si="62"/>
        <v>11</v>
      </c>
      <c r="D1429">
        <v>0</v>
      </c>
      <c r="E1429">
        <v>0</v>
      </c>
      <c r="F1429">
        <v>12</v>
      </c>
      <c r="G1429">
        <v>0</v>
      </c>
      <c r="I1429">
        <f>IF(ISBLANK(Table13[[#This Row],[T1]]),0,IF(Table13[[#This Row],[T1]]&gt;0,1,0))</f>
        <v>0</v>
      </c>
      <c r="J1429">
        <f>IF(ISBLANK(Table13[[#This Row],[T2]]),0,IF(Table13[[#This Row],[T2]]&gt;0,1,0))</f>
        <v>0</v>
      </c>
      <c r="K1429">
        <f>IF(ISBLANK(Table13[[#This Row],[T3]]),0,IF(Table13[[#This Row],[T3]]&gt;0,1,0))</f>
        <v>1</v>
      </c>
      <c r="L1429">
        <f>IF(ISBLANK(Table13[[#This Row],[T4]]),0,IF(Table13[[#This Row],[T4]]&gt;0,1,0))</f>
        <v>0</v>
      </c>
    </row>
    <row r="1430" spans="1:12">
      <c r="A1430" s="4">
        <v>43737.500000405096</v>
      </c>
      <c r="B1430">
        <f t="shared" si="63"/>
        <v>29</v>
      </c>
      <c r="C1430">
        <f t="shared" si="62"/>
        <v>12</v>
      </c>
      <c r="I1430">
        <f>IF(ISBLANK(Table13[[#This Row],[T1]]),0,IF(Table13[[#This Row],[T1]]&gt;0,1,0))</f>
        <v>0</v>
      </c>
      <c r="J1430">
        <f>IF(ISBLANK(Table13[[#This Row],[T2]]),0,IF(Table13[[#This Row],[T2]]&gt;0,1,0))</f>
        <v>0</v>
      </c>
      <c r="K1430">
        <f>IF(ISBLANK(Table13[[#This Row],[T3]]),0,IF(Table13[[#This Row],[T3]]&gt;0,1,0))</f>
        <v>0</v>
      </c>
      <c r="L1430">
        <f>IF(ISBLANK(Table13[[#This Row],[T4]]),0,IF(Table13[[#This Row],[T4]]&gt;0,1,0))</f>
        <v>0</v>
      </c>
    </row>
    <row r="1431" spans="1:12">
      <c r="A1431" s="4">
        <v>43737.541666666664</v>
      </c>
      <c r="B1431">
        <f t="shared" si="63"/>
        <v>29</v>
      </c>
      <c r="C1431">
        <f t="shared" si="62"/>
        <v>13</v>
      </c>
      <c r="D1431">
        <v>0</v>
      </c>
      <c r="E1431">
        <v>0</v>
      </c>
      <c r="F1431">
        <v>20</v>
      </c>
      <c r="G1431">
        <v>0</v>
      </c>
      <c r="I1431">
        <f>IF(ISBLANK(Table13[[#This Row],[T1]]),0,IF(Table13[[#This Row],[T1]]&gt;0,1,0))</f>
        <v>0</v>
      </c>
      <c r="J1431">
        <f>IF(ISBLANK(Table13[[#This Row],[T2]]),0,IF(Table13[[#This Row],[T2]]&gt;0,1,0))</f>
        <v>0</v>
      </c>
      <c r="K1431">
        <f>IF(ISBLANK(Table13[[#This Row],[T3]]),0,IF(Table13[[#This Row],[T3]]&gt;0,1,0))</f>
        <v>1</v>
      </c>
      <c r="L1431">
        <f>IF(ISBLANK(Table13[[#This Row],[T4]]),0,IF(Table13[[#This Row],[T4]]&gt;0,1,0))</f>
        <v>0</v>
      </c>
    </row>
    <row r="1432" spans="1:12">
      <c r="A1432" s="4">
        <v>43737.583333333336</v>
      </c>
      <c r="B1432">
        <f t="shared" si="63"/>
        <v>29</v>
      </c>
      <c r="C1432">
        <f t="shared" si="62"/>
        <v>14</v>
      </c>
      <c r="D1432">
        <v>53</v>
      </c>
      <c r="E1432">
        <v>0</v>
      </c>
      <c r="F1432">
        <v>58</v>
      </c>
      <c r="G1432">
        <v>0</v>
      </c>
      <c r="I1432">
        <f>IF(ISBLANK(Table13[[#This Row],[T1]]),0,IF(Table13[[#This Row],[T1]]&gt;0,1,0))</f>
        <v>1</v>
      </c>
      <c r="J1432">
        <f>IF(ISBLANK(Table13[[#This Row],[T2]]),0,IF(Table13[[#This Row],[T2]]&gt;0,1,0))</f>
        <v>0</v>
      </c>
      <c r="K1432">
        <f>IF(ISBLANK(Table13[[#This Row],[T3]]),0,IF(Table13[[#This Row],[T3]]&gt;0,1,0))</f>
        <v>1</v>
      </c>
      <c r="L1432">
        <f>IF(ISBLANK(Table13[[#This Row],[T4]]),0,IF(Table13[[#This Row],[T4]]&gt;0,1,0))</f>
        <v>0</v>
      </c>
    </row>
    <row r="1433" spans="1:12">
      <c r="A1433" s="4">
        <v>43737.625</v>
      </c>
      <c r="B1433">
        <f t="shared" si="63"/>
        <v>29</v>
      </c>
      <c r="C1433">
        <f t="shared" si="62"/>
        <v>15</v>
      </c>
      <c r="D1433">
        <v>58</v>
      </c>
      <c r="E1433">
        <v>0</v>
      </c>
      <c r="F1433">
        <v>52</v>
      </c>
      <c r="G1433">
        <v>0</v>
      </c>
      <c r="I1433">
        <f>IF(ISBLANK(Table13[[#This Row],[T1]]),0,IF(Table13[[#This Row],[T1]]&gt;0,1,0))</f>
        <v>1</v>
      </c>
      <c r="J1433">
        <f>IF(ISBLANK(Table13[[#This Row],[T2]]),0,IF(Table13[[#This Row],[T2]]&gt;0,1,0))</f>
        <v>0</v>
      </c>
      <c r="K1433">
        <f>IF(ISBLANK(Table13[[#This Row],[T3]]),0,IF(Table13[[#This Row],[T3]]&gt;0,1,0))</f>
        <v>1</v>
      </c>
      <c r="L1433">
        <f>IF(ISBLANK(Table13[[#This Row],[T4]]),0,IF(Table13[[#This Row],[T4]]&gt;0,1,0))</f>
        <v>0</v>
      </c>
    </row>
    <row r="1434" spans="1:12">
      <c r="A1434" s="4">
        <v>43737.666666666664</v>
      </c>
      <c r="B1434">
        <f t="shared" si="63"/>
        <v>29</v>
      </c>
      <c r="C1434">
        <f t="shared" si="62"/>
        <v>16</v>
      </c>
      <c r="D1434">
        <v>57</v>
      </c>
      <c r="E1434">
        <v>0</v>
      </c>
      <c r="F1434">
        <v>57</v>
      </c>
      <c r="G1434">
        <v>0</v>
      </c>
      <c r="I1434">
        <f>IF(ISBLANK(Table13[[#This Row],[T1]]),0,IF(Table13[[#This Row],[T1]]&gt;0,1,0))</f>
        <v>1</v>
      </c>
      <c r="J1434">
        <f>IF(ISBLANK(Table13[[#This Row],[T2]]),0,IF(Table13[[#This Row],[T2]]&gt;0,1,0))</f>
        <v>0</v>
      </c>
      <c r="K1434">
        <f>IF(ISBLANK(Table13[[#This Row],[T3]]),0,IF(Table13[[#This Row],[T3]]&gt;0,1,0))</f>
        <v>1</v>
      </c>
      <c r="L1434">
        <f>IF(ISBLANK(Table13[[#This Row],[T4]]),0,IF(Table13[[#This Row],[T4]]&gt;0,1,0))</f>
        <v>0</v>
      </c>
    </row>
    <row r="1435" spans="1:12">
      <c r="A1435" s="4">
        <v>43737.708333333336</v>
      </c>
      <c r="B1435">
        <f t="shared" si="63"/>
        <v>29</v>
      </c>
      <c r="C1435">
        <f t="shared" ref="C1435:C1498" si="64">HOUR(A1435)</f>
        <v>17</v>
      </c>
      <c r="D1435">
        <v>58</v>
      </c>
      <c r="E1435">
        <v>0</v>
      </c>
      <c r="F1435">
        <v>58</v>
      </c>
      <c r="G1435">
        <v>0</v>
      </c>
      <c r="I1435">
        <f>IF(ISBLANK(Table13[[#This Row],[T1]]),0,IF(Table13[[#This Row],[T1]]&gt;0,1,0))</f>
        <v>1</v>
      </c>
      <c r="J1435">
        <f>IF(ISBLANK(Table13[[#This Row],[T2]]),0,IF(Table13[[#This Row],[T2]]&gt;0,1,0))</f>
        <v>0</v>
      </c>
      <c r="K1435">
        <f>IF(ISBLANK(Table13[[#This Row],[T3]]),0,IF(Table13[[#This Row],[T3]]&gt;0,1,0))</f>
        <v>1</v>
      </c>
      <c r="L1435">
        <f>IF(ISBLANK(Table13[[#This Row],[T4]]),0,IF(Table13[[#This Row],[T4]]&gt;0,1,0))</f>
        <v>0</v>
      </c>
    </row>
    <row r="1436" spans="1:12">
      <c r="A1436" s="4">
        <v>43737.75</v>
      </c>
      <c r="B1436">
        <f t="shared" si="63"/>
        <v>29</v>
      </c>
      <c r="C1436">
        <f t="shared" si="64"/>
        <v>18</v>
      </c>
      <c r="D1436">
        <v>57</v>
      </c>
      <c r="E1436">
        <v>0</v>
      </c>
      <c r="F1436">
        <v>57</v>
      </c>
      <c r="G1436">
        <v>0</v>
      </c>
      <c r="I1436">
        <f>IF(ISBLANK(Table13[[#This Row],[T1]]),0,IF(Table13[[#This Row],[T1]]&gt;0,1,0))</f>
        <v>1</v>
      </c>
      <c r="J1436">
        <f>IF(ISBLANK(Table13[[#This Row],[T2]]),0,IF(Table13[[#This Row],[T2]]&gt;0,1,0))</f>
        <v>0</v>
      </c>
      <c r="K1436">
        <f>IF(ISBLANK(Table13[[#This Row],[T3]]),0,IF(Table13[[#This Row],[T3]]&gt;0,1,0))</f>
        <v>1</v>
      </c>
      <c r="L1436">
        <f>IF(ISBLANK(Table13[[#This Row],[T4]]),0,IF(Table13[[#This Row],[T4]]&gt;0,1,0))</f>
        <v>0</v>
      </c>
    </row>
    <row r="1437" spans="1:12">
      <c r="A1437" s="4">
        <v>43737.791666666664</v>
      </c>
      <c r="B1437">
        <f t="shared" si="63"/>
        <v>29</v>
      </c>
      <c r="C1437">
        <f t="shared" si="64"/>
        <v>19</v>
      </c>
      <c r="D1437">
        <v>58</v>
      </c>
      <c r="E1437">
        <v>0</v>
      </c>
      <c r="F1437">
        <v>58</v>
      </c>
      <c r="G1437">
        <v>0</v>
      </c>
      <c r="I1437">
        <f>IF(ISBLANK(Table13[[#This Row],[T1]]),0,IF(Table13[[#This Row],[T1]]&gt;0,1,0))</f>
        <v>1</v>
      </c>
      <c r="J1437">
        <f>IF(ISBLANK(Table13[[#This Row],[T2]]),0,IF(Table13[[#This Row],[T2]]&gt;0,1,0))</f>
        <v>0</v>
      </c>
      <c r="K1437">
        <f>IF(ISBLANK(Table13[[#This Row],[T3]]),0,IF(Table13[[#This Row],[T3]]&gt;0,1,0))</f>
        <v>1</v>
      </c>
      <c r="L1437">
        <f>IF(ISBLANK(Table13[[#This Row],[T4]]),0,IF(Table13[[#This Row],[T4]]&gt;0,1,0))</f>
        <v>0</v>
      </c>
    </row>
    <row r="1438" spans="1:12">
      <c r="A1438" s="4">
        <v>43737.833333333336</v>
      </c>
      <c r="B1438">
        <f t="shared" si="63"/>
        <v>29</v>
      </c>
      <c r="C1438">
        <f t="shared" si="64"/>
        <v>20</v>
      </c>
      <c r="D1438">
        <v>58</v>
      </c>
      <c r="E1438">
        <v>0</v>
      </c>
      <c r="F1438">
        <v>58</v>
      </c>
      <c r="G1438">
        <v>0</v>
      </c>
      <c r="I1438">
        <f>IF(ISBLANK(Table13[[#This Row],[T1]]),0,IF(Table13[[#This Row],[T1]]&gt;0,1,0))</f>
        <v>1</v>
      </c>
      <c r="J1438">
        <f>IF(ISBLANK(Table13[[#This Row],[T2]]),0,IF(Table13[[#This Row],[T2]]&gt;0,1,0))</f>
        <v>0</v>
      </c>
      <c r="K1438">
        <f>IF(ISBLANK(Table13[[#This Row],[T3]]),0,IF(Table13[[#This Row],[T3]]&gt;0,1,0))</f>
        <v>1</v>
      </c>
      <c r="L1438">
        <f>IF(ISBLANK(Table13[[#This Row],[T4]]),0,IF(Table13[[#This Row],[T4]]&gt;0,1,0))</f>
        <v>0</v>
      </c>
    </row>
    <row r="1439" spans="1:12">
      <c r="A1439" s="4">
        <v>43737.875</v>
      </c>
      <c r="B1439">
        <f t="shared" si="63"/>
        <v>29</v>
      </c>
      <c r="C1439">
        <f t="shared" si="64"/>
        <v>21</v>
      </c>
      <c r="D1439">
        <v>57</v>
      </c>
      <c r="E1439">
        <v>7</v>
      </c>
      <c r="F1439">
        <v>56</v>
      </c>
      <c r="G1439">
        <v>0</v>
      </c>
      <c r="I1439">
        <f>IF(ISBLANK(Table13[[#This Row],[T1]]),0,IF(Table13[[#This Row],[T1]]&gt;0,1,0))</f>
        <v>1</v>
      </c>
      <c r="J1439">
        <f>IF(ISBLANK(Table13[[#This Row],[T2]]),0,IF(Table13[[#This Row],[T2]]&gt;0,1,0))</f>
        <v>1</v>
      </c>
      <c r="K1439">
        <f>IF(ISBLANK(Table13[[#This Row],[T3]]),0,IF(Table13[[#This Row],[T3]]&gt;0,1,0))</f>
        <v>1</v>
      </c>
      <c r="L1439">
        <f>IF(ISBLANK(Table13[[#This Row],[T4]]),0,IF(Table13[[#This Row],[T4]]&gt;0,1,0))</f>
        <v>0</v>
      </c>
    </row>
    <row r="1440" spans="1:12">
      <c r="A1440" s="4">
        <v>43737.916666666664</v>
      </c>
      <c r="B1440">
        <f t="shared" si="63"/>
        <v>29</v>
      </c>
      <c r="C1440">
        <f t="shared" si="64"/>
        <v>22</v>
      </c>
      <c r="D1440">
        <v>58</v>
      </c>
      <c r="E1440">
        <v>46</v>
      </c>
      <c r="F1440">
        <v>58</v>
      </c>
      <c r="G1440">
        <v>0</v>
      </c>
      <c r="I1440">
        <f>IF(ISBLANK(Table13[[#This Row],[T1]]),0,IF(Table13[[#This Row],[T1]]&gt;0,1,0))</f>
        <v>1</v>
      </c>
      <c r="J1440">
        <f>IF(ISBLANK(Table13[[#This Row],[T2]]),0,IF(Table13[[#This Row],[T2]]&gt;0,1,0))</f>
        <v>1</v>
      </c>
      <c r="K1440">
        <f>IF(ISBLANK(Table13[[#This Row],[T3]]),0,IF(Table13[[#This Row],[T3]]&gt;0,1,0))</f>
        <v>1</v>
      </c>
      <c r="L1440">
        <f>IF(ISBLANK(Table13[[#This Row],[T4]]),0,IF(Table13[[#This Row],[T4]]&gt;0,1,0))</f>
        <v>0</v>
      </c>
    </row>
    <row r="1441" spans="1:12">
      <c r="A1441" s="4">
        <v>43737.958333333336</v>
      </c>
      <c r="B1441">
        <f t="shared" si="63"/>
        <v>29</v>
      </c>
      <c r="C1441">
        <f t="shared" si="64"/>
        <v>23</v>
      </c>
      <c r="D1441">
        <v>58</v>
      </c>
      <c r="E1441">
        <v>58</v>
      </c>
      <c r="F1441">
        <v>58</v>
      </c>
      <c r="G1441">
        <v>0</v>
      </c>
      <c r="I1441">
        <f>IF(ISBLANK(Table13[[#This Row],[T1]]),0,IF(Table13[[#This Row],[T1]]&gt;0,1,0))</f>
        <v>1</v>
      </c>
      <c r="J1441">
        <f>IF(ISBLANK(Table13[[#This Row],[T2]]),0,IF(Table13[[#This Row],[T2]]&gt;0,1,0))</f>
        <v>1</v>
      </c>
      <c r="K1441">
        <f>IF(ISBLANK(Table13[[#This Row],[T3]]),0,IF(Table13[[#This Row],[T3]]&gt;0,1,0))</f>
        <v>1</v>
      </c>
      <c r="L1441">
        <f>IF(ISBLANK(Table13[[#This Row],[T4]]),0,IF(Table13[[#This Row],[T4]]&gt;0,1,0))</f>
        <v>0</v>
      </c>
    </row>
    <row r="1442" spans="1:12">
      <c r="A1442" s="4">
        <v>43738</v>
      </c>
      <c r="B1442">
        <f t="shared" si="63"/>
        <v>30</v>
      </c>
      <c r="C1442">
        <f t="shared" si="64"/>
        <v>0</v>
      </c>
      <c r="D1442">
        <v>58</v>
      </c>
      <c r="E1442">
        <v>58</v>
      </c>
      <c r="F1442">
        <v>58</v>
      </c>
      <c r="G1442">
        <v>0</v>
      </c>
      <c r="I1442">
        <f>IF(ISBLANK(Table13[[#This Row],[T1]]),0,IF(Table13[[#This Row],[T1]]&gt;0,1,0))</f>
        <v>1</v>
      </c>
      <c r="J1442">
        <f>IF(ISBLANK(Table13[[#This Row],[T2]]),0,IF(Table13[[#This Row],[T2]]&gt;0,1,0))</f>
        <v>1</v>
      </c>
      <c r="K1442">
        <f>IF(ISBLANK(Table13[[#This Row],[T3]]),0,IF(Table13[[#This Row],[T3]]&gt;0,1,0))</f>
        <v>1</v>
      </c>
      <c r="L1442">
        <f>IF(ISBLANK(Table13[[#This Row],[T4]]),0,IF(Table13[[#This Row],[T4]]&gt;0,1,0))</f>
        <v>0</v>
      </c>
    </row>
    <row r="1443" spans="1:12">
      <c r="A1443" s="4">
        <v>43738.041666666664</v>
      </c>
      <c r="B1443">
        <f t="shared" si="63"/>
        <v>30</v>
      </c>
      <c r="C1443">
        <f t="shared" si="64"/>
        <v>1</v>
      </c>
      <c r="D1443">
        <v>57</v>
      </c>
      <c r="E1443">
        <v>57</v>
      </c>
      <c r="F1443">
        <v>57</v>
      </c>
      <c r="G1443">
        <v>0</v>
      </c>
      <c r="I1443">
        <f>IF(ISBLANK(Table13[[#This Row],[T1]]),0,IF(Table13[[#This Row],[T1]]&gt;0,1,0))</f>
        <v>1</v>
      </c>
      <c r="J1443">
        <f>IF(ISBLANK(Table13[[#This Row],[T2]]),0,IF(Table13[[#This Row],[T2]]&gt;0,1,0))</f>
        <v>1</v>
      </c>
      <c r="K1443">
        <f>IF(ISBLANK(Table13[[#This Row],[T3]]),0,IF(Table13[[#This Row],[T3]]&gt;0,1,0))</f>
        <v>1</v>
      </c>
      <c r="L1443">
        <f>IF(ISBLANK(Table13[[#This Row],[T4]]),0,IF(Table13[[#This Row],[T4]]&gt;0,1,0))</f>
        <v>0</v>
      </c>
    </row>
    <row r="1444" spans="1:12">
      <c r="A1444" s="4">
        <v>43738.083333333336</v>
      </c>
      <c r="B1444">
        <f t="shared" si="63"/>
        <v>30</v>
      </c>
      <c r="C1444">
        <f t="shared" si="64"/>
        <v>2</v>
      </c>
      <c r="D1444">
        <v>58</v>
      </c>
      <c r="E1444">
        <v>58</v>
      </c>
      <c r="F1444">
        <v>58</v>
      </c>
      <c r="G1444">
        <v>0</v>
      </c>
      <c r="I1444">
        <f>IF(ISBLANK(Table13[[#This Row],[T1]]),0,IF(Table13[[#This Row],[T1]]&gt;0,1,0))</f>
        <v>1</v>
      </c>
      <c r="J1444">
        <f>IF(ISBLANK(Table13[[#This Row],[T2]]),0,IF(Table13[[#This Row],[T2]]&gt;0,1,0))</f>
        <v>1</v>
      </c>
      <c r="K1444">
        <f>IF(ISBLANK(Table13[[#This Row],[T3]]),0,IF(Table13[[#This Row],[T3]]&gt;0,1,0))</f>
        <v>1</v>
      </c>
      <c r="L1444">
        <f>IF(ISBLANK(Table13[[#This Row],[T4]]),0,IF(Table13[[#This Row],[T4]]&gt;0,1,0))</f>
        <v>0</v>
      </c>
    </row>
    <row r="1445" spans="1:12">
      <c r="A1445" s="4">
        <v>43738.125</v>
      </c>
      <c r="B1445">
        <f t="shared" si="63"/>
        <v>30</v>
      </c>
      <c r="C1445">
        <f t="shared" si="64"/>
        <v>3</v>
      </c>
      <c r="D1445">
        <v>58</v>
      </c>
      <c r="E1445">
        <v>48</v>
      </c>
      <c r="F1445">
        <v>58</v>
      </c>
      <c r="G1445">
        <v>0</v>
      </c>
      <c r="I1445">
        <f>IF(ISBLANK(Table13[[#This Row],[T1]]),0,IF(Table13[[#This Row],[T1]]&gt;0,1,0))</f>
        <v>1</v>
      </c>
      <c r="J1445">
        <f>IF(ISBLANK(Table13[[#This Row],[T2]]),0,IF(Table13[[#This Row],[T2]]&gt;0,1,0))</f>
        <v>1</v>
      </c>
      <c r="K1445">
        <f>IF(ISBLANK(Table13[[#This Row],[T3]]),0,IF(Table13[[#This Row],[T3]]&gt;0,1,0))</f>
        <v>1</v>
      </c>
      <c r="L1445">
        <f>IF(ISBLANK(Table13[[#This Row],[T4]]),0,IF(Table13[[#This Row],[T4]]&gt;0,1,0))</f>
        <v>0</v>
      </c>
    </row>
    <row r="1446" spans="1:12">
      <c r="A1446" s="4">
        <v>43738.166666666664</v>
      </c>
      <c r="B1446">
        <f t="shared" si="63"/>
        <v>30</v>
      </c>
      <c r="C1446">
        <f t="shared" si="64"/>
        <v>4</v>
      </c>
      <c r="D1446">
        <v>58</v>
      </c>
      <c r="E1446">
        <v>51</v>
      </c>
      <c r="F1446">
        <v>58</v>
      </c>
      <c r="G1446">
        <v>0</v>
      </c>
      <c r="I1446">
        <f>IF(ISBLANK(Table13[[#This Row],[T1]]),0,IF(Table13[[#This Row],[T1]]&gt;0,1,0))</f>
        <v>1</v>
      </c>
      <c r="J1446">
        <f>IF(ISBLANK(Table13[[#This Row],[T2]]),0,IF(Table13[[#This Row],[T2]]&gt;0,1,0))</f>
        <v>1</v>
      </c>
      <c r="K1446">
        <f>IF(ISBLANK(Table13[[#This Row],[T3]]),0,IF(Table13[[#This Row],[T3]]&gt;0,1,0))</f>
        <v>1</v>
      </c>
      <c r="L1446">
        <f>IF(ISBLANK(Table13[[#This Row],[T4]]),0,IF(Table13[[#This Row],[T4]]&gt;0,1,0))</f>
        <v>0</v>
      </c>
    </row>
    <row r="1447" spans="1:12">
      <c r="A1447" s="4">
        <v>43738.208333333336</v>
      </c>
      <c r="B1447">
        <f t="shared" si="63"/>
        <v>30</v>
      </c>
      <c r="C1447">
        <f t="shared" si="64"/>
        <v>5</v>
      </c>
      <c r="D1447">
        <v>57</v>
      </c>
      <c r="E1447">
        <v>55</v>
      </c>
      <c r="F1447">
        <v>57</v>
      </c>
      <c r="G1447">
        <v>0</v>
      </c>
      <c r="I1447">
        <f>IF(ISBLANK(Table13[[#This Row],[T1]]),0,IF(Table13[[#This Row],[T1]]&gt;0,1,0))</f>
        <v>1</v>
      </c>
      <c r="J1447">
        <f>IF(ISBLANK(Table13[[#This Row],[T2]]),0,IF(Table13[[#This Row],[T2]]&gt;0,1,0))</f>
        <v>1</v>
      </c>
      <c r="K1447">
        <f>IF(ISBLANK(Table13[[#This Row],[T3]]),0,IF(Table13[[#This Row],[T3]]&gt;0,1,0))</f>
        <v>1</v>
      </c>
      <c r="L1447">
        <f>IF(ISBLANK(Table13[[#This Row],[T4]]),0,IF(Table13[[#This Row],[T4]]&gt;0,1,0))</f>
        <v>0</v>
      </c>
    </row>
    <row r="1448" spans="1:12">
      <c r="A1448" s="4">
        <v>43738.25</v>
      </c>
      <c r="B1448">
        <f t="shared" si="63"/>
        <v>30</v>
      </c>
      <c r="C1448">
        <f t="shared" si="64"/>
        <v>6</v>
      </c>
      <c r="D1448">
        <v>58</v>
      </c>
      <c r="E1448">
        <v>0</v>
      </c>
      <c r="F1448">
        <v>58</v>
      </c>
      <c r="G1448">
        <v>34</v>
      </c>
      <c r="I1448">
        <f>IF(ISBLANK(Table13[[#This Row],[T1]]),0,IF(Table13[[#This Row],[T1]]&gt;0,1,0))</f>
        <v>1</v>
      </c>
      <c r="J1448">
        <f>IF(ISBLANK(Table13[[#This Row],[T2]]),0,IF(Table13[[#This Row],[T2]]&gt;0,1,0))</f>
        <v>0</v>
      </c>
      <c r="K1448">
        <f>IF(ISBLANK(Table13[[#This Row],[T3]]),0,IF(Table13[[#This Row],[T3]]&gt;0,1,0))</f>
        <v>1</v>
      </c>
      <c r="L1448">
        <f>IF(ISBLANK(Table13[[#This Row],[T4]]),0,IF(Table13[[#This Row],[T4]]&gt;0,1,0))</f>
        <v>1</v>
      </c>
    </row>
    <row r="1449" spans="1:12">
      <c r="A1449" s="4">
        <v>43738.291666666664</v>
      </c>
      <c r="B1449">
        <f t="shared" si="63"/>
        <v>30</v>
      </c>
      <c r="C1449">
        <f t="shared" si="64"/>
        <v>7</v>
      </c>
      <c r="D1449">
        <v>58</v>
      </c>
      <c r="E1449">
        <v>0</v>
      </c>
      <c r="F1449">
        <v>58</v>
      </c>
      <c r="G1449">
        <v>57</v>
      </c>
      <c r="I1449">
        <f>IF(ISBLANK(Table13[[#This Row],[T1]]),0,IF(Table13[[#This Row],[T1]]&gt;0,1,0))</f>
        <v>1</v>
      </c>
      <c r="J1449">
        <f>IF(ISBLANK(Table13[[#This Row],[T2]]),0,IF(Table13[[#This Row],[T2]]&gt;0,1,0))</f>
        <v>0</v>
      </c>
      <c r="K1449">
        <f>IF(ISBLANK(Table13[[#This Row],[T3]]),0,IF(Table13[[#This Row],[T3]]&gt;0,1,0))</f>
        <v>1</v>
      </c>
      <c r="L1449">
        <f>IF(ISBLANK(Table13[[#This Row],[T4]]),0,IF(Table13[[#This Row],[T4]]&gt;0,1,0))</f>
        <v>1</v>
      </c>
    </row>
    <row r="1450" spans="1:12">
      <c r="A1450" s="4">
        <v>43738.333333333336</v>
      </c>
      <c r="B1450">
        <f t="shared" si="63"/>
        <v>30</v>
      </c>
      <c r="C1450">
        <f t="shared" si="64"/>
        <v>8</v>
      </c>
      <c r="D1450">
        <v>4</v>
      </c>
      <c r="E1450">
        <v>0</v>
      </c>
      <c r="F1450">
        <v>9</v>
      </c>
      <c r="G1450">
        <v>49</v>
      </c>
      <c r="I1450">
        <f>IF(ISBLANK(Table13[[#This Row],[T1]]),0,IF(Table13[[#This Row],[T1]]&gt;0,1,0))</f>
        <v>1</v>
      </c>
      <c r="J1450">
        <f>IF(ISBLANK(Table13[[#This Row],[T2]]),0,IF(Table13[[#This Row],[T2]]&gt;0,1,0))</f>
        <v>0</v>
      </c>
      <c r="K1450">
        <f>IF(ISBLANK(Table13[[#This Row],[T3]]),0,IF(Table13[[#This Row],[T3]]&gt;0,1,0))</f>
        <v>1</v>
      </c>
      <c r="L1450">
        <f>IF(ISBLANK(Table13[[#This Row],[T4]]),0,IF(Table13[[#This Row],[T4]]&gt;0,1,0))</f>
        <v>1</v>
      </c>
    </row>
    <row r="1451" spans="1:12">
      <c r="A1451" s="4">
        <v>43738.375000405096</v>
      </c>
      <c r="B1451">
        <f t="shared" si="63"/>
        <v>30</v>
      </c>
      <c r="C1451">
        <f t="shared" si="64"/>
        <v>9</v>
      </c>
      <c r="I1451">
        <f>IF(ISBLANK(Table13[[#This Row],[T1]]),0,IF(Table13[[#This Row],[T1]]&gt;0,1,0))</f>
        <v>0</v>
      </c>
      <c r="J1451">
        <f>IF(ISBLANK(Table13[[#This Row],[T2]]),0,IF(Table13[[#This Row],[T2]]&gt;0,1,0))</f>
        <v>0</v>
      </c>
      <c r="K1451">
        <f>IF(ISBLANK(Table13[[#This Row],[T3]]),0,IF(Table13[[#This Row],[T3]]&gt;0,1,0))</f>
        <v>0</v>
      </c>
      <c r="L1451">
        <f>IF(ISBLANK(Table13[[#This Row],[T4]]),0,IF(Table13[[#This Row],[T4]]&gt;0,1,0))</f>
        <v>0</v>
      </c>
    </row>
    <row r="1452" spans="1:12">
      <c r="A1452" s="4">
        <v>43738.416667129626</v>
      </c>
      <c r="B1452">
        <f t="shared" si="63"/>
        <v>30</v>
      </c>
      <c r="C1452">
        <f t="shared" si="64"/>
        <v>10</v>
      </c>
      <c r="I1452">
        <f>IF(ISBLANK(Table13[[#This Row],[T1]]),0,IF(Table13[[#This Row],[T1]]&gt;0,1,0))</f>
        <v>0</v>
      </c>
      <c r="J1452">
        <f>IF(ISBLANK(Table13[[#This Row],[T2]]),0,IF(Table13[[#This Row],[T2]]&gt;0,1,0))</f>
        <v>0</v>
      </c>
      <c r="K1452">
        <f>IF(ISBLANK(Table13[[#This Row],[T3]]),0,IF(Table13[[#This Row],[T3]]&gt;0,1,0))</f>
        <v>0</v>
      </c>
      <c r="L1452">
        <f>IF(ISBLANK(Table13[[#This Row],[T4]]),0,IF(Table13[[#This Row],[T4]]&gt;0,1,0))</f>
        <v>0</v>
      </c>
    </row>
    <row r="1453" spans="1:12">
      <c r="A1453" s="4">
        <v>43738.458333854163</v>
      </c>
      <c r="B1453">
        <f t="shared" si="63"/>
        <v>30</v>
      </c>
      <c r="C1453">
        <f t="shared" si="64"/>
        <v>11</v>
      </c>
      <c r="I1453">
        <f>IF(ISBLANK(Table13[[#This Row],[T1]]),0,IF(Table13[[#This Row],[T1]]&gt;0,1,0))</f>
        <v>0</v>
      </c>
      <c r="J1453">
        <f>IF(ISBLANK(Table13[[#This Row],[T2]]),0,IF(Table13[[#This Row],[T2]]&gt;0,1,0))</f>
        <v>0</v>
      </c>
      <c r="K1453">
        <f>IF(ISBLANK(Table13[[#This Row],[T3]]),0,IF(Table13[[#This Row],[T3]]&gt;0,1,0))</f>
        <v>0</v>
      </c>
      <c r="L1453">
        <f>IF(ISBLANK(Table13[[#This Row],[T4]]),0,IF(Table13[[#This Row],[T4]]&gt;0,1,0))</f>
        <v>0</v>
      </c>
    </row>
    <row r="1454" spans="1:12">
      <c r="A1454" s="4">
        <v>43738.500000578701</v>
      </c>
      <c r="B1454">
        <f t="shared" si="63"/>
        <v>30</v>
      </c>
      <c r="C1454">
        <f t="shared" si="64"/>
        <v>12</v>
      </c>
      <c r="I1454">
        <f>IF(ISBLANK(Table13[[#This Row],[T1]]),0,IF(Table13[[#This Row],[T1]]&gt;0,1,0))</f>
        <v>0</v>
      </c>
      <c r="J1454">
        <f>IF(ISBLANK(Table13[[#This Row],[T2]]),0,IF(Table13[[#This Row],[T2]]&gt;0,1,0))</f>
        <v>0</v>
      </c>
      <c r="K1454">
        <f>IF(ISBLANK(Table13[[#This Row],[T3]]),0,IF(Table13[[#This Row],[T3]]&gt;0,1,0))</f>
        <v>0</v>
      </c>
      <c r="L1454">
        <f>IF(ISBLANK(Table13[[#This Row],[T4]]),0,IF(Table13[[#This Row],[T4]]&gt;0,1,0))</f>
        <v>0</v>
      </c>
    </row>
    <row r="1455" spans="1:12">
      <c r="A1455" s="4">
        <v>43738.541667303238</v>
      </c>
      <c r="B1455">
        <f t="shared" si="63"/>
        <v>30</v>
      </c>
      <c r="C1455">
        <f t="shared" si="64"/>
        <v>13</v>
      </c>
      <c r="I1455">
        <f>IF(ISBLANK(Table13[[#This Row],[T1]]),0,IF(Table13[[#This Row],[T1]]&gt;0,1,0))</f>
        <v>0</v>
      </c>
      <c r="J1455">
        <f>IF(ISBLANK(Table13[[#This Row],[T2]]),0,IF(Table13[[#This Row],[T2]]&gt;0,1,0))</f>
        <v>0</v>
      </c>
      <c r="K1455">
        <f>IF(ISBLANK(Table13[[#This Row],[T3]]),0,IF(Table13[[#This Row],[T3]]&gt;0,1,0))</f>
        <v>0</v>
      </c>
      <c r="L1455">
        <f>IF(ISBLANK(Table13[[#This Row],[T4]]),0,IF(Table13[[#This Row],[T4]]&gt;0,1,0))</f>
        <v>0</v>
      </c>
    </row>
    <row r="1456" spans="1:12">
      <c r="A1456" s="4">
        <v>43738.583334027775</v>
      </c>
      <c r="B1456">
        <f t="shared" si="63"/>
        <v>30</v>
      </c>
      <c r="C1456">
        <f t="shared" si="64"/>
        <v>14</v>
      </c>
      <c r="I1456">
        <f>IF(ISBLANK(Table13[[#This Row],[T1]]),0,IF(Table13[[#This Row],[T1]]&gt;0,1,0))</f>
        <v>0</v>
      </c>
      <c r="J1456">
        <f>IF(ISBLANK(Table13[[#This Row],[T2]]),0,IF(Table13[[#This Row],[T2]]&gt;0,1,0))</f>
        <v>0</v>
      </c>
      <c r="K1456">
        <f>IF(ISBLANK(Table13[[#This Row],[T3]]),0,IF(Table13[[#This Row],[T3]]&gt;0,1,0))</f>
        <v>0</v>
      </c>
      <c r="L1456">
        <f>IF(ISBLANK(Table13[[#This Row],[T4]]),0,IF(Table13[[#This Row],[T4]]&gt;0,1,0))</f>
        <v>0</v>
      </c>
    </row>
    <row r="1457" spans="1:12">
      <c r="A1457" s="4">
        <v>43738.625000752312</v>
      </c>
      <c r="B1457">
        <f t="shared" si="63"/>
        <v>30</v>
      </c>
      <c r="C1457">
        <f t="shared" si="64"/>
        <v>15</v>
      </c>
      <c r="I1457">
        <f>IF(ISBLANK(Table13[[#This Row],[T1]]),0,IF(Table13[[#This Row],[T1]]&gt;0,1,0))</f>
        <v>0</v>
      </c>
      <c r="J1457">
        <f>IF(ISBLANK(Table13[[#This Row],[T2]]),0,IF(Table13[[#This Row],[T2]]&gt;0,1,0))</f>
        <v>0</v>
      </c>
      <c r="K1457">
        <f>IF(ISBLANK(Table13[[#This Row],[T3]]),0,IF(Table13[[#This Row],[T3]]&gt;0,1,0))</f>
        <v>0</v>
      </c>
      <c r="L1457">
        <f>IF(ISBLANK(Table13[[#This Row],[T4]]),0,IF(Table13[[#This Row],[T4]]&gt;0,1,0))</f>
        <v>0</v>
      </c>
    </row>
    <row r="1458" spans="1:12">
      <c r="A1458" s="4">
        <v>43738.666667476849</v>
      </c>
      <c r="B1458">
        <f t="shared" si="63"/>
        <v>30</v>
      </c>
      <c r="C1458">
        <f t="shared" si="64"/>
        <v>16</v>
      </c>
      <c r="I1458">
        <f>IF(ISBLANK(Table13[[#This Row],[T1]]),0,IF(Table13[[#This Row],[T1]]&gt;0,1,0))</f>
        <v>0</v>
      </c>
      <c r="J1458">
        <f>IF(ISBLANK(Table13[[#This Row],[T2]]),0,IF(Table13[[#This Row],[T2]]&gt;0,1,0))</f>
        <v>0</v>
      </c>
      <c r="K1458">
        <f>IF(ISBLANK(Table13[[#This Row],[T3]]),0,IF(Table13[[#This Row],[T3]]&gt;0,1,0))</f>
        <v>0</v>
      </c>
      <c r="L1458">
        <f>IF(ISBLANK(Table13[[#This Row],[T4]]),0,IF(Table13[[#This Row],[T4]]&gt;0,1,0))</f>
        <v>0</v>
      </c>
    </row>
    <row r="1459" spans="1:12">
      <c r="A1459" s="4">
        <v>43738.708333333336</v>
      </c>
      <c r="B1459">
        <f t="shared" si="63"/>
        <v>30</v>
      </c>
      <c r="C1459">
        <f t="shared" si="64"/>
        <v>17</v>
      </c>
      <c r="D1459">
        <v>0</v>
      </c>
      <c r="E1459">
        <v>0</v>
      </c>
      <c r="F1459">
        <v>18</v>
      </c>
      <c r="G1459">
        <v>0</v>
      </c>
      <c r="I1459">
        <f>IF(ISBLANK(Table13[[#This Row],[T1]]),0,IF(Table13[[#This Row],[T1]]&gt;0,1,0))</f>
        <v>0</v>
      </c>
      <c r="J1459">
        <f>IF(ISBLANK(Table13[[#This Row],[T2]]),0,IF(Table13[[#This Row],[T2]]&gt;0,1,0))</f>
        <v>0</v>
      </c>
      <c r="K1459">
        <f>IF(ISBLANK(Table13[[#This Row],[T3]]),0,IF(Table13[[#This Row],[T3]]&gt;0,1,0))</f>
        <v>1</v>
      </c>
      <c r="L1459">
        <f>IF(ISBLANK(Table13[[#This Row],[T4]]),0,IF(Table13[[#This Row],[T4]]&gt;0,1,0))</f>
        <v>0</v>
      </c>
    </row>
    <row r="1460" spans="1:12">
      <c r="A1460" s="4">
        <v>43738.75</v>
      </c>
      <c r="B1460">
        <f t="shared" si="63"/>
        <v>30</v>
      </c>
      <c r="C1460">
        <f t="shared" si="64"/>
        <v>18</v>
      </c>
      <c r="D1460">
        <v>0</v>
      </c>
      <c r="E1460">
        <v>0</v>
      </c>
      <c r="F1460">
        <v>58</v>
      </c>
      <c r="G1460">
        <v>50</v>
      </c>
      <c r="I1460">
        <f>IF(ISBLANK(Table13[[#This Row],[T1]]),0,IF(Table13[[#This Row],[T1]]&gt;0,1,0))</f>
        <v>0</v>
      </c>
      <c r="J1460">
        <f>IF(ISBLANK(Table13[[#This Row],[T2]]),0,IF(Table13[[#This Row],[T2]]&gt;0,1,0))</f>
        <v>0</v>
      </c>
      <c r="K1460">
        <f>IF(ISBLANK(Table13[[#This Row],[T3]]),0,IF(Table13[[#This Row],[T3]]&gt;0,1,0))</f>
        <v>1</v>
      </c>
      <c r="L1460">
        <f>IF(ISBLANK(Table13[[#This Row],[T4]]),0,IF(Table13[[#This Row],[T4]]&gt;0,1,0))</f>
        <v>1</v>
      </c>
    </row>
    <row r="1461" spans="1:12">
      <c r="A1461" s="4">
        <v>43738.791666666664</v>
      </c>
      <c r="B1461">
        <f t="shared" si="63"/>
        <v>30</v>
      </c>
      <c r="C1461">
        <f t="shared" si="64"/>
        <v>19</v>
      </c>
      <c r="D1461">
        <v>0</v>
      </c>
      <c r="E1461">
        <v>0</v>
      </c>
      <c r="F1461">
        <v>58</v>
      </c>
      <c r="G1461">
        <v>58</v>
      </c>
      <c r="I1461">
        <f>IF(ISBLANK(Table13[[#This Row],[T1]]),0,IF(Table13[[#This Row],[T1]]&gt;0,1,0))</f>
        <v>0</v>
      </c>
      <c r="J1461">
        <f>IF(ISBLANK(Table13[[#This Row],[T2]]),0,IF(Table13[[#This Row],[T2]]&gt;0,1,0))</f>
        <v>0</v>
      </c>
      <c r="K1461">
        <f>IF(ISBLANK(Table13[[#This Row],[T3]]),0,IF(Table13[[#This Row],[T3]]&gt;0,1,0))</f>
        <v>1</v>
      </c>
      <c r="L1461">
        <f>IF(ISBLANK(Table13[[#This Row],[T4]]),0,IF(Table13[[#This Row],[T4]]&gt;0,1,0))</f>
        <v>1</v>
      </c>
    </row>
    <row r="1462" spans="1:12">
      <c r="A1462" s="4">
        <v>43738.833333333336</v>
      </c>
      <c r="B1462">
        <f t="shared" si="63"/>
        <v>30</v>
      </c>
      <c r="C1462">
        <f t="shared" si="64"/>
        <v>20</v>
      </c>
      <c r="D1462">
        <v>0</v>
      </c>
      <c r="E1462">
        <v>0</v>
      </c>
      <c r="F1462">
        <v>57</v>
      </c>
      <c r="G1462">
        <v>57</v>
      </c>
      <c r="I1462">
        <f>IF(ISBLANK(Table13[[#This Row],[T1]]),0,IF(Table13[[#This Row],[T1]]&gt;0,1,0))</f>
        <v>0</v>
      </c>
      <c r="J1462">
        <f>IF(ISBLANK(Table13[[#This Row],[T2]]),0,IF(Table13[[#This Row],[T2]]&gt;0,1,0))</f>
        <v>0</v>
      </c>
      <c r="K1462">
        <f>IF(ISBLANK(Table13[[#This Row],[T3]]),0,IF(Table13[[#This Row],[T3]]&gt;0,1,0))</f>
        <v>1</v>
      </c>
      <c r="L1462">
        <f>IF(ISBLANK(Table13[[#This Row],[T4]]),0,IF(Table13[[#This Row],[T4]]&gt;0,1,0))</f>
        <v>1</v>
      </c>
    </row>
    <row r="1463" spans="1:12">
      <c r="A1463" s="4">
        <v>43738.875</v>
      </c>
      <c r="B1463">
        <f t="shared" si="63"/>
        <v>30</v>
      </c>
      <c r="C1463">
        <f t="shared" si="64"/>
        <v>21</v>
      </c>
      <c r="D1463">
        <v>34</v>
      </c>
      <c r="E1463">
        <v>0</v>
      </c>
      <c r="F1463">
        <v>58</v>
      </c>
      <c r="G1463">
        <v>58</v>
      </c>
      <c r="I1463">
        <f>IF(ISBLANK(Table13[[#This Row],[T1]]),0,IF(Table13[[#This Row],[T1]]&gt;0,1,0))</f>
        <v>1</v>
      </c>
      <c r="J1463">
        <f>IF(ISBLANK(Table13[[#This Row],[T2]]),0,IF(Table13[[#This Row],[T2]]&gt;0,1,0))</f>
        <v>0</v>
      </c>
      <c r="K1463">
        <f>IF(ISBLANK(Table13[[#This Row],[T3]]),0,IF(Table13[[#This Row],[T3]]&gt;0,1,0))</f>
        <v>1</v>
      </c>
      <c r="L1463">
        <f>IF(ISBLANK(Table13[[#This Row],[T4]]),0,IF(Table13[[#This Row],[T4]]&gt;0,1,0))</f>
        <v>1</v>
      </c>
    </row>
    <row r="1464" spans="1:12">
      <c r="A1464" s="4">
        <v>43738.916666666664</v>
      </c>
      <c r="B1464">
        <f t="shared" si="63"/>
        <v>30</v>
      </c>
      <c r="C1464">
        <f t="shared" si="64"/>
        <v>22</v>
      </c>
      <c r="D1464">
        <v>58</v>
      </c>
      <c r="E1464">
        <v>0</v>
      </c>
      <c r="F1464">
        <v>58</v>
      </c>
      <c r="G1464">
        <v>58</v>
      </c>
      <c r="I1464">
        <f>IF(ISBLANK(Table13[[#This Row],[T1]]),0,IF(Table13[[#This Row],[T1]]&gt;0,1,0))</f>
        <v>1</v>
      </c>
      <c r="J1464">
        <f>IF(ISBLANK(Table13[[#This Row],[T2]]),0,IF(Table13[[#This Row],[T2]]&gt;0,1,0))</f>
        <v>0</v>
      </c>
      <c r="K1464">
        <f>IF(ISBLANK(Table13[[#This Row],[T3]]),0,IF(Table13[[#This Row],[T3]]&gt;0,1,0))</f>
        <v>1</v>
      </c>
      <c r="L1464">
        <f>IF(ISBLANK(Table13[[#This Row],[T4]]),0,IF(Table13[[#This Row],[T4]]&gt;0,1,0))</f>
        <v>1</v>
      </c>
    </row>
    <row r="1465" spans="1:12">
      <c r="A1465" s="4">
        <v>43738.958333333336</v>
      </c>
      <c r="B1465">
        <f t="shared" si="63"/>
        <v>30</v>
      </c>
      <c r="C1465">
        <f t="shared" si="64"/>
        <v>23</v>
      </c>
      <c r="D1465">
        <v>58</v>
      </c>
      <c r="E1465">
        <v>49</v>
      </c>
      <c r="F1465">
        <v>58</v>
      </c>
      <c r="G1465">
        <v>58</v>
      </c>
      <c r="I1465">
        <f>IF(ISBLANK(Table13[[#This Row],[T1]]),0,IF(Table13[[#This Row],[T1]]&gt;0,1,0))</f>
        <v>1</v>
      </c>
      <c r="J1465">
        <f>IF(ISBLANK(Table13[[#This Row],[T2]]),0,IF(Table13[[#This Row],[T2]]&gt;0,1,0))</f>
        <v>1</v>
      </c>
      <c r="K1465">
        <f>IF(ISBLANK(Table13[[#This Row],[T3]]),0,IF(Table13[[#This Row],[T3]]&gt;0,1,0))</f>
        <v>1</v>
      </c>
      <c r="L1465">
        <f>IF(ISBLANK(Table13[[#This Row],[T4]]),0,IF(Table13[[#This Row],[T4]]&gt;0,1,0))</f>
        <v>1</v>
      </c>
    </row>
    <row r="1466" spans="1:12">
      <c r="A1466" s="4">
        <v>43739</v>
      </c>
      <c r="B1466">
        <f t="shared" si="63"/>
        <v>1</v>
      </c>
      <c r="C1466">
        <f t="shared" si="64"/>
        <v>0</v>
      </c>
      <c r="D1466">
        <v>57</v>
      </c>
      <c r="E1466">
        <v>57</v>
      </c>
      <c r="F1466">
        <v>57</v>
      </c>
      <c r="G1466">
        <v>56</v>
      </c>
      <c r="I1466">
        <f>IF(ISBLANK(Table13[[#This Row],[T1]]),0,IF(Table13[[#This Row],[T1]]&gt;0,1,0))</f>
        <v>1</v>
      </c>
      <c r="J1466">
        <f>IF(ISBLANK(Table13[[#This Row],[T2]]),0,IF(Table13[[#This Row],[T2]]&gt;0,1,0))</f>
        <v>1</v>
      </c>
      <c r="K1466">
        <f>IF(ISBLANK(Table13[[#This Row],[T3]]),0,IF(Table13[[#This Row],[T3]]&gt;0,1,0))</f>
        <v>1</v>
      </c>
      <c r="L1466">
        <f>IF(ISBLANK(Table13[[#This Row],[T4]]),0,IF(Table13[[#This Row],[T4]]&gt;0,1,0))</f>
        <v>1</v>
      </c>
    </row>
    <row r="1467" spans="1:12">
      <c r="A1467" s="4">
        <v>43739.041666666664</v>
      </c>
      <c r="B1467">
        <f t="shared" si="63"/>
        <v>1</v>
      </c>
      <c r="C1467">
        <f t="shared" si="64"/>
        <v>1</v>
      </c>
      <c r="D1467">
        <v>58</v>
      </c>
      <c r="E1467">
        <v>58</v>
      </c>
      <c r="F1467">
        <v>58</v>
      </c>
      <c r="G1467">
        <v>55</v>
      </c>
      <c r="I1467">
        <f>IF(ISBLANK(Table13[[#This Row],[T1]]),0,IF(Table13[[#This Row],[T1]]&gt;0,1,0))</f>
        <v>1</v>
      </c>
      <c r="J1467">
        <f>IF(ISBLANK(Table13[[#This Row],[T2]]),0,IF(Table13[[#This Row],[T2]]&gt;0,1,0))</f>
        <v>1</v>
      </c>
      <c r="K1467">
        <f>IF(ISBLANK(Table13[[#This Row],[T3]]),0,IF(Table13[[#This Row],[T3]]&gt;0,1,0))</f>
        <v>1</v>
      </c>
      <c r="L1467">
        <f>IF(ISBLANK(Table13[[#This Row],[T4]]),0,IF(Table13[[#This Row],[T4]]&gt;0,1,0))</f>
        <v>1</v>
      </c>
    </row>
    <row r="1468" spans="1:12">
      <c r="A1468" s="4">
        <v>43739.083333333336</v>
      </c>
      <c r="B1468">
        <f t="shared" si="63"/>
        <v>1</v>
      </c>
      <c r="C1468">
        <f t="shared" si="64"/>
        <v>2</v>
      </c>
      <c r="D1468">
        <v>58</v>
      </c>
      <c r="E1468">
        <v>58</v>
      </c>
      <c r="F1468">
        <v>58</v>
      </c>
      <c r="G1468">
        <v>58</v>
      </c>
      <c r="I1468">
        <f>IF(ISBLANK(Table13[[#This Row],[T1]]),0,IF(Table13[[#This Row],[T1]]&gt;0,1,0))</f>
        <v>1</v>
      </c>
      <c r="J1468">
        <f>IF(ISBLANK(Table13[[#This Row],[T2]]),0,IF(Table13[[#This Row],[T2]]&gt;0,1,0))</f>
        <v>1</v>
      </c>
      <c r="K1468">
        <f>IF(ISBLANK(Table13[[#This Row],[T3]]),0,IF(Table13[[#This Row],[T3]]&gt;0,1,0))</f>
        <v>1</v>
      </c>
      <c r="L1468">
        <f>IF(ISBLANK(Table13[[#This Row],[T4]]),0,IF(Table13[[#This Row],[T4]]&gt;0,1,0))</f>
        <v>1</v>
      </c>
    </row>
    <row r="1469" spans="1:12">
      <c r="A1469" s="4">
        <v>43739.125</v>
      </c>
      <c r="B1469">
        <f t="shared" si="63"/>
        <v>1</v>
      </c>
      <c r="C1469">
        <f t="shared" si="64"/>
        <v>3</v>
      </c>
      <c r="D1469">
        <v>57</v>
      </c>
      <c r="E1469">
        <v>57</v>
      </c>
      <c r="F1469">
        <v>57</v>
      </c>
      <c r="G1469">
        <v>57</v>
      </c>
      <c r="I1469">
        <f>IF(ISBLANK(Table13[[#This Row],[T1]]),0,IF(Table13[[#This Row],[T1]]&gt;0,1,0))</f>
        <v>1</v>
      </c>
      <c r="J1469">
        <f>IF(ISBLANK(Table13[[#This Row],[T2]]),0,IF(Table13[[#This Row],[T2]]&gt;0,1,0))</f>
        <v>1</v>
      </c>
      <c r="K1469">
        <f>IF(ISBLANK(Table13[[#This Row],[T3]]),0,IF(Table13[[#This Row],[T3]]&gt;0,1,0))</f>
        <v>1</v>
      </c>
      <c r="L1469">
        <f>IF(ISBLANK(Table13[[#This Row],[T4]]),0,IF(Table13[[#This Row],[T4]]&gt;0,1,0))</f>
        <v>1</v>
      </c>
    </row>
    <row r="1470" spans="1:12">
      <c r="A1470" s="4">
        <v>43739.166666666664</v>
      </c>
      <c r="B1470">
        <f t="shared" si="63"/>
        <v>1</v>
      </c>
      <c r="C1470">
        <f t="shared" si="64"/>
        <v>4</v>
      </c>
      <c r="D1470">
        <v>58</v>
      </c>
      <c r="E1470">
        <v>58</v>
      </c>
      <c r="F1470">
        <v>58</v>
      </c>
      <c r="G1470">
        <v>54</v>
      </c>
      <c r="I1470">
        <f>IF(ISBLANK(Table13[[#This Row],[T1]]),0,IF(Table13[[#This Row],[T1]]&gt;0,1,0))</f>
        <v>1</v>
      </c>
      <c r="J1470">
        <f>IF(ISBLANK(Table13[[#This Row],[T2]]),0,IF(Table13[[#This Row],[T2]]&gt;0,1,0))</f>
        <v>1</v>
      </c>
      <c r="K1470">
        <f>IF(ISBLANK(Table13[[#This Row],[T3]]),0,IF(Table13[[#This Row],[T3]]&gt;0,1,0))</f>
        <v>1</v>
      </c>
      <c r="L1470">
        <f>IF(ISBLANK(Table13[[#This Row],[T4]]),0,IF(Table13[[#This Row],[T4]]&gt;0,1,0))</f>
        <v>1</v>
      </c>
    </row>
    <row r="1471" spans="1:12">
      <c r="A1471" s="4">
        <v>43739.208333333336</v>
      </c>
      <c r="B1471">
        <f t="shared" si="63"/>
        <v>1</v>
      </c>
      <c r="C1471">
        <f t="shared" si="64"/>
        <v>5</v>
      </c>
      <c r="D1471">
        <v>58</v>
      </c>
      <c r="E1471">
        <v>58</v>
      </c>
      <c r="F1471">
        <v>58</v>
      </c>
      <c r="G1471">
        <v>54</v>
      </c>
      <c r="I1471">
        <f>IF(ISBLANK(Table13[[#This Row],[T1]]),0,IF(Table13[[#This Row],[T1]]&gt;0,1,0))</f>
        <v>1</v>
      </c>
      <c r="J1471">
        <f>IF(ISBLANK(Table13[[#This Row],[T2]]),0,IF(Table13[[#This Row],[T2]]&gt;0,1,0))</f>
        <v>1</v>
      </c>
      <c r="K1471">
        <f>IF(ISBLANK(Table13[[#This Row],[T3]]),0,IF(Table13[[#This Row],[T3]]&gt;0,1,0))</f>
        <v>1</v>
      </c>
      <c r="L1471">
        <f>IF(ISBLANK(Table13[[#This Row],[T4]]),0,IF(Table13[[#This Row],[T4]]&gt;0,1,0))</f>
        <v>1</v>
      </c>
    </row>
    <row r="1472" spans="1:12">
      <c r="A1472" s="4">
        <v>43739.25</v>
      </c>
      <c r="B1472">
        <f t="shared" si="63"/>
        <v>1</v>
      </c>
      <c r="C1472">
        <f t="shared" si="64"/>
        <v>6</v>
      </c>
      <c r="D1472">
        <v>58</v>
      </c>
      <c r="E1472">
        <v>58</v>
      </c>
      <c r="F1472">
        <v>58</v>
      </c>
      <c r="G1472">
        <v>58</v>
      </c>
      <c r="I1472">
        <f>IF(ISBLANK(Table13[[#This Row],[T1]]),0,IF(Table13[[#This Row],[T1]]&gt;0,1,0))</f>
        <v>1</v>
      </c>
      <c r="J1472">
        <f>IF(ISBLANK(Table13[[#This Row],[T2]]),0,IF(Table13[[#This Row],[T2]]&gt;0,1,0))</f>
        <v>1</v>
      </c>
      <c r="K1472">
        <f>IF(ISBLANK(Table13[[#This Row],[T3]]),0,IF(Table13[[#This Row],[T3]]&gt;0,1,0))</f>
        <v>1</v>
      </c>
      <c r="L1472">
        <f>IF(ISBLANK(Table13[[#This Row],[T4]]),0,IF(Table13[[#This Row],[T4]]&gt;0,1,0))</f>
        <v>1</v>
      </c>
    </row>
    <row r="1473" spans="1:12">
      <c r="A1473" s="4">
        <v>43739.291666666664</v>
      </c>
      <c r="B1473">
        <f t="shared" si="63"/>
        <v>1</v>
      </c>
      <c r="C1473">
        <f t="shared" si="64"/>
        <v>7</v>
      </c>
      <c r="D1473">
        <v>23</v>
      </c>
      <c r="E1473">
        <v>57</v>
      </c>
      <c r="F1473">
        <v>34</v>
      </c>
      <c r="G1473">
        <v>57</v>
      </c>
      <c r="I1473">
        <f>IF(ISBLANK(Table13[[#This Row],[T1]]),0,IF(Table13[[#This Row],[T1]]&gt;0,1,0))</f>
        <v>1</v>
      </c>
      <c r="J1473">
        <f>IF(ISBLANK(Table13[[#This Row],[T2]]),0,IF(Table13[[#This Row],[T2]]&gt;0,1,0))</f>
        <v>1</v>
      </c>
      <c r="K1473">
        <f>IF(ISBLANK(Table13[[#This Row],[T3]]),0,IF(Table13[[#This Row],[T3]]&gt;0,1,0))</f>
        <v>1</v>
      </c>
      <c r="L1473">
        <f>IF(ISBLANK(Table13[[#This Row],[T4]]),0,IF(Table13[[#This Row],[T4]]&gt;0,1,0))</f>
        <v>1</v>
      </c>
    </row>
    <row r="1474" spans="1:12">
      <c r="A1474" s="4">
        <v>43739.333333333336</v>
      </c>
      <c r="B1474">
        <f t="shared" ref="B1474:B1537" si="65">DAY(A1474)</f>
        <v>1</v>
      </c>
      <c r="C1474">
        <f t="shared" si="64"/>
        <v>8</v>
      </c>
      <c r="D1474">
        <v>0</v>
      </c>
      <c r="E1474">
        <v>55</v>
      </c>
      <c r="F1474">
        <v>0</v>
      </c>
      <c r="G1474">
        <v>31</v>
      </c>
      <c r="I1474">
        <f>IF(ISBLANK(Table13[[#This Row],[T1]]),0,IF(Table13[[#This Row],[T1]]&gt;0,1,0))</f>
        <v>0</v>
      </c>
      <c r="J1474">
        <f>IF(ISBLANK(Table13[[#This Row],[T2]]),0,IF(Table13[[#This Row],[T2]]&gt;0,1,0))</f>
        <v>1</v>
      </c>
      <c r="K1474">
        <f>IF(ISBLANK(Table13[[#This Row],[T3]]),0,IF(Table13[[#This Row],[T3]]&gt;0,1,0))</f>
        <v>0</v>
      </c>
      <c r="L1474">
        <f>IF(ISBLANK(Table13[[#This Row],[T4]]),0,IF(Table13[[#This Row],[T4]]&gt;0,1,0))</f>
        <v>1</v>
      </c>
    </row>
    <row r="1475" spans="1:12">
      <c r="A1475" s="4">
        <v>43739.375</v>
      </c>
      <c r="B1475">
        <f t="shared" si="65"/>
        <v>1</v>
      </c>
      <c r="C1475">
        <f t="shared" si="64"/>
        <v>9</v>
      </c>
      <c r="D1475">
        <v>0</v>
      </c>
      <c r="E1475">
        <v>54</v>
      </c>
      <c r="F1475">
        <v>0</v>
      </c>
      <c r="G1475">
        <v>0</v>
      </c>
      <c r="I1475">
        <f>IF(ISBLANK(Table13[[#This Row],[T1]]),0,IF(Table13[[#This Row],[T1]]&gt;0,1,0))</f>
        <v>0</v>
      </c>
      <c r="J1475">
        <f>IF(ISBLANK(Table13[[#This Row],[T2]]),0,IF(Table13[[#This Row],[T2]]&gt;0,1,0))</f>
        <v>1</v>
      </c>
      <c r="K1475">
        <f>IF(ISBLANK(Table13[[#This Row],[T3]]),0,IF(Table13[[#This Row],[T3]]&gt;0,1,0))</f>
        <v>0</v>
      </c>
      <c r="L1475">
        <f>IF(ISBLANK(Table13[[#This Row],[T4]]),0,IF(Table13[[#This Row],[T4]]&gt;0,1,0))</f>
        <v>0</v>
      </c>
    </row>
    <row r="1476" spans="1:12">
      <c r="A1476" s="4">
        <v>43739.416666666664</v>
      </c>
      <c r="B1476">
        <f t="shared" si="65"/>
        <v>1</v>
      </c>
      <c r="C1476">
        <f t="shared" si="64"/>
        <v>10</v>
      </c>
      <c r="D1476">
        <v>0</v>
      </c>
      <c r="E1476">
        <v>18</v>
      </c>
      <c r="F1476">
        <v>0</v>
      </c>
      <c r="G1476">
        <v>0</v>
      </c>
      <c r="I1476">
        <f>IF(ISBLANK(Table13[[#This Row],[T1]]),0,IF(Table13[[#This Row],[T1]]&gt;0,1,0))</f>
        <v>0</v>
      </c>
      <c r="J1476">
        <f>IF(ISBLANK(Table13[[#This Row],[T2]]),0,IF(Table13[[#This Row],[T2]]&gt;0,1,0))</f>
        <v>1</v>
      </c>
      <c r="K1476">
        <f>IF(ISBLANK(Table13[[#This Row],[T3]]),0,IF(Table13[[#This Row],[T3]]&gt;0,1,0))</f>
        <v>0</v>
      </c>
      <c r="L1476">
        <f>IF(ISBLANK(Table13[[#This Row],[T4]]),0,IF(Table13[[#This Row],[T4]]&gt;0,1,0))</f>
        <v>0</v>
      </c>
    </row>
    <row r="1477" spans="1:12">
      <c r="A1477" s="4">
        <v>43739.458333680559</v>
      </c>
      <c r="B1477">
        <f t="shared" si="65"/>
        <v>1</v>
      </c>
      <c r="C1477">
        <f t="shared" si="64"/>
        <v>11</v>
      </c>
      <c r="I1477">
        <f>IF(ISBLANK(Table13[[#This Row],[T1]]),0,IF(Table13[[#This Row],[T1]]&gt;0,1,0))</f>
        <v>0</v>
      </c>
      <c r="J1477">
        <f>IF(ISBLANK(Table13[[#This Row],[T2]]),0,IF(Table13[[#This Row],[T2]]&gt;0,1,0))</f>
        <v>0</v>
      </c>
      <c r="K1477">
        <f>IF(ISBLANK(Table13[[#This Row],[T3]]),0,IF(Table13[[#This Row],[T3]]&gt;0,1,0))</f>
        <v>0</v>
      </c>
      <c r="L1477">
        <f>IF(ISBLANK(Table13[[#This Row],[T4]]),0,IF(Table13[[#This Row],[T4]]&gt;0,1,0))</f>
        <v>0</v>
      </c>
    </row>
    <row r="1478" spans="1:12">
      <c r="A1478" s="4">
        <v>43739.500000405096</v>
      </c>
      <c r="B1478">
        <f t="shared" si="65"/>
        <v>1</v>
      </c>
      <c r="C1478">
        <f t="shared" si="64"/>
        <v>12</v>
      </c>
      <c r="I1478">
        <f>IF(ISBLANK(Table13[[#This Row],[T1]]),0,IF(Table13[[#This Row],[T1]]&gt;0,1,0))</f>
        <v>0</v>
      </c>
      <c r="J1478">
        <f>IF(ISBLANK(Table13[[#This Row],[T2]]),0,IF(Table13[[#This Row],[T2]]&gt;0,1,0))</f>
        <v>0</v>
      </c>
      <c r="K1478">
        <f>IF(ISBLANK(Table13[[#This Row],[T3]]),0,IF(Table13[[#This Row],[T3]]&gt;0,1,0))</f>
        <v>0</v>
      </c>
      <c r="L1478">
        <f>IF(ISBLANK(Table13[[#This Row],[T4]]),0,IF(Table13[[#This Row],[T4]]&gt;0,1,0))</f>
        <v>0</v>
      </c>
    </row>
    <row r="1479" spans="1:12">
      <c r="A1479" s="4">
        <v>43739.541667129626</v>
      </c>
      <c r="B1479">
        <f t="shared" si="65"/>
        <v>1</v>
      </c>
      <c r="C1479">
        <f t="shared" si="64"/>
        <v>13</v>
      </c>
      <c r="I1479">
        <f>IF(ISBLANK(Table13[[#This Row],[T1]]),0,IF(Table13[[#This Row],[T1]]&gt;0,1,0))</f>
        <v>0</v>
      </c>
      <c r="J1479">
        <f>IF(ISBLANK(Table13[[#This Row],[T2]]),0,IF(Table13[[#This Row],[T2]]&gt;0,1,0))</f>
        <v>0</v>
      </c>
      <c r="K1479">
        <f>IF(ISBLANK(Table13[[#This Row],[T3]]),0,IF(Table13[[#This Row],[T3]]&gt;0,1,0))</f>
        <v>0</v>
      </c>
      <c r="L1479">
        <f>IF(ISBLANK(Table13[[#This Row],[T4]]),0,IF(Table13[[#This Row],[T4]]&gt;0,1,0))</f>
        <v>0</v>
      </c>
    </row>
    <row r="1480" spans="1:12">
      <c r="A1480" s="4">
        <v>43739.583333854163</v>
      </c>
      <c r="B1480">
        <f t="shared" si="65"/>
        <v>1</v>
      </c>
      <c r="C1480">
        <f t="shared" si="64"/>
        <v>14</v>
      </c>
      <c r="I1480">
        <f>IF(ISBLANK(Table13[[#This Row],[T1]]),0,IF(Table13[[#This Row],[T1]]&gt;0,1,0))</f>
        <v>0</v>
      </c>
      <c r="J1480">
        <f>IF(ISBLANK(Table13[[#This Row],[T2]]),0,IF(Table13[[#This Row],[T2]]&gt;0,1,0))</f>
        <v>0</v>
      </c>
      <c r="K1480">
        <f>IF(ISBLANK(Table13[[#This Row],[T3]]),0,IF(Table13[[#This Row],[T3]]&gt;0,1,0))</f>
        <v>0</v>
      </c>
      <c r="L1480">
        <f>IF(ISBLANK(Table13[[#This Row],[T4]]),0,IF(Table13[[#This Row],[T4]]&gt;0,1,0))</f>
        <v>0</v>
      </c>
    </row>
    <row r="1481" spans="1:12">
      <c r="A1481" s="4">
        <v>43739.625000578701</v>
      </c>
      <c r="B1481">
        <f t="shared" si="65"/>
        <v>1</v>
      </c>
      <c r="C1481">
        <f t="shared" si="64"/>
        <v>15</v>
      </c>
      <c r="I1481">
        <f>IF(ISBLANK(Table13[[#This Row],[T1]]),0,IF(Table13[[#This Row],[T1]]&gt;0,1,0))</f>
        <v>0</v>
      </c>
      <c r="J1481">
        <f>IF(ISBLANK(Table13[[#This Row],[T2]]),0,IF(Table13[[#This Row],[T2]]&gt;0,1,0))</f>
        <v>0</v>
      </c>
      <c r="K1481">
        <f>IF(ISBLANK(Table13[[#This Row],[T3]]),0,IF(Table13[[#This Row],[T3]]&gt;0,1,0))</f>
        <v>0</v>
      </c>
      <c r="L1481">
        <f>IF(ISBLANK(Table13[[#This Row],[T4]]),0,IF(Table13[[#This Row],[T4]]&gt;0,1,0))</f>
        <v>0</v>
      </c>
    </row>
    <row r="1482" spans="1:12">
      <c r="A1482" s="4">
        <v>43739.666667303238</v>
      </c>
      <c r="B1482">
        <f t="shared" si="65"/>
        <v>1</v>
      </c>
      <c r="C1482">
        <f t="shared" si="64"/>
        <v>16</v>
      </c>
      <c r="I1482">
        <f>IF(ISBLANK(Table13[[#This Row],[T1]]),0,IF(Table13[[#This Row],[T1]]&gt;0,1,0))</f>
        <v>0</v>
      </c>
      <c r="J1482">
        <f>IF(ISBLANK(Table13[[#This Row],[T2]]),0,IF(Table13[[#This Row],[T2]]&gt;0,1,0))</f>
        <v>0</v>
      </c>
      <c r="K1482">
        <f>IF(ISBLANK(Table13[[#This Row],[T3]]),0,IF(Table13[[#This Row],[T3]]&gt;0,1,0))</f>
        <v>0</v>
      </c>
      <c r="L1482">
        <f>IF(ISBLANK(Table13[[#This Row],[T4]]),0,IF(Table13[[#This Row],[T4]]&gt;0,1,0))</f>
        <v>0</v>
      </c>
    </row>
    <row r="1483" spans="1:12">
      <c r="A1483" s="4">
        <v>43739.708333333336</v>
      </c>
      <c r="B1483">
        <f t="shared" si="65"/>
        <v>1</v>
      </c>
      <c r="C1483">
        <f t="shared" si="64"/>
        <v>17</v>
      </c>
      <c r="D1483">
        <v>0</v>
      </c>
      <c r="E1483">
        <v>0</v>
      </c>
      <c r="F1483">
        <v>2</v>
      </c>
      <c r="G1483">
        <v>0</v>
      </c>
      <c r="I1483">
        <f>IF(ISBLANK(Table13[[#This Row],[T1]]),0,IF(Table13[[#This Row],[T1]]&gt;0,1,0))</f>
        <v>0</v>
      </c>
      <c r="J1483">
        <f>IF(ISBLANK(Table13[[#This Row],[T2]]),0,IF(Table13[[#This Row],[T2]]&gt;0,1,0))</f>
        <v>0</v>
      </c>
      <c r="K1483">
        <f>IF(ISBLANK(Table13[[#This Row],[T3]]),0,IF(Table13[[#This Row],[T3]]&gt;0,1,0))</f>
        <v>1</v>
      </c>
      <c r="L1483">
        <f>IF(ISBLANK(Table13[[#This Row],[T4]]),0,IF(Table13[[#This Row],[T4]]&gt;0,1,0))</f>
        <v>0</v>
      </c>
    </row>
    <row r="1484" spans="1:12">
      <c r="A1484" s="4">
        <v>43739.75</v>
      </c>
      <c r="B1484">
        <f t="shared" si="65"/>
        <v>1</v>
      </c>
      <c r="C1484">
        <f t="shared" si="64"/>
        <v>18</v>
      </c>
      <c r="D1484">
        <v>0</v>
      </c>
      <c r="E1484">
        <v>0</v>
      </c>
      <c r="F1484">
        <v>37</v>
      </c>
      <c r="G1484">
        <v>0</v>
      </c>
      <c r="I1484">
        <f>IF(ISBLANK(Table13[[#This Row],[T1]]),0,IF(Table13[[#This Row],[T1]]&gt;0,1,0))</f>
        <v>0</v>
      </c>
      <c r="J1484">
        <f>IF(ISBLANK(Table13[[#This Row],[T2]]),0,IF(Table13[[#This Row],[T2]]&gt;0,1,0))</f>
        <v>0</v>
      </c>
      <c r="K1484">
        <f>IF(ISBLANK(Table13[[#This Row],[T3]]),0,IF(Table13[[#This Row],[T3]]&gt;0,1,0))</f>
        <v>1</v>
      </c>
      <c r="L1484">
        <f>IF(ISBLANK(Table13[[#This Row],[T4]]),0,IF(Table13[[#This Row],[T4]]&gt;0,1,0))</f>
        <v>0</v>
      </c>
    </row>
    <row r="1485" spans="1:12">
      <c r="A1485" s="4">
        <v>43739.79166707176</v>
      </c>
      <c r="B1485">
        <f t="shared" si="65"/>
        <v>1</v>
      </c>
      <c r="C1485">
        <f t="shared" si="64"/>
        <v>19</v>
      </c>
      <c r="I1485">
        <f>IF(ISBLANK(Table13[[#This Row],[T1]]),0,IF(Table13[[#This Row],[T1]]&gt;0,1,0))</f>
        <v>0</v>
      </c>
      <c r="J1485">
        <f>IF(ISBLANK(Table13[[#This Row],[T2]]),0,IF(Table13[[#This Row],[T2]]&gt;0,1,0))</f>
        <v>0</v>
      </c>
      <c r="K1485">
        <f>IF(ISBLANK(Table13[[#This Row],[T3]]),0,IF(Table13[[#This Row],[T3]]&gt;0,1,0))</f>
        <v>0</v>
      </c>
      <c r="L1485">
        <f>IF(ISBLANK(Table13[[#This Row],[T4]]),0,IF(Table13[[#This Row],[T4]]&gt;0,1,0))</f>
        <v>0</v>
      </c>
    </row>
    <row r="1486" spans="1:12">
      <c r="A1486" s="4">
        <v>43739.833333738425</v>
      </c>
      <c r="B1486">
        <f t="shared" si="65"/>
        <v>1</v>
      </c>
      <c r="C1486">
        <f t="shared" si="64"/>
        <v>20</v>
      </c>
      <c r="I1486">
        <f>IF(ISBLANK(Table13[[#This Row],[T1]]),0,IF(Table13[[#This Row],[T1]]&gt;0,1,0))</f>
        <v>0</v>
      </c>
      <c r="J1486">
        <f>IF(ISBLANK(Table13[[#This Row],[T2]]),0,IF(Table13[[#This Row],[T2]]&gt;0,1,0))</f>
        <v>0</v>
      </c>
      <c r="K1486">
        <f>IF(ISBLANK(Table13[[#This Row],[T3]]),0,IF(Table13[[#This Row],[T3]]&gt;0,1,0))</f>
        <v>0</v>
      </c>
      <c r="L1486">
        <f>IF(ISBLANK(Table13[[#This Row],[T4]]),0,IF(Table13[[#This Row],[T4]]&gt;0,1,0))</f>
        <v>0</v>
      </c>
    </row>
    <row r="1487" spans="1:12">
      <c r="A1487" s="4">
        <v>43739.875</v>
      </c>
      <c r="B1487">
        <f t="shared" si="65"/>
        <v>1</v>
      </c>
      <c r="C1487">
        <f t="shared" si="64"/>
        <v>21</v>
      </c>
      <c r="D1487">
        <v>24</v>
      </c>
      <c r="E1487">
        <v>21</v>
      </c>
      <c r="F1487">
        <v>0</v>
      </c>
      <c r="G1487">
        <v>0</v>
      </c>
      <c r="I1487">
        <f>IF(ISBLANK(Table13[[#This Row],[T1]]),0,IF(Table13[[#This Row],[T1]]&gt;0,1,0))</f>
        <v>1</v>
      </c>
      <c r="J1487">
        <f>IF(ISBLANK(Table13[[#This Row],[T2]]),0,IF(Table13[[#This Row],[T2]]&gt;0,1,0))</f>
        <v>1</v>
      </c>
      <c r="K1487">
        <f>IF(ISBLANK(Table13[[#This Row],[T3]]),0,IF(Table13[[#This Row],[T3]]&gt;0,1,0))</f>
        <v>0</v>
      </c>
      <c r="L1487">
        <f>IF(ISBLANK(Table13[[#This Row],[T4]]),0,IF(Table13[[#This Row],[T4]]&gt;0,1,0))</f>
        <v>0</v>
      </c>
    </row>
    <row r="1488" spans="1:12">
      <c r="A1488" s="4">
        <v>43739.916666666664</v>
      </c>
      <c r="B1488">
        <f t="shared" si="65"/>
        <v>1</v>
      </c>
      <c r="C1488">
        <f t="shared" si="64"/>
        <v>22</v>
      </c>
      <c r="D1488">
        <v>58</v>
      </c>
      <c r="E1488">
        <v>49</v>
      </c>
      <c r="F1488">
        <v>38</v>
      </c>
      <c r="G1488">
        <v>0</v>
      </c>
      <c r="I1488">
        <f>IF(ISBLANK(Table13[[#This Row],[T1]]),0,IF(Table13[[#This Row],[T1]]&gt;0,1,0))</f>
        <v>1</v>
      </c>
      <c r="J1488">
        <f>IF(ISBLANK(Table13[[#This Row],[T2]]),0,IF(Table13[[#This Row],[T2]]&gt;0,1,0))</f>
        <v>1</v>
      </c>
      <c r="K1488">
        <f>IF(ISBLANK(Table13[[#This Row],[T3]]),0,IF(Table13[[#This Row],[T3]]&gt;0,1,0))</f>
        <v>1</v>
      </c>
      <c r="L1488">
        <f>IF(ISBLANK(Table13[[#This Row],[T4]]),0,IF(Table13[[#This Row],[T4]]&gt;0,1,0))</f>
        <v>0</v>
      </c>
    </row>
    <row r="1489" spans="1:12">
      <c r="A1489" s="4">
        <v>43739.958333333336</v>
      </c>
      <c r="B1489">
        <f t="shared" si="65"/>
        <v>1</v>
      </c>
      <c r="C1489">
        <f t="shared" si="64"/>
        <v>23</v>
      </c>
      <c r="D1489">
        <v>58</v>
      </c>
      <c r="E1489">
        <v>38</v>
      </c>
      <c r="F1489">
        <v>58</v>
      </c>
      <c r="G1489">
        <v>0</v>
      </c>
      <c r="I1489">
        <f>IF(ISBLANK(Table13[[#This Row],[T1]]),0,IF(Table13[[#This Row],[T1]]&gt;0,1,0))</f>
        <v>1</v>
      </c>
      <c r="J1489">
        <f>IF(ISBLANK(Table13[[#This Row],[T2]]),0,IF(Table13[[#This Row],[T2]]&gt;0,1,0))</f>
        <v>1</v>
      </c>
      <c r="K1489">
        <f>IF(ISBLANK(Table13[[#This Row],[T3]]),0,IF(Table13[[#This Row],[T3]]&gt;0,1,0))</f>
        <v>1</v>
      </c>
      <c r="L1489">
        <f>IF(ISBLANK(Table13[[#This Row],[T4]]),0,IF(Table13[[#This Row],[T4]]&gt;0,1,0))</f>
        <v>0</v>
      </c>
    </row>
    <row r="1490" spans="1:12">
      <c r="A1490" s="4">
        <v>43740</v>
      </c>
      <c r="B1490">
        <f t="shared" si="65"/>
        <v>2</v>
      </c>
      <c r="C1490">
        <f t="shared" si="64"/>
        <v>0</v>
      </c>
      <c r="D1490">
        <v>58</v>
      </c>
      <c r="E1490">
        <v>32</v>
      </c>
      <c r="F1490">
        <v>58</v>
      </c>
      <c r="G1490">
        <v>0</v>
      </c>
      <c r="I1490">
        <f>IF(ISBLANK(Table13[[#This Row],[T1]]),0,IF(Table13[[#This Row],[T1]]&gt;0,1,0))</f>
        <v>1</v>
      </c>
      <c r="J1490">
        <f>IF(ISBLANK(Table13[[#This Row],[T2]]),0,IF(Table13[[#This Row],[T2]]&gt;0,1,0))</f>
        <v>1</v>
      </c>
      <c r="K1490">
        <f>IF(ISBLANK(Table13[[#This Row],[T3]]),0,IF(Table13[[#This Row],[T3]]&gt;0,1,0))</f>
        <v>1</v>
      </c>
      <c r="L1490">
        <f>IF(ISBLANK(Table13[[#This Row],[T4]]),0,IF(Table13[[#This Row],[T4]]&gt;0,1,0))</f>
        <v>0</v>
      </c>
    </row>
    <row r="1491" spans="1:12">
      <c r="A1491" s="4">
        <v>43740.041666666664</v>
      </c>
      <c r="B1491">
        <f t="shared" si="65"/>
        <v>2</v>
      </c>
      <c r="C1491">
        <f t="shared" si="64"/>
        <v>1</v>
      </c>
      <c r="D1491">
        <v>57</v>
      </c>
      <c r="E1491">
        <v>28</v>
      </c>
      <c r="F1491">
        <v>57</v>
      </c>
      <c r="G1491">
        <v>0</v>
      </c>
      <c r="I1491">
        <f>IF(ISBLANK(Table13[[#This Row],[T1]]),0,IF(Table13[[#This Row],[T1]]&gt;0,1,0))</f>
        <v>1</v>
      </c>
      <c r="J1491">
        <f>IF(ISBLANK(Table13[[#This Row],[T2]]),0,IF(Table13[[#This Row],[T2]]&gt;0,1,0))</f>
        <v>1</v>
      </c>
      <c r="K1491">
        <f>IF(ISBLANK(Table13[[#This Row],[T3]]),0,IF(Table13[[#This Row],[T3]]&gt;0,1,0))</f>
        <v>1</v>
      </c>
      <c r="L1491">
        <f>IF(ISBLANK(Table13[[#This Row],[T4]]),0,IF(Table13[[#This Row],[T4]]&gt;0,1,0))</f>
        <v>0</v>
      </c>
    </row>
    <row r="1492" spans="1:12">
      <c r="A1492" s="4">
        <v>43740.083333333336</v>
      </c>
      <c r="B1492">
        <f t="shared" si="65"/>
        <v>2</v>
      </c>
      <c r="C1492">
        <f t="shared" si="64"/>
        <v>2</v>
      </c>
      <c r="D1492">
        <v>58</v>
      </c>
      <c r="E1492">
        <v>28</v>
      </c>
      <c r="F1492">
        <v>58</v>
      </c>
      <c r="G1492">
        <v>0</v>
      </c>
      <c r="I1492">
        <f>IF(ISBLANK(Table13[[#This Row],[T1]]),0,IF(Table13[[#This Row],[T1]]&gt;0,1,0))</f>
        <v>1</v>
      </c>
      <c r="J1492">
        <f>IF(ISBLANK(Table13[[#This Row],[T2]]),0,IF(Table13[[#This Row],[T2]]&gt;0,1,0))</f>
        <v>1</v>
      </c>
      <c r="K1492">
        <f>IF(ISBLANK(Table13[[#This Row],[T3]]),0,IF(Table13[[#This Row],[T3]]&gt;0,1,0))</f>
        <v>1</v>
      </c>
      <c r="L1492">
        <f>IF(ISBLANK(Table13[[#This Row],[T4]]),0,IF(Table13[[#This Row],[T4]]&gt;0,1,0))</f>
        <v>0</v>
      </c>
    </row>
    <row r="1493" spans="1:12">
      <c r="A1493" s="4">
        <v>43740.125</v>
      </c>
      <c r="B1493">
        <f t="shared" si="65"/>
        <v>2</v>
      </c>
      <c r="C1493">
        <f t="shared" si="64"/>
        <v>3</v>
      </c>
      <c r="D1493">
        <v>58</v>
      </c>
      <c r="E1493">
        <v>29</v>
      </c>
      <c r="F1493">
        <v>58</v>
      </c>
      <c r="G1493">
        <v>0</v>
      </c>
      <c r="I1493">
        <f>IF(ISBLANK(Table13[[#This Row],[T1]]),0,IF(Table13[[#This Row],[T1]]&gt;0,1,0))</f>
        <v>1</v>
      </c>
      <c r="J1493">
        <f>IF(ISBLANK(Table13[[#This Row],[T2]]),0,IF(Table13[[#This Row],[T2]]&gt;0,1,0))</f>
        <v>1</v>
      </c>
      <c r="K1493">
        <f>IF(ISBLANK(Table13[[#This Row],[T3]]),0,IF(Table13[[#This Row],[T3]]&gt;0,1,0))</f>
        <v>1</v>
      </c>
      <c r="L1493">
        <f>IF(ISBLANK(Table13[[#This Row],[T4]]),0,IF(Table13[[#This Row],[T4]]&gt;0,1,0))</f>
        <v>0</v>
      </c>
    </row>
    <row r="1494" spans="1:12">
      <c r="A1494" s="4">
        <v>43740.166666666664</v>
      </c>
      <c r="B1494">
        <f t="shared" si="65"/>
        <v>2</v>
      </c>
      <c r="C1494">
        <f t="shared" si="64"/>
        <v>4</v>
      </c>
      <c r="D1494">
        <v>58</v>
      </c>
      <c r="E1494">
        <v>25</v>
      </c>
      <c r="F1494">
        <v>58</v>
      </c>
      <c r="G1494">
        <v>0</v>
      </c>
      <c r="I1494">
        <f>IF(ISBLANK(Table13[[#This Row],[T1]]),0,IF(Table13[[#This Row],[T1]]&gt;0,1,0))</f>
        <v>1</v>
      </c>
      <c r="J1494">
        <f>IF(ISBLANK(Table13[[#This Row],[T2]]),0,IF(Table13[[#This Row],[T2]]&gt;0,1,0))</f>
        <v>1</v>
      </c>
      <c r="K1494">
        <f>IF(ISBLANK(Table13[[#This Row],[T3]]),0,IF(Table13[[#This Row],[T3]]&gt;0,1,0))</f>
        <v>1</v>
      </c>
      <c r="L1494">
        <f>IF(ISBLANK(Table13[[#This Row],[T4]]),0,IF(Table13[[#This Row],[T4]]&gt;0,1,0))</f>
        <v>0</v>
      </c>
    </row>
    <row r="1495" spans="1:12">
      <c r="A1495" s="4">
        <v>43740.208333333336</v>
      </c>
      <c r="B1495">
        <f t="shared" si="65"/>
        <v>2</v>
      </c>
      <c r="C1495">
        <f t="shared" si="64"/>
        <v>5</v>
      </c>
      <c r="D1495">
        <v>58</v>
      </c>
      <c r="E1495">
        <v>25</v>
      </c>
      <c r="F1495">
        <v>58</v>
      </c>
      <c r="G1495">
        <v>0</v>
      </c>
      <c r="I1495">
        <f>IF(ISBLANK(Table13[[#This Row],[T1]]),0,IF(Table13[[#This Row],[T1]]&gt;0,1,0))</f>
        <v>1</v>
      </c>
      <c r="J1495">
        <f>IF(ISBLANK(Table13[[#This Row],[T2]]),0,IF(Table13[[#This Row],[T2]]&gt;0,1,0))</f>
        <v>1</v>
      </c>
      <c r="K1495">
        <f>IF(ISBLANK(Table13[[#This Row],[T3]]),0,IF(Table13[[#This Row],[T3]]&gt;0,1,0))</f>
        <v>1</v>
      </c>
      <c r="L1495">
        <f>IF(ISBLANK(Table13[[#This Row],[T4]]),0,IF(Table13[[#This Row],[T4]]&gt;0,1,0))</f>
        <v>0</v>
      </c>
    </row>
    <row r="1496" spans="1:12">
      <c r="A1496" s="4">
        <v>43740.25</v>
      </c>
      <c r="B1496">
        <f t="shared" si="65"/>
        <v>2</v>
      </c>
      <c r="C1496">
        <f t="shared" si="64"/>
        <v>6</v>
      </c>
      <c r="D1496">
        <v>57</v>
      </c>
      <c r="E1496">
        <v>53</v>
      </c>
      <c r="F1496">
        <v>57</v>
      </c>
      <c r="G1496">
        <v>0</v>
      </c>
      <c r="I1496">
        <f>IF(ISBLANK(Table13[[#This Row],[T1]]),0,IF(Table13[[#This Row],[T1]]&gt;0,1,0))</f>
        <v>1</v>
      </c>
      <c r="J1496">
        <f>IF(ISBLANK(Table13[[#This Row],[T2]]),0,IF(Table13[[#This Row],[T2]]&gt;0,1,0))</f>
        <v>1</v>
      </c>
      <c r="K1496">
        <f>IF(ISBLANK(Table13[[#This Row],[T3]]),0,IF(Table13[[#This Row],[T3]]&gt;0,1,0))</f>
        <v>1</v>
      </c>
      <c r="L1496">
        <f>IF(ISBLANK(Table13[[#This Row],[T4]]),0,IF(Table13[[#This Row],[T4]]&gt;0,1,0))</f>
        <v>0</v>
      </c>
    </row>
    <row r="1497" spans="1:12">
      <c r="A1497" s="4">
        <v>43740.291666666664</v>
      </c>
      <c r="B1497">
        <f t="shared" si="65"/>
        <v>2</v>
      </c>
      <c r="C1497">
        <f t="shared" si="64"/>
        <v>7</v>
      </c>
      <c r="D1497">
        <v>58</v>
      </c>
      <c r="E1497">
        <v>37</v>
      </c>
      <c r="F1497">
        <v>50</v>
      </c>
      <c r="G1497">
        <v>19</v>
      </c>
      <c r="I1497">
        <f>IF(ISBLANK(Table13[[#This Row],[T1]]),0,IF(Table13[[#This Row],[T1]]&gt;0,1,0))</f>
        <v>1</v>
      </c>
      <c r="J1497">
        <f>IF(ISBLANK(Table13[[#This Row],[T2]]),0,IF(Table13[[#This Row],[T2]]&gt;0,1,0))</f>
        <v>1</v>
      </c>
      <c r="K1497">
        <f>IF(ISBLANK(Table13[[#This Row],[T3]]),0,IF(Table13[[#This Row],[T3]]&gt;0,1,0))</f>
        <v>1</v>
      </c>
      <c r="L1497">
        <f>IF(ISBLANK(Table13[[#This Row],[T4]]),0,IF(Table13[[#This Row],[T4]]&gt;0,1,0))</f>
        <v>1</v>
      </c>
    </row>
    <row r="1498" spans="1:12">
      <c r="A1498" s="4">
        <v>43740.333333333336</v>
      </c>
      <c r="B1498">
        <f t="shared" si="65"/>
        <v>2</v>
      </c>
      <c r="C1498">
        <f t="shared" si="64"/>
        <v>8</v>
      </c>
      <c r="D1498">
        <v>56</v>
      </c>
      <c r="E1498">
        <v>12</v>
      </c>
      <c r="F1498">
        <v>0</v>
      </c>
      <c r="G1498">
        <v>13</v>
      </c>
      <c r="I1498">
        <f>IF(ISBLANK(Table13[[#This Row],[T1]]),0,IF(Table13[[#This Row],[T1]]&gt;0,1,0))</f>
        <v>1</v>
      </c>
      <c r="J1498">
        <f>IF(ISBLANK(Table13[[#This Row],[T2]]),0,IF(Table13[[#This Row],[T2]]&gt;0,1,0))</f>
        <v>1</v>
      </c>
      <c r="K1498">
        <f>IF(ISBLANK(Table13[[#This Row],[T3]]),0,IF(Table13[[#This Row],[T3]]&gt;0,1,0))</f>
        <v>0</v>
      </c>
      <c r="L1498">
        <f>IF(ISBLANK(Table13[[#This Row],[T4]]),0,IF(Table13[[#This Row],[T4]]&gt;0,1,0))</f>
        <v>1</v>
      </c>
    </row>
    <row r="1499" spans="1:12">
      <c r="A1499" s="4">
        <v>43740.375</v>
      </c>
      <c r="B1499">
        <f t="shared" si="65"/>
        <v>2</v>
      </c>
      <c r="C1499">
        <f t="shared" ref="C1499:C1562" si="66">HOUR(A1499)</f>
        <v>9</v>
      </c>
      <c r="I1499">
        <f>IF(ISBLANK(Table13[[#This Row],[T1]]),0,IF(Table13[[#This Row],[T1]]&gt;0,1,0))</f>
        <v>0</v>
      </c>
      <c r="J1499">
        <f>IF(ISBLANK(Table13[[#This Row],[T2]]),0,IF(Table13[[#This Row],[T2]]&gt;0,1,0))</f>
        <v>0</v>
      </c>
      <c r="K1499">
        <f>IF(ISBLANK(Table13[[#This Row],[T3]]),0,IF(Table13[[#This Row],[T3]]&gt;0,1,0))</f>
        <v>0</v>
      </c>
      <c r="L1499">
        <f>IF(ISBLANK(Table13[[#This Row],[T4]]),0,IF(Table13[[#This Row],[T4]]&gt;0,1,0))</f>
        <v>0</v>
      </c>
    </row>
    <row r="1500" spans="1:12">
      <c r="A1500" s="4">
        <v>43740.416666666664</v>
      </c>
      <c r="B1500">
        <f t="shared" si="65"/>
        <v>2</v>
      </c>
      <c r="C1500">
        <f t="shared" si="66"/>
        <v>10</v>
      </c>
      <c r="I1500">
        <f>IF(ISBLANK(Table13[[#This Row],[T1]]),0,IF(Table13[[#This Row],[T1]]&gt;0,1,0))</f>
        <v>0</v>
      </c>
      <c r="J1500">
        <f>IF(ISBLANK(Table13[[#This Row],[T2]]),0,IF(Table13[[#This Row],[T2]]&gt;0,1,0))</f>
        <v>0</v>
      </c>
      <c r="K1500">
        <f>IF(ISBLANK(Table13[[#This Row],[T3]]),0,IF(Table13[[#This Row],[T3]]&gt;0,1,0))</f>
        <v>0</v>
      </c>
      <c r="L1500">
        <f>IF(ISBLANK(Table13[[#This Row],[T4]]),0,IF(Table13[[#This Row],[T4]]&gt;0,1,0))</f>
        <v>0</v>
      </c>
    </row>
    <row r="1501" spans="1:12">
      <c r="A1501" s="4">
        <v>43740.458333333336</v>
      </c>
      <c r="B1501">
        <f t="shared" si="65"/>
        <v>2</v>
      </c>
      <c r="C1501">
        <f t="shared" si="66"/>
        <v>11</v>
      </c>
      <c r="I1501">
        <f>IF(ISBLANK(Table13[[#This Row],[T1]]),0,IF(Table13[[#This Row],[T1]]&gt;0,1,0))</f>
        <v>0</v>
      </c>
      <c r="J1501">
        <f>IF(ISBLANK(Table13[[#This Row],[T2]]),0,IF(Table13[[#This Row],[T2]]&gt;0,1,0))</f>
        <v>0</v>
      </c>
      <c r="K1501">
        <f>IF(ISBLANK(Table13[[#This Row],[T3]]),0,IF(Table13[[#This Row],[T3]]&gt;0,1,0))</f>
        <v>0</v>
      </c>
      <c r="L1501">
        <f>IF(ISBLANK(Table13[[#This Row],[T4]]),0,IF(Table13[[#This Row],[T4]]&gt;0,1,0))</f>
        <v>0</v>
      </c>
    </row>
    <row r="1502" spans="1:12">
      <c r="A1502" s="4">
        <v>43740.5</v>
      </c>
      <c r="B1502">
        <f t="shared" si="65"/>
        <v>2</v>
      </c>
      <c r="C1502">
        <f t="shared" si="66"/>
        <v>12</v>
      </c>
      <c r="I1502">
        <f>IF(ISBLANK(Table13[[#This Row],[T1]]),0,IF(Table13[[#This Row],[T1]]&gt;0,1,0))</f>
        <v>0</v>
      </c>
      <c r="J1502">
        <f>IF(ISBLANK(Table13[[#This Row],[T2]]),0,IF(Table13[[#This Row],[T2]]&gt;0,1,0))</f>
        <v>0</v>
      </c>
      <c r="K1502">
        <f>IF(ISBLANK(Table13[[#This Row],[T3]]),0,IF(Table13[[#This Row],[T3]]&gt;0,1,0))</f>
        <v>0</v>
      </c>
      <c r="L1502">
        <f>IF(ISBLANK(Table13[[#This Row],[T4]]),0,IF(Table13[[#This Row],[T4]]&gt;0,1,0))</f>
        <v>0</v>
      </c>
    </row>
    <row r="1503" spans="1:12">
      <c r="A1503" s="4">
        <v>43740.541666666664</v>
      </c>
      <c r="B1503">
        <f t="shared" si="65"/>
        <v>2</v>
      </c>
      <c r="C1503">
        <f t="shared" si="66"/>
        <v>13</v>
      </c>
      <c r="I1503">
        <f>IF(ISBLANK(Table13[[#This Row],[T1]]),0,IF(Table13[[#This Row],[T1]]&gt;0,1,0))</f>
        <v>0</v>
      </c>
      <c r="J1503">
        <f>IF(ISBLANK(Table13[[#This Row],[T2]]),0,IF(Table13[[#This Row],[T2]]&gt;0,1,0))</f>
        <v>0</v>
      </c>
      <c r="K1503">
        <f>IF(ISBLANK(Table13[[#This Row],[T3]]),0,IF(Table13[[#This Row],[T3]]&gt;0,1,0))</f>
        <v>0</v>
      </c>
      <c r="L1503">
        <f>IF(ISBLANK(Table13[[#This Row],[T4]]),0,IF(Table13[[#This Row],[T4]]&gt;0,1,0))</f>
        <v>0</v>
      </c>
    </row>
    <row r="1504" spans="1:12">
      <c r="A1504" s="4">
        <v>43740.583333333336</v>
      </c>
      <c r="B1504">
        <f t="shared" si="65"/>
        <v>2</v>
      </c>
      <c r="C1504">
        <f t="shared" si="66"/>
        <v>14</v>
      </c>
      <c r="I1504">
        <f>IF(ISBLANK(Table13[[#This Row],[T1]]),0,IF(Table13[[#This Row],[T1]]&gt;0,1,0))</f>
        <v>0</v>
      </c>
      <c r="J1504">
        <f>IF(ISBLANK(Table13[[#This Row],[T2]]),0,IF(Table13[[#This Row],[T2]]&gt;0,1,0))</f>
        <v>0</v>
      </c>
      <c r="K1504">
        <f>IF(ISBLANK(Table13[[#This Row],[T3]]),0,IF(Table13[[#This Row],[T3]]&gt;0,1,0))</f>
        <v>0</v>
      </c>
      <c r="L1504">
        <f>IF(ISBLANK(Table13[[#This Row],[T4]]),0,IF(Table13[[#This Row],[T4]]&gt;0,1,0))</f>
        <v>0</v>
      </c>
    </row>
    <row r="1505" spans="1:12">
      <c r="A1505" s="4">
        <v>43740.625</v>
      </c>
      <c r="B1505">
        <f t="shared" si="65"/>
        <v>2</v>
      </c>
      <c r="C1505">
        <f t="shared" si="66"/>
        <v>15</v>
      </c>
      <c r="I1505">
        <f>IF(ISBLANK(Table13[[#This Row],[T1]]),0,IF(Table13[[#This Row],[T1]]&gt;0,1,0))</f>
        <v>0</v>
      </c>
      <c r="J1505">
        <f>IF(ISBLANK(Table13[[#This Row],[T2]]),0,IF(Table13[[#This Row],[T2]]&gt;0,1,0))</f>
        <v>0</v>
      </c>
      <c r="K1505">
        <f>IF(ISBLANK(Table13[[#This Row],[T3]]),0,IF(Table13[[#This Row],[T3]]&gt;0,1,0))</f>
        <v>0</v>
      </c>
      <c r="L1505">
        <f>IF(ISBLANK(Table13[[#This Row],[T4]]),0,IF(Table13[[#This Row],[T4]]&gt;0,1,0))</f>
        <v>0</v>
      </c>
    </row>
    <row r="1506" spans="1:12">
      <c r="A1506" s="4">
        <v>43740.666666666664</v>
      </c>
      <c r="B1506">
        <f t="shared" si="65"/>
        <v>2</v>
      </c>
      <c r="C1506">
        <f t="shared" si="66"/>
        <v>16</v>
      </c>
      <c r="I1506">
        <f>IF(ISBLANK(Table13[[#This Row],[T1]]),0,IF(Table13[[#This Row],[T1]]&gt;0,1,0))</f>
        <v>0</v>
      </c>
      <c r="J1506">
        <f>IF(ISBLANK(Table13[[#This Row],[T2]]),0,IF(Table13[[#This Row],[T2]]&gt;0,1,0))</f>
        <v>0</v>
      </c>
      <c r="K1506">
        <f>IF(ISBLANK(Table13[[#This Row],[T3]]),0,IF(Table13[[#This Row],[T3]]&gt;0,1,0))</f>
        <v>0</v>
      </c>
      <c r="L1506">
        <f>IF(ISBLANK(Table13[[#This Row],[T4]]),0,IF(Table13[[#This Row],[T4]]&gt;0,1,0))</f>
        <v>0</v>
      </c>
    </row>
    <row r="1507" spans="1:12">
      <c r="A1507" s="4">
        <v>43740.708333333336</v>
      </c>
      <c r="B1507">
        <f t="shared" si="65"/>
        <v>2</v>
      </c>
      <c r="C1507">
        <f t="shared" si="66"/>
        <v>17</v>
      </c>
      <c r="I1507">
        <f>IF(ISBLANK(Table13[[#This Row],[T1]]),0,IF(Table13[[#This Row],[T1]]&gt;0,1,0))</f>
        <v>0</v>
      </c>
      <c r="J1507">
        <f>IF(ISBLANK(Table13[[#This Row],[T2]]),0,IF(Table13[[#This Row],[T2]]&gt;0,1,0))</f>
        <v>0</v>
      </c>
      <c r="K1507">
        <f>IF(ISBLANK(Table13[[#This Row],[T3]]),0,IF(Table13[[#This Row],[T3]]&gt;0,1,0))</f>
        <v>0</v>
      </c>
      <c r="L1507">
        <f>IF(ISBLANK(Table13[[#This Row],[T4]]),0,IF(Table13[[#This Row],[T4]]&gt;0,1,0))</f>
        <v>0</v>
      </c>
    </row>
    <row r="1508" spans="1:12">
      <c r="A1508" s="4">
        <v>43740.75</v>
      </c>
      <c r="B1508">
        <f t="shared" si="65"/>
        <v>2</v>
      </c>
      <c r="C1508">
        <f t="shared" si="66"/>
        <v>18</v>
      </c>
      <c r="D1508">
        <v>10</v>
      </c>
      <c r="E1508">
        <v>0</v>
      </c>
      <c r="F1508">
        <v>41</v>
      </c>
      <c r="G1508">
        <v>0</v>
      </c>
      <c r="I1508">
        <f>IF(ISBLANK(Table13[[#This Row],[T1]]),0,IF(Table13[[#This Row],[T1]]&gt;0,1,0))</f>
        <v>1</v>
      </c>
      <c r="J1508">
        <f>IF(ISBLANK(Table13[[#This Row],[T2]]),0,IF(Table13[[#This Row],[T2]]&gt;0,1,0))</f>
        <v>0</v>
      </c>
      <c r="K1508">
        <f>IF(ISBLANK(Table13[[#This Row],[T3]]),0,IF(Table13[[#This Row],[T3]]&gt;0,1,0))</f>
        <v>1</v>
      </c>
      <c r="L1508">
        <f>IF(ISBLANK(Table13[[#This Row],[T4]]),0,IF(Table13[[#This Row],[T4]]&gt;0,1,0))</f>
        <v>0</v>
      </c>
    </row>
    <row r="1509" spans="1:12">
      <c r="A1509" s="4">
        <v>43740.791666666664</v>
      </c>
      <c r="B1509">
        <f t="shared" si="65"/>
        <v>2</v>
      </c>
      <c r="C1509">
        <f t="shared" si="66"/>
        <v>19</v>
      </c>
      <c r="D1509">
        <v>58</v>
      </c>
      <c r="E1509">
        <v>0</v>
      </c>
      <c r="F1509">
        <v>58</v>
      </c>
      <c r="G1509">
        <v>0</v>
      </c>
      <c r="I1509">
        <f>IF(ISBLANK(Table13[[#This Row],[T1]]),0,IF(Table13[[#This Row],[T1]]&gt;0,1,0))</f>
        <v>1</v>
      </c>
      <c r="J1509">
        <f>IF(ISBLANK(Table13[[#This Row],[T2]]),0,IF(Table13[[#This Row],[T2]]&gt;0,1,0))</f>
        <v>0</v>
      </c>
      <c r="K1509">
        <f>IF(ISBLANK(Table13[[#This Row],[T3]]),0,IF(Table13[[#This Row],[T3]]&gt;0,1,0))</f>
        <v>1</v>
      </c>
      <c r="L1509">
        <f>IF(ISBLANK(Table13[[#This Row],[T4]]),0,IF(Table13[[#This Row],[T4]]&gt;0,1,0))</f>
        <v>0</v>
      </c>
    </row>
    <row r="1510" spans="1:12">
      <c r="A1510" s="4">
        <v>43740.833333333336</v>
      </c>
      <c r="B1510">
        <f t="shared" si="65"/>
        <v>2</v>
      </c>
      <c r="C1510">
        <f t="shared" si="66"/>
        <v>20</v>
      </c>
      <c r="D1510">
        <v>58</v>
      </c>
      <c r="E1510">
        <v>0</v>
      </c>
      <c r="F1510">
        <v>58</v>
      </c>
      <c r="G1510">
        <v>0</v>
      </c>
      <c r="I1510">
        <f>IF(ISBLANK(Table13[[#This Row],[T1]]),0,IF(Table13[[#This Row],[T1]]&gt;0,1,0))</f>
        <v>1</v>
      </c>
      <c r="J1510">
        <f>IF(ISBLANK(Table13[[#This Row],[T2]]),0,IF(Table13[[#This Row],[T2]]&gt;0,1,0))</f>
        <v>0</v>
      </c>
      <c r="K1510">
        <f>IF(ISBLANK(Table13[[#This Row],[T3]]),0,IF(Table13[[#This Row],[T3]]&gt;0,1,0))</f>
        <v>1</v>
      </c>
      <c r="L1510">
        <f>IF(ISBLANK(Table13[[#This Row],[T4]]),0,IF(Table13[[#This Row],[T4]]&gt;0,1,0))</f>
        <v>0</v>
      </c>
    </row>
    <row r="1511" spans="1:12">
      <c r="A1511" s="4">
        <v>43740.875</v>
      </c>
      <c r="B1511">
        <f t="shared" si="65"/>
        <v>2</v>
      </c>
      <c r="C1511">
        <f t="shared" si="66"/>
        <v>21</v>
      </c>
      <c r="D1511">
        <v>57</v>
      </c>
      <c r="E1511">
        <v>0</v>
      </c>
      <c r="F1511">
        <v>55</v>
      </c>
      <c r="G1511">
        <v>0</v>
      </c>
      <c r="I1511">
        <f>IF(ISBLANK(Table13[[#This Row],[T1]]),0,IF(Table13[[#This Row],[T1]]&gt;0,1,0))</f>
        <v>1</v>
      </c>
      <c r="J1511">
        <f>IF(ISBLANK(Table13[[#This Row],[T2]]),0,IF(Table13[[#This Row],[T2]]&gt;0,1,0))</f>
        <v>0</v>
      </c>
      <c r="K1511">
        <f>IF(ISBLANK(Table13[[#This Row],[T3]]),0,IF(Table13[[#This Row],[T3]]&gt;0,1,0))</f>
        <v>1</v>
      </c>
      <c r="L1511">
        <f>IF(ISBLANK(Table13[[#This Row],[T4]]),0,IF(Table13[[#This Row],[T4]]&gt;0,1,0))</f>
        <v>0</v>
      </c>
    </row>
    <row r="1512" spans="1:12">
      <c r="A1512" s="4">
        <v>43740.916666666664</v>
      </c>
      <c r="B1512">
        <f t="shared" si="65"/>
        <v>2</v>
      </c>
      <c r="C1512">
        <f t="shared" si="66"/>
        <v>22</v>
      </c>
      <c r="D1512">
        <v>58</v>
      </c>
      <c r="E1512">
        <v>21</v>
      </c>
      <c r="F1512">
        <v>57</v>
      </c>
      <c r="G1512">
        <v>5</v>
      </c>
      <c r="I1512">
        <f>IF(ISBLANK(Table13[[#This Row],[T1]]),0,IF(Table13[[#This Row],[T1]]&gt;0,1,0))</f>
        <v>1</v>
      </c>
      <c r="J1512">
        <f>IF(ISBLANK(Table13[[#This Row],[T2]]),0,IF(Table13[[#This Row],[T2]]&gt;0,1,0))</f>
        <v>1</v>
      </c>
      <c r="K1512">
        <f>IF(ISBLANK(Table13[[#This Row],[T3]]),0,IF(Table13[[#This Row],[T3]]&gt;0,1,0))</f>
        <v>1</v>
      </c>
      <c r="L1512">
        <f>IF(ISBLANK(Table13[[#This Row],[T4]]),0,IF(Table13[[#This Row],[T4]]&gt;0,1,0))</f>
        <v>1</v>
      </c>
    </row>
    <row r="1513" spans="1:12">
      <c r="A1513" s="4">
        <v>43740.958333333336</v>
      </c>
      <c r="B1513">
        <f t="shared" si="65"/>
        <v>2</v>
      </c>
      <c r="C1513">
        <f t="shared" si="66"/>
        <v>23</v>
      </c>
      <c r="D1513">
        <v>58</v>
      </c>
      <c r="E1513">
        <v>56</v>
      </c>
      <c r="F1513">
        <v>58</v>
      </c>
      <c r="G1513">
        <v>56</v>
      </c>
      <c r="I1513">
        <f>IF(ISBLANK(Table13[[#This Row],[T1]]),0,IF(Table13[[#This Row],[T1]]&gt;0,1,0))</f>
        <v>1</v>
      </c>
      <c r="J1513">
        <f>IF(ISBLANK(Table13[[#This Row],[T2]]),0,IF(Table13[[#This Row],[T2]]&gt;0,1,0))</f>
        <v>1</v>
      </c>
      <c r="K1513">
        <f>IF(ISBLANK(Table13[[#This Row],[T3]]),0,IF(Table13[[#This Row],[T3]]&gt;0,1,0))</f>
        <v>1</v>
      </c>
      <c r="L1513">
        <f>IF(ISBLANK(Table13[[#This Row],[T4]]),0,IF(Table13[[#This Row],[T4]]&gt;0,1,0))</f>
        <v>1</v>
      </c>
    </row>
    <row r="1514" spans="1:12">
      <c r="A1514" s="4">
        <v>43741</v>
      </c>
      <c r="B1514">
        <f t="shared" si="65"/>
        <v>3</v>
      </c>
      <c r="C1514">
        <f t="shared" si="66"/>
        <v>0</v>
      </c>
      <c r="D1514">
        <v>58</v>
      </c>
      <c r="E1514">
        <v>22</v>
      </c>
      <c r="F1514">
        <v>58</v>
      </c>
      <c r="G1514">
        <v>56</v>
      </c>
      <c r="I1514">
        <f>IF(ISBLANK(Table13[[#This Row],[T1]]),0,IF(Table13[[#This Row],[T1]]&gt;0,1,0))</f>
        <v>1</v>
      </c>
      <c r="J1514">
        <f>IF(ISBLANK(Table13[[#This Row],[T2]]),0,IF(Table13[[#This Row],[T2]]&gt;0,1,0))</f>
        <v>1</v>
      </c>
      <c r="K1514">
        <f>IF(ISBLANK(Table13[[#This Row],[T3]]),0,IF(Table13[[#This Row],[T3]]&gt;0,1,0))</f>
        <v>1</v>
      </c>
      <c r="L1514">
        <f>IF(ISBLANK(Table13[[#This Row],[T4]]),0,IF(Table13[[#This Row],[T4]]&gt;0,1,0))</f>
        <v>1</v>
      </c>
    </row>
    <row r="1515" spans="1:12">
      <c r="A1515" s="4">
        <v>43741.041666666664</v>
      </c>
      <c r="B1515">
        <f t="shared" si="65"/>
        <v>3</v>
      </c>
      <c r="C1515">
        <f t="shared" si="66"/>
        <v>1</v>
      </c>
      <c r="D1515">
        <v>57</v>
      </c>
      <c r="E1515">
        <v>26</v>
      </c>
      <c r="F1515">
        <v>57</v>
      </c>
      <c r="G1515">
        <v>55</v>
      </c>
      <c r="I1515">
        <f>IF(ISBLANK(Table13[[#This Row],[T1]]),0,IF(Table13[[#This Row],[T1]]&gt;0,1,0))</f>
        <v>1</v>
      </c>
      <c r="J1515">
        <f>IF(ISBLANK(Table13[[#This Row],[T2]]),0,IF(Table13[[#This Row],[T2]]&gt;0,1,0))</f>
        <v>1</v>
      </c>
      <c r="K1515">
        <f>IF(ISBLANK(Table13[[#This Row],[T3]]),0,IF(Table13[[#This Row],[T3]]&gt;0,1,0))</f>
        <v>1</v>
      </c>
      <c r="L1515">
        <f>IF(ISBLANK(Table13[[#This Row],[T4]]),0,IF(Table13[[#This Row],[T4]]&gt;0,1,0))</f>
        <v>1</v>
      </c>
    </row>
    <row r="1516" spans="1:12">
      <c r="A1516" s="4">
        <v>43741.083333333336</v>
      </c>
      <c r="B1516">
        <f t="shared" si="65"/>
        <v>3</v>
      </c>
      <c r="C1516">
        <f t="shared" si="66"/>
        <v>2</v>
      </c>
      <c r="D1516">
        <v>58</v>
      </c>
      <c r="E1516">
        <v>29</v>
      </c>
      <c r="F1516">
        <v>58</v>
      </c>
      <c r="G1516">
        <v>54</v>
      </c>
      <c r="I1516">
        <f>IF(ISBLANK(Table13[[#This Row],[T1]]),0,IF(Table13[[#This Row],[T1]]&gt;0,1,0))</f>
        <v>1</v>
      </c>
      <c r="J1516">
        <f>IF(ISBLANK(Table13[[#This Row],[T2]]),0,IF(Table13[[#This Row],[T2]]&gt;0,1,0))</f>
        <v>1</v>
      </c>
      <c r="K1516">
        <f>IF(ISBLANK(Table13[[#This Row],[T3]]),0,IF(Table13[[#This Row],[T3]]&gt;0,1,0))</f>
        <v>1</v>
      </c>
      <c r="L1516">
        <f>IF(ISBLANK(Table13[[#This Row],[T4]]),0,IF(Table13[[#This Row],[T4]]&gt;0,1,0))</f>
        <v>1</v>
      </c>
    </row>
    <row r="1517" spans="1:12">
      <c r="A1517" s="4">
        <v>43741.125</v>
      </c>
      <c r="B1517">
        <f t="shared" si="65"/>
        <v>3</v>
      </c>
      <c r="C1517">
        <f t="shared" si="66"/>
        <v>3</v>
      </c>
      <c r="D1517">
        <v>58</v>
      </c>
      <c r="E1517">
        <v>31</v>
      </c>
      <c r="F1517">
        <v>58</v>
      </c>
      <c r="G1517">
        <v>21</v>
      </c>
      <c r="I1517">
        <f>IF(ISBLANK(Table13[[#This Row],[T1]]),0,IF(Table13[[#This Row],[T1]]&gt;0,1,0))</f>
        <v>1</v>
      </c>
      <c r="J1517">
        <f>IF(ISBLANK(Table13[[#This Row],[T2]]),0,IF(Table13[[#This Row],[T2]]&gt;0,1,0))</f>
        <v>1</v>
      </c>
      <c r="K1517">
        <f>IF(ISBLANK(Table13[[#This Row],[T3]]),0,IF(Table13[[#This Row],[T3]]&gt;0,1,0))</f>
        <v>1</v>
      </c>
      <c r="L1517">
        <f>IF(ISBLANK(Table13[[#This Row],[T4]]),0,IF(Table13[[#This Row],[T4]]&gt;0,1,0))</f>
        <v>1</v>
      </c>
    </row>
    <row r="1518" spans="1:12">
      <c r="A1518" s="4">
        <v>43741.166666666664</v>
      </c>
      <c r="B1518">
        <f t="shared" si="65"/>
        <v>3</v>
      </c>
      <c r="C1518">
        <f t="shared" si="66"/>
        <v>4</v>
      </c>
      <c r="D1518">
        <v>57</v>
      </c>
      <c r="E1518">
        <v>21</v>
      </c>
      <c r="F1518">
        <v>57</v>
      </c>
      <c r="G1518">
        <v>31</v>
      </c>
      <c r="I1518">
        <f>IF(ISBLANK(Table13[[#This Row],[T1]]),0,IF(Table13[[#This Row],[T1]]&gt;0,1,0))</f>
        <v>1</v>
      </c>
      <c r="J1518">
        <f>IF(ISBLANK(Table13[[#This Row],[T2]]),0,IF(Table13[[#This Row],[T2]]&gt;0,1,0))</f>
        <v>1</v>
      </c>
      <c r="K1518">
        <f>IF(ISBLANK(Table13[[#This Row],[T3]]),0,IF(Table13[[#This Row],[T3]]&gt;0,1,0))</f>
        <v>1</v>
      </c>
      <c r="L1518">
        <f>IF(ISBLANK(Table13[[#This Row],[T4]]),0,IF(Table13[[#This Row],[T4]]&gt;0,1,0))</f>
        <v>1</v>
      </c>
    </row>
    <row r="1519" spans="1:12">
      <c r="A1519" s="4">
        <v>43741.208333333336</v>
      </c>
      <c r="B1519">
        <f t="shared" si="65"/>
        <v>3</v>
      </c>
      <c r="C1519">
        <f t="shared" si="66"/>
        <v>5</v>
      </c>
      <c r="D1519">
        <v>58</v>
      </c>
      <c r="E1519">
        <v>30</v>
      </c>
      <c r="F1519">
        <v>58</v>
      </c>
      <c r="G1519">
        <v>23</v>
      </c>
      <c r="I1519">
        <f>IF(ISBLANK(Table13[[#This Row],[T1]]),0,IF(Table13[[#This Row],[T1]]&gt;0,1,0))</f>
        <v>1</v>
      </c>
      <c r="J1519">
        <f>IF(ISBLANK(Table13[[#This Row],[T2]]),0,IF(Table13[[#This Row],[T2]]&gt;0,1,0))</f>
        <v>1</v>
      </c>
      <c r="K1519">
        <f>IF(ISBLANK(Table13[[#This Row],[T3]]),0,IF(Table13[[#This Row],[T3]]&gt;0,1,0))</f>
        <v>1</v>
      </c>
      <c r="L1519">
        <f>IF(ISBLANK(Table13[[#This Row],[T4]]),0,IF(Table13[[#This Row],[T4]]&gt;0,1,0))</f>
        <v>1</v>
      </c>
    </row>
    <row r="1520" spans="1:12">
      <c r="A1520" s="4">
        <v>43741.25</v>
      </c>
      <c r="B1520">
        <f t="shared" si="65"/>
        <v>3</v>
      </c>
      <c r="C1520">
        <f t="shared" si="66"/>
        <v>6</v>
      </c>
      <c r="D1520">
        <v>58</v>
      </c>
      <c r="E1520">
        <v>48</v>
      </c>
      <c r="F1520">
        <v>58</v>
      </c>
      <c r="G1520">
        <v>23</v>
      </c>
      <c r="I1520">
        <f>IF(ISBLANK(Table13[[#This Row],[T1]]),0,IF(Table13[[#This Row],[T1]]&gt;0,1,0))</f>
        <v>1</v>
      </c>
      <c r="J1520">
        <f>IF(ISBLANK(Table13[[#This Row],[T2]]),0,IF(Table13[[#This Row],[T2]]&gt;0,1,0))</f>
        <v>1</v>
      </c>
      <c r="K1520">
        <f>IF(ISBLANK(Table13[[#This Row],[T3]]),0,IF(Table13[[#This Row],[T3]]&gt;0,1,0))</f>
        <v>1</v>
      </c>
      <c r="L1520">
        <f>IF(ISBLANK(Table13[[#This Row],[T4]]),0,IF(Table13[[#This Row],[T4]]&gt;0,1,0))</f>
        <v>1</v>
      </c>
    </row>
    <row r="1521" spans="1:12">
      <c r="A1521" s="4">
        <v>43741.291666666664</v>
      </c>
      <c r="B1521">
        <f t="shared" si="65"/>
        <v>3</v>
      </c>
      <c r="C1521">
        <f t="shared" si="66"/>
        <v>7</v>
      </c>
      <c r="D1521">
        <v>55</v>
      </c>
      <c r="E1521">
        <v>44</v>
      </c>
      <c r="F1521">
        <v>53</v>
      </c>
      <c r="G1521">
        <v>28</v>
      </c>
      <c r="I1521">
        <f>IF(ISBLANK(Table13[[#This Row],[T1]]),0,IF(Table13[[#This Row],[T1]]&gt;0,1,0))</f>
        <v>1</v>
      </c>
      <c r="J1521">
        <f>IF(ISBLANK(Table13[[#This Row],[T2]]),0,IF(Table13[[#This Row],[T2]]&gt;0,1,0))</f>
        <v>1</v>
      </c>
      <c r="K1521">
        <f>IF(ISBLANK(Table13[[#This Row],[T3]]),0,IF(Table13[[#This Row],[T3]]&gt;0,1,0))</f>
        <v>1</v>
      </c>
      <c r="L1521">
        <f>IF(ISBLANK(Table13[[#This Row],[T4]]),0,IF(Table13[[#This Row],[T4]]&gt;0,1,0))</f>
        <v>1</v>
      </c>
    </row>
    <row r="1522" spans="1:12">
      <c r="A1522" s="4">
        <v>43741.333333333336</v>
      </c>
      <c r="B1522">
        <f t="shared" si="65"/>
        <v>3</v>
      </c>
      <c r="C1522">
        <f t="shared" si="66"/>
        <v>8</v>
      </c>
      <c r="D1522">
        <v>0</v>
      </c>
      <c r="E1522">
        <v>21</v>
      </c>
      <c r="F1522">
        <v>0</v>
      </c>
      <c r="G1522">
        <v>19</v>
      </c>
      <c r="I1522">
        <f>IF(ISBLANK(Table13[[#This Row],[T1]]),0,IF(Table13[[#This Row],[T1]]&gt;0,1,0))</f>
        <v>0</v>
      </c>
      <c r="J1522">
        <f>IF(ISBLANK(Table13[[#This Row],[T2]]),0,IF(Table13[[#This Row],[T2]]&gt;0,1,0))</f>
        <v>1</v>
      </c>
      <c r="K1522">
        <f>IF(ISBLANK(Table13[[#This Row],[T3]]),0,IF(Table13[[#This Row],[T3]]&gt;0,1,0))</f>
        <v>0</v>
      </c>
      <c r="L1522">
        <f>IF(ISBLANK(Table13[[#This Row],[T4]]),0,IF(Table13[[#This Row],[T4]]&gt;0,1,0))</f>
        <v>1</v>
      </c>
    </row>
    <row r="1523" spans="1:12">
      <c r="A1523" s="4">
        <v>43741.374999652777</v>
      </c>
      <c r="B1523">
        <f t="shared" si="65"/>
        <v>3</v>
      </c>
      <c r="C1523">
        <f t="shared" si="66"/>
        <v>9</v>
      </c>
      <c r="I1523">
        <f>IF(ISBLANK(Table13[[#This Row],[T1]]),0,IF(Table13[[#This Row],[T1]]&gt;0,1,0))</f>
        <v>0</v>
      </c>
      <c r="J1523">
        <f>IF(ISBLANK(Table13[[#This Row],[T2]]),0,IF(Table13[[#This Row],[T2]]&gt;0,1,0))</f>
        <v>0</v>
      </c>
      <c r="K1523">
        <f>IF(ISBLANK(Table13[[#This Row],[T3]]),0,IF(Table13[[#This Row],[T3]]&gt;0,1,0))</f>
        <v>0</v>
      </c>
      <c r="L1523">
        <f>IF(ISBLANK(Table13[[#This Row],[T4]]),0,IF(Table13[[#This Row],[T4]]&gt;0,1,0))</f>
        <v>0</v>
      </c>
    </row>
    <row r="1524" spans="1:12">
      <c r="A1524" s="4">
        <v>43741.416666261575</v>
      </c>
      <c r="B1524">
        <f t="shared" si="65"/>
        <v>3</v>
      </c>
      <c r="C1524">
        <f t="shared" si="66"/>
        <v>10</v>
      </c>
      <c r="I1524">
        <f>IF(ISBLANK(Table13[[#This Row],[T1]]),0,IF(Table13[[#This Row],[T1]]&gt;0,1,0))</f>
        <v>0</v>
      </c>
      <c r="J1524">
        <f>IF(ISBLANK(Table13[[#This Row],[T2]]),0,IF(Table13[[#This Row],[T2]]&gt;0,1,0))</f>
        <v>0</v>
      </c>
      <c r="K1524">
        <f>IF(ISBLANK(Table13[[#This Row],[T3]]),0,IF(Table13[[#This Row],[T3]]&gt;0,1,0))</f>
        <v>0</v>
      </c>
      <c r="L1524">
        <f>IF(ISBLANK(Table13[[#This Row],[T4]]),0,IF(Table13[[#This Row],[T4]]&gt;0,1,0))</f>
        <v>0</v>
      </c>
    </row>
    <row r="1525" spans="1:12">
      <c r="A1525" s="4">
        <v>43741.458332870374</v>
      </c>
      <c r="B1525">
        <f t="shared" si="65"/>
        <v>3</v>
      </c>
      <c r="C1525">
        <f t="shared" si="66"/>
        <v>11</v>
      </c>
      <c r="I1525">
        <f>IF(ISBLANK(Table13[[#This Row],[T1]]),0,IF(Table13[[#This Row],[T1]]&gt;0,1,0))</f>
        <v>0</v>
      </c>
      <c r="J1525">
        <f>IF(ISBLANK(Table13[[#This Row],[T2]]),0,IF(Table13[[#This Row],[T2]]&gt;0,1,0))</f>
        <v>0</v>
      </c>
      <c r="K1525">
        <f>IF(ISBLANK(Table13[[#This Row],[T3]]),0,IF(Table13[[#This Row],[T3]]&gt;0,1,0))</f>
        <v>0</v>
      </c>
      <c r="L1525">
        <f>IF(ISBLANK(Table13[[#This Row],[T4]]),0,IF(Table13[[#This Row],[T4]]&gt;0,1,0))</f>
        <v>0</v>
      </c>
    </row>
    <row r="1526" spans="1:12">
      <c r="A1526" s="4">
        <v>43741.499999479165</v>
      </c>
      <c r="B1526">
        <f t="shared" si="65"/>
        <v>3</v>
      </c>
      <c r="C1526">
        <f t="shared" si="66"/>
        <v>12</v>
      </c>
      <c r="I1526">
        <f>IF(ISBLANK(Table13[[#This Row],[T1]]),0,IF(Table13[[#This Row],[T1]]&gt;0,1,0))</f>
        <v>0</v>
      </c>
      <c r="J1526">
        <f>IF(ISBLANK(Table13[[#This Row],[T2]]),0,IF(Table13[[#This Row],[T2]]&gt;0,1,0))</f>
        <v>0</v>
      </c>
      <c r="K1526">
        <f>IF(ISBLANK(Table13[[#This Row],[T3]]),0,IF(Table13[[#This Row],[T3]]&gt;0,1,0))</f>
        <v>0</v>
      </c>
      <c r="L1526">
        <f>IF(ISBLANK(Table13[[#This Row],[T4]]),0,IF(Table13[[#This Row],[T4]]&gt;0,1,0))</f>
        <v>0</v>
      </c>
    </row>
    <row r="1527" spans="1:12">
      <c r="A1527" s="4">
        <v>43741.541666087964</v>
      </c>
      <c r="B1527">
        <f t="shared" si="65"/>
        <v>3</v>
      </c>
      <c r="C1527">
        <f t="shared" si="66"/>
        <v>13</v>
      </c>
      <c r="I1527">
        <f>IF(ISBLANK(Table13[[#This Row],[T1]]),0,IF(Table13[[#This Row],[T1]]&gt;0,1,0))</f>
        <v>0</v>
      </c>
      <c r="J1527">
        <f>IF(ISBLANK(Table13[[#This Row],[T2]]),0,IF(Table13[[#This Row],[T2]]&gt;0,1,0))</f>
        <v>0</v>
      </c>
      <c r="K1527">
        <f>IF(ISBLANK(Table13[[#This Row],[T3]]),0,IF(Table13[[#This Row],[T3]]&gt;0,1,0))</f>
        <v>0</v>
      </c>
      <c r="L1527">
        <f>IF(ISBLANK(Table13[[#This Row],[T4]]),0,IF(Table13[[#This Row],[T4]]&gt;0,1,0))</f>
        <v>0</v>
      </c>
    </row>
    <row r="1528" spans="1:12">
      <c r="A1528" s="4">
        <v>43741.583332696762</v>
      </c>
      <c r="B1528">
        <f t="shared" si="65"/>
        <v>3</v>
      </c>
      <c r="C1528">
        <f t="shared" si="66"/>
        <v>14</v>
      </c>
      <c r="I1528">
        <f>IF(ISBLANK(Table13[[#This Row],[T1]]),0,IF(Table13[[#This Row],[T1]]&gt;0,1,0))</f>
        <v>0</v>
      </c>
      <c r="J1528">
        <f>IF(ISBLANK(Table13[[#This Row],[T2]]),0,IF(Table13[[#This Row],[T2]]&gt;0,1,0))</f>
        <v>0</v>
      </c>
      <c r="K1528">
        <f>IF(ISBLANK(Table13[[#This Row],[T3]]),0,IF(Table13[[#This Row],[T3]]&gt;0,1,0))</f>
        <v>0</v>
      </c>
      <c r="L1528">
        <f>IF(ISBLANK(Table13[[#This Row],[T4]]),0,IF(Table13[[#This Row],[T4]]&gt;0,1,0))</f>
        <v>0</v>
      </c>
    </row>
    <row r="1529" spans="1:12">
      <c r="A1529" s="4">
        <v>43741.624999305554</v>
      </c>
      <c r="B1529">
        <f t="shared" si="65"/>
        <v>3</v>
      </c>
      <c r="C1529">
        <f t="shared" si="66"/>
        <v>15</v>
      </c>
      <c r="I1529">
        <f>IF(ISBLANK(Table13[[#This Row],[T1]]),0,IF(Table13[[#This Row],[T1]]&gt;0,1,0))</f>
        <v>0</v>
      </c>
      <c r="J1529">
        <f>IF(ISBLANK(Table13[[#This Row],[T2]]),0,IF(Table13[[#This Row],[T2]]&gt;0,1,0))</f>
        <v>0</v>
      </c>
      <c r="K1529">
        <f>IF(ISBLANK(Table13[[#This Row],[T3]]),0,IF(Table13[[#This Row],[T3]]&gt;0,1,0))</f>
        <v>0</v>
      </c>
      <c r="L1529">
        <f>IF(ISBLANK(Table13[[#This Row],[T4]]),0,IF(Table13[[#This Row],[T4]]&gt;0,1,0))</f>
        <v>0</v>
      </c>
    </row>
    <row r="1530" spans="1:12">
      <c r="A1530" s="4">
        <v>43741.666665914352</v>
      </c>
      <c r="B1530">
        <f t="shared" si="65"/>
        <v>3</v>
      </c>
      <c r="C1530">
        <f t="shared" si="66"/>
        <v>16</v>
      </c>
      <c r="I1530">
        <f>IF(ISBLANK(Table13[[#This Row],[T1]]),0,IF(Table13[[#This Row],[T1]]&gt;0,1,0))</f>
        <v>0</v>
      </c>
      <c r="J1530">
        <f>IF(ISBLANK(Table13[[#This Row],[T2]]),0,IF(Table13[[#This Row],[T2]]&gt;0,1,0))</f>
        <v>0</v>
      </c>
      <c r="K1530">
        <f>IF(ISBLANK(Table13[[#This Row],[T3]]),0,IF(Table13[[#This Row],[T3]]&gt;0,1,0))</f>
        <v>0</v>
      </c>
      <c r="L1530">
        <f>IF(ISBLANK(Table13[[#This Row],[T4]]),0,IF(Table13[[#This Row],[T4]]&gt;0,1,0))</f>
        <v>0</v>
      </c>
    </row>
    <row r="1531" spans="1:12">
      <c r="A1531" s="4">
        <v>43741.708333333336</v>
      </c>
      <c r="B1531">
        <f t="shared" si="65"/>
        <v>3</v>
      </c>
      <c r="C1531">
        <f t="shared" si="66"/>
        <v>17</v>
      </c>
      <c r="D1531">
        <v>0</v>
      </c>
      <c r="E1531">
        <v>0</v>
      </c>
      <c r="F1531">
        <v>21</v>
      </c>
      <c r="G1531">
        <v>0</v>
      </c>
      <c r="I1531">
        <f>IF(ISBLANK(Table13[[#This Row],[T1]]),0,IF(Table13[[#This Row],[T1]]&gt;0,1,0))</f>
        <v>0</v>
      </c>
      <c r="J1531">
        <f>IF(ISBLANK(Table13[[#This Row],[T2]]),0,IF(Table13[[#This Row],[T2]]&gt;0,1,0))</f>
        <v>0</v>
      </c>
      <c r="K1531">
        <f>IF(ISBLANK(Table13[[#This Row],[T3]]),0,IF(Table13[[#This Row],[T3]]&gt;0,1,0))</f>
        <v>1</v>
      </c>
      <c r="L1531">
        <f>IF(ISBLANK(Table13[[#This Row],[T4]]),0,IF(Table13[[#This Row],[T4]]&gt;0,1,0))</f>
        <v>0</v>
      </c>
    </row>
    <row r="1532" spans="1:12">
      <c r="A1532" s="4">
        <v>43741.75</v>
      </c>
      <c r="B1532">
        <f t="shared" si="65"/>
        <v>3</v>
      </c>
      <c r="C1532">
        <f t="shared" si="66"/>
        <v>18</v>
      </c>
      <c r="D1532">
        <v>0</v>
      </c>
      <c r="E1532">
        <v>0</v>
      </c>
      <c r="F1532">
        <v>7</v>
      </c>
      <c r="G1532">
        <v>0</v>
      </c>
      <c r="I1532">
        <f>IF(ISBLANK(Table13[[#This Row],[T1]]),0,IF(Table13[[#This Row],[T1]]&gt;0,1,0))</f>
        <v>0</v>
      </c>
      <c r="J1532">
        <f>IF(ISBLANK(Table13[[#This Row],[T2]]),0,IF(Table13[[#This Row],[T2]]&gt;0,1,0))</f>
        <v>0</v>
      </c>
      <c r="K1532">
        <f>IF(ISBLANK(Table13[[#This Row],[T3]]),0,IF(Table13[[#This Row],[T3]]&gt;0,1,0))</f>
        <v>1</v>
      </c>
      <c r="L1532">
        <f>IF(ISBLANK(Table13[[#This Row],[T4]]),0,IF(Table13[[#This Row],[T4]]&gt;0,1,0))</f>
        <v>0</v>
      </c>
    </row>
    <row r="1533" spans="1:12">
      <c r="A1533" s="4">
        <v>43741.791666666664</v>
      </c>
      <c r="B1533">
        <f t="shared" si="65"/>
        <v>3</v>
      </c>
      <c r="C1533">
        <f t="shared" si="66"/>
        <v>19</v>
      </c>
      <c r="D1533">
        <v>0</v>
      </c>
      <c r="E1533">
        <v>0</v>
      </c>
      <c r="F1533">
        <v>10</v>
      </c>
      <c r="G1533">
        <v>0</v>
      </c>
      <c r="I1533">
        <f>IF(ISBLANK(Table13[[#This Row],[T1]]),0,IF(Table13[[#This Row],[T1]]&gt;0,1,0))</f>
        <v>0</v>
      </c>
      <c r="J1533">
        <f>IF(ISBLANK(Table13[[#This Row],[T2]]),0,IF(Table13[[#This Row],[T2]]&gt;0,1,0))</f>
        <v>0</v>
      </c>
      <c r="K1533">
        <f>IF(ISBLANK(Table13[[#This Row],[T3]]),0,IF(Table13[[#This Row],[T3]]&gt;0,1,0))</f>
        <v>1</v>
      </c>
      <c r="L1533">
        <f>IF(ISBLANK(Table13[[#This Row],[T4]]),0,IF(Table13[[#This Row],[T4]]&gt;0,1,0))</f>
        <v>0</v>
      </c>
    </row>
    <row r="1534" spans="1:12">
      <c r="A1534" s="4">
        <v>43741.833333333336</v>
      </c>
      <c r="B1534">
        <f t="shared" si="65"/>
        <v>3</v>
      </c>
      <c r="C1534">
        <f t="shared" si="66"/>
        <v>20</v>
      </c>
      <c r="D1534">
        <v>0</v>
      </c>
      <c r="E1534">
        <v>0</v>
      </c>
      <c r="F1534">
        <v>58</v>
      </c>
      <c r="G1534">
        <v>0</v>
      </c>
      <c r="I1534">
        <f>IF(ISBLANK(Table13[[#This Row],[T1]]),0,IF(Table13[[#This Row],[T1]]&gt;0,1,0))</f>
        <v>0</v>
      </c>
      <c r="J1534">
        <f>IF(ISBLANK(Table13[[#This Row],[T2]]),0,IF(Table13[[#This Row],[T2]]&gt;0,1,0))</f>
        <v>0</v>
      </c>
      <c r="K1534">
        <f>IF(ISBLANK(Table13[[#This Row],[T3]]),0,IF(Table13[[#This Row],[T3]]&gt;0,1,0))</f>
        <v>1</v>
      </c>
      <c r="L1534">
        <f>IF(ISBLANK(Table13[[#This Row],[T4]]),0,IF(Table13[[#This Row],[T4]]&gt;0,1,0))</f>
        <v>0</v>
      </c>
    </row>
    <row r="1535" spans="1:12">
      <c r="A1535" s="4">
        <v>43741.875</v>
      </c>
      <c r="B1535">
        <f t="shared" si="65"/>
        <v>3</v>
      </c>
      <c r="C1535">
        <f t="shared" si="66"/>
        <v>21</v>
      </c>
      <c r="D1535">
        <v>5</v>
      </c>
      <c r="E1535">
        <v>0</v>
      </c>
      <c r="F1535">
        <v>57</v>
      </c>
      <c r="G1535">
        <v>0</v>
      </c>
      <c r="I1535">
        <f>IF(ISBLANK(Table13[[#This Row],[T1]]),0,IF(Table13[[#This Row],[T1]]&gt;0,1,0))</f>
        <v>1</v>
      </c>
      <c r="J1535">
        <f>IF(ISBLANK(Table13[[#This Row],[T2]]),0,IF(Table13[[#This Row],[T2]]&gt;0,1,0))</f>
        <v>0</v>
      </c>
      <c r="K1535">
        <f>IF(ISBLANK(Table13[[#This Row],[T3]]),0,IF(Table13[[#This Row],[T3]]&gt;0,1,0))</f>
        <v>1</v>
      </c>
      <c r="L1535">
        <f>IF(ISBLANK(Table13[[#This Row],[T4]]),0,IF(Table13[[#This Row],[T4]]&gt;0,1,0))</f>
        <v>0</v>
      </c>
    </row>
    <row r="1536" spans="1:12">
      <c r="A1536" s="4">
        <v>43741.916666666664</v>
      </c>
      <c r="B1536">
        <f t="shared" si="65"/>
        <v>3</v>
      </c>
      <c r="C1536">
        <f t="shared" si="66"/>
        <v>22</v>
      </c>
      <c r="D1536">
        <v>58</v>
      </c>
      <c r="E1536">
        <v>51</v>
      </c>
      <c r="F1536">
        <v>58</v>
      </c>
      <c r="G1536">
        <v>0</v>
      </c>
      <c r="I1536">
        <f>IF(ISBLANK(Table13[[#This Row],[T1]]),0,IF(Table13[[#This Row],[T1]]&gt;0,1,0))</f>
        <v>1</v>
      </c>
      <c r="J1536">
        <f>IF(ISBLANK(Table13[[#This Row],[T2]]),0,IF(Table13[[#This Row],[T2]]&gt;0,1,0))</f>
        <v>1</v>
      </c>
      <c r="K1536">
        <f>IF(ISBLANK(Table13[[#This Row],[T3]]),0,IF(Table13[[#This Row],[T3]]&gt;0,1,0))</f>
        <v>1</v>
      </c>
      <c r="L1536">
        <f>IF(ISBLANK(Table13[[#This Row],[T4]]),0,IF(Table13[[#This Row],[T4]]&gt;0,1,0))</f>
        <v>0</v>
      </c>
    </row>
    <row r="1537" spans="1:12">
      <c r="A1537" s="4">
        <v>43741.958333333336</v>
      </c>
      <c r="B1537">
        <f t="shared" si="65"/>
        <v>3</v>
      </c>
      <c r="C1537">
        <f t="shared" si="66"/>
        <v>23</v>
      </c>
      <c r="D1537">
        <v>58</v>
      </c>
      <c r="E1537">
        <v>48</v>
      </c>
      <c r="F1537">
        <v>58</v>
      </c>
      <c r="G1537">
        <v>15</v>
      </c>
      <c r="I1537">
        <f>IF(ISBLANK(Table13[[#This Row],[T1]]),0,IF(Table13[[#This Row],[T1]]&gt;0,1,0))</f>
        <v>1</v>
      </c>
      <c r="J1537">
        <f>IF(ISBLANK(Table13[[#This Row],[T2]]),0,IF(Table13[[#This Row],[T2]]&gt;0,1,0))</f>
        <v>1</v>
      </c>
      <c r="K1537">
        <f>IF(ISBLANK(Table13[[#This Row],[T3]]),0,IF(Table13[[#This Row],[T3]]&gt;0,1,0))</f>
        <v>1</v>
      </c>
      <c r="L1537">
        <f>IF(ISBLANK(Table13[[#This Row],[T4]]),0,IF(Table13[[#This Row],[T4]]&gt;0,1,0))</f>
        <v>1</v>
      </c>
    </row>
    <row r="1538" spans="1:12">
      <c r="A1538" s="4">
        <v>43742</v>
      </c>
      <c r="B1538">
        <f t="shared" ref="B1538:B1601" si="67">DAY(A1538)</f>
        <v>4</v>
      </c>
      <c r="C1538">
        <f t="shared" si="66"/>
        <v>0</v>
      </c>
      <c r="D1538">
        <v>57</v>
      </c>
      <c r="E1538">
        <v>28</v>
      </c>
      <c r="F1538">
        <v>57</v>
      </c>
      <c r="G1538">
        <v>57</v>
      </c>
      <c r="I1538">
        <f>IF(ISBLANK(Table13[[#This Row],[T1]]),0,IF(Table13[[#This Row],[T1]]&gt;0,1,0))</f>
        <v>1</v>
      </c>
      <c r="J1538">
        <f>IF(ISBLANK(Table13[[#This Row],[T2]]),0,IF(Table13[[#This Row],[T2]]&gt;0,1,0))</f>
        <v>1</v>
      </c>
      <c r="K1538">
        <f>IF(ISBLANK(Table13[[#This Row],[T3]]),0,IF(Table13[[#This Row],[T3]]&gt;0,1,0))</f>
        <v>1</v>
      </c>
      <c r="L1538">
        <f>IF(ISBLANK(Table13[[#This Row],[T4]]),0,IF(Table13[[#This Row],[T4]]&gt;0,1,0))</f>
        <v>1</v>
      </c>
    </row>
    <row r="1539" spans="1:12">
      <c r="A1539" s="4">
        <v>43742.041666666664</v>
      </c>
      <c r="B1539">
        <f t="shared" si="67"/>
        <v>4</v>
      </c>
      <c r="C1539">
        <f t="shared" si="66"/>
        <v>1</v>
      </c>
      <c r="D1539">
        <v>58</v>
      </c>
      <c r="E1539">
        <v>21</v>
      </c>
      <c r="F1539">
        <v>58</v>
      </c>
      <c r="G1539">
        <v>58</v>
      </c>
      <c r="I1539">
        <f>IF(ISBLANK(Table13[[#This Row],[T1]]),0,IF(Table13[[#This Row],[T1]]&gt;0,1,0))</f>
        <v>1</v>
      </c>
      <c r="J1539">
        <f>IF(ISBLANK(Table13[[#This Row],[T2]]),0,IF(Table13[[#This Row],[T2]]&gt;0,1,0))</f>
        <v>1</v>
      </c>
      <c r="K1539">
        <f>IF(ISBLANK(Table13[[#This Row],[T3]]),0,IF(Table13[[#This Row],[T3]]&gt;0,1,0))</f>
        <v>1</v>
      </c>
      <c r="L1539">
        <f>IF(ISBLANK(Table13[[#This Row],[T4]]),0,IF(Table13[[#This Row],[T4]]&gt;0,1,0))</f>
        <v>1</v>
      </c>
    </row>
    <row r="1540" spans="1:12">
      <c r="A1540" s="4">
        <v>43742.083333333336</v>
      </c>
      <c r="B1540">
        <f t="shared" si="67"/>
        <v>4</v>
      </c>
      <c r="C1540">
        <f t="shared" si="66"/>
        <v>2</v>
      </c>
      <c r="D1540">
        <v>58</v>
      </c>
      <c r="E1540">
        <v>26</v>
      </c>
      <c r="F1540">
        <v>58</v>
      </c>
      <c r="G1540">
        <v>57</v>
      </c>
      <c r="I1540">
        <f>IF(ISBLANK(Table13[[#This Row],[T1]]),0,IF(Table13[[#This Row],[T1]]&gt;0,1,0))</f>
        <v>1</v>
      </c>
      <c r="J1540">
        <f>IF(ISBLANK(Table13[[#This Row],[T2]]),0,IF(Table13[[#This Row],[T2]]&gt;0,1,0))</f>
        <v>1</v>
      </c>
      <c r="K1540">
        <f>IF(ISBLANK(Table13[[#This Row],[T3]]),0,IF(Table13[[#This Row],[T3]]&gt;0,1,0))</f>
        <v>1</v>
      </c>
      <c r="L1540">
        <f>IF(ISBLANK(Table13[[#This Row],[T4]]),0,IF(Table13[[#This Row],[T4]]&gt;0,1,0))</f>
        <v>1</v>
      </c>
    </row>
    <row r="1541" spans="1:12">
      <c r="A1541" s="4">
        <v>43742.125</v>
      </c>
      <c r="B1541">
        <f t="shared" si="67"/>
        <v>4</v>
      </c>
      <c r="C1541">
        <f t="shared" si="66"/>
        <v>3</v>
      </c>
      <c r="D1541">
        <v>58</v>
      </c>
      <c r="E1541">
        <v>28</v>
      </c>
      <c r="F1541">
        <v>58</v>
      </c>
      <c r="G1541">
        <v>32</v>
      </c>
      <c r="I1541">
        <f>IF(ISBLANK(Table13[[#This Row],[T1]]),0,IF(Table13[[#This Row],[T1]]&gt;0,1,0))</f>
        <v>1</v>
      </c>
      <c r="J1541">
        <f>IF(ISBLANK(Table13[[#This Row],[T2]]),0,IF(Table13[[#This Row],[T2]]&gt;0,1,0))</f>
        <v>1</v>
      </c>
      <c r="K1541">
        <f>IF(ISBLANK(Table13[[#This Row],[T3]]),0,IF(Table13[[#This Row],[T3]]&gt;0,1,0))</f>
        <v>1</v>
      </c>
      <c r="L1541">
        <f>IF(ISBLANK(Table13[[#This Row],[T4]]),0,IF(Table13[[#This Row],[T4]]&gt;0,1,0))</f>
        <v>1</v>
      </c>
    </row>
    <row r="1542" spans="1:12">
      <c r="A1542" s="4">
        <v>43742.166666666664</v>
      </c>
      <c r="B1542">
        <f t="shared" si="67"/>
        <v>4</v>
      </c>
      <c r="C1542">
        <f t="shared" si="66"/>
        <v>4</v>
      </c>
      <c r="D1542">
        <v>57</v>
      </c>
      <c r="E1542">
        <v>22</v>
      </c>
      <c r="F1542">
        <v>57</v>
      </c>
      <c r="G1542">
        <v>24</v>
      </c>
      <c r="I1542">
        <f>IF(ISBLANK(Table13[[#This Row],[T1]]),0,IF(Table13[[#This Row],[T1]]&gt;0,1,0))</f>
        <v>1</v>
      </c>
      <c r="J1542">
        <f>IF(ISBLANK(Table13[[#This Row],[T2]]),0,IF(Table13[[#This Row],[T2]]&gt;0,1,0))</f>
        <v>1</v>
      </c>
      <c r="K1542">
        <f>IF(ISBLANK(Table13[[#This Row],[T3]]),0,IF(Table13[[#This Row],[T3]]&gt;0,1,0))</f>
        <v>1</v>
      </c>
      <c r="L1542">
        <f>IF(ISBLANK(Table13[[#This Row],[T4]]),0,IF(Table13[[#This Row],[T4]]&gt;0,1,0))</f>
        <v>1</v>
      </c>
    </row>
    <row r="1543" spans="1:12">
      <c r="A1543" s="4">
        <v>43742.208333333336</v>
      </c>
      <c r="B1543">
        <f t="shared" si="67"/>
        <v>4</v>
      </c>
      <c r="C1543">
        <f t="shared" si="66"/>
        <v>5</v>
      </c>
      <c r="D1543">
        <v>58</v>
      </c>
      <c r="E1543">
        <v>29</v>
      </c>
      <c r="F1543">
        <v>58</v>
      </c>
      <c r="G1543">
        <v>18</v>
      </c>
      <c r="I1543">
        <f>IF(ISBLANK(Table13[[#This Row],[T1]]),0,IF(Table13[[#This Row],[T1]]&gt;0,1,0))</f>
        <v>1</v>
      </c>
      <c r="J1543">
        <f>IF(ISBLANK(Table13[[#This Row],[T2]]),0,IF(Table13[[#This Row],[T2]]&gt;0,1,0))</f>
        <v>1</v>
      </c>
      <c r="K1543">
        <f>IF(ISBLANK(Table13[[#This Row],[T3]]),0,IF(Table13[[#This Row],[T3]]&gt;0,1,0))</f>
        <v>1</v>
      </c>
      <c r="L1543">
        <f>IF(ISBLANK(Table13[[#This Row],[T4]]),0,IF(Table13[[#This Row],[T4]]&gt;0,1,0))</f>
        <v>1</v>
      </c>
    </row>
    <row r="1544" spans="1:12">
      <c r="A1544" s="4">
        <v>43742.25</v>
      </c>
      <c r="B1544">
        <f t="shared" si="67"/>
        <v>4</v>
      </c>
      <c r="C1544">
        <f t="shared" si="66"/>
        <v>6</v>
      </c>
      <c r="D1544">
        <v>58</v>
      </c>
      <c r="E1544">
        <v>43</v>
      </c>
      <c r="F1544">
        <v>58</v>
      </c>
      <c r="G1544">
        <v>22</v>
      </c>
      <c r="I1544">
        <f>IF(ISBLANK(Table13[[#This Row],[T1]]),0,IF(Table13[[#This Row],[T1]]&gt;0,1,0))</f>
        <v>1</v>
      </c>
      <c r="J1544">
        <f>IF(ISBLANK(Table13[[#This Row],[T2]]),0,IF(Table13[[#This Row],[T2]]&gt;0,1,0))</f>
        <v>1</v>
      </c>
      <c r="K1544">
        <f>IF(ISBLANK(Table13[[#This Row],[T3]]),0,IF(Table13[[#This Row],[T3]]&gt;0,1,0))</f>
        <v>1</v>
      </c>
      <c r="L1544">
        <f>IF(ISBLANK(Table13[[#This Row],[T4]]),0,IF(Table13[[#This Row],[T4]]&gt;0,1,0))</f>
        <v>1</v>
      </c>
    </row>
    <row r="1545" spans="1:12">
      <c r="A1545" s="4">
        <v>43742.291666666664</v>
      </c>
      <c r="B1545">
        <f t="shared" si="67"/>
        <v>4</v>
      </c>
      <c r="C1545">
        <f t="shared" si="66"/>
        <v>7</v>
      </c>
      <c r="D1545">
        <v>56</v>
      </c>
      <c r="E1545">
        <v>58</v>
      </c>
      <c r="F1545">
        <v>56</v>
      </c>
      <c r="G1545">
        <v>7</v>
      </c>
      <c r="I1545">
        <f>IF(ISBLANK(Table13[[#This Row],[T1]]),0,IF(Table13[[#This Row],[T1]]&gt;0,1,0))</f>
        <v>1</v>
      </c>
      <c r="J1545">
        <f>IF(ISBLANK(Table13[[#This Row],[T2]]),0,IF(Table13[[#This Row],[T2]]&gt;0,1,0))</f>
        <v>1</v>
      </c>
      <c r="K1545">
        <f>IF(ISBLANK(Table13[[#This Row],[T3]]),0,IF(Table13[[#This Row],[T3]]&gt;0,1,0))</f>
        <v>1</v>
      </c>
      <c r="L1545">
        <f>IF(ISBLANK(Table13[[#This Row],[T4]]),0,IF(Table13[[#This Row],[T4]]&gt;0,1,0))</f>
        <v>1</v>
      </c>
    </row>
    <row r="1546" spans="1:12">
      <c r="A1546" s="4">
        <v>43742.333333333336</v>
      </c>
      <c r="B1546">
        <f t="shared" si="67"/>
        <v>4</v>
      </c>
      <c r="C1546">
        <f t="shared" si="66"/>
        <v>8</v>
      </c>
      <c r="D1546">
        <v>11</v>
      </c>
      <c r="E1546">
        <v>26</v>
      </c>
      <c r="F1546">
        <v>0</v>
      </c>
      <c r="G1546">
        <v>33</v>
      </c>
      <c r="I1546">
        <f>IF(ISBLANK(Table13[[#This Row],[T1]]),0,IF(Table13[[#This Row],[T1]]&gt;0,1,0))</f>
        <v>1</v>
      </c>
      <c r="J1546">
        <f>IF(ISBLANK(Table13[[#This Row],[T2]]),0,IF(Table13[[#This Row],[T2]]&gt;0,1,0))</f>
        <v>1</v>
      </c>
      <c r="K1546">
        <f>IF(ISBLANK(Table13[[#This Row],[T3]]),0,IF(Table13[[#This Row],[T3]]&gt;0,1,0))</f>
        <v>0</v>
      </c>
      <c r="L1546">
        <f>IF(ISBLANK(Table13[[#This Row],[T4]]),0,IF(Table13[[#This Row],[T4]]&gt;0,1,0))</f>
        <v>1</v>
      </c>
    </row>
    <row r="1547" spans="1:12">
      <c r="A1547" s="4">
        <v>43742.375</v>
      </c>
      <c r="B1547">
        <f t="shared" si="67"/>
        <v>4</v>
      </c>
      <c r="C1547">
        <f t="shared" si="66"/>
        <v>9</v>
      </c>
      <c r="D1547">
        <v>0</v>
      </c>
      <c r="E1547">
        <v>0</v>
      </c>
      <c r="F1547">
        <v>0</v>
      </c>
      <c r="G1547">
        <v>2</v>
      </c>
      <c r="I1547">
        <f>IF(ISBLANK(Table13[[#This Row],[T1]]),0,IF(Table13[[#This Row],[T1]]&gt;0,1,0))</f>
        <v>0</v>
      </c>
      <c r="J1547">
        <f>IF(ISBLANK(Table13[[#This Row],[T2]]),0,IF(Table13[[#This Row],[T2]]&gt;0,1,0))</f>
        <v>0</v>
      </c>
      <c r="K1547">
        <f>IF(ISBLANK(Table13[[#This Row],[T3]]),0,IF(Table13[[#This Row],[T3]]&gt;0,1,0))</f>
        <v>0</v>
      </c>
      <c r="L1547">
        <f>IF(ISBLANK(Table13[[#This Row],[T4]]),0,IF(Table13[[#This Row],[T4]]&gt;0,1,0))</f>
        <v>1</v>
      </c>
    </row>
    <row r="1548" spans="1:12">
      <c r="A1548" s="4">
        <v>43742.416666956022</v>
      </c>
      <c r="B1548">
        <f t="shared" si="67"/>
        <v>4</v>
      </c>
      <c r="C1548">
        <f t="shared" si="66"/>
        <v>10</v>
      </c>
      <c r="I1548">
        <f>IF(ISBLANK(Table13[[#This Row],[T1]]),0,IF(Table13[[#This Row],[T1]]&gt;0,1,0))</f>
        <v>0</v>
      </c>
      <c r="J1548">
        <f>IF(ISBLANK(Table13[[#This Row],[T2]]),0,IF(Table13[[#This Row],[T2]]&gt;0,1,0))</f>
        <v>0</v>
      </c>
      <c r="K1548">
        <f>IF(ISBLANK(Table13[[#This Row],[T3]]),0,IF(Table13[[#This Row],[T3]]&gt;0,1,0))</f>
        <v>0</v>
      </c>
      <c r="L1548">
        <f>IF(ISBLANK(Table13[[#This Row],[T4]]),0,IF(Table13[[#This Row],[T4]]&gt;0,1,0))</f>
        <v>0</v>
      </c>
    </row>
    <row r="1549" spans="1:12">
      <c r="A1549" s="4">
        <v>43742.458333680559</v>
      </c>
      <c r="B1549">
        <f t="shared" si="67"/>
        <v>4</v>
      </c>
      <c r="C1549">
        <f t="shared" si="66"/>
        <v>11</v>
      </c>
      <c r="I1549">
        <f>IF(ISBLANK(Table13[[#This Row],[T1]]),0,IF(Table13[[#This Row],[T1]]&gt;0,1,0))</f>
        <v>0</v>
      </c>
      <c r="J1549">
        <f>IF(ISBLANK(Table13[[#This Row],[T2]]),0,IF(Table13[[#This Row],[T2]]&gt;0,1,0))</f>
        <v>0</v>
      </c>
      <c r="K1549">
        <f>IF(ISBLANK(Table13[[#This Row],[T3]]),0,IF(Table13[[#This Row],[T3]]&gt;0,1,0))</f>
        <v>0</v>
      </c>
      <c r="L1549">
        <f>IF(ISBLANK(Table13[[#This Row],[T4]]),0,IF(Table13[[#This Row],[T4]]&gt;0,1,0))</f>
        <v>0</v>
      </c>
    </row>
    <row r="1550" spans="1:12">
      <c r="A1550" s="4">
        <v>43742.500000405096</v>
      </c>
      <c r="B1550">
        <f t="shared" si="67"/>
        <v>4</v>
      </c>
      <c r="C1550">
        <f t="shared" si="66"/>
        <v>12</v>
      </c>
      <c r="I1550">
        <f>IF(ISBLANK(Table13[[#This Row],[T1]]),0,IF(Table13[[#This Row],[T1]]&gt;0,1,0))</f>
        <v>0</v>
      </c>
      <c r="J1550">
        <f>IF(ISBLANK(Table13[[#This Row],[T2]]),0,IF(Table13[[#This Row],[T2]]&gt;0,1,0))</f>
        <v>0</v>
      </c>
      <c r="K1550">
        <f>IF(ISBLANK(Table13[[#This Row],[T3]]),0,IF(Table13[[#This Row],[T3]]&gt;0,1,0))</f>
        <v>0</v>
      </c>
      <c r="L1550">
        <f>IF(ISBLANK(Table13[[#This Row],[T4]]),0,IF(Table13[[#This Row],[T4]]&gt;0,1,0))</f>
        <v>0</v>
      </c>
    </row>
    <row r="1551" spans="1:12">
      <c r="A1551" s="4">
        <v>43742.541667129626</v>
      </c>
      <c r="B1551">
        <f t="shared" si="67"/>
        <v>4</v>
      </c>
      <c r="C1551">
        <f t="shared" si="66"/>
        <v>13</v>
      </c>
      <c r="I1551">
        <f>IF(ISBLANK(Table13[[#This Row],[T1]]),0,IF(Table13[[#This Row],[T1]]&gt;0,1,0))</f>
        <v>0</v>
      </c>
      <c r="J1551">
        <f>IF(ISBLANK(Table13[[#This Row],[T2]]),0,IF(Table13[[#This Row],[T2]]&gt;0,1,0))</f>
        <v>0</v>
      </c>
      <c r="K1551">
        <f>IF(ISBLANK(Table13[[#This Row],[T3]]),0,IF(Table13[[#This Row],[T3]]&gt;0,1,0))</f>
        <v>0</v>
      </c>
      <c r="L1551">
        <f>IF(ISBLANK(Table13[[#This Row],[T4]]),0,IF(Table13[[#This Row],[T4]]&gt;0,1,0))</f>
        <v>0</v>
      </c>
    </row>
    <row r="1552" spans="1:12">
      <c r="A1552" s="4">
        <v>43742.583333854163</v>
      </c>
      <c r="B1552">
        <f t="shared" si="67"/>
        <v>4</v>
      </c>
      <c r="C1552">
        <f t="shared" si="66"/>
        <v>14</v>
      </c>
      <c r="I1552">
        <f>IF(ISBLANK(Table13[[#This Row],[T1]]),0,IF(Table13[[#This Row],[T1]]&gt;0,1,0))</f>
        <v>0</v>
      </c>
      <c r="J1552">
        <f>IF(ISBLANK(Table13[[#This Row],[T2]]),0,IF(Table13[[#This Row],[T2]]&gt;0,1,0))</f>
        <v>0</v>
      </c>
      <c r="K1552">
        <f>IF(ISBLANK(Table13[[#This Row],[T3]]),0,IF(Table13[[#This Row],[T3]]&gt;0,1,0))</f>
        <v>0</v>
      </c>
      <c r="L1552">
        <f>IF(ISBLANK(Table13[[#This Row],[T4]]),0,IF(Table13[[#This Row],[T4]]&gt;0,1,0))</f>
        <v>0</v>
      </c>
    </row>
    <row r="1553" spans="1:12">
      <c r="A1553" s="4">
        <v>43742.625000578701</v>
      </c>
      <c r="B1553">
        <f t="shared" si="67"/>
        <v>4</v>
      </c>
      <c r="C1553">
        <f t="shared" si="66"/>
        <v>15</v>
      </c>
      <c r="I1553">
        <f>IF(ISBLANK(Table13[[#This Row],[T1]]),0,IF(Table13[[#This Row],[T1]]&gt;0,1,0))</f>
        <v>0</v>
      </c>
      <c r="J1553">
        <f>IF(ISBLANK(Table13[[#This Row],[T2]]),0,IF(Table13[[#This Row],[T2]]&gt;0,1,0))</f>
        <v>0</v>
      </c>
      <c r="K1553">
        <f>IF(ISBLANK(Table13[[#This Row],[T3]]),0,IF(Table13[[#This Row],[T3]]&gt;0,1,0))</f>
        <v>0</v>
      </c>
      <c r="L1553">
        <f>IF(ISBLANK(Table13[[#This Row],[T4]]),0,IF(Table13[[#This Row],[T4]]&gt;0,1,0))</f>
        <v>0</v>
      </c>
    </row>
    <row r="1554" spans="1:12">
      <c r="A1554" s="4">
        <v>43742.666666666664</v>
      </c>
      <c r="B1554">
        <f t="shared" si="67"/>
        <v>4</v>
      </c>
      <c r="C1554">
        <f t="shared" si="66"/>
        <v>16</v>
      </c>
      <c r="D1554">
        <v>22</v>
      </c>
      <c r="E1554">
        <v>0</v>
      </c>
      <c r="F1554">
        <v>0</v>
      </c>
      <c r="G1554">
        <v>0</v>
      </c>
      <c r="I1554">
        <f>IF(ISBLANK(Table13[[#This Row],[T1]]),0,IF(Table13[[#This Row],[T1]]&gt;0,1,0))</f>
        <v>1</v>
      </c>
      <c r="J1554">
        <f>IF(ISBLANK(Table13[[#This Row],[T2]]),0,IF(Table13[[#This Row],[T2]]&gt;0,1,0))</f>
        <v>0</v>
      </c>
      <c r="K1554">
        <f>IF(ISBLANK(Table13[[#This Row],[T3]]),0,IF(Table13[[#This Row],[T3]]&gt;0,1,0))</f>
        <v>0</v>
      </c>
      <c r="L1554">
        <f>IF(ISBLANK(Table13[[#This Row],[T4]]),0,IF(Table13[[#This Row],[T4]]&gt;0,1,0))</f>
        <v>0</v>
      </c>
    </row>
    <row r="1555" spans="1:12">
      <c r="A1555" s="4">
        <v>43742.708333333336</v>
      </c>
      <c r="B1555">
        <f t="shared" si="67"/>
        <v>4</v>
      </c>
      <c r="C1555">
        <f t="shared" si="66"/>
        <v>17</v>
      </c>
      <c r="D1555">
        <v>57</v>
      </c>
      <c r="E1555">
        <v>0</v>
      </c>
      <c r="F1555">
        <v>0</v>
      </c>
      <c r="G1555">
        <v>0</v>
      </c>
      <c r="I1555">
        <f>IF(ISBLANK(Table13[[#This Row],[T1]]),0,IF(Table13[[#This Row],[T1]]&gt;0,1,0))</f>
        <v>1</v>
      </c>
      <c r="J1555">
        <f>IF(ISBLANK(Table13[[#This Row],[T2]]),0,IF(Table13[[#This Row],[T2]]&gt;0,1,0))</f>
        <v>0</v>
      </c>
      <c r="K1555">
        <f>IF(ISBLANK(Table13[[#This Row],[T3]]),0,IF(Table13[[#This Row],[T3]]&gt;0,1,0))</f>
        <v>0</v>
      </c>
      <c r="L1555">
        <f>IF(ISBLANK(Table13[[#This Row],[T4]]),0,IF(Table13[[#This Row],[T4]]&gt;0,1,0))</f>
        <v>0</v>
      </c>
    </row>
    <row r="1556" spans="1:12">
      <c r="A1556" s="4">
        <v>43742.75</v>
      </c>
      <c r="B1556">
        <f t="shared" si="67"/>
        <v>4</v>
      </c>
      <c r="C1556">
        <f t="shared" si="66"/>
        <v>18</v>
      </c>
      <c r="D1556">
        <v>58</v>
      </c>
      <c r="E1556">
        <v>0</v>
      </c>
      <c r="F1556">
        <v>49</v>
      </c>
      <c r="G1556">
        <v>0</v>
      </c>
      <c r="I1556">
        <f>IF(ISBLANK(Table13[[#This Row],[T1]]),0,IF(Table13[[#This Row],[T1]]&gt;0,1,0))</f>
        <v>1</v>
      </c>
      <c r="J1556">
        <f>IF(ISBLANK(Table13[[#This Row],[T2]]),0,IF(Table13[[#This Row],[T2]]&gt;0,1,0))</f>
        <v>0</v>
      </c>
      <c r="K1556">
        <f>IF(ISBLANK(Table13[[#This Row],[T3]]),0,IF(Table13[[#This Row],[T3]]&gt;0,1,0))</f>
        <v>1</v>
      </c>
      <c r="L1556">
        <f>IF(ISBLANK(Table13[[#This Row],[T4]]),0,IF(Table13[[#This Row],[T4]]&gt;0,1,0))</f>
        <v>0</v>
      </c>
    </row>
    <row r="1557" spans="1:12">
      <c r="A1557" s="4">
        <v>43742.791666666664</v>
      </c>
      <c r="B1557">
        <f t="shared" si="67"/>
        <v>4</v>
      </c>
      <c r="C1557">
        <f t="shared" si="66"/>
        <v>19</v>
      </c>
      <c r="D1557">
        <v>58</v>
      </c>
      <c r="E1557">
        <v>0</v>
      </c>
      <c r="F1557">
        <v>0</v>
      </c>
      <c r="G1557">
        <v>0</v>
      </c>
      <c r="I1557">
        <f>IF(ISBLANK(Table13[[#This Row],[T1]]),0,IF(Table13[[#This Row],[T1]]&gt;0,1,0))</f>
        <v>1</v>
      </c>
      <c r="J1557">
        <f>IF(ISBLANK(Table13[[#This Row],[T2]]),0,IF(Table13[[#This Row],[T2]]&gt;0,1,0))</f>
        <v>0</v>
      </c>
      <c r="K1557">
        <f>IF(ISBLANK(Table13[[#This Row],[T3]]),0,IF(Table13[[#This Row],[T3]]&gt;0,1,0))</f>
        <v>0</v>
      </c>
      <c r="L1557">
        <f>IF(ISBLANK(Table13[[#This Row],[T4]]),0,IF(Table13[[#This Row],[T4]]&gt;0,1,0))</f>
        <v>0</v>
      </c>
    </row>
    <row r="1558" spans="1:12">
      <c r="A1558" s="4">
        <v>43742.833333333336</v>
      </c>
      <c r="B1558">
        <f t="shared" si="67"/>
        <v>4</v>
      </c>
      <c r="C1558">
        <f t="shared" si="66"/>
        <v>20</v>
      </c>
      <c r="D1558">
        <v>58</v>
      </c>
      <c r="E1558">
        <v>0</v>
      </c>
      <c r="F1558">
        <v>0</v>
      </c>
      <c r="G1558">
        <v>0</v>
      </c>
      <c r="I1558">
        <f>IF(ISBLANK(Table13[[#This Row],[T1]]),0,IF(Table13[[#This Row],[T1]]&gt;0,1,0))</f>
        <v>1</v>
      </c>
      <c r="J1558">
        <f>IF(ISBLANK(Table13[[#This Row],[T2]]),0,IF(Table13[[#This Row],[T2]]&gt;0,1,0))</f>
        <v>0</v>
      </c>
      <c r="K1558">
        <f>IF(ISBLANK(Table13[[#This Row],[T3]]),0,IF(Table13[[#This Row],[T3]]&gt;0,1,0))</f>
        <v>0</v>
      </c>
      <c r="L1558">
        <f>IF(ISBLANK(Table13[[#This Row],[T4]]),0,IF(Table13[[#This Row],[T4]]&gt;0,1,0))</f>
        <v>0</v>
      </c>
    </row>
    <row r="1559" spans="1:12">
      <c r="A1559" s="4">
        <v>43742.875</v>
      </c>
      <c r="B1559">
        <f t="shared" si="67"/>
        <v>4</v>
      </c>
      <c r="C1559">
        <f t="shared" si="66"/>
        <v>21</v>
      </c>
      <c r="D1559">
        <v>57</v>
      </c>
      <c r="E1559">
        <v>0</v>
      </c>
      <c r="F1559">
        <v>0</v>
      </c>
      <c r="G1559">
        <v>0</v>
      </c>
      <c r="I1559">
        <f>IF(ISBLANK(Table13[[#This Row],[T1]]),0,IF(Table13[[#This Row],[T1]]&gt;0,1,0))</f>
        <v>1</v>
      </c>
      <c r="J1559">
        <f>IF(ISBLANK(Table13[[#This Row],[T2]]),0,IF(Table13[[#This Row],[T2]]&gt;0,1,0))</f>
        <v>0</v>
      </c>
      <c r="K1559">
        <f>IF(ISBLANK(Table13[[#This Row],[T3]]),0,IF(Table13[[#This Row],[T3]]&gt;0,1,0))</f>
        <v>0</v>
      </c>
      <c r="L1559">
        <f>IF(ISBLANK(Table13[[#This Row],[T4]]),0,IF(Table13[[#This Row],[T4]]&gt;0,1,0))</f>
        <v>0</v>
      </c>
    </row>
    <row r="1560" spans="1:12">
      <c r="A1560" s="4">
        <v>43742.916666666664</v>
      </c>
      <c r="B1560">
        <f t="shared" si="67"/>
        <v>4</v>
      </c>
      <c r="C1560">
        <f t="shared" si="66"/>
        <v>22</v>
      </c>
      <c r="D1560">
        <v>58</v>
      </c>
      <c r="E1560">
        <v>0</v>
      </c>
      <c r="F1560">
        <v>6</v>
      </c>
      <c r="G1560">
        <v>0</v>
      </c>
      <c r="I1560">
        <f>IF(ISBLANK(Table13[[#This Row],[T1]]),0,IF(Table13[[#This Row],[T1]]&gt;0,1,0))</f>
        <v>1</v>
      </c>
      <c r="J1560">
        <f>IF(ISBLANK(Table13[[#This Row],[T2]]),0,IF(Table13[[#This Row],[T2]]&gt;0,1,0))</f>
        <v>0</v>
      </c>
      <c r="K1560">
        <f>IF(ISBLANK(Table13[[#This Row],[T3]]),0,IF(Table13[[#This Row],[T3]]&gt;0,1,0))</f>
        <v>1</v>
      </c>
      <c r="L1560">
        <f>IF(ISBLANK(Table13[[#This Row],[T4]]),0,IF(Table13[[#This Row],[T4]]&gt;0,1,0))</f>
        <v>0</v>
      </c>
    </row>
    <row r="1561" spans="1:12">
      <c r="A1561" s="4">
        <v>43742.958333333336</v>
      </c>
      <c r="B1561">
        <f t="shared" si="67"/>
        <v>4</v>
      </c>
      <c r="C1561">
        <f t="shared" si="66"/>
        <v>23</v>
      </c>
      <c r="D1561">
        <v>58</v>
      </c>
      <c r="E1561">
        <v>0</v>
      </c>
      <c r="F1561">
        <v>58</v>
      </c>
      <c r="G1561">
        <v>0</v>
      </c>
      <c r="I1561">
        <f>IF(ISBLANK(Table13[[#This Row],[T1]]),0,IF(Table13[[#This Row],[T1]]&gt;0,1,0))</f>
        <v>1</v>
      </c>
      <c r="J1561">
        <f>IF(ISBLANK(Table13[[#This Row],[T2]]),0,IF(Table13[[#This Row],[T2]]&gt;0,1,0))</f>
        <v>0</v>
      </c>
      <c r="K1561">
        <f>IF(ISBLANK(Table13[[#This Row],[T3]]),0,IF(Table13[[#This Row],[T3]]&gt;0,1,0))</f>
        <v>1</v>
      </c>
      <c r="L1561">
        <f>IF(ISBLANK(Table13[[#This Row],[T4]]),0,IF(Table13[[#This Row],[T4]]&gt;0,1,0))</f>
        <v>0</v>
      </c>
    </row>
    <row r="1562" spans="1:12">
      <c r="A1562" s="4">
        <v>43743</v>
      </c>
      <c r="B1562">
        <f t="shared" si="67"/>
        <v>5</v>
      </c>
      <c r="C1562">
        <f t="shared" si="66"/>
        <v>0</v>
      </c>
      <c r="D1562">
        <v>58</v>
      </c>
      <c r="E1562">
        <v>0</v>
      </c>
      <c r="F1562">
        <v>58</v>
      </c>
      <c r="G1562">
        <v>0</v>
      </c>
      <c r="I1562">
        <f>IF(ISBLANK(Table13[[#This Row],[T1]]),0,IF(Table13[[#This Row],[T1]]&gt;0,1,0))</f>
        <v>1</v>
      </c>
      <c r="J1562">
        <f>IF(ISBLANK(Table13[[#This Row],[T2]]),0,IF(Table13[[#This Row],[T2]]&gt;0,1,0))</f>
        <v>0</v>
      </c>
      <c r="K1562">
        <f>IF(ISBLANK(Table13[[#This Row],[T3]]),0,IF(Table13[[#This Row],[T3]]&gt;0,1,0))</f>
        <v>1</v>
      </c>
      <c r="L1562">
        <f>IF(ISBLANK(Table13[[#This Row],[T4]]),0,IF(Table13[[#This Row],[T4]]&gt;0,1,0))</f>
        <v>0</v>
      </c>
    </row>
    <row r="1563" spans="1:12">
      <c r="A1563" s="4">
        <v>43743.041666666664</v>
      </c>
      <c r="B1563">
        <f t="shared" si="67"/>
        <v>5</v>
      </c>
      <c r="C1563">
        <f t="shared" ref="C1563:C1626" si="68">HOUR(A1563)</f>
        <v>1</v>
      </c>
      <c r="D1563">
        <v>58</v>
      </c>
      <c r="E1563">
        <v>0</v>
      </c>
      <c r="F1563">
        <v>58</v>
      </c>
      <c r="G1563">
        <v>0</v>
      </c>
      <c r="I1563">
        <f>IF(ISBLANK(Table13[[#This Row],[T1]]),0,IF(Table13[[#This Row],[T1]]&gt;0,1,0))</f>
        <v>1</v>
      </c>
      <c r="J1563">
        <f>IF(ISBLANK(Table13[[#This Row],[T2]]),0,IF(Table13[[#This Row],[T2]]&gt;0,1,0))</f>
        <v>0</v>
      </c>
      <c r="K1563">
        <f>IF(ISBLANK(Table13[[#This Row],[T3]]),0,IF(Table13[[#This Row],[T3]]&gt;0,1,0))</f>
        <v>1</v>
      </c>
      <c r="L1563">
        <f>IF(ISBLANK(Table13[[#This Row],[T4]]),0,IF(Table13[[#This Row],[T4]]&gt;0,1,0))</f>
        <v>0</v>
      </c>
    </row>
    <row r="1564" spans="1:12">
      <c r="A1564" s="4">
        <v>43743.083333333336</v>
      </c>
      <c r="B1564">
        <f t="shared" si="67"/>
        <v>5</v>
      </c>
      <c r="C1564">
        <f t="shared" si="68"/>
        <v>2</v>
      </c>
      <c r="D1564">
        <v>57</v>
      </c>
      <c r="E1564">
        <v>7</v>
      </c>
      <c r="F1564">
        <v>57</v>
      </c>
      <c r="G1564">
        <v>0</v>
      </c>
      <c r="I1564">
        <f>IF(ISBLANK(Table13[[#This Row],[T1]]),0,IF(Table13[[#This Row],[T1]]&gt;0,1,0))</f>
        <v>1</v>
      </c>
      <c r="J1564">
        <f>IF(ISBLANK(Table13[[#This Row],[T2]]),0,IF(Table13[[#This Row],[T2]]&gt;0,1,0))</f>
        <v>1</v>
      </c>
      <c r="K1564">
        <f>IF(ISBLANK(Table13[[#This Row],[T3]]),0,IF(Table13[[#This Row],[T3]]&gt;0,1,0))</f>
        <v>1</v>
      </c>
      <c r="L1564">
        <f>IF(ISBLANK(Table13[[#This Row],[T4]]),0,IF(Table13[[#This Row],[T4]]&gt;0,1,0))</f>
        <v>0</v>
      </c>
    </row>
    <row r="1565" spans="1:12">
      <c r="A1565" s="4">
        <v>43743.125</v>
      </c>
      <c r="B1565">
        <f t="shared" si="67"/>
        <v>5</v>
      </c>
      <c r="C1565">
        <f t="shared" si="68"/>
        <v>3</v>
      </c>
      <c r="D1565">
        <v>58</v>
      </c>
      <c r="E1565">
        <v>47</v>
      </c>
      <c r="F1565">
        <v>58</v>
      </c>
      <c r="G1565">
        <v>0</v>
      </c>
      <c r="I1565">
        <f>IF(ISBLANK(Table13[[#This Row],[T1]]),0,IF(Table13[[#This Row],[T1]]&gt;0,1,0))</f>
        <v>1</v>
      </c>
      <c r="J1565">
        <f>IF(ISBLANK(Table13[[#This Row],[T2]]),0,IF(Table13[[#This Row],[T2]]&gt;0,1,0))</f>
        <v>1</v>
      </c>
      <c r="K1565">
        <f>IF(ISBLANK(Table13[[#This Row],[T3]]),0,IF(Table13[[#This Row],[T3]]&gt;0,1,0))</f>
        <v>1</v>
      </c>
      <c r="L1565">
        <f>IF(ISBLANK(Table13[[#This Row],[T4]]),0,IF(Table13[[#This Row],[T4]]&gt;0,1,0))</f>
        <v>0</v>
      </c>
    </row>
    <row r="1566" spans="1:12">
      <c r="A1566" s="4">
        <v>43743.166666666664</v>
      </c>
      <c r="B1566">
        <f t="shared" si="67"/>
        <v>5</v>
      </c>
      <c r="C1566">
        <f t="shared" si="68"/>
        <v>4</v>
      </c>
      <c r="D1566">
        <v>58</v>
      </c>
      <c r="E1566">
        <v>30</v>
      </c>
      <c r="F1566">
        <v>58</v>
      </c>
      <c r="G1566">
        <v>0</v>
      </c>
      <c r="I1566">
        <f>IF(ISBLANK(Table13[[#This Row],[T1]]),0,IF(Table13[[#This Row],[T1]]&gt;0,1,0))</f>
        <v>1</v>
      </c>
      <c r="J1566">
        <f>IF(ISBLANK(Table13[[#This Row],[T2]]),0,IF(Table13[[#This Row],[T2]]&gt;0,1,0))</f>
        <v>1</v>
      </c>
      <c r="K1566">
        <f>IF(ISBLANK(Table13[[#This Row],[T3]]),0,IF(Table13[[#This Row],[T3]]&gt;0,1,0))</f>
        <v>1</v>
      </c>
      <c r="L1566">
        <f>IF(ISBLANK(Table13[[#This Row],[T4]]),0,IF(Table13[[#This Row],[T4]]&gt;0,1,0))</f>
        <v>0</v>
      </c>
    </row>
    <row r="1567" spans="1:12">
      <c r="A1567" s="4">
        <v>43743.208333333336</v>
      </c>
      <c r="B1567">
        <f t="shared" si="67"/>
        <v>5</v>
      </c>
      <c r="C1567">
        <f t="shared" si="68"/>
        <v>5</v>
      </c>
      <c r="D1567">
        <v>58</v>
      </c>
      <c r="E1567">
        <v>29</v>
      </c>
      <c r="F1567">
        <v>58</v>
      </c>
      <c r="G1567">
        <v>0</v>
      </c>
      <c r="I1567">
        <f>IF(ISBLANK(Table13[[#This Row],[T1]]),0,IF(Table13[[#This Row],[T1]]&gt;0,1,0))</f>
        <v>1</v>
      </c>
      <c r="J1567">
        <f>IF(ISBLANK(Table13[[#This Row],[T2]]),0,IF(Table13[[#This Row],[T2]]&gt;0,1,0))</f>
        <v>1</v>
      </c>
      <c r="K1567">
        <f>IF(ISBLANK(Table13[[#This Row],[T3]]),0,IF(Table13[[#This Row],[T3]]&gt;0,1,0))</f>
        <v>1</v>
      </c>
      <c r="L1567">
        <f>IF(ISBLANK(Table13[[#This Row],[T4]]),0,IF(Table13[[#This Row],[T4]]&gt;0,1,0))</f>
        <v>0</v>
      </c>
    </row>
    <row r="1568" spans="1:12">
      <c r="A1568" s="4">
        <v>43743.25</v>
      </c>
      <c r="B1568">
        <f t="shared" si="67"/>
        <v>5</v>
      </c>
      <c r="C1568">
        <f t="shared" si="68"/>
        <v>6</v>
      </c>
      <c r="D1568">
        <v>58</v>
      </c>
      <c r="E1568">
        <v>25</v>
      </c>
      <c r="F1568">
        <v>58</v>
      </c>
      <c r="G1568">
        <v>0</v>
      </c>
      <c r="I1568">
        <f>IF(ISBLANK(Table13[[#This Row],[T1]]),0,IF(Table13[[#This Row],[T1]]&gt;0,1,0))</f>
        <v>1</v>
      </c>
      <c r="J1568">
        <f>IF(ISBLANK(Table13[[#This Row],[T2]]),0,IF(Table13[[#This Row],[T2]]&gt;0,1,0))</f>
        <v>1</v>
      </c>
      <c r="K1568">
        <f>IF(ISBLANK(Table13[[#This Row],[T3]]),0,IF(Table13[[#This Row],[T3]]&gt;0,1,0))</f>
        <v>1</v>
      </c>
      <c r="L1568">
        <f>IF(ISBLANK(Table13[[#This Row],[T4]]),0,IF(Table13[[#This Row],[T4]]&gt;0,1,0))</f>
        <v>0</v>
      </c>
    </row>
    <row r="1569" spans="1:12">
      <c r="A1569" s="4">
        <v>43743.291666666664</v>
      </c>
      <c r="B1569">
        <f t="shared" si="67"/>
        <v>5</v>
      </c>
      <c r="C1569">
        <f t="shared" si="68"/>
        <v>7</v>
      </c>
      <c r="D1569">
        <v>57</v>
      </c>
      <c r="E1569">
        <v>29</v>
      </c>
      <c r="F1569">
        <v>57</v>
      </c>
      <c r="G1569">
        <v>0</v>
      </c>
      <c r="I1569">
        <f>IF(ISBLANK(Table13[[#This Row],[T1]]),0,IF(Table13[[#This Row],[T1]]&gt;0,1,0))</f>
        <v>1</v>
      </c>
      <c r="J1569">
        <f>IF(ISBLANK(Table13[[#This Row],[T2]]),0,IF(Table13[[#This Row],[T2]]&gt;0,1,0))</f>
        <v>1</v>
      </c>
      <c r="K1569">
        <f>IF(ISBLANK(Table13[[#This Row],[T3]]),0,IF(Table13[[#This Row],[T3]]&gt;0,1,0))</f>
        <v>1</v>
      </c>
      <c r="L1569">
        <f>IF(ISBLANK(Table13[[#This Row],[T4]]),0,IF(Table13[[#This Row],[T4]]&gt;0,1,0))</f>
        <v>0</v>
      </c>
    </row>
    <row r="1570" spans="1:12">
      <c r="A1570" s="4">
        <v>43743.333333333336</v>
      </c>
      <c r="B1570">
        <f t="shared" si="67"/>
        <v>5</v>
      </c>
      <c r="C1570">
        <f t="shared" si="68"/>
        <v>8</v>
      </c>
      <c r="D1570">
        <v>50</v>
      </c>
      <c r="E1570">
        <v>36</v>
      </c>
      <c r="F1570">
        <v>58</v>
      </c>
      <c r="G1570">
        <v>0</v>
      </c>
      <c r="I1570">
        <f>IF(ISBLANK(Table13[[#This Row],[T1]]),0,IF(Table13[[#This Row],[T1]]&gt;0,1,0))</f>
        <v>1</v>
      </c>
      <c r="J1570">
        <f>IF(ISBLANK(Table13[[#This Row],[T2]]),0,IF(Table13[[#This Row],[T2]]&gt;0,1,0))</f>
        <v>1</v>
      </c>
      <c r="K1570">
        <f>IF(ISBLANK(Table13[[#This Row],[T3]]),0,IF(Table13[[#This Row],[T3]]&gt;0,1,0))</f>
        <v>1</v>
      </c>
      <c r="L1570">
        <f>IF(ISBLANK(Table13[[#This Row],[T4]]),0,IF(Table13[[#This Row],[T4]]&gt;0,1,0))</f>
        <v>0</v>
      </c>
    </row>
    <row r="1571" spans="1:12">
      <c r="A1571" s="4">
        <v>43743.375</v>
      </c>
      <c r="B1571">
        <f t="shared" si="67"/>
        <v>5</v>
      </c>
      <c r="C1571">
        <f t="shared" si="68"/>
        <v>9</v>
      </c>
      <c r="D1571">
        <v>27</v>
      </c>
      <c r="E1571">
        <v>40</v>
      </c>
      <c r="F1571">
        <v>56</v>
      </c>
      <c r="G1571">
        <v>6</v>
      </c>
      <c r="I1571">
        <f>IF(ISBLANK(Table13[[#This Row],[T1]]),0,IF(Table13[[#This Row],[T1]]&gt;0,1,0))</f>
        <v>1</v>
      </c>
      <c r="J1571">
        <f>IF(ISBLANK(Table13[[#This Row],[T2]]),0,IF(Table13[[#This Row],[T2]]&gt;0,1,0))</f>
        <v>1</v>
      </c>
      <c r="K1571">
        <f>IF(ISBLANK(Table13[[#This Row],[T3]]),0,IF(Table13[[#This Row],[T3]]&gt;0,1,0))</f>
        <v>1</v>
      </c>
      <c r="L1571">
        <f>IF(ISBLANK(Table13[[#This Row],[T4]]),0,IF(Table13[[#This Row],[T4]]&gt;0,1,0))</f>
        <v>1</v>
      </c>
    </row>
    <row r="1572" spans="1:12">
      <c r="A1572" s="4">
        <v>43743.416666666664</v>
      </c>
      <c r="B1572">
        <f t="shared" si="67"/>
        <v>5</v>
      </c>
      <c r="C1572">
        <f t="shared" si="68"/>
        <v>10</v>
      </c>
      <c r="D1572">
        <v>40</v>
      </c>
      <c r="E1572">
        <v>48</v>
      </c>
      <c r="F1572">
        <v>21</v>
      </c>
      <c r="G1572">
        <v>0</v>
      </c>
      <c r="I1572">
        <f>IF(ISBLANK(Table13[[#This Row],[T1]]),0,IF(Table13[[#This Row],[T1]]&gt;0,1,0))</f>
        <v>1</v>
      </c>
      <c r="J1572">
        <f>IF(ISBLANK(Table13[[#This Row],[T2]]),0,IF(Table13[[#This Row],[T2]]&gt;0,1,0))</f>
        <v>1</v>
      </c>
      <c r="K1572">
        <f>IF(ISBLANK(Table13[[#This Row],[T3]]),0,IF(Table13[[#This Row],[T3]]&gt;0,1,0))</f>
        <v>1</v>
      </c>
      <c r="L1572">
        <f>IF(ISBLANK(Table13[[#This Row],[T4]]),0,IF(Table13[[#This Row],[T4]]&gt;0,1,0))</f>
        <v>0</v>
      </c>
    </row>
    <row r="1573" spans="1:12">
      <c r="A1573" s="4">
        <v>43743.458333333336</v>
      </c>
      <c r="B1573">
        <f t="shared" si="67"/>
        <v>5</v>
      </c>
      <c r="C1573">
        <f t="shared" si="68"/>
        <v>11</v>
      </c>
      <c r="D1573">
        <v>19</v>
      </c>
      <c r="E1573">
        <v>44</v>
      </c>
      <c r="F1573">
        <v>27</v>
      </c>
      <c r="G1573">
        <v>0</v>
      </c>
      <c r="I1573">
        <f>IF(ISBLANK(Table13[[#This Row],[T1]]),0,IF(Table13[[#This Row],[T1]]&gt;0,1,0))</f>
        <v>1</v>
      </c>
      <c r="J1573">
        <f>IF(ISBLANK(Table13[[#This Row],[T2]]),0,IF(Table13[[#This Row],[T2]]&gt;0,1,0))</f>
        <v>1</v>
      </c>
      <c r="K1573">
        <f>IF(ISBLANK(Table13[[#This Row],[T3]]),0,IF(Table13[[#This Row],[T3]]&gt;0,1,0))</f>
        <v>1</v>
      </c>
      <c r="L1573">
        <f>IF(ISBLANK(Table13[[#This Row],[T4]]),0,IF(Table13[[#This Row],[T4]]&gt;0,1,0))</f>
        <v>0</v>
      </c>
    </row>
    <row r="1574" spans="1:12">
      <c r="A1574" s="4">
        <v>43743.5</v>
      </c>
      <c r="B1574">
        <f t="shared" si="67"/>
        <v>5</v>
      </c>
      <c r="C1574">
        <f t="shared" si="68"/>
        <v>12</v>
      </c>
      <c r="D1574">
        <v>0</v>
      </c>
      <c r="E1574">
        <v>43</v>
      </c>
      <c r="F1574">
        <v>0</v>
      </c>
      <c r="G1574">
        <v>0</v>
      </c>
      <c r="I1574">
        <f>IF(ISBLANK(Table13[[#This Row],[T1]]),0,IF(Table13[[#This Row],[T1]]&gt;0,1,0))</f>
        <v>0</v>
      </c>
      <c r="J1574">
        <f>IF(ISBLANK(Table13[[#This Row],[T2]]),0,IF(Table13[[#This Row],[T2]]&gt;0,1,0))</f>
        <v>1</v>
      </c>
      <c r="K1574">
        <f>IF(ISBLANK(Table13[[#This Row],[T3]]),0,IF(Table13[[#This Row],[T3]]&gt;0,1,0))</f>
        <v>0</v>
      </c>
      <c r="L1574">
        <f>IF(ISBLANK(Table13[[#This Row],[T4]]),0,IF(Table13[[#This Row],[T4]]&gt;0,1,0))</f>
        <v>0</v>
      </c>
    </row>
    <row r="1575" spans="1:12">
      <c r="A1575" s="4">
        <v>43743.541666666664</v>
      </c>
      <c r="B1575">
        <f t="shared" si="67"/>
        <v>5</v>
      </c>
      <c r="C1575">
        <f t="shared" si="68"/>
        <v>13</v>
      </c>
      <c r="D1575">
        <v>0</v>
      </c>
      <c r="E1575">
        <v>5</v>
      </c>
      <c r="F1575">
        <v>0</v>
      </c>
      <c r="G1575">
        <v>0</v>
      </c>
      <c r="I1575">
        <f>IF(ISBLANK(Table13[[#This Row],[T1]]),0,IF(Table13[[#This Row],[T1]]&gt;0,1,0))</f>
        <v>0</v>
      </c>
      <c r="J1575">
        <f>IF(ISBLANK(Table13[[#This Row],[T2]]),0,IF(Table13[[#This Row],[T2]]&gt;0,1,0))</f>
        <v>1</v>
      </c>
      <c r="K1575">
        <f>IF(ISBLANK(Table13[[#This Row],[T3]]),0,IF(Table13[[#This Row],[T3]]&gt;0,1,0))</f>
        <v>0</v>
      </c>
      <c r="L1575">
        <f>IF(ISBLANK(Table13[[#This Row],[T4]]),0,IF(Table13[[#This Row],[T4]]&gt;0,1,0))</f>
        <v>0</v>
      </c>
    </row>
    <row r="1576" spans="1:12">
      <c r="A1576" s="4">
        <v>43743.583333333336</v>
      </c>
      <c r="B1576">
        <f t="shared" si="67"/>
        <v>5</v>
      </c>
      <c r="C1576">
        <f t="shared" si="68"/>
        <v>14</v>
      </c>
      <c r="D1576">
        <v>47</v>
      </c>
      <c r="E1576">
        <v>0</v>
      </c>
      <c r="F1576">
        <v>49</v>
      </c>
      <c r="G1576">
        <v>0</v>
      </c>
      <c r="I1576">
        <f>IF(ISBLANK(Table13[[#This Row],[T1]]),0,IF(Table13[[#This Row],[T1]]&gt;0,1,0))</f>
        <v>1</v>
      </c>
      <c r="J1576">
        <f>IF(ISBLANK(Table13[[#This Row],[T2]]),0,IF(Table13[[#This Row],[T2]]&gt;0,1,0))</f>
        <v>0</v>
      </c>
      <c r="K1576">
        <f>IF(ISBLANK(Table13[[#This Row],[T3]]),0,IF(Table13[[#This Row],[T3]]&gt;0,1,0))</f>
        <v>1</v>
      </c>
      <c r="L1576">
        <f>IF(ISBLANK(Table13[[#This Row],[T4]]),0,IF(Table13[[#This Row],[T4]]&gt;0,1,0))</f>
        <v>0</v>
      </c>
    </row>
    <row r="1577" spans="1:12">
      <c r="A1577" s="4">
        <v>43743.625</v>
      </c>
      <c r="B1577">
        <f t="shared" si="67"/>
        <v>5</v>
      </c>
      <c r="C1577">
        <f t="shared" si="68"/>
        <v>15</v>
      </c>
      <c r="D1577">
        <v>58</v>
      </c>
      <c r="E1577">
        <v>0</v>
      </c>
      <c r="F1577">
        <v>50</v>
      </c>
      <c r="G1577">
        <v>0</v>
      </c>
      <c r="I1577">
        <f>IF(ISBLANK(Table13[[#This Row],[T1]]),0,IF(Table13[[#This Row],[T1]]&gt;0,1,0))</f>
        <v>1</v>
      </c>
      <c r="J1577">
        <f>IF(ISBLANK(Table13[[#This Row],[T2]]),0,IF(Table13[[#This Row],[T2]]&gt;0,1,0))</f>
        <v>0</v>
      </c>
      <c r="K1577">
        <f>IF(ISBLANK(Table13[[#This Row],[T3]]),0,IF(Table13[[#This Row],[T3]]&gt;0,1,0))</f>
        <v>1</v>
      </c>
      <c r="L1577">
        <f>IF(ISBLANK(Table13[[#This Row],[T4]]),0,IF(Table13[[#This Row],[T4]]&gt;0,1,0))</f>
        <v>0</v>
      </c>
    </row>
    <row r="1578" spans="1:12">
      <c r="A1578" s="4">
        <v>43743.666666666664</v>
      </c>
      <c r="B1578">
        <f t="shared" si="67"/>
        <v>5</v>
      </c>
      <c r="C1578">
        <f t="shared" si="68"/>
        <v>16</v>
      </c>
      <c r="D1578">
        <v>57</v>
      </c>
      <c r="E1578">
        <v>0</v>
      </c>
      <c r="F1578">
        <v>40</v>
      </c>
      <c r="G1578">
        <v>0</v>
      </c>
      <c r="I1578">
        <f>IF(ISBLANK(Table13[[#This Row],[T1]]),0,IF(Table13[[#This Row],[T1]]&gt;0,1,0))</f>
        <v>1</v>
      </c>
      <c r="J1578">
        <f>IF(ISBLANK(Table13[[#This Row],[T2]]),0,IF(Table13[[#This Row],[T2]]&gt;0,1,0))</f>
        <v>0</v>
      </c>
      <c r="K1578">
        <f>IF(ISBLANK(Table13[[#This Row],[T3]]),0,IF(Table13[[#This Row],[T3]]&gt;0,1,0))</f>
        <v>1</v>
      </c>
      <c r="L1578">
        <f>IF(ISBLANK(Table13[[#This Row],[T4]]),0,IF(Table13[[#This Row],[T4]]&gt;0,1,0))</f>
        <v>0</v>
      </c>
    </row>
    <row r="1579" spans="1:12">
      <c r="A1579" s="4">
        <v>43743.708333333336</v>
      </c>
      <c r="B1579">
        <f t="shared" si="67"/>
        <v>5</v>
      </c>
      <c r="C1579">
        <f t="shared" si="68"/>
        <v>17</v>
      </c>
      <c r="D1579">
        <v>58</v>
      </c>
      <c r="E1579">
        <v>0</v>
      </c>
      <c r="F1579">
        <v>53</v>
      </c>
      <c r="G1579">
        <v>0</v>
      </c>
      <c r="I1579">
        <f>IF(ISBLANK(Table13[[#This Row],[T1]]),0,IF(Table13[[#This Row],[T1]]&gt;0,1,0))</f>
        <v>1</v>
      </c>
      <c r="J1579">
        <f>IF(ISBLANK(Table13[[#This Row],[T2]]),0,IF(Table13[[#This Row],[T2]]&gt;0,1,0))</f>
        <v>0</v>
      </c>
      <c r="K1579">
        <f>IF(ISBLANK(Table13[[#This Row],[T3]]),0,IF(Table13[[#This Row],[T3]]&gt;0,1,0))</f>
        <v>1</v>
      </c>
      <c r="L1579">
        <f>IF(ISBLANK(Table13[[#This Row],[T4]]),0,IF(Table13[[#This Row],[T4]]&gt;0,1,0))</f>
        <v>0</v>
      </c>
    </row>
    <row r="1580" spans="1:12">
      <c r="A1580" s="4">
        <v>43743.75</v>
      </c>
      <c r="B1580">
        <f t="shared" si="67"/>
        <v>5</v>
      </c>
      <c r="C1580">
        <f t="shared" si="68"/>
        <v>18</v>
      </c>
      <c r="D1580">
        <v>58</v>
      </c>
      <c r="E1580">
        <v>0</v>
      </c>
      <c r="F1580">
        <v>56</v>
      </c>
      <c r="G1580">
        <v>0</v>
      </c>
      <c r="I1580">
        <f>IF(ISBLANK(Table13[[#This Row],[T1]]),0,IF(Table13[[#This Row],[T1]]&gt;0,1,0))</f>
        <v>1</v>
      </c>
      <c r="J1580">
        <f>IF(ISBLANK(Table13[[#This Row],[T2]]),0,IF(Table13[[#This Row],[T2]]&gt;0,1,0))</f>
        <v>0</v>
      </c>
      <c r="K1580">
        <f>IF(ISBLANK(Table13[[#This Row],[T3]]),0,IF(Table13[[#This Row],[T3]]&gt;0,1,0))</f>
        <v>1</v>
      </c>
      <c r="L1580">
        <f>IF(ISBLANK(Table13[[#This Row],[T4]]),0,IF(Table13[[#This Row],[T4]]&gt;0,1,0))</f>
        <v>0</v>
      </c>
    </row>
    <row r="1581" spans="1:12">
      <c r="A1581" s="4">
        <v>43743.791666666664</v>
      </c>
      <c r="B1581">
        <f t="shared" si="67"/>
        <v>5</v>
      </c>
      <c r="C1581">
        <f t="shared" si="68"/>
        <v>19</v>
      </c>
      <c r="D1581">
        <v>58</v>
      </c>
      <c r="E1581">
        <v>0</v>
      </c>
      <c r="F1581">
        <v>0</v>
      </c>
      <c r="G1581">
        <v>0</v>
      </c>
      <c r="I1581">
        <f>IF(ISBLANK(Table13[[#This Row],[T1]]),0,IF(Table13[[#This Row],[T1]]&gt;0,1,0))</f>
        <v>1</v>
      </c>
      <c r="J1581">
        <f>IF(ISBLANK(Table13[[#This Row],[T2]]),0,IF(Table13[[#This Row],[T2]]&gt;0,1,0))</f>
        <v>0</v>
      </c>
      <c r="K1581">
        <f>IF(ISBLANK(Table13[[#This Row],[T3]]),0,IF(Table13[[#This Row],[T3]]&gt;0,1,0))</f>
        <v>0</v>
      </c>
      <c r="L1581">
        <f>IF(ISBLANK(Table13[[#This Row],[T4]]),0,IF(Table13[[#This Row],[T4]]&gt;0,1,0))</f>
        <v>0</v>
      </c>
    </row>
    <row r="1582" spans="1:12">
      <c r="A1582" s="4">
        <v>43743.833333333336</v>
      </c>
      <c r="B1582">
        <f t="shared" si="67"/>
        <v>5</v>
      </c>
      <c r="C1582">
        <f t="shared" si="68"/>
        <v>20</v>
      </c>
      <c r="D1582">
        <v>58</v>
      </c>
      <c r="E1582">
        <v>0</v>
      </c>
      <c r="F1582">
        <v>0</v>
      </c>
      <c r="G1582">
        <v>0</v>
      </c>
      <c r="I1582">
        <f>IF(ISBLANK(Table13[[#This Row],[T1]]),0,IF(Table13[[#This Row],[T1]]&gt;0,1,0))</f>
        <v>1</v>
      </c>
      <c r="J1582">
        <f>IF(ISBLANK(Table13[[#This Row],[T2]]),0,IF(Table13[[#This Row],[T2]]&gt;0,1,0))</f>
        <v>0</v>
      </c>
      <c r="K1582">
        <f>IF(ISBLANK(Table13[[#This Row],[T3]]),0,IF(Table13[[#This Row],[T3]]&gt;0,1,0))</f>
        <v>0</v>
      </c>
      <c r="L1582">
        <f>IF(ISBLANK(Table13[[#This Row],[T4]]),0,IF(Table13[[#This Row],[T4]]&gt;0,1,0))</f>
        <v>0</v>
      </c>
    </row>
    <row r="1583" spans="1:12">
      <c r="A1583" s="4">
        <v>43743.875</v>
      </c>
      <c r="B1583">
        <f t="shared" si="67"/>
        <v>5</v>
      </c>
      <c r="C1583">
        <f t="shared" si="68"/>
        <v>21</v>
      </c>
      <c r="D1583">
        <v>57</v>
      </c>
      <c r="E1583">
        <v>0</v>
      </c>
      <c r="F1583">
        <v>0</v>
      </c>
      <c r="G1583">
        <v>0</v>
      </c>
      <c r="I1583">
        <f>IF(ISBLANK(Table13[[#This Row],[T1]]),0,IF(Table13[[#This Row],[T1]]&gt;0,1,0))</f>
        <v>1</v>
      </c>
      <c r="J1583">
        <f>IF(ISBLANK(Table13[[#This Row],[T2]]),0,IF(Table13[[#This Row],[T2]]&gt;0,1,0))</f>
        <v>0</v>
      </c>
      <c r="K1583">
        <f>IF(ISBLANK(Table13[[#This Row],[T3]]),0,IF(Table13[[#This Row],[T3]]&gt;0,1,0))</f>
        <v>0</v>
      </c>
      <c r="L1583">
        <f>IF(ISBLANK(Table13[[#This Row],[T4]]),0,IF(Table13[[#This Row],[T4]]&gt;0,1,0))</f>
        <v>0</v>
      </c>
    </row>
    <row r="1584" spans="1:12">
      <c r="A1584" s="4">
        <v>43743.916666666664</v>
      </c>
      <c r="B1584">
        <f t="shared" si="67"/>
        <v>5</v>
      </c>
      <c r="C1584">
        <f t="shared" si="68"/>
        <v>22</v>
      </c>
      <c r="D1584">
        <v>58</v>
      </c>
      <c r="E1584">
        <v>0</v>
      </c>
      <c r="F1584">
        <v>34</v>
      </c>
      <c r="G1584">
        <v>0</v>
      </c>
      <c r="I1584">
        <f>IF(ISBLANK(Table13[[#This Row],[T1]]),0,IF(Table13[[#This Row],[T1]]&gt;0,1,0))</f>
        <v>1</v>
      </c>
      <c r="J1584">
        <f>IF(ISBLANK(Table13[[#This Row],[T2]]),0,IF(Table13[[#This Row],[T2]]&gt;0,1,0))</f>
        <v>0</v>
      </c>
      <c r="K1584">
        <f>IF(ISBLANK(Table13[[#This Row],[T3]]),0,IF(Table13[[#This Row],[T3]]&gt;0,1,0))</f>
        <v>1</v>
      </c>
      <c r="L1584">
        <f>IF(ISBLANK(Table13[[#This Row],[T4]]),0,IF(Table13[[#This Row],[T4]]&gt;0,1,0))</f>
        <v>0</v>
      </c>
    </row>
    <row r="1585" spans="1:12">
      <c r="A1585" s="4">
        <v>43743.958333333336</v>
      </c>
      <c r="B1585">
        <f t="shared" si="67"/>
        <v>5</v>
      </c>
      <c r="C1585">
        <f t="shared" si="68"/>
        <v>23</v>
      </c>
      <c r="D1585">
        <v>58</v>
      </c>
      <c r="E1585">
        <v>9</v>
      </c>
      <c r="F1585">
        <v>58</v>
      </c>
      <c r="G1585">
        <v>0</v>
      </c>
      <c r="I1585">
        <f>IF(ISBLANK(Table13[[#This Row],[T1]]),0,IF(Table13[[#This Row],[T1]]&gt;0,1,0))</f>
        <v>1</v>
      </c>
      <c r="J1585">
        <f>IF(ISBLANK(Table13[[#This Row],[T2]]),0,IF(Table13[[#This Row],[T2]]&gt;0,1,0))</f>
        <v>1</v>
      </c>
      <c r="K1585">
        <f>IF(ISBLANK(Table13[[#This Row],[T3]]),0,IF(Table13[[#This Row],[T3]]&gt;0,1,0))</f>
        <v>1</v>
      </c>
      <c r="L1585">
        <f>IF(ISBLANK(Table13[[#This Row],[T4]]),0,IF(Table13[[#This Row],[T4]]&gt;0,1,0))</f>
        <v>0</v>
      </c>
    </row>
    <row r="1586" spans="1:12">
      <c r="A1586" s="4">
        <v>43744</v>
      </c>
      <c r="B1586">
        <f t="shared" si="67"/>
        <v>6</v>
      </c>
      <c r="C1586">
        <f t="shared" si="68"/>
        <v>0</v>
      </c>
      <c r="D1586">
        <v>58</v>
      </c>
      <c r="E1586">
        <v>40</v>
      </c>
      <c r="F1586">
        <v>58</v>
      </c>
      <c r="G1586">
        <v>0</v>
      </c>
      <c r="I1586">
        <f>IF(ISBLANK(Table13[[#This Row],[T1]]),0,IF(Table13[[#This Row],[T1]]&gt;0,1,0))</f>
        <v>1</v>
      </c>
      <c r="J1586">
        <f>IF(ISBLANK(Table13[[#This Row],[T2]]),0,IF(Table13[[#This Row],[T2]]&gt;0,1,0))</f>
        <v>1</v>
      </c>
      <c r="K1586">
        <f>IF(ISBLANK(Table13[[#This Row],[T3]]),0,IF(Table13[[#This Row],[T3]]&gt;0,1,0))</f>
        <v>1</v>
      </c>
      <c r="L1586">
        <f>IF(ISBLANK(Table13[[#This Row],[T4]]),0,IF(Table13[[#This Row],[T4]]&gt;0,1,0))</f>
        <v>0</v>
      </c>
    </row>
    <row r="1587" spans="1:12">
      <c r="A1587" s="4">
        <v>43744.041666666664</v>
      </c>
      <c r="B1587">
        <f t="shared" si="67"/>
        <v>6</v>
      </c>
      <c r="C1587">
        <f t="shared" si="68"/>
        <v>1</v>
      </c>
      <c r="D1587">
        <v>58</v>
      </c>
      <c r="E1587">
        <v>29</v>
      </c>
      <c r="F1587">
        <v>58</v>
      </c>
      <c r="G1587">
        <v>0</v>
      </c>
      <c r="I1587">
        <f>IF(ISBLANK(Table13[[#This Row],[T1]]),0,IF(Table13[[#This Row],[T1]]&gt;0,1,0))</f>
        <v>1</v>
      </c>
      <c r="J1587">
        <f>IF(ISBLANK(Table13[[#This Row],[T2]]),0,IF(Table13[[#This Row],[T2]]&gt;0,1,0))</f>
        <v>1</v>
      </c>
      <c r="K1587">
        <f>IF(ISBLANK(Table13[[#This Row],[T3]]),0,IF(Table13[[#This Row],[T3]]&gt;0,1,0))</f>
        <v>1</v>
      </c>
      <c r="L1587">
        <f>IF(ISBLANK(Table13[[#This Row],[T4]]),0,IF(Table13[[#This Row],[T4]]&gt;0,1,0))</f>
        <v>0</v>
      </c>
    </row>
    <row r="1588" spans="1:12">
      <c r="A1588" s="4">
        <v>43744.083333333336</v>
      </c>
      <c r="B1588">
        <f t="shared" si="67"/>
        <v>6</v>
      </c>
      <c r="C1588">
        <f t="shared" si="68"/>
        <v>2</v>
      </c>
      <c r="D1588">
        <v>57</v>
      </c>
      <c r="E1588">
        <v>28</v>
      </c>
      <c r="F1588">
        <v>57</v>
      </c>
      <c r="G1588">
        <v>0</v>
      </c>
      <c r="I1588">
        <f>IF(ISBLANK(Table13[[#This Row],[T1]]),0,IF(Table13[[#This Row],[T1]]&gt;0,1,0))</f>
        <v>1</v>
      </c>
      <c r="J1588">
        <f>IF(ISBLANK(Table13[[#This Row],[T2]]),0,IF(Table13[[#This Row],[T2]]&gt;0,1,0))</f>
        <v>1</v>
      </c>
      <c r="K1588">
        <f>IF(ISBLANK(Table13[[#This Row],[T3]]),0,IF(Table13[[#This Row],[T3]]&gt;0,1,0))</f>
        <v>1</v>
      </c>
      <c r="L1588">
        <f>IF(ISBLANK(Table13[[#This Row],[T4]]),0,IF(Table13[[#This Row],[T4]]&gt;0,1,0))</f>
        <v>0</v>
      </c>
    </row>
    <row r="1589" spans="1:12">
      <c r="A1589" s="4">
        <v>43744.125</v>
      </c>
      <c r="B1589">
        <f t="shared" si="67"/>
        <v>6</v>
      </c>
      <c r="C1589">
        <f t="shared" si="68"/>
        <v>3</v>
      </c>
      <c r="D1589">
        <v>58</v>
      </c>
      <c r="E1589">
        <v>29</v>
      </c>
      <c r="F1589">
        <v>58</v>
      </c>
      <c r="G1589">
        <v>0</v>
      </c>
      <c r="I1589">
        <f>IF(ISBLANK(Table13[[#This Row],[T1]]),0,IF(Table13[[#This Row],[T1]]&gt;0,1,0))</f>
        <v>1</v>
      </c>
      <c r="J1589">
        <f>IF(ISBLANK(Table13[[#This Row],[T2]]),0,IF(Table13[[#This Row],[T2]]&gt;0,1,0))</f>
        <v>1</v>
      </c>
      <c r="K1589">
        <f>IF(ISBLANK(Table13[[#This Row],[T3]]),0,IF(Table13[[#This Row],[T3]]&gt;0,1,0))</f>
        <v>1</v>
      </c>
      <c r="L1589">
        <f>IF(ISBLANK(Table13[[#This Row],[T4]]),0,IF(Table13[[#This Row],[T4]]&gt;0,1,0))</f>
        <v>0</v>
      </c>
    </row>
    <row r="1590" spans="1:12">
      <c r="A1590" s="4">
        <v>43744.166666666664</v>
      </c>
      <c r="B1590">
        <f t="shared" si="67"/>
        <v>6</v>
      </c>
      <c r="C1590">
        <f t="shared" si="68"/>
        <v>4</v>
      </c>
      <c r="D1590">
        <v>58</v>
      </c>
      <c r="E1590">
        <v>32</v>
      </c>
      <c r="F1590">
        <v>58</v>
      </c>
      <c r="G1590">
        <v>0</v>
      </c>
      <c r="I1590">
        <f>IF(ISBLANK(Table13[[#This Row],[T1]]),0,IF(Table13[[#This Row],[T1]]&gt;0,1,0))</f>
        <v>1</v>
      </c>
      <c r="J1590">
        <f>IF(ISBLANK(Table13[[#This Row],[T2]]),0,IF(Table13[[#This Row],[T2]]&gt;0,1,0))</f>
        <v>1</v>
      </c>
      <c r="K1590">
        <f>IF(ISBLANK(Table13[[#This Row],[T3]]),0,IF(Table13[[#This Row],[T3]]&gt;0,1,0))</f>
        <v>1</v>
      </c>
      <c r="L1590">
        <f>IF(ISBLANK(Table13[[#This Row],[T4]]),0,IF(Table13[[#This Row],[T4]]&gt;0,1,0))</f>
        <v>0</v>
      </c>
    </row>
    <row r="1591" spans="1:12">
      <c r="A1591" s="4">
        <v>43744.208333333336</v>
      </c>
      <c r="B1591">
        <f t="shared" si="67"/>
        <v>6</v>
      </c>
      <c r="C1591">
        <f t="shared" si="68"/>
        <v>5</v>
      </c>
      <c r="D1591">
        <v>58</v>
      </c>
      <c r="E1591">
        <v>34</v>
      </c>
      <c r="F1591">
        <v>58</v>
      </c>
      <c r="G1591">
        <v>0</v>
      </c>
      <c r="I1591">
        <f>IF(ISBLANK(Table13[[#This Row],[T1]]),0,IF(Table13[[#This Row],[T1]]&gt;0,1,0))</f>
        <v>1</v>
      </c>
      <c r="J1591">
        <f>IF(ISBLANK(Table13[[#This Row],[T2]]),0,IF(Table13[[#This Row],[T2]]&gt;0,1,0))</f>
        <v>1</v>
      </c>
      <c r="K1591">
        <f>IF(ISBLANK(Table13[[#This Row],[T3]]),0,IF(Table13[[#This Row],[T3]]&gt;0,1,0))</f>
        <v>1</v>
      </c>
      <c r="L1591">
        <f>IF(ISBLANK(Table13[[#This Row],[T4]]),0,IF(Table13[[#This Row],[T4]]&gt;0,1,0))</f>
        <v>0</v>
      </c>
    </row>
    <row r="1592" spans="1:12">
      <c r="A1592" s="4">
        <v>43744.25</v>
      </c>
      <c r="B1592">
        <f t="shared" si="67"/>
        <v>6</v>
      </c>
      <c r="C1592">
        <f t="shared" si="68"/>
        <v>6</v>
      </c>
      <c r="D1592">
        <v>58</v>
      </c>
      <c r="E1592">
        <v>58</v>
      </c>
      <c r="F1592">
        <v>58</v>
      </c>
      <c r="G1592">
        <v>0</v>
      </c>
      <c r="I1592">
        <f>IF(ISBLANK(Table13[[#This Row],[T1]]),0,IF(Table13[[#This Row],[T1]]&gt;0,1,0))</f>
        <v>1</v>
      </c>
      <c r="J1592">
        <f>IF(ISBLANK(Table13[[#This Row],[T2]]),0,IF(Table13[[#This Row],[T2]]&gt;0,1,0))</f>
        <v>1</v>
      </c>
      <c r="K1592">
        <f>IF(ISBLANK(Table13[[#This Row],[T3]]),0,IF(Table13[[#This Row],[T3]]&gt;0,1,0))</f>
        <v>1</v>
      </c>
      <c r="L1592">
        <f>IF(ISBLANK(Table13[[#This Row],[T4]]),0,IF(Table13[[#This Row],[T4]]&gt;0,1,0))</f>
        <v>0</v>
      </c>
    </row>
    <row r="1593" spans="1:12">
      <c r="A1593" s="4">
        <v>43744.291666666664</v>
      </c>
      <c r="B1593">
        <f t="shared" si="67"/>
        <v>6</v>
      </c>
      <c r="C1593">
        <f t="shared" si="68"/>
        <v>7</v>
      </c>
      <c r="D1593">
        <v>57</v>
      </c>
      <c r="E1593">
        <v>56</v>
      </c>
      <c r="F1593">
        <v>57</v>
      </c>
      <c r="G1593">
        <v>0</v>
      </c>
      <c r="I1593">
        <f>IF(ISBLANK(Table13[[#This Row],[T1]]),0,IF(Table13[[#This Row],[T1]]&gt;0,1,0))</f>
        <v>1</v>
      </c>
      <c r="J1593">
        <f>IF(ISBLANK(Table13[[#This Row],[T2]]),0,IF(Table13[[#This Row],[T2]]&gt;0,1,0))</f>
        <v>1</v>
      </c>
      <c r="K1593">
        <f>IF(ISBLANK(Table13[[#This Row],[T3]]),0,IF(Table13[[#This Row],[T3]]&gt;0,1,0))</f>
        <v>1</v>
      </c>
      <c r="L1593">
        <f>IF(ISBLANK(Table13[[#This Row],[T4]]),0,IF(Table13[[#This Row],[T4]]&gt;0,1,0))</f>
        <v>0</v>
      </c>
    </row>
    <row r="1594" spans="1:12">
      <c r="A1594" s="4">
        <v>43744.333333333336</v>
      </c>
      <c r="B1594">
        <f t="shared" si="67"/>
        <v>6</v>
      </c>
      <c r="C1594">
        <f t="shared" si="68"/>
        <v>8</v>
      </c>
      <c r="D1594">
        <v>14</v>
      </c>
      <c r="E1594">
        <v>53</v>
      </c>
      <c r="F1594">
        <v>58</v>
      </c>
      <c r="G1594">
        <v>0</v>
      </c>
      <c r="I1594">
        <f>IF(ISBLANK(Table13[[#This Row],[T1]]),0,IF(Table13[[#This Row],[T1]]&gt;0,1,0))</f>
        <v>1</v>
      </c>
      <c r="J1594">
        <f>IF(ISBLANK(Table13[[#This Row],[T2]]),0,IF(Table13[[#This Row],[T2]]&gt;0,1,0))</f>
        <v>1</v>
      </c>
      <c r="K1594">
        <f>IF(ISBLANK(Table13[[#This Row],[T3]]),0,IF(Table13[[#This Row],[T3]]&gt;0,1,0))</f>
        <v>1</v>
      </c>
      <c r="L1594">
        <f>IF(ISBLANK(Table13[[#This Row],[T4]]),0,IF(Table13[[#This Row],[T4]]&gt;0,1,0))</f>
        <v>0</v>
      </c>
    </row>
    <row r="1595" spans="1:12">
      <c r="A1595" s="4">
        <v>43744.375</v>
      </c>
      <c r="B1595">
        <f t="shared" si="67"/>
        <v>6</v>
      </c>
      <c r="C1595">
        <f t="shared" si="68"/>
        <v>9</v>
      </c>
      <c r="D1595">
        <v>0</v>
      </c>
      <c r="E1595">
        <v>0</v>
      </c>
      <c r="F1595">
        <v>58</v>
      </c>
      <c r="G1595">
        <v>0</v>
      </c>
      <c r="I1595">
        <f>IF(ISBLANK(Table13[[#This Row],[T1]]),0,IF(Table13[[#This Row],[T1]]&gt;0,1,0))</f>
        <v>0</v>
      </c>
      <c r="J1595">
        <f>IF(ISBLANK(Table13[[#This Row],[T2]]),0,IF(Table13[[#This Row],[T2]]&gt;0,1,0))</f>
        <v>0</v>
      </c>
      <c r="K1595">
        <f>IF(ISBLANK(Table13[[#This Row],[T3]]),0,IF(Table13[[#This Row],[T3]]&gt;0,1,0))</f>
        <v>1</v>
      </c>
      <c r="L1595">
        <f>IF(ISBLANK(Table13[[#This Row],[T4]]),0,IF(Table13[[#This Row],[T4]]&gt;0,1,0))</f>
        <v>0</v>
      </c>
    </row>
    <row r="1596" spans="1:12">
      <c r="A1596" s="4">
        <v>43744.416666666664</v>
      </c>
      <c r="B1596">
        <f t="shared" si="67"/>
        <v>6</v>
      </c>
      <c r="C1596">
        <f t="shared" si="68"/>
        <v>10</v>
      </c>
      <c r="D1596">
        <v>0</v>
      </c>
      <c r="E1596">
        <v>0</v>
      </c>
      <c r="F1596">
        <v>57</v>
      </c>
      <c r="G1596">
        <v>0</v>
      </c>
      <c r="I1596">
        <f>IF(ISBLANK(Table13[[#This Row],[T1]]),0,IF(Table13[[#This Row],[T1]]&gt;0,1,0))</f>
        <v>0</v>
      </c>
      <c r="J1596">
        <f>IF(ISBLANK(Table13[[#This Row],[T2]]),0,IF(Table13[[#This Row],[T2]]&gt;0,1,0))</f>
        <v>0</v>
      </c>
      <c r="K1596">
        <f>IF(ISBLANK(Table13[[#This Row],[T3]]),0,IF(Table13[[#This Row],[T3]]&gt;0,1,0))</f>
        <v>1</v>
      </c>
      <c r="L1596">
        <f>IF(ISBLANK(Table13[[#This Row],[T4]]),0,IF(Table13[[#This Row],[T4]]&gt;0,1,0))</f>
        <v>0</v>
      </c>
    </row>
    <row r="1597" spans="1:12">
      <c r="A1597" s="4">
        <v>43744.458333333336</v>
      </c>
      <c r="B1597">
        <f t="shared" si="67"/>
        <v>6</v>
      </c>
      <c r="C1597">
        <f t="shared" si="68"/>
        <v>11</v>
      </c>
      <c r="D1597">
        <v>0</v>
      </c>
      <c r="E1597">
        <v>47</v>
      </c>
      <c r="F1597">
        <v>13</v>
      </c>
      <c r="G1597">
        <v>0</v>
      </c>
      <c r="I1597">
        <f>IF(ISBLANK(Table13[[#This Row],[T1]]),0,IF(Table13[[#This Row],[T1]]&gt;0,1,0))</f>
        <v>0</v>
      </c>
      <c r="J1597">
        <f>IF(ISBLANK(Table13[[#This Row],[T2]]),0,IF(Table13[[#This Row],[T2]]&gt;0,1,0))</f>
        <v>1</v>
      </c>
      <c r="K1597">
        <f>IF(ISBLANK(Table13[[#This Row],[T3]]),0,IF(Table13[[#This Row],[T3]]&gt;0,1,0))</f>
        <v>1</v>
      </c>
      <c r="L1597">
        <f>IF(ISBLANK(Table13[[#This Row],[T4]]),0,IF(Table13[[#This Row],[T4]]&gt;0,1,0))</f>
        <v>0</v>
      </c>
    </row>
    <row r="1598" spans="1:12">
      <c r="A1598" s="4">
        <v>43744.499999652777</v>
      </c>
      <c r="B1598">
        <f t="shared" si="67"/>
        <v>6</v>
      </c>
      <c r="C1598">
        <f t="shared" si="68"/>
        <v>12</v>
      </c>
      <c r="I1598">
        <f>IF(ISBLANK(Table13[[#This Row],[T1]]),0,IF(Table13[[#This Row],[T1]]&gt;0,1,0))</f>
        <v>0</v>
      </c>
      <c r="J1598">
        <f>IF(ISBLANK(Table13[[#This Row],[T2]]),0,IF(Table13[[#This Row],[T2]]&gt;0,1,0))</f>
        <v>0</v>
      </c>
      <c r="K1598">
        <f>IF(ISBLANK(Table13[[#This Row],[T3]]),0,IF(Table13[[#This Row],[T3]]&gt;0,1,0))</f>
        <v>0</v>
      </c>
      <c r="L1598">
        <f>IF(ISBLANK(Table13[[#This Row],[T4]]),0,IF(Table13[[#This Row],[T4]]&gt;0,1,0))</f>
        <v>0</v>
      </c>
    </row>
    <row r="1599" spans="1:12">
      <c r="A1599" s="4">
        <v>43744.541666666664</v>
      </c>
      <c r="B1599">
        <f t="shared" si="67"/>
        <v>6</v>
      </c>
      <c r="C1599">
        <f t="shared" si="68"/>
        <v>13</v>
      </c>
      <c r="D1599">
        <v>0</v>
      </c>
      <c r="E1599">
        <v>18</v>
      </c>
      <c r="F1599">
        <v>0</v>
      </c>
      <c r="G1599">
        <v>8</v>
      </c>
      <c r="I1599">
        <f>IF(ISBLANK(Table13[[#This Row],[T1]]),0,IF(Table13[[#This Row],[T1]]&gt;0,1,0))</f>
        <v>0</v>
      </c>
      <c r="J1599">
        <f>IF(ISBLANK(Table13[[#This Row],[T2]]),0,IF(Table13[[#This Row],[T2]]&gt;0,1,0))</f>
        <v>1</v>
      </c>
      <c r="K1599">
        <f>IF(ISBLANK(Table13[[#This Row],[T3]]),0,IF(Table13[[#This Row],[T3]]&gt;0,1,0))</f>
        <v>0</v>
      </c>
      <c r="L1599">
        <f>IF(ISBLANK(Table13[[#This Row],[T4]]),0,IF(Table13[[#This Row],[T4]]&gt;0,1,0))</f>
        <v>1</v>
      </c>
    </row>
    <row r="1600" spans="1:12">
      <c r="A1600" s="4">
        <v>43744.583333333336</v>
      </c>
      <c r="B1600">
        <f t="shared" si="67"/>
        <v>6</v>
      </c>
      <c r="C1600">
        <f t="shared" si="68"/>
        <v>14</v>
      </c>
      <c r="D1600">
        <v>30</v>
      </c>
      <c r="E1600">
        <v>0</v>
      </c>
      <c r="F1600">
        <v>0</v>
      </c>
      <c r="G1600">
        <v>58</v>
      </c>
      <c r="I1600">
        <f>IF(ISBLANK(Table13[[#This Row],[T1]]),0,IF(Table13[[#This Row],[T1]]&gt;0,1,0))</f>
        <v>1</v>
      </c>
      <c r="J1600">
        <f>IF(ISBLANK(Table13[[#This Row],[T2]]),0,IF(Table13[[#This Row],[T2]]&gt;0,1,0))</f>
        <v>0</v>
      </c>
      <c r="K1600">
        <f>IF(ISBLANK(Table13[[#This Row],[T3]]),0,IF(Table13[[#This Row],[T3]]&gt;0,1,0))</f>
        <v>0</v>
      </c>
      <c r="L1600">
        <f>IF(ISBLANK(Table13[[#This Row],[T4]]),0,IF(Table13[[#This Row],[T4]]&gt;0,1,0))</f>
        <v>1</v>
      </c>
    </row>
    <row r="1601" spans="1:12">
      <c r="A1601" s="4">
        <v>43744.625</v>
      </c>
      <c r="B1601">
        <f t="shared" si="67"/>
        <v>6</v>
      </c>
      <c r="C1601">
        <f t="shared" si="68"/>
        <v>15</v>
      </c>
      <c r="D1601">
        <v>58</v>
      </c>
      <c r="E1601">
        <v>0</v>
      </c>
      <c r="F1601">
        <v>51</v>
      </c>
      <c r="G1601">
        <v>57</v>
      </c>
      <c r="I1601">
        <f>IF(ISBLANK(Table13[[#This Row],[T1]]),0,IF(Table13[[#This Row],[T1]]&gt;0,1,0))</f>
        <v>1</v>
      </c>
      <c r="J1601">
        <f>IF(ISBLANK(Table13[[#This Row],[T2]]),0,IF(Table13[[#This Row],[T2]]&gt;0,1,0))</f>
        <v>0</v>
      </c>
      <c r="K1601">
        <f>IF(ISBLANK(Table13[[#This Row],[T3]]),0,IF(Table13[[#This Row],[T3]]&gt;0,1,0))</f>
        <v>1</v>
      </c>
      <c r="L1601">
        <f>IF(ISBLANK(Table13[[#This Row],[T4]]),0,IF(Table13[[#This Row],[T4]]&gt;0,1,0))</f>
        <v>1</v>
      </c>
    </row>
    <row r="1602" spans="1:12">
      <c r="A1602" s="4">
        <v>43744.666666666664</v>
      </c>
      <c r="B1602">
        <f t="shared" ref="B1602:B1665" si="69">DAY(A1602)</f>
        <v>6</v>
      </c>
      <c r="C1602">
        <f t="shared" si="68"/>
        <v>16</v>
      </c>
      <c r="D1602">
        <v>58</v>
      </c>
      <c r="E1602">
        <v>8</v>
      </c>
      <c r="F1602">
        <v>58</v>
      </c>
      <c r="G1602">
        <v>55</v>
      </c>
      <c r="I1602">
        <f>IF(ISBLANK(Table13[[#This Row],[T1]]),0,IF(Table13[[#This Row],[T1]]&gt;0,1,0))</f>
        <v>1</v>
      </c>
      <c r="J1602">
        <f>IF(ISBLANK(Table13[[#This Row],[T2]]),0,IF(Table13[[#This Row],[T2]]&gt;0,1,0))</f>
        <v>1</v>
      </c>
      <c r="K1602">
        <f>IF(ISBLANK(Table13[[#This Row],[T3]]),0,IF(Table13[[#This Row],[T3]]&gt;0,1,0))</f>
        <v>1</v>
      </c>
      <c r="L1602">
        <f>IF(ISBLANK(Table13[[#This Row],[T4]]),0,IF(Table13[[#This Row],[T4]]&gt;0,1,0))</f>
        <v>1</v>
      </c>
    </row>
    <row r="1603" spans="1:12">
      <c r="A1603" s="4">
        <v>43744.708333333336</v>
      </c>
      <c r="B1603">
        <f t="shared" si="69"/>
        <v>6</v>
      </c>
      <c r="C1603">
        <f t="shared" si="68"/>
        <v>17</v>
      </c>
      <c r="D1603">
        <v>46</v>
      </c>
      <c r="E1603">
        <v>0</v>
      </c>
      <c r="F1603">
        <v>46</v>
      </c>
      <c r="G1603">
        <v>18</v>
      </c>
      <c r="I1603">
        <f>IF(ISBLANK(Table13[[#This Row],[T1]]),0,IF(Table13[[#This Row],[T1]]&gt;0,1,0))</f>
        <v>1</v>
      </c>
      <c r="J1603">
        <f>IF(ISBLANK(Table13[[#This Row],[T2]]),0,IF(Table13[[#This Row],[T2]]&gt;0,1,0))</f>
        <v>0</v>
      </c>
      <c r="K1603">
        <f>IF(ISBLANK(Table13[[#This Row],[T3]]),0,IF(Table13[[#This Row],[T3]]&gt;0,1,0))</f>
        <v>1</v>
      </c>
      <c r="L1603">
        <f>IF(ISBLANK(Table13[[#This Row],[T4]]),0,IF(Table13[[#This Row],[T4]]&gt;0,1,0))</f>
        <v>1</v>
      </c>
    </row>
    <row r="1604" spans="1:12">
      <c r="A1604" s="4">
        <v>43744.75</v>
      </c>
      <c r="B1604">
        <f t="shared" si="69"/>
        <v>6</v>
      </c>
      <c r="C1604">
        <f t="shared" si="68"/>
        <v>18</v>
      </c>
      <c r="D1604">
        <v>52</v>
      </c>
      <c r="E1604">
        <v>0</v>
      </c>
      <c r="F1604">
        <v>53</v>
      </c>
      <c r="G1604">
        <v>0</v>
      </c>
      <c r="I1604">
        <f>IF(ISBLANK(Table13[[#This Row],[T1]]),0,IF(Table13[[#This Row],[T1]]&gt;0,1,0))</f>
        <v>1</v>
      </c>
      <c r="J1604">
        <f>IF(ISBLANK(Table13[[#This Row],[T2]]),0,IF(Table13[[#This Row],[T2]]&gt;0,1,0))</f>
        <v>0</v>
      </c>
      <c r="K1604">
        <f>IF(ISBLANK(Table13[[#This Row],[T3]]),0,IF(Table13[[#This Row],[T3]]&gt;0,1,0))</f>
        <v>1</v>
      </c>
      <c r="L1604">
        <f>IF(ISBLANK(Table13[[#This Row],[T4]]),0,IF(Table13[[#This Row],[T4]]&gt;0,1,0))</f>
        <v>0</v>
      </c>
    </row>
    <row r="1605" spans="1:12">
      <c r="A1605" s="4">
        <v>43744.791666666664</v>
      </c>
      <c r="B1605">
        <f t="shared" si="69"/>
        <v>6</v>
      </c>
      <c r="C1605">
        <f t="shared" si="68"/>
        <v>19</v>
      </c>
      <c r="D1605">
        <v>58</v>
      </c>
      <c r="E1605">
        <v>0</v>
      </c>
      <c r="F1605">
        <v>56</v>
      </c>
      <c r="G1605">
        <v>0</v>
      </c>
      <c r="I1605">
        <f>IF(ISBLANK(Table13[[#This Row],[T1]]),0,IF(Table13[[#This Row],[T1]]&gt;0,1,0))</f>
        <v>1</v>
      </c>
      <c r="J1605">
        <f>IF(ISBLANK(Table13[[#This Row],[T2]]),0,IF(Table13[[#This Row],[T2]]&gt;0,1,0))</f>
        <v>0</v>
      </c>
      <c r="K1605">
        <f>IF(ISBLANK(Table13[[#This Row],[T3]]),0,IF(Table13[[#This Row],[T3]]&gt;0,1,0))</f>
        <v>1</v>
      </c>
      <c r="L1605">
        <f>IF(ISBLANK(Table13[[#This Row],[T4]]),0,IF(Table13[[#This Row],[T4]]&gt;0,1,0))</f>
        <v>0</v>
      </c>
    </row>
    <row r="1606" spans="1:12">
      <c r="A1606" s="4">
        <v>43744.833333333336</v>
      </c>
      <c r="B1606">
        <f t="shared" si="69"/>
        <v>6</v>
      </c>
      <c r="C1606">
        <f t="shared" si="68"/>
        <v>20</v>
      </c>
      <c r="D1606">
        <v>57</v>
      </c>
      <c r="E1606">
        <v>49</v>
      </c>
      <c r="F1606">
        <v>52</v>
      </c>
      <c r="G1606">
        <v>0</v>
      </c>
      <c r="I1606">
        <f>IF(ISBLANK(Table13[[#This Row],[T1]]),0,IF(Table13[[#This Row],[T1]]&gt;0,1,0))</f>
        <v>1</v>
      </c>
      <c r="J1606">
        <f>IF(ISBLANK(Table13[[#This Row],[T2]]),0,IF(Table13[[#This Row],[T2]]&gt;0,1,0))</f>
        <v>1</v>
      </c>
      <c r="K1606">
        <f>IF(ISBLANK(Table13[[#This Row],[T3]]),0,IF(Table13[[#This Row],[T3]]&gt;0,1,0))</f>
        <v>1</v>
      </c>
      <c r="L1606">
        <f>IF(ISBLANK(Table13[[#This Row],[T4]]),0,IF(Table13[[#This Row],[T4]]&gt;0,1,0))</f>
        <v>0</v>
      </c>
    </row>
    <row r="1607" spans="1:12">
      <c r="A1607" s="4">
        <v>43744.875</v>
      </c>
      <c r="B1607">
        <f t="shared" si="69"/>
        <v>6</v>
      </c>
      <c r="C1607">
        <f t="shared" si="68"/>
        <v>21</v>
      </c>
      <c r="D1607">
        <v>58</v>
      </c>
      <c r="E1607">
        <v>58</v>
      </c>
      <c r="F1607">
        <v>40</v>
      </c>
      <c r="G1607">
        <v>0</v>
      </c>
      <c r="I1607">
        <f>IF(ISBLANK(Table13[[#This Row],[T1]]),0,IF(Table13[[#This Row],[T1]]&gt;0,1,0))</f>
        <v>1</v>
      </c>
      <c r="J1607">
        <f>IF(ISBLANK(Table13[[#This Row],[T2]]),0,IF(Table13[[#This Row],[T2]]&gt;0,1,0))</f>
        <v>1</v>
      </c>
      <c r="K1607">
        <f>IF(ISBLANK(Table13[[#This Row],[T3]]),0,IF(Table13[[#This Row],[T3]]&gt;0,1,0))</f>
        <v>1</v>
      </c>
      <c r="L1607">
        <f>IF(ISBLANK(Table13[[#This Row],[T4]]),0,IF(Table13[[#This Row],[T4]]&gt;0,1,0))</f>
        <v>0</v>
      </c>
    </row>
    <row r="1608" spans="1:12">
      <c r="A1608" s="4">
        <v>43744.916666666664</v>
      </c>
      <c r="B1608">
        <f t="shared" si="69"/>
        <v>6</v>
      </c>
      <c r="C1608">
        <f t="shared" si="68"/>
        <v>22</v>
      </c>
      <c r="D1608">
        <v>58</v>
      </c>
      <c r="E1608">
        <v>58</v>
      </c>
      <c r="F1608">
        <v>28</v>
      </c>
      <c r="G1608">
        <v>0</v>
      </c>
      <c r="I1608">
        <f>IF(ISBLANK(Table13[[#This Row],[T1]]),0,IF(Table13[[#This Row],[T1]]&gt;0,1,0))</f>
        <v>1</v>
      </c>
      <c r="J1608">
        <f>IF(ISBLANK(Table13[[#This Row],[T2]]),0,IF(Table13[[#This Row],[T2]]&gt;0,1,0))</f>
        <v>1</v>
      </c>
      <c r="K1608">
        <f>IF(ISBLANK(Table13[[#This Row],[T3]]),0,IF(Table13[[#This Row],[T3]]&gt;0,1,0))</f>
        <v>1</v>
      </c>
      <c r="L1608">
        <f>IF(ISBLANK(Table13[[#This Row],[T4]]),0,IF(Table13[[#This Row],[T4]]&gt;0,1,0))</f>
        <v>0</v>
      </c>
    </row>
    <row r="1609" spans="1:12">
      <c r="A1609" s="4">
        <v>43744.958333333336</v>
      </c>
      <c r="B1609">
        <f t="shared" si="69"/>
        <v>6</v>
      </c>
      <c r="C1609">
        <f t="shared" si="68"/>
        <v>23</v>
      </c>
      <c r="D1609">
        <v>58</v>
      </c>
      <c r="E1609">
        <v>58</v>
      </c>
      <c r="F1609">
        <v>58</v>
      </c>
      <c r="G1609">
        <v>0</v>
      </c>
      <c r="I1609">
        <f>IF(ISBLANK(Table13[[#This Row],[T1]]),0,IF(Table13[[#This Row],[T1]]&gt;0,1,0))</f>
        <v>1</v>
      </c>
      <c r="J1609">
        <f>IF(ISBLANK(Table13[[#This Row],[T2]]),0,IF(Table13[[#This Row],[T2]]&gt;0,1,0))</f>
        <v>1</v>
      </c>
      <c r="K1609">
        <f>IF(ISBLANK(Table13[[#This Row],[T3]]),0,IF(Table13[[#This Row],[T3]]&gt;0,1,0))</f>
        <v>1</v>
      </c>
      <c r="L1609">
        <f>IF(ISBLANK(Table13[[#This Row],[T4]]),0,IF(Table13[[#This Row],[T4]]&gt;0,1,0))</f>
        <v>0</v>
      </c>
    </row>
    <row r="1610" spans="1:12">
      <c r="A1610" s="4">
        <v>43745</v>
      </c>
      <c r="B1610">
        <f t="shared" si="69"/>
        <v>7</v>
      </c>
      <c r="C1610">
        <f t="shared" si="68"/>
        <v>0</v>
      </c>
      <c r="D1610">
        <v>57</v>
      </c>
      <c r="E1610">
        <v>57</v>
      </c>
      <c r="F1610">
        <v>57</v>
      </c>
      <c r="G1610">
        <v>0</v>
      </c>
      <c r="I1610">
        <f>IF(ISBLANK(Table13[[#This Row],[T1]]),0,IF(Table13[[#This Row],[T1]]&gt;0,1,0))</f>
        <v>1</v>
      </c>
      <c r="J1610">
        <f>IF(ISBLANK(Table13[[#This Row],[T2]]),0,IF(Table13[[#This Row],[T2]]&gt;0,1,0))</f>
        <v>1</v>
      </c>
      <c r="K1610">
        <f>IF(ISBLANK(Table13[[#This Row],[T3]]),0,IF(Table13[[#This Row],[T3]]&gt;0,1,0))</f>
        <v>1</v>
      </c>
      <c r="L1610">
        <f>IF(ISBLANK(Table13[[#This Row],[T4]]),0,IF(Table13[[#This Row],[T4]]&gt;0,1,0))</f>
        <v>0</v>
      </c>
    </row>
    <row r="1611" spans="1:12">
      <c r="A1611" s="4">
        <v>43745.041666666664</v>
      </c>
      <c r="B1611">
        <f t="shared" si="69"/>
        <v>7</v>
      </c>
      <c r="C1611">
        <f t="shared" si="68"/>
        <v>1</v>
      </c>
      <c r="D1611">
        <v>58</v>
      </c>
      <c r="E1611">
        <v>58</v>
      </c>
      <c r="F1611">
        <v>58</v>
      </c>
      <c r="G1611">
        <v>0</v>
      </c>
      <c r="I1611">
        <f>IF(ISBLANK(Table13[[#This Row],[T1]]),0,IF(Table13[[#This Row],[T1]]&gt;0,1,0))</f>
        <v>1</v>
      </c>
      <c r="J1611">
        <f>IF(ISBLANK(Table13[[#This Row],[T2]]),0,IF(Table13[[#This Row],[T2]]&gt;0,1,0))</f>
        <v>1</v>
      </c>
      <c r="K1611">
        <f>IF(ISBLANK(Table13[[#This Row],[T3]]),0,IF(Table13[[#This Row],[T3]]&gt;0,1,0))</f>
        <v>1</v>
      </c>
      <c r="L1611">
        <f>IF(ISBLANK(Table13[[#This Row],[T4]]),0,IF(Table13[[#This Row],[T4]]&gt;0,1,0))</f>
        <v>0</v>
      </c>
    </row>
    <row r="1612" spans="1:12">
      <c r="A1612" s="4">
        <v>43745.083333333336</v>
      </c>
      <c r="B1612">
        <f t="shared" si="69"/>
        <v>7</v>
      </c>
      <c r="C1612">
        <f t="shared" si="68"/>
        <v>2</v>
      </c>
      <c r="D1612">
        <v>58</v>
      </c>
      <c r="E1612">
        <v>57</v>
      </c>
      <c r="F1612">
        <v>58</v>
      </c>
      <c r="G1612">
        <v>0</v>
      </c>
      <c r="I1612">
        <f>IF(ISBLANK(Table13[[#This Row],[T1]]),0,IF(Table13[[#This Row],[T1]]&gt;0,1,0))</f>
        <v>1</v>
      </c>
      <c r="J1612">
        <f>IF(ISBLANK(Table13[[#This Row],[T2]]),0,IF(Table13[[#This Row],[T2]]&gt;0,1,0))</f>
        <v>1</v>
      </c>
      <c r="K1612">
        <f>IF(ISBLANK(Table13[[#This Row],[T3]]),0,IF(Table13[[#This Row],[T3]]&gt;0,1,0))</f>
        <v>1</v>
      </c>
      <c r="L1612">
        <f>IF(ISBLANK(Table13[[#This Row],[T4]]),0,IF(Table13[[#This Row],[T4]]&gt;0,1,0))</f>
        <v>0</v>
      </c>
    </row>
    <row r="1613" spans="1:12">
      <c r="A1613" s="4">
        <v>43745.125</v>
      </c>
      <c r="B1613">
        <f t="shared" si="69"/>
        <v>7</v>
      </c>
      <c r="C1613">
        <f t="shared" si="68"/>
        <v>3</v>
      </c>
      <c r="D1613">
        <v>58</v>
      </c>
      <c r="E1613">
        <v>58</v>
      </c>
      <c r="F1613">
        <v>58</v>
      </c>
      <c r="G1613">
        <v>0</v>
      </c>
      <c r="I1613">
        <f>IF(ISBLANK(Table13[[#This Row],[T1]]),0,IF(Table13[[#This Row],[T1]]&gt;0,1,0))</f>
        <v>1</v>
      </c>
      <c r="J1613">
        <f>IF(ISBLANK(Table13[[#This Row],[T2]]),0,IF(Table13[[#This Row],[T2]]&gt;0,1,0))</f>
        <v>1</v>
      </c>
      <c r="K1613">
        <f>IF(ISBLANK(Table13[[#This Row],[T3]]),0,IF(Table13[[#This Row],[T3]]&gt;0,1,0))</f>
        <v>1</v>
      </c>
      <c r="L1613">
        <f>IF(ISBLANK(Table13[[#This Row],[T4]]),0,IF(Table13[[#This Row],[T4]]&gt;0,1,0))</f>
        <v>0</v>
      </c>
    </row>
    <row r="1614" spans="1:12">
      <c r="A1614" s="4">
        <v>43745.166666666664</v>
      </c>
      <c r="B1614">
        <f t="shared" si="69"/>
        <v>7</v>
      </c>
      <c r="C1614">
        <f t="shared" si="68"/>
        <v>4</v>
      </c>
      <c r="D1614">
        <v>58</v>
      </c>
      <c r="E1614">
        <v>55</v>
      </c>
      <c r="F1614">
        <v>58</v>
      </c>
      <c r="G1614">
        <v>0</v>
      </c>
      <c r="I1614">
        <f>IF(ISBLANK(Table13[[#This Row],[T1]]),0,IF(Table13[[#This Row],[T1]]&gt;0,1,0))</f>
        <v>1</v>
      </c>
      <c r="J1614">
        <f>IF(ISBLANK(Table13[[#This Row],[T2]]),0,IF(Table13[[#This Row],[T2]]&gt;0,1,0))</f>
        <v>1</v>
      </c>
      <c r="K1614">
        <f>IF(ISBLANK(Table13[[#This Row],[T3]]),0,IF(Table13[[#This Row],[T3]]&gt;0,1,0))</f>
        <v>1</v>
      </c>
      <c r="L1614">
        <f>IF(ISBLANK(Table13[[#This Row],[T4]]),0,IF(Table13[[#This Row],[T4]]&gt;0,1,0))</f>
        <v>0</v>
      </c>
    </row>
    <row r="1615" spans="1:12">
      <c r="A1615" s="4">
        <v>43745.208333333336</v>
      </c>
      <c r="B1615">
        <f t="shared" si="69"/>
        <v>7</v>
      </c>
      <c r="C1615">
        <f t="shared" si="68"/>
        <v>5</v>
      </c>
      <c r="D1615">
        <v>57</v>
      </c>
      <c r="E1615">
        <v>57</v>
      </c>
      <c r="F1615">
        <v>57</v>
      </c>
      <c r="G1615">
        <v>0</v>
      </c>
      <c r="I1615">
        <f>IF(ISBLANK(Table13[[#This Row],[T1]]),0,IF(Table13[[#This Row],[T1]]&gt;0,1,0))</f>
        <v>1</v>
      </c>
      <c r="J1615">
        <f>IF(ISBLANK(Table13[[#This Row],[T2]]),0,IF(Table13[[#This Row],[T2]]&gt;0,1,0))</f>
        <v>1</v>
      </c>
      <c r="K1615">
        <f>IF(ISBLANK(Table13[[#This Row],[T3]]),0,IF(Table13[[#This Row],[T3]]&gt;0,1,0))</f>
        <v>1</v>
      </c>
      <c r="L1615">
        <f>IF(ISBLANK(Table13[[#This Row],[T4]]),0,IF(Table13[[#This Row],[T4]]&gt;0,1,0))</f>
        <v>0</v>
      </c>
    </row>
    <row r="1616" spans="1:12">
      <c r="A1616" s="4">
        <v>43745.25</v>
      </c>
      <c r="B1616">
        <f t="shared" si="69"/>
        <v>7</v>
      </c>
      <c r="C1616">
        <f t="shared" si="68"/>
        <v>6</v>
      </c>
      <c r="D1616">
        <v>58</v>
      </c>
      <c r="E1616">
        <v>58</v>
      </c>
      <c r="F1616">
        <v>58</v>
      </c>
      <c r="G1616">
        <v>0</v>
      </c>
      <c r="I1616">
        <f>IF(ISBLANK(Table13[[#This Row],[T1]]),0,IF(Table13[[#This Row],[T1]]&gt;0,1,0))</f>
        <v>1</v>
      </c>
      <c r="J1616">
        <f>IF(ISBLANK(Table13[[#This Row],[T2]]),0,IF(Table13[[#This Row],[T2]]&gt;0,1,0))</f>
        <v>1</v>
      </c>
      <c r="K1616">
        <f>IF(ISBLANK(Table13[[#This Row],[T3]]),0,IF(Table13[[#This Row],[T3]]&gt;0,1,0))</f>
        <v>1</v>
      </c>
      <c r="L1616">
        <f>IF(ISBLANK(Table13[[#This Row],[T4]]),0,IF(Table13[[#This Row],[T4]]&gt;0,1,0))</f>
        <v>0</v>
      </c>
    </row>
    <row r="1617" spans="1:12">
      <c r="A1617" s="4">
        <v>43745.291666666664</v>
      </c>
      <c r="B1617">
        <f t="shared" si="69"/>
        <v>7</v>
      </c>
      <c r="C1617">
        <f t="shared" si="68"/>
        <v>7</v>
      </c>
      <c r="D1617">
        <v>51</v>
      </c>
      <c r="E1617">
        <v>49</v>
      </c>
      <c r="F1617">
        <v>28</v>
      </c>
      <c r="G1617">
        <v>12</v>
      </c>
      <c r="I1617">
        <f>IF(ISBLANK(Table13[[#This Row],[T1]]),0,IF(Table13[[#This Row],[T1]]&gt;0,1,0))</f>
        <v>1</v>
      </c>
      <c r="J1617">
        <f>IF(ISBLANK(Table13[[#This Row],[T2]]),0,IF(Table13[[#This Row],[T2]]&gt;0,1,0))</f>
        <v>1</v>
      </c>
      <c r="K1617">
        <f>IF(ISBLANK(Table13[[#This Row],[T3]]),0,IF(Table13[[#This Row],[T3]]&gt;0,1,0))</f>
        <v>1</v>
      </c>
      <c r="L1617">
        <f>IF(ISBLANK(Table13[[#This Row],[T4]]),0,IF(Table13[[#This Row],[T4]]&gt;0,1,0))</f>
        <v>1</v>
      </c>
    </row>
    <row r="1618" spans="1:12">
      <c r="A1618" s="4">
        <v>43745.333333333336</v>
      </c>
      <c r="B1618">
        <f t="shared" si="69"/>
        <v>7</v>
      </c>
      <c r="C1618">
        <f t="shared" si="68"/>
        <v>8</v>
      </c>
      <c r="D1618">
        <v>0</v>
      </c>
      <c r="E1618">
        <v>0</v>
      </c>
      <c r="F1618">
        <v>0</v>
      </c>
      <c r="G1618">
        <v>38</v>
      </c>
      <c r="I1618">
        <f>IF(ISBLANK(Table13[[#This Row],[T1]]),0,IF(Table13[[#This Row],[T1]]&gt;0,1,0))</f>
        <v>0</v>
      </c>
      <c r="J1618">
        <f>IF(ISBLANK(Table13[[#This Row],[T2]]),0,IF(Table13[[#This Row],[T2]]&gt;0,1,0))</f>
        <v>0</v>
      </c>
      <c r="K1618">
        <f>IF(ISBLANK(Table13[[#This Row],[T3]]),0,IF(Table13[[#This Row],[T3]]&gt;0,1,0))</f>
        <v>0</v>
      </c>
      <c r="L1618">
        <f>IF(ISBLANK(Table13[[#This Row],[T4]]),0,IF(Table13[[#This Row],[T4]]&gt;0,1,0))</f>
        <v>1</v>
      </c>
    </row>
    <row r="1619" spans="1:12">
      <c r="A1619" s="4">
        <v>43745.375000405096</v>
      </c>
      <c r="B1619">
        <f t="shared" si="69"/>
        <v>7</v>
      </c>
      <c r="C1619">
        <f t="shared" si="68"/>
        <v>9</v>
      </c>
      <c r="I1619">
        <f>IF(ISBLANK(Table13[[#This Row],[T1]]),0,IF(Table13[[#This Row],[T1]]&gt;0,1,0))</f>
        <v>0</v>
      </c>
      <c r="J1619">
        <f>IF(ISBLANK(Table13[[#This Row],[T2]]),0,IF(Table13[[#This Row],[T2]]&gt;0,1,0))</f>
        <v>0</v>
      </c>
      <c r="K1619">
        <f>IF(ISBLANK(Table13[[#This Row],[T3]]),0,IF(Table13[[#This Row],[T3]]&gt;0,1,0))</f>
        <v>0</v>
      </c>
      <c r="L1619">
        <f>IF(ISBLANK(Table13[[#This Row],[T4]]),0,IF(Table13[[#This Row],[T4]]&gt;0,1,0))</f>
        <v>0</v>
      </c>
    </row>
    <row r="1620" spans="1:12">
      <c r="A1620" s="4">
        <v>43745.416667129626</v>
      </c>
      <c r="B1620">
        <f t="shared" si="69"/>
        <v>7</v>
      </c>
      <c r="C1620">
        <f t="shared" si="68"/>
        <v>10</v>
      </c>
      <c r="I1620">
        <f>IF(ISBLANK(Table13[[#This Row],[T1]]),0,IF(Table13[[#This Row],[T1]]&gt;0,1,0))</f>
        <v>0</v>
      </c>
      <c r="J1620">
        <f>IF(ISBLANK(Table13[[#This Row],[T2]]),0,IF(Table13[[#This Row],[T2]]&gt;0,1,0))</f>
        <v>0</v>
      </c>
      <c r="K1620">
        <f>IF(ISBLANK(Table13[[#This Row],[T3]]),0,IF(Table13[[#This Row],[T3]]&gt;0,1,0))</f>
        <v>0</v>
      </c>
      <c r="L1620">
        <f>IF(ISBLANK(Table13[[#This Row],[T4]]),0,IF(Table13[[#This Row],[T4]]&gt;0,1,0))</f>
        <v>0</v>
      </c>
    </row>
    <row r="1621" spans="1:12">
      <c r="A1621" s="4">
        <v>43745.458333854163</v>
      </c>
      <c r="B1621">
        <f t="shared" si="69"/>
        <v>7</v>
      </c>
      <c r="C1621">
        <f t="shared" si="68"/>
        <v>11</v>
      </c>
      <c r="I1621">
        <f>IF(ISBLANK(Table13[[#This Row],[T1]]),0,IF(Table13[[#This Row],[T1]]&gt;0,1,0))</f>
        <v>0</v>
      </c>
      <c r="J1621">
        <f>IF(ISBLANK(Table13[[#This Row],[T2]]),0,IF(Table13[[#This Row],[T2]]&gt;0,1,0))</f>
        <v>0</v>
      </c>
      <c r="K1621">
        <f>IF(ISBLANK(Table13[[#This Row],[T3]]),0,IF(Table13[[#This Row],[T3]]&gt;0,1,0))</f>
        <v>0</v>
      </c>
      <c r="L1621">
        <f>IF(ISBLANK(Table13[[#This Row],[T4]]),0,IF(Table13[[#This Row],[T4]]&gt;0,1,0))</f>
        <v>0</v>
      </c>
    </row>
    <row r="1622" spans="1:12">
      <c r="A1622" s="4">
        <v>43745.500000578701</v>
      </c>
      <c r="B1622">
        <f t="shared" si="69"/>
        <v>7</v>
      </c>
      <c r="C1622">
        <f t="shared" si="68"/>
        <v>12</v>
      </c>
      <c r="I1622">
        <f>IF(ISBLANK(Table13[[#This Row],[T1]]),0,IF(Table13[[#This Row],[T1]]&gt;0,1,0))</f>
        <v>0</v>
      </c>
      <c r="J1622">
        <f>IF(ISBLANK(Table13[[#This Row],[T2]]),0,IF(Table13[[#This Row],[T2]]&gt;0,1,0))</f>
        <v>0</v>
      </c>
      <c r="K1622">
        <f>IF(ISBLANK(Table13[[#This Row],[T3]]),0,IF(Table13[[#This Row],[T3]]&gt;0,1,0))</f>
        <v>0</v>
      </c>
      <c r="L1622">
        <f>IF(ISBLANK(Table13[[#This Row],[T4]]),0,IF(Table13[[#This Row],[T4]]&gt;0,1,0))</f>
        <v>0</v>
      </c>
    </row>
    <row r="1623" spans="1:12">
      <c r="A1623" s="4">
        <v>43745.541667303238</v>
      </c>
      <c r="B1623">
        <f t="shared" si="69"/>
        <v>7</v>
      </c>
      <c r="C1623">
        <f t="shared" si="68"/>
        <v>13</v>
      </c>
      <c r="I1623">
        <f>IF(ISBLANK(Table13[[#This Row],[T1]]),0,IF(Table13[[#This Row],[T1]]&gt;0,1,0))</f>
        <v>0</v>
      </c>
      <c r="J1623">
        <f>IF(ISBLANK(Table13[[#This Row],[T2]]),0,IF(Table13[[#This Row],[T2]]&gt;0,1,0))</f>
        <v>0</v>
      </c>
      <c r="K1623">
        <f>IF(ISBLANK(Table13[[#This Row],[T3]]),0,IF(Table13[[#This Row],[T3]]&gt;0,1,0))</f>
        <v>0</v>
      </c>
      <c r="L1623">
        <f>IF(ISBLANK(Table13[[#This Row],[T4]]),0,IF(Table13[[#This Row],[T4]]&gt;0,1,0))</f>
        <v>0</v>
      </c>
    </row>
    <row r="1624" spans="1:12">
      <c r="A1624" s="4">
        <v>43745.583334027775</v>
      </c>
      <c r="B1624">
        <f t="shared" si="69"/>
        <v>7</v>
      </c>
      <c r="C1624">
        <f t="shared" si="68"/>
        <v>14</v>
      </c>
      <c r="I1624">
        <f>IF(ISBLANK(Table13[[#This Row],[T1]]),0,IF(Table13[[#This Row],[T1]]&gt;0,1,0))</f>
        <v>0</v>
      </c>
      <c r="J1624">
        <f>IF(ISBLANK(Table13[[#This Row],[T2]]),0,IF(Table13[[#This Row],[T2]]&gt;0,1,0))</f>
        <v>0</v>
      </c>
      <c r="K1624">
        <f>IF(ISBLANK(Table13[[#This Row],[T3]]),0,IF(Table13[[#This Row],[T3]]&gt;0,1,0))</f>
        <v>0</v>
      </c>
      <c r="L1624">
        <f>IF(ISBLANK(Table13[[#This Row],[T4]]),0,IF(Table13[[#This Row],[T4]]&gt;0,1,0))</f>
        <v>0</v>
      </c>
    </row>
    <row r="1625" spans="1:12">
      <c r="A1625" s="4">
        <v>43745.625000752312</v>
      </c>
      <c r="B1625">
        <f t="shared" si="69"/>
        <v>7</v>
      </c>
      <c r="C1625">
        <f t="shared" si="68"/>
        <v>15</v>
      </c>
      <c r="I1625">
        <f>IF(ISBLANK(Table13[[#This Row],[T1]]),0,IF(Table13[[#This Row],[T1]]&gt;0,1,0))</f>
        <v>0</v>
      </c>
      <c r="J1625">
        <f>IF(ISBLANK(Table13[[#This Row],[T2]]),0,IF(Table13[[#This Row],[T2]]&gt;0,1,0))</f>
        <v>0</v>
      </c>
      <c r="K1625">
        <f>IF(ISBLANK(Table13[[#This Row],[T3]]),0,IF(Table13[[#This Row],[T3]]&gt;0,1,0))</f>
        <v>0</v>
      </c>
      <c r="L1625">
        <f>IF(ISBLANK(Table13[[#This Row],[T4]]),0,IF(Table13[[#This Row],[T4]]&gt;0,1,0))</f>
        <v>0</v>
      </c>
    </row>
    <row r="1626" spans="1:12">
      <c r="A1626" s="4">
        <v>43745.666667476849</v>
      </c>
      <c r="B1626">
        <f t="shared" si="69"/>
        <v>7</v>
      </c>
      <c r="C1626">
        <f t="shared" si="68"/>
        <v>16</v>
      </c>
      <c r="I1626">
        <f>IF(ISBLANK(Table13[[#This Row],[T1]]),0,IF(Table13[[#This Row],[T1]]&gt;0,1,0))</f>
        <v>0</v>
      </c>
      <c r="J1626">
        <f>IF(ISBLANK(Table13[[#This Row],[T2]]),0,IF(Table13[[#This Row],[T2]]&gt;0,1,0))</f>
        <v>0</v>
      </c>
      <c r="K1626">
        <f>IF(ISBLANK(Table13[[#This Row],[T3]]),0,IF(Table13[[#This Row],[T3]]&gt;0,1,0))</f>
        <v>0</v>
      </c>
      <c r="L1626">
        <f>IF(ISBLANK(Table13[[#This Row],[T4]]),0,IF(Table13[[#This Row],[T4]]&gt;0,1,0))</f>
        <v>0</v>
      </c>
    </row>
    <row r="1627" spans="1:12">
      <c r="A1627" s="4">
        <v>43745.708333333336</v>
      </c>
      <c r="B1627">
        <f t="shared" si="69"/>
        <v>7</v>
      </c>
      <c r="C1627">
        <f t="shared" ref="C1627:C1690" si="70">HOUR(A1627)</f>
        <v>17</v>
      </c>
      <c r="D1627">
        <v>0</v>
      </c>
      <c r="E1627">
        <v>0</v>
      </c>
      <c r="F1627">
        <v>9</v>
      </c>
      <c r="G1627">
        <v>0</v>
      </c>
      <c r="I1627">
        <f>IF(ISBLANK(Table13[[#This Row],[T1]]),0,IF(Table13[[#This Row],[T1]]&gt;0,1,0))</f>
        <v>0</v>
      </c>
      <c r="J1627">
        <f>IF(ISBLANK(Table13[[#This Row],[T2]]),0,IF(Table13[[#This Row],[T2]]&gt;0,1,0))</f>
        <v>0</v>
      </c>
      <c r="K1627">
        <f>IF(ISBLANK(Table13[[#This Row],[T3]]),0,IF(Table13[[#This Row],[T3]]&gt;0,1,0))</f>
        <v>1</v>
      </c>
      <c r="L1627">
        <f>IF(ISBLANK(Table13[[#This Row],[T4]]),0,IF(Table13[[#This Row],[T4]]&gt;0,1,0))</f>
        <v>0</v>
      </c>
    </row>
    <row r="1628" spans="1:12">
      <c r="A1628" s="4">
        <v>43745.75</v>
      </c>
      <c r="B1628">
        <f t="shared" si="69"/>
        <v>7</v>
      </c>
      <c r="C1628">
        <f t="shared" si="70"/>
        <v>18</v>
      </c>
      <c r="D1628">
        <v>0</v>
      </c>
      <c r="E1628">
        <v>0</v>
      </c>
      <c r="F1628">
        <v>58</v>
      </c>
      <c r="G1628">
        <v>0</v>
      </c>
      <c r="I1628">
        <f>IF(ISBLANK(Table13[[#This Row],[T1]]),0,IF(Table13[[#This Row],[T1]]&gt;0,1,0))</f>
        <v>0</v>
      </c>
      <c r="J1628">
        <f>IF(ISBLANK(Table13[[#This Row],[T2]]),0,IF(Table13[[#This Row],[T2]]&gt;0,1,0))</f>
        <v>0</v>
      </c>
      <c r="K1628">
        <f>IF(ISBLANK(Table13[[#This Row],[T3]]),0,IF(Table13[[#This Row],[T3]]&gt;0,1,0))</f>
        <v>1</v>
      </c>
      <c r="L1628">
        <f>IF(ISBLANK(Table13[[#This Row],[T4]]),0,IF(Table13[[#This Row],[T4]]&gt;0,1,0))</f>
        <v>0</v>
      </c>
    </row>
    <row r="1629" spans="1:12">
      <c r="A1629" s="4">
        <v>43745.791666666664</v>
      </c>
      <c r="B1629">
        <f t="shared" si="69"/>
        <v>7</v>
      </c>
      <c r="C1629">
        <f t="shared" si="70"/>
        <v>19</v>
      </c>
      <c r="D1629">
        <v>0</v>
      </c>
      <c r="E1629">
        <v>0</v>
      </c>
      <c r="F1629">
        <v>58</v>
      </c>
      <c r="G1629">
        <v>0</v>
      </c>
      <c r="I1629">
        <f>IF(ISBLANK(Table13[[#This Row],[T1]]),0,IF(Table13[[#This Row],[T1]]&gt;0,1,0))</f>
        <v>0</v>
      </c>
      <c r="J1629">
        <f>IF(ISBLANK(Table13[[#This Row],[T2]]),0,IF(Table13[[#This Row],[T2]]&gt;0,1,0))</f>
        <v>0</v>
      </c>
      <c r="K1629">
        <f>IF(ISBLANK(Table13[[#This Row],[T3]]),0,IF(Table13[[#This Row],[T3]]&gt;0,1,0))</f>
        <v>1</v>
      </c>
      <c r="L1629">
        <f>IF(ISBLANK(Table13[[#This Row],[T4]]),0,IF(Table13[[#This Row],[T4]]&gt;0,1,0))</f>
        <v>0</v>
      </c>
    </row>
    <row r="1630" spans="1:12">
      <c r="A1630" s="4">
        <v>43745.833333333336</v>
      </c>
      <c r="B1630">
        <f t="shared" si="69"/>
        <v>7</v>
      </c>
      <c r="C1630">
        <f t="shared" si="70"/>
        <v>20</v>
      </c>
      <c r="D1630">
        <v>0</v>
      </c>
      <c r="E1630">
        <v>0</v>
      </c>
      <c r="F1630">
        <v>57</v>
      </c>
      <c r="G1630">
        <v>0</v>
      </c>
      <c r="I1630">
        <f>IF(ISBLANK(Table13[[#This Row],[T1]]),0,IF(Table13[[#This Row],[T1]]&gt;0,1,0))</f>
        <v>0</v>
      </c>
      <c r="J1630">
        <f>IF(ISBLANK(Table13[[#This Row],[T2]]),0,IF(Table13[[#This Row],[T2]]&gt;0,1,0))</f>
        <v>0</v>
      </c>
      <c r="K1630">
        <f>IF(ISBLANK(Table13[[#This Row],[T3]]),0,IF(Table13[[#This Row],[T3]]&gt;0,1,0))</f>
        <v>1</v>
      </c>
      <c r="L1630">
        <f>IF(ISBLANK(Table13[[#This Row],[T4]]),0,IF(Table13[[#This Row],[T4]]&gt;0,1,0))</f>
        <v>0</v>
      </c>
    </row>
    <row r="1631" spans="1:12">
      <c r="A1631" s="4">
        <v>43745.875</v>
      </c>
      <c r="B1631">
        <f t="shared" si="69"/>
        <v>7</v>
      </c>
      <c r="C1631">
        <f t="shared" si="70"/>
        <v>21</v>
      </c>
      <c r="D1631">
        <v>34</v>
      </c>
      <c r="E1631">
        <v>9</v>
      </c>
      <c r="F1631">
        <v>58</v>
      </c>
      <c r="G1631">
        <v>0</v>
      </c>
      <c r="I1631">
        <f>IF(ISBLANK(Table13[[#This Row],[T1]]),0,IF(Table13[[#This Row],[T1]]&gt;0,1,0))</f>
        <v>1</v>
      </c>
      <c r="J1631">
        <f>IF(ISBLANK(Table13[[#This Row],[T2]]),0,IF(Table13[[#This Row],[T2]]&gt;0,1,0))</f>
        <v>1</v>
      </c>
      <c r="K1631">
        <f>IF(ISBLANK(Table13[[#This Row],[T3]]),0,IF(Table13[[#This Row],[T3]]&gt;0,1,0))</f>
        <v>1</v>
      </c>
      <c r="L1631">
        <f>IF(ISBLANK(Table13[[#This Row],[T4]]),0,IF(Table13[[#This Row],[T4]]&gt;0,1,0))</f>
        <v>0</v>
      </c>
    </row>
    <row r="1632" spans="1:12">
      <c r="A1632" s="4">
        <v>43745.916666666664</v>
      </c>
      <c r="B1632">
        <f t="shared" si="69"/>
        <v>7</v>
      </c>
      <c r="C1632">
        <f t="shared" si="70"/>
        <v>22</v>
      </c>
      <c r="D1632">
        <v>58</v>
      </c>
      <c r="E1632">
        <v>58</v>
      </c>
      <c r="F1632">
        <v>58</v>
      </c>
      <c r="G1632">
        <v>0</v>
      </c>
      <c r="I1632">
        <f>IF(ISBLANK(Table13[[#This Row],[T1]]),0,IF(Table13[[#This Row],[T1]]&gt;0,1,0))</f>
        <v>1</v>
      </c>
      <c r="J1632">
        <f>IF(ISBLANK(Table13[[#This Row],[T2]]),0,IF(Table13[[#This Row],[T2]]&gt;0,1,0))</f>
        <v>1</v>
      </c>
      <c r="K1632">
        <f>IF(ISBLANK(Table13[[#This Row],[T3]]),0,IF(Table13[[#This Row],[T3]]&gt;0,1,0))</f>
        <v>1</v>
      </c>
      <c r="L1632">
        <f>IF(ISBLANK(Table13[[#This Row],[T4]]),0,IF(Table13[[#This Row],[T4]]&gt;0,1,0))</f>
        <v>0</v>
      </c>
    </row>
    <row r="1633" spans="1:12">
      <c r="A1633" s="4">
        <v>43745.958333333336</v>
      </c>
      <c r="B1633">
        <f t="shared" si="69"/>
        <v>7</v>
      </c>
      <c r="C1633">
        <f t="shared" si="70"/>
        <v>23</v>
      </c>
      <c r="D1633">
        <v>58</v>
      </c>
      <c r="E1633">
        <v>58</v>
      </c>
      <c r="F1633">
        <v>58</v>
      </c>
      <c r="G1633">
        <v>0</v>
      </c>
      <c r="I1633">
        <f>IF(ISBLANK(Table13[[#This Row],[T1]]),0,IF(Table13[[#This Row],[T1]]&gt;0,1,0))</f>
        <v>1</v>
      </c>
      <c r="J1633">
        <f>IF(ISBLANK(Table13[[#This Row],[T2]]),0,IF(Table13[[#This Row],[T2]]&gt;0,1,0))</f>
        <v>1</v>
      </c>
      <c r="K1633">
        <f>IF(ISBLANK(Table13[[#This Row],[T3]]),0,IF(Table13[[#This Row],[T3]]&gt;0,1,0))</f>
        <v>1</v>
      </c>
      <c r="L1633">
        <f>IF(ISBLANK(Table13[[#This Row],[T4]]),0,IF(Table13[[#This Row],[T4]]&gt;0,1,0))</f>
        <v>0</v>
      </c>
    </row>
    <row r="1634" spans="1:12">
      <c r="A1634" s="4">
        <v>43746</v>
      </c>
      <c r="B1634">
        <f t="shared" si="69"/>
        <v>8</v>
      </c>
      <c r="C1634">
        <f t="shared" si="70"/>
        <v>0</v>
      </c>
      <c r="D1634">
        <v>57</v>
      </c>
      <c r="E1634">
        <v>38</v>
      </c>
      <c r="F1634">
        <v>57</v>
      </c>
      <c r="G1634">
        <v>0</v>
      </c>
      <c r="I1634">
        <f>IF(ISBLANK(Table13[[#This Row],[T1]]),0,IF(Table13[[#This Row],[T1]]&gt;0,1,0))</f>
        <v>1</v>
      </c>
      <c r="J1634">
        <f>IF(ISBLANK(Table13[[#This Row],[T2]]),0,IF(Table13[[#This Row],[T2]]&gt;0,1,0))</f>
        <v>1</v>
      </c>
      <c r="K1634">
        <f>IF(ISBLANK(Table13[[#This Row],[T3]]),0,IF(Table13[[#This Row],[T3]]&gt;0,1,0))</f>
        <v>1</v>
      </c>
      <c r="L1634">
        <f>IF(ISBLANK(Table13[[#This Row],[T4]]),0,IF(Table13[[#This Row],[T4]]&gt;0,1,0))</f>
        <v>0</v>
      </c>
    </row>
    <row r="1635" spans="1:12">
      <c r="A1635" s="4">
        <v>43746.041666666664</v>
      </c>
      <c r="B1635">
        <f t="shared" si="69"/>
        <v>8</v>
      </c>
      <c r="C1635">
        <f t="shared" si="70"/>
        <v>1</v>
      </c>
      <c r="D1635">
        <v>58</v>
      </c>
      <c r="E1635">
        <v>31</v>
      </c>
      <c r="F1635">
        <v>58</v>
      </c>
      <c r="G1635">
        <v>0</v>
      </c>
      <c r="I1635">
        <f>IF(ISBLANK(Table13[[#This Row],[T1]]),0,IF(Table13[[#This Row],[T1]]&gt;0,1,0))</f>
        <v>1</v>
      </c>
      <c r="J1635">
        <f>IF(ISBLANK(Table13[[#This Row],[T2]]),0,IF(Table13[[#This Row],[T2]]&gt;0,1,0))</f>
        <v>1</v>
      </c>
      <c r="K1635">
        <f>IF(ISBLANK(Table13[[#This Row],[T3]]),0,IF(Table13[[#This Row],[T3]]&gt;0,1,0))</f>
        <v>1</v>
      </c>
      <c r="L1635">
        <f>IF(ISBLANK(Table13[[#This Row],[T4]]),0,IF(Table13[[#This Row],[T4]]&gt;0,1,0))</f>
        <v>0</v>
      </c>
    </row>
    <row r="1636" spans="1:12">
      <c r="A1636" s="4">
        <v>43746.083333333336</v>
      </c>
      <c r="B1636">
        <f t="shared" si="69"/>
        <v>8</v>
      </c>
      <c r="C1636">
        <f t="shared" si="70"/>
        <v>2</v>
      </c>
      <c r="D1636">
        <v>58</v>
      </c>
      <c r="E1636">
        <v>30</v>
      </c>
      <c r="F1636">
        <v>58</v>
      </c>
      <c r="G1636">
        <v>0</v>
      </c>
      <c r="I1636">
        <f>IF(ISBLANK(Table13[[#This Row],[T1]]),0,IF(Table13[[#This Row],[T1]]&gt;0,1,0))</f>
        <v>1</v>
      </c>
      <c r="J1636">
        <f>IF(ISBLANK(Table13[[#This Row],[T2]]),0,IF(Table13[[#This Row],[T2]]&gt;0,1,0))</f>
        <v>1</v>
      </c>
      <c r="K1636">
        <f>IF(ISBLANK(Table13[[#This Row],[T3]]),0,IF(Table13[[#This Row],[T3]]&gt;0,1,0))</f>
        <v>1</v>
      </c>
      <c r="L1636">
        <f>IF(ISBLANK(Table13[[#This Row],[T4]]),0,IF(Table13[[#This Row],[T4]]&gt;0,1,0))</f>
        <v>0</v>
      </c>
    </row>
    <row r="1637" spans="1:12">
      <c r="A1637" s="4">
        <v>43746.125</v>
      </c>
      <c r="B1637">
        <f t="shared" si="69"/>
        <v>8</v>
      </c>
      <c r="C1637">
        <f t="shared" si="70"/>
        <v>3</v>
      </c>
      <c r="D1637">
        <v>58</v>
      </c>
      <c r="E1637">
        <v>25</v>
      </c>
      <c r="F1637">
        <v>58</v>
      </c>
      <c r="G1637">
        <v>0</v>
      </c>
      <c r="I1637">
        <f>IF(ISBLANK(Table13[[#This Row],[T1]]),0,IF(Table13[[#This Row],[T1]]&gt;0,1,0))</f>
        <v>1</v>
      </c>
      <c r="J1637">
        <f>IF(ISBLANK(Table13[[#This Row],[T2]]),0,IF(Table13[[#This Row],[T2]]&gt;0,1,0))</f>
        <v>1</v>
      </c>
      <c r="K1637">
        <f>IF(ISBLANK(Table13[[#This Row],[T3]]),0,IF(Table13[[#This Row],[T3]]&gt;0,1,0))</f>
        <v>1</v>
      </c>
      <c r="L1637">
        <f>IF(ISBLANK(Table13[[#This Row],[T4]]),0,IF(Table13[[#This Row],[T4]]&gt;0,1,0))</f>
        <v>0</v>
      </c>
    </row>
    <row r="1638" spans="1:12">
      <c r="A1638" s="4">
        <v>43746.166666666664</v>
      </c>
      <c r="B1638">
        <f t="shared" si="69"/>
        <v>8</v>
      </c>
      <c r="C1638">
        <f t="shared" si="70"/>
        <v>4</v>
      </c>
      <c r="D1638">
        <v>57</v>
      </c>
      <c r="E1638">
        <v>29</v>
      </c>
      <c r="F1638">
        <v>57</v>
      </c>
      <c r="G1638">
        <v>0</v>
      </c>
      <c r="I1638">
        <f>IF(ISBLANK(Table13[[#This Row],[T1]]),0,IF(Table13[[#This Row],[T1]]&gt;0,1,0))</f>
        <v>1</v>
      </c>
      <c r="J1638">
        <f>IF(ISBLANK(Table13[[#This Row],[T2]]),0,IF(Table13[[#This Row],[T2]]&gt;0,1,0))</f>
        <v>1</v>
      </c>
      <c r="K1638">
        <f>IF(ISBLANK(Table13[[#This Row],[T3]]),0,IF(Table13[[#This Row],[T3]]&gt;0,1,0))</f>
        <v>1</v>
      </c>
      <c r="L1638">
        <f>IF(ISBLANK(Table13[[#This Row],[T4]]),0,IF(Table13[[#This Row],[T4]]&gt;0,1,0))</f>
        <v>0</v>
      </c>
    </row>
    <row r="1639" spans="1:12">
      <c r="A1639" s="4">
        <v>43746.208333333336</v>
      </c>
      <c r="B1639">
        <f t="shared" si="69"/>
        <v>8</v>
      </c>
      <c r="C1639">
        <f t="shared" si="70"/>
        <v>5</v>
      </c>
      <c r="D1639">
        <v>58</v>
      </c>
      <c r="E1639">
        <v>53</v>
      </c>
      <c r="F1639">
        <v>58</v>
      </c>
      <c r="G1639">
        <v>0</v>
      </c>
      <c r="I1639">
        <f>IF(ISBLANK(Table13[[#This Row],[T1]]),0,IF(Table13[[#This Row],[T1]]&gt;0,1,0))</f>
        <v>1</v>
      </c>
      <c r="J1639">
        <f>IF(ISBLANK(Table13[[#This Row],[T2]]),0,IF(Table13[[#This Row],[T2]]&gt;0,1,0))</f>
        <v>1</v>
      </c>
      <c r="K1639">
        <f>IF(ISBLANK(Table13[[#This Row],[T3]]),0,IF(Table13[[#This Row],[T3]]&gt;0,1,0))</f>
        <v>1</v>
      </c>
      <c r="L1639">
        <f>IF(ISBLANK(Table13[[#This Row],[T4]]),0,IF(Table13[[#This Row],[T4]]&gt;0,1,0))</f>
        <v>0</v>
      </c>
    </row>
    <row r="1640" spans="1:12">
      <c r="A1640" s="4">
        <v>43746.25</v>
      </c>
      <c r="B1640">
        <f t="shared" si="69"/>
        <v>8</v>
      </c>
      <c r="C1640">
        <f t="shared" si="70"/>
        <v>6</v>
      </c>
      <c r="D1640">
        <v>58</v>
      </c>
      <c r="E1640">
        <v>35</v>
      </c>
      <c r="F1640">
        <v>57</v>
      </c>
      <c r="G1640">
        <v>0</v>
      </c>
      <c r="I1640">
        <f>IF(ISBLANK(Table13[[#This Row],[T1]]),0,IF(Table13[[#This Row],[T1]]&gt;0,1,0))</f>
        <v>1</v>
      </c>
      <c r="J1640">
        <f>IF(ISBLANK(Table13[[#This Row],[T2]]),0,IF(Table13[[#This Row],[T2]]&gt;0,1,0))</f>
        <v>1</v>
      </c>
      <c r="K1640">
        <f>IF(ISBLANK(Table13[[#This Row],[T3]]),0,IF(Table13[[#This Row],[T3]]&gt;0,1,0))</f>
        <v>1</v>
      </c>
      <c r="L1640">
        <f>IF(ISBLANK(Table13[[#This Row],[T4]]),0,IF(Table13[[#This Row],[T4]]&gt;0,1,0))</f>
        <v>0</v>
      </c>
    </row>
    <row r="1641" spans="1:12">
      <c r="A1641" s="4">
        <v>43746.291666666664</v>
      </c>
      <c r="B1641">
        <f t="shared" si="69"/>
        <v>8</v>
      </c>
      <c r="C1641">
        <f t="shared" si="70"/>
        <v>7</v>
      </c>
      <c r="D1641">
        <v>48</v>
      </c>
      <c r="E1641">
        <v>11</v>
      </c>
      <c r="F1641">
        <v>35</v>
      </c>
      <c r="G1641">
        <v>0</v>
      </c>
      <c r="I1641">
        <f>IF(ISBLANK(Table13[[#This Row],[T1]]),0,IF(Table13[[#This Row],[T1]]&gt;0,1,0))</f>
        <v>1</v>
      </c>
      <c r="J1641">
        <f>IF(ISBLANK(Table13[[#This Row],[T2]]),0,IF(Table13[[#This Row],[T2]]&gt;0,1,0))</f>
        <v>1</v>
      </c>
      <c r="K1641">
        <f>IF(ISBLANK(Table13[[#This Row],[T3]]),0,IF(Table13[[#This Row],[T3]]&gt;0,1,0))</f>
        <v>1</v>
      </c>
      <c r="L1641">
        <f>IF(ISBLANK(Table13[[#This Row],[T4]]),0,IF(Table13[[#This Row],[T4]]&gt;0,1,0))</f>
        <v>0</v>
      </c>
    </row>
    <row r="1642" spans="1:12">
      <c r="A1642" s="4">
        <v>43746.333332870374</v>
      </c>
      <c r="B1642">
        <f t="shared" si="69"/>
        <v>8</v>
      </c>
      <c r="C1642">
        <f t="shared" si="70"/>
        <v>8</v>
      </c>
      <c r="I1642">
        <f>IF(ISBLANK(Table13[[#This Row],[T1]]),0,IF(Table13[[#This Row],[T1]]&gt;0,1,0))</f>
        <v>0</v>
      </c>
      <c r="J1642">
        <f>IF(ISBLANK(Table13[[#This Row],[T2]]),0,IF(Table13[[#This Row],[T2]]&gt;0,1,0))</f>
        <v>0</v>
      </c>
      <c r="K1642">
        <f>IF(ISBLANK(Table13[[#This Row],[T3]]),0,IF(Table13[[#This Row],[T3]]&gt;0,1,0))</f>
        <v>0</v>
      </c>
      <c r="L1642">
        <f>IF(ISBLANK(Table13[[#This Row],[T4]]),0,IF(Table13[[#This Row],[T4]]&gt;0,1,0))</f>
        <v>0</v>
      </c>
    </row>
    <row r="1643" spans="1:12">
      <c r="A1643" s="4">
        <v>43746.374999479165</v>
      </c>
      <c r="B1643">
        <f t="shared" si="69"/>
        <v>8</v>
      </c>
      <c r="C1643">
        <f t="shared" si="70"/>
        <v>9</v>
      </c>
      <c r="I1643">
        <f>IF(ISBLANK(Table13[[#This Row],[T1]]),0,IF(Table13[[#This Row],[T1]]&gt;0,1,0))</f>
        <v>0</v>
      </c>
      <c r="J1643">
        <f>IF(ISBLANK(Table13[[#This Row],[T2]]),0,IF(Table13[[#This Row],[T2]]&gt;0,1,0))</f>
        <v>0</v>
      </c>
      <c r="K1643">
        <f>IF(ISBLANK(Table13[[#This Row],[T3]]),0,IF(Table13[[#This Row],[T3]]&gt;0,1,0))</f>
        <v>0</v>
      </c>
      <c r="L1643">
        <f>IF(ISBLANK(Table13[[#This Row],[T4]]),0,IF(Table13[[#This Row],[T4]]&gt;0,1,0))</f>
        <v>0</v>
      </c>
    </row>
    <row r="1644" spans="1:12">
      <c r="A1644" s="4">
        <v>43746.416666087964</v>
      </c>
      <c r="B1644">
        <f t="shared" si="69"/>
        <v>8</v>
      </c>
      <c r="C1644">
        <f t="shared" si="70"/>
        <v>10</v>
      </c>
      <c r="I1644">
        <f>IF(ISBLANK(Table13[[#This Row],[T1]]),0,IF(Table13[[#This Row],[T1]]&gt;0,1,0))</f>
        <v>0</v>
      </c>
      <c r="J1644">
        <f>IF(ISBLANK(Table13[[#This Row],[T2]]),0,IF(Table13[[#This Row],[T2]]&gt;0,1,0))</f>
        <v>0</v>
      </c>
      <c r="K1644">
        <f>IF(ISBLANK(Table13[[#This Row],[T3]]),0,IF(Table13[[#This Row],[T3]]&gt;0,1,0))</f>
        <v>0</v>
      </c>
      <c r="L1644">
        <f>IF(ISBLANK(Table13[[#This Row],[T4]]),0,IF(Table13[[#This Row],[T4]]&gt;0,1,0))</f>
        <v>0</v>
      </c>
    </row>
    <row r="1645" spans="1:12">
      <c r="A1645" s="4">
        <v>43746.458332696762</v>
      </c>
      <c r="B1645">
        <f t="shared" si="69"/>
        <v>8</v>
      </c>
      <c r="C1645">
        <f t="shared" si="70"/>
        <v>11</v>
      </c>
      <c r="I1645">
        <f>IF(ISBLANK(Table13[[#This Row],[T1]]),0,IF(Table13[[#This Row],[T1]]&gt;0,1,0))</f>
        <v>0</v>
      </c>
      <c r="J1645">
        <f>IF(ISBLANK(Table13[[#This Row],[T2]]),0,IF(Table13[[#This Row],[T2]]&gt;0,1,0))</f>
        <v>0</v>
      </c>
      <c r="K1645">
        <f>IF(ISBLANK(Table13[[#This Row],[T3]]),0,IF(Table13[[#This Row],[T3]]&gt;0,1,0))</f>
        <v>0</v>
      </c>
      <c r="L1645">
        <f>IF(ISBLANK(Table13[[#This Row],[T4]]),0,IF(Table13[[#This Row],[T4]]&gt;0,1,0))</f>
        <v>0</v>
      </c>
    </row>
    <row r="1646" spans="1:12">
      <c r="A1646" s="4">
        <v>43746.499999305554</v>
      </c>
      <c r="B1646">
        <f t="shared" si="69"/>
        <v>8</v>
      </c>
      <c r="C1646">
        <f t="shared" si="70"/>
        <v>12</v>
      </c>
      <c r="I1646">
        <f>IF(ISBLANK(Table13[[#This Row],[T1]]),0,IF(Table13[[#This Row],[T1]]&gt;0,1,0))</f>
        <v>0</v>
      </c>
      <c r="J1646">
        <f>IF(ISBLANK(Table13[[#This Row],[T2]]),0,IF(Table13[[#This Row],[T2]]&gt;0,1,0))</f>
        <v>0</v>
      </c>
      <c r="K1646">
        <f>IF(ISBLANK(Table13[[#This Row],[T3]]),0,IF(Table13[[#This Row],[T3]]&gt;0,1,0))</f>
        <v>0</v>
      </c>
      <c r="L1646">
        <f>IF(ISBLANK(Table13[[#This Row],[T4]]),0,IF(Table13[[#This Row],[T4]]&gt;0,1,0))</f>
        <v>0</v>
      </c>
    </row>
    <row r="1647" spans="1:12">
      <c r="A1647" s="4">
        <v>43746.541665914352</v>
      </c>
      <c r="B1647">
        <f t="shared" si="69"/>
        <v>8</v>
      </c>
      <c r="C1647">
        <f t="shared" si="70"/>
        <v>13</v>
      </c>
      <c r="I1647">
        <f>IF(ISBLANK(Table13[[#This Row],[T1]]),0,IF(Table13[[#This Row],[T1]]&gt;0,1,0))</f>
        <v>0</v>
      </c>
      <c r="J1647">
        <f>IF(ISBLANK(Table13[[#This Row],[T2]]),0,IF(Table13[[#This Row],[T2]]&gt;0,1,0))</f>
        <v>0</v>
      </c>
      <c r="K1647">
        <f>IF(ISBLANK(Table13[[#This Row],[T3]]),0,IF(Table13[[#This Row],[T3]]&gt;0,1,0))</f>
        <v>0</v>
      </c>
      <c r="L1647">
        <f>IF(ISBLANK(Table13[[#This Row],[T4]]),0,IF(Table13[[#This Row],[T4]]&gt;0,1,0))</f>
        <v>0</v>
      </c>
    </row>
    <row r="1648" spans="1:12">
      <c r="A1648" s="4">
        <v>43746.583332523151</v>
      </c>
      <c r="B1648">
        <f t="shared" si="69"/>
        <v>8</v>
      </c>
      <c r="C1648">
        <f t="shared" si="70"/>
        <v>14</v>
      </c>
      <c r="I1648">
        <f>IF(ISBLANK(Table13[[#This Row],[T1]]),0,IF(Table13[[#This Row],[T1]]&gt;0,1,0))</f>
        <v>0</v>
      </c>
      <c r="J1648">
        <f>IF(ISBLANK(Table13[[#This Row],[T2]]),0,IF(Table13[[#This Row],[T2]]&gt;0,1,0))</f>
        <v>0</v>
      </c>
      <c r="K1648">
        <f>IF(ISBLANK(Table13[[#This Row],[T3]]),0,IF(Table13[[#This Row],[T3]]&gt;0,1,0))</f>
        <v>0</v>
      </c>
      <c r="L1648">
        <f>IF(ISBLANK(Table13[[#This Row],[T4]]),0,IF(Table13[[#This Row],[T4]]&gt;0,1,0))</f>
        <v>0</v>
      </c>
    </row>
    <row r="1649" spans="1:12">
      <c r="A1649" s="4">
        <v>43746.624999131942</v>
      </c>
      <c r="B1649">
        <f t="shared" si="69"/>
        <v>8</v>
      </c>
      <c r="C1649">
        <f t="shared" si="70"/>
        <v>15</v>
      </c>
      <c r="I1649">
        <f>IF(ISBLANK(Table13[[#This Row],[T1]]),0,IF(Table13[[#This Row],[T1]]&gt;0,1,0))</f>
        <v>0</v>
      </c>
      <c r="J1649">
        <f>IF(ISBLANK(Table13[[#This Row],[T2]]),0,IF(Table13[[#This Row],[T2]]&gt;0,1,0))</f>
        <v>0</v>
      </c>
      <c r="K1649">
        <f>IF(ISBLANK(Table13[[#This Row],[T3]]),0,IF(Table13[[#This Row],[T3]]&gt;0,1,0))</f>
        <v>0</v>
      </c>
      <c r="L1649">
        <f>IF(ISBLANK(Table13[[#This Row],[T4]]),0,IF(Table13[[#This Row],[T4]]&gt;0,1,0))</f>
        <v>0</v>
      </c>
    </row>
    <row r="1650" spans="1:12">
      <c r="A1650" s="4">
        <v>43746.66666574074</v>
      </c>
      <c r="B1650">
        <f t="shared" si="69"/>
        <v>8</v>
      </c>
      <c r="C1650">
        <f t="shared" si="70"/>
        <v>16</v>
      </c>
      <c r="I1650">
        <f>IF(ISBLANK(Table13[[#This Row],[T1]]),0,IF(Table13[[#This Row],[T1]]&gt;0,1,0))</f>
        <v>0</v>
      </c>
      <c r="J1650">
        <f>IF(ISBLANK(Table13[[#This Row],[T2]]),0,IF(Table13[[#This Row],[T2]]&gt;0,1,0))</f>
        <v>0</v>
      </c>
      <c r="K1650">
        <f>IF(ISBLANK(Table13[[#This Row],[T3]]),0,IF(Table13[[#This Row],[T3]]&gt;0,1,0))</f>
        <v>0</v>
      </c>
      <c r="L1650">
        <f>IF(ISBLANK(Table13[[#This Row],[T4]]),0,IF(Table13[[#This Row],[T4]]&gt;0,1,0))</f>
        <v>0</v>
      </c>
    </row>
    <row r="1651" spans="1:12">
      <c r="A1651" s="4">
        <v>43746.708333333336</v>
      </c>
      <c r="B1651">
        <f t="shared" si="69"/>
        <v>8</v>
      </c>
      <c r="C1651">
        <f t="shared" si="70"/>
        <v>17</v>
      </c>
      <c r="D1651">
        <v>0</v>
      </c>
      <c r="E1651">
        <v>0</v>
      </c>
      <c r="F1651">
        <v>7</v>
      </c>
      <c r="G1651">
        <v>0</v>
      </c>
      <c r="I1651">
        <f>IF(ISBLANK(Table13[[#This Row],[T1]]),0,IF(Table13[[#This Row],[T1]]&gt;0,1,0))</f>
        <v>0</v>
      </c>
      <c r="J1651">
        <f>IF(ISBLANK(Table13[[#This Row],[T2]]),0,IF(Table13[[#This Row],[T2]]&gt;0,1,0))</f>
        <v>0</v>
      </c>
      <c r="K1651">
        <f>IF(ISBLANK(Table13[[#This Row],[T3]]),0,IF(Table13[[#This Row],[T3]]&gt;0,1,0))</f>
        <v>1</v>
      </c>
      <c r="L1651">
        <f>IF(ISBLANK(Table13[[#This Row],[T4]]),0,IF(Table13[[#This Row],[T4]]&gt;0,1,0))</f>
        <v>0</v>
      </c>
    </row>
    <row r="1652" spans="1:12">
      <c r="A1652" s="4">
        <v>43746.75</v>
      </c>
      <c r="B1652">
        <f t="shared" si="69"/>
        <v>8</v>
      </c>
      <c r="C1652">
        <f t="shared" si="70"/>
        <v>18</v>
      </c>
      <c r="D1652">
        <v>0</v>
      </c>
      <c r="E1652">
        <v>0</v>
      </c>
      <c r="F1652">
        <v>49</v>
      </c>
      <c r="G1652">
        <v>0</v>
      </c>
      <c r="I1652">
        <f>IF(ISBLANK(Table13[[#This Row],[T1]]),0,IF(Table13[[#This Row],[T1]]&gt;0,1,0))</f>
        <v>0</v>
      </c>
      <c r="J1652">
        <f>IF(ISBLANK(Table13[[#This Row],[T2]]),0,IF(Table13[[#This Row],[T2]]&gt;0,1,0))</f>
        <v>0</v>
      </c>
      <c r="K1652">
        <f>IF(ISBLANK(Table13[[#This Row],[T3]]),0,IF(Table13[[#This Row],[T3]]&gt;0,1,0))</f>
        <v>1</v>
      </c>
      <c r="L1652">
        <f>IF(ISBLANK(Table13[[#This Row],[T4]]),0,IF(Table13[[#This Row],[T4]]&gt;0,1,0))</f>
        <v>0</v>
      </c>
    </row>
    <row r="1653" spans="1:12">
      <c r="A1653" s="4">
        <v>43746.791666666664</v>
      </c>
      <c r="B1653">
        <f t="shared" si="69"/>
        <v>8</v>
      </c>
      <c r="C1653">
        <f t="shared" si="70"/>
        <v>19</v>
      </c>
      <c r="D1653">
        <v>45</v>
      </c>
      <c r="E1653">
        <v>0</v>
      </c>
      <c r="F1653">
        <v>0</v>
      </c>
      <c r="G1653">
        <v>0</v>
      </c>
      <c r="I1653">
        <f>IF(ISBLANK(Table13[[#This Row],[T1]]),0,IF(Table13[[#This Row],[T1]]&gt;0,1,0))</f>
        <v>1</v>
      </c>
      <c r="J1653">
        <f>IF(ISBLANK(Table13[[#This Row],[T2]]),0,IF(Table13[[#This Row],[T2]]&gt;0,1,0))</f>
        <v>0</v>
      </c>
      <c r="K1653">
        <f>IF(ISBLANK(Table13[[#This Row],[T3]]),0,IF(Table13[[#This Row],[T3]]&gt;0,1,0))</f>
        <v>0</v>
      </c>
      <c r="L1653">
        <f>IF(ISBLANK(Table13[[#This Row],[T4]]),0,IF(Table13[[#This Row],[T4]]&gt;0,1,0))</f>
        <v>0</v>
      </c>
    </row>
    <row r="1654" spans="1:12">
      <c r="A1654" s="4">
        <v>43746.833333333336</v>
      </c>
      <c r="B1654">
        <f t="shared" si="69"/>
        <v>8</v>
      </c>
      <c r="C1654">
        <f t="shared" si="70"/>
        <v>20</v>
      </c>
      <c r="D1654">
        <v>58</v>
      </c>
      <c r="E1654">
        <v>0</v>
      </c>
      <c r="F1654">
        <v>0</v>
      </c>
      <c r="G1654">
        <v>0</v>
      </c>
      <c r="I1654">
        <f>IF(ISBLANK(Table13[[#This Row],[T1]]),0,IF(Table13[[#This Row],[T1]]&gt;0,1,0))</f>
        <v>1</v>
      </c>
      <c r="J1654">
        <f>IF(ISBLANK(Table13[[#This Row],[T2]]),0,IF(Table13[[#This Row],[T2]]&gt;0,1,0))</f>
        <v>0</v>
      </c>
      <c r="K1654">
        <f>IF(ISBLANK(Table13[[#This Row],[T3]]),0,IF(Table13[[#This Row],[T3]]&gt;0,1,0))</f>
        <v>0</v>
      </c>
      <c r="L1654">
        <f>IF(ISBLANK(Table13[[#This Row],[T4]]),0,IF(Table13[[#This Row],[T4]]&gt;0,1,0))</f>
        <v>0</v>
      </c>
    </row>
    <row r="1655" spans="1:12">
      <c r="A1655" s="4">
        <v>43746.875</v>
      </c>
      <c r="B1655">
        <f t="shared" si="69"/>
        <v>8</v>
      </c>
      <c r="C1655">
        <f t="shared" si="70"/>
        <v>21</v>
      </c>
      <c r="D1655">
        <v>57</v>
      </c>
      <c r="E1655">
        <v>0</v>
      </c>
      <c r="F1655">
        <v>53</v>
      </c>
      <c r="G1655">
        <v>0</v>
      </c>
      <c r="I1655">
        <f>IF(ISBLANK(Table13[[#This Row],[T1]]),0,IF(Table13[[#This Row],[T1]]&gt;0,1,0))</f>
        <v>1</v>
      </c>
      <c r="J1655">
        <f>IF(ISBLANK(Table13[[#This Row],[T2]]),0,IF(Table13[[#This Row],[T2]]&gt;0,1,0))</f>
        <v>0</v>
      </c>
      <c r="K1655">
        <f>IF(ISBLANK(Table13[[#This Row],[T3]]),0,IF(Table13[[#This Row],[T3]]&gt;0,1,0))</f>
        <v>1</v>
      </c>
      <c r="L1655">
        <f>IF(ISBLANK(Table13[[#This Row],[T4]]),0,IF(Table13[[#This Row],[T4]]&gt;0,1,0))</f>
        <v>0</v>
      </c>
    </row>
    <row r="1656" spans="1:12">
      <c r="A1656" s="4">
        <v>43746.916666666664</v>
      </c>
      <c r="B1656">
        <f t="shared" si="69"/>
        <v>8</v>
      </c>
      <c r="C1656">
        <f t="shared" si="70"/>
        <v>22</v>
      </c>
      <c r="D1656">
        <v>57</v>
      </c>
      <c r="E1656">
        <v>0</v>
      </c>
      <c r="F1656">
        <v>57</v>
      </c>
      <c r="G1656">
        <v>0</v>
      </c>
      <c r="I1656">
        <f>IF(ISBLANK(Table13[[#This Row],[T1]]),0,IF(Table13[[#This Row],[T1]]&gt;0,1,0))</f>
        <v>1</v>
      </c>
      <c r="J1656">
        <f>IF(ISBLANK(Table13[[#This Row],[T2]]),0,IF(Table13[[#This Row],[T2]]&gt;0,1,0))</f>
        <v>0</v>
      </c>
      <c r="K1656">
        <f>IF(ISBLANK(Table13[[#This Row],[T3]]),0,IF(Table13[[#This Row],[T3]]&gt;0,1,0))</f>
        <v>1</v>
      </c>
      <c r="L1656">
        <f>IF(ISBLANK(Table13[[#This Row],[T4]]),0,IF(Table13[[#This Row],[T4]]&gt;0,1,0))</f>
        <v>0</v>
      </c>
    </row>
    <row r="1657" spans="1:12">
      <c r="A1657" s="4">
        <v>43746.958333333336</v>
      </c>
      <c r="B1657">
        <f t="shared" si="69"/>
        <v>8</v>
      </c>
      <c r="C1657">
        <f t="shared" si="70"/>
        <v>23</v>
      </c>
      <c r="D1657">
        <v>58</v>
      </c>
      <c r="E1657">
        <v>0</v>
      </c>
      <c r="F1657">
        <v>58</v>
      </c>
      <c r="G1657">
        <v>0</v>
      </c>
      <c r="I1657">
        <f>IF(ISBLANK(Table13[[#This Row],[T1]]),0,IF(Table13[[#This Row],[T1]]&gt;0,1,0))</f>
        <v>1</v>
      </c>
      <c r="J1657">
        <f>IF(ISBLANK(Table13[[#This Row],[T2]]),0,IF(Table13[[#This Row],[T2]]&gt;0,1,0))</f>
        <v>0</v>
      </c>
      <c r="K1657">
        <f>IF(ISBLANK(Table13[[#This Row],[T3]]),0,IF(Table13[[#This Row],[T3]]&gt;0,1,0))</f>
        <v>1</v>
      </c>
      <c r="L1657">
        <f>IF(ISBLANK(Table13[[#This Row],[T4]]),0,IF(Table13[[#This Row],[T4]]&gt;0,1,0))</f>
        <v>0</v>
      </c>
    </row>
    <row r="1658" spans="1:12">
      <c r="A1658" s="4">
        <v>43747</v>
      </c>
      <c r="B1658">
        <f t="shared" si="69"/>
        <v>9</v>
      </c>
      <c r="C1658">
        <f t="shared" si="70"/>
        <v>0</v>
      </c>
      <c r="D1658">
        <v>58</v>
      </c>
      <c r="E1658">
        <v>0</v>
      </c>
      <c r="F1658">
        <v>58</v>
      </c>
      <c r="G1658">
        <v>0</v>
      </c>
      <c r="I1658">
        <f>IF(ISBLANK(Table13[[#This Row],[T1]]),0,IF(Table13[[#This Row],[T1]]&gt;0,1,0))</f>
        <v>1</v>
      </c>
      <c r="J1658">
        <f>IF(ISBLANK(Table13[[#This Row],[T2]]),0,IF(Table13[[#This Row],[T2]]&gt;0,1,0))</f>
        <v>0</v>
      </c>
      <c r="K1658">
        <f>IF(ISBLANK(Table13[[#This Row],[T3]]),0,IF(Table13[[#This Row],[T3]]&gt;0,1,0))</f>
        <v>1</v>
      </c>
      <c r="L1658">
        <f>IF(ISBLANK(Table13[[#This Row],[T4]]),0,IF(Table13[[#This Row],[T4]]&gt;0,1,0))</f>
        <v>0</v>
      </c>
    </row>
    <row r="1659" spans="1:12">
      <c r="A1659" s="4">
        <v>43747.041666666664</v>
      </c>
      <c r="B1659">
        <f t="shared" si="69"/>
        <v>9</v>
      </c>
      <c r="C1659">
        <f t="shared" si="70"/>
        <v>1</v>
      </c>
      <c r="D1659">
        <v>58</v>
      </c>
      <c r="E1659">
        <v>5</v>
      </c>
      <c r="F1659">
        <v>58</v>
      </c>
      <c r="G1659">
        <v>0</v>
      </c>
      <c r="I1659">
        <f>IF(ISBLANK(Table13[[#This Row],[T1]]),0,IF(Table13[[#This Row],[T1]]&gt;0,1,0))</f>
        <v>1</v>
      </c>
      <c r="J1659">
        <f>IF(ISBLANK(Table13[[#This Row],[T2]]),0,IF(Table13[[#This Row],[T2]]&gt;0,1,0))</f>
        <v>1</v>
      </c>
      <c r="K1659">
        <f>IF(ISBLANK(Table13[[#This Row],[T3]]),0,IF(Table13[[#This Row],[T3]]&gt;0,1,0))</f>
        <v>1</v>
      </c>
      <c r="L1659">
        <f>IF(ISBLANK(Table13[[#This Row],[T4]]),0,IF(Table13[[#This Row],[T4]]&gt;0,1,0))</f>
        <v>0</v>
      </c>
    </row>
    <row r="1660" spans="1:12">
      <c r="A1660" s="4">
        <v>43747.083333333336</v>
      </c>
      <c r="B1660">
        <f t="shared" si="69"/>
        <v>9</v>
      </c>
      <c r="C1660">
        <f t="shared" si="70"/>
        <v>2</v>
      </c>
      <c r="D1660">
        <v>58</v>
      </c>
      <c r="E1660">
        <v>43</v>
      </c>
      <c r="F1660">
        <v>58</v>
      </c>
      <c r="G1660">
        <v>0</v>
      </c>
      <c r="I1660">
        <f>IF(ISBLANK(Table13[[#This Row],[T1]]),0,IF(Table13[[#This Row],[T1]]&gt;0,1,0))</f>
        <v>1</v>
      </c>
      <c r="J1660">
        <f>IF(ISBLANK(Table13[[#This Row],[T2]]),0,IF(Table13[[#This Row],[T2]]&gt;0,1,0))</f>
        <v>1</v>
      </c>
      <c r="K1660">
        <f>IF(ISBLANK(Table13[[#This Row],[T3]]),0,IF(Table13[[#This Row],[T3]]&gt;0,1,0))</f>
        <v>1</v>
      </c>
      <c r="L1660">
        <f>IF(ISBLANK(Table13[[#This Row],[T4]]),0,IF(Table13[[#This Row],[T4]]&gt;0,1,0))</f>
        <v>0</v>
      </c>
    </row>
    <row r="1661" spans="1:12">
      <c r="A1661" s="4">
        <v>43747.125</v>
      </c>
      <c r="B1661">
        <f t="shared" si="69"/>
        <v>9</v>
      </c>
      <c r="C1661">
        <f t="shared" si="70"/>
        <v>3</v>
      </c>
      <c r="D1661">
        <v>57</v>
      </c>
      <c r="E1661">
        <v>28</v>
      </c>
      <c r="F1661">
        <v>57</v>
      </c>
      <c r="G1661">
        <v>0</v>
      </c>
      <c r="I1661">
        <f>IF(ISBLANK(Table13[[#This Row],[T1]]),0,IF(Table13[[#This Row],[T1]]&gt;0,1,0))</f>
        <v>1</v>
      </c>
      <c r="J1661">
        <f>IF(ISBLANK(Table13[[#This Row],[T2]]),0,IF(Table13[[#This Row],[T2]]&gt;0,1,0))</f>
        <v>1</v>
      </c>
      <c r="K1661">
        <f>IF(ISBLANK(Table13[[#This Row],[T3]]),0,IF(Table13[[#This Row],[T3]]&gt;0,1,0))</f>
        <v>1</v>
      </c>
      <c r="L1661">
        <f>IF(ISBLANK(Table13[[#This Row],[T4]]),0,IF(Table13[[#This Row],[T4]]&gt;0,1,0))</f>
        <v>0</v>
      </c>
    </row>
    <row r="1662" spans="1:12">
      <c r="A1662" s="4">
        <v>43747.166666666664</v>
      </c>
      <c r="B1662">
        <f t="shared" si="69"/>
        <v>9</v>
      </c>
      <c r="C1662">
        <f t="shared" si="70"/>
        <v>4</v>
      </c>
      <c r="D1662">
        <v>58</v>
      </c>
      <c r="E1662">
        <v>27</v>
      </c>
      <c r="F1662">
        <v>58</v>
      </c>
      <c r="G1662">
        <v>0</v>
      </c>
      <c r="I1662">
        <f>IF(ISBLANK(Table13[[#This Row],[T1]]),0,IF(Table13[[#This Row],[T1]]&gt;0,1,0))</f>
        <v>1</v>
      </c>
      <c r="J1662">
        <f>IF(ISBLANK(Table13[[#This Row],[T2]]),0,IF(Table13[[#This Row],[T2]]&gt;0,1,0))</f>
        <v>1</v>
      </c>
      <c r="K1662">
        <f>IF(ISBLANK(Table13[[#This Row],[T3]]),0,IF(Table13[[#This Row],[T3]]&gt;0,1,0))</f>
        <v>1</v>
      </c>
      <c r="L1662">
        <f>IF(ISBLANK(Table13[[#This Row],[T4]]),0,IF(Table13[[#This Row],[T4]]&gt;0,1,0))</f>
        <v>0</v>
      </c>
    </row>
    <row r="1663" spans="1:12">
      <c r="A1663" s="4">
        <v>43747.208333333336</v>
      </c>
      <c r="B1663">
        <f t="shared" si="69"/>
        <v>9</v>
      </c>
      <c r="C1663">
        <f t="shared" si="70"/>
        <v>5</v>
      </c>
      <c r="D1663">
        <v>58</v>
      </c>
      <c r="E1663">
        <v>30</v>
      </c>
      <c r="F1663">
        <v>58</v>
      </c>
      <c r="G1663">
        <v>0</v>
      </c>
      <c r="I1663">
        <f>IF(ISBLANK(Table13[[#This Row],[T1]]),0,IF(Table13[[#This Row],[T1]]&gt;0,1,0))</f>
        <v>1</v>
      </c>
      <c r="J1663">
        <f>IF(ISBLANK(Table13[[#This Row],[T2]]),0,IF(Table13[[#This Row],[T2]]&gt;0,1,0))</f>
        <v>1</v>
      </c>
      <c r="K1663">
        <f>IF(ISBLANK(Table13[[#This Row],[T3]]),0,IF(Table13[[#This Row],[T3]]&gt;0,1,0))</f>
        <v>1</v>
      </c>
      <c r="L1663">
        <f>IF(ISBLANK(Table13[[#This Row],[T4]]),0,IF(Table13[[#This Row],[T4]]&gt;0,1,0))</f>
        <v>0</v>
      </c>
    </row>
    <row r="1664" spans="1:12">
      <c r="A1664" s="4">
        <v>43747.25</v>
      </c>
      <c r="B1664">
        <f t="shared" si="69"/>
        <v>9</v>
      </c>
      <c r="C1664">
        <f t="shared" si="70"/>
        <v>6</v>
      </c>
      <c r="D1664">
        <v>58</v>
      </c>
      <c r="E1664">
        <v>32</v>
      </c>
      <c r="F1664">
        <v>58</v>
      </c>
      <c r="G1664">
        <v>0</v>
      </c>
      <c r="I1664">
        <f>IF(ISBLANK(Table13[[#This Row],[T1]]),0,IF(Table13[[#This Row],[T1]]&gt;0,1,0))</f>
        <v>1</v>
      </c>
      <c r="J1664">
        <f>IF(ISBLANK(Table13[[#This Row],[T2]]),0,IF(Table13[[#This Row],[T2]]&gt;0,1,0))</f>
        <v>1</v>
      </c>
      <c r="K1664">
        <f>IF(ISBLANK(Table13[[#This Row],[T3]]),0,IF(Table13[[#This Row],[T3]]&gt;0,1,0))</f>
        <v>1</v>
      </c>
      <c r="L1664">
        <f>IF(ISBLANK(Table13[[#This Row],[T4]]),0,IF(Table13[[#This Row],[T4]]&gt;0,1,0))</f>
        <v>0</v>
      </c>
    </row>
    <row r="1665" spans="1:12">
      <c r="A1665" s="4">
        <v>43747.291666666664</v>
      </c>
      <c r="B1665">
        <f t="shared" si="69"/>
        <v>9</v>
      </c>
      <c r="C1665">
        <f t="shared" si="70"/>
        <v>7</v>
      </c>
      <c r="D1665">
        <v>57</v>
      </c>
      <c r="E1665">
        <v>2</v>
      </c>
      <c r="F1665">
        <v>54</v>
      </c>
      <c r="G1665">
        <v>6</v>
      </c>
      <c r="I1665">
        <f>IF(ISBLANK(Table13[[#This Row],[T1]]),0,IF(Table13[[#This Row],[T1]]&gt;0,1,0))</f>
        <v>1</v>
      </c>
      <c r="J1665">
        <f>IF(ISBLANK(Table13[[#This Row],[T2]]),0,IF(Table13[[#This Row],[T2]]&gt;0,1,0))</f>
        <v>1</v>
      </c>
      <c r="K1665">
        <f>IF(ISBLANK(Table13[[#This Row],[T3]]),0,IF(Table13[[#This Row],[T3]]&gt;0,1,0))</f>
        <v>1</v>
      </c>
      <c r="L1665">
        <f>IF(ISBLANK(Table13[[#This Row],[T4]]),0,IF(Table13[[#This Row],[T4]]&gt;0,1,0))</f>
        <v>1</v>
      </c>
    </row>
    <row r="1666" spans="1:12">
      <c r="A1666" s="4">
        <v>43747.333333333336</v>
      </c>
      <c r="B1666">
        <f t="shared" ref="B1666:B1729" si="71">DAY(A1666)</f>
        <v>9</v>
      </c>
      <c r="C1666">
        <f t="shared" si="70"/>
        <v>8</v>
      </c>
      <c r="D1666">
        <v>36</v>
      </c>
      <c r="E1666">
        <v>0</v>
      </c>
      <c r="F1666">
        <v>58</v>
      </c>
      <c r="G1666">
        <v>19</v>
      </c>
      <c r="I1666">
        <f>IF(ISBLANK(Table13[[#This Row],[T1]]),0,IF(Table13[[#This Row],[T1]]&gt;0,1,0))</f>
        <v>1</v>
      </c>
      <c r="J1666">
        <f>IF(ISBLANK(Table13[[#This Row],[T2]]),0,IF(Table13[[#This Row],[T2]]&gt;0,1,0))</f>
        <v>0</v>
      </c>
      <c r="K1666">
        <f>IF(ISBLANK(Table13[[#This Row],[T3]]),0,IF(Table13[[#This Row],[T3]]&gt;0,1,0))</f>
        <v>1</v>
      </c>
      <c r="L1666">
        <f>IF(ISBLANK(Table13[[#This Row],[T4]]),0,IF(Table13[[#This Row],[T4]]&gt;0,1,0))</f>
        <v>1</v>
      </c>
    </row>
    <row r="1667" spans="1:12">
      <c r="A1667" s="4">
        <v>43747.375</v>
      </c>
      <c r="B1667">
        <f t="shared" si="71"/>
        <v>9</v>
      </c>
      <c r="C1667">
        <f t="shared" si="70"/>
        <v>9</v>
      </c>
      <c r="D1667">
        <v>0</v>
      </c>
      <c r="E1667">
        <v>0</v>
      </c>
      <c r="F1667">
        <v>44</v>
      </c>
      <c r="G1667">
        <v>0</v>
      </c>
      <c r="I1667">
        <f>IF(ISBLANK(Table13[[#This Row],[T1]]),0,IF(Table13[[#This Row],[T1]]&gt;0,1,0))</f>
        <v>0</v>
      </c>
      <c r="J1667">
        <f>IF(ISBLANK(Table13[[#This Row],[T2]]),0,IF(Table13[[#This Row],[T2]]&gt;0,1,0))</f>
        <v>0</v>
      </c>
      <c r="K1667">
        <f>IF(ISBLANK(Table13[[#This Row],[T3]]),0,IF(Table13[[#This Row],[T3]]&gt;0,1,0))</f>
        <v>1</v>
      </c>
      <c r="L1667">
        <f>IF(ISBLANK(Table13[[#This Row],[T4]]),0,IF(Table13[[#This Row],[T4]]&gt;0,1,0))</f>
        <v>0</v>
      </c>
    </row>
    <row r="1668" spans="1:12">
      <c r="A1668" s="4">
        <v>43747.416666666664</v>
      </c>
      <c r="B1668">
        <f t="shared" si="71"/>
        <v>9</v>
      </c>
      <c r="C1668">
        <f t="shared" si="70"/>
        <v>10</v>
      </c>
      <c r="I1668">
        <f>IF(ISBLANK(Table13[[#This Row],[T1]]),0,IF(Table13[[#This Row],[T1]]&gt;0,1,0))</f>
        <v>0</v>
      </c>
      <c r="J1668">
        <f>IF(ISBLANK(Table13[[#This Row],[T2]]),0,IF(Table13[[#This Row],[T2]]&gt;0,1,0))</f>
        <v>0</v>
      </c>
      <c r="K1668">
        <f>IF(ISBLANK(Table13[[#This Row],[T3]]),0,IF(Table13[[#This Row],[T3]]&gt;0,1,0))</f>
        <v>0</v>
      </c>
      <c r="L1668">
        <f>IF(ISBLANK(Table13[[#This Row],[T4]]),0,IF(Table13[[#This Row],[T4]]&gt;0,1,0))</f>
        <v>0</v>
      </c>
    </row>
    <row r="1669" spans="1:12">
      <c r="A1669" s="4">
        <v>43747.458333333336</v>
      </c>
      <c r="B1669">
        <f t="shared" si="71"/>
        <v>9</v>
      </c>
      <c r="C1669">
        <f t="shared" si="70"/>
        <v>11</v>
      </c>
      <c r="I1669">
        <f>IF(ISBLANK(Table13[[#This Row],[T1]]),0,IF(Table13[[#This Row],[T1]]&gt;0,1,0))</f>
        <v>0</v>
      </c>
      <c r="J1669">
        <f>IF(ISBLANK(Table13[[#This Row],[T2]]),0,IF(Table13[[#This Row],[T2]]&gt;0,1,0))</f>
        <v>0</v>
      </c>
      <c r="K1669">
        <f>IF(ISBLANK(Table13[[#This Row],[T3]]),0,IF(Table13[[#This Row],[T3]]&gt;0,1,0))</f>
        <v>0</v>
      </c>
      <c r="L1669">
        <f>IF(ISBLANK(Table13[[#This Row],[T4]]),0,IF(Table13[[#This Row],[T4]]&gt;0,1,0))</f>
        <v>0</v>
      </c>
    </row>
    <row r="1670" spans="1:12">
      <c r="A1670" s="4">
        <v>43747.5</v>
      </c>
      <c r="B1670">
        <f t="shared" si="71"/>
        <v>9</v>
      </c>
      <c r="C1670">
        <f t="shared" si="70"/>
        <v>12</v>
      </c>
      <c r="I1670">
        <f>IF(ISBLANK(Table13[[#This Row],[T1]]),0,IF(Table13[[#This Row],[T1]]&gt;0,1,0))</f>
        <v>0</v>
      </c>
      <c r="J1670">
        <f>IF(ISBLANK(Table13[[#This Row],[T2]]),0,IF(Table13[[#This Row],[T2]]&gt;0,1,0))</f>
        <v>0</v>
      </c>
      <c r="K1670">
        <f>IF(ISBLANK(Table13[[#This Row],[T3]]),0,IF(Table13[[#This Row],[T3]]&gt;0,1,0))</f>
        <v>0</v>
      </c>
      <c r="L1670">
        <f>IF(ISBLANK(Table13[[#This Row],[T4]]),0,IF(Table13[[#This Row],[T4]]&gt;0,1,0))</f>
        <v>0</v>
      </c>
    </row>
    <row r="1671" spans="1:12">
      <c r="A1671" s="4">
        <v>43747.541666666664</v>
      </c>
      <c r="B1671">
        <f t="shared" si="71"/>
        <v>9</v>
      </c>
      <c r="C1671">
        <f t="shared" si="70"/>
        <v>13</v>
      </c>
      <c r="I1671">
        <f>IF(ISBLANK(Table13[[#This Row],[T1]]),0,IF(Table13[[#This Row],[T1]]&gt;0,1,0))</f>
        <v>0</v>
      </c>
      <c r="J1671">
        <f>IF(ISBLANK(Table13[[#This Row],[T2]]),0,IF(Table13[[#This Row],[T2]]&gt;0,1,0))</f>
        <v>0</v>
      </c>
      <c r="K1671">
        <f>IF(ISBLANK(Table13[[#This Row],[T3]]),0,IF(Table13[[#This Row],[T3]]&gt;0,1,0))</f>
        <v>0</v>
      </c>
      <c r="L1671">
        <f>IF(ISBLANK(Table13[[#This Row],[T4]]),0,IF(Table13[[#This Row],[T4]]&gt;0,1,0))</f>
        <v>0</v>
      </c>
    </row>
    <row r="1672" spans="1:12">
      <c r="A1672" s="4">
        <v>43747.583333333336</v>
      </c>
      <c r="B1672">
        <f t="shared" si="71"/>
        <v>9</v>
      </c>
      <c r="C1672">
        <f t="shared" si="70"/>
        <v>14</v>
      </c>
      <c r="I1672">
        <f>IF(ISBLANK(Table13[[#This Row],[T1]]),0,IF(Table13[[#This Row],[T1]]&gt;0,1,0))</f>
        <v>0</v>
      </c>
      <c r="J1672">
        <f>IF(ISBLANK(Table13[[#This Row],[T2]]),0,IF(Table13[[#This Row],[T2]]&gt;0,1,0))</f>
        <v>0</v>
      </c>
      <c r="K1672">
        <f>IF(ISBLANK(Table13[[#This Row],[T3]]),0,IF(Table13[[#This Row],[T3]]&gt;0,1,0))</f>
        <v>0</v>
      </c>
      <c r="L1672">
        <f>IF(ISBLANK(Table13[[#This Row],[T4]]),0,IF(Table13[[#This Row],[T4]]&gt;0,1,0))</f>
        <v>0</v>
      </c>
    </row>
    <row r="1673" spans="1:12">
      <c r="A1673" s="4">
        <v>43747.625</v>
      </c>
      <c r="B1673">
        <f t="shared" si="71"/>
        <v>9</v>
      </c>
      <c r="C1673">
        <f t="shared" si="70"/>
        <v>15</v>
      </c>
      <c r="I1673">
        <f>IF(ISBLANK(Table13[[#This Row],[T1]]),0,IF(Table13[[#This Row],[T1]]&gt;0,1,0))</f>
        <v>0</v>
      </c>
      <c r="J1673">
        <f>IF(ISBLANK(Table13[[#This Row],[T2]]),0,IF(Table13[[#This Row],[T2]]&gt;0,1,0))</f>
        <v>0</v>
      </c>
      <c r="K1673">
        <f>IF(ISBLANK(Table13[[#This Row],[T3]]),0,IF(Table13[[#This Row],[T3]]&gt;0,1,0))</f>
        <v>0</v>
      </c>
      <c r="L1673">
        <f>IF(ISBLANK(Table13[[#This Row],[T4]]),0,IF(Table13[[#This Row],[T4]]&gt;0,1,0))</f>
        <v>0</v>
      </c>
    </row>
    <row r="1674" spans="1:12">
      <c r="A1674" s="4">
        <v>43747.666666666664</v>
      </c>
      <c r="B1674">
        <f t="shared" si="71"/>
        <v>9</v>
      </c>
      <c r="C1674">
        <f t="shared" si="70"/>
        <v>16</v>
      </c>
      <c r="I1674">
        <f>IF(ISBLANK(Table13[[#This Row],[T1]]),0,IF(Table13[[#This Row],[T1]]&gt;0,1,0))</f>
        <v>0</v>
      </c>
      <c r="J1674">
        <f>IF(ISBLANK(Table13[[#This Row],[T2]]),0,IF(Table13[[#This Row],[T2]]&gt;0,1,0))</f>
        <v>0</v>
      </c>
      <c r="K1674">
        <f>IF(ISBLANK(Table13[[#This Row],[T3]]),0,IF(Table13[[#This Row],[T3]]&gt;0,1,0))</f>
        <v>0</v>
      </c>
      <c r="L1674">
        <f>IF(ISBLANK(Table13[[#This Row],[T4]]),0,IF(Table13[[#This Row],[T4]]&gt;0,1,0))</f>
        <v>0</v>
      </c>
    </row>
    <row r="1675" spans="1:12">
      <c r="A1675" s="4">
        <v>43747.708333333336</v>
      </c>
      <c r="B1675">
        <f t="shared" si="71"/>
        <v>9</v>
      </c>
      <c r="C1675">
        <f t="shared" si="70"/>
        <v>17</v>
      </c>
      <c r="D1675">
        <v>0</v>
      </c>
      <c r="E1675">
        <v>0</v>
      </c>
      <c r="F1675">
        <v>18</v>
      </c>
      <c r="G1675">
        <v>0</v>
      </c>
      <c r="I1675">
        <f>IF(ISBLANK(Table13[[#This Row],[T1]]),0,IF(Table13[[#This Row],[T1]]&gt;0,1,0))</f>
        <v>0</v>
      </c>
      <c r="J1675">
        <f>IF(ISBLANK(Table13[[#This Row],[T2]]),0,IF(Table13[[#This Row],[T2]]&gt;0,1,0))</f>
        <v>0</v>
      </c>
      <c r="K1675">
        <f>IF(ISBLANK(Table13[[#This Row],[T3]]),0,IF(Table13[[#This Row],[T3]]&gt;0,1,0))</f>
        <v>1</v>
      </c>
      <c r="L1675">
        <f>IF(ISBLANK(Table13[[#This Row],[T4]]),0,IF(Table13[[#This Row],[T4]]&gt;0,1,0))</f>
        <v>0</v>
      </c>
    </row>
    <row r="1676" spans="1:12">
      <c r="A1676" s="4">
        <v>43747.75</v>
      </c>
      <c r="B1676">
        <f t="shared" si="71"/>
        <v>9</v>
      </c>
      <c r="C1676">
        <f t="shared" si="70"/>
        <v>18</v>
      </c>
      <c r="D1676">
        <v>0</v>
      </c>
      <c r="E1676">
        <v>0</v>
      </c>
      <c r="F1676">
        <v>58</v>
      </c>
      <c r="G1676">
        <v>1</v>
      </c>
      <c r="I1676">
        <f>IF(ISBLANK(Table13[[#This Row],[T1]]),0,IF(Table13[[#This Row],[T1]]&gt;0,1,0))</f>
        <v>0</v>
      </c>
      <c r="J1676">
        <f>IF(ISBLANK(Table13[[#This Row],[T2]]),0,IF(Table13[[#This Row],[T2]]&gt;0,1,0))</f>
        <v>0</v>
      </c>
      <c r="K1676">
        <f>IF(ISBLANK(Table13[[#This Row],[T3]]),0,IF(Table13[[#This Row],[T3]]&gt;0,1,0))</f>
        <v>1</v>
      </c>
      <c r="L1676">
        <f>IF(ISBLANK(Table13[[#This Row],[T4]]),0,IF(Table13[[#This Row],[T4]]&gt;0,1,0))</f>
        <v>1</v>
      </c>
    </row>
    <row r="1677" spans="1:12">
      <c r="A1677" s="4">
        <v>43747.791666666664</v>
      </c>
      <c r="B1677">
        <f t="shared" si="71"/>
        <v>9</v>
      </c>
      <c r="C1677">
        <f t="shared" si="70"/>
        <v>19</v>
      </c>
      <c r="D1677">
        <v>0</v>
      </c>
      <c r="E1677">
        <v>0</v>
      </c>
      <c r="F1677">
        <v>58</v>
      </c>
      <c r="G1677">
        <v>10</v>
      </c>
      <c r="I1677">
        <f>IF(ISBLANK(Table13[[#This Row],[T1]]),0,IF(Table13[[#This Row],[T1]]&gt;0,1,0))</f>
        <v>0</v>
      </c>
      <c r="J1677">
        <f>IF(ISBLANK(Table13[[#This Row],[T2]]),0,IF(Table13[[#This Row],[T2]]&gt;0,1,0))</f>
        <v>0</v>
      </c>
      <c r="K1677">
        <f>IF(ISBLANK(Table13[[#This Row],[T3]]),0,IF(Table13[[#This Row],[T3]]&gt;0,1,0))</f>
        <v>1</v>
      </c>
      <c r="L1677">
        <f>IF(ISBLANK(Table13[[#This Row],[T4]]),0,IF(Table13[[#This Row],[T4]]&gt;0,1,0))</f>
        <v>1</v>
      </c>
    </row>
    <row r="1678" spans="1:12">
      <c r="A1678" s="4">
        <v>43747.833333333336</v>
      </c>
      <c r="B1678">
        <f t="shared" si="71"/>
        <v>9</v>
      </c>
      <c r="C1678">
        <f t="shared" si="70"/>
        <v>20</v>
      </c>
      <c r="D1678">
        <v>0</v>
      </c>
      <c r="E1678">
        <v>0</v>
      </c>
      <c r="F1678">
        <v>58</v>
      </c>
      <c r="G1678">
        <v>0</v>
      </c>
      <c r="I1678">
        <f>IF(ISBLANK(Table13[[#This Row],[T1]]),0,IF(Table13[[#This Row],[T1]]&gt;0,1,0))</f>
        <v>0</v>
      </c>
      <c r="J1678">
        <f>IF(ISBLANK(Table13[[#This Row],[T2]]),0,IF(Table13[[#This Row],[T2]]&gt;0,1,0))</f>
        <v>0</v>
      </c>
      <c r="K1678">
        <f>IF(ISBLANK(Table13[[#This Row],[T3]]),0,IF(Table13[[#This Row],[T3]]&gt;0,1,0))</f>
        <v>1</v>
      </c>
      <c r="L1678">
        <f>IF(ISBLANK(Table13[[#This Row],[T4]]),0,IF(Table13[[#This Row],[T4]]&gt;0,1,0))</f>
        <v>0</v>
      </c>
    </row>
    <row r="1679" spans="1:12">
      <c r="A1679" s="4">
        <v>43747.875</v>
      </c>
      <c r="B1679">
        <f t="shared" si="71"/>
        <v>9</v>
      </c>
      <c r="C1679">
        <f t="shared" si="70"/>
        <v>21</v>
      </c>
      <c r="D1679">
        <v>18</v>
      </c>
      <c r="E1679">
        <v>0</v>
      </c>
      <c r="F1679">
        <v>58</v>
      </c>
      <c r="G1679">
        <v>0</v>
      </c>
      <c r="I1679">
        <f>IF(ISBLANK(Table13[[#This Row],[T1]]),0,IF(Table13[[#This Row],[T1]]&gt;0,1,0))</f>
        <v>1</v>
      </c>
      <c r="J1679">
        <f>IF(ISBLANK(Table13[[#This Row],[T2]]),0,IF(Table13[[#This Row],[T2]]&gt;0,1,0))</f>
        <v>0</v>
      </c>
      <c r="K1679">
        <f>IF(ISBLANK(Table13[[#This Row],[T3]]),0,IF(Table13[[#This Row],[T3]]&gt;0,1,0))</f>
        <v>1</v>
      </c>
      <c r="L1679">
        <f>IF(ISBLANK(Table13[[#This Row],[T4]]),0,IF(Table13[[#This Row],[T4]]&gt;0,1,0))</f>
        <v>0</v>
      </c>
    </row>
    <row r="1680" spans="1:12">
      <c r="A1680" s="4">
        <v>43747.916666666664</v>
      </c>
      <c r="B1680">
        <f t="shared" si="71"/>
        <v>9</v>
      </c>
      <c r="C1680">
        <f t="shared" si="70"/>
        <v>22</v>
      </c>
      <c r="D1680">
        <v>57</v>
      </c>
      <c r="E1680">
        <v>40</v>
      </c>
      <c r="F1680">
        <v>57</v>
      </c>
      <c r="G1680">
        <v>0</v>
      </c>
      <c r="I1680">
        <f>IF(ISBLANK(Table13[[#This Row],[T1]]),0,IF(Table13[[#This Row],[T1]]&gt;0,1,0))</f>
        <v>1</v>
      </c>
      <c r="J1680">
        <f>IF(ISBLANK(Table13[[#This Row],[T2]]),0,IF(Table13[[#This Row],[T2]]&gt;0,1,0))</f>
        <v>1</v>
      </c>
      <c r="K1680">
        <f>IF(ISBLANK(Table13[[#This Row],[T3]]),0,IF(Table13[[#This Row],[T3]]&gt;0,1,0))</f>
        <v>1</v>
      </c>
      <c r="L1680">
        <f>IF(ISBLANK(Table13[[#This Row],[T4]]),0,IF(Table13[[#This Row],[T4]]&gt;0,1,0))</f>
        <v>0</v>
      </c>
    </row>
    <row r="1681" spans="1:12">
      <c r="A1681" s="4">
        <v>43747.958333333336</v>
      </c>
      <c r="B1681">
        <f t="shared" si="71"/>
        <v>9</v>
      </c>
      <c r="C1681">
        <f t="shared" si="70"/>
        <v>23</v>
      </c>
      <c r="D1681">
        <v>58</v>
      </c>
      <c r="E1681">
        <v>39</v>
      </c>
      <c r="F1681">
        <v>58</v>
      </c>
      <c r="G1681">
        <v>0</v>
      </c>
      <c r="I1681">
        <f>IF(ISBLANK(Table13[[#This Row],[T1]]),0,IF(Table13[[#This Row],[T1]]&gt;0,1,0))</f>
        <v>1</v>
      </c>
      <c r="J1681">
        <f>IF(ISBLANK(Table13[[#This Row],[T2]]),0,IF(Table13[[#This Row],[T2]]&gt;0,1,0))</f>
        <v>1</v>
      </c>
      <c r="K1681">
        <f>IF(ISBLANK(Table13[[#This Row],[T3]]),0,IF(Table13[[#This Row],[T3]]&gt;0,1,0))</f>
        <v>1</v>
      </c>
      <c r="L1681">
        <f>IF(ISBLANK(Table13[[#This Row],[T4]]),0,IF(Table13[[#This Row],[T4]]&gt;0,1,0))</f>
        <v>0</v>
      </c>
    </row>
    <row r="1682" spans="1:12">
      <c r="A1682" s="4">
        <v>43748</v>
      </c>
      <c r="B1682">
        <f t="shared" si="71"/>
        <v>10</v>
      </c>
      <c r="C1682">
        <f t="shared" si="70"/>
        <v>0</v>
      </c>
      <c r="D1682">
        <v>58</v>
      </c>
      <c r="E1682">
        <v>29</v>
      </c>
      <c r="F1682">
        <v>58</v>
      </c>
      <c r="G1682">
        <v>0</v>
      </c>
      <c r="I1682">
        <f>IF(ISBLANK(Table13[[#This Row],[T1]]),0,IF(Table13[[#This Row],[T1]]&gt;0,1,0))</f>
        <v>1</v>
      </c>
      <c r="J1682">
        <f>IF(ISBLANK(Table13[[#This Row],[T2]]),0,IF(Table13[[#This Row],[T2]]&gt;0,1,0))</f>
        <v>1</v>
      </c>
      <c r="K1682">
        <f>IF(ISBLANK(Table13[[#This Row],[T3]]),0,IF(Table13[[#This Row],[T3]]&gt;0,1,0))</f>
        <v>1</v>
      </c>
      <c r="L1682">
        <f>IF(ISBLANK(Table13[[#This Row],[T4]]),0,IF(Table13[[#This Row],[T4]]&gt;0,1,0))</f>
        <v>0</v>
      </c>
    </row>
    <row r="1683" spans="1:12">
      <c r="A1683" s="4">
        <v>43748.041666666664</v>
      </c>
      <c r="B1683">
        <f t="shared" si="71"/>
        <v>10</v>
      </c>
      <c r="C1683">
        <f t="shared" si="70"/>
        <v>1</v>
      </c>
      <c r="D1683">
        <v>58</v>
      </c>
      <c r="E1683">
        <v>33</v>
      </c>
      <c r="F1683">
        <v>58</v>
      </c>
      <c r="G1683">
        <v>0</v>
      </c>
      <c r="I1683">
        <f>IF(ISBLANK(Table13[[#This Row],[T1]]),0,IF(Table13[[#This Row],[T1]]&gt;0,1,0))</f>
        <v>1</v>
      </c>
      <c r="J1683">
        <f>IF(ISBLANK(Table13[[#This Row],[T2]]),0,IF(Table13[[#This Row],[T2]]&gt;0,1,0))</f>
        <v>1</v>
      </c>
      <c r="K1683">
        <f>IF(ISBLANK(Table13[[#This Row],[T3]]),0,IF(Table13[[#This Row],[T3]]&gt;0,1,0))</f>
        <v>1</v>
      </c>
      <c r="L1683">
        <f>IF(ISBLANK(Table13[[#This Row],[T4]]),0,IF(Table13[[#This Row],[T4]]&gt;0,1,0))</f>
        <v>0</v>
      </c>
    </row>
    <row r="1684" spans="1:12">
      <c r="A1684" s="4">
        <v>43748.083333333336</v>
      </c>
      <c r="B1684">
        <f t="shared" si="71"/>
        <v>10</v>
      </c>
      <c r="C1684">
        <f t="shared" si="70"/>
        <v>2</v>
      </c>
      <c r="D1684">
        <v>58</v>
      </c>
      <c r="E1684">
        <v>23</v>
      </c>
      <c r="F1684">
        <v>58</v>
      </c>
      <c r="G1684">
        <v>0</v>
      </c>
      <c r="I1684">
        <f>IF(ISBLANK(Table13[[#This Row],[T1]]),0,IF(Table13[[#This Row],[T1]]&gt;0,1,0))</f>
        <v>1</v>
      </c>
      <c r="J1684">
        <f>IF(ISBLANK(Table13[[#This Row],[T2]]),0,IF(Table13[[#This Row],[T2]]&gt;0,1,0))</f>
        <v>1</v>
      </c>
      <c r="K1684">
        <f>IF(ISBLANK(Table13[[#This Row],[T3]]),0,IF(Table13[[#This Row],[T3]]&gt;0,1,0))</f>
        <v>1</v>
      </c>
      <c r="L1684">
        <f>IF(ISBLANK(Table13[[#This Row],[T4]]),0,IF(Table13[[#This Row],[T4]]&gt;0,1,0))</f>
        <v>0</v>
      </c>
    </row>
    <row r="1685" spans="1:12">
      <c r="A1685" s="4">
        <v>43748.125</v>
      </c>
      <c r="B1685">
        <f t="shared" si="71"/>
        <v>10</v>
      </c>
      <c r="C1685">
        <f t="shared" si="70"/>
        <v>3</v>
      </c>
      <c r="D1685">
        <v>57</v>
      </c>
      <c r="E1685">
        <v>25</v>
      </c>
      <c r="F1685">
        <v>57</v>
      </c>
      <c r="G1685">
        <v>0</v>
      </c>
      <c r="I1685">
        <f>IF(ISBLANK(Table13[[#This Row],[T1]]),0,IF(Table13[[#This Row],[T1]]&gt;0,1,0))</f>
        <v>1</v>
      </c>
      <c r="J1685">
        <f>IF(ISBLANK(Table13[[#This Row],[T2]]),0,IF(Table13[[#This Row],[T2]]&gt;0,1,0))</f>
        <v>1</v>
      </c>
      <c r="K1685">
        <f>IF(ISBLANK(Table13[[#This Row],[T3]]),0,IF(Table13[[#This Row],[T3]]&gt;0,1,0))</f>
        <v>1</v>
      </c>
      <c r="L1685">
        <f>IF(ISBLANK(Table13[[#This Row],[T4]]),0,IF(Table13[[#This Row],[T4]]&gt;0,1,0))</f>
        <v>0</v>
      </c>
    </row>
    <row r="1686" spans="1:12">
      <c r="A1686" s="4">
        <v>43748.166666666664</v>
      </c>
      <c r="B1686">
        <f t="shared" si="71"/>
        <v>10</v>
      </c>
      <c r="C1686">
        <f t="shared" si="70"/>
        <v>4</v>
      </c>
      <c r="D1686">
        <v>58</v>
      </c>
      <c r="E1686">
        <v>32</v>
      </c>
      <c r="F1686">
        <v>58</v>
      </c>
      <c r="G1686">
        <v>0</v>
      </c>
      <c r="I1686">
        <f>IF(ISBLANK(Table13[[#This Row],[T1]]),0,IF(Table13[[#This Row],[T1]]&gt;0,1,0))</f>
        <v>1</v>
      </c>
      <c r="J1686">
        <f>IF(ISBLANK(Table13[[#This Row],[T2]]),0,IF(Table13[[#This Row],[T2]]&gt;0,1,0))</f>
        <v>1</v>
      </c>
      <c r="K1686">
        <f>IF(ISBLANK(Table13[[#This Row],[T3]]),0,IF(Table13[[#This Row],[T3]]&gt;0,1,0))</f>
        <v>1</v>
      </c>
      <c r="L1686">
        <f>IF(ISBLANK(Table13[[#This Row],[T4]]),0,IF(Table13[[#This Row],[T4]]&gt;0,1,0))</f>
        <v>0</v>
      </c>
    </row>
    <row r="1687" spans="1:12">
      <c r="A1687" s="4">
        <v>43748.208333333336</v>
      </c>
      <c r="B1687">
        <f t="shared" si="71"/>
        <v>10</v>
      </c>
      <c r="C1687">
        <f t="shared" si="70"/>
        <v>5</v>
      </c>
      <c r="D1687">
        <v>58</v>
      </c>
      <c r="E1687">
        <v>26</v>
      </c>
      <c r="F1687">
        <v>58</v>
      </c>
      <c r="G1687">
        <v>0</v>
      </c>
      <c r="I1687">
        <f>IF(ISBLANK(Table13[[#This Row],[T1]]),0,IF(Table13[[#This Row],[T1]]&gt;0,1,0))</f>
        <v>1</v>
      </c>
      <c r="J1687">
        <f>IF(ISBLANK(Table13[[#This Row],[T2]]),0,IF(Table13[[#This Row],[T2]]&gt;0,1,0))</f>
        <v>1</v>
      </c>
      <c r="K1687">
        <f>IF(ISBLANK(Table13[[#This Row],[T3]]),0,IF(Table13[[#This Row],[T3]]&gt;0,1,0))</f>
        <v>1</v>
      </c>
      <c r="L1687">
        <f>IF(ISBLANK(Table13[[#This Row],[T4]]),0,IF(Table13[[#This Row],[T4]]&gt;0,1,0))</f>
        <v>0</v>
      </c>
    </row>
    <row r="1688" spans="1:12">
      <c r="A1688" s="4">
        <v>43748.25</v>
      </c>
      <c r="B1688">
        <f t="shared" si="71"/>
        <v>10</v>
      </c>
      <c r="C1688">
        <f t="shared" si="70"/>
        <v>6</v>
      </c>
      <c r="D1688">
        <v>58</v>
      </c>
      <c r="E1688">
        <v>28</v>
      </c>
      <c r="F1688">
        <v>58</v>
      </c>
      <c r="G1688">
        <v>0</v>
      </c>
      <c r="I1688">
        <f>IF(ISBLANK(Table13[[#This Row],[T1]]),0,IF(Table13[[#This Row],[T1]]&gt;0,1,0))</f>
        <v>1</v>
      </c>
      <c r="J1688">
        <f>IF(ISBLANK(Table13[[#This Row],[T2]]),0,IF(Table13[[#This Row],[T2]]&gt;0,1,0))</f>
        <v>1</v>
      </c>
      <c r="K1688">
        <f>IF(ISBLANK(Table13[[#This Row],[T3]]),0,IF(Table13[[#This Row],[T3]]&gt;0,1,0))</f>
        <v>1</v>
      </c>
      <c r="L1688">
        <f>IF(ISBLANK(Table13[[#This Row],[T4]]),0,IF(Table13[[#This Row],[T4]]&gt;0,1,0))</f>
        <v>0</v>
      </c>
    </row>
    <row r="1689" spans="1:12">
      <c r="A1689" s="4">
        <v>43748.291666666664</v>
      </c>
      <c r="B1689">
        <f t="shared" si="71"/>
        <v>10</v>
      </c>
      <c r="C1689">
        <f t="shared" si="70"/>
        <v>7</v>
      </c>
      <c r="D1689">
        <v>57</v>
      </c>
      <c r="E1689">
        <v>43</v>
      </c>
      <c r="F1689">
        <v>57</v>
      </c>
      <c r="G1689">
        <v>0</v>
      </c>
      <c r="I1689">
        <f>IF(ISBLANK(Table13[[#This Row],[T1]]),0,IF(Table13[[#This Row],[T1]]&gt;0,1,0))</f>
        <v>1</v>
      </c>
      <c r="J1689">
        <f>IF(ISBLANK(Table13[[#This Row],[T2]]),0,IF(Table13[[#This Row],[T2]]&gt;0,1,0))</f>
        <v>1</v>
      </c>
      <c r="K1689">
        <f>IF(ISBLANK(Table13[[#This Row],[T3]]),0,IF(Table13[[#This Row],[T3]]&gt;0,1,0))</f>
        <v>1</v>
      </c>
      <c r="L1689">
        <f>IF(ISBLANK(Table13[[#This Row],[T4]]),0,IF(Table13[[#This Row],[T4]]&gt;0,1,0))</f>
        <v>0</v>
      </c>
    </row>
    <row r="1690" spans="1:12">
      <c r="A1690" s="4">
        <v>43748.333333333336</v>
      </c>
      <c r="B1690">
        <f t="shared" si="71"/>
        <v>10</v>
      </c>
      <c r="C1690">
        <f t="shared" si="70"/>
        <v>8</v>
      </c>
      <c r="D1690">
        <v>0</v>
      </c>
      <c r="E1690">
        <v>43</v>
      </c>
      <c r="F1690">
        <v>58</v>
      </c>
      <c r="G1690">
        <v>0</v>
      </c>
      <c r="I1690">
        <f>IF(ISBLANK(Table13[[#This Row],[T1]]),0,IF(Table13[[#This Row],[T1]]&gt;0,1,0))</f>
        <v>0</v>
      </c>
      <c r="J1690">
        <f>IF(ISBLANK(Table13[[#This Row],[T2]]),0,IF(Table13[[#This Row],[T2]]&gt;0,1,0))</f>
        <v>1</v>
      </c>
      <c r="K1690">
        <f>IF(ISBLANK(Table13[[#This Row],[T3]]),0,IF(Table13[[#This Row],[T3]]&gt;0,1,0))</f>
        <v>1</v>
      </c>
      <c r="L1690">
        <f>IF(ISBLANK(Table13[[#This Row],[T4]]),0,IF(Table13[[#This Row],[T4]]&gt;0,1,0))</f>
        <v>0</v>
      </c>
    </row>
    <row r="1691" spans="1:12">
      <c r="A1691" s="4">
        <v>43748.375</v>
      </c>
      <c r="B1691">
        <f t="shared" si="71"/>
        <v>10</v>
      </c>
      <c r="C1691">
        <f t="shared" ref="C1691:C1754" si="72">HOUR(A1691)</f>
        <v>9</v>
      </c>
      <c r="D1691">
        <v>0</v>
      </c>
      <c r="E1691">
        <v>28</v>
      </c>
      <c r="F1691">
        <v>10</v>
      </c>
      <c r="G1691">
        <v>0</v>
      </c>
      <c r="I1691">
        <f>IF(ISBLANK(Table13[[#This Row],[T1]]),0,IF(Table13[[#This Row],[T1]]&gt;0,1,0))</f>
        <v>0</v>
      </c>
      <c r="J1691">
        <f>IF(ISBLANK(Table13[[#This Row],[T2]]),0,IF(Table13[[#This Row],[T2]]&gt;0,1,0))</f>
        <v>1</v>
      </c>
      <c r="K1691">
        <f>IF(ISBLANK(Table13[[#This Row],[T3]]),0,IF(Table13[[#This Row],[T3]]&gt;0,1,0))</f>
        <v>1</v>
      </c>
      <c r="L1691">
        <f>IF(ISBLANK(Table13[[#This Row],[T4]]),0,IF(Table13[[#This Row],[T4]]&gt;0,1,0))</f>
        <v>0</v>
      </c>
    </row>
    <row r="1692" spans="1:12">
      <c r="A1692" s="4">
        <v>43748.416666666664</v>
      </c>
      <c r="B1692">
        <f t="shared" si="71"/>
        <v>10</v>
      </c>
      <c r="C1692">
        <f t="shared" si="72"/>
        <v>10</v>
      </c>
      <c r="D1692">
        <v>0</v>
      </c>
      <c r="E1692">
        <v>0</v>
      </c>
      <c r="F1692">
        <v>23</v>
      </c>
      <c r="G1692">
        <v>0</v>
      </c>
      <c r="I1692">
        <f>IF(ISBLANK(Table13[[#This Row],[T1]]),0,IF(Table13[[#This Row],[T1]]&gt;0,1,0))</f>
        <v>0</v>
      </c>
      <c r="J1692">
        <f>IF(ISBLANK(Table13[[#This Row],[T2]]),0,IF(Table13[[#This Row],[T2]]&gt;0,1,0))</f>
        <v>0</v>
      </c>
      <c r="K1692">
        <f>IF(ISBLANK(Table13[[#This Row],[T3]]),0,IF(Table13[[#This Row],[T3]]&gt;0,1,0))</f>
        <v>1</v>
      </c>
      <c r="L1692">
        <f>IF(ISBLANK(Table13[[#This Row],[T4]]),0,IF(Table13[[#This Row],[T4]]&gt;0,1,0))</f>
        <v>0</v>
      </c>
    </row>
    <row r="1693" spans="1:12">
      <c r="A1693" s="4">
        <v>43748.458333333336</v>
      </c>
      <c r="B1693">
        <f t="shared" si="71"/>
        <v>10</v>
      </c>
      <c r="C1693">
        <f t="shared" si="72"/>
        <v>11</v>
      </c>
      <c r="D1693">
        <v>0</v>
      </c>
      <c r="E1693">
        <v>0</v>
      </c>
      <c r="F1693">
        <v>58</v>
      </c>
      <c r="G1693">
        <v>0</v>
      </c>
      <c r="I1693">
        <f>IF(ISBLANK(Table13[[#This Row],[T1]]),0,IF(Table13[[#This Row],[T1]]&gt;0,1,0))</f>
        <v>0</v>
      </c>
      <c r="J1693">
        <f>IF(ISBLANK(Table13[[#This Row],[T2]]),0,IF(Table13[[#This Row],[T2]]&gt;0,1,0))</f>
        <v>0</v>
      </c>
      <c r="K1693">
        <f>IF(ISBLANK(Table13[[#This Row],[T3]]),0,IF(Table13[[#This Row],[T3]]&gt;0,1,0))</f>
        <v>1</v>
      </c>
      <c r="L1693">
        <f>IF(ISBLANK(Table13[[#This Row],[T4]]),0,IF(Table13[[#This Row],[T4]]&gt;0,1,0))</f>
        <v>0</v>
      </c>
    </row>
    <row r="1694" spans="1:12">
      <c r="A1694" s="4">
        <v>43748.5</v>
      </c>
      <c r="B1694">
        <f t="shared" si="71"/>
        <v>10</v>
      </c>
      <c r="C1694">
        <f t="shared" si="72"/>
        <v>12</v>
      </c>
      <c r="D1694">
        <v>0</v>
      </c>
      <c r="E1694">
        <v>0</v>
      </c>
      <c r="F1694">
        <v>57</v>
      </c>
      <c r="G1694">
        <v>0</v>
      </c>
      <c r="I1694">
        <f>IF(ISBLANK(Table13[[#This Row],[T1]]),0,IF(Table13[[#This Row],[T1]]&gt;0,1,0))</f>
        <v>0</v>
      </c>
      <c r="J1694">
        <f>IF(ISBLANK(Table13[[#This Row],[T2]]),0,IF(Table13[[#This Row],[T2]]&gt;0,1,0))</f>
        <v>0</v>
      </c>
      <c r="K1694">
        <f>IF(ISBLANK(Table13[[#This Row],[T3]]),0,IF(Table13[[#This Row],[T3]]&gt;0,1,0))</f>
        <v>1</v>
      </c>
      <c r="L1694">
        <f>IF(ISBLANK(Table13[[#This Row],[T4]]),0,IF(Table13[[#This Row],[T4]]&gt;0,1,0))</f>
        <v>0</v>
      </c>
    </row>
    <row r="1695" spans="1:12">
      <c r="A1695" s="4">
        <v>43748.541666666664</v>
      </c>
      <c r="B1695">
        <f t="shared" si="71"/>
        <v>10</v>
      </c>
      <c r="C1695">
        <f t="shared" si="72"/>
        <v>13</v>
      </c>
      <c r="D1695">
        <v>0</v>
      </c>
      <c r="E1695">
        <v>0</v>
      </c>
      <c r="F1695">
        <v>58</v>
      </c>
      <c r="G1695">
        <v>0</v>
      </c>
      <c r="I1695">
        <f>IF(ISBLANK(Table13[[#This Row],[T1]]),0,IF(Table13[[#This Row],[T1]]&gt;0,1,0))</f>
        <v>0</v>
      </c>
      <c r="J1695">
        <f>IF(ISBLANK(Table13[[#This Row],[T2]]),0,IF(Table13[[#This Row],[T2]]&gt;0,1,0))</f>
        <v>0</v>
      </c>
      <c r="K1695">
        <f>IF(ISBLANK(Table13[[#This Row],[T3]]),0,IF(Table13[[#This Row],[T3]]&gt;0,1,0))</f>
        <v>1</v>
      </c>
      <c r="L1695">
        <f>IF(ISBLANK(Table13[[#This Row],[T4]]),0,IF(Table13[[#This Row],[T4]]&gt;0,1,0))</f>
        <v>0</v>
      </c>
    </row>
    <row r="1696" spans="1:12">
      <c r="A1696" s="4">
        <v>43748.583333333336</v>
      </c>
      <c r="B1696">
        <f t="shared" si="71"/>
        <v>10</v>
      </c>
      <c r="C1696">
        <f t="shared" si="72"/>
        <v>14</v>
      </c>
      <c r="D1696">
        <v>0</v>
      </c>
      <c r="E1696">
        <v>0</v>
      </c>
      <c r="F1696">
        <v>58</v>
      </c>
      <c r="G1696">
        <v>0</v>
      </c>
      <c r="I1696">
        <f>IF(ISBLANK(Table13[[#This Row],[T1]]),0,IF(Table13[[#This Row],[T1]]&gt;0,1,0))</f>
        <v>0</v>
      </c>
      <c r="J1696">
        <f>IF(ISBLANK(Table13[[#This Row],[T2]]),0,IF(Table13[[#This Row],[T2]]&gt;0,1,0))</f>
        <v>0</v>
      </c>
      <c r="K1696">
        <f>IF(ISBLANK(Table13[[#This Row],[T3]]),0,IF(Table13[[#This Row],[T3]]&gt;0,1,0))</f>
        <v>1</v>
      </c>
      <c r="L1696">
        <f>IF(ISBLANK(Table13[[#This Row],[T4]]),0,IF(Table13[[#This Row],[T4]]&gt;0,1,0))</f>
        <v>0</v>
      </c>
    </row>
    <row r="1697" spans="1:12">
      <c r="A1697" s="4">
        <v>43748.625</v>
      </c>
      <c r="B1697">
        <f t="shared" si="71"/>
        <v>10</v>
      </c>
      <c r="C1697">
        <f t="shared" si="72"/>
        <v>15</v>
      </c>
      <c r="D1697">
        <v>0</v>
      </c>
      <c r="E1697">
        <v>0</v>
      </c>
      <c r="F1697">
        <v>55</v>
      </c>
      <c r="G1697">
        <v>0</v>
      </c>
      <c r="I1697">
        <f>IF(ISBLANK(Table13[[#This Row],[T1]]),0,IF(Table13[[#This Row],[T1]]&gt;0,1,0))</f>
        <v>0</v>
      </c>
      <c r="J1697">
        <f>IF(ISBLANK(Table13[[#This Row],[T2]]),0,IF(Table13[[#This Row],[T2]]&gt;0,1,0))</f>
        <v>0</v>
      </c>
      <c r="K1697">
        <f>IF(ISBLANK(Table13[[#This Row],[T3]]),0,IF(Table13[[#This Row],[T3]]&gt;0,1,0))</f>
        <v>1</v>
      </c>
      <c r="L1697">
        <f>IF(ISBLANK(Table13[[#This Row],[T4]]),0,IF(Table13[[#This Row],[T4]]&gt;0,1,0))</f>
        <v>0</v>
      </c>
    </row>
    <row r="1698" spans="1:12">
      <c r="A1698" s="4">
        <v>43748.666666666664</v>
      </c>
      <c r="B1698">
        <f t="shared" si="71"/>
        <v>10</v>
      </c>
      <c r="C1698">
        <f t="shared" si="72"/>
        <v>16</v>
      </c>
      <c r="D1698">
        <v>0</v>
      </c>
      <c r="E1698">
        <v>0</v>
      </c>
      <c r="F1698">
        <v>57</v>
      </c>
      <c r="G1698">
        <v>0</v>
      </c>
      <c r="I1698">
        <f>IF(ISBLANK(Table13[[#This Row],[T1]]),0,IF(Table13[[#This Row],[T1]]&gt;0,1,0))</f>
        <v>0</v>
      </c>
      <c r="J1698">
        <f>IF(ISBLANK(Table13[[#This Row],[T2]]),0,IF(Table13[[#This Row],[T2]]&gt;0,1,0))</f>
        <v>0</v>
      </c>
      <c r="K1698">
        <f>IF(ISBLANK(Table13[[#This Row],[T3]]),0,IF(Table13[[#This Row],[T3]]&gt;0,1,0))</f>
        <v>1</v>
      </c>
      <c r="L1698">
        <f>IF(ISBLANK(Table13[[#This Row],[T4]]),0,IF(Table13[[#This Row],[T4]]&gt;0,1,0))</f>
        <v>0</v>
      </c>
    </row>
    <row r="1699" spans="1:12">
      <c r="A1699" s="4">
        <v>43748.708333333336</v>
      </c>
      <c r="B1699">
        <f t="shared" si="71"/>
        <v>10</v>
      </c>
      <c r="C1699">
        <f t="shared" si="72"/>
        <v>17</v>
      </c>
      <c r="D1699">
        <v>0</v>
      </c>
      <c r="E1699">
        <v>0</v>
      </c>
      <c r="F1699">
        <v>56</v>
      </c>
      <c r="G1699">
        <v>0</v>
      </c>
      <c r="I1699">
        <f>IF(ISBLANK(Table13[[#This Row],[T1]]),0,IF(Table13[[#This Row],[T1]]&gt;0,1,0))</f>
        <v>0</v>
      </c>
      <c r="J1699">
        <f>IF(ISBLANK(Table13[[#This Row],[T2]]),0,IF(Table13[[#This Row],[T2]]&gt;0,1,0))</f>
        <v>0</v>
      </c>
      <c r="K1699">
        <f>IF(ISBLANK(Table13[[#This Row],[T3]]),0,IF(Table13[[#This Row],[T3]]&gt;0,1,0))</f>
        <v>1</v>
      </c>
      <c r="L1699">
        <f>IF(ISBLANK(Table13[[#This Row],[T4]]),0,IF(Table13[[#This Row],[T4]]&gt;0,1,0))</f>
        <v>0</v>
      </c>
    </row>
    <row r="1700" spans="1:12">
      <c r="A1700" s="4">
        <v>43748.75</v>
      </c>
      <c r="B1700">
        <f t="shared" si="71"/>
        <v>10</v>
      </c>
      <c r="C1700">
        <f t="shared" si="72"/>
        <v>18</v>
      </c>
      <c r="D1700">
        <v>0</v>
      </c>
      <c r="E1700">
        <v>0</v>
      </c>
      <c r="F1700">
        <v>57</v>
      </c>
      <c r="G1700">
        <v>0</v>
      </c>
      <c r="I1700">
        <f>IF(ISBLANK(Table13[[#This Row],[T1]]),0,IF(Table13[[#This Row],[T1]]&gt;0,1,0))</f>
        <v>0</v>
      </c>
      <c r="J1700">
        <f>IF(ISBLANK(Table13[[#This Row],[T2]]),0,IF(Table13[[#This Row],[T2]]&gt;0,1,0))</f>
        <v>0</v>
      </c>
      <c r="K1700">
        <f>IF(ISBLANK(Table13[[#This Row],[T3]]),0,IF(Table13[[#This Row],[T3]]&gt;0,1,0))</f>
        <v>1</v>
      </c>
      <c r="L1700">
        <f>IF(ISBLANK(Table13[[#This Row],[T4]]),0,IF(Table13[[#This Row],[T4]]&gt;0,1,0))</f>
        <v>0</v>
      </c>
    </row>
    <row r="1701" spans="1:12">
      <c r="A1701" s="4">
        <v>43748.791666666664</v>
      </c>
      <c r="B1701">
        <f t="shared" si="71"/>
        <v>10</v>
      </c>
      <c r="C1701">
        <f t="shared" si="72"/>
        <v>19</v>
      </c>
      <c r="D1701">
        <v>0</v>
      </c>
      <c r="E1701">
        <v>0</v>
      </c>
      <c r="F1701">
        <v>58</v>
      </c>
      <c r="G1701">
        <v>0</v>
      </c>
      <c r="I1701">
        <f>IF(ISBLANK(Table13[[#This Row],[T1]]),0,IF(Table13[[#This Row],[T1]]&gt;0,1,0))</f>
        <v>0</v>
      </c>
      <c r="J1701">
        <f>IF(ISBLANK(Table13[[#This Row],[T2]]),0,IF(Table13[[#This Row],[T2]]&gt;0,1,0))</f>
        <v>0</v>
      </c>
      <c r="K1701">
        <f>IF(ISBLANK(Table13[[#This Row],[T3]]),0,IF(Table13[[#This Row],[T3]]&gt;0,1,0))</f>
        <v>1</v>
      </c>
      <c r="L1701">
        <f>IF(ISBLANK(Table13[[#This Row],[T4]]),0,IF(Table13[[#This Row],[T4]]&gt;0,1,0))</f>
        <v>0</v>
      </c>
    </row>
    <row r="1702" spans="1:12">
      <c r="A1702" s="4">
        <v>43748.833333333336</v>
      </c>
      <c r="B1702">
        <f t="shared" si="71"/>
        <v>10</v>
      </c>
      <c r="C1702">
        <f t="shared" si="72"/>
        <v>20</v>
      </c>
      <c r="D1702">
        <v>0</v>
      </c>
      <c r="E1702">
        <v>0</v>
      </c>
      <c r="F1702">
        <v>58</v>
      </c>
      <c r="G1702">
        <v>0</v>
      </c>
      <c r="I1702">
        <f>IF(ISBLANK(Table13[[#This Row],[T1]]),0,IF(Table13[[#This Row],[T1]]&gt;0,1,0))</f>
        <v>0</v>
      </c>
      <c r="J1702">
        <f>IF(ISBLANK(Table13[[#This Row],[T2]]),0,IF(Table13[[#This Row],[T2]]&gt;0,1,0))</f>
        <v>0</v>
      </c>
      <c r="K1702">
        <f>IF(ISBLANK(Table13[[#This Row],[T3]]),0,IF(Table13[[#This Row],[T3]]&gt;0,1,0))</f>
        <v>1</v>
      </c>
      <c r="L1702">
        <f>IF(ISBLANK(Table13[[#This Row],[T4]]),0,IF(Table13[[#This Row],[T4]]&gt;0,1,0))</f>
        <v>0</v>
      </c>
    </row>
    <row r="1703" spans="1:12">
      <c r="A1703" s="4">
        <v>43748.875</v>
      </c>
      <c r="B1703">
        <f t="shared" si="71"/>
        <v>10</v>
      </c>
      <c r="C1703">
        <f t="shared" si="72"/>
        <v>21</v>
      </c>
      <c r="D1703">
        <v>25</v>
      </c>
      <c r="E1703">
        <v>0</v>
      </c>
      <c r="F1703">
        <v>58</v>
      </c>
      <c r="G1703">
        <v>0</v>
      </c>
      <c r="I1703">
        <f>IF(ISBLANK(Table13[[#This Row],[T1]]),0,IF(Table13[[#This Row],[T1]]&gt;0,1,0))</f>
        <v>1</v>
      </c>
      <c r="J1703">
        <f>IF(ISBLANK(Table13[[#This Row],[T2]]),0,IF(Table13[[#This Row],[T2]]&gt;0,1,0))</f>
        <v>0</v>
      </c>
      <c r="K1703">
        <f>IF(ISBLANK(Table13[[#This Row],[T3]]),0,IF(Table13[[#This Row],[T3]]&gt;0,1,0))</f>
        <v>1</v>
      </c>
      <c r="L1703">
        <f>IF(ISBLANK(Table13[[#This Row],[T4]]),0,IF(Table13[[#This Row],[T4]]&gt;0,1,0))</f>
        <v>0</v>
      </c>
    </row>
    <row r="1704" spans="1:12">
      <c r="A1704" s="4">
        <v>43748.916666666664</v>
      </c>
      <c r="B1704">
        <f t="shared" si="71"/>
        <v>10</v>
      </c>
      <c r="C1704">
        <f t="shared" si="72"/>
        <v>22</v>
      </c>
      <c r="D1704">
        <v>57</v>
      </c>
      <c r="E1704">
        <v>45</v>
      </c>
      <c r="F1704">
        <v>57</v>
      </c>
      <c r="G1704">
        <v>0</v>
      </c>
      <c r="I1704">
        <f>IF(ISBLANK(Table13[[#This Row],[T1]]),0,IF(Table13[[#This Row],[T1]]&gt;0,1,0))</f>
        <v>1</v>
      </c>
      <c r="J1704">
        <f>IF(ISBLANK(Table13[[#This Row],[T2]]),0,IF(Table13[[#This Row],[T2]]&gt;0,1,0))</f>
        <v>1</v>
      </c>
      <c r="K1704">
        <f>IF(ISBLANK(Table13[[#This Row],[T3]]),0,IF(Table13[[#This Row],[T3]]&gt;0,1,0))</f>
        <v>1</v>
      </c>
      <c r="L1704">
        <f>IF(ISBLANK(Table13[[#This Row],[T4]]),0,IF(Table13[[#This Row],[T4]]&gt;0,1,0))</f>
        <v>0</v>
      </c>
    </row>
    <row r="1705" spans="1:12">
      <c r="A1705" s="4">
        <v>43748.958333333336</v>
      </c>
      <c r="B1705">
        <f t="shared" si="71"/>
        <v>10</v>
      </c>
      <c r="C1705">
        <f t="shared" si="72"/>
        <v>23</v>
      </c>
      <c r="D1705">
        <v>58</v>
      </c>
      <c r="E1705">
        <v>58</v>
      </c>
      <c r="F1705">
        <v>58</v>
      </c>
      <c r="G1705">
        <v>0</v>
      </c>
      <c r="I1705">
        <f>IF(ISBLANK(Table13[[#This Row],[T1]]),0,IF(Table13[[#This Row],[T1]]&gt;0,1,0))</f>
        <v>1</v>
      </c>
      <c r="J1705">
        <f>IF(ISBLANK(Table13[[#This Row],[T2]]),0,IF(Table13[[#This Row],[T2]]&gt;0,1,0))</f>
        <v>1</v>
      </c>
      <c r="K1705">
        <f>IF(ISBLANK(Table13[[#This Row],[T3]]),0,IF(Table13[[#This Row],[T3]]&gt;0,1,0))</f>
        <v>1</v>
      </c>
      <c r="L1705">
        <f>IF(ISBLANK(Table13[[#This Row],[T4]]),0,IF(Table13[[#This Row],[T4]]&gt;0,1,0))</f>
        <v>0</v>
      </c>
    </row>
    <row r="1706" spans="1:12">
      <c r="A1706" s="4">
        <v>43749</v>
      </c>
      <c r="B1706">
        <f t="shared" si="71"/>
        <v>11</v>
      </c>
      <c r="C1706">
        <f t="shared" si="72"/>
        <v>0</v>
      </c>
      <c r="D1706">
        <v>58</v>
      </c>
      <c r="E1706">
        <v>58</v>
      </c>
      <c r="F1706">
        <v>58</v>
      </c>
      <c r="G1706">
        <v>0</v>
      </c>
      <c r="I1706">
        <f>IF(ISBLANK(Table13[[#This Row],[T1]]),0,IF(Table13[[#This Row],[T1]]&gt;0,1,0))</f>
        <v>1</v>
      </c>
      <c r="J1706">
        <f>IF(ISBLANK(Table13[[#This Row],[T2]]),0,IF(Table13[[#This Row],[T2]]&gt;0,1,0))</f>
        <v>1</v>
      </c>
      <c r="K1706">
        <f>IF(ISBLANK(Table13[[#This Row],[T3]]),0,IF(Table13[[#This Row],[T3]]&gt;0,1,0))</f>
        <v>1</v>
      </c>
      <c r="L1706">
        <f>IF(ISBLANK(Table13[[#This Row],[T4]]),0,IF(Table13[[#This Row],[T4]]&gt;0,1,0))</f>
        <v>0</v>
      </c>
    </row>
    <row r="1707" spans="1:12">
      <c r="A1707" s="4">
        <v>43749.041666666664</v>
      </c>
      <c r="B1707">
        <f t="shared" si="71"/>
        <v>11</v>
      </c>
      <c r="C1707">
        <f t="shared" si="72"/>
        <v>1</v>
      </c>
      <c r="D1707">
        <v>58</v>
      </c>
      <c r="E1707">
        <v>58</v>
      </c>
      <c r="F1707">
        <v>58</v>
      </c>
      <c r="G1707">
        <v>0</v>
      </c>
      <c r="I1707">
        <f>IF(ISBLANK(Table13[[#This Row],[T1]]),0,IF(Table13[[#This Row],[T1]]&gt;0,1,0))</f>
        <v>1</v>
      </c>
      <c r="J1707">
        <f>IF(ISBLANK(Table13[[#This Row],[T2]]),0,IF(Table13[[#This Row],[T2]]&gt;0,1,0))</f>
        <v>1</v>
      </c>
      <c r="K1707">
        <f>IF(ISBLANK(Table13[[#This Row],[T3]]),0,IF(Table13[[#This Row],[T3]]&gt;0,1,0))</f>
        <v>1</v>
      </c>
      <c r="L1707">
        <f>IF(ISBLANK(Table13[[#This Row],[T4]]),0,IF(Table13[[#This Row],[T4]]&gt;0,1,0))</f>
        <v>0</v>
      </c>
    </row>
    <row r="1708" spans="1:12">
      <c r="A1708" s="4">
        <v>43749.083333333336</v>
      </c>
      <c r="B1708">
        <f t="shared" si="71"/>
        <v>11</v>
      </c>
      <c r="C1708">
        <f t="shared" si="72"/>
        <v>2</v>
      </c>
      <c r="D1708">
        <v>57</v>
      </c>
      <c r="E1708">
        <v>22</v>
      </c>
      <c r="F1708">
        <v>57</v>
      </c>
      <c r="G1708">
        <v>0</v>
      </c>
      <c r="I1708">
        <f>IF(ISBLANK(Table13[[#This Row],[T1]]),0,IF(Table13[[#This Row],[T1]]&gt;0,1,0))</f>
        <v>1</v>
      </c>
      <c r="J1708">
        <f>IF(ISBLANK(Table13[[#This Row],[T2]]),0,IF(Table13[[#This Row],[T2]]&gt;0,1,0))</f>
        <v>1</v>
      </c>
      <c r="K1708">
        <f>IF(ISBLANK(Table13[[#This Row],[T3]]),0,IF(Table13[[#This Row],[T3]]&gt;0,1,0))</f>
        <v>1</v>
      </c>
      <c r="L1708">
        <f>IF(ISBLANK(Table13[[#This Row],[T4]]),0,IF(Table13[[#This Row],[T4]]&gt;0,1,0))</f>
        <v>0</v>
      </c>
    </row>
    <row r="1709" spans="1:12">
      <c r="A1709" s="4">
        <v>43749.125</v>
      </c>
      <c r="B1709">
        <f t="shared" si="71"/>
        <v>11</v>
      </c>
      <c r="C1709">
        <f t="shared" si="72"/>
        <v>3</v>
      </c>
      <c r="D1709">
        <v>58</v>
      </c>
      <c r="E1709">
        <v>19</v>
      </c>
      <c r="F1709">
        <v>58</v>
      </c>
      <c r="G1709">
        <v>0</v>
      </c>
      <c r="I1709">
        <f>IF(ISBLANK(Table13[[#This Row],[T1]]),0,IF(Table13[[#This Row],[T1]]&gt;0,1,0))</f>
        <v>1</v>
      </c>
      <c r="J1709">
        <f>IF(ISBLANK(Table13[[#This Row],[T2]]),0,IF(Table13[[#This Row],[T2]]&gt;0,1,0))</f>
        <v>1</v>
      </c>
      <c r="K1709">
        <f>IF(ISBLANK(Table13[[#This Row],[T3]]),0,IF(Table13[[#This Row],[T3]]&gt;0,1,0))</f>
        <v>1</v>
      </c>
      <c r="L1709">
        <f>IF(ISBLANK(Table13[[#This Row],[T4]]),0,IF(Table13[[#This Row],[T4]]&gt;0,1,0))</f>
        <v>0</v>
      </c>
    </row>
    <row r="1710" spans="1:12">
      <c r="A1710" s="4">
        <v>43749.166666666664</v>
      </c>
      <c r="B1710">
        <f t="shared" si="71"/>
        <v>11</v>
      </c>
      <c r="C1710">
        <f t="shared" si="72"/>
        <v>4</v>
      </c>
      <c r="D1710">
        <v>58</v>
      </c>
      <c r="E1710">
        <v>22</v>
      </c>
      <c r="F1710">
        <v>58</v>
      </c>
      <c r="G1710">
        <v>0</v>
      </c>
      <c r="I1710">
        <f>IF(ISBLANK(Table13[[#This Row],[T1]]),0,IF(Table13[[#This Row],[T1]]&gt;0,1,0))</f>
        <v>1</v>
      </c>
      <c r="J1710">
        <f>IF(ISBLANK(Table13[[#This Row],[T2]]),0,IF(Table13[[#This Row],[T2]]&gt;0,1,0))</f>
        <v>1</v>
      </c>
      <c r="K1710">
        <f>IF(ISBLANK(Table13[[#This Row],[T3]]),0,IF(Table13[[#This Row],[T3]]&gt;0,1,0))</f>
        <v>1</v>
      </c>
      <c r="L1710">
        <f>IF(ISBLANK(Table13[[#This Row],[T4]]),0,IF(Table13[[#This Row],[T4]]&gt;0,1,0))</f>
        <v>0</v>
      </c>
    </row>
    <row r="1711" spans="1:12">
      <c r="A1711" s="4">
        <v>43749.208333333336</v>
      </c>
      <c r="B1711">
        <f t="shared" si="71"/>
        <v>11</v>
      </c>
      <c r="C1711">
        <f t="shared" si="72"/>
        <v>5</v>
      </c>
      <c r="D1711">
        <v>58</v>
      </c>
      <c r="E1711">
        <v>13</v>
      </c>
      <c r="F1711">
        <v>58</v>
      </c>
      <c r="G1711">
        <v>0</v>
      </c>
      <c r="I1711">
        <f>IF(ISBLANK(Table13[[#This Row],[T1]]),0,IF(Table13[[#This Row],[T1]]&gt;0,1,0))</f>
        <v>1</v>
      </c>
      <c r="J1711">
        <f>IF(ISBLANK(Table13[[#This Row],[T2]]),0,IF(Table13[[#This Row],[T2]]&gt;0,1,0))</f>
        <v>1</v>
      </c>
      <c r="K1711">
        <f>IF(ISBLANK(Table13[[#This Row],[T3]]),0,IF(Table13[[#This Row],[T3]]&gt;0,1,0))</f>
        <v>1</v>
      </c>
      <c r="L1711">
        <f>IF(ISBLANK(Table13[[#This Row],[T4]]),0,IF(Table13[[#This Row],[T4]]&gt;0,1,0))</f>
        <v>0</v>
      </c>
    </row>
    <row r="1712" spans="1:12">
      <c r="A1712" s="4">
        <v>43749.25</v>
      </c>
      <c r="B1712">
        <f t="shared" si="71"/>
        <v>11</v>
      </c>
      <c r="C1712">
        <f t="shared" si="72"/>
        <v>6</v>
      </c>
      <c r="D1712">
        <v>57</v>
      </c>
      <c r="E1712">
        <v>49</v>
      </c>
      <c r="F1712">
        <v>57</v>
      </c>
      <c r="G1712">
        <v>0</v>
      </c>
      <c r="I1712">
        <f>IF(ISBLANK(Table13[[#This Row],[T1]]),0,IF(Table13[[#This Row],[T1]]&gt;0,1,0))</f>
        <v>1</v>
      </c>
      <c r="J1712">
        <f>IF(ISBLANK(Table13[[#This Row],[T2]]),0,IF(Table13[[#This Row],[T2]]&gt;0,1,0))</f>
        <v>1</v>
      </c>
      <c r="K1712">
        <f>IF(ISBLANK(Table13[[#This Row],[T3]]),0,IF(Table13[[#This Row],[T3]]&gt;0,1,0))</f>
        <v>1</v>
      </c>
      <c r="L1712">
        <f>IF(ISBLANK(Table13[[#This Row],[T4]]),0,IF(Table13[[#This Row],[T4]]&gt;0,1,0))</f>
        <v>0</v>
      </c>
    </row>
    <row r="1713" spans="1:12">
      <c r="A1713" s="4">
        <v>43749.291666666664</v>
      </c>
      <c r="B1713">
        <f t="shared" si="71"/>
        <v>11</v>
      </c>
      <c r="C1713">
        <f t="shared" si="72"/>
        <v>7</v>
      </c>
      <c r="D1713">
        <v>58</v>
      </c>
      <c r="E1713">
        <v>8</v>
      </c>
      <c r="F1713">
        <v>34</v>
      </c>
      <c r="G1713">
        <v>0</v>
      </c>
      <c r="I1713">
        <f>IF(ISBLANK(Table13[[#This Row],[T1]]),0,IF(Table13[[#This Row],[T1]]&gt;0,1,0))</f>
        <v>1</v>
      </c>
      <c r="J1713">
        <f>IF(ISBLANK(Table13[[#This Row],[T2]]),0,IF(Table13[[#This Row],[T2]]&gt;0,1,0))</f>
        <v>1</v>
      </c>
      <c r="K1713">
        <f>IF(ISBLANK(Table13[[#This Row],[T3]]),0,IF(Table13[[#This Row],[T3]]&gt;0,1,0))</f>
        <v>1</v>
      </c>
      <c r="L1713">
        <f>IF(ISBLANK(Table13[[#This Row],[T4]]),0,IF(Table13[[#This Row],[T4]]&gt;0,1,0))</f>
        <v>0</v>
      </c>
    </row>
    <row r="1714" spans="1:12">
      <c r="A1714" s="4">
        <v>43749.333333333336</v>
      </c>
      <c r="B1714">
        <f t="shared" si="71"/>
        <v>11</v>
      </c>
      <c r="C1714">
        <f t="shared" si="72"/>
        <v>8</v>
      </c>
      <c r="D1714">
        <v>58</v>
      </c>
      <c r="E1714">
        <v>0</v>
      </c>
      <c r="F1714">
        <v>0</v>
      </c>
      <c r="G1714">
        <v>0</v>
      </c>
      <c r="I1714">
        <f>IF(ISBLANK(Table13[[#This Row],[T1]]),0,IF(Table13[[#This Row],[T1]]&gt;0,1,0))</f>
        <v>1</v>
      </c>
      <c r="J1714">
        <f>IF(ISBLANK(Table13[[#This Row],[T2]]),0,IF(Table13[[#This Row],[T2]]&gt;0,1,0))</f>
        <v>0</v>
      </c>
      <c r="K1714">
        <f>IF(ISBLANK(Table13[[#This Row],[T3]]),0,IF(Table13[[#This Row],[T3]]&gt;0,1,0))</f>
        <v>0</v>
      </c>
      <c r="L1714">
        <f>IF(ISBLANK(Table13[[#This Row],[T4]]),0,IF(Table13[[#This Row],[T4]]&gt;0,1,0))</f>
        <v>0</v>
      </c>
    </row>
    <row r="1715" spans="1:12">
      <c r="A1715" s="4">
        <v>43749.375</v>
      </c>
      <c r="B1715">
        <f t="shared" si="71"/>
        <v>11</v>
      </c>
      <c r="C1715">
        <f t="shared" si="72"/>
        <v>9</v>
      </c>
      <c r="D1715">
        <v>58</v>
      </c>
      <c r="E1715">
        <v>0</v>
      </c>
      <c r="F1715">
        <v>0</v>
      </c>
      <c r="G1715">
        <v>0</v>
      </c>
      <c r="I1715">
        <f>IF(ISBLANK(Table13[[#This Row],[T1]]),0,IF(Table13[[#This Row],[T1]]&gt;0,1,0))</f>
        <v>1</v>
      </c>
      <c r="J1715">
        <f>IF(ISBLANK(Table13[[#This Row],[T2]]),0,IF(Table13[[#This Row],[T2]]&gt;0,1,0))</f>
        <v>0</v>
      </c>
      <c r="K1715">
        <f>IF(ISBLANK(Table13[[#This Row],[T3]]),0,IF(Table13[[#This Row],[T3]]&gt;0,1,0))</f>
        <v>0</v>
      </c>
      <c r="L1715">
        <f>IF(ISBLANK(Table13[[#This Row],[T4]]),0,IF(Table13[[#This Row],[T4]]&gt;0,1,0))</f>
        <v>0</v>
      </c>
    </row>
    <row r="1716" spans="1:12">
      <c r="A1716" s="4">
        <v>43749.416666666664</v>
      </c>
      <c r="B1716">
        <f t="shared" si="71"/>
        <v>11</v>
      </c>
      <c r="C1716">
        <f t="shared" si="72"/>
        <v>10</v>
      </c>
      <c r="D1716">
        <v>58</v>
      </c>
      <c r="E1716">
        <v>0</v>
      </c>
      <c r="F1716">
        <v>0</v>
      </c>
      <c r="G1716">
        <v>0</v>
      </c>
      <c r="I1716">
        <f>IF(ISBLANK(Table13[[#This Row],[T1]]),0,IF(Table13[[#This Row],[T1]]&gt;0,1,0))</f>
        <v>1</v>
      </c>
      <c r="J1716">
        <f>IF(ISBLANK(Table13[[#This Row],[T2]]),0,IF(Table13[[#This Row],[T2]]&gt;0,1,0))</f>
        <v>0</v>
      </c>
      <c r="K1716">
        <f>IF(ISBLANK(Table13[[#This Row],[T3]]),0,IF(Table13[[#This Row],[T3]]&gt;0,1,0))</f>
        <v>0</v>
      </c>
      <c r="L1716">
        <f>IF(ISBLANK(Table13[[#This Row],[T4]]),0,IF(Table13[[#This Row],[T4]]&gt;0,1,0))</f>
        <v>0</v>
      </c>
    </row>
    <row r="1717" spans="1:12">
      <c r="A1717" s="4">
        <v>43749.458333333336</v>
      </c>
      <c r="B1717">
        <f t="shared" si="71"/>
        <v>11</v>
      </c>
      <c r="C1717">
        <f t="shared" si="72"/>
        <v>11</v>
      </c>
      <c r="D1717">
        <v>57</v>
      </c>
      <c r="E1717">
        <v>0</v>
      </c>
      <c r="F1717">
        <v>0</v>
      </c>
      <c r="G1717">
        <v>0</v>
      </c>
      <c r="I1717">
        <f>IF(ISBLANK(Table13[[#This Row],[T1]]),0,IF(Table13[[#This Row],[T1]]&gt;0,1,0))</f>
        <v>1</v>
      </c>
      <c r="J1717">
        <f>IF(ISBLANK(Table13[[#This Row],[T2]]),0,IF(Table13[[#This Row],[T2]]&gt;0,1,0))</f>
        <v>0</v>
      </c>
      <c r="K1717">
        <f>IF(ISBLANK(Table13[[#This Row],[T3]]),0,IF(Table13[[#This Row],[T3]]&gt;0,1,0))</f>
        <v>0</v>
      </c>
      <c r="L1717">
        <f>IF(ISBLANK(Table13[[#This Row],[T4]]),0,IF(Table13[[#This Row],[T4]]&gt;0,1,0))</f>
        <v>0</v>
      </c>
    </row>
    <row r="1718" spans="1:12">
      <c r="A1718" s="4">
        <v>43749.5</v>
      </c>
      <c r="B1718">
        <f t="shared" si="71"/>
        <v>11</v>
      </c>
      <c r="C1718">
        <f t="shared" si="72"/>
        <v>12</v>
      </c>
      <c r="D1718">
        <v>23</v>
      </c>
      <c r="E1718">
        <v>0</v>
      </c>
      <c r="F1718">
        <v>0</v>
      </c>
      <c r="G1718">
        <v>0</v>
      </c>
      <c r="I1718">
        <f>IF(ISBLANK(Table13[[#This Row],[T1]]),0,IF(Table13[[#This Row],[T1]]&gt;0,1,0))</f>
        <v>1</v>
      </c>
      <c r="J1718">
        <f>IF(ISBLANK(Table13[[#This Row],[T2]]),0,IF(Table13[[#This Row],[T2]]&gt;0,1,0))</f>
        <v>0</v>
      </c>
      <c r="K1718">
        <f>IF(ISBLANK(Table13[[#This Row],[T3]]),0,IF(Table13[[#This Row],[T3]]&gt;0,1,0))</f>
        <v>0</v>
      </c>
      <c r="L1718">
        <f>IF(ISBLANK(Table13[[#This Row],[T4]]),0,IF(Table13[[#This Row],[T4]]&gt;0,1,0))</f>
        <v>0</v>
      </c>
    </row>
    <row r="1719" spans="1:12">
      <c r="A1719" s="4">
        <v>43749.541666087964</v>
      </c>
      <c r="B1719">
        <f t="shared" si="71"/>
        <v>11</v>
      </c>
      <c r="C1719">
        <f t="shared" si="72"/>
        <v>13</v>
      </c>
      <c r="I1719">
        <f>IF(ISBLANK(Table13[[#This Row],[T1]]),0,IF(Table13[[#This Row],[T1]]&gt;0,1,0))</f>
        <v>0</v>
      </c>
      <c r="J1719">
        <f>IF(ISBLANK(Table13[[#This Row],[T2]]),0,IF(Table13[[#This Row],[T2]]&gt;0,1,0))</f>
        <v>0</v>
      </c>
      <c r="K1719">
        <f>IF(ISBLANK(Table13[[#This Row],[T3]]),0,IF(Table13[[#This Row],[T3]]&gt;0,1,0))</f>
        <v>0</v>
      </c>
      <c r="L1719">
        <f>IF(ISBLANK(Table13[[#This Row],[T4]]),0,IF(Table13[[#This Row],[T4]]&gt;0,1,0))</f>
        <v>0</v>
      </c>
    </row>
    <row r="1720" spans="1:12">
      <c r="A1720" s="4">
        <v>43749.583332696762</v>
      </c>
      <c r="B1720">
        <f t="shared" si="71"/>
        <v>11</v>
      </c>
      <c r="C1720">
        <f t="shared" si="72"/>
        <v>14</v>
      </c>
      <c r="I1720">
        <f>IF(ISBLANK(Table13[[#This Row],[T1]]),0,IF(Table13[[#This Row],[T1]]&gt;0,1,0))</f>
        <v>0</v>
      </c>
      <c r="J1720">
        <f>IF(ISBLANK(Table13[[#This Row],[T2]]),0,IF(Table13[[#This Row],[T2]]&gt;0,1,0))</f>
        <v>0</v>
      </c>
      <c r="K1720">
        <f>IF(ISBLANK(Table13[[#This Row],[T3]]),0,IF(Table13[[#This Row],[T3]]&gt;0,1,0))</f>
        <v>0</v>
      </c>
      <c r="L1720">
        <f>IF(ISBLANK(Table13[[#This Row],[T4]]),0,IF(Table13[[#This Row],[T4]]&gt;0,1,0))</f>
        <v>0</v>
      </c>
    </row>
    <row r="1721" spans="1:12">
      <c r="A1721" s="4">
        <v>43749.624999305554</v>
      </c>
      <c r="B1721">
        <f t="shared" si="71"/>
        <v>11</v>
      </c>
      <c r="C1721">
        <f t="shared" si="72"/>
        <v>15</v>
      </c>
      <c r="I1721">
        <f>IF(ISBLANK(Table13[[#This Row],[T1]]),0,IF(Table13[[#This Row],[T1]]&gt;0,1,0))</f>
        <v>0</v>
      </c>
      <c r="J1721">
        <f>IF(ISBLANK(Table13[[#This Row],[T2]]),0,IF(Table13[[#This Row],[T2]]&gt;0,1,0))</f>
        <v>0</v>
      </c>
      <c r="K1721">
        <f>IF(ISBLANK(Table13[[#This Row],[T3]]),0,IF(Table13[[#This Row],[T3]]&gt;0,1,0))</f>
        <v>0</v>
      </c>
      <c r="L1721">
        <f>IF(ISBLANK(Table13[[#This Row],[T4]]),0,IF(Table13[[#This Row],[T4]]&gt;0,1,0))</f>
        <v>0</v>
      </c>
    </row>
    <row r="1722" spans="1:12">
      <c r="A1722" s="4">
        <v>43749.666665914352</v>
      </c>
      <c r="B1722">
        <f t="shared" si="71"/>
        <v>11</v>
      </c>
      <c r="C1722">
        <f t="shared" si="72"/>
        <v>16</v>
      </c>
      <c r="I1722">
        <f>IF(ISBLANK(Table13[[#This Row],[T1]]),0,IF(Table13[[#This Row],[T1]]&gt;0,1,0))</f>
        <v>0</v>
      </c>
      <c r="J1722">
        <f>IF(ISBLANK(Table13[[#This Row],[T2]]),0,IF(Table13[[#This Row],[T2]]&gt;0,1,0))</f>
        <v>0</v>
      </c>
      <c r="K1722">
        <f>IF(ISBLANK(Table13[[#This Row],[T3]]),0,IF(Table13[[#This Row],[T3]]&gt;0,1,0))</f>
        <v>0</v>
      </c>
      <c r="L1722">
        <f>IF(ISBLANK(Table13[[#This Row],[T4]]),0,IF(Table13[[#This Row],[T4]]&gt;0,1,0))</f>
        <v>0</v>
      </c>
    </row>
    <row r="1723" spans="1:12">
      <c r="A1723" s="4">
        <v>43749.708332523151</v>
      </c>
      <c r="B1723">
        <f t="shared" si="71"/>
        <v>11</v>
      </c>
      <c r="C1723">
        <f t="shared" si="72"/>
        <v>17</v>
      </c>
      <c r="I1723">
        <f>IF(ISBLANK(Table13[[#This Row],[T1]]),0,IF(Table13[[#This Row],[T1]]&gt;0,1,0))</f>
        <v>0</v>
      </c>
      <c r="J1723">
        <f>IF(ISBLANK(Table13[[#This Row],[T2]]),0,IF(Table13[[#This Row],[T2]]&gt;0,1,0))</f>
        <v>0</v>
      </c>
      <c r="K1723">
        <f>IF(ISBLANK(Table13[[#This Row],[T3]]),0,IF(Table13[[#This Row],[T3]]&gt;0,1,0))</f>
        <v>0</v>
      </c>
      <c r="L1723">
        <f>IF(ISBLANK(Table13[[#This Row],[T4]]),0,IF(Table13[[#This Row],[T4]]&gt;0,1,0))</f>
        <v>0</v>
      </c>
    </row>
    <row r="1724" spans="1:12">
      <c r="A1724" s="4">
        <v>43749.749999131942</v>
      </c>
      <c r="B1724">
        <f t="shared" si="71"/>
        <v>11</v>
      </c>
      <c r="C1724">
        <f t="shared" si="72"/>
        <v>18</v>
      </c>
      <c r="I1724">
        <f>IF(ISBLANK(Table13[[#This Row],[T1]]),0,IF(Table13[[#This Row],[T1]]&gt;0,1,0))</f>
        <v>0</v>
      </c>
      <c r="J1724">
        <f>IF(ISBLANK(Table13[[#This Row],[T2]]),0,IF(Table13[[#This Row],[T2]]&gt;0,1,0))</f>
        <v>0</v>
      </c>
      <c r="K1724">
        <f>IF(ISBLANK(Table13[[#This Row],[T3]]),0,IF(Table13[[#This Row],[T3]]&gt;0,1,0))</f>
        <v>0</v>
      </c>
      <c r="L1724">
        <f>IF(ISBLANK(Table13[[#This Row],[T4]]),0,IF(Table13[[#This Row],[T4]]&gt;0,1,0))</f>
        <v>0</v>
      </c>
    </row>
    <row r="1725" spans="1:12">
      <c r="A1725" s="4">
        <v>43749.79166574074</v>
      </c>
      <c r="B1725">
        <f t="shared" si="71"/>
        <v>11</v>
      </c>
      <c r="C1725">
        <f t="shared" si="72"/>
        <v>19</v>
      </c>
      <c r="I1725">
        <f>IF(ISBLANK(Table13[[#This Row],[T1]]),0,IF(Table13[[#This Row],[T1]]&gt;0,1,0))</f>
        <v>0</v>
      </c>
      <c r="J1725">
        <f>IF(ISBLANK(Table13[[#This Row],[T2]]),0,IF(Table13[[#This Row],[T2]]&gt;0,1,0))</f>
        <v>0</v>
      </c>
      <c r="K1725">
        <f>IF(ISBLANK(Table13[[#This Row],[T3]]),0,IF(Table13[[#This Row],[T3]]&gt;0,1,0))</f>
        <v>0</v>
      </c>
      <c r="L1725">
        <f>IF(ISBLANK(Table13[[#This Row],[T4]]),0,IF(Table13[[#This Row],[T4]]&gt;0,1,0))</f>
        <v>0</v>
      </c>
    </row>
    <row r="1726" spans="1:12">
      <c r="A1726" s="4">
        <v>43749.833332349539</v>
      </c>
      <c r="B1726">
        <f t="shared" si="71"/>
        <v>11</v>
      </c>
      <c r="C1726">
        <f t="shared" si="72"/>
        <v>20</v>
      </c>
      <c r="I1726">
        <f>IF(ISBLANK(Table13[[#This Row],[T1]]),0,IF(Table13[[#This Row],[T1]]&gt;0,1,0))</f>
        <v>0</v>
      </c>
      <c r="J1726">
        <f>IF(ISBLANK(Table13[[#This Row],[T2]]),0,IF(Table13[[#This Row],[T2]]&gt;0,1,0))</f>
        <v>0</v>
      </c>
      <c r="K1726">
        <f>IF(ISBLANK(Table13[[#This Row],[T3]]),0,IF(Table13[[#This Row],[T3]]&gt;0,1,0))</f>
        <v>0</v>
      </c>
      <c r="L1726">
        <f>IF(ISBLANK(Table13[[#This Row],[T4]]),0,IF(Table13[[#This Row],[T4]]&gt;0,1,0))</f>
        <v>0</v>
      </c>
    </row>
    <row r="1727" spans="1:12">
      <c r="A1727" s="4">
        <v>43749.875</v>
      </c>
      <c r="B1727">
        <f t="shared" si="71"/>
        <v>11</v>
      </c>
      <c r="C1727">
        <f t="shared" si="72"/>
        <v>21</v>
      </c>
      <c r="D1727">
        <v>0</v>
      </c>
      <c r="E1727">
        <v>23</v>
      </c>
      <c r="F1727">
        <v>0</v>
      </c>
      <c r="G1727">
        <v>0</v>
      </c>
      <c r="I1727">
        <f>IF(ISBLANK(Table13[[#This Row],[T1]]),0,IF(Table13[[#This Row],[T1]]&gt;0,1,0))</f>
        <v>0</v>
      </c>
      <c r="J1727">
        <f>IF(ISBLANK(Table13[[#This Row],[T2]]),0,IF(Table13[[#This Row],[T2]]&gt;0,1,0))</f>
        <v>1</v>
      </c>
      <c r="K1727">
        <f>IF(ISBLANK(Table13[[#This Row],[T3]]),0,IF(Table13[[#This Row],[T3]]&gt;0,1,0))</f>
        <v>0</v>
      </c>
      <c r="L1727">
        <f>IF(ISBLANK(Table13[[#This Row],[T4]]),0,IF(Table13[[#This Row],[T4]]&gt;0,1,0))</f>
        <v>0</v>
      </c>
    </row>
    <row r="1728" spans="1:12">
      <c r="A1728" s="4">
        <v>43749.916666666664</v>
      </c>
      <c r="B1728">
        <f t="shared" si="71"/>
        <v>11</v>
      </c>
      <c r="C1728">
        <f t="shared" si="72"/>
        <v>22</v>
      </c>
      <c r="D1728">
        <v>0</v>
      </c>
      <c r="E1728">
        <v>58</v>
      </c>
      <c r="F1728">
        <v>0</v>
      </c>
      <c r="G1728">
        <v>0</v>
      </c>
      <c r="I1728">
        <f>IF(ISBLANK(Table13[[#This Row],[T1]]),0,IF(Table13[[#This Row],[T1]]&gt;0,1,0))</f>
        <v>0</v>
      </c>
      <c r="J1728">
        <f>IF(ISBLANK(Table13[[#This Row],[T2]]),0,IF(Table13[[#This Row],[T2]]&gt;0,1,0))</f>
        <v>1</v>
      </c>
      <c r="K1728">
        <f>IF(ISBLANK(Table13[[#This Row],[T3]]),0,IF(Table13[[#This Row],[T3]]&gt;0,1,0))</f>
        <v>0</v>
      </c>
      <c r="L1728">
        <f>IF(ISBLANK(Table13[[#This Row],[T4]]),0,IF(Table13[[#This Row],[T4]]&gt;0,1,0))</f>
        <v>0</v>
      </c>
    </row>
    <row r="1729" spans="1:12">
      <c r="A1729" s="4">
        <v>43749.958333333336</v>
      </c>
      <c r="B1729">
        <f t="shared" si="71"/>
        <v>11</v>
      </c>
      <c r="C1729">
        <f t="shared" si="72"/>
        <v>23</v>
      </c>
      <c r="D1729">
        <v>0</v>
      </c>
      <c r="E1729">
        <v>58</v>
      </c>
      <c r="F1729">
        <v>0</v>
      </c>
      <c r="G1729">
        <v>0</v>
      </c>
      <c r="I1729">
        <f>IF(ISBLANK(Table13[[#This Row],[T1]]),0,IF(Table13[[#This Row],[T1]]&gt;0,1,0))</f>
        <v>0</v>
      </c>
      <c r="J1729">
        <f>IF(ISBLANK(Table13[[#This Row],[T2]]),0,IF(Table13[[#This Row],[T2]]&gt;0,1,0))</f>
        <v>1</v>
      </c>
      <c r="K1729">
        <f>IF(ISBLANK(Table13[[#This Row],[T3]]),0,IF(Table13[[#This Row],[T3]]&gt;0,1,0))</f>
        <v>0</v>
      </c>
      <c r="L1729">
        <f>IF(ISBLANK(Table13[[#This Row],[T4]]),0,IF(Table13[[#This Row],[T4]]&gt;0,1,0))</f>
        <v>0</v>
      </c>
    </row>
    <row r="1730" spans="1:12">
      <c r="A1730" s="4">
        <v>43750</v>
      </c>
      <c r="B1730">
        <f t="shared" ref="B1730:B1793" si="73">DAY(A1730)</f>
        <v>12</v>
      </c>
      <c r="C1730">
        <f t="shared" si="72"/>
        <v>0</v>
      </c>
      <c r="D1730">
        <v>0</v>
      </c>
      <c r="E1730">
        <v>58</v>
      </c>
      <c r="F1730">
        <v>0</v>
      </c>
      <c r="G1730">
        <v>0</v>
      </c>
      <c r="I1730">
        <f>IF(ISBLANK(Table13[[#This Row],[T1]]),0,IF(Table13[[#This Row],[T1]]&gt;0,1,0))</f>
        <v>0</v>
      </c>
      <c r="J1730">
        <f>IF(ISBLANK(Table13[[#This Row],[T2]]),0,IF(Table13[[#This Row],[T2]]&gt;0,1,0))</f>
        <v>1</v>
      </c>
      <c r="K1730">
        <f>IF(ISBLANK(Table13[[#This Row],[T3]]),0,IF(Table13[[#This Row],[T3]]&gt;0,1,0))</f>
        <v>0</v>
      </c>
      <c r="L1730">
        <f>IF(ISBLANK(Table13[[#This Row],[T4]]),0,IF(Table13[[#This Row],[T4]]&gt;0,1,0))</f>
        <v>0</v>
      </c>
    </row>
    <row r="1731" spans="1:12">
      <c r="A1731" s="4">
        <v>43750.041666666664</v>
      </c>
      <c r="B1731">
        <f t="shared" si="73"/>
        <v>12</v>
      </c>
      <c r="C1731">
        <f t="shared" si="72"/>
        <v>1</v>
      </c>
      <c r="D1731">
        <v>0</v>
      </c>
      <c r="E1731">
        <v>57</v>
      </c>
      <c r="F1731">
        <v>0</v>
      </c>
      <c r="G1731">
        <v>0</v>
      </c>
      <c r="I1731">
        <f>IF(ISBLANK(Table13[[#This Row],[T1]]),0,IF(Table13[[#This Row],[T1]]&gt;0,1,0))</f>
        <v>0</v>
      </c>
      <c r="J1731">
        <f>IF(ISBLANK(Table13[[#This Row],[T2]]),0,IF(Table13[[#This Row],[T2]]&gt;0,1,0))</f>
        <v>1</v>
      </c>
      <c r="K1731">
        <f>IF(ISBLANK(Table13[[#This Row],[T3]]),0,IF(Table13[[#This Row],[T3]]&gt;0,1,0))</f>
        <v>0</v>
      </c>
      <c r="L1731">
        <f>IF(ISBLANK(Table13[[#This Row],[T4]]),0,IF(Table13[[#This Row],[T4]]&gt;0,1,0))</f>
        <v>0</v>
      </c>
    </row>
    <row r="1732" spans="1:12">
      <c r="A1732" s="4">
        <v>43750.083333333336</v>
      </c>
      <c r="B1732">
        <f t="shared" si="73"/>
        <v>12</v>
      </c>
      <c r="C1732">
        <f t="shared" si="72"/>
        <v>2</v>
      </c>
      <c r="D1732">
        <v>0</v>
      </c>
      <c r="E1732">
        <v>58</v>
      </c>
      <c r="F1732">
        <v>0</v>
      </c>
      <c r="G1732">
        <v>0</v>
      </c>
      <c r="I1732">
        <f>IF(ISBLANK(Table13[[#This Row],[T1]]),0,IF(Table13[[#This Row],[T1]]&gt;0,1,0))</f>
        <v>0</v>
      </c>
      <c r="J1732">
        <f>IF(ISBLANK(Table13[[#This Row],[T2]]),0,IF(Table13[[#This Row],[T2]]&gt;0,1,0))</f>
        <v>1</v>
      </c>
      <c r="K1732">
        <f>IF(ISBLANK(Table13[[#This Row],[T3]]),0,IF(Table13[[#This Row],[T3]]&gt;0,1,0))</f>
        <v>0</v>
      </c>
      <c r="L1732">
        <f>IF(ISBLANK(Table13[[#This Row],[T4]]),0,IF(Table13[[#This Row],[T4]]&gt;0,1,0))</f>
        <v>0</v>
      </c>
    </row>
    <row r="1733" spans="1:12">
      <c r="A1733" s="4">
        <v>43750.125</v>
      </c>
      <c r="B1733">
        <f t="shared" si="73"/>
        <v>12</v>
      </c>
      <c r="C1733">
        <f t="shared" si="72"/>
        <v>3</v>
      </c>
      <c r="D1733">
        <v>0</v>
      </c>
      <c r="E1733">
        <v>58</v>
      </c>
      <c r="F1733">
        <v>0</v>
      </c>
      <c r="G1733">
        <v>0</v>
      </c>
      <c r="I1733">
        <f>IF(ISBLANK(Table13[[#This Row],[T1]]),0,IF(Table13[[#This Row],[T1]]&gt;0,1,0))</f>
        <v>0</v>
      </c>
      <c r="J1733">
        <f>IF(ISBLANK(Table13[[#This Row],[T2]]),0,IF(Table13[[#This Row],[T2]]&gt;0,1,0))</f>
        <v>1</v>
      </c>
      <c r="K1733">
        <f>IF(ISBLANK(Table13[[#This Row],[T3]]),0,IF(Table13[[#This Row],[T3]]&gt;0,1,0))</f>
        <v>0</v>
      </c>
      <c r="L1733">
        <f>IF(ISBLANK(Table13[[#This Row],[T4]]),0,IF(Table13[[#This Row],[T4]]&gt;0,1,0))</f>
        <v>0</v>
      </c>
    </row>
    <row r="1734" spans="1:12">
      <c r="A1734" s="4">
        <v>43750.166666666664</v>
      </c>
      <c r="B1734">
        <f t="shared" si="73"/>
        <v>12</v>
      </c>
      <c r="C1734">
        <f t="shared" si="72"/>
        <v>4</v>
      </c>
      <c r="D1734">
        <v>0</v>
      </c>
      <c r="E1734">
        <v>58</v>
      </c>
      <c r="F1734">
        <v>0</v>
      </c>
      <c r="G1734">
        <v>0</v>
      </c>
      <c r="I1734">
        <f>IF(ISBLANK(Table13[[#This Row],[T1]]),0,IF(Table13[[#This Row],[T1]]&gt;0,1,0))</f>
        <v>0</v>
      </c>
      <c r="J1734">
        <f>IF(ISBLANK(Table13[[#This Row],[T2]]),0,IF(Table13[[#This Row],[T2]]&gt;0,1,0))</f>
        <v>1</v>
      </c>
      <c r="K1734">
        <f>IF(ISBLANK(Table13[[#This Row],[T3]]),0,IF(Table13[[#This Row],[T3]]&gt;0,1,0))</f>
        <v>0</v>
      </c>
      <c r="L1734">
        <f>IF(ISBLANK(Table13[[#This Row],[T4]]),0,IF(Table13[[#This Row],[T4]]&gt;0,1,0))</f>
        <v>0</v>
      </c>
    </row>
    <row r="1735" spans="1:12">
      <c r="A1735" s="4">
        <v>43750.208333333336</v>
      </c>
      <c r="B1735">
        <f t="shared" si="73"/>
        <v>12</v>
      </c>
      <c r="C1735">
        <f t="shared" si="72"/>
        <v>5</v>
      </c>
      <c r="D1735">
        <v>0</v>
      </c>
      <c r="E1735">
        <v>58</v>
      </c>
      <c r="F1735">
        <v>0</v>
      </c>
      <c r="G1735">
        <v>0</v>
      </c>
      <c r="I1735">
        <f>IF(ISBLANK(Table13[[#This Row],[T1]]),0,IF(Table13[[#This Row],[T1]]&gt;0,1,0))</f>
        <v>0</v>
      </c>
      <c r="J1735">
        <f>IF(ISBLANK(Table13[[#This Row],[T2]]),0,IF(Table13[[#This Row],[T2]]&gt;0,1,0))</f>
        <v>1</v>
      </c>
      <c r="K1735">
        <f>IF(ISBLANK(Table13[[#This Row],[T3]]),0,IF(Table13[[#This Row],[T3]]&gt;0,1,0))</f>
        <v>0</v>
      </c>
      <c r="L1735">
        <f>IF(ISBLANK(Table13[[#This Row],[T4]]),0,IF(Table13[[#This Row],[T4]]&gt;0,1,0))</f>
        <v>0</v>
      </c>
    </row>
    <row r="1736" spans="1:12">
      <c r="A1736" s="4">
        <v>43750.25</v>
      </c>
      <c r="B1736">
        <f t="shared" si="73"/>
        <v>12</v>
      </c>
      <c r="C1736">
        <f t="shared" si="72"/>
        <v>6</v>
      </c>
      <c r="D1736">
        <v>0</v>
      </c>
      <c r="E1736">
        <v>57</v>
      </c>
      <c r="F1736">
        <v>0</v>
      </c>
      <c r="G1736">
        <v>0</v>
      </c>
      <c r="I1736">
        <f>IF(ISBLANK(Table13[[#This Row],[T1]]),0,IF(Table13[[#This Row],[T1]]&gt;0,1,0))</f>
        <v>0</v>
      </c>
      <c r="J1736">
        <f>IF(ISBLANK(Table13[[#This Row],[T2]]),0,IF(Table13[[#This Row],[T2]]&gt;0,1,0))</f>
        <v>1</v>
      </c>
      <c r="K1736">
        <f>IF(ISBLANK(Table13[[#This Row],[T3]]),0,IF(Table13[[#This Row],[T3]]&gt;0,1,0))</f>
        <v>0</v>
      </c>
      <c r="L1736">
        <f>IF(ISBLANK(Table13[[#This Row],[T4]]),0,IF(Table13[[#This Row],[T4]]&gt;0,1,0))</f>
        <v>0</v>
      </c>
    </row>
    <row r="1737" spans="1:12">
      <c r="A1737" s="4">
        <v>43750.291666666664</v>
      </c>
      <c r="B1737">
        <f t="shared" si="73"/>
        <v>12</v>
      </c>
      <c r="C1737">
        <f t="shared" si="72"/>
        <v>7</v>
      </c>
      <c r="D1737">
        <v>0</v>
      </c>
      <c r="E1737">
        <v>58</v>
      </c>
      <c r="F1737">
        <v>0</v>
      </c>
      <c r="G1737">
        <v>0</v>
      </c>
      <c r="I1737">
        <f>IF(ISBLANK(Table13[[#This Row],[T1]]),0,IF(Table13[[#This Row],[T1]]&gt;0,1,0))</f>
        <v>0</v>
      </c>
      <c r="J1737">
        <f>IF(ISBLANK(Table13[[#This Row],[T2]]),0,IF(Table13[[#This Row],[T2]]&gt;0,1,0))</f>
        <v>1</v>
      </c>
      <c r="K1737">
        <f>IF(ISBLANK(Table13[[#This Row],[T3]]),0,IF(Table13[[#This Row],[T3]]&gt;0,1,0))</f>
        <v>0</v>
      </c>
      <c r="L1737">
        <f>IF(ISBLANK(Table13[[#This Row],[T4]]),0,IF(Table13[[#This Row],[T4]]&gt;0,1,0))</f>
        <v>0</v>
      </c>
    </row>
    <row r="1738" spans="1:12">
      <c r="A1738" s="4">
        <v>43750.333333333336</v>
      </c>
      <c r="B1738">
        <f t="shared" si="73"/>
        <v>12</v>
      </c>
      <c r="C1738">
        <f t="shared" si="72"/>
        <v>8</v>
      </c>
      <c r="D1738">
        <v>0</v>
      </c>
      <c r="E1738">
        <v>3</v>
      </c>
      <c r="F1738">
        <v>0</v>
      </c>
      <c r="G1738">
        <v>0</v>
      </c>
      <c r="I1738">
        <f>IF(ISBLANK(Table13[[#This Row],[T1]]),0,IF(Table13[[#This Row],[T1]]&gt;0,1,0))</f>
        <v>0</v>
      </c>
      <c r="J1738">
        <f>IF(ISBLANK(Table13[[#This Row],[T2]]),0,IF(Table13[[#This Row],[T2]]&gt;0,1,0))</f>
        <v>1</v>
      </c>
      <c r="K1738">
        <f>IF(ISBLANK(Table13[[#This Row],[T3]]),0,IF(Table13[[#This Row],[T3]]&gt;0,1,0))</f>
        <v>0</v>
      </c>
      <c r="L1738">
        <f>IF(ISBLANK(Table13[[#This Row],[T4]]),0,IF(Table13[[#This Row],[T4]]&gt;0,1,0))</f>
        <v>0</v>
      </c>
    </row>
    <row r="1739" spans="1:12">
      <c r="A1739" s="4">
        <v>43750.374999652777</v>
      </c>
      <c r="B1739">
        <f t="shared" si="73"/>
        <v>12</v>
      </c>
      <c r="C1739">
        <f t="shared" si="72"/>
        <v>9</v>
      </c>
      <c r="I1739">
        <f>IF(ISBLANK(Table13[[#This Row],[T1]]),0,IF(Table13[[#This Row],[T1]]&gt;0,1,0))</f>
        <v>0</v>
      </c>
      <c r="J1739">
        <f>IF(ISBLANK(Table13[[#This Row],[T2]]),0,IF(Table13[[#This Row],[T2]]&gt;0,1,0))</f>
        <v>0</v>
      </c>
      <c r="K1739">
        <f>IF(ISBLANK(Table13[[#This Row],[T3]]),0,IF(Table13[[#This Row],[T3]]&gt;0,1,0))</f>
        <v>0</v>
      </c>
      <c r="L1739">
        <f>IF(ISBLANK(Table13[[#This Row],[T4]]),0,IF(Table13[[#This Row],[T4]]&gt;0,1,0))</f>
        <v>0</v>
      </c>
    </row>
    <row r="1740" spans="1:12">
      <c r="A1740" s="4">
        <v>43750.416666261575</v>
      </c>
      <c r="B1740">
        <f t="shared" si="73"/>
        <v>12</v>
      </c>
      <c r="C1740">
        <f t="shared" si="72"/>
        <v>10</v>
      </c>
      <c r="I1740">
        <f>IF(ISBLANK(Table13[[#This Row],[T1]]),0,IF(Table13[[#This Row],[T1]]&gt;0,1,0))</f>
        <v>0</v>
      </c>
      <c r="J1740">
        <f>IF(ISBLANK(Table13[[#This Row],[T2]]),0,IF(Table13[[#This Row],[T2]]&gt;0,1,0))</f>
        <v>0</v>
      </c>
      <c r="K1740">
        <f>IF(ISBLANK(Table13[[#This Row],[T3]]),0,IF(Table13[[#This Row],[T3]]&gt;0,1,0))</f>
        <v>0</v>
      </c>
      <c r="L1740">
        <f>IF(ISBLANK(Table13[[#This Row],[T4]]),0,IF(Table13[[#This Row],[T4]]&gt;0,1,0))</f>
        <v>0</v>
      </c>
    </row>
    <row r="1741" spans="1:12">
      <c r="A1741" s="4">
        <v>43750.458332870374</v>
      </c>
      <c r="B1741">
        <f t="shared" si="73"/>
        <v>12</v>
      </c>
      <c r="C1741">
        <f t="shared" si="72"/>
        <v>11</v>
      </c>
      <c r="I1741">
        <f>IF(ISBLANK(Table13[[#This Row],[T1]]),0,IF(Table13[[#This Row],[T1]]&gt;0,1,0))</f>
        <v>0</v>
      </c>
      <c r="J1741">
        <f>IF(ISBLANK(Table13[[#This Row],[T2]]),0,IF(Table13[[#This Row],[T2]]&gt;0,1,0))</f>
        <v>0</v>
      </c>
      <c r="K1741">
        <f>IF(ISBLANK(Table13[[#This Row],[T3]]),0,IF(Table13[[#This Row],[T3]]&gt;0,1,0))</f>
        <v>0</v>
      </c>
      <c r="L1741">
        <f>IF(ISBLANK(Table13[[#This Row],[T4]]),0,IF(Table13[[#This Row],[T4]]&gt;0,1,0))</f>
        <v>0</v>
      </c>
    </row>
    <row r="1742" spans="1:12">
      <c r="A1742" s="4">
        <v>43750.499999479165</v>
      </c>
      <c r="B1742">
        <f t="shared" si="73"/>
        <v>12</v>
      </c>
      <c r="C1742">
        <f t="shared" si="72"/>
        <v>12</v>
      </c>
      <c r="I1742">
        <f>IF(ISBLANK(Table13[[#This Row],[T1]]),0,IF(Table13[[#This Row],[T1]]&gt;0,1,0))</f>
        <v>0</v>
      </c>
      <c r="J1742">
        <f>IF(ISBLANK(Table13[[#This Row],[T2]]),0,IF(Table13[[#This Row],[T2]]&gt;0,1,0))</f>
        <v>0</v>
      </c>
      <c r="K1742">
        <f>IF(ISBLANK(Table13[[#This Row],[T3]]),0,IF(Table13[[#This Row],[T3]]&gt;0,1,0))</f>
        <v>0</v>
      </c>
      <c r="L1742">
        <f>IF(ISBLANK(Table13[[#This Row],[T4]]),0,IF(Table13[[#This Row],[T4]]&gt;0,1,0))</f>
        <v>0</v>
      </c>
    </row>
    <row r="1743" spans="1:12">
      <c r="A1743" s="4">
        <v>43750.541666087964</v>
      </c>
      <c r="B1743">
        <f t="shared" si="73"/>
        <v>12</v>
      </c>
      <c r="C1743">
        <f t="shared" si="72"/>
        <v>13</v>
      </c>
      <c r="I1743">
        <f>IF(ISBLANK(Table13[[#This Row],[T1]]),0,IF(Table13[[#This Row],[T1]]&gt;0,1,0))</f>
        <v>0</v>
      </c>
      <c r="J1743">
        <f>IF(ISBLANK(Table13[[#This Row],[T2]]),0,IF(Table13[[#This Row],[T2]]&gt;0,1,0))</f>
        <v>0</v>
      </c>
      <c r="K1743">
        <f>IF(ISBLANK(Table13[[#This Row],[T3]]),0,IF(Table13[[#This Row],[T3]]&gt;0,1,0))</f>
        <v>0</v>
      </c>
      <c r="L1743">
        <f>IF(ISBLANK(Table13[[#This Row],[T4]]),0,IF(Table13[[#This Row],[T4]]&gt;0,1,0))</f>
        <v>0</v>
      </c>
    </row>
    <row r="1744" spans="1:12">
      <c r="A1744" s="4">
        <v>43750.583333333336</v>
      </c>
      <c r="B1744">
        <f t="shared" si="73"/>
        <v>12</v>
      </c>
      <c r="C1744">
        <f t="shared" si="72"/>
        <v>14</v>
      </c>
      <c r="D1744">
        <v>0</v>
      </c>
      <c r="E1744">
        <v>17</v>
      </c>
      <c r="F1744">
        <v>0</v>
      </c>
      <c r="G1744">
        <v>0</v>
      </c>
      <c r="I1744">
        <f>IF(ISBLANK(Table13[[#This Row],[T1]]),0,IF(Table13[[#This Row],[T1]]&gt;0,1,0))</f>
        <v>0</v>
      </c>
      <c r="J1744">
        <f>IF(ISBLANK(Table13[[#This Row],[T2]]),0,IF(Table13[[#This Row],[T2]]&gt;0,1,0))</f>
        <v>1</v>
      </c>
      <c r="K1744">
        <f>IF(ISBLANK(Table13[[#This Row],[T3]]),0,IF(Table13[[#This Row],[T3]]&gt;0,1,0))</f>
        <v>0</v>
      </c>
      <c r="L1744">
        <f>IF(ISBLANK(Table13[[#This Row],[T4]]),0,IF(Table13[[#This Row],[T4]]&gt;0,1,0))</f>
        <v>0</v>
      </c>
    </row>
    <row r="1745" spans="1:12">
      <c r="A1745" s="4">
        <v>43750.625</v>
      </c>
      <c r="B1745">
        <f t="shared" si="73"/>
        <v>12</v>
      </c>
      <c r="C1745">
        <f t="shared" si="72"/>
        <v>15</v>
      </c>
      <c r="D1745">
        <v>0</v>
      </c>
      <c r="E1745">
        <v>58</v>
      </c>
      <c r="F1745">
        <v>0</v>
      </c>
      <c r="G1745">
        <v>0</v>
      </c>
      <c r="I1745">
        <f>IF(ISBLANK(Table13[[#This Row],[T1]]),0,IF(Table13[[#This Row],[T1]]&gt;0,1,0))</f>
        <v>0</v>
      </c>
      <c r="J1745">
        <f>IF(ISBLANK(Table13[[#This Row],[T2]]),0,IF(Table13[[#This Row],[T2]]&gt;0,1,0))</f>
        <v>1</v>
      </c>
      <c r="K1745">
        <f>IF(ISBLANK(Table13[[#This Row],[T3]]),0,IF(Table13[[#This Row],[T3]]&gt;0,1,0))</f>
        <v>0</v>
      </c>
      <c r="L1745">
        <f>IF(ISBLANK(Table13[[#This Row],[T4]]),0,IF(Table13[[#This Row],[T4]]&gt;0,1,0))</f>
        <v>0</v>
      </c>
    </row>
    <row r="1746" spans="1:12">
      <c r="A1746" s="4">
        <v>43750.666666666664</v>
      </c>
      <c r="B1746">
        <f t="shared" si="73"/>
        <v>12</v>
      </c>
      <c r="C1746">
        <f t="shared" si="72"/>
        <v>16</v>
      </c>
      <c r="D1746">
        <v>29</v>
      </c>
      <c r="E1746">
        <v>56</v>
      </c>
      <c r="F1746">
        <v>0</v>
      </c>
      <c r="G1746">
        <v>0</v>
      </c>
      <c r="I1746">
        <f>IF(ISBLANK(Table13[[#This Row],[T1]]),0,IF(Table13[[#This Row],[T1]]&gt;0,1,0))</f>
        <v>1</v>
      </c>
      <c r="J1746">
        <f>IF(ISBLANK(Table13[[#This Row],[T2]]),0,IF(Table13[[#This Row],[T2]]&gt;0,1,0))</f>
        <v>1</v>
      </c>
      <c r="K1746">
        <f>IF(ISBLANK(Table13[[#This Row],[T3]]),0,IF(Table13[[#This Row],[T3]]&gt;0,1,0))</f>
        <v>0</v>
      </c>
      <c r="L1746">
        <f>IF(ISBLANK(Table13[[#This Row],[T4]]),0,IF(Table13[[#This Row],[T4]]&gt;0,1,0))</f>
        <v>0</v>
      </c>
    </row>
    <row r="1747" spans="1:12">
      <c r="A1747" s="4">
        <v>43750.708333333336</v>
      </c>
      <c r="B1747">
        <f t="shared" si="73"/>
        <v>12</v>
      </c>
      <c r="C1747">
        <f t="shared" si="72"/>
        <v>17</v>
      </c>
      <c r="D1747">
        <v>4</v>
      </c>
      <c r="E1747">
        <v>39</v>
      </c>
      <c r="F1747">
        <v>0</v>
      </c>
      <c r="G1747">
        <v>0</v>
      </c>
      <c r="I1747">
        <f>IF(ISBLANK(Table13[[#This Row],[T1]]),0,IF(Table13[[#This Row],[T1]]&gt;0,1,0))</f>
        <v>1</v>
      </c>
      <c r="J1747">
        <f>IF(ISBLANK(Table13[[#This Row],[T2]]),0,IF(Table13[[#This Row],[T2]]&gt;0,1,0))</f>
        <v>1</v>
      </c>
      <c r="K1747">
        <f>IF(ISBLANK(Table13[[#This Row],[T3]]),0,IF(Table13[[#This Row],[T3]]&gt;0,1,0))</f>
        <v>0</v>
      </c>
      <c r="L1747">
        <f>IF(ISBLANK(Table13[[#This Row],[T4]]),0,IF(Table13[[#This Row],[T4]]&gt;0,1,0))</f>
        <v>0</v>
      </c>
    </row>
    <row r="1748" spans="1:12">
      <c r="A1748" s="4">
        <v>43750.749999421299</v>
      </c>
      <c r="B1748">
        <f t="shared" si="73"/>
        <v>12</v>
      </c>
      <c r="C1748">
        <f t="shared" si="72"/>
        <v>18</v>
      </c>
      <c r="I1748">
        <f>IF(ISBLANK(Table13[[#This Row],[T1]]),0,IF(Table13[[#This Row],[T1]]&gt;0,1,0))</f>
        <v>0</v>
      </c>
      <c r="J1748">
        <f>IF(ISBLANK(Table13[[#This Row],[T2]]),0,IF(Table13[[#This Row],[T2]]&gt;0,1,0))</f>
        <v>0</v>
      </c>
      <c r="K1748">
        <f>IF(ISBLANK(Table13[[#This Row],[T3]]),0,IF(Table13[[#This Row],[T3]]&gt;0,1,0))</f>
        <v>0</v>
      </c>
      <c r="L1748">
        <f>IF(ISBLANK(Table13[[#This Row],[T4]]),0,IF(Table13[[#This Row],[T4]]&gt;0,1,0))</f>
        <v>0</v>
      </c>
    </row>
    <row r="1749" spans="1:12">
      <c r="A1749" s="4">
        <v>43750.791666087964</v>
      </c>
      <c r="B1749">
        <f t="shared" si="73"/>
        <v>12</v>
      </c>
      <c r="C1749">
        <f t="shared" si="72"/>
        <v>19</v>
      </c>
      <c r="I1749">
        <f>IF(ISBLANK(Table13[[#This Row],[T1]]),0,IF(Table13[[#This Row],[T1]]&gt;0,1,0))</f>
        <v>0</v>
      </c>
      <c r="J1749">
        <f>IF(ISBLANK(Table13[[#This Row],[T2]]),0,IF(Table13[[#This Row],[T2]]&gt;0,1,0))</f>
        <v>0</v>
      </c>
      <c r="K1749">
        <f>IF(ISBLANK(Table13[[#This Row],[T3]]),0,IF(Table13[[#This Row],[T3]]&gt;0,1,0))</f>
        <v>0</v>
      </c>
      <c r="L1749">
        <f>IF(ISBLANK(Table13[[#This Row],[T4]]),0,IF(Table13[[#This Row],[T4]]&gt;0,1,0))</f>
        <v>0</v>
      </c>
    </row>
    <row r="1750" spans="1:12">
      <c r="A1750" s="4">
        <v>43750.833333333336</v>
      </c>
      <c r="B1750">
        <f t="shared" si="73"/>
        <v>12</v>
      </c>
      <c r="C1750">
        <f t="shared" si="72"/>
        <v>20</v>
      </c>
      <c r="D1750">
        <v>33</v>
      </c>
      <c r="E1750">
        <v>0</v>
      </c>
      <c r="F1750">
        <v>0</v>
      </c>
      <c r="G1750">
        <v>0</v>
      </c>
      <c r="I1750">
        <f>IF(ISBLANK(Table13[[#This Row],[T1]]),0,IF(Table13[[#This Row],[T1]]&gt;0,1,0))</f>
        <v>1</v>
      </c>
      <c r="J1750">
        <f>IF(ISBLANK(Table13[[#This Row],[T2]]),0,IF(Table13[[#This Row],[T2]]&gt;0,1,0))</f>
        <v>0</v>
      </c>
      <c r="K1750">
        <f>IF(ISBLANK(Table13[[#This Row],[T3]]),0,IF(Table13[[#This Row],[T3]]&gt;0,1,0))</f>
        <v>0</v>
      </c>
      <c r="L1750">
        <f>IF(ISBLANK(Table13[[#This Row],[T4]]),0,IF(Table13[[#This Row],[T4]]&gt;0,1,0))</f>
        <v>0</v>
      </c>
    </row>
    <row r="1751" spans="1:12">
      <c r="A1751" s="4">
        <v>43750.875</v>
      </c>
      <c r="B1751">
        <f t="shared" si="73"/>
        <v>12</v>
      </c>
      <c r="C1751">
        <f t="shared" si="72"/>
        <v>21</v>
      </c>
      <c r="D1751">
        <v>58</v>
      </c>
      <c r="E1751">
        <v>27</v>
      </c>
      <c r="F1751">
        <v>0</v>
      </c>
      <c r="G1751">
        <v>0</v>
      </c>
      <c r="I1751">
        <f>IF(ISBLANK(Table13[[#This Row],[T1]]),0,IF(Table13[[#This Row],[T1]]&gt;0,1,0))</f>
        <v>1</v>
      </c>
      <c r="J1751">
        <f>IF(ISBLANK(Table13[[#This Row],[T2]]),0,IF(Table13[[#This Row],[T2]]&gt;0,1,0))</f>
        <v>1</v>
      </c>
      <c r="K1751">
        <f>IF(ISBLANK(Table13[[#This Row],[T3]]),0,IF(Table13[[#This Row],[T3]]&gt;0,1,0))</f>
        <v>0</v>
      </c>
      <c r="L1751">
        <f>IF(ISBLANK(Table13[[#This Row],[T4]]),0,IF(Table13[[#This Row],[T4]]&gt;0,1,0))</f>
        <v>0</v>
      </c>
    </row>
    <row r="1752" spans="1:12">
      <c r="A1752" s="4">
        <v>43750.916666666664</v>
      </c>
      <c r="B1752">
        <f t="shared" si="73"/>
        <v>12</v>
      </c>
      <c r="C1752">
        <f t="shared" si="72"/>
        <v>22</v>
      </c>
      <c r="D1752">
        <v>58</v>
      </c>
      <c r="E1752">
        <v>55</v>
      </c>
      <c r="F1752">
        <v>0</v>
      </c>
      <c r="G1752">
        <v>0</v>
      </c>
      <c r="I1752">
        <f>IF(ISBLANK(Table13[[#This Row],[T1]]),0,IF(Table13[[#This Row],[T1]]&gt;0,1,0))</f>
        <v>1</v>
      </c>
      <c r="J1752">
        <f>IF(ISBLANK(Table13[[#This Row],[T2]]),0,IF(Table13[[#This Row],[T2]]&gt;0,1,0))</f>
        <v>1</v>
      </c>
      <c r="K1752">
        <f>IF(ISBLANK(Table13[[#This Row],[T3]]),0,IF(Table13[[#This Row],[T3]]&gt;0,1,0))</f>
        <v>0</v>
      </c>
      <c r="L1752">
        <f>IF(ISBLANK(Table13[[#This Row],[T4]]),0,IF(Table13[[#This Row],[T4]]&gt;0,1,0))</f>
        <v>0</v>
      </c>
    </row>
    <row r="1753" spans="1:12">
      <c r="A1753" s="4">
        <v>43750.958333333336</v>
      </c>
      <c r="B1753">
        <f t="shared" si="73"/>
        <v>12</v>
      </c>
      <c r="C1753">
        <f t="shared" si="72"/>
        <v>23</v>
      </c>
      <c r="D1753">
        <v>58</v>
      </c>
      <c r="E1753">
        <v>57</v>
      </c>
      <c r="F1753">
        <v>0</v>
      </c>
      <c r="G1753">
        <v>0</v>
      </c>
      <c r="I1753">
        <f>IF(ISBLANK(Table13[[#This Row],[T1]]),0,IF(Table13[[#This Row],[T1]]&gt;0,1,0))</f>
        <v>1</v>
      </c>
      <c r="J1753">
        <f>IF(ISBLANK(Table13[[#This Row],[T2]]),0,IF(Table13[[#This Row],[T2]]&gt;0,1,0))</f>
        <v>1</v>
      </c>
      <c r="K1753">
        <f>IF(ISBLANK(Table13[[#This Row],[T3]]),0,IF(Table13[[#This Row],[T3]]&gt;0,1,0))</f>
        <v>0</v>
      </c>
      <c r="L1753">
        <f>IF(ISBLANK(Table13[[#This Row],[T4]]),0,IF(Table13[[#This Row],[T4]]&gt;0,1,0))</f>
        <v>0</v>
      </c>
    </row>
    <row r="1754" spans="1:12">
      <c r="A1754" s="4">
        <v>43751</v>
      </c>
      <c r="B1754">
        <f t="shared" si="73"/>
        <v>13</v>
      </c>
      <c r="C1754">
        <f t="shared" si="72"/>
        <v>0</v>
      </c>
      <c r="D1754">
        <v>57</v>
      </c>
      <c r="E1754">
        <v>58</v>
      </c>
      <c r="F1754">
        <v>0</v>
      </c>
      <c r="G1754">
        <v>0</v>
      </c>
      <c r="I1754">
        <f>IF(ISBLANK(Table13[[#This Row],[T1]]),0,IF(Table13[[#This Row],[T1]]&gt;0,1,0))</f>
        <v>1</v>
      </c>
      <c r="J1754">
        <f>IF(ISBLANK(Table13[[#This Row],[T2]]),0,IF(Table13[[#This Row],[T2]]&gt;0,1,0))</f>
        <v>1</v>
      </c>
      <c r="K1754">
        <f>IF(ISBLANK(Table13[[#This Row],[T3]]),0,IF(Table13[[#This Row],[T3]]&gt;0,1,0))</f>
        <v>0</v>
      </c>
      <c r="L1754">
        <f>IF(ISBLANK(Table13[[#This Row],[T4]]),0,IF(Table13[[#This Row],[T4]]&gt;0,1,0))</f>
        <v>0</v>
      </c>
    </row>
    <row r="1755" spans="1:12">
      <c r="A1755" s="4">
        <v>43751.041666666664</v>
      </c>
      <c r="B1755">
        <f t="shared" si="73"/>
        <v>13</v>
      </c>
      <c r="C1755">
        <f t="shared" ref="C1755:C1818" si="74">HOUR(A1755)</f>
        <v>1</v>
      </c>
      <c r="D1755">
        <v>58</v>
      </c>
      <c r="E1755">
        <v>58</v>
      </c>
      <c r="F1755">
        <v>0</v>
      </c>
      <c r="G1755">
        <v>0</v>
      </c>
      <c r="I1755">
        <f>IF(ISBLANK(Table13[[#This Row],[T1]]),0,IF(Table13[[#This Row],[T1]]&gt;0,1,0))</f>
        <v>1</v>
      </c>
      <c r="J1755">
        <f>IF(ISBLANK(Table13[[#This Row],[T2]]),0,IF(Table13[[#This Row],[T2]]&gt;0,1,0))</f>
        <v>1</v>
      </c>
      <c r="K1755">
        <f>IF(ISBLANK(Table13[[#This Row],[T3]]),0,IF(Table13[[#This Row],[T3]]&gt;0,1,0))</f>
        <v>0</v>
      </c>
      <c r="L1755">
        <f>IF(ISBLANK(Table13[[#This Row],[T4]]),0,IF(Table13[[#This Row],[T4]]&gt;0,1,0))</f>
        <v>0</v>
      </c>
    </row>
    <row r="1756" spans="1:12">
      <c r="A1756" s="4">
        <v>43751.083333333336</v>
      </c>
      <c r="B1756">
        <f t="shared" si="73"/>
        <v>13</v>
      </c>
      <c r="C1756">
        <f t="shared" si="74"/>
        <v>2</v>
      </c>
      <c r="D1756">
        <v>58</v>
      </c>
      <c r="E1756">
        <v>58</v>
      </c>
      <c r="F1756">
        <v>0</v>
      </c>
      <c r="G1756">
        <v>0</v>
      </c>
      <c r="I1756">
        <f>IF(ISBLANK(Table13[[#This Row],[T1]]),0,IF(Table13[[#This Row],[T1]]&gt;0,1,0))</f>
        <v>1</v>
      </c>
      <c r="J1756">
        <f>IF(ISBLANK(Table13[[#This Row],[T2]]),0,IF(Table13[[#This Row],[T2]]&gt;0,1,0))</f>
        <v>1</v>
      </c>
      <c r="K1756">
        <f>IF(ISBLANK(Table13[[#This Row],[T3]]),0,IF(Table13[[#This Row],[T3]]&gt;0,1,0))</f>
        <v>0</v>
      </c>
      <c r="L1756">
        <f>IF(ISBLANK(Table13[[#This Row],[T4]]),0,IF(Table13[[#This Row],[T4]]&gt;0,1,0))</f>
        <v>0</v>
      </c>
    </row>
    <row r="1757" spans="1:12">
      <c r="A1757" s="4">
        <v>43751.125</v>
      </c>
      <c r="B1757">
        <f t="shared" si="73"/>
        <v>13</v>
      </c>
      <c r="C1757">
        <f t="shared" si="74"/>
        <v>3</v>
      </c>
      <c r="D1757">
        <v>58</v>
      </c>
      <c r="E1757">
        <v>58</v>
      </c>
      <c r="F1757">
        <v>0</v>
      </c>
      <c r="G1757">
        <v>0</v>
      </c>
      <c r="I1757">
        <f>IF(ISBLANK(Table13[[#This Row],[T1]]),0,IF(Table13[[#This Row],[T1]]&gt;0,1,0))</f>
        <v>1</v>
      </c>
      <c r="J1757">
        <f>IF(ISBLANK(Table13[[#This Row],[T2]]),0,IF(Table13[[#This Row],[T2]]&gt;0,1,0))</f>
        <v>1</v>
      </c>
      <c r="K1757">
        <f>IF(ISBLANK(Table13[[#This Row],[T3]]),0,IF(Table13[[#This Row],[T3]]&gt;0,1,0))</f>
        <v>0</v>
      </c>
      <c r="L1757">
        <f>IF(ISBLANK(Table13[[#This Row],[T4]]),0,IF(Table13[[#This Row],[T4]]&gt;0,1,0))</f>
        <v>0</v>
      </c>
    </row>
    <row r="1758" spans="1:12">
      <c r="A1758" s="4">
        <v>43751.166666666664</v>
      </c>
      <c r="B1758">
        <f t="shared" si="73"/>
        <v>13</v>
      </c>
      <c r="C1758">
        <f t="shared" si="74"/>
        <v>4</v>
      </c>
      <c r="D1758">
        <v>57</v>
      </c>
      <c r="E1758">
        <v>57</v>
      </c>
      <c r="F1758">
        <v>0</v>
      </c>
      <c r="G1758">
        <v>0</v>
      </c>
      <c r="I1758">
        <f>IF(ISBLANK(Table13[[#This Row],[T1]]),0,IF(Table13[[#This Row],[T1]]&gt;0,1,0))</f>
        <v>1</v>
      </c>
      <c r="J1758">
        <f>IF(ISBLANK(Table13[[#This Row],[T2]]),0,IF(Table13[[#This Row],[T2]]&gt;0,1,0))</f>
        <v>1</v>
      </c>
      <c r="K1758">
        <f>IF(ISBLANK(Table13[[#This Row],[T3]]),0,IF(Table13[[#This Row],[T3]]&gt;0,1,0))</f>
        <v>0</v>
      </c>
      <c r="L1758">
        <f>IF(ISBLANK(Table13[[#This Row],[T4]]),0,IF(Table13[[#This Row],[T4]]&gt;0,1,0))</f>
        <v>0</v>
      </c>
    </row>
    <row r="1759" spans="1:12">
      <c r="A1759" s="4">
        <v>43751.208333333336</v>
      </c>
      <c r="B1759">
        <f t="shared" si="73"/>
        <v>13</v>
      </c>
      <c r="C1759">
        <f t="shared" si="74"/>
        <v>5</v>
      </c>
      <c r="D1759">
        <v>58</v>
      </c>
      <c r="E1759">
        <v>56</v>
      </c>
      <c r="F1759">
        <v>0</v>
      </c>
      <c r="G1759">
        <v>0</v>
      </c>
      <c r="I1759">
        <f>IF(ISBLANK(Table13[[#This Row],[T1]]),0,IF(Table13[[#This Row],[T1]]&gt;0,1,0))</f>
        <v>1</v>
      </c>
      <c r="J1759">
        <f>IF(ISBLANK(Table13[[#This Row],[T2]]),0,IF(Table13[[#This Row],[T2]]&gt;0,1,0))</f>
        <v>1</v>
      </c>
      <c r="K1759">
        <f>IF(ISBLANK(Table13[[#This Row],[T3]]),0,IF(Table13[[#This Row],[T3]]&gt;0,1,0))</f>
        <v>0</v>
      </c>
      <c r="L1759">
        <f>IF(ISBLANK(Table13[[#This Row],[T4]]),0,IF(Table13[[#This Row],[T4]]&gt;0,1,0))</f>
        <v>0</v>
      </c>
    </row>
    <row r="1760" spans="1:12">
      <c r="A1760" s="4">
        <v>43751.25</v>
      </c>
      <c r="B1760">
        <f t="shared" si="73"/>
        <v>13</v>
      </c>
      <c r="C1760">
        <f t="shared" si="74"/>
        <v>6</v>
      </c>
      <c r="D1760">
        <v>58</v>
      </c>
      <c r="E1760">
        <v>58</v>
      </c>
      <c r="F1760">
        <v>0</v>
      </c>
      <c r="G1760">
        <v>0</v>
      </c>
      <c r="I1760">
        <f>IF(ISBLANK(Table13[[#This Row],[T1]]),0,IF(Table13[[#This Row],[T1]]&gt;0,1,0))</f>
        <v>1</v>
      </c>
      <c r="J1760">
        <f>IF(ISBLANK(Table13[[#This Row],[T2]]),0,IF(Table13[[#This Row],[T2]]&gt;0,1,0))</f>
        <v>1</v>
      </c>
      <c r="K1760">
        <f>IF(ISBLANK(Table13[[#This Row],[T3]]),0,IF(Table13[[#This Row],[T3]]&gt;0,1,0))</f>
        <v>0</v>
      </c>
      <c r="L1760">
        <f>IF(ISBLANK(Table13[[#This Row],[T4]]),0,IF(Table13[[#This Row],[T4]]&gt;0,1,0))</f>
        <v>0</v>
      </c>
    </row>
    <row r="1761" spans="1:12">
      <c r="A1761" s="4">
        <v>43751.291666666664</v>
      </c>
      <c r="B1761">
        <f t="shared" si="73"/>
        <v>13</v>
      </c>
      <c r="C1761">
        <f t="shared" si="74"/>
        <v>7</v>
      </c>
      <c r="D1761">
        <v>58</v>
      </c>
      <c r="E1761">
        <v>6</v>
      </c>
      <c r="F1761">
        <v>0</v>
      </c>
      <c r="G1761">
        <v>0</v>
      </c>
      <c r="I1761">
        <f>IF(ISBLANK(Table13[[#This Row],[T1]]),0,IF(Table13[[#This Row],[T1]]&gt;0,1,0))</f>
        <v>1</v>
      </c>
      <c r="J1761">
        <f>IF(ISBLANK(Table13[[#This Row],[T2]]),0,IF(Table13[[#This Row],[T2]]&gt;0,1,0))</f>
        <v>1</v>
      </c>
      <c r="K1761">
        <f>IF(ISBLANK(Table13[[#This Row],[T3]]),0,IF(Table13[[#This Row],[T3]]&gt;0,1,0))</f>
        <v>0</v>
      </c>
      <c r="L1761">
        <f>IF(ISBLANK(Table13[[#This Row],[T4]]),0,IF(Table13[[#This Row],[T4]]&gt;0,1,0))</f>
        <v>0</v>
      </c>
    </row>
    <row r="1762" spans="1:12">
      <c r="A1762" s="4">
        <v>43751.333333333336</v>
      </c>
      <c r="B1762">
        <f t="shared" si="73"/>
        <v>13</v>
      </c>
      <c r="C1762">
        <f t="shared" si="74"/>
        <v>8</v>
      </c>
      <c r="D1762">
        <v>57</v>
      </c>
      <c r="E1762">
        <v>0</v>
      </c>
      <c r="F1762">
        <v>0</v>
      </c>
      <c r="G1762">
        <v>0</v>
      </c>
      <c r="I1762">
        <f>IF(ISBLANK(Table13[[#This Row],[T1]]),0,IF(Table13[[#This Row],[T1]]&gt;0,1,0))</f>
        <v>1</v>
      </c>
      <c r="J1762">
        <f>IF(ISBLANK(Table13[[#This Row],[T2]]),0,IF(Table13[[#This Row],[T2]]&gt;0,1,0))</f>
        <v>0</v>
      </c>
      <c r="K1762">
        <f>IF(ISBLANK(Table13[[#This Row],[T3]]),0,IF(Table13[[#This Row],[T3]]&gt;0,1,0))</f>
        <v>0</v>
      </c>
      <c r="L1762">
        <f>IF(ISBLANK(Table13[[#This Row],[T4]]),0,IF(Table13[[#This Row],[T4]]&gt;0,1,0))</f>
        <v>0</v>
      </c>
    </row>
    <row r="1763" spans="1:12">
      <c r="A1763" s="4">
        <v>43751.375</v>
      </c>
      <c r="B1763">
        <f t="shared" si="73"/>
        <v>13</v>
      </c>
      <c r="C1763">
        <f t="shared" si="74"/>
        <v>9</v>
      </c>
      <c r="D1763">
        <v>58</v>
      </c>
      <c r="E1763">
        <v>0</v>
      </c>
      <c r="F1763">
        <v>0</v>
      </c>
      <c r="G1763">
        <v>0</v>
      </c>
      <c r="I1763">
        <f>IF(ISBLANK(Table13[[#This Row],[T1]]),0,IF(Table13[[#This Row],[T1]]&gt;0,1,0))</f>
        <v>1</v>
      </c>
      <c r="J1763">
        <f>IF(ISBLANK(Table13[[#This Row],[T2]]),0,IF(Table13[[#This Row],[T2]]&gt;0,1,0))</f>
        <v>0</v>
      </c>
      <c r="K1763">
        <f>IF(ISBLANK(Table13[[#This Row],[T3]]),0,IF(Table13[[#This Row],[T3]]&gt;0,1,0))</f>
        <v>0</v>
      </c>
      <c r="L1763">
        <f>IF(ISBLANK(Table13[[#This Row],[T4]]),0,IF(Table13[[#This Row],[T4]]&gt;0,1,0))</f>
        <v>0</v>
      </c>
    </row>
    <row r="1764" spans="1:12">
      <c r="A1764" s="4">
        <v>43751.416666666664</v>
      </c>
      <c r="B1764">
        <f t="shared" si="73"/>
        <v>13</v>
      </c>
      <c r="C1764">
        <f t="shared" si="74"/>
        <v>10</v>
      </c>
      <c r="D1764">
        <v>16</v>
      </c>
      <c r="E1764">
        <v>0</v>
      </c>
      <c r="F1764">
        <v>0</v>
      </c>
      <c r="G1764">
        <v>0</v>
      </c>
      <c r="I1764">
        <f>IF(ISBLANK(Table13[[#This Row],[T1]]),0,IF(Table13[[#This Row],[T1]]&gt;0,1,0))</f>
        <v>1</v>
      </c>
      <c r="J1764">
        <f>IF(ISBLANK(Table13[[#This Row],[T2]]),0,IF(Table13[[#This Row],[T2]]&gt;0,1,0))</f>
        <v>0</v>
      </c>
      <c r="K1764">
        <f>IF(ISBLANK(Table13[[#This Row],[T3]]),0,IF(Table13[[#This Row],[T3]]&gt;0,1,0))</f>
        <v>0</v>
      </c>
      <c r="L1764">
        <f>IF(ISBLANK(Table13[[#This Row],[T4]]),0,IF(Table13[[#This Row],[T4]]&gt;0,1,0))</f>
        <v>0</v>
      </c>
    </row>
    <row r="1765" spans="1:12">
      <c r="A1765" s="4">
        <v>43751.458333043978</v>
      </c>
      <c r="B1765">
        <f t="shared" si="73"/>
        <v>13</v>
      </c>
      <c r="C1765">
        <f t="shared" si="74"/>
        <v>11</v>
      </c>
      <c r="I1765">
        <f>IF(ISBLANK(Table13[[#This Row],[T1]]),0,IF(Table13[[#This Row],[T1]]&gt;0,1,0))</f>
        <v>0</v>
      </c>
      <c r="J1765">
        <f>IF(ISBLANK(Table13[[#This Row],[T2]]),0,IF(Table13[[#This Row],[T2]]&gt;0,1,0))</f>
        <v>0</v>
      </c>
      <c r="K1765">
        <f>IF(ISBLANK(Table13[[#This Row],[T3]]),0,IF(Table13[[#This Row],[T3]]&gt;0,1,0))</f>
        <v>0</v>
      </c>
      <c r="L1765">
        <f>IF(ISBLANK(Table13[[#This Row],[T4]]),0,IF(Table13[[#This Row],[T4]]&gt;0,1,0))</f>
        <v>0</v>
      </c>
    </row>
    <row r="1766" spans="1:12">
      <c r="A1766" s="4">
        <v>43751.5</v>
      </c>
      <c r="B1766">
        <f t="shared" si="73"/>
        <v>13</v>
      </c>
      <c r="C1766">
        <f t="shared" si="74"/>
        <v>12</v>
      </c>
      <c r="D1766">
        <v>0</v>
      </c>
      <c r="E1766">
        <v>5</v>
      </c>
      <c r="F1766">
        <v>0</v>
      </c>
      <c r="G1766">
        <v>0</v>
      </c>
      <c r="I1766">
        <f>IF(ISBLANK(Table13[[#This Row],[T1]]),0,IF(Table13[[#This Row],[T1]]&gt;0,1,0))</f>
        <v>0</v>
      </c>
      <c r="J1766">
        <f>IF(ISBLANK(Table13[[#This Row],[T2]]),0,IF(Table13[[#This Row],[T2]]&gt;0,1,0))</f>
        <v>1</v>
      </c>
      <c r="K1766">
        <f>IF(ISBLANK(Table13[[#This Row],[T3]]),0,IF(Table13[[#This Row],[T3]]&gt;0,1,0))</f>
        <v>0</v>
      </c>
      <c r="L1766">
        <f>IF(ISBLANK(Table13[[#This Row],[T4]]),0,IF(Table13[[#This Row],[T4]]&gt;0,1,0))</f>
        <v>0</v>
      </c>
    </row>
    <row r="1767" spans="1:12">
      <c r="A1767" s="4">
        <v>43751.541666666664</v>
      </c>
      <c r="B1767">
        <f t="shared" si="73"/>
        <v>13</v>
      </c>
      <c r="C1767">
        <f t="shared" si="74"/>
        <v>13</v>
      </c>
      <c r="D1767">
        <v>0</v>
      </c>
      <c r="E1767">
        <v>27</v>
      </c>
      <c r="F1767">
        <v>0</v>
      </c>
      <c r="G1767">
        <v>0</v>
      </c>
      <c r="I1767">
        <f>IF(ISBLANK(Table13[[#This Row],[T1]]),0,IF(Table13[[#This Row],[T1]]&gt;0,1,0))</f>
        <v>0</v>
      </c>
      <c r="J1767">
        <f>IF(ISBLANK(Table13[[#This Row],[T2]]),0,IF(Table13[[#This Row],[T2]]&gt;0,1,0))</f>
        <v>1</v>
      </c>
      <c r="K1767">
        <f>IF(ISBLANK(Table13[[#This Row],[T3]]),0,IF(Table13[[#This Row],[T3]]&gt;0,1,0))</f>
        <v>0</v>
      </c>
      <c r="L1767">
        <f>IF(ISBLANK(Table13[[#This Row],[T4]]),0,IF(Table13[[#This Row],[T4]]&gt;0,1,0))</f>
        <v>0</v>
      </c>
    </row>
    <row r="1768" spans="1:12">
      <c r="A1768" s="4">
        <v>43751.583333333336</v>
      </c>
      <c r="B1768">
        <f t="shared" si="73"/>
        <v>13</v>
      </c>
      <c r="C1768">
        <f t="shared" si="74"/>
        <v>14</v>
      </c>
      <c r="D1768">
        <v>17</v>
      </c>
      <c r="E1768">
        <v>0</v>
      </c>
      <c r="F1768">
        <v>0</v>
      </c>
      <c r="G1768">
        <v>0</v>
      </c>
      <c r="I1768">
        <f>IF(ISBLANK(Table13[[#This Row],[T1]]),0,IF(Table13[[#This Row],[T1]]&gt;0,1,0))</f>
        <v>1</v>
      </c>
      <c r="J1768">
        <f>IF(ISBLANK(Table13[[#This Row],[T2]]),0,IF(Table13[[#This Row],[T2]]&gt;0,1,0))</f>
        <v>0</v>
      </c>
      <c r="K1768">
        <f>IF(ISBLANK(Table13[[#This Row],[T3]]),0,IF(Table13[[#This Row],[T3]]&gt;0,1,0))</f>
        <v>0</v>
      </c>
      <c r="L1768">
        <f>IF(ISBLANK(Table13[[#This Row],[T4]]),0,IF(Table13[[#This Row],[T4]]&gt;0,1,0))</f>
        <v>0</v>
      </c>
    </row>
    <row r="1769" spans="1:12">
      <c r="A1769" s="4">
        <v>43751.625</v>
      </c>
      <c r="B1769">
        <f t="shared" si="73"/>
        <v>13</v>
      </c>
      <c r="C1769">
        <f t="shared" si="74"/>
        <v>15</v>
      </c>
      <c r="D1769">
        <v>58</v>
      </c>
      <c r="E1769">
        <v>0</v>
      </c>
      <c r="F1769">
        <v>0</v>
      </c>
      <c r="G1769">
        <v>0</v>
      </c>
      <c r="I1769">
        <f>IF(ISBLANK(Table13[[#This Row],[T1]]),0,IF(Table13[[#This Row],[T1]]&gt;0,1,0))</f>
        <v>1</v>
      </c>
      <c r="J1769">
        <f>IF(ISBLANK(Table13[[#This Row],[T2]]),0,IF(Table13[[#This Row],[T2]]&gt;0,1,0))</f>
        <v>0</v>
      </c>
      <c r="K1769">
        <f>IF(ISBLANK(Table13[[#This Row],[T3]]),0,IF(Table13[[#This Row],[T3]]&gt;0,1,0))</f>
        <v>0</v>
      </c>
      <c r="L1769">
        <f>IF(ISBLANK(Table13[[#This Row],[T4]]),0,IF(Table13[[#This Row],[T4]]&gt;0,1,0))</f>
        <v>0</v>
      </c>
    </row>
    <row r="1770" spans="1:12">
      <c r="A1770" s="4">
        <v>43751.666666666664</v>
      </c>
      <c r="B1770">
        <f t="shared" si="73"/>
        <v>13</v>
      </c>
      <c r="C1770">
        <f t="shared" si="74"/>
        <v>16</v>
      </c>
      <c r="D1770">
        <v>58</v>
      </c>
      <c r="E1770">
        <v>0</v>
      </c>
      <c r="F1770">
        <v>0</v>
      </c>
      <c r="G1770">
        <v>0</v>
      </c>
      <c r="I1770">
        <f>IF(ISBLANK(Table13[[#This Row],[T1]]),0,IF(Table13[[#This Row],[T1]]&gt;0,1,0))</f>
        <v>1</v>
      </c>
      <c r="J1770">
        <f>IF(ISBLANK(Table13[[#This Row],[T2]]),0,IF(Table13[[#This Row],[T2]]&gt;0,1,0))</f>
        <v>0</v>
      </c>
      <c r="K1770">
        <f>IF(ISBLANK(Table13[[#This Row],[T3]]),0,IF(Table13[[#This Row],[T3]]&gt;0,1,0))</f>
        <v>0</v>
      </c>
      <c r="L1770">
        <f>IF(ISBLANK(Table13[[#This Row],[T4]]),0,IF(Table13[[#This Row],[T4]]&gt;0,1,0))</f>
        <v>0</v>
      </c>
    </row>
    <row r="1771" spans="1:12">
      <c r="A1771" s="4">
        <v>43751.708333333336</v>
      </c>
      <c r="B1771">
        <f t="shared" si="73"/>
        <v>13</v>
      </c>
      <c r="C1771">
        <f t="shared" si="74"/>
        <v>17</v>
      </c>
      <c r="D1771">
        <v>58</v>
      </c>
      <c r="E1771">
        <v>0</v>
      </c>
      <c r="F1771">
        <v>0</v>
      </c>
      <c r="G1771">
        <v>0</v>
      </c>
      <c r="I1771">
        <f>IF(ISBLANK(Table13[[#This Row],[T1]]),0,IF(Table13[[#This Row],[T1]]&gt;0,1,0))</f>
        <v>1</v>
      </c>
      <c r="J1771">
        <f>IF(ISBLANK(Table13[[#This Row],[T2]]),0,IF(Table13[[#This Row],[T2]]&gt;0,1,0))</f>
        <v>0</v>
      </c>
      <c r="K1771">
        <f>IF(ISBLANK(Table13[[#This Row],[T3]]),0,IF(Table13[[#This Row],[T3]]&gt;0,1,0))</f>
        <v>0</v>
      </c>
      <c r="L1771">
        <f>IF(ISBLANK(Table13[[#This Row],[T4]]),0,IF(Table13[[#This Row],[T4]]&gt;0,1,0))</f>
        <v>0</v>
      </c>
    </row>
    <row r="1772" spans="1:12">
      <c r="A1772" s="4">
        <v>43751.75</v>
      </c>
      <c r="B1772">
        <f t="shared" si="73"/>
        <v>13</v>
      </c>
      <c r="C1772">
        <f t="shared" si="74"/>
        <v>18</v>
      </c>
      <c r="D1772">
        <v>58</v>
      </c>
      <c r="E1772">
        <v>0</v>
      </c>
      <c r="F1772">
        <v>0</v>
      </c>
      <c r="G1772">
        <v>0</v>
      </c>
      <c r="I1772">
        <f>IF(ISBLANK(Table13[[#This Row],[T1]]),0,IF(Table13[[#This Row],[T1]]&gt;0,1,0))</f>
        <v>1</v>
      </c>
      <c r="J1772">
        <f>IF(ISBLANK(Table13[[#This Row],[T2]]),0,IF(Table13[[#This Row],[T2]]&gt;0,1,0))</f>
        <v>0</v>
      </c>
      <c r="K1772">
        <f>IF(ISBLANK(Table13[[#This Row],[T3]]),0,IF(Table13[[#This Row],[T3]]&gt;0,1,0))</f>
        <v>0</v>
      </c>
      <c r="L1772">
        <f>IF(ISBLANK(Table13[[#This Row],[T4]]),0,IF(Table13[[#This Row],[T4]]&gt;0,1,0))</f>
        <v>0</v>
      </c>
    </row>
    <row r="1773" spans="1:12">
      <c r="A1773" s="4">
        <v>43751.791666666664</v>
      </c>
      <c r="B1773">
        <f t="shared" si="73"/>
        <v>13</v>
      </c>
      <c r="C1773">
        <f t="shared" si="74"/>
        <v>19</v>
      </c>
      <c r="D1773">
        <v>40</v>
      </c>
      <c r="E1773">
        <v>0</v>
      </c>
      <c r="F1773">
        <v>0</v>
      </c>
      <c r="G1773">
        <v>0</v>
      </c>
      <c r="I1773">
        <f>IF(ISBLANK(Table13[[#This Row],[T1]]),0,IF(Table13[[#This Row],[T1]]&gt;0,1,0))</f>
        <v>1</v>
      </c>
      <c r="J1773">
        <f>IF(ISBLANK(Table13[[#This Row],[T2]]),0,IF(Table13[[#This Row],[T2]]&gt;0,1,0))</f>
        <v>0</v>
      </c>
      <c r="K1773">
        <f>IF(ISBLANK(Table13[[#This Row],[T3]]),0,IF(Table13[[#This Row],[T3]]&gt;0,1,0))</f>
        <v>0</v>
      </c>
      <c r="L1773">
        <f>IF(ISBLANK(Table13[[#This Row],[T4]]),0,IF(Table13[[#This Row],[T4]]&gt;0,1,0))</f>
        <v>0</v>
      </c>
    </row>
    <row r="1774" spans="1:12">
      <c r="A1774" s="4">
        <v>43751.833333333336</v>
      </c>
      <c r="B1774">
        <f t="shared" si="73"/>
        <v>13</v>
      </c>
      <c r="C1774">
        <f t="shared" si="74"/>
        <v>20</v>
      </c>
      <c r="D1774">
        <v>58</v>
      </c>
      <c r="E1774">
        <v>0</v>
      </c>
      <c r="F1774">
        <v>0</v>
      </c>
      <c r="G1774">
        <v>0</v>
      </c>
      <c r="I1774">
        <f>IF(ISBLANK(Table13[[#This Row],[T1]]),0,IF(Table13[[#This Row],[T1]]&gt;0,1,0))</f>
        <v>1</v>
      </c>
      <c r="J1774">
        <f>IF(ISBLANK(Table13[[#This Row],[T2]]),0,IF(Table13[[#This Row],[T2]]&gt;0,1,0))</f>
        <v>0</v>
      </c>
      <c r="K1774">
        <f>IF(ISBLANK(Table13[[#This Row],[T3]]),0,IF(Table13[[#This Row],[T3]]&gt;0,1,0))</f>
        <v>0</v>
      </c>
      <c r="L1774">
        <f>IF(ISBLANK(Table13[[#This Row],[T4]]),0,IF(Table13[[#This Row],[T4]]&gt;0,1,0))</f>
        <v>0</v>
      </c>
    </row>
    <row r="1775" spans="1:12">
      <c r="A1775" s="4">
        <v>43751.875</v>
      </c>
      <c r="B1775">
        <f t="shared" si="73"/>
        <v>13</v>
      </c>
      <c r="C1775">
        <f t="shared" si="74"/>
        <v>21</v>
      </c>
      <c r="D1775">
        <v>58</v>
      </c>
      <c r="E1775">
        <v>23</v>
      </c>
      <c r="F1775">
        <v>0</v>
      </c>
      <c r="G1775">
        <v>0</v>
      </c>
      <c r="I1775">
        <f>IF(ISBLANK(Table13[[#This Row],[T1]]),0,IF(Table13[[#This Row],[T1]]&gt;0,1,0))</f>
        <v>1</v>
      </c>
      <c r="J1775">
        <f>IF(ISBLANK(Table13[[#This Row],[T2]]),0,IF(Table13[[#This Row],[T2]]&gt;0,1,0))</f>
        <v>1</v>
      </c>
      <c r="K1775">
        <f>IF(ISBLANK(Table13[[#This Row],[T3]]),0,IF(Table13[[#This Row],[T3]]&gt;0,1,0))</f>
        <v>0</v>
      </c>
      <c r="L1775">
        <f>IF(ISBLANK(Table13[[#This Row],[T4]]),0,IF(Table13[[#This Row],[T4]]&gt;0,1,0))</f>
        <v>0</v>
      </c>
    </row>
    <row r="1776" spans="1:12">
      <c r="A1776" s="4">
        <v>43751.916666666664</v>
      </c>
      <c r="B1776">
        <f t="shared" si="73"/>
        <v>13</v>
      </c>
      <c r="C1776">
        <f t="shared" si="74"/>
        <v>22</v>
      </c>
      <c r="D1776">
        <v>58</v>
      </c>
      <c r="E1776">
        <v>58</v>
      </c>
      <c r="F1776">
        <v>0</v>
      </c>
      <c r="G1776">
        <v>0</v>
      </c>
      <c r="I1776">
        <f>IF(ISBLANK(Table13[[#This Row],[T1]]),0,IF(Table13[[#This Row],[T1]]&gt;0,1,0))</f>
        <v>1</v>
      </c>
      <c r="J1776">
        <f>IF(ISBLANK(Table13[[#This Row],[T2]]),0,IF(Table13[[#This Row],[T2]]&gt;0,1,0))</f>
        <v>1</v>
      </c>
      <c r="K1776">
        <f>IF(ISBLANK(Table13[[#This Row],[T3]]),0,IF(Table13[[#This Row],[T3]]&gt;0,1,0))</f>
        <v>0</v>
      </c>
      <c r="L1776">
        <f>IF(ISBLANK(Table13[[#This Row],[T4]]),0,IF(Table13[[#This Row],[T4]]&gt;0,1,0))</f>
        <v>0</v>
      </c>
    </row>
    <row r="1777" spans="1:12">
      <c r="A1777" s="4">
        <v>43751.958333333336</v>
      </c>
      <c r="B1777">
        <f t="shared" si="73"/>
        <v>13</v>
      </c>
      <c r="C1777">
        <f t="shared" si="74"/>
        <v>23</v>
      </c>
      <c r="D1777">
        <v>58</v>
      </c>
      <c r="E1777">
        <v>58</v>
      </c>
      <c r="F1777">
        <v>0</v>
      </c>
      <c r="G1777">
        <v>0</v>
      </c>
      <c r="I1777">
        <f>IF(ISBLANK(Table13[[#This Row],[T1]]),0,IF(Table13[[#This Row],[T1]]&gt;0,1,0))</f>
        <v>1</v>
      </c>
      <c r="J1777">
        <f>IF(ISBLANK(Table13[[#This Row],[T2]]),0,IF(Table13[[#This Row],[T2]]&gt;0,1,0))</f>
        <v>1</v>
      </c>
      <c r="K1777">
        <f>IF(ISBLANK(Table13[[#This Row],[T3]]),0,IF(Table13[[#This Row],[T3]]&gt;0,1,0))</f>
        <v>0</v>
      </c>
      <c r="L1777">
        <f>IF(ISBLANK(Table13[[#This Row],[T4]]),0,IF(Table13[[#This Row],[T4]]&gt;0,1,0))</f>
        <v>0</v>
      </c>
    </row>
    <row r="1778" spans="1:12">
      <c r="A1778" s="4">
        <v>43752</v>
      </c>
      <c r="B1778">
        <f t="shared" si="73"/>
        <v>14</v>
      </c>
      <c r="C1778">
        <f t="shared" si="74"/>
        <v>0</v>
      </c>
      <c r="D1778">
        <v>57</v>
      </c>
      <c r="E1778">
        <v>57</v>
      </c>
      <c r="F1778">
        <v>0</v>
      </c>
      <c r="G1778">
        <v>0</v>
      </c>
      <c r="I1778">
        <f>IF(ISBLANK(Table13[[#This Row],[T1]]),0,IF(Table13[[#This Row],[T1]]&gt;0,1,0))</f>
        <v>1</v>
      </c>
      <c r="J1778">
        <f>IF(ISBLANK(Table13[[#This Row],[T2]]),0,IF(Table13[[#This Row],[T2]]&gt;0,1,0))</f>
        <v>1</v>
      </c>
      <c r="K1778">
        <f>IF(ISBLANK(Table13[[#This Row],[T3]]),0,IF(Table13[[#This Row],[T3]]&gt;0,1,0))</f>
        <v>0</v>
      </c>
      <c r="L1778">
        <f>IF(ISBLANK(Table13[[#This Row],[T4]]),0,IF(Table13[[#This Row],[T4]]&gt;0,1,0))</f>
        <v>0</v>
      </c>
    </row>
    <row r="1779" spans="1:12">
      <c r="A1779" s="4">
        <v>43752.041666666664</v>
      </c>
      <c r="B1779">
        <f t="shared" si="73"/>
        <v>14</v>
      </c>
      <c r="C1779">
        <f t="shared" si="74"/>
        <v>1</v>
      </c>
      <c r="D1779">
        <v>58</v>
      </c>
      <c r="E1779">
        <v>58</v>
      </c>
      <c r="F1779">
        <v>0</v>
      </c>
      <c r="G1779">
        <v>0</v>
      </c>
      <c r="I1779">
        <f>IF(ISBLANK(Table13[[#This Row],[T1]]),0,IF(Table13[[#This Row],[T1]]&gt;0,1,0))</f>
        <v>1</v>
      </c>
      <c r="J1779">
        <f>IF(ISBLANK(Table13[[#This Row],[T2]]),0,IF(Table13[[#This Row],[T2]]&gt;0,1,0))</f>
        <v>1</v>
      </c>
      <c r="K1779">
        <f>IF(ISBLANK(Table13[[#This Row],[T3]]),0,IF(Table13[[#This Row],[T3]]&gt;0,1,0))</f>
        <v>0</v>
      </c>
      <c r="L1779">
        <f>IF(ISBLANK(Table13[[#This Row],[T4]]),0,IF(Table13[[#This Row],[T4]]&gt;0,1,0))</f>
        <v>0</v>
      </c>
    </row>
    <row r="1780" spans="1:12">
      <c r="A1780" s="4">
        <v>43752.083333333336</v>
      </c>
      <c r="B1780">
        <f t="shared" si="73"/>
        <v>14</v>
      </c>
      <c r="C1780">
        <f t="shared" si="74"/>
        <v>2</v>
      </c>
      <c r="D1780">
        <v>58</v>
      </c>
      <c r="E1780">
        <v>58</v>
      </c>
      <c r="F1780">
        <v>0</v>
      </c>
      <c r="G1780">
        <v>0</v>
      </c>
      <c r="I1780">
        <f>IF(ISBLANK(Table13[[#This Row],[T1]]),0,IF(Table13[[#This Row],[T1]]&gt;0,1,0))</f>
        <v>1</v>
      </c>
      <c r="J1780">
        <f>IF(ISBLANK(Table13[[#This Row],[T2]]),0,IF(Table13[[#This Row],[T2]]&gt;0,1,0))</f>
        <v>1</v>
      </c>
      <c r="K1780">
        <f>IF(ISBLANK(Table13[[#This Row],[T3]]),0,IF(Table13[[#This Row],[T3]]&gt;0,1,0))</f>
        <v>0</v>
      </c>
      <c r="L1780">
        <f>IF(ISBLANK(Table13[[#This Row],[T4]]),0,IF(Table13[[#This Row],[T4]]&gt;0,1,0))</f>
        <v>0</v>
      </c>
    </row>
    <row r="1781" spans="1:12">
      <c r="A1781" s="4">
        <v>43752.125</v>
      </c>
      <c r="B1781">
        <f t="shared" si="73"/>
        <v>14</v>
      </c>
      <c r="C1781">
        <f t="shared" si="74"/>
        <v>3</v>
      </c>
      <c r="D1781">
        <v>58</v>
      </c>
      <c r="E1781">
        <v>58</v>
      </c>
      <c r="F1781">
        <v>0</v>
      </c>
      <c r="G1781">
        <v>0</v>
      </c>
      <c r="I1781">
        <f>IF(ISBLANK(Table13[[#This Row],[T1]]),0,IF(Table13[[#This Row],[T1]]&gt;0,1,0))</f>
        <v>1</v>
      </c>
      <c r="J1781">
        <f>IF(ISBLANK(Table13[[#This Row],[T2]]),0,IF(Table13[[#This Row],[T2]]&gt;0,1,0))</f>
        <v>1</v>
      </c>
      <c r="K1781">
        <f>IF(ISBLANK(Table13[[#This Row],[T3]]),0,IF(Table13[[#This Row],[T3]]&gt;0,1,0))</f>
        <v>0</v>
      </c>
      <c r="L1781">
        <f>IF(ISBLANK(Table13[[#This Row],[T4]]),0,IF(Table13[[#This Row],[T4]]&gt;0,1,0))</f>
        <v>0</v>
      </c>
    </row>
    <row r="1782" spans="1:12">
      <c r="A1782" s="4">
        <v>43752.166666666664</v>
      </c>
      <c r="B1782">
        <f t="shared" si="73"/>
        <v>14</v>
      </c>
      <c r="C1782">
        <f t="shared" si="74"/>
        <v>4</v>
      </c>
      <c r="D1782">
        <v>58</v>
      </c>
      <c r="E1782">
        <v>58</v>
      </c>
      <c r="F1782">
        <v>0</v>
      </c>
      <c r="G1782">
        <v>0</v>
      </c>
      <c r="I1782">
        <f>IF(ISBLANK(Table13[[#This Row],[T1]]),0,IF(Table13[[#This Row],[T1]]&gt;0,1,0))</f>
        <v>1</v>
      </c>
      <c r="J1782">
        <f>IF(ISBLANK(Table13[[#This Row],[T2]]),0,IF(Table13[[#This Row],[T2]]&gt;0,1,0))</f>
        <v>1</v>
      </c>
      <c r="K1782">
        <f>IF(ISBLANK(Table13[[#This Row],[T3]]),0,IF(Table13[[#This Row],[T3]]&gt;0,1,0))</f>
        <v>0</v>
      </c>
      <c r="L1782">
        <f>IF(ISBLANK(Table13[[#This Row],[T4]]),0,IF(Table13[[#This Row],[T4]]&gt;0,1,0))</f>
        <v>0</v>
      </c>
    </row>
    <row r="1783" spans="1:12">
      <c r="A1783" s="4">
        <v>43752.208333333336</v>
      </c>
      <c r="B1783">
        <f t="shared" si="73"/>
        <v>14</v>
      </c>
      <c r="C1783">
        <f t="shared" si="74"/>
        <v>5</v>
      </c>
      <c r="D1783">
        <v>57</v>
      </c>
      <c r="E1783">
        <v>57</v>
      </c>
      <c r="F1783">
        <v>0</v>
      </c>
      <c r="G1783">
        <v>0</v>
      </c>
      <c r="I1783">
        <f>IF(ISBLANK(Table13[[#This Row],[T1]]),0,IF(Table13[[#This Row],[T1]]&gt;0,1,0))</f>
        <v>1</v>
      </c>
      <c r="J1783">
        <f>IF(ISBLANK(Table13[[#This Row],[T2]]),0,IF(Table13[[#This Row],[T2]]&gt;0,1,0))</f>
        <v>1</v>
      </c>
      <c r="K1783">
        <f>IF(ISBLANK(Table13[[#This Row],[T3]]),0,IF(Table13[[#This Row],[T3]]&gt;0,1,0))</f>
        <v>0</v>
      </c>
      <c r="L1783">
        <f>IF(ISBLANK(Table13[[#This Row],[T4]]),0,IF(Table13[[#This Row],[T4]]&gt;0,1,0))</f>
        <v>0</v>
      </c>
    </row>
    <row r="1784" spans="1:12">
      <c r="A1784" s="4">
        <v>43752.25</v>
      </c>
      <c r="B1784">
        <f t="shared" si="73"/>
        <v>14</v>
      </c>
      <c r="C1784">
        <f t="shared" si="74"/>
        <v>6</v>
      </c>
      <c r="D1784">
        <v>58</v>
      </c>
      <c r="E1784">
        <v>57</v>
      </c>
      <c r="F1784">
        <v>0</v>
      </c>
      <c r="G1784">
        <v>0</v>
      </c>
      <c r="I1784">
        <f>IF(ISBLANK(Table13[[#This Row],[T1]]),0,IF(Table13[[#This Row],[T1]]&gt;0,1,0))</f>
        <v>1</v>
      </c>
      <c r="J1784">
        <f>IF(ISBLANK(Table13[[#This Row],[T2]]),0,IF(Table13[[#This Row],[T2]]&gt;0,1,0))</f>
        <v>1</v>
      </c>
      <c r="K1784">
        <f>IF(ISBLANK(Table13[[#This Row],[T3]]),0,IF(Table13[[#This Row],[T3]]&gt;0,1,0))</f>
        <v>0</v>
      </c>
      <c r="L1784">
        <f>IF(ISBLANK(Table13[[#This Row],[T4]]),0,IF(Table13[[#This Row],[T4]]&gt;0,1,0))</f>
        <v>0</v>
      </c>
    </row>
    <row r="1785" spans="1:12">
      <c r="A1785" s="4">
        <v>43752.291666666664</v>
      </c>
      <c r="B1785">
        <f t="shared" si="73"/>
        <v>14</v>
      </c>
      <c r="C1785">
        <f t="shared" si="74"/>
        <v>7</v>
      </c>
      <c r="D1785">
        <v>53</v>
      </c>
      <c r="E1785">
        <v>13</v>
      </c>
      <c r="F1785">
        <v>0</v>
      </c>
      <c r="G1785">
        <v>0</v>
      </c>
      <c r="I1785">
        <f>IF(ISBLANK(Table13[[#This Row],[T1]]),0,IF(Table13[[#This Row],[T1]]&gt;0,1,0))</f>
        <v>1</v>
      </c>
      <c r="J1785">
        <f>IF(ISBLANK(Table13[[#This Row],[T2]]),0,IF(Table13[[#This Row],[T2]]&gt;0,1,0))</f>
        <v>1</v>
      </c>
      <c r="K1785">
        <f>IF(ISBLANK(Table13[[#This Row],[T3]]),0,IF(Table13[[#This Row],[T3]]&gt;0,1,0))</f>
        <v>0</v>
      </c>
      <c r="L1785">
        <f>IF(ISBLANK(Table13[[#This Row],[T4]]),0,IF(Table13[[#This Row],[T4]]&gt;0,1,0))</f>
        <v>0</v>
      </c>
    </row>
    <row r="1786" spans="1:12">
      <c r="A1786" s="4">
        <v>43752.333333333336</v>
      </c>
      <c r="B1786">
        <f t="shared" si="73"/>
        <v>14</v>
      </c>
      <c r="C1786">
        <f t="shared" si="74"/>
        <v>8</v>
      </c>
      <c r="I1786">
        <f>IF(ISBLANK(Table13[[#This Row],[T1]]),0,IF(Table13[[#This Row],[T1]]&gt;0,1,0))</f>
        <v>0</v>
      </c>
      <c r="J1786">
        <f>IF(ISBLANK(Table13[[#This Row],[T2]]),0,IF(Table13[[#This Row],[T2]]&gt;0,1,0))</f>
        <v>0</v>
      </c>
      <c r="K1786">
        <f>IF(ISBLANK(Table13[[#This Row],[T3]]),0,IF(Table13[[#This Row],[T3]]&gt;0,1,0))</f>
        <v>0</v>
      </c>
      <c r="L1786">
        <f>IF(ISBLANK(Table13[[#This Row],[T4]]),0,IF(Table13[[#This Row],[T4]]&gt;0,1,0))</f>
        <v>0</v>
      </c>
    </row>
    <row r="1787" spans="1:12">
      <c r="A1787" s="4">
        <v>43752.375</v>
      </c>
      <c r="B1787">
        <f t="shared" si="73"/>
        <v>14</v>
      </c>
      <c r="C1787">
        <f t="shared" si="74"/>
        <v>9</v>
      </c>
      <c r="I1787">
        <f>IF(ISBLANK(Table13[[#This Row],[T1]]),0,IF(Table13[[#This Row],[T1]]&gt;0,1,0))</f>
        <v>0</v>
      </c>
      <c r="J1787">
        <f>IF(ISBLANK(Table13[[#This Row],[T2]]),0,IF(Table13[[#This Row],[T2]]&gt;0,1,0))</f>
        <v>0</v>
      </c>
      <c r="K1787">
        <f>IF(ISBLANK(Table13[[#This Row],[T3]]),0,IF(Table13[[#This Row],[T3]]&gt;0,1,0))</f>
        <v>0</v>
      </c>
      <c r="L1787">
        <f>IF(ISBLANK(Table13[[#This Row],[T4]]),0,IF(Table13[[#This Row],[T4]]&gt;0,1,0))</f>
        <v>0</v>
      </c>
    </row>
    <row r="1788" spans="1:12">
      <c r="A1788" s="4">
        <v>43752.416666666664</v>
      </c>
      <c r="B1788">
        <f t="shared" si="73"/>
        <v>14</v>
      </c>
      <c r="C1788">
        <f t="shared" si="74"/>
        <v>10</v>
      </c>
      <c r="I1788">
        <f>IF(ISBLANK(Table13[[#This Row],[T1]]),0,IF(Table13[[#This Row],[T1]]&gt;0,1,0))</f>
        <v>0</v>
      </c>
      <c r="J1788">
        <f>IF(ISBLANK(Table13[[#This Row],[T2]]),0,IF(Table13[[#This Row],[T2]]&gt;0,1,0))</f>
        <v>0</v>
      </c>
      <c r="K1788">
        <f>IF(ISBLANK(Table13[[#This Row],[T3]]),0,IF(Table13[[#This Row],[T3]]&gt;0,1,0))</f>
        <v>0</v>
      </c>
      <c r="L1788">
        <f>IF(ISBLANK(Table13[[#This Row],[T4]]),0,IF(Table13[[#This Row],[T4]]&gt;0,1,0))</f>
        <v>0</v>
      </c>
    </row>
    <row r="1789" spans="1:12">
      <c r="A1789" s="4">
        <v>43752.458333333336</v>
      </c>
      <c r="B1789">
        <f t="shared" si="73"/>
        <v>14</v>
      </c>
      <c r="C1789">
        <f t="shared" si="74"/>
        <v>11</v>
      </c>
      <c r="I1789">
        <f>IF(ISBLANK(Table13[[#This Row],[T1]]),0,IF(Table13[[#This Row],[T1]]&gt;0,1,0))</f>
        <v>0</v>
      </c>
      <c r="J1789">
        <f>IF(ISBLANK(Table13[[#This Row],[T2]]),0,IF(Table13[[#This Row],[T2]]&gt;0,1,0))</f>
        <v>0</v>
      </c>
      <c r="K1789">
        <f>IF(ISBLANK(Table13[[#This Row],[T3]]),0,IF(Table13[[#This Row],[T3]]&gt;0,1,0))</f>
        <v>0</v>
      </c>
      <c r="L1789">
        <f>IF(ISBLANK(Table13[[#This Row],[T4]]),0,IF(Table13[[#This Row],[T4]]&gt;0,1,0))</f>
        <v>0</v>
      </c>
    </row>
    <row r="1790" spans="1:12">
      <c r="A1790" s="4">
        <v>43752.5</v>
      </c>
      <c r="B1790">
        <f t="shared" si="73"/>
        <v>14</v>
      </c>
      <c r="C1790">
        <f t="shared" si="74"/>
        <v>12</v>
      </c>
      <c r="I1790">
        <f>IF(ISBLANK(Table13[[#This Row],[T1]]),0,IF(Table13[[#This Row],[T1]]&gt;0,1,0))</f>
        <v>0</v>
      </c>
      <c r="J1790">
        <f>IF(ISBLANK(Table13[[#This Row],[T2]]),0,IF(Table13[[#This Row],[T2]]&gt;0,1,0))</f>
        <v>0</v>
      </c>
      <c r="K1790">
        <f>IF(ISBLANK(Table13[[#This Row],[T3]]),0,IF(Table13[[#This Row],[T3]]&gt;0,1,0))</f>
        <v>0</v>
      </c>
      <c r="L1790">
        <f>IF(ISBLANK(Table13[[#This Row],[T4]]),0,IF(Table13[[#This Row],[T4]]&gt;0,1,0))</f>
        <v>0</v>
      </c>
    </row>
    <row r="1791" spans="1:12">
      <c r="A1791" s="4">
        <v>43752.541666666664</v>
      </c>
      <c r="B1791">
        <f t="shared" si="73"/>
        <v>14</v>
      </c>
      <c r="C1791">
        <f t="shared" si="74"/>
        <v>13</v>
      </c>
      <c r="D1791">
        <v>0</v>
      </c>
      <c r="E1791">
        <v>0</v>
      </c>
      <c r="F1791">
        <v>4</v>
      </c>
      <c r="G1791">
        <v>0</v>
      </c>
      <c r="I1791">
        <f>IF(ISBLANK(Table13[[#This Row],[T1]]),0,IF(Table13[[#This Row],[T1]]&gt;0,1,0))</f>
        <v>0</v>
      </c>
      <c r="J1791">
        <f>IF(ISBLANK(Table13[[#This Row],[T2]]),0,IF(Table13[[#This Row],[T2]]&gt;0,1,0))</f>
        <v>0</v>
      </c>
      <c r="K1791">
        <f>IF(ISBLANK(Table13[[#This Row],[T3]]),0,IF(Table13[[#This Row],[T3]]&gt;0,1,0))</f>
        <v>1</v>
      </c>
      <c r="L1791">
        <f>IF(ISBLANK(Table13[[#This Row],[T4]]),0,IF(Table13[[#This Row],[T4]]&gt;0,1,0))</f>
        <v>0</v>
      </c>
    </row>
    <row r="1792" spans="1:12">
      <c r="A1792" s="4">
        <v>43752.583333333336</v>
      </c>
      <c r="B1792">
        <f t="shared" si="73"/>
        <v>14</v>
      </c>
      <c r="C1792">
        <f t="shared" si="74"/>
        <v>14</v>
      </c>
      <c r="D1792">
        <v>0</v>
      </c>
      <c r="E1792">
        <v>0</v>
      </c>
      <c r="F1792">
        <v>58</v>
      </c>
      <c r="G1792">
        <v>0</v>
      </c>
      <c r="I1792">
        <f>IF(ISBLANK(Table13[[#This Row],[T1]]),0,IF(Table13[[#This Row],[T1]]&gt;0,1,0))</f>
        <v>0</v>
      </c>
      <c r="J1792">
        <f>IF(ISBLANK(Table13[[#This Row],[T2]]),0,IF(Table13[[#This Row],[T2]]&gt;0,1,0))</f>
        <v>0</v>
      </c>
      <c r="K1792">
        <f>IF(ISBLANK(Table13[[#This Row],[T3]]),0,IF(Table13[[#This Row],[T3]]&gt;0,1,0))</f>
        <v>1</v>
      </c>
      <c r="L1792">
        <f>IF(ISBLANK(Table13[[#This Row],[T4]]),0,IF(Table13[[#This Row],[T4]]&gt;0,1,0))</f>
        <v>0</v>
      </c>
    </row>
    <row r="1793" spans="1:12">
      <c r="A1793" s="4">
        <v>43752.625</v>
      </c>
      <c r="B1793">
        <f t="shared" si="73"/>
        <v>14</v>
      </c>
      <c r="C1793">
        <f t="shared" si="74"/>
        <v>15</v>
      </c>
      <c r="D1793">
        <v>0</v>
      </c>
      <c r="E1793">
        <v>0</v>
      </c>
      <c r="F1793">
        <v>49</v>
      </c>
      <c r="G1793">
        <v>0</v>
      </c>
      <c r="I1793">
        <f>IF(ISBLANK(Table13[[#This Row],[T1]]),0,IF(Table13[[#This Row],[T1]]&gt;0,1,0))</f>
        <v>0</v>
      </c>
      <c r="J1793">
        <f>IF(ISBLANK(Table13[[#This Row],[T2]]),0,IF(Table13[[#This Row],[T2]]&gt;0,1,0))</f>
        <v>0</v>
      </c>
      <c r="K1793">
        <f>IF(ISBLANK(Table13[[#This Row],[T3]]),0,IF(Table13[[#This Row],[T3]]&gt;0,1,0))</f>
        <v>1</v>
      </c>
      <c r="L1793">
        <f>IF(ISBLANK(Table13[[#This Row],[T4]]),0,IF(Table13[[#This Row],[T4]]&gt;0,1,0))</f>
        <v>0</v>
      </c>
    </row>
    <row r="1794" spans="1:12">
      <c r="A1794" s="4">
        <v>43752.666666666664</v>
      </c>
      <c r="B1794">
        <f t="shared" ref="B1794:B1857" si="75">DAY(A1794)</f>
        <v>14</v>
      </c>
      <c r="C1794">
        <f t="shared" si="74"/>
        <v>16</v>
      </c>
      <c r="D1794">
        <v>43</v>
      </c>
      <c r="E1794">
        <v>0</v>
      </c>
      <c r="F1794">
        <v>50</v>
      </c>
      <c r="G1794">
        <v>0</v>
      </c>
      <c r="I1794">
        <f>IF(ISBLANK(Table13[[#This Row],[T1]]),0,IF(Table13[[#This Row],[T1]]&gt;0,1,0))</f>
        <v>1</v>
      </c>
      <c r="J1794">
        <f>IF(ISBLANK(Table13[[#This Row],[T2]]),0,IF(Table13[[#This Row],[T2]]&gt;0,1,0))</f>
        <v>0</v>
      </c>
      <c r="K1794">
        <f>IF(ISBLANK(Table13[[#This Row],[T3]]),0,IF(Table13[[#This Row],[T3]]&gt;0,1,0))</f>
        <v>1</v>
      </c>
      <c r="L1794">
        <f>IF(ISBLANK(Table13[[#This Row],[T4]]),0,IF(Table13[[#This Row],[T4]]&gt;0,1,0))</f>
        <v>0</v>
      </c>
    </row>
    <row r="1795" spans="1:12">
      <c r="A1795" s="4">
        <v>43752.708333333336</v>
      </c>
      <c r="B1795">
        <f t="shared" si="75"/>
        <v>14</v>
      </c>
      <c r="C1795">
        <f t="shared" si="74"/>
        <v>17</v>
      </c>
      <c r="D1795">
        <v>58</v>
      </c>
      <c r="E1795">
        <v>0</v>
      </c>
      <c r="F1795">
        <v>58</v>
      </c>
      <c r="G1795">
        <v>0</v>
      </c>
      <c r="I1795">
        <f>IF(ISBLANK(Table13[[#This Row],[T1]]),0,IF(Table13[[#This Row],[T1]]&gt;0,1,0))</f>
        <v>1</v>
      </c>
      <c r="J1795">
        <f>IF(ISBLANK(Table13[[#This Row],[T2]]),0,IF(Table13[[#This Row],[T2]]&gt;0,1,0))</f>
        <v>0</v>
      </c>
      <c r="K1795">
        <f>IF(ISBLANK(Table13[[#This Row],[T3]]),0,IF(Table13[[#This Row],[T3]]&gt;0,1,0))</f>
        <v>1</v>
      </c>
      <c r="L1795">
        <f>IF(ISBLANK(Table13[[#This Row],[T4]]),0,IF(Table13[[#This Row],[T4]]&gt;0,1,0))</f>
        <v>0</v>
      </c>
    </row>
    <row r="1796" spans="1:12">
      <c r="A1796" s="4">
        <v>43752.75</v>
      </c>
      <c r="B1796">
        <f t="shared" si="75"/>
        <v>14</v>
      </c>
      <c r="C1796">
        <f t="shared" si="74"/>
        <v>18</v>
      </c>
      <c r="D1796">
        <v>58</v>
      </c>
      <c r="E1796">
        <v>0</v>
      </c>
      <c r="F1796">
        <v>58</v>
      </c>
      <c r="G1796">
        <v>0</v>
      </c>
      <c r="I1796">
        <f>IF(ISBLANK(Table13[[#This Row],[T1]]),0,IF(Table13[[#This Row],[T1]]&gt;0,1,0))</f>
        <v>1</v>
      </c>
      <c r="J1796">
        <f>IF(ISBLANK(Table13[[#This Row],[T2]]),0,IF(Table13[[#This Row],[T2]]&gt;0,1,0))</f>
        <v>0</v>
      </c>
      <c r="K1796">
        <f>IF(ISBLANK(Table13[[#This Row],[T3]]),0,IF(Table13[[#This Row],[T3]]&gt;0,1,0))</f>
        <v>1</v>
      </c>
      <c r="L1796">
        <f>IF(ISBLANK(Table13[[#This Row],[T4]]),0,IF(Table13[[#This Row],[T4]]&gt;0,1,0))</f>
        <v>0</v>
      </c>
    </row>
    <row r="1797" spans="1:12">
      <c r="A1797" s="4">
        <v>43752.791666666664</v>
      </c>
      <c r="B1797">
        <f t="shared" si="75"/>
        <v>14</v>
      </c>
      <c r="C1797">
        <f t="shared" si="74"/>
        <v>19</v>
      </c>
      <c r="D1797">
        <v>24</v>
      </c>
      <c r="E1797">
        <v>0</v>
      </c>
      <c r="F1797">
        <v>24</v>
      </c>
      <c r="G1797">
        <v>0</v>
      </c>
      <c r="I1797">
        <f>IF(ISBLANK(Table13[[#This Row],[T1]]),0,IF(Table13[[#This Row],[T1]]&gt;0,1,0))</f>
        <v>1</v>
      </c>
      <c r="J1797">
        <f>IF(ISBLANK(Table13[[#This Row],[T2]]),0,IF(Table13[[#This Row],[T2]]&gt;0,1,0))</f>
        <v>0</v>
      </c>
      <c r="K1797">
        <f>IF(ISBLANK(Table13[[#This Row],[T3]]),0,IF(Table13[[#This Row],[T3]]&gt;0,1,0))</f>
        <v>1</v>
      </c>
      <c r="L1797">
        <f>IF(ISBLANK(Table13[[#This Row],[T4]]),0,IF(Table13[[#This Row],[T4]]&gt;0,1,0))</f>
        <v>0</v>
      </c>
    </row>
    <row r="1798" spans="1:12">
      <c r="A1798" s="4">
        <v>43752.833333333336</v>
      </c>
      <c r="B1798">
        <f t="shared" si="75"/>
        <v>14</v>
      </c>
      <c r="C1798">
        <f t="shared" si="74"/>
        <v>20</v>
      </c>
      <c r="D1798">
        <v>10</v>
      </c>
      <c r="E1798">
        <v>0</v>
      </c>
      <c r="F1798">
        <v>9</v>
      </c>
      <c r="G1798">
        <v>0</v>
      </c>
      <c r="I1798">
        <f>IF(ISBLANK(Table13[[#This Row],[T1]]),0,IF(Table13[[#This Row],[T1]]&gt;0,1,0))</f>
        <v>1</v>
      </c>
      <c r="J1798">
        <f>IF(ISBLANK(Table13[[#This Row],[T2]]),0,IF(Table13[[#This Row],[T2]]&gt;0,1,0))</f>
        <v>0</v>
      </c>
      <c r="K1798">
        <f>IF(ISBLANK(Table13[[#This Row],[T3]]),0,IF(Table13[[#This Row],[T3]]&gt;0,1,0))</f>
        <v>1</v>
      </c>
      <c r="L1798">
        <f>IF(ISBLANK(Table13[[#This Row],[T4]]),0,IF(Table13[[#This Row],[T4]]&gt;0,1,0))</f>
        <v>0</v>
      </c>
    </row>
    <row r="1799" spans="1:12">
      <c r="A1799" s="4">
        <v>43752.875</v>
      </c>
      <c r="B1799">
        <f t="shared" si="75"/>
        <v>14</v>
      </c>
      <c r="C1799">
        <f t="shared" si="74"/>
        <v>21</v>
      </c>
      <c r="D1799">
        <v>58</v>
      </c>
      <c r="E1799">
        <v>53</v>
      </c>
      <c r="F1799">
        <v>57</v>
      </c>
      <c r="G1799">
        <v>0</v>
      </c>
      <c r="I1799">
        <f>IF(ISBLANK(Table13[[#This Row],[T1]]),0,IF(Table13[[#This Row],[T1]]&gt;0,1,0))</f>
        <v>1</v>
      </c>
      <c r="J1799">
        <f>IF(ISBLANK(Table13[[#This Row],[T2]]),0,IF(Table13[[#This Row],[T2]]&gt;0,1,0))</f>
        <v>1</v>
      </c>
      <c r="K1799">
        <f>IF(ISBLANK(Table13[[#This Row],[T3]]),0,IF(Table13[[#This Row],[T3]]&gt;0,1,0))</f>
        <v>1</v>
      </c>
      <c r="L1799">
        <f>IF(ISBLANK(Table13[[#This Row],[T4]]),0,IF(Table13[[#This Row],[T4]]&gt;0,1,0))</f>
        <v>0</v>
      </c>
    </row>
    <row r="1800" spans="1:12">
      <c r="A1800" s="4">
        <v>43752.916666666664</v>
      </c>
      <c r="B1800">
        <f t="shared" si="75"/>
        <v>14</v>
      </c>
      <c r="C1800">
        <f t="shared" si="74"/>
        <v>22</v>
      </c>
      <c r="D1800">
        <v>58</v>
      </c>
      <c r="E1800">
        <v>58</v>
      </c>
      <c r="F1800">
        <v>48</v>
      </c>
      <c r="G1800">
        <v>0</v>
      </c>
      <c r="I1800">
        <f>IF(ISBLANK(Table13[[#This Row],[T1]]),0,IF(Table13[[#This Row],[T1]]&gt;0,1,0))</f>
        <v>1</v>
      </c>
      <c r="J1800">
        <f>IF(ISBLANK(Table13[[#This Row],[T2]]),0,IF(Table13[[#This Row],[T2]]&gt;0,1,0))</f>
        <v>1</v>
      </c>
      <c r="K1800">
        <f>IF(ISBLANK(Table13[[#This Row],[T3]]),0,IF(Table13[[#This Row],[T3]]&gt;0,1,0))</f>
        <v>1</v>
      </c>
      <c r="L1800">
        <f>IF(ISBLANK(Table13[[#This Row],[T4]]),0,IF(Table13[[#This Row],[T4]]&gt;0,1,0))</f>
        <v>0</v>
      </c>
    </row>
    <row r="1801" spans="1:12">
      <c r="A1801" s="4">
        <v>43752.958333333336</v>
      </c>
      <c r="B1801">
        <f t="shared" si="75"/>
        <v>14</v>
      </c>
      <c r="C1801">
        <f t="shared" si="74"/>
        <v>23</v>
      </c>
      <c r="D1801">
        <v>58</v>
      </c>
      <c r="E1801">
        <v>58</v>
      </c>
      <c r="F1801">
        <v>56</v>
      </c>
      <c r="G1801">
        <v>0</v>
      </c>
      <c r="I1801">
        <f>IF(ISBLANK(Table13[[#This Row],[T1]]),0,IF(Table13[[#This Row],[T1]]&gt;0,1,0))</f>
        <v>1</v>
      </c>
      <c r="J1801">
        <f>IF(ISBLANK(Table13[[#This Row],[T2]]),0,IF(Table13[[#This Row],[T2]]&gt;0,1,0))</f>
        <v>1</v>
      </c>
      <c r="K1801">
        <f>IF(ISBLANK(Table13[[#This Row],[T3]]),0,IF(Table13[[#This Row],[T3]]&gt;0,1,0))</f>
        <v>1</v>
      </c>
      <c r="L1801">
        <f>IF(ISBLANK(Table13[[#This Row],[T4]]),0,IF(Table13[[#This Row],[T4]]&gt;0,1,0))</f>
        <v>0</v>
      </c>
    </row>
    <row r="1802" spans="1:12">
      <c r="A1802" s="4">
        <v>43753</v>
      </c>
      <c r="B1802">
        <f t="shared" si="75"/>
        <v>15</v>
      </c>
      <c r="C1802">
        <f t="shared" si="74"/>
        <v>0</v>
      </c>
      <c r="D1802">
        <v>57</v>
      </c>
      <c r="E1802">
        <v>57</v>
      </c>
      <c r="F1802">
        <v>57</v>
      </c>
      <c r="G1802">
        <v>0</v>
      </c>
      <c r="I1802">
        <f>IF(ISBLANK(Table13[[#This Row],[T1]]),0,IF(Table13[[#This Row],[T1]]&gt;0,1,0))</f>
        <v>1</v>
      </c>
      <c r="J1802">
        <f>IF(ISBLANK(Table13[[#This Row],[T2]]),0,IF(Table13[[#This Row],[T2]]&gt;0,1,0))</f>
        <v>1</v>
      </c>
      <c r="K1802">
        <f>IF(ISBLANK(Table13[[#This Row],[T3]]),0,IF(Table13[[#This Row],[T3]]&gt;0,1,0))</f>
        <v>1</v>
      </c>
      <c r="L1802">
        <f>IF(ISBLANK(Table13[[#This Row],[T4]]),0,IF(Table13[[#This Row],[T4]]&gt;0,1,0))</f>
        <v>0</v>
      </c>
    </row>
    <row r="1803" spans="1:12">
      <c r="A1803" s="4">
        <v>43753.041666666664</v>
      </c>
      <c r="B1803">
        <f t="shared" si="75"/>
        <v>15</v>
      </c>
      <c r="C1803">
        <f t="shared" si="74"/>
        <v>1</v>
      </c>
      <c r="D1803">
        <v>58</v>
      </c>
      <c r="E1803">
        <v>58</v>
      </c>
      <c r="F1803">
        <v>58</v>
      </c>
      <c r="G1803">
        <v>0</v>
      </c>
      <c r="I1803">
        <f>IF(ISBLANK(Table13[[#This Row],[T1]]),0,IF(Table13[[#This Row],[T1]]&gt;0,1,0))</f>
        <v>1</v>
      </c>
      <c r="J1803">
        <f>IF(ISBLANK(Table13[[#This Row],[T2]]),0,IF(Table13[[#This Row],[T2]]&gt;0,1,0))</f>
        <v>1</v>
      </c>
      <c r="K1803">
        <f>IF(ISBLANK(Table13[[#This Row],[T3]]),0,IF(Table13[[#This Row],[T3]]&gt;0,1,0))</f>
        <v>1</v>
      </c>
      <c r="L1803">
        <f>IF(ISBLANK(Table13[[#This Row],[T4]]),0,IF(Table13[[#This Row],[T4]]&gt;0,1,0))</f>
        <v>0</v>
      </c>
    </row>
    <row r="1804" spans="1:12">
      <c r="A1804" s="4">
        <v>43753.083333333336</v>
      </c>
      <c r="B1804">
        <f t="shared" si="75"/>
        <v>15</v>
      </c>
      <c r="C1804">
        <f t="shared" si="74"/>
        <v>2</v>
      </c>
      <c r="D1804">
        <v>58</v>
      </c>
      <c r="E1804">
        <v>58</v>
      </c>
      <c r="F1804">
        <v>58</v>
      </c>
      <c r="G1804">
        <v>0</v>
      </c>
      <c r="I1804">
        <f>IF(ISBLANK(Table13[[#This Row],[T1]]),0,IF(Table13[[#This Row],[T1]]&gt;0,1,0))</f>
        <v>1</v>
      </c>
      <c r="J1804">
        <f>IF(ISBLANK(Table13[[#This Row],[T2]]),0,IF(Table13[[#This Row],[T2]]&gt;0,1,0))</f>
        <v>1</v>
      </c>
      <c r="K1804">
        <f>IF(ISBLANK(Table13[[#This Row],[T3]]),0,IF(Table13[[#This Row],[T3]]&gt;0,1,0))</f>
        <v>1</v>
      </c>
      <c r="L1804">
        <f>IF(ISBLANK(Table13[[#This Row],[T4]]),0,IF(Table13[[#This Row],[T4]]&gt;0,1,0))</f>
        <v>0</v>
      </c>
    </row>
    <row r="1805" spans="1:12">
      <c r="A1805" s="4">
        <v>43753.125</v>
      </c>
      <c r="B1805">
        <f t="shared" si="75"/>
        <v>15</v>
      </c>
      <c r="C1805">
        <f t="shared" si="74"/>
        <v>3</v>
      </c>
      <c r="D1805">
        <v>57</v>
      </c>
      <c r="E1805">
        <v>55</v>
      </c>
      <c r="F1805">
        <v>57</v>
      </c>
      <c r="G1805">
        <v>0</v>
      </c>
      <c r="I1805">
        <f>IF(ISBLANK(Table13[[#This Row],[T1]]),0,IF(Table13[[#This Row],[T1]]&gt;0,1,0))</f>
        <v>1</v>
      </c>
      <c r="J1805">
        <f>IF(ISBLANK(Table13[[#This Row],[T2]]),0,IF(Table13[[#This Row],[T2]]&gt;0,1,0))</f>
        <v>1</v>
      </c>
      <c r="K1805">
        <f>IF(ISBLANK(Table13[[#This Row],[T3]]),0,IF(Table13[[#This Row],[T3]]&gt;0,1,0))</f>
        <v>1</v>
      </c>
      <c r="L1805">
        <f>IF(ISBLANK(Table13[[#This Row],[T4]]),0,IF(Table13[[#This Row],[T4]]&gt;0,1,0))</f>
        <v>0</v>
      </c>
    </row>
    <row r="1806" spans="1:12">
      <c r="A1806" s="4">
        <v>43753.166666666664</v>
      </c>
      <c r="B1806">
        <f t="shared" si="75"/>
        <v>15</v>
      </c>
      <c r="C1806">
        <f t="shared" si="74"/>
        <v>4</v>
      </c>
      <c r="D1806">
        <v>58</v>
      </c>
      <c r="E1806">
        <v>58</v>
      </c>
      <c r="F1806">
        <v>58</v>
      </c>
      <c r="G1806">
        <v>0</v>
      </c>
      <c r="I1806">
        <f>IF(ISBLANK(Table13[[#This Row],[T1]]),0,IF(Table13[[#This Row],[T1]]&gt;0,1,0))</f>
        <v>1</v>
      </c>
      <c r="J1806">
        <f>IF(ISBLANK(Table13[[#This Row],[T2]]),0,IF(Table13[[#This Row],[T2]]&gt;0,1,0))</f>
        <v>1</v>
      </c>
      <c r="K1806">
        <f>IF(ISBLANK(Table13[[#This Row],[T3]]),0,IF(Table13[[#This Row],[T3]]&gt;0,1,0))</f>
        <v>1</v>
      </c>
      <c r="L1806">
        <f>IF(ISBLANK(Table13[[#This Row],[T4]]),0,IF(Table13[[#This Row],[T4]]&gt;0,1,0))</f>
        <v>0</v>
      </c>
    </row>
    <row r="1807" spans="1:12">
      <c r="A1807" s="4">
        <v>43753.208333333336</v>
      </c>
      <c r="B1807">
        <f t="shared" si="75"/>
        <v>15</v>
      </c>
      <c r="C1807">
        <f t="shared" si="74"/>
        <v>5</v>
      </c>
      <c r="D1807">
        <v>58</v>
      </c>
      <c r="E1807">
        <v>57</v>
      </c>
      <c r="F1807">
        <v>58</v>
      </c>
      <c r="G1807">
        <v>0</v>
      </c>
      <c r="I1807">
        <f>IF(ISBLANK(Table13[[#This Row],[T1]]),0,IF(Table13[[#This Row],[T1]]&gt;0,1,0))</f>
        <v>1</v>
      </c>
      <c r="J1807">
        <f>IF(ISBLANK(Table13[[#This Row],[T2]]),0,IF(Table13[[#This Row],[T2]]&gt;0,1,0))</f>
        <v>1</v>
      </c>
      <c r="K1807">
        <f>IF(ISBLANK(Table13[[#This Row],[T3]]),0,IF(Table13[[#This Row],[T3]]&gt;0,1,0))</f>
        <v>1</v>
      </c>
      <c r="L1807">
        <f>IF(ISBLANK(Table13[[#This Row],[T4]]),0,IF(Table13[[#This Row],[T4]]&gt;0,1,0))</f>
        <v>0</v>
      </c>
    </row>
    <row r="1808" spans="1:12">
      <c r="A1808" s="4">
        <v>43753.25</v>
      </c>
      <c r="B1808">
        <f t="shared" si="75"/>
        <v>15</v>
      </c>
      <c r="C1808">
        <f t="shared" si="74"/>
        <v>6</v>
      </c>
      <c r="D1808">
        <v>58</v>
      </c>
      <c r="E1808">
        <v>58</v>
      </c>
      <c r="F1808">
        <v>58</v>
      </c>
      <c r="G1808">
        <v>0</v>
      </c>
      <c r="I1808">
        <f>IF(ISBLANK(Table13[[#This Row],[T1]]),0,IF(Table13[[#This Row],[T1]]&gt;0,1,0))</f>
        <v>1</v>
      </c>
      <c r="J1808">
        <f>IF(ISBLANK(Table13[[#This Row],[T2]]),0,IF(Table13[[#This Row],[T2]]&gt;0,1,0))</f>
        <v>1</v>
      </c>
      <c r="K1808">
        <f>IF(ISBLANK(Table13[[#This Row],[T3]]),0,IF(Table13[[#This Row],[T3]]&gt;0,1,0))</f>
        <v>1</v>
      </c>
      <c r="L1808">
        <f>IF(ISBLANK(Table13[[#This Row],[T4]]),0,IF(Table13[[#This Row],[T4]]&gt;0,1,0))</f>
        <v>0</v>
      </c>
    </row>
    <row r="1809" spans="1:12">
      <c r="A1809" s="4">
        <v>43753.291666666664</v>
      </c>
      <c r="B1809">
        <f t="shared" si="75"/>
        <v>15</v>
      </c>
      <c r="C1809">
        <f t="shared" si="74"/>
        <v>7</v>
      </c>
      <c r="D1809">
        <v>44</v>
      </c>
      <c r="E1809">
        <v>57</v>
      </c>
      <c r="F1809">
        <v>36</v>
      </c>
      <c r="G1809">
        <v>0</v>
      </c>
      <c r="I1809">
        <f>IF(ISBLANK(Table13[[#This Row],[T1]]),0,IF(Table13[[#This Row],[T1]]&gt;0,1,0))</f>
        <v>1</v>
      </c>
      <c r="J1809">
        <f>IF(ISBLANK(Table13[[#This Row],[T2]]),0,IF(Table13[[#This Row],[T2]]&gt;0,1,0))</f>
        <v>1</v>
      </c>
      <c r="K1809">
        <f>IF(ISBLANK(Table13[[#This Row],[T3]]),0,IF(Table13[[#This Row],[T3]]&gt;0,1,0))</f>
        <v>1</v>
      </c>
      <c r="L1809">
        <f>IF(ISBLANK(Table13[[#This Row],[T4]]),0,IF(Table13[[#This Row],[T4]]&gt;0,1,0))</f>
        <v>0</v>
      </c>
    </row>
    <row r="1810" spans="1:12">
      <c r="A1810" s="4">
        <v>43753.333333333336</v>
      </c>
      <c r="B1810">
        <f t="shared" si="75"/>
        <v>15</v>
      </c>
      <c r="C1810">
        <f t="shared" si="74"/>
        <v>8</v>
      </c>
      <c r="D1810">
        <v>0</v>
      </c>
      <c r="E1810">
        <v>30</v>
      </c>
      <c r="F1810">
        <v>0</v>
      </c>
      <c r="G1810">
        <v>0</v>
      </c>
      <c r="I1810">
        <f>IF(ISBLANK(Table13[[#This Row],[T1]]),0,IF(Table13[[#This Row],[T1]]&gt;0,1,0))</f>
        <v>0</v>
      </c>
      <c r="J1810">
        <f>IF(ISBLANK(Table13[[#This Row],[T2]]),0,IF(Table13[[#This Row],[T2]]&gt;0,1,0))</f>
        <v>1</v>
      </c>
      <c r="K1810">
        <f>IF(ISBLANK(Table13[[#This Row],[T3]]),0,IF(Table13[[#This Row],[T3]]&gt;0,1,0))</f>
        <v>0</v>
      </c>
      <c r="L1810">
        <f>IF(ISBLANK(Table13[[#This Row],[T4]]),0,IF(Table13[[#This Row],[T4]]&gt;0,1,0))</f>
        <v>0</v>
      </c>
    </row>
    <row r="1811" spans="1:12">
      <c r="A1811" s="4">
        <v>43753.375</v>
      </c>
      <c r="B1811">
        <f t="shared" si="75"/>
        <v>15</v>
      </c>
      <c r="C1811">
        <f t="shared" si="74"/>
        <v>9</v>
      </c>
      <c r="I1811">
        <f>IF(ISBLANK(Table13[[#This Row],[T1]]),0,IF(Table13[[#This Row],[T1]]&gt;0,1,0))</f>
        <v>0</v>
      </c>
      <c r="J1811">
        <f>IF(ISBLANK(Table13[[#This Row],[T2]]),0,IF(Table13[[#This Row],[T2]]&gt;0,1,0))</f>
        <v>0</v>
      </c>
      <c r="K1811">
        <f>IF(ISBLANK(Table13[[#This Row],[T3]]),0,IF(Table13[[#This Row],[T3]]&gt;0,1,0))</f>
        <v>0</v>
      </c>
      <c r="L1811">
        <f>IF(ISBLANK(Table13[[#This Row],[T4]]),0,IF(Table13[[#This Row],[T4]]&gt;0,1,0))</f>
        <v>0</v>
      </c>
    </row>
    <row r="1812" spans="1:12">
      <c r="A1812" s="4">
        <v>43753.416666666664</v>
      </c>
      <c r="B1812">
        <f t="shared" si="75"/>
        <v>15</v>
      </c>
      <c r="C1812">
        <f t="shared" si="74"/>
        <v>10</v>
      </c>
      <c r="I1812">
        <f>IF(ISBLANK(Table13[[#This Row],[T1]]),0,IF(Table13[[#This Row],[T1]]&gt;0,1,0))</f>
        <v>0</v>
      </c>
      <c r="J1812">
        <f>IF(ISBLANK(Table13[[#This Row],[T2]]),0,IF(Table13[[#This Row],[T2]]&gt;0,1,0))</f>
        <v>0</v>
      </c>
      <c r="K1812">
        <f>IF(ISBLANK(Table13[[#This Row],[T3]]),0,IF(Table13[[#This Row],[T3]]&gt;0,1,0))</f>
        <v>0</v>
      </c>
      <c r="L1812">
        <f>IF(ISBLANK(Table13[[#This Row],[T4]]),0,IF(Table13[[#This Row],[T4]]&gt;0,1,0))</f>
        <v>0</v>
      </c>
    </row>
    <row r="1813" spans="1:12">
      <c r="A1813" s="4">
        <v>43753.458333333336</v>
      </c>
      <c r="B1813">
        <f t="shared" si="75"/>
        <v>15</v>
      </c>
      <c r="C1813">
        <f t="shared" si="74"/>
        <v>11</v>
      </c>
      <c r="I1813">
        <f>IF(ISBLANK(Table13[[#This Row],[T1]]),0,IF(Table13[[#This Row],[T1]]&gt;0,1,0))</f>
        <v>0</v>
      </c>
      <c r="J1813">
        <f>IF(ISBLANK(Table13[[#This Row],[T2]]),0,IF(Table13[[#This Row],[T2]]&gt;0,1,0))</f>
        <v>0</v>
      </c>
      <c r="K1813">
        <f>IF(ISBLANK(Table13[[#This Row],[T3]]),0,IF(Table13[[#This Row],[T3]]&gt;0,1,0))</f>
        <v>0</v>
      </c>
      <c r="L1813">
        <f>IF(ISBLANK(Table13[[#This Row],[T4]]),0,IF(Table13[[#This Row],[T4]]&gt;0,1,0))</f>
        <v>0</v>
      </c>
    </row>
    <row r="1814" spans="1:12">
      <c r="A1814" s="4">
        <v>43753.5</v>
      </c>
      <c r="B1814">
        <f t="shared" si="75"/>
        <v>15</v>
      </c>
      <c r="C1814">
        <f t="shared" si="74"/>
        <v>12</v>
      </c>
      <c r="I1814">
        <f>IF(ISBLANK(Table13[[#This Row],[T1]]),0,IF(Table13[[#This Row],[T1]]&gt;0,1,0))</f>
        <v>0</v>
      </c>
      <c r="J1814">
        <f>IF(ISBLANK(Table13[[#This Row],[T2]]),0,IF(Table13[[#This Row],[T2]]&gt;0,1,0))</f>
        <v>0</v>
      </c>
      <c r="K1814">
        <f>IF(ISBLANK(Table13[[#This Row],[T3]]),0,IF(Table13[[#This Row],[T3]]&gt;0,1,0))</f>
        <v>0</v>
      </c>
      <c r="L1814">
        <f>IF(ISBLANK(Table13[[#This Row],[T4]]),0,IF(Table13[[#This Row],[T4]]&gt;0,1,0))</f>
        <v>0</v>
      </c>
    </row>
    <row r="1815" spans="1:12">
      <c r="A1815" s="4">
        <v>43753.541666666664</v>
      </c>
      <c r="B1815">
        <f t="shared" si="75"/>
        <v>15</v>
      </c>
      <c r="C1815">
        <f t="shared" si="74"/>
        <v>13</v>
      </c>
      <c r="I1815">
        <f>IF(ISBLANK(Table13[[#This Row],[T1]]),0,IF(Table13[[#This Row],[T1]]&gt;0,1,0))</f>
        <v>0</v>
      </c>
      <c r="J1815">
        <f>IF(ISBLANK(Table13[[#This Row],[T2]]),0,IF(Table13[[#This Row],[T2]]&gt;0,1,0))</f>
        <v>0</v>
      </c>
      <c r="K1815">
        <f>IF(ISBLANK(Table13[[#This Row],[T3]]),0,IF(Table13[[#This Row],[T3]]&gt;0,1,0))</f>
        <v>0</v>
      </c>
      <c r="L1815">
        <f>IF(ISBLANK(Table13[[#This Row],[T4]]),0,IF(Table13[[#This Row],[T4]]&gt;0,1,0))</f>
        <v>0</v>
      </c>
    </row>
    <row r="1816" spans="1:12">
      <c r="A1816" s="4">
        <v>43753.583333333336</v>
      </c>
      <c r="B1816">
        <f t="shared" si="75"/>
        <v>15</v>
      </c>
      <c r="C1816">
        <f t="shared" si="74"/>
        <v>14</v>
      </c>
      <c r="I1816">
        <f>IF(ISBLANK(Table13[[#This Row],[T1]]),0,IF(Table13[[#This Row],[T1]]&gt;0,1,0))</f>
        <v>0</v>
      </c>
      <c r="J1816">
        <f>IF(ISBLANK(Table13[[#This Row],[T2]]),0,IF(Table13[[#This Row],[T2]]&gt;0,1,0))</f>
        <v>0</v>
      </c>
      <c r="K1816">
        <f>IF(ISBLANK(Table13[[#This Row],[T3]]),0,IF(Table13[[#This Row],[T3]]&gt;0,1,0))</f>
        <v>0</v>
      </c>
      <c r="L1816">
        <f>IF(ISBLANK(Table13[[#This Row],[T4]]),0,IF(Table13[[#This Row],[T4]]&gt;0,1,0))</f>
        <v>0</v>
      </c>
    </row>
    <row r="1817" spans="1:12">
      <c r="A1817" s="4">
        <v>43753.625</v>
      </c>
      <c r="B1817">
        <f t="shared" si="75"/>
        <v>15</v>
      </c>
      <c r="C1817">
        <f t="shared" si="74"/>
        <v>15</v>
      </c>
      <c r="I1817">
        <f>IF(ISBLANK(Table13[[#This Row],[T1]]),0,IF(Table13[[#This Row],[T1]]&gt;0,1,0))</f>
        <v>0</v>
      </c>
      <c r="J1817">
        <f>IF(ISBLANK(Table13[[#This Row],[T2]]),0,IF(Table13[[#This Row],[T2]]&gt;0,1,0))</f>
        <v>0</v>
      </c>
      <c r="K1817">
        <f>IF(ISBLANK(Table13[[#This Row],[T3]]),0,IF(Table13[[#This Row],[T3]]&gt;0,1,0))</f>
        <v>0</v>
      </c>
      <c r="L1817">
        <f>IF(ISBLANK(Table13[[#This Row],[T4]]),0,IF(Table13[[#This Row],[T4]]&gt;0,1,0))</f>
        <v>0</v>
      </c>
    </row>
    <row r="1818" spans="1:12">
      <c r="A1818" s="4">
        <v>43753.666666666664</v>
      </c>
      <c r="B1818">
        <f t="shared" si="75"/>
        <v>15</v>
      </c>
      <c r="C1818">
        <f t="shared" si="74"/>
        <v>16</v>
      </c>
      <c r="I1818">
        <f>IF(ISBLANK(Table13[[#This Row],[T1]]),0,IF(Table13[[#This Row],[T1]]&gt;0,1,0))</f>
        <v>0</v>
      </c>
      <c r="J1818">
        <f>IF(ISBLANK(Table13[[#This Row],[T2]]),0,IF(Table13[[#This Row],[T2]]&gt;0,1,0))</f>
        <v>0</v>
      </c>
      <c r="K1818">
        <f>IF(ISBLANK(Table13[[#This Row],[T3]]),0,IF(Table13[[#This Row],[T3]]&gt;0,1,0))</f>
        <v>0</v>
      </c>
      <c r="L1818">
        <f>IF(ISBLANK(Table13[[#This Row],[T4]]),0,IF(Table13[[#This Row],[T4]]&gt;0,1,0))</f>
        <v>0</v>
      </c>
    </row>
    <row r="1819" spans="1:12">
      <c r="A1819" s="4">
        <v>43753.708333333336</v>
      </c>
      <c r="B1819">
        <f t="shared" si="75"/>
        <v>15</v>
      </c>
      <c r="C1819">
        <f t="shared" ref="C1819:C1882" si="76">HOUR(A1819)</f>
        <v>17</v>
      </c>
      <c r="I1819">
        <f>IF(ISBLANK(Table13[[#This Row],[T1]]),0,IF(Table13[[#This Row],[T1]]&gt;0,1,0))</f>
        <v>0</v>
      </c>
      <c r="J1819">
        <f>IF(ISBLANK(Table13[[#This Row],[T2]]),0,IF(Table13[[#This Row],[T2]]&gt;0,1,0))</f>
        <v>0</v>
      </c>
      <c r="K1819">
        <f>IF(ISBLANK(Table13[[#This Row],[T3]]),0,IF(Table13[[#This Row],[T3]]&gt;0,1,0))</f>
        <v>0</v>
      </c>
      <c r="L1819">
        <f>IF(ISBLANK(Table13[[#This Row],[T4]]),0,IF(Table13[[#This Row],[T4]]&gt;0,1,0))</f>
        <v>0</v>
      </c>
    </row>
    <row r="1820" spans="1:12">
      <c r="A1820" s="4">
        <v>43753.75</v>
      </c>
      <c r="B1820">
        <f t="shared" si="75"/>
        <v>15</v>
      </c>
      <c r="C1820">
        <f t="shared" si="76"/>
        <v>18</v>
      </c>
      <c r="D1820">
        <v>0</v>
      </c>
      <c r="E1820">
        <v>0</v>
      </c>
      <c r="F1820">
        <v>47</v>
      </c>
      <c r="G1820">
        <v>0</v>
      </c>
      <c r="I1820">
        <f>IF(ISBLANK(Table13[[#This Row],[T1]]),0,IF(Table13[[#This Row],[T1]]&gt;0,1,0))</f>
        <v>0</v>
      </c>
      <c r="J1820">
        <f>IF(ISBLANK(Table13[[#This Row],[T2]]),0,IF(Table13[[#This Row],[T2]]&gt;0,1,0))</f>
        <v>0</v>
      </c>
      <c r="K1820">
        <f>IF(ISBLANK(Table13[[#This Row],[T3]]),0,IF(Table13[[#This Row],[T3]]&gt;0,1,0))</f>
        <v>1</v>
      </c>
      <c r="L1820">
        <f>IF(ISBLANK(Table13[[#This Row],[T4]]),0,IF(Table13[[#This Row],[T4]]&gt;0,1,0))</f>
        <v>0</v>
      </c>
    </row>
    <row r="1821" spans="1:12">
      <c r="A1821" s="4">
        <v>43753.791666666664</v>
      </c>
      <c r="B1821">
        <f t="shared" si="75"/>
        <v>15</v>
      </c>
      <c r="C1821">
        <f t="shared" si="76"/>
        <v>19</v>
      </c>
      <c r="D1821">
        <v>0</v>
      </c>
      <c r="E1821">
        <v>0</v>
      </c>
      <c r="F1821">
        <v>58</v>
      </c>
      <c r="G1821">
        <v>0</v>
      </c>
      <c r="I1821">
        <f>IF(ISBLANK(Table13[[#This Row],[T1]]),0,IF(Table13[[#This Row],[T1]]&gt;0,1,0))</f>
        <v>0</v>
      </c>
      <c r="J1821">
        <f>IF(ISBLANK(Table13[[#This Row],[T2]]),0,IF(Table13[[#This Row],[T2]]&gt;0,1,0))</f>
        <v>0</v>
      </c>
      <c r="K1821">
        <f>IF(ISBLANK(Table13[[#This Row],[T3]]),0,IF(Table13[[#This Row],[T3]]&gt;0,1,0))</f>
        <v>1</v>
      </c>
      <c r="L1821">
        <f>IF(ISBLANK(Table13[[#This Row],[T4]]),0,IF(Table13[[#This Row],[T4]]&gt;0,1,0))</f>
        <v>0</v>
      </c>
    </row>
    <row r="1822" spans="1:12">
      <c r="A1822" s="4">
        <v>43753.833333333336</v>
      </c>
      <c r="B1822">
        <f t="shared" si="75"/>
        <v>15</v>
      </c>
      <c r="C1822">
        <f t="shared" si="76"/>
        <v>20</v>
      </c>
      <c r="D1822">
        <v>0</v>
      </c>
      <c r="E1822">
        <v>1</v>
      </c>
      <c r="F1822">
        <v>58</v>
      </c>
      <c r="G1822">
        <v>0</v>
      </c>
      <c r="I1822">
        <f>IF(ISBLANK(Table13[[#This Row],[T1]]),0,IF(Table13[[#This Row],[T1]]&gt;0,1,0))</f>
        <v>0</v>
      </c>
      <c r="J1822">
        <f>IF(ISBLANK(Table13[[#This Row],[T2]]),0,IF(Table13[[#This Row],[T2]]&gt;0,1,0))</f>
        <v>1</v>
      </c>
      <c r="K1822">
        <f>IF(ISBLANK(Table13[[#This Row],[T3]]),0,IF(Table13[[#This Row],[T3]]&gt;0,1,0))</f>
        <v>1</v>
      </c>
      <c r="L1822">
        <f>IF(ISBLANK(Table13[[#This Row],[T4]]),0,IF(Table13[[#This Row],[T4]]&gt;0,1,0))</f>
        <v>0</v>
      </c>
    </row>
    <row r="1823" spans="1:12">
      <c r="A1823" s="4">
        <v>43753.875</v>
      </c>
      <c r="B1823">
        <f t="shared" si="75"/>
        <v>15</v>
      </c>
      <c r="C1823">
        <f t="shared" si="76"/>
        <v>21</v>
      </c>
      <c r="D1823">
        <v>23</v>
      </c>
      <c r="E1823">
        <v>57</v>
      </c>
      <c r="F1823">
        <v>58</v>
      </c>
      <c r="G1823">
        <v>0</v>
      </c>
      <c r="I1823">
        <f>IF(ISBLANK(Table13[[#This Row],[T1]]),0,IF(Table13[[#This Row],[T1]]&gt;0,1,0))</f>
        <v>1</v>
      </c>
      <c r="J1823">
        <f>IF(ISBLANK(Table13[[#This Row],[T2]]),0,IF(Table13[[#This Row],[T2]]&gt;0,1,0))</f>
        <v>1</v>
      </c>
      <c r="K1823">
        <f>IF(ISBLANK(Table13[[#This Row],[T3]]),0,IF(Table13[[#This Row],[T3]]&gt;0,1,0))</f>
        <v>1</v>
      </c>
      <c r="L1823">
        <f>IF(ISBLANK(Table13[[#This Row],[T4]]),0,IF(Table13[[#This Row],[T4]]&gt;0,1,0))</f>
        <v>0</v>
      </c>
    </row>
    <row r="1824" spans="1:12">
      <c r="A1824" s="4">
        <v>43753.916666666664</v>
      </c>
      <c r="B1824">
        <f t="shared" si="75"/>
        <v>15</v>
      </c>
      <c r="C1824">
        <f t="shared" si="76"/>
        <v>22</v>
      </c>
      <c r="D1824">
        <v>58</v>
      </c>
      <c r="E1824">
        <v>58</v>
      </c>
      <c r="F1824">
        <v>58</v>
      </c>
      <c r="G1824">
        <v>0</v>
      </c>
      <c r="I1824">
        <f>IF(ISBLANK(Table13[[#This Row],[T1]]),0,IF(Table13[[#This Row],[T1]]&gt;0,1,0))</f>
        <v>1</v>
      </c>
      <c r="J1824">
        <f>IF(ISBLANK(Table13[[#This Row],[T2]]),0,IF(Table13[[#This Row],[T2]]&gt;0,1,0))</f>
        <v>1</v>
      </c>
      <c r="K1824">
        <f>IF(ISBLANK(Table13[[#This Row],[T3]]),0,IF(Table13[[#This Row],[T3]]&gt;0,1,0))</f>
        <v>1</v>
      </c>
      <c r="L1824">
        <f>IF(ISBLANK(Table13[[#This Row],[T4]]),0,IF(Table13[[#This Row],[T4]]&gt;0,1,0))</f>
        <v>0</v>
      </c>
    </row>
    <row r="1825" spans="1:12">
      <c r="A1825" s="4">
        <v>43753.958333333336</v>
      </c>
      <c r="B1825">
        <f t="shared" si="75"/>
        <v>15</v>
      </c>
      <c r="C1825">
        <f t="shared" si="76"/>
        <v>23</v>
      </c>
      <c r="D1825">
        <v>57</v>
      </c>
      <c r="E1825">
        <v>57</v>
      </c>
      <c r="F1825">
        <v>57</v>
      </c>
      <c r="G1825">
        <v>0</v>
      </c>
      <c r="I1825">
        <f>IF(ISBLANK(Table13[[#This Row],[T1]]),0,IF(Table13[[#This Row],[T1]]&gt;0,1,0))</f>
        <v>1</v>
      </c>
      <c r="J1825">
        <f>IF(ISBLANK(Table13[[#This Row],[T2]]),0,IF(Table13[[#This Row],[T2]]&gt;0,1,0))</f>
        <v>1</v>
      </c>
      <c r="K1825">
        <f>IF(ISBLANK(Table13[[#This Row],[T3]]),0,IF(Table13[[#This Row],[T3]]&gt;0,1,0))</f>
        <v>1</v>
      </c>
      <c r="L1825">
        <f>IF(ISBLANK(Table13[[#This Row],[T4]]),0,IF(Table13[[#This Row],[T4]]&gt;0,1,0))</f>
        <v>0</v>
      </c>
    </row>
    <row r="1826" spans="1:12">
      <c r="A1826" s="4">
        <v>43754</v>
      </c>
      <c r="B1826">
        <f t="shared" si="75"/>
        <v>16</v>
      </c>
      <c r="C1826">
        <f t="shared" si="76"/>
        <v>0</v>
      </c>
      <c r="D1826">
        <v>58</v>
      </c>
      <c r="E1826">
        <v>58</v>
      </c>
      <c r="F1826">
        <v>58</v>
      </c>
      <c r="G1826">
        <v>0</v>
      </c>
      <c r="I1826">
        <f>IF(ISBLANK(Table13[[#This Row],[T1]]),0,IF(Table13[[#This Row],[T1]]&gt;0,1,0))</f>
        <v>1</v>
      </c>
      <c r="J1826">
        <f>IF(ISBLANK(Table13[[#This Row],[T2]]),0,IF(Table13[[#This Row],[T2]]&gt;0,1,0))</f>
        <v>1</v>
      </c>
      <c r="K1826">
        <f>IF(ISBLANK(Table13[[#This Row],[T3]]),0,IF(Table13[[#This Row],[T3]]&gt;0,1,0))</f>
        <v>1</v>
      </c>
      <c r="L1826">
        <f>IF(ISBLANK(Table13[[#This Row],[T4]]),0,IF(Table13[[#This Row],[T4]]&gt;0,1,0))</f>
        <v>0</v>
      </c>
    </row>
    <row r="1827" spans="1:12">
      <c r="A1827" s="4">
        <v>43754.041666666664</v>
      </c>
      <c r="B1827">
        <f t="shared" si="75"/>
        <v>16</v>
      </c>
      <c r="C1827">
        <f t="shared" si="76"/>
        <v>1</v>
      </c>
      <c r="D1827">
        <v>58</v>
      </c>
      <c r="E1827">
        <v>58</v>
      </c>
      <c r="F1827">
        <v>58</v>
      </c>
      <c r="G1827">
        <v>0</v>
      </c>
      <c r="I1827">
        <f>IF(ISBLANK(Table13[[#This Row],[T1]]),0,IF(Table13[[#This Row],[T1]]&gt;0,1,0))</f>
        <v>1</v>
      </c>
      <c r="J1827">
        <f>IF(ISBLANK(Table13[[#This Row],[T2]]),0,IF(Table13[[#This Row],[T2]]&gt;0,1,0))</f>
        <v>1</v>
      </c>
      <c r="K1827">
        <f>IF(ISBLANK(Table13[[#This Row],[T3]]),0,IF(Table13[[#This Row],[T3]]&gt;0,1,0))</f>
        <v>1</v>
      </c>
      <c r="L1827">
        <f>IF(ISBLANK(Table13[[#This Row],[T4]]),0,IF(Table13[[#This Row],[T4]]&gt;0,1,0))</f>
        <v>0</v>
      </c>
    </row>
    <row r="1828" spans="1:12">
      <c r="A1828" s="4">
        <v>43754.083333333336</v>
      </c>
      <c r="B1828">
        <f t="shared" si="75"/>
        <v>16</v>
      </c>
      <c r="C1828">
        <f t="shared" si="76"/>
        <v>2</v>
      </c>
      <c r="D1828">
        <v>58</v>
      </c>
      <c r="E1828">
        <v>58</v>
      </c>
      <c r="F1828">
        <v>58</v>
      </c>
      <c r="G1828">
        <v>0</v>
      </c>
      <c r="I1828">
        <f>IF(ISBLANK(Table13[[#This Row],[T1]]),0,IF(Table13[[#This Row],[T1]]&gt;0,1,0))</f>
        <v>1</v>
      </c>
      <c r="J1828">
        <f>IF(ISBLANK(Table13[[#This Row],[T2]]),0,IF(Table13[[#This Row],[T2]]&gt;0,1,0))</f>
        <v>1</v>
      </c>
      <c r="K1828">
        <f>IF(ISBLANK(Table13[[#This Row],[T3]]),0,IF(Table13[[#This Row],[T3]]&gt;0,1,0))</f>
        <v>1</v>
      </c>
      <c r="L1828">
        <f>IF(ISBLANK(Table13[[#This Row],[T4]]),0,IF(Table13[[#This Row],[T4]]&gt;0,1,0))</f>
        <v>0</v>
      </c>
    </row>
    <row r="1829" spans="1:12">
      <c r="A1829" s="4">
        <v>43754.125</v>
      </c>
      <c r="B1829">
        <f t="shared" si="75"/>
        <v>16</v>
      </c>
      <c r="C1829">
        <f t="shared" si="76"/>
        <v>3</v>
      </c>
      <c r="D1829">
        <v>57</v>
      </c>
      <c r="E1829">
        <v>57</v>
      </c>
      <c r="F1829">
        <v>57</v>
      </c>
      <c r="G1829">
        <v>0</v>
      </c>
      <c r="I1829">
        <f>IF(ISBLANK(Table13[[#This Row],[T1]]),0,IF(Table13[[#This Row],[T1]]&gt;0,1,0))</f>
        <v>1</v>
      </c>
      <c r="J1829">
        <f>IF(ISBLANK(Table13[[#This Row],[T2]]),0,IF(Table13[[#This Row],[T2]]&gt;0,1,0))</f>
        <v>1</v>
      </c>
      <c r="K1829">
        <f>IF(ISBLANK(Table13[[#This Row],[T3]]),0,IF(Table13[[#This Row],[T3]]&gt;0,1,0))</f>
        <v>1</v>
      </c>
      <c r="L1829">
        <f>IF(ISBLANK(Table13[[#This Row],[T4]]),0,IF(Table13[[#This Row],[T4]]&gt;0,1,0))</f>
        <v>0</v>
      </c>
    </row>
    <row r="1830" spans="1:12">
      <c r="A1830" s="4">
        <v>43754.166666666664</v>
      </c>
      <c r="B1830">
        <f t="shared" si="75"/>
        <v>16</v>
      </c>
      <c r="C1830">
        <f t="shared" si="76"/>
        <v>4</v>
      </c>
      <c r="D1830">
        <v>58</v>
      </c>
      <c r="E1830">
        <v>58</v>
      </c>
      <c r="F1830">
        <v>58</v>
      </c>
      <c r="G1830">
        <v>0</v>
      </c>
      <c r="I1830">
        <f>IF(ISBLANK(Table13[[#This Row],[T1]]),0,IF(Table13[[#This Row],[T1]]&gt;0,1,0))</f>
        <v>1</v>
      </c>
      <c r="J1830">
        <f>IF(ISBLANK(Table13[[#This Row],[T2]]),0,IF(Table13[[#This Row],[T2]]&gt;0,1,0))</f>
        <v>1</v>
      </c>
      <c r="K1830">
        <f>IF(ISBLANK(Table13[[#This Row],[T3]]),0,IF(Table13[[#This Row],[T3]]&gt;0,1,0))</f>
        <v>1</v>
      </c>
      <c r="L1830">
        <f>IF(ISBLANK(Table13[[#This Row],[T4]]),0,IF(Table13[[#This Row],[T4]]&gt;0,1,0))</f>
        <v>0</v>
      </c>
    </row>
    <row r="1831" spans="1:12">
      <c r="A1831" s="4">
        <v>43754.208333333336</v>
      </c>
      <c r="B1831">
        <f t="shared" si="75"/>
        <v>16</v>
      </c>
      <c r="C1831">
        <f t="shared" si="76"/>
        <v>5</v>
      </c>
      <c r="D1831">
        <v>58</v>
      </c>
      <c r="E1831">
        <v>58</v>
      </c>
      <c r="F1831">
        <v>58</v>
      </c>
      <c r="G1831">
        <v>0</v>
      </c>
      <c r="I1831">
        <f>IF(ISBLANK(Table13[[#This Row],[T1]]),0,IF(Table13[[#This Row],[T1]]&gt;0,1,0))</f>
        <v>1</v>
      </c>
      <c r="J1831">
        <f>IF(ISBLANK(Table13[[#This Row],[T2]]),0,IF(Table13[[#This Row],[T2]]&gt;0,1,0))</f>
        <v>1</v>
      </c>
      <c r="K1831">
        <f>IF(ISBLANK(Table13[[#This Row],[T3]]),0,IF(Table13[[#This Row],[T3]]&gt;0,1,0))</f>
        <v>1</v>
      </c>
      <c r="L1831">
        <f>IF(ISBLANK(Table13[[#This Row],[T4]]),0,IF(Table13[[#This Row],[T4]]&gt;0,1,0))</f>
        <v>0</v>
      </c>
    </row>
    <row r="1832" spans="1:12">
      <c r="A1832" s="4">
        <v>43754.25</v>
      </c>
      <c r="B1832">
        <f t="shared" si="75"/>
        <v>16</v>
      </c>
      <c r="C1832">
        <f t="shared" si="76"/>
        <v>6</v>
      </c>
      <c r="D1832">
        <v>58</v>
      </c>
      <c r="E1832">
        <v>58</v>
      </c>
      <c r="F1832">
        <v>58</v>
      </c>
      <c r="G1832">
        <v>0</v>
      </c>
      <c r="I1832">
        <f>IF(ISBLANK(Table13[[#This Row],[T1]]),0,IF(Table13[[#This Row],[T1]]&gt;0,1,0))</f>
        <v>1</v>
      </c>
      <c r="J1832">
        <f>IF(ISBLANK(Table13[[#This Row],[T2]]),0,IF(Table13[[#This Row],[T2]]&gt;0,1,0))</f>
        <v>1</v>
      </c>
      <c r="K1832">
        <f>IF(ISBLANK(Table13[[#This Row],[T3]]),0,IF(Table13[[#This Row],[T3]]&gt;0,1,0))</f>
        <v>1</v>
      </c>
      <c r="L1832">
        <f>IF(ISBLANK(Table13[[#This Row],[T4]]),0,IF(Table13[[#This Row],[T4]]&gt;0,1,0))</f>
        <v>0</v>
      </c>
    </row>
    <row r="1833" spans="1:12">
      <c r="A1833" s="4">
        <v>43754.291666666664</v>
      </c>
      <c r="B1833">
        <f t="shared" si="75"/>
        <v>16</v>
      </c>
      <c r="C1833">
        <f t="shared" si="76"/>
        <v>7</v>
      </c>
      <c r="D1833">
        <v>57</v>
      </c>
      <c r="E1833">
        <v>57</v>
      </c>
      <c r="F1833">
        <v>41</v>
      </c>
      <c r="G1833">
        <v>0</v>
      </c>
      <c r="I1833">
        <f>IF(ISBLANK(Table13[[#This Row],[T1]]),0,IF(Table13[[#This Row],[T1]]&gt;0,1,0))</f>
        <v>1</v>
      </c>
      <c r="J1833">
        <f>IF(ISBLANK(Table13[[#This Row],[T2]]),0,IF(Table13[[#This Row],[T2]]&gt;0,1,0))</f>
        <v>1</v>
      </c>
      <c r="K1833">
        <f>IF(ISBLANK(Table13[[#This Row],[T3]]),0,IF(Table13[[#This Row],[T3]]&gt;0,1,0))</f>
        <v>1</v>
      </c>
      <c r="L1833">
        <f>IF(ISBLANK(Table13[[#This Row],[T4]]),0,IF(Table13[[#This Row],[T4]]&gt;0,1,0))</f>
        <v>0</v>
      </c>
    </row>
    <row r="1834" spans="1:12">
      <c r="A1834" s="4">
        <v>43754.333333333336</v>
      </c>
      <c r="B1834">
        <f t="shared" si="75"/>
        <v>16</v>
      </c>
      <c r="C1834">
        <f t="shared" si="76"/>
        <v>8</v>
      </c>
      <c r="D1834">
        <v>58</v>
      </c>
      <c r="E1834">
        <v>15</v>
      </c>
      <c r="F1834">
        <v>0</v>
      </c>
      <c r="G1834">
        <v>0</v>
      </c>
      <c r="I1834">
        <f>IF(ISBLANK(Table13[[#This Row],[T1]]),0,IF(Table13[[#This Row],[T1]]&gt;0,1,0))</f>
        <v>1</v>
      </c>
      <c r="J1834">
        <f>IF(ISBLANK(Table13[[#This Row],[T2]]),0,IF(Table13[[#This Row],[T2]]&gt;0,1,0))</f>
        <v>1</v>
      </c>
      <c r="K1834">
        <f>IF(ISBLANK(Table13[[#This Row],[T3]]),0,IF(Table13[[#This Row],[T3]]&gt;0,1,0))</f>
        <v>0</v>
      </c>
      <c r="L1834">
        <f>IF(ISBLANK(Table13[[#This Row],[T4]]),0,IF(Table13[[#This Row],[T4]]&gt;0,1,0))</f>
        <v>0</v>
      </c>
    </row>
    <row r="1835" spans="1:12">
      <c r="A1835" s="4">
        <v>43754.375</v>
      </c>
      <c r="B1835">
        <f t="shared" si="75"/>
        <v>16</v>
      </c>
      <c r="C1835">
        <f t="shared" si="76"/>
        <v>9</v>
      </c>
      <c r="D1835">
        <v>2</v>
      </c>
      <c r="E1835">
        <v>0</v>
      </c>
      <c r="F1835">
        <v>0</v>
      </c>
      <c r="G1835">
        <v>0</v>
      </c>
      <c r="I1835">
        <f>IF(ISBLANK(Table13[[#This Row],[T1]]),0,IF(Table13[[#This Row],[T1]]&gt;0,1,0))</f>
        <v>1</v>
      </c>
      <c r="J1835">
        <f>IF(ISBLANK(Table13[[#This Row],[T2]]),0,IF(Table13[[#This Row],[T2]]&gt;0,1,0))</f>
        <v>0</v>
      </c>
      <c r="K1835">
        <f>IF(ISBLANK(Table13[[#This Row],[T3]]),0,IF(Table13[[#This Row],[T3]]&gt;0,1,0))</f>
        <v>0</v>
      </c>
      <c r="L1835">
        <f>IF(ISBLANK(Table13[[#This Row],[T4]]),0,IF(Table13[[#This Row],[T4]]&gt;0,1,0))</f>
        <v>0</v>
      </c>
    </row>
    <row r="1836" spans="1:12">
      <c r="A1836" s="4">
        <v>43754.416666666664</v>
      </c>
      <c r="B1836">
        <f t="shared" si="75"/>
        <v>16</v>
      </c>
      <c r="C1836">
        <f t="shared" si="76"/>
        <v>10</v>
      </c>
      <c r="I1836">
        <f>IF(ISBLANK(Table13[[#This Row],[T1]]),0,IF(Table13[[#This Row],[T1]]&gt;0,1,0))</f>
        <v>0</v>
      </c>
      <c r="J1836">
        <f>IF(ISBLANK(Table13[[#This Row],[T2]]),0,IF(Table13[[#This Row],[T2]]&gt;0,1,0))</f>
        <v>0</v>
      </c>
      <c r="K1836">
        <f>IF(ISBLANK(Table13[[#This Row],[T3]]),0,IF(Table13[[#This Row],[T3]]&gt;0,1,0))</f>
        <v>0</v>
      </c>
      <c r="L1836">
        <f>IF(ISBLANK(Table13[[#This Row],[T4]]),0,IF(Table13[[#This Row],[T4]]&gt;0,1,0))</f>
        <v>0</v>
      </c>
    </row>
    <row r="1837" spans="1:12">
      <c r="A1837" s="4">
        <v>43754.458333333336</v>
      </c>
      <c r="B1837">
        <f t="shared" si="75"/>
        <v>16</v>
      </c>
      <c r="C1837">
        <f t="shared" si="76"/>
        <v>11</v>
      </c>
      <c r="I1837">
        <f>IF(ISBLANK(Table13[[#This Row],[T1]]),0,IF(Table13[[#This Row],[T1]]&gt;0,1,0))</f>
        <v>0</v>
      </c>
      <c r="J1837">
        <f>IF(ISBLANK(Table13[[#This Row],[T2]]),0,IF(Table13[[#This Row],[T2]]&gt;0,1,0))</f>
        <v>0</v>
      </c>
      <c r="K1837">
        <f>IF(ISBLANK(Table13[[#This Row],[T3]]),0,IF(Table13[[#This Row],[T3]]&gt;0,1,0))</f>
        <v>0</v>
      </c>
      <c r="L1837">
        <f>IF(ISBLANK(Table13[[#This Row],[T4]]),0,IF(Table13[[#This Row],[T4]]&gt;0,1,0))</f>
        <v>0</v>
      </c>
    </row>
    <row r="1838" spans="1:12">
      <c r="A1838" s="4">
        <v>43754.5</v>
      </c>
      <c r="B1838">
        <f t="shared" si="75"/>
        <v>16</v>
      </c>
      <c r="C1838">
        <f t="shared" si="76"/>
        <v>12</v>
      </c>
      <c r="I1838">
        <f>IF(ISBLANK(Table13[[#This Row],[T1]]),0,IF(Table13[[#This Row],[T1]]&gt;0,1,0))</f>
        <v>0</v>
      </c>
      <c r="J1838">
        <f>IF(ISBLANK(Table13[[#This Row],[T2]]),0,IF(Table13[[#This Row],[T2]]&gt;0,1,0))</f>
        <v>0</v>
      </c>
      <c r="K1838">
        <f>IF(ISBLANK(Table13[[#This Row],[T3]]),0,IF(Table13[[#This Row],[T3]]&gt;0,1,0))</f>
        <v>0</v>
      </c>
      <c r="L1838">
        <f>IF(ISBLANK(Table13[[#This Row],[T4]]),0,IF(Table13[[#This Row],[T4]]&gt;0,1,0))</f>
        <v>0</v>
      </c>
    </row>
    <row r="1839" spans="1:12">
      <c r="A1839" s="4">
        <v>43754.541666666664</v>
      </c>
      <c r="B1839">
        <f t="shared" si="75"/>
        <v>16</v>
      </c>
      <c r="C1839">
        <f t="shared" si="76"/>
        <v>13</v>
      </c>
      <c r="I1839">
        <f>IF(ISBLANK(Table13[[#This Row],[T1]]),0,IF(Table13[[#This Row],[T1]]&gt;0,1,0))</f>
        <v>0</v>
      </c>
      <c r="J1839">
        <f>IF(ISBLANK(Table13[[#This Row],[T2]]),0,IF(Table13[[#This Row],[T2]]&gt;0,1,0))</f>
        <v>0</v>
      </c>
      <c r="K1839">
        <f>IF(ISBLANK(Table13[[#This Row],[T3]]),0,IF(Table13[[#This Row],[T3]]&gt;0,1,0))</f>
        <v>0</v>
      </c>
      <c r="L1839">
        <f>IF(ISBLANK(Table13[[#This Row],[T4]]),0,IF(Table13[[#This Row],[T4]]&gt;0,1,0))</f>
        <v>0</v>
      </c>
    </row>
    <row r="1840" spans="1:12">
      <c r="A1840" s="4">
        <v>43754.583333333336</v>
      </c>
      <c r="B1840">
        <f t="shared" si="75"/>
        <v>16</v>
      </c>
      <c r="C1840">
        <f t="shared" si="76"/>
        <v>14</v>
      </c>
      <c r="I1840">
        <f>IF(ISBLANK(Table13[[#This Row],[T1]]),0,IF(Table13[[#This Row],[T1]]&gt;0,1,0))</f>
        <v>0</v>
      </c>
      <c r="J1840">
        <f>IF(ISBLANK(Table13[[#This Row],[T2]]),0,IF(Table13[[#This Row],[T2]]&gt;0,1,0))</f>
        <v>0</v>
      </c>
      <c r="K1840">
        <f>IF(ISBLANK(Table13[[#This Row],[T3]]),0,IF(Table13[[#This Row],[T3]]&gt;0,1,0))</f>
        <v>0</v>
      </c>
      <c r="L1840">
        <f>IF(ISBLANK(Table13[[#This Row],[T4]]),0,IF(Table13[[#This Row],[T4]]&gt;0,1,0))</f>
        <v>0</v>
      </c>
    </row>
    <row r="1841" spans="1:12">
      <c r="A1841" s="4">
        <v>43754.625</v>
      </c>
      <c r="B1841">
        <f t="shared" si="75"/>
        <v>16</v>
      </c>
      <c r="C1841">
        <f t="shared" si="76"/>
        <v>15</v>
      </c>
      <c r="I1841">
        <f>IF(ISBLANK(Table13[[#This Row],[T1]]),0,IF(Table13[[#This Row],[T1]]&gt;0,1,0))</f>
        <v>0</v>
      </c>
      <c r="J1841">
        <f>IF(ISBLANK(Table13[[#This Row],[T2]]),0,IF(Table13[[#This Row],[T2]]&gt;0,1,0))</f>
        <v>0</v>
      </c>
      <c r="K1841">
        <f>IF(ISBLANK(Table13[[#This Row],[T3]]),0,IF(Table13[[#This Row],[T3]]&gt;0,1,0))</f>
        <v>0</v>
      </c>
      <c r="L1841">
        <f>IF(ISBLANK(Table13[[#This Row],[T4]]),0,IF(Table13[[#This Row],[T4]]&gt;0,1,0))</f>
        <v>0</v>
      </c>
    </row>
    <row r="1842" spans="1:12">
      <c r="A1842" s="4">
        <v>43754.666666666664</v>
      </c>
      <c r="B1842">
        <f t="shared" si="75"/>
        <v>16</v>
      </c>
      <c r="C1842">
        <f t="shared" si="76"/>
        <v>16</v>
      </c>
      <c r="I1842">
        <f>IF(ISBLANK(Table13[[#This Row],[T1]]),0,IF(Table13[[#This Row],[T1]]&gt;0,1,0))</f>
        <v>0</v>
      </c>
      <c r="J1842">
        <f>IF(ISBLANK(Table13[[#This Row],[T2]]),0,IF(Table13[[#This Row],[T2]]&gt;0,1,0))</f>
        <v>0</v>
      </c>
      <c r="K1842">
        <f>IF(ISBLANK(Table13[[#This Row],[T3]]),0,IF(Table13[[#This Row],[T3]]&gt;0,1,0))</f>
        <v>0</v>
      </c>
      <c r="L1842">
        <f>IF(ISBLANK(Table13[[#This Row],[T4]]),0,IF(Table13[[#This Row],[T4]]&gt;0,1,0))</f>
        <v>0</v>
      </c>
    </row>
    <row r="1843" spans="1:12">
      <c r="A1843" s="4">
        <v>43754.708333333336</v>
      </c>
      <c r="B1843">
        <f t="shared" si="75"/>
        <v>16</v>
      </c>
      <c r="C1843">
        <f t="shared" si="76"/>
        <v>17</v>
      </c>
      <c r="I1843">
        <f>IF(ISBLANK(Table13[[#This Row],[T1]]),0,IF(Table13[[#This Row],[T1]]&gt;0,1,0))</f>
        <v>0</v>
      </c>
      <c r="J1843">
        <f>IF(ISBLANK(Table13[[#This Row],[T2]]),0,IF(Table13[[#This Row],[T2]]&gt;0,1,0))</f>
        <v>0</v>
      </c>
      <c r="K1843">
        <f>IF(ISBLANK(Table13[[#This Row],[T3]]),0,IF(Table13[[#This Row],[T3]]&gt;0,1,0))</f>
        <v>0</v>
      </c>
      <c r="L1843">
        <f>IF(ISBLANK(Table13[[#This Row],[T4]]),0,IF(Table13[[#This Row],[T4]]&gt;0,1,0))</f>
        <v>0</v>
      </c>
    </row>
    <row r="1844" spans="1:12">
      <c r="A1844" s="4">
        <v>43754.75</v>
      </c>
      <c r="B1844">
        <f t="shared" si="75"/>
        <v>16</v>
      </c>
      <c r="C1844">
        <f t="shared" si="76"/>
        <v>18</v>
      </c>
      <c r="D1844">
        <v>7</v>
      </c>
      <c r="E1844">
        <v>0</v>
      </c>
      <c r="F1844">
        <v>35</v>
      </c>
      <c r="G1844">
        <v>15</v>
      </c>
      <c r="I1844">
        <f>IF(ISBLANK(Table13[[#This Row],[T1]]),0,IF(Table13[[#This Row],[T1]]&gt;0,1,0))</f>
        <v>1</v>
      </c>
      <c r="J1844">
        <f>IF(ISBLANK(Table13[[#This Row],[T2]]),0,IF(Table13[[#This Row],[T2]]&gt;0,1,0))</f>
        <v>0</v>
      </c>
      <c r="K1844">
        <f>IF(ISBLANK(Table13[[#This Row],[T3]]),0,IF(Table13[[#This Row],[T3]]&gt;0,1,0))</f>
        <v>1</v>
      </c>
      <c r="L1844">
        <f>IF(ISBLANK(Table13[[#This Row],[T4]]),0,IF(Table13[[#This Row],[T4]]&gt;0,1,0))</f>
        <v>1</v>
      </c>
    </row>
    <row r="1845" spans="1:12">
      <c r="A1845" s="4">
        <v>43754.791666666664</v>
      </c>
      <c r="B1845">
        <f t="shared" si="75"/>
        <v>16</v>
      </c>
      <c r="C1845">
        <f t="shared" si="76"/>
        <v>19</v>
      </c>
      <c r="D1845">
        <v>58</v>
      </c>
      <c r="E1845">
        <v>0</v>
      </c>
      <c r="F1845">
        <v>56</v>
      </c>
      <c r="G1845">
        <v>0</v>
      </c>
      <c r="I1845">
        <f>IF(ISBLANK(Table13[[#This Row],[T1]]),0,IF(Table13[[#This Row],[T1]]&gt;0,1,0))</f>
        <v>1</v>
      </c>
      <c r="J1845">
        <f>IF(ISBLANK(Table13[[#This Row],[T2]]),0,IF(Table13[[#This Row],[T2]]&gt;0,1,0))</f>
        <v>0</v>
      </c>
      <c r="K1845">
        <f>IF(ISBLANK(Table13[[#This Row],[T3]]),0,IF(Table13[[#This Row],[T3]]&gt;0,1,0))</f>
        <v>1</v>
      </c>
      <c r="L1845">
        <f>IF(ISBLANK(Table13[[#This Row],[T4]]),0,IF(Table13[[#This Row],[T4]]&gt;0,1,0))</f>
        <v>0</v>
      </c>
    </row>
    <row r="1846" spans="1:12">
      <c r="A1846" s="4">
        <v>43754.833333333336</v>
      </c>
      <c r="B1846">
        <f t="shared" si="75"/>
        <v>16</v>
      </c>
      <c r="C1846">
        <f t="shared" si="76"/>
        <v>20</v>
      </c>
      <c r="D1846">
        <v>37</v>
      </c>
      <c r="E1846">
        <v>1</v>
      </c>
      <c r="F1846">
        <v>37</v>
      </c>
      <c r="G1846">
        <v>0</v>
      </c>
      <c r="I1846">
        <f>IF(ISBLANK(Table13[[#This Row],[T1]]),0,IF(Table13[[#This Row],[T1]]&gt;0,1,0))</f>
        <v>1</v>
      </c>
      <c r="J1846">
        <f>IF(ISBLANK(Table13[[#This Row],[T2]]),0,IF(Table13[[#This Row],[T2]]&gt;0,1,0))</f>
        <v>1</v>
      </c>
      <c r="K1846">
        <f>IF(ISBLANK(Table13[[#This Row],[T3]]),0,IF(Table13[[#This Row],[T3]]&gt;0,1,0))</f>
        <v>1</v>
      </c>
      <c r="L1846">
        <f>IF(ISBLANK(Table13[[#This Row],[T4]]),0,IF(Table13[[#This Row],[T4]]&gt;0,1,0))</f>
        <v>0</v>
      </c>
    </row>
    <row r="1847" spans="1:12">
      <c r="A1847" s="4">
        <v>43754.875000405096</v>
      </c>
      <c r="B1847">
        <f t="shared" si="75"/>
        <v>16</v>
      </c>
      <c r="C1847">
        <f t="shared" si="76"/>
        <v>21</v>
      </c>
      <c r="I1847">
        <f>IF(ISBLANK(Table13[[#This Row],[T1]]),0,IF(Table13[[#This Row],[T1]]&gt;0,1,0))</f>
        <v>0</v>
      </c>
      <c r="J1847">
        <f>IF(ISBLANK(Table13[[#This Row],[T2]]),0,IF(Table13[[#This Row],[T2]]&gt;0,1,0))</f>
        <v>0</v>
      </c>
      <c r="K1847">
        <f>IF(ISBLANK(Table13[[#This Row],[T3]]),0,IF(Table13[[#This Row],[T3]]&gt;0,1,0))</f>
        <v>0</v>
      </c>
      <c r="L1847">
        <f>IF(ISBLANK(Table13[[#This Row],[T4]]),0,IF(Table13[[#This Row],[T4]]&gt;0,1,0))</f>
        <v>0</v>
      </c>
    </row>
    <row r="1848" spans="1:12">
      <c r="A1848" s="4">
        <v>43754.916667129626</v>
      </c>
      <c r="B1848">
        <f t="shared" si="75"/>
        <v>16</v>
      </c>
      <c r="C1848">
        <f t="shared" si="76"/>
        <v>22</v>
      </c>
      <c r="I1848">
        <f>IF(ISBLANK(Table13[[#This Row],[T1]]),0,IF(Table13[[#This Row],[T1]]&gt;0,1,0))</f>
        <v>0</v>
      </c>
      <c r="J1848">
        <f>IF(ISBLANK(Table13[[#This Row],[T2]]),0,IF(Table13[[#This Row],[T2]]&gt;0,1,0))</f>
        <v>0</v>
      </c>
      <c r="K1848">
        <f>IF(ISBLANK(Table13[[#This Row],[T3]]),0,IF(Table13[[#This Row],[T3]]&gt;0,1,0))</f>
        <v>0</v>
      </c>
      <c r="L1848">
        <f>IF(ISBLANK(Table13[[#This Row],[T4]]),0,IF(Table13[[#This Row],[T4]]&gt;0,1,0))</f>
        <v>0</v>
      </c>
    </row>
    <row r="1849" spans="1:12">
      <c r="A1849" s="4">
        <v>43754.958333854163</v>
      </c>
      <c r="B1849">
        <f t="shared" si="75"/>
        <v>16</v>
      </c>
      <c r="C1849">
        <f t="shared" si="76"/>
        <v>23</v>
      </c>
      <c r="I1849">
        <f>IF(ISBLANK(Table13[[#This Row],[T1]]),0,IF(Table13[[#This Row],[T1]]&gt;0,1,0))</f>
        <v>0</v>
      </c>
      <c r="J1849">
        <f>IF(ISBLANK(Table13[[#This Row],[T2]]),0,IF(Table13[[#This Row],[T2]]&gt;0,1,0))</f>
        <v>0</v>
      </c>
      <c r="K1849">
        <f>IF(ISBLANK(Table13[[#This Row],[T3]]),0,IF(Table13[[#This Row],[T3]]&gt;0,1,0))</f>
        <v>0</v>
      </c>
      <c r="L1849">
        <f>IF(ISBLANK(Table13[[#This Row],[T4]]),0,IF(Table13[[#This Row],[T4]]&gt;0,1,0))</f>
        <v>0</v>
      </c>
    </row>
    <row r="1850" spans="1:12">
      <c r="A1850" s="4">
        <v>43755.000000578701</v>
      </c>
      <c r="B1850">
        <f t="shared" si="75"/>
        <v>17</v>
      </c>
      <c r="C1850">
        <f t="shared" si="76"/>
        <v>0</v>
      </c>
      <c r="I1850">
        <f>IF(ISBLANK(Table13[[#This Row],[T1]]),0,IF(Table13[[#This Row],[T1]]&gt;0,1,0))</f>
        <v>0</v>
      </c>
      <c r="J1850">
        <f>IF(ISBLANK(Table13[[#This Row],[T2]]),0,IF(Table13[[#This Row],[T2]]&gt;0,1,0))</f>
        <v>0</v>
      </c>
      <c r="K1850">
        <f>IF(ISBLANK(Table13[[#This Row],[T3]]),0,IF(Table13[[#This Row],[T3]]&gt;0,1,0))</f>
        <v>0</v>
      </c>
      <c r="L1850">
        <f>IF(ISBLANK(Table13[[#This Row],[T4]]),0,IF(Table13[[#This Row],[T4]]&gt;0,1,0))</f>
        <v>0</v>
      </c>
    </row>
    <row r="1851" spans="1:12">
      <c r="A1851" s="4">
        <v>43755.041667303238</v>
      </c>
      <c r="B1851">
        <f t="shared" si="75"/>
        <v>17</v>
      </c>
      <c r="C1851">
        <f t="shared" si="76"/>
        <v>1</v>
      </c>
      <c r="I1851">
        <f>IF(ISBLANK(Table13[[#This Row],[T1]]),0,IF(Table13[[#This Row],[T1]]&gt;0,1,0))</f>
        <v>0</v>
      </c>
      <c r="J1851">
        <f>IF(ISBLANK(Table13[[#This Row],[T2]]),0,IF(Table13[[#This Row],[T2]]&gt;0,1,0))</f>
        <v>0</v>
      </c>
      <c r="K1851">
        <f>IF(ISBLANK(Table13[[#This Row],[T3]]),0,IF(Table13[[#This Row],[T3]]&gt;0,1,0))</f>
        <v>0</v>
      </c>
      <c r="L1851">
        <f>IF(ISBLANK(Table13[[#This Row],[T4]]),0,IF(Table13[[#This Row],[T4]]&gt;0,1,0))</f>
        <v>0</v>
      </c>
    </row>
    <row r="1852" spans="1:12">
      <c r="A1852" s="4">
        <v>43755.083334027775</v>
      </c>
      <c r="B1852">
        <f t="shared" si="75"/>
        <v>17</v>
      </c>
      <c r="C1852">
        <f t="shared" si="76"/>
        <v>2</v>
      </c>
      <c r="I1852">
        <f>IF(ISBLANK(Table13[[#This Row],[T1]]),0,IF(Table13[[#This Row],[T1]]&gt;0,1,0))</f>
        <v>0</v>
      </c>
      <c r="J1852">
        <f>IF(ISBLANK(Table13[[#This Row],[T2]]),0,IF(Table13[[#This Row],[T2]]&gt;0,1,0))</f>
        <v>0</v>
      </c>
      <c r="K1852">
        <f>IF(ISBLANK(Table13[[#This Row],[T3]]),0,IF(Table13[[#This Row],[T3]]&gt;0,1,0))</f>
        <v>0</v>
      </c>
      <c r="L1852">
        <f>IF(ISBLANK(Table13[[#This Row],[T4]]),0,IF(Table13[[#This Row],[T4]]&gt;0,1,0))</f>
        <v>0</v>
      </c>
    </row>
    <row r="1853" spans="1:12">
      <c r="A1853" s="4">
        <v>43755.125000752312</v>
      </c>
      <c r="B1853">
        <f t="shared" si="75"/>
        <v>17</v>
      </c>
      <c r="C1853">
        <f t="shared" si="76"/>
        <v>3</v>
      </c>
      <c r="I1853">
        <f>IF(ISBLANK(Table13[[#This Row],[T1]]),0,IF(Table13[[#This Row],[T1]]&gt;0,1,0))</f>
        <v>0</v>
      </c>
      <c r="J1853">
        <f>IF(ISBLANK(Table13[[#This Row],[T2]]),0,IF(Table13[[#This Row],[T2]]&gt;0,1,0))</f>
        <v>0</v>
      </c>
      <c r="K1853">
        <f>IF(ISBLANK(Table13[[#This Row],[T3]]),0,IF(Table13[[#This Row],[T3]]&gt;0,1,0))</f>
        <v>0</v>
      </c>
      <c r="L1853">
        <f>IF(ISBLANK(Table13[[#This Row],[T4]]),0,IF(Table13[[#This Row],[T4]]&gt;0,1,0))</f>
        <v>0</v>
      </c>
    </row>
    <row r="1854" spans="1:12">
      <c r="A1854" s="4">
        <v>43755.166667476849</v>
      </c>
      <c r="B1854">
        <f t="shared" si="75"/>
        <v>17</v>
      </c>
      <c r="C1854">
        <f t="shared" si="76"/>
        <v>4</v>
      </c>
      <c r="I1854">
        <f>IF(ISBLANK(Table13[[#This Row],[T1]]),0,IF(Table13[[#This Row],[T1]]&gt;0,1,0))</f>
        <v>0</v>
      </c>
      <c r="J1854">
        <f>IF(ISBLANK(Table13[[#This Row],[T2]]),0,IF(Table13[[#This Row],[T2]]&gt;0,1,0))</f>
        <v>0</v>
      </c>
      <c r="K1854">
        <f>IF(ISBLANK(Table13[[#This Row],[T3]]),0,IF(Table13[[#This Row],[T3]]&gt;0,1,0))</f>
        <v>0</v>
      </c>
      <c r="L1854">
        <f>IF(ISBLANK(Table13[[#This Row],[T4]]),0,IF(Table13[[#This Row],[T4]]&gt;0,1,0))</f>
        <v>0</v>
      </c>
    </row>
    <row r="1855" spans="1:12">
      <c r="A1855" s="4">
        <v>43755.208334201387</v>
      </c>
      <c r="B1855">
        <f t="shared" si="75"/>
        <v>17</v>
      </c>
      <c r="C1855">
        <f t="shared" si="76"/>
        <v>5</v>
      </c>
      <c r="I1855">
        <f>IF(ISBLANK(Table13[[#This Row],[T1]]),0,IF(Table13[[#This Row],[T1]]&gt;0,1,0))</f>
        <v>0</v>
      </c>
      <c r="J1855">
        <f>IF(ISBLANK(Table13[[#This Row],[T2]]),0,IF(Table13[[#This Row],[T2]]&gt;0,1,0))</f>
        <v>0</v>
      </c>
      <c r="K1855">
        <f>IF(ISBLANK(Table13[[#This Row],[T3]]),0,IF(Table13[[#This Row],[T3]]&gt;0,1,0))</f>
        <v>0</v>
      </c>
      <c r="L1855">
        <f>IF(ISBLANK(Table13[[#This Row],[T4]]),0,IF(Table13[[#This Row],[T4]]&gt;0,1,0))</f>
        <v>0</v>
      </c>
    </row>
    <row r="1856" spans="1:12">
      <c r="A1856" s="4">
        <v>43755.250000925924</v>
      </c>
      <c r="B1856">
        <f t="shared" si="75"/>
        <v>17</v>
      </c>
      <c r="C1856">
        <f t="shared" si="76"/>
        <v>6</v>
      </c>
      <c r="I1856">
        <f>IF(ISBLANK(Table13[[#This Row],[T1]]),0,IF(Table13[[#This Row],[T1]]&gt;0,1,0))</f>
        <v>0</v>
      </c>
      <c r="J1856">
        <f>IF(ISBLANK(Table13[[#This Row],[T2]]),0,IF(Table13[[#This Row],[T2]]&gt;0,1,0))</f>
        <v>0</v>
      </c>
      <c r="K1856">
        <f>IF(ISBLANK(Table13[[#This Row],[T3]]),0,IF(Table13[[#This Row],[T3]]&gt;0,1,0))</f>
        <v>0</v>
      </c>
      <c r="L1856">
        <f>IF(ISBLANK(Table13[[#This Row],[T4]]),0,IF(Table13[[#This Row],[T4]]&gt;0,1,0))</f>
        <v>0</v>
      </c>
    </row>
    <row r="1857" spans="1:12">
      <c r="A1857" s="4">
        <v>43755.291667650461</v>
      </c>
      <c r="B1857">
        <f t="shared" si="75"/>
        <v>17</v>
      </c>
      <c r="C1857">
        <f t="shared" si="76"/>
        <v>7</v>
      </c>
      <c r="I1857">
        <f>IF(ISBLANK(Table13[[#This Row],[T1]]),0,IF(Table13[[#This Row],[T1]]&gt;0,1,0))</f>
        <v>0</v>
      </c>
      <c r="J1857">
        <f>IF(ISBLANK(Table13[[#This Row],[T2]]),0,IF(Table13[[#This Row],[T2]]&gt;0,1,0))</f>
        <v>0</v>
      </c>
      <c r="K1857">
        <f>IF(ISBLANK(Table13[[#This Row],[T3]]),0,IF(Table13[[#This Row],[T3]]&gt;0,1,0))</f>
        <v>0</v>
      </c>
      <c r="L1857">
        <f>IF(ISBLANK(Table13[[#This Row],[T4]]),0,IF(Table13[[#This Row],[T4]]&gt;0,1,0))</f>
        <v>0</v>
      </c>
    </row>
    <row r="1858" spans="1:12">
      <c r="A1858" s="4">
        <v>43755.333334374998</v>
      </c>
      <c r="B1858">
        <f t="shared" ref="B1858:B1921" si="77">DAY(A1858)</f>
        <v>17</v>
      </c>
      <c r="C1858">
        <f t="shared" si="76"/>
        <v>8</v>
      </c>
      <c r="I1858">
        <f>IF(ISBLANK(Table13[[#This Row],[T1]]),0,IF(Table13[[#This Row],[T1]]&gt;0,1,0))</f>
        <v>0</v>
      </c>
      <c r="J1858">
        <f>IF(ISBLANK(Table13[[#This Row],[T2]]),0,IF(Table13[[#This Row],[T2]]&gt;0,1,0))</f>
        <v>0</v>
      </c>
      <c r="K1858">
        <f>IF(ISBLANK(Table13[[#This Row],[T3]]),0,IF(Table13[[#This Row],[T3]]&gt;0,1,0))</f>
        <v>0</v>
      </c>
      <c r="L1858">
        <f>IF(ISBLANK(Table13[[#This Row],[T4]]),0,IF(Table13[[#This Row],[T4]]&gt;0,1,0))</f>
        <v>0</v>
      </c>
    </row>
    <row r="1859" spans="1:12">
      <c r="A1859" s="4">
        <v>43755.375001099535</v>
      </c>
      <c r="B1859">
        <f t="shared" si="77"/>
        <v>17</v>
      </c>
      <c r="C1859">
        <f t="shared" si="76"/>
        <v>9</v>
      </c>
      <c r="I1859">
        <f>IF(ISBLANK(Table13[[#This Row],[T1]]),0,IF(Table13[[#This Row],[T1]]&gt;0,1,0))</f>
        <v>0</v>
      </c>
      <c r="J1859">
        <f>IF(ISBLANK(Table13[[#This Row],[T2]]),0,IF(Table13[[#This Row],[T2]]&gt;0,1,0))</f>
        <v>0</v>
      </c>
      <c r="K1859">
        <f>IF(ISBLANK(Table13[[#This Row],[T3]]),0,IF(Table13[[#This Row],[T3]]&gt;0,1,0))</f>
        <v>0</v>
      </c>
      <c r="L1859">
        <f>IF(ISBLANK(Table13[[#This Row],[T4]]),0,IF(Table13[[#This Row],[T4]]&gt;0,1,0))</f>
        <v>0</v>
      </c>
    </row>
    <row r="1860" spans="1:12">
      <c r="A1860" s="4">
        <v>43755.416667824073</v>
      </c>
      <c r="B1860">
        <f t="shared" si="77"/>
        <v>17</v>
      </c>
      <c r="C1860">
        <f t="shared" si="76"/>
        <v>10</v>
      </c>
      <c r="I1860">
        <f>IF(ISBLANK(Table13[[#This Row],[T1]]),0,IF(Table13[[#This Row],[T1]]&gt;0,1,0))</f>
        <v>0</v>
      </c>
      <c r="J1860">
        <f>IF(ISBLANK(Table13[[#This Row],[T2]]),0,IF(Table13[[#This Row],[T2]]&gt;0,1,0))</f>
        <v>0</v>
      </c>
      <c r="K1860">
        <f>IF(ISBLANK(Table13[[#This Row],[T3]]),0,IF(Table13[[#This Row],[T3]]&gt;0,1,0))</f>
        <v>0</v>
      </c>
      <c r="L1860">
        <f>IF(ISBLANK(Table13[[#This Row],[T4]]),0,IF(Table13[[#This Row],[T4]]&gt;0,1,0))</f>
        <v>0</v>
      </c>
    </row>
    <row r="1861" spans="1:12">
      <c r="A1861" s="4">
        <v>43755.45833454861</v>
      </c>
      <c r="B1861">
        <f t="shared" si="77"/>
        <v>17</v>
      </c>
      <c r="C1861">
        <f t="shared" si="76"/>
        <v>11</v>
      </c>
      <c r="I1861">
        <f>IF(ISBLANK(Table13[[#This Row],[T1]]),0,IF(Table13[[#This Row],[T1]]&gt;0,1,0))</f>
        <v>0</v>
      </c>
      <c r="J1861">
        <f>IF(ISBLANK(Table13[[#This Row],[T2]]),0,IF(Table13[[#This Row],[T2]]&gt;0,1,0))</f>
        <v>0</v>
      </c>
      <c r="K1861">
        <f>IF(ISBLANK(Table13[[#This Row],[T3]]),0,IF(Table13[[#This Row],[T3]]&gt;0,1,0))</f>
        <v>0</v>
      </c>
      <c r="L1861">
        <f>IF(ISBLANK(Table13[[#This Row],[T4]]),0,IF(Table13[[#This Row],[T4]]&gt;0,1,0))</f>
        <v>0</v>
      </c>
    </row>
    <row r="1862" spans="1:12">
      <c r="A1862" s="4">
        <v>43755.500001273147</v>
      </c>
      <c r="B1862">
        <f t="shared" si="77"/>
        <v>17</v>
      </c>
      <c r="C1862">
        <f t="shared" si="76"/>
        <v>12</v>
      </c>
      <c r="I1862">
        <f>IF(ISBLANK(Table13[[#This Row],[T1]]),0,IF(Table13[[#This Row],[T1]]&gt;0,1,0))</f>
        <v>0</v>
      </c>
      <c r="J1862">
        <f>IF(ISBLANK(Table13[[#This Row],[T2]]),0,IF(Table13[[#This Row],[T2]]&gt;0,1,0))</f>
        <v>0</v>
      </c>
      <c r="K1862">
        <f>IF(ISBLANK(Table13[[#This Row],[T3]]),0,IF(Table13[[#This Row],[T3]]&gt;0,1,0))</f>
        <v>0</v>
      </c>
      <c r="L1862">
        <f>IF(ISBLANK(Table13[[#This Row],[T4]]),0,IF(Table13[[#This Row],[T4]]&gt;0,1,0))</f>
        <v>0</v>
      </c>
    </row>
    <row r="1863" spans="1:12">
      <c r="A1863" s="4">
        <v>43755.541667997684</v>
      </c>
      <c r="B1863">
        <f t="shared" si="77"/>
        <v>17</v>
      </c>
      <c r="C1863">
        <f t="shared" si="76"/>
        <v>13</v>
      </c>
      <c r="I1863">
        <f>IF(ISBLANK(Table13[[#This Row],[T1]]),0,IF(Table13[[#This Row],[T1]]&gt;0,1,0))</f>
        <v>0</v>
      </c>
      <c r="J1863">
        <f>IF(ISBLANK(Table13[[#This Row],[T2]]),0,IF(Table13[[#This Row],[T2]]&gt;0,1,0))</f>
        <v>0</v>
      </c>
      <c r="K1863">
        <f>IF(ISBLANK(Table13[[#This Row],[T3]]),0,IF(Table13[[#This Row],[T3]]&gt;0,1,0))</f>
        <v>0</v>
      </c>
      <c r="L1863">
        <f>IF(ISBLANK(Table13[[#This Row],[T4]]),0,IF(Table13[[#This Row],[T4]]&gt;0,1,0))</f>
        <v>0</v>
      </c>
    </row>
    <row r="1864" spans="1:12">
      <c r="A1864" s="4">
        <v>43755.583334722221</v>
      </c>
      <c r="B1864">
        <f t="shared" si="77"/>
        <v>17</v>
      </c>
      <c r="C1864">
        <f t="shared" si="76"/>
        <v>14</v>
      </c>
      <c r="I1864">
        <f>IF(ISBLANK(Table13[[#This Row],[T1]]),0,IF(Table13[[#This Row],[T1]]&gt;0,1,0))</f>
        <v>0</v>
      </c>
      <c r="J1864">
        <f>IF(ISBLANK(Table13[[#This Row],[T2]]),0,IF(Table13[[#This Row],[T2]]&gt;0,1,0))</f>
        <v>0</v>
      </c>
      <c r="K1864">
        <f>IF(ISBLANK(Table13[[#This Row],[T3]]),0,IF(Table13[[#This Row],[T3]]&gt;0,1,0))</f>
        <v>0</v>
      </c>
      <c r="L1864">
        <f>IF(ISBLANK(Table13[[#This Row],[T4]]),0,IF(Table13[[#This Row],[T4]]&gt;0,1,0))</f>
        <v>0</v>
      </c>
    </row>
    <row r="1865" spans="1:12">
      <c r="A1865" s="4">
        <v>43755.625001446759</v>
      </c>
      <c r="B1865">
        <f t="shared" si="77"/>
        <v>17</v>
      </c>
      <c r="C1865">
        <f t="shared" si="76"/>
        <v>15</v>
      </c>
      <c r="I1865">
        <f>IF(ISBLANK(Table13[[#This Row],[T1]]),0,IF(Table13[[#This Row],[T1]]&gt;0,1,0))</f>
        <v>0</v>
      </c>
      <c r="J1865">
        <f>IF(ISBLANK(Table13[[#This Row],[T2]]),0,IF(Table13[[#This Row],[T2]]&gt;0,1,0))</f>
        <v>0</v>
      </c>
      <c r="K1865">
        <f>IF(ISBLANK(Table13[[#This Row],[T3]]),0,IF(Table13[[#This Row],[T3]]&gt;0,1,0))</f>
        <v>0</v>
      </c>
      <c r="L1865">
        <f>IF(ISBLANK(Table13[[#This Row],[T4]]),0,IF(Table13[[#This Row],[T4]]&gt;0,1,0))</f>
        <v>0</v>
      </c>
    </row>
    <row r="1866" spans="1:12">
      <c r="A1866" s="4">
        <v>43755.666668171296</v>
      </c>
      <c r="B1866">
        <f t="shared" si="77"/>
        <v>17</v>
      </c>
      <c r="C1866">
        <f t="shared" si="76"/>
        <v>16</v>
      </c>
      <c r="I1866">
        <f>IF(ISBLANK(Table13[[#This Row],[T1]]),0,IF(Table13[[#This Row],[T1]]&gt;0,1,0))</f>
        <v>0</v>
      </c>
      <c r="J1866">
        <f>IF(ISBLANK(Table13[[#This Row],[T2]]),0,IF(Table13[[#This Row],[T2]]&gt;0,1,0))</f>
        <v>0</v>
      </c>
      <c r="K1866">
        <f>IF(ISBLANK(Table13[[#This Row],[T3]]),0,IF(Table13[[#This Row],[T3]]&gt;0,1,0))</f>
        <v>0</v>
      </c>
      <c r="L1866">
        <f>IF(ISBLANK(Table13[[#This Row],[T4]]),0,IF(Table13[[#This Row],[T4]]&gt;0,1,0))</f>
        <v>0</v>
      </c>
    </row>
    <row r="1867" spans="1:12">
      <c r="A1867" s="4">
        <v>43755.708334895833</v>
      </c>
      <c r="B1867">
        <f t="shared" si="77"/>
        <v>17</v>
      </c>
      <c r="C1867">
        <f t="shared" si="76"/>
        <v>17</v>
      </c>
      <c r="I1867">
        <f>IF(ISBLANK(Table13[[#This Row],[T1]]),0,IF(Table13[[#This Row],[T1]]&gt;0,1,0))</f>
        <v>0</v>
      </c>
      <c r="J1867">
        <f>IF(ISBLANK(Table13[[#This Row],[T2]]),0,IF(Table13[[#This Row],[T2]]&gt;0,1,0))</f>
        <v>0</v>
      </c>
      <c r="K1867">
        <f>IF(ISBLANK(Table13[[#This Row],[T3]]),0,IF(Table13[[#This Row],[T3]]&gt;0,1,0))</f>
        <v>0</v>
      </c>
      <c r="L1867">
        <f>IF(ISBLANK(Table13[[#This Row],[T4]]),0,IF(Table13[[#This Row],[T4]]&gt;0,1,0))</f>
        <v>0</v>
      </c>
    </row>
    <row r="1868" spans="1:12">
      <c r="A1868" s="4">
        <v>43755.75000162037</v>
      </c>
      <c r="B1868">
        <f t="shared" si="77"/>
        <v>17</v>
      </c>
      <c r="C1868">
        <f t="shared" si="76"/>
        <v>18</v>
      </c>
      <c r="I1868">
        <f>IF(ISBLANK(Table13[[#This Row],[T1]]),0,IF(Table13[[#This Row],[T1]]&gt;0,1,0))</f>
        <v>0</v>
      </c>
      <c r="J1868">
        <f>IF(ISBLANK(Table13[[#This Row],[T2]]),0,IF(Table13[[#This Row],[T2]]&gt;0,1,0))</f>
        <v>0</v>
      </c>
      <c r="K1868">
        <f>IF(ISBLANK(Table13[[#This Row],[T3]]),0,IF(Table13[[#This Row],[T3]]&gt;0,1,0))</f>
        <v>0</v>
      </c>
      <c r="L1868">
        <f>IF(ISBLANK(Table13[[#This Row],[T4]]),0,IF(Table13[[#This Row],[T4]]&gt;0,1,0))</f>
        <v>0</v>
      </c>
    </row>
    <row r="1869" spans="1:12">
      <c r="A1869" s="4">
        <v>43755.791666666664</v>
      </c>
      <c r="B1869">
        <f t="shared" si="77"/>
        <v>17</v>
      </c>
      <c r="C1869">
        <f t="shared" si="76"/>
        <v>19</v>
      </c>
      <c r="D1869">
        <v>9</v>
      </c>
      <c r="E1869">
        <v>8</v>
      </c>
      <c r="F1869">
        <v>9</v>
      </c>
      <c r="G1869">
        <v>0</v>
      </c>
      <c r="I1869">
        <f>IF(ISBLANK(Table13[[#This Row],[T1]]),0,IF(Table13[[#This Row],[T1]]&gt;0,1,0))</f>
        <v>1</v>
      </c>
      <c r="J1869">
        <f>IF(ISBLANK(Table13[[#This Row],[T2]]),0,IF(Table13[[#This Row],[T2]]&gt;0,1,0))</f>
        <v>1</v>
      </c>
      <c r="K1869">
        <f>IF(ISBLANK(Table13[[#This Row],[T3]]),0,IF(Table13[[#This Row],[T3]]&gt;0,1,0))</f>
        <v>1</v>
      </c>
      <c r="L1869">
        <f>IF(ISBLANK(Table13[[#This Row],[T4]]),0,IF(Table13[[#This Row],[T4]]&gt;0,1,0))</f>
        <v>0</v>
      </c>
    </row>
    <row r="1870" spans="1:12">
      <c r="A1870" s="4">
        <v>43755.833333333336</v>
      </c>
      <c r="B1870">
        <f t="shared" si="77"/>
        <v>17</v>
      </c>
      <c r="C1870">
        <f t="shared" si="76"/>
        <v>20</v>
      </c>
      <c r="D1870">
        <v>50</v>
      </c>
      <c r="E1870">
        <v>58</v>
      </c>
      <c r="F1870">
        <v>47</v>
      </c>
      <c r="G1870">
        <v>0</v>
      </c>
      <c r="I1870">
        <f>IF(ISBLANK(Table13[[#This Row],[T1]]),0,IF(Table13[[#This Row],[T1]]&gt;0,1,0))</f>
        <v>1</v>
      </c>
      <c r="J1870">
        <f>IF(ISBLANK(Table13[[#This Row],[T2]]),0,IF(Table13[[#This Row],[T2]]&gt;0,1,0))</f>
        <v>1</v>
      </c>
      <c r="K1870">
        <f>IF(ISBLANK(Table13[[#This Row],[T3]]),0,IF(Table13[[#This Row],[T3]]&gt;0,1,0))</f>
        <v>1</v>
      </c>
      <c r="L1870">
        <f>IF(ISBLANK(Table13[[#This Row],[T4]]),0,IF(Table13[[#This Row],[T4]]&gt;0,1,0))</f>
        <v>0</v>
      </c>
    </row>
    <row r="1871" spans="1:12">
      <c r="A1871" s="4">
        <v>43755.875</v>
      </c>
      <c r="B1871">
        <f t="shared" si="77"/>
        <v>17</v>
      </c>
      <c r="C1871">
        <f t="shared" si="76"/>
        <v>21</v>
      </c>
      <c r="D1871">
        <v>58</v>
      </c>
      <c r="E1871">
        <v>42</v>
      </c>
      <c r="F1871">
        <v>58</v>
      </c>
      <c r="G1871">
        <v>0</v>
      </c>
      <c r="I1871">
        <f>IF(ISBLANK(Table13[[#This Row],[T1]]),0,IF(Table13[[#This Row],[T1]]&gt;0,1,0))</f>
        <v>1</v>
      </c>
      <c r="J1871">
        <f>IF(ISBLANK(Table13[[#This Row],[T2]]),0,IF(Table13[[#This Row],[T2]]&gt;0,1,0))</f>
        <v>1</v>
      </c>
      <c r="K1871">
        <f>IF(ISBLANK(Table13[[#This Row],[T3]]),0,IF(Table13[[#This Row],[T3]]&gt;0,1,0))</f>
        <v>1</v>
      </c>
      <c r="L1871">
        <f>IF(ISBLANK(Table13[[#This Row],[T4]]),0,IF(Table13[[#This Row],[T4]]&gt;0,1,0))</f>
        <v>0</v>
      </c>
    </row>
    <row r="1872" spans="1:12">
      <c r="A1872" s="4">
        <v>43755.916666666664</v>
      </c>
      <c r="B1872">
        <f t="shared" si="77"/>
        <v>17</v>
      </c>
      <c r="C1872">
        <f t="shared" si="76"/>
        <v>22</v>
      </c>
      <c r="D1872">
        <v>58</v>
      </c>
      <c r="E1872">
        <v>58</v>
      </c>
      <c r="F1872">
        <v>58</v>
      </c>
      <c r="G1872">
        <v>0</v>
      </c>
      <c r="I1872">
        <f>IF(ISBLANK(Table13[[#This Row],[T1]]),0,IF(Table13[[#This Row],[T1]]&gt;0,1,0))</f>
        <v>1</v>
      </c>
      <c r="J1872">
        <f>IF(ISBLANK(Table13[[#This Row],[T2]]),0,IF(Table13[[#This Row],[T2]]&gt;0,1,0))</f>
        <v>1</v>
      </c>
      <c r="K1872">
        <f>IF(ISBLANK(Table13[[#This Row],[T3]]),0,IF(Table13[[#This Row],[T3]]&gt;0,1,0))</f>
        <v>1</v>
      </c>
      <c r="L1872">
        <f>IF(ISBLANK(Table13[[#This Row],[T4]]),0,IF(Table13[[#This Row],[T4]]&gt;0,1,0))</f>
        <v>0</v>
      </c>
    </row>
    <row r="1873" spans="1:12">
      <c r="A1873" s="4">
        <v>43755.958333333336</v>
      </c>
      <c r="B1873">
        <f t="shared" si="77"/>
        <v>17</v>
      </c>
      <c r="C1873">
        <f t="shared" si="76"/>
        <v>23</v>
      </c>
      <c r="D1873">
        <v>57</v>
      </c>
      <c r="E1873">
        <v>57</v>
      </c>
      <c r="F1873">
        <v>57</v>
      </c>
      <c r="G1873">
        <v>0</v>
      </c>
      <c r="I1873">
        <f>IF(ISBLANK(Table13[[#This Row],[T1]]),0,IF(Table13[[#This Row],[T1]]&gt;0,1,0))</f>
        <v>1</v>
      </c>
      <c r="J1873">
        <f>IF(ISBLANK(Table13[[#This Row],[T2]]),0,IF(Table13[[#This Row],[T2]]&gt;0,1,0))</f>
        <v>1</v>
      </c>
      <c r="K1873">
        <f>IF(ISBLANK(Table13[[#This Row],[T3]]),0,IF(Table13[[#This Row],[T3]]&gt;0,1,0))</f>
        <v>1</v>
      </c>
      <c r="L1873">
        <f>IF(ISBLANK(Table13[[#This Row],[T4]]),0,IF(Table13[[#This Row],[T4]]&gt;0,1,0))</f>
        <v>0</v>
      </c>
    </row>
    <row r="1874" spans="1:12">
      <c r="A1874" s="4">
        <v>43756</v>
      </c>
      <c r="B1874">
        <f t="shared" si="77"/>
        <v>18</v>
      </c>
      <c r="C1874">
        <f t="shared" si="76"/>
        <v>0</v>
      </c>
      <c r="D1874">
        <v>58</v>
      </c>
      <c r="E1874">
        <v>58</v>
      </c>
      <c r="F1874">
        <v>58</v>
      </c>
      <c r="G1874">
        <v>0</v>
      </c>
      <c r="I1874">
        <f>IF(ISBLANK(Table13[[#This Row],[T1]]),0,IF(Table13[[#This Row],[T1]]&gt;0,1,0))</f>
        <v>1</v>
      </c>
      <c r="J1874">
        <f>IF(ISBLANK(Table13[[#This Row],[T2]]),0,IF(Table13[[#This Row],[T2]]&gt;0,1,0))</f>
        <v>1</v>
      </c>
      <c r="K1874">
        <f>IF(ISBLANK(Table13[[#This Row],[T3]]),0,IF(Table13[[#This Row],[T3]]&gt;0,1,0))</f>
        <v>1</v>
      </c>
      <c r="L1874">
        <f>IF(ISBLANK(Table13[[#This Row],[T4]]),0,IF(Table13[[#This Row],[T4]]&gt;0,1,0))</f>
        <v>0</v>
      </c>
    </row>
    <row r="1875" spans="1:12">
      <c r="A1875" s="4">
        <v>43756.041666666664</v>
      </c>
      <c r="B1875">
        <f t="shared" si="77"/>
        <v>18</v>
      </c>
      <c r="C1875">
        <f t="shared" si="76"/>
        <v>1</v>
      </c>
      <c r="D1875">
        <v>58</v>
      </c>
      <c r="E1875">
        <v>58</v>
      </c>
      <c r="F1875">
        <v>58</v>
      </c>
      <c r="G1875">
        <v>0</v>
      </c>
      <c r="I1875">
        <f>IF(ISBLANK(Table13[[#This Row],[T1]]),0,IF(Table13[[#This Row],[T1]]&gt;0,1,0))</f>
        <v>1</v>
      </c>
      <c r="J1875">
        <f>IF(ISBLANK(Table13[[#This Row],[T2]]),0,IF(Table13[[#This Row],[T2]]&gt;0,1,0))</f>
        <v>1</v>
      </c>
      <c r="K1875">
        <f>IF(ISBLANK(Table13[[#This Row],[T3]]),0,IF(Table13[[#This Row],[T3]]&gt;0,1,0))</f>
        <v>1</v>
      </c>
      <c r="L1875">
        <f>IF(ISBLANK(Table13[[#This Row],[T4]]),0,IF(Table13[[#This Row],[T4]]&gt;0,1,0))</f>
        <v>0</v>
      </c>
    </row>
    <row r="1876" spans="1:12">
      <c r="A1876" s="4">
        <v>43756.083333333336</v>
      </c>
      <c r="B1876">
        <f t="shared" si="77"/>
        <v>18</v>
      </c>
      <c r="C1876">
        <f t="shared" si="76"/>
        <v>2</v>
      </c>
      <c r="D1876">
        <v>58</v>
      </c>
      <c r="E1876">
        <v>58</v>
      </c>
      <c r="F1876">
        <v>58</v>
      </c>
      <c r="G1876">
        <v>0</v>
      </c>
      <c r="I1876">
        <f>IF(ISBLANK(Table13[[#This Row],[T1]]),0,IF(Table13[[#This Row],[T1]]&gt;0,1,0))</f>
        <v>1</v>
      </c>
      <c r="J1876">
        <f>IF(ISBLANK(Table13[[#This Row],[T2]]),0,IF(Table13[[#This Row],[T2]]&gt;0,1,0))</f>
        <v>1</v>
      </c>
      <c r="K1876">
        <f>IF(ISBLANK(Table13[[#This Row],[T3]]),0,IF(Table13[[#This Row],[T3]]&gt;0,1,0))</f>
        <v>1</v>
      </c>
      <c r="L1876">
        <f>IF(ISBLANK(Table13[[#This Row],[T4]]),0,IF(Table13[[#This Row],[T4]]&gt;0,1,0))</f>
        <v>0</v>
      </c>
    </row>
    <row r="1877" spans="1:12">
      <c r="A1877" s="4">
        <v>43756.125</v>
      </c>
      <c r="B1877">
        <f t="shared" si="77"/>
        <v>18</v>
      </c>
      <c r="C1877">
        <f t="shared" si="76"/>
        <v>3</v>
      </c>
      <c r="D1877">
        <v>57</v>
      </c>
      <c r="E1877">
        <v>57</v>
      </c>
      <c r="F1877">
        <v>57</v>
      </c>
      <c r="G1877">
        <v>0</v>
      </c>
      <c r="I1877">
        <f>IF(ISBLANK(Table13[[#This Row],[T1]]),0,IF(Table13[[#This Row],[T1]]&gt;0,1,0))</f>
        <v>1</v>
      </c>
      <c r="J1877">
        <f>IF(ISBLANK(Table13[[#This Row],[T2]]),0,IF(Table13[[#This Row],[T2]]&gt;0,1,0))</f>
        <v>1</v>
      </c>
      <c r="K1877">
        <f>IF(ISBLANK(Table13[[#This Row],[T3]]),0,IF(Table13[[#This Row],[T3]]&gt;0,1,0))</f>
        <v>1</v>
      </c>
      <c r="L1877">
        <f>IF(ISBLANK(Table13[[#This Row],[T4]]),0,IF(Table13[[#This Row],[T4]]&gt;0,1,0))</f>
        <v>0</v>
      </c>
    </row>
    <row r="1878" spans="1:12">
      <c r="A1878" s="4">
        <v>43756.166666666664</v>
      </c>
      <c r="B1878">
        <f t="shared" si="77"/>
        <v>18</v>
      </c>
      <c r="C1878">
        <f t="shared" si="76"/>
        <v>4</v>
      </c>
      <c r="D1878">
        <v>58</v>
      </c>
      <c r="E1878">
        <v>58</v>
      </c>
      <c r="F1878">
        <v>58</v>
      </c>
      <c r="G1878">
        <v>0</v>
      </c>
      <c r="I1878">
        <f>IF(ISBLANK(Table13[[#This Row],[T1]]),0,IF(Table13[[#This Row],[T1]]&gt;0,1,0))</f>
        <v>1</v>
      </c>
      <c r="J1878">
        <f>IF(ISBLANK(Table13[[#This Row],[T2]]),0,IF(Table13[[#This Row],[T2]]&gt;0,1,0))</f>
        <v>1</v>
      </c>
      <c r="K1878">
        <f>IF(ISBLANK(Table13[[#This Row],[T3]]),0,IF(Table13[[#This Row],[T3]]&gt;0,1,0))</f>
        <v>1</v>
      </c>
      <c r="L1878">
        <f>IF(ISBLANK(Table13[[#This Row],[T4]]),0,IF(Table13[[#This Row],[T4]]&gt;0,1,0))</f>
        <v>0</v>
      </c>
    </row>
    <row r="1879" spans="1:12">
      <c r="A1879" s="4">
        <v>43756.208333333336</v>
      </c>
      <c r="B1879">
        <f t="shared" si="77"/>
        <v>18</v>
      </c>
      <c r="C1879">
        <f t="shared" si="76"/>
        <v>5</v>
      </c>
      <c r="D1879">
        <v>58</v>
      </c>
      <c r="E1879">
        <v>58</v>
      </c>
      <c r="F1879">
        <v>58</v>
      </c>
      <c r="G1879">
        <v>0</v>
      </c>
      <c r="I1879">
        <f>IF(ISBLANK(Table13[[#This Row],[T1]]),0,IF(Table13[[#This Row],[T1]]&gt;0,1,0))</f>
        <v>1</v>
      </c>
      <c r="J1879">
        <f>IF(ISBLANK(Table13[[#This Row],[T2]]),0,IF(Table13[[#This Row],[T2]]&gt;0,1,0))</f>
        <v>1</v>
      </c>
      <c r="K1879">
        <f>IF(ISBLANK(Table13[[#This Row],[T3]]),0,IF(Table13[[#This Row],[T3]]&gt;0,1,0))</f>
        <v>1</v>
      </c>
      <c r="L1879">
        <f>IF(ISBLANK(Table13[[#This Row],[T4]]),0,IF(Table13[[#This Row],[T4]]&gt;0,1,0))</f>
        <v>0</v>
      </c>
    </row>
    <row r="1880" spans="1:12">
      <c r="A1880" s="4">
        <v>43756.25</v>
      </c>
      <c r="B1880">
        <f t="shared" si="77"/>
        <v>18</v>
      </c>
      <c r="C1880">
        <f t="shared" si="76"/>
        <v>6</v>
      </c>
      <c r="D1880">
        <v>57</v>
      </c>
      <c r="E1880">
        <v>47</v>
      </c>
      <c r="F1880">
        <v>57</v>
      </c>
      <c r="G1880">
        <v>0</v>
      </c>
      <c r="I1880">
        <f>IF(ISBLANK(Table13[[#This Row],[T1]]),0,IF(Table13[[#This Row],[T1]]&gt;0,1,0))</f>
        <v>1</v>
      </c>
      <c r="J1880">
        <f>IF(ISBLANK(Table13[[#This Row],[T2]]),0,IF(Table13[[#This Row],[T2]]&gt;0,1,0))</f>
        <v>1</v>
      </c>
      <c r="K1880">
        <f>IF(ISBLANK(Table13[[#This Row],[T3]]),0,IF(Table13[[#This Row],[T3]]&gt;0,1,0))</f>
        <v>1</v>
      </c>
      <c r="L1880">
        <f>IF(ISBLANK(Table13[[#This Row],[T4]]),0,IF(Table13[[#This Row],[T4]]&gt;0,1,0))</f>
        <v>0</v>
      </c>
    </row>
    <row r="1881" spans="1:12">
      <c r="A1881" s="4">
        <v>43756.291666666664</v>
      </c>
      <c r="B1881">
        <f t="shared" si="77"/>
        <v>18</v>
      </c>
      <c r="C1881">
        <f t="shared" si="76"/>
        <v>7</v>
      </c>
      <c r="D1881">
        <v>58</v>
      </c>
      <c r="E1881">
        <v>0</v>
      </c>
      <c r="F1881">
        <v>57</v>
      </c>
      <c r="G1881">
        <v>0</v>
      </c>
      <c r="I1881">
        <f>IF(ISBLANK(Table13[[#This Row],[T1]]),0,IF(Table13[[#This Row],[T1]]&gt;0,1,0))</f>
        <v>1</v>
      </c>
      <c r="J1881">
        <f>IF(ISBLANK(Table13[[#This Row],[T2]]),0,IF(Table13[[#This Row],[T2]]&gt;0,1,0))</f>
        <v>0</v>
      </c>
      <c r="K1881">
        <f>IF(ISBLANK(Table13[[#This Row],[T3]]),0,IF(Table13[[#This Row],[T3]]&gt;0,1,0))</f>
        <v>1</v>
      </c>
      <c r="L1881">
        <f>IF(ISBLANK(Table13[[#This Row],[T4]]),0,IF(Table13[[#This Row],[T4]]&gt;0,1,0))</f>
        <v>0</v>
      </c>
    </row>
    <row r="1882" spans="1:12">
      <c r="A1882" s="4">
        <v>43756.333333333336</v>
      </c>
      <c r="B1882">
        <f t="shared" si="77"/>
        <v>18</v>
      </c>
      <c r="C1882">
        <f t="shared" si="76"/>
        <v>8</v>
      </c>
      <c r="D1882">
        <v>13</v>
      </c>
      <c r="E1882">
        <v>0</v>
      </c>
      <c r="F1882">
        <v>0</v>
      </c>
      <c r="G1882">
        <v>0</v>
      </c>
      <c r="I1882">
        <f>IF(ISBLANK(Table13[[#This Row],[T1]]),0,IF(Table13[[#This Row],[T1]]&gt;0,1,0))</f>
        <v>1</v>
      </c>
      <c r="J1882">
        <f>IF(ISBLANK(Table13[[#This Row],[T2]]),0,IF(Table13[[#This Row],[T2]]&gt;0,1,0))</f>
        <v>0</v>
      </c>
      <c r="K1882">
        <f>IF(ISBLANK(Table13[[#This Row],[T3]]),0,IF(Table13[[#This Row],[T3]]&gt;0,1,0))</f>
        <v>0</v>
      </c>
      <c r="L1882">
        <f>IF(ISBLANK(Table13[[#This Row],[T4]]),0,IF(Table13[[#This Row],[T4]]&gt;0,1,0))</f>
        <v>0</v>
      </c>
    </row>
    <row r="1883" spans="1:12">
      <c r="A1883" s="4">
        <v>43756.375000231485</v>
      </c>
      <c r="B1883">
        <f t="shared" si="77"/>
        <v>18</v>
      </c>
      <c r="C1883">
        <f t="shared" ref="C1883:C1946" si="78">HOUR(A1883)</f>
        <v>9</v>
      </c>
      <c r="I1883">
        <f>IF(ISBLANK(Table13[[#This Row],[T1]]),0,IF(Table13[[#This Row],[T1]]&gt;0,1,0))</f>
        <v>0</v>
      </c>
      <c r="J1883">
        <f>IF(ISBLANK(Table13[[#This Row],[T2]]),0,IF(Table13[[#This Row],[T2]]&gt;0,1,0))</f>
        <v>0</v>
      </c>
      <c r="K1883">
        <f>IF(ISBLANK(Table13[[#This Row],[T3]]),0,IF(Table13[[#This Row],[T3]]&gt;0,1,0))</f>
        <v>0</v>
      </c>
      <c r="L1883">
        <f>IF(ISBLANK(Table13[[#This Row],[T4]]),0,IF(Table13[[#This Row],[T4]]&gt;0,1,0))</f>
        <v>0</v>
      </c>
    </row>
    <row r="1884" spans="1:12">
      <c r="A1884" s="4">
        <v>43756.416666956022</v>
      </c>
      <c r="B1884">
        <f t="shared" si="77"/>
        <v>18</v>
      </c>
      <c r="C1884">
        <f t="shared" si="78"/>
        <v>10</v>
      </c>
      <c r="I1884">
        <f>IF(ISBLANK(Table13[[#This Row],[T1]]),0,IF(Table13[[#This Row],[T1]]&gt;0,1,0))</f>
        <v>0</v>
      </c>
      <c r="J1884">
        <f>IF(ISBLANK(Table13[[#This Row],[T2]]),0,IF(Table13[[#This Row],[T2]]&gt;0,1,0))</f>
        <v>0</v>
      </c>
      <c r="K1884">
        <f>IF(ISBLANK(Table13[[#This Row],[T3]]),0,IF(Table13[[#This Row],[T3]]&gt;0,1,0))</f>
        <v>0</v>
      </c>
      <c r="L1884">
        <f>IF(ISBLANK(Table13[[#This Row],[T4]]),0,IF(Table13[[#This Row],[T4]]&gt;0,1,0))</f>
        <v>0</v>
      </c>
    </row>
    <row r="1885" spans="1:12">
      <c r="A1885" s="4">
        <v>43756.458333680559</v>
      </c>
      <c r="B1885">
        <f t="shared" si="77"/>
        <v>18</v>
      </c>
      <c r="C1885">
        <f t="shared" si="78"/>
        <v>11</v>
      </c>
      <c r="I1885">
        <f>IF(ISBLANK(Table13[[#This Row],[T1]]),0,IF(Table13[[#This Row],[T1]]&gt;0,1,0))</f>
        <v>0</v>
      </c>
      <c r="J1885">
        <f>IF(ISBLANK(Table13[[#This Row],[T2]]),0,IF(Table13[[#This Row],[T2]]&gt;0,1,0))</f>
        <v>0</v>
      </c>
      <c r="K1885">
        <f>IF(ISBLANK(Table13[[#This Row],[T3]]),0,IF(Table13[[#This Row],[T3]]&gt;0,1,0))</f>
        <v>0</v>
      </c>
      <c r="L1885">
        <f>IF(ISBLANK(Table13[[#This Row],[T4]]),0,IF(Table13[[#This Row],[T4]]&gt;0,1,0))</f>
        <v>0</v>
      </c>
    </row>
    <row r="1886" spans="1:12">
      <c r="A1886" s="4">
        <v>43756.500000405096</v>
      </c>
      <c r="B1886">
        <f t="shared" si="77"/>
        <v>18</v>
      </c>
      <c r="C1886">
        <f t="shared" si="78"/>
        <v>12</v>
      </c>
      <c r="I1886">
        <f>IF(ISBLANK(Table13[[#This Row],[T1]]),0,IF(Table13[[#This Row],[T1]]&gt;0,1,0))</f>
        <v>0</v>
      </c>
      <c r="J1886">
        <f>IF(ISBLANK(Table13[[#This Row],[T2]]),0,IF(Table13[[#This Row],[T2]]&gt;0,1,0))</f>
        <v>0</v>
      </c>
      <c r="K1886">
        <f>IF(ISBLANK(Table13[[#This Row],[T3]]),0,IF(Table13[[#This Row],[T3]]&gt;0,1,0))</f>
        <v>0</v>
      </c>
      <c r="L1886">
        <f>IF(ISBLANK(Table13[[#This Row],[T4]]),0,IF(Table13[[#This Row],[T4]]&gt;0,1,0))</f>
        <v>0</v>
      </c>
    </row>
    <row r="1887" spans="1:12">
      <c r="A1887" s="4">
        <v>43756.541667129626</v>
      </c>
      <c r="B1887">
        <f t="shared" si="77"/>
        <v>18</v>
      </c>
      <c r="C1887">
        <f t="shared" si="78"/>
        <v>13</v>
      </c>
      <c r="I1887">
        <f>IF(ISBLANK(Table13[[#This Row],[T1]]),0,IF(Table13[[#This Row],[T1]]&gt;0,1,0))</f>
        <v>0</v>
      </c>
      <c r="J1887">
        <f>IF(ISBLANK(Table13[[#This Row],[T2]]),0,IF(Table13[[#This Row],[T2]]&gt;0,1,0))</f>
        <v>0</v>
      </c>
      <c r="K1887">
        <f>IF(ISBLANK(Table13[[#This Row],[T3]]),0,IF(Table13[[#This Row],[T3]]&gt;0,1,0))</f>
        <v>0</v>
      </c>
      <c r="L1887">
        <f>IF(ISBLANK(Table13[[#This Row],[T4]]),0,IF(Table13[[#This Row],[T4]]&gt;0,1,0))</f>
        <v>0</v>
      </c>
    </row>
    <row r="1888" spans="1:12">
      <c r="A1888" s="4">
        <v>43756.583333854163</v>
      </c>
      <c r="B1888">
        <f t="shared" si="77"/>
        <v>18</v>
      </c>
      <c r="C1888">
        <f t="shared" si="78"/>
        <v>14</v>
      </c>
      <c r="I1888">
        <f>IF(ISBLANK(Table13[[#This Row],[T1]]),0,IF(Table13[[#This Row],[T1]]&gt;0,1,0))</f>
        <v>0</v>
      </c>
      <c r="J1888">
        <f>IF(ISBLANK(Table13[[#This Row],[T2]]),0,IF(Table13[[#This Row],[T2]]&gt;0,1,0))</f>
        <v>0</v>
      </c>
      <c r="K1888">
        <f>IF(ISBLANK(Table13[[#This Row],[T3]]),0,IF(Table13[[#This Row],[T3]]&gt;0,1,0))</f>
        <v>0</v>
      </c>
      <c r="L1888">
        <f>IF(ISBLANK(Table13[[#This Row],[T4]]),0,IF(Table13[[#This Row],[T4]]&gt;0,1,0))</f>
        <v>0</v>
      </c>
    </row>
    <row r="1889" spans="1:12">
      <c r="A1889" s="4">
        <v>43756.625</v>
      </c>
      <c r="B1889">
        <f t="shared" si="77"/>
        <v>18</v>
      </c>
      <c r="C1889">
        <f t="shared" si="78"/>
        <v>15</v>
      </c>
      <c r="D1889">
        <v>34</v>
      </c>
      <c r="E1889">
        <v>0</v>
      </c>
      <c r="F1889">
        <v>0</v>
      </c>
      <c r="G1889">
        <v>0</v>
      </c>
      <c r="I1889">
        <f>IF(ISBLANK(Table13[[#This Row],[T1]]),0,IF(Table13[[#This Row],[T1]]&gt;0,1,0))</f>
        <v>1</v>
      </c>
      <c r="J1889">
        <f>IF(ISBLANK(Table13[[#This Row],[T2]]),0,IF(Table13[[#This Row],[T2]]&gt;0,1,0))</f>
        <v>0</v>
      </c>
      <c r="K1889">
        <f>IF(ISBLANK(Table13[[#This Row],[T3]]),0,IF(Table13[[#This Row],[T3]]&gt;0,1,0))</f>
        <v>0</v>
      </c>
      <c r="L1889">
        <f>IF(ISBLANK(Table13[[#This Row],[T4]]),0,IF(Table13[[#This Row],[T4]]&gt;0,1,0))</f>
        <v>0</v>
      </c>
    </row>
    <row r="1890" spans="1:12">
      <c r="A1890" s="4">
        <v>43756.666666666664</v>
      </c>
      <c r="B1890">
        <f t="shared" si="77"/>
        <v>18</v>
      </c>
      <c r="C1890">
        <f t="shared" si="78"/>
        <v>16</v>
      </c>
      <c r="D1890">
        <v>58</v>
      </c>
      <c r="E1890">
        <v>0</v>
      </c>
      <c r="F1890">
        <v>0</v>
      </c>
      <c r="G1890">
        <v>0</v>
      </c>
      <c r="I1890">
        <f>IF(ISBLANK(Table13[[#This Row],[T1]]),0,IF(Table13[[#This Row],[T1]]&gt;0,1,0))</f>
        <v>1</v>
      </c>
      <c r="J1890">
        <f>IF(ISBLANK(Table13[[#This Row],[T2]]),0,IF(Table13[[#This Row],[T2]]&gt;0,1,0))</f>
        <v>0</v>
      </c>
      <c r="K1890">
        <f>IF(ISBLANK(Table13[[#This Row],[T3]]),0,IF(Table13[[#This Row],[T3]]&gt;0,1,0))</f>
        <v>0</v>
      </c>
      <c r="L1890">
        <f>IF(ISBLANK(Table13[[#This Row],[T4]]),0,IF(Table13[[#This Row],[T4]]&gt;0,1,0))</f>
        <v>0</v>
      </c>
    </row>
    <row r="1891" spans="1:12">
      <c r="A1891" s="4">
        <v>43756.708333333336</v>
      </c>
      <c r="B1891">
        <f t="shared" si="77"/>
        <v>18</v>
      </c>
      <c r="C1891">
        <f t="shared" si="78"/>
        <v>17</v>
      </c>
      <c r="D1891">
        <v>38</v>
      </c>
      <c r="E1891">
        <v>0</v>
      </c>
      <c r="F1891">
        <v>0</v>
      </c>
      <c r="G1891">
        <v>0</v>
      </c>
      <c r="I1891">
        <f>IF(ISBLANK(Table13[[#This Row],[T1]]),0,IF(Table13[[#This Row],[T1]]&gt;0,1,0))</f>
        <v>1</v>
      </c>
      <c r="J1891">
        <f>IF(ISBLANK(Table13[[#This Row],[T2]]),0,IF(Table13[[#This Row],[T2]]&gt;0,1,0))</f>
        <v>0</v>
      </c>
      <c r="K1891">
        <f>IF(ISBLANK(Table13[[#This Row],[T3]]),0,IF(Table13[[#This Row],[T3]]&gt;0,1,0))</f>
        <v>0</v>
      </c>
      <c r="L1891">
        <f>IF(ISBLANK(Table13[[#This Row],[T4]]),0,IF(Table13[[#This Row],[T4]]&gt;0,1,0))</f>
        <v>0</v>
      </c>
    </row>
    <row r="1892" spans="1:12">
      <c r="A1892" s="4">
        <v>43756.75</v>
      </c>
      <c r="B1892">
        <f t="shared" si="77"/>
        <v>18</v>
      </c>
      <c r="C1892">
        <f t="shared" si="78"/>
        <v>18</v>
      </c>
      <c r="D1892">
        <v>57</v>
      </c>
      <c r="E1892">
        <v>0</v>
      </c>
      <c r="F1892">
        <v>46</v>
      </c>
      <c r="G1892">
        <v>0</v>
      </c>
      <c r="I1892">
        <f>IF(ISBLANK(Table13[[#This Row],[T1]]),0,IF(Table13[[#This Row],[T1]]&gt;0,1,0))</f>
        <v>1</v>
      </c>
      <c r="J1892">
        <f>IF(ISBLANK(Table13[[#This Row],[T2]]),0,IF(Table13[[#This Row],[T2]]&gt;0,1,0))</f>
        <v>0</v>
      </c>
      <c r="K1892">
        <f>IF(ISBLANK(Table13[[#This Row],[T3]]),0,IF(Table13[[#This Row],[T3]]&gt;0,1,0))</f>
        <v>1</v>
      </c>
      <c r="L1892">
        <f>IF(ISBLANK(Table13[[#This Row],[T4]]),0,IF(Table13[[#This Row],[T4]]&gt;0,1,0))</f>
        <v>0</v>
      </c>
    </row>
    <row r="1893" spans="1:12">
      <c r="A1893" s="4">
        <v>43756.791666666664</v>
      </c>
      <c r="B1893">
        <f t="shared" si="77"/>
        <v>18</v>
      </c>
      <c r="C1893">
        <f t="shared" si="78"/>
        <v>19</v>
      </c>
      <c r="D1893">
        <v>58</v>
      </c>
      <c r="E1893">
        <v>44</v>
      </c>
      <c r="F1893">
        <v>44</v>
      </c>
      <c r="G1893">
        <v>0</v>
      </c>
      <c r="I1893">
        <f>IF(ISBLANK(Table13[[#This Row],[T1]]),0,IF(Table13[[#This Row],[T1]]&gt;0,1,0))</f>
        <v>1</v>
      </c>
      <c r="J1893">
        <f>IF(ISBLANK(Table13[[#This Row],[T2]]),0,IF(Table13[[#This Row],[T2]]&gt;0,1,0))</f>
        <v>1</v>
      </c>
      <c r="K1893">
        <f>IF(ISBLANK(Table13[[#This Row],[T3]]),0,IF(Table13[[#This Row],[T3]]&gt;0,1,0))</f>
        <v>1</v>
      </c>
      <c r="L1893">
        <f>IF(ISBLANK(Table13[[#This Row],[T4]]),0,IF(Table13[[#This Row],[T4]]&gt;0,1,0))</f>
        <v>0</v>
      </c>
    </row>
    <row r="1894" spans="1:12">
      <c r="A1894" s="4">
        <v>43756.833333333336</v>
      </c>
      <c r="B1894">
        <f t="shared" si="77"/>
        <v>18</v>
      </c>
      <c r="C1894">
        <f t="shared" si="78"/>
        <v>20</v>
      </c>
      <c r="D1894">
        <v>58</v>
      </c>
      <c r="E1894">
        <v>58</v>
      </c>
      <c r="F1894">
        <v>55</v>
      </c>
      <c r="G1894">
        <v>0</v>
      </c>
      <c r="I1894">
        <f>IF(ISBLANK(Table13[[#This Row],[T1]]),0,IF(Table13[[#This Row],[T1]]&gt;0,1,0))</f>
        <v>1</v>
      </c>
      <c r="J1894">
        <f>IF(ISBLANK(Table13[[#This Row],[T2]]),0,IF(Table13[[#This Row],[T2]]&gt;0,1,0))</f>
        <v>1</v>
      </c>
      <c r="K1894">
        <f>IF(ISBLANK(Table13[[#This Row],[T3]]),0,IF(Table13[[#This Row],[T3]]&gt;0,1,0))</f>
        <v>1</v>
      </c>
      <c r="L1894">
        <f>IF(ISBLANK(Table13[[#This Row],[T4]]),0,IF(Table13[[#This Row],[T4]]&gt;0,1,0))</f>
        <v>0</v>
      </c>
    </row>
    <row r="1895" spans="1:12">
      <c r="A1895" s="4">
        <v>43756.875</v>
      </c>
      <c r="B1895">
        <f t="shared" si="77"/>
        <v>18</v>
      </c>
      <c r="C1895">
        <f t="shared" si="78"/>
        <v>21</v>
      </c>
      <c r="D1895">
        <v>57</v>
      </c>
      <c r="E1895">
        <v>57</v>
      </c>
      <c r="F1895">
        <v>53</v>
      </c>
      <c r="G1895">
        <v>0</v>
      </c>
      <c r="I1895">
        <f>IF(ISBLANK(Table13[[#This Row],[T1]]),0,IF(Table13[[#This Row],[T1]]&gt;0,1,0))</f>
        <v>1</v>
      </c>
      <c r="J1895">
        <f>IF(ISBLANK(Table13[[#This Row],[T2]]),0,IF(Table13[[#This Row],[T2]]&gt;0,1,0))</f>
        <v>1</v>
      </c>
      <c r="K1895">
        <f>IF(ISBLANK(Table13[[#This Row],[T3]]),0,IF(Table13[[#This Row],[T3]]&gt;0,1,0))</f>
        <v>1</v>
      </c>
      <c r="L1895">
        <f>IF(ISBLANK(Table13[[#This Row],[T4]]),0,IF(Table13[[#This Row],[T4]]&gt;0,1,0))</f>
        <v>0</v>
      </c>
    </row>
    <row r="1896" spans="1:12">
      <c r="A1896" s="4">
        <v>43756.916666666664</v>
      </c>
      <c r="B1896">
        <f t="shared" si="77"/>
        <v>18</v>
      </c>
      <c r="C1896">
        <f t="shared" si="78"/>
        <v>22</v>
      </c>
      <c r="D1896">
        <v>58</v>
      </c>
      <c r="E1896">
        <v>58</v>
      </c>
      <c r="F1896">
        <v>58</v>
      </c>
      <c r="G1896">
        <v>0</v>
      </c>
      <c r="I1896">
        <f>IF(ISBLANK(Table13[[#This Row],[T1]]),0,IF(Table13[[#This Row],[T1]]&gt;0,1,0))</f>
        <v>1</v>
      </c>
      <c r="J1896">
        <f>IF(ISBLANK(Table13[[#This Row],[T2]]),0,IF(Table13[[#This Row],[T2]]&gt;0,1,0))</f>
        <v>1</v>
      </c>
      <c r="K1896">
        <f>IF(ISBLANK(Table13[[#This Row],[T3]]),0,IF(Table13[[#This Row],[T3]]&gt;0,1,0))</f>
        <v>1</v>
      </c>
      <c r="L1896">
        <f>IF(ISBLANK(Table13[[#This Row],[T4]]),0,IF(Table13[[#This Row],[T4]]&gt;0,1,0))</f>
        <v>0</v>
      </c>
    </row>
    <row r="1897" spans="1:12">
      <c r="A1897" s="4">
        <v>43756.958333333336</v>
      </c>
      <c r="B1897">
        <f t="shared" si="77"/>
        <v>18</v>
      </c>
      <c r="C1897">
        <f t="shared" si="78"/>
        <v>23</v>
      </c>
      <c r="D1897">
        <v>58</v>
      </c>
      <c r="E1897">
        <v>58</v>
      </c>
      <c r="F1897">
        <v>58</v>
      </c>
      <c r="G1897">
        <v>0</v>
      </c>
      <c r="I1897">
        <f>IF(ISBLANK(Table13[[#This Row],[T1]]),0,IF(Table13[[#This Row],[T1]]&gt;0,1,0))</f>
        <v>1</v>
      </c>
      <c r="J1897">
        <f>IF(ISBLANK(Table13[[#This Row],[T2]]),0,IF(Table13[[#This Row],[T2]]&gt;0,1,0))</f>
        <v>1</v>
      </c>
      <c r="K1897">
        <f>IF(ISBLANK(Table13[[#This Row],[T3]]),0,IF(Table13[[#This Row],[T3]]&gt;0,1,0))</f>
        <v>1</v>
      </c>
      <c r="L1897">
        <f>IF(ISBLANK(Table13[[#This Row],[T4]]),0,IF(Table13[[#This Row],[T4]]&gt;0,1,0))</f>
        <v>0</v>
      </c>
    </row>
    <row r="1898" spans="1:12">
      <c r="A1898" s="4">
        <v>43757</v>
      </c>
      <c r="B1898">
        <f t="shared" si="77"/>
        <v>19</v>
      </c>
      <c r="C1898">
        <f t="shared" si="78"/>
        <v>0</v>
      </c>
      <c r="D1898">
        <v>57</v>
      </c>
      <c r="E1898">
        <v>57</v>
      </c>
      <c r="F1898">
        <v>57</v>
      </c>
      <c r="G1898">
        <v>0</v>
      </c>
      <c r="I1898">
        <f>IF(ISBLANK(Table13[[#This Row],[T1]]),0,IF(Table13[[#This Row],[T1]]&gt;0,1,0))</f>
        <v>1</v>
      </c>
      <c r="J1898">
        <f>IF(ISBLANK(Table13[[#This Row],[T2]]),0,IF(Table13[[#This Row],[T2]]&gt;0,1,0))</f>
        <v>1</v>
      </c>
      <c r="K1898">
        <f>IF(ISBLANK(Table13[[#This Row],[T3]]),0,IF(Table13[[#This Row],[T3]]&gt;0,1,0))</f>
        <v>1</v>
      </c>
      <c r="L1898">
        <f>IF(ISBLANK(Table13[[#This Row],[T4]]),0,IF(Table13[[#This Row],[T4]]&gt;0,1,0))</f>
        <v>0</v>
      </c>
    </row>
    <row r="1899" spans="1:12">
      <c r="A1899" s="4">
        <v>43757.041666666664</v>
      </c>
      <c r="B1899">
        <f t="shared" si="77"/>
        <v>19</v>
      </c>
      <c r="C1899">
        <f t="shared" si="78"/>
        <v>1</v>
      </c>
      <c r="D1899">
        <v>58</v>
      </c>
      <c r="E1899">
        <v>58</v>
      </c>
      <c r="F1899">
        <v>58</v>
      </c>
      <c r="G1899">
        <v>0</v>
      </c>
      <c r="I1899">
        <f>IF(ISBLANK(Table13[[#This Row],[T1]]),0,IF(Table13[[#This Row],[T1]]&gt;0,1,0))</f>
        <v>1</v>
      </c>
      <c r="J1899">
        <f>IF(ISBLANK(Table13[[#This Row],[T2]]),0,IF(Table13[[#This Row],[T2]]&gt;0,1,0))</f>
        <v>1</v>
      </c>
      <c r="K1899">
        <f>IF(ISBLANK(Table13[[#This Row],[T3]]),0,IF(Table13[[#This Row],[T3]]&gt;0,1,0))</f>
        <v>1</v>
      </c>
      <c r="L1899">
        <f>IF(ISBLANK(Table13[[#This Row],[T4]]),0,IF(Table13[[#This Row],[T4]]&gt;0,1,0))</f>
        <v>0</v>
      </c>
    </row>
    <row r="1900" spans="1:12">
      <c r="A1900" s="4">
        <v>43757.083333333336</v>
      </c>
      <c r="B1900">
        <f t="shared" si="77"/>
        <v>19</v>
      </c>
      <c r="C1900">
        <f t="shared" si="78"/>
        <v>2</v>
      </c>
      <c r="D1900">
        <v>58</v>
      </c>
      <c r="E1900">
        <v>58</v>
      </c>
      <c r="F1900">
        <v>58</v>
      </c>
      <c r="G1900">
        <v>0</v>
      </c>
      <c r="I1900">
        <f>IF(ISBLANK(Table13[[#This Row],[T1]]),0,IF(Table13[[#This Row],[T1]]&gt;0,1,0))</f>
        <v>1</v>
      </c>
      <c r="J1900">
        <f>IF(ISBLANK(Table13[[#This Row],[T2]]),0,IF(Table13[[#This Row],[T2]]&gt;0,1,0))</f>
        <v>1</v>
      </c>
      <c r="K1900">
        <f>IF(ISBLANK(Table13[[#This Row],[T3]]),0,IF(Table13[[#This Row],[T3]]&gt;0,1,0))</f>
        <v>1</v>
      </c>
      <c r="L1900">
        <f>IF(ISBLANK(Table13[[#This Row],[T4]]),0,IF(Table13[[#This Row],[T4]]&gt;0,1,0))</f>
        <v>0</v>
      </c>
    </row>
    <row r="1901" spans="1:12">
      <c r="A1901" s="4">
        <v>43757.125</v>
      </c>
      <c r="B1901">
        <f t="shared" si="77"/>
        <v>19</v>
      </c>
      <c r="C1901">
        <f t="shared" si="78"/>
        <v>3</v>
      </c>
      <c r="D1901">
        <v>58</v>
      </c>
      <c r="E1901">
        <v>58</v>
      </c>
      <c r="F1901">
        <v>58</v>
      </c>
      <c r="G1901">
        <v>0</v>
      </c>
      <c r="I1901">
        <f>IF(ISBLANK(Table13[[#This Row],[T1]]),0,IF(Table13[[#This Row],[T1]]&gt;0,1,0))</f>
        <v>1</v>
      </c>
      <c r="J1901">
        <f>IF(ISBLANK(Table13[[#This Row],[T2]]),0,IF(Table13[[#This Row],[T2]]&gt;0,1,0))</f>
        <v>1</v>
      </c>
      <c r="K1901">
        <f>IF(ISBLANK(Table13[[#This Row],[T3]]),0,IF(Table13[[#This Row],[T3]]&gt;0,1,0))</f>
        <v>1</v>
      </c>
      <c r="L1901">
        <f>IF(ISBLANK(Table13[[#This Row],[T4]]),0,IF(Table13[[#This Row],[T4]]&gt;0,1,0))</f>
        <v>0</v>
      </c>
    </row>
    <row r="1902" spans="1:12">
      <c r="A1902" s="4">
        <v>43757.166666666664</v>
      </c>
      <c r="B1902">
        <f t="shared" si="77"/>
        <v>19</v>
      </c>
      <c r="C1902">
        <f t="shared" si="78"/>
        <v>4</v>
      </c>
      <c r="D1902">
        <v>57</v>
      </c>
      <c r="E1902">
        <v>57</v>
      </c>
      <c r="F1902">
        <v>57</v>
      </c>
      <c r="G1902">
        <v>0</v>
      </c>
      <c r="I1902">
        <f>IF(ISBLANK(Table13[[#This Row],[T1]]),0,IF(Table13[[#This Row],[T1]]&gt;0,1,0))</f>
        <v>1</v>
      </c>
      <c r="J1902">
        <f>IF(ISBLANK(Table13[[#This Row],[T2]]),0,IF(Table13[[#This Row],[T2]]&gt;0,1,0))</f>
        <v>1</v>
      </c>
      <c r="K1902">
        <f>IF(ISBLANK(Table13[[#This Row],[T3]]),0,IF(Table13[[#This Row],[T3]]&gt;0,1,0))</f>
        <v>1</v>
      </c>
      <c r="L1902">
        <f>IF(ISBLANK(Table13[[#This Row],[T4]]),0,IF(Table13[[#This Row],[T4]]&gt;0,1,0))</f>
        <v>0</v>
      </c>
    </row>
    <row r="1903" spans="1:12">
      <c r="A1903" s="4">
        <v>43757.208333333336</v>
      </c>
      <c r="B1903">
        <f t="shared" si="77"/>
        <v>19</v>
      </c>
      <c r="C1903">
        <f t="shared" si="78"/>
        <v>5</v>
      </c>
      <c r="D1903">
        <v>58</v>
      </c>
      <c r="E1903">
        <v>58</v>
      </c>
      <c r="F1903">
        <v>58</v>
      </c>
      <c r="G1903">
        <v>0</v>
      </c>
      <c r="I1903">
        <f>IF(ISBLANK(Table13[[#This Row],[T1]]),0,IF(Table13[[#This Row],[T1]]&gt;0,1,0))</f>
        <v>1</v>
      </c>
      <c r="J1903">
        <f>IF(ISBLANK(Table13[[#This Row],[T2]]),0,IF(Table13[[#This Row],[T2]]&gt;0,1,0))</f>
        <v>1</v>
      </c>
      <c r="K1903">
        <f>IF(ISBLANK(Table13[[#This Row],[T3]]),0,IF(Table13[[#This Row],[T3]]&gt;0,1,0))</f>
        <v>1</v>
      </c>
      <c r="L1903">
        <f>IF(ISBLANK(Table13[[#This Row],[T4]]),0,IF(Table13[[#This Row],[T4]]&gt;0,1,0))</f>
        <v>0</v>
      </c>
    </row>
    <row r="1904" spans="1:12">
      <c r="A1904" s="4">
        <v>43757.25</v>
      </c>
      <c r="B1904">
        <f t="shared" si="77"/>
        <v>19</v>
      </c>
      <c r="C1904">
        <f t="shared" si="78"/>
        <v>6</v>
      </c>
      <c r="D1904">
        <v>58</v>
      </c>
      <c r="E1904">
        <v>58</v>
      </c>
      <c r="F1904">
        <v>58</v>
      </c>
      <c r="G1904">
        <v>0</v>
      </c>
      <c r="I1904">
        <f>IF(ISBLANK(Table13[[#This Row],[T1]]),0,IF(Table13[[#This Row],[T1]]&gt;0,1,0))</f>
        <v>1</v>
      </c>
      <c r="J1904">
        <f>IF(ISBLANK(Table13[[#This Row],[T2]]),0,IF(Table13[[#This Row],[T2]]&gt;0,1,0))</f>
        <v>1</v>
      </c>
      <c r="K1904">
        <f>IF(ISBLANK(Table13[[#This Row],[T3]]),0,IF(Table13[[#This Row],[T3]]&gt;0,1,0))</f>
        <v>1</v>
      </c>
      <c r="L1904">
        <f>IF(ISBLANK(Table13[[#This Row],[T4]]),0,IF(Table13[[#This Row],[T4]]&gt;0,1,0))</f>
        <v>0</v>
      </c>
    </row>
    <row r="1905" spans="1:12">
      <c r="A1905" s="4">
        <v>43757.291666666664</v>
      </c>
      <c r="B1905">
        <f t="shared" si="77"/>
        <v>19</v>
      </c>
      <c r="C1905">
        <f t="shared" si="78"/>
        <v>7</v>
      </c>
      <c r="D1905">
        <v>57</v>
      </c>
      <c r="E1905">
        <v>57</v>
      </c>
      <c r="F1905">
        <v>57</v>
      </c>
      <c r="G1905">
        <v>0</v>
      </c>
      <c r="I1905">
        <f>IF(ISBLANK(Table13[[#This Row],[T1]]),0,IF(Table13[[#This Row],[T1]]&gt;0,1,0))</f>
        <v>1</v>
      </c>
      <c r="J1905">
        <f>IF(ISBLANK(Table13[[#This Row],[T2]]),0,IF(Table13[[#This Row],[T2]]&gt;0,1,0))</f>
        <v>1</v>
      </c>
      <c r="K1905">
        <f>IF(ISBLANK(Table13[[#This Row],[T3]]),0,IF(Table13[[#This Row],[T3]]&gt;0,1,0))</f>
        <v>1</v>
      </c>
      <c r="L1905">
        <f>IF(ISBLANK(Table13[[#This Row],[T4]]),0,IF(Table13[[#This Row],[T4]]&gt;0,1,0))</f>
        <v>0</v>
      </c>
    </row>
    <row r="1906" spans="1:12">
      <c r="A1906" s="4">
        <v>43757.333333333336</v>
      </c>
      <c r="B1906">
        <f t="shared" si="77"/>
        <v>19</v>
      </c>
      <c r="C1906">
        <f t="shared" si="78"/>
        <v>8</v>
      </c>
      <c r="D1906">
        <v>58</v>
      </c>
      <c r="E1906">
        <v>51</v>
      </c>
      <c r="F1906">
        <v>58</v>
      </c>
      <c r="G1906">
        <v>0</v>
      </c>
      <c r="I1906">
        <f>IF(ISBLANK(Table13[[#This Row],[T1]]),0,IF(Table13[[#This Row],[T1]]&gt;0,1,0))</f>
        <v>1</v>
      </c>
      <c r="J1906">
        <f>IF(ISBLANK(Table13[[#This Row],[T2]]),0,IF(Table13[[#This Row],[T2]]&gt;0,1,0))</f>
        <v>1</v>
      </c>
      <c r="K1906">
        <f>IF(ISBLANK(Table13[[#This Row],[T3]]),0,IF(Table13[[#This Row],[T3]]&gt;0,1,0))</f>
        <v>1</v>
      </c>
      <c r="L1906">
        <f>IF(ISBLANK(Table13[[#This Row],[T4]]),0,IF(Table13[[#This Row],[T4]]&gt;0,1,0))</f>
        <v>0</v>
      </c>
    </row>
    <row r="1907" spans="1:12">
      <c r="A1907" s="4">
        <v>43757.375</v>
      </c>
      <c r="B1907">
        <f t="shared" si="77"/>
        <v>19</v>
      </c>
      <c r="C1907">
        <f t="shared" si="78"/>
        <v>9</v>
      </c>
      <c r="D1907">
        <v>58</v>
      </c>
      <c r="E1907">
        <v>50</v>
      </c>
      <c r="F1907">
        <v>13</v>
      </c>
      <c r="G1907">
        <v>0</v>
      </c>
      <c r="I1907">
        <f>IF(ISBLANK(Table13[[#This Row],[T1]]),0,IF(Table13[[#This Row],[T1]]&gt;0,1,0))</f>
        <v>1</v>
      </c>
      <c r="J1907">
        <f>IF(ISBLANK(Table13[[#This Row],[T2]]),0,IF(Table13[[#This Row],[T2]]&gt;0,1,0))</f>
        <v>1</v>
      </c>
      <c r="K1907">
        <f>IF(ISBLANK(Table13[[#This Row],[T3]]),0,IF(Table13[[#This Row],[T3]]&gt;0,1,0))</f>
        <v>1</v>
      </c>
      <c r="L1907">
        <f>IF(ISBLANK(Table13[[#This Row],[T4]]),0,IF(Table13[[#This Row],[T4]]&gt;0,1,0))</f>
        <v>0</v>
      </c>
    </row>
    <row r="1908" spans="1:12">
      <c r="A1908" s="4">
        <v>43757.416666666664</v>
      </c>
      <c r="B1908">
        <f t="shared" si="77"/>
        <v>19</v>
      </c>
      <c r="C1908">
        <f t="shared" si="78"/>
        <v>10</v>
      </c>
      <c r="D1908">
        <v>58</v>
      </c>
      <c r="E1908">
        <v>13</v>
      </c>
      <c r="F1908">
        <v>0</v>
      </c>
      <c r="G1908">
        <v>0</v>
      </c>
      <c r="I1908">
        <f>IF(ISBLANK(Table13[[#This Row],[T1]]),0,IF(Table13[[#This Row],[T1]]&gt;0,1,0))</f>
        <v>1</v>
      </c>
      <c r="J1908">
        <f>IF(ISBLANK(Table13[[#This Row],[T2]]),0,IF(Table13[[#This Row],[T2]]&gt;0,1,0))</f>
        <v>1</v>
      </c>
      <c r="K1908">
        <f>IF(ISBLANK(Table13[[#This Row],[T3]]),0,IF(Table13[[#This Row],[T3]]&gt;0,1,0))</f>
        <v>0</v>
      </c>
      <c r="L1908">
        <f>IF(ISBLANK(Table13[[#This Row],[T4]]),0,IF(Table13[[#This Row],[T4]]&gt;0,1,0))</f>
        <v>0</v>
      </c>
    </row>
    <row r="1909" spans="1:12">
      <c r="A1909" s="4">
        <v>43757.458333333336</v>
      </c>
      <c r="B1909">
        <f t="shared" si="77"/>
        <v>19</v>
      </c>
      <c r="C1909">
        <f t="shared" si="78"/>
        <v>11</v>
      </c>
      <c r="D1909">
        <v>43</v>
      </c>
      <c r="E1909">
        <v>0</v>
      </c>
      <c r="F1909">
        <v>0</v>
      </c>
      <c r="G1909">
        <v>0</v>
      </c>
      <c r="I1909">
        <f>IF(ISBLANK(Table13[[#This Row],[T1]]),0,IF(Table13[[#This Row],[T1]]&gt;0,1,0))</f>
        <v>1</v>
      </c>
      <c r="J1909">
        <f>IF(ISBLANK(Table13[[#This Row],[T2]]),0,IF(Table13[[#This Row],[T2]]&gt;0,1,0))</f>
        <v>0</v>
      </c>
      <c r="K1909">
        <f>IF(ISBLANK(Table13[[#This Row],[T3]]),0,IF(Table13[[#This Row],[T3]]&gt;0,1,0))</f>
        <v>0</v>
      </c>
      <c r="L1909">
        <f>IF(ISBLANK(Table13[[#This Row],[T4]]),0,IF(Table13[[#This Row],[T4]]&gt;0,1,0))</f>
        <v>0</v>
      </c>
    </row>
    <row r="1910" spans="1:12">
      <c r="A1910" s="4">
        <v>43757.499999652777</v>
      </c>
      <c r="B1910">
        <f t="shared" si="77"/>
        <v>19</v>
      </c>
      <c r="C1910">
        <f t="shared" si="78"/>
        <v>12</v>
      </c>
      <c r="I1910">
        <f>IF(ISBLANK(Table13[[#This Row],[T1]]),0,IF(Table13[[#This Row],[T1]]&gt;0,1,0))</f>
        <v>0</v>
      </c>
      <c r="J1910">
        <f>IF(ISBLANK(Table13[[#This Row],[T2]]),0,IF(Table13[[#This Row],[T2]]&gt;0,1,0))</f>
        <v>0</v>
      </c>
      <c r="K1910">
        <f>IF(ISBLANK(Table13[[#This Row],[T3]]),0,IF(Table13[[#This Row],[T3]]&gt;0,1,0))</f>
        <v>0</v>
      </c>
      <c r="L1910">
        <f>IF(ISBLANK(Table13[[#This Row],[T4]]),0,IF(Table13[[#This Row],[T4]]&gt;0,1,0))</f>
        <v>0</v>
      </c>
    </row>
    <row r="1911" spans="1:12">
      <c r="A1911" s="4">
        <v>43757.541666261575</v>
      </c>
      <c r="B1911">
        <f t="shared" si="77"/>
        <v>19</v>
      </c>
      <c r="C1911">
        <f t="shared" si="78"/>
        <v>13</v>
      </c>
      <c r="I1911">
        <f>IF(ISBLANK(Table13[[#This Row],[T1]]),0,IF(Table13[[#This Row],[T1]]&gt;0,1,0))</f>
        <v>0</v>
      </c>
      <c r="J1911">
        <f>IF(ISBLANK(Table13[[#This Row],[T2]]),0,IF(Table13[[#This Row],[T2]]&gt;0,1,0))</f>
        <v>0</v>
      </c>
      <c r="K1911">
        <f>IF(ISBLANK(Table13[[#This Row],[T3]]),0,IF(Table13[[#This Row],[T3]]&gt;0,1,0))</f>
        <v>0</v>
      </c>
      <c r="L1911">
        <f>IF(ISBLANK(Table13[[#This Row],[T4]]),0,IF(Table13[[#This Row],[T4]]&gt;0,1,0))</f>
        <v>0</v>
      </c>
    </row>
    <row r="1912" spans="1:12">
      <c r="A1912" s="4">
        <v>43757.583332870374</v>
      </c>
      <c r="B1912">
        <f t="shared" si="77"/>
        <v>19</v>
      </c>
      <c r="C1912">
        <f t="shared" si="78"/>
        <v>14</v>
      </c>
      <c r="I1912">
        <f>IF(ISBLANK(Table13[[#This Row],[T1]]),0,IF(Table13[[#This Row],[T1]]&gt;0,1,0))</f>
        <v>0</v>
      </c>
      <c r="J1912">
        <f>IF(ISBLANK(Table13[[#This Row],[T2]]),0,IF(Table13[[#This Row],[T2]]&gt;0,1,0))</f>
        <v>0</v>
      </c>
      <c r="K1912">
        <f>IF(ISBLANK(Table13[[#This Row],[T3]]),0,IF(Table13[[#This Row],[T3]]&gt;0,1,0))</f>
        <v>0</v>
      </c>
      <c r="L1912">
        <f>IF(ISBLANK(Table13[[#This Row],[T4]]),0,IF(Table13[[#This Row],[T4]]&gt;0,1,0))</f>
        <v>0</v>
      </c>
    </row>
    <row r="1913" spans="1:12">
      <c r="A1913" s="4">
        <v>43757.624999479165</v>
      </c>
      <c r="B1913">
        <f t="shared" si="77"/>
        <v>19</v>
      </c>
      <c r="C1913">
        <f t="shared" si="78"/>
        <v>15</v>
      </c>
      <c r="I1913">
        <f>IF(ISBLANK(Table13[[#This Row],[T1]]),0,IF(Table13[[#This Row],[T1]]&gt;0,1,0))</f>
        <v>0</v>
      </c>
      <c r="J1913">
        <f>IF(ISBLANK(Table13[[#This Row],[T2]]),0,IF(Table13[[#This Row],[T2]]&gt;0,1,0))</f>
        <v>0</v>
      </c>
      <c r="K1913">
        <f>IF(ISBLANK(Table13[[#This Row],[T3]]),0,IF(Table13[[#This Row],[T3]]&gt;0,1,0))</f>
        <v>0</v>
      </c>
      <c r="L1913">
        <f>IF(ISBLANK(Table13[[#This Row],[T4]]),0,IF(Table13[[#This Row],[T4]]&gt;0,1,0))</f>
        <v>0</v>
      </c>
    </row>
    <row r="1914" spans="1:12">
      <c r="A1914" s="4">
        <v>43757.666666087964</v>
      </c>
      <c r="B1914">
        <f t="shared" si="77"/>
        <v>19</v>
      </c>
      <c r="C1914">
        <f t="shared" si="78"/>
        <v>16</v>
      </c>
      <c r="I1914">
        <f>IF(ISBLANK(Table13[[#This Row],[T1]]),0,IF(Table13[[#This Row],[T1]]&gt;0,1,0))</f>
        <v>0</v>
      </c>
      <c r="J1914">
        <f>IF(ISBLANK(Table13[[#This Row],[T2]]),0,IF(Table13[[#This Row],[T2]]&gt;0,1,0))</f>
        <v>0</v>
      </c>
      <c r="K1914">
        <f>IF(ISBLANK(Table13[[#This Row],[T3]]),0,IF(Table13[[#This Row],[T3]]&gt;0,1,0))</f>
        <v>0</v>
      </c>
      <c r="L1914">
        <f>IF(ISBLANK(Table13[[#This Row],[T4]]),0,IF(Table13[[#This Row],[T4]]&gt;0,1,0))</f>
        <v>0</v>
      </c>
    </row>
    <row r="1915" spans="1:12">
      <c r="A1915" s="4">
        <v>43757.708332696762</v>
      </c>
      <c r="B1915">
        <f t="shared" si="77"/>
        <v>19</v>
      </c>
      <c r="C1915">
        <f t="shared" si="78"/>
        <v>17</v>
      </c>
      <c r="I1915">
        <f>IF(ISBLANK(Table13[[#This Row],[T1]]),0,IF(Table13[[#This Row],[T1]]&gt;0,1,0))</f>
        <v>0</v>
      </c>
      <c r="J1915">
        <f>IF(ISBLANK(Table13[[#This Row],[T2]]),0,IF(Table13[[#This Row],[T2]]&gt;0,1,0))</f>
        <v>0</v>
      </c>
      <c r="K1915">
        <f>IF(ISBLANK(Table13[[#This Row],[T3]]),0,IF(Table13[[#This Row],[T3]]&gt;0,1,0))</f>
        <v>0</v>
      </c>
      <c r="L1915">
        <f>IF(ISBLANK(Table13[[#This Row],[T4]]),0,IF(Table13[[#This Row],[T4]]&gt;0,1,0))</f>
        <v>0</v>
      </c>
    </row>
    <row r="1916" spans="1:12">
      <c r="A1916" s="4">
        <v>43757.749999305554</v>
      </c>
      <c r="B1916">
        <f t="shared" si="77"/>
        <v>19</v>
      </c>
      <c r="C1916">
        <f t="shared" si="78"/>
        <v>18</v>
      </c>
      <c r="I1916">
        <f>IF(ISBLANK(Table13[[#This Row],[T1]]),0,IF(Table13[[#This Row],[T1]]&gt;0,1,0))</f>
        <v>0</v>
      </c>
      <c r="J1916">
        <f>IF(ISBLANK(Table13[[#This Row],[T2]]),0,IF(Table13[[#This Row],[T2]]&gt;0,1,0))</f>
        <v>0</v>
      </c>
      <c r="K1916">
        <f>IF(ISBLANK(Table13[[#This Row],[T3]]),0,IF(Table13[[#This Row],[T3]]&gt;0,1,0))</f>
        <v>0</v>
      </c>
      <c r="L1916">
        <f>IF(ISBLANK(Table13[[#This Row],[T4]]),0,IF(Table13[[#This Row],[T4]]&gt;0,1,0))</f>
        <v>0</v>
      </c>
    </row>
    <row r="1917" spans="1:12">
      <c r="A1917" s="4">
        <v>43757.791666666664</v>
      </c>
      <c r="B1917">
        <f t="shared" si="77"/>
        <v>19</v>
      </c>
      <c r="C1917">
        <f t="shared" si="78"/>
        <v>19</v>
      </c>
      <c r="D1917">
        <v>47</v>
      </c>
      <c r="E1917">
        <v>0</v>
      </c>
      <c r="F1917">
        <v>0</v>
      </c>
      <c r="G1917">
        <v>0</v>
      </c>
      <c r="I1917">
        <f>IF(ISBLANK(Table13[[#This Row],[T1]]),0,IF(Table13[[#This Row],[T1]]&gt;0,1,0))</f>
        <v>1</v>
      </c>
      <c r="J1917">
        <f>IF(ISBLANK(Table13[[#This Row],[T2]]),0,IF(Table13[[#This Row],[T2]]&gt;0,1,0))</f>
        <v>0</v>
      </c>
      <c r="K1917">
        <f>IF(ISBLANK(Table13[[#This Row],[T3]]),0,IF(Table13[[#This Row],[T3]]&gt;0,1,0))</f>
        <v>0</v>
      </c>
      <c r="L1917">
        <f>IF(ISBLANK(Table13[[#This Row],[T4]]),0,IF(Table13[[#This Row],[T4]]&gt;0,1,0))</f>
        <v>0</v>
      </c>
    </row>
    <row r="1918" spans="1:12">
      <c r="A1918" s="4">
        <v>43757.833333333336</v>
      </c>
      <c r="B1918">
        <f t="shared" si="77"/>
        <v>19</v>
      </c>
      <c r="C1918">
        <f t="shared" si="78"/>
        <v>20</v>
      </c>
      <c r="D1918">
        <v>57</v>
      </c>
      <c r="E1918">
        <v>0</v>
      </c>
      <c r="F1918">
        <v>0</v>
      </c>
      <c r="G1918">
        <v>0</v>
      </c>
      <c r="I1918">
        <f>IF(ISBLANK(Table13[[#This Row],[T1]]),0,IF(Table13[[#This Row],[T1]]&gt;0,1,0))</f>
        <v>1</v>
      </c>
      <c r="J1918">
        <f>IF(ISBLANK(Table13[[#This Row],[T2]]),0,IF(Table13[[#This Row],[T2]]&gt;0,1,0))</f>
        <v>0</v>
      </c>
      <c r="K1918">
        <f>IF(ISBLANK(Table13[[#This Row],[T3]]),0,IF(Table13[[#This Row],[T3]]&gt;0,1,0))</f>
        <v>0</v>
      </c>
      <c r="L1918">
        <f>IF(ISBLANK(Table13[[#This Row],[T4]]),0,IF(Table13[[#This Row],[T4]]&gt;0,1,0))</f>
        <v>0</v>
      </c>
    </row>
    <row r="1919" spans="1:12">
      <c r="A1919" s="4">
        <v>43757.875</v>
      </c>
      <c r="B1919">
        <f t="shared" si="77"/>
        <v>19</v>
      </c>
      <c r="C1919">
        <f t="shared" si="78"/>
        <v>21</v>
      </c>
      <c r="D1919">
        <v>58</v>
      </c>
      <c r="E1919">
        <v>0</v>
      </c>
      <c r="F1919">
        <v>0</v>
      </c>
      <c r="G1919">
        <v>0</v>
      </c>
      <c r="I1919">
        <f>IF(ISBLANK(Table13[[#This Row],[T1]]),0,IF(Table13[[#This Row],[T1]]&gt;0,1,0))</f>
        <v>1</v>
      </c>
      <c r="J1919">
        <f>IF(ISBLANK(Table13[[#This Row],[T2]]),0,IF(Table13[[#This Row],[T2]]&gt;0,1,0))</f>
        <v>0</v>
      </c>
      <c r="K1919">
        <f>IF(ISBLANK(Table13[[#This Row],[T3]]),0,IF(Table13[[#This Row],[T3]]&gt;0,1,0))</f>
        <v>0</v>
      </c>
      <c r="L1919">
        <f>IF(ISBLANK(Table13[[#This Row],[T4]]),0,IF(Table13[[#This Row],[T4]]&gt;0,1,0))</f>
        <v>0</v>
      </c>
    </row>
    <row r="1920" spans="1:12">
      <c r="A1920" s="4">
        <v>43757.916666666664</v>
      </c>
      <c r="B1920">
        <f t="shared" si="77"/>
        <v>19</v>
      </c>
      <c r="C1920">
        <f t="shared" si="78"/>
        <v>22</v>
      </c>
      <c r="D1920">
        <v>58</v>
      </c>
      <c r="E1920">
        <v>28</v>
      </c>
      <c r="F1920">
        <v>0</v>
      </c>
      <c r="G1920">
        <v>0</v>
      </c>
      <c r="I1920">
        <f>IF(ISBLANK(Table13[[#This Row],[T1]]),0,IF(Table13[[#This Row],[T1]]&gt;0,1,0))</f>
        <v>1</v>
      </c>
      <c r="J1920">
        <f>IF(ISBLANK(Table13[[#This Row],[T2]]),0,IF(Table13[[#This Row],[T2]]&gt;0,1,0))</f>
        <v>1</v>
      </c>
      <c r="K1920">
        <f>IF(ISBLANK(Table13[[#This Row],[T3]]),0,IF(Table13[[#This Row],[T3]]&gt;0,1,0))</f>
        <v>0</v>
      </c>
      <c r="L1920">
        <f>IF(ISBLANK(Table13[[#This Row],[T4]]),0,IF(Table13[[#This Row],[T4]]&gt;0,1,0))</f>
        <v>0</v>
      </c>
    </row>
    <row r="1921" spans="1:12">
      <c r="A1921" s="4">
        <v>43757.958333333336</v>
      </c>
      <c r="B1921">
        <f t="shared" si="77"/>
        <v>19</v>
      </c>
      <c r="C1921">
        <f t="shared" si="78"/>
        <v>23</v>
      </c>
      <c r="D1921">
        <v>57</v>
      </c>
      <c r="E1921">
        <v>57</v>
      </c>
      <c r="F1921">
        <v>46</v>
      </c>
      <c r="G1921">
        <v>0</v>
      </c>
      <c r="I1921">
        <f>IF(ISBLANK(Table13[[#This Row],[T1]]),0,IF(Table13[[#This Row],[T1]]&gt;0,1,0))</f>
        <v>1</v>
      </c>
      <c r="J1921">
        <f>IF(ISBLANK(Table13[[#This Row],[T2]]),0,IF(Table13[[#This Row],[T2]]&gt;0,1,0))</f>
        <v>1</v>
      </c>
      <c r="K1921">
        <f>IF(ISBLANK(Table13[[#This Row],[T3]]),0,IF(Table13[[#This Row],[T3]]&gt;0,1,0))</f>
        <v>1</v>
      </c>
      <c r="L1921">
        <f>IF(ISBLANK(Table13[[#This Row],[T4]]),0,IF(Table13[[#This Row],[T4]]&gt;0,1,0))</f>
        <v>0</v>
      </c>
    </row>
    <row r="1922" spans="1:12">
      <c r="A1922" s="4">
        <v>43758</v>
      </c>
      <c r="B1922">
        <f t="shared" ref="B1922:B1985" si="79">DAY(A1922)</f>
        <v>20</v>
      </c>
      <c r="C1922">
        <f t="shared" si="78"/>
        <v>0</v>
      </c>
      <c r="D1922">
        <v>58</v>
      </c>
      <c r="E1922">
        <v>58</v>
      </c>
      <c r="F1922">
        <v>58</v>
      </c>
      <c r="G1922">
        <v>0</v>
      </c>
      <c r="I1922">
        <f>IF(ISBLANK(Table13[[#This Row],[T1]]),0,IF(Table13[[#This Row],[T1]]&gt;0,1,0))</f>
        <v>1</v>
      </c>
      <c r="J1922">
        <f>IF(ISBLANK(Table13[[#This Row],[T2]]),0,IF(Table13[[#This Row],[T2]]&gt;0,1,0))</f>
        <v>1</v>
      </c>
      <c r="K1922">
        <f>IF(ISBLANK(Table13[[#This Row],[T3]]),0,IF(Table13[[#This Row],[T3]]&gt;0,1,0))</f>
        <v>1</v>
      </c>
      <c r="L1922">
        <f>IF(ISBLANK(Table13[[#This Row],[T4]]),0,IF(Table13[[#This Row],[T4]]&gt;0,1,0))</f>
        <v>0</v>
      </c>
    </row>
    <row r="1923" spans="1:12">
      <c r="A1923" s="4">
        <v>43758.041666666664</v>
      </c>
      <c r="B1923">
        <f t="shared" si="79"/>
        <v>20</v>
      </c>
      <c r="C1923">
        <f t="shared" si="78"/>
        <v>1</v>
      </c>
      <c r="D1923">
        <v>58</v>
      </c>
      <c r="E1923">
        <v>58</v>
      </c>
      <c r="F1923">
        <v>58</v>
      </c>
      <c r="G1923">
        <v>0</v>
      </c>
      <c r="I1923">
        <f>IF(ISBLANK(Table13[[#This Row],[T1]]),0,IF(Table13[[#This Row],[T1]]&gt;0,1,0))</f>
        <v>1</v>
      </c>
      <c r="J1923">
        <f>IF(ISBLANK(Table13[[#This Row],[T2]]),0,IF(Table13[[#This Row],[T2]]&gt;0,1,0))</f>
        <v>1</v>
      </c>
      <c r="K1923">
        <f>IF(ISBLANK(Table13[[#This Row],[T3]]),0,IF(Table13[[#This Row],[T3]]&gt;0,1,0))</f>
        <v>1</v>
      </c>
      <c r="L1923">
        <f>IF(ISBLANK(Table13[[#This Row],[T4]]),0,IF(Table13[[#This Row],[T4]]&gt;0,1,0))</f>
        <v>0</v>
      </c>
    </row>
    <row r="1924" spans="1:12">
      <c r="A1924" s="4">
        <v>43758.083333333336</v>
      </c>
      <c r="B1924">
        <f t="shared" si="79"/>
        <v>20</v>
      </c>
      <c r="C1924">
        <f t="shared" si="78"/>
        <v>2</v>
      </c>
      <c r="D1924">
        <v>58</v>
      </c>
      <c r="E1924">
        <v>58</v>
      </c>
      <c r="F1924">
        <v>58</v>
      </c>
      <c r="G1924">
        <v>0</v>
      </c>
      <c r="I1924">
        <f>IF(ISBLANK(Table13[[#This Row],[T1]]),0,IF(Table13[[#This Row],[T1]]&gt;0,1,0))</f>
        <v>1</v>
      </c>
      <c r="J1924">
        <f>IF(ISBLANK(Table13[[#This Row],[T2]]),0,IF(Table13[[#This Row],[T2]]&gt;0,1,0))</f>
        <v>1</v>
      </c>
      <c r="K1924">
        <f>IF(ISBLANK(Table13[[#This Row],[T3]]),0,IF(Table13[[#This Row],[T3]]&gt;0,1,0))</f>
        <v>1</v>
      </c>
      <c r="L1924">
        <f>IF(ISBLANK(Table13[[#This Row],[T4]]),0,IF(Table13[[#This Row],[T4]]&gt;0,1,0))</f>
        <v>0</v>
      </c>
    </row>
    <row r="1925" spans="1:12">
      <c r="A1925" s="4">
        <v>43758.125</v>
      </c>
      <c r="B1925">
        <f t="shared" si="79"/>
        <v>20</v>
      </c>
      <c r="C1925">
        <f t="shared" si="78"/>
        <v>3</v>
      </c>
      <c r="D1925">
        <v>57</v>
      </c>
      <c r="E1925">
        <v>57</v>
      </c>
      <c r="F1925">
        <v>57</v>
      </c>
      <c r="G1925">
        <v>0</v>
      </c>
      <c r="I1925">
        <f>IF(ISBLANK(Table13[[#This Row],[T1]]),0,IF(Table13[[#This Row],[T1]]&gt;0,1,0))</f>
        <v>1</v>
      </c>
      <c r="J1925">
        <f>IF(ISBLANK(Table13[[#This Row],[T2]]),0,IF(Table13[[#This Row],[T2]]&gt;0,1,0))</f>
        <v>1</v>
      </c>
      <c r="K1925">
        <f>IF(ISBLANK(Table13[[#This Row],[T3]]),0,IF(Table13[[#This Row],[T3]]&gt;0,1,0))</f>
        <v>1</v>
      </c>
      <c r="L1925">
        <f>IF(ISBLANK(Table13[[#This Row],[T4]]),0,IF(Table13[[#This Row],[T4]]&gt;0,1,0))</f>
        <v>0</v>
      </c>
    </row>
    <row r="1926" spans="1:12">
      <c r="A1926" s="4">
        <v>43758.166666666664</v>
      </c>
      <c r="B1926">
        <f t="shared" si="79"/>
        <v>20</v>
      </c>
      <c r="C1926">
        <f t="shared" si="78"/>
        <v>4</v>
      </c>
      <c r="D1926">
        <v>58</v>
      </c>
      <c r="E1926">
        <v>35</v>
      </c>
      <c r="F1926">
        <v>58</v>
      </c>
      <c r="G1926">
        <v>0</v>
      </c>
      <c r="I1926">
        <f>IF(ISBLANK(Table13[[#This Row],[T1]]),0,IF(Table13[[#This Row],[T1]]&gt;0,1,0))</f>
        <v>1</v>
      </c>
      <c r="J1926">
        <f>IF(ISBLANK(Table13[[#This Row],[T2]]),0,IF(Table13[[#This Row],[T2]]&gt;0,1,0))</f>
        <v>1</v>
      </c>
      <c r="K1926">
        <f>IF(ISBLANK(Table13[[#This Row],[T3]]),0,IF(Table13[[#This Row],[T3]]&gt;0,1,0))</f>
        <v>1</v>
      </c>
      <c r="L1926">
        <f>IF(ISBLANK(Table13[[#This Row],[T4]]),0,IF(Table13[[#This Row],[T4]]&gt;0,1,0))</f>
        <v>0</v>
      </c>
    </row>
    <row r="1927" spans="1:12">
      <c r="A1927" s="4">
        <v>43758.208333333336</v>
      </c>
      <c r="B1927">
        <f t="shared" si="79"/>
        <v>20</v>
      </c>
      <c r="C1927">
        <f t="shared" si="78"/>
        <v>5</v>
      </c>
      <c r="D1927">
        <v>58</v>
      </c>
      <c r="E1927">
        <v>0</v>
      </c>
      <c r="F1927">
        <v>58</v>
      </c>
      <c r="G1927">
        <v>0</v>
      </c>
      <c r="I1927">
        <f>IF(ISBLANK(Table13[[#This Row],[T1]]),0,IF(Table13[[#This Row],[T1]]&gt;0,1,0))</f>
        <v>1</v>
      </c>
      <c r="J1927">
        <f>IF(ISBLANK(Table13[[#This Row],[T2]]),0,IF(Table13[[#This Row],[T2]]&gt;0,1,0))</f>
        <v>0</v>
      </c>
      <c r="K1927">
        <f>IF(ISBLANK(Table13[[#This Row],[T3]]),0,IF(Table13[[#This Row],[T3]]&gt;0,1,0))</f>
        <v>1</v>
      </c>
      <c r="L1927">
        <f>IF(ISBLANK(Table13[[#This Row],[T4]]),0,IF(Table13[[#This Row],[T4]]&gt;0,1,0))</f>
        <v>0</v>
      </c>
    </row>
    <row r="1928" spans="1:12">
      <c r="A1928" s="4">
        <v>43758.25</v>
      </c>
      <c r="B1928">
        <f t="shared" si="79"/>
        <v>20</v>
      </c>
      <c r="C1928">
        <f t="shared" si="78"/>
        <v>6</v>
      </c>
      <c r="D1928">
        <v>58</v>
      </c>
      <c r="E1928">
        <v>0</v>
      </c>
      <c r="F1928">
        <v>58</v>
      </c>
      <c r="G1928">
        <v>0</v>
      </c>
      <c r="I1928">
        <f>IF(ISBLANK(Table13[[#This Row],[T1]]),0,IF(Table13[[#This Row],[T1]]&gt;0,1,0))</f>
        <v>1</v>
      </c>
      <c r="J1928">
        <f>IF(ISBLANK(Table13[[#This Row],[T2]]),0,IF(Table13[[#This Row],[T2]]&gt;0,1,0))</f>
        <v>0</v>
      </c>
      <c r="K1928">
        <f>IF(ISBLANK(Table13[[#This Row],[T3]]),0,IF(Table13[[#This Row],[T3]]&gt;0,1,0))</f>
        <v>1</v>
      </c>
      <c r="L1928">
        <f>IF(ISBLANK(Table13[[#This Row],[T4]]),0,IF(Table13[[#This Row],[T4]]&gt;0,1,0))</f>
        <v>0</v>
      </c>
    </row>
    <row r="1929" spans="1:12">
      <c r="A1929" s="4">
        <v>43758.291666666664</v>
      </c>
      <c r="B1929">
        <f t="shared" si="79"/>
        <v>20</v>
      </c>
      <c r="C1929">
        <f t="shared" si="78"/>
        <v>7</v>
      </c>
      <c r="D1929">
        <v>57</v>
      </c>
      <c r="E1929">
        <v>0</v>
      </c>
      <c r="F1929">
        <v>57</v>
      </c>
      <c r="G1929">
        <v>0</v>
      </c>
      <c r="I1929">
        <f>IF(ISBLANK(Table13[[#This Row],[T1]]),0,IF(Table13[[#This Row],[T1]]&gt;0,1,0))</f>
        <v>1</v>
      </c>
      <c r="J1929">
        <f>IF(ISBLANK(Table13[[#This Row],[T2]]),0,IF(Table13[[#This Row],[T2]]&gt;0,1,0))</f>
        <v>0</v>
      </c>
      <c r="K1929">
        <f>IF(ISBLANK(Table13[[#This Row],[T3]]),0,IF(Table13[[#This Row],[T3]]&gt;0,1,0))</f>
        <v>1</v>
      </c>
      <c r="L1929">
        <f>IF(ISBLANK(Table13[[#This Row],[T4]]),0,IF(Table13[[#This Row],[T4]]&gt;0,1,0))</f>
        <v>0</v>
      </c>
    </row>
    <row r="1930" spans="1:12">
      <c r="A1930" s="4">
        <v>43758.333333333336</v>
      </c>
      <c r="B1930">
        <f t="shared" si="79"/>
        <v>20</v>
      </c>
      <c r="C1930">
        <f t="shared" si="78"/>
        <v>8</v>
      </c>
      <c r="D1930">
        <v>23</v>
      </c>
      <c r="E1930">
        <v>0</v>
      </c>
      <c r="F1930">
        <v>58</v>
      </c>
      <c r="G1930">
        <v>0</v>
      </c>
      <c r="I1930">
        <f>IF(ISBLANK(Table13[[#This Row],[T1]]),0,IF(Table13[[#This Row],[T1]]&gt;0,1,0))</f>
        <v>1</v>
      </c>
      <c r="J1930">
        <f>IF(ISBLANK(Table13[[#This Row],[T2]]),0,IF(Table13[[#This Row],[T2]]&gt;0,1,0))</f>
        <v>0</v>
      </c>
      <c r="K1930">
        <f>IF(ISBLANK(Table13[[#This Row],[T3]]),0,IF(Table13[[#This Row],[T3]]&gt;0,1,0))</f>
        <v>1</v>
      </c>
      <c r="L1930">
        <f>IF(ISBLANK(Table13[[#This Row],[T4]]),0,IF(Table13[[#This Row],[T4]]&gt;0,1,0))</f>
        <v>0</v>
      </c>
    </row>
    <row r="1931" spans="1:12">
      <c r="A1931" s="4">
        <v>43758.375</v>
      </c>
      <c r="B1931">
        <f t="shared" si="79"/>
        <v>20</v>
      </c>
      <c r="C1931">
        <f t="shared" si="78"/>
        <v>9</v>
      </c>
      <c r="D1931">
        <v>0</v>
      </c>
      <c r="E1931">
        <v>0</v>
      </c>
      <c r="F1931">
        <v>58</v>
      </c>
      <c r="G1931">
        <v>0</v>
      </c>
      <c r="I1931">
        <f>IF(ISBLANK(Table13[[#This Row],[T1]]),0,IF(Table13[[#This Row],[T1]]&gt;0,1,0))</f>
        <v>0</v>
      </c>
      <c r="J1931">
        <f>IF(ISBLANK(Table13[[#This Row],[T2]]),0,IF(Table13[[#This Row],[T2]]&gt;0,1,0))</f>
        <v>0</v>
      </c>
      <c r="K1931">
        <f>IF(ISBLANK(Table13[[#This Row],[T3]]),0,IF(Table13[[#This Row],[T3]]&gt;0,1,0))</f>
        <v>1</v>
      </c>
      <c r="L1931">
        <f>IF(ISBLANK(Table13[[#This Row],[T4]]),0,IF(Table13[[#This Row],[T4]]&gt;0,1,0))</f>
        <v>0</v>
      </c>
    </row>
    <row r="1932" spans="1:12">
      <c r="A1932" s="4">
        <v>43758.416666666664</v>
      </c>
      <c r="B1932">
        <f t="shared" si="79"/>
        <v>20</v>
      </c>
      <c r="C1932">
        <f t="shared" si="78"/>
        <v>10</v>
      </c>
      <c r="D1932">
        <v>0</v>
      </c>
      <c r="E1932">
        <v>0</v>
      </c>
      <c r="F1932">
        <v>57</v>
      </c>
      <c r="G1932">
        <v>0</v>
      </c>
      <c r="I1932">
        <f>IF(ISBLANK(Table13[[#This Row],[T1]]),0,IF(Table13[[#This Row],[T1]]&gt;0,1,0))</f>
        <v>0</v>
      </c>
      <c r="J1932">
        <f>IF(ISBLANK(Table13[[#This Row],[T2]]),0,IF(Table13[[#This Row],[T2]]&gt;0,1,0))</f>
        <v>0</v>
      </c>
      <c r="K1932">
        <f>IF(ISBLANK(Table13[[#This Row],[T3]]),0,IF(Table13[[#This Row],[T3]]&gt;0,1,0))</f>
        <v>1</v>
      </c>
      <c r="L1932">
        <f>IF(ISBLANK(Table13[[#This Row],[T4]]),0,IF(Table13[[#This Row],[T4]]&gt;0,1,0))</f>
        <v>0</v>
      </c>
    </row>
    <row r="1933" spans="1:12">
      <c r="A1933" s="4">
        <v>43758.458333333336</v>
      </c>
      <c r="B1933">
        <f t="shared" si="79"/>
        <v>20</v>
      </c>
      <c r="C1933">
        <f t="shared" si="78"/>
        <v>11</v>
      </c>
      <c r="D1933">
        <v>0</v>
      </c>
      <c r="E1933">
        <v>0</v>
      </c>
      <c r="F1933">
        <v>18</v>
      </c>
      <c r="G1933">
        <v>0</v>
      </c>
      <c r="I1933">
        <f>IF(ISBLANK(Table13[[#This Row],[T1]]),0,IF(Table13[[#This Row],[T1]]&gt;0,1,0))</f>
        <v>0</v>
      </c>
      <c r="J1933">
        <f>IF(ISBLANK(Table13[[#This Row],[T2]]),0,IF(Table13[[#This Row],[T2]]&gt;0,1,0))</f>
        <v>0</v>
      </c>
      <c r="K1933">
        <f>IF(ISBLANK(Table13[[#This Row],[T3]]),0,IF(Table13[[#This Row],[T3]]&gt;0,1,0))</f>
        <v>1</v>
      </c>
      <c r="L1933">
        <f>IF(ISBLANK(Table13[[#This Row],[T4]]),0,IF(Table13[[#This Row],[T4]]&gt;0,1,0))</f>
        <v>0</v>
      </c>
    </row>
    <row r="1934" spans="1:12">
      <c r="A1934" s="4">
        <v>43758.5</v>
      </c>
      <c r="B1934">
        <f t="shared" si="79"/>
        <v>20</v>
      </c>
      <c r="C1934">
        <f t="shared" si="78"/>
        <v>12</v>
      </c>
      <c r="I1934">
        <f>IF(ISBLANK(Table13[[#This Row],[T1]]),0,IF(Table13[[#This Row],[T1]]&gt;0,1,0))</f>
        <v>0</v>
      </c>
      <c r="J1934">
        <f>IF(ISBLANK(Table13[[#This Row],[T2]]),0,IF(Table13[[#This Row],[T2]]&gt;0,1,0))</f>
        <v>0</v>
      </c>
      <c r="K1934">
        <f>IF(ISBLANK(Table13[[#This Row],[T3]]),0,IF(Table13[[#This Row],[T3]]&gt;0,1,0))</f>
        <v>0</v>
      </c>
      <c r="L1934">
        <f>IF(ISBLANK(Table13[[#This Row],[T4]]),0,IF(Table13[[#This Row],[T4]]&gt;0,1,0))</f>
        <v>0</v>
      </c>
    </row>
    <row r="1935" spans="1:12">
      <c r="A1935" s="4">
        <v>43758.541666666664</v>
      </c>
      <c r="B1935">
        <f t="shared" si="79"/>
        <v>20</v>
      </c>
      <c r="C1935">
        <f t="shared" si="78"/>
        <v>13</v>
      </c>
      <c r="D1935">
        <v>0</v>
      </c>
      <c r="E1935">
        <v>0</v>
      </c>
      <c r="F1935">
        <v>38</v>
      </c>
      <c r="G1935">
        <v>0</v>
      </c>
      <c r="I1935">
        <f>IF(ISBLANK(Table13[[#This Row],[T1]]),0,IF(Table13[[#This Row],[T1]]&gt;0,1,0))</f>
        <v>0</v>
      </c>
      <c r="J1935">
        <f>IF(ISBLANK(Table13[[#This Row],[T2]]),0,IF(Table13[[#This Row],[T2]]&gt;0,1,0))</f>
        <v>0</v>
      </c>
      <c r="K1935">
        <f>IF(ISBLANK(Table13[[#This Row],[T3]]),0,IF(Table13[[#This Row],[T3]]&gt;0,1,0))</f>
        <v>1</v>
      </c>
      <c r="L1935">
        <f>IF(ISBLANK(Table13[[#This Row],[T4]]),0,IF(Table13[[#This Row],[T4]]&gt;0,1,0))</f>
        <v>0</v>
      </c>
    </row>
    <row r="1936" spans="1:12">
      <c r="A1936" s="4">
        <v>43758.583333333336</v>
      </c>
      <c r="B1936">
        <f t="shared" si="79"/>
        <v>20</v>
      </c>
      <c r="C1936">
        <f t="shared" si="78"/>
        <v>14</v>
      </c>
      <c r="D1936">
        <v>33</v>
      </c>
      <c r="E1936">
        <v>10</v>
      </c>
      <c r="F1936">
        <v>57</v>
      </c>
      <c r="G1936">
        <v>0</v>
      </c>
      <c r="I1936">
        <f>IF(ISBLANK(Table13[[#This Row],[T1]]),0,IF(Table13[[#This Row],[T1]]&gt;0,1,0))</f>
        <v>1</v>
      </c>
      <c r="J1936">
        <f>IF(ISBLANK(Table13[[#This Row],[T2]]),0,IF(Table13[[#This Row],[T2]]&gt;0,1,0))</f>
        <v>1</v>
      </c>
      <c r="K1936">
        <f>IF(ISBLANK(Table13[[#This Row],[T3]]),0,IF(Table13[[#This Row],[T3]]&gt;0,1,0))</f>
        <v>1</v>
      </c>
      <c r="L1936">
        <f>IF(ISBLANK(Table13[[#This Row],[T4]]),0,IF(Table13[[#This Row],[T4]]&gt;0,1,0))</f>
        <v>0</v>
      </c>
    </row>
    <row r="1937" spans="1:12">
      <c r="A1937" s="4">
        <v>43758.625</v>
      </c>
      <c r="B1937">
        <f t="shared" si="79"/>
        <v>20</v>
      </c>
      <c r="C1937">
        <f t="shared" si="78"/>
        <v>15</v>
      </c>
      <c r="D1937">
        <v>58</v>
      </c>
      <c r="E1937">
        <v>58</v>
      </c>
      <c r="F1937">
        <v>58</v>
      </c>
      <c r="G1937">
        <v>0</v>
      </c>
      <c r="I1937">
        <f>IF(ISBLANK(Table13[[#This Row],[T1]]),0,IF(Table13[[#This Row],[T1]]&gt;0,1,0))</f>
        <v>1</v>
      </c>
      <c r="J1937">
        <f>IF(ISBLANK(Table13[[#This Row],[T2]]),0,IF(Table13[[#This Row],[T2]]&gt;0,1,0))</f>
        <v>1</v>
      </c>
      <c r="K1937">
        <f>IF(ISBLANK(Table13[[#This Row],[T3]]),0,IF(Table13[[#This Row],[T3]]&gt;0,1,0))</f>
        <v>1</v>
      </c>
      <c r="L1937">
        <f>IF(ISBLANK(Table13[[#This Row],[T4]]),0,IF(Table13[[#This Row],[T4]]&gt;0,1,0))</f>
        <v>0</v>
      </c>
    </row>
    <row r="1938" spans="1:12">
      <c r="A1938" s="4">
        <v>43758.666666666664</v>
      </c>
      <c r="B1938">
        <f t="shared" si="79"/>
        <v>20</v>
      </c>
      <c r="C1938">
        <f t="shared" si="78"/>
        <v>16</v>
      </c>
      <c r="D1938">
        <v>18</v>
      </c>
      <c r="E1938">
        <v>58</v>
      </c>
      <c r="F1938">
        <v>18</v>
      </c>
      <c r="G1938">
        <v>0</v>
      </c>
      <c r="I1938">
        <f>IF(ISBLANK(Table13[[#This Row],[T1]]),0,IF(Table13[[#This Row],[T1]]&gt;0,1,0))</f>
        <v>1</v>
      </c>
      <c r="J1938">
        <f>IF(ISBLANK(Table13[[#This Row],[T2]]),0,IF(Table13[[#This Row],[T2]]&gt;0,1,0))</f>
        <v>1</v>
      </c>
      <c r="K1938">
        <f>IF(ISBLANK(Table13[[#This Row],[T3]]),0,IF(Table13[[#This Row],[T3]]&gt;0,1,0))</f>
        <v>1</v>
      </c>
      <c r="L1938">
        <f>IF(ISBLANK(Table13[[#This Row],[T4]]),0,IF(Table13[[#This Row],[T4]]&gt;0,1,0))</f>
        <v>0</v>
      </c>
    </row>
    <row r="1939" spans="1:12">
      <c r="A1939" s="4">
        <v>43758.708333333336</v>
      </c>
      <c r="B1939">
        <f t="shared" si="79"/>
        <v>20</v>
      </c>
      <c r="C1939">
        <f t="shared" si="78"/>
        <v>17</v>
      </c>
      <c r="D1939">
        <v>56</v>
      </c>
      <c r="E1939">
        <v>46</v>
      </c>
      <c r="F1939">
        <v>56</v>
      </c>
      <c r="G1939">
        <v>0</v>
      </c>
      <c r="I1939">
        <f>IF(ISBLANK(Table13[[#This Row],[T1]]),0,IF(Table13[[#This Row],[T1]]&gt;0,1,0))</f>
        <v>1</v>
      </c>
      <c r="J1939">
        <f>IF(ISBLANK(Table13[[#This Row],[T2]]),0,IF(Table13[[#This Row],[T2]]&gt;0,1,0))</f>
        <v>1</v>
      </c>
      <c r="K1939">
        <f>IF(ISBLANK(Table13[[#This Row],[T3]]),0,IF(Table13[[#This Row],[T3]]&gt;0,1,0))</f>
        <v>1</v>
      </c>
      <c r="L1939">
        <f>IF(ISBLANK(Table13[[#This Row],[T4]]),0,IF(Table13[[#This Row],[T4]]&gt;0,1,0))</f>
        <v>0</v>
      </c>
    </row>
    <row r="1940" spans="1:12">
      <c r="A1940" s="4">
        <v>43758.75</v>
      </c>
      <c r="B1940">
        <f t="shared" si="79"/>
        <v>20</v>
      </c>
      <c r="C1940">
        <f t="shared" si="78"/>
        <v>18</v>
      </c>
      <c r="D1940">
        <v>56</v>
      </c>
      <c r="E1940">
        <v>0</v>
      </c>
      <c r="F1940">
        <v>57</v>
      </c>
      <c r="G1940">
        <v>0</v>
      </c>
      <c r="I1940">
        <f>IF(ISBLANK(Table13[[#This Row],[T1]]),0,IF(Table13[[#This Row],[T1]]&gt;0,1,0))</f>
        <v>1</v>
      </c>
      <c r="J1940">
        <f>IF(ISBLANK(Table13[[#This Row],[T2]]),0,IF(Table13[[#This Row],[T2]]&gt;0,1,0))</f>
        <v>0</v>
      </c>
      <c r="K1940">
        <f>IF(ISBLANK(Table13[[#This Row],[T3]]),0,IF(Table13[[#This Row],[T3]]&gt;0,1,0))</f>
        <v>1</v>
      </c>
      <c r="L1940">
        <f>IF(ISBLANK(Table13[[#This Row],[T4]]),0,IF(Table13[[#This Row],[T4]]&gt;0,1,0))</f>
        <v>0</v>
      </c>
    </row>
    <row r="1941" spans="1:12">
      <c r="A1941" s="4">
        <v>43758.791666666664</v>
      </c>
      <c r="B1941">
        <f t="shared" si="79"/>
        <v>20</v>
      </c>
      <c r="C1941">
        <f t="shared" si="78"/>
        <v>19</v>
      </c>
      <c r="D1941">
        <v>57</v>
      </c>
      <c r="E1941">
        <v>0</v>
      </c>
      <c r="F1941">
        <v>57</v>
      </c>
      <c r="G1941">
        <v>0</v>
      </c>
      <c r="I1941">
        <f>IF(ISBLANK(Table13[[#This Row],[T1]]),0,IF(Table13[[#This Row],[T1]]&gt;0,1,0))</f>
        <v>1</v>
      </c>
      <c r="J1941">
        <f>IF(ISBLANK(Table13[[#This Row],[T2]]),0,IF(Table13[[#This Row],[T2]]&gt;0,1,0))</f>
        <v>0</v>
      </c>
      <c r="K1941">
        <f>IF(ISBLANK(Table13[[#This Row],[T3]]),0,IF(Table13[[#This Row],[T3]]&gt;0,1,0))</f>
        <v>1</v>
      </c>
      <c r="L1941">
        <f>IF(ISBLANK(Table13[[#This Row],[T4]]),0,IF(Table13[[#This Row],[T4]]&gt;0,1,0))</f>
        <v>0</v>
      </c>
    </row>
    <row r="1942" spans="1:12">
      <c r="A1942" s="4">
        <v>43758.833333333336</v>
      </c>
      <c r="B1942">
        <f t="shared" si="79"/>
        <v>20</v>
      </c>
      <c r="C1942">
        <f t="shared" si="78"/>
        <v>20</v>
      </c>
      <c r="D1942">
        <v>58</v>
      </c>
      <c r="E1942">
        <v>0</v>
      </c>
      <c r="F1942">
        <v>58</v>
      </c>
      <c r="G1942">
        <v>0</v>
      </c>
      <c r="I1942">
        <f>IF(ISBLANK(Table13[[#This Row],[T1]]),0,IF(Table13[[#This Row],[T1]]&gt;0,1,0))</f>
        <v>1</v>
      </c>
      <c r="J1942">
        <f>IF(ISBLANK(Table13[[#This Row],[T2]]),0,IF(Table13[[#This Row],[T2]]&gt;0,1,0))</f>
        <v>0</v>
      </c>
      <c r="K1942">
        <f>IF(ISBLANK(Table13[[#This Row],[T3]]),0,IF(Table13[[#This Row],[T3]]&gt;0,1,0))</f>
        <v>1</v>
      </c>
      <c r="L1942">
        <f>IF(ISBLANK(Table13[[#This Row],[T4]]),0,IF(Table13[[#This Row],[T4]]&gt;0,1,0))</f>
        <v>0</v>
      </c>
    </row>
    <row r="1943" spans="1:12">
      <c r="A1943" s="4">
        <v>43758.875</v>
      </c>
      <c r="B1943">
        <f t="shared" si="79"/>
        <v>20</v>
      </c>
      <c r="C1943">
        <f t="shared" si="78"/>
        <v>21</v>
      </c>
      <c r="D1943">
        <v>57</v>
      </c>
      <c r="E1943">
        <v>0</v>
      </c>
      <c r="F1943">
        <v>57</v>
      </c>
      <c r="G1943">
        <v>0</v>
      </c>
      <c r="I1943">
        <f>IF(ISBLANK(Table13[[#This Row],[T1]]),0,IF(Table13[[#This Row],[T1]]&gt;0,1,0))</f>
        <v>1</v>
      </c>
      <c r="J1943">
        <f>IF(ISBLANK(Table13[[#This Row],[T2]]),0,IF(Table13[[#This Row],[T2]]&gt;0,1,0))</f>
        <v>0</v>
      </c>
      <c r="K1943">
        <f>IF(ISBLANK(Table13[[#This Row],[T3]]),0,IF(Table13[[#This Row],[T3]]&gt;0,1,0))</f>
        <v>1</v>
      </c>
      <c r="L1943">
        <f>IF(ISBLANK(Table13[[#This Row],[T4]]),0,IF(Table13[[#This Row],[T4]]&gt;0,1,0))</f>
        <v>0</v>
      </c>
    </row>
    <row r="1944" spans="1:12">
      <c r="A1944" s="4">
        <v>43758.916666666664</v>
      </c>
      <c r="B1944">
        <f t="shared" si="79"/>
        <v>20</v>
      </c>
      <c r="C1944">
        <f t="shared" si="78"/>
        <v>22</v>
      </c>
      <c r="D1944">
        <v>58</v>
      </c>
      <c r="E1944">
        <v>21</v>
      </c>
      <c r="F1944">
        <v>58</v>
      </c>
      <c r="G1944">
        <v>0</v>
      </c>
      <c r="I1944">
        <f>IF(ISBLANK(Table13[[#This Row],[T1]]),0,IF(Table13[[#This Row],[T1]]&gt;0,1,0))</f>
        <v>1</v>
      </c>
      <c r="J1944">
        <f>IF(ISBLANK(Table13[[#This Row],[T2]]),0,IF(Table13[[#This Row],[T2]]&gt;0,1,0))</f>
        <v>1</v>
      </c>
      <c r="K1944">
        <f>IF(ISBLANK(Table13[[#This Row],[T3]]),0,IF(Table13[[#This Row],[T3]]&gt;0,1,0))</f>
        <v>1</v>
      </c>
      <c r="L1944">
        <f>IF(ISBLANK(Table13[[#This Row],[T4]]),0,IF(Table13[[#This Row],[T4]]&gt;0,1,0))</f>
        <v>0</v>
      </c>
    </row>
    <row r="1945" spans="1:12">
      <c r="A1945" s="4">
        <v>43758.958333333336</v>
      </c>
      <c r="B1945">
        <f t="shared" si="79"/>
        <v>20</v>
      </c>
      <c r="C1945">
        <f t="shared" si="78"/>
        <v>23</v>
      </c>
      <c r="D1945">
        <v>59</v>
      </c>
      <c r="E1945">
        <v>56</v>
      </c>
      <c r="F1945">
        <v>59</v>
      </c>
      <c r="G1945">
        <v>0</v>
      </c>
      <c r="I1945">
        <f>IF(ISBLANK(Table13[[#This Row],[T1]]),0,IF(Table13[[#This Row],[T1]]&gt;0,1,0))</f>
        <v>1</v>
      </c>
      <c r="J1945">
        <f>IF(ISBLANK(Table13[[#This Row],[T2]]),0,IF(Table13[[#This Row],[T2]]&gt;0,1,0))</f>
        <v>1</v>
      </c>
      <c r="K1945">
        <f>IF(ISBLANK(Table13[[#This Row],[T3]]),0,IF(Table13[[#This Row],[T3]]&gt;0,1,0))</f>
        <v>1</v>
      </c>
      <c r="L1945">
        <f>IF(ISBLANK(Table13[[#This Row],[T4]]),0,IF(Table13[[#This Row],[T4]]&gt;0,1,0))</f>
        <v>0</v>
      </c>
    </row>
    <row r="1946" spans="1:12">
      <c r="A1946" s="4">
        <v>43759</v>
      </c>
      <c r="B1946">
        <f t="shared" si="79"/>
        <v>21</v>
      </c>
      <c r="C1946">
        <f t="shared" si="78"/>
        <v>0</v>
      </c>
      <c r="D1946">
        <v>57</v>
      </c>
      <c r="E1946">
        <v>57</v>
      </c>
      <c r="F1946">
        <v>57</v>
      </c>
      <c r="G1946">
        <v>0</v>
      </c>
      <c r="I1946">
        <f>IF(ISBLANK(Table13[[#This Row],[T1]]),0,IF(Table13[[#This Row],[T1]]&gt;0,1,0))</f>
        <v>1</v>
      </c>
      <c r="J1946">
        <f>IF(ISBLANK(Table13[[#This Row],[T2]]),0,IF(Table13[[#This Row],[T2]]&gt;0,1,0))</f>
        <v>1</v>
      </c>
      <c r="K1946">
        <f>IF(ISBLANK(Table13[[#This Row],[T3]]),0,IF(Table13[[#This Row],[T3]]&gt;0,1,0))</f>
        <v>1</v>
      </c>
      <c r="L1946">
        <f>IF(ISBLANK(Table13[[#This Row],[T4]]),0,IF(Table13[[#This Row],[T4]]&gt;0,1,0))</f>
        <v>0</v>
      </c>
    </row>
    <row r="1947" spans="1:12">
      <c r="A1947" s="4">
        <v>43759.041666666664</v>
      </c>
      <c r="B1947">
        <f t="shared" si="79"/>
        <v>21</v>
      </c>
      <c r="C1947">
        <f t="shared" ref="C1947:C2010" si="80">HOUR(A1947)</f>
        <v>1</v>
      </c>
      <c r="D1947">
        <v>58</v>
      </c>
      <c r="E1947">
        <v>58</v>
      </c>
      <c r="F1947">
        <v>58</v>
      </c>
      <c r="G1947">
        <v>0</v>
      </c>
      <c r="I1947">
        <f>IF(ISBLANK(Table13[[#This Row],[T1]]),0,IF(Table13[[#This Row],[T1]]&gt;0,1,0))</f>
        <v>1</v>
      </c>
      <c r="J1947">
        <f>IF(ISBLANK(Table13[[#This Row],[T2]]),0,IF(Table13[[#This Row],[T2]]&gt;0,1,0))</f>
        <v>1</v>
      </c>
      <c r="K1947">
        <f>IF(ISBLANK(Table13[[#This Row],[T3]]),0,IF(Table13[[#This Row],[T3]]&gt;0,1,0))</f>
        <v>1</v>
      </c>
      <c r="L1947">
        <f>IF(ISBLANK(Table13[[#This Row],[T4]]),0,IF(Table13[[#This Row],[T4]]&gt;0,1,0))</f>
        <v>0</v>
      </c>
    </row>
    <row r="1948" spans="1:12">
      <c r="A1948" s="4">
        <v>43759.083333333336</v>
      </c>
      <c r="B1948">
        <f t="shared" si="79"/>
        <v>21</v>
      </c>
      <c r="C1948">
        <f t="shared" si="80"/>
        <v>2</v>
      </c>
      <c r="D1948">
        <v>58</v>
      </c>
      <c r="E1948">
        <v>58</v>
      </c>
      <c r="F1948">
        <v>58</v>
      </c>
      <c r="G1948">
        <v>0</v>
      </c>
      <c r="I1948">
        <f>IF(ISBLANK(Table13[[#This Row],[T1]]),0,IF(Table13[[#This Row],[T1]]&gt;0,1,0))</f>
        <v>1</v>
      </c>
      <c r="J1948">
        <f>IF(ISBLANK(Table13[[#This Row],[T2]]),0,IF(Table13[[#This Row],[T2]]&gt;0,1,0))</f>
        <v>1</v>
      </c>
      <c r="K1948">
        <f>IF(ISBLANK(Table13[[#This Row],[T3]]),0,IF(Table13[[#This Row],[T3]]&gt;0,1,0))</f>
        <v>1</v>
      </c>
      <c r="L1948">
        <f>IF(ISBLANK(Table13[[#This Row],[T4]]),0,IF(Table13[[#This Row],[T4]]&gt;0,1,0))</f>
        <v>0</v>
      </c>
    </row>
    <row r="1949" spans="1:12">
      <c r="A1949" s="4">
        <v>43759.125</v>
      </c>
      <c r="B1949">
        <f t="shared" si="79"/>
        <v>21</v>
      </c>
      <c r="C1949">
        <f t="shared" si="80"/>
        <v>3</v>
      </c>
      <c r="D1949">
        <v>58</v>
      </c>
      <c r="E1949">
        <v>56</v>
      </c>
      <c r="F1949">
        <v>58</v>
      </c>
      <c r="G1949">
        <v>0</v>
      </c>
      <c r="I1949">
        <f>IF(ISBLANK(Table13[[#This Row],[T1]]),0,IF(Table13[[#This Row],[T1]]&gt;0,1,0))</f>
        <v>1</v>
      </c>
      <c r="J1949">
        <f>IF(ISBLANK(Table13[[#This Row],[T2]]),0,IF(Table13[[#This Row],[T2]]&gt;0,1,0))</f>
        <v>1</v>
      </c>
      <c r="K1949">
        <f>IF(ISBLANK(Table13[[#This Row],[T3]]),0,IF(Table13[[#This Row],[T3]]&gt;0,1,0))</f>
        <v>1</v>
      </c>
      <c r="L1949">
        <f>IF(ISBLANK(Table13[[#This Row],[T4]]),0,IF(Table13[[#This Row],[T4]]&gt;0,1,0))</f>
        <v>0</v>
      </c>
    </row>
    <row r="1950" spans="1:12">
      <c r="A1950" s="4">
        <v>43759.166666666664</v>
      </c>
      <c r="B1950">
        <f t="shared" si="79"/>
        <v>21</v>
      </c>
      <c r="C1950">
        <f t="shared" si="80"/>
        <v>4</v>
      </c>
      <c r="D1950">
        <v>58</v>
      </c>
      <c r="E1950">
        <v>57</v>
      </c>
      <c r="F1950">
        <v>58</v>
      </c>
      <c r="G1950">
        <v>0</v>
      </c>
      <c r="I1950">
        <f>IF(ISBLANK(Table13[[#This Row],[T1]]),0,IF(Table13[[#This Row],[T1]]&gt;0,1,0))</f>
        <v>1</v>
      </c>
      <c r="J1950">
        <f>IF(ISBLANK(Table13[[#This Row],[T2]]),0,IF(Table13[[#This Row],[T2]]&gt;0,1,0))</f>
        <v>1</v>
      </c>
      <c r="K1950">
        <f>IF(ISBLANK(Table13[[#This Row],[T3]]),0,IF(Table13[[#This Row],[T3]]&gt;0,1,0))</f>
        <v>1</v>
      </c>
      <c r="L1950">
        <f>IF(ISBLANK(Table13[[#This Row],[T4]]),0,IF(Table13[[#This Row],[T4]]&gt;0,1,0))</f>
        <v>0</v>
      </c>
    </row>
    <row r="1951" spans="1:12">
      <c r="A1951" s="4">
        <v>43759.208333333336</v>
      </c>
      <c r="B1951">
        <f t="shared" si="79"/>
        <v>21</v>
      </c>
      <c r="C1951">
        <f t="shared" si="80"/>
        <v>5</v>
      </c>
      <c r="D1951">
        <v>57</v>
      </c>
      <c r="E1951">
        <v>56</v>
      </c>
      <c r="F1951">
        <v>57</v>
      </c>
      <c r="G1951">
        <v>0</v>
      </c>
      <c r="I1951">
        <f>IF(ISBLANK(Table13[[#This Row],[T1]]),0,IF(Table13[[#This Row],[T1]]&gt;0,1,0))</f>
        <v>1</v>
      </c>
      <c r="J1951">
        <f>IF(ISBLANK(Table13[[#This Row],[T2]]),0,IF(Table13[[#This Row],[T2]]&gt;0,1,0))</f>
        <v>1</v>
      </c>
      <c r="K1951">
        <f>IF(ISBLANK(Table13[[#This Row],[T3]]),0,IF(Table13[[#This Row],[T3]]&gt;0,1,0))</f>
        <v>1</v>
      </c>
      <c r="L1951">
        <f>IF(ISBLANK(Table13[[#This Row],[T4]]),0,IF(Table13[[#This Row],[T4]]&gt;0,1,0))</f>
        <v>0</v>
      </c>
    </row>
    <row r="1952" spans="1:12">
      <c r="A1952" s="4">
        <v>43759.25</v>
      </c>
      <c r="B1952">
        <f t="shared" si="79"/>
        <v>21</v>
      </c>
      <c r="C1952">
        <f t="shared" si="80"/>
        <v>6</v>
      </c>
      <c r="D1952">
        <v>58</v>
      </c>
      <c r="E1952">
        <v>57</v>
      </c>
      <c r="F1952">
        <v>54</v>
      </c>
      <c r="G1952">
        <v>0</v>
      </c>
      <c r="I1952">
        <f>IF(ISBLANK(Table13[[#This Row],[T1]]),0,IF(Table13[[#This Row],[T1]]&gt;0,1,0))</f>
        <v>1</v>
      </c>
      <c r="J1952">
        <f>IF(ISBLANK(Table13[[#This Row],[T2]]),0,IF(Table13[[#This Row],[T2]]&gt;0,1,0))</f>
        <v>1</v>
      </c>
      <c r="K1952">
        <f>IF(ISBLANK(Table13[[#This Row],[T3]]),0,IF(Table13[[#This Row],[T3]]&gt;0,1,0))</f>
        <v>1</v>
      </c>
      <c r="L1952">
        <f>IF(ISBLANK(Table13[[#This Row],[T4]]),0,IF(Table13[[#This Row],[T4]]&gt;0,1,0))</f>
        <v>0</v>
      </c>
    </row>
    <row r="1953" spans="1:12">
      <c r="A1953" s="4">
        <v>43759.291666666664</v>
      </c>
      <c r="B1953">
        <f t="shared" si="79"/>
        <v>21</v>
      </c>
      <c r="C1953">
        <f t="shared" si="80"/>
        <v>7</v>
      </c>
      <c r="D1953">
        <v>47</v>
      </c>
      <c r="E1953">
        <v>58</v>
      </c>
      <c r="F1953">
        <v>17</v>
      </c>
      <c r="G1953">
        <v>0</v>
      </c>
      <c r="I1953">
        <f>IF(ISBLANK(Table13[[#This Row],[T1]]),0,IF(Table13[[#This Row],[T1]]&gt;0,1,0))</f>
        <v>1</v>
      </c>
      <c r="J1953">
        <f>IF(ISBLANK(Table13[[#This Row],[T2]]),0,IF(Table13[[#This Row],[T2]]&gt;0,1,0))</f>
        <v>1</v>
      </c>
      <c r="K1953">
        <f>IF(ISBLANK(Table13[[#This Row],[T3]]),0,IF(Table13[[#This Row],[T3]]&gt;0,1,0))</f>
        <v>1</v>
      </c>
      <c r="L1953">
        <f>IF(ISBLANK(Table13[[#This Row],[T4]]),0,IF(Table13[[#This Row],[T4]]&gt;0,1,0))</f>
        <v>0</v>
      </c>
    </row>
    <row r="1954" spans="1:12">
      <c r="A1954" s="4">
        <v>43759.333333333336</v>
      </c>
      <c r="B1954">
        <f t="shared" si="79"/>
        <v>21</v>
      </c>
      <c r="C1954">
        <f t="shared" si="80"/>
        <v>8</v>
      </c>
      <c r="D1954">
        <v>0</v>
      </c>
      <c r="E1954">
        <v>58</v>
      </c>
      <c r="F1954">
        <v>0</v>
      </c>
      <c r="G1954">
        <v>0</v>
      </c>
      <c r="I1954">
        <f>IF(ISBLANK(Table13[[#This Row],[T1]]),0,IF(Table13[[#This Row],[T1]]&gt;0,1,0))</f>
        <v>0</v>
      </c>
      <c r="J1954">
        <f>IF(ISBLANK(Table13[[#This Row],[T2]]),0,IF(Table13[[#This Row],[T2]]&gt;0,1,0))</f>
        <v>1</v>
      </c>
      <c r="K1954">
        <f>IF(ISBLANK(Table13[[#This Row],[T3]]),0,IF(Table13[[#This Row],[T3]]&gt;0,1,0))</f>
        <v>0</v>
      </c>
      <c r="L1954">
        <f>IF(ISBLANK(Table13[[#This Row],[T4]]),0,IF(Table13[[#This Row],[T4]]&gt;0,1,0))</f>
        <v>0</v>
      </c>
    </row>
    <row r="1955" spans="1:12">
      <c r="A1955" s="4">
        <v>43759.375</v>
      </c>
      <c r="B1955">
        <f t="shared" si="79"/>
        <v>21</v>
      </c>
      <c r="C1955">
        <f t="shared" si="80"/>
        <v>9</v>
      </c>
      <c r="D1955">
        <v>0</v>
      </c>
      <c r="E1955">
        <v>57</v>
      </c>
      <c r="F1955">
        <v>0</v>
      </c>
      <c r="G1955">
        <v>0</v>
      </c>
      <c r="I1955">
        <f>IF(ISBLANK(Table13[[#This Row],[T1]]),0,IF(Table13[[#This Row],[T1]]&gt;0,1,0))</f>
        <v>0</v>
      </c>
      <c r="J1955">
        <f>IF(ISBLANK(Table13[[#This Row],[T2]]),0,IF(Table13[[#This Row],[T2]]&gt;0,1,0))</f>
        <v>1</v>
      </c>
      <c r="K1955">
        <f>IF(ISBLANK(Table13[[#This Row],[T3]]),0,IF(Table13[[#This Row],[T3]]&gt;0,1,0))</f>
        <v>0</v>
      </c>
      <c r="L1955">
        <f>IF(ISBLANK(Table13[[#This Row],[T4]]),0,IF(Table13[[#This Row],[T4]]&gt;0,1,0))</f>
        <v>0</v>
      </c>
    </row>
    <row r="1956" spans="1:12">
      <c r="A1956" s="4">
        <v>43759.416666666664</v>
      </c>
      <c r="B1956">
        <f t="shared" si="79"/>
        <v>21</v>
      </c>
      <c r="C1956">
        <f t="shared" si="80"/>
        <v>10</v>
      </c>
      <c r="D1956">
        <v>0</v>
      </c>
      <c r="E1956">
        <v>3</v>
      </c>
      <c r="F1956">
        <v>0</v>
      </c>
      <c r="G1956">
        <v>0</v>
      </c>
      <c r="I1956">
        <f>IF(ISBLANK(Table13[[#This Row],[T1]]),0,IF(Table13[[#This Row],[T1]]&gt;0,1,0))</f>
        <v>0</v>
      </c>
      <c r="J1956">
        <f>IF(ISBLANK(Table13[[#This Row],[T2]]),0,IF(Table13[[#This Row],[T2]]&gt;0,1,0))</f>
        <v>1</v>
      </c>
      <c r="K1956">
        <f>IF(ISBLANK(Table13[[#This Row],[T3]]),0,IF(Table13[[#This Row],[T3]]&gt;0,1,0))</f>
        <v>0</v>
      </c>
      <c r="L1956">
        <f>IF(ISBLANK(Table13[[#This Row],[T4]]),0,IF(Table13[[#This Row],[T4]]&gt;0,1,0))</f>
        <v>0</v>
      </c>
    </row>
    <row r="1957" spans="1:12">
      <c r="A1957" s="4">
        <v>43759.458332870374</v>
      </c>
      <c r="B1957">
        <f t="shared" si="79"/>
        <v>21</v>
      </c>
      <c r="C1957">
        <f t="shared" si="80"/>
        <v>11</v>
      </c>
      <c r="I1957">
        <f>IF(ISBLANK(Table13[[#This Row],[T1]]),0,IF(Table13[[#This Row],[T1]]&gt;0,1,0))</f>
        <v>0</v>
      </c>
      <c r="J1957">
        <f>IF(ISBLANK(Table13[[#This Row],[T2]]),0,IF(Table13[[#This Row],[T2]]&gt;0,1,0))</f>
        <v>0</v>
      </c>
      <c r="K1957">
        <f>IF(ISBLANK(Table13[[#This Row],[T3]]),0,IF(Table13[[#This Row],[T3]]&gt;0,1,0))</f>
        <v>0</v>
      </c>
      <c r="L1957">
        <f>IF(ISBLANK(Table13[[#This Row],[T4]]),0,IF(Table13[[#This Row],[T4]]&gt;0,1,0))</f>
        <v>0</v>
      </c>
    </row>
    <row r="1958" spans="1:12">
      <c r="A1958" s="4">
        <v>43759.5</v>
      </c>
      <c r="B1958">
        <f t="shared" si="79"/>
        <v>21</v>
      </c>
      <c r="C1958">
        <f t="shared" si="80"/>
        <v>12</v>
      </c>
      <c r="D1958">
        <v>0</v>
      </c>
      <c r="E1958">
        <v>2</v>
      </c>
      <c r="F1958">
        <v>0</v>
      </c>
      <c r="G1958">
        <v>0</v>
      </c>
      <c r="I1958">
        <f>IF(ISBLANK(Table13[[#This Row],[T1]]),0,IF(Table13[[#This Row],[T1]]&gt;0,1,0))</f>
        <v>0</v>
      </c>
      <c r="J1958">
        <f>IF(ISBLANK(Table13[[#This Row],[T2]]),0,IF(Table13[[#This Row],[T2]]&gt;0,1,0))</f>
        <v>1</v>
      </c>
      <c r="K1958">
        <f>IF(ISBLANK(Table13[[#This Row],[T3]]),0,IF(Table13[[#This Row],[T3]]&gt;0,1,0))</f>
        <v>0</v>
      </c>
      <c r="L1958">
        <f>IF(ISBLANK(Table13[[#This Row],[T4]]),0,IF(Table13[[#This Row],[T4]]&gt;0,1,0))</f>
        <v>0</v>
      </c>
    </row>
    <row r="1959" spans="1:12">
      <c r="A1959" s="4">
        <v>43759.541666666664</v>
      </c>
      <c r="B1959">
        <f t="shared" si="79"/>
        <v>21</v>
      </c>
      <c r="C1959">
        <f t="shared" si="80"/>
        <v>13</v>
      </c>
      <c r="D1959">
        <v>0</v>
      </c>
      <c r="E1959">
        <v>25</v>
      </c>
      <c r="F1959">
        <v>0</v>
      </c>
      <c r="G1959">
        <v>0</v>
      </c>
      <c r="I1959">
        <f>IF(ISBLANK(Table13[[#This Row],[T1]]),0,IF(Table13[[#This Row],[T1]]&gt;0,1,0))</f>
        <v>0</v>
      </c>
      <c r="J1959">
        <f>IF(ISBLANK(Table13[[#This Row],[T2]]),0,IF(Table13[[#This Row],[T2]]&gt;0,1,0))</f>
        <v>1</v>
      </c>
      <c r="K1959">
        <f>IF(ISBLANK(Table13[[#This Row],[T3]]),0,IF(Table13[[#This Row],[T3]]&gt;0,1,0))</f>
        <v>0</v>
      </c>
      <c r="L1959">
        <f>IF(ISBLANK(Table13[[#This Row],[T4]]),0,IF(Table13[[#This Row],[T4]]&gt;0,1,0))</f>
        <v>0</v>
      </c>
    </row>
    <row r="1960" spans="1:12">
      <c r="A1960" s="4">
        <v>43759.583333043978</v>
      </c>
      <c r="B1960">
        <f t="shared" si="79"/>
        <v>21</v>
      </c>
      <c r="C1960">
        <f t="shared" si="80"/>
        <v>14</v>
      </c>
      <c r="I1960">
        <f>IF(ISBLANK(Table13[[#This Row],[T1]]),0,IF(Table13[[#This Row],[T1]]&gt;0,1,0))</f>
        <v>0</v>
      </c>
      <c r="J1960">
        <f>IF(ISBLANK(Table13[[#This Row],[T2]]),0,IF(Table13[[#This Row],[T2]]&gt;0,1,0))</f>
        <v>0</v>
      </c>
      <c r="K1960">
        <f>IF(ISBLANK(Table13[[#This Row],[T3]]),0,IF(Table13[[#This Row],[T3]]&gt;0,1,0))</f>
        <v>0</v>
      </c>
      <c r="L1960">
        <f>IF(ISBLANK(Table13[[#This Row],[T4]]),0,IF(Table13[[#This Row],[T4]]&gt;0,1,0))</f>
        <v>0</v>
      </c>
    </row>
    <row r="1961" spans="1:12">
      <c r="A1961" s="4">
        <v>43759.624999652777</v>
      </c>
      <c r="B1961">
        <f t="shared" si="79"/>
        <v>21</v>
      </c>
      <c r="C1961">
        <f t="shared" si="80"/>
        <v>15</v>
      </c>
      <c r="I1961">
        <f>IF(ISBLANK(Table13[[#This Row],[T1]]),0,IF(Table13[[#This Row],[T1]]&gt;0,1,0))</f>
        <v>0</v>
      </c>
      <c r="J1961">
        <f>IF(ISBLANK(Table13[[#This Row],[T2]]),0,IF(Table13[[#This Row],[T2]]&gt;0,1,0))</f>
        <v>0</v>
      </c>
      <c r="K1961">
        <f>IF(ISBLANK(Table13[[#This Row],[T3]]),0,IF(Table13[[#This Row],[T3]]&gt;0,1,0))</f>
        <v>0</v>
      </c>
      <c r="L1961">
        <f>IF(ISBLANK(Table13[[#This Row],[T4]]),0,IF(Table13[[#This Row],[T4]]&gt;0,1,0))</f>
        <v>0</v>
      </c>
    </row>
    <row r="1962" spans="1:12">
      <c r="A1962" s="4">
        <v>43759.666666261575</v>
      </c>
      <c r="B1962">
        <f t="shared" si="79"/>
        <v>21</v>
      </c>
      <c r="C1962">
        <f t="shared" si="80"/>
        <v>16</v>
      </c>
      <c r="I1962">
        <f>IF(ISBLANK(Table13[[#This Row],[T1]]),0,IF(Table13[[#This Row],[T1]]&gt;0,1,0))</f>
        <v>0</v>
      </c>
      <c r="J1962">
        <f>IF(ISBLANK(Table13[[#This Row],[T2]]),0,IF(Table13[[#This Row],[T2]]&gt;0,1,0))</f>
        <v>0</v>
      </c>
      <c r="K1962">
        <f>IF(ISBLANK(Table13[[#This Row],[T3]]),0,IF(Table13[[#This Row],[T3]]&gt;0,1,0))</f>
        <v>0</v>
      </c>
      <c r="L1962">
        <f>IF(ISBLANK(Table13[[#This Row],[T4]]),0,IF(Table13[[#This Row],[T4]]&gt;0,1,0))</f>
        <v>0</v>
      </c>
    </row>
    <row r="1963" spans="1:12">
      <c r="A1963" s="4">
        <v>43759.708332870374</v>
      </c>
      <c r="B1963">
        <f t="shared" si="79"/>
        <v>21</v>
      </c>
      <c r="C1963">
        <f t="shared" si="80"/>
        <v>17</v>
      </c>
      <c r="I1963">
        <f>IF(ISBLANK(Table13[[#This Row],[T1]]),0,IF(Table13[[#This Row],[T1]]&gt;0,1,0))</f>
        <v>0</v>
      </c>
      <c r="J1963">
        <f>IF(ISBLANK(Table13[[#This Row],[T2]]),0,IF(Table13[[#This Row],[T2]]&gt;0,1,0))</f>
        <v>0</v>
      </c>
      <c r="K1963">
        <f>IF(ISBLANK(Table13[[#This Row],[T3]]),0,IF(Table13[[#This Row],[T3]]&gt;0,1,0))</f>
        <v>0</v>
      </c>
      <c r="L1963">
        <f>IF(ISBLANK(Table13[[#This Row],[T4]]),0,IF(Table13[[#This Row],[T4]]&gt;0,1,0))</f>
        <v>0</v>
      </c>
    </row>
    <row r="1964" spans="1:12">
      <c r="A1964" s="4">
        <v>43759.749999479165</v>
      </c>
      <c r="B1964">
        <f t="shared" si="79"/>
        <v>21</v>
      </c>
      <c r="C1964">
        <f t="shared" si="80"/>
        <v>18</v>
      </c>
      <c r="D1964">
        <v>0</v>
      </c>
      <c r="E1964">
        <v>0</v>
      </c>
      <c r="F1964">
        <v>16</v>
      </c>
      <c r="G1964">
        <v>0</v>
      </c>
      <c r="I1964">
        <f>IF(ISBLANK(Table13[[#This Row],[T1]]),0,IF(Table13[[#This Row],[T1]]&gt;0,1,0))</f>
        <v>0</v>
      </c>
      <c r="J1964">
        <f>IF(ISBLANK(Table13[[#This Row],[T2]]),0,IF(Table13[[#This Row],[T2]]&gt;0,1,0))</f>
        <v>0</v>
      </c>
      <c r="K1964">
        <f>IF(ISBLANK(Table13[[#This Row],[T3]]),0,IF(Table13[[#This Row],[T3]]&gt;0,1,0))</f>
        <v>1</v>
      </c>
      <c r="L1964">
        <f>IF(ISBLANK(Table13[[#This Row],[T4]]),0,IF(Table13[[#This Row],[T4]]&gt;0,1,0))</f>
        <v>0</v>
      </c>
    </row>
    <row r="1965" spans="1:12">
      <c r="A1965" s="4">
        <v>43759.791666666664</v>
      </c>
      <c r="B1965">
        <f t="shared" si="79"/>
        <v>21</v>
      </c>
      <c r="C1965">
        <f t="shared" si="80"/>
        <v>19</v>
      </c>
      <c r="D1965">
        <v>0</v>
      </c>
      <c r="E1965">
        <v>0</v>
      </c>
      <c r="F1965">
        <v>57</v>
      </c>
      <c r="G1965">
        <v>0</v>
      </c>
      <c r="I1965">
        <f>IF(ISBLANK(Table13[[#This Row],[T1]]),0,IF(Table13[[#This Row],[T1]]&gt;0,1,0))</f>
        <v>0</v>
      </c>
      <c r="J1965">
        <f>IF(ISBLANK(Table13[[#This Row],[T2]]),0,IF(Table13[[#This Row],[T2]]&gt;0,1,0))</f>
        <v>0</v>
      </c>
      <c r="K1965">
        <f>IF(ISBLANK(Table13[[#This Row],[T3]]),0,IF(Table13[[#This Row],[T3]]&gt;0,1,0))</f>
        <v>1</v>
      </c>
      <c r="L1965">
        <f>IF(ISBLANK(Table13[[#This Row],[T4]]),0,IF(Table13[[#This Row],[T4]]&gt;0,1,0))</f>
        <v>0</v>
      </c>
    </row>
    <row r="1966" spans="1:12">
      <c r="A1966" s="4">
        <v>43759.833333333336</v>
      </c>
      <c r="B1966">
        <f t="shared" si="79"/>
        <v>21</v>
      </c>
      <c r="C1966">
        <f t="shared" si="80"/>
        <v>20</v>
      </c>
      <c r="D1966">
        <v>0</v>
      </c>
      <c r="E1966">
        <v>0</v>
      </c>
      <c r="F1966">
        <v>50</v>
      </c>
      <c r="G1966">
        <v>0</v>
      </c>
      <c r="I1966">
        <f>IF(ISBLANK(Table13[[#This Row],[T1]]),0,IF(Table13[[#This Row],[T1]]&gt;0,1,0))</f>
        <v>0</v>
      </c>
      <c r="J1966">
        <f>IF(ISBLANK(Table13[[#This Row],[T2]]),0,IF(Table13[[#This Row],[T2]]&gt;0,1,0))</f>
        <v>0</v>
      </c>
      <c r="K1966">
        <f>IF(ISBLANK(Table13[[#This Row],[T3]]),0,IF(Table13[[#This Row],[T3]]&gt;0,1,0))</f>
        <v>1</v>
      </c>
      <c r="L1966">
        <f>IF(ISBLANK(Table13[[#This Row],[T4]]),0,IF(Table13[[#This Row],[T4]]&gt;0,1,0))</f>
        <v>0</v>
      </c>
    </row>
    <row r="1967" spans="1:12">
      <c r="A1967" s="4">
        <v>43759.875</v>
      </c>
      <c r="B1967">
        <f t="shared" si="79"/>
        <v>21</v>
      </c>
      <c r="C1967">
        <f t="shared" si="80"/>
        <v>21</v>
      </c>
      <c r="D1967">
        <v>0</v>
      </c>
      <c r="E1967">
        <v>44</v>
      </c>
      <c r="F1967">
        <v>58</v>
      </c>
      <c r="G1967">
        <v>0</v>
      </c>
      <c r="I1967">
        <f>IF(ISBLANK(Table13[[#This Row],[T1]]),0,IF(Table13[[#This Row],[T1]]&gt;0,1,0))</f>
        <v>0</v>
      </c>
      <c r="J1967">
        <f>IF(ISBLANK(Table13[[#This Row],[T2]]),0,IF(Table13[[#This Row],[T2]]&gt;0,1,0))</f>
        <v>1</v>
      </c>
      <c r="K1967">
        <f>IF(ISBLANK(Table13[[#This Row],[T3]]),0,IF(Table13[[#This Row],[T3]]&gt;0,1,0))</f>
        <v>1</v>
      </c>
      <c r="L1967">
        <f>IF(ISBLANK(Table13[[#This Row],[T4]]),0,IF(Table13[[#This Row],[T4]]&gt;0,1,0))</f>
        <v>0</v>
      </c>
    </row>
    <row r="1968" spans="1:12">
      <c r="A1968" s="4">
        <v>43759.916666666664</v>
      </c>
      <c r="B1968">
        <f t="shared" si="79"/>
        <v>21</v>
      </c>
      <c r="C1968">
        <f t="shared" si="80"/>
        <v>22</v>
      </c>
      <c r="D1968">
        <v>10</v>
      </c>
      <c r="E1968">
        <v>55</v>
      </c>
      <c r="F1968">
        <v>58</v>
      </c>
      <c r="G1968">
        <v>0</v>
      </c>
      <c r="I1968">
        <f>IF(ISBLANK(Table13[[#This Row],[T1]]),0,IF(Table13[[#This Row],[T1]]&gt;0,1,0))</f>
        <v>1</v>
      </c>
      <c r="J1968">
        <f>IF(ISBLANK(Table13[[#This Row],[T2]]),0,IF(Table13[[#This Row],[T2]]&gt;0,1,0))</f>
        <v>1</v>
      </c>
      <c r="K1968">
        <f>IF(ISBLANK(Table13[[#This Row],[T3]]),0,IF(Table13[[#This Row],[T3]]&gt;0,1,0))</f>
        <v>1</v>
      </c>
      <c r="L1968">
        <f>IF(ISBLANK(Table13[[#This Row],[T4]]),0,IF(Table13[[#This Row],[T4]]&gt;0,1,0))</f>
        <v>0</v>
      </c>
    </row>
    <row r="1969" spans="1:12">
      <c r="A1969" s="4">
        <v>43759.958333333336</v>
      </c>
      <c r="B1969">
        <f t="shared" si="79"/>
        <v>21</v>
      </c>
      <c r="C1969">
        <f t="shared" si="80"/>
        <v>23</v>
      </c>
      <c r="D1969">
        <v>57</v>
      </c>
      <c r="E1969">
        <v>55</v>
      </c>
      <c r="F1969">
        <v>57</v>
      </c>
      <c r="G1969">
        <v>0</v>
      </c>
      <c r="I1969">
        <f>IF(ISBLANK(Table13[[#This Row],[T1]]),0,IF(Table13[[#This Row],[T1]]&gt;0,1,0))</f>
        <v>1</v>
      </c>
      <c r="J1969">
        <f>IF(ISBLANK(Table13[[#This Row],[T2]]),0,IF(Table13[[#This Row],[T2]]&gt;0,1,0))</f>
        <v>1</v>
      </c>
      <c r="K1969">
        <f>IF(ISBLANK(Table13[[#This Row],[T3]]),0,IF(Table13[[#This Row],[T3]]&gt;0,1,0))</f>
        <v>1</v>
      </c>
      <c r="L1969">
        <f>IF(ISBLANK(Table13[[#This Row],[T4]]),0,IF(Table13[[#This Row],[T4]]&gt;0,1,0))</f>
        <v>0</v>
      </c>
    </row>
    <row r="1970" spans="1:12">
      <c r="A1970" s="4">
        <v>43760</v>
      </c>
      <c r="B1970">
        <f t="shared" si="79"/>
        <v>22</v>
      </c>
      <c r="C1970">
        <f t="shared" si="80"/>
        <v>0</v>
      </c>
      <c r="D1970">
        <v>58</v>
      </c>
      <c r="E1970">
        <v>58</v>
      </c>
      <c r="F1970">
        <v>58</v>
      </c>
      <c r="G1970">
        <v>0</v>
      </c>
      <c r="I1970">
        <f>IF(ISBLANK(Table13[[#This Row],[T1]]),0,IF(Table13[[#This Row],[T1]]&gt;0,1,0))</f>
        <v>1</v>
      </c>
      <c r="J1970">
        <f>IF(ISBLANK(Table13[[#This Row],[T2]]),0,IF(Table13[[#This Row],[T2]]&gt;0,1,0))</f>
        <v>1</v>
      </c>
      <c r="K1970">
        <f>IF(ISBLANK(Table13[[#This Row],[T3]]),0,IF(Table13[[#This Row],[T3]]&gt;0,1,0))</f>
        <v>1</v>
      </c>
      <c r="L1970">
        <f>IF(ISBLANK(Table13[[#This Row],[T4]]),0,IF(Table13[[#This Row],[T4]]&gt;0,1,0))</f>
        <v>0</v>
      </c>
    </row>
    <row r="1971" spans="1:12">
      <c r="A1971" s="4">
        <v>43760.041666666664</v>
      </c>
      <c r="B1971">
        <f t="shared" si="79"/>
        <v>22</v>
      </c>
      <c r="C1971">
        <f t="shared" si="80"/>
        <v>1</v>
      </c>
      <c r="D1971">
        <v>58</v>
      </c>
      <c r="E1971">
        <v>58</v>
      </c>
      <c r="F1971">
        <v>58</v>
      </c>
      <c r="G1971">
        <v>0</v>
      </c>
      <c r="I1971">
        <f>IF(ISBLANK(Table13[[#This Row],[T1]]),0,IF(Table13[[#This Row],[T1]]&gt;0,1,0))</f>
        <v>1</v>
      </c>
      <c r="J1971">
        <f>IF(ISBLANK(Table13[[#This Row],[T2]]),0,IF(Table13[[#This Row],[T2]]&gt;0,1,0))</f>
        <v>1</v>
      </c>
      <c r="K1971">
        <f>IF(ISBLANK(Table13[[#This Row],[T3]]),0,IF(Table13[[#This Row],[T3]]&gt;0,1,0))</f>
        <v>1</v>
      </c>
      <c r="L1971">
        <f>IF(ISBLANK(Table13[[#This Row],[T4]]),0,IF(Table13[[#This Row],[T4]]&gt;0,1,0))</f>
        <v>0</v>
      </c>
    </row>
    <row r="1972" spans="1:12">
      <c r="A1972" s="4">
        <v>43760.083333333336</v>
      </c>
      <c r="B1972">
        <f t="shared" si="79"/>
        <v>22</v>
      </c>
      <c r="C1972">
        <f t="shared" si="80"/>
        <v>2</v>
      </c>
      <c r="D1972">
        <v>58</v>
      </c>
      <c r="E1972">
        <v>58</v>
      </c>
      <c r="F1972">
        <v>58</v>
      </c>
      <c r="G1972">
        <v>0</v>
      </c>
      <c r="I1972">
        <f>IF(ISBLANK(Table13[[#This Row],[T1]]),0,IF(Table13[[#This Row],[T1]]&gt;0,1,0))</f>
        <v>1</v>
      </c>
      <c r="J1972">
        <f>IF(ISBLANK(Table13[[#This Row],[T2]]),0,IF(Table13[[#This Row],[T2]]&gt;0,1,0))</f>
        <v>1</v>
      </c>
      <c r="K1972">
        <f>IF(ISBLANK(Table13[[#This Row],[T3]]),0,IF(Table13[[#This Row],[T3]]&gt;0,1,0))</f>
        <v>1</v>
      </c>
      <c r="L1972">
        <f>IF(ISBLANK(Table13[[#This Row],[T4]]),0,IF(Table13[[#This Row],[T4]]&gt;0,1,0))</f>
        <v>0</v>
      </c>
    </row>
    <row r="1973" spans="1:12">
      <c r="A1973" s="4">
        <v>43760.125</v>
      </c>
      <c r="B1973">
        <f t="shared" si="79"/>
        <v>22</v>
      </c>
      <c r="C1973">
        <f t="shared" si="80"/>
        <v>3</v>
      </c>
      <c r="D1973">
        <v>57</v>
      </c>
      <c r="E1973">
        <v>57</v>
      </c>
      <c r="F1973">
        <v>57</v>
      </c>
      <c r="G1973">
        <v>0</v>
      </c>
      <c r="I1973">
        <f>IF(ISBLANK(Table13[[#This Row],[T1]]),0,IF(Table13[[#This Row],[T1]]&gt;0,1,0))</f>
        <v>1</v>
      </c>
      <c r="J1973">
        <f>IF(ISBLANK(Table13[[#This Row],[T2]]),0,IF(Table13[[#This Row],[T2]]&gt;0,1,0))</f>
        <v>1</v>
      </c>
      <c r="K1973">
        <f>IF(ISBLANK(Table13[[#This Row],[T3]]),0,IF(Table13[[#This Row],[T3]]&gt;0,1,0))</f>
        <v>1</v>
      </c>
      <c r="L1973">
        <f>IF(ISBLANK(Table13[[#This Row],[T4]]),0,IF(Table13[[#This Row],[T4]]&gt;0,1,0))</f>
        <v>0</v>
      </c>
    </row>
    <row r="1974" spans="1:12">
      <c r="A1974" s="4">
        <v>43760.166666666664</v>
      </c>
      <c r="B1974">
        <f t="shared" si="79"/>
        <v>22</v>
      </c>
      <c r="C1974">
        <f t="shared" si="80"/>
        <v>4</v>
      </c>
      <c r="D1974">
        <v>58</v>
      </c>
      <c r="E1974">
        <v>58</v>
      </c>
      <c r="F1974">
        <v>58</v>
      </c>
      <c r="G1974">
        <v>0</v>
      </c>
      <c r="I1974">
        <f>IF(ISBLANK(Table13[[#This Row],[T1]]),0,IF(Table13[[#This Row],[T1]]&gt;0,1,0))</f>
        <v>1</v>
      </c>
      <c r="J1974">
        <f>IF(ISBLANK(Table13[[#This Row],[T2]]),0,IF(Table13[[#This Row],[T2]]&gt;0,1,0))</f>
        <v>1</v>
      </c>
      <c r="K1974">
        <f>IF(ISBLANK(Table13[[#This Row],[T3]]),0,IF(Table13[[#This Row],[T3]]&gt;0,1,0))</f>
        <v>1</v>
      </c>
      <c r="L1974">
        <f>IF(ISBLANK(Table13[[#This Row],[T4]]),0,IF(Table13[[#This Row],[T4]]&gt;0,1,0))</f>
        <v>0</v>
      </c>
    </row>
    <row r="1975" spans="1:12">
      <c r="A1975" s="4">
        <v>43760.208333333336</v>
      </c>
      <c r="B1975">
        <f t="shared" si="79"/>
        <v>22</v>
      </c>
      <c r="C1975">
        <f t="shared" si="80"/>
        <v>5</v>
      </c>
      <c r="D1975">
        <v>58</v>
      </c>
      <c r="E1975">
        <v>55</v>
      </c>
      <c r="F1975">
        <v>58</v>
      </c>
      <c r="G1975">
        <v>0</v>
      </c>
      <c r="I1975">
        <f>IF(ISBLANK(Table13[[#This Row],[T1]]),0,IF(Table13[[#This Row],[T1]]&gt;0,1,0))</f>
        <v>1</v>
      </c>
      <c r="J1975">
        <f>IF(ISBLANK(Table13[[#This Row],[T2]]),0,IF(Table13[[#This Row],[T2]]&gt;0,1,0))</f>
        <v>1</v>
      </c>
      <c r="K1975">
        <f>IF(ISBLANK(Table13[[#This Row],[T3]]),0,IF(Table13[[#This Row],[T3]]&gt;0,1,0))</f>
        <v>1</v>
      </c>
      <c r="L1975">
        <f>IF(ISBLANK(Table13[[#This Row],[T4]]),0,IF(Table13[[#This Row],[T4]]&gt;0,1,0))</f>
        <v>0</v>
      </c>
    </row>
    <row r="1976" spans="1:12">
      <c r="A1976" s="4">
        <v>43760.25</v>
      </c>
      <c r="B1976">
        <f t="shared" si="79"/>
        <v>22</v>
      </c>
      <c r="C1976">
        <f t="shared" si="80"/>
        <v>6</v>
      </c>
      <c r="D1976">
        <v>39</v>
      </c>
      <c r="E1976">
        <v>58</v>
      </c>
      <c r="F1976">
        <v>58</v>
      </c>
      <c r="G1976">
        <v>0</v>
      </c>
      <c r="I1976">
        <f>IF(ISBLANK(Table13[[#This Row],[T1]]),0,IF(Table13[[#This Row],[T1]]&gt;0,1,0))</f>
        <v>1</v>
      </c>
      <c r="J1976">
        <f>IF(ISBLANK(Table13[[#This Row],[T2]]),0,IF(Table13[[#This Row],[T2]]&gt;0,1,0))</f>
        <v>1</v>
      </c>
      <c r="K1976">
        <f>IF(ISBLANK(Table13[[#This Row],[T3]]),0,IF(Table13[[#This Row],[T3]]&gt;0,1,0))</f>
        <v>1</v>
      </c>
      <c r="L1976">
        <f>IF(ISBLANK(Table13[[#This Row],[T4]]),0,IF(Table13[[#This Row],[T4]]&gt;0,1,0))</f>
        <v>0</v>
      </c>
    </row>
    <row r="1977" spans="1:12">
      <c r="A1977" s="4">
        <v>43760.291666666664</v>
      </c>
      <c r="B1977">
        <f t="shared" si="79"/>
        <v>22</v>
      </c>
      <c r="C1977">
        <f t="shared" si="80"/>
        <v>7</v>
      </c>
      <c r="D1977">
        <v>0</v>
      </c>
      <c r="E1977">
        <v>49</v>
      </c>
      <c r="F1977">
        <v>42</v>
      </c>
      <c r="G1977">
        <v>0</v>
      </c>
      <c r="I1977">
        <f>IF(ISBLANK(Table13[[#This Row],[T1]]),0,IF(Table13[[#This Row],[T1]]&gt;0,1,0))</f>
        <v>0</v>
      </c>
      <c r="J1977">
        <f>IF(ISBLANK(Table13[[#This Row],[T2]]),0,IF(Table13[[#This Row],[T2]]&gt;0,1,0))</f>
        <v>1</v>
      </c>
      <c r="K1977">
        <f>IF(ISBLANK(Table13[[#This Row],[T3]]),0,IF(Table13[[#This Row],[T3]]&gt;0,1,0))</f>
        <v>1</v>
      </c>
      <c r="L1977">
        <f>IF(ISBLANK(Table13[[#This Row],[T4]]),0,IF(Table13[[#This Row],[T4]]&gt;0,1,0))</f>
        <v>0</v>
      </c>
    </row>
    <row r="1978" spans="1:12">
      <c r="A1978" s="4">
        <v>43760.333333333336</v>
      </c>
      <c r="B1978">
        <f t="shared" si="79"/>
        <v>22</v>
      </c>
      <c r="C1978">
        <f t="shared" si="80"/>
        <v>8</v>
      </c>
      <c r="I1978">
        <f>IF(ISBLANK(Table13[[#This Row],[T1]]),0,IF(Table13[[#This Row],[T1]]&gt;0,1,0))</f>
        <v>0</v>
      </c>
      <c r="J1978">
        <f>IF(ISBLANK(Table13[[#This Row],[T2]]),0,IF(Table13[[#This Row],[T2]]&gt;0,1,0))</f>
        <v>0</v>
      </c>
      <c r="K1978">
        <f>IF(ISBLANK(Table13[[#This Row],[T3]]),0,IF(Table13[[#This Row],[T3]]&gt;0,1,0))</f>
        <v>0</v>
      </c>
      <c r="L1978">
        <f>IF(ISBLANK(Table13[[#This Row],[T4]]),0,IF(Table13[[#This Row],[T4]]&gt;0,1,0))</f>
        <v>0</v>
      </c>
    </row>
    <row r="1979" spans="1:12">
      <c r="A1979" s="4">
        <v>43760.375</v>
      </c>
      <c r="B1979">
        <f t="shared" si="79"/>
        <v>22</v>
      </c>
      <c r="C1979">
        <f t="shared" si="80"/>
        <v>9</v>
      </c>
      <c r="I1979">
        <f>IF(ISBLANK(Table13[[#This Row],[T1]]),0,IF(Table13[[#This Row],[T1]]&gt;0,1,0))</f>
        <v>0</v>
      </c>
      <c r="J1979">
        <f>IF(ISBLANK(Table13[[#This Row],[T2]]),0,IF(Table13[[#This Row],[T2]]&gt;0,1,0))</f>
        <v>0</v>
      </c>
      <c r="K1979">
        <f>IF(ISBLANK(Table13[[#This Row],[T3]]),0,IF(Table13[[#This Row],[T3]]&gt;0,1,0))</f>
        <v>0</v>
      </c>
      <c r="L1979">
        <f>IF(ISBLANK(Table13[[#This Row],[T4]]),0,IF(Table13[[#This Row],[T4]]&gt;0,1,0))</f>
        <v>0</v>
      </c>
    </row>
    <row r="1980" spans="1:12">
      <c r="A1980" s="4">
        <v>43760.416666666664</v>
      </c>
      <c r="B1980">
        <f t="shared" si="79"/>
        <v>22</v>
      </c>
      <c r="C1980">
        <f t="shared" si="80"/>
        <v>10</v>
      </c>
      <c r="I1980">
        <f>IF(ISBLANK(Table13[[#This Row],[T1]]),0,IF(Table13[[#This Row],[T1]]&gt;0,1,0))</f>
        <v>0</v>
      </c>
      <c r="J1980">
        <f>IF(ISBLANK(Table13[[#This Row],[T2]]),0,IF(Table13[[#This Row],[T2]]&gt;0,1,0))</f>
        <v>0</v>
      </c>
      <c r="K1980">
        <f>IF(ISBLANK(Table13[[#This Row],[T3]]),0,IF(Table13[[#This Row],[T3]]&gt;0,1,0))</f>
        <v>0</v>
      </c>
      <c r="L1980">
        <f>IF(ISBLANK(Table13[[#This Row],[T4]]),0,IF(Table13[[#This Row],[T4]]&gt;0,1,0))</f>
        <v>0</v>
      </c>
    </row>
    <row r="1981" spans="1:12">
      <c r="A1981" s="4">
        <v>43760.458333333336</v>
      </c>
      <c r="B1981">
        <f t="shared" si="79"/>
        <v>22</v>
      </c>
      <c r="C1981">
        <f t="shared" si="80"/>
        <v>11</v>
      </c>
      <c r="I1981">
        <f>IF(ISBLANK(Table13[[#This Row],[T1]]),0,IF(Table13[[#This Row],[T1]]&gt;0,1,0))</f>
        <v>0</v>
      </c>
      <c r="J1981">
        <f>IF(ISBLANK(Table13[[#This Row],[T2]]),0,IF(Table13[[#This Row],[T2]]&gt;0,1,0))</f>
        <v>0</v>
      </c>
      <c r="K1981">
        <f>IF(ISBLANK(Table13[[#This Row],[T3]]),0,IF(Table13[[#This Row],[T3]]&gt;0,1,0))</f>
        <v>0</v>
      </c>
      <c r="L1981">
        <f>IF(ISBLANK(Table13[[#This Row],[T4]]),0,IF(Table13[[#This Row],[T4]]&gt;0,1,0))</f>
        <v>0</v>
      </c>
    </row>
    <row r="1982" spans="1:12">
      <c r="A1982" s="4">
        <v>43760.5</v>
      </c>
      <c r="B1982">
        <f t="shared" si="79"/>
        <v>22</v>
      </c>
      <c r="C1982">
        <f t="shared" si="80"/>
        <v>12</v>
      </c>
      <c r="I1982">
        <f>IF(ISBLANK(Table13[[#This Row],[T1]]),0,IF(Table13[[#This Row],[T1]]&gt;0,1,0))</f>
        <v>0</v>
      </c>
      <c r="J1982">
        <f>IF(ISBLANK(Table13[[#This Row],[T2]]),0,IF(Table13[[#This Row],[T2]]&gt;0,1,0))</f>
        <v>0</v>
      </c>
      <c r="K1982">
        <f>IF(ISBLANK(Table13[[#This Row],[T3]]),0,IF(Table13[[#This Row],[T3]]&gt;0,1,0))</f>
        <v>0</v>
      </c>
      <c r="L1982">
        <f>IF(ISBLANK(Table13[[#This Row],[T4]]),0,IF(Table13[[#This Row],[T4]]&gt;0,1,0))</f>
        <v>0</v>
      </c>
    </row>
    <row r="1983" spans="1:12">
      <c r="A1983" s="4">
        <v>43760.541666666664</v>
      </c>
      <c r="B1983">
        <f t="shared" si="79"/>
        <v>22</v>
      </c>
      <c r="C1983">
        <f t="shared" si="80"/>
        <v>13</v>
      </c>
      <c r="I1983">
        <f>IF(ISBLANK(Table13[[#This Row],[T1]]),0,IF(Table13[[#This Row],[T1]]&gt;0,1,0))</f>
        <v>0</v>
      </c>
      <c r="J1983">
        <f>IF(ISBLANK(Table13[[#This Row],[T2]]),0,IF(Table13[[#This Row],[T2]]&gt;0,1,0))</f>
        <v>0</v>
      </c>
      <c r="K1983">
        <f>IF(ISBLANK(Table13[[#This Row],[T3]]),0,IF(Table13[[#This Row],[T3]]&gt;0,1,0))</f>
        <v>0</v>
      </c>
      <c r="L1983">
        <f>IF(ISBLANK(Table13[[#This Row],[T4]]),0,IF(Table13[[#This Row],[T4]]&gt;0,1,0))</f>
        <v>0</v>
      </c>
    </row>
    <row r="1984" spans="1:12">
      <c r="A1984" s="4">
        <v>43760.583333333336</v>
      </c>
      <c r="B1984">
        <f t="shared" si="79"/>
        <v>22</v>
      </c>
      <c r="C1984">
        <f t="shared" si="80"/>
        <v>14</v>
      </c>
      <c r="I1984">
        <f>IF(ISBLANK(Table13[[#This Row],[T1]]),0,IF(Table13[[#This Row],[T1]]&gt;0,1,0))</f>
        <v>0</v>
      </c>
      <c r="J1984">
        <f>IF(ISBLANK(Table13[[#This Row],[T2]]),0,IF(Table13[[#This Row],[T2]]&gt;0,1,0))</f>
        <v>0</v>
      </c>
      <c r="K1984">
        <f>IF(ISBLANK(Table13[[#This Row],[T3]]),0,IF(Table13[[#This Row],[T3]]&gt;0,1,0))</f>
        <v>0</v>
      </c>
      <c r="L1984">
        <f>IF(ISBLANK(Table13[[#This Row],[T4]]),0,IF(Table13[[#This Row],[T4]]&gt;0,1,0))</f>
        <v>0</v>
      </c>
    </row>
    <row r="1985" spans="1:12">
      <c r="A1985" s="4">
        <v>43760.625</v>
      </c>
      <c r="B1985">
        <f t="shared" si="79"/>
        <v>22</v>
      </c>
      <c r="C1985">
        <f t="shared" si="80"/>
        <v>15</v>
      </c>
      <c r="I1985">
        <f>IF(ISBLANK(Table13[[#This Row],[T1]]),0,IF(Table13[[#This Row],[T1]]&gt;0,1,0))</f>
        <v>0</v>
      </c>
      <c r="J1985">
        <f>IF(ISBLANK(Table13[[#This Row],[T2]]),0,IF(Table13[[#This Row],[T2]]&gt;0,1,0))</f>
        <v>0</v>
      </c>
      <c r="K1985">
        <f>IF(ISBLANK(Table13[[#This Row],[T3]]),0,IF(Table13[[#This Row],[T3]]&gt;0,1,0))</f>
        <v>0</v>
      </c>
      <c r="L1985">
        <f>IF(ISBLANK(Table13[[#This Row],[T4]]),0,IF(Table13[[#This Row],[T4]]&gt;0,1,0))</f>
        <v>0</v>
      </c>
    </row>
    <row r="1986" spans="1:12">
      <c r="A1986" s="4">
        <v>43760.666666666664</v>
      </c>
      <c r="B1986">
        <f t="shared" ref="B1986:B2049" si="81">DAY(A1986)</f>
        <v>22</v>
      </c>
      <c r="C1986">
        <f t="shared" si="80"/>
        <v>16</v>
      </c>
      <c r="I1986">
        <f>IF(ISBLANK(Table13[[#This Row],[T1]]),0,IF(Table13[[#This Row],[T1]]&gt;0,1,0))</f>
        <v>0</v>
      </c>
      <c r="J1986">
        <f>IF(ISBLANK(Table13[[#This Row],[T2]]),0,IF(Table13[[#This Row],[T2]]&gt;0,1,0))</f>
        <v>0</v>
      </c>
      <c r="K1986">
        <f>IF(ISBLANK(Table13[[#This Row],[T3]]),0,IF(Table13[[#This Row],[T3]]&gt;0,1,0))</f>
        <v>0</v>
      </c>
      <c r="L1986">
        <f>IF(ISBLANK(Table13[[#This Row],[T4]]),0,IF(Table13[[#This Row],[T4]]&gt;0,1,0))</f>
        <v>0</v>
      </c>
    </row>
    <row r="1987" spans="1:12">
      <c r="A1987" s="4">
        <v>43760.708333333336</v>
      </c>
      <c r="B1987">
        <f t="shared" si="81"/>
        <v>22</v>
      </c>
      <c r="C1987">
        <f t="shared" si="80"/>
        <v>17</v>
      </c>
      <c r="I1987">
        <f>IF(ISBLANK(Table13[[#This Row],[T1]]),0,IF(Table13[[#This Row],[T1]]&gt;0,1,0))</f>
        <v>0</v>
      </c>
      <c r="J1987">
        <f>IF(ISBLANK(Table13[[#This Row],[T2]]),0,IF(Table13[[#This Row],[T2]]&gt;0,1,0))</f>
        <v>0</v>
      </c>
      <c r="K1987">
        <f>IF(ISBLANK(Table13[[#This Row],[T3]]),0,IF(Table13[[#This Row],[T3]]&gt;0,1,0))</f>
        <v>0</v>
      </c>
      <c r="L1987">
        <f>IF(ISBLANK(Table13[[#This Row],[T4]]),0,IF(Table13[[#This Row],[T4]]&gt;0,1,0))</f>
        <v>0</v>
      </c>
    </row>
    <row r="1988" spans="1:12">
      <c r="A1988" s="4">
        <v>43760.75</v>
      </c>
      <c r="B1988">
        <f t="shared" si="81"/>
        <v>22</v>
      </c>
      <c r="C1988">
        <f t="shared" si="80"/>
        <v>18</v>
      </c>
      <c r="D1988">
        <v>0</v>
      </c>
      <c r="E1988">
        <v>0</v>
      </c>
      <c r="F1988">
        <v>27</v>
      </c>
      <c r="G1988">
        <v>0</v>
      </c>
      <c r="I1988">
        <f>IF(ISBLANK(Table13[[#This Row],[T1]]),0,IF(Table13[[#This Row],[T1]]&gt;0,1,0))</f>
        <v>0</v>
      </c>
      <c r="J1988">
        <f>IF(ISBLANK(Table13[[#This Row],[T2]]),0,IF(Table13[[#This Row],[T2]]&gt;0,1,0))</f>
        <v>0</v>
      </c>
      <c r="K1988">
        <f>IF(ISBLANK(Table13[[#This Row],[T3]]),0,IF(Table13[[#This Row],[T3]]&gt;0,1,0))</f>
        <v>1</v>
      </c>
      <c r="L1988">
        <f>IF(ISBLANK(Table13[[#This Row],[T4]]),0,IF(Table13[[#This Row],[T4]]&gt;0,1,0))</f>
        <v>0</v>
      </c>
    </row>
    <row r="1989" spans="1:12">
      <c r="A1989" s="4">
        <v>43760.791666435187</v>
      </c>
      <c r="B1989">
        <f t="shared" si="81"/>
        <v>22</v>
      </c>
      <c r="C1989">
        <f t="shared" si="80"/>
        <v>19</v>
      </c>
      <c r="I1989">
        <f>IF(ISBLANK(Table13[[#This Row],[T1]]),0,IF(Table13[[#This Row],[T1]]&gt;0,1,0))</f>
        <v>0</v>
      </c>
      <c r="J1989">
        <f>IF(ISBLANK(Table13[[#This Row],[T2]]),0,IF(Table13[[#This Row],[T2]]&gt;0,1,0))</f>
        <v>0</v>
      </c>
      <c r="K1989">
        <f>IF(ISBLANK(Table13[[#This Row],[T3]]),0,IF(Table13[[#This Row],[T3]]&gt;0,1,0))</f>
        <v>0</v>
      </c>
      <c r="L1989">
        <f>IF(ISBLANK(Table13[[#This Row],[T4]]),0,IF(Table13[[#This Row],[T4]]&gt;0,1,0))</f>
        <v>0</v>
      </c>
    </row>
    <row r="1990" spans="1:12">
      <c r="A1990" s="4">
        <v>43760.833333333336</v>
      </c>
      <c r="B1990">
        <f t="shared" si="81"/>
        <v>22</v>
      </c>
      <c r="C1990">
        <f t="shared" si="80"/>
        <v>20</v>
      </c>
      <c r="D1990">
        <v>17</v>
      </c>
      <c r="E1990">
        <v>0</v>
      </c>
      <c r="F1990">
        <v>0</v>
      </c>
      <c r="G1990">
        <v>0</v>
      </c>
      <c r="I1990">
        <f>IF(ISBLANK(Table13[[#This Row],[T1]]),0,IF(Table13[[#This Row],[T1]]&gt;0,1,0))</f>
        <v>1</v>
      </c>
      <c r="J1990">
        <f>IF(ISBLANK(Table13[[#This Row],[T2]]),0,IF(Table13[[#This Row],[T2]]&gt;0,1,0))</f>
        <v>0</v>
      </c>
      <c r="K1990">
        <f>IF(ISBLANK(Table13[[#This Row],[T3]]),0,IF(Table13[[#This Row],[T3]]&gt;0,1,0))</f>
        <v>0</v>
      </c>
      <c r="L1990">
        <f>IF(ISBLANK(Table13[[#This Row],[T4]]),0,IF(Table13[[#This Row],[T4]]&gt;0,1,0))</f>
        <v>0</v>
      </c>
    </row>
    <row r="1991" spans="1:12">
      <c r="A1991" s="4">
        <v>43760.875</v>
      </c>
      <c r="B1991">
        <f t="shared" si="81"/>
        <v>22</v>
      </c>
      <c r="C1991">
        <f t="shared" si="80"/>
        <v>21</v>
      </c>
      <c r="D1991">
        <v>58</v>
      </c>
      <c r="E1991">
        <v>0</v>
      </c>
      <c r="F1991">
        <v>0</v>
      </c>
      <c r="G1991">
        <v>0</v>
      </c>
      <c r="I1991">
        <f>IF(ISBLANK(Table13[[#This Row],[T1]]),0,IF(Table13[[#This Row],[T1]]&gt;0,1,0))</f>
        <v>1</v>
      </c>
      <c r="J1991">
        <f>IF(ISBLANK(Table13[[#This Row],[T2]]),0,IF(Table13[[#This Row],[T2]]&gt;0,1,0))</f>
        <v>0</v>
      </c>
      <c r="K1991">
        <f>IF(ISBLANK(Table13[[#This Row],[T3]]),0,IF(Table13[[#This Row],[T3]]&gt;0,1,0))</f>
        <v>0</v>
      </c>
      <c r="L1991">
        <f>IF(ISBLANK(Table13[[#This Row],[T4]]),0,IF(Table13[[#This Row],[T4]]&gt;0,1,0))</f>
        <v>0</v>
      </c>
    </row>
    <row r="1992" spans="1:12">
      <c r="A1992" s="4">
        <v>43760.916666666664</v>
      </c>
      <c r="B1992">
        <f t="shared" si="81"/>
        <v>22</v>
      </c>
      <c r="C1992">
        <f t="shared" si="80"/>
        <v>22</v>
      </c>
      <c r="D1992">
        <v>58</v>
      </c>
      <c r="E1992">
        <v>35</v>
      </c>
      <c r="F1992">
        <v>52</v>
      </c>
      <c r="G1992">
        <v>0</v>
      </c>
      <c r="I1992">
        <f>IF(ISBLANK(Table13[[#This Row],[T1]]),0,IF(Table13[[#This Row],[T1]]&gt;0,1,0))</f>
        <v>1</v>
      </c>
      <c r="J1992">
        <f>IF(ISBLANK(Table13[[#This Row],[T2]]),0,IF(Table13[[#This Row],[T2]]&gt;0,1,0))</f>
        <v>1</v>
      </c>
      <c r="K1992">
        <f>IF(ISBLANK(Table13[[#This Row],[T3]]),0,IF(Table13[[#This Row],[T3]]&gt;0,1,0))</f>
        <v>1</v>
      </c>
      <c r="L1992">
        <f>IF(ISBLANK(Table13[[#This Row],[T4]]),0,IF(Table13[[#This Row],[T4]]&gt;0,1,0))</f>
        <v>0</v>
      </c>
    </row>
    <row r="1993" spans="1:12">
      <c r="A1993" s="4">
        <v>43760.958333333336</v>
      </c>
      <c r="B1993">
        <f t="shared" si="81"/>
        <v>22</v>
      </c>
      <c r="C1993">
        <f t="shared" si="80"/>
        <v>23</v>
      </c>
      <c r="D1993">
        <v>58</v>
      </c>
      <c r="E1993">
        <v>58</v>
      </c>
      <c r="F1993">
        <v>58</v>
      </c>
      <c r="G1993">
        <v>0</v>
      </c>
      <c r="I1993">
        <f>IF(ISBLANK(Table13[[#This Row],[T1]]),0,IF(Table13[[#This Row],[T1]]&gt;0,1,0))</f>
        <v>1</v>
      </c>
      <c r="J1993">
        <f>IF(ISBLANK(Table13[[#This Row],[T2]]),0,IF(Table13[[#This Row],[T2]]&gt;0,1,0))</f>
        <v>1</v>
      </c>
      <c r="K1993">
        <f>IF(ISBLANK(Table13[[#This Row],[T3]]),0,IF(Table13[[#This Row],[T3]]&gt;0,1,0))</f>
        <v>1</v>
      </c>
      <c r="L1993">
        <f>IF(ISBLANK(Table13[[#This Row],[T4]]),0,IF(Table13[[#This Row],[T4]]&gt;0,1,0))</f>
        <v>0</v>
      </c>
    </row>
    <row r="1994" spans="1:12">
      <c r="A1994" s="4">
        <v>43761</v>
      </c>
      <c r="B1994">
        <f t="shared" si="81"/>
        <v>23</v>
      </c>
      <c r="C1994">
        <f t="shared" si="80"/>
        <v>0</v>
      </c>
      <c r="D1994">
        <v>57</v>
      </c>
      <c r="E1994">
        <v>57</v>
      </c>
      <c r="F1994">
        <v>57</v>
      </c>
      <c r="G1994">
        <v>0</v>
      </c>
      <c r="I1994">
        <f>IF(ISBLANK(Table13[[#This Row],[T1]]),0,IF(Table13[[#This Row],[T1]]&gt;0,1,0))</f>
        <v>1</v>
      </c>
      <c r="J1994">
        <f>IF(ISBLANK(Table13[[#This Row],[T2]]),0,IF(Table13[[#This Row],[T2]]&gt;0,1,0))</f>
        <v>1</v>
      </c>
      <c r="K1994">
        <f>IF(ISBLANK(Table13[[#This Row],[T3]]),0,IF(Table13[[#This Row],[T3]]&gt;0,1,0))</f>
        <v>1</v>
      </c>
      <c r="L1994">
        <f>IF(ISBLANK(Table13[[#This Row],[T4]]),0,IF(Table13[[#This Row],[T4]]&gt;0,1,0))</f>
        <v>0</v>
      </c>
    </row>
    <row r="1995" spans="1:12">
      <c r="A1995" s="4">
        <v>43761.041666666664</v>
      </c>
      <c r="B1995">
        <f t="shared" si="81"/>
        <v>23</v>
      </c>
      <c r="C1995">
        <f t="shared" si="80"/>
        <v>1</v>
      </c>
      <c r="D1995">
        <v>58</v>
      </c>
      <c r="E1995">
        <v>58</v>
      </c>
      <c r="F1995">
        <v>58</v>
      </c>
      <c r="G1995">
        <v>0</v>
      </c>
      <c r="I1995">
        <f>IF(ISBLANK(Table13[[#This Row],[T1]]),0,IF(Table13[[#This Row],[T1]]&gt;0,1,0))</f>
        <v>1</v>
      </c>
      <c r="J1995">
        <f>IF(ISBLANK(Table13[[#This Row],[T2]]),0,IF(Table13[[#This Row],[T2]]&gt;0,1,0))</f>
        <v>1</v>
      </c>
      <c r="K1995">
        <f>IF(ISBLANK(Table13[[#This Row],[T3]]),0,IF(Table13[[#This Row],[T3]]&gt;0,1,0))</f>
        <v>1</v>
      </c>
      <c r="L1995">
        <f>IF(ISBLANK(Table13[[#This Row],[T4]]),0,IF(Table13[[#This Row],[T4]]&gt;0,1,0))</f>
        <v>0</v>
      </c>
    </row>
    <row r="1996" spans="1:12">
      <c r="A1996" s="4">
        <v>43761.083333333336</v>
      </c>
      <c r="B1996">
        <f t="shared" si="81"/>
        <v>23</v>
      </c>
      <c r="C1996">
        <f t="shared" si="80"/>
        <v>2</v>
      </c>
      <c r="D1996">
        <v>58</v>
      </c>
      <c r="E1996">
        <v>58</v>
      </c>
      <c r="F1996">
        <v>58</v>
      </c>
      <c r="G1996">
        <v>0</v>
      </c>
      <c r="I1996">
        <f>IF(ISBLANK(Table13[[#This Row],[T1]]),0,IF(Table13[[#This Row],[T1]]&gt;0,1,0))</f>
        <v>1</v>
      </c>
      <c r="J1996">
        <f>IF(ISBLANK(Table13[[#This Row],[T2]]),0,IF(Table13[[#This Row],[T2]]&gt;0,1,0))</f>
        <v>1</v>
      </c>
      <c r="K1996">
        <f>IF(ISBLANK(Table13[[#This Row],[T3]]),0,IF(Table13[[#This Row],[T3]]&gt;0,1,0))</f>
        <v>1</v>
      </c>
      <c r="L1996">
        <f>IF(ISBLANK(Table13[[#This Row],[T4]]),0,IF(Table13[[#This Row],[T4]]&gt;0,1,0))</f>
        <v>0</v>
      </c>
    </row>
    <row r="1997" spans="1:12">
      <c r="A1997" s="4">
        <v>43761.125</v>
      </c>
      <c r="B1997">
        <f t="shared" si="81"/>
        <v>23</v>
      </c>
      <c r="C1997">
        <f t="shared" si="80"/>
        <v>3</v>
      </c>
      <c r="D1997">
        <v>58</v>
      </c>
      <c r="E1997">
        <v>58</v>
      </c>
      <c r="F1997">
        <v>58</v>
      </c>
      <c r="G1997">
        <v>0</v>
      </c>
      <c r="I1997">
        <f>IF(ISBLANK(Table13[[#This Row],[T1]]),0,IF(Table13[[#This Row],[T1]]&gt;0,1,0))</f>
        <v>1</v>
      </c>
      <c r="J1997">
        <f>IF(ISBLANK(Table13[[#This Row],[T2]]),0,IF(Table13[[#This Row],[T2]]&gt;0,1,0))</f>
        <v>1</v>
      </c>
      <c r="K1997">
        <f>IF(ISBLANK(Table13[[#This Row],[T3]]),0,IF(Table13[[#This Row],[T3]]&gt;0,1,0))</f>
        <v>1</v>
      </c>
      <c r="L1997">
        <f>IF(ISBLANK(Table13[[#This Row],[T4]]),0,IF(Table13[[#This Row],[T4]]&gt;0,1,0))</f>
        <v>0</v>
      </c>
    </row>
    <row r="1998" spans="1:12">
      <c r="A1998" s="4">
        <v>43761.166666666664</v>
      </c>
      <c r="B1998">
        <f t="shared" si="81"/>
        <v>23</v>
      </c>
      <c r="C1998">
        <f t="shared" si="80"/>
        <v>4</v>
      </c>
      <c r="D1998">
        <v>57</v>
      </c>
      <c r="E1998">
        <v>57</v>
      </c>
      <c r="F1998">
        <v>57</v>
      </c>
      <c r="G1998">
        <v>0</v>
      </c>
      <c r="I1998">
        <f>IF(ISBLANK(Table13[[#This Row],[T1]]),0,IF(Table13[[#This Row],[T1]]&gt;0,1,0))</f>
        <v>1</v>
      </c>
      <c r="J1998">
        <f>IF(ISBLANK(Table13[[#This Row],[T2]]),0,IF(Table13[[#This Row],[T2]]&gt;0,1,0))</f>
        <v>1</v>
      </c>
      <c r="K1998">
        <f>IF(ISBLANK(Table13[[#This Row],[T3]]),0,IF(Table13[[#This Row],[T3]]&gt;0,1,0))</f>
        <v>1</v>
      </c>
      <c r="L1998">
        <f>IF(ISBLANK(Table13[[#This Row],[T4]]),0,IF(Table13[[#This Row],[T4]]&gt;0,1,0))</f>
        <v>0</v>
      </c>
    </row>
    <row r="1999" spans="1:12">
      <c r="A1999" s="4">
        <v>43761.208333333336</v>
      </c>
      <c r="B1999">
        <f t="shared" si="81"/>
        <v>23</v>
      </c>
      <c r="C1999">
        <f t="shared" si="80"/>
        <v>5</v>
      </c>
      <c r="D1999">
        <v>58</v>
      </c>
      <c r="E1999">
        <v>58</v>
      </c>
      <c r="F1999">
        <v>58</v>
      </c>
      <c r="G1999">
        <v>0</v>
      </c>
      <c r="I1999">
        <f>IF(ISBLANK(Table13[[#This Row],[T1]]),0,IF(Table13[[#This Row],[T1]]&gt;0,1,0))</f>
        <v>1</v>
      </c>
      <c r="J1999">
        <f>IF(ISBLANK(Table13[[#This Row],[T2]]),0,IF(Table13[[#This Row],[T2]]&gt;0,1,0))</f>
        <v>1</v>
      </c>
      <c r="K1999">
        <f>IF(ISBLANK(Table13[[#This Row],[T3]]),0,IF(Table13[[#This Row],[T3]]&gt;0,1,0))</f>
        <v>1</v>
      </c>
      <c r="L1999">
        <f>IF(ISBLANK(Table13[[#This Row],[T4]]),0,IF(Table13[[#This Row],[T4]]&gt;0,1,0))</f>
        <v>0</v>
      </c>
    </row>
    <row r="2000" spans="1:12">
      <c r="A2000" s="4">
        <v>43761.25</v>
      </c>
      <c r="B2000">
        <f t="shared" si="81"/>
        <v>23</v>
      </c>
      <c r="C2000">
        <f t="shared" si="80"/>
        <v>6</v>
      </c>
      <c r="D2000">
        <v>58</v>
      </c>
      <c r="E2000">
        <v>58</v>
      </c>
      <c r="F2000">
        <v>58</v>
      </c>
      <c r="G2000">
        <v>0</v>
      </c>
      <c r="I2000">
        <f>IF(ISBLANK(Table13[[#This Row],[T1]]),0,IF(Table13[[#This Row],[T1]]&gt;0,1,0))</f>
        <v>1</v>
      </c>
      <c r="J2000">
        <f>IF(ISBLANK(Table13[[#This Row],[T2]]),0,IF(Table13[[#This Row],[T2]]&gt;0,1,0))</f>
        <v>1</v>
      </c>
      <c r="K2000">
        <f>IF(ISBLANK(Table13[[#This Row],[T3]]),0,IF(Table13[[#This Row],[T3]]&gt;0,1,0))</f>
        <v>1</v>
      </c>
      <c r="L2000">
        <f>IF(ISBLANK(Table13[[#This Row],[T4]]),0,IF(Table13[[#This Row],[T4]]&gt;0,1,0))</f>
        <v>0</v>
      </c>
    </row>
    <row r="2001" spans="1:12">
      <c r="A2001" s="4">
        <v>43761.291666666664</v>
      </c>
      <c r="B2001">
        <f t="shared" si="81"/>
        <v>23</v>
      </c>
      <c r="C2001">
        <f t="shared" si="80"/>
        <v>7</v>
      </c>
      <c r="D2001">
        <v>58</v>
      </c>
      <c r="E2001">
        <v>58</v>
      </c>
      <c r="F2001">
        <v>56</v>
      </c>
      <c r="G2001">
        <v>0</v>
      </c>
      <c r="I2001">
        <f>IF(ISBLANK(Table13[[#This Row],[T1]]),0,IF(Table13[[#This Row],[T1]]&gt;0,1,0))</f>
        <v>1</v>
      </c>
      <c r="J2001">
        <f>IF(ISBLANK(Table13[[#This Row],[T2]]),0,IF(Table13[[#This Row],[T2]]&gt;0,1,0))</f>
        <v>1</v>
      </c>
      <c r="K2001">
        <f>IF(ISBLANK(Table13[[#This Row],[T3]]),0,IF(Table13[[#This Row],[T3]]&gt;0,1,0))</f>
        <v>1</v>
      </c>
      <c r="L2001">
        <f>IF(ISBLANK(Table13[[#This Row],[T4]]),0,IF(Table13[[#This Row],[T4]]&gt;0,1,0))</f>
        <v>0</v>
      </c>
    </row>
    <row r="2002" spans="1:12">
      <c r="A2002" s="4">
        <v>43761.333333333336</v>
      </c>
      <c r="B2002">
        <f t="shared" si="81"/>
        <v>23</v>
      </c>
      <c r="C2002">
        <f t="shared" si="80"/>
        <v>8</v>
      </c>
      <c r="D2002">
        <v>57</v>
      </c>
      <c r="E2002">
        <v>41</v>
      </c>
      <c r="F2002">
        <v>0</v>
      </c>
      <c r="G2002">
        <v>0</v>
      </c>
      <c r="I2002">
        <f>IF(ISBLANK(Table13[[#This Row],[T1]]),0,IF(Table13[[#This Row],[T1]]&gt;0,1,0))</f>
        <v>1</v>
      </c>
      <c r="J2002">
        <f>IF(ISBLANK(Table13[[#This Row],[T2]]),0,IF(Table13[[#This Row],[T2]]&gt;0,1,0))</f>
        <v>1</v>
      </c>
      <c r="K2002">
        <f>IF(ISBLANK(Table13[[#This Row],[T3]]),0,IF(Table13[[#This Row],[T3]]&gt;0,1,0))</f>
        <v>0</v>
      </c>
      <c r="L2002">
        <f>IF(ISBLANK(Table13[[#This Row],[T4]]),0,IF(Table13[[#This Row],[T4]]&gt;0,1,0))</f>
        <v>0</v>
      </c>
    </row>
    <row r="2003" spans="1:12">
      <c r="A2003" s="4">
        <v>43761.375</v>
      </c>
      <c r="B2003">
        <f t="shared" si="81"/>
        <v>23</v>
      </c>
      <c r="C2003">
        <f t="shared" si="80"/>
        <v>9</v>
      </c>
      <c r="D2003">
        <v>3</v>
      </c>
      <c r="E2003">
        <v>0</v>
      </c>
      <c r="F2003">
        <v>0</v>
      </c>
      <c r="G2003">
        <v>0</v>
      </c>
      <c r="I2003">
        <f>IF(ISBLANK(Table13[[#This Row],[T1]]),0,IF(Table13[[#This Row],[T1]]&gt;0,1,0))</f>
        <v>1</v>
      </c>
      <c r="J2003">
        <f>IF(ISBLANK(Table13[[#This Row],[T2]]),0,IF(Table13[[#This Row],[T2]]&gt;0,1,0))</f>
        <v>0</v>
      </c>
      <c r="K2003">
        <f>IF(ISBLANK(Table13[[#This Row],[T3]]),0,IF(Table13[[#This Row],[T3]]&gt;0,1,0))</f>
        <v>0</v>
      </c>
      <c r="L2003">
        <f>IF(ISBLANK(Table13[[#This Row],[T4]]),0,IF(Table13[[#This Row],[T4]]&gt;0,1,0))</f>
        <v>0</v>
      </c>
    </row>
    <row r="2004" spans="1:12">
      <c r="A2004" s="4">
        <v>43761.416666956022</v>
      </c>
      <c r="B2004">
        <f t="shared" si="81"/>
        <v>23</v>
      </c>
      <c r="C2004">
        <f t="shared" si="80"/>
        <v>10</v>
      </c>
      <c r="I2004">
        <f>IF(ISBLANK(Table13[[#This Row],[T1]]),0,IF(Table13[[#This Row],[T1]]&gt;0,1,0))</f>
        <v>0</v>
      </c>
      <c r="J2004">
        <f>IF(ISBLANK(Table13[[#This Row],[T2]]),0,IF(Table13[[#This Row],[T2]]&gt;0,1,0))</f>
        <v>0</v>
      </c>
      <c r="K2004">
        <f>IF(ISBLANK(Table13[[#This Row],[T3]]),0,IF(Table13[[#This Row],[T3]]&gt;0,1,0))</f>
        <v>0</v>
      </c>
      <c r="L2004">
        <f>IF(ISBLANK(Table13[[#This Row],[T4]]),0,IF(Table13[[#This Row],[T4]]&gt;0,1,0))</f>
        <v>0</v>
      </c>
    </row>
    <row r="2005" spans="1:12">
      <c r="A2005" s="4">
        <v>43761.458333680559</v>
      </c>
      <c r="B2005">
        <f t="shared" si="81"/>
        <v>23</v>
      </c>
      <c r="C2005">
        <f t="shared" si="80"/>
        <v>11</v>
      </c>
      <c r="I2005">
        <f>IF(ISBLANK(Table13[[#This Row],[T1]]),0,IF(Table13[[#This Row],[T1]]&gt;0,1,0))</f>
        <v>0</v>
      </c>
      <c r="J2005">
        <f>IF(ISBLANK(Table13[[#This Row],[T2]]),0,IF(Table13[[#This Row],[T2]]&gt;0,1,0))</f>
        <v>0</v>
      </c>
      <c r="K2005">
        <f>IF(ISBLANK(Table13[[#This Row],[T3]]),0,IF(Table13[[#This Row],[T3]]&gt;0,1,0))</f>
        <v>0</v>
      </c>
      <c r="L2005">
        <f>IF(ISBLANK(Table13[[#This Row],[T4]]),0,IF(Table13[[#This Row],[T4]]&gt;0,1,0))</f>
        <v>0</v>
      </c>
    </row>
    <row r="2006" spans="1:12">
      <c r="A2006" s="4">
        <v>43761.500000405096</v>
      </c>
      <c r="B2006">
        <f t="shared" si="81"/>
        <v>23</v>
      </c>
      <c r="C2006">
        <f t="shared" si="80"/>
        <v>12</v>
      </c>
      <c r="I2006">
        <f>IF(ISBLANK(Table13[[#This Row],[T1]]),0,IF(Table13[[#This Row],[T1]]&gt;0,1,0))</f>
        <v>0</v>
      </c>
      <c r="J2006">
        <f>IF(ISBLANK(Table13[[#This Row],[T2]]),0,IF(Table13[[#This Row],[T2]]&gt;0,1,0))</f>
        <v>0</v>
      </c>
      <c r="K2006">
        <f>IF(ISBLANK(Table13[[#This Row],[T3]]),0,IF(Table13[[#This Row],[T3]]&gt;0,1,0))</f>
        <v>0</v>
      </c>
      <c r="L2006">
        <f>IF(ISBLANK(Table13[[#This Row],[T4]]),0,IF(Table13[[#This Row],[T4]]&gt;0,1,0))</f>
        <v>0</v>
      </c>
    </row>
    <row r="2007" spans="1:12">
      <c r="A2007" s="4">
        <v>43761.541667129626</v>
      </c>
      <c r="B2007">
        <f t="shared" si="81"/>
        <v>23</v>
      </c>
      <c r="C2007">
        <f t="shared" si="80"/>
        <v>13</v>
      </c>
      <c r="I2007">
        <f>IF(ISBLANK(Table13[[#This Row],[T1]]),0,IF(Table13[[#This Row],[T1]]&gt;0,1,0))</f>
        <v>0</v>
      </c>
      <c r="J2007">
        <f>IF(ISBLANK(Table13[[#This Row],[T2]]),0,IF(Table13[[#This Row],[T2]]&gt;0,1,0))</f>
        <v>0</v>
      </c>
      <c r="K2007">
        <f>IF(ISBLANK(Table13[[#This Row],[T3]]),0,IF(Table13[[#This Row],[T3]]&gt;0,1,0))</f>
        <v>0</v>
      </c>
      <c r="L2007">
        <f>IF(ISBLANK(Table13[[#This Row],[T4]]),0,IF(Table13[[#This Row],[T4]]&gt;0,1,0))</f>
        <v>0</v>
      </c>
    </row>
    <row r="2008" spans="1:12">
      <c r="A2008" s="4">
        <v>43761.583333854163</v>
      </c>
      <c r="B2008">
        <f t="shared" si="81"/>
        <v>23</v>
      </c>
      <c r="C2008">
        <f t="shared" si="80"/>
        <v>14</v>
      </c>
      <c r="I2008">
        <f>IF(ISBLANK(Table13[[#This Row],[T1]]),0,IF(Table13[[#This Row],[T1]]&gt;0,1,0))</f>
        <v>0</v>
      </c>
      <c r="J2008">
        <f>IF(ISBLANK(Table13[[#This Row],[T2]]),0,IF(Table13[[#This Row],[T2]]&gt;0,1,0))</f>
        <v>0</v>
      </c>
      <c r="K2008">
        <f>IF(ISBLANK(Table13[[#This Row],[T3]]),0,IF(Table13[[#This Row],[T3]]&gt;0,1,0))</f>
        <v>0</v>
      </c>
      <c r="L2008">
        <f>IF(ISBLANK(Table13[[#This Row],[T4]]),0,IF(Table13[[#This Row],[T4]]&gt;0,1,0))</f>
        <v>0</v>
      </c>
    </row>
    <row r="2009" spans="1:12">
      <c r="A2009" s="4">
        <v>43761.625000578701</v>
      </c>
      <c r="B2009">
        <f t="shared" si="81"/>
        <v>23</v>
      </c>
      <c r="C2009">
        <f t="shared" si="80"/>
        <v>15</v>
      </c>
      <c r="I2009">
        <f>IF(ISBLANK(Table13[[#This Row],[T1]]),0,IF(Table13[[#This Row],[T1]]&gt;0,1,0))</f>
        <v>0</v>
      </c>
      <c r="J2009">
        <f>IF(ISBLANK(Table13[[#This Row],[T2]]),0,IF(Table13[[#This Row],[T2]]&gt;0,1,0))</f>
        <v>0</v>
      </c>
      <c r="K2009">
        <f>IF(ISBLANK(Table13[[#This Row],[T3]]),0,IF(Table13[[#This Row],[T3]]&gt;0,1,0))</f>
        <v>0</v>
      </c>
      <c r="L2009">
        <f>IF(ISBLANK(Table13[[#This Row],[T4]]),0,IF(Table13[[#This Row],[T4]]&gt;0,1,0))</f>
        <v>0</v>
      </c>
    </row>
    <row r="2010" spans="1:12">
      <c r="A2010" s="4">
        <v>43761.666667303238</v>
      </c>
      <c r="B2010">
        <f t="shared" si="81"/>
        <v>23</v>
      </c>
      <c r="C2010">
        <f t="shared" si="80"/>
        <v>16</v>
      </c>
      <c r="I2010">
        <f>IF(ISBLANK(Table13[[#This Row],[T1]]),0,IF(Table13[[#This Row],[T1]]&gt;0,1,0))</f>
        <v>0</v>
      </c>
      <c r="J2010">
        <f>IF(ISBLANK(Table13[[#This Row],[T2]]),0,IF(Table13[[#This Row],[T2]]&gt;0,1,0))</f>
        <v>0</v>
      </c>
      <c r="K2010">
        <f>IF(ISBLANK(Table13[[#This Row],[T3]]),0,IF(Table13[[#This Row],[T3]]&gt;0,1,0))</f>
        <v>0</v>
      </c>
      <c r="L2010">
        <f>IF(ISBLANK(Table13[[#This Row],[T4]]),0,IF(Table13[[#This Row],[T4]]&gt;0,1,0))</f>
        <v>0</v>
      </c>
    </row>
    <row r="2011" spans="1:12">
      <c r="A2011" s="4">
        <v>43761.708334027775</v>
      </c>
      <c r="B2011">
        <f t="shared" si="81"/>
        <v>23</v>
      </c>
      <c r="C2011">
        <f t="shared" ref="C2011:C2074" si="82">HOUR(A2011)</f>
        <v>17</v>
      </c>
      <c r="I2011">
        <f>IF(ISBLANK(Table13[[#This Row],[T1]]),0,IF(Table13[[#This Row],[T1]]&gt;0,1,0))</f>
        <v>0</v>
      </c>
      <c r="J2011">
        <f>IF(ISBLANK(Table13[[#This Row],[T2]]),0,IF(Table13[[#This Row],[T2]]&gt;0,1,0))</f>
        <v>0</v>
      </c>
      <c r="K2011">
        <f>IF(ISBLANK(Table13[[#This Row],[T3]]),0,IF(Table13[[#This Row],[T3]]&gt;0,1,0))</f>
        <v>0</v>
      </c>
      <c r="L2011">
        <f>IF(ISBLANK(Table13[[#This Row],[T4]]),0,IF(Table13[[#This Row],[T4]]&gt;0,1,0))</f>
        <v>0</v>
      </c>
    </row>
    <row r="2012" spans="1:12">
      <c r="A2012" s="4">
        <v>43761.75</v>
      </c>
      <c r="B2012">
        <f t="shared" si="81"/>
        <v>23</v>
      </c>
      <c r="C2012">
        <f t="shared" si="82"/>
        <v>18</v>
      </c>
      <c r="D2012">
        <v>0</v>
      </c>
      <c r="E2012">
        <v>0</v>
      </c>
      <c r="F2012">
        <v>54</v>
      </c>
      <c r="G2012">
        <v>0</v>
      </c>
      <c r="I2012">
        <f>IF(ISBLANK(Table13[[#This Row],[T1]]),0,IF(Table13[[#This Row],[T1]]&gt;0,1,0))</f>
        <v>0</v>
      </c>
      <c r="J2012">
        <f>IF(ISBLANK(Table13[[#This Row],[T2]]),0,IF(Table13[[#This Row],[T2]]&gt;0,1,0))</f>
        <v>0</v>
      </c>
      <c r="K2012">
        <f>IF(ISBLANK(Table13[[#This Row],[T3]]),0,IF(Table13[[#This Row],[T3]]&gt;0,1,0))</f>
        <v>1</v>
      </c>
      <c r="L2012">
        <f>IF(ISBLANK(Table13[[#This Row],[T4]]),0,IF(Table13[[#This Row],[T4]]&gt;0,1,0))</f>
        <v>0</v>
      </c>
    </row>
    <row r="2013" spans="1:12">
      <c r="A2013" s="4">
        <v>43761.791666666664</v>
      </c>
      <c r="B2013">
        <f t="shared" si="81"/>
        <v>23</v>
      </c>
      <c r="C2013">
        <f t="shared" si="82"/>
        <v>19</v>
      </c>
      <c r="D2013">
        <v>56</v>
      </c>
      <c r="E2013">
        <v>0</v>
      </c>
      <c r="F2013">
        <v>55</v>
      </c>
      <c r="G2013">
        <v>0</v>
      </c>
      <c r="I2013">
        <f>IF(ISBLANK(Table13[[#This Row],[T1]]),0,IF(Table13[[#This Row],[T1]]&gt;0,1,0))</f>
        <v>1</v>
      </c>
      <c r="J2013">
        <f>IF(ISBLANK(Table13[[#This Row],[T2]]),0,IF(Table13[[#This Row],[T2]]&gt;0,1,0))</f>
        <v>0</v>
      </c>
      <c r="K2013">
        <f>IF(ISBLANK(Table13[[#This Row],[T3]]),0,IF(Table13[[#This Row],[T3]]&gt;0,1,0))</f>
        <v>1</v>
      </c>
      <c r="L2013">
        <f>IF(ISBLANK(Table13[[#This Row],[T4]]),0,IF(Table13[[#This Row],[T4]]&gt;0,1,0))</f>
        <v>0</v>
      </c>
    </row>
    <row r="2014" spans="1:12">
      <c r="A2014" s="4">
        <v>43761.833333333336</v>
      </c>
      <c r="B2014">
        <f t="shared" si="81"/>
        <v>23</v>
      </c>
      <c r="C2014">
        <f t="shared" si="82"/>
        <v>20</v>
      </c>
      <c r="D2014">
        <v>58</v>
      </c>
      <c r="E2014">
        <v>35</v>
      </c>
      <c r="F2014">
        <v>47</v>
      </c>
      <c r="G2014">
        <v>0</v>
      </c>
      <c r="I2014">
        <f>IF(ISBLANK(Table13[[#This Row],[T1]]),0,IF(Table13[[#This Row],[T1]]&gt;0,1,0))</f>
        <v>1</v>
      </c>
      <c r="J2014">
        <f>IF(ISBLANK(Table13[[#This Row],[T2]]),0,IF(Table13[[#This Row],[T2]]&gt;0,1,0))</f>
        <v>1</v>
      </c>
      <c r="K2014">
        <f>IF(ISBLANK(Table13[[#This Row],[T3]]),0,IF(Table13[[#This Row],[T3]]&gt;0,1,0))</f>
        <v>1</v>
      </c>
      <c r="L2014">
        <f>IF(ISBLANK(Table13[[#This Row],[T4]]),0,IF(Table13[[#This Row],[T4]]&gt;0,1,0))</f>
        <v>0</v>
      </c>
    </row>
    <row r="2015" spans="1:12">
      <c r="A2015" s="4">
        <v>43761.875</v>
      </c>
      <c r="B2015">
        <f t="shared" si="81"/>
        <v>23</v>
      </c>
      <c r="C2015">
        <f t="shared" si="82"/>
        <v>21</v>
      </c>
      <c r="D2015">
        <v>58</v>
      </c>
      <c r="E2015">
        <v>58</v>
      </c>
      <c r="F2015">
        <v>55</v>
      </c>
      <c r="G2015">
        <v>0</v>
      </c>
      <c r="I2015">
        <f>IF(ISBLANK(Table13[[#This Row],[T1]]),0,IF(Table13[[#This Row],[T1]]&gt;0,1,0))</f>
        <v>1</v>
      </c>
      <c r="J2015">
        <f>IF(ISBLANK(Table13[[#This Row],[T2]]),0,IF(Table13[[#This Row],[T2]]&gt;0,1,0))</f>
        <v>1</v>
      </c>
      <c r="K2015">
        <f>IF(ISBLANK(Table13[[#This Row],[T3]]),0,IF(Table13[[#This Row],[T3]]&gt;0,1,0))</f>
        <v>1</v>
      </c>
      <c r="L2015">
        <f>IF(ISBLANK(Table13[[#This Row],[T4]]),0,IF(Table13[[#This Row],[T4]]&gt;0,1,0))</f>
        <v>0</v>
      </c>
    </row>
    <row r="2016" spans="1:12">
      <c r="A2016" s="4">
        <v>43761.916666666664</v>
      </c>
      <c r="B2016">
        <f t="shared" si="81"/>
        <v>23</v>
      </c>
      <c r="C2016">
        <f t="shared" si="82"/>
        <v>22</v>
      </c>
      <c r="D2016">
        <v>57</v>
      </c>
      <c r="E2016">
        <v>52</v>
      </c>
      <c r="F2016">
        <v>57</v>
      </c>
      <c r="G2016">
        <v>0</v>
      </c>
      <c r="I2016">
        <f>IF(ISBLANK(Table13[[#This Row],[T1]]),0,IF(Table13[[#This Row],[T1]]&gt;0,1,0))</f>
        <v>1</v>
      </c>
      <c r="J2016">
        <f>IF(ISBLANK(Table13[[#This Row],[T2]]),0,IF(Table13[[#This Row],[T2]]&gt;0,1,0))</f>
        <v>1</v>
      </c>
      <c r="K2016">
        <f>IF(ISBLANK(Table13[[#This Row],[T3]]),0,IF(Table13[[#This Row],[T3]]&gt;0,1,0))</f>
        <v>1</v>
      </c>
      <c r="L2016">
        <f>IF(ISBLANK(Table13[[#This Row],[T4]]),0,IF(Table13[[#This Row],[T4]]&gt;0,1,0))</f>
        <v>0</v>
      </c>
    </row>
    <row r="2017" spans="1:12">
      <c r="A2017" s="4">
        <v>43761.958333333336</v>
      </c>
      <c r="B2017">
        <f t="shared" si="81"/>
        <v>23</v>
      </c>
      <c r="C2017">
        <f t="shared" si="82"/>
        <v>23</v>
      </c>
      <c r="D2017">
        <v>58</v>
      </c>
      <c r="E2017">
        <v>58</v>
      </c>
      <c r="F2017">
        <v>58</v>
      </c>
      <c r="G2017">
        <v>0</v>
      </c>
      <c r="I2017">
        <f>IF(ISBLANK(Table13[[#This Row],[T1]]),0,IF(Table13[[#This Row],[T1]]&gt;0,1,0))</f>
        <v>1</v>
      </c>
      <c r="J2017">
        <f>IF(ISBLANK(Table13[[#This Row],[T2]]),0,IF(Table13[[#This Row],[T2]]&gt;0,1,0))</f>
        <v>1</v>
      </c>
      <c r="K2017">
        <f>IF(ISBLANK(Table13[[#This Row],[T3]]),0,IF(Table13[[#This Row],[T3]]&gt;0,1,0))</f>
        <v>1</v>
      </c>
      <c r="L2017">
        <f>IF(ISBLANK(Table13[[#This Row],[T4]]),0,IF(Table13[[#This Row],[T4]]&gt;0,1,0))</f>
        <v>0</v>
      </c>
    </row>
    <row r="2018" spans="1:12">
      <c r="A2018" s="4">
        <v>43762</v>
      </c>
      <c r="B2018">
        <f t="shared" si="81"/>
        <v>24</v>
      </c>
      <c r="C2018">
        <f t="shared" si="82"/>
        <v>0</v>
      </c>
      <c r="D2018">
        <v>58</v>
      </c>
      <c r="E2018">
        <v>58</v>
      </c>
      <c r="F2018">
        <v>58</v>
      </c>
      <c r="G2018">
        <v>0</v>
      </c>
      <c r="I2018">
        <f>IF(ISBLANK(Table13[[#This Row],[T1]]),0,IF(Table13[[#This Row],[T1]]&gt;0,1,0))</f>
        <v>1</v>
      </c>
      <c r="J2018">
        <f>IF(ISBLANK(Table13[[#This Row],[T2]]),0,IF(Table13[[#This Row],[T2]]&gt;0,1,0))</f>
        <v>1</v>
      </c>
      <c r="K2018">
        <f>IF(ISBLANK(Table13[[#This Row],[T3]]),0,IF(Table13[[#This Row],[T3]]&gt;0,1,0))</f>
        <v>1</v>
      </c>
      <c r="L2018">
        <f>IF(ISBLANK(Table13[[#This Row],[T4]]),0,IF(Table13[[#This Row],[T4]]&gt;0,1,0))</f>
        <v>0</v>
      </c>
    </row>
    <row r="2019" spans="1:12">
      <c r="A2019" s="4">
        <v>43762.041666666664</v>
      </c>
      <c r="B2019">
        <f t="shared" si="81"/>
        <v>24</v>
      </c>
      <c r="C2019">
        <f t="shared" si="82"/>
        <v>1</v>
      </c>
      <c r="D2019">
        <v>58</v>
      </c>
      <c r="E2019">
        <v>58</v>
      </c>
      <c r="F2019">
        <v>58</v>
      </c>
      <c r="G2019">
        <v>0</v>
      </c>
      <c r="I2019">
        <f>IF(ISBLANK(Table13[[#This Row],[T1]]),0,IF(Table13[[#This Row],[T1]]&gt;0,1,0))</f>
        <v>1</v>
      </c>
      <c r="J2019">
        <f>IF(ISBLANK(Table13[[#This Row],[T2]]),0,IF(Table13[[#This Row],[T2]]&gt;0,1,0))</f>
        <v>1</v>
      </c>
      <c r="K2019">
        <f>IF(ISBLANK(Table13[[#This Row],[T3]]),0,IF(Table13[[#This Row],[T3]]&gt;0,1,0))</f>
        <v>1</v>
      </c>
      <c r="L2019">
        <f>IF(ISBLANK(Table13[[#This Row],[T4]]),0,IF(Table13[[#This Row],[T4]]&gt;0,1,0))</f>
        <v>0</v>
      </c>
    </row>
    <row r="2020" spans="1:12">
      <c r="A2020" s="4">
        <v>43762.083333333336</v>
      </c>
      <c r="B2020">
        <f t="shared" si="81"/>
        <v>24</v>
      </c>
      <c r="C2020">
        <f t="shared" si="82"/>
        <v>2</v>
      </c>
      <c r="D2020">
        <v>58</v>
      </c>
      <c r="E2020">
        <v>58</v>
      </c>
      <c r="F2020">
        <v>58</v>
      </c>
      <c r="G2020">
        <v>0</v>
      </c>
      <c r="I2020">
        <f>IF(ISBLANK(Table13[[#This Row],[T1]]),0,IF(Table13[[#This Row],[T1]]&gt;0,1,0))</f>
        <v>1</v>
      </c>
      <c r="J2020">
        <f>IF(ISBLANK(Table13[[#This Row],[T2]]),0,IF(Table13[[#This Row],[T2]]&gt;0,1,0))</f>
        <v>1</v>
      </c>
      <c r="K2020">
        <f>IF(ISBLANK(Table13[[#This Row],[T3]]),0,IF(Table13[[#This Row],[T3]]&gt;0,1,0))</f>
        <v>1</v>
      </c>
      <c r="L2020">
        <f>IF(ISBLANK(Table13[[#This Row],[T4]]),0,IF(Table13[[#This Row],[T4]]&gt;0,1,0))</f>
        <v>0</v>
      </c>
    </row>
    <row r="2021" spans="1:12">
      <c r="A2021" s="4">
        <v>43762.125</v>
      </c>
      <c r="B2021">
        <f t="shared" si="81"/>
        <v>24</v>
      </c>
      <c r="C2021">
        <f t="shared" si="82"/>
        <v>3</v>
      </c>
      <c r="D2021">
        <v>57</v>
      </c>
      <c r="E2021">
        <v>57</v>
      </c>
      <c r="F2021">
        <v>57</v>
      </c>
      <c r="G2021">
        <v>0</v>
      </c>
      <c r="I2021">
        <f>IF(ISBLANK(Table13[[#This Row],[T1]]),0,IF(Table13[[#This Row],[T1]]&gt;0,1,0))</f>
        <v>1</v>
      </c>
      <c r="J2021">
        <f>IF(ISBLANK(Table13[[#This Row],[T2]]),0,IF(Table13[[#This Row],[T2]]&gt;0,1,0))</f>
        <v>1</v>
      </c>
      <c r="K2021">
        <f>IF(ISBLANK(Table13[[#This Row],[T3]]),0,IF(Table13[[#This Row],[T3]]&gt;0,1,0))</f>
        <v>1</v>
      </c>
      <c r="L2021">
        <f>IF(ISBLANK(Table13[[#This Row],[T4]]),0,IF(Table13[[#This Row],[T4]]&gt;0,1,0))</f>
        <v>0</v>
      </c>
    </row>
    <row r="2022" spans="1:12">
      <c r="A2022" s="4">
        <v>43762.166666666664</v>
      </c>
      <c r="B2022">
        <f t="shared" si="81"/>
        <v>24</v>
      </c>
      <c r="C2022">
        <f t="shared" si="82"/>
        <v>4</v>
      </c>
      <c r="D2022">
        <v>58</v>
      </c>
      <c r="E2022">
        <v>58</v>
      </c>
      <c r="F2022">
        <v>58</v>
      </c>
      <c r="G2022">
        <v>0</v>
      </c>
      <c r="I2022">
        <f>IF(ISBLANK(Table13[[#This Row],[T1]]),0,IF(Table13[[#This Row],[T1]]&gt;0,1,0))</f>
        <v>1</v>
      </c>
      <c r="J2022">
        <f>IF(ISBLANK(Table13[[#This Row],[T2]]),0,IF(Table13[[#This Row],[T2]]&gt;0,1,0))</f>
        <v>1</v>
      </c>
      <c r="K2022">
        <f>IF(ISBLANK(Table13[[#This Row],[T3]]),0,IF(Table13[[#This Row],[T3]]&gt;0,1,0))</f>
        <v>1</v>
      </c>
      <c r="L2022">
        <f>IF(ISBLANK(Table13[[#This Row],[T4]]),0,IF(Table13[[#This Row],[T4]]&gt;0,1,0))</f>
        <v>0</v>
      </c>
    </row>
    <row r="2023" spans="1:12">
      <c r="A2023" s="4">
        <v>43762.208333333336</v>
      </c>
      <c r="B2023">
        <f t="shared" si="81"/>
        <v>24</v>
      </c>
      <c r="C2023">
        <f t="shared" si="82"/>
        <v>5</v>
      </c>
      <c r="D2023">
        <v>58</v>
      </c>
      <c r="E2023">
        <v>58</v>
      </c>
      <c r="F2023">
        <v>58</v>
      </c>
      <c r="G2023">
        <v>0</v>
      </c>
      <c r="I2023">
        <f>IF(ISBLANK(Table13[[#This Row],[T1]]),0,IF(Table13[[#This Row],[T1]]&gt;0,1,0))</f>
        <v>1</v>
      </c>
      <c r="J2023">
        <f>IF(ISBLANK(Table13[[#This Row],[T2]]),0,IF(Table13[[#This Row],[T2]]&gt;0,1,0))</f>
        <v>1</v>
      </c>
      <c r="K2023">
        <f>IF(ISBLANK(Table13[[#This Row],[T3]]),0,IF(Table13[[#This Row],[T3]]&gt;0,1,0))</f>
        <v>1</v>
      </c>
      <c r="L2023">
        <f>IF(ISBLANK(Table13[[#This Row],[T4]]),0,IF(Table13[[#This Row],[T4]]&gt;0,1,0))</f>
        <v>0</v>
      </c>
    </row>
    <row r="2024" spans="1:12">
      <c r="A2024" s="4">
        <v>43762.25</v>
      </c>
      <c r="B2024">
        <f t="shared" si="81"/>
        <v>24</v>
      </c>
      <c r="C2024">
        <f t="shared" si="82"/>
        <v>6</v>
      </c>
      <c r="D2024">
        <v>58</v>
      </c>
      <c r="E2024">
        <v>58</v>
      </c>
      <c r="F2024">
        <v>58</v>
      </c>
      <c r="G2024">
        <v>0</v>
      </c>
      <c r="I2024">
        <f>IF(ISBLANK(Table13[[#This Row],[T1]]),0,IF(Table13[[#This Row],[T1]]&gt;0,1,0))</f>
        <v>1</v>
      </c>
      <c r="J2024">
        <f>IF(ISBLANK(Table13[[#This Row],[T2]]),0,IF(Table13[[#This Row],[T2]]&gt;0,1,0))</f>
        <v>1</v>
      </c>
      <c r="K2024">
        <f>IF(ISBLANK(Table13[[#This Row],[T3]]),0,IF(Table13[[#This Row],[T3]]&gt;0,1,0))</f>
        <v>1</v>
      </c>
      <c r="L2024">
        <f>IF(ISBLANK(Table13[[#This Row],[T4]]),0,IF(Table13[[#This Row],[T4]]&gt;0,1,0))</f>
        <v>0</v>
      </c>
    </row>
    <row r="2025" spans="1:12">
      <c r="A2025" s="4">
        <v>43762.291666666664</v>
      </c>
      <c r="B2025">
        <f t="shared" si="81"/>
        <v>24</v>
      </c>
      <c r="C2025">
        <f t="shared" si="82"/>
        <v>7</v>
      </c>
      <c r="D2025">
        <v>52</v>
      </c>
      <c r="E2025">
        <v>24</v>
      </c>
      <c r="F2025">
        <v>50</v>
      </c>
      <c r="G2025">
        <v>0</v>
      </c>
      <c r="I2025">
        <f>IF(ISBLANK(Table13[[#This Row],[T1]]),0,IF(Table13[[#This Row],[T1]]&gt;0,1,0))</f>
        <v>1</v>
      </c>
      <c r="J2025">
        <f>IF(ISBLANK(Table13[[#This Row],[T2]]),0,IF(Table13[[#This Row],[T2]]&gt;0,1,0))</f>
        <v>1</v>
      </c>
      <c r="K2025">
        <f>IF(ISBLANK(Table13[[#This Row],[T3]]),0,IF(Table13[[#This Row],[T3]]&gt;0,1,0))</f>
        <v>1</v>
      </c>
      <c r="L2025">
        <f>IF(ISBLANK(Table13[[#This Row],[T4]]),0,IF(Table13[[#This Row],[T4]]&gt;0,1,0))</f>
        <v>0</v>
      </c>
    </row>
    <row r="2026" spans="1:12">
      <c r="A2026" s="4">
        <v>43762.333333333336</v>
      </c>
      <c r="B2026">
        <f t="shared" si="81"/>
        <v>24</v>
      </c>
      <c r="C2026">
        <f t="shared" si="82"/>
        <v>8</v>
      </c>
      <c r="I2026">
        <f>IF(ISBLANK(Table13[[#This Row],[T1]]),0,IF(Table13[[#This Row],[T1]]&gt;0,1,0))</f>
        <v>0</v>
      </c>
      <c r="J2026">
        <f>IF(ISBLANK(Table13[[#This Row],[T2]]),0,IF(Table13[[#This Row],[T2]]&gt;0,1,0))</f>
        <v>0</v>
      </c>
      <c r="K2026">
        <f>IF(ISBLANK(Table13[[#This Row],[T3]]),0,IF(Table13[[#This Row],[T3]]&gt;0,1,0))</f>
        <v>0</v>
      </c>
      <c r="L2026">
        <f>IF(ISBLANK(Table13[[#This Row],[T4]]),0,IF(Table13[[#This Row],[T4]]&gt;0,1,0))</f>
        <v>0</v>
      </c>
    </row>
    <row r="2027" spans="1:12">
      <c r="A2027" s="4">
        <v>43762.375</v>
      </c>
      <c r="B2027">
        <f t="shared" si="81"/>
        <v>24</v>
      </c>
      <c r="C2027">
        <f t="shared" si="82"/>
        <v>9</v>
      </c>
      <c r="I2027">
        <f>IF(ISBLANK(Table13[[#This Row],[T1]]),0,IF(Table13[[#This Row],[T1]]&gt;0,1,0))</f>
        <v>0</v>
      </c>
      <c r="J2027">
        <f>IF(ISBLANK(Table13[[#This Row],[T2]]),0,IF(Table13[[#This Row],[T2]]&gt;0,1,0))</f>
        <v>0</v>
      </c>
      <c r="K2027">
        <f>IF(ISBLANK(Table13[[#This Row],[T3]]),0,IF(Table13[[#This Row],[T3]]&gt;0,1,0))</f>
        <v>0</v>
      </c>
      <c r="L2027">
        <f>IF(ISBLANK(Table13[[#This Row],[T4]]),0,IF(Table13[[#This Row],[T4]]&gt;0,1,0))</f>
        <v>0</v>
      </c>
    </row>
    <row r="2028" spans="1:12">
      <c r="A2028" s="4">
        <v>43762.416666666664</v>
      </c>
      <c r="B2028">
        <f t="shared" si="81"/>
        <v>24</v>
      </c>
      <c r="C2028">
        <f t="shared" si="82"/>
        <v>10</v>
      </c>
      <c r="I2028">
        <f>IF(ISBLANK(Table13[[#This Row],[T1]]),0,IF(Table13[[#This Row],[T1]]&gt;0,1,0))</f>
        <v>0</v>
      </c>
      <c r="J2028">
        <f>IF(ISBLANK(Table13[[#This Row],[T2]]),0,IF(Table13[[#This Row],[T2]]&gt;0,1,0))</f>
        <v>0</v>
      </c>
      <c r="K2028">
        <f>IF(ISBLANK(Table13[[#This Row],[T3]]),0,IF(Table13[[#This Row],[T3]]&gt;0,1,0))</f>
        <v>0</v>
      </c>
      <c r="L2028">
        <f>IF(ISBLANK(Table13[[#This Row],[T4]]),0,IF(Table13[[#This Row],[T4]]&gt;0,1,0))</f>
        <v>0</v>
      </c>
    </row>
    <row r="2029" spans="1:12">
      <c r="A2029" s="4">
        <v>43762.458333333336</v>
      </c>
      <c r="B2029">
        <f t="shared" si="81"/>
        <v>24</v>
      </c>
      <c r="C2029">
        <f t="shared" si="82"/>
        <v>11</v>
      </c>
      <c r="I2029">
        <f>IF(ISBLANK(Table13[[#This Row],[T1]]),0,IF(Table13[[#This Row],[T1]]&gt;0,1,0))</f>
        <v>0</v>
      </c>
      <c r="J2029">
        <f>IF(ISBLANK(Table13[[#This Row],[T2]]),0,IF(Table13[[#This Row],[T2]]&gt;0,1,0))</f>
        <v>0</v>
      </c>
      <c r="K2029">
        <f>IF(ISBLANK(Table13[[#This Row],[T3]]),0,IF(Table13[[#This Row],[T3]]&gt;0,1,0))</f>
        <v>0</v>
      </c>
      <c r="L2029">
        <f>IF(ISBLANK(Table13[[#This Row],[T4]]),0,IF(Table13[[#This Row],[T4]]&gt;0,1,0))</f>
        <v>0</v>
      </c>
    </row>
    <row r="2030" spans="1:12">
      <c r="A2030" s="4">
        <v>43762.5</v>
      </c>
      <c r="B2030">
        <f t="shared" si="81"/>
        <v>24</v>
      </c>
      <c r="C2030">
        <f t="shared" si="82"/>
        <v>12</v>
      </c>
      <c r="I2030">
        <f>IF(ISBLANK(Table13[[#This Row],[T1]]),0,IF(Table13[[#This Row],[T1]]&gt;0,1,0))</f>
        <v>0</v>
      </c>
      <c r="J2030">
        <f>IF(ISBLANK(Table13[[#This Row],[T2]]),0,IF(Table13[[#This Row],[T2]]&gt;0,1,0))</f>
        <v>0</v>
      </c>
      <c r="K2030">
        <f>IF(ISBLANK(Table13[[#This Row],[T3]]),0,IF(Table13[[#This Row],[T3]]&gt;0,1,0))</f>
        <v>0</v>
      </c>
      <c r="L2030">
        <f>IF(ISBLANK(Table13[[#This Row],[T4]]),0,IF(Table13[[#This Row],[T4]]&gt;0,1,0))</f>
        <v>0</v>
      </c>
    </row>
    <row r="2031" spans="1:12">
      <c r="A2031" s="4">
        <v>43762.541666666664</v>
      </c>
      <c r="B2031">
        <f t="shared" si="81"/>
        <v>24</v>
      </c>
      <c r="C2031">
        <f t="shared" si="82"/>
        <v>13</v>
      </c>
      <c r="I2031">
        <f>IF(ISBLANK(Table13[[#This Row],[T1]]),0,IF(Table13[[#This Row],[T1]]&gt;0,1,0))</f>
        <v>0</v>
      </c>
      <c r="J2031">
        <f>IF(ISBLANK(Table13[[#This Row],[T2]]),0,IF(Table13[[#This Row],[T2]]&gt;0,1,0))</f>
        <v>0</v>
      </c>
      <c r="K2031">
        <f>IF(ISBLANK(Table13[[#This Row],[T3]]),0,IF(Table13[[#This Row],[T3]]&gt;0,1,0))</f>
        <v>0</v>
      </c>
      <c r="L2031">
        <f>IF(ISBLANK(Table13[[#This Row],[T4]]),0,IF(Table13[[#This Row],[T4]]&gt;0,1,0))</f>
        <v>0</v>
      </c>
    </row>
    <row r="2032" spans="1:12">
      <c r="A2032" s="4">
        <v>43762.583333333336</v>
      </c>
      <c r="B2032">
        <f t="shared" si="81"/>
        <v>24</v>
      </c>
      <c r="C2032">
        <f t="shared" si="82"/>
        <v>14</v>
      </c>
      <c r="I2032">
        <f>IF(ISBLANK(Table13[[#This Row],[T1]]),0,IF(Table13[[#This Row],[T1]]&gt;0,1,0))</f>
        <v>0</v>
      </c>
      <c r="J2032">
        <f>IF(ISBLANK(Table13[[#This Row],[T2]]),0,IF(Table13[[#This Row],[T2]]&gt;0,1,0))</f>
        <v>0</v>
      </c>
      <c r="K2032">
        <f>IF(ISBLANK(Table13[[#This Row],[T3]]),0,IF(Table13[[#This Row],[T3]]&gt;0,1,0))</f>
        <v>0</v>
      </c>
      <c r="L2032">
        <f>IF(ISBLANK(Table13[[#This Row],[T4]]),0,IF(Table13[[#This Row],[T4]]&gt;0,1,0))</f>
        <v>0</v>
      </c>
    </row>
    <row r="2033" spans="1:12">
      <c r="A2033" s="4">
        <v>43762.625</v>
      </c>
      <c r="B2033">
        <f t="shared" si="81"/>
        <v>24</v>
      </c>
      <c r="C2033">
        <f t="shared" si="82"/>
        <v>15</v>
      </c>
      <c r="I2033">
        <f>IF(ISBLANK(Table13[[#This Row],[T1]]),0,IF(Table13[[#This Row],[T1]]&gt;0,1,0))</f>
        <v>0</v>
      </c>
      <c r="J2033">
        <f>IF(ISBLANK(Table13[[#This Row],[T2]]),0,IF(Table13[[#This Row],[T2]]&gt;0,1,0))</f>
        <v>0</v>
      </c>
      <c r="K2033">
        <f>IF(ISBLANK(Table13[[#This Row],[T3]]),0,IF(Table13[[#This Row],[T3]]&gt;0,1,0))</f>
        <v>0</v>
      </c>
      <c r="L2033">
        <f>IF(ISBLANK(Table13[[#This Row],[T4]]),0,IF(Table13[[#This Row],[T4]]&gt;0,1,0))</f>
        <v>0</v>
      </c>
    </row>
    <row r="2034" spans="1:12">
      <c r="A2034" s="4">
        <v>43762.666666666664</v>
      </c>
      <c r="B2034">
        <f t="shared" si="81"/>
        <v>24</v>
      </c>
      <c r="C2034">
        <f t="shared" si="82"/>
        <v>16</v>
      </c>
      <c r="I2034">
        <f>IF(ISBLANK(Table13[[#This Row],[T1]]),0,IF(Table13[[#This Row],[T1]]&gt;0,1,0))</f>
        <v>0</v>
      </c>
      <c r="J2034">
        <f>IF(ISBLANK(Table13[[#This Row],[T2]]),0,IF(Table13[[#This Row],[T2]]&gt;0,1,0))</f>
        <v>0</v>
      </c>
      <c r="K2034">
        <f>IF(ISBLANK(Table13[[#This Row],[T3]]),0,IF(Table13[[#This Row],[T3]]&gt;0,1,0))</f>
        <v>0</v>
      </c>
      <c r="L2034">
        <f>IF(ISBLANK(Table13[[#This Row],[T4]]),0,IF(Table13[[#This Row],[T4]]&gt;0,1,0))</f>
        <v>0</v>
      </c>
    </row>
    <row r="2035" spans="1:12">
      <c r="A2035" s="4">
        <v>43762.708333333336</v>
      </c>
      <c r="B2035">
        <f t="shared" si="81"/>
        <v>24</v>
      </c>
      <c r="C2035">
        <f t="shared" si="82"/>
        <v>17</v>
      </c>
      <c r="I2035">
        <f>IF(ISBLANK(Table13[[#This Row],[T1]]),0,IF(Table13[[#This Row],[T1]]&gt;0,1,0))</f>
        <v>0</v>
      </c>
      <c r="J2035">
        <f>IF(ISBLANK(Table13[[#This Row],[T2]]),0,IF(Table13[[#This Row],[T2]]&gt;0,1,0))</f>
        <v>0</v>
      </c>
      <c r="K2035">
        <f>IF(ISBLANK(Table13[[#This Row],[T3]]),0,IF(Table13[[#This Row],[T3]]&gt;0,1,0))</f>
        <v>0</v>
      </c>
      <c r="L2035">
        <f>IF(ISBLANK(Table13[[#This Row],[T4]]),0,IF(Table13[[#This Row],[T4]]&gt;0,1,0))</f>
        <v>0</v>
      </c>
    </row>
    <row r="2036" spans="1:12">
      <c r="A2036" s="4">
        <v>43762.75</v>
      </c>
      <c r="B2036">
        <f t="shared" si="81"/>
        <v>24</v>
      </c>
      <c r="C2036">
        <f t="shared" si="82"/>
        <v>18</v>
      </c>
      <c r="D2036">
        <v>12</v>
      </c>
      <c r="E2036">
        <v>0</v>
      </c>
      <c r="F2036">
        <v>41</v>
      </c>
      <c r="G2036">
        <v>0</v>
      </c>
      <c r="I2036">
        <f>IF(ISBLANK(Table13[[#This Row],[T1]]),0,IF(Table13[[#This Row],[T1]]&gt;0,1,0))</f>
        <v>1</v>
      </c>
      <c r="J2036">
        <f>IF(ISBLANK(Table13[[#This Row],[T2]]),0,IF(Table13[[#This Row],[T2]]&gt;0,1,0))</f>
        <v>0</v>
      </c>
      <c r="K2036">
        <f>IF(ISBLANK(Table13[[#This Row],[T3]]),0,IF(Table13[[#This Row],[T3]]&gt;0,1,0))</f>
        <v>1</v>
      </c>
      <c r="L2036">
        <f>IF(ISBLANK(Table13[[#This Row],[T4]]),0,IF(Table13[[#This Row],[T4]]&gt;0,1,0))</f>
        <v>0</v>
      </c>
    </row>
    <row r="2037" spans="1:12">
      <c r="A2037" s="4">
        <v>43762.791666666664</v>
      </c>
      <c r="B2037">
        <f t="shared" si="81"/>
        <v>24</v>
      </c>
      <c r="C2037">
        <f t="shared" si="82"/>
        <v>19</v>
      </c>
      <c r="D2037">
        <v>46</v>
      </c>
      <c r="E2037">
        <v>5</v>
      </c>
      <c r="F2037">
        <v>43</v>
      </c>
      <c r="G2037">
        <v>0</v>
      </c>
      <c r="I2037">
        <f>IF(ISBLANK(Table13[[#This Row],[T1]]),0,IF(Table13[[#This Row],[T1]]&gt;0,1,0))</f>
        <v>1</v>
      </c>
      <c r="J2037">
        <f>IF(ISBLANK(Table13[[#This Row],[T2]]),0,IF(Table13[[#This Row],[T2]]&gt;0,1,0))</f>
        <v>1</v>
      </c>
      <c r="K2037">
        <f>IF(ISBLANK(Table13[[#This Row],[T3]]),0,IF(Table13[[#This Row],[T3]]&gt;0,1,0))</f>
        <v>1</v>
      </c>
      <c r="L2037">
        <f>IF(ISBLANK(Table13[[#This Row],[T4]]),0,IF(Table13[[#This Row],[T4]]&gt;0,1,0))</f>
        <v>0</v>
      </c>
    </row>
    <row r="2038" spans="1:12">
      <c r="A2038" s="4">
        <v>43762.833333333336</v>
      </c>
      <c r="B2038">
        <f t="shared" si="81"/>
        <v>24</v>
      </c>
      <c r="C2038">
        <f t="shared" si="82"/>
        <v>20</v>
      </c>
      <c r="D2038">
        <v>58</v>
      </c>
      <c r="E2038">
        <v>0</v>
      </c>
      <c r="F2038">
        <v>57</v>
      </c>
      <c r="G2038">
        <v>0</v>
      </c>
      <c r="I2038">
        <f>IF(ISBLANK(Table13[[#This Row],[T1]]),0,IF(Table13[[#This Row],[T1]]&gt;0,1,0))</f>
        <v>1</v>
      </c>
      <c r="J2038">
        <f>IF(ISBLANK(Table13[[#This Row],[T2]]),0,IF(Table13[[#This Row],[T2]]&gt;0,1,0))</f>
        <v>0</v>
      </c>
      <c r="K2038">
        <f>IF(ISBLANK(Table13[[#This Row],[T3]]),0,IF(Table13[[#This Row],[T3]]&gt;0,1,0))</f>
        <v>1</v>
      </c>
      <c r="L2038">
        <f>IF(ISBLANK(Table13[[#This Row],[T4]]),0,IF(Table13[[#This Row],[T4]]&gt;0,1,0))</f>
        <v>0</v>
      </c>
    </row>
    <row r="2039" spans="1:12">
      <c r="A2039" s="4">
        <v>43762.875</v>
      </c>
      <c r="B2039">
        <f t="shared" si="81"/>
        <v>24</v>
      </c>
      <c r="C2039">
        <f t="shared" si="82"/>
        <v>21</v>
      </c>
      <c r="D2039">
        <v>58</v>
      </c>
      <c r="E2039">
        <v>2</v>
      </c>
      <c r="F2039">
        <v>57</v>
      </c>
      <c r="G2039">
        <v>0</v>
      </c>
      <c r="I2039">
        <f>IF(ISBLANK(Table13[[#This Row],[T1]]),0,IF(Table13[[#This Row],[T1]]&gt;0,1,0))</f>
        <v>1</v>
      </c>
      <c r="J2039">
        <f>IF(ISBLANK(Table13[[#This Row],[T2]]),0,IF(Table13[[#This Row],[T2]]&gt;0,1,0))</f>
        <v>1</v>
      </c>
      <c r="K2039">
        <f>IF(ISBLANK(Table13[[#This Row],[T3]]),0,IF(Table13[[#This Row],[T3]]&gt;0,1,0))</f>
        <v>1</v>
      </c>
      <c r="L2039">
        <f>IF(ISBLANK(Table13[[#This Row],[T4]]),0,IF(Table13[[#This Row],[T4]]&gt;0,1,0))</f>
        <v>0</v>
      </c>
    </row>
    <row r="2040" spans="1:12">
      <c r="A2040" s="4">
        <v>43762.916666666664</v>
      </c>
      <c r="B2040">
        <f t="shared" si="81"/>
        <v>24</v>
      </c>
      <c r="C2040">
        <f t="shared" si="82"/>
        <v>22</v>
      </c>
      <c r="D2040">
        <v>57</v>
      </c>
      <c r="E2040">
        <v>55</v>
      </c>
      <c r="F2040">
        <v>56</v>
      </c>
      <c r="G2040">
        <v>0</v>
      </c>
      <c r="I2040">
        <f>IF(ISBLANK(Table13[[#This Row],[T1]]),0,IF(Table13[[#This Row],[T1]]&gt;0,1,0))</f>
        <v>1</v>
      </c>
      <c r="J2040">
        <f>IF(ISBLANK(Table13[[#This Row],[T2]]),0,IF(Table13[[#This Row],[T2]]&gt;0,1,0))</f>
        <v>1</v>
      </c>
      <c r="K2040">
        <f>IF(ISBLANK(Table13[[#This Row],[T3]]),0,IF(Table13[[#This Row],[T3]]&gt;0,1,0))</f>
        <v>1</v>
      </c>
      <c r="L2040">
        <f>IF(ISBLANK(Table13[[#This Row],[T4]]),0,IF(Table13[[#This Row],[T4]]&gt;0,1,0))</f>
        <v>0</v>
      </c>
    </row>
    <row r="2041" spans="1:12">
      <c r="A2041" s="4">
        <v>43762.958333333336</v>
      </c>
      <c r="B2041">
        <f t="shared" si="81"/>
        <v>24</v>
      </c>
      <c r="C2041">
        <f t="shared" si="82"/>
        <v>23</v>
      </c>
      <c r="D2041">
        <v>58</v>
      </c>
      <c r="E2041">
        <v>58</v>
      </c>
      <c r="F2041">
        <v>58</v>
      </c>
      <c r="G2041">
        <v>0</v>
      </c>
      <c r="I2041">
        <f>IF(ISBLANK(Table13[[#This Row],[T1]]),0,IF(Table13[[#This Row],[T1]]&gt;0,1,0))</f>
        <v>1</v>
      </c>
      <c r="J2041">
        <f>IF(ISBLANK(Table13[[#This Row],[T2]]),0,IF(Table13[[#This Row],[T2]]&gt;0,1,0))</f>
        <v>1</v>
      </c>
      <c r="K2041">
        <f>IF(ISBLANK(Table13[[#This Row],[T3]]),0,IF(Table13[[#This Row],[T3]]&gt;0,1,0))</f>
        <v>1</v>
      </c>
      <c r="L2041">
        <f>IF(ISBLANK(Table13[[#This Row],[T4]]),0,IF(Table13[[#This Row],[T4]]&gt;0,1,0))</f>
        <v>0</v>
      </c>
    </row>
    <row r="2042" spans="1:12">
      <c r="A2042" s="4">
        <v>43763</v>
      </c>
      <c r="B2042">
        <f t="shared" si="81"/>
        <v>25</v>
      </c>
      <c r="C2042">
        <f t="shared" si="82"/>
        <v>0</v>
      </c>
      <c r="D2042">
        <v>58</v>
      </c>
      <c r="E2042">
        <v>58</v>
      </c>
      <c r="F2042">
        <v>58</v>
      </c>
      <c r="G2042">
        <v>0</v>
      </c>
      <c r="I2042">
        <f>IF(ISBLANK(Table13[[#This Row],[T1]]),0,IF(Table13[[#This Row],[T1]]&gt;0,1,0))</f>
        <v>1</v>
      </c>
      <c r="J2042">
        <f>IF(ISBLANK(Table13[[#This Row],[T2]]),0,IF(Table13[[#This Row],[T2]]&gt;0,1,0))</f>
        <v>1</v>
      </c>
      <c r="K2042">
        <f>IF(ISBLANK(Table13[[#This Row],[T3]]),0,IF(Table13[[#This Row],[T3]]&gt;0,1,0))</f>
        <v>1</v>
      </c>
      <c r="L2042">
        <f>IF(ISBLANK(Table13[[#This Row],[T4]]),0,IF(Table13[[#This Row],[T4]]&gt;0,1,0))</f>
        <v>0</v>
      </c>
    </row>
    <row r="2043" spans="1:12">
      <c r="A2043" s="4">
        <v>43763.041666666664</v>
      </c>
      <c r="B2043">
        <f t="shared" si="81"/>
        <v>25</v>
      </c>
      <c r="C2043">
        <f t="shared" si="82"/>
        <v>1</v>
      </c>
      <c r="D2043">
        <v>58</v>
      </c>
      <c r="E2043">
        <v>58</v>
      </c>
      <c r="F2043">
        <v>58</v>
      </c>
      <c r="G2043">
        <v>0</v>
      </c>
      <c r="I2043">
        <f>IF(ISBLANK(Table13[[#This Row],[T1]]),0,IF(Table13[[#This Row],[T1]]&gt;0,1,0))</f>
        <v>1</v>
      </c>
      <c r="J2043">
        <f>IF(ISBLANK(Table13[[#This Row],[T2]]),0,IF(Table13[[#This Row],[T2]]&gt;0,1,0))</f>
        <v>1</v>
      </c>
      <c r="K2043">
        <f>IF(ISBLANK(Table13[[#This Row],[T3]]),0,IF(Table13[[#This Row],[T3]]&gt;0,1,0))</f>
        <v>1</v>
      </c>
      <c r="L2043">
        <f>IF(ISBLANK(Table13[[#This Row],[T4]]),0,IF(Table13[[#This Row],[T4]]&gt;0,1,0))</f>
        <v>0</v>
      </c>
    </row>
    <row r="2044" spans="1:12">
      <c r="A2044" s="4">
        <v>43763.083333333336</v>
      </c>
      <c r="B2044">
        <f t="shared" si="81"/>
        <v>25</v>
      </c>
      <c r="C2044">
        <f t="shared" si="82"/>
        <v>2</v>
      </c>
      <c r="D2044">
        <v>57</v>
      </c>
      <c r="E2044">
        <v>57</v>
      </c>
      <c r="F2044">
        <v>57</v>
      </c>
      <c r="G2044">
        <v>0</v>
      </c>
      <c r="I2044">
        <f>IF(ISBLANK(Table13[[#This Row],[T1]]),0,IF(Table13[[#This Row],[T1]]&gt;0,1,0))</f>
        <v>1</v>
      </c>
      <c r="J2044">
        <f>IF(ISBLANK(Table13[[#This Row],[T2]]),0,IF(Table13[[#This Row],[T2]]&gt;0,1,0))</f>
        <v>1</v>
      </c>
      <c r="K2044">
        <f>IF(ISBLANK(Table13[[#This Row],[T3]]),0,IF(Table13[[#This Row],[T3]]&gt;0,1,0))</f>
        <v>1</v>
      </c>
      <c r="L2044">
        <f>IF(ISBLANK(Table13[[#This Row],[T4]]),0,IF(Table13[[#This Row],[T4]]&gt;0,1,0))</f>
        <v>0</v>
      </c>
    </row>
    <row r="2045" spans="1:12">
      <c r="A2045" s="4">
        <v>43763.125</v>
      </c>
      <c r="B2045">
        <f t="shared" si="81"/>
        <v>25</v>
      </c>
      <c r="C2045">
        <f t="shared" si="82"/>
        <v>3</v>
      </c>
      <c r="D2045">
        <v>58</v>
      </c>
      <c r="E2045">
        <v>58</v>
      </c>
      <c r="F2045">
        <v>58</v>
      </c>
      <c r="G2045">
        <v>0</v>
      </c>
      <c r="I2045">
        <f>IF(ISBLANK(Table13[[#This Row],[T1]]),0,IF(Table13[[#This Row],[T1]]&gt;0,1,0))</f>
        <v>1</v>
      </c>
      <c r="J2045">
        <f>IF(ISBLANK(Table13[[#This Row],[T2]]),0,IF(Table13[[#This Row],[T2]]&gt;0,1,0))</f>
        <v>1</v>
      </c>
      <c r="K2045">
        <f>IF(ISBLANK(Table13[[#This Row],[T3]]),0,IF(Table13[[#This Row],[T3]]&gt;0,1,0))</f>
        <v>1</v>
      </c>
      <c r="L2045">
        <f>IF(ISBLANK(Table13[[#This Row],[T4]]),0,IF(Table13[[#This Row],[T4]]&gt;0,1,0))</f>
        <v>0</v>
      </c>
    </row>
    <row r="2046" spans="1:12">
      <c r="A2046" s="4">
        <v>43763.166666666664</v>
      </c>
      <c r="B2046">
        <f t="shared" si="81"/>
        <v>25</v>
      </c>
      <c r="C2046">
        <f t="shared" si="82"/>
        <v>4</v>
      </c>
      <c r="D2046">
        <v>58</v>
      </c>
      <c r="E2046">
        <v>58</v>
      </c>
      <c r="F2046">
        <v>58</v>
      </c>
      <c r="G2046">
        <v>0</v>
      </c>
      <c r="I2046">
        <f>IF(ISBLANK(Table13[[#This Row],[T1]]),0,IF(Table13[[#This Row],[T1]]&gt;0,1,0))</f>
        <v>1</v>
      </c>
      <c r="J2046">
        <f>IF(ISBLANK(Table13[[#This Row],[T2]]),0,IF(Table13[[#This Row],[T2]]&gt;0,1,0))</f>
        <v>1</v>
      </c>
      <c r="K2046">
        <f>IF(ISBLANK(Table13[[#This Row],[T3]]),0,IF(Table13[[#This Row],[T3]]&gt;0,1,0))</f>
        <v>1</v>
      </c>
      <c r="L2046">
        <f>IF(ISBLANK(Table13[[#This Row],[T4]]),0,IF(Table13[[#This Row],[T4]]&gt;0,1,0))</f>
        <v>0</v>
      </c>
    </row>
    <row r="2047" spans="1:12">
      <c r="A2047" s="4">
        <v>43763.208333333336</v>
      </c>
      <c r="B2047">
        <f t="shared" si="81"/>
        <v>25</v>
      </c>
      <c r="C2047">
        <f t="shared" si="82"/>
        <v>5</v>
      </c>
      <c r="D2047">
        <v>58</v>
      </c>
      <c r="E2047">
        <v>57</v>
      </c>
      <c r="F2047">
        <v>58</v>
      </c>
      <c r="G2047">
        <v>0</v>
      </c>
      <c r="I2047">
        <f>IF(ISBLANK(Table13[[#This Row],[T1]]),0,IF(Table13[[#This Row],[T1]]&gt;0,1,0))</f>
        <v>1</v>
      </c>
      <c r="J2047">
        <f>IF(ISBLANK(Table13[[#This Row],[T2]]),0,IF(Table13[[#This Row],[T2]]&gt;0,1,0))</f>
        <v>1</v>
      </c>
      <c r="K2047">
        <f>IF(ISBLANK(Table13[[#This Row],[T3]]),0,IF(Table13[[#This Row],[T3]]&gt;0,1,0))</f>
        <v>1</v>
      </c>
      <c r="L2047">
        <f>IF(ISBLANK(Table13[[#This Row],[T4]]),0,IF(Table13[[#This Row],[T4]]&gt;0,1,0))</f>
        <v>0</v>
      </c>
    </row>
    <row r="2048" spans="1:12">
      <c r="A2048" s="4">
        <v>43763.25</v>
      </c>
      <c r="B2048">
        <f t="shared" si="81"/>
        <v>25</v>
      </c>
      <c r="C2048">
        <f t="shared" si="82"/>
        <v>6</v>
      </c>
      <c r="D2048">
        <v>57</v>
      </c>
      <c r="E2048">
        <v>23</v>
      </c>
      <c r="F2048">
        <v>57</v>
      </c>
      <c r="G2048">
        <v>0</v>
      </c>
      <c r="I2048">
        <f>IF(ISBLANK(Table13[[#This Row],[T1]]),0,IF(Table13[[#This Row],[T1]]&gt;0,1,0))</f>
        <v>1</v>
      </c>
      <c r="J2048">
        <f>IF(ISBLANK(Table13[[#This Row],[T2]]),0,IF(Table13[[#This Row],[T2]]&gt;0,1,0))</f>
        <v>1</v>
      </c>
      <c r="K2048">
        <f>IF(ISBLANK(Table13[[#This Row],[T3]]),0,IF(Table13[[#This Row],[T3]]&gt;0,1,0))</f>
        <v>1</v>
      </c>
      <c r="L2048">
        <f>IF(ISBLANK(Table13[[#This Row],[T4]]),0,IF(Table13[[#This Row],[T4]]&gt;0,1,0))</f>
        <v>0</v>
      </c>
    </row>
    <row r="2049" spans="1:12">
      <c r="A2049" s="4">
        <v>43763.291666666664</v>
      </c>
      <c r="B2049">
        <f t="shared" si="81"/>
        <v>25</v>
      </c>
      <c r="C2049">
        <f t="shared" si="82"/>
        <v>7</v>
      </c>
      <c r="D2049">
        <v>45</v>
      </c>
      <c r="E2049">
        <v>26</v>
      </c>
      <c r="F2049">
        <v>53</v>
      </c>
      <c r="G2049">
        <v>0</v>
      </c>
      <c r="I2049">
        <f>IF(ISBLANK(Table13[[#This Row],[T1]]),0,IF(Table13[[#This Row],[T1]]&gt;0,1,0))</f>
        <v>1</v>
      </c>
      <c r="J2049">
        <f>IF(ISBLANK(Table13[[#This Row],[T2]]),0,IF(Table13[[#This Row],[T2]]&gt;0,1,0))</f>
        <v>1</v>
      </c>
      <c r="K2049">
        <f>IF(ISBLANK(Table13[[#This Row],[T3]]),0,IF(Table13[[#This Row],[T3]]&gt;0,1,0))</f>
        <v>1</v>
      </c>
      <c r="L2049">
        <f>IF(ISBLANK(Table13[[#This Row],[T4]]),0,IF(Table13[[#This Row],[T4]]&gt;0,1,0))</f>
        <v>0</v>
      </c>
    </row>
    <row r="2050" spans="1:12">
      <c r="A2050" s="4">
        <v>43763.333333333336</v>
      </c>
      <c r="B2050">
        <f t="shared" ref="B2050:B2113" si="83">DAY(A2050)</f>
        <v>25</v>
      </c>
      <c r="C2050">
        <f t="shared" si="82"/>
        <v>8</v>
      </c>
      <c r="I2050">
        <f>IF(ISBLANK(Table13[[#This Row],[T1]]),0,IF(Table13[[#This Row],[T1]]&gt;0,1,0))</f>
        <v>0</v>
      </c>
      <c r="J2050">
        <f>IF(ISBLANK(Table13[[#This Row],[T2]]),0,IF(Table13[[#This Row],[T2]]&gt;0,1,0))</f>
        <v>0</v>
      </c>
      <c r="K2050">
        <f>IF(ISBLANK(Table13[[#This Row],[T3]]),0,IF(Table13[[#This Row],[T3]]&gt;0,1,0))</f>
        <v>0</v>
      </c>
      <c r="L2050">
        <f>IF(ISBLANK(Table13[[#This Row],[T4]]),0,IF(Table13[[#This Row],[T4]]&gt;0,1,0))</f>
        <v>0</v>
      </c>
    </row>
    <row r="2051" spans="1:12">
      <c r="A2051" s="4">
        <v>43763.375</v>
      </c>
      <c r="B2051">
        <f t="shared" si="83"/>
        <v>25</v>
      </c>
      <c r="C2051">
        <f t="shared" si="82"/>
        <v>9</v>
      </c>
      <c r="I2051">
        <f>IF(ISBLANK(Table13[[#This Row],[T1]]),0,IF(Table13[[#This Row],[T1]]&gt;0,1,0))</f>
        <v>0</v>
      </c>
      <c r="J2051">
        <f>IF(ISBLANK(Table13[[#This Row],[T2]]),0,IF(Table13[[#This Row],[T2]]&gt;0,1,0))</f>
        <v>0</v>
      </c>
      <c r="K2051">
        <f>IF(ISBLANK(Table13[[#This Row],[T3]]),0,IF(Table13[[#This Row],[T3]]&gt;0,1,0))</f>
        <v>0</v>
      </c>
      <c r="L2051">
        <f>IF(ISBLANK(Table13[[#This Row],[T4]]),0,IF(Table13[[#This Row],[T4]]&gt;0,1,0))</f>
        <v>0</v>
      </c>
    </row>
    <row r="2052" spans="1:12">
      <c r="A2052" s="4">
        <v>43763.416666666664</v>
      </c>
      <c r="B2052">
        <f t="shared" si="83"/>
        <v>25</v>
      </c>
      <c r="C2052">
        <f t="shared" si="82"/>
        <v>10</v>
      </c>
      <c r="I2052">
        <f>IF(ISBLANK(Table13[[#This Row],[T1]]),0,IF(Table13[[#This Row],[T1]]&gt;0,1,0))</f>
        <v>0</v>
      </c>
      <c r="J2052">
        <f>IF(ISBLANK(Table13[[#This Row],[T2]]),0,IF(Table13[[#This Row],[T2]]&gt;0,1,0))</f>
        <v>0</v>
      </c>
      <c r="K2052">
        <f>IF(ISBLANK(Table13[[#This Row],[T3]]),0,IF(Table13[[#This Row],[T3]]&gt;0,1,0))</f>
        <v>0</v>
      </c>
      <c r="L2052">
        <f>IF(ISBLANK(Table13[[#This Row],[T4]]),0,IF(Table13[[#This Row],[T4]]&gt;0,1,0))</f>
        <v>0</v>
      </c>
    </row>
    <row r="2053" spans="1:12">
      <c r="A2053" s="4">
        <v>43763.458333333336</v>
      </c>
      <c r="B2053">
        <f t="shared" si="83"/>
        <v>25</v>
      </c>
      <c r="C2053">
        <f t="shared" si="82"/>
        <v>11</v>
      </c>
      <c r="I2053">
        <f>IF(ISBLANK(Table13[[#This Row],[T1]]),0,IF(Table13[[#This Row],[T1]]&gt;0,1,0))</f>
        <v>0</v>
      </c>
      <c r="J2053">
        <f>IF(ISBLANK(Table13[[#This Row],[T2]]),0,IF(Table13[[#This Row],[T2]]&gt;0,1,0))</f>
        <v>0</v>
      </c>
      <c r="K2053">
        <f>IF(ISBLANK(Table13[[#This Row],[T3]]),0,IF(Table13[[#This Row],[T3]]&gt;0,1,0))</f>
        <v>0</v>
      </c>
      <c r="L2053">
        <f>IF(ISBLANK(Table13[[#This Row],[T4]]),0,IF(Table13[[#This Row],[T4]]&gt;0,1,0))</f>
        <v>0</v>
      </c>
    </row>
    <row r="2054" spans="1:12">
      <c r="A2054" s="4">
        <v>43763.5</v>
      </c>
      <c r="B2054">
        <f t="shared" si="83"/>
        <v>25</v>
      </c>
      <c r="C2054">
        <f t="shared" si="82"/>
        <v>12</v>
      </c>
      <c r="I2054">
        <f>IF(ISBLANK(Table13[[#This Row],[T1]]),0,IF(Table13[[#This Row],[T1]]&gt;0,1,0))</f>
        <v>0</v>
      </c>
      <c r="J2054">
        <f>IF(ISBLANK(Table13[[#This Row],[T2]]),0,IF(Table13[[#This Row],[T2]]&gt;0,1,0))</f>
        <v>0</v>
      </c>
      <c r="K2054">
        <f>IF(ISBLANK(Table13[[#This Row],[T3]]),0,IF(Table13[[#This Row],[T3]]&gt;0,1,0))</f>
        <v>0</v>
      </c>
      <c r="L2054">
        <f>IF(ISBLANK(Table13[[#This Row],[T4]]),0,IF(Table13[[#This Row],[T4]]&gt;0,1,0))</f>
        <v>0</v>
      </c>
    </row>
    <row r="2055" spans="1:12">
      <c r="A2055" s="4">
        <v>43763.541666666664</v>
      </c>
      <c r="B2055">
        <f t="shared" si="83"/>
        <v>25</v>
      </c>
      <c r="C2055">
        <f t="shared" si="82"/>
        <v>13</v>
      </c>
      <c r="I2055">
        <f>IF(ISBLANK(Table13[[#This Row],[T1]]),0,IF(Table13[[#This Row],[T1]]&gt;0,1,0))</f>
        <v>0</v>
      </c>
      <c r="J2055">
        <f>IF(ISBLANK(Table13[[#This Row],[T2]]),0,IF(Table13[[#This Row],[T2]]&gt;0,1,0))</f>
        <v>0</v>
      </c>
      <c r="K2055">
        <f>IF(ISBLANK(Table13[[#This Row],[T3]]),0,IF(Table13[[#This Row],[T3]]&gt;0,1,0))</f>
        <v>0</v>
      </c>
      <c r="L2055">
        <f>IF(ISBLANK(Table13[[#This Row],[T4]]),0,IF(Table13[[#This Row],[T4]]&gt;0,1,0))</f>
        <v>0</v>
      </c>
    </row>
    <row r="2056" spans="1:12">
      <c r="A2056" s="4">
        <v>43763.583333333336</v>
      </c>
      <c r="B2056">
        <f t="shared" si="83"/>
        <v>25</v>
      </c>
      <c r="C2056">
        <f t="shared" si="82"/>
        <v>14</v>
      </c>
      <c r="I2056">
        <f>IF(ISBLANK(Table13[[#This Row],[T1]]),0,IF(Table13[[#This Row],[T1]]&gt;0,1,0))</f>
        <v>0</v>
      </c>
      <c r="J2056">
        <f>IF(ISBLANK(Table13[[#This Row],[T2]]),0,IF(Table13[[#This Row],[T2]]&gt;0,1,0))</f>
        <v>0</v>
      </c>
      <c r="K2056">
        <f>IF(ISBLANK(Table13[[#This Row],[T3]]),0,IF(Table13[[#This Row],[T3]]&gt;0,1,0))</f>
        <v>0</v>
      </c>
      <c r="L2056">
        <f>IF(ISBLANK(Table13[[#This Row],[T4]]),0,IF(Table13[[#This Row],[T4]]&gt;0,1,0))</f>
        <v>0</v>
      </c>
    </row>
    <row r="2057" spans="1:12">
      <c r="A2057" s="4">
        <v>43763.625</v>
      </c>
      <c r="B2057">
        <f t="shared" si="83"/>
        <v>25</v>
      </c>
      <c r="C2057">
        <f t="shared" si="82"/>
        <v>15</v>
      </c>
      <c r="I2057">
        <f>IF(ISBLANK(Table13[[#This Row],[T1]]),0,IF(Table13[[#This Row],[T1]]&gt;0,1,0))</f>
        <v>0</v>
      </c>
      <c r="J2057">
        <f>IF(ISBLANK(Table13[[#This Row],[T2]]),0,IF(Table13[[#This Row],[T2]]&gt;0,1,0))</f>
        <v>0</v>
      </c>
      <c r="K2057">
        <f>IF(ISBLANK(Table13[[#This Row],[T3]]),0,IF(Table13[[#This Row],[T3]]&gt;0,1,0))</f>
        <v>0</v>
      </c>
      <c r="L2057">
        <f>IF(ISBLANK(Table13[[#This Row],[T4]]),0,IF(Table13[[#This Row],[T4]]&gt;0,1,0))</f>
        <v>0</v>
      </c>
    </row>
    <row r="2058" spans="1:12">
      <c r="A2058" s="4">
        <v>43763.666666666664</v>
      </c>
      <c r="B2058">
        <f t="shared" si="83"/>
        <v>25</v>
      </c>
      <c r="C2058">
        <f t="shared" si="82"/>
        <v>16</v>
      </c>
      <c r="D2058">
        <v>53</v>
      </c>
      <c r="E2058">
        <v>0</v>
      </c>
      <c r="F2058">
        <v>0</v>
      </c>
      <c r="G2058">
        <v>0</v>
      </c>
      <c r="I2058">
        <f>IF(ISBLANK(Table13[[#This Row],[T1]]),0,IF(Table13[[#This Row],[T1]]&gt;0,1,0))</f>
        <v>1</v>
      </c>
      <c r="J2058">
        <f>IF(ISBLANK(Table13[[#This Row],[T2]]),0,IF(Table13[[#This Row],[T2]]&gt;0,1,0))</f>
        <v>0</v>
      </c>
      <c r="K2058">
        <f>IF(ISBLANK(Table13[[#This Row],[T3]]),0,IF(Table13[[#This Row],[T3]]&gt;0,1,0))</f>
        <v>0</v>
      </c>
      <c r="L2058">
        <f>IF(ISBLANK(Table13[[#This Row],[T4]]),0,IF(Table13[[#This Row],[T4]]&gt;0,1,0))</f>
        <v>0</v>
      </c>
    </row>
    <row r="2059" spans="1:12">
      <c r="A2059" s="4">
        <v>43763.708333333336</v>
      </c>
      <c r="B2059">
        <f t="shared" si="83"/>
        <v>25</v>
      </c>
      <c r="C2059">
        <f t="shared" si="82"/>
        <v>17</v>
      </c>
      <c r="D2059">
        <v>58</v>
      </c>
      <c r="E2059">
        <v>0</v>
      </c>
      <c r="F2059">
        <v>18</v>
      </c>
      <c r="G2059">
        <v>0</v>
      </c>
      <c r="I2059">
        <f>IF(ISBLANK(Table13[[#This Row],[T1]]),0,IF(Table13[[#This Row],[T1]]&gt;0,1,0))</f>
        <v>1</v>
      </c>
      <c r="J2059">
        <f>IF(ISBLANK(Table13[[#This Row],[T2]]),0,IF(Table13[[#This Row],[T2]]&gt;0,1,0))</f>
        <v>0</v>
      </c>
      <c r="K2059">
        <f>IF(ISBLANK(Table13[[#This Row],[T3]]),0,IF(Table13[[#This Row],[T3]]&gt;0,1,0))</f>
        <v>1</v>
      </c>
      <c r="L2059">
        <f>IF(ISBLANK(Table13[[#This Row],[T4]]),0,IF(Table13[[#This Row],[T4]]&gt;0,1,0))</f>
        <v>0</v>
      </c>
    </row>
    <row r="2060" spans="1:12">
      <c r="A2060" s="4">
        <v>43763.75</v>
      </c>
      <c r="B2060">
        <f t="shared" si="83"/>
        <v>25</v>
      </c>
      <c r="C2060">
        <f t="shared" si="82"/>
        <v>18</v>
      </c>
      <c r="D2060">
        <v>33</v>
      </c>
      <c r="E2060">
        <v>0</v>
      </c>
      <c r="F2060">
        <v>52</v>
      </c>
      <c r="G2060">
        <v>0</v>
      </c>
      <c r="I2060">
        <f>IF(ISBLANK(Table13[[#This Row],[T1]]),0,IF(Table13[[#This Row],[T1]]&gt;0,1,0))</f>
        <v>1</v>
      </c>
      <c r="J2060">
        <f>IF(ISBLANK(Table13[[#This Row],[T2]]),0,IF(Table13[[#This Row],[T2]]&gt;0,1,0))</f>
        <v>0</v>
      </c>
      <c r="K2060">
        <f>IF(ISBLANK(Table13[[#This Row],[T3]]),0,IF(Table13[[#This Row],[T3]]&gt;0,1,0))</f>
        <v>1</v>
      </c>
      <c r="L2060">
        <f>IF(ISBLANK(Table13[[#This Row],[T4]]),0,IF(Table13[[#This Row],[T4]]&gt;0,1,0))</f>
        <v>0</v>
      </c>
    </row>
    <row r="2061" spans="1:12">
      <c r="A2061" s="4">
        <v>43763.791666666664</v>
      </c>
      <c r="B2061">
        <f t="shared" si="83"/>
        <v>25</v>
      </c>
      <c r="C2061">
        <f t="shared" si="82"/>
        <v>19</v>
      </c>
      <c r="D2061">
        <v>58</v>
      </c>
      <c r="E2061">
        <v>7</v>
      </c>
      <c r="F2061">
        <v>48</v>
      </c>
      <c r="G2061">
        <v>0</v>
      </c>
      <c r="I2061">
        <f>IF(ISBLANK(Table13[[#This Row],[T1]]),0,IF(Table13[[#This Row],[T1]]&gt;0,1,0))</f>
        <v>1</v>
      </c>
      <c r="J2061">
        <f>IF(ISBLANK(Table13[[#This Row],[T2]]),0,IF(Table13[[#This Row],[T2]]&gt;0,1,0))</f>
        <v>1</v>
      </c>
      <c r="K2061">
        <f>IF(ISBLANK(Table13[[#This Row],[T3]]),0,IF(Table13[[#This Row],[T3]]&gt;0,1,0))</f>
        <v>1</v>
      </c>
      <c r="L2061">
        <f>IF(ISBLANK(Table13[[#This Row],[T4]]),0,IF(Table13[[#This Row],[T4]]&gt;0,1,0))</f>
        <v>0</v>
      </c>
    </row>
    <row r="2062" spans="1:12">
      <c r="A2062" s="4">
        <v>43763.833333333336</v>
      </c>
      <c r="B2062">
        <f t="shared" si="83"/>
        <v>25</v>
      </c>
      <c r="C2062">
        <f t="shared" si="82"/>
        <v>20</v>
      </c>
      <c r="D2062">
        <v>58</v>
      </c>
      <c r="E2062">
        <v>0</v>
      </c>
      <c r="F2062">
        <v>45</v>
      </c>
      <c r="G2062">
        <v>0</v>
      </c>
      <c r="I2062">
        <f>IF(ISBLANK(Table13[[#This Row],[T1]]),0,IF(Table13[[#This Row],[T1]]&gt;0,1,0))</f>
        <v>1</v>
      </c>
      <c r="J2062">
        <f>IF(ISBLANK(Table13[[#This Row],[T2]]),0,IF(Table13[[#This Row],[T2]]&gt;0,1,0))</f>
        <v>0</v>
      </c>
      <c r="K2062">
        <f>IF(ISBLANK(Table13[[#This Row],[T3]]),0,IF(Table13[[#This Row],[T3]]&gt;0,1,0))</f>
        <v>1</v>
      </c>
      <c r="L2062">
        <f>IF(ISBLANK(Table13[[#This Row],[T4]]),0,IF(Table13[[#This Row],[T4]]&gt;0,1,0))</f>
        <v>0</v>
      </c>
    </row>
    <row r="2063" spans="1:12">
      <c r="A2063" s="4">
        <v>43763.875</v>
      </c>
      <c r="B2063">
        <f t="shared" si="83"/>
        <v>25</v>
      </c>
      <c r="C2063">
        <f t="shared" si="82"/>
        <v>21</v>
      </c>
      <c r="D2063">
        <v>46</v>
      </c>
      <c r="E2063">
        <v>5</v>
      </c>
      <c r="F2063">
        <v>44</v>
      </c>
      <c r="G2063">
        <v>0</v>
      </c>
      <c r="I2063">
        <f>IF(ISBLANK(Table13[[#This Row],[T1]]),0,IF(Table13[[#This Row],[T1]]&gt;0,1,0))</f>
        <v>1</v>
      </c>
      <c r="J2063">
        <f>IF(ISBLANK(Table13[[#This Row],[T2]]),0,IF(Table13[[#This Row],[T2]]&gt;0,1,0))</f>
        <v>1</v>
      </c>
      <c r="K2063">
        <f>IF(ISBLANK(Table13[[#This Row],[T3]]),0,IF(Table13[[#This Row],[T3]]&gt;0,1,0))</f>
        <v>1</v>
      </c>
      <c r="L2063">
        <f>IF(ISBLANK(Table13[[#This Row],[T4]]),0,IF(Table13[[#This Row],[T4]]&gt;0,1,0))</f>
        <v>0</v>
      </c>
    </row>
    <row r="2064" spans="1:12">
      <c r="A2064" s="4">
        <v>43763.916666666664</v>
      </c>
      <c r="B2064">
        <f t="shared" si="83"/>
        <v>25</v>
      </c>
      <c r="C2064">
        <f t="shared" si="82"/>
        <v>22</v>
      </c>
      <c r="D2064">
        <v>58</v>
      </c>
      <c r="E2064">
        <v>58</v>
      </c>
      <c r="F2064">
        <v>55</v>
      </c>
      <c r="G2064">
        <v>0</v>
      </c>
      <c r="I2064">
        <f>IF(ISBLANK(Table13[[#This Row],[T1]]),0,IF(Table13[[#This Row],[T1]]&gt;0,1,0))</f>
        <v>1</v>
      </c>
      <c r="J2064">
        <f>IF(ISBLANK(Table13[[#This Row],[T2]]),0,IF(Table13[[#This Row],[T2]]&gt;0,1,0))</f>
        <v>1</v>
      </c>
      <c r="K2064">
        <f>IF(ISBLANK(Table13[[#This Row],[T3]]),0,IF(Table13[[#This Row],[T3]]&gt;0,1,0))</f>
        <v>1</v>
      </c>
      <c r="L2064">
        <f>IF(ISBLANK(Table13[[#This Row],[T4]]),0,IF(Table13[[#This Row],[T4]]&gt;0,1,0))</f>
        <v>0</v>
      </c>
    </row>
    <row r="2065" spans="1:12">
      <c r="A2065" s="4">
        <v>43763.958333333336</v>
      </c>
      <c r="B2065">
        <f t="shared" si="83"/>
        <v>25</v>
      </c>
      <c r="C2065">
        <f t="shared" si="82"/>
        <v>23</v>
      </c>
      <c r="D2065">
        <v>58</v>
      </c>
      <c r="E2065">
        <v>58</v>
      </c>
      <c r="F2065">
        <v>55</v>
      </c>
      <c r="G2065">
        <v>0</v>
      </c>
      <c r="I2065">
        <f>IF(ISBLANK(Table13[[#This Row],[T1]]),0,IF(Table13[[#This Row],[T1]]&gt;0,1,0))</f>
        <v>1</v>
      </c>
      <c r="J2065">
        <f>IF(ISBLANK(Table13[[#This Row],[T2]]),0,IF(Table13[[#This Row],[T2]]&gt;0,1,0))</f>
        <v>1</v>
      </c>
      <c r="K2065">
        <f>IF(ISBLANK(Table13[[#This Row],[T3]]),0,IF(Table13[[#This Row],[T3]]&gt;0,1,0))</f>
        <v>1</v>
      </c>
      <c r="L2065">
        <f>IF(ISBLANK(Table13[[#This Row],[T4]]),0,IF(Table13[[#This Row],[T4]]&gt;0,1,0))</f>
        <v>0</v>
      </c>
    </row>
    <row r="2066" spans="1:12">
      <c r="A2066" s="4">
        <v>43764</v>
      </c>
      <c r="B2066">
        <f t="shared" si="83"/>
        <v>26</v>
      </c>
      <c r="C2066">
        <f t="shared" si="82"/>
        <v>0</v>
      </c>
      <c r="D2066">
        <v>58</v>
      </c>
      <c r="E2066">
        <v>58</v>
      </c>
      <c r="F2066">
        <v>58</v>
      </c>
      <c r="G2066">
        <v>0</v>
      </c>
      <c r="I2066">
        <f>IF(ISBLANK(Table13[[#This Row],[T1]]),0,IF(Table13[[#This Row],[T1]]&gt;0,1,0))</f>
        <v>1</v>
      </c>
      <c r="J2066">
        <f>IF(ISBLANK(Table13[[#This Row],[T2]]),0,IF(Table13[[#This Row],[T2]]&gt;0,1,0))</f>
        <v>1</v>
      </c>
      <c r="K2066">
        <f>IF(ISBLANK(Table13[[#This Row],[T3]]),0,IF(Table13[[#This Row],[T3]]&gt;0,1,0))</f>
        <v>1</v>
      </c>
      <c r="L2066">
        <f>IF(ISBLANK(Table13[[#This Row],[T4]]),0,IF(Table13[[#This Row],[T4]]&gt;0,1,0))</f>
        <v>0</v>
      </c>
    </row>
    <row r="2067" spans="1:12">
      <c r="A2067" s="4">
        <v>43764.041666666664</v>
      </c>
      <c r="B2067">
        <f t="shared" si="83"/>
        <v>26</v>
      </c>
      <c r="C2067">
        <f t="shared" si="82"/>
        <v>1</v>
      </c>
      <c r="D2067">
        <v>57</v>
      </c>
      <c r="E2067">
        <v>57</v>
      </c>
      <c r="F2067">
        <v>57</v>
      </c>
      <c r="G2067">
        <v>0</v>
      </c>
      <c r="I2067">
        <f>IF(ISBLANK(Table13[[#This Row],[T1]]),0,IF(Table13[[#This Row],[T1]]&gt;0,1,0))</f>
        <v>1</v>
      </c>
      <c r="J2067">
        <f>IF(ISBLANK(Table13[[#This Row],[T2]]),0,IF(Table13[[#This Row],[T2]]&gt;0,1,0))</f>
        <v>1</v>
      </c>
      <c r="K2067">
        <f>IF(ISBLANK(Table13[[#This Row],[T3]]),0,IF(Table13[[#This Row],[T3]]&gt;0,1,0))</f>
        <v>1</v>
      </c>
      <c r="L2067">
        <f>IF(ISBLANK(Table13[[#This Row],[T4]]),0,IF(Table13[[#This Row],[T4]]&gt;0,1,0))</f>
        <v>0</v>
      </c>
    </row>
    <row r="2068" spans="1:12">
      <c r="A2068" s="4">
        <v>43764.083333333336</v>
      </c>
      <c r="B2068">
        <f t="shared" si="83"/>
        <v>26</v>
      </c>
      <c r="C2068">
        <f t="shared" si="82"/>
        <v>2</v>
      </c>
      <c r="D2068">
        <v>58</v>
      </c>
      <c r="E2068">
        <v>58</v>
      </c>
      <c r="F2068">
        <v>58</v>
      </c>
      <c r="G2068">
        <v>0</v>
      </c>
      <c r="I2068">
        <f>IF(ISBLANK(Table13[[#This Row],[T1]]),0,IF(Table13[[#This Row],[T1]]&gt;0,1,0))</f>
        <v>1</v>
      </c>
      <c r="J2068">
        <f>IF(ISBLANK(Table13[[#This Row],[T2]]),0,IF(Table13[[#This Row],[T2]]&gt;0,1,0))</f>
        <v>1</v>
      </c>
      <c r="K2068">
        <f>IF(ISBLANK(Table13[[#This Row],[T3]]),0,IF(Table13[[#This Row],[T3]]&gt;0,1,0))</f>
        <v>1</v>
      </c>
      <c r="L2068">
        <f>IF(ISBLANK(Table13[[#This Row],[T4]]),0,IF(Table13[[#This Row],[T4]]&gt;0,1,0))</f>
        <v>0</v>
      </c>
    </row>
    <row r="2069" spans="1:12">
      <c r="A2069" s="4">
        <v>43764.125</v>
      </c>
      <c r="B2069">
        <f t="shared" si="83"/>
        <v>26</v>
      </c>
      <c r="C2069">
        <f t="shared" si="82"/>
        <v>3</v>
      </c>
      <c r="D2069">
        <v>58</v>
      </c>
      <c r="E2069">
        <v>58</v>
      </c>
      <c r="F2069">
        <v>58</v>
      </c>
      <c r="G2069">
        <v>0</v>
      </c>
      <c r="I2069">
        <f>IF(ISBLANK(Table13[[#This Row],[T1]]),0,IF(Table13[[#This Row],[T1]]&gt;0,1,0))</f>
        <v>1</v>
      </c>
      <c r="J2069">
        <f>IF(ISBLANK(Table13[[#This Row],[T2]]),0,IF(Table13[[#This Row],[T2]]&gt;0,1,0))</f>
        <v>1</v>
      </c>
      <c r="K2069">
        <f>IF(ISBLANK(Table13[[#This Row],[T3]]),0,IF(Table13[[#This Row],[T3]]&gt;0,1,0))</f>
        <v>1</v>
      </c>
      <c r="L2069">
        <f>IF(ISBLANK(Table13[[#This Row],[T4]]),0,IF(Table13[[#This Row],[T4]]&gt;0,1,0))</f>
        <v>0</v>
      </c>
    </row>
    <row r="2070" spans="1:12">
      <c r="A2070" s="4">
        <v>43764.166666666664</v>
      </c>
      <c r="B2070">
        <f t="shared" si="83"/>
        <v>26</v>
      </c>
      <c r="C2070">
        <f t="shared" si="82"/>
        <v>4</v>
      </c>
      <c r="D2070">
        <v>58</v>
      </c>
      <c r="E2070">
        <v>58</v>
      </c>
      <c r="F2070">
        <v>58</v>
      </c>
      <c r="G2070">
        <v>0</v>
      </c>
      <c r="I2070">
        <f>IF(ISBLANK(Table13[[#This Row],[T1]]),0,IF(Table13[[#This Row],[T1]]&gt;0,1,0))</f>
        <v>1</v>
      </c>
      <c r="J2070">
        <f>IF(ISBLANK(Table13[[#This Row],[T2]]),0,IF(Table13[[#This Row],[T2]]&gt;0,1,0))</f>
        <v>1</v>
      </c>
      <c r="K2070">
        <f>IF(ISBLANK(Table13[[#This Row],[T3]]),0,IF(Table13[[#This Row],[T3]]&gt;0,1,0))</f>
        <v>1</v>
      </c>
      <c r="L2070">
        <f>IF(ISBLANK(Table13[[#This Row],[T4]]),0,IF(Table13[[#This Row],[T4]]&gt;0,1,0))</f>
        <v>0</v>
      </c>
    </row>
    <row r="2071" spans="1:12">
      <c r="A2071" s="4">
        <v>43764.208333333336</v>
      </c>
      <c r="B2071">
        <f t="shared" si="83"/>
        <v>26</v>
      </c>
      <c r="C2071">
        <f t="shared" si="82"/>
        <v>5</v>
      </c>
      <c r="D2071">
        <v>58</v>
      </c>
      <c r="E2071">
        <v>56</v>
      </c>
      <c r="F2071">
        <v>58</v>
      </c>
      <c r="G2071">
        <v>0</v>
      </c>
      <c r="I2071">
        <f>IF(ISBLANK(Table13[[#This Row],[T1]]),0,IF(Table13[[#This Row],[T1]]&gt;0,1,0))</f>
        <v>1</v>
      </c>
      <c r="J2071">
        <f>IF(ISBLANK(Table13[[#This Row],[T2]]),0,IF(Table13[[#This Row],[T2]]&gt;0,1,0))</f>
        <v>1</v>
      </c>
      <c r="K2071">
        <f>IF(ISBLANK(Table13[[#This Row],[T3]]),0,IF(Table13[[#This Row],[T3]]&gt;0,1,0))</f>
        <v>1</v>
      </c>
      <c r="L2071">
        <f>IF(ISBLANK(Table13[[#This Row],[T4]]),0,IF(Table13[[#This Row],[T4]]&gt;0,1,0))</f>
        <v>0</v>
      </c>
    </row>
    <row r="2072" spans="1:12">
      <c r="A2072" s="4">
        <v>43764.25</v>
      </c>
      <c r="B2072">
        <f t="shared" si="83"/>
        <v>26</v>
      </c>
      <c r="C2072">
        <f t="shared" si="82"/>
        <v>6</v>
      </c>
      <c r="D2072">
        <v>57</v>
      </c>
      <c r="E2072">
        <v>57</v>
      </c>
      <c r="F2072">
        <v>57</v>
      </c>
      <c r="G2072">
        <v>0</v>
      </c>
      <c r="I2072">
        <f>IF(ISBLANK(Table13[[#This Row],[T1]]),0,IF(Table13[[#This Row],[T1]]&gt;0,1,0))</f>
        <v>1</v>
      </c>
      <c r="J2072">
        <f>IF(ISBLANK(Table13[[#This Row],[T2]]),0,IF(Table13[[#This Row],[T2]]&gt;0,1,0))</f>
        <v>1</v>
      </c>
      <c r="K2072">
        <f>IF(ISBLANK(Table13[[#This Row],[T3]]),0,IF(Table13[[#This Row],[T3]]&gt;0,1,0))</f>
        <v>1</v>
      </c>
      <c r="L2072">
        <f>IF(ISBLANK(Table13[[#This Row],[T4]]),0,IF(Table13[[#This Row],[T4]]&gt;0,1,0))</f>
        <v>0</v>
      </c>
    </row>
    <row r="2073" spans="1:12">
      <c r="A2073" s="4">
        <v>43764.291666666664</v>
      </c>
      <c r="B2073">
        <f t="shared" si="83"/>
        <v>26</v>
      </c>
      <c r="C2073">
        <f t="shared" si="82"/>
        <v>7</v>
      </c>
      <c r="D2073">
        <v>58</v>
      </c>
      <c r="E2073">
        <v>56</v>
      </c>
      <c r="F2073">
        <v>58</v>
      </c>
      <c r="G2073">
        <v>0</v>
      </c>
      <c r="I2073">
        <f>IF(ISBLANK(Table13[[#This Row],[T1]]),0,IF(Table13[[#This Row],[T1]]&gt;0,1,0))</f>
        <v>1</v>
      </c>
      <c r="J2073">
        <f>IF(ISBLANK(Table13[[#This Row],[T2]]),0,IF(Table13[[#This Row],[T2]]&gt;0,1,0))</f>
        <v>1</v>
      </c>
      <c r="K2073">
        <f>IF(ISBLANK(Table13[[#This Row],[T3]]),0,IF(Table13[[#This Row],[T3]]&gt;0,1,0))</f>
        <v>1</v>
      </c>
      <c r="L2073">
        <f>IF(ISBLANK(Table13[[#This Row],[T4]]),0,IF(Table13[[#This Row],[T4]]&gt;0,1,0))</f>
        <v>0</v>
      </c>
    </row>
    <row r="2074" spans="1:12">
      <c r="A2074" s="4">
        <v>43764.333333333336</v>
      </c>
      <c r="B2074">
        <f t="shared" si="83"/>
        <v>26</v>
      </c>
      <c r="C2074">
        <f t="shared" si="82"/>
        <v>8</v>
      </c>
      <c r="D2074">
        <v>9</v>
      </c>
      <c r="E2074">
        <v>5</v>
      </c>
      <c r="F2074">
        <v>58</v>
      </c>
      <c r="G2074">
        <v>0</v>
      </c>
      <c r="I2074">
        <f>IF(ISBLANK(Table13[[#This Row],[T1]]),0,IF(Table13[[#This Row],[T1]]&gt;0,1,0))</f>
        <v>1</v>
      </c>
      <c r="J2074">
        <f>IF(ISBLANK(Table13[[#This Row],[T2]]),0,IF(Table13[[#This Row],[T2]]&gt;0,1,0))</f>
        <v>1</v>
      </c>
      <c r="K2074">
        <f>IF(ISBLANK(Table13[[#This Row],[T3]]),0,IF(Table13[[#This Row],[T3]]&gt;0,1,0))</f>
        <v>1</v>
      </c>
      <c r="L2074">
        <f>IF(ISBLANK(Table13[[#This Row],[T4]]),0,IF(Table13[[#This Row],[T4]]&gt;0,1,0))</f>
        <v>0</v>
      </c>
    </row>
    <row r="2075" spans="1:12">
      <c r="A2075" s="4">
        <v>43764.375</v>
      </c>
      <c r="B2075">
        <f t="shared" si="83"/>
        <v>26</v>
      </c>
      <c r="C2075">
        <f t="shared" ref="C2075:C2138" si="84">HOUR(A2075)</f>
        <v>9</v>
      </c>
      <c r="D2075">
        <v>0</v>
      </c>
      <c r="E2075">
        <v>0</v>
      </c>
      <c r="F2075">
        <v>58</v>
      </c>
      <c r="G2075">
        <v>0</v>
      </c>
      <c r="I2075">
        <f>IF(ISBLANK(Table13[[#This Row],[T1]]),0,IF(Table13[[#This Row],[T1]]&gt;0,1,0))</f>
        <v>0</v>
      </c>
      <c r="J2075">
        <f>IF(ISBLANK(Table13[[#This Row],[T2]]),0,IF(Table13[[#This Row],[T2]]&gt;0,1,0))</f>
        <v>0</v>
      </c>
      <c r="K2075">
        <f>IF(ISBLANK(Table13[[#This Row],[T3]]),0,IF(Table13[[#This Row],[T3]]&gt;0,1,0))</f>
        <v>1</v>
      </c>
      <c r="L2075">
        <f>IF(ISBLANK(Table13[[#This Row],[T4]]),0,IF(Table13[[#This Row],[T4]]&gt;0,1,0))</f>
        <v>0</v>
      </c>
    </row>
    <row r="2076" spans="1:12">
      <c r="A2076" s="4">
        <v>43764.416666666664</v>
      </c>
      <c r="B2076">
        <f t="shared" si="83"/>
        <v>26</v>
      </c>
      <c r="C2076">
        <f t="shared" si="84"/>
        <v>10</v>
      </c>
      <c r="D2076">
        <v>0</v>
      </c>
      <c r="E2076">
        <v>0</v>
      </c>
      <c r="F2076">
        <v>58</v>
      </c>
      <c r="G2076">
        <v>0</v>
      </c>
      <c r="I2076">
        <f>IF(ISBLANK(Table13[[#This Row],[T1]]),0,IF(Table13[[#This Row],[T1]]&gt;0,1,0))</f>
        <v>0</v>
      </c>
      <c r="J2076">
        <f>IF(ISBLANK(Table13[[#This Row],[T2]]),0,IF(Table13[[#This Row],[T2]]&gt;0,1,0))</f>
        <v>0</v>
      </c>
      <c r="K2076">
        <f>IF(ISBLANK(Table13[[#This Row],[T3]]),0,IF(Table13[[#This Row],[T3]]&gt;0,1,0))</f>
        <v>1</v>
      </c>
      <c r="L2076">
        <f>IF(ISBLANK(Table13[[#This Row],[T4]]),0,IF(Table13[[#This Row],[T4]]&gt;0,1,0))</f>
        <v>0</v>
      </c>
    </row>
    <row r="2077" spans="1:12">
      <c r="A2077" s="4">
        <v>43764.458333333336</v>
      </c>
      <c r="B2077">
        <f t="shared" si="83"/>
        <v>26</v>
      </c>
      <c r="C2077">
        <f t="shared" si="84"/>
        <v>11</v>
      </c>
      <c r="D2077">
        <v>0</v>
      </c>
      <c r="E2077">
        <v>0</v>
      </c>
      <c r="F2077">
        <v>57</v>
      </c>
      <c r="G2077">
        <v>0</v>
      </c>
      <c r="I2077">
        <f>IF(ISBLANK(Table13[[#This Row],[T1]]),0,IF(Table13[[#This Row],[T1]]&gt;0,1,0))</f>
        <v>0</v>
      </c>
      <c r="J2077">
        <f>IF(ISBLANK(Table13[[#This Row],[T2]]),0,IF(Table13[[#This Row],[T2]]&gt;0,1,0))</f>
        <v>0</v>
      </c>
      <c r="K2077">
        <f>IF(ISBLANK(Table13[[#This Row],[T3]]),0,IF(Table13[[#This Row],[T3]]&gt;0,1,0))</f>
        <v>1</v>
      </c>
      <c r="L2077">
        <f>IF(ISBLANK(Table13[[#This Row],[T4]]),0,IF(Table13[[#This Row],[T4]]&gt;0,1,0))</f>
        <v>0</v>
      </c>
    </row>
    <row r="2078" spans="1:12">
      <c r="A2078" s="4">
        <v>43764.5</v>
      </c>
      <c r="B2078">
        <f t="shared" si="83"/>
        <v>26</v>
      </c>
      <c r="C2078">
        <f t="shared" si="84"/>
        <v>12</v>
      </c>
      <c r="D2078">
        <v>0</v>
      </c>
      <c r="E2078">
        <v>0</v>
      </c>
      <c r="F2078">
        <v>58</v>
      </c>
      <c r="G2078">
        <v>3</v>
      </c>
      <c r="I2078">
        <f>IF(ISBLANK(Table13[[#This Row],[T1]]),0,IF(Table13[[#This Row],[T1]]&gt;0,1,0))</f>
        <v>0</v>
      </c>
      <c r="J2078">
        <f>IF(ISBLANK(Table13[[#This Row],[T2]]),0,IF(Table13[[#This Row],[T2]]&gt;0,1,0))</f>
        <v>0</v>
      </c>
      <c r="K2078">
        <f>IF(ISBLANK(Table13[[#This Row],[T3]]),0,IF(Table13[[#This Row],[T3]]&gt;0,1,0))</f>
        <v>1</v>
      </c>
      <c r="L2078">
        <f>IF(ISBLANK(Table13[[#This Row],[T4]]),0,IF(Table13[[#This Row],[T4]]&gt;0,1,0))</f>
        <v>1</v>
      </c>
    </row>
    <row r="2079" spans="1:12">
      <c r="A2079" s="4">
        <v>43764.541666666664</v>
      </c>
      <c r="B2079">
        <f t="shared" si="83"/>
        <v>26</v>
      </c>
      <c r="C2079">
        <f t="shared" si="84"/>
        <v>13</v>
      </c>
      <c r="D2079">
        <v>0</v>
      </c>
      <c r="E2079">
        <v>0</v>
      </c>
      <c r="F2079">
        <v>54</v>
      </c>
      <c r="G2079">
        <v>3</v>
      </c>
      <c r="I2079">
        <f>IF(ISBLANK(Table13[[#This Row],[T1]]),0,IF(Table13[[#This Row],[T1]]&gt;0,1,0))</f>
        <v>0</v>
      </c>
      <c r="J2079">
        <f>IF(ISBLANK(Table13[[#This Row],[T2]]),0,IF(Table13[[#This Row],[T2]]&gt;0,1,0))</f>
        <v>0</v>
      </c>
      <c r="K2079">
        <f>IF(ISBLANK(Table13[[#This Row],[T3]]),0,IF(Table13[[#This Row],[T3]]&gt;0,1,0))</f>
        <v>1</v>
      </c>
      <c r="L2079">
        <f>IF(ISBLANK(Table13[[#This Row],[T4]]),0,IF(Table13[[#This Row],[T4]]&gt;0,1,0))</f>
        <v>1</v>
      </c>
    </row>
    <row r="2080" spans="1:12">
      <c r="A2080" s="4">
        <v>43764.583333333336</v>
      </c>
      <c r="B2080">
        <f t="shared" si="83"/>
        <v>26</v>
      </c>
      <c r="C2080">
        <f t="shared" si="84"/>
        <v>14</v>
      </c>
      <c r="D2080">
        <v>0</v>
      </c>
      <c r="E2080">
        <v>0</v>
      </c>
      <c r="F2080">
        <v>58</v>
      </c>
      <c r="G2080">
        <v>0</v>
      </c>
      <c r="I2080">
        <f>IF(ISBLANK(Table13[[#This Row],[T1]]),0,IF(Table13[[#This Row],[T1]]&gt;0,1,0))</f>
        <v>0</v>
      </c>
      <c r="J2080">
        <f>IF(ISBLANK(Table13[[#This Row],[T2]]),0,IF(Table13[[#This Row],[T2]]&gt;0,1,0))</f>
        <v>0</v>
      </c>
      <c r="K2080">
        <f>IF(ISBLANK(Table13[[#This Row],[T3]]),0,IF(Table13[[#This Row],[T3]]&gt;0,1,0))</f>
        <v>1</v>
      </c>
      <c r="L2080">
        <f>IF(ISBLANK(Table13[[#This Row],[T4]]),0,IF(Table13[[#This Row],[T4]]&gt;0,1,0))</f>
        <v>0</v>
      </c>
    </row>
    <row r="2081" spans="1:12">
      <c r="A2081" s="4">
        <v>43764.625</v>
      </c>
      <c r="B2081">
        <f t="shared" si="83"/>
        <v>26</v>
      </c>
      <c r="C2081">
        <f t="shared" si="84"/>
        <v>15</v>
      </c>
      <c r="D2081">
        <v>0</v>
      </c>
      <c r="E2081">
        <v>0</v>
      </c>
      <c r="F2081">
        <v>52</v>
      </c>
      <c r="G2081">
        <v>0</v>
      </c>
      <c r="I2081">
        <f>IF(ISBLANK(Table13[[#This Row],[T1]]),0,IF(Table13[[#This Row],[T1]]&gt;0,1,0))</f>
        <v>0</v>
      </c>
      <c r="J2081">
        <f>IF(ISBLANK(Table13[[#This Row],[T2]]),0,IF(Table13[[#This Row],[T2]]&gt;0,1,0))</f>
        <v>0</v>
      </c>
      <c r="K2081">
        <f>IF(ISBLANK(Table13[[#This Row],[T3]]),0,IF(Table13[[#This Row],[T3]]&gt;0,1,0))</f>
        <v>1</v>
      </c>
      <c r="L2081">
        <f>IF(ISBLANK(Table13[[#This Row],[T4]]),0,IF(Table13[[#This Row],[T4]]&gt;0,1,0))</f>
        <v>0</v>
      </c>
    </row>
    <row r="2082" spans="1:12">
      <c r="A2082" s="4">
        <v>43764.666666666664</v>
      </c>
      <c r="B2082">
        <f t="shared" si="83"/>
        <v>26</v>
      </c>
      <c r="C2082">
        <f t="shared" si="84"/>
        <v>16</v>
      </c>
      <c r="D2082">
        <v>5</v>
      </c>
      <c r="E2082">
        <v>33</v>
      </c>
      <c r="F2082">
        <v>58</v>
      </c>
      <c r="G2082">
        <v>0</v>
      </c>
      <c r="I2082">
        <f>IF(ISBLANK(Table13[[#This Row],[T1]]),0,IF(Table13[[#This Row],[T1]]&gt;0,1,0))</f>
        <v>1</v>
      </c>
      <c r="J2082">
        <f>IF(ISBLANK(Table13[[#This Row],[T2]]),0,IF(Table13[[#This Row],[T2]]&gt;0,1,0))</f>
        <v>1</v>
      </c>
      <c r="K2082">
        <f>IF(ISBLANK(Table13[[#This Row],[T3]]),0,IF(Table13[[#This Row],[T3]]&gt;0,1,0))</f>
        <v>1</v>
      </c>
      <c r="L2082">
        <f>IF(ISBLANK(Table13[[#This Row],[T4]]),0,IF(Table13[[#This Row],[T4]]&gt;0,1,0))</f>
        <v>0</v>
      </c>
    </row>
    <row r="2083" spans="1:12">
      <c r="A2083" s="4">
        <v>43764.708333333336</v>
      </c>
      <c r="B2083">
        <f t="shared" si="83"/>
        <v>26</v>
      </c>
      <c r="C2083">
        <f t="shared" si="84"/>
        <v>17</v>
      </c>
      <c r="D2083">
        <v>39</v>
      </c>
      <c r="E2083">
        <v>0</v>
      </c>
      <c r="F2083">
        <v>39</v>
      </c>
      <c r="G2083">
        <v>0</v>
      </c>
      <c r="I2083">
        <f>IF(ISBLANK(Table13[[#This Row],[T1]]),0,IF(Table13[[#This Row],[T1]]&gt;0,1,0))</f>
        <v>1</v>
      </c>
      <c r="J2083">
        <f>IF(ISBLANK(Table13[[#This Row],[T2]]),0,IF(Table13[[#This Row],[T2]]&gt;0,1,0))</f>
        <v>0</v>
      </c>
      <c r="K2083">
        <f>IF(ISBLANK(Table13[[#This Row],[T3]]),0,IF(Table13[[#This Row],[T3]]&gt;0,1,0))</f>
        <v>1</v>
      </c>
      <c r="L2083">
        <f>IF(ISBLANK(Table13[[#This Row],[T4]]),0,IF(Table13[[#This Row],[T4]]&gt;0,1,0))</f>
        <v>0</v>
      </c>
    </row>
    <row r="2084" spans="1:12">
      <c r="A2084" s="4">
        <v>43764.75</v>
      </c>
      <c r="B2084">
        <f t="shared" si="83"/>
        <v>26</v>
      </c>
      <c r="C2084">
        <f t="shared" si="84"/>
        <v>18</v>
      </c>
      <c r="I2084">
        <f>IF(ISBLANK(Table13[[#This Row],[T1]]),0,IF(Table13[[#This Row],[T1]]&gt;0,1,0))</f>
        <v>0</v>
      </c>
      <c r="J2084">
        <f>IF(ISBLANK(Table13[[#This Row],[T2]]),0,IF(Table13[[#This Row],[T2]]&gt;0,1,0))</f>
        <v>0</v>
      </c>
      <c r="K2084">
        <f>IF(ISBLANK(Table13[[#This Row],[T3]]),0,IF(Table13[[#This Row],[T3]]&gt;0,1,0))</f>
        <v>0</v>
      </c>
      <c r="L2084">
        <f>IF(ISBLANK(Table13[[#This Row],[T4]]),0,IF(Table13[[#This Row],[T4]]&gt;0,1,0))</f>
        <v>0</v>
      </c>
    </row>
    <row r="2085" spans="1:12">
      <c r="A2085" s="4">
        <v>43764.791666666664</v>
      </c>
      <c r="B2085">
        <f t="shared" si="83"/>
        <v>26</v>
      </c>
      <c r="C2085">
        <f t="shared" si="84"/>
        <v>19</v>
      </c>
      <c r="D2085">
        <v>9</v>
      </c>
      <c r="E2085">
        <v>0</v>
      </c>
      <c r="F2085">
        <v>8</v>
      </c>
      <c r="G2085">
        <v>0</v>
      </c>
      <c r="I2085">
        <f>IF(ISBLANK(Table13[[#This Row],[T1]]),0,IF(Table13[[#This Row],[T1]]&gt;0,1,0))</f>
        <v>1</v>
      </c>
      <c r="J2085">
        <f>IF(ISBLANK(Table13[[#This Row],[T2]]),0,IF(Table13[[#This Row],[T2]]&gt;0,1,0))</f>
        <v>0</v>
      </c>
      <c r="K2085">
        <f>IF(ISBLANK(Table13[[#This Row],[T3]]),0,IF(Table13[[#This Row],[T3]]&gt;0,1,0))</f>
        <v>1</v>
      </c>
      <c r="L2085">
        <f>IF(ISBLANK(Table13[[#This Row],[T4]]),0,IF(Table13[[#This Row],[T4]]&gt;0,1,0))</f>
        <v>0</v>
      </c>
    </row>
    <row r="2086" spans="1:12">
      <c r="A2086" s="4">
        <v>43764.833333333336</v>
      </c>
      <c r="B2086">
        <f t="shared" si="83"/>
        <v>26</v>
      </c>
      <c r="C2086">
        <f t="shared" si="84"/>
        <v>20</v>
      </c>
      <c r="D2086">
        <v>57</v>
      </c>
      <c r="E2086">
        <v>0</v>
      </c>
      <c r="F2086">
        <v>48</v>
      </c>
      <c r="G2086">
        <v>0</v>
      </c>
      <c r="I2086">
        <f>IF(ISBLANK(Table13[[#This Row],[T1]]),0,IF(Table13[[#This Row],[T1]]&gt;0,1,0))</f>
        <v>1</v>
      </c>
      <c r="J2086">
        <f>IF(ISBLANK(Table13[[#This Row],[T2]]),0,IF(Table13[[#This Row],[T2]]&gt;0,1,0))</f>
        <v>0</v>
      </c>
      <c r="K2086">
        <f>IF(ISBLANK(Table13[[#This Row],[T3]]),0,IF(Table13[[#This Row],[T3]]&gt;0,1,0))</f>
        <v>1</v>
      </c>
      <c r="L2086">
        <f>IF(ISBLANK(Table13[[#This Row],[T4]]),0,IF(Table13[[#This Row],[T4]]&gt;0,1,0))</f>
        <v>0</v>
      </c>
    </row>
    <row r="2087" spans="1:12">
      <c r="A2087" s="4">
        <v>43764.875</v>
      </c>
      <c r="B2087">
        <f t="shared" si="83"/>
        <v>26</v>
      </c>
      <c r="C2087">
        <f t="shared" si="84"/>
        <v>21</v>
      </c>
      <c r="D2087">
        <v>50</v>
      </c>
      <c r="E2087">
        <v>0</v>
      </c>
      <c r="F2087">
        <v>57</v>
      </c>
      <c r="G2087">
        <v>0</v>
      </c>
      <c r="I2087">
        <f>IF(ISBLANK(Table13[[#This Row],[T1]]),0,IF(Table13[[#This Row],[T1]]&gt;0,1,0))</f>
        <v>1</v>
      </c>
      <c r="J2087">
        <f>IF(ISBLANK(Table13[[#This Row],[T2]]),0,IF(Table13[[#This Row],[T2]]&gt;0,1,0))</f>
        <v>0</v>
      </c>
      <c r="K2087">
        <f>IF(ISBLANK(Table13[[#This Row],[T3]]),0,IF(Table13[[#This Row],[T3]]&gt;0,1,0))</f>
        <v>1</v>
      </c>
      <c r="L2087">
        <f>IF(ISBLANK(Table13[[#This Row],[T4]]),0,IF(Table13[[#This Row],[T4]]&gt;0,1,0))</f>
        <v>0</v>
      </c>
    </row>
    <row r="2088" spans="1:12">
      <c r="A2088" s="4">
        <v>43764.916666666664</v>
      </c>
      <c r="B2088">
        <f t="shared" si="83"/>
        <v>26</v>
      </c>
      <c r="C2088">
        <f t="shared" si="84"/>
        <v>22</v>
      </c>
      <c r="D2088">
        <v>53</v>
      </c>
      <c r="E2088">
        <v>0</v>
      </c>
      <c r="F2088">
        <v>56</v>
      </c>
      <c r="G2088">
        <v>0</v>
      </c>
      <c r="I2088">
        <f>IF(ISBLANK(Table13[[#This Row],[T1]]),0,IF(Table13[[#This Row],[T1]]&gt;0,1,0))</f>
        <v>1</v>
      </c>
      <c r="J2088">
        <f>IF(ISBLANK(Table13[[#This Row],[T2]]),0,IF(Table13[[#This Row],[T2]]&gt;0,1,0))</f>
        <v>0</v>
      </c>
      <c r="K2088">
        <f>IF(ISBLANK(Table13[[#This Row],[T3]]),0,IF(Table13[[#This Row],[T3]]&gt;0,1,0))</f>
        <v>1</v>
      </c>
      <c r="L2088">
        <f>IF(ISBLANK(Table13[[#This Row],[T4]]),0,IF(Table13[[#This Row],[T4]]&gt;0,1,0))</f>
        <v>0</v>
      </c>
    </row>
    <row r="2089" spans="1:12">
      <c r="A2089" s="4">
        <v>43764.958333333336</v>
      </c>
      <c r="B2089">
        <f t="shared" si="83"/>
        <v>26</v>
      </c>
      <c r="C2089">
        <f t="shared" si="84"/>
        <v>23</v>
      </c>
      <c r="D2089">
        <v>58</v>
      </c>
      <c r="E2089">
        <v>0</v>
      </c>
      <c r="F2089">
        <v>16</v>
      </c>
      <c r="G2089">
        <v>0</v>
      </c>
      <c r="I2089">
        <f>IF(ISBLANK(Table13[[#This Row],[T1]]),0,IF(Table13[[#This Row],[T1]]&gt;0,1,0))</f>
        <v>1</v>
      </c>
      <c r="J2089">
        <f>IF(ISBLANK(Table13[[#This Row],[T2]]),0,IF(Table13[[#This Row],[T2]]&gt;0,1,0))</f>
        <v>0</v>
      </c>
      <c r="K2089">
        <f>IF(ISBLANK(Table13[[#This Row],[T3]]),0,IF(Table13[[#This Row],[T3]]&gt;0,1,0))</f>
        <v>1</v>
      </c>
      <c r="L2089">
        <f>IF(ISBLANK(Table13[[#This Row],[T4]]),0,IF(Table13[[#This Row],[T4]]&gt;0,1,0))</f>
        <v>0</v>
      </c>
    </row>
    <row r="2090" spans="1:12">
      <c r="A2090" s="4">
        <v>43765</v>
      </c>
      <c r="B2090">
        <f t="shared" si="83"/>
        <v>27</v>
      </c>
      <c r="C2090">
        <f t="shared" si="84"/>
        <v>0</v>
      </c>
      <c r="D2090">
        <v>58</v>
      </c>
      <c r="E2090">
        <v>0</v>
      </c>
      <c r="F2090">
        <v>0</v>
      </c>
      <c r="G2090">
        <v>0</v>
      </c>
      <c r="I2090">
        <f>IF(ISBLANK(Table13[[#This Row],[T1]]),0,IF(Table13[[#This Row],[T1]]&gt;0,1,0))</f>
        <v>1</v>
      </c>
      <c r="J2090">
        <f>IF(ISBLANK(Table13[[#This Row],[T2]]),0,IF(Table13[[#This Row],[T2]]&gt;0,1,0))</f>
        <v>0</v>
      </c>
      <c r="K2090">
        <f>IF(ISBLANK(Table13[[#This Row],[T3]]),0,IF(Table13[[#This Row],[T3]]&gt;0,1,0))</f>
        <v>0</v>
      </c>
      <c r="L2090">
        <f>IF(ISBLANK(Table13[[#This Row],[T4]]),0,IF(Table13[[#This Row],[T4]]&gt;0,1,0))</f>
        <v>0</v>
      </c>
    </row>
    <row r="2091" spans="1:12">
      <c r="A2091" s="4">
        <v>43765.041666666664</v>
      </c>
      <c r="B2091">
        <f t="shared" si="83"/>
        <v>27</v>
      </c>
      <c r="C2091">
        <f t="shared" si="84"/>
        <v>1</v>
      </c>
      <c r="D2091">
        <v>58</v>
      </c>
      <c r="E2091">
        <v>0</v>
      </c>
      <c r="F2091">
        <v>0</v>
      </c>
      <c r="G2091">
        <v>0</v>
      </c>
      <c r="I2091">
        <f>IF(ISBLANK(Table13[[#This Row],[T1]]),0,IF(Table13[[#This Row],[T1]]&gt;0,1,0))</f>
        <v>1</v>
      </c>
      <c r="J2091">
        <f>IF(ISBLANK(Table13[[#This Row],[T2]]),0,IF(Table13[[#This Row],[T2]]&gt;0,1,0))</f>
        <v>0</v>
      </c>
      <c r="K2091">
        <f>IF(ISBLANK(Table13[[#This Row],[T3]]),0,IF(Table13[[#This Row],[T3]]&gt;0,1,0))</f>
        <v>0</v>
      </c>
      <c r="L2091">
        <f>IF(ISBLANK(Table13[[#This Row],[T4]]),0,IF(Table13[[#This Row],[T4]]&gt;0,1,0))</f>
        <v>0</v>
      </c>
    </row>
    <row r="2092" spans="1:12">
      <c r="A2092" s="4">
        <v>43765.083333333336</v>
      </c>
      <c r="B2092">
        <f t="shared" si="83"/>
        <v>27</v>
      </c>
      <c r="C2092">
        <f t="shared" si="84"/>
        <v>2</v>
      </c>
      <c r="D2092">
        <v>58</v>
      </c>
      <c r="E2092">
        <v>0</v>
      </c>
      <c r="F2092">
        <v>0</v>
      </c>
      <c r="G2092">
        <v>0</v>
      </c>
      <c r="I2092">
        <f>IF(ISBLANK(Table13[[#This Row],[T1]]),0,IF(Table13[[#This Row],[T1]]&gt;0,1,0))</f>
        <v>1</v>
      </c>
      <c r="J2092">
        <f>IF(ISBLANK(Table13[[#This Row],[T2]]),0,IF(Table13[[#This Row],[T2]]&gt;0,1,0))</f>
        <v>0</v>
      </c>
      <c r="K2092">
        <f>IF(ISBLANK(Table13[[#This Row],[T3]]),0,IF(Table13[[#This Row],[T3]]&gt;0,1,0))</f>
        <v>0</v>
      </c>
      <c r="L2092">
        <f>IF(ISBLANK(Table13[[#This Row],[T4]]),0,IF(Table13[[#This Row],[T4]]&gt;0,1,0))</f>
        <v>0</v>
      </c>
    </row>
    <row r="2093" spans="1:12">
      <c r="A2093" s="4">
        <v>43765.125</v>
      </c>
      <c r="B2093">
        <f t="shared" si="83"/>
        <v>27</v>
      </c>
      <c r="C2093">
        <f t="shared" si="84"/>
        <v>3</v>
      </c>
      <c r="D2093">
        <v>58</v>
      </c>
      <c r="E2093">
        <v>0</v>
      </c>
      <c r="F2093">
        <v>0</v>
      </c>
      <c r="G2093">
        <v>0</v>
      </c>
      <c r="I2093">
        <f>IF(ISBLANK(Table13[[#This Row],[T1]]),0,IF(Table13[[#This Row],[T1]]&gt;0,1,0))</f>
        <v>1</v>
      </c>
      <c r="J2093">
        <f>IF(ISBLANK(Table13[[#This Row],[T2]]),0,IF(Table13[[#This Row],[T2]]&gt;0,1,0))</f>
        <v>0</v>
      </c>
      <c r="K2093">
        <f>IF(ISBLANK(Table13[[#This Row],[T3]]),0,IF(Table13[[#This Row],[T3]]&gt;0,1,0))</f>
        <v>0</v>
      </c>
      <c r="L2093">
        <f>IF(ISBLANK(Table13[[#This Row],[T4]]),0,IF(Table13[[#This Row],[T4]]&gt;0,1,0))</f>
        <v>0</v>
      </c>
    </row>
    <row r="2094" spans="1:12">
      <c r="A2094" s="4">
        <v>43765.166666666664</v>
      </c>
      <c r="B2094">
        <f t="shared" si="83"/>
        <v>27</v>
      </c>
      <c r="C2094">
        <f t="shared" si="84"/>
        <v>4</v>
      </c>
      <c r="D2094">
        <v>57</v>
      </c>
      <c r="E2094">
        <v>0</v>
      </c>
      <c r="F2094">
        <v>0</v>
      </c>
      <c r="G2094">
        <v>0</v>
      </c>
      <c r="I2094">
        <f>IF(ISBLANK(Table13[[#This Row],[T1]]),0,IF(Table13[[#This Row],[T1]]&gt;0,1,0))</f>
        <v>1</v>
      </c>
      <c r="J2094">
        <f>IF(ISBLANK(Table13[[#This Row],[T2]]),0,IF(Table13[[#This Row],[T2]]&gt;0,1,0))</f>
        <v>0</v>
      </c>
      <c r="K2094">
        <f>IF(ISBLANK(Table13[[#This Row],[T3]]),0,IF(Table13[[#This Row],[T3]]&gt;0,1,0))</f>
        <v>0</v>
      </c>
      <c r="L2094">
        <f>IF(ISBLANK(Table13[[#This Row],[T4]]),0,IF(Table13[[#This Row],[T4]]&gt;0,1,0))</f>
        <v>0</v>
      </c>
    </row>
    <row r="2095" spans="1:12">
      <c r="A2095" s="4">
        <v>43765.208333333336</v>
      </c>
      <c r="B2095">
        <f t="shared" si="83"/>
        <v>27</v>
      </c>
      <c r="C2095">
        <f t="shared" si="84"/>
        <v>5</v>
      </c>
      <c r="D2095">
        <v>58</v>
      </c>
      <c r="E2095">
        <v>0</v>
      </c>
      <c r="F2095">
        <v>0</v>
      </c>
      <c r="G2095">
        <v>0</v>
      </c>
      <c r="I2095">
        <f>IF(ISBLANK(Table13[[#This Row],[T1]]),0,IF(Table13[[#This Row],[T1]]&gt;0,1,0))</f>
        <v>1</v>
      </c>
      <c r="J2095">
        <f>IF(ISBLANK(Table13[[#This Row],[T2]]),0,IF(Table13[[#This Row],[T2]]&gt;0,1,0))</f>
        <v>0</v>
      </c>
      <c r="K2095">
        <f>IF(ISBLANK(Table13[[#This Row],[T3]]),0,IF(Table13[[#This Row],[T3]]&gt;0,1,0))</f>
        <v>0</v>
      </c>
      <c r="L2095">
        <f>IF(ISBLANK(Table13[[#This Row],[T4]]),0,IF(Table13[[#This Row],[T4]]&gt;0,1,0))</f>
        <v>0</v>
      </c>
    </row>
    <row r="2096" spans="1:12">
      <c r="A2096" s="4">
        <v>43765.25</v>
      </c>
      <c r="B2096">
        <f t="shared" si="83"/>
        <v>27</v>
      </c>
      <c r="C2096">
        <f t="shared" si="84"/>
        <v>6</v>
      </c>
      <c r="D2096">
        <v>58</v>
      </c>
      <c r="E2096">
        <v>0</v>
      </c>
      <c r="F2096">
        <v>0</v>
      </c>
      <c r="G2096">
        <v>0</v>
      </c>
      <c r="I2096">
        <f>IF(ISBLANK(Table13[[#This Row],[T1]]),0,IF(Table13[[#This Row],[T1]]&gt;0,1,0))</f>
        <v>1</v>
      </c>
      <c r="J2096">
        <f>IF(ISBLANK(Table13[[#This Row],[T2]]),0,IF(Table13[[#This Row],[T2]]&gt;0,1,0))</f>
        <v>0</v>
      </c>
      <c r="K2096">
        <f>IF(ISBLANK(Table13[[#This Row],[T3]]),0,IF(Table13[[#This Row],[T3]]&gt;0,1,0))</f>
        <v>0</v>
      </c>
      <c r="L2096">
        <f>IF(ISBLANK(Table13[[#This Row],[T4]]),0,IF(Table13[[#This Row],[T4]]&gt;0,1,0))</f>
        <v>0</v>
      </c>
    </row>
    <row r="2097" spans="1:12">
      <c r="A2097" s="4">
        <v>43765.291666666664</v>
      </c>
      <c r="B2097">
        <f t="shared" si="83"/>
        <v>27</v>
      </c>
      <c r="C2097">
        <f t="shared" si="84"/>
        <v>7</v>
      </c>
      <c r="D2097">
        <v>58</v>
      </c>
      <c r="E2097">
        <v>0</v>
      </c>
      <c r="F2097">
        <v>0</v>
      </c>
      <c r="G2097">
        <v>0</v>
      </c>
      <c r="I2097">
        <f>IF(ISBLANK(Table13[[#This Row],[T1]]),0,IF(Table13[[#This Row],[T1]]&gt;0,1,0))</f>
        <v>1</v>
      </c>
      <c r="J2097">
        <f>IF(ISBLANK(Table13[[#This Row],[T2]]),0,IF(Table13[[#This Row],[T2]]&gt;0,1,0))</f>
        <v>0</v>
      </c>
      <c r="K2097">
        <f>IF(ISBLANK(Table13[[#This Row],[T3]]),0,IF(Table13[[#This Row],[T3]]&gt;0,1,0))</f>
        <v>0</v>
      </c>
      <c r="L2097">
        <f>IF(ISBLANK(Table13[[#This Row],[T4]]),0,IF(Table13[[#This Row],[T4]]&gt;0,1,0))</f>
        <v>0</v>
      </c>
    </row>
    <row r="2098" spans="1:12">
      <c r="A2098" s="4">
        <v>43765.333333333336</v>
      </c>
      <c r="B2098">
        <f t="shared" si="83"/>
        <v>27</v>
      </c>
      <c r="C2098">
        <f t="shared" si="84"/>
        <v>8</v>
      </c>
      <c r="D2098">
        <v>58</v>
      </c>
      <c r="E2098">
        <v>0</v>
      </c>
      <c r="F2098">
        <v>0</v>
      </c>
      <c r="G2098">
        <v>0</v>
      </c>
      <c r="I2098">
        <f>IF(ISBLANK(Table13[[#This Row],[T1]]),0,IF(Table13[[#This Row],[T1]]&gt;0,1,0))</f>
        <v>1</v>
      </c>
      <c r="J2098">
        <f>IF(ISBLANK(Table13[[#This Row],[T2]]),0,IF(Table13[[#This Row],[T2]]&gt;0,1,0))</f>
        <v>0</v>
      </c>
      <c r="K2098">
        <f>IF(ISBLANK(Table13[[#This Row],[T3]]),0,IF(Table13[[#This Row],[T3]]&gt;0,1,0))</f>
        <v>0</v>
      </c>
      <c r="L2098">
        <f>IF(ISBLANK(Table13[[#This Row],[T4]]),0,IF(Table13[[#This Row],[T4]]&gt;0,1,0))</f>
        <v>0</v>
      </c>
    </row>
    <row r="2099" spans="1:12">
      <c r="A2099" s="4">
        <v>43765.375</v>
      </c>
      <c r="B2099">
        <f t="shared" si="83"/>
        <v>27</v>
      </c>
      <c r="C2099">
        <f t="shared" si="84"/>
        <v>9</v>
      </c>
      <c r="D2099">
        <v>58</v>
      </c>
      <c r="E2099">
        <v>24</v>
      </c>
      <c r="F2099">
        <v>25</v>
      </c>
      <c r="G2099">
        <v>0</v>
      </c>
      <c r="I2099">
        <f>IF(ISBLANK(Table13[[#This Row],[T1]]),0,IF(Table13[[#This Row],[T1]]&gt;0,1,0))</f>
        <v>1</v>
      </c>
      <c r="J2099">
        <f>IF(ISBLANK(Table13[[#This Row],[T2]]),0,IF(Table13[[#This Row],[T2]]&gt;0,1,0))</f>
        <v>1</v>
      </c>
      <c r="K2099">
        <f>IF(ISBLANK(Table13[[#This Row],[T3]]),0,IF(Table13[[#This Row],[T3]]&gt;0,1,0))</f>
        <v>1</v>
      </c>
      <c r="L2099">
        <f>IF(ISBLANK(Table13[[#This Row],[T4]]),0,IF(Table13[[#This Row],[T4]]&gt;0,1,0))</f>
        <v>0</v>
      </c>
    </row>
    <row r="2100" spans="1:12">
      <c r="A2100" s="4">
        <v>43765.416666666664</v>
      </c>
      <c r="B2100">
        <f t="shared" si="83"/>
        <v>27</v>
      </c>
      <c r="C2100">
        <f t="shared" si="84"/>
        <v>10</v>
      </c>
      <c r="D2100">
        <v>15</v>
      </c>
      <c r="E2100">
        <v>57</v>
      </c>
      <c r="F2100">
        <v>15</v>
      </c>
      <c r="G2100">
        <v>0</v>
      </c>
      <c r="I2100">
        <f>IF(ISBLANK(Table13[[#This Row],[T1]]),0,IF(Table13[[#This Row],[T1]]&gt;0,1,0))</f>
        <v>1</v>
      </c>
      <c r="J2100">
        <f>IF(ISBLANK(Table13[[#This Row],[T2]]),0,IF(Table13[[#This Row],[T2]]&gt;0,1,0))</f>
        <v>1</v>
      </c>
      <c r="K2100">
        <f>IF(ISBLANK(Table13[[#This Row],[T3]]),0,IF(Table13[[#This Row],[T3]]&gt;0,1,0))</f>
        <v>1</v>
      </c>
      <c r="L2100">
        <f>IF(ISBLANK(Table13[[#This Row],[T4]]),0,IF(Table13[[#This Row],[T4]]&gt;0,1,0))</f>
        <v>0</v>
      </c>
    </row>
    <row r="2101" spans="1:12">
      <c r="A2101" s="4">
        <v>43765.458333333336</v>
      </c>
      <c r="B2101">
        <f t="shared" si="83"/>
        <v>27</v>
      </c>
      <c r="C2101">
        <f t="shared" si="84"/>
        <v>11</v>
      </c>
      <c r="D2101">
        <v>0</v>
      </c>
      <c r="E2101">
        <v>36</v>
      </c>
      <c r="F2101">
        <v>0</v>
      </c>
      <c r="G2101">
        <v>0</v>
      </c>
      <c r="I2101">
        <f>IF(ISBLANK(Table13[[#This Row],[T1]]),0,IF(Table13[[#This Row],[T1]]&gt;0,1,0))</f>
        <v>0</v>
      </c>
      <c r="J2101">
        <f>IF(ISBLANK(Table13[[#This Row],[T2]]),0,IF(Table13[[#This Row],[T2]]&gt;0,1,0))</f>
        <v>1</v>
      </c>
      <c r="K2101">
        <f>IF(ISBLANK(Table13[[#This Row],[T3]]),0,IF(Table13[[#This Row],[T3]]&gt;0,1,0))</f>
        <v>0</v>
      </c>
      <c r="L2101">
        <f>IF(ISBLANK(Table13[[#This Row],[T4]]),0,IF(Table13[[#This Row],[T4]]&gt;0,1,0))</f>
        <v>0</v>
      </c>
    </row>
    <row r="2102" spans="1:12">
      <c r="A2102" s="4">
        <v>43765.499999652777</v>
      </c>
      <c r="B2102">
        <f t="shared" si="83"/>
        <v>27</v>
      </c>
      <c r="C2102">
        <f t="shared" si="84"/>
        <v>12</v>
      </c>
      <c r="I2102">
        <f>IF(ISBLANK(Table13[[#This Row],[T1]]),0,IF(Table13[[#This Row],[T1]]&gt;0,1,0))</f>
        <v>0</v>
      </c>
      <c r="J2102">
        <f>IF(ISBLANK(Table13[[#This Row],[T2]]),0,IF(Table13[[#This Row],[T2]]&gt;0,1,0))</f>
        <v>0</v>
      </c>
      <c r="K2102">
        <f>IF(ISBLANK(Table13[[#This Row],[T3]]),0,IF(Table13[[#This Row],[T3]]&gt;0,1,0))</f>
        <v>0</v>
      </c>
      <c r="L2102">
        <f>IF(ISBLANK(Table13[[#This Row],[T4]]),0,IF(Table13[[#This Row],[T4]]&gt;0,1,0))</f>
        <v>0</v>
      </c>
    </row>
    <row r="2103" spans="1:12">
      <c r="A2103" s="4">
        <v>43765.541666666664</v>
      </c>
      <c r="B2103">
        <f t="shared" si="83"/>
        <v>27</v>
      </c>
      <c r="C2103">
        <f t="shared" si="84"/>
        <v>13</v>
      </c>
      <c r="D2103">
        <v>0</v>
      </c>
      <c r="E2103">
        <v>42</v>
      </c>
      <c r="F2103">
        <v>0</v>
      </c>
      <c r="G2103">
        <v>0</v>
      </c>
      <c r="I2103">
        <f>IF(ISBLANK(Table13[[#This Row],[T1]]),0,IF(Table13[[#This Row],[T1]]&gt;0,1,0))</f>
        <v>0</v>
      </c>
      <c r="J2103">
        <f>IF(ISBLANK(Table13[[#This Row],[T2]]),0,IF(Table13[[#This Row],[T2]]&gt;0,1,0))</f>
        <v>1</v>
      </c>
      <c r="K2103">
        <f>IF(ISBLANK(Table13[[#This Row],[T3]]),0,IF(Table13[[#This Row],[T3]]&gt;0,1,0))</f>
        <v>0</v>
      </c>
      <c r="L2103">
        <f>IF(ISBLANK(Table13[[#This Row],[T4]]),0,IF(Table13[[#This Row],[T4]]&gt;0,1,0))</f>
        <v>0</v>
      </c>
    </row>
    <row r="2104" spans="1:12">
      <c r="A2104" s="4">
        <v>43765.583333333336</v>
      </c>
      <c r="B2104">
        <f t="shared" si="83"/>
        <v>27</v>
      </c>
      <c r="C2104">
        <f t="shared" si="84"/>
        <v>14</v>
      </c>
      <c r="D2104">
        <v>0</v>
      </c>
      <c r="E2104">
        <v>58</v>
      </c>
      <c r="F2104">
        <v>0</v>
      </c>
      <c r="G2104">
        <v>0</v>
      </c>
      <c r="I2104">
        <f>IF(ISBLANK(Table13[[#This Row],[T1]]),0,IF(Table13[[#This Row],[T1]]&gt;0,1,0))</f>
        <v>0</v>
      </c>
      <c r="J2104">
        <f>IF(ISBLANK(Table13[[#This Row],[T2]]),0,IF(Table13[[#This Row],[T2]]&gt;0,1,0))</f>
        <v>1</v>
      </c>
      <c r="K2104">
        <f>IF(ISBLANK(Table13[[#This Row],[T3]]),0,IF(Table13[[#This Row],[T3]]&gt;0,1,0))</f>
        <v>0</v>
      </c>
      <c r="L2104">
        <f>IF(ISBLANK(Table13[[#This Row],[T4]]),0,IF(Table13[[#This Row],[T4]]&gt;0,1,0))</f>
        <v>0</v>
      </c>
    </row>
    <row r="2105" spans="1:12">
      <c r="A2105" s="4">
        <v>43765.625</v>
      </c>
      <c r="B2105">
        <f t="shared" si="83"/>
        <v>27</v>
      </c>
      <c r="C2105">
        <f t="shared" si="84"/>
        <v>15</v>
      </c>
      <c r="D2105">
        <v>57</v>
      </c>
      <c r="E2105">
        <v>27</v>
      </c>
      <c r="F2105">
        <v>56</v>
      </c>
      <c r="G2105">
        <v>0</v>
      </c>
      <c r="I2105">
        <f>IF(ISBLANK(Table13[[#This Row],[T1]]),0,IF(Table13[[#This Row],[T1]]&gt;0,1,0))</f>
        <v>1</v>
      </c>
      <c r="J2105">
        <f>IF(ISBLANK(Table13[[#This Row],[T2]]),0,IF(Table13[[#This Row],[T2]]&gt;0,1,0))</f>
        <v>1</v>
      </c>
      <c r="K2105">
        <f>IF(ISBLANK(Table13[[#This Row],[T3]]),0,IF(Table13[[#This Row],[T3]]&gt;0,1,0))</f>
        <v>1</v>
      </c>
      <c r="L2105">
        <f>IF(ISBLANK(Table13[[#This Row],[T4]]),0,IF(Table13[[#This Row],[T4]]&gt;0,1,0))</f>
        <v>0</v>
      </c>
    </row>
    <row r="2106" spans="1:12">
      <c r="A2106" s="4">
        <v>43765.666666666664</v>
      </c>
      <c r="B2106">
        <f t="shared" si="83"/>
        <v>27</v>
      </c>
      <c r="C2106">
        <f t="shared" si="84"/>
        <v>16</v>
      </c>
      <c r="D2106">
        <v>57</v>
      </c>
      <c r="E2106">
        <v>0</v>
      </c>
      <c r="F2106">
        <v>42</v>
      </c>
      <c r="G2106">
        <v>0</v>
      </c>
      <c r="I2106">
        <f>IF(ISBLANK(Table13[[#This Row],[T1]]),0,IF(Table13[[#This Row],[T1]]&gt;0,1,0))</f>
        <v>1</v>
      </c>
      <c r="J2106">
        <f>IF(ISBLANK(Table13[[#This Row],[T2]]),0,IF(Table13[[#This Row],[T2]]&gt;0,1,0))</f>
        <v>0</v>
      </c>
      <c r="K2106">
        <f>IF(ISBLANK(Table13[[#This Row],[T3]]),0,IF(Table13[[#This Row],[T3]]&gt;0,1,0))</f>
        <v>1</v>
      </c>
      <c r="L2106">
        <f>IF(ISBLANK(Table13[[#This Row],[T4]]),0,IF(Table13[[#This Row],[T4]]&gt;0,1,0))</f>
        <v>0</v>
      </c>
    </row>
    <row r="2107" spans="1:12">
      <c r="A2107" s="4">
        <v>43765.708333333336</v>
      </c>
      <c r="B2107">
        <f t="shared" si="83"/>
        <v>27</v>
      </c>
      <c r="C2107">
        <f t="shared" si="84"/>
        <v>17</v>
      </c>
      <c r="D2107">
        <v>58</v>
      </c>
      <c r="E2107">
        <v>0</v>
      </c>
      <c r="F2107">
        <v>44</v>
      </c>
      <c r="G2107">
        <v>0</v>
      </c>
      <c r="I2107">
        <f>IF(ISBLANK(Table13[[#This Row],[T1]]),0,IF(Table13[[#This Row],[T1]]&gt;0,1,0))</f>
        <v>1</v>
      </c>
      <c r="J2107">
        <f>IF(ISBLANK(Table13[[#This Row],[T2]]),0,IF(Table13[[#This Row],[T2]]&gt;0,1,0))</f>
        <v>0</v>
      </c>
      <c r="K2107">
        <f>IF(ISBLANK(Table13[[#This Row],[T3]]),0,IF(Table13[[#This Row],[T3]]&gt;0,1,0))</f>
        <v>1</v>
      </c>
      <c r="L2107">
        <f>IF(ISBLANK(Table13[[#This Row],[T4]]),0,IF(Table13[[#This Row],[T4]]&gt;0,1,0))</f>
        <v>0</v>
      </c>
    </row>
    <row r="2108" spans="1:12">
      <c r="A2108" s="4">
        <v>43765.75</v>
      </c>
      <c r="B2108">
        <f t="shared" si="83"/>
        <v>27</v>
      </c>
      <c r="C2108">
        <f t="shared" si="84"/>
        <v>18</v>
      </c>
      <c r="D2108">
        <v>58</v>
      </c>
      <c r="E2108">
        <v>0</v>
      </c>
      <c r="F2108">
        <v>53</v>
      </c>
      <c r="G2108">
        <v>0</v>
      </c>
      <c r="I2108">
        <f>IF(ISBLANK(Table13[[#This Row],[T1]]),0,IF(Table13[[#This Row],[T1]]&gt;0,1,0))</f>
        <v>1</v>
      </c>
      <c r="J2108">
        <f>IF(ISBLANK(Table13[[#This Row],[T2]]),0,IF(Table13[[#This Row],[T2]]&gt;0,1,0))</f>
        <v>0</v>
      </c>
      <c r="K2108">
        <f>IF(ISBLANK(Table13[[#This Row],[T3]]),0,IF(Table13[[#This Row],[T3]]&gt;0,1,0))</f>
        <v>1</v>
      </c>
      <c r="L2108">
        <f>IF(ISBLANK(Table13[[#This Row],[T4]]),0,IF(Table13[[#This Row],[T4]]&gt;0,1,0))</f>
        <v>0</v>
      </c>
    </row>
    <row r="2109" spans="1:12">
      <c r="A2109" s="4">
        <v>43765.791666666664</v>
      </c>
      <c r="B2109">
        <f t="shared" si="83"/>
        <v>27</v>
      </c>
      <c r="C2109">
        <f t="shared" si="84"/>
        <v>19</v>
      </c>
      <c r="D2109">
        <v>58</v>
      </c>
      <c r="E2109">
        <v>0</v>
      </c>
      <c r="F2109">
        <v>58</v>
      </c>
      <c r="G2109">
        <v>0</v>
      </c>
      <c r="I2109">
        <f>IF(ISBLANK(Table13[[#This Row],[T1]]),0,IF(Table13[[#This Row],[T1]]&gt;0,1,0))</f>
        <v>1</v>
      </c>
      <c r="J2109">
        <f>IF(ISBLANK(Table13[[#This Row],[T2]]),0,IF(Table13[[#This Row],[T2]]&gt;0,1,0))</f>
        <v>0</v>
      </c>
      <c r="K2109">
        <f>IF(ISBLANK(Table13[[#This Row],[T3]]),0,IF(Table13[[#This Row],[T3]]&gt;0,1,0))</f>
        <v>1</v>
      </c>
      <c r="L2109">
        <f>IF(ISBLANK(Table13[[#This Row],[T4]]),0,IF(Table13[[#This Row],[T4]]&gt;0,1,0))</f>
        <v>0</v>
      </c>
    </row>
    <row r="2110" spans="1:12">
      <c r="A2110" s="4">
        <v>43765.833333333336</v>
      </c>
      <c r="B2110">
        <f t="shared" si="83"/>
        <v>27</v>
      </c>
      <c r="C2110">
        <f t="shared" si="84"/>
        <v>20</v>
      </c>
      <c r="D2110">
        <v>57</v>
      </c>
      <c r="E2110">
        <v>0</v>
      </c>
      <c r="F2110">
        <v>54</v>
      </c>
      <c r="G2110">
        <v>0</v>
      </c>
      <c r="I2110">
        <f>IF(ISBLANK(Table13[[#This Row],[T1]]),0,IF(Table13[[#This Row],[T1]]&gt;0,1,0))</f>
        <v>1</v>
      </c>
      <c r="J2110">
        <f>IF(ISBLANK(Table13[[#This Row],[T2]]),0,IF(Table13[[#This Row],[T2]]&gt;0,1,0))</f>
        <v>0</v>
      </c>
      <c r="K2110">
        <f>IF(ISBLANK(Table13[[#This Row],[T3]]),0,IF(Table13[[#This Row],[T3]]&gt;0,1,0))</f>
        <v>1</v>
      </c>
      <c r="L2110">
        <f>IF(ISBLANK(Table13[[#This Row],[T4]]),0,IF(Table13[[#This Row],[T4]]&gt;0,1,0))</f>
        <v>0</v>
      </c>
    </row>
    <row r="2111" spans="1:12">
      <c r="A2111" s="4">
        <v>43765.875</v>
      </c>
      <c r="B2111">
        <f t="shared" si="83"/>
        <v>27</v>
      </c>
      <c r="C2111">
        <f t="shared" si="84"/>
        <v>21</v>
      </c>
      <c r="D2111">
        <v>58</v>
      </c>
      <c r="E2111">
        <v>0</v>
      </c>
      <c r="F2111">
        <v>49</v>
      </c>
      <c r="G2111">
        <v>0</v>
      </c>
      <c r="I2111">
        <f>IF(ISBLANK(Table13[[#This Row],[T1]]),0,IF(Table13[[#This Row],[T1]]&gt;0,1,0))</f>
        <v>1</v>
      </c>
      <c r="J2111">
        <f>IF(ISBLANK(Table13[[#This Row],[T2]]),0,IF(Table13[[#This Row],[T2]]&gt;0,1,0))</f>
        <v>0</v>
      </c>
      <c r="K2111">
        <f>IF(ISBLANK(Table13[[#This Row],[T3]]),0,IF(Table13[[#This Row],[T3]]&gt;0,1,0))</f>
        <v>1</v>
      </c>
      <c r="L2111">
        <f>IF(ISBLANK(Table13[[#This Row],[T4]]),0,IF(Table13[[#This Row],[T4]]&gt;0,1,0))</f>
        <v>0</v>
      </c>
    </row>
    <row r="2112" spans="1:12">
      <c r="A2112" s="4">
        <v>43765.916666666664</v>
      </c>
      <c r="B2112">
        <f t="shared" si="83"/>
        <v>27</v>
      </c>
      <c r="C2112">
        <f t="shared" si="84"/>
        <v>22</v>
      </c>
      <c r="D2112">
        <v>58</v>
      </c>
      <c r="E2112">
        <v>0</v>
      </c>
      <c r="F2112">
        <v>58</v>
      </c>
      <c r="G2112">
        <v>0</v>
      </c>
      <c r="I2112">
        <f>IF(ISBLANK(Table13[[#This Row],[T1]]),0,IF(Table13[[#This Row],[T1]]&gt;0,1,0))</f>
        <v>1</v>
      </c>
      <c r="J2112">
        <f>IF(ISBLANK(Table13[[#This Row],[T2]]),0,IF(Table13[[#This Row],[T2]]&gt;0,1,0))</f>
        <v>0</v>
      </c>
      <c r="K2112">
        <f>IF(ISBLANK(Table13[[#This Row],[T3]]),0,IF(Table13[[#This Row],[T3]]&gt;0,1,0))</f>
        <v>1</v>
      </c>
      <c r="L2112">
        <f>IF(ISBLANK(Table13[[#This Row],[T4]]),0,IF(Table13[[#This Row],[T4]]&gt;0,1,0))</f>
        <v>0</v>
      </c>
    </row>
    <row r="2113" spans="1:12">
      <c r="A2113" s="4">
        <v>43765.958333333336</v>
      </c>
      <c r="B2113">
        <f t="shared" si="83"/>
        <v>27</v>
      </c>
      <c r="C2113">
        <f t="shared" si="84"/>
        <v>23</v>
      </c>
      <c r="D2113">
        <v>58</v>
      </c>
      <c r="E2113">
        <v>2</v>
      </c>
      <c r="F2113">
        <v>58</v>
      </c>
      <c r="G2113">
        <v>0</v>
      </c>
      <c r="I2113">
        <f>IF(ISBLANK(Table13[[#This Row],[T1]]),0,IF(Table13[[#This Row],[T1]]&gt;0,1,0))</f>
        <v>1</v>
      </c>
      <c r="J2113">
        <f>IF(ISBLANK(Table13[[#This Row],[T2]]),0,IF(Table13[[#This Row],[T2]]&gt;0,1,0))</f>
        <v>1</v>
      </c>
      <c r="K2113">
        <f>IF(ISBLANK(Table13[[#This Row],[T3]]),0,IF(Table13[[#This Row],[T3]]&gt;0,1,0))</f>
        <v>1</v>
      </c>
      <c r="L2113">
        <f>IF(ISBLANK(Table13[[#This Row],[T4]]),0,IF(Table13[[#This Row],[T4]]&gt;0,1,0))</f>
        <v>0</v>
      </c>
    </row>
    <row r="2114" spans="1:12">
      <c r="A2114" s="4">
        <v>43766</v>
      </c>
      <c r="B2114">
        <f t="shared" ref="B2114:B2177" si="85">DAY(A2114)</f>
        <v>28</v>
      </c>
      <c r="C2114">
        <f t="shared" si="84"/>
        <v>0</v>
      </c>
      <c r="D2114">
        <v>57</v>
      </c>
      <c r="E2114">
        <v>57</v>
      </c>
      <c r="F2114">
        <v>57</v>
      </c>
      <c r="G2114">
        <v>0</v>
      </c>
      <c r="I2114">
        <f>IF(ISBLANK(Table13[[#This Row],[T1]]),0,IF(Table13[[#This Row],[T1]]&gt;0,1,0))</f>
        <v>1</v>
      </c>
      <c r="J2114">
        <f>IF(ISBLANK(Table13[[#This Row],[T2]]),0,IF(Table13[[#This Row],[T2]]&gt;0,1,0))</f>
        <v>1</v>
      </c>
      <c r="K2114">
        <f>IF(ISBLANK(Table13[[#This Row],[T3]]),0,IF(Table13[[#This Row],[T3]]&gt;0,1,0))</f>
        <v>1</v>
      </c>
      <c r="L2114">
        <f>IF(ISBLANK(Table13[[#This Row],[T4]]),0,IF(Table13[[#This Row],[T4]]&gt;0,1,0))</f>
        <v>0</v>
      </c>
    </row>
    <row r="2115" spans="1:12">
      <c r="A2115" s="4">
        <v>43766.041666666664</v>
      </c>
      <c r="B2115">
        <f t="shared" si="85"/>
        <v>28</v>
      </c>
      <c r="C2115">
        <f t="shared" si="84"/>
        <v>1</v>
      </c>
      <c r="D2115">
        <v>58</v>
      </c>
      <c r="E2115">
        <v>57</v>
      </c>
      <c r="F2115">
        <v>58</v>
      </c>
      <c r="G2115">
        <v>0</v>
      </c>
      <c r="I2115">
        <f>IF(ISBLANK(Table13[[#This Row],[T1]]),0,IF(Table13[[#This Row],[T1]]&gt;0,1,0))</f>
        <v>1</v>
      </c>
      <c r="J2115">
        <f>IF(ISBLANK(Table13[[#This Row],[T2]]),0,IF(Table13[[#This Row],[T2]]&gt;0,1,0))</f>
        <v>1</v>
      </c>
      <c r="K2115">
        <f>IF(ISBLANK(Table13[[#This Row],[T3]]),0,IF(Table13[[#This Row],[T3]]&gt;0,1,0))</f>
        <v>1</v>
      </c>
      <c r="L2115">
        <f>IF(ISBLANK(Table13[[#This Row],[T4]]),0,IF(Table13[[#This Row],[T4]]&gt;0,1,0))</f>
        <v>0</v>
      </c>
    </row>
    <row r="2116" spans="1:12">
      <c r="A2116" s="4">
        <v>43766.083333333336</v>
      </c>
      <c r="B2116">
        <f t="shared" si="85"/>
        <v>28</v>
      </c>
      <c r="C2116">
        <f t="shared" si="84"/>
        <v>2</v>
      </c>
      <c r="D2116">
        <v>58</v>
      </c>
      <c r="E2116">
        <v>58</v>
      </c>
      <c r="F2116">
        <v>58</v>
      </c>
      <c r="G2116">
        <v>0</v>
      </c>
      <c r="I2116">
        <f>IF(ISBLANK(Table13[[#This Row],[T1]]),0,IF(Table13[[#This Row],[T1]]&gt;0,1,0))</f>
        <v>1</v>
      </c>
      <c r="J2116">
        <f>IF(ISBLANK(Table13[[#This Row],[T2]]),0,IF(Table13[[#This Row],[T2]]&gt;0,1,0))</f>
        <v>1</v>
      </c>
      <c r="K2116">
        <f>IF(ISBLANK(Table13[[#This Row],[T3]]),0,IF(Table13[[#This Row],[T3]]&gt;0,1,0))</f>
        <v>1</v>
      </c>
      <c r="L2116">
        <f>IF(ISBLANK(Table13[[#This Row],[T4]]),0,IF(Table13[[#This Row],[T4]]&gt;0,1,0))</f>
        <v>0</v>
      </c>
    </row>
    <row r="2117" spans="1:12">
      <c r="A2117" s="4">
        <v>43766.125</v>
      </c>
      <c r="B2117">
        <f t="shared" si="85"/>
        <v>28</v>
      </c>
      <c r="C2117">
        <f t="shared" si="84"/>
        <v>3</v>
      </c>
      <c r="D2117">
        <v>58</v>
      </c>
      <c r="E2117">
        <v>58</v>
      </c>
      <c r="F2117">
        <v>58</v>
      </c>
      <c r="G2117">
        <v>0</v>
      </c>
      <c r="I2117">
        <f>IF(ISBLANK(Table13[[#This Row],[T1]]),0,IF(Table13[[#This Row],[T1]]&gt;0,1,0))</f>
        <v>1</v>
      </c>
      <c r="J2117">
        <f>IF(ISBLANK(Table13[[#This Row],[T2]]),0,IF(Table13[[#This Row],[T2]]&gt;0,1,0))</f>
        <v>1</v>
      </c>
      <c r="K2117">
        <f>IF(ISBLANK(Table13[[#This Row],[T3]]),0,IF(Table13[[#This Row],[T3]]&gt;0,1,0))</f>
        <v>1</v>
      </c>
      <c r="L2117">
        <f>IF(ISBLANK(Table13[[#This Row],[T4]]),0,IF(Table13[[#This Row],[T4]]&gt;0,1,0))</f>
        <v>0</v>
      </c>
    </row>
    <row r="2118" spans="1:12">
      <c r="A2118" s="4">
        <v>43766.166666666664</v>
      </c>
      <c r="B2118">
        <f t="shared" si="85"/>
        <v>28</v>
      </c>
      <c r="C2118">
        <f t="shared" si="84"/>
        <v>4</v>
      </c>
      <c r="D2118">
        <v>57</v>
      </c>
      <c r="E2118">
        <v>57</v>
      </c>
      <c r="F2118">
        <v>57</v>
      </c>
      <c r="G2118">
        <v>0</v>
      </c>
      <c r="I2118">
        <f>IF(ISBLANK(Table13[[#This Row],[T1]]),0,IF(Table13[[#This Row],[T1]]&gt;0,1,0))</f>
        <v>1</v>
      </c>
      <c r="J2118">
        <f>IF(ISBLANK(Table13[[#This Row],[T2]]),0,IF(Table13[[#This Row],[T2]]&gt;0,1,0))</f>
        <v>1</v>
      </c>
      <c r="K2118">
        <f>IF(ISBLANK(Table13[[#This Row],[T3]]),0,IF(Table13[[#This Row],[T3]]&gt;0,1,0))</f>
        <v>1</v>
      </c>
      <c r="L2118">
        <f>IF(ISBLANK(Table13[[#This Row],[T4]]),0,IF(Table13[[#This Row],[T4]]&gt;0,1,0))</f>
        <v>0</v>
      </c>
    </row>
    <row r="2119" spans="1:12">
      <c r="A2119" s="4">
        <v>43766.208333333336</v>
      </c>
      <c r="B2119">
        <f t="shared" si="85"/>
        <v>28</v>
      </c>
      <c r="C2119">
        <f t="shared" si="84"/>
        <v>5</v>
      </c>
      <c r="D2119">
        <v>58</v>
      </c>
      <c r="E2119">
        <v>54</v>
      </c>
      <c r="F2119">
        <v>58</v>
      </c>
      <c r="G2119">
        <v>0</v>
      </c>
      <c r="I2119">
        <f>IF(ISBLANK(Table13[[#This Row],[T1]]),0,IF(Table13[[#This Row],[T1]]&gt;0,1,0))</f>
        <v>1</v>
      </c>
      <c r="J2119">
        <f>IF(ISBLANK(Table13[[#This Row],[T2]]),0,IF(Table13[[#This Row],[T2]]&gt;0,1,0))</f>
        <v>1</v>
      </c>
      <c r="K2119">
        <f>IF(ISBLANK(Table13[[#This Row],[T3]]),0,IF(Table13[[#This Row],[T3]]&gt;0,1,0))</f>
        <v>1</v>
      </c>
      <c r="L2119">
        <f>IF(ISBLANK(Table13[[#This Row],[T4]]),0,IF(Table13[[#This Row],[T4]]&gt;0,1,0))</f>
        <v>0</v>
      </c>
    </row>
    <row r="2120" spans="1:12">
      <c r="A2120" s="4">
        <v>43766.25</v>
      </c>
      <c r="B2120">
        <f t="shared" si="85"/>
        <v>28</v>
      </c>
      <c r="C2120">
        <f t="shared" si="84"/>
        <v>6</v>
      </c>
      <c r="D2120">
        <v>58</v>
      </c>
      <c r="E2120">
        <v>57</v>
      </c>
      <c r="F2120">
        <v>58</v>
      </c>
      <c r="G2120">
        <v>0</v>
      </c>
      <c r="I2120">
        <f>IF(ISBLANK(Table13[[#This Row],[T1]]),0,IF(Table13[[#This Row],[T1]]&gt;0,1,0))</f>
        <v>1</v>
      </c>
      <c r="J2120">
        <f>IF(ISBLANK(Table13[[#This Row],[T2]]),0,IF(Table13[[#This Row],[T2]]&gt;0,1,0))</f>
        <v>1</v>
      </c>
      <c r="K2120">
        <f>IF(ISBLANK(Table13[[#This Row],[T3]]),0,IF(Table13[[#This Row],[T3]]&gt;0,1,0))</f>
        <v>1</v>
      </c>
      <c r="L2120">
        <f>IF(ISBLANK(Table13[[#This Row],[T4]]),0,IF(Table13[[#This Row],[T4]]&gt;0,1,0))</f>
        <v>0</v>
      </c>
    </row>
    <row r="2121" spans="1:12">
      <c r="A2121" s="4">
        <v>43766.291666666664</v>
      </c>
      <c r="B2121">
        <f t="shared" si="85"/>
        <v>28</v>
      </c>
      <c r="C2121">
        <f t="shared" si="84"/>
        <v>7</v>
      </c>
      <c r="D2121">
        <v>58</v>
      </c>
      <c r="E2121">
        <v>58</v>
      </c>
      <c r="F2121">
        <v>31</v>
      </c>
      <c r="G2121">
        <v>0</v>
      </c>
      <c r="I2121">
        <f>IF(ISBLANK(Table13[[#This Row],[T1]]),0,IF(Table13[[#This Row],[T1]]&gt;0,1,0))</f>
        <v>1</v>
      </c>
      <c r="J2121">
        <f>IF(ISBLANK(Table13[[#This Row],[T2]]),0,IF(Table13[[#This Row],[T2]]&gt;0,1,0))</f>
        <v>1</v>
      </c>
      <c r="K2121">
        <f>IF(ISBLANK(Table13[[#This Row],[T3]]),0,IF(Table13[[#This Row],[T3]]&gt;0,1,0))</f>
        <v>1</v>
      </c>
      <c r="L2121">
        <f>IF(ISBLANK(Table13[[#This Row],[T4]]),0,IF(Table13[[#This Row],[T4]]&gt;0,1,0))</f>
        <v>0</v>
      </c>
    </row>
    <row r="2122" spans="1:12">
      <c r="A2122" s="4">
        <v>43766.333333333336</v>
      </c>
      <c r="B2122">
        <f t="shared" si="85"/>
        <v>28</v>
      </c>
      <c r="C2122">
        <f t="shared" si="84"/>
        <v>8</v>
      </c>
      <c r="D2122">
        <v>0</v>
      </c>
      <c r="E2122">
        <v>21</v>
      </c>
      <c r="F2122">
        <v>0</v>
      </c>
      <c r="G2122">
        <v>0</v>
      </c>
      <c r="I2122">
        <f>IF(ISBLANK(Table13[[#This Row],[T1]]),0,IF(Table13[[#This Row],[T1]]&gt;0,1,0))</f>
        <v>0</v>
      </c>
      <c r="J2122">
        <f>IF(ISBLANK(Table13[[#This Row],[T2]]),0,IF(Table13[[#This Row],[T2]]&gt;0,1,0))</f>
        <v>1</v>
      </c>
      <c r="K2122">
        <f>IF(ISBLANK(Table13[[#This Row],[T3]]),0,IF(Table13[[#This Row],[T3]]&gt;0,1,0))</f>
        <v>0</v>
      </c>
      <c r="L2122">
        <f>IF(ISBLANK(Table13[[#This Row],[T4]]),0,IF(Table13[[#This Row],[T4]]&gt;0,1,0))</f>
        <v>0</v>
      </c>
    </row>
    <row r="2123" spans="1:12">
      <c r="A2123" s="4">
        <v>43766.374999652777</v>
      </c>
      <c r="B2123">
        <f t="shared" si="85"/>
        <v>28</v>
      </c>
      <c r="C2123">
        <f t="shared" si="84"/>
        <v>9</v>
      </c>
      <c r="I2123">
        <f>IF(ISBLANK(Table13[[#This Row],[T1]]),0,IF(Table13[[#This Row],[T1]]&gt;0,1,0))</f>
        <v>0</v>
      </c>
      <c r="J2123">
        <f>IF(ISBLANK(Table13[[#This Row],[T2]]),0,IF(Table13[[#This Row],[T2]]&gt;0,1,0))</f>
        <v>0</v>
      </c>
      <c r="K2123">
        <f>IF(ISBLANK(Table13[[#This Row],[T3]]),0,IF(Table13[[#This Row],[T3]]&gt;0,1,0))</f>
        <v>0</v>
      </c>
      <c r="L2123">
        <f>IF(ISBLANK(Table13[[#This Row],[T4]]),0,IF(Table13[[#This Row],[T4]]&gt;0,1,0))</f>
        <v>0</v>
      </c>
    </row>
    <row r="2124" spans="1:12">
      <c r="A2124" s="4">
        <v>43766.416666261575</v>
      </c>
      <c r="B2124">
        <f t="shared" si="85"/>
        <v>28</v>
      </c>
      <c r="C2124">
        <f t="shared" si="84"/>
        <v>10</v>
      </c>
      <c r="I2124">
        <f>IF(ISBLANK(Table13[[#This Row],[T1]]),0,IF(Table13[[#This Row],[T1]]&gt;0,1,0))</f>
        <v>0</v>
      </c>
      <c r="J2124">
        <f>IF(ISBLANK(Table13[[#This Row],[T2]]),0,IF(Table13[[#This Row],[T2]]&gt;0,1,0))</f>
        <v>0</v>
      </c>
      <c r="K2124">
        <f>IF(ISBLANK(Table13[[#This Row],[T3]]),0,IF(Table13[[#This Row],[T3]]&gt;0,1,0))</f>
        <v>0</v>
      </c>
      <c r="L2124">
        <f>IF(ISBLANK(Table13[[#This Row],[T4]]),0,IF(Table13[[#This Row],[T4]]&gt;0,1,0))</f>
        <v>0</v>
      </c>
    </row>
    <row r="2125" spans="1:12">
      <c r="A2125" s="4">
        <v>43766.458332870374</v>
      </c>
      <c r="B2125">
        <f t="shared" si="85"/>
        <v>28</v>
      </c>
      <c r="C2125">
        <f t="shared" si="84"/>
        <v>11</v>
      </c>
      <c r="I2125">
        <f>IF(ISBLANK(Table13[[#This Row],[T1]]),0,IF(Table13[[#This Row],[T1]]&gt;0,1,0))</f>
        <v>0</v>
      </c>
      <c r="J2125">
        <f>IF(ISBLANK(Table13[[#This Row],[T2]]),0,IF(Table13[[#This Row],[T2]]&gt;0,1,0))</f>
        <v>0</v>
      </c>
      <c r="K2125">
        <f>IF(ISBLANK(Table13[[#This Row],[T3]]),0,IF(Table13[[#This Row],[T3]]&gt;0,1,0))</f>
        <v>0</v>
      </c>
      <c r="L2125">
        <f>IF(ISBLANK(Table13[[#This Row],[T4]]),0,IF(Table13[[#This Row],[T4]]&gt;0,1,0))</f>
        <v>0</v>
      </c>
    </row>
    <row r="2126" spans="1:12">
      <c r="A2126" s="4">
        <v>43766.499999479165</v>
      </c>
      <c r="B2126">
        <f t="shared" si="85"/>
        <v>28</v>
      </c>
      <c r="C2126">
        <f t="shared" si="84"/>
        <v>12</v>
      </c>
      <c r="I2126">
        <f>IF(ISBLANK(Table13[[#This Row],[T1]]),0,IF(Table13[[#This Row],[T1]]&gt;0,1,0))</f>
        <v>0</v>
      </c>
      <c r="J2126">
        <f>IF(ISBLANK(Table13[[#This Row],[T2]]),0,IF(Table13[[#This Row],[T2]]&gt;0,1,0))</f>
        <v>0</v>
      </c>
      <c r="K2126">
        <f>IF(ISBLANK(Table13[[#This Row],[T3]]),0,IF(Table13[[#This Row],[T3]]&gt;0,1,0))</f>
        <v>0</v>
      </c>
      <c r="L2126">
        <f>IF(ISBLANK(Table13[[#This Row],[T4]]),0,IF(Table13[[#This Row],[T4]]&gt;0,1,0))</f>
        <v>0</v>
      </c>
    </row>
    <row r="2127" spans="1:12">
      <c r="A2127" s="4">
        <v>43766.541666087964</v>
      </c>
      <c r="B2127">
        <f t="shared" si="85"/>
        <v>28</v>
      </c>
      <c r="C2127">
        <f t="shared" si="84"/>
        <v>13</v>
      </c>
      <c r="I2127">
        <f>IF(ISBLANK(Table13[[#This Row],[T1]]),0,IF(Table13[[#This Row],[T1]]&gt;0,1,0))</f>
        <v>0</v>
      </c>
      <c r="J2127">
        <f>IF(ISBLANK(Table13[[#This Row],[T2]]),0,IF(Table13[[#This Row],[T2]]&gt;0,1,0))</f>
        <v>0</v>
      </c>
      <c r="K2127">
        <f>IF(ISBLANK(Table13[[#This Row],[T3]]),0,IF(Table13[[#This Row],[T3]]&gt;0,1,0))</f>
        <v>0</v>
      </c>
      <c r="L2127">
        <f>IF(ISBLANK(Table13[[#This Row],[T4]]),0,IF(Table13[[#This Row],[T4]]&gt;0,1,0))</f>
        <v>0</v>
      </c>
    </row>
    <row r="2128" spans="1:12">
      <c r="A2128" s="4">
        <v>43766.583332696762</v>
      </c>
      <c r="B2128">
        <f t="shared" si="85"/>
        <v>28</v>
      </c>
      <c r="C2128">
        <f t="shared" si="84"/>
        <v>14</v>
      </c>
      <c r="I2128">
        <f>IF(ISBLANK(Table13[[#This Row],[T1]]),0,IF(Table13[[#This Row],[T1]]&gt;0,1,0))</f>
        <v>0</v>
      </c>
      <c r="J2128">
        <f>IF(ISBLANK(Table13[[#This Row],[T2]]),0,IF(Table13[[#This Row],[T2]]&gt;0,1,0))</f>
        <v>0</v>
      </c>
      <c r="K2128">
        <f>IF(ISBLANK(Table13[[#This Row],[T3]]),0,IF(Table13[[#This Row],[T3]]&gt;0,1,0))</f>
        <v>0</v>
      </c>
      <c r="L2128">
        <f>IF(ISBLANK(Table13[[#This Row],[T4]]),0,IF(Table13[[#This Row],[T4]]&gt;0,1,0))</f>
        <v>0</v>
      </c>
    </row>
    <row r="2129" spans="1:12">
      <c r="A2129" s="4">
        <v>43766.624999305554</v>
      </c>
      <c r="B2129">
        <f t="shared" si="85"/>
        <v>28</v>
      </c>
      <c r="C2129">
        <f t="shared" si="84"/>
        <v>15</v>
      </c>
      <c r="I2129">
        <f>IF(ISBLANK(Table13[[#This Row],[T1]]),0,IF(Table13[[#This Row],[T1]]&gt;0,1,0))</f>
        <v>0</v>
      </c>
      <c r="J2129">
        <f>IF(ISBLANK(Table13[[#This Row],[T2]]),0,IF(Table13[[#This Row],[T2]]&gt;0,1,0))</f>
        <v>0</v>
      </c>
      <c r="K2129">
        <f>IF(ISBLANK(Table13[[#This Row],[T3]]),0,IF(Table13[[#This Row],[T3]]&gt;0,1,0))</f>
        <v>0</v>
      </c>
      <c r="L2129">
        <f>IF(ISBLANK(Table13[[#This Row],[T4]]),0,IF(Table13[[#This Row],[T4]]&gt;0,1,0))</f>
        <v>0</v>
      </c>
    </row>
    <row r="2130" spans="1:12">
      <c r="A2130" s="4">
        <v>43766.666665914352</v>
      </c>
      <c r="B2130">
        <f t="shared" si="85"/>
        <v>28</v>
      </c>
      <c r="C2130">
        <f t="shared" si="84"/>
        <v>16</v>
      </c>
      <c r="I2130">
        <f>IF(ISBLANK(Table13[[#This Row],[T1]]),0,IF(Table13[[#This Row],[T1]]&gt;0,1,0))</f>
        <v>0</v>
      </c>
      <c r="J2130">
        <f>IF(ISBLANK(Table13[[#This Row],[T2]]),0,IF(Table13[[#This Row],[T2]]&gt;0,1,0))</f>
        <v>0</v>
      </c>
      <c r="K2130">
        <f>IF(ISBLANK(Table13[[#This Row],[T3]]),0,IF(Table13[[#This Row],[T3]]&gt;0,1,0))</f>
        <v>0</v>
      </c>
      <c r="L2130">
        <f>IF(ISBLANK(Table13[[#This Row],[T4]]),0,IF(Table13[[#This Row],[T4]]&gt;0,1,0))</f>
        <v>0</v>
      </c>
    </row>
    <row r="2131" spans="1:12">
      <c r="A2131" s="4">
        <v>43766.708332523151</v>
      </c>
      <c r="B2131">
        <f t="shared" si="85"/>
        <v>28</v>
      </c>
      <c r="C2131">
        <f t="shared" si="84"/>
        <v>17</v>
      </c>
      <c r="I2131">
        <f>IF(ISBLANK(Table13[[#This Row],[T1]]),0,IF(Table13[[#This Row],[T1]]&gt;0,1,0))</f>
        <v>0</v>
      </c>
      <c r="J2131">
        <f>IF(ISBLANK(Table13[[#This Row],[T2]]),0,IF(Table13[[#This Row],[T2]]&gt;0,1,0))</f>
        <v>0</v>
      </c>
      <c r="K2131">
        <f>IF(ISBLANK(Table13[[#This Row],[T3]]),0,IF(Table13[[#This Row],[T3]]&gt;0,1,0))</f>
        <v>0</v>
      </c>
      <c r="L2131">
        <f>IF(ISBLANK(Table13[[#This Row],[T4]]),0,IF(Table13[[#This Row],[T4]]&gt;0,1,0))</f>
        <v>0</v>
      </c>
    </row>
    <row r="2132" spans="1:12">
      <c r="A2132" s="4">
        <v>43766.75</v>
      </c>
      <c r="B2132">
        <f t="shared" si="85"/>
        <v>28</v>
      </c>
      <c r="C2132">
        <f t="shared" si="84"/>
        <v>18</v>
      </c>
      <c r="D2132">
        <v>0</v>
      </c>
      <c r="E2132">
        <v>0</v>
      </c>
      <c r="F2132">
        <v>55</v>
      </c>
      <c r="G2132">
        <v>0</v>
      </c>
      <c r="I2132">
        <f>IF(ISBLANK(Table13[[#This Row],[T1]]),0,IF(Table13[[#This Row],[T1]]&gt;0,1,0))</f>
        <v>0</v>
      </c>
      <c r="J2132">
        <f>IF(ISBLANK(Table13[[#This Row],[T2]]),0,IF(Table13[[#This Row],[T2]]&gt;0,1,0))</f>
        <v>0</v>
      </c>
      <c r="K2132">
        <f>IF(ISBLANK(Table13[[#This Row],[T3]]),0,IF(Table13[[#This Row],[T3]]&gt;0,1,0))</f>
        <v>1</v>
      </c>
      <c r="L2132">
        <f>IF(ISBLANK(Table13[[#This Row],[T4]]),0,IF(Table13[[#This Row],[T4]]&gt;0,1,0))</f>
        <v>0</v>
      </c>
    </row>
    <row r="2133" spans="1:12">
      <c r="A2133" s="4">
        <v>43766.791666666664</v>
      </c>
      <c r="B2133">
        <f t="shared" si="85"/>
        <v>28</v>
      </c>
      <c r="C2133">
        <f t="shared" si="84"/>
        <v>19</v>
      </c>
      <c r="D2133">
        <v>0</v>
      </c>
      <c r="E2133">
        <v>0</v>
      </c>
      <c r="F2133">
        <v>57</v>
      </c>
      <c r="G2133">
        <v>0</v>
      </c>
      <c r="I2133">
        <f>IF(ISBLANK(Table13[[#This Row],[T1]]),0,IF(Table13[[#This Row],[T1]]&gt;0,1,0))</f>
        <v>0</v>
      </c>
      <c r="J2133">
        <f>IF(ISBLANK(Table13[[#This Row],[T2]]),0,IF(Table13[[#This Row],[T2]]&gt;0,1,0))</f>
        <v>0</v>
      </c>
      <c r="K2133">
        <f>IF(ISBLANK(Table13[[#This Row],[T3]]),0,IF(Table13[[#This Row],[T3]]&gt;0,1,0))</f>
        <v>1</v>
      </c>
      <c r="L2133">
        <f>IF(ISBLANK(Table13[[#This Row],[T4]]),0,IF(Table13[[#This Row],[T4]]&gt;0,1,0))</f>
        <v>0</v>
      </c>
    </row>
    <row r="2134" spans="1:12">
      <c r="A2134" s="4">
        <v>43766.833333333336</v>
      </c>
      <c r="B2134">
        <f t="shared" si="85"/>
        <v>28</v>
      </c>
      <c r="C2134">
        <f t="shared" si="84"/>
        <v>20</v>
      </c>
      <c r="D2134">
        <v>0</v>
      </c>
      <c r="E2134">
        <v>20</v>
      </c>
      <c r="F2134">
        <v>58</v>
      </c>
      <c r="G2134">
        <v>0</v>
      </c>
      <c r="I2134">
        <f>IF(ISBLANK(Table13[[#This Row],[T1]]),0,IF(Table13[[#This Row],[T1]]&gt;0,1,0))</f>
        <v>0</v>
      </c>
      <c r="J2134">
        <f>IF(ISBLANK(Table13[[#This Row],[T2]]),0,IF(Table13[[#This Row],[T2]]&gt;0,1,0))</f>
        <v>1</v>
      </c>
      <c r="K2134">
        <f>IF(ISBLANK(Table13[[#This Row],[T3]]),0,IF(Table13[[#This Row],[T3]]&gt;0,1,0))</f>
        <v>1</v>
      </c>
      <c r="L2134">
        <f>IF(ISBLANK(Table13[[#This Row],[T4]]),0,IF(Table13[[#This Row],[T4]]&gt;0,1,0))</f>
        <v>0</v>
      </c>
    </row>
    <row r="2135" spans="1:12">
      <c r="A2135" s="4">
        <v>43766.875</v>
      </c>
      <c r="B2135">
        <f t="shared" si="85"/>
        <v>28</v>
      </c>
      <c r="C2135">
        <f t="shared" si="84"/>
        <v>21</v>
      </c>
      <c r="D2135">
        <v>49</v>
      </c>
      <c r="E2135">
        <v>54</v>
      </c>
      <c r="F2135">
        <v>57</v>
      </c>
      <c r="G2135">
        <v>0</v>
      </c>
      <c r="I2135">
        <f>IF(ISBLANK(Table13[[#This Row],[T1]]),0,IF(Table13[[#This Row],[T1]]&gt;0,1,0))</f>
        <v>1</v>
      </c>
      <c r="J2135">
        <f>IF(ISBLANK(Table13[[#This Row],[T2]]),0,IF(Table13[[#This Row],[T2]]&gt;0,1,0))</f>
        <v>1</v>
      </c>
      <c r="K2135">
        <f>IF(ISBLANK(Table13[[#This Row],[T3]]),0,IF(Table13[[#This Row],[T3]]&gt;0,1,0))</f>
        <v>1</v>
      </c>
      <c r="L2135">
        <f>IF(ISBLANK(Table13[[#This Row],[T4]]),0,IF(Table13[[#This Row],[T4]]&gt;0,1,0))</f>
        <v>0</v>
      </c>
    </row>
    <row r="2136" spans="1:12">
      <c r="A2136" s="4">
        <v>43766.916666666664</v>
      </c>
      <c r="B2136">
        <f t="shared" si="85"/>
        <v>28</v>
      </c>
      <c r="C2136">
        <f t="shared" si="84"/>
        <v>22</v>
      </c>
      <c r="D2136">
        <v>58</v>
      </c>
      <c r="E2136">
        <v>58</v>
      </c>
      <c r="F2136">
        <v>49</v>
      </c>
      <c r="G2136">
        <v>0</v>
      </c>
      <c r="I2136">
        <f>IF(ISBLANK(Table13[[#This Row],[T1]]),0,IF(Table13[[#This Row],[T1]]&gt;0,1,0))</f>
        <v>1</v>
      </c>
      <c r="J2136">
        <f>IF(ISBLANK(Table13[[#This Row],[T2]]),0,IF(Table13[[#This Row],[T2]]&gt;0,1,0))</f>
        <v>1</v>
      </c>
      <c r="K2136">
        <f>IF(ISBLANK(Table13[[#This Row],[T3]]),0,IF(Table13[[#This Row],[T3]]&gt;0,1,0))</f>
        <v>1</v>
      </c>
      <c r="L2136">
        <f>IF(ISBLANK(Table13[[#This Row],[T4]]),0,IF(Table13[[#This Row],[T4]]&gt;0,1,0))</f>
        <v>0</v>
      </c>
    </row>
    <row r="2137" spans="1:12">
      <c r="A2137" s="4">
        <v>43766.958333333336</v>
      </c>
      <c r="B2137">
        <f t="shared" si="85"/>
        <v>28</v>
      </c>
      <c r="C2137">
        <f t="shared" si="84"/>
        <v>23</v>
      </c>
      <c r="D2137">
        <v>57</v>
      </c>
      <c r="E2137">
        <v>57</v>
      </c>
      <c r="F2137">
        <v>57</v>
      </c>
      <c r="G2137">
        <v>0</v>
      </c>
      <c r="I2137">
        <f>IF(ISBLANK(Table13[[#This Row],[T1]]),0,IF(Table13[[#This Row],[T1]]&gt;0,1,0))</f>
        <v>1</v>
      </c>
      <c r="J2137">
        <f>IF(ISBLANK(Table13[[#This Row],[T2]]),0,IF(Table13[[#This Row],[T2]]&gt;0,1,0))</f>
        <v>1</v>
      </c>
      <c r="K2137">
        <f>IF(ISBLANK(Table13[[#This Row],[T3]]),0,IF(Table13[[#This Row],[T3]]&gt;0,1,0))</f>
        <v>1</v>
      </c>
      <c r="L2137">
        <f>IF(ISBLANK(Table13[[#This Row],[T4]]),0,IF(Table13[[#This Row],[T4]]&gt;0,1,0))</f>
        <v>0</v>
      </c>
    </row>
    <row r="2138" spans="1:12">
      <c r="A2138" s="4">
        <v>43767</v>
      </c>
      <c r="B2138">
        <f t="shared" si="85"/>
        <v>29</v>
      </c>
      <c r="C2138">
        <f t="shared" si="84"/>
        <v>0</v>
      </c>
      <c r="D2138">
        <v>58</v>
      </c>
      <c r="E2138">
        <v>58</v>
      </c>
      <c r="F2138">
        <v>58</v>
      </c>
      <c r="G2138">
        <v>0</v>
      </c>
      <c r="I2138">
        <f>IF(ISBLANK(Table13[[#This Row],[T1]]),0,IF(Table13[[#This Row],[T1]]&gt;0,1,0))</f>
        <v>1</v>
      </c>
      <c r="J2138">
        <f>IF(ISBLANK(Table13[[#This Row],[T2]]),0,IF(Table13[[#This Row],[T2]]&gt;0,1,0))</f>
        <v>1</v>
      </c>
      <c r="K2138">
        <f>IF(ISBLANK(Table13[[#This Row],[T3]]),0,IF(Table13[[#This Row],[T3]]&gt;0,1,0))</f>
        <v>1</v>
      </c>
      <c r="L2138">
        <f>IF(ISBLANK(Table13[[#This Row],[T4]]),0,IF(Table13[[#This Row],[T4]]&gt;0,1,0))</f>
        <v>0</v>
      </c>
    </row>
    <row r="2139" spans="1:12">
      <c r="A2139" s="4">
        <v>43767.041666666664</v>
      </c>
      <c r="B2139">
        <f t="shared" si="85"/>
        <v>29</v>
      </c>
      <c r="C2139">
        <f t="shared" ref="C2139:C2202" si="86">HOUR(A2139)</f>
        <v>1</v>
      </c>
      <c r="D2139">
        <v>58</v>
      </c>
      <c r="E2139">
        <v>58</v>
      </c>
      <c r="F2139">
        <v>58</v>
      </c>
      <c r="G2139">
        <v>0</v>
      </c>
      <c r="I2139">
        <f>IF(ISBLANK(Table13[[#This Row],[T1]]),0,IF(Table13[[#This Row],[T1]]&gt;0,1,0))</f>
        <v>1</v>
      </c>
      <c r="J2139">
        <f>IF(ISBLANK(Table13[[#This Row],[T2]]),0,IF(Table13[[#This Row],[T2]]&gt;0,1,0))</f>
        <v>1</v>
      </c>
      <c r="K2139">
        <f>IF(ISBLANK(Table13[[#This Row],[T3]]),0,IF(Table13[[#This Row],[T3]]&gt;0,1,0))</f>
        <v>1</v>
      </c>
      <c r="L2139">
        <f>IF(ISBLANK(Table13[[#This Row],[T4]]),0,IF(Table13[[#This Row],[T4]]&gt;0,1,0))</f>
        <v>0</v>
      </c>
    </row>
    <row r="2140" spans="1:12">
      <c r="A2140" s="4">
        <v>43767.083333333336</v>
      </c>
      <c r="B2140">
        <f t="shared" si="85"/>
        <v>29</v>
      </c>
      <c r="C2140">
        <f t="shared" si="86"/>
        <v>2</v>
      </c>
      <c r="D2140">
        <v>58</v>
      </c>
      <c r="E2140">
        <v>58</v>
      </c>
      <c r="F2140">
        <v>58</v>
      </c>
      <c r="G2140">
        <v>0</v>
      </c>
      <c r="I2140">
        <f>IF(ISBLANK(Table13[[#This Row],[T1]]),0,IF(Table13[[#This Row],[T1]]&gt;0,1,0))</f>
        <v>1</v>
      </c>
      <c r="J2140">
        <f>IF(ISBLANK(Table13[[#This Row],[T2]]),0,IF(Table13[[#This Row],[T2]]&gt;0,1,0))</f>
        <v>1</v>
      </c>
      <c r="K2140">
        <f>IF(ISBLANK(Table13[[#This Row],[T3]]),0,IF(Table13[[#This Row],[T3]]&gt;0,1,0))</f>
        <v>1</v>
      </c>
      <c r="L2140">
        <f>IF(ISBLANK(Table13[[#This Row],[T4]]),0,IF(Table13[[#This Row],[T4]]&gt;0,1,0))</f>
        <v>0</v>
      </c>
    </row>
    <row r="2141" spans="1:12">
      <c r="A2141" s="4">
        <v>43767.125</v>
      </c>
      <c r="B2141">
        <f t="shared" si="85"/>
        <v>29</v>
      </c>
      <c r="C2141">
        <f t="shared" si="86"/>
        <v>3</v>
      </c>
      <c r="D2141">
        <v>57</v>
      </c>
      <c r="E2141">
        <v>57</v>
      </c>
      <c r="F2141">
        <v>57</v>
      </c>
      <c r="G2141">
        <v>0</v>
      </c>
      <c r="I2141">
        <f>IF(ISBLANK(Table13[[#This Row],[T1]]),0,IF(Table13[[#This Row],[T1]]&gt;0,1,0))</f>
        <v>1</v>
      </c>
      <c r="J2141">
        <f>IF(ISBLANK(Table13[[#This Row],[T2]]),0,IF(Table13[[#This Row],[T2]]&gt;0,1,0))</f>
        <v>1</v>
      </c>
      <c r="K2141">
        <f>IF(ISBLANK(Table13[[#This Row],[T3]]),0,IF(Table13[[#This Row],[T3]]&gt;0,1,0))</f>
        <v>1</v>
      </c>
      <c r="L2141">
        <f>IF(ISBLANK(Table13[[#This Row],[T4]]),0,IF(Table13[[#This Row],[T4]]&gt;0,1,0))</f>
        <v>0</v>
      </c>
    </row>
    <row r="2142" spans="1:12">
      <c r="A2142" s="4">
        <v>43767.166666666664</v>
      </c>
      <c r="B2142">
        <f t="shared" si="85"/>
        <v>29</v>
      </c>
      <c r="C2142">
        <f t="shared" si="86"/>
        <v>4</v>
      </c>
      <c r="D2142">
        <v>58</v>
      </c>
      <c r="E2142">
        <v>57</v>
      </c>
      <c r="F2142">
        <v>58</v>
      </c>
      <c r="G2142">
        <v>0</v>
      </c>
      <c r="I2142">
        <f>IF(ISBLANK(Table13[[#This Row],[T1]]),0,IF(Table13[[#This Row],[T1]]&gt;0,1,0))</f>
        <v>1</v>
      </c>
      <c r="J2142">
        <f>IF(ISBLANK(Table13[[#This Row],[T2]]),0,IF(Table13[[#This Row],[T2]]&gt;0,1,0))</f>
        <v>1</v>
      </c>
      <c r="K2142">
        <f>IF(ISBLANK(Table13[[#This Row],[T3]]),0,IF(Table13[[#This Row],[T3]]&gt;0,1,0))</f>
        <v>1</v>
      </c>
      <c r="L2142">
        <f>IF(ISBLANK(Table13[[#This Row],[T4]]),0,IF(Table13[[#This Row],[T4]]&gt;0,1,0))</f>
        <v>0</v>
      </c>
    </row>
    <row r="2143" spans="1:12">
      <c r="A2143" s="4">
        <v>43767.208333333336</v>
      </c>
      <c r="B2143">
        <f t="shared" si="85"/>
        <v>29</v>
      </c>
      <c r="C2143">
        <f t="shared" si="86"/>
        <v>5</v>
      </c>
      <c r="D2143">
        <v>58</v>
      </c>
      <c r="E2143">
        <v>55</v>
      </c>
      <c r="F2143">
        <v>58</v>
      </c>
      <c r="G2143">
        <v>0</v>
      </c>
      <c r="I2143">
        <f>IF(ISBLANK(Table13[[#This Row],[T1]]),0,IF(Table13[[#This Row],[T1]]&gt;0,1,0))</f>
        <v>1</v>
      </c>
      <c r="J2143">
        <f>IF(ISBLANK(Table13[[#This Row],[T2]]),0,IF(Table13[[#This Row],[T2]]&gt;0,1,0))</f>
        <v>1</v>
      </c>
      <c r="K2143">
        <f>IF(ISBLANK(Table13[[#This Row],[T3]]),0,IF(Table13[[#This Row],[T3]]&gt;0,1,0))</f>
        <v>1</v>
      </c>
      <c r="L2143">
        <f>IF(ISBLANK(Table13[[#This Row],[T4]]),0,IF(Table13[[#This Row],[T4]]&gt;0,1,0))</f>
        <v>0</v>
      </c>
    </row>
    <row r="2144" spans="1:12">
      <c r="A2144" s="4">
        <v>43767.25</v>
      </c>
      <c r="B2144">
        <f t="shared" si="85"/>
        <v>29</v>
      </c>
      <c r="C2144">
        <f t="shared" si="86"/>
        <v>6</v>
      </c>
      <c r="D2144">
        <v>57</v>
      </c>
      <c r="E2144">
        <v>49</v>
      </c>
      <c r="F2144">
        <v>57</v>
      </c>
      <c r="G2144">
        <v>0</v>
      </c>
      <c r="I2144">
        <f>IF(ISBLANK(Table13[[#This Row],[T1]]),0,IF(Table13[[#This Row],[T1]]&gt;0,1,0))</f>
        <v>1</v>
      </c>
      <c r="J2144">
        <f>IF(ISBLANK(Table13[[#This Row],[T2]]),0,IF(Table13[[#This Row],[T2]]&gt;0,1,0))</f>
        <v>1</v>
      </c>
      <c r="K2144">
        <f>IF(ISBLANK(Table13[[#This Row],[T3]]),0,IF(Table13[[#This Row],[T3]]&gt;0,1,0))</f>
        <v>1</v>
      </c>
      <c r="L2144">
        <f>IF(ISBLANK(Table13[[#This Row],[T4]]),0,IF(Table13[[#This Row],[T4]]&gt;0,1,0))</f>
        <v>0</v>
      </c>
    </row>
    <row r="2145" spans="1:12">
      <c r="A2145" s="4">
        <v>43767.291666666664</v>
      </c>
      <c r="B2145">
        <f t="shared" si="85"/>
        <v>29</v>
      </c>
      <c r="C2145">
        <f t="shared" si="86"/>
        <v>7</v>
      </c>
      <c r="D2145">
        <v>47</v>
      </c>
      <c r="E2145">
        <v>15</v>
      </c>
      <c r="F2145">
        <v>38</v>
      </c>
      <c r="G2145">
        <v>0</v>
      </c>
      <c r="I2145">
        <f>IF(ISBLANK(Table13[[#This Row],[T1]]),0,IF(Table13[[#This Row],[T1]]&gt;0,1,0))</f>
        <v>1</v>
      </c>
      <c r="J2145">
        <f>IF(ISBLANK(Table13[[#This Row],[T2]]),0,IF(Table13[[#This Row],[T2]]&gt;0,1,0))</f>
        <v>1</v>
      </c>
      <c r="K2145">
        <f>IF(ISBLANK(Table13[[#This Row],[T3]]),0,IF(Table13[[#This Row],[T3]]&gt;0,1,0))</f>
        <v>1</v>
      </c>
      <c r="L2145">
        <f>IF(ISBLANK(Table13[[#This Row],[T4]]),0,IF(Table13[[#This Row],[T4]]&gt;0,1,0))</f>
        <v>0</v>
      </c>
    </row>
    <row r="2146" spans="1:12">
      <c r="A2146" s="4">
        <v>43767.333333043978</v>
      </c>
      <c r="B2146">
        <f t="shared" si="85"/>
        <v>29</v>
      </c>
      <c r="C2146">
        <f t="shared" si="86"/>
        <v>8</v>
      </c>
      <c r="I2146">
        <f>IF(ISBLANK(Table13[[#This Row],[T1]]),0,IF(Table13[[#This Row],[T1]]&gt;0,1,0))</f>
        <v>0</v>
      </c>
      <c r="J2146">
        <f>IF(ISBLANK(Table13[[#This Row],[T2]]),0,IF(Table13[[#This Row],[T2]]&gt;0,1,0))</f>
        <v>0</v>
      </c>
      <c r="K2146">
        <f>IF(ISBLANK(Table13[[#This Row],[T3]]),0,IF(Table13[[#This Row],[T3]]&gt;0,1,0))</f>
        <v>0</v>
      </c>
      <c r="L2146">
        <f>IF(ISBLANK(Table13[[#This Row],[T4]]),0,IF(Table13[[#This Row],[T4]]&gt;0,1,0))</f>
        <v>0</v>
      </c>
    </row>
    <row r="2147" spans="1:12">
      <c r="A2147" s="4">
        <v>43767.374999652777</v>
      </c>
      <c r="B2147">
        <f t="shared" si="85"/>
        <v>29</v>
      </c>
      <c r="C2147">
        <f t="shared" si="86"/>
        <v>9</v>
      </c>
      <c r="I2147">
        <f>IF(ISBLANK(Table13[[#This Row],[T1]]),0,IF(Table13[[#This Row],[T1]]&gt;0,1,0))</f>
        <v>0</v>
      </c>
      <c r="J2147">
        <f>IF(ISBLANK(Table13[[#This Row],[T2]]),0,IF(Table13[[#This Row],[T2]]&gt;0,1,0))</f>
        <v>0</v>
      </c>
      <c r="K2147">
        <f>IF(ISBLANK(Table13[[#This Row],[T3]]),0,IF(Table13[[#This Row],[T3]]&gt;0,1,0))</f>
        <v>0</v>
      </c>
      <c r="L2147">
        <f>IF(ISBLANK(Table13[[#This Row],[T4]]),0,IF(Table13[[#This Row],[T4]]&gt;0,1,0))</f>
        <v>0</v>
      </c>
    </row>
    <row r="2148" spans="1:12">
      <c r="A2148" s="4">
        <v>43767.416666261575</v>
      </c>
      <c r="B2148">
        <f t="shared" si="85"/>
        <v>29</v>
      </c>
      <c r="C2148">
        <f t="shared" si="86"/>
        <v>10</v>
      </c>
      <c r="I2148">
        <f>IF(ISBLANK(Table13[[#This Row],[T1]]),0,IF(Table13[[#This Row],[T1]]&gt;0,1,0))</f>
        <v>0</v>
      </c>
      <c r="J2148">
        <f>IF(ISBLANK(Table13[[#This Row],[T2]]),0,IF(Table13[[#This Row],[T2]]&gt;0,1,0))</f>
        <v>0</v>
      </c>
      <c r="K2148">
        <f>IF(ISBLANK(Table13[[#This Row],[T3]]),0,IF(Table13[[#This Row],[T3]]&gt;0,1,0))</f>
        <v>0</v>
      </c>
      <c r="L2148">
        <f>IF(ISBLANK(Table13[[#This Row],[T4]]),0,IF(Table13[[#This Row],[T4]]&gt;0,1,0))</f>
        <v>0</v>
      </c>
    </row>
    <row r="2149" spans="1:12">
      <c r="A2149" s="4">
        <v>43767.458332870374</v>
      </c>
      <c r="B2149">
        <f t="shared" si="85"/>
        <v>29</v>
      </c>
      <c r="C2149">
        <f t="shared" si="86"/>
        <v>11</v>
      </c>
      <c r="I2149">
        <f>IF(ISBLANK(Table13[[#This Row],[T1]]),0,IF(Table13[[#This Row],[T1]]&gt;0,1,0))</f>
        <v>0</v>
      </c>
      <c r="J2149">
        <f>IF(ISBLANK(Table13[[#This Row],[T2]]),0,IF(Table13[[#This Row],[T2]]&gt;0,1,0))</f>
        <v>0</v>
      </c>
      <c r="K2149">
        <f>IF(ISBLANK(Table13[[#This Row],[T3]]),0,IF(Table13[[#This Row],[T3]]&gt;0,1,0))</f>
        <v>0</v>
      </c>
      <c r="L2149">
        <f>IF(ISBLANK(Table13[[#This Row],[T4]]),0,IF(Table13[[#This Row],[T4]]&gt;0,1,0))</f>
        <v>0</v>
      </c>
    </row>
    <row r="2150" spans="1:12">
      <c r="A2150" s="4">
        <v>43767.499999479165</v>
      </c>
      <c r="B2150">
        <f t="shared" si="85"/>
        <v>29</v>
      </c>
      <c r="C2150">
        <f t="shared" si="86"/>
        <v>12</v>
      </c>
      <c r="I2150">
        <f>IF(ISBLANK(Table13[[#This Row],[T1]]),0,IF(Table13[[#This Row],[T1]]&gt;0,1,0))</f>
        <v>0</v>
      </c>
      <c r="J2150">
        <f>IF(ISBLANK(Table13[[#This Row],[T2]]),0,IF(Table13[[#This Row],[T2]]&gt;0,1,0))</f>
        <v>0</v>
      </c>
      <c r="K2150">
        <f>IF(ISBLANK(Table13[[#This Row],[T3]]),0,IF(Table13[[#This Row],[T3]]&gt;0,1,0))</f>
        <v>0</v>
      </c>
      <c r="L2150">
        <f>IF(ISBLANK(Table13[[#This Row],[T4]]),0,IF(Table13[[#This Row],[T4]]&gt;0,1,0))</f>
        <v>0</v>
      </c>
    </row>
    <row r="2151" spans="1:12">
      <c r="A2151" s="4">
        <v>43767.541666087964</v>
      </c>
      <c r="B2151">
        <f t="shared" si="85"/>
        <v>29</v>
      </c>
      <c r="C2151">
        <f t="shared" si="86"/>
        <v>13</v>
      </c>
      <c r="I2151">
        <f>IF(ISBLANK(Table13[[#This Row],[T1]]),0,IF(Table13[[#This Row],[T1]]&gt;0,1,0))</f>
        <v>0</v>
      </c>
      <c r="J2151">
        <f>IF(ISBLANK(Table13[[#This Row],[T2]]),0,IF(Table13[[#This Row],[T2]]&gt;0,1,0))</f>
        <v>0</v>
      </c>
      <c r="K2151">
        <f>IF(ISBLANK(Table13[[#This Row],[T3]]),0,IF(Table13[[#This Row],[T3]]&gt;0,1,0))</f>
        <v>0</v>
      </c>
      <c r="L2151">
        <f>IF(ISBLANK(Table13[[#This Row],[T4]]),0,IF(Table13[[#This Row],[T4]]&gt;0,1,0))</f>
        <v>0</v>
      </c>
    </row>
    <row r="2152" spans="1:12">
      <c r="A2152" s="4">
        <v>43767.583332696762</v>
      </c>
      <c r="B2152">
        <f t="shared" si="85"/>
        <v>29</v>
      </c>
      <c r="C2152">
        <f t="shared" si="86"/>
        <v>14</v>
      </c>
      <c r="I2152">
        <f>IF(ISBLANK(Table13[[#This Row],[T1]]),0,IF(Table13[[#This Row],[T1]]&gt;0,1,0))</f>
        <v>0</v>
      </c>
      <c r="J2152">
        <f>IF(ISBLANK(Table13[[#This Row],[T2]]),0,IF(Table13[[#This Row],[T2]]&gt;0,1,0))</f>
        <v>0</v>
      </c>
      <c r="K2152">
        <f>IF(ISBLANK(Table13[[#This Row],[T3]]),0,IF(Table13[[#This Row],[T3]]&gt;0,1,0))</f>
        <v>0</v>
      </c>
      <c r="L2152">
        <f>IF(ISBLANK(Table13[[#This Row],[T4]]),0,IF(Table13[[#This Row],[T4]]&gt;0,1,0))</f>
        <v>0</v>
      </c>
    </row>
    <row r="2153" spans="1:12">
      <c r="A2153" s="4">
        <v>43767.624999305554</v>
      </c>
      <c r="B2153">
        <f t="shared" si="85"/>
        <v>29</v>
      </c>
      <c r="C2153">
        <f t="shared" si="86"/>
        <v>15</v>
      </c>
      <c r="I2153">
        <f>IF(ISBLANK(Table13[[#This Row],[T1]]),0,IF(Table13[[#This Row],[T1]]&gt;0,1,0))</f>
        <v>0</v>
      </c>
      <c r="J2153">
        <f>IF(ISBLANK(Table13[[#This Row],[T2]]),0,IF(Table13[[#This Row],[T2]]&gt;0,1,0))</f>
        <v>0</v>
      </c>
      <c r="K2153">
        <f>IF(ISBLANK(Table13[[#This Row],[T3]]),0,IF(Table13[[#This Row],[T3]]&gt;0,1,0))</f>
        <v>0</v>
      </c>
      <c r="L2153">
        <f>IF(ISBLANK(Table13[[#This Row],[T4]]),0,IF(Table13[[#This Row],[T4]]&gt;0,1,0))</f>
        <v>0</v>
      </c>
    </row>
    <row r="2154" spans="1:12">
      <c r="A2154" s="4">
        <v>43767.666665914352</v>
      </c>
      <c r="B2154">
        <f t="shared" si="85"/>
        <v>29</v>
      </c>
      <c r="C2154">
        <f t="shared" si="86"/>
        <v>16</v>
      </c>
      <c r="I2154">
        <f>IF(ISBLANK(Table13[[#This Row],[T1]]),0,IF(Table13[[#This Row],[T1]]&gt;0,1,0))</f>
        <v>0</v>
      </c>
      <c r="J2154">
        <f>IF(ISBLANK(Table13[[#This Row],[T2]]),0,IF(Table13[[#This Row],[T2]]&gt;0,1,0))</f>
        <v>0</v>
      </c>
      <c r="K2154">
        <f>IF(ISBLANK(Table13[[#This Row],[T3]]),0,IF(Table13[[#This Row],[T3]]&gt;0,1,0))</f>
        <v>0</v>
      </c>
      <c r="L2154">
        <f>IF(ISBLANK(Table13[[#This Row],[T4]]),0,IF(Table13[[#This Row],[T4]]&gt;0,1,0))</f>
        <v>0</v>
      </c>
    </row>
    <row r="2155" spans="1:12">
      <c r="A2155" s="4">
        <v>43767.708333333336</v>
      </c>
      <c r="B2155">
        <f t="shared" si="85"/>
        <v>29</v>
      </c>
      <c r="C2155">
        <f t="shared" si="86"/>
        <v>17</v>
      </c>
      <c r="D2155">
        <v>0</v>
      </c>
      <c r="E2155">
        <v>0</v>
      </c>
      <c r="F2155">
        <v>8</v>
      </c>
      <c r="G2155">
        <v>0</v>
      </c>
      <c r="I2155">
        <f>IF(ISBLANK(Table13[[#This Row],[T1]]),0,IF(Table13[[#This Row],[T1]]&gt;0,1,0))</f>
        <v>0</v>
      </c>
      <c r="J2155">
        <f>IF(ISBLANK(Table13[[#This Row],[T2]]),0,IF(Table13[[#This Row],[T2]]&gt;0,1,0))</f>
        <v>0</v>
      </c>
      <c r="K2155">
        <f>IF(ISBLANK(Table13[[#This Row],[T3]]),0,IF(Table13[[#This Row],[T3]]&gt;0,1,0))</f>
        <v>1</v>
      </c>
      <c r="L2155">
        <f>IF(ISBLANK(Table13[[#This Row],[T4]]),0,IF(Table13[[#This Row],[T4]]&gt;0,1,0))</f>
        <v>0</v>
      </c>
    </row>
    <row r="2156" spans="1:12">
      <c r="A2156" s="4">
        <v>43767.75</v>
      </c>
      <c r="B2156">
        <f t="shared" si="85"/>
        <v>29</v>
      </c>
      <c r="C2156">
        <f t="shared" si="86"/>
        <v>18</v>
      </c>
      <c r="D2156">
        <v>0</v>
      </c>
      <c r="E2156">
        <v>0</v>
      </c>
      <c r="F2156">
        <v>57</v>
      </c>
      <c r="G2156">
        <v>0</v>
      </c>
      <c r="I2156">
        <f>IF(ISBLANK(Table13[[#This Row],[T1]]),0,IF(Table13[[#This Row],[T1]]&gt;0,1,0))</f>
        <v>0</v>
      </c>
      <c r="J2156">
        <f>IF(ISBLANK(Table13[[#This Row],[T2]]),0,IF(Table13[[#This Row],[T2]]&gt;0,1,0))</f>
        <v>0</v>
      </c>
      <c r="K2156">
        <f>IF(ISBLANK(Table13[[#This Row],[T3]]),0,IF(Table13[[#This Row],[T3]]&gt;0,1,0))</f>
        <v>1</v>
      </c>
      <c r="L2156">
        <f>IF(ISBLANK(Table13[[#This Row],[T4]]),0,IF(Table13[[#This Row],[T4]]&gt;0,1,0))</f>
        <v>0</v>
      </c>
    </row>
    <row r="2157" spans="1:12">
      <c r="A2157" s="4">
        <v>43767.791666666664</v>
      </c>
      <c r="B2157">
        <f t="shared" si="85"/>
        <v>29</v>
      </c>
      <c r="C2157">
        <f t="shared" si="86"/>
        <v>19</v>
      </c>
      <c r="D2157">
        <v>0</v>
      </c>
      <c r="E2157">
        <v>16</v>
      </c>
      <c r="F2157">
        <v>0</v>
      </c>
      <c r="G2157">
        <v>0</v>
      </c>
      <c r="I2157">
        <f>IF(ISBLANK(Table13[[#This Row],[T1]]),0,IF(Table13[[#This Row],[T1]]&gt;0,1,0))</f>
        <v>0</v>
      </c>
      <c r="J2157">
        <f>IF(ISBLANK(Table13[[#This Row],[T2]]),0,IF(Table13[[#This Row],[T2]]&gt;0,1,0))</f>
        <v>1</v>
      </c>
      <c r="K2157">
        <f>IF(ISBLANK(Table13[[#This Row],[T3]]),0,IF(Table13[[#This Row],[T3]]&gt;0,1,0))</f>
        <v>0</v>
      </c>
      <c r="L2157">
        <f>IF(ISBLANK(Table13[[#This Row],[T4]]),0,IF(Table13[[#This Row],[T4]]&gt;0,1,0))</f>
        <v>0</v>
      </c>
    </row>
    <row r="2158" spans="1:12">
      <c r="A2158" s="4">
        <v>43767.833333333336</v>
      </c>
      <c r="B2158">
        <f t="shared" si="85"/>
        <v>29</v>
      </c>
      <c r="C2158">
        <f t="shared" si="86"/>
        <v>20</v>
      </c>
      <c r="D2158">
        <v>0</v>
      </c>
      <c r="E2158">
        <v>58</v>
      </c>
      <c r="F2158">
        <v>0</v>
      </c>
      <c r="G2158">
        <v>0</v>
      </c>
      <c r="I2158">
        <f>IF(ISBLANK(Table13[[#This Row],[T1]]),0,IF(Table13[[#This Row],[T1]]&gt;0,1,0))</f>
        <v>0</v>
      </c>
      <c r="J2158">
        <f>IF(ISBLANK(Table13[[#This Row],[T2]]),0,IF(Table13[[#This Row],[T2]]&gt;0,1,0))</f>
        <v>1</v>
      </c>
      <c r="K2158">
        <f>IF(ISBLANK(Table13[[#This Row],[T3]]),0,IF(Table13[[#This Row],[T3]]&gt;0,1,0))</f>
        <v>0</v>
      </c>
      <c r="L2158">
        <f>IF(ISBLANK(Table13[[#This Row],[T4]]),0,IF(Table13[[#This Row],[T4]]&gt;0,1,0))</f>
        <v>0</v>
      </c>
    </row>
    <row r="2159" spans="1:12">
      <c r="A2159" s="4">
        <v>43767.875</v>
      </c>
      <c r="B2159">
        <f t="shared" si="85"/>
        <v>29</v>
      </c>
      <c r="C2159">
        <f t="shared" si="86"/>
        <v>21</v>
      </c>
      <c r="D2159">
        <v>42</v>
      </c>
      <c r="E2159">
        <v>57</v>
      </c>
      <c r="F2159">
        <v>53</v>
      </c>
      <c r="G2159">
        <v>0</v>
      </c>
      <c r="I2159">
        <f>IF(ISBLANK(Table13[[#This Row],[T1]]),0,IF(Table13[[#This Row],[T1]]&gt;0,1,0))</f>
        <v>1</v>
      </c>
      <c r="J2159">
        <f>IF(ISBLANK(Table13[[#This Row],[T2]]),0,IF(Table13[[#This Row],[T2]]&gt;0,1,0))</f>
        <v>1</v>
      </c>
      <c r="K2159">
        <f>IF(ISBLANK(Table13[[#This Row],[T3]]),0,IF(Table13[[#This Row],[T3]]&gt;0,1,0))</f>
        <v>1</v>
      </c>
      <c r="L2159">
        <f>IF(ISBLANK(Table13[[#This Row],[T4]]),0,IF(Table13[[#This Row],[T4]]&gt;0,1,0))</f>
        <v>0</v>
      </c>
    </row>
    <row r="2160" spans="1:12">
      <c r="A2160" s="4">
        <v>43767.916666666664</v>
      </c>
      <c r="B2160">
        <f t="shared" si="85"/>
        <v>29</v>
      </c>
      <c r="C2160">
        <f t="shared" si="86"/>
        <v>22</v>
      </c>
      <c r="D2160">
        <v>58</v>
      </c>
      <c r="E2160">
        <v>58</v>
      </c>
      <c r="F2160">
        <v>58</v>
      </c>
      <c r="G2160">
        <v>0</v>
      </c>
      <c r="I2160">
        <f>IF(ISBLANK(Table13[[#This Row],[T1]]),0,IF(Table13[[#This Row],[T1]]&gt;0,1,0))</f>
        <v>1</v>
      </c>
      <c r="J2160">
        <f>IF(ISBLANK(Table13[[#This Row],[T2]]),0,IF(Table13[[#This Row],[T2]]&gt;0,1,0))</f>
        <v>1</v>
      </c>
      <c r="K2160">
        <f>IF(ISBLANK(Table13[[#This Row],[T3]]),0,IF(Table13[[#This Row],[T3]]&gt;0,1,0))</f>
        <v>1</v>
      </c>
      <c r="L2160">
        <f>IF(ISBLANK(Table13[[#This Row],[T4]]),0,IF(Table13[[#This Row],[T4]]&gt;0,1,0))</f>
        <v>0</v>
      </c>
    </row>
    <row r="2161" spans="1:12">
      <c r="A2161" s="4">
        <v>43767.958333333336</v>
      </c>
      <c r="B2161">
        <f t="shared" si="85"/>
        <v>29</v>
      </c>
      <c r="C2161">
        <f t="shared" si="86"/>
        <v>23</v>
      </c>
      <c r="D2161">
        <v>58</v>
      </c>
      <c r="E2161">
        <v>58</v>
      </c>
      <c r="F2161">
        <v>58</v>
      </c>
      <c r="G2161">
        <v>0</v>
      </c>
      <c r="I2161">
        <f>IF(ISBLANK(Table13[[#This Row],[T1]]),0,IF(Table13[[#This Row],[T1]]&gt;0,1,0))</f>
        <v>1</v>
      </c>
      <c r="J2161">
        <f>IF(ISBLANK(Table13[[#This Row],[T2]]),0,IF(Table13[[#This Row],[T2]]&gt;0,1,0))</f>
        <v>1</v>
      </c>
      <c r="K2161">
        <f>IF(ISBLANK(Table13[[#This Row],[T3]]),0,IF(Table13[[#This Row],[T3]]&gt;0,1,0))</f>
        <v>1</v>
      </c>
      <c r="L2161">
        <f>IF(ISBLANK(Table13[[#This Row],[T4]]),0,IF(Table13[[#This Row],[T4]]&gt;0,1,0))</f>
        <v>0</v>
      </c>
    </row>
    <row r="2162" spans="1:12">
      <c r="A2162" s="4">
        <v>43768</v>
      </c>
      <c r="B2162">
        <f t="shared" si="85"/>
        <v>30</v>
      </c>
      <c r="C2162">
        <f t="shared" si="86"/>
        <v>0</v>
      </c>
      <c r="D2162">
        <v>58</v>
      </c>
      <c r="E2162">
        <v>58</v>
      </c>
      <c r="F2162">
        <v>58</v>
      </c>
      <c r="G2162">
        <v>0</v>
      </c>
      <c r="I2162">
        <f>IF(ISBLANK(Table13[[#This Row],[T1]]),0,IF(Table13[[#This Row],[T1]]&gt;0,1,0))</f>
        <v>1</v>
      </c>
      <c r="J2162">
        <f>IF(ISBLANK(Table13[[#This Row],[T2]]),0,IF(Table13[[#This Row],[T2]]&gt;0,1,0))</f>
        <v>1</v>
      </c>
      <c r="K2162">
        <f>IF(ISBLANK(Table13[[#This Row],[T3]]),0,IF(Table13[[#This Row],[T3]]&gt;0,1,0))</f>
        <v>1</v>
      </c>
      <c r="L2162">
        <f>IF(ISBLANK(Table13[[#This Row],[T4]]),0,IF(Table13[[#This Row],[T4]]&gt;0,1,0))</f>
        <v>0</v>
      </c>
    </row>
    <row r="2163" spans="1:12">
      <c r="A2163" s="4">
        <v>43768.041666666664</v>
      </c>
      <c r="B2163">
        <f t="shared" si="85"/>
        <v>30</v>
      </c>
      <c r="C2163">
        <f t="shared" si="86"/>
        <v>1</v>
      </c>
      <c r="D2163">
        <v>57</v>
      </c>
      <c r="E2163">
        <v>57</v>
      </c>
      <c r="F2163">
        <v>57</v>
      </c>
      <c r="G2163">
        <v>0</v>
      </c>
      <c r="I2163">
        <f>IF(ISBLANK(Table13[[#This Row],[T1]]),0,IF(Table13[[#This Row],[T1]]&gt;0,1,0))</f>
        <v>1</v>
      </c>
      <c r="J2163">
        <f>IF(ISBLANK(Table13[[#This Row],[T2]]),0,IF(Table13[[#This Row],[T2]]&gt;0,1,0))</f>
        <v>1</v>
      </c>
      <c r="K2163">
        <f>IF(ISBLANK(Table13[[#This Row],[T3]]),0,IF(Table13[[#This Row],[T3]]&gt;0,1,0))</f>
        <v>1</v>
      </c>
      <c r="L2163">
        <f>IF(ISBLANK(Table13[[#This Row],[T4]]),0,IF(Table13[[#This Row],[T4]]&gt;0,1,0))</f>
        <v>0</v>
      </c>
    </row>
    <row r="2164" spans="1:12">
      <c r="A2164" s="4">
        <v>43768.083333333336</v>
      </c>
      <c r="B2164">
        <f t="shared" si="85"/>
        <v>30</v>
      </c>
      <c r="C2164">
        <f t="shared" si="86"/>
        <v>2</v>
      </c>
      <c r="D2164">
        <v>58</v>
      </c>
      <c r="E2164">
        <v>58</v>
      </c>
      <c r="F2164">
        <v>58</v>
      </c>
      <c r="G2164">
        <v>0</v>
      </c>
      <c r="I2164">
        <f>IF(ISBLANK(Table13[[#This Row],[T1]]),0,IF(Table13[[#This Row],[T1]]&gt;0,1,0))</f>
        <v>1</v>
      </c>
      <c r="J2164">
        <f>IF(ISBLANK(Table13[[#This Row],[T2]]),0,IF(Table13[[#This Row],[T2]]&gt;0,1,0))</f>
        <v>1</v>
      </c>
      <c r="K2164">
        <f>IF(ISBLANK(Table13[[#This Row],[T3]]),0,IF(Table13[[#This Row],[T3]]&gt;0,1,0))</f>
        <v>1</v>
      </c>
      <c r="L2164">
        <f>IF(ISBLANK(Table13[[#This Row],[T4]]),0,IF(Table13[[#This Row],[T4]]&gt;0,1,0))</f>
        <v>0</v>
      </c>
    </row>
    <row r="2165" spans="1:12">
      <c r="A2165" s="4">
        <v>43768.125</v>
      </c>
      <c r="B2165">
        <f t="shared" si="85"/>
        <v>30</v>
      </c>
      <c r="C2165">
        <f t="shared" si="86"/>
        <v>3</v>
      </c>
      <c r="D2165">
        <v>58</v>
      </c>
      <c r="E2165">
        <v>58</v>
      </c>
      <c r="F2165">
        <v>58</v>
      </c>
      <c r="G2165">
        <v>0</v>
      </c>
      <c r="I2165">
        <f>IF(ISBLANK(Table13[[#This Row],[T1]]),0,IF(Table13[[#This Row],[T1]]&gt;0,1,0))</f>
        <v>1</v>
      </c>
      <c r="J2165">
        <f>IF(ISBLANK(Table13[[#This Row],[T2]]),0,IF(Table13[[#This Row],[T2]]&gt;0,1,0))</f>
        <v>1</v>
      </c>
      <c r="K2165">
        <f>IF(ISBLANK(Table13[[#This Row],[T3]]),0,IF(Table13[[#This Row],[T3]]&gt;0,1,0))</f>
        <v>1</v>
      </c>
      <c r="L2165">
        <f>IF(ISBLANK(Table13[[#This Row],[T4]]),0,IF(Table13[[#This Row],[T4]]&gt;0,1,0))</f>
        <v>0</v>
      </c>
    </row>
    <row r="2166" spans="1:12">
      <c r="A2166" s="4">
        <v>43768.166666666664</v>
      </c>
      <c r="B2166">
        <f t="shared" si="85"/>
        <v>30</v>
      </c>
      <c r="C2166">
        <f t="shared" si="86"/>
        <v>4</v>
      </c>
      <c r="D2166">
        <v>58</v>
      </c>
      <c r="E2166">
        <v>57</v>
      </c>
      <c r="F2166">
        <v>58</v>
      </c>
      <c r="G2166">
        <v>0</v>
      </c>
      <c r="I2166">
        <f>IF(ISBLANK(Table13[[#This Row],[T1]]),0,IF(Table13[[#This Row],[T1]]&gt;0,1,0))</f>
        <v>1</v>
      </c>
      <c r="J2166">
        <f>IF(ISBLANK(Table13[[#This Row],[T2]]),0,IF(Table13[[#This Row],[T2]]&gt;0,1,0))</f>
        <v>1</v>
      </c>
      <c r="K2166">
        <f>IF(ISBLANK(Table13[[#This Row],[T3]]),0,IF(Table13[[#This Row],[T3]]&gt;0,1,0))</f>
        <v>1</v>
      </c>
      <c r="L2166">
        <f>IF(ISBLANK(Table13[[#This Row],[T4]]),0,IF(Table13[[#This Row],[T4]]&gt;0,1,0))</f>
        <v>0</v>
      </c>
    </row>
    <row r="2167" spans="1:12">
      <c r="A2167" s="4">
        <v>43768.208333333336</v>
      </c>
      <c r="B2167">
        <f t="shared" si="85"/>
        <v>30</v>
      </c>
      <c r="C2167">
        <f t="shared" si="86"/>
        <v>5</v>
      </c>
      <c r="D2167">
        <v>57</v>
      </c>
      <c r="E2167">
        <v>57</v>
      </c>
      <c r="F2167">
        <v>57</v>
      </c>
      <c r="G2167">
        <v>0</v>
      </c>
      <c r="I2167">
        <f>IF(ISBLANK(Table13[[#This Row],[T1]]),0,IF(Table13[[#This Row],[T1]]&gt;0,1,0))</f>
        <v>1</v>
      </c>
      <c r="J2167">
        <f>IF(ISBLANK(Table13[[#This Row],[T2]]),0,IF(Table13[[#This Row],[T2]]&gt;0,1,0))</f>
        <v>1</v>
      </c>
      <c r="K2167">
        <f>IF(ISBLANK(Table13[[#This Row],[T3]]),0,IF(Table13[[#This Row],[T3]]&gt;0,1,0))</f>
        <v>1</v>
      </c>
      <c r="L2167">
        <f>IF(ISBLANK(Table13[[#This Row],[T4]]),0,IF(Table13[[#This Row],[T4]]&gt;0,1,0))</f>
        <v>0</v>
      </c>
    </row>
    <row r="2168" spans="1:12">
      <c r="A2168" s="4">
        <v>43768.25</v>
      </c>
      <c r="B2168">
        <f t="shared" si="85"/>
        <v>30</v>
      </c>
      <c r="C2168">
        <f t="shared" si="86"/>
        <v>6</v>
      </c>
      <c r="D2168">
        <v>58</v>
      </c>
      <c r="E2168">
        <v>58</v>
      </c>
      <c r="F2168">
        <v>58</v>
      </c>
      <c r="G2168">
        <v>0</v>
      </c>
      <c r="I2168">
        <f>IF(ISBLANK(Table13[[#This Row],[T1]]),0,IF(Table13[[#This Row],[T1]]&gt;0,1,0))</f>
        <v>1</v>
      </c>
      <c r="J2168">
        <f>IF(ISBLANK(Table13[[#This Row],[T2]]),0,IF(Table13[[#This Row],[T2]]&gt;0,1,0))</f>
        <v>1</v>
      </c>
      <c r="K2168">
        <f>IF(ISBLANK(Table13[[#This Row],[T3]]),0,IF(Table13[[#This Row],[T3]]&gt;0,1,0))</f>
        <v>1</v>
      </c>
      <c r="L2168">
        <f>IF(ISBLANK(Table13[[#This Row],[T4]]),0,IF(Table13[[#This Row],[T4]]&gt;0,1,0))</f>
        <v>0</v>
      </c>
    </row>
    <row r="2169" spans="1:12">
      <c r="A2169" s="4">
        <v>43768.291666666664</v>
      </c>
      <c r="B2169">
        <f t="shared" si="85"/>
        <v>30</v>
      </c>
      <c r="C2169">
        <f t="shared" si="86"/>
        <v>7</v>
      </c>
      <c r="D2169">
        <v>58</v>
      </c>
      <c r="E2169">
        <v>50</v>
      </c>
      <c r="F2169">
        <v>51</v>
      </c>
      <c r="G2169">
        <v>0</v>
      </c>
      <c r="I2169">
        <f>IF(ISBLANK(Table13[[#This Row],[T1]]),0,IF(Table13[[#This Row],[T1]]&gt;0,1,0))</f>
        <v>1</v>
      </c>
      <c r="J2169">
        <f>IF(ISBLANK(Table13[[#This Row],[T2]]),0,IF(Table13[[#This Row],[T2]]&gt;0,1,0))</f>
        <v>1</v>
      </c>
      <c r="K2169">
        <f>IF(ISBLANK(Table13[[#This Row],[T3]]),0,IF(Table13[[#This Row],[T3]]&gt;0,1,0))</f>
        <v>1</v>
      </c>
      <c r="L2169">
        <f>IF(ISBLANK(Table13[[#This Row],[T4]]),0,IF(Table13[[#This Row],[T4]]&gt;0,1,0))</f>
        <v>0</v>
      </c>
    </row>
    <row r="2170" spans="1:12">
      <c r="A2170" s="4">
        <v>43768.333333333336</v>
      </c>
      <c r="B2170">
        <f t="shared" si="85"/>
        <v>30</v>
      </c>
      <c r="C2170">
        <f t="shared" si="86"/>
        <v>8</v>
      </c>
      <c r="D2170">
        <v>40</v>
      </c>
      <c r="E2170">
        <v>0</v>
      </c>
      <c r="F2170">
        <v>0</v>
      </c>
      <c r="G2170">
        <v>0</v>
      </c>
      <c r="I2170">
        <f>IF(ISBLANK(Table13[[#This Row],[T1]]),0,IF(Table13[[#This Row],[T1]]&gt;0,1,0))</f>
        <v>1</v>
      </c>
      <c r="J2170">
        <f>IF(ISBLANK(Table13[[#This Row],[T2]]),0,IF(Table13[[#This Row],[T2]]&gt;0,1,0))</f>
        <v>0</v>
      </c>
      <c r="K2170">
        <f>IF(ISBLANK(Table13[[#This Row],[T3]]),0,IF(Table13[[#This Row],[T3]]&gt;0,1,0))</f>
        <v>0</v>
      </c>
      <c r="L2170">
        <f>IF(ISBLANK(Table13[[#This Row],[T4]]),0,IF(Table13[[#This Row],[T4]]&gt;0,1,0))</f>
        <v>0</v>
      </c>
    </row>
    <row r="2171" spans="1:12">
      <c r="A2171" s="4">
        <v>43768.375</v>
      </c>
      <c r="B2171">
        <f t="shared" si="85"/>
        <v>30</v>
      </c>
      <c r="C2171">
        <f t="shared" si="86"/>
        <v>9</v>
      </c>
      <c r="I2171">
        <f>IF(ISBLANK(Table13[[#This Row],[T1]]),0,IF(Table13[[#This Row],[T1]]&gt;0,1,0))</f>
        <v>0</v>
      </c>
      <c r="J2171">
        <f>IF(ISBLANK(Table13[[#This Row],[T2]]),0,IF(Table13[[#This Row],[T2]]&gt;0,1,0))</f>
        <v>0</v>
      </c>
      <c r="K2171">
        <f>IF(ISBLANK(Table13[[#This Row],[T3]]),0,IF(Table13[[#This Row],[T3]]&gt;0,1,0))</f>
        <v>0</v>
      </c>
      <c r="L2171">
        <f>IF(ISBLANK(Table13[[#This Row],[T4]]),0,IF(Table13[[#This Row],[T4]]&gt;0,1,0))</f>
        <v>0</v>
      </c>
    </row>
    <row r="2172" spans="1:12">
      <c r="A2172" s="4">
        <v>43768.416666666664</v>
      </c>
      <c r="B2172">
        <f t="shared" si="85"/>
        <v>30</v>
      </c>
      <c r="C2172">
        <f t="shared" si="86"/>
        <v>10</v>
      </c>
      <c r="I2172">
        <f>IF(ISBLANK(Table13[[#This Row],[T1]]),0,IF(Table13[[#This Row],[T1]]&gt;0,1,0))</f>
        <v>0</v>
      </c>
      <c r="J2172">
        <f>IF(ISBLANK(Table13[[#This Row],[T2]]),0,IF(Table13[[#This Row],[T2]]&gt;0,1,0))</f>
        <v>0</v>
      </c>
      <c r="K2172">
        <f>IF(ISBLANK(Table13[[#This Row],[T3]]),0,IF(Table13[[#This Row],[T3]]&gt;0,1,0))</f>
        <v>0</v>
      </c>
      <c r="L2172">
        <f>IF(ISBLANK(Table13[[#This Row],[T4]]),0,IF(Table13[[#This Row],[T4]]&gt;0,1,0))</f>
        <v>0</v>
      </c>
    </row>
    <row r="2173" spans="1:12">
      <c r="A2173" s="4">
        <v>43768.458333333336</v>
      </c>
      <c r="B2173">
        <f t="shared" si="85"/>
        <v>30</v>
      </c>
      <c r="C2173">
        <f t="shared" si="86"/>
        <v>11</v>
      </c>
      <c r="I2173">
        <f>IF(ISBLANK(Table13[[#This Row],[T1]]),0,IF(Table13[[#This Row],[T1]]&gt;0,1,0))</f>
        <v>0</v>
      </c>
      <c r="J2173">
        <f>IF(ISBLANK(Table13[[#This Row],[T2]]),0,IF(Table13[[#This Row],[T2]]&gt;0,1,0))</f>
        <v>0</v>
      </c>
      <c r="K2173">
        <f>IF(ISBLANK(Table13[[#This Row],[T3]]),0,IF(Table13[[#This Row],[T3]]&gt;0,1,0))</f>
        <v>0</v>
      </c>
      <c r="L2173">
        <f>IF(ISBLANK(Table13[[#This Row],[T4]]),0,IF(Table13[[#This Row],[T4]]&gt;0,1,0))</f>
        <v>0</v>
      </c>
    </row>
    <row r="2174" spans="1:12">
      <c r="A2174" s="4">
        <v>43768.5</v>
      </c>
      <c r="B2174">
        <f t="shared" si="85"/>
        <v>30</v>
      </c>
      <c r="C2174">
        <f t="shared" si="86"/>
        <v>12</v>
      </c>
      <c r="I2174">
        <f>IF(ISBLANK(Table13[[#This Row],[T1]]),0,IF(Table13[[#This Row],[T1]]&gt;0,1,0))</f>
        <v>0</v>
      </c>
      <c r="J2174">
        <f>IF(ISBLANK(Table13[[#This Row],[T2]]),0,IF(Table13[[#This Row],[T2]]&gt;0,1,0))</f>
        <v>0</v>
      </c>
      <c r="K2174">
        <f>IF(ISBLANK(Table13[[#This Row],[T3]]),0,IF(Table13[[#This Row],[T3]]&gt;0,1,0))</f>
        <v>0</v>
      </c>
      <c r="L2174">
        <f>IF(ISBLANK(Table13[[#This Row],[T4]]),0,IF(Table13[[#This Row],[T4]]&gt;0,1,0))</f>
        <v>0</v>
      </c>
    </row>
    <row r="2175" spans="1:12">
      <c r="A2175" s="4">
        <v>43768.541666666664</v>
      </c>
      <c r="B2175">
        <f t="shared" si="85"/>
        <v>30</v>
      </c>
      <c r="C2175">
        <f t="shared" si="86"/>
        <v>13</v>
      </c>
      <c r="I2175">
        <f>IF(ISBLANK(Table13[[#This Row],[T1]]),0,IF(Table13[[#This Row],[T1]]&gt;0,1,0))</f>
        <v>0</v>
      </c>
      <c r="J2175">
        <f>IF(ISBLANK(Table13[[#This Row],[T2]]),0,IF(Table13[[#This Row],[T2]]&gt;0,1,0))</f>
        <v>0</v>
      </c>
      <c r="K2175">
        <f>IF(ISBLANK(Table13[[#This Row],[T3]]),0,IF(Table13[[#This Row],[T3]]&gt;0,1,0))</f>
        <v>0</v>
      </c>
      <c r="L2175">
        <f>IF(ISBLANK(Table13[[#This Row],[T4]]),0,IF(Table13[[#This Row],[T4]]&gt;0,1,0))</f>
        <v>0</v>
      </c>
    </row>
    <row r="2176" spans="1:12">
      <c r="A2176" s="4">
        <v>43768.583333333336</v>
      </c>
      <c r="B2176">
        <f t="shared" si="85"/>
        <v>30</v>
      </c>
      <c r="C2176">
        <f t="shared" si="86"/>
        <v>14</v>
      </c>
      <c r="I2176">
        <f>IF(ISBLANK(Table13[[#This Row],[T1]]),0,IF(Table13[[#This Row],[T1]]&gt;0,1,0))</f>
        <v>0</v>
      </c>
      <c r="J2176">
        <f>IF(ISBLANK(Table13[[#This Row],[T2]]),0,IF(Table13[[#This Row],[T2]]&gt;0,1,0))</f>
        <v>0</v>
      </c>
      <c r="K2176">
        <f>IF(ISBLANK(Table13[[#This Row],[T3]]),0,IF(Table13[[#This Row],[T3]]&gt;0,1,0))</f>
        <v>0</v>
      </c>
      <c r="L2176">
        <f>IF(ISBLANK(Table13[[#This Row],[T4]]),0,IF(Table13[[#This Row],[T4]]&gt;0,1,0))</f>
        <v>0</v>
      </c>
    </row>
    <row r="2177" spans="1:12">
      <c r="A2177" s="4">
        <v>43768.625</v>
      </c>
      <c r="B2177">
        <f t="shared" si="85"/>
        <v>30</v>
      </c>
      <c r="C2177">
        <f t="shared" si="86"/>
        <v>15</v>
      </c>
      <c r="I2177">
        <f>IF(ISBLANK(Table13[[#This Row],[T1]]),0,IF(Table13[[#This Row],[T1]]&gt;0,1,0))</f>
        <v>0</v>
      </c>
      <c r="J2177">
        <f>IF(ISBLANK(Table13[[#This Row],[T2]]),0,IF(Table13[[#This Row],[T2]]&gt;0,1,0))</f>
        <v>0</v>
      </c>
      <c r="K2177">
        <f>IF(ISBLANK(Table13[[#This Row],[T3]]),0,IF(Table13[[#This Row],[T3]]&gt;0,1,0))</f>
        <v>0</v>
      </c>
      <c r="L2177">
        <f>IF(ISBLANK(Table13[[#This Row],[T4]]),0,IF(Table13[[#This Row],[T4]]&gt;0,1,0))</f>
        <v>0</v>
      </c>
    </row>
    <row r="2178" spans="1:12">
      <c r="A2178" s="4">
        <v>43768.666666666664</v>
      </c>
      <c r="B2178">
        <f t="shared" ref="B2178:B2241" si="87">DAY(A2178)</f>
        <v>30</v>
      </c>
      <c r="C2178">
        <f t="shared" si="86"/>
        <v>16</v>
      </c>
      <c r="I2178">
        <f>IF(ISBLANK(Table13[[#This Row],[T1]]),0,IF(Table13[[#This Row],[T1]]&gt;0,1,0))</f>
        <v>0</v>
      </c>
      <c r="J2178">
        <f>IF(ISBLANK(Table13[[#This Row],[T2]]),0,IF(Table13[[#This Row],[T2]]&gt;0,1,0))</f>
        <v>0</v>
      </c>
      <c r="K2178">
        <f>IF(ISBLANK(Table13[[#This Row],[T3]]),0,IF(Table13[[#This Row],[T3]]&gt;0,1,0))</f>
        <v>0</v>
      </c>
      <c r="L2178">
        <f>IF(ISBLANK(Table13[[#This Row],[T4]]),0,IF(Table13[[#This Row],[T4]]&gt;0,1,0))</f>
        <v>0</v>
      </c>
    </row>
    <row r="2179" spans="1:12">
      <c r="A2179" s="4">
        <v>43768.708333333336</v>
      </c>
      <c r="B2179">
        <f t="shared" si="87"/>
        <v>30</v>
      </c>
      <c r="C2179">
        <f t="shared" si="86"/>
        <v>17</v>
      </c>
      <c r="D2179">
        <v>0</v>
      </c>
      <c r="E2179">
        <v>0</v>
      </c>
      <c r="F2179">
        <v>11</v>
      </c>
      <c r="G2179">
        <v>0</v>
      </c>
      <c r="I2179">
        <f>IF(ISBLANK(Table13[[#This Row],[T1]]),0,IF(Table13[[#This Row],[T1]]&gt;0,1,0))</f>
        <v>0</v>
      </c>
      <c r="J2179">
        <f>IF(ISBLANK(Table13[[#This Row],[T2]]),0,IF(Table13[[#This Row],[T2]]&gt;0,1,0))</f>
        <v>0</v>
      </c>
      <c r="K2179">
        <f>IF(ISBLANK(Table13[[#This Row],[T3]]),0,IF(Table13[[#This Row],[T3]]&gt;0,1,0))</f>
        <v>1</v>
      </c>
      <c r="L2179">
        <f>IF(ISBLANK(Table13[[#This Row],[T4]]),0,IF(Table13[[#This Row],[T4]]&gt;0,1,0))</f>
        <v>0</v>
      </c>
    </row>
    <row r="2180" spans="1:12">
      <c r="A2180" s="4">
        <v>43768.750000231485</v>
      </c>
      <c r="B2180">
        <f t="shared" si="87"/>
        <v>30</v>
      </c>
      <c r="C2180">
        <f t="shared" si="86"/>
        <v>18</v>
      </c>
      <c r="I2180">
        <f>IF(ISBLANK(Table13[[#This Row],[T1]]),0,IF(Table13[[#This Row],[T1]]&gt;0,1,0))</f>
        <v>0</v>
      </c>
      <c r="J2180">
        <f>IF(ISBLANK(Table13[[#This Row],[T2]]),0,IF(Table13[[#This Row],[T2]]&gt;0,1,0))</f>
        <v>0</v>
      </c>
      <c r="K2180">
        <f>IF(ISBLANK(Table13[[#This Row],[T3]]),0,IF(Table13[[#This Row],[T3]]&gt;0,1,0))</f>
        <v>0</v>
      </c>
      <c r="L2180">
        <f>IF(ISBLANK(Table13[[#This Row],[T4]]),0,IF(Table13[[#This Row],[T4]]&gt;0,1,0))</f>
        <v>0</v>
      </c>
    </row>
    <row r="2181" spans="1:12">
      <c r="A2181" s="4">
        <v>43768.791666956022</v>
      </c>
      <c r="B2181">
        <f t="shared" si="87"/>
        <v>30</v>
      </c>
      <c r="C2181">
        <f t="shared" si="86"/>
        <v>19</v>
      </c>
      <c r="I2181">
        <f>IF(ISBLANK(Table13[[#This Row],[T1]]),0,IF(Table13[[#This Row],[T1]]&gt;0,1,0))</f>
        <v>0</v>
      </c>
      <c r="J2181">
        <f>IF(ISBLANK(Table13[[#This Row],[T2]]),0,IF(Table13[[#This Row],[T2]]&gt;0,1,0))</f>
        <v>0</v>
      </c>
      <c r="K2181">
        <f>IF(ISBLANK(Table13[[#This Row],[T3]]),0,IF(Table13[[#This Row],[T3]]&gt;0,1,0))</f>
        <v>0</v>
      </c>
      <c r="L2181">
        <f>IF(ISBLANK(Table13[[#This Row],[T4]]),0,IF(Table13[[#This Row],[T4]]&gt;0,1,0))</f>
        <v>0</v>
      </c>
    </row>
    <row r="2182" spans="1:12">
      <c r="A2182" s="4">
        <v>43768.833333680559</v>
      </c>
      <c r="B2182">
        <f t="shared" si="87"/>
        <v>30</v>
      </c>
      <c r="C2182">
        <f t="shared" si="86"/>
        <v>20</v>
      </c>
      <c r="I2182">
        <f>IF(ISBLANK(Table13[[#This Row],[T1]]),0,IF(Table13[[#This Row],[T1]]&gt;0,1,0))</f>
        <v>0</v>
      </c>
      <c r="J2182">
        <f>IF(ISBLANK(Table13[[#This Row],[T2]]),0,IF(Table13[[#This Row],[T2]]&gt;0,1,0))</f>
        <v>0</v>
      </c>
      <c r="K2182">
        <f>IF(ISBLANK(Table13[[#This Row],[T3]]),0,IF(Table13[[#This Row],[T3]]&gt;0,1,0))</f>
        <v>0</v>
      </c>
      <c r="L2182">
        <f>IF(ISBLANK(Table13[[#This Row],[T4]]),0,IF(Table13[[#This Row],[T4]]&gt;0,1,0))</f>
        <v>0</v>
      </c>
    </row>
    <row r="2183" spans="1:12">
      <c r="A2183" s="4">
        <v>43768.875</v>
      </c>
      <c r="B2183">
        <f t="shared" si="87"/>
        <v>30</v>
      </c>
      <c r="C2183">
        <f t="shared" si="86"/>
        <v>21</v>
      </c>
      <c r="D2183">
        <v>51</v>
      </c>
      <c r="E2183">
        <v>0</v>
      </c>
      <c r="F2183">
        <v>11</v>
      </c>
      <c r="G2183">
        <v>0</v>
      </c>
      <c r="I2183">
        <f>IF(ISBLANK(Table13[[#This Row],[T1]]),0,IF(Table13[[#This Row],[T1]]&gt;0,1,0))</f>
        <v>1</v>
      </c>
      <c r="J2183">
        <f>IF(ISBLANK(Table13[[#This Row],[T2]]),0,IF(Table13[[#This Row],[T2]]&gt;0,1,0))</f>
        <v>0</v>
      </c>
      <c r="K2183">
        <f>IF(ISBLANK(Table13[[#This Row],[T3]]),0,IF(Table13[[#This Row],[T3]]&gt;0,1,0))</f>
        <v>1</v>
      </c>
      <c r="L2183">
        <f>IF(ISBLANK(Table13[[#This Row],[T4]]),0,IF(Table13[[#This Row],[T4]]&gt;0,1,0))</f>
        <v>0</v>
      </c>
    </row>
    <row r="2184" spans="1:12">
      <c r="A2184" s="4">
        <v>43768.916666666664</v>
      </c>
      <c r="B2184">
        <f t="shared" si="87"/>
        <v>30</v>
      </c>
      <c r="C2184">
        <f t="shared" si="86"/>
        <v>22</v>
      </c>
      <c r="D2184">
        <v>57</v>
      </c>
      <c r="E2184">
        <v>32</v>
      </c>
      <c r="F2184">
        <v>53</v>
      </c>
      <c r="G2184">
        <v>0</v>
      </c>
      <c r="I2184">
        <f>IF(ISBLANK(Table13[[#This Row],[T1]]),0,IF(Table13[[#This Row],[T1]]&gt;0,1,0))</f>
        <v>1</v>
      </c>
      <c r="J2184">
        <f>IF(ISBLANK(Table13[[#This Row],[T2]]),0,IF(Table13[[#This Row],[T2]]&gt;0,1,0))</f>
        <v>1</v>
      </c>
      <c r="K2184">
        <f>IF(ISBLANK(Table13[[#This Row],[T3]]),0,IF(Table13[[#This Row],[T3]]&gt;0,1,0))</f>
        <v>1</v>
      </c>
      <c r="L2184">
        <f>IF(ISBLANK(Table13[[#This Row],[T4]]),0,IF(Table13[[#This Row],[T4]]&gt;0,1,0))</f>
        <v>0</v>
      </c>
    </row>
    <row r="2185" spans="1:12">
      <c r="A2185" s="4">
        <v>43768.958333333336</v>
      </c>
      <c r="B2185">
        <f t="shared" si="87"/>
        <v>30</v>
      </c>
      <c r="C2185">
        <f t="shared" si="86"/>
        <v>23</v>
      </c>
      <c r="D2185">
        <v>58</v>
      </c>
      <c r="E2185">
        <v>58</v>
      </c>
      <c r="F2185">
        <v>58</v>
      </c>
      <c r="G2185">
        <v>0</v>
      </c>
      <c r="I2185">
        <f>IF(ISBLANK(Table13[[#This Row],[T1]]),0,IF(Table13[[#This Row],[T1]]&gt;0,1,0))</f>
        <v>1</v>
      </c>
      <c r="J2185">
        <f>IF(ISBLANK(Table13[[#This Row],[T2]]),0,IF(Table13[[#This Row],[T2]]&gt;0,1,0))</f>
        <v>1</v>
      </c>
      <c r="K2185">
        <f>IF(ISBLANK(Table13[[#This Row],[T3]]),0,IF(Table13[[#This Row],[T3]]&gt;0,1,0))</f>
        <v>1</v>
      </c>
      <c r="L2185">
        <f>IF(ISBLANK(Table13[[#This Row],[T4]]),0,IF(Table13[[#This Row],[T4]]&gt;0,1,0))</f>
        <v>0</v>
      </c>
    </row>
    <row r="2186" spans="1:12">
      <c r="A2186" s="4">
        <v>43769</v>
      </c>
      <c r="B2186">
        <f t="shared" si="87"/>
        <v>31</v>
      </c>
      <c r="C2186">
        <f t="shared" si="86"/>
        <v>0</v>
      </c>
      <c r="D2186">
        <v>58</v>
      </c>
      <c r="E2186">
        <v>58</v>
      </c>
      <c r="F2186">
        <v>58</v>
      </c>
      <c r="G2186">
        <v>0</v>
      </c>
      <c r="I2186">
        <f>IF(ISBLANK(Table13[[#This Row],[T1]]),0,IF(Table13[[#This Row],[T1]]&gt;0,1,0))</f>
        <v>1</v>
      </c>
      <c r="J2186">
        <f>IF(ISBLANK(Table13[[#This Row],[T2]]),0,IF(Table13[[#This Row],[T2]]&gt;0,1,0))</f>
        <v>1</v>
      </c>
      <c r="K2186">
        <f>IF(ISBLANK(Table13[[#This Row],[T3]]),0,IF(Table13[[#This Row],[T3]]&gt;0,1,0))</f>
        <v>1</v>
      </c>
      <c r="L2186">
        <f>IF(ISBLANK(Table13[[#This Row],[T4]]),0,IF(Table13[[#This Row],[T4]]&gt;0,1,0))</f>
        <v>0</v>
      </c>
    </row>
    <row r="2187" spans="1:12">
      <c r="A2187" s="4">
        <v>43769.041666666664</v>
      </c>
      <c r="B2187">
        <f t="shared" si="87"/>
        <v>31</v>
      </c>
      <c r="C2187">
        <f t="shared" si="86"/>
        <v>1</v>
      </c>
      <c r="D2187">
        <v>58</v>
      </c>
      <c r="E2187">
        <v>58</v>
      </c>
      <c r="F2187">
        <v>58</v>
      </c>
      <c r="G2187">
        <v>0</v>
      </c>
      <c r="I2187">
        <f>IF(ISBLANK(Table13[[#This Row],[T1]]),0,IF(Table13[[#This Row],[T1]]&gt;0,1,0))</f>
        <v>1</v>
      </c>
      <c r="J2187">
        <f>IF(ISBLANK(Table13[[#This Row],[T2]]),0,IF(Table13[[#This Row],[T2]]&gt;0,1,0))</f>
        <v>1</v>
      </c>
      <c r="K2187">
        <f>IF(ISBLANK(Table13[[#This Row],[T3]]),0,IF(Table13[[#This Row],[T3]]&gt;0,1,0))</f>
        <v>1</v>
      </c>
      <c r="L2187">
        <f>IF(ISBLANK(Table13[[#This Row],[T4]]),0,IF(Table13[[#This Row],[T4]]&gt;0,1,0))</f>
        <v>0</v>
      </c>
    </row>
    <row r="2188" spans="1:12">
      <c r="A2188" s="4">
        <v>43769.083333333336</v>
      </c>
      <c r="B2188">
        <f t="shared" si="87"/>
        <v>31</v>
      </c>
      <c r="C2188">
        <f t="shared" si="86"/>
        <v>2</v>
      </c>
      <c r="D2188">
        <v>57</v>
      </c>
      <c r="E2188">
        <v>57</v>
      </c>
      <c r="F2188">
        <v>57</v>
      </c>
      <c r="G2188">
        <v>0</v>
      </c>
      <c r="I2188">
        <f>IF(ISBLANK(Table13[[#This Row],[T1]]),0,IF(Table13[[#This Row],[T1]]&gt;0,1,0))</f>
        <v>1</v>
      </c>
      <c r="J2188">
        <f>IF(ISBLANK(Table13[[#This Row],[T2]]),0,IF(Table13[[#This Row],[T2]]&gt;0,1,0))</f>
        <v>1</v>
      </c>
      <c r="K2188">
        <f>IF(ISBLANK(Table13[[#This Row],[T3]]),0,IF(Table13[[#This Row],[T3]]&gt;0,1,0))</f>
        <v>1</v>
      </c>
      <c r="L2188">
        <f>IF(ISBLANK(Table13[[#This Row],[T4]]),0,IF(Table13[[#This Row],[T4]]&gt;0,1,0))</f>
        <v>0</v>
      </c>
    </row>
    <row r="2189" spans="1:12">
      <c r="A2189" s="4">
        <v>43769.125</v>
      </c>
      <c r="B2189">
        <f t="shared" si="87"/>
        <v>31</v>
      </c>
      <c r="C2189">
        <f t="shared" si="86"/>
        <v>3</v>
      </c>
      <c r="D2189">
        <v>58</v>
      </c>
      <c r="E2189">
        <v>58</v>
      </c>
      <c r="F2189">
        <v>58</v>
      </c>
      <c r="G2189">
        <v>0</v>
      </c>
      <c r="I2189">
        <f>IF(ISBLANK(Table13[[#This Row],[T1]]),0,IF(Table13[[#This Row],[T1]]&gt;0,1,0))</f>
        <v>1</v>
      </c>
      <c r="J2189">
        <f>IF(ISBLANK(Table13[[#This Row],[T2]]),0,IF(Table13[[#This Row],[T2]]&gt;0,1,0))</f>
        <v>1</v>
      </c>
      <c r="K2189">
        <f>IF(ISBLANK(Table13[[#This Row],[T3]]),0,IF(Table13[[#This Row],[T3]]&gt;0,1,0))</f>
        <v>1</v>
      </c>
      <c r="L2189">
        <f>IF(ISBLANK(Table13[[#This Row],[T4]]),0,IF(Table13[[#This Row],[T4]]&gt;0,1,0))</f>
        <v>0</v>
      </c>
    </row>
    <row r="2190" spans="1:12">
      <c r="A2190" s="4">
        <v>43769.166666666664</v>
      </c>
      <c r="B2190">
        <f t="shared" si="87"/>
        <v>31</v>
      </c>
      <c r="C2190">
        <f t="shared" si="86"/>
        <v>4</v>
      </c>
      <c r="D2190">
        <v>58</v>
      </c>
      <c r="E2190">
        <v>58</v>
      </c>
      <c r="F2190">
        <v>58</v>
      </c>
      <c r="G2190">
        <v>0</v>
      </c>
      <c r="I2190">
        <f>IF(ISBLANK(Table13[[#This Row],[T1]]),0,IF(Table13[[#This Row],[T1]]&gt;0,1,0))</f>
        <v>1</v>
      </c>
      <c r="J2190">
        <f>IF(ISBLANK(Table13[[#This Row],[T2]]),0,IF(Table13[[#This Row],[T2]]&gt;0,1,0))</f>
        <v>1</v>
      </c>
      <c r="K2190">
        <f>IF(ISBLANK(Table13[[#This Row],[T3]]),0,IF(Table13[[#This Row],[T3]]&gt;0,1,0))</f>
        <v>1</v>
      </c>
      <c r="L2190">
        <f>IF(ISBLANK(Table13[[#This Row],[T4]]),0,IF(Table13[[#This Row],[T4]]&gt;0,1,0))</f>
        <v>0</v>
      </c>
    </row>
    <row r="2191" spans="1:12">
      <c r="A2191" s="4">
        <v>43769.208333333336</v>
      </c>
      <c r="B2191">
        <f t="shared" si="87"/>
        <v>31</v>
      </c>
      <c r="C2191">
        <f t="shared" si="86"/>
        <v>5</v>
      </c>
      <c r="D2191">
        <v>58</v>
      </c>
      <c r="E2191">
        <v>58</v>
      </c>
      <c r="F2191">
        <v>58</v>
      </c>
      <c r="G2191">
        <v>0</v>
      </c>
      <c r="I2191">
        <f>IF(ISBLANK(Table13[[#This Row],[T1]]),0,IF(Table13[[#This Row],[T1]]&gt;0,1,0))</f>
        <v>1</v>
      </c>
      <c r="J2191">
        <f>IF(ISBLANK(Table13[[#This Row],[T2]]),0,IF(Table13[[#This Row],[T2]]&gt;0,1,0))</f>
        <v>1</v>
      </c>
      <c r="K2191">
        <f>IF(ISBLANK(Table13[[#This Row],[T3]]),0,IF(Table13[[#This Row],[T3]]&gt;0,1,0))</f>
        <v>1</v>
      </c>
      <c r="L2191">
        <f>IF(ISBLANK(Table13[[#This Row],[T4]]),0,IF(Table13[[#This Row],[T4]]&gt;0,1,0))</f>
        <v>0</v>
      </c>
    </row>
    <row r="2192" spans="1:12">
      <c r="A2192" s="4">
        <v>43769.25</v>
      </c>
      <c r="B2192">
        <f t="shared" si="87"/>
        <v>31</v>
      </c>
      <c r="C2192">
        <f t="shared" si="86"/>
        <v>6</v>
      </c>
      <c r="D2192">
        <v>57</v>
      </c>
      <c r="E2192">
        <v>57</v>
      </c>
      <c r="F2192">
        <v>57</v>
      </c>
      <c r="G2192">
        <v>0</v>
      </c>
      <c r="I2192">
        <f>IF(ISBLANK(Table13[[#This Row],[T1]]),0,IF(Table13[[#This Row],[T1]]&gt;0,1,0))</f>
        <v>1</v>
      </c>
      <c r="J2192">
        <f>IF(ISBLANK(Table13[[#This Row],[T2]]),0,IF(Table13[[#This Row],[T2]]&gt;0,1,0))</f>
        <v>1</v>
      </c>
      <c r="K2192">
        <f>IF(ISBLANK(Table13[[#This Row],[T3]]),0,IF(Table13[[#This Row],[T3]]&gt;0,1,0))</f>
        <v>1</v>
      </c>
      <c r="L2192">
        <f>IF(ISBLANK(Table13[[#This Row],[T4]]),0,IF(Table13[[#This Row],[T4]]&gt;0,1,0))</f>
        <v>0</v>
      </c>
    </row>
    <row r="2193" spans="1:12">
      <c r="A2193" s="4">
        <v>43769.291666666664</v>
      </c>
      <c r="B2193">
        <f t="shared" si="87"/>
        <v>31</v>
      </c>
      <c r="C2193">
        <f t="shared" si="86"/>
        <v>7</v>
      </c>
      <c r="D2193">
        <v>33</v>
      </c>
      <c r="E2193">
        <v>58</v>
      </c>
      <c r="F2193">
        <v>58</v>
      </c>
      <c r="G2193">
        <v>0</v>
      </c>
      <c r="I2193">
        <f>IF(ISBLANK(Table13[[#This Row],[T1]]),0,IF(Table13[[#This Row],[T1]]&gt;0,1,0))</f>
        <v>1</v>
      </c>
      <c r="J2193">
        <f>IF(ISBLANK(Table13[[#This Row],[T2]]),0,IF(Table13[[#This Row],[T2]]&gt;0,1,0))</f>
        <v>1</v>
      </c>
      <c r="K2193">
        <f>IF(ISBLANK(Table13[[#This Row],[T3]]),0,IF(Table13[[#This Row],[T3]]&gt;0,1,0))</f>
        <v>1</v>
      </c>
      <c r="L2193">
        <f>IF(ISBLANK(Table13[[#This Row],[T4]]),0,IF(Table13[[#This Row],[T4]]&gt;0,1,0))</f>
        <v>0</v>
      </c>
    </row>
    <row r="2194" spans="1:12">
      <c r="A2194" s="4">
        <v>43769.333333333336</v>
      </c>
      <c r="B2194">
        <f t="shared" si="87"/>
        <v>31</v>
      </c>
      <c r="C2194">
        <f t="shared" si="86"/>
        <v>8</v>
      </c>
      <c r="D2194">
        <v>0</v>
      </c>
      <c r="E2194">
        <v>18</v>
      </c>
      <c r="F2194">
        <v>0</v>
      </c>
      <c r="G2194">
        <v>0</v>
      </c>
      <c r="I2194">
        <f>IF(ISBLANK(Table13[[#This Row],[T1]]),0,IF(Table13[[#This Row],[T1]]&gt;0,1,0))</f>
        <v>0</v>
      </c>
      <c r="J2194">
        <f>IF(ISBLANK(Table13[[#This Row],[T2]]),0,IF(Table13[[#This Row],[T2]]&gt;0,1,0))</f>
        <v>1</v>
      </c>
      <c r="K2194">
        <f>IF(ISBLANK(Table13[[#This Row],[T3]]),0,IF(Table13[[#This Row],[T3]]&gt;0,1,0))</f>
        <v>0</v>
      </c>
      <c r="L2194">
        <f>IF(ISBLANK(Table13[[#This Row],[T4]]),0,IF(Table13[[#This Row],[T4]]&gt;0,1,0))</f>
        <v>0</v>
      </c>
    </row>
    <row r="2195" spans="1:12">
      <c r="A2195" s="4">
        <v>43769.375000231485</v>
      </c>
      <c r="B2195">
        <f t="shared" si="87"/>
        <v>31</v>
      </c>
      <c r="C2195">
        <f t="shared" si="86"/>
        <v>9</v>
      </c>
      <c r="I2195">
        <f>IF(ISBLANK(Table13[[#This Row],[T1]]),0,IF(Table13[[#This Row],[T1]]&gt;0,1,0))</f>
        <v>0</v>
      </c>
      <c r="J2195">
        <f>IF(ISBLANK(Table13[[#This Row],[T2]]),0,IF(Table13[[#This Row],[T2]]&gt;0,1,0))</f>
        <v>0</v>
      </c>
      <c r="K2195">
        <f>IF(ISBLANK(Table13[[#This Row],[T3]]),0,IF(Table13[[#This Row],[T3]]&gt;0,1,0))</f>
        <v>0</v>
      </c>
      <c r="L2195">
        <f>IF(ISBLANK(Table13[[#This Row],[T4]]),0,IF(Table13[[#This Row],[T4]]&gt;0,1,0))</f>
        <v>0</v>
      </c>
    </row>
    <row r="2196" spans="1:12">
      <c r="A2196" s="4">
        <v>43769.416666956022</v>
      </c>
      <c r="B2196">
        <f t="shared" si="87"/>
        <v>31</v>
      </c>
      <c r="C2196">
        <f t="shared" si="86"/>
        <v>10</v>
      </c>
      <c r="I2196">
        <f>IF(ISBLANK(Table13[[#This Row],[T1]]),0,IF(Table13[[#This Row],[T1]]&gt;0,1,0))</f>
        <v>0</v>
      </c>
      <c r="J2196">
        <f>IF(ISBLANK(Table13[[#This Row],[T2]]),0,IF(Table13[[#This Row],[T2]]&gt;0,1,0))</f>
        <v>0</v>
      </c>
      <c r="K2196">
        <f>IF(ISBLANK(Table13[[#This Row],[T3]]),0,IF(Table13[[#This Row],[T3]]&gt;0,1,0))</f>
        <v>0</v>
      </c>
      <c r="L2196">
        <f>IF(ISBLANK(Table13[[#This Row],[T4]]),0,IF(Table13[[#This Row],[T4]]&gt;0,1,0))</f>
        <v>0</v>
      </c>
    </row>
    <row r="2197" spans="1:12">
      <c r="A2197" s="4">
        <v>43769.458333680559</v>
      </c>
      <c r="B2197">
        <f t="shared" si="87"/>
        <v>31</v>
      </c>
      <c r="C2197">
        <f t="shared" si="86"/>
        <v>11</v>
      </c>
      <c r="I2197">
        <f>IF(ISBLANK(Table13[[#This Row],[T1]]),0,IF(Table13[[#This Row],[T1]]&gt;0,1,0))</f>
        <v>0</v>
      </c>
      <c r="J2197">
        <f>IF(ISBLANK(Table13[[#This Row],[T2]]),0,IF(Table13[[#This Row],[T2]]&gt;0,1,0))</f>
        <v>0</v>
      </c>
      <c r="K2197">
        <f>IF(ISBLANK(Table13[[#This Row],[T3]]),0,IF(Table13[[#This Row],[T3]]&gt;0,1,0))</f>
        <v>0</v>
      </c>
      <c r="L2197">
        <f>IF(ISBLANK(Table13[[#This Row],[T4]]),0,IF(Table13[[#This Row],[T4]]&gt;0,1,0))</f>
        <v>0</v>
      </c>
    </row>
    <row r="2198" spans="1:12">
      <c r="A2198" s="4">
        <v>43769.500000405096</v>
      </c>
      <c r="B2198">
        <f t="shared" si="87"/>
        <v>31</v>
      </c>
      <c r="C2198">
        <f t="shared" si="86"/>
        <v>12</v>
      </c>
      <c r="I2198">
        <f>IF(ISBLANK(Table13[[#This Row],[T1]]),0,IF(Table13[[#This Row],[T1]]&gt;0,1,0))</f>
        <v>0</v>
      </c>
      <c r="J2198">
        <f>IF(ISBLANK(Table13[[#This Row],[T2]]),0,IF(Table13[[#This Row],[T2]]&gt;0,1,0))</f>
        <v>0</v>
      </c>
      <c r="K2198">
        <f>IF(ISBLANK(Table13[[#This Row],[T3]]),0,IF(Table13[[#This Row],[T3]]&gt;0,1,0))</f>
        <v>0</v>
      </c>
      <c r="L2198">
        <f>IF(ISBLANK(Table13[[#This Row],[T4]]),0,IF(Table13[[#This Row],[T4]]&gt;0,1,0))</f>
        <v>0</v>
      </c>
    </row>
    <row r="2199" spans="1:12">
      <c r="A2199" s="4">
        <v>43769.541667129626</v>
      </c>
      <c r="B2199">
        <f t="shared" si="87"/>
        <v>31</v>
      </c>
      <c r="C2199">
        <f t="shared" si="86"/>
        <v>13</v>
      </c>
      <c r="I2199">
        <f>IF(ISBLANK(Table13[[#This Row],[T1]]),0,IF(Table13[[#This Row],[T1]]&gt;0,1,0))</f>
        <v>0</v>
      </c>
      <c r="J2199">
        <f>IF(ISBLANK(Table13[[#This Row],[T2]]),0,IF(Table13[[#This Row],[T2]]&gt;0,1,0))</f>
        <v>0</v>
      </c>
      <c r="K2199">
        <f>IF(ISBLANK(Table13[[#This Row],[T3]]),0,IF(Table13[[#This Row],[T3]]&gt;0,1,0))</f>
        <v>0</v>
      </c>
      <c r="L2199">
        <f>IF(ISBLANK(Table13[[#This Row],[T4]]),0,IF(Table13[[#This Row],[T4]]&gt;0,1,0))</f>
        <v>0</v>
      </c>
    </row>
    <row r="2200" spans="1:12">
      <c r="A2200" s="4">
        <v>43769.583333854163</v>
      </c>
      <c r="B2200">
        <f t="shared" si="87"/>
        <v>31</v>
      </c>
      <c r="C2200">
        <f t="shared" si="86"/>
        <v>14</v>
      </c>
      <c r="I2200">
        <f>IF(ISBLANK(Table13[[#This Row],[T1]]),0,IF(Table13[[#This Row],[T1]]&gt;0,1,0))</f>
        <v>0</v>
      </c>
      <c r="J2200">
        <f>IF(ISBLANK(Table13[[#This Row],[T2]]),0,IF(Table13[[#This Row],[T2]]&gt;0,1,0))</f>
        <v>0</v>
      </c>
      <c r="K2200">
        <f>IF(ISBLANK(Table13[[#This Row],[T3]]),0,IF(Table13[[#This Row],[T3]]&gt;0,1,0))</f>
        <v>0</v>
      </c>
      <c r="L2200">
        <f>IF(ISBLANK(Table13[[#This Row],[T4]]),0,IF(Table13[[#This Row],[T4]]&gt;0,1,0))</f>
        <v>0</v>
      </c>
    </row>
    <row r="2201" spans="1:12">
      <c r="A2201" s="4">
        <v>43769.625000578701</v>
      </c>
      <c r="B2201">
        <f t="shared" si="87"/>
        <v>31</v>
      </c>
      <c r="C2201">
        <f t="shared" si="86"/>
        <v>15</v>
      </c>
      <c r="I2201">
        <f>IF(ISBLANK(Table13[[#This Row],[T1]]),0,IF(Table13[[#This Row],[T1]]&gt;0,1,0))</f>
        <v>0</v>
      </c>
      <c r="J2201">
        <f>IF(ISBLANK(Table13[[#This Row],[T2]]),0,IF(Table13[[#This Row],[T2]]&gt;0,1,0))</f>
        <v>0</v>
      </c>
      <c r="K2201">
        <f>IF(ISBLANK(Table13[[#This Row],[T3]]),0,IF(Table13[[#This Row],[T3]]&gt;0,1,0))</f>
        <v>0</v>
      </c>
      <c r="L2201">
        <f>IF(ISBLANK(Table13[[#This Row],[T4]]),0,IF(Table13[[#This Row],[T4]]&gt;0,1,0))</f>
        <v>0</v>
      </c>
    </row>
    <row r="2202" spans="1:12">
      <c r="A2202" s="4">
        <v>43769.666667303238</v>
      </c>
      <c r="B2202">
        <f t="shared" si="87"/>
        <v>31</v>
      </c>
      <c r="C2202">
        <f t="shared" si="86"/>
        <v>16</v>
      </c>
      <c r="I2202">
        <f>IF(ISBLANK(Table13[[#This Row],[T1]]),0,IF(Table13[[#This Row],[T1]]&gt;0,1,0))</f>
        <v>0</v>
      </c>
      <c r="J2202">
        <f>IF(ISBLANK(Table13[[#This Row],[T2]]),0,IF(Table13[[#This Row],[T2]]&gt;0,1,0))</f>
        <v>0</v>
      </c>
      <c r="K2202">
        <f>IF(ISBLANK(Table13[[#This Row],[T3]]),0,IF(Table13[[#This Row],[T3]]&gt;0,1,0))</f>
        <v>0</v>
      </c>
      <c r="L2202">
        <f>IF(ISBLANK(Table13[[#This Row],[T4]]),0,IF(Table13[[#This Row],[T4]]&gt;0,1,0))</f>
        <v>0</v>
      </c>
    </row>
    <row r="2203" spans="1:12">
      <c r="A2203" s="4">
        <v>43769.708333333336</v>
      </c>
      <c r="B2203">
        <f t="shared" si="87"/>
        <v>31</v>
      </c>
      <c r="C2203">
        <f t="shared" ref="C2203:C2266" si="88">HOUR(A2203)</f>
        <v>17</v>
      </c>
      <c r="D2203">
        <v>0</v>
      </c>
      <c r="E2203">
        <v>0</v>
      </c>
      <c r="F2203">
        <v>10</v>
      </c>
      <c r="G2203">
        <v>0</v>
      </c>
      <c r="I2203">
        <f>IF(ISBLANK(Table13[[#This Row],[T1]]),0,IF(Table13[[#This Row],[T1]]&gt;0,1,0))</f>
        <v>0</v>
      </c>
      <c r="J2203">
        <f>IF(ISBLANK(Table13[[#This Row],[T2]]),0,IF(Table13[[#This Row],[T2]]&gt;0,1,0))</f>
        <v>0</v>
      </c>
      <c r="K2203">
        <f>IF(ISBLANK(Table13[[#This Row],[T3]]),0,IF(Table13[[#This Row],[T3]]&gt;0,1,0))</f>
        <v>1</v>
      </c>
      <c r="L2203">
        <f>IF(ISBLANK(Table13[[#This Row],[T4]]),0,IF(Table13[[#This Row],[T4]]&gt;0,1,0))</f>
        <v>0</v>
      </c>
    </row>
    <row r="2204" spans="1:12">
      <c r="A2204" s="4">
        <v>43769.75</v>
      </c>
      <c r="B2204">
        <f t="shared" si="87"/>
        <v>31</v>
      </c>
      <c r="C2204">
        <f t="shared" si="88"/>
        <v>18</v>
      </c>
      <c r="D2204">
        <v>17</v>
      </c>
      <c r="E2204">
        <v>0</v>
      </c>
      <c r="F2204">
        <v>41</v>
      </c>
      <c r="G2204">
        <v>0</v>
      </c>
      <c r="I2204">
        <f>IF(ISBLANK(Table13[[#This Row],[T1]]),0,IF(Table13[[#This Row],[T1]]&gt;0,1,0))</f>
        <v>1</v>
      </c>
      <c r="J2204">
        <f>IF(ISBLANK(Table13[[#This Row],[T2]]),0,IF(Table13[[#This Row],[T2]]&gt;0,1,0))</f>
        <v>0</v>
      </c>
      <c r="K2204">
        <f>IF(ISBLANK(Table13[[#This Row],[T3]]),0,IF(Table13[[#This Row],[T3]]&gt;0,1,0))</f>
        <v>1</v>
      </c>
      <c r="L2204">
        <f>IF(ISBLANK(Table13[[#This Row],[T4]]),0,IF(Table13[[#This Row],[T4]]&gt;0,1,0))</f>
        <v>0</v>
      </c>
    </row>
    <row r="2205" spans="1:12">
      <c r="A2205" s="4">
        <v>43769.791666666664</v>
      </c>
      <c r="B2205">
        <f t="shared" si="87"/>
        <v>31</v>
      </c>
      <c r="C2205">
        <f t="shared" si="88"/>
        <v>19</v>
      </c>
      <c r="D2205">
        <v>39</v>
      </c>
      <c r="E2205">
        <v>48</v>
      </c>
      <c r="F2205">
        <v>39</v>
      </c>
      <c r="G2205">
        <v>0</v>
      </c>
      <c r="I2205">
        <f>IF(ISBLANK(Table13[[#This Row],[T1]]),0,IF(Table13[[#This Row],[T1]]&gt;0,1,0))</f>
        <v>1</v>
      </c>
      <c r="J2205">
        <f>IF(ISBLANK(Table13[[#This Row],[T2]]),0,IF(Table13[[#This Row],[T2]]&gt;0,1,0))</f>
        <v>1</v>
      </c>
      <c r="K2205">
        <f>IF(ISBLANK(Table13[[#This Row],[T3]]),0,IF(Table13[[#This Row],[T3]]&gt;0,1,0))</f>
        <v>1</v>
      </c>
      <c r="L2205">
        <f>IF(ISBLANK(Table13[[#This Row],[T4]]),0,IF(Table13[[#This Row],[T4]]&gt;0,1,0))</f>
        <v>0</v>
      </c>
    </row>
    <row r="2206" spans="1:12">
      <c r="A2206" s="4">
        <v>43769.833333333336</v>
      </c>
      <c r="B2206">
        <f t="shared" si="87"/>
        <v>31</v>
      </c>
      <c r="C2206">
        <f t="shared" si="88"/>
        <v>20</v>
      </c>
      <c r="D2206">
        <v>58</v>
      </c>
      <c r="E2206">
        <v>58</v>
      </c>
      <c r="F2206">
        <v>58</v>
      </c>
      <c r="G2206">
        <v>0</v>
      </c>
      <c r="I2206">
        <f>IF(ISBLANK(Table13[[#This Row],[T1]]),0,IF(Table13[[#This Row],[T1]]&gt;0,1,0))</f>
        <v>1</v>
      </c>
      <c r="J2206">
        <f>IF(ISBLANK(Table13[[#This Row],[T2]]),0,IF(Table13[[#This Row],[T2]]&gt;0,1,0))</f>
        <v>1</v>
      </c>
      <c r="K2206">
        <f>IF(ISBLANK(Table13[[#This Row],[T3]]),0,IF(Table13[[#This Row],[T3]]&gt;0,1,0))</f>
        <v>1</v>
      </c>
      <c r="L2206">
        <f>IF(ISBLANK(Table13[[#This Row],[T4]]),0,IF(Table13[[#This Row],[T4]]&gt;0,1,0))</f>
        <v>0</v>
      </c>
    </row>
    <row r="2207" spans="1:12">
      <c r="A2207" s="4">
        <v>43769.875</v>
      </c>
      <c r="B2207">
        <f t="shared" si="87"/>
        <v>31</v>
      </c>
      <c r="C2207">
        <f t="shared" si="88"/>
        <v>21</v>
      </c>
      <c r="D2207">
        <v>58</v>
      </c>
      <c r="E2207">
        <v>58</v>
      </c>
      <c r="F2207">
        <v>53</v>
      </c>
      <c r="G2207">
        <v>0</v>
      </c>
      <c r="I2207">
        <f>IF(ISBLANK(Table13[[#This Row],[T1]]),0,IF(Table13[[#This Row],[T1]]&gt;0,1,0))</f>
        <v>1</v>
      </c>
      <c r="J2207">
        <f>IF(ISBLANK(Table13[[#This Row],[T2]]),0,IF(Table13[[#This Row],[T2]]&gt;0,1,0))</f>
        <v>1</v>
      </c>
      <c r="K2207">
        <f>IF(ISBLANK(Table13[[#This Row],[T3]]),0,IF(Table13[[#This Row],[T3]]&gt;0,1,0))</f>
        <v>1</v>
      </c>
      <c r="L2207">
        <f>IF(ISBLANK(Table13[[#This Row],[T4]]),0,IF(Table13[[#This Row],[T4]]&gt;0,1,0))</f>
        <v>0</v>
      </c>
    </row>
    <row r="2208" spans="1:12">
      <c r="A2208" s="4">
        <v>43769.916666666664</v>
      </c>
      <c r="B2208">
        <f t="shared" si="87"/>
        <v>31</v>
      </c>
      <c r="C2208">
        <f t="shared" si="88"/>
        <v>22</v>
      </c>
      <c r="D2208">
        <v>58</v>
      </c>
      <c r="E2208">
        <v>58</v>
      </c>
      <c r="F2208">
        <v>46</v>
      </c>
      <c r="G2208">
        <v>0</v>
      </c>
      <c r="I2208">
        <f>IF(ISBLANK(Table13[[#This Row],[T1]]),0,IF(Table13[[#This Row],[T1]]&gt;0,1,0))</f>
        <v>1</v>
      </c>
      <c r="J2208">
        <f>IF(ISBLANK(Table13[[#This Row],[T2]]),0,IF(Table13[[#This Row],[T2]]&gt;0,1,0))</f>
        <v>1</v>
      </c>
      <c r="K2208">
        <f>IF(ISBLANK(Table13[[#This Row],[T3]]),0,IF(Table13[[#This Row],[T3]]&gt;0,1,0))</f>
        <v>1</v>
      </c>
      <c r="L2208">
        <f>IF(ISBLANK(Table13[[#This Row],[T4]]),0,IF(Table13[[#This Row],[T4]]&gt;0,1,0))</f>
        <v>0</v>
      </c>
    </row>
    <row r="2209" spans="1:12">
      <c r="A2209" s="4">
        <v>43769.958333333336</v>
      </c>
      <c r="B2209">
        <f t="shared" si="87"/>
        <v>31</v>
      </c>
      <c r="C2209">
        <f t="shared" si="88"/>
        <v>23</v>
      </c>
      <c r="D2209">
        <v>57</v>
      </c>
      <c r="E2209">
        <v>57</v>
      </c>
      <c r="F2209">
        <v>57</v>
      </c>
      <c r="G2209">
        <v>0</v>
      </c>
      <c r="I2209">
        <f>IF(ISBLANK(Table13[[#This Row],[T1]]),0,IF(Table13[[#This Row],[T1]]&gt;0,1,0))</f>
        <v>1</v>
      </c>
      <c r="J2209">
        <f>IF(ISBLANK(Table13[[#This Row],[T2]]),0,IF(Table13[[#This Row],[T2]]&gt;0,1,0))</f>
        <v>1</v>
      </c>
      <c r="K2209">
        <f>IF(ISBLANK(Table13[[#This Row],[T3]]),0,IF(Table13[[#This Row],[T3]]&gt;0,1,0))</f>
        <v>1</v>
      </c>
      <c r="L2209">
        <f>IF(ISBLANK(Table13[[#This Row],[T4]]),0,IF(Table13[[#This Row],[T4]]&gt;0,1,0))</f>
        <v>0</v>
      </c>
    </row>
    <row r="2210" spans="1:12">
      <c r="A2210" s="4">
        <v>43770</v>
      </c>
      <c r="B2210">
        <f t="shared" si="87"/>
        <v>1</v>
      </c>
      <c r="C2210">
        <f t="shared" si="88"/>
        <v>0</v>
      </c>
      <c r="D2210">
        <v>58</v>
      </c>
      <c r="E2210">
        <v>58</v>
      </c>
      <c r="F2210">
        <v>58</v>
      </c>
      <c r="G2210">
        <v>0</v>
      </c>
      <c r="I2210">
        <f>IF(ISBLANK(Table13[[#This Row],[T1]]),0,IF(Table13[[#This Row],[T1]]&gt;0,1,0))</f>
        <v>1</v>
      </c>
      <c r="J2210">
        <f>IF(ISBLANK(Table13[[#This Row],[T2]]),0,IF(Table13[[#This Row],[T2]]&gt;0,1,0))</f>
        <v>1</v>
      </c>
      <c r="K2210">
        <f>IF(ISBLANK(Table13[[#This Row],[T3]]),0,IF(Table13[[#This Row],[T3]]&gt;0,1,0))</f>
        <v>1</v>
      </c>
      <c r="L2210">
        <f>IF(ISBLANK(Table13[[#This Row],[T4]]),0,IF(Table13[[#This Row],[T4]]&gt;0,1,0))</f>
        <v>0</v>
      </c>
    </row>
    <row r="2211" spans="1:12">
      <c r="A2211" s="4">
        <v>43770.041666666664</v>
      </c>
      <c r="B2211">
        <f t="shared" si="87"/>
        <v>1</v>
      </c>
      <c r="C2211">
        <f t="shared" si="88"/>
        <v>1</v>
      </c>
      <c r="D2211">
        <v>58</v>
      </c>
      <c r="E2211">
        <v>58</v>
      </c>
      <c r="F2211">
        <v>58</v>
      </c>
      <c r="G2211">
        <v>0</v>
      </c>
      <c r="I2211">
        <f>IF(ISBLANK(Table13[[#This Row],[T1]]),0,IF(Table13[[#This Row],[T1]]&gt;0,1,0))</f>
        <v>1</v>
      </c>
      <c r="J2211">
        <f>IF(ISBLANK(Table13[[#This Row],[T2]]),0,IF(Table13[[#This Row],[T2]]&gt;0,1,0))</f>
        <v>1</v>
      </c>
      <c r="K2211">
        <f>IF(ISBLANK(Table13[[#This Row],[T3]]),0,IF(Table13[[#This Row],[T3]]&gt;0,1,0))</f>
        <v>1</v>
      </c>
      <c r="L2211">
        <f>IF(ISBLANK(Table13[[#This Row],[T4]]),0,IF(Table13[[#This Row],[T4]]&gt;0,1,0))</f>
        <v>0</v>
      </c>
    </row>
    <row r="2212" spans="1:12">
      <c r="A2212" s="4">
        <v>43770.083333333336</v>
      </c>
      <c r="B2212">
        <f t="shared" si="87"/>
        <v>1</v>
      </c>
      <c r="C2212">
        <f t="shared" si="88"/>
        <v>2</v>
      </c>
      <c r="D2212">
        <v>58</v>
      </c>
      <c r="E2212">
        <v>58</v>
      </c>
      <c r="F2212">
        <v>58</v>
      </c>
      <c r="G2212">
        <v>0</v>
      </c>
      <c r="I2212">
        <f>IF(ISBLANK(Table13[[#This Row],[T1]]),0,IF(Table13[[#This Row],[T1]]&gt;0,1,0))</f>
        <v>1</v>
      </c>
      <c r="J2212">
        <f>IF(ISBLANK(Table13[[#This Row],[T2]]),0,IF(Table13[[#This Row],[T2]]&gt;0,1,0))</f>
        <v>1</v>
      </c>
      <c r="K2212">
        <f>IF(ISBLANK(Table13[[#This Row],[T3]]),0,IF(Table13[[#This Row],[T3]]&gt;0,1,0))</f>
        <v>1</v>
      </c>
      <c r="L2212">
        <f>IF(ISBLANK(Table13[[#This Row],[T4]]),0,IF(Table13[[#This Row],[T4]]&gt;0,1,0))</f>
        <v>0</v>
      </c>
    </row>
    <row r="2213" spans="1:12">
      <c r="A2213" s="4">
        <v>43770.125</v>
      </c>
      <c r="B2213">
        <f t="shared" si="87"/>
        <v>1</v>
      </c>
      <c r="C2213">
        <f t="shared" si="88"/>
        <v>3</v>
      </c>
      <c r="D2213">
        <v>57</v>
      </c>
      <c r="E2213">
        <v>57</v>
      </c>
      <c r="F2213">
        <v>57</v>
      </c>
      <c r="G2213">
        <v>0</v>
      </c>
      <c r="I2213">
        <f>IF(ISBLANK(Table13[[#This Row],[T1]]),0,IF(Table13[[#This Row],[T1]]&gt;0,1,0))</f>
        <v>1</v>
      </c>
      <c r="J2213">
        <f>IF(ISBLANK(Table13[[#This Row],[T2]]),0,IF(Table13[[#This Row],[T2]]&gt;0,1,0))</f>
        <v>1</v>
      </c>
      <c r="K2213">
        <f>IF(ISBLANK(Table13[[#This Row],[T3]]),0,IF(Table13[[#This Row],[T3]]&gt;0,1,0))</f>
        <v>1</v>
      </c>
      <c r="L2213">
        <f>IF(ISBLANK(Table13[[#This Row],[T4]]),0,IF(Table13[[#This Row],[T4]]&gt;0,1,0))</f>
        <v>0</v>
      </c>
    </row>
    <row r="2214" spans="1:12">
      <c r="A2214" s="4">
        <v>43770.166666666664</v>
      </c>
      <c r="B2214">
        <f t="shared" si="87"/>
        <v>1</v>
      </c>
      <c r="C2214">
        <f t="shared" si="88"/>
        <v>4</v>
      </c>
      <c r="D2214">
        <v>58</v>
      </c>
      <c r="E2214">
        <v>56</v>
      </c>
      <c r="F2214">
        <v>58</v>
      </c>
      <c r="G2214">
        <v>0</v>
      </c>
      <c r="I2214">
        <f>IF(ISBLANK(Table13[[#This Row],[T1]]),0,IF(Table13[[#This Row],[T1]]&gt;0,1,0))</f>
        <v>1</v>
      </c>
      <c r="J2214">
        <f>IF(ISBLANK(Table13[[#This Row],[T2]]),0,IF(Table13[[#This Row],[T2]]&gt;0,1,0))</f>
        <v>1</v>
      </c>
      <c r="K2214">
        <f>IF(ISBLANK(Table13[[#This Row],[T3]]),0,IF(Table13[[#This Row],[T3]]&gt;0,1,0))</f>
        <v>1</v>
      </c>
      <c r="L2214">
        <f>IF(ISBLANK(Table13[[#This Row],[T4]]),0,IF(Table13[[#This Row],[T4]]&gt;0,1,0))</f>
        <v>0</v>
      </c>
    </row>
    <row r="2215" spans="1:12">
      <c r="A2215" s="4">
        <v>43770.208333333336</v>
      </c>
      <c r="B2215">
        <f t="shared" si="87"/>
        <v>1</v>
      </c>
      <c r="C2215">
        <f t="shared" si="88"/>
        <v>5</v>
      </c>
      <c r="D2215">
        <v>58</v>
      </c>
      <c r="E2215">
        <v>58</v>
      </c>
      <c r="F2215">
        <v>58</v>
      </c>
      <c r="G2215">
        <v>0</v>
      </c>
      <c r="I2215">
        <f>IF(ISBLANK(Table13[[#This Row],[T1]]),0,IF(Table13[[#This Row],[T1]]&gt;0,1,0))</f>
        <v>1</v>
      </c>
      <c r="J2215">
        <f>IF(ISBLANK(Table13[[#This Row],[T2]]),0,IF(Table13[[#This Row],[T2]]&gt;0,1,0))</f>
        <v>1</v>
      </c>
      <c r="K2215">
        <f>IF(ISBLANK(Table13[[#This Row],[T3]]),0,IF(Table13[[#This Row],[T3]]&gt;0,1,0))</f>
        <v>1</v>
      </c>
      <c r="L2215">
        <f>IF(ISBLANK(Table13[[#This Row],[T4]]),0,IF(Table13[[#This Row],[T4]]&gt;0,1,0))</f>
        <v>0</v>
      </c>
    </row>
    <row r="2216" spans="1:12">
      <c r="A2216" s="4">
        <v>43770.25</v>
      </c>
      <c r="B2216">
        <f t="shared" si="87"/>
        <v>1</v>
      </c>
      <c r="C2216">
        <f t="shared" si="88"/>
        <v>6</v>
      </c>
      <c r="D2216">
        <v>58</v>
      </c>
      <c r="E2216">
        <v>58</v>
      </c>
      <c r="F2216">
        <v>58</v>
      </c>
      <c r="G2216">
        <v>0</v>
      </c>
      <c r="I2216">
        <f>IF(ISBLANK(Table13[[#This Row],[T1]]),0,IF(Table13[[#This Row],[T1]]&gt;0,1,0))</f>
        <v>1</v>
      </c>
      <c r="J2216">
        <f>IF(ISBLANK(Table13[[#This Row],[T2]]),0,IF(Table13[[#This Row],[T2]]&gt;0,1,0))</f>
        <v>1</v>
      </c>
      <c r="K2216">
        <f>IF(ISBLANK(Table13[[#This Row],[T3]]),0,IF(Table13[[#This Row],[T3]]&gt;0,1,0))</f>
        <v>1</v>
      </c>
      <c r="L2216">
        <f>IF(ISBLANK(Table13[[#This Row],[T4]]),0,IF(Table13[[#This Row],[T4]]&gt;0,1,0))</f>
        <v>0</v>
      </c>
    </row>
    <row r="2217" spans="1:12">
      <c r="A2217" s="4">
        <v>43770.291666666664</v>
      </c>
      <c r="B2217">
        <f t="shared" si="87"/>
        <v>1</v>
      </c>
      <c r="C2217">
        <f t="shared" si="88"/>
        <v>7</v>
      </c>
      <c r="D2217">
        <v>32</v>
      </c>
      <c r="E2217">
        <v>57</v>
      </c>
      <c r="F2217">
        <v>57</v>
      </c>
      <c r="G2217">
        <v>0</v>
      </c>
      <c r="I2217">
        <f>IF(ISBLANK(Table13[[#This Row],[T1]]),0,IF(Table13[[#This Row],[T1]]&gt;0,1,0))</f>
        <v>1</v>
      </c>
      <c r="J2217">
        <f>IF(ISBLANK(Table13[[#This Row],[T2]]),0,IF(Table13[[#This Row],[T2]]&gt;0,1,0))</f>
        <v>1</v>
      </c>
      <c r="K2217">
        <f>IF(ISBLANK(Table13[[#This Row],[T3]]),0,IF(Table13[[#This Row],[T3]]&gt;0,1,0))</f>
        <v>1</v>
      </c>
      <c r="L2217">
        <f>IF(ISBLANK(Table13[[#This Row],[T4]]),0,IF(Table13[[#This Row],[T4]]&gt;0,1,0))</f>
        <v>0</v>
      </c>
    </row>
    <row r="2218" spans="1:12">
      <c r="A2218" s="4">
        <v>43770.333333333336</v>
      </c>
      <c r="B2218">
        <f t="shared" si="87"/>
        <v>1</v>
      </c>
      <c r="C2218">
        <f t="shared" si="88"/>
        <v>8</v>
      </c>
      <c r="D2218">
        <v>0</v>
      </c>
      <c r="E2218">
        <v>58</v>
      </c>
      <c r="F2218">
        <v>1</v>
      </c>
      <c r="G2218">
        <v>0</v>
      </c>
      <c r="I2218">
        <f>IF(ISBLANK(Table13[[#This Row],[T1]]),0,IF(Table13[[#This Row],[T1]]&gt;0,1,0))</f>
        <v>0</v>
      </c>
      <c r="J2218">
        <f>IF(ISBLANK(Table13[[#This Row],[T2]]),0,IF(Table13[[#This Row],[T2]]&gt;0,1,0))</f>
        <v>1</v>
      </c>
      <c r="K2218">
        <f>IF(ISBLANK(Table13[[#This Row],[T3]]),0,IF(Table13[[#This Row],[T3]]&gt;0,1,0))</f>
        <v>1</v>
      </c>
      <c r="L2218">
        <f>IF(ISBLANK(Table13[[#This Row],[T4]]),0,IF(Table13[[#This Row],[T4]]&gt;0,1,0))</f>
        <v>0</v>
      </c>
    </row>
    <row r="2219" spans="1:12">
      <c r="A2219" s="4">
        <v>43770.375</v>
      </c>
      <c r="B2219">
        <f t="shared" si="87"/>
        <v>1</v>
      </c>
      <c r="C2219">
        <f t="shared" si="88"/>
        <v>9</v>
      </c>
      <c r="D2219">
        <v>0</v>
      </c>
      <c r="E2219">
        <v>5</v>
      </c>
      <c r="F2219">
        <v>0</v>
      </c>
      <c r="G2219">
        <v>0</v>
      </c>
      <c r="I2219">
        <f>IF(ISBLANK(Table13[[#This Row],[T1]]),0,IF(Table13[[#This Row],[T1]]&gt;0,1,0))</f>
        <v>0</v>
      </c>
      <c r="J2219">
        <f>IF(ISBLANK(Table13[[#This Row],[T2]]),0,IF(Table13[[#This Row],[T2]]&gt;0,1,0))</f>
        <v>1</v>
      </c>
      <c r="K2219">
        <f>IF(ISBLANK(Table13[[#This Row],[T3]]),0,IF(Table13[[#This Row],[T3]]&gt;0,1,0))</f>
        <v>0</v>
      </c>
      <c r="L2219">
        <f>IF(ISBLANK(Table13[[#This Row],[T4]]),0,IF(Table13[[#This Row],[T4]]&gt;0,1,0))</f>
        <v>0</v>
      </c>
    </row>
    <row r="2220" spans="1:12">
      <c r="A2220" s="4">
        <v>43770.416666435187</v>
      </c>
      <c r="B2220">
        <f t="shared" si="87"/>
        <v>1</v>
      </c>
      <c r="C2220">
        <f t="shared" si="88"/>
        <v>10</v>
      </c>
      <c r="I2220">
        <f>IF(ISBLANK(Table13[[#This Row],[T1]]),0,IF(Table13[[#This Row],[T1]]&gt;0,1,0))</f>
        <v>0</v>
      </c>
      <c r="J2220">
        <f>IF(ISBLANK(Table13[[#This Row],[T2]]),0,IF(Table13[[#This Row],[T2]]&gt;0,1,0))</f>
        <v>0</v>
      </c>
      <c r="K2220">
        <f>IF(ISBLANK(Table13[[#This Row],[T3]]),0,IF(Table13[[#This Row],[T3]]&gt;0,1,0))</f>
        <v>0</v>
      </c>
      <c r="L2220">
        <f>IF(ISBLANK(Table13[[#This Row],[T4]]),0,IF(Table13[[#This Row],[T4]]&gt;0,1,0))</f>
        <v>0</v>
      </c>
    </row>
    <row r="2221" spans="1:12">
      <c r="A2221" s="4">
        <v>43770.458333043978</v>
      </c>
      <c r="B2221">
        <f t="shared" si="87"/>
        <v>1</v>
      </c>
      <c r="C2221">
        <f t="shared" si="88"/>
        <v>11</v>
      </c>
      <c r="I2221">
        <f>IF(ISBLANK(Table13[[#This Row],[T1]]),0,IF(Table13[[#This Row],[T1]]&gt;0,1,0))</f>
        <v>0</v>
      </c>
      <c r="J2221">
        <f>IF(ISBLANK(Table13[[#This Row],[T2]]),0,IF(Table13[[#This Row],[T2]]&gt;0,1,0))</f>
        <v>0</v>
      </c>
      <c r="K2221">
        <f>IF(ISBLANK(Table13[[#This Row],[T3]]),0,IF(Table13[[#This Row],[T3]]&gt;0,1,0))</f>
        <v>0</v>
      </c>
      <c r="L2221">
        <f>IF(ISBLANK(Table13[[#This Row],[T4]]),0,IF(Table13[[#This Row],[T4]]&gt;0,1,0))</f>
        <v>0</v>
      </c>
    </row>
    <row r="2222" spans="1:12">
      <c r="A2222" s="4">
        <v>43770.499999652777</v>
      </c>
      <c r="B2222">
        <f t="shared" si="87"/>
        <v>1</v>
      </c>
      <c r="C2222">
        <f t="shared" si="88"/>
        <v>12</v>
      </c>
      <c r="I2222">
        <f>IF(ISBLANK(Table13[[#This Row],[T1]]),0,IF(Table13[[#This Row],[T1]]&gt;0,1,0))</f>
        <v>0</v>
      </c>
      <c r="J2222">
        <f>IF(ISBLANK(Table13[[#This Row],[T2]]),0,IF(Table13[[#This Row],[T2]]&gt;0,1,0))</f>
        <v>0</v>
      </c>
      <c r="K2222">
        <f>IF(ISBLANK(Table13[[#This Row],[T3]]),0,IF(Table13[[#This Row],[T3]]&gt;0,1,0))</f>
        <v>0</v>
      </c>
      <c r="L2222">
        <f>IF(ISBLANK(Table13[[#This Row],[T4]]),0,IF(Table13[[#This Row],[T4]]&gt;0,1,0))</f>
        <v>0</v>
      </c>
    </row>
    <row r="2223" spans="1:12">
      <c r="A2223" s="4">
        <v>43770.541666261575</v>
      </c>
      <c r="B2223">
        <f t="shared" si="87"/>
        <v>1</v>
      </c>
      <c r="C2223">
        <f t="shared" si="88"/>
        <v>13</v>
      </c>
      <c r="I2223">
        <f>IF(ISBLANK(Table13[[#This Row],[T1]]),0,IF(Table13[[#This Row],[T1]]&gt;0,1,0))</f>
        <v>0</v>
      </c>
      <c r="J2223">
        <f>IF(ISBLANK(Table13[[#This Row],[T2]]),0,IF(Table13[[#This Row],[T2]]&gt;0,1,0))</f>
        <v>0</v>
      </c>
      <c r="K2223">
        <f>IF(ISBLANK(Table13[[#This Row],[T3]]),0,IF(Table13[[#This Row],[T3]]&gt;0,1,0))</f>
        <v>0</v>
      </c>
      <c r="L2223">
        <f>IF(ISBLANK(Table13[[#This Row],[T4]]),0,IF(Table13[[#This Row],[T4]]&gt;0,1,0))</f>
        <v>0</v>
      </c>
    </row>
    <row r="2224" spans="1:12">
      <c r="A2224" s="4">
        <v>43770.583332870374</v>
      </c>
      <c r="B2224">
        <f t="shared" si="87"/>
        <v>1</v>
      </c>
      <c r="C2224">
        <f t="shared" si="88"/>
        <v>14</v>
      </c>
      <c r="I2224">
        <f>IF(ISBLANK(Table13[[#This Row],[T1]]),0,IF(Table13[[#This Row],[T1]]&gt;0,1,0))</f>
        <v>0</v>
      </c>
      <c r="J2224">
        <f>IF(ISBLANK(Table13[[#This Row],[T2]]),0,IF(Table13[[#This Row],[T2]]&gt;0,1,0))</f>
        <v>0</v>
      </c>
      <c r="K2224">
        <f>IF(ISBLANK(Table13[[#This Row],[T3]]),0,IF(Table13[[#This Row],[T3]]&gt;0,1,0))</f>
        <v>0</v>
      </c>
      <c r="L2224">
        <f>IF(ISBLANK(Table13[[#This Row],[T4]]),0,IF(Table13[[#This Row],[T4]]&gt;0,1,0))</f>
        <v>0</v>
      </c>
    </row>
    <row r="2225" spans="1:12">
      <c r="A2225" s="4">
        <v>43770.624999479165</v>
      </c>
      <c r="B2225">
        <f t="shared" si="87"/>
        <v>1</v>
      </c>
      <c r="C2225">
        <f t="shared" si="88"/>
        <v>15</v>
      </c>
      <c r="I2225">
        <f>IF(ISBLANK(Table13[[#This Row],[T1]]),0,IF(Table13[[#This Row],[T1]]&gt;0,1,0))</f>
        <v>0</v>
      </c>
      <c r="J2225">
        <f>IF(ISBLANK(Table13[[#This Row],[T2]]),0,IF(Table13[[#This Row],[T2]]&gt;0,1,0))</f>
        <v>0</v>
      </c>
      <c r="K2225">
        <f>IF(ISBLANK(Table13[[#This Row],[T3]]),0,IF(Table13[[#This Row],[T3]]&gt;0,1,0))</f>
        <v>0</v>
      </c>
      <c r="L2225">
        <f>IF(ISBLANK(Table13[[#This Row],[T4]]),0,IF(Table13[[#This Row],[T4]]&gt;0,1,0))</f>
        <v>0</v>
      </c>
    </row>
    <row r="2226" spans="1:12">
      <c r="A2226" s="4">
        <v>43770.666666666664</v>
      </c>
      <c r="B2226">
        <f t="shared" si="87"/>
        <v>1</v>
      </c>
      <c r="C2226">
        <f t="shared" si="88"/>
        <v>16</v>
      </c>
      <c r="D2226">
        <v>37</v>
      </c>
      <c r="E2226">
        <v>0</v>
      </c>
      <c r="F2226">
        <v>0</v>
      </c>
      <c r="G2226">
        <v>0</v>
      </c>
      <c r="I2226">
        <f>IF(ISBLANK(Table13[[#This Row],[T1]]),0,IF(Table13[[#This Row],[T1]]&gt;0,1,0))</f>
        <v>1</v>
      </c>
      <c r="J2226">
        <f>IF(ISBLANK(Table13[[#This Row],[T2]]),0,IF(Table13[[#This Row],[T2]]&gt;0,1,0))</f>
        <v>0</v>
      </c>
      <c r="K2226">
        <f>IF(ISBLANK(Table13[[#This Row],[T3]]),0,IF(Table13[[#This Row],[T3]]&gt;0,1,0))</f>
        <v>0</v>
      </c>
      <c r="L2226">
        <f>IF(ISBLANK(Table13[[#This Row],[T4]]),0,IF(Table13[[#This Row],[T4]]&gt;0,1,0))</f>
        <v>0</v>
      </c>
    </row>
    <row r="2227" spans="1:12">
      <c r="A2227" s="4">
        <v>43770.708333333336</v>
      </c>
      <c r="B2227">
        <f t="shared" si="87"/>
        <v>1</v>
      </c>
      <c r="C2227">
        <f t="shared" si="88"/>
        <v>17</v>
      </c>
      <c r="D2227">
        <v>57</v>
      </c>
      <c r="E2227">
        <v>0</v>
      </c>
      <c r="F2227">
        <v>0</v>
      </c>
      <c r="G2227">
        <v>0</v>
      </c>
      <c r="I2227">
        <f>IF(ISBLANK(Table13[[#This Row],[T1]]),0,IF(Table13[[#This Row],[T1]]&gt;0,1,0))</f>
        <v>1</v>
      </c>
      <c r="J2227">
        <f>IF(ISBLANK(Table13[[#This Row],[T2]]),0,IF(Table13[[#This Row],[T2]]&gt;0,1,0))</f>
        <v>0</v>
      </c>
      <c r="K2227">
        <f>IF(ISBLANK(Table13[[#This Row],[T3]]),0,IF(Table13[[#This Row],[T3]]&gt;0,1,0))</f>
        <v>0</v>
      </c>
      <c r="L2227">
        <f>IF(ISBLANK(Table13[[#This Row],[T4]]),0,IF(Table13[[#This Row],[T4]]&gt;0,1,0))</f>
        <v>0</v>
      </c>
    </row>
    <row r="2228" spans="1:12">
      <c r="A2228" s="4">
        <v>43770.75</v>
      </c>
      <c r="B2228">
        <f t="shared" si="87"/>
        <v>1</v>
      </c>
      <c r="C2228">
        <f t="shared" si="88"/>
        <v>18</v>
      </c>
      <c r="D2228">
        <v>32</v>
      </c>
      <c r="E2228">
        <v>0</v>
      </c>
      <c r="F2228">
        <v>0</v>
      </c>
      <c r="G2228">
        <v>0</v>
      </c>
      <c r="I2228">
        <f>IF(ISBLANK(Table13[[#This Row],[T1]]),0,IF(Table13[[#This Row],[T1]]&gt;0,1,0))</f>
        <v>1</v>
      </c>
      <c r="J2228">
        <f>IF(ISBLANK(Table13[[#This Row],[T2]]),0,IF(Table13[[#This Row],[T2]]&gt;0,1,0))</f>
        <v>0</v>
      </c>
      <c r="K2228">
        <f>IF(ISBLANK(Table13[[#This Row],[T3]]),0,IF(Table13[[#This Row],[T3]]&gt;0,1,0))</f>
        <v>0</v>
      </c>
      <c r="L2228">
        <f>IF(ISBLANK(Table13[[#This Row],[T4]]),0,IF(Table13[[#This Row],[T4]]&gt;0,1,0))</f>
        <v>0</v>
      </c>
    </row>
    <row r="2229" spans="1:12">
      <c r="A2229" s="4">
        <v>43770.791666666664</v>
      </c>
      <c r="B2229">
        <f t="shared" si="87"/>
        <v>1</v>
      </c>
      <c r="C2229">
        <f t="shared" si="88"/>
        <v>19</v>
      </c>
      <c r="D2229">
        <v>0</v>
      </c>
      <c r="E2229">
        <v>0</v>
      </c>
      <c r="F2229">
        <v>51</v>
      </c>
      <c r="G2229">
        <v>0</v>
      </c>
      <c r="I2229">
        <f>IF(ISBLANK(Table13[[#This Row],[T1]]),0,IF(Table13[[#This Row],[T1]]&gt;0,1,0))</f>
        <v>0</v>
      </c>
      <c r="J2229">
        <f>IF(ISBLANK(Table13[[#This Row],[T2]]),0,IF(Table13[[#This Row],[T2]]&gt;0,1,0))</f>
        <v>0</v>
      </c>
      <c r="K2229">
        <f>IF(ISBLANK(Table13[[#This Row],[T3]]),0,IF(Table13[[#This Row],[T3]]&gt;0,1,0))</f>
        <v>1</v>
      </c>
      <c r="L2229">
        <f>IF(ISBLANK(Table13[[#This Row],[T4]]),0,IF(Table13[[#This Row],[T4]]&gt;0,1,0))</f>
        <v>0</v>
      </c>
    </row>
    <row r="2230" spans="1:12">
      <c r="A2230" s="4">
        <v>43770.833333333336</v>
      </c>
      <c r="B2230">
        <f t="shared" si="87"/>
        <v>1</v>
      </c>
      <c r="C2230">
        <f t="shared" si="88"/>
        <v>20</v>
      </c>
      <c r="D2230">
        <v>10</v>
      </c>
      <c r="E2230">
        <v>0</v>
      </c>
      <c r="F2230">
        <v>58</v>
      </c>
      <c r="G2230">
        <v>0</v>
      </c>
      <c r="I2230">
        <f>IF(ISBLANK(Table13[[#This Row],[T1]]),0,IF(Table13[[#This Row],[T1]]&gt;0,1,0))</f>
        <v>1</v>
      </c>
      <c r="J2230">
        <f>IF(ISBLANK(Table13[[#This Row],[T2]]),0,IF(Table13[[#This Row],[T2]]&gt;0,1,0))</f>
        <v>0</v>
      </c>
      <c r="K2230">
        <f>IF(ISBLANK(Table13[[#This Row],[T3]]),0,IF(Table13[[#This Row],[T3]]&gt;0,1,0))</f>
        <v>1</v>
      </c>
      <c r="L2230">
        <f>IF(ISBLANK(Table13[[#This Row],[T4]]),0,IF(Table13[[#This Row],[T4]]&gt;0,1,0))</f>
        <v>0</v>
      </c>
    </row>
    <row r="2231" spans="1:12">
      <c r="A2231" s="4">
        <v>43770.875</v>
      </c>
      <c r="B2231">
        <f t="shared" si="87"/>
        <v>1</v>
      </c>
      <c r="C2231">
        <f t="shared" si="88"/>
        <v>21</v>
      </c>
      <c r="D2231">
        <v>58</v>
      </c>
      <c r="E2231">
        <v>42</v>
      </c>
      <c r="F2231">
        <v>58</v>
      </c>
      <c r="G2231">
        <v>0</v>
      </c>
      <c r="I2231">
        <f>IF(ISBLANK(Table13[[#This Row],[T1]]),0,IF(Table13[[#This Row],[T1]]&gt;0,1,0))</f>
        <v>1</v>
      </c>
      <c r="J2231">
        <f>IF(ISBLANK(Table13[[#This Row],[T2]]),0,IF(Table13[[#This Row],[T2]]&gt;0,1,0))</f>
        <v>1</v>
      </c>
      <c r="K2231">
        <f>IF(ISBLANK(Table13[[#This Row],[T3]]),0,IF(Table13[[#This Row],[T3]]&gt;0,1,0))</f>
        <v>1</v>
      </c>
      <c r="L2231">
        <f>IF(ISBLANK(Table13[[#This Row],[T4]]),0,IF(Table13[[#This Row],[T4]]&gt;0,1,0))</f>
        <v>0</v>
      </c>
    </row>
    <row r="2232" spans="1:12">
      <c r="A2232" s="4">
        <v>43770.916666666664</v>
      </c>
      <c r="B2232">
        <f t="shared" si="87"/>
        <v>1</v>
      </c>
      <c r="C2232">
        <f t="shared" si="88"/>
        <v>22</v>
      </c>
      <c r="D2232">
        <v>57</v>
      </c>
      <c r="E2232">
        <v>57</v>
      </c>
      <c r="F2232">
        <v>57</v>
      </c>
      <c r="G2232">
        <v>0</v>
      </c>
      <c r="I2232">
        <f>IF(ISBLANK(Table13[[#This Row],[T1]]),0,IF(Table13[[#This Row],[T1]]&gt;0,1,0))</f>
        <v>1</v>
      </c>
      <c r="J2232">
        <f>IF(ISBLANK(Table13[[#This Row],[T2]]),0,IF(Table13[[#This Row],[T2]]&gt;0,1,0))</f>
        <v>1</v>
      </c>
      <c r="K2232">
        <f>IF(ISBLANK(Table13[[#This Row],[T3]]),0,IF(Table13[[#This Row],[T3]]&gt;0,1,0))</f>
        <v>1</v>
      </c>
      <c r="L2232">
        <f>IF(ISBLANK(Table13[[#This Row],[T4]]),0,IF(Table13[[#This Row],[T4]]&gt;0,1,0))</f>
        <v>0</v>
      </c>
    </row>
    <row r="2233" spans="1:12">
      <c r="A2233" s="4">
        <v>43770.958333333336</v>
      </c>
      <c r="B2233">
        <f t="shared" si="87"/>
        <v>1</v>
      </c>
      <c r="C2233">
        <f t="shared" si="88"/>
        <v>23</v>
      </c>
      <c r="D2233">
        <v>58</v>
      </c>
      <c r="E2233">
        <v>58</v>
      </c>
      <c r="F2233">
        <v>58</v>
      </c>
      <c r="G2233">
        <v>0</v>
      </c>
      <c r="I2233">
        <f>IF(ISBLANK(Table13[[#This Row],[T1]]),0,IF(Table13[[#This Row],[T1]]&gt;0,1,0))</f>
        <v>1</v>
      </c>
      <c r="J2233">
        <f>IF(ISBLANK(Table13[[#This Row],[T2]]),0,IF(Table13[[#This Row],[T2]]&gt;0,1,0))</f>
        <v>1</v>
      </c>
      <c r="K2233">
        <f>IF(ISBLANK(Table13[[#This Row],[T3]]),0,IF(Table13[[#This Row],[T3]]&gt;0,1,0))</f>
        <v>1</v>
      </c>
      <c r="L2233">
        <f>IF(ISBLANK(Table13[[#This Row],[T4]]),0,IF(Table13[[#This Row],[T4]]&gt;0,1,0))</f>
        <v>0</v>
      </c>
    </row>
    <row r="2234" spans="1:12">
      <c r="A2234" s="4">
        <v>43771</v>
      </c>
      <c r="B2234">
        <f t="shared" si="87"/>
        <v>2</v>
      </c>
      <c r="C2234">
        <f t="shared" si="88"/>
        <v>0</v>
      </c>
      <c r="D2234">
        <v>58</v>
      </c>
      <c r="E2234">
        <v>58</v>
      </c>
      <c r="F2234">
        <v>58</v>
      </c>
      <c r="G2234">
        <v>0</v>
      </c>
      <c r="I2234">
        <f>IF(ISBLANK(Table13[[#This Row],[T1]]),0,IF(Table13[[#This Row],[T1]]&gt;0,1,0))</f>
        <v>1</v>
      </c>
      <c r="J2234">
        <f>IF(ISBLANK(Table13[[#This Row],[T2]]),0,IF(Table13[[#This Row],[T2]]&gt;0,1,0))</f>
        <v>1</v>
      </c>
      <c r="K2234">
        <f>IF(ISBLANK(Table13[[#This Row],[T3]]),0,IF(Table13[[#This Row],[T3]]&gt;0,1,0))</f>
        <v>1</v>
      </c>
      <c r="L2234">
        <f>IF(ISBLANK(Table13[[#This Row],[T4]]),0,IF(Table13[[#This Row],[T4]]&gt;0,1,0))</f>
        <v>0</v>
      </c>
    </row>
    <row r="2235" spans="1:12">
      <c r="A2235" s="4">
        <v>43771.041666666664</v>
      </c>
      <c r="B2235">
        <f t="shared" si="87"/>
        <v>2</v>
      </c>
      <c r="C2235">
        <f t="shared" si="88"/>
        <v>1</v>
      </c>
      <c r="D2235">
        <v>58</v>
      </c>
      <c r="E2235">
        <v>58</v>
      </c>
      <c r="F2235">
        <v>58</v>
      </c>
      <c r="G2235">
        <v>0</v>
      </c>
      <c r="I2235">
        <f>IF(ISBLANK(Table13[[#This Row],[T1]]),0,IF(Table13[[#This Row],[T1]]&gt;0,1,0))</f>
        <v>1</v>
      </c>
      <c r="J2235">
        <f>IF(ISBLANK(Table13[[#This Row],[T2]]),0,IF(Table13[[#This Row],[T2]]&gt;0,1,0))</f>
        <v>1</v>
      </c>
      <c r="K2235">
        <f>IF(ISBLANK(Table13[[#This Row],[T3]]),0,IF(Table13[[#This Row],[T3]]&gt;0,1,0))</f>
        <v>1</v>
      </c>
      <c r="L2235">
        <f>IF(ISBLANK(Table13[[#This Row],[T4]]),0,IF(Table13[[#This Row],[T4]]&gt;0,1,0))</f>
        <v>0</v>
      </c>
    </row>
    <row r="2236" spans="1:12">
      <c r="A2236" s="4">
        <v>43771.083333333336</v>
      </c>
      <c r="B2236">
        <f t="shared" si="87"/>
        <v>2</v>
      </c>
      <c r="C2236">
        <f t="shared" si="88"/>
        <v>2</v>
      </c>
      <c r="D2236">
        <v>57</v>
      </c>
      <c r="E2236">
        <v>57</v>
      </c>
      <c r="F2236">
        <v>57</v>
      </c>
      <c r="G2236">
        <v>0</v>
      </c>
      <c r="I2236">
        <f>IF(ISBLANK(Table13[[#This Row],[T1]]),0,IF(Table13[[#This Row],[T1]]&gt;0,1,0))</f>
        <v>1</v>
      </c>
      <c r="J2236">
        <f>IF(ISBLANK(Table13[[#This Row],[T2]]),0,IF(Table13[[#This Row],[T2]]&gt;0,1,0))</f>
        <v>1</v>
      </c>
      <c r="K2236">
        <f>IF(ISBLANK(Table13[[#This Row],[T3]]),0,IF(Table13[[#This Row],[T3]]&gt;0,1,0))</f>
        <v>1</v>
      </c>
      <c r="L2236">
        <f>IF(ISBLANK(Table13[[#This Row],[T4]]),0,IF(Table13[[#This Row],[T4]]&gt;0,1,0))</f>
        <v>0</v>
      </c>
    </row>
    <row r="2237" spans="1:12">
      <c r="A2237" s="4">
        <v>43771.125</v>
      </c>
      <c r="B2237">
        <f t="shared" si="87"/>
        <v>2</v>
      </c>
      <c r="C2237">
        <f t="shared" si="88"/>
        <v>3</v>
      </c>
      <c r="D2237">
        <v>58</v>
      </c>
      <c r="E2237">
        <v>58</v>
      </c>
      <c r="F2237">
        <v>58</v>
      </c>
      <c r="G2237">
        <v>0</v>
      </c>
      <c r="I2237">
        <f>IF(ISBLANK(Table13[[#This Row],[T1]]),0,IF(Table13[[#This Row],[T1]]&gt;0,1,0))</f>
        <v>1</v>
      </c>
      <c r="J2237">
        <f>IF(ISBLANK(Table13[[#This Row],[T2]]),0,IF(Table13[[#This Row],[T2]]&gt;0,1,0))</f>
        <v>1</v>
      </c>
      <c r="K2237">
        <f>IF(ISBLANK(Table13[[#This Row],[T3]]),0,IF(Table13[[#This Row],[T3]]&gt;0,1,0))</f>
        <v>1</v>
      </c>
      <c r="L2237">
        <f>IF(ISBLANK(Table13[[#This Row],[T4]]),0,IF(Table13[[#This Row],[T4]]&gt;0,1,0))</f>
        <v>0</v>
      </c>
    </row>
    <row r="2238" spans="1:12">
      <c r="A2238" s="4">
        <v>43771.166666666664</v>
      </c>
      <c r="B2238">
        <f t="shared" si="87"/>
        <v>2</v>
      </c>
      <c r="C2238">
        <f t="shared" si="88"/>
        <v>4</v>
      </c>
      <c r="D2238">
        <v>58</v>
      </c>
      <c r="E2238">
        <v>58</v>
      </c>
      <c r="F2238">
        <v>58</v>
      </c>
      <c r="G2238">
        <v>0</v>
      </c>
      <c r="I2238">
        <f>IF(ISBLANK(Table13[[#This Row],[T1]]),0,IF(Table13[[#This Row],[T1]]&gt;0,1,0))</f>
        <v>1</v>
      </c>
      <c r="J2238">
        <f>IF(ISBLANK(Table13[[#This Row],[T2]]),0,IF(Table13[[#This Row],[T2]]&gt;0,1,0))</f>
        <v>1</v>
      </c>
      <c r="K2238">
        <f>IF(ISBLANK(Table13[[#This Row],[T3]]),0,IF(Table13[[#This Row],[T3]]&gt;0,1,0))</f>
        <v>1</v>
      </c>
      <c r="L2238">
        <f>IF(ISBLANK(Table13[[#This Row],[T4]]),0,IF(Table13[[#This Row],[T4]]&gt;0,1,0))</f>
        <v>0</v>
      </c>
    </row>
    <row r="2239" spans="1:12">
      <c r="A2239" s="4">
        <v>43771.208333333336</v>
      </c>
      <c r="B2239">
        <f t="shared" si="87"/>
        <v>2</v>
      </c>
      <c r="C2239">
        <f t="shared" si="88"/>
        <v>5</v>
      </c>
      <c r="D2239">
        <v>58</v>
      </c>
      <c r="E2239">
        <v>58</v>
      </c>
      <c r="F2239">
        <v>58</v>
      </c>
      <c r="G2239">
        <v>0</v>
      </c>
      <c r="I2239">
        <f>IF(ISBLANK(Table13[[#This Row],[T1]]),0,IF(Table13[[#This Row],[T1]]&gt;0,1,0))</f>
        <v>1</v>
      </c>
      <c r="J2239">
        <f>IF(ISBLANK(Table13[[#This Row],[T2]]),0,IF(Table13[[#This Row],[T2]]&gt;0,1,0))</f>
        <v>1</v>
      </c>
      <c r="K2239">
        <f>IF(ISBLANK(Table13[[#This Row],[T3]]),0,IF(Table13[[#This Row],[T3]]&gt;0,1,0))</f>
        <v>1</v>
      </c>
      <c r="L2239">
        <f>IF(ISBLANK(Table13[[#This Row],[T4]]),0,IF(Table13[[#This Row],[T4]]&gt;0,1,0))</f>
        <v>0</v>
      </c>
    </row>
    <row r="2240" spans="1:12">
      <c r="A2240" s="4">
        <v>43771.25</v>
      </c>
      <c r="B2240">
        <f t="shared" si="87"/>
        <v>2</v>
      </c>
      <c r="C2240">
        <f t="shared" si="88"/>
        <v>6</v>
      </c>
      <c r="D2240">
        <v>57</v>
      </c>
      <c r="E2240">
        <v>57</v>
      </c>
      <c r="F2240">
        <v>57</v>
      </c>
      <c r="G2240">
        <v>0</v>
      </c>
      <c r="I2240">
        <f>IF(ISBLANK(Table13[[#This Row],[T1]]),0,IF(Table13[[#This Row],[T1]]&gt;0,1,0))</f>
        <v>1</v>
      </c>
      <c r="J2240">
        <f>IF(ISBLANK(Table13[[#This Row],[T2]]),0,IF(Table13[[#This Row],[T2]]&gt;0,1,0))</f>
        <v>1</v>
      </c>
      <c r="K2240">
        <f>IF(ISBLANK(Table13[[#This Row],[T3]]),0,IF(Table13[[#This Row],[T3]]&gt;0,1,0))</f>
        <v>1</v>
      </c>
      <c r="L2240">
        <f>IF(ISBLANK(Table13[[#This Row],[T4]]),0,IF(Table13[[#This Row],[T4]]&gt;0,1,0))</f>
        <v>0</v>
      </c>
    </row>
    <row r="2241" spans="1:12">
      <c r="A2241" s="4">
        <v>43771.291666666664</v>
      </c>
      <c r="B2241">
        <f t="shared" si="87"/>
        <v>2</v>
      </c>
      <c r="C2241">
        <f t="shared" si="88"/>
        <v>7</v>
      </c>
      <c r="D2241">
        <v>58</v>
      </c>
      <c r="E2241">
        <v>58</v>
      </c>
      <c r="F2241">
        <v>58</v>
      </c>
      <c r="G2241">
        <v>0</v>
      </c>
      <c r="I2241">
        <f>IF(ISBLANK(Table13[[#This Row],[T1]]),0,IF(Table13[[#This Row],[T1]]&gt;0,1,0))</f>
        <v>1</v>
      </c>
      <c r="J2241">
        <f>IF(ISBLANK(Table13[[#This Row],[T2]]),0,IF(Table13[[#This Row],[T2]]&gt;0,1,0))</f>
        <v>1</v>
      </c>
      <c r="K2241">
        <f>IF(ISBLANK(Table13[[#This Row],[T3]]),0,IF(Table13[[#This Row],[T3]]&gt;0,1,0))</f>
        <v>1</v>
      </c>
      <c r="L2241">
        <f>IF(ISBLANK(Table13[[#This Row],[T4]]),0,IF(Table13[[#This Row],[T4]]&gt;0,1,0))</f>
        <v>0</v>
      </c>
    </row>
    <row r="2242" spans="1:12">
      <c r="A2242" s="4">
        <v>43771.333333333336</v>
      </c>
      <c r="B2242">
        <f t="shared" ref="B2242:B2305" si="89">DAY(A2242)</f>
        <v>2</v>
      </c>
      <c r="C2242">
        <f t="shared" si="88"/>
        <v>8</v>
      </c>
      <c r="D2242">
        <v>58</v>
      </c>
      <c r="E2242">
        <v>58</v>
      </c>
      <c r="F2242">
        <v>58</v>
      </c>
      <c r="G2242">
        <v>0</v>
      </c>
      <c r="I2242">
        <f>IF(ISBLANK(Table13[[#This Row],[T1]]),0,IF(Table13[[#This Row],[T1]]&gt;0,1,0))</f>
        <v>1</v>
      </c>
      <c r="J2242">
        <f>IF(ISBLANK(Table13[[#This Row],[T2]]),0,IF(Table13[[#This Row],[T2]]&gt;0,1,0))</f>
        <v>1</v>
      </c>
      <c r="K2242">
        <f>IF(ISBLANK(Table13[[#This Row],[T3]]),0,IF(Table13[[#This Row],[T3]]&gt;0,1,0))</f>
        <v>1</v>
      </c>
      <c r="L2242">
        <f>IF(ISBLANK(Table13[[#This Row],[T4]]),0,IF(Table13[[#This Row],[T4]]&gt;0,1,0))</f>
        <v>0</v>
      </c>
    </row>
    <row r="2243" spans="1:12">
      <c r="A2243" s="4">
        <v>43771.375</v>
      </c>
      <c r="B2243">
        <f t="shared" si="89"/>
        <v>2</v>
      </c>
      <c r="C2243">
        <f t="shared" si="88"/>
        <v>9</v>
      </c>
      <c r="D2243">
        <v>53</v>
      </c>
      <c r="E2243">
        <v>46</v>
      </c>
      <c r="F2243">
        <v>58</v>
      </c>
      <c r="G2243">
        <v>0</v>
      </c>
      <c r="I2243">
        <f>IF(ISBLANK(Table13[[#This Row],[T1]]),0,IF(Table13[[#This Row],[T1]]&gt;0,1,0))</f>
        <v>1</v>
      </c>
      <c r="J2243">
        <f>IF(ISBLANK(Table13[[#This Row],[T2]]),0,IF(Table13[[#This Row],[T2]]&gt;0,1,0))</f>
        <v>1</v>
      </c>
      <c r="K2243">
        <f>IF(ISBLANK(Table13[[#This Row],[T3]]),0,IF(Table13[[#This Row],[T3]]&gt;0,1,0))</f>
        <v>1</v>
      </c>
      <c r="L2243">
        <f>IF(ISBLANK(Table13[[#This Row],[T4]]),0,IF(Table13[[#This Row],[T4]]&gt;0,1,0))</f>
        <v>0</v>
      </c>
    </row>
    <row r="2244" spans="1:12">
      <c r="A2244" s="4">
        <v>43771.416666666664</v>
      </c>
      <c r="B2244">
        <f t="shared" si="89"/>
        <v>2</v>
      </c>
      <c r="C2244">
        <f t="shared" si="88"/>
        <v>10</v>
      </c>
      <c r="D2244">
        <v>58</v>
      </c>
      <c r="E2244">
        <v>0</v>
      </c>
      <c r="F2244">
        <v>58</v>
      </c>
      <c r="G2244">
        <v>0</v>
      </c>
      <c r="I2244">
        <f>IF(ISBLANK(Table13[[#This Row],[T1]]),0,IF(Table13[[#This Row],[T1]]&gt;0,1,0))</f>
        <v>1</v>
      </c>
      <c r="J2244">
        <f>IF(ISBLANK(Table13[[#This Row],[T2]]),0,IF(Table13[[#This Row],[T2]]&gt;0,1,0))</f>
        <v>0</v>
      </c>
      <c r="K2244">
        <f>IF(ISBLANK(Table13[[#This Row],[T3]]),0,IF(Table13[[#This Row],[T3]]&gt;0,1,0))</f>
        <v>1</v>
      </c>
      <c r="L2244">
        <f>IF(ISBLANK(Table13[[#This Row],[T4]]),0,IF(Table13[[#This Row],[T4]]&gt;0,1,0))</f>
        <v>0</v>
      </c>
    </row>
    <row r="2245" spans="1:12">
      <c r="A2245" s="4">
        <v>43771.458333333336</v>
      </c>
      <c r="B2245">
        <f t="shared" si="89"/>
        <v>2</v>
      </c>
      <c r="C2245">
        <f t="shared" si="88"/>
        <v>11</v>
      </c>
      <c r="D2245">
        <v>57</v>
      </c>
      <c r="E2245">
        <v>0</v>
      </c>
      <c r="F2245">
        <v>57</v>
      </c>
      <c r="G2245">
        <v>0</v>
      </c>
      <c r="I2245">
        <f>IF(ISBLANK(Table13[[#This Row],[T1]]),0,IF(Table13[[#This Row],[T1]]&gt;0,1,0))</f>
        <v>1</v>
      </c>
      <c r="J2245">
        <f>IF(ISBLANK(Table13[[#This Row],[T2]]),0,IF(Table13[[#This Row],[T2]]&gt;0,1,0))</f>
        <v>0</v>
      </c>
      <c r="K2245">
        <f>IF(ISBLANK(Table13[[#This Row],[T3]]),0,IF(Table13[[#This Row],[T3]]&gt;0,1,0))</f>
        <v>1</v>
      </c>
      <c r="L2245">
        <f>IF(ISBLANK(Table13[[#This Row],[T4]]),0,IF(Table13[[#This Row],[T4]]&gt;0,1,0))</f>
        <v>0</v>
      </c>
    </row>
    <row r="2246" spans="1:12">
      <c r="A2246" s="4">
        <v>43771.5</v>
      </c>
      <c r="B2246">
        <f t="shared" si="89"/>
        <v>2</v>
      </c>
      <c r="C2246">
        <f t="shared" si="88"/>
        <v>12</v>
      </c>
      <c r="D2246">
        <v>58</v>
      </c>
      <c r="E2246">
        <v>0</v>
      </c>
      <c r="F2246">
        <v>58</v>
      </c>
      <c r="G2246">
        <v>0</v>
      </c>
      <c r="I2246">
        <f>IF(ISBLANK(Table13[[#This Row],[T1]]),0,IF(Table13[[#This Row],[T1]]&gt;0,1,0))</f>
        <v>1</v>
      </c>
      <c r="J2246">
        <f>IF(ISBLANK(Table13[[#This Row],[T2]]),0,IF(Table13[[#This Row],[T2]]&gt;0,1,0))</f>
        <v>0</v>
      </c>
      <c r="K2246">
        <f>IF(ISBLANK(Table13[[#This Row],[T3]]),0,IF(Table13[[#This Row],[T3]]&gt;0,1,0))</f>
        <v>1</v>
      </c>
      <c r="L2246">
        <f>IF(ISBLANK(Table13[[#This Row],[T4]]),0,IF(Table13[[#This Row],[T4]]&gt;0,1,0))</f>
        <v>0</v>
      </c>
    </row>
    <row r="2247" spans="1:12">
      <c r="A2247" s="4">
        <v>43771.541666666664</v>
      </c>
      <c r="B2247">
        <f t="shared" si="89"/>
        <v>2</v>
      </c>
      <c r="C2247">
        <f t="shared" si="88"/>
        <v>13</v>
      </c>
      <c r="D2247">
        <v>58</v>
      </c>
      <c r="E2247">
        <v>0</v>
      </c>
      <c r="F2247">
        <v>58</v>
      </c>
      <c r="G2247">
        <v>0</v>
      </c>
      <c r="I2247">
        <f>IF(ISBLANK(Table13[[#This Row],[T1]]),0,IF(Table13[[#This Row],[T1]]&gt;0,1,0))</f>
        <v>1</v>
      </c>
      <c r="J2247">
        <f>IF(ISBLANK(Table13[[#This Row],[T2]]),0,IF(Table13[[#This Row],[T2]]&gt;0,1,0))</f>
        <v>0</v>
      </c>
      <c r="K2247">
        <f>IF(ISBLANK(Table13[[#This Row],[T3]]),0,IF(Table13[[#This Row],[T3]]&gt;0,1,0))</f>
        <v>1</v>
      </c>
      <c r="L2247">
        <f>IF(ISBLANK(Table13[[#This Row],[T4]]),0,IF(Table13[[#This Row],[T4]]&gt;0,1,0))</f>
        <v>0</v>
      </c>
    </row>
    <row r="2248" spans="1:12">
      <c r="A2248" s="4">
        <v>43771.583333333336</v>
      </c>
      <c r="B2248">
        <f t="shared" si="89"/>
        <v>2</v>
      </c>
      <c r="C2248">
        <f t="shared" si="88"/>
        <v>14</v>
      </c>
      <c r="D2248">
        <v>23</v>
      </c>
      <c r="E2248">
        <v>0</v>
      </c>
      <c r="F2248">
        <v>23</v>
      </c>
      <c r="G2248">
        <v>0</v>
      </c>
      <c r="I2248">
        <f>IF(ISBLANK(Table13[[#This Row],[T1]]),0,IF(Table13[[#This Row],[T1]]&gt;0,1,0))</f>
        <v>1</v>
      </c>
      <c r="J2248">
        <f>IF(ISBLANK(Table13[[#This Row],[T2]]),0,IF(Table13[[#This Row],[T2]]&gt;0,1,0))</f>
        <v>0</v>
      </c>
      <c r="K2248">
        <f>IF(ISBLANK(Table13[[#This Row],[T3]]),0,IF(Table13[[#This Row],[T3]]&gt;0,1,0))</f>
        <v>1</v>
      </c>
      <c r="L2248">
        <f>IF(ISBLANK(Table13[[#This Row],[T4]]),0,IF(Table13[[#This Row],[T4]]&gt;0,1,0))</f>
        <v>0</v>
      </c>
    </row>
    <row r="2249" spans="1:12">
      <c r="A2249" s="4">
        <v>43771.625</v>
      </c>
      <c r="B2249">
        <f t="shared" si="89"/>
        <v>2</v>
      </c>
      <c r="C2249">
        <f t="shared" si="88"/>
        <v>15</v>
      </c>
      <c r="D2249">
        <v>6</v>
      </c>
      <c r="E2249">
        <v>0</v>
      </c>
      <c r="F2249">
        <v>9</v>
      </c>
      <c r="G2249">
        <v>0</v>
      </c>
      <c r="I2249">
        <f>IF(ISBLANK(Table13[[#This Row],[T1]]),0,IF(Table13[[#This Row],[T1]]&gt;0,1,0))</f>
        <v>1</v>
      </c>
      <c r="J2249">
        <f>IF(ISBLANK(Table13[[#This Row],[T2]]),0,IF(Table13[[#This Row],[T2]]&gt;0,1,0))</f>
        <v>0</v>
      </c>
      <c r="K2249">
        <f>IF(ISBLANK(Table13[[#This Row],[T3]]),0,IF(Table13[[#This Row],[T3]]&gt;0,1,0))</f>
        <v>1</v>
      </c>
      <c r="L2249">
        <f>IF(ISBLANK(Table13[[#This Row],[T4]]),0,IF(Table13[[#This Row],[T4]]&gt;0,1,0))</f>
        <v>0</v>
      </c>
    </row>
    <row r="2250" spans="1:12">
      <c r="A2250" s="4">
        <v>43771.666666666664</v>
      </c>
      <c r="B2250">
        <f t="shared" si="89"/>
        <v>2</v>
      </c>
      <c r="C2250">
        <f t="shared" si="88"/>
        <v>16</v>
      </c>
      <c r="D2250">
        <v>58</v>
      </c>
      <c r="E2250">
        <v>0</v>
      </c>
      <c r="F2250">
        <v>53</v>
      </c>
      <c r="G2250">
        <v>0</v>
      </c>
      <c r="I2250">
        <f>IF(ISBLANK(Table13[[#This Row],[T1]]),0,IF(Table13[[#This Row],[T1]]&gt;0,1,0))</f>
        <v>1</v>
      </c>
      <c r="J2250">
        <f>IF(ISBLANK(Table13[[#This Row],[T2]]),0,IF(Table13[[#This Row],[T2]]&gt;0,1,0))</f>
        <v>0</v>
      </c>
      <c r="K2250">
        <f>IF(ISBLANK(Table13[[#This Row],[T3]]),0,IF(Table13[[#This Row],[T3]]&gt;0,1,0))</f>
        <v>1</v>
      </c>
      <c r="L2250">
        <f>IF(ISBLANK(Table13[[#This Row],[T4]]),0,IF(Table13[[#This Row],[T4]]&gt;0,1,0))</f>
        <v>0</v>
      </c>
    </row>
    <row r="2251" spans="1:12">
      <c r="A2251" s="4">
        <v>43771.708333333336</v>
      </c>
      <c r="B2251">
        <f t="shared" si="89"/>
        <v>2</v>
      </c>
      <c r="C2251">
        <f t="shared" si="88"/>
        <v>17</v>
      </c>
      <c r="D2251">
        <v>58</v>
      </c>
      <c r="E2251">
        <v>0</v>
      </c>
      <c r="F2251">
        <v>55</v>
      </c>
      <c r="G2251">
        <v>0</v>
      </c>
      <c r="I2251">
        <f>IF(ISBLANK(Table13[[#This Row],[T1]]),0,IF(Table13[[#This Row],[T1]]&gt;0,1,0))</f>
        <v>1</v>
      </c>
      <c r="J2251">
        <f>IF(ISBLANK(Table13[[#This Row],[T2]]),0,IF(Table13[[#This Row],[T2]]&gt;0,1,0))</f>
        <v>0</v>
      </c>
      <c r="K2251">
        <f>IF(ISBLANK(Table13[[#This Row],[T3]]),0,IF(Table13[[#This Row],[T3]]&gt;0,1,0))</f>
        <v>1</v>
      </c>
      <c r="L2251">
        <f>IF(ISBLANK(Table13[[#This Row],[T4]]),0,IF(Table13[[#This Row],[T4]]&gt;0,1,0))</f>
        <v>0</v>
      </c>
    </row>
    <row r="2252" spans="1:12">
      <c r="A2252" s="4">
        <v>43771.75</v>
      </c>
      <c r="B2252">
        <f t="shared" si="89"/>
        <v>2</v>
      </c>
      <c r="C2252">
        <f t="shared" si="88"/>
        <v>18</v>
      </c>
      <c r="D2252">
        <v>58</v>
      </c>
      <c r="E2252">
        <v>0</v>
      </c>
      <c r="F2252">
        <v>58</v>
      </c>
      <c r="G2252">
        <v>0</v>
      </c>
      <c r="I2252">
        <f>IF(ISBLANK(Table13[[#This Row],[T1]]),0,IF(Table13[[#This Row],[T1]]&gt;0,1,0))</f>
        <v>1</v>
      </c>
      <c r="J2252">
        <f>IF(ISBLANK(Table13[[#This Row],[T2]]),0,IF(Table13[[#This Row],[T2]]&gt;0,1,0))</f>
        <v>0</v>
      </c>
      <c r="K2252">
        <f>IF(ISBLANK(Table13[[#This Row],[T3]]),0,IF(Table13[[#This Row],[T3]]&gt;0,1,0))</f>
        <v>1</v>
      </c>
      <c r="L2252">
        <f>IF(ISBLANK(Table13[[#This Row],[T4]]),0,IF(Table13[[#This Row],[T4]]&gt;0,1,0))</f>
        <v>0</v>
      </c>
    </row>
    <row r="2253" spans="1:12">
      <c r="A2253" s="4">
        <v>43771.791666666664</v>
      </c>
      <c r="B2253">
        <f t="shared" si="89"/>
        <v>2</v>
      </c>
      <c r="C2253">
        <f t="shared" si="88"/>
        <v>19</v>
      </c>
      <c r="D2253">
        <v>57</v>
      </c>
      <c r="E2253">
        <v>0</v>
      </c>
      <c r="F2253">
        <v>14</v>
      </c>
      <c r="G2253">
        <v>0</v>
      </c>
      <c r="I2253">
        <f>IF(ISBLANK(Table13[[#This Row],[T1]]),0,IF(Table13[[#This Row],[T1]]&gt;0,1,0))</f>
        <v>1</v>
      </c>
      <c r="J2253">
        <f>IF(ISBLANK(Table13[[#This Row],[T2]]),0,IF(Table13[[#This Row],[T2]]&gt;0,1,0))</f>
        <v>0</v>
      </c>
      <c r="K2253">
        <f>IF(ISBLANK(Table13[[#This Row],[T3]]),0,IF(Table13[[#This Row],[T3]]&gt;0,1,0))</f>
        <v>1</v>
      </c>
      <c r="L2253">
        <f>IF(ISBLANK(Table13[[#This Row],[T4]]),0,IF(Table13[[#This Row],[T4]]&gt;0,1,0))</f>
        <v>0</v>
      </c>
    </row>
    <row r="2254" spans="1:12">
      <c r="A2254" s="4">
        <v>43771.833333333336</v>
      </c>
      <c r="B2254">
        <f t="shared" si="89"/>
        <v>2</v>
      </c>
      <c r="C2254">
        <f t="shared" si="88"/>
        <v>20</v>
      </c>
      <c r="D2254">
        <v>32</v>
      </c>
      <c r="E2254">
        <v>0</v>
      </c>
      <c r="F2254">
        <v>0</v>
      </c>
      <c r="G2254">
        <v>0</v>
      </c>
      <c r="I2254">
        <f>IF(ISBLANK(Table13[[#This Row],[T1]]),0,IF(Table13[[#This Row],[T1]]&gt;0,1,0))</f>
        <v>1</v>
      </c>
      <c r="J2254">
        <f>IF(ISBLANK(Table13[[#This Row],[T2]]),0,IF(Table13[[#This Row],[T2]]&gt;0,1,0))</f>
        <v>0</v>
      </c>
      <c r="K2254">
        <f>IF(ISBLANK(Table13[[#This Row],[T3]]),0,IF(Table13[[#This Row],[T3]]&gt;0,1,0))</f>
        <v>0</v>
      </c>
      <c r="L2254">
        <f>IF(ISBLANK(Table13[[#This Row],[T4]]),0,IF(Table13[[#This Row],[T4]]&gt;0,1,0))</f>
        <v>0</v>
      </c>
    </row>
    <row r="2255" spans="1:12">
      <c r="A2255" s="4">
        <v>43771.874999652777</v>
      </c>
      <c r="B2255">
        <f t="shared" si="89"/>
        <v>2</v>
      </c>
      <c r="C2255">
        <f t="shared" si="88"/>
        <v>21</v>
      </c>
      <c r="I2255">
        <f>IF(ISBLANK(Table13[[#This Row],[T1]]),0,IF(Table13[[#This Row],[T1]]&gt;0,1,0))</f>
        <v>0</v>
      </c>
      <c r="J2255">
        <f>IF(ISBLANK(Table13[[#This Row],[T2]]),0,IF(Table13[[#This Row],[T2]]&gt;0,1,0))</f>
        <v>0</v>
      </c>
      <c r="K2255">
        <f>IF(ISBLANK(Table13[[#This Row],[T3]]),0,IF(Table13[[#This Row],[T3]]&gt;0,1,0))</f>
        <v>0</v>
      </c>
      <c r="L2255">
        <f>IF(ISBLANK(Table13[[#This Row],[T4]]),0,IF(Table13[[#This Row],[T4]]&gt;0,1,0))</f>
        <v>0</v>
      </c>
    </row>
    <row r="2256" spans="1:12">
      <c r="A2256" s="4">
        <v>43771.916666261575</v>
      </c>
      <c r="B2256">
        <f t="shared" si="89"/>
        <v>2</v>
      </c>
      <c r="C2256">
        <f t="shared" si="88"/>
        <v>22</v>
      </c>
      <c r="I2256">
        <f>IF(ISBLANK(Table13[[#This Row],[T1]]),0,IF(Table13[[#This Row],[T1]]&gt;0,1,0))</f>
        <v>0</v>
      </c>
      <c r="J2256">
        <f>IF(ISBLANK(Table13[[#This Row],[T2]]),0,IF(Table13[[#This Row],[T2]]&gt;0,1,0))</f>
        <v>0</v>
      </c>
      <c r="K2256">
        <f>IF(ISBLANK(Table13[[#This Row],[T3]]),0,IF(Table13[[#This Row],[T3]]&gt;0,1,0))</f>
        <v>0</v>
      </c>
      <c r="L2256">
        <f>IF(ISBLANK(Table13[[#This Row],[T4]]),0,IF(Table13[[#This Row],[T4]]&gt;0,1,0))</f>
        <v>0</v>
      </c>
    </row>
    <row r="2257" spans="1:12">
      <c r="A2257" s="4">
        <v>43771.958333333336</v>
      </c>
      <c r="B2257">
        <f t="shared" si="89"/>
        <v>2</v>
      </c>
      <c r="C2257">
        <f t="shared" si="88"/>
        <v>23</v>
      </c>
      <c r="D2257">
        <v>15</v>
      </c>
      <c r="E2257">
        <v>0</v>
      </c>
      <c r="F2257">
        <v>34</v>
      </c>
      <c r="G2257">
        <v>0</v>
      </c>
      <c r="I2257">
        <f>IF(ISBLANK(Table13[[#This Row],[T1]]),0,IF(Table13[[#This Row],[T1]]&gt;0,1,0))</f>
        <v>1</v>
      </c>
      <c r="J2257">
        <f>IF(ISBLANK(Table13[[#This Row],[T2]]),0,IF(Table13[[#This Row],[T2]]&gt;0,1,0))</f>
        <v>0</v>
      </c>
      <c r="K2257">
        <f>IF(ISBLANK(Table13[[#This Row],[T3]]),0,IF(Table13[[#This Row],[T3]]&gt;0,1,0))</f>
        <v>1</v>
      </c>
      <c r="L2257">
        <f>IF(ISBLANK(Table13[[#This Row],[T4]]),0,IF(Table13[[#This Row],[T4]]&gt;0,1,0))</f>
        <v>0</v>
      </c>
    </row>
    <row r="2258" spans="1:12">
      <c r="A2258" s="4">
        <v>43772</v>
      </c>
      <c r="B2258">
        <f t="shared" si="89"/>
        <v>3</v>
      </c>
      <c r="C2258">
        <f t="shared" si="88"/>
        <v>0</v>
      </c>
      <c r="D2258">
        <v>58</v>
      </c>
      <c r="E2258">
        <v>0</v>
      </c>
      <c r="F2258">
        <v>58</v>
      </c>
      <c r="G2258">
        <v>0</v>
      </c>
      <c r="I2258">
        <f>IF(ISBLANK(Table13[[#This Row],[T1]]),0,IF(Table13[[#This Row],[T1]]&gt;0,1,0))</f>
        <v>1</v>
      </c>
      <c r="J2258">
        <f>IF(ISBLANK(Table13[[#This Row],[T2]]),0,IF(Table13[[#This Row],[T2]]&gt;0,1,0))</f>
        <v>0</v>
      </c>
      <c r="K2258">
        <f>IF(ISBLANK(Table13[[#This Row],[T3]]),0,IF(Table13[[#This Row],[T3]]&gt;0,1,0))</f>
        <v>1</v>
      </c>
      <c r="L2258">
        <f>IF(ISBLANK(Table13[[#This Row],[T4]]),0,IF(Table13[[#This Row],[T4]]&gt;0,1,0))</f>
        <v>0</v>
      </c>
    </row>
    <row r="2259" spans="1:12">
      <c r="A2259" s="4">
        <v>43772.041666666664</v>
      </c>
      <c r="B2259">
        <f t="shared" si="89"/>
        <v>3</v>
      </c>
      <c r="C2259">
        <f t="shared" si="88"/>
        <v>1</v>
      </c>
      <c r="D2259">
        <v>116</v>
      </c>
      <c r="E2259">
        <v>0</v>
      </c>
      <c r="F2259">
        <v>116</v>
      </c>
      <c r="G2259">
        <v>0</v>
      </c>
      <c r="I2259">
        <f>IF(ISBLANK(Table13[[#This Row],[T1]]),0,IF(Table13[[#This Row],[T1]]&gt;0,1,0))</f>
        <v>1</v>
      </c>
      <c r="J2259">
        <f>IF(ISBLANK(Table13[[#This Row],[T2]]),0,IF(Table13[[#This Row],[T2]]&gt;0,1,0))</f>
        <v>0</v>
      </c>
      <c r="K2259">
        <f>IF(ISBLANK(Table13[[#This Row],[T3]]),0,IF(Table13[[#This Row],[T3]]&gt;0,1,0))</f>
        <v>1</v>
      </c>
      <c r="L2259">
        <f>IF(ISBLANK(Table13[[#This Row],[T4]]),0,IF(Table13[[#This Row],[T4]]&gt;0,1,0))</f>
        <v>0</v>
      </c>
    </row>
    <row r="2260" spans="1:12">
      <c r="A2260" s="4">
        <v>43772.083333333336</v>
      </c>
      <c r="B2260">
        <f t="shared" si="89"/>
        <v>3</v>
      </c>
      <c r="C2260">
        <f t="shared" si="88"/>
        <v>2</v>
      </c>
      <c r="D2260">
        <v>58</v>
      </c>
      <c r="E2260">
        <v>0</v>
      </c>
      <c r="F2260">
        <v>58</v>
      </c>
      <c r="G2260">
        <v>0</v>
      </c>
      <c r="I2260">
        <f>IF(ISBLANK(Table13[[#This Row],[T1]]),0,IF(Table13[[#This Row],[T1]]&gt;0,1,0))</f>
        <v>1</v>
      </c>
      <c r="J2260">
        <f>IF(ISBLANK(Table13[[#This Row],[T2]]),0,IF(Table13[[#This Row],[T2]]&gt;0,1,0))</f>
        <v>0</v>
      </c>
      <c r="K2260">
        <f>IF(ISBLANK(Table13[[#This Row],[T3]]),0,IF(Table13[[#This Row],[T3]]&gt;0,1,0))</f>
        <v>1</v>
      </c>
      <c r="L2260">
        <f>IF(ISBLANK(Table13[[#This Row],[T4]]),0,IF(Table13[[#This Row],[T4]]&gt;0,1,0))</f>
        <v>0</v>
      </c>
    </row>
    <row r="2261" spans="1:12">
      <c r="A2261" s="4">
        <v>43772.125</v>
      </c>
      <c r="B2261">
        <f t="shared" si="89"/>
        <v>3</v>
      </c>
      <c r="C2261">
        <f t="shared" si="88"/>
        <v>3</v>
      </c>
      <c r="D2261">
        <v>58</v>
      </c>
      <c r="E2261">
        <v>0</v>
      </c>
      <c r="F2261">
        <v>58</v>
      </c>
      <c r="G2261">
        <v>0</v>
      </c>
      <c r="I2261">
        <f>IF(ISBLANK(Table13[[#This Row],[T1]]),0,IF(Table13[[#This Row],[T1]]&gt;0,1,0))</f>
        <v>1</v>
      </c>
      <c r="J2261">
        <f>IF(ISBLANK(Table13[[#This Row],[T2]]),0,IF(Table13[[#This Row],[T2]]&gt;0,1,0))</f>
        <v>0</v>
      </c>
      <c r="K2261">
        <f>IF(ISBLANK(Table13[[#This Row],[T3]]),0,IF(Table13[[#This Row],[T3]]&gt;0,1,0))</f>
        <v>1</v>
      </c>
      <c r="L2261">
        <f>IF(ISBLANK(Table13[[#This Row],[T4]]),0,IF(Table13[[#This Row],[T4]]&gt;0,1,0))</f>
        <v>0</v>
      </c>
    </row>
    <row r="2262" spans="1:12">
      <c r="A2262" s="4">
        <v>43772.166666666664</v>
      </c>
      <c r="B2262">
        <f t="shared" si="89"/>
        <v>3</v>
      </c>
      <c r="C2262">
        <f t="shared" si="88"/>
        <v>4</v>
      </c>
      <c r="D2262">
        <v>57</v>
      </c>
      <c r="E2262">
        <v>0</v>
      </c>
      <c r="F2262">
        <v>57</v>
      </c>
      <c r="G2262">
        <v>0</v>
      </c>
      <c r="I2262">
        <f>IF(ISBLANK(Table13[[#This Row],[T1]]),0,IF(Table13[[#This Row],[T1]]&gt;0,1,0))</f>
        <v>1</v>
      </c>
      <c r="J2262">
        <f>IF(ISBLANK(Table13[[#This Row],[T2]]),0,IF(Table13[[#This Row],[T2]]&gt;0,1,0))</f>
        <v>0</v>
      </c>
      <c r="K2262">
        <f>IF(ISBLANK(Table13[[#This Row],[T3]]),0,IF(Table13[[#This Row],[T3]]&gt;0,1,0))</f>
        <v>1</v>
      </c>
      <c r="L2262">
        <f>IF(ISBLANK(Table13[[#This Row],[T4]]),0,IF(Table13[[#This Row],[T4]]&gt;0,1,0))</f>
        <v>0</v>
      </c>
    </row>
    <row r="2263" spans="1:12">
      <c r="A2263" s="4">
        <v>43772.208333333336</v>
      </c>
      <c r="B2263">
        <f t="shared" si="89"/>
        <v>3</v>
      </c>
      <c r="C2263">
        <f t="shared" si="88"/>
        <v>5</v>
      </c>
      <c r="D2263">
        <v>58</v>
      </c>
      <c r="E2263">
        <v>0</v>
      </c>
      <c r="F2263">
        <v>58</v>
      </c>
      <c r="G2263">
        <v>0</v>
      </c>
      <c r="I2263">
        <f>IF(ISBLANK(Table13[[#This Row],[T1]]),0,IF(Table13[[#This Row],[T1]]&gt;0,1,0))</f>
        <v>1</v>
      </c>
      <c r="J2263">
        <f>IF(ISBLANK(Table13[[#This Row],[T2]]),0,IF(Table13[[#This Row],[T2]]&gt;0,1,0))</f>
        <v>0</v>
      </c>
      <c r="K2263">
        <f>IF(ISBLANK(Table13[[#This Row],[T3]]),0,IF(Table13[[#This Row],[T3]]&gt;0,1,0))</f>
        <v>1</v>
      </c>
      <c r="L2263">
        <f>IF(ISBLANK(Table13[[#This Row],[T4]]),0,IF(Table13[[#This Row],[T4]]&gt;0,1,0))</f>
        <v>0</v>
      </c>
    </row>
    <row r="2264" spans="1:12">
      <c r="A2264" s="4">
        <v>43772.25</v>
      </c>
      <c r="B2264">
        <f t="shared" si="89"/>
        <v>3</v>
      </c>
      <c r="C2264">
        <f t="shared" si="88"/>
        <v>6</v>
      </c>
      <c r="D2264">
        <v>58</v>
      </c>
      <c r="E2264">
        <v>0</v>
      </c>
      <c r="F2264">
        <v>58</v>
      </c>
      <c r="G2264">
        <v>0</v>
      </c>
      <c r="I2264">
        <f>IF(ISBLANK(Table13[[#This Row],[T1]]),0,IF(Table13[[#This Row],[T1]]&gt;0,1,0))</f>
        <v>1</v>
      </c>
      <c r="J2264">
        <f>IF(ISBLANK(Table13[[#This Row],[T2]]),0,IF(Table13[[#This Row],[T2]]&gt;0,1,0))</f>
        <v>0</v>
      </c>
      <c r="K2264">
        <f>IF(ISBLANK(Table13[[#This Row],[T3]]),0,IF(Table13[[#This Row],[T3]]&gt;0,1,0))</f>
        <v>1</v>
      </c>
      <c r="L2264">
        <f>IF(ISBLANK(Table13[[#This Row],[T4]]),0,IF(Table13[[#This Row],[T4]]&gt;0,1,0))</f>
        <v>0</v>
      </c>
    </row>
    <row r="2265" spans="1:12">
      <c r="A2265" s="4">
        <v>43772.291666666664</v>
      </c>
      <c r="B2265">
        <f t="shared" si="89"/>
        <v>3</v>
      </c>
      <c r="C2265">
        <f t="shared" si="88"/>
        <v>7</v>
      </c>
      <c r="D2265">
        <v>58</v>
      </c>
      <c r="E2265">
        <v>0</v>
      </c>
      <c r="F2265">
        <v>58</v>
      </c>
      <c r="G2265">
        <v>0</v>
      </c>
      <c r="I2265">
        <f>IF(ISBLANK(Table13[[#This Row],[T1]]),0,IF(Table13[[#This Row],[T1]]&gt;0,1,0))</f>
        <v>1</v>
      </c>
      <c r="J2265">
        <f>IF(ISBLANK(Table13[[#This Row],[T2]]),0,IF(Table13[[#This Row],[T2]]&gt;0,1,0))</f>
        <v>0</v>
      </c>
      <c r="K2265">
        <f>IF(ISBLANK(Table13[[#This Row],[T3]]),0,IF(Table13[[#This Row],[T3]]&gt;0,1,0))</f>
        <v>1</v>
      </c>
      <c r="L2265">
        <f>IF(ISBLANK(Table13[[#This Row],[T4]]),0,IF(Table13[[#This Row],[T4]]&gt;0,1,0))</f>
        <v>0</v>
      </c>
    </row>
    <row r="2266" spans="1:12">
      <c r="A2266" s="4">
        <v>43772.333333333336</v>
      </c>
      <c r="B2266">
        <f t="shared" si="89"/>
        <v>3</v>
      </c>
      <c r="C2266">
        <f t="shared" si="88"/>
        <v>8</v>
      </c>
      <c r="D2266">
        <v>18</v>
      </c>
      <c r="E2266">
        <v>0</v>
      </c>
      <c r="F2266">
        <v>58</v>
      </c>
      <c r="G2266">
        <v>0</v>
      </c>
      <c r="I2266">
        <f>IF(ISBLANK(Table13[[#This Row],[T1]]),0,IF(Table13[[#This Row],[T1]]&gt;0,1,0))</f>
        <v>1</v>
      </c>
      <c r="J2266">
        <f>IF(ISBLANK(Table13[[#This Row],[T2]]),0,IF(Table13[[#This Row],[T2]]&gt;0,1,0))</f>
        <v>0</v>
      </c>
      <c r="K2266">
        <f>IF(ISBLANK(Table13[[#This Row],[T3]]),0,IF(Table13[[#This Row],[T3]]&gt;0,1,0))</f>
        <v>1</v>
      </c>
      <c r="L2266">
        <f>IF(ISBLANK(Table13[[#This Row],[T4]]),0,IF(Table13[[#This Row],[T4]]&gt;0,1,0))</f>
        <v>0</v>
      </c>
    </row>
    <row r="2267" spans="1:12">
      <c r="A2267" s="4">
        <v>43772.375</v>
      </c>
      <c r="B2267">
        <f t="shared" si="89"/>
        <v>3</v>
      </c>
      <c r="C2267">
        <f t="shared" ref="C2267:C2330" si="90">HOUR(A2267)</f>
        <v>9</v>
      </c>
      <c r="D2267">
        <v>0</v>
      </c>
      <c r="E2267">
        <v>0</v>
      </c>
      <c r="F2267">
        <v>57</v>
      </c>
      <c r="G2267">
        <v>0</v>
      </c>
      <c r="I2267">
        <f>IF(ISBLANK(Table13[[#This Row],[T1]]),0,IF(Table13[[#This Row],[T1]]&gt;0,1,0))</f>
        <v>0</v>
      </c>
      <c r="J2267">
        <f>IF(ISBLANK(Table13[[#This Row],[T2]]),0,IF(Table13[[#This Row],[T2]]&gt;0,1,0))</f>
        <v>0</v>
      </c>
      <c r="K2267">
        <f>IF(ISBLANK(Table13[[#This Row],[T3]]),0,IF(Table13[[#This Row],[T3]]&gt;0,1,0))</f>
        <v>1</v>
      </c>
      <c r="L2267">
        <f>IF(ISBLANK(Table13[[#This Row],[T4]]),0,IF(Table13[[#This Row],[T4]]&gt;0,1,0))</f>
        <v>0</v>
      </c>
    </row>
    <row r="2268" spans="1:12">
      <c r="A2268" s="4">
        <v>43772.416666666664</v>
      </c>
      <c r="B2268">
        <f t="shared" si="89"/>
        <v>3</v>
      </c>
      <c r="C2268">
        <f t="shared" si="90"/>
        <v>10</v>
      </c>
      <c r="D2268">
        <v>0</v>
      </c>
      <c r="E2268">
        <v>0</v>
      </c>
      <c r="F2268">
        <v>58</v>
      </c>
      <c r="G2268">
        <v>0</v>
      </c>
      <c r="I2268">
        <f>IF(ISBLANK(Table13[[#This Row],[T1]]),0,IF(Table13[[#This Row],[T1]]&gt;0,1,0))</f>
        <v>0</v>
      </c>
      <c r="J2268">
        <f>IF(ISBLANK(Table13[[#This Row],[T2]]),0,IF(Table13[[#This Row],[T2]]&gt;0,1,0))</f>
        <v>0</v>
      </c>
      <c r="K2268">
        <f>IF(ISBLANK(Table13[[#This Row],[T3]]),0,IF(Table13[[#This Row],[T3]]&gt;0,1,0))</f>
        <v>1</v>
      </c>
      <c r="L2268">
        <f>IF(ISBLANK(Table13[[#This Row],[T4]]),0,IF(Table13[[#This Row],[T4]]&gt;0,1,0))</f>
        <v>0</v>
      </c>
    </row>
    <row r="2269" spans="1:12">
      <c r="A2269" s="4">
        <v>43772.458333333336</v>
      </c>
      <c r="B2269">
        <f t="shared" si="89"/>
        <v>3</v>
      </c>
      <c r="C2269">
        <f t="shared" si="90"/>
        <v>11</v>
      </c>
      <c r="D2269">
        <v>0</v>
      </c>
      <c r="E2269">
        <v>0</v>
      </c>
      <c r="F2269">
        <v>6</v>
      </c>
      <c r="G2269">
        <v>0</v>
      </c>
      <c r="I2269">
        <f>IF(ISBLANK(Table13[[#This Row],[T1]]),0,IF(Table13[[#This Row],[T1]]&gt;0,1,0))</f>
        <v>0</v>
      </c>
      <c r="J2269">
        <f>IF(ISBLANK(Table13[[#This Row],[T2]]),0,IF(Table13[[#This Row],[T2]]&gt;0,1,0))</f>
        <v>0</v>
      </c>
      <c r="K2269">
        <f>IF(ISBLANK(Table13[[#This Row],[T3]]),0,IF(Table13[[#This Row],[T3]]&gt;0,1,0))</f>
        <v>1</v>
      </c>
      <c r="L2269">
        <f>IF(ISBLANK(Table13[[#This Row],[T4]]),0,IF(Table13[[#This Row],[T4]]&gt;0,1,0))</f>
        <v>0</v>
      </c>
    </row>
    <row r="2270" spans="1:12">
      <c r="A2270" s="4">
        <v>43772.500000231485</v>
      </c>
      <c r="B2270">
        <f t="shared" si="89"/>
        <v>3</v>
      </c>
      <c r="C2270">
        <f t="shared" si="90"/>
        <v>12</v>
      </c>
      <c r="I2270">
        <f>IF(ISBLANK(Table13[[#This Row],[T1]]),0,IF(Table13[[#This Row],[T1]]&gt;0,1,0))</f>
        <v>0</v>
      </c>
      <c r="J2270">
        <f>IF(ISBLANK(Table13[[#This Row],[T2]]),0,IF(Table13[[#This Row],[T2]]&gt;0,1,0))</f>
        <v>0</v>
      </c>
      <c r="K2270">
        <f>IF(ISBLANK(Table13[[#This Row],[T3]]),0,IF(Table13[[#This Row],[T3]]&gt;0,1,0))</f>
        <v>0</v>
      </c>
      <c r="L2270">
        <f>IF(ISBLANK(Table13[[#This Row],[T4]]),0,IF(Table13[[#This Row],[T4]]&gt;0,1,0))</f>
        <v>0</v>
      </c>
    </row>
    <row r="2271" spans="1:12">
      <c r="A2271" s="4">
        <v>43772.541666666664</v>
      </c>
      <c r="B2271">
        <f t="shared" si="89"/>
        <v>3</v>
      </c>
      <c r="C2271">
        <f t="shared" si="90"/>
        <v>13</v>
      </c>
      <c r="D2271">
        <v>25</v>
      </c>
      <c r="E2271">
        <v>0</v>
      </c>
      <c r="F2271">
        <v>0</v>
      </c>
      <c r="G2271">
        <v>0</v>
      </c>
      <c r="I2271">
        <f>IF(ISBLANK(Table13[[#This Row],[T1]]),0,IF(Table13[[#This Row],[T1]]&gt;0,1,0))</f>
        <v>1</v>
      </c>
      <c r="J2271">
        <f>IF(ISBLANK(Table13[[#This Row],[T2]]),0,IF(Table13[[#This Row],[T2]]&gt;0,1,0))</f>
        <v>0</v>
      </c>
      <c r="K2271">
        <f>IF(ISBLANK(Table13[[#This Row],[T3]]),0,IF(Table13[[#This Row],[T3]]&gt;0,1,0))</f>
        <v>0</v>
      </c>
      <c r="L2271">
        <f>IF(ISBLANK(Table13[[#This Row],[T4]]),0,IF(Table13[[#This Row],[T4]]&gt;0,1,0))</f>
        <v>0</v>
      </c>
    </row>
    <row r="2272" spans="1:12">
      <c r="A2272" s="4">
        <v>43772.583333333336</v>
      </c>
      <c r="B2272">
        <f t="shared" si="89"/>
        <v>3</v>
      </c>
      <c r="C2272">
        <f t="shared" si="90"/>
        <v>14</v>
      </c>
      <c r="D2272">
        <v>57</v>
      </c>
      <c r="E2272">
        <v>0</v>
      </c>
      <c r="F2272">
        <v>0</v>
      </c>
      <c r="G2272">
        <v>0</v>
      </c>
      <c r="I2272">
        <f>IF(ISBLANK(Table13[[#This Row],[T1]]),0,IF(Table13[[#This Row],[T1]]&gt;0,1,0))</f>
        <v>1</v>
      </c>
      <c r="J2272">
        <f>IF(ISBLANK(Table13[[#This Row],[T2]]),0,IF(Table13[[#This Row],[T2]]&gt;0,1,0))</f>
        <v>0</v>
      </c>
      <c r="K2272">
        <f>IF(ISBLANK(Table13[[#This Row],[T3]]),0,IF(Table13[[#This Row],[T3]]&gt;0,1,0))</f>
        <v>0</v>
      </c>
      <c r="L2272">
        <f>IF(ISBLANK(Table13[[#This Row],[T4]]),0,IF(Table13[[#This Row],[T4]]&gt;0,1,0))</f>
        <v>0</v>
      </c>
    </row>
    <row r="2273" spans="1:12">
      <c r="A2273" s="4">
        <v>43772.625</v>
      </c>
      <c r="B2273">
        <f t="shared" si="89"/>
        <v>3</v>
      </c>
      <c r="C2273">
        <f t="shared" si="90"/>
        <v>15</v>
      </c>
      <c r="D2273">
        <v>58</v>
      </c>
      <c r="E2273">
        <v>0</v>
      </c>
      <c r="F2273">
        <v>0</v>
      </c>
      <c r="G2273">
        <v>0</v>
      </c>
      <c r="I2273">
        <f>IF(ISBLANK(Table13[[#This Row],[T1]]),0,IF(Table13[[#This Row],[T1]]&gt;0,1,0))</f>
        <v>1</v>
      </c>
      <c r="J2273">
        <f>IF(ISBLANK(Table13[[#This Row],[T2]]),0,IF(Table13[[#This Row],[T2]]&gt;0,1,0))</f>
        <v>0</v>
      </c>
      <c r="K2273">
        <f>IF(ISBLANK(Table13[[#This Row],[T3]]),0,IF(Table13[[#This Row],[T3]]&gt;0,1,0))</f>
        <v>0</v>
      </c>
      <c r="L2273">
        <f>IF(ISBLANK(Table13[[#This Row],[T4]]),0,IF(Table13[[#This Row],[T4]]&gt;0,1,0))</f>
        <v>0</v>
      </c>
    </row>
    <row r="2274" spans="1:12">
      <c r="A2274" s="4">
        <v>43772.666666666664</v>
      </c>
      <c r="B2274">
        <f t="shared" si="89"/>
        <v>3</v>
      </c>
      <c r="C2274">
        <f t="shared" si="90"/>
        <v>16</v>
      </c>
      <c r="D2274">
        <v>58</v>
      </c>
      <c r="E2274">
        <v>0</v>
      </c>
      <c r="F2274">
        <v>45</v>
      </c>
      <c r="G2274">
        <v>0</v>
      </c>
      <c r="I2274">
        <f>IF(ISBLANK(Table13[[#This Row],[T1]]),0,IF(Table13[[#This Row],[T1]]&gt;0,1,0))</f>
        <v>1</v>
      </c>
      <c r="J2274">
        <f>IF(ISBLANK(Table13[[#This Row],[T2]]),0,IF(Table13[[#This Row],[T2]]&gt;0,1,0))</f>
        <v>0</v>
      </c>
      <c r="K2274">
        <f>IF(ISBLANK(Table13[[#This Row],[T3]]),0,IF(Table13[[#This Row],[T3]]&gt;0,1,0))</f>
        <v>1</v>
      </c>
      <c r="L2274">
        <f>IF(ISBLANK(Table13[[#This Row],[T4]]),0,IF(Table13[[#This Row],[T4]]&gt;0,1,0))</f>
        <v>0</v>
      </c>
    </row>
    <row r="2275" spans="1:12">
      <c r="A2275" s="4">
        <v>43772.708333333336</v>
      </c>
      <c r="B2275">
        <f t="shared" si="89"/>
        <v>3</v>
      </c>
      <c r="C2275">
        <f t="shared" si="90"/>
        <v>17</v>
      </c>
      <c r="D2275">
        <v>24</v>
      </c>
      <c r="E2275">
        <v>0</v>
      </c>
      <c r="F2275">
        <v>21</v>
      </c>
      <c r="G2275">
        <v>0</v>
      </c>
      <c r="I2275">
        <f>IF(ISBLANK(Table13[[#This Row],[T1]]),0,IF(Table13[[#This Row],[T1]]&gt;0,1,0))</f>
        <v>1</v>
      </c>
      <c r="J2275">
        <f>IF(ISBLANK(Table13[[#This Row],[T2]]),0,IF(Table13[[#This Row],[T2]]&gt;0,1,0))</f>
        <v>0</v>
      </c>
      <c r="K2275">
        <f>IF(ISBLANK(Table13[[#This Row],[T3]]),0,IF(Table13[[#This Row],[T3]]&gt;0,1,0))</f>
        <v>1</v>
      </c>
      <c r="L2275">
        <f>IF(ISBLANK(Table13[[#This Row],[T4]]),0,IF(Table13[[#This Row],[T4]]&gt;0,1,0))</f>
        <v>0</v>
      </c>
    </row>
    <row r="2276" spans="1:12">
      <c r="A2276" s="4">
        <v>43772.75</v>
      </c>
      <c r="B2276">
        <f t="shared" si="89"/>
        <v>3</v>
      </c>
      <c r="C2276">
        <f t="shared" si="90"/>
        <v>18</v>
      </c>
      <c r="D2276">
        <v>58</v>
      </c>
      <c r="E2276">
        <v>0</v>
      </c>
      <c r="F2276">
        <v>58</v>
      </c>
      <c r="G2276">
        <v>0</v>
      </c>
      <c r="I2276">
        <f>IF(ISBLANK(Table13[[#This Row],[T1]]),0,IF(Table13[[#This Row],[T1]]&gt;0,1,0))</f>
        <v>1</v>
      </c>
      <c r="J2276">
        <f>IF(ISBLANK(Table13[[#This Row],[T2]]),0,IF(Table13[[#This Row],[T2]]&gt;0,1,0))</f>
        <v>0</v>
      </c>
      <c r="K2276">
        <f>IF(ISBLANK(Table13[[#This Row],[T3]]),0,IF(Table13[[#This Row],[T3]]&gt;0,1,0))</f>
        <v>1</v>
      </c>
      <c r="L2276">
        <f>IF(ISBLANK(Table13[[#This Row],[T4]]),0,IF(Table13[[#This Row],[T4]]&gt;0,1,0))</f>
        <v>0</v>
      </c>
    </row>
    <row r="2277" spans="1:12">
      <c r="A2277" s="4">
        <v>43772.791666666664</v>
      </c>
      <c r="B2277">
        <f t="shared" si="89"/>
        <v>3</v>
      </c>
      <c r="C2277">
        <f t="shared" si="90"/>
        <v>19</v>
      </c>
      <c r="D2277">
        <v>57</v>
      </c>
      <c r="E2277">
        <v>0</v>
      </c>
      <c r="F2277">
        <v>57</v>
      </c>
      <c r="G2277">
        <v>0</v>
      </c>
      <c r="I2277">
        <f>IF(ISBLANK(Table13[[#This Row],[T1]]),0,IF(Table13[[#This Row],[T1]]&gt;0,1,0))</f>
        <v>1</v>
      </c>
      <c r="J2277">
        <f>IF(ISBLANK(Table13[[#This Row],[T2]]),0,IF(Table13[[#This Row],[T2]]&gt;0,1,0))</f>
        <v>0</v>
      </c>
      <c r="K2277">
        <f>IF(ISBLANK(Table13[[#This Row],[T3]]),0,IF(Table13[[#This Row],[T3]]&gt;0,1,0))</f>
        <v>1</v>
      </c>
      <c r="L2277">
        <f>IF(ISBLANK(Table13[[#This Row],[T4]]),0,IF(Table13[[#This Row],[T4]]&gt;0,1,0))</f>
        <v>0</v>
      </c>
    </row>
    <row r="2278" spans="1:12">
      <c r="A2278" s="4">
        <v>43772.833333333336</v>
      </c>
      <c r="B2278">
        <f t="shared" si="89"/>
        <v>3</v>
      </c>
      <c r="C2278">
        <f t="shared" si="90"/>
        <v>20</v>
      </c>
      <c r="D2278">
        <v>58</v>
      </c>
      <c r="E2278">
        <v>17</v>
      </c>
      <c r="F2278">
        <v>56</v>
      </c>
      <c r="G2278">
        <v>0</v>
      </c>
      <c r="I2278">
        <f>IF(ISBLANK(Table13[[#This Row],[T1]]),0,IF(Table13[[#This Row],[T1]]&gt;0,1,0))</f>
        <v>1</v>
      </c>
      <c r="J2278">
        <f>IF(ISBLANK(Table13[[#This Row],[T2]]),0,IF(Table13[[#This Row],[T2]]&gt;0,1,0))</f>
        <v>1</v>
      </c>
      <c r="K2278">
        <f>IF(ISBLANK(Table13[[#This Row],[T3]]),0,IF(Table13[[#This Row],[T3]]&gt;0,1,0))</f>
        <v>1</v>
      </c>
      <c r="L2278">
        <f>IF(ISBLANK(Table13[[#This Row],[T4]]),0,IF(Table13[[#This Row],[T4]]&gt;0,1,0))</f>
        <v>0</v>
      </c>
    </row>
    <row r="2279" spans="1:12">
      <c r="A2279" s="4">
        <v>43772.875</v>
      </c>
      <c r="B2279">
        <f t="shared" si="89"/>
        <v>3</v>
      </c>
      <c r="C2279">
        <f t="shared" si="90"/>
        <v>21</v>
      </c>
      <c r="D2279">
        <v>58</v>
      </c>
      <c r="E2279">
        <v>53</v>
      </c>
      <c r="F2279">
        <v>57</v>
      </c>
      <c r="G2279">
        <v>0</v>
      </c>
      <c r="I2279">
        <f>IF(ISBLANK(Table13[[#This Row],[T1]]),0,IF(Table13[[#This Row],[T1]]&gt;0,1,0))</f>
        <v>1</v>
      </c>
      <c r="J2279">
        <f>IF(ISBLANK(Table13[[#This Row],[T2]]),0,IF(Table13[[#This Row],[T2]]&gt;0,1,0))</f>
        <v>1</v>
      </c>
      <c r="K2279">
        <f>IF(ISBLANK(Table13[[#This Row],[T3]]),0,IF(Table13[[#This Row],[T3]]&gt;0,1,0))</f>
        <v>1</v>
      </c>
      <c r="L2279">
        <f>IF(ISBLANK(Table13[[#This Row],[T4]]),0,IF(Table13[[#This Row],[T4]]&gt;0,1,0))</f>
        <v>0</v>
      </c>
    </row>
    <row r="2280" spans="1:12">
      <c r="A2280" s="4">
        <v>43772.916666666664</v>
      </c>
      <c r="B2280">
        <f t="shared" si="89"/>
        <v>3</v>
      </c>
      <c r="C2280">
        <f t="shared" si="90"/>
        <v>22</v>
      </c>
      <c r="D2280">
        <v>58</v>
      </c>
      <c r="E2280">
        <v>58</v>
      </c>
      <c r="F2280">
        <v>58</v>
      </c>
      <c r="G2280">
        <v>0</v>
      </c>
      <c r="I2280">
        <f>IF(ISBLANK(Table13[[#This Row],[T1]]),0,IF(Table13[[#This Row],[T1]]&gt;0,1,0))</f>
        <v>1</v>
      </c>
      <c r="J2280">
        <f>IF(ISBLANK(Table13[[#This Row],[T2]]),0,IF(Table13[[#This Row],[T2]]&gt;0,1,0))</f>
        <v>1</v>
      </c>
      <c r="K2280">
        <f>IF(ISBLANK(Table13[[#This Row],[T3]]),0,IF(Table13[[#This Row],[T3]]&gt;0,1,0))</f>
        <v>1</v>
      </c>
      <c r="L2280">
        <f>IF(ISBLANK(Table13[[#This Row],[T4]]),0,IF(Table13[[#This Row],[T4]]&gt;0,1,0))</f>
        <v>0</v>
      </c>
    </row>
    <row r="2281" spans="1:12">
      <c r="A2281" s="4">
        <v>43772.958333333336</v>
      </c>
      <c r="B2281">
        <f t="shared" si="89"/>
        <v>3</v>
      </c>
      <c r="C2281">
        <f t="shared" si="90"/>
        <v>23</v>
      </c>
      <c r="D2281">
        <v>57</v>
      </c>
      <c r="E2281">
        <v>57</v>
      </c>
      <c r="F2281">
        <v>57</v>
      </c>
      <c r="G2281">
        <v>0</v>
      </c>
      <c r="I2281">
        <f>IF(ISBLANK(Table13[[#This Row],[T1]]),0,IF(Table13[[#This Row],[T1]]&gt;0,1,0))</f>
        <v>1</v>
      </c>
      <c r="J2281">
        <f>IF(ISBLANK(Table13[[#This Row],[T2]]),0,IF(Table13[[#This Row],[T2]]&gt;0,1,0))</f>
        <v>1</v>
      </c>
      <c r="K2281">
        <f>IF(ISBLANK(Table13[[#This Row],[T3]]),0,IF(Table13[[#This Row],[T3]]&gt;0,1,0))</f>
        <v>1</v>
      </c>
      <c r="L2281">
        <f>IF(ISBLANK(Table13[[#This Row],[T4]]),0,IF(Table13[[#This Row],[T4]]&gt;0,1,0))</f>
        <v>0</v>
      </c>
    </row>
    <row r="2282" spans="1:12">
      <c r="A2282" s="4">
        <v>43773</v>
      </c>
      <c r="B2282">
        <f t="shared" si="89"/>
        <v>4</v>
      </c>
      <c r="C2282">
        <f t="shared" si="90"/>
        <v>0</v>
      </c>
      <c r="D2282">
        <v>58</v>
      </c>
      <c r="E2282">
        <v>57</v>
      </c>
      <c r="F2282">
        <v>58</v>
      </c>
      <c r="G2282">
        <v>0</v>
      </c>
      <c r="I2282">
        <f>IF(ISBLANK(Table13[[#This Row],[T1]]),0,IF(Table13[[#This Row],[T1]]&gt;0,1,0))</f>
        <v>1</v>
      </c>
      <c r="J2282">
        <f>IF(ISBLANK(Table13[[#This Row],[T2]]),0,IF(Table13[[#This Row],[T2]]&gt;0,1,0))</f>
        <v>1</v>
      </c>
      <c r="K2282">
        <f>IF(ISBLANK(Table13[[#This Row],[T3]]),0,IF(Table13[[#This Row],[T3]]&gt;0,1,0))</f>
        <v>1</v>
      </c>
      <c r="L2282">
        <f>IF(ISBLANK(Table13[[#This Row],[T4]]),0,IF(Table13[[#This Row],[T4]]&gt;0,1,0))</f>
        <v>0</v>
      </c>
    </row>
    <row r="2283" spans="1:12">
      <c r="A2283" s="4">
        <v>43773.041666666664</v>
      </c>
      <c r="B2283">
        <f t="shared" si="89"/>
        <v>4</v>
      </c>
      <c r="C2283">
        <f t="shared" si="90"/>
        <v>1</v>
      </c>
      <c r="D2283">
        <v>58</v>
      </c>
      <c r="E2283">
        <v>54</v>
      </c>
      <c r="F2283">
        <v>58</v>
      </c>
      <c r="G2283">
        <v>0</v>
      </c>
      <c r="I2283">
        <f>IF(ISBLANK(Table13[[#This Row],[T1]]),0,IF(Table13[[#This Row],[T1]]&gt;0,1,0))</f>
        <v>1</v>
      </c>
      <c r="J2283">
        <f>IF(ISBLANK(Table13[[#This Row],[T2]]),0,IF(Table13[[#This Row],[T2]]&gt;0,1,0))</f>
        <v>1</v>
      </c>
      <c r="K2283">
        <f>IF(ISBLANK(Table13[[#This Row],[T3]]),0,IF(Table13[[#This Row],[T3]]&gt;0,1,0))</f>
        <v>1</v>
      </c>
      <c r="L2283">
        <f>IF(ISBLANK(Table13[[#This Row],[T4]]),0,IF(Table13[[#This Row],[T4]]&gt;0,1,0))</f>
        <v>0</v>
      </c>
    </row>
    <row r="2284" spans="1:12">
      <c r="A2284" s="4">
        <v>43773.083333333336</v>
      </c>
      <c r="B2284">
        <f t="shared" si="89"/>
        <v>4</v>
      </c>
      <c r="C2284">
        <f t="shared" si="90"/>
        <v>2</v>
      </c>
      <c r="D2284">
        <v>58</v>
      </c>
      <c r="E2284">
        <v>52</v>
      </c>
      <c r="F2284">
        <v>58</v>
      </c>
      <c r="G2284">
        <v>0</v>
      </c>
      <c r="I2284">
        <f>IF(ISBLANK(Table13[[#This Row],[T1]]),0,IF(Table13[[#This Row],[T1]]&gt;0,1,0))</f>
        <v>1</v>
      </c>
      <c r="J2284">
        <f>IF(ISBLANK(Table13[[#This Row],[T2]]),0,IF(Table13[[#This Row],[T2]]&gt;0,1,0))</f>
        <v>1</v>
      </c>
      <c r="K2284">
        <f>IF(ISBLANK(Table13[[#This Row],[T3]]),0,IF(Table13[[#This Row],[T3]]&gt;0,1,0))</f>
        <v>1</v>
      </c>
      <c r="L2284">
        <f>IF(ISBLANK(Table13[[#This Row],[T4]]),0,IF(Table13[[#This Row],[T4]]&gt;0,1,0))</f>
        <v>0</v>
      </c>
    </row>
    <row r="2285" spans="1:12">
      <c r="A2285" s="4">
        <v>43773.125</v>
      </c>
      <c r="B2285">
        <f t="shared" si="89"/>
        <v>4</v>
      </c>
      <c r="C2285">
        <f t="shared" si="90"/>
        <v>3</v>
      </c>
      <c r="D2285">
        <v>57</v>
      </c>
      <c r="E2285">
        <v>56</v>
      </c>
      <c r="F2285">
        <v>57</v>
      </c>
      <c r="G2285">
        <v>0</v>
      </c>
      <c r="I2285">
        <f>IF(ISBLANK(Table13[[#This Row],[T1]]),0,IF(Table13[[#This Row],[T1]]&gt;0,1,0))</f>
        <v>1</v>
      </c>
      <c r="J2285">
        <f>IF(ISBLANK(Table13[[#This Row],[T2]]),0,IF(Table13[[#This Row],[T2]]&gt;0,1,0))</f>
        <v>1</v>
      </c>
      <c r="K2285">
        <f>IF(ISBLANK(Table13[[#This Row],[T3]]),0,IF(Table13[[#This Row],[T3]]&gt;0,1,0))</f>
        <v>1</v>
      </c>
      <c r="L2285">
        <f>IF(ISBLANK(Table13[[#This Row],[T4]]),0,IF(Table13[[#This Row],[T4]]&gt;0,1,0))</f>
        <v>0</v>
      </c>
    </row>
    <row r="2286" spans="1:12">
      <c r="A2286" s="4">
        <v>43773.166666666664</v>
      </c>
      <c r="B2286">
        <f t="shared" si="89"/>
        <v>4</v>
      </c>
      <c r="C2286">
        <f t="shared" si="90"/>
        <v>4</v>
      </c>
      <c r="D2286">
        <v>58</v>
      </c>
      <c r="E2286">
        <v>53</v>
      </c>
      <c r="F2286">
        <v>58</v>
      </c>
      <c r="G2286">
        <v>0</v>
      </c>
      <c r="I2286">
        <f>IF(ISBLANK(Table13[[#This Row],[T1]]),0,IF(Table13[[#This Row],[T1]]&gt;0,1,0))</f>
        <v>1</v>
      </c>
      <c r="J2286">
        <f>IF(ISBLANK(Table13[[#This Row],[T2]]),0,IF(Table13[[#This Row],[T2]]&gt;0,1,0))</f>
        <v>1</v>
      </c>
      <c r="K2286">
        <f>IF(ISBLANK(Table13[[#This Row],[T3]]),0,IF(Table13[[#This Row],[T3]]&gt;0,1,0))</f>
        <v>1</v>
      </c>
      <c r="L2286">
        <f>IF(ISBLANK(Table13[[#This Row],[T4]]),0,IF(Table13[[#This Row],[T4]]&gt;0,1,0))</f>
        <v>0</v>
      </c>
    </row>
    <row r="2287" spans="1:12">
      <c r="A2287" s="4">
        <v>43773.208333333336</v>
      </c>
      <c r="B2287">
        <f t="shared" si="89"/>
        <v>4</v>
      </c>
      <c r="C2287">
        <f t="shared" si="90"/>
        <v>5</v>
      </c>
      <c r="D2287">
        <v>58</v>
      </c>
      <c r="E2287">
        <v>57</v>
      </c>
      <c r="F2287">
        <v>58</v>
      </c>
      <c r="G2287">
        <v>0</v>
      </c>
      <c r="I2287">
        <f>IF(ISBLANK(Table13[[#This Row],[T1]]),0,IF(Table13[[#This Row],[T1]]&gt;0,1,0))</f>
        <v>1</v>
      </c>
      <c r="J2287">
        <f>IF(ISBLANK(Table13[[#This Row],[T2]]),0,IF(Table13[[#This Row],[T2]]&gt;0,1,0))</f>
        <v>1</v>
      </c>
      <c r="K2287">
        <f>IF(ISBLANK(Table13[[#This Row],[T3]]),0,IF(Table13[[#This Row],[T3]]&gt;0,1,0))</f>
        <v>1</v>
      </c>
      <c r="L2287">
        <f>IF(ISBLANK(Table13[[#This Row],[T4]]),0,IF(Table13[[#This Row],[T4]]&gt;0,1,0))</f>
        <v>0</v>
      </c>
    </row>
    <row r="2288" spans="1:12">
      <c r="A2288" s="4">
        <v>43773.25</v>
      </c>
      <c r="B2288">
        <f t="shared" si="89"/>
        <v>4</v>
      </c>
      <c r="C2288">
        <f t="shared" si="90"/>
        <v>6</v>
      </c>
      <c r="D2288">
        <v>58</v>
      </c>
      <c r="E2288">
        <v>47</v>
      </c>
      <c r="F2288">
        <v>56</v>
      </c>
      <c r="G2288">
        <v>0</v>
      </c>
      <c r="I2288">
        <f>IF(ISBLANK(Table13[[#This Row],[T1]]),0,IF(Table13[[#This Row],[T1]]&gt;0,1,0))</f>
        <v>1</v>
      </c>
      <c r="J2288">
        <f>IF(ISBLANK(Table13[[#This Row],[T2]]),0,IF(Table13[[#This Row],[T2]]&gt;0,1,0))</f>
        <v>1</v>
      </c>
      <c r="K2288">
        <f>IF(ISBLANK(Table13[[#This Row],[T3]]),0,IF(Table13[[#This Row],[T3]]&gt;0,1,0))</f>
        <v>1</v>
      </c>
      <c r="L2288">
        <f>IF(ISBLANK(Table13[[#This Row],[T4]]),0,IF(Table13[[#This Row],[T4]]&gt;0,1,0))</f>
        <v>0</v>
      </c>
    </row>
    <row r="2289" spans="1:12">
      <c r="A2289" s="4">
        <v>43773.291666666664</v>
      </c>
      <c r="B2289">
        <f t="shared" si="89"/>
        <v>4</v>
      </c>
      <c r="C2289">
        <f t="shared" si="90"/>
        <v>7</v>
      </c>
      <c r="D2289">
        <v>44</v>
      </c>
      <c r="E2289">
        <v>0</v>
      </c>
      <c r="F2289">
        <v>22</v>
      </c>
      <c r="G2289">
        <v>0</v>
      </c>
      <c r="I2289">
        <f>IF(ISBLANK(Table13[[#This Row],[T1]]),0,IF(Table13[[#This Row],[T1]]&gt;0,1,0))</f>
        <v>1</v>
      </c>
      <c r="J2289">
        <f>IF(ISBLANK(Table13[[#This Row],[T2]]),0,IF(Table13[[#This Row],[T2]]&gt;0,1,0))</f>
        <v>0</v>
      </c>
      <c r="K2289">
        <f>IF(ISBLANK(Table13[[#This Row],[T3]]),0,IF(Table13[[#This Row],[T3]]&gt;0,1,0))</f>
        <v>1</v>
      </c>
      <c r="L2289">
        <f>IF(ISBLANK(Table13[[#This Row],[T4]]),0,IF(Table13[[#This Row],[T4]]&gt;0,1,0))</f>
        <v>0</v>
      </c>
    </row>
    <row r="2290" spans="1:12">
      <c r="A2290" s="4">
        <v>43773.333333333336</v>
      </c>
      <c r="B2290">
        <f t="shared" si="89"/>
        <v>4</v>
      </c>
      <c r="C2290">
        <f t="shared" si="90"/>
        <v>8</v>
      </c>
      <c r="I2290">
        <f>IF(ISBLANK(Table13[[#This Row],[T1]]),0,IF(Table13[[#This Row],[T1]]&gt;0,1,0))</f>
        <v>0</v>
      </c>
      <c r="J2290">
        <f>IF(ISBLANK(Table13[[#This Row],[T2]]),0,IF(Table13[[#This Row],[T2]]&gt;0,1,0))</f>
        <v>0</v>
      </c>
      <c r="K2290">
        <f>IF(ISBLANK(Table13[[#This Row],[T3]]),0,IF(Table13[[#This Row],[T3]]&gt;0,1,0))</f>
        <v>0</v>
      </c>
      <c r="L2290">
        <f>IF(ISBLANK(Table13[[#This Row],[T4]]),0,IF(Table13[[#This Row],[T4]]&gt;0,1,0))</f>
        <v>0</v>
      </c>
    </row>
    <row r="2291" spans="1:12">
      <c r="A2291" s="4">
        <v>43773.375</v>
      </c>
      <c r="B2291">
        <f t="shared" si="89"/>
        <v>4</v>
      </c>
      <c r="C2291">
        <f t="shared" si="90"/>
        <v>9</v>
      </c>
      <c r="I2291">
        <f>IF(ISBLANK(Table13[[#This Row],[T1]]),0,IF(Table13[[#This Row],[T1]]&gt;0,1,0))</f>
        <v>0</v>
      </c>
      <c r="J2291">
        <f>IF(ISBLANK(Table13[[#This Row],[T2]]),0,IF(Table13[[#This Row],[T2]]&gt;0,1,0))</f>
        <v>0</v>
      </c>
      <c r="K2291">
        <f>IF(ISBLANK(Table13[[#This Row],[T3]]),0,IF(Table13[[#This Row],[T3]]&gt;0,1,0))</f>
        <v>0</v>
      </c>
      <c r="L2291">
        <f>IF(ISBLANK(Table13[[#This Row],[T4]]),0,IF(Table13[[#This Row],[T4]]&gt;0,1,0))</f>
        <v>0</v>
      </c>
    </row>
    <row r="2292" spans="1:12">
      <c r="A2292" s="4">
        <v>43773.416666666664</v>
      </c>
      <c r="B2292">
        <f t="shared" si="89"/>
        <v>4</v>
      </c>
      <c r="C2292">
        <f t="shared" si="90"/>
        <v>10</v>
      </c>
      <c r="I2292">
        <f>IF(ISBLANK(Table13[[#This Row],[T1]]),0,IF(Table13[[#This Row],[T1]]&gt;0,1,0))</f>
        <v>0</v>
      </c>
      <c r="J2292">
        <f>IF(ISBLANK(Table13[[#This Row],[T2]]),0,IF(Table13[[#This Row],[T2]]&gt;0,1,0))</f>
        <v>0</v>
      </c>
      <c r="K2292">
        <f>IF(ISBLANK(Table13[[#This Row],[T3]]),0,IF(Table13[[#This Row],[T3]]&gt;0,1,0))</f>
        <v>0</v>
      </c>
      <c r="L2292">
        <f>IF(ISBLANK(Table13[[#This Row],[T4]]),0,IF(Table13[[#This Row],[T4]]&gt;0,1,0))</f>
        <v>0</v>
      </c>
    </row>
    <row r="2293" spans="1:12">
      <c r="A2293" s="4">
        <v>43773.458333333336</v>
      </c>
      <c r="B2293">
        <f t="shared" si="89"/>
        <v>4</v>
      </c>
      <c r="C2293">
        <f t="shared" si="90"/>
        <v>11</v>
      </c>
      <c r="I2293">
        <f>IF(ISBLANK(Table13[[#This Row],[T1]]),0,IF(Table13[[#This Row],[T1]]&gt;0,1,0))</f>
        <v>0</v>
      </c>
      <c r="J2293">
        <f>IF(ISBLANK(Table13[[#This Row],[T2]]),0,IF(Table13[[#This Row],[T2]]&gt;0,1,0))</f>
        <v>0</v>
      </c>
      <c r="K2293">
        <f>IF(ISBLANK(Table13[[#This Row],[T3]]),0,IF(Table13[[#This Row],[T3]]&gt;0,1,0))</f>
        <v>0</v>
      </c>
      <c r="L2293">
        <f>IF(ISBLANK(Table13[[#This Row],[T4]]),0,IF(Table13[[#This Row],[T4]]&gt;0,1,0))</f>
        <v>0</v>
      </c>
    </row>
    <row r="2294" spans="1:12">
      <c r="A2294" s="4">
        <v>43773.5</v>
      </c>
      <c r="B2294">
        <f t="shared" si="89"/>
        <v>4</v>
      </c>
      <c r="C2294">
        <f t="shared" si="90"/>
        <v>12</v>
      </c>
      <c r="I2294">
        <f>IF(ISBLANK(Table13[[#This Row],[T1]]),0,IF(Table13[[#This Row],[T1]]&gt;0,1,0))</f>
        <v>0</v>
      </c>
      <c r="J2294">
        <f>IF(ISBLANK(Table13[[#This Row],[T2]]),0,IF(Table13[[#This Row],[T2]]&gt;0,1,0))</f>
        <v>0</v>
      </c>
      <c r="K2294">
        <f>IF(ISBLANK(Table13[[#This Row],[T3]]),0,IF(Table13[[#This Row],[T3]]&gt;0,1,0))</f>
        <v>0</v>
      </c>
      <c r="L2294">
        <f>IF(ISBLANK(Table13[[#This Row],[T4]]),0,IF(Table13[[#This Row],[T4]]&gt;0,1,0))</f>
        <v>0</v>
      </c>
    </row>
    <row r="2295" spans="1:12">
      <c r="A2295" s="4">
        <v>43773.541666666664</v>
      </c>
      <c r="B2295">
        <f t="shared" si="89"/>
        <v>4</v>
      </c>
      <c r="C2295">
        <f t="shared" si="90"/>
        <v>13</v>
      </c>
      <c r="I2295">
        <f>IF(ISBLANK(Table13[[#This Row],[T1]]),0,IF(Table13[[#This Row],[T1]]&gt;0,1,0))</f>
        <v>0</v>
      </c>
      <c r="J2295">
        <f>IF(ISBLANK(Table13[[#This Row],[T2]]),0,IF(Table13[[#This Row],[T2]]&gt;0,1,0))</f>
        <v>0</v>
      </c>
      <c r="K2295">
        <f>IF(ISBLANK(Table13[[#This Row],[T3]]),0,IF(Table13[[#This Row],[T3]]&gt;0,1,0))</f>
        <v>0</v>
      </c>
      <c r="L2295">
        <f>IF(ISBLANK(Table13[[#This Row],[T4]]),0,IF(Table13[[#This Row],[T4]]&gt;0,1,0))</f>
        <v>0</v>
      </c>
    </row>
    <row r="2296" spans="1:12">
      <c r="A2296" s="4">
        <v>43773.583333333336</v>
      </c>
      <c r="B2296">
        <f t="shared" si="89"/>
        <v>4</v>
      </c>
      <c r="C2296">
        <f t="shared" si="90"/>
        <v>14</v>
      </c>
      <c r="I2296">
        <f>IF(ISBLANK(Table13[[#This Row],[T1]]),0,IF(Table13[[#This Row],[T1]]&gt;0,1,0))</f>
        <v>0</v>
      </c>
      <c r="J2296">
        <f>IF(ISBLANK(Table13[[#This Row],[T2]]),0,IF(Table13[[#This Row],[T2]]&gt;0,1,0))</f>
        <v>0</v>
      </c>
      <c r="K2296">
        <f>IF(ISBLANK(Table13[[#This Row],[T3]]),0,IF(Table13[[#This Row],[T3]]&gt;0,1,0))</f>
        <v>0</v>
      </c>
      <c r="L2296">
        <f>IF(ISBLANK(Table13[[#This Row],[T4]]),0,IF(Table13[[#This Row],[T4]]&gt;0,1,0))</f>
        <v>0</v>
      </c>
    </row>
    <row r="2297" spans="1:12">
      <c r="A2297" s="4">
        <v>43773.625</v>
      </c>
      <c r="B2297">
        <f t="shared" si="89"/>
        <v>4</v>
      </c>
      <c r="C2297">
        <f t="shared" si="90"/>
        <v>15</v>
      </c>
      <c r="I2297">
        <f>IF(ISBLANK(Table13[[#This Row],[T1]]),0,IF(Table13[[#This Row],[T1]]&gt;0,1,0))</f>
        <v>0</v>
      </c>
      <c r="J2297">
        <f>IF(ISBLANK(Table13[[#This Row],[T2]]),0,IF(Table13[[#This Row],[T2]]&gt;0,1,0))</f>
        <v>0</v>
      </c>
      <c r="K2297">
        <f>IF(ISBLANK(Table13[[#This Row],[T3]]),0,IF(Table13[[#This Row],[T3]]&gt;0,1,0))</f>
        <v>0</v>
      </c>
      <c r="L2297">
        <f>IF(ISBLANK(Table13[[#This Row],[T4]]),0,IF(Table13[[#This Row],[T4]]&gt;0,1,0))</f>
        <v>0</v>
      </c>
    </row>
    <row r="2298" spans="1:12">
      <c r="A2298" s="4">
        <v>43773.666666666664</v>
      </c>
      <c r="B2298">
        <f t="shared" si="89"/>
        <v>4</v>
      </c>
      <c r="C2298">
        <f t="shared" si="90"/>
        <v>16</v>
      </c>
      <c r="I2298">
        <f>IF(ISBLANK(Table13[[#This Row],[T1]]),0,IF(Table13[[#This Row],[T1]]&gt;0,1,0))</f>
        <v>0</v>
      </c>
      <c r="J2298">
        <f>IF(ISBLANK(Table13[[#This Row],[T2]]),0,IF(Table13[[#This Row],[T2]]&gt;0,1,0))</f>
        <v>0</v>
      </c>
      <c r="K2298">
        <f>IF(ISBLANK(Table13[[#This Row],[T3]]),0,IF(Table13[[#This Row],[T3]]&gt;0,1,0))</f>
        <v>0</v>
      </c>
      <c r="L2298">
        <f>IF(ISBLANK(Table13[[#This Row],[T4]]),0,IF(Table13[[#This Row],[T4]]&gt;0,1,0))</f>
        <v>0</v>
      </c>
    </row>
    <row r="2299" spans="1:12">
      <c r="A2299" s="4">
        <v>43773.708333333336</v>
      </c>
      <c r="B2299">
        <f t="shared" si="89"/>
        <v>4</v>
      </c>
      <c r="C2299">
        <f t="shared" si="90"/>
        <v>17</v>
      </c>
      <c r="I2299">
        <f>IF(ISBLANK(Table13[[#This Row],[T1]]),0,IF(Table13[[#This Row],[T1]]&gt;0,1,0))</f>
        <v>0</v>
      </c>
      <c r="J2299">
        <f>IF(ISBLANK(Table13[[#This Row],[T2]]),0,IF(Table13[[#This Row],[T2]]&gt;0,1,0))</f>
        <v>0</v>
      </c>
      <c r="K2299">
        <f>IF(ISBLANK(Table13[[#This Row],[T3]]),0,IF(Table13[[#This Row],[T3]]&gt;0,1,0))</f>
        <v>0</v>
      </c>
      <c r="L2299">
        <f>IF(ISBLANK(Table13[[#This Row],[T4]]),0,IF(Table13[[#This Row],[T4]]&gt;0,1,0))</f>
        <v>0</v>
      </c>
    </row>
    <row r="2300" spans="1:12">
      <c r="A2300" s="4">
        <v>43773.75</v>
      </c>
      <c r="B2300">
        <f t="shared" si="89"/>
        <v>4</v>
      </c>
      <c r="C2300">
        <f t="shared" si="90"/>
        <v>18</v>
      </c>
      <c r="D2300">
        <v>0</v>
      </c>
      <c r="E2300">
        <v>0</v>
      </c>
      <c r="F2300">
        <v>20</v>
      </c>
      <c r="G2300">
        <v>0</v>
      </c>
      <c r="I2300">
        <f>IF(ISBLANK(Table13[[#This Row],[T1]]),0,IF(Table13[[#This Row],[T1]]&gt;0,1,0))</f>
        <v>0</v>
      </c>
      <c r="J2300">
        <f>IF(ISBLANK(Table13[[#This Row],[T2]]),0,IF(Table13[[#This Row],[T2]]&gt;0,1,0))</f>
        <v>0</v>
      </c>
      <c r="K2300">
        <f>IF(ISBLANK(Table13[[#This Row],[T3]]),0,IF(Table13[[#This Row],[T3]]&gt;0,1,0))</f>
        <v>1</v>
      </c>
      <c r="L2300">
        <f>IF(ISBLANK(Table13[[#This Row],[T4]]),0,IF(Table13[[#This Row],[T4]]&gt;0,1,0))</f>
        <v>0</v>
      </c>
    </row>
    <row r="2301" spans="1:12">
      <c r="A2301" s="4">
        <v>43773.791666666664</v>
      </c>
      <c r="B2301">
        <f t="shared" si="89"/>
        <v>4</v>
      </c>
      <c r="C2301">
        <f t="shared" si="90"/>
        <v>19</v>
      </c>
      <c r="D2301">
        <v>0</v>
      </c>
      <c r="E2301">
        <v>27</v>
      </c>
      <c r="F2301">
        <v>58</v>
      </c>
      <c r="G2301">
        <v>0</v>
      </c>
      <c r="I2301">
        <f>IF(ISBLANK(Table13[[#This Row],[T1]]),0,IF(Table13[[#This Row],[T1]]&gt;0,1,0))</f>
        <v>0</v>
      </c>
      <c r="J2301">
        <f>IF(ISBLANK(Table13[[#This Row],[T2]]),0,IF(Table13[[#This Row],[T2]]&gt;0,1,0))</f>
        <v>1</v>
      </c>
      <c r="K2301">
        <f>IF(ISBLANK(Table13[[#This Row],[T3]]),0,IF(Table13[[#This Row],[T3]]&gt;0,1,0))</f>
        <v>1</v>
      </c>
      <c r="L2301">
        <f>IF(ISBLANK(Table13[[#This Row],[T4]]),0,IF(Table13[[#This Row],[T4]]&gt;0,1,0))</f>
        <v>0</v>
      </c>
    </row>
    <row r="2302" spans="1:12">
      <c r="A2302" s="4">
        <v>43773.833333333336</v>
      </c>
      <c r="B2302">
        <f t="shared" si="89"/>
        <v>4</v>
      </c>
      <c r="C2302">
        <f t="shared" si="90"/>
        <v>20</v>
      </c>
      <c r="D2302">
        <v>0</v>
      </c>
      <c r="E2302">
        <v>57</v>
      </c>
      <c r="F2302">
        <v>56</v>
      </c>
      <c r="G2302">
        <v>0</v>
      </c>
      <c r="I2302">
        <f>IF(ISBLANK(Table13[[#This Row],[T1]]),0,IF(Table13[[#This Row],[T1]]&gt;0,1,0))</f>
        <v>0</v>
      </c>
      <c r="J2302">
        <f>IF(ISBLANK(Table13[[#This Row],[T2]]),0,IF(Table13[[#This Row],[T2]]&gt;0,1,0))</f>
        <v>1</v>
      </c>
      <c r="K2302">
        <f>IF(ISBLANK(Table13[[#This Row],[T3]]),0,IF(Table13[[#This Row],[T3]]&gt;0,1,0))</f>
        <v>1</v>
      </c>
      <c r="L2302">
        <f>IF(ISBLANK(Table13[[#This Row],[T4]]),0,IF(Table13[[#This Row],[T4]]&gt;0,1,0))</f>
        <v>0</v>
      </c>
    </row>
    <row r="2303" spans="1:12">
      <c r="A2303" s="4">
        <v>43773.875</v>
      </c>
      <c r="B2303">
        <f t="shared" si="89"/>
        <v>4</v>
      </c>
      <c r="C2303">
        <f t="shared" si="90"/>
        <v>21</v>
      </c>
      <c r="D2303">
        <v>30</v>
      </c>
      <c r="E2303">
        <v>58</v>
      </c>
      <c r="F2303">
        <v>58</v>
      </c>
      <c r="G2303">
        <v>0</v>
      </c>
      <c r="I2303">
        <f>IF(ISBLANK(Table13[[#This Row],[T1]]),0,IF(Table13[[#This Row],[T1]]&gt;0,1,0))</f>
        <v>1</v>
      </c>
      <c r="J2303">
        <f>IF(ISBLANK(Table13[[#This Row],[T2]]),0,IF(Table13[[#This Row],[T2]]&gt;0,1,0))</f>
        <v>1</v>
      </c>
      <c r="K2303">
        <f>IF(ISBLANK(Table13[[#This Row],[T3]]),0,IF(Table13[[#This Row],[T3]]&gt;0,1,0))</f>
        <v>1</v>
      </c>
      <c r="L2303">
        <f>IF(ISBLANK(Table13[[#This Row],[T4]]),0,IF(Table13[[#This Row],[T4]]&gt;0,1,0))</f>
        <v>0</v>
      </c>
    </row>
    <row r="2304" spans="1:12">
      <c r="A2304" s="4">
        <v>43773.916666666664</v>
      </c>
      <c r="B2304">
        <f t="shared" si="89"/>
        <v>4</v>
      </c>
      <c r="C2304">
        <f t="shared" si="90"/>
        <v>22</v>
      </c>
      <c r="D2304">
        <v>58</v>
      </c>
      <c r="E2304">
        <v>58</v>
      </c>
      <c r="F2304">
        <v>58</v>
      </c>
      <c r="G2304">
        <v>0</v>
      </c>
      <c r="I2304">
        <f>IF(ISBLANK(Table13[[#This Row],[T1]]),0,IF(Table13[[#This Row],[T1]]&gt;0,1,0))</f>
        <v>1</v>
      </c>
      <c r="J2304">
        <f>IF(ISBLANK(Table13[[#This Row],[T2]]),0,IF(Table13[[#This Row],[T2]]&gt;0,1,0))</f>
        <v>1</v>
      </c>
      <c r="K2304">
        <f>IF(ISBLANK(Table13[[#This Row],[T3]]),0,IF(Table13[[#This Row],[T3]]&gt;0,1,0))</f>
        <v>1</v>
      </c>
      <c r="L2304">
        <f>IF(ISBLANK(Table13[[#This Row],[T4]]),0,IF(Table13[[#This Row],[T4]]&gt;0,1,0))</f>
        <v>0</v>
      </c>
    </row>
    <row r="2305" spans="1:12">
      <c r="A2305" s="4">
        <v>43773.958333333336</v>
      </c>
      <c r="B2305">
        <f t="shared" si="89"/>
        <v>4</v>
      </c>
      <c r="C2305">
        <f t="shared" si="90"/>
        <v>23</v>
      </c>
      <c r="D2305">
        <v>57</v>
      </c>
      <c r="E2305">
        <v>57</v>
      </c>
      <c r="F2305">
        <v>57</v>
      </c>
      <c r="G2305">
        <v>0</v>
      </c>
      <c r="I2305">
        <f>IF(ISBLANK(Table13[[#This Row],[T1]]),0,IF(Table13[[#This Row],[T1]]&gt;0,1,0))</f>
        <v>1</v>
      </c>
      <c r="J2305">
        <f>IF(ISBLANK(Table13[[#This Row],[T2]]),0,IF(Table13[[#This Row],[T2]]&gt;0,1,0))</f>
        <v>1</v>
      </c>
      <c r="K2305">
        <f>IF(ISBLANK(Table13[[#This Row],[T3]]),0,IF(Table13[[#This Row],[T3]]&gt;0,1,0))</f>
        <v>1</v>
      </c>
      <c r="L2305">
        <f>IF(ISBLANK(Table13[[#This Row],[T4]]),0,IF(Table13[[#This Row],[T4]]&gt;0,1,0))</f>
        <v>0</v>
      </c>
    </row>
    <row r="2306" spans="1:12">
      <c r="A2306" s="4">
        <v>43774</v>
      </c>
      <c r="B2306">
        <f t="shared" ref="B2306:B2369" si="91">DAY(A2306)</f>
        <v>5</v>
      </c>
      <c r="C2306">
        <f t="shared" si="90"/>
        <v>0</v>
      </c>
      <c r="D2306">
        <v>58</v>
      </c>
      <c r="E2306">
        <v>58</v>
      </c>
      <c r="F2306">
        <v>58</v>
      </c>
      <c r="G2306">
        <v>0</v>
      </c>
      <c r="I2306">
        <f>IF(ISBLANK(Table13[[#This Row],[T1]]),0,IF(Table13[[#This Row],[T1]]&gt;0,1,0))</f>
        <v>1</v>
      </c>
      <c r="J2306">
        <f>IF(ISBLANK(Table13[[#This Row],[T2]]),0,IF(Table13[[#This Row],[T2]]&gt;0,1,0))</f>
        <v>1</v>
      </c>
      <c r="K2306">
        <f>IF(ISBLANK(Table13[[#This Row],[T3]]),0,IF(Table13[[#This Row],[T3]]&gt;0,1,0))</f>
        <v>1</v>
      </c>
      <c r="L2306">
        <f>IF(ISBLANK(Table13[[#This Row],[T4]]),0,IF(Table13[[#This Row],[T4]]&gt;0,1,0))</f>
        <v>0</v>
      </c>
    </row>
    <row r="2307" spans="1:12">
      <c r="A2307" s="4">
        <v>43774.041666666664</v>
      </c>
      <c r="B2307">
        <f t="shared" si="91"/>
        <v>5</v>
      </c>
      <c r="C2307">
        <f t="shared" si="90"/>
        <v>1</v>
      </c>
      <c r="D2307">
        <v>58</v>
      </c>
      <c r="E2307">
        <v>58</v>
      </c>
      <c r="F2307">
        <v>58</v>
      </c>
      <c r="G2307">
        <v>0</v>
      </c>
      <c r="I2307">
        <f>IF(ISBLANK(Table13[[#This Row],[T1]]),0,IF(Table13[[#This Row],[T1]]&gt;0,1,0))</f>
        <v>1</v>
      </c>
      <c r="J2307">
        <f>IF(ISBLANK(Table13[[#This Row],[T2]]),0,IF(Table13[[#This Row],[T2]]&gt;0,1,0))</f>
        <v>1</v>
      </c>
      <c r="K2307">
        <f>IF(ISBLANK(Table13[[#This Row],[T3]]),0,IF(Table13[[#This Row],[T3]]&gt;0,1,0))</f>
        <v>1</v>
      </c>
      <c r="L2307">
        <f>IF(ISBLANK(Table13[[#This Row],[T4]]),0,IF(Table13[[#This Row],[T4]]&gt;0,1,0))</f>
        <v>0</v>
      </c>
    </row>
    <row r="2308" spans="1:12">
      <c r="A2308" s="4">
        <v>43774.083333333336</v>
      </c>
      <c r="B2308">
        <f t="shared" si="91"/>
        <v>5</v>
      </c>
      <c r="C2308">
        <f t="shared" si="90"/>
        <v>2</v>
      </c>
      <c r="D2308">
        <v>58</v>
      </c>
      <c r="E2308">
        <v>58</v>
      </c>
      <c r="F2308">
        <v>58</v>
      </c>
      <c r="G2308">
        <v>0</v>
      </c>
      <c r="I2308">
        <f>IF(ISBLANK(Table13[[#This Row],[T1]]),0,IF(Table13[[#This Row],[T1]]&gt;0,1,0))</f>
        <v>1</v>
      </c>
      <c r="J2308">
        <f>IF(ISBLANK(Table13[[#This Row],[T2]]),0,IF(Table13[[#This Row],[T2]]&gt;0,1,0))</f>
        <v>1</v>
      </c>
      <c r="K2308">
        <f>IF(ISBLANK(Table13[[#This Row],[T3]]),0,IF(Table13[[#This Row],[T3]]&gt;0,1,0))</f>
        <v>1</v>
      </c>
      <c r="L2308">
        <f>IF(ISBLANK(Table13[[#This Row],[T4]]),0,IF(Table13[[#This Row],[T4]]&gt;0,1,0))</f>
        <v>0</v>
      </c>
    </row>
    <row r="2309" spans="1:12">
      <c r="A2309" s="4">
        <v>43774.125</v>
      </c>
      <c r="B2309">
        <f t="shared" si="91"/>
        <v>5</v>
      </c>
      <c r="C2309">
        <f t="shared" si="90"/>
        <v>3</v>
      </c>
      <c r="D2309">
        <v>58</v>
      </c>
      <c r="E2309">
        <v>58</v>
      </c>
      <c r="F2309">
        <v>58</v>
      </c>
      <c r="G2309">
        <v>0</v>
      </c>
      <c r="I2309">
        <f>IF(ISBLANK(Table13[[#This Row],[T1]]),0,IF(Table13[[#This Row],[T1]]&gt;0,1,0))</f>
        <v>1</v>
      </c>
      <c r="J2309">
        <f>IF(ISBLANK(Table13[[#This Row],[T2]]),0,IF(Table13[[#This Row],[T2]]&gt;0,1,0))</f>
        <v>1</v>
      </c>
      <c r="K2309">
        <f>IF(ISBLANK(Table13[[#This Row],[T3]]),0,IF(Table13[[#This Row],[T3]]&gt;0,1,0))</f>
        <v>1</v>
      </c>
      <c r="L2309">
        <f>IF(ISBLANK(Table13[[#This Row],[T4]]),0,IF(Table13[[#This Row],[T4]]&gt;0,1,0))</f>
        <v>0</v>
      </c>
    </row>
    <row r="2310" spans="1:12">
      <c r="A2310" s="4">
        <v>43774.166666666664</v>
      </c>
      <c r="B2310">
        <f t="shared" si="91"/>
        <v>5</v>
      </c>
      <c r="C2310">
        <f t="shared" si="90"/>
        <v>4</v>
      </c>
      <c r="D2310">
        <v>58</v>
      </c>
      <c r="E2310">
        <v>58</v>
      </c>
      <c r="F2310">
        <v>58</v>
      </c>
      <c r="G2310">
        <v>0</v>
      </c>
      <c r="I2310">
        <f>IF(ISBLANK(Table13[[#This Row],[T1]]),0,IF(Table13[[#This Row],[T1]]&gt;0,1,0))</f>
        <v>1</v>
      </c>
      <c r="J2310">
        <f>IF(ISBLANK(Table13[[#This Row],[T2]]),0,IF(Table13[[#This Row],[T2]]&gt;0,1,0))</f>
        <v>1</v>
      </c>
      <c r="K2310">
        <f>IF(ISBLANK(Table13[[#This Row],[T3]]),0,IF(Table13[[#This Row],[T3]]&gt;0,1,0))</f>
        <v>1</v>
      </c>
      <c r="L2310">
        <f>IF(ISBLANK(Table13[[#This Row],[T4]]),0,IF(Table13[[#This Row],[T4]]&gt;0,1,0))</f>
        <v>0</v>
      </c>
    </row>
    <row r="2311" spans="1:12">
      <c r="A2311" s="4">
        <v>43774.208333333336</v>
      </c>
      <c r="B2311">
        <f t="shared" si="91"/>
        <v>5</v>
      </c>
      <c r="C2311">
        <f t="shared" si="90"/>
        <v>5</v>
      </c>
      <c r="D2311">
        <v>57</v>
      </c>
      <c r="E2311">
        <v>57</v>
      </c>
      <c r="F2311">
        <v>57</v>
      </c>
      <c r="G2311">
        <v>0</v>
      </c>
      <c r="I2311">
        <f>IF(ISBLANK(Table13[[#This Row],[T1]]),0,IF(Table13[[#This Row],[T1]]&gt;0,1,0))</f>
        <v>1</v>
      </c>
      <c r="J2311">
        <f>IF(ISBLANK(Table13[[#This Row],[T2]]),0,IF(Table13[[#This Row],[T2]]&gt;0,1,0))</f>
        <v>1</v>
      </c>
      <c r="K2311">
        <f>IF(ISBLANK(Table13[[#This Row],[T3]]),0,IF(Table13[[#This Row],[T3]]&gt;0,1,0))</f>
        <v>1</v>
      </c>
      <c r="L2311">
        <f>IF(ISBLANK(Table13[[#This Row],[T4]]),0,IF(Table13[[#This Row],[T4]]&gt;0,1,0))</f>
        <v>0</v>
      </c>
    </row>
    <row r="2312" spans="1:12">
      <c r="A2312" s="4">
        <v>43774.25</v>
      </c>
      <c r="B2312">
        <f t="shared" si="91"/>
        <v>5</v>
      </c>
      <c r="C2312">
        <f t="shared" si="90"/>
        <v>6</v>
      </c>
      <c r="D2312">
        <v>58</v>
      </c>
      <c r="E2312">
        <v>58</v>
      </c>
      <c r="F2312">
        <v>58</v>
      </c>
      <c r="G2312">
        <v>0</v>
      </c>
      <c r="I2312">
        <f>IF(ISBLANK(Table13[[#This Row],[T1]]),0,IF(Table13[[#This Row],[T1]]&gt;0,1,0))</f>
        <v>1</v>
      </c>
      <c r="J2312">
        <f>IF(ISBLANK(Table13[[#This Row],[T2]]),0,IF(Table13[[#This Row],[T2]]&gt;0,1,0))</f>
        <v>1</v>
      </c>
      <c r="K2312">
        <f>IF(ISBLANK(Table13[[#This Row],[T3]]),0,IF(Table13[[#This Row],[T3]]&gt;0,1,0))</f>
        <v>1</v>
      </c>
      <c r="L2312">
        <f>IF(ISBLANK(Table13[[#This Row],[T4]]),0,IF(Table13[[#This Row],[T4]]&gt;0,1,0))</f>
        <v>0</v>
      </c>
    </row>
    <row r="2313" spans="1:12">
      <c r="A2313" s="4">
        <v>43774.291666666664</v>
      </c>
      <c r="B2313">
        <f t="shared" si="91"/>
        <v>5</v>
      </c>
      <c r="C2313">
        <f t="shared" si="90"/>
        <v>7</v>
      </c>
      <c r="D2313">
        <v>49</v>
      </c>
      <c r="E2313">
        <v>22</v>
      </c>
      <c r="F2313">
        <v>30</v>
      </c>
      <c r="G2313">
        <v>0</v>
      </c>
      <c r="I2313">
        <f>IF(ISBLANK(Table13[[#This Row],[T1]]),0,IF(Table13[[#This Row],[T1]]&gt;0,1,0))</f>
        <v>1</v>
      </c>
      <c r="J2313">
        <f>IF(ISBLANK(Table13[[#This Row],[T2]]),0,IF(Table13[[#This Row],[T2]]&gt;0,1,0))</f>
        <v>1</v>
      </c>
      <c r="K2313">
        <f>IF(ISBLANK(Table13[[#This Row],[T3]]),0,IF(Table13[[#This Row],[T3]]&gt;0,1,0))</f>
        <v>1</v>
      </c>
      <c r="L2313">
        <f>IF(ISBLANK(Table13[[#This Row],[T4]]),0,IF(Table13[[#This Row],[T4]]&gt;0,1,0))</f>
        <v>0</v>
      </c>
    </row>
    <row r="2314" spans="1:12">
      <c r="A2314" s="4">
        <v>43774.333333043978</v>
      </c>
      <c r="B2314">
        <f t="shared" si="91"/>
        <v>5</v>
      </c>
      <c r="C2314">
        <f t="shared" si="90"/>
        <v>8</v>
      </c>
      <c r="I2314">
        <f>IF(ISBLANK(Table13[[#This Row],[T1]]),0,IF(Table13[[#This Row],[T1]]&gt;0,1,0))</f>
        <v>0</v>
      </c>
      <c r="J2314">
        <f>IF(ISBLANK(Table13[[#This Row],[T2]]),0,IF(Table13[[#This Row],[T2]]&gt;0,1,0))</f>
        <v>0</v>
      </c>
      <c r="K2314">
        <f>IF(ISBLANK(Table13[[#This Row],[T3]]),0,IF(Table13[[#This Row],[T3]]&gt;0,1,0))</f>
        <v>0</v>
      </c>
      <c r="L2314">
        <f>IF(ISBLANK(Table13[[#This Row],[T4]]),0,IF(Table13[[#This Row],[T4]]&gt;0,1,0))</f>
        <v>0</v>
      </c>
    </row>
    <row r="2315" spans="1:12">
      <c r="A2315" s="4">
        <v>43774.374999652777</v>
      </c>
      <c r="B2315">
        <f t="shared" si="91"/>
        <v>5</v>
      </c>
      <c r="C2315">
        <f t="shared" si="90"/>
        <v>9</v>
      </c>
      <c r="I2315">
        <f>IF(ISBLANK(Table13[[#This Row],[T1]]),0,IF(Table13[[#This Row],[T1]]&gt;0,1,0))</f>
        <v>0</v>
      </c>
      <c r="J2315">
        <f>IF(ISBLANK(Table13[[#This Row],[T2]]),0,IF(Table13[[#This Row],[T2]]&gt;0,1,0))</f>
        <v>0</v>
      </c>
      <c r="K2315">
        <f>IF(ISBLANK(Table13[[#This Row],[T3]]),0,IF(Table13[[#This Row],[T3]]&gt;0,1,0))</f>
        <v>0</v>
      </c>
      <c r="L2315">
        <f>IF(ISBLANK(Table13[[#This Row],[T4]]),0,IF(Table13[[#This Row],[T4]]&gt;0,1,0))</f>
        <v>0</v>
      </c>
    </row>
    <row r="2316" spans="1:12">
      <c r="A2316" s="4">
        <v>43774.416666261575</v>
      </c>
      <c r="B2316">
        <f t="shared" si="91"/>
        <v>5</v>
      </c>
      <c r="C2316">
        <f t="shared" si="90"/>
        <v>10</v>
      </c>
      <c r="I2316">
        <f>IF(ISBLANK(Table13[[#This Row],[T1]]),0,IF(Table13[[#This Row],[T1]]&gt;0,1,0))</f>
        <v>0</v>
      </c>
      <c r="J2316">
        <f>IF(ISBLANK(Table13[[#This Row],[T2]]),0,IF(Table13[[#This Row],[T2]]&gt;0,1,0))</f>
        <v>0</v>
      </c>
      <c r="K2316">
        <f>IF(ISBLANK(Table13[[#This Row],[T3]]),0,IF(Table13[[#This Row],[T3]]&gt;0,1,0))</f>
        <v>0</v>
      </c>
      <c r="L2316">
        <f>IF(ISBLANK(Table13[[#This Row],[T4]]),0,IF(Table13[[#This Row],[T4]]&gt;0,1,0))</f>
        <v>0</v>
      </c>
    </row>
    <row r="2317" spans="1:12">
      <c r="A2317" s="4">
        <v>43774.458332870374</v>
      </c>
      <c r="B2317">
        <f t="shared" si="91"/>
        <v>5</v>
      </c>
      <c r="C2317">
        <f t="shared" si="90"/>
        <v>11</v>
      </c>
      <c r="I2317">
        <f>IF(ISBLANK(Table13[[#This Row],[T1]]),0,IF(Table13[[#This Row],[T1]]&gt;0,1,0))</f>
        <v>0</v>
      </c>
      <c r="J2317">
        <f>IF(ISBLANK(Table13[[#This Row],[T2]]),0,IF(Table13[[#This Row],[T2]]&gt;0,1,0))</f>
        <v>0</v>
      </c>
      <c r="K2317">
        <f>IF(ISBLANK(Table13[[#This Row],[T3]]),0,IF(Table13[[#This Row],[T3]]&gt;0,1,0))</f>
        <v>0</v>
      </c>
      <c r="L2317">
        <f>IF(ISBLANK(Table13[[#This Row],[T4]]),0,IF(Table13[[#This Row],[T4]]&gt;0,1,0))</f>
        <v>0</v>
      </c>
    </row>
    <row r="2318" spans="1:12">
      <c r="A2318" s="4">
        <v>43774.499999479165</v>
      </c>
      <c r="B2318">
        <f t="shared" si="91"/>
        <v>5</v>
      </c>
      <c r="C2318">
        <f t="shared" si="90"/>
        <v>12</v>
      </c>
      <c r="I2318">
        <f>IF(ISBLANK(Table13[[#This Row],[T1]]),0,IF(Table13[[#This Row],[T1]]&gt;0,1,0))</f>
        <v>0</v>
      </c>
      <c r="J2318">
        <f>IF(ISBLANK(Table13[[#This Row],[T2]]),0,IF(Table13[[#This Row],[T2]]&gt;0,1,0))</f>
        <v>0</v>
      </c>
      <c r="K2318">
        <f>IF(ISBLANK(Table13[[#This Row],[T3]]),0,IF(Table13[[#This Row],[T3]]&gt;0,1,0))</f>
        <v>0</v>
      </c>
      <c r="L2318">
        <f>IF(ISBLANK(Table13[[#This Row],[T4]]),0,IF(Table13[[#This Row],[T4]]&gt;0,1,0))</f>
        <v>0</v>
      </c>
    </row>
    <row r="2319" spans="1:12">
      <c r="A2319" s="4">
        <v>43774.541666087964</v>
      </c>
      <c r="B2319">
        <f t="shared" si="91"/>
        <v>5</v>
      </c>
      <c r="C2319">
        <f t="shared" si="90"/>
        <v>13</v>
      </c>
      <c r="I2319">
        <f>IF(ISBLANK(Table13[[#This Row],[T1]]),0,IF(Table13[[#This Row],[T1]]&gt;0,1,0))</f>
        <v>0</v>
      </c>
      <c r="J2319">
        <f>IF(ISBLANK(Table13[[#This Row],[T2]]),0,IF(Table13[[#This Row],[T2]]&gt;0,1,0))</f>
        <v>0</v>
      </c>
      <c r="K2319">
        <f>IF(ISBLANK(Table13[[#This Row],[T3]]),0,IF(Table13[[#This Row],[T3]]&gt;0,1,0))</f>
        <v>0</v>
      </c>
      <c r="L2319">
        <f>IF(ISBLANK(Table13[[#This Row],[T4]]),0,IF(Table13[[#This Row],[T4]]&gt;0,1,0))</f>
        <v>0</v>
      </c>
    </row>
    <row r="2320" spans="1:12">
      <c r="A2320" s="4">
        <v>43774.583332696762</v>
      </c>
      <c r="B2320">
        <f t="shared" si="91"/>
        <v>5</v>
      </c>
      <c r="C2320">
        <f t="shared" si="90"/>
        <v>14</v>
      </c>
      <c r="I2320">
        <f>IF(ISBLANK(Table13[[#This Row],[T1]]),0,IF(Table13[[#This Row],[T1]]&gt;0,1,0))</f>
        <v>0</v>
      </c>
      <c r="J2320">
        <f>IF(ISBLANK(Table13[[#This Row],[T2]]),0,IF(Table13[[#This Row],[T2]]&gt;0,1,0))</f>
        <v>0</v>
      </c>
      <c r="K2320">
        <f>IF(ISBLANK(Table13[[#This Row],[T3]]),0,IF(Table13[[#This Row],[T3]]&gt;0,1,0))</f>
        <v>0</v>
      </c>
      <c r="L2320">
        <f>IF(ISBLANK(Table13[[#This Row],[T4]]),0,IF(Table13[[#This Row],[T4]]&gt;0,1,0))</f>
        <v>0</v>
      </c>
    </row>
    <row r="2321" spans="1:12">
      <c r="A2321" s="4">
        <v>43774.624999305554</v>
      </c>
      <c r="B2321">
        <f t="shared" si="91"/>
        <v>5</v>
      </c>
      <c r="C2321">
        <f t="shared" si="90"/>
        <v>15</v>
      </c>
      <c r="I2321">
        <f>IF(ISBLANK(Table13[[#This Row],[T1]]),0,IF(Table13[[#This Row],[T1]]&gt;0,1,0))</f>
        <v>0</v>
      </c>
      <c r="J2321">
        <f>IF(ISBLANK(Table13[[#This Row],[T2]]),0,IF(Table13[[#This Row],[T2]]&gt;0,1,0))</f>
        <v>0</v>
      </c>
      <c r="K2321">
        <f>IF(ISBLANK(Table13[[#This Row],[T3]]),0,IF(Table13[[#This Row],[T3]]&gt;0,1,0))</f>
        <v>0</v>
      </c>
      <c r="L2321">
        <f>IF(ISBLANK(Table13[[#This Row],[T4]]),0,IF(Table13[[#This Row],[T4]]&gt;0,1,0))</f>
        <v>0</v>
      </c>
    </row>
    <row r="2322" spans="1:12">
      <c r="A2322" s="4">
        <v>43774.666665914352</v>
      </c>
      <c r="B2322">
        <f t="shared" si="91"/>
        <v>5</v>
      </c>
      <c r="C2322">
        <f t="shared" si="90"/>
        <v>16</v>
      </c>
      <c r="I2322">
        <f>IF(ISBLANK(Table13[[#This Row],[T1]]),0,IF(Table13[[#This Row],[T1]]&gt;0,1,0))</f>
        <v>0</v>
      </c>
      <c r="J2322">
        <f>IF(ISBLANK(Table13[[#This Row],[T2]]),0,IF(Table13[[#This Row],[T2]]&gt;0,1,0))</f>
        <v>0</v>
      </c>
      <c r="K2322">
        <f>IF(ISBLANK(Table13[[#This Row],[T3]]),0,IF(Table13[[#This Row],[T3]]&gt;0,1,0))</f>
        <v>0</v>
      </c>
      <c r="L2322">
        <f>IF(ISBLANK(Table13[[#This Row],[T4]]),0,IF(Table13[[#This Row],[T4]]&gt;0,1,0))</f>
        <v>0</v>
      </c>
    </row>
    <row r="2323" spans="1:12">
      <c r="A2323" s="4">
        <v>43774.708333333336</v>
      </c>
      <c r="B2323">
        <f t="shared" si="91"/>
        <v>5</v>
      </c>
      <c r="C2323">
        <f t="shared" si="90"/>
        <v>17</v>
      </c>
      <c r="D2323">
        <v>0</v>
      </c>
      <c r="E2323">
        <v>0</v>
      </c>
      <c r="F2323">
        <v>1</v>
      </c>
      <c r="G2323">
        <v>0</v>
      </c>
      <c r="I2323">
        <f>IF(ISBLANK(Table13[[#This Row],[T1]]),0,IF(Table13[[#This Row],[T1]]&gt;0,1,0))</f>
        <v>0</v>
      </c>
      <c r="J2323">
        <f>IF(ISBLANK(Table13[[#This Row],[T2]]),0,IF(Table13[[#This Row],[T2]]&gt;0,1,0))</f>
        <v>0</v>
      </c>
      <c r="K2323">
        <f>IF(ISBLANK(Table13[[#This Row],[T3]]),0,IF(Table13[[#This Row],[T3]]&gt;0,1,0))</f>
        <v>1</v>
      </c>
      <c r="L2323">
        <f>IF(ISBLANK(Table13[[#This Row],[T4]]),0,IF(Table13[[#This Row],[T4]]&gt;0,1,0))</f>
        <v>0</v>
      </c>
    </row>
    <row r="2324" spans="1:12">
      <c r="A2324" s="4">
        <v>43774.75</v>
      </c>
      <c r="B2324">
        <f t="shared" si="91"/>
        <v>5</v>
      </c>
      <c r="C2324">
        <f t="shared" si="90"/>
        <v>18</v>
      </c>
      <c r="D2324">
        <v>0</v>
      </c>
      <c r="E2324">
        <v>18</v>
      </c>
      <c r="F2324">
        <v>40</v>
      </c>
      <c r="G2324">
        <v>0</v>
      </c>
      <c r="I2324">
        <f>IF(ISBLANK(Table13[[#This Row],[T1]]),0,IF(Table13[[#This Row],[T1]]&gt;0,1,0))</f>
        <v>0</v>
      </c>
      <c r="J2324">
        <f>IF(ISBLANK(Table13[[#This Row],[T2]]),0,IF(Table13[[#This Row],[T2]]&gt;0,1,0))</f>
        <v>1</v>
      </c>
      <c r="K2324">
        <f>IF(ISBLANK(Table13[[#This Row],[T3]]),0,IF(Table13[[#This Row],[T3]]&gt;0,1,0))</f>
        <v>1</v>
      </c>
      <c r="L2324">
        <f>IF(ISBLANK(Table13[[#This Row],[T4]]),0,IF(Table13[[#This Row],[T4]]&gt;0,1,0))</f>
        <v>0</v>
      </c>
    </row>
    <row r="2325" spans="1:12">
      <c r="A2325" s="4">
        <v>43774.791665914352</v>
      </c>
      <c r="B2325">
        <f t="shared" si="91"/>
        <v>5</v>
      </c>
      <c r="C2325">
        <f t="shared" si="90"/>
        <v>19</v>
      </c>
      <c r="I2325">
        <f>IF(ISBLANK(Table13[[#This Row],[T1]]),0,IF(Table13[[#This Row],[T1]]&gt;0,1,0))</f>
        <v>0</v>
      </c>
      <c r="J2325">
        <f>IF(ISBLANK(Table13[[#This Row],[T2]]),0,IF(Table13[[#This Row],[T2]]&gt;0,1,0))</f>
        <v>0</v>
      </c>
      <c r="K2325">
        <f>IF(ISBLANK(Table13[[#This Row],[T3]]),0,IF(Table13[[#This Row],[T3]]&gt;0,1,0))</f>
        <v>0</v>
      </c>
      <c r="L2325">
        <f>IF(ISBLANK(Table13[[#This Row],[T4]]),0,IF(Table13[[#This Row],[T4]]&gt;0,1,0))</f>
        <v>0</v>
      </c>
    </row>
    <row r="2326" spans="1:12">
      <c r="A2326" s="4">
        <v>43774.833332581016</v>
      </c>
      <c r="B2326">
        <f t="shared" si="91"/>
        <v>5</v>
      </c>
      <c r="C2326">
        <f t="shared" si="90"/>
        <v>20</v>
      </c>
      <c r="I2326">
        <f>IF(ISBLANK(Table13[[#This Row],[T1]]),0,IF(Table13[[#This Row],[T1]]&gt;0,1,0))</f>
        <v>0</v>
      </c>
      <c r="J2326">
        <f>IF(ISBLANK(Table13[[#This Row],[T2]]),0,IF(Table13[[#This Row],[T2]]&gt;0,1,0))</f>
        <v>0</v>
      </c>
      <c r="K2326">
        <f>IF(ISBLANK(Table13[[#This Row],[T3]]),0,IF(Table13[[#This Row],[T3]]&gt;0,1,0))</f>
        <v>0</v>
      </c>
      <c r="L2326">
        <f>IF(ISBLANK(Table13[[#This Row],[T4]]),0,IF(Table13[[#This Row],[T4]]&gt;0,1,0))</f>
        <v>0</v>
      </c>
    </row>
    <row r="2327" spans="1:12">
      <c r="A2327" s="4">
        <v>43774.875</v>
      </c>
      <c r="B2327">
        <f t="shared" si="91"/>
        <v>5</v>
      </c>
      <c r="C2327">
        <f t="shared" si="90"/>
        <v>21</v>
      </c>
      <c r="D2327">
        <v>0</v>
      </c>
      <c r="E2327">
        <v>5</v>
      </c>
      <c r="F2327">
        <v>12</v>
      </c>
      <c r="G2327">
        <v>0</v>
      </c>
      <c r="I2327">
        <f>IF(ISBLANK(Table13[[#This Row],[T1]]),0,IF(Table13[[#This Row],[T1]]&gt;0,1,0))</f>
        <v>0</v>
      </c>
      <c r="J2327">
        <f>IF(ISBLANK(Table13[[#This Row],[T2]]),0,IF(Table13[[#This Row],[T2]]&gt;0,1,0))</f>
        <v>1</v>
      </c>
      <c r="K2327">
        <f>IF(ISBLANK(Table13[[#This Row],[T3]]),0,IF(Table13[[#This Row],[T3]]&gt;0,1,0))</f>
        <v>1</v>
      </c>
      <c r="L2327">
        <f>IF(ISBLANK(Table13[[#This Row],[T4]]),0,IF(Table13[[#This Row],[T4]]&gt;0,1,0))</f>
        <v>0</v>
      </c>
    </row>
    <row r="2328" spans="1:12">
      <c r="A2328" s="4">
        <v>43774.916666666664</v>
      </c>
      <c r="B2328">
        <f t="shared" si="91"/>
        <v>5</v>
      </c>
      <c r="C2328">
        <f t="shared" si="90"/>
        <v>22</v>
      </c>
      <c r="D2328">
        <v>0</v>
      </c>
      <c r="E2328">
        <v>58</v>
      </c>
      <c r="F2328">
        <v>58</v>
      </c>
      <c r="G2328">
        <v>0</v>
      </c>
      <c r="I2328">
        <f>IF(ISBLANK(Table13[[#This Row],[T1]]),0,IF(Table13[[#This Row],[T1]]&gt;0,1,0))</f>
        <v>0</v>
      </c>
      <c r="J2328">
        <f>IF(ISBLANK(Table13[[#This Row],[T2]]),0,IF(Table13[[#This Row],[T2]]&gt;0,1,0))</f>
        <v>1</v>
      </c>
      <c r="K2328">
        <f>IF(ISBLANK(Table13[[#This Row],[T3]]),0,IF(Table13[[#This Row],[T3]]&gt;0,1,0))</f>
        <v>1</v>
      </c>
      <c r="L2328">
        <f>IF(ISBLANK(Table13[[#This Row],[T4]]),0,IF(Table13[[#This Row],[T4]]&gt;0,1,0))</f>
        <v>0</v>
      </c>
    </row>
    <row r="2329" spans="1:12">
      <c r="A2329" s="4">
        <v>43774.958333333336</v>
      </c>
      <c r="B2329">
        <f t="shared" si="91"/>
        <v>5</v>
      </c>
      <c r="C2329">
        <f t="shared" si="90"/>
        <v>23</v>
      </c>
      <c r="D2329">
        <v>0</v>
      </c>
      <c r="E2329">
        <v>58</v>
      </c>
      <c r="F2329">
        <v>58</v>
      </c>
      <c r="G2329">
        <v>0</v>
      </c>
      <c r="I2329">
        <f>IF(ISBLANK(Table13[[#This Row],[T1]]),0,IF(Table13[[#This Row],[T1]]&gt;0,1,0))</f>
        <v>0</v>
      </c>
      <c r="J2329">
        <f>IF(ISBLANK(Table13[[#This Row],[T2]]),0,IF(Table13[[#This Row],[T2]]&gt;0,1,0))</f>
        <v>1</v>
      </c>
      <c r="K2329">
        <f>IF(ISBLANK(Table13[[#This Row],[T3]]),0,IF(Table13[[#This Row],[T3]]&gt;0,1,0))</f>
        <v>1</v>
      </c>
      <c r="L2329">
        <f>IF(ISBLANK(Table13[[#This Row],[T4]]),0,IF(Table13[[#This Row],[T4]]&gt;0,1,0))</f>
        <v>0</v>
      </c>
    </row>
    <row r="2330" spans="1:12">
      <c r="A2330" s="4">
        <v>43775</v>
      </c>
      <c r="B2330">
        <f t="shared" si="91"/>
        <v>6</v>
      </c>
      <c r="C2330">
        <f t="shared" si="90"/>
        <v>0</v>
      </c>
      <c r="D2330">
        <v>0</v>
      </c>
      <c r="E2330">
        <v>57</v>
      </c>
      <c r="F2330">
        <v>57</v>
      </c>
      <c r="G2330">
        <v>0</v>
      </c>
      <c r="I2330">
        <f>IF(ISBLANK(Table13[[#This Row],[T1]]),0,IF(Table13[[#This Row],[T1]]&gt;0,1,0))</f>
        <v>0</v>
      </c>
      <c r="J2330">
        <f>IF(ISBLANK(Table13[[#This Row],[T2]]),0,IF(Table13[[#This Row],[T2]]&gt;0,1,0))</f>
        <v>1</v>
      </c>
      <c r="K2330">
        <f>IF(ISBLANK(Table13[[#This Row],[T3]]),0,IF(Table13[[#This Row],[T3]]&gt;0,1,0))</f>
        <v>1</v>
      </c>
      <c r="L2330">
        <f>IF(ISBLANK(Table13[[#This Row],[T4]]),0,IF(Table13[[#This Row],[T4]]&gt;0,1,0))</f>
        <v>0</v>
      </c>
    </row>
    <row r="2331" spans="1:12">
      <c r="A2331" s="4">
        <v>43775.041666666664</v>
      </c>
      <c r="B2331">
        <f t="shared" si="91"/>
        <v>6</v>
      </c>
      <c r="C2331">
        <f t="shared" ref="C2331:C2394" si="92">HOUR(A2331)</f>
        <v>1</v>
      </c>
      <c r="D2331">
        <v>0</v>
      </c>
      <c r="E2331">
        <v>58</v>
      </c>
      <c r="F2331">
        <v>58</v>
      </c>
      <c r="G2331">
        <v>0</v>
      </c>
      <c r="I2331">
        <f>IF(ISBLANK(Table13[[#This Row],[T1]]),0,IF(Table13[[#This Row],[T1]]&gt;0,1,0))</f>
        <v>0</v>
      </c>
      <c r="J2331">
        <f>IF(ISBLANK(Table13[[#This Row],[T2]]),0,IF(Table13[[#This Row],[T2]]&gt;0,1,0))</f>
        <v>1</v>
      </c>
      <c r="K2331">
        <f>IF(ISBLANK(Table13[[#This Row],[T3]]),0,IF(Table13[[#This Row],[T3]]&gt;0,1,0))</f>
        <v>1</v>
      </c>
      <c r="L2331">
        <f>IF(ISBLANK(Table13[[#This Row],[T4]]),0,IF(Table13[[#This Row],[T4]]&gt;0,1,0))</f>
        <v>0</v>
      </c>
    </row>
    <row r="2332" spans="1:12">
      <c r="A2332" s="4">
        <v>43775.083333333336</v>
      </c>
      <c r="B2332">
        <f t="shared" si="91"/>
        <v>6</v>
      </c>
      <c r="C2332">
        <f t="shared" si="92"/>
        <v>2</v>
      </c>
      <c r="D2332">
        <v>0</v>
      </c>
      <c r="E2332">
        <v>58</v>
      </c>
      <c r="F2332">
        <v>58</v>
      </c>
      <c r="G2332">
        <v>0</v>
      </c>
      <c r="I2332">
        <f>IF(ISBLANK(Table13[[#This Row],[T1]]),0,IF(Table13[[#This Row],[T1]]&gt;0,1,0))</f>
        <v>0</v>
      </c>
      <c r="J2332">
        <f>IF(ISBLANK(Table13[[#This Row],[T2]]),0,IF(Table13[[#This Row],[T2]]&gt;0,1,0))</f>
        <v>1</v>
      </c>
      <c r="K2332">
        <f>IF(ISBLANK(Table13[[#This Row],[T3]]),0,IF(Table13[[#This Row],[T3]]&gt;0,1,0))</f>
        <v>1</v>
      </c>
      <c r="L2332">
        <f>IF(ISBLANK(Table13[[#This Row],[T4]]),0,IF(Table13[[#This Row],[T4]]&gt;0,1,0))</f>
        <v>0</v>
      </c>
    </row>
    <row r="2333" spans="1:12">
      <c r="A2333" s="4">
        <v>43775.125</v>
      </c>
      <c r="B2333">
        <f t="shared" si="91"/>
        <v>6</v>
      </c>
      <c r="C2333">
        <f t="shared" si="92"/>
        <v>3</v>
      </c>
      <c r="D2333">
        <v>0</v>
      </c>
      <c r="E2333">
        <v>57</v>
      </c>
      <c r="F2333">
        <v>58</v>
      </c>
      <c r="G2333">
        <v>0</v>
      </c>
      <c r="I2333">
        <f>IF(ISBLANK(Table13[[#This Row],[T1]]),0,IF(Table13[[#This Row],[T1]]&gt;0,1,0))</f>
        <v>0</v>
      </c>
      <c r="J2333">
        <f>IF(ISBLANK(Table13[[#This Row],[T2]]),0,IF(Table13[[#This Row],[T2]]&gt;0,1,0))</f>
        <v>1</v>
      </c>
      <c r="K2333">
        <f>IF(ISBLANK(Table13[[#This Row],[T3]]),0,IF(Table13[[#This Row],[T3]]&gt;0,1,0))</f>
        <v>1</v>
      </c>
      <c r="L2333">
        <f>IF(ISBLANK(Table13[[#This Row],[T4]]),0,IF(Table13[[#This Row],[T4]]&gt;0,1,0))</f>
        <v>0</v>
      </c>
    </row>
    <row r="2334" spans="1:12">
      <c r="A2334" s="4">
        <v>43775.166666666664</v>
      </c>
      <c r="B2334">
        <f t="shared" si="91"/>
        <v>6</v>
      </c>
      <c r="C2334">
        <f t="shared" si="92"/>
        <v>4</v>
      </c>
      <c r="D2334">
        <v>0</v>
      </c>
      <c r="E2334">
        <v>57</v>
      </c>
      <c r="F2334">
        <v>57</v>
      </c>
      <c r="G2334">
        <v>0</v>
      </c>
      <c r="I2334">
        <f>IF(ISBLANK(Table13[[#This Row],[T1]]),0,IF(Table13[[#This Row],[T1]]&gt;0,1,0))</f>
        <v>0</v>
      </c>
      <c r="J2334">
        <f>IF(ISBLANK(Table13[[#This Row],[T2]]),0,IF(Table13[[#This Row],[T2]]&gt;0,1,0))</f>
        <v>1</v>
      </c>
      <c r="K2334">
        <f>IF(ISBLANK(Table13[[#This Row],[T3]]),0,IF(Table13[[#This Row],[T3]]&gt;0,1,0))</f>
        <v>1</v>
      </c>
      <c r="L2334">
        <f>IF(ISBLANK(Table13[[#This Row],[T4]]),0,IF(Table13[[#This Row],[T4]]&gt;0,1,0))</f>
        <v>0</v>
      </c>
    </row>
    <row r="2335" spans="1:12">
      <c r="A2335" s="4">
        <v>43775.208333333336</v>
      </c>
      <c r="B2335">
        <f t="shared" si="91"/>
        <v>6</v>
      </c>
      <c r="C2335">
        <f t="shared" si="92"/>
        <v>5</v>
      </c>
      <c r="D2335">
        <v>0</v>
      </c>
      <c r="E2335">
        <v>58</v>
      </c>
      <c r="F2335">
        <v>58</v>
      </c>
      <c r="G2335">
        <v>0</v>
      </c>
      <c r="I2335">
        <f>IF(ISBLANK(Table13[[#This Row],[T1]]),0,IF(Table13[[#This Row],[T1]]&gt;0,1,0))</f>
        <v>0</v>
      </c>
      <c r="J2335">
        <f>IF(ISBLANK(Table13[[#This Row],[T2]]),0,IF(Table13[[#This Row],[T2]]&gt;0,1,0))</f>
        <v>1</v>
      </c>
      <c r="K2335">
        <f>IF(ISBLANK(Table13[[#This Row],[T3]]),0,IF(Table13[[#This Row],[T3]]&gt;0,1,0))</f>
        <v>1</v>
      </c>
      <c r="L2335">
        <f>IF(ISBLANK(Table13[[#This Row],[T4]]),0,IF(Table13[[#This Row],[T4]]&gt;0,1,0))</f>
        <v>0</v>
      </c>
    </row>
    <row r="2336" spans="1:12">
      <c r="A2336" s="4">
        <v>43775.25</v>
      </c>
      <c r="B2336">
        <f t="shared" si="91"/>
        <v>6</v>
      </c>
      <c r="C2336">
        <f t="shared" si="92"/>
        <v>6</v>
      </c>
      <c r="D2336">
        <v>5</v>
      </c>
      <c r="E2336">
        <v>58</v>
      </c>
      <c r="F2336">
        <v>58</v>
      </c>
      <c r="G2336">
        <v>0</v>
      </c>
      <c r="I2336">
        <f>IF(ISBLANK(Table13[[#This Row],[T1]]),0,IF(Table13[[#This Row],[T1]]&gt;0,1,0))</f>
        <v>1</v>
      </c>
      <c r="J2336">
        <f>IF(ISBLANK(Table13[[#This Row],[T2]]),0,IF(Table13[[#This Row],[T2]]&gt;0,1,0))</f>
        <v>1</v>
      </c>
      <c r="K2336">
        <f>IF(ISBLANK(Table13[[#This Row],[T3]]),0,IF(Table13[[#This Row],[T3]]&gt;0,1,0))</f>
        <v>1</v>
      </c>
      <c r="L2336">
        <f>IF(ISBLANK(Table13[[#This Row],[T4]]),0,IF(Table13[[#This Row],[T4]]&gt;0,1,0))</f>
        <v>0</v>
      </c>
    </row>
    <row r="2337" spans="1:12">
      <c r="A2337" s="4">
        <v>43775.291666666664</v>
      </c>
      <c r="B2337">
        <f t="shared" si="91"/>
        <v>6</v>
      </c>
      <c r="C2337">
        <f t="shared" si="92"/>
        <v>7</v>
      </c>
      <c r="D2337">
        <v>58</v>
      </c>
      <c r="E2337">
        <v>41</v>
      </c>
      <c r="F2337">
        <v>53</v>
      </c>
      <c r="G2337">
        <v>0</v>
      </c>
      <c r="I2337">
        <f>IF(ISBLANK(Table13[[#This Row],[T1]]),0,IF(Table13[[#This Row],[T1]]&gt;0,1,0))</f>
        <v>1</v>
      </c>
      <c r="J2337">
        <f>IF(ISBLANK(Table13[[#This Row],[T2]]),0,IF(Table13[[#This Row],[T2]]&gt;0,1,0))</f>
        <v>1</v>
      </c>
      <c r="K2337">
        <f>IF(ISBLANK(Table13[[#This Row],[T3]]),0,IF(Table13[[#This Row],[T3]]&gt;0,1,0))</f>
        <v>1</v>
      </c>
      <c r="L2337">
        <f>IF(ISBLANK(Table13[[#This Row],[T4]]),0,IF(Table13[[#This Row],[T4]]&gt;0,1,0))</f>
        <v>0</v>
      </c>
    </row>
    <row r="2338" spans="1:12">
      <c r="A2338" s="4">
        <v>43775.333333333336</v>
      </c>
      <c r="B2338">
        <f t="shared" si="91"/>
        <v>6</v>
      </c>
      <c r="C2338">
        <f t="shared" si="92"/>
        <v>8</v>
      </c>
      <c r="D2338">
        <v>57</v>
      </c>
      <c r="E2338">
        <v>23</v>
      </c>
      <c r="F2338">
        <v>0</v>
      </c>
      <c r="G2338">
        <v>0</v>
      </c>
      <c r="I2338">
        <f>IF(ISBLANK(Table13[[#This Row],[T1]]),0,IF(Table13[[#This Row],[T1]]&gt;0,1,0))</f>
        <v>1</v>
      </c>
      <c r="J2338">
        <f>IF(ISBLANK(Table13[[#This Row],[T2]]),0,IF(Table13[[#This Row],[T2]]&gt;0,1,0))</f>
        <v>1</v>
      </c>
      <c r="K2338">
        <f>IF(ISBLANK(Table13[[#This Row],[T3]]),0,IF(Table13[[#This Row],[T3]]&gt;0,1,0))</f>
        <v>0</v>
      </c>
      <c r="L2338">
        <f>IF(ISBLANK(Table13[[#This Row],[T4]]),0,IF(Table13[[#This Row],[T4]]&gt;0,1,0))</f>
        <v>0</v>
      </c>
    </row>
    <row r="2339" spans="1:12">
      <c r="A2339" s="4">
        <v>43775.375</v>
      </c>
      <c r="B2339">
        <f t="shared" si="91"/>
        <v>6</v>
      </c>
      <c r="C2339">
        <f t="shared" si="92"/>
        <v>9</v>
      </c>
      <c r="D2339">
        <v>8</v>
      </c>
      <c r="E2339">
        <v>0</v>
      </c>
      <c r="F2339">
        <v>0</v>
      </c>
      <c r="G2339">
        <v>0</v>
      </c>
      <c r="I2339">
        <f>IF(ISBLANK(Table13[[#This Row],[T1]]),0,IF(Table13[[#This Row],[T1]]&gt;0,1,0))</f>
        <v>1</v>
      </c>
      <c r="J2339">
        <f>IF(ISBLANK(Table13[[#This Row],[T2]]),0,IF(Table13[[#This Row],[T2]]&gt;0,1,0))</f>
        <v>0</v>
      </c>
      <c r="K2339">
        <f>IF(ISBLANK(Table13[[#This Row],[T3]]),0,IF(Table13[[#This Row],[T3]]&gt;0,1,0))</f>
        <v>0</v>
      </c>
      <c r="L2339">
        <f>IF(ISBLANK(Table13[[#This Row],[T4]]),0,IF(Table13[[#This Row],[T4]]&gt;0,1,0))</f>
        <v>0</v>
      </c>
    </row>
    <row r="2340" spans="1:12">
      <c r="A2340" s="4">
        <v>43775.416666261575</v>
      </c>
      <c r="B2340">
        <f t="shared" si="91"/>
        <v>6</v>
      </c>
      <c r="C2340">
        <f t="shared" si="92"/>
        <v>10</v>
      </c>
      <c r="I2340">
        <f>IF(ISBLANK(Table13[[#This Row],[T1]]),0,IF(Table13[[#This Row],[T1]]&gt;0,1,0))</f>
        <v>0</v>
      </c>
      <c r="J2340">
        <f>IF(ISBLANK(Table13[[#This Row],[T2]]),0,IF(Table13[[#This Row],[T2]]&gt;0,1,0))</f>
        <v>0</v>
      </c>
      <c r="K2340">
        <f>IF(ISBLANK(Table13[[#This Row],[T3]]),0,IF(Table13[[#This Row],[T3]]&gt;0,1,0))</f>
        <v>0</v>
      </c>
      <c r="L2340">
        <f>IF(ISBLANK(Table13[[#This Row],[T4]]),0,IF(Table13[[#This Row],[T4]]&gt;0,1,0))</f>
        <v>0</v>
      </c>
    </row>
    <row r="2341" spans="1:12">
      <c r="A2341" s="4">
        <v>43775.458332870374</v>
      </c>
      <c r="B2341">
        <f t="shared" si="91"/>
        <v>6</v>
      </c>
      <c r="C2341">
        <f t="shared" si="92"/>
        <v>11</v>
      </c>
      <c r="I2341">
        <f>IF(ISBLANK(Table13[[#This Row],[T1]]),0,IF(Table13[[#This Row],[T1]]&gt;0,1,0))</f>
        <v>0</v>
      </c>
      <c r="J2341">
        <f>IF(ISBLANK(Table13[[#This Row],[T2]]),0,IF(Table13[[#This Row],[T2]]&gt;0,1,0))</f>
        <v>0</v>
      </c>
      <c r="K2341">
        <f>IF(ISBLANK(Table13[[#This Row],[T3]]),0,IF(Table13[[#This Row],[T3]]&gt;0,1,0))</f>
        <v>0</v>
      </c>
      <c r="L2341">
        <f>IF(ISBLANK(Table13[[#This Row],[T4]]),0,IF(Table13[[#This Row],[T4]]&gt;0,1,0))</f>
        <v>0</v>
      </c>
    </row>
    <row r="2342" spans="1:12">
      <c r="A2342" s="4">
        <v>43775.499999479165</v>
      </c>
      <c r="B2342">
        <f t="shared" si="91"/>
        <v>6</v>
      </c>
      <c r="C2342">
        <f t="shared" si="92"/>
        <v>12</v>
      </c>
      <c r="I2342">
        <f>IF(ISBLANK(Table13[[#This Row],[T1]]),0,IF(Table13[[#This Row],[T1]]&gt;0,1,0))</f>
        <v>0</v>
      </c>
      <c r="J2342">
        <f>IF(ISBLANK(Table13[[#This Row],[T2]]),0,IF(Table13[[#This Row],[T2]]&gt;0,1,0))</f>
        <v>0</v>
      </c>
      <c r="K2342">
        <f>IF(ISBLANK(Table13[[#This Row],[T3]]),0,IF(Table13[[#This Row],[T3]]&gt;0,1,0))</f>
        <v>0</v>
      </c>
      <c r="L2342">
        <f>IF(ISBLANK(Table13[[#This Row],[T4]]),0,IF(Table13[[#This Row],[T4]]&gt;0,1,0))</f>
        <v>0</v>
      </c>
    </row>
    <row r="2343" spans="1:12">
      <c r="A2343" s="4">
        <v>43775.541666087964</v>
      </c>
      <c r="B2343">
        <f t="shared" si="91"/>
        <v>6</v>
      </c>
      <c r="C2343">
        <f t="shared" si="92"/>
        <v>13</v>
      </c>
      <c r="I2343">
        <f>IF(ISBLANK(Table13[[#This Row],[T1]]),0,IF(Table13[[#This Row],[T1]]&gt;0,1,0))</f>
        <v>0</v>
      </c>
      <c r="J2343">
        <f>IF(ISBLANK(Table13[[#This Row],[T2]]),0,IF(Table13[[#This Row],[T2]]&gt;0,1,0))</f>
        <v>0</v>
      </c>
      <c r="K2343">
        <f>IF(ISBLANK(Table13[[#This Row],[T3]]),0,IF(Table13[[#This Row],[T3]]&gt;0,1,0))</f>
        <v>0</v>
      </c>
      <c r="L2343">
        <f>IF(ISBLANK(Table13[[#This Row],[T4]]),0,IF(Table13[[#This Row],[T4]]&gt;0,1,0))</f>
        <v>0</v>
      </c>
    </row>
    <row r="2344" spans="1:12">
      <c r="A2344" s="4">
        <v>43775.583332696762</v>
      </c>
      <c r="B2344">
        <f t="shared" si="91"/>
        <v>6</v>
      </c>
      <c r="C2344">
        <f t="shared" si="92"/>
        <v>14</v>
      </c>
      <c r="I2344">
        <f>IF(ISBLANK(Table13[[#This Row],[T1]]),0,IF(Table13[[#This Row],[T1]]&gt;0,1,0))</f>
        <v>0</v>
      </c>
      <c r="J2344">
        <f>IF(ISBLANK(Table13[[#This Row],[T2]]),0,IF(Table13[[#This Row],[T2]]&gt;0,1,0))</f>
        <v>0</v>
      </c>
      <c r="K2344">
        <f>IF(ISBLANK(Table13[[#This Row],[T3]]),0,IF(Table13[[#This Row],[T3]]&gt;0,1,0))</f>
        <v>0</v>
      </c>
      <c r="L2344">
        <f>IF(ISBLANK(Table13[[#This Row],[T4]]),0,IF(Table13[[#This Row],[T4]]&gt;0,1,0))</f>
        <v>0</v>
      </c>
    </row>
    <row r="2345" spans="1:12">
      <c r="A2345" s="4">
        <v>43775.624999305554</v>
      </c>
      <c r="B2345">
        <f t="shared" si="91"/>
        <v>6</v>
      </c>
      <c r="C2345">
        <f t="shared" si="92"/>
        <v>15</v>
      </c>
      <c r="I2345">
        <f>IF(ISBLANK(Table13[[#This Row],[T1]]),0,IF(Table13[[#This Row],[T1]]&gt;0,1,0))</f>
        <v>0</v>
      </c>
      <c r="J2345">
        <f>IF(ISBLANK(Table13[[#This Row],[T2]]),0,IF(Table13[[#This Row],[T2]]&gt;0,1,0))</f>
        <v>0</v>
      </c>
      <c r="K2345">
        <f>IF(ISBLANK(Table13[[#This Row],[T3]]),0,IF(Table13[[#This Row],[T3]]&gt;0,1,0))</f>
        <v>0</v>
      </c>
      <c r="L2345">
        <f>IF(ISBLANK(Table13[[#This Row],[T4]]),0,IF(Table13[[#This Row],[T4]]&gt;0,1,0))</f>
        <v>0</v>
      </c>
    </row>
    <row r="2346" spans="1:12">
      <c r="A2346" s="4">
        <v>43775.666665914352</v>
      </c>
      <c r="B2346">
        <f t="shared" si="91"/>
        <v>6</v>
      </c>
      <c r="C2346">
        <f t="shared" si="92"/>
        <v>16</v>
      </c>
      <c r="I2346">
        <f>IF(ISBLANK(Table13[[#This Row],[T1]]),0,IF(Table13[[#This Row],[T1]]&gt;0,1,0))</f>
        <v>0</v>
      </c>
      <c r="J2346">
        <f>IF(ISBLANK(Table13[[#This Row],[T2]]),0,IF(Table13[[#This Row],[T2]]&gt;0,1,0))</f>
        <v>0</v>
      </c>
      <c r="K2346">
        <f>IF(ISBLANK(Table13[[#This Row],[T3]]),0,IF(Table13[[#This Row],[T3]]&gt;0,1,0))</f>
        <v>0</v>
      </c>
      <c r="L2346">
        <f>IF(ISBLANK(Table13[[#This Row],[T4]]),0,IF(Table13[[#This Row],[T4]]&gt;0,1,0))</f>
        <v>0</v>
      </c>
    </row>
    <row r="2347" spans="1:12">
      <c r="A2347" s="4">
        <v>43775.708332523151</v>
      </c>
      <c r="B2347">
        <f t="shared" si="91"/>
        <v>6</v>
      </c>
      <c r="C2347">
        <f t="shared" si="92"/>
        <v>17</v>
      </c>
      <c r="I2347">
        <f>IF(ISBLANK(Table13[[#This Row],[T1]]),0,IF(Table13[[#This Row],[T1]]&gt;0,1,0))</f>
        <v>0</v>
      </c>
      <c r="J2347">
        <f>IF(ISBLANK(Table13[[#This Row],[T2]]),0,IF(Table13[[#This Row],[T2]]&gt;0,1,0))</f>
        <v>0</v>
      </c>
      <c r="K2347">
        <f>IF(ISBLANK(Table13[[#This Row],[T3]]),0,IF(Table13[[#This Row],[T3]]&gt;0,1,0))</f>
        <v>0</v>
      </c>
      <c r="L2347">
        <f>IF(ISBLANK(Table13[[#This Row],[T4]]),0,IF(Table13[[#This Row],[T4]]&gt;0,1,0))</f>
        <v>0</v>
      </c>
    </row>
    <row r="2348" spans="1:12">
      <c r="A2348" s="4">
        <v>43775.749999131942</v>
      </c>
      <c r="B2348">
        <f t="shared" si="91"/>
        <v>6</v>
      </c>
      <c r="C2348">
        <f t="shared" si="92"/>
        <v>18</v>
      </c>
      <c r="I2348">
        <f>IF(ISBLANK(Table13[[#This Row],[T1]]),0,IF(Table13[[#This Row],[T1]]&gt;0,1,0))</f>
        <v>0</v>
      </c>
      <c r="J2348">
        <f>IF(ISBLANK(Table13[[#This Row],[T2]]),0,IF(Table13[[#This Row],[T2]]&gt;0,1,0))</f>
        <v>0</v>
      </c>
      <c r="K2348">
        <f>IF(ISBLANK(Table13[[#This Row],[T3]]),0,IF(Table13[[#This Row],[T3]]&gt;0,1,0))</f>
        <v>0</v>
      </c>
      <c r="L2348">
        <f>IF(ISBLANK(Table13[[#This Row],[T4]]),0,IF(Table13[[#This Row],[T4]]&gt;0,1,0))</f>
        <v>0</v>
      </c>
    </row>
    <row r="2349" spans="1:12">
      <c r="A2349" s="4">
        <v>43775.791666666664</v>
      </c>
      <c r="B2349">
        <f t="shared" si="91"/>
        <v>6</v>
      </c>
      <c r="C2349">
        <f t="shared" si="92"/>
        <v>19</v>
      </c>
      <c r="D2349">
        <v>54</v>
      </c>
      <c r="E2349">
        <v>0</v>
      </c>
      <c r="F2349">
        <v>0</v>
      </c>
      <c r="G2349">
        <v>0</v>
      </c>
      <c r="I2349">
        <f>IF(ISBLANK(Table13[[#This Row],[T1]]),0,IF(Table13[[#This Row],[T1]]&gt;0,1,0))</f>
        <v>1</v>
      </c>
      <c r="J2349">
        <f>IF(ISBLANK(Table13[[#This Row],[T2]]),0,IF(Table13[[#This Row],[T2]]&gt;0,1,0))</f>
        <v>0</v>
      </c>
      <c r="K2349">
        <f>IF(ISBLANK(Table13[[#This Row],[T3]]),0,IF(Table13[[#This Row],[T3]]&gt;0,1,0))</f>
        <v>0</v>
      </c>
      <c r="L2349">
        <f>IF(ISBLANK(Table13[[#This Row],[T4]]),0,IF(Table13[[#This Row],[T4]]&gt;0,1,0))</f>
        <v>0</v>
      </c>
    </row>
    <row r="2350" spans="1:12">
      <c r="A2350" s="4">
        <v>43775.833333333336</v>
      </c>
      <c r="B2350">
        <f t="shared" si="91"/>
        <v>6</v>
      </c>
      <c r="C2350">
        <f t="shared" si="92"/>
        <v>20</v>
      </c>
      <c r="D2350">
        <v>58</v>
      </c>
      <c r="E2350">
        <v>18</v>
      </c>
      <c r="F2350">
        <v>0</v>
      </c>
      <c r="G2350">
        <v>0</v>
      </c>
      <c r="I2350">
        <f>IF(ISBLANK(Table13[[#This Row],[T1]]),0,IF(Table13[[#This Row],[T1]]&gt;0,1,0))</f>
        <v>1</v>
      </c>
      <c r="J2350">
        <f>IF(ISBLANK(Table13[[#This Row],[T2]]),0,IF(Table13[[#This Row],[T2]]&gt;0,1,0))</f>
        <v>1</v>
      </c>
      <c r="K2350">
        <f>IF(ISBLANK(Table13[[#This Row],[T3]]),0,IF(Table13[[#This Row],[T3]]&gt;0,1,0))</f>
        <v>0</v>
      </c>
      <c r="L2350">
        <f>IF(ISBLANK(Table13[[#This Row],[T4]]),0,IF(Table13[[#This Row],[T4]]&gt;0,1,0))</f>
        <v>0</v>
      </c>
    </row>
    <row r="2351" spans="1:12">
      <c r="A2351" s="4">
        <v>43775.875</v>
      </c>
      <c r="B2351">
        <f t="shared" si="91"/>
        <v>6</v>
      </c>
      <c r="C2351">
        <f t="shared" si="92"/>
        <v>21</v>
      </c>
      <c r="D2351">
        <v>58</v>
      </c>
      <c r="E2351">
        <v>58</v>
      </c>
      <c r="F2351">
        <v>0</v>
      </c>
      <c r="G2351">
        <v>0</v>
      </c>
      <c r="I2351">
        <f>IF(ISBLANK(Table13[[#This Row],[T1]]),0,IF(Table13[[#This Row],[T1]]&gt;0,1,0))</f>
        <v>1</v>
      </c>
      <c r="J2351">
        <f>IF(ISBLANK(Table13[[#This Row],[T2]]),0,IF(Table13[[#This Row],[T2]]&gt;0,1,0))</f>
        <v>1</v>
      </c>
      <c r="K2351">
        <f>IF(ISBLANK(Table13[[#This Row],[T3]]),0,IF(Table13[[#This Row],[T3]]&gt;0,1,0))</f>
        <v>0</v>
      </c>
      <c r="L2351">
        <f>IF(ISBLANK(Table13[[#This Row],[T4]]),0,IF(Table13[[#This Row],[T4]]&gt;0,1,0))</f>
        <v>0</v>
      </c>
    </row>
    <row r="2352" spans="1:12">
      <c r="A2352" s="4">
        <v>43775.916666666664</v>
      </c>
      <c r="B2352">
        <f t="shared" si="91"/>
        <v>6</v>
      </c>
      <c r="C2352">
        <f t="shared" si="92"/>
        <v>22</v>
      </c>
      <c r="D2352">
        <v>57</v>
      </c>
      <c r="E2352">
        <v>57</v>
      </c>
      <c r="F2352">
        <v>42</v>
      </c>
      <c r="G2352">
        <v>0</v>
      </c>
      <c r="I2352">
        <f>IF(ISBLANK(Table13[[#This Row],[T1]]),0,IF(Table13[[#This Row],[T1]]&gt;0,1,0))</f>
        <v>1</v>
      </c>
      <c r="J2352">
        <f>IF(ISBLANK(Table13[[#This Row],[T2]]),0,IF(Table13[[#This Row],[T2]]&gt;0,1,0))</f>
        <v>1</v>
      </c>
      <c r="K2352">
        <f>IF(ISBLANK(Table13[[#This Row],[T3]]),0,IF(Table13[[#This Row],[T3]]&gt;0,1,0))</f>
        <v>1</v>
      </c>
      <c r="L2352">
        <f>IF(ISBLANK(Table13[[#This Row],[T4]]),0,IF(Table13[[#This Row],[T4]]&gt;0,1,0))</f>
        <v>0</v>
      </c>
    </row>
    <row r="2353" spans="1:12">
      <c r="A2353" s="4">
        <v>43775.958333333336</v>
      </c>
      <c r="B2353">
        <f t="shared" si="91"/>
        <v>6</v>
      </c>
      <c r="C2353">
        <f t="shared" si="92"/>
        <v>23</v>
      </c>
      <c r="D2353">
        <v>58</v>
      </c>
      <c r="E2353">
        <v>58</v>
      </c>
      <c r="F2353">
        <v>58</v>
      </c>
      <c r="G2353">
        <v>0</v>
      </c>
      <c r="I2353">
        <f>IF(ISBLANK(Table13[[#This Row],[T1]]),0,IF(Table13[[#This Row],[T1]]&gt;0,1,0))</f>
        <v>1</v>
      </c>
      <c r="J2353">
        <f>IF(ISBLANK(Table13[[#This Row],[T2]]),0,IF(Table13[[#This Row],[T2]]&gt;0,1,0))</f>
        <v>1</v>
      </c>
      <c r="K2353">
        <f>IF(ISBLANK(Table13[[#This Row],[T3]]),0,IF(Table13[[#This Row],[T3]]&gt;0,1,0))</f>
        <v>1</v>
      </c>
      <c r="L2353">
        <f>IF(ISBLANK(Table13[[#This Row],[T4]]),0,IF(Table13[[#This Row],[T4]]&gt;0,1,0))</f>
        <v>0</v>
      </c>
    </row>
    <row r="2354" spans="1:12">
      <c r="A2354" s="4">
        <v>43776</v>
      </c>
      <c r="B2354">
        <f t="shared" si="91"/>
        <v>7</v>
      </c>
      <c r="C2354">
        <f t="shared" si="92"/>
        <v>0</v>
      </c>
      <c r="D2354">
        <v>58</v>
      </c>
      <c r="E2354">
        <v>58</v>
      </c>
      <c r="F2354">
        <v>58</v>
      </c>
      <c r="G2354">
        <v>0</v>
      </c>
      <c r="I2354">
        <f>IF(ISBLANK(Table13[[#This Row],[T1]]),0,IF(Table13[[#This Row],[T1]]&gt;0,1,0))</f>
        <v>1</v>
      </c>
      <c r="J2354">
        <f>IF(ISBLANK(Table13[[#This Row],[T2]]),0,IF(Table13[[#This Row],[T2]]&gt;0,1,0))</f>
        <v>1</v>
      </c>
      <c r="K2354">
        <f>IF(ISBLANK(Table13[[#This Row],[T3]]),0,IF(Table13[[#This Row],[T3]]&gt;0,1,0))</f>
        <v>1</v>
      </c>
      <c r="L2354">
        <f>IF(ISBLANK(Table13[[#This Row],[T4]]),0,IF(Table13[[#This Row],[T4]]&gt;0,1,0))</f>
        <v>0</v>
      </c>
    </row>
    <row r="2355" spans="1:12">
      <c r="A2355" s="4">
        <v>43776.041666666664</v>
      </c>
      <c r="B2355">
        <f t="shared" si="91"/>
        <v>7</v>
      </c>
      <c r="C2355">
        <f t="shared" si="92"/>
        <v>1</v>
      </c>
      <c r="D2355">
        <v>58</v>
      </c>
      <c r="E2355">
        <v>58</v>
      </c>
      <c r="F2355">
        <v>58</v>
      </c>
      <c r="G2355">
        <v>0</v>
      </c>
      <c r="I2355">
        <f>IF(ISBLANK(Table13[[#This Row],[T1]]),0,IF(Table13[[#This Row],[T1]]&gt;0,1,0))</f>
        <v>1</v>
      </c>
      <c r="J2355">
        <f>IF(ISBLANK(Table13[[#This Row],[T2]]),0,IF(Table13[[#This Row],[T2]]&gt;0,1,0))</f>
        <v>1</v>
      </c>
      <c r="K2355">
        <f>IF(ISBLANK(Table13[[#This Row],[T3]]),0,IF(Table13[[#This Row],[T3]]&gt;0,1,0))</f>
        <v>1</v>
      </c>
      <c r="L2355">
        <f>IF(ISBLANK(Table13[[#This Row],[T4]]),0,IF(Table13[[#This Row],[T4]]&gt;0,1,0))</f>
        <v>0</v>
      </c>
    </row>
    <row r="2356" spans="1:12">
      <c r="A2356" s="4">
        <v>43776.083333333336</v>
      </c>
      <c r="B2356">
        <f t="shared" si="91"/>
        <v>7</v>
      </c>
      <c r="C2356">
        <f t="shared" si="92"/>
        <v>2</v>
      </c>
      <c r="D2356">
        <v>57</v>
      </c>
      <c r="E2356">
        <v>57</v>
      </c>
      <c r="F2356">
        <v>57</v>
      </c>
      <c r="G2356">
        <v>0</v>
      </c>
      <c r="I2356">
        <f>IF(ISBLANK(Table13[[#This Row],[T1]]),0,IF(Table13[[#This Row],[T1]]&gt;0,1,0))</f>
        <v>1</v>
      </c>
      <c r="J2356">
        <f>IF(ISBLANK(Table13[[#This Row],[T2]]),0,IF(Table13[[#This Row],[T2]]&gt;0,1,0))</f>
        <v>1</v>
      </c>
      <c r="K2356">
        <f>IF(ISBLANK(Table13[[#This Row],[T3]]),0,IF(Table13[[#This Row],[T3]]&gt;0,1,0))</f>
        <v>1</v>
      </c>
      <c r="L2356">
        <f>IF(ISBLANK(Table13[[#This Row],[T4]]),0,IF(Table13[[#This Row],[T4]]&gt;0,1,0))</f>
        <v>0</v>
      </c>
    </row>
    <row r="2357" spans="1:12">
      <c r="A2357" s="4">
        <v>43776.125</v>
      </c>
      <c r="B2357">
        <f t="shared" si="91"/>
        <v>7</v>
      </c>
      <c r="C2357">
        <f t="shared" si="92"/>
        <v>3</v>
      </c>
      <c r="D2357">
        <v>58</v>
      </c>
      <c r="E2357">
        <v>58</v>
      </c>
      <c r="F2357">
        <v>58</v>
      </c>
      <c r="G2357">
        <v>0</v>
      </c>
      <c r="I2357">
        <f>IF(ISBLANK(Table13[[#This Row],[T1]]),0,IF(Table13[[#This Row],[T1]]&gt;0,1,0))</f>
        <v>1</v>
      </c>
      <c r="J2357">
        <f>IF(ISBLANK(Table13[[#This Row],[T2]]),0,IF(Table13[[#This Row],[T2]]&gt;0,1,0))</f>
        <v>1</v>
      </c>
      <c r="K2357">
        <f>IF(ISBLANK(Table13[[#This Row],[T3]]),0,IF(Table13[[#This Row],[T3]]&gt;0,1,0))</f>
        <v>1</v>
      </c>
      <c r="L2357">
        <f>IF(ISBLANK(Table13[[#This Row],[T4]]),0,IF(Table13[[#This Row],[T4]]&gt;0,1,0))</f>
        <v>0</v>
      </c>
    </row>
    <row r="2358" spans="1:12">
      <c r="A2358" s="4">
        <v>43776.166666666664</v>
      </c>
      <c r="B2358">
        <f t="shared" si="91"/>
        <v>7</v>
      </c>
      <c r="C2358">
        <f t="shared" si="92"/>
        <v>4</v>
      </c>
      <c r="D2358">
        <v>58</v>
      </c>
      <c r="E2358">
        <v>9</v>
      </c>
      <c r="F2358">
        <v>58</v>
      </c>
      <c r="G2358">
        <v>0</v>
      </c>
      <c r="I2358">
        <f>IF(ISBLANK(Table13[[#This Row],[T1]]),0,IF(Table13[[#This Row],[T1]]&gt;0,1,0))</f>
        <v>1</v>
      </c>
      <c r="J2358">
        <f>IF(ISBLANK(Table13[[#This Row],[T2]]),0,IF(Table13[[#This Row],[T2]]&gt;0,1,0))</f>
        <v>1</v>
      </c>
      <c r="K2358">
        <f>IF(ISBLANK(Table13[[#This Row],[T3]]),0,IF(Table13[[#This Row],[T3]]&gt;0,1,0))</f>
        <v>1</v>
      </c>
      <c r="L2358">
        <f>IF(ISBLANK(Table13[[#This Row],[T4]]),0,IF(Table13[[#This Row],[T4]]&gt;0,1,0))</f>
        <v>0</v>
      </c>
    </row>
    <row r="2359" spans="1:12">
      <c r="A2359" s="4">
        <v>43776.208333333336</v>
      </c>
      <c r="B2359">
        <f t="shared" si="91"/>
        <v>7</v>
      </c>
      <c r="C2359">
        <f t="shared" si="92"/>
        <v>5</v>
      </c>
      <c r="D2359">
        <v>58</v>
      </c>
      <c r="E2359">
        <v>0</v>
      </c>
      <c r="F2359">
        <v>58</v>
      </c>
      <c r="G2359">
        <v>0</v>
      </c>
      <c r="I2359">
        <f>IF(ISBLANK(Table13[[#This Row],[T1]]),0,IF(Table13[[#This Row],[T1]]&gt;0,1,0))</f>
        <v>1</v>
      </c>
      <c r="J2359">
        <f>IF(ISBLANK(Table13[[#This Row],[T2]]),0,IF(Table13[[#This Row],[T2]]&gt;0,1,0))</f>
        <v>0</v>
      </c>
      <c r="K2359">
        <f>IF(ISBLANK(Table13[[#This Row],[T3]]),0,IF(Table13[[#This Row],[T3]]&gt;0,1,0))</f>
        <v>1</v>
      </c>
      <c r="L2359">
        <f>IF(ISBLANK(Table13[[#This Row],[T4]]),0,IF(Table13[[#This Row],[T4]]&gt;0,1,0))</f>
        <v>0</v>
      </c>
    </row>
    <row r="2360" spans="1:12">
      <c r="A2360" s="4">
        <v>43776.25</v>
      </c>
      <c r="B2360">
        <f t="shared" si="91"/>
        <v>7</v>
      </c>
      <c r="C2360">
        <f t="shared" si="92"/>
        <v>6</v>
      </c>
      <c r="D2360">
        <v>40</v>
      </c>
      <c r="E2360">
        <v>0</v>
      </c>
      <c r="F2360">
        <v>57</v>
      </c>
      <c r="G2360">
        <v>0</v>
      </c>
      <c r="I2360">
        <f>IF(ISBLANK(Table13[[#This Row],[T1]]),0,IF(Table13[[#This Row],[T1]]&gt;0,1,0))</f>
        <v>1</v>
      </c>
      <c r="J2360">
        <f>IF(ISBLANK(Table13[[#This Row],[T2]]),0,IF(Table13[[#This Row],[T2]]&gt;0,1,0))</f>
        <v>0</v>
      </c>
      <c r="K2360">
        <f>IF(ISBLANK(Table13[[#This Row],[T3]]),0,IF(Table13[[#This Row],[T3]]&gt;0,1,0))</f>
        <v>1</v>
      </c>
      <c r="L2360">
        <f>IF(ISBLANK(Table13[[#This Row],[T4]]),0,IF(Table13[[#This Row],[T4]]&gt;0,1,0))</f>
        <v>0</v>
      </c>
    </row>
    <row r="2361" spans="1:12">
      <c r="A2361" s="4">
        <v>43776.291666666664</v>
      </c>
      <c r="B2361">
        <f t="shared" si="91"/>
        <v>7</v>
      </c>
      <c r="C2361">
        <f t="shared" si="92"/>
        <v>7</v>
      </c>
      <c r="D2361">
        <v>0</v>
      </c>
      <c r="E2361">
        <v>0</v>
      </c>
      <c r="F2361">
        <v>46</v>
      </c>
      <c r="G2361">
        <v>0</v>
      </c>
      <c r="I2361">
        <f>IF(ISBLANK(Table13[[#This Row],[T1]]),0,IF(Table13[[#This Row],[T1]]&gt;0,1,0))</f>
        <v>0</v>
      </c>
      <c r="J2361">
        <f>IF(ISBLANK(Table13[[#This Row],[T2]]),0,IF(Table13[[#This Row],[T2]]&gt;0,1,0))</f>
        <v>0</v>
      </c>
      <c r="K2361">
        <f>IF(ISBLANK(Table13[[#This Row],[T3]]),0,IF(Table13[[#This Row],[T3]]&gt;0,1,0))</f>
        <v>1</v>
      </c>
      <c r="L2361">
        <f>IF(ISBLANK(Table13[[#This Row],[T4]]),0,IF(Table13[[#This Row],[T4]]&gt;0,1,0))</f>
        <v>0</v>
      </c>
    </row>
    <row r="2362" spans="1:12">
      <c r="A2362" s="4">
        <v>43776.333333333336</v>
      </c>
      <c r="B2362">
        <f t="shared" si="91"/>
        <v>7</v>
      </c>
      <c r="C2362">
        <f t="shared" si="92"/>
        <v>8</v>
      </c>
      <c r="D2362">
        <v>0</v>
      </c>
      <c r="E2362">
        <v>0</v>
      </c>
      <c r="F2362">
        <v>1</v>
      </c>
      <c r="G2362">
        <v>0</v>
      </c>
      <c r="I2362">
        <f>IF(ISBLANK(Table13[[#This Row],[T1]]),0,IF(Table13[[#This Row],[T1]]&gt;0,1,0))</f>
        <v>0</v>
      </c>
      <c r="J2362">
        <f>IF(ISBLANK(Table13[[#This Row],[T2]]),0,IF(Table13[[#This Row],[T2]]&gt;0,1,0))</f>
        <v>0</v>
      </c>
      <c r="K2362">
        <f>IF(ISBLANK(Table13[[#This Row],[T3]]),0,IF(Table13[[#This Row],[T3]]&gt;0,1,0))</f>
        <v>1</v>
      </c>
      <c r="L2362">
        <f>IF(ISBLANK(Table13[[#This Row],[T4]]),0,IF(Table13[[#This Row],[T4]]&gt;0,1,0))</f>
        <v>0</v>
      </c>
    </row>
    <row r="2363" spans="1:12">
      <c r="A2363" s="4">
        <v>43776.375000231485</v>
      </c>
      <c r="B2363">
        <f t="shared" si="91"/>
        <v>7</v>
      </c>
      <c r="C2363">
        <f t="shared" si="92"/>
        <v>9</v>
      </c>
      <c r="I2363">
        <f>IF(ISBLANK(Table13[[#This Row],[T1]]),0,IF(Table13[[#This Row],[T1]]&gt;0,1,0))</f>
        <v>0</v>
      </c>
      <c r="J2363">
        <f>IF(ISBLANK(Table13[[#This Row],[T2]]),0,IF(Table13[[#This Row],[T2]]&gt;0,1,0))</f>
        <v>0</v>
      </c>
      <c r="K2363">
        <f>IF(ISBLANK(Table13[[#This Row],[T3]]),0,IF(Table13[[#This Row],[T3]]&gt;0,1,0))</f>
        <v>0</v>
      </c>
      <c r="L2363">
        <f>IF(ISBLANK(Table13[[#This Row],[T4]]),0,IF(Table13[[#This Row],[T4]]&gt;0,1,0))</f>
        <v>0</v>
      </c>
    </row>
    <row r="2364" spans="1:12">
      <c r="A2364" s="4">
        <v>43776.416666956022</v>
      </c>
      <c r="B2364">
        <f t="shared" si="91"/>
        <v>7</v>
      </c>
      <c r="C2364">
        <f t="shared" si="92"/>
        <v>10</v>
      </c>
      <c r="I2364">
        <f>IF(ISBLANK(Table13[[#This Row],[T1]]),0,IF(Table13[[#This Row],[T1]]&gt;0,1,0))</f>
        <v>0</v>
      </c>
      <c r="J2364">
        <f>IF(ISBLANK(Table13[[#This Row],[T2]]),0,IF(Table13[[#This Row],[T2]]&gt;0,1,0))</f>
        <v>0</v>
      </c>
      <c r="K2364">
        <f>IF(ISBLANK(Table13[[#This Row],[T3]]),0,IF(Table13[[#This Row],[T3]]&gt;0,1,0))</f>
        <v>0</v>
      </c>
      <c r="L2364">
        <f>IF(ISBLANK(Table13[[#This Row],[T4]]),0,IF(Table13[[#This Row],[T4]]&gt;0,1,0))</f>
        <v>0</v>
      </c>
    </row>
    <row r="2365" spans="1:12">
      <c r="A2365" s="4">
        <v>43776.458333680559</v>
      </c>
      <c r="B2365">
        <f t="shared" si="91"/>
        <v>7</v>
      </c>
      <c r="C2365">
        <f t="shared" si="92"/>
        <v>11</v>
      </c>
      <c r="I2365">
        <f>IF(ISBLANK(Table13[[#This Row],[T1]]),0,IF(Table13[[#This Row],[T1]]&gt;0,1,0))</f>
        <v>0</v>
      </c>
      <c r="J2365">
        <f>IF(ISBLANK(Table13[[#This Row],[T2]]),0,IF(Table13[[#This Row],[T2]]&gt;0,1,0))</f>
        <v>0</v>
      </c>
      <c r="K2365">
        <f>IF(ISBLANK(Table13[[#This Row],[T3]]),0,IF(Table13[[#This Row],[T3]]&gt;0,1,0))</f>
        <v>0</v>
      </c>
      <c r="L2365">
        <f>IF(ISBLANK(Table13[[#This Row],[T4]]),0,IF(Table13[[#This Row],[T4]]&gt;0,1,0))</f>
        <v>0</v>
      </c>
    </row>
    <row r="2366" spans="1:12">
      <c r="A2366" s="4">
        <v>43776.5</v>
      </c>
      <c r="B2366">
        <f t="shared" si="91"/>
        <v>7</v>
      </c>
      <c r="C2366">
        <f t="shared" si="92"/>
        <v>12</v>
      </c>
      <c r="D2366">
        <v>0</v>
      </c>
      <c r="E2366">
        <v>22</v>
      </c>
      <c r="F2366">
        <v>0</v>
      </c>
      <c r="G2366">
        <v>0</v>
      </c>
      <c r="I2366">
        <f>IF(ISBLANK(Table13[[#This Row],[T1]]),0,IF(Table13[[#This Row],[T1]]&gt;0,1,0))</f>
        <v>0</v>
      </c>
      <c r="J2366">
        <f>IF(ISBLANK(Table13[[#This Row],[T2]]),0,IF(Table13[[#This Row],[T2]]&gt;0,1,0))</f>
        <v>1</v>
      </c>
      <c r="K2366">
        <f>IF(ISBLANK(Table13[[#This Row],[T3]]),0,IF(Table13[[#This Row],[T3]]&gt;0,1,0))</f>
        <v>0</v>
      </c>
      <c r="L2366">
        <f>IF(ISBLANK(Table13[[#This Row],[T4]]),0,IF(Table13[[#This Row],[T4]]&gt;0,1,0))</f>
        <v>0</v>
      </c>
    </row>
    <row r="2367" spans="1:12">
      <c r="A2367" s="4">
        <v>43776.541666666664</v>
      </c>
      <c r="B2367">
        <f t="shared" si="91"/>
        <v>7</v>
      </c>
      <c r="C2367">
        <f t="shared" si="92"/>
        <v>13</v>
      </c>
      <c r="D2367">
        <v>0</v>
      </c>
      <c r="E2367">
        <v>58</v>
      </c>
      <c r="F2367">
        <v>0</v>
      </c>
      <c r="G2367">
        <v>0</v>
      </c>
      <c r="I2367">
        <f>IF(ISBLANK(Table13[[#This Row],[T1]]),0,IF(Table13[[#This Row],[T1]]&gt;0,1,0))</f>
        <v>0</v>
      </c>
      <c r="J2367">
        <f>IF(ISBLANK(Table13[[#This Row],[T2]]),0,IF(Table13[[#This Row],[T2]]&gt;0,1,0))</f>
        <v>1</v>
      </c>
      <c r="K2367">
        <f>IF(ISBLANK(Table13[[#This Row],[T3]]),0,IF(Table13[[#This Row],[T3]]&gt;0,1,0))</f>
        <v>0</v>
      </c>
      <c r="L2367">
        <f>IF(ISBLANK(Table13[[#This Row],[T4]]),0,IF(Table13[[#This Row],[T4]]&gt;0,1,0))</f>
        <v>0</v>
      </c>
    </row>
    <row r="2368" spans="1:12">
      <c r="A2368" s="4">
        <v>43776.583333333336</v>
      </c>
      <c r="B2368">
        <f t="shared" si="91"/>
        <v>7</v>
      </c>
      <c r="C2368">
        <f t="shared" si="92"/>
        <v>14</v>
      </c>
      <c r="D2368">
        <v>0</v>
      </c>
      <c r="E2368">
        <v>58</v>
      </c>
      <c r="F2368">
        <v>0</v>
      </c>
      <c r="G2368">
        <v>0</v>
      </c>
      <c r="I2368">
        <f>IF(ISBLANK(Table13[[#This Row],[T1]]),0,IF(Table13[[#This Row],[T1]]&gt;0,1,0))</f>
        <v>0</v>
      </c>
      <c r="J2368">
        <f>IF(ISBLANK(Table13[[#This Row],[T2]]),0,IF(Table13[[#This Row],[T2]]&gt;0,1,0))</f>
        <v>1</v>
      </c>
      <c r="K2368">
        <f>IF(ISBLANK(Table13[[#This Row],[T3]]),0,IF(Table13[[#This Row],[T3]]&gt;0,1,0))</f>
        <v>0</v>
      </c>
      <c r="L2368">
        <f>IF(ISBLANK(Table13[[#This Row],[T4]]),0,IF(Table13[[#This Row],[T4]]&gt;0,1,0))</f>
        <v>0</v>
      </c>
    </row>
    <row r="2369" spans="1:12">
      <c r="A2369" s="4">
        <v>43776.625</v>
      </c>
      <c r="B2369">
        <f t="shared" si="91"/>
        <v>7</v>
      </c>
      <c r="C2369">
        <f t="shared" si="92"/>
        <v>15</v>
      </c>
      <c r="D2369">
        <v>0</v>
      </c>
      <c r="E2369">
        <v>18</v>
      </c>
      <c r="F2369">
        <v>0</v>
      </c>
      <c r="G2369">
        <v>0</v>
      </c>
      <c r="I2369">
        <f>IF(ISBLANK(Table13[[#This Row],[T1]]),0,IF(Table13[[#This Row],[T1]]&gt;0,1,0))</f>
        <v>0</v>
      </c>
      <c r="J2369">
        <f>IF(ISBLANK(Table13[[#This Row],[T2]]),0,IF(Table13[[#This Row],[T2]]&gt;0,1,0))</f>
        <v>1</v>
      </c>
      <c r="K2369">
        <f>IF(ISBLANK(Table13[[#This Row],[T3]]),0,IF(Table13[[#This Row],[T3]]&gt;0,1,0))</f>
        <v>0</v>
      </c>
      <c r="L2369">
        <f>IF(ISBLANK(Table13[[#This Row],[T4]]),0,IF(Table13[[#This Row],[T4]]&gt;0,1,0))</f>
        <v>0</v>
      </c>
    </row>
    <row r="2370" spans="1:12">
      <c r="A2370" s="4">
        <v>43776.666667303238</v>
      </c>
      <c r="B2370">
        <f t="shared" ref="B2370:B2433" si="93">DAY(A2370)</f>
        <v>7</v>
      </c>
      <c r="C2370">
        <f t="shared" si="92"/>
        <v>16</v>
      </c>
      <c r="I2370">
        <f>IF(ISBLANK(Table13[[#This Row],[T1]]),0,IF(Table13[[#This Row],[T1]]&gt;0,1,0))</f>
        <v>0</v>
      </c>
      <c r="J2370">
        <f>IF(ISBLANK(Table13[[#This Row],[T2]]),0,IF(Table13[[#This Row],[T2]]&gt;0,1,0))</f>
        <v>0</v>
      </c>
      <c r="K2370">
        <f>IF(ISBLANK(Table13[[#This Row],[T3]]),0,IF(Table13[[#This Row],[T3]]&gt;0,1,0))</f>
        <v>0</v>
      </c>
      <c r="L2370">
        <f>IF(ISBLANK(Table13[[#This Row],[T4]]),0,IF(Table13[[#This Row],[T4]]&gt;0,1,0))</f>
        <v>0</v>
      </c>
    </row>
    <row r="2371" spans="1:12">
      <c r="A2371" s="4">
        <v>43776.708334027775</v>
      </c>
      <c r="B2371">
        <f t="shared" si="93"/>
        <v>7</v>
      </c>
      <c r="C2371">
        <f t="shared" si="92"/>
        <v>17</v>
      </c>
      <c r="I2371">
        <f>IF(ISBLANK(Table13[[#This Row],[T1]]),0,IF(Table13[[#This Row],[T1]]&gt;0,1,0))</f>
        <v>0</v>
      </c>
      <c r="J2371">
        <f>IF(ISBLANK(Table13[[#This Row],[T2]]),0,IF(Table13[[#This Row],[T2]]&gt;0,1,0))</f>
        <v>0</v>
      </c>
      <c r="K2371">
        <f>IF(ISBLANK(Table13[[#This Row],[T3]]),0,IF(Table13[[#This Row],[T3]]&gt;0,1,0))</f>
        <v>0</v>
      </c>
      <c r="L2371">
        <f>IF(ISBLANK(Table13[[#This Row],[T4]]),0,IF(Table13[[#This Row],[T4]]&gt;0,1,0))</f>
        <v>0</v>
      </c>
    </row>
    <row r="2372" spans="1:12">
      <c r="A2372" s="4">
        <v>43776.75</v>
      </c>
      <c r="B2372">
        <f t="shared" si="93"/>
        <v>7</v>
      </c>
      <c r="C2372">
        <f t="shared" si="92"/>
        <v>18</v>
      </c>
      <c r="D2372">
        <v>0</v>
      </c>
      <c r="E2372">
        <v>0</v>
      </c>
      <c r="F2372">
        <v>56</v>
      </c>
      <c r="G2372">
        <v>0</v>
      </c>
      <c r="I2372">
        <f>IF(ISBLANK(Table13[[#This Row],[T1]]),0,IF(Table13[[#This Row],[T1]]&gt;0,1,0))</f>
        <v>0</v>
      </c>
      <c r="J2372">
        <f>IF(ISBLANK(Table13[[#This Row],[T2]]),0,IF(Table13[[#This Row],[T2]]&gt;0,1,0))</f>
        <v>0</v>
      </c>
      <c r="K2372">
        <f>IF(ISBLANK(Table13[[#This Row],[T3]]),0,IF(Table13[[#This Row],[T3]]&gt;0,1,0))</f>
        <v>1</v>
      </c>
      <c r="L2372">
        <f>IF(ISBLANK(Table13[[#This Row],[T4]]),0,IF(Table13[[#This Row],[T4]]&gt;0,1,0))</f>
        <v>0</v>
      </c>
    </row>
    <row r="2373" spans="1:12">
      <c r="A2373" s="4">
        <v>43776.791666666664</v>
      </c>
      <c r="B2373">
        <f t="shared" si="93"/>
        <v>7</v>
      </c>
      <c r="C2373">
        <f t="shared" si="92"/>
        <v>19</v>
      </c>
      <c r="D2373">
        <v>47</v>
      </c>
      <c r="E2373">
        <v>0</v>
      </c>
      <c r="F2373">
        <v>57</v>
      </c>
      <c r="G2373">
        <v>0</v>
      </c>
      <c r="I2373">
        <f>IF(ISBLANK(Table13[[#This Row],[T1]]),0,IF(Table13[[#This Row],[T1]]&gt;0,1,0))</f>
        <v>1</v>
      </c>
      <c r="J2373">
        <f>IF(ISBLANK(Table13[[#This Row],[T2]]),0,IF(Table13[[#This Row],[T2]]&gt;0,1,0))</f>
        <v>0</v>
      </c>
      <c r="K2373">
        <f>IF(ISBLANK(Table13[[#This Row],[T3]]),0,IF(Table13[[#This Row],[T3]]&gt;0,1,0))</f>
        <v>1</v>
      </c>
      <c r="L2373">
        <f>IF(ISBLANK(Table13[[#This Row],[T4]]),0,IF(Table13[[#This Row],[T4]]&gt;0,1,0))</f>
        <v>0</v>
      </c>
    </row>
    <row r="2374" spans="1:12">
      <c r="A2374" s="4">
        <v>43776.833333333336</v>
      </c>
      <c r="B2374">
        <f t="shared" si="93"/>
        <v>7</v>
      </c>
      <c r="C2374">
        <f t="shared" si="92"/>
        <v>20</v>
      </c>
      <c r="D2374">
        <v>58</v>
      </c>
      <c r="E2374">
        <v>28</v>
      </c>
      <c r="F2374">
        <v>57</v>
      </c>
      <c r="G2374">
        <v>0</v>
      </c>
      <c r="I2374">
        <f>IF(ISBLANK(Table13[[#This Row],[T1]]),0,IF(Table13[[#This Row],[T1]]&gt;0,1,0))</f>
        <v>1</v>
      </c>
      <c r="J2374">
        <f>IF(ISBLANK(Table13[[#This Row],[T2]]),0,IF(Table13[[#This Row],[T2]]&gt;0,1,0))</f>
        <v>1</v>
      </c>
      <c r="K2374">
        <f>IF(ISBLANK(Table13[[#This Row],[T3]]),0,IF(Table13[[#This Row],[T3]]&gt;0,1,0))</f>
        <v>1</v>
      </c>
      <c r="L2374">
        <f>IF(ISBLANK(Table13[[#This Row],[T4]]),0,IF(Table13[[#This Row],[T4]]&gt;0,1,0))</f>
        <v>0</v>
      </c>
    </row>
    <row r="2375" spans="1:12">
      <c r="A2375" s="4">
        <v>43776.875</v>
      </c>
      <c r="B2375">
        <f t="shared" si="93"/>
        <v>7</v>
      </c>
      <c r="C2375">
        <f t="shared" si="92"/>
        <v>21</v>
      </c>
      <c r="D2375">
        <v>57</v>
      </c>
      <c r="E2375">
        <v>57</v>
      </c>
      <c r="F2375">
        <v>57</v>
      </c>
      <c r="G2375">
        <v>0</v>
      </c>
      <c r="I2375">
        <f>IF(ISBLANK(Table13[[#This Row],[T1]]),0,IF(Table13[[#This Row],[T1]]&gt;0,1,0))</f>
        <v>1</v>
      </c>
      <c r="J2375">
        <f>IF(ISBLANK(Table13[[#This Row],[T2]]),0,IF(Table13[[#This Row],[T2]]&gt;0,1,0))</f>
        <v>1</v>
      </c>
      <c r="K2375">
        <f>IF(ISBLANK(Table13[[#This Row],[T3]]),0,IF(Table13[[#This Row],[T3]]&gt;0,1,0))</f>
        <v>1</v>
      </c>
      <c r="L2375">
        <f>IF(ISBLANK(Table13[[#This Row],[T4]]),0,IF(Table13[[#This Row],[T4]]&gt;0,1,0))</f>
        <v>0</v>
      </c>
    </row>
    <row r="2376" spans="1:12">
      <c r="A2376" s="4">
        <v>43776.916666666664</v>
      </c>
      <c r="B2376">
        <f t="shared" si="93"/>
        <v>7</v>
      </c>
      <c r="C2376">
        <f t="shared" si="92"/>
        <v>22</v>
      </c>
      <c r="D2376">
        <v>58</v>
      </c>
      <c r="E2376">
        <v>58</v>
      </c>
      <c r="F2376">
        <v>57</v>
      </c>
      <c r="G2376">
        <v>0</v>
      </c>
      <c r="I2376">
        <f>IF(ISBLANK(Table13[[#This Row],[T1]]),0,IF(Table13[[#This Row],[T1]]&gt;0,1,0))</f>
        <v>1</v>
      </c>
      <c r="J2376">
        <f>IF(ISBLANK(Table13[[#This Row],[T2]]),0,IF(Table13[[#This Row],[T2]]&gt;0,1,0))</f>
        <v>1</v>
      </c>
      <c r="K2376">
        <f>IF(ISBLANK(Table13[[#This Row],[T3]]),0,IF(Table13[[#This Row],[T3]]&gt;0,1,0))</f>
        <v>1</v>
      </c>
      <c r="L2376">
        <f>IF(ISBLANK(Table13[[#This Row],[T4]]),0,IF(Table13[[#This Row],[T4]]&gt;0,1,0))</f>
        <v>0</v>
      </c>
    </row>
    <row r="2377" spans="1:12">
      <c r="A2377" s="4">
        <v>43776.958333333336</v>
      </c>
      <c r="B2377">
        <f t="shared" si="93"/>
        <v>7</v>
      </c>
      <c r="C2377">
        <f t="shared" si="92"/>
        <v>23</v>
      </c>
      <c r="D2377">
        <v>58</v>
      </c>
      <c r="E2377">
        <v>58</v>
      </c>
      <c r="F2377">
        <v>58</v>
      </c>
      <c r="G2377">
        <v>0</v>
      </c>
      <c r="I2377">
        <f>IF(ISBLANK(Table13[[#This Row],[T1]]),0,IF(Table13[[#This Row],[T1]]&gt;0,1,0))</f>
        <v>1</v>
      </c>
      <c r="J2377">
        <f>IF(ISBLANK(Table13[[#This Row],[T2]]),0,IF(Table13[[#This Row],[T2]]&gt;0,1,0))</f>
        <v>1</v>
      </c>
      <c r="K2377">
        <f>IF(ISBLANK(Table13[[#This Row],[T3]]),0,IF(Table13[[#This Row],[T3]]&gt;0,1,0))</f>
        <v>1</v>
      </c>
      <c r="L2377">
        <f>IF(ISBLANK(Table13[[#This Row],[T4]]),0,IF(Table13[[#This Row],[T4]]&gt;0,1,0))</f>
        <v>0</v>
      </c>
    </row>
    <row r="2378" spans="1:12">
      <c r="A2378" s="4">
        <v>43777</v>
      </c>
      <c r="B2378">
        <f t="shared" si="93"/>
        <v>8</v>
      </c>
      <c r="C2378">
        <f t="shared" si="92"/>
        <v>0</v>
      </c>
      <c r="D2378">
        <v>58</v>
      </c>
      <c r="E2378">
        <v>57</v>
      </c>
      <c r="F2378">
        <v>58</v>
      </c>
      <c r="G2378">
        <v>0</v>
      </c>
      <c r="I2378">
        <f>IF(ISBLANK(Table13[[#This Row],[T1]]),0,IF(Table13[[#This Row],[T1]]&gt;0,1,0))</f>
        <v>1</v>
      </c>
      <c r="J2378">
        <f>IF(ISBLANK(Table13[[#This Row],[T2]]),0,IF(Table13[[#This Row],[T2]]&gt;0,1,0))</f>
        <v>1</v>
      </c>
      <c r="K2378">
        <f>IF(ISBLANK(Table13[[#This Row],[T3]]),0,IF(Table13[[#This Row],[T3]]&gt;0,1,0))</f>
        <v>1</v>
      </c>
      <c r="L2378">
        <f>IF(ISBLANK(Table13[[#This Row],[T4]]),0,IF(Table13[[#This Row],[T4]]&gt;0,1,0))</f>
        <v>0</v>
      </c>
    </row>
    <row r="2379" spans="1:12">
      <c r="A2379" s="4">
        <v>43777.041666666664</v>
      </c>
      <c r="B2379">
        <f t="shared" si="93"/>
        <v>8</v>
      </c>
      <c r="C2379">
        <f t="shared" si="92"/>
        <v>1</v>
      </c>
      <c r="D2379">
        <v>57</v>
      </c>
      <c r="E2379">
        <v>57</v>
      </c>
      <c r="F2379">
        <v>57</v>
      </c>
      <c r="G2379">
        <v>0</v>
      </c>
      <c r="I2379">
        <f>IF(ISBLANK(Table13[[#This Row],[T1]]),0,IF(Table13[[#This Row],[T1]]&gt;0,1,0))</f>
        <v>1</v>
      </c>
      <c r="J2379">
        <f>IF(ISBLANK(Table13[[#This Row],[T2]]),0,IF(Table13[[#This Row],[T2]]&gt;0,1,0))</f>
        <v>1</v>
      </c>
      <c r="K2379">
        <f>IF(ISBLANK(Table13[[#This Row],[T3]]),0,IF(Table13[[#This Row],[T3]]&gt;0,1,0))</f>
        <v>1</v>
      </c>
      <c r="L2379">
        <f>IF(ISBLANK(Table13[[#This Row],[T4]]),0,IF(Table13[[#This Row],[T4]]&gt;0,1,0))</f>
        <v>0</v>
      </c>
    </row>
    <row r="2380" spans="1:12">
      <c r="A2380" s="4">
        <v>43777.083333333336</v>
      </c>
      <c r="B2380">
        <f t="shared" si="93"/>
        <v>8</v>
      </c>
      <c r="C2380">
        <f t="shared" si="92"/>
        <v>2</v>
      </c>
      <c r="D2380">
        <v>58</v>
      </c>
      <c r="E2380">
        <v>58</v>
      </c>
      <c r="F2380">
        <v>58</v>
      </c>
      <c r="G2380">
        <v>0</v>
      </c>
      <c r="I2380">
        <f>IF(ISBLANK(Table13[[#This Row],[T1]]),0,IF(Table13[[#This Row],[T1]]&gt;0,1,0))</f>
        <v>1</v>
      </c>
      <c r="J2380">
        <f>IF(ISBLANK(Table13[[#This Row],[T2]]),0,IF(Table13[[#This Row],[T2]]&gt;0,1,0))</f>
        <v>1</v>
      </c>
      <c r="K2380">
        <f>IF(ISBLANK(Table13[[#This Row],[T3]]),0,IF(Table13[[#This Row],[T3]]&gt;0,1,0))</f>
        <v>1</v>
      </c>
      <c r="L2380">
        <f>IF(ISBLANK(Table13[[#This Row],[T4]]),0,IF(Table13[[#This Row],[T4]]&gt;0,1,0))</f>
        <v>0</v>
      </c>
    </row>
    <row r="2381" spans="1:12">
      <c r="A2381" s="4">
        <v>43777.125</v>
      </c>
      <c r="B2381">
        <f t="shared" si="93"/>
        <v>8</v>
      </c>
      <c r="C2381">
        <f t="shared" si="92"/>
        <v>3</v>
      </c>
      <c r="D2381">
        <v>58</v>
      </c>
      <c r="E2381">
        <v>58</v>
      </c>
      <c r="F2381">
        <v>58</v>
      </c>
      <c r="G2381">
        <v>0</v>
      </c>
      <c r="I2381">
        <f>IF(ISBLANK(Table13[[#This Row],[T1]]),0,IF(Table13[[#This Row],[T1]]&gt;0,1,0))</f>
        <v>1</v>
      </c>
      <c r="J2381">
        <f>IF(ISBLANK(Table13[[#This Row],[T2]]),0,IF(Table13[[#This Row],[T2]]&gt;0,1,0))</f>
        <v>1</v>
      </c>
      <c r="K2381">
        <f>IF(ISBLANK(Table13[[#This Row],[T3]]),0,IF(Table13[[#This Row],[T3]]&gt;0,1,0))</f>
        <v>1</v>
      </c>
      <c r="L2381">
        <f>IF(ISBLANK(Table13[[#This Row],[T4]]),0,IF(Table13[[#This Row],[T4]]&gt;0,1,0))</f>
        <v>0</v>
      </c>
    </row>
    <row r="2382" spans="1:12">
      <c r="A2382" s="4">
        <v>43777.166666666664</v>
      </c>
      <c r="B2382">
        <f t="shared" si="93"/>
        <v>8</v>
      </c>
      <c r="C2382">
        <f t="shared" si="92"/>
        <v>4</v>
      </c>
      <c r="D2382">
        <v>58</v>
      </c>
      <c r="E2382">
        <v>58</v>
      </c>
      <c r="F2382">
        <v>58</v>
      </c>
      <c r="G2382">
        <v>0</v>
      </c>
      <c r="I2382">
        <f>IF(ISBLANK(Table13[[#This Row],[T1]]),0,IF(Table13[[#This Row],[T1]]&gt;0,1,0))</f>
        <v>1</v>
      </c>
      <c r="J2382">
        <f>IF(ISBLANK(Table13[[#This Row],[T2]]),0,IF(Table13[[#This Row],[T2]]&gt;0,1,0))</f>
        <v>1</v>
      </c>
      <c r="K2382">
        <f>IF(ISBLANK(Table13[[#This Row],[T3]]),0,IF(Table13[[#This Row],[T3]]&gt;0,1,0))</f>
        <v>1</v>
      </c>
      <c r="L2382">
        <f>IF(ISBLANK(Table13[[#This Row],[T4]]),0,IF(Table13[[#This Row],[T4]]&gt;0,1,0))</f>
        <v>0</v>
      </c>
    </row>
    <row r="2383" spans="1:12">
      <c r="A2383" s="4">
        <v>43777.208333333336</v>
      </c>
      <c r="B2383">
        <f t="shared" si="93"/>
        <v>8</v>
      </c>
      <c r="C2383">
        <f t="shared" si="92"/>
        <v>5</v>
      </c>
      <c r="D2383">
        <v>57</v>
      </c>
      <c r="E2383">
        <v>52</v>
      </c>
      <c r="F2383">
        <v>57</v>
      </c>
      <c r="G2383">
        <v>0</v>
      </c>
      <c r="I2383">
        <f>IF(ISBLANK(Table13[[#This Row],[T1]]),0,IF(Table13[[#This Row],[T1]]&gt;0,1,0))</f>
        <v>1</v>
      </c>
      <c r="J2383">
        <f>IF(ISBLANK(Table13[[#This Row],[T2]]),0,IF(Table13[[#This Row],[T2]]&gt;0,1,0))</f>
        <v>1</v>
      </c>
      <c r="K2383">
        <f>IF(ISBLANK(Table13[[#This Row],[T3]]),0,IF(Table13[[#This Row],[T3]]&gt;0,1,0))</f>
        <v>1</v>
      </c>
      <c r="L2383">
        <f>IF(ISBLANK(Table13[[#This Row],[T4]]),0,IF(Table13[[#This Row],[T4]]&gt;0,1,0))</f>
        <v>0</v>
      </c>
    </row>
    <row r="2384" spans="1:12">
      <c r="A2384" s="4">
        <v>43777.25</v>
      </c>
      <c r="B2384">
        <f t="shared" si="93"/>
        <v>8</v>
      </c>
      <c r="C2384">
        <f t="shared" si="92"/>
        <v>6</v>
      </c>
      <c r="D2384">
        <v>58</v>
      </c>
      <c r="E2384">
        <v>58</v>
      </c>
      <c r="F2384">
        <v>58</v>
      </c>
      <c r="G2384">
        <v>0</v>
      </c>
      <c r="I2384">
        <f>IF(ISBLANK(Table13[[#This Row],[T1]]),0,IF(Table13[[#This Row],[T1]]&gt;0,1,0))</f>
        <v>1</v>
      </c>
      <c r="J2384">
        <f>IF(ISBLANK(Table13[[#This Row],[T2]]),0,IF(Table13[[#This Row],[T2]]&gt;0,1,0))</f>
        <v>1</v>
      </c>
      <c r="K2384">
        <f>IF(ISBLANK(Table13[[#This Row],[T3]]),0,IF(Table13[[#This Row],[T3]]&gt;0,1,0))</f>
        <v>1</v>
      </c>
      <c r="L2384">
        <f>IF(ISBLANK(Table13[[#This Row],[T4]]),0,IF(Table13[[#This Row],[T4]]&gt;0,1,0))</f>
        <v>0</v>
      </c>
    </row>
    <row r="2385" spans="1:12">
      <c r="A2385" s="4">
        <v>43777.291666666664</v>
      </c>
      <c r="B2385">
        <f t="shared" si="93"/>
        <v>8</v>
      </c>
      <c r="C2385">
        <f t="shared" si="92"/>
        <v>7</v>
      </c>
      <c r="D2385">
        <v>54</v>
      </c>
      <c r="E2385">
        <v>41</v>
      </c>
      <c r="F2385">
        <v>58</v>
      </c>
      <c r="G2385">
        <v>0</v>
      </c>
      <c r="I2385">
        <f>IF(ISBLANK(Table13[[#This Row],[T1]]),0,IF(Table13[[#This Row],[T1]]&gt;0,1,0))</f>
        <v>1</v>
      </c>
      <c r="J2385">
        <f>IF(ISBLANK(Table13[[#This Row],[T2]]),0,IF(Table13[[#This Row],[T2]]&gt;0,1,0))</f>
        <v>1</v>
      </c>
      <c r="K2385">
        <f>IF(ISBLANK(Table13[[#This Row],[T3]]),0,IF(Table13[[#This Row],[T3]]&gt;0,1,0))</f>
        <v>1</v>
      </c>
      <c r="L2385">
        <f>IF(ISBLANK(Table13[[#This Row],[T4]]),0,IF(Table13[[#This Row],[T4]]&gt;0,1,0))</f>
        <v>0</v>
      </c>
    </row>
    <row r="2386" spans="1:12">
      <c r="A2386" s="4">
        <v>43777.333333333336</v>
      </c>
      <c r="B2386">
        <f t="shared" si="93"/>
        <v>8</v>
      </c>
      <c r="C2386">
        <f t="shared" si="92"/>
        <v>8</v>
      </c>
      <c r="D2386">
        <v>0</v>
      </c>
      <c r="E2386">
        <v>0</v>
      </c>
      <c r="F2386">
        <v>58</v>
      </c>
      <c r="G2386">
        <v>0</v>
      </c>
      <c r="I2386">
        <f>IF(ISBLANK(Table13[[#This Row],[T1]]),0,IF(Table13[[#This Row],[T1]]&gt;0,1,0))</f>
        <v>0</v>
      </c>
      <c r="J2386">
        <f>IF(ISBLANK(Table13[[#This Row],[T2]]),0,IF(Table13[[#This Row],[T2]]&gt;0,1,0))</f>
        <v>0</v>
      </c>
      <c r="K2386">
        <f>IF(ISBLANK(Table13[[#This Row],[T3]]),0,IF(Table13[[#This Row],[T3]]&gt;0,1,0))</f>
        <v>1</v>
      </c>
      <c r="L2386">
        <f>IF(ISBLANK(Table13[[#This Row],[T4]]),0,IF(Table13[[#This Row],[T4]]&gt;0,1,0))</f>
        <v>0</v>
      </c>
    </row>
    <row r="2387" spans="1:12">
      <c r="A2387" s="4">
        <v>43777.375</v>
      </c>
      <c r="B2387">
        <f t="shared" si="93"/>
        <v>8</v>
      </c>
      <c r="C2387">
        <f t="shared" si="92"/>
        <v>9</v>
      </c>
      <c r="D2387">
        <v>0</v>
      </c>
      <c r="E2387">
        <v>0</v>
      </c>
      <c r="F2387">
        <v>54</v>
      </c>
      <c r="G2387">
        <v>0</v>
      </c>
      <c r="I2387">
        <f>IF(ISBLANK(Table13[[#This Row],[T1]]),0,IF(Table13[[#This Row],[T1]]&gt;0,1,0))</f>
        <v>0</v>
      </c>
      <c r="J2387">
        <f>IF(ISBLANK(Table13[[#This Row],[T2]]),0,IF(Table13[[#This Row],[T2]]&gt;0,1,0))</f>
        <v>0</v>
      </c>
      <c r="K2387">
        <f>IF(ISBLANK(Table13[[#This Row],[T3]]),0,IF(Table13[[#This Row],[T3]]&gt;0,1,0))</f>
        <v>1</v>
      </c>
      <c r="L2387">
        <f>IF(ISBLANK(Table13[[#This Row],[T4]]),0,IF(Table13[[#This Row],[T4]]&gt;0,1,0))</f>
        <v>0</v>
      </c>
    </row>
    <row r="2388" spans="1:12">
      <c r="A2388" s="4">
        <v>43777.416666666664</v>
      </c>
      <c r="B2388">
        <f t="shared" si="93"/>
        <v>8</v>
      </c>
      <c r="C2388">
        <f t="shared" si="92"/>
        <v>10</v>
      </c>
      <c r="D2388">
        <v>0</v>
      </c>
      <c r="E2388">
        <v>0</v>
      </c>
      <c r="F2388">
        <v>44</v>
      </c>
      <c r="G2388">
        <v>0</v>
      </c>
      <c r="I2388">
        <f>IF(ISBLANK(Table13[[#This Row],[T1]]),0,IF(Table13[[#This Row],[T1]]&gt;0,1,0))</f>
        <v>0</v>
      </c>
      <c r="J2388">
        <f>IF(ISBLANK(Table13[[#This Row],[T2]]),0,IF(Table13[[#This Row],[T2]]&gt;0,1,0))</f>
        <v>0</v>
      </c>
      <c r="K2388">
        <f>IF(ISBLANK(Table13[[#This Row],[T3]]),0,IF(Table13[[#This Row],[T3]]&gt;0,1,0))</f>
        <v>1</v>
      </c>
      <c r="L2388">
        <f>IF(ISBLANK(Table13[[#This Row],[T4]]),0,IF(Table13[[#This Row],[T4]]&gt;0,1,0))</f>
        <v>0</v>
      </c>
    </row>
    <row r="2389" spans="1:12">
      <c r="A2389" s="4">
        <v>43777.458333043978</v>
      </c>
      <c r="B2389">
        <f t="shared" si="93"/>
        <v>8</v>
      </c>
      <c r="C2389">
        <f t="shared" si="92"/>
        <v>11</v>
      </c>
      <c r="I2389">
        <f>IF(ISBLANK(Table13[[#This Row],[T1]]),0,IF(Table13[[#This Row],[T1]]&gt;0,1,0))</f>
        <v>0</v>
      </c>
      <c r="J2389">
        <f>IF(ISBLANK(Table13[[#This Row],[T2]]),0,IF(Table13[[#This Row],[T2]]&gt;0,1,0))</f>
        <v>0</v>
      </c>
      <c r="K2389">
        <f>IF(ISBLANK(Table13[[#This Row],[T3]]),0,IF(Table13[[#This Row],[T3]]&gt;0,1,0))</f>
        <v>0</v>
      </c>
      <c r="L2389">
        <f>IF(ISBLANK(Table13[[#This Row],[T4]]),0,IF(Table13[[#This Row],[T4]]&gt;0,1,0))</f>
        <v>0</v>
      </c>
    </row>
    <row r="2390" spans="1:12">
      <c r="A2390" s="4">
        <v>43777.499999652777</v>
      </c>
      <c r="B2390">
        <f t="shared" si="93"/>
        <v>8</v>
      </c>
      <c r="C2390">
        <f t="shared" si="92"/>
        <v>12</v>
      </c>
      <c r="I2390">
        <f>IF(ISBLANK(Table13[[#This Row],[T1]]),0,IF(Table13[[#This Row],[T1]]&gt;0,1,0))</f>
        <v>0</v>
      </c>
      <c r="J2390">
        <f>IF(ISBLANK(Table13[[#This Row],[T2]]),0,IF(Table13[[#This Row],[T2]]&gt;0,1,0))</f>
        <v>0</v>
      </c>
      <c r="K2390">
        <f>IF(ISBLANK(Table13[[#This Row],[T3]]),0,IF(Table13[[#This Row],[T3]]&gt;0,1,0))</f>
        <v>0</v>
      </c>
      <c r="L2390">
        <f>IF(ISBLANK(Table13[[#This Row],[T4]]),0,IF(Table13[[#This Row],[T4]]&gt;0,1,0))</f>
        <v>0</v>
      </c>
    </row>
    <row r="2391" spans="1:12">
      <c r="A2391" s="4">
        <v>43777.541666261575</v>
      </c>
      <c r="B2391">
        <f t="shared" si="93"/>
        <v>8</v>
      </c>
      <c r="C2391">
        <f t="shared" si="92"/>
        <v>13</v>
      </c>
      <c r="I2391">
        <f>IF(ISBLANK(Table13[[#This Row],[T1]]),0,IF(Table13[[#This Row],[T1]]&gt;0,1,0))</f>
        <v>0</v>
      </c>
      <c r="J2391">
        <f>IF(ISBLANK(Table13[[#This Row],[T2]]),0,IF(Table13[[#This Row],[T2]]&gt;0,1,0))</f>
        <v>0</v>
      </c>
      <c r="K2391">
        <f>IF(ISBLANK(Table13[[#This Row],[T3]]),0,IF(Table13[[#This Row],[T3]]&gt;0,1,0))</f>
        <v>0</v>
      </c>
      <c r="L2391">
        <f>IF(ISBLANK(Table13[[#This Row],[T4]]),0,IF(Table13[[#This Row],[T4]]&gt;0,1,0))</f>
        <v>0</v>
      </c>
    </row>
    <row r="2392" spans="1:12">
      <c r="A2392" s="4">
        <v>43777.583332870374</v>
      </c>
      <c r="B2392">
        <f t="shared" si="93"/>
        <v>8</v>
      </c>
      <c r="C2392">
        <f t="shared" si="92"/>
        <v>14</v>
      </c>
      <c r="I2392">
        <f>IF(ISBLANK(Table13[[#This Row],[T1]]),0,IF(Table13[[#This Row],[T1]]&gt;0,1,0))</f>
        <v>0</v>
      </c>
      <c r="J2392">
        <f>IF(ISBLANK(Table13[[#This Row],[T2]]),0,IF(Table13[[#This Row],[T2]]&gt;0,1,0))</f>
        <v>0</v>
      </c>
      <c r="K2392">
        <f>IF(ISBLANK(Table13[[#This Row],[T3]]),0,IF(Table13[[#This Row],[T3]]&gt;0,1,0))</f>
        <v>0</v>
      </c>
      <c r="L2392">
        <f>IF(ISBLANK(Table13[[#This Row],[T4]]),0,IF(Table13[[#This Row],[T4]]&gt;0,1,0))</f>
        <v>0</v>
      </c>
    </row>
    <row r="2393" spans="1:12">
      <c r="A2393" s="4">
        <v>43777.624999479165</v>
      </c>
      <c r="B2393">
        <f t="shared" si="93"/>
        <v>8</v>
      </c>
      <c r="C2393">
        <f t="shared" si="92"/>
        <v>15</v>
      </c>
      <c r="I2393">
        <f>IF(ISBLANK(Table13[[#This Row],[T1]]),0,IF(Table13[[#This Row],[T1]]&gt;0,1,0))</f>
        <v>0</v>
      </c>
      <c r="J2393">
        <f>IF(ISBLANK(Table13[[#This Row],[T2]]),0,IF(Table13[[#This Row],[T2]]&gt;0,1,0))</f>
        <v>0</v>
      </c>
      <c r="K2393">
        <f>IF(ISBLANK(Table13[[#This Row],[T3]]),0,IF(Table13[[#This Row],[T3]]&gt;0,1,0))</f>
        <v>0</v>
      </c>
      <c r="L2393">
        <f>IF(ISBLANK(Table13[[#This Row],[T4]]),0,IF(Table13[[#This Row],[T4]]&gt;0,1,0))</f>
        <v>0</v>
      </c>
    </row>
    <row r="2394" spans="1:12">
      <c r="A2394" s="4">
        <v>43777.666666666664</v>
      </c>
      <c r="B2394">
        <f t="shared" si="93"/>
        <v>8</v>
      </c>
      <c r="C2394">
        <f t="shared" si="92"/>
        <v>16</v>
      </c>
      <c r="D2394">
        <v>11</v>
      </c>
      <c r="E2394">
        <v>0</v>
      </c>
      <c r="F2394">
        <v>0</v>
      </c>
      <c r="G2394">
        <v>0</v>
      </c>
      <c r="I2394">
        <f>IF(ISBLANK(Table13[[#This Row],[T1]]),0,IF(Table13[[#This Row],[T1]]&gt;0,1,0))</f>
        <v>1</v>
      </c>
      <c r="J2394">
        <f>IF(ISBLANK(Table13[[#This Row],[T2]]),0,IF(Table13[[#This Row],[T2]]&gt;0,1,0))</f>
        <v>0</v>
      </c>
      <c r="K2394">
        <f>IF(ISBLANK(Table13[[#This Row],[T3]]),0,IF(Table13[[#This Row],[T3]]&gt;0,1,0))</f>
        <v>0</v>
      </c>
      <c r="L2394">
        <f>IF(ISBLANK(Table13[[#This Row],[T4]]),0,IF(Table13[[#This Row],[T4]]&gt;0,1,0))</f>
        <v>0</v>
      </c>
    </row>
    <row r="2395" spans="1:12">
      <c r="A2395" s="4">
        <v>43777.708333333336</v>
      </c>
      <c r="B2395">
        <f t="shared" si="93"/>
        <v>8</v>
      </c>
      <c r="C2395">
        <f t="shared" ref="C2395:C2458" si="94">HOUR(A2395)</f>
        <v>17</v>
      </c>
      <c r="D2395">
        <v>58</v>
      </c>
      <c r="E2395">
        <v>0</v>
      </c>
      <c r="F2395">
        <v>0</v>
      </c>
      <c r="G2395">
        <v>0</v>
      </c>
      <c r="I2395">
        <f>IF(ISBLANK(Table13[[#This Row],[T1]]),0,IF(Table13[[#This Row],[T1]]&gt;0,1,0))</f>
        <v>1</v>
      </c>
      <c r="J2395">
        <f>IF(ISBLANK(Table13[[#This Row],[T2]]),0,IF(Table13[[#This Row],[T2]]&gt;0,1,0))</f>
        <v>0</v>
      </c>
      <c r="K2395">
        <f>IF(ISBLANK(Table13[[#This Row],[T3]]),0,IF(Table13[[#This Row],[T3]]&gt;0,1,0))</f>
        <v>0</v>
      </c>
      <c r="L2395">
        <f>IF(ISBLANK(Table13[[#This Row],[T4]]),0,IF(Table13[[#This Row],[T4]]&gt;0,1,0))</f>
        <v>0</v>
      </c>
    </row>
    <row r="2396" spans="1:12">
      <c r="A2396" s="4">
        <v>43777.75</v>
      </c>
      <c r="B2396">
        <f t="shared" si="93"/>
        <v>8</v>
      </c>
      <c r="C2396">
        <f t="shared" si="94"/>
        <v>18</v>
      </c>
      <c r="D2396">
        <v>58</v>
      </c>
      <c r="E2396">
        <v>27</v>
      </c>
      <c r="F2396">
        <v>0</v>
      </c>
      <c r="G2396">
        <v>0</v>
      </c>
      <c r="I2396">
        <f>IF(ISBLANK(Table13[[#This Row],[T1]]),0,IF(Table13[[#This Row],[T1]]&gt;0,1,0))</f>
        <v>1</v>
      </c>
      <c r="J2396">
        <f>IF(ISBLANK(Table13[[#This Row],[T2]]),0,IF(Table13[[#This Row],[T2]]&gt;0,1,0))</f>
        <v>1</v>
      </c>
      <c r="K2396">
        <f>IF(ISBLANK(Table13[[#This Row],[T3]]),0,IF(Table13[[#This Row],[T3]]&gt;0,1,0))</f>
        <v>0</v>
      </c>
      <c r="L2396">
        <f>IF(ISBLANK(Table13[[#This Row],[T4]]),0,IF(Table13[[#This Row],[T4]]&gt;0,1,0))</f>
        <v>0</v>
      </c>
    </row>
    <row r="2397" spans="1:12">
      <c r="A2397" s="4">
        <v>43777.791666666664</v>
      </c>
      <c r="B2397">
        <f t="shared" si="93"/>
        <v>8</v>
      </c>
      <c r="C2397">
        <f t="shared" si="94"/>
        <v>19</v>
      </c>
      <c r="D2397">
        <v>57</v>
      </c>
      <c r="E2397">
        <v>36</v>
      </c>
      <c r="F2397">
        <v>0</v>
      </c>
      <c r="G2397">
        <v>0</v>
      </c>
      <c r="I2397">
        <f>IF(ISBLANK(Table13[[#This Row],[T1]]),0,IF(Table13[[#This Row],[T1]]&gt;0,1,0))</f>
        <v>1</v>
      </c>
      <c r="J2397">
        <f>IF(ISBLANK(Table13[[#This Row],[T2]]),0,IF(Table13[[#This Row],[T2]]&gt;0,1,0))</f>
        <v>1</v>
      </c>
      <c r="K2397">
        <f>IF(ISBLANK(Table13[[#This Row],[T3]]),0,IF(Table13[[#This Row],[T3]]&gt;0,1,0))</f>
        <v>0</v>
      </c>
      <c r="L2397">
        <f>IF(ISBLANK(Table13[[#This Row],[T4]]),0,IF(Table13[[#This Row],[T4]]&gt;0,1,0))</f>
        <v>0</v>
      </c>
    </row>
    <row r="2398" spans="1:12">
      <c r="A2398" s="4">
        <v>43777.833333333336</v>
      </c>
      <c r="B2398">
        <f t="shared" si="93"/>
        <v>8</v>
      </c>
      <c r="C2398">
        <f t="shared" si="94"/>
        <v>20</v>
      </c>
      <c r="D2398">
        <v>58</v>
      </c>
      <c r="E2398">
        <v>0</v>
      </c>
      <c r="F2398">
        <v>0</v>
      </c>
      <c r="G2398">
        <v>0</v>
      </c>
      <c r="I2398">
        <f>IF(ISBLANK(Table13[[#This Row],[T1]]),0,IF(Table13[[#This Row],[T1]]&gt;0,1,0))</f>
        <v>1</v>
      </c>
      <c r="J2398">
        <f>IF(ISBLANK(Table13[[#This Row],[T2]]),0,IF(Table13[[#This Row],[T2]]&gt;0,1,0))</f>
        <v>0</v>
      </c>
      <c r="K2398">
        <f>IF(ISBLANK(Table13[[#This Row],[T3]]),0,IF(Table13[[#This Row],[T3]]&gt;0,1,0))</f>
        <v>0</v>
      </c>
      <c r="L2398">
        <f>IF(ISBLANK(Table13[[#This Row],[T4]]),0,IF(Table13[[#This Row],[T4]]&gt;0,1,0))</f>
        <v>0</v>
      </c>
    </row>
    <row r="2399" spans="1:12">
      <c r="A2399" s="4">
        <v>43777.875</v>
      </c>
      <c r="B2399">
        <f t="shared" si="93"/>
        <v>8</v>
      </c>
      <c r="C2399">
        <f t="shared" si="94"/>
        <v>21</v>
      </c>
      <c r="D2399">
        <v>58</v>
      </c>
      <c r="E2399">
        <v>0</v>
      </c>
      <c r="F2399">
        <v>0</v>
      </c>
      <c r="G2399">
        <v>0</v>
      </c>
      <c r="I2399">
        <f>IF(ISBLANK(Table13[[#This Row],[T1]]),0,IF(Table13[[#This Row],[T1]]&gt;0,1,0))</f>
        <v>1</v>
      </c>
      <c r="J2399">
        <f>IF(ISBLANK(Table13[[#This Row],[T2]]),0,IF(Table13[[#This Row],[T2]]&gt;0,1,0))</f>
        <v>0</v>
      </c>
      <c r="K2399">
        <f>IF(ISBLANK(Table13[[#This Row],[T3]]),0,IF(Table13[[#This Row],[T3]]&gt;0,1,0))</f>
        <v>0</v>
      </c>
      <c r="L2399">
        <f>IF(ISBLANK(Table13[[#This Row],[T4]]),0,IF(Table13[[#This Row],[T4]]&gt;0,1,0))</f>
        <v>0</v>
      </c>
    </row>
    <row r="2400" spans="1:12">
      <c r="A2400" s="4">
        <v>43777.916666666664</v>
      </c>
      <c r="B2400">
        <f t="shared" si="93"/>
        <v>8</v>
      </c>
      <c r="C2400">
        <f t="shared" si="94"/>
        <v>22</v>
      </c>
      <c r="D2400">
        <v>58</v>
      </c>
      <c r="E2400">
        <v>0</v>
      </c>
      <c r="F2400">
        <v>0</v>
      </c>
      <c r="G2400">
        <v>0</v>
      </c>
      <c r="I2400">
        <f>IF(ISBLANK(Table13[[#This Row],[T1]]),0,IF(Table13[[#This Row],[T1]]&gt;0,1,0))</f>
        <v>1</v>
      </c>
      <c r="J2400">
        <f>IF(ISBLANK(Table13[[#This Row],[T2]]),0,IF(Table13[[#This Row],[T2]]&gt;0,1,0))</f>
        <v>0</v>
      </c>
      <c r="K2400">
        <f>IF(ISBLANK(Table13[[#This Row],[T3]]),0,IF(Table13[[#This Row],[T3]]&gt;0,1,0))</f>
        <v>0</v>
      </c>
      <c r="L2400">
        <f>IF(ISBLANK(Table13[[#This Row],[T4]]),0,IF(Table13[[#This Row],[T4]]&gt;0,1,0))</f>
        <v>0</v>
      </c>
    </row>
    <row r="2401" spans="1:12">
      <c r="A2401" s="4">
        <v>43777.958333333336</v>
      </c>
      <c r="B2401">
        <f t="shared" si="93"/>
        <v>8</v>
      </c>
      <c r="C2401">
        <f t="shared" si="94"/>
        <v>23</v>
      </c>
      <c r="D2401">
        <v>58</v>
      </c>
      <c r="E2401">
        <v>0</v>
      </c>
      <c r="F2401">
        <v>0</v>
      </c>
      <c r="G2401">
        <v>0</v>
      </c>
      <c r="I2401">
        <f>IF(ISBLANK(Table13[[#This Row],[T1]]),0,IF(Table13[[#This Row],[T1]]&gt;0,1,0))</f>
        <v>1</v>
      </c>
      <c r="J2401">
        <f>IF(ISBLANK(Table13[[#This Row],[T2]]),0,IF(Table13[[#This Row],[T2]]&gt;0,1,0))</f>
        <v>0</v>
      </c>
      <c r="K2401">
        <f>IF(ISBLANK(Table13[[#This Row],[T3]]),0,IF(Table13[[#This Row],[T3]]&gt;0,1,0))</f>
        <v>0</v>
      </c>
      <c r="L2401">
        <f>IF(ISBLANK(Table13[[#This Row],[T4]]),0,IF(Table13[[#This Row],[T4]]&gt;0,1,0))</f>
        <v>0</v>
      </c>
    </row>
    <row r="2402" spans="1:12">
      <c r="A2402" s="4">
        <v>43778</v>
      </c>
      <c r="B2402">
        <f t="shared" si="93"/>
        <v>9</v>
      </c>
      <c r="C2402">
        <f t="shared" si="94"/>
        <v>0</v>
      </c>
      <c r="D2402">
        <v>57</v>
      </c>
      <c r="E2402">
        <v>0</v>
      </c>
      <c r="F2402">
        <v>0</v>
      </c>
      <c r="G2402">
        <v>0</v>
      </c>
      <c r="I2402">
        <f>IF(ISBLANK(Table13[[#This Row],[T1]]),0,IF(Table13[[#This Row],[T1]]&gt;0,1,0))</f>
        <v>1</v>
      </c>
      <c r="J2402">
        <f>IF(ISBLANK(Table13[[#This Row],[T2]]),0,IF(Table13[[#This Row],[T2]]&gt;0,1,0))</f>
        <v>0</v>
      </c>
      <c r="K2402">
        <f>IF(ISBLANK(Table13[[#This Row],[T3]]),0,IF(Table13[[#This Row],[T3]]&gt;0,1,0))</f>
        <v>0</v>
      </c>
      <c r="L2402">
        <f>IF(ISBLANK(Table13[[#This Row],[T4]]),0,IF(Table13[[#This Row],[T4]]&gt;0,1,0))</f>
        <v>0</v>
      </c>
    </row>
    <row r="2403" spans="1:12">
      <c r="A2403" s="4">
        <v>43778.041666666664</v>
      </c>
      <c r="B2403">
        <f t="shared" si="93"/>
        <v>9</v>
      </c>
      <c r="C2403">
        <f t="shared" si="94"/>
        <v>1</v>
      </c>
      <c r="D2403">
        <v>58</v>
      </c>
      <c r="E2403">
        <v>0</v>
      </c>
      <c r="F2403">
        <v>0</v>
      </c>
      <c r="G2403">
        <v>0</v>
      </c>
      <c r="I2403">
        <f>IF(ISBLANK(Table13[[#This Row],[T1]]),0,IF(Table13[[#This Row],[T1]]&gt;0,1,0))</f>
        <v>1</v>
      </c>
      <c r="J2403">
        <f>IF(ISBLANK(Table13[[#This Row],[T2]]),0,IF(Table13[[#This Row],[T2]]&gt;0,1,0))</f>
        <v>0</v>
      </c>
      <c r="K2403">
        <f>IF(ISBLANK(Table13[[#This Row],[T3]]),0,IF(Table13[[#This Row],[T3]]&gt;0,1,0))</f>
        <v>0</v>
      </c>
      <c r="L2403">
        <f>IF(ISBLANK(Table13[[#This Row],[T4]]),0,IF(Table13[[#This Row],[T4]]&gt;0,1,0))</f>
        <v>0</v>
      </c>
    </row>
    <row r="2404" spans="1:12">
      <c r="A2404" s="4">
        <v>43778.083333333336</v>
      </c>
      <c r="B2404">
        <f t="shared" si="93"/>
        <v>9</v>
      </c>
      <c r="C2404">
        <f t="shared" si="94"/>
        <v>2</v>
      </c>
      <c r="D2404">
        <v>58</v>
      </c>
      <c r="E2404">
        <v>0</v>
      </c>
      <c r="F2404">
        <v>0</v>
      </c>
      <c r="G2404">
        <v>0</v>
      </c>
      <c r="I2404">
        <f>IF(ISBLANK(Table13[[#This Row],[T1]]),0,IF(Table13[[#This Row],[T1]]&gt;0,1,0))</f>
        <v>1</v>
      </c>
      <c r="J2404">
        <f>IF(ISBLANK(Table13[[#This Row],[T2]]),0,IF(Table13[[#This Row],[T2]]&gt;0,1,0))</f>
        <v>0</v>
      </c>
      <c r="K2404">
        <f>IF(ISBLANK(Table13[[#This Row],[T3]]),0,IF(Table13[[#This Row],[T3]]&gt;0,1,0))</f>
        <v>0</v>
      </c>
      <c r="L2404">
        <f>IF(ISBLANK(Table13[[#This Row],[T4]]),0,IF(Table13[[#This Row],[T4]]&gt;0,1,0))</f>
        <v>0</v>
      </c>
    </row>
    <row r="2405" spans="1:12">
      <c r="A2405" s="4">
        <v>43778.125</v>
      </c>
      <c r="B2405">
        <f t="shared" si="93"/>
        <v>9</v>
      </c>
      <c r="C2405">
        <f t="shared" si="94"/>
        <v>3</v>
      </c>
      <c r="D2405">
        <v>58</v>
      </c>
      <c r="E2405">
        <v>0</v>
      </c>
      <c r="F2405">
        <v>0</v>
      </c>
      <c r="G2405">
        <v>0</v>
      </c>
      <c r="I2405">
        <f>IF(ISBLANK(Table13[[#This Row],[T1]]),0,IF(Table13[[#This Row],[T1]]&gt;0,1,0))</f>
        <v>1</v>
      </c>
      <c r="J2405">
        <f>IF(ISBLANK(Table13[[#This Row],[T2]]),0,IF(Table13[[#This Row],[T2]]&gt;0,1,0))</f>
        <v>0</v>
      </c>
      <c r="K2405">
        <f>IF(ISBLANK(Table13[[#This Row],[T3]]),0,IF(Table13[[#This Row],[T3]]&gt;0,1,0))</f>
        <v>0</v>
      </c>
      <c r="L2405">
        <f>IF(ISBLANK(Table13[[#This Row],[T4]]),0,IF(Table13[[#This Row],[T4]]&gt;0,1,0))</f>
        <v>0</v>
      </c>
    </row>
    <row r="2406" spans="1:12">
      <c r="A2406" s="4">
        <v>43778.166666666664</v>
      </c>
      <c r="B2406">
        <f t="shared" si="93"/>
        <v>9</v>
      </c>
      <c r="C2406">
        <f t="shared" si="94"/>
        <v>4</v>
      </c>
      <c r="D2406">
        <v>58</v>
      </c>
      <c r="E2406">
        <v>0</v>
      </c>
      <c r="F2406">
        <v>0</v>
      </c>
      <c r="G2406">
        <v>0</v>
      </c>
      <c r="I2406">
        <f>IF(ISBLANK(Table13[[#This Row],[T1]]),0,IF(Table13[[#This Row],[T1]]&gt;0,1,0))</f>
        <v>1</v>
      </c>
      <c r="J2406">
        <f>IF(ISBLANK(Table13[[#This Row],[T2]]),0,IF(Table13[[#This Row],[T2]]&gt;0,1,0))</f>
        <v>0</v>
      </c>
      <c r="K2406">
        <f>IF(ISBLANK(Table13[[#This Row],[T3]]),0,IF(Table13[[#This Row],[T3]]&gt;0,1,0))</f>
        <v>0</v>
      </c>
      <c r="L2406">
        <f>IF(ISBLANK(Table13[[#This Row],[T4]]),0,IF(Table13[[#This Row],[T4]]&gt;0,1,0))</f>
        <v>0</v>
      </c>
    </row>
    <row r="2407" spans="1:12">
      <c r="A2407" s="4">
        <v>43778.208333333336</v>
      </c>
      <c r="B2407">
        <f t="shared" si="93"/>
        <v>9</v>
      </c>
      <c r="C2407">
        <f t="shared" si="94"/>
        <v>5</v>
      </c>
      <c r="D2407">
        <v>57</v>
      </c>
      <c r="E2407">
        <v>0</v>
      </c>
      <c r="F2407">
        <v>0</v>
      </c>
      <c r="G2407">
        <v>0</v>
      </c>
      <c r="I2407">
        <f>IF(ISBLANK(Table13[[#This Row],[T1]]),0,IF(Table13[[#This Row],[T1]]&gt;0,1,0))</f>
        <v>1</v>
      </c>
      <c r="J2407">
        <f>IF(ISBLANK(Table13[[#This Row],[T2]]),0,IF(Table13[[#This Row],[T2]]&gt;0,1,0))</f>
        <v>0</v>
      </c>
      <c r="K2407">
        <f>IF(ISBLANK(Table13[[#This Row],[T3]]),0,IF(Table13[[#This Row],[T3]]&gt;0,1,0))</f>
        <v>0</v>
      </c>
      <c r="L2407">
        <f>IF(ISBLANK(Table13[[#This Row],[T4]]),0,IF(Table13[[#This Row],[T4]]&gt;0,1,0))</f>
        <v>0</v>
      </c>
    </row>
    <row r="2408" spans="1:12">
      <c r="A2408" s="4">
        <v>43778.25</v>
      </c>
      <c r="B2408">
        <f t="shared" si="93"/>
        <v>9</v>
      </c>
      <c r="C2408">
        <f t="shared" si="94"/>
        <v>6</v>
      </c>
      <c r="D2408">
        <v>58</v>
      </c>
      <c r="E2408">
        <v>0</v>
      </c>
      <c r="F2408">
        <v>0</v>
      </c>
      <c r="G2408">
        <v>0</v>
      </c>
      <c r="I2408">
        <f>IF(ISBLANK(Table13[[#This Row],[T1]]),0,IF(Table13[[#This Row],[T1]]&gt;0,1,0))</f>
        <v>1</v>
      </c>
      <c r="J2408">
        <f>IF(ISBLANK(Table13[[#This Row],[T2]]),0,IF(Table13[[#This Row],[T2]]&gt;0,1,0))</f>
        <v>0</v>
      </c>
      <c r="K2408">
        <f>IF(ISBLANK(Table13[[#This Row],[T3]]),0,IF(Table13[[#This Row],[T3]]&gt;0,1,0))</f>
        <v>0</v>
      </c>
      <c r="L2408">
        <f>IF(ISBLANK(Table13[[#This Row],[T4]]),0,IF(Table13[[#This Row],[T4]]&gt;0,1,0))</f>
        <v>0</v>
      </c>
    </row>
    <row r="2409" spans="1:12">
      <c r="A2409" s="4">
        <v>43778.291666666664</v>
      </c>
      <c r="B2409">
        <f t="shared" si="93"/>
        <v>9</v>
      </c>
      <c r="C2409">
        <f t="shared" si="94"/>
        <v>7</v>
      </c>
      <c r="D2409">
        <v>58</v>
      </c>
      <c r="E2409">
        <v>0</v>
      </c>
      <c r="F2409">
        <v>0</v>
      </c>
      <c r="G2409">
        <v>0</v>
      </c>
      <c r="I2409">
        <f>IF(ISBLANK(Table13[[#This Row],[T1]]),0,IF(Table13[[#This Row],[T1]]&gt;0,1,0))</f>
        <v>1</v>
      </c>
      <c r="J2409">
        <f>IF(ISBLANK(Table13[[#This Row],[T2]]),0,IF(Table13[[#This Row],[T2]]&gt;0,1,0))</f>
        <v>0</v>
      </c>
      <c r="K2409">
        <f>IF(ISBLANK(Table13[[#This Row],[T3]]),0,IF(Table13[[#This Row],[T3]]&gt;0,1,0))</f>
        <v>0</v>
      </c>
      <c r="L2409">
        <f>IF(ISBLANK(Table13[[#This Row],[T4]]),0,IF(Table13[[#This Row],[T4]]&gt;0,1,0))</f>
        <v>0</v>
      </c>
    </row>
    <row r="2410" spans="1:12">
      <c r="A2410" s="4">
        <v>43778.333333333336</v>
      </c>
      <c r="B2410">
        <f t="shared" si="93"/>
        <v>9</v>
      </c>
      <c r="C2410">
        <f t="shared" si="94"/>
        <v>8</v>
      </c>
      <c r="D2410">
        <v>58</v>
      </c>
      <c r="E2410">
        <v>0</v>
      </c>
      <c r="F2410">
        <v>0</v>
      </c>
      <c r="G2410">
        <v>0</v>
      </c>
      <c r="I2410">
        <f>IF(ISBLANK(Table13[[#This Row],[T1]]),0,IF(Table13[[#This Row],[T1]]&gt;0,1,0))</f>
        <v>1</v>
      </c>
      <c r="J2410">
        <f>IF(ISBLANK(Table13[[#This Row],[T2]]),0,IF(Table13[[#This Row],[T2]]&gt;0,1,0))</f>
        <v>0</v>
      </c>
      <c r="K2410">
        <f>IF(ISBLANK(Table13[[#This Row],[T3]]),0,IF(Table13[[#This Row],[T3]]&gt;0,1,0))</f>
        <v>0</v>
      </c>
      <c r="L2410">
        <f>IF(ISBLANK(Table13[[#This Row],[T4]]),0,IF(Table13[[#This Row],[T4]]&gt;0,1,0))</f>
        <v>0</v>
      </c>
    </row>
    <row r="2411" spans="1:12">
      <c r="A2411" s="4">
        <v>43778.375</v>
      </c>
      <c r="B2411">
        <f t="shared" si="93"/>
        <v>9</v>
      </c>
      <c r="C2411">
        <f t="shared" si="94"/>
        <v>9</v>
      </c>
      <c r="D2411">
        <v>54</v>
      </c>
      <c r="E2411">
        <v>0</v>
      </c>
      <c r="F2411">
        <v>0</v>
      </c>
      <c r="G2411">
        <v>0</v>
      </c>
      <c r="I2411">
        <f>IF(ISBLANK(Table13[[#This Row],[T1]]),0,IF(Table13[[#This Row],[T1]]&gt;0,1,0))</f>
        <v>1</v>
      </c>
      <c r="J2411">
        <f>IF(ISBLANK(Table13[[#This Row],[T2]]),0,IF(Table13[[#This Row],[T2]]&gt;0,1,0))</f>
        <v>0</v>
      </c>
      <c r="K2411">
        <f>IF(ISBLANK(Table13[[#This Row],[T3]]),0,IF(Table13[[#This Row],[T3]]&gt;0,1,0))</f>
        <v>0</v>
      </c>
      <c r="L2411">
        <f>IF(ISBLANK(Table13[[#This Row],[T4]]),0,IF(Table13[[#This Row],[T4]]&gt;0,1,0))</f>
        <v>0</v>
      </c>
    </row>
    <row r="2412" spans="1:12">
      <c r="A2412" s="4">
        <v>43778.416666666664</v>
      </c>
      <c r="B2412">
        <f t="shared" si="93"/>
        <v>9</v>
      </c>
      <c r="C2412">
        <f t="shared" si="94"/>
        <v>10</v>
      </c>
      <c r="D2412">
        <v>57</v>
      </c>
      <c r="E2412">
        <v>0</v>
      </c>
      <c r="F2412">
        <v>0</v>
      </c>
      <c r="G2412">
        <v>0</v>
      </c>
      <c r="I2412">
        <f>IF(ISBLANK(Table13[[#This Row],[T1]]),0,IF(Table13[[#This Row],[T1]]&gt;0,1,0))</f>
        <v>1</v>
      </c>
      <c r="J2412">
        <f>IF(ISBLANK(Table13[[#This Row],[T2]]),0,IF(Table13[[#This Row],[T2]]&gt;0,1,0))</f>
        <v>0</v>
      </c>
      <c r="K2412">
        <f>IF(ISBLANK(Table13[[#This Row],[T3]]),0,IF(Table13[[#This Row],[T3]]&gt;0,1,0))</f>
        <v>0</v>
      </c>
      <c r="L2412">
        <f>IF(ISBLANK(Table13[[#This Row],[T4]]),0,IF(Table13[[#This Row],[T4]]&gt;0,1,0))</f>
        <v>0</v>
      </c>
    </row>
    <row r="2413" spans="1:12">
      <c r="A2413" s="4">
        <v>43778.458333333336</v>
      </c>
      <c r="B2413">
        <f t="shared" si="93"/>
        <v>9</v>
      </c>
      <c r="C2413">
        <f t="shared" si="94"/>
        <v>11</v>
      </c>
      <c r="D2413">
        <v>58</v>
      </c>
      <c r="E2413">
        <v>0</v>
      </c>
      <c r="F2413">
        <v>0</v>
      </c>
      <c r="G2413">
        <v>0</v>
      </c>
      <c r="I2413">
        <f>IF(ISBLANK(Table13[[#This Row],[T1]]),0,IF(Table13[[#This Row],[T1]]&gt;0,1,0))</f>
        <v>1</v>
      </c>
      <c r="J2413">
        <f>IF(ISBLANK(Table13[[#This Row],[T2]]),0,IF(Table13[[#This Row],[T2]]&gt;0,1,0))</f>
        <v>0</v>
      </c>
      <c r="K2413">
        <f>IF(ISBLANK(Table13[[#This Row],[T3]]),0,IF(Table13[[#This Row],[T3]]&gt;0,1,0))</f>
        <v>0</v>
      </c>
      <c r="L2413">
        <f>IF(ISBLANK(Table13[[#This Row],[T4]]),0,IF(Table13[[#This Row],[T4]]&gt;0,1,0))</f>
        <v>0</v>
      </c>
    </row>
    <row r="2414" spans="1:12">
      <c r="A2414" s="4">
        <v>43778.5</v>
      </c>
      <c r="B2414">
        <f t="shared" si="93"/>
        <v>9</v>
      </c>
      <c r="C2414">
        <f t="shared" si="94"/>
        <v>12</v>
      </c>
      <c r="D2414">
        <v>26</v>
      </c>
      <c r="E2414">
        <v>0</v>
      </c>
      <c r="F2414">
        <v>0</v>
      </c>
      <c r="G2414">
        <v>0</v>
      </c>
      <c r="I2414">
        <f>IF(ISBLANK(Table13[[#This Row],[T1]]),0,IF(Table13[[#This Row],[T1]]&gt;0,1,0))</f>
        <v>1</v>
      </c>
      <c r="J2414">
        <f>IF(ISBLANK(Table13[[#This Row],[T2]]),0,IF(Table13[[#This Row],[T2]]&gt;0,1,0))</f>
        <v>0</v>
      </c>
      <c r="K2414">
        <f>IF(ISBLANK(Table13[[#This Row],[T3]]),0,IF(Table13[[#This Row],[T3]]&gt;0,1,0))</f>
        <v>0</v>
      </c>
      <c r="L2414">
        <f>IF(ISBLANK(Table13[[#This Row],[T4]]),0,IF(Table13[[#This Row],[T4]]&gt;0,1,0))</f>
        <v>0</v>
      </c>
    </row>
    <row r="2415" spans="1:12">
      <c r="A2415" s="4">
        <v>43778.541666666664</v>
      </c>
      <c r="B2415">
        <f t="shared" si="93"/>
        <v>9</v>
      </c>
      <c r="C2415">
        <f t="shared" si="94"/>
        <v>13</v>
      </c>
      <c r="D2415">
        <v>46</v>
      </c>
      <c r="E2415">
        <v>0</v>
      </c>
      <c r="F2415">
        <v>0</v>
      </c>
      <c r="G2415">
        <v>0</v>
      </c>
      <c r="I2415">
        <f>IF(ISBLANK(Table13[[#This Row],[T1]]),0,IF(Table13[[#This Row],[T1]]&gt;0,1,0))</f>
        <v>1</v>
      </c>
      <c r="J2415">
        <f>IF(ISBLANK(Table13[[#This Row],[T2]]),0,IF(Table13[[#This Row],[T2]]&gt;0,1,0))</f>
        <v>0</v>
      </c>
      <c r="K2415">
        <f>IF(ISBLANK(Table13[[#This Row],[T3]]),0,IF(Table13[[#This Row],[T3]]&gt;0,1,0))</f>
        <v>0</v>
      </c>
      <c r="L2415">
        <f>IF(ISBLANK(Table13[[#This Row],[T4]]),0,IF(Table13[[#This Row],[T4]]&gt;0,1,0))</f>
        <v>0</v>
      </c>
    </row>
    <row r="2416" spans="1:12">
      <c r="A2416" s="4">
        <v>43778.583333333336</v>
      </c>
      <c r="B2416">
        <f t="shared" si="93"/>
        <v>9</v>
      </c>
      <c r="C2416">
        <f t="shared" si="94"/>
        <v>14</v>
      </c>
      <c r="D2416">
        <v>57</v>
      </c>
      <c r="E2416">
        <v>0</v>
      </c>
      <c r="F2416">
        <v>0</v>
      </c>
      <c r="G2416">
        <v>0</v>
      </c>
      <c r="I2416">
        <f>IF(ISBLANK(Table13[[#This Row],[T1]]),0,IF(Table13[[#This Row],[T1]]&gt;0,1,0))</f>
        <v>1</v>
      </c>
      <c r="J2416">
        <f>IF(ISBLANK(Table13[[#This Row],[T2]]),0,IF(Table13[[#This Row],[T2]]&gt;0,1,0))</f>
        <v>0</v>
      </c>
      <c r="K2416">
        <f>IF(ISBLANK(Table13[[#This Row],[T3]]),0,IF(Table13[[#This Row],[T3]]&gt;0,1,0))</f>
        <v>0</v>
      </c>
      <c r="L2416">
        <f>IF(ISBLANK(Table13[[#This Row],[T4]]),0,IF(Table13[[#This Row],[T4]]&gt;0,1,0))</f>
        <v>0</v>
      </c>
    </row>
    <row r="2417" spans="1:12">
      <c r="A2417" s="4">
        <v>43778.625</v>
      </c>
      <c r="B2417">
        <f t="shared" si="93"/>
        <v>9</v>
      </c>
      <c r="C2417">
        <f t="shared" si="94"/>
        <v>15</v>
      </c>
      <c r="D2417">
        <v>58</v>
      </c>
      <c r="E2417">
        <v>0</v>
      </c>
      <c r="F2417">
        <v>0</v>
      </c>
      <c r="G2417">
        <v>0</v>
      </c>
      <c r="I2417">
        <f>IF(ISBLANK(Table13[[#This Row],[T1]]),0,IF(Table13[[#This Row],[T1]]&gt;0,1,0))</f>
        <v>1</v>
      </c>
      <c r="J2417">
        <f>IF(ISBLANK(Table13[[#This Row],[T2]]),0,IF(Table13[[#This Row],[T2]]&gt;0,1,0))</f>
        <v>0</v>
      </c>
      <c r="K2417">
        <f>IF(ISBLANK(Table13[[#This Row],[T3]]),0,IF(Table13[[#This Row],[T3]]&gt;0,1,0))</f>
        <v>0</v>
      </c>
      <c r="L2417">
        <f>IF(ISBLANK(Table13[[#This Row],[T4]]),0,IF(Table13[[#This Row],[T4]]&gt;0,1,0))</f>
        <v>0</v>
      </c>
    </row>
    <row r="2418" spans="1:12">
      <c r="A2418" s="4">
        <v>43778.666666666664</v>
      </c>
      <c r="B2418">
        <f t="shared" si="93"/>
        <v>9</v>
      </c>
      <c r="C2418">
        <f t="shared" si="94"/>
        <v>16</v>
      </c>
      <c r="D2418">
        <v>58</v>
      </c>
      <c r="E2418">
        <v>0</v>
      </c>
      <c r="F2418">
        <v>0</v>
      </c>
      <c r="G2418">
        <v>0</v>
      </c>
      <c r="I2418">
        <f>IF(ISBLANK(Table13[[#This Row],[T1]]),0,IF(Table13[[#This Row],[T1]]&gt;0,1,0))</f>
        <v>1</v>
      </c>
      <c r="J2418">
        <f>IF(ISBLANK(Table13[[#This Row],[T2]]),0,IF(Table13[[#This Row],[T2]]&gt;0,1,0))</f>
        <v>0</v>
      </c>
      <c r="K2418">
        <f>IF(ISBLANK(Table13[[#This Row],[T3]]),0,IF(Table13[[#This Row],[T3]]&gt;0,1,0))</f>
        <v>0</v>
      </c>
      <c r="L2418">
        <f>IF(ISBLANK(Table13[[#This Row],[T4]]),0,IF(Table13[[#This Row],[T4]]&gt;0,1,0))</f>
        <v>0</v>
      </c>
    </row>
    <row r="2419" spans="1:12">
      <c r="A2419" s="4">
        <v>43778.708333333336</v>
      </c>
      <c r="B2419">
        <f t="shared" si="93"/>
        <v>9</v>
      </c>
      <c r="C2419">
        <f t="shared" si="94"/>
        <v>17</v>
      </c>
      <c r="D2419">
        <v>58</v>
      </c>
      <c r="E2419">
        <v>0</v>
      </c>
      <c r="F2419">
        <v>0</v>
      </c>
      <c r="G2419">
        <v>0</v>
      </c>
      <c r="I2419">
        <f>IF(ISBLANK(Table13[[#This Row],[T1]]),0,IF(Table13[[#This Row],[T1]]&gt;0,1,0))</f>
        <v>1</v>
      </c>
      <c r="J2419">
        <f>IF(ISBLANK(Table13[[#This Row],[T2]]),0,IF(Table13[[#This Row],[T2]]&gt;0,1,0))</f>
        <v>0</v>
      </c>
      <c r="K2419">
        <f>IF(ISBLANK(Table13[[#This Row],[T3]]),0,IF(Table13[[#This Row],[T3]]&gt;0,1,0))</f>
        <v>0</v>
      </c>
      <c r="L2419">
        <f>IF(ISBLANK(Table13[[#This Row],[T4]]),0,IF(Table13[[#This Row],[T4]]&gt;0,1,0))</f>
        <v>0</v>
      </c>
    </row>
    <row r="2420" spans="1:12">
      <c r="A2420" s="4">
        <v>43778.75</v>
      </c>
      <c r="B2420">
        <f t="shared" si="93"/>
        <v>9</v>
      </c>
      <c r="C2420">
        <f t="shared" si="94"/>
        <v>18</v>
      </c>
      <c r="D2420">
        <v>58</v>
      </c>
      <c r="E2420">
        <v>0</v>
      </c>
      <c r="F2420">
        <v>0</v>
      </c>
      <c r="G2420">
        <v>0</v>
      </c>
      <c r="I2420">
        <f>IF(ISBLANK(Table13[[#This Row],[T1]]),0,IF(Table13[[#This Row],[T1]]&gt;0,1,0))</f>
        <v>1</v>
      </c>
      <c r="J2420">
        <f>IF(ISBLANK(Table13[[#This Row],[T2]]),0,IF(Table13[[#This Row],[T2]]&gt;0,1,0))</f>
        <v>0</v>
      </c>
      <c r="K2420">
        <f>IF(ISBLANK(Table13[[#This Row],[T3]]),0,IF(Table13[[#This Row],[T3]]&gt;0,1,0))</f>
        <v>0</v>
      </c>
      <c r="L2420">
        <f>IF(ISBLANK(Table13[[#This Row],[T4]]),0,IF(Table13[[#This Row],[T4]]&gt;0,1,0))</f>
        <v>0</v>
      </c>
    </row>
    <row r="2421" spans="1:12">
      <c r="A2421" s="4">
        <v>43778.791666666664</v>
      </c>
      <c r="B2421">
        <f t="shared" si="93"/>
        <v>9</v>
      </c>
      <c r="C2421">
        <f t="shared" si="94"/>
        <v>19</v>
      </c>
      <c r="D2421">
        <v>11</v>
      </c>
      <c r="E2421">
        <v>0</v>
      </c>
      <c r="F2421">
        <v>0</v>
      </c>
      <c r="G2421">
        <v>0</v>
      </c>
      <c r="I2421">
        <f>IF(ISBLANK(Table13[[#This Row],[T1]]),0,IF(Table13[[#This Row],[T1]]&gt;0,1,0))</f>
        <v>1</v>
      </c>
      <c r="J2421">
        <f>IF(ISBLANK(Table13[[#This Row],[T2]]),0,IF(Table13[[#This Row],[T2]]&gt;0,1,0))</f>
        <v>0</v>
      </c>
      <c r="K2421">
        <f>IF(ISBLANK(Table13[[#This Row],[T3]]),0,IF(Table13[[#This Row],[T3]]&gt;0,1,0))</f>
        <v>0</v>
      </c>
      <c r="L2421">
        <f>IF(ISBLANK(Table13[[#This Row],[T4]]),0,IF(Table13[[#This Row],[T4]]&gt;0,1,0))</f>
        <v>0</v>
      </c>
    </row>
    <row r="2422" spans="1:12">
      <c r="A2422" s="4">
        <v>43778.833333333336</v>
      </c>
      <c r="B2422">
        <f t="shared" si="93"/>
        <v>9</v>
      </c>
      <c r="C2422">
        <f t="shared" si="94"/>
        <v>20</v>
      </c>
      <c r="I2422">
        <f>IF(ISBLANK(Table13[[#This Row],[T1]]),0,IF(Table13[[#This Row],[T1]]&gt;0,1,0))</f>
        <v>0</v>
      </c>
      <c r="J2422">
        <f>IF(ISBLANK(Table13[[#This Row],[T2]]),0,IF(Table13[[#This Row],[T2]]&gt;0,1,0))</f>
        <v>0</v>
      </c>
      <c r="K2422">
        <f>IF(ISBLANK(Table13[[#This Row],[T3]]),0,IF(Table13[[#This Row],[T3]]&gt;0,1,0))</f>
        <v>0</v>
      </c>
      <c r="L2422">
        <f>IF(ISBLANK(Table13[[#This Row],[T4]]),0,IF(Table13[[#This Row],[T4]]&gt;0,1,0))</f>
        <v>0</v>
      </c>
    </row>
    <row r="2423" spans="1:12">
      <c r="A2423" s="4">
        <v>43778.875</v>
      </c>
      <c r="B2423">
        <f t="shared" si="93"/>
        <v>9</v>
      </c>
      <c r="C2423">
        <f t="shared" si="94"/>
        <v>21</v>
      </c>
      <c r="D2423">
        <v>12</v>
      </c>
      <c r="E2423">
        <v>0</v>
      </c>
      <c r="F2423">
        <v>0</v>
      </c>
      <c r="G2423">
        <v>0</v>
      </c>
      <c r="I2423">
        <f>IF(ISBLANK(Table13[[#This Row],[T1]]),0,IF(Table13[[#This Row],[T1]]&gt;0,1,0))</f>
        <v>1</v>
      </c>
      <c r="J2423">
        <f>IF(ISBLANK(Table13[[#This Row],[T2]]),0,IF(Table13[[#This Row],[T2]]&gt;0,1,0))</f>
        <v>0</v>
      </c>
      <c r="K2423">
        <f>IF(ISBLANK(Table13[[#This Row],[T3]]),0,IF(Table13[[#This Row],[T3]]&gt;0,1,0))</f>
        <v>0</v>
      </c>
      <c r="L2423">
        <f>IF(ISBLANK(Table13[[#This Row],[T4]]),0,IF(Table13[[#This Row],[T4]]&gt;0,1,0))</f>
        <v>0</v>
      </c>
    </row>
    <row r="2424" spans="1:12">
      <c r="A2424" s="4">
        <v>43778.916666666664</v>
      </c>
      <c r="B2424">
        <f t="shared" si="93"/>
        <v>9</v>
      </c>
      <c r="C2424">
        <f t="shared" si="94"/>
        <v>22</v>
      </c>
      <c r="D2424">
        <v>58</v>
      </c>
      <c r="E2424">
        <v>0</v>
      </c>
      <c r="F2424">
        <v>0</v>
      </c>
      <c r="G2424">
        <v>0</v>
      </c>
      <c r="I2424">
        <f>IF(ISBLANK(Table13[[#This Row],[T1]]),0,IF(Table13[[#This Row],[T1]]&gt;0,1,0))</f>
        <v>1</v>
      </c>
      <c r="J2424">
        <f>IF(ISBLANK(Table13[[#This Row],[T2]]),0,IF(Table13[[#This Row],[T2]]&gt;0,1,0))</f>
        <v>0</v>
      </c>
      <c r="K2424">
        <f>IF(ISBLANK(Table13[[#This Row],[T3]]),0,IF(Table13[[#This Row],[T3]]&gt;0,1,0))</f>
        <v>0</v>
      </c>
      <c r="L2424">
        <f>IF(ISBLANK(Table13[[#This Row],[T4]]),0,IF(Table13[[#This Row],[T4]]&gt;0,1,0))</f>
        <v>0</v>
      </c>
    </row>
    <row r="2425" spans="1:12">
      <c r="A2425" s="4">
        <v>43778.958333333336</v>
      </c>
      <c r="B2425">
        <f t="shared" si="93"/>
        <v>9</v>
      </c>
      <c r="C2425">
        <f t="shared" si="94"/>
        <v>23</v>
      </c>
      <c r="D2425">
        <v>58</v>
      </c>
      <c r="E2425">
        <v>0</v>
      </c>
      <c r="F2425">
        <v>0</v>
      </c>
      <c r="G2425">
        <v>0</v>
      </c>
      <c r="I2425">
        <f>IF(ISBLANK(Table13[[#This Row],[T1]]),0,IF(Table13[[#This Row],[T1]]&gt;0,1,0))</f>
        <v>1</v>
      </c>
      <c r="J2425">
        <f>IF(ISBLANK(Table13[[#This Row],[T2]]),0,IF(Table13[[#This Row],[T2]]&gt;0,1,0))</f>
        <v>0</v>
      </c>
      <c r="K2425">
        <f>IF(ISBLANK(Table13[[#This Row],[T3]]),0,IF(Table13[[#This Row],[T3]]&gt;0,1,0))</f>
        <v>0</v>
      </c>
      <c r="L2425">
        <f>IF(ISBLANK(Table13[[#This Row],[T4]]),0,IF(Table13[[#This Row],[T4]]&gt;0,1,0))</f>
        <v>0</v>
      </c>
    </row>
    <row r="2426" spans="1:12">
      <c r="A2426" s="4">
        <v>43779</v>
      </c>
      <c r="B2426">
        <f t="shared" si="93"/>
        <v>10</v>
      </c>
      <c r="C2426">
        <f t="shared" si="94"/>
        <v>0</v>
      </c>
      <c r="D2426">
        <v>57</v>
      </c>
      <c r="E2426">
        <v>0</v>
      </c>
      <c r="F2426">
        <v>0</v>
      </c>
      <c r="G2426">
        <v>0</v>
      </c>
      <c r="I2426">
        <f>IF(ISBLANK(Table13[[#This Row],[T1]]),0,IF(Table13[[#This Row],[T1]]&gt;0,1,0))</f>
        <v>1</v>
      </c>
      <c r="J2426">
        <f>IF(ISBLANK(Table13[[#This Row],[T2]]),0,IF(Table13[[#This Row],[T2]]&gt;0,1,0))</f>
        <v>0</v>
      </c>
      <c r="K2426">
        <f>IF(ISBLANK(Table13[[#This Row],[T3]]),0,IF(Table13[[#This Row],[T3]]&gt;0,1,0))</f>
        <v>0</v>
      </c>
      <c r="L2426">
        <f>IF(ISBLANK(Table13[[#This Row],[T4]]),0,IF(Table13[[#This Row],[T4]]&gt;0,1,0))</f>
        <v>0</v>
      </c>
    </row>
    <row r="2427" spans="1:12">
      <c r="A2427" s="4">
        <v>43779.041666666664</v>
      </c>
      <c r="B2427">
        <f t="shared" si="93"/>
        <v>10</v>
      </c>
      <c r="C2427">
        <f t="shared" si="94"/>
        <v>1</v>
      </c>
      <c r="D2427">
        <v>58</v>
      </c>
      <c r="E2427">
        <v>0</v>
      </c>
      <c r="F2427">
        <v>0</v>
      </c>
      <c r="G2427">
        <v>0</v>
      </c>
      <c r="I2427">
        <f>IF(ISBLANK(Table13[[#This Row],[T1]]),0,IF(Table13[[#This Row],[T1]]&gt;0,1,0))</f>
        <v>1</v>
      </c>
      <c r="J2427">
        <f>IF(ISBLANK(Table13[[#This Row],[T2]]),0,IF(Table13[[#This Row],[T2]]&gt;0,1,0))</f>
        <v>0</v>
      </c>
      <c r="K2427">
        <f>IF(ISBLANK(Table13[[#This Row],[T3]]),0,IF(Table13[[#This Row],[T3]]&gt;0,1,0))</f>
        <v>0</v>
      </c>
      <c r="L2427">
        <f>IF(ISBLANK(Table13[[#This Row],[T4]]),0,IF(Table13[[#This Row],[T4]]&gt;0,1,0))</f>
        <v>0</v>
      </c>
    </row>
    <row r="2428" spans="1:12">
      <c r="A2428" s="4">
        <v>43779.083333333336</v>
      </c>
      <c r="B2428">
        <f t="shared" si="93"/>
        <v>10</v>
      </c>
      <c r="C2428">
        <f t="shared" si="94"/>
        <v>2</v>
      </c>
      <c r="D2428">
        <v>58</v>
      </c>
      <c r="E2428">
        <v>0</v>
      </c>
      <c r="F2428">
        <v>0</v>
      </c>
      <c r="G2428">
        <v>0</v>
      </c>
      <c r="I2428">
        <f>IF(ISBLANK(Table13[[#This Row],[T1]]),0,IF(Table13[[#This Row],[T1]]&gt;0,1,0))</f>
        <v>1</v>
      </c>
      <c r="J2428">
        <f>IF(ISBLANK(Table13[[#This Row],[T2]]),0,IF(Table13[[#This Row],[T2]]&gt;0,1,0))</f>
        <v>0</v>
      </c>
      <c r="K2428">
        <f>IF(ISBLANK(Table13[[#This Row],[T3]]),0,IF(Table13[[#This Row],[T3]]&gt;0,1,0))</f>
        <v>0</v>
      </c>
      <c r="L2428">
        <f>IF(ISBLANK(Table13[[#This Row],[T4]]),0,IF(Table13[[#This Row],[T4]]&gt;0,1,0))</f>
        <v>0</v>
      </c>
    </row>
    <row r="2429" spans="1:12">
      <c r="A2429" s="4">
        <v>43779.125</v>
      </c>
      <c r="B2429">
        <f t="shared" si="93"/>
        <v>10</v>
      </c>
      <c r="C2429">
        <f t="shared" si="94"/>
        <v>3</v>
      </c>
      <c r="D2429">
        <v>58</v>
      </c>
      <c r="E2429">
        <v>0</v>
      </c>
      <c r="F2429">
        <v>0</v>
      </c>
      <c r="G2429">
        <v>0</v>
      </c>
      <c r="I2429">
        <f>IF(ISBLANK(Table13[[#This Row],[T1]]),0,IF(Table13[[#This Row],[T1]]&gt;0,1,0))</f>
        <v>1</v>
      </c>
      <c r="J2429">
        <f>IF(ISBLANK(Table13[[#This Row],[T2]]),0,IF(Table13[[#This Row],[T2]]&gt;0,1,0))</f>
        <v>0</v>
      </c>
      <c r="K2429">
        <f>IF(ISBLANK(Table13[[#This Row],[T3]]),0,IF(Table13[[#This Row],[T3]]&gt;0,1,0))</f>
        <v>0</v>
      </c>
      <c r="L2429">
        <f>IF(ISBLANK(Table13[[#This Row],[T4]]),0,IF(Table13[[#This Row],[T4]]&gt;0,1,0))</f>
        <v>0</v>
      </c>
    </row>
    <row r="2430" spans="1:12">
      <c r="A2430" s="4">
        <v>43779.166666666664</v>
      </c>
      <c r="B2430">
        <f t="shared" si="93"/>
        <v>10</v>
      </c>
      <c r="C2430">
        <f t="shared" si="94"/>
        <v>4</v>
      </c>
      <c r="D2430">
        <v>58</v>
      </c>
      <c r="E2430">
        <v>0</v>
      </c>
      <c r="F2430">
        <v>0</v>
      </c>
      <c r="G2430">
        <v>0</v>
      </c>
      <c r="I2430">
        <f>IF(ISBLANK(Table13[[#This Row],[T1]]),0,IF(Table13[[#This Row],[T1]]&gt;0,1,0))</f>
        <v>1</v>
      </c>
      <c r="J2430">
        <f>IF(ISBLANK(Table13[[#This Row],[T2]]),0,IF(Table13[[#This Row],[T2]]&gt;0,1,0))</f>
        <v>0</v>
      </c>
      <c r="K2430">
        <f>IF(ISBLANK(Table13[[#This Row],[T3]]),0,IF(Table13[[#This Row],[T3]]&gt;0,1,0))</f>
        <v>0</v>
      </c>
      <c r="L2430">
        <f>IF(ISBLANK(Table13[[#This Row],[T4]]),0,IF(Table13[[#This Row],[T4]]&gt;0,1,0))</f>
        <v>0</v>
      </c>
    </row>
    <row r="2431" spans="1:12">
      <c r="A2431" s="4">
        <v>43779.208333333336</v>
      </c>
      <c r="B2431">
        <f t="shared" si="93"/>
        <v>10</v>
      </c>
      <c r="C2431">
        <f t="shared" si="94"/>
        <v>5</v>
      </c>
      <c r="D2431">
        <v>58</v>
      </c>
      <c r="E2431">
        <v>0</v>
      </c>
      <c r="F2431">
        <v>0</v>
      </c>
      <c r="G2431">
        <v>0</v>
      </c>
      <c r="I2431">
        <f>IF(ISBLANK(Table13[[#This Row],[T1]]),0,IF(Table13[[#This Row],[T1]]&gt;0,1,0))</f>
        <v>1</v>
      </c>
      <c r="J2431">
        <f>IF(ISBLANK(Table13[[#This Row],[T2]]),0,IF(Table13[[#This Row],[T2]]&gt;0,1,0))</f>
        <v>0</v>
      </c>
      <c r="K2431">
        <f>IF(ISBLANK(Table13[[#This Row],[T3]]),0,IF(Table13[[#This Row],[T3]]&gt;0,1,0))</f>
        <v>0</v>
      </c>
      <c r="L2431">
        <f>IF(ISBLANK(Table13[[#This Row],[T4]]),0,IF(Table13[[#This Row],[T4]]&gt;0,1,0))</f>
        <v>0</v>
      </c>
    </row>
    <row r="2432" spans="1:12">
      <c r="A2432" s="4">
        <v>43779.25</v>
      </c>
      <c r="B2432">
        <f t="shared" si="93"/>
        <v>10</v>
      </c>
      <c r="C2432">
        <f t="shared" si="94"/>
        <v>6</v>
      </c>
      <c r="D2432">
        <v>57</v>
      </c>
      <c r="E2432">
        <v>0</v>
      </c>
      <c r="F2432">
        <v>0</v>
      </c>
      <c r="G2432">
        <v>0</v>
      </c>
      <c r="I2432">
        <f>IF(ISBLANK(Table13[[#This Row],[T1]]),0,IF(Table13[[#This Row],[T1]]&gt;0,1,0))</f>
        <v>1</v>
      </c>
      <c r="J2432">
        <f>IF(ISBLANK(Table13[[#This Row],[T2]]),0,IF(Table13[[#This Row],[T2]]&gt;0,1,0))</f>
        <v>0</v>
      </c>
      <c r="K2432">
        <f>IF(ISBLANK(Table13[[#This Row],[T3]]),0,IF(Table13[[#This Row],[T3]]&gt;0,1,0))</f>
        <v>0</v>
      </c>
      <c r="L2432">
        <f>IF(ISBLANK(Table13[[#This Row],[T4]]),0,IF(Table13[[#This Row],[T4]]&gt;0,1,0))</f>
        <v>0</v>
      </c>
    </row>
    <row r="2433" spans="1:12">
      <c r="A2433" s="4">
        <v>43779.291666666664</v>
      </c>
      <c r="B2433">
        <f t="shared" si="93"/>
        <v>10</v>
      </c>
      <c r="C2433">
        <f t="shared" si="94"/>
        <v>7</v>
      </c>
      <c r="D2433">
        <v>58</v>
      </c>
      <c r="E2433">
        <v>0</v>
      </c>
      <c r="F2433">
        <v>0</v>
      </c>
      <c r="G2433">
        <v>0</v>
      </c>
      <c r="I2433">
        <f>IF(ISBLANK(Table13[[#This Row],[T1]]),0,IF(Table13[[#This Row],[T1]]&gt;0,1,0))</f>
        <v>1</v>
      </c>
      <c r="J2433">
        <f>IF(ISBLANK(Table13[[#This Row],[T2]]),0,IF(Table13[[#This Row],[T2]]&gt;0,1,0))</f>
        <v>0</v>
      </c>
      <c r="K2433">
        <f>IF(ISBLANK(Table13[[#This Row],[T3]]),0,IF(Table13[[#This Row],[T3]]&gt;0,1,0))</f>
        <v>0</v>
      </c>
      <c r="L2433">
        <f>IF(ISBLANK(Table13[[#This Row],[T4]]),0,IF(Table13[[#This Row],[T4]]&gt;0,1,0))</f>
        <v>0</v>
      </c>
    </row>
    <row r="2434" spans="1:12">
      <c r="A2434" s="4">
        <v>43779.333333333336</v>
      </c>
      <c r="B2434">
        <f t="shared" ref="B2434:B2497" si="95">DAY(A2434)</f>
        <v>10</v>
      </c>
      <c r="C2434">
        <f t="shared" si="94"/>
        <v>8</v>
      </c>
      <c r="D2434">
        <v>58</v>
      </c>
      <c r="E2434">
        <v>0</v>
      </c>
      <c r="F2434">
        <v>0</v>
      </c>
      <c r="G2434">
        <v>0</v>
      </c>
      <c r="I2434">
        <f>IF(ISBLANK(Table13[[#This Row],[T1]]),0,IF(Table13[[#This Row],[T1]]&gt;0,1,0))</f>
        <v>1</v>
      </c>
      <c r="J2434">
        <f>IF(ISBLANK(Table13[[#This Row],[T2]]),0,IF(Table13[[#This Row],[T2]]&gt;0,1,0))</f>
        <v>0</v>
      </c>
      <c r="K2434">
        <f>IF(ISBLANK(Table13[[#This Row],[T3]]),0,IF(Table13[[#This Row],[T3]]&gt;0,1,0))</f>
        <v>0</v>
      </c>
      <c r="L2434">
        <f>IF(ISBLANK(Table13[[#This Row],[T4]]),0,IF(Table13[[#This Row],[T4]]&gt;0,1,0))</f>
        <v>0</v>
      </c>
    </row>
    <row r="2435" spans="1:12">
      <c r="A2435" s="4">
        <v>43779.375</v>
      </c>
      <c r="B2435">
        <f t="shared" si="95"/>
        <v>10</v>
      </c>
      <c r="C2435">
        <f t="shared" si="94"/>
        <v>9</v>
      </c>
      <c r="D2435">
        <v>58</v>
      </c>
      <c r="E2435">
        <v>0</v>
      </c>
      <c r="F2435">
        <v>0</v>
      </c>
      <c r="G2435">
        <v>0</v>
      </c>
      <c r="I2435">
        <f>IF(ISBLANK(Table13[[#This Row],[T1]]),0,IF(Table13[[#This Row],[T1]]&gt;0,1,0))</f>
        <v>1</v>
      </c>
      <c r="J2435">
        <f>IF(ISBLANK(Table13[[#This Row],[T2]]),0,IF(Table13[[#This Row],[T2]]&gt;0,1,0))</f>
        <v>0</v>
      </c>
      <c r="K2435">
        <f>IF(ISBLANK(Table13[[#This Row],[T3]]),0,IF(Table13[[#This Row],[T3]]&gt;0,1,0))</f>
        <v>0</v>
      </c>
      <c r="L2435">
        <f>IF(ISBLANK(Table13[[#This Row],[T4]]),0,IF(Table13[[#This Row],[T4]]&gt;0,1,0))</f>
        <v>0</v>
      </c>
    </row>
    <row r="2436" spans="1:12">
      <c r="A2436" s="4">
        <v>43779.416666666664</v>
      </c>
      <c r="B2436">
        <f t="shared" si="95"/>
        <v>10</v>
      </c>
      <c r="C2436">
        <f t="shared" si="94"/>
        <v>10</v>
      </c>
      <c r="D2436">
        <v>55</v>
      </c>
      <c r="E2436">
        <v>0</v>
      </c>
      <c r="F2436">
        <v>0</v>
      </c>
      <c r="G2436">
        <v>0</v>
      </c>
      <c r="I2436">
        <f>IF(ISBLANK(Table13[[#This Row],[T1]]),0,IF(Table13[[#This Row],[T1]]&gt;0,1,0))</f>
        <v>1</v>
      </c>
      <c r="J2436">
        <f>IF(ISBLANK(Table13[[#This Row],[T2]]),0,IF(Table13[[#This Row],[T2]]&gt;0,1,0))</f>
        <v>0</v>
      </c>
      <c r="K2436">
        <f>IF(ISBLANK(Table13[[#This Row],[T3]]),0,IF(Table13[[#This Row],[T3]]&gt;0,1,0))</f>
        <v>0</v>
      </c>
      <c r="L2436">
        <f>IF(ISBLANK(Table13[[#This Row],[T4]]),0,IF(Table13[[#This Row],[T4]]&gt;0,1,0))</f>
        <v>0</v>
      </c>
    </row>
    <row r="2437" spans="1:12">
      <c r="A2437" s="4">
        <v>43779.458333333336</v>
      </c>
      <c r="B2437">
        <f t="shared" si="95"/>
        <v>10</v>
      </c>
      <c r="C2437">
        <f t="shared" si="94"/>
        <v>11</v>
      </c>
      <c r="I2437">
        <f>IF(ISBLANK(Table13[[#This Row],[T1]]),0,IF(Table13[[#This Row],[T1]]&gt;0,1,0))</f>
        <v>0</v>
      </c>
      <c r="J2437">
        <f>IF(ISBLANK(Table13[[#This Row],[T2]]),0,IF(Table13[[#This Row],[T2]]&gt;0,1,0))</f>
        <v>0</v>
      </c>
      <c r="K2437">
        <f>IF(ISBLANK(Table13[[#This Row],[T3]]),0,IF(Table13[[#This Row],[T3]]&gt;0,1,0))</f>
        <v>0</v>
      </c>
      <c r="L2437">
        <f>IF(ISBLANK(Table13[[#This Row],[T4]]),0,IF(Table13[[#This Row],[T4]]&gt;0,1,0))</f>
        <v>0</v>
      </c>
    </row>
    <row r="2438" spans="1:12">
      <c r="A2438" s="4">
        <v>43779.499999826388</v>
      </c>
      <c r="B2438">
        <f t="shared" si="95"/>
        <v>10</v>
      </c>
      <c r="C2438">
        <f t="shared" si="94"/>
        <v>12</v>
      </c>
      <c r="I2438">
        <f>IF(ISBLANK(Table13[[#This Row],[T1]]),0,IF(Table13[[#This Row],[T1]]&gt;0,1,0))</f>
        <v>0</v>
      </c>
      <c r="J2438">
        <f>IF(ISBLANK(Table13[[#This Row],[T2]]),0,IF(Table13[[#This Row],[T2]]&gt;0,1,0))</f>
        <v>0</v>
      </c>
      <c r="K2438">
        <f>IF(ISBLANK(Table13[[#This Row],[T3]]),0,IF(Table13[[#This Row],[T3]]&gt;0,1,0))</f>
        <v>0</v>
      </c>
      <c r="L2438">
        <f>IF(ISBLANK(Table13[[#This Row],[T4]]),0,IF(Table13[[#This Row],[T4]]&gt;0,1,0))</f>
        <v>0</v>
      </c>
    </row>
    <row r="2439" spans="1:12">
      <c r="A2439" s="4">
        <v>43779.541666666664</v>
      </c>
      <c r="B2439">
        <f t="shared" si="95"/>
        <v>10</v>
      </c>
      <c r="C2439">
        <f t="shared" si="94"/>
        <v>13</v>
      </c>
      <c r="D2439">
        <v>0</v>
      </c>
      <c r="E2439">
        <v>10</v>
      </c>
      <c r="F2439">
        <v>0</v>
      </c>
      <c r="G2439">
        <v>0</v>
      </c>
      <c r="I2439">
        <f>IF(ISBLANK(Table13[[#This Row],[T1]]),0,IF(Table13[[#This Row],[T1]]&gt;0,1,0))</f>
        <v>0</v>
      </c>
      <c r="J2439">
        <f>IF(ISBLANK(Table13[[#This Row],[T2]]),0,IF(Table13[[#This Row],[T2]]&gt;0,1,0))</f>
        <v>1</v>
      </c>
      <c r="K2439">
        <f>IF(ISBLANK(Table13[[#This Row],[T3]]),0,IF(Table13[[#This Row],[T3]]&gt;0,1,0))</f>
        <v>0</v>
      </c>
      <c r="L2439">
        <f>IF(ISBLANK(Table13[[#This Row],[T4]]),0,IF(Table13[[#This Row],[T4]]&gt;0,1,0))</f>
        <v>0</v>
      </c>
    </row>
    <row r="2440" spans="1:12">
      <c r="A2440" s="4">
        <v>43779.583333333336</v>
      </c>
      <c r="B2440">
        <f t="shared" si="95"/>
        <v>10</v>
      </c>
      <c r="C2440">
        <f t="shared" si="94"/>
        <v>14</v>
      </c>
      <c r="D2440">
        <v>0</v>
      </c>
      <c r="E2440">
        <v>45</v>
      </c>
      <c r="F2440">
        <v>0</v>
      </c>
      <c r="G2440">
        <v>0</v>
      </c>
      <c r="I2440">
        <f>IF(ISBLANK(Table13[[#This Row],[T1]]),0,IF(Table13[[#This Row],[T1]]&gt;0,1,0))</f>
        <v>0</v>
      </c>
      <c r="J2440">
        <f>IF(ISBLANK(Table13[[#This Row],[T2]]),0,IF(Table13[[#This Row],[T2]]&gt;0,1,0))</f>
        <v>1</v>
      </c>
      <c r="K2440">
        <f>IF(ISBLANK(Table13[[#This Row],[T3]]),0,IF(Table13[[#This Row],[T3]]&gt;0,1,0))</f>
        <v>0</v>
      </c>
      <c r="L2440">
        <f>IF(ISBLANK(Table13[[#This Row],[T4]]),0,IF(Table13[[#This Row],[T4]]&gt;0,1,0))</f>
        <v>0</v>
      </c>
    </row>
    <row r="2441" spans="1:12">
      <c r="A2441" s="4">
        <v>43779.625</v>
      </c>
      <c r="B2441">
        <f t="shared" si="95"/>
        <v>10</v>
      </c>
      <c r="C2441">
        <f t="shared" si="94"/>
        <v>15</v>
      </c>
      <c r="D2441">
        <v>0</v>
      </c>
      <c r="E2441">
        <v>58</v>
      </c>
      <c r="F2441">
        <v>0</v>
      </c>
      <c r="G2441">
        <v>0</v>
      </c>
      <c r="I2441">
        <f>IF(ISBLANK(Table13[[#This Row],[T1]]),0,IF(Table13[[#This Row],[T1]]&gt;0,1,0))</f>
        <v>0</v>
      </c>
      <c r="J2441">
        <f>IF(ISBLANK(Table13[[#This Row],[T2]]),0,IF(Table13[[#This Row],[T2]]&gt;0,1,0))</f>
        <v>1</v>
      </c>
      <c r="K2441">
        <f>IF(ISBLANK(Table13[[#This Row],[T3]]),0,IF(Table13[[#This Row],[T3]]&gt;0,1,0))</f>
        <v>0</v>
      </c>
      <c r="L2441">
        <f>IF(ISBLANK(Table13[[#This Row],[T4]]),0,IF(Table13[[#This Row],[T4]]&gt;0,1,0))</f>
        <v>0</v>
      </c>
    </row>
    <row r="2442" spans="1:12">
      <c r="A2442" s="4">
        <v>43779.666666666664</v>
      </c>
      <c r="B2442">
        <f t="shared" si="95"/>
        <v>10</v>
      </c>
      <c r="C2442">
        <f t="shared" si="94"/>
        <v>16</v>
      </c>
      <c r="D2442">
        <v>0</v>
      </c>
      <c r="E2442">
        <v>58</v>
      </c>
      <c r="F2442">
        <v>0</v>
      </c>
      <c r="G2442">
        <v>0</v>
      </c>
      <c r="I2442">
        <f>IF(ISBLANK(Table13[[#This Row],[T1]]),0,IF(Table13[[#This Row],[T1]]&gt;0,1,0))</f>
        <v>0</v>
      </c>
      <c r="J2442">
        <f>IF(ISBLANK(Table13[[#This Row],[T2]]),0,IF(Table13[[#This Row],[T2]]&gt;0,1,0))</f>
        <v>1</v>
      </c>
      <c r="K2442">
        <f>IF(ISBLANK(Table13[[#This Row],[T3]]),0,IF(Table13[[#This Row],[T3]]&gt;0,1,0))</f>
        <v>0</v>
      </c>
      <c r="L2442">
        <f>IF(ISBLANK(Table13[[#This Row],[T4]]),0,IF(Table13[[#This Row],[T4]]&gt;0,1,0))</f>
        <v>0</v>
      </c>
    </row>
    <row r="2443" spans="1:12">
      <c r="A2443" s="4">
        <v>43779.708333333336</v>
      </c>
      <c r="B2443">
        <f t="shared" si="95"/>
        <v>10</v>
      </c>
      <c r="C2443">
        <f t="shared" si="94"/>
        <v>17</v>
      </c>
      <c r="D2443">
        <v>0</v>
      </c>
      <c r="E2443">
        <v>17</v>
      </c>
      <c r="F2443">
        <v>0</v>
      </c>
      <c r="G2443">
        <v>0</v>
      </c>
      <c r="I2443">
        <f>IF(ISBLANK(Table13[[#This Row],[T1]]),0,IF(Table13[[#This Row],[T1]]&gt;0,1,0))</f>
        <v>0</v>
      </c>
      <c r="J2443">
        <f>IF(ISBLANK(Table13[[#This Row],[T2]]),0,IF(Table13[[#This Row],[T2]]&gt;0,1,0))</f>
        <v>1</v>
      </c>
      <c r="K2443">
        <f>IF(ISBLANK(Table13[[#This Row],[T3]]),0,IF(Table13[[#This Row],[T3]]&gt;0,1,0))</f>
        <v>0</v>
      </c>
      <c r="L2443">
        <f>IF(ISBLANK(Table13[[#This Row],[T4]]),0,IF(Table13[[#This Row],[T4]]&gt;0,1,0))</f>
        <v>0</v>
      </c>
    </row>
    <row r="2444" spans="1:12">
      <c r="A2444" s="4">
        <v>43779.75</v>
      </c>
      <c r="B2444">
        <f t="shared" si="95"/>
        <v>10</v>
      </c>
      <c r="C2444">
        <f t="shared" si="94"/>
        <v>18</v>
      </c>
      <c r="D2444">
        <v>0</v>
      </c>
      <c r="E2444">
        <v>58</v>
      </c>
      <c r="F2444">
        <v>0</v>
      </c>
      <c r="G2444">
        <v>0</v>
      </c>
      <c r="I2444">
        <f>IF(ISBLANK(Table13[[#This Row],[T1]]),0,IF(Table13[[#This Row],[T1]]&gt;0,1,0))</f>
        <v>0</v>
      </c>
      <c r="J2444">
        <f>IF(ISBLANK(Table13[[#This Row],[T2]]),0,IF(Table13[[#This Row],[T2]]&gt;0,1,0))</f>
        <v>1</v>
      </c>
      <c r="K2444">
        <f>IF(ISBLANK(Table13[[#This Row],[T3]]),0,IF(Table13[[#This Row],[T3]]&gt;0,1,0))</f>
        <v>0</v>
      </c>
      <c r="L2444">
        <f>IF(ISBLANK(Table13[[#This Row],[T4]]),0,IF(Table13[[#This Row],[T4]]&gt;0,1,0))</f>
        <v>0</v>
      </c>
    </row>
    <row r="2445" spans="1:12">
      <c r="A2445" s="4">
        <v>43779.791666666664</v>
      </c>
      <c r="B2445">
        <f t="shared" si="95"/>
        <v>10</v>
      </c>
      <c r="C2445">
        <f t="shared" si="94"/>
        <v>19</v>
      </c>
      <c r="D2445">
        <v>0</v>
      </c>
      <c r="E2445">
        <v>58</v>
      </c>
      <c r="F2445">
        <v>0</v>
      </c>
      <c r="G2445">
        <v>0</v>
      </c>
      <c r="I2445">
        <f>IF(ISBLANK(Table13[[#This Row],[T1]]),0,IF(Table13[[#This Row],[T1]]&gt;0,1,0))</f>
        <v>0</v>
      </c>
      <c r="J2445">
        <f>IF(ISBLANK(Table13[[#This Row],[T2]]),0,IF(Table13[[#This Row],[T2]]&gt;0,1,0))</f>
        <v>1</v>
      </c>
      <c r="K2445">
        <f>IF(ISBLANK(Table13[[#This Row],[T3]]),0,IF(Table13[[#This Row],[T3]]&gt;0,1,0))</f>
        <v>0</v>
      </c>
      <c r="L2445">
        <f>IF(ISBLANK(Table13[[#This Row],[T4]]),0,IF(Table13[[#This Row],[T4]]&gt;0,1,0))</f>
        <v>0</v>
      </c>
    </row>
    <row r="2446" spans="1:12">
      <c r="A2446" s="4">
        <v>43779.833333333336</v>
      </c>
      <c r="B2446">
        <f t="shared" si="95"/>
        <v>10</v>
      </c>
      <c r="C2446">
        <f t="shared" si="94"/>
        <v>20</v>
      </c>
      <c r="D2446">
        <v>0</v>
      </c>
      <c r="E2446">
        <v>58</v>
      </c>
      <c r="F2446">
        <v>0</v>
      </c>
      <c r="G2446">
        <v>0</v>
      </c>
      <c r="I2446">
        <f>IF(ISBLANK(Table13[[#This Row],[T1]]),0,IF(Table13[[#This Row],[T1]]&gt;0,1,0))</f>
        <v>0</v>
      </c>
      <c r="J2446">
        <f>IF(ISBLANK(Table13[[#This Row],[T2]]),0,IF(Table13[[#This Row],[T2]]&gt;0,1,0))</f>
        <v>1</v>
      </c>
      <c r="K2446">
        <f>IF(ISBLANK(Table13[[#This Row],[T3]]),0,IF(Table13[[#This Row],[T3]]&gt;0,1,0))</f>
        <v>0</v>
      </c>
      <c r="L2446">
        <f>IF(ISBLANK(Table13[[#This Row],[T4]]),0,IF(Table13[[#This Row],[T4]]&gt;0,1,0))</f>
        <v>0</v>
      </c>
    </row>
    <row r="2447" spans="1:12">
      <c r="A2447" s="4">
        <v>43779.875</v>
      </c>
      <c r="B2447">
        <f t="shared" si="95"/>
        <v>10</v>
      </c>
      <c r="C2447">
        <f t="shared" si="94"/>
        <v>21</v>
      </c>
      <c r="D2447">
        <v>0</v>
      </c>
      <c r="E2447">
        <v>58</v>
      </c>
      <c r="F2447">
        <v>0</v>
      </c>
      <c r="G2447">
        <v>0</v>
      </c>
      <c r="I2447">
        <f>IF(ISBLANK(Table13[[#This Row],[T1]]),0,IF(Table13[[#This Row],[T1]]&gt;0,1,0))</f>
        <v>0</v>
      </c>
      <c r="J2447">
        <f>IF(ISBLANK(Table13[[#This Row],[T2]]),0,IF(Table13[[#This Row],[T2]]&gt;0,1,0))</f>
        <v>1</v>
      </c>
      <c r="K2447">
        <f>IF(ISBLANK(Table13[[#This Row],[T3]]),0,IF(Table13[[#This Row],[T3]]&gt;0,1,0))</f>
        <v>0</v>
      </c>
      <c r="L2447">
        <f>IF(ISBLANK(Table13[[#This Row],[T4]]),0,IF(Table13[[#This Row],[T4]]&gt;0,1,0))</f>
        <v>0</v>
      </c>
    </row>
    <row r="2448" spans="1:12">
      <c r="A2448" s="4">
        <v>43779.916666666664</v>
      </c>
      <c r="B2448">
        <f t="shared" si="95"/>
        <v>10</v>
      </c>
      <c r="C2448">
        <f t="shared" si="94"/>
        <v>22</v>
      </c>
      <c r="D2448">
        <v>0</v>
      </c>
      <c r="E2448">
        <v>58</v>
      </c>
      <c r="F2448">
        <v>0</v>
      </c>
      <c r="G2448">
        <v>0</v>
      </c>
      <c r="I2448">
        <f>IF(ISBLANK(Table13[[#This Row],[T1]]),0,IF(Table13[[#This Row],[T1]]&gt;0,1,0))</f>
        <v>0</v>
      </c>
      <c r="J2448">
        <f>IF(ISBLANK(Table13[[#This Row],[T2]]),0,IF(Table13[[#This Row],[T2]]&gt;0,1,0))</f>
        <v>1</v>
      </c>
      <c r="K2448">
        <f>IF(ISBLANK(Table13[[#This Row],[T3]]),0,IF(Table13[[#This Row],[T3]]&gt;0,1,0))</f>
        <v>0</v>
      </c>
      <c r="L2448">
        <f>IF(ISBLANK(Table13[[#This Row],[T4]]),0,IF(Table13[[#This Row],[T4]]&gt;0,1,0))</f>
        <v>0</v>
      </c>
    </row>
    <row r="2449" spans="1:12">
      <c r="A2449" s="4">
        <v>43779.958333333336</v>
      </c>
      <c r="B2449">
        <f t="shared" si="95"/>
        <v>10</v>
      </c>
      <c r="C2449">
        <f t="shared" si="94"/>
        <v>23</v>
      </c>
      <c r="D2449">
        <v>0</v>
      </c>
      <c r="E2449">
        <v>58</v>
      </c>
      <c r="F2449">
        <v>0</v>
      </c>
      <c r="G2449">
        <v>0</v>
      </c>
      <c r="I2449">
        <f>IF(ISBLANK(Table13[[#This Row],[T1]]),0,IF(Table13[[#This Row],[T1]]&gt;0,1,0))</f>
        <v>0</v>
      </c>
      <c r="J2449">
        <f>IF(ISBLANK(Table13[[#This Row],[T2]]),0,IF(Table13[[#This Row],[T2]]&gt;0,1,0))</f>
        <v>1</v>
      </c>
      <c r="K2449">
        <f>IF(ISBLANK(Table13[[#This Row],[T3]]),0,IF(Table13[[#This Row],[T3]]&gt;0,1,0))</f>
        <v>0</v>
      </c>
      <c r="L2449">
        <f>IF(ISBLANK(Table13[[#This Row],[T4]]),0,IF(Table13[[#This Row],[T4]]&gt;0,1,0))</f>
        <v>0</v>
      </c>
    </row>
    <row r="2450" spans="1:12">
      <c r="A2450" s="4">
        <v>43780</v>
      </c>
      <c r="B2450">
        <f t="shared" si="95"/>
        <v>11</v>
      </c>
      <c r="C2450">
        <f t="shared" si="94"/>
        <v>0</v>
      </c>
      <c r="D2450">
        <v>0</v>
      </c>
      <c r="E2450">
        <v>57</v>
      </c>
      <c r="F2450">
        <v>0</v>
      </c>
      <c r="G2450">
        <v>0</v>
      </c>
      <c r="I2450">
        <f>IF(ISBLANK(Table13[[#This Row],[T1]]),0,IF(Table13[[#This Row],[T1]]&gt;0,1,0))</f>
        <v>0</v>
      </c>
      <c r="J2450">
        <f>IF(ISBLANK(Table13[[#This Row],[T2]]),0,IF(Table13[[#This Row],[T2]]&gt;0,1,0))</f>
        <v>1</v>
      </c>
      <c r="K2450">
        <f>IF(ISBLANK(Table13[[#This Row],[T3]]),0,IF(Table13[[#This Row],[T3]]&gt;0,1,0))</f>
        <v>0</v>
      </c>
      <c r="L2450">
        <f>IF(ISBLANK(Table13[[#This Row],[T4]]),0,IF(Table13[[#This Row],[T4]]&gt;0,1,0))</f>
        <v>0</v>
      </c>
    </row>
    <row r="2451" spans="1:12">
      <c r="A2451" s="4">
        <v>43780.041666666664</v>
      </c>
      <c r="B2451">
        <f t="shared" si="95"/>
        <v>11</v>
      </c>
      <c r="C2451">
        <f t="shared" si="94"/>
        <v>1</v>
      </c>
      <c r="D2451">
        <v>0</v>
      </c>
      <c r="E2451">
        <v>58</v>
      </c>
      <c r="F2451">
        <v>0</v>
      </c>
      <c r="G2451">
        <v>0</v>
      </c>
      <c r="I2451">
        <f>IF(ISBLANK(Table13[[#This Row],[T1]]),0,IF(Table13[[#This Row],[T1]]&gt;0,1,0))</f>
        <v>0</v>
      </c>
      <c r="J2451">
        <f>IF(ISBLANK(Table13[[#This Row],[T2]]),0,IF(Table13[[#This Row],[T2]]&gt;0,1,0))</f>
        <v>1</v>
      </c>
      <c r="K2451">
        <f>IF(ISBLANK(Table13[[#This Row],[T3]]),0,IF(Table13[[#This Row],[T3]]&gt;0,1,0))</f>
        <v>0</v>
      </c>
      <c r="L2451">
        <f>IF(ISBLANK(Table13[[#This Row],[T4]]),0,IF(Table13[[#This Row],[T4]]&gt;0,1,0))</f>
        <v>0</v>
      </c>
    </row>
    <row r="2452" spans="1:12">
      <c r="A2452" s="4">
        <v>43780.083333333336</v>
      </c>
      <c r="B2452">
        <f t="shared" si="95"/>
        <v>11</v>
      </c>
      <c r="C2452">
        <f t="shared" si="94"/>
        <v>2</v>
      </c>
      <c r="D2452">
        <v>0</v>
      </c>
      <c r="E2452">
        <v>58</v>
      </c>
      <c r="F2452">
        <v>0</v>
      </c>
      <c r="G2452">
        <v>0</v>
      </c>
      <c r="I2452">
        <f>IF(ISBLANK(Table13[[#This Row],[T1]]),0,IF(Table13[[#This Row],[T1]]&gt;0,1,0))</f>
        <v>0</v>
      </c>
      <c r="J2452">
        <f>IF(ISBLANK(Table13[[#This Row],[T2]]),0,IF(Table13[[#This Row],[T2]]&gt;0,1,0))</f>
        <v>1</v>
      </c>
      <c r="K2452">
        <f>IF(ISBLANK(Table13[[#This Row],[T3]]),0,IF(Table13[[#This Row],[T3]]&gt;0,1,0))</f>
        <v>0</v>
      </c>
      <c r="L2452">
        <f>IF(ISBLANK(Table13[[#This Row],[T4]]),0,IF(Table13[[#This Row],[T4]]&gt;0,1,0))</f>
        <v>0</v>
      </c>
    </row>
    <row r="2453" spans="1:12">
      <c r="A2453" s="4">
        <v>43780.125</v>
      </c>
      <c r="B2453">
        <f t="shared" si="95"/>
        <v>11</v>
      </c>
      <c r="C2453">
        <f t="shared" si="94"/>
        <v>3</v>
      </c>
      <c r="D2453">
        <v>0</v>
      </c>
      <c r="E2453">
        <v>58</v>
      </c>
      <c r="F2453">
        <v>0</v>
      </c>
      <c r="G2453">
        <v>0</v>
      </c>
      <c r="I2453">
        <f>IF(ISBLANK(Table13[[#This Row],[T1]]),0,IF(Table13[[#This Row],[T1]]&gt;0,1,0))</f>
        <v>0</v>
      </c>
      <c r="J2453">
        <f>IF(ISBLANK(Table13[[#This Row],[T2]]),0,IF(Table13[[#This Row],[T2]]&gt;0,1,0))</f>
        <v>1</v>
      </c>
      <c r="K2453">
        <f>IF(ISBLANK(Table13[[#This Row],[T3]]),0,IF(Table13[[#This Row],[T3]]&gt;0,1,0))</f>
        <v>0</v>
      </c>
      <c r="L2453">
        <f>IF(ISBLANK(Table13[[#This Row],[T4]]),0,IF(Table13[[#This Row],[T4]]&gt;0,1,0))</f>
        <v>0</v>
      </c>
    </row>
    <row r="2454" spans="1:12">
      <c r="A2454" s="4">
        <v>43780.166666666664</v>
      </c>
      <c r="B2454">
        <f t="shared" si="95"/>
        <v>11</v>
      </c>
      <c r="C2454">
        <f t="shared" si="94"/>
        <v>4</v>
      </c>
      <c r="D2454">
        <v>0</v>
      </c>
      <c r="E2454">
        <v>55</v>
      </c>
      <c r="F2454">
        <v>0</v>
      </c>
      <c r="G2454">
        <v>0</v>
      </c>
      <c r="I2454">
        <f>IF(ISBLANK(Table13[[#This Row],[T1]]),0,IF(Table13[[#This Row],[T1]]&gt;0,1,0))</f>
        <v>0</v>
      </c>
      <c r="J2454">
        <f>IF(ISBLANK(Table13[[#This Row],[T2]]),0,IF(Table13[[#This Row],[T2]]&gt;0,1,0))</f>
        <v>1</v>
      </c>
      <c r="K2454">
        <f>IF(ISBLANK(Table13[[#This Row],[T3]]),0,IF(Table13[[#This Row],[T3]]&gt;0,1,0))</f>
        <v>0</v>
      </c>
      <c r="L2454">
        <f>IF(ISBLANK(Table13[[#This Row],[T4]]),0,IF(Table13[[#This Row],[T4]]&gt;0,1,0))</f>
        <v>0</v>
      </c>
    </row>
    <row r="2455" spans="1:12">
      <c r="A2455" s="4">
        <v>43780.208333333336</v>
      </c>
      <c r="B2455">
        <f t="shared" si="95"/>
        <v>11</v>
      </c>
      <c r="C2455">
        <f t="shared" si="94"/>
        <v>5</v>
      </c>
      <c r="D2455">
        <v>0</v>
      </c>
      <c r="E2455">
        <v>58</v>
      </c>
      <c r="F2455">
        <v>0</v>
      </c>
      <c r="G2455">
        <v>0</v>
      </c>
      <c r="I2455">
        <f>IF(ISBLANK(Table13[[#This Row],[T1]]),0,IF(Table13[[#This Row],[T1]]&gt;0,1,0))</f>
        <v>0</v>
      </c>
      <c r="J2455">
        <f>IF(ISBLANK(Table13[[#This Row],[T2]]),0,IF(Table13[[#This Row],[T2]]&gt;0,1,0))</f>
        <v>1</v>
      </c>
      <c r="K2455">
        <f>IF(ISBLANK(Table13[[#This Row],[T3]]),0,IF(Table13[[#This Row],[T3]]&gt;0,1,0))</f>
        <v>0</v>
      </c>
      <c r="L2455">
        <f>IF(ISBLANK(Table13[[#This Row],[T4]]),0,IF(Table13[[#This Row],[T4]]&gt;0,1,0))</f>
        <v>0</v>
      </c>
    </row>
    <row r="2456" spans="1:12">
      <c r="A2456" s="4">
        <v>43780.25</v>
      </c>
      <c r="B2456">
        <f t="shared" si="95"/>
        <v>11</v>
      </c>
      <c r="C2456">
        <f t="shared" si="94"/>
        <v>6</v>
      </c>
      <c r="D2456">
        <v>0</v>
      </c>
      <c r="E2456">
        <v>57</v>
      </c>
      <c r="F2456">
        <v>0</v>
      </c>
      <c r="G2456">
        <v>0</v>
      </c>
      <c r="I2456">
        <f>IF(ISBLANK(Table13[[#This Row],[T1]]),0,IF(Table13[[#This Row],[T1]]&gt;0,1,0))</f>
        <v>0</v>
      </c>
      <c r="J2456">
        <f>IF(ISBLANK(Table13[[#This Row],[T2]]),0,IF(Table13[[#This Row],[T2]]&gt;0,1,0))</f>
        <v>1</v>
      </c>
      <c r="K2456">
        <f>IF(ISBLANK(Table13[[#This Row],[T3]]),0,IF(Table13[[#This Row],[T3]]&gt;0,1,0))</f>
        <v>0</v>
      </c>
      <c r="L2456">
        <f>IF(ISBLANK(Table13[[#This Row],[T4]]),0,IF(Table13[[#This Row],[T4]]&gt;0,1,0))</f>
        <v>0</v>
      </c>
    </row>
    <row r="2457" spans="1:12">
      <c r="A2457" s="4">
        <v>43780.291666666664</v>
      </c>
      <c r="B2457">
        <f t="shared" si="95"/>
        <v>11</v>
      </c>
      <c r="C2457">
        <f t="shared" si="94"/>
        <v>7</v>
      </c>
      <c r="D2457">
        <v>0</v>
      </c>
      <c r="E2457">
        <v>54</v>
      </c>
      <c r="F2457">
        <v>0</v>
      </c>
      <c r="G2457">
        <v>0</v>
      </c>
      <c r="I2457">
        <f>IF(ISBLANK(Table13[[#This Row],[T1]]),0,IF(Table13[[#This Row],[T1]]&gt;0,1,0))</f>
        <v>0</v>
      </c>
      <c r="J2457">
        <f>IF(ISBLANK(Table13[[#This Row],[T2]]),0,IF(Table13[[#This Row],[T2]]&gt;0,1,0))</f>
        <v>1</v>
      </c>
      <c r="K2457">
        <f>IF(ISBLANK(Table13[[#This Row],[T3]]),0,IF(Table13[[#This Row],[T3]]&gt;0,1,0))</f>
        <v>0</v>
      </c>
      <c r="L2457">
        <f>IF(ISBLANK(Table13[[#This Row],[T4]]),0,IF(Table13[[#This Row],[T4]]&gt;0,1,0))</f>
        <v>0</v>
      </c>
    </row>
    <row r="2458" spans="1:12">
      <c r="A2458" s="4">
        <v>43780.333333333336</v>
      </c>
      <c r="B2458">
        <f t="shared" si="95"/>
        <v>11</v>
      </c>
      <c r="C2458">
        <f t="shared" si="94"/>
        <v>8</v>
      </c>
      <c r="I2458">
        <f>IF(ISBLANK(Table13[[#This Row],[T1]]),0,IF(Table13[[#This Row],[T1]]&gt;0,1,0))</f>
        <v>0</v>
      </c>
      <c r="J2458">
        <f>IF(ISBLANK(Table13[[#This Row],[T2]]),0,IF(Table13[[#This Row],[T2]]&gt;0,1,0))</f>
        <v>0</v>
      </c>
      <c r="K2458">
        <f>IF(ISBLANK(Table13[[#This Row],[T3]]),0,IF(Table13[[#This Row],[T3]]&gt;0,1,0))</f>
        <v>0</v>
      </c>
      <c r="L2458">
        <f>IF(ISBLANK(Table13[[#This Row],[T4]]),0,IF(Table13[[#This Row],[T4]]&gt;0,1,0))</f>
        <v>0</v>
      </c>
    </row>
    <row r="2459" spans="1:12">
      <c r="A2459" s="4">
        <v>43780.375</v>
      </c>
      <c r="B2459">
        <f t="shared" si="95"/>
        <v>11</v>
      </c>
      <c r="C2459">
        <f t="shared" ref="C2459:C2522" si="96">HOUR(A2459)</f>
        <v>9</v>
      </c>
      <c r="I2459">
        <f>IF(ISBLANK(Table13[[#This Row],[T1]]),0,IF(Table13[[#This Row],[T1]]&gt;0,1,0))</f>
        <v>0</v>
      </c>
      <c r="J2459">
        <f>IF(ISBLANK(Table13[[#This Row],[T2]]),0,IF(Table13[[#This Row],[T2]]&gt;0,1,0))</f>
        <v>0</v>
      </c>
      <c r="K2459">
        <f>IF(ISBLANK(Table13[[#This Row],[T3]]),0,IF(Table13[[#This Row],[T3]]&gt;0,1,0))</f>
        <v>0</v>
      </c>
      <c r="L2459">
        <f>IF(ISBLANK(Table13[[#This Row],[T4]]),0,IF(Table13[[#This Row],[T4]]&gt;0,1,0))</f>
        <v>0</v>
      </c>
    </row>
    <row r="2460" spans="1:12">
      <c r="A2460" s="4">
        <v>43780.416666666664</v>
      </c>
      <c r="B2460">
        <f t="shared" si="95"/>
        <v>11</v>
      </c>
      <c r="C2460">
        <f t="shared" si="96"/>
        <v>10</v>
      </c>
      <c r="I2460">
        <f>IF(ISBLANK(Table13[[#This Row],[T1]]),0,IF(Table13[[#This Row],[T1]]&gt;0,1,0))</f>
        <v>0</v>
      </c>
      <c r="J2460">
        <f>IF(ISBLANK(Table13[[#This Row],[T2]]),0,IF(Table13[[#This Row],[T2]]&gt;0,1,0))</f>
        <v>0</v>
      </c>
      <c r="K2460">
        <f>IF(ISBLANK(Table13[[#This Row],[T3]]),0,IF(Table13[[#This Row],[T3]]&gt;0,1,0))</f>
        <v>0</v>
      </c>
      <c r="L2460">
        <f>IF(ISBLANK(Table13[[#This Row],[T4]]),0,IF(Table13[[#This Row],[T4]]&gt;0,1,0))</f>
        <v>0</v>
      </c>
    </row>
    <row r="2461" spans="1:12">
      <c r="A2461" s="4">
        <v>43780.458333333336</v>
      </c>
      <c r="B2461">
        <f t="shared" si="95"/>
        <v>11</v>
      </c>
      <c r="C2461">
        <f t="shared" si="96"/>
        <v>11</v>
      </c>
      <c r="I2461">
        <f>IF(ISBLANK(Table13[[#This Row],[T1]]),0,IF(Table13[[#This Row],[T1]]&gt;0,1,0))</f>
        <v>0</v>
      </c>
      <c r="J2461">
        <f>IF(ISBLANK(Table13[[#This Row],[T2]]),0,IF(Table13[[#This Row],[T2]]&gt;0,1,0))</f>
        <v>0</v>
      </c>
      <c r="K2461">
        <f>IF(ISBLANK(Table13[[#This Row],[T3]]),0,IF(Table13[[#This Row],[T3]]&gt;0,1,0))</f>
        <v>0</v>
      </c>
      <c r="L2461">
        <f>IF(ISBLANK(Table13[[#This Row],[T4]]),0,IF(Table13[[#This Row],[T4]]&gt;0,1,0))</f>
        <v>0</v>
      </c>
    </row>
    <row r="2462" spans="1:12">
      <c r="A2462" s="4">
        <v>43780.5</v>
      </c>
      <c r="B2462">
        <f t="shared" si="95"/>
        <v>11</v>
      </c>
      <c r="C2462">
        <f t="shared" si="96"/>
        <v>12</v>
      </c>
      <c r="I2462">
        <f>IF(ISBLANK(Table13[[#This Row],[T1]]),0,IF(Table13[[#This Row],[T1]]&gt;0,1,0))</f>
        <v>0</v>
      </c>
      <c r="J2462">
        <f>IF(ISBLANK(Table13[[#This Row],[T2]]),0,IF(Table13[[#This Row],[T2]]&gt;0,1,0))</f>
        <v>0</v>
      </c>
      <c r="K2462">
        <f>IF(ISBLANK(Table13[[#This Row],[T3]]),0,IF(Table13[[#This Row],[T3]]&gt;0,1,0))</f>
        <v>0</v>
      </c>
      <c r="L2462">
        <f>IF(ISBLANK(Table13[[#This Row],[T4]]),0,IF(Table13[[#This Row],[T4]]&gt;0,1,0))</f>
        <v>0</v>
      </c>
    </row>
    <row r="2463" spans="1:12">
      <c r="A2463" s="4">
        <v>43780.541666666664</v>
      </c>
      <c r="B2463">
        <f t="shared" si="95"/>
        <v>11</v>
      </c>
      <c r="C2463">
        <f t="shared" si="96"/>
        <v>13</v>
      </c>
      <c r="I2463">
        <f>IF(ISBLANK(Table13[[#This Row],[T1]]),0,IF(Table13[[#This Row],[T1]]&gt;0,1,0))</f>
        <v>0</v>
      </c>
      <c r="J2463">
        <f>IF(ISBLANK(Table13[[#This Row],[T2]]),0,IF(Table13[[#This Row],[T2]]&gt;0,1,0))</f>
        <v>0</v>
      </c>
      <c r="K2463">
        <f>IF(ISBLANK(Table13[[#This Row],[T3]]),0,IF(Table13[[#This Row],[T3]]&gt;0,1,0))</f>
        <v>0</v>
      </c>
      <c r="L2463">
        <f>IF(ISBLANK(Table13[[#This Row],[T4]]),0,IF(Table13[[#This Row],[T4]]&gt;0,1,0))</f>
        <v>0</v>
      </c>
    </row>
    <row r="2464" spans="1:12">
      <c r="A2464" s="4">
        <v>43780.583333333336</v>
      </c>
      <c r="B2464">
        <f t="shared" si="95"/>
        <v>11</v>
      </c>
      <c r="C2464">
        <f t="shared" si="96"/>
        <v>14</v>
      </c>
      <c r="I2464">
        <f>IF(ISBLANK(Table13[[#This Row],[T1]]),0,IF(Table13[[#This Row],[T1]]&gt;0,1,0))</f>
        <v>0</v>
      </c>
      <c r="J2464">
        <f>IF(ISBLANK(Table13[[#This Row],[T2]]),0,IF(Table13[[#This Row],[T2]]&gt;0,1,0))</f>
        <v>0</v>
      </c>
      <c r="K2464">
        <f>IF(ISBLANK(Table13[[#This Row],[T3]]),0,IF(Table13[[#This Row],[T3]]&gt;0,1,0))</f>
        <v>0</v>
      </c>
      <c r="L2464">
        <f>IF(ISBLANK(Table13[[#This Row],[T4]]),0,IF(Table13[[#This Row],[T4]]&gt;0,1,0))</f>
        <v>0</v>
      </c>
    </row>
    <row r="2465" spans="1:12">
      <c r="A2465" s="4">
        <v>43780.625</v>
      </c>
      <c r="B2465">
        <f t="shared" si="95"/>
        <v>11</v>
      </c>
      <c r="C2465">
        <f t="shared" si="96"/>
        <v>15</v>
      </c>
      <c r="I2465">
        <f>IF(ISBLANK(Table13[[#This Row],[T1]]),0,IF(Table13[[#This Row],[T1]]&gt;0,1,0))</f>
        <v>0</v>
      </c>
      <c r="J2465">
        <f>IF(ISBLANK(Table13[[#This Row],[T2]]),0,IF(Table13[[#This Row],[T2]]&gt;0,1,0))</f>
        <v>0</v>
      </c>
      <c r="K2465">
        <f>IF(ISBLANK(Table13[[#This Row],[T3]]),0,IF(Table13[[#This Row],[T3]]&gt;0,1,0))</f>
        <v>0</v>
      </c>
      <c r="L2465">
        <f>IF(ISBLANK(Table13[[#This Row],[T4]]),0,IF(Table13[[#This Row],[T4]]&gt;0,1,0))</f>
        <v>0</v>
      </c>
    </row>
    <row r="2466" spans="1:12">
      <c r="A2466" s="4">
        <v>43780.666666666664</v>
      </c>
      <c r="B2466">
        <f t="shared" si="95"/>
        <v>11</v>
      </c>
      <c r="C2466">
        <f t="shared" si="96"/>
        <v>16</v>
      </c>
      <c r="I2466">
        <f>IF(ISBLANK(Table13[[#This Row],[T1]]),0,IF(Table13[[#This Row],[T1]]&gt;0,1,0))</f>
        <v>0</v>
      </c>
      <c r="J2466">
        <f>IF(ISBLANK(Table13[[#This Row],[T2]]),0,IF(Table13[[#This Row],[T2]]&gt;0,1,0))</f>
        <v>0</v>
      </c>
      <c r="K2466">
        <f>IF(ISBLANK(Table13[[#This Row],[T3]]),0,IF(Table13[[#This Row],[T3]]&gt;0,1,0))</f>
        <v>0</v>
      </c>
      <c r="L2466">
        <f>IF(ISBLANK(Table13[[#This Row],[T4]]),0,IF(Table13[[#This Row],[T4]]&gt;0,1,0))</f>
        <v>0</v>
      </c>
    </row>
    <row r="2467" spans="1:12">
      <c r="A2467" s="4">
        <v>43780.708333333336</v>
      </c>
      <c r="B2467">
        <f t="shared" si="95"/>
        <v>11</v>
      </c>
      <c r="C2467">
        <f t="shared" si="96"/>
        <v>17</v>
      </c>
      <c r="I2467">
        <f>IF(ISBLANK(Table13[[#This Row],[T1]]),0,IF(Table13[[#This Row],[T1]]&gt;0,1,0))</f>
        <v>0</v>
      </c>
      <c r="J2467">
        <f>IF(ISBLANK(Table13[[#This Row],[T2]]),0,IF(Table13[[#This Row],[T2]]&gt;0,1,0))</f>
        <v>0</v>
      </c>
      <c r="K2467">
        <f>IF(ISBLANK(Table13[[#This Row],[T3]]),0,IF(Table13[[#This Row],[T3]]&gt;0,1,0))</f>
        <v>0</v>
      </c>
      <c r="L2467">
        <f>IF(ISBLANK(Table13[[#This Row],[T4]]),0,IF(Table13[[#This Row],[T4]]&gt;0,1,0))</f>
        <v>0</v>
      </c>
    </row>
    <row r="2468" spans="1:12">
      <c r="A2468" s="4">
        <v>43780.75</v>
      </c>
      <c r="B2468">
        <f t="shared" si="95"/>
        <v>11</v>
      </c>
      <c r="C2468">
        <f t="shared" si="96"/>
        <v>18</v>
      </c>
      <c r="D2468">
        <v>0</v>
      </c>
      <c r="E2468">
        <v>23</v>
      </c>
      <c r="F2468">
        <v>14</v>
      </c>
      <c r="G2468">
        <v>0</v>
      </c>
      <c r="I2468">
        <f>IF(ISBLANK(Table13[[#This Row],[T1]]),0,IF(Table13[[#This Row],[T1]]&gt;0,1,0))</f>
        <v>0</v>
      </c>
      <c r="J2468">
        <f>IF(ISBLANK(Table13[[#This Row],[T2]]),0,IF(Table13[[#This Row],[T2]]&gt;0,1,0))</f>
        <v>1</v>
      </c>
      <c r="K2468">
        <f>IF(ISBLANK(Table13[[#This Row],[T3]]),0,IF(Table13[[#This Row],[T3]]&gt;0,1,0))</f>
        <v>1</v>
      </c>
      <c r="L2468">
        <f>IF(ISBLANK(Table13[[#This Row],[T4]]),0,IF(Table13[[#This Row],[T4]]&gt;0,1,0))</f>
        <v>0</v>
      </c>
    </row>
    <row r="2469" spans="1:12">
      <c r="A2469" s="4">
        <v>43780.791666666664</v>
      </c>
      <c r="B2469">
        <f t="shared" si="95"/>
        <v>11</v>
      </c>
      <c r="C2469">
        <f t="shared" si="96"/>
        <v>19</v>
      </c>
      <c r="D2469">
        <v>36</v>
      </c>
      <c r="E2469">
        <v>58</v>
      </c>
      <c r="F2469">
        <v>58</v>
      </c>
      <c r="G2469">
        <v>0</v>
      </c>
      <c r="I2469">
        <f>IF(ISBLANK(Table13[[#This Row],[T1]]),0,IF(Table13[[#This Row],[T1]]&gt;0,1,0))</f>
        <v>1</v>
      </c>
      <c r="J2469">
        <f>IF(ISBLANK(Table13[[#This Row],[T2]]),0,IF(Table13[[#This Row],[T2]]&gt;0,1,0))</f>
        <v>1</v>
      </c>
      <c r="K2469">
        <f>IF(ISBLANK(Table13[[#This Row],[T3]]),0,IF(Table13[[#This Row],[T3]]&gt;0,1,0))</f>
        <v>1</v>
      </c>
      <c r="L2469">
        <f>IF(ISBLANK(Table13[[#This Row],[T4]]),0,IF(Table13[[#This Row],[T4]]&gt;0,1,0))</f>
        <v>0</v>
      </c>
    </row>
    <row r="2470" spans="1:12">
      <c r="A2470" s="4">
        <v>43780.833333333336</v>
      </c>
      <c r="B2470">
        <f t="shared" si="95"/>
        <v>11</v>
      </c>
      <c r="C2470">
        <f t="shared" si="96"/>
        <v>20</v>
      </c>
      <c r="D2470">
        <v>58</v>
      </c>
      <c r="E2470">
        <v>44</v>
      </c>
      <c r="F2470">
        <v>58</v>
      </c>
      <c r="G2470">
        <v>0</v>
      </c>
      <c r="I2470">
        <f>IF(ISBLANK(Table13[[#This Row],[T1]]),0,IF(Table13[[#This Row],[T1]]&gt;0,1,0))</f>
        <v>1</v>
      </c>
      <c r="J2470">
        <f>IF(ISBLANK(Table13[[#This Row],[T2]]),0,IF(Table13[[#This Row],[T2]]&gt;0,1,0))</f>
        <v>1</v>
      </c>
      <c r="K2470">
        <f>IF(ISBLANK(Table13[[#This Row],[T3]]),0,IF(Table13[[#This Row],[T3]]&gt;0,1,0))</f>
        <v>1</v>
      </c>
      <c r="L2470">
        <f>IF(ISBLANK(Table13[[#This Row],[T4]]),0,IF(Table13[[#This Row],[T4]]&gt;0,1,0))</f>
        <v>0</v>
      </c>
    </row>
    <row r="2471" spans="1:12">
      <c r="A2471" s="4">
        <v>43780.875</v>
      </c>
      <c r="B2471">
        <f t="shared" si="95"/>
        <v>11</v>
      </c>
      <c r="C2471">
        <f t="shared" si="96"/>
        <v>21</v>
      </c>
      <c r="D2471">
        <v>57</v>
      </c>
      <c r="E2471">
        <v>57</v>
      </c>
      <c r="F2471">
        <v>57</v>
      </c>
      <c r="G2471">
        <v>0</v>
      </c>
      <c r="I2471">
        <f>IF(ISBLANK(Table13[[#This Row],[T1]]),0,IF(Table13[[#This Row],[T1]]&gt;0,1,0))</f>
        <v>1</v>
      </c>
      <c r="J2471">
        <f>IF(ISBLANK(Table13[[#This Row],[T2]]),0,IF(Table13[[#This Row],[T2]]&gt;0,1,0))</f>
        <v>1</v>
      </c>
      <c r="K2471">
        <f>IF(ISBLANK(Table13[[#This Row],[T3]]),0,IF(Table13[[#This Row],[T3]]&gt;0,1,0))</f>
        <v>1</v>
      </c>
      <c r="L2471">
        <f>IF(ISBLANK(Table13[[#This Row],[T4]]),0,IF(Table13[[#This Row],[T4]]&gt;0,1,0))</f>
        <v>0</v>
      </c>
    </row>
    <row r="2472" spans="1:12">
      <c r="A2472" s="4">
        <v>43780.916666666664</v>
      </c>
      <c r="B2472">
        <f t="shared" si="95"/>
        <v>11</v>
      </c>
      <c r="C2472">
        <f t="shared" si="96"/>
        <v>22</v>
      </c>
      <c r="D2472">
        <v>58</v>
      </c>
      <c r="E2472">
        <v>58</v>
      </c>
      <c r="F2472">
        <v>58</v>
      </c>
      <c r="G2472">
        <v>0</v>
      </c>
      <c r="I2472">
        <f>IF(ISBLANK(Table13[[#This Row],[T1]]),0,IF(Table13[[#This Row],[T1]]&gt;0,1,0))</f>
        <v>1</v>
      </c>
      <c r="J2472">
        <f>IF(ISBLANK(Table13[[#This Row],[T2]]),0,IF(Table13[[#This Row],[T2]]&gt;0,1,0))</f>
        <v>1</v>
      </c>
      <c r="K2472">
        <f>IF(ISBLANK(Table13[[#This Row],[T3]]),0,IF(Table13[[#This Row],[T3]]&gt;0,1,0))</f>
        <v>1</v>
      </c>
      <c r="L2472">
        <f>IF(ISBLANK(Table13[[#This Row],[T4]]),0,IF(Table13[[#This Row],[T4]]&gt;0,1,0))</f>
        <v>0</v>
      </c>
    </row>
    <row r="2473" spans="1:12">
      <c r="A2473" s="4">
        <v>43780.958333333336</v>
      </c>
      <c r="B2473">
        <f t="shared" si="95"/>
        <v>11</v>
      </c>
      <c r="C2473">
        <f t="shared" si="96"/>
        <v>23</v>
      </c>
      <c r="D2473">
        <v>58</v>
      </c>
      <c r="E2473">
        <v>58</v>
      </c>
      <c r="F2473">
        <v>58</v>
      </c>
      <c r="G2473">
        <v>0</v>
      </c>
      <c r="I2473">
        <f>IF(ISBLANK(Table13[[#This Row],[T1]]),0,IF(Table13[[#This Row],[T1]]&gt;0,1,0))</f>
        <v>1</v>
      </c>
      <c r="J2473">
        <f>IF(ISBLANK(Table13[[#This Row],[T2]]),0,IF(Table13[[#This Row],[T2]]&gt;0,1,0))</f>
        <v>1</v>
      </c>
      <c r="K2473">
        <f>IF(ISBLANK(Table13[[#This Row],[T3]]),0,IF(Table13[[#This Row],[T3]]&gt;0,1,0))</f>
        <v>1</v>
      </c>
      <c r="L2473">
        <f>IF(ISBLANK(Table13[[#This Row],[T4]]),0,IF(Table13[[#This Row],[T4]]&gt;0,1,0))</f>
        <v>0</v>
      </c>
    </row>
    <row r="2474" spans="1:12">
      <c r="A2474" s="4">
        <v>43781</v>
      </c>
      <c r="B2474">
        <f t="shared" si="95"/>
        <v>12</v>
      </c>
      <c r="C2474">
        <f t="shared" si="96"/>
        <v>0</v>
      </c>
      <c r="D2474">
        <v>58</v>
      </c>
      <c r="E2474">
        <v>58</v>
      </c>
      <c r="F2474">
        <v>58</v>
      </c>
      <c r="G2474">
        <v>0</v>
      </c>
      <c r="I2474">
        <f>IF(ISBLANK(Table13[[#This Row],[T1]]),0,IF(Table13[[#This Row],[T1]]&gt;0,1,0))</f>
        <v>1</v>
      </c>
      <c r="J2474">
        <f>IF(ISBLANK(Table13[[#This Row],[T2]]),0,IF(Table13[[#This Row],[T2]]&gt;0,1,0))</f>
        <v>1</v>
      </c>
      <c r="K2474">
        <f>IF(ISBLANK(Table13[[#This Row],[T3]]),0,IF(Table13[[#This Row],[T3]]&gt;0,1,0))</f>
        <v>1</v>
      </c>
      <c r="L2474">
        <f>IF(ISBLANK(Table13[[#This Row],[T4]]),0,IF(Table13[[#This Row],[T4]]&gt;0,1,0))</f>
        <v>0</v>
      </c>
    </row>
    <row r="2475" spans="1:12">
      <c r="A2475" s="4">
        <v>43781.041666666664</v>
      </c>
      <c r="B2475">
        <f t="shared" si="95"/>
        <v>12</v>
      </c>
      <c r="C2475">
        <f t="shared" si="96"/>
        <v>1</v>
      </c>
      <c r="D2475">
        <v>57</v>
      </c>
      <c r="E2475">
        <v>57</v>
      </c>
      <c r="F2475">
        <v>57</v>
      </c>
      <c r="G2475">
        <v>0</v>
      </c>
      <c r="I2475">
        <f>IF(ISBLANK(Table13[[#This Row],[T1]]),0,IF(Table13[[#This Row],[T1]]&gt;0,1,0))</f>
        <v>1</v>
      </c>
      <c r="J2475">
        <f>IF(ISBLANK(Table13[[#This Row],[T2]]),0,IF(Table13[[#This Row],[T2]]&gt;0,1,0))</f>
        <v>1</v>
      </c>
      <c r="K2475">
        <f>IF(ISBLANK(Table13[[#This Row],[T3]]),0,IF(Table13[[#This Row],[T3]]&gt;0,1,0))</f>
        <v>1</v>
      </c>
      <c r="L2475">
        <f>IF(ISBLANK(Table13[[#This Row],[T4]]),0,IF(Table13[[#This Row],[T4]]&gt;0,1,0))</f>
        <v>0</v>
      </c>
    </row>
    <row r="2476" spans="1:12">
      <c r="A2476" s="4">
        <v>43781.083333333336</v>
      </c>
      <c r="B2476">
        <f t="shared" si="95"/>
        <v>12</v>
      </c>
      <c r="C2476">
        <f t="shared" si="96"/>
        <v>2</v>
      </c>
      <c r="D2476">
        <v>58</v>
      </c>
      <c r="E2476">
        <v>58</v>
      </c>
      <c r="F2476">
        <v>58</v>
      </c>
      <c r="G2476">
        <v>0</v>
      </c>
      <c r="I2476">
        <f>IF(ISBLANK(Table13[[#This Row],[T1]]),0,IF(Table13[[#This Row],[T1]]&gt;0,1,0))</f>
        <v>1</v>
      </c>
      <c r="J2476">
        <f>IF(ISBLANK(Table13[[#This Row],[T2]]),0,IF(Table13[[#This Row],[T2]]&gt;0,1,0))</f>
        <v>1</v>
      </c>
      <c r="K2476">
        <f>IF(ISBLANK(Table13[[#This Row],[T3]]),0,IF(Table13[[#This Row],[T3]]&gt;0,1,0))</f>
        <v>1</v>
      </c>
      <c r="L2476">
        <f>IF(ISBLANK(Table13[[#This Row],[T4]]),0,IF(Table13[[#This Row],[T4]]&gt;0,1,0))</f>
        <v>0</v>
      </c>
    </row>
    <row r="2477" spans="1:12">
      <c r="A2477" s="4">
        <v>43781.125</v>
      </c>
      <c r="B2477">
        <f t="shared" si="95"/>
        <v>12</v>
      </c>
      <c r="C2477">
        <f t="shared" si="96"/>
        <v>3</v>
      </c>
      <c r="D2477">
        <v>58</v>
      </c>
      <c r="E2477">
        <v>57</v>
      </c>
      <c r="F2477">
        <v>58</v>
      </c>
      <c r="G2477">
        <v>0</v>
      </c>
      <c r="I2477">
        <f>IF(ISBLANK(Table13[[#This Row],[T1]]),0,IF(Table13[[#This Row],[T1]]&gt;0,1,0))</f>
        <v>1</v>
      </c>
      <c r="J2477">
        <f>IF(ISBLANK(Table13[[#This Row],[T2]]),0,IF(Table13[[#This Row],[T2]]&gt;0,1,0))</f>
        <v>1</v>
      </c>
      <c r="K2477">
        <f>IF(ISBLANK(Table13[[#This Row],[T3]]),0,IF(Table13[[#This Row],[T3]]&gt;0,1,0))</f>
        <v>1</v>
      </c>
      <c r="L2477">
        <f>IF(ISBLANK(Table13[[#This Row],[T4]]),0,IF(Table13[[#This Row],[T4]]&gt;0,1,0))</f>
        <v>0</v>
      </c>
    </row>
    <row r="2478" spans="1:12">
      <c r="A2478" s="4">
        <v>43781.166666666664</v>
      </c>
      <c r="B2478">
        <f t="shared" si="95"/>
        <v>12</v>
      </c>
      <c r="C2478">
        <f t="shared" si="96"/>
        <v>4</v>
      </c>
      <c r="D2478">
        <v>58</v>
      </c>
      <c r="E2478">
        <v>58</v>
      </c>
      <c r="F2478">
        <v>58</v>
      </c>
      <c r="G2478">
        <v>0</v>
      </c>
      <c r="I2478">
        <f>IF(ISBLANK(Table13[[#This Row],[T1]]),0,IF(Table13[[#This Row],[T1]]&gt;0,1,0))</f>
        <v>1</v>
      </c>
      <c r="J2478">
        <f>IF(ISBLANK(Table13[[#This Row],[T2]]),0,IF(Table13[[#This Row],[T2]]&gt;0,1,0))</f>
        <v>1</v>
      </c>
      <c r="K2478">
        <f>IF(ISBLANK(Table13[[#This Row],[T3]]),0,IF(Table13[[#This Row],[T3]]&gt;0,1,0))</f>
        <v>1</v>
      </c>
      <c r="L2478">
        <f>IF(ISBLANK(Table13[[#This Row],[T4]]),0,IF(Table13[[#This Row],[T4]]&gt;0,1,0))</f>
        <v>0</v>
      </c>
    </row>
    <row r="2479" spans="1:12">
      <c r="A2479" s="4">
        <v>43781.208333333336</v>
      </c>
      <c r="B2479">
        <f t="shared" si="95"/>
        <v>12</v>
      </c>
      <c r="C2479">
        <f t="shared" si="96"/>
        <v>5</v>
      </c>
      <c r="D2479">
        <v>57</v>
      </c>
      <c r="E2479">
        <v>33</v>
      </c>
      <c r="F2479">
        <v>57</v>
      </c>
      <c r="G2479">
        <v>0</v>
      </c>
      <c r="I2479">
        <f>IF(ISBLANK(Table13[[#This Row],[T1]]),0,IF(Table13[[#This Row],[T1]]&gt;0,1,0))</f>
        <v>1</v>
      </c>
      <c r="J2479">
        <f>IF(ISBLANK(Table13[[#This Row],[T2]]),0,IF(Table13[[#This Row],[T2]]&gt;0,1,0))</f>
        <v>1</v>
      </c>
      <c r="K2479">
        <f>IF(ISBLANK(Table13[[#This Row],[T3]]),0,IF(Table13[[#This Row],[T3]]&gt;0,1,0))</f>
        <v>1</v>
      </c>
      <c r="L2479">
        <f>IF(ISBLANK(Table13[[#This Row],[T4]]),0,IF(Table13[[#This Row],[T4]]&gt;0,1,0))</f>
        <v>0</v>
      </c>
    </row>
    <row r="2480" spans="1:12">
      <c r="A2480" s="4">
        <v>43781.25</v>
      </c>
      <c r="B2480">
        <f t="shared" si="95"/>
        <v>12</v>
      </c>
      <c r="C2480">
        <f t="shared" si="96"/>
        <v>6</v>
      </c>
      <c r="D2480">
        <v>58</v>
      </c>
      <c r="E2480">
        <v>0</v>
      </c>
      <c r="F2480">
        <v>58</v>
      </c>
      <c r="G2480">
        <v>0</v>
      </c>
      <c r="I2480">
        <f>IF(ISBLANK(Table13[[#This Row],[T1]]),0,IF(Table13[[#This Row],[T1]]&gt;0,1,0))</f>
        <v>1</v>
      </c>
      <c r="J2480">
        <f>IF(ISBLANK(Table13[[#This Row],[T2]]),0,IF(Table13[[#This Row],[T2]]&gt;0,1,0))</f>
        <v>0</v>
      </c>
      <c r="K2480">
        <f>IF(ISBLANK(Table13[[#This Row],[T3]]),0,IF(Table13[[#This Row],[T3]]&gt;0,1,0))</f>
        <v>1</v>
      </c>
      <c r="L2480">
        <f>IF(ISBLANK(Table13[[#This Row],[T4]]),0,IF(Table13[[#This Row],[T4]]&gt;0,1,0))</f>
        <v>0</v>
      </c>
    </row>
    <row r="2481" spans="1:12">
      <c r="A2481" s="4">
        <v>43781.291666666664</v>
      </c>
      <c r="B2481">
        <f t="shared" si="95"/>
        <v>12</v>
      </c>
      <c r="C2481">
        <f t="shared" si="96"/>
        <v>7</v>
      </c>
      <c r="D2481">
        <v>58</v>
      </c>
      <c r="E2481">
        <v>0</v>
      </c>
      <c r="F2481">
        <v>44</v>
      </c>
      <c r="G2481">
        <v>0</v>
      </c>
      <c r="I2481">
        <f>IF(ISBLANK(Table13[[#This Row],[T1]]),0,IF(Table13[[#This Row],[T1]]&gt;0,1,0))</f>
        <v>1</v>
      </c>
      <c r="J2481">
        <f>IF(ISBLANK(Table13[[#This Row],[T2]]),0,IF(Table13[[#This Row],[T2]]&gt;0,1,0))</f>
        <v>0</v>
      </c>
      <c r="K2481">
        <f>IF(ISBLANK(Table13[[#This Row],[T3]]),0,IF(Table13[[#This Row],[T3]]&gt;0,1,0))</f>
        <v>1</v>
      </c>
      <c r="L2481">
        <f>IF(ISBLANK(Table13[[#This Row],[T4]]),0,IF(Table13[[#This Row],[T4]]&gt;0,1,0))</f>
        <v>0</v>
      </c>
    </row>
    <row r="2482" spans="1:12">
      <c r="A2482" s="4">
        <v>43781.333333333336</v>
      </c>
      <c r="B2482">
        <f t="shared" si="95"/>
        <v>12</v>
      </c>
      <c r="C2482">
        <f t="shared" si="96"/>
        <v>8</v>
      </c>
      <c r="D2482">
        <v>58</v>
      </c>
      <c r="E2482">
        <v>0</v>
      </c>
      <c r="F2482">
        <v>0</v>
      </c>
      <c r="G2482">
        <v>0</v>
      </c>
      <c r="I2482">
        <f>IF(ISBLANK(Table13[[#This Row],[T1]]),0,IF(Table13[[#This Row],[T1]]&gt;0,1,0))</f>
        <v>1</v>
      </c>
      <c r="J2482">
        <f>IF(ISBLANK(Table13[[#This Row],[T2]]),0,IF(Table13[[#This Row],[T2]]&gt;0,1,0))</f>
        <v>0</v>
      </c>
      <c r="K2482">
        <f>IF(ISBLANK(Table13[[#This Row],[T3]]),0,IF(Table13[[#This Row],[T3]]&gt;0,1,0))</f>
        <v>0</v>
      </c>
      <c r="L2482">
        <f>IF(ISBLANK(Table13[[#This Row],[T4]]),0,IF(Table13[[#This Row],[T4]]&gt;0,1,0))</f>
        <v>0</v>
      </c>
    </row>
    <row r="2483" spans="1:12">
      <c r="A2483" s="4">
        <v>43781.375</v>
      </c>
      <c r="B2483">
        <f t="shared" si="95"/>
        <v>12</v>
      </c>
      <c r="C2483">
        <f t="shared" si="96"/>
        <v>9</v>
      </c>
      <c r="D2483">
        <v>57</v>
      </c>
      <c r="E2483">
        <v>0</v>
      </c>
      <c r="F2483">
        <v>0</v>
      </c>
      <c r="G2483">
        <v>0</v>
      </c>
      <c r="I2483">
        <f>IF(ISBLANK(Table13[[#This Row],[T1]]),0,IF(Table13[[#This Row],[T1]]&gt;0,1,0))</f>
        <v>1</v>
      </c>
      <c r="J2483">
        <f>IF(ISBLANK(Table13[[#This Row],[T2]]),0,IF(Table13[[#This Row],[T2]]&gt;0,1,0))</f>
        <v>0</v>
      </c>
      <c r="K2483">
        <f>IF(ISBLANK(Table13[[#This Row],[T3]]),0,IF(Table13[[#This Row],[T3]]&gt;0,1,0))</f>
        <v>0</v>
      </c>
      <c r="L2483">
        <f>IF(ISBLANK(Table13[[#This Row],[T4]]),0,IF(Table13[[#This Row],[T4]]&gt;0,1,0))</f>
        <v>0</v>
      </c>
    </row>
    <row r="2484" spans="1:12">
      <c r="A2484" s="4">
        <v>43781.416666666664</v>
      </c>
      <c r="B2484">
        <f t="shared" si="95"/>
        <v>12</v>
      </c>
      <c r="C2484">
        <f t="shared" si="96"/>
        <v>10</v>
      </c>
      <c r="D2484">
        <v>58</v>
      </c>
      <c r="E2484">
        <v>0</v>
      </c>
      <c r="F2484">
        <v>0</v>
      </c>
      <c r="G2484">
        <v>0</v>
      </c>
      <c r="I2484">
        <f>IF(ISBLANK(Table13[[#This Row],[T1]]),0,IF(Table13[[#This Row],[T1]]&gt;0,1,0))</f>
        <v>1</v>
      </c>
      <c r="J2484">
        <f>IF(ISBLANK(Table13[[#This Row],[T2]]),0,IF(Table13[[#This Row],[T2]]&gt;0,1,0))</f>
        <v>0</v>
      </c>
      <c r="K2484">
        <f>IF(ISBLANK(Table13[[#This Row],[T3]]),0,IF(Table13[[#This Row],[T3]]&gt;0,1,0))</f>
        <v>0</v>
      </c>
      <c r="L2484">
        <f>IF(ISBLANK(Table13[[#This Row],[T4]]),0,IF(Table13[[#This Row],[T4]]&gt;0,1,0))</f>
        <v>0</v>
      </c>
    </row>
    <row r="2485" spans="1:12">
      <c r="A2485" s="4">
        <v>43781.458333333336</v>
      </c>
      <c r="B2485">
        <f t="shared" si="95"/>
        <v>12</v>
      </c>
      <c r="C2485">
        <f t="shared" si="96"/>
        <v>11</v>
      </c>
      <c r="D2485">
        <v>5</v>
      </c>
      <c r="E2485">
        <v>0</v>
      </c>
      <c r="F2485">
        <v>0</v>
      </c>
      <c r="G2485">
        <v>0</v>
      </c>
      <c r="I2485">
        <f>IF(ISBLANK(Table13[[#This Row],[T1]]),0,IF(Table13[[#This Row],[T1]]&gt;0,1,0))</f>
        <v>1</v>
      </c>
      <c r="J2485">
        <f>IF(ISBLANK(Table13[[#This Row],[T2]]),0,IF(Table13[[#This Row],[T2]]&gt;0,1,0))</f>
        <v>0</v>
      </c>
      <c r="K2485">
        <f>IF(ISBLANK(Table13[[#This Row],[T3]]),0,IF(Table13[[#This Row],[T3]]&gt;0,1,0))</f>
        <v>0</v>
      </c>
      <c r="L2485">
        <f>IF(ISBLANK(Table13[[#This Row],[T4]]),0,IF(Table13[[#This Row],[T4]]&gt;0,1,0))</f>
        <v>0</v>
      </c>
    </row>
    <row r="2486" spans="1:12">
      <c r="A2486" s="4">
        <v>43781.5</v>
      </c>
      <c r="B2486">
        <f t="shared" si="95"/>
        <v>12</v>
      </c>
      <c r="C2486">
        <f t="shared" si="96"/>
        <v>12</v>
      </c>
      <c r="D2486">
        <v>0</v>
      </c>
      <c r="E2486">
        <v>0</v>
      </c>
      <c r="F2486">
        <v>42</v>
      </c>
      <c r="G2486">
        <v>0</v>
      </c>
      <c r="I2486">
        <f>IF(ISBLANK(Table13[[#This Row],[T1]]),0,IF(Table13[[#This Row],[T1]]&gt;0,1,0))</f>
        <v>0</v>
      </c>
      <c r="J2486">
        <f>IF(ISBLANK(Table13[[#This Row],[T2]]),0,IF(Table13[[#This Row],[T2]]&gt;0,1,0))</f>
        <v>0</v>
      </c>
      <c r="K2486">
        <f>IF(ISBLANK(Table13[[#This Row],[T3]]),0,IF(Table13[[#This Row],[T3]]&gt;0,1,0))</f>
        <v>1</v>
      </c>
      <c r="L2486">
        <f>IF(ISBLANK(Table13[[#This Row],[T4]]),0,IF(Table13[[#This Row],[T4]]&gt;0,1,0))</f>
        <v>0</v>
      </c>
    </row>
    <row r="2487" spans="1:12">
      <c r="A2487" s="4">
        <v>43781.541666666664</v>
      </c>
      <c r="B2487">
        <f t="shared" si="95"/>
        <v>12</v>
      </c>
      <c r="C2487">
        <f t="shared" si="96"/>
        <v>13</v>
      </c>
      <c r="D2487">
        <v>0</v>
      </c>
      <c r="E2487">
        <v>0</v>
      </c>
      <c r="F2487">
        <v>58</v>
      </c>
      <c r="G2487">
        <v>0</v>
      </c>
      <c r="I2487">
        <f>IF(ISBLANK(Table13[[#This Row],[T1]]),0,IF(Table13[[#This Row],[T1]]&gt;0,1,0))</f>
        <v>0</v>
      </c>
      <c r="J2487">
        <f>IF(ISBLANK(Table13[[#This Row],[T2]]),0,IF(Table13[[#This Row],[T2]]&gt;0,1,0))</f>
        <v>0</v>
      </c>
      <c r="K2487">
        <f>IF(ISBLANK(Table13[[#This Row],[T3]]),0,IF(Table13[[#This Row],[T3]]&gt;0,1,0))</f>
        <v>1</v>
      </c>
      <c r="L2487">
        <f>IF(ISBLANK(Table13[[#This Row],[T4]]),0,IF(Table13[[#This Row],[T4]]&gt;0,1,0))</f>
        <v>0</v>
      </c>
    </row>
    <row r="2488" spans="1:12">
      <c r="A2488" s="4">
        <v>43781.583333333336</v>
      </c>
      <c r="B2488">
        <f t="shared" si="95"/>
        <v>12</v>
      </c>
      <c r="C2488">
        <f t="shared" si="96"/>
        <v>14</v>
      </c>
      <c r="D2488">
        <v>0</v>
      </c>
      <c r="E2488">
        <v>0</v>
      </c>
      <c r="F2488">
        <v>51</v>
      </c>
      <c r="G2488">
        <v>0</v>
      </c>
      <c r="I2488">
        <f>IF(ISBLANK(Table13[[#This Row],[T1]]),0,IF(Table13[[#This Row],[T1]]&gt;0,1,0))</f>
        <v>0</v>
      </c>
      <c r="J2488">
        <f>IF(ISBLANK(Table13[[#This Row],[T2]]),0,IF(Table13[[#This Row],[T2]]&gt;0,1,0))</f>
        <v>0</v>
      </c>
      <c r="K2488">
        <f>IF(ISBLANK(Table13[[#This Row],[T3]]),0,IF(Table13[[#This Row],[T3]]&gt;0,1,0))</f>
        <v>1</v>
      </c>
      <c r="L2488">
        <f>IF(ISBLANK(Table13[[#This Row],[T4]]),0,IF(Table13[[#This Row],[T4]]&gt;0,1,0))</f>
        <v>0</v>
      </c>
    </row>
    <row r="2489" spans="1:12">
      <c r="A2489" s="4">
        <v>43781.625</v>
      </c>
      <c r="B2489">
        <f t="shared" si="95"/>
        <v>12</v>
      </c>
      <c r="C2489">
        <f t="shared" si="96"/>
        <v>15</v>
      </c>
      <c r="I2489">
        <f>IF(ISBLANK(Table13[[#This Row],[T1]]),0,IF(Table13[[#This Row],[T1]]&gt;0,1,0))</f>
        <v>0</v>
      </c>
      <c r="J2489">
        <f>IF(ISBLANK(Table13[[#This Row],[T2]]),0,IF(Table13[[#This Row],[T2]]&gt;0,1,0))</f>
        <v>0</v>
      </c>
      <c r="K2489">
        <f>IF(ISBLANK(Table13[[#This Row],[T3]]),0,IF(Table13[[#This Row],[T3]]&gt;0,1,0))</f>
        <v>0</v>
      </c>
      <c r="L2489">
        <f>IF(ISBLANK(Table13[[#This Row],[T4]]),0,IF(Table13[[#This Row],[T4]]&gt;0,1,0))</f>
        <v>0</v>
      </c>
    </row>
    <row r="2490" spans="1:12">
      <c r="A2490" s="4">
        <v>43781.666666666664</v>
      </c>
      <c r="B2490">
        <f t="shared" si="95"/>
        <v>12</v>
      </c>
      <c r="C2490">
        <f t="shared" si="96"/>
        <v>16</v>
      </c>
      <c r="D2490">
        <v>0</v>
      </c>
      <c r="E2490">
        <v>0</v>
      </c>
      <c r="F2490">
        <v>37</v>
      </c>
      <c r="G2490">
        <v>0</v>
      </c>
      <c r="I2490">
        <f>IF(ISBLANK(Table13[[#This Row],[T1]]),0,IF(Table13[[#This Row],[T1]]&gt;0,1,0))</f>
        <v>0</v>
      </c>
      <c r="J2490">
        <f>IF(ISBLANK(Table13[[#This Row],[T2]]),0,IF(Table13[[#This Row],[T2]]&gt;0,1,0))</f>
        <v>0</v>
      </c>
      <c r="K2490">
        <f>IF(ISBLANK(Table13[[#This Row],[T3]]),0,IF(Table13[[#This Row],[T3]]&gt;0,1,0))</f>
        <v>1</v>
      </c>
      <c r="L2490">
        <f>IF(ISBLANK(Table13[[#This Row],[T4]]),0,IF(Table13[[#This Row],[T4]]&gt;0,1,0))</f>
        <v>0</v>
      </c>
    </row>
    <row r="2491" spans="1:12">
      <c r="A2491" s="4">
        <v>43781.708333333336</v>
      </c>
      <c r="B2491">
        <f t="shared" si="95"/>
        <v>12</v>
      </c>
      <c r="C2491">
        <f t="shared" si="96"/>
        <v>17</v>
      </c>
      <c r="D2491">
        <v>0</v>
      </c>
      <c r="E2491">
        <v>0</v>
      </c>
      <c r="F2491">
        <v>58</v>
      </c>
      <c r="G2491">
        <v>0</v>
      </c>
      <c r="I2491">
        <f>IF(ISBLANK(Table13[[#This Row],[T1]]),0,IF(Table13[[#This Row],[T1]]&gt;0,1,0))</f>
        <v>0</v>
      </c>
      <c r="J2491">
        <f>IF(ISBLANK(Table13[[#This Row],[T2]]),0,IF(Table13[[#This Row],[T2]]&gt;0,1,0))</f>
        <v>0</v>
      </c>
      <c r="K2491">
        <f>IF(ISBLANK(Table13[[#This Row],[T3]]),0,IF(Table13[[#This Row],[T3]]&gt;0,1,0))</f>
        <v>1</v>
      </c>
      <c r="L2491">
        <f>IF(ISBLANK(Table13[[#This Row],[T4]]),0,IF(Table13[[#This Row],[T4]]&gt;0,1,0))</f>
        <v>0</v>
      </c>
    </row>
    <row r="2492" spans="1:12">
      <c r="A2492" s="4">
        <v>43781.75</v>
      </c>
      <c r="B2492">
        <f t="shared" si="95"/>
        <v>12</v>
      </c>
      <c r="C2492">
        <f t="shared" si="96"/>
        <v>18</v>
      </c>
      <c r="D2492">
        <v>0</v>
      </c>
      <c r="E2492">
        <v>0</v>
      </c>
      <c r="F2492">
        <v>49</v>
      </c>
      <c r="G2492">
        <v>0</v>
      </c>
      <c r="I2492">
        <f>IF(ISBLANK(Table13[[#This Row],[T1]]),0,IF(Table13[[#This Row],[T1]]&gt;0,1,0))</f>
        <v>0</v>
      </c>
      <c r="J2492">
        <f>IF(ISBLANK(Table13[[#This Row],[T2]]),0,IF(Table13[[#This Row],[T2]]&gt;0,1,0))</f>
        <v>0</v>
      </c>
      <c r="K2492">
        <f>IF(ISBLANK(Table13[[#This Row],[T3]]),0,IF(Table13[[#This Row],[T3]]&gt;0,1,0))</f>
        <v>1</v>
      </c>
      <c r="L2492">
        <f>IF(ISBLANK(Table13[[#This Row],[T4]]),0,IF(Table13[[#This Row],[T4]]&gt;0,1,0))</f>
        <v>0</v>
      </c>
    </row>
    <row r="2493" spans="1:12">
      <c r="A2493" s="4">
        <v>43781.791666666664</v>
      </c>
      <c r="B2493">
        <f t="shared" si="95"/>
        <v>12</v>
      </c>
      <c r="C2493">
        <f t="shared" si="96"/>
        <v>19</v>
      </c>
      <c r="D2493">
        <v>0</v>
      </c>
      <c r="E2493">
        <v>50</v>
      </c>
      <c r="F2493">
        <v>0</v>
      </c>
      <c r="G2493">
        <v>0</v>
      </c>
      <c r="I2493">
        <f>IF(ISBLANK(Table13[[#This Row],[T1]]),0,IF(Table13[[#This Row],[T1]]&gt;0,1,0))</f>
        <v>0</v>
      </c>
      <c r="J2493">
        <f>IF(ISBLANK(Table13[[#This Row],[T2]]),0,IF(Table13[[#This Row],[T2]]&gt;0,1,0))</f>
        <v>1</v>
      </c>
      <c r="K2493">
        <f>IF(ISBLANK(Table13[[#This Row],[T3]]),0,IF(Table13[[#This Row],[T3]]&gt;0,1,0))</f>
        <v>0</v>
      </c>
      <c r="L2493">
        <f>IF(ISBLANK(Table13[[#This Row],[T4]]),0,IF(Table13[[#This Row],[T4]]&gt;0,1,0))</f>
        <v>0</v>
      </c>
    </row>
    <row r="2494" spans="1:12">
      <c r="A2494" s="4">
        <v>43781.833333333336</v>
      </c>
      <c r="B2494">
        <f t="shared" si="95"/>
        <v>12</v>
      </c>
      <c r="C2494">
        <f t="shared" si="96"/>
        <v>20</v>
      </c>
      <c r="D2494">
        <v>0</v>
      </c>
      <c r="E2494">
        <v>58</v>
      </c>
      <c r="F2494">
        <v>0</v>
      </c>
      <c r="G2494">
        <v>0</v>
      </c>
      <c r="I2494">
        <f>IF(ISBLANK(Table13[[#This Row],[T1]]),0,IF(Table13[[#This Row],[T1]]&gt;0,1,0))</f>
        <v>0</v>
      </c>
      <c r="J2494">
        <f>IF(ISBLANK(Table13[[#This Row],[T2]]),0,IF(Table13[[#This Row],[T2]]&gt;0,1,0))</f>
        <v>1</v>
      </c>
      <c r="K2494">
        <f>IF(ISBLANK(Table13[[#This Row],[T3]]),0,IF(Table13[[#This Row],[T3]]&gt;0,1,0))</f>
        <v>0</v>
      </c>
      <c r="L2494">
        <f>IF(ISBLANK(Table13[[#This Row],[T4]]),0,IF(Table13[[#This Row],[T4]]&gt;0,1,0))</f>
        <v>0</v>
      </c>
    </row>
    <row r="2495" spans="1:12">
      <c r="A2495" s="4">
        <v>43781.875</v>
      </c>
      <c r="B2495">
        <f t="shared" si="95"/>
        <v>12</v>
      </c>
      <c r="C2495">
        <f t="shared" si="96"/>
        <v>21</v>
      </c>
      <c r="D2495">
        <v>0</v>
      </c>
      <c r="E2495">
        <v>58</v>
      </c>
      <c r="F2495">
        <v>0</v>
      </c>
      <c r="G2495">
        <v>0</v>
      </c>
      <c r="I2495">
        <f>IF(ISBLANK(Table13[[#This Row],[T1]]),0,IF(Table13[[#This Row],[T1]]&gt;0,1,0))</f>
        <v>0</v>
      </c>
      <c r="J2495">
        <f>IF(ISBLANK(Table13[[#This Row],[T2]]),0,IF(Table13[[#This Row],[T2]]&gt;0,1,0))</f>
        <v>1</v>
      </c>
      <c r="K2495">
        <f>IF(ISBLANK(Table13[[#This Row],[T3]]),0,IF(Table13[[#This Row],[T3]]&gt;0,1,0))</f>
        <v>0</v>
      </c>
      <c r="L2495">
        <f>IF(ISBLANK(Table13[[#This Row],[T4]]),0,IF(Table13[[#This Row],[T4]]&gt;0,1,0))</f>
        <v>0</v>
      </c>
    </row>
    <row r="2496" spans="1:12">
      <c r="A2496" s="4">
        <v>43781.916666666664</v>
      </c>
      <c r="B2496">
        <f t="shared" si="95"/>
        <v>12</v>
      </c>
      <c r="C2496">
        <f t="shared" si="96"/>
        <v>22</v>
      </c>
      <c r="D2496">
        <v>32</v>
      </c>
      <c r="E2496">
        <v>58</v>
      </c>
      <c r="F2496">
        <v>21</v>
      </c>
      <c r="G2496">
        <v>0</v>
      </c>
      <c r="I2496">
        <f>IF(ISBLANK(Table13[[#This Row],[T1]]),0,IF(Table13[[#This Row],[T1]]&gt;0,1,0))</f>
        <v>1</v>
      </c>
      <c r="J2496">
        <f>IF(ISBLANK(Table13[[#This Row],[T2]]),0,IF(Table13[[#This Row],[T2]]&gt;0,1,0))</f>
        <v>1</v>
      </c>
      <c r="K2496">
        <f>IF(ISBLANK(Table13[[#This Row],[T3]]),0,IF(Table13[[#This Row],[T3]]&gt;0,1,0))</f>
        <v>1</v>
      </c>
      <c r="L2496">
        <f>IF(ISBLANK(Table13[[#This Row],[T4]]),0,IF(Table13[[#This Row],[T4]]&gt;0,1,0))</f>
        <v>0</v>
      </c>
    </row>
    <row r="2497" spans="1:12">
      <c r="A2497" s="4">
        <v>43781.958333333336</v>
      </c>
      <c r="B2497">
        <f t="shared" si="95"/>
        <v>12</v>
      </c>
      <c r="C2497">
        <f t="shared" si="96"/>
        <v>23</v>
      </c>
      <c r="D2497">
        <v>58</v>
      </c>
      <c r="E2497">
        <v>51</v>
      </c>
      <c r="F2497">
        <v>57</v>
      </c>
      <c r="G2497">
        <v>0</v>
      </c>
      <c r="I2497">
        <f>IF(ISBLANK(Table13[[#This Row],[T1]]),0,IF(Table13[[#This Row],[T1]]&gt;0,1,0))</f>
        <v>1</v>
      </c>
      <c r="J2497">
        <f>IF(ISBLANK(Table13[[#This Row],[T2]]),0,IF(Table13[[#This Row],[T2]]&gt;0,1,0))</f>
        <v>1</v>
      </c>
      <c r="K2497">
        <f>IF(ISBLANK(Table13[[#This Row],[T3]]),0,IF(Table13[[#This Row],[T3]]&gt;0,1,0))</f>
        <v>1</v>
      </c>
      <c r="L2497">
        <f>IF(ISBLANK(Table13[[#This Row],[T4]]),0,IF(Table13[[#This Row],[T4]]&gt;0,1,0))</f>
        <v>0</v>
      </c>
    </row>
    <row r="2498" spans="1:12">
      <c r="A2498" s="4">
        <v>43782</v>
      </c>
      <c r="B2498">
        <f t="shared" ref="B2498:B2561" si="97">DAY(A2498)</f>
        <v>13</v>
      </c>
      <c r="C2498">
        <f t="shared" si="96"/>
        <v>0</v>
      </c>
      <c r="D2498">
        <v>57</v>
      </c>
      <c r="E2498">
        <v>56</v>
      </c>
      <c r="F2498">
        <v>57</v>
      </c>
      <c r="G2498">
        <v>0</v>
      </c>
      <c r="I2498">
        <f>IF(ISBLANK(Table13[[#This Row],[T1]]),0,IF(Table13[[#This Row],[T1]]&gt;0,1,0))</f>
        <v>1</v>
      </c>
      <c r="J2498">
        <f>IF(ISBLANK(Table13[[#This Row],[T2]]),0,IF(Table13[[#This Row],[T2]]&gt;0,1,0))</f>
        <v>1</v>
      </c>
      <c r="K2498">
        <f>IF(ISBLANK(Table13[[#This Row],[T3]]),0,IF(Table13[[#This Row],[T3]]&gt;0,1,0))</f>
        <v>1</v>
      </c>
      <c r="L2498">
        <f>IF(ISBLANK(Table13[[#This Row],[T4]]),0,IF(Table13[[#This Row],[T4]]&gt;0,1,0))</f>
        <v>0</v>
      </c>
    </row>
    <row r="2499" spans="1:12">
      <c r="A2499" s="4">
        <v>43782.041666666664</v>
      </c>
      <c r="B2499">
        <f t="shared" si="97"/>
        <v>13</v>
      </c>
      <c r="C2499">
        <f t="shared" si="96"/>
        <v>1</v>
      </c>
      <c r="D2499">
        <v>58</v>
      </c>
      <c r="E2499">
        <v>58</v>
      </c>
      <c r="F2499">
        <v>58</v>
      </c>
      <c r="G2499">
        <v>0</v>
      </c>
      <c r="I2499">
        <f>IF(ISBLANK(Table13[[#This Row],[T1]]),0,IF(Table13[[#This Row],[T1]]&gt;0,1,0))</f>
        <v>1</v>
      </c>
      <c r="J2499">
        <f>IF(ISBLANK(Table13[[#This Row],[T2]]),0,IF(Table13[[#This Row],[T2]]&gt;0,1,0))</f>
        <v>1</v>
      </c>
      <c r="K2499">
        <f>IF(ISBLANK(Table13[[#This Row],[T3]]),0,IF(Table13[[#This Row],[T3]]&gt;0,1,0))</f>
        <v>1</v>
      </c>
      <c r="L2499">
        <f>IF(ISBLANK(Table13[[#This Row],[T4]]),0,IF(Table13[[#This Row],[T4]]&gt;0,1,0))</f>
        <v>0</v>
      </c>
    </row>
    <row r="2500" spans="1:12">
      <c r="A2500" s="4">
        <v>43782.083333333336</v>
      </c>
      <c r="B2500">
        <f t="shared" si="97"/>
        <v>13</v>
      </c>
      <c r="C2500">
        <f t="shared" si="96"/>
        <v>2</v>
      </c>
      <c r="D2500">
        <v>58</v>
      </c>
      <c r="E2500">
        <v>58</v>
      </c>
      <c r="F2500">
        <v>58</v>
      </c>
      <c r="G2500">
        <v>0</v>
      </c>
      <c r="I2500">
        <f>IF(ISBLANK(Table13[[#This Row],[T1]]),0,IF(Table13[[#This Row],[T1]]&gt;0,1,0))</f>
        <v>1</v>
      </c>
      <c r="J2500">
        <f>IF(ISBLANK(Table13[[#This Row],[T2]]),0,IF(Table13[[#This Row],[T2]]&gt;0,1,0))</f>
        <v>1</v>
      </c>
      <c r="K2500">
        <f>IF(ISBLANK(Table13[[#This Row],[T3]]),0,IF(Table13[[#This Row],[T3]]&gt;0,1,0))</f>
        <v>1</v>
      </c>
      <c r="L2500">
        <f>IF(ISBLANK(Table13[[#This Row],[T4]]),0,IF(Table13[[#This Row],[T4]]&gt;0,1,0))</f>
        <v>0</v>
      </c>
    </row>
    <row r="2501" spans="1:12">
      <c r="A2501" s="4">
        <v>43782.125</v>
      </c>
      <c r="B2501">
        <f t="shared" si="97"/>
        <v>13</v>
      </c>
      <c r="C2501">
        <f t="shared" si="96"/>
        <v>3</v>
      </c>
      <c r="D2501">
        <v>58</v>
      </c>
      <c r="E2501">
        <v>58</v>
      </c>
      <c r="F2501">
        <v>58</v>
      </c>
      <c r="G2501">
        <v>0</v>
      </c>
      <c r="I2501">
        <f>IF(ISBLANK(Table13[[#This Row],[T1]]),0,IF(Table13[[#This Row],[T1]]&gt;0,1,0))</f>
        <v>1</v>
      </c>
      <c r="J2501">
        <f>IF(ISBLANK(Table13[[#This Row],[T2]]),0,IF(Table13[[#This Row],[T2]]&gt;0,1,0))</f>
        <v>1</v>
      </c>
      <c r="K2501">
        <f>IF(ISBLANK(Table13[[#This Row],[T3]]),0,IF(Table13[[#This Row],[T3]]&gt;0,1,0))</f>
        <v>1</v>
      </c>
      <c r="L2501">
        <f>IF(ISBLANK(Table13[[#This Row],[T4]]),0,IF(Table13[[#This Row],[T4]]&gt;0,1,0))</f>
        <v>0</v>
      </c>
    </row>
    <row r="2502" spans="1:12">
      <c r="A2502" s="4">
        <v>43782.166666666664</v>
      </c>
      <c r="B2502">
        <f t="shared" si="97"/>
        <v>13</v>
      </c>
      <c r="C2502">
        <f t="shared" si="96"/>
        <v>4</v>
      </c>
      <c r="D2502">
        <v>57</v>
      </c>
      <c r="E2502">
        <v>20</v>
      </c>
      <c r="F2502">
        <v>57</v>
      </c>
      <c r="G2502">
        <v>0</v>
      </c>
      <c r="I2502">
        <f>IF(ISBLANK(Table13[[#This Row],[T1]]),0,IF(Table13[[#This Row],[T1]]&gt;0,1,0))</f>
        <v>1</v>
      </c>
      <c r="J2502">
        <f>IF(ISBLANK(Table13[[#This Row],[T2]]),0,IF(Table13[[#This Row],[T2]]&gt;0,1,0))</f>
        <v>1</v>
      </c>
      <c r="K2502">
        <f>IF(ISBLANK(Table13[[#This Row],[T3]]),0,IF(Table13[[#This Row],[T3]]&gt;0,1,0))</f>
        <v>1</v>
      </c>
      <c r="L2502">
        <f>IF(ISBLANK(Table13[[#This Row],[T4]]),0,IF(Table13[[#This Row],[T4]]&gt;0,1,0))</f>
        <v>0</v>
      </c>
    </row>
    <row r="2503" spans="1:12">
      <c r="A2503" s="4">
        <v>43782.208333333336</v>
      </c>
      <c r="B2503">
        <f t="shared" si="97"/>
        <v>13</v>
      </c>
      <c r="C2503">
        <f t="shared" si="96"/>
        <v>5</v>
      </c>
      <c r="D2503">
        <v>58</v>
      </c>
      <c r="E2503">
        <v>0</v>
      </c>
      <c r="F2503">
        <v>58</v>
      </c>
      <c r="G2503">
        <v>0</v>
      </c>
      <c r="I2503">
        <f>IF(ISBLANK(Table13[[#This Row],[T1]]),0,IF(Table13[[#This Row],[T1]]&gt;0,1,0))</f>
        <v>1</v>
      </c>
      <c r="J2503">
        <f>IF(ISBLANK(Table13[[#This Row],[T2]]),0,IF(Table13[[#This Row],[T2]]&gt;0,1,0))</f>
        <v>0</v>
      </c>
      <c r="K2503">
        <f>IF(ISBLANK(Table13[[#This Row],[T3]]),0,IF(Table13[[#This Row],[T3]]&gt;0,1,0))</f>
        <v>1</v>
      </c>
      <c r="L2503">
        <f>IF(ISBLANK(Table13[[#This Row],[T4]]),0,IF(Table13[[#This Row],[T4]]&gt;0,1,0))</f>
        <v>0</v>
      </c>
    </row>
    <row r="2504" spans="1:12">
      <c r="A2504" s="4">
        <v>43782.25</v>
      </c>
      <c r="B2504">
        <f t="shared" si="97"/>
        <v>13</v>
      </c>
      <c r="C2504">
        <f t="shared" si="96"/>
        <v>6</v>
      </c>
      <c r="D2504">
        <v>58</v>
      </c>
      <c r="E2504">
        <v>0</v>
      </c>
      <c r="F2504">
        <v>58</v>
      </c>
      <c r="G2504">
        <v>0</v>
      </c>
      <c r="I2504">
        <f>IF(ISBLANK(Table13[[#This Row],[T1]]),0,IF(Table13[[#This Row],[T1]]&gt;0,1,0))</f>
        <v>1</v>
      </c>
      <c r="J2504">
        <f>IF(ISBLANK(Table13[[#This Row],[T2]]),0,IF(Table13[[#This Row],[T2]]&gt;0,1,0))</f>
        <v>0</v>
      </c>
      <c r="K2504">
        <f>IF(ISBLANK(Table13[[#This Row],[T3]]),0,IF(Table13[[#This Row],[T3]]&gt;0,1,0))</f>
        <v>1</v>
      </c>
      <c r="L2504">
        <f>IF(ISBLANK(Table13[[#This Row],[T4]]),0,IF(Table13[[#This Row],[T4]]&gt;0,1,0))</f>
        <v>0</v>
      </c>
    </row>
    <row r="2505" spans="1:12">
      <c r="A2505" s="4">
        <v>43782.291666666664</v>
      </c>
      <c r="B2505">
        <f t="shared" si="97"/>
        <v>13</v>
      </c>
      <c r="C2505">
        <f t="shared" si="96"/>
        <v>7</v>
      </c>
      <c r="D2505">
        <v>58</v>
      </c>
      <c r="E2505">
        <v>0</v>
      </c>
      <c r="F2505">
        <v>58</v>
      </c>
      <c r="G2505">
        <v>0</v>
      </c>
      <c r="I2505">
        <f>IF(ISBLANK(Table13[[#This Row],[T1]]),0,IF(Table13[[#This Row],[T1]]&gt;0,1,0))</f>
        <v>1</v>
      </c>
      <c r="J2505">
        <f>IF(ISBLANK(Table13[[#This Row],[T2]]),0,IF(Table13[[#This Row],[T2]]&gt;0,1,0))</f>
        <v>0</v>
      </c>
      <c r="K2505">
        <f>IF(ISBLANK(Table13[[#This Row],[T3]]),0,IF(Table13[[#This Row],[T3]]&gt;0,1,0))</f>
        <v>1</v>
      </c>
      <c r="L2505">
        <f>IF(ISBLANK(Table13[[#This Row],[T4]]),0,IF(Table13[[#This Row],[T4]]&gt;0,1,0))</f>
        <v>0</v>
      </c>
    </row>
    <row r="2506" spans="1:12">
      <c r="A2506" s="4">
        <v>43782.333333333336</v>
      </c>
      <c r="B2506">
        <f t="shared" si="97"/>
        <v>13</v>
      </c>
      <c r="C2506">
        <f t="shared" si="96"/>
        <v>8</v>
      </c>
      <c r="D2506">
        <v>44</v>
      </c>
      <c r="E2506">
        <v>0</v>
      </c>
      <c r="F2506">
        <v>58</v>
      </c>
      <c r="G2506">
        <v>0</v>
      </c>
      <c r="I2506">
        <f>IF(ISBLANK(Table13[[#This Row],[T1]]),0,IF(Table13[[#This Row],[T1]]&gt;0,1,0))</f>
        <v>1</v>
      </c>
      <c r="J2506">
        <f>IF(ISBLANK(Table13[[#This Row],[T2]]),0,IF(Table13[[#This Row],[T2]]&gt;0,1,0))</f>
        <v>0</v>
      </c>
      <c r="K2506">
        <f>IF(ISBLANK(Table13[[#This Row],[T3]]),0,IF(Table13[[#This Row],[T3]]&gt;0,1,0))</f>
        <v>1</v>
      </c>
      <c r="L2506">
        <f>IF(ISBLANK(Table13[[#This Row],[T4]]),0,IF(Table13[[#This Row],[T4]]&gt;0,1,0))</f>
        <v>0</v>
      </c>
    </row>
    <row r="2507" spans="1:12">
      <c r="A2507" s="4">
        <v>43782.375</v>
      </c>
      <c r="B2507">
        <f t="shared" si="97"/>
        <v>13</v>
      </c>
      <c r="C2507">
        <f t="shared" si="96"/>
        <v>9</v>
      </c>
      <c r="D2507">
        <v>0</v>
      </c>
      <c r="E2507">
        <v>0</v>
      </c>
      <c r="F2507">
        <v>57</v>
      </c>
      <c r="G2507">
        <v>0</v>
      </c>
      <c r="I2507">
        <f>IF(ISBLANK(Table13[[#This Row],[T1]]),0,IF(Table13[[#This Row],[T1]]&gt;0,1,0))</f>
        <v>0</v>
      </c>
      <c r="J2507">
        <f>IF(ISBLANK(Table13[[#This Row],[T2]]),0,IF(Table13[[#This Row],[T2]]&gt;0,1,0))</f>
        <v>0</v>
      </c>
      <c r="K2507">
        <f>IF(ISBLANK(Table13[[#This Row],[T3]]),0,IF(Table13[[#This Row],[T3]]&gt;0,1,0))</f>
        <v>1</v>
      </c>
      <c r="L2507">
        <f>IF(ISBLANK(Table13[[#This Row],[T4]]),0,IF(Table13[[#This Row],[T4]]&gt;0,1,0))</f>
        <v>0</v>
      </c>
    </row>
    <row r="2508" spans="1:12">
      <c r="A2508" s="4">
        <v>43782.416666666664</v>
      </c>
      <c r="B2508">
        <f t="shared" si="97"/>
        <v>13</v>
      </c>
      <c r="C2508">
        <f t="shared" si="96"/>
        <v>10</v>
      </c>
      <c r="D2508">
        <v>0</v>
      </c>
      <c r="E2508">
        <v>0</v>
      </c>
      <c r="F2508">
        <v>58</v>
      </c>
      <c r="G2508">
        <v>0</v>
      </c>
      <c r="I2508">
        <f>IF(ISBLANK(Table13[[#This Row],[T1]]),0,IF(Table13[[#This Row],[T1]]&gt;0,1,0))</f>
        <v>0</v>
      </c>
      <c r="J2508">
        <f>IF(ISBLANK(Table13[[#This Row],[T2]]),0,IF(Table13[[#This Row],[T2]]&gt;0,1,0))</f>
        <v>0</v>
      </c>
      <c r="K2508">
        <f>IF(ISBLANK(Table13[[#This Row],[T3]]),0,IF(Table13[[#This Row],[T3]]&gt;0,1,0))</f>
        <v>1</v>
      </c>
      <c r="L2508">
        <f>IF(ISBLANK(Table13[[#This Row],[T4]]),0,IF(Table13[[#This Row],[T4]]&gt;0,1,0))</f>
        <v>0</v>
      </c>
    </row>
    <row r="2509" spans="1:12">
      <c r="A2509" s="4">
        <v>43782.458333333336</v>
      </c>
      <c r="B2509">
        <f t="shared" si="97"/>
        <v>13</v>
      </c>
      <c r="C2509">
        <f t="shared" si="96"/>
        <v>11</v>
      </c>
      <c r="D2509">
        <v>0</v>
      </c>
      <c r="E2509">
        <v>0</v>
      </c>
      <c r="F2509">
        <v>58</v>
      </c>
      <c r="G2509">
        <v>0</v>
      </c>
      <c r="I2509">
        <f>IF(ISBLANK(Table13[[#This Row],[T1]]),0,IF(Table13[[#This Row],[T1]]&gt;0,1,0))</f>
        <v>0</v>
      </c>
      <c r="J2509">
        <f>IF(ISBLANK(Table13[[#This Row],[T2]]),0,IF(Table13[[#This Row],[T2]]&gt;0,1,0))</f>
        <v>0</v>
      </c>
      <c r="K2509">
        <f>IF(ISBLANK(Table13[[#This Row],[T3]]),0,IF(Table13[[#This Row],[T3]]&gt;0,1,0))</f>
        <v>1</v>
      </c>
      <c r="L2509">
        <f>IF(ISBLANK(Table13[[#This Row],[T4]]),0,IF(Table13[[#This Row],[T4]]&gt;0,1,0))</f>
        <v>0</v>
      </c>
    </row>
    <row r="2510" spans="1:12">
      <c r="A2510" s="4">
        <v>43782.5</v>
      </c>
      <c r="B2510">
        <f t="shared" si="97"/>
        <v>13</v>
      </c>
      <c r="C2510">
        <f t="shared" si="96"/>
        <v>12</v>
      </c>
      <c r="D2510">
        <v>0</v>
      </c>
      <c r="E2510">
        <v>0</v>
      </c>
      <c r="F2510">
        <v>58</v>
      </c>
      <c r="G2510">
        <v>0</v>
      </c>
      <c r="I2510">
        <f>IF(ISBLANK(Table13[[#This Row],[T1]]),0,IF(Table13[[#This Row],[T1]]&gt;0,1,0))</f>
        <v>0</v>
      </c>
      <c r="J2510">
        <f>IF(ISBLANK(Table13[[#This Row],[T2]]),0,IF(Table13[[#This Row],[T2]]&gt;0,1,0))</f>
        <v>0</v>
      </c>
      <c r="K2510">
        <f>IF(ISBLANK(Table13[[#This Row],[T3]]),0,IF(Table13[[#This Row],[T3]]&gt;0,1,0))</f>
        <v>1</v>
      </c>
      <c r="L2510">
        <f>IF(ISBLANK(Table13[[#This Row],[T4]]),0,IF(Table13[[#This Row],[T4]]&gt;0,1,0))</f>
        <v>0</v>
      </c>
    </row>
    <row r="2511" spans="1:12">
      <c r="A2511" s="4">
        <v>43782.541666666664</v>
      </c>
      <c r="B2511">
        <f t="shared" si="97"/>
        <v>13</v>
      </c>
      <c r="C2511">
        <f t="shared" si="96"/>
        <v>13</v>
      </c>
      <c r="D2511">
        <v>0</v>
      </c>
      <c r="E2511">
        <v>0</v>
      </c>
      <c r="F2511">
        <v>58</v>
      </c>
      <c r="G2511">
        <v>0</v>
      </c>
      <c r="I2511">
        <f>IF(ISBLANK(Table13[[#This Row],[T1]]),0,IF(Table13[[#This Row],[T1]]&gt;0,1,0))</f>
        <v>0</v>
      </c>
      <c r="J2511">
        <f>IF(ISBLANK(Table13[[#This Row],[T2]]),0,IF(Table13[[#This Row],[T2]]&gt;0,1,0))</f>
        <v>0</v>
      </c>
      <c r="K2511">
        <f>IF(ISBLANK(Table13[[#This Row],[T3]]),0,IF(Table13[[#This Row],[T3]]&gt;0,1,0))</f>
        <v>1</v>
      </c>
      <c r="L2511">
        <f>IF(ISBLANK(Table13[[#This Row],[T4]]),0,IF(Table13[[#This Row],[T4]]&gt;0,1,0))</f>
        <v>0</v>
      </c>
    </row>
    <row r="2512" spans="1:12">
      <c r="A2512" s="4">
        <v>43782.583333333336</v>
      </c>
      <c r="B2512">
        <f t="shared" si="97"/>
        <v>13</v>
      </c>
      <c r="C2512">
        <f t="shared" si="96"/>
        <v>14</v>
      </c>
      <c r="D2512">
        <v>0</v>
      </c>
      <c r="E2512">
        <v>0</v>
      </c>
      <c r="F2512">
        <v>58</v>
      </c>
      <c r="G2512">
        <v>0</v>
      </c>
      <c r="I2512">
        <f>IF(ISBLANK(Table13[[#This Row],[T1]]),0,IF(Table13[[#This Row],[T1]]&gt;0,1,0))</f>
        <v>0</v>
      </c>
      <c r="J2512">
        <f>IF(ISBLANK(Table13[[#This Row],[T2]]),0,IF(Table13[[#This Row],[T2]]&gt;0,1,0))</f>
        <v>0</v>
      </c>
      <c r="K2512">
        <f>IF(ISBLANK(Table13[[#This Row],[T3]]),0,IF(Table13[[#This Row],[T3]]&gt;0,1,0))</f>
        <v>1</v>
      </c>
      <c r="L2512">
        <f>IF(ISBLANK(Table13[[#This Row],[T4]]),0,IF(Table13[[#This Row],[T4]]&gt;0,1,0))</f>
        <v>0</v>
      </c>
    </row>
    <row r="2513" spans="1:12">
      <c r="A2513" s="4">
        <v>43782.625</v>
      </c>
      <c r="B2513">
        <f t="shared" si="97"/>
        <v>13</v>
      </c>
      <c r="C2513">
        <f t="shared" si="96"/>
        <v>15</v>
      </c>
      <c r="D2513">
        <v>0</v>
      </c>
      <c r="E2513">
        <v>0</v>
      </c>
      <c r="F2513">
        <v>57</v>
      </c>
      <c r="G2513">
        <v>0</v>
      </c>
      <c r="I2513">
        <f>IF(ISBLANK(Table13[[#This Row],[T1]]),0,IF(Table13[[#This Row],[T1]]&gt;0,1,0))</f>
        <v>0</v>
      </c>
      <c r="J2513">
        <f>IF(ISBLANK(Table13[[#This Row],[T2]]),0,IF(Table13[[#This Row],[T2]]&gt;0,1,0))</f>
        <v>0</v>
      </c>
      <c r="K2513">
        <f>IF(ISBLANK(Table13[[#This Row],[T3]]),0,IF(Table13[[#This Row],[T3]]&gt;0,1,0))</f>
        <v>1</v>
      </c>
      <c r="L2513">
        <f>IF(ISBLANK(Table13[[#This Row],[T4]]),0,IF(Table13[[#This Row],[T4]]&gt;0,1,0))</f>
        <v>0</v>
      </c>
    </row>
    <row r="2514" spans="1:12">
      <c r="A2514" s="4">
        <v>43782.666666666664</v>
      </c>
      <c r="B2514">
        <f t="shared" si="97"/>
        <v>13</v>
      </c>
      <c r="C2514">
        <f t="shared" si="96"/>
        <v>16</v>
      </c>
      <c r="D2514">
        <v>0</v>
      </c>
      <c r="E2514">
        <v>25</v>
      </c>
      <c r="F2514">
        <v>53</v>
      </c>
      <c r="G2514">
        <v>0</v>
      </c>
      <c r="I2514">
        <f>IF(ISBLANK(Table13[[#This Row],[T1]]),0,IF(Table13[[#This Row],[T1]]&gt;0,1,0))</f>
        <v>0</v>
      </c>
      <c r="J2514">
        <f>IF(ISBLANK(Table13[[#This Row],[T2]]),0,IF(Table13[[#This Row],[T2]]&gt;0,1,0))</f>
        <v>1</v>
      </c>
      <c r="K2514">
        <f>IF(ISBLANK(Table13[[#This Row],[T3]]),0,IF(Table13[[#This Row],[T3]]&gt;0,1,0))</f>
        <v>1</v>
      </c>
      <c r="L2514">
        <f>IF(ISBLANK(Table13[[#This Row],[T4]]),0,IF(Table13[[#This Row],[T4]]&gt;0,1,0))</f>
        <v>0</v>
      </c>
    </row>
    <row r="2515" spans="1:12">
      <c r="A2515" s="4">
        <v>43782.708333333336</v>
      </c>
      <c r="B2515">
        <f t="shared" si="97"/>
        <v>13</v>
      </c>
      <c r="C2515">
        <f t="shared" si="96"/>
        <v>17</v>
      </c>
      <c r="D2515">
        <v>0</v>
      </c>
      <c r="E2515">
        <v>58</v>
      </c>
      <c r="F2515">
        <v>16</v>
      </c>
      <c r="G2515">
        <v>0</v>
      </c>
      <c r="I2515">
        <f>IF(ISBLANK(Table13[[#This Row],[T1]]),0,IF(Table13[[#This Row],[T1]]&gt;0,1,0))</f>
        <v>0</v>
      </c>
      <c r="J2515">
        <f>IF(ISBLANK(Table13[[#This Row],[T2]]),0,IF(Table13[[#This Row],[T2]]&gt;0,1,0))</f>
        <v>1</v>
      </c>
      <c r="K2515">
        <f>IF(ISBLANK(Table13[[#This Row],[T3]]),0,IF(Table13[[#This Row],[T3]]&gt;0,1,0))</f>
        <v>1</v>
      </c>
      <c r="L2515">
        <f>IF(ISBLANK(Table13[[#This Row],[T4]]),0,IF(Table13[[#This Row],[T4]]&gt;0,1,0))</f>
        <v>0</v>
      </c>
    </row>
    <row r="2516" spans="1:12">
      <c r="A2516" s="4">
        <v>43782.75</v>
      </c>
      <c r="B2516">
        <f t="shared" si="97"/>
        <v>13</v>
      </c>
      <c r="C2516">
        <f t="shared" si="96"/>
        <v>18</v>
      </c>
      <c r="D2516">
        <v>0</v>
      </c>
      <c r="E2516">
        <v>56</v>
      </c>
      <c r="F2516">
        <v>0</v>
      </c>
      <c r="G2516">
        <v>0</v>
      </c>
      <c r="I2516">
        <f>IF(ISBLANK(Table13[[#This Row],[T1]]),0,IF(Table13[[#This Row],[T1]]&gt;0,1,0))</f>
        <v>0</v>
      </c>
      <c r="J2516">
        <f>IF(ISBLANK(Table13[[#This Row],[T2]]),0,IF(Table13[[#This Row],[T2]]&gt;0,1,0))</f>
        <v>1</v>
      </c>
      <c r="K2516">
        <f>IF(ISBLANK(Table13[[#This Row],[T3]]),0,IF(Table13[[#This Row],[T3]]&gt;0,1,0))</f>
        <v>0</v>
      </c>
      <c r="L2516">
        <f>IF(ISBLANK(Table13[[#This Row],[T4]]),0,IF(Table13[[#This Row],[T4]]&gt;0,1,0))</f>
        <v>0</v>
      </c>
    </row>
    <row r="2517" spans="1:12">
      <c r="A2517" s="4">
        <v>43782.791666666664</v>
      </c>
      <c r="B2517">
        <f t="shared" si="97"/>
        <v>13</v>
      </c>
      <c r="C2517">
        <f t="shared" si="96"/>
        <v>19</v>
      </c>
      <c r="D2517">
        <v>0</v>
      </c>
      <c r="E2517">
        <v>54</v>
      </c>
      <c r="F2517">
        <v>0</v>
      </c>
      <c r="G2517">
        <v>0</v>
      </c>
      <c r="I2517">
        <f>IF(ISBLANK(Table13[[#This Row],[T1]]),0,IF(Table13[[#This Row],[T1]]&gt;0,1,0))</f>
        <v>0</v>
      </c>
      <c r="J2517">
        <f>IF(ISBLANK(Table13[[#This Row],[T2]]),0,IF(Table13[[#This Row],[T2]]&gt;0,1,0))</f>
        <v>1</v>
      </c>
      <c r="K2517">
        <f>IF(ISBLANK(Table13[[#This Row],[T3]]),0,IF(Table13[[#This Row],[T3]]&gt;0,1,0))</f>
        <v>0</v>
      </c>
      <c r="L2517">
        <f>IF(ISBLANK(Table13[[#This Row],[T4]]),0,IF(Table13[[#This Row],[T4]]&gt;0,1,0))</f>
        <v>0</v>
      </c>
    </row>
    <row r="2518" spans="1:12">
      <c r="A2518" s="4">
        <v>43782.833333333336</v>
      </c>
      <c r="B2518">
        <f t="shared" si="97"/>
        <v>13</v>
      </c>
      <c r="C2518">
        <f t="shared" si="96"/>
        <v>20</v>
      </c>
      <c r="D2518">
        <v>0</v>
      </c>
      <c r="E2518">
        <v>58</v>
      </c>
      <c r="F2518">
        <v>0</v>
      </c>
      <c r="G2518">
        <v>0</v>
      </c>
      <c r="I2518">
        <f>IF(ISBLANK(Table13[[#This Row],[T1]]),0,IF(Table13[[#This Row],[T1]]&gt;0,1,0))</f>
        <v>0</v>
      </c>
      <c r="J2518">
        <f>IF(ISBLANK(Table13[[#This Row],[T2]]),0,IF(Table13[[#This Row],[T2]]&gt;0,1,0))</f>
        <v>1</v>
      </c>
      <c r="K2518">
        <f>IF(ISBLANK(Table13[[#This Row],[T3]]),0,IF(Table13[[#This Row],[T3]]&gt;0,1,0))</f>
        <v>0</v>
      </c>
      <c r="L2518">
        <f>IF(ISBLANK(Table13[[#This Row],[T4]]),0,IF(Table13[[#This Row],[T4]]&gt;0,1,0))</f>
        <v>0</v>
      </c>
    </row>
    <row r="2519" spans="1:12">
      <c r="A2519" s="4">
        <v>43782.875</v>
      </c>
      <c r="B2519">
        <f t="shared" si="97"/>
        <v>13</v>
      </c>
      <c r="C2519">
        <f t="shared" si="96"/>
        <v>21</v>
      </c>
      <c r="D2519">
        <v>15</v>
      </c>
      <c r="E2519">
        <v>58</v>
      </c>
      <c r="F2519">
        <v>5</v>
      </c>
      <c r="G2519">
        <v>0</v>
      </c>
      <c r="I2519">
        <f>IF(ISBLANK(Table13[[#This Row],[T1]]),0,IF(Table13[[#This Row],[T1]]&gt;0,1,0))</f>
        <v>1</v>
      </c>
      <c r="J2519">
        <f>IF(ISBLANK(Table13[[#This Row],[T2]]),0,IF(Table13[[#This Row],[T2]]&gt;0,1,0))</f>
        <v>1</v>
      </c>
      <c r="K2519">
        <f>IF(ISBLANK(Table13[[#This Row],[T3]]),0,IF(Table13[[#This Row],[T3]]&gt;0,1,0))</f>
        <v>1</v>
      </c>
      <c r="L2519">
        <f>IF(ISBLANK(Table13[[#This Row],[T4]]),0,IF(Table13[[#This Row],[T4]]&gt;0,1,0))</f>
        <v>0</v>
      </c>
    </row>
    <row r="2520" spans="1:12">
      <c r="A2520" s="4">
        <v>43782.916666666664</v>
      </c>
      <c r="B2520">
        <f t="shared" si="97"/>
        <v>13</v>
      </c>
      <c r="C2520">
        <f t="shared" si="96"/>
        <v>22</v>
      </c>
      <c r="D2520">
        <v>58</v>
      </c>
      <c r="E2520">
        <v>58</v>
      </c>
      <c r="F2520">
        <v>52</v>
      </c>
      <c r="G2520">
        <v>0</v>
      </c>
      <c r="I2520">
        <f>IF(ISBLANK(Table13[[#This Row],[T1]]),0,IF(Table13[[#This Row],[T1]]&gt;0,1,0))</f>
        <v>1</v>
      </c>
      <c r="J2520">
        <f>IF(ISBLANK(Table13[[#This Row],[T2]]),0,IF(Table13[[#This Row],[T2]]&gt;0,1,0))</f>
        <v>1</v>
      </c>
      <c r="K2520">
        <f>IF(ISBLANK(Table13[[#This Row],[T3]]),0,IF(Table13[[#This Row],[T3]]&gt;0,1,0))</f>
        <v>1</v>
      </c>
      <c r="L2520">
        <f>IF(ISBLANK(Table13[[#This Row],[T4]]),0,IF(Table13[[#This Row],[T4]]&gt;0,1,0))</f>
        <v>0</v>
      </c>
    </row>
    <row r="2521" spans="1:12">
      <c r="A2521" s="4">
        <v>43782.958333333336</v>
      </c>
      <c r="B2521">
        <f t="shared" si="97"/>
        <v>13</v>
      </c>
      <c r="C2521">
        <f t="shared" si="96"/>
        <v>23</v>
      </c>
      <c r="D2521">
        <v>57</v>
      </c>
      <c r="E2521">
        <v>57</v>
      </c>
      <c r="F2521">
        <v>57</v>
      </c>
      <c r="G2521">
        <v>0</v>
      </c>
      <c r="I2521">
        <f>IF(ISBLANK(Table13[[#This Row],[T1]]),0,IF(Table13[[#This Row],[T1]]&gt;0,1,0))</f>
        <v>1</v>
      </c>
      <c r="J2521">
        <f>IF(ISBLANK(Table13[[#This Row],[T2]]),0,IF(Table13[[#This Row],[T2]]&gt;0,1,0))</f>
        <v>1</v>
      </c>
      <c r="K2521">
        <f>IF(ISBLANK(Table13[[#This Row],[T3]]),0,IF(Table13[[#This Row],[T3]]&gt;0,1,0))</f>
        <v>1</v>
      </c>
      <c r="L2521">
        <f>IF(ISBLANK(Table13[[#This Row],[T4]]),0,IF(Table13[[#This Row],[T4]]&gt;0,1,0))</f>
        <v>0</v>
      </c>
    </row>
    <row r="2522" spans="1:12">
      <c r="A2522" s="4">
        <v>43783</v>
      </c>
      <c r="B2522">
        <f t="shared" si="97"/>
        <v>14</v>
      </c>
      <c r="C2522">
        <f t="shared" si="96"/>
        <v>0</v>
      </c>
      <c r="D2522">
        <v>58</v>
      </c>
      <c r="E2522">
        <v>55</v>
      </c>
      <c r="F2522">
        <v>58</v>
      </c>
      <c r="G2522">
        <v>0</v>
      </c>
      <c r="I2522">
        <f>IF(ISBLANK(Table13[[#This Row],[T1]]),0,IF(Table13[[#This Row],[T1]]&gt;0,1,0))</f>
        <v>1</v>
      </c>
      <c r="J2522">
        <f>IF(ISBLANK(Table13[[#This Row],[T2]]),0,IF(Table13[[#This Row],[T2]]&gt;0,1,0))</f>
        <v>1</v>
      </c>
      <c r="K2522">
        <f>IF(ISBLANK(Table13[[#This Row],[T3]]),0,IF(Table13[[#This Row],[T3]]&gt;0,1,0))</f>
        <v>1</v>
      </c>
      <c r="L2522">
        <f>IF(ISBLANK(Table13[[#This Row],[T4]]),0,IF(Table13[[#This Row],[T4]]&gt;0,1,0))</f>
        <v>0</v>
      </c>
    </row>
    <row r="2523" spans="1:12">
      <c r="A2523" s="4">
        <v>43783.041666666664</v>
      </c>
      <c r="B2523">
        <f t="shared" si="97"/>
        <v>14</v>
      </c>
      <c r="C2523">
        <f t="shared" ref="C2523:C2586" si="98">HOUR(A2523)</f>
        <v>1</v>
      </c>
      <c r="D2523">
        <v>58</v>
      </c>
      <c r="E2523">
        <v>51</v>
      </c>
      <c r="F2523">
        <v>58</v>
      </c>
      <c r="G2523">
        <v>0</v>
      </c>
      <c r="I2523">
        <f>IF(ISBLANK(Table13[[#This Row],[T1]]),0,IF(Table13[[#This Row],[T1]]&gt;0,1,0))</f>
        <v>1</v>
      </c>
      <c r="J2523">
        <f>IF(ISBLANK(Table13[[#This Row],[T2]]),0,IF(Table13[[#This Row],[T2]]&gt;0,1,0))</f>
        <v>1</v>
      </c>
      <c r="K2523">
        <f>IF(ISBLANK(Table13[[#This Row],[T3]]),0,IF(Table13[[#This Row],[T3]]&gt;0,1,0))</f>
        <v>1</v>
      </c>
      <c r="L2523">
        <f>IF(ISBLANK(Table13[[#This Row],[T4]]),0,IF(Table13[[#This Row],[T4]]&gt;0,1,0))</f>
        <v>0</v>
      </c>
    </row>
    <row r="2524" spans="1:12">
      <c r="A2524" s="4">
        <v>43783.083333333336</v>
      </c>
      <c r="B2524">
        <f t="shared" si="97"/>
        <v>14</v>
      </c>
      <c r="C2524">
        <f t="shared" si="98"/>
        <v>2</v>
      </c>
      <c r="D2524">
        <v>58</v>
      </c>
      <c r="E2524">
        <v>50</v>
      </c>
      <c r="F2524">
        <v>58</v>
      </c>
      <c r="G2524">
        <v>0</v>
      </c>
      <c r="I2524">
        <f>IF(ISBLANK(Table13[[#This Row],[T1]]),0,IF(Table13[[#This Row],[T1]]&gt;0,1,0))</f>
        <v>1</v>
      </c>
      <c r="J2524">
        <f>IF(ISBLANK(Table13[[#This Row],[T2]]),0,IF(Table13[[#This Row],[T2]]&gt;0,1,0))</f>
        <v>1</v>
      </c>
      <c r="K2524">
        <f>IF(ISBLANK(Table13[[#This Row],[T3]]),0,IF(Table13[[#This Row],[T3]]&gt;0,1,0))</f>
        <v>1</v>
      </c>
      <c r="L2524">
        <f>IF(ISBLANK(Table13[[#This Row],[T4]]),0,IF(Table13[[#This Row],[T4]]&gt;0,1,0))</f>
        <v>0</v>
      </c>
    </row>
    <row r="2525" spans="1:12">
      <c r="A2525" s="4">
        <v>43783.125</v>
      </c>
      <c r="B2525">
        <f t="shared" si="97"/>
        <v>14</v>
      </c>
      <c r="C2525">
        <f t="shared" si="98"/>
        <v>3</v>
      </c>
      <c r="D2525">
        <v>57</v>
      </c>
      <c r="E2525">
        <v>41</v>
      </c>
      <c r="F2525">
        <v>57</v>
      </c>
      <c r="G2525">
        <v>0</v>
      </c>
      <c r="I2525">
        <f>IF(ISBLANK(Table13[[#This Row],[T1]]),0,IF(Table13[[#This Row],[T1]]&gt;0,1,0))</f>
        <v>1</v>
      </c>
      <c r="J2525">
        <f>IF(ISBLANK(Table13[[#This Row],[T2]]),0,IF(Table13[[#This Row],[T2]]&gt;0,1,0))</f>
        <v>1</v>
      </c>
      <c r="K2525">
        <f>IF(ISBLANK(Table13[[#This Row],[T3]]),0,IF(Table13[[#This Row],[T3]]&gt;0,1,0))</f>
        <v>1</v>
      </c>
      <c r="L2525">
        <f>IF(ISBLANK(Table13[[#This Row],[T4]]),0,IF(Table13[[#This Row],[T4]]&gt;0,1,0))</f>
        <v>0</v>
      </c>
    </row>
    <row r="2526" spans="1:12">
      <c r="A2526" s="4">
        <v>43783.166666666664</v>
      </c>
      <c r="B2526">
        <f t="shared" si="97"/>
        <v>14</v>
      </c>
      <c r="C2526">
        <f t="shared" si="98"/>
        <v>4</v>
      </c>
      <c r="D2526">
        <v>58</v>
      </c>
      <c r="E2526">
        <v>57</v>
      </c>
      <c r="F2526">
        <v>58</v>
      </c>
      <c r="G2526">
        <v>0</v>
      </c>
      <c r="I2526">
        <f>IF(ISBLANK(Table13[[#This Row],[T1]]),0,IF(Table13[[#This Row],[T1]]&gt;0,1,0))</f>
        <v>1</v>
      </c>
      <c r="J2526">
        <f>IF(ISBLANK(Table13[[#This Row],[T2]]),0,IF(Table13[[#This Row],[T2]]&gt;0,1,0))</f>
        <v>1</v>
      </c>
      <c r="K2526">
        <f>IF(ISBLANK(Table13[[#This Row],[T3]]),0,IF(Table13[[#This Row],[T3]]&gt;0,1,0))</f>
        <v>1</v>
      </c>
      <c r="L2526">
        <f>IF(ISBLANK(Table13[[#This Row],[T4]]),0,IF(Table13[[#This Row],[T4]]&gt;0,1,0))</f>
        <v>0</v>
      </c>
    </row>
    <row r="2527" spans="1:12">
      <c r="A2527" s="4">
        <v>43783.208333333336</v>
      </c>
      <c r="B2527">
        <f t="shared" si="97"/>
        <v>14</v>
      </c>
      <c r="C2527">
        <f t="shared" si="98"/>
        <v>5</v>
      </c>
      <c r="D2527">
        <v>58</v>
      </c>
      <c r="E2527">
        <v>58</v>
      </c>
      <c r="F2527">
        <v>58</v>
      </c>
      <c r="G2527">
        <v>0</v>
      </c>
      <c r="I2527">
        <f>IF(ISBLANK(Table13[[#This Row],[T1]]),0,IF(Table13[[#This Row],[T1]]&gt;0,1,0))</f>
        <v>1</v>
      </c>
      <c r="J2527">
        <f>IF(ISBLANK(Table13[[#This Row],[T2]]),0,IF(Table13[[#This Row],[T2]]&gt;0,1,0))</f>
        <v>1</v>
      </c>
      <c r="K2527">
        <f>IF(ISBLANK(Table13[[#This Row],[T3]]),0,IF(Table13[[#This Row],[T3]]&gt;0,1,0))</f>
        <v>1</v>
      </c>
      <c r="L2527">
        <f>IF(ISBLANK(Table13[[#This Row],[T4]]),0,IF(Table13[[#This Row],[T4]]&gt;0,1,0))</f>
        <v>0</v>
      </c>
    </row>
    <row r="2528" spans="1:12">
      <c r="A2528" s="4">
        <v>43783.25</v>
      </c>
      <c r="B2528">
        <f t="shared" si="97"/>
        <v>14</v>
      </c>
      <c r="C2528">
        <f t="shared" si="98"/>
        <v>6</v>
      </c>
      <c r="D2528">
        <v>58</v>
      </c>
      <c r="E2528">
        <v>24</v>
      </c>
      <c r="F2528">
        <v>58</v>
      </c>
      <c r="G2528">
        <v>0</v>
      </c>
      <c r="I2528">
        <f>IF(ISBLANK(Table13[[#This Row],[T1]]),0,IF(Table13[[#This Row],[T1]]&gt;0,1,0))</f>
        <v>1</v>
      </c>
      <c r="J2528">
        <f>IF(ISBLANK(Table13[[#This Row],[T2]]),0,IF(Table13[[#This Row],[T2]]&gt;0,1,0))</f>
        <v>1</v>
      </c>
      <c r="K2528">
        <f>IF(ISBLANK(Table13[[#This Row],[T3]]),0,IF(Table13[[#This Row],[T3]]&gt;0,1,0))</f>
        <v>1</v>
      </c>
      <c r="L2528">
        <f>IF(ISBLANK(Table13[[#This Row],[T4]]),0,IF(Table13[[#This Row],[T4]]&gt;0,1,0))</f>
        <v>0</v>
      </c>
    </row>
    <row r="2529" spans="1:12">
      <c r="A2529" s="4">
        <v>43783.291666666664</v>
      </c>
      <c r="B2529">
        <f t="shared" si="97"/>
        <v>14</v>
      </c>
      <c r="C2529">
        <f t="shared" si="98"/>
        <v>7</v>
      </c>
      <c r="D2529">
        <v>31</v>
      </c>
      <c r="E2529">
        <v>24</v>
      </c>
      <c r="F2529">
        <v>58</v>
      </c>
      <c r="G2529">
        <v>0</v>
      </c>
      <c r="I2529">
        <f>IF(ISBLANK(Table13[[#This Row],[T1]]),0,IF(Table13[[#This Row],[T1]]&gt;0,1,0))</f>
        <v>1</v>
      </c>
      <c r="J2529">
        <f>IF(ISBLANK(Table13[[#This Row],[T2]]),0,IF(Table13[[#This Row],[T2]]&gt;0,1,0))</f>
        <v>1</v>
      </c>
      <c r="K2529">
        <f>IF(ISBLANK(Table13[[#This Row],[T3]]),0,IF(Table13[[#This Row],[T3]]&gt;0,1,0))</f>
        <v>1</v>
      </c>
      <c r="L2529">
        <f>IF(ISBLANK(Table13[[#This Row],[T4]]),0,IF(Table13[[#This Row],[T4]]&gt;0,1,0))</f>
        <v>0</v>
      </c>
    </row>
    <row r="2530" spans="1:12">
      <c r="A2530" s="4">
        <v>43783.333333333336</v>
      </c>
      <c r="B2530">
        <f t="shared" si="97"/>
        <v>14</v>
      </c>
      <c r="C2530">
        <f t="shared" si="98"/>
        <v>8</v>
      </c>
      <c r="D2530">
        <v>0</v>
      </c>
      <c r="E2530">
        <v>0</v>
      </c>
      <c r="F2530">
        <v>57</v>
      </c>
      <c r="G2530">
        <v>0</v>
      </c>
      <c r="I2530">
        <f>IF(ISBLANK(Table13[[#This Row],[T1]]),0,IF(Table13[[#This Row],[T1]]&gt;0,1,0))</f>
        <v>0</v>
      </c>
      <c r="J2530">
        <f>IF(ISBLANK(Table13[[#This Row],[T2]]),0,IF(Table13[[#This Row],[T2]]&gt;0,1,0))</f>
        <v>0</v>
      </c>
      <c r="K2530">
        <f>IF(ISBLANK(Table13[[#This Row],[T3]]),0,IF(Table13[[#This Row],[T3]]&gt;0,1,0))</f>
        <v>1</v>
      </c>
      <c r="L2530">
        <f>IF(ISBLANK(Table13[[#This Row],[T4]]),0,IF(Table13[[#This Row],[T4]]&gt;0,1,0))</f>
        <v>0</v>
      </c>
    </row>
    <row r="2531" spans="1:12">
      <c r="A2531" s="4">
        <v>43783.375</v>
      </c>
      <c r="B2531">
        <f t="shared" si="97"/>
        <v>14</v>
      </c>
      <c r="C2531">
        <f t="shared" si="98"/>
        <v>9</v>
      </c>
      <c r="D2531">
        <v>0</v>
      </c>
      <c r="E2531">
        <v>0</v>
      </c>
      <c r="F2531">
        <v>58</v>
      </c>
      <c r="G2531">
        <v>0</v>
      </c>
      <c r="I2531">
        <f>IF(ISBLANK(Table13[[#This Row],[T1]]),0,IF(Table13[[#This Row],[T1]]&gt;0,1,0))</f>
        <v>0</v>
      </c>
      <c r="J2531">
        <f>IF(ISBLANK(Table13[[#This Row],[T2]]),0,IF(Table13[[#This Row],[T2]]&gt;0,1,0))</f>
        <v>0</v>
      </c>
      <c r="K2531">
        <f>IF(ISBLANK(Table13[[#This Row],[T3]]),0,IF(Table13[[#This Row],[T3]]&gt;0,1,0))</f>
        <v>1</v>
      </c>
      <c r="L2531">
        <f>IF(ISBLANK(Table13[[#This Row],[T4]]),0,IF(Table13[[#This Row],[T4]]&gt;0,1,0))</f>
        <v>0</v>
      </c>
    </row>
    <row r="2532" spans="1:12">
      <c r="A2532" s="4">
        <v>43783.416666666664</v>
      </c>
      <c r="B2532">
        <f t="shared" si="97"/>
        <v>14</v>
      </c>
      <c r="C2532">
        <f t="shared" si="98"/>
        <v>10</v>
      </c>
      <c r="D2532">
        <v>0</v>
      </c>
      <c r="E2532">
        <v>0</v>
      </c>
      <c r="F2532">
        <v>58</v>
      </c>
      <c r="G2532">
        <v>0</v>
      </c>
      <c r="I2532">
        <f>IF(ISBLANK(Table13[[#This Row],[T1]]),0,IF(Table13[[#This Row],[T1]]&gt;0,1,0))</f>
        <v>0</v>
      </c>
      <c r="J2532">
        <f>IF(ISBLANK(Table13[[#This Row],[T2]]),0,IF(Table13[[#This Row],[T2]]&gt;0,1,0))</f>
        <v>0</v>
      </c>
      <c r="K2532">
        <f>IF(ISBLANK(Table13[[#This Row],[T3]]),0,IF(Table13[[#This Row],[T3]]&gt;0,1,0))</f>
        <v>1</v>
      </c>
      <c r="L2532">
        <f>IF(ISBLANK(Table13[[#This Row],[T4]]),0,IF(Table13[[#This Row],[T4]]&gt;0,1,0))</f>
        <v>0</v>
      </c>
    </row>
    <row r="2533" spans="1:12">
      <c r="A2533" s="4">
        <v>43783.458333333336</v>
      </c>
      <c r="B2533">
        <f t="shared" si="97"/>
        <v>14</v>
      </c>
      <c r="C2533">
        <f t="shared" si="98"/>
        <v>11</v>
      </c>
      <c r="D2533">
        <v>0</v>
      </c>
      <c r="E2533">
        <v>0</v>
      </c>
      <c r="F2533">
        <v>58</v>
      </c>
      <c r="G2533">
        <v>0</v>
      </c>
      <c r="I2533">
        <f>IF(ISBLANK(Table13[[#This Row],[T1]]),0,IF(Table13[[#This Row],[T1]]&gt;0,1,0))</f>
        <v>0</v>
      </c>
      <c r="J2533">
        <f>IF(ISBLANK(Table13[[#This Row],[T2]]),0,IF(Table13[[#This Row],[T2]]&gt;0,1,0))</f>
        <v>0</v>
      </c>
      <c r="K2533">
        <f>IF(ISBLANK(Table13[[#This Row],[T3]]),0,IF(Table13[[#This Row],[T3]]&gt;0,1,0))</f>
        <v>1</v>
      </c>
      <c r="L2533">
        <f>IF(ISBLANK(Table13[[#This Row],[T4]]),0,IF(Table13[[#This Row],[T4]]&gt;0,1,0))</f>
        <v>0</v>
      </c>
    </row>
    <row r="2534" spans="1:12">
      <c r="A2534" s="4">
        <v>43783.5</v>
      </c>
      <c r="B2534">
        <f t="shared" si="97"/>
        <v>14</v>
      </c>
      <c r="C2534">
        <f t="shared" si="98"/>
        <v>12</v>
      </c>
      <c r="D2534">
        <v>0</v>
      </c>
      <c r="E2534">
        <v>0</v>
      </c>
      <c r="F2534">
        <v>57</v>
      </c>
      <c r="G2534">
        <v>0</v>
      </c>
      <c r="I2534">
        <f>IF(ISBLANK(Table13[[#This Row],[T1]]),0,IF(Table13[[#This Row],[T1]]&gt;0,1,0))</f>
        <v>0</v>
      </c>
      <c r="J2534">
        <f>IF(ISBLANK(Table13[[#This Row],[T2]]),0,IF(Table13[[#This Row],[T2]]&gt;0,1,0))</f>
        <v>0</v>
      </c>
      <c r="K2534">
        <f>IF(ISBLANK(Table13[[#This Row],[T3]]),0,IF(Table13[[#This Row],[T3]]&gt;0,1,0))</f>
        <v>1</v>
      </c>
      <c r="L2534">
        <f>IF(ISBLANK(Table13[[#This Row],[T4]]),0,IF(Table13[[#This Row],[T4]]&gt;0,1,0))</f>
        <v>0</v>
      </c>
    </row>
    <row r="2535" spans="1:12">
      <c r="A2535" s="4">
        <v>43783.541666666664</v>
      </c>
      <c r="B2535">
        <f t="shared" si="97"/>
        <v>14</v>
      </c>
      <c r="C2535">
        <f t="shared" si="98"/>
        <v>13</v>
      </c>
      <c r="D2535">
        <v>0</v>
      </c>
      <c r="E2535">
        <v>0</v>
      </c>
      <c r="F2535">
        <v>58</v>
      </c>
      <c r="G2535">
        <v>0</v>
      </c>
      <c r="I2535">
        <f>IF(ISBLANK(Table13[[#This Row],[T1]]),0,IF(Table13[[#This Row],[T1]]&gt;0,1,0))</f>
        <v>0</v>
      </c>
      <c r="J2535">
        <f>IF(ISBLANK(Table13[[#This Row],[T2]]),0,IF(Table13[[#This Row],[T2]]&gt;0,1,0))</f>
        <v>0</v>
      </c>
      <c r="K2535">
        <f>IF(ISBLANK(Table13[[#This Row],[T3]]),0,IF(Table13[[#This Row],[T3]]&gt;0,1,0))</f>
        <v>1</v>
      </c>
      <c r="L2535">
        <f>IF(ISBLANK(Table13[[#This Row],[T4]]),0,IF(Table13[[#This Row],[T4]]&gt;0,1,0))</f>
        <v>0</v>
      </c>
    </row>
    <row r="2536" spans="1:12">
      <c r="A2536" s="4">
        <v>43783.583333333336</v>
      </c>
      <c r="B2536">
        <f t="shared" si="97"/>
        <v>14</v>
      </c>
      <c r="C2536">
        <f t="shared" si="98"/>
        <v>14</v>
      </c>
      <c r="D2536">
        <v>0</v>
      </c>
      <c r="E2536">
        <v>0</v>
      </c>
      <c r="F2536">
        <v>58</v>
      </c>
      <c r="G2536">
        <v>0</v>
      </c>
      <c r="I2536">
        <f>IF(ISBLANK(Table13[[#This Row],[T1]]),0,IF(Table13[[#This Row],[T1]]&gt;0,1,0))</f>
        <v>0</v>
      </c>
      <c r="J2536">
        <f>IF(ISBLANK(Table13[[#This Row],[T2]]),0,IF(Table13[[#This Row],[T2]]&gt;0,1,0))</f>
        <v>0</v>
      </c>
      <c r="K2536">
        <f>IF(ISBLANK(Table13[[#This Row],[T3]]),0,IF(Table13[[#This Row],[T3]]&gt;0,1,0))</f>
        <v>1</v>
      </c>
      <c r="L2536">
        <f>IF(ISBLANK(Table13[[#This Row],[T4]]),0,IF(Table13[[#This Row],[T4]]&gt;0,1,0))</f>
        <v>0</v>
      </c>
    </row>
    <row r="2537" spans="1:12">
      <c r="A2537" s="4">
        <v>43783.625</v>
      </c>
      <c r="B2537">
        <f t="shared" si="97"/>
        <v>14</v>
      </c>
      <c r="C2537">
        <f t="shared" si="98"/>
        <v>15</v>
      </c>
      <c r="D2537">
        <v>0</v>
      </c>
      <c r="E2537">
        <v>0</v>
      </c>
      <c r="F2537">
        <v>58</v>
      </c>
      <c r="G2537">
        <v>0</v>
      </c>
      <c r="I2537">
        <f>IF(ISBLANK(Table13[[#This Row],[T1]]),0,IF(Table13[[#This Row],[T1]]&gt;0,1,0))</f>
        <v>0</v>
      </c>
      <c r="J2537">
        <f>IF(ISBLANK(Table13[[#This Row],[T2]]),0,IF(Table13[[#This Row],[T2]]&gt;0,1,0))</f>
        <v>0</v>
      </c>
      <c r="K2537">
        <f>IF(ISBLANK(Table13[[#This Row],[T3]]),0,IF(Table13[[#This Row],[T3]]&gt;0,1,0))</f>
        <v>1</v>
      </c>
      <c r="L2537">
        <f>IF(ISBLANK(Table13[[#This Row],[T4]]),0,IF(Table13[[#This Row],[T4]]&gt;0,1,0))</f>
        <v>0</v>
      </c>
    </row>
    <row r="2538" spans="1:12">
      <c r="A2538" s="4">
        <v>43783.666666666664</v>
      </c>
      <c r="B2538">
        <f t="shared" si="97"/>
        <v>14</v>
      </c>
      <c r="C2538">
        <f t="shared" si="98"/>
        <v>16</v>
      </c>
      <c r="D2538">
        <v>0</v>
      </c>
      <c r="E2538">
        <v>0</v>
      </c>
      <c r="F2538">
        <v>39</v>
      </c>
      <c r="G2538">
        <v>0</v>
      </c>
      <c r="I2538">
        <f>IF(ISBLANK(Table13[[#This Row],[T1]]),0,IF(Table13[[#This Row],[T1]]&gt;0,1,0))</f>
        <v>0</v>
      </c>
      <c r="J2538">
        <f>IF(ISBLANK(Table13[[#This Row],[T2]]),0,IF(Table13[[#This Row],[T2]]&gt;0,1,0))</f>
        <v>0</v>
      </c>
      <c r="K2538">
        <f>IF(ISBLANK(Table13[[#This Row],[T3]]),0,IF(Table13[[#This Row],[T3]]&gt;0,1,0))</f>
        <v>1</v>
      </c>
      <c r="L2538">
        <f>IF(ISBLANK(Table13[[#This Row],[T4]]),0,IF(Table13[[#This Row],[T4]]&gt;0,1,0))</f>
        <v>0</v>
      </c>
    </row>
    <row r="2539" spans="1:12">
      <c r="A2539" s="4">
        <v>43783.708333333336</v>
      </c>
      <c r="B2539">
        <f t="shared" si="97"/>
        <v>14</v>
      </c>
      <c r="C2539">
        <f t="shared" si="98"/>
        <v>17</v>
      </c>
      <c r="D2539">
        <v>0</v>
      </c>
      <c r="E2539">
        <v>47</v>
      </c>
      <c r="F2539">
        <v>0</v>
      </c>
      <c r="G2539">
        <v>0</v>
      </c>
      <c r="I2539">
        <f>IF(ISBLANK(Table13[[#This Row],[T1]]),0,IF(Table13[[#This Row],[T1]]&gt;0,1,0))</f>
        <v>0</v>
      </c>
      <c r="J2539">
        <f>IF(ISBLANK(Table13[[#This Row],[T2]]),0,IF(Table13[[#This Row],[T2]]&gt;0,1,0))</f>
        <v>1</v>
      </c>
      <c r="K2539">
        <f>IF(ISBLANK(Table13[[#This Row],[T3]]),0,IF(Table13[[#This Row],[T3]]&gt;0,1,0))</f>
        <v>0</v>
      </c>
      <c r="L2539">
        <f>IF(ISBLANK(Table13[[#This Row],[T4]]),0,IF(Table13[[#This Row],[T4]]&gt;0,1,0))</f>
        <v>0</v>
      </c>
    </row>
    <row r="2540" spans="1:12">
      <c r="A2540" s="4">
        <v>43783.75</v>
      </c>
      <c r="B2540">
        <f t="shared" si="97"/>
        <v>14</v>
      </c>
      <c r="C2540">
        <f t="shared" si="98"/>
        <v>18</v>
      </c>
      <c r="D2540">
        <v>45</v>
      </c>
      <c r="E2540">
        <v>3</v>
      </c>
      <c r="F2540">
        <v>0</v>
      </c>
      <c r="G2540">
        <v>0</v>
      </c>
      <c r="I2540">
        <f>IF(ISBLANK(Table13[[#This Row],[T1]]),0,IF(Table13[[#This Row],[T1]]&gt;0,1,0))</f>
        <v>1</v>
      </c>
      <c r="J2540">
        <f>IF(ISBLANK(Table13[[#This Row],[T2]]),0,IF(Table13[[#This Row],[T2]]&gt;0,1,0))</f>
        <v>1</v>
      </c>
      <c r="K2540">
        <f>IF(ISBLANK(Table13[[#This Row],[T3]]),0,IF(Table13[[#This Row],[T3]]&gt;0,1,0))</f>
        <v>0</v>
      </c>
      <c r="L2540">
        <f>IF(ISBLANK(Table13[[#This Row],[T4]]),0,IF(Table13[[#This Row],[T4]]&gt;0,1,0))</f>
        <v>0</v>
      </c>
    </row>
    <row r="2541" spans="1:12">
      <c r="A2541" s="4">
        <v>43783.791666666664</v>
      </c>
      <c r="B2541">
        <f t="shared" si="97"/>
        <v>14</v>
      </c>
      <c r="C2541">
        <f t="shared" si="98"/>
        <v>19</v>
      </c>
      <c r="D2541">
        <v>58</v>
      </c>
      <c r="E2541">
        <v>0</v>
      </c>
      <c r="F2541">
        <v>0</v>
      </c>
      <c r="G2541">
        <v>0</v>
      </c>
      <c r="I2541">
        <f>IF(ISBLANK(Table13[[#This Row],[T1]]),0,IF(Table13[[#This Row],[T1]]&gt;0,1,0))</f>
        <v>1</v>
      </c>
      <c r="J2541">
        <f>IF(ISBLANK(Table13[[#This Row],[T2]]),0,IF(Table13[[#This Row],[T2]]&gt;0,1,0))</f>
        <v>0</v>
      </c>
      <c r="K2541">
        <f>IF(ISBLANK(Table13[[#This Row],[T3]]),0,IF(Table13[[#This Row],[T3]]&gt;0,1,0))</f>
        <v>0</v>
      </c>
      <c r="L2541">
        <f>IF(ISBLANK(Table13[[#This Row],[T4]]),0,IF(Table13[[#This Row],[T4]]&gt;0,1,0))</f>
        <v>0</v>
      </c>
    </row>
    <row r="2542" spans="1:12">
      <c r="A2542" s="4">
        <v>43783.833333333336</v>
      </c>
      <c r="B2542">
        <f t="shared" si="97"/>
        <v>14</v>
      </c>
      <c r="C2542">
        <f t="shared" si="98"/>
        <v>20</v>
      </c>
      <c r="D2542">
        <v>57</v>
      </c>
      <c r="E2542">
        <v>0</v>
      </c>
      <c r="F2542">
        <v>32</v>
      </c>
      <c r="G2542">
        <v>0</v>
      </c>
      <c r="I2542">
        <f>IF(ISBLANK(Table13[[#This Row],[T1]]),0,IF(Table13[[#This Row],[T1]]&gt;0,1,0))</f>
        <v>1</v>
      </c>
      <c r="J2542">
        <f>IF(ISBLANK(Table13[[#This Row],[T2]]),0,IF(Table13[[#This Row],[T2]]&gt;0,1,0))</f>
        <v>0</v>
      </c>
      <c r="K2542">
        <f>IF(ISBLANK(Table13[[#This Row],[T3]]),0,IF(Table13[[#This Row],[T3]]&gt;0,1,0))</f>
        <v>1</v>
      </c>
      <c r="L2542">
        <f>IF(ISBLANK(Table13[[#This Row],[T4]]),0,IF(Table13[[#This Row],[T4]]&gt;0,1,0))</f>
        <v>0</v>
      </c>
    </row>
    <row r="2543" spans="1:12">
      <c r="A2543" s="4">
        <v>43783.875</v>
      </c>
      <c r="B2543">
        <f t="shared" si="97"/>
        <v>14</v>
      </c>
      <c r="C2543">
        <f t="shared" si="98"/>
        <v>21</v>
      </c>
      <c r="D2543">
        <v>58</v>
      </c>
      <c r="E2543">
        <v>18</v>
      </c>
      <c r="F2543">
        <v>57</v>
      </c>
      <c r="G2543">
        <v>0</v>
      </c>
      <c r="I2543">
        <f>IF(ISBLANK(Table13[[#This Row],[T1]]),0,IF(Table13[[#This Row],[T1]]&gt;0,1,0))</f>
        <v>1</v>
      </c>
      <c r="J2543">
        <f>IF(ISBLANK(Table13[[#This Row],[T2]]),0,IF(Table13[[#This Row],[T2]]&gt;0,1,0))</f>
        <v>1</v>
      </c>
      <c r="K2543">
        <f>IF(ISBLANK(Table13[[#This Row],[T3]]),0,IF(Table13[[#This Row],[T3]]&gt;0,1,0))</f>
        <v>1</v>
      </c>
      <c r="L2543">
        <f>IF(ISBLANK(Table13[[#This Row],[T4]]),0,IF(Table13[[#This Row],[T4]]&gt;0,1,0))</f>
        <v>0</v>
      </c>
    </row>
    <row r="2544" spans="1:12">
      <c r="A2544" s="4">
        <v>43783.916666666664</v>
      </c>
      <c r="B2544">
        <f t="shared" si="97"/>
        <v>14</v>
      </c>
      <c r="C2544">
        <f t="shared" si="98"/>
        <v>22</v>
      </c>
      <c r="D2544">
        <v>58</v>
      </c>
      <c r="E2544">
        <v>57</v>
      </c>
      <c r="F2544">
        <v>58</v>
      </c>
      <c r="G2544">
        <v>0</v>
      </c>
      <c r="I2544">
        <f>IF(ISBLANK(Table13[[#This Row],[T1]]),0,IF(Table13[[#This Row],[T1]]&gt;0,1,0))</f>
        <v>1</v>
      </c>
      <c r="J2544">
        <f>IF(ISBLANK(Table13[[#This Row],[T2]]),0,IF(Table13[[#This Row],[T2]]&gt;0,1,0))</f>
        <v>1</v>
      </c>
      <c r="K2544">
        <f>IF(ISBLANK(Table13[[#This Row],[T3]]),0,IF(Table13[[#This Row],[T3]]&gt;0,1,0))</f>
        <v>1</v>
      </c>
      <c r="L2544">
        <f>IF(ISBLANK(Table13[[#This Row],[T4]]),0,IF(Table13[[#This Row],[T4]]&gt;0,1,0))</f>
        <v>0</v>
      </c>
    </row>
    <row r="2545" spans="1:12">
      <c r="A2545" s="4">
        <v>43783.958333333336</v>
      </c>
      <c r="B2545">
        <f t="shared" si="97"/>
        <v>14</v>
      </c>
      <c r="C2545">
        <f t="shared" si="98"/>
        <v>23</v>
      </c>
      <c r="D2545">
        <v>57</v>
      </c>
      <c r="E2545">
        <v>53</v>
      </c>
      <c r="F2545">
        <v>57</v>
      </c>
      <c r="G2545">
        <v>0</v>
      </c>
      <c r="I2545">
        <f>IF(ISBLANK(Table13[[#This Row],[T1]]),0,IF(Table13[[#This Row],[T1]]&gt;0,1,0))</f>
        <v>1</v>
      </c>
      <c r="J2545">
        <f>IF(ISBLANK(Table13[[#This Row],[T2]]),0,IF(Table13[[#This Row],[T2]]&gt;0,1,0))</f>
        <v>1</v>
      </c>
      <c r="K2545">
        <f>IF(ISBLANK(Table13[[#This Row],[T3]]),0,IF(Table13[[#This Row],[T3]]&gt;0,1,0))</f>
        <v>1</v>
      </c>
      <c r="L2545">
        <f>IF(ISBLANK(Table13[[#This Row],[T4]]),0,IF(Table13[[#This Row],[T4]]&gt;0,1,0))</f>
        <v>0</v>
      </c>
    </row>
    <row r="2546" spans="1:12">
      <c r="A2546" s="4">
        <v>43784</v>
      </c>
      <c r="B2546">
        <f t="shared" si="97"/>
        <v>15</v>
      </c>
      <c r="C2546">
        <f t="shared" si="98"/>
        <v>0</v>
      </c>
      <c r="D2546">
        <v>58</v>
      </c>
      <c r="E2546">
        <v>54</v>
      </c>
      <c r="F2546">
        <v>58</v>
      </c>
      <c r="G2546">
        <v>0</v>
      </c>
      <c r="I2546">
        <f>IF(ISBLANK(Table13[[#This Row],[T1]]),0,IF(Table13[[#This Row],[T1]]&gt;0,1,0))</f>
        <v>1</v>
      </c>
      <c r="J2546">
        <f>IF(ISBLANK(Table13[[#This Row],[T2]]),0,IF(Table13[[#This Row],[T2]]&gt;0,1,0))</f>
        <v>1</v>
      </c>
      <c r="K2546">
        <f>IF(ISBLANK(Table13[[#This Row],[T3]]),0,IF(Table13[[#This Row],[T3]]&gt;0,1,0))</f>
        <v>1</v>
      </c>
      <c r="L2546">
        <f>IF(ISBLANK(Table13[[#This Row],[T4]]),0,IF(Table13[[#This Row],[T4]]&gt;0,1,0))</f>
        <v>0</v>
      </c>
    </row>
    <row r="2547" spans="1:12">
      <c r="A2547" s="4">
        <v>43784.041666666664</v>
      </c>
      <c r="B2547">
        <f t="shared" si="97"/>
        <v>15</v>
      </c>
      <c r="C2547">
        <f t="shared" si="98"/>
        <v>1</v>
      </c>
      <c r="D2547">
        <v>58</v>
      </c>
      <c r="E2547">
        <v>54</v>
      </c>
      <c r="F2547">
        <v>58</v>
      </c>
      <c r="G2547">
        <v>0</v>
      </c>
      <c r="I2547">
        <f>IF(ISBLANK(Table13[[#This Row],[T1]]),0,IF(Table13[[#This Row],[T1]]&gt;0,1,0))</f>
        <v>1</v>
      </c>
      <c r="J2547">
        <f>IF(ISBLANK(Table13[[#This Row],[T2]]),0,IF(Table13[[#This Row],[T2]]&gt;0,1,0))</f>
        <v>1</v>
      </c>
      <c r="K2547">
        <f>IF(ISBLANK(Table13[[#This Row],[T3]]),0,IF(Table13[[#This Row],[T3]]&gt;0,1,0))</f>
        <v>1</v>
      </c>
      <c r="L2547">
        <f>IF(ISBLANK(Table13[[#This Row],[T4]]),0,IF(Table13[[#This Row],[T4]]&gt;0,1,0))</f>
        <v>0</v>
      </c>
    </row>
    <row r="2548" spans="1:12">
      <c r="A2548" s="4">
        <v>43784.083333333336</v>
      </c>
      <c r="B2548">
        <f t="shared" si="97"/>
        <v>15</v>
      </c>
      <c r="C2548">
        <f t="shared" si="98"/>
        <v>2</v>
      </c>
      <c r="D2548">
        <v>57</v>
      </c>
      <c r="E2548">
        <v>53</v>
      </c>
      <c r="F2548">
        <v>57</v>
      </c>
      <c r="G2548">
        <v>0</v>
      </c>
      <c r="I2548">
        <f>IF(ISBLANK(Table13[[#This Row],[T1]]),0,IF(Table13[[#This Row],[T1]]&gt;0,1,0))</f>
        <v>1</v>
      </c>
      <c r="J2548">
        <f>IF(ISBLANK(Table13[[#This Row],[T2]]),0,IF(Table13[[#This Row],[T2]]&gt;0,1,0))</f>
        <v>1</v>
      </c>
      <c r="K2548">
        <f>IF(ISBLANK(Table13[[#This Row],[T3]]),0,IF(Table13[[#This Row],[T3]]&gt;0,1,0))</f>
        <v>1</v>
      </c>
      <c r="L2548">
        <f>IF(ISBLANK(Table13[[#This Row],[T4]]),0,IF(Table13[[#This Row],[T4]]&gt;0,1,0))</f>
        <v>0</v>
      </c>
    </row>
    <row r="2549" spans="1:12">
      <c r="A2549" s="4">
        <v>43784.125</v>
      </c>
      <c r="B2549">
        <f t="shared" si="97"/>
        <v>15</v>
      </c>
      <c r="C2549">
        <f t="shared" si="98"/>
        <v>3</v>
      </c>
      <c r="D2549">
        <v>58</v>
      </c>
      <c r="E2549">
        <v>56</v>
      </c>
      <c r="F2549">
        <v>58</v>
      </c>
      <c r="G2549">
        <v>0</v>
      </c>
      <c r="I2549">
        <f>IF(ISBLANK(Table13[[#This Row],[T1]]),0,IF(Table13[[#This Row],[T1]]&gt;0,1,0))</f>
        <v>1</v>
      </c>
      <c r="J2549">
        <f>IF(ISBLANK(Table13[[#This Row],[T2]]),0,IF(Table13[[#This Row],[T2]]&gt;0,1,0))</f>
        <v>1</v>
      </c>
      <c r="K2549">
        <f>IF(ISBLANK(Table13[[#This Row],[T3]]),0,IF(Table13[[#This Row],[T3]]&gt;0,1,0))</f>
        <v>1</v>
      </c>
      <c r="L2549">
        <f>IF(ISBLANK(Table13[[#This Row],[T4]]),0,IF(Table13[[#This Row],[T4]]&gt;0,1,0))</f>
        <v>0</v>
      </c>
    </row>
    <row r="2550" spans="1:12">
      <c r="A2550" s="4">
        <v>43784.166666666664</v>
      </c>
      <c r="B2550">
        <f t="shared" si="97"/>
        <v>15</v>
      </c>
      <c r="C2550">
        <f t="shared" si="98"/>
        <v>4</v>
      </c>
      <c r="D2550">
        <v>58</v>
      </c>
      <c r="E2550">
        <v>55</v>
      </c>
      <c r="F2550">
        <v>58</v>
      </c>
      <c r="G2550">
        <v>0</v>
      </c>
      <c r="I2550">
        <f>IF(ISBLANK(Table13[[#This Row],[T1]]),0,IF(Table13[[#This Row],[T1]]&gt;0,1,0))</f>
        <v>1</v>
      </c>
      <c r="J2550">
        <f>IF(ISBLANK(Table13[[#This Row],[T2]]),0,IF(Table13[[#This Row],[T2]]&gt;0,1,0))</f>
        <v>1</v>
      </c>
      <c r="K2550">
        <f>IF(ISBLANK(Table13[[#This Row],[T3]]),0,IF(Table13[[#This Row],[T3]]&gt;0,1,0))</f>
        <v>1</v>
      </c>
      <c r="L2550">
        <f>IF(ISBLANK(Table13[[#This Row],[T4]]),0,IF(Table13[[#This Row],[T4]]&gt;0,1,0))</f>
        <v>0</v>
      </c>
    </row>
    <row r="2551" spans="1:12">
      <c r="A2551" s="4">
        <v>43784.208333333336</v>
      </c>
      <c r="B2551">
        <f t="shared" si="97"/>
        <v>15</v>
      </c>
      <c r="C2551">
        <f t="shared" si="98"/>
        <v>5</v>
      </c>
      <c r="D2551">
        <v>58</v>
      </c>
      <c r="E2551">
        <v>54</v>
      </c>
      <c r="F2551">
        <v>58</v>
      </c>
      <c r="G2551">
        <v>0</v>
      </c>
      <c r="I2551">
        <f>IF(ISBLANK(Table13[[#This Row],[T1]]),0,IF(Table13[[#This Row],[T1]]&gt;0,1,0))</f>
        <v>1</v>
      </c>
      <c r="J2551">
        <f>IF(ISBLANK(Table13[[#This Row],[T2]]),0,IF(Table13[[#This Row],[T2]]&gt;0,1,0))</f>
        <v>1</v>
      </c>
      <c r="K2551">
        <f>IF(ISBLANK(Table13[[#This Row],[T3]]),0,IF(Table13[[#This Row],[T3]]&gt;0,1,0))</f>
        <v>1</v>
      </c>
      <c r="L2551">
        <f>IF(ISBLANK(Table13[[#This Row],[T4]]),0,IF(Table13[[#This Row],[T4]]&gt;0,1,0))</f>
        <v>0</v>
      </c>
    </row>
    <row r="2552" spans="1:12">
      <c r="A2552" s="4">
        <v>43784.25</v>
      </c>
      <c r="B2552">
        <f t="shared" si="97"/>
        <v>15</v>
      </c>
      <c r="C2552">
        <f t="shared" si="98"/>
        <v>6</v>
      </c>
      <c r="D2552">
        <v>57</v>
      </c>
      <c r="E2552">
        <v>57</v>
      </c>
      <c r="F2552">
        <v>57</v>
      </c>
      <c r="G2552">
        <v>0</v>
      </c>
      <c r="I2552">
        <f>IF(ISBLANK(Table13[[#This Row],[T1]]),0,IF(Table13[[#This Row],[T1]]&gt;0,1,0))</f>
        <v>1</v>
      </c>
      <c r="J2552">
        <f>IF(ISBLANK(Table13[[#This Row],[T2]]),0,IF(Table13[[#This Row],[T2]]&gt;0,1,0))</f>
        <v>1</v>
      </c>
      <c r="K2552">
        <f>IF(ISBLANK(Table13[[#This Row],[T3]]),0,IF(Table13[[#This Row],[T3]]&gt;0,1,0))</f>
        <v>1</v>
      </c>
      <c r="L2552">
        <f>IF(ISBLANK(Table13[[#This Row],[T4]]),0,IF(Table13[[#This Row],[T4]]&gt;0,1,0))</f>
        <v>0</v>
      </c>
    </row>
    <row r="2553" spans="1:12">
      <c r="A2553" s="4">
        <v>43784.291666666664</v>
      </c>
      <c r="B2553">
        <f t="shared" si="97"/>
        <v>15</v>
      </c>
      <c r="C2553">
        <f t="shared" si="98"/>
        <v>7</v>
      </c>
      <c r="D2553">
        <v>49</v>
      </c>
      <c r="E2553">
        <v>29</v>
      </c>
      <c r="F2553">
        <v>58</v>
      </c>
      <c r="G2553">
        <v>0</v>
      </c>
      <c r="I2553">
        <f>IF(ISBLANK(Table13[[#This Row],[T1]]),0,IF(Table13[[#This Row],[T1]]&gt;0,1,0))</f>
        <v>1</v>
      </c>
      <c r="J2553">
        <f>IF(ISBLANK(Table13[[#This Row],[T2]]),0,IF(Table13[[#This Row],[T2]]&gt;0,1,0))</f>
        <v>1</v>
      </c>
      <c r="K2553">
        <f>IF(ISBLANK(Table13[[#This Row],[T3]]),0,IF(Table13[[#This Row],[T3]]&gt;0,1,0))</f>
        <v>1</v>
      </c>
      <c r="L2553">
        <f>IF(ISBLANK(Table13[[#This Row],[T4]]),0,IF(Table13[[#This Row],[T4]]&gt;0,1,0))</f>
        <v>0</v>
      </c>
    </row>
    <row r="2554" spans="1:12">
      <c r="A2554" s="4">
        <v>43784.333333333336</v>
      </c>
      <c r="B2554">
        <f t="shared" si="97"/>
        <v>15</v>
      </c>
      <c r="C2554">
        <f t="shared" si="98"/>
        <v>8</v>
      </c>
      <c r="D2554">
        <v>0</v>
      </c>
      <c r="E2554">
        <v>0</v>
      </c>
      <c r="F2554">
        <v>58</v>
      </c>
      <c r="G2554">
        <v>0</v>
      </c>
      <c r="I2554">
        <f>IF(ISBLANK(Table13[[#This Row],[T1]]),0,IF(Table13[[#This Row],[T1]]&gt;0,1,0))</f>
        <v>0</v>
      </c>
      <c r="J2554">
        <f>IF(ISBLANK(Table13[[#This Row],[T2]]),0,IF(Table13[[#This Row],[T2]]&gt;0,1,0))</f>
        <v>0</v>
      </c>
      <c r="K2554">
        <f>IF(ISBLANK(Table13[[#This Row],[T3]]),0,IF(Table13[[#This Row],[T3]]&gt;0,1,0))</f>
        <v>1</v>
      </c>
      <c r="L2554">
        <f>IF(ISBLANK(Table13[[#This Row],[T4]]),0,IF(Table13[[#This Row],[T4]]&gt;0,1,0))</f>
        <v>0</v>
      </c>
    </row>
    <row r="2555" spans="1:12">
      <c r="A2555" s="4">
        <v>43784.375</v>
      </c>
      <c r="B2555">
        <f t="shared" si="97"/>
        <v>15</v>
      </c>
      <c r="C2555">
        <f t="shared" si="98"/>
        <v>9</v>
      </c>
      <c r="D2555">
        <v>0</v>
      </c>
      <c r="E2555">
        <v>0</v>
      </c>
      <c r="F2555">
        <v>58</v>
      </c>
      <c r="G2555">
        <v>0</v>
      </c>
      <c r="I2555">
        <f>IF(ISBLANK(Table13[[#This Row],[T1]]),0,IF(Table13[[#This Row],[T1]]&gt;0,1,0))</f>
        <v>0</v>
      </c>
      <c r="J2555">
        <f>IF(ISBLANK(Table13[[#This Row],[T2]]),0,IF(Table13[[#This Row],[T2]]&gt;0,1,0))</f>
        <v>0</v>
      </c>
      <c r="K2555">
        <f>IF(ISBLANK(Table13[[#This Row],[T3]]),0,IF(Table13[[#This Row],[T3]]&gt;0,1,0))</f>
        <v>1</v>
      </c>
      <c r="L2555">
        <f>IF(ISBLANK(Table13[[#This Row],[T4]]),0,IF(Table13[[#This Row],[T4]]&gt;0,1,0))</f>
        <v>0</v>
      </c>
    </row>
    <row r="2556" spans="1:12">
      <c r="A2556" s="4">
        <v>43784.416666666664</v>
      </c>
      <c r="B2556">
        <f t="shared" si="97"/>
        <v>15</v>
      </c>
      <c r="C2556">
        <f t="shared" si="98"/>
        <v>10</v>
      </c>
      <c r="D2556">
        <v>0</v>
      </c>
      <c r="E2556">
        <v>0</v>
      </c>
      <c r="F2556">
        <v>58</v>
      </c>
      <c r="G2556">
        <v>0</v>
      </c>
      <c r="I2556">
        <f>IF(ISBLANK(Table13[[#This Row],[T1]]),0,IF(Table13[[#This Row],[T1]]&gt;0,1,0))</f>
        <v>0</v>
      </c>
      <c r="J2556">
        <f>IF(ISBLANK(Table13[[#This Row],[T2]]),0,IF(Table13[[#This Row],[T2]]&gt;0,1,0))</f>
        <v>0</v>
      </c>
      <c r="K2556">
        <f>IF(ISBLANK(Table13[[#This Row],[T3]]),0,IF(Table13[[#This Row],[T3]]&gt;0,1,0))</f>
        <v>1</v>
      </c>
      <c r="L2556">
        <f>IF(ISBLANK(Table13[[#This Row],[T4]]),0,IF(Table13[[#This Row],[T4]]&gt;0,1,0))</f>
        <v>0</v>
      </c>
    </row>
    <row r="2557" spans="1:12">
      <c r="A2557" s="4">
        <v>43784.458333333336</v>
      </c>
      <c r="B2557">
        <f t="shared" si="97"/>
        <v>15</v>
      </c>
      <c r="C2557">
        <f t="shared" si="98"/>
        <v>11</v>
      </c>
      <c r="D2557">
        <v>0</v>
      </c>
      <c r="E2557">
        <v>0</v>
      </c>
      <c r="F2557">
        <v>57</v>
      </c>
      <c r="G2557">
        <v>0</v>
      </c>
      <c r="I2557">
        <f>IF(ISBLANK(Table13[[#This Row],[T1]]),0,IF(Table13[[#This Row],[T1]]&gt;0,1,0))</f>
        <v>0</v>
      </c>
      <c r="J2557">
        <f>IF(ISBLANK(Table13[[#This Row],[T2]]),0,IF(Table13[[#This Row],[T2]]&gt;0,1,0))</f>
        <v>0</v>
      </c>
      <c r="K2557">
        <f>IF(ISBLANK(Table13[[#This Row],[T3]]),0,IF(Table13[[#This Row],[T3]]&gt;0,1,0))</f>
        <v>1</v>
      </c>
      <c r="L2557">
        <f>IF(ISBLANK(Table13[[#This Row],[T4]]),0,IF(Table13[[#This Row],[T4]]&gt;0,1,0))</f>
        <v>0</v>
      </c>
    </row>
    <row r="2558" spans="1:12">
      <c r="A2558" s="4">
        <v>43784.5</v>
      </c>
      <c r="B2558">
        <f t="shared" si="97"/>
        <v>15</v>
      </c>
      <c r="C2558">
        <f t="shared" si="98"/>
        <v>12</v>
      </c>
      <c r="D2558">
        <v>0</v>
      </c>
      <c r="E2558">
        <v>0</v>
      </c>
      <c r="F2558">
        <v>57</v>
      </c>
      <c r="G2558">
        <v>0</v>
      </c>
      <c r="I2558">
        <f>IF(ISBLANK(Table13[[#This Row],[T1]]),0,IF(Table13[[#This Row],[T1]]&gt;0,1,0))</f>
        <v>0</v>
      </c>
      <c r="J2558">
        <f>IF(ISBLANK(Table13[[#This Row],[T2]]),0,IF(Table13[[#This Row],[T2]]&gt;0,1,0))</f>
        <v>0</v>
      </c>
      <c r="K2558">
        <f>IF(ISBLANK(Table13[[#This Row],[T3]]),0,IF(Table13[[#This Row],[T3]]&gt;0,1,0))</f>
        <v>1</v>
      </c>
      <c r="L2558">
        <f>IF(ISBLANK(Table13[[#This Row],[T4]]),0,IF(Table13[[#This Row],[T4]]&gt;0,1,0))</f>
        <v>0</v>
      </c>
    </row>
    <row r="2559" spans="1:12">
      <c r="A2559" s="4">
        <v>43784.541666666664</v>
      </c>
      <c r="B2559">
        <f t="shared" si="97"/>
        <v>15</v>
      </c>
      <c r="C2559">
        <f t="shared" si="98"/>
        <v>13</v>
      </c>
      <c r="D2559">
        <v>0</v>
      </c>
      <c r="E2559">
        <v>0</v>
      </c>
      <c r="F2559">
        <v>57</v>
      </c>
      <c r="G2559">
        <v>0</v>
      </c>
      <c r="I2559">
        <f>IF(ISBLANK(Table13[[#This Row],[T1]]),0,IF(Table13[[#This Row],[T1]]&gt;0,1,0))</f>
        <v>0</v>
      </c>
      <c r="J2559">
        <f>IF(ISBLANK(Table13[[#This Row],[T2]]),0,IF(Table13[[#This Row],[T2]]&gt;0,1,0))</f>
        <v>0</v>
      </c>
      <c r="K2559">
        <f>IF(ISBLANK(Table13[[#This Row],[T3]]),0,IF(Table13[[#This Row],[T3]]&gt;0,1,0))</f>
        <v>1</v>
      </c>
      <c r="L2559">
        <f>IF(ISBLANK(Table13[[#This Row],[T4]]),0,IF(Table13[[#This Row],[T4]]&gt;0,1,0))</f>
        <v>0</v>
      </c>
    </row>
    <row r="2560" spans="1:12">
      <c r="A2560" s="4">
        <v>43784.583333333336</v>
      </c>
      <c r="B2560">
        <f t="shared" si="97"/>
        <v>15</v>
      </c>
      <c r="C2560">
        <f t="shared" si="98"/>
        <v>14</v>
      </c>
      <c r="D2560">
        <v>0</v>
      </c>
      <c r="E2560">
        <v>0</v>
      </c>
      <c r="F2560">
        <v>58</v>
      </c>
      <c r="G2560">
        <v>0</v>
      </c>
      <c r="I2560">
        <f>IF(ISBLANK(Table13[[#This Row],[T1]]),0,IF(Table13[[#This Row],[T1]]&gt;0,1,0))</f>
        <v>0</v>
      </c>
      <c r="J2560">
        <f>IF(ISBLANK(Table13[[#This Row],[T2]]),0,IF(Table13[[#This Row],[T2]]&gt;0,1,0))</f>
        <v>0</v>
      </c>
      <c r="K2560">
        <f>IF(ISBLANK(Table13[[#This Row],[T3]]),0,IF(Table13[[#This Row],[T3]]&gt;0,1,0))</f>
        <v>1</v>
      </c>
      <c r="L2560">
        <f>IF(ISBLANK(Table13[[#This Row],[T4]]),0,IF(Table13[[#This Row],[T4]]&gt;0,1,0))</f>
        <v>0</v>
      </c>
    </row>
    <row r="2561" spans="1:12">
      <c r="A2561" s="4">
        <v>43784.625</v>
      </c>
      <c r="B2561">
        <f t="shared" si="97"/>
        <v>15</v>
      </c>
      <c r="C2561">
        <f t="shared" si="98"/>
        <v>15</v>
      </c>
      <c r="D2561">
        <v>0</v>
      </c>
      <c r="E2561">
        <v>0</v>
      </c>
      <c r="F2561">
        <v>58</v>
      </c>
      <c r="G2561">
        <v>0</v>
      </c>
      <c r="I2561">
        <f>IF(ISBLANK(Table13[[#This Row],[T1]]),0,IF(Table13[[#This Row],[T1]]&gt;0,1,0))</f>
        <v>0</v>
      </c>
      <c r="J2561">
        <f>IF(ISBLANK(Table13[[#This Row],[T2]]),0,IF(Table13[[#This Row],[T2]]&gt;0,1,0))</f>
        <v>0</v>
      </c>
      <c r="K2561">
        <f>IF(ISBLANK(Table13[[#This Row],[T3]]),0,IF(Table13[[#This Row],[T3]]&gt;0,1,0))</f>
        <v>1</v>
      </c>
      <c r="L2561">
        <f>IF(ISBLANK(Table13[[#This Row],[T4]]),0,IF(Table13[[#This Row],[T4]]&gt;0,1,0))</f>
        <v>0</v>
      </c>
    </row>
    <row r="2562" spans="1:12">
      <c r="A2562" s="4">
        <v>43784.666666666664</v>
      </c>
      <c r="B2562">
        <f t="shared" ref="B2562:B2625" si="99">DAY(A2562)</f>
        <v>15</v>
      </c>
      <c r="C2562">
        <f t="shared" si="98"/>
        <v>16</v>
      </c>
      <c r="D2562">
        <v>0</v>
      </c>
      <c r="E2562">
        <v>0</v>
      </c>
      <c r="F2562">
        <v>57</v>
      </c>
      <c r="G2562">
        <v>0</v>
      </c>
      <c r="I2562">
        <f>IF(ISBLANK(Table13[[#This Row],[T1]]),0,IF(Table13[[#This Row],[T1]]&gt;0,1,0))</f>
        <v>0</v>
      </c>
      <c r="J2562">
        <f>IF(ISBLANK(Table13[[#This Row],[T2]]),0,IF(Table13[[#This Row],[T2]]&gt;0,1,0))</f>
        <v>0</v>
      </c>
      <c r="K2562">
        <f>IF(ISBLANK(Table13[[#This Row],[T3]]),0,IF(Table13[[#This Row],[T3]]&gt;0,1,0))</f>
        <v>1</v>
      </c>
      <c r="L2562">
        <f>IF(ISBLANK(Table13[[#This Row],[T4]]),0,IF(Table13[[#This Row],[T4]]&gt;0,1,0))</f>
        <v>0</v>
      </c>
    </row>
    <row r="2563" spans="1:12">
      <c r="A2563" s="4">
        <v>43784.708333333336</v>
      </c>
      <c r="B2563">
        <f t="shared" si="99"/>
        <v>15</v>
      </c>
      <c r="C2563">
        <f t="shared" si="98"/>
        <v>17</v>
      </c>
      <c r="D2563">
        <v>25</v>
      </c>
      <c r="E2563">
        <v>0</v>
      </c>
      <c r="F2563">
        <v>57</v>
      </c>
      <c r="G2563">
        <v>0</v>
      </c>
      <c r="I2563">
        <f>IF(ISBLANK(Table13[[#This Row],[T1]]),0,IF(Table13[[#This Row],[T1]]&gt;0,1,0))</f>
        <v>1</v>
      </c>
      <c r="J2563">
        <f>IF(ISBLANK(Table13[[#This Row],[T2]]),0,IF(Table13[[#This Row],[T2]]&gt;0,1,0))</f>
        <v>0</v>
      </c>
      <c r="K2563">
        <f>IF(ISBLANK(Table13[[#This Row],[T3]]),0,IF(Table13[[#This Row],[T3]]&gt;0,1,0))</f>
        <v>1</v>
      </c>
      <c r="L2563">
        <f>IF(ISBLANK(Table13[[#This Row],[T4]]),0,IF(Table13[[#This Row],[T4]]&gt;0,1,0))</f>
        <v>0</v>
      </c>
    </row>
    <row r="2564" spans="1:12">
      <c r="A2564" s="4">
        <v>43784.75</v>
      </c>
      <c r="B2564">
        <f t="shared" si="99"/>
        <v>15</v>
      </c>
      <c r="C2564">
        <f t="shared" si="98"/>
        <v>18</v>
      </c>
      <c r="D2564">
        <v>58</v>
      </c>
      <c r="E2564">
        <v>16</v>
      </c>
      <c r="F2564">
        <v>44</v>
      </c>
      <c r="G2564">
        <v>0</v>
      </c>
      <c r="I2564">
        <f>IF(ISBLANK(Table13[[#This Row],[T1]]),0,IF(Table13[[#This Row],[T1]]&gt;0,1,0))</f>
        <v>1</v>
      </c>
      <c r="J2564">
        <f>IF(ISBLANK(Table13[[#This Row],[T2]]),0,IF(Table13[[#This Row],[T2]]&gt;0,1,0))</f>
        <v>1</v>
      </c>
      <c r="K2564">
        <f>IF(ISBLANK(Table13[[#This Row],[T3]]),0,IF(Table13[[#This Row],[T3]]&gt;0,1,0))</f>
        <v>1</v>
      </c>
      <c r="L2564">
        <f>IF(ISBLANK(Table13[[#This Row],[T4]]),0,IF(Table13[[#This Row],[T4]]&gt;0,1,0))</f>
        <v>0</v>
      </c>
    </row>
    <row r="2565" spans="1:12">
      <c r="A2565" s="4">
        <v>43784.791666666664</v>
      </c>
      <c r="B2565">
        <f t="shared" si="99"/>
        <v>15</v>
      </c>
      <c r="C2565">
        <f t="shared" si="98"/>
        <v>19</v>
      </c>
      <c r="D2565">
        <v>41</v>
      </c>
      <c r="E2565">
        <v>54</v>
      </c>
      <c r="F2565">
        <v>0</v>
      </c>
      <c r="G2565">
        <v>0</v>
      </c>
      <c r="I2565">
        <f>IF(ISBLANK(Table13[[#This Row],[T1]]),0,IF(Table13[[#This Row],[T1]]&gt;0,1,0))</f>
        <v>1</v>
      </c>
      <c r="J2565">
        <f>IF(ISBLANK(Table13[[#This Row],[T2]]),0,IF(Table13[[#This Row],[T2]]&gt;0,1,0))</f>
        <v>1</v>
      </c>
      <c r="K2565">
        <f>IF(ISBLANK(Table13[[#This Row],[T3]]),0,IF(Table13[[#This Row],[T3]]&gt;0,1,0))</f>
        <v>0</v>
      </c>
      <c r="L2565">
        <f>IF(ISBLANK(Table13[[#This Row],[T4]]),0,IF(Table13[[#This Row],[T4]]&gt;0,1,0))</f>
        <v>0</v>
      </c>
    </row>
    <row r="2566" spans="1:12">
      <c r="A2566" s="4">
        <v>43784.833333333336</v>
      </c>
      <c r="B2566">
        <f t="shared" si="99"/>
        <v>15</v>
      </c>
      <c r="C2566">
        <f t="shared" si="98"/>
        <v>20</v>
      </c>
      <c r="D2566">
        <v>0</v>
      </c>
      <c r="E2566">
        <v>58</v>
      </c>
      <c r="F2566">
        <v>0</v>
      </c>
      <c r="G2566">
        <v>0</v>
      </c>
      <c r="I2566">
        <f>IF(ISBLANK(Table13[[#This Row],[T1]]),0,IF(Table13[[#This Row],[T1]]&gt;0,1,0))</f>
        <v>0</v>
      </c>
      <c r="J2566">
        <f>IF(ISBLANK(Table13[[#This Row],[T2]]),0,IF(Table13[[#This Row],[T2]]&gt;0,1,0))</f>
        <v>1</v>
      </c>
      <c r="K2566">
        <f>IF(ISBLANK(Table13[[#This Row],[T3]]),0,IF(Table13[[#This Row],[T3]]&gt;0,1,0))</f>
        <v>0</v>
      </c>
      <c r="L2566">
        <f>IF(ISBLANK(Table13[[#This Row],[T4]]),0,IF(Table13[[#This Row],[T4]]&gt;0,1,0))</f>
        <v>0</v>
      </c>
    </row>
    <row r="2567" spans="1:12">
      <c r="A2567" s="4">
        <v>43784.875</v>
      </c>
      <c r="B2567">
        <f t="shared" si="99"/>
        <v>15</v>
      </c>
      <c r="C2567">
        <f t="shared" si="98"/>
        <v>21</v>
      </c>
      <c r="D2567">
        <v>0</v>
      </c>
      <c r="E2567">
        <v>56</v>
      </c>
      <c r="F2567">
        <v>0</v>
      </c>
      <c r="G2567">
        <v>0</v>
      </c>
      <c r="I2567">
        <f>IF(ISBLANK(Table13[[#This Row],[T1]]),0,IF(Table13[[#This Row],[T1]]&gt;0,1,0))</f>
        <v>0</v>
      </c>
      <c r="J2567">
        <f>IF(ISBLANK(Table13[[#This Row],[T2]]),0,IF(Table13[[#This Row],[T2]]&gt;0,1,0))</f>
        <v>1</v>
      </c>
      <c r="K2567">
        <f>IF(ISBLANK(Table13[[#This Row],[T3]]),0,IF(Table13[[#This Row],[T3]]&gt;0,1,0))</f>
        <v>0</v>
      </c>
      <c r="L2567">
        <f>IF(ISBLANK(Table13[[#This Row],[T4]]),0,IF(Table13[[#This Row],[T4]]&gt;0,1,0))</f>
        <v>0</v>
      </c>
    </row>
    <row r="2568" spans="1:12">
      <c r="A2568" s="4">
        <v>43784.916666666664</v>
      </c>
      <c r="B2568">
        <f t="shared" si="99"/>
        <v>15</v>
      </c>
      <c r="C2568">
        <f t="shared" si="98"/>
        <v>22</v>
      </c>
      <c r="D2568">
        <v>0</v>
      </c>
      <c r="E2568">
        <v>55</v>
      </c>
      <c r="F2568">
        <v>0</v>
      </c>
      <c r="G2568">
        <v>0</v>
      </c>
      <c r="I2568">
        <f>IF(ISBLANK(Table13[[#This Row],[T1]]),0,IF(Table13[[#This Row],[T1]]&gt;0,1,0))</f>
        <v>0</v>
      </c>
      <c r="J2568">
        <f>IF(ISBLANK(Table13[[#This Row],[T2]]),0,IF(Table13[[#This Row],[T2]]&gt;0,1,0))</f>
        <v>1</v>
      </c>
      <c r="K2568">
        <f>IF(ISBLANK(Table13[[#This Row],[T3]]),0,IF(Table13[[#This Row],[T3]]&gt;0,1,0))</f>
        <v>0</v>
      </c>
      <c r="L2568">
        <f>IF(ISBLANK(Table13[[#This Row],[T4]]),0,IF(Table13[[#This Row],[T4]]&gt;0,1,0))</f>
        <v>0</v>
      </c>
    </row>
    <row r="2569" spans="1:12">
      <c r="A2569" s="4">
        <v>43784.958333333336</v>
      </c>
      <c r="B2569">
        <f t="shared" si="99"/>
        <v>15</v>
      </c>
      <c r="C2569">
        <f t="shared" si="98"/>
        <v>23</v>
      </c>
      <c r="D2569">
        <v>0</v>
      </c>
      <c r="E2569">
        <v>57</v>
      </c>
      <c r="F2569">
        <v>55</v>
      </c>
      <c r="G2569">
        <v>0</v>
      </c>
      <c r="I2569">
        <f>IF(ISBLANK(Table13[[#This Row],[T1]]),0,IF(Table13[[#This Row],[T1]]&gt;0,1,0))</f>
        <v>0</v>
      </c>
      <c r="J2569">
        <f>IF(ISBLANK(Table13[[#This Row],[T2]]),0,IF(Table13[[#This Row],[T2]]&gt;0,1,0))</f>
        <v>1</v>
      </c>
      <c r="K2569">
        <f>IF(ISBLANK(Table13[[#This Row],[T3]]),0,IF(Table13[[#This Row],[T3]]&gt;0,1,0))</f>
        <v>1</v>
      </c>
      <c r="L2569">
        <f>IF(ISBLANK(Table13[[#This Row],[T4]]),0,IF(Table13[[#This Row],[T4]]&gt;0,1,0))</f>
        <v>0</v>
      </c>
    </row>
    <row r="2570" spans="1:12">
      <c r="A2570" s="4">
        <v>43785</v>
      </c>
      <c r="B2570">
        <f t="shared" si="99"/>
        <v>16</v>
      </c>
      <c r="C2570">
        <f t="shared" si="98"/>
        <v>0</v>
      </c>
      <c r="D2570">
        <v>8</v>
      </c>
      <c r="E2570">
        <v>55</v>
      </c>
      <c r="F2570">
        <v>58</v>
      </c>
      <c r="G2570">
        <v>0</v>
      </c>
      <c r="I2570">
        <f>IF(ISBLANK(Table13[[#This Row],[T1]]),0,IF(Table13[[#This Row],[T1]]&gt;0,1,0))</f>
        <v>1</v>
      </c>
      <c r="J2570">
        <f>IF(ISBLANK(Table13[[#This Row],[T2]]),0,IF(Table13[[#This Row],[T2]]&gt;0,1,0))</f>
        <v>1</v>
      </c>
      <c r="K2570">
        <f>IF(ISBLANK(Table13[[#This Row],[T3]]),0,IF(Table13[[#This Row],[T3]]&gt;0,1,0))</f>
        <v>1</v>
      </c>
      <c r="L2570">
        <f>IF(ISBLANK(Table13[[#This Row],[T4]]),0,IF(Table13[[#This Row],[T4]]&gt;0,1,0))</f>
        <v>0</v>
      </c>
    </row>
    <row r="2571" spans="1:12">
      <c r="A2571" s="4">
        <v>43785.041666666664</v>
      </c>
      <c r="B2571">
        <f t="shared" si="99"/>
        <v>16</v>
      </c>
      <c r="C2571">
        <f t="shared" si="98"/>
        <v>1</v>
      </c>
      <c r="D2571">
        <v>58</v>
      </c>
      <c r="E2571">
        <v>58</v>
      </c>
      <c r="F2571">
        <v>58</v>
      </c>
      <c r="G2571">
        <v>0</v>
      </c>
      <c r="I2571">
        <f>IF(ISBLANK(Table13[[#This Row],[T1]]),0,IF(Table13[[#This Row],[T1]]&gt;0,1,0))</f>
        <v>1</v>
      </c>
      <c r="J2571">
        <f>IF(ISBLANK(Table13[[#This Row],[T2]]),0,IF(Table13[[#This Row],[T2]]&gt;0,1,0))</f>
        <v>1</v>
      </c>
      <c r="K2571">
        <f>IF(ISBLANK(Table13[[#This Row],[T3]]),0,IF(Table13[[#This Row],[T3]]&gt;0,1,0))</f>
        <v>1</v>
      </c>
      <c r="L2571">
        <f>IF(ISBLANK(Table13[[#This Row],[T4]]),0,IF(Table13[[#This Row],[T4]]&gt;0,1,0))</f>
        <v>0</v>
      </c>
    </row>
    <row r="2572" spans="1:12">
      <c r="A2572" s="4">
        <v>43785.083333333336</v>
      </c>
      <c r="B2572">
        <f t="shared" si="99"/>
        <v>16</v>
      </c>
      <c r="C2572">
        <f t="shared" si="98"/>
        <v>2</v>
      </c>
      <c r="D2572">
        <v>58</v>
      </c>
      <c r="E2572">
        <v>58</v>
      </c>
      <c r="F2572">
        <v>58</v>
      </c>
      <c r="G2572">
        <v>0</v>
      </c>
      <c r="I2572">
        <f>IF(ISBLANK(Table13[[#This Row],[T1]]),0,IF(Table13[[#This Row],[T1]]&gt;0,1,0))</f>
        <v>1</v>
      </c>
      <c r="J2572">
        <f>IF(ISBLANK(Table13[[#This Row],[T2]]),0,IF(Table13[[#This Row],[T2]]&gt;0,1,0))</f>
        <v>1</v>
      </c>
      <c r="K2572">
        <f>IF(ISBLANK(Table13[[#This Row],[T3]]),0,IF(Table13[[#This Row],[T3]]&gt;0,1,0))</f>
        <v>1</v>
      </c>
      <c r="L2572">
        <f>IF(ISBLANK(Table13[[#This Row],[T4]]),0,IF(Table13[[#This Row],[T4]]&gt;0,1,0))</f>
        <v>0</v>
      </c>
    </row>
    <row r="2573" spans="1:12">
      <c r="A2573" s="4">
        <v>43785.125</v>
      </c>
      <c r="B2573">
        <f t="shared" si="99"/>
        <v>16</v>
      </c>
      <c r="C2573">
        <f t="shared" si="98"/>
        <v>3</v>
      </c>
      <c r="D2573">
        <v>58</v>
      </c>
      <c r="E2573">
        <v>58</v>
      </c>
      <c r="F2573">
        <v>58</v>
      </c>
      <c r="G2573">
        <v>0</v>
      </c>
      <c r="I2573">
        <f>IF(ISBLANK(Table13[[#This Row],[T1]]),0,IF(Table13[[#This Row],[T1]]&gt;0,1,0))</f>
        <v>1</v>
      </c>
      <c r="J2573">
        <f>IF(ISBLANK(Table13[[#This Row],[T2]]),0,IF(Table13[[#This Row],[T2]]&gt;0,1,0))</f>
        <v>1</v>
      </c>
      <c r="K2573">
        <f>IF(ISBLANK(Table13[[#This Row],[T3]]),0,IF(Table13[[#This Row],[T3]]&gt;0,1,0))</f>
        <v>1</v>
      </c>
      <c r="L2573">
        <f>IF(ISBLANK(Table13[[#This Row],[T4]]),0,IF(Table13[[#This Row],[T4]]&gt;0,1,0))</f>
        <v>0</v>
      </c>
    </row>
    <row r="2574" spans="1:12">
      <c r="A2574" s="4">
        <v>43785.166666666664</v>
      </c>
      <c r="B2574">
        <f t="shared" si="99"/>
        <v>16</v>
      </c>
      <c r="C2574">
        <f t="shared" si="98"/>
        <v>4</v>
      </c>
      <c r="D2574">
        <v>57</v>
      </c>
      <c r="E2574">
        <v>57</v>
      </c>
      <c r="F2574">
        <v>57</v>
      </c>
      <c r="G2574">
        <v>0</v>
      </c>
      <c r="I2574">
        <f>IF(ISBLANK(Table13[[#This Row],[T1]]),0,IF(Table13[[#This Row],[T1]]&gt;0,1,0))</f>
        <v>1</v>
      </c>
      <c r="J2574">
        <f>IF(ISBLANK(Table13[[#This Row],[T2]]),0,IF(Table13[[#This Row],[T2]]&gt;0,1,0))</f>
        <v>1</v>
      </c>
      <c r="K2574">
        <f>IF(ISBLANK(Table13[[#This Row],[T3]]),0,IF(Table13[[#This Row],[T3]]&gt;0,1,0))</f>
        <v>1</v>
      </c>
      <c r="L2574">
        <f>IF(ISBLANK(Table13[[#This Row],[T4]]),0,IF(Table13[[#This Row],[T4]]&gt;0,1,0))</f>
        <v>0</v>
      </c>
    </row>
    <row r="2575" spans="1:12">
      <c r="A2575" s="4">
        <v>43785.208333333336</v>
      </c>
      <c r="B2575">
        <f t="shared" si="99"/>
        <v>16</v>
      </c>
      <c r="C2575">
        <f t="shared" si="98"/>
        <v>5</v>
      </c>
      <c r="D2575">
        <v>58</v>
      </c>
      <c r="E2575">
        <v>58</v>
      </c>
      <c r="F2575">
        <v>58</v>
      </c>
      <c r="G2575">
        <v>0</v>
      </c>
      <c r="I2575">
        <f>IF(ISBLANK(Table13[[#This Row],[T1]]),0,IF(Table13[[#This Row],[T1]]&gt;0,1,0))</f>
        <v>1</v>
      </c>
      <c r="J2575">
        <f>IF(ISBLANK(Table13[[#This Row],[T2]]),0,IF(Table13[[#This Row],[T2]]&gt;0,1,0))</f>
        <v>1</v>
      </c>
      <c r="K2575">
        <f>IF(ISBLANK(Table13[[#This Row],[T3]]),0,IF(Table13[[#This Row],[T3]]&gt;0,1,0))</f>
        <v>1</v>
      </c>
      <c r="L2575">
        <f>IF(ISBLANK(Table13[[#This Row],[T4]]),0,IF(Table13[[#This Row],[T4]]&gt;0,1,0))</f>
        <v>0</v>
      </c>
    </row>
    <row r="2576" spans="1:12">
      <c r="A2576" s="4">
        <v>43785.25</v>
      </c>
      <c r="B2576">
        <f t="shared" si="99"/>
        <v>16</v>
      </c>
      <c r="C2576">
        <f t="shared" si="98"/>
        <v>6</v>
      </c>
      <c r="D2576">
        <v>58</v>
      </c>
      <c r="E2576">
        <v>58</v>
      </c>
      <c r="F2576">
        <v>58</v>
      </c>
      <c r="G2576">
        <v>0</v>
      </c>
      <c r="I2576">
        <f>IF(ISBLANK(Table13[[#This Row],[T1]]),0,IF(Table13[[#This Row],[T1]]&gt;0,1,0))</f>
        <v>1</v>
      </c>
      <c r="J2576">
        <f>IF(ISBLANK(Table13[[#This Row],[T2]]),0,IF(Table13[[#This Row],[T2]]&gt;0,1,0))</f>
        <v>1</v>
      </c>
      <c r="K2576">
        <f>IF(ISBLANK(Table13[[#This Row],[T3]]),0,IF(Table13[[#This Row],[T3]]&gt;0,1,0))</f>
        <v>1</v>
      </c>
      <c r="L2576">
        <f>IF(ISBLANK(Table13[[#This Row],[T4]]),0,IF(Table13[[#This Row],[T4]]&gt;0,1,0))</f>
        <v>0</v>
      </c>
    </row>
    <row r="2577" spans="1:12">
      <c r="A2577" s="4">
        <v>43785.291666666664</v>
      </c>
      <c r="B2577">
        <f t="shared" si="99"/>
        <v>16</v>
      </c>
      <c r="C2577">
        <f t="shared" si="98"/>
        <v>7</v>
      </c>
      <c r="D2577">
        <v>58</v>
      </c>
      <c r="E2577">
        <v>58</v>
      </c>
      <c r="F2577">
        <v>58</v>
      </c>
      <c r="G2577">
        <v>0</v>
      </c>
      <c r="I2577">
        <f>IF(ISBLANK(Table13[[#This Row],[T1]]),0,IF(Table13[[#This Row],[T1]]&gt;0,1,0))</f>
        <v>1</v>
      </c>
      <c r="J2577">
        <f>IF(ISBLANK(Table13[[#This Row],[T2]]),0,IF(Table13[[#This Row],[T2]]&gt;0,1,0))</f>
        <v>1</v>
      </c>
      <c r="K2577">
        <f>IF(ISBLANK(Table13[[#This Row],[T3]]),0,IF(Table13[[#This Row],[T3]]&gt;0,1,0))</f>
        <v>1</v>
      </c>
      <c r="L2577">
        <f>IF(ISBLANK(Table13[[#This Row],[T4]]),0,IF(Table13[[#This Row],[T4]]&gt;0,1,0))</f>
        <v>0</v>
      </c>
    </row>
    <row r="2578" spans="1:12">
      <c r="A2578" s="4">
        <v>43785.333333333336</v>
      </c>
      <c r="B2578">
        <f t="shared" si="99"/>
        <v>16</v>
      </c>
      <c r="C2578">
        <f t="shared" si="98"/>
        <v>8</v>
      </c>
      <c r="D2578">
        <v>57</v>
      </c>
      <c r="E2578">
        <v>57</v>
      </c>
      <c r="F2578">
        <v>57</v>
      </c>
      <c r="G2578">
        <v>0</v>
      </c>
      <c r="I2578">
        <f>IF(ISBLANK(Table13[[#This Row],[T1]]),0,IF(Table13[[#This Row],[T1]]&gt;0,1,0))</f>
        <v>1</v>
      </c>
      <c r="J2578">
        <f>IF(ISBLANK(Table13[[#This Row],[T2]]),0,IF(Table13[[#This Row],[T2]]&gt;0,1,0))</f>
        <v>1</v>
      </c>
      <c r="K2578">
        <f>IF(ISBLANK(Table13[[#This Row],[T3]]),0,IF(Table13[[#This Row],[T3]]&gt;0,1,0))</f>
        <v>1</v>
      </c>
      <c r="L2578">
        <f>IF(ISBLANK(Table13[[#This Row],[T4]]),0,IF(Table13[[#This Row],[T4]]&gt;0,1,0))</f>
        <v>0</v>
      </c>
    </row>
    <row r="2579" spans="1:12">
      <c r="A2579" s="4">
        <v>43785.375</v>
      </c>
      <c r="B2579">
        <f t="shared" si="99"/>
        <v>16</v>
      </c>
      <c r="C2579">
        <f t="shared" si="98"/>
        <v>9</v>
      </c>
      <c r="D2579">
        <v>58</v>
      </c>
      <c r="E2579">
        <v>49</v>
      </c>
      <c r="F2579">
        <v>58</v>
      </c>
      <c r="G2579">
        <v>0</v>
      </c>
      <c r="I2579">
        <f>IF(ISBLANK(Table13[[#This Row],[T1]]),0,IF(Table13[[#This Row],[T1]]&gt;0,1,0))</f>
        <v>1</v>
      </c>
      <c r="J2579">
        <f>IF(ISBLANK(Table13[[#This Row],[T2]]),0,IF(Table13[[#This Row],[T2]]&gt;0,1,0))</f>
        <v>1</v>
      </c>
      <c r="K2579">
        <f>IF(ISBLANK(Table13[[#This Row],[T3]]),0,IF(Table13[[#This Row],[T3]]&gt;0,1,0))</f>
        <v>1</v>
      </c>
      <c r="L2579">
        <f>IF(ISBLANK(Table13[[#This Row],[T4]]),0,IF(Table13[[#This Row],[T4]]&gt;0,1,0))</f>
        <v>0</v>
      </c>
    </row>
    <row r="2580" spans="1:12">
      <c r="A2580" s="4">
        <v>43785.416666666664</v>
      </c>
      <c r="B2580">
        <f t="shared" si="99"/>
        <v>16</v>
      </c>
      <c r="C2580">
        <f t="shared" si="98"/>
        <v>10</v>
      </c>
      <c r="D2580">
        <v>58</v>
      </c>
      <c r="E2580">
        <v>0</v>
      </c>
      <c r="F2580">
        <v>33</v>
      </c>
      <c r="G2580">
        <v>0</v>
      </c>
      <c r="I2580">
        <f>IF(ISBLANK(Table13[[#This Row],[T1]]),0,IF(Table13[[#This Row],[T1]]&gt;0,1,0))</f>
        <v>1</v>
      </c>
      <c r="J2580">
        <f>IF(ISBLANK(Table13[[#This Row],[T2]]),0,IF(Table13[[#This Row],[T2]]&gt;0,1,0))</f>
        <v>0</v>
      </c>
      <c r="K2580">
        <f>IF(ISBLANK(Table13[[#This Row],[T3]]),0,IF(Table13[[#This Row],[T3]]&gt;0,1,0))</f>
        <v>1</v>
      </c>
      <c r="L2580">
        <f>IF(ISBLANK(Table13[[#This Row],[T4]]),0,IF(Table13[[#This Row],[T4]]&gt;0,1,0))</f>
        <v>0</v>
      </c>
    </row>
    <row r="2581" spans="1:12">
      <c r="A2581" s="4">
        <v>43785.458333333336</v>
      </c>
      <c r="B2581">
        <f t="shared" si="99"/>
        <v>16</v>
      </c>
      <c r="C2581">
        <f t="shared" si="98"/>
        <v>11</v>
      </c>
      <c r="D2581">
        <v>58</v>
      </c>
      <c r="E2581">
        <v>0</v>
      </c>
      <c r="F2581">
        <v>0</v>
      </c>
      <c r="G2581">
        <v>0</v>
      </c>
      <c r="I2581">
        <f>IF(ISBLANK(Table13[[#This Row],[T1]]),0,IF(Table13[[#This Row],[T1]]&gt;0,1,0))</f>
        <v>1</v>
      </c>
      <c r="J2581">
        <f>IF(ISBLANK(Table13[[#This Row],[T2]]),0,IF(Table13[[#This Row],[T2]]&gt;0,1,0))</f>
        <v>0</v>
      </c>
      <c r="K2581">
        <f>IF(ISBLANK(Table13[[#This Row],[T3]]),0,IF(Table13[[#This Row],[T3]]&gt;0,1,0))</f>
        <v>0</v>
      </c>
      <c r="L2581">
        <f>IF(ISBLANK(Table13[[#This Row],[T4]]),0,IF(Table13[[#This Row],[T4]]&gt;0,1,0))</f>
        <v>0</v>
      </c>
    </row>
    <row r="2582" spans="1:12">
      <c r="A2582" s="4">
        <v>43785.5</v>
      </c>
      <c r="B2582">
        <f t="shared" si="99"/>
        <v>16</v>
      </c>
      <c r="C2582">
        <f t="shared" si="98"/>
        <v>12</v>
      </c>
      <c r="D2582">
        <v>55</v>
      </c>
      <c r="E2582">
        <v>0</v>
      </c>
      <c r="F2582">
        <v>0</v>
      </c>
      <c r="G2582">
        <v>0</v>
      </c>
      <c r="I2582">
        <f>IF(ISBLANK(Table13[[#This Row],[T1]]),0,IF(Table13[[#This Row],[T1]]&gt;0,1,0))</f>
        <v>1</v>
      </c>
      <c r="J2582">
        <f>IF(ISBLANK(Table13[[#This Row],[T2]]),0,IF(Table13[[#This Row],[T2]]&gt;0,1,0))</f>
        <v>0</v>
      </c>
      <c r="K2582">
        <f>IF(ISBLANK(Table13[[#This Row],[T3]]),0,IF(Table13[[#This Row],[T3]]&gt;0,1,0))</f>
        <v>0</v>
      </c>
      <c r="L2582">
        <f>IF(ISBLANK(Table13[[#This Row],[T4]]),0,IF(Table13[[#This Row],[T4]]&gt;0,1,0))</f>
        <v>0</v>
      </c>
    </row>
    <row r="2583" spans="1:12">
      <c r="A2583" s="4">
        <v>43785.541666666664</v>
      </c>
      <c r="B2583">
        <f t="shared" si="99"/>
        <v>16</v>
      </c>
      <c r="C2583">
        <f t="shared" si="98"/>
        <v>13</v>
      </c>
      <c r="D2583">
        <v>57</v>
      </c>
      <c r="E2583">
        <v>0</v>
      </c>
      <c r="F2583">
        <v>0</v>
      </c>
      <c r="G2583">
        <v>0</v>
      </c>
      <c r="I2583">
        <f>IF(ISBLANK(Table13[[#This Row],[T1]]),0,IF(Table13[[#This Row],[T1]]&gt;0,1,0))</f>
        <v>1</v>
      </c>
      <c r="J2583">
        <f>IF(ISBLANK(Table13[[#This Row],[T2]]),0,IF(Table13[[#This Row],[T2]]&gt;0,1,0))</f>
        <v>0</v>
      </c>
      <c r="K2583">
        <f>IF(ISBLANK(Table13[[#This Row],[T3]]),0,IF(Table13[[#This Row],[T3]]&gt;0,1,0))</f>
        <v>0</v>
      </c>
      <c r="L2583">
        <f>IF(ISBLANK(Table13[[#This Row],[T4]]),0,IF(Table13[[#This Row],[T4]]&gt;0,1,0))</f>
        <v>0</v>
      </c>
    </row>
    <row r="2584" spans="1:12">
      <c r="A2584" s="4">
        <v>43785.583333333336</v>
      </c>
      <c r="B2584">
        <f t="shared" si="99"/>
        <v>16</v>
      </c>
      <c r="C2584">
        <f t="shared" si="98"/>
        <v>14</v>
      </c>
      <c r="D2584">
        <v>44</v>
      </c>
      <c r="E2584">
        <v>44</v>
      </c>
      <c r="F2584">
        <v>0</v>
      </c>
      <c r="G2584">
        <v>0</v>
      </c>
      <c r="I2584">
        <f>IF(ISBLANK(Table13[[#This Row],[T1]]),0,IF(Table13[[#This Row],[T1]]&gt;0,1,0))</f>
        <v>1</v>
      </c>
      <c r="J2584">
        <f>IF(ISBLANK(Table13[[#This Row],[T2]]),0,IF(Table13[[#This Row],[T2]]&gt;0,1,0))</f>
        <v>1</v>
      </c>
      <c r="K2584">
        <f>IF(ISBLANK(Table13[[#This Row],[T3]]),0,IF(Table13[[#This Row],[T3]]&gt;0,1,0))</f>
        <v>0</v>
      </c>
      <c r="L2584">
        <f>IF(ISBLANK(Table13[[#This Row],[T4]]),0,IF(Table13[[#This Row],[T4]]&gt;0,1,0))</f>
        <v>0</v>
      </c>
    </row>
    <row r="2585" spans="1:12">
      <c r="A2585" s="4">
        <v>43785.625</v>
      </c>
      <c r="B2585">
        <f t="shared" si="99"/>
        <v>16</v>
      </c>
      <c r="C2585">
        <f t="shared" si="98"/>
        <v>15</v>
      </c>
      <c r="D2585">
        <v>0</v>
      </c>
      <c r="E2585">
        <v>41</v>
      </c>
      <c r="F2585">
        <v>0</v>
      </c>
      <c r="G2585">
        <v>0</v>
      </c>
      <c r="I2585">
        <f>IF(ISBLANK(Table13[[#This Row],[T1]]),0,IF(Table13[[#This Row],[T1]]&gt;0,1,0))</f>
        <v>0</v>
      </c>
      <c r="J2585">
        <f>IF(ISBLANK(Table13[[#This Row],[T2]]),0,IF(Table13[[#This Row],[T2]]&gt;0,1,0))</f>
        <v>1</v>
      </c>
      <c r="K2585">
        <f>IF(ISBLANK(Table13[[#This Row],[T3]]),0,IF(Table13[[#This Row],[T3]]&gt;0,1,0))</f>
        <v>0</v>
      </c>
      <c r="L2585">
        <f>IF(ISBLANK(Table13[[#This Row],[T4]]),0,IF(Table13[[#This Row],[T4]]&gt;0,1,0))</f>
        <v>0</v>
      </c>
    </row>
    <row r="2586" spans="1:12">
      <c r="A2586" s="4">
        <v>43785.666666666664</v>
      </c>
      <c r="B2586">
        <f t="shared" si="99"/>
        <v>16</v>
      </c>
      <c r="C2586">
        <f t="shared" si="98"/>
        <v>16</v>
      </c>
      <c r="D2586">
        <v>0</v>
      </c>
      <c r="E2586">
        <v>53</v>
      </c>
      <c r="F2586">
        <v>0</v>
      </c>
      <c r="G2586">
        <v>0</v>
      </c>
      <c r="I2586">
        <f>IF(ISBLANK(Table13[[#This Row],[T1]]),0,IF(Table13[[#This Row],[T1]]&gt;0,1,0))</f>
        <v>0</v>
      </c>
      <c r="J2586">
        <f>IF(ISBLANK(Table13[[#This Row],[T2]]),0,IF(Table13[[#This Row],[T2]]&gt;0,1,0))</f>
        <v>1</v>
      </c>
      <c r="K2586">
        <f>IF(ISBLANK(Table13[[#This Row],[T3]]),0,IF(Table13[[#This Row],[T3]]&gt;0,1,0))</f>
        <v>0</v>
      </c>
      <c r="L2586">
        <f>IF(ISBLANK(Table13[[#This Row],[T4]]),0,IF(Table13[[#This Row],[T4]]&gt;0,1,0))</f>
        <v>0</v>
      </c>
    </row>
    <row r="2587" spans="1:12">
      <c r="A2587" s="4">
        <v>43785.708333333336</v>
      </c>
      <c r="B2587">
        <f t="shared" si="99"/>
        <v>16</v>
      </c>
      <c r="C2587">
        <f t="shared" ref="C2587:C2650" si="100">HOUR(A2587)</f>
        <v>17</v>
      </c>
      <c r="D2587">
        <v>0</v>
      </c>
      <c r="E2587">
        <v>58</v>
      </c>
      <c r="F2587">
        <v>0</v>
      </c>
      <c r="G2587">
        <v>0</v>
      </c>
      <c r="I2587">
        <f>IF(ISBLANK(Table13[[#This Row],[T1]]),0,IF(Table13[[#This Row],[T1]]&gt;0,1,0))</f>
        <v>0</v>
      </c>
      <c r="J2587">
        <f>IF(ISBLANK(Table13[[#This Row],[T2]]),0,IF(Table13[[#This Row],[T2]]&gt;0,1,0))</f>
        <v>1</v>
      </c>
      <c r="K2587">
        <f>IF(ISBLANK(Table13[[#This Row],[T3]]),0,IF(Table13[[#This Row],[T3]]&gt;0,1,0))</f>
        <v>0</v>
      </c>
      <c r="L2587">
        <f>IF(ISBLANK(Table13[[#This Row],[T4]]),0,IF(Table13[[#This Row],[T4]]&gt;0,1,0))</f>
        <v>0</v>
      </c>
    </row>
    <row r="2588" spans="1:12">
      <c r="A2588" s="4">
        <v>43785.75</v>
      </c>
      <c r="B2588">
        <f t="shared" si="99"/>
        <v>16</v>
      </c>
      <c r="C2588">
        <f t="shared" si="100"/>
        <v>18</v>
      </c>
      <c r="D2588">
        <v>0</v>
      </c>
      <c r="E2588">
        <v>28</v>
      </c>
      <c r="F2588">
        <v>0</v>
      </c>
      <c r="G2588">
        <v>0</v>
      </c>
      <c r="I2588">
        <f>IF(ISBLANK(Table13[[#This Row],[T1]]),0,IF(Table13[[#This Row],[T1]]&gt;0,1,0))</f>
        <v>0</v>
      </c>
      <c r="J2588">
        <f>IF(ISBLANK(Table13[[#This Row],[T2]]),0,IF(Table13[[#This Row],[T2]]&gt;0,1,0))</f>
        <v>1</v>
      </c>
      <c r="K2588">
        <f>IF(ISBLANK(Table13[[#This Row],[T3]]),0,IF(Table13[[#This Row],[T3]]&gt;0,1,0))</f>
        <v>0</v>
      </c>
      <c r="L2588">
        <f>IF(ISBLANK(Table13[[#This Row],[T4]]),0,IF(Table13[[#This Row],[T4]]&gt;0,1,0))</f>
        <v>0</v>
      </c>
    </row>
    <row r="2589" spans="1:12">
      <c r="A2589" s="4">
        <v>43785.791666666664</v>
      </c>
      <c r="B2589">
        <f t="shared" si="99"/>
        <v>16</v>
      </c>
      <c r="C2589">
        <f t="shared" si="100"/>
        <v>19</v>
      </c>
      <c r="D2589">
        <v>0</v>
      </c>
      <c r="E2589">
        <v>58</v>
      </c>
      <c r="F2589">
        <v>8</v>
      </c>
      <c r="G2589">
        <v>0</v>
      </c>
      <c r="I2589">
        <f>IF(ISBLANK(Table13[[#This Row],[T1]]),0,IF(Table13[[#This Row],[T1]]&gt;0,1,0))</f>
        <v>0</v>
      </c>
      <c r="J2589">
        <f>IF(ISBLANK(Table13[[#This Row],[T2]]),0,IF(Table13[[#This Row],[T2]]&gt;0,1,0))</f>
        <v>1</v>
      </c>
      <c r="K2589">
        <f>IF(ISBLANK(Table13[[#This Row],[T3]]),0,IF(Table13[[#This Row],[T3]]&gt;0,1,0))</f>
        <v>1</v>
      </c>
      <c r="L2589">
        <f>IF(ISBLANK(Table13[[#This Row],[T4]]),0,IF(Table13[[#This Row],[T4]]&gt;0,1,0))</f>
        <v>0</v>
      </c>
    </row>
    <row r="2590" spans="1:12">
      <c r="A2590" s="4">
        <v>43785.833333333336</v>
      </c>
      <c r="B2590">
        <f t="shared" si="99"/>
        <v>16</v>
      </c>
      <c r="C2590">
        <f t="shared" si="100"/>
        <v>20</v>
      </c>
      <c r="D2590">
        <v>22</v>
      </c>
      <c r="E2590">
        <v>58</v>
      </c>
      <c r="F2590">
        <v>0</v>
      </c>
      <c r="G2590">
        <v>0</v>
      </c>
      <c r="I2590">
        <f>IF(ISBLANK(Table13[[#This Row],[T1]]),0,IF(Table13[[#This Row],[T1]]&gt;0,1,0))</f>
        <v>1</v>
      </c>
      <c r="J2590">
        <f>IF(ISBLANK(Table13[[#This Row],[T2]]),0,IF(Table13[[#This Row],[T2]]&gt;0,1,0))</f>
        <v>1</v>
      </c>
      <c r="K2590">
        <f>IF(ISBLANK(Table13[[#This Row],[T3]]),0,IF(Table13[[#This Row],[T3]]&gt;0,1,0))</f>
        <v>0</v>
      </c>
      <c r="L2590">
        <f>IF(ISBLANK(Table13[[#This Row],[T4]]),0,IF(Table13[[#This Row],[T4]]&gt;0,1,0))</f>
        <v>0</v>
      </c>
    </row>
    <row r="2591" spans="1:12">
      <c r="A2591" s="4">
        <v>43785.875</v>
      </c>
      <c r="B2591">
        <f t="shared" si="99"/>
        <v>16</v>
      </c>
      <c r="C2591">
        <f t="shared" si="100"/>
        <v>21</v>
      </c>
      <c r="D2591">
        <v>58</v>
      </c>
      <c r="E2591">
        <v>58</v>
      </c>
      <c r="F2591">
        <v>0</v>
      </c>
      <c r="G2591">
        <v>0</v>
      </c>
      <c r="I2591">
        <f>IF(ISBLANK(Table13[[#This Row],[T1]]),0,IF(Table13[[#This Row],[T1]]&gt;0,1,0))</f>
        <v>1</v>
      </c>
      <c r="J2591">
        <f>IF(ISBLANK(Table13[[#This Row],[T2]]),0,IF(Table13[[#This Row],[T2]]&gt;0,1,0))</f>
        <v>1</v>
      </c>
      <c r="K2591">
        <f>IF(ISBLANK(Table13[[#This Row],[T3]]),0,IF(Table13[[#This Row],[T3]]&gt;0,1,0))</f>
        <v>0</v>
      </c>
      <c r="L2591">
        <f>IF(ISBLANK(Table13[[#This Row],[T4]]),0,IF(Table13[[#This Row],[T4]]&gt;0,1,0))</f>
        <v>0</v>
      </c>
    </row>
    <row r="2592" spans="1:12">
      <c r="A2592" s="4">
        <v>43785.916666666664</v>
      </c>
      <c r="B2592">
        <f t="shared" si="99"/>
        <v>16</v>
      </c>
      <c r="C2592">
        <f t="shared" si="100"/>
        <v>22</v>
      </c>
      <c r="D2592">
        <v>58</v>
      </c>
      <c r="E2592">
        <v>58</v>
      </c>
      <c r="F2592">
        <v>44</v>
      </c>
      <c r="G2592">
        <v>0</v>
      </c>
      <c r="I2592">
        <f>IF(ISBLANK(Table13[[#This Row],[T1]]),0,IF(Table13[[#This Row],[T1]]&gt;0,1,0))</f>
        <v>1</v>
      </c>
      <c r="J2592">
        <f>IF(ISBLANK(Table13[[#This Row],[T2]]),0,IF(Table13[[#This Row],[T2]]&gt;0,1,0))</f>
        <v>1</v>
      </c>
      <c r="K2592">
        <f>IF(ISBLANK(Table13[[#This Row],[T3]]),0,IF(Table13[[#This Row],[T3]]&gt;0,1,0))</f>
        <v>1</v>
      </c>
      <c r="L2592">
        <f>IF(ISBLANK(Table13[[#This Row],[T4]]),0,IF(Table13[[#This Row],[T4]]&gt;0,1,0))</f>
        <v>0</v>
      </c>
    </row>
    <row r="2593" spans="1:12">
      <c r="A2593" s="4">
        <v>43785.958333333336</v>
      </c>
      <c r="B2593">
        <f t="shared" si="99"/>
        <v>16</v>
      </c>
      <c r="C2593">
        <f t="shared" si="100"/>
        <v>23</v>
      </c>
      <c r="D2593">
        <v>57</v>
      </c>
      <c r="E2593">
        <v>57</v>
      </c>
      <c r="F2593">
        <v>57</v>
      </c>
      <c r="G2593">
        <v>0</v>
      </c>
      <c r="I2593">
        <f>IF(ISBLANK(Table13[[#This Row],[T1]]),0,IF(Table13[[#This Row],[T1]]&gt;0,1,0))</f>
        <v>1</v>
      </c>
      <c r="J2593">
        <f>IF(ISBLANK(Table13[[#This Row],[T2]]),0,IF(Table13[[#This Row],[T2]]&gt;0,1,0))</f>
        <v>1</v>
      </c>
      <c r="K2593">
        <f>IF(ISBLANK(Table13[[#This Row],[T3]]),0,IF(Table13[[#This Row],[T3]]&gt;0,1,0))</f>
        <v>1</v>
      </c>
      <c r="L2593">
        <f>IF(ISBLANK(Table13[[#This Row],[T4]]),0,IF(Table13[[#This Row],[T4]]&gt;0,1,0))</f>
        <v>0</v>
      </c>
    </row>
    <row r="2594" spans="1:12">
      <c r="A2594" s="4">
        <v>43786</v>
      </c>
      <c r="B2594">
        <f t="shared" si="99"/>
        <v>17</v>
      </c>
      <c r="C2594">
        <f t="shared" si="100"/>
        <v>0</v>
      </c>
      <c r="D2594">
        <v>58</v>
      </c>
      <c r="E2594">
        <v>58</v>
      </c>
      <c r="F2594">
        <v>58</v>
      </c>
      <c r="G2594">
        <v>0</v>
      </c>
      <c r="I2594">
        <f>IF(ISBLANK(Table13[[#This Row],[T1]]),0,IF(Table13[[#This Row],[T1]]&gt;0,1,0))</f>
        <v>1</v>
      </c>
      <c r="J2594">
        <f>IF(ISBLANK(Table13[[#This Row],[T2]]),0,IF(Table13[[#This Row],[T2]]&gt;0,1,0))</f>
        <v>1</v>
      </c>
      <c r="K2594">
        <f>IF(ISBLANK(Table13[[#This Row],[T3]]),0,IF(Table13[[#This Row],[T3]]&gt;0,1,0))</f>
        <v>1</v>
      </c>
      <c r="L2594">
        <f>IF(ISBLANK(Table13[[#This Row],[T4]]),0,IF(Table13[[#This Row],[T4]]&gt;0,1,0))</f>
        <v>0</v>
      </c>
    </row>
    <row r="2595" spans="1:12">
      <c r="A2595" s="4">
        <v>43786.041666666664</v>
      </c>
      <c r="B2595">
        <f t="shared" si="99"/>
        <v>17</v>
      </c>
      <c r="C2595">
        <f t="shared" si="100"/>
        <v>1</v>
      </c>
      <c r="D2595">
        <v>58</v>
      </c>
      <c r="E2595">
        <v>58</v>
      </c>
      <c r="F2595">
        <v>58</v>
      </c>
      <c r="G2595">
        <v>0</v>
      </c>
      <c r="I2595">
        <f>IF(ISBLANK(Table13[[#This Row],[T1]]),0,IF(Table13[[#This Row],[T1]]&gt;0,1,0))</f>
        <v>1</v>
      </c>
      <c r="J2595">
        <f>IF(ISBLANK(Table13[[#This Row],[T2]]),0,IF(Table13[[#This Row],[T2]]&gt;0,1,0))</f>
        <v>1</v>
      </c>
      <c r="K2595">
        <f>IF(ISBLANK(Table13[[#This Row],[T3]]),0,IF(Table13[[#This Row],[T3]]&gt;0,1,0))</f>
        <v>1</v>
      </c>
      <c r="L2595">
        <f>IF(ISBLANK(Table13[[#This Row],[T4]]),0,IF(Table13[[#This Row],[T4]]&gt;0,1,0))</f>
        <v>0</v>
      </c>
    </row>
    <row r="2596" spans="1:12">
      <c r="A2596" s="4">
        <v>43786.083333333336</v>
      </c>
      <c r="B2596">
        <f t="shared" si="99"/>
        <v>17</v>
      </c>
      <c r="C2596">
        <f t="shared" si="100"/>
        <v>2</v>
      </c>
      <c r="D2596">
        <v>58</v>
      </c>
      <c r="E2596">
        <v>58</v>
      </c>
      <c r="F2596">
        <v>58</v>
      </c>
      <c r="G2596">
        <v>0</v>
      </c>
      <c r="I2596">
        <f>IF(ISBLANK(Table13[[#This Row],[T1]]),0,IF(Table13[[#This Row],[T1]]&gt;0,1,0))</f>
        <v>1</v>
      </c>
      <c r="J2596">
        <f>IF(ISBLANK(Table13[[#This Row],[T2]]),0,IF(Table13[[#This Row],[T2]]&gt;0,1,0))</f>
        <v>1</v>
      </c>
      <c r="K2596">
        <f>IF(ISBLANK(Table13[[#This Row],[T3]]),0,IF(Table13[[#This Row],[T3]]&gt;0,1,0))</f>
        <v>1</v>
      </c>
      <c r="L2596">
        <f>IF(ISBLANK(Table13[[#This Row],[T4]]),0,IF(Table13[[#This Row],[T4]]&gt;0,1,0))</f>
        <v>0</v>
      </c>
    </row>
    <row r="2597" spans="1:12">
      <c r="A2597" s="4">
        <v>43786.125</v>
      </c>
      <c r="B2597">
        <f t="shared" si="99"/>
        <v>17</v>
      </c>
      <c r="C2597">
        <f t="shared" si="100"/>
        <v>3</v>
      </c>
      <c r="D2597">
        <v>58</v>
      </c>
      <c r="E2597">
        <v>57</v>
      </c>
      <c r="F2597">
        <v>58</v>
      </c>
      <c r="G2597">
        <v>0</v>
      </c>
      <c r="I2597">
        <f>IF(ISBLANK(Table13[[#This Row],[T1]]),0,IF(Table13[[#This Row],[T1]]&gt;0,1,0))</f>
        <v>1</v>
      </c>
      <c r="J2597">
        <f>IF(ISBLANK(Table13[[#This Row],[T2]]),0,IF(Table13[[#This Row],[T2]]&gt;0,1,0))</f>
        <v>1</v>
      </c>
      <c r="K2597">
        <f>IF(ISBLANK(Table13[[#This Row],[T3]]),0,IF(Table13[[#This Row],[T3]]&gt;0,1,0))</f>
        <v>1</v>
      </c>
      <c r="L2597">
        <f>IF(ISBLANK(Table13[[#This Row],[T4]]),0,IF(Table13[[#This Row],[T4]]&gt;0,1,0))</f>
        <v>0</v>
      </c>
    </row>
    <row r="2598" spans="1:12">
      <c r="A2598" s="4">
        <v>43786.166666666664</v>
      </c>
      <c r="B2598">
        <f t="shared" si="99"/>
        <v>17</v>
      </c>
      <c r="C2598">
        <f t="shared" si="100"/>
        <v>4</v>
      </c>
      <c r="D2598">
        <v>57</v>
      </c>
      <c r="E2598">
        <v>57</v>
      </c>
      <c r="F2598">
        <v>57</v>
      </c>
      <c r="G2598">
        <v>0</v>
      </c>
      <c r="I2598">
        <f>IF(ISBLANK(Table13[[#This Row],[T1]]),0,IF(Table13[[#This Row],[T1]]&gt;0,1,0))</f>
        <v>1</v>
      </c>
      <c r="J2598">
        <f>IF(ISBLANK(Table13[[#This Row],[T2]]),0,IF(Table13[[#This Row],[T2]]&gt;0,1,0))</f>
        <v>1</v>
      </c>
      <c r="K2598">
        <f>IF(ISBLANK(Table13[[#This Row],[T3]]),0,IF(Table13[[#This Row],[T3]]&gt;0,1,0))</f>
        <v>1</v>
      </c>
      <c r="L2598">
        <f>IF(ISBLANK(Table13[[#This Row],[T4]]),0,IF(Table13[[#This Row],[T4]]&gt;0,1,0))</f>
        <v>0</v>
      </c>
    </row>
    <row r="2599" spans="1:12">
      <c r="A2599" s="4">
        <v>43786.208333333336</v>
      </c>
      <c r="B2599">
        <f t="shared" si="99"/>
        <v>17</v>
      </c>
      <c r="C2599">
        <f t="shared" si="100"/>
        <v>5</v>
      </c>
      <c r="D2599">
        <v>58</v>
      </c>
      <c r="E2599">
        <v>57</v>
      </c>
      <c r="F2599">
        <v>58</v>
      </c>
      <c r="G2599">
        <v>0</v>
      </c>
      <c r="I2599">
        <f>IF(ISBLANK(Table13[[#This Row],[T1]]),0,IF(Table13[[#This Row],[T1]]&gt;0,1,0))</f>
        <v>1</v>
      </c>
      <c r="J2599">
        <f>IF(ISBLANK(Table13[[#This Row],[T2]]),0,IF(Table13[[#This Row],[T2]]&gt;0,1,0))</f>
        <v>1</v>
      </c>
      <c r="K2599">
        <f>IF(ISBLANK(Table13[[#This Row],[T3]]),0,IF(Table13[[#This Row],[T3]]&gt;0,1,0))</f>
        <v>1</v>
      </c>
      <c r="L2599">
        <f>IF(ISBLANK(Table13[[#This Row],[T4]]),0,IF(Table13[[#This Row],[T4]]&gt;0,1,0))</f>
        <v>0</v>
      </c>
    </row>
    <row r="2600" spans="1:12">
      <c r="A2600" s="4">
        <v>43786.25</v>
      </c>
      <c r="B2600">
        <f t="shared" si="99"/>
        <v>17</v>
      </c>
      <c r="C2600">
        <f t="shared" si="100"/>
        <v>6</v>
      </c>
      <c r="D2600">
        <v>58</v>
      </c>
      <c r="E2600">
        <v>57</v>
      </c>
      <c r="F2600">
        <v>58</v>
      </c>
      <c r="G2600">
        <v>0</v>
      </c>
      <c r="I2600">
        <f>IF(ISBLANK(Table13[[#This Row],[T1]]),0,IF(Table13[[#This Row],[T1]]&gt;0,1,0))</f>
        <v>1</v>
      </c>
      <c r="J2600">
        <f>IF(ISBLANK(Table13[[#This Row],[T2]]),0,IF(Table13[[#This Row],[T2]]&gt;0,1,0))</f>
        <v>1</v>
      </c>
      <c r="K2600">
        <f>IF(ISBLANK(Table13[[#This Row],[T3]]),0,IF(Table13[[#This Row],[T3]]&gt;0,1,0))</f>
        <v>1</v>
      </c>
      <c r="L2600">
        <f>IF(ISBLANK(Table13[[#This Row],[T4]]),0,IF(Table13[[#This Row],[T4]]&gt;0,1,0))</f>
        <v>0</v>
      </c>
    </row>
    <row r="2601" spans="1:12">
      <c r="A2601" s="4">
        <v>43786.291666666664</v>
      </c>
      <c r="B2601">
        <f t="shared" si="99"/>
        <v>17</v>
      </c>
      <c r="C2601">
        <f t="shared" si="100"/>
        <v>7</v>
      </c>
      <c r="D2601">
        <v>58</v>
      </c>
      <c r="E2601">
        <v>56</v>
      </c>
      <c r="F2601">
        <v>58</v>
      </c>
      <c r="G2601">
        <v>0</v>
      </c>
      <c r="I2601">
        <f>IF(ISBLANK(Table13[[#This Row],[T1]]),0,IF(Table13[[#This Row],[T1]]&gt;0,1,0))</f>
        <v>1</v>
      </c>
      <c r="J2601">
        <f>IF(ISBLANK(Table13[[#This Row],[T2]]),0,IF(Table13[[#This Row],[T2]]&gt;0,1,0))</f>
        <v>1</v>
      </c>
      <c r="K2601">
        <f>IF(ISBLANK(Table13[[#This Row],[T3]]),0,IF(Table13[[#This Row],[T3]]&gt;0,1,0))</f>
        <v>1</v>
      </c>
      <c r="L2601">
        <f>IF(ISBLANK(Table13[[#This Row],[T4]]),0,IF(Table13[[#This Row],[T4]]&gt;0,1,0))</f>
        <v>0</v>
      </c>
    </row>
    <row r="2602" spans="1:12">
      <c r="A2602" s="4">
        <v>43786.333333333336</v>
      </c>
      <c r="B2602">
        <f t="shared" si="99"/>
        <v>17</v>
      </c>
      <c r="C2602">
        <f t="shared" si="100"/>
        <v>8</v>
      </c>
      <c r="D2602">
        <v>58</v>
      </c>
      <c r="E2602">
        <v>51</v>
      </c>
      <c r="F2602">
        <v>58</v>
      </c>
      <c r="G2602">
        <v>0</v>
      </c>
      <c r="I2602">
        <f>IF(ISBLANK(Table13[[#This Row],[T1]]),0,IF(Table13[[#This Row],[T1]]&gt;0,1,0))</f>
        <v>1</v>
      </c>
      <c r="J2602">
        <f>IF(ISBLANK(Table13[[#This Row],[T2]]),0,IF(Table13[[#This Row],[T2]]&gt;0,1,0))</f>
        <v>1</v>
      </c>
      <c r="K2602">
        <f>IF(ISBLANK(Table13[[#This Row],[T3]]),0,IF(Table13[[#This Row],[T3]]&gt;0,1,0))</f>
        <v>1</v>
      </c>
      <c r="L2602">
        <f>IF(ISBLANK(Table13[[#This Row],[T4]]),0,IF(Table13[[#This Row],[T4]]&gt;0,1,0))</f>
        <v>0</v>
      </c>
    </row>
    <row r="2603" spans="1:12">
      <c r="A2603" s="4">
        <v>43786.375</v>
      </c>
      <c r="B2603">
        <f t="shared" si="99"/>
        <v>17</v>
      </c>
      <c r="C2603">
        <f t="shared" si="100"/>
        <v>9</v>
      </c>
      <c r="D2603">
        <v>57</v>
      </c>
      <c r="E2603">
        <v>0</v>
      </c>
      <c r="F2603">
        <v>57</v>
      </c>
      <c r="G2603">
        <v>0</v>
      </c>
      <c r="I2603">
        <f>IF(ISBLANK(Table13[[#This Row],[T1]]),0,IF(Table13[[#This Row],[T1]]&gt;0,1,0))</f>
        <v>1</v>
      </c>
      <c r="J2603">
        <f>IF(ISBLANK(Table13[[#This Row],[T2]]),0,IF(Table13[[#This Row],[T2]]&gt;0,1,0))</f>
        <v>0</v>
      </c>
      <c r="K2603">
        <f>IF(ISBLANK(Table13[[#This Row],[T3]]),0,IF(Table13[[#This Row],[T3]]&gt;0,1,0))</f>
        <v>1</v>
      </c>
      <c r="L2603">
        <f>IF(ISBLANK(Table13[[#This Row],[T4]]),0,IF(Table13[[#This Row],[T4]]&gt;0,1,0))</f>
        <v>0</v>
      </c>
    </row>
    <row r="2604" spans="1:12">
      <c r="A2604" s="4">
        <v>43786.416666666664</v>
      </c>
      <c r="B2604">
        <f t="shared" si="99"/>
        <v>17</v>
      </c>
      <c r="C2604">
        <f t="shared" si="100"/>
        <v>10</v>
      </c>
      <c r="D2604">
        <v>18</v>
      </c>
      <c r="E2604">
        <v>0</v>
      </c>
      <c r="F2604">
        <v>58</v>
      </c>
      <c r="G2604">
        <v>0</v>
      </c>
      <c r="I2604">
        <f>IF(ISBLANK(Table13[[#This Row],[T1]]),0,IF(Table13[[#This Row],[T1]]&gt;0,1,0))</f>
        <v>1</v>
      </c>
      <c r="J2604">
        <f>IF(ISBLANK(Table13[[#This Row],[T2]]),0,IF(Table13[[#This Row],[T2]]&gt;0,1,0))</f>
        <v>0</v>
      </c>
      <c r="K2604">
        <f>IF(ISBLANK(Table13[[#This Row],[T3]]),0,IF(Table13[[#This Row],[T3]]&gt;0,1,0))</f>
        <v>1</v>
      </c>
      <c r="L2604">
        <f>IF(ISBLANK(Table13[[#This Row],[T4]]),0,IF(Table13[[#This Row],[T4]]&gt;0,1,0))</f>
        <v>0</v>
      </c>
    </row>
    <row r="2605" spans="1:12">
      <c r="A2605" s="4">
        <v>43786.458333333336</v>
      </c>
      <c r="B2605">
        <f t="shared" si="99"/>
        <v>17</v>
      </c>
      <c r="C2605">
        <f t="shared" si="100"/>
        <v>11</v>
      </c>
      <c r="D2605">
        <v>0</v>
      </c>
      <c r="E2605">
        <v>31</v>
      </c>
      <c r="F2605">
        <v>22</v>
      </c>
      <c r="G2605">
        <v>0</v>
      </c>
      <c r="I2605">
        <f>IF(ISBLANK(Table13[[#This Row],[T1]]),0,IF(Table13[[#This Row],[T1]]&gt;0,1,0))</f>
        <v>0</v>
      </c>
      <c r="J2605">
        <f>IF(ISBLANK(Table13[[#This Row],[T2]]),0,IF(Table13[[#This Row],[T2]]&gt;0,1,0))</f>
        <v>1</v>
      </c>
      <c r="K2605">
        <f>IF(ISBLANK(Table13[[#This Row],[T3]]),0,IF(Table13[[#This Row],[T3]]&gt;0,1,0))</f>
        <v>1</v>
      </c>
      <c r="L2605">
        <f>IF(ISBLANK(Table13[[#This Row],[T4]]),0,IF(Table13[[#This Row],[T4]]&gt;0,1,0))</f>
        <v>0</v>
      </c>
    </row>
    <row r="2606" spans="1:12">
      <c r="A2606" s="4">
        <v>43786.5</v>
      </c>
      <c r="B2606">
        <f t="shared" si="99"/>
        <v>17</v>
      </c>
      <c r="C2606">
        <f t="shared" si="100"/>
        <v>12</v>
      </c>
      <c r="D2606">
        <v>0</v>
      </c>
      <c r="E2606">
        <v>57</v>
      </c>
      <c r="F2606">
        <v>0</v>
      </c>
      <c r="G2606">
        <v>0</v>
      </c>
      <c r="I2606">
        <f>IF(ISBLANK(Table13[[#This Row],[T1]]),0,IF(Table13[[#This Row],[T1]]&gt;0,1,0))</f>
        <v>0</v>
      </c>
      <c r="J2606">
        <f>IF(ISBLANK(Table13[[#This Row],[T2]]),0,IF(Table13[[#This Row],[T2]]&gt;0,1,0))</f>
        <v>1</v>
      </c>
      <c r="K2606">
        <f>IF(ISBLANK(Table13[[#This Row],[T3]]),0,IF(Table13[[#This Row],[T3]]&gt;0,1,0))</f>
        <v>0</v>
      </c>
      <c r="L2606">
        <f>IF(ISBLANK(Table13[[#This Row],[T4]]),0,IF(Table13[[#This Row],[T4]]&gt;0,1,0))</f>
        <v>0</v>
      </c>
    </row>
    <row r="2607" spans="1:12">
      <c r="A2607" s="4">
        <v>43786.541666666664</v>
      </c>
      <c r="B2607">
        <f t="shared" si="99"/>
        <v>17</v>
      </c>
      <c r="C2607">
        <f t="shared" si="100"/>
        <v>13</v>
      </c>
      <c r="D2607">
        <v>0</v>
      </c>
      <c r="E2607">
        <v>57</v>
      </c>
      <c r="F2607">
        <v>0</v>
      </c>
      <c r="G2607">
        <v>0</v>
      </c>
      <c r="I2607">
        <f>IF(ISBLANK(Table13[[#This Row],[T1]]),0,IF(Table13[[#This Row],[T1]]&gt;0,1,0))</f>
        <v>0</v>
      </c>
      <c r="J2607">
        <f>IF(ISBLANK(Table13[[#This Row],[T2]]),0,IF(Table13[[#This Row],[T2]]&gt;0,1,0))</f>
        <v>1</v>
      </c>
      <c r="K2607">
        <f>IF(ISBLANK(Table13[[#This Row],[T3]]),0,IF(Table13[[#This Row],[T3]]&gt;0,1,0))</f>
        <v>0</v>
      </c>
      <c r="L2607">
        <f>IF(ISBLANK(Table13[[#This Row],[T4]]),0,IF(Table13[[#This Row],[T4]]&gt;0,1,0))</f>
        <v>0</v>
      </c>
    </row>
    <row r="2608" spans="1:12">
      <c r="A2608" s="4">
        <v>43786.583333333336</v>
      </c>
      <c r="B2608">
        <f t="shared" si="99"/>
        <v>17</v>
      </c>
      <c r="C2608">
        <f t="shared" si="100"/>
        <v>14</v>
      </c>
      <c r="D2608">
        <v>25</v>
      </c>
      <c r="E2608">
        <v>26</v>
      </c>
      <c r="F2608">
        <v>0</v>
      </c>
      <c r="G2608">
        <v>0</v>
      </c>
      <c r="I2608">
        <f>IF(ISBLANK(Table13[[#This Row],[T1]]),0,IF(Table13[[#This Row],[T1]]&gt;0,1,0))</f>
        <v>1</v>
      </c>
      <c r="J2608">
        <f>IF(ISBLANK(Table13[[#This Row],[T2]]),0,IF(Table13[[#This Row],[T2]]&gt;0,1,0))</f>
        <v>1</v>
      </c>
      <c r="K2608">
        <f>IF(ISBLANK(Table13[[#This Row],[T3]]),0,IF(Table13[[#This Row],[T3]]&gt;0,1,0))</f>
        <v>0</v>
      </c>
      <c r="L2608">
        <f>IF(ISBLANK(Table13[[#This Row],[T4]]),0,IF(Table13[[#This Row],[T4]]&gt;0,1,0))</f>
        <v>0</v>
      </c>
    </row>
    <row r="2609" spans="1:12">
      <c r="A2609" s="4">
        <v>43786.625</v>
      </c>
      <c r="B2609">
        <f t="shared" si="99"/>
        <v>17</v>
      </c>
      <c r="C2609">
        <f t="shared" si="100"/>
        <v>15</v>
      </c>
      <c r="D2609">
        <v>58</v>
      </c>
      <c r="E2609">
        <v>0</v>
      </c>
      <c r="F2609">
        <v>0</v>
      </c>
      <c r="G2609">
        <v>0</v>
      </c>
      <c r="I2609">
        <f>IF(ISBLANK(Table13[[#This Row],[T1]]),0,IF(Table13[[#This Row],[T1]]&gt;0,1,0))</f>
        <v>1</v>
      </c>
      <c r="J2609">
        <f>IF(ISBLANK(Table13[[#This Row],[T2]]),0,IF(Table13[[#This Row],[T2]]&gt;0,1,0))</f>
        <v>0</v>
      </c>
      <c r="K2609">
        <f>IF(ISBLANK(Table13[[#This Row],[T3]]),0,IF(Table13[[#This Row],[T3]]&gt;0,1,0))</f>
        <v>0</v>
      </c>
      <c r="L2609">
        <f>IF(ISBLANK(Table13[[#This Row],[T4]]),0,IF(Table13[[#This Row],[T4]]&gt;0,1,0))</f>
        <v>0</v>
      </c>
    </row>
    <row r="2610" spans="1:12">
      <c r="A2610" s="4">
        <v>43786.666666666664</v>
      </c>
      <c r="B2610">
        <f t="shared" si="99"/>
        <v>17</v>
      </c>
      <c r="C2610">
        <f t="shared" si="100"/>
        <v>16</v>
      </c>
      <c r="D2610">
        <v>58</v>
      </c>
      <c r="E2610">
        <v>0</v>
      </c>
      <c r="F2610">
        <v>0</v>
      </c>
      <c r="G2610">
        <v>0</v>
      </c>
      <c r="I2610">
        <f>IF(ISBLANK(Table13[[#This Row],[T1]]),0,IF(Table13[[#This Row],[T1]]&gt;0,1,0))</f>
        <v>1</v>
      </c>
      <c r="J2610">
        <f>IF(ISBLANK(Table13[[#This Row],[T2]]),0,IF(Table13[[#This Row],[T2]]&gt;0,1,0))</f>
        <v>0</v>
      </c>
      <c r="K2610">
        <f>IF(ISBLANK(Table13[[#This Row],[T3]]),0,IF(Table13[[#This Row],[T3]]&gt;0,1,0))</f>
        <v>0</v>
      </c>
      <c r="L2610">
        <f>IF(ISBLANK(Table13[[#This Row],[T4]]),0,IF(Table13[[#This Row],[T4]]&gt;0,1,0))</f>
        <v>0</v>
      </c>
    </row>
    <row r="2611" spans="1:12">
      <c r="A2611" s="4">
        <v>43786.708333333336</v>
      </c>
      <c r="B2611">
        <f t="shared" si="99"/>
        <v>17</v>
      </c>
      <c r="C2611">
        <f t="shared" si="100"/>
        <v>17</v>
      </c>
      <c r="D2611">
        <v>58</v>
      </c>
      <c r="E2611">
        <v>0</v>
      </c>
      <c r="F2611">
        <v>7</v>
      </c>
      <c r="G2611">
        <v>0</v>
      </c>
      <c r="I2611">
        <f>IF(ISBLANK(Table13[[#This Row],[T1]]),0,IF(Table13[[#This Row],[T1]]&gt;0,1,0))</f>
        <v>1</v>
      </c>
      <c r="J2611">
        <f>IF(ISBLANK(Table13[[#This Row],[T2]]),0,IF(Table13[[#This Row],[T2]]&gt;0,1,0))</f>
        <v>0</v>
      </c>
      <c r="K2611">
        <f>IF(ISBLANK(Table13[[#This Row],[T3]]),0,IF(Table13[[#This Row],[T3]]&gt;0,1,0))</f>
        <v>1</v>
      </c>
      <c r="L2611">
        <f>IF(ISBLANK(Table13[[#This Row],[T4]]),0,IF(Table13[[#This Row],[T4]]&gt;0,1,0))</f>
        <v>0</v>
      </c>
    </row>
    <row r="2612" spans="1:12">
      <c r="A2612" s="4">
        <v>43786.75</v>
      </c>
      <c r="B2612">
        <f t="shared" si="99"/>
        <v>17</v>
      </c>
      <c r="C2612">
        <f t="shared" si="100"/>
        <v>18</v>
      </c>
      <c r="D2612">
        <v>58</v>
      </c>
      <c r="E2612">
        <v>0</v>
      </c>
      <c r="F2612">
        <v>58</v>
      </c>
      <c r="G2612">
        <v>0</v>
      </c>
      <c r="I2612">
        <f>IF(ISBLANK(Table13[[#This Row],[T1]]),0,IF(Table13[[#This Row],[T1]]&gt;0,1,0))</f>
        <v>1</v>
      </c>
      <c r="J2612">
        <f>IF(ISBLANK(Table13[[#This Row],[T2]]),0,IF(Table13[[#This Row],[T2]]&gt;0,1,0))</f>
        <v>0</v>
      </c>
      <c r="K2612">
        <f>IF(ISBLANK(Table13[[#This Row],[T3]]),0,IF(Table13[[#This Row],[T3]]&gt;0,1,0))</f>
        <v>1</v>
      </c>
      <c r="L2612">
        <f>IF(ISBLANK(Table13[[#This Row],[T4]]),0,IF(Table13[[#This Row],[T4]]&gt;0,1,0))</f>
        <v>0</v>
      </c>
    </row>
    <row r="2613" spans="1:12">
      <c r="A2613" s="4">
        <v>43786.791666666664</v>
      </c>
      <c r="B2613">
        <f t="shared" si="99"/>
        <v>17</v>
      </c>
      <c r="C2613">
        <f t="shared" si="100"/>
        <v>19</v>
      </c>
      <c r="D2613">
        <v>57</v>
      </c>
      <c r="E2613">
        <v>0</v>
      </c>
      <c r="F2613">
        <v>56</v>
      </c>
      <c r="G2613">
        <v>0</v>
      </c>
      <c r="I2613">
        <f>IF(ISBLANK(Table13[[#This Row],[T1]]),0,IF(Table13[[#This Row],[T1]]&gt;0,1,0))</f>
        <v>1</v>
      </c>
      <c r="J2613">
        <f>IF(ISBLANK(Table13[[#This Row],[T2]]),0,IF(Table13[[#This Row],[T2]]&gt;0,1,0))</f>
        <v>0</v>
      </c>
      <c r="K2613">
        <f>IF(ISBLANK(Table13[[#This Row],[T3]]),0,IF(Table13[[#This Row],[T3]]&gt;0,1,0))</f>
        <v>1</v>
      </c>
      <c r="L2613">
        <f>IF(ISBLANK(Table13[[#This Row],[T4]]),0,IF(Table13[[#This Row],[T4]]&gt;0,1,0))</f>
        <v>0</v>
      </c>
    </row>
    <row r="2614" spans="1:12">
      <c r="A2614" s="4">
        <v>43786.833333333336</v>
      </c>
      <c r="B2614">
        <f t="shared" si="99"/>
        <v>17</v>
      </c>
      <c r="C2614">
        <f t="shared" si="100"/>
        <v>20</v>
      </c>
      <c r="D2614">
        <v>48</v>
      </c>
      <c r="E2614">
        <v>0</v>
      </c>
      <c r="F2614">
        <v>48</v>
      </c>
      <c r="G2614">
        <v>0</v>
      </c>
      <c r="I2614">
        <f>IF(ISBLANK(Table13[[#This Row],[T1]]),0,IF(Table13[[#This Row],[T1]]&gt;0,1,0))</f>
        <v>1</v>
      </c>
      <c r="J2614">
        <f>IF(ISBLANK(Table13[[#This Row],[T2]]),0,IF(Table13[[#This Row],[T2]]&gt;0,1,0))</f>
        <v>0</v>
      </c>
      <c r="K2614">
        <f>IF(ISBLANK(Table13[[#This Row],[T3]]),0,IF(Table13[[#This Row],[T3]]&gt;0,1,0))</f>
        <v>1</v>
      </c>
      <c r="L2614">
        <f>IF(ISBLANK(Table13[[#This Row],[T4]]),0,IF(Table13[[#This Row],[T4]]&gt;0,1,0))</f>
        <v>0</v>
      </c>
    </row>
    <row r="2615" spans="1:12">
      <c r="A2615" s="4">
        <v>43786.875</v>
      </c>
      <c r="B2615">
        <f t="shared" si="99"/>
        <v>17</v>
      </c>
      <c r="C2615">
        <f t="shared" si="100"/>
        <v>21</v>
      </c>
      <c r="D2615">
        <v>58</v>
      </c>
      <c r="E2615">
        <v>0</v>
      </c>
      <c r="F2615">
        <v>57</v>
      </c>
      <c r="G2615">
        <v>0</v>
      </c>
      <c r="I2615">
        <f>IF(ISBLANK(Table13[[#This Row],[T1]]),0,IF(Table13[[#This Row],[T1]]&gt;0,1,0))</f>
        <v>1</v>
      </c>
      <c r="J2615">
        <f>IF(ISBLANK(Table13[[#This Row],[T2]]),0,IF(Table13[[#This Row],[T2]]&gt;0,1,0))</f>
        <v>0</v>
      </c>
      <c r="K2615">
        <f>IF(ISBLANK(Table13[[#This Row],[T3]]),0,IF(Table13[[#This Row],[T3]]&gt;0,1,0))</f>
        <v>1</v>
      </c>
      <c r="L2615">
        <f>IF(ISBLANK(Table13[[#This Row],[T4]]),0,IF(Table13[[#This Row],[T4]]&gt;0,1,0))</f>
        <v>0</v>
      </c>
    </row>
    <row r="2616" spans="1:12">
      <c r="A2616" s="4">
        <v>43786.916666666664</v>
      </c>
      <c r="B2616">
        <f t="shared" si="99"/>
        <v>17</v>
      </c>
      <c r="C2616">
        <f t="shared" si="100"/>
        <v>22</v>
      </c>
      <c r="D2616">
        <v>58</v>
      </c>
      <c r="E2616">
        <v>26</v>
      </c>
      <c r="F2616">
        <v>57</v>
      </c>
      <c r="G2616">
        <v>0</v>
      </c>
      <c r="I2616">
        <f>IF(ISBLANK(Table13[[#This Row],[T1]]),0,IF(Table13[[#This Row],[T1]]&gt;0,1,0))</f>
        <v>1</v>
      </c>
      <c r="J2616">
        <f>IF(ISBLANK(Table13[[#This Row],[T2]]),0,IF(Table13[[#This Row],[T2]]&gt;0,1,0))</f>
        <v>1</v>
      </c>
      <c r="K2616">
        <f>IF(ISBLANK(Table13[[#This Row],[T3]]),0,IF(Table13[[#This Row],[T3]]&gt;0,1,0))</f>
        <v>1</v>
      </c>
      <c r="L2616">
        <f>IF(ISBLANK(Table13[[#This Row],[T4]]),0,IF(Table13[[#This Row],[T4]]&gt;0,1,0))</f>
        <v>0</v>
      </c>
    </row>
    <row r="2617" spans="1:12">
      <c r="A2617" s="4">
        <v>43786.958333333336</v>
      </c>
      <c r="B2617">
        <f t="shared" si="99"/>
        <v>17</v>
      </c>
      <c r="C2617">
        <f t="shared" si="100"/>
        <v>23</v>
      </c>
      <c r="D2617">
        <v>57</v>
      </c>
      <c r="E2617">
        <v>57</v>
      </c>
      <c r="F2617">
        <v>57</v>
      </c>
      <c r="G2617">
        <v>0</v>
      </c>
      <c r="I2617">
        <f>IF(ISBLANK(Table13[[#This Row],[T1]]),0,IF(Table13[[#This Row],[T1]]&gt;0,1,0))</f>
        <v>1</v>
      </c>
      <c r="J2617">
        <f>IF(ISBLANK(Table13[[#This Row],[T2]]),0,IF(Table13[[#This Row],[T2]]&gt;0,1,0))</f>
        <v>1</v>
      </c>
      <c r="K2617">
        <f>IF(ISBLANK(Table13[[#This Row],[T3]]),0,IF(Table13[[#This Row],[T3]]&gt;0,1,0))</f>
        <v>1</v>
      </c>
      <c r="L2617">
        <f>IF(ISBLANK(Table13[[#This Row],[T4]]),0,IF(Table13[[#This Row],[T4]]&gt;0,1,0))</f>
        <v>0</v>
      </c>
    </row>
    <row r="2618" spans="1:12">
      <c r="A2618" s="4">
        <v>43787</v>
      </c>
      <c r="B2618">
        <f t="shared" si="99"/>
        <v>18</v>
      </c>
      <c r="C2618">
        <f t="shared" si="100"/>
        <v>0</v>
      </c>
      <c r="D2618">
        <v>58</v>
      </c>
      <c r="E2618">
        <v>58</v>
      </c>
      <c r="F2618">
        <v>58</v>
      </c>
      <c r="G2618">
        <v>0</v>
      </c>
      <c r="I2618">
        <f>IF(ISBLANK(Table13[[#This Row],[T1]]),0,IF(Table13[[#This Row],[T1]]&gt;0,1,0))</f>
        <v>1</v>
      </c>
      <c r="J2618">
        <f>IF(ISBLANK(Table13[[#This Row],[T2]]),0,IF(Table13[[#This Row],[T2]]&gt;0,1,0))</f>
        <v>1</v>
      </c>
      <c r="K2618">
        <f>IF(ISBLANK(Table13[[#This Row],[T3]]),0,IF(Table13[[#This Row],[T3]]&gt;0,1,0))</f>
        <v>1</v>
      </c>
      <c r="L2618">
        <f>IF(ISBLANK(Table13[[#This Row],[T4]]),0,IF(Table13[[#This Row],[T4]]&gt;0,1,0))</f>
        <v>0</v>
      </c>
    </row>
    <row r="2619" spans="1:12">
      <c r="A2619" s="4">
        <v>43787.041666666664</v>
      </c>
      <c r="B2619">
        <f t="shared" si="99"/>
        <v>18</v>
      </c>
      <c r="C2619">
        <f t="shared" si="100"/>
        <v>1</v>
      </c>
      <c r="D2619">
        <v>58</v>
      </c>
      <c r="E2619">
        <v>58</v>
      </c>
      <c r="F2619">
        <v>58</v>
      </c>
      <c r="G2619">
        <v>0</v>
      </c>
      <c r="I2619">
        <f>IF(ISBLANK(Table13[[#This Row],[T1]]),0,IF(Table13[[#This Row],[T1]]&gt;0,1,0))</f>
        <v>1</v>
      </c>
      <c r="J2619">
        <f>IF(ISBLANK(Table13[[#This Row],[T2]]),0,IF(Table13[[#This Row],[T2]]&gt;0,1,0))</f>
        <v>1</v>
      </c>
      <c r="K2619">
        <f>IF(ISBLANK(Table13[[#This Row],[T3]]),0,IF(Table13[[#This Row],[T3]]&gt;0,1,0))</f>
        <v>1</v>
      </c>
      <c r="L2619">
        <f>IF(ISBLANK(Table13[[#This Row],[T4]]),0,IF(Table13[[#This Row],[T4]]&gt;0,1,0))</f>
        <v>0</v>
      </c>
    </row>
    <row r="2620" spans="1:12">
      <c r="A2620" s="4">
        <v>43787.083333333336</v>
      </c>
      <c r="B2620">
        <f t="shared" si="99"/>
        <v>18</v>
      </c>
      <c r="C2620">
        <f t="shared" si="100"/>
        <v>2</v>
      </c>
      <c r="D2620">
        <v>58</v>
      </c>
      <c r="E2620">
        <v>58</v>
      </c>
      <c r="F2620">
        <v>58</v>
      </c>
      <c r="G2620">
        <v>0</v>
      </c>
      <c r="I2620">
        <f>IF(ISBLANK(Table13[[#This Row],[T1]]),0,IF(Table13[[#This Row],[T1]]&gt;0,1,0))</f>
        <v>1</v>
      </c>
      <c r="J2620">
        <f>IF(ISBLANK(Table13[[#This Row],[T2]]),0,IF(Table13[[#This Row],[T2]]&gt;0,1,0))</f>
        <v>1</v>
      </c>
      <c r="K2620">
        <f>IF(ISBLANK(Table13[[#This Row],[T3]]),0,IF(Table13[[#This Row],[T3]]&gt;0,1,0))</f>
        <v>1</v>
      </c>
      <c r="L2620">
        <f>IF(ISBLANK(Table13[[#This Row],[T4]]),0,IF(Table13[[#This Row],[T4]]&gt;0,1,0))</f>
        <v>0</v>
      </c>
    </row>
    <row r="2621" spans="1:12">
      <c r="A2621" s="4">
        <v>43787.125</v>
      </c>
      <c r="B2621">
        <f t="shared" si="99"/>
        <v>18</v>
      </c>
      <c r="C2621">
        <f t="shared" si="100"/>
        <v>3</v>
      </c>
      <c r="D2621">
        <v>57</v>
      </c>
      <c r="E2621">
        <v>57</v>
      </c>
      <c r="F2621">
        <v>57</v>
      </c>
      <c r="G2621">
        <v>0</v>
      </c>
      <c r="I2621">
        <f>IF(ISBLANK(Table13[[#This Row],[T1]]),0,IF(Table13[[#This Row],[T1]]&gt;0,1,0))</f>
        <v>1</v>
      </c>
      <c r="J2621">
        <f>IF(ISBLANK(Table13[[#This Row],[T2]]),0,IF(Table13[[#This Row],[T2]]&gt;0,1,0))</f>
        <v>1</v>
      </c>
      <c r="K2621">
        <f>IF(ISBLANK(Table13[[#This Row],[T3]]),0,IF(Table13[[#This Row],[T3]]&gt;0,1,0))</f>
        <v>1</v>
      </c>
      <c r="L2621">
        <f>IF(ISBLANK(Table13[[#This Row],[T4]]),0,IF(Table13[[#This Row],[T4]]&gt;0,1,0))</f>
        <v>0</v>
      </c>
    </row>
    <row r="2622" spans="1:12">
      <c r="A2622" s="4">
        <v>43787.166666666664</v>
      </c>
      <c r="B2622">
        <f t="shared" si="99"/>
        <v>18</v>
      </c>
      <c r="C2622">
        <f t="shared" si="100"/>
        <v>4</v>
      </c>
      <c r="D2622">
        <v>58</v>
      </c>
      <c r="E2622">
        <v>58</v>
      </c>
      <c r="F2622">
        <v>58</v>
      </c>
      <c r="G2622">
        <v>0</v>
      </c>
      <c r="I2622">
        <f>IF(ISBLANK(Table13[[#This Row],[T1]]),0,IF(Table13[[#This Row],[T1]]&gt;0,1,0))</f>
        <v>1</v>
      </c>
      <c r="J2622">
        <f>IF(ISBLANK(Table13[[#This Row],[T2]]),0,IF(Table13[[#This Row],[T2]]&gt;0,1,0))</f>
        <v>1</v>
      </c>
      <c r="K2622">
        <f>IF(ISBLANK(Table13[[#This Row],[T3]]),0,IF(Table13[[#This Row],[T3]]&gt;0,1,0))</f>
        <v>1</v>
      </c>
      <c r="L2622">
        <f>IF(ISBLANK(Table13[[#This Row],[T4]]),0,IF(Table13[[#This Row],[T4]]&gt;0,1,0))</f>
        <v>0</v>
      </c>
    </row>
    <row r="2623" spans="1:12">
      <c r="A2623" s="4">
        <v>43787.208333333336</v>
      </c>
      <c r="B2623">
        <f t="shared" si="99"/>
        <v>18</v>
      </c>
      <c r="C2623">
        <f t="shared" si="100"/>
        <v>5</v>
      </c>
      <c r="D2623">
        <v>58</v>
      </c>
      <c r="E2623">
        <v>58</v>
      </c>
      <c r="F2623">
        <v>58</v>
      </c>
      <c r="G2623">
        <v>0</v>
      </c>
      <c r="I2623">
        <f>IF(ISBLANK(Table13[[#This Row],[T1]]),0,IF(Table13[[#This Row],[T1]]&gt;0,1,0))</f>
        <v>1</v>
      </c>
      <c r="J2623">
        <f>IF(ISBLANK(Table13[[#This Row],[T2]]),0,IF(Table13[[#This Row],[T2]]&gt;0,1,0))</f>
        <v>1</v>
      </c>
      <c r="K2623">
        <f>IF(ISBLANK(Table13[[#This Row],[T3]]),0,IF(Table13[[#This Row],[T3]]&gt;0,1,0))</f>
        <v>1</v>
      </c>
      <c r="L2623">
        <f>IF(ISBLANK(Table13[[#This Row],[T4]]),0,IF(Table13[[#This Row],[T4]]&gt;0,1,0))</f>
        <v>0</v>
      </c>
    </row>
    <row r="2624" spans="1:12">
      <c r="A2624" s="4">
        <v>43787.25</v>
      </c>
      <c r="B2624">
        <f t="shared" si="99"/>
        <v>18</v>
      </c>
      <c r="C2624">
        <f t="shared" si="100"/>
        <v>6</v>
      </c>
      <c r="D2624">
        <v>58</v>
      </c>
      <c r="E2624">
        <v>58</v>
      </c>
      <c r="F2624">
        <v>58</v>
      </c>
      <c r="G2624">
        <v>0</v>
      </c>
      <c r="I2624">
        <f>IF(ISBLANK(Table13[[#This Row],[T1]]),0,IF(Table13[[#This Row],[T1]]&gt;0,1,0))</f>
        <v>1</v>
      </c>
      <c r="J2624">
        <f>IF(ISBLANK(Table13[[#This Row],[T2]]),0,IF(Table13[[#This Row],[T2]]&gt;0,1,0))</f>
        <v>1</v>
      </c>
      <c r="K2624">
        <f>IF(ISBLANK(Table13[[#This Row],[T3]]),0,IF(Table13[[#This Row],[T3]]&gt;0,1,0))</f>
        <v>1</v>
      </c>
      <c r="L2624">
        <f>IF(ISBLANK(Table13[[#This Row],[T4]]),0,IF(Table13[[#This Row],[T4]]&gt;0,1,0))</f>
        <v>0</v>
      </c>
    </row>
    <row r="2625" spans="1:12">
      <c r="A2625" s="4">
        <v>43787.291666666664</v>
      </c>
      <c r="B2625">
        <f t="shared" si="99"/>
        <v>18</v>
      </c>
      <c r="C2625">
        <f t="shared" si="100"/>
        <v>7</v>
      </c>
      <c r="D2625">
        <v>58</v>
      </c>
      <c r="E2625">
        <v>42</v>
      </c>
      <c r="F2625">
        <v>58</v>
      </c>
      <c r="G2625">
        <v>0</v>
      </c>
      <c r="I2625">
        <f>IF(ISBLANK(Table13[[#This Row],[T1]]),0,IF(Table13[[#This Row],[T1]]&gt;0,1,0))</f>
        <v>1</v>
      </c>
      <c r="J2625">
        <f>IF(ISBLANK(Table13[[#This Row],[T2]]),0,IF(Table13[[#This Row],[T2]]&gt;0,1,0))</f>
        <v>1</v>
      </c>
      <c r="K2625">
        <f>IF(ISBLANK(Table13[[#This Row],[T3]]),0,IF(Table13[[#This Row],[T3]]&gt;0,1,0))</f>
        <v>1</v>
      </c>
      <c r="L2625">
        <f>IF(ISBLANK(Table13[[#This Row],[T4]]),0,IF(Table13[[#This Row],[T4]]&gt;0,1,0))</f>
        <v>0</v>
      </c>
    </row>
    <row r="2626" spans="1:12">
      <c r="A2626" s="4">
        <v>43787.333333333336</v>
      </c>
      <c r="B2626">
        <f t="shared" ref="B2626:B2689" si="101">DAY(A2626)</f>
        <v>18</v>
      </c>
      <c r="C2626">
        <f t="shared" si="100"/>
        <v>8</v>
      </c>
      <c r="D2626">
        <v>1</v>
      </c>
      <c r="E2626">
        <v>32</v>
      </c>
      <c r="F2626">
        <v>57</v>
      </c>
      <c r="G2626">
        <v>0</v>
      </c>
      <c r="I2626">
        <f>IF(ISBLANK(Table13[[#This Row],[T1]]),0,IF(Table13[[#This Row],[T1]]&gt;0,1,0))</f>
        <v>1</v>
      </c>
      <c r="J2626">
        <f>IF(ISBLANK(Table13[[#This Row],[T2]]),0,IF(Table13[[#This Row],[T2]]&gt;0,1,0))</f>
        <v>1</v>
      </c>
      <c r="K2626">
        <f>IF(ISBLANK(Table13[[#This Row],[T3]]),0,IF(Table13[[#This Row],[T3]]&gt;0,1,0))</f>
        <v>1</v>
      </c>
      <c r="L2626">
        <f>IF(ISBLANK(Table13[[#This Row],[T4]]),0,IF(Table13[[#This Row],[T4]]&gt;0,1,0))</f>
        <v>0</v>
      </c>
    </row>
    <row r="2627" spans="1:12">
      <c r="A2627" s="4">
        <v>43787.375</v>
      </c>
      <c r="B2627">
        <f t="shared" si="101"/>
        <v>18</v>
      </c>
      <c r="C2627">
        <f t="shared" si="100"/>
        <v>9</v>
      </c>
      <c r="D2627">
        <v>0</v>
      </c>
      <c r="E2627">
        <v>0</v>
      </c>
      <c r="F2627">
        <v>58</v>
      </c>
      <c r="G2627">
        <v>0</v>
      </c>
      <c r="I2627">
        <f>IF(ISBLANK(Table13[[#This Row],[T1]]),0,IF(Table13[[#This Row],[T1]]&gt;0,1,0))</f>
        <v>0</v>
      </c>
      <c r="J2627">
        <f>IF(ISBLANK(Table13[[#This Row],[T2]]),0,IF(Table13[[#This Row],[T2]]&gt;0,1,0))</f>
        <v>0</v>
      </c>
      <c r="K2627">
        <f>IF(ISBLANK(Table13[[#This Row],[T3]]),0,IF(Table13[[#This Row],[T3]]&gt;0,1,0))</f>
        <v>1</v>
      </c>
      <c r="L2627">
        <f>IF(ISBLANK(Table13[[#This Row],[T4]]),0,IF(Table13[[#This Row],[T4]]&gt;0,1,0))</f>
        <v>0</v>
      </c>
    </row>
    <row r="2628" spans="1:12">
      <c r="A2628" s="4">
        <v>43787.416666666664</v>
      </c>
      <c r="B2628">
        <f t="shared" si="101"/>
        <v>18</v>
      </c>
      <c r="C2628">
        <f t="shared" si="100"/>
        <v>10</v>
      </c>
      <c r="D2628">
        <v>0</v>
      </c>
      <c r="E2628">
        <v>0</v>
      </c>
      <c r="F2628">
        <v>58</v>
      </c>
      <c r="G2628">
        <v>0</v>
      </c>
      <c r="I2628">
        <f>IF(ISBLANK(Table13[[#This Row],[T1]]),0,IF(Table13[[#This Row],[T1]]&gt;0,1,0))</f>
        <v>0</v>
      </c>
      <c r="J2628">
        <f>IF(ISBLANK(Table13[[#This Row],[T2]]),0,IF(Table13[[#This Row],[T2]]&gt;0,1,0))</f>
        <v>0</v>
      </c>
      <c r="K2628">
        <f>IF(ISBLANK(Table13[[#This Row],[T3]]),0,IF(Table13[[#This Row],[T3]]&gt;0,1,0))</f>
        <v>1</v>
      </c>
      <c r="L2628">
        <f>IF(ISBLANK(Table13[[#This Row],[T4]]),0,IF(Table13[[#This Row],[T4]]&gt;0,1,0))</f>
        <v>0</v>
      </c>
    </row>
    <row r="2629" spans="1:12">
      <c r="A2629" s="4">
        <v>43787.458333333336</v>
      </c>
      <c r="B2629">
        <f t="shared" si="101"/>
        <v>18</v>
      </c>
      <c r="C2629">
        <f t="shared" si="100"/>
        <v>11</v>
      </c>
      <c r="D2629">
        <v>0</v>
      </c>
      <c r="E2629">
        <v>0</v>
      </c>
      <c r="F2629">
        <v>58</v>
      </c>
      <c r="G2629">
        <v>0</v>
      </c>
      <c r="I2629">
        <f>IF(ISBLANK(Table13[[#This Row],[T1]]),0,IF(Table13[[#This Row],[T1]]&gt;0,1,0))</f>
        <v>0</v>
      </c>
      <c r="J2629">
        <f>IF(ISBLANK(Table13[[#This Row],[T2]]),0,IF(Table13[[#This Row],[T2]]&gt;0,1,0))</f>
        <v>0</v>
      </c>
      <c r="K2629">
        <f>IF(ISBLANK(Table13[[#This Row],[T3]]),0,IF(Table13[[#This Row],[T3]]&gt;0,1,0))</f>
        <v>1</v>
      </c>
      <c r="L2629">
        <f>IF(ISBLANK(Table13[[#This Row],[T4]]),0,IF(Table13[[#This Row],[T4]]&gt;0,1,0))</f>
        <v>0</v>
      </c>
    </row>
    <row r="2630" spans="1:12">
      <c r="A2630" s="4">
        <v>43787.5</v>
      </c>
      <c r="B2630">
        <f t="shared" si="101"/>
        <v>18</v>
      </c>
      <c r="C2630">
        <f t="shared" si="100"/>
        <v>12</v>
      </c>
      <c r="D2630">
        <v>0</v>
      </c>
      <c r="E2630">
        <v>0</v>
      </c>
      <c r="F2630">
        <v>58</v>
      </c>
      <c r="G2630">
        <v>0</v>
      </c>
      <c r="I2630">
        <f>IF(ISBLANK(Table13[[#This Row],[T1]]),0,IF(Table13[[#This Row],[T1]]&gt;0,1,0))</f>
        <v>0</v>
      </c>
      <c r="J2630">
        <f>IF(ISBLANK(Table13[[#This Row],[T2]]),0,IF(Table13[[#This Row],[T2]]&gt;0,1,0))</f>
        <v>0</v>
      </c>
      <c r="K2630">
        <f>IF(ISBLANK(Table13[[#This Row],[T3]]),0,IF(Table13[[#This Row],[T3]]&gt;0,1,0))</f>
        <v>1</v>
      </c>
      <c r="L2630">
        <f>IF(ISBLANK(Table13[[#This Row],[T4]]),0,IF(Table13[[#This Row],[T4]]&gt;0,1,0))</f>
        <v>0</v>
      </c>
    </row>
    <row r="2631" spans="1:12">
      <c r="A2631" s="4">
        <v>43787.541666666664</v>
      </c>
      <c r="B2631">
        <f t="shared" si="101"/>
        <v>18</v>
      </c>
      <c r="C2631">
        <f t="shared" si="100"/>
        <v>13</v>
      </c>
      <c r="D2631">
        <v>0</v>
      </c>
      <c r="E2631">
        <v>0</v>
      </c>
      <c r="F2631">
        <v>58</v>
      </c>
      <c r="G2631">
        <v>0</v>
      </c>
      <c r="I2631">
        <f>IF(ISBLANK(Table13[[#This Row],[T1]]),0,IF(Table13[[#This Row],[T1]]&gt;0,1,0))</f>
        <v>0</v>
      </c>
      <c r="J2631">
        <f>IF(ISBLANK(Table13[[#This Row],[T2]]),0,IF(Table13[[#This Row],[T2]]&gt;0,1,0))</f>
        <v>0</v>
      </c>
      <c r="K2631">
        <f>IF(ISBLANK(Table13[[#This Row],[T3]]),0,IF(Table13[[#This Row],[T3]]&gt;0,1,0))</f>
        <v>1</v>
      </c>
      <c r="L2631">
        <f>IF(ISBLANK(Table13[[#This Row],[T4]]),0,IF(Table13[[#This Row],[T4]]&gt;0,1,0))</f>
        <v>0</v>
      </c>
    </row>
    <row r="2632" spans="1:12">
      <c r="A2632" s="4">
        <v>43787.583333333336</v>
      </c>
      <c r="B2632">
        <f t="shared" si="101"/>
        <v>18</v>
      </c>
      <c r="C2632">
        <f t="shared" si="100"/>
        <v>14</v>
      </c>
      <c r="D2632">
        <v>0</v>
      </c>
      <c r="E2632">
        <v>0</v>
      </c>
      <c r="F2632">
        <v>57</v>
      </c>
      <c r="G2632">
        <v>0</v>
      </c>
      <c r="I2632">
        <f>IF(ISBLANK(Table13[[#This Row],[T1]]),0,IF(Table13[[#This Row],[T1]]&gt;0,1,0))</f>
        <v>0</v>
      </c>
      <c r="J2632">
        <f>IF(ISBLANK(Table13[[#This Row],[T2]]),0,IF(Table13[[#This Row],[T2]]&gt;0,1,0))</f>
        <v>0</v>
      </c>
      <c r="K2632">
        <f>IF(ISBLANK(Table13[[#This Row],[T3]]),0,IF(Table13[[#This Row],[T3]]&gt;0,1,0))</f>
        <v>1</v>
      </c>
      <c r="L2632">
        <f>IF(ISBLANK(Table13[[#This Row],[T4]]),0,IF(Table13[[#This Row],[T4]]&gt;0,1,0))</f>
        <v>0</v>
      </c>
    </row>
    <row r="2633" spans="1:12">
      <c r="A2633" s="4">
        <v>43787.625</v>
      </c>
      <c r="B2633">
        <f t="shared" si="101"/>
        <v>18</v>
      </c>
      <c r="C2633">
        <f t="shared" si="100"/>
        <v>15</v>
      </c>
      <c r="D2633">
        <v>0</v>
      </c>
      <c r="E2633">
        <v>0</v>
      </c>
      <c r="F2633">
        <v>58</v>
      </c>
      <c r="G2633">
        <v>0</v>
      </c>
      <c r="I2633">
        <f>IF(ISBLANK(Table13[[#This Row],[T1]]),0,IF(Table13[[#This Row],[T1]]&gt;0,1,0))</f>
        <v>0</v>
      </c>
      <c r="J2633">
        <f>IF(ISBLANK(Table13[[#This Row],[T2]]),0,IF(Table13[[#This Row],[T2]]&gt;0,1,0))</f>
        <v>0</v>
      </c>
      <c r="K2633">
        <f>IF(ISBLANK(Table13[[#This Row],[T3]]),0,IF(Table13[[#This Row],[T3]]&gt;0,1,0))</f>
        <v>1</v>
      </c>
      <c r="L2633">
        <f>IF(ISBLANK(Table13[[#This Row],[T4]]),0,IF(Table13[[#This Row],[T4]]&gt;0,1,0))</f>
        <v>0</v>
      </c>
    </row>
    <row r="2634" spans="1:12">
      <c r="A2634" s="4">
        <v>43787.666666666664</v>
      </c>
      <c r="B2634">
        <f t="shared" si="101"/>
        <v>18</v>
      </c>
      <c r="C2634">
        <f t="shared" si="100"/>
        <v>16</v>
      </c>
      <c r="D2634">
        <v>0</v>
      </c>
      <c r="E2634">
        <v>0</v>
      </c>
      <c r="F2634">
        <v>58</v>
      </c>
      <c r="G2634">
        <v>0</v>
      </c>
      <c r="I2634">
        <f>IF(ISBLANK(Table13[[#This Row],[T1]]),0,IF(Table13[[#This Row],[T1]]&gt;0,1,0))</f>
        <v>0</v>
      </c>
      <c r="J2634">
        <f>IF(ISBLANK(Table13[[#This Row],[T2]]),0,IF(Table13[[#This Row],[T2]]&gt;0,1,0))</f>
        <v>0</v>
      </c>
      <c r="K2634">
        <f>IF(ISBLANK(Table13[[#This Row],[T3]]),0,IF(Table13[[#This Row],[T3]]&gt;0,1,0))</f>
        <v>1</v>
      </c>
      <c r="L2634">
        <f>IF(ISBLANK(Table13[[#This Row],[T4]]),0,IF(Table13[[#This Row],[T4]]&gt;0,1,0))</f>
        <v>0</v>
      </c>
    </row>
    <row r="2635" spans="1:12">
      <c r="A2635" s="4">
        <v>43787.708333333336</v>
      </c>
      <c r="B2635">
        <f t="shared" si="101"/>
        <v>18</v>
      </c>
      <c r="C2635">
        <f t="shared" si="100"/>
        <v>17</v>
      </c>
      <c r="D2635">
        <v>4</v>
      </c>
      <c r="E2635">
        <v>0</v>
      </c>
      <c r="F2635">
        <v>58</v>
      </c>
      <c r="G2635">
        <v>0</v>
      </c>
      <c r="I2635">
        <f>IF(ISBLANK(Table13[[#This Row],[T1]]),0,IF(Table13[[#This Row],[T1]]&gt;0,1,0))</f>
        <v>1</v>
      </c>
      <c r="J2635">
        <f>IF(ISBLANK(Table13[[#This Row],[T2]]),0,IF(Table13[[#This Row],[T2]]&gt;0,1,0))</f>
        <v>0</v>
      </c>
      <c r="K2635">
        <f>IF(ISBLANK(Table13[[#This Row],[T3]]),0,IF(Table13[[#This Row],[T3]]&gt;0,1,0))</f>
        <v>1</v>
      </c>
      <c r="L2635">
        <f>IF(ISBLANK(Table13[[#This Row],[T4]]),0,IF(Table13[[#This Row],[T4]]&gt;0,1,0))</f>
        <v>0</v>
      </c>
    </row>
    <row r="2636" spans="1:12">
      <c r="A2636" s="4">
        <v>43787.75</v>
      </c>
      <c r="B2636">
        <f t="shared" si="101"/>
        <v>18</v>
      </c>
      <c r="C2636">
        <f t="shared" si="100"/>
        <v>18</v>
      </c>
      <c r="D2636">
        <v>21</v>
      </c>
      <c r="E2636">
        <v>0</v>
      </c>
      <c r="F2636">
        <v>58</v>
      </c>
      <c r="G2636">
        <v>0</v>
      </c>
      <c r="I2636">
        <f>IF(ISBLANK(Table13[[#This Row],[T1]]),0,IF(Table13[[#This Row],[T1]]&gt;0,1,0))</f>
        <v>1</v>
      </c>
      <c r="J2636">
        <f>IF(ISBLANK(Table13[[#This Row],[T2]]),0,IF(Table13[[#This Row],[T2]]&gt;0,1,0))</f>
        <v>0</v>
      </c>
      <c r="K2636">
        <f>IF(ISBLANK(Table13[[#This Row],[T3]]),0,IF(Table13[[#This Row],[T3]]&gt;0,1,0))</f>
        <v>1</v>
      </c>
      <c r="L2636">
        <f>IF(ISBLANK(Table13[[#This Row],[T4]]),0,IF(Table13[[#This Row],[T4]]&gt;0,1,0))</f>
        <v>0</v>
      </c>
    </row>
    <row r="2637" spans="1:12">
      <c r="A2637" s="4">
        <v>43787.791666666664</v>
      </c>
      <c r="B2637">
        <f t="shared" si="101"/>
        <v>18</v>
      </c>
      <c r="C2637">
        <f t="shared" si="100"/>
        <v>19</v>
      </c>
      <c r="D2637">
        <v>0</v>
      </c>
      <c r="E2637">
        <v>18</v>
      </c>
      <c r="F2637">
        <v>57</v>
      </c>
      <c r="G2637">
        <v>0</v>
      </c>
      <c r="I2637">
        <f>IF(ISBLANK(Table13[[#This Row],[T1]]),0,IF(Table13[[#This Row],[T1]]&gt;0,1,0))</f>
        <v>0</v>
      </c>
      <c r="J2637">
        <f>IF(ISBLANK(Table13[[#This Row],[T2]]),0,IF(Table13[[#This Row],[T2]]&gt;0,1,0))</f>
        <v>1</v>
      </c>
      <c r="K2637">
        <f>IF(ISBLANK(Table13[[#This Row],[T3]]),0,IF(Table13[[#This Row],[T3]]&gt;0,1,0))</f>
        <v>1</v>
      </c>
      <c r="L2637">
        <f>IF(ISBLANK(Table13[[#This Row],[T4]]),0,IF(Table13[[#This Row],[T4]]&gt;0,1,0))</f>
        <v>0</v>
      </c>
    </row>
    <row r="2638" spans="1:12">
      <c r="A2638" s="4">
        <v>43787.833333333336</v>
      </c>
      <c r="B2638">
        <f t="shared" si="101"/>
        <v>18</v>
      </c>
      <c r="C2638">
        <f t="shared" si="100"/>
        <v>20</v>
      </c>
      <c r="D2638">
        <v>0</v>
      </c>
      <c r="E2638">
        <v>58</v>
      </c>
      <c r="F2638">
        <v>57</v>
      </c>
      <c r="G2638">
        <v>0</v>
      </c>
      <c r="I2638">
        <f>IF(ISBLANK(Table13[[#This Row],[T1]]),0,IF(Table13[[#This Row],[T1]]&gt;0,1,0))</f>
        <v>0</v>
      </c>
      <c r="J2638">
        <f>IF(ISBLANK(Table13[[#This Row],[T2]]),0,IF(Table13[[#This Row],[T2]]&gt;0,1,0))</f>
        <v>1</v>
      </c>
      <c r="K2638">
        <f>IF(ISBLANK(Table13[[#This Row],[T3]]),0,IF(Table13[[#This Row],[T3]]&gt;0,1,0))</f>
        <v>1</v>
      </c>
      <c r="L2638">
        <f>IF(ISBLANK(Table13[[#This Row],[T4]]),0,IF(Table13[[#This Row],[T4]]&gt;0,1,0))</f>
        <v>0</v>
      </c>
    </row>
    <row r="2639" spans="1:12">
      <c r="A2639" s="4">
        <v>43787.875</v>
      </c>
      <c r="B2639">
        <f t="shared" si="101"/>
        <v>18</v>
      </c>
      <c r="C2639">
        <f t="shared" si="100"/>
        <v>21</v>
      </c>
      <c r="D2639">
        <v>0</v>
      </c>
      <c r="E2639">
        <v>51</v>
      </c>
      <c r="F2639">
        <v>54</v>
      </c>
      <c r="G2639">
        <v>0</v>
      </c>
      <c r="I2639">
        <f>IF(ISBLANK(Table13[[#This Row],[T1]]),0,IF(Table13[[#This Row],[T1]]&gt;0,1,0))</f>
        <v>0</v>
      </c>
      <c r="J2639">
        <f>IF(ISBLANK(Table13[[#This Row],[T2]]),0,IF(Table13[[#This Row],[T2]]&gt;0,1,0))</f>
        <v>1</v>
      </c>
      <c r="K2639">
        <f>IF(ISBLANK(Table13[[#This Row],[T3]]),0,IF(Table13[[#This Row],[T3]]&gt;0,1,0))</f>
        <v>1</v>
      </c>
      <c r="L2639">
        <f>IF(ISBLANK(Table13[[#This Row],[T4]]),0,IF(Table13[[#This Row],[T4]]&gt;0,1,0))</f>
        <v>0</v>
      </c>
    </row>
    <row r="2640" spans="1:12">
      <c r="A2640" s="4">
        <v>43787.916666666664</v>
      </c>
      <c r="B2640">
        <f t="shared" si="101"/>
        <v>18</v>
      </c>
      <c r="C2640">
        <f t="shared" si="100"/>
        <v>22</v>
      </c>
      <c r="D2640">
        <v>22</v>
      </c>
      <c r="E2640">
        <v>58</v>
      </c>
      <c r="F2640">
        <v>58</v>
      </c>
      <c r="G2640">
        <v>0</v>
      </c>
      <c r="I2640">
        <f>IF(ISBLANK(Table13[[#This Row],[T1]]),0,IF(Table13[[#This Row],[T1]]&gt;0,1,0))</f>
        <v>1</v>
      </c>
      <c r="J2640">
        <f>IF(ISBLANK(Table13[[#This Row],[T2]]),0,IF(Table13[[#This Row],[T2]]&gt;0,1,0))</f>
        <v>1</v>
      </c>
      <c r="K2640">
        <f>IF(ISBLANK(Table13[[#This Row],[T3]]),0,IF(Table13[[#This Row],[T3]]&gt;0,1,0))</f>
        <v>1</v>
      </c>
      <c r="L2640">
        <f>IF(ISBLANK(Table13[[#This Row],[T4]]),0,IF(Table13[[#This Row],[T4]]&gt;0,1,0))</f>
        <v>0</v>
      </c>
    </row>
    <row r="2641" spans="1:12">
      <c r="A2641" s="4">
        <v>43787.958333333336</v>
      </c>
      <c r="B2641">
        <f t="shared" si="101"/>
        <v>18</v>
      </c>
      <c r="C2641">
        <f t="shared" si="100"/>
        <v>23</v>
      </c>
      <c r="D2641">
        <v>57</v>
      </c>
      <c r="E2641">
        <v>57</v>
      </c>
      <c r="F2641">
        <v>57</v>
      </c>
      <c r="G2641">
        <v>0</v>
      </c>
      <c r="I2641">
        <f>IF(ISBLANK(Table13[[#This Row],[T1]]),0,IF(Table13[[#This Row],[T1]]&gt;0,1,0))</f>
        <v>1</v>
      </c>
      <c r="J2641">
        <f>IF(ISBLANK(Table13[[#This Row],[T2]]),0,IF(Table13[[#This Row],[T2]]&gt;0,1,0))</f>
        <v>1</v>
      </c>
      <c r="K2641">
        <f>IF(ISBLANK(Table13[[#This Row],[T3]]),0,IF(Table13[[#This Row],[T3]]&gt;0,1,0))</f>
        <v>1</v>
      </c>
      <c r="L2641">
        <f>IF(ISBLANK(Table13[[#This Row],[T4]]),0,IF(Table13[[#This Row],[T4]]&gt;0,1,0))</f>
        <v>0</v>
      </c>
    </row>
    <row r="2642" spans="1:12">
      <c r="A2642" s="4">
        <v>43788</v>
      </c>
      <c r="B2642">
        <f t="shared" si="101"/>
        <v>19</v>
      </c>
      <c r="C2642">
        <f t="shared" si="100"/>
        <v>0</v>
      </c>
      <c r="D2642">
        <v>58</v>
      </c>
      <c r="E2642">
        <v>58</v>
      </c>
      <c r="F2642">
        <v>58</v>
      </c>
      <c r="G2642">
        <v>0</v>
      </c>
      <c r="I2642">
        <f>IF(ISBLANK(Table13[[#This Row],[T1]]),0,IF(Table13[[#This Row],[T1]]&gt;0,1,0))</f>
        <v>1</v>
      </c>
      <c r="J2642">
        <f>IF(ISBLANK(Table13[[#This Row],[T2]]),0,IF(Table13[[#This Row],[T2]]&gt;0,1,0))</f>
        <v>1</v>
      </c>
      <c r="K2642">
        <f>IF(ISBLANK(Table13[[#This Row],[T3]]),0,IF(Table13[[#This Row],[T3]]&gt;0,1,0))</f>
        <v>1</v>
      </c>
      <c r="L2642">
        <f>IF(ISBLANK(Table13[[#This Row],[T4]]),0,IF(Table13[[#This Row],[T4]]&gt;0,1,0))</f>
        <v>0</v>
      </c>
    </row>
    <row r="2643" spans="1:12">
      <c r="A2643" s="4">
        <v>43788.041666666664</v>
      </c>
      <c r="B2643">
        <f t="shared" si="101"/>
        <v>19</v>
      </c>
      <c r="C2643">
        <f t="shared" si="100"/>
        <v>1</v>
      </c>
      <c r="D2643">
        <v>58</v>
      </c>
      <c r="E2643">
        <v>58</v>
      </c>
      <c r="F2643">
        <v>58</v>
      </c>
      <c r="G2643">
        <v>0</v>
      </c>
      <c r="I2643">
        <f>IF(ISBLANK(Table13[[#This Row],[T1]]),0,IF(Table13[[#This Row],[T1]]&gt;0,1,0))</f>
        <v>1</v>
      </c>
      <c r="J2643">
        <f>IF(ISBLANK(Table13[[#This Row],[T2]]),0,IF(Table13[[#This Row],[T2]]&gt;0,1,0))</f>
        <v>1</v>
      </c>
      <c r="K2643">
        <f>IF(ISBLANK(Table13[[#This Row],[T3]]),0,IF(Table13[[#This Row],[T3]]&gt;0,1,0))</f>
        <v>1</v>
      </c>
      <c r="L2643">
        <f>IF(ISBLANK(Table13[[#This Row],[T4]]),0,IF(Table13[[#This Row],[T4]]&gt;0,1,0))</f>
        <v>0</v>
      </c>
    </row>
    <row r="2644" spans="1:12">
      <c r="A2644" s="4">
        <v>43788.083333333336</v>
      </c>
      <c r="B2644">
        <f t="shared" si="101"/>
        <v>19</v>
      </c>
      <c r="C2644">
        <f t="shared" si="100"/>
        <v>2</v>
      </c>
      <c r="D2644">
        <v>58</v>
      </c>
      <c r="E2644">
        <v>58</v>
      </c>
      <c r="F2644">
        <v>58</v>
      </c>
      <c r="G2644">
        <v>0</v>
      </c>
      <c r="I2644">
        <f>IF(ISBLANK(Table13[[#This Row],[T1]]),0,IF(Table13[[#This Row],[T1]]&gt;0,1,0))</f>
        <v>1</v>
      </c>
      <c r="J2644">
        <f>IF(ISBLANK(Table13[[#This Row],[T2]]),0,IF(Table13[[#This Row],[T2]]&gt;0,1,0))</f>
        <v>1</v>
      </c>
      <c r="K2644">
        <f>IF(ISBLANK(Table13[[#This Row],[T3]]),0,IF(Table13[[#This Row],[T3]]&gt;0,1,0))</f>
        <v>1</v>
      </c>
      <c r="L2644">
        <f>IF(ISBLANK(Table13[[#This Row],[T4]]),0,IF(Table13[[#This Row],[T4]]&gt;0,1,0))</f>
        <v>0</v>
      </c>
    </row>
    <row r="2645" spans="1:12">
      <c r="A2645" s="4">
        <v>43788.125</v>
      </c>
      <c r="B2645">
        <f t="shared" si="101"/>
        <v>19</v>
      </c>
      <c r="C2645">
        <f t="shared" si="100"/>
        <v>3</v>
      </c>
      <c r="D2645">
        <v>58</v>
      </c>
      <c r="E2645">
        <v>58</v>
      </c>
      <c r="F2645">
        <v>58</v>
      </c>
      <c r="G2645">
        <v>0</v>
      </c>
      <c r="I2645">
        <f>IF(ISBLANK(Table13[[#This Row],[T1]]),0,IF(Table13[[#This Row],[T1]]&gt;0,1,0))</f>
        <v>1</v>
      </c>
      <c r="J2645">
        <f>IF(ISBLANK(Table13[[#This Row],[T2]]),0,IF(Table13[[#This Row],[T2]]&gt;0,1,0))</f>
        <v>1</v>
      </c>
      <c r="K2645">
        <f>IF(ISBLANK(Table13[[#This Row],[T3]]),0,IF(Table13[[#This Row],[T3]]&gt;0,1,0))</f>
        <v>1</v>
      </c>
      <c r="L2645">
        <f>IF(ISBLANK(Table13[[#This Row],[T4]]),0,IF(Table13[[#This Row],[T4]]&gt;0,1,0))</f>
        <v>0</v>
      </c>
    </row>
    <row r="2646" spans="1:12">
      <c r="A2646" s="4">
        <v>43788.166666666664</v>
      </c>
      <c r="B2646">
        <f t="shared" si="101"/>
        <v>19</v>
      </c>
      <c r="C2646">
        <f t="shared" si="100"/>
        <v>4</v>
      </c>
      <c r="D2646">
        <v>58</v>
      </c>
      <c r="E2646">
        <v>58</v>
      </c>
      <c r="F2646">
        <v>58</v>
      </c>
      <c r="G2646">
        <v>0</v>
      </c>
      <c r="I2646">
        <f>IF(ISBLANK(Table13[[#This Row],[T1]]),0,IF(Table13[[#This Row],[T1]]&gt;0,1,0))</f>
        <v>1</v>
      </c>
      <c r="J2646">
        <f>IF(ISBLANK(Table13[[#This Row],[T2]]),0,IF(Table13[[#This Row],[T2]]&gt;0,1,0))</f>
        <v>1</v>
      </c>
      <c r="K2646">
        <f>IF(ISBLANK(Table13[[#This Row],[T3]]),0,IF(Table13[[#This Row],[T3]]&gt;0,1,0))</f>
        <v>1</v>
      </c>
      <c r="L2646">
        <f>IF(ISBLANK(Table13[[#This Row],[T4]]),0,IF(Table13[[#This Row],[T4]]&gt;0,1,0))</f>
        <v>0</v>
      </c>
    </row>
    <row r="2647" spans="1:12">
      <c r="A2647" s="4">
        <v>43788.208333333336</v>
      </c>
      <c r="B2647">
        <f t="shared" si="101"/>
        <v>19</v>
      </c>
      <c r="C2647">
        <f t="shared" si="100"/>
        <v>5</v>
      </c>
      <c r="D2647">
        <v>57</v>
      </c>
      <c r="E2647">
        <v>33</v>
      </c>
      <c r="F2647">
        <v>57</v>
      </c>
      <c r="G2647">
        <v>0</v>
      </c>
      <c r="I2647">
        <f>IF(ISBLANK(Table13[[#This Row],[T1]]),0,IF(Table13[[#This Row],[T1]]&gt;0,1,0))</f>
        <v>1</v>
      </c>
      <c r="J2647">
        <f>IF(ISBLANK(Table13[[#This Row],[T2]]),0,IF(Table13[[#This Row],[T2]]&gt;0,1,0))</f>
        <v>1</v>
      </c>
      <c r="K2647">
        <f>IF(ISBLANK(Table13[[#This Row],[T3]]),0,IF(Table13[[#This Row],[T3]]&gt;0,1,0))</f>
        <v>1</v>
      </c>
      <c r="L2647">
        <f>IF(ISBLANK(Table13[[#This Row],[T4]]),0,IF(Table13[[#This Row],[T4]]&gt;0,1,0))</f>
        <v>0</v>
      </c>
    </row>
    <row r="2648" spans="1:12">
      <c r="A2648" s="4">
        <v>43788.25</v>
      </c>
      <c r="B2648">
        <f t="shared" si="101"/>
        <v>19</v>
      </c>
      <c r="C2648">
        <f t="shared" si="100"/>
        <v>6</v>
      </c>
      <c r="D2648">
        <v>58</v>
      </c>
      <c r="E2648">
        <v>0</v>
      </c>
      <c r="F2648">
        <v>58</v>
      </c>
      <c r="G2648">
        <v>0</v>
      </c>
      <c r="I2648">
        <f>IF(ISBLANK(Table13[[#This Row],[T1]]),0,IF(Table13[[#This Row],[T1]]&gt;0,1,0))</f>
        <v>1</v>
      </c>
      <c r="J2648">
        <f>IF(ISBLANK(Table13[[#This Row],[T2]]),0,IF(Table13[[#This Row],[T2]]&gt;0,1,0))</f>
        <v>0</v>
      </c>
      <c r="K2648">
        <f>IF(ISBLANK(Table13[[#This Row],[T3]]),0,IF(Table13[[#This Row],[T3]]&gt;0,1,0))</f>
        <v>1</v>
      </c>
      <c r="L2648">
        <f>IF(ISBLANK(Table13[[#This Row],[T4]]),0,IF(Table13[[#This Row],[T4]]&gt;0,1,0))</f>
        <v>0</v>
      </c>
    </row>
    <row r="2649" spans="1:12">
      <c r="A2649" s="4">
        <v>43788.291666666664</v>
      </c>
      <c r="B2649">
        <f t="shared" si="101"/>
        <v>19</v>
      </c>
      <c r="C2649">
        <f t="shared" si="100"/>
        <v>7</v>
      </c>
      <c r="D2649">
        <v>58</v>
      </c>
      <c r="E2649">
        <v>0</v>
      </c>
      <c r="F2649">
        <v>58</v>
      </c>
      <c r="G2649">
        <v>0</v>
      </c>
      <c r="I2649">
        <f>IF(ISBLANK(Table13[[#This Row],[T1]]),0,IF(Table13[[#This Row],[T1]]&gt;0,1,0))</f>
        <v>1</v>
      </c>
      <c r="J2649">
        <f>IF(ISBLANK(Table13[[#This Row],[T2]]),0,IF(Table13[[#This Row],[T2]]&gt;0,1,0))</f>
        <v>0</v>
      </c>
      <c r="K2649">
        <f>IF(ISBLANK(Table13[[#This Row],[T3]]),0,IF(Table13[[#This Row],[T3]]&gt;0,1,0))</f>
        <v>1</v>
      </c>
      <c r="L2649">
        <f>IF(ISBLANK(Table13[[#This Row],[T4]]),0,IF(Table13[[#This Row],[T4]]&gt;0,1,0))</f>
        <v>0</v>
      </c>
    </row>
    <row r="2650" spans="1:12">
      <c r="A2650" s="4">
        <v>43788.333333333336</v>
      </c>
      <c r="B2650">
        <f t="shared" si="101"/>
        <v>19</v>
      </c>
      <c r="C2650">
        <f t="shared" si="100"/>
        <v>8</v>
      </c>
      <c r="D2650">
        <v>9</v>
      </c>
      <c r="E2650">
        <v>0</v>
      </c>
      <c r="F2650">
        <v>58</v>
      </c>
      <c r="G2650">
        <v>0</v>
      </c>
      <c r="I2650">
        <f>IF(ISBLANK(Table13[[#This Row],[T1]]),0,IF(Table13[[#This Row],[T1]]&gt;0,1,0))</f>
        <v>1</v>
      </c>
      <c r="J2650">
        <f>IF(ISBLANK(Table13[[#This Row],[T2]]),0,IF(Table13[[#This Row],[T2]]&gt;0,1,0))</f>
        <v>0</v>
      </c>
      <c r="K2650">
        <f>IF(ISBLANK(Table13[[#This Row],[T3]]),0,IF(Table13[[#This Row],[T3]]&gt;0,1,0))</f>
        <v>1</v>
      </c>
      <c r="L2650">
        <f>IF(ISBLANK(Table13[[#This Row],[T4]]),0,IF(Table13[[#This Row],[T4]]&gt;0,1,0))</f>
        <v>0</v>
      </c>
    </row>
    <row r="2651" spans="1:12">
      <c r="A2651" s="4">
        <v>43788.375</v>
      </c>
      <c r="B2651">
        <f t="shared" si="101"/>
        <v>19</v>
      </c>
      <c r="C2651">
        <f t="shared" ref="C2651:C2714" si="102">HOUR(A2651)</f>
        <v>9</v>
      </c>
      <c r="D2651">
        <v>0</v>
      </c>
      <c r="E2651">
        <v>0</v>
      </c>
      <c r="F2651">
        <v>58</v>
      </c>
      <c r="G2651">
        <v>0</v>
      </c>
      <c r="I2651">
        <f>IF(ISBLANK(Table13[[#This Row],[T1]]),0,IF(Table13[[#This Row],[T1]]&gt;0,1,0))</f>
        <v>0</v>
      </c>
      <c r="J2651">
        <f>IF(ISBLANK(Table13[[#This Row],[T2]]),0,IF(Table13[[#This Row],[T2]]&gt;0,1,0))</f>
        <v>0</v>
      </c>
      <c r="K2651">
        <f>IF(ISBLANK(Table13[[#This Row],[T3]]),0,IF(Table13[[#This Row],[T3]]&gt;0,1,0))</f>
        <v>1</v>
      </c>
      <c r="L2651">
        <f>IF(ISBLANK(Table13[[#This Row],[T4]]),0,IF(Table13[[#This Row],[T4]]&gt;0,1,0))</f>
        <v>0</v>
      </c>
    </row>
    <row r="2652" spans="1:12">
      <c r="A2652" s="4">
        <v>43788.416666666664</v>
      </c>
      <c r="B2652">
        <f t="shared" si="101"/>
        <v>19</v>
      </c>
      <c r="C2652">
        <f t="shared" si="102"/>
        <v>10</v>
      </c>
      <c r="D2652">
        <v>0</v>
      </c>
      <c r="E2652">
        <v>0</v>
      </c>
      <c r="F2652">
        <v>57</v>
      </c>
      <c r="G2652">
        <v>0</v>
      </c>
      <c r="I2652">
        <f>IF(ISBLANK(Table13[[#This Row],[T1]]),0,IF(Table13[[#This Row],[T1]]&gt;0,1,0))</f>
        <v>0</v>
      </c>
      <c r="J2652">
        <f>IF(ISBLANK(Table13[[#This Row],[T2]]),0,IF(Table13[[#This Row],[T2]]&gt;0,1,0))</f>
        <v>0</v>
      </c>
      <c r="K2652">
        <f>IF(ISBLANK(Table13[[#This Row],[T3]]),0,IF(Table13[[#This Row],[T3]]&gt;0,1,0))</f>
        <v>1</v>
      </c>
      <c r="L2652">
        <f>IF(ISBLANK(Table13[[#This Row],[T4]]),0,IF(Table13[[#This Row],[T4]]&gt;0,1,0))</f>
        <v>0</v>
      </c>
    </row>
    <row r="2653" spans="1:12">
      <c r="A2653" s="4">
        <v>43788.458333333336</v>
      </c>
      <c r="B2653">
        <f t="shared" si="101"/>
        <v>19</v>
      </c>
      <c r="C2653">
        <f t="shared" si="102"/>
        <v>11</v>
      </c>
      <c r="D2653">
        <v>0</v>
      </c>
      <c r="E2653">
        <v>0</v>
      </c>
      <c r="F2653">
        <v>58</v>
      </c>
      <c r="G2653">
        <v>0</v>
      </c>
      <c r="I2653">
        <f>IF(ISBLANK(Table13[[#This Row],[T1]]),0,IF(Table13[[#This Row],[T1]]&gt;0,1,0))</f>
        <v>0</v>
      </c>
      <c r="J2653">
        <f>IF(ISBLANK(Table13[[#This Row],[T2]]),0,IF(Table13[[#This Row],[T2]]&gt;0,1,0))</f>
        <v>0</v>
      </c>
      <c r="K2653">
        <f>IF(ISBLANK(Table13[[#This Row],[T3]]),0,IF(Table13[[#This Row],[T3]]&gt;0,1,0))</f>
        <v>1</v>
      </c>
      <c r="L2653">
        <f>IF(ISBLANK(Table13[[#This Row],[T4]]),0,IF(Table13[[#This Row],[T4]]&gt;0,1,0))</f>
        <v>0</v>
      </c>
    </row>
    <row r="2654" spans="1:12">
      <c r="A2654" s="4">
        <v>43788.5</v>
      </c>
      <c r="B2654">
        <f t="shared" si="101"/>
        <v>19</v>
      </c>
      <c r="C2654">
        <f t="shared" si="102"/>
        <v>12</v>
      </c>
      <c r="D2654">
        <v>0</v>
      </c>
      <c r="E2654">
        <v>0</v>
      </c>
      <c r="F2654">
        <v>30</v>
      </c>
      <c r="G2654">
        <v>0</v>
      </c>
      <c r="I2654">
        <f>IF(ISBLANK(Table13[[#This Row],[T1]]),0,IF(Table13[[#This Row],[T1]]&gt;0,1,0))</f>
        <v>0</v>
      </c>
      <c r="J2654">
        <f>IF(ISBLANK(Table13[[#This Row],[T2]]),0,IF(Table13[[#This Row],[T2]]&gt;0,1,0))</f>
        <v>0</v>
      </c>
      <c r="K2654">
        <f>IF(ISBLANK(Table13[[#This Row],[T3]]),0,IF(Table13[[#This Row],[T3]]&gt;0,1,0))</f>
        <v>1</v>
      </c>
      <c r="L2654">
        <f>IF(ISBLANK(Table13[[#This Row],[T4]]),0,IF(Table13[[#This Row],[T4]]&gt;0,1,0))</f>
        <v>0</v>
      </c>
    </row>
    <row r="2655" spans="1:12">
      <c r="A2655" s="4">
        <v>43788.541666666664</v>
      </c>
      <c r="B2655">
        <f t="shared" si="101"/>
        <v>19</v>
      </c>
      <c r="C2655">
        <f t="shared" si="102"/>
        <v>13</v>
      </c>
      <c r="D2655">
        <v>0</v>
      </c>
      <c r="E2655">
        <v>0</v>
      </c>
      <c r="F2655">
        <v>58</v>
      </c>
      <c r="G2655">
        <v>0</v>
      </c>
      <c r="I2655">
        <f>IF(ISBLANK(Table13[[#This Row],[T1]]),0,IF(Table13[[#This Row],[T1]]&gt;0,1,0))</f>
        <v>0</v>
      </c>
      <c r="J2655">
        <f>IF(ISBLANK(Table13[[#This Row],[T2]]),0,IF(Table13[[#This Row],[T2]]&gt;0,1,0))</f>
        <v>0</v>
      </c>
      <c r="K2655">
        <f>IF(ISBLANK(Table13[[#This Row],[T3]]),0,IF(Table13[[#This Row],[T3]]&gt;0,1,0))</f>
        <v>1</v>
      </c>
      <c r="L2655">
        <f>IF(ISBLANK(Table13[[#This Row],[T4]]),0,IF(Table13[[#This Row],[T4]]&gt;0,1,0))</f>
        <v>0</v>
      </c>
    </row>
    <row r="2656" spans="1:12">
      <c r="A2656" s="4">
        <v>43788.583333333336</v>
      </c>
      <c r="B2656">
        <f t="shared" si="101"/>
        <v>19</v>
      </c>
      <c r="C2656">
        <f t="shared" si="102"/>
        <v>14</v>
      </c>
      <c r="D2656">
        <v>0</v>
      </c>
      <c r="E2656">
        <v>0</v>
      </c>
      <c r="F2656">
        <v>58</v>
      </c>
      <c r="G2656">
        <v>0</v>
      </c>
      <c r="I2656">
        <f>IF(ISBLANK(Table13[[#This Row],[T1]]),0,IF(Table13[[#This Row],[T1]]&gt;0,1,0))</f>
        <v>0</v>
      </c>
      <c r="J2656">
        <f>IF(ISBLANK(Table13[[#This Row],[T2]]),0,IF(Table13[[#This Row],[T2]]&gt;0,1,0))</f>
        <v>0</v>
      </c>
      <c r="K2656">
        <f>IF(ISBLANK(Table13[[#This Row],[T3]]),0,IF(Table13[[#This Row],[T3]]&gt;0,1,0))</f>
        <v>1</v>
      </c>
      <c r="L2656">
        <f>IF(ISBLANK(Table13[[#This Row],[T4]]),0,IF(Table13[[#This Row],[T4]]&gt;0,1,0))</f>
        <v>0</v>
      </c>
    </row>
    <row r="2657" spans="1:12">
      <c r="A2657" s="4">
        <v>43788.625</v>
      </c>
      <c r="B2657">
        <f t="shared" si="101"/>
        <v>19</v>
      </c>
      <c r="C2657">
        <f t="shared" si="102"/>
        <v>15</v>
      </c>
      <c r="D2657">
        <v>0</v>
      </c>
      <c r="E2657">
        <v>0</v>
      </c>
      <c r="F2657">
        <v>58</v>
      </c>
      <c r="G2657">
        <v>0</v>
      </c>
      <c r="I2657">
        <f>IF(ISBLANK(Table13[[#This Row],[T1]]),0,IF(Table13[[#This Row],[T1]]&gt;0,1,0))</f>
        <v>0</v>
      </c>
      <c r="J2657">
        <f>IF(ISBLANK(Table13[[#This Row],[T2]]),0,IF(Table13[[#This Row],[T2]]&gt;0,1,0))</f>
        <v>0</v>
      </c>
      <c r="K2657">
        <f>IF(ISBLANK(Table13[[#This Row],[T3]]),0,IF(Table13[[#This Row],[T3]]&gt;0,1,0))</f>
        <v>1</v>
      </c>
      <c r="L2657">
        <f>IF(ISBLANK(Table13[[#This Row],[T4]]),0,IF(Table13[[#This Row],[T4]]&gt;0,1,0))</f>
        <v>0</v>
      </c>
    </row>
    <row r="2658" spans="1:12">
      <c r="A2658" s="4">
        <v>43788.666666666664</v>
      </c>
      <c r="B2658">
        <f t="shared" si="101"/>
        <v>19</v>
      </c>
      <c r="C2658">
        <f t="shared" si="102"/>
        <v>16</v>
      </c>
      <c r="D2658">
        <v>0</v>
      </c>
      <c r="E2658">
        <v>0</v>
      </c>
      <c r="F2658">
        <v>58</v>
      </c>
      <c r="G2658">
        <v>0</v>
      </c>
      <c r="I2658">
        <f>IF(ISBLANK(Table13[[#This Row],[T1]]),0,IF(Table13[[#This Row],[T1]]&gt;0,1,0))</f>
        <v>0</v>
      </c>
      <c r="J2658">
        <f>IF(ISBLANK(Table13[[#This Row],[T2]]),0,IF(Table13[[#This Row],[T2]]&gt;0,1,0))</f>
        <v>0</v>
      </c>
      <c r="K2658">
        <f>IF(ISBLANK(Table13[[#This Row],[T3]]),0,IF(Table13[[#This Row],[T3]]&gt;0,1,0))</f>
        <v>1</v>
      </c>
      <c r="L2658">
        <f>IF(ISBLANK(Table13[[#This Row],[T4]]),0,IF(Table13[[#This Row],[T4]]&gt;0,1,0))</f>
        <v>0</v>
      </c>
    </row>
    <row r="2659" spans="1:12">
      <c r="A2659" s="4">
        <v>43788.708333333336</v>
      </c>
      <c r="B2659">
        <f t="shared" si="101"/>
        <v>19</v>
      </c>
      <c r="C2659">
        <f t="shared" si="102"/>
        <v>17</v>
      </c>
      <c r="D2659">
        <v>0</v>
      </c>
      <c r="E2659">
        <v>0</v>
      </c>
      <c r="F2659">
        <v>56</v>
      </c>
      <c r="G2659">
        <v>0</v>
      </c>
      <c r="I2659">
        <f>IF(ISBLANK(Table13[[#This Row],[T1]]),0,IF(Table13[[#This Row],[T1]]&gt;0,1,0))</f>
        <v>0</v>
      </c>
      <c r="J2659">
        <f>IF(ISBLANK(Table13[[#This Row],[T2]]),0,IF(Table13[[#This Row],[T2]]&gt;0,1,0))</f>
        <v>0</v>
      </c>
      <c r="K2659">
        <f>IF(ISBLANK(Table13[[#This Row],[T3]]),0,IF(Table13[[#This Row],[T3]]&gt;0,1,0))</f>
        <v>1</v>
      </c>
      <c r="L2659">
        <f>IF(ISBLANK(Table13[[#This Row],[T4]]),0,IF(Table13[[#This Row],[T4]]&gt;0,1,0))</f>
        <v>0</v>
      </c>
    </row>
    <row r="2660" spans="1:12">
      <c r="A2660" s="4">
        <v>43788.75</v>
      </c>
      <c r="B2660">
        <f t="shared" si="101"/>
        <v>19</v>
      </c>
      <c r="C2660">
        <f t="shared" si="102"/>
        <v>18</v>
      </c>
      <c r="D2660">
        <v>0</v>
      </c>
      <c r="E2660">
        <v>0</v>
      </c>
      <c r="F2660">
        <v>55</v>
      </c>
      <c r="G2660">
        <v>0</v>
      </c>
      <c r="I2660">
        <f>IF(ISBLANK(Table13[[#This Row],[T1]]),0,IF(Table13[[#This Row],[T1]]&gt;0,1,0))</f>
        <v>0</v>
      </c>
      <c r="J2660">
        <f>IF(ISBLANK(Table13[[#This Row],[T2]]),0,IF(Table13[[#This Row],[T2]]&gt;0,1,0))</f>
        <v>0</v>
      </c>
      <c r="K2660">
        <f>IF(ISBLANK(Table13[[#This Row],[T3]]),0,IF(Table13[[#This Row],[T3]]&gt;0,1,0))</f>
        <v>1</v>
      </c>
      <c r="L2660">
        <f>IF(ISBLANK(Table13[[#This Row],[T4]]),0,IF(Table13[[#This Row],[T4]]&gt;0,1,0))</f>
        <v>0</v>
      </c>
    </row>
    <row r="2661" spans="1:12">
      <c r="A2661" s="4">
        <v>43788.791666261575</v>
      </c>
      <c r="B2661">
        <f t="shared" si="101"/>
        <v>19</v>
      </c>
      <c r="C2661">
        <f t="shared" si="102"/>
        <v>19</v>
      </c>
      <c r="I2661">
        <f>IF(ISBLANK(Table13[[#This Row],[T1]]),0,IF(Table13[[#This Row],[T1]]&gt;0,1,0))</f>
        <v>0</v>
      </c>
      <c r="J2661">
        <f>IF(ISBLANK(Table13[[#This Row],[T2]]),0,IF(Table13[[#This Row],[T2]]&gt;0,1,0))</f>
        <v>0</v>
      </c>
      <c r="K2661">
        <f>IF(ISBLANK(Table13[[#This Row],[T3]]),0,IF(Table13[[#This Row],[T3]]&gt;0,1,0))</f>
        <v>0</v>
      </c>
      <c r="L2661">
        <f>IF(ISBLANK(Table13[[#This Row],[T4]]),0,IF(Table13[[#This Row],[T4]]&gt;0,1,0))</f>
        <v>0</v>
      </c>
    </row>
    <row r="2662" spans="1:12">
      <c r="A2662" s="4">
        <v>43788.833332870374</v>
      </c>
      <c r="B2662">
        <f t="shared" si="101"/>
        <v>19</v>
      </c>
      <c r="C2662">
        <f t="shared" si="102"/>
        <v>20</v>
      </c>
      <c r="I2662">
        <f>IF(ISBLANK(Table13[[#This Row],[T1]]),0,IF(Table13[[#This Row],[T1]]&gt;0,1,0))</f>
        <v>0</v>
      </c>
      <c r="J2662">
        <f>IF(ISBLANK(Table13[[#This Row],[T2]]),0,IF(Table13[[#This Row],[T2]]&gt;0,1,0))</f>
        <v>0</v>
      </c>
      <c r="K2662">
        <f>IF(ISBLANK(Table13[[#This Row],[T3]]),0,IF(Table13[[#This Row],[T3]]&gt;0,1,0))</f>
        <v>0</v>
      </c>
      <c r="L2662">
        <f>IF(ISBLANK(Table13[[#This Row],[T4]]),0,IF(Table13[[#This Row],[T4]]&gt;0,1,0))</f>
        <v>0</v>
      </c>
    </row>
    <row r="2663" spans="1:12">
      <c r="A2663" s="4">
        <v>43788.875</v>
      </c>
      <c r="B2663">
        <f t="shared" si="101"/>
        <v>19</v>
      </c>
      <c r="C2663">
        <f t="shared" si="102"/>
        <v>21</v>
      </c>
      <c r="D2663">
        <v>29</v>
      </c>
      <c r="E2663">
        <v>9</v>
      </c>
      <c r="F2663">
        <v>0</v>
      </c>
      <c r="G2663">
        <v>0</v>
      </c>
      <c r="I2663">
        <f>IF(ISBLANK(Table13[[#This Row],[T1]]),0,IF(Table13[[#This Row],[T1]]&gt;0,1,0))</f>
        <v>1</v>
      </c>
      <c r="J2663">
        <f>IF(ISBLANK(Table13[[#This Row],[T2]]),0,IF(Table13[[#This Row],[T2]]&gt;0,1,0))</f>
        <v>1</v>
      </c>
      <c r="K2663">
        <f>IF(ISBLANK(Table13[[#This Row],[T3]]),0,IF(Table13[[#This Row],[T3]]&gt;0,1,0))</f>
        <v>0</v>
      </c>
      <c r="L2663">
        <f>IF(ISBLANK(Table13[[#This Row],[T4]]),0,IF(Table13[[#This Row],[T4]]&gt;0,1,0))</f>
        <v>0</v>
      </c>
    </row>
    <row r="2664" spans="1:12">
      <c r="A2664" s="4">
        <v>43788.916666666664</v>
      </c>
      <c r="B2664">
        <f t="shared" si="101"/>
        <v>19</v>
      </c>
      <c r="C2664">
        <f t="shared" si="102"/>
        <v>22</v>
      </c>
      <c r="D2664">
        <v>57</v>
      </c>
      <c r="E2664">
        <v>57</v>
      </c>
      <c r="F2664">
        <v>0</v>
      </c>
      <c r="G2664">
        <v>0</v>
      </c>
      <c r="I2664">
        <f>IF(ISBLANK(Table13[[#This Row],[T1]]),0,IF(Table13[[#This Row],[T1]]&gt;0,1,0))</f>
        <v>1</v>
      </c>
      <c r="J2664">
        <f>IF(ISBLANK(Table13[[#This Row],[T2]]),0,IF(Table13[[#This Row],[T2]]&gt;0,1,0))</f>
        <v>1</v>
      </c>
      <c r="K2664">
        <f>IF(ISBLANK(Table13[[#This Row],[T3]]),0,IF(Table13[[#This Row],[T3]]&gt;0,1,0))</f>
        <v>0</v>
      </c>
      <c r="L2664">
        <f>IF(ISBLANK(Table13[[#This Row],[T4]]),0,IF(Table13[[#This Row],[T4]]&gt;0,1,0))</f>
        <v>0</v>
      </c>
    </row>
    <row r="2665" spans="1:12">
      <c r="A2665" s="4">
        <v>43788.958333333336</v>
      </c>
      <c r="B2665">
        <f t="shared" si="101"/>
        <v>19</v>
      </c>
      <c r="C2665">
        <f t="shared" si="102"/>
        <v>23</v>
      </c>
      <c r="D2665">
        <v>58</v>
      </c>
      <c r="E2665">
        <v>58</v>
      </c>
      <c r="F2665">
        <v>34</v>
      </c>
      <c r="G2665">
        <v>0</v>
      </c>
      <c r="I2665">
        <f>IF(ISBLANK(Table13[[#This Row],[T1]]),0,IF(Table13[[#This Row],[T1]]&gt;0,1,0))</f>
        <v>1</v>
      </c>
      <c r="J2665">
        <f>IF(ISBLANK(Table13[[#This Row],[T2]]),0,IF(Table13[[#This Row],[T2]]&gt;0,1,0))</f>
        <v>1</v>
      </c>
      <c r="K2665">
        <f>IF(ISBLANK(Table13[[#This Row],[T3]]),0,IF(Table13[[#This Row],[T3]]&gt;0,1,0))</f>
        <v>1</v>
      </c>
      <c r="L2665">
        <f>IF(ISBLANK(Table13[[#This Row],[T4]]),0,IF(Table13[[#This Row],[T4]]&gt;0,1,0))</f>
        <v>0</v>
      </c>
    </row>
    <row r="2666" spans="1:12">
      <c r="A2666" s="4">
        <v>43789</v>
      </c>
      <c r="B2666">
        <f t="shared" si="101"/>
        <v>20</v>
      </c>
      <c r="C2666">
        <f t="shared" si="102"/>
        <v>0</v>
      </c>
      <c r="D2666">
        <v>58</v>
      </c>
      <c r="E2666">
        <v>58</v>
      </c>
      <c r="F2666">
        <v>58</v>
      </c>
      <c r="G2666">
        <v>0</v>
      </c>
      <c r="I2666">
        <f>IF(ISBLANK(Table13[[#This Row],[T1]]),0,IF(Table13[[#This Row],[T1]]&gt;0,1,0))</f>
        <v>1</v>
      </c>
      <c r="J2666">
        <f>IF(ISBLANK(Table13[[#This Row],[T2]]),0,IF(Table13[[#This Row],[T2]]&gt;0,1,0))</f>
        <v>1</v>
      </c>
      <c r="K2666">
        <f>IF(ISBLANK(Table13[[#This Row],[T3]]),0,IF(Table13[[#This Row],[T3]]&gt;0,1,0))</f>
        <v>1</v>
      </c>
      <c r="L2666">
        <f>IF(ISBLANK(Table13[[#This Row],[T4]]),0,IF(Table13[[#This Row],[T4]]&gt;0,1,0))</f>
        <v>0</v>
      </c>
    </row>
    <row r="2667" spans="1:12">
      <c r="A2667" s="4">
        <v>43789.041666666664</v>
      </c>
      <c r="B2667">
        <f t="shared" si="101"/>
        <v>20</v>
      </c>
      <c r="C2667">
        <f t="shared" si="102"/>
        <v>1</v>
      </c>
      <c r="D2667">
        <v>58</v>
      </c>
      <c r="E2667">
        <v>58</v>
      </c>
      <c r="F2667">
        <v>58</v>
      </c>
      <c r="G2667">
        <v>0</v>
      </c>
      <c r="I2667">
        <f>IF(ISBLANK(Table13[[#This Row],[T1]]),0,IF(Table13[[#This Row],[T1]]&gt;0,1,0))</f>
        <v>1</v>
      </c>
      <c r="J2667">
        <f>IF(ISBLANK(Table13[[#This Row],[T2]]),0,IF(Table13[[#This Row],[T2]]&gt;0,1,0))</f>
        <v>1</v>
      </c>
      <c r="K2667">
        <f>IF(ISBLANK(Table13[[#This Row],[T3]]),0,IF(Table13[[#This Row],[T3]]&gt;0,1,0))</f>
        <v>1</v>
      </c>
      <c r="L2667">
        <f>IF(ISBLANK(Table13[[#This Row],[T4]]),0,IF(Table13[[#This Row],[T4]]&gt;0,1,0))</f>
        <v>0</v>
      </c>
    </row>
    <row r="2668" spans="1:12">
      <c r="A2668" s="4">
        <v>43789.083333333336</v>
      </c>
      <c r="B2668">
        <f t="shared" si="101"/>
        <v>20</v>
      </c>
      <c r="C2668">
        <f t="shared" si="102"/>
        <v>2</v>
      </c>
      <c r="D2668">
        <v>57</v>
      </c>
      <c r="E2668">
        <v>57</v>
      </c>
      <c r="F2668">
        <v>57</v>
      </c>
      <c r="G2668">
        <v>0</v>
      </c>
      <c r="I2668">
        <f>IF(ISBLANK(Table13[[#This Row],[T1]]),0,IF(Table13[[#This Row],[T1]]&gt;0,1,0))</f>
        <v>1</v>
      </c>
      <c r="J2668">
        <f>IF(ISBLANK(Table13[[#This Row],[T2]]),0,IF(Table13[[#This Row],[T2]]&gt;0,1,0))</f>
        <v>1</v>
      </c>
      <c r="K2668">
        <f>IF(ISBLANK(Table13[[#This Row],[T3]]),0,IF(Table13[[#This Row],[T3]]&gt;0,1,0))</f>
        <v>1</v>
      </c>
      <c r="L2668">
        <f>IF(ISBLANK(Table13[[#This Row],[T4]]),0,IF(Table13[[#This Row],[T4]]&gt;0,1,0))</f>
        <v>0</v>
      </c>
    </row>
    <row r="2669" spans="1:12">
      <c r="A2669" s="4">
        <v>43789.125</v>
      </c>
      <c r="B2669">
        <f t="shared" si="101"/>
        <v>20</v>
      </c>
      <c r="C2669">
        <f t="shared" si="102"/>
        <v>3</v>
      </c>
      <c r="D2669">
        <v>58</v>
      </c>
      <c r="E2669">
        <v>58</v>
      </c>
      <c r="F2669">
        <v>58</v>
      </c>
      <c r="G2669">
        <v>0</v>
      </c>
      <c r="I2669">
        <f>IF(ISBLANK(Table13[[#This Row],[T1]]),0,IF(Table13[[#This Row],[T1]]&gt;0,1,0))</f>
        <v>1</v>
      </c>
      <c r="J2669">
        <f>IF(ISBLANK(Table13[[#This Row],[T2]]),0,IF(Table13[[#This Row],[T2]]&gt;0,1,0))</f>
        <v>1</v>
      </c>
      <c r="K2669">
        <f>IF(ISBLANK(Table13[[#This Row],[T3]]),0,IF(Table13[[#This Row],[T3]]&gt;0,1,0))</f>
        <v>1</v>
      </c>
      <c r="L2669">
        <f>IF(ISBLANK(Table13[[#This Row],[T4]]),0,IF(Table13[[#This Row],[T4]]&gt;0,1,0))</f>
        <v>0</v>
      </c>
    </row>
    <row r="2670" spans="1:12">
      <c r="A2670" s="4">
        <v>43789.166666666664</v>
      </c>
      <c r="B2670">
        <f t="shared" si="101"/>
        <v>20</v>
      </c>
      <c r="C2670">
        <f t="shared" si="102"/>
        <v>4</v>
      </c>
      <c r="D2670">
        <v>58</v>
      </c>
      <c r="E2670">
        <v>58</v>
      </c>
      <c r="F2670">
        <v>58</v>
      </c>
      <c r="G2670">
        <v>0</v>
      </c>
      <c r="I2670">
        <f>IF(ISBLANK(Table13[[#This Row],[T1]]),0,IF(Table13[[#This Row],[T1]]&gt;0,1,0))</f>
        <v>1</v>
      </c>
      <c r="J2670">
        <f>IF(ISBLANK(Table13[[#This Row],[T2]]),0,IF(Table13[[#This Row],[T2]]&gt;0,1,0))</f>
        <v>1</v>
      </c>
      <c r="K2670">
        <f>IF(ISBLANK(Table13[[#This Row],[T3]]),0,IF(Table13[[#This Row],[T3]]&gt;0,1,0))</f>
        <v>1</v>
      </c>
      <c r="L2670">
        <f>IF(ISBLANK(Table13[[#This Row],[T4]]),0,IF(Table13[[#This Row],[T4]]&gt;0,1,0))</f>
        <v>0</v>
      </c>
    </row>
    <row r="2671" spans="1:12">
      <c r="A2671" s="4">
        <v>43789.208333333336</v>
      </c>
      <c r="B2671">
        <f t="shared" si="101"/>
        <v>20</v>
      </c>
      <c r="C2671">
        <f t="shared" si="102"/>
        <v>5</v>
      </c>
      <c r="D2671">
        <v>58</v>
      </c>
      <c r="E2671">
        <v>58</v>
      </c>
      <c r="F2671">
        <v>58</v>
      </c>
      <c r="G2671">
        <v>0</v>
      </c>
      <c r="I2671">
        <f>IF(ISBLANK(Table13[[#This Row],[T1]]),0,IF(Table13[[#This Row],[T1]]&gt;0,1,0))</f>
        <v>1</v>
      </c>
      <c r="J2671">
        <f>IF(ISBLANK(Table13[[#This Row],[T2]]),0,IF(Table13[[#This Row],[T2]]&gt;0,1,0))</f>
        <v>1</v>
      </c>
      <c r="K2671">
        <f>IF(ISBLANK(Table13[[#This Row],[T3]]),0,IF(Table13[[#This Row],[T3]]&gt;0,1,0))</f>
        <v>1</v>
      </c>
      <c r="L2671">
        <f>IF(ISBLANK(Table13[[#This Row],[T4]]),0,IF(Table13[[#This Row],[T4]]&gt;0,1,0))</f>
        <v>0</v>
      </c>
    </row>
    <row r="2672" spans="1:12">
      <c r="A2672" s="4">
        <v>43789.25</v>
      </c>
      <c r="B2672">
        <f t="shared" si="101"/>
        <v>20</v>
      </c>
      <c r="C2672">
        <f t="shared" si="102"/>
        <v>6</v>
      </c>
      <c r="D2672">
        <v>57</v>
      </c>
      <c r="E2672">
        <v>57</v>
      </c>
      <c r="F2672">
        <v>57</v>
      </c>
      <c r="G2672">
        <v>0</v>
      </c>
      <c r="I2672">
        <f>IF(ISBLANK(Table13[[#This Row],[T1]]),0,IF(Table13[[#This Row],[T1]]&gt;0,1,0))</f>
        <v>1</v>
      </c>
      <c r="J2672">
        <f>IF(ISBLANK(Table13[[#This Row],[T2]]),0,IF(Table13[[#This Row],[T2]]&gt;0,1,0))</f>
        <v>1</v>
      </c>
      <c r="K2672">
        <f>IF(ISBLANK(Table13[[#This Row],[T3]]),0,IF(Table13[[#This Row],[T3]]&gt;0,1,0))</f>
        <v>1</v>
      </c>
      <c r="L2672">
        <f>IF(ISBLANK(Table13[[#This Row],[T4]]),0,IF(Table13[[#This Row],[T4]]&gt;0,1,0))</f>
        <v>0</v>
      </c>
    </row>
    <row r="2673" spans="1:12">
      <c r="A2673" s="4">
        <v>43789.291666666664</v>
      </c>
      <c r="B2673">
        <f t="shared" si="101"/>
        <v>20</v>
      </c>
      <c r="C2673">
        <f t="shared" si="102"/>
        <v>7</v>
      </c>
      <c r="D2673">
        <v>58</v>
      </c>
      <c r="E2673">
        <v>24</v>
      </c>
      <c r="F2673">
        <v>58</v>
      </c>
      <c r="G2673">
        <v>0</v>
      </c>
      <c r="I2673">
        <f>IF(ISBLANK(Table13[[#This Row],[T1]]),0,IF(Table13[[#This Row],[T1]]&gt;0,1,0))</f>
        <v>1</v>
      </c>
      <c r="J2673">
        <f>IF(ISBLANK(Table13[[#This Row],[T2]]),0,IF(Table13[[#This Row],[T2]]&gt;0,1,0))</f>
        <v>1</v>
      </c>
      <c r="K2673">
        <f>IF(ISBLANK(Table13[[#This Row],[T3]]),0,IF(Table13[[#This Row],[T3]]&gt;0,1,0))</f>
        <v>1</v>
      </c>
      <c r="L2673">
        <f>IF(ISBLANK(Table13[[#This Row],[T4]]),0,IF(Table13[[#This Row],[T4]]&gt;0,1,0))</f>
        <v>0</v>
      </c>
    </row>
    <row r="2674" spans="1:12">
      <c r="A2674" s="4">
        <v>43789.333333333336</v>
      </c>
      <c r="B2674">
        <f t="shared" si="101"/>
        <v>20</v>
      </c>
      <c r="C2674">
        <f t="shared" si="102"/>
        <v>8</v>
      </c>
      <c r="D2674">
        <v>50</v>
      </c>
      <c r="E2674">
        <v>0</v>
      </c>
      <c r="F2674">
        <v>58</v>
      </c>
      <c r="G2674">
        <v>0</v>
      </c>
      <c r="I2674">
        <f>IF(ISBLANK(Table13[[#This Row],[T1]]),0,IF(Table13[[#This Row],[T1]]&gt;0,1,0))</f>
        <v>1</v>
      </c>
      <c r="J2674">
        <f>IF(ISBLANK(Table13[[#This Row],[T2]]),0,IF(Table13[[#This Row],[T2]]&gt;0,1,0))</f>
        <v>0</v>
      </c>
      <c r="K2674">
        <f>IF(ISBLANK(Table13[[#This Row],[T3]]),0,IF(Table13[[#This Row],[T3]]&gt;0,1,0))</f>
        <v>1</v>
      </c>
      <c r="L2674">
        <f>IF(ISBLANK(Table13[[#This Row],[T4]]),0,IF(Table13[[#This Row],[T4]]&gt;0,1,0))</f>
        <v>0</v>
      </c>
    </row>
    <row r="2675" spans="1:12">
      <c r="A2675" s="4">
        <v>43789.375</v>
      </c>
      <c r="B2675">
        <f t="shared" si="101"/>
        <v>20</v>
      </c>
      <c r="C2675">
        <f t="shared" si="102"/>
        <v>9</v>
      </c>
      <c r="D2675">
        <v>0</v>
      </c>
      <c r="E2675">
        <v>0</v>
      </c>
      <c r="F2675">
        <v>58</v>
      </c>
      <c r="G2675">
        <v>0</v>
      </c>
      <c r="I2675">
        <f>IF(ISBLANK(Table13[[#This Row],[T1]]),0,IF(Table13[[#This Row],[T1]]&gt;0,1,0))</f>
        <v>0</v>
      </c>
      <c r="J2675">
        <f>IF(ISBLANK(Table13[[#This Row],[T2]]),0,IF(Table13[[#This Row],[T2]]&gt;0,1,0))</f>
        <v>0</v>
      </c>
      <c r="K2675">
        <f>IF(ISBLANK(Table13[[#This Row],[T3]]),0,IF(Table13[[#This Row],[T3]]&gt;0,1,0))</f>
        <v>1</v>
      </c>
      <c r="L2675">
        <f>IF(ISBLANK(Table13[[#This Row],[T4]]),0,IF(Table13[[#This Row],[T4]]&gt;0,1,0))</f>
        <v>0</v>
      </c>
    </row>
    <row r="2676" spans="1:12">
      <c r="A2676" s="4">
        <v>43789.416666666664</v>
      </c>
      <c r="B2676">
        <f t="shared" si="101"/>
        <v>20</v>
      </c>
      <c r="C2676">
        <f t="shared" si="102"/>
        <v>10</v>
      </c>
      <c r="D2676">
        <v>0</v>
      </c>
      <c r="E2676">
        <v>0</v>
      </c>
      <c r="F2676">
        <v>58</v>
      </c>
      <c r="G2676">
        <v>0</v>
      </c>
      <c r="I2676">
        <f>IF(ISBLANK(Table13[[#This Row],[T1]]),0,IF(Table13[[#This Row],[T1]]&gt;0,1,0))</f>
        <v>0</v>
      </c>
      <c r="J2676">
        <f>IF(ISBLANK(Table13[[#This Row],[T2]]),0,IF(Table13[[#This Row],[T2]]&gt;0,1,0))</f>
        <v>0</v>
      </c>
      <c r="K2676">
        <f>IF(ISBLANK(Table13[[#This Row],[T3]]),0,IF(Table13[[#This Row],[T3]]&gt;0,1,0))</f>
        <v>1</v>
      </c>
      <c r="L2676">
        <f>IF(ISBLANK(Table13[[#This Row],[T4]]),0,IF(Table13[[#This Row],[T4]]&gt;0,1,0))</f>
        <v>0</v>
      </c>
    </row>
    <row r="2677" spans="1:12">
      <c r="A2677" s="4">
        <v>43789.458333333336</v>
      </c>
      <c r="B2677">
        <f t="shared" si="101"/>
        <v>20</v>
      </c>
      <c r="C2677">
        <f t="shared" si="102"/>
        <v>11</v>
      </c>
      <c r="D2677">
        <v>0</v>
      </c>
      <c r="E2677">
        <v>0</v>
      </c>
      <c r="F2677">
        <v>58</v>
      </c>
      <c r="G2677">
        <v>0</v>
      </c>
      <c r="I2677">
        <f>IF(ISBLANK(Table13[[#This Row],[T1]]),0,IF(Table13[[#This Row],[T1]]&gt;0,1,0))</f>
        <v>0</v>
      </c>
      <c r="J2677">
        <f>IF(ISBLANK(Table13[[#This Row],[T2]]),0,IF(Table13[[#This Row],[T2]]&gt;0,1,0))</f>
        <v>0</v>
      </c>
      <c r="K2677">
        <f>IF(ISBLANK(Table13[[#This Row],[T3]]),0,IF(Table13[[#This Row],[T3]]&gt;0,1,0))</f>
        <v>1</v>
      </c>
      <c r="L2677">
        <f>IF(ISBLANK(Table13[[#This Row],[T4]]),0,IF(Table13[[#This Row],[T4]]&gt;0,1,0))</f>
        <v>0</v>
      </c>
    </row>
    <row r="2678" spans="1:12">
      <c r="A2678" s="4">
        <v>43789.5</v>
      </c>
      <c r="B2678">
        <f t="shared" si="101"/>
        <v>20</v>
      </c>
      <c r="C2678">
        <f t="shared" si="102"/>
        <v>12</v>
      </c>
      <c r="D2678">
        <v>0</v>
      </c>
      <c r="E2678">
        <v>0</v>
      </c>
      <c r="F2678">
        <v>57</v>
      </c>
      <c r="G2678">
        <v>0</v>
      </c>
      <c r="I2678">
        <f>IF(ISBLANK(Table13[[#This Row],[T1]]),0,IF(Table13[[#This Row],[T1]]&gt;0,1,0))</f>
        <v>0</v>
      </c>
      <c r="J2678">
        <f>IF(ISBLANK(Table13[[#This Row],[T2]]),0,IF(Table13[[#This Row],[T2]]&gt;0,1,0))</f>
        <v>0</v>
      </c>
      <c r="K2678">
        <f>IF(ISBLANK(Table13[[#This Row],[T3]]),0,IF(Table13[[#This Row],[T3]]&gt;0,1,0))</f>
        <v>1</v>
      </c>
      <c r="L2678">
        <f>IF(ISBLANK(Table13[[#This Row],[T4]]),0,IF(Table13[[#This Row],[T4]]&gt;0,1,0))</f>
        <v>0</v>
      </c>
    </row>
    <row r="2679" spans="1:12">
      <c r="A2679" s="4">
        <v>43789.541666666664</v>
      </c>
      <c r="B2679">
        <f t="shared" si="101"/>
        <v>20</v>
      </c>
      <c r="C2679">
        <f t="shared" si="102"/>
        <v>13</v>
      </c>
      <c r="D2679">
        <v>0</v>
      </c>
      <c r="E2679">
        <v>0</v>
      </c>
      <c r="F2679">
        <v>58</v>
      </c>
      <c r="G2679">
        <v>0</v>
      </c>
      <c r="I2679">
        <f>IF(ISBLANK(Table13[[#This Row],[T1]]),0,IF(Table13[[#This Row],[T1]]&gt;0,1,0))</f>
        <v>0</v>
      </c>
      <c r="J2679">
        <f>IF(ISBLANK(Table13[[#This Row],[T2]]),0,IF(Table13[[#This Row],[T2]]&gt;0,1,0))</f>
        <v>0</v>
      </c>
      <c r="K2679">
        <f>IF(ISBLANK(Table13[[#This Row],[T3]]),0,IF(Table13[[#This Row],[T3]]&gt;0,1,0))</f>
        <v>1</v>
      </c>
      <c r="L2679">
        <f>IF(ISBLANK(Table13[[#This Row],[T4]]),0,IF(Table13[[#This Row],[T4]]&gt;0,1,0))</f>
        <v>0</v>
      </c>
    </row>
    <row r="2680" spans="1:12">
      <c r="A2680" s="4">
        <v>43789.583333333336</v>
      </c>
      <c r="B2680">
        <f t="shared" si="101"/>
        <v>20</v>
      </c>
      <c r="C2680">
        <f t="shared" si="102"/>
        <v>14</v>
      </c>
      <c r="D2680">
        <v>0</v>
      </c>
      <c r="E2680">
        <v>0</v>
      </c>
      <c r="F2680">
        <v>25</v>
      </c>
      <c r="G2680">
        <v>0</v>
      </c>
      <c r="I2680">
        <f>IF(ISBLANK(Table13[[#This Row],[T1]]),0,IF(Table13[[#This Row],[T1]]&gt;0,1,0))</f>
        <v>0</v>
      </c>
      <c r="J2680">
        <f>IF(ISBLANK(Table13[[#This Row],[T2]]),0,IF(Table13[[#This Row],[T2]]&gt;0,1,0))</f>
        <v>0</v>
      </c>
      <c r="K2680">
        <f>IF(ISBLANK(Table13[[#This Row],[T3]]),0,IF(Table13[[#This Row],[T3]]&gt;0,1,0))</f>
        <v>1</v>
      </c>
      <c r="L2680">
        <f>IF(ISBLANK(Table13[[#This Row],[T4]]),0,IF(Table13[[#This Row],[T4]]&gt;0,1,0))</f>
        <v>0</v>
      </c>
    </row>
    <row r="2681" spans="1:12">
      <c r="A2681" s="4">
        <v>43789.624999652777</v>
      </c>
      <c r="B2681">
        <f t="shared" si="101"/>
        <v>20</v>
      </c>
      <c r="C2681">
        <f t="shared" si="102"/>
        <v>15</v>
      </c>
      <c r="I2681">
        <f>IF(ISBLANK(Table13[[#This Row],[T1]]),0,IF(Table13[[#This Row],[T1]]&gt;0,1,0))</f>
        <v>0</v>
      </c>
      <c r="J2681">
        <f>IF(ISBLANK(Table13[[#This Row],[T2]]),0,IF(Table13[[#This Row],[T2]]&gt;0,1,0))</f>
        <v>0</v>
      </c>
      <c r="K2681">
        <f>IF(ISBLANK(Table13[[#This Row],[T3]]),0,IF(Table13[[#This Row],[T3]]&gt;0,1,0))</f>
        <v>0</v>
      </c>
      <c r="L2681">
        <f>IF(ISBLANK(Table13[[#This Row],[T4]]),0,IF(Table13[[#This Row],[T4]]&gt;0,1,0))</f>
        <v>0</v>
      </c>
    </row>
    <row r="2682" spans="1:12">
      <c r="A2682" s="4">
        <v>43789.666666666664</v>
      </c>
      <c r="B2682">
        <f t="shared" si="101"/>
        <v>20</v>
      </c>
      <c r="C2682">
        <f t="shared" si="102"/>
        <v>16</v>
      </c>
      <c r="D2682">
        <v>0</v>
      </c>
      <c r="E2682">
        <v>0</v>
      </c>
      <c r="F2682">
        <v>27</v>
      </c>
      <c r="G2682">
        <v>0</v>
      </c>
      <c r="I2682">
        <f>IF(ISBLANK(Table13[[#This Row],[T1]]),0,IF(Table13[[#This Row],[T1]]&gt;0,1,0))</f>
        <v>0</v>
      </c>
      <c r="J2682">
        <f>IF(ISBLANK(Table13[[#This Row],[T2]]),0,IF(Table13[[#This Row],[T2]]&gt;0,1,0))</f>
        <v>0</v>
      </c>
      <c r="K2682">
        <f>IF(ISBLANK(Table13[[#This Row],[T3]]),0,IF(Table13[[#This Row],[T3]]&gt;0,1,0))</f>
        <v>1</v>
      </c>
      <c r="L2682">
        <f>IF(ISBLANK(Table13[[#This Row],[T4]]),0,IF(Table13[[#This Row],[T4]]&gt;0,1,0))</f>
        <v>0</v>
      </c>
    </row>
    <row r="2683" spans="1:12">
      <c r="A2683" s="4">
        <v>43789.708333333336</v>
      </c>
      <c r="B2683">
        <f t="shared" si="101"/>
        <v>20</v>
      </c>
      <c r="C2683">
        <f t="shared" si="102"/>
        <v>17</v>
      </c>
      <c r="D2683">
        <v>0</v>
      </c>
      <c r="E2683">
        <v>0</v>
      </c>
      <c r="F2683">
        <v>57</v>
      </c>
      <c r="G2683">
        <v>0</v>
      </c>
      <c r="I2683">
        <f>IF(ISBLANK(Table13[[#This Row],[T1]]),0,IF(Table13[[#This Row],[T1]]&gt;0,1,0))</f>
        <v>0</v>
      </c>
      <c r="J2683">
        <f>IF(ISBLANK(Table13[[#This Row],[T2]]),0,IF(Table13[[#This Row],[T2]]&gt;0,1,0))</f>
        <v>0</v>
      </c>
      <c r="K2683">
        <f>IF(ISBLANK(Table13[[#This Row],[T3]]),0,IF(Table13[[#This Row],[T3]]&gt;0,1,0))</f>
        <v>1</v>
      </c>
      <c r="L2683">
        <f>IF(ISBLANK(Table13[[#This Row],[T4]]),0,IF(Table13[[#This Row],[T4]]&gt;0,1,0))</f>
        <v>0</v>
      </c>
    </row>
    <row r="2684" spans="1:12">
      <c r="A2684" s="4">
        <v>43789.75</v>
      </c>
      <c r="B2684">
        <f t="shared" si="101"/>
        <v>20</v>
      </c>
      <c r="C2684">
        <f t="shared" si="102"/>
        <v>18</v>
      </c>
      <c r="D2684">
        <v>0</v>
      </c>
      <c r="E2684">
        <v>0</v>
      </c>
      <c r="F2684">
        <v>58</v>
      </c>
      <c r="G2684">
        <v>0</v>
      </c>
      <c r="I2684">
        <f>IF(ISBLANK(Table13[[#This Row],[T1]]),0,IF(Table13[[#This Row],[T1]]&gt;0,1,0))</f>
        <v>0</v>
      </c>
      <c r="J2684">
        <f>IF(ISBLANK(Table13[[#This Row],[T2]]),0,IF(Table13[[#This Row],[T2]]&gt;0,1,0))</f>
        <v>0</v>
      </c>
      <c r="K2684">
        <f>IF(ISBLANK(Table13[[#This Row],[T3]]),0,IF(Table13[[#This Row],[T3]]&gt;0,1,0))</f>
        <v>1</v>
      </c>
      <c r="L2684">
        <f>IF(ISBLANK(Table13[[#This Row],[T4]]),0,IF(Table13[[#This Row],[T4]]&gt;0,1,0))</f>
        <v>0</v>
      </c>
    </row>
    <row r="2685" spans="1:12">
      <c r="A2685" s="4">
        <v>43789.791666666664</v>
      </c>
      <c r="B2685">
        <f t="shared" si="101"/>
        <v>20</v>
      </c>
      <c r="C2685">
        <f t="shared" si="102"/>
        <v>19</v>
      </c>
      <c r="D2685">
        <v>47</v>
      </c>
      <c r="E2685">
        <v>13</v>
      </c>
      <c r="F2685">
        <v>56</v>
      </c>
      <c r="G2685">
        <v>0</v>
      </c>
      <c r="I2685">
        <f>IF(ISBLANK(Table13[[#This Row],[T1]]),0,IF(Table13[[#This Row],[T1]]&gt;0,1,0))</f>
        <v>1</v>
      </c>
      <c r="J2685">
        <f>IF(ISBLANK(Table13[[#This Row],[T2]]),0,IF(Table13[[#This Row],[T2]]&gt;0,1,0))</f>
        <v>1</v>
      </c>
      <c r="K2685">
        <f>IF(ISBLANK(Table13[[#This Row],[T3]]),0,IF(Table13[[#This Row],[T3]]&gt;0,1,0))</f>
        <v>1</v>
      </c>
      <c r="L2685">
        <f>IF(ISBLANK(Table13[[#This Row],[T4]]),0,IF(Table13[[#This Row],[T4]]&gt;0,1,0))</f>
        <v>0</v>
      </c>
    </row>
    <row r="2686" spans="1:12">
      <c r="A2686" s="4">
        <v>43789.833333333336</v>
      </c>
      <c r="B2686">
        <f t="shared" si="101"/>
        <v>20</v>
      </c>
      <c r="C2686">
        <f t="shared" si="102"/>
        <v>20</v>
      </c>
      <c r="D2686">
        <v>57</v>
      </c>
      <c r="E2686">
        <v>52</v>
      </c>
      <c r="F2686">
        <v>57</v>
      </c>
      <c r="G2686">
        <v>0</v>
      </c>
      <c r="I2686">
        <f>IF(ISBLANK(Table13[[#This Row],[T1]]),0,IF(Table13[[#This Row],[T1]]&gt;0,1,0))</f>
        <v>1</v>
      </c>
      <c r="J2686">
        <f>IF(ISBLANK(Table13[[#This Row],[T2]]),0,IF(Table13[[#This Row],[T2]]&gt;0,1,0))</f>
        <v>1</v>
      </c>
      <c r="K2686">
        <f>IF(ISBLANK(Table13[[#This Row],[T3]]),0,IF(Table13[[#This Row],[T3]]&gt;0,1,0))</f>
        <v>1</v>
      </c>
      <c r="L2686">
        <f>IF(ISBLANK(Table13[[#This Row],[T4]]),0,IF(Table13[[#This Row],[T4]]&gt;0,1,0))</f>
        <v>0</v>
      </c>
    </row>
    <row r="2687" spans="1:12">
      <c r="A2687" s="4">
        <v>43789.875</v>
      </c>
      <c r="B2687">
        <f t="shared" si="101"/>
        <v>20</v>
      </c>
      <c r="C2687">
        <f t="shared" si="102"/>
        <v>21</v>
      </c>
      <c r="D2687">
        <v>58</v>
      </c>
      <c r="E2687">
        <v>58</v>
      </c>
      <c r="F2687">
        <v>56</v>
      </c>
      <c r="G2687">
        <v>0</v>
      </c>
      <c r="I2687">
        <f>IF(ISBLANK(Table13[[#This Row],[T1]]),0,IF(Table13[[#This Row],[T1]]&gt;0,1,0))</f>
        <v>1</v>
      </c>
      <c r="J2687">
        <f>IF(ISBLANK(Table13[[#This Row],[T2]]),0,IF(Table13[[#This Row],[T2]]&gt;0,1,0))</f>
        <v>1</v>
      </c>
      <c r="K2687">
        <f>IF(ISBLANK(Table13[[#This Row],[T3]]),0,IF(Table13[[#This Row],[T3]]&gt;0,1,0))</f>
        <v>1</v>
      </c>
      <c r="L2687">
        <f>IF(ISBLANK(Table13[[#This Row],[T4]]),0,IF(Table13[[#This Row],[T4]]&gt;0,1,0))</f>
        <v>0</v>
      </c>
    </row>
    <row r="2688" spans="1:12">
      <c r="A2688" s="4">
        <v>43789.916666666664</v>
      </c>
      <c r="B2688">
        <f t="shared" si="101"/>
        <v>20</v>
      </c>
      <c r="C2688">
        <f t="shared" si="102"/>
        <v>22</v>
      </c>
      <c r="D2688">
        <v>57</v>
      </c>
      <c r="E2688">
        <v>57</v>
      </c>
      <c r="F2688">
        <v>57</v>
      </c>
      <c r="G2688">
        <v>0</v>
      </c>
      <c r="I2688">
        <f>IF(ISBLANK(Table13[[#This Row],[T1]]),0,IF(Table13[[#This Row],[T1]]&gt;0,1,0))</f>
        <v>1</v>
      </c>
      <c r="J2688">
        <f>IF(ISBLANK(Table13[[#This Row],[T2]]),0,IF(Table13[[#This Row],[T2]]&gt;0,1,0))</f>
        <v>1</v>
      </c>
      <c r="K2688">
        <f>IF(ISBLANK(Table13[[#This Row],[T3]]),0,IF(Table13[[#This Row],[T3]]&gt;0,1,0))</f>
        <v>1</v>
      </c>
      <c r="L2688">
        <f>IF(ISBLANK(Table13[[#This Row],[T4]]),0,IF(Table13[[#This Row],[T4]]&gt;0,1,0))</f>
        <v>0</v>
      </c>
    </row>
    <row r="2689" spans="1:12">
      <c r="A2689" s="4">
        <v>43789.958333333336</v>
      </c>
      <c r="B2689">
        <f t="shared" si="101"/>
        <v>20</v>
      </c>
      <c r="C2689">
        <f t="shared" si="102"/>
        <v>23</v>
      </c>
      <c r="D2689">
        <v>58</v>
      </c>
      <c r="E2689">
        <v>58</v>
      </c>
      <c r="F2689">
        <v>58</v>
      </c>
      <c r="G2689">
        <v>0</v>
      </c>
      <c r="I2689">
        <f>IF(ISBLANK(Table13[[#This Row],[T1]]),0,IF(Table13[[#This Row],[T1]]&gt;0,1,0))</f>
        <v>1</v>
      </c>
      <c r="J2689">
        <f>IF(ISBLANK(Table13[[#This Row],[T2]]),0,IF(Table13[[#This Row],[T2]]&gt;0,1,0))</f>
        <v>1</v>
      </c>
      <c r="K2689">
        <f>IF(ISBLANK(Table13[[#This Row],[T3]]),0,IF(Table13[[#This Row],[T3]]&gt;0,1,0))</f>
        <v>1</v>
      </c>
      <c r="L2689">
        <f>IF(ISBLANK(Table13[[#This Row],[T4]]),0,IF(Table13[[#This Row],[T4]]&gt;0,1,0))</f>
        <v>0</v>
      </c>
    </row>
    <row r="2690" spans="1:12">
      <c r="A2690" s="4">
        <v>43790</v>
      </c>
      <c r="B2690">
        <f t="shared" ref="B2690:B2753" si="103">DAY(A2690)</f>
        <v>21</v>
      </c>
      <c r="C2690">
        <f t="shared" si="102"/>
        <v>0</v>
      </c>
      <c r="D2690">
        <v>58</v>
      </c>
      <c r="E2690">
        <v>58</v>
      </c>
      <c r="F2690">
        <v>58</v>
      </c>
      <c r="G2690">
        <v>0</v>
      </c>
      <c r="I2690">
        <f>IF(ISBLANK(Table13[[#This Row],[T1]]),0,IF(Table13[[#This Row],[T1]]&gt;0,1,0))</f>
        <v>1</v>
      </c>
      <c r="J2690">
        <f>IF(ISBLANK(Table13[[#This Row],[T2]]),0,IF(Table13[[#This Row],[T2]]&gt;0,1,0))</f>
        <v>1</v>
      </c>
      <c r="K2690">
        <f>IF(ISBLANK(Table13[[#This Row],[T3]]),0,IF(Table13[[#This Row],[T3]]&gt;0,1,0))</f>
        <v>1</v>
      </c>
      <c r="L2690">
        <f>IF(ISBLANK(Table13[[#This Row],[T4]]),0,IF(Table13[[#This Row],[T4]]&gt;0,1,0))</f>
        <v>0</v>
      </c>
    </row>
    <row r="2691" spans="1:12">
      <c r="A2691" s="4">
        <v>43790.041666666664</v>
      </c>
      <c r="B2691">
        <f t="shared" si="103"/>
        <v>21</v>
      </c>
      <c r="C2691">
        <f t="shared" si="102"/>
        <v>1</v>
      </c>
      <c r="D2691">
        <v>58</v>
      </c>
      <c r="E2691">
        <v>58</v>
      </c>
      <c r="F2691">
        <v>58</v>
      </c>
      <c r="G2691">
        <v>0</v>
      </c>
      <c r="I2691">
        <f>IF(ISBLANK(Table13[[#This Row],[T1]]),0,IF(Table13[[#This Row],[T1]]&gt;0,1,0))</f>
        <v>1</v>
      </c>
      <c r="J2691">
        <f>IF(ISBLANK(Table13[[#This Row],[T2]]),0,IF(Table13[[#This Row],[T2]]&gt;0,1,0))</f>
        <v>1</v>
      </c>
      <c r="K2691">
        <f>IF(ISBLANK(Table13[[#This Row],[T3]]),0,IF(Table13[[#This Row],[T3]]&gt;0,1,0))</f>
        <v>1</v>
      </c>
      <c r="L2691">
        <f>IF(ISBLANK(Table13[[#This Row],[T4]]),0,IF(Table13[[#This Row],[T4]]&gt;0,1,0))</f>
        <v>0</v>
      </c>
    </row>
    <row r="2692" spans="1:12">
      <c r="A2692" s="4">
        <v>43790.083333333336</v>
      </c>
      <c r="B2692">
        <f t="shared" si="103"/>
        <v>21</v>
      </c>
      <c r="C2692">
        <f t="shared" si="102"/>
        <v>2</v>
      </c>
      <c r="D2692">
        <v>58</v>
      </c>
      <c r="E2692">
        <v>58</v>
      </c>
      <c r="F2692">
        <v>58</v>
      </c>
      <c r="G2692">
        <v>0</v>
      </c>
      <c r="I2692">
        <f>IF(ISBLANK(Table13[[#This Row],[T1]]),0,IF(Table13[[#This Row],[T1]]&gt;0,1,0))</f>
        <v>1</v>
      </c>
      <c r="J2692">
        <f>IF(ISBLANK(Table13[[#This Row],[T2]]),0,IF(Table13[[#This Row],[T2]]&gt;0,1,0))</f>
        <v>1</v>
      </c>
      <c r="K2692">
        <f>IF(ISBLANK(Table13[[#This Row],[T3]]),0,IF(Table13[[#This Row],[T3]]&gt;0,1,0))</f>
        <v>1</v>
      </c>
      <c r="L2692">
        <f>IF(ISBLANK(Table13[[#This Row],[T4]]),0,IF(Table13[[#This Row],[T4]]&gt;0,1,0))</f>
        <v>0</v>
      </c>
    </row>
    <row r="2693" spans="1:12">
      <c r="A2693" s="4">
        <v>43790.125</v>
      </c>
      <c r="B2693">
        <f t="shared" si="103"/>
        <v>21</v>
      </c>
      <c r="C2693">
        <f t="shared" si="102"/>
        <v>3</v>
      </c>
      <c r="D2693">
        <v>58</v>
      </c>
      <c r="E2693">
        <v>58</v>
      </c>
      <c r="F2693">
        <v>58</v>
      </c>
      <c r="G2693">
        <v>0</v>
      </c>
      <c r="I2693">
        <f>IF(ISBLANK(Table13[[#This Row],[T1]]),0,IF(Table13[[#This Row],[T1]]&gt;0,1,0))</f>
        <v>1</v>
      </c>
      <c r="J2693">
        <f>IF(ISBLANK(Table13[[#This Row],[T2]]),0,IF(Table13[[#This Row],[T2]]&gt;0,1,0))</f>
        <v>1</v>
      </c>
      <c r="K2693">
        <f>IF(ISBLANK(Table13[[#This Row],[T3]]),0,IF(Table13[[#This Row],[T3]]&gt;0,1,0))</f>
        <v>1</v>
      </c>
      <c r="L2693">
        <f>IF(ISBLANK(Table13[[#This Row],[T4]]),0,IF(Table13[[#This Row],[T4]]&gt;0,1,0))</f>
        <v>0</v>
      </c>
    </row>
    <row r="2694" spans="1:12">
      <c r="A2694" s="4">
        <v>43790.166666666664</v>
      </c>
      <c r="B2694">
        <f t="shared" si="103"/>
        <v>21</v>
      </c>
      <c r="C2694">
        <f t="shared" si="102"/>
        <v>4</v>
      </c>
      <c r="D2694">
        <v>57</v>
      </c>
      <c r="E2694">
        <v>55</v>
      </c>
      <c r="F2694">
        <v>57</v>
      </c>
      <c r="G2694">
        <v>0</v>
      </c>
      <c r="I2694">
        <f>IF(ISBLANK(Table13[[#This Row],[T1]]),0,IF(Table13[[#This Row],[T1]]&gt;0,1,0))</f>
        <v>1</v>
      </c>
      <c r="J2694">
        <f>IF(ISBLANK(Table13[[#This Row],[T2]]),0,IF(Table13[[#This Row],[T2]]&gt;0,1,0))</f>
        <v>1</v>
      </c>
      <c r="K2694">
        <f>IF(ISBLANK(Table13[[#This Row],[T3]]),0,IF(Table13[[#This Row],[T3]]&gt;0,1,0))</f>
        <v>1</v>
      </c>
      <c r="L2694">
        <f>IF(ISBLANK(Table13[[#This Row],[T4]]),0,IF(Table13[[#This Row],[T4]]&gt;0,1,0))</f>
        <v>0</v>
      </c>
    </row>
    <row r="2695" spans="1:12">
      <c r="A2695" s="4">
        <v>43790.208333333336</v>
      </c>
      <c r="B2695">
        <f t="shared" si="103"/>
        <v>21</v>
      </c>
      <c r="C2695">
        <f t="shared" si="102"/>
        <v>5</v>
      </c>
      <c r="D2695">
        <v>58</v>
      </c>
      <c r="E2695">
        <v>27</v>
      </c>
      <c r="F2695">
        <v>58</v>
      </c>
      <c r="G2695">
        <v>0</v>
      </c>
      <c r="I2695">
        <f>IF(ISBLANK(Table13[[#This Row],[T1]]),0,IF(Table13[[#This Row],[T1]]&gt;0,1,0))</f>
        <v>1</v>
      </c>
      <c r="J2695">
        <f>IF(ISBLANK(Table13[[#This Row],[T2]]),0,IF(Table13[[#This Row],[T2]]&gt;0,1,0))</f>
        <v>1</v>
      </c>
      <c r="K2695">
        <f>IF(ISBLANK(Table13[[#This Row],[T3]]),0,IF(Table13[[#This Row],[T3]]&gt;0,1,0))</f>
        <v>1</v>
      </c>
      <c r="L2695">
        <f>IF(ISBLANK(Table13[[#This Row],[T4]]),0,IF(Table13[[#This Row],[T4]]&gt;0,1,0))</f>
        <v>0</v>
      </c>
    </row>
    <row r="2696" spans="1:12">
      <c r="A2696" s="4">
        <v>43790.25</v>
      </c>
      <c r="B2696">
        <f t="shared" si="103"/>
        <v>21</v>
      </c>
      <c r="C2696">
        <f t="shared" si="102"/>
        <v>6</v>
      </c>
      <c r="D2696">
        <v>58</v>
      </c>
      <c r="E2696">
        <v>0</v>
      </c>
      <c r="F2696">
        <v>58</v>
      </c>
      <c r="G2696">
        <v>0</v>
      </c>
      <c r="I2696">
        <f>IF(ISBLANK(Table13[[#This Row],[T1]]),0,IF(Table13[[#This Row],[T1]]&gt;0,1,0))</f>
        <v>1</v>
      </c>
      <c r="J2696">
        <f>IF(ISBLANK(Table13[[#This Row],[T2]]),0,IF(Table13[[#This Row],[T2]]&gt;0,1,0))</f>
        <v>0</v>
      </c>
      <c r="K2696">
        <f>IF(ISBLANK(Table13[[#This Row],[T3]]),0,IF(Table13[[#This Row],[T3]]&gt;0,1,0))</f>
        <v>1</v>
      </c>
      <c r="L2696">
        <f>IF(ISBLANK(Table13[[#This Row],[T4]]),0,IF(Table13[[#This Row],[T4]]&gt;0,1,0))</f>
        <v>0</v>
      </c>
    </row>
    <row r="2697" spans="1:12">
      <c r="A2697" s="4">
        <v>43790.291666666664</v>
      </c>
      <c r="B2697">
        <f t="shared" si="103"/>
        <v>21</v>
      </c>
      <c r="C2697">
        <f t="shared" si="102"/>
        <v>7</v>
      </c>
      <c r="D2697">
        <v>51</v>
      </c>
      <c r="E2697">
        <v>0</v>
      </c>
      <c r="F2697">
        <v>58</v>
      </c>
      <c r="G2697">
        <v>0</v>
      </c>
      <c r="I2697">
        <f>IF(ISBLANK(Table13[[#This Row],[T1]]),0,IF(Table13[[#This Row],[T1]]&gt;0,1,0))</f>
        <v>1</v>
      </c>
      <c r="J2697">
        <f>IF(ISBLANK(Table13[[#This Row],[T2]]),0,IF(Table13[[#This Row],[T2]]&gt;0,1,0))</f>
        <v>0</v>
      </c>
      <c r="K2697">
        <f>IF(ISBLANK(Table13[[#This Row],[T3]]),0,IF(Table13[[#This Row],[T3]]&gt;0,1,0))</f>
        <v>1</v>
      </c>
      <c r="L2697">
        <f>IF(ISBLANK(Table13[[#This Row],[T4]]),0,IF(Table13[[#This Row],[T4]]&gt;0,1,0))</f>
        <v>0</v>
      </c>
    </row>
    <row r="2698" spans="1:12">
      <c r="A2698" s="4">
        <v>43790.333333333336</v>
      </c>
      <c r="B2698">
        <f t="shared" si="103"/>
        <v>21</v>
      </c>
      <c r="C2698">
        <f t="shared" si="102"/>
        <v>8</v>
      </c>
      <c r="D2698">
        <v>0</v>
      </c>
      <c r="E2698">
        <v>0</v>
      </c>
      <c r="F2698">
        <v>58</v>
      </c>
      <c r="G2698">
        <v>0</v>
      </c>
      <c r="I2698">
        <f>IF(ISBLANK(Table13[[#This Row],[T1]]),0,IF(Table13[[#This Row],[T1]]&gt;0,1,0))</f>
        <v>0</v>
      </c>
      <c r="J2698">
        <f>IF(ISBLANK(Table13[[#This Row],[T2]]),0,IF(Table13[[#This Row],[T2]]&gt;0,1,0))</f>
        <v>0</v>
      </c>
      <c r="K2698">
        <f>IF(ISBLANK(Table13[[#This Row],[T3]]),0,IF(Table13[[#This Row],[T3]]&gt;0,1,0))</f>
        <v>1</v>
      </c>
      <c r="L2698">
        <f>IF(ISBLANK(Table13[[#This Row],[T4]]),0,IF(Table13[[#This Row],[T4]]&gt;0,1,0))</f>
        <v>0</v>
      </c>
    </row>
    <row r="2699" spans="1:12">
      <c r="A2699" s="4">
        <v>43790.375</v>
      </c>
      <c r="B2699">
        <f t="shared" si="103"/>
        <v>21</v>
      </c>
      <c r="C2699">
        <f t="shared" si="102"/>
        <v>9</v>
      </c>
      <c r="D2699">
        <v>0</v>
      </c>
      <c r="E2699">
        <v>0</v>
      </c>
      <c r="F2699">
        <v>57</v>
      </c>
      <c r="G2699">
        <v>0</v>
      </c>
      <c r="I2699">
        <f>IF(ISBLANK(Table13[[#This Row],[T1]]),0,IF(Table13[[#This Row],[T1]]&gt;0,1,0))</f>
        <v>0</v>
      </c>
      <c r="J2699">
        <f>IF(ISBLANK(Table13[[#This Row],[T2]]),0,IF(Table13[[#This Row],[T2]]&gt;0,1,0))</f>
        <v>0</v>
      </c>
      <c r="K2699">
        <f>IF(ISBLANK(Table13[[#This Row],[T3]]),0,IF(Table13[[#This Row],[T3]]&gt;0,1,0))</f>
        <v>1</v>
      </c>
      <c r="L2699">
        <f>IF(ISBLANK(Table13[[#This Row],[T4]]),0,IF(Table13[[#This Row],[T4]]&gt;0,1,0))</f>
        <v>0</v>
      </c>
    </row>
    <row r="2700" spans="1:12">
      <c r="A2700" s="4">
        <v>43790.416666666664</v>
      </c>
      <c r="B2700">
        <f t="shared" si="103"/>
        <v>21</v>
      </c>
      <c r="C2700">
        <f t="shared" si="102"/>
        <v>10</v>
      </c>
      <c r="D2700">
        <v>0</v>
      </c>
      <c r="E2700">
        <v>0</v>
      </c>
      <c r="F2700">
        <v>58</v>
      </c>
      <c r="G2700">
        <v>0</v>
      </c>
      <c r="I2700">
        <f>IF(ISBLANK(Table13[[#This Row],[T1]]),0,IF(Table13[[#This Row],[T1]]&gt;0,1,0))</f>
        <v>0</v>
      </c>
      <c r="J2700">
        <f>IF(ISBLANK(Table13[[#This Row],[T2]]),0,IF(Table13[[#This Row],[T2]]&gt;0,1,0))</f>
        <v>0</v>
      </c>
      <c r="K2700">
        <f>IF(ISBLANK(Table13[[#This Row],[T3]]),0,IF(Table13[[#This Row],[T3]]&gt;0,1,0))</f>
        <v>1</v>
      </c>
      <c r="L2700">
        <f>IF(ISBLANK(Table13[[#This Row],[T4]]),0,IF(Table13[[#This Row],[T4]]&gt;0,1,0))</f>
        <v>0</v>
      </c>
    </row>
    <row r="2701" spans="1:12">
      <c r="A2701" s="4">
        <v>43790.458333333336</v>
      </c>
      <c r="B2701">
        <f t="shared" si="103"/>
        <v>21</v>
      </c>
      <c r="C2701">
        <f t="shared" si="102"/>
        <v>11</v>
      </c>
      <c r="D2701">
        <v>0</v>
      </c>
      <c r="E2701">
        <v>0</v>
      </c>
      <c r="F2701">
        <v>58</v>
      </c>
      <c r="G2701">
        <v>0</v>
      </c>
      <c r="I2701">
        <f>IF(ISBLANK(Table13[[#This Row],[T1]]),0,IF(Table13[[#This Row],[T1]]&gt;0,1,0))</f>
        <v>0</v>
      </c>
      <c r="J2701">
        <f>IF(ISBLANK(Table13[[#This Row],[T2]]),0,IF(Table13[[#This Row],[T2]]&gt;0,1,0))</f>
        <v>0</v>
      </c>
      <c r="K2701">
        <f>IF(ISBLANK(Table13[[#This Row],[T3]]),0,IF(Table13[[#This Row],[T3]]&gt;0,1,0))</f>
        <v>1</v>
      </c>
      <c r="L2701">
        <f>IF(ISBLANK(Table13[[#This Row],[T4]]),0,IF(Table13[[#This Row],[T4]]&gt;0,1,0))</f>
        <v>0</v>
      </c>
    </row>
    <row r="2702" spans="1:12">
      <c r="A2702" s="4">
        <v>43790.5</v>
      </c>
      <c r="B2702">
        <f t="shared" si="103"/>
        <v>21</v>
      </c>
      <c r="C2702">
        <f t="shared" si="102"/>
        <v>12</v>
      </c>
      <c r="D2702">
        <v>0</v>
      </c>
      <c r="E2702">
        <v>0</v>
      </c>
      <c r="F2702">
        <v>57</v>
      </c>
      <c r="G2702">
        <v>0</v>
      </c>
      <c r="I2702">
        <f>IF(ISBLANK(Table13[[#This Row],[T1]]),0,IF(Table13[[#This Row],[T1]]&gt;0,1,0))</f>
        <v>0</v>
      </c>
      <c r="J2702">
        <f>IF(ISBLANK(Table13[[#This Row],[T2]]),0,IF(Table13[[#This Row],[T2]]&gt;0,1,0))</f>
        <v>0</v>
      </c>
      <c r="K2702">
        <f>IF(ISBLANK(Table13[[#This Row],[T3]]),0,IF(Table13[[#This Row],[T3]]&gt;0,1,0))</f>
        <v>1</v>
      </c>
      <c r="L2702">
        <f>IF(ISBLANK(Table13[[#This Row],[T4]]),0,IF(Table13[[#This Row],[T4]]&gt;0,1,0))</f>
        <v>0</v>
      </c>
    </row>
    <row r="2703" spans="1:12">
      <c r="A2703" s="4">
        <v>43790.541666666664</v>
      </c>
      <c r="B2703">
        <f t="shared" si="103"/>
        <v>21</v>
      </c>
      <c r="C2703">
        <f t="shared" si="102"/>
        <v>13</v>
      </c>
      <c r="D2703">
        <v>0</v>
      </c>
      <c r="E2703">
        <v>0</v>
      </c>
      <c r="F2703">
        <v>58</v>
      </c>
      <c r="G2703">
        <v>0</v>
      </c>
      <c r="I2703">
        <f>IF(ISBLANK(Table13[[#This Row],[T1]]),0,IF(Table13[[#This Row],[T1]]&gt;0,1,0))</f>
        <v>0</v>
      </c>
      <c r="J2703">
        <f>IF(ISBLANK(Table13[[#This Row],[T2]]),0,IF(Table13[[#This Row],[T2]]&gt;0,1,0))</f>
        <v>0</v>
      </c>
      <c r="K2703">
        <f>IF(ISBLANK(Table13[[#This Row],[T3]]),0,IF(Table13[[#This Row],[T3]]&gt;0,1,0))</f>
        <v>1</v>
      </c>
      <c r="L2703">
        <f>IF(ISBLANK(Table13[[#This Row],[T4]]),0,IF(Table13[[#This Row],[T4]]&gt;0,1,0))</f>
        <v>0</v>
      </c>
    </row>
    <row r="2704" spans="1:12">
      <c r="A2704" s="4">
        <v>43790.583333333336</v>
      </c>
      <c r="B2704">
        <f t="shared" si="103"/>
        <v>21</v>
      </c>
      <c r="C2704">
        <f t="shared" si="102"/>
        <v>14</v>
      </c>
      <c r="D2704">
        <v>0</v>
      </c>
      <c r="E2704">
        <v>0</v>
      </c>
      <c r="F2704">
        <v>58</v>
      </c>
      <c r="G2704">
        <v>0</v>
      </c>
      <c r="I2704">
        <f>IF(ISBLANK(Table13[[#This Row],[T1]]),0,IF(Table13[[#This Row],[T1]]&gt;0,1,0))</f>
        <v>0</v>
      </c>
      <c r="J2704">
        <f>IF(ISBLANK(Table13[[#This Row],[T2]]),0,IF(Table13[[#This Row],[T2]]&gt;0,1,0))</f>
        <v>0</v>
      </c>
      <c r="K2704">
        <f>IF(ISBLANK(Table13[[#This Row],[T3]]),0,IF(Table13[[#This Row],[T3]]&gt;0,1,0))</f>
        <v>1</v>
      </c>
      <c r="L2704">
        <f>IF(ISBLANK(Table13[[#This Row],[T4]]),0,IF(Table13[[#This Row],[T4]]&gt;0,1,0))</f>
        <v>0</v>
      </c>
    </row>
    <row r="2705" spans="1:12">
      <c r="A2705" s="4">
        <v>43790.625</v>
      </c>
      <c r="B2705">
        <f t="shared" si="103"/>
        <v>21</v>
      </c>
      <c r="C2705">
        <f t="shared" si="102"/>
        <v>15</v>
      </c>
      <c r="D2705">
        <v>0</v>
      </c>
      <c r="E2705">
        <v>0</v>
      </c>
      <c r="F2705">
        <v>58</v>
      </c>
      <c r="G2705">
        <v>0</v>
      </c>
      <c r="I2705">
        <f>IF(ISBLANK(Table13[[#This Row],[T1]]),0,IF(Table13[[#This Row],[T1]]&gt;0,1,0))</f>
        <v>0</v>
      </c>
      <c r="J2705">
        <f>IF(ISBLANK(Table13[[#This Row],[T2]]),0,IF(Table13[[#This Row],[T2]]&gt;0,1,0))</f>
        <v>0</v>
      </c>
      <c r="K2705">
        <f>IF(ISBLANK(Table13[[#This Row],[T3]]),0,IF(Table13[[#This Row],[T3]]&gt;0,1,0))</f>
        <v>1</v>
      </c>
      <c r="L2705">
        <f>IF(ISBLANK(Table13[[#This Row],[T4]]),0,IF(Table13[[#This Row],[T4]]&gt;0,1,0))</f>
        <v>0</v>
      </c>
    </row>
    <row r="2706" spans="1:12">
      <c r="A2706" s="4">
        <v>43790.666666666664</v>
      </c>
      <c r="B2706">
        <f t="shared" si="103"/>
        <v>21</v>
      </c>
      <c r="C2706">
        <f t="shared" si="102"/>
        <v>16</v>
      </c>
      <c r="D2706">
        <v>0</v>
      </c>
      <c r="E2706">
        <v>0</v>
      </c>
      <c r="F2706">
        <v>57</v>
      </c>
      <c r="G2706">
        <v>0</v>
      </c>
      <c r="I2706">
        <f>IF(ISBLANK(Table13[[#This Row],[T1]]),0,IF(Table13[[#This Row],[T1]]&gt;0,1,0))</f>
        <v>0</v>
      </c>
      <c r="J2706">
        <f>IF(ISBLANK(Table13[[#This Row],[T2]]),0,IF(Table13[[#This Row],[T2]]&gt;0,1,0))</f>
        <v>0</v>
      </c>
      <c r="K2706">
        <f>IF(ISBLANK(Table13[[#This Row],[T3]]),0,IF(Table13[[#This Row],[T3]]&gt;0,1,0))</f>
        <v>1</v>
      </c>
      <c r="L2706">
        <f>IF(ISBLANK(Table13[[#This Row],[T4]]),0,IF(Table13[[#This Row],[T4]]&gt;0,1,0))</f>
        <v>0</v>
      </c>
    </row>
    <row r="2707" spans="1:12">
      <c r="A2707" s="4">
        <v>43790.708333333336</v>
      </c>
      <c r="B2707">
        <f t="shared" si="103"/>
        <v>21</v>
      </c>
      <c r="C2707">
        <f t="shared" si="102"/>
        <v>17</v>
      </c>
      <c r="D2707">
        <v>0</v>
      </c>
      <c r="E2707">
        <v>0</v>
      </c>
      <c r="F2707">
        <v>58</v>
      </c>
      <c r="G2707">
        <v>0</v>
      </c>
      <c r="I2707">
        <f>IF(ISBLANK(Table13[[#This Row],[T1]]),0,IF(Table13[[#This Row],[T1]]&gt;0,1,0))</f>
        <v>0</v>
      </c>
      <c r="J2707">
        <f>IF(ISBLANK(Table13[[#This Row],[T2]]),0,IF(Table13[[#This Row],[T2]]&gt;0,1,0))</f>
        <v>0</v>
      </c>
      <c r="K2707">
        <f>IF(ISBLANK(Table13[[#This Row],[T3]]),0,IF(Table13[[#This Row],[T3]]&gt;0,1,0))</f>
        <v>1</v>
      </c>
      <c r="L2707">
        <f>IF(ISBLANK(Table13[[#This Row],[T4]]),0,IF(Table13[[#This Row],[T4]]&gt;0,1,0))</f>
        <v>0</v>
      </c>
    </row>
    <row r="2708" spans="1:12">
      <c r="A2708" s="4">
        <v>43790.75</v>
      </c>
      <c r="B2708">
        <f t="shared" si="103"/>
        <v>21</v>
      </c>
      <c r="C2708">
        <f t="shared" si="102"/>
        <v>18</v>
      </c>
      <c r="D2708">
        <v>0</v>
      </c>
      <c r="E2708">
        <v>41</v>
      </c>
      <c r="F2708">
        <v>58</v>
      </c>
      <c r="G2708">
        <v>0</v>
      </c>
      <c r="I2708">
        <f>IF(ISBLANK(Table13[[#This Row],[T1]]),0,IF(Table13[[#This Row],[T1]]&gt;0,1,0))</f>
        <v>0</v>
      </c>
      <c r="J2708">
        <f>IF(ISBLANK(Table13[[#This Row],[T2]]),0,IF(Table13[[#This Row],[T2]]&gt;0,1,0))</f>
        <v>1</v>
      </c>
      <c r="K2708">
        <f>IF(ISBLANK(Table13[[#This Row],[T3]]),0,IF(Table13[[#This Row],[T3]]&gt;0,1,0))</f>
        <v>1</v>
      </c>
      <c r="L2708">
        <f>IF(ISBLANK(Table13[[#This Row],[T4]]),0,IF(Table13[[#This Row],[T4]]&gt;0,1,0))</f>
        <v>0</v>
      </c>
    </row>
    <row r="2709" spans="1:12">
      <c r="A2709" s="4">
        <v>43790.791666666664</v>
      </c>
      <c r="B2709">
        <f t="shared" si="103"/>
        <v>21</v>
      </c>
      <c r="C2709">
        <f t="shared" si="102"/>
        <v>19</v>
      </c>
      <c r="D2709">
        <v>58</v>
      </c>
      <c r="E2709">
        <v>58</v>
      </c>
      <c r="F2709">
        <v>58</v>
      </c>
      <c r="G2709">
        <v>0</v>
      </c>
      <c r="I2709">
        <f>IF(ISBLANK(Table13[[#This Row],[T1]]),0,IF(Table13[[#This Row],[T1]]&gt;0,1,0))</f>
        <v>1</v>
      </c>
      <c r="J2709">
        <f>IF(ISBLANK(Table13[[#This Row],[T2]]),0,IF(Table13[[#This Row],[T2]]&gt;0,1,0))</f>
        <v>1</v>
      </c>
      <c r="K2709">
        <f>IF(ISBLANK(Table13[[#This Row],[T3]]),0,IF(Table13[[#This Row],[T3]]&gt;0,1,0))</f>
        <v>1</v>
      </c>
      <c r="L2709">
        <f>IF(ISBLANK(Table13[[#This Row],[T4]]),0,IF(Table13[[#This Row],[T4]]&gt;0,1,0))</f>
        <v>0</v>
      </c>
    </row>
    <row r="2710" spans="1:12">
      <c r="A2710" s="4">
        <v>43790.833333333336</v>
      </c>
      <c r="B2710">
        <f t="shared" si="103"/>
        <v>21</v>
      </c>
      <c r="C2710">
        <f t="shared" si="102"/>
        <v>20</v>
      </c>
      <c r="D2710">
        <v>57</v>
      </c>
      <c r="E2710">
        <v>54</v>
      </c>
      <c r="F2710">
        <v>57</v>
      </c>
      <c r="G2710">
        <v>0</v>
      </c>
      <c r="I2710">
        <f>IF(ISBLANK(Table13[[#This Row],[T1]]),0,IF(Table13[[#This Row],[T1]]&gt;0,1,0))</f>
        <v>1</v>
      </c>
      <c r="J2710">
        <f>IF(ISBLANK(Table13[[#This Row],[T2]]),0,IF(Table13[[#This Row],[T2]]&gt;0,1,0))</f>
        <v>1</v>
      </c>
      <c r="K2710">
        <f>IF(ISBLANK(Table13[[#This Row],[T3]]),0,IF(Table13[[#This Row],[T3]]&gt;0,1,0))</f>
        <v>1</v>
      </c>
      <c r="L2710">
        <f>IF(ISBLANK(Table13[[#This Row],[T4]]),0,IF(Table13[[#This Row],[T4]]&gt;0,1,0))</f>
        <v>0</v>
      </c>
    </row>
    <row r="2711" spans="1:12">
      <c r="A2711" s="4">
        <v>43790.875</v>
      </c>
      <c r="B2711">
        <f t="shared" si="103"/>
        <v>21</v>
      </c>
      <c r="C2711">
        <f t="shared" si="102"/>
        <v>21</v>
      </c>
      <c r="D2711">
        <v>58</v>
      </c>
      <c r="E2711">
        <v>58</v>
      </c>
      <c r="F2711">
        <v>58</v>
      </c>
      <c r="G2711">
        <v>0</v>
      </c>
      <c r="I2711">
        <f>IF(ISBLANK(Table13[[#This Row],[T1]]),0,IF(Table13[[#This Row],[T1]]&gt;0,1,0))</f>
        <v>1</v>
      </c>
      <c r="J2711">
        <f>IF(ISBLANK(Table13[[#This Row],[T2]]),0,IF(Table13[[#This Row],[T2]]&gt;0,1,0))</f>
        <v>1</v>
      </c>
      <c r="K2711">
        <f>IF(ISBLANK(Table13[[#This Row],[T3]]),0,IF(Table13[[#This Row],[T3]]&gt;0,1,0))</f>
        <v>1</v>
      </c>
      <c r="L2711">
        <f>IF(ISBLANK(Table13[[#This Row],[T4]]),0,IF(Table13[[#This Row],[T4]]&gt;0,1,0))</f>
        <v>0</v>
      </c>
    </row>
    <row r="2712" spans="1:12">
      <c r="A2712" s="4">
        <v>43790.916666666664</v>
      </c>
      <c r="B2712">
        <f t="shared" si="103"/>
        <v>21</v>
      </c>
      <c r="C2712">
        <f t="shared" si="102"/>
        <v>22</v>
      </c>
      <c r="D2712">
        <v>58</v>
      </c>
      <c r="E2712">
        <v>58</v>
      </c>
      <c r="F2712">
        <v>58</v>
      </c>
      <c r="G2712">
        <v>0</v>
      </c>
      <c r="I2712">
        <f>IF(ISBLANK(Table13[[#This Row],[T1]]),0,IF(Table13[[#This Row],[T1]]&gt;0,1,0))</f>
        <v>1</v>
      </c>
      <c r="J2712">
        <f>IF(ISBLANK(Table13[[#This Row],[T2]]),0,IF(Table13[[#This Row],[T2]]&gt;0,1,0))</f>
        <v>1</v>
      </c>
      <c r="K2712">
        <f>IF(ISBLANK(Table13[[#This Row],[T3]]),0,IF(Table13[[#This Row],[T3]]&gt;0,1,0))</f>
        <v>1</v>
      </c>
      <c r="L2712">
        <f>IF(ISBLANK(Table13[[#This Row],[T4]]),0,IF(Table13[[#This Row],[T4]]&gt;0,1,0))</f>
        <v>0</v>
      </c>
    </row>
    <row r="2713" spans="1:12">
      <c r="A2713" s="4">
        <v>43790.958333333336</v>
      </c>
      <c r="B2713">
        <f t="shared" si="103"/>
        <v>21</v>
      </c>
      <c r="C2713">
        <f t="shared" si="102"/>
        <v>23</v>
      </c>
      <c r="D2713">
        <v>57</v>
      </c>
      <c r="E2713">
        <v>57</v>
      </c>
      <c r="F2713">
        <v>57</v>
      </c>
      <c r="G2713">
        <v>0</v>
      </c>
      <c r="I2713">
        <f>IF(ISBLANK(Table13[[#This Row],[T1]]),0,IF(Table13[[#This Row],[T1]]&gt;0,1,0))</f>
        <v>1</v>
      </c>
      <c r="J2713">
        <f>IF(ISBLANK(Table13[[#This Row],[T2]]),0,IF(Table13[[#This Row],[T2]]&gt;0,1,0))</f>
        <v>1</v>
      </c>
      <c r="K2713">
        <f>IF(ISBLANK(Table13[[#This Row],[T3]]),0,IF(Table13[[#This Row],[T3]]&gt;0,1,0))</f>
        <v>1</v>
      </c>
      <c r="L2713">
        <f>IF(ISBLANK(Table13[[#This Row],[T4]]),0,IF(Table13[[#This Row],[T4]]&gt;0,1,0))</f>
        <v>0</v>
      </c>
    </row>
    <row r="2714" spans="1:12">
      <c r="A2714" s="4">
        <v>43791</v>
      </c>
      <c r="B2714">
        <f t="shared" si="103"/>
        <v>22</v>
      </c>
      <c r="C2714">
        <f t="shared" si="102"/>
        <v>0</v>
      </c>
      <c r="D2714">
        <v>58</v>
      </c>
      <c r="E2714">
        <v>58</v>
      </c>
      <c r="F2714">
        <v>58</v>
      </c>
      <c r="G2714">
        <v>0</v>
      </c>
      <c r="I2714">
        <f>IF(ISBLANK(Table13[[#This Row],[T1]]),0,IF(Table13[[#This Row],[T1]]&gt;0,1,0))</f>
        <v>1</v>
      </c>
      <c r="J2714">
        <f>IF(ISBLANK(Table13[[#This Row],[T2]]),0,IF(Table13[[#This Row],[T2]]&gt;0,1,0))</f>
        <v>1</v>
      </c>
      <c r="K2714">
        <f>IF(ISBLANK(Table13[[#This Row],[T3]]),0,IF(Table13[[#This Row],[T3]]&gt;0,1,0))</f>
        <v>1</v>
      </c>
      <c r="L2714">
        <f>IF(ISBLANK(Table13[[#This Row],[T4]]),0,IF(Table13[[#This Row],[T4]]&gt;0,1,0))</f>
        <v>0</v>
      </c>
    </row>
    <row r="2715" spans="1:12">
      <c r="A2715" s="4">
        <v>43791.041666666664</v>
      </c>
      <c r="B2715">
        <f t="shared" si="103"/>
        <v>22</v>
      </c>
      <c r="C2715">
        <f t="shared" ref="C2715:C2778" si="104">HOUR(A2715)</f>
        <v>1</v>
      </c>
      <c r="D2715">
        <v>58</v>
      </c>
      <c r="E2715">
        <v>58</v>
      </c>
      <c r="F2715">
        <v>58</v>
      </c>
      <c r="G2715">
        <v>0</v>
      </c>
      <c r="I2715">
        <f>IF(ISBLANK(Table13[[#This Row],[T1]]),0,IF(Table13[[#This Row],[T1]]&gt;0,1,0))</f>
        <v>1</v>
      </c>
      <c r="J2715">
        <f>IF(ISBLANK(Table13[[#This Row],[T2]]),0,IF(Table13[[#This Row],[T2]]&gt;0,1,0))</f>
        <v>1</v>
      </c>
      <c r="K2715">
        <f>IF(ISBLANK(Table13[[#This Row],[T3]]),0,IF(Table13[[#This Row],[T3]]&gt;0,1,0))</f>
        <v>1</v>
      </c>
      <c r="L2715">
        <f>IF(ISBLANK(Table13[[#This Row],[T4]]),0,IF(Table13[[#This Row],[T4]]&gt;0,1,0))</f>
        <v>0</v>
      </c>
    </row>
    <row r="2716" spans="1:12">
      <c r="A2716" s="4">
        <v>43791.083333333336</v>
      </c>
      <c r="B2716">
        <f t="shared" si="103"/>
        <v>22</v>
      </c>
      <c r="C2716">
        <f t="shared" si="104"/>
        <v>2</v>
      </c>
      <c r="D2716">
        <v>58</v>
      </c>
      <c r="E2716">
        <v>58</v>
      </c>
      <c r="F2716">
        <v>58</v>
      </c>
      <c r="G2716">
        <v>0</v>
      </c>
      <c r="I2716">
        <f>IF(ISBLANK(Table13[[#This Row],[T1]]),0,IF(Table13[[#This Row],[T1]]&gt;0,1,0))</f>
        <v>1</v>
      </c>
      <c r="J2716">
        <f>IF(ISBLANK(Table13[[#This Row],[T2]]),0,IF(Table13[[#This Row],[T2]]&gt;0,1,0))</f>
        <v>1</v>
      </c>
      <c r="K2716">
        <f>IF(ISBLANK(Table13[[#This Row],[T3]]),0,IF(Table13[[#This Row],[T3]]&gt;0,1,0))</f>
        <v>1</v>
      </c>
      <c r="L2716">
        <f>IF(ISBLANK(Table13[[#This Row],[T4]]),0,IF(Table13[[#This Row],[T4]]&gt;0,1,0))</f>
        <v>0</v>
      </c>
    </row>
    <row r="2717" spans="1:12">
      <c r="A2717" s="4">
        <v>43791.125</v>
      </c>
      <c r="B2717">
        <f t="shared" si="103"/>
        <v>22</v>
      </c>
      <c r="C2717">
        <f t="shared" si="104"/>
        <v>3</v>
      </c>
      <c r="D2717">
        <v>57</v>
      </c>
      <c r="E2717">
        <v>57</v>
      </c>
      <c r="F2717">
        <v>57</v>
      </c>
      <c r="G2717">
        <v>0</v>
      </c>
      <c r="I2717">
        <f>IF(ISBLANK(Table13[[#This Row],[T1]]),0,IF(Table13[[#This Row],[T1]]&gt;0,1,0))</f>
        <v>1</v>
      </c>
      <c r="J2717">
        <f>IF(ISBLANK(Table13[[#This Row],[T2]]),0,IF(Table13[[#This Row],[T2]]&gt;0,1,0))</f>
        <v>1</v>
      </c>
      <c r="K2717">
        <f>IF(ISBLANK(Table13[[#This Row],[T3]]),0,IF(Table13[[#This Row],[T3]]&gt;0,1,0))</f>
        <v>1</v>
      </c>
      <c r="L2717">
        <f>IF(ISBLANK(Table13[[#This Row],[T4]]),0,IF(Table13[[#This Row],[T4]]&gt;0,1,0))</f>
        <v>0</v>
      </c>
    </row>
    <row r="2718" spans="1:12">
      <c r="A2718" s="4">
        <v>43791.166666666664</v>
      </c>
      <c r="B2718">
        <f t="shared" si="103"/>
        <v>22</v>
      </c>
      <c r="C2718">
        <f t="shared" si="104"/>
        <v>4</v>
      </c>
      <c r="D2718">
        <v>58</v>
      </c>
      <c r="E2718">
        <v>58</v>
      </c>
      <c r="F2718">
        <v>58</v>
      </c>
      <c r="G2718">
        <v>0</v>
      </c>
      <c r="I2718">
        <f>IF(ISBLANK(Table13[[#This Row],[T1]]),0,IF(Table13[[#This Row],[T1]]&gt;0,1,0))</f>
        <v>1</v>
      </c>
      <c r="J2718">
        <f>IF(ISBLANK(Table13[[#This Row],[T2]]),0,IF(Table13[[#This Row],[T2]]&gt;0,1,0))</f>
        <v>1</v>
      </c>
      <c r="K2718">
        <f>IF(ISBLANK(Table13[[#This Row],[T3]]),0,IF(Table13[[#This Row],[T3]]&gt;0,1,0))</f>
        <v>1</v>
      </c>
      <c r="L2718">
        <f>IF(ISBLANK(Table13[[#This Row],[T4]]),0,IF(Table13[[#This Row],[T4]]&gt;0,1,0))</f>
        <v>0</v>
      </c>
    </row>
    <row r="2719" spans="1:12">
      <c r="A2719" s="4">
        <v>43791.208333333336</v>
      </c>
      <c r="B2719">
        <f t="shared" si="103"/>
        <v>22</v>
      </c>
      <c r="C2719">
        <f t="shared" si="104"/>
        <v>5</v>
      </c>
      <c r="D2719">
        <v>58</v>
      </c>
      <c r="E2719">
        <v>58</v>
      </c>
      <c r="F2719">
        <v>58</v>
      </c>
      <c r="G2719">
        <v>0</v>
      </c>
      <c r="I2719">
        <f>IF(ISBLANK(Table13[[#This Row],[T1]]),0,IF(Table13[[#This Row],[T1]]&gt;0,1,0))</f>
        <v>1</v>
      </c>
      <c r="J2719">
        <f>IF(ISBLANK(Table13[[#This Row],[T2]]),0,IF(Table13[[#This Row],[T2]]&gt;0,1,0))</f>
        <v>1</v>
      </c>
      <c r="K2719">
        <f>IF(ISBLANK(Table13[[#This Row],[T3]]),0,IF(Table13[[#This Row],[T3]]&gt;0,1,0))</f>
        <v>1</v>
      </c>
      <c r="L2719">
        <f>IF(ISBLANK(Table13[[#This Row],[T4]]),0,IF(Table13[[#This Row],[T4]]&gt;0,1,0))</f>
        <v>0</v>
      </c>
    </row>
    <row r="2720" spans="1:12">
      <c r="A2720" s="4">
        <v>43791.25</v>
      </c>
      <c r="B2720">
        <f t="shared" si="103"/>
        <v>22</v>
      </c>
      <c r="C2720">
        <f t="shared" si="104"/>
        <v>6</v>
      </c>
      <c r="D2720">
        <v>58</v>
      </c>
      <c r="E2720">
        <v>58</v>
      </c>
      <c r="F2720">
        <v>58</v>
      </c>
      <c r="G2720">
        <v>0</v>
      </c>
      <c r="I2720">
        <f>IF(ISBLANK(Table13[[#This Row],[T1]]),0,IF(Table13[[#This Row],[T1]]&gt;0,1,0))</f>
        <v>1</v>
      </c>
      <c r="J2720">
        <f>IF(ISBLANK(Table13[[#This Row],[T2]]),0,IF(Table13[[#This Row],[T2]]&gt;0,1,0))</f>
        <v>1</v>
      </c>
      <c r="K2720">
        <f>IF(ISBLANK(Table13[[#This Row],[T3]]),0,IF(Table13[[#This Row],[T3]]&gt;0,1,0))</f>
        <v>1</v>
      </c>
      <c r="L2720">
        <f>IF(ISBLANK(Table13[[#This Row],[T4]]),0,IF(Table13[[#This Row],[T4]]&gt;0,1,0))</f>
        <v>0</v>
      </c>
    </row>
    <row r="2721" spans="1:12">
      <c r="A2721" s="4">
        <v>43791.291666666664</v>
      </c>
      <c r="B2721">
        <f t="shared" si="103"/>
        <v>22</v>
      </c>
      <c r="C2721">
        <f t="shared" si="104"/>
        <v>7</v>
      </c>
      <c r="D2721">
        <v>58</v>
      </c>
      <c r="E2721">
        <v>40</v>
      </c>
      <c r="F2721">
        <v>58</v>
      </c>
      <c r="G2721">
        <v>0</v>
      </c>
      <c r="I2721">
        <f>IF(ISBLANK(Table13[[#This Row],[T1]]),0,IF(Table13[[#This Row],[T1]]&gt;0,1,0))</f>
        <v>1</v>
      </c>
      <c r="J2721">
        <f>IF(ISBLANK(Table13[[#This Row],[T2]]),0,IF(Table13[[#This Row],[T2]]&gt;0,1,0))</f>
        <v>1</v>
      </c>
      <c r="K2721">
        <f>IF(ISBLANK(Table13[[#This Row],[T3]]),0,IF(Table13[[#This Row],[T3]]&gt;0,1,0))</f>
        <v>1</v>
      </c>
      <c r="L2721">
        <f>IF(ISBLANK(Table13[[#This Row],[T4]]),0,IF(Table13[[#This Row],[T4]]&gt;0,1,0))</f>
        <v>0</v>
      </c>
    </row>
    <row r="2722" spans="1:12">
      <c r="A2722" s="4">
        <v>43791.333333333336</v>
      </c>
      <c r="B2722">
        <f t="shared" si="103"/>
        <v>22</v>
      </c>
      <c r="C2722">
        <f t="shared" si="104"/>
        <v>8</v>
      </c>
      <c r="D2722">
        <v>7</v>
      </c>
      <c r="E2722">
        <v>0</v>
      </c>
      <c r="F2722">
        <v>57</v>
      </c>
      <c r="G2722">
        <v>0</v>
      </c>
      <c r="I2722">
        <f>IF(ISBLANK(Table13[[#This Row],[T1]]),0,IF(Table13[[#This Row],[T1]]&gt;0,1,0))</f>
        <v>1</v>
      </c>
      <c r="J2722">
        <f>IF(ISBLANK(Table13[[#This Row],[T2]]),0,IF(Table13[[#This Row],[T2]]&gt;0,1,0))</f>
        <v>0</v>
      </c>
      <c r="K2722">
        <f>IF(ISBLANK(Table13[[#This Row],[T3]]),0,IF(Table13[[#This Row],[T3]]&gt;0,1,0))</f>
        <v>1</v>
      </c>
      <c r="L2722">
        <f>IF(ISBLANK(Table13[[#This Row],[T4]]),0,IF(Table13[[#This Row],[T4]]&gt;0,1,0))</f>
        <v>0</v>
      </c>
    </row>
    <row r="2723" spans="1:12">
      <c r="A2723" s="4">
        <v>43791.375</v>
      </c>
      <c r="B2723">
        <f t="shared" si="103"/>
        <v>22</v>
      </c>
      <c r="C2723">
        <f t="shared" si="104"/>
        <v>9</v>
      </c>
      <c r="D2723">
        <v>0</v>
      </c>
      <c r="E2723">
        <v>0</v>
      </c>
      <c r="F2723">
        <v>58</v>
      </c>
      <c r="G2723">
        <v>0</v>
      </c>
      <c r="I2723">
        <f>IF(ISBLANK(Table13[[#This Row],[T1]]),0,IF(Table13[[#This Row],[T1]]&gt;0,1,0))</f>
        <v>0</v>
      </c>
      <c r="J2723">
        <f>IF(ISBLANK(Table13[[#This Row],[T2]]),0,IF(Table13[[#This Row],[T2]]&gt;0,1,0))</f>
        <v>0</v>
      </c>
      <c r="K2723">
        <f>IF(ISBLANK(Table13[[#This Row],[T3]]),0,IF(Table13[[#This Row],[T3]]&gt;0,1,0))</f>
        <v>1</v>
      </c>
      <c r="L2723">
        <f>IF(ISBLANK(Table13[[#This Row],[T4]]),0,IF(Table13[[#This Row],[T4]]&gt;0,1,0))</f>
        <v>0</v>
      </c>
    </row>
    <row r="2724" spans="1:12">
      <c r="A2724" s="4">
        <v>43791.416666666664</v>
      </c>
      <c r="B2724">
        <f t="shared" si="103"/>
        <v>22</v>
      </c>
      <c r="C2724">
        <f t="shared" si="104"/>
        <v>10</v>
      </c>
      <c r="D2724">
        <v>0</v>
      </c>
      <c r="E2724">
        <v>0</v>
      </c>
      <c r="F2724">
        <v>58</v>
      </c>
      <c r="G2724">
        <v>0</v>
      </c>
      <c r="I2724">
        <f>IF(ISBLANK(Table13[[#This Row],[T1]]),0,IF(Table13[[#This Row],[T1]]&gt;0,1,0))</f>
        <v>0</v>
      </c>
      <c r="J2724">
        <f>IF(ISBLANK(Table13[[#This Row],[T2]]),0,IF(Table13[[#This Row],[T2]]&gt;0,1,0))</f>
        <v>0</v>
      </c>
      <c r="K2724">
        <f>IF(ISBLANK(Table13[[#This Row],[T3]]),0,IF(Table13[[#This Row],[T3]]&gt;0,1,0))</f>
        <v>1</v>
      </c>
      <c r="L2724">
        <f>IF(ISBLANK(Table13[[#This Row],[T4]]),0,IF(Table13[[#This Row],[T4]]&gt;0,1,0))</f>
        <v>0</v>
      </c>
    </row>
    <row r="2725" spans="1:12">
      <c r="A2725" s="4">
        <v>43791.458333333336</v>
      </c>
      <c r="B2725">
        <f t="shared" si="103"/>
        <v>22</v>
      </c>
      <c r="C2725">
        <f t="shared" si="104"/>
        <v>11</v>
      </c>
      <c r="D2725">
        <v>0</v>
      </c>
      <c r="E2725">
        <v>0</v>
      </c>
      <c r="F2725">
        <v>58</v>
      </c>
      <c r="G2725">
        <v>0</v>
      </c>
      <c r="I2725">
        <f>IF(ISBLANK(Table13[[#This Row],[T1]]),0,IF(Table13[[#This Row],[T1]]&gt;0,1,0))</f>
        <v>0</v>
      </c>
      <c r="J2725">
        <f>IF(ISBLANK(Table13[[#This Row],[T2]]),0,IF(Table13[[#This Row],[T2]]&gt;0,1,0))</f>
        <v>0</v>
      </c>
      <c r="K2725">
        <f>IF(ISBLANK(Table13[[#This Row],[T3]]),0,IF(Table13[[#This Row],[T3]]&gt;0,1,0))</f>
        <v>1</v>
      </c>
      <c r="L2725">
        <f>IF(ISBLANK(Table13[[#This Row],[T4]]),0,IF(Table13[[#This Row],[T4]]&gt;0,1,0))</f>
        <v>0</v>
      </c>
    </row>
    <row r="2726" spans="1:12">
      <c r="A2726" s="4">
        <v>43791.5</v>
      </c>
      <c r="B2726">
        <f t="shared" si="103"/>
        <v>22</v>
      </c>
      <c r="C2726">
        <f t="shared" si="104"/>
        <v>12</v>
      </c>
      <c r="D2726">
        <v>0</v>
      </c>
      <c r="E2726">
        <v>0</v>
      </c>
      <c r="F2726">
        <v>58</v>
      </c>
      <c r="G2726">
        <v>0</v>
      </c>
      <c r="I2726">
        <f>IF(ISBLANK(Table13[[#This Row],[T1]]),0,IF(Table13[[#This Row],[T1]]&gt;0,1,0))</f>
        <v>0</v>
      </c>
      <c r="J2726">
        <f>IF(ISBLANK(Table13[[#This Row],[T2]]),0,IF(Table13[[#This Row],[T2]]&gt;0,1,0))</f>
        <v>0</v>
      </c>
      <c r="K2726">
        <f>IF(ISBLANK(Table13[[#This Row],[T3]]),0,IF(Table13[[#This Row],[T3]]&gt;0,1,0))</f>
        <v>1</v>
      </c>
      <c r="L2726">
        <f>IF(ISBLANK(Table13[[#This Row],[T4]]),0,IF(Table13[[#This Row],[T4]]&gt;0,1,0))</f>
        <v>0</v>
      </c>
    </row>
    <row r="2727" spans="1:12">
      <c r="A2727" s="4">
        <v>43791.541666666664</v>
      </c>
      <c r="B2727">
        <f t="shared" si="103"/>
        <v>22</v>
      </c>
      <c r="C2727">
        <f t="shared" si="104"/>
        <v>13</v>
      </c>
      <c r="D2727">
        <v>0</v>
      </c>
      <c r="E2727">
        <v>0</v>
      </c>
      <c r="F2727">
        <v>57</v>
      </c>
      <c r="G2727">
        <v>0</v>
      </c>
      <c r="I2727">
        <f>IF(ISBLANK(Table13[[#This Row],[T1]]),0,IF(Table13[[#This Row],[T1]]&gt;0,1,0))</f>
        <v>0</v>
      </c>
      <c r="J2727">
        <f>IF(ISBLANK(Table13[[#This Row],[T2]]),0,IF(Table13[[#This Row],[T2]]&gt;0,1,0))</f>
        <v>0</v>
      </c>
      <c r="K2727">
        <f>IF(ISBLANK(Table13[[#This Row],[T3]]),0,IF(Table13[[#This Row],[T3]]&gt;0,1,0))</f>
        <v>1</v>
      </c>
      <c r="L2727">
        <f>IF(ISBLANK(Table13[[#This Row],[T4]]),0,IF(Table13[[#This Row],[T4]]&gt;0,1,0))</f>
        <v>0</v>
      </c>
    </row>
    <row r="2728" spans="1:12">
      <c r="A2728" s="4">
        <v>43791.583333333336</v>
      </c>
      <c r="B2728">
        <f t="shared" si="103"/>
        <v>22</v>
      </c>
      <c r="C2728">
        <f t="shared" si="104"/>
        <v>14</v>
      </c>
      <c r="D2728">
        <v>0</v>
      </c>
      <c r="E2728">
        <v>0</v>
      </c>
      <c r="F2728">
        <v>58</v>
      </c>
      <c r="G2728">
        <v>0</v>
      </c>
      <c r="I2728">
        <f>IF(ISBLANK(Table13[[#This Row],[T1]]),0,IF(Table13[[#This Row],[T1]]&gt;0,1,0))</f>
        <v>0</v>
      </c>
      <c r="J2728">
        <f>IF(ISBLANK(Table13[[#This Row],[T2]]),0,IF(Table13[[#This Row],[T2]]&gt;0,1,0))</f>
        <v>0</v>
      </c>
      <c r="K2728">
        <f>IF(ISBLANK(Table13[[#This Row],[T3]]),0,IF(Table13[[#This Row],[T3]]&gt;0,1,0))</f>
        <v>1</v>
      </c>
      <c r="L2728">
        <f>IF(ISBLANK(Table13[[#This Row],[T4]]),0,IF(Table13[[#This Row],[T4]]&gt;0,1,0))</f>
        <v>0</v>
      </c>
    </row>
    <row r="2729" spans="1:12">
      <c r="A2729" s="4">
        <v>43791.625</v>
      </c>
      <c r="B2729">
        <f t="shared" si="103"/>
        <v>22</v>
      </c>
      <c r="C2729">
        <f t="shared" si="104"/>
        <v>15</v>
      </c>
      <c r="D2729">
        <v>0</v>
      </c>
      <c r="E2729">
        <v>0</v>
      </c>
      <c r="F2729">
        <v>58</v>
      </c>
      <c r="G2729">
        <v>0</v>
      </c>
      <c r="I2729">
        <f>IF(ISBLANK(Table13[[#This Row],[T1]]),0,IF(Table13[[#This Row],[T1]]&gt;0,1,0))</f>
        <v>0</v>
      </c>
      <c r="J2729">
        <f>IF(ISBLANK(Table13[[#This Row],[T2]]),0,IF(Table13[[#This Row],[T2]]&gt;0,1,0))</f>
        <v>0</v>
      </c>
      <c r="K2729">
        <f>IF(ISBLANK(Table13[[#This Row],[T3]]),0,IF(Table13[[#This Row],[T3]]&gt;0,1,0))</f>
        <v>1</v>
      </c>
      <c r="L2729">
        <f>IF(ISBLANK(Table13[[#This Row],[T4]]),0,IF(Table13[[#This Row],[T4]]&gt;0,1,0))</f>
        <v>0</v>
      </c>
    </row>
    <row r="2730" spans="1:12">
      <c r="A2730" s="4">
        <v>43791.666666666664</v>
      </c>
      <c r="B2730">
        <f t="shared" si="103"/>
        <v>22</v>
      </c>
      <c r="C2730">
        <f t="shared" si="104"/>
        <v>16</v>
      </c>
      <c r="D2730">
        <v>0</v>
      </c>
      <c r="E2730">
        <v>0</v>
      </c>
      <c r="F2730">
        <v>58</v>
      </c>
      <c r="G2730">
        <v>0</v>
      </c>
      <c r="I2730">
        <f>IF(ISBLANK(Table13[[#This Row],[T1]]),0,IF(Table13[[#This Row],[T1]]&gt;0,1,0))</f>
        <v>0</v>
      </c>
      <c r="J2730">
        <f>IF(ISBLANK(Table13[[#This Row],[T2]]),0,IF(Table13[[#This Row],[T2]]&gt;0,1,0))</f>
        <v>0</v>
      </c>
      <c r="K2730">
        <f>IF(ISBLANK(Table13[[#This Row],[T3]]),0,IF(Table13[[#This Row],[T3]]&gt;0,1,0))</f>
        <v>1</v>
      </c>
      <c r="L2730">
        <f>IF(ISBLANK(Table13[[#This Row],[T4]]),0,IF(Table13[[#This Row],[T4]]&gt;0,1,0))</f>
        <v>0</v>
      </c>
    </row>
    <row r="2731" spans="1:12">
      <c r="A2731" s="4">
        <v>43791.708333333336</v>
      </c>
      <c r="B2731">
        <f t="shared" si="103"/>
        <v>22</v>
      </c>
      <c r="C2731">
        <f t="shared" si="104"/>
        <v>17</v>
      </c>
      <c r="D2731">
        <v>4</v>
      </c>
      <c r="E2731">
        <v>0</v>
      </c>
      <c r="F2731">
        <v>58</v>
      </c>
      <c r="G2731">
        <v>0</v>
      </c>
      <c r="I2731">
        <f>IF(ISBLANK(Table13[[#This Row],[T1]]),0,IF(Table13[[#This Row],[T1]]&gt;0,1,0))</f>
        <v>1</v>
      </c>
      <c r="J2731">
        <f>IF(ISBLANK(Table13[[#This Row],[T2]]),0,IF(Table13[[#This Row],[T2]]&gt;0,1,0))</f>
        <v>0</v>
      </c>
      <c r="K2731">
        <f>IF(ISBLANK(Table13[[#This Row],[T3]]),0,IF(Table13[[#This Row],[T3]]&gt;0,1,0))</f>
        <v>1</v>
      </c>
      <c r="L2731">
        <f>IF(ISBLANK(Table13[[#This Row],[T4]]),0,IF(Table13[[#This Row],[T4]]&gt;0,1,0))</f>
        <v>0</v>
      </c>
    </row>
    <row r="2732" spans="1:12">
      <c r="A2732" s="4">
        <v>43791.75</v>
      </c>
      <c r="B2732">
        <f t="shared" si="103"/>
        <v>22</v>
      </c>
      <c r="C2732">
        <f t="shared" si="104"/>
        <v>18</v>
      </c>
      <c r="D2732">
        <v>45</v>
      </c>
      <c r="E2732">
        <v>0</v>
      </c>
      <c r="F2732">
        <v>44</v>
      </c>
      <c r="G2732">
        <v>0</v>
      </c>
      <c r="I2732">
        <f>IF(ISBLANK(Table13[[#This Row],[T1]]),0,IF(Table13[[#This Row],[T1]]&gt;0,1,0))</f>
        <v>1</v>
      </c>
      <c r="J2732">
        <f>IF(ISBLANK(Table13[[#This Row],[T2]]),0,IF(Table13[[#This Row],[T2]]&gt;0,1,0))</f>
        <v>0</v>
      </c>
      <c r="K2732">
        <f>IF(ISBLANK(Table13[[#This Row],[T3]]),0,IF(Table13[[#This Row],[T3]]&gt;0,1,0))</f>
        <v>1</v>
      </c>
      <c r="L2732">
        <f>IF(ISBLANK(Table13[[#This Row],[T4]]),0,IF(Table13[[#This Row],[T4]]&gt;0,1,0))</f>
        <v>0</v>
      </c>
    </row>
    <row r="2733" spans="1:12">
      <c r="A2733" s="4">
        <v>43791.791666956022</v>
      </c>
      <c r="B2733">
        <f t="shared" si="103"/>
        <v>22</v>
      </c>
      <c r="C2733">
        <f t="shared" si="104"/>
        <v>19</v>
      </c>
      <c r="I2733">
        <f>IF(ISBLANK(Table13[[#This Row],[T1]]),0,IF(Table13[[#This Row],[T1]]&gt;0,1,0))</f>
        <v>0</v>
      </c>
      <c r="J2733">
        <f>IF(ISBLANK(Table13[[#This Row],[T2]]),0,IF(Table13[[#This Row],[T2]]&gt;0,1,0))</f>
        <v>0</v>
      </c>
      <c r="K2733">
        <f>IF(ISBLANK(Table13[[#This Row],[T3]]),0,IF(Table13[[#This Row],[T3]]&gt;0,1,0))</f>
        <v>0</v>
      </c>
      <c r="L2733">
        <f>IF(ISBLANK(Table13[[#This Row],[T4]]),0,IF(Table13[[#This Row],[T4]]&gt;0,1,0))</f>
        <v>0</v>
      </c>
    </row>
    <row r="2734" spans="1:12">
      <c r="A2734" s="4">
        <v>43791.833333680559</v>
      </c>
      <c r="B2734">
        <f t="shared" si="103"/>
        <v>22</v>
      </c>
      <c r="C2734">
        <f t="shared" si="104"/>
        <v>20</v>
      </c>
      <c r="I2734">
        <f>IF(ISBLANK(Table13[[#This Row],[T1]]),0,IF(Table13[[#This Row],[T1]]&gt;0,1,0))</f>
        <v>0</v>
      </c>
      <c r="J2734">
        <f>IF(ISBLANK(Table13[[#This Row],[T2]]),0,IF(Table13[[#This Row],[T2]]&gt;0,1,0))</f>
        <v>0</v>
      </c>
      <c r="K2734">
        <f>IF(ISBLANK(Table13[[#This Row],[T3]]),0,IF(Table13[[#This Row],[T3]]&gt;0,1,0))</f>
        <v>0</v>
      </c>
      <c r="L2734">
        <f>IF(ISBLANK(Table13[[#This Row],[T4]]),0,IF(Table13[[#This Row],[T4]]&gt;0,1,0))</f>
        <v>0</v>
      </c>
    </row>
    <row r="2735" spans="1:12">
      <c r="A2735" s="4">
        <v>43791.875</v>
      </c>
      <c r="B2735">
        <f t="shared" si="103"/>
        <v>22</v>
      </c>
      <c r="C2735">
        <f t="shared" si="104"/>
        <v>21</v>
      </c>
      <c r="D2735">
        <v>0</v>
      </c>
      <c r="E2735">
        <v>20</v>
      </c>
      <c r="F2735">
        <v>21</v>
      </c>
      <c r="G2735">
        <v>0</v>
      </c>
      <c r="I2735">
        <f>IF(ISBLANK(Table13[[#This Row],[T1]]),0,IF(Table13[[#This Row],[T1]]&gt;0,1,0))</f>
        <v>0</v>
      </c>
      <c r="J2735">
        <f>IF(ISBLANK(Table13[[#This Row],[T2]]),0,IF(Table13[[#This Row],[T2]]&gt;0,1,0))</f>
        <v>1</v>
      </c>
      <c r="K2735">
        <f>IF(ISBLANK(Table13[[#This Row],[T3]]),0,IF(Table13[[#This Row],[T3]]&gt;0,1,0))</f>
        <v>1</v>
      </c>
      <c r="L2735">
        <f>IF(ISBLANK(Table13[[#This Row],[T4]]),0,IF(Table13[[#This Row],[T4]]&gt;0,1,0))</f>
        <v>0</v>
      </c>
    </row>
    <row r="2736" spans="1:12">
      <c r="A2736" s="4">
        <v>43791.916666666664</v>
      </c>
      <c r="B2736">
        <f t="shared" si="103"/>
        <v>22</v>
      </c>
      <c r="C2736">
        <f t="shared" si="104"/>
        <v>22</v>
      </c>
      <c r="D2736">
        <v>0</v>
      </c>
      <c r="E2736">
        <v>56</v>
      </c>
      <c r="F2736">
        <v>58</v>
      </c>
      <c r="G2736">
        <v>0</v>
      </c>
      <c r="I2736">
        <f>IF(ISBLANK(Table13[[#This Row],[T1]]),0,IF(Table13[[#This Row],[T1]]&gt;0,1,0))</f>
        <v>0</v>
      </c>
      <c r="J2736">
        <f>IF(ISBLANK(Table13[[#This Row],[T2]]),0,IF(Table13[[#This Row],[T2]]&gt;0,1,0))</f>
        <v>1</v>
      </c>
      <c r="K2736">
        <f>IF(ISBLANK(Table13[[#This Row],[T3]]),0,IF(Table13[[#This Row],[T3]]&gt;0,1,0))</f>
        <v>1</v>
      </c>
      <c r="L2736">
        <f>IF(ISBLANK(Table13[[#This Row],[T4]]),0,IF(Table13[[#This Row],[T4]]&gt;0,1,0))</f>
        <v>0</v>
      </c>
    </row>
    <row r="2737" spans="1:12">
      <c r="A2737" s="4">
        <v>43791.958333333336</v>
      </c>
      <c r="B2737">
        <f t="shared" si="103"/>
        <v>22</v>
      </c>
      <c r="C2737">
        <f t="shared" si="104"/>
        <v>23</v>
      </c>
      <c r="D2737">
        <v>2</v>
      </c>
      <c r="E2737">
        <v>57</v>
      </c>
      <c r="F2737">
        <v>57</v>
      </c>
      <c r="G2737">
        <v>0</v>
      </c>
      <c r="I2737">
        <f>IF(ISBLANK(Table13[[#This Row],[T1]]),0,IF(Table13[[#This Row],[T1]]&gt;0,1,0))</f>
        <v>1</v>
      </c>
      <c r="J2737">
        <f>IF(ISBLANK(Table13[[#This Row],[T2]]),0,IF(Table13[[#This Row],[T2]]&gt;0,1,0))</f>
        <v>1</v>
      </c>
      <c r="K2737">
        <f>IF(ISBLANK(Table13[[#This Row],[T3]]),0,IF(Table13[[#This Row],[T3]]&gt;0,1,0))</f>
        <v>1</v>
      </c>
      <c r="L2737">
        <f>IF(ISBLANK(Table13[[#This Row],[T4]]),0,IF(Table13[[#This Row],[T4]]&gt;0,1,0))</f>
        <v>0</v>
      </c>
    </row>
    <row r="2738" spans="1:12">
      <c r="A2738" s="4">
        <v>43792</v>
      </c>
      <c r="B2738">
        <f t="shared" si="103"/>
        <v>23</v>
      </c>
      <c r="C2738">
        <f t="shared" si="104"/>
        <v>0</v>
      </c>
      <c r="D2738">
        <v>58</v>
      </c>
      <c r="E2738">
        <v>58</v>
      </c>
      <c r="F2738">
        <v>58</v>
      </c>
      <c r="G2738">
        <v>0</v>
      </c>
      <c r="I2738">
        <f>IF(ISBLANK(Table13[[#This Row],[T1]]),0,IF(Table13[[#This Row],[T1]]&gt;0,1,0))</f>
        <v>1</v>
      </c>
      <c r="J2738">
        <f>IF(ISBLANK(Table13[[#This Row],[T2]]),0,IF(Table13[[#This Row],[T2]]&gt;0,1,0))</f>
        <v>1</v>
      </c>
      <c r="K2738">
        <f>IF(ISBLANK(Table13[[#This Row],[T3]]),0,IF(Table13[[#This Row],[T3]]&gt;0,1,0))</f>
        <v>1</v>
      </c>
      <c r="L2738">
        <f>IF(ISBLANK(Table13[[#This Row],[T4]]),0,IF(Table13[[#This Row],[T4]]&gt;0,1,0))</f>
        <v>0</v>
      </c>
    </row>
    <row r="2739" spans="1:12">
      <c r="A2739" s="4">
        <v>43792.041666666664</v>
      </c>
      <c r="B2739">
        <f t="shared" si="103"/>
        <v>23</v>
      </c>
      <c r="C2739">
        <f t="shared" si="104"/>
        <v>1</v>
      </c>
      <c r="D2739">
        <v>58</v>
      </c>
      <c r="E2739">
        <v>58</v>
      </c>
      <c r="F2739">
        <v>58</v>
      </c>
      <c r="G2739">
        <v>0</v>
      </c>
      <c r="I2739">
        <f>IF(ISBLANK(Table13[[#This Row],[T1]]),0,IF(Table13[[#This Row],[T1]]&gt;0,1,0))</f>
        <v>1</v>
      </c>
      <c r="J2739">
        <f>IF(ISBLANK(Table13[[#This Row],[T2]]),0,IF(Table13[[#This Row],[T2]]&gt;0,1,0))</f>
        <v>1</v>
      </c>
      <c r="K2739">
        <f>IF(ISBLANK(Table13[[#This Row],[T3]]),0,IF(Table13[[#This Row],[T3]]&gt;0,1,0))</f>
        <v>1</v>
      </c>
      <c r="L2739">
        <f>IF(ISBLANK(Table13[[#This Row],[T4]]),0,IF(Table13[[#This Row],[T4]]&gt;0,1,0))</f>
        <v>0</v>
      </c>
    </row>
    <row r="2740" spans="1:12">
      <c r="A2740" s="4">
        <v>43792.083333333336</v>
      </c>
      <c r="B2740">
        <f t="shared" si="103"/>
        <v>23</v>
      </c>
      <c r="C2740">
        <f t="shared" si="104"/>
        <v>2</v>
      </c>
      <c r="D2740">
        <v>58</v>
      </c>
      <c r="E2740">
        <v>58</v>
      </c>
      <c r="F2740">
        <v>58</v>
      </c>
      <c r="G2740">
        <v>0</v>
      </c>
      <c r="I2740">
        <f>IF(ISBLANK(Table13[[#This Row],[T1]]),0,IF(Table13[[#This Row],[T1]]&gt;0,1,0))</f>
        <v>1</v>
      </c>
      <c r="J2740">
        <f>IF(ISBLANK(Table13[[#This Row],[T2]]),0,IF(Table13[[#This Row],[T2]]&gt;0,1,0))</f>
        <v>1</v>
      </c>
      <c r="K2740">
        <f>IF(ISBLANK(Table13[[#This Row],[T3]]),0,IF(Table13[[#This Row],[T3]]&gt;0,1,0))</f>
        <v>1</v>
      </c>
      <c r="L2740">
        <f>IF(ISBLANK(Table13[[#This Row],[T4]]),0,IF(Table13[[#This Row],[T4]]&gt;0,1,0))</f>
        <v>0</v>
      </c>
    </row>
    <row r="2741" spans="1:12">
      <c r="A2741" s="4">
        <v>43792.125</v>
      </c>
      <c r="B2741">
        <f t="shared" si="103"/>
        <v>23</v>
      </c>
      <c r="C2741">
        <f t="shared" si="104"/>
        <v>3</v>
      </c>
      <c r="D2741">
        <v>58</v>
      </c>
      <c r="E2741">
        <v>58</v>
      </c>
      <c r="F2741">
        <v>58</v>
      </c>
      <c r="G2741">
        <v>0</v>
      </c>
      <c r="I2741">
        <f>IF(ISBLANK(Table13[[#This Row],[T1]]),0,IF(Table13[[#This Row],[T1]]&gt;0,1,0))</f>
        <v>1</v>
      </c>
      <c r="J2741">
        <f>IF(ISBLANK(Table13[[#This Row],[T2]]),0,IF(Table13[[#This Row],[T2]]&gt;0,1,0))</f>
        <v>1</v>
      </c>
      <c r="K2741">
        <f>IF(ISBLANK(Table13[[#This Row],[T3]]),0,IF(Table13[[#This Row],[T3]]&gt;0,1,0))</f>
        <v>1</v>
      </c>
      <c r="L2741">
        <f>IF(ISBLANK(Table13[[#This Row],[T4]]),0,IF(Table13[[#This Row],[T4]]&gt;0,1,0))</f>
        <v>0</v>
      </c>
    </row>
    <row r="2742" spans="1:12">
      <c r="A2742" s="4">
        <v>43792.166666666664</v>
      </c>
      <c r="B2742">
        <f t="shared" si="103"/>
        <v>23</v>
      </c>
      <c r="C2742">
        <f t="shared" si="104"/>
        <v>4</v>
      </c>
      <c r="D2742">
        <v>58</v>
      </c>
      <c r="E2742">
        <v>58</v>
      </c>
      <c r="F2742">
        <v>58</v>
      </c>
      <c r="G2742">
        <v>0</v>
      </c>
      <c r="I2742">
        <f>IF(ISBLANK(Table13[[#This Row],[T1]]),0,IF(Table13[[#This Row],[T1]]&gt;0,1,0))</f>
        <v>1</v>
      </c>
      <c r="J2742">
        <f>IF(ISBLANK(Table13[[#This Row],[T2]]),0,IF(Table13[[#This Row],[T2]]&gt;0,1,0))</f>
        <v>1</v>
      </c>
      <c r="K2742">
        <f>IF(ISBLANK(Table13[[#This Row],[T3]]),0,IF(Table13[[#This Row],[T3]]&gt;0,1,0))</f>
        <v>1</v>
      </c>
      <c r="L2742">
        <f>IF(ISBLANK(Table13[[#This Row],[T4]]),0,IF(Table13[[#This Row],[T4]]&gt;0,1,0))</f>
        <v>0</v>
      </c>
    </row>
    <row r="2743" spans="1:12">
      <c r="A2743" s="4">
        <v>43792.208333333336</v>
      </c>
      <c r="B2743">
        <f t="shared" si="103"/>
        <v>23</v>
      </c>
      <c r="C2743">
        <f t="shared" si="104"/>
        <v>5</v>
      </c>
      <c r="D2743">
        <v>57</v>
      </c>
      <c r="E2743">
        <v>51</v>
      </c>
      <c r="F2743">
        <v>57</v>
      </c>
      <c r="G2743">
        <v>0</v>
      </c>
      <c r="I2743">
        <f>IF(ISBLANK(Table13[[#This Row],[T1]]),0,IF(Table13[[#This Row],[T1]]&gt;0,1,0))</f>
        <v>1</v>
      </c>
      <c r="J2743">
        <f>IF(ISBLANK(Table13[[#This Row],[T2]]),0,IF(Table13[[#This Row],[T2]]&gt;0,1,0))</f>
        <v>1</v>
      </c>
      <c r="K2743">
        <f>IF(ISBLANK(Table13[[#This Row],[T3]]),0,IF(Table13[[#This Row],[T3]]&gt;0,1,0))</f>
        <v>1</v>
      </c>
      <c r="L2743">
        <f>IF(ISBLANK(Table13[[#This Row],[T4]]),0,IF(Table13[[#This Row],[T4]]&gt;0,1,0))</f>
        <v>0</v>
      </c>
    </row>
    <row r="2744" spans="1:12">
      <c r="A2744" s="4">
        <v>43792.25</v>
      </c>
      <c r="B2744">
        <f t="shared" si="103"/>
        <v>23</v>
      </c>
      <c r="C2744">
        <f t="shared" si="104"/>
        <v>6</v>
      </c>
      <c r="D2744">
        <v>58</v>
      </c>
      <c r="E2744">
        <v>0</v>
      </c>
      <c r="F2744">
        <v>58</v>
      </c>
      <c r="G2744">
        <v>0</v>
      </c>
      <c r="I2744">
        <f>IF(ISBLANK(Table13[[#This Row],[T1]]),0,IF(Table13[[#This Row],[T1]]&gt;0,1,0))</f>
        <v>1</v>
      </c>
      <c r="J2744">
        <f>IF(ISBLANK(Table13[[#This Row],[T2]]),0,IF(Table13[[#This Row],[T2]]&gt;0,1,0))</f>
        <v>0</v>
      </c>
      <c r="K2744">
        <f>IF(ISBLANK(Table13[[#This Row],[T3]]),0,IF(Table13[[#This Row],[T3]]&gt;0,1,0))</f>
        <v>1</v>
      </c>
      <c r="L2744">
        <f>IF(ISBLANK(Table13[[#This Row],[T4]]),0,IF(Table13[[#This Row],[T4]]&gt;0,1,0))</f>
        <v>0</v>
      </c>
    </row>
    <row r="2745" spans="1:12">
      <c r="A2745" s="4">
        <v>43792.291666666664</v>
      </c>
      <c r="B2745">
        <f t="shared" si="103"/>
        <v>23</v>
      </c>
      <c r="C2745">
        <f t="shared" si="104"/>
        <v>7</v>
      </c>
      <c r="D2745">
        <v>58</v>
      </c>
      <c r="E2745">
        <v>0</v>
      </c>
      <c r="F2745">
        <v>58</v>
      </c>
      <c r="G2745">
        <v>0</v>
      </c>
      <c r="I2745">
        <f>IF(ISBLANK(Table13[[#This Row],[T1]]),0,IF(Table13[[#This Row],[T1]]&gt;0,1,0))</f>
        <v>1</v>
      </c>
      <c r="J2745">
        <f>IF(ISBLANK(Table13[[#This Row],[T2]]),0,IF(Table13[[#This Row],[T2]]&gt;0,1,0))</f>
        <v>0</v>
      </c>
      <c r="K2745">
        <f>IF(ISBLANK(Table13[[#This Row],[T3]]),0,IF(Table13[[#This Row],[T3]]&gt;0,1,0))</f>
        <v>1</v>
      </c>
      <c r="L2745">
        <f>IF(ISBLANK(Table13[[#This Row],[T4]]),0,IF(Table13[[#This Row],[T4]]&gt;0,1,0))</f>
        <v>0</v>
      </c>
    </row>
    <row r="2746" spans="1:12">
      <c r="A2746" s="4">
        <v>43792.333333333336</v>
      </c>
      <c r="B2746">
        <f t="shared" si="103"/>
        <v>23</v>
      </c>
      <c r="C2746">
        <f t="shared" si="104"/>
        <v>8</v>
      </c>
      <c r="D2746">
        <v>58</v>
      </c>
      <c r="E2746">
        <v>0</v>
      </c>
      <c r="F2746">
        <v>58</v>
      </c>
      <c r="G2746">
        <v>0</v>
      </c>
      <c r="I2746">
        <f>IF(ISBLANK(Table13[[#This Row],[T1]]),0,IF(Table13[[#This Row],[T1]]&gt;0,1,0))</f>
        <v>1</v>
      </c>
      <c r="J2746">
        <f>IF(ISBLANK(Table13[[#This Row],[T2]]),0,IF(Table13[[#This Row],[T2]]&gt;0,1,0))</f>
        <v>0</v>
      </c>
      <c r="K2746">
        <f>IF(ISBLANK(Table13[[#This Row],[T3]]),0,IF(Table13[[#This Row],[T3]]&gt;0,1,0))</f>
        <v>1</v>
      </c>
      <c r="L2746">
        <f>IF(ISBLANK(Table13[[#This Row],[T4]]),0,IF(Table13[[#This Row],[T4]]&gt;0,1,0))</f>
        <v>0</v>
      </c>
    </row>
    <row r="2747" spans="1:12">
      <c r="A2747" s="4">
        <v>43792.375</v>
      </c>
      <c r="B2747">
        <f t="shared" si="103"/>
        <v>23</v>
      </c>
      <c r="C2747">
        <f t="shared" si="104"/>
        <v>9</v>
      </c>
      <c r="D2747">
        <v>55</v>
      </c>
      <c r="E2747">
        <v>0</v>
      </c>
      <c r="F2747">
        <v>56</v>
      </c>
      <c r="G2747">
        <v>0</v>
      </c>
      <c r="I2747">
        <f>IF(ISBLANK(Table13[[#This Row],[T1]]),0,IF(Table13[[#This Row],[T1]]&gt;0,1,0))</f>
        <v>1</v>
      </c>
      <c r="J2747">
        <f>IF(ISBLANK(Table13[[#This Row],[T2]]),0,IF(Table13[[#This Row],[T2]]&gt;0,1,0))</f>
        <v>0</v>
      </c>
      <c r="K2747">
        <f>IF(ISBLANK(Table13[[#This Row],[T3]]),0,IF(Table13[[#This Row],[T3]]&gt;0,1,0))</f>
        <v>1</v>
      </c>
      <c r="L2747">
        <f>IF(ISBLANK(Table13[[#This Row],[T4]]),0,IF(Table13[[#This Row],[T4]]&gt;0,1,0))</f>
        <v>0</v>
      </c>
    </row>
    <row r="2748" spans="1:12">
      <c r="A2748" s="4">
        <v>43792.416666666664</v>
      </c>
      <c r="B2748">
        <f t="shared" si="103"/>
        <v>23</v>
      </c>
      <c r="C2748">
        <f t="shared" si="104"/>
        <v>10</v>
      </c>
      <c r="D2748">
        <v>0</v>
      </c>
      <c r="E2748">
        <v>0</v>
      </c>
      <c r="F2748">
        <v>57</v>
      </c>
      <c r="G2748">
        <v>0</v>
      </c>
      <c r="I2748">
        <f>IF(ISBLANK(Table13[[#This Row],[T1]]),0,IF(Table13[[#This Row],[T1]]&gt;0,1,0))</f>
        <v>0</v>
      </c>
      <c r="J2748">
        <f>IF(ISBLANK(Table13[[#This Row],[T2]]),0,IF(Table13[[#This Row],[T2]]&gt;0,1,0))</f>
        <v>0</v>
      </c>
      <c r="K2748">
        <f>IF(ISBLANK(Table13[[#This Row],[T3]]),0,IF(Table13[[#This Row],[T3]]&gt;0,1,0))</f>
        <v>1</v>
      </c>
      <c r="L2748">
        <f>IF(ISBLANK(Table13[[#This Row],[T4]]),0,IF(Table13[[#This Row],[T4]]&gt;0,1,0))</f>
        <v>0</v>
      </c>
    </row>
    <row r="2749" spans="1:12">
      <c r="A2749" s="4">
        <v>43792.458333333336</v>
      </c>
      <c r="B2749">
        <f t="shared" si="103"/>
        <v>23</v>
      </c>
      <c r="C2749">
        <f t="shared" si="104"/>
        <v>11</v>
      </c>
      <c r="D2749">
        <v>0</v>
      </c>
      <c r="E2749">
        <v>0</v>
      </c>
      <c r="F2749">
        <v>57</v>
      </c>
      <c r="G2749">
        <v>0</v>
      </c>
      <c r="I2749">
        <f>IF(ISBLANK(Table13[[#This Row],[T1]]),0,IF(Table13[[#This Row],[T1]]&gt;0,1,0))</f>
        <v>0</v>
      </c>
      <c r="J2749">
        <f>IF(ISBLANK(Table13[[#This Row],[T2]]),0,IF(Table13[[#This Row],[T2]]&gt;0,1,0))</f>
        <v>0</v>
      </c>
      <c r="K2749">
        <f>IF(ISBLANK(Table13[[#This Row],[T3]]),0,IF(Table13[[#This Row],[T3]]&gt;0,1,0))</f>
        <v>1</v>
      </c>
      <c r="L2749">
        <f>IF(ISBLANK(Table13[[#This Row],[T4]]),0,IF(Table13[[#This Row],[T4]]&gt;0,1,0))</f>
        <v>0</v>
      </c>
    </row>
    <row r="2750" spans="1:12">
      <c r="A2750" s="4">
        <v>43792.5</v>
      </c>
      <c r="B2750">
        <f t="shared" si="103"/>
        <v>23</v>
      </c>
      <c r="C2750">
        <f t="shared" si="104"/>
        <v>12</v>
      </c>
      <c r="D2750">
        <v>0</v>
      </c>
      <c r="E2750">
        <v>0</v>
      </c>
      <c r="F2750">
        <v>57</v>
      </c>
      <c r="G2750">
        <v>0</v>
      </c>
      <c r="I2750">
        <f>IF(ISBLANK(Table13[[#This Row],[T1]]),0,IF(Table13[[#This Row],[T1]]&gt;0,1,0))</f>
        <v>0</v>
      </c>
      <c r="J2750">
        <f>IF(ISBLANK(Table13[[#This Row],[T2]]),0,IF(Table13[[#This Row],[T2]]&gt;0,1,0))</f>
        <v>0</v>
      </c>
      <c r="K2750">
        <f>IF(ISBLANK(Table13[[#This Row],[T3]]),0,IF(Table13[[#This Row],[T3]]&gt;0,1,0))</f>
        <v>1</v>
      </c>
      <c r="L2750">
        <f>IF(ISBLANK(Table13[[#This Row],[T4]]),0,IF(Table13[[#This Row],[T4]]&gt;0,1,0))</f>
        <v>0</v>
      </c>
    </row>
    <row r="2751" spans="1:12">
      <c r="A2751" s="4">
        <v>43792.541666666664</v>
      </c>
      <c r="B2751">
        <f t="shared" si="103"/>
        <v>23</v>
      </c>
      <c r="C2751">
        <f t="shared" si="104"/>
        <v>13</v>
      </c>
      <c r="D2751">
        <v>0</v>
      </c>
      <c r="E2751">
        <v>41</v>
      </c>
      <c r="F2751">
        <v>58</v>
      </c>
      <c r="G2751">
        <v>0</v>
      </c>
      <c r="I2751">
        <f>IF(ISBLANK(Table13[[#This Row],[T1]]),0,IF(Table13[[#This Row],[T1]]&gt;0,1,0))</f>
        <v>0</v>
      </c>
      <c r="J2751">
        <f>IF(ISBLANK(Table13[[#This Row],[T2]]),0,IF(Table13[[#This Row],[T2]]&gt;0,1,0))</f>
        <v>1</v>
      </c>
      <c r="K2751">
        <f>IF(ISBLANK(Table13[[#This Row],[T3]]),0,IF(Table13[[#This Row],[T3]]&gt;0,1,0))</f>
        <v>1</v>
      </c>
      <c r="L2751">
        <f>IF(ISBLANK(Table13[[#This Row],[T4]]),0,IF(Table13[[#This Row],[T4]]&gt;0,1,0))</f>
        <v>0</v>
      </c>
    </row>
    <row r="2752" spans="1:12">
      <c r="A2752" s="4">
        <v>43792.583333333336</v>
      </c>
      <c r="B2752">
        <f t="shared" si="103"/>
        <v>23</v>
      </c>
      <c r="C2752">
        <f t="shared" si="104"/>
        <v>14</v>
      </c>
      <c r="D2752">
        <v>0</v>
      </c>
      <c r="E2752">
        <v>1</v>
      </c>
      <c r="F2752">
        <v>58</v>
      </c>
      <c r="G2752">
        <v>0</v>
      </c>
      <c r="I2752">
        <f>IF(ISBLANK(Table13[[#This Row],[T1]]),0,IF(Table13[[#This Row],[T1]]&gt;0,1,0))</f>
        <v>0</v>
      </c>
      <c r="J2752">
        <f>IF(ISBLANK(Table13[[#This Row],[T2]]),0,IF(Table13[[#This Row],[T2]]&gt;0,1,0))</f>
        <v>1</v>
      </c>
      <c r="K2752">
        <f>IF(ISBLANK(Table13[[#This Row],[T3]]),0,IF(Table13[[#This Row],[T3]]&gt;0,1,0))</f>
        <v>1</v>
      </c>
      <c r="L2752">
        <f>IF(ISBLANK(Table13[[#This Row],[T4]]),0,IF(Table13[[#This Row],[T4]]&gt;0,1,0))</f>
        <v>0</v>
      </c>
    </row>
    <row r="2753" spans="1:12">
      <c r="A2753" s="4">
        <v>43792.625</v>
      </c>
      <c r="B2753">
        <f t="shared" si="103"/>
        <v>23</v>
      </c>
      <c r="C2753">
        <f t="shared" si="104"/>
        <v>15</v>
      </c>
      <c r="D2753">
        <v>0</v>
      </c>
      <c r="E2753">
        <v>0</v>
      </c>
      <c r="F2753">
        <v>58</v>
      </c>
      <c r="G2753">
        <v>0</v>
      </c>
      <c r="I2753">
        <f>IF(ISBLANK(Table13[[#This Row],[T1]]),0,IF(Table13[[#This Row],[T1]]&gt;0,1,0))</f>
        <v>0</v>
      </c>
      <c r="J2753">
        <f>IF(ISBLANK(Table13[[#This Row],[T2]]),0,IF(Table13[[#This Row],[T2]]&gt;0,1,0))</f>
        <v>0</v>
      </c>
      <c r="K2753">
        <f>IF(ISBLANK(Table13[[#This Row],[T3]]),0,IF(Table13[[#This Row],[T3]]&gt;0,1,0))</f>
        <v>1</v>
      </c>
      <c r="L2753">
        <f>IF(ISBLANK(Table13[[#This Row],[T4]]),0,IF(Table13[[#This Row],[T4]]&gt;0,1,0))</f>
        <v>0</v>
      </c>
    </row>
    <row r="2754" spans="1:12">
      <c r="A2754" s="4">
        <v>43792.666666666664</v>
      </c>
      <c r="B2754">
        <f t="shared" ref="B2754:B2817" si="105">DAY(A2754)</f>
        <v>23</v>
      </c>
      <c r="C2754">
        <f t="shared" si="104"/>
        <v>16</v>
      </c>
      <c r="D2754">
        <v>0</v>
      </c>
      <c r="E2754">
        <v>0</v>
      </c>
      <c r="F2754">
        <v>57</v>
      </c>
      <c r="G2754">
        <v>0</v>
      </c>
      <c r="I2754">
        <f>IF(ISBLANK(Table13[[#This Row],[T1]]),0,IF(Table13[[#This Row],[T1]]&gt;0,1,0))</f>
        <v>0</v>
      </c>
      <c r="J2754">
        <f>IF(ISBLANK(Table13[[#This Row],[T2]]),0,IF(Table13[[#This Row],[T2]]&gt;0,1,0))</f>
        <v>0</v>
      </c>
      <c r="K2754">
        <f>IF(ISBLANK(Table13[[#This Row],[T3]]),0,IF(Table13[[#This Row],[T3]]&gt;0,1,0))</f>
        <v>1</v>
      </c>
      <c r="L2754">
        <f>IF(ISBLANK(Table13[[#This Row],[T4]]),0,IF(Table13[[#This Row],[T4]]&gt;0,1,0))</f>
        <v>0</v>
      </c>
    </row>
    <row r="2755" spans="1:12">
      <c r="A2755" s="4">
        <v>43792.708333333336</v>
      </c>
      <c r="B2755">
        <f t="shared" si="105"/>
        <v>23</v>
      </c>
      <c r="C2755">
        <f t="shared" si="104"/>
        <v>17</v>
      </c>
      <c r="D2755">
        <v>17</v>
      </c>
      <c r="E2755">
        <v>0</v>
      </c>
      <c r="F2755">
        <v>58</v>
      </c>
      <c r="G2755">
        <v>0</v>
      </c>
      <c r="I2755">
        <f>IF(ISBLANK(Table13[[#This Row],[T1]]),0,IF(Table13[[#This Row],[T1]]&gt;0,1,0))</f>
        <v>1</v>
      </c>
      <c r="J2755">
        <f>IF(ISBLANK(Table13[[#This Row],[T2]]),0,IF(Table13[[#This Row],[T2]]&gt;0,1,0))</f>
        <v>0</v>
      </c>
      <c r="K2755">
        <f>IF(ISBLANK(Table13[[#This Row],[T3]]),0,IF(Table13[[#This Row],[T3]]&gt;0,1,0))</f>
        <v>1</v>
      </c>
      <c r="L2755">
        <f>IF(ISBLANK(Table13[[#This Row],[T4]]),0,IF(Table13[[#This Row],[T4]]&gt;0,1,0))</f>
        <v>0</v>
      </c>
    </row>
    <row r="2756" spans="1:12">
      <c r="A2756" s="4">
        <v>43792.75</v>
      </c>
      <c r="B2756">
        <f t="shared" si="105"/>
        <v>23</v>
      </c>
      <c r="C2756">
        <f t="shared" si="104"/>
        <v>18</v>
      </c>
      <c r="D2756">
        <v>58</v>
      </c>
      <c r="E2756">
        <v>0</v>
      </c>
      <c r="F2756">
        <v>57</v>
      </c>
      <c r="G2756">
        <v>0</v>
      </c>
      <c r="I2756">
        <f>IF(ISBLANK(Table13[[#This Row],[T1]]),0,IF(Table13[[#This Row],[T1]]&gt;0,1,0))</f>
        <v>1</v>
      </c>
      <c r="J2756">
        <f>IF(ISBLANK(Table13[[#This Row],[T2]]),0,IF(Table13[[#This Row],[T2]]&gt;0,1,0))</f>
        <v>0</v>
      </c>
      <c r="K2756">
        <f>IF(ISBLANK(Table13[[#This Row],[T3]]),0,IF(Table13[[#This Row],[T3]]&gt;0,1,0))</f>
        <v>1</v>
      </c>
      <c r="L2756">
        <f>IF(ISBLANK(Table13[[#This Row],[T4]]),0,IF(Table13[[#This Row],[T4]]&gt;0,1,0))</f>
        <v>0</v>
      </c>
    </row>
    <row r="2757" spans="1:12">
      <c r="A2757" s="4">
        <v>43792.791666666664</v>
      </c>
      <c r="B2757">
        <f t="shared" si="105"/>
        <v>23</v>
      </c>
      <c r="C2757">
        <f t="shared" si="104"/>
        <v>19</v>
      </c>
      <c r="D2757">
        <v>10</v>
      </c>
      <c r="E2757">
        <v>0</v>
      </c>
      <c r="F2757">
        <v>9</v>
      </c>
      <c r="G2757">
        <v>0</v>
      </c>
      <c r="I2757">
        <f>IF(ISBLANK(Table13[[#This Row],[T1]]),0,IF(Table13[[#This Row],[T1]]&gt;0,1,0))</f>
        <v>1</v>
      </c>
      <c r="J2757">
        <f>IF(ISBLANK(Table13[[#This Row],[T2]]),0,IF(Table13[[#This Row],[T2]]&gt;0,1,0))</f>
        <v>0</v>
      </c>
      <c r="K2757">
        <f>IF(ISBLANK(Table13[[#This Row],[T3]]),0,IF(Table13[[#This Row],[T3]]&gt;0,1,0))</f>
        <v>1</v>
      </c>
      <c r="L2757">
        <f>IF(ISBLANK(Table13[[#This Row],[T4]]),0,IF(Table13[[#This Row],[T4]]&gt;0,1,0))</f>
        <v>0</v>
      </c>
    </row>
    <row r="2758" spans="1:12">
      <c r="A2758" s="4">
        <v>43792.833333333336</v>
      </c>
      <c r="B2758">
        <f t="shared" si="105"/>
        <v>23</v>
      </c>
      <c r="C2758">
        <f t="shared" si="104"/>
        <v>20</v>
      </c>
      <c r="D2758">
        <v>0</v>
      </c>
      <c r="E2758">
        <v>14</v>
      </c>
      <c r="F2758">
        <v>0</v>
      </c>
      <c r="G2758">
        <v>0</v>
      </c>
      <c r="I2758">
        <f>IF(ISBLANK(Table13[[#This Row],[T1]]),0,IF(Table13[[#This Row],[T1]]&gt;0,1,0))</f>
        <v>0</v>
      </c>
      <c r="J2758">
        <f>IF(ISBLANK(Table13[[#This Row],[T2]]),0,IF(Table13[[#This Row],[T2]]&gt;0,1,0))</f>
        <v>1</v>
      </c>
      <c r="K2758">
        <f>IF(ISBLANK(Table13[[#This Row],[T3]]),0,IF(Table13[[#This Row],[T3]]&gt;0,1,0))</f>
        <v>0</v>
      </c>
      <c r="L2758">
        <f>IF(ISBLANK(Table13[[#This Row],[T4]]),0,IF(Table13[[#This Row],[T4]]&gt;0,1,0))</f>
        <v>0</v>
      </c>
    </row>
    <row r="2759" spans="1:12">
      <c r="A2759" s="4">
        <v>43792.875</v>
      </c>
      <c r="B2759">
        <f t="shared" si="105"/>
        <v>23</v>
      </c>
      <c r="C2759">
        <f t="shared" si="104"/>
        <v>21</v>
      </c>
      <c r="D2759">
        <v>0</v>
      </c>
      <c r="E2759">
        <v>58</v>
      </c>
      <c r="F2759">
        <v>0</v>
      </c>
      <c r="G2759">
        <v>0</v>
      </c>
      <c r="I2759">
        <f>IF(ISBLANK(Table13[[#This Row],[T1]]),0,IF(Table13[[#This Row],[T1]]&gt;0,1,0))</f>
        <v>0</v>
      </c>
      <c r="J2759">
        <f>IF(ISBLANK(Table13[[#This Row],[T2]]),0,IF(Table13[[#This Row],[T2]]&gt;0,1,0))</f>
        <v>1</v>
      </c>
      <c r="K2759">
        <f>IF(ISBLANK(Table13[[#This Row],[T3]]),0,IF(Table13[[#This Row],[T3]]&gt;0,1,0))</f>
        <v>0</v>
      </c>
      <c r="L2759">
        <f>IF(ISBLANK(Table13[[#This Row],[T4]]),0,IF(Table13[[#This Row],[T4]]&gt;0,1,0))</f>
        <v>0</v>
      </c>
    </row>
    <row r="2760" spans="1:12">
      <c r="A2760" s="4">
        <v>43792.916666666664</v>
      </c>
      <c r="B2760">
        <f t="shared" si="105"/>
        <v>23</v>
      </c>
      <c r="C2760">
        <f t="shared" si="104"/>
        <v>22</v>
      </c>
      <c r="D2760">
        <v>1</v>
      </c>
      <c r="E2760">
        <v>57</v>
      </c>
      <c r="F2760">
        <v>0</v>
      </c>
      <c r="G2760">
        <v>0</v>
      </c>
      <c r="I2760">
        <f>IF(ISBLANK(Table13[[#This Row],[T1]]),0,IF(Table13[[#This Row],[T1]]&gt;0,1,0))</f>
        <v>1</v>
      </c>
      <c r="J2760">
        <f>IF(ISBLANK(Table13[[#This Row],[T2]]),0,IF(Table13[[#This Row],[T2]]&gt;0,1,0))</f>
        <v>1</v>
      </c>
      <c r="K2760">
        <f>IF(ISBLANK(Table13[[#This Row],[T3]]),0,IF(Table13[[#This Row],[T3]]&gt;0,1,0))</f>
        <v>0</v>
      </c>
      <c r="L2760">
        <f>IF(ISBLANK(Table13[[#This Row],[T4]]),0,IF(Table13[[#This Row],[T4]]&gt;0,1,0))</f>
        <v>0</v>
      </c>
    </row>
    <row r="2761" spans="1:12">
      <c r="A2761" s="4">
        <v>43792.958333333336</v>
      </c>
      <c r="B2761">
        <f t="shared" si="105"/>
        <v>23</v>
      </c>
      <c r="C2761">
        <f t="shared" si="104"/>
        <v>23</v>
      </c>
      <c r="D2761">
        <v>58</v>
      </c>
      <c r="E2761">
        <v>58</v>
      </c>
      <c r="F2761">
        <v>58</v>
      </c>
      <c r="G2761">
        <v>0</v>
      </c>
      <c r="I2761">
        <f>IF(ISBLANK(Table13[[#This Row],[T1]]),0,IF(Table13[[#This Row],[T1]]&gt;0,1,0))</f>
        <v>1</v>
      </c>
      <c r="J2761">
        <f>IF(ISBLANK(Table13[[#This Row],[T2]]),0,IF(Table13[[#This Row],[T2]]&gt;0,1,0))</f>
        <v>1</v>
      </c>
      <c r="K2761">
        <f>IF(ISBLANK(Table13[[#This Row],[T3]]),0,IF(Table13[[#This Row],[T3]]&gt;0,1,0))</f>
        <v>1</v>
      </c>
      <c r="L2761">
        <f>IF(ISBLANK(Table13[[#This Row],[T4]]),0,IF(Table13[[#This Row],[T4]]&gt;0,1,0))</f>
        <v>0</v>
      </c>
    </row>
    <row r="2762" spans="1:12">
      <c r="A2762" s="4">
        <v>43793</v>
      </c>
      <c r="B2762">
        <f t="shared" si="105"/>
        <v>24</v>
      </c>
      <c r="C2762">
        <f t="shared" si="104"/>
        <v>0</v>
      </c>
      <c r="D2762">
        <v>58</v>
      </c>
      <c r="E2762">
        <v>58</v>
      </c>
      <c r="F2762">
        <v>58</v>
      </c>
      <c r="G2762">
        <v>0</v>
      </c>
      <c r="I2762">
        <f>IF(ISBLANK(Table13[[#This Row],[T1]]),0,IF(Table13[[#This Row],[T1]]&gt;0,1,0))</f>
        <v>1</v>
      </c>
      <c r="J2762">
        <f>IF(ISBLANK(Table13[[#This Row],[T2]]),0,IF(Table13[[#This Row],[T2]]&gt;0,1,0))</f>
        <v>1</v>
      </c>
      <c r="K2762">
        <f>IF(ISBLANK(Table13[[#This Row],[T3]]),0,IF(Table13[[#This Row],[T3]]&gt;0,1,0))</f>
        <v>1</v>
      </c>
      <c r="L2762">
        <f>IF(ISBLANK(Table13[[#This Row],[T4]]),0,IF(Table13[[#This Row],[T4]]&gt;0,1,0))</f>
        <v>0</v>
      </c>
    </row>
    <row r="2763" spans="1:12">
      <c r="A2763" s="4">
        <v>43793.041666666664</v>
      </c>
      <c r="B2763">
        <f t="shared" si="105"/>
        <v>24</v>
      </c>
      <c r="C2763">
        <f t="shared" si="104"/>
        <v>1</v>
      </c>
      <c r="D2763">
        <v>58</v>
      </c>
      <c r="E2763">
        <v>58</v>
      </c>
      <c r="F2763">
        <v>58</v>
      </c>
      <c r="G2763">
        <v>0</v>
      </c>
      <c r="I2763">
        <f>IF(ISBLANK(Table13[[#This Row],[T1]]),0,IF(Table13[[#This Row],[T1]]&gt;0,1,0))</f>
        <v>1</v>
      </c>
      <c r="J2763">
        <f>IF(ISBLANK(Table13[[#This Row],[T2]]),0,IF(Table13[[#This Row],[T2]]&gt;0,1,0))</f>
        <v>1</v>
      </c>
      <c r="K2763">
        <f>IF(ISBLANK(Table13[[#This Row],[T3]]),0,IF(Table13[[#This Row],[T3]]&gt;0,1,0))</f>
        <v>1</v>
      </c>
      <c r="L2763">
        <f>IF(ISBLANK(Table13[[#This Row],[T4]]),0,IF(Table13[[#This Row],[T4]]&gt;0,1,0))</f>
        <v>0</v>
      </c>
    </row>
    <row r="2764" spans="1:12">
      <c r="A2764" s="4">
        <v>43793.083333333336</v>
      </c>
      <c r="B2764">
        <f t="shared" si="105"/>
        <v>24</v>
      </c>
      <c r="C2764">
        <f t="shared" si="104"/>
        <v>2</v>
      </c>
      <c r="D2764">
        <v>58</v>
      </c>
      <c r="E2764">
        <v>58</v>
      </c>
      <c r="F2764">
        <v>58</v>
      </c>
      <c r="G2764">
        <v>0</v>
      </c>
      <c r="I2764">
        <f>IF(ISBLANK(Table13[[#This Row],[T1]]),0,IF(Table13[[#This Row],[T1]]&gt;0,1,0))</f>
        <v>1</v>
      </c>
      <c r="J2764">
        <f>IF(ISBLANK(Table13[[#This Row],[T2]]),0,IF(Table13[[#This Row],[T2]]&gt;0,1,0))</f>
        <v>1</v>
      </c>
      <c r="K2764">
        <f>IF(ISBLANK(Table13[[#This Row],[T3]]),0,IF(Table13[[#This Row],[T3]]&gt;0,1,0))</f>
        <v>1</v>
      </c>
      <c r="L2764">
        <f>IF(ISBLANK(Table13[[#This Row],[T4]]),0,IF(Table13[[#This Row],[T4]]&gt;0,1,0))</f>
        <v>0</v>
      </c>
    </row>
    <row r="2765" spans="1:12">
      <c r="A2765" s="4">
        <v>43793.125</v>
      </c>
      <c r="B2765">
        <f t="shared" si="105"/>
        <v>24</v>
      </c>
      <c r="C2765">
        <f t="shared" si="104"/>
        <v>3</v>
      </c>
      <c r="D2765">
        <v>58</v>
      </c>
      <c r="E2765">
        <v>58</v>
      </c>
      <c r="F2765">
        <v>58</v>
      </c>
      <c r="G2765">
        <v>0</v>
      </c>
      <c r="I2765">
        <f>IF(ISBLANK(Table13[[#This Row],[T1]]),0,IF(Table13[[#This Row],[T1]]&gt;0,1,0))</f>
        <v>1</v>
      </c>
      <c r="J2765">
        <f>IF(ISBLANK(Table13[[#This Row],[T2]]),0,IF(Table13[[#This Row],[T2]]&gt;0,1,0))</f>
        <v>1</v>
      </c>
      <c r="K2765">
        <f>IF(ISBLANK(Table13[[#This Row],[T3]]),0,IF(Table13[[#This Row],[T3]]&gt;0,1,0))</f>
        <v>1</v>
      </c>
      <c r="L2765">
        <f>IF(ISBLANK(Table13[[#This Row],[T4]]),0,IF(Table13[[#This Row],[T4]]&gt;0,1,0))</f>
        <v>0</v>
      </c>
    </row>
    <row r="2766" spans="1:12">
      <c r="A2766" s="4">
        <v>43793.166666666664</v>
      </c>
      <c r="B2766">
        <f t="shared" si="105"/>
        <v>24</v>
      </c>
      <c r="C2766">
        <f t="shared" si="104"/>
        <v>4</v>
      </c>
      <c r="D2766">
        <v>57</v>
      </c>
      <c r="E2766">
        <v>57</v>
      </c>
      <c r="F2766">
        <v>57</v>
      </c>
      <c r="G2766">
        <v>0</v>
      </c>
      <c r="I2766">
        <f>IF(ISBLANK(Table13[[#This Row],[T1]]),0,IF(Table13[[#This Row],[T1]]&gt;0,1,0))</f>
        <v>1</v>
      </c>
      <c r="J2766">
        <f>IF(ISBLANK(Table13[[#This Row],[T2]]),0,IF(Table13[[#This Row],[T2]]&gt;0,1,0))</f>
        <v>1</v>
      </c>
      <c r="K2766">
        <f>IF(ISBLANK(Table13[[#This Row],[T3]]),0,IF(Table13[[#This Row],[T3]]&gt;0,1,0))</f>
        <v>1</v>
      </c>
      <c r="L2766">
        <f>IF(ISBLANK(Table13[[#This Row],[T4]]),0,IF(Table13[[#This Row],[T4]]&gt;0,1,0))</f>
        <v>0</v>
      </c>
    </row>
    <row r="2767" spans="1:12">
      <c r="A2767" s="4">
        <v>43793.208333333336</v>
      </c>
      <c r="B2767">
        <f t="shared" si="105"/>
        <v>24</v>
      </c>
      <c r="C2767">
        <f t="shared" si="104"/>
        <v>5</v>
      </c>
      <c r="D2767">
        <v>58</v>
      </c>
      <c r="E2767">
        <v>58</v>
      </c>
      <c r="F2767">
        <v>58</v>
      </c>
      <c r="G2767">
        <v>0</v>
      </c>
      <c r="I2767">
        <f>IF(ISBLANK(Table13[[#This Row],[T1]]),0,IF(Table13[[#This Row],[T1]]&gt;0,1,0))</f>
        <v>1</v>
      </c>
      <c r="J2767">
        <f>IF(ISBLANK(Table13[[#This Row],[T2]]),0,IF(Table13[[#This Row],[T2]]&gt;0,1,0))</f>
        <v>1</v>
      </c>
      <c r="K2767">
        <f>IF(ISBLANK(Table13[[#This Row],[T3]]),0,IF(Table13[[#This Row],[T3]]&gt;0,1,0))</f>
        <v>1</v>
      </c>
      <c r="L2767">
        <f>IF(ISBLANK(Table13[[#This Row],[T4]]),0,IF(Table13[[#This Row],[T4]]&gt;0,1,0))</f>
        <v>0</v>
      </c>
    </row>
    <row r="2768" spans="1:12">
      <c r="A2768" s="4">
        <v>43793.25</v>
      </c>
      <c r="B2768">
        <f t="shared" si="105"/>
        <v>24</v>
      </c>
      <c r="C2768">
        <f t="shared" si="104"/>
        <v>6</v>
      </c>
      <c r="D2768">
        <v>58</v>
      </c>
      <c r="E2768">
        <v>58</v>
      </c>
      <c r="F2768">
        <v>58</v>
      </c>
      <c r="G2768">
        <v>0</v>
      </c>
      <c r="I2768">
        <f>IF(ISBLANK(Table13[[#This Row],[T1]]),0,IF(Table13[[#This Row],[T1]]&gt;0,1,0))</f>
        <v>1</v>
      </c>
      <c r="J2768">
        <f>IF(ISBLANK(Table13[[#This Row],[T2]]),0,IF(Table13[[#This Row],[T2]]&gt;0,1,0))</f>
        <v>1</v>
      </c>
      <c r="K2768">
        <f>IF(ISBLANK(Table13[[#This Row],[T3]]),0,IF(Table13[[#This Row],[T3]]&gt;0,1,0))</f>
        <v>1</v>
      </c>
      <c r="L2768">
        <f>IF(ISBLANK(Table13[[#This Row],[T4]]),0,IF(Table13[[#This Row],[T4]]&gt;0,1,0))</f>
        <v>0</v>
      </c>
    </row>
    <row r="2769" spans="1:12">
      <c r="A2769" s="4">
        <v>43793.291666666664</v>
      </c>
      <c r="B2769">
        <f t="shared" si="105"/>
        <v>24</v>
      </c>
      <c r="C2769">
        <f t="shared" si="104"/>
        <v>7</v>
      </c>
      <c r="D2769">
        <v>58</v>
      </c>
      <c r="E2769">
        <v>58</v>
      </c>
      <c r="F2769">
        <v>58</v>
      </c>
      <c r="G2769">
        <v>0</v>
      </c>
      <c r="I2769">
        <f>IF(ISBLANK(Table13[[#This Row],[T1]]),0,IF(Table13[[#This Row],[T1]]&gt;0,1,0))</f>
        <v>1</v>
      </c>
      <c r="J2769">
        <f>IF(ISBLANK(Table13[[#This Row],[T2]]),0,IF(Table13[[#This Row],[T2]]&gt;0,1,0))</f>
        <v>1</v>
      </c>
      <c r="K2769">
        <f>IF(ISBLANK(Table13[[#This Row],[T3]]),0,IF(Table13[[#This Row],[T3]]&gt;0,1,0))</f>
        <v>1</v>
      </c>
      <c r="L2769">
        <f>IF(ISBLANK(Table13[[#This Row],[T4]]),0,IF(Table13[[#This Row],[T4]]&gt;0,1,0))</f>
        <v>0</v>
      </c>
    </row>
    <row r="2770" spans="1:12">
      <c r="A2770" s="4">
        <v>43793.333333333336</v>
      </c>
      <c r="B2770">
        <f t="shared" si="105"/>
        <v>24</v>
      </c>
      <c r="C2770">
        <f t="shared" si="104"/>
        <v>8</v>
      </c>
      <c r="D2770">
        <v>58</v>
      </c>
      <c r="E2770">
        <v>32</v>
      </c>
      <c r="F2770">
        <v>58</v>
      </c>
      <c r="G2770">
        <v>0</v>
      </c>
      <c r="I2770">
        <f>IF(ISBLANK(Table13[[#This Row],[T1]]),0,IF(Table13[[#This Row],[T1]]&gt;0,1,0))</f>
        <v>1</v>
      </c>
      <c r="J2770">
        <f>IF(ISBLANK(Table13[[#This Row],[T2]]),0,IF(Table13[[#This Row],[T2]]&gt;0,1,0))</f>
        <v>1</v>
      </c>
      <c r="K2770">
        <f>IF(ISBLANK(Table13[[#This Row],[T3]]),0,IF(Table13[[#This Row],[T3]]&gt;0,1,0))</f>
        <v>1</v>
      </c>
      <c r="L2770">
        <f>IF(ISBLANK(Table13[[#This Row],[T4]]),0,IF(Table13[[#This Row],[T4]]&gt;0,1,0))</f>
        <v>0</v>
      </c>
    </row>
    <row r="2771" spans="1:12">
      <c r="A2771" s="4">
        <v>43793.375</v>
      </c>
      <c r="B2771">
        <f t="shared" si="105"/>
        <v>24</v>
      </c>
      <c r="C2771">
        <f t="shared" si="104"/>
        <v>9</v>
      </c>
      <c r="D2771">
        <v>58</v>
      </c>
      <c r="E2771">
        <v>0</v>
      </c>
      <c r="F2771">
        <v>58</v>
      </c>
      <c r="G2771">
        <v>0</v>
      </c>
      <c r="I2771">
        <f>IF(ISBLANK(Table13[[#This Row],[T1]]),0,IF(Table13[[#This Row],[T1]]&gt;0,1,0))</f>
        <v>1</v>
      </c>
      <c r="J2771">
        <f>IF(ISBLANK(Table13[[#This Row],[T2]]),0,IF(Table13[[#This Row],[T2]]&gt;0,1,0))</f>
        <v>0</v>
      </c>
      <c r="K2771">
        <f>IF(ISBLANK(Table13[[#This Row],[T3]]),0,IF(Table13[[#This Row],[T3]]&gt;0,1,0))</f>
        <v>1</v>
      </c>
      <c r="L2771">
        <f>IF(ISBLANK(Table13[[#This Row],[T4]]),0,IF(Table13[[#This Row],[T4]]&gt;0,1,0))</f>
        <v>0</v>
      </c>
    </row>
    <row r="2772" spans="1:12">
      <c r="A2772" s="4">
        <v>43793.416666666664</v>
      </c>
      <c r="B2772">
        <f t="shared" si="105"/>
        <v>24</v>
      </c>
      <c r="C2772">
        <f t="shared" si="104"/>
        <v>10</v>
      </c>
      <c r="D2772">
        <v>10</v>
      </c>
      <c r="E2772">
        <v>0</v>
      </c>
      <c r="F2772">
        <v>57</v>
      </c>
      <c r="G2772">
        <v>0</v>
      </c>
      <c r="I2772">
        <f>IF(ISBLANK(Table13[[#This Row],[T1]]),0,IF(Table13[[#This Row],[T1]]&gt;0,1,0))</f>
        <v>1</v>
      </c>
      <c r="J2772">
        <f>IF(ISBLANK(Table13[[#This Row],[T2]]),0,IF(Table13[[#This Row],[T2]]&gt;0,1,0))</f>
        <v>0</v>
      </c>
      <c r="K2772">
        <f>IF(ISBLANK(Table13[[#This Row],[T3]]),0,IF(Table13[[#This Row],[T3]]&gt;0,1,0))</f>
        <v>1</v>
      </c>
      <c r="L2772">
        <f>IF(ISBLANK(Table13[[#This Row],[T4]]),0,IF(Table13[[#This Row],[T4]]&gt;0,1,0))</f>
        <v>0</v>
      </c>
    </row>
    <row r="2773" spans="1:12">
      <c r="A2773" s="4">
        <v>43793.458333333336</v>
      </c>
      <c r="B2773">
        <f t="shared" si="105"/>
        <v>24</v>
      </c>
      <c r="C2773">
        <f t="shared" si="104"/>
        <v>11</v>
      </c>
      <c r="D2773">
        <v>0</v>
      </c>
      <c r="E2773">
        <v>0</v>
      </c>
      <c r="F2773">
        <v>47</v>
      </c>
      <c r="G2773">
        <v>0</v>
      </c>
      <c r="I2773">
        <f>IF(ISBLANK(Table13[[#This Row],[T1]]),0,IF(Table13[[#This Row],[T1]]&gt;0,1,0))</f>
        <v>0</v>
      </c>
      <c r="J2773">
        <f>IF(ISBLANK(Table13[[#This Row],[T2]]),0,IF(Table13[[#This Row],[T2]]&gt;0,1,0))</f>
        <v>0</v>
      </c>
      <c r="K2773">
        <f>IF(ISBLANK(Table13[[#This Row],[T3]]),0,IF(Table13[[#This Row],[T3]]&gt;0,1,0))</f>
        <v>1</v>
      </c>
      <c r="L2773">
        <f>IF(ISBLANK(Table13[[#This Row],[T4]]),0,IF(Table13[[#This Row],[T4]]&gt;0,1,0))</f>
        <v>0</v>
      </c>
    </row>
    <row r="2774" spans="1:12">
      <c r="A2774" s="4">
        <v>43793.500000231485</v>
      </c>
      <c r="B2774">
        <f t="shared" si="105"/>
        <v>24</v>
      </c>
      <c r="C2774">
        <f t="shared" si="104"/>
        <v>12</v>
      </c>
      <c r="I2774">
        <f>IF(ISBLANK(Table13[[#This Row],[T1]]),0,IF(Table13[[#This Row],[T1]]&gt;0,1,0))</f>
        <v>0</v>
      </c>
      <c r="J2774">
        <f>IF(ISBLANK(Table13[[#This Row],[T2]]),0,IF(Table13[[#This Row],[T2]]&gt;0,1,0))</f>
        <v>0</v>
      </c>
      <c r="K2774">
        <f>IF(ISBLANK(Table13[[#This Row],[T3]]),0,IF(Table13[[#This Row],[T3]]&gt;0,1,0))</f>
        <v>0</v>
      </c>
      <c r="L2774">
        <f>IF(ISBLANK(Table13[[#This Row],[T4]]),0,IF(Table13[[#This Row],[T4]]&gt;0,1,0))</f>
        <v>0</v>
      </c>
    </row>
    <row r="2775" spans="1:12">
      <c r="A2775" s="4">
        <v>43793.541666956022</v>
      </c>
      <c r="B2775">
        <f t="shared" si="105"/>
        <v>24</v>
      </c>
      <c r="C2775">
        <f t="shared" si="104"/>
        <v>13</v>
      </c>
      <c r="I2775">
        <f>IF(ISBLANK(Table13[[#This Row],[T1]]),0,IF(Table13[[#This Row],[T1]]&gt;0,1,0))</f>
        <v>0</v>
      </c>
      <c r="J2775">
        <f>IF(ISBLANK(Table13[[#This Row],[T2]]),0,IF(Table13[[#This Row],[T2]]&gt;0,1,0))</f>
        <v>0</v>
      </c>
      <c r="K2775">
        <f>IF(ISBLANK(Table13[[#This Row],[T3]]),0,IF(Table13[[#This Row],[T3]]&gt;0,1,0))</f>
        <v>0</v>
      </c>
      <c r="L2775">
        <f>IF(ISBLANK(Table13[[#This Row],[T4]]),0,IF(Table13[[#This Row],[T4]]&gt;0,1,0))</f>
        <v>0</v>
      </c>
    </row>
    <row r="2776" spans="1:12">
      <c r="A2776" s="4">
        <v>43793.583333333336</v>
      </c>
      <c r="B2776">
        <f t="shared" si="105"/>
        <v>24</v>
      </c>
      <c r="C2776">
        <f t="shared" si="104"/>
        <v>14</v>
      </c>
      <c r="D2776">
        <v>26</v>
      </c>
      <c r="E2776">
        <v>0</v>
      </c>
      <c r="F2776">
        <v>0</v>
      </c>
      <c r="G2776">
        <v>0</v>
      </c>
      <c r="I2776">
        <f>IF(ISBLANK(Table13[[#This Row],[T1]]),0,IF(Table13[[#This Row],[T1]]&gt;0,1,0))</f>
        <v>1</v>
      </c>
      <c r="J2776">
        <f>IF(ISBLANK(Table13[[#This Row],[T2]]),0,IF(Table13[[#This Row],[T2]]&gt;0,1,0))</f>
        <v>0</v>
      </c>
      <c r="K2776">
        <f>IF(ISBLANK(Table13[[#This Row],[T3]]),0,IF(Table13[[#This Row],[T3]]&gt;0,1,0))</f>
        <v>0</v>
      </c>
      <c r="L2776">
        <f>IF(ISBLANK(Table13[[#This Row],[T4]]),0,IF(Table13[[#This Row],[T4]]&gt;0,1,0))</f>
        <v>0</v>
      </c>
    </row>
    <row r="2777" spans="1:12">
      <c r="A2777" s="4">
        <v>43793.625</v>
      </c>
      <c r="B2777">
        <f t="shared" si="105"/>
        <v>24</v>
      </c>
      <c r="C2777">
        <f t="shared" si="104"/>
        <v>15</v>
      </c>
      <c r="D2777">
        <v>58</v>
      </c>
      <c r="E2777">
        <v>0</v>
      </c>
      <c r="F2777">
        <v>0</v>
      </c>
      <c r="G2777">
        <v>0</v>
      </c>
      <c r="I2777">
        <f>IF(ISBLANK(Table13[[#This Row],[T1]]),0,IF(Table13[[#This Row],[T1]]&gt;0,1,0))</f>
        <v>1</v>
      </c>
      <c r="J2777">
        <f>IF(ISBLANK(Table13[[#This Row],[T2]]),0,IF(Table13[[#This Row],[T2]]&gt;0,1,0))</f>
        <v>0</v>
      </c>
      <c r="K2777">
        <f>IF(ISBLANK(Table13[[#This Row],[T3]]),0,IF(Table13[[#This Row],[T3]]&gt;0,1,0))</f>
        <v>0</v>
      </c>
      <c r="L2777">
        <f>IF(ISBLANK(Table13[[#This Row],[T4]]),0,IF(Table13[[#This Row],[T4]]&gt;0,1,0))</f>
        <v>0</v>
      </c>
    </row>
    <row r="2778" spans="1:12">
      <c r="A2778" s="4">
        <v>43793.666666666664</v>
      </c>
      <c r="B2778">
        <f t="shared" si="105"/>
        <v>24</v>
      </c>
      <c r="C2778">
        <f t="shared" si="104"/>
        <v>16</v>
      </c>
      <c r="D2778">
        <v>57</v>
      </c>
      <c r="E2778">
        <v>0</v>
      </c>
      <c r="F2778">
        <v>0</v>
      </c>
      <c r="G2778">
        <v>0</v>
      </c>
      <c r="I2778">
        <f>IF(ISBLANK(Table13[[#This Row],[T1]]),0,IF(Table13[[#This Row],[T1]]&gt;0,1,0))</f>
        <v>1</v>
      </c>
      <c r="J2778">
        <f>IF(ISBLANK(Table13[[#This Row],[T2]]),0,IF(Table13[[#This Row],[T2]]&gt;0,1,0))</f>
        <v>0</v>
      </c>
      <c r="K2778">
        <f>IF(ISBLANK(Table13[[#This Row],[T3]]),0,IF(Table13[[#This Row],[T3]]&gt;0,1,0))</f>
        <v>0</v>
      </c>
      <c r="L2778">
        <f>IF(ISBLANK(Table13[[#This Row],[T4]]),0,IF(Table13[[#This Row],[T4]]&gt;0,1,0))</f>
        <v>0</v>
      </c>
    </row>
    <row r="2779" spans="1:12">
      <c r="A2779" s="4">
        <v>43793.708333333336</v>
      </c>
      <c r="B2779">
        <f t="shared" si="105"/>
        <v>24</v>
      </c>
      <c r="C2779">
        <f t="shared" ref="C2779:C2842" si="106">HOUR(A2779)</f>
        <v>17</v>
      </c>
      <c r="D2779">
        <v>58</v>
      </c>
      <c r="E2779">
        <v>29</v>
      </c>
      <c r="F2779">
        <v>0</v>
      </c>
      <c r="G2779">
        <v>0</v>
      </c>
      <c r="I2779">
        <f>IF(ISBLANK(Table13[[#This Row],[T1]]),0,IF(Table13[[#This Row],[T1]]&gt;0,1,0))</f>
        <v>1</v>
      </c>
      <c r="J2779">
        <f>IF(ISBLANK(Table13[[#This Row],[T2]]),0,IF(Table13[[#This Row],[T2]]&gt;0,1,0))</f>
        <v>1</v>
      </c>
      <c r="K2779">
        <f>IF(ISBLANK(Table13[[#This Row],[T3]]),0,IF(Table13[[#This Row],[T3]]&gt;0,1,0))</f>
        <v>0</v>
      </c>
      <c r="L2779">
        <f>IF(ISBLANK(Table13[[#This Row],[T4]]),0,IF(Table13[[#This Row],[T4]]&gt;0,1,0))</f>
        <v>0</v>
      </c>
    </row>
    <row r="2780" spans="1:12">
      <c r="A2780" s="4">
        <v>43793.75</v>
      </c>
      <c r="B2780">
        <f t="shared" si="105"/>
        <v>24</v>
      </c>
      <c r="C2780">
        <f t="shared" si="106"/>
        <v>18</v>
      </c>
      <c r="D2780">
        <v>53</v>
      </c>
      <c r="E2780">
        <v>0</v>
      </c>
      <c r="F2780">
        <v>0</v>
      </c>
      <c r="G2780">
        <v>0</v>
      </c>
      <c r="I2780">
        <f>IF(ISBLANK(Table13[[#This Row],[T1]]),0,IF(Table13[[#This Row],[T1]]&gt;0,1,0))</f>
        <v>1</v>
      </c>
      <c r="J2780">
        <f>IF(ISBLANK(Table13[[#This Row],[T2]]),0,IF(Table13[[#This Row],[T2]]&gt;0,1,0))</f>
        <v>0</v>
      </c>
      <c r="K2780">
        <f>IF(ISBLANK(Table13[[#This Row],[T3]]),0,IF(Table13[[#This Row],[T3]]&gt;0,1,0))</f>
        <v>0</v>
      </c>
      <c r="L2780">
        <f>IF(ISBLANK(Table13[[#This Row],[T4]]),0,IF(Table13[[#This Row],[T4]]&gt;0,1,0))</f>
        <v>0</v>
      </c>
    </row>
    <row r="2781" spans="1:12">
      <c r="A2781" s="4">
        <v>43793.791666666664</v>
      </c>
      <c r="B2781">
        <f t="shared" si="105"/>
        <v>24</v>
      </c>
      <c r="C2781">
        <f t="shared" si="106"/>
        <v>19</v>
      </c>
      <c r="D2781">
        <v>58</v>
      </c>
      <c r="E2781">
        <v>0</v>
      </c>
      <c r="F2781">
        <v>0</v>
      </c>
      <c r="G2781">
        <v>0</v>
      </c>
      <c r="I2781">
        <f>IF(ISBLANK(Table13[[#This Row],[T1]]),0,IF(Table13[[#This Row],[T1]]&gt;0,1,0))</f>
        <v>1</v>
      </c>
      <c r="J2781">
        <f>IF(ISBLANK(Table13[[#This Row],[T2]]),0,IF(Table13[[#This Row],[T2]]&gt;0,1,0))</f>
        <v>0</v>
      </c>
      <c r="K2781">
        <f>IF(ISBLANK(Table13[[#This Row],[T3]]),0,IF(Table13[[#This Row],[T3]]&gt;0,1,0))</f>
        <v>0</v>
      </c>
      <c r="L2781">
        <f>IF(ISBLANK(Table13[[#This Row],[T4]]),0,IF(Table13[[#This Row],[T4]]&gt;0,1,0))</f>
        <v>0</v>
      </c>
    </row>
    <row r="2782" spans="1:12">
      <c r="A2782" s="4">
        <v>43793.833333333336</v>
      </c>
      <c r="B2782">
        <f t="shared" si="105"/>
        <v>24</v>
      </c>
      <c r="C2782">
        <f t="shared" si="106"/>
        <v>20</v>
      </c>
      <c r="D2782">
        <v>58</v>
      </c>
      <c r="E2782">
        <v>53</v>
      </c>
      <c r="F2782">
        <v>0</v>
      </c>
      <c r="G2782">
        <v>0</v>
      </c>
      <c r="I2782">
        <f>IF(ISBLANK(Table13[[#This Row],[T1]]),0,IF(Table13[[#This Row],[T1]]&gt;0,1,0))</f>
        <v>1</v>
      </c>
      <c r="J2782">
        <f>IF(ISBLANK(Table13[[#This Row],[T2]]),0,IF(Table13[[#This Row],[T2]]&gt;0,1,0))</f>
        <v>1</v>
      </c>
      <c r="K2782">
        <f>IF(ISBLANK(Table13[[#This Row],[T3]]),0,IF(Table13[[#This Row],[T3]]&gt;0,1,0))</f>
        <v>0</v>
      </c>
      <c r="L2782">
        <f>IF(ISBLANK(Table13[[#This Row],[T4]]),0,IF(Table13[[#This Row],[T4]]&gt;0,1,0))</f>
        <v>0</v>
      </c>
    </row>
    <row r="2783" spans="1:12">
      <c r="A2783" s="4">
        <v>43793.875</v>
      </c>
      <c r="B2783">
        <f t="shared" si="105"/>
        <v>24</v>
      </c>
      <c r="C2783">
        <f t="shared" si="106"/>
        <v>21</v>
      </c>
      <c r="D2783">
        <v>58</v>
      </c>
      <c r="E2783">
        <v>58</v>
      </c>
      <c r="F2783">
        <v>0</v>
      </c>
      <c r="G2783">
        <v>0</v>
      </c>
      <c r="I2783">
        <f>IF(ISBLANK(Table13[[#This Row],[T1]]),0,IF(Table13[[#This Row],[T1]]&gt;0,1,0))</f>
        <v>1</v>
      </c>
      <c r="J2783">
        <f>IF(ISBLANK(Table13[[#This Row],[T2]]),0,IF(Table13[[#This Row],[T2]]&gt;0,1,0))</f>
        <v>1</v>
      </c>
      <c r="K2783">
        <f>IF(ISBLANK(Table13[[#This Row],[T3]]),0,IF(Table13[[#This Row],[T3]]&gt;0,1,0))</f>
        <v>0</v>
      </c>
      <c r="L2783">
        <f>IF(ISBLANK(Table13[[#This Row],[T4]]),0,IF(Table13[[#This Row],[T4]]&gt;0,1,0))</f>
        <v>0</v>
      </c>
    </row>
    <row r="2784" spans="1:12">
      <c r="A2784" s="4">
        <v>43793.916666666664</v>
      </c>
      <c r="B2784">
        <f t="shared" si="105"/>
        <v>24</v>
      </c>
      <c r="C2784">
        <f t="shared" si="106"/>
        <v>22</v>
      </c>
      <c r="D2784">
        <v>57</v>
      </c>
      <c r="E2784">
        <v>57</v>
      </c>
      <c r="F2784">
        <v>0</v>
      </c>
      <c r="G2784">
        <v>0</v>
      </c>
      <c r="I2784">
        <f>IF(ISBLANK(Table13[[#This Row],[T1]]),0,IF(Table13[[#This Row],[T1]]&gt;0,1,0))</f>
        <v>1</v>
      </c>
      <c r="J2784">
        <f>IF(ISBLANK(Table13[[#This Row],[T2]]),0,IF(Table13[[#This Row],[T2]]&gt;0,1,0))</f>
        <v>1</v>
      </c>
      <c r="K2784">
        <f>IF(ISBLANK(Table13[[#This Row],[T3]]),0,IF(Table13[[#This Row],[T3]]&gt;0,1,0))</f>
        <v>0</v>
      </c>
      <c r="L2784">
        <f>IF(ISBLANK(Table13[[#This Row],[T4]]),0,IF(Table13[[#This Row],[T4]]&gt;0,1,0))</f>
        <v>0</v>
      </c>
    </row>
    <row r="2785" spans="1:12">
      <c r="A2785" s="4">
        <v>43793.958333333336</v>
      </c>
      <c r="B2785">
        <f t="shared" si="105"/>
        <v>24</v>
      </c>
      <c r="C2785">
        <f t="shared" si="106"/>
        <v>23</v>
      </c>
      <c r="D2785">
        <v>58</v>
      </c>
      <c r="E2785">
        <v>58</v>
      </c>
      <c r="F2785">
        <v>0</v>
      </c>
      <c r="G2785">
        <v>0</v>
      </c>
      <c r="I2785">
        <f>IF(ISBLANK(Table13[[#This Row],[T1]]),0,IF(Table13[[#This Row],[T1]]&gt;0,1,0))</f>
        <v>1</v>
      </c>
      <c r="J2785">
        <f>IF(ISBLANK(Table13[[#This Row],[T2]]),0,IF(Table13[[#This Row],[T2]]&gt;0,1,0))</f>
        <v>1</v>
      </c>
      <c r="K2785">
        <f>IF(ISBLANK(Table13[[#This Row],[T3]]),0,IF(Table13[[#This Row],[T3]]&gt;0,1,0))</f>
        <v>0</v>
      </c>
      <c r="L2785">
        <f>IF(ISBLANK(Table13[[#This Row],[T4]]),0,IF(Table13[[#This Row],[T4]]&gt;0,1,0))</f>
        <v>0</v>
      </c>
    </row>
    <row r="2786" spans="1:12">
      <c r="A2786" s="4">
        <v>43794</v>
      </c>
      <c r="B2786">
        <f t="shared" si="105"/>
        <v>25</v>
      </c>
      <c r="C2786">
        <f t="shared" si="106"/>
        <v>0</v>
      </c>
      <c r="D2786">
        <v>58</v>
      </c>
      <c r="E2786">
        <v>58</v>
      </c>
      <c r="F2786">
        <v>0</v>
      </c>
      <c r="G2786">
        <v>0</v>
      </c>
      <c r="I2786">
        <f>IF(ISBLANK(Table13[[#This Row],[T1]]),0,IF(Table13[[#This Row],[T1]]&gt;0,1,0))</f>
        <v>1</v>
      </c>
      <c r="J2786">
        <f>IF(ISBLANK(Table13[[#This Row],[T2]]),0,IF(Table13[[#This Row],[T2]]&gt;0,1,0))</f>
        <v>1</v>
      </c>
      <c r="K2786">
        <f>IF(ISBLANK(Table13[[#This Row],[T3]]),0,IF(Table13[[#This Row],[T3]]&gt;0,1,0))</f>
        <v>0</v>
      </c>
      <c r="L2786">
        <f>IF(ISBLANK(Table13[[#This Row],[T4]]),0,IF(Table13[[#This Row],[T4]]&gt;0,1,0))</f>
        <v>0</v>
      </c>
    </row>
    <row r="2787" spans="1:12">
      <c r="A2787" s="4">
        <v>43794.041666666664</v>
      </c>
      <c r="B2787">
        <f t="shared" si="105"/>
        <v>25</v>
      </c>
      <c r="C2787">
        <f t="shared" si="106"/>
        <v>1</v>
      </c>
      <c r="D2787">
        <v>58</v>
      </c>
      <c r="E2787">
        <v>58</v>
      </c>
      <c r="F2787">
        <v>0</v>
      </c>
      <c r="G2787">
        <v>0</v>
      </c>
      <c r="I2787">
        <f>IF(ISBLANK(Table13[[#This Row],[T1]]),0,IF(Table13[[#This Row],[T1]]&gt;0,1,0))</f>
        <v>1</v>
      </c>
      <c r="J2787">
        <f>IF(ISBLANK(Table13[[#This Row],[T2]]),0,IF(Table13[[#This Row],[T2]]&gt;0,1,0))</f>
        <v>1</v>
      </c>
      <c r="K2787">
        <f>IF(ISBLANK(Table13[[#This Row],[T3]]),0,IF(Table13[[#This Row],[T3]]&gt;0,1,0))</f>
        <v>0</v>
      </c>
      <c r="L2787">
        <f>IF(ISBLANK(Table13[[#This Row],[T4]]),0,IF(Table13[[#This Row],[T4]]&gt;0,1,0))</f>
        <v>0</v>
      </c>
    </row>
    <row r="2788" spans="1:12">
      <c r="A2788" s="4">
        <v>43794.083333333336</v>
      </c>
      <c r="B2788">
        <f t="shared" si="105"/>
        <v>25</v>
      </c>
      <c r="C2788">
        <f t="shared" si="106"/>
        <v>2</v>
      </c>
      <c r="D2788">
        <v>58</v>
      </c>
      <c r="E2788">
        <v>58</v>
      </c>
      <c r="F2788">
        <v>0</v>
      </c>
      <c r="G2788">
        <v>0</v>
      </c>
      <c r="I2788">
        <f>IF(ISBLANK(Table13[[#This Row],[T1]]),0,IF(Table13[[#This Row],[T1]]&gt;0,1,0))</f>
        <v>1</v>
      </c>
      <c r="J2788">
        <f>IF(ISBLANK(Table13[[#This Row],[T2]]),0,IF(Table13[[#This Row],[T2]]&gt;0,1,0))</f>
        <v>1</v>
      </c>
      <c r="K2788">
        <f>IF(ISBLANK(Table13[[#This Row],[T3]]),0,IF(Table13[[#This Row],[T3]]&gt;0,1,0))</f>
        <v>0</v>
      </c>
      <c r="L2788">
        <f>IF(ISBLANK(Table13[[#This Row],[T4]]),0,IF(Table13[[#This Row],[T4]]&gt;0,1,0))</f>
        <v>0</v>
      </c>
    </row>
    <row r="2789" spans="1:12">
      <c r="A2789" s="4">
        <v>43794.125</v>
      </c>
      <c r="B2789">
        <f t="shared" si="105"/>
        <v>25</v>
      </c>
      <c r="C2789">
        <f t="shared" si="106"/>
        <v>3</v>
      </c>
      <c r="D2789">
        <v>57</v>
      </c>
      <c r="E2789">
        <v>57</v>
      </c>
      <c r="F2789">
        <v>0</v>
      </c>
      <c r="G2789">
        <v>0</v>
      </c>
      <c r="I2789">
        <f>IF(ISBLANK(Table13[[#This Row],[T1]]),0,IF(Table13[[#This Row],[T1]]&gt;0,1,0))</f>
        <v>1</v>
      </c>
      <c r="J2789">
        <f>IF(ISBLANK(Table13[[#This Row],[T2]]),0,IF(Table13[[#This Row],[T2]]&gt;0,1,0))</f>
        <v>1</v>
      </c>
      <c r="K2789">
        <f>IF(ISBLANK(Table13[[#This Row],[T3]]),0,IF(Table13[[#This Row],[T3]]&gt;0,1,0))</f>
        <v>0</v>
      </c>
      <c r="L2789">
        <f>IF(ISBLANK(Table13[[#This Row],[T4]]),0,IF(Table13[[#This Row],[T4]]&gt;0,1,0))</f>
        <v>0</v>
      </c>
    </row>
    <row r="2790" spans="1:12">
      <c r="A2790" s="4">
        <v>43794.166666666664</v>
      </c>
      <c r="B2790">
        <f t="shared" si="105"/>
        <v>25</v>
      </c>
      <c r="C2790">
        <f t="shared" si="106"/>
        <v>4</v>
      </c>
      <c r="D2790">
        <v>58</v>
      </c>
      <c r="E2790">
        <v>58</v>
      </c>
      <c r="F2790">
        <v>0</v>
      </c>
      <c r="G2790">
        <v>0</v>
      </c>
      <c r="I2790">
        <f>IF(ISBLANK(Table13[[#This Row],[T1]]),0,IF(Table13[[#This Row],[T1]]&gt;0,1,0))</f>
        <v>1</v>
      </c>
      <c r="J2790">
        <f>IF(ISBLANK(Table13[[#This Row],[T2]]),0,IF(Table13[[#This Row],[T2]]&gt;0,1,0))</f>
        <v>1</v>
      </c>
      <c r="K2790">
        <f>IF(ISBLANK(Table13[[#This Row],[T3]]),0,IF(Table13[[#This Row],[T3]]&gt;0,1,0))</f>
        <v>0</v>
      </c>
      <c r="L2790">
        <f>IF(ISBLANK(Table13[[#This Row],[T4]]),0,IF(Table13[[#This Row],[T4]]&gt;0,1,0))</f>
        <v>0</v>
      </c>
    </row>
    <row r="2791" spans="1:12">
      <c r="A2791" s="4">
        <v>43794.208333333336</v>
      </c>
      <c r="B2791">
        <f t="shared" si="105"/>
        <v>25</v>
      </c>
      <c r="C2791">
        <f t="shared" si="106"/>
        <v>5</v>
      </c>
      <c r="D2791">
        <v>58</v>
      </c>
      <c r="E2791">
        <v>57</v>
      </c>
      <c r="F2791">
        <v>0</v>
      </c>
      <c r="G2791">
        <v>0</v>
      </c>
      <c r="I2791">
        <f>IF(ISBLANK(Table13[[#This Row],[T1]]),0,IF(Table13[[#This Row],[T1]]&gt;0,1,0))</f>
        <v>1</v>
      </c>
      <c r="J2791">
        <f>IF(ISBLANK(Table13[[#This Row],[T2]]),0,IF(Table13[[#This Row],[T2]]&gt;0,1,0))</f>
        <v>1</v>
      </c>
      <c r="K2791">
        <f>IF(ISBLANK(Table13[[#This Row],[T3]]),0,IF(Table13[[#This Row],[T3]]&gt;0,1,0))</f>
        <v>0</v>
      </c>
      <c r="L2791">
        <f>IF(ISBLANK(Table13[[#This Row],[T4]]),0,IF(Table13[[#This Row],[T4]]&gt;0,1,0))</f>
        <v>0</v>
      </c>
    </row>
    <row r="2792" spans="1:12">
      <c r="A2792" s="4">
        <v>43794.25</v>
      </c>
      <c r="B2792">
        <f t="shared" si="105"/>
        <v>25</v>
      </c>
      <c r="C2792">
        <f t="shared" si="106"/>
        <v>6</v>
      </c>
      <c r="D2792">
        <v>58</v>
      </c>
      <c r="E2792">
        <v>58</v>
      </c>
      <c r="F2792">
        <v>0</v>
      </c>
      <c r="G2792">
        <v>0</v>
      </c>
      <c r="I2792">
        <f>IF(ISBLANK(Table13[[#This Row],[T1]]),0,IF(Table13[[#This Row],[T1]]&gt;0,1,0))</f>
        <v>1</v>
      </c>
      <c r="J2792">
        <f>IF(ISBLANK(Table13[[#This Row],[T2]]),0,IF(Table13[[#This Row],[T2]]&gt;0,1,0))</f>
        <v>1</v>
      </c>
      <c r="K2792">
        <f>IF(ISBLANK(Table13[[#This Row],[T3]]),0,IF(Table13[[#This Row],[T3]]&gt;0,1,0))</f>
        <v>0</v>
      </c>
      <c r="L2792">
        <f>IF(ISBLANK(Table13[[#This Row],[T4]]),0,IF(Table13[[#This Row],[T4]]&gt;0,1,0))</f>
        <v>0</v>
      </c>
    </row>
    <row r="2793" spans="1:12">
      <c r="A2793" s="4">
        <v>43794.291666666664</v>
      </c>
      <c r="B2793">
        <f t="shared" si="105"/>
        <v>25</v>
      </c>
      <c r="C2793">
        <f t="shared" si="106"/>
        <v>7</v>
      </c>
      <c r="D2793">
        <v>51</v>
      </c>
      <c r="E2793">
        <v>50</v>
      </c>
      <c r="F2793">
        <v>14</v>
      </c>
      <c r="G2793">
        <v>0</v>
      </c>
      <c r="I2793">
        <f>IF(ISBLANK(Table13[[#This Row],[T1]]),0,IF(Table13[[#This Row],[T1]]&gt;0,1,0))</f>
        <v>1</v>
      </c>
      <c r="J2793">
        <f>IF(ISBLANK(Table13[[#This Row],[T2]]),0,IF(Table13[[#This Row],[T2]]&gt;0,1,0))</f>
        <v>1</v>
      </c>
      <c r="K2793">
        <f>IF(ISBLANK(Table13[[#This Row],[T3]]),0,IF(Table13[[#This Row],[T3]]&gt;0,1,0))</f>
        <v>1</v>
      </c>
      <c r="L2793">
        <f>IF(ISBLANK(Table13[[#This Row],[T4]]),0,IF(Table13[[#This Row],[T4]]&gt;0,1,0))</f>
        <v>0</v>
      </c>
    </row>
    <row r="2794" spans="1:12">
      <c r="A2794" s="4">
        <v>43794.333333333336</v>
      </c>
      <c r="B2794">
        <f t="shared" si="105"/>
        <v>25</v>
      </c>
      <c r="C2794">
        <f t="shared" si="106"/>
        <v>8</v>
      </c>
      <c r="D2794">
        <v>0</v>
      </c>
      <c r="E2794">
        <v>0</v>
      </c>
      <c r="F2794">
        <v>58</v>
      </c>
      <c r="G2794">
        <v>0</v>
      </c>
      <c r="I2794">
        <f>IF(ISBLANK(Table13[[#This Row],[T1]]),0,IF(Table13[[#This Row],[T1]]&gt;0,1,0))</f>
        <v>0</v>
      </c>
      <c r="J2794">
        <f>IF(ISBLANK(Table13[[#This Row],[T2]]),0,IF(Table13[[#This Row],[T2]]&gt;0,1,0))</f>
        <v>0</v>
      </c>
      <c r="K2794">
        <f>IF(ISBLANK(Table13[[#This Row],[T3]]),0,IF(Table13[[#This Row],[T3]]&gt;0,1,0))</f>
        <v>1</v>
      </c>
      <c r="L2794">
        <f>IF(ISBLANK(Table13[[#This Row],[T4]]),0,IF(Table13[[#This Row],[T4]]&gt;0,1,0))</f>
        <v>0</v>
      </c>
    </row>
    <row r="2795" spans="1:12">
      <c r="A2795" s="4">
        <v>43794.375</v>
      </c>
      <c r="B2795">
        <f t="shared" si="105"/>
        <v>25</v>
      </c>
      <c r="C2795">
        <f t="shared" si="106"/>
        <v>9</v>
      </c>
      <c r="D2795">
        <v>0</v>
      </c>
      <c r="E2795">
        <v>0</v>
      </c>
      <c r="F2795">
        <v>57</v>
      </c>
      <c r="G2795">
        <v>0</v>
      </c>
      <c r="I2795">
        <f>IF(ISBLANK(Table13[[#This Row],[T1]]),0,IF(Table13[[#This Row],[T1]]&gt;0,1,0))</f>
        <v>0</v>
      </c>
      <c r="J2795">
        <f>IF(ISBLANK(Table13[[#This Row],[T2]]),0,IF(Table13[[#This Row],[T2]]&gt;0,1,0))</f>
        <v>0</v>
      </c>
      <c r="K2795">
        <f>IF(ISBLANK(Table13[[#This Row],[T3]]),0,IF(Table13[[#This Row],[T3]]&gt;0,1,0))</f>
        <v>1</v>
      </c>
      <c r="L2795">
        <f>IF(ISBLANK(Table13[[#This Row],[T4]]),0,IF(Table13[[#This Row],[T4]]&gt;0,1,0))</f>
        <v>0</v>
      </c>
    </row>
    <row r="2796" spans="1:12">
      <c r="A2796" s="4">
        <v>43794.416666666664</v>
      </c>
      <c r="B2796">
        <f t="shared" si="105"/>
        <v>25</v>
      </c>
      <c r="C2796">
        <f t="shared" si="106"/>
        <v>10</v>
      </c>
      <c r="D2796">
        <v>0</v>
      </c>
      <c r="E2796">
        <v>0</v>
      </c>
      <c r="F2796">
        <v>58</v>
      </c>
      <c r="G2796">
        <v>0</v>
      </c>
      <c r="I2796">
        <f>IF(ISBLANK(Table13[[#This Row],[T1]]),0,IF(Table13[[#This Row],[T1]]&gt;0,1,0))</f>
        <v>0</v>
      </c>
      <c r="J2796">
        <f>IF(ISBLANK(Table13[[#This Row],[T2]]),0,IF(Table13[[#This Row],[T2]]&gt;0,1,0))</f>
        <v>0</v>
      </c>
      <c r="K2796">
        <f>IF(ISBLANK(Table13[[#This Row],[T3]]),0,IF(Table13[[#This Row],[T3]]&gt;0,1,0))</f>
        <v>1</v>
      </c>
      <c r="L2796">
        <f>IF(ISBLANK(Table13[[#This Row],[T4]]),0,IF(Table13[[#This Row],[T4]]&gt;0,1,0))</f>
        <v>0</v>
      </c>
    </row>
    <row r="2797" spans="1:12">
      <c r="A2797" s="4">
        <v>43794.458333333336</v>
      </c>
      <c r="B2797">
        <f t="shared" si="105"/>
        <v>25</v>
      </c>
      <c r="C2797">
        <f t="shared" si="106"/>
        <v>11</v>
      </c>
      <c r="D2797">
        <v>0</v>
      </c>
      <c r="E2797">
        <v>0</v>
      </c>
      <c r="F2797">
        <v>57</v>
      </c>
      <c r="G2797">
        <v>0</v>
      </c>
      <c r="I2797">
        <f>IF(ISBLANK(Table13[[#This Row],[T1]]),0,IF(Table13[[#This Row],[T1]]&gt;0,1,0))</f>
        <v>0</v>
      </c>
      <c r="J2797">
        <f>IF(ISBLANK(Table13[[#This Row],[T2]]),0,IF(Table13[[#This Row],[T2]]&gt;0,1,0))</f>
        <v>0</v>
      </c>
      <c r="K2797">
        <f>IF(ISBLANK(Table13[[#This Row],[T3]]),0,IF(Table13[[#This Row],[T3]]&gt;0,1,0))</f>
        <v>1</v>
      </c>
      <c r="L2797">
        <f>IF(ISBLANK(Table13[[#This Row],[T4]]),0,IF(Table13[[#This Row],[T4]]&gt;0,1,0))</f>
        <v>0</v>
      </c>
    </row>
    <row r="2798" spans="1:12">
      <c r="A2798" s="4">
        <v>43794.5</v>
      </c>
      <c r="B2798">
        <f t="shared" si="105"/>
        <v>25</v>
      </c>
      <c r="C2798">
        <f t="shared" si="106"/>
        <v>12</v>
      </c>
      <c r="D2798">
        <v>0</v>
      </c>
      <c r="E2798">
        <v>0</v>
      </c>
      <c r="F2798">
        <v>18</v>
      </c>
      <c r="G2798">
        <v>0</v>
      </c>
      <c r="I2798">
        <f>IF(ISBLANK(Table13[[#This Row],[T1]]),0,IF(Table13[[#This Row],[T1]]&gt;0,1,0))</f>
        <v>0</v>
      </c>
      <c r="J2798">
        <f>IF(ISBLANK(Table13[[#This Row],[T2]]),0,IF(Table13[[#This Row],[T2]]&gt;0,1,0))</f>
        <v>0</v>
      </c>
      <c r="K2798">
        <f>IF(ISBLANK(Table13[[#This Row],[T3]]),0,IF(Table13[[#This Row],[T3]]&gt;0,1,0))</f>
        <v>1</v>
      </c>
      <c r="L2798">
        <f>IF(ISBLANK(Table13[[#This Row],[T4]]),0,IF(Table13[[#This Row],[T4]]&gt;0,1,0))</f>
        <v>0</v>
      </c>
    </row>
    <row r="2799" spans="1:12">
      <c r="A2799" s="4">
        <v>43794.541666666664</v>
      </c>
      <c r="B2799">
        <f t="shared" si="105"/>
        <v>25</v>
      </c>
      <c r="C2799">
        <f t="shared" si="106"/>
        <v>13</v>
      </c>
      <c r="D2799">
        <v>0</v>
      </c>
      <c r="E2799">
        <v>0</v>
      </c>
      <c r="F2799">
        <v>2</v>
      </c>
      <c r="G2799">
        <v>0</v>
      </c>
      <c r="I2799">
        <f>IF(ISBLANK(Table13[[#This Row],[T1]]),0,IF(Table13[[#This Row],[T1]]&gt;0,1,0))</f>
        <v>0</v>
      </c>
      <c r="J2799">
        <f>IF(ISBLANK(Table13[[#This Row],[T2]]),0,IF(Table13[[#This Row],[T2]]&gt;0,1,0))</f>
        <v>0</v>
      </c>
      <c r="K2799">
        <f>IF(ISBLANK(Table13[[#This Row],[T3]]),0,IF(Table13[[#This Row],[T3]]&gt;0,1,0))</f>
        <v>1</v>
      </c>
      <c r="L2799">
        <f>IF(ISBLANK(Table13[[#This Row],[T4]]),0,IF(Table13[[#This Row],[T4]]&gt;0,1,0))</f>
        <v>0</v>
      </c>
    </row>
    <row r="2800" spans="1:12">
      <c r="A2800" s="4">
        <v>43794.583333333336</v>
      </c>
      <c r="B2800">
        <f t="shared" si="105"/>
        <v>25</v>
      </c>
      <c r="C2800">
        <f t="shared" si="106"/>
        <v>14</v>
      </c>
      <c r="D2800">
        <v>0</v>
      </c>
      <c r="E2800">
        <v>0</v>
      </c>
      <c r="F2800">
        <v>55</v>
      </c>
      <c r="G2800">
        <v>0</v>
      </c>
      <c r="I2800">
        <f>IF(ISBLANK(Table13[[#This Row],[T1]]),0,IF(Table13[[#This Row],[T1]]&gt;0,1,0))</f>
        <v>0</v>
      </c>
      <c r="J2800">
        <f>IF(ISBLANK(Table13[[#This Row],[T2]]),0,IF(Table13[[#This Row],[T2]]&gt;0,1,0))</f>
        <v>0</v>
      </c>
      <c r="K2800">
        <f>IF(ISBLANK(Table13[[#This Row],[T3]]),0,IF(Table13[[#This Row],[T3]]&gt;0,1,0))</f>
        <v>1</v>
      </c>
      <c r="L2800">
        <f>IF(ISBLANK(Table13[[#This Row],[T4]]),0,IF(Table13[[#This Row],[T4]]&gt;0,1,0))</f>
        <v>0</v>
      </c>
    </row>
    <row r="2801" spans="1:12">
      <c r="A2801" s="4">
        <v>43794.625</v>
      </c>
      <c r="B2801">
        <f t="shared" si="105"/>
        <v>25</v>
      </c>
      <c r="C2801">
        <f t="shared" si="106"/>
        <v>15</v>
      </c>
      <c r="D2801">
        <v>0</v>
      </c>
      <c r="E2801">
        <v>0</v>
      </c>
      <c r="F2801">
        <v>57</v>
      </c>
      <c r="G2801">
        <v>0</v>
      </c>
      <c r="I2801">
        <f>IF(ISBLANK(Table13[[#This Row],[T1]]),0,IF(Table13[[#This Row],[T1]]&gt;0,1,0))</f>
        <v>0</v>
      </c>
      <c r="J2801">
        <f>IF(ISBLANK(Table13[[#This Row],[T2]]),0,IF(Table13[[#This Row],[T2]]&gt;0,1,0))</f>
        <v>0</v>
      </c>
      <c r="K2801">
        <f>IF(ISBLANK(Table13[[#This Row],[T3]]),0,IF(Table13[[#This Row],[T3]]&gt;0,1,0))</f>
        <v>1</v>
      </c>
      <c r="L2801">
        <f>IF(ISBLANK(Table13[[#This Row],[T4]]),0,IF(Table13[[#This Row],[T4]]&gt;0,1,0))</f>
        <v>0</v>
      </c>
    </row>
    <row r="2802" spans="1:12">
      <c r="A2802" s="4">
        <v>43794.666666666664</v>
      </c>
      <c r="B2802">
        <f t="shared" si="105"/>
        <v>25</v>
      </c>
      <c r="C2802">
        <f t="shared" si="106"/>
        <v>16</v>
      </c>
      <c r="D2802">
        <v>0</v>
      </c>
      <c r="E2802">
        <v>0</v>
      </c>
      <c r="F2802">
        <v>58</v>
      </c>
      <c r="G2802">
        <v>0</v>
      </c>
      <c r="I2802">
        <f>IF(ISBLANK(Table13[[#This Row],[T1]]),0,IF(Table13[[#This Row],[T1]]&gt;0,1,0))</f>
        <v>0</v>
      </c>
      <c r="J2802">
        <f>IF(ISBLANK(Table13[[#This Row],[T2]]),0,IF(Table13[[#This Row],[T2]]&gt;0,1,0))</f>
        <v>0</v>
      </c>
      <c r="K2802">
        <f>IF(ISBLANK(Table13[[#This Row],[T3]]),0,IF(Table13[[#This Row],[T3]]&gt;0,1,0))</f>
        <v>1</v>
      </c>
      <c r="L2802">
        <f>IF(ISBLANK(Table13[[#This Row],[T4]]),0,IF(Table13[[#This Row],[T4]]&gt;0,1,0))</f>
        <v>0</v>
      </c>
    </row>
    <row r="2803" spans="1:12">
      <c r="A2803" s="4">
        <v>43794.708333333336</v>
      </c>
      <c r="B2803">
        <f t="shared" si="105"/>
        <v>25</v>
      </c>
      <c r="C2803">
        <f t="shared" si="106"/>
        <v>17</v>
      </c>
      <c r="D2803">
        <v>0</v>
      </c>
      <c r="E2803">
        <v>0</v>
      </c>
      <c r="F2803">
        <v>58</v>
      </c>
      <c r="G2803">
        <v>0</v>
      </c>
      <c r="I2803">
        <f>IF(ISBLANK(Table13[[#This Row],[T1]]),0,IF(Table13[[#This Row],[T1]]&gt;0,1,0))</f>
        <v>0</v>
      </c>
      <c r="J2803">
        <f>IF(ISBLANK(Table13[[#This Row],[T2]]),0,IF(Table13[[#This Row],[T2]]&gt;0,1,0))</f>
        <v>0</v>
      </c>
      <c r="K2803">
        <f>IF(ISBLANK(Table13[[#This Row],[T3]]),0,IF(Table13[[#This Row],[T3]]&gt;0,1,0))</f>
        <v>1</v>
      </c>
      <c r="L2803">
        <f>IF(ISBLANK(Table13[[#This Row],[T4]]),0,IF(Table13[[#This Row],[T4]]&gt;0,1,0))</f>
        <v>0</v>
      </c>
    </row>
    <row r="2804" spans="1:12">
      <c r="A2804" s="4">
        <v>43794.75</v>
      </c>
      <c r="B2804">
        <f t="shared" si="105"/>
        <v>25</v>
      </c>
      <c r="C2804">
        <f t="shared" si="106"/>
        <v>18</v>
      </c>
      <c r="D2804">
        <v>0</v>
      </c>
      <c r="E2804">
        <v>0</v>
      </c>
      <c r="F2804">
        <v>58</v>
      </c>
      <c r="G2804">
        <v>0</v>
      </c>
      <c r="I2804">
        <f>IF(ISBLANK(Table13[[#This Row],[T1]]),0,IF(Table13[[#This Row],[T1]]&gt;0,1,0))</f>
        <v>0</v>
      </c>
      <c r="J2804">
        <f>IF(ISBLANK(Table13[[#This Row],[T2]]),0,IF(Table13[[#This Row],[T2]]&gt;0,1,0))</f>
        <v>0</v>
      </c>
      <c r="K2804">
        <f>IF(ISBLANK(Table13[[#This Row],[T3]]),0,IF(Table13[[#This Row],[T3]]&gt;0,1,0))</f>
        <v>1</v>
      </c>
      <c r="L2804">
        <f>IF(ISBLANK(Table13[[#This Row],[T4]]),0,IF(Table13[[#This Row],[T4]]&gt;0,1,0))</f>
        <v>0</v>
      </c>
    </row>
    <row r="2805" spans="1:12">
      <c r="A2805" s="4">
        <v>43794.791666666664</v>
      </c>
      <c r="B2805">
        <f t="shared" si="105"/>
        <v>25</v>
      </c>
      <c r="C2805">
        <f t="shared" si="106"/>
        <v>19</v>
      </c>
      <c r="D2805">
        <v>42</v>
      </c>
      <c r="E2805">
        <v>0</v>
      </c>
      <c r="F2805">
        <v>58</v>
      </c>
      <c r="G2805">
        <v>0</v>
      </c>
      <c r="I2805">
        <f>IF(ISBLANK(Table13[[#This Row],[T1]]),0,IF(Table13[[#This Row],[T1]]&gt;0,1,0))</f>
        <v>1</v>
      </c>
      <c r="J2805">
        <f>IF(ISBLANK(Table13[[#This Row],[T2]]),0,IF(Table13[[#This Row],[T2]]&gt;0,1,0))</f>
        <v>0</v>
      </c>
      <c r="K2805">
        <f>IF(ISBLANK(Table13[[#This Row],[T3]]),0,IF(Table13[[#This Row],[T3]]&gt;0,1,0))</f>
        <v>1</v>
      </c>
      <c r="L2805">
        <f>IF(ISBLANK(Table13[[#This Row],[T4]]),0,IF(Table13[[#This Row],[T4]]&gt;0,1,0))</f>
        <v>0</v>
      </c>
    </row>
    <row r="2806" spans="1:12">
      <c r="A2806" s="4">
        <v>43794.833333333336</v>
      </c>
      <c r="B2806">
        <f t="shared" si="105"/>
        <v>25</v>
      </c>
      <c r="C2806">
        <f t="shared" si="106"/>
        <v>20</v>
      </c>
      <c r="D2806">
        <v>58</v>
      </c>
      <c r="E2806">
        <v>0</v>
      </c>
      <c r="F2806">
        <v>55</v>
      </c>
      <c r="G2806">
        <v>0</v>
      </c>
      <c r="I2806">
        <f>IF(ISBLANK(Table13[[#This Row],[T1]]),0,IF(Table13[[#This Row],[T1]]&gt;0,1,0))</f>
        <v>1</v>
      </c>
      <c r="J2806">
        <f>IF(ISBLANK(Table13[[#This Row],[T2]]),0,IF(Table13[[#This Row],[T2]]&gt;0,1,0))</f>
        <v>0</v>
      </c>
      <c r="K2806">
        <f>IF(ISBLANK(Table13[[#This Row],[T3]]),0,IF(Table13[[#This Row],[T3]]&gt;0,1,0))</f>
        <v>1</v>
      </c>
      <c r="L2806">
        <f>IF(ISBLANK(Table13[[#This Row],[T4]]),0,IF(Table13[[#This Row],[T4]]&gt;0,1,0))</f>
        <v>0</v>
      </c>
    </row>
    <row r="2807" spans="1:12">
      <c r="A2807" s="4">
        <v>43794.875</v>
      </c>
      <c r="B2807">
        <f t="shared" si="105"/>
        <v>25</v>
      </c>
      <c r="C2807">
        <f t="shared" si="106"/>
        <v>21</v>
      </c>
      <c r="D2807">
        <v>57</v>
      </c>
      <c r="E2807">
        <v>4</v>
      </c>
      <c r="F2807">
        <v>57</v>
      </c>
      <c r="G2807">
        <v>0</v>
      </c>
      <c r="I2807">
        <f>IF(ISBLANK(Table13[[#This Row],[T1]]),0,IF(Table13[[#This Row],[T1]]&gt;0,1,0))</f>
        <v>1</v>
      </c>
      <c r="J2807">
        <f>IF(ISBLANK(Table13[[#This Row],[T2]]),0,IF(Table13[[#This Row],[T2]]&gt;0,1,0))</f>
        <v>1</v>
      </c>
      <c r="K2807">
        <f>IF(ISBLANK(Table13[[#This Row],[T3]]),0,IF(Table13[[#This Row],[T3]]&gt;0,1,0))</f>
        <v>1</v>
      </c>
      <c r="L2807">
        <f>IF(ISBLANK(Table13[[#This Row],[T4]]),0,IF(Table13[[#This Row],[T4]]&gt;0,1,0))</f>
        <v>0</v>
      </c>
    </row>
    <row r="2808" spans="1:12">
      <c r="A2808" s="4">
        <v>43794.916666666664</v>
      </c>
      <c r="B2808">
        <f t="shared" si="105"/>
        <v>25</v>
      </c>
      <c r="C2808">
        <f t="shared" si="106"/>
        <v>22</v>
      </c>
      <c r="D2808">
        <v>58</v>
      </c>
      <c r="E2808">
        <v>53</v>
      </c>
      <c r="F2808">
        <v>58</v>
      </c>
      <c r="G2808">
        <v>0</v>
      </c>
      <c r="I2808">
        <f>IF(ISBLANK(Table13[[#This Row],[T1]]),0,IF(Table13[[#This Row],[T1]]&gt;0,1,0))</f>
        <v>1</v>
      </c>
      <c r="J2808">
        <f>IF(ISBLANK(Table13[[#This Row],[T2]]),0,IF(Table13[[#This Row],[T2]]&gt;0,1,0))</f>
        <v>1</v>
      </c>
      <c r="K2808">
        <f>IF(ISBLANK(Table13[[#This Row],[T3]]),0,IF(Table13[[#This Row],[T3]]&gt;0,1,0))</f>
        <v>1</v>
      </c>
      <c r="L2808">
        <f>IF(ISBLANK(Table13[[#This Row],[T4]]),0,IF(Table13[[#This Row],[T4]]&gt;0,1,0))</f>
        <v>0</v>
      </c>
    </row>
    <row r="2809" spans="1:12">
      <c r="A2809" s="4">
        <v>43794.958333333336</v>
      </c>
      <c r="B2809">
        <f t="shared" si="105"/>
        <v>25</v>
      </c>
      <c r="C2809">
        <f t="shared" si="106"/>
        <v>23</v>
      </c>
      <c r="D2809">
        <v>58</v>
      </c>
      <c r="E2809">
        <v>58</v>
      </c>
      <c r="F2809">
        <v>58</v>
      </c>
      <c r="G2809">
        <v>0</v>
      </c>
      <c r="I2809">
        <f>IF(ISBLANK(Table13[[#This Row],[T1]]),0,IF(Table13[[#This Row],[T1]]&gt;0,1,0))</f>
        <v>1</v>
      </c>
      <c r="J2809">
        <f>IF(ISBLANK(Table13[[#This Row],[T2]]),0,IF(Table13[[#This Row],[T2]]&gt;0,1,0))</f>
        <v>1</v>
      </c>
      <c r="K2809">
        <f>IF(ISBLANK(Table13[[#This Row],[T3]]),0,IF(Table13[[#This Row],[T3]]&gt;0,1,0))</f>
        <v>1</v>
      </c>
      <c r="L2809">
        <f>IF(ISBLANK(Table13[[#This Row],[T4]]),0,IF(Table13[[#This Row],[T4]]&gt;0,1,0))</f>
        <v>0</v>
      </c>
    </row>
    <row r="2810" spans="1:12">
      <c r="A2810" s="4">
        <v>43795</v>
      </c>
      <c r="B2810">
        <f t="shared" si="105"/>
        <v>26</v>
      </c>
      <c r="C2810">
        <f t="shared" si="106"/>
        <v>0</v>
      </c>
      <c r="D2810">
        <v>58</v>
      </c>
      <c r="E2810">
        <v>58</v>
      </c>
      <c r="F2810">
        <v>58</v>
      </c>
      <c r="G2810">
        <v>0</v>
      </c>
      <c r="I2810">
        <f>IF(ISBLANK(Table13[[#This Row],[T1]]),0,IF(Table13[[#This Row],[T1]]&gt;0,1,0))</f>
        <v>1</v>
      </c>
      <c r="J2810">
        <f>IF(ISBLANK(Table13[[#This Row],[T2]]),0,IF(Table13[[#This Row],[T2]]&gt;0,1,0))</f>
        <v>1</v>
      </c>
      <c r="K2810">
        <f>IF(ISBLANK(Table13[[#This Row],[T3]]),0,IF(Table13[[#This Row],[T3]]&gt;0,1,0))</f>
        <v>1</v>
      </c>
      <c r="L2810">
        <f>IF(ISBLANK(Table13[[#This Row],[T4]]),0,IF(Table13[[#This Row],[T4]]&gt;0,1,0))</f>
        <v>0</v>
      </c>
    </row>
    <row r="2811" spans="1:12">
      <c r="A2811" s="4">
        <v>43795.041666666664</v>
      </c>
      <c r="B2811">
        <f t="shared" si="105"/>
        <v>26</v>
      </c>
      <c r="C2811">
        <f t="shared" si="106"/>
        <v>1</v>
      </c>
      <c r="D2811">
        <v>58</v>
      </c>
      <c r="E2811">
        <v>58</v>
      </c>
      <c r="F2811">
        <v>58</v>
      </c>
      <c r="G2811">
        <v>0</v>
      </c>
      <c r="I2811">
        <f>IF(ISBLANK(Table13[[#This Row],[T1]]),0,IF(Table13[[#This Row],[T1]]&gt;0,1,0))</f>
        <v>1</v>
      </c>
      <c r="J2811">
        <f>IF(ISBLANK(Table13[[#This Row],[T2]]),0,IF(Table13[[#This Row],[T2]]&gt;0,1,0))</f>
        <v>1</v>
      </c>
      <c r="K2811">
        <f>IF(ISBLANK(Table13[[#This Row],[T3]]),0,IF(Table13[[#This Row],[T3]]&gt;0,1,0))</f>
        <v>1</v>
      </c>
      <c r="L2811">
        <f>IF(ISBLANK(Table13[[#This Row],[T4]]),0,IF(Table13[[#This Row],[T4]]&gt;0,1,0))</f>
        <v>0</v>
      </c>
    </row>
    <row r="2812" spans="1:12">
      <c r="A2812" s="4">
        <v>43795.083333333336</v>
      </c>
      <c r="B2812">
        <f t="shared" si="105"/>
        <v>26</v>
      </c>
      <c r="C2812">
        <f t="shared" si="106"/>
        <v>2</v>
      </c>
      <c r="D2812">
        <v>57</v>
      </c>
      <c r="E2812">
        <v>57</v>
      </c>
      <c r="F2812">
        <v>57</v>
      </c>
      <c r="G2812">
        <v>0</v>
      </c>
      <c r="I2812">
        <f>IF(ISBLANK(Table13[[#This Row],[T1]]),0,IF(Table13[[#This Row],[T1]]&gt;0,1,0))</f>
        <v>1</v>
      </c>
      <c r="J2812">
        <f>IF(ISBLANK(Table13[[#This Row],[T2]]),0,IF(Table13[[#This Row],[T2]]&gt;0,1,0))</f>
        <v>1</v>
      </c>
      <c r="K2812">
        <f>IF(ISBLANK(Table13[[#This Row],[T3]]),0,IF(Table13[[#This Row],[T3]]&gt;0,1,0))</f>
        <v>1</v>
      </c>
      <c r="L2812">
        <f>IF(ISBLANK(Table13[[#This Row],[T4]]),0,IF(Table13[[#This Row],[T4]]&gt;0,1,0))</f>
        <v>0</v>
      </c>
    </row>
    <row r="2813" spans="1:12">
      <c r="A2813" s="4">
        <v>43795.125</v>
      </c>
      <c r="B2813">
        <f t="shared" si="105"/>
        <v>26</v>
      </c>
      <c r="C2813">
        <f t="shared" si="106"/>
        <v>3</v>
      </c>
      <c r="D2813">
        <v>58</v>
      </c>
      <c r="E2813">
        <v>58</v>
      </c>
      <c r="F2813">
        <v>58</v>
      </c>
      <c r="G2813">
        <v>0</v>
      </c>
      <c r="I2813">
        <f>IF(ISBLANK(Table13[[#This Row],[T1]]),0,IF(Table13[[#This Row],[T1]]&gt;0,1,0))</f>
        <v>1</v>
      </c>
      <c r="J2813">
        <f>IF(ISBLANK(Table13[[#This Row],[T2]]),0,IF(Table13[[#This Row],[T2]]&gt;0,1,0))</f>
        <v>1</v>
      </c>
      <c r="K2813">
        <f>IF(ISBLANK(Table13[[#This Row],[T3]]),0,IF(Table13[[#This Row],[T3]]&gt;0,1,0))</f>
        <v>1</v>
      </c>
      <c r="L2813">
        <f>IF(ISBLANK(Table13[[#This Row],[T4]]),0,IF(Table13[[#This Row],[T4]]&gt;0,1,0))</f>
        <v>0</v>
      </c>
    </row>
    <row r="2814" spans="1:12">
      <c r="A2814" s="4">
        <v>43795.166666666664</v>
      </c>
      <c r="B2814">
        <f t="shared" si="105"/>
        <v>26</v>
      </c>
      <c r="C2814">
        <f t="shared" si="106"/>
        <v>4</v>
      </c>
      <c r="D2814">
        <v>58</v>
      </c>
      <c r="E2814">
        <v>58</v>
      </c>
      <c r="F2814">
        <v>58</v>
      </c>
      <c r="G2814">
        <v>0</v>
      </c>
      <c r="I2814">
        <f>IF(ISBLANK(Table13[[#This Row],[T1]]),0,IF(Table13[[#This Row],[T1]]&gt;0,1,0))</f>
        <v>1</v>
      </c>
      <c r="J2814">
        <f>IF(ISBLANK(Table13[[#This Row],[T2]]),0,IF(Table13[[#This Row],[T2]]&gt;0,1,0))</f>
        <v>1</v>
      </c>
      <c r="K2814">
        <f>IF(ISBLANK(Table13[[#This Row],[T3]]),0,IF(Table13[[#This Row],[T3]]&gt;0,1,0))</f>
        <v>1</v>
      </c>
      <c r="L2814">
        <f>IF(ISBLANK(Table13[[#This Row],[T4]]),0,IF(Table13[[#This Row],[T4]]&gt;0,1,0))</f>
        <v>0</v>
      </c>
    </row>
    <row r="2815" spans="1:12">
      <c r="A2815" s="4">
        <v>43795.208333333336</v>
      </c>
      <c r="B2815">
        <f t="shared" si="105"/>
        <v>26</v>
      </c>
      <c r="C2815">
        <f t="shared" si="106"/>
        <v>5</v>
      </c>
      <c r="D2815">
        <v>58</v>
      </c>
      <c r="E2815">
        <v>58</v>
      </c>
      <c r="F2815">
        <v>58</v>
      </c>
      <c r="G2815">
        <v>0</v>
      </c>
      <c r="I2815">
        <f>IF(ISBLANK(Table13[[#This Row],[T1]]),0,IF(Table13[[#This Row],[T1]]&gt;0,1,0))</f>
        <v>1</v>
      </c>
      <c r="J2815">
        <f>IF(ISBLANK(Table13[[#This Row],[T2]]),0,IF(Table13[[#This Row],[T2]]&gt;0,1,0))</f>
        <v>1</v>
      </c>
      <c r="K2815">
        <f>IF(ISBLANK(Table13[[#This Row],[T3]]),0,IF(Table13[[#This Row],[T3]]&gt;0,1,0))</f>
        <v>1</v>
      </c>
      <c r="L2815">
        <f>IF(ISBLANK(Table13[[#This Row],[T4]]),0,IF(Table13[[#This Row],[T4]]&gt;0,1,0))</f>
        <v>0</v>
      </c>
    </row>
    <row r="2816" spans="1:12">
      <c r="A2816" s="4">
        <v>43795.25</v>
      </c>
      <c r="B2816">
        <f t="shared" si="105"/>
        <v>26</v>
      </c>
      <c r="C2816">
        <f t="shared" si="106"/>
        <v>6</v>
      </c>
      <c r="D2816">
        <v>57</v>
      </c>
      <c r="E2816">
        <v>57</v>
      </c>
      <c r="F2816">
        <v>57</v>
      </c>
      <c r="G2816">
        <v>0</v>
      </c>
      <c r="I2816">
        <f>IF(ISBLANK(Table13[[#This Row],[T1]]),0,IF(Table13[[#This Row],[T1]]&gt;0,1,0))</f>
        <v>1</v>
      </c>
      <c r="J2816">
        <f>IF(ISBLANK(Table13[[#This Row],[T2]]),0,IF(Table13[[#This Row],[T2]]&gt;0,1,0))</f>
        <v>1</v>
      </c>
      <c r="K2816">
        <f>IF(ISBLANK(Table13[[#This Row],[T3]]),0,IF(Table13[[#This Row],[T3]]&gt;0,1,0))</f>
        <v>1</v>
      </c>
      <c r="L2816">
        <f>IF(ISBLANK(Table13[[#This Row],[T4]]),0,IF(Table13[[#This Row],[T4]]&gt;0,1,0))</f>
        <v>0</v>
      </c>
    </row>
    <row r="2817" spans="1:12">
      <c r="A2817" s="4">
        <v>43795.291666666664</v>
      </c>
      <c r="B2817">
        <f t="shared" si="105"/>
        <v>26</v>
      </c>
      <c r="C2817">
        <f t="shared" si="106"/>
        <v>7</v>
      </c>
      <c r="D2817">
        <v>49</v>
      </c>
      <c r="E2817">
        <v>47</v>
      </c>
      <c r="F2817">
        <v>58</v>
      </c>
      <c r="G2817">
        <v>0</v>
      </c>
      <c r="I2817">
        <f>IF(ISBLANK(Table13[[#This Row],[T1]]),0,IF(Table13[[#This Row],[T1]]&gt;0,1,0))</f>
        <v>1</v>
      </c>
      <c r="J2817">
        <f>IF(ISBLANK(Table13[[#This Row],[T2]]),0,IF(Table13[[#This Row],[T2]]&gt;0,1,0))</f>
        <v>1</v>
      </c>
      <c r="K2817">
        <f>IF(ISBLANK(Table13[[#This Row],[T3]]),0,IF(Table13[[#This Row],[T3]]&gt;0,1,0))</f>
        <v>1</v>
      </c>
      <c r="L2817">
        <f>IF(ISBLANK(Table13[[#This Row],[T4]]),0,IF(Table13[[#This Row],[T4]]&gt;0,1,0))</f>
        <v>0</v>
      </c>
    </row>
    <row r="2818" spans="1:12">
      <c r="A2818" s="4">
        <v>43795.333333333336</v>
      </c>
      <c r="B2818">
        <f t="shared" ref="B2818:B2881" si="107">DAY(A2818)</f>
        <v>26</v>
      </c>
      <c r="C2818">
        <f t="shared" si="106"/>
        <v>8</v>
      </c>
      <c r="D2818">
        <v>0</v>
      </c>
      <c r="E2818">
        <v>51</v>
      </c>
      <c r="F2818">
        <v>58</v>
      </c>
      <c r="G2818">
        <v>0</v>
      </c>
      <c r="I2818">
        <f>IF(ISBLANK(Table13[[#This Row],[T1]]),0,IF(Table13[[#This Row],[T1]]&gt;0,1,0))</f>
        <v>0</v>
      </c>
      <c r="J2818">
        <f>IF(ISBLANK(Table13[[#This Row],[T2]]),0,IF(Table13[[#This Row],[T2]]&gt;0,1,0))</f>
        <v>1</v>
      </c>
      <c r="K2818">
        <f>IF(ISBLANK(Table13[[#This Row],[T3]]),0,IF(Table13[[#This Row],[T3]]&gt;0,1,0))</f>
        <v>1</v>
      </c>
      <c r="L2818">
        <f>IF(ISBLANK(Table13[[#This Row],[T4]]),0,IF(Table13[[#This Row],[T4]]&gt;0,1,0))</f>
        <v>0</v>
      </c>
    </row>
    <row r="2819" spans="1:12">
      <c r="A2819" s="4">
        <v>43795.375</v>
      </c>
      <c r="B2819">
        <f t="shared" si="107"/>
        <v>26</v>
      </c>
      <c r="C2819">
        <f t="shared" si="106"/>
        <v>9</v>
      </c>
      <c r="D2819">
        <v>0</v>
      </c>
      <c r="E2819">
        <v>4</v>
      </c>
      <c r="F2819">
        <v>58</v>
      </c>
      <c r="G2819">
        <v>0</v>
      </c>
      <c r="I2819">
        <f>IF(ISBLANK(Table13[[#This Row],[T1]]),0,IF(Table13[[#This Row],[T1]]&gt;0,1,0))</f>
        <v>0</v>
      </c>
      <c r="J2819">
        <f>IF(ISBLANK(Table13[[#This Row],[T2]]),0,IF(Table13[[#This Row],[T2]]&gt;0,1,0))</f>
        <v>1</v>
      </c>
      <c r="K2819">
        <f>IF(ISBLANK(Table13[[#This Row],[T3]]),0,IF(Table13[[#This Row],[T3]]&gt;0,1,0))</f>
        <v>1</v>
      </c>
      <c r="L2819">
        <f>IF(ISBLANK(Table13[[#This Row],[T4]]),0,IF(Table13[[#This Row],[T4]]&gt;0,1,0))</f>
        <v>0</v>
      </c>
    </row>
    <row r="2820" spans="1:12">
      <c r="A2820" s="4">
        <v>43795.416666666664</v>
      </c>
      <c r="B2820">
        <f t="shared" si="107"/>
        <v>26</v>
      </c>
      <c r="C2820">
        <f t="shared" si="106"/>
        <v>10</v>
      </c>
      <c r="D2820">
        <v>0</v>
      </c>
      <c r="E2820">
        <v>0</v>
      </c>
      <c r="F2820">
        <v>58</v>
      </c>
      <c r="G2820">
        <v>0</v>
      </c>
      <c r="I2820">
        <f>IF(ISBLANK(Table13[[#This Row],[T1]]),0,IF(Table13[[#This Row],[T1]]&gt;0,1,0))</f>
        <v>0</v>
      </c>
      <c r="J2820">
        <f>IF(ISBLANK(Table13[[#This Row],[T2]]),0,IF(Table13[[#This Row],[T2]]&gt;0,1,0))</f>
        <v>0</v>
      </c>
      <c r="K2820">
        <f>IF(ISBLANK(Table13[[#This Row],[T3]]),0,IF(Table13[[#This Row],[T3]]&gt;0,1,0))</f>
        <v>1</v>
      </c>
      <c r="L2820">
        <f>IF(ISBLANK(Table13[[#This Row],[T4]]),0,IF(Table13[[#This Row],[T4]]&gt;0,1,0))</f>
        <v>0</v>
      </c>
    </row>
    <row r="2821" spans="1:12">
      <c r="A2821" s="4">
        <v>43795.458333333336</v>
      </c>
      <c r="B2821">
        <f t="shared" si="107"/>
        <v>26</v>
      </c>
      <c r="C2821">
        <f t="shared" si="106"/>
        <v>11</v>
      </c>
      <c r="D2821">
        <v>0</v>
      </c>
      <c r="E2821">
        <v>0</v>
      </c>
      <c r="F2821">
        <v>57</v>
      </c>
      <c r="G2821">
        <v>0</v>
      </c>
      <c r="I2821">
        <f>IF(ISBLANK(Table13[[#This Row],[T1]]),0,IF(Table13[[#This Row],[T1]]&gt;0,1,0))</f>
        <v>0</v>
      </c>
      <c r="J2821">
        <f>IF(ISBLANK(Table13[[#This Row],[T2]]),0,IF(Table13[[#This Row],[T2]]&gt;0,1,0))</f>
        <v>0</v>
      </c>
      <c r="K2821">
        <f>IF(ISBLANK(Table13[[#This Row],[T3]]),0,IF(Table13[[#This Row],[T3]]&gt;0,1,0))</f>
        <v>1</v>
      </c>
      <c r="L2821">
        <f>IF(ISBLANK(Table13[[#This Row],[T4]]),0,IF(Table13[[#This Row],[T4]]&gt;0,1,0))</f>
        <v>0</v>
      </c>
    </row>
    <row r="2822" spans="1:12">
      <c r="A2822" s="4">
        <v>43795.5</v>
      </c>
      <c r="B2822">
        <f t="shared" si="107"/>
        <v>26</v>
      </c>
      <c r="C2822">
        <f t="shared" si="106"/>
        <v>12</v>
      </c>
      <c r="D2822">
        <v>0</v>
      </c>
      <c r="E2822">
        <v>0</v>
      </c>
      <c r="F2822">
        <v>57</v>
      </c>
      <c r="G2822">
        <v>0</v>
      </c>
      <c r="I2822">
        <f>IF(ISBLANK(Table13[[#This Row],[T1]]),0,IF(Table13[[#This Row],[T1]]&gt;0,1,0))</f>
        <v>0</v>
      </c>
      <c r="J2822">
        <f>IF(ISBLANK(Table13[[#This Row],[T2]]),0,IF(Table13[[#This Row],[T2]]&gt;0,1,0))</f>
        <v>0</v>
      </c>
      <c r="K2822">
        <f>IF(ISBLANK(Table13[[#This Row],[T3]]),0,IF(Table13[[#This Row],[T3]]&gt;0,1,0))</f>
        <v>1</v>
      </c>
      <c r="L2822">
        <f>IF(ISBLANK(Table13[[#This Row],[T4]]),0,IF(Table13[[#This Row],[T4]]&gt;0,1,0))</f>
        <v>0</v>
      </c>
    </row>
    <row r="2823" spans="1:12">
      <c r="A2823" s="4">
        <v>43795.541666666664</v>
      </c>
      <c r="B2823">
        <f t="shared" si="107"/>
        <v>26</v>
      </c>
      <c r="C2823">
        <f t="shared" si="106"/>
        <v>13</v>
      </c>
      <c r="D2823">
        <v>0</v>
      </c>
      <c r="E2823">
        <v>0</v>
      </c>
      <c r="F2823">
        <v>27</v>
      </c>
      <c r="G2823">
        <v>0</v>
      </c>
      <c r="I2823">
        <f>IF(ISBLANK(Table13[[#This Row],[T1]]),0,IF(Table13[[#This Row],[T1]]&gt;0,1,0))</f>
        <v>0</v>
      </c>
      <c r="J2823">
        <f>IF(ISBLANK(Table13[[#This Row],[T2]]),0,IF(Table13[[#This Row],[T2]]&gt;0,1,0))</f>
        <v>0</v>
      </c>
      <c r="K2823">
        <f>IF(ISBLANK(Table13[[#This Row],[T3]]),0,IF(Table13[[#This Row],[T3]]&gt;0,1,0))</f>
        <v>1</v>
      </c>
      <c r="L2823">
        <f>IF(ISBLANK(Table13[[#This Row],[T4]]),0,IF(Table13[[#This Row],[T4]]&gt;0,1,0))</f>
        <v>0</v>
      </c>
    </row>
    <row r="2824" spans="1:12">
      <c r="A2824" s="4">
        <v>43795.583333333336</v>
      </c>
      <c r="B2824">
        <f t="shared" si="107"/>
        <v>26</v>
      </c>
      <c r="C2824">
        <f t="shared" si="106"/>
        <v>14</v>
      </c>
      <c r="D2824">
        <v>0</v>
      </c>
      <c r="E2824">
        <v>0</v>
      </c>
      <c r="F2824">
        <v>24</v>
      </c>
      <c r="G2824">
        <v>0</v>
      </c>
      <c r="I2824">
        <f>IF(ISBLANK(Table13[[#This Row],[T1]]),0,IF(Table13[[#This Row],[T1]]&gt;0,1,0))</f>
        <v>0</v>
      </c>
      <c r="J2824">
        <f>IF(ISBLANK(Table13[[#This Row],[T2]]),0,IF(Table13[[#This Row],[T2]]&gt;0,1,0))</f>
        <v>0</v>
      </c>
      <c r="K2824">
        <f>IF(ISBLANK(Table13[[#This Row],[T3]]),0,IF(Table13[[#This Row],[T3]]&gt;0,1,0))</f>
        <v>1</v>
      </c>
      <c r="L2824">
        <f>IF(ISBLANK(Table13[[#This Row],[T4]]),0,IF(Table13[[#This Row],[T4]]&gt;0,1,0))</f>
        <v>0</v>
      </c>
    </row>
    <row r="2825" spans="1:12">
      <c r="A2825" s="4">
        <v>43795.625</v>
      </c>
      <c r="B2825">
        <f t="shared" si="107"/>
        <v>26</v>
      </c>
      <c r="C2825">
        <f t="shared" si="106"/>
        <v>15</v>
      </c>
      <c r="D2825">
        <v>0</v>
      </c>
      <c r="E2825">
        <v>0</v>
      </c>
      <c r="F2825">
        <v>58</v>
      </c>
      <c r="G2825">
        <v>0</v>
      </c>
      <c r="I2825">
        <f>IF(ISBLANK(Table13[[#This Row],[T1]]),0,IF(Table13[[#This Row],[T1]]&gt;0,1,0))</f>
        <v>0</v>
      </c>
      <c r="J2825">
        <f>IF(ISBLANK(Table13[[#This Row],[T2]]),0,IF(Table13[[#This Row],[T2]]&gt;0,1,0))</f>
        <v>0</v>
      </c>
      <c r="K2825">
        <f>IF(ISBLANK(Table13[[#This Row],[T3]]),0,IF(Table13[[#This Row],[T3]]&gt;0,1,0))</f>
        <v>1</v>
      </c>
      <c r="L2825">
        <f>IF(ISBLANK(Table13[[#This Row],[T4]]),0,IF(Table13[[#This Row],[T4]]&gt;0,1,0))</f>
        <v>0</v>
      </c>
    </row>
    <row r="2826" spans="1:12">
      <c r="A2826" s="4">
        <v>43795.666666666664</v>
      </c>
      <c r="B2826">
        <f t="shared" si="107"/>
        <v>26</v>
      </c>
      <c r="C2826">
        <f t="shared" si="106"/>
        <v>16</v>
      </c>
      <c r="D2826">
        <v>0</v>
      </c>
      <c r="E2826">
        <v>0</v>
      </c>
      <c r="F2826">
        <v>58</v>
      </c>
      <c r="G2826">
        <v>0</v>
      </c>
      <c r="I2826">
        <f>IF(ISBLANK(Table13[[#This Row],[T1]]),0,IF(Table13[[#This Row],[T1]]&gt;0,1,0))</f>
        <v>0</v>
      </c>
      <c r="J2826">
        <f>IF(ISBLANK(Table13[[#This Row],[T2]]),0,IF(Table13[[#This Row],[T2]]&gt;0,1,0))</f>
        <v>0</v>
      </c>
      <c r="K2826">
        <f>IF(ISBLANK(Table13[[#This Row],[T3]]),0,IF(Table13[[#This Row],[T3]]&gt;0,1,0))</f>
        <v>1</v>
      </c>
      <c r="L2826">
        <f>IF(ISBLANK(Table13[[#This Row],[T4]]),0,IF(Table13[[#This Row],[T4]]&gt;0,1,0))</f>
        <v>0</v>
      </c>
    </row>
    <row r="2827" spans="1:12">
      <c r="A2827" s="4">
        <v>43795.708333333336</v>
      </c>
      <c r="B2827">
        <f t="shared" si="107"/>
        <v>26</v>
      </c>
      <c r="C2827">
        <f t="shared" si="106"/>
        <v>17</v>
      </c>
      <c r="D2827">
        <v>0</v>
      </c>
      <c r="E2827">
        <v>0</v>
      </c>
      <c r="F2827">
        <v>56</v>
      </c>
      <c r="G2827">
        <v>0</v>
      </c>
      <c r="I2827">
        <f>IF(ISBLANK(Table13[[#This Row],[T1]]),0,IF(Table13[[#This Row],[T1]]&gt;0,1,0))</f>
        <v>0</v>
      </c>
      <c r="J2827">
        <f>IF(ISBLANK(Table13[[#This Row],[T2]]),0,IF(Table13[[#This Row],[T2]]&gt;0,1,0))</f>
        <v>0</v>
      </c>
      <c r="K2827">
        <f>IF(ISBLANK(Table13[[#This Row],[T3]]),0,IF(Table13[[#This Row],[T3]]&gt;0,1,0))</f>
        <v>1</v>
      </c>
      <c r="L2827">
        <f>IF(ISBLANK(Table13[[#This Row],[T4]]),0,IF(Table13[[#This Row],[T4]]&gt;0,1,0))</f>
        <v>0</v>
      </c>
    </row>
    <row r="2828" spans="1:12">
      <c r="A2828" s="4">
        <v>43795.75</v>
      </c>
      <c r="B2828">
        <f t="shared" si="107"/>
        <v>26</v>
      </c>
      <c r="C2828">
        <f t="shared" si="106"/>
        <v>18</v>
      </c>
      <c r="D2828">
        <v>0</v>
      </c>
      <c r="E2828">
        <v>0</v>
      </c>
      <c r="F2828">
        <v>58</v>
      </c>
      <c r="G2828">
        <v>0</v>
      </c>
      <c r="I2828">
        <f>IF(ISBLANK(Table13[[#This Row],[T1]]),0,IF(Table13[[#This Row],[T1]]&gt;0,1,0))</f>
        <v>0</v>
      </c>
      <c r="J2828">
        <f>IF(ISBLANK(Table13[[#This Row],[T2]]),0,IF(Table13[[#This Row],[T2]]&gt;0,1,0))</f>
        <v>0</v>
      </c>
      <c r="K2828">
        <f>IF(ISBLANK(Table13[[#This Row],[T3]]),0,IF(Table13[[#This Row],[T3]]&gt;0,1,0))</f>
        <v>1</v>
      </c>
      <c r="L2828">
        <f>IF(ISBLANK(Table13[[#This Row],[T4]]),0,IF(Table13[[#This Row],[T4]]&gt;0,1,0))</f>
        <v>0</v>
      </c>
    </row>
    <row r="2829" spans="1:12">
      <c r="A2829" s="4">
        <v>43795.791666666664</v>
      </c>
      <c r="B2829">
        <f t="shared" si="107"/>
        <v>26</v>
      </c>
      <c r="C2829">
        <f t="shared" si="106"/>
        <v>19</v>
      </c>
      <c r="D2829">
        <v>0</v>
      </c>
      <c r="E2829">
        <v>0</v>
      </c>
      <c r="F2829">
        <v>58</v>
      </c>
      <c r="G2829">
        <v>0</v>
      </c>
      <c r="I2829">
        <f>IF(ISBLANK(Table13[[#This Row],[T1]]),0,IF(Table13[[#This Row],[T1]]&gt;0,1,0))</f>
        <v>0</v>
      </c>
      <c r="J2829">
        <f>IF(ISBLANK(Table13[[#This Row],[T2]]),0,IF(Table13[[#This Row],[T2]]&gt;0,1,0))</f>
        <v>0</v>
      </c>
      <c r="K2829">
        <f>IF(ISBLANK(Table13[[#This Row],[T3]]),0,IF(Table13[[#This Row],[T3]]&gt;0,1,0))</f>
        <v>1</v>
      </c>
      <c r="L2829">
        <f>IF(ISBLANK(Table13[[#This Row],[T4]]),0,IF(Table13[[#This Row],[T4]]&gt;0,1,0))</f>
        <v>0</v>
      </c>
    </row>
    <row r="2830" spans="1:12">
      <c r="A2830" s="4">
        <v>43795.833333333336</v>
      </c>
      <c r="B2830">
        <f t="shared" si="107"/>
        <v>26</v>
      </c>
      <c r="C2830">
        <f t="shared" si="106"/>
        <v>20</v>
      </c>
      <c r="D2830">
        <v>0</v>
      </c>
      <c r="E2830">
        <v>0</v>
      </c>
      <c r="F2830">
        <v>58</v>
      </c>
      <c r="G2830">
        <v>0</v>
      </c>
      <c r="I2830">
        <f>IF(ISBLANK(Table13[[#This Row],[T1]]),0,IF(Table13[[#This Row],[T1]]&gt;0,1,0))</f>
        <v>0</v>
      </c>
      <c r="J2830">
        <f>IF(ISBLANK(Table13[[#This Row],[T2]]),0,IF(Table13[[#This Row],[T2]]&gt;0,1,0))</f>
        <v>0</v>
      </c>
      <c r="K2830">
        <f>IF(ISBLANK(Table13[[#This Row],[T3]]),0,IF(Table13[[#This Row],[T3]]&gt;0,1,0))</f>
        <v>1</v>
      </c>
      <c r="L2830">
        <f>IF(ISBLANK(Table13[[#This Row],[T4]]),0,IF(Table13[[#This Row],[T4]]&gt;0,1,0))</f>
        <v>0</v>
      </c>
    </row>
    <row r="2831" spans="1:12">
      <c r="A2831" s="4">
        <v>43795.875</v>
      </c>
      <c r="B2831">
        <f t="shared" si="107"/>
        <v>26</v>
      </c>
      <c r="C2831">
        <f t="shared" si="106"/>
        <v>21</v>
      </c>
      <c r="D2831">
        <v>6</v>
      </c>
      <c r="E2831">
        <v>18</v>
      </c>
      <c r="F2831">
        <v>56</v>
      </c>
      <c r="G2831">
        <v>0</v>
      </c>
      <c r="I2831">
        <f>IF(ISBLANK(Table13[[#This Row],[T1]]),0,IF(Table13[[#This Row],[T1]]&gt;0,1,0))</f>
        <v>1</v>
      </c>
      <c r="J2831">
        <f>IF(ISBLANK(Table13[[#This Row],[T2]]),0,IF(Table13[[#This Row],[T2]]&gt;0,1,0))</f>
        <v>1</v>
      </c>
      <c r="K2831">
        <f>IF(ISBLANK(Table13[[#This Row],[T3]]),0,IF(Table13[[#This Row],[T3]]&gt;0,1,0))</f>
        <v>1</v>
      </c>
      <c r="L2831">
        <f>IF(ISBLANK(Table13[[#This Row],[T4]]),0,IF(Table13[[#This Row],[T4]]&gt;0,1,0))</f>
        <v>0</v>
      </c>
    </row>
    <row r="2832" spans="1:12">
      <c r="A2832" s="4">
        <v>43795.916666666664</v>
      </c>
      <c r="B2832">
        <f t="shared" si="107"/>
        <v>26</v>
      </c>
      <c r="C2832">
        <f t="shared" si="106"/>
        <v>22</v>
      </c>
      <c r="D2832">
        <v>57</v>
      </c>
      <c r="E2832">
        <v>47</v>
      </c>
      <c r="F2832">
        <v>57</v>
      </c>
      <c r="G2832">
        <v>0</v>
      </c>
      <c r="I2832">
        <f>IF(ISBLANK(Table13[[#This Row],[T1]]),0,IF(Table13[[#This Row],[T1]]&gt;0,1,0))</f>
        <v>1</v>
      </c>
      <c r="J2832">
        <f>IF(ISBLANK(Table13[[#This Row],[T2]]),0,IF(Table13[[#This Row],[T2]]&gt;0,1,0))</f>
        <v>1</v>
      </c>
      <c r="K2832">
        <f>IF(ISBLANK(Table13[[#This Row],[T3]]),0,IF(Table13[[#This Row],[T3]]&gt;0,1,0))</f>
        <v>1</v>
      </c>
      <c r="L2832">
        <f>IF(ISBLANK(Table13[[#This Row],[T4]]),0,IF(Table13[[#This Row],[T4]]&gt;0,1,0))</f>
        <v>0</v>
      </c>
    </row>
    <row r="2833" spans="1:12">
      <c r="A2833" s="4">
        <v>43795.958333333336</v>
      </c>
      <c r="B2833">
        <f t="shared" si="107"/>
        <v>26</v>
      </c>
      <c r="C2833">
        <f t="shared" si="106"/>
        <v>23</v>
      </c>
      <c r="D2833">
        <v>58</v>
      </c>
      <c r="E2833">
        <v>57</v>
      </c>
      <c r="F2833">
        <v>57</v>
      </c>
      <c r="G2833">
        <v>0</v>
      </c>
      <c r="I2833">
        <f>IF(ISBLANK(Table13[[#This Row],[T1]]),0,IF(Table13[[#This Row],[T1]]&gt;0,1,0))</f>
        <v>1</v>
      </c>
      <c r="J2833">
        <f>IF(ISBLANK(Table13[[#This Row],[T2]]),0,IF(Table13[[#This Row],[T2]]&gt;0,1,0))</f>
        <v>1</v>
      </c>
      <c r="K2833">
        <f>IF(ISBLANK(Table13[[#This Row],[T3]]),0,IF(Table13[[#This Row],[T3]]&gt;0,1,0))</f>
        <v>1</v>
      </c>
      <c r="L2833">
        <f>IF(ISBLANK(Table13[[#This Row],[T4]]),0,IF(Table13[[#This Row],[T4]]&gt;0,1,0))</f>
        <v>0</v>
      </c>
    </row>
    <row r="2834" spans="1:12">
      <c r="A2834" s="4">
        <v>43796</v>
      </c>
      <c r="B2834">
        <f t="shared" si="107"/>
        <v>27</v>
      </c>
      <c r="C2834">
        <f t="shared" si="106"/>
        <v>0</v>
      </c>
      <c r="D2834">
        <v>58</v>
      </c>
      <c r="E2834">
        <v>58</v>
      </c>
      <c r="F2834">
        <v>58</v>
      </c>
      <c r="G2834">
        <v>0</v>
      </c>
      <c r="I2834">
        <f>IF(ISBLANK(Table13[[#This Row],[T1]]),0,IF(Table13[[#This Row],[T1]]&gt;0,1,0))</f>
        <v>1</v>
      </c>
      <c r="J2834">
        <f>IF(ISBLANK(Table13[[#This Row],[T2]]),0,IF(Table13[[#This Row],[T2]]&gt;0,1,0))</f>
        <v>1</v>
      </c>
      <c r="K2834">
        <f>IF(ISBLANK(Table13[[#This Row],[T3]]),0,IF(Table13[[#This Row],[T3]]&gt;0,1,0))</f>
        <v>1</v>
      </c>
      <c r="L2834">
        <f>IF(ISBLANK(Table13[[#This Row],[T4]]),0,IF(Table13[[#This Row],[T4]]&gt;0,1,0))</f>
        <v>0</v>
      </c>
    </row>
    <row r="2835" spans="1:12">
      <c r="A2835" s="4">
        <v>43796.041666666664</v>
      </c>
      <c r="B2835">
        <f t="shared" si="107"/>
        <v>27</v>
      </c>
      <c r="C2835">
        <f t="shared" si="106"/>
        <v>1</v>
      </c>
      <c r="D2835">
        <v>58</v>
      </c>
      <c r="E2835">
        <v>58</v>
      </c>
      <c r="F2835">
        <v>58</v>
      </c>
      <c r="G2835">
        <v>0</v>
      </c>
      <c r="I2835">
        <f>IF(ISBLANK(Table13[[#This Row],[T1]]),0,IF(Table13[[#This Row],[T1]]&gt;0,1,0))</f>
        <v>1</v>
      </c>
      <c r="J2835">
        <f>IF(ISBLANK(Table13[[#This Row],[T2]]),0,IF(Table13[[#This Row],[T2]]&gt;0,1,0))</f>
        <v>1</v>
      </c>
      <c r="K2835">
        <f>IF(ISBLANK(Table13[[#This Row],[T3]]),0,IF(Table13[[#This Row],[T3]]&gt;0,1,0))</f>
        <v>1</v>
      </c>
      <c r="L2835">
        <f>IF(ISBLANK(Table13[[#This Row],[T4]]),0,IF(Table13[[#This Row],[T4]]&gt;0,1,0))</f>
        <v>0</v>
      </c>
    </row>
    <row r="2836" spans="1:12">
      <c r="A2836" s="4">
        <v>43796.083333333336</v>
      </c>
      <c r="B2836">
        <f t="shared" si="107"/>
        <v>27</v>
      </c>
      <c r="C2836">
        <f t="shared" si="106"/>
        <v>2</v>
      </c>
      <c r="D2836">
        <v>58</v>
      </c>
      <c r="E2836">
        <v>58</v>
      </c>
      <c r="F2836">
        <v>58</v>
      </c>
      <c r="G2836">
        <v>0</v>
      </c>
      <c r="I2836">
        <f>IF(ISBLANK(Table13[[#This Row],[T1]]),0,IF(Table13[[#This Row],[T1]]&gt;0,1,0))</f>
        <v>1</v>
      </c>
      <c r="J2836">
        <f>IF(ISBLANK(Table13[[#This Row],[T2]]),0,IF(Table13[[#This Row],[T2]]&gt;0,1,0))</f>
        <v>1</v>
      </c>
      <c r="K2836">
        <f>IF(ISBLANK(Table13[[#This Row],[T3]]),0,IF(Table13[[#This Row],[T3]]&gt;0,1,0))</f>
        <v>1</v>
      </c>
      <c r="L2836">
        <f>IF(ISBLANK(Table13[[#This Row],[T4]]),0,IF(Table13[[#This Row],[T4]]&gt;0,1,0))</f>
        <v>0</v>
      </c>
    </row>
    <row r="2837" spans="1:12">
      <c r="A2837" s="4">
        <v>43796.125</v>
      </c>
      <c r="B2837">
        <f t="shared" si="107"/>
        <v>27</v>
      </c>
      <c r="C2837">
        <f t="shared" si="106"/>
        <v>3</v>
      </c>
      <c r="D2837">
        <v>57</v>
      </c>
      <c r="E2837">
        <v>57</v>
      </c>
      <c r="F2837">
        <v>57</v>
      </c>
      <c r="G2837">
        <v>0</v>
      </c>
      <c r="I2837">
        <f>IF(ISBLANK(Table13[[#This Row],[T1]]),0,IF(Table13[[#This Row],[T1]]&gt;0,1,0))</f>
        <v>1</v>
      </c>
      <c r="J2837">
        <f>IF(ISBLANK(Table13[[#This Row],[T2]]),0,IF(Table13[[#This Row],[T2]]&gt;0,1,0))</f>
        <v>1</v>
      </c>
      <c r="K2837">
        <f>IF(ISBLANK(Table13[[#This Row],[T3]]),0,IF(Table13[[#This Row],[T3]]&gt;0,1,0))</f>
        <v>1</v>
      </c>
      <c r="L2837">
        <f>IF(ISBLANK(Table13[[#This Row],[T4]]),0,IF(Table13[[#This Row],[T4]]&gt;0,1,0))</f>
        <v>0</v>
      </c>
    </row>
    <row r="2838" spans="1:12">
      <c r="A2838" s="4">
        <v>43796.166666666664</v>
      </c>
      <c r="B2838">
        <f t="shared" si="107"/>
        <v>27</v>
      </c>
      <c r="C2838">
        <f t="shared" si="106"/>
        <v>4</v>
      </c>
      <c r="D2838">
        <v>58</v>
      </c>
      <c r="E2838">
        <v>58</v>
      </c>
      <c r="F2838">
        <v>58</v>
      </c>
      <c r="G2838">
        <v>0</v>
      </c>
      <c r="I2838">
        <f>IF(ISBLANK(Table13[[#This Row],[T1]]),0,IF(Table13[[#This Row],[T1]]&gt;0,1,0))</f>
        <v>1</v>
      </c>
      <c r="J2838">
        <f>IF(ISBLANK(Table13[[#This Row],[T2]]),0,IF(Table13[[#This Row],[T2]]&gt;0,1,0))</f>
        <v>1</v>
      </c>
      <c r="K2838">
        <f>IF(ISBLANK(Table13[[#This Row],[T3]]),0,IF(Table13[[#This Row],[T3]]&gt;0,1,0))</f>
        <v>1</v>
      </c>
      <c r="L2838">
        <f>IF(ISBLANK(Table13[[#This Row],[T4]]),0,IF(Table13[[#This Row],[T4]]&gt;0,1,0))</f>
        <v>0</v>
      </c>
    </row>
    <row r="2839" spans="1:12">
      <c r="A2839" s="4">
        <v>43796.208333333336</v>
      </c>
      <c r="B2839">
        <f t="shared" si="107"/>
        <v>27</v>
      </c>
      <c r="C2839">
        <f t="shared" si="106"/>
        <v>5</v>
      </c>
      <c r="D2839">
        <v>58</v>
      </c>
      <c r="E2839">
        <v>58</v>
      </c>
      <c r="F2839">
        <v>58</v>
      </c>
      <c r="G2839">
        <v>0</v>
      </c>
      <c r="I2839">
        <f>IF(ISBLANK(Table13[[#This Row],[T1]]),0,IF(Table13[[#This Row],[T1]]&gt;0,1,0))</f>
        <v>1</v>
      </c>
      <c r="J2839">
        <f>IF(ISBLANK(Table13[[#This Row],[T2]]),0,IF(Table13[[#This Row],[T2]]&gt;0,1,0))</f>
        <v>1</v>
      </c>
      <c r="K2839">
        <f>IF(ISBLANK(Table13[[#This Row],[T3]]),0,IF(Table13[[#This Row],[T3]]&gt;0,1,0))</f>
        <v>1</v>
      </c>
      <c r="L2839">
        <f>IF(ISBLANK(Table13[[#This Row],[T4]]),0,IF(Table13[[#This Row],[T4]]&gt;0,1,0))</f>
        <v>0</v>
      </c>
    </row>
    <row r="2840" spans="1:12">
      <c r="A2840" s="4">
        <v>43796.25</v>
      </c>
      <c r="B2840">
        <f t="shared" si="107"/>
        <v>27</v>
      </c>
      <c r="C2840">
        <f t="shared" si="106"/>
        <v>6</v>
      </c>
      <c r="D2840">
        <v>58</v>
      </c>
      <c r="E2840">
        <v>58</v>
      </c>
      <c r="F2840">
        <v>58</v>
      </c>
      <c r="G2840">
        <v>0</v>
      </c>
      <c r="I2840">
        <f>IF(ISBLANK(Table13[[#This Row],[T1]]),0,IF(Table13[[#This Row],[T1]]&gt;0,1,0))</f>
        <v>1</v>
      </c>
      <c r="J2840">
        <f>IF(ISBLANK(Table13[[#This Row],[T2]]),0,IF(Table13[[#This Row],[T2]]&gt;0,1,0))</f>
        <v>1</v>
      </c>
      <c r="K2840">
        <f>IF(ISBLANK(Table13[[#This Row],[T3]]),0,IF(Table13[[#This Row],[T3]]&gt;0,1,0))</f>
        <v>1</v>
      </c>
      <c r="L2840">
        <f>IF(ISBLANK(Table13[[#This Row],[T4]]),0,IF(Table13[[#This Row],[T4]]&gt;0,1,0))</f>
        <v>0</v>
      </c>
    </row>
    <row r="2841" spans="1:12">
      <c r="A2841" s="4">
        <v>43796.291666666664</v>
      </c>
      <c r="B2841">
        <f t="shared" si="107"/>
        <v>27</v>
      </c>
      <c r="C2841">
        <f t="shared" si="106"/>
        <v>7</v>
      </c>
      <c r="D2841">
        <v>15</v>
      </c>
      <c r="E2841">
        <v>57</v>
      </c>
      <c r="F2841">
        <v>57</v>
      </c>
      <c r="G2841">
        <v>0</v>
      </c>
      <c r="I2841">
        <f>IF(ISBLANK(Table13[[#This Row],[T1]]),0,IF(Table13[[#This Row],[T1]]&gt;0,1,0))</f>
        <v>1</v>
      </c>
      <c r="J2841">
        <f>IF(ISBLANK(Table13[[#This Row],[T2]]),0,IF(Table13[[#This Row],[T2]]&gt;0,1,0))</f>
        <v>1</v>
      </c>
      <c r="K2841">
        <f>IF(ISBLANK(Table13[[#This Row],[T3]]),0,IF(Table13[[#This Row],[T3]]&gt;0,1,0))</f>
        <v>1</v>
      </c>
      <c r="L2841">
        <f>IF(ISBLANK(Table13[[#This Row],[T4]]),0,IF(Table13[[#This Row],[T4]]&gt;0,1,0))</f>
        <v>0</v>
      </c>
    </row>
    <row r="2842" spans="1:12">
      <c r="A2842" s="4">
        <v>43796.333333333336</v>
      </c>
      <c r="B2842">
        <f t="shared" si="107"/>
        <v>27</v>
      </c>
      <c r="C2842">
        <f t="shared" si="106"/>
        <v>8</v>
      </c>
      <c r="D2842">
        <v>58</v>
      </c>
      <c r="E2842">
        <v>38</v>
      </c>
      <c r="F2842">
        <v>58</v>
      </c>
      <c r="G2842">
        <v>0</v>
      </c>
      <c r="I2842">
        <f>IF(ISBLANK(Table13[[#This Row],[T1]]),0,IF(Table13[[#This Row],[T1]]&gt;0,1,0))</f>
        <v>1</v>
      </c>
      <c r="J2842">
        <f>IF(ISBLANK(Table13[[#This Row],[T2]]),0,IF(Table13[[#This Row],[T2]]&gt;0,1,0))</f>
        <v>1</v>
      </c>
      <c r="K2842">
        <f>IF(ISBLANK(Table13[[#This Row],[T3]]),0,IF(Table13[[#This Row],[T3]]&gt;0,1,0))</f>
        <v>1</v>
      </c>
      <c r="L2842">
        <f>IF(ISBLANK(Table13[[#This Row],[T4]]),0,IF(Table13[[#This Row],[T4]]&gt;0,1,0))</f>
        <v>0</v>
      </c>
    </row>
    <row r="2843" spans="1:12">
      <c r="A2843" s="4">
        <v>43796.375</v>
      </c>
      <c r="B2843">
        <f t="shared" si="107"/>
        <v>27</v>
      </c>
      <c r="C2843">
        <f t="shared" ref="C2843:C2906" si="108">HOUR(A2843)</f>
        <v>9</v>
      </c>
      <c r="D2843">
        <v>19</v>
      </c>
      <c r="E2843">
        <v>0</v>
      </c>
      <c r="F2843">
        <v>40</v>
      </c>
      <c r="G2843">
        <v>0</v>
      </c>
      <c r="I2843">
        <f>IF(ISBLANK(Table13[[#This Row],[T1]]),0,IF(Table13[[#This Row],[T1]]&gt;0,1,0))</f>
        <v>1</v>
      </c>
      <c r="J2843">
        <f>IF(ISBLANK(Table13[[#This Row],[T2]]),0,IF(Table13[[#This Row],[T2]]&gt;0,1,0))</f>
        <v>0</v>
      </c>
      <c r="K2843">
        <f>IF(ISBLANK(Table13[[#This Row],[T3]]),0,IF(Table13[[#This Row],[T3]]&gt;0,1,0))</f>
        <v>1</v>
      </c>
      <c r="L2843">
        <f>IF(ISBLANK(Table13[[#This Row],[T4]]),0,IF(Table13[[#This Row],[T4]]&gt;0,1,0))</f>
        <v>0</v>
      </c>
    </row>
    <row r="2844" spans="1:12">
      <c r="A2844" s="4">
        <v>43796.416666666664</v>
      </c>
      <c r="B2844">
        <f t="shared" si="107"/>
        <v>27</v>
      </c>
      <c r="C2844">
        <f t="shared" si="108"/>
        <v>10</v>
      </c>
      <c r="D2844">
        <v>0</v>
      </c>
      <c r="E2844">
        <v>0</v>
      </c>
      <c r="F2844">
        <v>2</v>
      </c>
      <c r="G2844">
        <v>0</v>
      </c>
      <c r="I2844">
        <f>IF(ISBLANK(Table13[[#This Row],[T1]]),0,IF(Table13[[#This Row],[T1]]&gt;0,1,0))</f>
        <v>0</v>
      </c>
      <c r="J2844">
        <f>IF(ISBLANK(Table13[[#This Row],[T2]]),0,IF(Table13[[#This Row],[T2]]&gt;0,1,0))</f>
        <v>0</v>
      </c>
      <c r="K2844">
        <f>IF(ISBLANK(Table13[[#This Row],[T3]]),0,IF(Table13[[#This Row],[T3]]&gt;0,1,0))</f>
        <v>1</v>
      </c>
      <c r="L2844">
        <f>IF(ISBLANK(Table13[[#This Row],[T4]]),0,IF(Table13[[#This Row],[T4]]&gt;0,1,0))</f>
        <v>0</v>
      </c>
    </row>
    <row r="2845" spans="1:12">
      <c r="A2845" s="4">
        <v>43796.458333506947</v>
      </c>
      <c r="B2845">
        <f t="shared" si="107"/>
        <v>27</v>
      </c>
      <c r="C2845">
        <f t="shared" si="108"/>
        <v>11</v>
      </c>
      <c r="I2845">
        <f>IF(ISBLANK(Table13[[#This Row],[T1]]),0,IF(Table13[[#This Row],[T1]]&gt;0,1,0))</f>
        <v>0</v>
      </c>
      <c r="J2845">
        <f>IF(ISBLANK(Table13[[#This Row],[T2]]),0,IF(Table13[[#This Row],[T2]]&gt;0,1,0))</f>
        <v>0</v>
      </c>
      <c r="K2845">
        <f>IF(ISBLANK(Table13[[#This Row],[T3]]),0,IF(Table13[[#This Row],[T3]]&gt;0,1,0))</f>
        <v>0</v>
      </c>
      <c r="L2845">
        <f>IF(ISBLANK(Table13[[#This Row],[T4]]),0,IF(Table13[[#This Row],[T4]]&gt;0,1,0))</f>
        <v>0</v>
      </c>
    </row>
    <row r="2846" spans="1:12">
      <c r="A2846" s="4">
        <v>43796.500000231485</v>
      </c>
      <c r="B2846">
        <f t="shared" si="107"/>
        <v>27</v>
      </c>
      <c r="C2846">
        <f t="shared" si="108"/>
        <v>12</v>
      </c>
      <c r="I2846">
        <f>IF(ISBLANK(Table13[[#This Row],[T1]]),0,IF(Table13[[#This Row],[T1]]&gt;0,1,0))</f>
        <v>0</v>
      </c>
      <c r="J2846">
        <f>IF(ISBLANK(Table13[[#This Row],[T2]]),0,IF(Table13[[#This Row],[T2]]&gt;0,1,0))</f>
        <v>0</v>
      </c>
      <c r="K2846">
        <f>IF(ISBLANK(Table13[[#This Row],[T3]]),0,IF(Table13[[#This Row],[T3]]&gt;0,1,0))</f>
        <v>0</v>
      </c>
      <c r="L2846">
        <f>IF(ISBLANK(Table13[[#This Row],[T4]]),0,IF(Table13[[#This Row],[T4]]&gt;0,1,0))</f>
        <v>0</v>
      </c>
    </row>
    <row r="2847" spans="1:12">
      <c r="A2847" s="4">
        <v>43796.541666956022</v>
      </c>
      <c r="B2847">
        <f t="shared" si="107"/>
        <v>27</v>
      </c>
      <c r="C2847">
        <f t="shared" si="108"/>
        <v>13</v>
      </c>
      <c r="I2847">
        <f>IF(ISBLANK(Table13[[#This Row],[T1]]),0,IF(Table13[[#This Row],[T1]]&gt;0,1,0))</f>
        <v>0</v>
      </c>
      <c r="J2847">
        <f>IF(ISBLANK(Table13[[#This Row],[T2]]),0,IF(Table13[[#This Row],[T2]]&gt;0,1,0))</f>
        <v>0</v>
      </c>
      <c r="K2847">
        <f>IF(ISBLANK(Table13[[#This Row],[T3]]),0,IF(Table13[[#This Row],[T3]]&gt;0,1,0))</f>
        <v>0</v>
      </c>
      <c r="L2847">
        <f>IF(ISBLANK(Table13[[#This Row],[T4]]),0,IF(Table13[[#This Row],[T4]]&gt;0,1,0))</f>
        <v>0</v>
      </c>
    </row>
    <row r="2848" spans="1:12">
      <c r="A2848" s="4">
        <v>43796.583333680559</v>
      </c>
      <c r="B2848">
        <f t="shared" si="107"/>
        <v>27</v>
      </c>
      <c r="C2848">
        <f t="shared" si="108"/>
        <v>14</v>
      </c>
      <c r="I2848">
        <f>IF(ISBLANK(Table13[[#This Row],[T1]]),0,IF(Table13[[#This Row],[T1]]&gt;0,1,0))</f>
        <v>0</v>
      </c>
      <c r="J2848">
        <f>IF(ISBLANK(Table13[[#This Row],[T2]]),0,IF(Table13[[#This Row],[T2]]&gt;0,1,0))</f>
        <v>0</v>
      </c>
      <c r="K2848">
        <f>IF(ISBLANK(Table13[[#This Row],[T3]]),0,IF(Table13[[#This Row],[T3]]&gt;0,1,0))</f>
        <v>0</v>
      </c>
      <c r="L2848">
        <f>IF(ISBLANK(Table13[[#This Row],[T4]]),0,IF(Table13[[#This Row],[T4]]&gt;0,1,0))</f>
        <v>0</v>
      </c>
    </row>
    <row r="2849" spans="1:12">
      <c r="A2849" s="4">
        <v>43796.625000405096</v>
      </c>
      <c r="B2849">
        <f t="shared" si="107"/>
        <v>27</v>
      </c>
      <c r="C2849">
        <f t="shared" si="108"/>
        <v>15</v>
      </c>
      <c r="I2849">
        <f>IF(ISBLANK(Table13[[#This Row],[T1]]),0,IF(Table13[[#This Row],[T1]]&gt;0,1,0))</f>
        <v>0</v>
      </c>
      <c r="J2849">
        <f>IF(ISBLANK(Table13[[#This Row],[T2]]),0,IF(Table13[[#This Row],[T2]]&gt;0,1,0))</f>
        <v>0</v>
      </c>
      <c r="K2849">
        <f>IF(ISBLANK(Table13[[#This Row],[T3]]),0,IF(Table13[[#This Row],[T3]]&gt;0,1,0))</f>
        <v>0</v>
      </c>
      <c r="L2849">
        <f>IF(ISBLANK(Table13[[#This Row],[T4]]),0,IF(Table13[[#This Row],[T4]]&gt;0,1,0))</f>
        <v>0</v>
      </c>
    </row>
    <row r="2850" spans="1:12">
      <c r="A2850" s="4">
        <v>43796.666666666664</v>
      </c>
      <c r="B2850">
        <f t="shared" si="107"/>
        <v>27</v>
      </c>
      <c r="C2850">
        <f t="shared" si="108"/>
        <v>16</v>
      </c>
      <c r="D2850">
        <v>45</v>
      </c>
      <c r="E2850">
        <v>0</v>
      </c>
      <c r="F2850">
        <v>0</v>
      </c>
      <c r="G2850">
        <v>0</v>
      </c>
      <c r="I2850">
        <f>IF(ISBLANK(Table13[[#This Row],[T1]]),0,IF(Table13[[#This Row],[T1]]&gt;0,1,0))</f>
        <v>1</v>
      </c>
      <c r="J2850">
        <f>IF(ISBLANK(Table13[[#This Row],[T2]]),0,IF(Table13[[#This Row],[T2]]&gt;0,1,0))</f>
        <v>0</v>
      </c>
      <c r="K2850">
        <f>IF(ISBLANK(Table13[[#This Row],[T3]]),0,IF(Table13[[#This Row],[T3]]&gt;0,1,0))</f>
        <v>0</v>
      </c>
      <c r="L2850">
        <f>IF(ISBLANK(Table13[[#This Row],[T4]]),0,IF(Table13[[#This Row],[T4]]&gt;0,1,0))</f>
        <v>0</v>
      </c>
    </row>
    <row r="2851" spans="1:12">
      <c r="A2851" s="4">
        <v>43796.708333333336</v>
      </c>
      <c r="B2851">
        <f t="shared" si="107"/>
        <v>27</v>
      </c>
      <c r="C2851">
        <f t="shared" si="108"/>
        <v>17</v>
      </c>
      <c r="D2851">
        <v>58</v>
      </c>
      <c r="E2851">
        <v>0</v>
      </c>
      <c r="F2851">
        <v>0</v>
      </c>
      <c r="G2851">
        <v>0</v>
      </c>
      <c r="I2851">
        <f>IF(ISBLANK(Table13[[#This Row],[T1]]),0,IF(Table13[[#This Row],[T1]]&gt;0,1,0))</f>
        <v>1</v>
      </c>
      <c r="J2851">
        <f>IF(ISBLANK(Table13[[#This Row],[T2]]),0,IF(Table13[[#This Row],[T2]]&gt;0,1,0))</f>
        <v>0</v>
      </c>
      <c r="K2851">
        <f>IF(ISBLANK(Table13[[#This Row],[T3]]),0,IF(Table13[[#This Row],[T3]]&gt;0,1,0))</f>
        <v>0</v>
      </c>
      <c r="L2851">
        <f>IF(ISBLANK(Table13[[#This Row],[T4]]),0,IF(Table13[[#This Row],[T4]]&gt;0,1,0))</f>
        <v>0</v>
      </c>
    </row>
    <row r="2852" spans="1:12">
      <c r="A2852" s="4">
        <v>43796.75</v>
      </c>
      <c r="B2852">
        <f t="shared" si="107"/>
        <v>27</v>
      </c>
      <c r="C2852">
        <f t="shared" si="108"/>
        <v>18</v>
      </c>
      <c r="D2852">
        <v>32</v>
      </c>
      <c r="E2852">
        <v>0</v>
      </c>
      <c r="F2852">
        <v>0</v>
      </c>
      <c r="G2852">
        <v>0</v>
      </c>
      <c r="I2852">
        <f>IF(ISBLANK(Table13[[#This Row],[T1]]),0,IF(Table13[[#This Row],[T1]]&gt;0,1,0))</f>
        <v>1</v>
      </c>
      <c r="J2852">
        <f>IF(ISBLANK(Table13[[#This Row],[T2]]),0,IF(Table13[[#This Row],[T2]]&gt;0,1,0))</f>
        <v>0</v>
      </c>
      <c r="K2852">
        <f>IF(ISBLANK(Table13[[#This Row],[T3]]),0,IF(Table13[[#This Row],[T3]]&gt;0,1,0))</f>
        <v>0</v>
      </c>
      <c r="L2852">
        <f>IF(ISBLANK(Table13[[#This Row],[T4]]),0,IF(Table13[[#This Row],[T4]]&gt;0,1,0))</f>
        <v>0</v>
      </c>
    </row>
    <row r="2853" spans="1:12">
      <c r="A2853" s="4">
        <v>43796.791667303238</v>
      </c>
      <c r="B2853">
        <f t="shared" si="107"/>
        <v>27</v>
      </c>
      <c r="C2853">
        <f t="shared" si="108"/>
        <v>19</v>
      </c>
      <c r="I2853">
        <f>IF(ISBLANK(Table13[[#This Row],[T1]]),0,IF(Table13[[#This Row],[T1]]&gt;0,1,0))</f>
        <v>0</v>
      </c>
      <c r="J2853">
        <f>IF(ISBLANK(Table13[[#This Row],[T2]]),0,IF(Table13[[#This Row],[T2]]&gt;0,1,0))</f>
        <v>0</v>
      </c>
      <c r="K2853">
        <f>IF(ISBLANK(Table13[[#This Row],[T3]]),0,IF(Table13[[#This Row],[T3]]&gt;0,1,0))</f>
        <v>0</v>
      </c>
      <c r="L2853">
        <f>IF(ISBLANK(Table13[[#This Row],[T4]]),0,IF(Table13[[#This Row],[T4]]&gt;0,1,0))</f>
        <v>0</v>
      </c>
    </row>
    <row r="2854" spans="1:12">
      <c r="A2854" s="4">
        <v>43796.833334027775</v>
      </c>
      <c r="B2854">
        <f t="shared" si="107"/>
        <v>27</v>
      </c>
      <c r="C2854">
        <f t="shared" si="108"/>
        <v>20</v>
      </c>
      <c r="I2854">
        <f>IF(ISBLANK(Table13[[#This Row],[T1]]),0,IF(Table13[[#This Row],[T1]]&gt;0,1,0))</f>
        <v>0</v>
      </c>
      <c r="J2854">
        <f>IF(ISBLANK(Table13[[#This Row],[T2]]),0,IF(Table13[[#This Row],[T2]]&gt;0,1,0))</f>
        <v>0</v>
      </c>
      <c r="K2854">
        <f>IF(ISBLANK(Table13[[#This Row],[T3]]),0,IF(Table13[[#This Row],[T3]]&gt;0,1,0))</f>
        <v>0</v>
      </c>
      <c r="L2854">
        <f>IF(ISBLANK(Table13[[#This Row],[T4]]),0,IF(Table13[[#This Row],[T4]]&gt;0,1,0))</f>
        <v>0</v>
      </c>
    </row>
    <row r="2855" spans="1:12">
      <c r="A2855" s="4">
        <v>43796.875</v>
      </c>
      <c r="B2855">
        <f t="shared" si="107"/>
        <v>27</v>
      </c>
      <c r="C2855">
        <f t="shared" si="108"/>
        <v>21</v>
      </c>
      <c r="D2855">
        <v>16</v>
      </c>
      <c r="E2855">
        <v>21</v>
      </c>
      <c r="F2855">
        <v>0</v>
      </c>
      <c r="G2855">
        <v>0</v>
      </c>
      <c r="I2855">
        <f>IF(ISBLANK(Table13[[#This Row],[T1]]),0,IF(Table13[[#This Row],[T1]]&gt;0,1,0))</f>
        <v>1</v>
      </c>
      <c r="J2855">
        <f>IF(ISBLANK(Table13[[#This Row],[T2]]),0,IF(Table13[[#This Row],[T2]]&gt;0,1,0))</f>
        <v>1</v>
      </c>
      <c r="K2855">
        <f>IF(ISBLANK(Table13[[#This Row],[T3]]),0,IF(Table13[[#This Row],[T3]]&gt;0,1,0))</f>
        <v>0</v>
      </c>
      <c r="L2855">
        <f>IF(ISBLANK(Table13[[#This Row],[T4]]),0,IF(Table13[[#This Row],[T4]]&gt;0,1,0))</f>
        <v>0</v>
      </c>
    </row>
    <row r="2856" spans="1:12">
      <c r="A2856" s="4">
        <v>43796.916666666664</v>
      </c>
      <c r="B2856">
        <f t="shared" si="107"/>
        <v>27</v>
      </c>
      <c r="C2856">
        <f t="shared" si="108"/>
        <v>22</v>
      </c>
      <c r="D2856">
        <v>57</v>
      </c>
      <c r="E2856">
        <v>45</v>
      </c>
      <c r="F2856">
        <v>0</v>
      </c>
      <c r="G2856">
        <v>0</v>
      </c>
      <c r="I2856">
        <f>IF(ISBLANK(Table13[[#This Row],[T1]]),0,IF(Table13[[#This Row],[T1]]&gt;0,1,0))</f>
        <v>1</v>
      </c>
      <c r="J2856">
        <f>IF(ISBLANK(Table13[[#This Row],[T2]]),0,IF(Table13[[#This Row],[T2]]&gt;0,1,0))</f>
        <v>1</v>
      </c>
      <c r="K2856">
        <f>IF(ISBLANK(Table13[[#This Row],[T3]]),0,IF(Table13[[#This Row],[T3]]&gt;0,1,0))</f>
        <v>0</v>
      </c>
      <c r="L2856">
        <f>IF(ISBLANK(Table13[[#This Row],[T4]]),0,IF(Table13[[#This Row],[T4]]&gt;0,1,0))</f>
        <v>0</v>
      </c>
    </row>
    <row r="2857" spans="1:12">
      <c r="A2857" s="4">
        <v>43796.958333333336</v>
      </c>
      <c r="B2857">
        <f t="shared" si="107"/>
        <v>27</v>
      </c>
      <c r="C2857">
        <f t="shared" si="108"/>
        <v>23</v>
      </c>
      <c r="D2857">
        <v>58</v>
      </c>
      <c r="E2857">
        <v>30</v>
      </c>
      <c r="F2857">
        <v>0</v>
      </c>
      <c r="G2857">
        <v>0</v>
      </c>
      <c r="I2857">
        <f>IF(ISBLANK(Table13[[#This Row],[T1]]),0,IF(Table13[[#This Row],[T1]]&gt;0,1,0))</f>
        <v>1</v>
      </c>
      <c r="J2857">
        <f>IF(ISBLANK(Table13[[#This Row],[T2]]),0,IF(Table13[[#This Row],[T2]]&gt;0,1,0))</f>
        <v>1</v>
      </c>
      <c r="K2857">
        <f>IF(ISBLANK(Table13[[#This Row],[T3]]),0,IF(Table13[[#This Row],[T3]]&gt;0,1,0))</f>
        <v>0</v>
      </c>
      <c r="L2857">
        <f>IF(ISBLANK(Table13[[#This Row],[T4]]),0,IF(Table13[[#This Row],[T4]]&gt;0,1,0))</f>
        <v>0</v>
      </c>
    </row>
    <row r="2858" spans="1:12">
      <c r="A2858" s="4">
        <v>43797</v>
      </c>
      <c r="B2858">
        <f t="shared" si="107"/>
        <v>28</v>
      </c>
      <c r="C2858">
        <f t="shared" si="108"/>
        <v>0</v>
      </c>
      <c r="D2858">
        <v>57</v>
      </c>
      <c r="E2858">
        <v>23</v>
      </c>
      <c r="F2858">
        <v>0</v>
      </c>
      <c r="G2858">
        <v>0</v>
      </c>
      <c r="I2858">
        <f>IF(ISBLANK(Table13[[#This Row],[T1]]),0,IF(Table13[[#This Row],[T1]]&gt;0,1,0))</f>
        <v>1</v>
      </c>
      <c r="J2858">
        <f>IF(ISBLANK(Table13[[#This Row],[T2]]),0,IF(Table13[[#This Row],[T2]]&gt;0,1,0))</f>
        <v>1</v>
      </c>
      <c r="K2858">
        <f>IF(ISBLANK(Table13[[#This Row],[T3]]),0,IF(Table13[[#This Row],[T3]]&gt;0,1,0))</f>
        <v>0</v>
      </c>
      <c r="L2858">
        <f>IF(ISBLANK(Table13[[#This Row],[T4]]),0,IF(Table13[[#This Row],[T4]]&gt;0,1,0))</f>
        <v>0</v>
      </c>
    </row>
    <row r="2859" spans="1:12">
      <c r="A2859" s="4">
        <v>43797.041666666664</v>
      </c>
      <c r="B2859">
        <f t="shared" si="107"/>
        <v>28</v>
      </c>
      <c r="C2859">
        <f t="shared" si="108"/>
        <v>1</v>
      </c>
      <c r="D2859">
        <v>58</v>
      </c>
      <c r="E2859">
        <v>58</v>
      </c>
      <c r="F2859">
        <v>0</v>
      </c>
      <c r="G2859">
        <v>0</v>
      </c>
      <c r="I2859">
        <f>IF(ISBLANK(Table13[[#This Row],[T1]]),0,IF(Table13[[#This Row],[T1]]&gt;0,1,0))</f>
        <v>1</v>
      </c>
      <c r="J2859">
        <f>IF(ISBLANK(Table13[[#This Row],[T2]]),0,IF(Table13[[#This Row],[T2]]&gt;0,1,0))</f>
        <v>1</v>
      </c>
      <c r="K2859">
        <f>IF(ISBLANK(Table13[[#This Row],[T3]]),0,IF(Table13[[#This Row],[T3]]&gt;0,1,0))</f>
        <v>0</v>
      </c>
      <c r="L2859">
        <f>IF(ISBLANK(Table13[[#This Row],[T4]]),0,IF(Table13[[#This Row],[T4]]&gt;0,1,0))</f>
        <v>0</v>
      </c>
    </row>
    <row r="2860" spans="1:12">
      <c r="A2860" s="4">
        <v>43797.083333333336</v>
      </c>
      <c r="B2860">
        <f t="shared" si="107"/>
        <v>28</v>
      </c>
      <c r="C2860">
        <f t="shared" si="108"/>
        <v>2</v>
      </c>
      <c r="D2860">
        <v>58</v>
      </c>
      <c r="E2860">
        <v>58</v>
      </c>
      <c r="F2860">
        <v>0</v>
      </c>
      <c r="G2860">
        <v>0</v>
      </c>
      <c r="I2860">
        <f>IF(ISBLANK(Table13[[#This Row],[T1]]),0,IF(Table13[[#This Row],[T1]]&gt;0,1,0))</f>
        <v>1</v>
      </c>
      <c r="J2860">
        <f>IF(ISBLANK(Table13[[#This Row],[T2]]),0,IF(Table13[[#This Row],[T2]]&gt;0,1,0))</f>
        <v>1</v>
      </c>
      <c r="K2860">
        <f>IF(ISBLANK(Table13[[#This Row],[T3]]),0,IF(Table13[[#This Row],[T3]]&gt;0,1,0))</f>
        <v>0</v>
      </c>
      <c r="L2860">
        <f>IF(ISBLANK(Table13[[#This Row],[T4]]),0,IF(Table13[[#This Row],[T4]]&gt;0,1,0))</f>
        <v>0</v>
      </c>
    </row>
    <row r="2861" spans="1:12">
      <c r="A2861" s="4">
        <v>43797.125</v>
      </c>
      <c r="B2861">
        <f t="shared" si="107"/>
        <v>28</v>
      </c>
      <c r="C2861">
        <f t="shared" si="108"/>
        <v>3</v>
      </c>
      <c r="D2861">
        <v>58</v>
      </c>
      <c r="E2861">
        <v>58</v>
      </c>
      <c r="F2861">
        <v>0</v>
      </c>
      <c r="G2861">
        <v>0</v>
      </c>
      <c r="I2861">
        <f>IF(ISBLANK(Table13[[#This Row],[T1]]),0,IF(Table13[[#This Row],[T1]]&gt;0,1,0))</f>
        <v>1</v>
      </c>
      <c r="J2861">
        <f>IF(ISBLANK(Table13[[#This Row],[T2]]),0,IF(Table13[[#This Row],[T2]]&gt;0,1,0))</f>
        <v>1</v>
      </c>
      <c r="K2861">
        <f>IF(ISBLANK(Table13[[#This Row],[T3]]),0,IF(Table13[[#This Row],[T3]]&gt;0,1,0))</f>
        <v>0</v>
      </c>
      <c r="L2861">
        <f>IF(ISBLANK(Table13[[#This Row],[T4]]),0,IF(Table13[[#This Row],[T4]]&gt;0,1,0))</f>
        <v>0</v>
      </c>
    </row>
    <row r="2862" spans="1:12">
      <c r="A2862" s="4">
        <v>43797.166666666664</v>
      </c>
      <c r="B2862">
        <f t="shared" si="107"/>
        <v>28</v>
      </c>
      <c r="C2862">
        <f t="shared" si="108"/>
        <v>4</v>
      </c>
      <c r="D2862">
        <v>58</v>
      </c>
      <c r="E2862">
        <v>58</v>
      </c>
      <c r="F2862">
        <v>0</v>
      </c>
      <c r="G2862">
        <v>0</v>
      </c>
      <c r="I2862">
        <f>IF(ISBLANK(Table13[[#This Row],[T1]]),0,IF(Table13[[#This Row],[T1]]&gt;0,1,0))</f>
        <v>1</v>
      </c>
      <c r="J2862">
        <f>IF(ISBLANK(Table13[[#This Row],[T2]]),0,IF(Table13[[#This Row],[T2]]&gt;0,1,0))</f>
        <v>1</v>
      </c>
      <c r="K2862">
        <f>IF(ISBLANK(Table13[[#This Row],[T3]]),0,IF(Table13[[#This Row],[T3]]&gt;0,1,0))</f>
        <v>0</v>
      </c>
      <c r="L2862">
        <f>IF(ISBLANK(Table13[[#This Row],[T4]]),0,IF(Table13[[#This Row],[T4]]&gt;0,1,0))</f>
        <v>0</v>
      </c>
    </row>
    <row r="2863" spans="1:12">
      <c r="A2863" s="4">
        <v>43797.208333333336</v>
      </c>
      <c r="B2863">
        <f t="shared" si="107"/>
        <v>28</v>
      </c>
      <c r="C2863">
        <f t="shared" si="108"/>
        <v>5</v>
      </c>
      <c r="D2863">
        <v>57</v>
      </c>
      <c r="E2863">
        <v>57</v>
      </c>
      <c r="F2863">
        <v>0</v>
      </c>
      <c r="G2863">
        <v>0</v>
      </c>
      <c r="I2863">
        <f>IF(ISBLANK(Table13[[#This Row],[T1]]),0,IF(Table13[[#This Row],[T1]]&gt;0,1,0))</f>
        <v>1</v>
      </c>
      <c r="J2863">
        <f>IF(ISBLANK(Table13[[#This Row],[T2]]),0,IF(Table13[[#This Row],[T2]]&gt;0,1,0))</f>
        <v>1</v>
      </c>
      <c r="K2863">
        <f>IF(ISBLANK(Table13[[#This Row],[T3]]),0,IF(Table13[[#This Row],[T3]]&gt;0,1,0))</f>
        <v>0</v>
      </c>
      <c r="L2863">
        <f>IF(ISBLANK(Table13[[#This Row],[T4]]),0,IF(Table13[[#This Row],[T4]]&gt;0,1,0))</f>
        <v>0</v>
      </c>
    </row>
    <row r="2864" spans="1:12">
      <c r="A2864" s="4">
        <v>43797.25</v>
      </c>
      <c r="B2864">
        <f t="shared" si="107"/>
        <v>28</v>
      </c>
      <c r="C2864">
        <f t="shared" si="108"/>
        <v>6</v>
      </c>
      <c r="D2864">
        <v>58</v>
      </c>
      <c r="E2864">
        <v>58</v>
      </c>
      <c r="F2864">
        <v>0</v>
      </c>
      <c r="G2864">
        <v>0</v>
      </c>
      <c r="I2864">
        <f>IF(ISBLANK(Table13[[#This Row],[T1]]),0,IF(Table13[[#This Row],[T1]]&gt;0,1,0))</f>
        <v>1</v>
      </c>
      <c r="J2864">
        <f>IF(ISBLANK(Table13[[#This Row],[T2]]),0,IF(Table13[[#This Row],[T2]]&gt;0,1,0))</f>
        <v>1</v>
      </c>
      <c r="K2864">
        <f>IF(ISBLANK(Table13[[#This Row],[T3]]),0,IF(Table13[[#This Row],[T3]]&gt;0,1,0))</f>
        <v>0</v>
      </c>
      <c r="L2864">
        <f>IF(ISBLANK(Table13[[#This Row],[T4]]),0,IF(Table13[[#This Row],[T4]]&gt;0,1,0))</f>
        <v>0</v>
      </c>
    </row>
    <row r="2865" spans="1:12">
      <c r="A2865" s="4">
        <v>43797.291666666664</v>
      </c>
      <c r="B2865">
        <f t="shared" si="107"/>
        <v>28</v>
      </c>
      <c r="C2865">
        <f t="shared" si="108"/>
        <v>7</v>
      </c>
      <c r="D2865">
        <v>58</v>
      </c>
      <c r="E2865">
        <v>58</v>
      </c>
      <c r="F2865">
        <v>0</v>
      </c>
      <c r="G2865">
        <v>0</v>
      </c>
      <c r="I2865">
        <f>IF(ISBLANK(Table13[[#This Row],[T1]]),0,IF(Table13[[#This Row],[T1]]&gt;0,1,0))</f>
        <v>1</v>
      </c>
      <c r="J2865">
        <f>IF(ISBLANK(Table13[[#This Row],[T2]]),0,IF(Table13[[#This Row],[T2]]&gt;0,1,0))</f>
        <v>1</v>
      </c>
      <c r="K2865">
        <f>IF(ISBLANK(Table13[[#This Row],[T3]]),0,IF(Table13[[#This Row],[T3]]&gt;0,1,0))</f>
        <v>0</v>
      </c>
      <c r="L2865">
        <f>IF(ISBLANK(Table13[[#This Row],[T4]]),0,IF(Table13[[#This Row],[T4]]&gt;0,1,0))</f>
        <v>0</v>
      </c>
    </row>
    <row r="2866" spans="1:12">
      <c r="A2866" s="4">
        <v>43797.333333333336</v>
      </c>
      <c r="B2866">
        <f t="shared" si="107"/>
        <v>28</v>
      </c>
      <c r="C2866">
        <f t="shared" si="108"/>
        <v>8</v>
      </c>
      <c r="D2866">
        <v>58</v>
      </c>
      <c r="E2866">
        <v>57</v>
      </c>
      <c r="F2866">
        <v>0</v>
      </c>
      <c r="G2866">
        <v>0</v>
      </c>
      <c r="I2866">
        <f>IF(ISBLANK(Table13[[#This Row],[T1]]),0,IF(Table13[[#This Row],[T1]]&gt;0,1,0))</f>
        <v>1</v>
      </c>
      <c r="J2866">
        <f>IF(ISBLANK(Table13[[#This Row],[T2]]),0,IF(Table13[[#This Row],[T2]]&gt;0,1,0))</f>
        <v>1</v>
      </c>
      <c r="K2866">
        <f>IF(ISBLANK(Table13[[#This Row],[T3]]),0,IF(Table13[[#This Row],[T3]]&gt;0,1,0))</f>
        <v>0</v>
      </c>
      <c r="L2866">
        <f>IF(ISBLANK(Table13[[#This Row],[T4]]),0,IF(Table13[[#This Row],[T4]]&gt;0,1,0))</f>
        <v>0</v>
      </c>
    </row>
    <row r="2867" spans="1:12">
      <c r="A2867" s="4">
        <v>43797.375</v>
      </c>
      <c r="B2867">
        <f t="shared" si="107"/>
        <v>28</v>
      </c>
      <c r="C2867">
        <f t="shared" si="108"/>
        <v>9</v>
      </c>
      <c r="D2867">
        <v>58</v>
      </c>
      <c r="E2867">
        <v>58</v>
      </c>
      <c r="F2867">
        <v>0</v>
      </c>
      <c r="G2867">
        <v>0</v>
      </c>
      <c r="I2867">
        <f>IF(ISBLANK(Table13[[#This Row],[T1]]),0,IF(Table13[[#This Row],[T1]]&gt;0,1,0))</f>
        <v>1</v>
      </c>
      <c r="J2867">
        <f>IF(ISBLANK(Table13[[#This Row],[T2]]),0,IF(Table13[[#This Row],[T2]]&gt;0,1,0))</f>
        <v>1</v>
      </c>
      <c r="K2867">
        <f>IF(ISBLANK(Table13[[#This Row],[T3]]),0,IF(Table13[[#This Row],[T3]]&gt;0,1,0))</f>
        <v>0</v>
      </c>
      <c r="L2867">
        <f>IF(ISBLANK(Table13[[#This Row],[T4]]),0,IF(Table13[[#This Row],[T4]]&gt;0,1,0))</f>
        <v>0</v>
      </c>
    </row>
    <row r="2868" spans="1:12">
      <c r="A2868" s="4">
        <v>43797.416666666664</v>
      </c>
      <c r="B2868">
        <f t="shared" si="107"/>
        <v>28</v>
      </c>
      <c r="C2868">
        <f t="shared" si="108"/>
        <v>10</v>
      </c>
      <c r="D2868">
        <v>18</v>
      </c>
      <c r="E2868">
        <v>54</v>
      </c>
      <c r="F2868">
        <v>0</v>
      </c>
      <c r="G2868">
        <v>0</v>
      </c>
      <c r="I2868">
        <f>IF(ISBLANK(Table13[[#This Row],[T1]]),0,IF(Table13[[#This Row],[T1]]&gt;0,1,0))</f>
        <v>1</v>
      </c>
      <c r="J2868">
        <f>IF(ISBLANK(Table13[[#This Row],[T2]]),0,IF(Table13[[#This Row],[T2]]&gt;0,1,0))</f>
        <v>1</v>
      </c>
      <c r="K2868">
        <f>IF(ISBLANK(Table13[[#This Row],[T3]]),0,IF(Table13[[#This Row],[T3]]&gt;0,1,0))</f>
        <v>0</v>
      </c>
      <c r="L2868">
        <f>IF(ISBLANK(Table13[[#This Row],[T4]]),0,IF(Table13[[#This Row],[T4]]&gt;0,1,0))</f>
        <v>0</v>
      </c>
    </row>
    <row r="2869" spans="1:12">
      <c r="A2869" s="4">
        <v>43797.458333333336</v>
      </c>
      <c r="B2869">
        <f t="shared" si="107"/>
        <v>28</v>
      </c>
      <c r="C2869">
        <f t="shared" si="108"/>
        <v>11</v>
      </c>
      <c r="D2869">
        <v>0</v>
      </c>
      <c r="E2869">
        <v>45</v>
      </c>
      <c r="F2869">
        <v>0</v>
      </c>
      <c r="G2869">
        <v>0</v>
      </c>
      <c r="I2869">
        <f>IF(ISBLANK(Table13[[#This Row],[T1]]),0,IF(Table13[[#This Row],[T1]]&gt;0,1,0))</f>
        <v>0</v>
      </c>
      <c r="J2869">
        <f>IF(ISBLANK(Table13[[#This Row],[T2]]),0,IF(Table13[[#This Row],[T2]]&gt;0,1,0))</f>
        <v>1</v>
      </c>
      <c r="K2869">
        <f>IF(ISBLANK(Table13[[#This Row],[T3]]),0,IF(Table13[[#This Row],[T3]]&gt;0,1,0))</f>
        <v>0</v>
      </c>
      <c r="L2869">
        <f>IF(ISBLANK(Table13[[#This Row],[T4]]),0,IF(Table13[[#This Row],[T4]]&gt;0,1,0))</f>
        <v>0</v>
      </c>
    </row>
    <row r="2870" spans="1:12">
      <c r="A2870" s="4">
        <v>43797.5</v>
      </c>
      <c r="B2870">
        <f t="shared" si="107"/>
        <v>28</v>
      </c>
      <c r="C2870">
        <f t="shared" si="108"/>
        <v>12</v>
      </c>
      <c r="I2870">
        <f>IF(ISBLANK(Table13[[#This Row],[T1]]),0,IF(Table13[[#This Row],[T1]]&gt;0,1,0))</f>
        <v>0</v>
      </c>
      <c r="J2870">
        <f>IF(ISBLANK(Table13[[#This Row],[T2]]),0,IF(Table13[[#This Row],[T2]]&gt;0,1,0))</f>
        <v>0</v>
      </c>
      <c r="K2870">
        <f>IF(ISBLANK(Table13[[#This Row],[T3]]),0,IF(Table13[[#This Row],[T3]]&gt;0,1,0))</f>
        <v>0</v>
      </c>
      <c r="L2870">
        <f>IF(ISBLANK(Table13[[#This Row],[T4]]),0,IF(Table13[[#This Row],[T4]]&gt;0,1,0))</f>
        <v>0</v>
      </c>
    </row>
    <row r="2871" spans="1:12">
      <c r="A2871" s="4">
        <v>43797.541666666664</v>
      </c>
      <c r="B2871">
        <f t="shared" si="107"/>
        <v>28</v>
      </c>
      <c r="C2871">
        <f t="shared" si="108"/>
        <v>13</v>
      </c>
      <c r="I2871">
        <f>IF(ISBLANK(Table13[[#This Row],[T1]]),0,IF(Table13[[#This Row],[T1]]&gt;0,1,0))</f>
        <v>0</v>
      </c>
      <c r="J2871">
        <f>IF(ISBLANK(Table13[[#This Row],[T2]]),0,IF(Table13[[#This Row],[T2]]&gt;0,1,0))</f>
        <v>0</v>
      </c>
      <c r="K2871">
        <f>IF(ISBLANK(Table13[[#This Row],[T3]]),0,IF(Table13[[#This Row],[T3]]&gt;0,1,0))</f>
        <v>0</v>
      </c>
      <c r="L2871">
        <f>IF(ISBLANK(Table13[[#This Row],[T4]]),0,IF(Table13[[#This Row],[T4]]&gt;0,1,0))</f>
        <v>0</v>
      </c>
    </row>
    <row r="2872" spans="1:12">
      <c r="A2872" s="4">
        <v>43797.583333333336</v>
      </c>
      <c r="B2872">
        <f t="shared" si="107"/>
        <v>28</v>
      </c>
      <c r="C2872">
        <f t="shared" si="108"/>
        <v>14</v>
      </c>
      <c r="I2872">
        <f>IF(ISBLANK(Table13[[#This Row],[T1]]),0,IF(Table13[[#This Row],[T1]]&gt;0,1,0))</f>
        <v>0</v>
      </c>
      <c r="J2872">
        <f>IF(ISBLANK(Table13[[#This Row],[T2]]),0,IF(Table13[[#This Row],[T2]]&gt;0,1,0))</f>
        <v>0</v>
      </c>
      <c r="K2872">
        <f>IF(ISBLANK(Table13[[#This Row],[T3]]),0,IF(Table13[[#This Row],[T3]]&gt;0,1,0))</f>
        <v>0</v>
      </c>
      <c r="L2872">
        <f>IF(ISBLANK(Table13[[#This Row],[T4]]),0,IF(Table13[[#This Row],[T4]]&gt;0,1,0))</f>
        <v>0</v>
      </c>
    </row>
    <row r="2873" spans="1:12">
      <c r="A2873" s="4">
        <v>43797.625</v>
      </c>
      <c r="B2873">
        <f t="shared" si="107"/>
        <v>28</v>
      </c>
      <c r="C2873">
        <f t="shared" si="108"/>
        <v>15</v>
      </c>
      <c r="I2873">
        <f>IF(ISBLANK(Table13[[#This Row],[T1]]),0,IF(Table13[[#This Row],[T1]]&gt;0,1,0))</f>
        <v>0</v>
      </c>
      <c r="J2873">
        <f>IF(ISBLANK(Table13[[#This Row],[T2]]),0,IF(Table13[[#This Row],[T2]]&gt;0,1,0))</f>
        <v>0</v>
      </c>
      <c r="K2873">
        <f>IF(ISBLANK(Table13[[#This Row],[T3]]),0,IF(Table13[[#This Row],[T3]]&gt;0,1,0))</f>
        <v>0</v>
      </c>
      <c r="L2873">
        <f>IF(ISBLANK(Table13[[#This Row],[T4]]),0,IF(Table13[[#This Row],[T4]]&gt;0,1,0))</f>
        <v>0</v>
      </c>
    </row>
    <row r="2874" spans="1:12">
      <c r="A2874" s="4">
        <v>43797.666666666664</v>
      </c>
      <c r="B2874">
        <f t="shared" si="107"/>
        <v>28</v>
      </c>
      <c r="C2874">
        <f t="shared" si="108"/>
        <v>16</v>
      </c>
      <c r="I2874">
        <f>IF(ISBLANK(Table13[[#This Row],[T1]]),0,IF(Table13[[#This Row],[T1]]&gt;0,1,0))</f>
        <v>0</v>
      </c>
      <c r="J2874">
        <f>IF(ISBLANK(Table13[[#This Row],[T2]]),0,IF(Table13[[#This Row],[T2]]&gt;0,1,0))</f>
        <v>0</v>
      </c>
      <c r="K2874">
        <f>IF(ISBLANK(Table13[[#This Row],[T3]]),0,IF(Table13[[#This Row],[T3]]&gt;0,1,0))</f>
        <v>0</v>
      </c>
      <c r="L2874">
        <f>IF(ISBLANK(Table13[[#This Row],[T4]]),0,IF(Table13[[#This Row],[T4]]&gt;0,1,0))</f>
        <v>0</v>
      </c>
    </row>
    <row r="2875" spans="1:12">
      <c r="A2875" s="4">
        <v>43797.708333333336</v>
      </c>
      <c r="B2875">
        <f t="shared" si="107"/>
        <v>28</v>
      </c>
      <c r="C2875">
        <f t="shared" si="108"/>
        <v>17</v>
      </c>
      <c r="I2875">
        <f>IF(ISBLANK(Table13[[#This Row],[T1]]),0,IF(Table13[[#This Row],[T1]]&gt;0,1,0))</f>
        <v>0</v>
      </c>
      <c r="J2875">
        <f>IF(ISBLANK(Table13[[#This Row],[T2]]),0,IF(Table13[[#This Row],[T2]]&gt;0,1,0))</f>
        <v>0</v>
      </c>
      <c r="K2875">
        <f>IF(ISBLANK(Table13[[#This Row],[T3]]),0,IF(Table13[[#This Row],[T3]]&gt;0,1,0))</f>
        <v>0</v>
      </c>
      <c r="L2875">
        <f>IF(ISBLANK(Table13[[#This Row],[T4]]),0,IF(Table13[[#This Row],[T4]]&gt;0,1,0))</f>
        <v>0</v>
      </c>
    </row>
    <row r="2876" spans="1:12">
      <c r="A2876" s="4">
        <v>43797.75</v>
      </c>
      <c r="B2876">
        <f t="shared" si="107"/>
        <v>28</v>
      </c>
      <c r="C2876">
        <f t="shared" si="108"/>
        <v>18</v>
      </c>
      <c r="I2876">
        <f>IF(ISBLANK(Table13[[#This Row],[T1]]),0,IF(Table13[[#This Row],[T1]]&gt;0,1,0))</f>
        <v>0</v>
      </c>
      <c r="J2876">
        <f>IF(ISBLANK(Table13[[#This Row],[T2]]),0,IF(Table13[[#This Row],[T2]]&gt;0,1,0))</f>
        <v>0</v>
      </c>
      <c r="K2876">
        <f>IF(ISBLANK(Table13[[#This Row],[T3]]),0,IF(Table13[[#This Row],[T3]]&gt;0,1,0))</f>
        <v>0</v>
      </c>
      <c r="L2876">
        <f>IF(ISBLANK(Table13[[#This Row],[T4]]),0,IF(Table13[[#This Row],[T4]]&gt;0,1,0))</f>
        <v>0</v>
      </c>
    </row>
    <row r="2877" spans="1:12">
      <c r="A2877" s="4">
        <v>43797.791666666664</v>
      </c>
      <c r="B2877">
        <f t="shared" si="107"/>
        <v>28</v>
      </c>
      <c r="C2877">
        <f t="shared" si="108"/>
        <v>19</v>
      </c>
      <c r="I2877">
        <f>IF(ISBLANK(Table13[[#This Row],[T1]]),0,IF(Table13[[#This Row],[T1]]&gt;0,1,0))</f>
        <v>0</v>
      </c>
      <c r="J2877">
        <f>IF(ISBLANK(Table13[[#This Row],[T2]]),0,IF(Table13[[#This Row],[T2]]&gt;0,1,0))</f>
        <v>0</v>
      </c>
      <c r="K2877">
        <f>IF(ISBLANK(Table13[[#This Row],[T3]]),0,IF(Table13[[#This Row],[T3]]&gt;0,1,0))</f>
        <v>0</v>
      </c>
      <c r="L2877">
        <f>IF(ISBLANK(Table13[[#This Row],[T4]]),0,IF(Table13[[#This Row],[T4]]&gt;0,1,0))</f>
        <v>0</v>
      </c>
    </row>
    <row r="2878" spans="1:12">
      <c r="A2878" s="4">
        <v>43797.833333333336</v>
      </c>
      <c r="B2878">
        <f t="shared" si="107"/>
        <v>28</v>
      </c>
      <c r="C2878">
        <f t="shared" si="108"/>
        <v>20</v>
      </c>
      <c r="I2878">
        <f>IF(ISBLANK(Table13[[#This Row],[T1]]),0,IF(Table13[[#This Row],[T1]]&gt;0,1,0))</f>
        <v>0</v>
      </c>
      <c r="J2878">
        <f>IF(ISBLANK(Table13[[#This Row],[T2]]),0,IF(Table13[[#This Row],[T2]]&gt;0,1,0))</f>
        <v>0</v>
      </c>
      <c r="K2878">
        <f>IF(ISBLANK(Table13[[#This Row],[T3]]),0,IF(Table13[[#This Row],[T3]]&gt;0,1,0))</f>
        <v>0</v>
      </c>
      <c r="L2878">
        <f>IF(ISBLANK(Table13[[#This Row],[T4]]),0,IF(Table13[[#This Row],[T4]]&gt;0,1,0))</f>
        <v>0</v>
      </c>
    </row>
    <row r="2879" spans="1:12">
      <c r="A2879" s="4">
        <v>43797.875</v>
      </c>
      <c r="B2879">
        <f t="shared" si="107"/>
        <v>28</v>
      </c>
      <c r="C2879">
        <f t="shared" si="108"/>
        <v>21</v>
      </c>
      <c r="D2879">
        <v>0</v>
      </c>
      <c r="E2879">
        <v>21</v>
      </c>
      <c r="F2879">
        <v>0</v>
      </c>
      <c r="G2879">
        <v>0</v>
      </c>
      <c r="I2879">
        <f>IF(ISBLANK(Table13[[#This Row],[T1]]),0,IF(Table13[[#This Row],[T1]]&gt;0,1,0))</f>
        <v>0</v>
      </c>
      <c r="J2879">
        <f>IF(ISBLANK(Table13[[#This Row],[T2]]),0,IF(Table13[[#This Row],[T2]]&gt;0,1,0))</f>
        <v>1</v>
      </c>
      <c r="K2879">
        <f>IF(ISBLANK(Table13[[#This Row],[T3]]),0,IF(Table13[[#This Row],[T3]]&gt;0,1,0))</f>
        <v>0</v>
      </c>
      <c r="L2879">
        <f>IF(ISBLANK(Table13[[#This Row],[T4]]),0,IF(Table13[[#This Row],[T4]]&gt;0,1,0))</f>
        <v>0</v>
      </c>
    </row>
    <row r="2880" spans="1:12">
      <c r="A2880" s="4">
        <v>43797.916666666664</v>
      </c>
      <c r="B2880">
        <f t="shared" si="107"/>
        <v>28</v>
      </c>
      <c r="C2880">
        <f t="shared" si="108"/>
        <v>22</v>
      </c>
      <c r="D2880">
        <v>0</v>
      </c>
      <c r="E2880">
        <v>45</v>
      </c>
      <c r="F2880">
        <v>0</v>
      </c>
      <c r="G2880">
        <v>0</v>
      </c>
      <c r="I2880">
        <f>IF(ISBLANK(Table13[[#This Row],[T1]]),0,IF(Table13[[#This Row],[T1]]&gt;0,1,0))</f>
        <v>0</v>
      </c>
      <c r="J2880">
        <f>IF(ISBLANK(Table13[[#This Row],[T2]]),0,IF(Table13[[#This Row],[T2]]&gt;0,1,0))</f>
        <v>1</v>
      </c>
      <c r="K2880">
        <f>IF(ISBLANK(Table13[[#This Row],[T3]]),0,IF(Table13[[#This Row],[T3]]&gt;0,1,0))</f>
        <v>0</v>
      </c>
      <c r="L2880">
        <f>IF(ISBLANK(Table13[[#This Row],[T4]]),0,IF(Table13[[#This Row],[T4]]&gt;0,1,0))</f>
        <v>0</v>
      </c>
    </row>
    <row r="2881" spans="1:12">
      <c r="A2881" s="4">
        <v>43797.958333333336</v>
      </c>
      <c r="B2881">
        <f t="shared" si="107"/>
        <v>28</v>
      </c>
      <c r="C2881">
        <f t="shared" si="108"/>
        <v>23</v>
      </c>
      <c r="D2881">
        <v>0</v>
      </c>
      <c r="E2881">
        <v>38</v>
      </c>
      <c r="F2881">
        <v>0</v>
      </c>
      <c r="G2881">
        <v>0</v>
      </c>
      <c r="I2881">
        <f>IF(ISBLANK(Table13[[#This Row],[T1]]),0,IF(Table13[[#This Row],[T1]]&gt;0,1,0))</f>
        <v>0</v>
      </c>
      <c r="J2881">
        <f>IF(ISBLANK(Table13[[#This Row],[T2]]),0,IF(Table13[[#This Row],[T2]]&gt;0,1,0))</f>
        <v>1</v>
      </c>
      <c r="K2881">
        <f>IF(ISBLANK(Table13[[#This Row],[T3]]),0,IF(Table13[[#This Row],[T3]]&gt;0,1,0))</f>
        <v>0</v>
      </c>
      <c r="L2881">
        <f>IF(ISBLANK(Table13[[#This Row],[T4]]),0,IF(Table13[[#This Row],[T4]]&gt;0,1,0))</f>
        <v>0</v>
      </c>
    </row>
    <row r="2882" spans="1:12">
      <c r="A2882" s="4">
        <v>43798</v>
      </c>
      <c r="B2882">
        <f t="shared" ref="B2882:B2918" si="109">DAY(A2882)</f>
        <v>29</v>
      </c>
      <c r="C2882">
        <f t="shared" si="108"/>
        <v>0</v>
      </c>
      <c r="D2882">
        <v>0</v>
      </c>
      <c r="E2882">
        <v>25</v>
      </c>
      <c r="F2882">
        <v>0</v>
      </c>
      <c r="G2882">
        <v>0</v>
      </c>
      <c r="I2882">
        <f>IF(ISBLANK(Table13[[#This Row],[T1]]),0,IF(Table13[[#This Row],[T1]]&gt;0,1,0))</f>
        <v>0</v>
      </c>
      <c r="J2882">
        <f>IF(ISBLANK(Table13[[#This Row],[T2]]),0,IF(Table13[[#This Row],[T2]]&gt;0,1,0))</f>
        <v>1</v>
      </c>
      <c r="K2882">
        <f>IF(ISBLANK(Table13[[#This Row],[T3]]),0,IF(Table13[[#This Row],[T3]]&gt;0,1,0))</f>
        <v>0</v>
      </c>
      <c r="L2882">
        <f>IF(ISBLANK(Table13[[#This Row],[T4]]),0,IF(Table13[[#This Row],[T4]]&gt;0,1,0))</f>
        <v>0</v>
      </c>
    </row>
    <row r="2883" spans="1:12">
      <c r="A2883" s="4">
        <v>43798.041666666664</v>
      </c>
      <c r="B2883">
        <f t="shared" si="109"/>
        <v>29</v>
      </c>
      <c r="C2883">
        <f t="shared" si="108"/>
        <v>1</v>
      </c>
      <c r="D2883">
        <v>0</v>
      </c>
      <c r="E2883">
        <v>32</v>
      </c>
      <c r="F2883">
        <v>0</v>
      </c>
      <c r="G2883">
        <v>0</v>
      </c>
      <c r="I2883">
        <f>IF(ISBLANK(Table13[[#This Row],[T1]]),0,IF(Table13[[#This Row],[T1]]&gt;0,1,0))</f>
        <v>0</v>
      </c>
      <c r="J2883">
        <f>IF(ISBLANK(Table13[[#This Row],[T2]]),0,IF(Table13[[#This Row],[T2]]&gt;0,1,0))</f>
        <v>1</v>
      </c>
      <c r="K2883">
        <f>IF(ISBLANK(Table13[[#This Row],[T3]]),0,IF(Table13[[#This Row],[T3]]&gt;0,1,0))</f>
        <v>0</v>
      </c>
      <c r="L2883">
        <f>IF(ISBLANK(Table13[[#This Row],[T4]]),0,IF(Table13[[#This Row],[T4]]&gt;0,1,0))</f>
        <v>0</v>
      </c>
    </row>
    <row r="2884" spans="1:12">
      <c r="A2884" s="4">
        <v>43798.083333333336</v>
      </c>
      <c r="B2884">
        <f t="shared" si="109"/>
        <v>29</v>
      </c>
      <c r="C2884">
        <f t="shared" si="108"/>
        <v>2</v>
      </c>
      <c r="D2884">
        <v>0</v>
      </c>
      <c r="E2884">
        <v>26</v>
      </c>
      <c r="F2884">
        <v>0</v>
      </c>
      <c r="G2884">
        <v>0</v>
      </c>
      <c r="I2884">
        <f>IF(ISBLANK(Table13[[#This Row],[T1]]),0,IF(Table13[[#This Row],[T1]]&gt;0,1,0))</f>
        <v>0</v>
      </c>
      <c r="J2884">
        <f>IF(ISBLANK(Table13[[#This Row],[T2]]),0,IF(Table13[[#This Row],[T2]]&gt;0,1,0))</f>
        <v>1</v>
      </c>
      <c r="K2884">
        <f>IF(ISBLANK(Table13[[#This Row],[T3]]),0,IF(Table13[[#This Row],[T3]]&gt;0,1,0))</f>
        <v>0</v>
      </c>
      <c r="L2884">
        <f>IF(ISBLANK(Table13[[#This Row],[T4]]),0,IF(Table13[[#This Row],[T4]]&gt;0,1,0))</f>
        <v>0</v>
      </c>
    </row>
    <row r="2885" spans="1:12">
      <c r="A2885" s="4">
        <v>43798.125</v>
      </c>
      <c r="B2885">
        <f t="shared" si="109"/>
        <v>29</v>
      </c>
      <c r="C2885">
        <f t="shared" si="108"/>
        <v>3</v>
      </c>
      <c r="D2885">
        <v>0</v>
      </c>
      <c r="E2885">
        <v>38</v>
      </c>
      <c r="F2885">
        <v>0</v>
      </c>
      <c r="G2885">
        <v>0</v>
      </c>
      <c r="I2885">
        <f>IF(ISBLANK(Table13[[#This Row],[T1]]),0,IF(Table13[[#This Row],[T1]]&gt;0,1,0))</f>
        <v>0</v>
      </c>
      <c r="J2885">
        <f>IF(ISBLANK(Table13[[#This Row],[T2]]),0,IF(Table13[[#This Row],[T2]]&gt;0,1,0))</f>
        <v>1</v>
      </c>
      <c r="K2885">
        <f>IF(ISBLANK(Table13[[#This Row],[T3]]),0,IF(Table13[[#This Row],[T3]]&gt;0,1,0))</f>
        <v>0</v>
      </c>
      <c r="L2885">
        <f>IF(ISBLANK(Table13[[#This Row],[T4]]),0,IF(Table13[[#This Row],[T4]]&gt;0,1,0))</f>
        <v>0</v>
      </c>
    </row>
    <row r="2886" spans="1:12">
      <c r="A2886" s="4">
        <v>43798.166666666664</v>
      </c>
      <c r="B2886">
        <f t="shared" si="109"/>
        <v>29</v>
      </c>
      <c r="C2886">
        <f t="shared" si="108"/>
        <v>4</v>
      </c>
      <c r="D2886">
        <v>0</v>
      </c>
      <c r="E2886">
        <v>26</v>
      </c>
      <c r="F2886">
        <v>0</v>
      </c>
      <c r="G2886">
        <v>0</v>
      </c>
      <c r="I2886">
        <f>IF(ISBLANK(Table13[[#This Row],[T1]]),0,IF(Table13[[#This Row],[T1]]&gt;0,1,0))</f>
        <v>0</v>
      </c>
      <c r="J2886">
        <f>IF(ISBLANK(Table13[[#This Row],[T2]]),0,IF(Table13[[#This Row],[T2]]&gt;0,1,0))</f>
        <v>1</v>
      </c>
      <c r="K2886">
        <f>IF(ISBLANK(Table13[[#This Row],[T3]]),0,IF(Table13[[#This Row],[T3]]&gt;0,1,0))</f>
        <v>0</v>
      </c>
      <c r="L2886">
        <f>IF(ISBLANK(Table13[[#This Row],[T4]]),0,IF(Table13[[#This Row],[T4]]&gt;0,1,0))</f>
        <v>0</v>
      </c>
    </row>
    <row r="2887" spans="1:12">
      <c r="A2887" s="4">
        <v>43798.208333333336</v>
      </c>
      <c r="B2887">
        <f t="shared" si="109"/>
        <v>29</v>
      </c>
      <c r="C2887">
        <f t="shared" si="108"/>
        <v>5</v>
      </c>
      <c r="D2887">
        <v>0</v>
      </c>
      <c r="E2887">
        <v>25</v>
      </c>
      <c r="F2887">
        <v>0</v>
      </c>
      <c r="G2887">
        <v>0</v>
      </c>
      <c r="I2887">
        <f>IF(ISBLANK(Table13[[#This Row],[T1]]),0,IF(Table13[[#This Row],[T1]]&gt;0,1,0))</f>
        <v>0</v>
      </c>
      <c r="J2887">
        <f>IF(ISBLANK(Table13[[#This Row],[T2]]),0,IF(Table13[[#This Row],[T2]]&gt;0,1,0))</f>
        <v>1</v>
      </c>
      <c r="K2887">
        <f>IF(ISBLANK(Table13[[#This Row],[T3]]),0,IF(Table13[[#This Row],[T3]]&gt;0,1,0))</f>
        <v>0</v>
      </c>
      <c r="L2887">
        <f>IF(ISBLANK(Table13[[#This Row],[T4]]),0,IF(Table13[[#This Row],[T4]]&gt;0,1,0))</f>
        <v>0</v>
      </c>
    </row>
    <row r="2888" spans="1:12">
      <c r="A2888" s="4">
        <v>43798.25</v>
      </c>
      <c r="B2888">
        <f t="shared" si="109"/>
        <v>29</v>
      </c>
      <c r="C2888">
        <f t="shared" si="108"/>
        <v>6</v>
      </c>
      <c r="D2888">
        <v>0</v>
      </c>
      <c r="E2888">
        <v>29</v>
      </c>
      <c r="F2888">
        <v>0</v>
      </c>
      <c r="G2888">
        <v>0</v>
      </c>
      <c r="I2888">
        <f>IF(ISBLANK(Table13[[#This Row],[T1]]),0,IF(Table13[[#This Row],[T1]]&gt;0,1,0))</f>
        <v>0</v>
      </c>
      <c r="J2888">
        <f>IF(ISBLANK(Table13[[#This Row],[T2]]),0,IF(Table13[[#This Row],[T2]]&gt;0,1,0))</f>
        <v>1</v>
      </c>
      <c r="K2888">
        <f>IF(ISBLANK(Table13[[#This Row],[T3]]),0,IF(Table13[[#This Row],[T3]]&gt;0,1,0))</f>
        <v>0</v>
      </c>
      <c r="L2888">
        <f>IF(ISBLANK(Table13[[#This Row],[T4]]),0,IF(Table13[[#This Row],[T4]]&gt;0,1,0))</f>
        <v>0</v>
      </c>
    </row>
    <row r="2889" spans="1:12">
      <c r="A2889" s="4">
        <v>43798.291666666664</v>
      </c>
      <c r="B2889">
        <f t="shared" si="109"/>
        <v>29</v>
      </c>
      <c r="C2889">
        <f t="shared" si="108"/>
        <v>7</v>
      </c>
      <c r="D2889">
        <v>0</v>
      </c>
      <c r="E2889">
        <v>33</v>
      </c>
      <c r="F2889">
        <v>0</v>
      </c>
      <c r="G2889">
        <v>0</v>
      </c>
      <c r="I2889">
        <f>IF(ISBLANK(Table13[[#This Row],[T1]]),0,IF(Table13[[#This Row],[T1]]&gt;0,1,0))</f>
        <v>0</v>
      </c>
      <c r="J2889">
        <f>IF(ISBLANK(Table13[[#This Row],[T2]]),0,IF(Table13[[#This Row],[T2]]&gt;0,1,0))</f>
        <v>1</v>
      </c>
      <c r="K2889">
        <f>IF(ISBLANK(Table13[[#This Row],[T3]]),0,IF(Table13[[#This Row],[T3]]&gt;0,1,0))</f>
        <v>0</v>
      </c>
      <c r="L2889">
        <f>IF(ISBLANK(Table13[[#This Row],[T4]]),0,IF(Table13[[#This Row],[T4]]&gt;0,1,0))</f>
        <v>0</v>
      </c>
    </row>
    <row r="2890" spans="1:12">
      <c r="A2890" s="4">
        <v>43798.333333333336</v>
      </c>
      <c r="B2890">
        <f t="shared" si="109"/>
        <v>29</v>
      </c>
      <c r="C2890">
        <f t="shared" si="108"/>
        <v>8</v>
      </c>
      <c r="D2890">
        <v>0</v>
      </c>
      <c r="E2890">
        <v>36</v>
      </c>
      <c r="F2890">
        <v>0</v>
      </c>
      <c r="G2890">
        <v>0</v>
      </c>
      <c r="I2890">
        <f>IF(ISBLANK(Table13[[#This Row],[T1]]),0,IF(Table13[[#This Row],[T1]]&gt;0,1,0))</f>
        <v>0</v>
      </c>
      <c r="J2890">
        <f>IF(ISBLANK(Table13[[#This Row],[T2]]),0,IF(Table13[[#This Row],[T2]]&gt;0,1,0))</f>
        <v>1</v>
      </c>
      <c r="K2890">
        <f>IF(ISBLANK(Table13[[#This Row],[T3]]),0,IF(Table13[[#This Row],[T3]]&gt;0,1,0))</f>
        <v>0</v>
      </c>
      <c r="L2890">
        <f>IF(ISBLANK(Table13[[#This Row],[T4]]),0,IF(Table13[[#This Row],[T4]]&gt;0,1,0))</f>
        <v>0</v>
      </c>
    </row>
    <row r="2891" spans="1:12">
      <c r="A2891" s="4">
        <v>43798.375</v>
      </c>
      <c r="B2891">
        <f t="shared" si="109"/>
        <v>29</v>
      </c>
      <c r="C2891">
        <f t="shared" si="108"/>
        <v>9</v>
      </c>
      <c r="D2891">
        <v>0</v>
      </c>
      <c r="E2891">
        <v>58</v>
      </c>
      <c r="F2891">
        <v>0</v>
      </c>
      <c r="G2891">
        <v>0</v>
      </c>
      <c r="I2891">
        <f>IF(ISBLANK(Table13[[#This Row],[T1]]),0,IF(Table13[[#This Row],[T1]]&gt;0,1,0))</f>
        <v>0</v>
      </c>
      <c r="J2891">
        <f>IF(ISBLANK(Table13[[#This Row],[T2]]),0,IF(Table13[[#This Row],[T2]]&gt;0,1,0))</f>
        <v>1</v>
      </c>
      <c r="K2891">
        <f>IF(ISBLANK(Table13[[#This Row],[T3]]),0,IF(Table13[[#This Row],[T3]]&gt;0,1,0))</f>
        <v>0</v>
      </c>
      <c r="L2891">
        <f>IF(ISBLANK(Table13[[#This Row],[T4]]),0,IF(Table13[[#This Row],[T4]]&gt;0,1,0))</f>
        <v>0</v>
      </c>
    </row>
    <row r="2892" spans="1:12">
      <c r="A2892" s="4">
        <v>43798.416666666664</v>
      </c>
      <c r="B2892">
        <f t="shared" si="109"/>
        <v>29</v>
      </c>
      <c r="C2892">
        <f t="shared" si="108"/>
        <v>10</v>
      </c>
      <c r="D2892">
        <v>0</v>
      </c>
      <c r="E2892">
        <v>54</v>
      </c>
      <c r="F2892">
        <v>0</v>
      </c>
      <c r="G2892">
        <v>0</v>
      </c>
      <c r="I2892">
        <f>IF(ISBLANK(Table13[[#This Row],[T1]]),0,IF(Table13[[#This Row],[T1]]&gt;0,1,0))</f>
        <v>0</v>
      </c>
      <c r="J2892">
        <f>IF(ISBLANK(Table13[[#This Row],[T2]]),0,IF(Table13[[#This Row],[T2]]&gt;0,1,0))</f>
        <v>1</v>
      </c>
      <c r="K2892">
        <f>IF(ISBLANK(Table13[[#This Row],[T3]]),0,IF(Table13[[#This Row],[T3]]&gt;0,1,0))</f>
        <v>0</v>
      </c>
      <c r="L2892">
        <f>IF(ISBLANK(Table13[[#This Row],[T4]]),0,IF(Table13[[#This Row],[T4]]&gt;0,1,0))</f>
        <v>0</v>
      </c>
    </row>
    <row r="2893" spans="1:12">
      <c r="A2893" s="4">
        <v>43798.458333333336</v>
      </c>
      <c r="B2893">
        <f t="shared" si="109"/>
        <v>29</v>
      </c>
      <c r="C2893">
        <f t="shared" si="108"/>
        <v>11</v>
      </c>
      <c r="D2893">
        <v>0</v>
      </c>
      <c r="E2893">
        <v>19</v>
      </c>
      <c r="F2893">
        <v>0</v>
      </c>
      <c r="G2893">
        <v>0</v>
      </c>
      <c r="I2893">
        <f>IF(ISBLANK(Table13[[#This Row],[T1]]),0,IF(Table13[[#This Row],[T1]]&gt;0,1,0))</f>
        <v>0</v>
      </c>
      <c r="J2893">
        <f>IF(ISBLANK(Table13[[#This Row],[T2]]),0,IF(Table13[[#This Row],[T2]]&gt;0,1,0))</f>
        <v>1</v>
      </c>
      <c r="K2893">
        <f>IF(ISBLANK(Table13[[#This Row],[T3]]),0,IF(Table13[[#This Row],[T3]]&gt;0,1,0))</f>
        <v>0</v>
      </c>
      <c r="L2893">
        <f>IF(ISBLANK(Table13[[#This Row],[T4]]),0,IF(Table13[[#This Row],[T4]]&gt;0,1,0))</f>
        <v>0</v>
      </c>
    </row>
    <row r="2894" spans="1:12">
      <c r="A2894" s="4">
        <v>43798.499999826388</v>
      </c>
      <c r="B2894">
        <f t="shared" si="109"/>
        <v>29</v>
      </c>
      <c r="C2894">
        <f t="shared" si="108"/>
        <v>12</v>
      </c>
      <c r="I2894">
        <f>IF(ISBLANK(Table13[[#This Row],[T1]]),0,IF(Table13[[#This Row],[T1]]&gt;0,1,0))</f>
        <v>0</v>
      </c>
      <c r="J2894">
        <f>IF(ISBLANK(Table13[[#This Row],[T2]]),0,IF(Table13[[#This Row],[T2]]&gt;0,1,0))</f>
        <v>0</v>
      </c>
      <c r="K2894">
        <f>IF(ISBLANK(Table13[[#This Row],[T3]]),0,IF(Table13[[#This Row],[T3]]&gt;0,1,0))</f>
        <v>0</v>
      </c>
      <c r="L2894">
        <f>IF(ISBLANK(Table13[[#This Row],[T4]]),0,IF(Table13[[#This Row],[T4]]&gt;0,1,0))</f>
        <v>0</v>
      </c>
    </row>
    <row r="2895" spans="1:12">
      <c r="A2895" s="4">
        <v>43798.541666666664</v>
      </c>
      <c r="B2895">
        <f t="shared" si="109"/>
        <v>29</v>
      </c>
      <c r="C2895">
        <f t="shared" si="108"/>
        <v>13</v>
      </c>
      <c r="D2895">
        <v>0</v>
      </c>
      <c r="E2895">
        <v>6</v>
      </c>
      <c r="F2895">
        <v>0</v>
      </c>
      <c r="G2895">
        <v>0</v>
      </c>
      <c r="I2895">
        <f>IF(ISBLANK(Table13[[#This Row],[T1]]),0,IF(Table13[[#This Row],[T1]]&gt;0,1,0))</f>
        <v>0</v>
      </c>
      <c r="J2895">
        <f>IF(ISBLANK(Table13[[#This Row],[T2]]),0,IF(Table13[[#This Row],[T2]]&gt;0,1,0))</f>
        <v>1</v>
      </c>
      <c r="K2895">
        <f>IF(ISBLANK(Table13[[#This Row],[T3]]),0,IF(Table13[[#This Row],[T3]]&gt;0,1,0))</f>
        <v>0</v>
      </c>
      <c r="L2895">
        <f>IF(ISBLANK(Table13[[#This Row],[T4]]),0,IF(Table13[[#This Row],[T4]]&gt;0,1,0))</f>
        <v>0</v>
      </c>
    </row>
    <row r="2896" spans="1:12">
      <c r="A2896" s="4">
        <v>43798.583333333336</v>
      </c>
      <c r="B2896">
        <f t="shared" si="109"/>
        <v>29</v>
      </c>
      <c r="C2896">
        <f t="shared" si="108"/>
        <v>14</v>
      </c>
      <c r="D2896">
        <v>0</v>
      </c>
      <c r="E2896">
        <v>58</v>
      </c>
      <c r="F2896">
        <v>0</v>
      </c>
      <c r="G2896">
        <v>0</v>
      </c>
      <c r="I2896">
        <f>IF(ISBLANK(Table13[[#This Row],[T1]]),0,IF(Table13[[#This Row],[T1]]&gt;0,1,0))</f>
        <v>0</v>
      </c>
      <c r="J2896">
        <f>IF(ISBLANK(Table13[[#This Row],[T2]]),0,IF(Table13[[#This Row],[T2]]&gt;0,1,0))</f>
        <v>1</v>
      </c>
      <c r="K2896">
        <f>IF(ISBLANK(Table13[[#This Row],[T3]]),0,IF(Table13[[#This Row],[T3]]&gt;0,1,0))</f>
        <v>0</v>
      </c>
      <c r="L2896">
        <f>IF(ISBLANK(Table13[[#This Row],[T4]]),0,IF(Table13[[#This Row],[T4]]&gt;0,1,0))</f>
        <v>0</v>
      </c>
    </row>
    <row r="2897" spans="1:12">
      <c r="A2897" s="4">
        <v>43798.625</v>
      </c>
      <c r="B2897">
        <f t="shared" si="109"/>
        <v>29</v>
      </c>
      <c r="C2897">
        <f t="shared" si="108"/>
        <v>15</v>
      </c>
      <c r="D2897">
        <v>0</v>
      </c>
      <c r="E2897">
        <v>19</v>
      </c>
      <c r="F2897">
        <v>0</v>
      </c>
      <c r="G2897">
        <v>0</v>
      </c>
      <c r="I2897">
        <f>IF(ISBLANK(Table13[[#This Row],[T1]]),0,IF(Table13[[#This Row],[T1]]&gt;0,1,0))</f>
        <v>0</v>
      </c>
      <c r="J2897">
        <f>IF(ISBLANK(Table13[[#This Row],[T2]]),0,IF(Table13[[#This Row],[T2]]&gt;0,1,0))</f>
        <v>1</v>
      </c>
      <c r="K2897">
        <f>IF(ISBLANK(Table13[[#This Row],[T3]]),0,IF(Table13[[#This Row],[T3]]&gt;0,1,0))</f>
        <v>0</v>
      </c>
      <c r="L2897">
        <f>IF(ISBLANK(Table13[[#This Row],[T4]]),0,IF(Table13[[#This Row],[T4]]&gt;0,1,0))</f>
        <v>0</v>
      </c>
    </row>
    <row r="2898" spans="1:12">
      <c r="A2898" s="4">
        <v>43798.66666678241</v>
      </c>
      <c r="B2898">
        <f t="shared" si="109"/>
        <v>29</v>
      </c>
      <c r="C2898">
        <f t="shared" si="108"/>
        <v>16</v>
      </c>
      <c r="I2898">
        <f>IF(ISBLANK(Table13[[#This Row],[T1]]),0,IF(Table13[[#This Row],[T1]]&gt;0,1,0))</f>
        <v>0</v>
      </c>
      <c r="J2898">
        <f>IF(ISBLANK(Table13[[#This Row],[T2]]),0,IF(Table13[[#This Row],[T2]]&gt;0,1,0))</f>
        <v>0</v>
      </c>
      <c r="K2898">
        <f>IF(ISBLANK(Table13[[#This Row],[T3]]),0,IF(Table13[[#This Row],[T3]]&gt;0,1,0))</f>
        <v>0</v>
      </c>
      <c r="L2898">
        <f>IF(ISBLANK(Table13[[#This Row],[T4]]),0,IF(Table13[[#This Row],[T4]]&gt;0,1,0))</f>
        <v>0</v>
      </c>
    </row>
    <row r="2899" spans="1:12">
      <c r="A2899" s="4">
        <v>43798.708333506947</v>
      </c>
      <c r="B2899">
        <f t="shared" si="109"/>
        <v>29</v>
      </c>
      <c r="C2899">
        <f t="shared" si="108"/>
        <v>17</v>
      </c>
      <c r="I2899">
        <f>IF(ISBLANK(Table13[[#This Row],[T1]]),0,IF(Table13[[#This Row],[T1]]&gt;0,1,0))</f>
        <v>0</v>
      </c>
      <c r="J2899">
        <f>IF(ISBLANK(Table13[[#This Row],[T2]]),0,IF(Table13[[#This Row],[T2]]&gt;0,1,0))</f>
        <v>0</v>
      </c>
      <c r="K2899">
        <f>IF(ISBLANK(Table13[[#This Row],[T3]]),0,IF(Table13[[#This Row],[T3]]&gt;0,1,0))</f>
        <v>0</v>
      </c>
      <c r="L2899">
        <f>IF(ISBLANK(Table13[[#This Row],[T4]]),0,IF(Table13[[#This Row],[T4]]&gt;0,1,0))</f>
        <v>0</v>
      </c>
    </row>
    <row r="2900" spans="1:12">
      <c r="A2900" s="4">
        <v>43798.750000231485</v>
      </c>
      <c r="B2900">
        <f t="shared" si="109"/>
        <v>29</v>
      </c>
      <c r="C2900">
        <f t="shared" si="108"/>
        <v>18</v>
      </c>
      <c r="I2900">
        <f>IF(ISBLANK(Table13[[#This Row],[T1]]),0,IF(Table13[[#This Row],[T1]]&gt;0,1,0))</f>
        <v>0</v>
      </c>
      <c r="J2900">
        <f>IF(ISBLANK(Table13[[#This Row],[T2]]),0,IF(Table13[[#This Row],[T2]]&gt;0,1,0))</f>
        <v>0</v>
      </c>
      <c r="K2900">
        <f>IF(ISBLANK(Table13[[#This Row],[T3]]),0,IF(Table13[[#This Row],[T3]]&gt;0,1,0))</f>
        <v>0</v>
      </c>
      <c r="L2900">
        <f>IF(ISBLANK(Table13[[#This Row],[T4]]),0,IF(Table13[[#This Row],[T4]]&gt;0,1,0))</f>
        <v>0</v>
      </c>
    </row>
    <row r="2901" spans="1:12">
      <c r="A2901" s="4">
        <v>43798.791666666664</v>
      </c>
      <c r="B2901">
        <f t="shared" si="109"/>
        <v>29</v>
      </c>
      <c r="C2901">
        <f t="shared" si="108"/>
        <v>19</v>
      </c>
      <c r="D2901">
        <v>0</v>
      </c>
      <c r="E2901">
        <v>0</v>
      </c>
      <c r="F2901">
        <v>10</v>
      </c>
      <c r="G2901">
        <v>0</v>
      </c>
      <c r="I2901">
        <f>IF(ISBLANK(Table13[[#This Row],[T1]]),0,IF(Table13[[#This Row],[T1]]&gt;0,1,0))</f>
        <v>0</v>
      </c>
      <c r="J2901">
        <f>IF(ISBLANK(Table13[[#This Row],[T2]]),0,IF(Table13[[#This Row],[T2]]&gt;0,1,0))</f>
        <v>0</v>
      </c>
      <c r="K2901">
        <f>IF(ISBLANK(Table13[[#This Row],[T3]]),0,IF(Table13[[#This Row],[T3]]&gt;0,1,0))</f>
        <v>1</v>
      </c>
      <c r="L2901">
        <f>IF(ISBLANK(Table13[[#This Row],[T4]]),0,IF(Table13[[#This Row],[T4]]&gt;0,1,0))</f>
        <v>0</v>
      </c>
    </row>
    <row r="2902" spans="1:12">
      <c r="A2902" s="4">
        <v>43798.833333333336</v>
      </c>
      <c r="B2902">
        <f t="shared" si="109"/>
        <v>29</v>
      </c>
      <c r="C2902">
        <f t="shared" si="108"/>
        <v>20</v>
      </c>
      <c r="D2902">
        <v>0</v>
      </c>
      <c r="E2902">
        <v>0</v>
      </c>
      <c r="F2902">
        <v>57</v>
      </c>
      <c r="G2902">
        <v>0</v>
      </c>
      <c r="I2902">
        <f>IF(ISBLANK(Table13[[#This Row],[T1]]),0,IF(Table13[[#This Row],[T1]]&gt;0,1,0))</f>
        <v>0</v>
      </c>
      <c r="J2902">
        <f>IF(ISBLANK(Table13[[#This Row],[T2]]),0,IF(Table13[[#This Row],[T2]]&gt;0,1,0))</f>
        <v>0</v>
      </c>
      <c r="K2902">
        <f>IF(ISBLANK(Table13[[#This Row],[T3]]),0,IF(Table13[[#This Row],[T3]]&gt;0,1,0))</f>
        <v>1</v>
      </c>
      <c r="L2902">
        <f>IF(ISBLANK(Table13[[#This Row],[T4]]),0,IF(Table13[[#This Row],[T4]]&gt;0,1,0))</f>
        <v>0</v>
      </c>
    </row>
    <row r="2903" spans="1:12">
      <c r="A2903" s="4">
        <v>43798.875</v>
      </c>
      <c r="B2903">
        <f t="shared" si="109"/>
        <v>29</v>
      </c>
      <c r="C2903">
        <f t="shared" si="108"/>
        <v>21</v>
      </c>
      <c r="D2903">
        <v>0</v>
      </c>
      <c r="E2903">
        <v>47</v>
      </c>
      <c r="F2903">
        <v>58</v>
      </c>
      <c r="G2903">
        <v>0</v>
      </c>
      <c r="I2903">
        <f>IF(ISBLANK(Table13[[#This Row],[T1]]),0,IF(Table13[[#This Row],[T1]]&gt;0,1,0))</f>
        <v>0</v>
      </c>
      <c r="J2903">
        <f>IF(ISBLANK(Table13[[#This Row],[T2]]),0,IF(Table13[[#This Row],[T2]]&gt;0,1,0))</f>
        <v>1</v>
      </c>
      <c r="K2903">
        <f>IF(ISBLANK(Table13[[#This Row],[T3]]),0,IF(Table13[[#This Row],[T3]]&gt;0,1,0))</f>
        <v>1</v>
      </c>
      <c r="L2903">
        <f>IF(ISBLANK(Table13[[#This Row],[T4]]),0,IF(Table13[[#This Row],[T4]]&gt;0,1,0))</f>
        <v>0</v>
      </c>
    </row>
    <row r="2904" spans="1:12">
      <c r="A2904" s="4">
        <v>43798.916666666664</v>
      </c>
      <c r="B2904">
        <f t="shared" si="109"/>
        <v>29</v>
      </c>
      <c r="C2904">
        <f t="shared" si="108"/>
        <v>22</v>
      </c>
      <c r="D2904">
        <v>0</v>
      </c>
      <c r="E2904">
        <v>31</v>
      </c>
      <c r="F2904">
        <v>58</v>
      </c>
      <c r="G2904">
        <v>0</v>
      </c>
      <c r="I2904">
        <f>IF(ISBLANK(Table13[[#This Row],[T1]]),0,IF(Table13[[#This Row],[T1]]&gt;0,1,0))</f>
        <v>0</v>
      </c>
      <c r="J2904">
        <f>IF(ISBLANK(Table13[[#This Row],[T2]]),0,IF(Table13[[#This Row],[T2]]&gt;0,1,0))</f>
        <v>1</v>
      </c>
      <c r="K2904">
        <f>IF(ISBLANK(Table13[[#This Row],[T3]]),0,IF(Table13[[#This Row],[T3]]&gt;0,1,0))</f>
        <v>1</v>
      </c>
      <c r="L2904">
        <f>IF(ISBLANK(Table13[[#This Row],[T4]]),0,IF(Table13[[#This Row],[T4]]&gt;0,1,0))</f>
        <v>0</v>
      </c>
    </row>
    <row r="2905" spans="1:12">
      <c r="A2905" s="4">
        <v>43798.958333333336</v>
      </c>
      <c r="B2905">
        <f t="shared" si="109"/>
        <v>29</v>
      </c>
      <c r="C2905">
        <f t="shared" si="108"/>
        <v>23</v>
      </c>
      <c r="D2905">
        <v>0</v>
      </c>
      <c r="E2905">
        <v>27</v>
      </c>
      <c r="F2905">
        <v>58</v>
      </c>
      <c r="G2905">
        <v>0</v>
      </c>
      <c r="I2905">
        <f>IF(ISBLANK(Table13[[#This Row],[T1]]),0,IF(Table13[[#This Row],[T1]]&gt;0,1,0))</f>
        <v>0</v>
      </c>
      <c r="J2905">
        <f>IF(ISBLANK(Table13[[#This Row],[T2]]),0,IF(Table13[[#This Row],[T2]]&gt;0,1,0))</f>
        <v>1</v>
      </c>
      <c r="K2905">
        <f>IF(ISBLANK(Table13[[#This Row],[T3]]),0,IF(Table13[[#This Row],[T3]]&gt;0,1,0))</f>
        <v>1</v>
      </c>
      <c r="L2905">
        <f>IF(ISBLANK(Table13[[#This Row],[T4]]),0,IF(Table13[[#This Row],[T4]]&gt;0,1,0))</f>
        <v>0</v>
      </c>
    </row>
    <row r="2906" spans="1:12">
      <c r="A2906" s="4">
        <v>43799</v>
      </c>
      <c r="B2906">
        <f t="shared" si="109"/>
        <v>30</v>
      </c>
      <c r="C2906">
        <f t="shared" si="108"/>
        <v>0</v>
      </c>
      <c r="D2906">
        <v>0</v>
      </c>
      <c r="E2906">
        <v>18</v>
      </c>
      <c r="F2906">
        <v>57</v>
      </c>
      <c r="G2906">
        <v>0</v>
      </c>
      <c r="I2906">
        <f>IF(ISBLANK(Table13[[#This Row],[T1]]),0,IF(Table13[[#This Row],[T1]]&gt;0,1,0))</f>
        <v>0</v>
      </c>
      <c r="J2906">
        <f>IF(ISBLANK(Table13[[#This Row],[T2]]),0,IF(Table13[[#This Row],[T2]]&gt;0,1,0))</f>
        <v>1</v>
      </c>
      <c r="K2906">
        <f>IF(ISBLANK(Table13[[#This Row],[T3]]),0,IF(Table13[[#This Row],[T3]]&gt;0,1,0))</f>
        <v>1</v>
      </c>
      <c r="L2906">
        <f>IF(ISBLANK(Table13[[#This Row],[T4]]),0,IF(Table13[[#This Row],[T4]]&gt;0,1,0))</f>
        <v>0</v>
      </c>
    </row>
    <row r="2907" spans="1:12">
      <c r="A2907" s="4">
        <v>43799.041666666664</v>
      </c>
      <c r="B2907">
        <f t="shared" si="109"/>
        <v>30</v>
      </c>
      <c r="C2907">
        <f t="shared" ref="C2907:C2918" si="110">HOUR(A2907)</f>
        <v>1</v>
      </c>
      <c r="D2907">
        <v>0</v>
      </c>
      <c r="E2907">
        <v>30</v>
      </c>
      <c r="F2907">
        <v>58</v>
      </c>
      <c r="G2907">
        <v>0</v>
      </c>
      <c r="I2907">
        <f>IF(ISBLANK(Table13[[#This Row],[T1]]),0,IF(Table13[[#This Row],[T1]]&gt;0,1,0))</f>
        <v>0</v>
      </c>
      <c r="J2907">
        <f>IF(ISBLANK(Table13[[#This Row],[T2]]),0,IF(Table13[[#This Row],[T2]]&gt;0,1,0))</f>
        <v>1</v>
      </c>
      <c r="K2907">
        <f>IF(ISBLANK(Table13[[#This Row],[T3]]),0,IF(Table13[[#This Row],[T3]]&gt;0,1,0))</f>
        <v>1</v>
      </c>
      <c r="L2907">
        <f>IF(ISBLANK(Table13[[#This Row],[T4]]),0,IF(Table13[[#This Row],[T4]]&gt;0,1,0))</f>
        <v>0</v>
      </c>
    </row>
    <row r="2908" spans="1:12">
      <c r="A2908" s="4">
        <v>43799.083333333336</v>
      </c>
      <c r="B2908">
        <f t="shared" si="109"/>
        <v>30</v>
      </c>
      <c r="C2908">
        <f t="shared" si="110"/>
        <v>2</v>
      </c>
      <c r="D2908">
        <v>0</v>
      </c>
      <c r="E2908">
        <v>20</v>
      </c>
      <c r="F2908">
        <v>58</v>
      </c>
      <c r="G2908">
        <v>0</v>
      </c>
      <c r="I2908">
        <f>IF(ISBLANK(Table13[[#This Row],[T1]]),0,IF(Table13[[#This Row],[T1]]&gt;0,1,0))</f>
        <v>0</v>
      </c>
      <c r="J2908">
        <f>IF(ISBLANK(Table13[[#This Row],[T2]]),0,IF(Table13[[#This Row],[T2]]&gt;0,1,0))</f>
        <v>1</v>
      </c>
      <c r="K2908">
        <f>IF(ISBLANK(Table13[[#This Row],[T3]]),0,IF(Table13[[#This Row],[T3]]&gt;0,1,0))</f>
        <v>1</v>
      </c>
      <c r="L2908">
        <f>IF(ISBLANK(Table13[[#This Row],[T4]]),0,IF(Table13[[#This Row],[T4]]&gt;0,1,0))</f>
        <v>0</v>
      </c>
    </row>
    <row r="2909" spans="1:12">
      <c r="A2909" s="4">
        <v>43799.125</v>
      </c>
      <c r="B2909">
        <f t="shared" si="109"/>
        <v>30</v>
      </c>
      <c r="C2909">
        <f t="shared" si="110"/>
        <v>3</v>
      </c>
      <c r="D2909">
        <v>0</v>
      </c>
      <c r="E2909">
        <v>20</v>
      </c>
      <c r="F2909">
        <v>58</v>
      </c>
      <c r="G2909">
        <v>0</v>
      </c>
      <c r="I2909">
        <f>IF(ISBLANK(Table13[[#This Row],[T1]]),0,IF(Table13[[#This Row],[T1]]&gt;0,1,0))</f>
        <v>0</v>
      </c>
      <c r="J2909">
        <f>IF(ISBLANK(Table13[[#This Row],[T2]]),0,IF(Table13[[#This Row],[T2]]&gt;0,1,0))</f>
        <v>1</v>
      </c>
      <c r="K2909">
        <f>IF(ISBLANK(Table13[[#This Row],[T3]]),0,IF(Table13[[#This Row],[T3]]&gt;0,1,0))</f>
        <v>1</v>
      </c>
      <c r="L2909">
        <f>IF(ISBLANK(Table13[[#This Row],[T4]]),0,IF(Table13[[#This Row],[T4]]&gt;0,1,0))</f>
        <v>0</v>
      </c>
    </row>
    <row r="2910" spans="1:12">
      <c r="A2910" s="4">
        <v>43799.166666666664</v>
      </c>
      <c r="B2910">
        <f t="shared" si="109"/>
        <v>30</v>
      </c>
      <c r="C2910">
        <f t="shared" si="110"/>
        <v>4</v>
      </c>
      <c r="D2910">
        <v>0</v>
      </c>
      <c r="E2910">
        <v>7</v>
      </c>
      <c r="F2910">
        <v>58</v>
      </c>
      <c r="G2910">
        <v>0</v>
      </c>
      <c r="I2910">
        <f>IF(ISBLANK(Table13[[#This Row],[T1]]),0,IF(Table13[[#This Row],[T1]]&gt;0,1,0))</f>
        <v>0</v>
      </c>
      <c r="J2910">
        <f>IF(ISBLANK(Table13[[#This Row],[T2]]),0,IF(Table13[[#This Row],[T2]]&gt;0,1,0))</f>
        <v>1</v>
      </c>
      <c r="K2910">
        <f>IF(ISBLANK(Table13[[#This Row],[T3]]),0,IF(Table13[[#This Row],[T3]]&gt;0,1,0))</f>
        <v>1</v>
      </c>
      <c r="L2910">
        <f>IF(ISBLANK(Table13[[#This Row],[T4]]),0,IF(Table13[[#This Row],[T4]]&gt;0,1,0))</f>
        <v>0</v>
      </c>
    </row>
    <row r="2911" spans="1:12">
      <c r="A2911" s="4">
        <v>43799.208333333336</v>
      </c>
      <c r="B2911">
        <f t="shared" si="109"/>
        <v>30</v>
      </c>
      <c r="C2911">
        <f t="shared" si="110"/>
        <v>5</v>
      </c>
      <c r="D2911">
        <v>0</v>
      </c>
      <c r="E2911">
        <v>34</v>
      </c>
      <c r="F2911">
        <v>57</v>
      </c>
      <c r="G2911">
        <v>0</v>
      </c>
      <c r="I2911">
        <f>IF(ISBLANK(Table13[[#This Row],[T1]]),0,IF(Table13[[#This Row],[T1]]&gt;0,1,0))</f>
        <v>0</v>
      </c>
      <c r="J2911">
        <f>IF(ISBLANK(Table13[[#This Row],[T2]]),0,IF(Table13[[#This Row],[T2]]&gt;0,1,0))</f>
        <v>1</v>
      </c>
      <c r="K2911">
        <f>IF(ISBLANK(Table13[[#This Row],[T3]]),0,IF(Table13[[#This Row],[T3]]&gt;0,1,0))</f>
        <v>1</v>
      </c>
      <c r="L2911">
        <f>IF(ISBLANK(Table13[[#This Row],[T4]]),0,IF(Table13[[#This Row],[T4]]&gt;0,1,0))</f>
        <v>0</v>
      </c>
    </row>
    <row r="2912" spans="1:12">
      <c r="A2912" s="4">
        <v>43799.25</v>
      </c>
      <c r="B2912">
        <f t="shared" si="109"/>
        <v>30</v>
      </c>
      <c r="C2912">
        <f t="shared" si="110"/>
        <v>6</v>
      </c>
      <c r="D2912">
        <v>0</v>
      </c>
      <c r="E2912">
        <v>30</v>
      </c>
      <c r="F2912">
        <v>58</v>
      </c>
      <c r="G2912">
        <v>0</v>
      </c>
      <c r="I2912">
        <f>IF(ISBLANK(Table13[[#This Row],[T1]]),0,IF(Table13[[#This Row],[T1]]&gt;0,1,0))</f>
        <v>0</v>
      </c>
      <c r="J2912">
        <f>IF(ISBLANK(Table13[[#This Row],[T2]]),0,IF(Table13[[#This Row],[T2]]&gt;0,1,0))</f>
        <v>1</v>
      </c>
      <c r="K2912">
        <f>IF(ISBLANK(Table13[[#This Row],[T3]]),0,IF(Table13[[#This Row],[T3]]&gt;0,1,0))</f>
        <v>1</v>
      </c>
      <c r="L2912">
        <f>IF(ISBLANK(Table13[[#This Row],[T4]]),0,IF(Table13[[#This Row],[T4]]&gt;0,1,0))</f>
        <v>0</v>
      </c>
    </row>
    <row r="2913" spans="1:12">
      <c r="A2913" s="4">
        <v>43799.291666666664</v>
      </c>
      <c r="B2913">
        <f t="shared" si="109"/>
        <v>30</v>
      </c>
      <c r="C2913">
        <f t="shared" si="110"/>
        <v>7</v>
      </c>
      <c r="D2913">
        <v>0</v>
      </c>
      <c r="E2913">
        <v>0</v>
      </c>
      <c r="F2913">
        <v>58</v>
      </c>
      <c r="G2913">
        <v>0</v>
      </c>
      <c r="I2913">
        <f>IF(ISBLANK(Table13[[#This Row],[T1]]),0,IF(Table13[[#This Row],[T1]]&gt;0,1,0))</f>
        <v>0</v>
      </c>
      <c r="J2913">
        <f>IF(ISBLANK(Table13[[#This Row],[T2]]),0,IF(Table13[[#This Row],[T2]]&gt;0,1,0))</f>
        <v>0</v>
      </c>
      <c r="K2913">
        <f>IF(ISBLANK(Table13[[#This Row],[T3]]),0,IF(Table13[[#This Row],[T3]]&gt;0,1,0))</f>
        <v>1</v>
      </c>
      <c r="L2913">
        <f>IF(ISBLANK(Table13[[#This Row],[T4]]),0,IF(Table13[[#This Row],[T4]]&gt;0,1,0))</f>
        <v>0</v>
      </c>
    </row>
    <row r="2914" spans="1:12">
      <c r="A2914" s="4">
        <v>43799.333333333336</v>
      </c>
      <c r="B2914">
        <f t="shared" si="109"/>
        <v>30</v>
      </c>
      <c r="C2914">
        <f t="shared" si="110"/>
        <v>8</v>
      </c>
      <c r="D2914">
        <v>0</v>
      </c>
      <c r="E2914">
        <v>0</v>
      </c>
      <c r="F2914">
        <v>58</v>
      </c>
      <c r="G2914">
        <v>0</v>
      </c>
      <c r="I2914">
        <f>IF(ISBLANK(Table13[[#This Row],[T1]]),0,IF(Table13[[#This Row],[T1]]&gt;0,1,0))</f>
        <v>0</v>
      </c>
      <c r="J2914">
        <f>IF(ISBLANK(Table13[[#This Row],[T2]]),0,IF(Table13[[#This Row],[T2]]&gt;0,1,0))</f>
        <v>0</v>
      </c>
      <c r="K2914">
        <f>IF(ISBLANK(Table13[[#This Row],[T3]]),0,IF(Table13[[#This Row],[T3]]&gt;0,1,0))</f>
        <v>1</v>
      </c>
      <c r="L2914">
        <f>IF(ISBLANK(Table13[[#This Row],[T4]]),0,IF(Table13[[#This Row],[T4]]&gt;0,1,0))</f>
        <v>0</v>
      </c>
    </row>
    <row r="2915" spans="1:12">
      <c r="A2915" s="4">
        <v>43799.375</v>
      </c>
      <c r="B2915">
        <f t="shared" si="109"/>
        <v>30</v>
      </c>
      <c r="C2915">
        <f t="shared" si="110"/>
        <v>9</v>
      </c>
      <c r="D2915">
        <v>0</v>
      </c>
      <c r="E2915">
        <v>0</v>
      </c>
      <c r="F2915">
        <v>58</v>
      </c>
      <c r="G2915">
        <v>0</v>
      </c>
      <c r="I2915">
        <f>IF(ISBLANK(Table13[[#This Row],[T1]]),0,IF(Table13[[#This Row],[T1]]&gt;0,1,0))</f>
        <v>0</v>
      </c>
      <c r="J2915">
        <f>IF(ISBLANK(Table13[[#This Row],[T2]]),0,IF(Table13[[#This Row],[T2]]&gt;0,1,0))</f>
        <v>0</v>
      </c>
      <c r="K2915">
        <f>IF(ISBLANK(Table13[[#This Row],[T3]]),0,IF(Table13[[#This Row],[T3]]&gt;0,1,0))</f>
        <v>1</v>
      </c>
      <c r="L2915">
        <f>IF(ISBLANK(Table13[[#This Row],[T4]]),0,IF(Table13[[#This Row],[T4]]&gt;0,1,0))</f>
        <v>0</v>
      </c>
    </row>
    <row r="2916" spans="1:12">
      <c r="A2916" s="4">
        <v>43799.416666666664</v>
      </c>
      <c r="B2916">
        <f t="shared" si="109"/>
        <v>30</v>
      </c>
      <c r="C2916">
        <f t="shared" si="110"/>
        <v>10</v>
      </c>
      <c r="D2916">
        <v>0</v>
      </c>
      <c r="E2916">
        <v>0</v>
      </c>
      <c r="F2916">
        <v>27</v>
      </c>
      <c r="G2916">
        <v>0</v>
      </c>
      <c r="I2916">
        <f>IF(ISBLANK(Table13[[#This Row],[T1]]),0,IF(Table13[[#This Row],[T1]]&gt;0,1,0))</f>
        <v>0</v>
      </c>
      <c r="J2916">
        <f>IF(ISBLANK(Table13[[#This Row],[T2]]),0,IF(Table13[[#This Row],[T2]]&gt;0,1,0))</f>
        <v>0</v>
      </c>
      <c r="K2916">
        <f>IF(ISBLANK(Table13[[#This Row],[T3]]),0,IF(Table13[[#This Row],[T3]]&gt;0,1,0))</f>
        <v>1</v>
      </c>
      <c r="L2916">
        <f>IF(ISBLANK(Table13[[#This Row],[T4]]),0,IF(Table13[[#This Row],[T4]]&gt;0,1,0))</f>
        <v>0</v>
      </c>
    </row>
    <row r="2917" spans="1:12">
      <c r="A2917" s="4">
        <v>43799.458333333336</v>
      </c>
      <c r="B2917">
        <f t="shared" si="109"/>
        <v>30</v>
      </c>
      <c r="C2917">
        <f t="shared" si="110"/>
        <v>11</v>
      </c>
      <c r="D2917">
        <v>0</v>
      </c>
      <c r="E2917">
        <v>0</v>
      </c>
      <c r="F2917">
        <v>44</v>
      </c>
      <c r="G2917">
        <v>0</v>
      </c>
      <c r="I2917">
        <f>IF(ISBLANK(Table13[[#This Row],[T1]]),0,IF(Table13[[#This Row],[T1]]&gt;0,1,0))</f>
        <v>0</v>
      </c>
      <c r="J2917">
        <f>IF(ISBLANK(Table13[[#This Row],[T2]]),0,IF(Table13[[#This Row],[T2]]&gt;0,1,0))</f>
        <v>0</v>
      </c>
      <c r="K2917">
        <f>IF(ISBLANK(Table13[[#This Row],[T3]]),0,IF(Table13[[#This Row],[T3]]&gt;0,1,0))</f>
        <v>1</v>
      </c>
      <c r="L2917">
        <f>IF(ISBLANK(Table13[[#This Row],[T4]]),0,IF(Table13[[#This Row],[T4]]&gt;0,1,0))</f>
        <v>0</v>
      </c>
    </row>
    <row r="2918" spans="1:12">
      <c r="A2918" s="4">
        <v>43799.5</v>
      </c>
      <c r="B2918">
        <f t="shared" si="109"/>
        <v>30</v>
      </c>
      <c r="C2918">
        <f t="shared" si="110"/>
        <v>12</v>
      </c>
      <c r="D2918">
        <v>8</v>
      </c>
      <c r="E2918">
        <v>0</v>
      </c>
      <c r="F2918">
        <v>12</v>
      </c>
      <c r="G2918">
        <v>0</v>
      </c>
      <c r="I2918">
        <f>IF(ISBLANK(Table13[[#This Row],[T1]]),0,IF(Table13[[#This Row],[T1]]&gt;0,1,0))</f>
        <v>1</v>
      </c>
      <c r="J2918">
        <f>IF(ISBLANK(Table13[[#This Row],[T2]]),0,IF(Table13[[#This Row],[T2]]&gt;0,1,0))</f>
        <v>0</v>
      </c>
      <c r="K2918">
        <f>IF(ISBLANK(Table13[[#This Row],[T3]]),0,IF(Table13[[#This Row],[T3]]&gt;0,1,0))</f>
        <v>1</v>
      </c>
      <c r="L2918">
        <f>IF(ISBLANK(Table13[[#This Row],[T4]]),0,IF(Table13[[#This Row],[T4]]&gt;0,1,0))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85"/>
  <sheetViews>
    <sheetView zoomScale="85" zoomScaleNormal="85" workbookViewId="0">
      <selection activeCell="L7" sqref="L7"/>
    </sheetView>
  </sheetViews>
  <sheetFormatPr defaultRowHeight="15"/>
  <cols>
    <col min="1" max="1" width="18.7109375" style="4" customWidth="1"/>
    <col min="3" max="3" width="12.28515625" customWidth="1"/>
    <col min="4" max="5" width="10.85546875" customWidth="1"/>
    <col min="6" max="6" width="10.5703125" customWidth="1"/>
    <col min="7" max="7" width="28.42578125" customWidth="1"/>
    <col min="9" max="9" width="28.140625" bestFit="1" customWidth="1"/>
    <col min="10" max="10" width="20.85546875" style="12" customWidth="1"/>
  </cols>
  <sheetData>
    <row r="1" spans="1:10">
      <c r="A1" s="4" t="s">
        <v>344</v>
      </c>
      <c r="B1" t="s">
        <v>337</v>
      </c>
      <c r="C1" s="1" t="s">
        <v>343</v>
      </c>
      <c r="D1" t="s">
        <v>338</v>
      </c>
      <c r="E1" t="s">
        <v>339</v>
      </c>
      <c r="F1" s="2" t="s">
        <v>340</v>
      </c>
      <c r="G1" t="s">
        <v>341</v>
      </c>
      <c r="H1" t="s">
        <v>342</v>
      </c>
      <c r="I1" t="s">
        <v>366</v>
      </c>
      <c r="J1" s="12" t="s">
        <v>367</v>
      </c>
    </row>
    <row r="2" spans="1:10">
      <c r="A2" s="4">
        <v>43738</v>
      </c>
      <c r="B2">
        <v>43738</v>
      </c>
      <c r="C2" s="3">
        <v>0</v>
      </c>
      <c r="D2" s="3">
        <v>0</v>
      </c>
      <c r="E2" s="3">
        <v>0</v>
      </c>
      <c r="F2" s="3">
        <v>0.9</v>
      </c>
      <c r="G2" s="5">
        <v>0.9</v>
      </c>
      <c r="H2" s="3">
        <v>1.8</v>
      </c>
      <c r="I2" s="3">
        <v>1.55139</v>
      </c>
      <c r="J2" s="12">
        <f t="shared" ref="J2:J65" si="0">AVERAGE(H2:H25)</f>
        <v>1.4625000000000001</v>
      </c>
    </row>
    <row r="3" spans="1:10">
      <c r="A3" s="4">
        <v>43738.041666666664</v>
      </c>
      <c r="B3">
        <v>43738</v>
      </c>
      <c r="C3" s="3">
        <v>4.1666666666666664E-2</v>
      </c>
      <c r="D3" s="3">
        <v>1</v>
      </c>
      <c r="E3" s="3">
        <v>0</v>
      </c>
      <c r="F3" s="3">
        <v>0.7</v>
      </c>
      <c r="G3" s="5">
        <v>1.6</v>
      </c>
      <c r="H3" s="3">
        <v>2.2999999999999998</v>
      </c>
      <c r="I3" s="3">
        <v>1.55139</v>
      </c>
      <c r="J3" s="12">
        <f t="shared" si="0"/>
        <v>1.4291666666666665</v>
      </c>
    </row>
    <row r="4" spans="1:10">
      <c r="A4" s="4">
        <v>43738.083333333336</v>
      </c>
      <c r="B4">
        <v>43738</v>
      </c>
      <c r="C4" s="3">
        <v>8.3333333333333329E-2</v>
      </c>
      <c r="D4" s="3">
        <v>2</v>
      </c>
      <c r="E4" s="3">
        <v>0</v>
      </c>
      <c r="F4" s="3">
        <v>0.6</v>
      </c>
      <c r="G4" s="5">
        <v>0.7</v>
      </c>
      <c r="H4" s="3">
        <v>1.2999999999999998</v>
      </c>
      <c r="I4" s="3">
        <v>1.55139</v>
      </c>
      <c r="J4" s="12">
        <f t="shared" si="0"/>
        <v>1.3666666666666665</v>
      </c>
    </row>
    <row r="5" spans="1:10">
      <c r="A5" s="4">
        <v>43738.125</v>
      </c>
      <c r="B5">
        <v>43738</v>
      </c>
      <c r="C5" s="3">
        <v>0.125</v>
      </c>
      <c r="D5" s="3">
        <v>3</v>
      </c>
      <c r="E5" s="3">
        <v>0</v>
      </c>
      <c r="F5" s="3">
        <v>0.6</v>
      </c>
      <c r="G5" s="5">
        <v>0.7</v>
      </c>
      <c r="H5" s="3">
        <v>1.2999999999999998</v>
      </c>
      <c r="I5" s="3">
        <v>1.55139</v>
      </c>
      <c r="J5" s="12">
        <f t="shared" si="0"/>
        <v>1.3458333333333332</v>
      </c>
    </row>
    <row r="6" spans="1:10">
      <c r="A6" s="4">
        <v>43738.166666666664</v>
      </c>
      <c r="B6">
        <v>43738</v>
      </c>
      <c r="C6" s="3">
        <v>0.16666666666666666</v>
      </c>
      <c r="D6" s="3">
        <v>4</v>
      </c>
      <c r="E6" s="3">
        <v>0</v>
      </c>
      <c r="F6" s="3">
        <v>0.3</v>
      </c>
      <c r="G6" s="5">
        <v>0.7</v>
      </c>
      <c r="H6" s="3">
        <v>1</v>
      </c>
      <c r="I6" s="3">
        <v>1.55139</v>
      </c>
      <c r="J6" s="12">
        <f t="shared" si="0"/>
        <v>1.3625</v>
      </c>
    </row>
    <row r="7" spans="1:10">
      <c r="A7" s="4">
        <v>43738.208333333336</v>
      </c>
      <c r="B7">
        <v>43738</v>
      </c>
      <c r="C7" s="3">
        <v>0.20833333333333334</v>
      </c>
      <c r="D7" s="3">
        <v>5</v>
      </c>
      <c r="E7" s="3">
        <v>0</v>
      </c>
      <c r="F7" s="3">
        <v>0.6</v>
      </c>
      <c r="G7" s="5">
        <v>0.8</v>
      </c>
      <c r="H7" s="3">
        <v>1.4</v>
      </c>
      <c r="I7" s="3">
        <v>1.55139</v>
      </c>
      <c r="J7" s="12">
        <f t="shared" si="0"/>
        <v>1.3499999999999999</v>
      </c>
    </row>
    <row r="8" spans="1:10">
      <c r="A8" s="4">
        <v>43738.25</v>
      </c>
      <c r="B8">
        <v>43738</v>
      </c>
      <c r="C8" s="3">
        <v>0.25</v>
      </c>
      <c r="D8" s="3">
        <v>6</v>
      </c>
      <c r="E8" s="3">
        <v>0</v>
      </c>
      <c r="F8" s="3">
        <v>1.4</v>
      </c>
      <c r="G8" s="5">
        <v>1.1000000000000001</v>
      </c>
      <c r="H8" s="3">
        <v>2.5</v>
      </c>
      <c r="I8" s="3">
        <v>1.55139</v>
      </c>
      <c r="J8" s="12">
        <f t="shared" si="0"/>
        <v>1.3166666666666667</v>
      </c>
    </row>
    <row r="9" spans="1:10">
      <c r="A9" s="4">
        <v>43738.291666666664</v>
      </c>
      <c r="B9">
        <v>43738</v>
      </c>
      <c r="C9" s="3">
        <v>0.29166666666666669</v>
      </c>
      <c r="D9" s="3">
        <v>7</v>
      </c>
      <c r="E9" s="3">
        <v>0</v>
      </c>
      <c r="F9" s="3">
        <v>0.4</v>
      </c>
      <c r="G9" s="5">
        <v>1.5</v>
      </c>
      <c r="H9" s="3">
        <v>1.9</v>
      </c>
      <c r="I9" s="3">
        <v>1.55139</v>
      </c>
      <c r="J9" s="12">
        <f t="shared" si="0"/>
        <v>1.2458333333333338</v>
      </c>
    </row>
    <row r="10" spans="1:10">
      <c r="A10" s="4">
        <v>43738.333333333336</v>
      </c>
      <c r="B10">
        <v>43738</v>
      </c>
      <c r="C10" s="3">
        <v>0.33333333333333331</v>
      </c>
      <c r="D10" s="3">
        <v>8</v>
      </c>
      <c r="E10" s="3">
        <v>0</v>
      </c>
      <c r="F10" s="3">
        <v>1.6</v>
      </c>
      <c r="G10" s="5">
        <v>0.9</v>
      </c>
      <c r="H10" s="3">
        <v>2.5</v>
      </c>
      <c r="I10" s="3">
        <v>1.55139</v>
      </c>
      <c r="J10" s="12">
        <f t="shared" si="0"/>
        <v>1.2958333333333336</v>
      </c>
    </row>
    <row r="11" spans="1:10">
      <c r="A11" s="4">
        <v>43738.375</v>
      </c>
      <c r="B11">
        <v>43738</v>
      </c>
      <c r="C11" s="3">
        <v>0.375</v>
      </c>
      <c r="D11" s="3">
        <v>9</v>
      </c>
      <c r="E11" s="3">
        <v>0</v>
      </c>
      <c r="F11" s="3">
        <v>1.5</v>
      </c>
      <c r="G11" s="5">
        <v>0.6</v>
      </c>
      <c r="H11" s="3">
        <v>2.1</v>
      </c>
      <c r="I11" s="3">
        <v>1.55139</v>
      </c>
      <c r="J11" s="12">
        <f t="shared" si="0"/>
        <v>1.3833333333333335</v>
      </c>
    </row>
    <row r="12" spans="1:10">
      <c r="A12" s="4">
        <v>43738.416666666664</v>
      </c>
      <c r="B12">
        <v>43738</v>
      </c>
      <c r="C12" s="3">
        <v>0.41666666666666669</v>
      </c>
      <c r="D12" s="3">
        <v>10</v>
      </c>
      <c r="E12" s="3">
        <v>0</v>
      </c>
      <c r="F12" s="3">
        <v>0.6</v>
      </c>
      <c r="G12" s="5">
        <v>0.6</v>
      </c>
      <c r="H12" s="3">
        <v>1.2</v>
      </c>
      <c r="I12" s="3">
        <v>1.55139</v>
      </c>
      <c r="J12" s="12">
        <f t="shared" si="0"/>
        <v>1.3666666666666669</v>
      </c>
    </row>
    <row r="13" spans="1:10">
      <c r="A13" s="4">
        <v>43738.458333333336</v>
      </c>
      <c r="B13">
        <v>43738</v>
      </c>
      <c r="C13" s="3">
        <v>0.45833333333333331</v>
      </c>
      <c r="D13" s="3">
        <v>11</v>
      </c>
      <c r="E13" s="3">
        <v>0</v>
      </c>
      <c r="F13" s="3">
        <v>0.6</v>
      </c>
      <c r="G13" s="5">
        <v>0.6</v>
      </c>
      <c r="H13" s="3">
        <v>1.2</v>
      </c>
      <c r="I13" s="3">
        <v>1.55139</v>
      </c>
      <c r="J13" s="12">
        <f t="shared" si="0"/>
        <v>1.425</v>
      </c>
    </row>
    <row r="14" spans="1:10">
      <c r="A14" s="4">
        <v>43738.5</v>
      </c>
      <c r="B14">
        <v>43738</v>
      </c>
      <c r="C14" s="3">
        <v>0.5</v>
      </c>
      <c r="D14" s="3">
        <v>12</v>
      </c>
      <c r="E14" s="3">
        <v>0</v>
      </c>
      <c r="F14" s="3">
        <v>0.5</v>
      </c>
      <c r="G14" s="5">
        <v>0.6</v>
      </c>
      <c r="H14" s="3">
        <v>1.1000000000000001</v>
      </c>
      <c r="I14" s="3">
        <v>1.55139</v>
      </c>
      <c r="J14" s="12">
        <f t="shared" si="0"/>
        <v>1.4166666666666667</v>
      </c>
    </row>
    <row r="15" spans="1:10">
      <c r="A15" s="4">
        <v>43738.541666666664</v>
      </c>
      <c r="B15">
        <v>43738</v>
      </c>
      <c r="C15" s="3">
        <v>0.54166666666666663</v>
      </c>
      <c r="D15" s="3">
        <v>13</v>
      </c>
      <c r="E15" s="3">
        <v>0</v>
      </c>
      <c r="F15" s="3">
        <v>0.5</v>
      </c>
      <c r="G15" s="5">
        <v>0.5</v>
      </c>
      <c r="H15" s="3">
        <v>1</v>
      </c>
      <c r="I15" s="3">
        <v>1.55139</v>
      </c>
      <c r="J15" s="12">
        <f t="shared" si="0"/>
        <v>1.425</v>
      </c>
    </row>
    <row r="16" spans="1:10">
      <c r="A16" s="4">
        <v>43738.583333333336</v>
      </c>
      <c r="B16">
        <v>43738</v>
      </c>
      <c r="C16" s="3">
        <v>0.58333333333333337</v>
      </c>
      <c r="D16" s="3">
        <v>14</v>
      </c>
      <c r="E16" s="3">
        <v>0</v>
      </c>
      <c r="F16" s="3">
        <v>0.7</v>
      </c>
      <c r="G16" s="5">
        <v>0.6</v>
      </c>
      <c r="H16" s="3">
        <v>1.2999999999999998</v>
      </c>
      <c r="I16" s="3">
        <v>1.55139</v>
      </c>
      <c r="J16" s="12">
        <f t="shared" si="0"/>
        <v>1.4416666666666667</v>
      </c>
    </row>
    <row r="17" spans="1:10">
      <c r="A17" s="4">
        <v>43738.625</v>
      </c>
      <c r="B17">
        <v>43738</v>
      </c>
      <c r="C17" s="3">
        <v>0.625</v>
      </c>
      <c r="D17" s="3">
        <v>15</v>
      </c>
      <c r="E17" s="3">
        <v>0</v>
      </c>
      <c r="F17" s="3">
        <v>0.6</v>
      </c>
      <c r="G17" s="5">
        <v>0.3</v>
      </c>
      <c r="H17" s="3">
        <v>0.89999999999999991</v>
      </c>
      <c r="I17" s="3">
        <v>1.55139</v>
      </c>
      <c r="J17" s="12">
        <f t="shared" si="0"/>
        <v>1.4541666666666668</v>
      </c>
    </row>
    <row r="18" spans="1:10">
      <c r="A18" s="4">
        <v>43738.666666666664</v>
      </c>
      <c r="B18">
        <v>43738</v>
      </c>
      <c r="C18" s="3">
        <v>0.66666666666666663</v>
      </c>
      <c r="D18" s="3">
        <v>16</v>
      </c>
      <c r="E18" s="3">
        <v>0</v>
      </c>
      <c r="F18" s="3">
        <v>0.5</v>
      </c>
      <c r="G18" s="5">
        <v>0.4</v>
      </c>
      <c r="H18" s="3">
        <v>0.9</v>
      </c>
      <c r="I18" s="3">
        <v>1.55139</v>
      </c>
      <c r="J18" s="12">
        <f t="shared" si="0"/>
        <v>1.4875</v>
      </c>
    </row>
    <row r="19" spans="1:10">
      <c r="A19" s="4">
        <v>43738.708333333336</v>
      </c>
      <c r="B19">
        <v>43738</v>
      </c>
      <c r="C19" s="3">
        <v>0.70833333333333337</v>
      </c>
      <c r="D19" s="3">
        <v>17</v>
      </c>
      <c r="E19" s="3">
        <v>0</v>
      </c>
      <c r="F19" s="3">
        <v>0.5</v>
      </c>
      <c r="G19" s="5">
        <v>0.4</v>
      </c>
      <c r="H19" s="3">
        <v>0.9</v>
      </c>
      <c r="I19" s="3">
        <v>1.55139</v>
      </c>
      <c r="J19" s="12">
        <f t="shared" si="0"/>
        <v>1.5583333333333336</v>
      </c>
    </row>
    <row r="20" spans="1:10">
      <c r="A20" s="4">
        <v>43738.75</v>
      </c>
      <c r="B20">
        <v>43738</v>
      </c>
      <c r="C20" s="3">
        <v>0.75</v>
      </c>
      <c r="D20" s="3">
        <v>18</v>
      </c>
      <c r="E20" s="3">
        <v>0</v>
      </c>
      <c r="F20" s="3">
        <v>0.7</v>
      </c>
      <c r="G20" s="5">
        <v>1.7</v>
      </c>
      <c r="H20" s="3">
        <v>2.4</v>
      </c>
      <c r="I20" s="3">
        <v>1.55139</v>
      </c>
      <c r="J20" s="12">
        <f t="shared" si="0"/>
        <v>1.5833333333333337</v>
      </c>
    </row>
    <row r="21" spans="1:10">
      <c r="A21" s="4">
        <v>43738.791666666664</v>
      </c>
      <c r="B21">
        <v>43738</v>
      </c>
      <c r="C21" s="3">
        <v>0.79166666666666663</v>
      </c>
      <c r="D21" s="3">
        <v>19</v>
      </c>
      <c r="E21" s="3">
        <v>0</v>
      </c>
      <c r="F21" s="3">
        <v>0.6</v>
      </c>
      <c r="G21" s="5">
        <v>0.5</v>
      </c>
      <c r="H21" s="3">
        <v>1.1000000000000001</v>
      </c>
      <c r="I21" s="3">
        <v>1.55139</v>
      </c>
      <c r="J21" s="12">
        <f t="shared" si="0"/>
        <v>1.5458333333333332</v>
      </c>
    </row>
    <row r="22" spans="1:10">
      <c r="A22" s="4">
        <v>43738.833333333336</v>
      </c>
      <c r="B22">
        <v>43738</v>
      </c>
      <c r="C22" s="3">
        <v>0.83333333333333337</v>
      </c>
      <c r="D22" s="3">
        <v>20</v>
      </c>
      <c r="E22" s="3">
        <v>0</v>
      </c>
      <c r="F22" s="3">
        <v>0.8</v>
      </c>
      <c r="G22" s="5">
        <v>0.5</v>
      </c>
      <c r="H22" s="3">
        <v>1.3</v>
      </c>
      <c r="I22" s="3">
        <v>1.55139</v>
      </c>
      <c r="J22" s="12">
        <f t="shared" si="0"/>
        <v>1.5583333333333333</v>
      </c>
    </row>
    <row r="23" spans="1:10">
      <c r="A23" s="4">
        <v>43738.875</v>
      </c>
      <c r="B23">
        <v>43738</v>
      </c>
      <c r="C23" s="3">
        <v>0.875</v>
      </c>
      <c r="D23" s="3">
        <v>21</v>
      </c>
      <c r="E23" s="3">
        <v>0</v>
      </c>
      <c r="F23" s="3">
        <v>0.7</v>
      </c>
      <c r="G23" s="5">
        <v>0.9</v>
      </c>
      <c r="H23" s="3">
        <v>1.6</v>
      </c>
      <c r="I23" s="3">
        <v>1.55139</v>
      </c>
      <c r="J23" s="12">
        <f t="shared" si="0"/>
        <v>1.5541666666666669</v>
      </c>
    </row>
    <row r="24" spans="1:10">
      <c r="A24" s="4">
        <v>43738.916666666664</v>
      </c>
      <c r="B24">
        <v>43738</v>
      </c>
      <c r="C24" s="3">
        <v>0.91666666666666663</v>
      </c>
      <c r="D24" s="3">
        <v>22</v>
      </c>
      <c r="E24" s="3">
        <v>0</v>
      </c>
      <c r="F24" s="3">
        <v>0.5</v>
      </c>
      <c r="G24" s="5">
        <v>0.6</v>
      </c>
      <c r="H24" s="3">
        <v>1.1000000000000001</v>
      </c>
      <c r="I24" s="3">
        <v>1.55139</v>
      </c>
      <c r="J24" s="12">
        <f t="shared" si="0"/>
        <v>1.5541666666666671</v>
      </c>
    </row>
    <row r="25" spans="1:10">
      <c r="A25" s="4">
        <v>43738.958333333336</v>
      </c>
      <c r="B25">
        <v>43738</v>
      </c>
      <c r="C25" s="3">
        <v>0.95833333333333337</v>
      </c>
      <c r="D25" s="3">
        <v>23</v>
      </c>
      <c r="E25" s="3">
        <v>0</v>
      </c>
      <c r="F25" s="3">
        <v>0.7</v>
      </c>
      <c r="G25" s="5">
        <v>0.3</v>
      </c>
      <c r="H25" s="3">
        <v>1</v>
      </c>
      <c r="I25" s="3">
        <v>1.55139</v>
      </c>
      <c r="J25" s="12">
        <f t="shared" si="0"/>
        <v>1.5958333333333334</v>
      </c>
    </row>
    <row r="26" spans="1:10">
      <c r="A26" s="4">
        <v>43739</v>
      </c>
      <c r="B26">
        <v>43739</v>
      </c>
      <c r="C26" s="3">
        <v>0</v>
      </c>
      <c r="D26" s="3">
        <v>0</v>
      </c>
      <c r="E26" s="3">
        <v>1</v>
      </c>
      <c r="F26" s="3">
        <v>0.5</v>
      </c>
      <c r="G26" s="5">
        <v>0.5</v>
      </c>
      <c r="H26" s="3">
        <v>1</v>
      </c>
      <c r="I26" s="3">
        <v>1.55139</v>
      </c>
      <c r="J26" s="12">
        <f t="shared" si="0"/>
        <v>1.6166666666666671</v>
      </c>
    </row>
    <row r="27" spans="1:10">
      <c r="A27" s="4">
        <v>43739.041666666664</v>
      </c>
      <c r="B27">
        <v>43739</v>
      </c>
      <c r="C27" s="3">
        <v>4.1666666666666664E-2</v>
      </c>
      <c r="D27" s="3">
        <v>1</v>
      </c>
      <c r="E27" s="3">
        <v>1</v>
      </c>
      <c r="F27" s="3">
        <v>0.4</v>
      </c>
      <c r="G27" s="5">
        <v>0.4</v>
      </c>
      <c r="H27" s="3">
        <v>0.8</v>
      </c>
      <c r="I27" s="3">
        <v>1.55139</v>
      </c>
      <c r="J27" s="12">
        <f t="shared" si="0"/>
        <v>1.6791666666666669</v>
      </c>
    </row>
    <row r="28" spans="1:10">
      <c r="A28" s="4">
        <v>43739.083333333336</v>
      </c>
      <c r="B28">
        <v>43739</v>
      </c>
      <c r="C28" s="3">
        <v>8.3333333333333329E-2</v>
      </c>
      <c r="D28" s="3">
        <v>2</v>
      </c>
      <c r="E28" s="3">
        <v>1</v>
      </c>
      <c r="F28" s="3">
        <v>0.4</v>
      </c>
      <c r="G28" s="5">
        <v>0.4</v>
      </c>
      <c r="H28" s="3">
        <v>0.8</v>
      </c>
      <c r="I28" s="3">
        <v>1.55139</v>
      </c>
      <c r="J28" s="12">
        <f t="shared" si="0"/>
        <v>1.7041666666666666</v>
      </c>
    </row>
    <row r="29" spans="1:10">
      <c r="A29" s="4">
        <v>43739.125</v>
      </c>
      <c r="B29">
        <v>43739</v>
      </c>
      <c r="C29" s="3">
        <v>0.125</v>
      </c>
      <c r="D29" s="3">
        <v>3</v>
      </c>
      <c r="E29" s="3">
        <v>1</v>
      </c>
      <c r="F29" s="3">
        <v>1.3</v>
      </c>
      <c r="G29" s="5">
        <v>0.4</v>
      </c>
      <c r="H29" s="3">
        <v>1.7000000000000002</v>
      </c>
      <c r="I29" s="3">
        <v>1.55139</v>
      </c>
      <c r="J29" s="12">
        <f t="shared" si="0"/>
        <v>1.7291666666666663</v>
      </c>
    </row>
    <row r="30" spans="1:10">
      <c r="A30" s="4">
        <v>43739.166666666664</v>
      </c>
      <c r="B30">
        <v>43739</v>
      </c>
      <c r="C30" s="3">
        <v>0.16666666666666666</v>
      </c>
      <c r="D30" s="3">
        <v>4</v>
      </c>
      <c r="E30" s="3">
        <v>1</v>
      </c>
      <c r="F30" s="3">
        <v>0.4</v>
      </c>
      <c r="G30" s="5">
        <v>0.3</v>
      </c>
      <c r="H30" s="3">
        <v>0.7</v>
      </c>
      <c r="I30" s="3">
        <v>1.55139</v>
      </c>
      <c r="J30" s="12">
        <f t="shared" si="0"/>
        <v>1.7083333333333333</v>
      </c>
    </row>
    <row r="31" spans="1:10">
      <c r="A31" s="4">
        <v>43739.208333333336</v>
      </c>
      <c r="B31">
        <v>43739</v>
      </c>
      <c r="C31" s="3">
        <v>0.20833333333333334</v>
      </c>
      <c r="D31" s="3">
        <v>5</v>
      </c>
      <c r="E31" s="3">
        <v>1</v>
      </c>
      <c r="F31" s="3">
        <v>0.2</v>
      </c>
      <c r="G31" s="5">
        <v>0.4</v>
      </c>
      <c r="H31" s="3">
        <v>0.60000000000000009</v>
      </c>
      <c r="I31" s="3">
        <v>1.55139</v>
      </c>
      <c r="J31" s="12">
        <f t="shared" si="0"/>
        <v>1.7291666666666667</v>
      </c>
    </row>
    <row r="32" spans="1:10">
      <c r="A32" s="4">
        <v>43739.25</v>
      </c>
      <c r="B32">
        <v>43739</v>
      </c>
      <c r="C32" s="3">
        <v>0.25</v>
      </c>
      <c r="D32" s="3">
        <v>6</v>
      </c>
      <c r="E32" s="3">
        <v>1</v>
      </c>
      <c r="F32" s="3">
        <v>0.4</v>
      </c>
      <c r="G32" s="5">
        <v>0.4</v>
      </c>
      <c r="H32" s="3">
        <v>0.8</v>
      </c>
      <c r="I32" s="3">
        <v>1.55139</v>
      </c>
      <c r="J32" s="12">
        <f t="shared" si="0"/>
        <v>1.7541666666666671</v>
      </c>
    </row>
    <row r="33" spans="1:10">
      <c r="A33" s="4">
        <v>43739.291666666664</v>
      </c>
      <c r="B33">
        <v>43739</v>
      </c>
      <c r="C33" s="3">
        <v>0.29166666666666669</v>
      </c>
      <c r="D33" s="3">
        <v>7</v>
      </c>
      <c r="E33" s="3">
        <v>1</v>
      </c>
      <c r="F33" s="3">
        <v>1.6</v>
      </c>
      <c r="G33" s="5">
        <v>1.5</v>
      </c>
      <c r="H33" s="3">
        <v>3.1</v>
      </c>
      <c r="I33" s="3">
        <v>1.55139</v>
      </c>
      <c r="J33" s="12">
        <f t="shared" si="0"/>
        <v>1.8458333333333334</v>
      </c>
    </row>
    <row r="34" spans="1:10">
      <c r="A34" s="4">
        <v>43739.333333333336</v>
      </c>
      <c r="B34">
        <v>43739</v>
      </c>
      <c r="C34" s="3">
        <v>0.33333333333333331</v>
      </c>
      <c r="D34" s="3">
        <v>8</v>
      </c>
      <c r="E34" s="3">
        <v>1</v>
      </c>
      <c r="F34" s="3">
        <v>2.9</v>
      </c>
      <c r="G34" s="5">
        <v>1.7</v>
      </c>
      <c r="H34" s="3">
        <v>4.5999999999999996</v>
      </c>
      <c r="I34" s="3">
        <v>1.55139</v>
      </c>
      <c r="J34" s="12">
        <f t="shared" si="0"/>
        <v>1.8625000000000005</v>
      </c>
    </row>
    <row r="35" spans="1:10">
      <c r="A35" s="4">
        <v>43739.375</v>
      </c>
      <c r="B35">
        <v>43739</v>
      </c>
      <c r="C35" s="3">
        <v>0.375</v>
      </c>
      <c r="D35" s="3">
        <v>9</v>
      </c>
      <c r="E35" s="3">
        <v>1</v>
      </c>
      <c r="F35" s="3">
        <v>0.6</v>
      </c>
      <c r="G35" s="5">
        <v>1.1000000000000001</v>
      </c>
      <c r="H35" s="3">
        <v>1.7000000000000002</v>
      </c>
      <c r="I35" s="3">
        <v>1.55139</v>
      </c>
      <c r="J35" s="12">
        <f t="shared" si="0"/>
        <v>1.8083333333333333</v>
      </c>
    </row>
    <row r="36" spans="1:10">
      <c r="A36" s="4">
        <v>43739.416666666664</v>
      </c>
      <c r="B36">
        <v>43739</v>
      </c>
      <c r="C36" s="3">
        <v>0.41666666666666669</v>
      </c>
      <c r="D36" s="3">
        <v>10</v>
      </c>
      <c r="E36" s="3">
        <v>1</v>
      </c>
      <c r="F36" s="3">
        <v>1.8</v>
      </c>
      <c r="G36" s="5">
        <v>0.8</v>
      </c>
      <c r="H36" s="3">
        <v>2.6</v>
      </c>
      <c r="I36" s="3">
        <v>1.55139</v>
      </c>
      <c r="J36" s="12">
        <f t="shared" si="0"/>
        <v>1.8374999999999995</v>
      </c>
    </row>
    <row r="37" spans="1:10">
      <c r="A37" s="4">
        <v>43739.458333333336</v>
      </c>
      <c r="B37">
        <v>43739</v>
      </c>
      <c r="C37" s="3">
        <v>0.45833333333333331</v>
      </c>
      <c r="D37" s="3">
        <v>11</v>
      </c>
      <c r="E37" s="3">
        <v>1</v>
      </c>
      <c r="F37" s="3">
        <v>0.5</v>
      </c>
      <c r="G37" s="5">
        <v>0.5</v>
      </c>
      <c r="H37" s="3">
        <v>1</v>
      </c>
      <c r="I37" s="3">
        <v>1.55139</v>
      </c>
      <c r="J37" s="12">
        <f t="shared" si="0"/>
        <v>1.7874999999999996</v>
      </c>
    </row>
    <row r="38" spans="1:10">
      <c r="A38" s="4">
        <v>43739.5</v>
      </c>
      <c r="B38">
        <v>43739</v>
      </c>
      <c r="C38" s="3">
        <v>0.5</v>
      </c>
      <c r="D38" s="3">
        <v>12</v>
      </c>
      <c r="E38" s="3">
        <v>1</v>
      </c>
      <c r="F38" s="3">
        <v>0.6</v>
      </c>
      <c r="G38" s="5">
        <v>0.7</v>
      </c>
      <c r="H38" s="3">
        <v>1.2999999999999998</v>
      </c>
      <c r="I38" s="3">
        <v>1.55139</v>
      </c>
      <c r="J38" s="12">
        <f t="shared" si="0"/>
        <v>1.8083333333333329</v>
      </c>
    </row>
    <row r="39" spans="1:10">
      <c r="A39" s="4">
        <v>43739.541666666664</v>
      </c>
      <c r="B39">
        <v>43739</v>
      </c>
      <c r="C39" s="3">
        <v>0.54166666666666663</v>
      </c>
      <c r="D39" s="3">
        <v>13</v>
      </c>
      <c r="E39" s="3">
        <v>1</v>
      </c>
      <c r="F39" s="3">
        <v>0.6</v>
      </c>
      <c r="G39" s="5">
        <v>0.8</v>
      </c>
      <c r="H39" s="3">
        <v>1.4</v>
      </c>
      <c r="I39" s="3">
        <v>1.55139</v>
      </c>
      <c r="J39" s="12">
        <f t="shared" si="0"/>
        <v>1.825</v>
      </c>
    </row>
    <row r="40" spans="1:10">
      <c r="A40" s="4">
        <v>43739.583333333336</v>
      </c>
      <c r="B40">
        <v>43739</v>
      </c>
      <c r="C40" s="3">
        <v>0.58333333333333337</v>
      </c>
      <c r="D40" s="3">
        <v>14</v>
      </c>
      <c r="E40" s="3">
        <v>1</v>
      </c>
      <c r="F40" s="3">
        <v>0.7</v>
      </c>
      <c r="G40" s="5">
        <v>0.9</v>
      </c>
      <c r="H40" s="3">
        <v>1.6</v>
      </c>
      <c r="I40" s="3">
        <v>1.55139</v>
      </c>
      <c r="J40" s="12">
        <f t="shared" si="0"/>
        <v>1.8374999999999997</v>
      </c>
    </row>
    <row r="41" spans="1:10">
      <c r="A41" s="4">
        <v>43739.625</v>
      </c>
      <c r="B41">
        <v>43739</v>
      </c>
      <c r="C41" s="3">
        <v>0.625</v>
      </c>
      <c r="D41" s="3">
        <v>15</v>
      </c>
      <c r="E41" s="3">
        <v>1</v>
      </c>
      <c r="F41" s="3">
        <v>0.7</v>
      </c>
      <c r="G41" s="5">
        <v>1</v>
      </c>
      <c r="H41" s="3">
        <v>1.7</v>
      </c>
      <c r="I41" s="3">
        <v>1.55139</v>
      </c>
      <c r="J41" s="12">
        <f t="shared" si="0"/>
        <v>1.845833333333333</v>
      </c>
    </row>
    <row r="42" spans="1:10">
      <c r="A42" s="4">
        <v>43739.666666666664</v>
      </c>
      <c r="B42">
        <v>43739</v>
      </c>
      <c r="C42" s="3">
        <v>0.66666666666666663</v>
      </c>
      <c r="D42" s="3">
        <v>16</v>
      </c>
      <c r="E42" s="3">
        <v>1</v>
      </c>
      <c r="F42" s="3">
        <v>0.8</v>
      </c>
      <c r="G42" s="5">
        <v>1.8</v>
      </c>
      <c r="H42" s="3">
        <v>2.6</v>
      </c>
      <c r="I42" s="3">
        <v>1.55139</v>
      </c>
      <c r="J42" s="12">
        <f t="shared" si="0"/>
        <v>1.8499999999999996</v>
      </c>
    </row>
    <row r="43" spans="1:10">
      <c r="A43" s="4">
        <v>43739.708333333336</v>
      </c>
      <c r="B43">
        <v>43739</v>
      </c>
      <c r="C43" s="3">
        <v>0.70833333333333337</v>
      </c>
      <c r="D43" s="3">
        <v>17</v>
      </c>
      <c r="E43" s="3">
        <v>1</v>
      </c>
      <c r="F43" s="3">
        <v>0.8</v>
      </c>
      <c r="G43" s="5">
        <v>0.7</v>
      </c>
      <c r="H43" s="3">
        <v>1.5</v>
      </c>
      <c r="I43" s="3">
        <v>1.55139</v>
      </c>
      <c r="J43" s="12">
        <f t="shared" si="0"/>
        <v>1.8166666666666664</v>
      </c>
    </row>
    <row r="44" spans="1:10">
      <c r="A44" s="4">
        <v>43739.75</v>
      </c>
      <c r="B44">
        <v>43739</v>
      </c>
      <c r="C44" s="3">
        <v>0.75</v>
      </c>
      <c r="D44" s="3">
        <v>18</v>
      </c>
      <c r="E44" s="3">
        <v>1</v>
      </c>
      <c r="F44" s="3">
        <v>0.9</v>
      </c>
      <c r="G44" s="5">
        <v>0.6</v>
      </c>
      <c r="H44" s="3">
        <v>1.5</v>
      </c>
      <c r="I44" s="3">
        <v>1.55139</v>
      </c>
      <c r="J44" s="12">
        <f t="shared" si="0"/>
        <v>1.8708333333333329</v>
      </c>
    </row>
    <row r="45" spans="1:10">
      <c r="A45" s="4">
        <v>43739.791666666664</v>
      </c>
      <c r="B45">
        <v>43739</v>
      </c>
      <c r="C45" s="3">
        <v>0.79166666666666663</v>
      </c>
      <c r="D45" s="3">
        <v>19</v>
      </c>
      <c r="E45" s="3">
        <v>1</v>
      </c>
      <c r="F45" s="3">
        <v>0.8</v>
      </c>
      <c r="G45" s="5">
        <v>0.6</v>
      </c>
      <c r="H45" s="3">
        <v>1.4</v>
      </c>
      <c r="I45" s="3">
        <v>1.55139</v>
      </c>
      <c r="J45" s="12">
        <f t="shared" si="0"/>
        <v>1.895833333333333</v>
      </c>
    </row>
    <row r="46" spans="1:10">
      <c r="A46" s="4">
        <v>43739.833333333336</v>
      </c>
      <c r="B46">
        <v>43739</v>
      </c>
      <c r="C46" s="3">
        <v>0.83333333333333337</v>
      </c>
      <c r="D46" s="3">
        <v>20</v>
      </c>
      <c r="E46" s="3">
        <v>1</v>
      </c>
      <c r="F46" s="3">
        <v>0.6</v>
      </c>
      <c r="G46" s="5">
        <v>0.6</v>
      </c>
      <c r="H46" s="3">
        <v>1.2</v>
      </c>
      <c r="I46" s="3">
        <v>1.55139</v>
      </c>
      <c r="J46" s="12">
        <f t="shared" si="0"/>
        <v>1.9999999999999993</v>
      </c>
    </row>
    <row r="47" spans="1:10">
      <c r="A47" s="4">
        <v>43739.875</v>
      </c>
      <c r="B47">
        <v>43739</v>
      </c>
      <c r="C47" s="3">
        <v>0.875</v>
      </c>
      <c r="D47" s="3">
        <v>21</v>
      </c>
      <c r="E47" s="3">
        <v>1</v>
      </c>
      <c r="F47" s="3">
        <v>0.6</v>
      </c>
      <c r="G47" s="5">
        <v>1</v>
      </c>
      <c r="H47" s="3">
        <v>1.6</v>
      </c>
      <c r="I47" s="3">
        <v>1.55139</v>
      </c>
      <c r="J47" s="12">
        <f t="shared" si="0"/>
        <v>2.1458333333333326</v>
      </c>
    </row>
    <row r="48" spans="1:10">
      <c r="A48" s="4">
        <v>43739.916666666664</v>
      </c>
      <c r="B48">
        <v>43739</v>
      </c>
      <c r="C48" s="3">
        <v>0.91666666666666663</v>
      </c>
      <c r="D48" s="3">
        <v>22</v>
      </c>
      <c r="E48" s="3">
        <v>1</v>
      </c>
      <c r="F48" s="3">
        <v>1</v>
      </c>
      <c r="G48" s="5">
        <v>1.1000000000000001</v>
      </c>
      <c r="H48" s="3">
        <v>2.1</v>
      </c>
      <c r="I48" s="3">
        <v>1.55139</v>
      </c>
      <c r="J48" s="12">
        <f t="shared" si="0"/>
        <v>2.1916666666666664</v>
      </c>
    </row>
    <row r="49" spans="1:10">
      <c r="A49" s="4">
        <v>43739.958333333336</v>
      </c>
      <c r="B49">
        <v>43739</v>
      </c>
      <c r="C49" s="3">
        <v>0.95833333333333337</v>
      </c>
      <c r="D49" s="3">
        <v>23</v>
      </c>
      <c r="E49" s="3">
        <v>1</v>
      </c>
      <c r="F49" s="3">
        <v>0.8</v>
      </c>
      <c r="G49" s="5">
        <v>0.7</v>
      </c>
      <c r="H49" s="3">
        <v>1.5</v>
      </c>
      <c r="I49" s="3">
        <v>1.55139</v>
      </c>
      <c r="J49" s="12">
        <f t="shared" si="0"/>
        <v>2.2208333333333328</v>
      </c>
    </row>
    <row r="50" spans="1:10">
      <c r="A50" s="4">
        <v>43740</v>
      </c>
      <c r="B50">
        <v>43740</v>
      </c>
      <c r="C50" s="3">
        <v>0</v>
      </c>
      <c r="D50" s="3">
        <v>0</v>
      </c>
      <c r="E50" s="3">
        <v>2</v>
      </c>
      <c r="F50" s="3">
        <v>0.8</v>
      </c>
      <c r="G50" s="5">
        <v>1.7</v>
      </c>
      <c r="H50" s="3">
        <v>2.5</v>
      </c>
      <c r="I50" s="3">
        <v>1.55139</v>
      </c>
      <c r="J50" s="12">
        <f t="shared" si="0"/>
        <v>2.2791666666666663</v>
      </c>
    </row>
    <row r="51" spans="1:10">
      <c r="A51" s="4">
        <v>43740.041666666664</v>
      </c>
      <c r="B51">
        <v>43740</v>
      </c>
      <c r="C51" s="3">
        <v>4.1666666666666664E-2</v>
      </c>
      <c r="D51" s="3">
        <v>1</v>
      </c>
      <c r="E51" s="3">
        <v>2</v>
      </c>
      <c r="F51" s="3">
        <v>0.6</v>
      </c>
      <c r="G51" s="5">
        <v>0.8</v>
      </c>
      <c r="H51" s="3">
        <v>1.4</v>
      </c>
      <c r="I51" s="3">
        <v>1.55139</v>
      </c>
      <c r="J51" s="12">
        <f t="shared" si="0"/>
        <v>2.2583333333333333</v>
      </c>
    </row>
    <row r="52" spans="1:10">
      <c r="A52" s="4">
        <v>43740.083333333336</v>
      </c>
      <c r="B52">
        <v>43740</v>
      </c>
      <c r="C52" s="3">
        <v>8.3333333333333329E-2</v>
      </c>
      <c r="D52" s="3">
        <v>2</v>
      </c>
      <c r="E52" s="3">
        <v>2</v>
      </c>
      <c r="F52" s="3">
        <v>0.6</v>
      </c>
      <c r="G52" s="5">
        <v>0.8</v>
      </c>
      <c r="H52" s="3">
        <v>1.4</v>
      </c>
      <c r="I52" s="3">
        <v>1.55139</v>
      </c>
      <c r="J52" s="12">
        <f t="shared" si="0"/>
        <v>2.2875000000000001</v>
      </c>
    </row>
    <row r="53" spans="1:10">
      <c r="A53" s="4">
        <v>43740.125</v>
      </c>
      <c r="B53">
        <v>43740</v>
      </c>
      <c r="C53" s="3">
        <v>0.125</v>
      </c>
      <c r="D53" s="3">
        <v>3</v>
      </c>
      <c r="E53" s="3">
        <v>2</v>
      </c>
      <c r="F53" s="3">
        <v>0.6</v>
      </c>
      <c r="G53" s="5">
        <v>0.6</v>
      </c>
      <c r="H53" s="3">
        <v>1.2</v>
      </c>
      <c r="I53" s="3">
        <v>1.55139</v>
      </c>
      <c r="J53" s="12">
        <f t="shared" si="0"/>
        <v>2.2916666666666665</v>
      </c>
    </row>
    <row r="54" spans="1:10">
      <c r="A54" s="4">
        <v>43740.166666666664</v>
      </c>
      <c r="B54">
        <v>43740</v>
      </c>
      <c r="C54" s="3">
        <v>0.16666666666666666</v>
      </c>
      <c r="D54" s="3">
        <v>4</v>
      </c>
      <c r="E54" s="3">
        <v>2</v>
      </c>
      <c r="F54" s="3">
        <v>0.6</v>
      </c>
      <c r="G54" s="5">
        <v>0.6</v>
      </c>
      <c r="H54" s="3">
        <v>1.2</v>
      </c>
      <c r="I54" s="3">
        <v>1.55139</v>
      </c>
      <c r="J54" s="12">
        <f t="shared" si="0"/>
        <v>2.3041666666666667</v>
      </c>
    </row>
    <row r="55" spans="1:10">
      <c r="A55" s="4">
        <v>43740.208333333336</v>
      </c>
      <c r="B55">
        <v>43740</v>
      </c>
      <c r="C55" s="3">
        <v>0.20833333333333334</v>
      </c>
      <c r="D55" s="3">
        <v>5</v>
      </c>
      <c r="E55" s="3">
        <v>2</v>
      </c>
      <c r="F55" s="3">
        <v>0.6</v>
      </c>
      <c r="G55" s="5">
        <v>0.6</v>
      </c>
      <c r="H55" s="3">
        <v>1.2</v>
      </c>
      <c r="I55" s="3">
        <v>1.55139</v>
      </c>
      <c r="J55" s="12">
        <f t="shared" si="0"/>
        <v>2.3416666666666672</v>
      </c>
    </row>
    <row r="56" spans="1:10">
      <c r="A56" s="4">
        <v>43740.25</v>
      </c>
      <c r="B56">
        <v>43740</v>
      </c>
      <c r="C56" s="3">
        <v>0.25</v>
      </c>
      <c r="D56" s="3">
        <v>6</v>
      </c>
      <c r="E56" s="3">
        <v>2</v>
      </c>
      <c r="F56" s="3">
        <v>1.1000000000000001</v>
      </c>
      <c r="G56" s="5">
        <v>1.9</v>
      </c>
      <c r="H56" s="3">
        <v>3</v>
      </c>
      <c r="I56" s="3">
        <v>1.55139</v>
      </c>
      <c r="J56" s="12">
        <f t="shared" si="0"/>
        <v>2.3583333333333338</v>
      </c>
    </row>
    <row r="57" spans="1:10">
      <c r="A57" s="4">
        <v>43740.291666666664</v>
      </c>
      <c r="B57">
        <v>43740</v>
      </c>
      <c r="C57" s="3">
        <v>0.29166666666666669</v>
      </c>
      <c r="D57" s="3">
        <v>7</v>
      </c>
      <c r="E57" s="3">
        <v>2</v>
      </c>
      <c r="F57" s="3">
        <v>0.9</v>
      </c>
      <c r="G57" s="5">
        <v>2.6</v>
      </c>
      <c r="H57" s="3">
        <v>3.5</v>
      </c>
      <c r="I57" s="3">
        <v>1.55139</v>
      </c>
      <c r="J57" s="12">
        <f t="shared" si="0"/>
        <v>2.3166666666666669</v>
      </c>
    </row>
    <row r="58" spans="1:10">
      <c r="A58" s="4">
        <v>43740.333333333336</v>
      </c>
      <c r="B58">
        <v>43740</v>
      </c>
      <c r="C58" s="3">
        <v>0.33333333333333331</v>
      </c>
      <c r="D58" s="3">
        <v>8</v>
      </c>
      <c r="E58" s="3">
        <v>2</v>
      </c>
      <c r="F58" s="3">
        <v>2.2999999999999998</v>
      </c>
      <c r="G58" s="5">
        <v>1</v>
      </c>
      <c r="H58" s="3">
        <v>3.3</v>
      </c>
      <c r="I58" s="3">
        <v>1.55139</v>
      </c>
      <c r="J58" s="12">
        <f t="shared" si="0"/>
        <v>2.35</v>
      </c>
    </row>
    <row r="59" spans="1:10">
      <c r="A59" s="4">
        <v>43740.375</v>
      </c>
      <c r="B59">
        <v>43740</v>
      </c>
      <c r="C59" s="3">
        <v>0.375</v>
      </c>
      <c r="D59" s="3">
        <v>9</v>
      </c>
      <c r="E59" s="3">
        <v>2</v>
      </c>
      <c r="F59" s="3">
        <v>1.5</v>
      </c>
      <c r="G59" s="5">
        <v>0.9</v>
      </c>
      <c r="H59" s="3">
        <v>2.4</v>
      </c>
      <c r="I59" s="3">
        <v>1.55139</v>
      </c>
      <c r="J59" s="12">
        <f t="shared" si="0"/>
        <v>2.4541666666666671</v>
      </c>
    </row>
    <row r="60" spans="1:10">
      <c r="A60" s="4">
        <v>43740.416666666664</v>
      </c>
      <c r="B60">
        <v>43740</v>
      </c>
      <c r="C60" s="3">
        <v>0.41666666666666669</v>
      </c>
      <c r="D60" s="3">
        <v>10</v>
      </c>
      <c r="E60" s="3">
        <v>2</v>
      </c>
      <c r="F60" s="3">
        <v>0.8</v>
      </c>
      <c r="G60" s="5">
        <v>0.6</v>
      </c>
      <c r="H60" s="3">
        <v>1.4</v>
      </c>
      <c r="I60" s="3">
        <v>1.55139</v>
      </c>
      <c r="J60" s="12">
        <f t="shared" si="0"/>
        <v>2.4250000000000003</v>
      </c>
    </row>
    <row r="61" spans="1:10">
      <c r="A61" s="4">
        <v>43740.458333333336</v>
      </c>
      <c r="B61">
        <v>43740</v>
      </c>
      <c r="C61" s="3">
        <v>0.45833333333333331</v>
      </c>
      <c r="D61" s="3">
        <v>11</v>
      </c>
      <c r="E61" s="3">
        <v>2</v>
      </c>
      <c r="F61" s="3">
        <v>0.9</v>
      </c>
      <c r="G61" s="5">
        <v>0.6</v>
      </c>
      <c r="H61" s="3">
        <v>1.5</v>
      </c>
      <c r="I61" s="3">
        <v>1.55139</v>
      </c>
      <c r="J61" s="12">
        <f t="shared" si="0"/>
        <v>2.433333333333334</v>
      </c>
    </row>
    <row r="62" spans="1:10">
      <c r="A62" s="4">
        <v>43740.5</v>
      </c>
      <c r="B62">
        <v>43740</v>
      </c>
      <c r="C62" s="3">
        <v>0.5</v>
      </c>
      <c r="D62" s="3">
        <v>12</v>
      </c>
      <c r="E62" s="3">
        <v>2</v>
      </c>
      <c r="F62" s="3">
        <v>0.8</v>
      </c>
      <c r="G62" s="5">
        <v>0.9</v>
      </c>
      <c r="H62" s="3">
        <v>1.7000000000000002</v>
      </c>
      <c r="I62" s="3">
        <v>1.55139</v>
      </c>
      <c r="J62" s="12">
        <f t="shared" si="0"/>
        <v>2.4250000000000003</v>
      </c>
    </row>
    <row r="63" spans="1:10">
      <c r="A63" s="4">
        <v>43740.541666666664</v>
      </c>
      <c r="B63">
        <v>43740</v>
      </c>
      <c r="C63" s="3">
        <v>0.54166666666666663</v>
      </c>
      <c r="D63" s="3">
        <v>13</v>
      </c>
      <c r="E63" s="3">
        <v>2</v>
      </c>
      <c r="F63" s="3">
        <v>0.7</v>
      </c>
      <c r="G63" s="5">
        <v>1</v>
      </c>
      <c r="H63" s="3">
        <v>1.7</v>
      </c>
      <c r="I63" s="3">
        <v>1.55139</v>
      </c>
      <c r="J63" s="12">
        <f t="shared" si="0"/>
        <v>2.4166666666666665</v>
      </c>
    </row>
    <row r="64" spans="1:10">
      <c r="A64" s="4">
        <v>43740.583333333336</v>
      </c>
      <c r="B64">
        <v>43740</v>
      </c>
      <c r="C64" s="3">
        <v>0.58333333333333337</v>
      </c>
      <c r="D64" s="3">
        <v>14</v>
      </c>
      <c r="E64" s="3">
        <v>2</v>
      </c>
      <c r="F64" s="3">
        <v>0.7</v>
      </c>
      <c r="G64" s="5">
        <v>1.1000000000000001</v>
      </c>
      <c r="H64" s="3">
        <v>1.8</v>
      </c>
      <c r="I64" s="3">
        <v>1.55139</v>
      </c>
      <c r="J64" s="12">
        <f t="shared" si="0"/>
        <v>2.4</v>
      </c>
    </row>
    <row r="65" spans="1:10">
      <c r="A65" s="4">
        <v>43740.625</v>
      </c>
      <c r="B65">
        <v>43740</v>
      </c>
      <c r="C65" s="3">
        <v>0.625</v>
      </c>
      <c r="D65" s="3">
        <v>15</v>
      </c>
      <c r="E65" s="3">
        <v>2</v>
      </c>
      <c r="F65" s="3">
        <v>0.8</v>
      </c>
      <c r="G65" s="5">
        <v>1</v>
      </c>
      <c r="H65" s="3">
        <v>1.8</v>
      </c>
      <c r="I65" s="3">
        <v>1.55139</v>
      </c>
      <c r="J65" s="12">
        <f t="shared" si="0"/>
        <v>2.4250000000000003</v>
      </c>
    </row>
    <row r="66" spans="1:10">
      <c r="A66" s="4">
        <v>43740.666666666664</v>
      </c>
      <c r="B66">
        <v>43740</v>
      </c>
      <c r="C66" s="3">
        <v>0.66666666666666663</v>
      </c>
      <c r="D66" s="3">
        <v>16</v>
      </c>
      <c r="E66" s="3">
        <v>2</v>
      </c>
      <c r="F66" s="3">
        <v>1</v>
      </c>
      <c r="G66" s="5">
        <v>0.8</v>
      </c>
      <c r="H66" s="3">
        <v>1.8</v>
      </c>
      <c r="I66" s="3">
        <v>1.55139</v>
      </c>
      <c r="J66" s="12">
        <f t="shared" ref="J66:J129" si="1">AVERAGE(H66:H89)</f>
        <v>2.4208333333333329</v>
      </c>
    </row>
    <row r="67" spans="1:10">
      <c r="A67" s="4">
        <v>43740.708333333336</v>
      </c>
      <c r="B67">
        <v>43740</v>
      </c>
      <c r="C67" s="3">
        <v>0.70833333333333337</v>
      </c>
      <c r="D67" s="3">
        <v>17</v>
      </c>
      <c r="E67" s="3">
        <v>2</v>
      </c>
      <c r="F67" s="3">
        <v>0.9</v>
      </c>
      <c r="G67" s="5">
        <v>1.9</v>
      </c>
      <c r="H67" s="3">
        <v>2.8</v>
      </c>
      <c r="I67" s="3">
        <v>1.55139</v>
      </c>
      <c r="J67" s="12">
        <f t="shared" si="1"/>
        <v>2.4166666666666665</v>
      </c>
    </row>
    <row r="68" spans="1:10">
      <c r="A68" s="4">
        <v>43740.75</v>
      </c>
      <c r="B68">
        <v>43740</v>
      </c>
      <c r="C68" s="3">
        <v>0.75</v>
      </c>
      <c r="D68" s="3">
        <v>18</v>
      </c>
      <c r="E68" s="3">
        <v>2</v>
      </c>
      <c r="F68" s="3">
        <v>0.9</v>
      </c>
      <c r="G68" s="5">
        <v>1.2</v>
      </c>
      <c r="H68" s="3">
        <v>2.1</v>
      </c>
      <c r="I68" s="3">
        <v>1.55139</v>
      </c>
      <c r="J68" s="12">
        <f t="shared" si="1"/>
        <v>2.3625000000000003</v>
      </c>
    </row>
    <row r="69" spans="1:10">
      <c r="A69" s="4">
        <v>43740.791666666664</v>
      </c>
      <c r="B69">
        <v>43740</v>
      </c>
      <c r="C69" s="3">
        <v>0.79166666666666663</v>
      </c>
      <c r="D69" s="3">
        <v>19</v>
      </c>
      <c r="E69" s="3">
        <v>2</v>
      </c>
      <c r="F69" s="3">
        <v>1.1000000000000001</v>
      </c>
      <c r="G69" s="5">
        <v>2.8</v>
      </c>
      <c r="H69" s="3">
        <v>3.9</v>
      </c>
      <c r="I69" s="3">
        <v>1.55139</v>
      </c>
      <c r="J69" s="12">
        <f t="shared" si="1"/>
        <v>2.3333333333333335</v>
      </c>
    </row>
    <row r="70" spans="1:10">
      <c r="A70" s="4">
        <v>43740.833333333336</v>
      </c>
      <c r="B70">
        <v>43740</v>
      </c>
      <c r="C70" s="3">
        <v>0.83333333333333337</v>
      </c>
      <c r="D70" s="3">
        <v>20</v>
      </c>
      <c r="E70" s="3">
        <v>2</v>
      </c>
      <c r="F70" s="3">
        <v>2.9</v>
      </c>
      <c r="G70" s="5">
        <v>1.8</v>
      </c>
      <c r="H70" s="3">
        <v>4.7</v>
      </c>
      <c r="I70" s="3">
        <v>1.55139</v>
      </c>
      <c r="J70" s="12">
        <f t="shared" si="1"/>
        <v>2.2208333333333337</v>
      </c>
    </row>
    <row r="71" spans="1:10">
      <c r="A71" s="4">
        <v>43740.875</v>
      </c>
      <c r="B71">
        <v>43740</v>
      </c>
      <c r="C71" s="3">
        <v>0.875</v>
      </c>
      <c r="D71" s="3">
        <v>21</v>
      </c>
      <c r="E71" s="3">
        <v>2</v>
      </c>
      <c r="F71" s="3">
        <v>1.5</v>
      </c>
      <c r="G71" s="5">
        <v>1.2</v>
      </c>
      <c r="H71" s="3">
        <v>2.7</v>
      </c>
      <c r="I71" s="3">
        <v>1.55139</v>
      </c>
      <c r="J71" s="12">
        <f t="shared" si="1"/>
        <v>2.0791666666666671</v>
      </c>
    </row>
    <row r="72" spans="1:10">
      <c r="A72" s="4">
        <v>43740.916666666664</v>
      </c>
      <c r="B72">
        <v>43740</v>
      </c>
      <c r="C72" s="3">
        <v>0.91666666666666663</v>
      </c>
      <c r="D72" s="3">
        <v>22</v>
      </c>
      <c r="E72" s="3">
        <v>2</v>
      </c>
      <c r="F72" s="3">
        <v>1.1000000000000001</v>
      </c>
      <c r="G72" s="5">
        <v>1.7</v>
      </c>
      <c r="H72" s="3">
        <v>2.8</v>
      </c>
      <c r="I72" s="3">
        <v>1.55139</v>
      </c>
      <c r="J72" s="12">
        <f t="shared" si="1"/>
        <v>2.0083333333333333</v>
      </c>
    </row>
    <row r="73" spans="1:10">
      <c r="A73" s="4">
        <v>43740.958333333336</v>
      </c>
      <c r="B73">
        <v>43740</v>
      </c>
      <c r="C73" s="3">
        <v>0.95833333333333337</v>
      </c>
      <c r="D73" s="3">
        <v>23</v>
      </c>
      <c r="E73" s="3">
        <v>2</v>
      </c>
      <c r="F73" s="3">
        <v>2</v>
      </c>
      <c r="G73" s="5">
        <v>0.9</v>
      </c>
      <c r="H73" s="3">
        <v>2.9</v>
      </c>
      <c r="I73" s="3">
        <v>1.55139</v>
      </c>
      <c r="J73" s="12">
        <f t="shared" si="1"/>
        <v>1.9750000000000003</v>
      </c>
    </row>
    <row r="74" spans="1:10">
      <c r="A74" s="4">
        <v>43741</v>
      </c>
      <c r="B74">
        <v>43741</v>
      </c>
      <c r="C74" s="3">
        <v>0</v>
      </c>
      <c r="D74" s="3">
        <v>0</v>
      </c>
      <c r="E74" s="3">
        <v>3</v>
      </c>
      <c r="F74" s="3">
        <v>1.1000000000000001</v>
      </c>
      <c r="G74" s="5">
        <v>0.9</v>
      </c>
      <c r="H74" s="3">
        <v>2</v>
      </c>
      <c r="I74" s="3">
        <v>1.55139</v>
      </c>
      <c r="J74" s="12">
        <f t="shared" si="1"/>
        <v>1.9625000000000004</v>
      </c>
    </row>
    <row r="75" spans="1:10">
      <c r="A75" s="4">
        <v>43741.041666666664</v>
      </c>
      <c r="B75">
        <v>43741</v>
      </c>
      <c r="C75" s="3">
        <v>4.1666666666666664E-2</v>
      </c>
      <c r="D75" s="3">
        <v>1</v>
      </c>
      <c r="E75" s="3">
        <v>3</v>
      </c>
      <c r="F75" s="3">
        <v>0.9</v>
      </c>
      <c r="G75" s="5">
        <v>1.2</v>
      </c>
      <c r="H75" s="3">
        <v>2.1</v>
      </c>
      <c r="I75" s="3">
        <v>1.55139</v>
      </c>
      <c r="J75" s="12">
        <f t="shared" si="1"/>
        <v>1.9333333333333333</v>
      </c>
    </row>
    <row r="76" spans="1:10">
      <c r="A76" s="4">
        <v>43741.083333333336</v>
      </c>
      <c r="B76">
        <v>43741</v>
      </c>
      <c r="C76" s="3">
        <v>8.3333333333333329E-2</v>
      </c>
      <c r="D76" s="3">
        <v>2</v>
      </c>
      <c r="E76" s="3">
        <v>3</v>
      </c>
      <c r="F76" s="3">
        <v>0.8</v>
      </c>
      <c r="G76" s="5">
        <v>0.7</v>
      </c>
      <c r="H76" s="3">
        <v>1.5</v>
      </c>
      <c r="I76" s="3">
        <v>1.55139</v>
      </c>
      <c r="J76" s="12">
        <f t="shared" si="1"/>
        <v>1.8958333333333333</v>
      </c>
    </row>
    <row r="77" spans="1:10">
      <c r="A77" s="4">
        <v>43741.125</v>
      </c>
      <c r="B77">
        <v>43741</v>
      </c>
      <c r="C77" s="3">
        <v>0.125</v>
      </c>
      <c r="D77" s="3">
        <v>3</v>
      </c>
      <c r="E77" s="3">
        <v>3</v>
      </c>
      <c r="F77" s="3">
        <v>0.6</v>
      </c>
      <c r="G77" s="5">
        <v>0.9</v>
      </c>
      <c r="H77" s="3">
        <v>1.5</v>
      </c>
      <c r="I77" s="3">
        <v>1.55139</v>
      </c>
      <c r="J77" s="12">
        <f t="shared" si="1"/>
        <v>1.8833333333333335</v>
      </c>
    </row>
    <row r="78" spans="1:10">
      <c r="A78" s="4">
        <v>43741.166666666664</v>
      </c>
      <c r="B78">
        <v>43741</v>
      </c>
      <c r="C78" s="3">
        <v>0.16666666666666666</v>
      </c>
      <c r="D78" s="3">
        <v>4</v>
      </c>
      <c r="E78" s="3">
        <v>3</v>
      </c>
      <c r="F78" s="3">
        <v>0.8</v>
      </c>
      <c r="G78" s="5">
        <v>1.3</v>
      </c>
      <c r="H78" s="3">
        <v>2.1</v>
      </c>
      <c r="I78" s="3">
        <v>1.55139</v>
      </c>
      <c r="J78" s="12">
        <f t="shared" si="1"/>
        <v>1.8625</v>
      </c>
    </row>
    <row r="79" spans="1:10">
      <c r="A79" s="4">
        <v>43741.208333333336</v>
      </c>
      <c r="B79">
        <v>43741</v>
      </c>
      <c r="C79" s="3">
        <v>0.20833333333333334</v>
      </c>
      <c r="D79" s="3">
        <v>5</v>
      </c>
      <c r="E79" s="3">
        <v>3</v>
      </c>
      <c r="F79" s="3">
        <v>1</v>
      </c>
      <c r="G79" s="5">
        <v>0.6</v>
      </c>
      <c r="H79" s="3">
        <v>1.6</v>
      </c>
      <c r="I79" s="3">
        <v>1.55139</v>
      </c>
      <c r="J79" s="12">
        <f t="shared" si="1"/>
        <v>1.8208333333333335</v>
      </c>
    </row>
    <row r="80" spans="1:10">
      <c r="A80" s="4">
        <v>43741.25</v>
      </c>
      <c r="B80">
        <v>43741</v>
      </c>
      <c r="C80" s="3">
        <v>0.25</v>
      </c>
      <c r="D80" s="3">
        <v>6</v>
      </c>
      <c r="E80" s="3">
        <v>3</v>
      </c>
      <c r="F80" s="3">
        <v>0.9</v>
      </c>
      <c r="G80" s="5">
        <v>1.1000000000000001</v>
      </c>
      <c r="H80" s="3">
        <v>2</v>
      </c>
      <c r="I80" s="3">
        <v>1.55139</v>
      </c>
      <c r="J80" s="12">
        <f t="shared" si="1"/>
        <v>1.7916666666666667</v>
      </c>
    </row>
    <row r="81" spans="1:10">
      <c r="A81" s="4">
        <v>43741.291666666664</v>
      </c>
      <c r="B81">
        <v>43741</v>
      </c>
      <c r="C81" s="3">
        <v>0.29166666666666669</v>
      </c>
      <c r="D81" s="3">
        <v>7</v>
      </c>
      <c r="E81" s="3">
        <v>3</v>
      </c>
      <c r="F81" s="3">
        <v>2.1</v>
      </c>
      <c r="G81" s="5">
        <v>2.2000000000000002</v>
      </c>
      <c r="H81" s="3">
        <v>4.3000000000000007</v>
      </c>
      <c r="I81" s="3">
        <v>1.55139</v>
      </c>
      <c r="J81" s="12">
        <f t="shared" si="1"/>
        <v>1.7583333333333335</v>
      </c>
    </row>
    <row r="82" spans="1:10">
      <c r="A82" s="4">
        <v>43741.333333333336</v>
      </c>
      <c r="B82">
        <v>43741</v>
      </c>
      <c r="C82" s="3">
        <v>0.33333333333333331</v>
      </c>
      <c r="D82" s="3">
        <v>8</v>
      </c>
      <c r="E82" s="3">
        <v>3</v>
      </c>
      <c r="F82" s="3">
        <v>2.8</v>
      </c>
      <c r="G82" s="5">
        <v>3</v>
      </c>
      <c r="H82" s="3">
        <v>5.8</v>
      </c>
      <c r="I82" s="3">
        <v>1.55139</v>
      </c>
      <c r="J82" s="12">
        <f t="shared" si="1"/>
        <v>1.7625000000000002</v>
      </c>
    </row>
    <row r="83" spans="1:10">
      <c r="A83" s="4">
        <v>43741.375</v>
      </c>
      <c r="B83">
        <v>43741</v>
      </c>
      <c r="C83" s="3">
        <v>0.375</v>
      </c>
      <c r="D83" s="3">
        <v>9</v>
      </c>
      <c r="E83" s="3">
        <v>3</v>
      </c>
      <c r="F83" s="3">
        <v>0.9</v>
      </c>
      <c r="G83" s="5">
        <v>0.8</v>
      </c>
      <c r="H83" s="3">
        <v>1.7000000000000002</v>
      </c>
      <c r="I83" s="3">
        <v>1.55139</v>
      </c>
      <c r="J83" s="12">
        <f t="shared" si="1"/>
        <v>1.7125000000000001</v>
      </c>
    </row>
    <row r="84" spans="1:10">
      <c r="A84" s="4">
        <v>43741.416666666664</v>
      </c>
      <c r="B84">
        <v>43741</v>
      </c>
      <c r="C84" s="3">
        <v>0.41666666666666669</v>
      </c>
      <c r="D84" s="3">
        <v>10</v>
      </c>
      <c r="E84" s="3">
        <v>3</v>
      </c>
      <c r="F84" s="3">
        <v>0.8</v>
      </c>
      <c r="G84" s="5">
        <v>0.8</v>
      </c>
      <c r="H84" s="3">
        <v>1.6</v>
      </c>
      <c r="I84" s="3">
        <v>1.55139</v>
      </c>
      <c r="J84" s="12">
        <f t="shared" si="1"/>
        <v>1.7291666666666667</v>
      </c>
    </row>
    <row r="85" spans="1:10">
      <c r="A85" s="4">
        <v>43741.458333333336</v>
      </c>
      <c r="B85">
        <v>43741</v>
      </c>
      <c r="C85" s="3">
        <v>0.45833333333333331</v>
      </c>
      <c r="D85" s="3">
        <v>11</v>
      </c>
      <c r="E85" s="3">
        <v>3</v>
      </c>
      <c r="F85" s="3">
        <v>0.6</v>
      </c>
      <c r="G85" s="5">
        <v>0.7</v>
      </c>
      <c r="H85" s="3">
        <v>1.2999999999999998</v>
      </c>
      <c r="I85" s="3">
        <v>1.55139</v>
      </c>
      <c r="J85" s="12">
        <f t="shared" si="1"/>
        <v>1.7041666666666666</v>
      </c>
    </row>
    <row r="86" spans="1:10">
      <c r="A86" s="4">
        <v>43741.5</v>
      </c>
      <c r="B86">
        <v>43741</v>
      </c>
      <c r="C86" s="3">
        <v>0.5</v>
      </c>
      <c r="D86" s="3">
        <v>12</v>
      </c>
      <c r="E86" s="3">
        <v>3</v>
      </c>
      <c r="F86" s="3">
        <v>0.9</v>
      </c>
      <c r="G86" s="5">
        <v>0.6</v>
      </c>
      <c r="H86" s="3">
        <v>1.5</v>
      </c>
      <c r="I86" s="3">
        <v>1.55139</v>
      </c>
      <c r="J86" s="12">
        <f t="shared" si="1"/>
        <v>1.7041666666666666</v>
      </c>
    </row>
    <row r="87" spans="1:10">
      <c r="A87" s="4">
        <v>43741.541666666664</v>
      </c>
      <c r="B87">
        <v>43741</v>
      </c>
      <c r="C87" s="3">
        <v>0.54166666666666663</v>
      </c>
      <c r="D87" s="3">
        <v>13</v>
      </c>
      <c r="E87" s="3">
        <v>3</v>
      </c>
      <c r="F87" s="3">
        <v>0.6</v>
      </c>
      <c r="G87" s="5">
        <v>0.7</v>
      </c>
      <c r="H87" s="3">
        <v>1.2999999999999998</v>
      </c>
      <c r="I87" s="3">
        <v>1.55139</v>
      </c>
      <c r="J87" s="12">
        <f t="shared" si="1"/>
        <v>1.6833333333333333</v>
      </c>
    </row>
    <row r="88" spans="1:10">
      <c r="A88" s="4">
        <v>43741.583333333336</v>
      </c>
      <c r="B88">
        <v>43741</v>
      </c>
      <c r="C88" s="3">
        <v>0.58333333333333337</v>
      </c>
      <c r="D88" s="3">
        <v>14</v>
      </c>
      <c r="E88" s="3">
        <v>3</v>
      </c>
      <c r="F88" s="3">
        <v>0.9</v>
      </c>
      <c r="G88" s="5">
        <v>1.5</v>
      </c>
      <c r="H88" s="3">
        <v>2.4</v>
      </c>
      <c r="I88" s="3">
        <v>1.55139</v>
      </c>
      <c r="J88" s="12">
        <f t="shared" si="1"/>
        <v>1.6833333333333333</v>
      </c>
    </row>
    <row r="89" spans="1:10">
      <c r="A89" s="4">
        <v>43741.625</v>
      </c>
      <c r="B89">
        <v>43741</v>
      </c>
      <c r="C89" s="3">
        <v>0.625</v>
      </c>
      <c r="D89" s="3">
        <v>15</v>
      </c>
      <c r="E89" s="3">
        <v>3</v>
      </c>
      <c r="F89" s="3">
        <v>0.7</v>
      </c>
      <c r="G89" s="5">
        <v>1</v>
      </c>
      <c r="H89" s="3">
        <v>1.7</v>
      </c>
      <c r="I89" s="3">
        <v>1.55139</v>
      </c>
      <c r="J89" s="12">
        <f t="shared" si="1"/>
        <v>1.6791666666666663</v>
      </c>
    </row>
    <row r="90" spans="1:10">
      <c r="A90" s="4">
        <v>43741.666666666664</v>
      </c>
      <c r="B90">
        <v>43741</v>
      </c>
      <c r="C90" s="3">
        <v>0.66666666666666663</v>
      </c>
      <c r="D90" s="3">
        <v>16</v>
      </c>
      <c r="E90" s="3">
        <v>3</v>
      </c>
      <c r="F90" s="3">
        <v>0.7</v>
      </c>
      <c r="G90" s="5">
        <v>1</v>
      </c>
      <c r="H90" s="3">
        <v>1.7</v>
      </c>
      <c r="I90" s="3">
        <v>1.55139</v>
      </c>
      <c r="J90" s="12">
        <f t="shared" si="1"/>
        <v>1.6624999999999996</v>
      </c>
    </row>
    <row r="91" spans="1:10">
      <c r="A91" s="4">
        <v>43741.708333333336</v>
      </c>
      <c r="B91">
        <v>43741</v>
      </c>
      <c r="C91" s="3">
        <v>0.70833333333333337</v>
      </c>
      <c r="D91" s="3">
        <v>17</v>
      </c>
      <c r="E91" s="3">
        <v>3</v>
      </c>
      <c r="F91" s="3">
        <v>0.8</v>
      </c>
      <c r="G91" s="5">
        <v>0.7</v>
      </c>
      <c r="H91" s="3">
        <v>1.5</v>
      </c>
      <c r="I91" s="3">
        <v>1.55139</v>
      </c>
      <c r="J91" s="12">
        <f t="shared" si="1"/>
        <v>1.6374999999999995</v>
      </c>
    </row>
    <row r="92" spans="1:10">
      <c r="A92" s="4">
        <v>43741.75</v>
      </c>
      <c r="B92">
        <v>43741</v>
      </c>
      <c r="C92" s="3">
        <v>0.75</v>
      </c>
      <c r="D92" s="3">
        <v>18</v>
      </c>
      <c r="E92" s="3">
        <v>3</v>
      </c>
      <c r="F92" s="3">
        <v>0.8</v>
      </c>
      <c r="G92" s="5">
        <v>0.6</v>
      </c>
      <c r="H92" s="3">
        <v>1.4</v>
      </c>
      <c r="I92" s="3">
        <v>1.55139</v>
      </c>
      <c r="J92" s="12">
        <f t="shared" si="1"/>
        <v>1.6375</v>
      </c>
    </row>
    <row r="93" spans="1:10">
      <c r="A93" s="4">
        <v>43741.791666666664</v>
      </c>
      <c r="B93">
        <v>43741</v>
      </c>
      <c r="C93" s="3">
        <v>0.79166666666666663</v>
      </c>
      <c r="D93" s="3">
        <v>19</v>
      </c>
      <c r="E93" s="3">
        <v>3</v>
      </c>
      <c r="F93" s="3">
        <v>0.6</v>
      </c>
      <c r="G93" s="5">
        <v>0.6</v>
      </c>
      <c r="H93" s="3">
        <v>1.2</v>
      </c>
      <c r="I93" s="3">
        <v>1.55139</v>
      </c>
      <c r="J93" s="12">
        <f t="shared" si="1"/>
        <v>1.6333333333333331</v>
      </c>
    </row>
    <row r="94" spans="1:10">
      <c r="A94" s="4">
        <v>43741.833333333336</v>
      </c>
      <c r="B94">
        <v>43741</v>
      </c>
      <c r="C94" s="3">
        <v>0.83333333333333337</v>
      </c>
      <c r="D94" s="3">
        <v>20</v>
      </c>
      <c r="E94" s="3">
        <v>3</v>
      </c>
      <c r="F94" s="3">
        <v>0.6</v>
      </c>
      <c r="G94" s="5">
        <v>0.7</v>
      </c>
      <c r="H94" s="3">
        <v>1.2999999999999998</v>
      </c>
      <c r="I94" s="3">
        <v>1.55139</v>
      </c>
      <c r="J94" s="12">
        <f t="shared" si="1"/>
        <v>1.6374999999999995</v>
      </c>
    </row>
    <row r="95" spans="1:10">
      <c r="A95" s="4">
        <v>43741.875</v>
      </c>
      <c r="B95">
        <v>43741</v>
      </c>
      <c r="C95" s="3">
        <v>0.875</v>
      </c>
      <c r="D95" s="3">
        <v>21</v>
      </c>
      <c r="E95" s="3">
        <v>3</v>
      </c>
      <c r="F95" s="3">
        <v>0.5</v>
      </c>
      <c r="G95" s="5">
        <v>0.5</v>
      </c>
      <c r="H95" s="3">
        <v>1</v>
      </c>
      <c r="I95" s="3">
        <v>1.55139</v>
      </c>
      <c r="J95" s="12">
        <f t="shared" si="1"/>
        <v>1.6375</v>
      </c>
    </row>
    <row r="96" spans="1:10">
      <c r="A96" s="4">
        <v>43741.916666666664</v>
      </c>
      <c r="B96">
        <v>43741</v>
      </c>
      <c r="C96" s="3">
        <v>0.91666666666666663</v>
      </c>
      <c r="D96" s="3">
        <v>22</v>
      </c>
      <c r="E96" s="3">
        <v>3</v>
      </c>
      <c r="F96" s="3">
        <v>1.1000000000000001</v>
      </c>
      <c r="G96" s="5">
        <v>0.9</v>
      </c>
      <c r="H96" s="3">
        <v>2</v>
      </c>
      <c r="I96" s="3">
        <v>1.55139</v>
      </c>
      <c r="J96" s="12">
        <f t="shared" si="1"/>
        <v>1.6958333333333331</v>
      </c>
    </row>
    <row r="97" spans="1:10">
      <c r="A97" s="4">
        <v>43741.958333333336</v>
      </c>
      <c r="B97">
        <v>43741</v>
      </c>
      <c r="C97" s="3">
        <v>0.95833333333333337</v>
      </c>
      <c r="D97" s="3">
        <v>23</v>
      </c>
      <c r="E97" s="3">
        <v>3</v>
      </c>
      <c r="F97" s="3">
        <v>1.8</v>
      </c>
      <c r="G97" s="5">
        <v>0.8</v>
      </c>
      <c r="H97" s="3">
        <v>2.6</v>
      </c>
      <c r="I97" s="3">
        <v>1.55139</v>
      </c>
      <c r="J97" s="12">
        <f t="shared" si="1"/>
        <v>1.7166666666666666</v>
      </c>
    </row>
    <row r="98" spans="1:10">
      <c r="A98" s="4">
        <v>43742</v>
      </c>
      <c r="B98">
        <v>43742</v>
      </c>
      <c r="C98" s="3">
        <v>0</v>
      </c>
      <c r="D98" s="3">
        <v>0</v>
      </c>
      <c r="E98" s="3">
        <v>4</v>
      </c>
      <c r="F98" s="3">
        <v>0.7</v>
      </c>
      <c r="G98" s="5">
        <v>0.6</v>
      </c>
      <c r="H98" s="3">
        <v>1.2999999999999998</v>
      </c>
      <c r="I98" s="3">
        <v>1.55139</v>
      </c>
      <c r="J98" s="12">
        <f t="shared" si="1"/>
        <v>1.6333333333333335</v>
      </c>
    </row>
    <row r="99" spans="1:10">
      <c r="A99" s="4">
        <v>43742.041666666664</v>
      </c>
      <c r="B99">
        <v>43742</v>
      </c>
      <c r="C99" s="3">
        <v>4.1666666666666664E-2</v>
      </c>
      <c r="D99" s="3">
        <v>1</v>
      </c>
      <c r="E99" s="3">
        <v>4</v>
      </c>
      <c r="F99" s="3">
        <v>0.6</v>
      </c>
      <c r="G99" s="5">
        <v>0.6</v>
      </c>
      <c r="H99" s="3">
        <v>1.2</v>
      </c>
      <c r="I99" s="3">
        <v>1.55139</v>
      </c>
      <c r="J99" s="12">
        <f t="shared" si="1"/>
        <v>1.6000000000000003</v>
      </c>
    </row>
    <row r="100" spans="1:10">
      <c r="A100" s="4">
        <v>43742.083333333336</v>
      </c>
      <c r="B100">
        <v>43742</v>
      </c>
      <c r="C100" s="3">
        <v>8.3333333333333329E-2</v>
      </c>
      <c r="D100" s="3">
        <v>2</v>
      </c>
      <c r="E100" s="3">
        <v>4</v>
      </c>
      <c r="F100" s="3">
        <v>0.7</v>
      </c>
      <c r="G100" s="5">
        <v>0.5</v>
      </c>
      <c r="H100" s="3">
        <v>1.2</v>
      </c>
      <c r="I100" s="3">
        <v>1.55139</v>
      </c>
      <c r="J100" s="12">
        <f t="shared" si="1"/>
        <v>1.5666666666666671</v>
      </c>
    </row>
    <row r="101" spans="1:10">
      <c r="A101" s="4">
        <v>43742.125</v>
      </c>
      <c r="B101">
        <v>43742</v>
      </c>
      <c r="C101" s="3">
        <v>0.125</v>
      </c>
      <c r="D101" s="3">
        <v>3</v>
      </c>
      <c r="E101" s="3">
        <v>4</v>
      </c>
      <c r="F101" s="3">
        <v>0.5</v>
      </c>
      <c r="G101" s="5">
        <v>0.5</v>
      </c>
      <c r="H101" s="3">
        <v>1</v>
      </c>
      <c r="I101" s="3">
        <v>1.55139</v>
      </c>
      <c r="J101" s="12">
        <f t="shared" si="1"/>
        <v>1.5333333333333334</v>
      </c>
    </row>
    <row r="102" spans="1:10">
      <c r="A102" s="4">
        <v>43742.166666666664</v>
      </c>
      <c r="B102">
        <v>43742</v>
      </c>
      <c r="C102" s="3">
        <v>0.16666666666666666</v>
      </c>
      <c r="D102" s="3">
        <v>4</v>
      </c>
      <c r="E102" s="3">
        <v>4</v>
      </c>
      <c r="F102" s="3">
        <v>0.6</v>
      </c>
      <c r="G102" s="5">
        <v>0.5</v>
      </c>
      <c r="H102" s="3">
        <v>1.1000000000000001</v>
      </c>
      <c r="I102" s="3">
        <v>1.55139</v>
      </c>
      <c r="J102" s="12">
        <f t="shared" si="1"/>
        <v>1.5666666666666667</v>
      </c>
    </row>
    <row r="103" spans="1:10">
      <c r="A103" s="4">
        <v>43742.208333333336</v>
      </c>
      <c r="B103">
        <v>43742</v>
      </c>
      <c r="C103" s="3">
        <v>0.20833333333333334</v>
      </c>
      <c r="D103" s="3">
        <v>5</v>
      </c>
      <c r="E103" s="3">
        <v>4</v>
      </c>
      <c r="F103" s="3">
        <v>0.4</v>
      </c>
      <c r="G103" s="5">
        <v>0.5</v>
      </c>
      <c r="H103" s="3">
        <v>0.9</v>
      </c>
      <c r="I103" s="3">
        <v>1.55139</v>
      </c>
      <c r="J103" s="12">
        <f t="shared" si="1"/>
        <v>1.5374999999999999</v>
      </c>
    </row>
    <row r="104" spans="1:10">
      <c r="A104" s="4">
        <v>43742.25</v>
      </c>
      <c r="B104">
        <v>43742</v>
      </c>
      <c r="C104" s="3">
        <v>0.25</v>
      </c>
      <c r="D104" s="3">
        <v>6</v>
      </c>
      <c r="E104" s="3">
        <v>4</v>
      </c>
      <c r="F104" s="3">
        <v>0.4</v>
      </c>
      <c r="G104" s="5">
        <v>0.8</v>
      </c>
      <c r="H104" s="3">
        <v>1.2000000000000002</v>
      </c>
      <c r="I104" s="3">
        <v>1.55139</v>
      </c>
      <c r="J104" s="12">
        <f t="shared" si="1"/>
        <v>1.5166666666666664</v>
      </c>
    </row>
    <row r="105" spans="1:10">
      <c r="A105" s="4">
        <v>43742.291666666664</v>
      </c>
      <c r="B105">
        <v>43742</v>
      </c>
      <c r="C105" s="3">
        <v>0.29166666666666669</v>
      </c>
      <c r="D105" s="3">
        <v>7</v>
      </c>
      <c r="E105" s="3">
        <v>4</v>
      </c>
      <c r="F105" s="3">
        <v>2.6</v>
      </c>
      <c r="G105" s="5">
        <v>1.8</v>
      </c>
      <c r="H105" s="3">
        <v>4.4000000000000004</v>
      </c>
      <c r="I105" s="3">
        <v>1.55139</v>
      </c>
      <c r="J105" s="12">
        <f t="shared" si="1"/>
        <v>1.4833333333333332</v>
      </c>
    </row>
    <row r="106" spans="1:10">
      <c r="A106" s="4">
        <v>43742.333333333336</v>
      </c>
      <c r="B106">
        <v>43742</v>
      </c>
      <c r="C106" s="3">
        <v>0.33333333333333331</v>
      </c>
      <c r="D106" s="3">
        <v>8</v>
      </c>
      <c r="E106" s="3">
        <v>4</v>
      </c>
      <c r="F106" s="3">
        <v>1.6</v>
      </c>
      <c r="G106" s="5">
        <v>3</v>
      </c>
      <c r="H106" s="3">
        <v>4.5999999999999996</v>
      </c>
      <c r="I106" s="3">
        <v>1.55139</v>
      </c>
      <c r="J106" s="12">
        <f t="shared" si="1"/>
        <v>1.3166666666666667</v>
      </c>
    </row>
    <row r="107" spans="1:10">
      <c r="A107" s="4">
        <v>43742.375</v>
      </c>
      <c r="B107">
        <v>43742</v>
      </c>
      <c r="C107" s="3">
        <v>0.375</v>
      </c>
      <c r="D107" s="3">
        <v>9</v>
      </c>
      <c r="E107" s="3">
        <v>4</v>
      </c>
      <c r="F107" s="3">
        <v>1.3</v>
      </c>
      <c r="G107" s="5">
        <v>0.8</v>
      </c>
      <c r="H107" s="3">
        <v>2.1</v>
      </c>
      <c r="I107" s="3">
        <v>1.55139</v>
      </c>
      <c r="J107" s="12">
        <f t="shared" si="1"/>
        <v>1.145833333333333</v>
      </c>
    </row>
    <row r="108" spans="1:10">
      <c r="A108" s="4">
        <v>43742.416666666664</v>
      </c>
      <c r="B108">
        <v>43742</v>
      </c>
      <c r="C108" s="3">
        <v>0.41666666666666669</v>
      </c>
      <c r="D108" s="3">
        <v>10</v>
      </c>
      <c r="E108" s="3">
        <v>4</v>
      </c>
      <c r="F108" s="3">
        <v>0.5</v>
      </c>
      <c r="G108" s="5">
        <v>0.5</v>
      </c>
      <c r="H108" s="3">
        <v>1</v>
      </c>
      <c r="I108" s="3">
        <v>1.55139</v>
      </c>
      <c r="J108" s="12">
        <f t="shared" si="1"/>
        <v>1.1083333333333329</v>
      </c>
    </row>
    <row r="109" spans="1:10">
      <c r="A109" s="4">
        <v>43742.458333333336</v>
      </c>
      <c r="B109">
        <v>43742</v>
      </c>
      <c r="C109" s="3">
        <v>0.45833333333333331</v>
      </c>
      <c r="D109" s="3">
        <v>11</v>
      </c>
      <c r="E109" s="3">
        <v>4</v>
      </c>
      <c r="F109" s="3">
        <v>0.6</v>
      </c>
      <c r="G109" s="5">
        <v>0.7</v>
      </c>
      <c r="H109" s="3">
        <v>1.2999999999999998</v>
      </c>
      <c r="I109" s="3">
        <v>1.55139</v>
      </c>
      <c r="J109" s="12">
        <f t="shared" si="1"/>
        <v>1.2249999999999996</v>
      </c>
    </row>
    <row r="110" spans="1:10">
      <c r="A110" s="4">
        <v>43742.5</v>
      </c>
      <c r="B110">
        <v>43742</v>
      </c>
      <c r="C110" s="3">
        <v>0.5</v>
      </c>
      <c r="D110" s="3">
        <v>12</v>
      </c>
      <c r="E110" s="3">
        <v>4</v>
      </c>
      <c r="F110" s="3">
        <v>0.5</v>
      </c>
      <c r="G110" s="5">
        <v>0.5</v>
      </c>
      <c r="H110" s="3">
        <v>1</v>
      </c>
      <c r="I110" s="3">
        <v>1.55139</v>
      </c>
      <c r="J110" s="12">
        <f t="shared" si="1"/>
        <v>1.2916666666666665</v>
      </c>
    </row>
    <row r="111" spans="1:10">
      <c r="A111" s="4">
        <v>43742.541666666664</v>
      </c>
      <c r="B111">
        <v>43742</v>
      </c>
      <c r="C111" s="3">
        <v>0.54166666666666663</v>
      </c>
      <c r="D111" s="3">
        <v>13</v>
      </c>
      <c r="E111" s="3">
        <v>4</v>
      </c>
      <c r="F111" s="3">
        <v>0.7</v>
      </c>
      <c r="G111" s="5">
        <v>0.6</v>
      </c>
      <c r="H111" s="3">
        <v>1.2999999999999998</v>
      </c>
      <c r="I111" s="3">
        <v>1.55139</v>
      </c>
      <c r="J111" s="12">
        <f t="shared" si="1"/>
        <v>1.4375</v>
      </c>
    </row>
    <row r="112" spans="1:10">
      <c r="A112" s="4">
        <v>43742.583333333336</v>
      </c>
      <c r="B112">
        <v>43742</v>
      </c>
      <c r="C112" s="3">
        <v>0.58333333333333337</v>
      </c>
      <c r="D112" s="3">
        <v>14</v>
      </c>
      <c r="E112" s="3">
        <v>4</v>
      </c>
      <c r="F112" s="3">
        <v>1.6</v>
      </c>
      <c r="G112" s="5">
        <v>0.7</v>
      </c>
      <c r="H112" s="3">
        <v>2.2999999999999998</v>
      </c>
      <c r="I112" s="3">
        <v>1.55139</v>
      </c>
      <c r="J112" s="12">
        <f t="shared" si="1"/>
        <v>1.5291666666666661</v>
      </c>
    </row>
    <row r="113" spans="1:10">
      <c r="A113" s="4">
        <v>43742.625</v>
      </c>
      <c r="B113">
        <v>43742</v>
      </c>
      <c r="C113" s="3">
        <v>0.625</v>
      </c>
      <c r="D113" s="3">
        <v>15</v>
      </c>
      <c r="E113" s="3">
        <v>4</v>
      </c>
      <c r="F113" s="3">
        <v>0.6</v>
      </c>
      <c r="G113" s="5">
        <v>0.7</v>
      </c>
      <c r="H113" s="3">
        <v>1.2999999999999998</v>
      </c>
      <c r="I113" s="3">
        <v>1.55139</v>
      </c>
      <c r="J113" s="12">
        <f t="shared" si="1"/>
        <v>1.4749999999999996</v>
      </c>
    </row>
    <row r="114" spans="1:10">
      <c r="A114" s="4">
        <v>43742.666666666664</v>
      </c>
      <c r="B114">
        <v>43742</v>
      </c>
      <c r="C114" s="3">
        <v>0.66666666666666663</v>
      </c>
      <c r="D114" s="3">
        <v>16</v>
      </c>
      <c r="E114" s="3">
        <v>4</v>
      </c>
      <c r="F114" s="3">
        <v>0.5</v>
      </c>
      <c r="G114" s="5">
        <v>0.6</v>
      </c>
      <c r="H114" s="3">
        <v>1.1000000000000001</v>
      </c>
      <c r="I114" s="3">
        <v>1.55139</v>
      </c>
      <c r="J114" s="12">
        <f t="shared" si="1"/>
        <v>1.4666666666666666</v>
      </c>
    </row>
    <row r="115" spans="1:10">
      <c r="A115" s="4">
        <v>43742.708333333336</v>
      </c>
      <c r="B115">
        <v>43742</v>
      </c>
      <c r="C115" s="3">
        <v>0.70833333333333337</v>
      </c>
      <c r="D115" s="3">
        <v>17</v>
      </c>
      <c r="E115" s="3">
        <v>4</v>
      </c>
      <c r="F115" s="3">
        <v>0.9</v>
      </c>
      <c r="G115" s="5">
        <v>0.6</v>
      </c>
      <c r="H115" s="3">
        <v>1.5</v>
      </c>
      <c r="I115" s="3">
        <v>1.55139</v>
      </c>
      <c r="J115" s="12">
        <f t="shared" si="1"/>
        <v>1.4541666666666666</v>
      </c>
    </row>
    <row r="116" spans="1:10">
      <c r="A116" s="4">
        <v>43742.75</v>
      </c>
      <c r="B116">
        <v>43742</v>
      </c>
      <c r="C116" s="3">
        <v>0.75</v>
      </c>
      <c r="D116" s="3">
        <v>18</v>
      </c>
      <c r="E116" s="3">
        <v>4</v>
      </c>
      <c r="F116" s="3">
        <v>0.6</v>
      </c>
      <c r="G116" s="5">
        <v>0.7</v>
      </c>
      <c r="H116" s="3">
        <v>1.2999999999999998</v>
      </c>
      <c r="I116" s="3">
        <v>1.55139</v>
      </c>
      <c r="J116" s="12">
        <f t="shared" si="1"/>
        <v>1.4333333333333333</v>
      </c>
    </row>
    <row r="117" spans="1:10">
      <c r="A117" s="4">
        <v>43742.791666666664</v>
      </c>
      <c r="B117">
        <v>43742</v>
      </c>
      <c r="C117" s="3">
        <v>0.79166666666666663</v>
      </c>
      <c r="D117" s="3">
        <v>19</v>
      </c>
      <c r="E117" s="3">
        <v>4</v>
      </c>
      <c r="F117" s="3">
        <v>0.6</v>
      </c>
      <c r="G117" s="5">
        <v>0.7</v>
      </c>
      <c r="H117" s="3">
        <v>1.2999999999999998</v>
      </c>
      <c r="I117" s="3">
        <v>1.55139</v>
      </c>
      <c r="J117" s="12">
        <f t="shared" si="1"/>
        <v>1.4166666666666667</v>
      </c>
    </row>
    <row r="118" spans="1:10">
      <c r="A118" s="4">
        <v>43742.833333333336</v>
      </c>
      <c r="B118">
        <v>43742</v>
      </c>
      <c r="C118" s="3">
        <v>0.83333333333333337</v>
      </c>
      <c r="D118" s="3">
        <v>20</v>
      </c>
      <c r="E118" s="3">
        <v>4</v>
      </c>
      <c r="F118" s="3">
        <v>0.8</v>
      </c>
      <c r="G118" s="5">
        <v>0.5</v>
      </c>
      <c r="H118" s="3">
        <v>1.3</v>
      </c>
      <c r="I118" s="3">
        <v>1.55139</v>
      </c>
      <c r="J118" s="12">
        <f t="shared" si="1"/>
        <v>1.3958333333333333</v>
      </c>
    </row>
    <row r="119" spans="1:10">
      <c r="A119" s="4">
        <v>43742.875</v>
      </c>
      <c r="B119">
        <v>43742</v>
      </c>
      <c r="C119" s="3">
        <v>0.875</v>
      </c>
      <c r="D119" s="3">
        <v>21</v>
      </c>
      <c r="E119" s="3">
        <v>4</v>
      </c>
      <c r="F119" s="3">
        <v>1.7</v>
      </c>
      <c r="G119" s="5">
        <v>0.7</v>
      </c>
      <c r="H119" s="3">
        <v>2.4</v>
      </c>
      <c r="I119" s="3">
        <v>1.55139</v>
      </c>
      <c r="J119" s="12">
        <f t="shared" si="1"/>
        <v>1.4166666666666667</v>
      </c>
    </row>
    <row r="120" spans="1:10">
      <c r="A120" s="4">
        <v>43742.916666666664</v>
      </c>
      <c r="B120">
        <v>43742</v>
      </c>
      <c r="C120" s="3">
        <v>0.91666666666666663</v>
      </c>
      <c r="D120" s="3">
        <v>22</v>
      </c>
      <c r="E120" s="3">
        <v>4</v>
      </c>
      <c r="F120" s="3">
        <v>1.6</v>
      </c>
      <c r="G120" s="5">
        <v>0.9</v>
      </c>
      <c r="H120" s="3">
        <v>2.5</v>
      </c>
      <c r="I120" s="3">
        <v>1.55139</v>
      </c>
      <c r="J120" s="12">
        <f t="shared" si="1"/>
        <v>1.3541666666666667</v>
      </c>
    </row>
    <row r="121" spans="1:10">
      <c r="A121" s="4">
        <v>43742.958333333336</v>
      </c>
      <c r="B121">
        <v>43742</v>
      </c>
      <c r="C121" s="3">
        <v>0.95833333333333337</v>
      </c>
      <c r="D121" s="3">
        <v>23</v>
      </c>
      <c r="E121" s="3">
        <v>4</v>
      </c>
      <c r="F121" s="3">
        <v>0.3</v>
      </c>
      <c r="G121" s="5">
        <v>0.3</v>
      </c>
      <c r="H121" s="3">
        <v>0.6</v>
      </c>
      <c r="I121" s="3">
        <v>1.55139</v>
      </c>
      <c r="J121" s="12">
        <f t="shared" si="1"/>
        <v>1.2750000000000001</v>
      </c>
    </row>
    <row r="122" spans="1:10">
      <c r="A122" s="4">
        <v>43743</v>
      </c>
      <c r="B122">
        <v>43743</v>
      </c>
      <c r="C122" s="3">
        <v>0</v>
      </c>
      <c r="D122" s="3">
        <v>0</v>
      </c>
      <c r="E122" s="3">
        <v>5</v>
      </c>
      <c r="F122" s="3">
        <v>0.3</v>
      </c>
      <c r="G122" s="5">
        <v>0.2</v>
      </c>
      <c r="H122" s="3">
        <v>0.5</v>
      </c>
      <c r="I122" s="3">
        <v>1.55139</v>
      </c>
      <c r="J122" s="12">
        <f t="shared" si="1"/>
        <v>1.3625</v>
      </c>
    </row>
    <row r="123" spans="1:10">
      <c r="A123" s="4">
        <v>43743.041666666664</v>
      </c>
      <c r="B123">
        <v>43743</v>
      </c>
      <c r="C123" s="3">
        <v>4.1666666666666664E-2</v>
      </c>
      <c r="D123" s="3">
        <v>1</v>
      </c>
      <c r="E123" s="3">
        <v>5</v>
      </c>
      <c r="F123" s="3">
        <v>0.2</v>
      </c>
      <c r="G123" s="5">
        <v>0.2</v>
      </c>
      <c r="H123" s="3">
        <v>0.4</v>
      </c>
      <c r="I123" s="3">
        <v>1.55139</v>
      </c>
      <c r="J123" s="12">
        <f t="shared" si="1"/>
        <v>1.3791666666666667</v>
      </c>
    </row>
    <row r="124" spans="1:10">
      <c r="A124" s="4">
        <v>43743.083333333336</v>
      </c>
      <c r="B124">
        <v>43743</v>
      </c>
      <c r="C124" s="3">
        <v>8.3333333333333329E-2</v>
      </c>
      <c r="D124" s="3">
        <v>2</v>
      </c>
      <c r="E124" s="3">
        <v>5</v>
      </c>
      <c r="F124" s="3">
        <v>0.2</v>
      </c>
      <c r="G124" s="5">
        <v>0.2</v>
      </c>
      <c r="H124" s="3">
        <v>0.4</v>
      </c>
      <c r="I124" s="3">
        <v>1.55139</v>
      </c>
      <c r="J124" s="12">
        <f t="shared" si="1"/>
        <v>1.4333333333333336</v>
      </c>
    </row>
    <row r="125" spans="1:10">
      <c r="A125" s="4">
        <v>43743.125</v>
      </c>
      <c r="B125">
        <v>43743</v>
      </c>
      <c r="C125" s="3">
        <v>0.125</v>
      </c>
      <c r="D125" s="3">
        <v>3</v>
      </c>
      <c r="E125" s="3">
        <v>5</v>
      </c>
      <c r="F125" s="3">
        <v>0.8</v>
      </c>
      <c r="G125" s="5">
        <v>1</v>
      </c>
      <c r="H125" s="3">
        <v>1.8</v>
      </c>
      <c r="I125" s="3">
        <v>1.55139</v>
      </c>
      <c r="J125" s="12">
        <f t="shared" si="1"/>
        <v>1.4375000000000002</v>
      </c>
    </row>
    <row r="126" spans="1:10">
      <c r="A126" s="4">
        <v>43743.166666666664</v>
      </c>
      <c r="B126">
        <v>43743</v>
      </c>
      <c r="C126" s="3">
        <v>0.16666666666666666</v>
      </c>
      <c r="D126" s="3">
        <v>4</v>
      </c>
      <c r="E126" s="3">
        <v>5</v>
      </c>
      <c r="F126" s="3">
        <v>0.2</v>
      </c>
      <c r="G126" s="5">
        <v>0.2</v>
      </c>
      <c r="H126" s="3">
        <v>0.4</v>
      </c>
      <c r="I126" s="3">
        <v>1.55139</v>
      </c>
      <c r="J126" s="12">
        <f t="shared" si="1"/>
        <v>1.3833333333333335</v>
      </c>
    </row>
    <row r="127" spans="1:10">
      <c r="A127" s="4">
        <v>43743.208333333336</v>
      </c>
      <c r="B127">
        <v>43743</v>
      </c>
      <c r="C127" s="3">
        <v>0.20833333333333334</v>
      </c>
      <c r="D127" s="3">
        <v>5</v>
      </c>
      <c r="E127" s="3">
        <v>5</v>
      </c>
      <c r="F127" s="3">
        <v>0.2</v>
      </c>
      <c r="G127" s="5">
        <v>0.2</v>
      </c>
      <c r="H127" s="3">
        <v>0.4</v>
      </c>
      <c r="I127" s="3">
        <v>1.55139</v>
      </c>
      <c r="J127" s="12">
        <f t="shared" si="1"/>
        <v>1.3833333333333331</v>
      </c>
    </row>
    <row r="128" spans="1:10">
      <c r="A128" s="4">
        <v>43743.25</v>
      </c>
      <c r="B128">
        <v>43743</v>
      </c>
      <c r="C128" s="3">
        <v>0.25</v>
      </c>
      <c r="D128" s="3">
        <v>6</v>
      </c>
      <c r="E128" s="3">
        <v>5</v>
      </c>
      <c r="F128" s="3">
        <v>0.2</v>
      </c>
      <c r="G128" s="5">
        <v>0.2</v>
      </c>
      <c r="H128" s="3">
        <v>0.4</v>
      </c>
      <c r="I128" s="3">
        <v>1.55139</v>
      </c>
      <c r="J128" s="12">
        <f t="shared" si="1"/>
        <v>1.3916666666666668</v>
      </c>
    </row>
    <row r="129" spans="1:10">
      <c r="A129" s="4">
        <v>43743.291666666664</v>
      </c>
      <c r="B129">
        <v>43743</v>
      </c>
      <c r="C129" s="3">
        <v>0.29166666666666669</v>
      </c>
      <c r="D129" s="3">
        <v>7</v>
      </c>
      <c r="E129" s="3">
        <v>5</v>
      </c>
      <c r="F129" s="3">
        <v>0.2</v>
      </c>
      <c r="G129" s="5">
        <v>0.2</v>
      </c>
      <c r="H129" s="3">
        <v>0.4</v>
      </c>
      <c r="I129" s="3">
        <v>1.55139</v>
      </c>
      <c r="J129" s="12">
        <f t="shared" si="1"/>
        <v>1.4000000000000001</v>
      </c>
    </row>
    <row r="130" spans="1:10">
      <c r="A130" s="4">
        <v>43743.333333333336</v>
      </c>
      <c r="B130">
        <v>43743</v>
      </c>
      <c r="C130" s="3">
        <v>0.33333333333333331</v>
      </c>
      <c r="D130" s="3">
        <v>8</v>
      </c>
      <c r="E130" s="3">
        <v>5</v>
      </c>
      <c r="F130" s="3">
        <v>0.2</v>
      </c>
      <c r="G130" s="5">
        <v>0.3</v>
      </c>
      <c r="H130" s="3">
        <v>0.5</v>
      </c>
      <c r="I130" s="3">
        <v>1.55139</v>
      </c>
      <c r="J130" s="12">
        <f t="shared" ref="J130:J193" si="2">AVERAGE(H130:H153)</f>
        <v>1.458333333333333</v>
      </c>
    </row>
    <row r="131" spans="1:10">
      <c r="A131" s="4">
        <v>43743.375</v>
      </c>
      <c r="B131">
        <v>43743</v>
      </c>
      <c r="C131" s="3">
        <v>0.375</v>
      </c>
      <c r="D131" s="3">
        <v>9</v>
      </c>
      <c r="E131" s="3">
        <v>5</v>
      </c>
      <c r="F131" s="3">
        <v>0.3</v>
      </c>
      <c r="G131" s="5">
        <v>0.9</v>
      </c>
      <c r="H131" s="3">
        <v>1.2</v>
      </c>
      <c r="I131" s="3">
        <v>1.55139</v>
      </c>
      <c r="J131" s="12">
        <f t="shared" si="2"/>
        <v>1.595833333333333</v>
      </c>
    </row>
    <row r="132" spans="1:10">
      <c r="A132" s="4">
        <v>43743.416666666664</v>
      </c>
      <c r="B132">
        <v>43743</v>
      </c>
      <c r="C132" s="3">
        <v>0.41666666666666669</v>
      </c>
      <c r="D132" s="3">
        <v>10</v>
      </c>
      <c r="E132" s="3">
        <v>5</v>
      </c>
      <c r="F132" s="3">
        <v>1.6</v>
      </c>
      <c r="G132" s="5">
        <v>2.2000000000000002</v>
      </c>
      <c r="H132" s="3">
        <v>3.8000000000000003</v>
      </c>
      <c r="I132" s="3">
        <v>1.55139</v>
      </c>
      <c r="J132" s="12">
        <f t="shared" si="2"/>
        <v>1.583333333333333</v>
      </c>
    </row>
    <row r="133" spans="1:10">
      <c r="A133" s="4">
        <v>43743.458333333336</v>
      </c>
      <c r="B133">
        <v>43743</v>
      </c>
      <c r="C133" s="3">
        <v>0.45833333333333331</v>
      </c>
      <c r="D133" s="3">
        <v>11</v>
      </c>
      <c r="E133" s="3">
        <v>5</v>
      </c>
      <c r="F133" s="3">
        <v>2.2999999999999998</v>
      </c>
      <c r="G133" s="5">
        <v>0.6</v>
      </c>
      <c r="H133" s="3">
        <v>2.9</v>
      </c>
      <c r="I133" s="3">
        <v>1.55139</v>
      </c>
      <c r="J133" s="12">
        <f t="shared" si="2"/>
        <v>1.5583333333333333</v>
      </c>
    </row>
    <row r="134" spans="1:10">
      <c r="A134" s="4">
        <v>43743.5</v>
      </c>
      <c r="B134">
        <v>43743</v>
      </c>
      <c r="C134" s="3">
        <v>0.5</v>
      </c>
      <c r="D134" s="3">
        <v>12</v>
      </c>
      <c r="E134" s="3">
        <v>5</v>
      </c>
      <c r="F134" s="3">
        <v>1.7</v>
      </c>
      <c r="G134" s="5">
        <v>2.8</v>
      </c>
      <c r="H134" s="3">
        <v>4.5</v>
      </c>
      <c r="I134" s="3">
        <v>1.55139</v>
      </c>
      <c r="J134" s="12">
        <f t="shared" si="2"/>
        <v>1.5041666666666667</v>
      </c>
    </row>
    <row r="135" spans="1:10">
      <c r="A135" s="4">
        <v>43743.541666666664</v>
      </c>
      <c r="B135">
        <v>43743</v>
      </c>
      <c r="C135" s="3">
        <v>0.54166666666666663</v>
      </c>
      <c r="D135" s="3">
        <v>13</v>
      </c>
      <c r="E135" s="3">
        <v>5</v>
      </c>
      <c r="F135" s="3">
        <v>2</v>
      </c>
      <c r="G135" s="5">
        <v>1.5</v>
      </c>
      <c r="H135" s="3">
        <v>3.5</v>
      </c>
      <c r="I135" s="3">
        <v>1.55139</v>
      </c>
      <c r="J135" s="12">
        <f t="shared" si="2"/>
        <v>1.4124999999999999</v>
      </c>
    </row>
    <row r="136" spans="1:10">
      <c r="A136" s="4">
        <v>43743.583333333336</v>
      </c>
      <c r="B136">
        <v>43743</v>
      </c>
      <c r="C136" s="3">
        <v>0.58333333333333337</v>
      </c>
      <c r="D136" s="3">
        <v>14</v>
      </c>
      <c r="E136" s="3">
        <v>5</v>
      </c>
      <c r="F136" s="3">
        <v>0.6</v>
      </c>
      <c r="G136" s="5">
        <v>0.4</v>
      </c>
      <c r="H136" s="3">
        <v>1</v>
      </c>
      <c r="I136" s="3">
        <v>1.55139</v>
      </c>
      <c r="J136" s="12">
        <f t="shared" si="2"/>
        <v>1.3166666666666669</v>
      </c>
    </row>
    <row r="137" spans="1:10">
      <c r="A137" s="4">
        <v>43743.625</v>
      </c>
      <c r="B137">
        <v>43743</v>
      </c>
      <c r="C137" s="3">
        <v>0.625</v>
      </c>
      <c r="D137" s="3">
        <v>15</v>
      </c>
      <c r="E137" s="3">
        <v>5</v>
      </c>
      <c r="F137" s="3">
        <v>0.6</v>
      </c>
      <c r="G137" s="5">
        <v>0.5</v>
      </c>
      <c r="H137" s="3">
        <v>1.1000000000000001</v>
      </c>
      <c r="I137" s="3">
        <v>1.55139</v>
      </c>
      <c r="J137" s="12">
        <f t="shared" si="2"/>
        <v>1.3333333333333333</v>
      </c>
    </row>
    <row r="138" spans="1:10">
      <c r="A138" s="4">
        <v>43743.666666666664</v>
      </c>
      <c r="B138">
        <v>43743</v>
      </c>
      <c r="C138" s="3">
        <v>0.66666666666666663</v>
      </c>
      <c r="D138" s="3">
        <v>16</v>
      </c>
      <c r="E138" s="3">
        <v>5</v>
      </c>
      <c r="F138" s="3">
        <v>0.3</v>
      </c>
      <c r="G138" s="5">
        <v>0.5</v>
      </c>
      <c r="H138" s="3">
        <v>0.8</v>
      </c>
      <c r="I138" s="3">
        <v>1.55139</v>
      </c>
      <c r="J138" s="12">
        <f t="shared" si="2"/>
        <v>1.4583333333333333</v>
      </c>
    </row>
    <row r="139" spans="1:10">
      <c r="A139" s="4">
        <v>43743.708333333336</v>
      </c>
      <c r="B139">
        <v>43743</v>
      </c>
      <c r="C139" s="3">
        <v>0.70833333333333337</v>
      </c>
      <c r="D139" s="3">
        <v>17</v>
      </c>
      <c r="E139" s="3">
        <v>5</v>
      </c>
      <c r="F139" s="3">
        <v>0.6</v>
      </c>
      <c r="G139" s="5">
        <v>0.4</v>
      </c>
      <c r="H139" s="3">
        <v>1</v>
      </c>
      <c r="I139" s="3">
        <v>1.55139</v>
      </c>
      <c r="J139" s="12">
        <f t="shared" si="2"/>
        <v>1.5874999999999997</v>
      </c>
    </row>
    <row r="140" spans="1:10">
      <c r="A140" s="4">
        <v>43743.75</v>
      </c>
      <c r="B140">
        <v>43743</v>
      </c>
      <c r="C140" s="3">
        <v>0.75</v>
      </c>
      <c r="D140" s="3">
        <v>18</v>
      </c>
      <c r="E140" s="3">
        <v>5</v>
      </c>
      <c r="F140" s="3">
        <v>0.6</v>
      </c>
      <c r="G140" s="5">
        <v>0.3</v>
      </c>
      <c r="H140" s="3">
        <v>0.89999999999999991</v>
      </c>
      <c r="I140" s="3">
        <v>1.55139</v>
      </c>
      <c r="J140" s="12">
        <f t="shared" si="2"/>
        <v>1.7374999999999998</v>
      </c>
    </row>
    <row r="141" spans="1:10">
      <c r="A141" s="4">
        <v>43743.791666666664</v>
      </c>
      <c r="B141">
        <v>43743</v>
      </c>
      <c r="C141" s="3">
        <v>0.79166666666666663</v>
      </c>
      <c r="D141" s="3">
        <v>19</v>
      </c>
      <c r="E141" s="3">
        <v>5</v>
      </c>
      <c r="F141" s="3">
        <v>0.5</v>
      </c>
      <c r="G141" s="5">
        <v>0.3</v>
      </c>
      <c r="H141" s="3">
        <v>0.8</v>
      </c>
      <c r="I141" s="3">
        <v>1.55139</v>
      </c>
      <c r="J141" s="12">
        <f t="shared" si="2"/>
        <v>1.8291666666666666</v>
      </c>
    </row>
    <row r="142" spans="1:10">
      <c r="A142" s="4">
        <v>43743.833333333336</v>
      </c>
      <c r="B142">
        <v>43743</v>
      </c>
      <c r="C142" s="3">
        <v>0.83333333333333337</v>
      </c>
      <c r="D142" s="3">
        <v>20</v>
      </c>
      <c r="E142" s="3">
        <v>5</v>
      </c>
      <c r="F142" s="3">
        <v>1.3</v>
      </c>
      <c r="G142" s="5">
        <v>0.5</v>
      </c>
      <c r="H142" s="3">
        <v>1.8</v>
      </c>
      <c r="I142" s="3">
        <v>1.55139</v>
      </c>
      <c r="J142" s="12">
        <f t="shared" si="2"/>
        <v>1.9625000000000001</v>
      </c>
    </row>
    <row r="143" spans="1:10">
      <c r="A143" s="4">
        <v>43743.875</v>
      </c>
      <c r="B143">
        <v>43743</v>
      </c>
      <c r="C143" s="3">
        <v>0.875</v>
      </c>
      <c r="D143" s="3">
        <v>21</v>
      </c>
      <c r="E143" s="3">
        <v>5</v>
      </c>
      <c r="F143" s="3">
        <v>0.3</v>
      </c>
      <c r="G143" s="5">
        <v>0.6</v>
      </c>
      <c r="H143" s="3">
        <v>0.89999999999999991</v>
      </c>
      <c r="I143" s="3">
        <v>1.55139</v>
      </c>
      <c r="J143" s="12">
        <f t="shared" si="2"/>
        <v>2.0291666666666668</v>
      </c>
    </row>
    <row r="144" spans="1:10">
      <c r="A144" s="4">
        <v>43743.916666666664</v>
      </c>
      <c r="B144">
        <v>43743</v>
      </c>
      <c r="C144" s="3">
        <v>0.91666666666666663</v>
      </c>
      <c r="D144" s="3">
        <v>22</v>
      </c>
      <c r="E144" s="3">
        <v>5</v>
      </c>
      <c r="F144" s="3">
        <v>0.3</v>
      </c>
      <c r="G144" s="5">
        <v>0.3</v>
      </c>
      <c r="H144" s="3">
        <v>0.6</v>
      </c>
      <c r="I144" s="3">
        <v>1.55139</v>
      </c>
      <c r="J144" s="12">
        <f t="shared" si="2"/>
        <v>2.1</v>
      </c>
    </row>
    <row r="145" spans="1:10">
      <c r="A145" s="4">
        <v>43743.958333333336</v>
      </c>
      <c r="B145">
        <v>43743</v>
      </c>
      <c r="C145" s="3">
        <v>0.95833333333333337</v>
      </c>
      <c r="D145" s="3">
        <v>23</v>
      </c>
      <c r="E145" s="3">
        <v>5</v>
      </c>
      <c r="F145" s="3">
        <v>2.2000000000000002</v>
      </c>
      <c r="G145" s="5">
        <v>0.5</v>
      </c>
      <c r="H145" s="3">
        <v>2.7</v>
      </c>
      <c r="I145" s="3">
        <v>1.55139</v>
      </c>
      <c r="J145" s="12">
        <f t="shared" si="2"/>
        <v>2.1750000000000003</v>
      </c>
    </row>
    <row r="146" spans="1:10">
      <c r="A146" s="4">
        <v>43744</v>
      </c>
      <c r="B146">
        <v>43744</v>
      </c>
      <c r="C146" s="3">
        <v>0</v>
      </c>
      <c r="D146" s="3">
        <v>0</v>
      </c>
      <c r="E146" s="3">
        <v>6</v>
      </c>
      <c r="F146" s="3">
        <v>0.5</v>
      </c>
      <c r="G146" s="5">
        <v>0.4</v>
      </c>
      <c r="H146" s="3">
        <v>0.9</v>
      </c>
      <c r="I146" s="3">
        <v>1.55139</v>
      </c>
      <c r="J146" s="12">
        <f t="shared" si="2"/>
        <v>2.1125000000000003</v>
      </c>
    </row>
    <row r="147" spans="1:10">
      <c r="A147" s="4">
        <v>43744.041666666664</v>
      </c>
      <c r="B147">
        <v>43744</v>
      </c>
      <c r="C147" s="3">
        <v>4.1666666666666664E-2</v>
      </c>
      <c r="D147" s="3">
        <v>1</v>
      </c>
      <c r="E147" s="3">
        <v>6</v>
      </c>
      <c r="F147" s="3">
        <v>0.2</v>
      </c>
      <c r="G147" s="5">
        <v>1.5</v>
      </c>
      <c r="H147" s="3">
        <v>1.7</v>
      </c>
      <c r="I147" s="3">
        <v>1.55139</v>
      </c>
      <c r="J147" s="12">
        <f t="shared" si="2"/>
        <v>2.1083333333333329</v>
      </c>
    </row>
    <row r="148" spans="1:10">
      <c r="A148" s="4">
        <v>43744.083333333336</v>
      </c>
      <c r="B148">
        <v>43744</v>
      </c>
      <c r="C148" s="3">
        <v>8.3333333333333329E-2</v>
      </c>
      <c r="D148" s="3">
        <v>2</v>
      </c>
      <c r="E148" s="3">
        <v>6</v>
      </c>
      <c r="F148" s="3">
        <v>0.2</v>
      </c>
      <c r="G148" s="5">
        <v>0.3</v>
      </c>
      <c r="H148" s="3">
        <v>0.5</v>
      </c>
      <c r="I148" s="3">
        <v>1.55139</v>
      </c>
      <c r="J148" s="12">
        <f t="shared" si="2"/>
        <v>2.0833333333333335</v>
      </c>
    </row>
    <row r="149" spans="1:10">
      <c r="A149" s="4">
        <v>43744.125</v>
      </c>
      <c r="B149">
        <v>43744</v>
      </c>
      <c r="C149" s="3">
        <v>0.125</v>
      </c>
      <c r="D149" s="3">
        <v>3</v>
      </c>
      <c r="E149" s="3">
        <v>6</v>
      </c>
      <c r="F149" s="3">
        <v>0.3</v>
      </c>
      <c r="G149" s="5">
        <v>0.2</v>
      </c>
      <c r="H149" s="3">
        <v>0.5</v>
      </c>
      <c r="I149" s="3">
        <v>1.55139</v>
      </c>
      <c r="J149" s="12">
        <f t="shared" si="2"/>
        <v>2.1083333333333334</v>
      </c>
    </row>
    <row r="150" spans="1:10">
      <c r="A150" s="4">
        <v>43744.166666666664</v>
      </c>
      <c r="B150">
        <v>43744</v>
      </c>
      <c r="C150" s="3">
        <v>0.16666666666666666</v>
      </c>
      <c r="D150" s="3">
        <v>4</v>
      </c>
      <c r="E150" s="3">
        <v>6</v>
      </c>
      <c r="F150" s="3">
        <v>0.2</v>
      </c>
      <c r="G150" s="5">
        <v>0.2</v>
      </c>
      <c r="H150" s="3">
        <v>0.4</v>
      </c>
      <c r="I150" s="3">
        <v>1.55139</v>
      </c>
      <c r="J150" s="12">
        <f t="shared" si="2"/>
        <v>2.1291666666666669</v>
      </c>
    </row>
    <row r="151" spans="1:10">
      <c r="A151" s="4">
        <v>43744.208333333336</v>
      </c>
      <c r="B151">
        <v>43744</v>
      </c>
      <c r="C151" s="3">
        <v>0.20833333333333334</v>
      </c>
      <c r="D151" s="3">
        <v>5</v>
      </c>
      <c r="E151" s="3">
        <v>6</v>
      </c>
      <c r="F151" s="3">
        <v>0.4</v>
      </c>
      <c r="G151" s="5">
        <v>0.2</v>
      </c>
      <c r="H151" s="3">
        <v>0.60000000000000009</v>
      </c>
      <c r="I151" s="3">
        <v>1.55139</v>
      </c>
      <c r="J151" s="12">
        <f t="shared" si="2"/>
        <v>2.1583333333333332</v>
      </c>
    </row>
    <row r="152" spans="1:10">
      <c r="A152" s="4">
        <v>43744.25</v>
      </c>
      <c r="B152">
        <v>43744</v>
      </c>
      <c r="C152" s="3">
        <v>0.25</v>
      </c>
      <c r="D152" s="3">
        <v>6</v>
      </c>
      <c r="E152" s="3">
        <v>6</v>
      </c>
      <c r="F152" s="3">
        <v>0.2</v>
      </c>
      <c r="G152" s="5">
        <v>0.4</v>
      </c>
      <c r="H152" s="3">
        <v>0.60000000000000009</v>
      </c>
      <c r="I152" s="3">
        <v>1.55139</v>
      </c>
      <c r="J152" s="12">
        <f t="shared" si="2"/>
        <v>2.2208333333333337</v>
      </c>
    </row>
    <row r="153" spans="1:10">
      <c r="A153" s="4">
        <v>43744.291666666664</v>
      </c>
      <c r="B153">
        <v>43744</v>
      </c>
      <c r="C153" s="3">
        <v>0.29166666666666669</v>
      </c>
      <c r="D153" s="3">
        <v>7</v>
      </c>
      <c r="E153" s="3">
        <v>6</v>
      </c>
      <c r="F153" s="3">
        <v>0.9</v>
      </c>
      <c r="G153" s="5">
        <v>0.9</v>
      </c>
      <c r="H153" s="3">
        <v>1.8</v>
      </c>
      <c r="I153" s="3">
        <v>1.55139</v>
      </c>
      <c r="J153" s="12">
        <f t="shared" si="2"/>
        <v>2.2666666666666671</v>
      </c>
    </row>
    <row r="154" spans="1:10">
      <c r="A154" s="4">
        <v>43744.333333333336</v>
      </c>
      <c r="B154">
        <v>43744</v>
      </c>
      <c r="C154" s="3">
        <v>0.33333333333333331</v>
      </c>
      <c r="D154" s="3">
        <v>8</v>
      </c>
      <c r="E154" s="3">
        <v>6</v>
      </c>
      <c r="F154" s="3">
        <v>1.7</v>
      </c>
      <c r="G154" s="5">
        <v>2.1</v>
      </c>
      <c r="H154" s="3">
        <v>3.8</v>
      </c>
      <c r="I154" s="3">
        <v>1.55139</v>
      </c>
      <c r="J154" s="12">
        <f t="shared" si="2"/>
        <v>2.3875000000000006</v>
      </c>
    </row>
    <row r="155" spans="1:10">
      <c r="A155" s="4">
        <v>43744.375</v>
      </c>
      <c r="B155">
        <v>43744</v>
      </c>
      <c r="C155" s="3">
        <v>0.375</v>
      </c>
      <c r="D155" s="3">
        <v>9</v>
      </c>
      <c r="E155" s="3">
        <v>6</v>
      </c>
      <c r="F155" s="3">
        <v>0.6</v>
      </c>
      <c r="G155" s="5">
        <v>0.3</v>
      </c>
      <c r="H155" s="3">
        <v>0.89999999999999991</v>
      </c>
      <c r="I155" s="3">
        <v>1.55139</v>
      </c>
      <c r="J155" s="12">
        <f t="shared" si="2"/>
        <v>2.4166666666666674</v>
      </c>
    </row>
    <row r="156" spans="1:10">
      <c r="A156" s="4">
        <v>43744.416666666664</v>
      </c>
      <c r="B156">
        <v>43744</v>
      </c>
      <c r="C156" s="3">
        <v>0.41666666666666669</v>
      </c>
      <c r="D156" s="3">
        <v>10</v>
      </c>
      <c r="E156" s="3">
        <v>6</v>
      </c>
      <c r="F156" s="3">
        <v>1.4</v>
      </c>
      <c r="G156" s="5">
        <v>1.8</v>
      </c>
      <c r="H156" s="3">
        <v>3.2</v>
      </c>
      <c r="I156" s="3">
        <v>1.55139</v>
      </c>
      <c r="J156" s="12">
        <f t="shared" si="2"/>
        <v>2.4166666666666674</v>
      </c>
    </row>
    <row r="157" spans="1:10">
      <c r="A157" s="4">
        <v>43744.458333333336</v>
      </c>
      <c r="B157">
        <v>43744</v>
      </c>
      <c r="C157" s="3">
        <v>0.45833333333333331</v>
      </c>
      <c r="D157" s="3">
        <v>11</v>
      </c>
      <c r="E157" s="3">
        <v>6</v>
      </c>
      <c r="F157" s="3">
        <v>1</v>
      </c>
      <c r="G157" s="5">
        <v>0.6</v>
      </c>
      <c r="H157" s="3">
        <v>1.6</v>
      </c>
      <c r="I157" s="3">
        <v>1.55139</v>
      </c>
      <c r="J157" s="12">
        <f t="shared" si="2"/>
        <v>2.3333333333333339</v>
      </c>
    </row>
    <row r="158" spans="1:10">
      <c r="A158" s="4">
        <v>43744.5</v>
      </c>
      <c r="B158">
        <v>43744</v>
      </c>
      <c r="C158" s="3">
        <v>0.5</v>
      </c>
      <c r="D158" s="3">
        <v>12</v>
      </c>
      <c r="E158" s="3">
        <v>6</v>
      </c>
      <c r="F158" s="3">
        <v>1.8</v>
      </c>
      <c r="G158" s="5">
        <v>0.5</v>
      </c>
      <c r="H158" s="3">
        <v>2.2999999999999998</v>
      </c>
      <c r="I158" s="3">
        <v>1.55139</v>
      </c>
      <c r="J158" s="12">
        <f t="shared" si="2"/>
        <v>2.3125000000000004</v>
      </c>
    </row>
    <row r="159" spans="1:10">
      <c r="A159" s="4">
        <v>43744.541666666664</v>
      </c>
      <c r="B159">
        <v>43744</v>
      </c>
      <c r="C159" s="3">
        <v>0.54166666666666663</v>
      </c>
      <c r="D159" s="3">
        <v>13</v>
      </c>
      <c r="E159" s="3">
        <v>6</v>
      </c>
      <c r="F159" s="3">
        <v>0.5</v>
      </c>
      <c r="G159" s="5">
        <v>0.7</v>
      </c>
      <c r="H159" s="3">
        <v>1.2</v>
      </c>
      <c r="I159" s="3">
        <v>1.55139</v>
      </c>
      <c r="J159" s="12">
        <f t="shared" si="2"/>
        <v>2.2500000000000004</v>
      </c>
    </row>
    <row r="160" spans="1:10">
      <c r="A160" s="4">
        <v>43744.583333333336</v>
      </c>
      <c r="B160">
        <v>43744</v>
      </c>
      <c r="C160" s="3">
        <v>0.58333333333333337</v>
      </c>
      <c r="D160" s="3">
        <v>14</v>
      </c>
      <c r="E160" s="3">
        <v>6</v>
      </c>
      <c r="F160" s="3">
        <v>0.6</v>
      </c>
      <c r="G160" s="5">
        <v>0.8</v>
      </c>
      <c r="H160" s="3">
        <v>1.4</v>
      </c>
      <c r="I160" s="3">
        <v>1.55139</v>
      </c>
      <c r="J160" s="12">
        <f t="shared" si="2"/>
        <v>2.245833333333334</v>
      </c>
    </row>
    <row r="161" spans="1:10">
      <c r="A161" s="4">
        <v>43744.625</v>
      </c>
      <c r="B161">
        <v>43744</v>
      </c>
      <c r="C161" s="3">
        <v>0.625</v>
      </c>
      <c r="D161" s="3">
        <v>15</v>
      </c>
      <c r="E161" s="3">
        <v>6</v>
      </c>
      <c r="F161" s="3">
        <v>1.1000000000000001</v>
      </c>
      <c r="G161" s="5">
        <v>3</v>
      </c>
      <c r="H161" s="3">
        <v>4.0999999999999996</v>
      </c>
      <c r="I161" s="3">
        <v>1.55139</v>
      </c>
      <c r="J161" s="12">
        <f t="shared" si="2"/>
        <v>2.2708333333333335</v>
      </c>
    </row>
    <row r="162" spans="1:10">
      <c r="A162" s="4">
        <v>43744.666666666664</v>
      </c>
      <c r="B162">
        <v>43744</v>
      </c>
      <c r="C162" s="3">
        <v>0.66666666666666663</v>
      </c>
      <c r="D162" s="3">
        <v>16</v>
      </c>
      <c r="E162" s="3">
        <v>6</v>
      </c>
      <c r="F162" s="3">
        <v>1.8</v>
      </c>
      <c r="G162" s="5">
        <v>2.1</v>
      </c>
      <c r="H162" s="3">
        <v>3.9000000000000004</v>
      </c>
      <c r="I162" s="3">
        <v>1.55139</v>
      </c>
      <c r="J162" s="12">
        <f t="shared" si="2"/>
        <v>2.1375000000000006</v>
      </c>
    </row>
    <row r="163" spans="1:10">
      <c r="A163" s="4">
        <v>43744.708333333336</v>
      </c>
      <c r="B163">
        <v>43744</v>
      </c>
      <c r="C163" s="3">
        <v>0.70833333333333337</v>
      </c>
      <c r="D163" s="3">
        <v>17</v>
      </c>
      <c r="E163" s="3">
        <v>6</v>
      </c>
      <c r="F163" s="3">
        <v>2.8</v>
      </c>
      <c r="G163" s="5">
        <v>1.8</v>
      </c>
      <c r="H163" s="3">
        <v>4.5999999999999996</v>
      </c>
      <c r="I163" s="3">
        <v>1.55139</v>
      </c>
      <c r="J163" s="12">
        <f t="shared" si="2"/>
        <v>2.0208333333333335</v>
      </c>
    </row>
    <row r="164" spans="1:10">
      <c r="A164" s="4">
        <v>43744.75</v>
      </c>
      <c r="B164">
        <v>43744</v>
      </c>
      <c r="C164" s="3">
        <v>0.75</v>
      </c>
      <c r="D164" s="3">
        <v>18</v>
      </c>
      <c r="E164" s="3">
        <v>6</v>
      </c>
      <c r="F164" s="3">
        <v>1.3</v>
      </c>
      <c r="G164" s="5">
        <v>1.8</v>
      </c>
      <c r="H164" s="3">
        <v>3.1</v>
      </c>
      <c r="I164" s="3">
        <v>1.55139</v>
      </c>
      <c r="J164" s="12">
        <f t="shared" si="2"/>
        <v>1.8791666666666671</v>
      </c>
    </row>
    <row r="165" spans="1:10">
      <c r="A165" s="4">
        <v>43744.791666666664</v>
      </c>
      <c r="B165">
        <v>43744</v>
      </c>
      <c r="C165" s="3">
        <v>0.79166666666666663</v>
      </c>
      <c r="D165" s="3">
        <v>19</v>
      </c>
      <c r="E165" s="3">
        <v>6</v>
      </c>
      <c r="F165" s="3">
        <v>1.7</v>
      </c>
      <c r="G165" s="5">
        <v>2.2999999999999998</v>
      </c>
      <c r="H165" s="3">
        <v>4</v>
      </c>
      <c r="I165" s="3">
        <v>1.55139</v>
      </c>
      <c r="J165" s="12">
        <f t="shared" si="2"/>
        <v>1.7958333333333336</v>
      </c>
    </row>
    <row r="166" spans="1:10">
      <c r="A166" s="4">
        <v>43744.833333333336</v>
      </c>
      <c r="B166">
        <v>43744</v>
      </c>
      <c r="C166" s="3">
        <v>0.83333333333333337</v>
      </c>
      <c r="D166" s="3">
        <v>20</v>
      </c>
      <c r="E166" s="3">
        <v>6</v>
      </c>
      <c r="F166" s="3">
        <v>2</v>
      </c>
      <c r="G166" s="5">
        <v>1.4</v>
      </c>
      <c r="H166" s="3">
        <v>3.4</v>
      </c>
      <c r="I166" s="3">
        <v>1.55139</v>
      </c>
      <c r="J166" s="12">
        <f t="shared" si="2"/>
        <v>1.6708333333333334</v>
      </c>
    </row>
    <row r="167" spans="1:10">
      <c r="A167" s="4">
        <v>43744.875</v>
      </c>
      <c r="B167">
        <v>43744</v>
      </c>
      <c r="C167" s="3">
        <v>0.875</v>
      </c>
      <c r="D167" s="3">
        <v>21</v>
      </c>
      <c r="E167" s="3">
        <v>6</v>
      </c>
      <c r="F167" s="3">
        <v>1.1000000000000001</v>
      </c>
      <c r="G167" s="5">
        <v>1.5</v>
      </c>
      <c r="H167" s="3">
        <v>2.6</v>
      </c>
      <c r="I167" s="3">
        <v>1.55139</v>
      </c>
      <c r="J167" s="12">
        <f t="shared" si="2"/>
        <v>1.5708333333333335</v>
      </c>
    </row>
    <row r="168" spans="1:10">
      <c r="A168" s="4">
        <v>43744.916666666664</v>
      </c>
      <c r="B168">
        <v>43744</v>
      </c>
      <c r="C168" s="3">
        <v>0.91666666666666663</v>
      </c>
      <c r="D168" s="3">
        <v>22</v>
      </c>
      <c r="E168" s="3">
        <v>6</v>
      </c>
      <c r="F168" s="3">
        <v>1.8</v>
      </c>
      <c r="G168" s="5">
        <v>0.6</v>
      </c>
      <c r="H168" s="3">
        <v>2.4</v>
      </c>
      <c r="I168" s="3">
        <v>1.55139</v>
      </c>
      <c r="J168" s="12">
        <f t="shared" si="2"/>
        <v>1.5</v>
      </c>
    </row>
    <row r="169" spans="1:10">
      <c r="A169" s="4">
        <v>43744.958333333336</v>
      </c>
      <c r="B169">
        <v>43744</v>
      </c>
      <c r="C169" s="3">
        <v>0.95833333333333337</v>
      </c>
      <c r="D169" s="3">
        <v>23</v>
      </c>
      <c r="E169" s="3">
        <v>6</v>
      </c>
      <c r="F169" s="3">
        <v>0.7</v>
      </c>
      <c r="G169" s="5">
        <v>0.5</v>
      </c>
      <c r="H169" s="3">
        <v>1.2</v>
      </c>
      <c r="I169" s="3">
        <v>1.55139</v>
      </c>
      <c r="J169" s="12">
        <f t="shared" si="2"/>
        <v>1.4916666666666669</v>
      </c>
    </row>
    <row r="170" spans="1:10">
      <c r="A170" s="4">
        <v>43745</v>
      </c>
      <c r="B170">
        <v>43745</v>
      </c>
      <c r="C170" s="3">
        <v>0</v>
      </c>
      <c r="D170" s="3">
        <v>0</v>
      </c>
      <c r="E170" s="3">
        <v>7</v>
      </c>
      <c r="F170" s="3">
        <v>0.4</v>
      </c>
      <c r="G170" s="5">
        <v>0.4</v>
      </c>
      <c r="H170" s="3">
        <v>0.8</v>
      </c>
      <c r="I170" s="3">
        <v>1.55139</v>
      </c>
      <c r="J170" s="12">
        <f t="shared" si="2"/>
        <v>1.4791666666666667</v>
      </c>
    </row>
    <row r="171" spans="1:10">
      <c r="A171" s="4">
        <v>43745.041666666664</v>
      </c>
      <c r="B171">
        <v>43745</v>
      </c>
      <c r="C171" s="3">
        <v>4.1666666666666664E-2</v>
      </c>
      <c r="D171" s="3">
        <v>1</v>
      </c>
      <c r="E171" s="3">
        <v>7</v>
      </c>
      <c r="F171" s="3">
        <v>0.5</v>
      </c>
      <c r="G171" s="5">
        <v>0.6</v>
      </c>
      <c r="H171" s="3">
        <v>1.1000000000000001</v>
      </c>
      <c r="I171" s="3">
        <v>1.55139</v>
      </c>
      <c r="J171" s="12">
        <f t="shared" si="2"/>
        <v>1.4791666666666667</v>
      </c>
    </row>
    <row r="172" spans="1:10">
      <c r="A172" s="4">
        <v>43745.083333333336</v>
      </c>
      <c r="B172">
        <v>43745</v>
      </c>
      <c r="C172" s="3">
        <v>8.3333333333333329E-2</v>
      </c>
      <c r="D172" s="3">
        <v>2</v>
      </c>
      <c r="E172" s="3">
        <v>7</v>
      </c>
      <c r="F172" s="3">
        <v>0.7</v>
      </c>
      <c r="G172" s="5">
        <v>0.4</v>
      </c>
      <c r="H172" s="3">
        <v>1.1000000000000001</v>
      </c>
      <c r="I172" s="3">
        <v>1.55139</v>
      </c>
      <c r="J172" s="12">
        <f t="shared" si="2"/>
        <v>1.4583333333333333</v>
      </c>
    </row>
    <row r="173" spans="1:10">
      <c r="A173" s="4">
        <v>43745.125</v>
      </c>
      <c r="B173">
        <v>43745</v>
      </c>
      <c r="C173" s="3">
        <v>0.125</v>
      </c>
      <c r="D173" s="3">
        <v>3</v>
      </c>
      <c r="E173" s="3">
        <v>7</v>
      </c>
      <c r="F173" s="3">
        <v>0.5</v>
      </c>
      <c r="G173" s="5">
        <v>0.5</v>
      </c>
      <c r="H173" s="3">
        <v>1</v>
      </c>
      <c r="I173" s="3">
        <v>1.55139</v>
      </c>
      <c r="J173" s="12">
        <f t="shared" si="2"/>
        <v>1.4375</v>
      </c>
    </row>
    <row r="174" spans="1:10">
      <c r="A174" s="4">
        <v>43745.166666666664</v>
      </c>
      <c r="B174">
        <v>43745</v>
      </c>
      <c r="C174" s="3">
        <v>0.16666666666666666</v>
      </c>
      <c r="D174" s="3">
        <v>4</v>
      </c>
      <c r="E174" s="3">
        <v>7</v>
      </c>
      <c r="F174" s="3">
        <v>0.5</v>
      </c>
      <c r="G174" s="5">
        <v>0.6</v>
      </c>
      <c r="H174" s="3">
        <v>1.1000000000000001</v>
      </c>
      <c r="I174" s="3">
        <v>1.55139</v>
      </c>
      <c r="J174" s="12">
        <f t="shared" si="2"/>
        <v>1.4208333333333336</v>
      </c>
    </row>
    <row r="175" spans="1:10">
      <c r="A175" s="4">
        <v>43745.208333333336</v>
      </c>
      <c r="B175">
        <v>43745</v>
      </c>
      <c r="C175" s="3">
        <v>0.20833333333333334</v>
      </c>
      <c r="D175" s="3">
        <v>5</v>
      </c>
      <c r="E175" s="3">
        <v>7</v>
      </c>
      <c r="F175" s="3">
        <v>0.6</v>
      </c>
      <c r="G175" s="5">
        <v>1.5</v>
      </c>
      <c r="H175" s="3">
        <v>2.1</v>
      </c>
      <c r="I175" s="3">
        <v>1.55139</v>
      </c>
      <c r="J175" s="12">
        <f t="shared" si="2"/>
        <v>1.4000000000000004</v>
      </c>
    </row>
    <row r="176" spans="1:10">
      <c r="A176" s="4">
        <v>43745.25</v>
      </c>
      <c r="B176">
        <v>43745</v>
      </c>
      <c r="C176" s="3">
        <v>0.25</v>
      </c>
      <c r="D176" s="3">
        <v>6</v>
      </c>
      <c r="E176" s="3">
        <v>7</v>
      </c>
      <c r="F176" s="3">
        <v>1.1000000000000001</v>
      </c>
      <c r="G176" s="5">
        <v>0.6</v>
      </c>
      <c r="H176" s="3">
        <v>1.7000000000000002</v>
      </c>
      <c r="I176" s="3">
        <v>1.55139</v>
      </c>
      <c r="J176" s="12">
        <f t="shared" si="2"/>
        <v>1.4416666666666667</v>
      </c>
    </row>
    <row r="177" spans="1:10">
      <c r="A177" s="4">
        <v>43745.291666666664</v>
      </c>
      <c r="B177">
        <v>43745</v>
      </c>
      <c r="C177" s="3">
        <v>0.29166666666666669</v>
      </c>
      <c r="D177" s="3">
        <v>7</v>
      </c>
      <c r="E177" s="3">
        <v>7</v>
      </c>
      <c r="F177" s="3">
        <v>2.7</v>
      </c>
      <c r="G177" s="5">
        <v>2</v>
      </c>
      <c r="H177" s="3">
        <v>4.7</v>
      </c>
      <c r="I177" s="3">
        <v>1.55139</v>
      </c>
      <c r="J177" s="12">
        <f t="shared" si="2"/>
        <v>1.4708333333333334</v>
      </c>
    </row>
    <row r="178" spans="1:10">
      <c r="A178" s="4">
        <v>43745.333333333336</v>
      </c>
      <c r="B178">
        <v>43745</v>
      </c>
      <c r="C178" s="3">
        <v>0.33333333333333331</v>
      </c>
      <c r="D178" s="3">
        <v>8</v>
      </c>
      <c r="E178" s="3">
        <v>7</v>
      </c>
      <c r="F178" s="3">
        <v>2.5</v>
      </c>
      <c r="G178" s="5">
        <v>2</v>
      </c>
      <c r="H178" s="3">
        <v>4.5</v>
      </c>
      <c r="I178" s="3">
        <v>1.55139</v>
      </c>
      <c r="J178" s="12">
        <f t="shared" si="2"/>
        <v>1.4416666666666667</v>
      </c>
    </row>
    <row r="179" spans="1:10">
      <c r="A179" s="4">
        <v>43745.375</v>
      </c>
      <c r="B179">
        <v>43745</v>
      </c>
      <c r="C179" s="3">
        <v>0.375</v>
      </c>
      <c r="D179" s="3">
        <v>9</v>
      </c>
      <c r="E179" s="3">
        <v>7</v>
      </c>
      <c r="F179" s="3">
        <v>0.4</v>
      </c>
      <c r="G179" s="5">
        <v>0.5</v>
      </c>
      <c r="H179" s="3">
        <v>0.9</v>
      </c>
      <c r="I179" s="3">
        <v>1.55139</v>
      </c>
      <c r="J179" s="12">
        <f t="shared" si="2"/>
        <v>1.2875000000000003</v>
      </c>
    </row>
    <row r="180" spans="1:10">
      <c r="A180" s="4">
        <v>43745.416666666664</v>
      </c>
      <c r="B180">
        <v>43745</v>
      </c>
      <c r="C180" s="3">
        <v>0.41666666666666669</v>
      </c>
      <c r="D180" s="3">
        <v>10</v>
      </c>
      <c r="E180" s="3">
        <v>7</v>
      </c>
      <c r="F180" s="3">
        <v>0.8</v>
      </c>
      <c r="G180" s="5">
        <v>0.4</v>
      </c>
      <c r="H180" s="3">
        <v>1.2000000000000002</v>
      </c>
      <c r="I180" s="3">
        <v>1.55139</v>
      </c>
      <c r="J180" s="12">
        <f t="shared" si="2"/>
        <v>1.2750000000000004</v>
      </c>
    </row>
    <row r="181" spans="1:10">
      <c r="A181" s="4">
        <v>43745.458333333336</v>
      </c>
      <c r="B181">
        <v>43745</v>
      </c>
      <c r="C181" s="3">
        <v>0.45833333333333331</v>
      </c>
      <c r="D181" s="3">
        <v>11</v>
      </c>
      <c r="E181" s="3">
        <v>7</v>
      </c>
      <c r="F181" s="3">
        <v>0.5</v>
      </c>
      <c r="G181" s="5">
        <v>0.6</v>
      </c>
      <c r="H181" s="3">
        <v>1.1000000000000001</v>
      </c>
      <c r="I181" s="3">
        <v>1.55139</v>
      </c>
      <c r="J181" s="12">
        <f t="shared" si="2"/>
        <v>1.2500000000000002</v>
      </c>
    </row>
    <row r="182" spans="1:10">
      <c r="A182" s="4">
        <v>43745.5</v>
      </c>
      <c r="B182">
        <v>43745</v>
      </c>
      <c r="C182" s="3">
        <v>0.5</v>
      </c>
      <c r="D182" s="3">
        <v>12</v>
      </c>
      <c r="E182" s="3">
        <v>7</v>
      </c>
      <c r="F182" s="3">
        <v>0.4</v>
      </c>
      <c r="G182" s="5">
        <v>0.4</v>
      </c>
      <c r="H182" s="3">
        <v>0.8</v>
      </c>
      <c r="I182" s="3">
        <v>1.55139</v>
      </c>
      <c r="J182" s="12">
        <f t="shared" si="2"/>
        <v>1.2375000000000005</v>
      </c>
    </row>
    <row r="183" spans="1:10">
      <c r="A183" s="4">
        <v>43745.541666666664</v>
      </c>
      <c r="B183">
        <v>43745</v>
      </c>
      <c r="C183" s="3">
        <v>0.54166666666666663</v>
      </c>
      <c r="D183" s="3">
        <v>13</v>
      </c>
      <c r="E183" s="3">
        <v>7</v>
      </c>
      <c r="F183" s="3">
        <v>0.7</v>
      </c>
      <c r="G183" s="5">
        <v>0.4</v>
      </c>
      <c r="H183" s="3">
        <v>1.1000000000000001</v>
      </c>
      <c r="I183" s="3">
        <v>1.55139</v>
      </c>
      <c r="J183" s="12">
        <f t="shared" si="2"/>
        <v>1.229166666666667</v>
      </c>
    </row>
    <row r="184" spans="1:10">
      <c r="A184" s="4">
        <v>43745.583333333336</v>
      </c>
      <c r="B184">
        <v>43745</v>
      </c>
      <c r="C184" s="3">
        <v>0.58333333333333337</v>
      </c>
      <c r="D184" s="3">
        <v>14</v>
      </c>
      <c r="E184" s="3">
        <v>7</v>
      </c>
      <c r="F184" s="3">
        <v>1.3</v>
      </c>
      <c r="G184" s="5">
        <v>0.7</v>
      </c>
      <c r="H184" s="3">
        <v>2</v>
      </c>
      <c r="I184" s="3">
        <v>1.55139</v>
      </c>
      <c r="J184" s="12">
        <f t="shared" si="2"/>
        <v>1.2500000000000002</v>
      </c>
    </row>
    <row r="185" spans="1:10">
      <c r="A185" s="4">
        <v>43745.625</v>
      </c>
      <c r="B185">
        <v>43745</v>
      </c>
      <c r="C185" s="3">
        <v>0.625</v>
      </c>
      <c r="D185" s="3">
        <v>15</v>
      </c>
      <c r="E185" s="3">
        <v>7</v>
      </c>
      <c r="F185" s="3">
        <v>0.4</v>
      </c>
      <c r="G185" s="5">
        <v>0.5</v>
      </c>
      <c r="H185" s="3">
        <v>0.9</v>
      </c>
      <c r="I185" s="3">
        <v>1.55139</v>
      </c>
      <c r="J185" s="12">
        <f t="shared" si="2"/>
        <v>1.2000000000000004</v>
      </c>
    </row>
    <row r="186" spans="1:10">
      <c r="A186" s="4">
        <v>43745.666666666664</v>
      </c>
      <c r="B186">
        <v>43745</v>
      </c>
      <c r="C186" s="3">
        <v>0.66666666666666663</v>
      </c>
      <c r="D186" s="3">
        <v>16</v>
      </c>
      <c r="E186" s="3">
        <v>7</v>
      </c>
      <c r="F186" s="3">
        <v>0.7</v>
      </c>
      <c r="G186" s="5">
        <v>0.4</v>
      </c>
      <c r="H186" s="3">
        <v>1.1000000000000001</v>
      </c>
      <c r="I186" s="3">
        <v>1.55139</v>
      </c>
      <c r="J186" s="12">
        <f t="shared" si="2"/>
        <v>1.1875000000000002</v>
      </c>
    </row>
    <row r="187" spans="1:10">
      <c r="A187" s="4">
        <v>43745.708333333336</v>
      </c>
      <c r="B187">
        <v>43745</v>
      </c>
      <c r="C187" s="3">
        <v>0.70833333333333337</v>
      </c>
      <c r="D187" s="3">
        <v>17</v>
      </c>
      <c r="E187" s="3">
        <v>7</v>
      </c>
      <c r="F187" s="3">
        <v>0.6</v>
      </c>
      <c r="G187" s="5">
        <v>0.6</v>
      </c>
      <c r="H187" s="3">
        <v>1.2</v>
      </c>
      <c r="I187" s="3">
        <v>1.55139</v>
      </c>
      <c r="J187" s="12">
        <f t="shared" si="2"/>
        <v>1.1666666666666672</v>
      </c>
    </row>
    <row r="188" spans="1:10">
      <c r="A188" s="4">
        <v>43745.75</v>
      </c>
      <c r="B188">
        <v>43745</v>
      </c>
      <c r="C188" s="3">
        <v>0.75</v>
      </c>
      <c r="D188" s="3">
        <v>18</v>
      </c>
      <c r="E188" s="3">
        <v>7</v>
      </c>
      <c r="F188" s="3">
        <v>0.5</v>
      </c>
      <c r="G188" s="5">
        <v>0.6</v>
      </c>
      <c r="H188" s="3">
        <v>1.1000000000000001</v>
      </c>
      <c r="I188" s="3">
        <v>1.55139</v>
      </c>
      <c r="J188" s="12">
        <f t="shared" si="2"/>
        <v>1.1458333333333337</v>
      </c>
    </row>
    <row r="189" spans="1:10">
      <c r="A189" s="4">
        <v>43745.791666666664</v>
      </c>
      <c r="B189">
        <v>43745</v>
      </c>
      <c r="C189" s="3">
        <v>0.79166666666666663</v>
      </c>
      <c r="D189" s="3">
        <v>19</v>
      </c>
      <c r="E189" s="3">
        <v>7</v>
      </c>
      <c r="F189" s="3">
        <v>0.5</v>
      </c>
      <c r="G189" s="5">
        <v>0.5</v>
      </c>
      <c r="H189" s="3">
        <v>1</v>
      </c>
      <c r="I189" s="3">
        <v>1.55139</v>
      </c>
      <c r="J189" s="12">
        <f t="shared" si="2"/>
        <v>1.1375000000000004</v>
      </c>
    </row>
    <row r="190" spans="1:10">
      <c r="A190" s="4">
        <v>43745.833333333336</v>
      </c>
      <c r="B190">
        <v>43745</v>
      </c>
      <c r="C190" s="3">
        <v>0.83333333333333337</v>
      </c>
      <c r="D190" s="3">
        <v>20</v>
      </c>
      <c r="E190" s="3">
        <v>7</v>
      </c>
      <c r="F190" s="3">
        <v>0.5</v>
      </c>
      <c r="G190" s="5">
        <v>0.5</v>
      </c>
      <c r="H190" s="3">
        <v>1</v>
      </c>
      <c r="I190" s="3">
        <v>1.55139</v>
      </c>
      <c r="J190" s="12">
        <f t="shared" si="2"/>
        <v>1.2083333333333337</v>
      </c>
    </row>
    <row r="191" spans="1:10">
      <c r="A191" s="4">
        <v>43745.875</v>
      </c>
      <c r="B191">
        <v>43745</v>
      </c>
      <c r="C191" s="3">
        <v>0.875</v>
      </c>
      <c r="D191" s="3">
        <v>21</v>
      </c>
      <c r="E191" s="3">
        <v>7</v>
      </c>
      <c r="F191" s="3">
        <v>0.4</v>
      </c>
      <c r="G191" s="5">
        <v>0.5</v>
      </c>
      <c r="H191" s="3">
        <v>0.9</v>
      </c>
      <c r="I191" s="3">
        <v>1.55139</v>
      </c>
      <c r="J191" s="12">
        <f t="shared" si="2"/>
        <v>1.2125000000000004</v>
      </c>
    </row>
    <row r="192" spans="1:10">
      <c r="A192" s="4">
        <v>43745.916666666664</v>
      </c>
      <c r="B192">
        <v>43745</v>
      </c>
      <c r="C192" s="3">
        <v>0.91666666666666663</v>
      </c>
      <c r="D192" s="3">
        <v>22</v>
      </c>
      <c r="E192" s="3">
        <v>7</v>
      </c>
      <c r="F192" s="3">
        <v>1</v>
      </c>
      <c r="G192" s="5">
        <v>1.2</v>
      </c>
      <c r="H192" s="3">
        <v>2.2000000000000002</v>
      </c>
      <c r="I192" s="3">
        <v>1.55139</v>
      </c>
      <c r="J192" s="12">
        <f t="shared" si="2"/>
        <v>1.216666666666667</v>
      </c>
    </row>
    <row r="193" spans="1:10">
      <c r="A193" s="4">
        <v>43745.958333333336</v>
      </c>
      <c r="B193">
        <v>43745</v>
      </c>
      <c r="C193" s="3">
        <v>0.95833333333333337</v>
      </c>
      <c r="D193" s="3">
        <v>23</v>
      </c>
      <c r="E193" s="3">
        <v>7</v>
      </c>
      <c r="F193" s="3">
        <v>0.5</v>
      </c>
      <c r="G193" s="5">
        <v>0.4</v>
      </c>
      <c r="H193" s="3">
        <v>0.9</v>
      </c>
      <c r="I193" s="3">
        <v>1.55139</v>
      </c>
      <c r="J193" s="12">
        <f t="shared" si="2"/>
        <v>1.1500000000000004</v>
      </c>
    </row>
    <row r="194" spans="1:10">
      <c r="A194" s="4">
        <v>43746</v>
      </c>
      <c r="B194">
        <v>43746</v>
      </c>
      <c r="C194" s="3">
        <v>0</v>
      </c>
      <c r="D194" s="3">
        <v>0</v>
      </c>
      <c r="E194" s="3">
        <v>8</v>
      </c>
      <c r="F194" s="3">
        <v>0.4</v>
      </c>
      <c r="G194" s="5">
        <v>0.4</v>
      </c>
      <c r="H194" s="3">
        <v>0.8</v>
      </c>
      <c r="I194" s="3">
        <v>1.55139</v>
      </c>
      <c r="J194" s="12">
        <f t="shared" ref="J194:J257" si="3">AVERAGE(H194:H217)</f>
        <v>1.1291666666666669</v>
      </c>
    </row>
    <row r="195" spans="1:10">
      <c r="A195" s="4">
        <v>43746.041666666664</v>
      </c>
      <c r="B195">
        <v>43746</v>
      </c>
      <c r="C195" s="3">
        <v>4.1666666666666664E-2</v>
      </c>
      <c r="D195" s="3">
        <v>1</v>
      </c>
      <c r="E195" s="3">
        <v>8</v>
      </c>
      <c r="F195" s="3">
        <v>0.2</v>
      </c>
      <c r="G195" s="5">
        <v>0.4</v>
      </c>
      <c r="H195" s="3">
        <v>0.60000000000000009</v>
      </c>
      <c r="I195" s="3">
        <v>1.55139</v>
      </c>
      <c r="J195" s="12">
        <f t="shared" si="3"/>
        <v>1.1125</v>
      </c>
    </row>
    <row r="196" spans="1:10">
      <c r="A196" s="4">
        <v>43746.083333333336</v>
      </c>
      <c r="B196">
        <v>43746</v>
      </c>
      <c r="C196" s="3">
        <v>8.3333333333333329E-2</v>
      </c>
      <c r="D196" s="3">
        <v>2</v>
      </c>
      <c r="E196" s="3">
        <v>8</v>
      </c>
      <c r="F196" s="3">
        <v>0.2</v>
      </c>
      <c r="G196" s="5">
        <v>0.4</v>
      </c>
      <c r="H196" s="3">
        <v>0.60000000000000009</v>
      </c>
      <c r="I196" s="3">
        <v>1.55139</v>
      </c>
      <c r="J196" s="12">
        <f t="shared" si="3"/>
        <v>1.1083333333333334</v>
      </c>
    </row>
    <row r="197" spans="1:10">
      <c r="A197" s="4">
        <v>43746.125</v>
      </c>
      <c r="B197">
        <v>43746</v>
      </c>
      <c r="C197" s="3">
        <v>0.125</v>
      </c>
      <c r="D197" s="3">
        <v>3</v>
      </c>
      <c r="E197" s="3">
        <v>8</v>
      </c>
      <c r="F197" s="3">
        <v>0.3</v>
      </c>
      <c r="G197" s="5">
        <v>0.3</v>
      </c>
      <c r="H197" s="3">
        <v>0.6</v>
      </c>
      <c r="I197" s="3">
        <v>1.55139</v>
      </c>
      <c r="J197" s="12">
        <f t="shared" si="3"/>
        <v>1.1666666666666667</v>
      </c>
    </row>
    <row r="198" spans="1:10">
      <c r="A198" s="4">
        <v>43746.166666666664</v>
      </c>
      <c r="B198">
        <v>43746</v>
      </c>
      <c r="C198" s="3">
        <v>0.16666666666666666</v>
      </c>
      <c r="D198" s="3">
        <v>4</v>
      </c>
      <c r="E198" s="3">
        <v>8</v>
      </c>
      <c r="F198" s="3">
        <v>0.4</v>
      </c>
      <c r="G198" s="5">
        <v>0.2</v>
      </c>
      <c r="H198" s="3">
        <v>0.60000000000000009</v>
      </c>
      <c r="I198" s="3">
        <v>1.55139</v>
      </c>
      <c r="J198" s="12">
        <f t="shared" si="3"/>
        <v>1.1666666666666667</v>
      </c>
    </row>
    <row r="199" spans="1:10">
      <c r="A199" s="4">
        <v>43746.208333333336</v>
      </c>
      <c r="B199">
        <v>43746</v>
      </c>
      <c r="C199" s="3">
        <v>0.20833333333333334</v>
      </c>
      <c r="D199" s="3">
        <v>5</v>
      </c>
      <c r="E199" s="3">
        <v>8</v>
      </c>
      <c r="F199" s="3">
        <v>1.6</v>
      </c>
      <c r="G199" s="5">
        <v>1.5</v>
      </c>
      <c r="H199" s="3">
        <v>3.1</v>
      </c>
      <c r="I199" s="3">
        <v>1.55139</v>
      </c>
      <c r="J199" s="12">
        <f t="shared" si="3"/>
        <v>1.1583333333333332</v>
      </c>
    </row>
    <row r="200" spans="1:10">
      <c r="A200" s="4">
        <v>43746.25</v>
      </c>
      <c r="B200">
        <v>43746</v>
      </c>
      <c r="C200" s="3">
        <v>0.25</v>
      </c>
      <c r="D200" s="3">
        <v>6</v>
      </c>
      <c r="E200" s="3">
        <v>8</v>
      </c>
      <c r="F200" s="3">
        <v>1.4</v>
      </c>
      <c r="G200" s="5">
        <v>1</v>
      </c>
      <c r="H200" s="3">
        <v>2.4</v>
      </c>
      <c r="I200" s="3">
        <v>1.55139</v>
      </c>
      <c r="J200" s="12">
        <f t="shared" si="3"/>
        <v>1.0458333333333332</v>
      </c>
    </row>
    <row r="201" spans="1:10">
      <c r="A201" s="4">
        <v>43746.291666666664</v>
      </c>
      <c r="B201">
        <v>43746</v>
      </c>
      <c r="C201" s="3">
        <v>0.29166666666666669</v>
      </c>
      <c r="D201" s="3">
        <v>7</v>
      </c>
      <c r="E201" s="3">
        <v>8</v>
      </c>
      <c r="F201" s="3">
        <v>2.6</v>
      </c>
      <c r="G201" s="5">
        <v>1.4</v>
      </c>
      <c r="H201" s="3">
        <v>4</v>
      </c>
      <c r="I201" s="3">
        <v>1.55139</v>
      </c>
      <c r="J201" s="12">
        <f t="shared" si="3"/>
        <v>1.0291666666666666</v>
      </c>
    </row>
    <row r="202" spans="1:10">
      <c r="A202" s="4">
        <v>43746.333333333336</v>
      </c>
      <c r="B202">
        <v>43746</v>
      </c>
      <c r="C202" s="3">
        <v>0.33333333333333331</v>
      </c>
      <c r="D202" s="3">
        <v>8</v>
      </c>
      <c r="E202" s="3">
        <v>8</v>
      </c>
      <c r="F202" s="3">
        <v>0.4</v>
      </c>
      <c r="G202" s="5">
        <v>0.4</v>
      </c>
      <c r="H202" s="3">
        <v>0.8</v>
      </c>
      <c r="I202" s="3">
        <v>1.55139</v>
      </c>
      <c r="J202" s="12">
        <f t="shared" si="3"/>
        <v>0.92083333333333328</v>
      </c>
    </row>
    <row r="203" spans="1:10">
      <c r="A203" s="4">
        <v>43746.375</v>
      </c>
      <c r="B203">
        <v>43746</v>
      </c>
      <c r="C203" s="3">
        <v>0.375</v>
      </c>
      <c r="D203" s="3">
        <v>9</v>
      </c>
      <c r="E203" s="3">
        <v>8</v>
      </c>
      <c r="F203" s="3">
        <v>0.2</v>
      </c>
      <c r="G203" s="5">
        <v>0.4</v>
      </c>
      <c r="H203" s="3">
        <v>0.60000000000000009</v>
      </c>
      <c r="I203" s="3">
        <v>1.55139</v>
      </c>
      <c r="J203" s="12">
        <f t="shared" si="3"/>
        <v>1.0125</v>
      </c>
    </row>
    <row r="204" spans="1:10">
      <c r="A204" s="4">
        <v>43746.416666666664</v>
      </c>
      <c r="B204">
        <v>43746</v>
      </c>
      <c r="C204" s="3">
        <v>0.41666666666666669</v>
      </c>
      <c r="D204" s="3">
        <v>10</v>
      </c>
      <c r="E204" s="3">
        <v>8</v>
      </c>
      <c r="F204" s="3">
        <v>0.4</v>
      </c>
      <c r="G204" s="5">
        <v>0.2</v>
      </c>
      <c r="H204" s="3">
        <v>0.60000000000000009</v>
      </c>
      <c r="I204" s="3">
        <v>1.55139</v>
      </c>
      <c r="J204" s="12">
        <f t="shared" si="3"/>
        <v>1.0874999999999997</v>
      </c>
    </row>
    <row r="205" spans="1:10">
      <c r="A205" s="4">
        <v>43746.458333333336</v>
      </c>
      <c r="B205">
        <v>43746</v>
      </c>
      <c r="C205" s="3">
        <v>0.45833333333333331</v>
      </c>
      <c r="D205" s="3">
        <v>11</v>
      </c>
      <c r="E205" s="3">
        <v>8</v>
      </c>
      <c r="F205" s="3">
        <v>0.4</v>
      </c>
      <c r="G205" s="5">
        <v>0.4</v>
      </c>
      <c r="H205" s="3">
        <v>0.8</v>
      </c>
      <c r="I205" s="3">
        <v>1.55139</v>
      </c>
      <c r="J205" s="12">
        <f t="shared" si="3"/>
        <v>1.0916666666666666</v>
      </c>
    </row>
    <row r="206" spans="1:10">
      <c r="A206" s="4">
        <v>43746.5</v>
      </c>
      <c r="B206">
        <v>43746</v>
      </c>
      <c r="C206" s="3">
        <v>0.5</v>
      </c>
      <c r="D206" s="3">
        <v>12</v>
      </c>
      <c r="E206" s="3">
        <v>8</v>
      </c>
      <c r="F206" s="3">
        <v>0.2</v>
      </c>
      <c r="G206" s="5">
        <v>0.4</v>
      </c>
      <c r="H206" s="3">
        <v>0.60000000000000009</v>
      </c>
      <c r="I206" s="3">
        <v>1.55139</v>
      </c>
      <c r="J206" s="12">
        <f t="shared" si="3"/>
        <v>1.0791666666666664</v>
      </c>
    </row>
    <row r="207" spans="1:10">
      <c r="A207" s="4">
        <v>43746.541666666664</v>
      </c>
      <c r="B207">
        <v>43746</v>
      </c>
      <c r="C207" s="3">
        <v>0.54166666666666663</v>
      </c>
      <c r="D207" s="3">
        <v>13</v>
      </c>
      <c r="E207" s="3">
        <v>8</v>
      </c>
      <c r="F207" s="3">
        <v>0.4</v>
      </c>
      <c r="G207" s="5">
        <v>1.2</v>
      </c>
      <c r="H207" s="3">
        <v>1.6</v>
      </c>
      <c r="I207" s="3">
        <v>1.55139</v>
      </c>
      <c r="J207" s="12">
        <f t="shared" si="3"/>
        <v>1.075</v>
      </c>
    </row>
    <row r="208" spans="1:10">
      <c r="A208" s="4">
        <v>43746.583333333336</v>
      </c>
      <c r="B208">
        <v>43746</v>
      </c>
      <c r="C208" s="3">
        <v>0.58333333333333337</v>
      </c>
      <c r="D208" s="3">
        <v>14</v>
      </c>
      <c r="E208" s="3">
        <v>8</v>
      </c>
      <c r="F208" s="3">
        <v>0.4</v>
      </c>
      <c r="G208" s="5">
        <v>0.4</v>
      </c>
      <c r="H208" s="3">
        <v>0.8</v>
      </c>
      <c r="I208" s="3">
        <v>1.55139</v>
      </c>
      <c r="J208" s="12">
        <f t="shared" si="3"/>
        <v>1.0374999999999999</v>
      </c>
    </row>
    <row r="209" spans="1:10">
      <c r="A209" s="4">
        <v>43746.625</v>
      </c>
      <c r="B209">
        <v>43746</v>
      </c>
      <c r="C209" s="3">
        <v>0.625</v>
      </c>
      <c r="D209" s="3">
        <v>15</v>
      </c>
      <c r="E209" s="3">
        <v>8</v>
      </c>
      <c r="F209" s="3">
        <v>0.2</v>
      </c>
      <c r="G209" s="5">
        <v>0.4</v>
      </c>
      <c r="H209" s="3">
        <v>0.60000000000000009</v>
      </c>
      <c r="I209" s="3">
        <v>1.55139</v>
      </c>
      <c r="J209" s="12">
        <f t="shared" si="3"/>
        <v>1.0458333333333332</v>
      </c>
    </row>
    <row r="210" spans="1:10">
      <c r="A210" s="4">
        <v>43746.666666666664</v>
      </c>
      <c r="B210">
        <v>43746</v>
      </c>
      <c r="C210" s="3">
        <v>0.66666666666666663</v>
      </c>
      <c r="D210" s="3">
        <v>16</v>
      </c>
      <c r="E210" s="3">
        <v>8</v>
      </c>
      <c r="F210" s="3">
        <v>0.2</v>
      </c>
      <c r="G210" s="5">
        <v>0.4</v>
      </c>
      <c r="H210" s="3">
        <v>0.60000000000000009</v>
      </c>
      <c r="I210" s="3">
        <v>1.55139</v>
      </c>
      <c r="J210" s="12">
        <f t="shared" si="3"/>
        <v>1.0583333333333333</v>
      </c>
    </row>
    <row r="211" spans="1:10">
      <c r="A211" s="4">
        <v>43746.708333333336</v>
      </c>
      <c r="B211">
        <v>43746</v>
      </c>
      <c r="C211" s="3">
        <v>0.70833333333333337</v>
      </c>
      <c r="D211" s="3">
        <v>17</v>
      </c>
      <c r="E211" s="3">
        <v>8</v>
      </c>
      <c r="F211" s="3">
        <v>0.5</v>
      </c>
      <c r="G211" s="5">
        <v>0.2</v>
      </c>
      <c r="H211" s="3">
        <v>0.7</v>
      </c>
      <c r="I211" s="3">
        <v>1.55139</v>
      </c>
      <c r="J211" s="12">
        <f t="shared" si="3"/>
        <v>1.0666666666666667</v>
      </c>
    </row>
    <row r="212" spans="1:10">
      <c r="A212" s="4">
        <v>43746.75</v>
      </c>
      <c r="B212">
        <v>43746</v>
      </c>
      <c r="C212" s="3">
        <v>0.75</v>
      </c>
      <c r="D212" s="3">
        <v>18</v>
      </c>
      <c r="E212" s="3">
        <v>8</v>
      </c>
      <c r="F212" s="3">
        <v>0.6</v>
      </c>
      <c r="G212" s="5">
        <v>0.3</v>
      </c>
      <c r="H212" s="3">
        <v>0.89999999999999991</v>
      </c>
      <c r="I212" s="3">
        <v>1.55139</v>
      </c>
      <c r="J212" s="12">
        <f t="shared" si="3"/>
        <v>1.0999999999999999</v>
      </c>
    </row>
    <row r="213" spans="1:10">
      <c r="A213" s="4">
        <v>43746.791666666664</v>
      </c>
      <c r="B213">
        <v>43746</v>
      </c>
      <c r="C213" s="3">
        <v>0.79166666666666663</v>
      </c>
      <c r="D213" s="3">
        <v>19</v>
      </c>
      <c r="E213" s="3">
        <v>8</v>
      </c>
      <c r="F213" s="3">
        <v>0.5</v>
      </c>
      <c r="G213" s="5">
        <v>2.2000000000000002</v>
      </c>
      <c r="H213" s="3">
        <v>2.7</v>
      </c>
      <c r="I213" s="3">
        <v>1.55139</v>
      </c>
      <c r="J213" s="12">
        <f t="shared" si="3"/>
        <v>1.0999999999999999</v>
      </c>
    </row>
    <row r="214" spans="1:10">
      <c r="A214" s="4">
        <v>43746.833333333336</v>
      </c>
      <c r="B214">
        <v>43746</v>
      </c>
      <c r="C214" s="3">
        <v>0.83333333333333337</v>
      </c>
      <c r="D214" s="3">
        <v>20</v>
      </c>
      <c r="E214" s="3">
        <v>8</v>
      </c>
      <c r="F214" s="3">
        <v>0.5</v>
      </c>
      <c r="G214" s="5">
        <v>0.6</v>
      </c>
      <c r="H214" s="3">
        <v>1.1000000000000001</v>
      </c>
      <c r="I214" s="3">
        <v>1.55139</v>
      </c>
      <c r="J214" s="12">
        <f t="shared" si="3"/>
        <v>1.0166666666666664</v>
      </c>
    </row>
    <row r="215" spans="1:10">
      <c r="A215" s="4">
        <v>43746.875</v>
      </c>
      <c r="B215">
        <v>43746</v>
      </c>
      <c r="C215" s="3">
        <v>0.875</v>
      </c>
      <c r="D215" s="3">
        <v>21</v>
      </c>
      <c r="E215" s="3">
        <v>8</v>
      </c>
      <c r="F215" s="3">
        <v>0.5</v>
      </c>
      <c r="G215" s="5">
        <v>0.5</v>
      </c>
      <c r="H215" s="3">
        <v>1</v>
      </c>
      <c r="I215" s="3">
        <v>1.55139</v>
      </c>
      <c r="J215" s="12">
        <f t="shared" si="3"/>
        <v>0.99999999999999989</v>
      </c>
    </row>
    <row r="216" spans="1:10">
      <c r="A216" s="4">
        <v>43746.916666666664</v>
      </c>
      <c r="B216">
        <v>43746</v>
      </c>
      <c r="C216" s="3">
        <v>0.91666666666666663</v>
      </c>
      <c r="D216" s="3">
        <v>22</v>
      </c>
      <c r="E216" s="3">
        <v>8</v>
      </c>
      <c r="F216" s="3">
        <v>0.4</v>
      </c>
      <c r="G216" s="5">
        <v>0.2</v>
      </c>
      <c r="H216" s="3">
        <v>0.60000000000000009</v>
      </c>
      <c r="I216" s="3">
        <v>1.55139</v>
      </c>
      <c r="J216" s="12">
        <f t="shared" si="3"/>
        <v>0.99166666666666659</v>
      </c>
    </row>
    <row r="217" spans="1:10">
      <c r="A217" s="4">
        <v>43746.958333333336</v>
      </c>
      <c r="B217">
        <v>43746</v>
      </c>
      <c r="C217" s="3">
        <v>0.95833333333333337</v>
      </c>
      <c r="D217" s="3">
        <v>23</v>
      </c>
      <c r="E217" s="3">
        <v>8</v>
      </c>
      <c r="F217" s="3">
        <v>0.2</v>
      </c>
      <c r="G217" s="5">
        <v>0.2</v>
      </c>
      <c r="H217" s="3">
        <v>0.4</v>
      </c>
      <c r="I217" s="3">
        <v>1.55139</v>
      </c>
      <c r="J217" s="12">
        <f t="shared" si="3"/>
        <v>1.0416666666666665</v>
      </c>
    </row>
    <row r="218" spans="1:10">
      <c r="A218" s="4">
        <v>43747</v>
      </c>
      <c r="B218">
        <v>43747</v>
      </c>
      <c r="C218" s="3">
        <v>0</v>
      </c>
      <c r="D218" s="3">
        <v>0</v>
      </c>
      <c r="E218" s="3">
        <v>9</v>
      </c>
      <c r="F218" s="3">
        <v>0.2</v>
      </c>
      <c r="G218" s="5">
        <v>0.2</v>
      </c>
      <c r="H218" s="3">
        <v>0.4</v>
      </c>
      <c r="I218" s="3">
        <v>1.55139</v>
      </c>
      <c r="J218" s="12">
        <f t="shared" si="3"/>
        <v>1.075</v>
      </c>
    </row>
    <row r="219" spans="1:10">
      <c r="A219" s="4">
        <v>43747.041666666664</v>
      </c>
      <c r="B219">
        <v>43747</v>
      </c>
      <c r="C219" s="3">
        <v>4.1666666666666664E-2</v>
      </c>
      <c r="D219" s="3">
        <v>1</v>
      </c>
      <c r="E219" s="3">
        <v>9</v>
      </c>
      <c r="F219" s="3">
        <v>0.2</v>
      </c>
      <c r="G219" s="5">
        <v>0.3</v>
      </c>
      <c r="H219" s="3">
        <v>0.5</v>
      </c>
      <c r="I219" s="3">
        <v>1.55139</v>
      </c>
      <c r="J219" s="12">
        <f t="shared" si="3"/>
        <v>1.0916666666666666</v>
      </c>
    </row>
    <row r="220" spans="1:10">
      <c r="A220" s="4">
        <v>43747.083333333336</v>
      </c>
      <c r="B220">
        <v>43747</v>
      </c>
      <c r="C220" s="3">
        <v>8.3333333333333329E-2</v>
      </c>
      <c r="D220" s="3">
        <v>2</v>
      </c>
      <c r="E220" s="3">
        <v>9</v>
      </c>
      <c r="F220" s="3">
        <v>1.5</v>
      </c>
      <c r="G220" s="5">
        <v>0.5</v>
      </c>
      <c r="H220" s="3">
        <v>2</v>
      </c>
      <c r="I220" s="3">
        <v>1.55139</v>
      </c>
      <c r="J220" s="12">
        <f t="shared" si="3"/>
        <v>1.0999999999999999</v>
      </c>
    </row>
    <row r="221" spans="1:10">
      <c r="A221" s="4">
        <v>43747.125</v>
      </c>
      <c r="B221">
        <v>43747</v>
      </c>
      <c r="C221" s="3">
        <v>0.125</v>
      </c>
      <c r="D221" s="3">
        <v>3</v>
      </c>
      <c r="E221" s="3">
        <v>9</v>
      </c>
      <c r="F221" s="3">
        <v>0.2</v>
      </c>
      <c r="G221" s="5">
        <v>0.4</v>
      </c>
      <c r="H221" s="3">
        <v>0.60000000000000009</v>
      </c>
      <c r="I221" s="3">
        <v>1.55139</v>
      </c>
      <c r="J221" s="12">
        <f t="shared" si="3"/>
        <v>1.0416666666666665</v>
      </c>
    </row>
    <row r="222" spans="1:10">
      <c r="A222" s="4">
        <v>43747.166666666664</v>
      </c>
      <c r="B222">
        <v>43747</v>
      </c>
      <c r="C222" s="3">
        <v>0.16666666666666666</v>
      </c>
      <c r="D222" s="3">
        <v>4</v>
      </c>
      <c r="E222" s="3">
        <v>9</v>
      </c>
      <c r="F222" s="3">
        <v>0.2</v>
      </c>
      <c r="G222" s="5">
        <v>0.2</v>
      </c>
      <c r="H222" s="3">
        <v>0.4</v>
      </c>
      <c r="I222" s="3">
        <v>1.55139</v>
      </c>
      <c r="J222" s="12">
        <f t="shared" si="3"/>
        <v>1.0416666666666667</v>
      </c>
    </row>
    <row r="223" spans="1:10">
      <c r="A223" s="4">
        <v>43747.208333333336</v>
      </c>
      <c r="B223">
        <v>43747</v>
      </c>
      <c r="C223" s="3">
        <v>0.20833333333333334</v>
      </c>
      <c r="D223" s="3">
        <v>5</v>
      </c>
      <c r="E223" s="3">
        <v>9</v>
      </c>
      <c r="F223" s="3">
        <v>0.2</v>
      </c>
      <c r="G223" s="5">
        <v>0.2</v>
      </c>
      <c r="H223" s="3">
        <v>0.4</v>
      </c>
      <c r="I223" s="3">
        <v>1.55139</v>
      </c>
      <c r="J223" s="12">
        <f t="shared" si="3"/>
        <v>1.0458333333333334</v>
      </c>
    </row>
    <row r="224" spans="1:10">
      <c r="A224" s="4">
        <v>43747.25</v>
      </c>
      <c r="B224">
        <v>43747</v>
      </c>
      <c r="C224" s="3">
        <v>0.25</v>
      </c>
      <c r="D224" s="3">
        <v>6</v>
      </c>
      <c r="E224" s="3">
        <v>9</v>
      </c>
      <c r="F224" s="3">
        <v>0.5</v>
      </c>
      <c r="G224" s="5">
        <v>1.5</v>
      </c>
      <c r="H224" s="3">
        <v>2</v>
      </c>
      <c r="I224" s="3">
        <v>1.55139</v>
      </c>
      <c r="J224" s="12">
        <f t="shared" si="3"/>
        <v>1.0541666666666669</v>
      </c>
    </row>
    <row r="225" spans="1:10">
      <c r="A225" s="4">
        <v>43747.291666666664</v>
      </c>
      <c r="B225">
        <v>43747</v>
      </c>
      <c r="C225" s="3">
        <v>0.29166666666666669</v>
      </c>
      <c r="D225" s="3">
        <v>7</v>
      </c>
      <c r="E225" s="3">
        <v>9</v>
      </c>
      <c r="F225" s="3">
        <v>0.9</v>
      </c>
      <c r="G225" s="5">
        <v>0.5</v>
      </c>
      <c r="H225" s="3">
        <v>1.4</v>
      </c>
      <c r="I225" s="3">
        <v>1.55139</v>
      </c>
      <c r="J225" s="12">
        <f t="shared" si="3"/>
        <v>0.99166666666666681</v>
      </c>
    </row>
    <row r="226" spans="1:10">
      <c r="A226" s="4">
        <v>43747.333333333336</v>
      </c>
      <c r="B226">
        <v>43747</v>
      </c>
      <c r="C226" s="3">
        <v>0.33333333333333331</v>
      </c>
      <c r="D226" s="3">
        <v>8</v>
      </c>
      <c r="E226" s="3">
        <v>9</v>
      </c>
      <c r="F226" s="3">
        <v>2.7</v>
      </c>
      <c r="G226" s="5">
        <v>0.3</v>
      </c>
      <c r="H226" s="3">
        <v>3</v>
      </c>
      <c r="I226" s="3">
        <v>1.55139</v>
      </c>
      <c r="J226" s="12">
        <f t="shared" si="3"/>
        <v>1.104166666666667</v>
      </c>
    </row>
    <row r="227" spans="1:10">
      <c r="A227" s="4">
        <v>43747.375</v>
      </c>
      <c r="B227">
        <v>43747</v>
      </c>
      <c r="C227" s="3">
        <v>0.375</v>
      </c>
      <c r="D227" s="3">
        <v>9</v>
      </c>
      <c r="E227" s="3">
        <v>9</v>
      </c>
      <c r="F227" s="3">
        <v>0.5</v>
      </c>
      <c r="G227" s="5">
        <v>1.9</v>
      </c>
      <c r="H227" s="3">
        <v>2.4</v>
      </c>
      <c r="I227" s="3">
        <v>1.55139</v>
      </c>
      <c r="J227" s="12">
        <f t="shared" si="3"/>
        <v>1.0291666666666666</v>
      </c>
    </row>
    <row r="228" spans="1:10">
      <c r="A228" s="4">
        <v>43747.416666666664</v>
      </c>
      <c r="B228">
        <v>43747</v>
      </c>
      <c r="C228" s="3">
        <v>0.41666666666666669</v>
      </c>
      <c r="D228" s="3">
        <v>10</v>
      </c>
      <c r="E228" s="3">
        <v>9</v>
      </c>
      <c r="F228" s="3">
        <v>0.3</v>
      </c>
      <c r="G228" s="5">
        <v>0.4</v>
      </c>
      <c r="H228" s="3">
        <v>0.7</v>
      </c>
      <c r="I228" s="3">
        <v>1.55139</v>
      </c>
      <c r="J228" s="12">
        <f t="shared" si="3"/>
        <v>1.0583333333333333</v>
      </c>
    </row>
    <row r="229" spans="1:10">
      <c r="A229" s="4">
        <v>43747.458333333336</v>
      </c>
      <c r="B229">
        <v>43747</v>
      </c>
      <c r="C229" s="3">
        <v>0.45833333333333331</v>
      </c>
      <c r="D229" s="3">
        <v>11</v>
      </c>
      <c r="E229" s="3">
        <v>9</v>
      </c>
      <c r="F229" s="3">
        <v>0.1</v>
      </c>
      <c r="G229" s="5">
        <v>0.4</v>
      </c>
      <c r="H229" s="3">
        <v>0.5</v>
      </c>
      <c r="I229" s="3">
        <v>1.55139</v>
      </c>
      <c r="J229" s="12">
        <f t="shared" si="3"/>
        <v>1.0541666666666667</v>
      </c>
    </row>
    <row r="230" spans="1:10">
      <c r="A230" s="4">
        <v>43747.5</v>
      </c>
      <c r="B230">
        <v>43747</v>
      </c>
      <c r="C230" s="3">
        <v>0.5</v>
      </c>
      <c r="D230" s="3">
        <v>12</v>
      </c>
      <c r="E230" s="3">
        <v>9</v>
      </c>
      <c r="F230" s="3">
        <v>0.4</v>
      </c>
      <c r="G230" s="5">
        <v>0.1</v>
      </c>
      <c r="H230" s="3">
        <v>0.5</v>
      </c>
      <c r="I230" s="3">
        <v>1.55139</v>
      </c>
      <c r="J230" s="12">
        <f t="shared" si="3"/>
        <v>1.0625</v>
      </c>
    </row>
    <row r="231" spans="1:10">
      <c r="A231" s="4">
        <v>43747.541666666664</v>
      </c>
      <c r="B231">
        <v>43747</v>
      </c>
      <c r="C231" s="3">
        <v>0.54166666666666663</v>
      </c>
      <c r="D231" s="3">
        <v>13</v>
      </c>
      <c r="E231" s="3">
        <v>9</v>
      </c>
      <c r="F231" s="3">
        <v>0.4</v>
      </c>
      <c r="G231" s="5">
        <v>0.3</v>
      </c>
      <c r="H231" s="3">
        <v>0.7</v>
      </c>
      <c r="I231" s="3">
        <v>1.55139</v>
      </c>
      <c r="J231" s="12">
        <f t="shared" si="3"/>
        <v>1.075</v>
      </c>
    </row>
    <row r="232" spans="1:10">
      <c r="A232" s="4">
        <v>43747.583333333336</v>
      </c>
      <c r="B232">
        <v>43747</v>
      </c>
      <c r="C232" s="3">
        <v>0.58333333333333337</v>
      </c>
      <c r="D232" s="3">
        <v>14</v>
      </c>
      <c r="E232" s="3">
        <v>9</v>
      </c>
      <c r="F232" s="3">
        <v>0.4</v>
      </c>
      <c r="G232" s="5">
        <v>0.6</v>
      </c>
      <c r="H232" s="3">
        <v>1</v>
      </c>
      <c r="I232" s="3">
        <v>1.55139</v>
      </c>
      <c r="J232" s="12">
        <f t="shared" si="3"/>
        <v>1.0791666666666668</v>
      </c>
    </row>
    <row r="233" spans="1:10">
      <c r="A233" s="4">
        <v>43747.625</v>
      </c>
      <c r="B233">
        <v>43747</v>
      </c>
      <c r="C233" s="3">
        <v>0.625</v>
      </c>
      <c r="D233" s="3">
        <v>15</v>
      </c>
      <c r="E233" s="3">
        <v>9</v>
      </c>
      <c r="F233" s="3">
        <v>0.4</v>
      </c>
      <c r="G233" s="5">
        <v>0.5</v>
      </c>
      <c r="H233" s="3">
        <v>0.9</v>
      </c>
      <c r="I233" s="3">
        <v>1.55139</v>
      </c>
      <c r="J233" s="12">
        <f t="shared" si="3"/>
        <v>1.075</v>
      </c>
    </row>
    <row r="234" spans="1:10">
      <c r="A234" s="4">
        <v>43747.666666666664</v>
      </c>
      <c r="B234">
        <v>43747</v>
      </c>
      <c r="C234" s="3">
        <v>0.66666666666666663</v>
      </c>
      <c r="D234" s="3">
        <v>16</v>
      </c>
      <c r="E234" s="3">
        <v>9</v>
      </c>
      <c r="F234" s="3">
        <v>0.4</v>
      </c>
      <c r="G234" s="5">
        <v>0.4</v>
      </c>
      <c r="H234" s="3">
        <v>0.8</v>
      </c>
      <c r="I234" s="3">
        <v>1.55139</v>
      </c>
      <c r="J234" s="12">
        <f t="shared" si="3"/>
        <v>1.1208333333333333</v>
      </c>
    </row>
    <row r="235" spans="1:10">
      <c r="A235" s="4">
        <v>43747.708333333336</v>
      </c>
      <c r="B235">
        <v>43747</v>
      </c>
      <c r="C235" s="3">
        <v>0.70833333333333337</v>
      </c>
      <c r="D235" s="3">
        <v>17</v>
      </c>
      <c r="E235" s="3">
        <v>9</v>
      </c>
      <c r="F235" s="3">
        <v>1.2</v>
      </c>
      <c r="G235" s="5">
        <v>0.3</v>
      </c>
      <c r="H235" s="3">
        <v>1.5</v>
      </c>
      <c r="I235" s="3">
        <v>1.55139</v>
      </c>
      <c r="J235" s="12">
        <f t="shared" si="3"/>
        <v>1.1208333333333333</v>
      </c>
    </row>
    <row r="236" spans="1:10">
      <c r="A236" s="4">
        <v>43747.75</v>
      </c>
      <c r="B236">
        <v>43747</v>
      </c>
      <c r="C236" s="3">
        <v>0.75</v>
      </c>
      <c r="D236" s="3">
        <v>18</v>
      </c>
      <c r="E236" s="3">
        <v>9</v>
      </c>
      <c r="F236" s="3">
        <v>0.5</v>
      </c>
      <c r="G236" s="5">
        <v>0.4</v>
      </c>
      <c r="H236" s="3">
        <v>0.9</v>
      </c>
      <c r="I236" s="3">
        <v>1.55139</v>
      </c>
      <c r="J236" s="12">
        <f t="shared" si="3"/>
        <v>1.1458333333333333</v>
      </c>
    </row>
    <row r="237" spans="1:10">
      <c r="A237" s="4">
        <v>43747.791666666664</v>
      </c>
      <c r="B237">
        <v>43747</v>
      </c>
      <c r="C237" s="3">
        <v>0.79166666666666663</v>
      </c>
      <c r="D237" s="3">
        <v>19</v>
      </c>
      <c r="E237" s="3">
        <v>9</v>
      </c>
      <c r="F237" s="3">
        <v>0.3</v>
      </c>
      <c r="G237" s="5">
        <v>0.4</v>
      </c>
      <c r="H237" s="3">
        <v>0.7</v>
      </c>
      <c r="I237" s="3">
        <v>1.55139</v>
      </c>
      <c r="J237" s="12">
        <f t="shared" si="3"/>
        <v>1.1875</v>
      </c>
    </row>
    <row r="238" spans="1:10">
      <c r="A238" s="4">
        <v>43747.833333333336</v>
      </c>
      <c r="B238">
        <v>43747</v>
      </c>
      <c r="C238" s="3">
        <v>0.83333333333333337</v>
      </c>
      <c r="D238" s="3">
        <v>20</v>
      </c>
      <c r="E238" s="3">
        <v>9</v>
      </c>
      <c r="F238" s="3">
        <v>0.4</v>
      </c>
      <c r="G238" s="5">
        <v>0.3</v>
      </c>
      <c r="H238" s="3">
        <v>0.7</v>
      </c>
      <c r="I238" s="3">
        <v>1.55139</v>
      </c>
      <c r="J238" s="12">
        <f t="shared" si="3"/>
        <v>1.2166666666666666</v>
      </c>
    </row>
    <row r="239" spans="1:10">
      <c r="A239" s="4">
        <v>43747.875</v>
      </c>
      <c r="B239">
        <v>43747</v>
      </c>
      <c r="C239" s="3">
        <v>0.875</v>
      </c>
      <c r="D239" s="3">
        <v>21</v>
      </c>
      <c r="E239" s="3">
        <v>9</v>
      </c>
      <c r="F239" s="3">
        <v>0.4</v>
      </c>
      <c r="G239" s="5">
        <v>0.4</v>
      </c>
      <c r="H239" s="3">
        <v>0.8</v>
      </c>
      <c r="I239" s="3">
        <v>1.55139</v>
      </c>
      <c r="J239" s="12">
        <f t="shared" si="3"/>
        <v>1.2208333333333332</v>
      </c>
    </row>
    <row r="240" spans="1:10">
      <c r="A240" s="4">
        <v>43747.916666666664</v>
      </c>
      <c r="B240">
        <v>43747</v>
      </c>
      <c r="C240" s="3">
        <v>0.91666666666666663</v>
      </c>
      <c r="D240" s="3">
        <v>22</v>
      </c>
      <c r="E240" s="3">
        <v>9</v>
      </c>
      <c r="F240" s="3">
        <v>0.4</v>
      </c>
      <c r="G240" s="5">
        <v>1.4</v>
      </c>
      <c r="H240" s="3">
        <v>1.7999999999999998</v>
      </c>
      <c r="I240" s="3">
        <v>1.55139</v>
      </c>
      <c r="J240" s="12">
        <f t="shared" si="3"/>
        <v>1.2166666666666666</v>
      </c>
    </row>
    <row r="241" spans="1:10">
      <c r="A241" s="4">
        <v>43747.958333333336</v>
      </c>
      <c r="B241">
        <v>43747</v>
      </c>
      <c r="C241" s="3">
        <v>0.95833333333333337</v>
      </c>
      <c r="D241" s="3">
        <v>23</v>
      </c>
      <c r="E241" s="3">
        <v>9</v>
      </c>
      <c r="F241" s="3">
        <v>0.7</v>
      </c>
      <c r="G241" s="5">
        <v>0.5</v>
      </c>
      <c r="H241" s="3">
        <v>1.2</v>
      </c>
      <c r="I241" s="3">
        <v>1.55139</v>
      </c>
      <c r="J241" s="12">
        <f t="shared" si="3"/>
        <v>1.1916666666666664</v>
      </c>
    </row>
    <row r="242" spans="1:10">
      <c r="A242" s="4">
        <v>43748</v>
      </c>
      <c r="B242">
        <v>43748</v>
      </c>
      <c r="C242" s="3">
        <v>0</v>
      </c>
      <c r="D242" s="3">
        <v>0</v>
      </c>
      <c r="E242" s="3">
        <v>10</v>
      </c>
      <c r="F242" s="3">
        <v>0.3</v>
      </c>
      <c r="G242" s="5">
        <v>0.5</v>
      </c>
      <c r="H242" s="3">
        <v>0.8</v>
      </c>
      <c r="I242" s="3">
        <v>1.55139</v>
      </c>
      <c r="J242" s="12">
        <f t="shared" si="3"/>
        <v>1.2333333333333332</v>
      </c>
    </row>
    <row r="243" spans="1:10">
      <c r="A243" s="4">
        <v>43748.041666666664</v>
      </c>
      <c r="B243">
        <v>43748</v>
      </c>
      <c r="C243" s="3">
        <v>4.1666666666666664E-2</v>
      </c>
      <c r="D243" s="3">
        <v>1</v>
      </c>
      <c r="E243" s="3">
        <v>10</v>
      </c>
      <c r="F243" s="3">
        <v>0.3</v>
      </c>
      <c r="G243" s="5">
        <v>0.4</v>
      </c>
      <c r="H243" s="3">
        <v>0.7</v>
      </c>
      <c r="I243" s="3">
        <v>1.55139</v>
      </c>
      <c r="J243" s="12">
        <f t="shared" si="3"/>
        <v>1.2249999999999999</v>
      </c>
    </row>
    <row r="244" spans="1:10">
      <c r="A244" s="4">
        <v>43748.083333333336</v>
      </c>
      <c r="B244">
        <v>43748</v>
      </c>
      <c r="C244" s="3">
        <v>8.3333333333333329E-2</v>
      </c>
      <c r="D244" s="3">
        <v>2</v>
      </c>
      <c r="E244" s="3">
        <v>10</v>
      </c>
      <c r="F244" s="3">
        <v>0.3</v>
      </c>
      <c r="G244" s="5">
        <v>0.3</v>
      </c>
      <c r="H244" s="3">
        <v>0.6</v>
      </c>
      <c r="I244" s="3">
        <v>1.55139</v>
      </c>
      <c r="J244" s="12">
        <f t="shared" si="3"/>
        <v>1.2249999999999999</v>
      </c>
    </row>
    <row r="245" spans="1:10">
      <c r="A245" s="4">
        <v>43748.125</v>
      </c>
      <c r="B245">
        <v>43748</v>
      </c>
      <c r="C245" s="3">
        <v>0.125</v>
      </c>
      <c r="D245" s="3">
        <v>3</v>
      </c>
      <c r="E245" s="3">
        <v>10</v>
      </c>
      <c r="F245" s="3">
        <v>0.3</v>
      </c>
      <c r="G245" s="5">
        <v>0.3</v>
      </c>
      <c r="H245" s="3">
        <v>0.6</v>
      </c>
      <c r="I245" s="3">
        <v>1.55139</v>
      </c>
      <c r="J245" s="12">
        <f t="shared" si="3"/>
        <v>1.2374999999999998</v>
      </c>
    </row>
    <row r="246" spans="1:10">
      <c r="A246" s="4">
        <v>43748.166666666664</v>
      </c>
      <c r="B246">
        <v>43748</v>
      </c>
      <c r="C246" s="3">
        <v>0.16666666666666666</v>
      </c>
      <c r="D246" s="3">
        <v>4</v>
      </c>
      <c r="E246" s="3">
        <v>10</v>
      </c>
      <c r="F246" s="3">
        <v>0.3</v>
      </c>
      <c r="G246" s="5">
        <v>0.2</v>
      </c>
      <c r="H246" s="3">
        <v>0.5</v>
      </c>
      <c r="I246" s="3">
        <v>1.55139</v>
      </c>
      <c r="J246" s="12">
        <f t="shared" si="3"/>
        <v>1.2333333333333332</v>
      </c>
    </row>
    <row r="247" spans="1:10">
      <c r="A247" s="4">
        <v>43748.208333333336</v>
      </c>
      <c r="B247">
        <v>43748</v>
      </c>
      <c r="C247" s="3">
        <v>0.20833333333333334</v>
      </c>
      <c r="D247" s="3">
        <v>5</v>
      </c>
      <c r="E247" s="3">
        <v>10</v>
      </c>
      <c r="F247" s="3">
        <v>0.3</v>
      </c>
      <c r="G247" s="5">
        <v>0.3</v>
      </c>
      <c r="H247" s="3">
        <v>0.6</v>
      </c>
      <c r="I247" s="3">
        <v>1.55139</v>
      </c>
      <c r="J247" s="12">
        <f t="shared" si="3"/>
        <v>1.2375</v>
      </c>
    </row>
    <row r="248" spans="1:10">
      <c r="A248" s="4">
        <v>43748.25</v>
      </c>
      <c r="B248">
        <v>43748</v>
      </c>
      <c r="C248" s="3">
        <v>0.25</v>
      </c>
      <c r="D248" s="3">
        <v>6</v>
      </c>
      <c r="E248" s="3">
        <v>10</v>
      </c>
      <c r="F248" s="3">
        <v>0.2</v>
      </c>
      <c r="G248" s="5">
        <v>0.3</v>
      </c>
      <c r="H248" s="3">
        <v>0.5</v>
      </c>
      <c r="I248" s="3">
        <v>1.55139</v>
      </c>
      <c r="J248" s="12">
        <f t="shared" si="3"/>
        <v>1.2333333333333332</v>
      </c>
    </row>
    <row r="249" spans="1:10">
      <c r="A249" s="4">
        <v>43748.291666666664</v>
      </c>
      <c r="B249">
        <v>43748</v>
      </c>
      <c r="C249" s="3">
        <v>0.29166666666666669</v>
      </c>
      <c r="D249" s="3">
        <v>7</v>
      </c>
      <c r="E249" s="3">
        <v>10</v>
      </c>
      <c r="F249" s="3">
        <v>2.4</v>
      </c>
      <c r="G249" s="5">
        <v>1.7</v>
      </c>
      <c r="H249" s="3">
        <v>4.0999999999999996</v>
      </c>
      <c r="I249" s="3">
        <v>1.55139</v>
      </c>
      <c r="J249" s="12">
        <f t="shared" si="3"/>
        <v>1.2583333333333333</v>
      </c>
    </row>
    <row r="250" spans="1:10">
      <c r="A250" s="4">
        <v>43748.333333333336</v>
      </c>
      <c r="B250">
        <v>43748</v>
      </c>
      <c r="C250" s="3">
        <v>0.33333333333333331</v>
      </c>
      <c r="D250" s="3">
        <v>8</v>
      </c>
      <c r="E250" s="3">
        <v>10</v>
      </c>
      <c r="F250" s="3">
        <v>0.5</v>
      </c>
      <c r="G250" s="5">
        <v>0.7</v>
      </c>
      <c r="H250" s="3">
        <v>1.2</v>
      </c>
      <c r="I250" s="3">
        <v>1.55139</v>
      </c>
      <c r="J250" s="12">
        <f t="shared" si="3"/>
        <v>1.2666666666666668</v>
      </c>
    </row>
    <row r="251" spans="1:10">
      <c r="A251" s="4">
        <v>43748.375</v>
      </c>
      <c r="B251">
        <v>43748</v>
      </c>
      <c r="C251" s="3">
        <v>0.375</v>
      </c>
      <c r="D251" s="3">
        <v>9</v>
      </c>
      <c r="E251" s="3">
        <v>10</v>
      </c>
      <c r="F251" s="3">
        <v>2.6</v>
      </c>
      <c r="G251" s="5">
        <v>0.5</v>
      </c>
      <c r="H251" s="3">
        <v>3.1</v>
      </c>
      <c r="I251" s="3">
        <v>1.55139</v>
      </c>
      <c r="J251" s="12">
        <f t="shared" si="3"/>
        <v>1.2541666666666667</v>
      </c>
    </row>
    <row r="252" spans="1:10">
      <c r="A252" s="4">
        <v>43748.416666666664</v>
      </c>
      <c r="B252">
        <v>43748</v>
      </c>
      <c r="C252" s="3">
        <v>0.41666666666666669</v>
      </c>
      <c r="D252" s="3">
        <v>10</v>
      </c>
      <c r="E252" s="3">
        <v>10</v>
      </c>
      <c r="F252" s="3">
        <v>0.4</v>
      </c>
      <c r="G252" s="5">
        <v>0.2</v>
      </c>
      <c r="H252" s="3">
        <v>0.60000000000000009</v>
      </c>
      <c r="I252" s="3">
        <v>1.55139</v>
      </c>
      <c r="J252" s="12">
        <f t="shared" si="3"/>
        <v>1.2333333333333336</v>
      </c>
    </row>
    <row r="253" spans="1:10">
      <c r="A253" s="4">
        <v>43748.458333333336</v>
      </c>
      <c r="B253">
        <v>43748</v>
      </c>
      <c r="C253" s="3">
        <v>0.45833333333333331</v>
      </c>
      <c r="D253" s="3">
        <v>11</v>
      </c>
      <c r="E253" s="3">
        <v>10</v>
      </c>
      <c r="F253" s="3">
        <v>0.5</v>
      </c>
      <c r="G253" s="5">
        <v>0.2</v>
      </c>
      <c r="H253" s="3">
        <v>0.7</v>
      </c>
      <c r="I253" s="3">
        <v>1.55139</v>
      </c>
      <c r="J253" s="12">
        <f t="shared" si="3"/>
        <v>1.3583333333333334</v>
      </c>
    </row>
    <row r="254" spans="1:10">
      <c r="A254" s="4">
        <v>43748.5</v>
      </c>
      <c r="B254">
        <v>43748</v>
      </c>
      <c r="C254" s="3">
        <v>0.5</v>
      </c>
      <c r="D254" s="3">
        <v>12</v>
      </c>
      <c r="E254" s="3">
        <v>10</v>
      </c>
      <c r="F254" s="3">
        <v>0.4</v>
      </c>
      <c r="G254" s="5">
        <v>0.4</v>
      </c>
      <c r="H254" s="3">
        <v>0.8</v>
      </c>
      <c r="I254" s="3">
        <v>1.55139</v>
      </c>
      <c r="J254" s="12">
        <f t="shared" si="3"/>
        <v>1.3958333333333337</v>
      </c>
    </row>
    <row r="255" spans="1:10">
      <c r="A255" s="4">
        <v>43748.541666666664</v>
      </c>
      <c r="B255">
        <v>43748</v>
      </c>
      <c r="C255" s="3">
        <v>0.54166666666666663</v>
      </c>
      <c r="D255" s="3">
        <v>13</v>
      </c>
      <c r="E255" s="3">
        <v>10</v>
      </c>
      <c r="F255" s="3">
        <v>0.4</v>
      </c>
      <c r="G255" s="5">
        <v>0.4</v>
      </c>
      <c r="H255" s="3">
        <v>0.8</v>
      </c>
      <c r="I255" s="3">
        <v>1.55139</v>
      </c>
      <c r="J255" s="12">
        <f t="shared" si="3"/>
        <v>1.4041666666666668</v>
      </c>
    </row>
    <row r="256" spans="1:10">
      <c r="A256" s="4">
        <v>43748.583333333336</v>
      </c>
      <c r="B256">
        <v>43748</v>
      </c>
      <c r="C256" s="3">
        <v>0.58333333333333337</v>
      </c>
      <c r="D256" s="3">
        <v>14</v>
      </c>
      <c r="E256" s="3">
        <v>10</v>
      </c>
      <c r="F256" s="3">
        <v>0.5</v>
      </c>
      <c r="G256" s="5">
        <v>0.4</v>
      </c>
      <c r="H256" s="3">
        <v>0.9</v>
      </c>
      <c r="I256" s="3">
        <v>1.55139</v>
      </c>
      <c r="J256" s="12">
        <f t="shared" si="3"/>
        <v>1.4083333333333334</v>
      </c>
    </row>
    <row r="257" spans="1:10">
      <c r="A257" s="4">
        <v>43748.625</v>
      </c>
      <c r="B257">
        <v>43748</v>
      </c>
      <c r="C257" s="3">
        <v>0.625</v>
      </c>
      <c r="D257" s="3">
        <v>15</v>
      </c>
      <c r="E257" s="3">
        <v>10</v>
      </c>
      <c r="F257" s="3">
        <v>1.2</v>
      </c>
      <c r="G257" s="5">
        <v>0.8</v>
      </c>
      <c r="H257" s="3">
        <v>2</v>
      </c>
      <c r="I257" s="3">
        <v>1.55139</v>
      </c>
      <c r="J257" s="12">
        <f t="shared" si="3"/>
        <v>1.4083333333333334</v>
      </c>
    </row>
    <row r="258" spans="1:10">
      <c r="A258" s="4">
        <v>43748.666666666664</v>
      </c>
      <c r="B258">
        <v>43748</v>
      </c>
      <c r="C258" s="3">
        <v>0.66666666666666663</v>
      </c>
      <c r="D258" s="3">
        <v>16</v>
      </c>
      <c r="E258" s="3">
        <v>10</v>
      </c>
      <c r="F258" s="3">
        <v>0.4</v>
      </c>
      <c r="G258" s="5">
        <v>0.4</v>
      </c>
      <c r="H258" s="3">
        <v>0.8</v>
      </c>
      <c r="I258" s="3">
        <v>1.55139</v>
      </c>
      <c r="J258" s="12">
        <f t="shared" ref="J258:J321" si="4">AVERAGE(H258:H281)</f>
        <v>1.3583333333333334</v>
      </c>
    </row>
    <row r="259" spans="1:10">
      <c r="A259" s="4">
        <v>43748.708333333336</v>
      </c>
      <c r="B259">
        <v>43748</v>
      </c>
      <c r="C259" s="3">
        <v>0.70833333333333337</v>
      </c>
      <c r="D259" s="3">
        <v>17</v>
      </c>
      <c r="E259" s="3">
        <v>10</v>
      </c>
      <c r="F259" s="3">
        <v>0.4</v>
      </c>
      <c r="G259" s="5">
        <v>1.7</v>
      </c>
      <c r="H259" s="3">
        <v>2.1</v>
      </c>
      <c r="I259" s="3">
        <v>1.55139</v>
      </c>
      <c r="J259" s="12">
        <f t="shared" si="4"/>
        <v>1.3583333333333334</v>
      </c>
    </row>
    <row r="260" spans="1:10">
      <c r="A260" s="4">
        <v>43748.75</v>
      </c>
      <c r="B260">
        <v>43748</v>
      </c>
      <c r="C260" s="3">
        <v>0.75</v>
      </c>
      <c r="D260" s="3">
        <v>18</v>
      </c>
      <c r="E260" s="3">
        <v>10</v>
      </c>
      <c r="F260" s="3">
        <v>1.3</v>
      </c>
      <c r="G260" s="5">
        <v>0.6</v>
      </c>
      <c r="H260" s="3">
        <v>1.9</v>
      </c>
      <c r="I260" s="3">
        <v>1.55139</v>
      </c>
      <c r="J260" s="12">
        <f t="shared" si="4"/>
        <v>1.3416666666666668</v>
      </c>
    </row>
    <row r="261" spans="1:10">
      <c r="A261" s="4">
        <v>43748.791666666664</v>
      </c>
      <c r="B261">
        <v>43748</v>
      </c>
      <c r="C261" s="3">
        <v>0.79166666666666663</v>
      </c>
      <c r="D261" s="3">
        <v>19</v>
      </c>
      <c r="E261" s="3">
        <v>10</v>
      </c>
      <c r="F261" s="3">
        <v>1</v>
      </c>
      <c r="G261" s="5">
        <v>0.4</v>
      </c>
      <c r="H261" s="3">
        <v>1.4</v>
      </c>
      <c r="I261" s="3">
        <v>1.55139</v>
      </c>
      <c r="J261" s="12">
        <f t="shared" si="4"/>
        <v>1.2875000000000001</v>
      </c>
    </row>
    <row r="262" spans="1:10">
      <c r="A262" s="4">
        <v>43748.833333333336</v>
      </c>
      <c r="B262">
        <v>43748</v>
      </c>
      <c r="C262" s="3">
        <v>0.83333333333333337</v>
      </c>
      <c r="D262" s="3">
        <v>20</v>
      </c>
      <c r="E262" s="3">
        <v>10</v>
      </c>
      <c r="F262" s="3">
        <v>0.4</v>
      </c>
      <c r="G262" s="5">
        <v>0.4</v>
      </c>
      <c r="H262" s="3">
        <v>0.8</v>
      </c>
      <c r="I262" s="3">
        <v>1.55139</v>
      </c>
      <c r="J262" s="12">
        <f t="shared" si="4"/>
        <v>1.2500000000000002</v>
      </c>
    </row>
    <row r="263" spans="1:10">
      <c r="A263" s="4">
        <v>43748.875</v>
      </c>
      <c r="B263">
        <v>43748</v>
      </c>
      <c r="C263" s="3">
        <v>0.875</v>
      </c>
      <c r="D263" s="3">
        <v>21</v>
      </c>
      <c r="E263" s="3">
        <v>10</v>
      </c>
      <c r="F263" s="3">
        <v>0.2</v>
      </c>
      <c r="G263" s="5">
        <v>0.5</v>
      </c>
      <c r="H263" s="3">
        <v>0.7</v>
      </c>
      <c r="I263" s="3">
        <v>1.55139</v>
      </c>
      <c r="J263" s="12">
        <f t="shared" si="4"/>
        <v>1.2375</v>
      </c>
    </row>
    <row r="264" spans="1:10">
      <c r="A264" s="4">
        <v>43748.916666666664</v>
      </c>
      <c r="B264">
        <v>43748</v>
      </c>
      <c r="C264" s="3">
        <v>0.91666666666666663</v>
      </c>
      <c r="D264" s="3">
        <v>22</v>
      </c>
      <c r="E264" s="3">
        <v>10</v>
      </c>
      <c r="F264" s="3">
        <v>0.6</v>
      </c>
      <c r="G264" s="5">
        <v>0.6</v>
      </c>
      <c r="H264" s="3">
        <v>1.2</v>
      </c>
      <c r="I264" s="3">
        <v>1.55139</v>
      </c>
      <c r="J264" s="12">
        <f t="shared" si="4"/>
        <v>1.2375</v>
      </c>
    </row>
    <row r="265" spans="1:10">
      <c r="A265" s="4">
        <v>43748.958333333336</v>
      </c>
      <c r="B265">
        <v>43748</v>
      </c>
      <c r="C265" s="3">
        <v>0.95833333333333337</v>
      </c>
      <c r="D265" s="3">
        <v>23</v>
      </c>
      <c r="E265" s="3">
        <v>10</v>
      </c>
      <c r="F265" s="3">
        <v>1.7</v>
      </c>
      <c r="G265" s="5">
        <v>0.5</v>
      </c>
      <c r="H265" s="3">
        <v>2.2000000000000002</v>
      </c>
      <c r="I265" s="3">
        <v>1.55139</v>
      </c>
      <c r="J265" s="12">
        <f t="shared" si="4"/>
        <v>1.2249999999999999</v>
      </c>
    </row>
    <row r="266" spans="1:10">
      <c r="A266" s="4">
        <v>43749</v>
      </c>
      <c r="B266">
        <v>43749</v>
      </c>
      <c r="C266" s="3">
        <v>0</v>
      </c>
      <c r="D266" s="3">
        <v>0</v>
      </c>
      <c r="E266" s="3">
        <v>11</v>
      </c>
      <c r="F266" s="3">
        <v>0.4</v>
      </c>
      <c r="G266" s="5">
        <v>0.2</v>
      </c>
      <c r="H266" s="3">
        <v>0.60000000000000009</v>
      </c>
      <c r="I266" s="3">
        <v>1.55139</v>
      </c>
      <c r="J266" s="12">
        <f t="shared" si="4"/>
        <v>1.1624999999999999</v>
      </c>
    </row>
    <row r="267" spans="1:10">
      <c r="A267" s="4">
        <v>43749.041666666664</v>
      </c>
      <c r="B267">
        <v>43749</v>
      </c>
      <c r="C267" s="3">
        <v>4.1666666666666664E-2</v>
      </c>
      <c r="D267" s="3">
        <v>1</v>
      </c>
      <c r="E267" s="3">
        <v>11</v>
      </c>
      <c r="F267" s="3">
        <v>0.5</v>
      </c>
      <c r="G267" s="5">
        <v>0.2</v>
      </c>
      <c r="H267" s="3">
        <v>0.7</v>
      </c>
      <c r="I267" s="3">
        <v>1.55139</v>
      </c>
      <c r="J267" s="12">
        <f t="shared" si="4"/>
        <v>1.1624999999999999</v>
      </c>
    </row>
    <row r="268" spans="1:10">
      <c r="A268" s="4">
        <v>43749.083333333336</v>
      </c>
      <c r="B268">
        <v>43749</v>
      </c>
      <c r="C268" s="3">
        <v>8.3333333333333329E-2</v>
      </c>
      <c r="D268" s="3">
        <v>2</v>
      </c>
      <c r="E268" s="3">
        <v>11</v>
      </c>
      <c r="F268" s="3">
        <v>0.5</v>
      </c>
      <c r="G268" s="5">
        <v>0.4</v>
      </c>
      <c r="H268" s="3">
        <v>0.9</v>
      </c>
      <c r="I268" s="3">
        <v>1.55139</v>
      </c>
      <c r="J268" s="12">
        <f t="shared" si="4"/>
        <v>1.2</v>
      </c>
    </row>
    <row r="269" spans="1:10">
      <c r="A269" s="4">
        <v>43749.125</v>
      </c>
      <c r="B269">
        <v>43749</v>
      </c>
      <c r="C269" s="3">
        <v>0.125</v>
      </c>
      <c r="D269" s="3">
        <v>3</v>
      </c>
      <c r="E269" s="3">
        <v>11</v>
      </c>
      <c r="F269" s="3">
        <v>0.2</v>
      </c>
      <c r="G269" s="5">
        <v>0.3</v>
      </c>
      <c r="H269" s="3">
        <v>0.5</v>
      </c>
      <c r="I269" s="3">
        <v>1.55139</v>
      </c>
      <c r="J269" s="12">
        <f t="shared" si="4"/>
        <v>1.1833333333333333</v>
      </c>
    </row>
    <row r="270" spans="1:10">
      <c r="A270" s="4">
        <v>43749.166666666664</v>
      </c>
      <c r="B270">
        <v>43749</v>
      </c>
      <c r="C270" s="3">
        <v>0.16666666666666666</v>
      </c>
      <c r="D270" s="3">
        <v>4</v>
      </c>
      <c r="E270" s="3">
        <v>11</v>
      </c>
      <c r="F270" s="3">
        <v>0.2</v>
      </c>
      <c r="G270" s="5">
        <v>0.4</v>
      </c>
      <c r="H270" s="3">
        <v>0.60000000000000009</v>
      </c>
      <c r="I270" s="3">
        <v>1.55139</v>
      </c>
      <c r="J270" s="12">
        <f t="shared" si="4"/>
        <v>1.1833333333333333</v>
      </c>
    </row>
    <row r="271" spans="1:10">
      <c r="A271" s="4">
        <v>43749.208333333336</v>
      </c>
      <c r="B271">
        <v>43749</v>
      </c>
      <c r="C271" s="3">
        <v>0.20833333333333334</v>
      </c>
      <c r="D271" s="3">
        <v>5</v>
      </c>
      <c r="E271" s="3">
        <v>11</v>
      </c>
      <c r="F271" s="3">
        <v>0.3</v>
      </c>
      <c r="G271" s="5">
        <v>0.2</v>
      </c>
      <c r="H271" s="3">
        <v>0.5</v>
      </c>
      <c r="I271" s="3">
        <v>1.55139</v>
      </c>
      <c r="J271" s="12">
        <f t="shared" si="4"/>
        <v>1.175</v>
      </c>
    </row>
    <row r="272" spans="1:10">
      <c r="A272" s="4">
        <v>43749.25</v>
      </c>
      <c r="B272">
        <v>43749</v>
      </c>
      <c r="C272" s="3">
        <v>0.25</v>
      </c>
      <c r="D272" s="3">
        <v>6</v>
      </c>
      <c r="E272" s="3">
        <v>11</v>
      </c>
      <c r="F272" s="3">
        <v>0.5</v>
      </c>
      <c r="G272" s="5">
        <v>0.6</v>
      </c>
      <c r="H272" s="3">
        <v>1.1000000000000001</v>
      </c>
      <c r="I272" s="3">
        <v>1.55139</v>
      </c>
      <c r="J272" s="12">
        <f t="shared" si="4"/>
        <v>1.175</v>
      </c>
    </row>
    <row r="273" spans="1:10">
      <c r="A273" s="4">
        <v>43749.291666666664</v>
      </c>
      <c r="B273">
        <v>43749</v>
      </c>
      <c r="C273" s="3">
        <v>0.29166666666666669</v>
      </c>
      <c r="D273" s="3">
        <v>7</v>
      </c>
      <c r="E273" s="3">
        <v>11</v>
      </c>
      <c r="F273" s="3">
        <v>2.6</v>
      </c>
      <c r="G273" s="5">
        <v>1.7</v>
      </c>
      <c r="H273" s="3">
        <v>4.3</v>
      </c>
      <c r="I273" s="3">
        <v>1.55139</v>
      </c>
      <c r="J273" s="12">
        <f t="shared" si="4"/>
        <v>1.1458333333333333</v>
      </c>
    </row>
    <row r="274" spans="1:10">
      <c r="A274" s="4">
        <v>43749.333333333336</v>
      </c>
      <c r="B274">
        <v>43749</v>
      </c>
      <c r="C274" s="3">
        <v>0.33333333333333331</v>
      </c>
      <c r="D274" s="3">
        <v>8</v>
      </c>
      <c r="E274" s="3">
        <v>11</v>
      </c>
      <c r="F274" s="3">
        <v>0.2</v>
      </c>
      <c r="G274" s="5">
        <v>0.7</v>
      </c>
      <c r="H274" s="3">
        <v>0.89999999999999991</v>
      </c>
      <c r="I274" s="3">
        <v>1.55139</v>
      </c>
      <c r="J274" s="12">
        <f t="shared" si="4"/>
        <v>1.0458333333333332</v>
      </c>
    </row>
    <row r="275" spans="1:10">
      <c r="A275" s="4">
        <v>43749.375</v>
      </c>
      <c r="B275">
        <v>43749</v>
      </c>
      <c r="C275" s="3">
        <v>0.375</v>
      </c>
      <c r="D275" s="3">
        <v>9</v>
      </c>
      <c r="E275" s="3">
        <v>11</v>
      </c>
      <c r="F275" s="3">
        <v>1.5</v>
      </c>
      <c r="G275" s="5">
        <v>1.1000000000000001</v>
      </c>
      <c r="H275" s="3">
        <v>2.6</v>
      </c>
      <c r="I275" s="3">
        <v>1.55139</v>
      </c>
      <c r="J275" s="12">
        <f t="shared" si="4"/>
        <v>1.0416666666666667</v>
      </c>
    </row>
    <row r="276" spans="1:10">
      <c r="A276" s="4">
        <v>43749.416666666664</v>
      </c>
      <c r="B276">
        <v>43749</v>
      </c>
      <c r="C276" s="3">
        <v>0.41666666666666669</v>
      </c>
      <c r="D276" s="3">
        <v>10</v>
      </c>
      <c r="E276" s="3">
        <v>11</v>
      </c>
      <c r="F276" s="3">
        <v>2.2000000000000002</v>
      </c>
      <c r="G276" s="5">
        <v>1.4</v>
      </c>
      <c r="H276" s="3">
        <v>3.6</v>
      </c>
      <c r="I276" s="3">
        <v>1.55139</v>
      </c>
      <c r="J276" s="12">
        <f t="shared" si="4"/>
        <v>0.94999999999999973</v>
      </c>
    </row>
    <row r="277" spans="1:10">
      <c r="A277" s="4">
        <v>43749.458333333336</v>
      </c>
      <c r="B277">
        <v>43749</v>
      </c>
      <c r="C277" s="3">
        <v>0.45833333333333331</v>
      </c>
      <c r="D277" s="3">
        <v>11</v>
      </c>
      <c r="E277" s="3">
        <v>11</v>
      </c>
      <c r="F277" s="3">
        <v>0.8</v>
      </c>
      <c r="G277" s="5">
        <v>0.8</v>
      </c>
      <c r="H277" s="3">
        <v>1.6</v>
      </c>
      <c r="I277" s="3">
        <v>1.55139</v>
      </c>
      <c r="J277" s="12">
        <f t="shared" si="4"/>
        <v>0.82499999999999984</v>
      </c>
    </row>
    <row r="278" spans="1:10">
      <c r="A278" s="4">
        <v>43749.5</v>
      </c>
      <c r="B278">
        <v>43749</v>
      </c>
      <c r="C278" s="3">
        <v>0.5</v>
      </c>
      <c r="D278" s="3">
        <v>12</v>
      </c>
      <c r="E278" s="3">
        <v>11</v>
      </c>
      <c r="F278" s="3">
        <v>0.6</v>
      </c>
      <c r="G278" s="5">
        <v>0.4</v>
      </c>
      <c r="H278" s="3">
        <v>1</v>
      </c>
      <c r="I278" s="3">
        <v>1.55139</v>
      </c>
      <c r="J278" s="12">
        <f t="shared" si="4"/>
        <v>0.78333333333333333</v>
      </c>
    </row>
    <row r="279" spans="1:10">
      <c r="A279" s="4">
        <v>43749.541666666664</v>
      </c>
      <c r="B279">
        <v>43749</v>
      </c>
      <c r="C279" s="3">
        <v>0.54166666666666663</v>
      </c>
      <c r="D279" s="3">
        <v>13</v>
      </c>
      <c r="E279" s="3">
        <v>11</v>
      </c>
      <c r="F279" s="3">
        <v>0.5</v>
      </c>
      <c r="G279" s="5">
        <v>0.4</v>
      </c>
      <c r="H279" s="3">
        <v>0.9</v>
      </c>
      <c r="I279" s="3">
        <v>1.55139</v>
      </c>
      <c r="J279" s="12">
        <f t="shared" si="4"/>
        <v>0.77083333333333337</v>
      </c>
    </row>
    <row r="280" spans="1:10">
      <c r="A280" s="4">
        <v>43749.583333333336</v>
      </c>
      <c r="B280">
        <v>43749</v>
      </c>
      <c r="C280" s="3">
        <v>0.58333333333333337</v>
      </c>
      <c r="D280" s="3">
        <v>14</v>
      </c>
      <c r="E280" s="3">
        <v>11</v>
      </c>
      <c r="F280" s="3">
        <v>0.5</v>
      </c>
      <c r="G280" s="5">
        <v>0.4</v>
      </c>
      <c r="H280" s="3">
        <v>0.9</v>
      </c>
      <c r="I280" s="3">
        <v>1.55139</v>
      </c>
      <c r="J280" s="12">
        <f t="shared" si="4"/>
        <v>0.75833333333333341</v>
      </c>
    </row>
    <row r="281" spans="1:10">
      <c r="A281" s="4">
        <v>43749.625</v>
      </c>
      <c r="B281">
        <v>43749</v>
      </c>
      <c r="C281" s="3">
        <v>0.625</v>
      </c>
      <c r="D281" s="3">
        <v>15</v>
      </c>
      <c r="E281" s="3">
        <v>11</v>
      </c>
      <c r="F281" s="3">
        <v>0.4</v>
      </c>
      <c r="G281" s="5">
        <v>0.4</v>
      </c>
      <c r="H281" s="3">
        <v>0.8</v>
      </c>
      <c r="I281" s="3">
        <v>1.55139</v>
      </c>
      <c r="J281" s="12">
        <f t="shared" si="4"/>
        <v>0.77500000000000024</v>
      </c>
    </row>
    <row r="282" spans="1:10">
      <c r="A282" s="4">
        <v>43749.666666666664</v>
      </c>
      <c r="B282">
        <v>43749</v>
      </c>
      <c r="C282" s="3">
        <v>0.66666666666666663</v>
      </c>
      <c r="D282" s="3">
        <v>16</v>
      </c>
      <c r="E282" s="3">
        <v>11</v>
      </c>
      <c r="F282" s="3">
        <v>0.4</v>
      </c>
      <c r="G282" s="5">
        <v>0.4</v>
      </c>
      <c r="H282" s="3">
        <v>0.8</v>
      </c>
      <c r="I282" s="3">
        <v>1.55139</v>
      </c>
      <c r="J282" s="12">
        <f t="shared" si="4"/>
        <v>0.8125</v>
      </c>
    </row>
    <row r="283" spans="1:10">
      <c r="A283" s="4">
        <v>43749.708333333336</v>
      </c>
      <c r="B283">
        <v>43749</v>
      </c>
      <c r="C283" s="3">
        <v>0.70833333333333337</v>
      </c>
      <c r="D283" s="3">
        <v>17</v>
      </c>
      <c r="E283" s="3">
        <v>11</v>
      </c>
      <c r="F283" s="3">
        <v>1.3</v>
      </c>
      <c r="G283" s="5">
        <v>0.4</v>
      </c>
      <c r="H283" s="3">
        <v>1.7000000000000002</v>
      </c>
      <c r="I283" s="3">
        <v>1.55139</v>
      </c>
      <c r="J283" s="12">
        <f t="shared" si="4"/>
        <v>0.95833333333333337</v>
      </c>
    </row>
    <row r="284" spans="1:10">
      <c r="A284" s="4">
        <v>43749.75</v>
      </c>
      <c r="B284">
        <v>43749</v>
      </c>
      <c r="C284" s="3">
        <v>0.75</v>
      </c>
      <c r="D284" s="3">
        <v>18</v>
      </c>
      <c r="E284" s="3">
        <v>11</v>
      </c>
      <c r="F284" s="3">
        <v>0.2</v>
      </c>
      <c r="G284" s="5">
        <v>0.4</v>
      </c>
      <c r="H284" s="3">
        <v>0.60000000000000009</v>
      </c>
      <c r="I284" s="3">
        <v>1.55139</v>
      </c>
      <c r="J284" s="12">
        <f t="shared" si="4"/>
        <v>0.95833333333333337</v>
      </c>
    </row>
    <row r="285" spans="1:10">
      <c r="A285" s="4">
        <v>43749.791666666664</v>
      </c>
      <c r="B285">
        <v>43749</v>
      </c>
      <c r="C285" s="3">
        <v>0.79166666666666663</v>
      </c>
      <c r="D285" s="3">
        <v>19</v>
      </c>
      <c r="E285" s="3">
        <v>11</v>
      </c>
      <c r="F285" s="3">
        <v>0.1</v>
      </c>
      <c r="G285" s="5">
        <v>0.4</v>
      </c>
      <c r="H285" s="3">
        <v>0.5</v>
      </c>
      <c r="I285" s="3">
        <v>1.55139</v>
      </c>
      <c r="J285" s="12">
        <f t="shared" si="4"/>
        <v>0.96666666666666679</v>
      </c>
    </row>
    <row r="286" spans="1:10">
      <c r="A286" s="4">
        <v>43749.833333333336</v>
      </c>
      <c r="B286">
        <v>43749</v>
      </c>
      <c r="C286" s="3">
        <v>0.83333333333333337</v>
      </c>
      <c r="D286" s="3">
        <v>20</v>
      </c>
      <c r="E286" s="3">
        <v>11</v>
      </c>
      <c r="F286" s="3">
        <v>0.2</v>
      </c>
      <c r="G286" s="5">
        <v>0.3</v>
      </c>
      <c r="H286" s="3">
        <v>0.5</v>
      </c>
      <c r="I286" s="3">
        <v>1.55139</v>
      </c>
      <c r="J286" s="12">
        <f t="shared" si="4"/>
        <v>0.96666666666666679</v>
      </c>
    </row>
    <row r="287" spans="1:10">
      <c r="A287" s="4">
        <v>43749.875</v>
      </c>
      <c r="B287">
        <v>43749</v>
      </c>
      <c r="C287" s="3">
        <v>0.875</v>
      </c>
      <c r="D287" s="3">
        <v>21</v>
      </c>
      <c r="E287" s="3">
        <v>11</v>
      </c>
      <c r="F287" s="3">
        <v>0.4</v>
      </c>
      <c r="G287" s="5">
        <v>0.3</v>
      </c>
      <c r="H287" s="3">
        <v>0.7</v>
      </c>
      <c r="I287" s="3">
        <v>1.55139</v>
      </c>
      <c r="J287" s="12">
        <f t="shared" si="4"/>
        <v>0.97916666666666685</v>
      </c>
    </row>
    <row r="288" spans="1:10">
      <c r="A288" s="4">
        <v>43749.916666666664</v>
      </c>
      <c r="B288">
        <v>43749</v>
      </c>
      <c r="C288" s="3">
        <v>0.91666666666666663</v>
      </c>
      <c r="D288" s="3">
        <v>22</v>
      </c>
      <c r="E288" s="3">
        <v>11</v>
      </c>
      <c r="F288" s="3">
        <v>0.6</v>
      </c>
      <c r="G288" s="5">
        <v>0.3</v>
      </c>
      <c r="H288" s="3">
        <v>0.89999999999999991</v>
      </c>
      <c r="I288" s="3">
        <v>1.55139</v>
      </c>
      <c r="J288" s="12">
        <f t="shared" si="4"/>
        <v>1.0125</v>
      </c>
    </row>
    <row r="289" spans="1:10">
      <c r="A289" s="4">
        <v>43749.958333333336</v>
      </c>
      <c r="B289">
        <v>43749</v>
      </c>
      <c r="C289" s="3">
        <v>0.95833333333333337</v>
      </c>
      <c r="D289" s="3">
        <v>23</v>
      </c>
      <c r="E289" s="3">
        <v>11</v>
      </c>
      <c r="F289" s="3">
        <v>0.4</v>
      </c>
      <c r="G289" s="5">
        <v>0.3</v>
      </c>
      <c r="H289" s="3">
        <v>0.7</v>
      </c>
      <c r="I289" s="3">
        <v>1.55139</v>
      </c>
      <c r="J289" s="12">
        <f t="shared" si="4"/>
        <v>1.0583333333333333</v>
      </c>
    </row>
    <row r="290" spans="1:10">
      <c r="A290" s="4">
        <v>43750</v>
      </c>
      <c r="B290">
        <v>43750</v>
      </c>
      <c r="C290" s="3">
        <v>0</v>
      </c>
      <c r="D290" s="3">
        <v>0</v>
      </c>
      <c r="E290" s="3">
        <v>12</v>
      </c>
      <c r="F290" s="3">
        <v>0.3</v>
      </c>
      <c r="G290" s="5">
        <v>0.3</v>
      </c>
      <c r="H290" s="3">
        <v>0.6</v>
      </c>
      <c r="I290" s="3">
        <v>1.55139</v>
      </c>
      <c r="J290" s="12">
        <f t="shared" si="4"/>
        <v>1.0541666666666669</v>
      </c>
    </row>
    <row r="291" spans="1:10">
      <c r="A291" s="4">
        <v>43750.041666666664</v>
      </c>
      <c r="B291">
        <v>43750</v>
      </c>
      <c r="C291" s="3">
        <v>4.1666666666666664E-2</v>
      </c>
      <c r="D291" s="3">
        <v>1</v>
      </c>
      <c r="E291" s="3">
        <v>12</v>
      </c>
      <c r="F291" s="3">
        <v>0.3</v>
      </c>
      <c r="G291" s="5">
        <v>1.3</v>
      </c>
      <c r="H291" s="3">
        <v>1.6</v>
      </c>
      <c r="I291" s="3">
        <v>1.55139</v>
      </c>
      <c r="J291" s="12">
        <f t="shared" si="4"/>
        <v>1.05</v>
      </c>
    </row>
    <row r="292" spans="1:10">
      <c r="A292" s="4">
        <v>43750.083333333336</v>
      </c>
      <c r="B292">
        <v>43750</v>
      </c>
      <c r="C292" s="3">
        <v>8.3333333333333329E-2</v>
      </c>
      <c r="D292" s="3">
        <v>2</v>
      </c>
      <c r="E292" s="3">
        <v>12</v>
      </c>
      <c r="F292" s="3">
        <v>0.3</v>
      </c>
      <c r="G292" s="5">
        <v>0.2</v>
      </c>
      <c r="H292" s="3">
        <v>0.5</v>
      </c>
      <c r="I292" s="3">
        <v>1.55139</v>
      </c>
      <c r="J292" s="12">
        <f t="shared" si="4"/>
        <v>0.99583333333333357</v>
      </c>
    </row>
    <row r="293" spans="1:10">
      <c r="A293" s="4">
        <v>43750.125</v>
      </c>
      <c r="B293">
        <v>43750</v>
      </c>
      <c r="C293" s="3">
        <v>0.125</v>
      </c>
      <c r="D293" s="3">
        <v>3</v>
      </c>
      <c r="E293" s="3">
        <v>12</v>
      </c>
      <c r="F293" s="3">
        <v>0.2</v>
      </c>
      <c r="G293" s="5">
        <v>0.3</v>
      </c>
      <c r="H293" s="3">
        <v>0.5</v>
      </c>
      <c r="I293" s="3">
        <v>1.55139</v>
      </c>
      <c r="J293" s="12">
        <f t="shared" si="4"/>
        <v>0.98750000000000027</v>
      </c>
    </row>
    <row r="294" spans="1:10">
      <c r="A294" s="4">
        <v>43750.166666666664</v>
      </c>
      <c r="B294">
        <v>43750</v>
      </c>
      <c r="C294" s="3">
        <v>0.16666666666666666</v>
      </c>
      <c r="D294" s="3">
        <v>4</v>
      </c>
      <c r="E294" s="3">
        <v>12</v>
      </c>
      <c r="F294" s="3">
        <v>0.2</v>
      </c>
      <c r="G294" s="5">
        <v>0.2</v>
      </c>
      <c r="H294" s="3">
        <v>0.4</v>
      </c>
      <c r="I294" s="3">
        <v>1.55139</v>
      </c>
      <c r="J294" s="12">
        <f t="shared" si="4"/>
        <v>0.9833333333333335</v>
      </c>
    </row>
    <row r="295" spans="1:10">
      <c r="A295" s="4">
        <v>43750.208333333336</v>
      </c>
      <c r="B295">
        <v>43750</v>
      </c>
      <c r="C295" s="3">
        <v>0.20833333333333334</v>
      </c>
      <c r="D295" s="3">
        <v>5</v>
      </c>
      <c r="E295" s="3">
        <v>12</v>
      </c>
      <c r="F295" s="3">
        <v>0.2</v>
      </c>
      <c r="G295" s="5">
        <v>0.3</v>
      </c>
      <c r="H295" s="3">
        <v>0.5</v>
      </c>
      <c r="I295" s="3">
        <v>1.55139</v>
      </c>
      <c r="J295" s="12">
        <f t="shared" si="4"/>
        <v>0.97916666666666685</v>
      </c>
    </row>
    <row r="296" spans="1:10">
      <c r="A296" s="4">
        <v>43750.25</v>
      </c>
      <c r="B296">
        <v>43750</v>
      </c>
      <c r="C296" s="3">
        <v>0.25</v>
      </c>
      <c r="D296" s="3">
        <v>6</v>
      </c>
      <c r="E296" s="3">
        <v>12</v>
      </c>
      <c r="F296" s="3">
        <v>0.2</v>
      </c>
      <c r="G296" s="5">
        <v>0.2</v>
      </c>
      <c r="H296" s="3">
        <v>0.4</v>
      </c>
      <c r="I296" s="3">
        <v>1.55139</v>
      </c>
      <c r="J296" s="12">
        <f t="shared" si="4"/>
        <v>1.0416666666666667</v>
      </c>
    </row>
    <row r="297" spans="1:10">
      <c r="A297" s="4">
        <v>43750.291666666664</v>
      </c>
      <c r="B297">
        <v>43750</v>
      </c>
      <c r="C297" s="3">
        <v>0.29166666666666669</v>
      </c>
      <c r="D297" s="3">
        <v>7</v>
      </c>
      <c r="E297" s="3">
        <v>12</v>
      </c>
      <c r="F297" s="3">
        <v>0.5</v>
      </c>
      <c r="G297" s="5">
        <v>1.4</v>
      </c>
      <c r="H297" s="3">
        <v>1.9</v>
      </c>
      <c r="I297" s="3">
        <v>1.55139</v>
      </c>
      <c r="J297" s="12">
        <f t="shared" si="4"/>
        <v>1.1375000000000002</v>
      </c>
    </row>
    <row r="298" spans="1:10">
      <c r="A298" s="4">
        <v>43750.333333333336</v>
      </c>
      <c r="B298">
        <v>43750</v>
      </c>
      <c r="C298" s="3">
        <v>0.33333333333333331</v>
      </c>
      <c r="D298" s="3">
        <v>8</v>
      </c>
      <c r="E298" s="3">
        <v>12</v>
      </c>
      <c r="F298" s="3">
        <v>0.6</v>
      </c>
      <c r="G298" s="5">
        <v>0.2</v>
      </c>
      <c r="H298" s="3">
        <v>0.8</v>
      </c>
      <c r="I298" s="3">
        <v>1.55139</v>
      </c>
      <c r="J298" s="12">
        <f t="shared" si="4"/>
        <v>1.104166666666667</v>
      </c>
    </row>
    <row r="299" spans="1:10">
      <c r="A299" s="4">
        <v>43750.375</v>
      </c>
      <c r="B299">
        <v>43750</v>
      </c>
      <c r="C299" s="3">
        <v>0.375</v>
      </c>
      <c r="D299" s="3">
        <v>9</v>
      </c>
      <c r="E299" s="3">
        <v>12</v>
      </c>
      <c r="F299" s="3">
        <v>0.2</v>
      </c>
      <c r="G299" s="5">
        <v>0.2</v>
      </c>
      <c r="H299" s="3">
        <v>0.4</v>
      </c>
      <c r="I299" s="3">
        <v>1.55139</v>
      </c>
      <c r="J299" s="12">
        <f t="shared" si="4"/>
        <v>1.1166666666666669</v>
      </c>
    </row>
    <row r="300" spans="1:10">
      <c r="A300" s="4">
        <v>43750.416666666664</v>
      </c>
      <c r="B300">
        <v>43750</v>
      </c>
      <c r="C300" s="3">
        <v>0.41666666666666669</v>
      </c>
      <c r="D300" s="3">
        <v>10</v>
      </c>
      <c r="E300" s="3">
        <v>12</v>
      </c>
      <c r="F300" s="3">
        <v>0.2</v>
      </c>
      <c r="G300" s="5">
        <v>0.4</v>
      </c>
      <c r="H300" s="3">
        <v>0.60000000000000009</v>
      </c>
      <c r="I300" s="3">
        <v>1.55139</v>
      </c>
      <c r="J300" s="12">
        <f t="shared" si="4"/>
        <v>1.1625000000000003</v>
      </c>
    </row>
    <row r="301" spans="1:10">
      <c r="A301" s="4">
        <v>43750.458333333336</v>
      </c>
      <c r="B301">
        <v>43750</v>
      </c>
      <c r="C301" s="3">
        <v>0.45833333333333331</v>
      </c>
      <c r="D301" s="3">
        <v>11</v>
      </c>
      <c r="E301" s="3">
        <v>12</v>
      </c>
      <c r="F301" s="3">
        <v>0.2</v>
      </c>
      <c r="G301" s="5">
        <v>0.4</v>
      </c>
      <c r="H301" s="3">
        <v>0.60000000000000009</v>
      </c>
      <c r="I301" s="3">
        <v>1.55139</v>
      </c>
      <c r="J301" s="12">
        <f t="shared" si="4"/>
        <v>1.229166666666667</v>
      </c>
    </row>
    <row r="302" spans="1:10">
      <c r="A302" s="4">
        <v>43750.5</v>
      </c>
      <c r="B302">
        <v>43750</v>
      </c>
      <c r="C302" s="3">
        <v>0.5</v>
      </c>
      <c r="D302" s="3">
        <v>12</v>
      </c>
      <c r="E302" s="3">
        <v>12</v>
      </c>
      <c r="F302" s="3">
        <v>0.3</v>
      </c>
      <c r="G302" s="5">
        <v>0.4</v>
      </c>
      <c r="H302" s="3">
        <v>0.7</v>
      </c>
      <c r="I302" s="3">
        <v>1.55139</v>
      </c>
      <c r="J302" s="12">
        <f t="shared" si="4"/>
        <v>1.2375000000000003</v>
      </c>
    </row>
    <row r="303" spans="1:10">
      <c r="A303" s="4">
        <v>43750.541666666664</v>
      </c>
      <c r="B303">
        <v>43750</v>
      </c>
      <c r="C303" s="3">
        <v>0.54166666666666663</v>
      </c>
      <c r="D303" s="3">
        <v>13</v>
      </c>
      <c r="E303" s="3">
        <v>12</v>
      </c>
      <c r="F303" s="3">
        <v>0.4</v>
      </c>
      <c r="G303" s="5">
        <v>0.2</v>
      </c>
      <c r="H303" s="3">
        <v>0.60000000000000009</v>
      </c>
      <c r="I303" s="3">
        <v>1.55139</v>
      </c>
      <c r="J303" s="12">
        <f t="shared" si="4"/>
        <v>1.2375000000000003</v>
      </c>
    </row>
    <row r="304" spans="1:10">
      <c r="A304" s="4">
        <v>43750.583333333336</v>
      </c>
      <c r="B304">
        <v>43750</v>
      </c>
      <c r="C304" s="3">
        <v>0.58333333333333337</v>
      </c>
      <c r="D304" s="3">
        <v>14</v>
      </c>
      <c r="E304" s="3">
        <v>12</v>
      </c>
      <c r="F304" s="3">
        <v>0.4</v>
      </c>
      <c r="G304" s="5">
        <v>0.9</v>
      </c>
      <c r="H304" s="3">
        <v>1.3</v>
      </c>
      <c r="I304" s="3">
        <v>1.55139</v>
      </c>
      <c r="J304" s="12">
        <f t="shared" si="4"/>
        <v>1.2958333333333334</v>
      </c>
    </row>
    <row r="305" spans="1:10">
      <c r="A305" s="4">
        <v>43750.625</v>
      </c>
      <c r="B305">
        <v>43750</v>
      </c>
      <c r="C305" s="3">
        <v>0.625</v>
      </c>
      <c r="D305" s="3">
        <v>15</v>
      </c>
      <c r="E305" s="3">
        <v>12</v>
      </c>
      <c r="F305" s="3">
        <v>1.3</v>
      </c>
      <c r="G305" s="5">
        <v>0.4</v>
      </c>
      <c r="H305" s="3">
        <v>1.7000000000000002</v>
      </c>
      <c r="I305" s="3">
        <v>1.55139</v>
      </c>
      <c r="J305" s="12">
        <f t="shared" si="4"/>
        <v>1.2708333333333335</v>
      </c>
    </row>
    <row r="306" spans="1:10">
      <c r="A306" s="4">
        <v>43750.666666666664</v>
      </c>
      <c r="B306">
        <v>43750</v>
      </c>
      <c r="C306" s="3">
        <v>0.66666666666666663</v>
      </c>
      <c r="D306" s="3">
        <v>16</v>
      </c>
      <c r="E306" s="3">
        <v>12</v>
      </c>
      <c r="F306" s="3">
        <v>2.1</v>
      </c>
      <c r="G306" s="5">
        <v>2.2000000000000002</v>
      </c>
      <c r="H306" s="3">
        <v>4.3000000000000007</v>
      </c>
      <c r="I306" s="3">
        <v>1.55139</v>
      </c>
      <c r="J306" s="12">
        <f t="shared" si="4"/>
        <v>1.2791666666666668</v>
      </c>
    </row>
    <row r="307" spans="1:10">
      <c r="A307" s="4">
        <v>43750.708333333336</v>
      </c>
      <c r="B307">
        <v>43750</v>
      </c>
      <c r="C307" s="3">
        <v>0.70833333333333337</v>
      </c>
      <c r="D307" s="3">
        <v>17</v>
      </c>
      <c r="E307" s="3">
        <v>12</v>
      </c>
      <c r="F307" s="3">
        <v>1.3</v>
      </c>
      <c r="G307" s="5">
        <v>0.4</v>
      </c>
      <c r="H307" s="3">
        <v>1.7000000000000002</v>
      </c>
      <c r="I307" s="3">
        <v>1.55139</v>
      </c>
      <c r="J307" s="12">
        <f t="shared" si="4"/>
        <v>1.1875</v>
      </c>
    </row>
    <row r="308" spans="1:10">
      <c r="A308" s="4">
        <v>43750.75</v>
      </c>
      <c r="B308">
        <v>43750</v>
      </c>
      <c r="C308" s="3">
        <v>0.75</v>
      </c>
      <c r="D308" s="3">
        <v>18</v>
      </c>
      <c r="E308" s="3">
        <v>12</v>
      </c>
      <c r="F308" s="3">
        <v>0.4</v>
      </c>
      <c r="G308" s="5">
        <v>0.4</v>
      </c>
      <c r="H308" s="3">
        <v>0.8</v>
      </c>
      <c r="I308" s="3">
        <v>1.55139</v>
      </c>
      <c r="J308" s="12">
        <f t="shared" si="4"/>
        <v>1.1541666666666666</v>
      </c>
    </row>
    <row r="309" spans="1:10">
      <c r="A309" s="4">
        <v>43750.791666666664</v>
      </c>
      <c r="B309">
        <v>43750</v>
      </c>
      <c r="C309" s="3">
        <v>0.79166666666666663</v>
      </c>
      <c r="D309" s="3">
        <v>19</v>
      </c>
      <c r="E309" s="3">
        <v>12</v>
      </c>
      <c r="F309" s="3">
        <v>0.3</v>
      </c>
      <c r="G309" s="5">
        <v>0.2</v>
      </c>
      <c r="H309" s="3">
        <v>0.5</v>
      </c>
      <c r="I309" s="3">
        <v>1.55139</v>
      </c>
      <c r="J309" s="12">
        <f t="shared" si="4"/>
        <v>1.1708333333333332</v>
      </c>
    </row>
    <row r="310" spans="1:10">
      <c r="A310" s="4">
        <v>43750.833333333336</v>
      </c>
      <c r="B310">
        <v>43750</v>
      </c>
      <c r="C310" s="3">
        <v>0.83333333333333337</v>
      </c>
      <c r="D310" s="3">
        <v>20</v>
      </c>
      <c r="E310" s="3">
        <v>12</v>
      </c>
      <c r="F310" s="3">
        <v>0.4</v>
      </c>
      <c r="G310" s="5">
        <v>0.4</v>
      </c>
      <c r="H310" s="3">
        <v>0.8</v>
      </c>
      <c r="I310" s="3">
        <v>1.55139</v>
      </c>
      <c r="J310" s="12">
        <f t="shared" si="4"/>
        <v>1.1958333333333331</v>
      </c>
    </row>
    <row r="311" spans="1:10">
      <c r="A311" s="4">
        <v>43750.875</v>
      </c>
      <c r="B311">
        <v>43750</v>
      </c>
      <c r="C311" s="3">
        <v>0.875</v>
      </c>
      <c r="D311" s="3">
        <v>21</v>
      </c>
      <c r="E311" s="3">
        <v>12</v>
      </c>
      <c r="F311" s="3">
        <v>0.6</v>
      </c>
      <c r="G311" s="5">
        <v>0.9</v>
      </c>
      <c r="H311" s="3">
        <v>1.5</v>
      </c>
      <c r="I311" s="3">
        <v>1.55139</v>
      </c>
      <c r="J311" s="12">
        <f t="shared" si="4"/>
        <v>1.2083333333333333</v>
      </c>
    </row>
    <row r="312" spans="1:10">
      <c r="A312" s="4">
        <v>43750.916666666664</v>
      </c>
      <c r="B312">
        <v>43750</v>
      </c>
      <c r="C312" s="3">
        <v>0.91666666666666663</v>
      </c>
      <c r="D312" s="3">
        <v>22</v>
      </c>
      <c r="E312" s="3">
        <v>12</v>
      </c>
      <c r="F312" s="3">
        <v>1.4</v>
      </c>
      <c r="G312" s="5">
        <v>0.6</v>
      </c>
      <c r="H312" s="3">
        <v>2</v>
      </c>
      <c r="I312" s="3">
        <v>1.55139</v>
      </c>
      <c r="J312" s="12">
        <f t="shared" si="4"/>
        <v>1.2416666666666667</v>
      </c>
    </row>
    <row r="313" spans="1:10">
      <c r="A313" s="4">
        <v>43750.958333333336</v>
      </c>
      <c r="B313">
        <v>43750</v>
      </c>
      <c r="C313" s="3">
        <v>0.95833333333333337</v>
      </c>
      <c r="D313" s="3">
        <v>23</v>
      </c>
      <c r="E313" s="3">
        <v>12</v>
      </c>
      <c r="F313" s="3">
        <v>0.3</v>
      </c>
      <c r="G313" s="5">
        <v>0.3</v>
      </c>
      <c r="H313" s="3">
        <v>0.6</v>
      </c>
      <c r="I313" s="3">
        <v>1.55139</v>
      </c>
      <c r="J313" s="12">
        <f t="shared" si="4"/>
        <v>1.2125000000000001</v>
      </c>
    </row>
    <row r="314" spans="1:10">
      <c r="A314" s="4">
        <v>43751</v>
      </c>
      <c r="B314">
        <v>43751</v>
      </c>
      <c r="C314" s="3">
        <v>0</v>
      </c>
      <c r="D314" s="3">
        <v>0</v>
      </c>
      <c r="E314" s="3">
        <v>13</v>
      </c>
      <c r="F314" s="3">
        <v>0.3</v>
      </c>
      <c r="G314" s="5">
        <v>0.2</v>
      </c>
      <c r="H314" s="3">
        <v>0.5</v>
      </c>
      <c r="I314" s="3">
        <v>1.55139</v>
      </c>
      <c r="J314" s="12">
        <f t="shared" si="4"/>
        <v>1.2125000000000001</v>
      </c>
    </row>
    <row r="315" spans="1:10">
      <c r="A315" s="4">
        <v>43751.041666666664</v>
      </c>
      <c r="B315">
        <v>43751</v>
      </c>
      <c r="C315" s="3">
        <v>4.1666666666666664E-2</v>
      </c>
      <c r="D315" s="3">
        <v>1</v>
      </c>
      <c r="E315" s="3">
        <v>13</v>
      </c>
      <c r="F315" s="3">
        <v>0.2</v>
      </c>
      <c r="G315" s="5">
        <v>0.1</v>
      </c>
      <c r="H315" s="3">
        <v>0.30000000000000004</v>
      </c>
      <c r="I315" s="3">
        <v>1.55139</v>
      </c>
      <c r="J315" s="12">
        <f t="shared" si="4"/>
        <v>1.2041666666666668</v>
      </c>
    </row>
    <row r="316" spans="1:10">
      <c r="A316" s="4">
        <v>43751.083333333336</v>
      </c>
      <c r="B316">
        <v>43751</v>
      </c>
      <c r="C316" s="3">
        <v>8.3333333333333329E-2</v>
      </c>
      <c r="D316" s="3">
        <v>2</v>
      </c>
      <c r="E316" s="3">
        <v>13</v>
      </c>
      <c r="F316" s="3">
        <v>0.2</v>
      </c>
      <c r="G316" s="5">
        <v>0.1</v>
      </c>
      <c r="H316" s="3">
        <v>0.30000000000000004</v>
      </c>
      <c r="I316" s="3">
        <v>1.55139</v>
      </c>
      <c r="J316" s="12">
        <f t="shared" si="4"/>
        <v>1.2041666666666668</v>
      </c>
    </row>
    <row r="317" spans="1:10">
      <c r="A317" s="4">
        <v>43751.125</v>
      </c>
      <c r="B317">
        <v>43751</v>
      </c>
      <c r="C317" s="3">
        <v>0.125</v>
      </c>
      <c r="D317" s="3">
        <v>3</v>
      </c>
      <c r="E317" s="3">
        <v>13</v>
      </c>
      <c r="F317" s="3">
        <v>0.2</v>
      </c>
      <c r="G317" s="5">
        <v>0.2</v>
      </c>
      <c r="H317" s="3">
        <v>0.4</v>
      </c>
      <c r="I317" s="3">
        <v>1.55139</v>
      </c>
      <c r="J317" s="12">
        <f t="shared" si="4"/>
        <v>1.2041666666666668</v>
      </c>
    </row>
    <row r="318" spans="1:10">
      <c r="A318" s="4">
        <v>43751.166666666664</v>
      </c>
      <c r="B318">
        <v>43751</v>
      </c>
      <c r="C318" s="3">
        <v>0.16666666666666666</v>
      </c>
      <c r="D318" s="3">
        <v>4</v>
      </c>
      <c r="E318" s="3">
        <v>13</v>
      </c>
      <c r="F318" s="3">
        <v>0.1</v>
      </c>
      <c r="G318" s="5">
        <v>0.2</v>
      </c>
      <c r="H318" s="3">
        <v>0.30000000000000004</v>
      </c>
      <c r="I318" s="3">
        <v>1.55139</v>
      </c>
      <c r="J318" s="12">
        <f t="shared" si="4"/>
        <v>1.2041666666666668</v>
      </c>
    </row>
    <row r="319" spans="1:10">
      <c r="A319" s="4">
        <v>43751.208333333336</v>
      </c>
      <c r="B319">
        <v>43751</v>
      </c>
      <c r="C319" s="3">
        <v>0.20833333333333334</v>
      </c>
      <c r="D319" s="3">
        <v>5</v>
      </c>
      <c r="E319" s="3">
        <v>13</v>
      </c>
      <c r="F319" s="3">
        <v>0.1</v>
      </c>
      <c r="G319" s="5">
        <v>1.9</v>
      </c>
      <c r="H319" s="3">
        <v>2</v>
      </c>
      <c r="I319" s="3">
        <v>1.55139</v>
      </c>
      <c r="J319" s="12">
        <f t="shared" si="4"/>
        <v>1.2458333333333336</v>
      </c>
    </row>
    <row r="320" spans="1:10">
      <c r="A320" s="4">
        <v>43751.25</v>
      </c>
      <c r="B320">
        <v>43751</v>
      </c>
      <c r="C320" s="3">
        <v>0.25</v>
      </c>
      <c r="D320" s="3">
        <v>6</v>
      </c>
      <c r="E320" s="3">
        <v>13</v>
      </c>
      <c r="F320" s="3">
        <v>2</v>
      </c>
      <c r="G320" s="5">
        <v>0.7</v>
      </c>
      <c r="H320" s="3">
        <v>2.7</v>
      </c>
      <c r="I320" s="3">
        <v>1.55139</v>
      </c>
      <c r="J320" s="12">
        <f t="shared" si="4"/>
        <v>1.2000000000000002</v>
      </c>
    </row>
    <row r="321" spans="1:10">
      <c r="A321" s="4">
        <v>43751.291666666664</v>
      </c>
      <c r="B321">
        <v>43751</v>
      </c>
      <c r="C321" s="3">
        <v>0.29166666666666669</v>
      </c>
      <c r="D321" s="3">
        <v>7</v>
      </c>
      <c r="E321" s="3">
        <v>13</v>
      </c>
      <c r="F321" s="3">
        <v>0.4</v>
      </c>
      <c r="G321" s="5">
        <v>0.7</v>
      </c>
      <c r="H321" s="3">
        <v>1.1000000000000001</v>
      </c>
      <c r="I321" s="3">
        <v>1.55139</v>
      </c>
      <c r="J321" s="12">
        <f t="shared" si="4"/>
        <v>1.1041666666666667</v>
      </c>
    </row>
    <row r="322" spans="1:10">
      <c r="A322" s="4">
        <v>43751.333333333336</v>
      </c>
      <c r="B322">
        <v>43751</v>
      </c>
      <c r="C322" s="3">
        <v>0.33333333333333331</v>
      </c>
      <c r="D322" s="3">
        <v>8</v>
      </c>
      <c r="E322" s="3">
        <v>13</v>
      </c>
      <c r="F322" s="3">
        <v>0.9</v>
      </c>
      <c r="G322" s="5">
        <v>0.2</v>
      </c>
      <c r="H322" s="3">
        <v>1.1000000000000001</v>
      </c>
      <c r="I322" s="3">
        <v>1.55139</v>
      </c>
      <c r="J322" s="12">
        <f t="shared" ref="J322:J385" si="5">AVERAGE(H322:H345)</f>
        <v>1.2</v>
      </c>
    </row>
    <row r="323" spans="1:10">
      <c r="A323" s="4">
        <v>43751.375</v>
      </c>
      <c r="B323">
        <v>43751</v>
      </c>
      <c r="C323" s="3">
        <v>0.375</v>
      </c>
      <c r="D323" s="3">
        <v>9</v>
      </c>
      <c r="E323" s="3">
        <v>13</v>
      </c>
      <c r="F323" s="3">
        <v>0.3</v>
      </c>
      <c r="G323" s="5">
        <v>1.2</v>
      </c>
      <c r="H323" s="3">
        <v>1.5</v>
      </c>
      <c r="I323" s="3">
        <v>1.55139</v>
      </c>
      <c r="J323" s="12">
        <f t="shared" si="5"/>
        <v>1.1708333333333332</v>
      </c>
    </row>
    <row r="324" spans="1:10">
      <c r="A324" s="4">
        <v>43751.416666666664</v>
      </c>
      <c r="B324">
        <v>43751</v>
      </c>
      <c r="C324" s="3">
        <v>0.41666666666666669</v>
      </c>
      <c r="D324" s="3">
        <v>10</v>
      </c>
      <c r="E324" s="3">
        <v>13</v>
      </c>
      <c r="F324" s="3">
        <v>1.4</v>
      </c>
      <c r="G324" s="5">
        <v>0.8</v>
      </c>
      <c r="H324" s="3">
        <v>2.2000000000000002</v>
      </c>
      <c r="I324" s="3">
        <v>1.55139</v>
      </c>
      <c r="J324" s="12">
        <f t="shared" si="5"/>
        <v>1.1291666666666667</v>
      </c>
    </row>
    <row r="325" spans="1:10">
      <c r="A325" s="4">
        <v>43751.458333333336</v>
      </c>
      <c r="B325">
        <v>43751</v>
      </c>
      <c r="C325" s="3">
        <v>0.45833333333333331</v>
      </c>
      <c r="D325" s="3">
        <v>11</v>
      </c>
      <c r="E325" s="3">
        <v>13</v>
      </c>
      <c r="F325" s="3">
        <v>0.4</v>
      </c>
      <c r="G325" s="5">
        <v>0.4</v>
      </c>
      <c r="H325" s="3">
        <v>0.8</v>
      </c>
      <c r="I325" s="3">
        <v>1.55139</v>
      </c>
      <c r="J325" s="12">
        <f t="shared" si="5"/>
        <v>1.0624999999999998</v>
      </c>
    </row>
    <row r="326" spans="1:10">
      <c r="A326" s="4">
        <v>43751.5</v>
      </c>
      <c r="B326">
        <v>43751</v>
      </c>
      <c r="C326" s="3">
        <v>0.5</v>
      </c>
      <c r="D326" s="3">
        <v>12</v>
      </c>
      <c r="E326" s="3">
        <v>13</v>
      </c>
      <c r="F326" s="3">
        <v>0.2</v>
      </c>
      <c r="G326" s="5">
        <v>0.5</v>
      </c>
      <c r="H326" s="3">
        <v>0.7</v>
      </c>
      <c r="I326" s="3">
        <v>1.55139</v>
      </c>
      <c r="J326" s="12">
        <f t="shared" si="5"/>
        <v>1.0458333333333332</v>
      </c>
    </row>
    <row r="327" spans="1:10">
      <c r="A327" s="4">
        <v>43751.541666666664</v>
      </c>
      <c r="B327">
        <v>43751</v>
      </c>
      <c r="C327" s="3">
        <v>0.54166666666666663</v>
      </c>
      <c r="D327" s="3">
        <v>13</v>
      </c>
      <c r="E327" s="3">
        <v>13</v>
      </c>
      <c r="F327" s="3">
        <v>1.5</v>
      </c>
      <c r="G327" s="5">
        <v>0.5</v>
      </c>
      <c r="H327" s="3">
        <v>2</v>
      </c>
      <c r="I327" s="3">
        <v>1.55139</v>
      </c>
      <c r="J327" s="12">
        <f t="shared" si="5"/>
        <v>1.0416666666666663</v>
      </c>
    </row>
    <row r="328" spans="1:10">
      <c r="A328" s="4">
        <v>43751.583333333336</v>
      </c>
      <c r="B328">
        <v>43751</v>
      </c>
      <c r="C328" s="3">
        <v>0.58333333333333337</v>
      </c>
      <c r="D328" s="3">
        <v>14</v>
      </c>
      <c r="E328" s="3">
        <v>13</v>
      </c>
      <c r="F328" s="3">
        <v>0.4</v>
      </c>
      <c r="G328" s="5">
        <v>0.3</v>
      </c>
      <c r="H328" s="3">
        <v>0.7</v>
      </c>
      <c r="I328" s="3">
        <v>1.55139</v>
      </c>
      <c r="J328" s="12">
        <f t="shared" si="5"/>
        <v>0.99583333333333324</v>
      </c>
    </row>
    <row r="329" spans="1:10">
      <c r="A329" s="4">
        <v>43751.625</v>
      </c>
      <c r="B329">
        <v>43751</v>
      </c>
      <c r="C329" s="3">
        <v>0.625</v>
      </c>
      <c r="D329" s="3">
        <v>15</v>
      </c>
      <c r="E329" s="3">
        <v>13</v>
      </c>
      <c r="F329" s="3">
        <v>0.6</v>
      </c>
      <c r="G329" s="5">
        <v>1.3</v>
      </c>
      <c r="H329" s="3">
        <v>1.9</v>
      </c>
      <c r="I329" s="3">
        <v>1.55139</v>
      </c>
      <c r="J329" s="12">
        <f t="shared" si="5"/>
        <v>1.0208333333333333</v>
      </c>
    </row>
    <row r="330" spans="1:10">
      <c r="A330" s="4">
        <v>43751.666666666664</v>
      </c>
      <c r="B330">
        <v>43751</v>
      </c>
      <c r="C330" s="3">
        <v>0.66666666666666663</v>
      </c>
      <c r="D330" s="3">
        <v>16</v>
      </c>
      <c r="E330" s="3">
        <v>13</v>
      </c>
      <c r="F330" s="3">
        <v>1.6</v>
      </c>
      <c r="G330" s="5">
        <v>0.5</v>
      </c>
      <c r="H330" s="3">
        <v>2.1</v>
      </c>
      <c r="I330" s="3">
        <v>1.55139</v>
      </c>
      <c r="J330" s="12">
        <f t="shared" si="5"/>
        <v>1.0166666666666668</v>
      </c>
    </row>
    <row r="331" spans="1:10">
      <c r="A331" s="4">
        <v>43751.708333333336</v>
      </c>
      <c r="B331">
        <v>43751</v>
      </c>
      <c r="C331" s="3">
        <v>0.70833333333333337</v>
      </c>
      <c r="D331" s="3">
        <v>17</v>
      </c>
      <c r="E331" s="3">
        <v>13</v>
      </c>
      <c r="F331" s="3">
        <v>0.4</v>
      </c>
      <c r="G331" s="5">
        <v>0.5</v>
      </c>
      <c r="H331" s="3">
        <v>0.9</v>
      </c>
      <c r="I331" s="3">
        <v>1.55139</v>
      </c>
      <c r="J331" s="12">
        <f t="shared" si="5"/>
        <v>0.9750000000000002</v>
      </c>
    </row>
    <row r="332" spans="1:10">
      <c r="A332" s="4">
        <v>43751.75</v>
      </c>
      <c r="B332">
        <v>43751</v>
      </c>
      <c r="C332" s="3">
        <v>0.75</v>
      </c>
      <c r="D332" s="3">
        <v>18</v>
      </c>
      <c r="E332" s="3">
        <v>13</v>
      </c>
      <c r="F332" s="3">
        <v>0.7</v>
      </c>
      <c r="G332" s="5">
        <v>0.5</v>
      </c>
      <c r="H332" s="3">
        <v>1.2</v>
      </c>
      <c r="I332" s="3">
        <v>1.55139</v>
      </c>
      <c r="J332" s="12">
        <f t="shared" si="5"/>
        <v>1.0000000000000002</v>
      </c>
    </row>
    <row r="333" spans="1:10">
      <c r="A333" s="4">
        <v>43751.791666666664</v>
      </c>
      <c r="B333">
        <v>43751</v>
      </c>
      <c r="C333" s="3">
        <v>0.79166666666666663</v>
      </c>
      <c r="D333" s="3">
        <v>19</v>
      </c>
      <c r="E333" s="3">
        <v>13</v>
      </c>
      <c r="F333" s="3">
        <v>0.6</v>
      </c>
      <c r="G333" s="5">
        <v>0.5</v>
      </c>
      <c r="H333" s="3">
        <v>1.1000000000000001</v>
      </c>
      <c r="I333" s="3">
        <v>1.55139</v>
      </c>
      <c r="J333" s="12">
        <f t="shared" si="5"/>
        <v>1.0083333333333335</v>
      </c>
    </row>
    <row r="334" spans="1:10">
      <c r="A334" s="4">
        <v>43751.833333333336</v>
      </c>
      <c r="B334">
        <v>43751</v>
      </c>
      <c r="C334" s="3">
        <v>0.83333333333333337</v>
      </c>
      <c r="D334" s="3">
        <v>20</v>
      </c>
      <c r="E334" s="3">
        <v>13</v>
      </c>
      <c r="F334" s="3">
        <v>0.6</v>
      </c>
      <c r="G334" s="5">
        <v>0.5</v>
      </c>
      <c r="H334" s="3">
        <v>1.1000000000000001</v>
      </c>
      <c r="I334" s="3">
        <v>1.55139</v>
      </c>
      <c r="J334" s="12">
        <f t="shared" si="5"/>
        <v>1.0041666666666667</v>
      </c>
    </row>
    <row r="335" spans="1:10">
      <c r="A335" s="4">
        <v>43751.875</v>
      </c>
      <c r="B335">
        <v>43751</v>
      </c>
      <c r="C335" s="3">
        <v>0.875</v>
      </c>
      <c r="D335" s="3">
        <v>21</v>
      </c>
      <c r="E335" s="3">
        <v>13</v>
      </c>
      <c r="F335" s="3">
        <v>1.7</v>
      </c>
      <c r="G335" s="5">
        <v>0.6</v>
      </c>
      <c r="H335" s="3">
        <v>2.2999999999999998</v>
      </c>
      <c r="I335" s="3">
        <v>1.55139</v>
      </c>
      <c r="J335" s="12">
        <f t="shared" si="5"/>
        <v>0.9916666666666667</v>
      </c>
    </row>
    <row r="336" spans="1:10">
      <c r="A336" s="4">
        <v>43751.916666666664</v>
      </c>
      <c r="B336">
        <v>43751</v>
      </c>
      <c r="C336" s="3">
        <v>0.91666666666666663</v>
      </c>
      <c r="D336" s="3">
        <v>22</v>
      </c>
      <c r="E336" s="3">
        <v>13</v>
      </c>
      <c r="F336" s="3">
        <v>0.6</v>
      </c>
      <c r="G336" s="5">
        <v>0.7</v>
      </c>
      <c r="H336" s="3">
        <v>1.2999999999999998</v>
      </c>
      <c r="I336" s="3">
        <v>1.55139</v>
      </c>
      <c r="J336" s="12">
        <f t="shared" si="5"/>
        <v>1.0125000000000002</v>
      </c>
    </row>
    <row r="337" spans="1:10">
      <c r="A337" s="4">
        <v>43751.958333333336</v>
      </c>
      <c r="B337">
        <v>43751</v>
      </c>
      <c r="C337" s="3">
        <v>0.95833333333333337</v>
      </c>
      <c r="D337" s="3">
        <v>23</v>
      </c>
      <c r="E337" s="3">
        <v>13</v>
      </c>
      <c r="F337" s="3">
        <v>0.2</v>
      </c>
      <c r="G337" s="5">
        <v>0.4</v>
      </c>
      <c r="H337" s="3">
        <v>0.60000000000000009</v>
      </c>
      <c r="I337" s="3">
        <v>1.55139</v>
      </c>
      <c r="J337" s="12">
        <f t="shared" si="5"/>
        <v>1.0791666666666666</v>
      </c>
    </row>
    <row r="338" spans="1:10">
      <c r="A338" s="4">
        <v>43752</v>
      </c>
      <c r="B338">
        <v>43752</v>
      </c>
      <c r="C338" s="3">
        <v>0</v>
      </c>
      <c r="D338" s="3">
        <v>0</v>
      </c>
      <c r="E338" s="3">
        <v>14</v>
      </c>
      <c r="F338" s="3">
        <v>0.1</v>
      </c>
      <c r="G338" s="5">
        <v>0.2</v>
      </c>
      <c r="H338" s="3">
        <v>0.30000000000000004</v>
      </c>
      <c r="I338" s="3">
        <v>1.55139</v>
      </c>
      <c r="J338" s="12">
        <f t="shared" si="5"/>
        <v>1.0999999999999999</v>
      </c>
    </row>
    <row r="339" spans="1:10">
      <c r="A339" s="4">
        <v>43752.041666666664</v>
      </c>
      <c r="B339">
        <v>43752</v>
      </c>
      <c r="C339" s="3">
        <v>4.1666666666666664E-2</v>
      </c>
      <c r="D339" s="3">
        <v>1</v>
      </c>
      <c r="E339" s="3">
        <v>14</v>
      </c>
      <c r="F339" s="3">
        <v>0.2</v>
      </c>
      <c r="G339" s="5">
        <v>0.1</v>
      </c>
      <c r="H339" s="3">
        <v>0.30000000000000004</v>
      </c>
      <c r="I339" s="3">
        <v>1.55139</v>
      </c>
      <c r="J339" s="12">
        <f t="shared" si="5"/>
        <v>1.1125</v>
      </c>
    </row>
    <row r="340" spans="1:10">
      <c r="A340" s="4">
        <v>43752.083333333336</v>
      </c>
      <c r="B340">
        <v>43752</v>
      </c>
      <c r="C340" s="3">
        <v>8.3333333333333329E-2</v>
      </c>
      <c r="D340" s="3">
        <v>2</v>
      </c>
      <c r="E340" s="3">
        <v>14</v>
      </c>
      <c r="F340" s="3">
        <v>0.2</v>
      </c>
      <c r="G340" s="5">
        <v>0.1</v>
      </c>
      <c r="H340" s="3">
        <v>0.30000000000000004</v>
      </c>
      <c r="I340" s="3">
        <v>1.55139</v>
      </c>
      <c r="J340" s="12">
        <f t="shared" si="5"/>
        <v>1.1166666666666669</v>
      </c>
    </row>
    <row r="341" spans="1:10">
      <c r="A341" s="4">
        <v>43752.125</v>
      </c>
      <c r="B341">
        <v>43752</v>
      </c>
      <c r="C341" s="3">
        <v>0.125</v>
      </c>
      <c r="D341" s="3">
        <v>3</v>
      </c>
      <c r="E341" s="3">
        <v>14</v>
      </c>
      <c r="F341" s="3">
        <v>0.2</v>
      </c>
      <c r="G341" s="5">
        <v>0.2</v>
      </c>
      <c r="H341" s="3">
        <v>0.4</v>
      </c>
      <c r="I341" s="3">
        <v>1.55139</v>
      </c>
      <c r="J341" s="12">
        <f t="shared" si="5"/>
        <v>1.1291666666666671</v>
      </c>
    </row>
    <row r="342" spans="1:10">
      <c r="A342" s="4">
        <v>43752.166666666664</v>
      </c>
      <c r="B342">
        <v>43752</v>
      </c>
      <c r="C342" s="3">
        <v>0.16666666666666666</v>
      </c>
      <c r="D342" s="3">
        <v>4</v>
      </c>
      <c r="E342" s="3">
        <v>14</v>
      </c>
      <c r="F342" s="3">
        <v>0.1</v>
      </c>
      <c r="G342" s="5">
        <v>1.2</v>
      </c>
      <c r="H342" s="3">
        <v>1.3</v>
      </c>
      <c r="I342" s="3">
        <v>1.55139</v>
      </c>
      <c r="J342" s="12">
        <f t="shared" si="5"/>
        <v>1.1291666666666667</v>
      </c>
    </row>
    <row r="343" spans="1:10">
      <c r="A343" s="4">
        <v>43752.208333333336</v>
      </c>
      <c r="B343">
        <v>43752</v>
      </c>
      <c r="C343" s="3">
        <v>0.20833333333333334</v>
      </c>
      <c r="D343" s="3">
        <v>5</v>
      </c>
      <c r="E343" s="3">
        <v>14</v>
      </c>
      <c r="F343" s="3">
        <v>0.2</v>
      </c>
      <c r="G343" s="5">
        <v>0.7</v>
      </c>
      <c r="H343" s="3">
        <v>0.89999999999999991</v>
      </c>
      <c r="I343" s="3">
        <v>1.55139</v>
      </c>
      <c r="J343" s="12">
        <f t="shared" si="5"/>
        <v>1.0916666666666668</v>
      </c>
    </row>
    <row r="344" spans="1:10">
      <c r="A344" s="4">
        <v>43752.25</v>
      </c>
      <c r="B344">
        <v>43752</v>
      </c>
      <c r="C344" s="3">
        <v>0.25</v>
      </c>
      <c r="D344" s="3">
        <v>6</v>
      </c>
      <c r="E344" s="3">
        <v>14</v>
      </c>
      <c r="F344" s="3">
        <v>0.2</v>
      </c>
      <c r="G344" s="5">
        <v>0.2</v>
      </c>
      <c r="H344" s="3">
        <v>0.4</v>
      </c>
      <c r="I344" s="3">
        <v>1.55139</v>
      </c>
      <c r="J344" s="12">
        <f t="shared" si="5"/>
        <v>1.1041666666666667</v>
      </c>
    </row>
    <row r="345" spans="1:10">
      <c r="A345" s="4">
        <v>43752.291666666664</v>
      </c>
      <c r="B345">
        <v>43752</v>
      </c>
      <c r="C345" s="3">
        <v>0.29166666666666669</v>
      </c>
      <c r="D345" s="3">
        <v>7</v>
      </c>
      <c r="E345" s="3">
        <v>14</v>
      </c>
      <c r="F345" s="3">
        <v>2</v>
      </c>
      <c r="G345" s="5">
        <v>1.4</v>
      </c>
      <c r="H345" s="3">
        <v>3.4</v>
      </c>
      <c r="I345" s="3">
        <v>1.55139</v>
      </c>
      <c r="J345" s="12">
        <f t="shared" si="5"/>
        <v>1.1375000000000002</v>
      </c>
    </row>
    <row r="346" spans="1:10">
      <c r="A346" s="4">
        <v>43752.333333333336</v>
      </c>
      <c r="B346">
        <v>43752</v>
      </c>
      <c r="C346" s="3">
        <v>0.33333333333333331</v>
      </c>
      <c r="D346" s="3">
        <v>8</v>
      </c>
      <c r="E346" s="3">
        <v>14</v>
      </c>
      <c r="F346" s="3">
        <v>0.2</v>
      </c>
      <c r="G346" s="5">
        <v>0.2</v>
      </c>
      <c r="H346" s="3">
        <v>0.4</v>
      </c>
      <c r="I346" s="3">
        <v>1.55139</v>
      </c>
      <c r="J346" s="12">
        <f t="shared" si="5"/>
        <v>1.1041666666666667</v>
      </c>
    </row>
    <row r="347" spans="1:10">
      <c r="A347" s="4">
        <v>43752.375</v>
      </c>
      <c r="B347">
        <v>43752</v>
      </c>
      <c r="C347" s="3">
        <v>0.375</v>
      </c>
      <c r="D347" s="3">
        <v>9</v>
      </c>
      <c r="E347" s="3">
        <v>14</v>
      </c>
      <c r="F347" s="3">
        <v>0.3</v>
      </c>
      <c r="G347" s="5">
        <v>0.2</v>
      </c>
      <c r="H347" s="3">
        <v>0.5</v>
      </c>
      <c r="I347" s="3">
        <v>1.55139</v>
      </c>
      <c r="J347" s="12">
        <f t="shared" si="5"/>
        <v>1.1916666666666667</v>
      </c>
    </row>
    <row r="348" spans="1:10">
      <c r="A348" s="4">
        <v>43752.416666666664</v>
      </c>
      <c r="B348">
        <v>43752</v>
      </c>
      <c r="C348" s="3">
        <v>0.41666666666666669</v>
      </c>
      <c r="D348" s="3">
        <v>10</v>
      </c>
      <c r="E348" s="3">
        <v>14</v>
      </c>
      <c r="F348" s="3">
        <v>0.4</v>
      </c>
      <c r="G348" s="5">
        <v>0.2</v>
      </c>
      <c r="H348" s="3">
        <v>0.60000000000000009</v>
      </c>
      <c r="I348" s="3">
        <v>1.55139</v>
      </c>
      <c r="J348" s="12">
        <f t="shared" si="5"/>
        <v>1.2</v>
      </c>
    </row>
    <row r="349" spans="1:10">
      <c r="A349" s="4">
        <v>43752.458333333336</v>
      </c>
      <c r="B349">
        <v>43752</v>
      </c>
      <c r="C349" s="3">
        <v>0.45833333333333331</v>
      </c>
      <c r="D349" s="3">
        <v>11</v>
      </c>
      <c r="E349" s="3">
        <v>14</v>
      </c>
      <c r="F349" s="3">
        <v>0.2</v>
      </c>
      <c r="G349" s="5">
        <v>0.2</v>
      </c>
      <c r="H349" s="3">
        <v>0.4</v>
      </c>
      <c r="I349" s="3">
        <v>1.55139</v>
      </c>
      <c r="J349" s="12">
        <f t="shared" si="5"/>
        <v>1.2041666666666666</v>
      </c>
    </row>
    <row r="350" spans="1:10">
      <c r="A350" s="4">
        <v>43752.5</v>
      </c>
      <c r="B350">
        <v>43752</v>
      </c>
      <c r="C350" s="3">
        <v>0.5</v>
      </c>
      <c r="D350" s="3">
        <v>12</v>
      </c>
      <c r="E350" s="3">
        <v>14</v>
      </c>
      <c r="F350" s="3">
        <v>0.4</v>
      </c>
      <c r="G350" s="5">
        <v>0.2</v>
      </c>
      <c r="H350" s="3">
        <v>0.60000000000000009</v>
      </c>
      <c r="I350" s="3">
        <v>1.55139</v>
      </c>
      <c r="J350" s="12">
        <f t="shared" si="5"/>
        <v>1.2166666666666666</v>
      </c>
    </row>
    <row r="351" spans="1:10">
      <c r="A351" s="4">
        <v>43752.541666666664</v>
      </c>
      <c r="B351">
        <v>43752</v>
      </c>
      <c r="C351" s="3">
        <v>0.54166666666666663</v>
      </c>
      <c r="D351" s="3">
        <v>13</v>
      </c>
      <c r="E351" s="3">
        <v>14</v>
      </c>
      <c r="F351" s="3">
        <v>0.4</v>
      </c>
      <c r="G351" s="5">
        <v>0.5</v>
      </c>
      <c r="H351" s="3">
        <v>0.9</v>
      </c>
      <c r="I351" s="3">
        <v>1.55139</v>
      </c>
      <c r="J351" s="12">
        <f t="shared" si="5"/>
        <v>1.2166666666666666</v>
      </c>
    </row>
    <row r="352" spans="1:10">
      <c r="A352" s="4">
        <v>43752.583333333336</v>
      </c>
      <c r="B352">
        <v>43752</v>
      </c>
      <c r="C352" s="3">
        <v>0.58333333333333337</v>
      </c>
      <c r="D352" s="3">
        <v>14</v>
      </c>
      <c r="E352" s="3">
        <v>14</v>
      </c>
      <c r="F352" s="3">
        <v>0.6</v>
      </c>
      <c r="G352" s="5">
        <v>0.7</v>
      </c>
      <c r="H352" s="3">
        <v>1.2999999999999998</v>
      </c>
      <c r="I352" s="3">
        <v>1.55139</v>
      </c>
      <c r="J352" s="12">
        <f t="shared" si="5"/>
        <v>1.2083333333333333</v>
      </c>
    </row>
    <row r="353" spans="1:10">
      <c r="A353" s="4">
        <v>43752.625</v>
      </c>
      <c r="B353">
        <v>43752</v>
      </c>
      <c r="C353" s="3">
        <v>0.625</v>
      </c>
      <c r="D353" s="3">
        <v>15</v>
      </c>
      <c r="E353" s="3">
        <v>14</v>
      </c>
      <c r="F353" s="3">
        <v>1.4</v>
      </c>
      <c r="G353" s="5">
        <v>0.4</v>
      </c>
      <c r="H353" s="3">
        <v>1.7999999999999998</v>
      </c>
      <c r="I353" s="3">
        <v>1.55139</v>
      </c>
      <c r="J353" s="12">
        <f t="shared" si="5"/>
        <v>1.1874999999999998</v>
      </c>
    </row>
    <row r="354" spans="1:10">
      <c r="A354" s="4">
        <v>43752.666666666664</v>
      </c>
      <c r="B354">
        <v>43752</v>
      </c>
      <c r="C354" s="3">
        <v>0.66666666666666663</v>
      </c>
      <c r="D354" s="3">
        <v>16</v>
      </c>
      <c r="E354" s="3">
        <v>14</v>
      </c>
      <c r="F354" s="3">
        <v>0.4</v>
      </c>
      <c r="G354" s="5">
        <v>0.7</v>
      </c>
      <c r="H354" s="3">
        <v>1.1000000000000001</v>
      </c>
      <c r="I354" s="3">
        <v>1.55139</v>
      </c>
      <c r="J354" s="12">
        <f t="shared" si="5"/>
        <v>1.1875</v>
      </c>
    </row>
    <row r="355" spans="1:10">
      <c r="A355" s="4">
        <v>43752.708333333336</v>
      </c>
      <c r="B355">
        <v>43752</v>
      </c>
      <c r="C355" s="3">
        <v>0.70833333333333337</v>
      </c>
      <c r="D355" s="3">
        <v>17</v>
      </c>
      <c r="E355" s="3">
        <v>14</v>
      </c>
      <c r="F355" s="3">
        <v>0.8</v>
      </c>
      <c r="G355" s="5">
        <v>0.7</v>
      </c>
      <c r="H355" s="3">
        <v>1.5</v>
      </c>
      <c r="I355" s="3">
        <v>1.55139</v>
      </c>
      <c r="J355" s="12">
        <f t="shared" si="5"/>
        <v>1.1666666666666667</v>
      </c>
    </row>
    <row r="356" spans="1:10">
      <c r="A356" s="4">
        <v>43752.75</v>
      </c>
      <c r="B356">
        <v>43752</v>
      </c>
      <c r="C356" s="3">
        <v>0.75</v>
      </c>
      <c r="D356" s="3">
        <v>18</v>
      </c>
      <c r="E356" s="3">
        <v>14</v>
      </c>
      <c r="F356" s="3">
        <v>0.7</v>
      </c>
      <c r="G356" s="5">
        <v>0.7</v>
      </c>
      <c r="H356" s="3">
        <v>1.4</v>
      </c>
      <c r="I356" s="3">
        <v>1.55139</v>
      </c>
      <c r="J356" s="12">
        <f t="shared" si="5"/>
        <v>1.1291666666666667</v>
      </c>
    </row>
    <row r="357" spans="1:10">
      <c r="A357" s="4">
        <v>43752.791666666664</v>
      </c>
      <c r="B357">
        <v>43752</v>
      </c>
      <c r="C357" s="3">
        <v>0.79166666666666663</v>
      </c>
      <c r="D357" s="3">
        <v>19</v>
      </c>
      <c r="E357" s="3">
        <v>14</v>
      </c>
      <c r="F357" s="3">
        <v>0.6</v>
      </c>
      <c r="G357" s="5">
        <v>0.4</v>
      </c>
      <c r="H357" s="3">
        <v>1</v>
      </c>
      <c r="I357" s="3">
        <v>1.55139</v>
      </c>
      <c r="J357" s="12">
        <f t="shared" si="5"/>
        <v>1.1041666666666667</v>
      </c>
    </row>
    <row r="358" spans="1:10">
      <c r="A358" s="4">
        <v>43752.833333333336</v>
      </c>
      <c r="B358">
        <v>43752</v>
      </c>
      <c r="C358" s="3">
        <v>0.83333333333333337</v>
      </c>
      <c r="D358" s="3">
        <v>20</v>
      </c>
      <c r="E358" s="3">
        <v>14</v>
      </c>
      <c r="F358" s="3">
        <v>0.5</v>
      </c>
      <c r="G358" s="5">
        <v>0.3</v>
      </c>
      <c r="H358" s="3">
        <v>0.8</v>
      </c>
      <c r="I358" s="3">
        <v>1.55139</v>
      </c>
      <c r="J358" s="12">
        <f t="shared" si="5"/>
        <v>1.0875000000000001</v>
      </c>
    </row>
    <row r="359" spans="1:10">
      <c r="A359" s="4">
        <v>43752.875</v>
      </c>
      <c r="B359">
        <v>43752</v>
      </c>
      <c r="C359" s="3">
        <v>0.875</v>
      </c>
      <c r="D359" s="3">
        <v>21</v>
      </c>
      <c r="E359" s="3">
        <v>14</v>
      </c>
      <c r="F359" s="3">
        <v>1.9</v>
      </c>
      <c r="G359" s="5">
        <v>0.9</v>
      </c>
      <c r="H359" s="3">
        <v>2.8</v>
      </c>
      <c r="I359" s="3">
        <v>1.55139</v>
      </c>
      <c r="J359" s="12">
        <f t="shared" si="5"/>
        <v>1.0750000000000002</v>
      </c>
    </row>
    <row r="360" spans="1:10">
      <c r="A360" s="4">
        <v>43752.916666666664</v>
      </c>
      <c r="B360">
        <v>43752</v>
      </c>
      <c r="C360" s="3">
        <v>0.91666666666666663</v>
      </c>
      <c r="D360" s="3">
        <v>22</v>
      </c>
      <c r="E360" s="3">
        <v>14</v>
      </c>
      <c r="F360" s="3">
        <v>1.8</v>
      </c>
      <c r="G360" s="5">
        <v>1.1000000000000001</v>
      </c>
      <c r="H360" s="3">
        <v>2.9000000000000004</v>
      </c>
      <c r="I360" s="3">
        <v>1.55139</v>
      </c>
      <c r="J360" s="12">
        <f t="shared" si="5"/>
        <v>0.99166666666666681</v>
      </c>
    </row>
    <row r="361" spans="1:10">
      <c r="A361" s="4">
        <v>43752.958333333336</v>
      </c>
      <c r="B361">
        <v>43752</v>
      </c>
      <c r="C361" s="3">
        <v>0.95833333333333337</v>
      </c>
      <c r="D361" s="3">
        <v>23</v>
      </c>
      <c r="E361" s="3">
        <v>14</v>
      </c>
      <c r="F361" s="3">
        <v>0.6</v>
      </c>
      <c r="G361" s="5">
        <v>0.5</v>
      </c>
      <c r="H361" s="3">
        <v>1.1000000000000001</v>
      </c>
      <c r="I361" s="3">
        <v>1.55139</v>
      </c>
      <c r="J361" s="12">
        <f t="shared" si="5"/>
        <v>0.89583333333333348</v>
      </c>
    </row>
    <row r="362" spans="1:10">
      <c r="A362" s="4">
        <v>43753</v>
      </c>
      <c r="B362">
        <v>43753</v>
      </c>
      <c r="C362" s="3">
        <v>0</v>
      </c>
      <c r="D362" s="3">
        <v>0</v>
      </c>
      <c r="E362" s="3">
        <v>15</v>
      </c>
      <c r="F362" s="3">
        <v>0.2</v>
      </c>
      <c r="G362" s="5">
        <v>0.4</v>
      </c>
      <c r="H362" s="3">
        <v>0.60000000000000009</v>
      </c>
      <c r="I362" s="3">
        <v>1.55139</v>
      </c>
      <c r="J362" s="12">
        <f t="shared" si="5"/>
        <v>0.86666666666666681</v>
      </c>
    </row>
    <row r="363" spans="1:10">
      <c r="A363" s="4">
        <v>43753.041666666664</v>
      </c>
      <c r="B363">
        <v>43753</v>
      </c>
      <c r="C363" s="3">
        <v>4.1666666666666664E-2</v>
      </c>
      <c r="D363" s="3">
        <v>1</v>
      </c>
      <c r="E363" s="3">
        <v>15</v>
      </c>
      <c r="F363" s="3">
        <v>0.2</v>
      </c>
      <c r="G363" s="5">
        <v>0.2</v>
      </c>
      <c r="H363" s="3">
        <v>0.4</v>
      </c>
      <c r="I363" s="3">
        <v>1.55139</v>
      </c>
      <c r="J363" s="12">
        <f t="shared" si="5"/>
        <v>0.9</v>
      </c>
    </row>
    <row r="364" spans="1:10">
      <c r="A364" s="4">
        <v>43753.083333333336</v>
      </c>
      <c r="B364">
        <v>43753</v>
      </c>
      <c r="C364" s="3">
        <v>8.3333333333333329E-2</v>
      </c>
      <c r="D364" s="3">
        <v>2</v>
      </c>
      <c r="E364" s="3">
        <v>15</v>
      </c>
      <c r="F364" s="3">
        <v>0.4</v>
      </c>
      <c r="G364" s="5">
        <v>0.2</v>
      </c>
      <c r="H364" s="3">
        <v>0.60000000000000009</v>
      </c>
      <c r="I364" s="3">
        <v>1.55139</v>
      </c>
      <c r="J364" s="12">
        <f t="shared" si="5"/>
        <v>0.90416666666666667</v>
      </c>
    </row>
    <row r="365" spans="1:10">
      <c r="A365" s="4">
        <v>43753.125</v>
      </c>
      <c r="B365">
        <v>43753</v>
      </c>
      <c r="C365" s="3">
        <v>0.125</v>
      </c>
      <c r="D365" s="3">
        <v>3</v>
      </c>
      <c r="E365" s="3">
        <v>15</v>
      </c>
      <c r="F365" s="3">
        <v>0.2</v>
      </c>
      <c r="G365" s="5">
        <v>0.2</v>
      </c>
      <c r="H365" s="3">
        <v>0.4</v>
      </c>
      <c r="I365" s="3">
        <v>1.55139</v>
      </c>
      <c r="J365" s="12">
        <f t="shared" si="5"/>
        <v>0.89999999999999991</v>
      </c>
    </row>
    <row r="366" spans="1:10">
      <c r="A366" s="4">
        <v>43753.166666666664</v>
      </c>
      <c r="B366">
        <v>43753</v>
      </c>
      <c r="C366" s="3">
        <v>0.16666666666666666</v>
      </c>
      <c r="D366" s="3">
        <v>4</v>
      </c>
      <c r="E366" s="3">
        <v>15</v>
      </c>
      <c r="F366" s="3">
        <v>0.2</v>
      </c>
      <c r="G366" s="5">
        <v>0.2</v>
      </c>
      <c r="H366" s="3">
        <v>0.4</v>
      </c>
      <c r="I366" s="3">
        <v>1.55139</v>
      </c>
      <c r="J366" s="12">
        <f t="shared" si="5"/>
        <v>0.89999999999999991</v>
      </c>
    </row>
    <row r="367" spans="1:10">
      <c r="A367" s="4">
        <v>43753.208333333336</v>
      </c>
      <c r="B367">
        <v>43753</v>
      </c>
      <c r="C367" s="3">
        <v>0.20833333333333334</v>
      </c>
      <c r="D367" s="3">
        <v>5</v>
      </c>
      <c r="E367" s="3">
        <v>15</v>
      </c>
      <c r="F367" s="3">
        <v>0.2</v>
      </c>
      <c r="G367" s="5">
        <v>1</v>
      </c>
      <c r="H367" s="3">
        <v>1.2</v>
      </c>
      <c r="I367" s="3">
        <v>1.55139</v>
      </c>
      <c r="J367" s="12">
        <f t="shared" si="5"/>
        <v>0.90833333333333321</v>
      </c>
    </row>
    <row r="368" spans="1:10">
      <c r="A368" s="4">
        <v>43753.25</v>
      </c>
      <c r="B368">
        <v>43753</v>
      </c>
      <c r="C368" s="3">
        <v>0.25</v>
      </c>
      <c r="D368" s="3">
        <v>6</v>
      </c>
      <c r="E368" s="3">
        <v>15</v>
      </c>
      <c r="F368" s="3">
        <v>0.9</v>
      </c>
      <c r="G368" s="5">
        <v>0.3</v>
      </c>
      <c r="H368" s="3">
        <v>1.2</v>
      </c>
      <c r="I368" s="3">
        <v>1.55139</v>
      </c>
      <c r="J368" s="12">
        <f t="shared" si="5"/>
        <v>0.88749999999999984</v>
      </c>
    </row>
    <row r="369" spans="1:10">
      <c r="A369" s="4">
        <v>43753.291666666664</v>
      </c>
      <c r="B369">
        <v>43753</v>
      </c>
      <c r="C369" s="3">
        <v>0.29166666666666669</v>
      </c>
      <c r="D369" s="3">
        <v>7</v>
      </c>
      <c r="E369" s="3">
        <v>15</v>
      </c>
      <c r="F369" s="3">
        <v>1.1000000000000001</v>
      </c>
      <c r="G369" s="5">
        <v>1.5</v>
      </c>
      <c r="H369" s="3">
        <v>2.6</v>
      </c>
      <c r="I369" s="3">
        <v>1.55139</v>
      </c>
      <c r="J369" s="12">
        <f t="shared" si="5"/>
        <v>0.92916666666666659</v>
      </c>
    </row>
    <row r="370" spans="1:10">
      <c r="A370" s="4">
        <v>43753.333333333336</v>
      </c>
      <c r="B370">
        <v>43753</v>
      </c>
      <c r="C370" s="3">
        <v>0.33333333333333331</v>
      </c>
      <c r="D370" s="3">
        <v>8</v>
      </c>
      <c r="E370" s="3">
        <v>15</v>
      </c>
      <c r="F370" s="3">
        <v>2.1</v>
      </c>
      <c r="G370" s="5">
        <v>0.4</v>
      </c>
      <c r="H370" s="3">
        <v>2.5</v>
      </c>
      <c r="I370" s="3">
        <v>1.55139</v>
      </c>
      <c r="J370" s="12">
        <f t="shared" si="5"/>
        <v>0.97083333333333355</v>
      </c>
    </row>
    <row r="371" spans="1:10">
      <c r="A371" s="4">
        <v>43753.375</v>
      </c>
      <c r="B371">
        <v>43753</v>
      </c>
      <c r="C371" s="3">
        <v>0.375</v>
      </c>
      <c r="D371" s="3">
        <v>9</v>
      </c>
      <c r="E371" s="3">
        <v>15</v>
      </c>
      <c r="F371" s="3">
        <v>0.4</v>
      </c>
      <c r="G371" s="5">
        <v>0.3</v>
      </c>
      <c r="H371" s="3">
        <v>0.7</v>
      </c>
      <c r="I371" s="3">
        <v>1.55139</v>
      </c>
      <c r="J371" s="12">
        <f t="shared" si="5"/>
        <v>0.97083333333333321</v>
      </c>
    </row>
    <row r="372" spans="1:10">
      <c r="A372" s="4">
        <v>43753.416666666664</v>
      </c>
      <c r="B372">
        <v>43753</v>
      </c>
      <c r="C372" s="3">
        <v>0.41666666666666669</v>
      </c>
      <c r="D372" s="3">
        <v>10</v>
      </c>
      <c r="E372" s="3">
        <v>15</v>
      </c>
      <c r="F372" s="3">
        <v>0.5</v>
      </c>
      <c r="G372" s="5">
        <v>0.2</v>
      </c>
      <c r="H372" s="3">
        <v>0.7</v>
      </c>
      <c r="I372" s="3">
        <v>1.55139</v>
      </c>
      <c r="J372" s="12">
        <f t="shared" si="5"/>
        <v>0.99583333333333346</v>
      </c>
    </row>
    <row r="373" spans="1:10">
      <c r="A373" s="4">
        <v>43753.458333333336</v>
      </c>
      <c r="B373">
        <v>43753</v>
      </c>
      <c r="C373" s="3">
        <v>0.45833333333333331</v>
      </c>
      <c r="D373" s="3">
        <v>11</v>
      </c>
      <c r="E373" s="3">
        <v>15</v>
      </c>
      <c r="F373" s="3">
        <v>0.4</v>
      </c>
      <c r="G373" s="5">
        <v>0.3</v>
      </c>
      <c r="H373" s="3">
        <v>0.7</v>
      </c>
      <c r="I373" s="3">
        <v>1.55139</v>
      </c>
      <c r="J373" s="12">
        <f t="shared" si="5"/>
        <v>0.9916666666666667</v>
      </c>
    </row>
    <row r="374" spans="1:10">
      <c r="A374" s="4">
        <v>43753.5</v>
      </c>
      <c r="B374">
        <v>43753</v>
      </c>
      <c r="C374" s="3">
        <v>0.5</v>
      </c>
      <c r="D374" s="3">
        <v>12</v>
      </c>
      <c r="E374" s="3">
        <v>15</v>
      </c>
      <c r="F374" s="3">
        <v>0.2</v>
      </c>
      <c r="G374" s="5">
        <v>0.4</v>
      </c>
      <c r="H374" s="3">
        <v>0.60000000000000009</v>
      </c>
      <c r="I374" s="3">
        <v>1.55139</v>
      </c>
      <c r="J374" s="12">
        <f t="shared" si="5"/>
        <v>0.98750000000000027</v>
      </c>
    </row>
    <row r="375" spans="1:10">
      <c r="A375" s="4">
        <v>43753.541666666664</v>
      </c>
      <c r="B375">
        <v>43753</v>
      </c>
      <c r="C375" s="3">
        <v>0.54166666666666663</v>
      </c>
      <c r="D375" s="3">
        <v>13</v>
      </c>
      <c r="E375" s="3">
        <v>15</v>
      </c>
      <c r="F375" s="3">
        <v>0.5</v>
      </c>
      <c r="G375" s="5">
        <v>0.2</v>
      </c>
      <c r="H375" s="3">
        <v>0.7</v>
      </c>
      <c r="I375" s="3">
        <v>1.55139</v>
      </c>
      <c r="J375" s="12">
        <f t="shared" si="5"/>
        <v>0.99166666666666681</v>
      </c>
    </row>
    <row r="376" spans="1:10">
      <c r="A376" s="4">
        <v>43753.583333333336</v>
      </c>
      <c r="B376">
        <v>43753</v>
      </c>
      <c r="C376" s="3">
        <v>0.58333333333333337</v>
      </c>
      <c r="D376" s="3">
        <v>14</v>
      </c>
      <c r="E376" s="3">
        <v>15</v>
      </c>
      <c r="F376" s="3">
        <v>0.4</v>
      </c>
      <c r="G376" s="5">
        <v>0.4</v>
      </c>
      <c r="H376" s="3">
        <v>0.8</v>
      </c>
      <c r="I376" s="3">
        <v>1.55139</v>
      </c>
      <c r="J376" s="12">
        <f t="shared" si="5"/>
        <v>0.97916666666666663</v>
      </c>
    </row>
    <row r="377" spans="1:10">
      <c r="A377" s="4">
        <v>43753.625</v>
      </c>
      <c r="B377">
        <v>43753</v>
      </c>
      <c r="C377" s="3">
        <v>0.625</v>
      </c>
      <c r="D377" s="3">
        <v>15</v>
      </c>
      <c r="E377" s="3">
        <v>15</v>
      </c>
      <c r="F377" s="3">
        <v>0.5</v>
      </c>
      <c r="G377" s="5">
        <v>1.3</v>
      </c>
      <c r="H377" s="3">
        <v>1.8</v>
      </c>
      <c r="I377" s="3">
        <v>1.55139</v>
      </c>
      <c r="J377" s="12">
        <f t="shared" si="5"/>
        <v>0.97083333333333355</v>
      </c>
    </row>
    <row r="378" spans="1:10">
      <c r="A378" s="4">
        <v>43753.666666666664</v>
      </c>
      <c r="B378">
        <v>43753</v>
      </c>
      <c r="C378" s="3">
        <v>0.66666666666666663</v>
      </c>
      <c r="D378" s="3">
        <v>16</v>
      </c>
      <c r="E378" s="3">
        <v>15</v>
      </c>
      <c r="F378" s="3">
        <v>0.4</v>
      </c>
      <c r="G378" s="5">
        <v>0.2</v>
      </c>
      <c r="H378" s="3">
        <v>0.60000000000000009</v>
      </c>
      <c r="I378" s="3">
        <v>1.55139</v>
      </c>
      <c r="J378" s="12">
        <f t="shared" si="5"/>
        <v>0.91249999999999998</v>
      </c>
    </row>
    <row r="379" spans="1:10">
      <c r="A379" s="4">
        <v>43753.708333333336</v>
      </c>
      <c r="B379">
        <v>43753</v>
      </c>
      <c r="C379" s="3">
        <v>0.70833333333333337</v>
      </c>
      <c r="D379" s="3">
        <v>17</v>
      </c>
      <c r="E379" s="3">
        <v>15</v>
      </c>
      <c r="F379" s="3">
        <v>0.4</v>
      </c>
      <c r="G379" s="5">
        <v>0.2</v>
      </c>
      <c r="H379" s="3">
        <v>0.60000000000000009</v>
      </c>
      <c r="I379" s="3">
        <v>1.55139</v>
      </c>
      <c r="J379" s="12">
        <f t="shared" si="5"/>
        <v>0.91249999999999998</v>
      </c>
    </row>
    <row r="380" spans="1:10">
      <c r="A380" s="4">
        <v>43753.75</v>
      </c>
      <c r="B380">
        <v>43753</v>
      </c>
      <c r="C380" s="3">
        <v>0.75</v>
      </c>
      <c r="D380" s="3">
        <v>18</v>
      </c>
      <c r="E380" s="3">
        <v>15</v>
      </c>
      <c r="F380" s="3">
        <v>0.4</v>
      </c>
      <c r="G380" s="5">
        <v>0.4</v>
      </c>
      <c r="H380" s="3">
        <v>0.8</v>
      </c>
      <c r="I380" s="3">
        <v>1.55139</v>
      </c>
      <c r="J380" s="12">
        <f t="shared" si="5"/>
        <v>0.94166666666666687</v>
      </c>
    </row>
    <row r="381" spans="1:10">
      <c r="A381" s="4">
        <v>43753.791666666664</v>
      </c>
      <c r="B381">
        <v>43753</v>
      </c>
      <c r="C381" s="3">
        <v>0.79166666666666663</v>
      </c>
      <c r="D381" s="3">
        <v>19</v>
      </c>
      <c r="E381" s="3">
        <v>15</v>
      </c>
      <c r="F381" s="3">
        <v>0.2</v>
      </c>
      <c r="G381" s="5">
        <v>0.4</v>
      </c>
      <c r="H381" s="3">
        <v>0.60000000000000009</v>
      </c>
      <c r="I381" s="3">
        <v>1.55139</v>
      </c>
      <c r="J381" s="12">
        <f t="shared" si="5"/>
        <v>0.94583333333333341</v>
      </c>
    </row>
    <row r="382" spans="1:10">
      <c r="A382" s="4">
        <v>43753.833333333336</v>
      </c>
      <c r="B382">
        <v>43753</v>
      </c>
      <c r="C382" s="3">
        <v>0.83333333333333337</v>
      </c>
      <c r="D382" s="3">
        <v>20</v>
      </c>
      <c r="E382" s="3">
        <v>15</v>
      </c>
      <c r="F382" s="3">
        <v>0.2</v>
      </c>
      <c r="G382" s="5">
        <v>0.3</v>
      </c>
      <c r="H382" s="3">
        <v>0.5</v>
      </c>
      <c r="I382" s="3">
        <v>1.55139</v>
      </c>
      <c r="J382" s="12">
        <f t="shared" si="5"/>
        <v>1.075</v>
      </c>
    </row>
    <row r="383" spans="1:10">
      <c r="A383" s="4">
        <v>43753.875</v>
      </c>
      <c r="B383">
        <v>43753</v>
      </c>
      <c r="C383" s="3">
        <v>0.875</v>
      </c>
      <c r="D383" s="3">
        <v>21</v>
      </c>
      <c r="E383" s="3">
        <v>15</v>
      </c>
      <c r="F383" s="3">
        <v>0.3</v>
      </c>
      <c r="G383" s="5">
        <v>0.5</v>
      </c>
      <c r="H383" s="3">
        <v>0.8</v>
      </c>
      <c r="I383" s="3">
        <v>1.55139</v>
      </c>
      <c r="J383" s="12">
        <f t="shared" si="5"/>
        <v>1.1500000000000001</v>
      </c>
    </row>
    <row r="384" spans="1:10">
      <c r="A384" s="4">
        <v>43753.916666666664</v>
      </c>
      <c r="B384">
        <v>43753</v>
      </c>
      <c r="C384" s="3">
        <v>0.91666666666666663</v>
      </c>
      <c r="D384" s="3">
        <v>22</v>
      </c>
      <c r="E384" s="3">
        <v>15</v>
      </c>
      <c r="F384" s="3">
        <v>0.2</v>
      </c>
      <c r="G384" s="5">
        <v>0.4</v>
      </c>
      <c r="H384" s="3">
        <v>0.60000000000000009</v>
      </c>
      <c r="I384" s="3">
        <v>1.55139</v>
      </c>
      <c r="J384" s="12">
        <f t="shared" si="5"/>
        <v>1.1791666666666667</v>
      </c>
    </row>
    <row r="385" spans="1:10">
      <c r="A385" s="4">
        <v>43753.958333333336</v>
      </c>
      <c r="B385">
        <v>43753</v>
      </c>
      <c r="C385" s="3">
        <v>0.95833333333333337</v>
      </c>
      <c r="D385" s="3">
        <v>23</v>
      </c>
      <c r="E385" s="3">
        <v>15</v>
      </c>
      <c r="F385" s="3">
        <v>0.2</v>
      </c>
      <c r="G385" s="5">
        <v>0.2</v>
      </c>
      <c r="H385" s="3">
        <v>0.4</v>
      </c>
      <c r="I385" s="3">
        <v>1.55139</v>
      </c>
      <c r="J385" s="12">
        <f t="shared" si="5"/>
        <v>1.2249999999999999</v>
      </c>
    </row>
    <row r="386" spans="1:10">
      <c r="A386" s="4">
        <v>43754</v>
      </c>
      <c r="B386">
        <v>43754</v>
      </c>
      <c r="C386" s="3">
        <v>0</v>
      </c>
      <c r="D386" s="3">
        <v>0</v>
      </c>
      <c r="E386" s="3">
        <v>16</v>
      </c>
      <c r="F386" s="3">
        <v>1.2</v>
      </c>
      <c r="G386" s="5">
        <v>0.2</v>
      </c>
      <c r="H386" s="3">
        <v>1.4</v>
      </c>
      <c r="I386" s="3">
        <v>1.55139</v>
      </c>
      <c r="J386" s="12">
        <f t="shared" ref="J386:J449" si="6">AVERAGE(H386:H409)</f>
        <v>1.3208333333333331</v>
      </c>
    </row>
    <row r="387" spans="1:10">
      <c r="A387" s="4">
        <v>43754.041666666664</v>
      </c>
      <c r="B387">
        <v>43754</v>
      </c>
      <c r="C387" s="3">
        <v>4.1666666666666664E-2</v>
      </c>
      <c r="D387" s="3">
        <v>1</v>
      </c>
      <c r="E387" s="3">
        <v>16</v>
      </c>
      <c r="F387" s="3">
        <v>0.2</v>
      </c>
      <c r="G387" s="5">
        <v>0.3</v>
      </c>
      <c r="H387" s="3">
        <v>0.5</v>
      </c>
      <c r="I387" s="3">
        <v>1.55139</v>
      </c>
      <c r="J387" s="12">
        <f t="shared" si="6"/>
        <v>1.2833333333333332</v>
      </c>
    </row>
    <row r="388" spans="1:10">
      <c r="A388" s="4">
        <v>43754.083333333336</v>
      </c>
      <c r="B388">
        <v>43754</v>
      </c>
      <c r="C388" s="3">
        <v>8.3333333333333329E-2</v>
      </c>
      <c r="D388" s="3">
        <v>2</v>
      </c>
      <c r="E388" s="3">
        <v>16</v>
      </c>
      <c r="F388" s="3">
        <v>0.3</v>
      </c>
      <c r="G388" s="5">
        <v>0.2</v>
      </c>
      <c r="H388" s="3">
        <v>0.5</v>
      </c>
      <c r="I388" s="3">
        <v>1.55139</v>
      </c>
      <c r="J388" s="12">
        <f t="shared" si="6"/>
        <v>1.2874999999999999</v>
      </c>
    </row>
    <row r="389" spans="1:10">
      <c r="A389" s="4">
        <v>43754.125</v>
      </c>
      <c r="B389">
        <v>43754</v>
      </c>
      <c r="C389" s="3">
        <v>0.125</v>
      </c>
      <c r="D389" s="3">
        <v>3</v>
      </c>
      <c r="E389" s="3">
        <v>16</v>
      </c>
      <c r="F389" s="3">
        <v>0.2</v>
      </c>
      <c r="G389" s="5">
        <v>0.2</v>
      </c>
      <c r="H389" s="3">
        <v>0.4</v>
      </c>
      <c r="I389" s="3">
        <v>1.55139</v>
      </c>
      <c r="J389" s="12">
        <f t="shared" si="6"/>
        <v>1.2958333333333332</v>
      </c>
    </row>
    <row r="390" spans="1:10">
      <c r="A390" s="4">
        <v>43754.166666666664</v>
      </c>
      <c r="B390">
        <v>43754</v>
      </c>
      <c r="C390" s="3">
        <v>0.16666666666666666</v>
      </c>
      <c r="D390" s="3">
        <v>4</v>
      </c>
      <c r="E390" s="3">
        <v>16</v>
      </c>
      <c r="F390" s="3">
        <v>0.4</v>
      </c>
      <c r="G390" s="5">
        <v>0.2</v>
      </c>
      <c r="H390" s="3">
        <v>0.60000000000000009</v>
      </c>
      <c r="I390" s="3">
        <v>1.55139</v>
      </c>
      <c r="J390" s="12">
        <f t="shared" si="6"/>
        <v>1.2958333333333332</v>
      </c>
    </row>
    <row r="391" spans="1:10">
      <c r="A391" s="4">
        <v>43754.208333333336</v>
      </c>
      <c r="B391">
        <v>43754</v>
      </c>
      <c r="C391" s="3">
        <v>0.20833333333333334</v>
      </c>
      <c r="D391" s="3">
        <v>5</v>
      </c>
      <c r="E391" s="3">
        <v>16</v>
      </c>
      <c r="F391" s="3">
        <v>0.2</v>
      </c>
      <c r="G391" s="5">
        <v>0.5</v>
      </c>
      <c r="H391" s="3">
        <v>0.7</v>
      </c>
      <c r="I391" s="3">
        <v>1.55139</v>
      </c>
      <c r="J391" s="12">
        <f t="shared" si="6"/>
        <v>1.2874999999999999</v>
      </c>
    </row>
    <row r="392" spans="1:10">
      <c r="A392" s="4">
        <v>43754.25</v>
      </c>
      <c r="B392">
        <v>43754</v>
      </c>
      <c r="C392" s="3">
        <v>0.25</v>
      </c>
      <c r="D392" s="3">
        <v>6</v>
      </c>
      <c r="E392" s="3">
        <v>16</v>
      </c>
      <c r="F392" s="3">
        <v>0.7</v>
      </c>
      <c r="G392" s="5">
        <v>1.5</v>
      </c>
      <c r="H392" s="3">
        <v>2.2000000000000002</v>
      </c>
      <c r="I392" s="3">
        <v>1.55139</v>
      </c>
      <c r="J392" s="12">
        <f t="shared" si="6"/>
        <v>1.2749999999999999</v>
      </c>
    </row>
    <row r="393" spans="1:10">
      <c r="A393" s="4">
        <v>43754.291666666664</v>
      </c>
      <c r="B393">
        <v>43754</v>
      </c>
      <c r="C393" s="3">
        <v>0.29166666666666669</v>
      </c>
      <c r="D393" s="3">
        <v>7</v>
      </c>
      <c r="E393" s="3">
        <v>16</v>
      </c>
      <c r="F393" s="3">
        <v>0.7</v>
      </c>
      <c r="G393" s="5">
        <v>2.9</v>
      </c>
      <c r="H393" s="3">
        <v>3.5999999999999996</v>
      </c>
      <c r="I393" s="3">
        <v>1.55139</v>
      </c>
      <c r="J393" s="12">
        <f t="shared" si="6"/>
        <v>1.2124999999999997</v>
      </c>
    </row>
    <row r="394" spans="1:10">
      <c r="A394" s="4">
        <v>43754.333333333336</v>
      </c>
      <c r="B394">
        <v>43754</v>
      </c>
      <c r="C394" s="3">
        <v>0.33333333333333331</v>
      </c>
      <c r="D394" s="3">
        <v>8</v>
      </c>
      <c r="E394" s="3">
        <v>16</v>
      </c>
      <c r="F394" s="3">
        <v>1.3</v>
      </c>
      <c r="G394" s="5">
        <v>1.2</v>
      </c>
      <c r="H394" s="3">
        <v>2.5</v>
      </c>
      <c r="I394" s="3">
        <v>1.55139</v>
      </c>
      <c r="J394" s="12">
        <f t="shared" si="6"/>
        <v>1.2166666666666666</v>
      </c>
    </row>
    <row r="395" spans="1:10">
      <c r="A395" s="4">
        <v>43754.375</v>
      </c>
      <c r="B395">
        <v>43754</v>
      </c>
      <c r="C395" s="3">
        <v>0.375</v>
      </c>
      <c r="D395" s="3">
        <v>9</v>
      </c>
      <c r="E395" s="3">
        <v>16</v>
      </c>
      <c r="F395" s="3">
        <v>0.9</v>
      </c>
      <c r="G395" s="5">
        <v>0.4</v>
      </c>
      <c r="H395" s="3">
        <v>1.3</v>
      </c>
      <c r="I395" s="3">
        <v>1.55139</v>
      </c>
      <c r="J395" s="12">
        <f t="shared" si="6"/>
        <v>1.1291666666666664</v>
      </c>
    </row>
    <row r="396" spans="1:10">
      <c r="A396" s="4">
        <v>43754.416666666664</v>
      </c>
      <c r="B396">
        <v>43754</v>
      </c>
      <c r="C396" s="3">
        <v>0.41666666666666669</v>
      </c>
      <c r="D396" s="3">
        <v>10</v>
      </c>
      <c r="E396" s="3">
        <v>16</v>
      </c>
      <c r="F396" s="3">
        <v>0.4</v>
      </c>
      <c r="G396" s="5">
        <v>0.2</v>
      </c>
      <c r="H396" s="3">
        <v>0.60000000000000009</v>
      </c>
      <c r="I396" s="3">
        <v>1.55139</v>
      </c>
      <c r="J396" s="12">
        <f t="shared" si="6"/>
        <v>1.1541666666666663</v>
      </c>
    </row>
    <row r="397" spans="1:10">
      <c r="A397" s="4">
        <v>43754.458333333336</v>
      </c>
      <c r="B397">
        <v>43754</v>
      </c>
      <c r="C397" s="3">
        <v>0.45833333333333331</v>
      </c>
      <c r="D397" s="3">
        <v>11</v>
      </c>
      <c r="E397" s="3">
        <v>16</v>
      </c>
      <c r="F397" s="3">
        <v>0.4</v>
      </c>
      <c r="G397" s="5">
        <v>0.2</v>
      </c>
      <c r="H397" s="3">
        <v>0.60000000000000009</v>
      </c>
      <c r="I397" s="3">
        <v>1.55139</v>
      </c>
      <c r="J397" s="12">
        <f t="shared" si="6"/>
        <v>1.1458333333333328</v>
      </c>
    </row>
    <row r="398" spans="1:10">
      <c r="A398" s="4">
        <v>43754.5</v>
      </c>
      <c r="B398">
        <v>43754</v>
      </c>
      <c r="C398" s="3">
        <v>0.5</v>
      </c>
      <c r="D398" s="3">
        <v>12</v>
      </c>
      <c r="E398" s="3">
        <v>16</v>
      </c>
      <c r="F398" s="3">
        <v>0.4</v>
      </c>
      <c r="G398" s="5">
        <v>0.3</v>
      </c>
      <c r="H398" s="3">
        <v>0.7</v>
      </c>
      <c r="I398" s="3">
        <v>1.55139</v>
      </c>
      <c r="J398" s="12">
        <f t="shared" si="6"/>
        <v>1.1374999999999995</v>
      </c>
    </row>
    <row r="399" spans="1:10">
      <c r="A399" s="4">
        <v>43754.541666666664</v>
      </c>
      <c r="B399">
        <v>43754</v>
      </c>
      <c r="C399" s="3">
        <v>0.54166666666666663</v>
      </c>
      <c r="D399" s="3">
        <v>13</v>
      </c>
      <c r="E399" s="3">
        <v>16</v>
      </c>
      <c r="F399" s="3">
        <v>0.2</v>
      </c>
      <c r="G399" s="5">
        <v>0.2</v>
      </c>
      <c r="H399" s="3">
        <v>0.4</v>
      </c>
      <c r="I399" s="3">
        <v>1.55139</v>
      </c>
      <c r="J399" s="12">
        <f t="shared" si="6"/>
        <v>1.1249999999999993</v>
      </c>
    </row>
    <row r="400" spans="1:10">
      <c r="A400" s="4">
        <v>43754.583333333336</v>
      </c>
      <c r="B400">
        <v>43754</v>
      </c>
      <c r="C400" s="3">
        <v>0.58333333333333337</v>
      </c>
      <c r="D400" s="3">
        <v>14</v>
      </c>
      <c r="E400" s="3">
        <v>16</v>
      </c>
      <c r="F400" s="3">
        <v>0.2</v>
      </c>
      <c r="G400" s="5">
        <v>0.4</v>
      </c>
      <c r="H400" s="3">
        <v>0.60000000000000009</v>
      </c>
      <c r="I400" s="3">
        <v>1.55139</v>
      </c>
      <c r="J400" s="12">
        <f t="shared" si="6"/>
        <v>1.1249999999999993</v>
      </c>
    </row>
    <row r="401" spans="1:10">
      <c r="A401" s="4">
        <v>43754.625</v>
      </c>
      <c r="B401">
        <v>43754</v>
      </c>
      <c r="C401" s="3">
        <v>0.625</v>
      </c>
      <c r="D401" s="3">
        <v>15</v>
      </c>
      <c r="E401" s="3">
        <v>16</v>
      </c>
      <c r="F401" s="3">
        <v>0.2</v>
      </c>
      <c r="G401" s="5">
        <v>0.2</v>
      </c>
      <c r="H401" s="3">
        <v>0.4</v>
      </c>
      <c r="I401" s="3">
        <v>1.55139</v>
      </c>
      <c r="J401" s="12">
        <f t="shared" si="6"/>
        <v>1.116666666666666</v>
      </c>
    </row>
    <row r="402" spans="1:10">
      <c r="A402" s="4">
        <v>43754.666666666664</v>
      </c>
      <c r="B402">
        <v>43754</v>
      </c>
      <c r="C402" s="3">
        <v>0.66666666666666663</v>
      </c>
      <c r="D402" s="3">
        <v>16</v>
      </c>
      <c r="E402" s="3">
        <v>16</v>
      </c>
      <c r="F402" s="3">
        <v>0.4</v>
      </c>
      <c r="G402" s="5">
        <v>0.2</v>
      </c>
      <c r="H402" s="3">
        <v>0.60000000000000009</v>
      </c>
      <c r="I402" s="3">
        <v>1.55139</v>
      </c>
      <c r="J402" s="12">
        <f t="shared" si="6"/>
        <v>1.116666666666666</v>
      </c>
    </row>
    <row r="403" spans="1:10">
      <c r="A403" s="4">
        <v>43754.708333333336</v>
      </c>
      <c r="B403">
        <v>43754</v>
      </c>
      <c r="C403" s="3">
        <v>0.70833333333333337</v>
      </c>
      <c r="D403" s="3">
        <v>17</v>
      </c>
      <c r="E403" s="3">
        <v>16</v>
      </c>
      <c r="F403" s="3">
        <v>0.2</v>
      </c>
      <c r="G403" s="5">
        <v>1.1000000000000001</v>
      </c>
      <c r="H403" s="3">
        <v>1.3</v>
      </c>
      <c r="I403" s="3">
        <v>1.55139</v>
      </c>
      <c r="J403" s="12">
        <f t="shared" si="6"/>
        <v>1.1083333333333325</v>
      </c>
    </row>
    <row r="404" spans="1:10">
      <c r="A404" s="4">
        <v>43754.75</v>
      </c>
      <c r="B404">
        <v>43754</v>
      </c>
      <c r="C404" s="3">
        <v>0.75</v>
      </c>
      <c r="D404" s="3">
        <v>18</v>
      </c>
      <c r="E404" s="3">
        <v>16</v>
      </c>
      <c r="F404" s="3">
        <v>0.3</v>
      </c>
      <c r="G404" s="5">
        <v>0.6</v>
      </c>
      <c r="H404" s="3">
        <v>0.89999999999999991</v>
      </c>
      <c r="I404" s="3">
        <v>1.55139</v>
      </c>
      <c r="J404" s="12">
        <f t="shared" si="6"/>
        <v>1.0708333333333326</v>
      </c>
    </row>
    <row r="405" spans="1:10">
      <c r="A405" s="4">
        <v>43754.791666666664</v>
      </c>
      <c r="B405">
        <v>43754</v>
      </c>
      <c r="C405" s="3">
        <v>0.79166666666666663</v>
      </c>
      <c r="D405" s="3">
        <v>19</v>
      </c>
      <c r="E405" s="3">
        <v>16</v>
      </c>
      <c r="F405" s="3">
        <v>1.3</v>
      </c>
      <c r="G405" s="5">
        <v>2.4</v>
      </c>
      <c r="H405" s="3">
        <v>3.7</v>
      </c>
      <c r="I405" s="3">
        <v>1.55139</v>
      </c>
      <c r="J405" s="12">
        <f t="shared" si="6"/>
        <v>1.1041666666666659</v>
      </c>
    </row>
    <row r="406" spans="1:10">
      <c r="A406" s="4">
        <v>43754.833333333336</v>
      </c>
      <c r="B406">
        <v>43754</v>
      </c>
      <c r="C406" s="3">
        <v>0.83333333333333337</v>
      </c>
      <c r="D406" s="3">
        <v>20</v>
      </c>
      <c r="E406" s="3">
        <v>16</v>
      </c>
      <c r="F406" s="3">
        <v>1</v>
      </c>
      <c r="G406" s="5">
        <v>1.3</v>
      </c>
      <c r="H406" s="3">
        <v>2.2999999999999998</v>
      </c>
      <c r="I406" s="3">
        <v>1.55139</v>
      </c>
      <c r="J406" s="12">
        <f t="shared" si="6"/>
        <v>1.0166666666666662</v>
      </c>
    </row>
    <row r="407" spans="1:10">
      <c r="A407" s="4">
        <v>43754.875</v>
      </c>
      <c r="B407">
        <v>43754</v>
      </c>
      <c r="C407" s="3">
        <v>0.875</v>
      </c>
      <c r="D407" s="3">
        <v>21</v>
      </c>
      <c r="E407" s="3">
        <v>16</v>
      </c>
      <c r="F407" s="3">
        <v>0.9</v>
      </c>
      <c r="G407" s="5">
        <v>0.6</v>
      </c>
      <c r="H407" s="3">
        <v>1.5</v>
      </c>
      <c r="I407" s="3">
        <v>1.55139</v>
      </c>
      <c r="J407" s="12">
        <f t="shared" si="6"/>
        <v>0.99999999999999956</v>
      </c>
    </row>
    <row r="408" spans="1:10">
      <c r="A408" s="4">
        <v>43754.916666666664</v>
      </c>
      <c r="B408">
        <v>43754</v>
      </c>
      <c r="C408" s="3">
        <v>0.91666666666666663</v>
      </c>
      <c r="D408" s="3">
        <v>22</v>
      </c>
      <c r="E408" s="3">
        <v>16</v>
      </c>
      <c r="F408" s="3">
        <v>1</v>
      </c>
      <c r="G408" s="5">
        <v>0.7</v>
      </c>
      <c r="H408" s="3">
        <v>1.7</v>
      </c>
      <c r="I408" s="3">
        <v>1.55139</v>
      </c>
      <c r="J408" s="12">
        <f t="shared" si="6"/>
        <v>0.99166666666666659</v>
      </c>
    </row>
    <row r="409" spans="1:10">
      <c r="A409" s="4">
        <v>43754.958333333336</v>
      </c>
      <c r="B409">
        <v>43754</v>
      </c>
      <c r="C409" s="3">
        <v>0.95833333333333337</v>
      </c>
      <c r="D409" s="3">
        <v>23</v>
      </c>
      <c r="E409" s="3">
        <v>16</v>
      </c>
      <c r="F409" s="3">
        <v>2</v>
      </c>
      <c r="G409" s="5">
        <v>0.7</v>
      </c>
      <c r="H409" s="3">
        <v>2.7</v>
      </c>
      <c r="I409" s="3">
        <v>1.55139</v>
      </c>
      <c r="J409" s="12">
        <f t="shared" si="6"/>
        <v>0.96250000000000024</v>
      </c>
    </row>
    <row r="410" spans="1:10">
      <c r="A410" s="4">
        <v>43755</v>
      </c>
      <c r="B410">
        <v>43755</v>
      </c>
      <c r="C410" s="3">
        <v>0</v>
      </c>
      <c r="D410" s="3">
        <v>0</v>
      </c>
      <c r="E410" s="3">
        <v>17</v>
      </c>
      <c r="F410" s="3">
        <v>0.2</v>
      </c>
      <c r="G410" s="5">
        <v>0.3</v>
      </c>
      <c r="H410" s="3">
        <v>0.5</v>
      </c>
      <c r="I410" s="3">
        <v>1.55139</v>
      </c>
      <c r="J410" s="12">
        <f t="shared" si="6"/>
        <v>0.87500000000000011</v>
      </c>
    </row>
    <row r="411" spans="1:10">
      <c r="A411" s="4">
        <v>43755.041666666664</v>
      </c>
      <c r="B411">
        <v>43755</v>
      </c>
      <c r="C411" s="3">
        <v>4.1666666666666664E-2</v>
      </c>
      <c r="D411" s="3">
        <v>1</v>
      </c>
      <c r="E411" s="3">
        <v>17</v>
      </c>
      <c r="F411" s="3">
        <v>0.3</v>
      </c>
      <c r="G411" s="5">
        <v>0.3</v>
      </c>
      <c r="H411" s="3">
        <v>0.6</v>
      </c>
      <c r="I411" s="3">
        <v>1.55139</v>
      </c>
      <c r="J411" s="12">
        <f t="shared" si="6"/>
        <v>0.9208333333333335</v>
      </c>
    </row>
    <row r="412" spans="1:10">
      <c r="A412" s="4">
        <v>43755.083333333336</v>
      </c>
      <c r="B412">
        <v>43755</v>
      </c>
      <c r="C412" s="3">
        <v>8.3333333333333329E-2</v>
      </c>
      <c r="D412" s="3">
        <v>2</v>
      </c>
      <c r="E412" s="3">
        <v>17</v>
      </c>
      <c r="F412" s="3">
        <v>0.4</v>
      </c>
      <c r="G412" s="5">
        <v>0.3</v>
      </c>
      <c r="H412" s="3">
        <v>0.7</v>
      </c>
      <c r="I412" s="3">
        <v>1.55139</v>
      </c>
      <c r="J412" s="12">
        <f t="shared" si="6"/>
        <v>0.91666666666666685</v>
      </c>
    </row>
    <row r="413" spans="1:10">
      <c r="A413" s="4">
        <v>43755.125</v>
      </c>
      <c r="B413">
        <v>43755</v>
      </c>
      <c r="C413" s="3">
        <v>0.125</v>
      </c>
      <c r="D413" s="3">
        <v>3</v>
      </c>
      <c r="E413" s="3">
        <v>17</v>
      </c>
      <c r="F413" s="3">
        <v>0.2</v>
      </c>
      <c r="G413" s="5">
        <v>0.2</v>
      </c>
      <c r="H413" s="3">
        <v>0.4</v>
      </c>
      <c r="I413" s="3">
        <v>1.55139</v>
      </c>
      <c r="J413" s="12">
        <f t="shared" si="6"/>
        <v>0.90416666666666679</v>
      </c>
    </row>
    <row r="414" spans="1:10">
      <c r="A414" s="4">
        <v>43755.166666666664</v>
      </c>
      <c r="B414">
        <v>43755</v>
      </c>
      <c r="C414" s="3">
        <v>0.16666666666666666</v>
      </c>
      <c r="D414" s="3">
        <v>4</v>
      </c>
      <c r="E414" s="3">
        <v>17</v>
      </c>
      <c r="F414" s="3">
        <v>0.2</v>
      </c>
      <c r="G414" s="5">
        <v>0.2</v>
      </c>
      <c r="H414" s="3">
        <v>0.4</v>
      </c>
      <c r="I414" s="3">
        <v>1.55139</v>
      </c>
      <c r="J414" s="12">
        <f t="shared" si="6"/>
        <v>0.90416666666666679</v>
      </c>
    </row>
    <row r="415" spans="1:10">
      <c r="A415" s="4">
        <v>43755.208333333336</v>
      </c>
      <c r="B415">
        <v>43755</v>
      </c>
      <c r="C415" s="3">
        <v>0.20833333333333334</v>
      </c>
      <c r="D415" s="3">
        <v>5</v>
      </c>
      <c r="E415" s="3">
        <v>17</v>
      </c>
      <c r="F415" s="3">
        <v>0.2</v>
      </c>
      <c r="G415" s="5">
        <v>0.2</v>
      </c>
      <c r="H415" s="3">
        <v>0.4</v>
      </c>
      <c r="I415" s="3">
        <v>1.55139</v>
      </c>
      <c r="J415" s="12">
        <f t="shared" si="6"/>
        <v>0.92500000000000016</v>
      </c>
    </row>
    <row r="416" spans="1:10">
      <c r="A416" s="4">
        <v>43755.25</v>
      </c>
      <c r="B416">
        <v>43755</v>
      </c>
      <c r="C416" s="3">
        <v>0.25</v>
      </c>
      <c r="D416" s="3">
        <v>6</v>
      </c>
      <c r="E416" s="3">
        <v>17</v>
      </c>
      <c r="F416" s="3">
        <v>0.2</v>
      </c>
      <c r="G416" s="5">
        <v>0.5</v>
      </c>
      <c r="H416" s="3">
        <v>0.7</v>
      </c>
      <c r="I416" s="3">
        <v>1.55139</v>
      </c>
      <c r="J416" s="12">
        <f t="shared" si="6"/>
        <v>0.9291666666666667</v>
      </c>
    </row>
    <row r="417" spans="1:10">
      <c r="A417" s="4">
        <v>43755.291666666664</v>
      </c>
      <c r="B417">
        <v>43755</v>
      </c>
      <c r="C417" s="3">
        <v>0.29166666666666669</v>
      </c>
      <c r="D417" s="3">
        <v>7</v>
      </c>
      <c r="E417" s="3">
        <v>17</v>
      </c>
      <c r="F417" s="3">
        <v>1.8</v>
      </c>
      <c r="G417" s="5">
        <v>1.9</v>
      </c>
      <c r="H417" s="3">
        <v>3.7</v>
      </c>
      <c r="I417" s="3">
        <v>1.55139</v>
      </c>
      <c r="J417" s="12">
        <f t="shared" si="6"/>
        <v>0.97083333333333333</v>
      </c>
    </row>
    <row r="418" spans="1:10">
      <c r="A418" s="4">
        <v>43755.333333333336</v>
      </c>
      <c r="B418">
        <v>43755</v>
      </c>
      <c r="C418" s="3">
        <v>0.33333333333333331</v>
      </c>
      <c r="D418" s="3">
        <v>8</v>
      </c>
      <c r="E418" s="3">
        <v>17</v>
      </c>
      <c r="F418" s="3">
        <v>0.2</v>
      </c>
      <c r="G418" s="5">
        <v>0.2</v>
      </c>
      <c r="H418" s="3">
        <v>0.4</v>
      </c>
      <c r="I418" s="3">
        <v>1.55139</v>
      </c>
      <c r="J418" s="12">
        <f t="shared" si="6"/>
        <v>0.9083333333333331</v>
      </c>
    </row>
    <row r="419" spans="1:10">
      <c r="A419" s="4">
        <v>43755.375</v>
      </c>
      <c r="B419">
        <v>43755</v>
      </c>
      <c r="C419" s="3">
        <v>0.375</v>
      </c>
      <c r="D419" s="3">
        <v>9</v>
      </c>
      <c r="E419" s="3">
        <v>17</v>
      </c>
      <c r="F419" s="3">
        <v>0.8</v>
      </c>
      <c r="G419" s="5">
        <v>1.1000000000000001</v>
      </c>
      <c r="H419" s="3">
        <v>1.9000000000000001</v>
      </c>
      <c r="I419" s="3">
        <v>1.55139</v>
      </c>
      <c r="J419" s="12">
        <f t="shared" si="6"/>
        <v>0.95416666666666661</v>
      </c>
    </row>
    <row r="420" spans="1:10">
      <c r="A420" s="4">
        <v>43755.416666666664</v>
      </c>
      <c r="B420">
        <v>43755</v>
      </c>
      <c r="C420" s="3">
        <v>0.41666666666666669</v>
      </c>
      <c r="D420" s="3">
        <v>10</v>
      </c>
      <c r="E420" s="3">
        <v>17</v>
      </c>
      <c r="F420" s="3">
        <v>0.2</v>
      </c>
      <c r="G420" s="5">
        <v>0.2</v>
      </c>
      <c r="H420" s="3">
        <v>0.4</v>
      </c>
      <c r="I420" s="3">
        <v>1.55139</v>
      </c>
      <c r="J420" s="12">
        <f t="shared" si="6"/>
        <v>0.89166666666666661</v>
      </c>
    </row>
    <row r="421" spans="1:10">
      <c r="A421" s="4">
        <v>43755.458333333336</v>
      </c>
      <c r="B421">
        <v>43755</v>
      </c>
      <c r="C421" s="3">
        <v>0.45833333333333331</v>
      </c>
      <c r="D421" s="3">
        <v>11</v>
      </c>
      <c r="E421" s="3">
        <v>17</v>
      </c>
      <c r="F421" s="3">
        <v>0.2</v>
      </c>
      <c r="G421" s="5">
        <v>0.2</v>
      </c>
      <c r="H421" s="3">
        <v>0.4</v>
      </c>
      <c r="I421" s="3">
        <v>1.55139</v>
      </c>
      <c r="J421" s="12">
        <f t="shared" si="6"/>
        <v>0.89166666666666661</v>
      </c>
    </row>
    <row r="422" spans="1:10">
      <c r="A422" s="4">
        <v>43755.5</v>
      </c>
      <c r="B422">
        <v>43755</v>
      </c>
      <c r="C422" s="3">
        <v>0.5</v>
      </c>
      <c r="D422" s="3">
        <v>12</v>
      </c>
      <c r="E422" s="3">
        <v>17</v>
      </c>
      <c r="F422" s="3">
        <v>0.2</v>
      </c>
      <c r="G422" s="5">
        <v>0.2</v>
      </c>
      <c r="H422" s="3">
        <v>0.4</v>
      </c>
      <c r="I422" s="3">
        <v>1.55139</v>
      </c>
      <c r="J422" s="12">
        <f t="shared" si="6"/>
        <v>0.8916666666666665</v>
      </c>
    </row>
    <row r="423" spans="1:10">
      <c r="A423" s="4">
        <v>43755.541666666664</v>
      </c>
      <c r="B423">
        <v>43755</v>
      </c>
      <c r="C423" s="3">
        <v>0.54166666666666663</v>
      </c>
      <c r="D423" s="3">
        <v>13</v>
      </c>
      <c r="E423" s="3">
        <v>17</v>
      </c>
      <c r="F423" s="3">
        <v>0.2</v>
      </c>
      <c r="G423" s="5">
        <v>0.2</v>
      </c>
      <c r="H423" s="3">
        <v>0.4</v>
      </c>
      <c r="I423" s="3">
        <v>1.55139</v>
      </c>
      <c r="J423" s="12">
        <f t="shared" si="6"/>
        <v>0.8916666666666665</v>
      </c>
    </row>
    <row r="424" spans="1:10">
      <c r="A424" s="4">
        <v>43755.583333333336</v>
      </c>
      <c r="B424">
        <v>43755</v>
      </c>
      <c r="C424" s="3">
        <v>0.58333333333333337</v>
      </c>
      <c r="D424" s="3">
        <v>14</v>
      </c>
      <c r="E424" s="3">
        <v>17</v>
      </c>
      <c r="F424" s="3">
        <v>0.2</v>
      </c>
      <c r="G424" s="5">
        <v>0.2</v>
      </c>
      <c r="H424" s="3">
        <v>0.4</v>
      </c>
      <c r="I424" s="3">
        <v>1.55139</v>
      </c>
      <c r="J424" s="12">
        <f t="shared" si="6"/>
        <v>0.8916666666666665</v>
      </c>
    </row>
    <row r="425" spans="1:10">
      <c r="A425" s="4">
        <v>43755.625</v>
      </c>
      <c r="B425">
        <v>43755</v>
      </c>
      <c r="C425" s="3">
        <v>0.625</v>
      </c>
      <c r="D425" s="3">
        <v>15</v>
      </c>
      <c r="E425" s="3">
        <v>17</v>
      </c>
      <c r="F425" s="3">
        <v>0.2</v>
      </c>
      <c r="G425" s="5">
        <v>0.2</v>
      </c>
      <c r="H425" s="3">
        <v>0.4</v>
      </c>
      <c r="I425" s="3">
        <v>1.55139</v>
      </c>
      <c r="J425" s="12">
        <f t="shared" si="6"/>
        <v>0.89166666666666627</v>
      </c>
    </row>
    <row r="426" spans="1:10">
      <c r="A426" s="4">
        <v>43755.666666666664</v>
      </c>
      <c r="B426">
        <v>43755</v>
      </c>
      <c r="C426" s="3">
        <v>0.66666666666666663</v>
      </c>
      <c r="D426" s="3">
        <v>16</v>
      </c>
      <c r="E426" s="3">
        <v>17</v>
      </c>
      <c r="F426" s="3">
        <v>0.2</v>
      </c>
      <c r="G426" s="5">
        <v>0.2</v>
      </c>
      <c r="H426" s="3">
        <v>0.4</v>
      </c>
      <c r="I426" s="3">
        <v>1.55139</v>
      </c>
      <c r="J426" s="12">
        <f t="shared" si="6"/>
        <v>0.92916666666666636</v>
      </c>
    </row>
    <row r="427" spans="1:10">
      <c r="A427" s="4">
        <v>43755.708333333336</v>
      </c>
      <c r="B427">
        <v>43755</v>
      </c>
      <c r="C427" s="3">
        <v>0.70833333333333337</v>
      </c>
      <c r="D427" s="3">
        <v>17</v>
      </c>
      <c r="E427" s="3">
        <v>17</v>
      </c>
      <c r="F427" s="3">
        <v>0.2</v>
      </c>
      <c r="G427" s="5">
        <v>0.2</v>
      </c>
      <c r="H427" s="3">
        <v>0.4</v>
      </c>
      <c r="I427" s="3">
        <v>1.55139</v>
      </c>
      <c r="J427" s="12">
        <f t="shared" si="6"/>
        <v>1.0874999999999997</v>
      </c>
    </row>
    <row r="428" spans="1:10">
      <c r="A428" s="4">
        <v>43755.75</v>
      </c>
      <c r="B428">
        <v>43755</v>
      </c>
      <c r="C428" s="3">
        <v>0.75</v>
      </c>
      <c r="D428" s="3">
        <v>18</v>
      </c>
      <c r="E428" s="3">
        <v>17</v>
      </c>
      <c r="F428" s="3">
        <v>1.2</v>
      </c>
      <c r="G428" s="5">
        <v>0.5</v>
      </c>
      <c r="H428" s="3">
        <v>1.7</v>
      </c>
      <c r="I428" s="3">
        <v>1.55139</v>
      </c>
      <c r="J428" s="12">
        <f t="shared" si="6"/>
        <v>1.1958333333333331</v>
      </c>
    </row>
    <row r="429" spans="1:10">
      <c r="A429" s="4">
        <v>43755.791666666664</v>
      </c>
      <c r="B429">
        <v>43755</v>
      </c>
      <c r="C429" s="3">
        <v>0.79166666666666663</v>
      </c>
      <c r="D429" s="3">
        <v>19</v>
      </c>
      <c r="E429" s="3">
        <v>17</v>
      </c>
      <c r="F429" s="3">
        <v>0.6</v>
      </c>
      <c r="G429" s="5">
        <v>1</v>
      </c>
      <c r="H429" s="3">
        <v>1.6</v>
      </c>
      <c r="I429" s="3">
        <v>1.55139</v>
      </c>
      <c r="J429" s="12">
        <f t="shared" si="6"/>
        <v>1.2374999999999996</v>
      </c>
    </row>
    <row r="430" spans="1:10">
      <c r="A430" s="4">
        <v>43755.833333333336</v>
      </c>
      <c r="B430">
        <v>43755</v>
      </c>
      <c r="C430" s="3">
        <v>0.83333333333333337</v>
      </c>
      <c r="D430" s="3">
        <v>20</v>
      </c>
      <c r="E430" s="3">
        <v>17</v>
      </c>
      <c r="F430" s="3">
        <v>0.9</v>
      </c>
      <c r="G430" s="5">
        <v>1</v>
      </c>
      <c r="H430" s="3">
        <v>1.9</v>
      </c>
      <c r="I430" s="3">
        <v>1.55139</v>
      </c>
      <c r="J430" s="12">
        <f t="shared" si="6"/>
        <v>1.3041666666666665</v>
      </c>
    </row>
    <row r="431" spans="1:10">
      <c r="A431" s="4">
        <v>43755.875</v>
      </c>
      <c r="B431">
        <v>43755</v>
      </c>
      <c r="C431" s="3">
        <v>0.875</v>
      </c>
      <c r="D431" s="3">
        <v>21</v>
      </c>
      <c r="E431" s="3">
        <v>17</v>
      </c>
      <c r="F431" s="3">
        <v>0.7</v>
      </c>
      <c r="G431" s="5">
        <v>0.6</v>
      </c>
      <c r="H431" s="3">
        <v>1.2999999999999998</v>
      </c>
      <c r="I431" s="3">
        <v>1.55139</v>
      </c>
      <c r="J431" s="12">
        <f t="shared" si="6"/>
        <v>1.3541666666666667</v>
      </c>
    </row>
    <row r="432" spans="1:10">
      <c r="A432" s="4">
        <v>43755.916666666664</v>
      </c>
      <c r="B432">
        <v>43755</v>
      </c>
      <c r="C432" s="3">
        <v>0.91666666666666663</v>
      </c>
      <c r="D432" s="3">
        <v>22</v>
      </c>
      <c r="E432" s="3">
        <v>17</v>
      </c>
      <c r="F432" s="3">
        <v>0.5</v>
      </c>
      <c r="G432" s="5">
        <v>0.5</v>
      </c>
      <c r="H432" s="3">
        <v>1</v>
      </c>
      <c r="I432" s="3">
        <v>1.55139</v>
      </c>
      <c r="J432" s="12">
        <f t="shared" si="6"/>
        <v>1.4333333333333336</v>
      </c>
    </row>
    <row r="433" spans="1:10">
      <c r="A433" s="4">
        <v>43755.958333333336</v>
      </c>
      <c r="B433">
        <v>43755</v>
      </c>
      <c r="C433" s="3">
        <v>0.95833333333333337</v>
      </c>
      <c r="D433" s="3">
        <v>23</v>
      </c>
      <c r="E433" s="3">
        <v>17</v>
      </c>
      <c r="F433" s="3">
        <v>0.4</v>
      </c>
      <c r="G433" s="5">
        <v>0.2</v>
      </c>
      <c r="H433" s="3">
        <v>0.60000000000000009</v>
      </c>
      <c r="I433" s="3">
        <v>1.55139</v>
      </c>
      <c r="J433" s="12">
        <f t="shared" si="6"/>
        <v>1.4416666666666671</v>
      </c>
    </row>
    <row r="434" spans="1:10">
      <c r="A434" s="4">
        <v>43756</v>
      </c>
      <c r="B434">
        <v>43756</v>
      </c>
      <c r="C434" s="3">
        <v>0</v>
      </c>
      <c r="D434" s="3">
        <v>0</v>
      </c>
      <c r="E434" s="3">
        <v>18</v>
      </c>
      <c r="F434" s="3">
        <v>0.3</v>
      </c>
      <c r="G434" s="5">
        <v>1.3</v>
      </c>
      <c r="H434" s="3">
        <v>1.6</v>
      </c>
      <c r="I434" s="3">
        <v>1.55139</v>
      </c>
      <c r="J434" s="12">
        <f t="shared" si="6"/>
        <v>1.4458333333333337</v>
      </c>
    </row>
    <row r="435" spans="1:10">
      <c r="A435" s="4">
        <v>43756.041666666664</v>
      </c>
      <c r="B435">
        <v>43756</v>
      </c>
      <c r="C435" s="3">
        <v>4.1666666666666664E-2</v>
      </c>
      <c r="D435" s="3">
        <v>1</v>
      </c>
      <c r="E435" s="3">
        <v>18</v>
      </c>
      <c r="F435" s="3">
        <v>0.2</v>
      </c>
      <c r="G435" s="5">
        <v>0.3</v>
      </c>
      <c r="H435" s="3">
        <v>0.5</v>
      </c>
      <c r="I435" s="3">
        <v>1.55139</v>
      </c>
      <c r="J435" s="12">
        <f t="shared" si="6"/>
        <v>1.4000000000000001</v>
      </c>
    </row>
    <row r="436" spans="1:10">
      <c r="A436" s="4">
        <v>43756.083333333336</v>
      </c>
      <c r="B436">
        <v>43756</v>
      </c>
      <c r="C436" s="3">
        <v>8.3333333333333329E-2</v>
      </c>
      <c r="D436" s="3">
        <v>2</v>
      </c>
      <c r="E436" s="3">
        <v>18</v>
      </c>
      <c r="F436" s="3">
        <v>0.2</v>
      </c>
      <c r="G436" s="5">
        <v>0.2</v>
      </c>
      <c r="H436" s="3">
        <v>0.4</v>
      </c>
      <c r="I436" s="3">
        <v>1.55139</v>
      </c>
      <c r="J436" s="12">
        <f t="shared" si="6"/>
        <v>1.3916666666666666</v>
      </c>
    </row>
    <row r="437" spans="1:10">
      <c r="A437" s="4">
        <v>43756.125</v>
      </c>
      <c r="B437">
        <v>43756</v>
      </c>
      <c r="C437" s="3">
        <v>0.125</v>
      </c>
      <c r="D437" s="3">
        <v>3</v>
      </c>
      <c r="E437" s="3">
        <v>18</v>
      </c>
      <c r="F437" s="3">
        <v>0.2</v>
      </c>
      <c r="G437" s="5">
        <v>0.2</v>
      </c>
      <c r="H437" s="3">
        <v>0.4</v>
      </c>
      <c r="I437" s="3">
        <v>1.55139</v>
      </c>
      <c r="J437" s="12">
        <f t="shared" si="6"/>
        <v>1.3916666666666666</v>
      </c>
    </row>
    <row r="438" spans="1:10">
      <c r="A438" s="4">
        <v>43756.166666666664</v>
      </c>
      <c r="B438">
        <v>43756</v>
      </c>
      <c r="C438" s="3">
        <v>0.16666666666666666</v>
      </c>
      <c r="D438" s="3">
        <v>4</v>
      </c>
      <c r="E438" s="3">
        <v>18</v>
      </c>
      <c r="F438" s="3">
        <v>0.3</v>
      </c>
      <c r="G438" s="5">
        <v>0.6</v>
      </c>
      <c r="H438" s="3">
        <v>0.89999999999999991</v>
      </c>
      <c r="I438" s="3">
        <v>1.55139</v>
      </c>
      <c r="J438" s="12">
        <f t="shared" si="6"/>
        <v>1.3916666666666664</v>
      </c>
    </row>
    <row r="439" spans="1:10">
      <c r="A439" s="4">
        <v>43756.208333333336</v>
      </c>
      <c r="B439">
        <v>43756</v>
      </c>
      <c r="C439" s="3">
        <v>0.20833333333333334</v>
      </c>
      <c r="D439" s="3">
        <v>5</v>
      </c>
      <c r="E439" s="3">
        <v>18</v>
      </c>
      <c r="F439" s="3">
        <v>0.3</v>
      </c>
      <c r="G439" s="5">
        <v>0.2</v>
      </c>
      <c r="H439" s="3">
        <v>0.5</v>
      </c>
      <c r="I439" s="3">
        <v>1.55139</v>
      </c>
      <c r="J439" s="12">
        <f t="shared" si="6"/>
        <v>1.3625</v>
      </c>
    </row>
    <row r="440" spans="1:10">
      <c r="A440" s="4">
        <v>43756.25</v>
      </c>
      <c r="B440">
        <v>43756</v>
      </c>
      <c r="C440" s="3">
        <v>0.25</v>
      </c>
      <c r="D440" s="3">
        <v>6</v>
      </c>
      <c r="E440" s="3">
        <v>18</v>
      </c>
      <c r="F440" s="3">
        <v>1.4</v>
      </c>
      <c r="G440" s="5">
        <v>0.3</v>
      </c>
      <c r="H440" s="3">
        <v>1.7</v>
      </c>
      <c r="I440" s="3">
        <v>1.55139</v>
      </c>
      <c r="J440" s="12">
        <f t="shared" si="6"/>
        <v>1.3666666666666669</v>
      </c>
    </row>
    <row r="441" spans="1:10">
      <c r="A441" s="4">
        <v>43756.291666666664</v>
      </c>
      <c r="B441">
        <v>43756</v>
      </c>
      <c r="C441" s="3">
        <v>0.29166666666666669</v>
      </c>
      <c r="D441" s="3">
        <v>7</v>
      </c>
      <c r="E441" s="3">
        <v>18</v>
      </c>
      <c r="F441" s="3">
        <v>0.4</v>
      </c>
      <c r="G441" s="5">
        <v>1.8</v>
      </c>
      <c r="H441" s="3">
        <v>2.2000000000000002</v>
      </c>
      <c r="I441" s="3">
        <v>1.55139</v>
      </c>
      <c r="J441" s="12">
        <f t="shared" si="6"/>
        <v>1.3624999999999998</v>
      </c>
    </row>
    <row r="442" spans="1:10">
      <c r="A442" s="4">
        <v>43756.333333333336</v>
      </c>
      <c r="B442">
        <v>43756</v>
      </c>
      <c r="C442" s="3">
        <v>0.33333333333333331</v>
      </c>
      <c r="D442" s="3">
        <v>8</v>
      </c>
      <c r="E442" s="3">
        <v>18</v>
      </c>
      <c r="F442" s="3">
        <v>0.2</v>
      </c>
      <c r="G442" s="5">
        <v>1.3</v>
      </c>
      <c r="H442" s="3">
        <v>1.5</v>
      </c>
      <c r="I442" s="3">
        <v>1.55139</v>
      </c>
      <c r="J442" s="12">
        <f t="shared" si="6"/>
        <v>1.2958333333333332</v>
      </c>
    </row>
    <row r="443" spans="1:10">
      <c r="A443" s="4">
        <v>43756.375</v>
      </c>
      <c r="B443">
        <v>43756</v>
      </c>
      <c r="C443" s="3">
        <v>0.375</v>
      </c>
      <c r="D443" s="3">
        <v>9</v>
      </c>
      <c r="E443" s="3">
        <v>18</v>
      </c>
      <c r="F443" s="3">
        <v>0.2</v>
      </c>
      <c r="G443" s="5">
        <v>0.2</v>
      </c>
      <c r="H443" s="3">
        <v>0.4</v>
      </c>
      <c r="I443" s="3">
        <v>1.55139</v>
      </c>
      <c r="J443" s="12">
        <f t="shared" si="6"/>
        <v>1.3124999999999998</v>
      </c>
    </row>
    <row r="444" spans="1:10">
      <c r="A444" s="4">
        <v>43756.416666666664</v>
      </c>
      <c r="B444">
        <v>43756</v>
      </c>
      <c r="C444" s="3">
        <v>0.41666666666666669</v>
      </c>
      <c r="D444" s="3">
        <v>10</v>
      </c>
      <c r="E444" s="3">
        <v>18</v>
      </c>
      <c r="F444" s="3">
        <v>0.2</v>
      </c>
      <c r="G444" s="5">
        <v>0.2</v>
      </c>
      <c r="H444" s="3">
        <v>0.4</v>
      </c>
      <c r="I444" s="3">
        <v>1.55139</v>
      </c>
      <c r="J444" s="12">
        <f t="shared" si="6"/>
        <v>1.45</v>
      </c>
    </row>
    <row r="445" spans="1:10">
      <c r="A445" s="4">
        <v>43756.458333333336</v>
      </c>
      <c r="B445">
        <v>43756</v>
      </c>
      <c r="C445" s="3">
        <v>0.45833333333333331</v>
      </c>
      <c r="D445" s="3">
        <v>11</v>
      </c>
      <c r="E445" s="3">
        <v>18</v>
      </c>
      <c r="F445" s="3">
        <v>0.2</v>
      </c>
      <c r="G445" s="5">
        <v>0.2</v>
      </c>
      <c r="H445" s="3">
        <v>0.4</v>
      </c>
      <c r="I445" s="3">
        <v>1.55139</v>
      </c>
      <c r="J445" s="12">
        <f t="shared" si="6"/>
        <v>1.5041666666666667</v>
      </c>
    </row>
    <row r="446" spans="1:10">
      <c r="A446" s="4">
        <v>43756.5</v>
      </c>
      <c r="B446">
        <v>43756</v>
      </c>
      <c r="C446" s="3">
        <v>0.5</v>
      </c>
      <c r="D446" s="3">
        <v>12</v>
      </c>
      <c r="E446" s="3">
        <v>18</v>
      </c>
      <c r="F446" s="3">
        <v>0.2</v>
      </c>
      <c r="G446" s="5">
        <v>0.2</v>
      </c>
      <c r="H446" s="3">
        <v>0.4</v>
      </c>
      <c r="I446" s="3">
        <v>1.55139</v>
      </c>
      <c r="J446" s="12">
        <f t="shared" si="6"/>
        <v>1.5125</v>
      </c>
    </row>
    <row r="447" spans="1:10">
      <c r="A447" s="4">
        <v>43756.541666666664</v>
      </c>
      <c r="B447">
        <v>43756</v>
      </c>
      <c r="C447" s="3">
        <v>0.54166666666666663</v>
      </c>
      <c r="D447" s="3">
        <v>13</v>
      </c>
      <c r="E447" s="3">
        <v>18</v>
      </c>
      <c r="F447" s="3">
        <v>0.2</v>
      </c>
      <c r="G447" s="5">
        <v>0.2</v>
      </c>
      <c r="H447" s="3">
        <v>0.4</v>
      </c>
      <c r="I447" s="3">
        <v>1.55139</v>
      </c>
      <c r="J447" s="12">
        <f t="shared" si="6"/>
        <v>1.5125</v>
      </c>
    </row>
    <row r="448" spans="1:10">
      <c r="A448" s="4">
        <v>43756.583333333336</v>
      </c>
      <c r="B448">
        <v>43756</v>
      </c>
      <c r="C448" s="3">
        <v>0.58333333333333337</v>
      </c>
      <c r="D448" s="3">
        <v>14</v>
      </c>
      <c r="E448" s="3">
        <v>18</v>
      </c>
      <c r="F448" s="3">
        <v>0.2</v>
      </c>
      <c r="G448" s="5">
        <v>0.2</v>
      </c>
      <c r="H448" s="3">
        <v>0.4</v>
      </c>
      <c r="I448" s="3">
        <v>1.55139</v>
      </c>
      <c r="J448" s="12">
        <f t="shared" si="6"/>
        <v>1.5125</v>
      </c>
    </row>
    <row r="449" spans="1:10">
      <c r="A449" s="4">
        <v>43756.625</v>
      </c>
      <c r="B449">
        <v>43756</v>
      </c>
      <c r="C449" s="3">
        <v>0.625</v>
      </c>
      <c r="D449" s="3">
        <v>15</v>
      </c>
      <c r="E449" s="3">
        <v>18</v>
      </c>
      <c r="F449" s="3">
        <v>0.2</v>
      </c>
      <c r="G449" s="5">
        <v>1.1000000000000001</v>
      </c>
      <c r="H449" s="3">
        <v>1.3</v>
      </c>
      <c r="I449" s="3">
        <v>1.55139</v>
      </c>
      <c r="J449" s="12">
        <f t="shared" si="6"/>
        <v>1.5541666666666665</v>
      </c>
    </row>
    <row r="450" spans="1:10">
      <c r="A450" s="4">
        <v>43756.666666666664</v>
      </c>
      <c r="B450">
        <v>43756</v>
      </c>
      <c r="C450" s="3">
        <v>0.66666666666666663</v>
      </c>
      <c r="D450" s="3">
        <v>16</v>
      </c>
      <c r="E450" s="3">
        <v>18</v>
      </c>
      <c r="F450" s="3">
        <v>2.6</v>
      </c>
      <c r="G450" s="5">
        <v>1.6</v>
      </c>
      <c r="H450" s="3">
        <v>4.2</v>
      </c>
      <c r="I450" s="3">
        <v>1.55139</v>
      </c>
      <c r="J450" s="12">
        <f t="shared" ref="J450:J513" si="7">AVERAGE(H450:H473)</f>
        <v>1.5166666666666666</v>
      </c>
    </row>
    <row r="451" spans="1:10">
      <c r="A451" s="4">
        <v>43756.708333333336</v>
      </c>
      <c r="B451">
        <v>43756</v>
      </c>
      <c r="C451" s="3">
        <v>0.70833333333333337</v>
      </c>
      <c r="D451" s="3">
        <v>17</v>
      </c>
      <c r="E451" s="3">
        <v>18</v>
      </c>
      <c r="F451" s="3">
        <v>2.1</v>
      </c>
      <c r="G451" s="5">
        <v>0.9</v>
      </c>
      <c r="H451" s="3">
        <v>3</v>
      </c>
      <c r="I451" s="3">
        <v>1.55139</v>
      </c>
      <c r="J451" s="12">
        <f t="shared" si="7"/>
        <v>1.3541666666666663</v>
      </c>
    </row>
    <row r="452" spans="1:10">
      <c r="A452" s="4">
        <v>43756.75</v>
      </c>
      <c r="B452">
        <v>43756</v>
      </c>
      <c r="C452" s="3">
        <v>0.75</v>
      </c>
      <c r="D452" s="3">
        <v>18</v>
      </c>
      <c r="E452" s="3">
        <v>18</v>
      </c>
      <c r="F452" s="3">
        <v>1.6</v>
      </c>
      <c r="G452" s="5">
        <v>1.1000000000000001</v>
      </c>
      <c r="H452" s="3">
        <v>2.7</v>
      </c>
      <c r="I452" s="3">
        <v>1.55139</v>
      </c>
      <c r="J452" s="12">
        <f t="shared" si="7"/>
        <v>1.2416666666666665</v>
      </c>
    </row>
    <row r="453" spans="1:10">
      <c r="A453" s="4">
        <v>43756.791666666664</v>
      </c>
      <c r="B453">
        <v>43756</v>
      </c>
      <c r="C453" s="3">
        <v>0.79166666666666663</v>
      </c>
      <c r="D453" s="3">
        <v>19</v>
      </c>
      <c r="E453" s="3">
        <v>18</v>
      </c>
      <c r="F453" s="3">
        <v>1.1000000000000001</v>
      </c>
      <c r="G453" s="5">
        <v>2.1</v>
      </c>
      <c r="H453" s="3">
        <v>3.2</v>
      </c>
      <c r="I453" s="3">
        <v>1.55139</v>
      </c>
      <c r="J453" s="12">
        <f t="shared" si="7"/>
        <v>1.145833333333333</v>
      </c>
    </row>
    <row r="454" spans="1:10">
      <c r="A454" s="4">
        <v>43756.833333333336</v>
      </c>
      <c r="B454">
        <v>43756</v>
      </c>
      <c r="C454" s="3">
        <v>0.83333333333333337</v>
      </c>
      <c r="D454" s="3">
        <v>20</v>
      </c>
      <c r="E454" s="3">
        <v>18</v>
      </c>
      <c r="F454" s="3">
        <v>0.7</v>
      </c>
      <c r="G454" s="5">
        <v>2.4</v>
      </c>
      <c r="H454" s="3">
        <v>3.0999999999999996</v>
      </c>
      <c r="I454" s="3">
        <v>1.55139</v>
      </c>
      <c r="J454" s="12">
        <f t="shared" si="7"/>
        <v>1.0416666666666663</v>
      </c>
    </row>
    <row r="455" spans="1:10">
      <c r="A455" s="4">
        <v>43756.875</v>
      </c>
      <c r="B455">
        <v>43756</v>
      </c>
      <c r="C455" s="3">
        <v>0.875</v>
      </c>
      <c r="D455" s="3">
        <v>21</v>
      </c>
      <c r="E455" s="3">
        <v>18</v>
      </c>
      <c r="F455" s="3">
        <v>2.4</v>
      </c>
      <c r="G455" s="5">
        <v>0.8</v>
      </c>
      <c r="H455" s="3">
        <v>3.2</v>
      </c>
      <c r="I455" s="3">
        <v>1.55139</v>
      </c>
      <c r="J455" s="12">
        <f t="shared" si="7"/>
        <v>0.94583333333333319</v>
      </c>
    </row>
    <row r="456" spans="1:10">
      <c r="A456" s="4">
        <v>43756.916666666664</v>
      </c>
      <c r="B456">
        <v>43756</v>
      </c>
      <c r="C456" s="3">
        <v>0.91666666666666663</v>
      </c>
      <c r="D456" s="3">
        <v>22</v>
      </c>
      <c r="E456" s="3">
        <v>18</v>
      </c>
      <c r="F456" s="3">
        <v>0.5</v>
      </c>
      <c r="G456" s="5">
        <v>0.7</v>
      </c>
      <c r="H456" s="3">
        <v>1.2</v>
      </c>
      <c r="I456" s="3">
        <v>1.55139</v>
      </c>
      <c r="J456" s="12">
        <f t="shared" si="7"/>
        <v>0.84583333333333333</v>
      </c>
    </row>
    <row r="457" spans="1:10">
      <c r="A457" s="4">
        <v>43756.958333333336</v>
      </c>
      <c r="B457">
        <v>43756</v>
      </c>
      <c r="C457" s="3">
        <v>0.95833333333333337</v>
      </c>
      <c r="D457" s="3">
        <v>23</v>
      </c>
      <c r="E457" s="3">
        <v>18</v>
      </c>
      <c r="F457" s="3">
        <v>0.5</v>
      </c>
      <c r="G457" s="5">
        <v>0.2</v>
      </c>
      <c r="H457" s="3">
        <v>0.7</v>
      </c>
      <c r="I457" s="3">
        <v>1.55139</v>
      </c>
      <c r="J457" s="12">
        <f t="shared" si="7"/>
        <v>0.84583333333333333</v>
      </c>
    </row>
    <row r="458" spans="1:10">
      <c r="A458" s="4">
        <v>43757</v>
      </c>
      <c r="B458">
        <v>43757</v>
      </c>
      <c r="C458" s="3">
        <v>0</v>
      </c>
      <c r="D458" s="3">
        <v>0</v>
      </c>
      <c r="E458" s="3">
        <v>19</v>
      </c>
      <c r="F458" s="3">
        <v>0.3</v>
      </c>
      <c r="G458" s="5">
        <v>0.2</v>
      </c>
      <c r="H458" s="3">
        <v>0.5</v>
      </c>
      <c r="I458" s="3">
        <v>1.55139</v>
      </c>
      <c r="J458" s="12">
        <f t="shared" si="7"/>
        <v>0.91250000000000009</v>
      </c>
    </row>
    <row r="459" spans="1:10">
      <c r="A459" s="4">
        <v>43757.041666666664</v>
      </c>
      <c r="B459">
        <v>43757</v>
      </c>
      <c r="C459" s="3">
        <v>4.1666666666666664E-2</v>
      </c>
      <c r="D459" s="3">
        <v>1</v>
      </c>
      <c r="E459" s="3">
        <v>19</v>
      </c>
      <c r="F459" s="3">
        <v>0.2</v>
      </c>
      <c r="G459" s="5">
        <v>0.1</v>
      </c>
      <c r="H459" s="3">
        <v>0.30000000000000004</v>
      </c>
      <c r="I459" s="3">
        <v>1.55139</v>
      </c>
      <c r="J459" s="12">
        <f t="shared" si="7"/>
        <v>0.90833333333333333</v>
      </c>
    </row>
    <row r="460" spans="1:10">
      <c r="A460" s="4">
        <v>43757.083333333336</v>
      </c>
      <c r="B460">
        <v>43757</v>
      </c>
      <c r="C460" s="3">
        <v>8.3333333333333329E-2</v>
      </c>
      <c r="D460" s="3">
        <v>2</v>
      </c>
      <c r="E460" s="3">
        <v>19</v>
      </c>
      <c r="F460" s="3">
        <v>0.2</v>
      </c>
      <c r="G460" s="5">
        <v>0.2</v>
      </c>
      <c r="H460" s="3">
        <v>0.4</v>
      </c>
      <c r="I460" s="3">
        <v>1.55139</v>
      </c>
      <c r="J460" s="12">
        <f t="shared" si="7"/>
        <v>0.91250000000000009</v>
      </c>
    </row>
    <row r="461" spans="1:10">
      <c r="A461" s="4">
        <v>43757.125</v>
      </c>
      <c r="B461">
        <v>43757</v>
      </c>
      <c r="C461" s="3">
        <v>0.125</v>
      </c>
      <c r="D461" s="3">
        <v>3</v>
      </c>
      <c r="E461" s="3">
        <v>19</v>
      </c>
      <c r="F461" s="3">
        <v>0.2</v>
      </c>
      <c r="G461" s="5">
        <v>0.2</v>
      </c>
      <c r="H461" s="3">
        <v>0.4</v>
      </c>
      <c r="I461" s="3">
        <v>1.55139</v>
      </c>
      <c r="J461" s="12">
        <f t="shared" si="7"/>
        <v>0.91249999999999998</v>
      </c>
    </row>
    <row r="462" spans="1:10">
      <c r="A462" s="4">
        <v>43757.166666666664</v>
      </c>
      <c r="B462">
        <v>43757</v>
      </c>
      <c r="C462" s="3">
        <v>0.16666666666666666</v>
      </c>
      <c r="D462" s="3">
        <v>4</v>
      </c>
      <c r="E462" s="3">
        <v>19</v>
      </c>
      <c r="F462" s="3">
        <v>0.1</v>
      </c>
      <c r="G462" s="5">
        <v>0.1</v>
      </c>
      <c r="H462" s="3">
        <v>0.2</v>
      </c>
      <c r="I462" s="3">
        <v>1.55139</v>
      </c>
      <c r="J462" s="12">
        <f t="shared" si="7"/>
        <v>0.9458333333333333</v>
      </c>
    </row>
    <row r="463" spans="1:10">
      <c r="A463" s="4">
        <v>43757.208333333336</v>
      </c>
      <c r="B463">
        <v>43757</v>
      </c>
      <c r="C463" s="3">
        <v>0.20833333333333334</v>
      </c>
      <c r="D463" s="3">
        <v>5</v>
      </c>
      <c r="E463" s="3">
        <v>19</v>
      </c>
      <c r="F463" s="3">
        <v>0.2</v>
      </c>
      <c r="G463" s="5">
        <v>0.4</v>
      </c>
      <c r="H463" s="3">
        <v>0.60000000000000009</v>
      </c>
      <c r="I463" s="3">
        <v>1.55139</v>
      </c>
      <c r="J463" s="12">
        <f t="shared" si="7"/>
        <v>1.0083333333333331</v>
      </c>
    </row>
    <row r="464" spans="1:10">
      <c r="A464" s="4">
        <v>43757.25</v>
      </c>
      <c r="B464">
        <v>43757</v>
      </c>
      <c r="C464" s="3">
        <v>0.25</v>
      </c>
      <c r="D464" s="3">
        <v>6</v>
      </c>
      <c r="E464" s="3">
        <v>19</v>
      </c>
      <c r="F464" s="3">
        <v>0.9</v>
      </c>
      <c r="G464" s="5">
        <v>0.7</v>
      </c>
      <c r="H464" s="3">
        <v>1.6</v>
      </c>
      <c r="I464" s="3">
        <v>1.55139</v>
      </c>
      <c r="J464" s="12">
        <f t="shared" si="7"/>
        <v>0.99999999999999989</v>
      </c>
    </row>
    <row r="465" spans="1:10">
      <c r="A465" s="4">
        <v>43757.291666666664</v>
      </c>
      <c r="B465">
        <v>43757</v>
      </c>
      <c r="C465" s="3">
        <v>0.29166666666666669</v>
      </c>
      <c r="D465" s="3">
        <v>7</v>
      </c>
      <c r="E465" s="3">
        <v>19</v>
      </c>
      <c r="F465" s="3">
        <v>0.4</v>
      </c>
      <c r="G465" s="5">
        <v>0.2</v>
      </c>
      <c r="H465" s="3">
        <v>0.60000000000000009</v>
      </c>
      <c r="I465" s="3">
        <v>1.55139</v>
      </c>
      <c r="J465" s="12">
        <f t="shared" si="7"/>
        <v>0.94999999999999984</v>
      </c>
    </row>
    <row r="466" spans="1:10">
      <c r="A466" s="4">
        <v>43757.333333333336</v>
      </c>
      <c r="B466">
        <v>43757</v>
      </c>
      <c r="C466" s="3">
        <v>0.33333333333333331</v>
      </c>
      <c r="D466" s="3">
        <v>8</v>
      </c>
      <c r="E466" s="3">
        <v>19</v>
      </c>
      <c r="F466" s="3">
        <v>0.2</v>
      </c>
      <c r="G466" s="5">
        <v>1.7</v>
      </c>
      <c r="H466" s="3">
        <v>1.9</v>
      </c>
      <c r="I466" s="3">
        <v>1.55139</v>
      </c>
      <c r="J466" s="12">
        <f t="shared" si="7"/>
        <v>0.9541666666666665</v>
      </c>
    </row>
    <row r="467" spans="1:10">
      <c r="A467" s="4">
        <v>43757.375</v>
      </c>
      <c r="B467">
        <v>43757</v>
      </c>
      <c r="C467" s="3">
        <v>0.375</v>
      </c>
      <c r="D467" s="3">
        <v>9</v>
      </c>
      <c r="E467" s="3">
        <v>19</v>
      </c>
      <c r="F467" s="3">
        <v>2.4</v>
      </c>
      <c r="G467" s="5">
        <v>1.3</v>
      </c>
      <c r="H467" s="3">
        <v>3.7</v>
      </c>
      <c r="I467" s="3">
        <v>1.55139</v>
      </c>
      <c r="J467" s="12">
        <f t="shared" si="7"/>
        <v>0.93333333333333324</v>
      </c>
    </row>
    <row r="468" spans="1:10">
      <c r="A468" s="4">
        <v>43757.416666666664</v>
      </c>
      <c r="B468">
        <v>43757</v>
      </c>
      <c r="C468" s="3">
        <v>0.41666666666666669</v>
      </c>
      <c r="D468" s="3">
        <v>10</v>
      </c>
      <c r="E468" s="3">
        <v>19</v>
      </c>
      <c r="F468" s="3">
        <v>1.5</v>
      </c>
      <c r="G468" s="5">
        <v>0.2</v>
      </c>
      <c r="H468" s="3">
        <v>1.7</v>
      </c>
      <c r="I468" s="3">
        <v>1.55139</v>
      </c>
      <c r="J468" s="12">
        <f t="shared" si="7"/>
        <v>0.79583333333333328</v>
      </c>
    </row>
    <row r="469" spans="1:10">
      <c r="A469" s="4">
        <v>43757.458333333336</v>
      </c>
      <c r="B469">
        <v>43757</v>
      </c>
      <c r="C469" s="3">
        <v>0.45833333333333331</v>
      </c>
      <c r="D469" s="3">
        <v>11</v>
      </c>
      <c r="E469" s="3">
        <v>19</v>
      </c>
      <c r="F469" s="3">
        <v>0.4</v>
      </c>
      <c r="G469" s="5">
        <v>0.2</v>
      </c>
      <c r="H469" s="3">
        <v>0.60000000000000009</v>
      </c>
      <c r="I469" s="3">
        <v>1.55139</v>
      </c>
      <c r="J469" s="12">
        <f t="shared" si="7"/>
        <v>0.74166666666666659</v>
      </c>
    </row>
    <row r="470" spans="1:10">
      <c r="A470" s="4">
        <v>43757.5</v>
      </c>
      <c r="B470">
        <v>43757</v>
      </c>
      <c r="C470" s="3">
        <v>0.5</v>
      </c>
      <c r="D470" s="3">
        <v>12</v>
      </c>
      <c r="E470" s="3">
        <v>19</v>
      </c>
      <c r="F470" s="3">
        <v>0.2</v>
      </c>
      <c r="G470" s="5">
        <v>0.2</v>
      </c>
      <c r="H470" s="3">
        <v>0.4</v>
      </c>
      <c r="I470" s="3">
        <v>1.55139</v>
      </c>
      <c r="J470" s="12">
        <f t="shared" si="7"/>
        <v>0.80416666666666659</v>
      </c>
    </row>
    <row r="471" spans="1:10">
      <c r="A471" s="4">
        <v>43757.541666666664</v>
      </c>
      <c r="B471">
        <v>43757</v>
      </c>
      <c r="C471" s="3">
        <v>0.54166666666666663</v>
      </c>
      <c r="D471" s="3">
        <v>13</v>
      </c>
      <c r="E471" s="3">
        <v>19</v>
      </c>
      <c r="F471" s="3">
        <v>0.2</v>
      </c>
      <c r="G471" s="5">
        <v>0.2</v>
      </c>
      <c r="H471" s="3">
        <v>0.4</v>
      </c>
      <c r="I471" s="3">
        <v>1.55139</v>
      </c>
      <c r="J471" s="12">
        <f t="shared" si="7"/>
        <v>0.80416666666666659</v>
      </c>
    </row>
    <row r="472" spans="1:10">
      <c r="A472" s="4">
        <v>43757.583333333336</v>
      </c>
      <c r="B472">
        <v>43757</v>
      </c>
      <c r="C472" s="3">
        <v>0.58333333333333337</v>
      </c>
      <c r="D472" s="3">
        <v>14</v>
      </c>
      <c r="E472" s="3">
        <v>19</v>
      </c>
      <c r="F472" s="3">
        <v>0.2</v>
      </c>
      <c r="G472" s="5">
        <v>1.2</v>
      </c>
      <c r="H472" s="3">
        <v>1.4</v>
      </c>
      <c r="I472" s="3">
        <v>1.55139</v>
      </c>
      <c r="J472" s="12">
        <f t="shared" si="7"/>
        <v>0.85</v>
      </c>
    </row>
    <row r="473" spans="1:10">
      <c r="A473" s="4">
        <v>43757.625</v>
      </c>
      <c r="B473">
        <v>43757</v>
      </c>
      <c r="C473" s="3">
        <v>0.625</v>
      </c>
      <c r="D473" s="3">
        <v>15</v>
      </c>
      <c r="E473" s="3">
        <v>19</v>
      </c>
      <c r="F473" s="3">
        <v>0.2</v>
      </c>
      <c r="G473" s="5">
        <v>0.2</v>
      </c>
      <c r="H473" s="3">
        <v>0.4</v>
      </c>
      <c r="I473" s="3">
        <v>1.55139</v>
      </c>
      <c r="J473" s="12">
        <f t="shared" si="7"/>
        <v>1.0041666666666667</v>
      </c>
    </row>
    <row r="474" spans="1:10">
      <c r="A474" s="4">
        <v>43757.666666666664</v>
      </c>
      <c r="B474">
        <v>43757</v>
      </c>
      <c r="C474" s="3">
        <v>0.66666666666666663</v>
      </c>
      <c r="D474" s="3">
        <v>16</v>
      </c>
      <c r="E474" s="3">
        <v>19</v>
      </c>
      <c r="F474" s="3">
        <v>0.1</v>
      </c>
      <c r="G474" s="5">
        <v>0.2</v>
      </c>
      <c r="H474" s="3">
        <v>0.30000000000000004</v>
      </c>
      <c r="I474" s="3">
        <v>1.55139</v>
      </c>
      <c r="J474" s="12">
        <f t="shared" si="7"/>
        <v>1.1166666666666669</v>
      </c>
    </row>
    <row r="475" spans="1:10">
      <c r="A475" s="4">
        <v>43757.708333333336</v>
      </c>
      <c r="B475">
        <v>43757</v>
      </c>
      <c r="C475" s="3">
        <v>0.70833333333333337</v>
      </c>
      <c r="D475" s="3">
        <v>17</v>
      </c>
      <c r="E475" s="3">
        <v>19</v>
      </c>
      <c r="F475" s="3">
        <v>0.2</v>
      </c>
      <c r="G475" s="5">
        <v>0.1</v>
      </c>
      <c r="H475" s="3">
        <v>0.30000000000000004</v>
      </c>
      <c r="I475" s="3">
        <v>1.55139</v>
      </c>
      <c r="J475" s="12">
        <f t="shared" si="7"/>
        <v>1.2125000000000001</v>
      </c>
    </row>
    <row r="476" spans="1:10">
      <c r="A476" s="4">
        <v>43757.75</v>
      </c>
      <c r="B476">
        <v>43757</v>
      </c>
      <c r="C476" s="3">
        <v>0.75</v>
      </c>
      <c r="D476" s="3">
        <v>18</v>
      </c>
      <c r="E476" s="3">
        <v>19</v>
      </c>
      <c r="F476" s="3">
        <v>0.2</v>
      </c>
      <c r="G476" s="5">
        <v>0.2</v>
      </c>
      <c r="H476" s="3">
        <v>0.4</v>
      </c>
      <c r="I476" s="3">
        <v>1.55139</v>
      </c>
      <c r="J476" s="12">
        <f t="shared" si="7"/>
        <v>1.3291666666666668</v>
      </c>
    </row>
    <row r="477" spans="1:10">
      <c r="A477" s="4">
        <v>43757.791666666664</v>
      </c>
      <c r="B477">
        <v>43757</v>
      </c>
      <c r="C477" s="3">
        <v>0.79166666666666663</v>
      </c>
      <c r="D477" s="3">
        <v>19</v>
      </c>
      <c r="E477" s="3">
        <v>19</v>
      </c>
      <c r="F477" s="3">
        <v>0.3</v>
      </c>
      <c r="G477" s="5">
        <v>0.4</v>
      </c>
      <c r="H477" s="3">
        <v>0.7</v>
      </c>
      <c r="I477" s="3">
        <v>1.55139</v>
      </c>
      <c r="J477" s="12">
        <f t="shared" si="7"/>
        <v>1.404166666666667</v>
      </c>
    </row>
    <row r="478" spans="1:10">
      <c r="A478" s="4">
        <v>43757.833333333336</v>
      </c>
      <c r="B478">
        <v>43757</v>
      </c>
      <c r="C478" s="3">
        <v>0.83333333333333337</v>
      </c>
      <c r="D478" s="3">
        <v>20</v>
      </c>
      <c r="E478" s="3">
        <v>19</v>
      </c>
      <c r="F478" s="3">
        <v>0.4</v>
      </c>
      <c r="G478" s="5">
        <v>0.4</v>
      </c>
      <c r="H478" s="3">
        <v>0.8</v>
      </c>
      <c r="I478" s="3">
        <v>1.55139</v>
      </c>
      <c r="J478" s="12">
        <f t="shared" si="7"/>
        <v>1.4333333333333336</v>
      </c>
    </row>
    <row r="479" spans="1:10">
      <c r="A479" s="4">
        <v>43757.875</v>
      </c>
      <c r="B479">
        <v>43757</v>
      </c>
      <c r="C479" s="3">
        <v>0.875</v>
      </c>
      <c r="D479" s="3">
        <v>21</v>
      </c>
      <c r="E479" s="3">
        <v>19</v>
      </c>
      <c r="F479" s="3">
        <v>0.4</v>
      </c>
      <c r="G479" s="5">
        <v>0.4</v>
      </c>
      <c r="H479" s="3">
        <v>0.8</v>
      </c>
      <c r="I479" s="3">
        <v>1.55139</v>
      </c>
      <c r="J479" s="12">
        <f t="shared" si="7"/>
        <v>1.5583333333333336</v>
      </c>
    </row>
    <row r="480" spans="1:10">
      <c r="A480" s="4">
        <v>43757.916666666664</v>
      </c>
      <c r="B480">
        <v>43757</v>
      </c>
      <c r="C480" s="3">
        <v>0.91666666666666663</v>
      </c>
      <c r="D480" s="3">
        <v>22</v>
      </c>
      <c r="E480" s="3">
        <v>19</v>
      </c>
      <c r="F480" s="3">
        <v>0.4</v>
      </c>
      <c r="G480" s="5">
        <v>0.8</v>
      </c>
      <c r="H480" s="3">
        <v>1.2000000000000002</v>
      </c>
      <c r="I480" s="3">
        <v>1.55139</v>
      </c>
      <c r="J480" s="12">
        <f t="shared" si="7"/>
        <v>1.6166666666666669</v>
      </c>
    </row>
    <row r="481" spans="1:10">
      <c r="A481" s="4">
        <v>43757.958333333336</v>
      </c>
      <c r="B481">
        <v>43757</v>
      </c>
      <c r="C481" s="3">
        <v>0.95833333333333337</v>
      </c>
      <c r="D481" s="3">
        <v>23</v>
      </c>
      <c r="E481" s="3">
        <v>19</v>
      </c>
      <c r="F481" s="3">
        <v>2.1</v>
      </c>
      <c r="G481" s="5">
        <v>0.2</v>
      </c>
      <c r="H481" s="3">
        <v>2.3000000000000003</v>
      </c>
      <c r="I481" s="3">
        <v>1.55139</v>
      </c>
      <c r="J481" s="12">
        <f t="shared" si="7"/>
        <v>1.6166666666666671</v>
      </c>
    </row>
    <row r="482" spans="1:10">
      <c r="A482" s="4">
        <v>43758</v>
      </c>
      <c r="B482">
        <v>43758</v>
      </c>
      <c r="C482" s="3">
        <v>0</v>
      </c>
      <c r="D482" s="3">
        <v>0</v>
      </c>
      <c r="E482" s="3">
        <v>20</v>
      </c>
      <c r="F482" s="3">
        <v>0.2</v>
      </c>
      <c r="G482" s="5">
        <v>0.2</v>
      </c>
      <c r="H482" s="3">
        <v>0.4</v>
      </c>
      <c r="I482" s="3">
        <v>1.55139</v>
      </c>
      <c r="J482" s="12">
        <f t="shared" si="7"/>
        <v>1.6125000000000005</v>
      </c>
    </row>
    <row r="483" spans="1:10">
      <c r="A483" s="4">
        <v>43758.041666666664</v>
      </c>
      <c r="B483">
        <v>43758</v>
      </c>
      <c r="C483" s="3">
        <v>4.1666666666666664E-2</v>
      </c>
      <c r="D483" s="3">
        <v>1</v>
      </c>
      <c r="E483" s="3">
        <v>20</v>
      </c>
      <c r="F483" s="3">
        <v>0.2</v>
      </c>
      <c r="G483" s="5">
        <v>0.2</v>
      </c>
      <c r="H483" s="3">
        <v>0.4</v>
      </c>
      <c r="I483" s="3">
        <v>1.55139</v>
      </c>
      <c r="J483" s="12">
        <f t="shared" si="7"/>
        <v>1.6250000000000007</v>
      </c>
    </row>
    <row r="484" spans="1:10">
      <c r="A484" s="4">
        <v>43758.083333333336</v>
      </c>
      <c r="B484">
        <v>43758</v>
      </c>
      <c r="C484" s="3">
        <v>8.3333333333333329E-2</v>
      </c>
      <c r="D484" s="3">
        <v>2</v>
      </c>
      <c r="E484" s="3">
        <v>20</v>
      </c>
      <c r="F484" s="3">
        <v>0.2</v>
      </c>
      <c r="G484" s="5">
        <v>0.2</v>
      </c>
      <c r="H484" s="3">
        <v>0.4</v>
      </c>
      <c r="I484" s="3">
        <v>1.55139</v>
      </c>
      <c r="J484" s="12">
        <f t="shared" si="7"/>
        <v>1.6416666666666673</v>
      </c>
    </row>
    <row r="485" spans="1:10">
      <c r="A485" s="4">
        <v>43758.125</v>
      </c>
      <c r="B485">
        <v>43758</v>
      </c>
      <c r="C485" s="3">
        <v>0.125</v>
      </c>
      <c r="D485" s="3">
        <v>3</v>
      </c>
      <c r="E485" s="3">
        <v>20</v>
      </c>
      <c r="F485" s="3">
        <v>0.2</v>
      </c>
      <c r="G485" s="5">
        <v>1</v>
      </c>
      <c r="H485" s="3">
        <v>1.2</v>
      </c>
      <c r="I485" s="3">
        <v>1.55139</v>
      </c>
      <c r="J485" s="12">
        <f t="shared" si="7"/>
        <v>1.654166666666667</v>
      </c>
    </row>
    <row r="486" spans="1:10">
      <c r="A486" s="4">
        <v>43758.166666666664</v>
      </c>
      <c r="B486">
        <v>43758</v>
      </c>
      <c r="C486" s="3">
        <v>0.16666666666666666</v>
      </c>
      <c r="D486" s="3">
        <v>4</v>
      </c>
      <c r="E486" s="3">
        <v>20</v>
      </c>
      <c r="F486" s="3">
        <v>1.5</v>
      </c>
      <c r="G486" s="5">
        <v>0.2</v>
      </c>
      <c r="H486" s="3">
        <v>1.7</v>
      </c>
      <c r="I486" s="3">
        <v>1.55139</v>
      </c>
      <c r="J486" s="12">
        <f t="shared" si="7"/>
        <v>1.633333333333334</v>
      </c>
    </row>
    <row r="487" spans="1:10">
      <c r="A487" s="4">
        <v>43758.208333333336</v>
      </c>
      <c r="B487">
        <v>43758</v>
      </c>
      <c r="C487" s="3">
        <v>0.20833333333333334</v>
      </c>
      <c r="D487" s="3">
        <v>5</v>
      </c>
      <c r="E487" s="3">
        <v>20</v>
      </c>
      <c r="F487" s="3">
        <v>0.2</v>
      </c>
      <c r="G487" s="5">
        <v>0.2</v>
      </c>
      <c r="H487" s="3">
        <v>0.4</v>
      </c>
      <c r="I487" s="3">
        <v>1.55139</v>
      </c>
      <c r="J487" s="12">
        <f t="shared" si="7"/>
        <v>1.591666666666667</v>
      </c>
    </row>
    <row r="488" spans="1:10">
      <c r="A488" s="4">
        <v>43758.25</v>
      </c>
      <c r="B488">
        <v>43758</v>
      </c>
      <c r="C488" s="3">
        <v>0.25</v>
      </c>
      <c r="D488" s="3">
        <v>6</v>
      </c>
      <c r="E488" s="3">
        <v>20</v>
      </c>
      <c r="F488" s="3">
        <v>0.2</v>
      </c>
      <c r="G488" s="5">
        <v>0.2</v>
      </c>
      <c r="H488" s="3">
        <v>0.4</v>
      </c>
      <c r="I488" s="3">
        <v>1.55139</v>
      </c>
      <c r="J488" s="12">
        <f t="shared" si="7"/>
        <v>1.6000000000000005</v>
      </c>
    </row>
    <row r="489" spans="1:10">
      <c r="A489" s="4">
        <v>43758.291666666664</v>
      </c>
      <c r="B489">
        <v>43758</v>
      </c>
      <c r="C489" s="3">
        <v>0.29166666666666669</v>
      </c>
      <c r="D489" s="3">
        <v>7</v>
      </c>
      <c r="E489" s="3">
        <v>20</v>
      </c>
      <c r="F489" s="3">
        <v>0.2</v>
      </c>
      <c r="G489" s="5">
        <v>0.5</v>
      </c>
      <c r="H489" s="3">
        <v>0.7</v>
      </c>
      <c r="I489" s="3">
        <v>1.55139</v>
      </c>
      <c r="J489" s="12">
        <f t="shared" si="7"/>
        <v>1.6291666666666671</v>
      </c>
    </row>
    <row r="490" spans="1:10">
      <c r="A490" s="4">
        <v>43758.333333333336</v>
      </c>
      <c r="B490">
        <v>43758</v>
      </c>
      <c r="C490" s="3">
        <v>0.33333333333333331</v>
      </c>
      <c r="D490" s="3">
        <v>8</v>
      </c>
      <c r="E490" s="3">
        <v>20</v>
      </c>
      <c r="F490" s="3">
        <v>1.2</v>
      </c>
      <c r="G490" s="5">
        <v>0.2</v>
      </c>
      <c r="H490" s="3">
        <v>1.4</v>
      </c>
      <c r="I490" s="3">
        <v>1.55139</v>
      </c>
      <c r="J490" s="12">
        <f t="shared" si="7"/>
        <v>1.7708333333333339</v>
      </c>
    </row>
    <row r="491" spans="1:10">
      <c r="A491" s="4">
        <v>43758.375</v>
      </c>
      <c r="B491">
        <v>43758</v>
      </c>
      <c r="C491" s="3">
        <v>0.375</v>
      </c>
      <c r="D491" s="3">
        <v>9</v>
      </c>
      <c r="E491" s="3">
        <v>20</v>
      </c>
      <c r="F491" s="3">
        <v>0.2</v>
      </c>
      <c r="G491" s="5">
        <v>0.2</v>
      </c>
      <c r="H491" s="3">
        <v>0.4</v>
      </c>
      <c r="I491" s="3">
        <v>1.55139</v>
      </c>
      <c r="J491" s="12">
        <f t="shared" si="7"/>
        <v>1.7416666666666671</v>
      </c>
    </row>
    <row r="492" spans="1:10">
      <c r="A492" s="4">
        <v>43758.416666666664</v>
      </c>
      <c r="B492">
        <v>43758</v>
      </c>
      <c r="C492" s="3">
        <v>0.41666666666666669</v>
      </c>
      <c r="D492" s="3">
        <v>10</v>
      </c>
      <c r="E492" s="3">
        <v>20</v>
      </c>
      <c r="F492" s="3">
        <v>0.2</v>
      </c>
      <c r="G492" s="5">
        <v>0.2</v>
      </c>
      <c r="H492" s="3">
        <v>0.4</v>
      </c>
      <c r="I492" s="3">
        <v>1.55139</v>
      </c>
      <c r="J492" s="12">
        <f t="shared" si="7"/>
        <v>1.8125000000000002</v>
      </c>
    </row>
    <row r="493" spans="1:10">
      <c r="A493" s="4">
        <v>43758.458333333336</v>
      </c>
      <c r="B493">
        <v>43758</v>
      </c>
      <c r="C493" s="3">
        <v>0.45833333333333331</v>
      </c>
      <c r="D493" s="3">
        <v>11</v>
      </c>
      <c r="E493" s="3">
        <v>20</v>
      </c>
      <c r="F493" s="3">
        <v>1.9</v>
      </c>
      <c r="G493" s="5">
        <v>0.2</v>
      </c>
      <c r="H493" s="3">
        <v>2.1</v>
      </c>
      <c r="I493" s="3">
        <v>1.55139</v>
      </c>
      <c r="J493" s="12">
        <f t="shared" si="7"/>
        <v>1.8333333333333337</v>
      </c>
    </row>
    <row r="494" spans="1:10">
      <c r="A494" s="4">
        <v>43758.5</v>
      </c>
      <c r="B494">
        <v>43758</v>
      </c>
      <c r="C494" s="3">
        <v>0.5</v>
      </c>
      <c r="D494" s="3">
        <v>12</v>
      </c>
      <c r="E494" s="3">
        <v>20</v>
      </c>
      <c r="F494" s="3">
        <v>0.2</v>
      </c>
      <c r="G494" s="5">
        <v>0.2</v>
      </c>
      <c r="H494" s="3">
        <v>0.4</v>
      </c>
      <c r="I494" s="3">
        <v>1.55139</v>
      </c>
      <c r="J494" s="12">
        <f t="shared" si="7"/>
        <v>1.7583333333333335</v>
      </c>
    </row>
    <row r="495" spans="1:10">
      <c r="A495" s="4">
        <v>43758.541666666664</v>
      </c>
      <c r="B495">
        <v>43758</v>
      </c>
      <c r="C495" s="3">
        <v>0.54166666666666663</v>
      </c>
      <c r="D495" s="3">
        <v>13</v>
      </c>
      <c r="E495" s="3">
        <v>20</v>
      </c>
      <c r="F495" s="3">
        <v>0.4</v>
      </c>
      <c r="G495" s="5">
        <v>1.1000000000000001</v>
      </c>
      <c r="H495" s="3">
        <v>1.5</v>
      </c>
      <c r="I495" s="3">
        <v>1.55139</v>
      </c>
      <c r="J495" s="12">
        <f t="shared" si="7"/>
        <v>1.7666666666666666</v>
      </c>
    </row>
    <row r="496" spans="1:10">
      <c r="A496" s="4">
        <v>43758.583333333336</v>
      </c>
      <c r="B496">
        <v>43758</v>
      </c>
      <c r="C496" s="3">
        <v>0.58333333333333337</v>
      </c>
      <c r="D496" s="3">
        <v>14</v>
      </c>
      <c r="E496" s="3">
        <v>20</v>
      </c>
      <c r="F496" s="3">
        <v>1.8</v>
      </c>
      <c r="G496" s="5">
        <v>3.3</v>
      </c>
      <c r="H496" s="3">
        <v>5.0999999999999996</v>
      </c>
      <c r="I496" s="3">
        <v>1.55139</v>
      </c>
      <c r="J496" s="12">
        <f t="shared" si="7"/>
        <v>1.7458333333333333</v>
      </c>
    </row>
    <row r="497" spans="1:10">
      <c r="A497" s="4">
        <v>43758.625</v>
      </c>
      <c r="B497">
        <v>43758</v>
      </c>
      <c r="C497" s="3">
        <v>0.625</v>
      </c>
      <c r="D497" s="3">
        <v>15</v>
      </c>
      <c r="E497" s="3">
        <v>20</v>
      </c>
      <c r="F497" s="3">
        <v>2</v>
      </c>
      <c r="G497" s="5">
        <v>1.1000000000000001</v>
      </c>
      <c r="H497" s="3">
        <v>3.1</v>
      </c>
      <c r="I497" s="3">
        <v>1.55139</v>
      </c>
      <c r="J497" s="12">
        <f t="shared" si="7"/>
        <v>1.5708333333333329</v>
      </c>
    </row>
    <row r="498" spans="1:10">
      <c r="A498" s="4">
        <v>43758.666666666664</v>
      </c>
      <c r="B498">
        <v>43758</v>
      </c>
      <c r="C498" s="3">
        <v>0.66666666666666663</v>
      </c>
      <c r="D498" s="3">
        <v>16</v>
      </c>
      <c r="E498" s="3">
        <v>20</v>
      </c>
      <c r="F498" s="3">
        <v>1.7</v>
      </c>
      <c r="G498" s="5">
        <v>0.9</v>
      </c>
      <c r="H498" s="3">
        <v>2.6</v>
      </c>
      <c r="I498" s="3">
        <v>1.55139</v>
      </c>
      <c r="J498" s="12">
        <f t="shared" si="7"/>
        <v>1.5166666666666666</v>
      </c>
    </row>
    <row r="499" spans="1:10">
      <c r="A499" s="4">
        <v>43758.708333333336</v>
      </c>
      <c r="B499">
        <v>43758</v>
      </c>
      <c r="C499" s="3">
        <v>0.70833333333333337</v>
      </c>
      <c r="D499" s="3">
        <v>17</v>
      </c>
      <c r="E499" s="3">
        <v>20</v>
      </c>
      <c r="F499" s="3">
        <v>0.8</v>
      </c>
      <c r="G499" s="5">
        <v>2.2999999999999998</v>
      </c>
      <c r="H499" s="3">
        <v>3.0999999999999996</v>
      </c>
      <c r="I499" s="3">
        <v>1.55139</v>
      </c>
      <c r="J499" s="12">
        <f t="shared" si="7"/>
        <v>1.4375</v>
      </c>
    </row>
    <row r="500" spans="1:10">
      <c r="A500" s="4">
        <v>43758.75</v>
      </c>
      <c r="B500">
        <v>43758</v>
      </c>
      <c r="C500" s="3">
        <v>0.75</v>
      </c>
      <c r="D500" s="3">
        <v>18</v>
      </c>
      <c r="E500" s="3">
        <v>20</v>
      </c>
      <c r="F500" s="3">
        <v>0.8</v>
      </c>
      <c r="G500" s="5">
        <v>1.4</v>
      </c>
      <c r="H500" s="3">
        <v>2.2000000000000002</v>
      </c>
      <c r="I500" s="3">
        <v>1.55139</v>
      </c>
      <c r="J500" s="12">
        <f t="shared" si="7"/>
        <v>1.3291666666666666</v>
      </c>
    </row>
    <row r="501" spans="1:10">
      <c r="A501" s="4">
        <v>43758.791666666664</v>
      </c>
      <c r="B501">
        <v>43758</v>
      </c>
      <c r="C501" s="3">
        <v>0.79166666666666663</v>
      </c>
      <c r="D501" s="3">
        <v>19</v>
      </c>
      <c r="E501" s="3">
        <v>20</v>
      </c>
      <c r="F501" s="3">
        <v>0.7</v>
      </c>
      <c r="G501" s="5">
        <v>0.7</v>
      </c>
      <c r="H501" s="3">
        <v>1.4</v>
      </c>
      <c r="I501" s="3">
        <v>1.55139</v>
      </c>
      <c r="J501" s="12">
        <f t="shared" si="7"/>
        <v>1.3041666666666665</v>
      </c>
    </row>
    <row r="502" spans="1:10">
      <c r="A502" s="4">
        <v>43758.833333333336</v>
      </c>
      <c r="B502">
        <v>43758</v>
      </c>
      <c r="C502" s="3">
        <v>0.83333333333333337</v>
      </c>
      <c r="D502" s="3">
        <v>20</v>
      </c>
      <c r="E502" s="3">
        <v>20</v>
      </c>
      <c r="F502" s="3">
        <v>2.2000000000000002</v>
      </c>
      <c r="G502" s="5">
        <v>1.6</v>
      </c>
      <c r="H502" s="3">
        <v>3.8000000000000003</v>
      </c>
      <c r="I502" s="3">
        <v>1.55139</v>
      </c>
      <c r="J502" s="12">
        <f t="shared" si="7"/>
        <v>1.2958333333333332</v>
      </c>
    </row>
    <row r="503" spans="1:10">
      <c r="A503" s="4">
        <v>43758.875</v>
      </c>
      <c r="B503">
        <v>43758</v>
      </c>
      <c r="C503" s="3">
        <v>0.875</v>
      </c>
      <c r="D503" s="3">
        <v>21</v>
      </c>
      <c r="E503" s="3">
        <v>20</v>
      </c>
      <c r="F503" s="3">
        <v>1.5</v>
      </c>
      <c r="G503" s="5">
        <v>0.7</v>
      </c>
      <c r="H503" s="3">
        <v>2.2000000000000002</v>
      </c>
      <c r="I503" s="3">
        <v>1.55139</v>
      </c>
      <c r="J503" s="12">
        <f t="shared" si="7"/>
        <v>1.1708333333333332</v>
      </c>
    </row>
    <row r="504" spans="1:10">
      <c r="A504" s="4">
        <v>43758.916666666664</v>
      </c>
      <c r="B504">
        <v>43758</v>
      </c>
      <c r="C504" s="3">
        <v>0.91666666666666663</v>
      </c>
      <c r="D504" s="3">
        <v>22</v>
      </c>
      <c r="E504" s="3">
        <v>20</v>
      </c>
      <c r="F504" s="3">
        <v>0.5</v>
      </c>
      <c r="G504" s="5">
        <v>0.7</v>
      </c>
      <c r="H504" s="3">
        <v>1.2</v>
      </c>
      <c r="I504" s="3">
        <v>1.55139</v>
      </c>
      <c r="J504" s="12">
        <f t="shared" si="7"/>
        <v>1.1125</v>
      </c>
    </row>
    <row r="505" spans="1:10">
      <c r="A505" s="4">
        <v>43758.958333333336</v>
      </c>
      <c r="B505">
        <v>43758</v>
      </c>
      <c r="C505" s="3">
        <v>0.95833333333333337</v>
      </c>
      <c r="D505" s="3">
        <v>23</v>
      </c>
      <c r="E505" s="3">
        <v>20</v>
      </c>
      <c r="F505" s="3">
        <v>1.6</v>
      </c>
      <c r="G505" s="5">
        <v>0.6</v>
      </c>
      <c r="H505" s="3">
        <v>2.2000000000000002</v>
      </c>
      <c r="I505" s="3">
        <v>1.55139</v>
      </c>
      <c r="J505" s="12">
        <f t="shared" si="7"/>
        <v>1.0833333333333333</v>
      </c>
    </row>
    <row r="506" spans="1:10">
      <c r="A506" s="4">
        <v>43759</v>
      </c>
      <c r="B506">
        <v>43759</v>
      </c>
      <c r="C506" s="3">
        <v>0</v>
      </c>
      <c r="D506" s="3">
        <v>0</v>
      </c>
      <c r="E506" s="3">
        <v>21</v>
      </c>
      <c r="F506" s="3">
        <v>0.4</v>
      </c>
      <c r="G506" s="5">
        <v>0.3</v>
      </c>
      <c r="H506" s="3">
        <v>0.7</v>
      </c>
      <c r="I506" s="3">
        <v>1.55139</v>
      </c>
      <c r="J506" s="12">
        <f t="shared" si="7"/>
        <v>1.0125</v>
      </c>
    </row>
    <row r="507" spans="1:10">
      <c r="A507" s="4">
        <v>43759.041666666664</v>
      </c>
      <c r="B507">
        <v>43759</v>
      </c>
      <c r="C507" s="3">
        <v>4.1666666666666664E-2</v>
      </c>
      <c r="D507" s="3">
        <v>1</v>
      </c>
      <c r="E507" s="3">
        <v>21</v>
      </c>
      <c r="F507" s="3">
        <v>0.4</v>
      </c>
      <c r="G507" s="5">
        <v>0.4</v>
      </c>
      <c r="H507" s="3">
        <v>0.8</v>
      </c>
      <c r="I507" s="3">
        <v>1.55139</v>
      </c>
      <c r="J507" s="12">
        <f t="shared" si="7"/>
        <v>1.0041666666666667</v>
      </c>
    </row>
    <row r="508" spans="1:10">
      <c r="A508" s="4">
        <v>43759.083333333336</v>
      </c>
      <c r="B508">
        <v>43759</v>
      </c>
      <c r="C508" s="3">
        <v>8.3333333333333329E-2</v>
      </c>
      <c r="D508" s="3">
        <v>2</v>
      </c>
      <c r="E508" s="3">
        <v>21</v>
      </c>
      <c r="F508" s="3">
        <v>0.4</v>
      </c>
      <c r="G508" s="5">
        <v>0.3</v>
      </c>
      <c r="H508" s="3">
        <v>0.7</v>
      </c>
      <c r="I508" s="3">
        <v>1.55139</v>
      </c>
      <c r="J508" s="12">
        <f t="shared" si="7"/>
        <v>0.99583333333333346</v>
      </c>
    </row>
    <row r="509" spans="1:10">
      <c r="A509" s="4">
        <v>43759.125</v>
      </c>
      <c r="B509">
        <v>43759</v>
      </c>
      <c r="C509" s="3">
        <v>0.125</v>
      </c>
      <c r="D509" s="3">
        <v>3</v>
      </c>
      <c r="E509" s="3">
        <v>21</v>
      </c>
      <c r="F509" s="3">
        <v>0.3</v>
      </c>
      <c r="G509" s="5">
        <v>0.4</v>
      </c>
      <c r="H509" s="3">
        <v>0.7</v>
      </c>
      <c r="I509" s="3">
        <v>1.55139</v>
      </c>
      <c r="J509" s="12">
        <f t="shared" si="7"/>
        <v>1.0250000000000001</v>
      </c>
    </row>
    <row r="510" spans="1:10">
      <c r="A510" s="4">
        <v>43759.166666666664</v>
      </c>
      <c r="B510">
        <v>43759</v>
      </c>
      <c r="C510" s="3">
        <v>0.16666666666666666</v>
      </c>
      <c r="D510" s="3">
        <v>4</v>
      </c>
      <c r="E510" s="3">
        <v>21</v>
      </c>
      <c r="F510" s="3">
        <v>0.4</v>
      </c>
      <c r="G510" s="5">
        <v>0.3</v>
      </c>
      <c r="H510" s="3">
        <v>0.7</v>
      </c>
      <c r="I510" s="3">
        <v>1.55139</v>
      </c>
      <c r="J510" s="12">
        <f t="shared" si="7"/>
        <v>1.0208333333333335</v>
      </c>
    </row>
    <row r="511" spans="1:10">
      <c r="A511" s="4">
        <v>43759.208333333336</v>
      </c>
      <c r="B511">
        <v>43759</v>
      </c>
      <c r="C511" s="3">
        <v>0.20833333333333334</v>
      </c>
      <c r="D511" s="3">
        <v>5</v>
      </c>
      <c r="E511" s="3">
        <v>21</v>
      </c>
      <c r="F511" s="3">
        <v>0.3</v>
      </c>
      <c r="G511" s="5">
        <v>0.3</v>
      </c>
      <c r="H511" s="3">
        <v>0.6</v>
      </c>
      <c r="I511" s="3">
        <v>1.55139</v>
      </c>
      <c r="J511" s="12">
        <f t="shared" si="7"/>
        <v>1.0083333333333335</v>
      </c>
    </row>
    <row r="512" spans="1:10">
      <c r="A512" s="4">
        <v>43759.25</v>
      </c>
      <c r="B512">
        <v>43759</v>
      </c>
      <c r="C512" s="3">
        <v>0.25</v>
      </c>
      <c r="D512" s="3">
        <v>6</v>
      </c>
      <c r="E512" s="3">
        <v>21</v>
      </c>
      <c r="F512" s="3">
        <v>0.3</v>
      </c>
      <c r="G512" s="5">
        <v>0.8</v>
      </c>
      <c r="H512" s="3">
        <v>1.1000000000000001</v>
      </c>
      <c r="I512" s="3">
        <v>1.55139</v>
      </c>
      <c r="J512" s="12">
        <f t="shared" si="7"/>
        <v>1.0166666666666668</v>
      </c>
    </row>
    <row r="513" spans="1:10">
      <c r="A513" s="4">
        <v>43759.291666666664</v>
      </c>
      <c r="B513">
        <v>43759</v>
      </c>
      <c r="C513" s="3">
        <v>0.29166666666666669</v>
      </c>
      <c r="D513" s="3">
        <v>7</v>
      </c>
      <c r="E513" s="3">
        <v>21</v>
      </c>
      <c r="F513" s="3">
        <v>2.5</v>
      </c>
      <c r="G513" s="5">
        <v>1.6</v>
      </c>
      <c r="H513" s="3">
        <v>4.0999999999999996</v>
      </c>
      <c r="I513" s="3">
        <v>1.55139</v>
      </c>
      <c r="J513" s="12">
        <f t="shared" si="7"/>
        <v>1.0250000000000001</v>
      </c>
    </row>
    <row r="514" spans="1:10">
      <c r="A514" s="4">
        <v>43759.333333333336</v>
      </c>
      <c r="B514">
        <v>43759</v>
      </c>
      <c r="C514" s="3">
        <v>0.33333333333333331</v>
      </c>
      <c r="D514" s="3">
        <v>8</v>
      </c>
      <c r="E514" s="3">
        <v>21</v>
      </c>
      <c r="F514" s="3">
        <v>0.4</v>
      </c>
      <c r="G514" s="5">
        <v>0.3</v>
      </c>
      <c r="H514" s="3">
        <v>0.7</v>
      </c>
      <c r="I514" s="3">
        <v>1.55139</v>
      </c>
      <c r="J514" s="12">
        <f t="shared" ref="J514:J577" si="8">AVERAGE(H514:H537)</f>
        <v>0.97916666666666663</v>
      </c>
    </row>
    <row r="515" spans="1:10">
      <c r="A515" s="4">
        <v>43759.375</v>
      </c>
      <c r="B515">
        <v>43759</v>
      </c>
      <c r="C515" s="3">
        <v>0.375</v>
      </c>
      <c r="D515" s="3">
        <v>9</v>
      </c>
      <c r="E515" s="3">
        <v>21</v>
      </c>
      <c r="F515" s="3">
        <v>0.2</v>
      </c>
      <c r="G515" s="5">
        <v>1.9</v>
      </c>
      <c r="H515" s="3">
        <v>2.1</v>
      </c>
      <c r="I515" s="3">
        <v>1.55139</v>
      </c>
      <c r="J515" s="12">
        <f t="shared" si="8"/>
        <v>0.97916666666666663</v>
      </c>
    </row>
    <row r="516" spans="1:10">
      <c r="A516" s="4">
        <v>43759.416666666664</v>
      </c>
      <c r="B516">
        <v>43759</v>
      </c>
      <c r="C516" s="3">
        <v>0.41666666666666669</v>
      </c>
      <c r="D516" s="3">
        <v>10</v>
      </c>
      <c r="E516" s="3">
        <v>21</v>
      </c>
      <c r="F516" s="3">
        <v>0.5</v>
      </c>
      <c r="G516" s="5">
        <v>0.4</v>
      </c>
      <c r="H516" s="3">
        <v>0.9</v>
      </c>
      <c r="I516" s="3">
        <v>1.55139</v>
      </c>
      <c r="J516" s="12">
        <f t="shared" si="8"/>
        <v>0.92083333333333339</v>
      </c>
    </row>
    <row r="517" spans="1:10">
      <c r="A517" s="4">
        <v>43759.458333333336</v>
      </c>
      <c r="B517">
        <v>43759</v>
      </c>
      <c r="C517" s="3">
        <v>0.45833333333333331</v>
      </c>
      <c r="D517" s="3">
        <v>11</v>
      </c>
      <c r="E517" s="3">
        <v>21</v>
      </c>
      <c r="F517" s="3">
        <v>0.1</v>
      </c>
      <c r="G517" s="5">
        <v>0.2</v>
      </c>
      <c r="H517" s="3">
        <v>0.30000000000000004</v>
      </c>
      <c r="I517" s="3">
        <v>1.55139</v>
      </c>
      <c r="J517" s="12">
        <f t="shared" si="8"/>
        <v>0.91249999999999998</v>
      </c>
    </row>
    <row r="518" spans="1:10">
      <c r="A518" s="4">
        <v>43759.5</v>
      </c>
      <c r="B518">
        <v>43759</v>
      </c>
      <c r="C518" s="3">
        <v>0.5</v>
      </c>
      <c r="D518" s="3">
        <v>12</v>
      </c>
      <c r="E518" s="3">
        <v>21</v>
      </c>
      <c r="F518" s="3">
        <v>0.3</v>
      </c>
      <c r="G518" s="5">
        <v>0.3</v>
      </c>
      <c r="H518" s="3">
        <v>0.6</v>
      </c>
      <c r="I518" s="3">
        <v>1.55139</v>
      </c>
      <c r="J518" s="12">
        <f t="shared" si="8"/>
        <v>0.92916666666666659</v>
      </c>
    </row>
    <row r="519" spans="1:10">
      <c r="A519" s="4">
        <v>43759.541666666664</v>
      </c>
      <c r="B519">
        <v>43759</v>
      </c>
      <c r="C519" s="3">
        <v>0.54166666666666663</v>
      </c>
      <c r="D519" s="3">
        <v>13</v>
      </c>
      <c r="E519" s="3">
        <v>21</v>
      </c>
      <c r="F519" s="3">
        <v>0.6</v>
      </c>
      <c r="G519" s="5">
        <v>0.4</v>
      </c>
      <c r="H519" s="3">
        <v>1</v>
      </c>
      <c r="I519" s="3">
        <v>1.55139</v>
      </c>
      <c r="J519" s="12">
        <f t="shared" si="8"/>
        <v>0.94166666666666654</v>
      </c>
    </row>
    <row r="520" spans="1:10">
      <c r="A520" s="4">
        <v>43759.583333333336</v>
      </c>
      <c r="B520">
        <v>43759</v>
      </c>
      <c r="C520" s="3">
        <v>0.58333333333333337</v>
      </c>
      <c r="D520" s="3">
        <v>14</v>
      </c>
      <c r="E520" s="3">
        <v>21</v>
      </c>
      <c r="F520" s="3">
        <v>0.4</v>
      </c>
      <c r="G520" s="5">
        <v>0.5</v>
      </c>
      <c r="H520" s="3">
        <v>0.9</v>
      </c>
      <c r="I520" s="3">
        <v>1.55139</v>
      </c>
      <c r="J520" s="12">
        <f t="shared" si="8"/>
        <v>0.92083333333333306</v>
      </c>
    </row>
    <row r="521" spans="1:10">
      <c r="A521" s="4">
        <v>43759.625</v>
      </c>
      <c r="B521">
        <v>43759</v>
      </c>
      <c r="C521" s="3">
        <v>0.625</v>
      </c>
      <c r="D521" s="3">
        <v>15</v>
      </c>
      <c r="E521" s="3">
        <v>21</v>
      </c>
      <c r="F521" s="3">
        <v>0.4</v>
      </c>
      <c r="G521" s="5">
        <v>1.4</v>
      </c>
      <c r="H521" s="3">
        <v>1.7999999999999998</v>
      </c>
      <c r="I521" s="3">
        <v>1.55139</v>
      </c>
      <c r="J521" s="12">
        <f t="shared" si="8"/>
        <v>0.90833333333333321</v>
      </c>
    </row>
    <row r="522" spans="1:10">
      <c r="A522" s="4">
        <v>43759.666666666664</v>
      </c>
      <c r="B522">
        <v>43759</v>
      </c>
      <c r="C522" s="3">
        <v>0.66666666666666663</v>
      </c>
      <c r="D522" s="3">
        <v>16</v>
      </c>
      <c r="E522" s="3">
        <v>21</v>
      </c>
      <c r="F522" s="3">
        <v>0.4</v>
      </c>
      <c r="G522" s="5">
        <v>0.3</v>
      </c>
      <c r="H522" s="3">
        <v>0.7</v>
      </c>
      <c r="I522" s="3">
        <v>1.55139</v>
      </c>
      <c r="J522" s="12">
        <f t="shared" si="8"/>
        <v>0.9</v>
      </c>
    </row>
    <row r="523" spans="1:10">
      <c r="A523" s="4">
        <v>43759.708333333336</v>
      </c>
      <c r="B523">
        <v>43759</v>
      </c>
      <c r="C523" s="3">
        <v>0.70833333333333337</v>
      </c>
      <c r="D523" s="3">
        <v>17</v>
      </c>
      <c r="E523" s="3">
        <v>21</v>
      </c>
      <c r="F523" s="3">
        <v>0.2</v>
      </c>
      <c r="G523" s="5">
        <v>0.3</v>
      </c>
      <c r="H523" s="3">
        <v>0.5</v>
      </c>
      <c r="I523" s="3">
        <v>1.55139</v>
      </c>
      <c r="J523" s="12">
        <f t="shared" si="8"/>
        <v>0.90416666666666679</v>
      </c>
    </row>
    <row r="524" spans="1:10">
      <c r="A524" s="4">
        <v>43759.75</v>
      </c>
      <c r="B524">
        <v>43759</v>
      </c>
      <c r="C524" s="3">
        <v>0.75</v>
      </c>
      <c r="D524" s="3">
        <v>18</v>
      </c>
      <c r="E524" s="3">
        <v>21</v>
      </c>
      <c r="F524" s="3">
        <v>0.2</v>
      </c>
      <c r="G524" s="5">
        <v>1.4</v>
      </c>
      <c r="H524" s="3">
        <v>1.5999999999999999</v>
      </c>
      <c r="I524" s="3">
        <v>1.55139</v>
      </c>
      <c r="J524" s="12">
        <f t="shared" si="8"/>
        <v>0.91666666666666685</v>
      </c>
    </row>
    <row r="525" spans="1:10">
      <c r="A525" s="4">
        <v>43759.791666666664</v>
      </c>
      <c r="B525">
        <v>43759</v>
      </c>
      <c r="C525" s="3">
        <v>0.79166666666666663</v>
      </c>
      <c r="D525" s="3">
        <v>19</v>
      </c>
      <c r="E525" s="3">
        <v>21</v>
      </c>
      <c r="F525" s="3">
        <v>0.7</v>
      </c>
      <c r="G525" s="5">
        <v>0.5</v>
      </c>
      <c r="H525" s="3">
        <v>1.2</v>
      </c>
      <c r="I525" s="3">
        <v>1.55139</v>
      </c>
      <c r="J525" s="12">
        <f t="shared" si="8"/>
        <v>0.87916666666666676</v>
      </c>
    </row>
    <row r="526" spans="1:10">
      <c r="A526" s="4">
        <v>43759.833333333336</v>
      </c>
      <c r="B526">
        <v>43759</v>
      </c>
      <c r="C526" s="3">
        <v>0.83333333333333337</v>
      </c>
      <c r="D526" s="3">
        <v>20</v>
      </c>
      <c r="E526" s="3">
        <v>21</v>
      </c>
      <c r="F526" s="3">
        <v>0.3</v>
      </c>
      <c r="G526" s="5">
        <v>0.5</v>
      </c>
      <c r="H526" s="3">
        <v>0.8</v>
      </c>
      <c r="I526" s="3">
        <v>1.55139</v>
      </c>
      <c r="J526" s="12">
        <f t="shared" si="8"/>
        <v>0.85416666666666663</v>
      </c>
    </row>
    <row r="527" spans="1:10">
      <c r="A527" s="4">
        <v>43759.875</v>
      </c>
      <c r="B527">
        <v>43759</v>
      </c>
      <c r="C527" s="3">
        <v>0.875</v>
      </c>
      <c r="D527" s="3">
        <v>21</v>
      </c>
      <c r="E527" s="3">
        <v>21</v>
      </c>
      <c r="F527" s="3">
        <v>0.3</v>
      </c>
      <c r="G527" s="5">
        <v>0.5</v>
      </c>
      <c r="H527" s="3">
        <v>0.8</v>
      </c>
      <c r="I527" s="3">
        <v>1.55139</v>
      </c>
      <c r="J527" s="12">
        <f t="shared" si="8"/>
        <v>0.85416666666666663</v>
      </c>
    </row>
    <row r="528" spans="1:10">
      <c r="A528" s="4">
        <v>43759.916666666664</v>
      </c>
      <c r="B528">
        <v>43759</v>
      </c>
      <c r="C528" s="3">
        <v>0.91666666666666663</v>
      </c>
      <c r="D528" s="3">
        <v>22</v>
      </c>
      <c r="E528" s="3">
        <v>21</v>
      </c>
      <c r="F528" s="3">
        <v>0.2</v>
      </c>
      <c r="G528" s="5">
        <v>0.3</v>
      </c>
      <c r="H528" s="3">
        <v>0.5</v>
      </c>
      <c r="I528" s="3">
        <v>1.55139</v>
      </c>
      <c r="J528" s="12">
        <f t="shared" si="8"/>
        <v>0.89166666666666661</v>
      </c>
    </row>
    <row r="529" spans="1:10">
      <c r="A529" s="4">
        <v>43759.958333333336</v>
      </c>
      <c r="B529">
        <v>43759</v>
      </c>
      <c r="C529" s="3">
        <v>0.95833333333333337</v>
      </c>
      <c r="D529" s="3">
        <v>23</v>
      </c>
      <c r="E529" s="3">
        <v>21</v>
      </c>
      <c r="F529" s="3">
        <v>0.2</v>
      </c>
      <c r="G529" s="5">
        <v>0.3</v>
      </c>
      <c r="H529" s="3">
        <v>0.5</v>
      </c>
      <c r="I529" s="3">
        <v>1.55139</v>
      </c>
      <c r="J529" s="12">
        <f t="shared" si="8"/>
        <v>0.96666666666666667</v>
      </c>
    </row>
    <row r="530" spans="1:10">
      <c r="A530" s="4">
        <v>43760</v>
      </c>
      <c r="B530">
        <v>43760</v>
      </c>
      <c r="C530" s="3">
        <v>0</v>
      </c>
      <c r="D530" s="3">
        <v>0</v>
      </c>
      <c r="E530" s="3">
        <v>22</v>
      </c>
      <c r="F530" s="3">
        <v>0.3</v>
      </c>
      <c r="G530" s="5">
        <v>0.2</v>
      </c>
      <c r="H530" s="3">
        <v>0.5</v>
      </c>
      <c r="I530" s="3">
        <v>1.55139</v>
      </c>
      <c r="J530" s="12">
        <f t="shared" si="8"/>
        <v>0.97499999999999998</v>
      </c>
    </row>
    <row r="531" spans="1:10">
      <c r="A531" s="4">
        <v>43760.041666666664</v>
      </c>
      <c r="B531">
        <v>43760</v>
      </c>
      <c r="C531" s="3">
        <v>4.1666666666666664E-2</v>
      </c>
      <c r="D531" s="3">
        <v>1</v>
      </c>
      <c r="E531" s="3">
        <v>22</v>
      </c>
      <c r="F531" s="3">
        <v>0.4</v>
      </c>
      <c r="G531" s="5">
        <v>0.2</v>
      </c>
      <c r="H531" s="3">
        <v>0.60000000000000009</v>
      </c>
      <c r="I531" s="3">
        <v>1.55139</v>
      </c>
      <c r="J531" s="12">
        <f t="shared" si="8"/>
        <v>0.97083333333333321</v>
      </c>
    </row>
    <row r="532" spans="1:10">
      <c r="A532" s="4">
        <v>43760.083333333336</v>
      </c>
      <c r="B532">
        <v>43760</v>
      </c>
      <c r="C532" s="3">
        <v>8.3333333333333329E-2</v>
      </c>
      <c r="D532" s="3">
        <v>2</v>
      </c>
      <c r="E532" s="3">
        <v>22</v>
      </c>
      <c r="F532" s="3">
        <v>1</v>
      </c>
      <c r="G532" s="5">
        <v>0.4</v>
      </c>
      <c r="H532" s="3">
        <v>1.4</v>
      </c>
      <c r="I532" s="3">
        <v>1.55139</v>
      </c>
      <c r="J532" s="12">
        <f t="shared" si="8"/>
        <v>1.0125</v>
      </c>
    </row>
    <row r="533" spans="1:10">
      <c r="A533" s="4">
        <v>43760.125</v>
      </c>
      <c r="B533">
        <v>43760</v>
      </c>
      <c r="C533" s="3">
        <v>0.125</v>
      </c>
      <c r="D533" s="3">
        <v>3</v>
      </c>
      <c r="E533" s="3">
        <v>22</v>
      </c>
      <c r="F533" s="3">
        <v>0.2</v>
      </c>
      <c r="G533" s="5">
        <v>0.4</v>
      </c>
      <c r="H533" s="3">
        <v>0.60000000000000009</v>
      </c>
      <c r="I533" s="3">
        <v>1.55139</v>
      </c>
      <c r="J533" s="12">
        <f t="shared" si="8"/>
        <v>0.97083333333333321</v>
      </c>
    </row>
    <row r="534" spans="1:10">
      <c r="A534" s="4">
        <v>43760.166666666664</v>
      </c>
      <c r="B534">
        <v>43760</v>
      </c>
      <c r="C534" s="3">
        <v>0.16666666666666666</v>
      </c>
      <c r="D534" s="3">
        <v>4</v>
      </c>
      <c r="E534" s="3">
        <v>22</v>
      </c>
      <c r="F534" s="3">
        <v>0.2</v>
      </c>
      <c r="G534" s="5">
        <v>0.2</v>
      </c>
      <c r="H534" s="3">
        <v>0.4</v>
      </c>
      <c r="I534" s="3">
        <v>1.55139</v>
      </c>
      <c r="J534" s="12">
        <f t="shared" si="8"/>
        <v>0.96249999999999991</v>
      </c>
    </row>
    <row r="535" spans="1:10">
      <c r="A535" s="4">
        <v>43760.208333333336</v>
      </c>
      <c r="B535">
        <v>43760</v>
      </c>
      <c r="C535" s="3">
        <v>0.20833333333333334</v>
      </c>
      <c r="D535" s="3">
        <v>5</v>
      </c>
      <c r="E535" s="3">
        <v>22</v>
      </c>
      <c r="F535" s="3">
        <v>0.2</v>
      </c>
      <c r="G535" s="5">
        <v>0.6</v>
      </c>
      <c r="H535" s="3">
        <v>0.8</v>
      </c>
      <c r="I535" s="3">
        <v>1.55139</v>
      </c>
      <c r="J535" s="12">
        <f t="shared" si="8"/>
        <v>0.96249999999999991</v>
      </c>
    </row>
    <row r="536" spans="1:10">
      <c r="A536" s="4">
        <v>43760.25</v>
      </c>
      <c r="B536">
        <v>43760</v>
      </c>
      <c r="C536" s="3">
        <v>0.25</v>
      </c>
      <c r="D536" s="3">
        <v>6</v>
      </c>
      <c r="E536" s="3">
        <v>22</v>
      </c>
      <c r="F536" s="3">
        <v>0.3</v>
      </c>
      <c r="G536" s="5">
        <v>1</v>
      </c>
      <c r="H536" s="3">
        <v>1.3</v>
      </c>
      <c r="I536" s="3">
        <v>1.55139</v>
      </c>
      <c r="J536" s="12">
        <f t="shared" si="8"/>
        <v>0.94583333333333319</v>
      </c>
    </row>
    <row r="537" spans="1:10">
      <c r="A537" s="4">
        <v>43760.291666666664</v>
      </c>
      <c r="B537">
        <v>43760</v>
      </c>
      <c r="C537" s="3">
        <v>0.29166666666666669</v>
      </c>
      <c r="D537" s="3">
        <v>7</v>
      </c>
      <c r="E537" s="3">
        <v>22</v>
      </c>
      <c r="F537" s="3">
        <v>1.3</v>
      </c>
      <c r="G537" s="5">
        <v>1.7</v>
      </c>
      <c r="H537" s="3">
        <v>3</v>
      </c>
      <c r="I537" s="3">
        <v>1.55139</v>
      </c>
      <c r="J537" s="12">
        <f t="shared" si="8"/>
        <v>0.91249999999999976</v>
      </c>
    </row>
    <row r="538" spans="1:10">
      <c r="A538" s="4">
        <v>43760.333333333336</v>
      </c>
      <c r="B538">
        <v>43760</v>
      </c>
      <c r="C538" s="3">
        <v>0.33333333333333331</v>
      </c>
      <c r="D538" s="3">
        <v>8</v>
      </c>
      <c r="E538" s="3">
        <v>22</v>
      </c>
      <c r="F538" s="3">
        <v>0.3</v>
      </c>
      <c r="G538" s="5">
        <v>0.4</v>
      </c>
      <c r="H538" s="3">
        <v>0.7</v>
      </c>
      <c r="I538" s="3">
        <v>1.55139</v>
      </c>
      <c r="J538" s="12">
        <f t="shared" si="8"/>
        <v>0.91249999999999964</v>
      </c>
    </row>
    <row r="539" spans="1:10">
      <c r="A539" s="4">
        <v>43760.375</v>
      </c>
      <c r="B539">
        <v>43760</v>
      </c>
      <c r="C539" s="3">
        <v>0.375</v>
      </c>
      <c r="D539" s="3">
        <v>9</v>
      </c>
      <c r="E539" s="3">
        <v>22</v>
      </c>
      <c r="F539" s="3">
        <v>0.5</v>
      </c>
      <c r="G539" s="5">
        <v>0.2</v>
      </c>
      <c r="H539" s="3">
        <v>0.7</v>
      </c>
      <c r="I539" s="3">
        <v>1.55139</v>
      </c>
      <c r="J539" s="12">
        <f t="shared" si="8"/>
        <v>1.0291666666666666</v>
      </c>
    </row>
    <row r="540" spans="1:10">
      <c r="A540" s="4">
        <v>43760.416666666664</v>
      </c>
      <c r="B540">
        <v>43760</v>
      </c>
      <c r="C540" s="3">
        <v>0.41666666666666669</v>
      </c>
      <c r="D540" s="3">
        <v>10</v>
      </c>
      <c r="E540" s="3">
        <v>22</v>
      </c>
      <c r="F540" s="3">
        <v>0.5</v>
      </c>
      <c r="G540" s="5">
        <v>0.2</v>
      </c>
      <c r="H540" s="3">
        <v>0.7</v>
      </c>
      <c r="I540" s="3">
        <v>1.55139</v>
      </c>
      <c r="J540" s="12">
        <f t="shared" si="8"/>
        <v>1.0250000000000001</v>
      </c>
    </row>
    <row r="541" spans="1:10">
      <c r="A541" s="4">
        <v>43760.458333333336</v>
      </c>
      <c r="B541">
        <v>43760</v>
      </c>
      <c r="C541" s="3">
        <v>0.45833333333333331</v>
      </c>
      <c r="D541" s="3">
        <v>11</v>
      </c>
      <c r="E541" s="3">
        <v>22</v>
      </c>
      <c r="F541" s="3">
        <v>0.4</v>
      </c>
      <c r="G541" s="5">
        <v>0.3</v>
      </c>
      <c r="H541" s="3">
        <v>0.7</v>
      </c>
      <c r="I541" s="3">
        <v>1.55139</v>
      </c>
      <c r="J541" s="12">
        <f t="shared" si="8"/>
        <v>1.0208333333333337</v>
      </c>
    </row>
    <row r="542" spans="1:10">
      <c r="A542" s="4">
        <v>43760.5</v>
      </c>
      <c r="B542">
        <v>43760</v>
      </c>
      <c r="C542" s="3">
        <v>0.5</v>
      </c>
      <c r="D542" s="3">
        <v>12</v>
      </c>
      <c r="E542" s="3">
        <v>22</v>
      </c>
      <c r="F542" s="3">
        <v>0.4</v>
      </c>
      <c r="G542" s="5">
        <v>0.5</v>
      </c>
      <c r="H542" s="3">
        <v>0.9</v>
      </c>
      <c r="I542" s="3">
        <v>1.55139</v>
      </c>
      <c r="J542" s="12">
        <f t="shared" si="8"/>
        <v>1.0041666666666669</v>
      </c>
    </row>
    <row r="543" spans="1:10">
      <c r="A543" s="4">
        <v>43760.541666666664</v>
      </c>
      <c r="B543">
        <v>43760</v>
      </c>
      <c r="C543" s="3">
        <v>0.54166666666666663</v>
      </c>
      <c r="D543" s="3">
        <v>13</v>
      </c>
      <c r="E543" s="3">
        <v>22</v>
      </c>
      <c r="F543" s="3">
        <v>0.2</v>
      </c>
      <c r="G543" s="5">
        <v>0.3</v>
      </c>
      <c r="H543" s="3">
        <v>0.5</v>
      </c>
      <c r="I543" s="3">
        <v>1.55139</v>
      </c>
      <c r="J543" s="12">
        <f t="shared" si="8"/>
        <v>0.98333333333333339</v>
      </c>
    </row>
    <row r="544" spans="1:10">
      <c r="A544" s="4">
        <v>43760.583333333336</v>
      </c>
      <c r="B544">
        <v>43760</v>
      </c>
      <c r="C544" s="3">
        <v>0.58333333333333337</v>
      </c>
      <c r="D544" s="3">
        <v>14</v>
      </c>
      <c r="E544" s="3">
        <v>22</v>
      </c>
      <c r="F544" s="3">
        <v>0.4</v>
      </c>
      <c r="G544" s="5">
        <v>0.2</v>
      </c>
      <c r="H544" s="3">
        <v>0.60000000000000009</v>
      </c>
      <c r="I544" s="3">
        <v>1.55139</v>
      </c>
      <c r="J544" s="12">
        <f t="shared" si="8"/>
        <v>0.98333333333333339</v>
      </c>
    </row>
    <row r="545" spans="1:10">
      <c r="A545" s="4">
        <v>43760.625</v>
      </c>
      <c r="B545">
        <v>43760</v>
      </c>
      <c r="C545" s="3">
        <v>0.625</v>
      </c>
      <c r="D545" s="3">
        <v>15</v>
      </c>
      <c r="E545" s="3">
        <v>22</v>
      </c>
      <c r="F545" s="3">
        <v>1.1000000000000001</v>
      </c>
      <c r="G545" s="5">
        <v>0.5</v>
      </c>
      <c r="H545" s="3">
        <v>1.6</v>
      </c>
      <c r="I545" s="3">
        <v>1.55139</v>
      </c>
      <c r="J545" s="12">
        <f t="shared" si="8"/>
        <v>0.99166666666666681</v>
      </c>
    </row>
    <row r="546" spans="1:10">
      <c r="A546" s="4">
        <v>43760.666666666664</v>
      </c>
      <c r="B546">
        <v>43760</v>
      </c>
      <c r="C546" s="3">
        <v>0.66666666666666663</v>
      </c>
      <c r="D546" s="3">
        <v>16</v>
      </c>
      <c r="E546" s="3">
        <v>22</v>
      </c>
      <c r="F546" s="3">
        <v>0.4</v>
      </c>
      <c r="G546" s="5">
        <v>0.4</v>
      </c>
      <c r="H546" s="3">
        <v>0.8</v>
      </c>
      <c r="I546" s="3">
        <v>1.55139</v>
      </c>
      <c r="J546" s="12">
        <f t="shared" si="8"/>
        <v>0.96250000000000002</v>
      </c>
    </row>
    <row r="547" spans="1:10">
      <c r="A547" s="4">
        <v>43760.708333333336</v>
      </c>
      <c r="B547">
        <v>43760</v>
      </c>
      <c r="C547" s="3">
        <v>0.70833333333333337</v>
      </c>
      <c r="D547" s="3">
        <v>17</v>
      </c>
      <c r="E547" s="3">
        <v>22</v>
      </c>
      <c r="F547" s="3">
        <v>0.3</v>
      </c>
      <c r="G547" s="5">
        <v>0.5</v>
      </c>
      <c r="H547" s="3">
        <v>0.8</v>
      </c>
      <c r="I547" s="3">
        <v>1.55139</v>
      </c>
      <c r="J547" s="12">
        <f t="shared" si="8"/>
        <v>0.9833333333333335</v>
      </c>
    </row>
    <row r="548" spans="1:10">
      <c r="A548" s="4">
        <v>43760.75</v>
      </c>
      <c r="B548">
        <v>43760</v>
      </c>
      <c r="C548" s="3">
        <v>0.75</v>
      </c>
      <c r="D548" s="3">
        <v>18</v>
      </c>
      <c r="E548" s="3">
        <v>22</v>
      </c>
      <c r="F548" s="3">
        <v>0.2</v>
      </c>
      <c r="G548" s="5">
        <v>0.5</v>
      </c>
      <c r="H548" s="3">
        <v>0.7</v>
      </c>
      <c r="I548" s="3">
        <v>1.55139</v>
      </c>
      <c r="J548" s="12">
        <f t="shared" si="8"/>
        <v>0.96666666666666679</v>
      </c>
    </row>
    <row r="549" spans="1:10">
      <c r="A549" s="4">
        <v>43760.791666666664</v>
      </c>
      <c r="B549">
        <v>43760</v>
      </c>
      <c r="C549" s="3">
        <v>0.79166666666666663</v>
      </c>
      <c r="D549" s="3">
        <v>19</v>
      </c>
      <c r="E549" s="3">
        <v>22</v>
      </c>
      <c r="F549" s="3">
        <v>0.2</v>
      </c>
      <c r="G549" s="5">
        <v>0.4</v>
      </c>
      <c r="H549" s="3">
        <v>0.60000000000000009</v>
      </c>
      <c r="I549" s="3">
        <v>1.55139</v>
      </c>
      <c r="J549" s="12">
        <f t="shared" si="8"/>
        <v>0.96250000000000024</v>
      </c>
    </row>
    <row r="550" spans="1:10">
      <c r="A550" s="4">
        <v>43760.833333333336</v>
      </c>
      <c r="B550">
        <v>43760</v>
      </c>
      <c r="C550" s="3">
        <v>0.83333333333333337</v>
      </c>
      <c r="D550" s="3">
        <v>20</v>
      </c>
      <c r="E550" s="3">
        <v>22</v>
      </c>
      <c r="F550" s="3">
        <v>0.2</v>
      </c>
      <c r="G550" s="5">
        <v>0.6</v>
      </c>
      <c r="H550" s="3">
        <v>0.8</v>
      </c>
      <c r="I550" s="3">
        <v>1.55139</v>
      </c>
      <c r="J550" s="12">
        <f t="shared" si="8"/>
        <v>0.99583333333333346</v>
      </c>
    </row>
    <row r="551" spans="1:10">
      <c r="A551" s="4">
        <v>43760.875</v>
      </c>
      <c r="B551">
        <v>43760</v>
      </c>
      <c r="C551" s="3">
        <v>0.875</v>
      </c>
      <c r="D551" s="3">
        <v>21</v>
      </c>
      <c r="E551" s="3">
        <v>22</v>
      </c>
      <c r="F551" s="3">
        <v>0.4</v>
      </c>
      <c r="G551" s="5">
        <v>1.3</v>
      </c>
      <c r="H551" s="3">
        <v>1.7000000000000002</v>
      </c>
      <c r="I551" s="3">
        <v>1.55139</v>
      </c>
      <c r="J551" s="12">
        <f t="shared" si="8"/>
        <v>1.1208333333333333</v>
      </c>
    </row>
    <row r="552" spans="1:10">
      <c r="A552" s="4">
        <v>43760.916666666664</v>
      </c>
      <c r="B552">
        <v>43760</v>
      </c>
      <c r="C552" s="3">
        <v>0.91666666666666663</v>
      </c>
      <c r="D552" s="3">
        <v>22</v>
      </c>
      <c r="E552" s="3">
        <v>22</v>
      </c>
      <c r="F552" s="3">
        <v>1.2</v>
      </c>
      <c r="G552" s="5">
        <v>1.1000000000000001</v>
      </c>
      <c r="H552" s="3">
        <v>2.2999999999999998</v>
      </c>
      <c r="I552" s="3">
        <v>1.55139</v>
      </c>
      <c r="J552" s="12">
        <f t="shared" si="8"/>
        <v>1.1666666666666667</v>
      </c>
    </row>
    <row r="553" spans="1:10">
      <c r="A553" s="4">
        <v>43760.958333333336</v>
      </c>
      <c r="B553">
        <v>43760</v>
      </c>
      <c r="C553" s="3">
        <v>0.95833333333333337</v>
      </c>
      <c r="D553" s="3">
        <v>23</v>
      </c>
      <c r="E553" s="3">
        <v>22</v>
      </c>
      <c r="F553" s="3">
        <v>0.5</v>
      </c>
      <c r="G553" s="5">
        <v>0.2</v>
      </c>
      <c r="H553" s="3">
        <v>0.7</v>
      </c>
      <c r="I553" s="3">
        <v>1.55139</v>
      </c>
      <c r="J553" s="12">
        <f t="shared" si="8"/>
        <v>1.1875000000000002</v>
      </c>
    </row>
    <row r="554" spans="1:10">
      <c r="A554" s="4">
        <v>43761</v>
      </c>
      <c r="B554">
        <v>43761</v>
      </c>
      <c r="C554" s="3">
        <v>0</v>
      </c>
      <c r="D554" s="3">
        <v>0</v>
      </c>
      <c r="E554" s="3">
        <v>23</v>
      </c>
      <c r="F554" s="3">
        <v>0.2</v>
      </c>
      <c r="G554" s="5">
        <v>0.2</v>
      </c>
      <c r="H554" s="3">
        <v>0.4</v>
      </c>
      <c r="I554" s="3">
        <v>1.55139</v>
      </c>
      <c r="J554" s="12">
        <f t="shared" si="8"/>
        <v>1.1916666666666667</v>
      </c>
    </row>
    <row r="555" spans="1:10">
      <c r="A555" s="4">
        <v>43761.041666666664</v>
      </c>
      <c r="B555">
        <v>43761</v>
      </c>
      <c r="C555" s="3">
        <v>4.1666666666666664E-2</v>
      </c>
      <c r="D555" s="3">
        <v>1</v>
      </c>
      <c r="E555" s="3">
        <v>23</v>
      </c>
      <c r="F555" s="3">
        <v>0.4</v>
      </c>
      <c r="G555" s="5">
        <v>1.2</v>
      </c>
      <c r="H555" s="3">
        <v>1.6</v>
      </c>
      <c r="I555" s="3">
        <v>1.55139</v>
      </c>
      <c r="J555" s="12">
        <f t="shared" si="8"/>
        <v>1.1958333333333335</v>
      </c>
    </row>
    <row r="556" spans="1:10">
      <c r="A556" s="4">
        <v>43761.083333333336</v>
      </c>
      <c r="B556">
        <v>43761</v>
      </c>
      <c r="C556" s="3">
        <v>8.3333333333333329E-2</v>
      </c>
      <c r="D556" s="3">
        <v>2</v>
      </c>
      <c r="E556" s="3">
        <v>23</v>
      </c>
      <c r="F556" s="3">
        <v>0.2</v>
      </c>
      <c r="G556" s="5">
        <v>0.2</v>
      </c>
      <c r="H556" s="3">
        <v>0.4</v>
      </c>
      <c r="I556" s="3">
        <v>1.55139</v>
      </c>
      <c r="J556" s="12">
        <f t="shared" si="8"/>
        <v>1.1458333333333335</v>
      </c>
    </row>
    <row r="557" spans="1:10">
      <c r="A557" s="4">
        <v>43761.125</v>
      </c>
      <c r="B557">
        <v>43761</v>
      </c>
      <c r="C557" s="3">
        <v>0.125</v>
      </c>
      <c r="D557" s="3">
        <v>3</v>
      </c>
      <c r="E557" s="3">
        <v>23</v>
      </c>
      <c r="F557" s="3">
        <v>0.2</v>
      </c>
      <c r="G557" s="5">
        <v>0.2</v>
      </c>
      <c r="H557" s="3">
        <v>0.4</v>
      </c>
      <c r="I557" s="3">
        <v>1.55139</v>
      </c>
      <c r="J557" s="12">
        <f t="shared" si="8"/>
        <v>1.1458333333333333</v>
      </c>
    </row>
    <row r="558" spans="1:10">
      <c r="A558" s="4">
        <v>43761.166666666664</v>
      </c>
      <c r="B558">
        <v>43761</v>
      </c>
      <c r="C558" s="3">
        <v>0.16666666666666666</v>
      </c>
      <c r="D558" s="3">
        <v>4</v>
      </c>
      <c r="E558" s="3">
        <v>23</v>
      </c>
      <c r="F558" s="3">
        <v>0.2</v>
      </c>
      <c r="G558" s="5">
        <v>0.2</v>
      </c>
      <c r="H558" s="3">
        <v>0.4</v>
      </c>
      <c r="I558" s="3">
        <v>1.55139</v>
      </c>
      <c r="J558" s="12">
        <f t="shared" si="8"/>
        <v>1.1458333333333333</v>
      </c>
    </row>
    <row r="559" spans="1:10">
      <c r="A559" s="4">
        <v>43761.208333333336</v>
      </c>
      <c r="B559">
        <v>43761</v>
      </c>
      <c r="C559" s="3">
        <v>0.20833333333333334</v>
      </c>
      <c r="D559" s="3">
        <v>5</v>
      </c>
      <c r="E559" s="3">
        <v>23</v>
      </c>
      <c r="F559" s="3">
        <v>0.2</v>
      </c>
      <c r="G559" s="5">
        <v>0.2</v>
      </c>
      <c r="H559" s="3">
        <v>0.4</v>
      </c>
      <c r="I559" s="3">
        <v>1.55139</v>
      </c>
      <c r="J559" s="12">
        <f t="shared" si="8"/>
        <v>1.1458333333333333</v>
      </c>
    </row>
    <row r="560" spans="1:10">
      <c r="A560" s="4">
        <v>43761.25</v>
      </c>
      <c r="B560">
        <v>43761</v>
      </c>
      <c r="C560" s="3">
        <v>0.25</v>
      </c>
      <c r="D560" s="3">
        <v>6</v>
      </c>
      <c r="E560" s="3">
        <v>23</v>
      </c>
      <c r="F560" s="3">
        <v>0.2</v>
      </c>
      <c r="G560" s="5">
        <v>0.3</v>
      </c>
      <c r="H560" s="3">
        <v>0.5</v>
      </c>
      <c r="I560" s="3">
        <v>1.55139</v>
      </c>
      <c r="J560" s="12">
        <f t="shared" si="8"/>
        <v>1.2041666666666666</v>
      </c>
    </row>
    <row r="561" spans="1:10">
      <c r="A561" s="4">
        <v>43761.291666666664</v>
      </c>
      <c r="B561">
        <v>43761</v>
      </c>
      <c r="C561" s="3">
        <v>0.29166666666666669</v>
      </c>
      <c r="D561" s="3">
        <v>7</v>
      </c>
      <c r="E561" s="3">
        <v>23</v>
      </c>
      <c r="F561" s="3">
        <v>0.6</v>
      </c>
      <c r="G561" s="5">
        <v>2.4</v>
      </c>
      <c r="H561" s="3">
        <v>3</v>
      </c>
      <c r="I561" s="3">
        <v>1.55139</v>
      </c>
      <c r="J561" s="12">
        <f t="shared" si="8"/>
        <v>1.2124999999999999</v>
      </c>
    </row>
    <row r="562" spans="1:10">
      <c r="A562" s="4">
        <v>43761.333333333336</v>
      </c>
      <c r="B562">
        <v>43761</v>
      </c>
      <c r="C562" s="3">
        <v>0.33333333333333331</v>
      </c>
      <c r="D562" s="3">
        <v>8</v>
      </c>
      <c r="E562" s="3">
        <v>23</v>
      </c>
      <c r="F562" s="3">
        <v>1.3</v>
      </c>
      <c r="G562" s="5">
        <v>2.2000000000000002</v>
      </c>
      <c r="H562" s="3">
        <v>3.5</v>
      </c>
      <c r="I562" s="3">
        <v>1.55139</v>
      </c>
      <c r="J562" s="12">
        <f t="shared" si="8"/>
        <v>1.2416666666666665</v>
      </c>
    </row>
    <row r="563" spans="1:10">
      <c r="A563" s="4">
        <v>43761.375</v>
      </c>
      <c r="B563">
        <v>43761</v>
      </c>
      <c r="C563" s="3">
        <v>0.375</v>
      </c>
      <c r="D563" s="3">
        <v>9</v>
      </c>
      <c r="E563" s="3">
        <v>23</v>
      </c>
      <c r="F563" s="3">
        <v>0.4</v>
      </c>
      <c r="G563" s="5">
        <v>0.2</v>
      </c>
      <c r="H563" s="3">
        <v>0.60000000000000009</v>
      </c>
      <c r="I563" s="3">
        <v>1.55139</v>
      </c>
      <c r="J563" s="12">
        <f t="shared" si="8"/>
        <v>1.1124999999999998</v>
      </c>
    </row>
    <row r="564" spans="1:10">
      <c r="A564" s="4">
        <v>43761.416666666664</v>
      </c>
      <c r="B564">
        <v>43761</v>
      </c>
      <c r="C564" s="3">
        <v>0.41666666666666669</v>
      </c>
      <c r="D564" s="3">
        <v>10</v>
      </c>
      <c r="E564" s="3">
        <v>23</v>
      </c>
      <c r="F564" s="3">
        <v>0.4</v>
      </c>
      <c r="G564" s="5">
        <v>0.2</v>
      </c>
      <c r="H564" s="3">
        <v>0.60000000000000009</v>
      </c>
      <c r="I564" s="3">
        <v>1.55139</v>
      </c>
      <c r="J564" s="12">
        <f t="shared" si="8"/>
        <v>1.0999999999999999</v>
      </c>
    </row>
    <row r="565" spans="1:10">
      <c r="A565" s="4">
        <v>43761.458333333336</v>
      </c>
      <c r="B565">
        <v>43761</v>
      </c>
      <c r="C565" s="3">
        <v>0.45833333333333331</v>
      </c>
      <c r="D565" s="3">
        <v>11</v>
      </c>
      <c r="E565" s="3">
        <v>23</v>
      </c>
      <c r="F565" s="3">
        <v>0.1</v>
      </c>
      <c r="G565" s="5">
        <v>0.2</v>
      </c>
      <c r="H565" s="3">
        <v>0.30000000000000004</v>
      </c>
      <c r="I565" s="3">
        <v>1.55139</v>
      </c>
      <c r="J565" s="12">
        <f t="shared" si="8"/>
        <v>1.0916666666666663</v>
      </c>
    </row>
    <row r="566" spans="1:10">
      <c r="A566" s="4">
        <v>43761.5</v>
      </c>
      <c r="B566">
        <v>43761</v>
      </c>
      <c r="C566" s="3">
        <v>0.5</v>
      </c>
      <c r="D566" s="3">
        <v>12</v>
      </c>
      <c r="E566" s="3">
        <v>23</v>
      </c>
      <c r="F566" s="3">
        <v>0.3</v>
      </c>
      <c r="G566" s="5">
        <v>0.1</v>
      </c>
      <c r="H566" s="3">
        <v>0.4</v>
      </c>
      <c r="I566" s="3">
        <v>1.55139</v>
      </c>
      <c r="J566" s="12">
        <f t="shared" si="8"/>
        <v>1.095833333333333</v>
      </c>
    </row>
    <row r="567" spans="1:10">
      <c r="A567" s="4">
        <v>43761.541666666664</v>
      </c>
      <c r="B567">
        <v>43761</v>
      </c>
      <c r="C567" s="3">
        <v>0.54166666666666663</v>
      </c>
      <c r="D567" s="3">
        <v>13</v>
      </c>
      <c r="E567" s="3">
        <v>23</v>
      </c>
      <c r="F567" s="3">
        <v>0.4</v>
      </c>
      <c r="G567" s="5">
        <v>0.1</v>
      </c>
      <c r="H567" s="3">
        <v>0.5</v>
      </c>
      <c r="I567" s="3">
        <v>1.55139</v>
      </c>
      <c r="J567" s="12">
        <f t="shared" si="8"/>
        <v>1.0874999999999997</v>
      </c>
    </row>
    <row r="568" spans="1:10">
      <c r="A568" s="4">
        <v>43761.583333333336</v>
      </c>
      <c r="B568">
        <v>43761</v>
      </c>
      <c r="C568" s="3">
        <v>0.58333333333333337</v>
      </c>
      <c r="D568" s="3">
        <v>14</v>
      </c>
      <c r="E568" s="3">
        <v>23</v>
      </c>
      <c r="F568" s="3">
        <v>0.4</v>
      </c>
      <c r="G568" s="5">
        <v>0.4</v>
      </c>
      <c r="H568" s="3">
        <v>0.8</v>
      </c>
      <c r="I568" s="3">
        <v>1.55139</v>
      </c>
      <c r="J568" s="12">
        <f t="shared" si="8"/>
        <v>1.0791666666666664</v>
      </c>
    </row>
    <row r="569" spans="1:10">
      <c r="A569" s="4">
        <v>43761.625</v>
      </c>
      <c r="B569">
        <v>43761</v>
      </c>
      <c r="C569" s="3">
        <v>0.625</v>
      </c>
      <c r="D569" s="3">
        <v>15</v>
      </c>
      <c r="E569" s="3">
        <v>23</v>
      </c>
      <c r="F569" s="3">
        <v>0.4</v>
      </c>
      <c r="G569" s="5">
        <v>0.5</v>
      </c>
      <c r="H569" s="3">
        <v>0.9</v>
      </c>
      <c r="I569" s="3">
        <v>1.55139</v>
      </c>
      <c r="J569" s="12">
        <f t="shared" si="8"/>
        <v>1.0666666666666664</v>
      </c>
    </row>
    <row r="570" spans="1:10">
      <c r="A570" s="4">
        <v>43761.666666666664</v>
      </c>
      <c r="B570">
        <v>43761</v>
      </c>
      <c r="C570" s="3">
        <v>0.66666666666666663</v>
      </c>
      <c r="D570" s="3">
        <v>16</v>
      </c>
      <c r="E570" s="3">
        <v>23</v>
      </c>
      <c r="F570" s="3">
        <v>1</v>
      </c>
      <c r="G570" s="5">
        <v>0.3</v>
      </c>
      <c r="H570" s="3">
        <v>1.3</v>
      </c>
      <c r="I570" s="3">
        <v>1.55139</v>
      </c>
      <c r="J570" s="12">
        <f t="shared" si="8"/>
        <v>1.0791666666666666</v>
      </c>
    </row>
    <row r="571" spans="1:10">
      <c r="A571" s="4">
        <v>43761.708333333336</v>
      </c>
      <c r="B571">
        <v>43761</v>
      </c>
      <c r="C571" s="3">
        <v>0.70833333333333337</v>
      </c>
      <c r="D571" s="3">
        <v>17</v>
      </c>
      <c r="E571" s="3">
        <v>23</v>
      </c>
      <c r="F571" s="3">
        <v>0.3</v>
      </c>
      <c r="G571" s="5">
        <v>0.1</v>
      </c>
      <c r="H571" s="3">
        <v>0.4</v>
      </c>
      <c r="I571" s="3">
        <v>1.55139</v>
      </c>
      <c r="J571" s="12">
        <f t="shared" si="8"/>
        <v>1.05</v>
      </c>
    </row>
    <row r="572" spans="1:10">
      <c r="A572" s="4">
        <v>43761.75</v>
      </c>
      <c r="B572">
        <v>43761</v>
      </c>
      <c r="C572" s="3">
        <v>0.75</v>
      </c>
      <c r="D572" s="3">
        <v>18</v>
      </c>
      <c r="E572" s="3">
        <v>23</v>
      </c>
      <c r="F572" s="3">
        <v>0.3</v>
      </c>
      <c r="G572" s="5">
        <v>0.3</v>
      </c>
      <c r="H572" s="3">
        <v>0.6</v>
      </c>
      <c r="I572" s="3">
        <v>1.55139</v>
      </c>
      <c r="J572" s="12">
        <f t="shared" si="8"/>
        <v>1.0458333333333332</v>
      </c>
    </row>
    <row r="573" spans="1:10">
      <c r="A573" s="4">
        <v>43761.791666666664</v>
      </c>
      <c r="B573">
        <v>43761</v>
      </c>
      <c r="C573" s="3">
        <v>0.79166666666666663</v>
      </c>
      <c r="D573" s="3">
        <v>19</v>
      </c>
      <c r="E573" s="3">
        <v>23</v>
      </c>
      <c r="F573" s="3">
        <v>0.7</v>
      </c>
      <c r="G573" s="5">
        <v>0.7</v>
      </c>
      <c r="H573" s="3">
        <v>1.4</v>
      </c>
      <c r="I573" s="3">
        <v>1.55139</v>
      </c>
      <c r="J573" s="12">
        <f t="shared" si="8"/>
        <v>1.05</v>
      </c>
    </row>
    <row r="574" spans="1:10">
      <c r="A574" s="4">
        <v>43761.833333333336</v>
      </c>
      <c r="B574">
        <v>43761</v>
      </c>
      <c r="C574" s="3">
        <v>0.83333333333333337</v>
      </c>
      <c r="D574" s="3">
        <v>20</v>
      </c>
      <c r="E574" s="3">
        <v>23</v>
      </c>
      <c r="F574" s="3">
        <v>0.9</v>
      </c>
      <c r="G574" s="5">
        <v>2.9</v>
      </c>
      <c r="H574" s="3">
        <v>3.8</v>
      </c>
      <c r="I574" s="3">
        <v>1.55139</v>
      </c>
      <c r="J574" s="12">
        <f t="shared" si="8"/>
        <v>1.0374999999999999</v>
      </c>
    </row>
    <row r="575" spans="1:10">
      <c r="A575" s="4">
        <v>43761.875</v>
      </c>
      <c r="B575">
        <v>43761</v>
      </c>
      <c r="C575" s="3">
        <v>0.875</v>
      </c>
      <c r="D575" s="3">
        <v>21</v>
      </c>
      <c r="E575" s="3">
        <v>23</v>
      </c>
      <c r="F575" s="3">
        <v>2</v>
      </c>
      <c r="G575" s="5">
        <v>0.8</v>
      </c>
      <c r="H575" s="3">
        <v>2.8</v>
      </c>
      <c r="I575" s="3">
        <v>1.55139</v>
      </c>
      <c r="J575" s="12">
        <f t="shared" si="8"/>
        <v>0.9291666666666667</v>
      </c>
    </row>
    <row r="576" spans="1:10">
      <c r="A576" s="4">
        <v>43761.916666666664</v>
      </c>
      <c r="B576">
        <v>43761</v>
      </c>
      <c r="C576" s="3">
        <v>0.91666666666666663</v>
      </c>
      <c r="D576" s="3">
        <v>22</v>
      </c>
      <c r="E576" s="3">
        <v>23</v>
      </c>
      <c r="F576" s="3">
        <v>1.5</v>
      </c>
      <c r="G576" s="5">
        <v>1.3</v>
      </c>
      <c r="H576" s="3">
        <v>2.8</v>
      </c>
      <c r="I576" s="3">
        <v>1.55139</v>
      </c>
      <c r="J576" s="12">
        <f t="shared" si="8"/>
        <v>0.87500000000000033</v>
      </c>
    </row>
    <row r="577" spans="1:10">
      <c r="A577" s="4">
        <v>43761.958333333336</v>
      </c>
      <c r="B577">
        <v>43761</v>
      </c>
      <c r="C577" s="3">
        <v>0.95833333333333337</v>
      </c>
      <c r="D577" s="3">
        <v>23</v>
      </c>
      <c r="E577" s="3">
        <v>23</v>
      </c>
      <c r="F577" s="3">
        <v>0.3</v>
      </c>
      <c r="G577" s="5">
        <v>0.5</v>
      </c>
      <c r="H577" s="3">
        <v>0.8</v>
      </c>
      <c r="I577" s="3">
        <v>1.55139</v>
      </c>
      <c r="J577" s="12">
        <f t="shared" si="8"/>
        <v>0.85000000000000009</v>
      </c>
    </row>
    <row r="578" spans="1:10">
      <c r="A578" s="4">
        <v>43762</v>
      </c>
      <c r="B578">
        <v>43762</v>
      </c>
      <c r="C578" s="3">
        <v>0</v>
      </c>
      <c r="D578" s="3">
        <v>0</v>
      </c>
      <c r="E578" s="3">
        <v>24</v>
      </c>
      <c r="F578" s="3">
        <v>0.3</v>
      </c>
      <c r="G578" s="5">
        <v>0.2</v>
      </c>
      <c r="H578" s="3">
        <v>0.5</v>
      </c>
      <c r="I578" s="3">
        <v>1.55139</v>
      </c>
      <c r="J578" s="12">
        <f t="shared" ref="J578:J641" si="9">AVERAGE(H578:H601)</f>
        <v>0.83333333333333337</v>
      </c>
    </row>
    <row r="579" spans="1:10">
      <c r="A579" s="4">
        <v>43762.041666666664</v>
      </c>
      <c r="B579">
        <v>43762</v>
      </c>
      <c r="C579" s="3">
        <v>4.1666666666666664E-2</v>
      </c>
      <c r="D579" s="3">
        <v>1</v>
      </c>
      <c r="E579" s="3">
        <v>24</v>
      </c>
      <c r="F579" s="3">
        <v>0.2</v>
      </c>
      <c r="G579" s="5">
        <v>0.2</v>
      </c>
      <c r="H579" s="3">
        <v>0.4</v>
      </c>
      <c r="I579" s="3">
        <v>1.55139</v>
      </c>
      <c r="J579" s="12">
        <f t="shared" si="9"/>
        <v>0.82916666666666661</v>
      </c>
    </row>
    <row r="580" spans="1:10">
      <c r="A580" s="4">
        <v>43762.083333333336</v>
      </c>
      <c r="B580">
        <v>43762</v>
      </c>
      <c r="C580" s="3">
        <v>8.3333333333333329E-2</v>
      </c>
      <c r="D580" s="3">
        <v>2</v>
      </c>
      <c r="E580" s="3">
        <v>24</v>
      </c>
      <c r="F580" s="3">
        <v>0.2</v>
      </c>
      <c r="G580" s="5">
        <v>0.2</v>
      </c>
      <c r="H580" s="3">
        <v>0.4</v>
      </c>
      <c r="I580" s="3">
        <v>1.55139</v>
      </c>
      <c r="J580" s="12">
        <f t="shared" si="9"/>
        <v>0.8291666666666665</v>
      </c>
    </row>
    <row r="581" spans="1:10">
      <c r="A581" s="4">
        <v>43762.125</v>
      </c>
      <c r="B581">
        <v>43762</v>
      </c>
      <c r="C581" s="3">
        <v>0.125</v>
      </c>
      <c r="D581" s="3">
        <v>3</v>
      </c>
      <c r="E581" s="3">
        <v>24</v>
      </c>
      <c r="F581" s="3">
        <v>0.2</v>
      </c>
      <c r="G581" s="5">
        <v>0.2</v>
      </c>
      <c r="H581" s="3">
        <v>0.4</v>
      </c>
      <c r="I581" s="3">
        <v>1.55139</v>
      </c>
      <c r="J581" s="12">
        <f t="shared" si="9"/>
        <v>0.82916666666666627</v>
      </c>
    </row>
    <row r="582" spans="1:10">
      <c r="A582" s="4">
        <v>43762.166666666664</v>
      </c>
      <c r="B582">
        <v>43762</v>
      </c>
      <c r="C582" s="3">
        <v>0.16666666666666666</v>
      </c>
      <c r="D582" s="3">
        <v>4</v>
      </c>
      <c r="E582" s="3">
        <v>24</v>
      </c>
      <c r="F582" s="3">
        <v>0.2</v>
      </c>
      <c r="G582" s="5">
        <v>0.2</v>
      </c>
      <c r="H582" s="3">
        <v>0.4</v>
      </c>
      <c r="I582" s="3">
        <v>1.55139</v>
      </c>
      <c r="J582" s="12">
        <f t="shared" si="9"/>
        <v>0.82916666666666627</v>
      </c>
    </row>
    <row r="583" spans="1:10">
      <c r="A583" s="4">
        <v>43762.208333333336</v>
      </c>
      <c r="B583">
        <v>43762</v>
      </c>
      <c r="C583" s="3">
        <v>0.20833333333333334</v>
      </c>
      <c r="D583" s="3">
        <v>5</v>
      </c>
      <c r="E583" s="3">
        <v>24</v>
      </c>
      <c r="F583" s="3">
        <v>0.3</v>
      </c>
      <c r="G583" s="5">
        <v>1.5</v>
      </c>
      <c r="H583" s="3">
        <v>1.8</v>
      </c>
      <c r="I583" s="3">
        <v>1.55139</v>
      </c>
      <c r="J583" s="12">
        <f t="shared" si="9"/>
        <v>0.83333333333333304</v>
      </c>
    </row>
    <row r="584" spans="1:10">
      <c r="A584" s="4">
        <v>43762.25</v>
      </c>
      <c r="B584">
        <v>43762</v>
      </c>
      <c r="C584" s="3">
        <v>0.25</v>
      </c>
      <c r="D584" s="3">
        <v>6</v>
      </c>
      <c r="E584" s="3">
        <v>24</v>
      </c>
      <c r="F584" s="3">
        <v>0.3</v>
      </c>
      <c r="G584" s="5">
        <v>0.4</v>
      </c>
      <c r="H584" s="3">
        <v>0.7</v>
      </c>
      <c r="I584" s="3">
        <v>1.55139</v>
      </c>
      <c r="J584" s="12">
        <f t="shared" si="9"/>
        <v>0.8458333333333331</v>
      </c>
    </row>
    <row r="585" spans="1:10">
      <c r="A585" s="4">
        <v>43762.291666666664</v>
      </c>
      <c r="B585">
        <v>43762</v>
      </c>
      <c r="C585" s="3">
        <v>0.29166666666666669</v>
      </c>
      <c r="D585" s="3">
        <v>7</v>
      </c>
      <c r="E585" s="3">
        <v>24</v>
      </c>
      <c r="F585" s="3">
        <v>1.8</v>
      </c>
      <c r="G585" s="5">
        <v>1.9</v>
      </c>
      <c r="H585" s="3">
        <v>3.7</v>
      </c>
      <c r="I585" s="3">
        <v>1.55139</v>
      </c>
      <c r="J585" s="12">
        <f t="shared" si="9"/>
        <v>0.85</v>
      </c>
    </row>
    <row r="586" spans="1:10">
      <c r="A586" s="4">
        <v>43762.333333333336</v>
      </c>
      <c r="B586">
        <v>43762</v>
      </c>
      <c r="C586" s="3">
        <v>0.33333333333333331</v>
      </c>
      <c r="D586" s="3">
        <v>8</v>
      </c>
      <c r="E586" s="3">
        <v>24</v>
      </c>
      <c r="F586" s="3">
        <v>0.2</v>
      </c>
      <c r="G586" s="5">
        <v>0.2</v>
      </c>
      <c r="H586" s="3">
        <v>0.4</v>
      </c>
      <c r="I586" s="3">
        <v>1.55139</v>
      </c>
      <c r="J586" s="12">
        <f t="shared" si="9"/>
        <v>0.85000000000000009</v>
      </c>
    </row>
    <row r="587" spans="1:10">
      <c r="A587" s="4">
        <v>43762.375</v>
      </c>
      <c r="B587">
        <v>43762</v>
      </c>
      <c r="C587" s="3">
        <v>0.375</v>
      </c>
      <c r="D587" s="3">
        <v>9</v>
      </c>
      <c r="E587" s="3">
        <v>24</v>
      </c>
      <c r="F587" s="3">
        <v>0.1</v>
      </c>
      <c r="G587" s="5">
        <v>0.2</v>
      </c>
      <c r="H587" s="3">
        <v>0.30000000000000004</v>
      </c>
      <c r="I587" s="3">
        <v>1.55139</v>
      </c>
      <c r="J587" s="12">
        <f t="shared" si="9"/>
        <v>0.85416666666666663</v>
      </c>
    </row>
    <row r="588" spans="1:10">
      <c r="A588" s="4">
        <v>43762.416666666664</v>
      </c>
      <c r="B588">
        <v>43762</v>
      </c>
      <c r="C588" s="3">
        <v>0.41666666666666669</v>
      </c>
      <c r="D588" s="3">
        <v>10</v>
      </c>
      <c r="E588" s="3">
        <v>24</v>
      </c>
      <c r="F588" s="3">
        <v>0.2</v>
      </c>
      <c r="G588" s="5">
        <v>0.2</v>
      </c>
      <c r="H588" s="3">
        <v>0.4</v>
      </c>
      <c r="I588" s="3">
        <v>1.55139</v>
      </c>
      <c r="J588" s="12">
        <f t="shared" si="9"/>
        <v>0.85833333333333339</v>
      </c>
    </row>
    <row r="589" spans="1:10">
      <c r="A589" s="4">
        <v>43762.458333333336</v>
      </c>
      <c r="B589">
        <v>43762</v>
      </c>
      <c r="C589" s="3">
        <v>0.45833333333333331</v>
      </c>
      <c r="D589" s="3">
        <v>11</v>
      </c>
      <c r="E589" s="3">
        <v>24</v>
      </c>
      <c r="F589" s="3">
        <v>0.2</v>
      </c>
      <c r="G589" s="5">
        <v>0.2</v>
      </c>
      <c r="H589" s="3">
        <v>0.4</v>
      </c>
      <c r="I589" s="3">
        <v>1.55139</v>
      </c>
      <c r="J589" s="12">
        <f t="shared" si="9"/>
        <v>0.85833333333333328</v>
      </c>
    </row>
    <row r="590" spans="1:10">
      <c r="A590" s="4">
        <v>43762.5</v>
      </c>
      <c r="B590">
        <v>43762</v>
      </c>
      <c r="C590" s="3">
        <v>0.5</v>
      </c>
      <c r="D590" s="3">
        <v>12</v>
      </c>
      <c r="E590" s="3">
        <v>24</v>
      </c>
      <c r="F590" s="3">
        <v>0.1</v>
      </c>
      <c r="G590" s="5">
        <v>0.1</v>
      </c>
      <c r="H590" s="3">
        <v>0.2</v>
      </c>
      <c r="I590" s="3">
        <v>1.55139</v>
      </c>
      <c r="J590" s="12">
        <f t="shared" si="9"/>
        <v>0.85833333333333328</v>
      </c>
    </row>
    <row r="591" spans="1:10">
      <c r="A591" s="4">
        <v>43762.541666666664</v>
      </c>
      <c r="B591">
        <v>43762</v>
      </c>
      <c r="C591" s="3">
        <v>0.54166666666666663</v>
      </c>
      <c r="D591" s="3">
        <v>13</v>
      </c>
      <c r="E591" s="3">
        <v>24</v>
      </c>
      <c r="F591" s="3">
        <v>0.2</v>
      </c>
      <c r="G591" s="5">
        <v>0.1</v>
      </c>
      <c r="H591" s="3">
        <v>0.30000000000000004</v>
      </c>
      <c r="I591" s="3">
        <v>1.55139</v>
      </c>
      <c r="J591" s="12">
        <f t="shared" si="9"/>
        <v>0.86666666666666659</v>
      </c>
    </row>
    <row r="592" spans="1:10">
      <c r="A592" s="4">
        <v>43762.583333333336</v>
      </c>
      <c r="B592">
        <v>43762</v>
      </c>
      <c r="C592" s="3">
        <v>0.58333333333333337</v>
      </c>
      <c r="D592" s="3">
        <v>14</v>
      </c>
      <c r="E592" s="3">
        <v>24</v>
      </c>
      <c r="F592" s="3">
        <v>0.1</v>
      </c>
      <c r="G592" s="5">
        <v>0.4</v>
      </c>
      <c r="H592" s="3">
        <v>0.5</v>
      </c>
      <c r="I592" s="3">
        <v>1.55139</v>
      </c>
      <c r="J592" s="12">
        <f t="shared" si="9"/>
        <v>0.87083333333333313</v>
      </c>
    </row>
    <row r="593" spans="1:10">
      <c r="A593" s="4">
        <v>43762.625</v>
      </c>
      <c r="B593">
        <v>43762</v>
      </c>
      <c r="C593" s="3">
        <v>0.625</v>
      </c>
      <c r="D593" s="3">
        <v>15</v>
      </c>
      <c r="E593" s="3">
        <v>24</v>
      </c>
      <c r="F593" s="3">
        <v>1.1000000000000001</v>
      </c>
      <c r="G593" s="5">
        <v>0.1</v>
      </c>
      <c r="H593" s="3">
        <v>1.2000000000000002</v>
      </c>
      <c r="I593" s="3">
        <v>1.55139</v>
      </c>
      <c r="J593" s="12">
        <f t="shared" si="9"/>
        <v>0.86666666666666636</v>
      </c>
    </row>
    <row r="594" spans="1:10">
      <c r="A594" s="4">
        <v>43762.666666666664</v>
      </c>
      <c r="B594">
        <v>43762</v>
      </c>
      <c r="C594" s="3">
        <v>0.66666666666666663</v>
      </c>
      <c r="D594" s="3">
        <v>16</v>
      </c>
      <c r="E594" s="3">
        <v>24</v>
      </c>
      <c r="F594" s="3">
        <v>0.4</v>
      </c>
      <c r="G594" s="5">
        <v>0.2</v>
      </c>
      <c r="H594" s="3">
        <v>0.60000000000000009</v>
      </c>
      <c r="I594" s="3">
        <v>1.55139</v>
      </c>
      <c r="J594" s="12">
        <f t="shared" si="9"/>
        <v>0.87083333333333313</v>
      </c>
    </row>
    <row r="595" spans="1:10">
      <c r="A595" s="4">
        <v>43762.708333333336</v>
      </c>
      <c r="B595">
        <v>43762</v>
      </c>
      <c r="C595" s="3">
        <v>0.70833333333333337</v>
      </c>
      <c r="D595" s="3">
        <v>17</v>
      </c>
      <c r="E595" s="3">
        <v>24</v>
      </c>
      <c r="F595" s="3">
        <v>0.1</v>
      </c>
      <c r="G595" s="5">
        <v>0.2</v>
      </c>
      <c r="H595" s="3">
        <v>0.30000000000000004</v>
      </c>
      <c r="I595" s="3">
        <v>1.55139</v>
      </c>
      <c r="J595" s="12">
        <f t="shared" si="9"/>
        <v>0.87083333333333313</v>
      </c>
    </row>
    <row r="596" spans="1:10">
      <c r="A596" s="4">
        <v>43762.75</v>
      </c>
      <c r="B596">
        <v>43762</v>
      </c>
      <c r="C596" s="3">
        <v>0.75</v>
      </c>
      <c r="D596" s="3">
        <v>18</v>
      </c>
      <c r="E596" s="3">
        <v>24</v>
      </c>
      <c r="F596" s="3">
        <v>0.4</v>
      </c>
      <c r="G596" s="5">
        <v>0.3</v>
      </c>
      <c r="H596" s="3">
        <v>0.7</v>
      </c>
      <c r="I596" s="3">
        <v>1.55139</v>
      </c>
      <c r="J596" s="12">
        <f t="shared" si="9"/>
        <v>0.89583333333333304</v>
      </c>
    </row>
    <row r="597" spans="1:10">
      <c r="A597" s="4">
        <v>43762.791666666664</v>
      </c>
      <c r="B597">
        <v>43762</v>
      </c>
      <c r="C597" s="3">
        <v>0.79166666666666663</v>
      </c>
      <c r="D597" s="3">
        <v>19</v>
      </c>
      <c r="E597" s="3">
        <v>24</v>
      </c>
      <c r="F597" s="3">
        <v>0.5</v>
      </c>
      <c r="G597" s="5">
        <v>0.6</v>
      </c>
      <c r="H597" s="3">
        <v>1.1000000000000001</v>
      </c>
      <c r="I597" s="3">
        <v>1.55139</v>
      </c>
      <c r="J597" s="12">
        <f t="shared" si="9"/>
        <v>0.93749999999999967</v>
      </c>
    </row>
    <row r="598" spans="1:10">
      <c r="A598" s="4">
        <v>43762.833333333336</v>
      </c>
      <c r="B598">
        <v>43762</v>
      </c>
      <c r="C598" s="3">
        <v>0.83333333333333337</v>
      </c>
      <c r="D598" s="3">
        <v>20</v>
      </c>
      <c r="E598" s="3">
        <v>24</v>
      </c>
      <c r="F598" s="3">
        <v>0.6</v>
      </c>
      <c r="G598" s="5">
        <v>0.6</v>
      </c>
      <c r="H598" s="3">
        <v>1.2</v>
      </c>
      <c r="I598" s="3">
        <v>1.55139</v>
      </c>
      <c r="J598" s="12">
        <f t="shared" si="9"/>
        <v>1.0000000000000002</v>
      </c>
    </row>
    <row r="599" spans="1:10">
      <c r="A599" s="4">
        <v>43762.875</v>
      </c>
      <c r="B599">
        <v>43762</v>
      </c>
      <c r="C599" s="3">
        <v>0.875</v>
      </c>
      <c r="D599" s="3">
        <v>21</v>
      </c>
      <c r="E599" s="3">
        <v>24</v>
      </c>
      <c r="F599" s="3">
        <v>0.8</v>
      </c>
      <c r="G599" s="5">
        <v>0.7</v>
      </c>
      <c r="H599" s="3">
        <v>1.5</v>
      </c>
      <c r="I599" s="3">
        <v>1.55139</v>
      </c>
      <c r="J599" s="12">
        <f t="shared" si="9"/>
        <v>1.0500000000000005</v>
      </c>
    </row>
    <row r="600" spans="1:10">
      <c r="A600" s="4">
        <v>43762.916666666664</v>
      </c>
      <c r="B600">
        <v>43762</v>
      </c>
      <c r="C600" s="3">
        <v>0.91666666666666663</v>
      </c>
      <c r="D600" s="3">
        <v>22</v>
      </c>
      <c r="E600" s="3">
        <v>24</v>
      </c>
      <c r="F600" s="3">
        <v>1.6</v>
      </c>
      <c r="G600" s="5">
        <v>0.6</v>
      </c>
      <c r="H600" s="3">
        <v>2.2000000000000002</v>
      </c>
      <c r="I600" s="3">
        <v>1.55139</v>
      </c>
      <c r="J600" s="12">
        <f t="shared" si="9"/>
        <v>1.1625000000000001</v>
      </c>
    </row>
    <row r="601" spans="1:10">
      <c r="A601" s="4">
        <v>43762.958333333336</v>
      </c>
      <c r="B601">
        <v>43762</v>
      </c>
      <c r="C601" s="3">
        <v>0.95833333333333337</v>
      </c>
      <c r="D601" s="3">
        <v>23</v>
      </c>
      <c r="E601" s="3">
        <v>24</v>
      </c>
      <c r="F601" s="3">
        <v>0.2</v>
      </c>
      <c r="G601" s="5">
        <v>0.2</v>
      </c>
      <c r="H601" s="3">
        <v>0.4</v>
      </c>
      <c r="I601" s="3">
        <v>1.55139</v>
      </c>
      <c r="J601" s="12">
        <f t="shared" si="9"/>
        <v>1.1375000000000004</v>
      </c>
    </row>
    <row r="602" spans="1:10">
      <c r="A602" s="4">
        <v>43763</v>
      </c>
      <c r="B602">
        <v>43763</v>
      </c>
      <c r="C602" s="3">
        <v>0</v>
      </c>
      <c r="D602" s="3">
        <v>0</v>
      </c>
      <c r="E602" s="3">
        <v>25</v>
      </c>
      <c r="F602" s="3">
        <v>0.2</v>
      </c>
      <c r="G602" s="5">
        <v>0.2</v>
      </c>
      <c r="H602" s="3">
        <v>0.4</v>
      </c>
      <c r="I602" s="3">
        <v>1.55139</v>
      </c>
      <c r="J602" s="12">
        <f t="shared" si="9"/>
        <v>1.1625000000000001</v>
      </c>
    </row>
    <row r="603" spans="1:10">
      <c r="A603" s="4">
        <v>43763.041666666664</v>
      </c>
      <c r="B603">
        <v>43763</v>
      </c>
      <c r="C603" s="3">
        <v>4.1666666666666664E-2</v>
      </c>
      <c r="D603" s="3">
        <v>1</v>
      </c>
      <c r="E603" s="3">
        <v>25</v>
      </c>
      <c r="F603" s="3">
        <v>0.2</v>
      </c>
      <c r="G603" s="5">
        <v>0.2</v>
      </c>
      <c r="H603" s="3">
        <v>0.4</v>
      </c>
      <c r="I603" s="3">
        <v>1.55139</v>
      </c>
      <c r="J603" s="12">
        <f t="shared" si="9"/>
        <v>1.1666666666666667</v>
      </c>
    </row>
    <row r="604" spans="1:10">
      <c r="A604" s="4">
        <v>43763.083333333336</v>
      </c>
      <c r="B604">
        <v>43763</v>
      </c>
      <c r="C604" s="3">
        <v>8.3333333333333329E-2</v>
      </c>
      <c r="D604" s="3">
        <v>2</v>
      </c>
      <c r="E604" s="3">
        <v>25</v>
      </c>
      <c r="F604" s="3">
        <v>0.2</v>
      </c>
      <c r="G604" s="5">
        <v>0.2</v>
      </c>
      <c r="H604" s="3">
        <v>0.4</v>
      </c>
      <c r="I604" s="3">
        <v>1.55139</v>
      </c>
      <c r="J604" s="12">
        <f t="shared" si="9"/>
        <v>1.1666666666666667</v>
      </c>
    </row>
    <row r="605" spans="1:10">
      <c r="A605" s="4">
        <v>43763.125</v>
      </c>
      <c r="B605">
        <v>43763</v>
      </c>
      <c r="C605" s="3">
        <v>0.125</v>
      </c>
      <c r="D605" s="3">
        <v>3</v>
      </c>
      <c r="E605" s="3">
        <v>25</v>
      </c>
      <c r="F605" s="3">
        <v>0.2</v>
      </c>
      <c r="G605" s="5">
        <v>0.2</v>
      </c>
      <c r="H605" s="3">
        <v>0.4</v>
      </c>
      <c r="I605" s="3">
        <v>1.55139</v>
      </c>
      <c r="J605" s="12">
        <f t="shared" si="9"/>
        <v>1.1666666666666667</v>
      </c>
    </row>
    <row r="606" spans="1:10">
      <c r="A606" s="4">
        <v>43763.166666666664</v>
      </c>
      <c r="B606">
        <v>43763</v>
      </c>
      <c r="C606" s="3">
        <v>0.16666666666666666</v>
      </c>
      <c r="D606" s="3">
        <v>4</v>
      </c>
      <c r="E606" s="3">
        <v>25</v>
      </c>
      <c r="F606" s="3">
        <v>0.3</v>
      </c>
      <c r="G606" s="5">
        <v>0.2</v>
      </c>
      <c r="H606" s="3">
        <v>0.5</v>
      </c>
      <c r="I606" s="3">
        <v>1.55139</v>
      </c>
      <c r="J606" s="12">
        <f t="shared" si="9"/>
        <v>1.1666666666666667</v>
      </c>
    </row>
    <row r="607" spans="1:10">
      <c r="A607" s="4">
        <v>43763.208333333336</v>
      </c>
      <c r="B607">
        <v>43763</v>
      </c>
      <c r="C607" s="3">
        <v>0.20833333333333334</v>
      </c>
      <c r="D607" s="3">
        <v>5</v>
      </c>
      <c r="E607" s="3">
        <v>25</v>
      </c>
      <c r="F607" s="3">
        <v>0.4</v>
      </c>
      <c r="G607" s="5">
        <v>1.7</v>
      </c>
      <c r="H607" s="3">
        <v>2.1</v>
      </c>
      <c r="I607" s="3">
        <v>1.55139</v>
      </c>
      <c r="J607" s="12">
        <f t="shared" si="9"/>
        <v>1.1625000000000001</v>
      </c>
    </row>
    <row r="608" spans="1:10">
      <c r="A608" s="4">
        <v>43763.25</v>
      </c>
      <c r="B608">
        <v>43763</v>
      </c>
      <c r="C608" s="3">
        <v>0.25</v>
      </c>
      <c r="D608" s="3">
        <v>6</v>
      </c>
      <c r="E608" s="3">
        <v>25</v>
      </c>
      <c r="F608" s="3">
        <v>0.3</v>
      </c>
      <c r="G608" s="5">
        <v>0.5</v>
      </c>
      <c r="H608" s="3">
        <v>0.8</v>
      </c>
      <c r="I608" s="3">
        <v>1.55139</v>
      </c>
      <c r="J608" s="12">
        <f t="shared" si="9"/>
        <v>1.1416666666666666</v>
      </c>
    </row>
    <row r="609" spans="1:10">
      <c r="A609" s="4">
        <v>43763.291666666664</v>
      </c>
      <c r="B609">
        <v>43763</v>
      </c>
      <c r="C609" s="3">
        <v>0.29166666666666669</v>
      </c>
      <c r="D609" s="3">
        <v>7</v>
      </c>
      <c r="E609" s="3">
        <v>25</v>
      </c>
      <c r="F609" s="3">
        <v>1.8</v>
      </c>
      <c r="G609" s="5">
        <v>1.9</v>
      </c>
      <c r="H609" s="3">
        <v>3.7</v>
      </c>
      <c r="I609" s="3">
        <v>1.55139</v>
      </c>
      <c r="J609" s="12">
        <f t="shared" si="9"/>
        <v>1.175</v>
      </c>
    </row>
    <row r="610" spans="1:10">
      <c r="A610" s="4">
        <v>43763.333333333336</v>
      </c>
      <c r="B610">
        <v>43763</v>
      </c>
      <c r="C610" s="3">
        <v>0.33333333333333331</v>
      </c>
      <c r="D610" s="3">
        <v>8</v>
      </c>
      <c r="E610" s="3">
        <v>25</v>
      </c>
      <c r="F610" s="3">
        <v>0.3</v>
      </c>
      <c r="G610" s="5">
        <v>0.2</v>
      </c>
      <c r="H610" s="3">
        <v>0.5</v>
      </c>
      <c r="I610" s="3">
        <v>1.55139</v>
      </c>
      <c r="J610" s="12">
        <f t="shared" si="9"/>
        <v>1.1958333333333333</v>
      </c>
    </row>
    <row r="611" spans="1:10">
      <c r="A611" s="4">
        <v>43763.375</v>
      </c>
      <c r="B611">
        <v>43763</v>
      </c>
      <c r="C611" s="3">
        <v>0.375</v>
      </c>
      <c r="D611" s="3">
        <v>9</v>
      </c>
      <c r="E611" s="3">
        <v>25</v>
      </c>
      <c r="F611" s="3">
        <v>0.2</v>
      </c>
      <c r="G611" s="5">
        <v>0.2</v>
      </c>
      <c r="H611" s="3">
        <v>0.4</v>
      </c>
      <c r="I611" s="3">
        <v>1.55139</v>
      </c>
      <c r="J611" s="12">
        <f t="shared" si="9"/>
        <v>1.2291666666666667</v>
      </c>
    </row>
    <row r="612" spans="1:10">
      <c r="A612" s="4">
        <v>43763.416666666664</v>
      </c>
      <c r="B612">
        <v>43763</v>
      </c>
      <c r="C612" s="3">
        <v>0.41666666666666669</v>
      </c>
      <c r="D612" s="3">
        <v>10</v>
      </c>
      <c r="E612" s="3">
        <v>25</v>
      </c>
      <c r="F612" s="3">
        <v>0.2</v>
      </c>
      <c r="G612" s="5">
        <v>0.2</v>
      </c>
      <c r="H612" s="3">
        <v>0.4</v>
      </c>
      <c r="I612" s="3">
        <v>1.55139</v>
      </c>
      <c r="J612" s="12">
        <f t="shared" si="9"/>
        <v>1.2375</v>
      </c>
    </row>
    <row r="613" spans="1:10">
      <c r="A613" s="4">
        <v>43763.458333333336</v>
      </c>
      <c r="B613">
        <v>43763</v>
      </c>
      <c r="C613" s="3">
        <v>0.45833333333333331</v>
      </c>
      <c r="D613" s="3">
        <v>11</v>
      </c>
      <c r="E613" s="3">
        <v>25</v>
      </c>
      <c r="F613" s="3">
        <v>0.2</v>
      </c>
      <c r="G613" s="5">
        <v>0.2</v>
      </c>
      <c r="H613" s="3">
        <v>0.4</v>
      </c>
      <c r="I613" s="3">
        <v>1.55139</v>
      </c>
      <c r="J613" s="12">
        <f t="shared" si="9"/>
        <v>1.2541666666666667</v>
      </c>
    </row>
    <row r="614" spans="1:10">
      <c r="A614" s="4">
        <v>43763.5</v>
      </c>
      <c r="B614">
        <v>43763</v>
      </c>
      <c r="C614" s="3">
        <v>0.5</v>
      </c>
      <c r="D614" s="3">
        <v>12</v>
      </c>
      <c r="E614" s="3">
        <v>25</v>
      </c>
      <c r="F614" s="3">
        <v>0.2</v>
      </c>
      <c r="G614" s="5">
        <v>0.2</v>
      </c>
      <c r="H614" s="3">
        <v>0.4</v>
      </c>
      <c r="I614" s="3">
        <v>1.55139</v>
      </c>
      <c r="J614" s="12">
        <f t="shared" si="9"/>
        <v>1.2625000000000002</v>
      </c>
    </row>
    <row r="615" spans="1:10">
      <c r="A615" s="4">
        <v>43763.541666666664</v>
      </c>
      <c r="B615">
        <v>43763</v>
      </c>
      <c r="C615" s="3">
        <v>0.54166666666666663</v>
      </c>
      <c r="D615" s="3">
        <v>13</v>
      </c>
      <c r="E615" s="3">
        <v>25</v>
      </c>
      <c r="F615" s="3">
        <v>0.2</v>
      </c>
      <c r="G615" s="5">
        <v>0.2</v>
      </c>
      <c r="H615" s="3">
        <v>0.4</v>
      </c>
      <c r="I615" s="3">
        <v>1.55139</v>
      </c>
      <c r="J615" s="12">
        <f t="shared" si="9"/>
        <v>1.2875000000000001</v>
      </c>
    </row>
    <row r="616" spans="1:10">
      <c r="A616" s="4">
        <v>43763.583333333336</v>
      </c>
      <c r="B616">
        <v>43763</v>
      </c>
      <c r="C616" s="3">
        <v>0.58333333333333337</v>
      </c>
      <c r="D616" s="3">
        <v>14</v>
      </c>
      <c r="E616" s="3">
        <v>25</v>
      </c>
      <c r="F616" s="3">
        <v>0.2</v>
      </c>
      <c r="G616" s="5">
        <v>0.2</v>
      </c>
      <c r="H616" s="3">
        <v>0.4</v>
      </c>
      <c r="I616" s="3">
        <v>1.55139</v>
      </c>
      <c r="J616" s="12">
        <f t="shared" si="9"/>
        <v>1.3208333333333335</v>
      </c>
    </row>
    <row r="617" spans="1:10">
      <c r="A617" s="4">
        <v>43763.625</v>
      </c>
      <c r="B617">
        <v>43763</v>
      </c>
      <c r="C617" s="3">
        <v>0.625</v>
      </c>
      <c r="D617" s="3">
        <v>15</v>
      </c>
      <c r="E617" s="3">
        <v>25</v>
      </c>
      <c r="F617" s="3">
        <v>0.8</v>
      </c>
      <c r="G617" s="5">
        <v>0.5</v>
      </c>
      <c r="H617" s="3">
        <v>1.3</v>
      </c>
      <c r="I617" s="3">
        <v>1.55139</v>
      </c>
      <c r="J617" s="12">
        <f t="shared" si="9"/>
        <v>1.3541666666666667</v>
      </c>
    </row>
    <row r="618" spans="1:10">
      <c r="A618" s="4">
        <v>43763.666666666664</v>
      </c>
      <c r="B618">
        <v>43763</v>
      </c>
      <c r="C618" s="3">
        <v>0.66666666666666663</v>
      </c>
      <c r="D618" s="3">
        <v>16</v>
      </c>
      <c r="E618" s="3">
        <v>25</v>
      </c>
      <c r="F618" s="3">
        <v>0.2</v>
      </c>
      <c r="G618" s="5">
        <v>0.4</v>
      </c>
      <c r="H618" s="3">
        <v>0.60000000000000009</v>
      </c>
      <c r="I618" s="3">
        <v>1.55139</v>
      </c>
      <c r="J618" s="12">
        <f t="shared" si="9"/>
        <v>1.3791666666666667</v>
      </c>
    </row>
    <row r="619" spans="1:10">
      <c r="A619" s="4">
        <v>43763.708333333336</v>
      </c>
      <c r="B619">
        <v>43763</v>
      </c>
      <c r="C619" s="3">
        <v>0.70833333333333337</v>
      </c>
      <c r="D619" s="3">
        <v>17</v>
      </c>
      <c r="E619" s="3">
        <v>25</v>
      </c>
      <c r="F619" s="3">
        <v>0.5</v>
      </c>
      <c r="G619" s="5">
        <v>0.4</v>
      </c>
      <c r="H619" s="3">
        <v>0.9</v>
      </c>
      <c r="I619" s="3">
        <v>1.55139</v>
      </c>
      <c r="J619" s="12">
        <f t="shared" si="9"/>
        <v>1.4083333333333334</v>
      </c>
    </row>
    <row r="620" spans="1:10">
      <c r="A620" s="4">
        <v>43763.75</v>
      </c>
      <c r="B620">
        <v>43763</v>
      </c>
      <c r="C620" s="3">
        <v>0.75</v>
      </c>
      <c r="D620" s="3">
        <v>18</v>
      </c>
      <c r="E620" s="3">
        <v>25</v>
      </c>
      <c r="F620" s="3">
        <v>0.8</v>
      </c>
      <c r="G620" s="5">
        <v>0.9</v>
      </c>
      <c r="H620" s="3">
        <v>1.7000000000000002</v>
      </c>
      <c r="I620" s="3">
        <v>1.55139</v>
      </c>
      <c r="J620" s="12">
        <f t="shared" si="9"/>
        <v>1.4666666666666668</v>
      </c>
    </row>
    <row r="621" spans="1:10">
      <c r="A621" s="4">
        <v>43763.791666666664</v>
      </c>
      <c r="B621">
        <v>43763</v>
      </c>
      <c r="C621" s="3">
        <v>0.79166666666666663</v>
      </c>
      <c r="D621" s="3">
        <v>19</v>
      </c>
      <c r="E621" s="3">
        <v>25</v>
      </c>
      <c r="F621" s="3">
        <v>1.6</v>
      </c>
      <c r="G621" s="5">
        <v>1</v>
      </c>
      <c r="H621" s="3">
        <v>2.6</v>
      </c>
      <c r="I621" s="3">
        <v>1.55139</v>
      </c>
      <c r="J621" s="12">
        <f t="shared" si="9"/>
        <v>1.4291666666666665</v>
      </c>
    </row>
    <row r="622" spans="1:10">
      <c r="A622" s="4">
        <v>43763.833333333336</v>
      </c>
      <c r="B622">
        <v>43763</v>
      </c>
      <c r="C622" s="3">
        <v>0.83333333333333337</v>
      </c>
      <c r="D622" s="3">
        <v>20</v>
      </c>
      <c r="E622" s="3">
        <v>25</v>
      </c>
      <c r="F622" s="3">
        <v>1.1000000000000001</v>
      </c>
      <c r="G622" s="5">
        <v>1.3</v>
      </c>
      <c r="H622" s="3">
        <v>2.4000000000000004</v>
      </c>
      <c r="I622" s="3">
        <v>1.55139</v>
      </c>
      <c r="J622" s="12">
        <f t="shared" si="9"/>
        <v>1.3500000000000003</v>
      </c>
    </row>
    <row r="623" spans="1:10">
      <c r="A623" s="4">
        <v>43763.875</v>
      </c>
      <c r="B623">
        <v>43763</v>
      </c>
      <c r="C623" s="3">
        <v>0.875</v>
      </c>
      <c r="D623" s="3">
        <v>21</v>
      </c>
      <c r="E623" s="3">
        <v>25</v>
      </c>
      <c r="F623" s="3">
        <v>1.8</v>
      </c>
      <c r="G623" s="5">
        <v>2.4</v>
      </c>
      <c r="H623" s="3">
        <v>4.2</v>
      </c>
      <c r="I623" s="3">
        <v>1.55139</v>
      </c>
      <c r="J623" s="12">
        <f t="shared" si="9"/>
        <v>1.3166666666666669</v>
      </c>
    </row>
    <row r="624" spans="1:10">
      <c r="A624" s="4">
        <v>43763.916666666664</v>
      </c>
      <c r="B624">
        <v>43763</v>
      </c>
      <c r="C624" s="3">
        <v>0.91666666666666663</v>
      </c>
      <c r="D624" s="3">
        <v>22</v>
      </c>
      <c r="E624" s="3">
        <v>25</v>
      </c>
      <c r="F624" s="3">
        <v>1</v>
      </c>
      <c r="G624" s="5">
        <v>0.6</v>
      </c>
      <c r="H624" s="3">
        <v>1.6</v>
      </c>
      <c r="I624" s="3">
        <v>1.55139</v>
      </c>
      <c r="J624" s="12">
        <f t="shared" si="9"/>
        <v>1.2625</v>
      </c>
    </row>
    <row r="625" spans="1:10">
      <c r="A625" s="4">
        <v>43763.958333333336</v>
      </c>
      <c r="B625">
        <v>43763</v>
      </c>
      <c r="C625" s="3">
        <v>0.95833333333333337</v>
      </c>
      <c r="D625" s="3">
        <v>23</v>
      </c>
      <c r="E625" s="3">
        <v>25</v>
      </c>
      <c r="F625" s="3">
        <v>0.6</v>
      </c>
      <c r="G625" s="5">
        <v>0.4</v>
      </c>
      <c r="H625" s="3">
        <v>1</v>
      </c>
      <c r="I625" s="3">
        <v>1.55139</v>
      </c>
      <c r="J625" s="12">
        <f t="shared" si="9"/>
        <v>1.2291666666666667</v>
      </c>
    </row>
    <row r="626" spans="1:10">
      <c r="A626" s="4">
        <v>43764</v>
      </c>
      <c r="B626">
        <v>43764</v>
      </c>
      <c r="C626" s="3">
        <v>0</v>
      </c>
      <c r="D626" s="3">
        <v>0</v>
      </c>
      <c r="E626" s="3">
        <v>26</v>
      </c>
      <c r="F626" s="3">
        <v>0.2</v>
      </c>
      <c r="G626" s="5">
        <v>0.3</v>
      </c>
      <c r="H626" s="3">
        <v>0.5</v>
      </c>
      <c r="I626" s="3">
        <v>1.55139</v>
      </c>
      <c r="J626" s="12">
        <f t="shared" si="9"/>
        <v>1.2125000000000001</v>
      </c>
    </row>
    <row r="627" spans="1:10">
      <c r="A627" s="4">
        <v>43764.041666666664</v>
      </c>
      <c r="B627">
        <v>43764</v>
      </c>
      <c r="C627" s="3">
        <v>4.1666666666666664E-2</v>
      </c>
      <c r="D627" s="3">
        <v>1</v>
      </c>
      <c r="E627" s="3">
        <v>26</v>
      </c>
      <c r="F627" s="3">
        <v>0.2</v>
      </c>
      <c r="G627" s="5">
        <v>0.2</v>
      </c>
      <c r="H627" s="3">
        <v>0.4</v>
      </c>
      <c r="I627" s="3">
        <v>1.55139</v>
      </c>
      <c r="J627" s="12">
        <f t="shared" si="9"/>
        <v>1.2458333333333333</v>
      </c>
    </row>
    <row r="628" spans="1:10">
      <c r="A628" s="4">
        <v>43764.083333333336</v>
      </c>
      <c r="B628">
        <v>43764</v>
      </c>
      <c r="C628" s="3">
        <v>8.3333333333333329E-2</v>
      </c>
      <c r="D628" s="3">
        <v>2</v>
      </c>
      <c r="E628" s="3">
        <v>26</v>
      </c>
      <c r="F628" s="3">
        <v>0.2</v>
      </c>
      <c r="G628" s="5">
        <v>0.2</v>
      </c>
      <c r="H628" s="3">
        <v>0.4</v>
      </c>
      <c r="I628" s="3">
        <v>1.55139</v>
      </c>
      <c r="J628" s="12">
        <f t="shared" si="9"/>
        <v>1.2583333333333335</v>
      </c>
    </row>
    <row r="629" spans="1:10">
      <c r="A629" s="4">
        <v>43764.125</v>
      </c>
      <c r="B629">
        <v>43764</v>
      </c>
      <c r="C629" s="3">
        <v>0.125</v>
      </c>
      <c r="D629" s="3">
        <v>3</v>
      </c>
      <c r="E629" s="3">
        <v>26</v>
      </c>
      <c r="F629" s="3">
        <v>0.2</v>
      </c>
      <c r="G629" s="5">
        <v>0.2</v>
      </c>
      <c r="H629" s="3">
        <v>0.4</v>
      </c>
      <c r="I629" s="3">
        <v>1.55139</v>
      </c>
      <c r="J629" s="12">
        <f t="shared" si="9"/>
        <v>1.2583333333333333</v>
      </c>
    </row>
    <row r="630" spans="1:10">
      <c r="A630" s="4">
        <v>43764.166666666664</v>
      </c>
      <c r="B630">
        <v>43764</v>
      </c>
      <c r="C630" s="3">
        <v>0.16666666666666666</v>
      </c>
      <c r="D630" s="3">
        <v>4</v>
      </c>
      <c r="E630" s="3">
        <v>26</v>
      </c>
      <c r="F630" s="3">
        <v>0.2</v>
      </c>
      <c r="G630" s="5">
        <v>0.2</v>
      </c>
      <c r="H630" s="3">
        <v>0.4</v>
      </c>
      <c r="I630" s="3">
        <v>1.55139</v>
      </c>
      <c r="J630" s="12">
        <f t="shared" si="9"/>
        <v>1.2583333333333333</v>
      </c>
    </row>
    <row r="631" spans="1:10">
      <c r="A631" s="4">
        <v>43764.208333333336</v>
      </c>
      <c r="B631">
        <v>43764</v>
      </c>
      <c r="C631" s="3">
        <v>0.20833333333333334</v>
      </c>
      <c r="D631" s="3">
        <v>5</v>
      </c>
      <c r="E631" s="3">
        <v>26</v>
      </c>
      <c r="F631" s="3">
        <v>0.6</v>
      </c>
      <c r="G631" s="5">
        <v>1</v>
      </c>
      <c r="H631" s="3">
        <v>1.6</v>
      </c>
      <c r="I631" s="3">
        <v>1.55139</v>
      </c>
      <c r="J631" s="12">
        <f t="shared" si="9"/>
        <v>1.2583333333333331</v>
      </c>
    </row>
    <row r="632" spans="1:10">
      <c r="A632" s="4">
        <v>43764.25</v>
      </c>
      <c r="B632">
        <v>43764</v>
      </c>
      <c r="C632" s="3">
        <v>0.25</v>
      </c>
      <c r="D632" s="3">
        <v>6</v>
      </c>
      <c r="E632" s="3">
        <v>26</v>
      </c>
      <c r="F632" s="3">
        <v>0.6</v>
      </c>
      <c r="G632" s="5">
        <v>1</v>
      </c>
      <c r="H632" s="3">
        <v>1.6</v>
      </c>
      <c r="I632" s="3">
        <v>1.55139</v>
      </c>
      <c r="J632" s="12">
        <f t="shared" si="9"/>
        <v>1.2166666666666666</v>
      </c>
    </row>
    <row r="633" spans="1:10">
      <c r="A633" s="4">
        <v>43764.291666666664</v>
      </c>
      <c r="B633">
        <v>43764</v>
      </c>
      <c r="C633" s="3">
        <v>0.29166666666666669</v>
      </c>
      <c r="D633" s="3">
        <v>7</v>
      </c>
      <c r="E633" s="3">
        <v>26</v>
      </c>
      <c r="F633" s="3">
        <v>1.9</v>
      </c>
      <c r="G633" s="5">
        <v>2.2999999999999998</v>
      </c>
      <c r="H633" s="3">
        <v>4.1999999999999993</v>
      </c>
      <c r="I633" s="3">
        <v>1.55139</v>
      </c>
      <c r="J633" s="12">
        <f t="shared" si="9"/>
        <v>1.1666666666666665</v>
      </c>
    </row>
    <row r="634" spans="1:10">
      <c r="A634" s="4">
        <v>43764.333333333336</v>
      </c>
      <c r="B634">
        <v>43764</v>
      </c>
      <c r="C634" s="3">
        <v>0.33333333333333331</v>
      </c>
      <c r="D634" s="3">
        <v>8</v>
      </c>
      <c r="E634" s="3">
        <v>26</v>
      </c>
      <c r="F634" s="3">
        <v>0.8</v>
      </c>
      <c r="G634" s="5">
        <v>0.5</v>
      </c>
      <c r="H634" s="3">
        <v>1.3</v>
      </c>
      <c r="I634" s="3">
        <v>1.55139</v>
      </c>
      <c r="J634" s="12">
        <f t="shared" si="9"/>
        <v>1.0125</v>
      </c>
    </row>
    <row r="635" spans="1:10">
      <c r="A635" s="4">
        <v>43764.375</v>
      </c>
      <c r="B635">
        <v>43764</v>
      </c>
      <c r="C635" s="3">
        <v>0.375</v>
      </c>
      <c r="D635" s="3">
        <v>9</v>
      </c>
      <c r="E635" s="3">
        <v>26</v>
      </c>
      <c r="F635" s="3">
        <v>0.3</v>
      </c>
      <c r="G635" s="5">
        <v>0.3</v>
      </c>
      <c r="H635" s="3">
        <v>0.6</v>
      </c>
      <c r="I635" s="3">
        <v>1.55139</v>
      </c>
      <c r="J635" s="12">
        <f t="shared" si="9"/>
        <v>1.0374999999999999</v>
      </c>
    </row>
    <row r="636" spans="1:10">
      <c r="A636" s="4">
        <v>43764.416666666664</v>
      </c>
      <c r="B636">
        <v>43764</v>
      </c>
      <c r="C636" s="3">
        <v>0.41666666666666669</v>
      </c>
      <c r="D636" s="3">
        <v>10</v>
      </c>
      <c r="E636" s="3">
        <v>26</v>
      </c>
      <c r="F636" s="3">
        <v>0.3</v>
      </c>
      <c r="G636" s="5">
        <v>0.5</v>
      </c>
      <c r="H636" s="3">
        <v>0.8</v>
      </c>
      <c r="I636" s="3">
        <v>1.55139</v>
      </c>
      <c r="J636" s="12">
        <f t="shared" si="9"/>
        <v>1.0499999999999998</v>
      </c>
    </row>
    <row r="637" spans="1:10">
      <c r="A637" s="4">
        <v>43764.458333333336</v>
      </c>
      <c r="B637">
        <v>43764</v>
      </c>
      <c r="C637" s="3">
        <v>0.45833333333333331</v>
      </c>
      <c r="D637" s="3">
        <v>11</v>
      </c>
      <c r="E637" s="3">
        <v>26</v>
      </c>
      <c r="F637" s="3">
        <v>0.2</v>
      </c>
      <c r="G637" s="5">
        <v>0.4</v>
      </c>
      <c r="H637" s="3">
        <v>0.60000000000000009</v>
      </c>
      <c r="I637" s="3">
        <v>1.55139</v>
      </c>
      <c r="J637" s="12">
        <f t="shared" si="9"/>
        <v>1.1541666666666666</v>
      </c>
    </row>
    <row r="638" spans="1:10">
      <c r="A638" s="4">
        <v>43764.5</v>
      </c>
      <c r="B638">
        <v>43764</v>
      </c>
      <c r="C638" s="3">
        <v>0.5</v>
      </c>
      <c r="D638" s="3">
        <v>12</v>
      </c>
      <c r="E638" s="3">
        <v>26</v>
      </c>
      <c r="F638" s="3">
        <v>0.6</v>
      </c>
      <c r="G638" s="5">
        <v>0.4</v>
      </c>
      <c r="H638" s="3">
        <v>1</v>
      </c>
      <c r="I638" s="3">
        <v>1.55139</v>
      </c>
      <c r="J638" s="12">
        <f t="shared" si="9"/>
        <v>1.2249999999999999</v>
      </c>
    </row>
    <row r="639" spans="1:10">
      <c r="A639" s="4">
        <v>43764.541666666664</v>
      </c>
      <c r="B639">
        <v>43764</v>
      </c>
      <c r="C639" s="3">
        <v>0.54166666666666663</v>
      </c>
      <c r="D639" s="3">
        <v>13</v>
      </c>
      <c r="E639" s="3">
        <v>26</v>
      </c>
      <c r="F639" s="3">
        <v>0.7</v>
      </c>
      <c r="G639" s="5">
        <v>0.5</v>
      </c>
      <c r="H639" s="3">
        <v>1.2</v>
      </c>
      <c r="I639" s="3">
        <v>1.55139</v>
      </c>
      <c r="J639" s="12">
        <f t="shared" si="9"/>
        <v>1.2166666666666663</v>
      </c>
    </row>
    <row r="640" spans="1:10">
      <c r="A640" s="4">
        <v>43764.583333333336</v>
      </c>
      <c r="B640">
        <v>43764</v>
      </c>
      <c r="C640" s="3">
        <v>0.58333333333333337</v>
      </c>
      <c r="D640" s="3">
        <v>14</v>
      </c>
      <c r="E640" s="3">
        <v>26</v>
      </c>
      <c r="F640" s="3">
        <v>0.6</v>
      </c>
      <c r="G640" s="5">
        <v>0.6</v>
      </c>
      <c r="H640" s="3">
        <v>1.2</v>
      </c>
      <c r="I640" s="3">
        <v>1.55139</v>
      </c>
      <c r="J640" s="12">
        <f t="shared" si="9"/>
        <v>1.2124999999999999</v>
      </c>
    </row>
    <row r="641" spans="1:10">
      <c r="A641" s="4">
        <v>43764.625</v>
      </c>
      <c r="B641">
        <v>43764</v>
      </c>
      <c r="C641" s="3">
        <v>0.625</v>
      </c>
      <c r="D641" s="3">
        <v>15</v>
      </c>
      <c r="E641" s="3">
        <v>26</v>
      </c>
      <c r="F641" s="3">
        <v>0.4</v>
      </c>
      <c r="G641" s="5">
        <v>1.5</v>
      </c>
      <c r="H641" s="3">
        <v>1.9</v>
      </c>
      <c r="I641" s="3">
        <v>1.55139</v>
      </c>
      <c r="J641" s="12">
        <f t="shared" si="9"/>
        <v>1.2</v>
      </c>
    </row>
    <row r="642" spans="1:10">
      <c r="A642" s="4">
        <v>43764.666666666664</v>
      </c>
      <c r="B642">
        <v>43764</v>
      </c>
      <c r="C642" s="3">
        <v>0.66666666666666663</v>
      </c>
      <c r="D642" s="3">
        <v>16</v>
      </c>
      <c r="E642" s="3">
        <v>26</v>
      </c>
      <c r="F642" s="3">
        <v>0.8</v>
      </c>
      <c r="G642" s="5">
        <v>0.5</v>
      </c>
      <c r="H642" s="3">
        <v>1.3</v>
      </c>
      <c r="I642" s="3">
        <v>1.55139</v>
      </c>
      <c r="J642" s="12">
        <f t="shared" ref="J642:J705" si="10">AVERAGE(H642:H665)</f>
        <v>1.2333333333333334</v>
      </c>
    </row>
    <row r="643" spans="1:10">
      <c r="A643" s="4">
        <v>43764.708333333336</v>
      </c>
      <c r="B643">
        <v>43764</v>
      </c>
      <c r="C643" s="3">
        <v>0.70833333333333337</v>
      </c>
      <c r="D643" s="3">
        <v>17</v>
      </c>
      <c r="E643" s="3">
        <v>26</v>
      </c>
      <c r="F643" s="3">
        <v>0.4</v>
      </c>
      <c r="G643" s="5">
        <v>1.9</v>
      </c>
      <c r="H643" s="3">
        <v>2.2999999999999998</v>
      </c>
      <c r="I643" s="3">
        <v>1.55139</v>
      </c>
      <c r="J643" s="12">
        <f t="shared" si="10"/>
        <v>1.2750000000000001</v>
      </c>
    </row>
    <row r="644" spans="1:10">
      <c r="A644" s="4">
        <v>43764.75</v>
      </c>
      <c r="B644">
        <v>43764</v>
      </c>
      <c r="C644" s="3">
        <v>0.75</v>
      </c>
      <c r="D644" s="3">
        <v>18</v>
      </c>
      <c r="E644" s="3">
        <v>26</v>
      </c>
      <c r="F644" s="3">
        <v>0.3</v>
      </c>
      <c r="G644" s="5">
        <v>0.5</v>
      </c>
      <c r="H644" s="3">
        <v>0.8</v>
      </c>
      <c r="I644" s="3">
        <v>1.55139</v>
      </c>
      <c r="J644" s="12">
        <f t="shared" si="10"/>
        <v>1.3250000000000002</v>
      </c>
    </row>
    <row r="645" spans="1:10">
      <c r="A645" s="4">
        <v>43764.791666666664</v>
      </c>
      <c r="B645">
        <v>43764</v>
      </c>
      <c r="C645" s="3">
        <v>0.79166666666666663</v>
      </c>
      <c r="D645" s="3">
        <v>19</v>
      </c>
      <c r="E645" s="3">
        <v>26</v>
      </c>
      <c r="F645" s="3">
        <v>0.3</v>
      </c>
      <c r="G645" s="5">
        <v>0.4</v>
      </c>
      <c r="H645" s="3">
        <v>0.7</v>
      </c>
      <c r="I645" s="3">
        <v>1.55139</v>
      </c>
      <c r="J645" s="12">
        <f t="shared" si="10"/>
        <v>1.3583333333333334</v>
      </c>
    </row>
    <row r="646" spans="1:10">
      <c r="A646" s="4">
        <v>43764.833333333336</v>
      </c>
      <c r="B646">
        <v>43764</v>
      </c>
      <c r="C646" s="3">
        <v>0.83333333333333337</v>
      </c>
      <c r="D646" s="3">
        <v>20</v>
      </c>
      <c r="E646" s="3">
        <v>26</v>
      </c>
      <c r="F646" s="3">
        <v>0.5</v>
      </c>
      <c r="G646" s="5">
        <v>1.1000000000000001</v>
      </c>
      <c r="H646" s="3">
        <v>1.6</v>
      </c>
      <c r="I646" s="3">
        <v>1.55139</v>
      </c>
      <c r="J646" s="12">
        <f t="shared" si="10"/>
        <v>1.4000000000000004</v>
      </c>
    </row>
    <row r="647" spans="1:10">
      <c r="A647" s="4">
        <v>43764.875</v>
      </c>
      <c r="B647">
        <v>43764</v>
      </c>
      <c r="C647" s="3">
        <v>0.875</v>
      </c>
      <c r="D647" s="3">
        <v>21</v>
      </c>
      <c r="E647" s="3">
        <v>26</v>
      </c>
      <c r="F647" s="3">
        <v>2.2999999999999998</v>
      </c>
      <c r="G647" s="5">
        <v>0.6</v>
      </c>
      <c r="H647" s="3">
        <v>2.9</v>
      </c>
      <c r="I647" s="3">
        <v>1.55139</v>
      </c>
      <c r="J647" s="12">
        <f t="shared" si="10"/>
        <v>1.4250000000000005</v>
      </c>
    </row>
    <row r="648" spans="1:10">
      <c r="A648" s="4">
        <v>43764.916666666664</v>
      </c>
      <c r="B648">
        <v>43764</v>
      </c>
      <c r="C648" s="3">
        <v>0.91666666666666663</v>
      </c>
      <c r="D648" s="3">
        <v>22</v>
      </c>
      <c r="E648" s="3">
        <v>26</v>
      </c>
      <c r="F648" s="3">
        <v>0.6</v>
      </c>
      <c r="G648" s="5">
        <v>0.2</v>
      </c>
      <c r="H648" s="3">
        <v>0.8</v>
      </c>
      <c r="I648" s="3">
        <v>1.55139</v>
      </c>
      <c r="J648" s="12">
        <f t="shared" si="10"/>
        <v>1.3916666666666668</v>
      </c>
    </row>
    <row r="649" spans="1:10">
      <c r="A649" s="4">
        <v>43764.958333333336</v>
      </c>
      <c r="B649">
        <v>43764</v>
      </c>
      <c r="C649" s="3">
        <v>0.95833333333333337</v>
      </c>
      <c r="D649" s="3">
        <v>23</v>
      </c>
      <c r="E649" s="3">
        <v>26</v>
      </c>
      <c r="F649" s="3">
        <v>0.2</v>
      </c>
      <c r="G649" s="5">
        <v>0.4</v>
      </c>
      <c r="H649" s="3">
        <v>0.60000000000000009</v>
      </c>
      <c r="I649" s="3">
        <v>1.55139</v>
      </c>
      <c r="J649" s="12">
        <f t="shared" si="10"/>
        <v>1.5083333333333335</v>
      </c>
    </row>
    <row r="650" spans="1:10">
      <c r="A650" s="4">
        <v>43765</v>
      </c>
      <c r="B650">
        <v>43765</v>
      </c>
      <c r="C650" s="3">
        <v>0</v>
      </c>
      <c r="D650" s="3">
        <v>0</v>
      </c>
      <c r="E650" s="3">
        <v>27</v>
      </c>
      <c r="F650" s="3">
        <v>0.2</v>
      </c>
      <c r="G650" s="5">
        <v>1.1000000000000001</v>
      </c>
      <c r="H650" s="3">
        <v>1.3</v>
      </c>
      <c r="I650" s="3">
        <v>1.55139</v>
      </c>
      <c r="J650" s="12">
        <f t="shared" si="10"/>
        <v>1.5208333333333333</v>
      </c>
    </row>
    <row r="651" spans="1:10">
      <c r="A651" s="4">
        <v>43765.041666666664</v>
      </c>
      <c r="B651">
        <v>43765</v>
      </c>
      <c r="C651" s="3">
        <v>4.1666666666666664E-2</v>
      </c>
      <c r="D651" s="3">
        <v>1</v>
      </c>
      <c r="E651" s="3">
        <v>27</v>
      </c>
      <c r="F651" s="3">
        <v>0.4</v>
      </c>
      <c r="G651" s="5">
        <v>0.3</v>
      </c>
      <c r="H651" s="3">
        <v>0.7</v>
      </c>
      <c r="I651" s="3">
        <v>1.55139</v>
      </c>
      <c r="J651" s="12">
        <f t="shared" si="10"/>
        <v>1.4958333333333336</v>
      </c>
    </row>
    <row r="652" spans="1:10">
      <c r="A652" s="4">
        <v>43765.083333333336</v>
      </c>
      <c r="B652">
        <v>43765</v>
      </c>
      <c r="C652" s="3">
        <v>8.3333333333333329E-2</v>
      </c>
      <c r="D652" s="3">
        <v>2</v>
      </c>
      <c r="E652" s="3">
        <v>27</v>
      </c>
      <c r="F652" s="3">
        <v>0.2</v>
      </c>
      <c r="G652" s="5">
        <v>0.2</v>
      </c>
      <c r="H652" s="3">
        <v>0.4</v>
      </c>
      <c r="I652" s="3">
        <v>1.55139</v>
      </c>
      <c r="J652" s="12">
        <f t="shared" si="10"/>
        <v>1.4916666666666669</v>
      </c>
    </row>
    <row r="653" spans="1:10">
      <c r="A653" s="4">
        <v>43765.125</v>
      </c>
      <c r="B653">
        <v>43765</v>
      </c>
      <c r="C653" s="3">
        <v>0.125</v>
      </c>
      <c r="D653" s="3">
        <v>3</v>
      </c>
      <c r="E653" s="3">
        <v>27</v>
      </c>
      <c r="F653" s="3">
        <v>0.2</v>
      </c>
      <c r="G653" s="5">
        <v>0.2</v>
      </c>
      <c r="H653" s="3">
        <v>0.4</v>
      </c>
      <c r="I653" s="3">
        <v>1.55139</v>
      </c>
      <c r="J653" s="12">
        <f t="shared" si="10"/>
        <v>1.4916666666666669</v>
      </c>
    </row>
    <row r="654" spans="1:10">
      <c r="A654" s="4">
        <v>43765.166666666664</v>
      </c>
      <c r="B654">
        <v>43765</v>
      </c>
      <c r="C654" s="3">
        <v>0.16666666666666666</v>
      </c>
      <c r="D654" s="3">
        <v>4</v>
      </c>
      <c r="E654" s="3">
        <v>27</v>
      </c>
      <c r="F654" s="3">
        <v>0.2</v>
      </c>
      <c r="G654" s="5">
        <v>0.2</v>
      </c>
      <c r="H654" s="3">
        <v>0.4</v>
      </c>
      <c r="I654" s="3">
        <v>1.55139</v>
      </c>
      <c r="J654" s="12">
        <f t="shared" si="10"/>
        <v>1.5000000000000002</v>
      </c>
    </row>
    <row r="655" spans="1:10">
      <c r="A655" s="4">
        <v>43765.208333333336</v>
      </c>
      <c r="B655">
        <v>43765</v>
      </c>
      <c r="C655" s="3">
        <v>0.20833333333333334</v>
      </c>
      <c r="D655" s="3">
        <v>5</v>
      </c>
      <c r="E655" s="3">
        <v>27</v>
      </c>
      <c r="F655" s="3">
        <v>0.4</v>
      </c>
      <c r="G655" s="5">
        <v>0.2</v>
      </c>
      <c r="H655" s="3">
        <v>0.60000000000000009</v>
      </c>
      <c r="I655" s="3">
        <v>1.55139</v>
      </c>
      <c r="J655" s="12">
        <f t="shared" si="10"/>
        <v>1.5083333333333337</v>
      </c>
    </row>
    <row r="656" spans="1:10">
      <c r="A656" s="4">
        <v>43765.25</v>
      </c>
      <c r="B656">
        <v>43765</v>
      </c>
      <c r="C656" s="3">
        <v>0.25</v>
      </c>
      <c r="D656" s="3">
        <v>6</v>
      </c>
      <c r="E656" s="3">
        <v>27</v>
      </c>
      <c r="F656" s="3">
        <v>0.2</v>
      </c>
      <c r="G656" s="5">
        <v>0.2</v>
      </c>
      <c r="H656" s="3">
        <v>0.4</v>
      </c>
      <c r="I656" s="3">
        <v>1.55139</v>
      </c>
      <c r="J656" s="12">
        <f t="shared" si="10"/>
        <v>1.541666666666667</v>
      </c>
    </row>
    <row r="657" spans="1:10">
      <c r="A657" s="4">
        <v>43765.291666666664</v>
      </c>
      <c r="B657">
        <v>43765</v>
      </c>
      <c r="C657" s="3">
        <v>0.29166666666666669</v>
      </c>
      <c r="D657" s="3">
        <v>7</v>
      </c>
      <c r="E657" s="3">
        <v>27</v>
      </c>
      <c r="F657" s="3">
        <v>0.2</v>
      </c>
      <c r="G657" s="5">
        <v>0.3</v>
      </c>
      <c r="H657" s="3">
        <v>0.5</v>
      </c>
      <c r="I657" s="3">
        <v>1.55139</v>
      </c>
      <c r="J657" s="12">
        <f t="shared" si="10"/>
        <v>1.5625</v>
      </c>
    </row>
    <row r="658" spans="1:10">
      <c r="A658" s="4">
        <v>43765.333333333336</v>
      </c>
      <c r="B658">
        <v>43765</v>
      </c>
      <c r="C658" s="3">
        <v>0.33333333333333331</v>
      </c>
      <c r="D658" s="3">
        <v>8</v>
      </c>
      <c r="E658" s="3">
        <v>27</v>
      </c>
      <c r="F658" s="3">
        <v>0.3</v>
      </c>
      <c r="G658" s="5">
        <v>1.6</v>
      </c>
      <c r="H658" s="3">
        <v>1.9000000000000001</v>
      </c>
      <c r="I658" s="3">
        <v>1.55139</v>
      </c>
      <c r="J658" s="12">
        <f t="shared" si="10"/>
        <v>1.7</v>
      </c>
    </row>
    <row r="659" spans="1:10">
      <c r="A659" s="4">
        <v>43765.375</v>
      </c>
      <c r="B659">
        <v>43765</v>
      </c>
      <c r="C659" s="3">
        <v>0.375</v>
      </c>
      <c r="D659" s="3">
        <v>9</v>
      </c>
      <c r="E659" s="3">
        <v>27</v>
      </c>
      <c r="F659" s="3">
        <v>0.4</v>
      </c>
      <c r="G659" s="5">
        <v>0.5</v>
      </c>
      <c r="H659" s="3">
        <v>0.9</v>
      </c>
      <c r="I659" s="3">
        <v>1.55139</v>
      </c>
      <c r="J659" s="12">
        <f t="shared" si="10"/>
        <v>1.7249999999999996</v>
      </c>
    </row>
    <row r="660" spans="1:10">
      <c r="A660" s="4">
        <v>43765.416666666664</v>
      </c>
      <c r="B660">
        <v>43765</v>
      </c>
      <c r="C660" s="3">
        <v>0.41666666666666669</v>
      </c>
      <c r="D660" s="3">
        <v>10</v>
      </c>
      <c r="E660" s="3">
        <v>27</v>
      </c>
      <c r="F660" s="3">
        <v>2.5</v>
      </c>
      <c r="G660" s="5">
        <v>0.8</v>
      </c>
      <c r="H660" s="3">
        <v>3.3</v>
      </c>
      <c r="I660" s="3">
        <v>1.55139</v>
      </c>
      <c r="J660" s="12">
        <f t="shared" si="10"/>
        <v>1.7</v>
      </c>
    </row>
    <row r="661" spans="1:10">
      <c r="A661" s="4">
        <v>43765.458333333336</v>
      </c>
      <c r="B661">
        <v>43765</v>
      </c>
      <c r="C661" s="3">
        <v>0.45833333333333331</v>
      </c>
      <c r="D661" s="3">
        <v>11</v>
      </c>
      <c r="E661" s="3">
        <v>27</v>
      </c>
      <c r="F661" s="3">
        <v>0.6</v>
      </c>
      <c r="G661" s="5">
        <v>1.7</v>
      </c>
      <c r="H661" s="3">
        <v>2.2999999999999998</v>
      </c>
      <c r="I661" s="3">
        <v>1.55139</v>
      </c>
      <c r="J661" s="12">
        <f t="shared" si="10"/>
        <v>1.5749999999999995</v>
      </c>
    </row>
    <row r="662" spans="1:10">
      <c r="A662" s="4">
        <v>43765.5</v>
      </c>
      <c r="B662">
        <v>43765</v>
      </c>
      <c r="C662" s="3">
        <v>0.5</v>
      </c>
      <c r="D662" s="3">
        <v>12</v>
      </c>
      <c r="E662" s="3">
        <v>27</v>
      </c>
      <c r="F662" s="3">
        <v>0.4</v>
      </c>
      <c r="G662" s="5">
        <v>0.4</v>
      </c>
      <c r="H662" s="3">
        <v>0.8</v>
      </c>
      <c r="I662" s="3">
        <v>1.55139</v>
      </c>
      <c r="J662" s="12">
        <f t="shared" si="10"/>
        <v>1.4916666666666663</v>
      </c>
    </row>
    <row r="663" spans="1:10">
      <c r="A663" s="4">
        <v>43765.541666666664</v>
      </c>
      <c r="B663">
        <v>43765</v>
      </c>
      <c r="C663" s="3">
        <v>0.54166666666666663</v>
      </c>
      <c r="D663" s="3">
        <v>13</v>
      </c>
      <c r="E663" s="3">
        <v>27</v>
      </c>
      <c r="F663" s="3">
        <v>0.7</v>
      </c>
      <c r="G663" s="5">
        <v>0.4</v>
      </c>
      <c r="H663" s="3">
        <v>1.1000000000000001</v>
      </c>
      <c r="I663" s="3">
        <v>1.55139</v>
      </c>
      <c r="J663" s="12">
        <f t="shared" si="10"/>
        <v>1.470833333333333</v>
      </c>
    </row>
    <row r="664" spans="1:10">
      <c r="A664" s="4">
        <v>43765.583333333336</v>
      </c>
      <c r="B664">
        <v>43765</v>
      </c>
      <c r="C664" s="3">
        <v>0.58333333333333337</v>
      </c>
      <c r="D664" s="3">
        <v>14</v>
      </c>
      <c r="E664" s="3">
        <v>27</v>
      </c>
      <c r="F664" s="3">
        <v>0.4</v>
      </c>
      <c r="G664" s="5">
        <v>0.5</v>
      </c>
      <c r="H664" s="3">
        <v>0.9</v>
      </c>
      <c r="I664" s="3">
        <v>1.55139</v>
      </c>
      <c r="J664" s="12">
        <f t="shared" si="10"/>
        <v>1.4374999999999993</v>
      </c>
    </row>
    <row r="665" spans="1:10">
      <c r="A665" s="4">
        <v>43765.625</v>
      </c>
      <c r="B665">
        <v>43765</v>
      </c>
      <c r="C665" s="3">
        <v>0.625</v>
      </c>
      <c r="D665" s="3">
        <v>15</v>
      </c>
      <c r="E665" s="3">
        <v>27</v>
      </c>
      <c r="F665" s="3">
        <v>0.8</v>
      </c>
      <c r="G665" s="5">
        <v>1.9</v>
      </c>
      <c r="H665" s="3">
        <v>2.7</v>
      </c>
      <c r="I665" s="3">
        <v>1.55139</v>
      </c>
      <c r="J665" s="12">
        <f t="shared" si="10"/>
        <v>1.4291666666666663</v>
      </c>
    </row>
    <row r="666" spans="1:10">
      <c r="A666" s="4">
        <v>43765.666666666664</v>
      </c>
      <c r="B666">
        <v>43765</v>
      </c>
      <c r="C666" s="3">
        <v>0.66666666666666663</v>
      </c>
      <c r="D666" s="3">
        <v>16</v>
      </c>
      <c r="E666" s="3">
        <v>27</v>
      </c>
      <c r="F666" s="3">
        <v>0.8</v>
      </c>
      <c r="G666" s="5">
        <v>1.5</v>
      </c>
      <c r="H666" s="3">
        <v>2.2999999999999998</v>
      </c>
      <c r="I666" s="3">
        <v>1.55139</v>
      </c>
      <c r="J666" s="12">
        <f t="shared" si="10"/>
        <v>1.3416666666666668</v>
      </c>
    </row>
    <row r="667" spans="1:10">
      <c r="A667" s="4">
        <v>43765.708333333336</v>
      </c>
      <c r="B667">
        <v>43765</v>
      </c>
      <c r="C667" s="3">
        <v>0.70833333333333337</v>
      </c>
      <c r="D667" s="3">
        <v>17</v>
      </c>
      <c r="E667" s="3">
        <v>27</v>
      </c>
      <c r="F667" s="3">
        <v>2.2999999999999998</v>
      </c>
      <c r="G667" s="5">
        <v>1.2</v>
      </c>
      <c r="H667" s="3">
        <v>3.5</v>
      </c>
      <c r="I667" s="3">
        <v>1.55139</v>
      </c>
      <c r="J667" s="12">
        <f t="shared" si="10"/>
        <v>1.3250000000000002</v>
      </c>
    </row>
    <row r="668" spans="1:10">
      <c r="A668" s="4">
        <v>43765.75</v>
      </c>
      <c r="B668">
        <v>43765</v>
      </c>
      <c r="C668" s="3">
        <v>0.75</v>
      </c>
      <c r="D668" s="3">
        <v>18</v>
      </c>
      <c r="E668" s="3">
        <v>27</v>
      </c>
      <c r="F668" s="3">
        <v>0.8</v>
      </c>
      <c r="G668" s="5">
        <v>0.8</v>
      </c>
      <c r="H668" s="3">
        <v>1.6</v>
      </c>
      <c r="I668" s="3">
        <v>1.55139</v>
      </c>
      <c r="J668" s="12">
        <f t="shared" si="10"/>
        <v>1.2125000000000001</v>
      </c>
    </row>
    <row r="669" spans="1:10">
      <c r="A669" s="4">
        <v>43765.791666666664</v>
      </c>
      <c r="B669">
        <v>43765</v>
      </c>
      <c r="C669" s="3">
        <v>0.79166666666666663</v>
      </c>
      <c r="D669" s="3">
        <v>19</v>
      </c>
      <c r="E669" s="3">
        <v>27</v>
      </c>
      <c r="F669" s="3">
        <v>1</v>
      </c>
      <c r="G669" s="5">
        <v>0.7</v>
      </c>
      <c r="H669" s="3">
        <v>1.7</v>
      </c>
      <c r="I669" s="3">
        <v>1.55139</v>
      </c>
      <c r="J669" s="12">
        <f t="shared" si="10"/>
        <v>1.1791666666666669</v>
      </c>
    </row>
    <row r="670" spans="1:10">
      <c r="A670" s="4">
        <v>43765.833333333336</v>
      </c>
      <c r="B670">
        <v>43765</v>
      </c>
      <c r="C670" s="3">
        <v>0.83333333333333337</v>
      </c>
      <c r="D670" s="3">
        <v>20</v>
      </c>
      <c r="E670" s="3">
        <v>27</v>
      </c>
      <c r="F670" s="3">
        <v>0.7</v>
      </c>
      <c r="G670" s="5">
        <v>1.5</v>
      </c>
      <c r="H670" s="3">
        <v>2.2000000000000002</v>
      </c>
      <c r="I670" s="3">
        <v>1.55139</v>
      </c>
      <c r="J670" s="12">
        <f t="shared" si="10"/>
        <v>1.1458333333333335</v>
      </c>
    </row>
    <row r="671" spans="1:10">
      <c r="A671" s="4">
        <v>43765.875</v>
      </c>
      <c r="B671">
        <v>43765</v>
      </c>
      <c r="C671" s="3">
        <v>0.875</v>
      </c>
      <c r="D671" s="3">
        <v>21</v>
      </c>
      <c r="E671" s="3">
        <v>27</v>
      </c>
      <c r="F671" s="3">
        <v>1</v>
      </c>
      <c r="G671" s="5">
        <v>1.1000000000000001</v>
      </c>
      <c r="H671" s="3">
        <v>2.1</v>
      </c>
      <c r="I671" s="3">
        <v>1.55139</v>
      </c>
      <c r="J671" s="12">
        <f t="shared" si="10"/>
        <v>1.1000000000000003</v>
      </c>
    </row>
    <row r="672" spans="1:10">
      <c r="A672" s="4">
        <v>43765.916666666664</v>
      </c>
      <c r="B672">
        <v>43765</v>
      </c>
      <c r="C672" s="3">
        <v>0.91666666666666663</v>
      </c>
      <c r="D672" s="3">
        <v>22</v>
      </c>
      <c r="E672" s="3">
        <v>27</v>
      </c>
      <c r="F672" s="3">
        <v>2.9</v>
      </c>
      <c r="G672" s="5">
        <v>0.7</v>
      </c>
      <c r="H672" s="3">
        <v>3.5999999999999996</v>
      </c>
      <c r="I672" s="3">
        <v>1.55139</v>
      </c>
      <c r="J672" s="12">
        <f t="shared" si="10"/>
        <v>1.1125</v>
      </c>
    </row>
    <row r="673" spans="1:10">
      <c r="A673" s="4">
        <v>43765.958333333336</v>
      </c>
      <c r="B673">
        <v>43765</v>
      </c>
      <c r="C673" s="3">
        <v>0.95833333333333337</v>
      </c>
      <c r="D673" s="3">
        <v>23</v>
      </c>
      <c r="E673" s="3">
        <v>27</v>
      </c>
      <c r="F673" s="3">
        <v>0.4</v>
      </c>
      <c r="G673" s="5">
        <v>0.5</v>
      </c>
      <c r="H673" s="3">
        <v>0.9</v>
      </c>
      <c r="I673" s="3">
        <v>1.55139</v>
      </c>
      <c r="J673" s="12">
        <f t="shared" si="10"/>
        <v>1.0541666666666667</v>
      </c>
    </row>
    <row r="674" spans="1:10">
      <c r="A674" s="4">
        <v>43766</v>
      </c>
      <c r="B674">
        <v>43766</v>
      </c>
      <c r="C674" s="3">
        <v>0</v>
      </c>
      <c r="D674" s="3">
        <v>0</v>
      </c>
      <c r="E674" s="3">
        <v>28</v>
      </c>
      <c r="F674" s="3">
        <v>0.3</v>
      </c>
      <c r="G674" s="5">
        <v>0.4</v>
      </c>
      <c r="H674" s="3">
        <v>0.7</v>
      </c>
      <c r="I674" s="3">
        <v>1.55139</v>
      </c>
      <c r="J674" s="12">
        <f t="shared" si="10"/>
        <v>1.0416666666666667</v>
      </c>
    </row>
    <row r="675" spans="1:10">
      <c r="A675" s="4">
        <v>43766.041666666664</v>
      </c>
      <c r="B675">
        <v>43766</v>
      </c>
      <c r="C675" s="3">
        <v>4.1666666666666664E-2</v>
      </c>
      <c r="D675" s="3">
        <v>1</v>
      </c>
      <c r="E675" s="3">
        <v>28</v>
      </c>
      <c r="F675" s="3">
        <v>0.2</v>
      </c>
      <c r="G675" s="5">
        <v>0.4</v>
      </c>
      <c r="H675" s="3">
        <v>0.60000000000000009</v>
      </c>
      <c r="I675" s="3">
        <v>1.55139</v>
      </c>
      <c r="J675" s="12">
        <f t="shared" si="10"/>
        <v>1.0375000000000003</v>
      </c>
    </row>
    <row r="676" spans="1:10">
      <c r="A676" s="4">
        <v>43766.083333333336</v>
      </c>
      <c r="B676">
        <v>43766</v>
      </c>
      <c r="C676" s="3">
        <v>8.3333333333333329E-2</v>
      </c>
      <c r="D676" s="3">
        <v>2</v>
      </c>
      <c r="E676" s="3">
        <v>28</v>
      </c>
      <c r="F676" s="3">
        <v>0.2</v>
      </c>
      <c r="G676" s="5">
        <v>0.2</v>
      </c>
      <c r="H676" s="3">
        <v>0.4</v>
      </c>
      <c r="I676" s="3">
        <v>1.55139</v>
      </c>
      <c r="J676" s="12">
        <f t="shared" si="10"/>
        <v>1.0333333333333334</v>
      </c>
    </row>
    <row r="677" spans="1:10">
      <c r="A677" s="4">
        <v>43766.125</v>
      </c>
      <c r="B677">
        <v>43766</v>
      </c>
      <c r="C677" s="3">
        <v>0.125</v>
      </c>
      <c r="D677" s="3">
        <v>3</v>
      </c>
      <c r="E677" s="3">
        <v>28</v>
      </c>
      <c r="F677" s="3">
        <v>0.4</v>
      </c>
      <c r="G677" s="5">
        <v>0.2</v>
      </c>
      <c r="H677" s="3">
        <v>0.60000000000000009</v>
      </c>
      <c r="I677" s="3">
        <v>1.55139</v>
      </c>
      <c r="J677" s="12">
        <f t="shared" si="10"/>
        <v>1.0333333333333334</v>
      </c>
    </row>
    <row r="678" spans="1:10">
      <c r="A678" s="4">
        <v>43766.166666666664</v>
      </c>
      <c r="B678">
        <v>43766</v>
      </c>
      <c r="C678" s="3">
        <v>0.16666666666666666</v>
      </c>
      <c r="D678" s="3">
        <v>4</v>
      </c>
      <c r="E678" s="3">
        <v>28</v>
      </c>
      <c r="F678" s="3">
        <v>0.2</v>
      </c>
      <c r="G678" s="5">
        <v>0.4</v>
      </c>
      <c r="H678" s="3">
        <v>0.60000000000000009</v>
      </c>
      <c r="I678" s="3">
        <v>1.55139</v>
      </c>
      <c r="J678" s="12">
        <f t="shared" si="10"/>
        <v>1.0333333333333334</v>
      </c>
    </row>
    <row r="679" spans="1:10">
      <c r="A679" s="4">
        <v>43766.208333333336</v>
      </c>
      <c r="B679">
        <v>43766</v>
      </c>
      <c r="C679" s="3">
        <v>0.20833333333333334</v>
      </c>
      <c r="D679" s="3">
        <v>5</v>
      </c>
      <c r="E679" s="3">
        <v>28</v>
      </c>
      <c r="F679" s="3">
        <v>1.1000000000000001</v>
      </c>
      <c r="G679" s="5">
        <v>0.3</v>
      </c>
      <c r="H679" s="3">
        <v>1.4000000000000001</v>
      </c>
      <c r="I679" s="3">
        <v>1.55139</v>
      </c>
      <c r="J679" s="12">
        <f t="shared" si="10"/>
        <v>1.0250000000000001</v>
      </c>
    </row>
    <row r="680" spans="1:10">
      <c r="A680" s="4">
        <v>43766.25</v>
      </c>
      <c r="B680">
        <v>43766</v>
      </c>
      <c r="C680" s="3">
        <v>0.25</v>
      </c>
      <c r="D680" s="3">
        <v>6</v>
      </c>
      <c r="E680" s="3">
        <v>28</v>
      </c>
      <c r="F680" s="3">
        <v>0.3</v>
      </c>
      <c r="G680" s="5">
        <v>0.6</v>
      </c>
      <c r="H680" s="3">
        <v>0.89999999999999991</v>
      </c>
      <c r="I680" s="3">
        <v>1.55139</v>
      </c>
      <c r="J680" s="12">
        <f t="shared" si="10"/>
        <v>1.0250000000000001</v>
      </c>
    </row>
    <row r="681" spans="1:10">
      <c r="A681" s="4">
        <v>43766.291666666664</v>
      </c>
      <c r="B681">
        <v>43766</v>
      </c>
      <c r="C681" s="3">
        <v>0.29166666666666669</v>
      </c>
      <c r="D681" s="3">
        <v>7</v>
      </c>
      <c r="E681" s="3">
        <v>28</v>
      </c>
      <c r="F681" s="3">
        <v>2.7</v>
      </c>
      <c r="G681" s="5">
        <v>1.1000000000000001</v>
      </c>
      <c r="H681" s="3">
        <v>3.8000000000000003</v>
      </c>
      <c r="I681" s="3">
        <v>1.55139</v>
      </c>
      <c r="J681" s="12">
        <f t="shared" si="10"/>
        <v>1.05</v>
      </c>
    </row>
    <row r="682" spans="1:10">
      <c r="A682" s="4">
        <v>43766.333333333336</v>
      </c>
      <c r="B682">
        <v>43766</v>
      </c>
      <c r="C682" s="3">
        <v>0.33333333333333331</v>
      </c>
      <c r="D682" s="3">
        <v>8</v>
      </c>
      <c r="E682" s="3">
        <v>28</v>
      </c>
      <c r="F682" s="3">
        <v>2.1</v>
      </c>
      <c r="G682" s="5">
        <v>0.4</v>
      </c>
      <c r="H682" s="3">
        <v>2.5</v>
      </c>
      <c r="I682" s="3">
        <v>1.55139</v>
      </c>
      <c r="J682" s="12">
        <f t="shared" si="10"/>
        <v>1.0624999999999998</v>
      </c>
    </row>
    <row r="683" spans="1:10">
      <c r="A683" s="4">
        <v>43766.375</v>
      </c>
      <c r="B683">
        <v>43766</v>
      </c>
      <c r="C683" s="3">
        <v>0.375</v>
      </c>
      <c r="D683" s="3">
        <v>9</v>
      </c>
      <c r="E683" s="3">
        <v>28</v>
      </c>
      <c r="F683" s="3">
        <v>0.1</v>
      </c>
      <c r="G683" s="5">
        <v>0.2</v>
      </c>
      <c r="H683" s="3">
        <v>0.30000000000000004</v>
      </c>
      <c r="I683" s="3">
        <v>1.55139</v>
      </c>
      <c r="J683" s="12">
        <f t="shared" si="10"/>
        <v>0.98333333333333339</v>
      </c>
    </row>
    <row r="684" spans="1:10">
      <c r="A684" s="4">
        <v>43766.416666666664</v>
      </c>
      <c r="B684">
        <v>43766</v>
      </c>
      <c r="C684" s="3">
        <v>0.41666666666666669</v>
      </c>
      <c r="D684" s="3">
        <v>10</v>
      </c>
      <c r="E684" s="3">
        <v>28</v>
      </c>
      <c r="F684" s="3">
        <v>0.1</v>
      </c>
      <c r="G684" s="5">
        <v>0.2</v>
      </c>
      <c r="H684" s="3">
        <v>0.30000000000000004</v>
      </c>
      <c r="I684" s="3">
        <v>1.55139</v>
      </c>
      <c r="J684" s="12">
        <f t="shared" si="10"/>
        <v>0.98750000000000016</v>
      </c>
    </row>
    <row r="685" spans="1:10">
      <c r="A685" s="4">
        <v>43766.458333333336</v>
      </c>
      <c r="B685">
        <v>43766</v>
      </c>
      <c r="C685" s="3">
        <v>0.45833333333333331</v>
      </c>
      <c r="D685" s="3">
        <v>11</v>
      </c>
      <c r="E685" s="3">
        <v>28</v>
      </c>
      <c r="F685" s="3">
        <v>0.2</v>
      </c>
      <c r="G685" s="5">
        <v>0.1</v>
      </c>
      <c r="H685" s="3">
        <v>0.30000000000000004</v>
      </c>
      <c r="I685" s="3">
        <v>1.55139</v>
      </c>
      <c r="J685" s="12">
        <f t="shared" si="10"/>
        <v>0.99166666666666659</v>
      </c>
    </row>
    <row r="686" spans="1:10">
      <c r="A686" s="4">
        <v>43766.5</v>
      </c>
      <c r="B686">
        <v>43766</v>
      </c>
      <c r="C686" s="3">
        <v>0.5</v>
      </c>
      <c r="D686" s="3">
        <v>12</v>
      </c>
      <c r="E686" s="3">
        <v>28</v>
      </c>
      <c r="F686" s="3">
        <v>0.2</v>
      </c>
      <c r="G686" s="5">
        <v>0.1</v>
      </c>
      <c r="H686" s="3">
        <v>0.30000000000000004</v>
      </c>
      <c r="I686" s="3">
        <v>1.55139</v>
      </c>
      <c r="J686" s="12">
        <f t="shared" si="10"/>
        <v>0.99583333333333324</v>
      </c>
    </row>
    <row r="687" spans="1:10">
      <c r="A687" s="4">
        <v>43766.541666666664</v>
      </c>
      <c r="B687">
        <v>43766</v>
      </c>
      <c r="C687" s="3">
        <v>0.54166666666666663</v>
      </c>
      <c r="D687" s="3">
        <v>13</v>
      </c>
      <c r="E687" s="3">
        <v>28</v>
      </c>
      <c r="F687" s="3">
        <v>0.2</v>
      </c>
      <c r="G687" s="5">
        <v>0.1</v>
      </c>
      <c r="H687" s="3">
        <v>0.30000000000000004</v>
      </c>
      <c r="I687" s="3">
        <v>1.55139</v>
      </c>
      <c r="J687" s="12">
        <f t="shared" si="10"/>
        <v>0.99999999999999967</v>
      </c>
    </row>
    <row r="688" spans="1:10">
      <c r="A688" s="4">
        <v>43766.583333333336</v>
      </c>
      <c r="B688">
        <v>43766</v>
      </c>
      <c r="C688" s="3">
        <v>0.58333333333333337</v>
      </c>
      <c r="D688" s="3">
        <v>14</v>
      </c>
      <c r="E688" s="3">
        <v>28</v>
      </c>
      <c r="F688" s="3">
        <v>0.4</v>
      </c>
      <c r="G688" s="5">
        <v>0.3</v>
      </c>
      <c r="H688" s="3">
        <v>0.7</v>
      </c>
      <c r="I688" s="3">
        <v>1.55139</v>
      </c>
      <c r="J688" s="12">
        <f t="shared" si="10"/>
        <v>1.0041666666666664</v>
      </c>
    </row>
    <row r="689" spans="1:10">
      <c r="A689" s="4">
        <v>43766.625</v>
      </c>
      <c r="B689">
        <v>43766</v>
      </c>
      <c r="C689" s="3">
        <v>0.625</v>
      </c>
      <c r="D689" s="3">
        <v>15</v>
      </c>
      <c r="E689" s="3">
        <v>28</v>
      </c>
      <c r="F689" s="3">
        <v>0.2</v>
      </c>
      <c r="G689" s="5">
        <v>0.4</v>
      </c>
      <c r="H689" s="3">
        <v>0.60000000000000009</v>
      </c>
      <c r="I689" s="3">
        <v>1.55139</v>
      </c>
      <c r="J689" s="12">
        <f t="shared" si="10"/>
        <v>1.0291666666666663</v>
      </c>
    </row>
    <row r="690" spans="1:10">
      <c r="A690" s="4">
        <v>43766.666666666664</v>
      </c>
      <c r="B690">
        <v>43766</v>
      </c>
      <c r="C690" s="3">
        <v>0.66666666666666663</v>
      </c>
      <c r="D690" s="3">
        <v>16</v>
      </c>
      <c r="E690" s="3">
        <v>28</v>
      </c>
      <c r="F690" s="3">
        <v>1.1000000000000001</v>
      </c>
      <c r="G690" s="5">
        <v>0.8</v>
      </c>
      <c r="H690" s="3">
        <v>1.9000000000000001</v>
      </c>
      <c r="I690" s="3">
        <v>1.55139</v>
      </c>
      <c r="J690" s="12">
        <f t="shared" si="10"/>
        <v>1.0208333333333333</v>
      </c>
    </row>
    <row r="691" spans="1:10">
      <c r="A691" s="4">
        <v>43766.708333333336</v>
      </c>
      <c r="B691">
        <v>43766</v>
      </c>
      <c r="C691" s="3">
        <v>0.70833333333333337</v>
      </c>
      <c r="D691" s="3">
        <v>17</v>
      </c>
      <c r="E691" s="3">
        <v>28</v>
      </c>
      <c r="F691" s="3">
        <v>0.4</v>
      </c>
      <c r="G691" s="5">
        <v>0.4</v>
      </c>
      <c r="H691" s="3">
        <v>0.8</v>
      </c>
      <c r="I691" s="3">
        <v>1.55139</v>
      </c>
      <c r="J691" s="12">
        <f t="shared" si="10"/>
        <v>0.97499999999999964</v>
      </c>
    </row>
    <row r="692" spans="1:10">
      <c r="A692" s="4">
        <v>43766.75</v>
      </c>
      <c r="B692">
        <v>43766</v>
      </c>
      <c r="C692" s="3">
        <v>0.75</v>
      </c>
      <c r="D692" s="3">
        <v>18</v>
      </c>
      <c r="E692" s="3">
        <v>28</v>
      </c>
      <c r="F692" s="3">
        <v>0.4</v>
      </c>
      <c r="G692" s="5">
        <v>0.4</v>
      </c>
      <c r="H692" s="3">
        <v>0.8</v>
      </c>
      <c r="I692" s="3">
        <v>1.55139</v>
      </c>
      <c r="J692" s="12">
        <f t="shared" si="10"/>
        <v>0.97499999999999976</v>
      </c>
    </row>
    <row r="693" spans="1:10">
      <c r="A693" s="4">
        <v>43766.791666666664</v>
      </c>
      <c r="B693">
        <v>43766</v>
      </c>
      <c r="C693" s="3">
        <v>0.79166666666666663</v>
      </c>
      <c r="D693" s="3">
        <v>19</v>
      </c>
      <c r="E693" s="3">
        <v>28</v>
      </c>
      <c r="F693" s="3">
        <v>0.3</v>
      </c>
      <c r="G693" s="5">
        <v>0.6</v>
      </c>
      <c r="H693" s="3">
        <v>0.89999999999999991</v>
      </c>
      <c r="I693" s="3">
        <v>1.55139</v>
      </c>
      <c r="J693" s="12">
        <f t="shared" si="10"/>
        <v>0.98333333333333328</v>
      </c>
    </row>
    <row r="694" spans="1:10">
      <c r="A694" s="4">
        <v>43766.833333333336</v>
      </c>
      <c r="B694">
        <v>43766</v>
      </c>
      <c r="C694" s="3">
        <v>0.83333333333333337</v>
      </c>
      <c r="D694" s="3">
        <v>20</v>
      </c>
      <c r="E694" s="3">
        <v>28</v>
      </c>
      <c r="F694" s="3">
        <v>0.4</v>
      </c>
      <c r="G694" s="5">
        <v>0.7</v>
      </c>
      <c r="H694" s="3">
        <v>1.1000000000000001</v>
      </c>
      <c r="I694" s="3">
        <v>1.55139</v>
      </c>
      <c r="J694" s="12">
        <f t="shared" si="10"/>
        <v>0.9624999999999998</v>
      </c>
    </row>
    <row r="695" spans="1:10">
      <c r="A695" s="4">
        <v>43766.875</v>
      </c>
      <c r="B695">
        <v>43766</v>
      </c>
      <c r="C695" s="3">
        <v>0.875</v>
      </c>
      <c r="D695" s="3">
        <v>21</v>
      </c>
      <c r="E695" s="3">
        <v>28</v>
      </c>
      <c r="F695" s="3">
        <v>0.5</v>
      </c>
      <c r="G695" s="5">
        <v>1.9</v>
      </c>
      <c r="H695" s="3">
        <v>2.4</v>
      </c>
      <c r="I695" s="3">
        <v>1.55139</v>
      </c>
      <c r="J695" s="12">
        <f t="shared" si="10"/>
        <v>0.94583333333333297</v>
      </c>
    </row>
    <row r="696" spans="1:10">
      <c r="A696" s="4">
        <v>43766.916666666664</v>
      </c>
      <c r="B696">
        <v>43766</v>
      </c>
      <c r="C696" s="3">
        <v>0.91666666666666663</v>
      </c>
      <c r="D696" s="3">
        <v>22</v>
      </c>
      <c r="E696" s="3">
        <v>28</v>
      </c>
      <c r="F696" s="3">
        <v>1.3</v>
      </c>
      <c r="G696" s="5">
        <v>0.9</v>
      </c>
      <c r="H696" s="3">
        <v>2.2000000000000002</v>
      </c>
      <c r="I696" s="3">
        <v>1.55139</v>
      </c>
      <c r="J696" s="12">
        <f t="shared" si="10"/>
        <v>0.95000000000000007</v>
      </c>
    </row>
    <row r="697" spans="1:10">
      <c r="A697" s="4">
        <v>43766.958333333336</v>
      </c>
      <c r="B697">
        <v>43766</v>
      </c>
      <c r="C697" s="3">
        <v>0.95833333333333337</v>
      </c>
      <c r="D697" s="3">
        <v>23</v>
      </c>
      <c r="E697" s="3">
        <v>28</v>
      </c>
      <c r="F697" s="3">
        <v>0.4</v>
      </c>
      <c r="G697" s="5">
        <v>0.2</v>
      </c>
      <c r="H697" s="3">
        <v>0.60000000000000009</v>
      </c>
      <c r="I697" s="3">
        <v>1.55139</v>
      </c>
      <c r="J697" s="12">
        <f t="shared" si="10"/>
        <v>1.0458333333333334</v>
      </c>
    </row>
    <row r="698" spans="1:10">
      <c r="A698" s="4">
        <v>43767</v>
      </c>
      <c r="B698">
        <v>43767</v>
      </c>
      <c r="C698" s="3">
        <v>0</v>
      </c>
      <c r="D698" s="3">
        <v>0</v>
      </c>
      <c r="E698" s="3">
        <v>29</v>
      </c>
      <c r="F698" s="3">
        <v>0.4</v>
      </c>
      <c r="G698" s="5">
        <v>0.2</v>
      </c>
      <c r="H698" s="3">
        <v>0.60000000000000009</v>
      </c>
      <c r="I698" s="3">
        <v>1.55139</v>
      </c>
      <c r="J698" s="12">
        <f t="shared" si="10"/>
        <v>1.0833333333333335</v>
      </c>
    </row>
    <row r="699" spans="1:10">
      <c r="A699" s="4">
        <v>43767.041666666664</v>
      </c>
      <c r="B699">
        <v>43767</v>
      </c>
      <c r="C699" s="3">
        <v>4.1666666666666664E-2</v>
      </c>
      <c r="D699" s="3">
        <v>1</v>
      </c>
      <c r="E699" s="3">
        <v>29</v>
      </c>
      <c r="F699" s="3">
        <v>0.3</v>
      </c>
      <c r="G699" s="5">
        <v>0.2</v>
      </c>
      <c r="H699" s="3">
        <v>0.5</v>
      </c>
      <c r="I699" s="3">
        <v>1.55139</v>
      </c>
      <c r="J699" s="12">
        <f t="shared" si="10"/>
        <v>1.0833333333333335</v>
      </c>
    </row>
    <row r="700" spans="1:10">
      <c r="A700" s="4">
        <v>43767.083333333336</v>
      </c>
      <c r="B700">
        <v>43767</v>
      </c>
      <c r="C700" s="3">
        <v>8.3333333333333329E-2</v>
      </c>
      <c r="D700" s="3">
        <v>2</v>
      </c>
      <c r="E700" s="3">
        <v>29</v>
      </c>
      <c r="F700" s="3">
        <v>0.2</v>
      </c>
      <c r="G700" s="5">
        <v>0.2</v>
      </c>
      <c r="H700" s="3">
        <v>0.4</v>
      </c>
      <c r="I700" s="3">
        <v>1.55139</v>
      </c>
      <c r="J700" s="12">
        <f t="shared" si="10"/>
        <v>1.0875000000000001</v>
      </c>
    </row>
    <row r="701" spans="1:10">
      <c r="A701" s="4">
        <v>43767.125</v>
      </c>
      <c r="B701">
        <v>43767</v>
      </c>
      <c r="C701" s="3">
        <v>0.125</v>
      </c>
      <c r="D701" s="3">
        <v>3</v>
      </c>
      <c r="E701" s="3">
        <v>29</v>
      </c>
      <c r="F701" s="3">
        <v>0.2</v>
      </c>
      <c r="G701" s="5">
        <v>0.4</v>
      </c>
      <c r="H701" s="3">
        <v>0.60000000000000009</v>
      </c>
      <c r="I701" s="3">
        <v>1.55139</v>
      </c>
      <c r="J701" s="12">
        <f t="shared" si="10"/>
        <v>1.0875000000000001</v>
      </c>
    </row>
    <row r="702" spans="1:10">
      <c r="A702" s="4">
        <v>43767.166666666664</v>
      </c>
      <c r="B702">
        <v>43767</v>
      </c>
      <c r="C702" s="3">
        <v>0.16666666666666666</v>
      </c>
      <c r="D702" s="3">
        <v>4</v>
      </c>
      <c r="E702" s="3">
        <v>29</v>
      </c>
      <c r="F702" s="3">
        <v>0.2</v>
      </c>
      <c r="G702" s="5">
        <v>0.2</v>
      </c>
      <c r="H702" s="3">
        <v>0.4</v>
      </c>
      <c r="I702" s="3">
        <v>1.55139</v>
      </c>
      <c r="J702" s="12">
        <f t="shared" si="10"/>
        <v>1.0791666666666668</v>
      </c>
    </row>
    <row r="703" spans="1:10">
      <c r="A703" s="4">
        <v>43767.208333333336</v>
      </c>
      <c r="B703">
        <v>43767</v>
      </c>
      <c r="C703" s="3">
        <v>0.20833333333333334</v>
      </c>
      <c r="D703" s="3">
        <v>5</v>
      </c>
      <c r="E703" s="3">
        <v>29</v>
      </c>
      <c r="F703" s="3">
        <v>0.3</v>
      </c>
      <c r="G703" s="5">
        <v>1.1000000000000001</v>
      </c>
      <c r="H703" s="3">
        <v>1.4000000000000001</v>
      </c>
      <c r="I703" s="3">
        <v>1.55139</v>
      </c>
      <c r="J703" s="12">
        <f t="shared" si="10"/>
        <v>1.0875000000000001</v>
      </c>
    </row>
    <row r="704" spans="1:10">
      <c r="A704" s="4">
        <v>43767.25</v>
      </c>
      <c r="B704">
        <v>43767</v>
      </c>
      <c r="C704" s="3">
        <v>0.25</v>
      </c>
      <c r="D704" s="3">
        <v>6</v>
      </c>
      <c r="E704" s="3">
        <v>29</v>
      </c>
      <c r="F704" s="3">
        <v>0.8</v>
      </c>
      <c r="G704" s="5">
        <v>0.7</v>
      </c>
      <c r="H704" s="3">
        <v>1.5</v>
      </c>
      <c r="I704" s="3">
        <v>1.55139</v>
      </c>
      <c r="J704" s="12">
        <f t="shared" si="10"/>
        <v>1.1250000000000002</v>
      </c>
    </row>
    <row r="705" spans="1:10">
      <c r="A705" s="4">
        <v>43767.291666666664</v>
      </c>
      <c r="B705">
        <v>43767</v>
      </c>
      <c r="C705" s="3">
        <v>0.29166666666666669</v>
      </c>
      <c r="D705" s="3">
        <v>7</v>
      </c>
      <c r="E705" s="3">
        <v>29</v>
      </c>
      <c r="F705" s="3">
        <v>2.7</v>
      </c>
      <c r="G705" s="5">
        <v>1.4</v>
      </c>
      <c r="H705" s="3">
        <v>4.0999999999999996</v>
      </c>
      <c r="I705" s="3">
        <v>1.55139</v>
      </c>
      <c r="J705" s="12">
        <f t="shared" si="10"/>
        <v>1.1166666666666669</v>
      </c>
    </row>
    <row r="706" spans="1:10">
      <c r="A706" s="4">
        <v>43767.333333333336</v>
      </c>
      <c r="B706">
        <v>43767</v>
      </c>
      <c r="C706" s="3">
        <v>0.33333333333333331</v>
      </c>
      <c r="D706" s="3">
        <v>8</v>
      </c>
      <c r="E706" s="3">
        <v>29</v>
      </c>
      <c r="F706" s="3">
        <v>0.2</v>
      </c>
      <c r="G706" s="5">
        <v>0.4</v>
      </c>
      <c r="H706" s="3">
        <v>0.60000000000000009</v>
      </c>
      <c r="I706" s="3">
        <v>1.55139</v>
      </c>
      <c r="J706" s="12">
        <f t="shared" ref="J706:J769" si="11">AVERAGE(H706:H729)</f>
        <v>1.1208333333333333</v>
      </c>
    </row>
    <row r="707" spans="1:10">
      <c r="A707" s="4">
        <v>43767.375</v>
      </c>
      <c r="B707">
        <v>43767</v>
      </c>
      <c r="C707" s="3">
        <v>0.375</v>
      </c>
      <c r="D707" s="3">
        <v>9</v>
      </c>
      <c r="E707" s="3">
        <v>29</v>
      </c>
      <c r="F707" s="3">
        <v>0.2</v>
      </c>
      <c r="G707" s="5">
        <v>0.2</v>
      </c>
      <c r="H707" s="3">
        <v>0.4</v>
      </c>
      <c r="I707" s="3">
        <v>1.55139</v>
      </c>
      <c r="J707" s="12">
        <f t="shared" si="11"/>
        <v>1.1583333333333334</v>
      </c>
    </row>
    <row r="708" spans="1:10">
      <c r="A708" s="4">
        <v>43767.416666666664</v>
      </c>
      <c r="B708">
        <v>43767</v>
      </c>
      <c r="C708" s="3">
        <v>0.41666666666666669</v>
      </c>
      <c r="D708" s="3">
        <v>10</v>
      </c>
      <c r="E708" s="3">
        <v>29</v>
      </c>
      <c r="F708" s="3">
        <v>0.2</v>
      </c>
      <c r="G708" s="5">
        <v>0.2</v>
      </c>
      <c r="H708" s="3">
        <v>0.4</v>
      </c>
      <c r="I708" s="3">
        <v>1.55139</v>
      </c>
      <c r="J708" s="12">
        <f t="shared" si="11"/>
        <v>1.1541666666666668</v>
      </c>
    </row>
    <row r="709" spans="1:10">
      <c r="A709" s="4">
        <v>43767.458333333336</v>
      </c>
      <c r="B709">
        <v>43767</v>
      </c>
      <c r="C709" s="3">
        <v>0.45833333333333331</v>
      </c>
      <c r="D709" s="3">
        <v>11</v>
      </c>
      <c r="E709" s="3">
        <v>29</v>
      </c>
      <c r="F709" s="3">
        <v>0.2</v>
      </c>
      <c r="G709" s="5">
        <v>0.2</v>
      </c>
      <c r="H709" s="3">
        <v>0.4</v>
      </c>
      <c r="I709" s="3">
        <v>1.55139</v>
      </c>
      <c r="J709" s="12">
        <f t="shared" si="11"/>
        <v>1.1500000000000001</v>
      </c>
    </row>
    <row r="710" spans="1:10">
      <c r="A710" s="4">
        <v>43767.5</v>
      </c>
      <c r="B710">
        <v>43767</v>
      </c>
      <c r="C710" s="3">
        <v>0.5</v>
      </c>
      <c r="D710" s="3">
        <v>12</v>
      </c>
      <c r="E710" s="3">
        <v>29</v>
      </c>
      <c r="F710" s="3">
        <v>0.2</v>
      </c>
      <c r="G710" s="5">
        <v>0.2</v>
      </c>
      <c r="H710" s="3">
        <v>0.4</v>
      </c>
      <c r="I710" s="3">
        <v>1.55139</v>
      </c>
      <c r="J710" s="12">
        <f t="shared" si="11"/>
        <v>1.1499999999999999</v>
      </c>
    </row>
    <row r="711" spans="1:10">
      <c r="A711" s="4">
        <v>43767.541666666664</v>
      </c>
      <c r="B711">
        <v>43767</v>
      </c>
      <c r="C711" s="3">
        <v>0.54166666666666663</v>
      </c>
      <c r="D711" s="3">
        <v>13</v>
      </c>
      <c r="E711" s="3">
        <v>29</v>
      </c>
      <c r="F711" s="3">
        <v>0.2</v>
      </c>
      <c r="G711" s="5">
        <v>0.2</v>
      </c>
      <c r="H711" s="3">
        <v>0.4</v>
      </c>
      <c r="I711" s="3">
        <v>1.55139</v>
      </c>
      <c r="J711" s="12">
        <f t="shared" si="11"/>
        <v>1.1458333333333335</v>
      </c>
    </row>
    <row r="712" spans="1:10">
      <c r="A712" s="4">
        <v>43767.583333333336</v>
      </c>
      <c r="B712">
        <v>43767</v>
      </c>
      <c r="C712" s="3">
        <v>0.58333333333333337</v>
      </c>
      <c r="D712" s="3">
        <v>14</v>
      </c>
      <c r="E712" s="3">
        <v>29</v>
      </c>
      <c r="F712" s="3">
        <v>0.2</v>
      </c>
      <c r="G712" s="5">
        <v>1.1000000000000001</v>
      </c>
      <c r="H712" s="3">
        <v>1.3</v>
      </c>
      <c r="I712" s="3">
        <v>1.55139</v>
      </c>
      <c r="J712" s="12">
        <f t="shared" si="11"/>
        <v>1.1458333333333333</v>
      </c>
    </row>
    <row r="713" spans="1:10">
      <c r="A713" s="4">
        <v>43767.625</v>
      </c>
      <c r="B713">
        <v>43767</v>
      </c>
      <c r="C713" s="3">
        <v>0.625</v>
      </c>
      <c r="D713" s="3">
        <v>15</v>
      </c>
      <c r="E713" s="3">
        <v>29</v>
      </c>
      <c r="F713" s="3">
        <v>0.2</v>
      </c>
      <c r="G713" s="5">
        <v>0.2</v>
      </c>
      <c r="H713" s="3">
        <v>0.4</v>
      </c>
      <c r="I713" s="3">
        <v>1.55139</v>
      </c>
      <c r="J713" s="12">
        <f t="shared" si="11"/>
        <v>1.1083333333333332</v>
      </c>
    </row>
    <row r="714" spans="1:10">
      <c r="A714" s="4">
        <v>43767.666666666664</v>
      </c>
      <c r="B714">
        <v>43767</v>
      </c>
      <c r="C714" s="3">
        <v>0.66666666666666663</v>
      </c>
      <c r="D714" s="3">
        <v>16</v>
      </c>
      <c r="E714" s="3">
        <v>29</v>
      </c>
      <c r="F714" s="3">
        <v>0.2</v>
      </c>
      <c r="G714" s="5">
        <v>0.6</v>
      </c>
      <c r="H714" s="3">
        <v>0.8</v>
      </c>
      <c r="I714" s="3">
        <v>1.55139</v>
      </c>
      <c r="J714" s="12">
        <f t="shared" si="11"/>
        <v>1.1458333333333333</v>
      </c>
    </row>
    <row r="715" spans="1:10">
      <c r="A715" s="4">
        <v>43767.708333333336</v>
      </c>
      <c r="B715">
        <v>43767</v>
      </c>
      <c r="C715" s="3">
        <v>0.70833333333333337</v>
      </c>
      <c r="D715" s="3">
        <v>17</v>
      </c>
      <c r="E715" s="3">
        <v>29</v>
      </c>
      <c r="F715" s="3">
        <v>0.3</v>
      </c>
      <c r="G715" s="5">
        <v>0.5</v>
      </c>
      <c r="H715" s="3">
        <v>0.8</v>
      </c>
      <c r="I715" s="3">
        <v>1.55139</v>
      </c>
      <c r="J715" s="12">
        <f t="shared" si="11"/>
        <v>1.1458333333333333</v>
      </c>
    </row>
    <row r="716" spans="1:10">
      <c r="A716" s="4">
        <v>43767.75</v>
      </c>
      <c r="B716">
        <v>43767</v>
      </c>
      <c r="C716" s="3">
        <v>0.75</v>
      </c>
      <c r="D716" s="3">
        <v>18</v>
      </c>
      <c r="E716" s="3">
        <v>29</v>
      </c>
      <c r="F716" s="3">
        <v>0.4</v>
      </c>
      <c r="G716" s="5">
        <v>0.6</v>
      </c>
      <c r="H716" s="3">
        <v>1</v>
      </c>
      <c r="I716" s="3">
        <v>1.55139</v>
      </c>
      <c r="J716" s="12">
        <f t="shared" si="11"/>
        <v>1.1458333333333333</v>
      </c>
    </row>
    <row r="717" spans="1:10">
      <c r="A717" s="4">
        <v>43767.791666666664</v>
      </c>
      <c r="B717">
        <v>43767</v>
      </c>
      <c r="C717" s="3">
        <v>0.79166666666666663</v>
      </c>
      <c r="D717" s="3">
        <v>19</v>
      </c>
      <c r="E717" s="3">
        <v>29</v>
      </c>
      <c r="F717" s="3">
        <v>0.2</v>
      </c>
      <c r="G717" s="5">
        <v>0.2</v>
      </c>
      <c r="H717" s="3">
        <v>0.4</v>
      </c>
      <c r="I717" s="3">
        <v>1.55139</v>
      </c>
      <c r="J717" s="12">
        <f t="shared" si="11"/>
        <v>1.1291666666666667</v>
      </c>
    </row>
    <row r="718" spans="1:10">
      <c r="A718" s="4">
        <v>43767.833333333336</v>
      </c>
      <c r="B718">
        <v>43767</v>
      </c>
      <c r="C718" s="3">
        <v>0.83333333333333337</v>
      </c>
      <c r="D718" s="3">
        <v>20</v>
      </c>
      <c r="E718" s="3">
        <v>29</v>
      </c>
      <c r="F718" s="3">
        <v>0.5</v>
      </c>
      <c r="G718" s="5">
        <v>0.2</v>
      </c>
      <c r="H718" s="3">
        <v>0.7</v>
      </c>
      <c r="I718" s="3">
        <v>1.55139</v>
      </c>
      <c r="J718" s="12">
        <f t="shared" si="11"/>
        <v>1.1333333333333333</v>
      </c>
    </row>
    <row r="719" spans="1:10">
      <c r="A719" s="4">
        <v>43767.875</v>
      </c>
      <c r="B719">
        <v>43767</v>
      </c>
      <c r="C719" s="3">
        <v>0.875</v>
      </c>
      <c r="D719" s="3">
        <v>21</v>
      </c>
      <c r="E719" s="3">
        <v>29</v>
      </c>
      <c r="F719" s="3">
        <v>1.3</v>
      </c>
      <c r="G719" s="5">
        <v>1.2</v>
      </c>
      <c r="H719" s="3">
        <v>2.5</v>
      </c>
      <c r="I719" s="3">
        <v>1.55139</v>
      </c>
      <c r="J719" s="12">
        <f t="shared" si="11"/>
        <v>1.125</v>
      </c>
    </row>
    <row r="720" spans="1:10">
      <c r="A720" s="4">
        <v>43767.916666666664</v>
      </c>
      <c r="B720">
        <v>43767</v>
      </c>
      <c r="C720" s="3">
        <v>0.91666666666666663</v>
      </c>
      <c r="D720" s="3">
        <v>22</v>
      </c>
      <c r="E720" s="3">
        <v>29</v>
      </c>
      <c r="F720" s="3">
        <v>2.8</v>
      </c>
      <c r="G720" s="5">
        <v>1.7</v>
      </c>
      <c r="H720" s="3">
        <v>4.5</v>
      </c>
      <c r="I720" s="3">
        <v>1.55139</v>
      </c>
      <c r="J720" s="12">
        <f t="shared" si="11"/>
        <v>1.0416666666666667</v>
      </c>
    </row>
    <row r="721" spans="1:10">
      <c r="A721" s="4">
        <v>43767.958333333336</v>
      </c>
      <c r="B721">
        <v>43767</v>
      </c>
      <c r="C721" s="3">
        <v>0.95833333333333337</v>
      </c>
      <c r="D721" s="3">
        <v>23</v>
      </c>
      <c r="E721" s="3">
        <v>29</v>
      </c>
      <c r="F721" s="3">
        <v>1.1000000000000001</v>
      </c>
      <c r="G721" s="5">
        <v>0.4</v>
      </c>
      <c r="H721" s="3">
        <v>1.5</v>
      </c>
      <c r="I721" s="3">
        <v>1.55139</v>
      </c>
      <c r="J721" s="12">
        <f t="shared" si="11"/>
        <v>0.90416666666666679</v>
      </c>
    </row>
    <row r="722" spans="1:10">
      <c r="A722" s="4">
        <v>43768</v>
      </c>
      <c r="B722">
        <v>43768</v>
      </c>
      <c r="C722" s="3">
        <v>0</v>
      </c>
      <c r="D722" s="3">
        <v>0</v>
      </c>
      <c r="E722" s="3">
        <v>30</v>
      </c>
      <c r="F722" s="3">
        <v>0.2</v>
      </c>
      <c r="G722" s="5">
        <v>0.4</v>
      </c>
      <c r="H722" s="3">
        <v>0.60000000000000009</v>
      </c>
      <c r="I722" s="3">
        <v>1.55139</v>
      </c>
      <c r="J722" s="12">
        <f t="shared" si="11"/>
        <v>0.87500000000000033</v>
      </c>
    </row>
    <row r="723" spans="1:10">
      <c r="A723" s="4">
        <v>43768.041666666664</v>
      </c>
      <c r="B723">
        <v>43768</v>
      </c>
      <c r="C723" s="3">
        <v>4.1666666666666664E-2</v>
      </c>
      <c r="D723" s="3">
        <v>1</v>
      </c>
      <c r="E723" s="3">
        <v>30</v>
      </c>
      <c r="F723" s="3">
        <v>0.2</v>
      </c>
      <c r="G723" s="5">
        <v>0.4</v>
      </c>
      <c r="H723" s="3">
        <v>0.60000000000000009</v>
      </c>
      <c r="I723" s="3">
        <v>1.55139</v>
      </c>
      <c r="J723" s="12">
        <f t="shared" si="11"/>
        <v>0.9125000000000002</v>
      </c>
    </row>
    <row r="724" spans="1:10">
      <c r="A724" s="4">
        <v>43768.083333333336</v>
      </c>
      <c r="B724">
        <v>43768</v>
      </c>
      <c r="C724" s="3">
        <v>8.3333333333333329E-2</v>
      </c>
      <c r="D724" s="3">
        <v>2</v>
      </c>
      <c r="E724" s="3">
        <v>30</v>
      </c>
      <c r="F724" s="3">
        <v>0.2</v>
      </c>
      <c r="G724" s="5">
        <v>0.2</v>
      </c>
      <c r="H724" s="3">
        <v>0.4</v>
      </c>
      <c r="I724" s="3">
        <v>1.55139</v>
      </c>
      <c r="J724" s="12">
        <f t="shared" si="11"/>
        <v>0.9125000000000002</v>
      </c>
    </row>
    <row r="725" spans="1:10">
      <c r="A725" s="4">
        <v>43768.125</v>
      </c>
      <c r="B725">
        <v>43768</v>
      </c>
      <c r="C725" s="3">
        <v>0.125</v>
      </c>
      <c r="D725" s="3">
        <v>3</v>
      </c>
      <c r="E725" s="3">
        <v>30</v>
      </c>
      <c r="F725" s="3">
        <v>0.2</v>
      </c>
      <c r="G725" s="5">
        <v>0.2</v>
      </c>
      <c r="H725" s="3">
        <v>0.4</v>
      </c>
      <c r="I725" s="3">
        <v>1.55139</v>
      </c>
      <c r="J725" s="12">
        <f t="shared" si="11"/>
        <v>0.9125000000000002</v>
      </c>
    </row>
    <row r="726" spans="1:10">
      <c r="A726" s="4">
        <v>43768.166666666664</v>
      </c>
      <c r="B726">
        <v>43768</v>
      </c>
      <c r="C726" s="3">
        <v>0.16666666666666666</v>
      </c>
      <c r="D726" s="3">
        <v>4</v>
      </c>
      <c r="E726" s="3">
        <v>30</v>
      </c>
      <c r="F726" s="3">
        <v>0.4</v>
      </c>
      <c r="G726" s="5">
        <v>0.2</v>
      </c>
      <c r="H726" s="3">
        <v>0.60000000000000009</v>
      </c>
      <c r="I726" s="3">
        <v>1.55139</v>
      </c>
      <c r="J726" s="12">
        <f t="shared" si="11"/>
        <v>0.9208333333333335</v>
      </c>
    </row>
    <row r="727" spans="1:10">
      <c r="A727" s="4">
        <v>43768.208333333336</v>
      </c>
      <c r="B727">
        <v>43768</v>
      </c>
      <c r="C727" s="3">
        <v>0.20833333333333334</v>
      </c>
      <c r="D727" s="3">
        <v>5</v>
      </c>
      <c r="E727" s="3">
        <v>30</v>
      </c>
      <c r="F727" s="3">
        <v>1.6</v>
      </c>
      <c r="G727" s="5">
        <v>0.7</v>
      </c>
      <c r="H727" s="3">
        <v>2.2999999999999998</v>
      </c>
      <c r="I727" s="3">
        <v>1.55139</v>
      </c>
      <c r="J727" s="12">
        <f t="shared" si="11"/>
        <v>0.9125000000000002</v>
      </c>
    </row>
    <row r="728" spans="1:10">
      <c r="A728" s="4">
        <v>43768.25</v>
      </c>
      <c r="B728">
        <v>43768</v>
      </c>
      <c r="C728" s="3">
        <v>0.25</v>
      </c>
      <c r="D728" s="3">
        <v>6</v>
      </c>
      <c r="E728" s="3">
        <v>30</v>
      </c>
      <c r="F728" s="3">
        <v>0.7</v>
      </c>
      <c r="G728" s="5">
        <v>0.6</v>
      </c>
      <c r="H728" s="3">
        <v>1.2999999999999998</v>
      </c>
      <c r="I728" s="3">
        <v>1.55139</v>
      </c>
      <c r="J728" s="12">
        <f t="shared" si="11"/>
        <v>0.84166666666666679</v>
      </c>
    </row>
    <row r="729" spans="1:10">
      <c r="A729" s="4">
        <v>43768.291666666664</v>
      </c>
      <c r="B729">
        <v>43768</v>
      </c>
      <c r="C729" s="3">
        <v>0.29166666666666669</v>
      </c>
      <c r="D729" s="3">
        <v>7</v>
      </c>
      <c r="E729" s="3">
        <v>30</v>
      </c>
      <c r="F729" s="3">
        <v>1.3</v>
      </c>
      <c r="G729" s="5">
        <v>2.9</v>
      </c>
      <c r="H729" s="3">
        <v>4.2</v>
      </c>
      <c r="I729" s="3">
        <v>1.55139</v>
      </c>
      <c r="J729" s="12">
        <f t="shared" si="11"/>
        <v>0.83333333333333359</v>
      </c>
    </row>
    <row r="730" spans="1:10">
      <c r="A730" s="4">
        <v>43768.333333333336</v>
      </c>
      <c r="B730">
        <v>43768</v>
      </c>
      <c r="C730" s="3">
        <v>0.33333333333333331</v>
      </c>
      <c r="D730" s="3">
        <v>8</v>
      </c>
      <c r="E730" s="3">
        <v>30</v>
      </c>
      <c r="F730" s="3">
        <v>1.1000000000000001</v>
      </c>
      <c r="G730" s="5">
        <v>0.4</v>
      </c>
      <c r="H730" s="3">
        <v>1.5</v>
      </c>
      <c r="I730" s="3">
        <v>1.55139</v>
      </c>
      <c r="J730" s="12">
        <f t="shared" si="11"/>
        <v>0.85833333333333339</v>
      </c>
    </row>
    <row r="731" spans="1:10">
      <c r="A731" s="4">
        <v>43768.375</v>
      </c>
      <c r="B731">
        <v>43768</v>
      </c>
      <c r="C731" s="3">
        <v>0.375</v>
      </c>
      <c r="D731" s="3">
        <v>9</v>
      </c>
      <c r="E731" s="3">
        <v>30</v>
      </c>
      <c r="F731" s="3">
        <v>0.1</v>
      </c>
      <c r="G731" s="5">
        <v>0.2</v>
      </c>
      <c r="H731" s="3">
        <v>0.30000000000000004</v>
      </c>
      <c r="I731" s="3">
        <v>1.55139</v>
      </c>
      <c r="J731" s="12">
        <f t="shared" si="11"/>
        <v>0.89583333333333337</v>
      </c>
    </row>
    <row r="732" spans="1:10">
      <c r="A732" s="4">
        <v>43768.416666666664</v>
      </c>
      <c r="B732">
        <v>43768</v>
      </c>
      <c r="C732" s="3">
        <v>0.41666666666666669</v>
      </c>
      <c r="D732" s="3">
        <v>10</v>
      </c>
      <c r="E732" s="3">
        <v>30</v>
      </c>
      <c r="F732" s="3">
        <v>0.1</v>
      </c>
      <c r="G732" s="5">
        <v>0.2</v>
      </c>
      <c r="H732" s="3">
        <v>0.30000000000000004</v>
      </c>
      <c r="I732" s="3">
        <v>1.55139</v>
      </c>
      <c r="J732" s="12">
        <f t="shared" si="11"/>
        <v>0.8999999999999998</v>
      </c>
    </row>
    <row r="733" spans="1:10">
      <c r="A733" s="4">
        <v>43768.458333333336</v>
      </c>
      <c r="B733">
        <v>43768</v>
      </c>
      <c r="C733" s="3">
        <v>0.45833333333333331</v>
      </c>
      <c r="D733" s="3">
        <v>11</v>
      </c>
      <c r="E733" s="3">
        <v>30</v>
      </c>
      <c r="F733" s="3">
        <v>0.2</v>
      </c>
      <c r="G733" s="5">
        <v>0.2</v>
      </c>
      <c r="H733" s="3">
        <v>0.4</v>
      </c>
      <c r="I733" s="3">
        <v>1.55139</v>
      </c>
      <c r="J733" s="12">
        <f t="shared" si="11"/>
        <v>0.90833333333333321</v>
      </c>
    </row>
    <row r="734" spans="1:10">
      <c r="A734" s="4">
        <v>43768.5</v>
      </c>
      <c r="B734">
        <v>43768</v>
      </c>
      <c r="C734" s="3">
        <v>0.5</v>
      </c>
      <c r="D734" s="3">
        <v>12</v>
      </c>
      <c r="E734" s="3">
        <v>30</v>
      </c>
      <c r="F734" s="3">
        <v>0.2</v>
      </c>
      <c r="G734" s="5">
        <v>0.1</v>
      </c>
      <c r="H734" s="3">
        <v>0.30000000000000004</v>
      </c>
      <c r="I734" s="3">
        <v>1.55139</v>
      </c>
      <c r="J734" s="12">
        <f t="shared" si="11"/>
        <v>0.90833333333333321</v>
      </c>
    </row>
    <row r="735" spans="1:10">
      <c r="A735" s="4">
        <v>43768.541666666664</v>
      </c>
      <c r="B735">
        <v>43768</v>
      </c>
      <c r="C735" s="3">
        <v>0.54166666666666663</v>
      </c>
      <c r="D735" s="3">
        <v>13</v>
      </c>
      <c r="E735" s="3">
        <v>30</v>
      </c>
      <c r="F735" s="3">
        <v>0.2</v>
      </c>
      <c r="G735" s="5">
        <v>0.2</v>
      </c>
      <c r="H735" s="3">
        <v>0.4</v>
      </c>
      <c r="I735" s="3">
        <v>1.55139</v>
      </c>
      <c r="J735" s="12">
        <f t="shared" si="11"/>
        <v>0.91249999999999976</v>
      </c>
    </row>
    <row r="736" spans="1:10">
      <c r="A736" s="4">
        <v>43768.583333333336</v>
      </c>
      <c r="B736">
        <v>43768</v>
      </c>
      <c r="C736" s="3">
        <v>0.58333333333333337</v>
      </c>
      <c r="D736" s="3">
        <v>14</v>
      </c>
      <c r="E736" s="3">
        <v>30</v>
      </c>
      <c r="F736" s="3">
        <v>0.2</v>
      </c>
      <c r="G736" s="5">
        <v>0.2</v>
      </c>
      <c r="H736" s="3">
        <v>0.4</v>
      </c>
      <c r="I736" s="3">
        <v>1.55139</v>
      </c>
      <c r="J736" s="12">
        <f t="shared" si="11"/>
        <v>0.91666666666666641</v>
      </c>
    </row>
    <row r="737" spans="1:10">
      <c r="A737" s="4">
        <v>43768.625</v>
      </c>
      <c r="B737">
        <v>43768</v>
      </c>
      <c r="C737" s="3">
        <v>0.625</v>
      </c>
      <c r="D737" s="3">
        <v>15</v>
      </c>
      <c r="E737" s="3">
        <v>30</v>
      </c>
      <c r="F737" s="3">
        <v>0.2</v>
      </c>
      <c r="G737" s="5">
        <v>1.1000000000000001</v>
      </c>
      <c r="H737" s="3">
        <v>1.3</v>
      </c>
      <c r="I737" s="3">
        <v>1.55139</v>
      </c>
      <c r="J737" s="12">
        <f t="shared" si="11"/>
        <v>0.94999999999999973</v>
      </c>
    </row>
    <row r="738" spans="1:10">
      <c r="A738" s="4">
        <v>43768.666666666664</v>
      </c>
      <c r="B738">
        <v>43768</v>
      </c>
      <c r="C738" s="3">
        <v>0.66666666666666663</v>
      </c>
      <c r="D738" s="3">
        <v>16</v>
      </c>
      <c r="E738" s="3">
        <v>30</v>
      </c>
      <c r="F738" s="3">
        <v>0.1</v>
      </c>
      <c r="G738" s="5">
        <v>0.7</v>
      </c>
      <c r="H738" s="3">
        <v>0.79999999999999993</v>
      </c>
      <c r="I738" s="3">
        <v>1.55139</v>
      </c>
      <c r="J738" s="12">
        <f t="shared" si="11"/>
        <v>0.92083333333333328</v>
      </c>
    </row>
    <row r="739" spans="1:10">
      <c r="A739" s="4">
        <v>43768.708333333336</v>
      </c>
      <c r="B739">
        <v>43768</v>
      </c>
      <c r="C739" s="3">
        <v>0.70833333333333337</v>
      </c>
      <c r="D739" s="3">
        <v>17</v>
      </c>
      <c r="E739" s="3">
        <v>30</v>
      </c>
      <c r="F739" s="3">
        <v>0.4</v>
      </c>
      <c r="G739" s="5">
        <v>0.4</v>
      </c>
      <c r="H739" s="3">
        <v>0.8</v>
      </c>
      <c r="I739" s="3">
        <v>1.55139</v>
      </c>
      <c r="J739" s="12">
        <f t="shared" si="11"/>
        <v>0.93333333333333324</v>
      </c>
    </row>
    <row r="740" spans="1:10">
      <c r="A740" s="4">
        <v>43768.75</v>
      </c>
      <c r="B740">
        <v>43768</v>
      </c>
      <c r="C740" s="3">
        <v>0.75</v>
      </c>
      <c r="D740" s="3">
        <v>18</v>
      </c>
      <c r="E740" s="3">
        <v>30</v>
      </c>
      <c r="F740" s="3">
        <v>0.4</v>
      </c>
      <c r="G740" s="5">
        <v>0.2</v>
      </c>
      <c r="H740" s="3">
        <v>0.60000000000000009</v>
      </c>
      <c r="I740" s="3">
        <v>1.55139</v>
      </c>
      <c r="J740" s="12">
        <f t="shared" si="11"/>
        <v>0.93749999999999989</v>
      </c>
    </row>
    <row r="741" spans="1:10">
      <c r="A741" s="4">
        <v>43768.791666666664</v>
      </c>
      <c r="B741">
        <v>43768</v>
      </c>
      <c r="C741" s="3">
        <v>0.79166666666666663</v>
      </c>
      <c r="D741" s="3">
        <v>19</v>
      </c>
      <c r="E741" s="3">
        <v>30</v>
      </c>
      <c r="F741" s="3">
        <v>0.4</v>
      </c>
      <c r="G741" s="5">
        <v>0.1</v>
      </c>
      <c r="H741" s="3">
        <v>0.5</v>
      </c>
      <c r="I741" s="3">
        <v>1.55139</v>
      </c>
      <c r="J741" s="12">
        <f t="shared" si="11"/>
        <v>0.95833333333333337</v>
      </c>
    </row>
    <row r="742" spans="1:10">
      <c r="A742" s="4">
        <v>43768.833333333336</v>
      </c>
      <c r="B742">
        <v>43768</v>
      </c>
      <c r="C742" s="3">
        <v>0.83333333333333337</v>
      </c>
      <c r="D742" s="3">
        <v>20</v>
      </c>
      <c r="E742" s="3">
        <v>30</v>
      </c>
      <c r="F742" s="3">
        <v>0.2</v>
      </c>
      <c r="G742" s="5">
        <v>0.3</v>
      </c>
      <c r="H742" s="3">
        <v>0.5</v>
      </c>
      <c r="I742" s="3">
        <v>1.55139</v>
      </c>
      <c r="J742" s="12">
        <f t="shared" si="11"/>
        <v>1.1125</v>
      </c>
    </row>
    <row r="743" spans="1:10">
      <c r="A743" s="4">
        <v>43768.875</v>
      </c>
      <c r="B743">
        <v>43768</v>
      </c>
      <c r="C743" s="3">
        <v>0.875</v>
      </c>
      <c r="D743" s="3">
        <v>21</v>
      </c>
      <c r="E743" s="3">
        <v>30</v>
      </c>
      <c r="F743" s="3">
        <v>0.2</v>
      </c>
      <c r="G743" s="5">
        <v>0.3</v>
      </c>
      <c r="H743" s="3">
        <v>0.5</v>
      </c>
      <c r="I743" s="3">
        <v>1.55139</v>
      </c>
      <c r="J743" s="12">
        <f t="shared" si="11"/>
        <v>1.3416666666666668</v>
      </c>
    </row>
    <row r="744" spans="1:10">
      <c r="A744" s="4">
        <v>43768.916666666664</v>
      </c>
      <c r="B744">
        <v>43768</v>
      </c>
      <c r="C744" s="3">
        <v>0.91666666666666663</v>
      </c>
      <c r="D744" s="3">
        <v>22</v>
      </c>
      <c r="E744" s="3">
        <v>30</v>
      </c>
      <c r="F744" s="3">
        <v>0.6</v>
      </c>
      <c r="G744" s="5">
        <v>0.6</v>
      </c>
      <c r="H744" s="3">
        <v>1.2</v>
      </c>
      <c r="I744" s="3">
        <v>1.55139</v>
      </c>
      <c r="J744" s="12">
        <f t="shared" si="11"/>
        <v>1.4541666666666668</v>
      </c>
    </row>
    <row r="745" spans="1:10">
      <c r="A745" s="4">
        <v>43768.958333333336</v>
      </c>
      <c r="B745">
        <v>43768</v>
      </c>
      <c r="C745" s="3">
        <v>0.95833333333333337</v>
      </c>
      <c r="D745" s="3">
        <v>23</v>
      </c>
      <c r="E745" s="3">
        <v>30</v>
      </c>
      <c r="F745" s="3">
        <v>0.2</v>
      </c>
      <c r="G745" s="5">
        <v>0.6</v>
      </c>
      <c r="H745" s="3">
        <v>0.8</v>
      </c>
      <c r="I745" s="3">
        <v>1.55139</v>
      </c>
      <c r="J745" s="12">
        <f t="shared" si="11"/>
        <v>1.5083333333333335</v>
      </c>
    </row>
    <row r="746" spans="1:10">
      <c r="A746" s="4">
        <v>43769</v>
      </c>
      <c r="B746">
        <v>43769</v>
      </c>
      <c r="C746" s="3">
        <v>0</v>
      </c>
      <c r="D746" s="3">
        <v>0</v>
      </c>
      <c r="E746" s="3">
        <v>31</v>
      </c>
      <c r="F746" s="3">
        <v>1.3</v>
      </c>
      <c r="G746" s="5">
        <v>0.2</v>
      </c>
      <c r="H746" s="3">
        <v>1.5</v>
      </c>
      <c r="I746" s="3">
        <v>1.55139</v>
      </c>
      <c r="J746" s="12">
        <f t="shared" si="11"/>
        <v>1.5541666666666669</v>
      </c>
    </row>
    <row r="747" spans="1:10">
      <c r="A747" s="4">
        <v>43769.041666666664</v>
      </c>
      <c r="B747">
        <v>43769</v>
      </c>
      <c r="C747" s="3">
        <v>4.1666666666666664E-2</v>
      </c>
      <c r="D747" s="3">
        <v>1</v>
      </c>
      <c r="E747" s="3">
        <v>31</v>
      </c>
      <c r="F747" s="3">
        <v>0.2</v>
      </c>
      <c r="G747" s="5">
        <v>0.4</v>
      </c>
      <c r="H747" s="3">
        <v>0.60000000000000009</v>
      </c>
      <c r="I747" s="3">
        <v>1.55139</v>
      </c>
      <c r="J747" s="12">
        <f t="shared" si="11"/>
        <v>1.5166666666666666</v>
      </c>
    </row>
    <row r="748" spans="1:10">
      <c r="A748" s="4">
        <v>43769.083333333336</v>
      </c>
      <c r="B748">
        <v>43769</v>
      </c>
      <c r="C748" s="3">
        <v>8.3333333333333329E-2</v>
      </c>
      <c r="D748" s="3">
        <v>2</v>
      </c>
      <c r="E748" s="3">
        <v>31</v>
      </c>
      <c r="F748" s="3">
        <v>0.2</v>
      </c>
      <c r="G748" s="5">
        <v>0.2</v>
      </c>
      <c r="H748" s="3">
        <v>0.4</v>
      </c>
      <c r="I748" s="3">
        <v>1.55139</v>
      </c>
      <c r="J748" s="12">
        <f t="shared" si="11"/>
        <v>1.5125</v>
      </c>
    </row>
    <row r="749" spans="1:10">
      <c r="A749" s="4">
        <v>43769.125</v>
      </c>
      <c r="B749">
        <v>43769</v>
      </c>
      <c r="C749" s="3">
        <v>0.125</v>
      </c>
      <c r="D749" s="3">
        <v>3</v>
      </c>
      <c r="E749" s="3">
        <v>31</v>
      </c>
      <c r="F749" s="3">
        <v>0.2</v>
      </c>
      <c r="G749" s="5">
        <v>0.4</v>
      </c>
      <c r="H749" s="3">
        <v>0.60000000000000009</v>
      </c>
      <c r="I749" s="3">
        <v>1.55139</v>
      </c>
      <c r="J749" s="12">
        <f t="shared" si="11"/>
        <v>1.5208333333333333</v>
      </c>
    </row>
    <row r="750" spans="1:10">
      <c r="A750" s="4">
        <v>43769.166666666664</v>
      </c>
      <c r="B750">
        <v>43769</v>
      </c>
      <c r="C750" s="3">
        <v>0.16666666666666666</v>
      </c>
      <c r="D750" s="3">
        <v>4</v>
      </c>
      <c r="E750" s="3">
        <v>31</v>
      </c>
      <c r="F750" s="3">
        <v>0.2</v>
      </c>
      <c r="G750" s="5">
        <v>0.2</v>
      </c>
      <c r="H750" s="3">
        <v>0.4</v>
      </c>
      <c r="I750" s="3">
        <v>1.55139</v>
      </c>
      <c r="J750" s="12">
        <f t="shared" si="11"/>
        <v>1.5208333333333333</v>
      </c>
    </row>
    <row r="751" spans="1:10">
      <c r="A751" s="4">
        <v>43769.208333333336</v>
      </c>
      <c r="B751">
        <v>43769</v>
      </c>
      <c r="C751" s="3">
        <v>0.20833333333333334</v>
      </c>
      <c r="D751" s="3">
        <v>5</v>
      </c>
      <c r="E751" s="3">
        <v>31</v>
      </c>
      <c r="F751" s="3">
        <v>0.4</v>
      </c>
      <c r="G751" s="5">
        <v>0.2</v>
      </c>
      <c r="H751" s="3">
        <v>0.60000000000000009</v>
      </c>
      <c r="I751" s="3">
        <v>1.55139</v>
      </c>
      <c r="J751" s="12">
        <f t="shared" si="11"/>
        <v>1.5291666666666668</v>
      </c>
    </row>
    <row r="752" spans="1:10">
      <c r="A752" s="4">
        <v>43769.25</v>
      </c>
      <c r="B752">
        <v>43769</v>
      </c>
      <c r="C752" s="3">
        <v>0.25</v>
      </c>
      <c r="D752" s="3">
        <v>6</v>
      </c>
      <c r="E752" s="3">
        <v>31</v>
      </c>
      <c r="F752" s="3">
        <v>0.4</v>
      </c>
      <c r="G752" s="5">
        <v>0.7</v>
      </c>
      <c r="H752" s="3">
        <v>1.1000000000000001</v>
      </c>
      <c r="I752" s="3">
        <v>1.55139</v>
      </c>
      <c r="J752" s="12">
        <f t="shared" si="11"/>
        <v>1.5208333333333337</v>
      </c>
    </row>
    <row r="753" spans="1:10">
      <c r="A753" s="4">
        <v>43769.291666666664</v>
      </c>
      <c r="B753">
        <v>43769</v>
      </c>
      <c r="C753" s="3">
        <v>0.29166666666666669</v>
      </c>
      <c r="D753" s="3">
        <v>7</v>
      </c>
      <c r="E753" s="3">
        <v>31</v>
      </c>
      <c r="F753" s="3">
        <v>2.1</v>
      </c>
      <c r="G753" s="5">
        <v>2.7</v>
      </c>
      <c r="H753" s="3">
        <v>4.8000000000000007</v>
      </c>
      <c r="I753" s="3">
        <v>1.55139</v>
      </c>
      <c r="J753" s="12">
        <f t="shared" si="11"/>
        <v>1.5458333333333336</v>
      </c>
    </row>
    <row r="754" spans="1:10">
      <c r="A754" s="4">
        <v>43769.333333333336</v>
      </c>
      <c r="B754">
        <v>43769</v>
      </c>
      <c r="C754" s="3">
        <v>0.33333333333333331</v>
      </c>
      <c r="D754" s="3">
        <v>8</v>
      </c>
      <c r="E754" s="3">
        <v>31</v>
      </c>
      <c r="F754" s="3">
        <v>2</v>
      </c>
      <c r="G754" s="5">
        <v>0.4</v>
      </c>
      <c r="H754" s="3">
        <v>2.4</v>
      </c>
      <c r="I754" s="3">
        <v>1.55139</v>
      </c>
      <c r="J754" s="12">
        <f t="shared" si="11"/>
        <v>1.4625000000000001</v>
      </c>
    </row>
    <row r="755" spans="1:10">
      <c r="A755" s="4">
        <v>43769.375</v>
      </c>
      <c r="B755">
        <v>43769</v>
      </c>
      <c r="C755" s="3">
        <v>0.375</v>
      </c>
      <c r="D755" s="3">
        <v>9</v>
      </c>
      <c r="E755" s="3">
        <v>31</v>
      </c>
      <c r="F755" s="3">
        <v>0.2</v>
      </c>
      <c r="G755" s="5">
        <v>0.2</v>
      </c>
      <c r="H755" s="3">
        <v>0.4</v>
      </c>
      <c r="I755" s="3">
        <v>1.55139</v>
      </c>
      <c r="J755" s="12">
        <f t="shared" si="11"/>
        <v>1.4583333333333333</v>
      </c>
    </row>
    <row r="756" spans="1:10">
      <c r="A756" s="4">
        <v>43769.416666666664</v>
      </c>
      <c r="B756">
        <v>43769</v>
      </c>
      <c r="C756" s="3">
        <v>0.41666666666666669</v>
      </c>
      <c r="D756" s="3">
        <v>10</v>
      </c>
      <c r="E756" s="3">
        <v>31</v>
      </c>
      <c r="F756" s="3">
        <v>0.2</v>
      </c>
      <c r="G756" s="5">
        <v>0.3</v>
      </c>
      <c r="H756" s="3">
        <v>0.5</v>
      </c>
      <c r="I756" s="3">
        <v>1.55139</v>
      </c>
      <c r="J756" s="12">
        <f t="shared" si="11"/>
        <v>1.4791666666666667</v>
      </c>
    </row>
    <row r="757" spans="1:10">
      <c r="A757" s="4">
        <v>43769.458333333336</v>
      </c>
      <c r="B757">
        <v>43769</v>
      </c>
      <c r="C757" s="3">
        <v>0.45833333333333331</v>
      </c>
      <c r="D757" s="3">
        <v>11</v>
      </c>
      <c r="E757" s="3">
        <v>31</v>
      </c>
      <c r="F757" s="3">
        <v>0.2</v>
      </c>
      <c r="G757" s="5">
        <v>0.2</v>
      </c>
      <c r="H757" s="3">
        <v>0.4</v>
      </c>
      <c r="I757" s="3">
        <v>1.55139</v>
      </c>
      <c r="J757" s="12">
        <f t="shared" si="11"/>
        <v>1.4708333333333332</v>
      </c>
    </row>
    <row r="758" spans="1:10">
      <c r="A758" s="4">
        <v>43769.5</v>
      </c>
      <c r="B758">
        <v>43769</v>
      </c>
      <c r="C758" s="3">
        <v>0.5</v>
      </c>
      <c r="D758" s="3">
        <v>12</v>
      </c>
      <c r="E758" s="3">
        <v>31</v>
      </c>
      <c r="F758" s="3">
        <v>0.2</v>
      </c>
      <c r="G758" s="5">
        <v>0.2</v>
      </c>
      <c r="H758" s="3">
        <v>0.4</v>
      </c>
      <c r="I758" s="3">
        <v>1.55139</v>
      </c>
      <c r="J758" s="12">
        <f t="shared" si="11"/>
        <v>1.4666666666666666</v>
      </c>
    </row>
    <row r="759" spans="1:10">
      <c r="A759" s="4">
        <v>43769.541666666664</v>
      </c>
      <c r="B759">
        <v>43769</v>
      </c>
      <c r="C759" s="3">
        <v>0.54166666666666663</v>
      </c>
      <c r="D759" s="3">
        <v>13</v>
      </c>
      <c r="E759" s="3">
        <v>31</v>
      </c>
      <c r="F759" s="3">
        <v>0.1</v>
      </c>
      <c r="G759" s="5">
        <v>0.4</v>
      </c>
      <c r="H759" s="3">
        <v>0.5</v>
      </c>
      <c r="I759" s="3">
        <v>1.55139</v>
      </c>
      <c r="J759" s="12">
        <f t="shared" si="11"/>
        <v>1.4624999999999997</v>
      </c>
    </row>
    <row r="760" spans="1:10">
      <c r="A760" s="4">
        <v>43769.583333333336</v>
      </c>
      <c r="B760">
        <v>43769</v>
      </c>
      <c r="C760" s="3">
        <v>0.58333333333333337</v>
      </c>
      <c r="D760" s="3">
        <v>14</v>
      </c>
      <c r="E760" s="3">
        <v>31</v>
      </c>
      <c r="F760" s="3">
        <v>0.1</v>
      </c>
      <c r="G760" s="5">
        <v>1.1000000000000001</v>
      </c>
      <c r="H760" s="3">
        <v>1.2000000000000002</v>
      </c>
      <c r="I760" s="3">
        <v>1.55139</v>
      </c>
      <c r="J760" s="12">
        <f t="shared" si="11"/>
        <v>1.458333333333333</v>
      </c>
    </row>
    <row r="761" spans="1:10">
      <c r="A761" s="4">
        <v>43769.625</v>
      </c>
      <c r="B761">
        <v>43769</v>
      </c>
      <c r="C761" s="3">
        <v>0.625</v>
      </c>
      <c r="D761" s="3">
        <v>15</v>
      </c>
      <c r="E761" s="3">
        <v>31</v>
      </c>
      <c r="F761" s="3">
        <v>0.4</v>
      </c>
      <c r="G761" s="5">
        <v>0.2</v>
      </c>
      <c r="H761" s="3">
        <v>0.60000000000000009</v>
      </c>
      <c r="I761" s="3">
        <v>1.55139</v>
      </c>
      <c r="J761" s="12">
        <f t="shared" si="11"/>
        <v>1.4208333333333332</v>
      </c>
    </row>
    <row r="762" spans="1:10">
      <c r="A762" s="4">
        <v>43769.666666666664</v>
      </c>
      <c r="B762">
        <v>43769</v>
      </c>
      <c r="C762" s="3">
        <v>0.66666666666666663</v>
      </c>
      <c r="D762" s="3">
        <v>16</v>
      </c>
      <c r="E762" s="3">
        <v>31</v>
      </c>
      <c r="F762" s="3">
        <v>0.4</v>
      </c>
      <c r="G762" s="5">
        <v>0.7</v>
      </c>
      <c r="H762" s="3">
        <v>1.1000000000000001</v>
      </c>
      <c r="I762" s="3">
        <v>1.55139</v>
      </c>
      <c r="J762" s="12">
        <f t="shared" si="11"/>
        <v>1.4499999999999995</v>
      </c>
    </row>
    <row r="763" spans="1:10">
      <c r="A763" s="4">
        <v>43769.708333333336</v>
      </c>
      <c r="B763">
        <v>43769</v>
      </c>
      <c r="C763" s="3">
        <v>0.70833333333333337</v>
      </c>
      <c r="D763" s="3">
        <v>17</v>
      </c>
      <c r="E763" s="3">
        <v>31</v>
      </c>
      <c r="F763" s="3">
        <v>0.4</v>
      </c>
      <c r="G763" s="5">
        <v>0.5</v>
      </c>
      <c r="H763" s="3">
        <v>0.9</v>
      </c>
      <c r="I763" s="3">
        <v>1.55139</v>
      </c>
      <c r="J763" s="12">
        <f t="shared" si="11"/>
        <v>1.4249999999999998</v>
      </c>
    </row>
    <row r="764" spans="1:10">
      <c r="A764" s="4">
        <v>43769.75</v>
      </c>
      <c r="B764">
        <v>43769</v>
      </c>
      <c r="C764" s="3">
        <v>0.75</v>
      </c>
      <c r="D764" s="3">
        <v>18</v>
      </c>
      <c r="E764" s="3">
        <v>31</v>
      </c>
      <c r="F764" s="3">
        <v>0.5</v>
      </c>
      <c r="G764" s="5">
        <v>0.6</v>
      </c>
      <c r="H764" s="3">
        <v>1.1000000000000001</v>
      </c>
      <c r="I764" s="3">
        <v>1.55139</v>
      </c>
      <c r="J764" s="12">
        <f t="shared" si="11"/>
        <v>1.4208333333333334</v>
      </c>
    </row>
    <row r="765" spans="1:10">
      <c r="A765" s="4">
        <v>43769.791666666664</v>
      </c>
      <c r="B765">
        <v>43769</v>
      </c>
      <c r="C765" s="3">
        <v>0.79166666666666663</v>
      </c>
      <c r="D765" s="3">
        <v>19</v>
      </c>
      <c r="E765" s="3">
        <v>31</v>
      </c>
      <c r="F765" s="3">
        <v>1.3</v>
      </c>
      <c r="G765" s="5">
        <v>2.9</v>
      </c>
      <c r="H765" s="3">
        <v>4.2</v>
      </c>
      <c r="I765" s="3">
        <v>1.55139</v>
      </c>
      <c r="J765" s="12">
        <f t="shared" si="11"/>
        <v>1.4000000000000001</v>
      </c>
    </row>
    <row r="766" spans="1:10">
      <c r="A766" s="4">
        <v>43769.833333333336</v>
      </c>
      <c r="B766">
        <v>43769</v>
      </c>
      <c r="C766" s="3">
        <v>0.83333333333333337</v>
      </c>
      <c r="D766" s="3">
        <v>20</v>
      </c>
      <c r="E766" s="3">
        <v>31</v>
      </c>
      <c r="F766" s="3">
        <v>2.6</v>
      </c>
      <c r="G766" s="5">
        <v>3.4</v>
      </c>
      <c r="H766" s="3">
        <v>6</v>
      </c>
      <c r="I766" s="3">
        <v>1.55139</v>
      </c>
      <c r="J766" s="12">
        <f t="shared" si="11"/>
        <v>1.2458333333333333</v>
      </c>
    </row>
    <row r="767" spans="1:10">
      <c r="A767" s="4">
        <v>43769.875</v>
      </c>
      <c r="B767">
        <v>43769</v>
      </c>
      <c r="C767" s="3">
        <v>0.875</v>
      </c>
      <c r="D767" s="3">
        <v>21</v>
      </c>
      <c r="E767" s="3">
        <v>31</v>
      </c>
      <c r="F767" s="3">
        <v>2.1</v>
      </c>
      <c r="G767" s="5">
        <v>1.1000000000000001</v>
      </c>
      <c r="H767" s="3">
        <v>3.2</v>
      </c>
      <c r="I767" s="3">
        <v>1.55139</v>
      </c>
      <c r="J767" s="12">
        <f t="shared" si="11"/>
        <v>1.0250000000000001</v>
      </c>
    </row>
    <row r="768" spans="1:10">
      <c r="A768" s="4">
        <v>43769.916666666664</v>
      </c>
      <c r="B768">
        <v>43769</v>
      </c>
      <c r="C768" s="3">
        <v>0.91666666666666663</v>
      </c>
      <c r="D768" s="3">
        <v>22</v>
      </c>
      <c r="E768" s="3">
        <v>31</v>
      </c>
      <c r="F768" s="3">
        <v>1.3</v>
      </c>
      <c r="G768" s="5">
        <v>1.2</v>
      </c>
      <c r="H768" s="3">
        <v>2.5</v>
      </c>
      <c r="I768" s="3">
        <v>1.55139</v>
      </c>
      <c r="J768" s="12">
        <f t="shared" si="11"/>
        <v>0.95000000000000007</v>
      </c>
    </row>
    <row r="769" spans="1:10">
      <c r="A769" s="4">
        <v>43769.958333333336</v>
      </c>
      <c r="B769">
        <v>43769</v>
      </c>
      <c r="C769" s="3">
        <v>0.95833333333333337</v>
      </c>
      <c r="D769" s="3">
        <v>23</v>
      </c>
      <c r="E769" s="3">
        <v>31</v>
      </c>
      <c r="F769" s="3">
        <v>1.5</v>
      </c>
      <c r="G769" s="5">
        <v>0.4</v>
      </c>
      <c r="H769" s="3">
        <v>1.9</v>
      </c>
      <c r="I769" s="3">
        <v>1.55139</v>
      </c>
      <c r="J769" s="12">
        <f t="shared" si="11"/>
        <v>0.94583333333333341</v>
      </c>
    </row>
    <row r="770" spans="1:10">
      <c r="A770" s="4">
        <v>43770</v>
      </c>
      <c r="B770">
        <v>43770</v>
      </c>
      <c r="C770" s="3">
        <v>0</v>
      </c>
      <c r="D770" s="3">
        <v>0</v>
      </c>
      <c r="E770" s="3">
        <v>32</v>
      </c>
      <c r="F770" s="3">
        <v>0.2</v>
      </c>
      <c r="G770" s="5">
        <v>0.4</v>
      </c>
      <c r="H770" s="3">
        <v>0.60000000000000009</v>
      </c>
      <c r="I770" s="3">
        <v>1.55139</v>
      </c>
      <c r="J770" s="12">
        <f t="shared" ref="J770:J833" si="12">AVERAGE(H770:H793)</f>
        <v>0.89166666666666672</v>
      </c>
    </row>
    <row r="771" spans="1:10">
      <c r="A771" s="4">
        <v>43770.041666666664</v>
      </c>
      <c r="B771">
        <v>43770</v>
      </c>
      <c r="C771" s="3">
        <v>4.1666666666666664E-2</v>
      </c>
      <c r="D771" s="3">
        <v>1</v>
      </c>
      <c r="E771" s="3">
        <v>32</v>
      </c>
      <c r="F771" s="3">
        <v>0.3</v>
      </c>
      <c r="G771" s="5">
        <v>0.2</v>
      </c>
      <c r="H771" s="3">
        <v>0.5</v>
      </c>
      <c r="I771" s="3">
        <v>1.55139</v>
      </c>
      <c r="J771" s="12">
        <f t="shared" si="12"/>
        <v>0.89166666666666694</v>
      </c>
    </row>
    <row r="772" spans="1:10">
      <c r="A772" s="4">
        <v>43770.083333333336</v>
      </c>
      <c r="B772">
        <v>43770</v>
      </c>
      <c r="C772" s="3">
        <v>8.3333333333333329E-2</v>
      </c>
      <c r="D772" s="3">
        <v>2</v>
      </c>
      <c r="E772" s="3">
        <v>32</v>
      </c>
      <c r="F772" s="3">
        <v>0.3</v>
      </c>
      <c r="G772" s="5">
        <v>0.3</v>
      </c>
      <c r="H772" s="3">
        <v>0.6</v>
      </c>
      <c r="I772" s="3">
        <v>1.55139</v>
      </c>
      <c r="J772" s="12">
        <f t="shared" si="12"/>
        <v>0.89166666666666694</v>
      </c>
    </row>
    <row r="773" spans="1:10">
      <c r="A773" s="4">
        <v>43770.125</v>
      </c>
      <c r="B773">
        <v>43770</v>
      </c>
      <c r="C773" s="3">
        <v>0.125</v>
      </c>
      <c r="D773" s="3">
        <v>3</v>
      </c>
      <c r="E773" s="3">
        <v>32</v>
      </c>
      <c r="F773" s="3">
        <v>0.3</v>
      </c>
      <c r="G773" s="5">
        <v>0.3</v>
      </c>
      <c r="H773" s="3">
        <v>0.6</v>
      </c>
      <c r="I773" s="3">
        <v>1.55139</v>
      </c>
      <c r="J773" s="12">
        <f t="shared" si="12"/>
        <v>0.88750000000000018</v>
      </c>
    </row>
    <row r="774" spans="1:10">
      <c r="A774" s="4">
        <v>43770.166666666664</v>
      </c>
      <c r="B774">
        <v>43770</v>
      </c>
      <c r="C774" s="3">
        <v>0.16666666666666666</v>
      </c>
      <c r="D774" s="3">
        <v>4</v>
      </c>
      <c r="E774" s="3">
        <v>32</v>
      </c>
      <c r="F774" s="3">
        <v>0.4</v>
      </c>
      <c r="G774" s="5">
        <v>0.2</v>
      </c>
      <c r="H774" s="3">
        <v>0.60000000000000009</v>
      </c>
      <c r="I774" s="3">
        <v>1.55139</v>
      </c>
      <c r="J774" s="12">
        <f t="shared" si="12"/>
        <v>0.88750000000000018</v>
      </c>
    </row>
    <row r="775" spans="1:10">
      <c r="A775" s="4">
        <v>43770.208333333336</v>
      </c>
      <c r="B775">
        <v>43770</v>
      </c>
      <c r="C775" s="3">
        <v>0.20833333333333334</v>
      </c>
      <c r="D775" s="3">
        <v>5</v>
      </c>
      <c r="E775" s="3">
        <v>32</v>
      </c>
      <c r="F775" s="3">
        <v>0.2</v>
      </c>
      <c r="G775" s="5">
        <v>0.2</v>
      </c>
      <c r="H775" s="3">
        <v>0.4</v>
      </c>
      <c r="I775" s="3">
        <v>1.55139</v>
      </c>
      <c r="J775" s="12">
        <f t="shared" si="12"/>
        <v>0.88333333333333364</v>
      </c>
    </row>
    <row r="776" spans="1:10">
      <c r="A776" s="4">
        <v>43770.25</v>
      </c>
      <c r="B776">
        <v>43770</v>
      </c>
      <c r="C776" s="3">
        <v>0.25</v>
      </c>
      <c r="D776" s="3">
        <v>6</v>
      </c>
      <c r="E776" s="3">
        <v>32</v>
      </c>
      <c r="F776" s="3">
        <v>0.9</v>
      </c>
      <c r="G776" s="5">
        <v>0.8</v>
      </c>
      <c r="H776" s="3">
        <v>1.7000000000000002</v>
      </c>
      <c r="I776" s="3">
        <v>1.55139</v>
      </c>
      <c r="J776" s="12">
        <f t="shared" si="12"/>
        <v>0.88750000000000018</v>
      </c>
    </row>
    <row r="777" spans="1:10">
      <c r="A777" s="4">
        <v>43770.291666666664</v>
      </c>
      <c r="B777">
        <v>43770</v>
      </c>
      <c r="C777" s="3">
        <v>0.29166666666666669</v>
      </c>
      <c r="D777" s="3">
        <v>7</v>
      </c>
      <c r="E777" s="3">
        <v>32</v>
      </c>
      <c r="F777" s="3">
        <v>0.5</v>
      </c>
      <c r="G777" s="5">
        <v>2.2999999999999998</v>
      </c>
      <c r="H777" s="3">
        <v>2.8</v>
      </c>
      <c r="I777" s="3">
        <v>1.55139</v>
      </c>
      <c r="J777" s="12">
        <f t="shared" si="12"/>
        <v>0.84583333333333355</v>
      </c>
    </row>
    <row r="778" spans="1:10">
      <c r="A778" s="4">
        <v>43770.333333333336</v>
      </c>
      <c r="B778">
        <v>43770</v>
      </c>
      <c r="C778" s="3">
        <v>0.33333333333333331</v>
      </c>
      <c r="D778" s="3">
        <v>8</v>
      </c>
      <c r="E778" s="3">
        <v>32</v>
      </c>
      <c r="F778" s="3">
        <v>0.5</v>
      </c>
      <c r="G778" s="5">
        <v>1.8</v>
      </c>
      <c r="H778" s="3">
        <v>2.2999999999999998</v>
      </c>
      <c r="I778" s="3">
        <v>1.55139</v>
      </c>
      <c r="J778" s="12">
        <f t="shared" si="12"/>
        <v>0.80833333333333313</v>
      </c>
    </row>
    <row r="779" spans="1:10">
      <c r="A779" s="4">
        <v>43770.375</v>
      </c>
      <c r="B779">
        <v>43770</v>
      </c>
      <c r="C779" s="3">
        <v>0.375</v>
      </c>
      <c r="D779" s="3">
        <v>9</v>
      </c>
      <c r="E779" s="3">
        <v>32</v>
      </c>
      <c r="F779" s="3">
        <v>0.7</v>
      </c>
      <c r="G779" s="5">
        <v>0.2</v>
      </c>
      <c r="H779" s="3">
        <v>0.89999999999999991</v>
      </c>
      <c r="I779" s="3">
        <v>1.55139</v>
      </c>
      <c r="J779" s="12">
        <f t="shared" si="12"/>
        <v>0.90833333333333321</v>
      </c>
    </row>
    <row r="780" spans="1:10">
      <c r="A780" s="4">
        <v>43770.416666666664</v>
      </c>
      <c r="B780">
        <v>43770</v>
      </c>
      <c r="C780" s="3">
        <v>0.41666666666666669</v>
      </c>
      <c r="D780" s="3">
        <v>10</v>
      </c>
      <c r="E780" s="3">
        <v>32</v>
      </c>
      <c r="F780" s="3">
        <v>0.1</v>
      </c>
      <c r="G780" s="5">
        <v>0.2</v>
      </c>
      <c r="H780" s="3">
        <v>0.30000000000000004</v>
      </c>
      <c r="I780" s="3">
        <v>1.55139</v>
      </c>
      <c r="J780" s="12">
        <f t="shared" si="12"/>
        <v>0.96249999999999991</v>
      </c>
    </row>
    <row r="781" spans="1:10">
      <c r="A781" s="4">
        <v>43770.458333333336</v>
      </c>
      <c r="B781">
        <v>43770</v>
      </c>
      <c r="C781" s="3">
        <v>0.45833333333333331</v>
      </c>
      <c r="D781" s="3">
        <v>11</v>
      </c>
      <c r="E781" s="3">
        <v>32</v>
      </c>
      <c r="F781" s="3">
        <v>0.2</v>
      </c>
      <c r="G781" s="5">
        <v>0.1</v>
      </c>
      <c r="H781" s="3">
        <v>0.30000000000000004</v>
      </c>
      <c r="I781" s="3">
        <v>1.55139</v>
      </c>
      <c r="J781" s="12">
        <f t="shared" si="12"/>
        <v>0.98333333333333328</v>
      </c>
    </row>
    <row r="782" spans="1:10">
      <c r="A782" s="4">
        <v>43770.5</v>
      </c>
      <c r="B782">
        <v>43770</v>
      </c>
      <c r="C782" s="3">
        <v>0.5</v>
      </c>
      <c r="D782" s="3">
        <v>12</v>
      </c>
      <c r="E782" s="3">
        <v>32</v>
      </c>
      <c r="F782" s="3">
        <v>0.2</v>
      </c>
      <c r="G782" s="5">
        <v>0.1</v>
      </c>
      <c r="H782" s="3">
        <v>0.30000000000000004</v>
      </c>
      <c r="I782" s="3">
        <v>1.55139</v>
      </c>
      <c r="J782" s="12">
        <f t="shared" si="12"/>
        <v>1.3291666666666666</v>
      </c>
    </row>
    <row r="783" spans="1:10">
      <c r="A783" s="4">
        <v>43770.541666666664</v>
      </c>
      <c r="B783">
        <v>43770</v>
      </c>
      <c r="C783" s="3">
        <v>0.54166666666666663</v>
      </c>
      <c r="D783" s="3">
        <v>13</v>
      </c>
      <c r="E783" s="3">
        <v>32</v>
      </c>
      <c r="F783" s="3">
        <v>0.2</v>
      </c>
      <c r="G783" s="5">
        <v>0.2</v>
      </c>
      <c r="H783" s="3">
        <v>0.4</v>
      </c>
      <c r="I783" s="3">
        <v>1.55139</v>
      </c>
      <c r="J783" s="12">
        <f t="shared" si="12"/>
        <v>1.4416666666666667</v>
      </c>
    </row>
    <row r="784" spans="1:10">
      <c r="A784" s="4">
        <v>43770.583333333336</v>
      </c>
      <c r="B784">
        <v>43770</v>
      </c>
      <c r="C784" s="3">
        <v>0.58333333333333337</v>
      </c>
      <c r="D784" s="3">
        <v>14</v>
      </c>
      <c r="E784" s="3">
        <v>32</v>
      </c>
      <c r="F784" s="3">
        <v>0.1</v>
      </c>
      <c r="G784" s="5">
        <v>0.2</v>
      </c>
      <c r="H784" s="3">
        <v>0.30000000000000004</v>
      </c>
      <c r="I784" s="3">
        <v>1.55139</v>
      </c>
      <c r="J784" s="12">
        <f t="shared" si="12"/>
        <v>1.4833333333333332</v>
      </c>
    </row>
    <row r="785" spans="1:10">
      <c r="A785" s="4">
        <v>43770.625</v>
      </c>
      <c r="B785">
        <v>43770</v>
      </c>
      <c r="C785" s="3">
        <v>0.625</v>
      </c>
      <c r="D785" s="3">
        <v>15</v>
      </c>
      <c r="E785" s="3">
        <v>32</v>
      </c>
      <c r="F785" s="3">
        <v>0.2</v>
      </c>
      <c r="G785" s="5">
        <v>1.1000000000000001</v>
      </c>
      <c r="H785" s="3">
        <v>1.3</v>
      </c>
      <c r="I785" s="3">
        <v>1.55139</v>
      </c>
      <c r="J785" s="12">
        <f t="shared" si="12"/>
        <v>1.6541666666666666</v>
      </c>
    </row>
    <row r="786" spans="1:10">
      <c r="A786" s="4">
        <v>43770.666666666664</v>
      </c>
      <c r="B786">
        <v>43770</v>
      </c>
      <c r="C786" s="3">
        <v>0.66666666666666663</v>
      </c>
      <c r="D786" s="3">
        <v>16</v>
      </c>
      <c r="E786" s="3">
        <v>32</v>
      </c>
      <c r="F786" s="3">
        <v>0.2</v>
      </c>
      <c r="G786" s="5">
        <v>0.3</v>
      </c>
      <c r="H786" s="3">
        <v>0.5</v>
      </c>
      <c r="I786" s="3">
        <v>1.55139</v>
      </c>
      <c r="J786" s="12">
        <f t="shared" si="12"/>
        <v>1.6333333333333331</v>
      </c>
    </row>
    <row r="787" spans="1:10">
      <c r="A787" s="4">
        <v>43770.708333333336</v>
      </c>
      <c r="B787">
        <v>43770</v>
      </c>
      <c r="C787" s="3">
        <v>0.70833333333333337</v>
      </c>
      <c r="D787" s="3">
        <v>17</v>
      </c>
      <c r="E787" s="3">
        <v>32</v>
      </c>
      <c r="F787" s="3">
        <v>0.3</v>
      </c>
      <c r="G787" s="5">
        <v>0.5</v>
      </c>
      <c r="H787" s="3">
        <v>0.8</v>
      </c>
      <c r="I787" s="3">
        <v>1.55139</v>
      </c>
      <c r="J787" s="12">
        <f t="shared" si="12"/>
        <v>1.645833333333333</v>
      </c>
    </row>
    <row r="788" spans="1:10">
      <c r="A788" s="4">
        <v>43770.75</v>
      </c>
      <c r="B788">
        <v>43770</v>
      </c>
      <c r="C788" s="3">
        <v>0.75</v>
      </c>
      <c r="D788" s="3">
        <v>18</v>
      </c>
      <c r="E788" s="3">
        <v>32</v>
      </c>
      <c r="F788" s="3">
        <v>0.4</v>
      </c>
      <c r="G788" s="5">
        <v>0.2</v>
      </c>
      <c r="H788" s="3">
        <v>0.60000000000000009</v>
      </c>
      <c r="I788" s="3">
        <v>1.55139</v>
      </c>
      <c r="J788" s="12">
        <f t="shared" si="12"/>
        <v>1.6541666666666661</v>
      </c>
    </row>
    <row r="789" spans="1:10">
      <c r="A789" s="4">
        <v>43770.791666666664</v>
      </c>
      <c r="B789">
        <v>43770</v>
      </c>
      <c r="C789" s="3">
        <v>0.79166666666666663</v>
      </c>
      <c r="D789" s="3">
        <v>19</v>
      </c>
      <c r="E789" s="3">
        <v>32</v>
      </c>
      <c r="F789" s="3">
        <v>0.3</v>
      </c>
      <c r="G789" s="5">
        <v>0.2</v>
      </c>
      <c r="H789" s="3">
        <v>0.5</v>
      </c>
      <c r="I789" s="3">
        <v>1.55139</v>
      </c>
      <c r="J789" s="12">
        <f t="shared" si="12"/>
        <v>1.6916666666666662</v>
      </c>
    </row>
    <row r="790" spans="1:10">
      <c r="A790" s="4">
        <v>43770.833333333336</v>
      </c>
      <c r="B790">
        <v>43770</v>
      </c>
      <c r="C790" s="3">
        <v>0.83333333333333337</v>
      </c>
      <c r="D790" s="3">
        <v>20</v>
      </c>
      <c r="E790" s="3">
        <v>32</v>
      </c>
      <c r="F790" s="3">
        <v>0.3</v>
      </c>
      <c r="G790" s="5">
        <v>0.4</v>
      </c>
      <c r="H790" s="3">
        <v>0.7</v>
      </c>
      <c r="I790" s="3">
        <v>1.55139</v>
      </c>
      <c r="J790" s="12">
        <f t="shared" si="12"/>
        <v>1.7333333333333327</v>
      </c>
    </row>
    <row r="791" spans="1:10">
      <c r="A791" s="4">
        <v>43770.875</v>
      </c>
      <c r="B791">
        <v>43770</v>
      </c>
      <c r="C791" s="3">
        <v>0.875</v>
      </c>
      <c r="D791" s="3">
        <v>21</v>
      </c>
      <c r="E791" s="3">
        <v>32</v>
      </c>
      <c r="F791" s="3">
        <v>0.7</v>
      </c>
      <c r="G791" s="5">
        <v>0.7</v>
      </c>
      <c r="H791" s="3">
        <v>1.4</v>
      </c>
      <c r="I791" s="3">
        <v>1.55139</v>
      </c>
      <c r="J791" s="12">
        <f t="shared" si="12"/>
        <v>1.7458333333333329</v>
      </c>
    </row>
    <row r="792" spans="1:10">
      <c r="A792" s="4">
        <v>43770.916666666664</v>
      </c>
      <c r="B792">
        <v>43770</v>
      </c>
      <c r="C792" s="3">
        <v>0.91666666666666663</v>
      </c>
      <c r="D792" s="3">
        <v>22</v>
      </c>
      <c r="E792" s="3">
        <v>32</v>
      </c>
      <c r="F792" s="3">
        <v>1.8</v>
      </c>
      <c r="G792" s="5">
        <v>0.6</v>
      </c>
      <c r="H792" s="3">
        <v>2.4</v>
      </c>
      <c r="I792" s="3">
        <v>1.55139</v>
      </c>
      <c r="J792" s="12">
        <f t="shared" si="12"/>
        <v>1.7416666666666663</v>
      </c>
    </row>
    <row r="793" spans="1:10">
      <c r="A793" s="4">
        <v>43770.958333333336</v>
      </c>
      <c r="B793">
        <v>43770</v>
      </c>
      <c r="C793" s="3">
        <v>0.95833333333333337</v>
      </c>
      <c r="D793" s="3">
        <v>23</v>
      </c>
      <c r="E793" s="3">
        <v>32</v>
      </c>
      <c r="F793" s="3">
        <v>0.4</v>
      </c>
      <c r="G793" s="5">
        <v>0.2</v>
      </c>
      <c r="H793" s="3">
        <v>0.60000000000000009</v>
      </c>
      <c r="I793" s="3">
        <v>1.55139</v>
      </c>
      <c r="J793" s="12">
        <f t="shared" si="12"/>
        <v>1.7249999999999996</v>
      </c>
    </row>
    <row r="794" spans="1:10">
      <c r="A794" s="4">
        <v>43771</v>
      </c>
      <c r="B794">
        <v>43771</v>
      </c>
      <c r="C794" s="3">
        <v>0</v>
      </c>
      <c r="D794" s="3">
        <v>0</v>
      </c>
      <c r="E794" s="3">
        <v>33</v>
      </c>
      <c r="F794" s="3">
        <v>0.3</v>
      </c>
      <c r="G794" s="5">
        <v>0.3</v>
      </c>
      <c r="H794" s="3">
        <v>0.6</v>
      </c>
      <c r="I794" s="3">
        <v>1.55139</v>
      </c>
      <c r="J794" s="12">
        <f t="shared" si="12"/>
        <v>1.7166666666666666</v>
      </c>
    </row>
    <row r="795" spans="1:10">
      <c r="A795" s="4">
        <v>43771.041666666664</v>
      </c>
      <c r="B795">
        <v>43771</v>
      </c>
      <c r="C795" s="3">
        <v>4.1666666666666664E-2</v>
      </c>
      <c r="D795" s="3">
        <v>1</v>
      </c>
      <c r="E795" s="3">
        <v>33</v>
      </c>
      <c r="F795" s="3">
        <v>0.2</v>
      </c>
      <c r="G795" s="5">
        <v>0.3</v>
      </c>
      <c r="H795" s="3">
        <v>0.5</v>
      </c>
      <c r="I795" s="3">
        <v>1.55139</v>
      </c>
      <c r="J795" s="12">
        <f t="shared" si="12"/>
        <v>1.7333333333333332</v>
      </c>
    </row>
    <row r="796" spans="1:10">
      <c r="A796" s="4">
        <v>43771.083333333336</v>
      </c>
      <c r="B796">
        <v>43771</v>
      </c>
      <c r="C796" s="3">
        <v>8.3333333333333329E-2</v>
      </c>
      <c r="D796" s="3">
        <v>2</v>
      </c>
      <c r="E796" s="3">
        <v>33</v>
      </c>
      <c r="F796" s="3">
        <v>0.3</v>
      </c>
      <c r="G796" s="5">
        <v>0.2</v>
      </c>
      <c r="H796" s="3">
        <v>0.5</v>
      </c>
      <c r="I796" s="3">
        <v>1.55139</v>
      </c>
      <c r="J796" s="12">
        <f t="shared" si="12"/>
        <v>1.7874999999999996</v>
      </c>
    </row>
    <row r="797" spans="1:10">
      <c r="A797" s="4">
        <v>43771.125</v>
      </c>
      <c r="B797">
        <v>43771</v>
      </c>
      <c r="C797" s="3">
        <v>0.125</v>
      </c>
      <c r="D797" s="3">
        <v>3</v>
      </c>
      <c r="E797" s="3">
        <v>33</v>
      </c>
      <c r="F797" s="3">
        <v>0.3</v>
      </c>
      <c r="G797" s="5">
        <v>0.3</v>
      </c>
      <c r="H797" s="3">
        <v>0.6</v>
      </c>
      <c r="I797" s="3">
        <v>1.55139</v>
      </c>
      <c r="J797" s="12">
        <f t="shared" si="12"/>
        <v>1.8041666666666663</v>
      </c>
    </row>
    <row r="798" spans="1:10">
      <c r="A798" s="4">
        <v>43771.166666666664</v>
      </c>
      <c r="B798">
        <v>43771</v>
      </c>
      <c r="C798" s="3">
        <v>0.16666666666666666</v>
      </c>
      <c r="D798" s="3">
        <v>4</v>
      </c>
      <c r="E798" s="3">
        <v>33</v>
      </c>
      <c r="F798" s="3">
        <v>0.2</v>
      </c>
      <c r="G798" s="5">
        <v>0.3</v>
      </c>
      <c r="H798" s="3">
        <v>0.5</v>
      </c>
      <c r="I798" s="3">
        <v>1.55139</v>
      </c>
      <c r="J798" s="12">
        <f t="shared" si="12"/>
        <v>1.8291666666666664</v>
      </c>
    </row>
    <row r="799" spans="1:10">
      <c r="A799" s="4">
        <v>43771.208333333336</v>
      </c>
      <c r="B799">
        <v>43771</v>
      </c>
      <c r="C799" s="3">
        <v>0.20833333333333334</v>
      </c>
      <c r="D799" s="3">
        <v>5</v>
      </c>
      <c r="E799" s="3">
        <v>33</v>
      </c>
      <c r="F799" s="3">
        <v>0.3</v>
      </c>
      <c r="G799" s="5">
        <v>0.2</v>
      </c>
      <c r="H799" s="3">
        <v>0.5</v>
      </c>
      <c r="I799" s="3">
        <v>1.55139</v>
      </c>
      <c r="J799" s="12">
        <f t="shared" si="12"/>
        <v>1.8541666666666663</v>
      </c>
    </row>
    <row r="800" spans="1:10">
      <c r="A800" s="4">
        <v>43771.25</v>
      </c>
      <c r="B800">
        <v>43771</v>
      </c>
      <c r="C800" s="3">
        <v>0.25</v>
      </c>
      <c r="D800" s="3">
        <v>6</v>
      </c>
      <c r="E800" s="3">
        <v>33</v>
      </c>
      <c r="F800" s="3">
        <v>0.3</v>
      </c>
      <c r="G800" s="5">
        <v>0.4</v>
      </c>
      <c r="H800" s="3">
        <v>0.7</v>
      </c>
      <c r="I800" s="3">
        <v>1.55139</v>
      </c>
      <c r="J800" s="12">
        <f t="shared" si="12"/>
        <v>1.8791666666666664</v>
      </c>
    </row>
    <row r="801" spans="1:10">
      <c r="A801" s="4">
        <v>43771.291666666664</v>
      </c>
      <c r="B801">
        <v>43771</v>
      </c>
      <c r="C801" s="3">
        <v>0.29166666666666669</v>
      </c>
      <c r="D801" s="3">
        <v>7</v>
      </c>
      <c r="E801" s="3">
        <v>33</v>
      </c>
      <c r="F801" s="3">
        <v>1.3</v>
      </c>
      <c r="G801" s="5">
        <v>0.6</v>
      </c>
      <c r="H801" s="3">
        <v>1.9</v>
      </c>
      <c r="I801" s="3">
        <v>1.55139</v>
      </c>
      <c r="J801" s="12">
        <f t="shared" si="12"/>
        <v>1.9291666666666665</v>
      </c>
    </row>
    <row r="802" spans="1:10">
      <c r="A802" s="4">
        <v>43771.333333333336</v>
      </c>
      <c r="B802">
        <v>43771</v>
      </c>
      <c r="C802" s="3">
        <v>0.33333333333333331</v>
      </c>
      <c r="D802" s="3">
        <v>8</v>
      </c>
      <c r="E802" s="3">
        <v>33</v>
      </c>
      <c r="F802" s="3">
        <v>1</v>
      </c>
      <c r="G802" s="5">
        <v>3.7</v>
      </c>
      <c r="H802" s="3">
        <v>4.7</v>
      </c>
      <c r="I802" s="3">
        <v>1.55139</v>
      </c>
      <c r="J802" s="12">
        <f t="shared" si="12"/>
        <v>1.9083333333333332</v>
      </c>
    </row>
    <row r="803" spans="1:10">
      <c r="A803" s="4">
        <v>43771.375</v>
      </c>
      <c r="B803">
        <v>43771</v>
      </c>
      <c r="C803" s="3">
        <v>0.375</v>
      </c>
      <c r="D803" s="3">
        <v>9</v>
      </c>
      <c r="E803" s="3">
        <v>33</v>
      </c>
      <c r="F803" s="3">
        <v>1.9</v>
      </c>
      <c r="G803" s="5">
        <v>0.3</v>
      </c>
      <c r="H803" s="3">
        <v>2.1999999999999997</v>
      </c>
      <c r="I803" s="3">
        <v>1.55139</v>
      </c>
      <c r="J803" s="12">
        <f t="shared" si="12"/>
        <v>1.7958333333333334</v>
      </c>
    </row>
    <row r="804" spans="1:10">
      <c r="A804" s="4">
        <v>43771.416666666664</v>
      </c>
      <c r="B804">
        <v>43771</v>
      </c>
      <c r="C804" s="3">
        <v>0.41666666666666669</v>
      </c>
      <c r="D804" s="3">
        <v>10</v>
      </c>
      <c r="E804" s="3">
        <v>33</v>
      </c>
      <c r="F804" s="3">
        <v>0.3</v>
      </c>
      <c r="G804" s="5">
        <v>0.5</v>
      </c>
      <c r="H804" s="3">
        <v>0.8</v>
      </c>
      <c r="I804" s="3">
        <v>1.55139</v>
      </c>
      <c r="J804" s="12">
        <f t="shared" si="12"/>
        <v>1.7333333333333336</v>
      </c>
    </row>
    <row r="805" spans="1:10">
      <c r="A805" s="4">
        <v>43771.458333333336</v>
      </c>
      <c r="B805">
        <v>43771</v>
      </c>
      <c r="C805" s="3">
        <v>0.45833333333333331</v>
      </c>
      <c r="D805" s="3">
        <v>11</v>
      </c>
      <c r="E805" s="3">
        <v>33</v>
      </c>
      <c r="F805" s="3">
        <v>2.9</v>
      </c>
      <c r="G805" s="5">
        <v>5.7</v>
      </c>
      <c r="H805" s="3">
        <v>8.6</v>
      </c>
      <c r="I805" s="3">
        <v>1.55139</v>
      </c>
      <c r="J805" s="12">
        <f t="shared" si="12"/>
        <v>1.7666666666666668</v>
      </c>
    </row>
    <row r="806" spans="1:10">
      <c r="A806" s="4">
        <v>43771.5</v>
      </c>
      <c r="B806">
        <v>43771</v>
      </c>
      <c r="C806" s="3">
        <v>0.5</v>
      </c>
      <c r="D806" s="3">
        <v>12</v>
      </c>
      <c r="E806" s="3">
        <v>33</v>
      </c>
      <c r="F806" s="3">
        <v>1.8</v>
      </c>
      <c r="G806" s="5">
        <v>1.2</v>
      </c>
      <c r="H806" s="3">
        <v>3</v>
      </c>
      <c r="I806" s="3">
        <v>1.55139</v>
      </c>
      <c r="J806" s="12">
        <f t="shared" si="12"/>
        <v>1.4666666666666668</v>
      </c>
    </row>
    <row r="807" spans="1:10">
      <c r="A807" s="4">
        <v>43771.541666666664</v>
      </c>
      <c r="B807">
        <v>43771</v>
      </c>
      <c r="C807" s="3">
        <v>0.54166666666666663</v>
      </c>
      <c r="D807" s="3">
        <v>13</v>
      </c>
      <c r="E807" s="3">
        <v>33</v>
      </c>
      <c r="F807" s="3">
        <v>0.5</v>
      </c>
      <c r="G807" s="5">
        <v>0.9</v>
      </c>
      <c r="H807" s="3">
        <v>1.4</v>
      </c>
      <c r="I807" s="3">
        <v>1.55139</v>
      </c>
      <c r="J807" s="12">
        <f t="shared" si="12"/>
        <v>1.3624999999999998</v>
      </c>
    </row>
    <row r="808" spans="1:10">
      <c r="A808" s="4">
        <v>43771.583333333336</v>
      </c>
      <c r="B808">
        <v>43771</v>
      </c>
      <c r="C808" s="3">
        <v>0.58333333333333337</v>
      </c>
      <c r="D808" s="3">
        <v>14</v>
      </c>
      <c r="E808" s="3">
        <v>33</v>
      </c>
      <c r="F808" s="3">
        <v>3.1</v>
      </c>
      <c r="G808" s="5">
        <v>1.3</v>
      </c>
      <c r="H808" s="3">
        <v>4.4000000000000004</v>
      </c>
      <c r="I808" s="3">
        <v>1.55139</v>
      </c>
      <c r="J808" s="12">
        <f t="shared" si="12"/>
        <v>1.3208333333333331</v>
      </c>
    </row>
    <row r="809" spans="1:10">
      <c r="A809" s="4">
        <v>43771.625</v>
      </c>
      <c r="B809">
        <v>43771</v>
      </c>
      <c r="C809" s="3">
        <v>0.625</v>
      </c>
      <c r="D809" s="3">
        <v>15</v>
      </c>
      <c r="E809" s="3">
        <v>33</v>
      </c>
      <c r="F809" s="3">
        <v>0.4</v>
      </c>
      <c r="G809" s="5">
        <v>0.4</v>
      </c>
      <c r="H809" s="3">
        <v>0.8</v>
      </c>
      <c r="I809" s="3">
        <v>1.55139</v>
      </c>
      <c r="J809" s="12">
        <f t="shared" si="12"/>
        <v>1.1541666666666666</v>
      </c>
    </row>
    <row r="810" spans="1:10">
      <c r="A810" s="4">
        <v>43771.666666666664</v>
      </c>
      <c r="B810">
        <v>43771</v>
      </c>
      <c r="C810" s="3">
        <v>0.66666666666666663</v>
      </c>
      <c r="D810" s="3">
        <v>16</v>
      </c>
      <c r="E810" s="3">
        <v>33</v>
      </c>
      <c r="F810" s="3">
        <v>0.4</v>
      </c>
      <c r="G810" s="5">
        <v>0.4</v>
      </c>
      <c r="H810" s="3">
        <v>0.8</v>
      </c>
      <c r="I810" s="3">
        <v>1.55139</v>
      </c>
      <c r="J810" s="12">
        <f t="shared" si="12"/>
        <v>1.1458333333333333</v>
      </c>
    </row>
    <row r="811" spans="1:10">
      <c r="A811" s="4">
        <v>43771.708333333336</v>
      </c>
      <c r="B811">
        <v>43771</v>
      </c>
      <c r="C811" s="3">
        <v>0.70833333333333337</v>
      </c>
      <c r="D811" s="3">
        <v>17</v>
      </c>
      <c r="E811" s="3">
        <v>33</v>
      </c>
      <c r="F811" s="3">
        <v>0.7</v>
      </c>
      <c r="G811" s="5">
        <v>0.3</v>
      </c>
      <c r="H811" s="3">
        <v>1</v>
      </c>
      <c r="I811" s="3">
        <v>1.55139</v>
      </c>
      <c r="J811" s="12">
        <f t="shared" si="12"/>
        <v>1.1375</v>
      </c>
    </row>
    <row r="812" spans="1:10">
      <c r="A812" s="4">
        <v>43771.75</v>
      </c>
      <c r="B812">
        <v>43771</v>
      </c>
      <c r="C812" s="3">
        <v>0.75</v>
      </c>
      <c r="D812" s="3">
        <v>18</v>
      </c>
      <c r="E812" s="3">
        <v>33</v>
      </c>
      <c r="F812" s="3">
        <v>0.4</v>
      </c>
      <c r="G812" s="5">
        <v>1.1000000000000001</v>
      </c>
      <c r="H812" s="3">
        <v>1.5</v>
      </c>
      <c r="I812" s="3">
        <v>1.55139</v>
      </c>
      <c r="J812" s="12">
        <f t="shared" si="12"/>
        <v>1.1791666666666665</v>
      </c>
    </row>
    <row r="813" spans="1:10">
      <c r="A813" s="4">
        <v>43771.791666666664</v>
      </c>
      <c r="B813">
        <v>43771</v>
      </c>
      <c r="C813" s="3">
        <v>0.79166666666666663</v>
      </c>
      <c r="D813" s="3">
        <v>19</v>
      </c>
      <c r="E813" s="3">
        <v>33</v>
      </c>
      <c r="F813" s="3">
        <v>1</v>
      </c>
      <c r="G813" s="5">
        <v>0.5</v>
      </c>
      <c r="H813" s="3">
        <v>1.5</v>
      </c>
      <c r="I813" s="3">
        <v>1.55139</v>
      </c>
      <c r="J813" s="12">
        <f t="shared" si="12"/>
        <v>1.2458333333333333</v>
      </c>
    </row>
    <row r="814" spans="1:10">
      <c r="A814" s="4">
        <v>43771.833333333336</v>
      </c>
      <c r="B814">
        <v>43771</v>
      </c>
      <c r="C814" s="3">
        <v>0.83333333333333337</v>
      </c>
      <c r="D814" s="3">
        <v>20</v>
      </c>
      <c r="E814" s="3">
        <v>33</v>
      </c>
      <c r="F814" s="3">
        <v>0.5</v>
      </c>
      <c r="G814" s="5">
        <v>0.5</v>
      </c>
      <c r="H814" s="3">
        <v>1</v>
      </c>
      <c r="I814" s="3">
        <v>1.55139</v>
      </c>
      <c r="J814" s="12">
        <f t="shared" si="12"/>
        <v>1.2749999999999999</v>
      </c>
    </row>
    <row r="815" spans="1:10">
      <c r="A815" s="4">
        <v>43771.875</v>
      </c>
      <c r="B815">
        <v>43771</v>
      </c>
      <c r="C815" s="3">
        <v>0.875</v>
      </c>
      <c r="D815" s="3">
        <v>21</v>
      </c>
      <c r="E815" s="3">
        <v>33</v>
      </c>
      <c r="F815" s="3">
        <v>0.6</v>
      </c>
      <c r="G815" s="5">
        <v>0.7</v>
      </c>
      <c r="H815" s="3">
        <v>1.2999999999999998</v>
      </c>
      <c r="I815" s="3">
        <v>1.55139</v>
      </c>
      <c r="J815" s="12">
        <f t="shared" si="12"/>
        <v>1.2916666666666665</v>
      </c>
    </row>
    <row r="816" spans="1:10">
      <c r="A816" s="4">
        <v>43771.916666666664</v>
      </c>
      <c r="B816">
        <v>43771</v>
      </c>
      <c r="C816" s="3">
        <v>0.91666666666666663</v>
      </c>
      <c r="D816" s="3">
        <v>22</v>
      </c>
      <c r="E816" s="3">
        <v>33</v>
      </c>
      <c r="F816" s="3">
        <v>1.5</v>
      </c>
      <c r="G816" s="5">
        <v>0.5</v>
      </c>
      <c r="H816" s="3">
        <v>2</v>
      </c>
      <c r="I816" s="3">
        <v>1.55139</v>
      </c>
      <c r="J816" s="12">
        <f t="shared" si="12"/>
        <v>1.3416666666666668</v>
      </c>
    </row>
    <row r="817" spans="1:10">
      <c r="A817" s="4">
        <v>43771.958333333336</v>
      </c>
      <c r="B817">
        <v>43771</v>
      </c>
      <c r="C817" s="3">
        <v>0.95833333333333337</v>
      </c>
      <c r="D817" s="3">
        <v>23</v>
      </c>
      <c r="E817" s="3">
        <v>33</v>
      </c>
      <c r="F817" s="3">
        <v>0.2</v>
      </c>
      <c r="G817" s="5">
        <v>0.2</v>
      </c>
      <c r="H817" s="3">
        <v>0.4</v>
      </c>
      <c r="I817" s="3">
        <v>1.55139</v>
      </c>
      <c r="J817" s="12">
        <f t="shared" si="12"/>
        <v>1.2958333333333332</v>
      </c>
    </row>
    <row r="818" spans="1:10">
      <c r="A818" s="4">
        <v>43772</v>
      </c>
      <c r="B818">
        <v>43772</v>
      </c>
      <c r="C818" s="3">
        <v>0</v>
      </c>
      <c r="D818" s="3">
        <v>0</v>
      </c>
      <c r="E818" s="3">
        <v>34</v>
      </c>
      <c r="F818" s="3">
        <v>0.6</v>
      </c>
      <c r="G818" s="5">
        <v>0.4</v>
      </c>
      <c r="H818" s="3">
        <v>1</v>
      </c>
      <c r="I818" s="3">
        <v>1.55139</v>
      </c>
      <c r="J818" s="12">
        <f t="shared" si="12"/>
        <v>1.3208333333333331</v>
      </c>
    </row>
    <row r="819" spans="1:10">
      <c r="A819" s="4">
        <v>43772.041666666664</v>
      </c>
      <c r="B819">
        <v>43772</v>
      </c>
      <c r="C819" s="3">
        <v>4.1666666666666664E-2</v>
      </c>
      <c r="D819" s="3">
        <v>1</v>
      </c>
      <c r="E819" s="3">
        <v>34</v>
      </c>
      <c r="F819" s="3">
        <v>0.9</v>
      </c>
      <c r="G819" s="5">
        <v>0.9</v>
      </c>
      <c r="H819" s="3">
        <v>1.8</v>
      </c>
      <c r="I819" s="3">
        <v>1.55139</v>
      </c>
      <c r="J819" s="12">
        <f t="shared" si="12"/>
        <v>1.325</v>
      </c>
    </row>
    <row r="820" spans="1:10">
      <c r="A820" s="4">
        <v>43772.083333333336</v>
      </c>
      <c r="B820">
        <v>43772</v>
      </c>
      <c r="C820" s="3">
        <v>8.3333333333333329E-2</v>
      </c>
      <c r="D820" s="3">
        <v>2</v>
      </c>
      <c r="E820" s="3">
        <v>34</v>
      </c>
      <c r="F820" s="3">
        <v>0.5</v>
      </c>
      <c r="G820" s="5">
        <v>0.4</v>
      </c>
      <c r="H820" s="3">
        <v>0.9</v>
      </c>
      <c r="I820" s="3">
        <v>1.55139</v>
      </c>
      <c r="J820" s="12">
        <f t="shared" si="12"/>
        <v>1.3083333333333331</v>
      </c>
    </row>
    <row r="821" spans="1:10">
      <c r="A821" s="4">
        <v>43772.125</v>
      </c>
      <c r="B821">
        <v>43772</v>
      </c>
      <c r="C821" s="3">
        <v>0.125</v>
      </c>
      <c r="D821" s="3">
        <v>3</v>
      </c>
      <c r="E821" s="3">
        <v>34</v>
      </c>
      <c r="F821" s="3">
        <v>0.5</v>
      </c>
      <c r="G821" s="5">
        <v>0.7</v>
      </c>
      <c r="H821" s="3">
        <v>1.2</v>
      </c>
      <c r="I821" s="3">
        <v>1.55139</v>
      </c>
      <c r="J821" s="12">
        <f t="shared" si="12"/>
        <v>1.325</v>
      </c>
    </row>
    <row r="822" spans="1:10">
      <c r="A822" s="4">
        <v>43772.166666666664</v>
      </c>
      <c r="B822">
        <v>43772</v>
      </c>
      <c r="C822" s="3">
        <v>0.16666666666666666</v>
      </c>
      <c r="D822" s="3">
        <v>4</v>
      </c>
      <c r="E822" s="3">
        <v>34</v>
      </c>
      <c r="F822" s="3">
        <v>0.6</v>
      </c>
      <c r="G822" s="5">
        <v>0.5</v>
      </c>
      <c r="H822" s="3">
        <v>1.1000000000000001</v>
      </c>
      <c r="I822" s="3">
        <v>1.55139</v>
      </c>
      <c r="J822" s="12">
        <f t="shared" si="12"/>
        <v>1.3291666666666664</v>
      </c>
    </row>
    <row r="823" spans="1:10">
      <c r="A823" s="4">
        <v>43772.208333333336</v>
      </c>
      <c r="B823">
        <v>43772</v>
      </c>
      <c r="C823" s="3">
        <v>0.20833333333333334</v>
      </c>
      <c r="D823" s="3">
        <v>5</v>
      </c>
      <c r="E823" s="3">
        <v>34</v>
      </c>
      <c r="F823" s="3">
        <v>0.4</v>
      </c>
      <c r="G823" s="5">
        <v>0.7</v>
      </c>
      <c r="H823" s="3">
        <v>1.1000000000000001</v>
      </c>
      <c r="I823" s="3">
        <v>1.55139</v>
      </c>
      <c r="J823" s="12">
        <f t="shared" si="12"/>
        <v>1.3499999999999999</v>
      </c>
    </row>
    <row r="824" spans="1:10">
      <c r="A824" s="4">
        <v>43772.25</v>
      </c>
      <c r="B824">
        <v>43772</v>
      </c>
      <c r="C824" s="3">
        <v>0.25</v>
      </c>
      <c r="D824" s="3">
        <v>6</v>
      </c>
      <c r="E824" s="3">
        <v>34</v>
      </c>
      <c r="F824" s="3">
        <v>1.5</v>
      </c>
      <c r="G824" s="5">
        <v>0.4</v>
      </c>
      <c r="H824" s="3">
        <v>1.9</v>
      </c>
      <c r="I824" s="3">
        <v>1.55139</v>
      </c>
      <c r="J824" s="12">
        <f t="shared" si="12"/>
        <v>1.4083333333333332</v>
      </c>
    </row>
    <row r="825" spans="1:10">
      <c r="A825" s="4">
        <v>43772.291666666664</v>
      </c>
      <c r="B825">
        <v>43772</v>
      </c>
      <c r="C825" s="3">
        <v>0.29166666666666669</v>
      </c>
      <c r="D825" s="3">
        <v>7</v>
      </c>
      <c r="E825" s="3">
        <v>34</v>
      </c>
      <c r="F825" s="3">
        <v>0.6</v>
      </c>
      <c r="G825" s="5">
        <v>0.8</v>
      </c>
      <c r="H825" s="3">
        <v>1.4</v>
      </c>
      <c r="I825" s="3">
        <v>1.55139</v>
      </c>
      <c r="J825" s="12">
        <f t="shared" si="12"/>
        <v>1.5083333333333331</v>
      </c>
    </row>
    <row r="826" spans="1:10">
      <c r="A826" s="4">
        <v>43772.333333333336</v>
      </c>
      <c r="B826">
        <v>43772</v>
      </c>
      <c r="C826" s="3">
        <v>0.33333333333333331</v>
      </c>
      <c r="D826" s="3">
        <v>8</v>
      </c>
      <c r="E826" s="3">
        <v>34</v>
      </c>
      <c r="F826" s="3">
        <v>1.5</v>
      </c>
      <c r="G826" s="5">
        <v>0.5</v>
      </c>
      <c r="H826" s="3">
        <v>2</v>
      </c>
      <c r="I826" s="3">
        <v>1.55139</v>
      </c>
      <c r="J826" s="12">
        <f t="shared" si="12"/>
        <v>1.5541666666666665</v>
      </c>
    </row>
    <row r="827" spans="1:10">
      <c r="A827" s="4">
        <v>43772.375</v>
      </c>
      <c r="B827">
        <v>43772</v>
      </c>
      <c r="C827" s="3">
        <v>0.375</v>
      </c>
      <c r="D827" s="3">
        <v>9</v>
      </c>
      <c r="E827" s="3">
        <v>34</v>
      </c>
      <c r="F827" s="3">
        <v>0.4</v>
      </c>
      <c r="G827" s="5">
        <v>0.3</v>
      </c>
      <c r="H827" s="3">
        <v>0.7</v>
      </c>
      <c r="I827" s="3">
        <v>1.55139</v>
      </c>
      <c r="J827" s="12">
        <f t="shared" si="12"/>
        <v>1.4916666666666665</v>
      </c>
    </row>
    <row r="828" spans="1:10">
      <c r="A828" s="4">
        <v>43772.416666666664</v>
      </c>
      <c r="B828">
        <v>43772</v>
      </c>
      <c r="C828" s="3">
        <v>0.41666666666666669</v>
      </c>
      <c r="D828" s="3">
        <v>10</v>
      </c>
      <c r="E828" s="3">
        <v>34</v>
      </c>
      <c r="F828" s="3">
        <v>0.4</v>
      </c>
      <c r="G828" s="5">
        <v>1.2</v>
      </c>
      <c r="H828" s="3">
        <v>1.6</v>
      </c>
      <c r="I828" s="3">
        <v>1.55139</v>
      </c>
      <c r="J828" s="12">
        <f t="shared" si="12"/>
        <v>1.4916666666666669</v>
      </c>
    </row>
    <row r="829" spans="1:10">
      <c r="A829" s="4">
        <v>43772.458333333336</v>
      </c>
      <c r="B829">
        <v>43772</v>
      </c>
      <c r="C829" s="3">
        <v>0.45833333333333331</v>
      </c>
      <c r="D829" s="3">
        <v>11</v>
      </c>
      <c r="E829" s="3">
        <v>34</v>
      </c>
      <c r="F829" s="3">
        <v>1.2</v>
      </c>
      <c r="G829" s="5">
        <v>0.2</v>
      </c>
      <c r="H829" s="3">
        <v>1.4</v>
      </c>
      <c r="I829" s="3">
        <v>1.55139</v>
      </c>
      <c r="J829" s="12">
        <f t="shared" si="12"/>
        <v>1.4416666666666667</v>
      </c>
    </row>
    <row r="830" spans="1:10">
      <c r="A830" s="4">
        <v>43772.5</v>
      </c>
      <c r="B830">
        <v>43772</v>
      </c>
      <c r="C830" s="3">
        <v>0.5</v>
      </c>
      <c r="D830" s="3">
        <v>12</v>
      </c>
      <c r="E830" s="3">
        <v>34</v>
      </c>
      <c r="F830" s="3">
        <v>0.4</v>
      </c>
      <c r="G830" s="5">
        <v>0.1</v>
      </c>
      <c r="H830" s="3">
        <v>0.5</v>
      </c>
      <c r="I830" s="3">
        <v>1.55139</v>
      </c>
      <c r="J830" s="12">
        <f t="shared" si="12"/>
        <v>1.4000000000000004</v>
      </c>
    </row>
    <row r="831" spans="1:10">
      <c r="A831" s="4">
        <v>43772.541666666664</v>
      </c>
      <c r="B831">
        <v>43772</v>
      </c>
      <c r="C831" s="3">
        <v>0.54166666666666663</v>
      </c>
      <c r="D831" s="3">
        <v>13</v>
      </c>
      <c r="E831" s="3">
        <v>34</v>
      </c>
      <c r="F831" s="3">
        <v>0.2</v>
      </c>
      <c r="G831" s="5">
        <v>0.2</v>
      </c>
      <c r="H831" s="3">
        <v>0.4</v>
      </c>
      <c r="I831" s="3">
        <v>1.55139</v>
      </c>
      <c r="J831" s="12">
        <f t="shared" si="12"/>
        <v>1.3958333333333333</v>
      </c>
    </row>
    <row r="832" spans="1:10">
      <c r="A832" s="4">
        <v>43772.583333333336</v>
      </c>
      <c r="B832">
        <v>43772</v>
      </c>
      <c r="C832" s="3">
        <v>0.58333333333333337</v>
      </c>
      <c r="D832" s="3">
        <v>14</v>
      </c>
      <c r="E832" s="3">
        <v>34</v>
      </c>
      <c r="F832" s="3">
        <v>0.2</v>
      </c>
      <c r="G832" s="5">
        <v>0.2</v>
      </c>
      <c r="H832" s="3">
        <v>0.4</v>
      </c>
      <c r="I832" s="3">
        <v>1.55139</v>
      </c>
      <c r="J832" s="12">
        <f t="shared" si="12"/>
        <v>1.3958333333333333</v>
      </c>
    </row>
    <row r="833" spans="1:10">
      <c r="A833" s="4">
        <v>43772.625</v>
      </c>
      <c r="B833">
        <v>43772</v>
      </c>
      <c r="C833" s="3">
        <v>0.625</v>
      </c>
      <c r="D833" s="3">
        <v>15</v>
      </c>
      <c r="E833" s="3">
        <v>34</v>
      </c>
      <c r="F833" s="3">
        <v>0.4</v>
      </c>
      <c r="G833" s="5">
        <v>0.2</v>
      </c>
      <c r="H833" s="3">
        <v>0.60000000000000009</v>
      </c>
      <c r="I833" s="3">
        <v>1.55139</v>
      </c>
      <c r="J833" s="12">
        <f t="shared" si="12"/>
        <v>1.3958333333333333</v>
      </c>
    </row>
    <row r="834" spans="1:10">
      <c r="A834" s="4">
        <v>43772.666666666664</v>
      </c>
      <c r="B834">
        <v>43772</v>
      </c>
      <c r="C834" s="3">
        <v>0.66666666666666663</v>
      </c>
      <c r="D834" s="3">
        <v>16</v>
      </c>
      <c r="E834" s="3">
        <v>34</v>
      </c>
      <c r="F834" s="3">
        <v>0.3</v>
      </c>
      <c r="G834" s="5">
        <v>0.3</v>
      </c>
      <c r="H834" s="3">
        <v>0.6</v>
      </c>
      <c r="I834" s="3">
        <v>1.55139</v>
      </c>
      <c r="J834" s="12">
        <f t="shared" ref="J834:J897" si="13">AVERAGE(H834:H857)</f>
        <v>1.45</v>
      </c>
    </row>
    <row r="835" spans="1:10">
      <c r="A835" s="4">
        <v>43772.708333333336</v>
      </c>
      <c r="B835">
        <v>43772</v>
      </c>
      <c r="C835" s="3">
        <v>0.70833333333333337</v>
      </c>
      <c r="D835" s="3">
        <v>17</v>
      </c>
      <c r="E835" s="3">
        <v>34</v>
      </c>
      <c r="F835" s="3">
        <v>0.5</v>
      </c>
      <c r="G835" s="5">
        <v>1.5</v>
      </c>
      <c r="H835" s="3">
        <v>2</v>
      </c>
      <c r="I835" s="3">
        <v>1.55139</v>
      </c>
      <c r="J835" s="12">
        <f t="shared" si="13"/>
        <v>1.4958333333333333</v>
      </c>
    </row>
    <row r="836" spans="1:10">
      <c r="A836" s="4">
        <v>43772.75</v>
      </c>
      <c r="B836">
        <v>43772</v>
      </c>
      <c r="C836" s="3">
        <v>0.75</v>
      </c>
      <c r="D836" s="3">
        <v>18</v>
      </c>
      <c r="E836" s="3">
        <v>34</v>
      </c>
      <c r="F836" s="3">
        <v>1.4</v>
      </c>
      <c r="G836" s="5">
        <v>1.7</v>
      </c>
      <c r="H836" s="3">
        <v>3.0999999999999996</v>
      </c>
      <c r="I836" s="3">
        <v>1.55139</v>
      </c>
      <c r="J836" s="12">
        <f t="shared" si="13"/>
        <v>1.45</v>
      </c>
    </row>
    <row r="837" spans="1:10">
      <c r="A837" s="4">
        <v>43772.791666666664</v>
      </c>
      <c r="B837">
        <v>43772</v>
      </c>
      <c r="C837" s="3">
        <v>0.79166666666666663</v>
      </c>
      <c r="D837" s="3">
        <v>19</v>
      </c>
      <c r="E837" s="3">
        <v>34</v>
      </c>
      <c r="F837" s="3">
        <v>0.8</v>
      </c>
      <c r="G837" s="5">
        <v>1.4</v>
      </c>
      <c r="H837" s="3">
        <v>2.2000000000000002</v>
      </c>
      <c r="I837" s="3">
        <v>1.55139</v>
      </c>
      <c r="J837" s="12">
        <f t="shared" si="13"/>
        <v>1.3583333333333332</v>
      </c>
    </row>
    <row r="838" spans="1:10">
      <c r="A838" s="4">
        <v>43772.833333333336</v>
      </c>
      <c r="B838">
        <v>43772</v>
      </c>
      <c r="C838" s="3">
        <v>0.83333333333333337</v>
      </c>
      <c r="D838" s="3">
        <v>20</v>
      </c>
      <c r="E838" s="3">
        <v>34</v>
      </c>
      <c r="F838" s="3">
        <v>0.9</v>
      </c>
      <c r="G838" s="5">
        <v>0.5</v>
      </c>
      <c r="H838" s="3">
        <v>1.4</v>
      </c>
      <c r="I838" s="3">
        <v>1.55139</v>
      </c>
      <c r="J838" s="12">
        <f t="shared" si="13"/>
        <v>1.3208333333333329</v>
      </c>
    </row>
    <row r="839" spans="1:10">
      <c r="A839" s="4">
        <v>43772.875</v>
      </c>
      <c r="B839">
        <v>43772</v>
      </c>
      <c r="C839" s="3">
        <v>0.875</v>
      </c>
      <c r="D839" s="3">
        <v>21</v>
      </c>
      <c r="E839" s="3">
        <v>34</v>
      </c>
      <c r="F839" s="3">
        <v>0.7</v>
      </c>
      <c r="G839" s="5">
        <v>1.8</v>
      </c>
      <c r="H839" s="3">
        <v>2.5</v>
      </c>
      <c r="I839" s="3">
        <v>1.55139</v>
      </c>
      <c r="J839" s="12">
        <f t="shared" si="13"/>
        <v>1.3583333333333327</v>
      </c>
    </row>
    <row r="840" spans="1:10">
      <c r="A840" s="4">
        <v>43772.916666666664</v>
      </c>
      <c r="B840">
        <v>43772</v>
      </c>
      <c r="C840" s="3">
        <v>0.91666666666666663</v>
      </c>
      <c r="D840" s="3">
        <v>22</v>
      </c>
      <c r="E840" s="3">
        <v>34</v>
      </c>
      <c r="F840" s="3">
        <v>0.3</v>
      </c>
      <c r="G840" s="5">
        <v>0.6</v>
      </c>
      <c r="H840" s="3">
        <v>0.89999999999999991</v>
      </c>
      <c r="I840" s="3">
        <v>1.55139</v>
      </c>
      <c r="J840" s="12">
        <f t="shared" si="13"/>
        <v>1.3333333333333328</v>
      </c>
    </row>
    <row r="841" spans="1:10">
      <c r="A841" s="4">
        <v>43772.958333333336</v>
      </c>
      <c r="B841">
        <v>43772</v>
      </c>
      <c r="C841" s="3">
        <v>0.95833333333333337</v>
      </c>
      <c r="D841" s="3">
        <v>23</v>
      </c>
      <c r="E841" s="3">
        <v>34</v>
      </c>
      <c r="F841" s="3">
        <v>0.5</v>
      </c>
      <c r="G841" s="5">
        <v>0.5</v>
      </c>
      <c r="H841" s="3">
        <v>1</v>
      </c>
      <c r="I841" s="3">
        <v>1.55139</v>
      </c>
      <c r="J841" s="12">
        <f t="shared" si="13"/>
        <v>1.3874999999999995</v>
      </c>
    </row>
    <row r="842" spans="1:10">
      <c r="A842" s="4">
        <v>43773</v>
      </c>
      <c r="B842">
        <v>43773</v>
      </c>
      <c r="C842" s="3">
        <v>0</v>
      </c>
      <c r="D842" s="3">
        <v>0</v>
      </c>
      <c r="E842" s="3">
        <v>35</v>
      </c>
      <c r="F842" s="3">
        <v>0.5</v>
      </c>
      <c r="G842" s="5">
        <v>0.6</v>
      </c>
      <c r="H842" s="3">
        <v>1.1000000000000001</v>
      </c>
      <c r="I842" s="3">
        <v>1.55139</v>
      </c>
      <c r="J842" s="12">
        <f t="shared" si="13"/>
        <v>1.4249999999999996</v>
      </c>
    </row>
    <row r="843" spans="1:10">
      <c r="A843" s="4">
        <v>43773.041666666664</v>
      </c>
      <c r="B843">
        <v>43773</v>
      </c>
      <c r="C843" s="3">
        <v>4.1666666666666664E-2</v>
      </c>
      <c r="D843" s="3">
        <v>1</v>
      </c>
      <c r="E843" s="3">
        <v>35</v>
      </c>
      <c r="F843" s="3">
        <v>0.8</v>
      </c>
      <c r="G843" s="5">
        <v>0.6</v>
      </c>
      <c r="H843" s="3">
        <v>1.4</v>
      </c>
      <c r="I843" s="3">
        <v>1.55139</v>
      </c>
      <c r="J843" s="12">
        <f t="shared" si="13"/>
        <v>1.4041666666666661</v>
      </c>
    </row>
    <row r="844" spans="1:10">
      <c r="A844" s="4">
        <v>43773.083333333336</v>
      </c>
      <c r="B844">
        <v>43773</v>
      </c>
      <c r="C844" s="3">
        <v>8.3333333333333329E-2</v>
      </c>
      <c r="D844" s="3">
        <v>2</v>
      </c>
      <c r="E844" s="3">
        <v>35</v>
      </c>
      <c r="F844" s="3">
        <v>0.5</v>
      </c>
      <c r="G844" s="5">
        <v>0.8</v>
      </c>
      <c r="H844" s="3">
        <v>1.3</v>
      </c>
      <c r="I844" s="3">
        <v>1.55139</v>
      </c>
      <c r="J844" s="12">
        <f t="shared" si="13"/>
        <v>1.3791666666666662</v>
      </c>
    </row>
    <row r="845" spans="1:10">
      <c r="A845" s="4">
        <v>43773.125</v>
      </c>
      <c r="B845">
        <v>43773</v>
      </c>
      <c r="C845" s="3">
        <v>0.125</v>
      </c>
      <c r="D845" s="3">
        <v>3</v>
      </c>
      <c r="E845" s="3">
        <v>35</v>
      </c>
      <c r="F845" s="3">
        <v>0.8</v>
      </c>
      <c r="G845" s="5">
        <v>0.5</v>
      </c>
      <c r="H845" s="3">
        <v>1.3</v>
      </c>
      <c r="I845" s="3">
        <v>1.55139</v>
      </c>
      <c r="J845" s="12">
        <f t="shared" si="13"/>
        <v>1.3541666666666667</v>
      </c>
    </row>
    <row r="846" spans="1:10">
      <c r="A846" s="4">
        <v>43773.166666666664</v>
      </c>
      <c r="B846">
        <v>43773</v>
      </c>
      <c r="C846" s="3">
        <v>0.16666666666666666</v>
      </c>
      <c r="D846" s="3">
        <v>4</v>
      </c>
      <c r="E846" s="3">
        <v>35</v>
      </c>
      <c r="F846" s="3">
        <v>0.8</v>
      </c>
      <c r="G846" s="5">
        <v>0.8</v>
      </c>
      <c r="H846" s="3">
        <v>1.6</v>
      </c>
      <c r="I846" s="3">
        <v>1.55139</v>
      </c>
      <c r="J846" s="12">
        <f t="shared" si="13"/>
        <v>1.3374999999999997</v>
      </c>
    </row>
    <row r="847" spans="1:10">
      <c r="A847" s="4">
        <v>43773.208333333336</v>
      </c>
      <c r="B847">
        <v>43773</v>
      </c>
      <c r="C847" s="3">
        <v>0.20833333333333334</v>
      </c>
      <c r="D847" s="3">
        <v>5</v>
      </c>
      <c r="E847" s="3">
        <v>35</v>
      </c>
      <c r="F847" s="3">
        <v>2</v>
      </c>
      <c r="G847" s="5">
        <v>0.5</v>
      </c>
      <c r="H847" s="3">
        <v>2.5</v>
      </c>
      <c r="I847" s="3">
        <v>1.55139</v>
      </c>
      <c r="J847" s="12">
        <f t="shared" si="13"/>
        <v>1.2999999999999998</v>
      </c>
    </row>
    <row r="848" spans="1:10">
      <c r="A848" s="4">
        <v>43773.25</v>
      </c>
      <c r="B848">
        <v>43773</v>
      </c>
      <c r="C848" s="3">
        <v>0.25</v>
      </c>
      <c r="D848" s="3">
        <v>6</v>
      </c>
      <c r="E848" s="3">
        <v>35</v>
      </c>
      <c r="F848" s="3">
        <v>1.2</v>
      </c>
      <c r="G848" s="5">
        <v>3.1</v>
      </c>
      <c r="H848" s="3">
        <v>4.3</v>
      </c>
      <c r="I848" s="3">
        <v>1.55139</v>
      </c>
      <c r="J848" s="12">
        <f t="shared" si="13"/>
        <v>1.3</v>
      </c>
    </row>
    <row r="849" spans="1:10">
      <c r="A849" s="4">
        <v>43773.291666666664</v>
      </c>
      <c r="B849">
        <v>43773</v>
      </c>
      <c r="C849" s="3">
        <v>0.29166666666666669</v>
      </c>
      <c r="D849" s="3">
        <v>7</v>
      </c>
      <c r="E849" s="3">
        <v>35</v>
      </c>
      <c r="F849" s="3">
        <v>1.1000000000000001</v>
      </c>
      <c r="G849" s="5">
        <v>1.4</v>
      </c>
      <c r="H849" s="3">
        <v>2.5</v>
      </c>
      <c r="I849" s="3">
        <v>1.55139</v>
      </c>
      <c r="J849" s="12">
        <f t="shared" si="13"/>
        <v>1.3291666666666666</v>
      </c>
    </row>
    <row r="850" spans="1:10">
      <c r="A850" s="4">
        <v>43773.333333333336</v>
      </c>
      <c r="B850">
        <v>43773</v>
      </c>
      <c r="C850" s="3">
        <v>0.33333333333333331</v>
      </c>
      <c r="D850" s="3">
        <v>8</v>
      </c>
      <c r="E850" s="3">
        <v>35</v>
      </c>
      <c r="F850" s="3">
        <v>0.2</v>
      </c>
      <c r="G850" s="5">
        <v>0.3</v>
      </c>
      <c r="H850" s="3">
        <v>0.5</v>
      </c>
      <c r="I850" s="3">
        <v>1.55139</v>
      </c>
      <c r="J850" s="12">
        <f t="shared" si="13"/>
        <v>1.3791666666666667</v>
      </c>
    </row>
    <row r="851" spans="1:10">
      <c r="A851" s="4">
        <v>43773.375</v>
      </c>
      <c r="B851">
        <v>43773</v>
      </c>
      <c r="C851" s="3">
        <v>0.375</v>
      </c>
      <c r="D851" s="3">
        <v>9</v>
      </c>
      <c r="E851" s="3">
        <v>35</v>
      </c>
      <c r="F851" s="3">
        <v>0.3</v>
      </c>
      <c r="G851" s="5">
        <v>0.4</v>
      </c>
      <c r="H851" s="3">
        <v>0.7</v>
      </c>
      <c r="I851" s="3">
        <v>1.55139</v>
      </c>
      <c r="J851" s="12">
        <f t="shared" si="13"/>
        <v>1.3791666666666667</v>
      </c>
    </row>
    <row r="852" spans="1:10">
      <c r="A852" s="4">
        <v>43773.416666666664</v>
      </c>
      <c r="B852">
        <v>43773</v>
      </c>
      <c r="C852" s="3">
        <v>0.41666666666666669</v>
      </c>
      <c r="D852" s="3">
        <v>10</v>
      </c>
      <c r="E852" s="3">
        <v>35</v>
      </c>
      <c r="F852" s="3">
        <v>0.2</v>
      </c>
      <c r="G852" s="5">
        <v>0.2</v>
      </c>
      <c r="H852" s="3">
        <v>0.4</v>
      </c>
      <c r="I852" s="3">
        <v>1.55139</v>
      </c>
      <c r="J852" s="12">
        <f t="shared" si="13"/>
        <v>1.3666666666666665</v>
      </c>
    </row>
    <row r="853" spans="1:10">
      <c r="A853" s="4">
        <v>43773.458333333336</v>
      </c>
      <c r="B853">
        <v>43773</v>
      </c>
      <c r="C853" s="3">
        <v>0.45833333333333331</v>
      </c>
      <c r="D853" s="3">
        <v>11</v>
      </c>
      <c r="E853" s="3">
        <v>35</v>
      </c>
      <c r="F853" s="3">
        <v>0.2</v>
      </c>
      <c r="G853" s="5">
        <v>0.2</v>
      </c>
      <c r="H853" s="3">
        <v>0.4</v>
      </c>
      <c r="I853" s="3">
        <v>1.55139</v>
      </c>
      <c r="J853" s="12">
        <f t="shared" si="13"/>
        <v>1.3666666666666665</v>
      </c>
    </row>
    <row r="854" spans="1:10">
      <c r="A854" s="4">
        <v>43773.5</v>
      </c>
      <c r="B854">
        <v>43773</v>
      </c>
      <c r="C854" s="3">
        <v>0.5</v>
      </c>
      <c r="D854" s="3">
        <v>12</v>
      </c>
      <c r="E854" s="3">
        <v>35</v>
      </c>
      <c r="F854" s="3">
        <v>0.2</v>
      </c>
      <c r="G854" s="5">
        <v>0.2</v>
      </c>
      <c r="H854" s="3">
        <v>0.4</v>
      </c>
      <c r="I854" s="3">
        <v>1.55139</v>
      </c>
      <c r="J854" s="12">
        <f t="shared" si="13"/>
        <v>1.3624999999999998</v>
      </c>
    </row>
    <row r="855" spans="1:10">
      <c r="A855" s="4">
        <v>43773.541666666664</v>
      </c>
      <c r="B855">
        <v>43773</v>
      </c>
      <c r="C855" s="3">
        <v>0.54166666666666663</v>
      </c>
      <c r="D855" s="3">
        <v>13</v>
      </c>
      <c r="E855" s="3">
        <v>35</v>
      </c>
      <c r="F855" s="3">
        <v>0.2</v>
      </c>
      <c r="G855" s="5">
        <v>0.2</v>
      </c>
      <c r="H855" s="3">
        <v>0.4</v>
      </c>
      <c r="I855" s="3">
        <v>1.55139</v>
      </c>
      <c r="J855" s="12">
        <f t="shared" si="13"/>
        <v>1.3624999999999998</v>
      </c>
    </row>
    <row r="856" spans="1:10">
      <c r="A856" s="4">
        <v>43773.583333333336</v>
      </c>
      <c r="B856">
        <v>43773</v>
      </c>
      <c r="C856" s="3">
        <v>0.58333333333333337</v>
      </c>
      <c r="D856" s="3">
        <v>14</v>
      </c>
      <c r="E856" s="3">
        <v>35</v>
      </c>
      <c r="F856" s="3">
        <v>0.2</v>
      </c>
      <c r="G856" s="5">
        <v>0.2</v>
      </c>
      <c r="H856" s="3">
        <v>0.4</v>
      </c>
      <c r="I856" s="3">
        <v>1.55139</v>
      </c>
      <c r="J856" s="12">
        <f t="shared" si="13"/>
        <v>1.3624999999999998</v>
      </c>
    </row>
    <row r="857" spans="1:10">
      <c r="A857" s="4">
        <v>43773.625</v>
      </c>
      <c r="B857">
        <v>43773</v>
      </c>
      <c r="C857" s="3">
        <v>0.625</v>
      </c>
      <c r="D857" s="3">
        <v>15</v>
      </c>
      <c r="E857" s="3">
        <v>35</v>
      </c>
      <c r="F857" s="3">
        <v>0.4</v>
      </c>
      <c r="G857" s="5">
        <v>1.5</v>
      </c>
      <c r="H857" s="3">
        <v>1.9</v>
      </c>
      <c r="I857" s="3">
        <v>1.55139</v>
      </c>
      <c r="J857" s="12">
        <f t="shared" si="13"/>
        <v>1.3916666666666666</v>
      </c>
    </row>
    <row r="858" spans="1:10">
      <c r="A858" s="4">
        <v>43773.666666666664</v>
      </c>
      <c r="B858">
        <v>43773</v>
      </c>
      <c r="C858" s="3">
        <v>0.66666666666666663</v>
      </c>
      <c r="D858" s="3">
        <v>16</v>
      </c>
      <c r="E858" s="3">
        <v>35</v>
      </c>
      <c r="F858" s="3">
        <v>0.9</v>
      </c>
      <c r="G858" s="5">
        <v>0.8</v>
      </c>
      <c r="H858" s="3">
        <v>1.7000000000000002</v>
      </c>
      <c r="I858" s="3">
        <v>1.55139</v>
      </c>
      <c r="J858" s="12">
        <f t="shared" si="13"/>
        <v>1.3499999999999996</v>
      </c>
    </row>
    <row r="859" spans="1:10">
      <c r="A859" s="4">
        <v>43773.708333333336</v>
      </c>
      <c r="B859">
        <v>43773</v>
      </c>
      <c r="C859" s="3">
        <v>0.70833333333333337</v>
      </c>
      <c r="D859" s="3">
        <v>17</v>
      </c>
      <c r="E859" s="3">
        <v>35</v>
      </c>
      <c r="F859" s="3">
        <v>0.3</v>
      </c>
      <c r="G859" s="5">
        <v>0.6</v>
      </c>
      <c r="H859" s="3">
        <v>0.89999999999999991</v>
      </c>
      <c r="I859" s="3">
        <v>1.55139</v>
      </c>
      <c r="J859" s="12">
        <f t="shared" si="13"/>
        <v>1.2916666666666665</v>
      </c>
    </row>
    <row r="860" spans="1:10">
      <c r="A860" s="4">
        <v>43773.75</v>
      </c>
      <c r="B860">
        <v>43773</v>
      </c>
      <c r="C860" s="3">
        <v>0.75</v>
      </c>
      <c r="D860" s="3">
        <v>18</v>
      </c>
      <c r="E860" s="3">
        <v>35</v>
      </c>
      <c r="F860" s="3">
        <v>0.6</v>
      </c>
      <c r="G860" s="5">
        <v>0.3</v>
      </c>
      <c r="H860" s="3">
        <v>0.89999999999999991</v>
      </c>
      <c r="I860" s="3">
        <v>1.55139</v>
      </c>
      <c r="J860" s="12">
        <f t="shared" si="13"/>
        <v>1.2874999999999999</v>
      </c>
    </row>
    <row r="861" spans="1:10">
      <c r="A861" s="4">
        <v>43773.791666666664</v>
      </c>
      <c r="B861">
        <v>43773</v>
      </c>
      <c r="C861" s="3">
        <v>0.79166666666666663</v>
      </c>
      <c r="D861" s="3">
        <v>19</v>
      </c>
      <c r="E861" s="3">
        <v>35</v>
      </c>
      <c r="F861" s="3">
        <v>0.6</v>
      </c>
      <c r="G861" s="5">
        <v>0.7</v>
      </c>
      <c r="H861" s="3">
        <v>1.2999999999999998</v>
      </c>
      <c r="I861" s="3">
        <v>1.55139</v>
      </c>
      <c r="J861" s="12">
        <f t="shared" si="13"/>
        <v>1.3374999999999997</v>
      </c>
    </row>
    <row r="862" spans="1:10">
      <c r="A862" s="4">
        <v>43773.833333333336</v>
      </c>
      <c r="B862">
        <v>43773</v>
      </c>
      <c r="C862" s="3">
        <v>0.83333333333333337</v>
      </c>
      <c r="D862" s="3">
        <v>20</v>
      </c>
      <c r="E862" s="3">
        <v>35</v>
      </c>
      <c r="F862" s="3">
        <v>0.6</v>
      </c>
      <c r="G862" s="5">
        <v>1.7</v>
      </c>
      <c r="H862" s="3">
        <v>2.2999999999999998</v>
      </c>
      <c r="I862" s="3">
        <v>1.55139</v>
      </c>
      <c r="J862" s="12">
        <f t="shared" si="13"/>
        <v>1.3166666666666667</v>
      </c>
    </row>
    <row r="863" spans="1:10">
      <c r="A863" s="4">
        <v>43773.875</v>
      </c>
      <c r="B863">
        <v>43773</v>
      </c>
      <c r="C863" s="3">
        <v>0.875</v>
      </c>
      <c r="D863" s="3">
        <v>21</v>
      </c>
      <c r="E863" s="3">
        <v>35</v>
      </c>
      <c r="F863" s="3">
        <v>1</v>
      </c>
      <c r="G863" s="5">
        <v>0.9</v>
      </c>
      <c r="H863" s="3">
        <v>1.9</v>
      </c>
      <c r="I863" s="3">
        <v>1.55139</v>
      </c>
      <c r="J863" s="12">
        <f t="shared" si="13"/>
        <v>1.2499999999999998</v>
      </c>
    </row>
    <row r="864" spans="1:10">
      <c r="A864" s="4">
        <v>43773.916666666664</v>
      </c>
      <c r="B864">
        <v>43773</v>
      </c>
      <c r="C864" s="3">
        <v>0.91666666666666663</v>
      </c>
      <c r="D864" s="3">
        <v>22</v>
      </c>
      <c r="E864" s="3">
        <v>35</v>
      </c>
      <c r="F864" s="3">
        <v>1.7</v>
      </c>
      <c r="G864" s="5">
        <v>0.5</v>
      </c>
      <c r="H864" s="3">
        <v>2.2000000000000002</v>
      </c>
      <c r="I864" s="3">
        <v>1.55139</v>
      </c>
      <c r="J864" s="12">
        <f t="shared" si="13"/>
        <v>1.2041666666666666</v>
      </c>
    </row>
    <row r="865" spans="1:10">
      <c r="A865" s="4">
        <v>43773.958333333336</v>
      </c>
      <c r="B865">
        <v>43773</v>
      </c>
      <c r="C865" s="3">
        <v>0.95833333333333337</v>
      </c>
      <c r="D865" s="3">
        <v>23</v>
      </c>
      <c r="E865" s="3">
        <v>35</v>
      </c>
      <c r="F865" s="3">
        <v>1.7</v>
      </c>
      <c r="G865" s="5">
        <v>0.2</v>
      </c>
      <c r="H865" s="3">
        <v>1.9</v>
      </c>
      <c r="I865" s="3">
        <v>1.55139</v>
      </c>
      <c r="J865" s="12">
        <f t="shared" si="13"/>
        <v>1.2291666666666667</v>
      </c>
    </row>
    <row r="866" spans="1:10">
      <c r="A866" s="4">
        <v>43774</v>
      </c>
      <c r="B866">
        <v>43774</v>
      </c>
      <c r="C866" s="3">
        <v>0</v>
      </c>
      <c r="D866" s="3">
        <v>0</v>
      </c>
      <c r="E866" s="3">
        <v>36</v>
      </c>
      <c r="F866" s="3">
        <v>0.2</v>
      </c>
      <c r="G866" s="5">
        <v>0.4</v>
      </c>
      <c r="H866" s="3">
        <v>0.60000000000000009</v>
      </c>
      <c r="I866" s="3">
        <v>1.55139</v>
      </c>
      <c r="J866" s="12">
        <f t="shared" si="13"/>
        <v>1.2</v>
      </c>
    </row>
    <row r="867" spans="1:10">
      <c r="A867" s="4">
        <v>43774.041666666664</v>
      </c>
      <c r="B867">
        <v>43774</v>
      </c>
      <c r="C867" s="3">
        <v>4.1666666666666664E-2</v>
      </c>
      <c r="D867" s="3">
        <v>1</v>
      </c>
      <c r="E867" s="3">
        <v>36</v>
      </c>
      <c r="F867" s="3">
        <v>0.3</v>
      </c>
      <c r="G867" s="5">
        <v>0.5</v>
      </c>
      <c r="H867" s="3">
        <v>0.8</v>
      </c>
      <c r="I867" s="3">
        <v>1.55139</v>
      </c>
      <c r="J867" s="12">
        <f t="shared" si="13"/>
        <v>1.1916666666666667</v>
      </c>
    </row>
    <row r="868" spans="1:10">
      <c r="A868" s="4">
        <v>43774.083333333336</v>
      </c>
      <c r="B868">
        <v>43774</v>
      </c>
      <c r="C868" s="3">
        <v>8.3333333333333329E-2</v>
      </c>
      <c r="D868" s="3">
        <v>2</v>
      </c>
      <c r="E868" s="3">
        <v>36</v>
      </c>
      <c r="F868" s="3">
        <v>0.2</v>
      </c>
      <c r="G868" s="5">
        <v>0.5</v>
      </c>
      <c r="H868" s="3">
        <v>0.7</v>
      </c>
      <c r="I868" s="3">
        <v>1.55139</v>
      </c>
      <c r="J868" s="12">
        <f t="shared" si="13"/>
        <v>1.1875000000000002</v>
      </c>
    </row>
    <row r="869" spans="1:10">
      <c r="A869" s="4">
        <v>43774.125</v>
      </c>
      <c r="B869">
        <v>43774</v>
      </c>
      <c r="C869" s="3">
        <v>0.125</v>
      </c>
      <c r="D869" s="3">
        <v>3</v>
      </c>
      <c r="E869" s="3">
        <v>36</v>
      </c>
      <c r="F869" s="3">
        <v>0.5</v>
      </c>
      <c r="G869" s="5">
        <v>0.4</v>
      </c>
      <c r="H869" s="3">
        <v>0.9</v>
      </c>
      <c r="I869" s="3">
        <v>1.55139</v>
      </c>
      <c r="J869" s="12">
        <f t="shared" si="13"/>
        <v>1.1958333333333335</v>
      </c>
    </row>
    <row r="870" spans="1:10">
      <c r="A870" s="4">
        <v>43774.166666666664</v>
      </c>
      <c r="B870">
        <v>43774</v>
      </c>
      <c r="C870" s="3">
        <v>0.16666666666666666</v>
      </c>
      <c r="D870" s="3">
        <v>4</v>
      </c>
      <c r="E870" s="3">
        <v>36</v>
      </c>
      <c r="F870" s="3">
        <v>0.4</v>
      </c>
      <c r="G870" s="5">
        <v>0.3</v>
      </c>
      <c r="H870" s="3">
        <v>0.7</v>
      </c>
      <c r="I870" s="3">
        <v>1.55139</v>
      </c>
      <c r="J870" s="12">
        <f t="shared" si="13"/>
        <v>1.1875</v>
      </c>
    </row>
    <row r="871" spans="1:10">
      <c r="A871" s="4">
        <v>43774.208333333336</v>
      </c>
      <c r="B871">
        <v>43774</v>
      </c>
      <c r="C871" s="3">
        <v>0.20833333333333334</v>
      </c>
      <c r="D871" s="3">
        <v>5</v>
      </c>
      <c r="E871" s="3">
        <v>36</v>
      </c>
      <c r="F871" s="3">
        <v>1.2</v>
      </c>
      <c r="G871" s="5">
        <v>1.3</v>
      </c>
      <c r="H871" s="3">
        <v>2.5</v>
      </c>
      <c r="I871" s="3">
        <v>1.55139</v>
      </c>
      <c r="J871" s="12">
        <f t="shared" si="13"/>
        <v>1.1875</v>
      </c>
    </row>
    <row r="872" spans="1:10">
      <c r="A872" s="4">
        <v>43774.25</v>
      </c>
      <c r="B872">
        <v>43774</v>
      </c>
      <c r="C872" s="3">
        <v>0.25</v>
      </c>
      <c r="D872" s="3">
        <v>6</v>
      </c>
      <c r="E872" s="3">
        <v>36</v>
      </c>
      <c r="F872" s="3">
        <v>2.4</v>
      </c>
      <c r="G872" s="5">
        <v>2.6</v>
      </c>
      <c r="H872" s="3">
        <v>5</v>
      </c>
      <c r="I872" s="3">
        <v>1.55139</v>
      </c>
      <c r="J872" s="12">
        <f t="shared" si="13"/>
        <v>1.1666666666666667</v>
      </c>
    </row>
    <row r="873" spans="1:10">
      <c r="A873" s="4">
        <v>43774.291666666664</v>
      </c>
      <c r="B873">
        <v>43774</v>
      </c>
      <c r="C873" s="3">
        <v>0.29166666666666669</v>
      </c>
      <c r="D873" s="3">
        <v>7</v>
      </c>
      <c r="E873" s="3">
        <v>36</v>
      </c>
      <c r="F873" s="3">
        <v>1.5</v>
      </c>
      <c r="G873" s="5">
        <v>2.2000000000000002</v>
      </c>
      <c r="H873" s="3">
        <v>3.7</v>
      </c>
      <c r="I873" s="3">
        <v>1.55139</v>
      </c>
      <c r="J873" s="12">
        <f t="shared" si="13"/>
        <v>1.0541666666666665</v>
      </c>
    </row>
    <row r="874" spans="1:10">
      <c r="A874" s="4">
        <v>43774.333333333336</v>
      </c>
      <c r="B874">
        <v>43774</v>
      </c>
      <c r="C874" s="3">
        <v>0.33333333333333331</v>
      </c>
      <c r="D874" s="3">
        <v>8</v>
      </c>
      <c r="E874" s="3">
        <v>36</v>
      </c>
      <c r="F874" s="3">
        <v>0.3</v>
      </c>
      <c r="G874" s="5">
        <v>0.2</v>
      </c>
      <c r="H874" s="3">
        <v>0.5</v>
      </c>
      <c r="I874" s="3">
        <v>1.55139</v>
      </c>
      <c r="J874" s="12">
        <f t="shared" si="13"/>
        <v>1.05</v>
      </c>
    </row>
    <row r="875" spans="1:10">
      <c r="A875" s="4">
        <v>43774.375</v>
      </c>
      <c r="B875">
        <v>43774</v>
      </c>
      <c r="C875" s="3">
        <v>0.375</v>
      </c>
      <c r="D875" s="3">
        <v>9</v>
      </c>
      <c r="E875" s="3">
        <v>36</v>
      </c>
      <c r="F875" s="3">
        <v>0.2</v>
      </c>
      <c r="G875" s="5">
        <v>0.2</v>
      </c>
      <c r="H875" s="3">
        <v>0.4</v>
      </c>
      <c r="I875" s="3">
        <v>1.55139</v>
      </c>
      <c r="J875" s="12">
        <f t="shared" si="13"/>
        <v>1.1291666666666667</v>
      </c>
    </row>
    <row r="876" spans="1:10">
      <c r="A876" s="4">
        <v>43774.416666666664</v>
      </c>
      <c r="B876">
        <v>43774</v>
      </c>
      <c r="C876" s="3">
        <v>0.41666666666666669</v>
      </c>
      <c r="D876" s="3">
        <v>10</v>
      </c>
      <c r="E876" s="3">
        <v>36</v>
      </c>
      <c r="F876" s="3">
        <v>0.2</v>
      </c>
      <c r="G876" s="5">
        <v>0.2</v>
      </c>
      <c r="H876" s="3">
        <v>0.4</v>
      </c>
      <c r="I876" s="3">
        <v>1.55139</v>
      </c>
      <c r="J876" s="12">
        <f t="shared" si="13"/>
        <v>1.1291666666666667</v>
      </c>
    </row>
    <row r="877" spans="1:10">
      <c r="A877" s="4">
        <v>43774.458333333336</v>
      </c>
      <c r="B877">
        <v>43774</v>
      </c>
      <c r="C877" s="3">
        <v>0.45833333333333331</v>
      </c>
      <c r="D877" s="3">
        <v>11</v>
      </c>
      <c r="E877" s="3">
        <v>36</v>
      </c>
      <c r="F877" s="3">
        <v>0.2</v>
      </c>
      <c r="G877" s="5">
        <v>0.1</v>
      </c>
      <c r="H877" s="3">
        <v>0.30000000000000004</v>
      </c>
      <c r="I877" s="3">
        <v>1.55139</v>
      </c>
      <c r="J877" s="12">
        <f t="shared" si="13"/>
        <v>1.125</v>
      </c>
    </row>
    <row r="878" spans="1:10">
      <c r="A878" s="4">
        <v>43774.5</v>
      </c>
      <c r="B878">
        <v>43774</v>
      </c>
      <c r="C878" s="3">
        <v>0.5</v>
      </c>
      <c r="D878" s="3">
        <v>12</v>
      </c>
      <c r="E878" s="3">
        <v>36</v>
      </c>
      <c r="F878" s="3">
        <v>0.2</v>
      </c>
      <c r="G878" s="5">
        <v>0.2</v>
      </c>
      <c r="H878" s="3">
        <v>0.4</v>
      </c>
      <c r="I878" s="3">
        <v>1.55139</v>
      </c>
      <c r="J878" s="12">
        <f t="shared" si="13"/>
        <v>1.125</v>
      </c>
    </row>
    <row r="879" spans="1:10">
      <c r="A879" s="4">
        <v>43774.541666666664</v>
      </c>
      <c r="B879">
        <v>43774</v>
      </c>
      <c r="C879" s="3">
        <v>0.54166666666666663</v>
      </c>
      <c r="D879" s="3">
        <v>13</v>
      </c>
      <c r="E879" s="3">
        <v>36</v>
      </c>
      <c r="F879" s="3">
        <v>0.1</v>
      </c>
      <c r="G879" s="5">
        <v>0.3</v>
      </c>
      <c r="H879" s="3">
        <v>0.4</v>
      </c>
      <c r="I879" s="3">
        <v>1.55139</v>
      </c>
      <c r="J879" s="12">
        <f t="shared" si="13"/>
        <v>1.1249999999999998</v>
      </c>
    </row>
    <row r="880" spans="1:10">
      <c r="A880" s="4">
        <v>43774.583333333336</v>
      </c>
      <c r="B880">
        <v>43774</v>
      </c>
      <c r="C880" s="3">
        <v>0.58333333333333337</v>
      </c>
      <c r="D880" s="3">
        <v>14</v>
      </c>
      <c r="E880" s="3">
        <v>36</v>
      </c>
      <c r="F880" s="3">
        <v>1</v>
      </c>
      <c r="G880" s="5">
        <v>0.1</v>
      </c>
      <c r="H880" s="3">
        <v>1.1000000000000001</v>
      </c>
      <c r="I880" s="3">
        <v>1.55139</v>
      </c>
      <c r="J880" s="12">
        <f t="shared" si="13"/>
        <v>1.1208333333333333</v>
      </c>
    </row>
    <row r="881" spans="1:10">
      <c r="A881" s="4">
        <v>43774.625</v>
      </c>
      <c r="B881">
        <v>43774</v>
      </c>
      <c r="C881" s="3">
        <v>0.625</v>
      </c>
      <c r="D881" s="3">
        <v>15</v>
      </c>
      <c r="E881" s="3">
        <v>36</v>
      </c>
      <c r="F881" s="3">
        <v>0.2</v>
      </c>
      <c r="G881" s="5">
        <v>0.7</v>
      </c>
      <c r="H881" s="3">
        <v>0.89999999999999991</v>
      </c>
      <c r="I881" s="3">
        <v>1.55139</v>
      </c>
      <c r="J881" s="12">
        <f t="shared" si="13"/>
        <v>1.0874999999999999</v>
      </c>
    </row>
    <row r="882" spans="1:10">
      <c r="A882" s="4">
        <v>43774.666666666664</v>
      </c>
      <c r="B882">
        <v>43774</v>
      </c>
      <c r="C882" s="3">
        <v>0.66666666666666663</v>
      </c>
      <c r="D882" s="3">
        <v>16</v>
      </c>
      <c r="E882" s="3">
        <v>36</v>
      </c>
      <c r="F882" s="3">
        <v>0.1</v>
      </c>
      <c r="G882" s="5">
        <v>0.2</v>
      </c>
      <c r="H882" s="3">
        <v>0.30000000000000004</v>
      </c>
      <c r="I882" s="3">
        <v>1.55139</v>
      </c>
      <c r="J882" s="12">
        <f t="shared" si="13"/>
        <v>1.0999999999999999</v>
      </c>
    </row>
    <row r="883" spans="1:10">
      <c r="A883" s="4">
        <v>43774.708333333336</v>
      </c>
      <c r="B883">
        <v>43774</v>
      </c>
      <c r="C883" s="3">
        <v>0.70833333333333337</v>
      </c>
      <c r="D883" s="3">
        <v>17</v>
      </c>
      <c r="E883" s="3">
        <v>36</v>
      </c>
      <c r="F883" s="3">
        <v>0.5</v>
      </c>
      <c r="G883" s="5">
        <v>0.3</v>
      </c>
      <c r="H883" s="3">
        <v>0.8</v>
      </c>
      <c r="I883" s="3">
        <v>1.55139</v>
      </c>
      <c r="J883" s="12">
        <f t="shared" si="13"/>
        <v>1.1499999999999999</v>
      </c>
    </row>
    <row r="884" spans="1:10">
      <c r="A884" s="4">
        <v>43774.75</v>
      </c>
      <c r="B884">
        <v>43774</v>
      </c>
      <c r="C884" s="3">
        <v>0.75</v>
      </c>
      <c r="D884" s="3">
        <v>18</v>
      </c>
      <c r="E884" s="3">
        <v>36</v>
      </c>
      <c r="F884" s="3">
        <v>1.2</v>
      </c>
      <c r="G884" s="5">
        <v>0.9</v>
      </c>
      <c r="H884" s="3">
        <v>2.1</v>
      </c>
      <c r="I884" s="3">
        <v>1.55139</v>
      </c>
      <c r="J884" s="12">
        <f t="shared" si="13"/>
        <v>1.1499999999999999</v>
      </c>
    </row>
    <row r="885" spans="1:10">
      <c r="A885" s="4">
        <v>43774.791666666664</v>
      </c>
      <c r="B885">
        <v>43774</v>
      </c>
      <c r="C885" s="3">
        <v>0.79166666666666663</v>
      </c>
      <c r="D885" s="3">
        <v>19</v>
      </c>
      <c r="E885" s="3">
        <v>36</v>
      </c>
      <c r="F885" s="3">
        <v>0.3</v>
      </c>
      <c r="G885" s="5">
        <v>0.5</v>
      </c>
      <c r="H885" s="3">
        <v>0.8</v>
      </c>
      <c r="I885" s="3">
        <v>1.55139</v>
      </c>
      <c r="J885" s="12">
        <f t="shared" si="13"/>
        <v>1.1166666666666667</v>
      </c>
    </row>
    <row r="886" spans="1:10">
      <c r="A886" s="4">
        <v>43774.833333333336</v>
      </c>
      <c r="B886">
        <v>43774</v>
      </c>
      <c r="C886" s="3">
        <v>0.83333333333333337</v>
      </c>
      <c r="D886" s="3">
        <v>20</v>
      </c>
      <c r="E886" s="3">
        <v>36</v>
      </c>
      <c r="F886" s="3">
        <v>0.4</v>
      </c>
      <c r="G886" s="5">
        <v>0.3</v>
      </c>
      <c r="H886" s="3">
        <v>0.7</v>
      </c>
      <c r="I886" s="3">
        <v>1.55139</v>
      </c>
      <c r="J886" s="12">
        <f t="shared" si="13"/>
        <v>1.1375</v>
      </c>
    </row>
    <row r="887" spans="1:10">
      <c r="A887" s="4">
        <v>43774.875</v>
      </c>
      <c r="B887">
        <v>43774</v>
      </c>
      <c r="C887" s="3">
        <v>0.875</v>
      </c>
      <c r="D887" s="3">
        <v>21</v>
      </c>
      <c r="E887" s="3">
        <v>36</v>
      </c>
      <c r="F887" s="3">
        <v>0.5</v>
      </c>
      <c r="G887" s="5">
        <v>0.3</v>
      </c>
      <c r="H887" s="3">
        <v>0.8</v>
      </c>
      <c r="I887" s="3">
        <v>1.55139</v>
      </c>
      <c r="J887" s="12">
        <f t="shared" si="13"/>
        <v>1.2916666666666667</v>
      </c>
    </row>
    <row r="888" spans="1:10">
      <c r="A888" s="4">
        <v>43774.916666666664</v>
      </c>
      <c r="B888">
        <v>43774</v>
      </c>
      <c r="C888" s="3">
        <v>0.91666666666666663</v>
      </c>
      <c r="D888" s="3">
        <v>22</v>
      </c>
      <c r="E888" s="3">
        <v>36</v>
      </c>
      <c r="F888" s="3">
        <v>1.2</v>
      </c>
      <c r="G888" s="5">
        <v>1.6</v>
      </c>
      <c r="H888" s="3">
        <v>2.8</v>
      </c>
      <c r="I888" s="3">
        <v>1.55139</v>
      </c>
      <c r="J888" s="12">
        <f t="shared" si="13"/>
        <v>1.3833333333333335</v>
      </c>
    </row>
    <row r="889" spans="1:10">
      <c r="A889" s="4">
        <v>43774.958333333336</v>
      </c>
      <c r="B889">
        <v>43774</v>
      </c>
      <c r="C889" s="3">
        <v>0.95833333333333337</v>
      </c>
      <c r="D889" s="3">
        <v>23</v>
      </c>
      <c r="E889" s="3">
        <v>36</v>
      </c>
      <c r="F889" s="3">
        <v>0.6</v>
      </c>
      <c r="G889" s="5">
        <v>0.6</v>
      </c>
      <c r="H889" s="3">
        <v>1.2</v>
      </c>
      <c r="I889" s="3">
        <v>1.55139</v>
      </c>
      <c r="J889" s="12">
        <f t="shared" si="13"/>
        <v>1.3666666666666669</v>
      </c>
    </row>
    <row r="890" spans="1:10">
      <c r="A890" s="4">
        <v>43775</v>
      </c>
      <c r="B890">
        <v>43775</v>
      </c>
      <c r="C890" s="3">
        <v>0</v>
      </c>
      <c r="D890" s="3">
        <v>0</v>
      </c>
      <c r="E890" s="3">
        <v>37</v>
      </c>
      <c r="F890" s="3">
        <v>0.2</v>
      </c>
      <c r="G890" s="5">
        <v>0.2</v>
      </c>
      <c r="H890" s="3">
        <v>0.4</v>
      </c>
      <c r="I890" s="3">
        <v>1.55139</v>
      </c>
      <c r="J890" s="12">
        <f t="shared" si="13"/>
        <v>1.3333333333333337</v>
      </c>
    </row>
    <row r="891" spans="1:10">
      <c r="A891" s="4">
        <v>43775.041666666664</v>
      </c>
      <c r="B891">
        <v>43775</v>
      </c>
      <c r="C891" s="3">
        <v>4.1666666666666664E-2</v>
      </c>
      <c r="D891" s="3">
        <v>1</v>
      </c>
      <c r="E891" s="3">
        <v>37</v>
      </c>
      <c r="F891" s="3">
        <v>0.5</v>
      </c>
      <c r="G891" s="5">
        <v>0.2</v>
      </c>
      <c r="H891" s="3">
        <v>0.7</v>
      </c>
      <c r="I891" s="3">
        <v>1.55139</v>
      </c>
      <c r="J891" s="12">
        <f t="shared" si="13"/>
        <v>1.3416666666666668</v>
      </c>
    </row>
    <row r="892" spans="1:10">
      <c r="A892" s="4">
        <v>43775.083333333336</v>
      </c>
      <c r="B892">
        <v>43775</v>
      </c>
      <c r="C892" s="3">
        <v>8.3333333333333329E-2</v>
      </c>
      <c r="D892" s="3">
        <v>2</v>
      </c>
      <c r="E892" s="3">
        <v>37</v>
      </c>
      <c r="F892" s="3">
        <v>0.4</v>
      </c>
      <c r="G892" s="5">
        <v>0.5</v>
      </c>
      <c r="H892" s="3">
        <v>0.9</v>
      </c>
      <c r="I892" s="3">
        <v>1.55139</v>
      </c>
      <c r="J892" s="12">
        <f t="shared" si="13"/>
        <v>1.3333333333333337</v>
      </c>
    </row>
    <row r="893" spans="1:10">
      <c r="A893" s="4">
        <v>43775.125</v>
      </c>
      <c r="B893">
        <v>43775</v>
      </c>
      <c r="C893" s="3">
        <v>0.125</v>
      </c>
      <c r="D893" s="3">
        <v>3</v>
      </c>
      <c r="E893" s="3">
        <v>37</v>
      </c>
      <c r="F893" s="3">
        <v>0.2</v>
      </c>
      <c r="G893" s="5">
        <v>0.5</v>
      </c>
      <c r="H893" s="3">
        <v>0.7</v>
      </c>
      <c r="I893" s="3">
        <v>1.55139</v>
      </c>
      <c r="J893" s="12">
        <f t="shared" si="13"/>
        <v>1.325</v>
      </c>
    </row>
    <row r="894" spans="1:10">
      <c r="A894" s="4">
        <v>43775.166666666664</v>
      </c>
      <c r="B894">
        <v>43775</v>
      </c>
      <c r="C894" s="3">
        <v>0.16666666666666666</v>
      </c>
      <c r="D894" s="3">
        <v>4</v>
      </c>
      <c r="E894" s="3">
        <v>37</v>
      </c>
      <c r="F894" s="3">
        <v>0.5</v>
      </c>
      <c r="G894" s="5">
        <v>0.2</v>
      </c>
      <c r="H894" s="3">
        <v>0.7</v>
      </c>
      <c r="I894" s="3">
        <v>1.55139</v>
      </c>
      <c r="J894" s="12">
        <f t="shared" si="13"/>
        <v>1.3291666666666668</v>
      </c>
    </row>
    <row r="895" spans="1:10">
      <c r="A895" s="4">
        <v>43775.208333333336</v>
      </c>
      <c r="B895">
        <v>43775</v>
      </c>
      <c r="C895" s="3">
        <v>0.20833333333333334</v>
      </c>
      <c r="D895" s="3">
        <v>5</v>
      </c>
      <c r="E895" s="3">
        <v>37</v>
      </c>
      <c r="F895" s="3">
        <v>0.5</v>
      </c>
      <c r="G895" s="5">
        <v>1.5</v>
      </c>
      <c r="H895" s="3">
        <v>2</v>
      </c>
      <c r="I895" s="3">
        <v>1.55139</v>
      </c>
      <c r="J895" s="12">
        <f t="shared" si="13"/>
        <v>1.3333333333333333</v>
      </c>
    </row>
    <row r="896" spans="1:10">
      <c r="A896" s="4">
        <v>43775.25</v>
      </c>
      <c r="B896">
        <v>43775</v>
      </c>
      <c r="C896" s="3">
        <v>0.25</v>
      </c>
      <c r="D896" s="3">
        <v>6</v>
      </c>
      <c r="E896" s="3">
        <v>37</v>
      </c>
      <c r="F896" s="3">
        <v>0.9</v>
      </c>
      <c r="G896" s="5">
        <v>1.4</v>
      </c>
      <c r="H896" s="3">
        <v>2.2999999999999998</v>
      </c>
      <c r="I896" s="3">
        <v>1.55139</v>
      </c>
      <c r="J896" s="12">
        <f t="shared" si="13"/>
        <v>1.3333333333333333</v>
      </c>
    </row>
    <row r="897" spans="1:10">
      <c r="A897" s="4">
        <v>43775.291666666664</v>
      </c>
      <c r="B897">
        <v>43775</v>
      </c>
      <c r="C897" s="3">
        <v>0.29166666666666669</v>
      </c>
      <c r="D897" s="3">
        <v>7</v>
      </c>
      <c r="E897" s="3">
        <v>37</v>
      </c>
      <c r="F897" s="3">
        <v>1.1000000000000001</v>
      </c>
      <c r="G897" s="5">
        <v>2.5</v>
      </c>
      <c r="H897" s="3">
        <v>3.6</v>
      </c>
      <c r="I897" s="3">
        <v>1.55139</v>
      </c>
      <c r="J897" s="12">
        <f t="shared" si="13"/>
        <v>1.3083333333333333</v>
      </c>
    </row>
    <row r="898" spans="1:10">
      <c r="A898" s="4">
        <v>43775.333333333336</v>
      </c>
      <c r="B898">
        <v>43775</v>
      </c>
      <c r="C898" s="3">
        <v>0.33333333333333331</v>
      </c>
      <c r="D898" s="3">
        <v>8</v>
      </c>
      <c r="E898" s="3">
        <v>37</v>
      </c>
      <c r="F898" s="3">
        <v>0.6</v>
      </c>
      <c r="G898" s="5">
        <v>1.8</v>
      </c>
      <c r="H898" s="3">
        <v>2.4</v>
      </c>
      <c r="I898" s="3">
        <v>1.55139</v>
      </c>
      <c r="J898" s="12">
        <f t="shared" ref="J898:J961" si="14">AVERAGE(H898:H921)</f>
        <v>1.2708333333333333</v>
      </c>
    </row>
    <row r="899" spans="1:10">
      <c r="A899" s="4">
        <v>43775.375</v>
      </c>
      <c r="B899">
        <v>43775</v>
      </c>
      <c r="C899" s="3">
        <v>0.375</v>
      </c>
      <c r="D899" s="3">
        <v>9</v>
      </c>
      <c r="E899" s="3">
        <v>37</v>
      </c>
      <c r="F899" s="3">
        <v>0.2</v>
      </c>
      <c r="G899" s="5">
        <v>0.2</v>
      </c>
      <c r="H899" s="3">
        <v>0.4</v>
      </c>
      <c r="I899" s="3">
        <v>1.55139</v>
      </c>
      <c r="J899" s="12">
        <f t="shared" si="14"/>
        <v>1.1958333333333333</v>
      </c>
    </row>
    <row r="900" spans="1:10">
      <c r="A900" s="4">
        <v>43775.416666666664</v>
      </c>
      <c r="B900">
        <v>43775</v>
      </c>
      <c r="C900" s="3">
        <v>0.41666666666666669</v>
      </c>
      <c r="D900" s="3">
        <v>10</v>
      </c>
      <c r="E900" s="3">
        <v>37</v>
      </c>
      <c r="F900" s="3">
        <v>0.1</v>
      </c>
      <c r="G900" s="5">
        <v>0.2</v>
      </c>
      <c r="H900" s="3">
        <v>0.30000000000000004</v>
      </c>
      <c r="I900" s="3">
        <v>1.55139</v>
      </c>
      <c r="J900" s="12">
        <f t="shared" si="14"/>
        <v>1.1958333333333333</v>
      </c>
    </row>
    <row r="901" spans="1:10">
      <c r="A901" s="4">
        <v>43775.458333333336</v>
      </c>
      <c r="B901">
        <v>43775</v>
      </c>
      <c r="C901" s="3">
        <v>0.45833333333333331</v>
      </c>
      <c r="D901" s="3">
        <v>11</v>
      </c>
      <c r="E901" s="3">
        <v>37</v>
      </c>
      <c r="F901" s="3">
        <v>0.2</v>
      </c>
      <c r="G901" s="5">
        <v>0.1</v>
      </c>
      <c r="H901" s="3">
        <v>0.30000000000000004</v>
      </c>
      <c r="I901" s="3">
        <v>1.55139</v>
      </c>
      <c r="J901" s="12">
        <f t="shared" si="14"/>
        <v>1.2</v>
      </c>
    </row>
    <row r="902" spans="1:10">
      <c r="A902" s="4">
        <v>43775.5</v>
      </c>
      <c r="B902">
        <v>43775</v>
      </c>
      <c r="C902" s="3">
        <v>0.5</v>
      </c>
      <c r="D902" s="3">
        <v>12</v>
      </c>
      <c r="E902" s="3">
        <v>37</v>
      </c>
      <c r="F902" s="3">
        <v>0.2</v>
      </c>
      <c r="G902" s="5">
        <v>0.2</v>
      </c>
      <c r="H902" s="3">
        <v>0.4</v>
      </c>
      <c r="I902" s="3">
        <v>1.55139</v>
      </c>
      <c r="J902" s="12">
        <f t="shared" si="14"/>
        <v>1.2041666666666664</v>
      </c>
    </row>
    <row r="903" spans="1:10">
      <c r="A903" s="4">
        <v>43775.541666666664</v>
      </c>
      <c r="B903">
        <v>43775</v>
      </c>
      <c r="C903" s="3">
        <v>0.54166666666666663</v>
      </c>
      <c r="D903" s="3">
        <v>13</v>
      </c>
      <c r="E903" s="3">
        <v>37</v>
      </c>
      <c r="F903" s="3">
        <v>0.1</v>
      </c>
      <c r="G903" s="5">
        <v>0.2</v>
      </c>
      <c r="H903" s="3">
        <v>0.30000000000000004</v>
      </c>
      <c r="I903" s="3">
        <v>1.55139</v>
      </c>
      <c r="J903" s="12">
        <f t="shared" si="14"/>
        <v>1.2041666666666664</v>
      </c>
    </row>
    <row r="904" spans="1:10">
      <c r="A904" s="4">
        <v>43775.583333333336</v>
      </c>
      <c r="B904">
        <v>43775</v>
      </c>
      <c r="C904" s="3">
        <v>0.58333333333333337</v>
      </c>
      <c r="D904" s="3">
        <v>14</v>
      </c>
      <c r="E904" s="3">
        <v>37</v>
      </c>
      <c r="F904" s="3">
        <v>0.1</v>
      </c>
      <c r="G904" s="5">
        <v>0.2</v>
      </c>
      <c r="H904" s="3">
        <v>0.30000000000000004</v>
      </c>
      <c r="I904" s="3">
        <v>1.55139</v>
      </c>
      <c r="J904" s="12">
        <f t="shared" si="14"/>
        <v>1.208333333333333</v>
      </c>
    </row>
    <row r="905" spans="1:10">
      <c r="A905" s="4">
        <v>43775.625</v>
      </c>
      <c r="B905">
        <v>43775</v>
      </c>
      <c r="C905" s="3">
        <v>0.625</v>
      </c>
      <c r="D905" s="3">
        <v>15</v>
      </c>
      <c r="E905" s="3">
        <v>37</v>
      </c>
      <c r="F905" s="3">
        <v>0.2</v>
      </c>
      <c r="G905" s="5">
        <v>1</v>
      </c>
      <c r="H905" s="3">
        <v>1.2</v>
      </c>
      <c r="I905" s="3">
        <v>1.55139</v>
      </c>
      <c r="J905" s="12">
        <f t="shared" si="14"/>
        <v>1.2208333333333332</v>
      </c>
    </row>
    <row r="906" spans="1:10">
      <c r="A906" s="4">
        <v>43775.666666666664</v>
      </c>
      <c r="B906">
        <v>43775</v>
      </c>
      <c r="C906" s="3">
        <v>0.66666666666666663</v>
      </c>
      <c r="D906" s="3">
        <v>16</v>
      </c>
      <c r="E906" s="3">
        <v>37</v>
      </c>
      <c r="F906" s="3">
        <v>0.2</v>
      </c>
      <c r="G906" s="5">
        <v>1.3</v>
      </c>
      <c r="H906" s="3">
        <v>1.5</v>
      </c>
      <c r="I906" s="3">
        <v>1.55139</v>
      </c>
      <c r="J906" s="12">
        <f t="shared" si="14"/>
        <v>1.2625</v>
      </c>
    </row>
    <row r="907" spans="1:10">
      <c r="A907" s="4">
        <v>43775.708333333336</v>
      </c>
      <c r="B907">
        <v>43775</v>
      </c>
      <c r="C907" s="3">
        <v>0.70833333333333337</v>
      </c>
      <c r="D907" s="3">
        <v>17</v>
      </c>
      <c r="E907" s="3">
        <v>37</v>
      </c>
      <c r="F907" s="3">
        <v>0.4</v>
      </c>
      <c r="G907" s="5">
        <v>0.4</v>
      </c>
      <c r="H907" s="3">
        <v>0.8</v>
      </c>
      <c r="I907" s="3">
        <v>1.55139</v>
      </c>
      <c r="J907" s="12">
        <f t="shared" si="14"/>
        <v>1.2166666666666663</v>
      </c>
    </row>
    <row r="908" spans="1:10">
      <c r="A908" s="4">
        <v>43775.75</v>
      </c>
      <c r="B908">
        <v>43775</v>
      </c>
      <c r="C908" s="3">
        <v>0.75</v>
      </c>
      <c r="D908" s="3">
        <v>18</v>
      </c>
      <c r="E908" s="3">
        <v>37</v>
      </c>
      <c r="F908" s="3">
        <v>0.8</v>
      </c>
      <c r="G908" s="5">
        <v>0.5</v>
      </c>
      <c r="H908" s="3">
        <v>1.3</v>
      </c>
      <c r="I908" s="3">
        <v>1.55139</v>
      </c>
      <c r="J908" s="12">
        <f t="shared" si="14"/>
        <v>1.2249999999999996</v>
      </c>
    </row>
    <row r="909" spans="1:10">
      <c r="A909" s="4">
        <v>43775.791666666664</v>
      </c>
      <c r="B909">
        <v>43775</v>
      </c>
      <c r="C909" s="3">
        <v>0.79166666666666663</v>
      </c>
      <c r="D909" s="3">
        <v>19</v>
      </c>
      <c r="E909" s="3">
        <v>37</v>
      </c>
      <c r="F909" s="3">
        <v>0.7</v>
      </c>
      <c r="G909" s="5">
        <v>0.6</v>
      </c>
      <c r="H909" s="3">
        <v>1.2999999999999998</v>
      </c>
      <c r="I909" s="3">
        <v>1.55139</v>
      </c>
      <c r="J909" s="12">
        <f t="shared" si="14"/>
        <v>1.2166666666666663</v>
      </c>
    </row>
    <row r="910" spans="1:10">
      <c r="A910" s="4">
        <v>43775.833333333336</v>
      </c>
      <c r="B910">
        <v>43775</v>
      </c>
      <c r="C910" s="3">
        <v>0.83333333333333337</v>
      </c>
      <c r="D910" s="3">
        <v>20</v>
      </c>
      <c r="E910" s="3">
        <v>37</v>
      </c>
      <c r="F910" s="3">
        <v>2.1</v>
      </c>
      <c r="G910" s="5">
        <v>2.2999999999999998</v>
      </c>
      <c r="H910" s="3">
        <v>4.4000000000000004</v>
      </c>
      <c r="I910" s="3">
        <v>1.55139</v>
      </c>
      <c r="J910" s="12">
        <f t="shared" si="14"/>
        <v>1.220833333333333</v>
      </c>
    </row>
    <row r="911" spans="1:10">
      <c r="A911" s="4">
        <v>43775.875</v>
      </c>
      <c r="B911">
        <v>43775</v>
      </c>
      <c r="C911" s="3">
        <v>0.875</v>
      </c>
      <c r="D911" s="3">
        <v>21</v>
      </c>
      <c r="E911" s="3">
        <v>37</v>
      </c>
      <c r="F911" s="3">
        <v>1.9</v>
      </c>
      <c r="G911" s="5">
        <v>1.1000000000000001</v>
      </c>
      <c r="H911" s="3">
        <v>3</v>
      </c>
      <c r="I911" s="3">
        <v>1.55139</v>
      </c>
      <c r="J911" s="12">
        <f t="shared" si="14"/>
        <v>1.2166666666666666</v>
      </c>
    </row>
    <row r="912" spans="1:10">
      <c r="A912" s="4">
        <v>43775.916666666664</v>
      </c>
      <c r="B912">
        <v>43775</v>
      </c>
      <c r="C912" s="3">
        <v>0.91666666666666663</v>
      </c>
      <c r="D912" s="3">
        <v>22</v>
      </c>
      <c r="E912" s="3">
        <v>37</v>
      </c>
      <c r="F912" s="3">
        <v>1.9</v>
      </c>
      <c r="G912" s="5">
        <v>0.5</v>
      </c>
      <c r="H912" s="3">
        <v>2.4</v>
      </c>
      <c r="I912" s="3">
        <v>1.55139</v>
      </c>
      <c r="J912" s="12">
        <f t="shared" si="14"/>
        <v>1.1791666666666665</v>
      </c>
    </row>
    <row r="913" spans="1:10">
      <c r="A913" s="4">
        <v>43775.958333333336</v>
      </c>
      <c r="B913">
        <v>43775</v>
      </c>
      <c r="C913" s="3">
        <v>0.95833333333333337</v>
      </c>
      <c r="D913" s="3">
        <v>23</v>
      </c>
      <c r="E913" s="3">
        <v>37</v>
      </c>
      <c r="F913" s="3">
        <v>0.2</v>
      </c>
      <c r="G913" s="5">
        <v>0.2</v>
      </c>
      <c r="H913" s="3">
        <v>0.4</v>
      </c>
      <c r="I913" s="3">
        <v>1.55139</v>
      </c>
      <c r="J913" s="12">
        <f t="shared" si="14"/>
        <v>1.175</v>
      </c>
    </row>
    <row r="914" spans="1:10">
      <c r="A914" s="4">
        <v>43776</v>
      </c>
      <c r="B914">
        <v>43776</v>
      </c>
      <c r="C914" s="3">
        <v>0</v>
      </c>
      <c r="D914" s="3">
        <v>0</v>
      </c>
      <c r="E914" s="3">
        <v>38</v>
      </c>
      <c r="F914" s="3">
        <v>0.2</v>
      </c>
      <c r="G914" s="5">
        <v>0.4</v>
      </c>
      <c r="H914" s="3">
        <v>0.60000000000000009</v>
      </c>
      <c r="I914" s="3">
        <v>1.55139</v>
      </c>
      <c r="J914" s="12">
        <f t="shared" si="14"/>
        <v>1.1875</v>
      </c>
    </row>
    <row r="915" spans="1:10">
      <c r="A915" s="4">
        <v>43776.041666666664</v>
      </c>
      <c r="B915">
        <v>43776</v>
      </c>
      <c r="C915" s="3">
        <v>4.1666666666666664E-2</v>
      </c>
      <c r="D915" s="3">
        <v>1</v>
      </c>
      <c r="E915" s="3">
        <v>38</v>
      </c>
      <c r="F915" s="3">
        <v>0.3</v>
      </c>
      <c r="G915" s="5">
        <v>0.2</v>
      </c>
      <c r="H915" s="3">
        <v>0.5</v>
      </c>
      <c r="I915" s="3">
        <v>1.55139</v>
      </c>
      <c r="J915" s="12">
        <f t="shared" si="14"/>
        <v>1.1916666666666667</v>
      </c>
    </row>
    <row r="916" spans="1:10">
      <c r="A916" s="4">
        <v>43776.083333333336</v>
      </c>
      <c r="B916">
        <v>43776</v>
      </c>
      <c r="C916" s="3">
        <v>8.3333333333333329E-2</v>
      </c>
      <c r="D916" s="3">
        <v>2</v>
      </c>
      <c r="E916" s="3">
        <v>38</v>
      </c>
      <c r="F916" s="3">
        <v>0.4</v>
      </c>
      <c r="G916" s="5">
        <v>0.3</v>
      </c>
      <c r="H916" s="3">
        <v>0.7</v>
      </c>
      <c r="I916" s="3">
        <v>1.55139</v>
      </c>
      <c r="J916" s="12">
        <f t="shared" si="14"/>
        <v>1.1958333333333333</v>
      </c>
    </row>
    <row r="917" spans="1:10">
      <c r="A917" s="4">
        <v>43776.125</v>
      </c>
      <c r="B917">
        <v>43776</v>
      </c>
      <c r="C917" s="3">
        <v>0.125</v>
      </c>
      <c r="D917" s="3">
        <v>3</v>
      </c>
      <c r="E917" s="3">
        <v>38</v>
      </c>
      <c r="F917" s="3">
        <v>0.3</v>
      </c>
      <c r="G917" s="5">
        <v>0.5</v>
      </c>
      <c r="H917" s="3">
        <v>0.8</v>
      </c>
      <c r="I917" s="3">
        <v>1.55139</v>
      </c>
      <c r="J917" s="12">
        <f t="shared" si="14"/>
        <v>1.2083333333333335</v>
      </c>
    </row>
    <row r="918" spans="1:10">
      <c r="A918" s="4">
        <v>43776.166666666664</v>
      </c>
      <c r="B918">
        <v>43776</v>
      </c>
      <c r="C918" s="3">
        <v>0.16666666666666666</v>
      </c>
      <c r="D918" s="3">
        <v>4</v>
      </c>
      <c r="E918" s="3">
        <v>38</v>
      </c>
      <c r="F918" s="3">
        <v>0.5</v>
      </c>
      <c r="G918" s="5">
        <v>0.3</v>
      </c>
      <c r="H918" s="3">
        <v>0.8</v>
      </c>
      <c r="I918" s="3">
        <v>1.55139</v>
      </c>
      <c r="J918" s="12">
        <f t="shared" si="14"/>
        <v>1.2166666666666666</v>
      </c>
    </row>
    <row r="919" spans="1:10">
      <c r="A919" s="4">
        <v>43776.208333333336</v>
      </c>
      <c r="B919">
        <v>43776</v>
      </c>
      <c r="C919" s="3">
        <v>0.20833333333333334</v>
      </c>
      <c r="D919" s="3">
        <v>5</v>
      </c>
      <c r="E919" s="3">
        <v>38</v>
      </c>
      <c r="F919" s="3">
        <v>0.5</v>
      </c>
      <c r="G919" s="5">
        <v>1.5</v>
      </c>
      <c r="H919" s="3">
        <v>2</v>
      </c>
      <c r="I919" s="3">
        <v>1.55139</v>
      </c>
      <c r="J919" s="12">
        <f t="shared" si="14"/>
        <v>1.2333333333333334</v>
      </c>
    </row>
    <row r="920" spans="1:10">
      <c r="A920" s="4">
        <v>43776.25</v>
      </c>
      <c r="B920">
        <v>43776</v>
      </c>
      <c r="C920" s="3">
        <v>0.25</v>
      </c>
      <c r="D920" s="3">
        <v>6</v>
      </c>
      <c r="E920" s="3">
        <v>38</v>
      </c>
      <c r="F920" s="3">
        <v>0.5</v>
      </c>
      <c r="G920" s="5">
        <v>1.2</v>
      </c>
      <c r="H920" s="3">
        <v>1.7</v>
      </c>
      <c r="I920" s="3">
        <v>1.55139</v>
      </c>
      <c r="J920" s="12">
        <f t="shared" si="14"/>
        <v>1.2625</v>
      </c>
    </row>
    <row r="921" spans="1:10">
      <c r="A921" s="4">
        <v>43776.291666666664</v>
      </c>
      <c r="B921">
        <v>43776</v>
      </c>
      <c r="C921" s="3">
        <v>0.29166666666666669</v>
      </c>
      <c r="D921" s="3">
        <v>7</v>
      </c>
      <c r="E921" s="3">
        <v>38</v>
      </c>
      <c r="F921" s="3">
        <v>0.8</v>
      </c>
      <c r="G921" s="5">
        <v>1.9</v>
      </c>
      <c r="H921" s="3">
        <v>2.7</v>
      </c>
      <c r="I921" s="3">
        <v>1.55139</v>
      </c>
      <c r="J921" s="12">
        <f t="shared" si="14"/>
        <v>1.2916666666666667</v>
      </c>
    </row>
    <row r="922" spans="1:10">
      <c r="A922" s="4">
        <v>43776.333333333336</v>
      </c>
      <c r="B922">
        <v>43776</v>
      </c>
      <c r="C922" s="3">
        <v>0.33333333333333331</v>
      </c>
      <c r="D922" s="3">
        <v>8</v>
      </c>
      <c r="E922" s="3">
        <v>38</v>
      </c>
      <c r="F922" s="3">
        <v>0.4</v>
      </c>
      <c r="G922" s="5">
        <v>0.2</v>
      </c>
      <c r="H922" s="3">
        <v>0.60000000000000009</v>
      </c>
      <c r="I922" s="3">
        <v>1.55139</v>
      </c>
      <c r="J922" s="12">
        <f t="shared" si="14"/>
        <v>1.3416666666666666</v>
      </c>
    </row>
    <row r="923" spans="1:10">
      <c r="A923" s="4">
        <v>43776.375</v>
      </c>
      <c r="B923">
        <v>43776</v>
      </c>
      <c r="C923" s="3">
        <v>0.375</v>
      </c>
      <c r="D923" s="3">
        <v>9</v>
      </c>
      <c r="E923" s="3">
        <v>38</v>
      </c>
      <c r="F923" s="3">
        <v>0.2</v>
      </c>
      <c r="G923" s="5">
        <v>0.2</v>
      </c>
      <c r="H923" s="3">
        <v>0.4</v>
      </c>
      <c r="I923" s="3">
        <v>1.55139</v>
      </c>
      <c r="J923" s="12">
        <f t="shared" si="14"/>
        <v>1.3416666666666666</v>
      </c>
    </row>
    <row r="924" spans="1:10">
      <c r="A924" s="4">
        <v>43776.416666666664</v>
      </c>
      <c r="B924">
        <v>43776</v>
      </c>
      <c r="C924" s="3">
        <v>0.41666666666666669</v>
      </c>
      <c r="D924" s="3">
        <v>10</v>
      </c>
      <c r="E924" s="3">
        <v>38</v>
      </c>
      <c r="F924" s="3">
        <v>0.2</v>
      </c>
      <c r="G924" s="5">
        <v>0.2</v>
      </c>
      <c r="H924" s="3">
        <v>0.4</v>
      </c>
      <c r="I924" s="3">
        <v>1.55139</v>
      </c>
      <c r="J924" s="12">
        <f t="shared" si="14"/>
        <v>1.3916666666666666</v>
      </c>
    </row>
    <row r="925" spans="1:10">
      <c r="A925" s="4">
        <v>43776.458333333336</v>
      </c>
      <c r="B925">
        <v>43776</v>
      </c>
      <c r="C925" s="3">
        <v>0.45833333333333331</v>
      </c>
      <c r="D925" s="3">
        <v>11</v>
      </c>
      <c r="E925" s="3">
        <v>38</v>
      </c>
      <c r="F925" s="3">
        <v>0.2</v>
      </c>
      <c r="G925" s="5">
        <v>0.2</v>
      </c>
      <c r="H925" s="3">
        <v>0.4</v>
      </c>
      <c r="I925" s="3">
        <v>1.55139</v>
      </c>
      <c r="J925" s="12">
        <f t="shared" si="14"/>
        <v>1.5</v>
      </c>
    </row>
    <row r="926" spans="1:10">
      <c r="A926" s="4">
        <v>43776.5</v>
      </c>
      <c r="B926">
        <v>43776</v>
      </c>
      <c r="C926" s="3">
        <v>0.5</v>
      </c>
      <c r="D926" s="3">
        <v>12</v>
      </c>
      <c r="E926" s="3">
        <v>38</v>
      </c>
      <c r="F926" s="3">
        <v>0.2</v>
      </c>
      <c r="G926" s="5">
        <v>0.2</v>
      </c>
      <c r="H926" s="3">
        <v>0.4</v>
      </c>
      <c r="I926" s="3">
        <v>1.55139</v>
      </c>
      <c r="J926" s="12">
        <f t="shared" si="14"/>
        <v>1.4958333333333333</v>
      </c>
    </row>
    <row r="927" spans="1:10">
      <c r="A927" s="4">
        <v>43776.541666666664</v>
      </c>
      <c r="B927">
        <v>43776</v>
      </c>
      <c r="C927" s="3">
        <v>0.54166666666666663</v>
      </c>
      <c r="D927" s="3">
        <v>13</v>
      </c>
      <c r="E927" s="3">
        <v>38</v>
      </c>
      <c r="F927" s="3">
        <v>0.2</v>
      </c>
      <c r="G927" s="5">
        <v>0.2</v>
      </c>
      <c r="H927" s="3">
        <v>0.4</v>
      </c>
      <c r="I927" s="3">
        <v>1.55139</v>
      </c>
      <c r="J927" s="12">
        <f t="shared" si="14"/>
        <v>1.4958333333333329</v>
      </c>
    </row>
    <row r="928" spans="1:10">
      <c r="A928" s="4">
        <v>43776.583333333336</v>
      </c>
      <c r="B928">
        <v>43776</v>
      </c>
      <c r="C928" s="3">
        <v>0.58333333333333337</v>
      </c>
      <c r="D928" s="3">
        <v>14</v>
      </c>
      <c r="E928" s="3">
        <v>38</v>
      </c>
      <c r="F928" s="3">
        <v>0.3</v>
      </c>
      <c r="G928" s="5">
        <v>0.3</v>
      </c>
      <c r="H928" s="3">
        <v>0.6</v>
      </c>
      <c r="I928" s="3">
        <v>1.55139</v>
      </c>
      <c r="J928" s="12">
        <f t="shared" si="14"/>
        <v>1.4958333333333329</v>
      </c>
    </row>
    <row r="929" spans="1:10">
      <c r="A929" s="4">
        <v>43776.625</v>
      </c>
      <c r="B929">
        <v>43776</v>
      </c>
      <c r="C929" s="3">
        <v>0.625</v>
      </c>
      <c r="D929" s="3">
        <v>15</v>
      </c>
      <c r="E929" s="3">
        <v>38</v>
      </c>
      <c r="F929" s="3">
        <v>1.3</v>
      </c>
      <c r="G929" s="5">
        <v>0.9</v>
      </c>
      <c r="H929" s="3">
        <v>2.2000000000000002</v>
      </c>
      <c r="I929" s="3">
        <v>1.55139</v>
      </c>
      <c r="J929" s="12">
        <f t="shared" si="14"/>
        <v>1.4833333333333327</v>
      </c>
    </row>
    <row r="930" spans="1:10">
      <c r="A930" s="4">
        <v>43776.666666666664</v>
      </c>
      <c r="B930">
        <v>43776</v>
      </c>
      <c r="C930" s="3">
        <v>0.66666666666666663</v>
      </c>
      <c r="D930" s="3">
        <v>16</v>
      </c>
      <c r="E930" s="3">
        <v>38</v>
      </c>
      <c r="F930" s="3">
        <v>0.2</v>
      </c>
      <c r="G930" s="5">
        <v>0.2</v>
      </c>
      <c r="H930" s="3">
        <v>0.4</v>
      </c>
      <c r="I930" s="3">
        <v>1.55139</v>
      </c>
      <c r="J930" s="12">
        <f t="shared" si="14"/>
        <v>1.4999999999999993</v>
      </c>
    </row>
    <row r="931" spans="1:10">
      <c r="A931" s="4">
        <v>43776.708333333336</v>
      </c>
      <c r="B931">
        <v>43776</v>
      </c>
      <c r="C931" s="3">
        <v>0.70833333333333337</v>
      </c>
      <c r="D931" s="3">
        <v>17</v>
      </c>
      <c r="E931" s="3">
        <v>38</v>
      </c>
      <c r="F931" s="3">
        <v>0.3</v>
      </c>
      <c r="G931" s="5">
        <v>0.7</v>
      </c>
      <c r="H931" s="3">
        <v>1</v>
      </c>
      <c r="I931" s="3">
        <v>1.55139</v>
      </c>
      <c r="J931" s="12">
        <f t="shared" si="14"/>
        <v>1.6666666666666663</v>
      </c>
    </row>
    <row r="932" spans="1:10">
      <c r="A932" s="4">
        <v>43776.75</v>
      </c>
      <c r="B932">
        <v>43776</v>
      </c>
      <c r="C932" s="3">
        <v>0.75</v>
      </c>
      <c r="D932" s="3">
        <v>18</v>
      </c>
      <c r="E932" s="3">
        <v>38</v>
      </c>
      <c r="F932" s="3">
        <v>0.4</v>
      </c>
      <c r="G932" s="5">
        <v>0.7</v>
      </c>
      <c r="H932" s="3">
        <v>1.1000000000000001</v>
      </c>
      <c r="I932" s="3">
        <v>1.55139</v>
      </c>
      <c r="J932" s="12">
        <f t="shared" si="14"/>
        <v>1.8499999999999999</v>
      </c>
    </row>
    <row r="933" spans="1:10">
      <c r="A933" s="4">
        <v>43776.791666666664</v>
      </c>
      <c r="B933">
        <v>43776</v>
      </c>
      <c r="C933" s="3">
        <v>0.79166666666666663</v>
      </c>
      <c r="D933" s="3">
        <v>19</v>
      </c>
      <c r="E933" s="3">
        <v>38</v>
      </c>
      <c r="F933" s="3">
        <v>0.6</v>
      </c>
      <c r="G933" s="5">
        <v>0.8</v>
      </c>
      <c r="H933" s="3">
        <v>1.4</v>
      </c>
      <c r="I933" s="3">
        <v>1.55139</v>
      </c>
      <c r="J933" s="12">
        <f t="shared" si="14"/>
        <v>1.9083333333333332</v>
      </c>
    </row>
    <row r="934" spans="1:10">
      <c r="A934" s="4">
        <v>43776.833333333336</v>
      </c>
      <c r="B934">
        <v>43776</v>
      </c>
      <c r="C934" s="3">
        <v>0.83333333333333337</v>
      </c>
      <c r="D934" s="3">
        <v>20</v>
      </c>
      <c r="E934" s="3">
        <v>38</v>
      </c>
      <c r="F934" s="3">
        <v>0.9</v>
      </c>
      <c r="G934" s="5">
        <v>3.4</v>
      </c>
      <c r="H934" s="3">
        <v>4.3</v>
      </c>
      <c r="I934" s="3">
        <v>1.55139</v>
      </c>
      <c r="J934" s="12">
        <f t="shared" si="14"/>
        <v>2.0416666666666665</v>
      </c>
    </row>
    <row r="935" spans="1:10">
      <c r="A935" s="4">
        <v>43776.875</v>
      </c>
      <c r="B935">
        <v>43776</v>
      </c>
      <c r="C935" s="3">
        <v>0.875</v>
      </c>
      <c r="D935" s="3">
        <v>21</v>
      </c>
      <c r="E935" s="3">
        <v>38</v>
      </c>
      <c r="F935" s="3">
        <v>1.4</v>
      </c>
      <c r="G935" s="5">
        <v>0.7</v>
      </c>
      <c r="H935" s="3">
        <v>2.0999999999999996</v>
      </c>
      <c r="I935" s="3">
        <v>1.55139</v>
      </c>
      <c r="J935" s="12">
        <f t="shared" si="14"/>
        <v>2.0249999999999999</v>
      </c>
    </row>
    <row r="936" spans="1:10">
      <c r="A936" s="4">
        <v>43776.916666666664</v>
      </c>
      <c r="B936">
        <v>43776</v>
      </c>
      <c r="C936" s="3">
        <v>0.91666666666666663</v>
      </c>
      <c r="D936" s="3">
        <v>22</v>
      </c>
      <c r="E936" s="3">
        <v>38</v>
      </c>
      <c r="F936" s="3">
        <v>1.9</v>
      </c>
      <c r="G936" s="5">
        <v>0.4</v>
      </c>
      <c r="H936" s="3">
        <v>2.2999999999999998</v>
      </c>
      <c r="I936" s="3">
        <v>1.55139</v>
      </c>
      <c r="J936" s="12">
        <f t="shared" si="14"/>
        <v>2.0416666666666665</v>
      </c>
    </row>
    <row r="937" spans="1:10">
      <c r="A937" s="4">
        <v>43776.958333333336</v>
      </c>
      <c r="B937">
        <v>43776</v>
      </c>
      <c r="C937" s="3">
        <v>0.95833333333333337</v>
      </c>
      <c r="D937" s="3">
        <v>23</v>
      </c>
      <c r="E937" s="3">
        <v>38</v>
      </c>
      <c r="F937" s="3">
        <v>0.2</v>
      </c>
      <c r="G937" s="5">
        <v>0.5</v>
      </c>
      <c r="H937" s="3">
        <v>0.7</v>
      </c>
      <c r="I937" s="3">
        <v>1.55139</v>
      </c>
      <c r="J937" s="12">
        <f t="shared" si="14"/>
        <v>1.9625000000000001</v>
      </c>
    </row>
    <row r="938" spans="1:10">
      <c r="A938" s="4">
        <v>43777</v>
      </c>
      <c r="B938">
        <v>43777</v>
      </c>
      <c r="C938" s="3">
        <v>0</v>
      </c>
      <c r="D938" s="3">
        <v>0</v>
      </c>
      <c r="E938" s="3">
        <v>39</v>
      </c>
      <c r="F938" s="3">
        <v>0.2</v>
      </c>
      <c r="G938" s="5">
        <v>0.5</v>
      </c>
      <c r="H938" s="3">
        <v>0.7</v>
      </c>
      <c r="I938" s="3">
        <v>1.55139</v>
      </c>
      <c r="J938" s="12">
        <f t="shared" si="14"/>
        <v>2</v>
      </c>
    </row>
    <row r="939" spans="1:10">
      <c r="A939" s="4">
        <v>43777.041666666664</v>
      </c>
      <c r="B939">
        <v>43777</v>
      </c>
      <c r="C939" s="3">
        <v>4.1666666666666664E-2</v>
      </c>
      <c r="D939" s="3">
        <v>1</v>
      </c>
      <c r="E939" s="3">
        <v>39</v>
      </c>
      <c r="F939" s="3">
        <v>0.2</v>
      </c>
      <c r="G939" s="5">
        <v>0.4</v>
      </c>
      <c r="H939" s="3">
        <v>0.60000000000000009</v>
      </c>
      <c r="I939" s="3">
        <v>1.55139</v>
      </c>
      <c r="J939" s="12">
        <f t="shared" si="14"/>
        <v>2.0958333333333332</v>
      </c>
    </row>
    <row r="940" spans="1:10">
      <c r="A940" s="4">
        <v>43777.083333333336</v>
      </c>
      <c r="B940">
        <v>43777</v>
      </c>
      <c r="C940" s="3">
        <v>8.3333333333333329E-2</v>
      </c>
      <c r="D940" s="3">
        <v>2</v>
      </c>
      <c r="E940" s="3">
        <v>39</v>
      </c>
      <c r="F940" s="3">
        <v>0.5</v>
      </c>
      <c r="G940" s="5">
        <v>0.5</v>
      </c>
      <c r="H940" s="3">
        <v>1</v>
      </c>
      <c r="I940" s="3">
        <v>1.55139</v>
      </c>
      <c r="J940" s="12">
        <f t="shared" si="14"/>
        <v>2.1708333333333329</v>
      </c>
    </row>
    <row r="941" spans="1:10">
      <c r="A941" s="4">
        <v>43777.125</v>
      </c>
      <c r="B941">
        <v>43777</v>
      </c>
      <c r="C941" s="3">
        <v>0.125</v>
      </c>
      <c r="D941" s="3">
        <v>3</v>
      </c>
      <c r="E941" s="3">
        <v>39</v>
      </c>
      <c r="F941" s="3">
        <v>0.5</v>
      </c>
      <c r="G941" s="5">
        <v>0.5</v>
      </c>
      <c r="H941" s="3">
        <v>1</v>
      </c>
      <c r="I941" s="3">
        <v>1.55139</v>
      </c>
      <c r="J941" s="12">
        <f t="shared" si="14"/>
        <v>2.2249999999999996</v>
      </c>
    </row>
    <row r="942" spans="1:10">
      <c r="A942" s="4">
        <v>43777.166666666664</v>
      </c>
      <c r="B942">
        <v>43777</v>
      </c>
      <c r="C942" s="3">
        <v>0.16666666666666666</v>
      </c>
      <c r="D942" s="3">
        <v>4</v>
      </c>
      <c r="E942" s="3">
        <v>39</v>
      </c>
      <c r="F942" s="3">
        <v>0.6</v>
      </c>
      <c r="G942" s="5">
        <v>0.6</v>
      </c>
      <c r="H942" s="3">
        <v>1.2</v>
      </c>
      <c r="I942" s="3">
        <v>1.55139</v>
      </c>
      <c r="J942" s="12">
        <f t="shared" si="14"/>
        <v>2.2833333333333332</v>
      </c>
    </row>
    <row r="943" spans="1:10">
      <c r="A943" s="4">
        <v>43777.208333333336</v>
      </c>
      <c r="B943">
        <v>43777</v>
      </c>
      <c r="C943" s="3">
        <v>0.20833333333333334</v>
      </c>
      <c r="D943" s="3">
        <v>5</v>
      </c>
      <c r="E943" s="3">
        <v>39</v>
      </c>
      <c r="F943" s="3">
        <v>0.5</v>
      </c>
      <c r="G943" s="5">
        <v>2.2000000000000002</v>
      </c>
      <c r="H943" s="3">
        <v>2.7</v>
      </c>
      <c r="I943" s="3">
        <v>1.55139</v>
      </c>
      <c r="J943" s="12">
        <f t="shared" si="14"/>
        <v>2.333333333333333</v>
      </c>
    </row>
    <row r="944" spans="1:10">
      <c r="A944" s="4">
        <v>43777.25</v>
      </c>
      <c r="B944">
        <v>43777</v>
      </c>
      <c r="C944" s="3">
        <v>0.25</v>
      </c>
      <c r="D944" s="3">
        <v>6</v>
      </c>
      <c r="E944" s="3">
        <v>39</v>
      </c>
      <c r="F944" s="3">
        <v>0.2</v>
      </c>
      <c r="G944" s="5">
        <v>2.2000000000000002</v>
      </c>
      <c r="H944" s="3">
        <v>2.4000000000000004</v>
      </c>
      <c r="I944" s="3">
        <v>1.55139</v>
      </c>
      <c r="J944" s="12">
        <f t="shared" si="14"/>
        <v>2.3458333333333332</v>
      </c>
    </row>
    <row r="945" spans="1:10">
      <c r="A945" s="4">
        <v>43777.291666666664</v>
      </c>
      <c r="B945">
        <v>43777</v>
      </c>
      <c r="C945" s="3">
        <v>0.29166666666666669</v>
      </c>
      <c r="D945" s="3">
        <v>7</v>
      </c>
      <c r="E945" s="3">
        <v>39</v>
      </c>
      <c r="F945" s="3">
        <v>2.7</v>
      </c>
      <c r="G945" s="5">
        <v>1.2</v>
      </c>
      <c r="H945" s="3">
        <v>3.9000000000000004</v>
      </c>
      <c r="I945" s="3">
        <v>1.55139</v>
      </c>
      <c r="J945" s="12">
        <f t="shared" si="14"/>
        <v>2.4124999999999996</v>
      </c>
    </row>
    <row r="946" spans="1:10">
      <c r="A946" s="4">
        <v>43777.333333333336</v>
      </c>
      <c r="B946">
        <v>43777</v>
      </c>
      <c r="C946" s="3">
        <v>0.33333333333333331</v>
      </c>
      <c r="D946" s="3">
        <v>8</v>
      </c>
      <c r="E946" s="3">
        <v>39</v>
      </c>
      <c r="F946" s="3">
        <v>0.3</v>
      </c>
      <c r="G946" s="5">
        <v>0.3</v>
      </c>
      <c r="H946" s="3">
        <v>0.6</v>
      </c>
      <c r="I946" s="3">
        <v>1.55139</v>
      </c>
      <c r="J946" s="12">
        <f t="shared" si="14"/>
        <v>2.3916666666666662</v>
      </c>
    </row>
    <row r="947" spans="1:10">
      <c r="A947" s="4">
        <v>43777.375</v>
      </c>
      <c r="B947">
        <v>43777</v>
      </c>
      <c r="C947" s="3">
        <v>0.375</v>
      </c>
      <c r="D947" s="3">
        <v>9</v>
      </c>
      <c r="E947" s="3">
        <v>39</v>
      </c>
      <c r="F947" s="3">
        <v>1.1000000000000001</v>
      </c>
      <c r="G947" s="5">
        <v>0.5</v>
      </c>
      <c r="H947" s="3">
        <v>1.6</v>
      </c>
      <c r="I947" s="3">
        <v>1.55139</v>
      </c>
      <c r="J947" s="12">
        <f t="shared" si="14"/>
        <v>2.504166666666666</v>
      </c>
    </row>
    <row r="948" spans="1:10">
      <c r="A948" s="4">
        <v>43777.416666666664</v>
      </c>
      <c r="B948">
        <v>43777</v>
      </c>
      <c r="C948" s="3">
        <v>0.41666666666666669</v>
      </c>
      <c r="D948" s="3">
        <v>10</v>
      </c>
      <c r="E948" s="3">
        <v>39</v>
      </c>
      <c r="F948" s="3">
        <v>0.7</v>
      </c>
      <c r="G948" s="5">
        <v>2.2999999999999998</v>
      </c>
      <c r="H948" s="3">
        <v>3</v>
      </c>
      <c r="I948" s="3">
        <v>1.55139</v>
      </c>
      <c r="J948" s="12">
        <f t="shared" si="14"/>
        <v>2.5291666666666663</v>
      </c>
    </row>
    <row r="949" spans="1:10">
      <c r="A949" s="4">
        <v>43777.458333333336</v>
      </c>
      <c r="B949">
        <v>43777</v>
      </c>
      <c r="C949" s="3">
        <v>0.45833333333333331</v>
      </c>
      <c r="D949" s="3">
        <v>11</v>
      </c>
      <c r="E949" s="3">
        <v>39</v>
      </c>
      <c r="F949" s="3">
        <v>0.2</v>
      </c>
      <c r="G949" s="5">
        <v>0.1</v>
      </c>
      <c r="H949" s="3">
        <v>0.30000000000000004</v>
      </c>
      <c r="I949" s="3">
        <v>1.55139</v>
      </c>
      <c r="J949" s="12">
        <f t="shared" si="14"/>
        <v>2.5708333333333329</v>
      </c>
    </row>
    <row r="950" spans="1:10">
      <c r="A950" s="4">
        <v>43777.5</v>
      </c>
      <c r="B950">
        <v>43777</v>
      </c>
      <c r="C950" s="3">
        <v>0.5</v>
      </c>
      <c r="D950" s="3">
        <v>12</v>
      </c>
      <c r="E950" s="3">
        <v>39</v>
      </c>
      <c r="F950" s="3">
        <v>0.2</v>
      </c>
      <c r="G950" s="5">
        <v>0.2</v>
      </c>
      <c r="H950" s="3">
        <v>0.4</v>
      </c>
      <c r="I950" s="3">
        <v>1.55139</v>
      </c>
      <c r="J950" s="12">
        <f t="shared" si="14"/>
        <v>2.6541666666666663</v>
      </c>
    </row>
    <row r="951" spans="1:10">
      <c r="A951" s="4">
        <v>43777.541666666664</v>
      </c>
      <c r="B951">
        <v>43777</v>
      </c>
      <c r="C951" s="3">
        <v>0.54166666666666663</v>
      </c>
      <c r="D951" s="3">
        <v>13</v>
      </c>
      <c r="E951" s="3">
        <v>39</v>
      </c>
      <c r="F951" s="3">
        <v>0.2</v>
      </c>
      <c r="G951" s="5">
        <v>0.2</v>
      </c>
      <c r="H951" s="3">
        <v>0.4</v>
      </c>
      <c r="I951" s="3">
        <v>1.55139</v>
      </c>
      <c r="J951" s="12">
        <f t="shared" si="14"/>
        <v>2.8291666666666662</v>
      </c>
    </row>
    <row r="952" spans="1:10">
      <c r="A952" s="4">
        <v>43777.583333333336</v>
      </c>
      <c r="B952">
        <v>43777</v>
      </c>
      <c r="C952" s="3">
        <v>0.58333333333333337</v>
      </c>
      <c r="D952" s="3">
        <v>14</v>
      </c>
      <c r="E952" s="3">
        <v>39</v>
      </c>
      <c r="F952" s="3">
        <v>0.1</v>
      </c>
      <c r="G952" s="5">
        <v>0.2</v>
      </c>
      <c r="H952" s="3">
        <v>0.30000000000000004</v>
      </c>
      <c r="I952" s="3">
        <v>1.55139</v>
      </c>
      <c r="J952" s="12">
        <f t="shared" si="14"/>
        <v>2.8708333333333331</v>
      </c>
    </row>
    <row r="953" spans="1:10">
      <c r="A953" s="4">
        <v>43777.625</v>
      </c>
      <c r="B953">
        <v>43777</v>
      </c>
      <c r="C953" s="3">
        <v>0.625</v>
      </c>
      <c r="D953" s="3">
        <v>15</v>
      </c>
      <c r="E953" s="3">
        <v>39</v>
      </c>
      <c r="F953" s="3">
        <v>0.8</v>
      </c>
      <c r="G953" s="5">
        <v>1.8</v>
      </c>
      <c r="H953" s="3">
        <v>2.6</v>
      </c>
      <c r="I953" s="3">
        <v>1.55139</v>
      </c>
      <c r="J953" s="12">
        <f t="shared" si="14"/>
        <v>2.9166666666666665</v>
      </c>
    </row>
    <row r="954" spans="1:10">
      <c r="A954" s="4">
        <v>43777.666666666664</v>
      </c>
      <c r="B954">
        <v>43777</v>
      </c>
      <c r="C954" s="3">
        <v>0.66666666666666663</v>
      </c>
      <c r="D954" s="3">
        <v>16</v>
      </c>
      <c r="E954" s="3">
        <v>39</v>
      </c>
      <c r="F954" s="3">
        <v>1.3</v>
      </c>
      <c r="G954" s="5">
        <v>3.1</v>
      </c>
      <c r="H954" s="3">
        <v>4.4000000000000004</v>
      </c>
      <c r="I954" s="3">
        <v>1.55139</v>
      </c>
      <c r="J954" s="12">
        <f t="shared" si="14"/>
        <v>2.8624999999999994</v>
      </c>
    </row>
    <row r="955" spans="1:10">
      <c r="A955" s="4">
        <v>43777.708333333336</v>
      </c>
      <c r="B955">
        <v>43777</v>
      </c>
      <c r="C955" s="3">
        <v>0.70833333333333337</v>
      </c>
      <c r="D955" s="3">
        <v>17</v>
      </c>
      <c r="E955" s="3">
        <v>39</v>
      </c>
      <c r="F955" s="3">
        <v>3.5</v>
      </c>
      <c r="G955" s="5">
        <v>1.9</v>
      </c>
      <c r="H955" s="3">
        <v>5.4</v>
      </c>
      <c r="I955" s="3">
        <v>1.55139</v>
      </c>
      <c r="J955" s="12">
        <f t="shared" si="14"/>
        <v>2.7291666666666665</v>
      </c>
    </row>
    <row r="956" spans="1:10">
      <c r="A956" s="4">
        <v>43777.75</v>
      </c>
      <c r="B956">
        <v>43777</v>
      </c>
      <c r="C956" s="3">
        <v>0.75</v>
      </c>
      <c r="D956" s="3">
        <v>18</v>
      </c>
      <c r="E956" s="3">
        <v>39</v>
      </c>
      <c r="F956" s="3">
        <v>1</v>
      </c>
      <c r="G956" s="5">
        <v>1.5</v>
      </c>
      <c r="H956" s="3">
        <v>2.5</v>
      </c>
      <c r="I956" s="3">
        <v>1.55139</v>
      </c>
      <c r="J956" s="12">
        <f t="shared" si="14"/>
        <v>2.5791666666666662</v>
      </c>
    </row>
    <row r="957" spans="1:10">
      <c r="A957" s="4">
        <v>43777.791666666664</v>
      </c>
      <c r="B957">
        <v>43777</v>
      </c>
      <c r="C957" s="3">
        <v>0.79166666666666663</v>
      </c>
      <c r="D957" s="3">
        <v>19</v>
      </c>
      <c r="E957" s="3">
        <v>39</v>
      </c>
      <c r="F957" s="3">
        <v>1.8</v>
      </c>
      <c r="G957" s="5">
        <v>2.8</v>
      </c>
      <c r="H957" s="3">
        <v>4.5999999999999996</v>
      </c>
      <c r="I957" s="3">
        <v>1.55139</v>
      </c>
      <c r="J957" s="12">
        <f t="shared" si="14"/>
        <v>2.5583333333333331</v>
      </c>
    </row>
    <row r="958" spans="1:10">
      <c r="A958" s="4">
        <v>43777.833333333336</v>
      </c>
      <c r="B958">
        <v>43777</v>
      </c>
      <c r="C958" s="3">
        <v>0.83333333333333337</v>
      </c>
      <c r="D958" s="3">
        <v>20</v>
      </c>
      <c r="E958" s="3">
        <v>39</v>
      </c>
      <c r="F958" s="3">
        <v>2.7</v>
      </c>
      <c r="G958" s="5">
        <v>1.2</v>
      </c>
      <c r="H958" s="3">
        <v>3.9000000000000004</v>
      </c>
      <c r="I958" s="3">
        <v>1.55139</v>
      </c>
      <c r="J958" s="12">
        <f t="shared" si="14"/>
        <v>2.4791666666666665</v>
      </c>
    </row>
    <row r="959" spans="1:10">
      <c r="A959" s="4">
        <v>43777.875</v>
      </c>
      <c r="B959">
        <v>43777</v>
      </c>
      <c r="C959" s="3">
        <v>0.875</v>
      </c>
      <c r="D959" s="3">
        <v>21</v>
      </c>
      <c r="E959" s="3">
        <v>39</v>
      </c>
      <c r="F959" s="3">
        <v>1.2</v>
      </c>
      <c r="G959" s="5">
        <v>1.3</v>
      </c>
      <c r="H959" s="3">
        <v>2.5</v>
      </c>
      <c r="I959" s="3">
        <v>1.55139</v>
      </c>
      <c r="J959" s="12">
        <f t="shared" si="14"/>
        <v>2.3874999999999997</v>
      </c>
    </row>
    <row r="960" spans="1:10">
      <c r="A960" s="4">
        <v>43777.916666666664</v>
      </c>
      <c r="B960">
        <v>43777</v>
      </c>
      <c r="C960" s="3">
        <v>0.91666666666666663</v>
      </c>
      <c r="D960" s="3">
        <v>22</v>
      </c>
      <c r="E960" s="3">
        <v>39</v>
      </c>
      <c r="F960" s="3">
        <v>0.3</v>
      </c>
      <c r="G960" s="5">
        <v>0.1</v>
      </c>
      <c r="H960" s="3">
        <v>0.4</v>
      </c>
      <c r="I960" s="3">
        <v>1.55139</v>
      </c>
      <c r="J960" s="12">
        <f t="shared" si="14"/>
        <v>2.3666666666666667</v>
      </c>
    </row>
    <row r="961" spans="1:10">
      <c r="A961" s="4">
        <v>43777.958333333336</v>
      </c>
      <c r="B961">
        <v>43777</v>
      </c>
      <c r="C961" s="3">
        <v>0.95833333333333337</v>
      </c>
      <c r="D961" s="3">
        <v>23</v>
      </c>
      <c r="E961" s="3">
        <v>39</v>
      </c>
      <c r="F961" s="3">
        <v>0.6</v>
      </c>
      <c r="G961" s="5">
        <v>1</v>
      </c>
      <c r="H961" s="3">
        <v>1.6</v>
      </c>
      <c r="I961" s="3">
        <v>1.55139</v>
      </c>
      <c r="J961" s="12">
        <f t="shared" si="14"/>
        <v>2.4208333333333334</v>
      </c>
    </row>
    <row r="962" spans="1:10">
      <c r="A962" s="4">
        <v>43778</v>
      </c>
      <c r="B962">
        <v>43778</v>
      </c>
      <c r="C962" s="3">
        <v>0</v>
      </c>
      <c r="D962" s="3">
        <v>0</v>
      </c>
      <c r="E962" s="3">
        <v>40</v>
      </c>
      <c r="F962" s="3">
        <v>1</v>
      </c>
      <c r="G962" s="5">
        <v>2</v>
      </c>
      <c r="H962" s="3">
        <v>3</v>
      </c>
      <c r="I962" s="3">
        <v>1.55139</v>
      </c>
      <c r="J962" s="12">
        <f t="shared" ref="J962:J1025" si="15">AVERAGE(H962:H985)</f>
        <v>2.3708333333333331</v>
      </c>
    </row>
    <row r="963" spans="1:10">
      <c r="A963" s="4">
        <v>43778.041666666664</v>
      </c>
      <c r="B963">
        <v>43778</v>
      </c>
      <c r="C963" s="3">
        <v>4.1666666666666664E-2</v>
      </c>
      <c r="D963" s="3">
        <v>1</v>
      </c>
      <c r="E963" s="3">
        <v>40</v>
      </c>
      <c r="F963" s="3">
        <v>1.2</v>
      </c>
      <c r="G963" s="5">
        <v>1.2</v>
      </c>
      <c r="H963" s="3">
        <v>2.4</v>
      </c>
      <c r="I963" s="3">
        <v>1.55139</v>
      </c>
      <c r="J963" s="12">
        <f t="shared" si="15"/>
        <v>2.2916666666666665</v>
      </c>
    </row>
    <row r="964" spans="1:10">
      <c r="A964" s="4">
        <v>43778.083333333336</v>
      </c>
      <c r="B964">
        <v>43778</v>
      </c>
      <c r="C964" s="3">
        <v>8.3333333333333329E-2</v>
      </c>
      <c r="D964" s="3">
        <v>2</v>
      </c>
      <c r="E964" s="3">
        <v>40</v>
      </c>
      <c r="F964" s="3">
        <v>1.1000000000000001</v>
      </c>
      <c r="G964" s="5">
        <v>1.2</v>
      </c>
      <c r="H964" s="3">
        <v>2.2999999999999998</v>
      </c>
      <c r="I964" s="3">
        <v>1.55139</v>
      </c>
      <c r="J964" s="12">
        <f t="shared" si="15"/>
        <v>2.2541666666666669</v>
      </c>
    </row>
    <row r="965" spans="1:10">
      <c r="A965" s="4">
        <v>43778.125</v>
      </c>
      <c r="B965">
        <v>43778</v>
      </c>
      <c r="C965" s="3">
        <v>0.125</v>
      </c>
      <c r="D965" s="3">
        <v>3</v>
      </c>
      <c r="E965" s="3">
        <v>40</v>
      </c>
      <c r="F965" s="3">
        <v>1.2</v>
      </c>
      <c r="G965" s="5">
        <v>1.2</v>
      </c>
      <c r="H965" s="3">
        <v>2.4</v>
      </c>
      <c r="I965" s="3">
        <v>1.55139</v>
      </c>
      <c r="J965" s="12">
        <f t="shared" si="15"/>
        <v>2.2208333333333337</v>
      </c>
    </row>
    <row r="966" spans="1:10">
      <c r="A966" s="4">
        <v>43778.166666666664</v>
      </c>
      <c r="B966">
        <v>43778</v>
      </c>
      <c r="C966" s="3">
        <v>0.16666666666666666</v>
      </c>
      <c r="D966" s="3">
        <v>4</v>
      </c>
      <c r="E966" s="3">
        <v>40</v>
      </c>
      <c r="F966" s="3">
        <v>1.2</v>
      </c>
      <c r="G966" s="5">
        <v>1.2</v>
      </c>
      <c r="H966" s="3">
        <v>2.4</v>
      </c>
      <c r="I966" s="3">
        <v>1.55139</v>
      </c>
      <c r="J966" s="12">
        <f t="shared" si="15"/>
        <v>2.1875000000000004</v>
      </c>
    </row>
    <row r="967" spans="1:10">
      <c r="A967" s="4">
        <v>43778.208333333336</v>
      </c>
      <c r="B967">
        <v>43778</v>
      </c>
      <c r="C967" s="3">
        <v>0.20833333333333334</v>
      </c>
      <c r="D967" s="3">
        <v>5</v>
      </c>
      <c r="E967" s="3">
        <v>40</v>
      </c>
      <c r="F967" s="3">
        <v>1.5</v>
      </c>
      <c r="G967" s="5">
        <v>1.5</v>
      </c>
      <c r="H967" s="3">
        <v>3</v>
      </c>
      <c r="I967" s="3">
        <v>1.55139</v>
      </c>
      <c r="J967" s="12">
        <f t="shared" si="15"/>
        <v>2.1958333333333333</v>
      </c>
    </row>
    <row r="968" spans="1:10">
      <c r="A968" s="4">
        <v>43778.25</v>
      </c>
      <c r="B968">
        <v>43778</v>
      </c>
      <c r="C968" s="3">
        <v>0.25</v>
      </c>
      <c r="D968" s="3">
        <v>6</v>
      </c>
      <c r="E968" s="3">
        <v>40</v>
      </c>
      <c r="F968" s="3">
        <v>2.1</v>
      </c>
      <c r="G968" s="5">
        <v>1.9</v>
      </c>
      <c r="H968" s="3">
        <v>4</v>
      </c>
      <c r="I968" s="3">
        <v>1.55139</v>
      </c>
      <c r="J968" s="12">
        <f t="shared" si="15"/>
        <v>2.1416666666666671</v>
      </c>
    </row>
    <row r="969" spans="1:10">
      <c r="A969" s="4">
        <v>43778.291666666664</v>
      </c>
      <c r="B969">
        <v>43778</v>
      </c>
      <c r="C969" s="3">
        <v>0.29166666666666669</v>
      </c>
      <c r="D969" s="3">
        <v>7</v>
      </c>
      <c r="E969" s="3">
        <v>40</v>
      </c>
      <c r="F969" s="3">
        <v>1.9</v>
      </c>
      <c r="G969" s="5">
        <v>1.5</v>
      </c>
      <c r="H969" s="3">
        <v>3.4</v>
      </c>
      <c r="I969" s="3">
        <v>1.55139</v>
      </c>
      <c r="J969" s="12">
        <f t="shared" si="15"/>
        <v>2.0375000000000001</v>
      </c>
    </row>
    <row r="970" spans="1:10">
      <c r="A970" s="4">
        <v>43778.333333333336</v>
      </c>
      <c r="B970">
        <v>43778</v>
      </c>
      <c r="C970" s="3">
        <v>0.33333333333333331</v>
      </c>
      <c r="D970" s="3">
        <v>8</v>
      </c>
      <c r="E970" s="3">
        <v>40</v>
      </c>
      <c r="F970" s="3">
        <v>2.2999999999999998</v>
      </c>
      <c r="G970" s="5">
        <v>1</v>
      </c>
      <c r="H970" s="3">
        <v>3.3</v>
      </c>
      <c r="I970" s="3">
        <v>1.55139</v>
      </c>
      <c r="J970" s="12">
        <f t="shared" si="15"/>
        <v>1.9583333333333333</v>
      </c>
    </row>
    <row r="971" spans="1:10">
      <c r="A971" s="4">
        <v>43778.375</v>
      </c>
      <c r="B971">
        <v>43778</v>
      </c>
      <c r="C971" s="3">
        <v>0.375</v>
      </c>
      <c r="D971" s="3">
        <v>9</v>
      </c>
      <c r="E971" s="3">
        <v>40</v>
      </c>
      <c r="F971" s="3">
        <v>0.8</v>
      </c>
      <c r="G971" s="5">
        <v>1.4</v>
      </c>
      <c r="H971" s="3">
        <v>2.2000000000000002</v>
      </c>
      <c r="I971" s="3">
        <v>1.55139</v>
      </c>
      <c r="J971" s="12">
        <f t="shared" si="15"/>
        <v>1.8875000000000002</v>
      </c>
    </row>
    <row r="972" spans="1:10">
      <c r="A972" s="4">
        <v>43778.416666666664</v>
      </c>
      <c r="B972">
        <v>43778</v>
      </c>
      <c r="C972" s="3">
        <v>0.41666666666666669</v>
      </c>
      <c r="D972" s="3">
        <v>10</v>
      </c>
      <c r="E972" s="3">
        <v>40</v>
      </c>
      <c r="F972" s="3">
        <v>2.4</v>
      </c>
      <c r="G972" s="5">
        <v>1.6</v>
      </c>
      <c r="H972" s="3">
        <v>4</v>
      </c>
      <c r="I972" s="3">
        <v>1.55139</v>
      </c>
      <c r="J972" s="12">
        <f t="shared" si="15"/>
        <v>1.8583333333333334</v>
      </c>
    </row>
    <row r="973" spans="1:10">
      <c r="A973" s="4">
        <v>43778.458333333336</v>
      </c>
      <c r="B973">
        <v>43778</v>
      </c>
      <c r="C973" s="3">
        <v>0.45833333333333331</v>
      </c>
      <c r="D973" s="3">
        <v>11</v>
      </c>
      <c r="E973" s="3">
        <v>40</v>
      </c>
      <c r="F973" s="3">
        <v>1.2</v>
      </c>
      <c r="G973" s="5">
        <v>1.1000000000000001</v>
      </c>
      <c r="H973" s="3">
        <v>2.2999999999999998</v>
      </c>
      <c r="I973" s="3">
        <v>1.55139</v>
      </c>
      <c r="J973" s="12">
        <f t="shared" si="15"/>
        <v>1.8041666666666669</v>
      </c>
    </row>
    <row r="974" spans="1:10">
      <c r="A974" s="4">
        <v>43778.5</v>
      </c>
      <c r="B974">
        <v>43778</v>
      </c>
      <c r="C974" s="3">
        <v>0.5</v>
      </c>
      <c r="D974" s="3">
        <v>12</v>
      </c>
      <c r="E974" s="3">
        <v>40</v>
      </c>
      <c r="F974" s="3">
        <v>2.9</v>
      </c>
      <c r="G974" s="5">
        <v>1.7</v>
      </c>
      <c r="H974" s="3">
        <v>4.5999999999999996</v>
      </c>
      <c r="I974" s="3">
        <v>1.55139</v>
      </c>
      <c r="J974" s="12">
        <f t="shared" si="15"/>
        <v>1.7500000000000002</v>
      </c>
    </row>
    <row r="975" spans="1:10">
      <c r="A975" s="4">
        <v>43778.541666666664</v>
      </c>
      <c r="B975">
        <v>43778</v>
      </c>
      <c r="C975" s="3">
        <v>0.54166666666666663</v>
      </c>
      <c r="D975" s="3">
        <v>13</v>
      </c>
      <c r="E975" s="3">
        <v>40</v>
      </c>
      <c r="F975" s="3">
        <v>0.9</v>
      </c>
      <c r="G975" s="5">
        <v>0.5</v>
      </c>
      <c r="H975" s="3">
        <v>1.4</v>
      </c>
      <c r="I975" s="3">
        <v>1.55139</v>
      </c>
      <c r="J975" s="12">
        <f t="shared" si="15"/>
        <v>1.5833333333333337</v>
      </c>
    </row>
    <row r="976" spans="1:10">
      <c r="A976" s="4">
        <v>43778.583333333336</v>
      </c>
      <c r="B976">
        <v>43778</v>
      </c>
      <c r="C976" s="3">
        <v>0.58333333333333337</v>
      </c>
      <c r="D976" s="3">
        <v>14</v>
      </c>
      <c r="E976" s="3">
        <v>40</v>
      </c>
      <c r="F976" s="3">
        <v>0.7</v>
      </c>
      <c r="G976" s="5">
        <v>0.7</v>
      </c>
      <c r="H976" s="3">
        <v>1.4</v>
      </c>
      <c r="I976" s="3">
        <v>1.55139</v>
      </c>
      <c r="J976" s="12">
        <f t="shared" si="15"/>
        <v>1.5750000000000004</v>
      </c>
    </row>
    <row r="977" spans="1:10">
      <c r="A977" s="4">
        <v>43778.625</v>
      </c>
      <c r="B977">
        <v>43778</v>
      </c>
      <c r="C977" s="3">
        <v>0.625</v>
      </c>
      <c r="D977" s="3">
        <v>15</v>
      </c>
      <c r="E977" s="3">
        <v>40</v>
      </c>
      <c r="F977" s="3">
        <v>0.5</v>
      </c>
      <c r="G977" s="5">
        <v>0.8</v>
      </c>
      <c r="H977" s="3">
        <v>1.3</v>
      </c>
      <c r="I977" s="3">
        <v>1.55139</v>
      </c>
      <c r="J977" s="12">
        <f t="shared" si="15"/>
        <v>1.604166666666667</v>
      </c>
    </row>
    <row r="978" spans="1:10">
      <c r="A978" s="4">
        <v>43778.666666666664</v>
      </c>
      <c r="B978">
        <v>43778</v>
      </c>
      <c r="C978" s="3">
        <v>0.66666666666666663</v>
      </c>
      <c r="D978" s="3">
        <v>16</v>
      </c>
      <c r="E978" s="3">
        <v>40</v>
      </c>
      <c r="F978" s="3">
        <v>0.7</v>
      </c>
      <c r="G978" s="5">
        <v>0.5</v>
      </c>
      <c r="H978" s="3">
        <v>1.2</v>
      </c>
      <c r="I978" s="3">
        <v>1.55139</v>
      </c>
      <c r="J978" s="12">
        <f t="shared" si="15"/>
        <v>1.5833333333333337</v>
      </c>
    </row>
    <row r="979" spans="1:10">
      <c r="A979" s="4">
        <v>43778.708333333336</v>
      </c>
      <c r="B979">
        <v>43778</v>
      </c>
      <c r="C979" s="3">
        <v>0.70833333333333337</v>
      </c>
      <c r="D979" s="3">
        <v>17</v>
      </c>
      <c r="E979" s="3">
        <v>40</v>
      </c>
      <c r="F979" s="3">
        <v>1</v>
      </c>
      <c r="G979" s="5">
        <v>0.8</v>
      </c>
      <c r="H979" s="3">
        <v>1.8</v>
      </c>
      <c r="I979" s="3">
        <v>1.55139</v>
      </c>
      <c r="J979" s="12">
        <f t="shared" si="15"/>
        <v>1.5708333333333335</v>
      </c>
    </row>
    <row r="980" spans="1:10">
      <c r="A980" s="4">
        <v>43778.75</v>
      </c>
      <c r="B980">
        <v>43778</v>
      </c>
      <c r="C980" s="3">
        <v>0.75</v>
      </c>
      <c r="D980" s="3">
        <v>18</v>
      </c>
      <c r="E980" s="3">
        <v>40</v>
      </c>
      <c r="F980" s="3">
        <v>1</v>
      </c>
      <c r="G980" s="5">
        <v>1</v>
      </c>
      <c r="H980" s="3">
        <v>2</v>
      </c>
      <c r="I980" s="3">
        <v>1.55139</v>
      </c>
      <c r="J980" s="12">
        <f t="shared" si="15"/>
        <v>1.541666666666667</v>
      </c>
    </row>
    <row r="981" spans="1:10">
      <c r="A981" s="4">
        <v>43778.791666666664</v>
      </c>
      <c r="B981">
        <v>43778</v>
      </c>
      <c r="C981" s="3">
        <v>0.79166666666666663</v>
      </c>
      <c r="D981" s="3">
        <v>19</v>
      </c>
      <c r="E981" s="3">
        <v>40</v>
      </c>
      <c r="F981" s="3">
        <v>1.7</v>
      </c>
      <c r="G981" s="5">
        <v>1</v>
      </c>
      <c r="H981" s="3">
        <v>2.7</v>
      </c>
      <c r="I981" s="3">
        <v>1.55139</v>
      </c>
      <c r="J981" s="12">
        <f t="shared" si="15"/>
        <v>1.6916666666666667</v>
      </c>
    </row>
    <row r="982" spans="1:10">
      <c r="A982" s="4">
        <v>43778.833333333336</v>
      </c>
      <c r="B982">
        <v>43778</v>
      </c>
      <c r="C982" s="3">
        <v>0.83333333333333337</v>
      </c>
      <c r="D982" s="3">
        <v>20</v>
      </c>
      <c r="E982" s="3">
        <v>40</v>
      </c>
      <c r="F982" s="3">
        <v>0.8</v>
      </c>
      <c r="G982" s="5">
        <v>0.9</v>
      </c>
      <c r="H982" s="3">
        <v>1.7000000000000002</v>
      </c>
      <c r="I982" s="3">
        <v>1.55139</v>
      </c>
      <c r="J982" s="12">
        <f t="shared" si="15"/>
        <v>1.6166666666666665</v>
      </c>
    </row>
    <row r="983" spans="1:10">
      <c r="A983" s="4">
        <v>43778.875</v>
      </c>
      <c r="B983">
        <v>43778</v>
      </c>
      <c r="C983" s="3">
        <v>0.875</v>
      </c>
      <c r="D983" s="3">
        <v>21</v>
      </c>
      <c r="E983" s="3">
        <v>40</v>
      </c>
      <c r="F983" s="3">
        <v>1</v>
      </c>
      <c r="G983" s="5">
        <v>1</v>
      </c>
      <c r="H983" s="3">
        <v>2</v>
      </c>
      <c r="I983" s="3">
        <v>1.55139</v>
      </c>
      <c r="J983" s="12">
        <f t="shared" si="15"/>
        <v>1.5833333333333333</v>
      </c>
    </row>
    <row r="984" spans="1:10">
      <c r="A984" s="4">
        <v>43778.916666666664</v>
      </c>
      <c r="B984">
        <v>43778</v>
      </c>
      <c r="C984" s="3">
        <v>0.91666666666666663</v>
      </c>
      <c r="D984" s="3">
        <v>22</v>
      </c>
      <c r="E984" s="3">
        <v>40</v>
      </c>
      <c r="F984" s="3">
        <v>0.9</v>
      </c>
      <c r="G984" s="5">
        <v>0.8</v>
      </c>
      <c r="H984" s="3">
        <v>1.7000000000000002</v>
      </c>
      <c r="I984" s="3">
        <v>1.55139</v>
      </c>
      <c r="J984" s="12">
        <f t="shared" si="15"/>
        <v>1.5374999999999999</v>
      </c>
    </row>
    <row r="985" spans="1:10">
      <c r="A985" s="4">
        <v>43778.958333333336</v>
      </c>
      <c r="B985">
        <v>43778</v>
      </c>
      <c r="C985" s="3">
        <v>0.95833333333333337</v>
      </c>
      <c r="D985" s="3">
        <v>23</v>
      </c>
      <c r="E985" s="3">
        <v>40</v>
      </c>
      <c r="F985" s="3">
        <v>0.2</v>
      </c>
      <c r="G985" s="5">
        <v>0.2</v>
      </c>
      <c r="H985" s="3">
        <v>0.4</v>
      </c>
      <c r="I985" s="3">
        <v>1.55139</v>
      </c>
      <c r="J985" s="12">
        <f t="shared" si="15"/>
        <v>1.5874999999999997</v>
      </c>
    </row>
    <row r="986" spans="1:10">
      <c r="A986" s="4">
        <v>43779</v>
      </c>
      <c r="B986">
        <v>43779</v>
      </c>
      <c r="C986" s="3">
        <v>0</v>
      </c>
      <c r="D986" s="3">
        <v>0</v>
      </c>
      <c r="E986" s="3">
        <v>41</v>
      </c>
      <c r="F986" s="3">
        <v>0.4</v>
      </c>
      <c r="G986" s="5">
        <v>0.7</v>
      </c>
      <c r="H986" s="3">
        <v>1.1000000000000001</v>
      </c>
      <c r="I986" s="3">
        <v>1.55139</v>
      </c>
      <c r="J986" s="12">
        <f t="shared" si="15"/>
        <v>1.6124999999999998</v>
      </c>
    </row>
    <row r="987" spans="1:10">
      <c r="A987" s="4">
        <v>43779.041666666664</v>
      </c>
      <c r="B987">
        <v>43779</v>
      </c>
      <c r="C987" s="3">
        <v>4.1666666666666664E-2</v>
      </c>
      <c r="D987" s="3">
        <v>1</v>
      </c>
      <c r="E987" s="3">
        <v>41</v>
      </c>
      <c r="F987" s="3">
        <v>0.6</v>
      </c>
      <c r="G987" s="5">
        <v>0.9</v>
      </c>
      <c r="H987" s="3">
        <v>1.5</v>
      </c>
      <c r="I987" s="3">
        <v>1.55139</v>
      </c>
      <c r="J987" s="12">
        <f t="shared" si="15"/>
        <v>1.6041666666666663</v>
      </c>
    </row>
    <row r="988" spans="1:10">
      <c r="A988" s="4">
        <v>43779.083333333336</v>
      </c>
      <c r="B988">
        <v>43779</v>
      </c>
      <c r="C988" s="3">
        <v>8.3333333333333329E-2</v>
      </c>
      <c r="D988" s="3">
        <v>2</v>
      </c>
      <c r="E988" s="3">
        <v>41</v>
      </c>
      <c r="F988" s="3">
        <v>0.8</v>
      </c>
      <c r="G988" s="5">
        <v>0.7</v>
      </c>
      <c r="H988" s="3">
        <v>1.5</v>
      </c>
      <c r="I988" s="3">
        <v>1.55139</v>
      </c>
      <c r="J988" s="12">
        <f t="shared" si="15"/>
        <v>1.5708333333333331</v>
      </c>
    </row>
    <row r="989" spans="1:10">
      <c r="A989" s="4">
        <v>43779.125</v>
      </c>
      <c r="B989">
        <v>43779</v>
      </c>
      <c r="C989" s="3">
        <v>0.125</v>
      </c>
      <c r="D989" s="3">
        <v>3</v>
      </c>
      <c r="E989" s="3">
        <v>41</v>
      </c>
      <c r="F989" s="3">
        <v>0.9</v>
      </c>
      <c r="G989" s="5">
        <v>0.7</v>
      </c>
      <c r="H989" s="3">
        <v>1.6</v>
      </c>
      <c r="I989" s="3">
        <v>1.55139</v>
      </c>
      <c r="J989" s="12">
        <f t="shared" si="15"/>
        <v>1.5541666666666665</v>
      </c>
    </row>
    <row r="990" spans="1:10">
      <c r="A990" s="4">
        <v>43779.166666666664</v>
      </c>
      <c r="B990">
        <v>43779</v>
      </c>
      <c r="C990" s="3">
        <v>0.16666666666666666</v>
      </c>
      <c r="D990" s="3">
        <v>4</v>
      </c>
      <c r="E990" s="3">
        <v>41</v>
      </c>
      <c r="F990" s="3">
        <v>1.5</v>
      </c>
      <c r="G990" s="5">
        <v>1.1000000000000001</v>
      </c>
      <c r="H990" s="3">
        <v>2.6</v>
      </c>
      <c r="I990" s="3">
        <v>1.55139</v>
      </c>
      <c r="J990" s="12">
        <f t="shared" si="15"/>
        <v>1.5666666666666664</v>
      </c>
    </row>
    <row r="991" spans="1:10">
      <c r="A991" s="4">
        <v>43779.208333333336</v>
      </c>
      <c r="B991">
        <v>43779</v>
      </c>
      <c r="C991" s="3">
        <v>0.20833333333333334</v>
      </c>
      <c r="D991" s="3">
        <v>5</v>
      </c>
      <c r="E991" s="3">
        <v>41</v>
      </c>
      <c r="F991" s="3">
        <v>0.7</v>
      </c>
      <c r="G991" s="5">
        <v>1</v>
      </c>
      <c r="H991" s="3">
        <v>1.7</v>
      </c>
      <c r="I991" s="3">
        <v>1.55139</v>
      </c>
      <c r="J991" s="12">
        <f t="shared" si="15"/>
        <v>1.5124999999999993</v>
      </c>
    </row>
    <row r="992" spans="1:10">
      <c r="A992" s="4">
        <v>43779.25</v>
      </c>
      <c r="B992">
        <v>43779</v>
      </c>
      <c r="C992" s="3">
        <v>0.25</v>
      </c>
      <c r="D992" s="3">
        <v>6</v>
      </c>
      <c r="E992" s="3">
        <v>41</v>
      </c>
      <c r="F992" s="3">
        <v>0.6</v>
      </c>
      <c r="G992" s="5">
        <v>0.9</v>
      </c>
      <c r="H992" s="3">
        <v>1.5</v>
      </c>
      <c r="I992" s="3">
        <v>1.55139</v>
      </c>
      <c r="J992" s="12">
        <f t="shared" si="15"/>
        <v>1.5125</v>
      </c>
    </row>
    <row r="993" spans="1:10">
      <c r="A993" s="4">
        <v>43779.291666666664</v>
      </c>
      <c r="B993">
        <v>43779</v>
      </c>
      <c r="C993" s="3">
        <v>0.29166666666666669</v>
      </c>
      <c r="D993" s="3">
        <v>7</v>
      </c>
      <c r="E993" s="3">
        <v>41</v>
      </c>
      <c r="F993" s="3">
        <v>0.9</v>
      </c>
      <c r="G993" s="5">
        <v>0.6</v>
      </c>
      <c r="H993" s="3">
        <v>1.5</v>
      </c>
      <c r="I993" s="3">
        <v>1.55139</v>
      </c>
      <c r="J993" s="12">
        <f t="shared" si="15"/>
        <v>1.4916666666666663</v>
      </c>
    </row>
    <row r="994" spans="1:10">
      <c r="A994" s="4">
        <v>43779.333333333336</v>
      </c>
      <c r="B994">
        <v>43779</v>
      </c>
      <c r="C994" s="3">
        <v>0.33333333333333331</v>
      </c>
      <c r="D994" s="3">
        <v>8</v>
      </c>
      <c r="E994" s="3">
        <v>41</v>
      </c>
      <c r="F994" s="3">
        <v>0.9</v>
      </c>
      <c r="G994" s="5">
        <v>0.7</v>
      </c>
      <c r="H994" s="3">
        <v>1.6</v>
      </c>
      <c r="I994" s="3">
        <v>1.55139</v>
      </c>
      <c r="J994" s="12">
        <f t="shared" si="15"/>
        <v>1.5499999999999998</v>
      </c>
    </row>
    <row r="995" spans="1:10">
      <c r="A995" s="4">
        <v>43779.375</v>
      </c>
      <c r="B995">
        <v>43779</v>
      </c>
      <c r="C995" s="3">
        <v>0.375</v>
      </c>
      <c r="D995" s="3">
        <v>9</v>
      </c>
      <c r="E995" s="3">
        <v>41</v>
      </c>
      <c r="F995" s="3">
        <v>0.6</v>
      </c>
      <c r="G995" s="5">
        <v>0.9</v>
      </c>
      <c r="H995" s="3">
        <v>1.5</v>
      </c>
      <c r="I995" s="3">
        <v>1.55139</v>
      </c>
      <c r="J995" s="12">
        <f t="shared" si="15"/>
        <v>1.4958333333333327</v>
      </c>
    </row>
    <row r="996" spans="1:10">
      <c r="A996" s="4">
        <v>43779.416666666664</v>
      </c>
      <c r="B996">
        <v>43779</v>
      </c>
      <c r="C996" s="3">
        <v>0.41666666666666669</v>
      </c>
      <c r="D996" s="3">
        <v>10</v>
      </c>
      <c r="E996" s="3">
        <v>41</v>
      </c>
      <c r="F996" s="3">
        <v>2.2999999999999998</v>
      </c>
      <c r="G996" s="5">
        <v>0.4</v>
      </c>
      <c r="H996" s="3">
        <v>2.6999999999999997</v>
      </c>
      <c r="I996" s="3">
        <v>1.55139</v>
      </c>
      <c r="J996" s="12">
        <f t="shared" si="15"/>
        <v>1.4458333333333329</v>
      </c>
    </row>
    <row r="997" spans="1:10">
      <c r="A997" s="4">
        <v>43779.458333333336</v>
      </c>
      <c r="B997">
        <v>43779</v>
      </c>
      <c r="C997" s="3">
        <v>0.45833333333333331</v>
      </c>
      <c r="D997" s="3">
        <v>11</v>
      </c>
      <c r="E997" s="3">
        <v>41</v>
      </c>
      <c r="F997" s="3">
        <v>0.5</v>
      </c>
      <c r="G997" s="5">
        <v>0.5</v>
      </c>
      <c r="H997" s="3">
        <v>1</v>
      </c>
      <c r="I997" s="3">
        <v>1.55139</v>
      </c>
      <c r="J997" s="12">
        <f t="shared" si="15"/>
        <v>1.3499999999999999</v>
      </c>
    </row>
    <row r="998" spans="1:10">
      <c r="A998" s="4">
        <v>43779.5</v>
      </c>
      <c r="B998">
        <v>43779</v>
      </c>
      <c r="C998" s="3">
        <v>0.5</v>
      </c>
      <c r="D998" s="3">
        <v>12</v>
      </c>
      <c r="E998" s="3">
        <v>41</v>
      </c>
      <c r="F998" s="3">
        <v>0.1</v>
      </c>
      <c r="G998" s="5">
        <v>0.5</v>
      </c>
      <c r="H998" s="3">
        <v>0.6</v>
      </c>
      <c r="I998" s="3">
        <v>1.55139</v>
      </c>
      <c r="J998" s="12">
        <f t="shared" si="15"/>
        <v>1.325</v>
      </c>
    </row>
    <row r="999" spans="1:10">
      <c r="A999" s="4">
        <v>43779.541666666664</v>
      </c>
      <c r="B999">
        <v>43779</v>
      </c>
      <c r="C999" s="3">
        <v>0.54166666666666663</v>
      </c>
      <c r="D999" s="3">
        <v>13</v>
      </c>
      <c r="E999" s="3">
        <v>41</v>
      </c>
      <c r="F999" s="3">
        <v>0.2</v>
      </c>
      <c r="G999" s="5">
        <v>1</v>
      </c>
      <c r="H999" s="3">
        <v>1.2</v>
      </c>
      <c r="I999" s="3">
        <v>1.55139</v>
      </c>
      <c r="J999" s="12">
        <f t="shared" si="15"/>
        <v>1.3124999999999998</v>
      </c>
    </row>
    <row r="1000" spans="1:10">
      <c r="A1000" s="4">
        <v>43779.583333333336</v>
      </c>
      <c r="B1000">
        <v>43779</v>
      </c>
      <c r="C1000" s="3">
        <v>0.58333333333333337</v>
      </c>
      <c r="D1000" s="3">
        <v>14</v>
      </c>
      <c r="E1000" s="3">
        <v>41</v>
      </c>
      <c r="F1000" s="3">
        <v>0.4</v>
      </c>
      <c r="G1000" s="5">
        <v>1.7</v>
      </c>
      <c r="H1000" s="3">
        <v>2.1</v>
      </c>
      <c r="I1000" s="3">
        <v>1.55139</v>
      </c>
      <c r="J1000" s="12">
        <f t="shared" si="15"/>
        <v>1.2749999999999999</v>
      </c>
    </row>
    <row r="1001" spans="1:10">
      <c r="A1001" s="4">
        <v>43779.625</v>
      </c>
      <c r="B1001">
        <v>43779</v>
      </c>
      <c r="C1001" s="3">
        <v>0.625</v>
      </c>
      <c r="D1001" s="3">
        <v>15</v>
      </c>
      <c r="E1001" s="3">
        <v>41</v>
      </c>
      <c r="F1001" s="3">
        <v>0.4</v>
      </c>
      <c r="G1001" s="5">
        <v>0.4</v>
      </c>
      <c r="H1001" s="3">
        <v>0.8</v>
      </c>
      <c r="I1001" s="3">
        <v>1.55139</v>
      </c>
      <c r="J1001" s="12">
        <f t="shared" si="15"/>
        <v>1.2041666666666666</v>
      </c>
    </row>
    <row r="1002" spans="1:10">
      <c r="A1002" s="4">
        <v>43779.666666666664</v>
      </c>
      <c r="B1002">
        <v>43779</v>
      </c>
      <c r="C1002" s="3">
        <v>0.66666666666666663</v>
      </c>
      <c r="D1002" s="3">
        <v>16</v>
      </c>
      <c r="E1002" s="3">
        <v>41</v>
      </c>
      <c r="F1002" s="3">
        <v>0.4</v>
      </c>
      <c r="G1002" s="5">
        <v>0.5</v>
      </c>
      <c r="H1002" s="3">
        <v>0.9</v>
      </c>
      <c r="I1002" s="3">
        <v>1.55139</v>
      </c>
      <c r="J1002" s="12">
        <f t="shared" si="15"/>
        <v>1.2041666666666666</v>
      </c>
    </row>
    <row r="1003" spans="1:10">
      <c r="A1003" s="4">
        <v>43779.708333333336</v>
      </c>
      <c r="B1003">
        <v>43779</v>
      </c>
      <c r="C1003" s="3">
        <v>0.70833333333333337</v>
      </c>
      <c r="D1003" s="3">
        <v>17</v>
      </c>
      <c r="E1003" s="3">
        <v>41</v>
      </c>
      <c r="F1003" s="3">
        <v>0.6</v>
      </c>
      <c r="G1003" s="5">
        <v>0.5</v>
      </c>
      <c r="H1003" s="3">
        <v>1.1000000000000001</v>
      </c>
      <c r="I1003" s="3">
        <v>1.55139</v>
      </c>
      <c r="J1003" s="12">
        <f t="shared" si="15"/>
        <v>1.2458333333333331</v>
      </c>
    </row>
    <row r="1004" spans="1:10">
      <c r="A1004" s="4">
        <v>43779.75</v>
      </c>
      <c r="B1004">
        <v>43779</v>
      </c>
      <c r="C1004" s="3">
        <v>0.75</v>
      </c>
      <c r="D1004" s="3">
        <v>18</v>
      </c>
      <c r="E1004" s="3">
        <v>41</v>
      </c>
      <c r="F1004" s="3">
        <v>2.4</v>
      </c>
      <c r="G1004" s="5">
        <v>3.2</v>
      </c>
      <c r="H1004" s="3">
        <v>5.6</v>
      </c>
      <c r="I1004" s="3">
        <v>1.55139</v>
      </c>
      <c r="J1004" s="12">
        <f t="shared" si="15"/>
        <v>1.2208333333333332</v>
      </c>
    </row>
    <row r="1005" spans="1:10">
      <c r="A1005" s="4">
        <v>43779.791666666664</v>
      </c>
      <c r="B1005">
        <v>43779</v>
      </c>
      <c r="C1005" s="3">
        <v>0.79166666666666663</v>
      </c>
      <c r="D1005" s="3">
        <v>19</v>
      </c>
      <c r="E1005" s="3">
        <v>41</v>
      </c>
      <c r="F1005" s="3">
        <v>0.5</v>
      </c>
      <c r="G1005" s="5">
        <v>0.4</v>
      </c>
      <c r="H1005" s="3">
        <v>0.9</v>
      </c>
      <c r="I1005" s="3">
        <v>1.55139</v>
      </c>
      <c r="J1005" s="12">
        <f t="shared" si="15"/>
        <v>1.0916666666666666</v>
      </c>
    </row>
    <row r="1006" spans="1:10">
      <c r="A1006" s="4">
        <v>43779.833333333336</v>
      </c>
      <c r="B1006">
        <v>43779</v>
      </c>
      <c r="C1006" s="3">
        <v>0.83333333333333337</v>
      </c>
      <c r="D1006" s="3">
        <v>20</v>
      </c>
      <c r="E1006" s="3">
        <v>41</v>
      </c>
      <c r="F1006" s="3">
        <v>0.5</v>
      </c>
      <c r="G1006" s="5">
        <v>0.4</v>
      </c>
      <c r="H1006" s="3">
        <v>0.9</v>
      </c>
      <c r="I1006" s="3">
        <v>1.55139</v>
      </c>
      <c r="J1006" s="12">
        <f t="shared" si="15"/>
        <v>1.3291666666666666</v>
      </c>
    </row>
    <row r="1007" spans="1:10">
      <c r="A1007" s="4">
        <v>43779.875</v>
      </c>
      <c r="B1007">
        <v>43779</v>
      </c>
      <c r="C1007" s="3">
        <v>0.875</v>
      </c>
      <c r="D1007" s="3">
        <v>21</v>
      </c>
      <c r="E1007" s="3">
        <v>41</v>
      </c>
      <c r="F1007" s="3">
        <v>0.5</v>
      </c>
      <c r="G1007" s="5">
        <v>0.4</v>
      </c>
      <c r="H1007" s="3">
        <v>0.9</v>
      </c>
      <c r="I1007" s="3">
        <v>1.55139</v>
      </c>
      <c r="J1007" s="12">
        <f t="shared" si="15"/>
        <v>1.4499999999999995</v>
      </c>
    </row>
    <row r="1008" spans="1:10">
      <c r="A1008" s="4">
        <v>43779.916666666664</v>
      </c>
      <c r="B1008">
        <v>43779</v>
      </c>
      <c r="C1008" s="3">
        <v>0.91666666666666663</v>
      </c>
      <c r="D1008" s="3">
        <v>22</v>
      </c>
      <c r="E1008" s="3">
        <v>41</v>
      </c>
      <c r="F1008" s="3">
        <v>2.5</v>
      </c>
      <c r="G1008" s="5">
        <v>0.4</v>
      </c>
      <c r="H1008" s="3">
        <v>2.9</v>
      </c>
      <c r="I1008" s="3">
        <v>1.55139</v>
      </c>
      <c r="J1008" s="12">
        <f t="shared" si="15"/>
        <v>1.5874999999999997</v>
      </c>
    </row>
    <row r="1009" spans="1:10">
      <c r="A1009" s="4">
        <v>43779.958333333336</v>
      </c>
      <c r="B1009">
        <v>43779</v>
      </c>
      <c r="C1009" s="3">
        <v>0.95833333333333337</v>
      </c>
      <c r="D1009" s="3">
        <v>23</v>
      </c>
      <c r="E1009" s="3">
        <v>41</v>
      </c>
      <c r="F1009" s="3">
        <v>0.7</v>
      </c>
      <c r="G1009" s="5">
        <v>0.3</v>
      </c>
      <c r="H1009" s="3">
        <v>1</v>
      </c>
      <c r="I1009" s="3">
        <v>1.55139</v>
      </c>
      <c r="J1009" s="12">
        <f t="shared" si="15"/>
        <v>1.5250000000000001</v>
      </c>
    </row>
    <row r="1010" spans="1:10">
      <c r="A1010" s="4">
        <v>43780</v>
      </c>
      <c r="B1010">
        <v>43780</v>
      </c>
      <c r="C1010" s="3">
        <v>0</v>
      </c>
      <c r="D1010" s="3">
        <v>0</v>
      </c>
      <c r="E1010" s="3">
        <v>42</v>
      </c>
      <c r="F1010" s="3">
        <v>0.5</v>
      </c>
      <c r="G1010" s="5">
        <v>0.4</v>
      </c>
      <c r="H1010" s="3">
        <v>0.9</v>
      </c>
      <c r="I1010" s="3">
        <v>1.55139</v>
      </c>
      <c r="J1010" s="12">
        <f t="shared" si="15"/>
        <v>1.5458333333333334</v>
      </c>
    </row>
    <row r="1011" spans="1:10">
      <c r="A1011" s="4">
        <v>43780.041666666664</v>
      </c>
      <c r="B1011">
        <v>43780</v>
      </c>
      <c r="C1011" s="3">
        <v>4.1666666666666664E-2</v>
      </c>
      <c r="D1011" s="3">
        <v>1</v>
      </c>
      <c r="E1011" s="3">
        <v>42</v>
      </c>
      <c r="F1011" s="3">
        <v>0.2</v>
      </c>
      <c r="G1011" s="5">
        <v>0.5</v>
      </c>
      <c r="H1011" s="3">
        <v>0.7</v>
      </c>
      <c r="I1011" s="3">
        <v>1.55139</v>
      </c>
      <c r="J1011" s="12">
        <f t="shared" si="15"/>
        <v>1.5250000000000001</v>
      </c>
    </row>
    <row r="1012" spans="1:10">
      <c r="A1012" s="4">
        <v>43780.083333333336</v>
      </c>
      <c r="B1012">
        <v>43780</v>
      </c>
      <c r="C1012" s="3">
        <v>8.3333333333333329E-2</v>
      </c>
      <c r="D1012" s="3">
        <v>2</v>
      </c>
      <c r="E1012" s="3">
        <v>42</v>
      </c>
      <c r="F1012" s="3">
        <v>0.4</v>
      </c>
      <c r="G1012" s="5">
        <v>0.7</v>
      </c>
      <c r="H1012" s="3">
        <v>1.1000000000000001</v>
      </c>
      <c r="I1012" s="3">
        <v>1.55139</v>
      </c>
      <c r="J1012" s="12">
        <f t="shared" si="15"/>
        <v>1.5125000000000002</v>
      </c>
    </row>
    <row r="1013" spans="1:10">
      <c r="A1013" s="4">
        <v>43780.125</v>
      </c>
      <c r="B1013">
        <v>43780</v>
      </c>
      <c r="C1013" s="3">
        <v>0.125</v>
      </c>
      <c r="D1013" s="3">
        <v>3</v>
      </c>
      <c r="E1013" s="3">
        <v>42</v>
      </c>
      <c r="F1013" s="3">
        <v>0.6</v>
      </c>
      <c r="G1013" s="5">
        <v>1.3</v>
      </c>
      <c r="H1013" s="3">
        <v>1.9</v>
      </c>
      <c r="I1013" s="3">
        <v>1.55139</v>
      </c>
      <c r="J1013" s="12">
        <f t="shared" si="15"/>
        <v>1.4833333333333334</v>
      </c>
    </row>
    <row r="1014" spans="1:10">
      <c r="A1014" s="4">
        <v>43780.166666666664</v>
      </c>
      <c r="B1014">
        <v>43780</v>
      </c>
      <c r="C1014" s="3">
        <v>0.16666666666666666</v>
      </c>
      <c r="D1014" s="3">
        <v>4</v>
      </c>
      <c r="E1014" s="3">
        <v>42</v>
      </c>
      <c r="F1014" s="3">
        <v>0.7</v>
      </c>
      <c r="G1014" s="5">
        <v>0.6</v>
      </c>
      <c r="H1014" s="3">
        <v>1.2999999999999998</v>
      </c>
      <c r="I1014" s="3">
        <v>1.55139</v>
      </c>
      <c r="J1014" s="12">
        <f t="shared" si="15"/>
        <v>1.4208333333333332</v>
      </c>
    </row>
    <row r="1015" spans="1:10">
      <c r="A1015" s="4">
        <v>43780.208333333336</v>
      </c>
      <c r="B1015">
        <v>43780</v>
      </c>
      <c r="C1015" s="3">
        <v>0.20833333333333334</v>
      </c>
      <c r="D1015" s="3">
        <v>5</v>
      </c>
      <c r="E1015" s="3">
        <v>42</v>
      </c>
      <c r="F1015" s="3">
        <v>0.7</v>
      </c>
      <c r="G1015" s="5">
        <v>1</v>
      </c>
      <c r="H1015" s="3">
        <v>1.7</v>
      </c>
      <c r="I1015" s="3">
        <v>1.55139</v>
      </c>
      <c r="J1015" s="12">
        <f t="shared" si="15"/>
        <v>1.4124999999999999</v>
      </c>
    </row>
    <row r="1016" spans="1:10">
      <c r="A1016" s="4">
        <v>43780.25</v>
      </c>
      <c r="B1016">
        <v>43780</v>
      </c>
      <c r="C1016" s="3">
        <v>0.25</v>
      </c>
      <c r="D1016" s="3">
        <v>6</v>
      </c>
      <c r="E1016" s="3">
        <v>42</v>
      </c>
      <c r="F1016" s="3">
        <v>0.5</v>
      </c>
      <c r="G1016" s="5">
        <v>0.5</v>
      </c>
      <c r="H1016" s="3">
        <v>1</v>
      </c>
      <c r="I1016" s="3">
        <v>1.55139</v>
      </c>
      <c r="J1016" s="12">
        <f t="shared" si="15"/>
        <v>1.4333333333333333</v>
      </c>
    </row>
    <row r="1017" spans="1:10">
      <c r="A1017" s="4">
        <v>43780.291666666664</v>
      </c>
      <c r="B1017">
        <v>43780</v>
      </c>
      <c r="C1017" s="3">
        <v>0.29166666666666669</v>
      </c>
      <c r="D1017" s="3">
        <v>7</v>
      </c>
      <c r="E1017" s="3">
        <v>42</v>
      </c>
      <c r="F1017" s="3">
        <v>1</v>
      </c>
      <c r="G1017" s="5">
        <v>1.9</v>
      </c>
      <c r="H1017" s="3">
        <v>2.9</v>
      </c>
      <c r="I1017" s="3">
        <v>1.55139</v>
      </c>
      <c r="J1017" s="12">
        <f t="shared" si="15"/>
        <v>1.4541666666666666</v>
      </c>
    </row>
    <row r="1018" spans="1:10">
      <c r="A1018" s="4">
        <v>43780.333333333336</v>
      </c>
      <c r="B1018">
        <v>43780</v>
      </c>
      <c r="C1018" s="3">
        <v>0.33333333333333331</v>
      </c>
      <c r="D1018" s="3">
        <v>8</v>
      </c>
      <c r="E1018" s="3">
        <v>42</v>
      </c>
      <c r="F1018" s="3">
        <v>0.1</v>
      </c>
      <c r="G1018" s="5">
        <v>0.2</v>
      </c>
      <c r="H1018" s="3">
        <v>0.30000000000000004</v>
      </c>
      <c r="I1018" s="3">
        <v>1.55139</v>
      </c>
      <c r="J1018" s="12">
        <f t="shared" si="15"/>
        <v>1.4333333333333329</v>
      </c>
    </row>
    <row r="1019" spans="1:10">
      <c r="A1019" s="4">
        <v>43780.375</v>
      </c>
      <c r="B1019">
        <v>43780</v>
      </c>
      <c r="C1019" s="3">
        <v>0.375</v>
      </c>
      <c r="D1019" s="3">
        <v>9</v>
      </c>
      <c r="E1019" s="3">
        <v>42</v>
      </c>
      <c r="F1019" s="3">
        <v>0.2</v>
      </c>
      <c r="G1019" s="5">
        <v>0.1</v>
      </c>
      <c r="H1019" s="3">
        <v>0.30000000000000004</v>
      </c>
      <c r="I1019" s="3">
        <v>1.55139</v>
      </c>
      <c r="J1019" s="12">
        <f t="shared" si="15"/>
        <v>1.5083333333333331</v>
      </c>
    </row>
    <row r="1020" spans="1:10">
      <c r="A1020" s="4">
        <v>43780.416666666664</v>
      </c>
      <c r="B1020">
        <v>43780</v>
      </c>
      <c r="C1020" s="3">
        <v>0.41666666666666669</v>
      </c>
      <c r="D1020" s="3">
        <v>10</v>
      </c>
      <c r="E1020" s="3">
        <v>42</v>
      </c>
      <c r="F1020" s="3">
        <v>0.2</v>
      </c>
      <c r="G1020" s="5">
        <v>0.2</v>
      </c>
      <c r="H1020" s="3">
        <v>0.4</v>
      </c>
      <c r="I1020" s="3">
        <v>1.55139</v>
      </c>
      <c r="J1020" s="12">
        <f t="shared" si="15"/>
        <v>1.5374999999999996</v>
      </c>
    </row>
    <row r="1021" spans="1:10">
      <c r="A1021" s="4">
        <v>43780.458333333336</v>
      </c>
      <c r="B1021">
        <v>43780</v>
      </c>
      <c r="C1021" s="3">
        <v>0.45833333333333331</v>
      </c>
      <c r="D1021" s="3">
        <v>11</v>
      </c>
      <c r="E1021" s="3">
        <v>42</v>
      </c>
      <c r="F1021" s="3">
        <v>0.2</v>
      </c>
      <c r="G1021" s="5">
        <v>0.2</v>
      </c>
      <c r="H1021" s="3">
        <v>0.4</v>
      </c>
      <c r="I1021" s="3">
        <v>1.55139</v>
      </c>
      <c r="J1021" s="12">
        <f t="shared" si="15"/>
        <v>1.5666666666666664</v>
      </c>
    </row>
    <row r="1022" spans="1:10">
      <c r="A1022" s="4">
        <v>43780.5</v>
      </c>
      <c r="B1022">
        <v>43780</v>
      </c>
      <c r="C1022" s="3">
        <v>0.5</v>
      </c>
      <c r="D1022" s="3">
        <v>12</v>
      </c>
      <c r="E1022" s="3">
        <v>42</v>
      </c>
      <c r="F1022" s="3">
        <v>0.1</v>
      </c>
      <c r="G1022" s="5">
        <v>0.2</v>
      </c>
      <c r="H1022" s="3">
        <v>0.30000000000000004</v>
      </c>
      <c r="I1022" s="3">
        <v>1.55139</v>
      </c>
      <c r="J1022" s="12">
        <f t="shared" si="15"/>
        <v>1.575</v>
      </c>
    </row>
    <row r="1023" spans="1:10">
      <c r="A1023" s="4">
        <v>43780.541666666664</v>
      </c>
      <c r="B1023">
        <v>43780</v>
      </c>
      <c r="C1023" s="3">
        <v>0.54166666666666663</v>
      </c>
      <c r="D1023" s="3">
        <v>13</v>
      </c>
      <c r="E1023" s="3">
        <v>42</v>
      </c>
      <c r="F1023" s="3">
        <v>0.2</v>
      </c>
      <c r="G1023" s="5">
        <v>0.1</v>
      </c>
      <c r="H1023" s="3">
        <v>0.30000000000000004</v>
      </c>
      <c r="I1023" s="3">
        <v>1.55139</v>
      </c>
      <c r="J1023" s="12">
        <f t="shared" si="15"/>
        <v>1.5916666666666668</v>
      </c>
    </row>
    <row r="1024" spans="1:10">
      <c r="A1024" s="4">
        <v>43780.583333333336</v>
      </c>
      <c r="B1024">
        <v>43780</v>
      </c>
      <c r="C1024" s="3">
        <v>0.58333333333333337</v>
      </c>
      <c r="D1024" s="3">
        <v>14</v>
      </c>
      <c r="E1024" s="3">
        <v>42</v>
      </c>
      <c r="F1024" s="3">
        <v>0.2</v>
      </c>
      <c r="G1024" s="5">
        <v>0.2</v>
      </c>
      <c r="H1024" s="3">
        <v>0.4</v>
      </c>
      <c r="I1024" s="3">
        <v>1.55139</v>
      </c>
      <c r="J1024" s="12">
        <f t="shared" si="15"/>
        <v>1.6624999999999999</v>
      </c>
    </row>
    <row r="1025" spans="1:10">
      <c r="A1025" s="4">
        <v>43780.625</v>
      </c>
      <c r="B1025">
        <v>43780</v>
      </c>
      <c r="C1025" s="3">
        <v>0.625</v>
      </c>
      <c r="D1025" s="3">
        <v>15</v>
      </c>
      <c r="E1025" s="3">
        <v>42</v>
      </c>
      <c r="F1025" s="3">
        <v>0.1</v>
      </c>
      <c r="G1025" s="5">
        <v>0.7</v>
      </c>
      <c r="H1025" s="3">
        <v>0.79999999999999993</v>
      </c>
      <c r="I1025" s="3">
        <v>1.55139</v>
      </c>
      <c r="J1025" s="12">
        <f t="shared" si="15"/>
        <v>1.6791666666666665</v>
      </c>
    </row>
    <row r="1026" spans="1:10">
      <c r="A1026" s="4">
        <v>43780.666666666664</v>
      </c>
      <c r="B1026">
        <v>43780</v>
      </c>
      <c r="C1026" s="3">
        <v>0.66666666666666663</v>
      </c>
      <c r="D1026" s="3">
        <v>16</v>
      </c>
      <c r="E1026" s="3">
        <v>42</v>
      </c>
      <c r="F1026" s="3">
        <v>0.7</v>
      </c>
      <c r="G1026" s="5">
        <v>1.2</v>
      </c>
      <c r="H1026" s="3">
        <v>1.9</v>
      </c>
      <c r="I1026" s="3">
        <v>1.55139</v>
      </c>
      <c r="J1026" s="12">
        <f t="shared" ref="J1026:J1089" si="16">AVERAGE(H1026:H1049)</f>
        <v>1.6708333333333334</v>
      </c>
    </row>
    <row r="1027" spans="1:10">
      <c r="A1027" s="4">
        <v>43780.708333333336</v>
      </c>
      <c r="B1027">
        <v>43780</v>
      </c>
      <c r="C1027" s="3">
        <v>0.70833333333333337</v>
      </c>
      <c r="D1027" s="3">
        <v>17</v>
      </c>
      <c r="E1027" s="3">
        <v>42</v>
      </c>
      <c r="F1027" s="3">
        <v>0.2</v>
      </c>
      <c r="G1027" s="5">
        <v>0.3</v>
      </c>
      <c r="H1027" s="3">
        <v>0.5</v>
      </c>
      <c r="I1027" s="3">
        <v>1.55139</v>
      </c>
      <c r="J1027" s="12">
        <f t="shared" si="16"/>
        <v>1.6833333333333333</v>
      </c>
    </row>
    <row r="1028" spans="1:10">
      <c r="A1028" s="4">
        <v>43780.75</v>
      </c>
      <c r="B1028">
        <v>43780</v>
      </c>
      <c r="C1028" s="3">
        <v>0.75</v>
      </c>
      <c r="D1028" s="3">
        <v>18</v>
      </c>
      <c r="E1028" s="3">
        <v>42</v>
      </c>
      <c r="F1028" s="3">
        <v>0.8</v>
      </c>
      <c r="G1028" s="5">
        <v>1.7</v>
      </c>
      <c r="H1028" s="3">
        <v>2.5</v>
      </c>
      <c r="I1028" s="3">
        <v>1.55139</v>
      </c>
      <c r="J1028" s="12">
        <f t="shared" si="16"/>
        <v>1.7333333333333334</v>
      </c>
    </row>
    <row r="1029" spans="1:10">
      <c r="A1029" s="4">
        <v>43780.791666666664</v>
      </c>
      <c r="B1029">
        <v>43780</v>
      </c>
      <c r="C1029" s="3">
        <v>0.79166666666666663</v>
      </c>
      <c r="D1029" s="3">
        <v>19</v>
      </c>
      <c r="E1029" s="3">
        <v>42</v>
      </c>
      <c r="F1029" s="3">
        <v>4.5999999999999996</v>
      </c>
      <c r="G1029" s="5">
        <v>2</v>
      </c>
      <c r="H1029" s="3">
        <v>6.6</v>
      </c>
      <c r="I1029" s="3">
        <v>1.55139</v>
      </c>
      <c r="J1029" s="12">
        <f t="shared" si="16"/>
        <v>1.7125000000000001</v>
      </c>
    </row>
    <row r="1030" spans="1:10">
      <c r="A1030" s="4">
        <v>43780.833333333336</v>
      </c>
      <c r="B1030">
        <v>43780</v>
      </c>
      <c r="C1030" s="3">
        <v>0.83333333333333337</v>
      </c>
      <c r="D1030" s="3">
        <v>20</v>
      </c>
      <c r="E1030" s="3">
        <v>42</v>
      </c>
      <c r="F1030" s="3">
        <v>2.9</v>
      </c>
      <c r="G1030" s="5">
        <v>0.9</v>
      </c>
      <c r="H1030" s="3">
        <v>3.8</v>
      </c>
      <c r="I1030" s="3">
        <v>1.55139</v>
      </c>
      <c r="J1030" s="12">
        <f t="shared" si="16"/>
        <v>1.5333333333333334</v>
      </c>
    </row>
    <row r="1031" spans="1:10">
      <c r="A1031" s="4">
        <v>43780.875</v>
      </c>
      <c r="B1031">
        <v>43780</v>
      </c>
      <c r="C1031" s="3">
        <v>0.875</v>
      </c>
      <c r="D1031" s="3">
        <v>21</v>
      </c>
      <c r="E1031" s="3">
        <v>42</v>
      </c>
      <c r="F1031" s="3">
        <v>2.1</v>
      </c>
      <c r="G1031" s="5">
        <v>2.1</v>
      </c>
      <c r="H1031" s="3">
        <v>4.2</v>
      </c>
      <c r="I1031" s="3">
        <v>1.55139</v>
      </c>
      <c r="J1031" s="12">
        <f t="shared" si="16"/>
        <v>1.5333333333333332</v>
      </c>
    </row>
    <row r="1032" spans="1:10">
      <c r="A1032" s="4">
        <v>43780.916666666664</v>
      </c>
      <c r="B1032">
        <v>43780</v>
      </c>
      <c r="C1032" s="3">
        <v>0.91666666666666663</v>
      </c>
      <c r="D1032" s="3">
        <v>22</v>
      </c>
      <c r="E1032" s="3">
        <v>42</v>
      </c>
      <c r="F1032" s="3">
        <v>1</v>
      </c>
      <c r="G1032" s="5">
        <v>0.4</v>
      </c>
      <c r="H1032" s="3">
        <v>1.4</v>
      </c>
      <c r="I1032" s="3">
        <v>1.55139</v>
      </c>
      <c r="J1032" s="12">
        <f t="shared" si="16"/>
        <v>1.4375</v>
      </c>
    </row>
    <row r="1033" spans="1:10">
      <c r="A1033" s="4">
        <v>43780.958333333336</v>
      </c>
      <c r="B1033">
        <v>43780</v>
      </c>
      <c r="C1033" s="3">
        <v>0.95833333333333337</v>
      </c>
      <c r="D1033" s="3">
        <v>23</v>
      </c>
      <c r="E1033" s="3">
        <v>42</v>
      </c>
      <c r="F1033" s="3">
        <v>1.3</v>
      </c>
      <c r="G1033" s="5">
        <v>0.2</v>
      </c>
      <c r="H1033" s="3">
        <v>1.5</v>
      </c>
      <c r="I1033" s="3">
        <v>1.55139</v>
      </c>
      <c r="J1033" s="12">
        <f t="shared" si="16"/>
        <v>1.4541666666666666</v>
      </c>
    </row>
    <row r="1034" spans="1:10">
      <c r="A1034" s="4">
        <v>43781</v>
      </c>
      <c r="B1034">
        <v>43781</v>
      </c>
      <c r="C1034" s="3">
        <v>0</v>
      </c>
      <c r="D1034" s="3">
        <v>0</v>
      </c>
      <c r="E1034" s="3">
        <v>43</v>
      </c>
      <c r="F1034" s="3">
        <v>0.2</v>
      </c>
      <c r="G1034" s="5">
        <v>0.2</v>
      </c>
      <c r="H1034" s="3">
        <v>0.4</v>
      </c>
      <c r="I1034" s="3">
        <v>1.55139</v>
      </c>
      <c r="J1034" s="12">
        <f t="shared" si="16"/>
        <v>1.4666666666666666</v>
      </c>
    </row>
    <row r="1035" spans="1:10">
      <c r="A1035" s="4">
        <v>43781.041666666664</v>
      </c>
      <c r="B1035">
        <v>43781</v>
      </c>
      <c r="C1035" s="3">
        <v>4.1666666666666664E-2</v>
      </c>
      <c r="D1035" s="3">
        <v>1</v>
      </c>
      <c r="E1035" s="3">
        <v>43</v>
      </c>
      <c r="F1035" s="3">
        <v>0.2</v>
      </c>
      <c r="G1035" s="5">
        <v>0.2</v>
      </c>
      <c r="H1035" s="3">
        <v>0.4</v>
      </c>
      <c r="I1035" s="3">
        <v>1.55139</v>
      </c>
      <c r="J1035" s="12">
        <f t="shared" si="16"/>
        <v>1.5291666666666666</v>
      </c>
    </row>
    <row r="1036" spans="1:10">
      <c r="A1036" s="4">
        <v>43781.083333333336</v>
      </c>
      <c r="B1036">
        <v>43781</v>
      </c>
      <c r="C1036" s="3">
        <v>8.3333333333333329E-2</v>
      </c>
      <c r="D1036" s="3">
        <v>2</v>
      </c>
      <c r="E1036" s="3">
        <v>43</v>
      </c>
      <c r="F1036" s="3">
        <v>0.2</v>
      </c>
      <c r="G1036" s="5">
        <v>0.2</v>
      </c>
      <c r="H1036" s="3">
        <v>0.4</v>
      </c>
      <c r="I1036" s="3">
        <v>1.55139</v>
      </c>
      <c r="J1036" s="12">
        <f t="shared" si="16"/>
        <v>1.5874999999999995</v>
      </c>
    </row>
    <row r="1037" spans="1:10">
      <c r="A1037" s="4">
        <v>43781.125</v>
      </c>
      <c r="B1037">
        <v>43781</v>
      </c>
      <c r="C1037" s="3">
        <v>0.125</v>
      </c>
      <c r="D1037" s="3">
        <v>3</v>
      </c>
      <c r="E1037" s="3">
        <v>43</v>
      </c>
      <c r="F1037" s="3">
        <v>0.2</v>
      </c>
      <c r="G1037" s="5">
        <v>0.2</v>
      </c>
      <c r="H1037" s="3">
        <v>0.4</v>
      </c>
      <c r="I1037" s="3">
        <v>1.55139</v>
      </c>
      <c r="J1037" s="12">
        <f t="shared" si="16"/>
        <v>1.6999999999999995</v>
      </c>
    </row>
    <row r="1038" spans="1:10">
      <c r="A1038" s="4">
        <v>43781.166666666664</v>
      </c>
      <c r="B1038">
        <v>43781</v>
      </c>
      <c r="C1038" s="3">
        <v>0.16666666666666666</v>
      </c>
      <c r="D1038" s="3">
        <v>4</v>
      </c>
      <c r="E1038" s="3">
        <v>43</v>
      </c>
      <c r="F1038" s="3">
        <v>0.8</v>
      </c>
      <c r="G1038" s="5">
        <v>0.3</v>
      </c>
      <c r="H1038" s="3">
        <v>1.1000000000000001</v>
      </c>
      <c r="I1038" s="3">
        <v>1.55139</v>
      </c>
      <c r="J1038" s="12">
        <f t="shared" si="16"/>
        <v>1.7750000000000001</v>
      </c>
    </row>
    <row r="1039" spans="1:10">
      <c r="A1039" s="4">
        <v>43781.208333333336</v>
      </c>
      <c r="B1039">
        <v>43781</v>
      </c>
      <c r="C1039" s="3">
        <v>0.20833333333333334</v>
      </c>
      <c r="D1039" s="3">
        <v>5</v>
      </c>
      <c r="E1039" s="3">
        <v>43</v>
      </c>
      <c r="F1039" s="3">
        <v>1</v>
      </c>
      <c r="G1039" s="5">
        <v>1.2</v>
      </c>
      <c r="H1039" s="3">
        <v>2.2000000000000002</v>
      </c>
      <c r="I1039" s="3">
        <v>1.55139</v>
      </c>
      <c r="J1039" s="12">
        <f t="shared" si="16"/>
        <v>1.8125</v>
      </c>
    </row>
    <row r="1040" spans="1:10">
      <c r="A1040" s="4">
        <v>43781.25</v>
      </c>
      <c r="B1040">
        <v>43781</v>
      </c>
      <c r="C1040" s="3">
        <v>0.25</v>
      </c>
      <c r="D1040" s="3">
        <v>6</v>
      </c>
      <c r="E1040" s="3">
        <v>43</v>
      </c>
      <c r="F1040" s="3">
        <v>0.2</v>
      </c>
      <c r="G1040" s="5">
        <v>1.3</v>
      </c>
      <c r="H1040" s="3">
        <v>1.5</v>
      </c>
      <c r="I1040" s="3">
        <v>1.55139</v>
      </c>
      <c r="J1040" s="12">
        <f t="shared" si="16"/>
        <v>1.8458333333333334</v>
      </c>
    </row>
    <row r="1041" spans="1:10">
      <c r="A1041" s="4">
        <v>43781.291666666664</v>
      </c>
      <c r="B1041">
        <v>43781</v>
      </c>
      <c r="C1041" s="3">
        <v>0.29166666666666669</v>
      </c>
      <c r="D1041" s="3">
        <v>7</v>
      </c>
      <c r="E1041" s="3">
        <v>43</v>
      </c>
      <c r="F1041" s="3">
        <v>0.8</v>
      </c>
      <c r="G1041" s="5">
        <v>1.6</v>
      </c>
      <c r="H1041" s="3">
        <v>2.4000000000000004</v>
      </c>
      <c r="I1041" s="3">
        <v>1.55139</v>
      </c>
      <c r="J1041" s="12">
        <f t="shared" si="16"/>
        <v>1.9416666666666667</v>
      </c>
    </row>
    <row r="1042" spans="1:10">
      <c r="A1042" s="4">
        <v>43781.333333333336</v>
      </c>
      <c r="B1042">
        <v>43781</v>
      </c>
      <c r="C1042" s="3">
        <v>0.33333333333333331</v>
      </c>
      <c r="D1042" s="3">
        <v>8</v>
      </c>
      <c r="E1042" s="3">
        <v>43</v>
      </c>
      <c r="F1042" s="3">
        <v>0.9</v>
      </c>
      <c r="G1042" s="5">
        <v>1.2</v>
      </c>
      <c r="H1042" s="3">
        <v>2.1</v>
      </c>
      <c r="I1042" s="3">
        <v>1.55139</v>
      </c>
      <c r="J1042" s="12">
        <f t="shared" si="16"/>
        <v>1.9500000000000002</v>
      </c>
    </row>
    <row r="1043" spans="1:10">
      <c r="A1043" s="4">
        <v>43781.375</v>
      </c>
      <c r="B1043">
        <v>43781</v>
      </c>
      <c r="C1043" s="3">
        <v>0.375</v>
      </c>
      <c r="D1043" s="3">
        <v>9</v>
      </c>
      <c r="E1043" s="3">
        <v>43</v>
      </c>
      <c r="F1043" s="3">
        <v>0.5</v>
      </c>
      <c r="G1043" s="5">
        <v>0.5</v>
      </c>
      <c r="H1043" s="3">
        <v>1</v>
      </c>
      <c r="I1043" s="3">
        <v>1.55139</v>
      </c>
      <c r="J1043" s="12">
        <f t="shared" si="16"/>
        <v>1.9500000000000002</v>
      </c>
    </row>
    <row r="1044" spans="1:10">
      <c r="A1044" s="4">
        <v>43781.416666666664</v>
      </c>
      <c r="B1044">
        <v>43781</v>
      </c>
      <c r="C1044" s="3">
        <v>0.41666666666666669</v>
      </c>
      <c r="D1044" s="3">
        <v>10</v>
      </c>
      <c r="E1044" s="3">
        <v>43</v>
      </c>
      <c r="F1044" s="3">
        <v>0.5</v>
      </c>
      <c r="G1044" s="5">
        <v>0.6</v>
      </c>
      <c r="H1044" s="3">
        <v>1.1000000000000001</v>
      </c>
      <c r="I1044" s="3">
        <v>1.55139</v>
      </c>
      <c r="J1044" s="12">
        <f t="shared" si="16"/>
        <v>1.925</v>
      </c>
    </row>
    <row r="1045" spans="1:10">
      <c r="A1045" s="4">
        <v>43781.458333333336</v>
      </c>
      <c r="B1045">
        <v>43781</v>
      </c>
      <c r="C1045" s="3">
        <v>0.45833333333333331</v>
      </c>
      <c r="D1045" s="3">
        <v>11</v>
      </c>
      <c r="E1045" s="3">
        <v>43</v>
      </c>
      <c r="F1045" s="3">
        <v>0.4</v>
      </c>
      <c r="G1045" s="5">
        <v>0.2</v>
      </c>
      <c r="H1045" s="3">
        <v>0.60000000000000009</v>
      </c>
      <c r="I1045" s="3">
        <v>1.55139</v>
      </c>
      <c r="J1045" s="12">
        <f t="shared" si="16"/>
        <v>1.9000000000000001</v>
      </c>
    </row>
    <row r="1046" spans="1:10">
      <c r="A1046" s="4">
        <v>43781.5</v>
      </c>
      <c r="B1046">
        <v>43781</v>
      </c>
      <c r="C1046" s="3">
        <v>0.5</v>
      </c>
      <c r="D1046" s="3">
        <v>12</v>
      </c>
      <c r="E1046" s="3">
        <v>43</v>
      </c>
      <c r="F1046" s="3">
        <v>0.3</v>
      </c>
      <c r="G1046" s="5">
        <v>0.4</v>
      </c>
      <c r="H1046" s="3">
        <v>0.7</v>
      </c>
      <c r="I1046" s="3">
        <v>1.55139</v>
      </c>
      <c r="J1046" s="12">
        <f t="shared" si="16"/>
        <v>1.9000000000000001</v>
      </c>
    </row>
    <row r="1047" spans="1:10">
      <c r="A1047" s="4">
        <v>43781.541666666664</v>
      </c>
      <c r="B1047">
        <v>43781</v>
      </c>
      <c r="C1047" s="3">
        <v>0.54166666666666663</v>
      </c>
      <c r="D1047" s="3">
        <v>13</v>
      </c>
      <c r="E1047" s="3">
        <v>43</v>
      </c>
      <c r="F1047" s="3">
        <v>0.4</v>
      </c>
      <c r="G1047" s="5">
        <v>1.6</v>
      </c>
      <c r="H1047" s="3">
        <v>2</v>
      </c>
      <c r="I1047" s="3">
        <v>1.55139</v>
      </c>
      <c r="J1047" s="12">
        <f t="shared" si="16"/>
        <v>1.9000000000000004</v>
      </c>
    </row>
    <row r="1048" spans="1:10">
      <c r="A1048" s="4">
        <v>43781.583333333336</v>
      </c>
      <c r="B1048">
        <v>43781</v>
      </c>
      <c r="C1048" s="3">
        <v>0.58333333333333337</v>
      </c>
      <c r="D1048" s="3">
        <v>14</v>
      </c>
      <c r="E1048" s="3">
        <v>43</v>
      </c>
      <c r="F1048" s="3">
        <v>0.4</v>
      </c>
      <c r="G1048" s="5">
        <v>0.4</v>
      </c>
      <c r="H1048" s="3">
        <v>0.8</v>
      </c>
      <c r="I1048" s="3">
        <v>1.55139</v>
      </c>
      <c r="J1048" s="12">
        <f t="shared" si="16"/>
        <v>1.8333333333333337</v>
      </c>
    </row>
    <row r="1049" spans="1:10">
      <c r="A1049" s="4">
        <v>43781.625</v>
      </c>
      <c r="B1049">
        <v>43781</v>
      </c>
      <c r="C1049" s="3">
        <v>0.625</v>
      </c>
      <c r="D1049" s="3">
        <v>15</v>
      </c>
      <c r="E1049" s="3">
        <v>43</v>
      </c>
      <c r="F1049" s="3">
        <v>0.3</v>
      </c>
      <c r="G1049" s="5">
        <v>0.3</v>
      </c>
      <c r="H1049" s="3">
        <v>0.6</v>
      </c>
      <c r="I1049" s="3">
        <v>1.55139</v>
      </c>
      <c r="J1049" s="12">
        <f t="shared" si="16"/>
        <v>1.8166666666666667</v>
      </c>
    </row>
    <row r="1050" spans="1:10">
      <c r="A1050" s="4">
        <v>43781.666666666664</v>
      </c>
      <c r="B1050">
        <v>43781</v>
      </c>
      <c r="C1050" s="3">
        <v>0.66666666666666663</v>
      </c>
      <c r="D1050" s="3">
        <v>16</v>
      </c>
      <c r="E1050" s="3">
        <v>43</v>
      </c>
      <c r="F1050" s="3">
        <v>0.7</v>
      </c>
      <c r="G1050" s="5">
        <v>1.5</v>
      </c>
      <c r="H1050" s="3">
        <v>2.2000000000000002</v>
      </c>
      <c r="I1050" s="3">
        <v>1.55139</v>
      </c>
      <c r="J1050" s="12">
        <f t="shared" si="16"/>
        <v>1.8875</v>
      </c>
    </row>
    <row r="1051" spans="1:10">
      <c r="A1051" s="4">
        <v>43781.708333333336</v>
      </c>
      <c r="B1051">
        <v>43781</v>
      </c>
      <c r="C1051" s="3">
        <v>0.70833333333333337</v>
      </c>
      <c r="D1051" s="3">
        <v>17</v>
      </c>
      <c r="E1051" s="3">
        <v>43</v>
      </c>
      <c r="F1051" s="3">
        <v>1.1000000000000001</v>
      </c>
      <c r="G1051" s="5">
        <v>0.6</v>
      </c>
      <c r="H1051" s="3">
        <v>1.7000000000000002</v>
      </c>
      <c r="I1051" s="3">
        <v>1.55139</v>
      </c>
      <c r="J1051" s="12">
        <f t="shared" si="16"/>
        <v>2.0041666666666669</v>
      </c>
    </row>
    <row r="1052" spans="1:10">
      <c r="A1052" s="4">
        <v>43781.75</v>
      </c>
      <c r="B1052">
        <v>43781</v>
      </c>
      <c r="C1052" s="3">
        <v>0.75</v>
      </c>
      <c r="D1052" s="3">
        <v>18</v>
      </c>
      <c r="E1052" s="3">
        <v>43</v>
      </c>
      <c r="F1052" s="3">
        <v>1</v>
      </c>
      <c r="G1052" s="5">
        <v>1</v>
      </c>
      <c r="H1052" s="3">
        <v>2</v>
      </c>
      <c r="I1052" s="3">
        <v>1.55139</v>
      </c>
      <c r="J1052" s="12">
        <f t="shared" si="16"/>
        <v>2.1458333333333335</v>
      </c>
    </row>
    <row r="1053" spans="1:10">
      <c r="A1053" s="4">
        <v>43781.791666666664</v>
      </c>
      <c r="B1053">
        <v>43781</v>
      </c>
      <c r="C1053" s="3">
        <v>0.79166666666666663</v>
      </c>
      <c r="D1053" s="3">
        <v>19</v>
      </c>
      <c r="E1053" s="3">
        <v>43</v>
      </c>
      <c r="F1053" s="3">
        <v>0.9</v>
      </c>
      <c r="G1053" s="5">
        <v>1.4</v>
      </c>
      <c r="H1053" s="3">
        <v>2.2999999999999998</v>
      </c>
      <c r="I1053" s="3">
        <v>1.55139</v>
      </c>
      <c r="J1053" s="12">
        <f t="shared" si="16"/>
        <v>2.1750000000000003</v>
      </c>
    </row>
    <row r="1054" spans="1:10">
      <c r="A1054" s="4">
        <v>43781.833333333336</v>
      </c>
      <c r="B1054">
        <v>43781</v>
      </c>
      <c r="C1054" s="3">
        <v>0.83333333333333337</v>
      </c>
      <c r="D1054" s="3">
        <v>20</v>
      </c>
      <c r="E1054" s="3">
        <v>43</v>
      </c>
      <c r="F1054" s="3">
        <v>1.7</v>
      </c>
      <c r="G1054" s="5">
        <v>2.1</v>
      </c>
      <c r="H1054" s="3">
        <v>3.8</v>
      </c>
      <c r="I1054" s="3">
        <v>1.55139</v>
      </c>
      <c r="J1054" s="12">
        <f t="shared" si="16"/>
        <v>2.1541666666666668</v>
      </c>
    </row>
    <row r="1055" spans="1:10">
      <c r="A1055" s="4">
        <v>43781.875</v>
      </c>
      <c r="B1055">
        <v>43781</v>
      </c>
      <c r="C1055" s="3">
        <v>0.875</v>
      </c>
      <c r="D1055" s="3">
        <v>21</v>
      </c>
      <c r="E1055" s="3">
        <v>43</v>
      </c>
      <c r="F1055" s="3">
        <v>1</v>
      </c>
      <c r="G1055" s="5">
        <v>0.9</v>
      </c>
      <c r="H1055" s="3">
        <v>1.9</v>
      </c>
      <c r="I1055" s="3">
        <v>1.55139</v>
      </c>
      <c r="J1055" s="12">
        <f t="shared" si="16"/>
        <v>2.0791666666666666</v>
      </c>
    </row>
    <row r="1056" spans="1:10">
      <c r="A1056" s="4">
        <v>43781.916666666664</v>
      </c>
      <c r="B1056">
        <v>43781</v>
      </c>
      <c r="C1056" s="3">
        <v>0.91666666666666663</v>
      </c>
      <c r="D1056" s="3">
        <v>22</v>
      </c>
      <c r="E1056" s="3">
        <v>43</v>
      </c>
      <c r="F1056" s="3">
        <v>0.6</v>
      </c>
      <c r="G1056" s="5">
        <v>1.2</v>
      </c>
      <c r="H1056" s="3">
        <v>1.7999999999999998</v>
      </c>
      <c r="I1056" s="3">
        <v>1.55139</v>
      </c>
      <c r="J1056" s="12">
        <f t="shared" si="16"/>
        <v>2.1333333333333333</v>
      </c>
    </row>
    <row r="1057" spans="1:10">
      <c r="A1057" s="4">
        <v>43781.958333333336</v>
      </c>
      <c r="B1057">
        <v>43781</v>
      </c>
      <c r="C1057" s="3">
        <v>0.95833333333333337</v>
      </c>
      <c r="D1057" s="3">
        <v>23</v>
      </c>
      <c r="E1057" s="3">
        <v>43</v>
      </c>
      <c r="F1057" s="3">
        <v>1</v>
      </c>
      <c r="G1057" s="5">
        <v>0.8</v>
      </c>
      <c r="H1057" s="3">
        <v>1.8</v>
      </c>
      <c r="I1057" s="3">
        <v>1.55139</v>
      </c>
      <c r="J1057" s="12">
        <f t="shared" si="16"/>
        <v>2.1875000000000004</v>
      </c>
    </row>
    <row r="1058" spans="1:10">
      <c r="A1058" s="4">
        <v>43782</v>
      </c>
      <c r="B1058">
        <v>43782</v>
      </c>
      <c r="C1058" s="3">
        <v>0</v>
      </c>
      <c r="D1058" s="3">
        <v>0</v>
      </c>
      <c r="E1058" s="3">
        <v>44</v>
      </c>
      <c r="F1058" s="3">
        <v>1</v>
      </c>
      <c r="G1058" s="5">
        <v>0.9</v>
      </c>
      <c r="H1058" s="3">
        <v>1.9</v>
      </c>
      <c r="I1058" s="3">
        <v>1.55139</v>
      </c>
      <c r="J1058" s="12">
        <f t="shared" si="16"/>
        <v>2.2416666666666667</v>
      </c>
    </row>
    <row r="1059" spans="1:10">
      <c r="A1059" s="4">
        <v>43782.041666666664</v>
      </c>
      <c r="B1059">
        <v>43782</v>
      </c>
      <c r="C1059" s="3">
        <v>4.1666666666666664E-2</v>
      </c>
      <c r="D1059" s="3">
        <v>1</v>
      </c>
      <c r="E1059" s="3">
        <v>44</v>
      </c>
      <c r="F1059" s="3">
        <v>0.9</v>
      </c>
      <c r="G1059" s="5">
        <v>0.9</v>
      </c>
      <c r="H1059" s="3">
        <v>1.8</v>
      </c>
      <c r="I1059" s="3">
        <v>1.55139</v>
      </c>
      <c r="J1059" s="12">
        <f t="shared" si="16"/>
        <v>2.2333333333333338</v>
      </c>
    </row>
    <row r="1060" spans="1:10">
      <c r="A1060" s="4">
        <v>43782.083333333336</v>
      </c>
      <c r="B1060">
        <v>43782</v>
      </c>
      <c r="C1060" s="3">
        <v>8.3333333333333329E-2</v>
      </c>
      <c r="D1060" s="3">
        <v>2</v>
      </c>
      <c r="E1060" s="3">
        <v>44</v>
      </c>
      <c r="F1060" s="3">
        <v>1</v>
      </c>
      <c r="G1060" s="5">
        <v>2.1</v>
      </c>
      <c r="H1060" s="3">
        <v>3.1</v>
      </c>
      <c r="I1060" s="3">
        <v>1.55139</v>
      </c>
      <c r="J1060" s="12">
        <f t="shared" si="16"/>
        <v>2.2416666666666671</v>
      </c>
    </row>
    <row r="1061" spans="1:10">
      <c r="A1061" s="4">
        <v>43782.125</v>
      </c>
      <c r="B1061">
        <v>43782</v>
      </c>
      <c r="C1061" s="3">
        <v>0.125</v>
      </c>
      <c r="D1061" s="3">
        <v>3</v>
      </c>
      <c r="E1061" s="3">
        <v>44</v>
      </c>
      <c r="F1061" s="3">
        <v>1</v>
      </c>
      <c r="G1061" s="5">
        <v>1.2</v>
      </c>
      <c r="H1061" s="3">
        <v>2.2000000000000002</v>
      </c>
      <c r="I1061" s="3">
        <v>1.55139</v>
      </c>
      <c r="J1061" s="12">
        <f t="shared" si="16"/>
        <v>2.1958333333333333</v>
      </c>
    </row>
    <row r="1062" spans="1:10">
      <c r="A1062" s="4">
        <v>43782.166666666664</v>
      </c>
      <c r="B1062">
        <v>43782</v>
      </c>
      <c r="C1062" s="3">
        <v>0.16666666666666666</v>
      </c>
      <c r="D1062" s="3">
        <v>4</v>
      </c>
      <c r="E1062" s="3">
        <v>44</v>
      </c>
      <c r="F1062" s="3">
        <v>1</v>
      </c>
      <c r="G1062" s="5">
        <v>1</v>
      </c>
      <c r="H1062" s="3">
        <v>2</v>
      </c>
      <c r="I1062" s="3">
        <v>1.55139</v>
      </c>
      <c r="J1062" s="12">
        <f t="shared" si="16"/>
        <v>2.1875000000000004</v>
      </c>
    </row>
    <row r="1063" spans="1:10">
      <c r="A1063" s="4">
        <v>43782.208333333336</v>
      </c>
      <c r="B1063">
        <v>43782</v>
      </c>
      <c r="C1063" s="3">
        <v>0.20833333333333334</v>
      </c>
      <c r="D1063" s="3">
        <v>5</v>
      </c>
      <c r="E1063" s="3">
        <v>44</v>
      </c>
      <c r="F1063" s="3">
        <v>1</v>
      </c>
      <c r="G1063" s="5">
        <v>2</v>
      </c>
      <c r="H1063" s="3">
        <v>3</v>
      </c>
      <c r="I1063" s="3">
        <v>1.55139</v>
      </c>
      <c r="J1063" s="12">
        <f t="shared" si="16"/>
        <v>2.2000000000000002</v>
      </c>
    </row>
    <row r="1064" spans="1:10">
      <c r="A1064" s="4">
        <v>43782.25</v>
      </c>
      <c r="B1064">
        <v>43782</v>
      </c>
      <c r="C1064" s="3">
        <v>0.25</v>
      </c>
      <c r="D1064" s="3">
        <v>6</v>
      </c>
      <c r="E1064" s="3">
        <v>44</v>
      </c>
      <c r="F1064" s="3">
        <v>2.7</v>
      </c>
      <c r="G1064" s="5">
        <v>1.1000000000000001</v>
      </c>
      <c r="H1064" s="3">
        <v>3.8000000000000003</v>
      </c>
      <c r="I1064" s="3">
        <v>1.55139</v>
      </c>
      <c r="J1064" s="12">
        <f t="shared" si="16"/>
        <v>2.2208333333333337</v>
      </c>
    </row>
    <row r="1065" spans="1:10">
      <c r="A1065" s="4">
        <v>43782.291666666664</v>
      </c>
      <c r="B1065">
        <v>43782</v>
      </c>
      <c r="C1065" s="3">
        <v>0.29166666666666669</v>
      </c>
      <c r="D1065" s="3">
        <v>7</v>
      </c>
      <c r="E1065" s="3">
        <v>44</v>
      </c>
      <c r="F1065" s="3">
        <v>1.4</v>
      </c>
      <c r="G1065" s="5">
        <v>1.2</v>
      </c>
      <c r="H1065" s="3">
        <v>2.5999999999999996</v>
      </c>
      <c r="I1065" s="3">
        <v>1.55139</v>
      </c>
      <c r="J1065" s="12">
        <f t="shared" si="16"/>
        <v>2.1416666666666666</v>
      </c>
    </row>
    <row r="1066" spans="1:10">
      <c r="A1066" s="4">
        <v>43782.333333333336</v>
      </c>
      <c r="B1066">
        <v>43782</v>
      </c>
      <c r="C1066" s="3">
        <v>0.33333333333333331</v>
      </c>
      <c r="D1066" s="3">
        <v>8</v>
      </c>
      <c r="E1066" s="3">
        <v>44</v>
      </c>
      <c r="F1066" s="3">
        <v>0.4</v>
      </c>
      <c r="G1066" s="5">
        <v>1.7</v>
      </c>
      <c r="H1066" s="3">
        <v>2.1</v>
      </c>
      <c r="I1066" s="3">
        <v>1.55139</v>
      </c>
      <c r="J1066" s="12">
        <f t="shared" si="16"/>
        <v>2.2208333333333332</v>
      </c>
    </row>
    <row r="1067" spans="1:10">
      <c r="A1067" s="4">
        <v>43782.375</v>
      </c>
      <c r="B1067">
        <v>43782</v>
      </c>
      <c r="C1067" s="3">
        <v>0.375</v>
      </c>
      <c r="D1067" s="3">
        <v>9</v>
      </c>
      <c r="E1067" s="3">
        <v>44</v>
      </c>
      <c r="F1067" s="3">
        <v>0.2</v>
      </c>
      <c r="G1067" s="5">
        <v>0.2</v>
      </c>
      <c r="H1067" s="3">
        <v>0.4</v>
      </c>
      <c r="I1067" s="3">
        <v>1.55139</v>
      </c>
      <c r="J1067" s="12">
        <f t="shared" si="16"/>
        <v>2.15</v>
      </c>
    </row>
    <row r="1068" spans="1:10">
      <c r="A1068" s="4">
        <v>43782.416666666664</v>
      </c>
      <c r="B1068">
        <v>43782</v>
      </c>
      <c r="C1068" s="3">
        <v>0.41666666666666669</v>
      </c>
      <c r="D1068" s="3">
        <v>10</v>
      </c>
      <c r="E1068" s="3">
        <v>44</v>
      </c>
      <c r="F1068" s="3">
        <v>0.2</v>
      </c>
      <c r="G1068" s="5">
        <v>0.3</v>
      </c>
      <c r="H1068" s="3">
        <v>0.5</v>
      </c>
      <c r="I1068" s="3">
        <v>1.55139</v>
      </c>
      <c r="J1068" s="12">
        <f t="shared" si="16"/>
        <v>2.1958333333333333</v>
      </c>
    </row>
    <row r="1069" spans="1:10">
      <c r="A1069" s="4">
        <v>43782.458333333336</v>
      </c>
      <c r="B1069">
        <v>43782</v>
      </c>
      <c r="C1069" s="3">
        <v>0.45833333333333331</v>
      </c>
      <c r="D1069" s="3">
        <v>11</v>
      </c>
      <c r="E1069" s="3">
        <v>44</v>
      </c>
      <c r="F1069" s="3">
        <v>0.3</v>
      </c>
      <c r="G1069" s="5">
        <v>0.3</v>
      </c>
      <c r="H1069" s="3">
        <v>0.6</v>
      </c>
      <c r="I1069" s="3">
        <v>1.55139</v>
      </c>
      <c r="J1069" s="12">
        <f t="shared" si="16"/>
        <v>2.1958333333333333</v>
      </c>
    </row>
    <row r="1070" spans="1:10">
      <c r="A1070" s="4">
        <v>43782.5</v>
      </c>
      <c r="B1070">
        <v>43782</v>
      </c>
      <c r="C1070" s="3">
        <v>0.5</v>
      </c>
      <c r="D1070" s="3">
        <v>12</v>
      </c>
      <c r="E1070" s="3">
        <v>44</v>
      </c>
      <c r="F1070" s="3">
        <v>0.4</v>
      </c>
      <c r="G1070" s="5">
        <v>0.3</v>
      </c>
      <c r="H1070" s="3">
        <v>0.7</v>
      </c>
      <c r="I1070" s="3">
        <v>1.55139</v>
      </c>
      <c r="J1070" s="12">
        <f t="shared" si="16"/>
        <v>2.1874999999999996</v>
      </c>
    </row>
    <row r="1071" spans="1:10">
      <c r="A1071" s="4">
        <v>43782.541666666664</v>
      </c>
      <c r="B1071">
        <v>43782</v>
      </c>
      <c r="C1071" s="3">
        <v>0.54166666666666663</v>
      </c>
      <c r="D1071" s="3">
        <v>13</v>
      </c>
      <c r="E1071" s="3">
        <v>44</v>
      </c>
      <c r="F1071" s="3">
        <v>0.2</v>
      </c>
      <c r="G1071" s="5">
        <v>0.2</v>
      </c>
      <c r="H1071" s="3">
        <v>0.4</v>
      </c>
      <c r="I1071" s="3">
        <v>1.55139</v>
      </c>
      <c r="J1071" s="12">
        <f t="shared" si="16"/>
        <v>2.1791666666666663</v>
      </c>
    </row>
    <row r="1072" spans="1:10">
      <c r="A1072" s="4">
        <v>43782.583333333336</v>
      </c>
      <c r="B1072">
        <v>43782</v>
      </c>
      <c r="C1072" s="3">
        <v>0.58333333333333337</v>
      </c>
      <c r="D1072" s="3">
        <v>14</v>
      </c>
      <c r="E1072" s="3">
        <v>44</v>
      </c>
      <c r="F1072" s="3">
        <v>0.2</v>
      </c>
      <c r="G1072" s="5">
        <v>0.2</v>
      </c>
      <c r="H1072" s="3">
        <v>0.4</v>
      </c>
      <c r="I1072" s="3">
        <v>1.55139</v>
      </c>
      <c r="J1072" s="12">
        <f t="shared" si="16"/>
        <v>2.1791666666666667</v>
      </c>
    </row>
    <row r="1073" spans="1:10">
      <c r="A1073" s="4">
        <v>43782.625</v>
      </c>
      <c r="B1073">
        <v>43782</v>
      </c>
      <c r="C1073" s="3">
        <v>0.625</v>
      </c>
      <c r="D1073" s="3">
        <v>15</v>
      </c>
      <c r="E1073" s="3">
        <v>44</v>
      </c>
      <c r="F1073" s="3">
        <v>1.2</v>
      </c>
      <c r="G1073" s="5">
        <v>1.1000000000000001</v>
      </c>
      <c r="H1073" s="3">
        <v>2.2999999999999998</v>
      </c>
      <c r="I1073" s="3">
        <v>1.55139</v>
      </c>
      <c r="J1073" s="12">
        <f t="shared" si="16"/>
        <v>2.1791666666666663</v>
      </c>
    </row>
    <row r="1074" spans="1:10">
      <c r="A1074" s="4">
        <v>43782.666666666664</v>
      </c>
      <c r="B1074">
        <v>43782</v>
      </c>
      <c r="C1074" s="3">
        <v>0.66666666666666663</v>
      </c>
      <c r="D1074" s="3">
        <v>16</v>
      </c>
      <c r="E1074" s="3">
        <v>44</v>
      </c>
      <c r="F1074" s="3">
        <v>2.8</v>
      </c>
      <c r="G1074" s="5">
        <v>2.2000000000000002</v>
      </c>
      <c r="H1074" s="3">
        <v>5</v>
      </c>
      <c r="I1074" s="3">
        <v>1.55139</v>
      </c>
      <c r="J1074" s="12">
        <f t="shared" si="16"/>
        <v>2.2416666666666663</v>
      </c>
    </row>
    <row r="1075" spans="1:10">
      <c r="A1075" s="4">
        <v>43782.708333333336</v>
      </c>
      <c r="B1075">
        <v>43782</v>
      </c>
      <c r="C1075" s="3">
        <v>0.70833333333333337</v>
      </c>
      <c r="D1075" s="3">
        <v>17</v>
      </c>
      <c r="E1075" s="3">
        <v>44</v>
      </c>
      <c r="F1075" s="3">
        <v>3.8</v>
      </c>
      <c r="G1075" s="5">
        <v>1.3</v>
      </c>
      <c r="H1075" s="3">
        <v>5.0999999999999996</v>
      </c>
      <c r="I1075" s="3">
        <v>1.55139</v>
      </c>
      <c r="J1075" s="12">
        <f t="shared" si="16"/>
        <v>2.1583333333333328</v>
      </c>
    </row>
    <row r="1076" spans="1:10">
      <c r="A1076" s="4">
        <v>43782.75</v>
      </c>
      <c r="B1076">
        <v>43782</v>
      </c>
      <c r="C1076" s="3">
        <v>0.75</v>
      </c>
      <c r="D1076" s="3">
        <v>18</v>
      </c>
      <c r="E1076" s="3">
        <v>44</v>
      </c>
      <c r="F1076" s="3">
        <v>1.3</v>
      </c>
      <c r="G1076" s="5">
        <v>1.4</v>
      </c>
      <c r="H1076" s="3">
        <v>2.7</v>
      </c>
      <c r="I1076" s="3">
        <v>1.55139</v>
      </c>
      <c r="J1076" s="12">
        <f t="shared" si="16"/>
        <v>2.1541666666666663</v>
      </c>
    </row>
    <row r="1077" spans="1:10">
      <c r="A1077" s="4">
        <v>43782.791666666664</v>
      </c>
      <c r="B1077">
        <v>43782</v>
      </c>
      <c r="C1077" s="3">
        <v>0.79166666666666663</v>
      </c>
      <c r="D1077" s="3">
        <v>19</v>
      </c>
      <c r="E1077" s="3">
        <v>44</v>
      </c>
      <c r="F1077" s="3">
        <v>0.7</v>
      </c>
      <c r="G1077" s="5">
        <v>1.1000000000000001</v>
      </c>
      <c r="H1077" s="3">
        <v>1.8</v>
      </c>
      <c r="I1077" s="3">
        <v>1.55139</v>
      </c>
      <c r="J1077" s="12">
        <f t="shared" si="16"/>
        <v>2.1583333333333328</v>
      </c>
    </row>
    <row r="1078" spans="1:10">
      <c r="A1078" s="4">
        <v>43782.833333333336</v>
      </c>
      <c r="B1078">
        <v>43782</v>
      </c>
      <c r="C1078" s="3">
        <v>0.83333333333333337</v>
      </c>
      <c r="D1078" s="3">
        <v>20</v>
      </c>
      <c r="E1078" s="3">
        <v>44</v>
      </c>
      <c r="F1078" s="3">
        <v>1</v>
      </c>
      <c r="G1078" s="5">
        <v>1</v>
      </c>
      <c r="H1078" s="3">
        <v>2</v>
      </c>
      <c r="I1078" s="3">
        <v>1.55139</v>
      </c>
      <c r="J1078" s="12">
        <f t="shared" si="16"/>
        <v>2.1874999999999996</v>
      </c>
    </row>
    <row r="1079" spans="1:10">
      <c r="A1079" s="4">
        <v>43782.875</v>
      </c>
      <c r="B1079">
        <v>43782</v>
      </c>
      <c r="C1079" s="3">
        <v>0.875</v>
      </c>
      <c r="D1079" s="3">
        <v>21</v>
      </c>
      <c r="E1079" s="3">
        <v>44</v>
      </c>
      <c r="F1079" s="3">
        <v>1</v>
      </c>
      <c r="G1079" s="5">
        <v>2.2000000000000002</v>
      </c>
      <c r="H1079" s="3">
        <v>3.2</v>
      </c>
      <c r="I1079" s="3">
        <v>1.55139</v>
      </c>
      <c r="J1079" s="12">
        <f t="shared" si="16"/>
        <v>2.2083333333333326</v>
      </c>
    </row>
    <row r="1080" spans="1:10">
      <c r="A1080" s="4">
        <v>43782.916666666664</v>
      </c>
      <c r="B1080">
        <v>43782</v>
      </c>
      <c r="C1080" s="3">
        <v>0.91666666666666663</v>
      </c>
      <c r="D1080" s="3">
        <v>22</v>
      </c>
      <c r="E1080" s="3">
        <v>44</v>
      </c>
      <c r="F1080" s="3">
        <v>1.2</v>
      </c>
      <c r="G1080" s="5">
        <v>1.9</v>
      </c>
      <c r="H1080" s="3">
        <v>3.0999999999999996</v>
      </c>
      <c r="I1080" s="3">
        <v>1.55139</v>
      </c>
      <c r="J1080" s="12">
        <f t="shared" si="16"/>
        <v>2.1791666666666663</v>
      </c>
    </row>
    <row r="1081" spans="1:10">
      <c r="A1081" s="4">
        <v>43782.958333333336</v>
      </c>
      <c r="B1081">
        <v>43782</v>
      </c>
      <c r="C1081" s="3">
        <v>0.95833333333333337</v>
      </c>
      <c r="D1081" s="3">
        <v>23</v>
      </c>
      <c r="E1081" s="3">
        <v>44</v>
      </c>
      <c r="F1081" s="3">
        <v>1.9</v>
      </c>
      <c r="G1081" s="5">
        <v>1.2</v>
      </c>
      <c r="H1081" s="3">
        <v>3.0999999999999996</v>
      </c>
      <c r="I1081" s="3">
        <v>1.55139</v>
      </c>
      <c r="J1081" s="12">
        <f t="shared" si="16"/>
        <v>2.2499999999999996</v>
      </c>
    </row>
    <row r="1082" spans="1:10">
      <c r="A1082" s="4">
        <v>43783</v>
      </c>
      <c r="B1082">
        <v>43783</v>
      </c>
      <c r="C1082" s="3">
        <v>0</v>
      </c>
      <c r="D1082" s="3">
        <v>0</v>
      </c>
      <c r="E1082" s="3">
        <v>45</v>
      </c>
      <c r="F1082" s="3">
        <v>0.8</v>
      </c>
      <c r="G1082" s="5">
        <v>0.9</v>
      </c>
      <c r="H1082" s="3">
        <v>1.7000000000000002</v>
      </c>
      <c r="I1082" s="3">
        <v>1.55139</v>
      </c>
      <c r="J1082" s="12">
        <f t="shared" si="16"/>
        <v>2.1624999999999996</v>
      </c>
    </row>
    <row r="1083" spans="1:10">
      <c r="A1083" s="4">
        <v>43783.041666666664</v>
      </c>
      <c r="B1083">
        <v>43783</v>
      </c>
      <c r="C1083" s="3">
        <v>4.1666666666666664E-2</v>
      </c>
      <c r="D1083" s="3">
        <v>1</v>
      </c>
      <c r="E1083" s="3">
        <v>45</v>
      </c>
      <c r="F1083" s="3">
        <v>1</v>
      </c>
      <c r="G1083" s="5">
        <v>1</v>
      </c>
      <c r="H1083" s="3">
        <v>2</v>
      </c>
      <c r="I1083" s="3">
        <v>1.55139</v>
      </c>
      <c r="J1083" s="12">
        <f t="shared" si="16"/>
        <v>2.1583333333333328</v>
      </c>
    </row>
    <row r="1084" spans="1:10">
      <c r="A1084" s="4">
        <v>43783.083333333336</v>
      </c>
      <c r="B1084">
        <v>43783</v>
      </c>
      <c r="C1084" s="3">
        <v>8.3333333333333329E-2</v>
      </c>
      <c r="D1084" s="3">
        <v>2</v>
      </c>
      <c r="E1084" s="3">
        <v>45</v>
      </c>
      <c r="F1084" s="3">
        <v>1</v>
      </c>
      <c r="G1084" s="5">
        <v>1</v>
      </c>
      <c r="H1084" s="3">
        <v>2</v>
      </c>
      <c r="I1084" s="3">
        <v>1.55139</v>
      </c>
      <c r="J1084" s="12">
        <f t="shared" si="16"/>
        <v>2.1541666666666663</v>
      </c>
    </row>
    <row r="1085" spans="1:10">
      <c r="A1085" s="4">
        <v>43783.125</v>
      </c>
      <c r="B1085">
        <v>43783</v>
      </c>
      <c r="C1085" s="3">
        <v>0.125</v>
      </c>
      <c r="D1085" s="3">
        <v>3</v>
      </c>
      <c r="E1085" s="3">
        <v>45</v>
      </c>
      <c r="F1085" s="3">
        <v>1</v>
      </c>
      <c r="G1085" s="5">
        <v>1</v>
      </c>
      <c r="H1085" s="3">
        <v>2</v>
      </c>
      <c r="I1085" s="3">
        <v>1.55139</v>
      </c>
      <c r="J1085" s="12">
        <f t="shared" si="16"/>
        <v>2.15</v>
      </c>
    </row>
    <row r="1086" spans="1:10">
      <c r="A1086" s="4">
        <v>43783.166666666664</v>
      </c>
      <c r="B1086">
        <v>43783</v>
      </c>
      <c r="C1086" s="3">
        <v>0.16666666666666666</v>
      </c>
      <c r="D1086" s="3">
        <v>4</v>
      </c>
      <c r="E1086" s="3">
        <v>45</v>
      </c>
      <c r="F1086" s="3">
        <v>1.1000000000000001</v>
      </c>
      <c r="G1086" s="5">
        <v>1.2</v>
      </c>
      <c r="H1086" s="3">
        <v>2.2999999999999998</v>
      </c>
      <c r="I1086" s="3">
        <v>1.55139</v>
      </c>
      <c r="J1086" s="12">
        <f t="shared" si="16"/>
        <v>2.15</v>
      </c>
    </row>
    <row r="1087" spans="1:10">
      <c r="A1087" s="4">
        <v>43783.208333333336</v>
      </c>
      <c r="B1087">
        <v>43783</v>
      </c>
      <c r="C1087" s="3">
        <v>0.20833333333333334</v>
      </c>
      <c r="D1087" s="3">
        <v>5</v>
      </c>
      <c r="E1087" s="3">
        <v>45</v>
      </c>
      <c r="F1087" s="3">
        <v>2.1</v>
      </c>
      <c r="G1087" s="5">
        <v>1.4</v>
      </c>
      <c r="H1087" s="3">
        <v>3.5</v>
      </c>
      <c r="I1087" s="3">
        <v>1.55139</v>
      </c>
      <c r="J1087" s="12">
        <f t="shared" si="16"/>
        <v>2.1374999999999997</v>
      </c>
    </row>
    <row r="1088" spans="1:10">
      <c r="A1088" s="4">
        <v>43783.25</v>
      </c>
      <c r="B1088">
        <v>43783</v>
      </c>
      <c r="C1088" s="3">
        <v>0.25</v>
      </c>
      <c r="D1088" s="3">
        <v>6</v>
      </c>
      <c r="E1088" s="3">
        <v>45</v>
      </c>
      <c r="F1088" s="3">
        <v>1</v>
      </c>
      <c r="G1088" s="5">
        <v>0.9</v>
      </c>
      <c r="H1088" s="3">
        <v>1.9</v>
      </c>
      <c r="I1088" s="3">
        <v>1.55139</v>
      </c>
      <c r="J1088" s="12">
        <f t="shared" si="16"/>
        <v>2.1208333333333331</v>
      </c>
    </row>
    <row r="1089" spans="1:10">
      <c r="A1089" s="4">
        <v>43783.291666666664</v>
      </c>
      <c r="B1089">
        <v>43783</v>
      </c>
      <c r="C1089" s="3">
        <v>0.29166666666666669</v>
      </c>
      <c r="D1089" s="3">
        <v>7</v>
      </c>
      <c r="E1089" s="3">
        <v>45</v>
      </c>
      <c r="F1089" s="3">
        <v>2.8</v>
      </c>
      <c r="G1089" s="5">
        <v>1.7</v>
      </c>
      <c r="H1089" s="3">
        <v>4.5</v>
      </c>
      <c r="I1089" s="3">
        <v>1.55139</v>
      </c>
      <c r="J1089" s="12">
        <f t="shared" si="16"/>
        <v>2.1958333333333333</v>
      </c>
    </row>
    <row r="1090" spans="1:10">
      <c r="A1090" s="4">
        <v>43783.333333333336</v>
      </c>
      <c r="B1090">
        <v>43783</v>
      </c>
      <c r="C1090" s="3">
        <v>0.33333333333333331</v>
      </c>
      <c r="D1090" s="3">
        <v>8</v>
      </c>
      <c r="E1090" s="3">
        <v>45</v>
      </c>
      <c r="F1090" s="3">
        <v>0.2</v>
      </c>
      <c r="G1090" s="5">
        <v>0.2</v>
      </c>
      <c r="H1090" s="3">
        <v>0.4</v>
      </c>
      <c r="I1090" s="3">
        <v>1.55139</v>
      </c>
      <c r="J1090" s="12">
        <f t="shared" ref="J1090:J1153" si="17">AVERAGE(H1090:H1113)</f>
        <v>2.2083333333333335</v>
      </c>
    </row>
    <row r="1091" spans="1:10">
      <c r="A1091" s="4">
        <v>43783.375</v>
      </c>
      <c r="B1091">
        <v>43783</v>
      </c>
      <c r="C1091" s="3">
        <v>0.375</v>
      </c>
      <c r="D1091" s="3">
        <v>9</v>
      </c>
      <c r="E1091" s="3">
        <v>45</v>
      </c>
      <c r="F1091" s="3">
        <v>1.3</v>
      </c>
      <c r="G1091" s="5">
        <v>0.2</v>
      </c>
      <c r="H1091" s="3">
        <v>1.5</v>
      </c>
      <c r="I1091" s="3">
        <v>1.55139</v>
      </c>
      <c r="J1091" s="12">
        <f t="shared" si="17"/>
        <v>2.2083333333333335</v>
      </c>
    </row>
    <row r="1092" spans="1:10">
      <c r="A1092" s="4">
        <v>43783.416666666664</v>
      </c>
      <c r="B1092">
        <v>43783</v>
      </c>
      <c r="C1092" s="3">
        <v>0.41666666666666669</v>
      </c>
      <c r="D1092" s="3">
        <v>10</v>
      </c>
      <c r="E1092" s="3">
        <v>45</v>
      </c>
      <c r="F1092" s="3">
        <v>0.3</v>
      </c>
      <c r="G1092" s="5">
        <v>0.2</v>
      </c>
      <c r="H1092" s="3">
        <v>0.5</v>
      </c>
      <c r="I1092" s="3">
        <v>1.55139</v>
      </c>
      <c r="J1092" s="12">
        <f t="shared" si="17"/>
        <v>2.166666666666667</v>
      </c>
    </row>
    <row r="1093" spans="1:10">
      <c r="A1093" s="4">
        <v>43783.458333333336</v>
      </c>
      <c r="B1093">
        <v>43783</v>
      </c>
      <c r="C1093" s="3">
        <v>0.45833333333333331</v>
      </c>
      <c r="D1093" s="3">
        <v>11</v>
      </c>
      <c r="E1093" s="3">
        <v>45</v>
      </c>
      <c r="F1093" s="3">
        <v>0.2</v>
      </c>
      <c r="G1093" s="5">
        <v>0.2</v>
      </c>
      <c r="H1093" s="3">
        <v>0.4</v>
      </c>
      <c r="I1093" s="3">
        <v>1.55139</v>
      </c>
      <c r="J1093" s="12">
        <f t="shared" si="17"/>
        <v>2.1750000000000003</v>
      </c>
    </row>
    <row r="1094" spans="1:10">
      <c r="A1094" s="4">
        <v>43783.5</v>
      </c>
      <c r="B1094">
        <v>43783</v>
      </c>
      <c r="C1094" s="3">
        <v>0.5</v>
      </c>
      <c r="D1094" s="3">
        <v>12</v>
      </c>
      <c r="E1094" s="3">
        <v>45</v>
      </c>
      <c r="F1094" s="3">
        <v>0.3</v>
      </c>
      <c r="G1094" s="5">
        <v>0.2</v>
      </c>
      <c r="H1094" s="3">
        <v>0.5</v>
      </c>
      <c r="I1094" s="3">
        <v>1.55139</v>
      </c>
      <c r="J1094" s="12">
        <f t="shared" si="17"/>
        <v>2.1916666666666669</v>
      </c>
    </row>
    <row r="1095" spans="1:10">
      <c r="A1095" s="4">
        <v>43783.541666666664</v>
      </c>
      <c r="B1095">
        <v>43783</v>
      </c>
      <c r="C1095" s="3">
        <v>0.54166666666666663</v>
      </c>
      <c r="D1095" s="3">
        <v>13</v>
      </c>
      <c r="E1095" s="3">
        <v>45</v>
      </c>
      <c r="F1095" s="3">
        <v>0.2</v>
      </c>
      <c r="G1095" s="5">
        <v>0.2</v>
      </c>
      <c r="H1095" s="3">
        <v>0.4</v>
      </c>
      <c r="I1095" s="3">
        <v>1.55139</v>
      </c>
      <c r="J1095" s="12">
        <f t="shared" si="17"/>
        <v>2.2041666666666666</v>
      </c>
    </row>
    <row r="1096" spans="1:10">
      <c r="A1096" s="4">
        <v>43783.583333333336</v>
      </c>
      <c r="B1096">
        <v>43783</v>
      </c>
      <c r="C1096" s="3">
        <v>0.58333333333333337</v>
      </c>
      <c r="D1096" s="3">
        <v>14</v>
      </c>
      <c r="E1096" s="3">
        <v>45</v>
      </c>
      <c r="F1096" s="3">
        <v>0.2</v>
      </c>
      <c r="G1096" s="5">
        <v>0.2</v>
      </c>
      <c r="H1096" s="3">
        <v>0.4</v>
      </c>
      <c r="I1096" s="3">
        <v>1.55139</v>
      </c>
      <c r="J1096" s="12">
        <f t="shared" si="17"/>
        <v>2.2666666666666671</v>
      </c>
    </row>
    <row r="1097" spans="1:10">
      <c r="A1097" s="4">
        <v>43783.625</v>
      </c>
      <c r="B1097">
        <v>43783</v>
      </c>
      <c r="C1097" s="3">
        <v>0.625</v>
      </c>
      <c r="D1097" s="3">
        <v>15</v>
      </c>
      <c r="E1097" s="3">
        <v>45</v>
      </c>
      <c r="F1097" s="3">
        <v>1.3</v>
      </c>
      <c r="G1097" s="5">
        <v>2.5</v>
      </c>
      <c r="H1097" s="3">
        <v>3.8</v>
      </c>
      <c r="I1097" s="3">
        <v>1.55139</v>
      </c>
      <c r="J1097" s="12">
        <f t="shared" si="17"/>
        <v>2.2833333333333332</v>
      </c>
    </row>
    <row r="1098" spans="1:10">
      <c r="A1098" s="4">
        <v>43783.666666666664</v>
      </c>
      <c r="B1098">
        <v>43783</v>
      </c>
      <c r="C1098" s="3">
        <v>0.66666666666666663</v>
      </c>
      <c r="D1098" s="3">
        <v>16</v>
      </c>
      <c r="E1098" s="3">
        <v>45</v>
      </c>
      <c r="F1098" s="3">
        <v>1.5</v>
      </c>
      <c r="G1098" s="5">
        <v>1.5</v>
      </c>
      <c r="H1098" s="3">
        <v>3</v>
      </c>
      <c r="I1098" s="3">
        <v>1.55139</v>
      </c>
      <c r="J1098" s="12">
        <f t="shared" si="17"/>
        <v>2.1625000000000001</v>
      </c>
    </row>
    <row r="1099" spans="1:10">
      <c r="A1099" s="4">
        <v>43783.708333333336</v>
      </c>
      <c r="B1099">
        <v>43783</v>
      </c>
      <c r="C1099" s="3">
        <v>0.70833333333333337</v>
      </c>
      <c r="D1099" s="3">
        <v>17</v>
      </c>
      <c r="E1099" s="3">
        <v>45</v>
      </c>
      <c r="F1099" s="3">
        <v>1.7</v>
      </c>
      <c r="G1099" s="5">
        <v>3.3</v>
      </c>
      <c r="H1099" s="3">
        <v>5</v>
      </c>
      <c r="I1099" s="3">
        <v>1.55139</v>
      </c>
      <c r="J1099" s="12">
        <f t="shared" si="17"/>
        <v>2.1541666666666663</v>
      </c>
    </row>
    <row r="1100" spans="1:10">
      <c r="A1100" s="4">
        <v>43783.75</v>
      </c>
      <c r="B1100">
        <v>43783</v>
      </c>
      <c r="C1100" s="3">
        <v>0.75</v>
      </c>
      <c r="D1100" s="3">
        <v>18</v>
      </c>
      <c r="E1100" s="3">
        <v>45</v>
      </c>
      <c r="F1100" s="3">
        <v>1.7</v>
      </c>
      <c r="G1100" s="5">
        <v>1.1000000000000001</v>
      </c>
      <c r="H1100" s="3">
        <v>2.8</v>
      </c>
      <c r="I1100" s="3">
        <v>1.55139</v>
      </c>
      <c r="J1100" s="12">
        <f t="shared" si="17"/>
        <v>2.020833333333333</v>
      </c>
    </row>
    <row r="1101" spans="1:10">
      <c r="A1101" s="4">
        <v>43783.791666666664</v>
      </c>
      <c r="B1101">
        <v>43783</v>
      </c>
      <c r="C1101" s="3">
        <v>0.79166666666666663</v>
      </c>
      <c r="D1101" s="3">
        <v>19</v>
      </c>
      <c r="E1101" s="3">
        <v>45</v>
      </c>
      <c r="F1101" s="3">
        <v>1.3</v>
      </c>
      <c r="G1101" s="5">
        <v>1.2</v>
      </c>
      <c r="H1101" s="3">
        <v>2.5</v>
      </c>
      <c r="I1101" s="3">
        <v>1.55139</v>
      </c>
      <c r="J1101" s="12">
        <f t="shared" si="17"/>
        <v>2.0749999999999993</v>
      </c>
    </row>
    <row r="1102" spans="1:10">
      <c r="A1102" s="4">
        <v>43783.833333333336</v>
      </c>
      <c r="B1102">
        <v>43783</v>
      </c>
      <c r="C1102" s="3">
        <v>0.83333333333333337</v>
      </c>
      <c r="D1102" s="3">
        <v>20</v>
      </c>
      <c r="E1102" s="3">
        <v>45</v>
      </c>
      <c r="F1102" s="3">
        <v>1.1000000000000001</v>
      </c>
      <c r="G1102" s="5">
        <v>1.4</v>
      </c>
      <c r="H1102" s="3">
        <v>2.5</v>
      </c>
      <c r="I1102" s="3">
        <v>1.55139</v>
      </c>
      <c r="J1102" s="12">
        <f t="shared" si="17"/>
        <v>2.0333333333333328</v>
      </c>
    </row>
    <row r="1103" spans="1:10">
      <c r="A1103" s="4">
        <v>43783.875</v>
      </c>
      <c r="B1103">
        <v>43783</v>
      </c>
      <c r="C1103" s="3">
        <v>0.875</v>
      </c>
      <c r="D1103" s="3">
        <v>21</v>
      </c>
      <c r="E1103" s="3">
        <v>45</v>
      </c>
      <c r="F1103" s="3">
        <v>1.4</v>
      </c>
      <c r="G1103" s="5">
        <v>1.1000000000000001</v>
      </c>
      <c r="H1103" s="3">
        <v>2.5</v>
      </c>
      <c r="I1103" s="3">
        <v>1.55139</v>
      </c>
      <c r="J1103" s="12">
        <f t="shared" si="17"/>
        <v>1.970833333333333</v>
      </c>
    </row>
    <row r="1104" spans="1:10">
      <c r="A1104" s="4">
        <v>43783.916666666664</v>
      </c>
      <c r="B1104">
        <v>43783</v>
      </c>
      <c r="C1104" s="3">
        <v>0.91666666666666663</v>
      </c>
      <c r="D1104" s="3">
        <v>22</v>
      </c>
      <c r="E1104" s="3">
        <v>45</v>
      </c>
      <c r="F1104" s="3">
        <v>3</v>
      </c>
      <c r="G1104" s="5">
        <v>1.8</v>
      </c>
      <c r="H1104" s="3">
        <v>4.8</v>
      </c>
      <c r="I1104" s="3">
        <v>1.55139</v>
      </c>
      <c r="J1104" s="12">
        <f t="shared" si="17"/>
        <v>1.9208333333333327</v>
      </c>
    </row>
    <row r="1105" spans="1:10">
      <c r="A1105" s="4">
        <v>43783.958333333336</v>
      </c>
      <c r="B1105">
        <v>43783</v>
      </c>
      <c r="C1105" s="3">
        <v>0.95833333333333337</v>
      </c>
      <c r="D1105" s="3">
        <v>23</v>
      </c>
      <c r="E1105" s="3">
        <v>45</v>
      </c>
      <c r="F1105" s="3">
        <v>0.3</v>
      </c>
      <c r="G1105" s="5">
        <v>0.7</v>
      </c>
      <c r="H1105" s="3">
        <v>1</v>
      </c>
      <c r="I1105" s="3">
        <v>1.55139</v>
      </c>
      <c r="J1105" s="12">
        <f t="shared" si="17"/>
        <v>1.7874999999999999</v>
      </c>
    </row>
    <row r="1106" spans="1:10">
      <c r="A1106" s="4">
        <v>43784</v>
      </c>
      <c r="B1106">
        <v>43784</v>
      </c>
      <c r="C1106" s="3">
        <v>0</v>
      </c>
      <c r="D1106" s="3">
        <v>0</v>
      </c>
      <c r="E1106" s="3">
        <v>46</v>
      </c>
      <c r="F1106" s="3">
        <v>0.9</v>
      </c>
      <c r="G1106" s="5">
        <v>0.7</v>
      </c>
      <c r="H1106" s="3">
        <v>1.6</v>
      </c>
      <c r="I1106" s="3">
        <v>1.55139</v>
      </c>
      <c r="J1106" s="12">
        <f t="shared" si="17"/>
        <v>1.8125</v>
      </c>
    </row>
    <row r="1107" spans="1:10">
      <c r="A1107" s="4">
        <v>43784.041666666664</v>
      </c>
      <c r="B1107">
        <v>43784</v>
      </c>
      <c r="C1107" s="3">
        <v>4.1666666666666664E-2</v>
      </c>
      <c r="D1107" s="3">
        <v>1</v>
      </c>
      <c r="E1107" s="3">
        <v>46</v>
      </c>
      <c r="F1107" s="3">
        <v>1</v>
      </c>
      <c r="G1107" s="5">
        <v>0.9</v>
      </c>
      <c r="H1107" s="3">
        <v>1.9</v>
      </c>
      <c r="I1107" s="3">
        <v>1.55139</v>
      </c>
      <c r="J1107" s="12">
        <f t="shared" si="17"/>
        <v>1.8666666666666665</v>
      </c>
    </row>
    <row r="1108" spans="1:10">
      <c r="A1108" s="4">
        <v>43784.083333333336</v>
      </c>
      <c r="B1108">
        <v>43784</v>
      </c>
      <c r="C1108" s="3">
        <v>8.3333333333333329E-2</v>
      </c>
      <c r="D1108" s="3">
        <v>2</v>
      </c>
      <c r="E1108" s="3">
        <v>46</v>
      </c>
      <c r="F1108" s="3">
        <v>0.9</v>
      </c>
      <c r="G1108" s="5">
        <v>1</v>
      </c>
      <c r="H1108" s="3">
        <v>1.9</v>
      </c>
      <c r="I1108" s="3">
        <v>1.55139</v>
      </c>
      <c r="J1108" s="12">
        <f t="shared" si="17"/>
        <v>1.8416666666666666</v>
      </c>
    </row>
    <row r="1109" spans="1:10">
      <c r="A1109" s="4">
        <v>43784.125</v>
      </c>
      <c r="B1109">
        <v>43784</v>
      </c>
      <c r="C1109" s="3">
        <v>0.125</v>
      </c>
      <c r="D1109" s="3">
        <v>3</v>
      </c>
      <c r="E1109" s="3">
        <v>46</v>
      </c>
      <c r="F1109" s="3">
        <v>1</v>
      </c>
      <c r="G1109" s="5">
        <v>1</v>
      </c>
      <c r="H1109" s="3">
        <v>2</v>
      </c>
      <c r="I1109" s="3">
        <v>1.55139</v>
      </c>
      <c r="J1109" s="12">
        <f t="shared" si="17"/>
        <v>1.8125</v>
      </c>
    </row>
    <row r="1110" spans="1:10">
      <c r="A1110" s="4">
        <v>43784.166666666664</v>
      </c>
      <c r="B1110">
        <v>43784</v>
      </c>
      <c r="C1110" s="3">
        <v>0.16666666666666666</v>
      </c>
      <c r="D1110" s="3">
        <v>4</v>
      </c>
      <c r="E1110" s="3">
        <v>46</v>
      </c>
      <c r="F1110" s="3">
        <v>1</v>
      </c>
      <c r="G1110" s="5">
        <v>1</v>
      </c>
      <c r="H1110" s="3">
        <v>2</v>
      </c>
      <c r="I1110" s="3">
        <v>1.55139</v>
      </c>
      <c r="J1110" s="12">
        <f t="shared" si="17"/>
        <v>1.7833333333333332</v>
      </c>
    </row>
    <row r="1111" spans="1:10">
      <c r="A1111" s="4">
        <v>43784.208333333336</v>
      </c>
      <c r="B1111">
        <v>43784</v>
      </c>
      <c r="C1111" s="3">
        <v>0.20833333333333334</v>
      </c>
      <c r="D1111" s="3">
        <v>5</v>
      </c>
      <c r="E1111" s="3">
        <v>46</v>
      </c>
      <c r="F1111" s="3">
        <v>1</v>
      </c>
      <c r="G1111" s="5">
        <v>2.1</v>
      </c>
      <c r="H1111" s="3">
        <v>3.1</v>
      </c>
      <c r="I1111" s="3">
        <v>1.55139</v>
      </c>
      <c r="J1111" s="12">
        <f t="shared" si="17"/>
        <v>1.7625</v>
      </c>
    </row>
    <row r="1112" spans="1:10">
      <c r="A1112" s="4">
        <v>43784.25</v>
      </c>
      <c r="B1112">
        <v>43784</v>
      </c>
      <c r="C1112" s="3">
        <v>0.25</v>
      </c>
      <c r="D1112" s="3">
        <v>6</v>
      </c>
      <c r="E1112" s="3">
        <v>46</v>
      </c>
      <c r="F1112" s="3">
        <v>1.6</v>
      </c>
      <c r="G1112" s="5">
        <v>2.1</v>
      </c>
      <c r="H1112" s="3">
        <v>3.7</v>
      </c>
      <c r="I1112" s="3">
        <v>1.55139</v>
      </c>
      <c r="J1112" s="12">
        <f t="shared" si="17"/>
        <v>1.6958333333333335</v>
      </c>
    </row>
    <row r="1113" spans="1:10">
      <c r="A1113" s="4">
        <v>43784.291666666664</v>
      </c>
      <c r="B1113">
        <v>43784</v>
      </c>
      <c r="C1113" s="3">
        <v>0.29166666666666669</v>
      </c>
      <c r="D1113" s="3">
        <v>7</v>
      </c>
      <c r="E1113" s="3">
        <v>46</v>
      </c>
      <c r="F1113" s="3">
        <v>2.1</v>
      </c>
      <c r="G1113" s="5">
        <v>2.7</v>
      </c>
      <c r="H1113" s="3">
        <v>4.8000000000000007</v>
      </c>
      <c r="I1113" s="3">
        <v>1.55139</v>
      </c>
      <c r="J1113" s="12">
        <f t="shared" si="17"/>
        <v>1.6000000000000003</v>
      </c>
    </row>
    <row r="1114" spans="1:10">
      <c r="A1114" s="4">
        <v>43784.333333333336</v>
      </c>
      <c r="B1114">
        <v>43784</v>
      </c>
      <c r="C1114" s="3">
        <v>0.33333333333333331</v>
      </c>
      <c r="D1114" s="3">
        <v>8</v>
      </c>
      <c r="E1114" s="3">
        <v>46</v>
      </c>
      <c r="F1114" s="3">
        <v>0.2</v>
      </c>
      <c r="G1114" s="5">
        <v>0.2</v>
      </c>
      <c r="H1114" s="3">
        <v>0.4</v>
      </c>
      <c r="I1114" s="3">
        <v>1.55139</v>
      </c>
      <c r="J1114" s="12">
        <f t="shared" si="17"/>
        <v>1.4583333333333333</v>
      </c>
    </row>
    <row r="1115" spans="1:10">
      <c r="A1115" s="4">
        <v>43784.375</v>
      </c>
      <c r="B1115">
        <v>43784</v>
      </c>
      <c r="C1115" s="3">
        <v>0.375</v>
      </c>
      <c r="D1115" s="3">
        <v>9</v>
      </c>
      <c r="E1115" s="3">
        <v>46</v>
      </c>
      <c r="F1115" s="3">
        <v>0.3</v>
      </c>
      <c r="G1115" s="5">
        <v>0.2</v>
      </c>
      <c r="H1115" s="3">
        <v>0.5</v>
      </c>
      <c r="I1115" s="3">
        <v>1.55139</v>
      </c>
      <c r="J1115" s="12">
        <f t="shared" si="17"/>
        <v>1.5500000000000005</v>
      </c>
    </row>
    <row r="1116" spans="1:10">
      <c r="A1116" s="4">
        <v>43784.416666666664</v>
      </c>
      <c r="B1116">
        <v>43784</v>
      </c>
      <c r="C1116" s="3">
        <v>0.41666666666666669</v>
      </c>
      <c r="D1116" s="3">
        <v>10</v>
      </c>
      <c r="E1116" s="3">
        <v>46</v>
      </c>
      <c r="F1116" s="3">
        <v>0.3</v>
      </c>
      <c r="G1116" s="5">
        <v>0.4</v>
      </c>
      <c r="H1116" s="3">
        <v>0.7</v>
      </c>
      <c r="I1116" s="3">
        <v>1.55139</v>
      </c>
      <c r="J1116" s="12">
        <f t="shared" si="17"/>
        <v>1.5750000000000004</v>
      </c>
    </row>
    <row r="1117" spans="1:10">
      <c r="A1117" s="4">
        <v>43784.458333333336</v>
      </c>
      <c r="B1117">
        <v>43784</v>
      </c>
      <c r="C1117" s="3">
        <v>0.45833333333333331</v>
      </c>
      <c r="D1117" s="3">
        <v>11</v>
      </c>
      <c r="E1117" s="3">
        <v>46</v>
      </c>
      <c r="F1117" s="3">
        <v>0.4</v>
      </c>
      <c r="G1117" s="5">
        <v>0.4</v>
      </c>
      <c r="H1117" s="3">
        <v>0.8</v>
      </c>
      <c r="I1117" s="3">
        <v>1.55139</v>
      </c>
      <c r="J1117" s="12">
        <f t="shared" si="17"/>
        <v>1.7625000000000004</v>
      </c>
    </row>
    <row r="1118" spans="1:10">
      <c r="A1118" s="4">
        <v>43784.5</v>
      </c>
      <c r="B1118">
        <v>43784</v>
      </c>
      <c r="C1118" s="3">
        <v>0.5</v>
      </c>
      <c r="D1118" s="3">
        <v>12</v>
      </c>
      <c r="E1118" s="3">
        <v>46</v>
      </c>
      <c r="F1118" s="3">
        <v>0.4</v>
      </c>
      <c r="G1118" s="5">
        <v>0.4</v>
      </c>
      <c r="H1118" s="3">
        <v>0.8</v>
      </c>
      <c r="I1118" s="3">
        <v>1.55139</v>
      </c>
      <c r="J1118" s="12">
        <f t="shared" si="17"/>
        <v>1.8333333333333337</v>
      </c>
    </row>
    <row r="1119" spans="1:10">
      <c r="A1119" s="4">
        <v>43784.541666666664</v>
      </c>
      <c r="B1119">
        <v>43784</v>
      </c>
      <c r="C1119" s="3">
        <v>0.54166666666666663</v>
      </c>
      <c r="D1119" s="3">
        <v>13</v>
      </c>
      <c r="E1119" s="3">
        <v>46</v>
      </c>
      <c r="F1119" s="3">
        <v>0.4</v>
      </c>
      <c r="G1119" s="5">
        <v>1.5</v>
      </c>
      <c r="H1119" s="3">
        <v>1.9</v>
      </c>
      <c r="I1119" s="3">
        <v>1.55139</v>
      </c>
      <c r="J1119" s="12">
        <f t="shared" si="17"/>
        <v>1.875</v>
      </c>
    </row>
    <row r="1120" spans="1:10">
      <c r="A1120" s="4">
        <v>43784.583333333336</v>
      </c>
      <c r="B1120">
        <v>43784</v>
      </c>
      <c r="C1120" s="3">
        <v>0.58333333333333337</v>
      </c>
      <c r="D1120" s="3">
        <v>14</v>
      </c>
      <c r="E1120" s="3">
        <v>46</v>
      </c>
      <c r="F1120" s="3">
        <v>0.4</v>
      </c>
      <c r="G1120" s="5">
        <v>0.4</v>
      </c>
      <c r="H1120" s="3">
        <v>0.8</v>
      </c>
      <c r="I1120" s="3">
        <v>1.55139</v>
      </c>
      <c r="J1120" s="12">
        <f t="shared" si="17"/>
        <v>1.8624999999999998</v>
      </c>
    </row>
    <row r="1121" spans="1:10">
      <c r="A1121" s="4">
        <v>43784.625</v>
      </c>
      <c r="B1121">
        <v>43784</v>
      </c>
      <c r="C1121" s="3">
        <v>0.625</v>
      </c>
      <c r="D1121" s="3">
        <v>15</v>
      </c>
      <c r="E1121" s="3">
        <v>46</v>
      </c>
      <c r="F1121" s="3">
        <v>0.4</v>
      </c>
      <c r="G1121" s="5">
        <v>0.5</v>
      </c>
      <c r="H1121" s="3">
        <v>0.9</v>
      </c>
      <c r="I1121" s="3">
        <v>1.55139</v>
      </c>
      <c r="J1121" s="12">
        <f t="shared" si="17"/>
        <v>1.8666666666666665</v>
      </c>
    </row>
    <row r="1122" spans="1:10">
      <c r="A1122" s="4">
        <v>43784.666666666664</v>
      </c>
      <c r="B1122">
        <v>43784</v>
      </c>
      <c r="C1122" s="3">
        <v>0.66666666666666663</v>
      </c>
      <c r="D1122" s="3">
        <v>16</v>
      </c>
      <c r="E1122" s="3">
        <v>46</v>
      </c>
      <c r="F1122" s="3">
        <v>1.6</v>
      </c>
      <c r="G1122" s="5">
        <v>1.2</v>
      </c>
      <c r="H1122" s="3">
        <v>2.8</v>
      </c>
      <c r="I1122" s="3">
        <v>1.55139</v>
      </c>
      <c r="J1122" s="12">
        <f t="shared" si="17"/>
        <v>1.8791666666666667</v>
      </c>
    </row>
    <row r="1123" spans="1:10">
      <c r="A1123" s="4">
        <v>43784.708333333336</v>
      </c>
      <c r="B1123">
        <v>43784</v>
      </c>
      <c r="C1123" s="3">
        <v>0.70833333333333337</v>
      </c>
      <c r="D1123" s="3">
        <v>17</v>
      </c>
      <c r="E1123" s="3">
        <v>46</v>
      </c>
      <c r="F1123" s="3">
        <v>1.1000000000000001</v>
      </c>
      <c r="G1123" s="5">
        <v>0.7</v>
      </c>
      <c r="H1123" s="3">
        <v>1.8</v>
      </c>
      <c r="I1123" s="3">
        <v>1.55139</v>
      </c>
      <c r="J1123" s="12">
        <f t="shared" si="17"/>
        <v>1.8999999999999997</v>
      </c>
    </row>
    <row r="1124" spans="1:10">
      <c r="A1124" s="4">
        <v>43784.75</v>
      </c>
      <c r="B1124">
        <v>43784</v>
      </c>
      <c r="C1124" s="3">
        <v>0.75</v>
      </c>
      <c r="D1124" s="3">
        <v>18</v>
      </c>
      <c r="E1124" s="3">
        <v>46</v>
      </c>
      <c r="F1124" s="3">
        <v>1.8</v>
      </c>
      <c r="G1124" s="5">
        <v>2.2999999999999998</v>
      </c>
      <c r="H1124" s="3">
        <v>4.0999999999999996</v>
      </c>
      <c r="I1124" s="3">
        <v>1.55139</v>
      </c>
      <c r="J1124" s="12">
        <f t="shared" si="17"/>
        <v>1.8999999999999997</v>
      </c>
    </row>
    <row r="1125" spans="1:10">
      <c r="A1125" s="4">
        <v>43784.791666666664</v>
      </c>
      <c r="B1125">
        <v>43784</v>
      </c>
      <c r="C1125" s="3">
        <v>0.79166666666666663</v>
      </c>
      <c r="D1125" s="3">
        <v>19</v>
      </c>
      <c r="E1125" s="3">
        <v>46</v>
      </c>
      <c r="F1125" s="3">
        <v>1.1000000000000001</v>
      </c>
      <c r="G1125" s="5">
        <v>0.4</v>
      </c>
      <c r="H1125" s="3">
        <v>1.5</v>
      </c>
      <c r="I1125" s="3">
        <v>1.55139</v>
      </c>
      <c r="J1125" s="12">
        <f t="shared" si="17"/>
        <v>1.8499999999999996</v>
      </c>
    </row>
    <row r="1126" spans="1:10">
      <c r="A1126" s="4">
        <v>43784.833333333336</v>
      </c>
      <c r="B1126">
        <v>43784</v>
      </c>
      <c r="C1126" s="3">
        <v>0.83333333333333337</v>
      </c>
      <c r="D1126" s="3">
        <v>20</v>
      </c>
      <c r="E1126" s="3">
        <v>46</v>
      </c>
      <c r="F1126" s="3">
        <v>0.3</v>
      </c>
      <c r="G1126" s="5">
        <v>0.7</v>
      </c>
      <c r="H1126" s="3">
        <v>1</v>
      </c>
      <c r="I1126" s="3">
        <v>1.55139</v>
      </c>
      <c r="J1126" s="12">
        <f t="shared" si="17"/>
        <v>2.0374999999999996</v>
      </c>
    </row>
    <row r="1127" spans="1:10">
      <c r="A1127" s="4">
        <v>43784.875</v>
      </c>
      <c r="B1127">
        <v>43784</v>
      </c>
      <c r="C1127" s="3">
        <v>0.875</v>
      </c>
      <c r="D1127" s="3">
        <v>21</v>
      </c>
      <c r="E1127" s="3">
        <v>46</v>
      </c>
      <c r="F1127" s="3">
        <v>0.6</v>
      </c>
      <c r="G1127" s="5">
        <v>0.7</v>
      </c>
      <c r="H1127" s="3">
        <v>1.2999999999999998</v>
      </c>
      <c r="I1127" s="3">
        <v>1.55139</v>
      </c>
      <c r="J1127" s="12">
        <f t="shared" si="17"/>
        <v>2.0583333333333331</v>
      </c>
    </row>
    <row r="1128" spans="1:10">
      <c r="A1128" s="4">
        <v>43784.916666666664</v>
      </c>
      <c r="B1128">
        <v>43784</v>
      </c>
      <c r="C1128" s="3">
        <v>0.91666666666666663</v>
      </c>
      <c r="D1128" s="3">
        <v>22</v>
      </c>
      <c r="E1128" s="3">
        <v>46</v>
      </c>
      <c r="F1128" s="3">
        <v>0.9</v>
      </c>
      <c r="G1128" s="5">
        <v>0.7</v>
      </c>
      <c r="H1128" s="3">
        <v>1.6</v>
      </c>
      <c r="I1128" s="3">
        <v>1.55139</v>
      </c>
      <c r="J1128" s="12">
        <f t="shared" si="17"/>
        <v>2.1583333333333332</v>
      </c>
    </row>
    <row r="1129" spans="1:10">
      <c r="A1129" s="4">
        <v>43784.958333333336</v>
      </c>
      <c r="B1129">
        <v>43784</v>
      </c>
      <c r="C1129" s="3">
        <v>0.95833333333333337</v>
      </c>
      <c r="D1129" s="3">
        <v>23</v>
      </c>
      <c r="E1129" s="3">
        <v>46</v>
      </c>
      <c r="F1129" s="3">
        <v>0.8</v>
      </c>
      <c r="G1129" s="5">
        <v>0.8</v>
      </c>
      <c r="H1129" s="3">
        <v>1.6</v>
      </c>
      <c r="I1129" s="3">
        <v>1.55139</v>
      </c>
      <c r="J1129" s="12">
        <f t="shared" si="17"/>
        <v>2.1916666666666669</v>
      </c>
    </row>
    <row r="1130" spans="1:10">
      <c r="A1130" s="4">
        <v>43785</v>
      </c>
      <c r="B1130">
        <v>43785</v>
      </c>
      <c r="C1130" s="3">
        <v>0</v>
      </c>
      <c r="D1130" s="3">
        <v>0</v>
      </c>
      <c r="E1130" s="3">
        <v>47</v>
      </c>
      <c r="F1130" s="3">
        <v>0.8</v>
      </c>
      <c r="G1130" s="5">
        <v>2.1</v>
      </c>
      <c r="H1130" s="3">
        <v>2.9000000000000004</v>
      </c>
      <c r="I1130" s="3">
        <v>1.55139</v>
      </c>
      <c r="J1130" s="12">
        <f t="shared" si="17"/>
        <v>2.1583333333333328</v>
      </c>
    </row>
    <row r="1131" spans="1:10">
      <c r="A1131" s="4">
        <v>43785.041666666664</v>
      </c>
      <c r="B1131">
        <v>43785</v>
      </c>
      <c r="C1131" s="3">
        <v>4.1666666666666664E-2</v>
      </c>
      <c r="D1131" s="3">
        <v>1</v>
      </c>
      <c r="E1131" s="3">
        <v>47</v>
      </c>
      <c r="F1131" s="3">
        <v>0.8</v>
      </c>
      <c r="G1131" s="5">
        <v>0.5</v>
      </c>
      <c r="H1131" s="3">
        <v>1.3</v>
      </c>
      <c r="I1131" s="3">
        <v>1.55139</v>
      </c>
      <c r="J1131" s="12">
        <f t="shared" si="17"/>
        <v>2.0874999999999999</v>
      </c>
    </row>
    <row r="1132" spans="1:10">
      <c r="A1132" s="4">
        <v>43785.083333333336</v>
      </c>
      <c r="B1132">
        <v>43785</v>
      </c>
      <c r="C1132" s="3">
        <v>8.3333333333333329E-2</v>
      </c>
      <c r="D1132" s="3">
        <v>2</v>
      </c>
      <c r="E1132" s="3">
        <v>47</v>
      </c>
      <c r="F1132" s="3">
        <v>0.5</v>
      </c>
      <c r="G1132" s="5">
        <v>0.7</v>
      </c>
      <c r="H1132" s="3">
        <v>1.2</v>
      </c>
      <c r="I1132" s="3">
        <v>1.55139</v>
      </c>
      <c r="J1132" s="12">
        <f t="shared" si="17"/>
        <v>2.1</v>
      </c>
    </row>
    <row r="1133" spans="1:10">
      <c r="A1133" s="4">
        <v>43785.125</v>
      </c>
      <c r="B1133">
        <v>43785</v>
      </c>
      <c r="C1133" s="3">
        <v>0.125</v>
      </c>
      <c r="D1133" s="3">
        <v>3</v>
      </c>
      <c r="E1133" s="3">
        <v>47</v>
      </c>
      <c r="F1133" s="3">
        <v>0.7</v>
      </c>
      <c r="G1133" s="5">
        <v>0.6</v>
      </c>
      <c r="H1133" s="3">
        <v>1.2999999999999998</v>
      </c>
      <c r="I1133" s="3">
        <v>1.55139</v>
      </c>
      <c r="J1133" s="12">
        <f t="shared" si="17"/>
        <v>2.1458333333333335</v>
      </c>
    </row>
    <row r="1134" spans="1:10">
      <c r="A1134" s="4">
        <v>43785.166666666664</v>
      </c>
      <c r="B1134">
        <v>43785</v>
      </c>
      <c r="C1134" s="3">
        <v>0.16666666666666666</v>
      </c>
      <c r="D1134" s="3">
        <v>4</v>
      </c>
      <c r="E1134" s="3">
        <v>47</v>
      </c>
      <c r="F1134" s="3">
        <v>0.7</v>
      </c>
      <c r="G1134" s="5">
        <v>0.8</v>
      </c>
      <c r="H1134" s="3">
        <v>1.5</v>
      </c>
      <c r="I1134" s="3">
        <v>1.55139</v>
      </c>
      <c r="J1134" s="12">
        <f t="shared" si="17"/>
        <v>2.1583333333333337</v>
      </c>
    </row>
    <row r="1135" spans="1:10">
      <c r="A1135" s="4">
        <v>43785.208333333336</v>
      </c>
      <c r="B1135">
        <v>43785</v>
      </c>
      <c r="C1135" s="3">
        <v>0.20833333333333334</v>
      </c>
      <c r="D1135" s="3">
        <v>5</v>
      </c>
      <c r="E1135" s="3">
        <v>47</v>
      </c>
      <c r="F1135" s="3">
        <v>0.6</v>
      </c>
      <c r="G1135" s="5">
        <v>0.9</v>
      </c>
      <c r="H1135" s="3">
        <v>1.5</v>
      </c>
      <c r="I1135" s="3">
        <v>1.55139</v>
      </c>
      <c r="J1135" s="12">
        <f t="shared" si="17"/>
        <v>2.1625000000000001</v>
      </c>
    </row>
    <row r="1136" spans="1:10">
      <c r="A1136" s="4">
        <v>43785.25</v>
      </c>
      <c r="B1136">
        <v>43785</v>
      </c>
      <c r="C1136" s="3">
        <v>0.25</v>
      </c>
      <c r="D1136" s="3">
        <v>6</v>
      </c>
      <c r="E1136" s="3">
        <v>47</v>
      </c>
      <c r="F1136" s="3">
        <v>0.6</v>
      </c>
      <c r="G1136" s="5">
        <v>0.8</v>
      </c>
      <c r="H1136" s="3">
        <v>1.4</v>
      </c>
      <c r="I1136" s="3">
        <v>1.55139</v>
      </c>
      <c r="J1136" s="12">
        <f t="shared" si="17"/>
        <v>2.166666666666667</v>
      </c>
    </row>
    <row r="1137" spans="1:10">
      <c r="A1137" s="4">
        <v>43785.291666666664</v>
      </c>
      <c r="B1137">
        <v>43785</v>
      </c>
      <c r="C1137" s="3">
        <v>0.29166666666666669</v>
      </c>
      <c r="D1137" s="3">
        <v>7</v>
      </c>
      <c r="E1137" s="3">
        <v>47</v>
      </c>
      <c r="F1137" s="3">
        <v>0.8</v>
      </c>
      <c r="G1137" s="5">
        <v>0.6</v>
      </c>
      <c r="H1137" s="3">
        <v>1.4</v>
      </c>
      <c r="I1137" s="3">
        <v>1.55139</v>
      </c>
      <c r="J1137" s="12">
        <f t="shared" si="17"/>
        <v>2.1708333333333334</v>
      </c>
    </row>
    <row r="1138" spans="1:10">
      <c r="A1138" s="4">
        <v>43785.333333333336</v>
      </c>
      <c r="B1138">
        <v>43785</v>
      </c>
      <c r="C1138" s="3">
        <v>0.33333333333333331</v>
      </c>
      <c r="D1138" s="3">
        <v>8</v>
      </c>
      <c r="E1138" s="3">
        <v>47</v>
      </c>
      <c r="F1138" s="3">
        <v>2.1</v>
      </c>
      <c r="G1138" s="5">
        <v>0.5</v>
      </c>
      <c r="H1138" s="3">
        <v>2.6</v>
      </c>
      <c r="I1138" s="3">
        <v>1.55139</v>
      </c>
      <c r="J1138" s="12">
        <f t="shared" si="17"/>
        <v>2.183333333333334</v>
      </c>
    </row>
    <row r="1139" spans="1:10">
      <c r="A1139" s="4">
        <v>43785.375</v>
      </c>
      <c r="B1139">
        <v>43785</v>
      </c>
      <c r="C1139" s="3">
        <v>0.375</v>
      </c>
      <c r="D1139" s="3">
        <v>9</v>
      </c>
      <c r="E1139" s="3">
        <v>47</v>
      </c>
      <c r="F1139" s="3">
        <v>0.5</v>
      </c>
      <c r="G1139" s="5">
        <v>0.6</v>
      </c>
      <c r="H1139" s="3">
        <v>1.1000000000000001</v>
      </c>
      <c r="I1139" s="3">
        <v>1.55139</v>
      </c>
      <c r="J1139" s="12">
        <f t="shared" si="17"/>
        <v>2.2166666666666668</v>
      </c>
    </row>
    <row r="1140" spans="1:10">
      <c r="A1140" s="4">
        <v>43785.416666666664</v>
      </c>
      <c r="B1140">
        <v>43785</v>
      </c>
      <c r="C1140" s="3">
        <v>0.41666666666666669</v>
      </c>
      <c r="D1140" s="3">
        <v>10</v>
      </c>
      <c r="E1140" s="3">
        <v>47</v>
      </c>
      <c r="F1140" s="3">
        <v>2.5</v>
      </c>
      <c r="G1140" s="5">
        <v>2.7</v>
      </c>
      <c r="H1140" s="3">
        <v>5.2</v>
      </c>
      <c r="I1140" s="3">
        <v>1.55139</v>
      </c>
      <c r="J1140" s="12">
        <f t="shared" si="17"/>
        <v>2.2625000000000002</v>
      </c>
    </row>
    <row r="1141" spans="1:10">
      <c r="A1141" s="4">
        <v>43785.458333333336</v>
      </c>
      <c r="B1141">
        <v>43785</v>
      </c>
      <c r="C1141" s="3">
        <v>0.45833333333333331</v>
      </c>
      <c r="D1141" s="3">
        <v>11</v>
      </c>
      <c r="E1141" s="3">
        <v>47</v>
      </c>
      <c r="F1141" s="3">
        <v>0.6</v>
      </c>
      <c r="G1141" s="5">
        <v>1.9</v>
      </c>
      <c r="H1141" s="3">
        <v>2.5</v>
      </c>
      <c r="I1141" s="3">
        <v>1.55139</v>
      </c>
      <c r="J1141" s="12">
        <f t="shared" si="17"/>
        <v>2.166666666666667</v>
      </c>
    </row>
    <row r="1142" spans="1:10">
      <c r="A1142" s="4">
        <v>43785.5</v>
      </c>
      <c r="B1142">
        <v>43785</v>
      </c>
      <c r="C1142" s="3">
        <v>0.5</v>
      </c>
      <c r="D1142" s="3">
        <v>12</v>
      </c>
      <c r="E1142" s="3">
        <v>47</v>
      </c>
      <c r="F1142" s="3">
        <v>1.5</v>
      </c>
      <c r="G1142" s="5">
        <v>0.3</v>
      </c>
      <c r="H1142" s="3">
        <v>1.8</v>
      </c>
      <c r="I1142" s="3">
        <v>1.55139</v>
      </c>
      <c r="J1142" s="12">
        <f t="shared" si="17"/>
        <v>2.2000000000000002</v>
      </c>
    </row>
    <row r="1143" spans="1:10">
      <c r="A1143" s="4">
        <v>43785.541666666664</v>
      </c>
      <c r="B1143">
        <v>43785</v>
      </c>
      <c r="C1143" s="3">
        <v>0.54166666666666663</v>
      </c>
      <c r="D1143" s="3">
        <v>13</v>
      </c>
      <c r="E1143" s="3">
        <v>47</v>
      </c>
      <c r="F1143" s="3">
        <v>0.3</v>
      </c>
      <c r="G1143" s="5">
        <v>1.3</v>
      </c>
      <c r="H1143" s="3">
        <v>1.6</v>
      </c>
      <c r="I1143" s="3">
        <v>1.55139</v>
      </c>
      <c r="J1143" s="12">
        <f t="shared" si="17"/>
        <v>2.166666666666667</v>
      </c>
    </row>
    <row r="1144" spans="1:10">
      <c r="A1144" s="4">
        <v>43785.583333333336</v>
      </c>
      <c r="B1144">
        <v>43785</v>
      </c>
      <c r="C1144" s="3">
        <v>0.58333333333333337</v>
      </c>
      <c r="D1144" s="3">
        <v>14</v>
      </c>
      <c r="E1144" s="3">
        <v>47</v>
      </c>
      <c r="F1144" s="3">
        <v>0.3</v>
      </c>
      <c r="G1144" s="5">
        <v>0.6</v>
      </c>
      <c r="H1144" s="3">
        <v>0.89999999999999991</v>
      </c>
      <c r="I1144" s="3">
        <v>1.55139</v>
      </c>
      <c r="J1144" s="12">
        <f t="shared" si="17"/>
        <v>2.1541666666666668</v>
      </c>
    </row>
    <row r="1145" spans="1:10">
      <c r="A1145" s="4">
        <v>43785.625</v>
      </c>
      <c r="B1145">
        <v>43785</v>
      </c>
      <c r="C1145" s="3">
        <v>0.625</v>
      </c>
      <c r="D1145" s="3">
        <v>15</v>
      </c>
      <c r="E1145" s="3">
        <v>47</v>
      </c>
      <c r="F1145" s="3">
        <v>0.5</v>
      </c>
      <c r="G1145" s="5">
        <v>0.7</v>
      </c>
      <c r="H1145" s="3">
        <v>1.2</v>
      </c>
      <c r="I1145" s="3">
        <v>1.55139</v>
      </c>
      <c r="J1145" s="12">
        <f t="shared" si="17"/>
        <v>2.1916666666666664</v>
      </c>
    </row>
    <row r="1146" spans="1:10">
      <c r="A1146" s="4">
        <v>43785.666666666664</v>
      </c>
      <c r="B1146">
        <v>43785</v>
      </c>
      <c r="C1146" s="3">
        <v>0.66666666666666663</v>
      </c>
      <c r="D1146" s="3">
        <v>16</v>
      </c>
      <c r="E1146" s="3">
        <v>47</v>
      </c>
      <c r="F1146" s="3">
        <v>2.5</v>
      </c>
      <c r="G1146" s="5">
        <v>0.8</v>
      </c>
      <c r="H1146" s="3">
        <v>3.3</v>
      </c>
      <c r="I1146" s="3">
        <v>1.55139</v>
      </c>
      <c r="J1146" s="12">
        <f t="shared" si="17"/>
        <v>2.1999999999999997</v>
      </c>
    </row>
    <row r="1147" spans="1:10">
      <c r="A1147" s="4">
        <v>43785.708333333336</v>
      </c>
      <c r="B1147">
        <v>43785</v>
      </c>
      <c r="C1147" s="3">
        <v>0.70833333333333337</v>
      </c>
      <c r="D1147" s="3">
        <v>17</v>
      </c>
      <c r="E1147" s="3">
        <v>47</v>
      </c>
      <c r="F1147" s="3">
        <v>0.7</v>
      </c>
      <c r="G1147" s="5">
        <v>1.1000000000000001</v>
      </c>
      <c r="H1147" s="3">
        <v>1.8</v>
      </c>
      <c r="I1147" s="3">
        <v>1.55139</v>
      </c>
      <c r="J1147" s="12">
        <f t="shared" si="17"/>
        <v>2.1041666666666665</v>
      </c>
    </row>
    <row r="1148" spans="1:10">
      <c r="A1148" s="4">
        <v>43785.75</v>
      </c>
      <c r="B1148">
        <v>43785</v>
      </c>
      <c r="C1148" s="3">
        <v>0.75</v>
      </c>
      <c r="D1148" s="3">
        <v>18</v>
      </c>
      <c r="E1148" s="3">
        <v>47</v>
      </c>
      <c r="F1148" s="3">
        <v>1.4</v>
      </c>
      <c r="G1148" s="5">
        <v>1.5</v>
      </c>
      <c r="H1148" s="3">
        <v>2.9</v>
      </c>
      <c r="I1148" s="3">
        <v>1.55139</v>
      </c>
      <c r="J1148" s="12">
        <f t="shared" si="17"/>
        <v>2.2041666666666666</v>
      </c>
    </row>
    <row r="1149" spans="1:10">
      <c r="A1149" s="4">
        <v>43785.791666666664</v>
      </c>
      <c r="B1149">
        <v>43785</v>
      </c>
      <c r="C1149" s="3">
        <v>0.79166666666666663</v>
      </c>
      <c r="D1149" s="3">
        <v>19</v>
      </c>
      <c r="E1149" s="3">
        <v>47</v>
      </c>
      <c r="F1149" s="3">
        <v>4.0999999999999996</v>
      </c>
      <c r="G1149" s="5">
        <v>1.9</v>
      </c>
      <c r="H1149" s="3">
        <v>6</v>
      </c>
      <c r="I1149" s="3">
        <v>1.55139</v>
      </c>
      <c r="J1149" s="12">
        <f t="shared" si="17"/>
        <v>2.1875</v>
      </c>
    </row>
    <row r="1150" spans="1:10">
      <c r="A1150" s="4">
        <v>43785.833333333336</v>
      </c>
      <c r="B1150">
        <v>43785</v>
      </c>
      <c r="C1150" s="3">
        <v>0.83333333333333337</v>
      </c>
      <c r="D1150" s="3">
        <v>20</v>
      </c>
      <c r="E1150" s="3">
        <v>47</v>
      </c>
      <c r="F1150" s="3">
        <v>0.9</v>
      </c>
      <c r="G1150" s="5">
        <v>0.6</v>
      </c>
      <c r="H1150" s="3">
        <v>1.5</v>
      </c>
      <c r="I1150" s="3">
        <v>1.55139</v>
      </c>
      <c r="J1150" s="12">
        <f t="shared" si="17"/>
        <v>1.9874999999999998</v>
      </c>
    </row>
    <row r="1151" spans="1:10">
      <c r="A1151" s="4">
        <v>43785.875</v>
      </c>
      <c r="B1151">
        <v>43785</v>
      </c>
      <c r="C1151" s="3">
        <v>0.875</v>
      </c>
      <c r="D1151" s="3">
        <v>21</v>
      </c>
      <c r="E1151" s="3">
        <v>47</v>
      </c>
      <c r="F1151" s="3">
        <v>1.2</v>
      </c>
      <c r="G1151" s="5">
        <v>2.5</v>
      </c>
      <c r="H1151" s="3">
        <v>3.7</v>
      </c>
      <c r="I1151" s="3">
        <v>1.55139</v>
      </c>
      <c r="J1151" s="12">
        <f t="shared" si="17"/>
        <v>2.0791666666666666</v>
      </c>
    </row>
    <row r="1152" spans="1:10">
      <c r="A1152" s="4">
        <v>43785.916666666664</v>
      </c>
      <c r="B1152">
        <v>43785</v>
      </c>
      <c r="C1152" s="3">
        <v>0.91666666666666663</v>
      </c>
      <c r="D1152" s="3">
        <v>22</v>
      </c>
      <c r="E1152" s="3">
        <v>47</v>
      </c>
      <c r="F1152" s="3">
        <v>1.6</v>
      </c>
      <c r="G1152" s="5">
        <v>0.8</v>
      </c>
      <c r="H1152" s="3">
        <v>2.4000000000000004</v>
      </c>
      <c r="I1152" s="3">
        <v>1.55139</v>
      </c>
      <c r="J1152" s="12">
        <f t="shared" si="17"/>
        <v>2.0166666666666671</v>
      </c>
    </row>
    <row r="1153" spans="1:10">
      <c r="A1153" s="4">
        <v>43785.958333333336</v>
      </c>
      <c r="B1153">
        <v>43785</v>
      </c>
      <c r="C1153" s="3">
        <v>0.95833333333333337</v>
      </c>
      <c r="D1153" s="3">
        <v>23</v>
      </c>
      <c r="E1153" s="3">
        <v>47</v>
      </c>
      <c r="F1153" s="3">
        <v>0.4</v>
      </c>
      <c r="G1153" s="5">
        <v>0.4</v>
      </c>
      <c r="H1153" s="3">
        <v>0.8</v>
      </c>
      <c r="I1153" s="3">
        <v>1.55139</v>
      </c>
      <c r="J1153" s="12">
        <f t="shared" si="17"/>
        <v>2.0333333333333337</v>
      </c>
    </row>
    <row r="1154" spans="1:10">
      <c r="A1154" s="4">
        <v>43786</v>
      </c>
      <c r="B1154">
        <v>43786</v>
      </c>
      <c r="C1154" s="3">
        <v>0</v>
      </c>
      <c r="D1154" s="3">
        <v>0</v>
      </c>
      <c r="E1154" s="3">
        <v>48</v>
      </c>
      <c r="F1154" s="3">
        <v>0.4</v>
      </c>
      <c r="G1154" s="5">
        <v>0.8</v>
      </c>
      <c r="H1154" s="3">
        <v>1.2000000000000002</v>
      </c>
      <c r="I1154" s="3">
        <v>1.55139</v>
      </c>
      <c r="J1154" s="12">
        <f t="shared" ref="J1154:J1217" si="18">AVERAGE(H1154:H1177)</f>
        <v>2.0625000000000004</v>
      </c>
    </row>
    <row r="1155" spans="1:10">
      <c r="A1155" s="4">
        <v>43786.041666666664</v>
      </c>
      <c r="B1155">
        <v>43786</v>
      </c>
      <c r="C1155" s="3">
        <v>4.1666666666666664E-2</v>
      </c>
      <c r="D1155" s="3">
        <v>1</v>
      </c>
      <c r="E1155" s="3">
        <v>48</v>
      </c>
      <c r="F1155" s="3">
        <v>0.9</v>
      </c>
      <c r="G1155" s="5">
        <v>0.7</v>
      </c>
      <c r="H1155" s="3">
        <v>1.6</v>
      </c>
      <c r="I1155" s="3">
        <v>1.55139</v>
      </c>
      <c r="J1155" s="12">
        <f t="shared" si="18"/>
        <v>2.0458333333333334</v>
      </c>
    </row>
    <row r="1156" spans="1:10">
      <c r="A1156" s="4">
        <v>43786.083333333336</v>
      </c>
      <c r="B1156">
        <v>43786</v>
      </c>
      <c r="C1156" s="3">
        <v>8.3333333333333329E-2</v>
      </c>
      <c r="D1156" s="3">
        <v>2</v>
      </c>
      <c r="E1156" s="3">
        <v>48</v>
      </c>
      <c r="F1156" s="3">
        <v>1.7</v>
      </c>
      <c r="G1156" s="5">
        <v>0.6</v>
      </c>
      <c r="H1156" s="3">
        <v>2.2999999999999998</v>
      </c>
      <c r="I1156" s="3">
        <v>1.55139</v>
      </c>
      <c r="J1156" s="12">
        <f t="shared" si="18"/>
        <v>2.0250000000000004</v>
      </c>
    </row>
    <row r="1157" spans="1:10">
      <c r="A1157" s="4">
        <v>43786.125</v>
      </c>
      <c r="B1157">
        <v>43786</v>
      </c>
      <c r="C1157" s="3">
        <v>0.125</v>
      </c>
      <c r="D1157" s="3">
        <v>3</v>
      </c>
      <c r="E1157" s="3">
        <v>48</v>
      </c>
      <c r="F1157" s="3">
        <v>0.8</v>
      </c>
      <c r="G1157" s="5">
        <v>0.8</v>
      </c>
      <c r="H1157" s="3">
        <v>1.6</v>
      </c>
      <c r="I1157" s="3">
        <v>1.55139</v>
      </c>
      <c r="J1157" s="12">
        <f t="shared" si="18"/>
        <v>1.979166666666667</v>
      </c>
    </row>
    <row r="1158" spans="1:10">
      <c r="A1158" s="4">
        <v>43786.166666666664</v>
      </c>
      <c r="B1158">
        <v>43786</v>
      </c>
      <c r="C1158" s="3">
        <v>0.16666666666666666</v>
      </c>
      <c r="D1158" s="3">
        <v>4</v>
      </c>
      <c r="E1158" s="3">
        <v>48</v>
      </c>
      <c r="F1158" s="3">
        <v>0.9</v>
      </c>
      <c r="G1158" s="5">
        <v>0.7</v>
      </c>
      <c r="H1158" s="3">
        <v>1.6</v>
      </c>
      <c r="I1158" s="3">
        <v>1.55139</v>
      </c>
      <c r="J1158" s="12">
        <f t="shared" si="18"/>
        <v>1.9583333333333337</v>
      </c>
    </row>
    <row r="1159" spans="1:10">
      <c r="A1159" s="4">
        <v>43786.208333333336</v>
      </c>
      <c r="B1159">
        <v>43786</v>
      </c>
      <c r="C1159" s="3">
        <v>0.20833333333333334</v>
      </c>
      <c r="D1159" s="3">
        <v>5</v>
      </c>
      <c r="E1159" s="3">
        <v>48</v>
      </c>
      <c r="F1159" s="3">
        <v>0.7</v>
      </c>
      <c r="G1159" s="5">
        <v>0.9</v>
      </c>
      <c r="H1159" s="3">
        <v>1.6</v>
      </c>
      <c r="I1159" s="3">
        <v>1.55139</v>
      </c>
      <c r="J1159" s="12">
        <f t="shared" si="18"/>
        <v>1.9333333333333336</v>
      </c>
    </row>
    <row r="1160" spans="1:10">
      <c r="A1160" s="4">
        <v>43786.25</v>
      </c>
      <c r="B1160">
        <v>43786</v>
      </c>
      <c r="C1160" s="3">
        <v>0.25</v>
      </c>
      <c r="D1160" s="3">
        <v>6</v>
      </c>
      <c r="E1160" s="3">
        <v>48</v>
      </c>
      <c r="F1160" s="3">
        <v>0.6</v>
      </c>
      <c r="G1160" s="5">
        <v>0.9</v>
      </c>
      <c r="H1160" s="3">
        <v>1.5</v>
      </c>
      <c r="I1160" s="3">
        <v>1.55139</v>
      </c>
      <c r="J1160" s="12">
        <f t="shared" si="18"/>
        <v>1.916666666666667</v>
      </c>
    </row>
    <row r="1161" spans="1:10">
      <c r="A1161" s="4">
        <v>43786.291666666664</v>
      </c>
      <c r="B1161">
        <v>43786</v>
      </c>
      <c r="C1161" s="3">
        <v>0.29166666666666669</v>
      </c>
      <c r="D1161" s="3">
        <v>7</v>
      </c>
      <c r="E1161" s="3">
        <v>48</v>
      </c>
      <c r="F1161" s="3">
        <v>0.8</v>
      </c>
      <c r="G1161" s="5">
        <v>0.9</v>
      </c>
      <c r="H1161" s="3">
        <v>1.7000000000000002</v>
      </c>
      <c r="I1161" s="3">
        <v>1.55139</v>
      </c>
      <c r="J1161" s="12">
        <f t="shared" si="18"/>
        <v>1.9791666666666667</v>
      </c>
    </row>
    <row r="1162" spans="1:10">
      <c r="A1162" s="4">
        <v>43786.333333333336</v>
      </c>
      <c r="B1162">
        <v>43786</v>
      </c>
      <c r="C1162" s="3">
        <v>0.33333333333333331</v>
      </c>
      <c r="D1162" s="3">
        <v>8</v>
      </c>
      <c r="E1162" s="3">
        <v>48</v>
      </c>
      <c r="F1162" s="3">
        <v>0.8</v>
      </c>
      <c r="G1162" s="5">
        <v>2.6</v>
      </c>
      <c r="H1162" s="3">
        <v>3.4000000000000004</v>
      </c>
      <c r="I1162" s="3">
        <v>1.55139</v>
      </c>
      <c r="J1162" s="12">
        <f t="shared" si="18"/>
        <v>2.0291666666666668</v>
      </c>
    </row>
    <row r="1163" spans="1:10">
      <c r="A1163" s="4">
        <v>43786.375</v>
      </c>
      <c r="B1163">
        <v>43786</v>
      </c>
      <c r="C1163" s="3">
        <v>0.375</v>
      </c>
      <c r="D1163" s="3">
        <v>9</v>
      </c>
      <c r="E1163" s="3">
        <v>48</v>
      </c>
      <c r="F1163" s="3">
        <v>1.3</v>
      </c>
      <c r="G1163" s="5">
        <v>0.9</v>
      </c>
      <c r="H1163" s="3">
        <v>2.2000000000000002</v>
      </c>
      <c r="I1163" s="3">
        <v>1.55139</v>
      </c>
      <c r="J1163" s="12">
        <f t="shared" si="18"/>
        <v>1.9625000000000001</v>
      </c>
    </row>
    <row r="1164" spans="1:10">
      <c r="A1164" s="4">
        <v>43786.416666666664</v>
      </c>
      <c r="B1164">
        <v>43786</v>
      </c>
      <c r="C1164" s="3">
        <v>0.41666666666666669</v>
      </c>
      <c r="D1164" s="3">
        <v>10</v>
      </c>
      <c r="E1164" s="3">
        <v>48</v>
      </c>
      <c r="F1164" s="3">
        <v>2.2999999999999998</v>
      </c>
      <c r="G1164" s="5">
        <v>0.6</v>
      </c>
      <c r="H1164" s="3">
        <v>2.9</v>
      </c>
      <c r="I1164" s="3">
        <v>1.55139</v>
      </c>
      <c r="J1164" s="12">
        <f t="shared" si="18"/>
        <v>1.8875000000000002</v>
      </c>
    </row>
    <row r="1165" spans="1:10">
      <c r="A1165" s="4">
        <v>43786.458333333336</v>
      </c>
      <c r="B1165">
        <v>43786</v>
      </c>
      <c r="C1165" s="3">
        <v>0.45833333333333331</v>
      </c>
      <c r="D1165" s="3">
        <v>11</v>
      </c>
      <c r="E1165" s="3">
        <v>48</v>
      </c>
      <c r="F1165" s="3">
        <v>2.5</v>
      </c>
      <c r="G1165" s="5">
        <v>0.8</v>
      </c>
      <c r="H1165" s="3">
        <v>3.3</v>
      </c>
      <c r="I1165" s="3">
        <v>1.55139</v>
      </c>
      <c r="J1165" s="12">
        <f t="shared" si="18"/>
        <v>1.7833333333333332</v>
      </c>
    </row>
    <row r="1166" spans="1:10">
      <c r="A1166" s="4">
        <v>43786.5</v>
      </c>
      <c r="B1166">
        <v>43786</v>
      </c>
      <c r="C1166" s="3">
        <v>0.5</v>
      </c>
      <c r="D1166" s="3">
        <v>12</v>
      </c>
      <c r="E1166" s="3">
        <v>48</v>
      </c>
      <c r="F1166" s="3">
        <v>0.5</v>
      </c>
      <c r="G1166" s="5">
        <v>0.5</v>
      </c>
      <c r="H1166" s="3">
        <v>1</v>
      </c>
      <c r="I1166" s="3">
        <v>1.55139</v>
      </c>
      <c r="J1166" s="12">
        <f t="shared" si="18"/>
        <v>1.658333333333333</v>
      </c>
    </row>
    <row r="1167" spans="1:10">
      <c r="A1167" s="4">
        <v>43786.541666666664</v>
      </c>
      <c r="B1167">
        <v>43786</v>
      </c>
      <c r="C1167" s="3">
        <v>0.54166666666666663</v>
      </c>
      <c r="D1167" s="3">
        <v>13</v>
      </c>
      <c r="E1167" s="3">
        <v>48</v>
      </c>
      <c r="F1167" s="3">
        <v>0.6</v>
      </c>
      <c r="G1167" s="5">
        <v>0.7</v>
      </c>
      <c r="H1167" s="3">
        <v>1.2999999999999998</v>
      </c>
      <c r="I1167" s="3">
        <v>1.55139</v>
      </c>
      <c r="J1167" s="12">
        <f t="shared" si="18"/>
        <v>1.6374999999999995</v>
      </c>
    </row>
    <row r="1168" spans="1:10">
      <c r="A1168" s="4">
        <v>43786.583333333336</v>
      </c>
      <c r="B1168">
        <v>43786</v>
      </c>
      <c r="C1168" s="3">
        <v>0.58333333333333337</v>
      </c>
      <c r="D1168" s="3">
        <v>14</v>
      </c>
      <c r="E1168" s="3">
        <v>48</v>
      </c>
      <c r="F1168" s="3">
        <v>0.4</v>
      </c>
      <c r="G1168" s="5">
        <v>1.4</v>
      </c>
      <c r="H1168" s="3">
        <v>1.7999999999999998</v>
      </c>
      <c r="I1168" s="3">
        <v>1.55139</v>
      </c>
      <c r="J1168" s="12">
        <f t="shared" si="18"/>
        <v>1.6041666666666663</v>
      </c>
    </row>
    <row r="1169" spans="1:10">
      <c r="A1169" s="4">
        <v>43786.625</v>
      </c>
      <c r="B1169">
        <v>43786</v>
      </c>
      <c r="C1169" s="3">
        <v>0.625</v>
      </c>
      <c r="D1169" s="3">
        <v>15</v>
      </c>
      <c r="E1169" s="3">
        <v>48</v>
      </c>
      <c r="F1169" s="3">
        <v>0.9</v>
      </c>
      <c r="G1169" s="5">
        <v>0.5</v>
      </c>
      <c r="H1169" s="3">
        <v>1.4</v>
      </c>
      <c r="I1169" s="3">
        <v>1.55139</v>
      </c>
      <c r="J1169" s="12">
        <f t="shared" si="18"/>
        <v>1.5499999999999998</v>
      </c>
    </row>
    <row r="1170" spans="1:10">
      <c r="A1170" s="4">
        <v>43786.666666666664</v>
      </c>
      <c r="B1170">
        <v>43786</v>
      </c>
      <c r="C1170" s="3">
        <v>0.66666666666666663</v>
      </c>
      <c r="D1170" s="3">
        <v>16</v>
      </c>
      <c r="E1170" s="3">
        <v>48</v>
      </c>
      <c r="F1170" s="3">
        <v>0.5</v>
      </c>
      <c r="G1170" s="5">
        <v>0.5</v>
      </c>
      <c r="H1170" s="3">
        <v>1</v>
      </c>
      <c r="I1170" s="3">
        <v>1.55139</v>
      </c>
      <c r="J1170" s="12">
        <f t="shared" si="18"/>
        <v>1.5333333333333332</v>
      </c>
    </row>
    <row r="1171" spans="1:10">
      <c r="A1171" s="4">
        <v>43786.708333333336</v>
      </c>
      <c r="B1171">
        <v>43786</v>
      </c>
      <c r="C1171" s="3">
        <v>0.70833333333333337</v>
      </c>
      <c r="D1171" s="3">
        <v>17</v>
      </c>
      <c r="E1171" s="3">
        <v>48</v>
      </c>
      <c r="F1171" s="3">
        <v>0.5</v>
      </c>
      <c r="G1171" s="5">
        <v>3.7</v>
      </c>
      <c r="H1171" s="3">
        <v>4.2</v>
      </c>
      <c r="I1171" s="3">
        <v>1.55139</v>
      </c>
      <c r="J1171" s="12">
        <f t="shared" si="18"/>
        <v>1.6375</v>
      </c>
    </row>
    <row r="1172" spans="1:10">
      <c r="A1172" s="4">
        <v>43786.75</v>
      </c>
      <c r="B1172">
        <v>43786</v>
      </c>
      <c r="C1172" s="3">
        <v>0.75</v>
      </c>
      <c r="D1172" s="3">
        <v>18</v>
      </c>
      <c r="E1172" s="3">
        <v>48</v>
      </c>
      <c r="F1172" s="3">
        <v>1.8</v>
      </c>
      <c r="G1172" s="5">
        <v>0.7</v>
      </c>
      <c r="H1172" s="3">
        <v>2.5</v>
      </c>
      <c r="I1172" s="3">
        <v>1.55139</v>
      </c>
      <c r="J1172" s="12">
        <f t="shared" si="18"/>
        <v>1.5250000000000001</v>
      </c>
    </row>
    <row r="1173" spans="1:10">
      <c r="A1173" s="4">
        <v>43786.791666666664</v>
      </c>
      <c r="B1173">
        <v>43786</v>
      </c>
      <c r="C1173" s="3">
        <v>0.79166666666666663</v>
      </c>
      <c r="D1173" s="3">
        <v>19</v>
      </c>
      <c r="E1173" s="3">
        <v>48</v>
      </c>
      <c r="F1173" s="3">
        <v>0.6</v>
      </c>
      <c r="G1173" s="5">
        <v>0.6</v>
      </c>
      <c r="H1173" s="3">
        <v>1.2</v>
      </c>
      <c r="I1173" s="3">
        <v>1.55139</v>
      </c>
      <c r="J1173" s="12">
        <f t="shared" si="18"/>
        <v>1.4999999999999998</v>
      </c>
    </row>
    <row r="1174" spans="1:10">
      <c r="A1174" s="4">
        <v>43786.833333333336</v>
      </c>
      <c r="B1174">
        <v>43786</v>
      </c>
      <c r="C1174" s="3">
        <v>0.83333333333333337</v>
      </c>
      <c r="D1174" s="3">
        <v>20</v>
      </c>
      <c r="E1174" s="3">
        <v>48</v>
      </c>
      <c r="F1174" s="3">
        <v>2.4</v>
      </c>
      <c r="G1174" s="5">
        <v>1.3</v>
      </c>
      <c r="H1174" s="3">
        <v>3.7</v>
      </c>
      <c r="I1174" s="3">
        <v>1.55139</v>
      </c>
      <c r="J1174" s="12">
        <f t="shared" si="18"/>
        <v>1.5124999999999995</v>
      </c>
    </row>
    <row r="1175" spans="1:10">
      <c r="A1175" s="4">
        <v>43786.875</v>
      </c>
      <c r="B1175">
        <v>43786</v>
      </c>
      <c r="C1175" s="3">
        <v>0.875</v>
      </c>
      <c r="D1175" s="3">
        <v>21</v>
      </c>
      <c r="E1175" s="3">
        <v>48</v>
      </c>
      <c r="F1175" s="3">
        <v>1.2</v>
      </c>
      <c r="G1175" s="5">
        <v>1</v>
      </c>
      <c r="H1175" s="3">
        <v>2.2000000000000002</v>
      </c>
      <c r="I1175" s="3">
        <v>1.55139</v>
      </c>
      <c r="J1175" s="12">
        <f t="shared" si="18"/>
        <v>1.4749999999999996</v>
      </c>
    </row>
    <row r="1176" spans="1:10">
      <c r="A1176" s="4">
        <v>43786.916666666664</v>
      </c>
      <c r="B1176">
        <v>43786</v>
      </c>
      <c r="C1176" s="3">
        <v>0.91666666666666663</v>
      </c>
      <c r="D1176" s="3">
        <v>22</v>
      </c>
      <c r="E1176" s="3">
        <v>48</v>
      </c>
      <c r="F1176" s="3">
        <v>1.5</v>
      </c>
      <c r="G1176" s="5">
        <v>1.3</v>
      </c>
      <c r="H1176" s="3">
        <v>2.8</v>
      </c>
      <c r="I1176" s="3">
        <v>1.55139</v>
      </c>
      <c r="J1176" s="12">
        <f t="shared" si="18"/>
        <v>1.5249999999999997</v>
      </c>
    </row>
    <row r="1177" spans="1:10">
      <c r="A1177" s="4">
        <v>43786.958333333336</v>
      </c>
      <c r="B1177">
        <v>43786</v>
      </c>
      <c r="C1177" s="3">
        <v>0.95833333333333337</v>
      </c>
      <c r="D1177" s="3">
        <v>23</v>
      </c>
      <c r="E1177" s="3">
        <v>48</v>
      </c>
      <c r="F1177" s="3">
        <v>0.4</v>
      </c>
      <c r="G1177" s="5">
        <v>1.1000000000000001</v>
      </c>
      <c r="H1177" s="3">
        <v>1.5</v>
      </c>
      <c r="I1177" s="3">
        <v>1.55139</v>
      </c>
      <c r="J1177" s="12">
        <f t="shared" si="18"/>
        <v>1.4541666666666666</v>
      </c>
    </row>
    <row r="1178" spans="1:10">
      <c r="A1178" s="4">
        <v>43787</v>
      </c>
      <c r="B1178">
        <v>43787</v>
      </c>
      <c r="C1178" s="3">
        <v>0</v>
      </c>
      <c r="D1178" s="3">
        <v>0</v>
      </c>
      <c r="E1178" s="3">
        <v>49</v>
      </c>
      <c r="F1178" s="3">
        <v>0.6</v>
      </c>
      <c r="G1178" s="5">
        <v>0.2</v>
      </c>
      <c r="H1178" s="3">
        <v>0.8</v>
      </c>
      <c r="I1178" s="3">
        <v>1.55139</v>
      </c>
      <c r="J1178" s="12">
        <f t="shared" si="18"/>
        <v>1.4333333333333336</v>
      </c>
    </row>
    <row r="1179" spans="1:10">
      <c r="A1179" s="4">
        <v>43787.041666666664</v>
      </c>
      <c r="B1179">
        <v>43787</v>
      </c>
      <c r="C1179" s="3">
        <v>4.1666666666666664E-2</v>
      </c>
      <c r="D1179" s="3">
        <v>1</v>
      </c>
      <c r="E1179" s="3">
        <v>49</v>
      </c>
      <c r="F1179" s="3">
        <v>0.5</v>
      </c>
      <c r="G1179" s="5">
        <v>0.6</v>
      </c>
      <c r="H1179" s="3">
        <v>1.1000000000000001</v>
      </c>
      <c r="I1179" s="3">
        <v>1.55139</v>
      </c>
      <c r="J1179" s="12">
        <f t="shared" si="18"/>
        <v>1.4416666666666671</v>
      </c>
    </row>
    <row r="1180" spans="1:10">
      <c r="A1180" s="4">
        <v>43787.083333333336</v>
      </c>
      <c r="B1180">
        <v>43787</v>
      </c>
      <c r="C1180" s="3">
        <v>8.3333333333333329E-2</v>
      </c>
      <c r="D1180" s="3">
        <v>2</v>
      </c>
      <c r="E1180" s="3">
        <v>49</v>
      </c>
      <c r="F1180" s="3">
        <v>0.6</v>
      </c>
      <c r="G1180" s="5">
        <v>0.6</v>
      </c>
      <c r="H1180" s="3">
        <v>1.2</v>
      </c>
      <c r="I1180" s="3">
        <v>1.55139</v>
      </c>
      <c r="J1180" s="12">
        <f t="shared" si="18"/>
        <v>1.4416666666666671</v>
      </c>
    </row>
    <row r="1181" spans="1:10">
      <c r="A1181" s="4">
        <v>43787.125</v>
      </c>
      <c r="B1181">
        <v>43787</v>
      </c>
      <c r="C1181" s="3">
        <v>0.125</v>
      </c>
      <c r="D1181" s="3">
        <v>3</v>
      </c>
      <c r="E1181" s="3">
        <v>49</v>
      </c>
      <c r="F1181" s="3">
        <v>0.5</v>
      </c>
      <c r="G1181" s="5">
        <v>0.6</v>
      </c>
      <c r="H1181" s="3">
        <v>1.1000000000000001</v>
      </c>
      <c r="I1181" s="3">
        <v>1.55139</v>
      </c>
      <c r="J1181" s="12">
        <f t="shared" si="18"/>
        <v>1.4291666666666669</v>
      </c>
    </row>
    <row r="1182" spans="1:10">
      <c r="A1182" s="4">
        <v>43787.166666666664</v>
      </c>
      <c r="B1182">
        <v>43787</v>
      </c>
      <c r="C1182" s="3">
        <v>0.16666666666666666</v>
      </c>
      <c r="D1182" s="3">
        <v>4</v>
      </c>
      <c r="E1182" s="3">
        <v>49</v>
      </c>
      <c r="F1182" s="3">
        <v>0.5</v>
      </c>
      <c r="G1182" s="5">
        <v>0.5</v>
      </c>
      <c r="H1182" s="3">
        <v>1</v>
      </c>
      <c r="I1182" s="3">
        <v>1.55139</v>
      </c>
      <c r="J1182" s="12">
        <f t="shared" si="18"/>
        <v>1.425</v>
      </c>
    </row>
    <row r="1183" spans="1:10">
      <c r="A1183" s="4">
        <v>43787.208333333336</v>
      </c>
      <c r="B1183">
        <v>43787</v>
      </c>
      <c r="C1183" s="3">
        <v>0.20833333333333334</v>
      </c>
      <c r="D1183" s="3">
        <v>5</v>
      </c>
      <c r="E1183" s="3">
        <v>49</v>
      </c>
      <c r="F1183" s="3">
        <v>0.6</v>
      </c>
      <c r="G1183" s="5">
        <v>0.6</v>
      </c>
      <c r="H1183" s="3">
        <v>1.2</v>
      </c>
      <c r="I1183" s="3">
        <v>1.55139</v>
      </c>
      <c r="J1183" s="12">
        <f t="shared" si="18"/>
        <v>1.4458333333333335</v>
      </c>
    </row>
    <row r="1184" spans="1:10">
      <c r="A1184" s="4">
        <v>43787.25</v>
      </c>
      <c r="B1184">
        <v>43787</v>
      </c>
      <c r="C1184" s="3">
        <v>0.25</v>
      </c>
      <c r="D1184" s="3">
        <v>6</v>
      </c>
      <c r="E1184" s="3">
        <v>49</v>
      </c>
      <c r="F1184" s="3">
        <v>1.1000000000000001</v>
      </c>
      <c r="G1184" s="5">
        <v>1.9</v>
      </c>
      <c r="H1184" s="3">
        <v>3</v>
      </c>
      <c r="I1184" s="3">
        <v>1.55139</v>
      </c>
      <c r="J1184" s="12">
        <f t="shared" si="18"/>
        <v>1.5</v>
      </c>
    </row>
    <row r="1185" spans="1:10">
      <c r="A1185" s="4">
        <v>43787.291666666664</v>
      </c>
      <c r="B1185">
        <v>43787</v>
      </c>
      <c r="C1185" s="3">
        <v>0.29166666666666669</v>
      </c>
      <c r="D1185" s="3">
        <v>7</v>
      </c>
      <c r="E1185" s="3">
        <v>49</v>
      </c>
      <c r="F1185" s="3">
        <v>0.9</v>
      </c>
      <c r="G1185" s="5">
        <v>2</v>
      </c>
      <c r="H1185" s="3">
        <v>2.9</v>
      </c>
      <c r="I1185" s="3">
        <v>1.55139</v>
      </c>
      <c r="J1185" s="12">
        <f t="shared" si="18"/>
        <v>1.416666666666667</v>
      </c>
    </row>
    <row r="1186" spans="1:10">
      <c r="A1186" s="4">
        <v>43787.333333333336</v>
      </c>
      <c r="B1186">
        <v>43787</v>
      </c>
      <c r="C1186" s="3">
        <v>0.33333333333333331</v>
      </c>
      <c r="D1186" s="3">
        <v>8</v>
      </c>
      <c r="E1186" s="3">
        <v>49</v>
      </c>
      <c r="F1186" s="3">
        <v>0.8</v>
      </c>
      <c r="G1186" s="5">
        <v>1</v>
      </c>
      <c r="H1186" s="3">
        <v>1.8</v>
      </c>
      <c r="I1186" s="3">
        <v>1.55139</v>
      </c>
      <c r="J1186" s="12">
        <f t="shared" si="18"/>
        <v>1.4375</v>
      </c>
    </row>
    <row r="1187" spans="1:10">
      <c r="A1187" s="4">
        <v>43787.375</v>
      </c>
      <c r="B1187">
        <v>43787</v>
      </c>
      <c r="C1187" s="3">
        <v>0.375</v>
      </c>
      <c r="D1187" s="3">
        <v>9</v>
      </c>
      <c r="E1187" s="3">
        <v>49</v>
      </c>
      <c r="F1187" s="3">
        <v>0.2</v>
      </c>
      <c r="G1187" s="5">
        <v>0.2</v>
      </c>
      <c r="H1187" s="3">
        <v>0.4</v>
      </c>
      <c r="I1187" s="3">
        <v>1.55139</v>
      </c>
      <c r="J1187" s="12">
        <f t="shared" si="18"/>
        <v>1.3791666666666667</v>
      </c>
    </row>
    <row r="1188" spans="1:10">
      <c r="A1188" s="4">
        <v>43787.416666666664</v>
      </c>
      <c r="B1188">
        <v>43787</v>
      </c>
      <c r="C1188" s="3">
        <v>0.41666666666666669</v>
      </c>
      <c r="D1188" s="3">
        <v>10</v>
      </c>
      <c r="E1188" s="3">
        <v>49</v>
      </c>
      <c r="F1188" s="3">
        <v>0.2</v>
      </c>
      <c r="G1188" s="5">
        <v>0.2</v>
      </c>
      <c r="H1188" s="3">
        <v>0.4</v>
      </c>
      <c r="I1188" s="3">
        <v>1.55139</v>
      </c>
      <c r="J1188" s="12">
        <f t="shared" si="18"/>
        <v>1.3791666666666664</v>
      </c>
    </row>
    <row r="1189" spans="1:10">
      <c r="A1189" s="4">
        <v>43787.458333333336</v>
      </c>
      <c r="B1189">
        <v>43787</v>
      </c>
      <c r="C1189" s="3">
        <v>0.45833333333333331</v>
      </c>
      <c r="D1189" s="3">
        <v>11</v>
      </c>
      <c r="E1189" s="3">
        <v>49</v>
      </c>
      <c r="F1189" s="3">
        <v>0.2</v>
      </c>
      <c r="G1189" s="5">
        <v>0.1</v>
      </c>
      <c r="H1189" s="3">
        <v>0.30000000000000004</v>
      </c>
      <c r="I1189" s="3">
        <v>1.55139</v>
      </c>
      <c r="J1189" s="12">
        <f t="shared" si="18"/>
        <v>1.4833333333333332</v>
      </c>
    </row>
    <row r="1190" spans="1:10">
      <c r="A1190" s="4">
        <v>43787.5</v>
      </c>
      <c r="B1190">
        <v>43787</v>
      </c>
      <c r="C1190" s="3">
        <v>0.5</v>
      </c>
      <c r="D1190" s="3">
        <v>12</v>
      </c>
      <c r="E1190" s="3">
        <v>49</v>
      </c>
      <c r="F1190" s="3">
        <v>0.2</v>
      </c>
      <c r="G1190" s="5">
        <v>0.3</v>
      </c>
      <c r="H1190" s="3">
        <v>0.5</v>
      </c>
      <c r="I1190" s="3">
        <v>1.55139</v>
      </c>
      <c r="J1190" s="12">
        <f t="shared" si="18"/>
        <v>1.5458333333333332</v>
      </c>
    </row>
    <row r="1191" spans="1:10">
      <c r="A1191" s="4">
        <v>43787.541666666664</v>
      </c>
      <c r="B1191">
        <v>43787</v>
      </c>
      <c r="C1191" s="3">
        <v>0.54166666666666663</v>
      </c>
      <c r="D1191" s="3">
        <v>13</v>
      </c>
      <c r="E1191" s="3">
        <v>49</v>
      </c>
      <c r="F1191" s="3">
        <v>0.3</v>
      </c>
      <c r="G1191" s="5">
        <v>0.2</v>
      </c>
      <c r="H1191" s="3">
        <v>0.5</v>
      </c>
      <c r="I1191" s="3">
        <v>1.55139</v>
      </c>
      <c r="J1191" s="12">
        <f t="shared" si="18"/>
        <v>1.7249999999999996</v>
      </c>
    </row>
    <row r="1192" spans="1:10">
      <c r="A1192" s="4">
        <v>43787.583333333336</v>
      </c>
      <c r="B1192">
        <v>43787</v>
      </c>
      <c r="C1192" s="3">
        <v>0.58333333333333337</v>
      </c>
      <c r="D1192" s="3">
        <v>14</v>
      </c>
      <c r="E1192" s="3">
        <v>49</v>
      </c>
      <c r="F1192" s="3">
        <v>0.3</v>
      </c>
      <c r="G1192" s="5">
        <v>0.2</v>
      </c>
      <c r="H1192" s="3">
        <v>0.5</v>
      </c>
      <c r="I1192" s="3">
        <v>1.55139</v>
      </c>
      <c r="J1192" s="12">
        <f t="shared" si="18"/>
        <v>1.770833333333333</v>
      </c>
    </row>
    <row r="1193" spans="1:10">
      <c r="A1193" s="4">
        <v>43787.625</v>
      </c>
      <c r="B1193">
        <v>43787</v>
      </c>
      <c r="C1193" s="3">
        <v>0.625</v>
      </c>
      <c r="D1193" s="3">
        <v>15</v>
      </c>
      <c r="E1193" s="3">
        <v>49</v>
      </c>
      <c r="F1193" s="3">
        <v>0.2</v>
      </c>
      <c r="G1193" s="5">
        <v>0.8</v>
      </c>
      <c r="H1193" s="3">
        <v>1</v>
      </c>
      <c r="I1193" s="3">
        <v>1.55139</v>
      </c>
      <c r="J1193" s="12">
        <f t="shared" si="18"/>
        <v>1.7874999999999996</v>
      </c>
    </row>
    <row r="1194" spans="1:10">
      <c r="A1194" s="4">
        <v>43787.666666666664</v>
      </c>
      <c r="B1194">
        <v>43787</v>
      </c>
      <c r="C1194" s="3">
        <v>0.66666666666666663</v>
      </c>
      <c r="D1194" s="3">
        <v>16</v>
      </c>
      <c r="E1194" s="3">
        <v>49</v>
      </c>
      <c r="F1194" s="3">
        <v>2.4</v>
      </c>
      <c r="G1194" s="5">
        <v>1.1000000000000001</v>
      </c>
      <c r="H1194" s="3">
        <v>3.5</v>
      </c>
      <c r="I1194" s="3">
        <v>1.55139</v>
      </c>
      <c r="J1194" s="12">
        <f t="shared" si="18"/>
        <v>1.770833333333333</v>
      </c>
    </row>
    <row r="1195" spans="1:10">
      <c r="A1195" s="4">
        <v>43787.708333333336</v>
      </c>
      <c r="B1195">
        <v>43787</v>
      </c>
      <c r="C1195" s="3">
        <v>0.70833333333333337</v>
      </c>
      <c r="D1195" s="3">
        <v>17</v>
      </c>
      <c r="E1195" s="3">
        <v>49</v>
      </c>
      <c r="F1195" s="3">
        <v>1</v>
      </c>
      <c r="G1195" s="5">
        <v>0.5</v>
      </c>
      <c r="H1195" s="3">
        <v>1.5</v>
      </c>
      <c r="I1195" s="3">
        <v>1.55139</v>
      </c>
      <c r="J1195" s="12">
        <f t="shared" si="18"/>
        <v>1.7375</v>
      </c>
    </row>
    <row r="1196" spans="1:10">
      <c r="A1196" s="4">
        <v>43787.75</v>
      </c>
      <c r="B1196">
        <v>43787</v>
      </c>
      <c r="C1196" s="3">
        <v>0.75</v>
      </c>
      <c r="D1196" s="3">
        <v>18</v>
      </c>
      <c r="E1196" s="3">
        <v>49</v>
      </c>
      <c r="F1196" s="3">
        <v>1.1000000000000001</v>
      </c>
      <c r="G1196" s="5">
        <v>0.8</v>
      </c>
      <c r="H1196" s="3">
        <v>1.9000000000000001</v>
      </c>
      <c r="I1196" s="3">
        <v>1.55139</v>
      </c>
      <c r="J1196" s="12">
        <f t="shared" si="18"/>
        <v>1.7083333333333333</v>
      </c>
    </row>
    <row r="1197" spans="1:10">
      <c r="A1197" s="4">
        <v>43787.791666666664</v>
      </c>
      <c r="B1197">
        <v>43787</v>
      </c>
      <c r="C1197" s="3">
        <v>0.79166666666666663</v>
      </c>
      <c r="D1197" s="3">
        <v>19</v>
      </c>
      <c r="E1197" s="3">
        <v>49</v>
      </c>
      <c r="F1197" s="3">
        <v>0.7</v>
      </c>
      <c r="G1197" s="5">
        <v>0.8</v>
      </c>
      <c r="H1197" s="3">
        <v>1.5</v>
      </c>
      <c r="I1197" s="3">
        <v>1.55139</v>
      </c>
      <c r="J1197" s="12">
        <f t="shared" si="18"/>
        <v>1.6791666666666669</v>
      </c>
    </row>
    <row r="1198" spans="1:10">
      <c r="A1198" s="4">
        <v>43787.833333333336</v>
      </c>
      <c r="B1198">
        <v>43787</v>
      </c>
      <c r="C1198" s="3">
        <v>0.83333333333333337</v>
      </c>
      <c r="D1198" s="3">
        <v>20</v>
      </c>
      <c r="E1198" s="3">
        <v>49</v>
      </c>
      <c r="F1198" s="3">
        <v>1.5</v>
      </c>
      <c r="G1198" s="5">
        <v>1.3</v>
      </c>
      <c r="H1198" s="3">
        <v>2.8</v>
      </c>
      <c r="I1198" s="3">
        <v>1.55139</v>
      </c>
      <c r="J1198" s="12">
        <f t="shared" si="18"/>
        <v>1.6458333333333337</v>
      </c>
    </row>
    <row r="1199" spans="1:10">
      <c r="A1199" s="4">
        <v>43787.875</v>
      </c>
      <c r="B1199">
        <v>43787</v>
      </c>
      <c r="C1199" s="3">
        <v>0.875</v>
      </c>
      <c r="D1199" s="3">
        <v>21</v>
      </c>
      <c r="E1199" s="3">
        <v>49</v>
      </c>
      <c r="F1199" s="3">
        <v>1.6</v>
      </c>
      <c r="G1199" s="5">
        <v>1.8</v>
      </c>
      <c r="H1199" s="3">
        <v>3.4000000000000004</v>
      </c>
      <c r="I1199" s="3">
        <v>1.55139</v>
      </c>
      <c r="J1199" s="12">
        <f t="shared" si="18"/>
        <v>1.5583333333333336</v>
      </c>
    </row>
    <row r="1200" spans="1:10">
      <c r="A1200" s="4">
        <v>43787.916666666664</v>
      </c>
      <c r="B1200">
        <v>43787</v>
      </c>
      <c r="C1200" s="3">
        <v>0.91666666666666663</v>
      </c>
      <c r="D1200" s="3">
        <v>22</v>
      </c>
      <c r="E1200" s="3">
        <v>49</v>
      </c>
      <c r="F1200" s="3">
        <v>0.5</v>
      </c>
      <c r="G1200" s="5">
        <v>0.6</v>
      </c>
      <c r="H1200" s="3">
        <v>1.1000000000000001</v>
      </c>
      <c r="I1200" s="3">
        <v>1.55139</v>
      </c>
      <c r="J1200" s="12">
        <f t="shared" si="18"/>
        <v>1.5291666666666675</v>
      </c>
    </row>
    <row r="1201" spans="1:10">
      <c r="A1201" s="4">
        <v>43787.958333333336</v>
      </c>
      <c r="B1201">
        <v>43787</v>
      </c>
      <c r="C1201" s="3">
        <v>0.95833333333333337</v>
      </c>
      <c r="D1201" s="3">
        <v>23</v>
      </c>
      <c r="E1201" s="3">
        <v>49</v>
      </c>
      <c r="F1201" s="3">
        <v>0.3</v>
      </c>
      <c r="G1201" s="5">
        <v>0.7</v>
      </c>
      <c r="H1201" s="3">
        <v>1</v>
      </c>
      <c r="I1201" s="3">
        <v>1.55139</v>
      </c>
      <c r="J1201" s="12">
        <f t="shared" si="18"/>
        <v>1.541666666666667</v>
      </c>
    </row>
    <row r="1202" spans="1:10">
      <c r="A1202" s="4">
        <v>43788</v>
      </c>
      <c r="B1202">
        <v>43788</v>
      </c>
      <c r="C1202" s="3">
        <v>0</v>
      </c>
      <c r="D1202" s="3">
        <v>0</v>
      </c>
      <c r="E1202" s="3">
        <v>50</v>
      </c>
      <c r="F1202" s="3">
        <v>0.5</v>
      </c>
      <c r="G1202" s="5">
        <v>0.5</v>
      </c>
      <c r="H1202" s="3">
        <v>1</v>
      </c>
      <c r="I1202" s="3">
        <v>1.55139</v>
      </c>
      <c r="J1202" s="12">
        <f t="shared" si="18"/>
        <v>1.5875000000000001</v>
      </c>
    </row>
    <row r="1203" spans="1:10">
      <c r="A1203" s="4">
        <v>43788.041666666664</v>
      </c>
      <c r="B1203">
        <v>43788</v>
      </c>
      <c r="C1203" s="3">
        <v>4.1666666666666664E-2</v>
      </c>
      <c r="D1203" s="3">
        <v>1</v>
      </c>
      <c r="E1203" s="3">
        <v>50</v>
      </c>
      <c r="F1203" s="3">
        <v>0.5</v>
      </c>
      <c r="G1203" s="5">
        <v>0.6</v>
      </c>
      <c r="H1203" s="3">
        <v>1.1000000000000001</v>
      </c>
      <c r="I1203" s="3">
        <v>1.55139</v>
      </c>
      <c r="J1203" s="12">
        <f t="shared" si="18"/>
        <v>1.5750000000000002</v>
      </c>
    </row>
    <row r="1204" spans="1:10">
      <c r="A1204" s="4">
        <v>43788.083333333336</v>
      </c>
      <c r="B1204">
        <v>43788</v>
      </c>
      <c r="C1204" s="3">
        <v>8.3333333333333329E-2</v>
      </c>
      <c r="D1204" s="3">
        <v>2</v>
      </c>
      <c r="E1204" s="3">
        <v>50</v>
      </c>
      <c r="F1204" s="3">
        <v>0.4</v>
      </c>
      <c r="G1204" s="5">
        <v>0.5</v>
      </c>
      <c r="H1204" s="3">
        <v>0.9</v>
      </c>
      <c r="I1204" s="3">
        <v>1.55139</v>
      </c>
      <c r="J1204" s="12">
        <f t="shared" si="18"/>
        <v>1.5583333333333336</v>
      </c>
    </row>
    <row r="1205" spans="1:10">
      <c r="A1205" s="4">
        <v>43788.125</v>
      </c>
      <c r="B1205">
        <v>43788</v>
      </c>
      <c r="C1205" s="3">
        <v>0.125</v>
      </c>
      <c r="D1205" s="3">
        <v>3</v>
      </c>
      <c r="E1205" s="3">
        <v>50</v>
      </c>
      <c r="F1205" s="3">
        <v>0.5</v>
      </c>
      <c r="G1205" s="5">
        <v>0.5</v>
      </c>
      <c r="H1205" s="3">
        <v>1</v>
      </c>
      <c r="I1205" s="3">
        <v>1.55139</v>
      </c>
      <c r="J1205" s="12">
        <f t="shared" si="18"/>
        <v>1.5458333333333336</v>
      </c>
    </row>
    <row r="1206" spans="1:10">
      <c r="A1206" s="4">
        <v>43788.166666666664</v>
      </c>
      <c r="B1206">
        <v>43788</v>
      </c>
      <c r="C1206" s="3">
        <v>0.16666666666666666</v>
      </c>
      <c r="D1206" s="3">
        <v>4</v>
      </c>
      <c r="E1206" s="3">
        <v>50</v>
      </c>
      <c r="F1206" s="3">
        <v>0.4</v>
      </c>
      <c r="G1206" s="5">
        <v>1.1000000000000001</v>
      </c>
      <c r="H1206" s="3">
        <v>1.5</v>
      </c>
      <c r="I1206" s="3">
        <v>1.55139</v>
      </c>
      <c r="J1206" s="12">
        <f t="shared" si="18"/>
        <v>1.5375000000000003</v>
      </c>
    </row>
    <row r="1207" spans="1:10">
      <c r="A1207" s="4">
        <v>43788.208333333336</v>
      </c>
      <c r="B1207">
        <v>43788</v>
      </c>
      <c r="C1207" s="3">
        <v>0.20833333333333334</v>
      </c>
      <c r="D1207" s="3">
        <v>5</v>
      </c>
      <c r="E1207" s="3">
        <v>50</v>
      </c>
      <c r="F1207" s="3">
        <v>1</v>
      </c>
      <c r="G1207" s="5">
        <v>1.5</v>
      </c>
      <c r="H1207" s="3">
        <v>2.5</v>
      </c>
      <c r="I1207" s="3">
        <v>1.55139</v>
      </c>
      <c r="J1207" s="12">
        <f t="shared" si="18"/>
        <v>1.5083333333333335</v>
      </c>
    </row>
    <row r="1208" spans="1:10">
      <c r="A1208" s="4">
        <v>43788.25</v>
      </c>
      <c r="B1208">
        <v>43788</v>
      </c>
      <c r="C1208" s="3">
        <v>0.25</v>
      </c>
      <c r="D1208" s="3">
        <v>6</v>
      </c>
      <c r="E1208" s="3">
        <v>50</v>
      </c>
      <c r="F1208" s="3">
        <v>0.5</v>
      </c>
      <c r="G1208" s="5">
        <v>0.5</v>
      </c>
      <c r="H1208" s="3">
        <v>1</v>
      </c>
      <c r="I1208" s="3">
        <v>1.55139</v>
      </c>
      <c r="J1208" s="12">
        <f t="shared" si="18"/>
        <v>1.45</v>
      </c>
    </row>
    <row r="1209" spans="1:10">
      <c r="A1209" s="4">
        <v>43788.291666666664</v>
      </c>
      <c r="B1209">
        <v>43788</v>
      </c>
      <c r="C1209" s="3">
        <v>0.29166666666666669</v>
      </c>
      <c r="D1209" s="3">
        <v>7</v>
      </c>
      <c r="E1209" s="3">
        <v>50</v>
      </c>
      <c r="F1209" s="3">
        <v>2.2000000000000002</v>
      </c>
      <c r="G1209" s="5">
        <v>1.2</v>
      </c>
      <c r="H1209" s="3">
        <v>3.4000000000000004</v>
      </c>
      <c r="I1209" s="3">
        <v>1.55139</v>
      </c>
      <c r="J1209" s="12">
        <f t="shared" si="18"/>
        <v>1.5208333333333333</v>
      </c>
    </row>
    <row r="1210" spans="1:10">
      <c r="A1210" s="4">
        <v>43788.333333333336</v>
      </c>
      <c r="B1210">
        <v>43788</v>
      </c>
      <c r="C1210" s="3">
        <v>0.33333333333333331</v>
      </c>
      <c r="D1210" s="3">
        <v>8</v>
      </c>
      <c r="E1210" s="3">
        <v>50</v>
      </c>
      <c r="F1210" s="3">
        <v>0.2</v>
      </c>
      <c r="G1210" s="5">
        <v>0.2</v>
      </c>
      <c r="H1210" s="3">
        <v>0.4</v>
      </c>
      <c r="I1210" s="3">
        <v>1.55139</v>
      </c>
      <c r="J1210" s="12">
        <f t="shared" si="18"/>
        <v>1.5291666666666668</v>
      </c>
    </row>
    <row r="1211" spans="1:10">
      <c r="A1211" s="4">
        <v>43788.375</v>
      </c>
      <c r="B1211">
        <v>43788</v>
      </c>
      <c r="C1211" s="3">
        <v>0.375</v>
      </c>
      <c r="D1211" s="3">
        <v>9</v>
      </c>
      <c r="E1211" s="3">
        <v>50</v>
      </c>
      <c r="F1211" s="3">
        <v>0.2</v>
      </c>
      <c r="G1211" s="5">
        <v>0.2</v>
      </c>
      <c r="H1211" s="3">
        <v>0.4</v>
      </c>
      <c r="I1211" s="3">
        <v>1.55139</v>
      </c>
      <c r="J1211" s="12">
        <f t="shared" si="18"/>
        <v>1.5458333333333334</v>
      </c>
    </row>
    <row r="1212" spans="1:10">
      <c r="A1212" s="4">
        <v>43788.416666666664</v>
      </c>
      <c r="B1212">
        <v>43788</v>
      </c>
      <c r="C1212" s="3">
        <v>0.41666666666666669</v>
      </c>
      <c r="D1212" s="3">
        <v>10</v>
      </c>
      <c r="E1212" s="3">
        <v>50</v>
      </c>
      <c r="F1212" s="3">
        <v>0.3</v>
      </c>
      <c r="G1212" s="5">
        <v>2.6</v>
      </c>
      <c r="H1212" s="3">
        <v>2.9</v>
      </c>
      <c r="I1212" s="3">
        <v>1.55139</v>
      </c>
      <c r="J1212" s="12">
        <f t="shared" si="18"/>
        <v>1.5458333333333334</v>
      </c>
    </row>
    <row r="1213" spans="1:10">
      <c r="A1213" s="4">
        <v>43788.458333333336</v>
      </c>
      <c r="B1213">
        <v>43788</v>
      </c>
      <c r="C1213" s="3">
        <v>0.45833333333333331</v>
      </c>
      <c r="D1213" s="3">
        <v>11</v>
      </c>
      <c r="E1213" s="3">
        <v>50</v>
      </c>
      <c r="F1213" s="3">
        <v>1.6</v>
      </c>
      <c r="G1213" s="5">
        <v>0.2</v>
      </c>
      <c r="H1213" s="3">
        <v>1.8</v>
      </c>
      <c r="I1213" s="3">
        <v>1.55139</v>
      </c>
      <c r="J1213" s="12">
        <f t="shared" si="18"/>
        <v>1.45</v>
      </c>
    </row>
    <row r="1214" spans="1:10">
      <c r="A1214" s="4">
        <v>43788.5</v>
      </c>
      <c r="B1214">
        <v>43788</v>
      </c>
      <c r="C1214" s="3">
        <v>0.5</v>
      </c>
      <c r="D1214" s="3">
        <v>12</v>
      </c>
      <c r="E1214" s="3">
        <v>50</v>
      </c>
      <c r="F1214" s="3">
        <v>1.6</v>
      </c>
      <c r="G1214" s="5">
        <v>3.2</v>
      </c>
      <c r="H1214" s="3">
        <v>4.8000000000000007</v>
      </c>
      <c r="I1214" s="3">
        <v>1.55139</v>
      </c>
      <c r="J1214" s="12">
        <f t="shared" si="18"/>
        <v>1.4458333333333335</v>
      </c>
    </row>
    <row r="1215" spans="1:10">
      <c r="A1215" s="4">
        <v>43788.541666666664</v>
      </c>
      <c r="B1215">
        <v>43788</v>
      </c>
      <c r="C1215" s="3">
        <v>0.54166666666666663</v>
      </c>
      <c r="D1215" s="3">
        <v>13</v>
      </c>
      <c r="E1215" s="3">
        <v>50</v>
      </c>
      <c r="F1215" s="3">
        <v>1.1000000000000001</v>
      </c>
      <c r="G1215" s="5">
        <v>0.5</v>
      </c>
      <c r="H1215" s="3">
        <v>1.6</v>
      </c>
      <c r="I1215" s="3">
        <v>1.55139</v>
      </c>
      <c r="J1215" s="12">
        <f t="shared" si="18"/>
        <v>1.2708333333333333</v>
      </c>
    </row>
    <row r="1216" spans="1:10">
      <c r="A1216" s="4">
        <v>43788.583333333336</v>
      </c>
      <c r="B1216">
        <v>43788</v>
      </c>
      <c r="C1216" s="3">
        <v>0.58333333333333337</v>
      </c>
      <c r="D1216" s="3">
        <v>14</v>
      </c>
      <c r="E1216" s="3">
        <v>50</v>
      </c>
      <c r="F1216" s="3">
        <v>0.6</v>
      </c>
      <c r="G1216" s="5">
        <v>0.3</v>
      </c>
      <c r="H1216" s="3">
        <v>0.89999999999999991</v>
      </c>
      <c r="I1216" s="3">
        <v>1.55139</v>
      </c>
      <c r="J1216" s="12">
        <f t="shared" si="18"/>
        <v>1.2249999999999999</v>
      </c>
    </row>
    <row r="1217" spans="1:10">
      <c r="A1217" s="4">
        <v>43788.625</v>
      </c>
      <c r="B1217">
        <v>43788</v>
      </c>
      <c r="C1217" s="3">
        <v>0.625</v>
      </c>
      <c r="D1217" s="3">
        <v>15</v>
      </c>
      <c r="E1217" s="3">
        <v>50</v>
      </c>
      <c r="F1217" s="3">
        <v>0.3</v>
      </c>
      <c r="G1217" s="5">
        <v>0.3</v>
      </c>
      <c r="H1217" s="3">
        <v>0.6</v>
      </c>
      <c r="I1217" s="3">
        <v>1.55139</v>
      </c>
      <c r="J1217" s="12">
        <f t="shared" si="18"/>
        <v>1.2625</v>
      </c>
    </row>
    <row r="1218" spans="1:10">
      <c r="A1218" s="4">
        <v>43788.666666666664</v>
      </c>
      <c r="B1218">
        <v>43788</v>
      </c>
      <c r="C1218" s="3">
        <v>0.66666666666666663</v>
      </c>
      <c r="D1218" s="3">
        <v>16</v>
      </c>
      <c r="E1218" s="3">
        <v>50</v>
      </c>
      <c r="F1218" s="3">
        <v>0.8</v>
      </c>
      <c r="G1218" s="5">
        <v>1.9</v>
      </c>
      <c r="H1218" s="3">
        <v>2.7</v>
      </c>
      <c r="I1218" s="3">
        <v>1.55139</v>
      </c>
      <c r="J1218" s="12">
        <f t="shared" ref="J1218:J1281" si="19">AVERAGE(H1218:H1241)</f>
        <v>1.2874999999999999</v>
      </c>
    </row>
    <row r="1219" spans="1:10">
      <c r="A1219" s="4">
        <v>43788.708333333336</v>
      </c>
      <c r="B1219">
        <v>43788</v>
      </c>
      <c r="C1219" s="3">
        <v>0.70833333333333337</v>
      </c>
      <c r="D1219" s="3">
        <v>17</v>
      </c>
      <c r="E1219" s="3">
        <v>50</v>
      </c>
      <c r="F1219" s="3">
        <v>0.3</v>
      </c>
      <c r="G1219" s="5">
        <v>0.5</v>
      </c>
      <c r="H1219" s="3">
        <v>0.8</v>
      </c>
      <c r="I1219" s="3">
        <v>1.55139</v>
      </c>
      <c r="J1219" s="12">
        <f t="shared" si="19"/>
        <v>1.2875000000000001</v>
      </c>
    </row>
    <row r="1220" spans="1:10">
      <c r="A1220" s="4">
        <v>43788.75</v>
      </c>
      <c r="B1220">
        <v>43788</v>
      </c>
      <c r="C1220" s="3">
        <v>0.75</v>
      </c>
      <c r="D1220" s="3">
        <v>18</v>
      </c>
      <c r="E1220" s="3">
        <v>50</v>
      </c>
      <c r="F1220" s="3">
        <v>0.6</v>
      </c>
      <c r="G1220" s="5">
        <v>0.6</v>
      </c>
      <c r="H1220" s="3">
        <v>1.2</v>
      </c>
      <c r="I1220" s="3">
        <v>1.55139</v>
      </c>
      <c r="J1220" s="12">
        <f t="shared" si="19"/>
        <v>1.3291666666666666</v>
      </c>
    </row>
    <row r="1221" spans="1:10">
      <c r="A1221" s="4">
        <v>43788.791666666664</v>
      </c>
      <c r="B1221">
        <v>43788</v>
      </c>
      <c r="C1221" s="3">
        <v>0.79166666666666663</v>
      </c>
      <c r="D1221" s="3">
        <v>19</v>
      </c>
      <c r="E1221" s="3">
        <v>50</v>
      </c>
      <c r="F1221" s="3">
        <v>0.2</v>
      </c>
      <c r="G1221" s="5">
        <v>0.5</v>
      </c>
      <c r="H1221" s="3">
        <v>0.7</v>
      </c>
      <c r="I1221" s="3">
        <v>1.55139</v>
      </c>
      <c r="J1221" s="12">
        <f t="shared" si="19"/>
        <v>1.3958333333333333</v>
      </c>
    </row>
    <row r="1222" spans="1:10">
      <c r="A1222" s="4">
        <v>43788.833333333336</v>
      </c>
      <c r="B1222">
        <v>43788</v>
      </c>
      <c r="C1222" s="3">
        <v>0.83333333333333337</v>
      </c>
      <c r="D1222" s="3">
        <v>20</v>
      </c>
      <c r="E1222" s="3">
        <v>50</v>
      </c>
      <c r="F1222" s="3">
        <v>0.3</v>
      </c>
      <c r="G1222" s="5">
        <v>0.4</v>
      </c>
      <c r="H1222" s="3">
        <v>0.7</v>
      </c>
      <c r="I1222" s="3">
        <v>1.55139</v>
      </c>
      <c r="J1222" s="12">
        <f t="shared" si="19"/>
        <v>1.45</v>
      </c>
    </row>
    <row r="1223" spans="1:10">
      <c r="A1223" s="4">
        <v>43788.875</v>
      </c>
      <c r="B1223">
        <v>43788</v>
      </c>
      <c r="C1223" s="3">
        <v>0.875</v>
      </c>
      <c r="D1223" s="3">
        <v>21</v>
      </c>
      <c r="E1223" s="3">
        <v>50</v>
      </c>
      <c r="F1223" s="3">
        <v>0.6</v>
      </c>
      <c r="G1223" s="5">
        <v>2.1</v>
      </c>
      <c r="H1223" s="3">
        <v>2.7</v>
      </c>
      <c r="I1223" s="3">
        <v>1.55139</v>
      </c>
      <c r="J1223" s="12">
        <f t="shared" si="19"/>
        <v>1.5750000000000002</v>
      </c>
    </row>
    <row r="1224" spans="1:10">
      <c r="A1224" s="4">
        <v>43788.916666666664</v>
      </c>
      <c r="B1224">
        <v>43788</v>
      </c>
      <c r="C1224" s="3">
        <v>0.91666666666666663</v>
      </c>
      <c r="D1224" s="3">
        <v>22</v>
      </c>
      <c r="E1224" s="3">
        <v>50</v>
      </c>
      <c r="F1224" s="3">
        <v>0.9</v>
      </c>
      <c r="G1224" s="5">
        <v>0.5</v>
      </c>
      <c r="H1224" s="3">
        <v>1.4</v>
      </c>
      <c r="I1224" s="3">
        <v>1.55139</v>
      </c>
      <c r="J1224" s="12">
        <f t="shared" si="19"/>
        <v>1.5666666666666667</v>
      </c>
    </row>
    <row r="1225" spans="1:10">
      <c r="A1225" s="4">
        <v>43788.958333333336</v>
      </c>
      <c r="B1225">
        <v>43788</v>
      </c>
      <c r="C1225" s="3">
        <v>0.95833333333333337</v>
      </c>
      <c r="D1225" s="3">
        <v>23</v>
      </c>
      <c r="E1225" s="3">
        <v>50</v>
      </c>
      <c r="F1225" s="3">
        <v>1.4</v>
      </c>
      <c r="G1225" s="5">
        <v>0.7</v>
      </c>
      <c r="H1225" s="3">
        <v>2.0999999999999996</v>
      </c>
      <c r="I1225" s="3">
        <v>1.55139</v>
      </c>
      <c r="J1225" s="12">
        <f t="shared" si="19"/>
        <v>1.5750000000000002</v>
      </c>
    </row>
    <row r="1226" spans="1:10">
      <c r="A1226" s="4">
        <v>43789</v>
      </c>
      <c r="B1226">
        <v>43789</v>
      </c>
      <c r="C1226" s="3">
        <v>0</v>
      </c>
      <c r="D1226" s="3">
        <v>0</v>
      </c>
      <c r="E1226" s="3">
        <v>51</v>
      </c>
      <c r="F1226" s="3">
        <v>0.2</v>
      </c>
      <c r="G1226" s="5">
        <v>0.5</v>
      </c>
      <c r="H1226" s="3">
        <v>0.7</v>
      </c>
      <c r="I1226" s="3">
        <v>1.55139</v>
      </c>
      <c r="J1226" s="12">
        <f t="shared" si="19"/>
        <v>1.5041666666666664</v>
      </c>
    </row>
    <row r="1227" spans="1:10">
      <c r="A1227" s="4">
        <v>43789.041666666664</v>
      </c>
      <c r="B1227">
        <v>43789</v>
      </c>
      <c r="C1227" s="3">
        <v>4.1666666666666664E-2</v>
      </c>
      <c r="D1227" s="3">
        <v>1</v>
      </c>
      <c r="E1227" s="3">
        <v>51</v>
      </c>
      <c r="F1227" s="3">
        <v>0.2</v>
      </c>
      <c r="G1227" s="5">
        <v>0.5</v>
      </c>
      <c r="H1227" s="3">
        <v>0.7</v>
      </c>
      <c r="I1227" s="3">
        <v>1.55139</v>
      </c>
      <c r="J1227" s="12">
        <f t="shared" si="19"/>
        <v>1.4916666666666665</v>
      </c>
    </row>
    <row r="1228" spans="1:10">
      <c r="A1228" s="4">
        <v>43789.083333333336</v>
      </c>
      <c r="B1228">
        <v>43789</v>
      </c>
      <c r="C1228" s="3">
        <v>8.3333333333333329E-2</v>
      </c>
      <c r="D1228" s="3">
        <v>2</v>
      </c>
      <c r="E1228" s="3">
        <v>51</v>
      </c>
      <c r="F1228" s="3">
        <v>0.2</v>
      </c>
      <c r="G1228" s="5">
        <v>0.4</v>
      </c>
      <c r="H1228" s="3">
        <v>0.60000000000000009</v>
      </c>
      <c r="I1228" s="3">
        <v>1.55139</v>
      </c>
      <c r="J1228" s="12">
        <f t="shared" si="19"/>
        <v>1.4833333333333334</v>
      </c>
    </row>
    <row r="1229" spans="1:10">
      <c r="A1229" s="4">
        <v>43789.125</v>
      </c>
      <c r="B1229">
        <v>43789</v>
      </c>
      <c r="C1229" s="3">
        <v>0.125</v>
      </c>
      <c r="D1229" s="3">
        <v>3</v>
      </c>
      <c r="E1229" s="3">
        <v>51</v>
      </c>
      <c r="F1229" s="3">
        <v>0.5</v>
      </c>
      <c r="G1229" s="5">
        <v>0.3</v>
      </c>
      <c r="H1229" s="3">
        <v>0.8</v>
      </c>
      <c r="I1229" s="3">
        <v>1.55139</v>
      </c>
      <c r="J1229" s="12">
        <f t="shared" si="19"/>
        <v>1.4958333333333329</v>
      </c>
    </row>
    <row r="1230" spans="1:10">
      <c r="A1230" s="4">
        <v>43789.166666666664</v>
      </c>
      <c r="B1230">
        <v>43789</v>
      </c>
      <c r="C1230" s="3">
        <v>0.16666666666666666</v>
      </c>
      <c r="D1230" s="3">
        <v>4</v>
      </c>
      <c r="E1230" s="3">
        <v>51</v>
      </c>
      <c r="F1230" s="3">
        <v>0.3</v>
      </c>
      <c r="G1230" s="5">
        <v>0.5</v>
      </c>
      <c r="H1230" s="3">
        <v>0.8</v>
      </c>
      <c r="I1230" s="3">
        <v>1.55139</v>
      </c>
      <c r="J1230" s="12">
        <f t="shared" si="19"/>
        <v>1.4999999999999998</v>
      </c>
    </row>
    <row r="1231" spans="1:10">
      <c r="A1231" s="4">
        <v>43789.208333333336</v>
      </c>
      <c r="B1231">
        <v>43789</v>
      </c>
      <c r="C1231" s="3">
        <v>0.20833333333333334</v>
      </c>
      <c r="D1231" s="3">
        <v>5</v>
      </c>
      <c r="E1231" s="3">
        <v>51</v>
      </c>
      <c r="F1231" s="3">
        <v>0.5</v>
      </c>
      <c r="G1231" s="5">
        <v>0.6</v>
      </c>
      <c r="H1231" s="3">
        <v>1.1000000000000001</v>
      </c>
      <c r="I1231" s="3">
        <v>1.55139</v>
      </c>
      <c r="J1231" s="12">
        <f t="shared" si="19"/>
        <v>1.5624999999999993</v>
      </c>
    </row>
    <row r="1232" spans="1:10">
      <c r="A1232" s="4">
        <v>43789.25</v>
      </c>
      <c r="B1232">
        <v>43789</v>
      </c>
      <c r="C1232" s="3">
        <v>0.25</v>
      </c>
      <c r="D1232" s="3">
        <v>6</v>
      </c>
      <c r="E1232" s="3">
        <v>51</v>
      </c>
      <c r="F1232" s="3">
        <v>0.3</v>
      </c>
      <c r="G1232" s="5">
        <v>2.4</v>
      </c>
      <c r="H1232" s="3">
        <v>2.6999999999999997</v>
      </c>
      <c r="I1232" s="3">
        <v>1.55139</v>
      </c>
      <c r="J1232" s="12">
        <f t="shared" si="19"/>
        <v>1.5499999999999996</v>
      </c>
    </row>
    <row r="1233" spans="1:10">
      <c r="A1233" s="4">
        <v>43789.291666666664</v>
      </c>
      <c r="B1233">
        <v>43789</v>
      </c>
      <c r="C1233" s="3">
        <v>0.29166666666666669</v>
      </c>
      <c r="D1233" s="3">
        <v>7</v>
      </c>
      <c r="E1233" s="3">
        <v>51</v>
      </c>
      <c r="F1233" s="3">
        <v>2.8</v>
      </c>
      <c r="G1233" s="5">
        <v>0.8</v>
      </c>
      <c r="H1233" s="3">
        <v>3.5999999999999996</v>
      </c>
      <c r="I1233" s="3">
        <v>1.55139</v>
      </c>
      <c r="J1233" s="12">
        <f t="shared" si="19"/>
        <v>1.5124999999999995</v>
      </c>
    </row>
    <row r="1234" spans="1:10">
      <c r="A1234" s="4">
        <v>43789.333333333336</v>
      </c>
      <c r="B1234">
        <v>43789</v>
      </c>
      <c r="C1234" s="3">
        <v>0.33333333333333331</v>
      </c>
      <c r="D1234" s="3">
        <v>8</v>
      </c>
      <c r="E1234" s="3">
        <v>51</v>
      </c>
      <c r="F1234" s="3">
        <v>0.5</v>
      </c>
      <c r="G1234" s="5">
        <v>0.3</v>
      </c>
      <c r="H1234" s="3">
        <v>0.8</v>
      </c>
      <c r="I1234" s="3">
        <v>1.55139</v>
      </c>
      <c r="J1234" s="12">
        <f t="shared" si="19"/>
        <v>1.5125</v>
      </c>
    </row>
    <row r="1235" spans="1:10">
      <c r="A1235" s="4">
        <v>43789.375</v>
      </c>
      <c r="B1235">
        <v>43789</v>
      </c>
      <c r="C1235" s="3">
        <v>0.375</v>
      </c>
      <c r="D1235" s="3">
        <v>9</v>
      </c>
      <c r="E1235" s="3">
        <v>51</v>
      </c>
      <c r="F1235" s="3">
        <v>0.2</v>
      </c>
      <c r="G1235" s="5">
        <v>0.2</v>
      </c>
      <c r="H1235" s="3">
        <v>0.4</v>
      </c>
      <c r="I1235" s="3">
        <v>1.55139</v>
      </c>
      <c r="J1235" s="12">
        <f t="shared" si="19"/>
        <v>1.4958333333333333</v>
      </c>
    </row>
    <row r="1236" spans="1:10">
      <c r="A1236" s="4">
        <v>43789.416666666664</v>
      </c>
      <c r="B1236">
        <v>43789</v>
      </c>
      <c r="C1236" s="3">
        <v>0.41666666666666669</v>
      </c>
      <c r="D1236" s="3">
        <v>10</v>
      </c>
      <c r="E1236" s="3">
        <v>51</v>
      </c>
      <c r="F1236" s="3">
        <v>0.2</v>
      </c>
      <c r="G1236" s="5">
        <v>0.4</v>
      </c>
      <c r="H1236" s="3">
        <v>0.60000000000000009</v>
      </c>
      <c r="I1236" s="3">
        <v>1.55139</v>
      </c>
      <c r="J1236" s="12">
        <f t="shared" si="19"/>
        <v>1.4999999999999998</v>
      </c>
    </row>
    <row r="1237" spans="1:10">
      <c r="A1237" s="4">
        <v>43789.458333333336</v>
      </c>
      <c r="B1237">
        <v>43789</v>
      </c>
      <c r="C1237" s="3">
        <v>0.45833333333333331</v>
      </c>
      <c r="D1237" s="3">
        <v>11</v>
      </c>
      <c r="E1237" s="3">
        <v>51</v>
      </c>
      <c r="F1237" s="3">
        <v>1</v>
      </c>
      <c r="G1237" s="5">
        <v>0.7</v>
      </c>
      <c r="H1237" s="3">
        <v>1.7</v>
      </c>
      <c r="I1237" s="3">
        <v>1.55139</v>
      </c>
      <c r="J1237" s="12">
        <f t="shared" si="19"/>
        <v>1.4916666666666665</v>
      </c>
    </row>
    <row r="1238" spans="1:10">
      <c r="A1238" s="4">
        <v>43789.5</v>
      </c>
      <c r="B1238">
        <v>43789</v>
      </c>
      <c r="C1238" s="3">
        <v>0.5</v>
      </c>
      <c r="D1238" s="3">
        <v>12</v>
      </c>
      <c r="E1238" s="3">
        <v>51</v>
      </c>
      <c r="F1238" s="3">
        <v>0.3</v>
      </c>
      <c r="G1238" s="5">
        <v>0.3</v>
      </c>
      <c r="H1238" s="3">
        <v>0.6</v>
      </c>
      <c r="I1238" s="3">
        <v>1.55139</v>
      </c>
      <c r="J1238" s="12">
        <f t="shared" si="19"/>
        <v>1.4458333333333331</v>
      </c>
    </row>
    <row r="1239" spans="1:10">
      <c r="A1239" s="4">
        <v>43789.541666666664</v>
      </c>
      <c r="B1239">
        <v>43789</v>
      </c>
      <c r="C1239" s="3">
        <v>0.54166666666666663</v>
      </c>
      <c r="D1239" s="3">
        <v>13</v>
      </c>
      <c r="E1239" s="3">
        <v>51</v>
      </c>
      <c r="F1239" s="3">
        <v>0.3</v>
      </c>
      <c r="G1239" s="5">
        <v>0.2</v>
      </c>
      <c r="H1239" s="3">
        <v>0.5</v>
      </c>
      <c r="I1239" s="3">
        <v>1.55139</v>
      </c>
      <c r="J1239" s="12">
        <f t="shared" si="19"/>
        <v>1.4833333333333332</v>
      </c>
    </row>
    <row r="1240" spans="1:10">
      <c r="A1240" s="4">
        <v>43789.583333333336</v>
      </c>
      <c r="B1240">
        <v>43789</v>
      </c>
      <c r="C1240" s="3">
        <v>0.58333333333333337</v>
      </c>
      <c r="D1240" s="3">
        <v>14</v>
      </c>
      <c r="E1240" s="3">
        <v>51</v>
      </c>
      <c r="F1240" s="3">
        <v>1.4</v>
      </c>
      <c r="G1240" s="5">
        <v>0.4</v>
      </c>
      <c r="H1240" s="3">
        <v>1.7999999999999998</v>
      </c>
      <c r="I1240" s="3">
        <v>1.55139</v>
      </c>
      <c r="J1240" s="12">
        <f t="shared" si="19"/>
        <v>1.4916666666666669</v>
      </c>
    </row>
    <row r="1241" spans="1:10">
      <c r="A1241" s="4">
        <v>43789.625</v>
      </c>
      <c r="B1241">
        <v>43789</v>
      </c>
      <c r="C1241" s="3">
        <v>0.625</v>
      </c>
      <c r="D1241" s="3">
        <v>15</v>
      </c>
      <c r="E1241" s="3">
        <v>51</v>
      </c>
      <c r="F1241" s="3">
        <v>0.2</v>
      </c>
      <c r="G1241" s="5">
        <v>1</v>
      </c>
      <c r="H1241" s="3">
        <v>1.2</v>
      </c>
      <c r="I1241" s="3">
        <v>1.55139</v>
      </c>
      <c r="J1241" s="12">
        <f t="shared" si="19"/>
        <v>1.4375</v>
      </c>
    </row>
    <row r="1242" spans="1:10">
      <c r="A1242" s="4">
        <v>43789.666666666664</v>
      </c>
      <c r="B1242">
        <v>43789</v>
      </c>
      <c r="C1242" s="3">
        <v>0.66666666666666663</v>
      </c>
      <c r="D1242" s="3">
        <v>16</v>
      </c>
      <c r="E1242" s="3">
        <v>51</v>
      </c>
      <c r="F1242" s="3">
        <v>1.4</v>
      </c>
      <c r="G1242" s="5">
        <v>1.3</v>
      </c>
      <c r="H1242" s="3">
        <v>2.7</v>
      </c>
      <c r="I1242" s="3">
        <v>1.55139</v>
      </c>
      <c r="J1242" s="12">
        <f t="shared" si="19"/>
        <v>1.4333333333333333</v>
      </c>
    </row>
    <row r="1243" spans="1:10">
      <c r="A1243" s="4">
        <v>43789.708333333336</v>
      </c>
      <c r="B1243">
        <v>43789</v>
      </c>
      <c r="C1243" s="3">
        <v>0.70833333333333337</v>
      </c>
      <c r="D1243" s="3">
        <v>17</v>
      </c>
      <c r="E1243" s="3">
        <v>51</v>
      </c>
      <c r="F1243" s="3">
        <v>1.1000000000000001</v>
      </c>
      <c r="G1243" s="5">
        <v>0.7</v>
      </c>
      <c r="H1243" s="3">
        <v>1.8</v>
      </c>
      <c r="I1243" s="3">
        <v>1.55139</v>
      </c>
      <c r="J1243" s="12">
        <f t="shared" si="19"/>
        <v>1.4291666666666669</v>
      </c>
    </row>
    <row r="1244" spans="1:10">
      <c r="A1244" s="4">
        <v>43789.75</v>
      </c>
      <c r="B1244">
        <v>43789</v>
      </c>
      <c r="C1244" s="3">
        <v>0.75</v>
      </c>
      <c r="D1244" s="3">
        <v>18</v>
      </c>
      <c r="E1244" s="3">
        <v>51</v>
      </c>
      <c r="F1244" s="3">
        <v>1</v>
      </c>
      <c r="G1244" s="5">
        <v>1.8</v>
      </c>
      <c r="H1244" s="3">
        <v>2.8</v>
      </c>
      <c r="I1244" s="3">
        <v>1.55139</v>
      </c>
      <c r="J1244" s="12">
        <f t="shared" si="19"/>
        <v>1.5166666666666666</v>
      </c>
    </row>
    <row r="1245" spans="1:10">
      <c r="A1245" s="4">
        <v>43789.791666666664</v>
      </c>
      <c r="B1245">
        <v>43789</v>
      </c>
      <c r="C1245" s="3">
        <v>0.79166666666666663</v>
      </c>
      <c r="D1245" s="3">
        <v>19</v>
      </c>
      <c r="E1245" s="3">
        <v>51</v>
      </c>
      <c r="F1245" s="3">
        <v>1</v>
      </c>
      <c r="G1245" s="5">
        <v>1</v>
      </c>
      <c r="H1245" s="3">
        <v>2</v>
      </c>
      <c r="I1245" s="3">
        <v>1.55139</v>
      </c>
      <c r="J1245" s="12">
        <f t="shared" si="19"/>
        <v>1.5541666666666669</v>
      </c>
    </row>
    <row r="1246" spans="1:10">
      <c r="A1246" s="4">
        <v>43789.833333333336</v>
      </c>
      <c r="B1246">
        <v>43789</v>
      </c>
      <c r="C1246" s="3">
        <v>0.83333333333333337</v>
      </c>
      <c r="D1246" s="3">
        <v>20</v>
      </c>
      <c r="E1246" s="3">
        <v>51</v>
      </c>
      <c r="F1246" s="3">
        <v>2.7</v>
      </c>
      <c r="G1246" s="5">
        <v>1</v>
      </c>
      <c r="H1246" s="3">
        <v>3.7</v>
      </c>
      <c r="I1246" s="3">
        <v>1.55139</v>
      </c>
      <c r="J1246" s="12">
        <f t="shared" si="19"/>
        <v>1.6583333333333334</v>
      </c>
    </row>
    <row r="1247" spans="1:10">
      <c r="A1247" s="4">
        <v>43789.875</v>
      </c>
      <c r="B1247">
        <v>43789</v>
      </c>
      <c r="C1247" s="3">
        <v>0.875</v>
      </c>
      <c r="D1247" s="3">
        <v>21</v>
      </c>
      <c r="E1247" s="3">
        <v>51</v>
      </c>
      <c r="F1247" s="3">
        <v>0.9</v>
      </c>
      <c r="G1247" s="5">
        <v>1.6</v>
      </c>
      <c r="H1247" s="3">
        <v>2.5</v>
      </c>
      <c r="I1247" s="3">
        <v>1.55139</v>
      </c>
      <c r="J1247" s="12">
        <f t="shared" si="19"/>
        <v>1.6916666666666667</v>
      </c>
    </row>
    <row r="1248" spans="1:10">
      <c r="A1248" s="4">
        <v>43789.916666666664</v>
      </c>
      <c r="B1248">
        <v>43789</v>
      </c>
      <c r="C1248" s="3">
        <v>0.91666666666666663</v>
      </c>
      <c r="D1248" s="3">
        <v>22</v>
      </c>
      <c r="E1248" s="3">
        <v>51</v>
      </c>
      <c r="F1248" s="3">
        <v>1.1000000000000001</v>
      </c>
      <c r="G1248" s="5">
        <v>0.5</v>
      </c>
      <c r="H1248" s="3">
        <v>1.6</v>
      </c>
      <c r="I1248" s="3">
        <v>1.55139</v>
      </c>
      <c r="J1248" s="12">
        <f t="shared" si="19"/>
        <v>1.6666666666666667</v>
      </c>
    </row>
    <row r="1249" spans="1:10">
      <c r="A1249" s="4">
        <v>43789.958333333336</v>
      </c>
      <c r="B1249">
        <v>43789</v>
      </c>
      <c r="C1249" s="3">
        <v>0.95833333333333337</v>
      </c>
      <c r="D1249" s="3">
        <v>23</v>
      </c>
      <c r="E1249" s="3">
        <v>51</v>
      </c>
      <c r="F1249" s="3">
        <v>0.2</v>
      </c>
      <c r="G1249" s="5">
        <v>0.2</v>
      </c>
      <c r="H1249" s="3">
        <v>0.4</v>
      </c>
      <c r="I1249" s="3">
        <v>1.55139</v>
      </c>
      <c r="J1249" s="12">
        <f t="shared" si="19"/>
        <v>1.6916666666666667</v>
      </c>
    </row>
    <row r="1250" spans="1:10">
      <c r="A1250" s="4">
        <v>43790</v>
      </c>
      <c r="B1250">
        <v>43790</v>
      </c>
      <c r="C1250" s="3">
        <v>0</v>
      </c>
      <c r="D1250" s="3">
        <v>0</v>
      </c>
      <c r="E1250" s="3">
        <v>52</v>
      </c>
      <c r="F1250" s="3">
        <v>0.2</v>
      </c>
      <c r="G1250" s="5">
        <v>0.2</v>
      </c>
      <c r="H1250" s="3">
        <v>0.4</v>
      </c>
      <c r="I1250" s="3">
        <v>1.55139</v>
      </c>
      <c r="J1250" s="12">
        <f t="shared" si="19"/>
        <v>1.8458333333333332</v>
      </c>
    </row>
    <row r="1251" spans="1:10">
      <c r="A1251" s="4">
        <v>43790.041666666664</v>
      </c>
      <c r="B1251">
        <v>43790</v>
      </c>
      <c r="C1251" s="3">
        <v>4.1666666666666664E-2</v>
      </c>
      <c r="D1251" s="3">
        <v>1</v>
      </c>
      <c r="E1251" s="3">
        <v>52</v>
      </c>
      <c r="F1251" s="3">
        <v>0.2</v>
      </c>
      <c r="G1251" s="5">
        <v>0.3</v>
      </c>
      <c r="H1251" s="3">
        <v>0.5</v>
      </c>
      <c r="I1251" s="3">
        <v>1.55139</v>
      </c>
      <c r="J1251" s="12">
        <f t="shared" si="19"/>
        <v>1.8458333333333334</v>
      </c>
    </row>
    <row r="1252" spans="1:10">
      <c r="A1252" s="4">
        <v>43790.083333333336</v>
      </c>
      <c r="B1252">
        <v>43790</v>
      </c>
      <c r="C1252" s="3">
        <v>8.3333333333333329E-2</v>
      </c>
      <c r="D1252" s="3">
        <v>2</v>
      </c>
      <c r="E1252" s="3">
        <v>52</v>
      </c>
      <c r="F1252" s="3">
        <v>0.4</v>
      </c>
      <c r="G1252" s="5">
        <v>0.5</v>
      </c>
      <c r="H1252" s="3">
        <v>0.9</v>
      </c>
      <c r="I1252" s="3">
        <v>1.55139</v>
      </c>
      <c r="J1252" s="12">
        <f t="shared" si="19"/>
        <v>1.8416666666666666</v>
      </c>
    </row>
    <row r="1253" spans="1:10">
      <c r="A1253" s="4">
        <v>43790.125</v>
      </c>
      <c r="B1253">
        <v>43790</v>
      </c>
      <c r="C1253" s="3">
        <v>0.125</v>
      </c>
      <c r="D1253" s="3">
        <v>3</v>
      </c>
      <c r="E1253" s="3">
        <v>52</v>
      </c>
      <c r="F1253" s="3">
        <v>0.5</v>
      </c>
      <c r="G1253" s="5">
        <v>0.4</v>
      </c>
      <c r="H1253" s="3">
        <v>0.9</v>
      </c>
      <c r="I1253" s="3">
        <v>1.55139</v>
      </c>
      <c r="J1253" s="12">
        <f t="shared" si="19"/>
        <v>1.8208333333333331</v>
      </c>
    </row>
    <row r="1254" spans="1:10">
      <c r="A1254" s="4">
        <v>43790.166666666664</v>
      </c>
      <c r="B1254">
        <v>43790</v>
      </c>
      <c r="C1254" s="3">
        <v>0.16666666666666666</v>
      </c>
      <c r="D1254" s="3">
        <v>4</v>
      </c>
      <c r="E1254" s="3">
        <v>52</v>
      </c>
      <c r="F1254" s="3">
        <v>1.5</v>
      </c>
      <c r="G1254" s="5">
        <v>0.8</v>
      </c>
      <c r="H1254" s="3">
        <v>2.2999999999999998</v>
      </c>
      <c r="I1254" s="3">
        <v>1.55139</v>
      </c>
      <c r="J1254" s="12">
        <f t="shared" si="19"/>
        <v>1.7999999999999998</v>
      </c>
    </row>
    <row r="1255" spans="1:10">
      <c r="A1255" s="4">
        <v>43790.208333333336</v>
      </c>
      <c r="B1255">
        <v>43790</v>
      </c>
      <c r="C1255" s="3">
        <v>0.20833333333333334</v>
      </c>
      <c r="D1255" s="3">
        <v>5</v>
      </c>
      <c r="E1255" s="3">
        <v>52</v>
      </c>
      <c r="F1255" s="3">
        <v>0.2</v>
      </c>
      <c r="G1255" s="5">
        <v>0.6</v>
      </c>
      <c r="H1255" s="3">
        <v>0.8</v>
      </c>
      <c r="I1255" s="3">
        <v>1.55139</v>
      </c>
      <c r="J1255" s="12">
        <f t="shared" si="19"/>
        <v>1.7291666666666667</v>
      </c>
    </row>
    <row r="1256" spans="1:10">
      <c r="A1256" s="4">
        <v>43790.25</v>
      </c>
      <c r="B1256">
        <v>43790</v>
      </c>
      <c r="C1256" s="3">
        <v>0.25</v>
      </c>
      <c r="D1256" s="3">
        <v>6</v>
      </c>
      <c r="E1256" s="3">
        <v>52</v>
      </c>
      <c r="F1256" s="3">
        <v>0.5</v>
      </c>
      <c r="G1256" s="5">
        <v>1.3</v>
      </c>
      <c r="H1256" s="3">
        <v>1.8</v>
      </c>
      <c r="I1256" s="3">
        <v>1.55139</v>
      </c>
      <c r="J1256" s="12">
        <f t="shared" si="19"/>
        <v>1.7625</v>
      </c>
    </row>
    <row r="1257" spans="1:10">
      <c r="A1257" s="4">
        <v>43790.291666666664</v>
      </c>
      <c r="B1257">
        <v>43790</v>
      </c>
      <c r="C1257" s="3">
        <v>0.29166666666666669</v>
      </c>
      <c r="D1257" s="3">
        <v>7</v>
      </c>
      <c r="E1257" s="3">
        <v>52</v>
      </c>
      <c r="F1257" s="3">
        <v>2.7</v>
      </c>
      <c r="G1257" s="5">
        <v>0.9</v>
      </c>
      <c r="H1257" s="3">
        <v>3.6</v>
      </c>
      <c r="I1257" s="3">
        <v>1.55139</v>
      </c>
      <c r="J1257" s="12">
        <f t="shared" si="19"/>
        <v>1.7666666666666666</v>
      </c>
    </row>
    <row r="1258" spans="1:10">
      <c r="A1258" s="4">
        <v>43790.333333333336</v>
      </c>
      <c r="B1258">
        <v>43790</v>
      </c>
      <c r="C1258" s="3">
        <v>0.33333333333333331</v>
      </c>
      <c r="D1258" s="3">
        <v>8</v>
      </c>
      <c r="E1258" s="3">
        <v>52</v>
      </c>
      <c r="F1258" s="3">
        <v>0.2</v>
      </c>
      <c r="G1258" s="5">
        <v>0.2</v>
      </c>
      <c r="H1258" s="3">
        <v>0.4</v>
      </c>
      <c r="I1258" s="3">
        <v>1.55139</v>
      </c>
      <c r="J1258" s="12">
        <f t="shared" si="19"/>
        <v>1.8125</v>
      </c>
    </row>
    <row r="1259" spans="1:10">
      <c r="A1259" s="4">
        <v>43790.375</v>
      </c>
      <c r="B1259">
        <v>43790</v>
      </c>
      <c r="C1259" s="3">
        <v>0.375</v>
      </c>
      <c r="D1259" s="3">
        <v>9</v>
      </c>
      <c r="E1259" s="3">
        <v>52</v>
      </c>
      <c r="F1259" s="3">
        <v>0.3</v>
      </c>
      <c r="G1259" s="5">
        <v>0.2</v>
      </c>
      <c r="H1259" s="3">
        <v>0.5</v>
      </c>
      <c r="I1259" s="3">
        <v>1.55139</v>
      </c>
      <c r="J1259" s="12">
        <f t="shared" si="19"/>
        <v>1.8374999999999997</v>
      </c>
    </row>
    <row r="1260" spans="1:10">
      <c r="A1260" s="4">
        <v>43790.416666666664</v>
      </c>
      <c r="B1260">
        <v>43790</v>
      </c>
      <c r="C1260" s="3">
        <v>0.41666666666666669</v>
      </c>
      <c r="D1260" s="3">
        <v>10</v>
      </c>
      <c r="E1260" s="3">
        <v>52</v>
      </c>
      <c r="F1260" s="3">
        <v>0.2</v>
      </c>
      <c r="G1260" s="5">
        <v>0.2</v>
      </c>
      <c r="H1260" s="3">
        <v>0.4</v>
      </c>
      <c r="I1260" s="3">
        <v>1.55139</v>
      </c>
      <c r="J1260" s="12">
        <f t="shared" si="19"/>
        <v>1.8374999999999997</v>
      </c>
    </row>
    <row r="1261" spans="1:10">
      <c r="A1261" s="4">
        <v>43790.458333333336</v>
      </c>
      <c r="B1261">
        <v>43790</v>
      </c>
      <c r="C1261" s="3">
        <v>0.45833333333333331</v>
      </c>
      <c r="D1261" s="3">
        <v>11</v>
      </c>
      <c r="E1261" s="3">
        <v>52</v>
      </c>
      <c r="F1261" s="3">
        <v>0.4</v>
      </c>
      <c r="G1261" s="5">
        <v>0.2</v>
      </c>
      <c r="H1261" s="3">
        <v>0.60000000000000009</v>
      </c>
      <c r="I1261" s="3">
        <v>1.55139</v>
      </c>
      <c r="J1261" s="12">
        <f t="shared" si="19"/>
        <v>1.8374999999999997</v>
      </c>
    </row>
    <row r="1262" spans="1:10">
      <c r="A1262" s="4">
        <v>43790.5</v>
      </c>
      <c r="B1262">
        <v>43790</v>
      </c>
      <c r="C1262" s="3">
        <v>0.5</v>
      </c>
      <c r="D1262" s="3">
        <v>12</v>
      </c>
      <c r="E1262" s="3">
        <v>52</v>
      </c>
      <c r="F1262" s="3">
        <v>1.3</v>
      </c>
      <c r="G1262" s="5">
        <v>0.2</v>
      </c>
      <c r="H1262" s="3">
        <v>1.5</v>
      </c>
      <c r="I1262" s="3">
        <v>1.55139</v>
      </c>
      <c r="J1262" s="12">
        <f t="shared" si="19"/>
        <v>1.8291666666666664</v>
      </c>
    </row>
    <row r="1263" spans="1:10">
      <c r="A1263" s="4">
        <v>43790.541666666664</v>
      </c>
      <c r="B1263">
        <v>43790</v>
      </c>
      <c r="C1263" s="3">
        <v>0.54166666666666663</v>
      </c>
      <c r="D1263" s="3">
        <v>13</v>
      </c>
      <c r="E1263" s="3">
        <v>52</v>
      </c>
      <c r="F1263" s="3">
        <v>0.3</v>
      </c>
      <c r="G1263" s="5">
        <v>0.4</v>
      </c>
      <c r="H1263" s="3">
        <v>0.7</v>
      </c>
      <c r="I1263" s="3">
        <v>1.55139</v>
      </c>
      <c r="J1263" s="12">
        <f t="shared" si="19"/>
        <v>1.8666666666666663</v>
      </c>
    </row>
    <row r="1264" spans="1:10">
      <c r="A1264" s="4">
        <v>43790.583333333336</v>
      </c>
      <c r="B1264">
        <v>43790</v>
      </c>
      <c r="C1264" s="3">
        <v>0.58333333333333337</v>
      </c>
      <c r="D1264" s="3">
        <v>14</v>
      </c>
      <c r="E1264" s="3">
        <v>52</v>
      </c>
      <c r="F1264" s="3">
        <v>0.2</v>
      </c>
      <c r="G1264" s="5">
        <v>0.3</v>
      </c>
      <c r="H1264" s="3">
        <v>0.5</v>
      </c>
      <c r="I1264" s="3">
        <v>1.55139</v>
      </c>
      <c r="J1264" s="12">
        <f t="shared" si="19"/>
        <v>1.9041666666666666</v>
      </c>
    </row>
    <row r="1265" spans="1:10">
      <c r="A1265" s="4">
        <v>43790.625</v>
      </c>
      <c r="B1265">
        <v>43790</v>
      </c>
      <c r="C1265" s="3">
        <v>0.625</v>
      </c>
      <c r="D1265" s="3">
        <v>15</v>
      </c>
      <c r="E1265" s="3">
        <v>52</v>
      </c>
      <c r="F1265" s="3">
        <v>0.2</v>
      </c>
      <c r="G1265" s="5">
        <v>0.9</v>
      </c>
      <c r="H1265" s="3">
        <v>1.1000000000000001</v>
      </c>
      <c r="I1265" s="3">
        <v>1.55139</v>
      </c>
      <c r="J1265" s="12">
        <f t="shared" si="19"/>
        <v>2.0291666666666663</v>
      </c>
    </row>
    <row r="1266" spans="1:10">
      <c r="A1266" s="4">
        <v>43790.666666666664</v>
      </c>
      <c r="B1266">
        <v>43790</v>
      </c>
      <c r="C1266" s="3">
        <v>0.66666666666666663</v>
      </c>
      <c r="D1266" s="3">
        <v>16</v>
      </c>
      <c r="E1266" s="3">
        <v>52</v>
      </c>
      <c r="F1266" s="3">
        <v>1.5</v>
      </c>
      <c r="G1266" s="5">
        <v>1.1000000000000001</v>
      </c>
      <c r="H1266" s="3">
        <v>2.6</v>
      </c>
      <c r="I1266" s="3">
        <v>1.55139</v>
      </c>
      <c r="J1266" s="12">
        <f t="shared" si="19"/>
        <v>2.1208333333333331</v>
      </c>
    </row>
    <row r="1267" spans="1:10">
      <c r="A1267" s="4">
        <v>43790.708333333336</v>
      </c>
      <c r="B1267">
        <v>43790</v>
      </c>
      <c r="C1267" s="3">
        <v>0.70833333333333337</v>
      </c>
      <c r="D1267" s="3">
        <v>17</v>
      </c>
      <c r="E1267" s="3">
        <v>52</v>
      </c>
      <c r="F1267" s="3">
        <v>1.1000000000000001</v>
      </c>
      <c r="G1267" s="5">
        <v>2.8</v>
      </c>
      <c r="H1267" s="3">
        <v>3.9</v>
      </c>
      <c r="I1267" s="3">
        <v>1.55139</v>
      </c>
      <c r="J1267" s="12">
        <f t="shared" si="19"/>
        <v>2.129166666666666</v>
      </c>
    </row>
    <row r="1268" spans="1:10">
      <c r="A1268" s="4">
        <v>43790.75</v>
      </c>
      <c r="B1268">
        <v>43790</v>
      </c>
      <c r="C1268" s="3">
        <v>0.75</v>
      </c>
      <c r="D1268" s="3">
        <v>18</v>
      </c>
      <c r="E1268" s="3">
        <v>52</v>
      </c>
      <c r="F1268" s="3">
        <v>2</v>
      </c>
      <c r="G1268" s="5">
        <v>1.7</v>
      </c>
      <c r="H1268" s="3">
        <v>3.7</v>
      </c>
      <c r="I1268" s="3">
        <v>1.55139</v>
      </c>
      <c r="J1268" s="12">
        <f t="shared" si="19"/>
        <v>2.0791666666666662</v>
      </c>
    </row>
    <row r="1269" spans="1:10">
      <c r="A1269" s="4">
        <v>43790.791666666664</v>
      </c>
      <c r="B1269">
        <v>43790</v>
      </c>
      <c r="C1269" s="3">
        <v>0.79166666666666663</v>
      </c>
      <c r="D1269" s="3">
        <v>19</v>
      </c>
      <c r="E1269" s="3">
        <v>52</v>
      </c>
      <c r="F1269" s="3">
        <v>0.6</v>
      </c>
      <c r="G1269" s="5">
        <v>3.9</v>
      </c>
      <c r="H1269" s="3">
        <v>4.5</v>
      </c>
      <c r="I1269" s="3">
        <v>1.55139</v>
      </c>
      <c r="J1269" s="12">
        <f t="shared" si="19"/>
        <v>2.0124999999999997</v>
      </c>
    </row>
    <row r="1270" spans="1:10">
      <c r="A1270" s="4">
        <v>43790.833333333336</v>
      </c>
      <c r="B1270">
        <v>43790</v>
      </c>
      <c r="C1270" s="3">
        <v>0.83333333333333337</v>
      </c>
      <c r="D1270" s="3">
        <v>20</v>
      </c>
      <c r="E1270" s="3">
        <v>52</v>
      </c>
      <c r="F1270" s="3">
        <v>2.2999999999999998</v>
      </c>
      <c r="G1270" s="5">
        <v>2.2000000000000002</v>
      </c>
      <c r="H1270" s="3">
        <v>4.5</v>
      </c>
      <c r="I1270" s="3">
        <v>1.55139</v>
      </c>
      <c r="J1270" s="12">
        <f t="shared" si="19"/>
        <v>1.8458333333333332</v>
      </c>
    </row>
    <row r="1271" spans="1:10">
      <c r="A1271" s="4">
        <v>43790.875</v>
      </c>
      <c r="B1271">
        <v>43790</v>
      </c>
      <c r="C1271" s="3">
        <v>0.875</v>
      </c>
      <c r="D1271" s="3">
        <v>21</v>
      </c>
      <c r="E1271" s="3">
        <v>52</v>
      </c>
      <c r="F1271" s="3">
        <v>1.2</v>
      </c>
      <c r="G1271" s="5">
        <v>0.7</v>
      </c>
      <c r="H1271" s="3">
        <v>1.9</v>
      </c>
      <c r="I1271" s="3">
        <v>1.55139</v>
      </c>
      <c r="J1271" s="12">
        <f t="shared" si="19"/>
        <v>1.7166666666666668</v>
      </c>
    </row>
    <row r="1272" spans="1:10">
      <c r="A1272" s="4">
        <v>43790.916666666664</v>
      </c>
      <c r="B1272">
        <v>43790</v>
      </c>
      <c r="C1272" s="3">
        <v>0.91666666666666663</v>
      </c>
      <c r="D1272" s="3">
        <v>22</v>
      </c>
      <c r="E1272" s="3">
        <v>52</v>
      </c>
      <c r="F1272" s="3">
        <v>1.5</v>
      </c>
      <c r="G1272" s="5">
        <v>0.7</v>
      </c>
      <c r="H1272" s="3">
        <v>2.2000000000000002</v>
      </c>
      <c r="I1272" s="3">
        <v>1.55139</v>
      </c>
      <c r="J1272" s="12">
        <f t="shared" si="19"/>
        <v>1.7375</v>
      </c>
    </row>
    <row r="1273" spans="1:10">
      <c r="A1273" s="4">
        <v>43790.958333333336</v>
      </c>
      <c r="B1273">
        <v>43790</v>
      </c>
      <c r="C1273" s="3">
        <v>0.95833333333333337</v>
      </c>
      <c r="D1273" s="3">
        <v>23</v>
      </c>
      <c r="E1273" s="3">
        <v>52</v>
      </c>
      <c r="F1273" s="3">
        <v>2.9</v>
      </c>
      <c r="G1273" s="5">
        <v>1.2</v>
      </c>
      <c r="H1273" s="3">
        <v>4.0999999999999996</v>
      </c>
      <c r="I1273" s="3">
        <v>1.55139</v>
      </c>
      <c r="J1273" s="12">
        <f t="shared" si="19"/>
        <v>1.7083333333333333</v>
      </c>
    </row>
    <row r="1274" spans="1:10">
      <c r="A1274" s="4">
        <v>43791</v>
      </c>
      <c r="B1274">
        <v>43791</v>
      </c>
      <c r="C1274" s="3">
        <v>0</v>
      </c>
      <c r="D1274" s="3">
        <v>0</v>
      </c>
      <c r="E1274" s="3">
        <v>53</v>
      </c>
      <c r="F1274" s="3">
        <v>0.2</v>
      </c>
      <c r="G1274" s="5">
        <v>0.2</v>
      </c>
      <c r="H1274" s="3">
        <v>0.4</v>
      </c>
      <c r="I1274" s="3">
        <v>1.55139</v>
      </c>
      <c r="J1274" s="12">
        <f t="shared" si="19"/>
        <v>1.5666666666666671</v>
      </c>
    </row>
    <row r="1275" spans="1:10">
      <c r="A1275" s="4">
        <v>43791.041666666664</v>
      </c>
      <c r="B1275">
        <v>43791</v>
      </c>
      <c r="C1275" s="3">
        <v>4.1666666666666664E-2</v>
      </c>
      <c r="D1275" s="3">
        <v>1</v>
      </c>
      <c r="E1275" s="3">
        <v>53</v>
      </c>
      <c r="F1275" s="3">
        <v>0.2</v>
      </c>
      <c r="G1275" s="5">
        <v>0.2</v>
      </c>
      <c r="H1275" s="3">
        <v>0.4</v>
      </c>
      <c r="I1275" s="3">
        <v>1.55139</v>
      </c>
      <c r="J1275" s="12">
        <f t="shared" si="19"/>
        <v>1.6166666666666669</v>
      </c>
    </row>
    <row r="1276" spans="1:10">
      <c r="A1276" s="4">
        <v>43791.083333333336</v>
      </c>
      <c r="B1276">
        <v>43791</v>
      </c>
      <c r="C1276" s="3">
        <v>8.3333333333333329E-2</v>
      </c>
      <c r="D1276" s="3">
        <v>2</v>
      </c>
      <c r="E1276" s="3">
        <v>53</v>
      </c>
      <c r="F1276" s="3">
        <v>0.2</v>
      </c>
      <c r="G1276" s="5">
        <v>0.2</v>
      </c>
      <c r="H1276" s="3">
        <v>0.4</v>
      </c>
      <c r="I1276" s="3">
        <v>1.55139</v>
      </c>
      <c r="J1276" s="12">
        <f t="shared" si="19"/>
        <v>1.6375000000000002</v>
      </c>
    </row>
    <row r="1277" spans="1:10">
      <c r="A1277" s="4">
        <v>43791.125</v>
      </c>
      <c r="B1277">
        <v>43791</v>
      </c>
      <c r="C1277" s="3">
        <v>0.125</v>
      </c>
      <c r="D1277" s="3">
        <v>3</v>
      </c>
      <c r="E1277" s="3">
        <v>53</v>
      </c>
      <c r="F1277" s="3">
        <v>0.2</v>
      </c>
      <c r="G1277" s="5">
        <v>0.2</v>
      </c>
      <c r="H1277" s="3">
        <v>0.4</v>
      </c>
      <c r="I1277" s="3">
        <v>1.55139</v>
      </c>
      <c r="J1277" s="12">
        <f t="shared" si="19"/>
        <v>1.675</v>
      </c>
    </row>
    <row r="1278" spans="1:10">
      <c r="A1278" s="4">
        <v>43791.166666666664</v>
      </c>
      <c r="B1278">
        <v>43791</v>
      </c>
      <c r="C1278" s="3">
        <v>0.16666666666666666</v>
      </c>
      <c r="D1278" s="3">
        <v>4</v>
      </c>
      <c r="E1278" s="3">
        <v>53</v>
      </c>
      <c r="F1278" s="3">
        <v>0.4</v>
      </c>
      <c r="G1278" s="5">
        <v>0.2</v>
      </c>
      <c r="H1278" s="3">
        <v>0.60000000000000009</v>
      </c>
      <c r="I1278" s="3">
        <v>1.55139</v>
      </c>
      <c r="J1278" s="12">
        <f t="shared" si="19"/>
        <v>1.7041666666666668</v>
      </c>
    </row>
    <row r="1279" spans="1:10">
      <c r="A1279" s="4">
        <v>43791.208333333336</v>
      </c>
      <c r="B1279">
        <v>43791</v>
      </c>
      <c r="C1279" s="3">
        <v>0.20833333333333334</v>
      </c>
      <c r="D1279" s="3">
        <v>5</v>
      </c>
      <c r="E1279" s="3">
        <v>53</v>
      </c>
      <c r="F1279" s="3">
        <v>0.5</v>
      </c>
      <c r="G1279" s="5">
        <v>1.1000000000000001</v>
      </c>
      <c r="H1279" s="3">
        <v>1.6</v>
      </c>
      <c r="I1279" s="3">
        <v>1.55139</v>
      </c>
      <c r="J1279" s="12">
        <f t="shared" si="19"/>
        <v>1.7416666666666669</v>
      </c>
    </row>
    <row r="1280" spans="1:10">
      <c r="A1280" s="4">
        <v>43791.25</v>
      </c>
      <c r="B1280">
        <v>43791</v>
      </c>
      <c r="C1280" s="3">
        <v>0.25</v>
      </c>
      <c r="D1280" s="3">
        <v>6</v>
      </c>
      <c r="E1280" s="3">
        <v>53</v>
      </c>
      <c r="F1280" s="3">
        <v>0.6</v>
      </c>
      <c r="G1280" s="5">
        <v>1.3</v>
      </c>
      <c r="H1280" s="3">
        <v>1.9</v>
      </c>
      <c r="I1280" s="3">
        <v>1.55139</v>
      </c>
      <c r="J1280" s="12">
        <f t="shared" si="19"/>
        <v>1.7374999999999998</v>
      </c>
    </row>
    <row r="1281" spans="1:10">
      <c r="A1281" s="4">
        <v>43791.291666666664</v>
      </c>
      <c r="B1281">
        <v>43791</v>
      </c>
      <c r="C1281" s="3">
        <v>0.29166666666666669</v>
      </c>
      <c r="D1281" s="3">
        <v>7</v>
      </c>
      <c r="E1281" s="3">
        <v>53</v>
      </c>
      <c r="F1281" s="3">
        <v>2</v>
      </c>
      <c r="G1281" s="5">
        <v>2.7</v>
      </c>
      <c r="H1281" s="3">
        <v>4.7</v>
      </c>
      <c r="I1281" s="3">
        <v>1.55139</v>
      </c>
      <c r="J1281" s="12">
        <f t="shared" si="19"/>
        <v>1.7249999999999999</v>
      </c>
    </row>
    <row r="1282" spans="1:10">
      <c r="A1282" s="4">
        <v>43791.333333333336</v>
      </c>
      <c r="B1282">
        <v>43791</v>
      </c>
      <c r="C1282" s="3">
        <v>0.33333333333333331</v>
      </c>
      <c r="D1282" s="3">
        <v>8</v>
      </c>
      <c r="E1282" s="3">
        <v>53</v>
      </c>
      <c r="F1282" s="3">
        <v>0.6</v>
      </c>
      <c r="G1282" s="5">
        <v>0.4</v>
      </c>
      <c r="H1282" s="3">
        <v>1</v>
      </c>
      <c r="I1282" s="3">
        <v>1.55139</v>
      </c>
      <c r="J1282" s="12">
        <f t="shared" ref="J1282:J1345" si="20">AVERAGE(H1282:H1305)</f>
        <v>1.6499999999999997</v>
      </c>
    </row>
    <row r="1283" spans="1:10">
      <c r="A1283" s="4">
        <v>43791.375</v>
      </c>
      <c r="B1283">
        <v>43791</v>
      </c>
      <c r="C1283" s="3">
        <v>0.375</v>
      </c>
      <c r="D1283" s="3">
        <v>9</v>
      </c>
      <c r="E1283" s="3">
        <v>53</v>
      </c>
      <c r="F1283" s="3">
        <v>0.3</v>
      </c>
      <c r="G1283" s="5">
        <v>0.2</v>
      </c>
      <c r="H1283" s="3">
        <v>0.5</v>
      </c>
      <c r="I1283" s="3">
        <v>1.55139</v>
      </c>
      <c r="J1283" s="12">
        <f t="shared" si="20"/>
        <v>1.6375000000000002</v>
      </c>
    </row>
    <row r="1284" spans="1:10">
      <c r="A1284" s="4">
        <v>43791.416666666664</v>
      </c>
      <c r="B1284">
        <v>43791</v>
      </c>
      <c r="C1284" s="3">
        <v>0.41666666666666669</v>
      </c>
      <c r="D1284" s="3">
        <v>10</v>
      </c>
      <c r="E1284" s="3">
        <v>53</v>
      </c>
      <c r="F1284" s="3">
        <v>0.2</v>
      </c>
      <c r="G1284" s="5">
        <v>0.2</v>
      </c>
      <c r="H1284" s="3">
        <v>0.4</v>
      </c>
      <c r="I1284" s="3">
        <v>1.55139</v>
      </c>
      <c r="J1284" s="12">
        <f t="shared" si="20"/>
        <v>1.7125000000000001</v>
      </c>
    </row>
    <row r="1285" spans="1:10">
      <c r="A1285" s="4">
        <v>43791.458333333336</v>
      </c>
      <c r="B1285">
        <v>43791</v>
      </c>
      <c r="C1285" s="3">
        <v>0.45833333333333331</v>
      </c>
      <c r="D1285" s="3">
        <v>11</v>
      </c>
      <c r="E1285" s="3">
        <v>53</v>
      </c>
      <c r="F1285" s="3">
        <v>0.2</v>
      </c>
      <c r="G1285" s="5">
        <v>0.2</v>
      </c>
      <c r="H1285" s="3">
        <v>0.4</v>
      </c>
      <c r="I1285" s="3">
        <v>1.55139</v>
      </c>
      <c r="J1285" s="12">
        <f t="shared" si="20"/>
        <v>1.7250000000000003</v>
      </c>
    </row>
    <row r="1286" spans="1:10">
      <c r="A1286" s="4">
        <v>43791.5</v>
      </c>
      <c r="B1286">
        <v>43791</v>
      </c>
      <c r="C1286" s="3">
        <v>0.5</v>
      </c>
      <c r="D1286" s="3">
        <v>12</v>
      </c>
      <c r="E1286" s="3">
        <v>53</v>
      </c>
      <c r="F1286" s="3">
        <v>0.4</v>
      </c>
      <c r="G1286" s="5">
        <v>2</v>
      </c>
      <c r="H1286" s="3">
        <v>2.4</v>
      </c>
      <c r="I1286" s="3">
        <v>1.55139</v>
      </c>
      <c r="J1286" s="12">
        <f t="shared" si="20"/>
        <v>1.7333333333333334</v>
      </c>
    </row>
    <row r="1287" spans="1:10">
      <c r="A1287" s="4">
        <v>43791.541666666664</v>
      </c>
      <c r="B1287">
        <v>43791</v>
      </c>
      <c r="C1287" s="3">
        <v>0.54166666666666663</v>
      </c>
      <c r="D1287" s="3">
        <v>13</v>
      </c>
      <c r="E1287" s="3">
        <v>53</v>
      </c>
      <c r="F1287" s="3">
        <v>1.2</v>
      </c>
      <c r="G1287" s="5">
        <v>0.4</v>
      </c>
      <c r="H1287" s="3">
        <v>1.6</v>
      </c>
      <c r="I1287" s="3">
        <v>1.55139</v>
      </c>
      <c r="J1287" s="12">
        <f t="shared" si="20"/>
        <v>1.6625000000000003</v>
      </c>
    </row>
    <row r="1288" spans="1:10">
      <c r="A1288" s="4">
        <v>43791.583333333336</v>
      </c>
      <c r="B1288">
        <v>43791</v>
      </c>
      <c r="C1288" s="3">
        <v>0.58333333333333337</v>
      </c>
      <c r="D1288" s="3">
        <v>14</v>
      </c>
      <c r="E1288" s="3">
        <v>53</v>
      </c>
      <c r="F1288" s="3">
        <v>1.5</v>
      </c>
      <c r="G1288" s="5">
        <v>2</v>
      </c>
      <c r="H1288" s="3">
        <v>3.5</v>
      </c>
      <c r="I1288" s="3">
        <v>1.55139</v>
      </c>
      <c r="J1288" s="12">
        <f t="shared" si="20"/>
        <v>1.7833333333333339</v>
      </c>
    </row>
    <row r="1289" spans="1:10">
      <c r="A1289" s="4">
        <v>43791.625</v>
      </c>
      <c r="B1289">
        <v>43791</v>
      </c>
      <c r="C1289" s="3">
        <v>0.625</v>
      </c>
      <c r="D1289" s="3">
        <v>15</v>
      </c>
      <c r="E1289" s="3">
        <v>53</v>
      </c>
      <c r="F1289" s="3">
        <v>0.8</v>
      </c>
      <c r="G1289" s="5">
        <v>2.5</v>
      </c>
      <c r="H1289" s="3">
        <v>3.3</v>
      </c>
      <c r="I1289" s="3">
        <v>1.55139</v>
      </c>
      <c r="J1289" s="12">
        <f t="shared" si="20"/>
        <v>1.6916666666666671</v>
      </c>
    </row>
    <row r="1290" spans="1:10">
      <c r="A1290" s="4">
        <v>43791.666666666664</v>
      </c>
      <c r="B1290">
        <v>43791</v>
      </c>
      <c r="C1290" s="3">
        <v>0.66666666666666663</v>
      </c>
      <c r="D1290" s="3">
        <v>16</v>
      </c>
      <c r="E1290" s="3">
        <v>53</v>
      </c>
      <c r="F1290" s="3">
        <v>1.3</v>
      </c>
      <c r="G1290" s="5">
        <v>1.5</v>
      </c>
      <c r="H1290" s="3">
        <v>2.8</v>
      </c>
      <c r="I1290" s="3">
        <v>1.55139</v>
      </c>
      <c r="J1290" s="12">
        <f t="shared" si="20"/>
        <v>1.6124999999999998</v>
      </c>
    </row>
    <row r="1291" spans="1:10">
      <c r="A1291" s="4">
        <v>43791.708333333336</v>
      </c>
      <c r="B1291">
        <v>43791</v>
      </c>
      <c r="C1291" s="3">
        <v>0.70833333333333337</v>
      </c>
      <c r="D1291" s="3">
        <v>17</v>
      </c>
      <c r="E1291" s="3">
        <v>53</v>
      </c>
      <c r="F1291" s="3">
        <v>0.8</v>
      </c>
      <c r="G1291" s="5">
        <v>1.9</v>
      </c>
      <c r="H1291" s="3">
        <v>2.7</v>
      </c>
      <c r="I1291" s="3">
        <v>1.55139</v>
      </c>
      <c r="J1291" s="12">
        <f t="shared" si="20"/>
        <v>1.5541666666666665</v>
      </c>
    </row>
    <row r="1292" spans="1:10">
      <c r="A1292" s="4">
        <v>43791.75</v>
      </c>
      <c r="B1292">
        <v>43791</v>
      </c>
      <c r="C1292" s="3">
        <v>0.75</v>
      </c>
      <c r="D1292" s="3">
        <v>18</v>
      </c>
      <c r="E1292" s="3">
        <v>53</v>
      </c>
      <c r="F1292" s="3">
        <v>1.8</v>
      </c>
      <c r="G1292" s="5">
        <v>0.3</v>
      </c>
      <c r="H1292" s="3">
        <v>2.1</v>
      </c>
      <c r="I1292" s="3">
        <v>1.55139</v>
      </c>
      <c r="J1292" s="12">
        <f t="shared" si="20"/>
        <v>1.7</v>
      </c>
    </row>
    <row r="1293" spans="1:10">
      <c r="A1293" s="4">
        <v>43791.791666666664</v>
      </c>
      <c r="B1293">
        <v>43791</v>
      </c>
      <c r="C1293" s="3">
        <v>0.79166666666666663</v>
      </c>
      <c r="D1293" s="3">
        <v>19</v>
      </c>
      <c r="E1293" s="3">
        <v>53</v>
      </c>
      <c r="F1293" s="3">
        <v>0.2</v>
      </c>
      <c r="G1293" s="5">
        <v>0.3</v>
      </c>
      <c r="H1293" s="3">
        <v>0.5</v>
      </c>
      <c r="I1293" s="3">
        <v>1.55139</v>
      </c>
      <c r="J1293" s="12">
        <f t="shared" si="20"/>
        <v>1.7333333333333334</v>
      </c>
    </row>
    <row r="1294" spans="1:10">
      <c r="A1294" s="4">
        <v>43791.833333333336</v>
      </c>
      <c r="B1294">
        <v>43791</v>
      </c>
      <c r="C1294" s="3">
        <v>0.83333333333333337</v>
      </c>
      <c r="D1294" s="3">
        <v>20</v>
      </c>
      <c r="E1294" s="3">
        <v>53</v>
      </c>
      <c r="F1294" s="3">
        <v>0.7</v>
      </c>
      <c r="G1294" s="5">
        <v>0.7</v>
      </c>
      <c r="H1294" s="3">
        <v>1.4</v>
      </c>
      <c r="I1294" s="3">
        <v>1.55139</v>
      </c>
      <c r="J1294" s="12">
        <f t="shared" si="20"/>
        <v>1.825</v>
      </c>
    </row>
    <row r="1295" spans="1:10">
      <c r="A1295" s="4">
        <v>43791.875</v>
      </c>
      <c r="B1295">
        <v>43791</v>
      </c>
      <c r="C1295" s="3">
        <v>0.875</v>
      </c>
      <c r="D1295" s="3">
        <v>21</v>
      </c>
      <c r="E1295" s="3">
        <v>53</v>
      </c>
      <c r="F1295" s="3">
        <v>0.6</v>
      </c>
      <c r="G1295" s="5">
        <v>1.8</v>
      </c>
      <c r="H1295" s="3">
        <v>2.4</v>
      </c>
      <c r="I1295" s="3">
        <v>1.55139</v>
      </c>
      <c r="J1295" s="12">
        <f t="shared" si="20"/>
        <v>1.8375000000000001</v>
      </c>
    </row>
    <row r="1296" spans="1:10">
      <c r="A1296" s="4">
        <v>43791.916666666664</v>
      </c>
      <c r="B1296">
        <v>43791</v>
      </c>
      <c r="C1296" s="3">
        <v>0.91666666666666663</v>
      </c>
      <c r="D1296" s="3">
        <v>22</v>
      </c>
      <c r="E1296" s="3">
        <v>53</v>
      </c>
      <c r="F1296" s="3">
        <v>0.9</v>
      </c>
      <c r="G1296" s="5">
        <v>0.6</v>
      </c>
      <c r="H1296" s="3">
        <v>1.5</v>
      </c>
      <c r="I1296" s="3">
        <v>1.55139</v>
      </c>
      <c r="J1296" s="12">
        <f t="shared" si="20"/>
        <v>1.8666666666666665</v>
      </c>
    </row>
    <row r="1297" spans="1:10">
      <c r="A1297" s="4">
        <v>43791.958333333336</v>
      </c>
      <c r="B1297">
        <v>43791</v>
      </c>
      <c r="C1297" s="3">
        <v>0.95833333333333337</v>
      </c>
      <c r="D1297" s="3">
        <v>23</v>
      </c>
      <c r="E1297" s="3">
        <v>53</v>
      </c>
      <c r="F1297" s="3">
        <v>0.4</v>
      </c>
      <c r="G1297" s="5">
        <v>0.3</v>
      </c>
      <c r="H1297" s="3">
        <v>0.7</v>
      </c>
      <c r="I1297" s="3">
        <v>1.55139</v>
      </c>
      <c r="J1297" s="12">
        <f t="shared" si="20"/>
        <v>1.8791666666666664</v>
      </c>
    </row>
    <row r="1298" spans="1:10">
      <c r="A1298" s="4">
        <v>43792</v>
      </c>
      <c r="B1298">
        <v>43792</v>
      </c>
      <c r="C1298" s="3">
        <v>0</v>
      </c>
      <c r="D1298" s="3">
        <v>0</v>
      </c>
      <c r="E1298" s="3">
        <v>54</v>
      </c>
      <c r="F1298" s="3">
        <v>1.4</v>
      </c>
      <c r="G1298" s="5">
        <v>0.2</v>
      </c>
      <c r="H1298" s="3">
        <v>1.5999999999999999</v>
      </c>
      <c r="I1298" s="3">
        <v>1.55139</v>
      </c>
      <c r="J1298" s="12">
        <f t="shared" si="20"/>
        <v>1.875</v>
      </c>
    </row>
    <row r="1299" spans="1:10">
      <c r="A1299" s="4">
        <v>43792.041666666664</v>
      </c>
      <c r="B1299">
        <v>43792</v>
      </c>
      <c r="C1299" s="3">
        <v>4.1666666666666664E-2</v>
      </c>
      <c r="D1299" s="3">
        <v>1</v>
      </c>
      <c r="E1299" s="3">
        <v>54</v>
      </c>
      <c r="F1299" s="3">
        <v>0.3</v>
      </c>
      <c r="G1299" s="5">
        <v>0.6</v>
      </c>
      <c r="H1299" s="3">
        <v>0.89999999999999991</v>
      </c>
      <c r="I1299" s="3">
        <v>1.55139</v>
      </c>
      <c r="J1299" s="12">
        <f t="shared" si="20"/>
        <v>1.8291666666666666</v>
      </c>
    </row>
    <row r="1300" spans="1:10">
      <c r="A1300" s="4">
        <v>43792.083333333336</v>
      </c>
      <c r="B1300">
        <v>43792</v>
      </c>
      <c r="C1300" s="3">
        <v>8.3333333333333329E-2</v>
      </c>
      <c r="D1300" s="3">
        <v>2</v>
      </c>
      <c r="E1300" s="3">
        <v>54</v>
      </c>
      <c r="F1300" s="3">
        <v>0.6</v>
      </c>
      <c r="G1300" s="5">
        <v>0.7</v>
      </c>
      <c r="H1300" s="3">
        <v>1.2999999999999998</v>
      </c>
      <c r="I1300" s="3">
        <v>1.55139</v>
      </c>
      <c r="J1300" s="12">
        <f t="shared" si="20"/>
        <v>1.825</v>
      </c>
    </row>
    <row r="1301" spans="1:10">
      <c r="A1301" s="4">
        <v>43792.125</v>
      </c>
      <c r="B1301">
        <v>43792</v>
      </c>
      <c r="C1301" s="3">
        <v>0.125</v>
      </c>
      <c r="D1301" s="3">
        <v>3</v>
      </c>
      <c r="E1301" s="3">
        <v>54</v>
      </c>
      <c r="F1301" s="3">
        <v>0.5</v>
      </c>
      <c r="G1301" s="5">
        <v>0.6</v>
      </c>
      <c r="H1301" s="3">
        <v>1.1000000000000001</v>
      </c>
      <c r="I1301" s="3">
        <v>1.55139</v>
      </c>
      <c r="J1301" s="12">
        <f t="shared" si="20"/>
        <v>1.8208333333333331</v>
      </c>
    </row>
    <row r="1302" spans="1:10">
      <c r="A1302" s="4">
        <v>43792.166666666664</v>
      </c>
      <c r="B1302">
        <v>43792</v>
      </c>
      <c r="C1302" s="3">
        <v>0.16666666666666666</v>
      </c>
      <c r="D1302" s="3">
        <v>4</v>
      </c>
      <c r="E1302" s="3">
        <v>54</v>
      </c>
      <c r="F1302" s="3">
        <v>0.8</v>
      </c>
      <c r="G1302" s="5">
        <v>0.7</v>
      </c>
      <c r="H1302" s="3">
        <v>1.5</v>
      </c>
      <c r="I1302" s="3">
        <v>1.55139</v>
      </c>
      <c r="J1302" s="12">
        <f t="shared" si="20"/>
        <v>1.8250000000000002</v>
      </c>
    </row>
    <row r="1303" spans="1:10">
      <c r="A1303" s="4">
        <v>43792.208333333336</v>
      </c>
      <c r="B1303">
        <v>43792</v>
      </c>
      <c r="C1303" s="3">
        <v>0.20833333333333334</v>
      </c>
      <c r="D1303" s="3">
        <v>5</v>
      </c>
      <c r="E1303" s="3">
        <v>54</v>
      </c>
      <c r="F1303" s="3">
        <v>0.6</v>
      </c>
      <c r="G1303" s="5">
        <v>0.9</v>
      </c>
      <c r="H1303" s="3">
        <v>1.5</v>
      </c>
      <c r="I1303" s="3">
        <v>1.55139</v>
      </c>
      <c r="J1303" s="12">
        <f t="shared" si="20"/>
        <v>1.8208333333333331</v>
      </c>
    </row>
    <row r="1304" spans="1:10">
      <c r="A1304" s="4">
        <v>43792.25</v>
      </c>
      <c r="B1304">
        <v>43792</v>
      </c>
      <c r="C1304" s="3">
        <v>0.25</v>
      </c>
      <c r="D1304" s="3">
        <v>6</v>
      </c>
      <c r="E1304" s="3">
        <v>54</v>
      </c>
      <c r="F1304" s="3">
        <v>0.9</v>
      </c>
      <c r="G1304" s="5">
        <v>0.7</v>
      </c>
      <c r="H1304" s="3">
        <v>1.6</v>
      </c>
      <c r="I1304" s="3">
        <v>1.55139</v>
      </c>
      <c r="J1304" s="12">
        <f t="shared" si="20"/>
        <v>1.8208333333333331</v>
      </c>
    </row>
    <row r="1305" spans="1:10">
      <c r="A1305" s="4">
        <v>43792.291666666664</v>
      </c>
      <c r="B1305">
        <v>43792</v>
      </c>
      <c r="C1305" s="3">
        <v>0.29166666666666669</v>
      </c>
      <c r="D1305" s="3">
        <v>7</v>
      </c>
      <c r="E1305" s="3">
        <v>54</v>
      </c>
      <c r="F1305" s="3">
        <v>1.1000000000000001</v>
      </c>
      <c r="G1305" s="5">
        <v>1.8</v>
      </c>
      <c r="H1305" s="3">
        <v>2.9000000000000004</v>
      </c>
      <c r="I1305" s="3">
        <v>1.55139</v>
      </c>
      <c r="J1305" s="12">
        <f t="shared" si="20"/>
        <v>1.8791666666666664</v>
      </c>
    </row>
    <row r="1306" spans="1:10">
      <c r="A1306" s="4">
        <v>43792.333333333336</v>
      </c>
      <c r="B1306">
        <v>43792</v>
      </c>
      <c r="C1306" s="3">
        <v>0.33333333333333331</v>
      </c>
      <c r="D1306" s="3">
        <v>8</v>
      </c>
      <c r="E1306" s="3">
        <v>54</v>
      </c>
      <c r="F1306" s="3">
        <v>0.3</v>
      </c>
      <c r="G1306" s="5">
        <v>0.4</v>
      </c>
      <c r="H1306" s="3">
        <v>0.7</v>
      </c>
      <c r="I1306" s="3">
        <v>1.55139</v>
      </c>
      <c r="J1306" s="12">
        <f t="shared" si="20"/>
        <v>1.8541666666666667</v>
      </c>
    </row>
    <row r="1307" spans="1:10">
      <c r="A1307" s="4">
        <v>43792.375</v>
      </c>
      <c r="B1307">
        <v>43792</v>
      </c>
      <c r="C1307" s="3">
        <v>0.375</v>
      </c>
      <c r="D1307" s="3">
        <v>9</v>
      </c>
      <c r="E1307" s="3">
        <v>54</v>
      </c>
      <c r="F1307" s="3">
        <v>2</v>
      </c>
      <c r="G1307" s="5">
        <v>0.3</v>
      </c>
      <c r="H1307" s="3">
        <v>2.2999999999999998</v>
      </c>
      <c r="I1307" s="3">
        <v>1.55139</v>
      </c>
      <c r="J1307" s="12">
        <f t="shared" si="20"/>
        <v>1.9500000000000002</v>
      </c>
    </row>
    <row r="1308" spans="1:10">
      <c r="A1308" s="4">
        <v>43792.416666666664</v>
      </c>
      <c r="B1308">
        <v>43792</v>
      </c>
      <c r="C1308" s="3">
        <v>0.41666666666666669</v>
      </c>
      <c r="D1308" s="3">
        <v>10</v>
      </c>
      <c r="E1308" s="3">
        <v>54</v>
      </c>
      <c r="F1308" s="3">
        <v>0.4</v>
      </c>
      <c r="G1308" s="5">
        <v>0.3</v>
      </c>
      <c r="H1308" s="3">
        <v>0.7</v>
      </c>
      <c r="I1308" s="3">
        <v>1.55139</v>
      </c>
      <c r="J1308" s="12">
        <f t="shared" si="20"/>
        <v>1.9375</v>
      </c>
    </row>
    <row r="1309" spans="1:10">
      <c r="A1309" s="4">
        <v>43792.458333333336</v>
      </c>
      <c r="B1309">
        <v>43792</v>
      </c>
      <c r="C1309" s="3">
        <v>0.45833333333333331</v>
      </c>
      <c r="D1309" s="3">
        <v>11</v>
      </c>
      <c r="E1309" s="3">
        <v>54</v>
      </c>
      <c r="F1309" s="3">
        <v>0.3</v>
      </c>
      <c r="G1309" s="5">
        <v>0.3</v>
      </c>
      <c r="H1309" s="3">
        <v>0.6</v>
      </c>
      <c r="I1309" s="3">
        <v>1.55139</v>
      </c>
      <c r="J1309" s="12">
        <f t="shared" si="20"/>
        <v>1.9541666666666666</v>
      </c>
    </row>
    <row r="1310" spans="1:10">
      <c r="A1310" s="4">
        <v>43792.5</v>
      </c>
      <c r="B1310">
        <v>43792</v>
      </c>
      <c r="C1310" s="3">
        <v>0.5</v>
      </c>
      <c r="D1310" s="3">
        <v>12</v>
      </c>
      <c r="E1310" s="3">
        <v>54</v>
      </c>
      <c r="F1310" s="3">
        <v>0.4</v>
      </c>
      <c r="G1310" s="5">
        <v>0.3</v>
      </c>
      <c r="H1310" s="3">
        <v>0.7</v>
      </c>
      <c r="I1310" s="3">
        <v>1.55139</v>
      </c>
      <c r="J1310" s="12">
        <f t="shared" si="20"/>
        <v>2.0249999999999999</v>
      </c>
    </row>
    <row r="1311" spans="1:10">
      <c r="A1311" s="4">
        <v>43792.541666666664</v>
      </c>
      <c r="B1311">
        <v>43792</v>
      </c>
      <c r="C1311" s="3">
        <v>0.54166666666666663</v>
      </c>
      <c r="D1311" s="3">
        <v>13</v>
      </c>
      <c r="E1311" s="3">
        <v>54</v>
      </c>
      <c r="F1311" s="3">
        <v>1</v>
      </c>
      <c r="G1311" s="5">
        <v>3.5</v>
      </c>
      <c r="H1311" s="3">
        <v>4.5</v>
      </c>
      <c r="I1311" s="3">
        <v>1.55139</v>
      </c>
      <c r="J1311" s="12">
        <f t="shared" si="20"/>
        <v>2.0124999999999997</v>
      </c>
    </row>
    <row r="1312" spans="1:10">
      <c r="A1312" s="4">
        <v>43792.583333333336</v>
      </c>
      <c r="B1312">
        <v>43792</v>
      </c>
      <c r="C1312" s="3">
        <v>0.58333333333333337</v>
      </c>
      <c r="D1312" s="3">
        <v>14</v>
      </c>
      <c r="E1312" s="3">
        <v>54</v>
      </c>
      <c r="F1312" s="3">
        <v>0.9</v>
      </c>
      <c r="G1312" s="5">
        <v>0.4</v>
      </c>
      <c r="H1312" s="3">
        <v>1.3</v>
      </c>
      <c r="I1312" s="3">
        <v>1.55139</v>
      </c>
      <c r="J1312" s="12">
        <f t="shared" si="20"/>
        <v>1.8416666666666666</v>
      </c>
    </row>
    <row r="1313" spans="1:10">
      <c r="A1313" s="4">
        <v>43792.625</v>
      </c>
      <c r="B1313">
        <v>43792</v>
      </c>
      <c r="C1313" s="3">
        <v>0.625</v>
      </c>
      <c r="D1313" s="3">
        <v>15</v>
      </c>
      <c r="E1313" s="3">
        <v>54</v>
      </c>
      <c r="F1313" s="3">
        <v>0.7</v>
      </c>
      <c r="G1313" s="5">
        <v>0.7</v>
      </c>
      <c r="H1313" s="3">
        <v>1.4</v>
      </c>
      <c r="I1313" s="3">
        <v>1.55139</v>
      </c>
      <c r="J1313" s="12">
        <f t="shared" si="20"/>
        <v>1.8041666666666665</v>
      </c>
    </row>
    <row r="1314" spans="1:10">
      <c r="A1314" s="4">
        <v>43792.666666666664</v>
      </c>
      <c r="B1314">
        <v>43792</v>
      </c>
      <c r="C1314" s="3">
        <v>0.66666666666666663</v>
      </c>
      <c r="D1314" s="3">
        <v>16</v>
      </c>
      <c r="E1314" s="3">
        <v>54</v>
      </c>
      <c r="F1314" s="3">
        <v>0.7</v>
      </c>
      <c r="G1314" s="5">
        <v>0.7</v>
      </c>
      <c r="H1314" s="3">
        <v>1.4</v>
      </c>
      <c r="I1314" s="3">
        <v>1.55139</v>
      </c>
      <c r="J1314" s="12">
        <f t="shared" si="20"/>
        <v>1.7999999999999996</v>
      </c>
    </row>
    <row r="1315" spans="1:10">
      <c r="A1315" s="4">
        <v>43792.708333333336</v>
      </c>
      <c r="B1315">
        <v>43792</v>
      </c>
      <c r="C1315" s="3">
        <v>0.70833333333333337</v>
      </c>
      <c r="D1315" s="3">
        <v>17</v>
      </c>
      <c r="E1315" s="3">
        <v>54</v>
      </c>
      <c r="F1315" s="3">
        <v>4.0999999999999996</v>
      </c>
      <c r="G1315" s="5">
        <v>2.1</v>
      </c>
      <c r="H1315" s="3">
        <v>6.1999999999999993</v>
      </c>
      <c r="I1315" s="3">
        <v>1.55139</v>
      </c>
      <c r="J1315" s="12">
        <f t="shared" si="20"/>
        <v>1.875</v>
      </c>
    </row>
    <row r="1316" spans="1:10">
      <c r="A1316" s="4">
        <v>43792.75</v>
      </c>
      <c r="B1316">
        <v>43792</v>
      </c>
      <c r="C1316" s="3">
        <v>0.75</v>
      </c>
      <c r="D1316" s="3">
        <v>18</v>
      </c>
      <c r="E1316" s="3">
        <v>54</v>
      </c>
      <c r="F1316" s="3">
        <v>1.5</v>
      </c>
      <c r="G1316" s="5">
        <v>1.4</v>
      </c>
      <c r="H1316" s="3">
        <v>2.9</v>
      </c>
      <c r="I1316" s="3">
        <v>1.55139</v>
      </c>
      <c r="J1316" s="12">
        <f t="shared" si="20"/>
        <v>1.7916666666666667</v>
      </c>
    </row>
    <row r="1317" spans="1:10">
      <c r="A1317" s="4">
        <v>43792.791666666664</v>
      </c>
      <c r="B1317">
        <v>43792</v>
      </c>
      <c r="C1317" s="3">
        <v>0.79166666666666663</v>
      </c>
      <c r="D1317" s="3">
        <v>19</v>
      </c>
      <c r="E1317" s="3">
        <v>54</v>
      </c>
      <c r="F1317" s="3">
        <v>1.9</v>
      </c>
      <c r="G1317" s="5">
        <v>0.8</v>
      </c>
      <c r="H1317" s="3">
        <v>2.7</v>
      </c>
      <c r="I1317" s="3">
        <v>1.55139</v>
      </c>
      <c r="J1317" s="12">
        <f t="shared" si="20"/>
        <v>1.7333333333333334</v>
      </c>
    </row>
    <row r="1318" spans="1:10">
      <c r="A1318" s="4">
        <v>43792.833333333336</v>
      </c>
      <c r="B1318">
        <v>43792</v>
      </c>
      <c r="C1318" s="3">
        <v>0.83333333333333337</v>
      </c>
      <c r="D1318" s="3">
        <v>20</v>
      </c>
      <c r="E1318" s="3">
        <v>54</v>
      </c>
      <c r="F1318" s="3">
        <v>0.9</v>
      </c>
      <c r="G1318" s="5">
        <v>0.8</v>
      </c>
      <c r="H1318" s="3">
        <v>1.7000000000000002</v>
      </c>
      <c r="I1318" s="3">
        <v>1.55139</v>
      </c>
      <c r="J1318" s="12">
        <f t="shared" si="20"/>
        <v>1.6833333333333333</v>
      </c>
    </row>
    <row r="1319" spans="1:10">
      <c r="A1319" s="4">
        <v>43792.875</v>
      </c>
      <c r="B1319">
        <v>43792</v>
      </c>
      <c r="C1319" s="3">
        <v>0.875</v>
      </c>
      <c r="D1319" s="3">
        <v>21</v>
      </c>
      <c r="E1319" s="3">
        <v>54</v>
      </c>
      <c r="F1319" s="3">
        <v>2</v>
      </c>
      <c r="G1319" s="5">
        <v>1.1000000000000001</v>
      </c>
      <c r="H1319" s="3">
        <v>3.1</v>
      </c>
      <c r="I1319" s="3">
        <v>1.55139</v>
      </c>
      <c r="J1319" s="12">
        <f t="shared" si="20"/>
        <v>1.6749999999999998</v>
      </c>
    </row>
    <row r="1320" spans="1:10">
      <c r="A1320" s="4">
        <v>43792.916666666664</v>
      </c>
      <c r="B1320">
        <v>43792</v>
      </c>
      <c r="C1320" s="3">
        <v>0.91666666666666663</v>
      </c>
      <c r="D1320" s="3">
        <v>22</v>
      </c>
      <c r="E1320" s="3">
        <v>54</v>
      </c>
      <c r="F1320" s="3">
        <v>1</v>
      </c>
      <c r="G1320" s="5">
        <v>0.8</v>
      </c>
      <c r="H1320" s="3">
        <v>1.8</v>
      </c>
      <c r="I1320" s="3">
        <v>1.55139</v>
      </c>
      <c r="J1320" s="12">
        <f t="shared" si="20"/>
        <v>1.6666666666666667</v>
      </c>
    </row>
    <row r="1321" spans="1:10">
      <c r="A1321" s="4">
        <v>43792.958333333336</v>
      </c>
      <c r="B1321">
        <v>43792</v>
      </c>
      <c r="C1321" s="3">
        <v>0.95833333333333337</v>
      </c>
      <c r="D1321" s="3">
        <v>23</v>
      </c>
      <c r="E1321" s="3">
        <v>54</v>
      </c>
      <c r="F1321" s="3">
        <v>0.3</v>
      </c>
      <c r="G1321" s="5">
        <v>0.3</v>
      </c>
      <c r="H1321" s="3">
        <v>0.6</v>
      </c>
      <c r="I1321" s="3">
        <v>1.55139</v>
      </c>
      <c r="J1321" s="12">
        <f t="shared" si="20"/>
        <v>1.6666666666666663</v>
      </c>
    </row>
    <row r="1322" spans="1:10">
      <c r="A1322" s="4">
        <v>43793</v>
      </c>
      <c r="B1322">
        <v>43793</v>
      </c>
      <c r="C1322" s="3">
        <v>0</v>
      </c>
      <c r="D1322" s="3">
        <v>0</v>
      </c>
      <c r="E1322" s="3">
        <v>55</v>
      </c>
      <c r="F1322" s="3">
        <v>0.3</v>
      </c>
      <c r="G1322" s="5">
        <v>0.2</v>
      </c>
      <c r="H1322" s="3">
        <v>0.5</v>
      </c>
      <c r="I1322" s="3">
        <v>1.55139</v>
      </c>
      <c r="J1322" s="12">
        <f t="shared" si="20"/>
        <v>1.6666666666666663</v>
      </c>
    </row>
    <row r="1323" spans="1:10">
      <c r="A1323" s="4">
        <v>43793.041666666664</v>
      </c>
      <c r="B1323">
        <v>43793</v>
      </c>
      <c r="C1323" s="3">
        <v>4.1666666666666664E-2</v>
      </c>
      <c r="D1323" s="3">
        <v>1</v>
      </c>
      <c r="E1323" s="3">
        <v>55</v>
      </c>
      <c r="F1323" s="3">
        <v>0.3</v>
      </c>
      <c r="G1323" s="5">
        <v>0.5</v>
      </c>
      <c r="H1323" s="3">
        <v>0.8</v>
      </c>
      <c r="I1323" s="3">
        <v>1.55139</v>
      </c>
      <c r="J1323" s="12">
        <f t="shared" si="20"/>
        <v>1.6624999999999996</v>
      </c>
    </row>
    <row r="1324" spans="1:10">
      <c r="A1324" s="4">
        <v>43793.083333333336</v>
      </c>
      <c r="B1324">
        <v>43793</v>
      </c>
      <c r="C1324" s="3">
        <v>8.3333333333333329E-2</v>
      </c>
      <c r="D1324" s="3">
        <v>2</v>
      </c>
      <c r="E1324" s="3">
        <v>55</v>
      </c>
      <c r="F1324" s="3">
        <v>0.6</v>
      </c>
      <c r="G1324" s="5">
        <v>0.6</v>
      </c>
      <c r="H1324" s="3">
        <v>1.2</v>
      </c>
      <c r="I1324" s="3">
        <v>1.55139</v>
      </c>
      <c r="J1324" s="12">
        <f t="shared" si="20"/>
        <v>1.6791666666666665</v>
      </c>
    </row>
    <row r="1325" spans="1:10">
      <c r="A1325" s="4">
        <v>43793.125</v>
      </c>
      <c r="B1325">
        <v>43793</v>
      </c>
      <c r="C1325" s="3">
        <v>0.125</v>
      </c>
      <c r="D1325" s="3">
        <v>3</v>
      </c>
      <c r="E1325" s="3">
        <v>55</v>
      </c>
      <c r="F1325" s="3">
        <v>0.6</v>
      </c>
      <c r="G1325" s="5">
        <v>0.6</v>
      </c>
      <c r="H1325" s="3">
        <v>1.2</v>
      </c>
      <c r="I1325" s="3">
        <v>1.55139</v>
      </c>
      <c r="J1325" s="12">
        <f t="shared" si="20"/>
        <v>1.6833333333333327</v>
      </c>
    </row>
    <row r="1326" spans="1:10">
      <c r="A1326" s="4">
        <v>43793.166666666664</v>
      </c>
      <c r="B1326">
        <v>43793</v>
      </c>
      <c r="C1326" s="3">
        <v>0.16666666666666666</v>
      </c>
      <c r="D1326" s="3">
        <v>4</v>
      </c>
      <c r="E1326" s="3">
        <v>55</v>
      </c>
      <c r="F1326" s="3">
        <v>0.7</v>
      </c>
      <c r="G1326" s="5">
        <v>0.7</v>
      </c>
      <c r="H1326" s="3">
        <v>1.4</v>
      </c>
      <c r="I1326" s="3">
        <v>1.55139</v>
      </c>
      <c r="J1326" s="12">
        <f t="shared" si="20"/>
        <v>1.6916666666666662</v>
      </c>
    </row>
    <row r="1327" spans="1:10">
      <c r="A1327" s="4">
        <v>43793.208333333336</v>
      </c>
      <c r="B1327">
        <v>43793</v>
      </c>
      <c r="C1327" s="3">
        <v>0.20833333333333334</v>
      </c>
      <c r="D1327" s="3">
        <v>5</v>
      </c>
      <c r="E1327" s="3">
        <v>55</v>
      </c>
      <c r="F1327" s="3">
        <v>0.8</v>
      </c>
      <c r="G1327" s="5">
        <v>0.7</v>
      </c>
      <c r="H1327" s="3">
        <v>1.5</v>
      </c>
      <c r="I1327" s="3">
        <v>1.55139</v>
      </c>
      <c r="J1327" s="12">
        <f t="shared" si="20"/>
        <v>1.6874999999999998</v>
      </c>
    </row>
    <row r="1328" spans="1:10">
      <c r="A1328" s="4">
        <v>43793.25</v>
      </c>
      <c r="B1328">
        <v>43793</v>
      </c>
      <c r="C1328" s="3">
        <v>0.25</v>
      </c>
      <c r="D1328" s="3">
        <v>6</v>
      </c>
      <c r="E1328" s="3">
        <v>55</v>
      </c>
      <c r="F1328" s="3">
        <v>1.5</v>
      </c>
      <c r="G1328" s="5">
        <v>1.5</v>
      </c>
      <c r="H1328" s="3">
        <v>3</v>
      </c>
      <c r="I1328" s="3">
        <v>1.55139</v>
      </c>
      <c r="J1328" s="12">
        <f t="shared" si="20"/>
        <v>1.7541666666666664</v>
      </c>
    </row>
    <row r="1329" spans="1:10">
      <c r="A1329" s="4">
        <v>43793.291666666664</v>
      </c>
      <c r="B1329">
        <v>43793</v>
      </c>
      <c r="C1329" s="3">
        <v>0.29166666666666669</v>
      </c>
      <c r="D1329" s="3">
        <v>7</v>
      </c>
      <c r="E1329" s="3">
        <v>55</v>
      </c>
      <c r="F1329" s="3">
        <v>0.5</v>
      </c>
      <c r="G1329" s="5">
        <v>1.8</v>
      </c>
      <c r="H1329" s="3">
        <v>2.2999999999999998</v>
      </c>
      <c r="I1329" s="3">
        <v>1.55139</v>
      </c>
      <c r="J1329" s="12">
        <f t="shared" si="20"/>
        <v>1.7666666666666664</v>
      </c>
    </row>
    <row r="1330" spans="1:10">
      <c r="A1330" s="4">
        <v>43793.333333333336</v>
      </c>
      <c r="B1330">
        <v>43793</v>
      </c>
      <c r="C1330" s="3">
        <v>0.33333333333333331</v>
      </c>
      <c r="D1330" s="3">
        <v>8</v>
      </c>
      <c r="E1330" s="3">
        <v>55</v>
      </c>
      <c r="F1330" s="3">
        <v>1.5</v>
      </c>
      <c r="G1330" s="5">
        <v>1.5</v>
      </c>
      <c r="H1330" s="3">
        <v>3</v>
      </c>
      <c r="I1330" s="3">
        <v>1.55139</v>
      </c>
      <c r="J1330" s="12">
        <f t="shared" si="20"/>
        <v>1.8666666666666665</v>
      </c>
    </row>
    <row r="1331" spans="1:10">
      <c r="A1331" s="4">
        <v>43793.375</v>
      </c>
      <c r="B1331">
        <v>43793</v>
      </c>
      <c r="C1331" s="3">
        <v>0.375</v>
      </c>
      <c r="D1331" s="3">
        <v>9</v>
      </c>
      <c r="E1331" s="3">
        <v>55</v>
      </c>
      <c r="F1331" s="3">
        <v>1.1000000000000001</v>
      </c>
      <c r="G1331" s="5">
        <v>0.9</v>
      </c>
      <c r="H1331" s="3">
        <v>2</v>
      </c>
      <c r="I1331" s="3">
        <v>1.55139</v>
      </c>
      <c r="J1331" s="12">
        <f t="shared" si="20"/>
        <v>1.7708333333333333</v>
      </c>
    </row>
    <row r="1332" spans="1:10">
      <c r="A1332" s="4">
        <v>43793.416666666664</v>
      </c>
      <c r="B1332">
        <v>43793</v>
      </c>
      <c r="C1332" s="3">
        <v>0.41666666666666669</v>
      </c>
      <c r="D1332" s="3">
        <v>10</v>
      </c>
      <c r="E1332" s="3">
        <v>55</v>
      </c>
      <c r="F1332" s="3">
        <v>0.8</v>
      </c>
      <c r="G1332" s="5">
        <v>0.3</v>
      </c>
      <c r="H1332" s="3">
        <v>1.1000000000000001</v>
      </c>
      <c r="I1332" s="3">
        <v>1.55139</v>
      </c>
      <c r="J1332" s="12">
        <f t="shared" si="20"/>
        <v>1.7083333333333337</v>
      </c>
    </row>
    <row r="1333" spans="1:10">
      <c r="A1333" s="4">
        <v>43793.458333333336</v>
      </c>
      <c r="B1333">
        <v>43793</v>
      </c>
      <c r="C1333" s="3">
        <v>0.45833333333333331</v>
      </c>
      <c r="D1333" s="3">
        <v>11</v>
      </c>
      <c r="E1333" s="3">
        <v>55</v>
      </c>
      <c r="F1333" s="3">
        <v>0.4</v>
      </c>
      <c r="G1333" s="5">
        <v>1.9</v>
      </c>
      <c r="H1333" s="3">
        <v>2.2999999999999998</v>
      </c>
      <c r="I1333" s="3">
        <v>1.55139</v>
      </c>
      <c r="J1333" s="12">
        <f t="shared" si="20"/>
        <v>1.6833333333333336</v>
      </c>
    </row>
    <row r="1334" spans="1:10">
      <c r="A1334" s="4">
        <v>43793.5</v>
      </c>
      <c r="B1334">
        <v>43793</v>
      </c>
      <c r="C1334" s="3">
        <v>0.5</v>
      </c>
      <c r="D1334" s="3">
        <v>12</v>
      </c>
      <c r="E1334" s="3">
        <v>55</v>
      </c>
      <c r="F1334" s="3">
        <v>0.2</v>
      </c>
      <c r="G1334" s="5">
        <v>0.2</v>
      </c>
      <c r="H1334" s="3">
        <v>0.4</v>
      </c>
      <c r="I1334" s="3">
        <v>1.55139</v>
      </c>
      <c r="J1334" s="12">
        <f t="shared" si="20"/>
        <v>1.604166666666667</v>
      </c>
    </row>
    <row r="1335" spans="1:10">
      <c r="A1335" s="4">
        <v>43793.541666666664</v>
      </c>
      <c r="B1335">
        <v>43793</v>
      </c>
      <c r="C1335" s="3">
        <v>0.54166666666666663</v>
      </c>
      <c r="D1335" s="3">
        <v>13</v>
      </c>
      <c r="E1335" s="3">
        <v>55</v>
      </c>
      <c r="F1335" s="3">
        <v>0.2</v>
      </c>
      <c r="G1335" s="5">
        <v>0.2</v>
      </c>
      <c r="H1335" s="3">
        <v>0.4</v>
      </c>
      <c r="I1335" s="3">
        <v>1.55139</v>
      </c>
      <c r="J1335" s="12">
        <f t="shared" si="20"/>
        <v>1.6791666666666669</v>
      </c>
    </row>
    <row r="1336" spans="1:10">
      <c r="A1336" s="4">
        <v>43793.583333333336</v>
      </c>
      <c r="B1336">
        <v>43793</v>
      </c>
      <c r="C1336" s="3">
        <v>0.58333333333333337</v>
      </c>
      <c r="D1336" s="3">
        <v>14</v>
      </c>
      <c r="E1336" s="3">
        <v>55</v>
      </c>
      <c r="F1336" s="3">
        <v>0.2</v>
      </c>
      <c r="G1336" s="5">
        <v>0.2</v>
      </c>
      <c r="H1336" s="3">
        <v>0.4</v>
      </c>
      <c r="I1336" s="3">
        <v>1.55139</v>
      </c>
      <c r="J1336" s="12">
        <f t="shared" si="20"/>
        <v>1.675</v>
      </c>
    </row>
    <row r="1337" spans="1:10">
      <c r="A1337" s="4">
        <v>43793.625</v>
      </c>
      <c r="B1337">
        <v>43793</v>
      </c>
      <c r="C1337" s="3">
        <v>0.625</v>
      </c>
      <c r="D1337" s="3">
        <v>15</v>
      </c>
      <c r="E1337" s="3">
        <v>55</v>
      </c>
      <c r="F1337" s="3">
        <v>0.3</v>
      </c>
      <c r="G1337" s="5">
        <v>1</v>
      </c>
      <c r="H1337" s="3">
        <v>1.3</v>
      </c>
      <c r="I1337" s="3">
        <v>1.55139</v>
      </c>
      <c r="J1337" s="12">
        <f t="shared" si="20"/>
        <v>1.6833333333333336</v>
      </c>
    </row>
    <row r="1338" spans="1:10">
      <c r="A1338" s="4">
        <v>43793.666666666664</v>
      </c>
      <c r="B1338">
        <v>43793</v>
      </c>
      <c r="C1338" s="3">
        <v>0.66666666666666663</v>
      </c>
      <c r="D1338" s="3">
        <v>16</v>
      </c>
      <c r="E1338" s="3">
        <v>55</v>
      </c>
      <c r="F1338" s="3">
        <v>1.6</v>
      </c>
      <c r="G1338" s="5">
        <v>1.6</v>
      </c>
      <c r="H1338" s="3">
        <v>3.2</v>
      </c>
      <c r="I1338" s="3">
        <v>1.55139</v>
      </c>
      <c r="J1338" s="12">
        <f t="shared" si="20"/>
        <v>1.6708333333333336</v>
      </c>
    </row>
    <row r="1339" spans="1:10">
      <c r="A1339" s="4">
        <v>43793.708333333336</v>
      </c>
      <c r="B1339">
        <v>43793</v>
      </c>
      <c r="C1339" s="3">
        <v>0.70833333333333337</v>
      </c>
      <c r="D1339" s="3">
        <v>17</v>
      </c>
      <c r="E1339" s="3">
        <v>55</v>
      </c>
      <c r="F1339" s="3">
        <v>2.5</v>
      </c>
      <c r="G1339" s="5">
        <v>1.7</v>
      </c>
      <c r="H1339" s="3">
        <v>4.2</v>
      </c>
      <c r="I1339" s="3">
        <v>1.55139</v>
      </c>
      <c r="J1339" s="12">
        <f t="shared" si="20"/>
        <v>1.6583333333333332</v>
      </c>
    </row>
    <row r="1340" spans="1:10">
      <c r="A1340" s="4">
        <v>43793.75</v>
      </c>
      <c r="B1340">
        <v>43793</v>
      </c>
      <c r="C1340" s="3">
        <v>0.75</v>
      </c>
      <c r="D1340" s="3">
        <v>18</v>
      </c>
      <c r="E1340" s="3">
        <v>55</v>
      </c>
      <c r="F1340" s="3">
        <v>0.9</v>
      </c>
      <c r="G1340" s="5">
        <v>0.6</v>
      </c>
      <c r="H1340" s="3">
        <v>1.5</v>
      </c>
      <c r="I1340" s="3">
        <v>1.55139</v>
      </c>
      <c r="J1340" s="12">
        <f t="shared" si="20"/>
        <v>1.5458333333333334</v>
      </c>
    </row>
    <row r="1341" spans="1:10">
      <c r="A1341" s="4">
        <v>43793.791666666664</v>
      </c>
      <c r="B1341">
        <v>43793</v>
      </c>
      <c r="C1341" s="3">
        <v>0.79166666666666663</v>
      </c>
      <c r="D1341" s="3">
        <v>19</v>
      </c>
      <c r="E1341" s="3">
        <v>55</v>
      </c>
      <c r="F1341" s="3">
        <v>0.5</v>
      </c>
      <c r="G1341" s="5">
        <v>1</v>
      </c>
      <c r="H1341" s="3">
        <v>1.5</v>
      </c>
      <c r="I1341" s="3">
        <v>1.55139</v>
      </c>
      <c r="J1341" s="12">
        <f t="shared" si="20"/>
        <v>1.5250000000000001</v>
      </c>
    </row>
    <row r="1342" spans="1:10">
      <c r="A1342" s="4">
        <v>43793.833333333336</v>
      </c>
      <c r="B1342">
        <v>43793</v>
      </c>
      <c r="C1342" s="3">
        <v>0.83333333333333337</v>
      </c>
      <c r="D1342" s="3">
        <v>20</v>
      </c>
      <c r="E1342" s="3">
        <v>55</v>
      </c>
      <c r="F1342" s="3">
        <v>0.8</v>
      </c>
      <c r="G1342" s="5">
        <v>0.7</v>
      </c>
      <c r="H1342" s="3">
        <v>1.5</v>
      </c>
      <c r="I1342" s="3">
        <v>1.55139</v>
      </c>
      <c r="J1342" s="12">
        <f t="shared" si="20"/>
        <v>1.5374999999999996</v>
      </c>
    </row>
    <row r="1343" spans="1:10">
      <c r="A1343" s="4">
        <v>43793.875</v>
      </c>
      <c r="B1343">
        <v>43793</v>
      </c>
      <c r="C1343" s="3">
        <v>0.875</v>
      </c>
      <c r="D1343" s="3">
        <v>21</v>
      </c>
      <c r="E1343" s="3">
        <v>55</v>
      </c>
      <c r="F1343" s="3">
        <v>2</v>
      </c>
      <c r="G1343" s="5">
        <v>0.9</v>
      </c>
      <c r="H1343" s="3">
        <v>2.9</v>
      </c>
      <c r="I1343" s="3">
        <v>1.55139</v>
      </c>
      <c r="J1343" s="12">
        <f t="shared" si="20"/>
        <v>1.658333333333333</v>
      </c>
    </row>
    <row r="1344" spans="1:10">
      <c r="A1344" s="4">
        <v>43793.916666666664</v>
      </c>
      <c r="B1344">
        <v>43793</v>
      </c>
      <c r="C1344" s="3">
        <v>0.91666666666666663</v>
      </c>
      <c r="D1344" s="3">
        <v>22</v>
      </c>
      <c r="E1344" s="3">
        <v>55</v>
      </c>
      <c r="F1344" s="3">
        <v>1</v>
      </c>
      <c r="G1344" s="5">
        <v>0.8</v>
      </c>
      <c r="H1344" s="3">
        <v>1.8</v>
      </c>
      <c r="I1344" s="3">
        <v>1.55139</v>
      </c>
      <c r="J1344" s="12">
        <f t="shared" si="20"/>
        <v>1.658333333333333</v>
      </c>
    </row>
    <row r="1345" spans="1:10">
      <c r="A1345" s="4">
        <v>43793.958333333336</v>
      </c>
      <c r="B1345">
        <v>43793</v>
      </c>
      <c r="C1345" s="3">
        <v>0.95833333333333337</v>
      </c>
      <c r="D1345" s="3">
        <v>23</v>
      </c>
      <c r="E1345" s="3">
        <v>55</v>
      </c>
      <c r="F1345" s="3">
        <v>0.3</v>
      </c>
      <c r="G1345" s="5">
        <v>0.3</v>
      </c>
      <c r="H1345" s="3">
        <v>0.6</v>
      </c>
      <c r="I1345" s="3">
        <v>1.55139</v>
      </c>
      <c r="J1345" s="12">
        <f t="shared" si="20"/>
        <v>1.7166666666666668</v>
      </c>
    </row>
    <row r="1346" spans="1:10">
      <c r="A1346" s="4">
        <v>43794</v>
      </c>
      <c r="B1346">
        <v>43794</v>
      </c>
      <c r="C1346" s="3">
        <v>0</v>
      </c>
      <c r="D1346" s="3">
        <v>0</v>
      </c>
      <c r="E1346" s="3">
        <v>56</v>
      </c>
      <c r="F1346" s="3">
        <v>0.2</v>
      </c>
      <c r="G1346" s="5">
        <v>0.2</v>
      </c>
      <c r="H1346" s="3">
        <v>0.4</v>
      </c>
      <c r="I1346" s="3">
        <v>1.55139</v>
      </c>
      <c r="J1346" s="12">
        <f t="shared" ref="J1346:J1409" si="21">AVERAGE(H1346:H1369)</f>
        <v>1.7125000000000001</v>
      </c>
    </row>
    <row r="1347" spans="1:10">
      <c r="A1347" s="4">
        <v>43794.041666666664</v>
      </c>
      <c r="B1347">
        <v>43794</v>
      </c>
      <c r="C1347" s="3">
        <v>4.1666666666666664E-2</v>
      </c>
      <c r="D1347" s="3">
        <v>1</v>
      </c>
      <c r="E1347" s="3">
        <v>56</v>
      </c>
      <c r="F1347" s="3">
        <v>0.5</v>
      </c>
      <c r="G1347" s="5">
        <v>0.7</v>
      </c>
      <c r="H1347" s="3">
        <v>1.2</v>
      </c>
      <c r="I1347" s="3">
        <v>1.55139</v>
      </c>
      <c r="J1347" s="12">
        <f t="shared" si="21"/>
        <v>1.7250000000000003</v>
      </c>
    </row>
    <row r="1348" spans="1:10">
      <c r="A1348" s="4">
        <v>43794.083333333336</v>
      </c>
      <c r="B1348">
        <v>43794</v>
      </c>
      <c r="C1348" s="3">
        <v>8.3333333333333329E-2</v>
      </c>
      <c r="D1348" s="3">
        <v>2</v>
      </c>
      <c r="E1348" s="3">
        <v>56</v>
      </c>
      <c r="F1348" s="3">
        <v>0.7</v>
      </c>
      <c r="G1348" s="5">
        <v>0.6</v>
      </c>
      <c r="H1348" s="3">
        <v>1.2999999999999998</v>
      </c>
      <c r="I1348" s="3">
        <v>1.55139</v>
      </c>
      <c r="J1348" s="12">
        <f t="shared" si="21"/>
        <v>1.7125000000000001</v>
      </c>
    </row>
    <row r="1349" spans="1:10">
      <c r="A1349" s="4">
        <v>43794.125</v>
      </c>
      <c r="B1349">
        <v>43794</v>
      </c>
      <c r="C1349" s="3">
        <v>0.125</v>
      </c>
      <c r="D1349" s="3">
        <v>3</v>
      </c>
      <c r="E1349" s="3">
        <v>56</v>
      </c>
      <c r="F1349" s="3">
        <v>0.6</v>
      </c>
      <c r="G1349" s="5">
        <v>0.8</v>
      </c>
      <c r="H1349" s="3">
        <v>1.4</v>
      </c>
      <c r="I1349" s="3">
        <v>1.55139</v>
      </c>
      <c r="J1349" s="12">
        <f t="shared" si="21"/>
        <v>1.7000000000000004</v>
      </c>
    </row>
    <row r="1350" spans="1:10">
      <c r="A1350" s="4">
        <v>43794.166666666664</v>
      </c>
      <c r="B1350">
        <v>43794</v>
      </c>
      <c r="C1350" s="3">
        <v>0.16666666666666666</v>
      </c>
      <c r="D1350" s="3">
        <v>4</v>
      </c>
      <c r="E1350" s="3">
        <v>56</v>
      </c>
      <c r="F1350" s="3">
        <v>0.6</v>
      </c>
      <c r="G1350" s="5">
        <v>0.7</v>
      </c>
      <c r="H1350" s="3">
        <v>1.2999999999999998</v>
      </c>
      <c r="I1350" s="3">
        <v>1.55139</v>
      </c>
      <c r="J1350" s="12">
        <f t="shared" si="21"/>
        <v>1.6875000000000002</v>
      </c>
    </row>
    <row r="1351" spans="1:10">
      <c r="A1351" s="4">
        <v>43794.208333333336</v>
      </c>
      <c r="B1351">
        <v>43794</v>
      </c>
      <c r="C1351" s="3">
        <v>0.20833333333333334</v>
      </c>
      <c r="D1351" s="3">
        <v>5</v>
      </c>
      <c r="E1351" s="3">
        <v>56</v>
      </c>
      <c r="F1351" s="3">
        <v>2.2000000000000002</v>
      </c>
      <c r="G1351" s="5">
        <v>0.9</v>
      </c>
      <c r="H1351" s="3">
        <v>3.1</v>
      </c>
      <c r="I1351" s="3">
        <v>1.55139</v>
      </c>
      <c r="J1351" s="12">
        <f t="shared" si="21"/>
        <v>1.6750000000000005</v>
      </c>
    </row>
    <row r="1352" spans="1:10">
      <c r="A1352" s="4">
        <v>43794.25</v>
      </c>
      <c r="B1352">
        <v>43794</v>
      </c>
      <c r="C1352" s="3">
        <v>0.25</v>
      </c>
      <c r="D1352" s="3">
        <v>6</v>
      </c>
      <c r="E1352" s="3">
        <v>56</v>
      </c>
      <c r="F1352" s="3">
        <v>0.7</v>
      </c>
      <c r="G1352" s="5">
        <v>2.6</v>
      </c>
      <c r="H1352" s="3">
        <v>3.3</v>
      </c>
      <c r="I1352" s="3">
        <v>1.55139</v>
      </c>
      <c r="J1352" s="12">
        <f t="shared" si="21"/>
        <v>1.591666666666667</v>
      </c>
    </row>
    <row r="1353" spans="1:10">
      <c r="A1353" s="4">
        <v>43794.291666666664</v>
      </c>
      <c r="B1353">
        <v>43794</v>
      </c>
      <c r="C1353" s="3">
        <v>0.29166666666666669</v>
      </c>
      <c r="D1353" s="3">
        <v>7</v>
      </c>
      <c r="E1353" s="3">
        <v>56</v>
      </c>
      <c r="F1353" s="3">
        <v>3</v>
      </c>
      <c r="G1353" s="5">
        <v>1.7</v>
      </c>
      <c r="H1353" s="3">
        <v>4.7</v>
      </c>
      <c r="I1353" s="3">
        <v>1.55139</v>
      </c>
      <c r="J1353" s="12">
        <f t="shared" si="21"/>
        <v>1.575</v>
      </c>
    </row>
    <row r="1354" spans="1:10">
      <c r="A1354" s="4">
        <v>43794.333333333336</v>
      </c>
      <c r="B1354">
        <v>43794</v>
      </c>
      <c r="C1354" s="3">
        <v>0.33333333333333331</v>
      </c>
      <c r="D1354" s="3">
        <v>8</v>
      </c>
      <c r="E1354" s="3">
        <v>56</v>
      </c>
      <c r="F1354" s="3">
        <v>0.4</v>
      </c>
      <c r="G1354" s="5">
        <v>0.3</v>
      </c>
      <c r="H1354" s="3">
        <v>0.7</v>
      </c>
      <c r="I1354" s="3">
        <v>1.55139</v>
      </c>
      <c r="J1354" s="12">
        <f t="shared" si="21"/>
        <v>1.4166666666666667</v>
      </c>
    </row>
    <row r="1355" spans="1:10">
      <c r="A1355" s="4">
        <v>43794.375</v>
      </c>
      <c r="B1355">
        <v>43794</v>
      </c>
      <c r="C1355" s="3">
        <v>0.375</v>
      </c>
      <c r="D1355" s="3">
        <v>9</v>
      </c>
      <c r="E1355" s="3">
        <v>56</v>
      </c>
      <c r="F1355" s="3">
        <v>0.2</v>
      </c>
      <c r="G1355" s="5">
        <v>0.3</v>
      </c>
      <c r="H1355" s="3">
        <v>0.5</v>
      </c>
      <c r="I1355" s="3">
        <v>1.55139</v>
      </c>
      <c r="J1355" s="12">
        <f t="shared" si="21"/>
        <v>1.4833333333333332</v>
      </c>
    </row>
    <row r="1356" spans="1:10">
      <c r="A1356" s="4">
        <v>43794.416666666664</v>
      </c>
      <c r="B1356">
        <v>43794</v>
      </c>
      <c r="C1356" s="3">
        <v>0.41666666666666669</v>
      </c>
      <c r="D1356" s="3">
        <v>10</v>
      </c>
      <c r="E1356" s="3">
        <v>56</v>
      </c>
      <c r="F1356" s="3">
        <v>0.3</v>
      </c>
      <c r="G1356" s="5">
        <v>0.2</v>
      </c>
      <c r="H1356" s="3">
        <v>0.5</v>
      </c>
      <c r="I1356" s="3">
        <v>1.55139</v>
      </c>
      <c r="J1356" s="12">
        <f t="shared" si="21"/>
        <v>1.5291666666666666</v>
      </c>
    </row>
    <row r="1357" spans="1:10">
      <c r="A1357" s="4">
        <v>43794.458333333336</v>
      </c>
      <c r="B1357">
        <v>43794</v>
      </c>
      <c r="C1357" s="3">
        <v>0.45833333333333331</v>
      </c>
      <c r="D1357" s="3">
        <v>11</v>
      </c>
      <c r="E1357" s="3">
        <v>56</v>
      </c>
      <c r="F1357" s="3">
        <v>0.2</v>
      </c>
      <c r="G1357" s="5">
        <v>0.2</v>
      </c>
      <c r="H1357" s="3">
        <v>0.4</v>
      </c>
      <c r="I1357" s="3">
        <v>1.55139</v>
      </c>
      <c r="J1357" s="12">
        <f t="shared" si="21"/>
        <v>1.5249999999999997</v>
      </c>
    </row>
    <row r="1358" spans="1:10">
      <c r="A1358" s="4">
        <v>43794.5</v>
      </c>
      <c r="B1358">
        <v>43794</v>
      </c>
      <c r="C1358" s="3">
        <v>0.5</v>
      </c>
      <c r="D1358" s="3">
        <v>12</v>
      </c>
      <c r="E1358" s="3">
        <v>56</v>
      </c>
      <c r="F1358" s="3">
        <v>2</v>
      </c>
      <c r="G1358" s="5">
        <v>0.2</v>
      </c>
      <c r="H1358" s="3">
        <v>2.2000000000000002</v>
      </c>
      <c r="I1358" s="3">
        <v>1.55139</v>
      </c>
      <c r="J1358" s="12">
        <f t="shared" si="21"/>
        <v>1.5249999999999997</v>
      </c>
    </row>
    <row r="1359" spans="1:10">
      <c r="A1359" s="4">
        <v>43794.541666666664</v>
      </c>
      <c r="B1359">
        <v>43794</v>
      </c>
      <c r="C1359" s="3">
        <v>0.54166666666666663</v>
      </c>
      <c r="D1359" s="3">
        <v>13</v>
      </c>
      <c r="E1359" s="3">
        <v>56</v>
      </c>
      <c r="F1359" s="3">
        <v>0.2</v>
      </c>
      <c r="G1359" s="5">
        <v>0.1</v>
      </c>
      <c r="H1359" s="3">
        <v>0.30000000000000004</v>
      </c>
      <c r="I1359" s="3">
        <v>1.55139</v>
      </c>
      <c r="J1359" s="12">
        <f t="shared" si="21"/>
        <v>1.45</v>
      </c>
    </row>
    <row r="1360" spans="1:10">
      <c r="A1360" s="4">
        <v>43794.583333333336</v>
      </c>
      <c r="B1360">
        <v>43794</v>
      </c>
      <c r="C1360" s="3">
        <v>0.58333333333333337</v>
      </c>
      <c r="D1360" s="3">
        <v>14</v>
      </c>
      <c r="E1360" s="3">
        <v>56</v>
      </c>
      <c r="F1360" s="3">
        <v>0.3</v>
      </c>
      <c r="G1360" s="5">
        <v>0.3</v>
      </c>
      <c r="H1360" s="3">
        <v>0.6</v>
      </c>
      <c r="I1360" s="3">
        <v>1.55139</v>
      </c>
      <c r="J1360" s="12">
        <f t="shared" si="21"/>
        <v>1.4541666666666664</v>
      </c>
    </row>
    <row r="1361" spans="1:10">
      <c r="A1361" s="4">
        <v>43794.625</v>
      </c>
      <c r="B1361">
        <v>43794</v>
      </c>
      <c r="C1361" s="3">
        <v>0.625</v>
      </c>
      <c r="D1361" s="3">
        <v>15</v>
      </c>
      <c r="E1361" s="3">
        <v>56</v>
      </c>
      <c r="F1361" s="3">
        <v>0.3</v>
      </c>
      <c r="G1361" s="5">
        <v>0.7</v>
      </c>
      <c r="H1361" s="3">
        <v>1</v>
      </c>
      <c r="I1361" s="3">
        <v>1.55139</v>
      </c>
      <c r="J1361" s="12">
        <f t="shared" si="21"/>
        <v>1.4749999999999999</v>
      </c>
    </row>
    <row r="1362" spans="1:10">
      <c r="A1362" s="4">
        <v>43794.666666666664</v>
      </c>
      <c r="B1362">
        <v>43794</v>
      </c>
      <c r="C1362" s="3">
        <v>0.66666666666666663</v>
      </c>
      <c r="D1362" s="3">
        <v>16</v>
      </c>
      <c r="E1362" s="3">
        <v>56</v>
      </c>
      <c r="F1362" s="3">
        <v>1.6</v>
      </c>
      <c r="G1362" s="5">
        <v>1.3</v>
      </c>
      <c r="H1362" s="3">
        <v>2.9000000000000004</v>
      </c>
      <c r="I1362" s="3">
        <v>1.55139</v>
      </c>
      <c r="J1362" s="12">
        <f t="shared" si="21"/>
        <v>1.5</v>
      </c>
    </row>
    <row r="1363" spans="1:10">
      <c r="A1363" s="4">
        <v>43794.708333333336</v>
      </c>
      <c r="B1363">
        <v>43794</v>
      </c>
      <c r="C1363" s="3">
        <v>0.70833333333333337</v>
      </c>
      <c r="D1363" s="3">
        <v>17</v>
      </c>
      <c r="E1363" s="3">
        <v>56</v>
      </c>
      <c r="F1363" s="3">
        <v>1</v>
      </c>
      <c r="G1363" s="5">
        <v>0.5</v>
      </c>
      <c r="H1363" s="3">
        <v>1.5</v>
      </c>
      <c r="I1363" s="3">
        <v>1.55139</v>
      </c>
      <c r="J1363" s="12">
        <f t="shared" si="21"/>
        <v>1.4958333333333329</v>
      </c>
    </row>
    <row r="1364" spans="1:10">
      <c r="A1364" s="4">
        <v>43794.75</v>
      </c>
      <c r="B1364">
        <v>43794</v>
      </c>
      <c r="C1364" s="3">
        <v>0.75</v>
      </c>
      <c r="D1364" s="3">
        <v>18</v>
      </c>
      <c r="E1364" s="3">
        <v>56</v>
      </c>
      <c r="F1364" s="3">
        <v>0.6</v>
      </c>
      <c r="G1364" s="5">
        <v>0.4</v>
      </c>
      <c r="H1364" s="3">
        <v>1</v>
      </c>
      <c r="I1364" s="3">
        <v>1.55139</v>
      </c>
      <c r="J1364" s="12">
        <f t="shared" si="21"/>
        <v>1.4958333333333333</v>
      </c>
    </row>
    <row r="1365" spans="1:10">
      <c r="A1365" s="4">
        <v>43794.791666666664</v>
      </c>
      <c r="B1365">
        <v>43794</v>
      </c>
      <c r="C1365" s="3">
        <v>0.79166666666666663</v>
      </c>
      <c r="D1365" s="3">
        <v>19</v>
      </c>
      <c r="E1365" s="3">
        <v>56</v>
      </c>
      <c r="F1365" s="3">
        <v>0.5</v>
      </c>
      <c r="G1365" s="5">
        <v>1.3</v>
      </c>
      <c r="H1365" s="3">
        <v>1.8</v>
      </c>
      <c r="I1365" s="3">
        <v>1.55139</v>
      </c>
      <c r="J1365" s="12">
        <f t="shared" si="21"/>
        <v>1.5208333333333333</v>
      </c>
    </row>
    <row r="1366" spans="1:10">
      <c r="A1366" s="4">
        <v>43794.833333333336</v>
      </c>
      <c r="B1366">
        <v>43794</v>
      </c>
      <c r="C1366" s="3">
        <v>0.83333333333333337</v>
      </c>
      <c r="D1366" s="3">
        <v>20</v>
      </c>
      <c r="E1366" s="3">
        <v>56</v>
      </c>
      <c r="F1366" s="3">
        <v>2.8</v>
      </c>
      <c r="G1366" s="5">
        <v>1.6</v>
      </c>
      <c r="H1366" s="3">
        <v>4.4000000000000004</v>
      </c>
      <c r="I1366" s="3">
        <v>1.55139</v>
      </c>
      <c r="J1366" s="12">
        <f t="shared" si="21"/>
        <v>1.5249999999999997</v>
      </c>
    </row>
    <row r="1367" spans="1:10">
      <c r="A1367" s="4">
        <v>43794.875</v>
      </c>
      <c r="B1367">
        <v>43794</v>
      </c>
      <c r="C1367" s="3">
        <v>0.875</v>
      </c>
      <c r="D1367" s="3">
        <v>21</v>
      </c>
      <c r="E1367" s="3">
        <v>56</v>
      </c>
      <c r="F1367" s="3">
        <v>1.1000000000000001</v>
      </c>
      <c r="G1367" s="5">
        <v>1.8</v>
      </c>
      <c r="H1367" s="3">
        <v>2.9000000000000004</v>
      </c>
      <c r="I1367" s="3">
        <v>1.55139</v>
      </c>
      <c r="J1367" s="12">
        <f t="shared" si="21"/>
        <v>1.5083333333333335</v>
      </c>
    </row>
    <row r="1368" spans="1:10">
      <c r="A1368" s="4">
        <v>43794.916666666664</v>
      </c>
      <c r="B1368">
        <v>43794</v>
      </c>
      <c r="C1368" s="3">
        <v>0.91666666666666663</v>
      </c>
      <c r="D1368" s="3">
        <v>22</v>
      </c>
      <c r="E1368" s="3">
        <v>56</v>
      </c>
      <c r="F1368" s="3">
        <v>1.6</v>
      </c>
      <c r="G1368" s="5">
        <v>1.6</v>
      </c>
      <c r="H1368" s="3">
        <v>3.2</v>
      </c>
      <c r="I1368" s="3">
        <v>1.55139</v>
      </c>
      <c r="J1368" s="12">
        <f t="shared" si="21"/>
        <v>1.4666666666666666</v>
      </c>
    </row>
    <row r="1369" spans="1:10">
      <c r="A1369" s="4">
        <v>43794.958333333336</v>
      </c>
      <c r="B1369">
        <v>43794</v>
      </c>
      <c r="C1369" s="3">
        <v>0.95833333333333337</v>
      </c>
      <c r="D1369" s="3">
        <v>23</v>
      </c>
      <c r="E1369" s="3">
        <v>56</v>
      </c>
      <c r="F1369" s="3">
        <v>0.2</v>
      </c>
      <c r="G1369" s="5">
        <v>0.3</v>
      </c>
      <c r="H1369" s="3">
        <v>0.5</v>
      </c>
      <c r="I1369" s="3">
        <v>1.55139</v>
      </c>
      <c r="J1369" s="12">
        <f t="shared" si="21"/>
        <v>1.4916666666666669</v>
      </c>
    </row>
    <row r="1370" spans="1:10">
      <c r="A1370" s="4">
        <v>43795</v>
      </c>
      <c r="B1370">
        <v>43795</v>
      </c>
      <c r="C1370" s="3">
        <v>0</v>
      </c>
      <c r="D1370" s="3">
        <v>0</v>
      </c>
      <c r="E1370" s="3">
        <v>57</v>
      </c>
      <c r="F1370" s="3">
        <v>0.2</v>
      </c>
      <c r="G1370" s="5">
        <v>0.5</v>
      </c>
      <c r="H1370" s="3">
        <v>0.7</v>
      </c>
      <c r="I1370" s="3">
        <v>1.55139</v>
      </c>
      <c r="J1370" s="12">
        <f t="shared" si="21"/>
        <v>1.4875</v>
      </c>
    </row>
    <row r="1371" spans="1:10">
      <c r="A1371" s="4">
        <v>43795.041666666664</v>
      </c>
      <c r="B1371">
        <v>43795</v>
      </c>
      <c r="C1371" s="3">
        <v>4.1666666666666664E-2</v>
      </c>
      <c r="D1371" s="3">
        <v>1</v>
      </c>
      <c r="E1371" s="3">
        <v>57</v>
      </c>
      <c r="F1371" s="3">
        <v>0.4</v>
      </c>
      <c r="G1371" s="5">
        <v>0.5</v>
      </c>
      <c r="H1371" s="3">
        <v>0.9</v>
      </c>
      <c r="I1371" s="3">
        <v>1.55139</v>
      </c>
      <c r="J1371" s="12">
        <f t="shared" si="21"/>
        <v>1.4749999999999999</v>
      </c>
    </row>
    <row r="1372" spans="1:10">
      <c r="A1372" s="4">
        <v>43795.083333333336</v>
      </c>
      <c r="B1372">
        <v>43795</v>
      </c>
      <c r="C1372" s="3">
        <v>8.3333333333333329E-2</v>
      </c>
      <c r="D1372" s="3">
        <v>2</v>
      </c>
      <c r="E1372" s="3">
        <v>57</v>
      </c>
      <c r="F1372" s="3">
        <v>0.5</v>
      </c>
      <c r="G1372" s="5">
        <v>0.5</v>
      </c>
      <c r="H1372" s="3">
        <v>1</v>
      </c>
      <c r="I1372" s="3">
        <v>1.55139</v>
      </c>
      <c r="J1372" s="12">
        <f t="shared" si="21"/>
        <v>1.4541666666666666</v>
      </c>
    </row>
    <row r="1373" spans="1:10">
      <c r="A1373" s="4">
        <v>43795.125</v>
      </c>
      <c r="B1373">
        <v>43795</v>
      </c>
      <c r="C1373" s="3">
        <v>0.125</v>
      </c>
      <c r="D1373" s="3">
        <v>3</v>
      </c>
      <c r="E1373" s="3">
        <v>57</v>
      </c>
      <c r="F1373" s="3">
        <v>0.5</v>
      </c>
      <c r="G1373" s="5">
        <v>0.6</v>
      </c>
      <c r="H1373" s="3">
        <v>1.1000000000000001</v>
      </c>
      <c r="I1373" s="3">
        <v>1.55139</v>
      </c>
      <c r="J1373" s="12">
        <f t="shared" si="21"/>
        <v>1.4416666666666664</v>
      </c>
    </row>
    <row r="1374" spans="1:10">
      <c r="A1374" s="4">
        <v>43795.166666666664</v>
      </c>
      <c r="B1374">
        <v>43795</v>
      </c>
      <c r="C1374" s="3">
        <v>0.16666666666666666</v>
      </c>
      <c r="D1374" s="3">
        <v>4</v>
      </c>
      <c r="E1374" s="3">
        <v>57</v>
      </c>
      <c r="F1374" s="3">
        <v>0.5</v>
      </c>
      <c r="G1374" s="5">
        <v>0.5</v>
      </c>
      <c r="H1374" s="3">
        <v>1</v>
      </c>
      <c r="I1374" s="3">
        <v>1.55139</v>
      </c>
      <c r="J1374" s="12">
        <f t="shared" si="21"/>
        <v>1.425</v>
      </c>
    </row>
    <row r="1375" spans="1:10">
      <c r="A1375" s="4">
        <v>43795.208333333336</v>
      </c>
      <c r="B1375">
        <v>43795</v>
      </c>
      <c r="C1375" s="3">
        <v>0.20833333333333334</v>
      </c>
      <c r="D1375" s="3">
        <v>5</v>
      </c>
      <c r="E1375" s="3">
        <v>57</v>
      </c>
      <c r="F1375" s="3">
        <v>0.5</v>
      </c>
      <c r="G1375" s="5">
        <v>0.6</v>
      </c>
      <c r="H1375" s="3">
        <v>1.1000000000000001</v>
      </c>
      <c r="I1375" s="3">
        <v>1.55139</v>
      </c>
      <c r="J1375" s="12">
        <f t="shared" si="21"/>
        <v>1.4125000000000003</v>
      </c>
    </row>
    <row r="1376" spans="1:10">
      <c r="A1376" s="4">
        <v>43795.25</v>
      </c>
      <c r="B1376">
        <v>43795</v>
      </c>
      <c r="C1376" s="3">
        <v>0.25</v>
      </c>
      <c r="D1376" s="3">
        <v>6</v>
      </c>
      <c r="E1376" s="3">
        <v>57</v>
      </c>
      <c r="F1376" s="3">
        <v>1.5</v>
      </c>
      <c r="G1376" s="5">
        <v>1.4</v>
      </c>
      <c r="H1376" s="3">
        <v>2.9</v>
      </c>
      <c r="I1376" s="3">
        <v>1.55139</v>
      </c>
      <c r="J1376" s="12">
        <f t="shared" si="21"/>
        <v>1.3999999999999997</v>
      </c>
    </row>
    <row r="1377" spans="1:10">
      <c r="A1377" s="4">
        <v>43795.291666666664</v>
      </c>
      <c r="B1377">
        <v>43795</v>
      </c>
      <c r="C1377" s="3">
        <v>0.29166666666666669</v>
      </c>
      <c r="D1377" s="3">
        <v>7</v>
      </c>
      <c r="E1377" s="3">
        <v>57</v>
      </c>
      <c r="F1377" s="3">
        <v>0.4</v>
      </c>
      <c r="G1377" s="5">
        <v>0.5</v>
      </c>
      <c r="H1377" s="3">
        <v>0.9</v>
      </c>
      <c r="I1377" s="3">
        <v>1.55139</v>
      </c>
      <c r="J1377" s="12">
        <f t="shared" si="21"/>
        <v>1.4416666666666664</v>
      </c>
    </row>
    <row r="1378" spans="1:10">
      <c r="A1378" s="4">
        <v>43795.333333333336</v>
      </c>
      <c r="B1378">
        <v>43795</v>
      </c>
      <c r="C1378" s="3">
        <v>0.33333333333333331</v>
      </c>
      <c r="D1378" s="3">
        <v>8</v>
      </c>
      <c r="E1378" s="3">
        <v>57</v>
      </c>
      <c r="F1378" s="3">
        <v>0.3</v>
      </c>
      <c r="G1378" s="5">
        <v>2</v>
      </c>
      <c r="H1378" s="3">
        <v>2.2999999999999998</v>
      </c>
      <c r="I1378" s="3">
        <v>1.55139</v>
      </c>
      <c r="J1378" s="12">
        <f t="shared" si="21"/>
        <v>1.4624999999999997</v>
      </c>
    </row>
    <row r="1379" spans="1:10">
      <c r="A1379" s="4">
        <v>43795.375</v>
      </c>
      <c r="B1379">
        <v>43795</v>
      </c>
      <c r="C1379" s="3">
        <v>0.375</v>
      </c>
      <c r="D1379" s="3">
        <v>9</v>
      </c>
      <c r="E1379" s="3">
        <v>57</v>
      </c>
      <c r="F1379" s="3">
        <v>1.4</v>
      </c>
      <c r="G1379" s="5">
        <v>0.2</v>
      </c>
      <c r="H1379" s="3">
        <v>1.5999999999999999</v>
      </c>
      <c r="I1379" s="3">
        <v>1.55139</v>
      </c>
      <c r="J1379" s="12">
        <f t="shared" si="21"/>
        <v>1.4958333333333329</v>
      </c>
    </row>
    <row r="1380" spans="1:10">
      <c r="A1380" s="4">
        <v>43795.416666666664</v>
      </c>
      <c r="B1380">
        <v>43795</v>
      </c>
      <c r="C1380" s="3">
        <v>0.41666666666666669</v>
      </c>
      <c r="D1380" s="3">
        <v>10</v>
      </c>
      <c r="E1380" s="3">
        <v>57</v>
      </c>
      <c r="F1380" s="3">
        <v>0.2</v>
      </c>
      <c r="G1380" s="5">
        <v>0.2</v>
      </c>
      <c r="H1380" s="3">
        <v>0.4</v>
      </c>
      <c r="I1380" s="3">
        <v>1.55139</v>
      </c>
      <c r="J1380" s="12">
        <f t="shared" si="21"/>
        <v>1.6499999999999997</v>
      </c>
    </row>
    <row r="1381" spans="1:10">
      <c r="A1381" s="4">
        <v>43795.458333333336</v>
      </c>
      <c r="B1381">
        <v>43795</v>
      </c>
      <c r="C1381" s="3">
        <v>0.45833333333333331</v>
      </c>
      <c r="D1381" s="3">
        <v>11</v>
      </c>
      <c r="E1381" s="3">
        <v>57</v>
      </c>
      <c r="F1381" s="3">
        <v>0.2</v>
      </c>
      <c r="G1381" s="5">
        <v>0.2</v>
      </c>
      <c r="H1381" s="3">
        <v>0.4</v>
      </c>
      <c r="I1381" s="3">
        <v>1.55139</v>
      </c>
      <c r="J1381" s="12">
        <f t="shared" si="21"/>
        <v>1.6624999999999996</v>
      </c>
    </row>
    <row r="1382" spans="1:10">
      <c r="A1382" s="4">
        <v>43795.5</v>
      </c>
      <c r="B1382">
        <v>43795</v>
      </c>
      <c r="C1382" s="3">
        <v>0.5</v>
      </c>
      <c r="D1382" s="3">
        <v>12</v>
      </c>
      <c r="E1382" s="3">
        <v>57</v>
      </c>
      <c r="F1382" s="3">
        <v>0.2</v>
      </c>
      <c r="G1382" s="5">
        <v>0.2</v>
      </c>
      <c r="H1382" s="3">
        <v>0.4</v>
      </c>
      <c r="I1382" s="3">
        <v>1.55139</v>
      </c>
      <c r="J1382" s="12">
        <f t="shared" si="21"/>
        <v>1.6666666666666663</v>
      </c>
    </row>
    <row r="1383" spans="1:10">
      <c r="A1383" s="4">
        <v>43795.541666666664</v>
      </c>
      <c r="B1383">
        <v>43795</v>
      </c>
      <c r="C1383" s="3">
        <v>0.54166666666666663</v>
      </c>
      <c r="D1383" s="3">
        <v>13</v>
      </c>
      <c r="E1383" s="3">
        <v>57</v>
      </c>
      <c r="F1383" s="3">
        <v>0.2</v>
      </c>
      <c r="G1383" s="5">
        <v>0.2</v>
      </c>
      <c r="H1383" s="3">
        <v>0.4</v>
      </c>
      <c r="I1383" s="3">
        <v>1.55139</v>
      </c>
      <c r="J1383" s="12">
        <f t="shared" si="21"/>
        <v>1.6708333333333332</v>
      </c>
    </row>
    <row r="1384" spans="1:10">
      <c r="A1384" s="4">
        <v>43795.583333333336</v>
      </c>
      <c r="B1384">
        <v>43795</v>
      </c>
      <c r="C1384" s="3">
        <v>0.58333333333333337</v>
      </c>
      <c r="D1384" s="3">
        <v>14</v>
      </c>
      <c r="E1384" s="3">
        <v>57</v>
      </c>
      <c r="F1384" s="3">
        <v>0.2</v>
      </c>
      <c r="G1384" s="5">
        <v>0.9</v>
      </c>
      <c r="H1384" s="3">
        <v>1.1000000000000001</v>
      </c>
      <c r="I1384" s="3">
        <v>1.55139</v>
      </c>
      <c r="J1384" s="12">
        <f t="shared" si="21"/>
        <v>1.6708333333333332</v>
      </c>
    </row>
    <row r="1385" spans="1:10">
      <c r="A1385" s="4">
        <v>43795.625</v>
      </c>
      <c r="B1385">
        <v>43795</v>
      </c>
      <c r="C1385" s="3">
        <v>0.625</v>
      </c>
      <c r="D1385" s="3">
        <v>15</v>
      </c>
      <c r="E1385" s="3">
        <v>57</v>
      </c>
      <c r="F1385" s="3">
        <v>0.8</v>
      </c>
      <c r="G1385" s="5">
        <v>0.8</v>
      </c>
      <c r="H1385" s="3">
        <v>1.6</v>
      </c>
      <c r="I1385" s="3">
        <v>1.55139</v>
      </c>
      <c r="J1385" s="12">
        <f t="shared" si="21"/>
        <v>1.645833333333333</v>
      </c>
    </row>
    <row r="1386" spans="1:10">
      <c r="A1386" s="4">
        <v>43795.666666666664</v>
      </c>
      <c r="B1386">
        <v>43795</v>
      </c>
      <c r="C1386" s="3">
        <v>0.66666666666666663</v>
      </c>
      <c r="D1386" s="3">
        <v>16</v>
      </c>
      <c r="E1386" s="3">
        <v>57</v>
      </c>
      <c r="F1386" s="3">
        <v>1.6</v>
      </c>
      <c r="G1386" s="5">
        <v>1.2</v>
      </c>
      <c r="H1386" s="3">
        <v>2.8</v>
      </c>
      <c r="I1386" s="3">
        <v>1.55139</v>
      </c>
      <c r="J1386" s="12">
        <f t="shared" si="21"/>
        <v>1.5999999999999996</v>
      </c>
    </row>
    <row r="1387" spans="1:10">
      <c r="A1387" s="4">
        <v>43795.708333333336</v>
      </c>
      <c r="B1387">
        <v>43795</v>
      </c>
      <c r="C1387" s="3">
        <v>0.70833333333333337</v>
      </c>
      <c r="D1387" s="3">
        <v>17</v>
      </c>
      <c r="E1387" s="3">
        <v>57</v>
      </c>
      <c r="F1387" s="3">
        <v>0.8</v>
      </c>
      <c r="G1387" s="5">
        <v>0.7</v>
      </c>
      <c r="H1387" s="3">
        <v>1.5</v>
      </c>
      <c r="I1387" s="3">
        <v>1.55139</v>
      </c>
      <c r="J1387" s="12">
        <f t="shared" si="21"/>
        <v>1.6333333333333335</v>
      </c>
    </row>
    <row r="1388" spans="1:10">
      <c r="A1388" s="4">
        <v>43795.75</v>
      </c>
      <c r="B1388">
        <v>43795</v>
      </c>
      <c r="C1388" s="3">
        <v>0.75</v>
      </c>
      <c r="D1388" s="3">
        <v>18</v>
      </c>
      <c r="E1388" s="3">
        <v>57</v>
      </c>
      <c r="F1388" s="3">
        <v>0.8</v>
      </c>
      <c r="G1388" s="5">
        <v>0.8</v>
      </c>
      <c r="H1388" s="3">
        <v>1.6</v>
      </c>
      <c r="I1388" s="3">
        <v>1.55139</v>
      </c>
      <c r="J1388" s="12">
        <f t="shared" si="21"/>
        <v>1.6375000000000002</v>
      </c>
    </row>
    <row r="1389" spans="1:10">
      <c r="A1389" s="4">
        <v>43795.791666666664</v>
      </c>
      <c r="B1389">
        <v>43795</v>
      </c>
      <c r="C1389" s="3">
        <v>0.79166666666666663</v>
      </c>
      <c r="D1389" s="3">
        <v>19</v>
      </c>
      <c r="E1389" s="3">
        <v>57</v>
      </c>
      <c r="F1389" s="3">
        <v>0.7</v>
      </c>
      <c r="G1389" s="5">
        <v>1.2</v>
      </c>
      <c r="H1389" s="3">
        <v>1.9</v>
      </c>
      <c r="I1389" s="3">
        <v>1.55139</v>
      </c>
      <c r="J1389" s="12">
        <f t="shared" si="21"/>
        <v>1.6041666666666667</v>
      </c>
    </row>
    <row r="1390" spans="1:10">
      <c r="A1390" s="4">
        <v>43795.833333333336</v>
      </c>
      <c r="B1390">
        <v>43795</v>
      </c>
      <c r="C1390" s="3">
        <v>0.83333333333333337</v>
      </c>
      <c r="D1390" s="3">
        <v>20</v>
      </c>
      <c r="E1390" s="3">
        <v>57</v>
      </c>
      <c r="F1390" s="3">
        <v>1.7</v>
      </c>
      <c r="G1390" s="5">
        <v>2.2999999999999998</v>
      </c>
      <c r="H1390" s="3">
        <v>4</v>
      </c>
      <c r="I1390" s="3">
        <v>1.55139</v>
      </c>
      <c r="J1390" s="12">
        <f t="shared" si="21"/>
        <v>1.5666666666666664</v>
      </c>
    </row>
    <row r="1391" spans="1:10">
      <c r="A1391" s="4">
        <v>43795.875</v>
      </c>
      <c r="B1391">
        <v>43795</v>
      </c>
      <c r="C1391" s="3">
        <v>0.875</v>
      </c>
      <c r="D1391" s="3">
        <v>21</v>
      </c>
      <c r="E1391" s="3">
        <v>57</v>
      </c>
      <c r="F1391" s="3">
        <v>1</v>
      </c>
      <c r="G1391" s="5">
        <v>0.9</v>
      </c>
      <c r="H1391" s="3">
        <v>1.9</v>
      </c>
      <c r="I1391" s="3">
        <v>1.55139</v>
      </c>
      <c r="J1391" s="12">
        <f t="shared" si="21"/>
        <v>1.4749999999999999</v>
      </c>
    </row>
    <row r="1392" spans="1:10">
      <c r="A1392" s="4">
        <v>43795.916666666664</v>
      </c>
      <c r="B1392">
        <v>43795</v>
      </c>
      <c r="C1392" s="3">
        <v>0.91666666666666663</v>
      </c>
      <c r="D1392" s="3">
        <v>22</v>
      </c>
      <c r="E1392" s="3">
        <v>57</v>
      </c>
      <c r="F1392" s="3">
        <v>2.1</v>
      </c>
      <c r="G1392" s="5">
        <v>1.7</v>
      </c>
      <c r="H1392" s="3">
        <v>3.8</v>
      </c>
      <c r="I1392" s="3">
        <v>1.55139</v>
      </c>
      <c r="J1392" s="12">
        <f t="shared" si="21"/>
        <v>1.4708333333333332</v>
      </c>
    </row>
    <row r="1393" spans="1:10">
      <c r="A1393" s="4">
        <v>43795.958333333336</v>
      </c>
      <c r="B1393">
        <v>43795</v>
      </c>
      <c r="C1393" s="3">
        <v>0.95833333333333337</v>
      </c>
      <c r="D1393" s="3">
        <v>23</v>
      </c>
      <c r="E1393" s="3">
        <v>57</v>
      </c>
      <c r="F1393" s="3">
        <v>0.2</v>
      </c>
      <c r="G1393" s="5">
        <v>0.2</v>
      </c>
      <c r="H1393" s="3">
        <v>0.4</v>
      </c>
      <c r="I1393" s="3">
        <v>1.55139</v>
      </c>
      <c r="J1393" s="12">
        <f t="shared" si="21"/>
        <v>1.425</v>
      </c>
    </row>
    <row r="1394" spans="1:10">
      <c r="A1394" s="4">
        <v>43796</v>
      </c>
      <c r="B1394">
        <v>43796</v>
      </c>
      <c r="C1394" s="3">
        <v>0</v>
      </c>
      <c r="D1394" s="3">
        <v>0</v>
      </c>
      <c r="E1394" s="3">
        <v>58</v>
      </c>
      <c r="F1394" s="3">
        <v>0.2</v>
      </c>
      <c r="G1394" s="5">
        <v>0.2</v>
      </c>
      <c r="H1394" s="3">
        <v>0.4</v>
      </c>
      <c r="I1394" s="3">
        <v>1.55139</v>
      </c>
      <c r="J1394" s="12">
        <f t="shared" si="21"/>
        <v>1.4750000000000003</v>
      </c>
    </row>
    <row r="1395" spans="1:10">
      <c r="A1395" s="4">
        <v>43796.041666666664</v>
      </c>
      <c r="B1395">
        <v>43796</v>
      </c>
      <c r="C1395" s="3">
        <v>4.1666666666666664E-2</v>
      </c>
      <c r="D1395" s="3">
        <v>1</v>
      </c>
      <c r="E1395" s="3">
        <v>58</v>
      </c>
      <c r="F1395" s="3">
        <v>0.2</v>
      </c>
      <c r="G1395" s="5">
        <v>0.2</v>
      </c>
      <c r="H1395" s="3">
        <v>0.4</v>
      </c>
      <c r="I1395" s="3">
        <v>1.55139</v>
      </c>
      <c r="J1395" s="12">
        <f t="shared" si="21"/>
        <v>1.5083333333333337</v>
      </c>
    </row>
    <row r="1396" spans="1:10">
      <c r="A1396" s="4">
        <v>43796.083333333336</v>
      </c>
      <c r="B1396">
        <v>43796</v>
      </c>
      <c r="C1396" s="3">
        <v>8.3333333333333329E-2</v>
      </c>
      <c r="D1396" s="3">
        <v>2</v>
      </c>
      <c r="E1396" s="3">
        <v>58</v>
      </c>
      <c r="F1396" s="3">
        <v>0.2</v>
      </c>
      <c r="G1396" s="5">
        <v>0.5</v>
      </c>
      <c r="H1396" s="3">
        <v>0.7</v>
      </c>
      <c r="I1396" s="3">
        <v>1.55139</v>
      </c>
      <c r="J1396" s="12">
        <f t="shared" si="21"/>
        <v>1.6166666666666669</v>
      </c>
    </row>
    <row r="1397" spans="1:10">
      <c r="A1397" s="4">
        <v>43796.125</v>
      </c>
      <c r="B1397">
        <v>43796</v>
      </c>
      <c r="C1397" s="3">
        <v>0.125</v>
      </c>
      <c r="D1397" s="3">
        <v>3</v>
      </c>
      <c r="E1397" s="3">
        <v>58</v>
      </c>
      <c r="F1397" s="3">
        <v>0.2</v>
      </c>
      <c r="G1397" s="5">
        <v>0.5</v>
      </c>
      <c r="H1397" s="3">
        <v>0.7</v>
      </c>
      <c r="I1397" s="3">
        <v>1.55139</v>
      </c>
      <c r="J1397" s="12">
        <f t="shared" si="21"/>
        <v>1.6291666666666671</v>
      </c>
    </row>
    <row r="1398" spans="1:10">
      <c r="A1398" s="4">
        <v>43796.166666666664</v>
      </c>
      <c r="B1398">
        <v>43796</v>
      </c>
      <c r="C1398" s="3">
        <v>0.16666666666666666</v>
      </c>
      <c r="D1398" s="3">
        <v>4</v>
      </c>
      <c r="E1398" s="3">
        <v>58</v>
      </c>
      <c r="F1398" s="3">
        <v>0.2</v>
      </c>
      <c r="G1398" s="5">
        <v>0.5</v>
      </c>
      <c r="H1398" s="3">
        <v>0.7</v>
      </c>
      <c r="I1398" s="3">
        <v>1.55139</v>
      </c>
      <c r="J1398" s="12">
        <f t="shared" si="21"/>
        <v>1.6208333333333336</v>
      </c>
    </row>
    <row r="1399" spans="1:10">
      <c r="A1399" s="4">
        <v>43796.208333333336</v>
      </c>
      <c r="B1399">
        <v>43796</v>
      </c>
      <c r="C1399" s="3">
        <v>0.20833333333333334</v>
      </c>
      <c r="D1399" s="3">
        <v>5</v>
      </c>
      <c r="E1399" s="3">
        <v>58</v>
      </c>
      <c r="F1399" s="3">
        <v>0.2</v>
      </c>
      <c r="G1399" s="5">
        <v>0.6</v>
      </c>
      <c r="H1399" s="3">
        <v>0.8</v>
      </c>
      <c r="I1399" s="3">
        <v>1.55139</v>
      </c>
      <c r="J1399" s="12">
        <f t="shared" si="21"/>
        <v>1.6125</v>
      </c>
    </row>
    <row r="1400" spans="1:10">
      <c r="A1400" s="4">
        <v>43796.25</v>
      </c>
      <c r="B1400">
        <v>43796</v>
      </c>
      <c r="C1400" s="3">
        <v>0.25</v>
      </c>
      <c r="D1400" s="3">
        <v>6</v>
      </c>
      <c r="E1400" s="3">
        <v>58</v>
      </c>
      <c r="F1400" s="3">
        <v>1.7</v>
      </c>
      <c r="G1400" s="5">
        <v>2.2000000000000002</v>
      </c>
      <c r="H1400" s="3">
        <v>3.9000000000000004</v>
      </c>
      <c r="I1400" s="3">
        <v>1.55139</v>
      </c>
      <c r="J1400" s="12">
        <f t="shared" si="21"/>
        <v>1.6000000000000003</v>
      </c>
    </row>
    <row r="1401" spans="1:10">
      <c r="A1401" s="4">
        <v>43796.291666666664</v>
      </c>
      <c r="B1401">
        <v>43796</v>
      </c>
      <c r="C1401" s="3">
        <v>0.29166666666666669</v>
      </c>
      <c r="D1401" s="3">
        <v>7</v>
      </c>
      <c r="E1401" s="3">
        <v>58</v>
      </c>
      <c r="F1401" s="3">
        <v>0.8</v>
      </c>
      <c r="G1401" s="5">
        <v>0.6</v>
      </c>
      <c r="H1401" s="3">
        <v>1.4</v>
      </c>
      <c r="I1401" s="3">
        <v>1.55139</v>
      </c>
      <c r="J1401" s="12">
        <f t="shared" si="21"/>
        <v>1.4708333333333332</v>
      </c>
    </row>
    <row r="1402" spans="1:10">
      <c r="A1402" s="4">
        <v>43796.333333333336</v>
      </c>
      <c r="B1402">
        <v>43796</v>
      </c>
      <c r="C1402" s="3">
        <v>0.33333333333333331</v>
      </c>
      <c r="D1402" s="3">
        <v>8</v>
      </c>
      <c r="E1402" s="3">
        <v>58</v>
      </c>
      <c r="F1402" s="3">
        <v>1.4</v>
      </c>
      <c r="G1402" s="5">
        <v>1.7</v>
      </c>
      <c r="H1402" s="3">
        <v>3.0999999999999996</v>
      </c>
      <c r="I1402" s="3">
        <v>1.55139</v>
      </c>
      <c r="J1402" s="12">
        <f t="shared" si="21"/>
        <v>1.4916666666666665</v>
      </c>
    </row>
    <row r="1403" spans="1:10">
      <c r="A1403" s="4">
        <v>43796.375</v>
      </c>
      <c r="B1403">
        <v>43796</v>
      </c>
      <c r="C1403" s="3">
        <v>0.375</v>
      </c>
      <c r="D1403" s="3">
        <v>9</v>
      </c>
      <c r="E1403" s="3">
        <v>58</v>
      </c>
      <c r="F1403" s="3">
        <v>2.5</v>
      </c>
      <c r="G1403" s="5">
        <v>2.8</v>
      </c>
      <c r="H1403" s="3">
        <v>5.3</v>
      </c>
      <c r="I1403" s="3">
        <v>1.55139</v>
      </c>
      <c r="J1403" s="12">
        <f t="shared" si="21"/>
        <v>1.3916666666666668</v>
      </c>
    </row>
    <row r="1404" spans="1:10">
      <c r="A1404" s="4">
        <v>43796.416666666664</v>
      </c>
      <c r="B1404">
        <v>43796</v>
      </c>
      <c r="C1404" s="3">
        <v>0.41666666666666669</v>
      </c>
      <c r="D1404" s="3">
        <v>10</v>
      </c>
      <c r="E1404" s="3">
        <v>58</v>
      </c>
      <c r="F1404" s="3">
        <v>0.5</v>
      </c>
      <c r="G1404" s="5">
        <v>0.2</v>
      </c>
      <c r="H1404" s="3">
        <v>0.7</v>
      </c>
      <c r="I1404" s="3">
        <v>1.55139</v>
      </c>
      <c r="J1404" s="12">
        <f t="shared" si="21"/>
        <v>1.2958333333333334</v>
      </c>
    </row>
    <row r="1405" spans="1:10">
      <c r="A1405" s="4">
        <v>43796.458333333336</v>
      </c>
      <c r="B1405">
        <v>43796</v>
      </c>
      <c r="C1405" s="3">
        <v>0.45833333333333331</v>
      </c>
      <c r="D1405" s="3">
        <v>11</v>
      </c>
      <c r="E1405" s="3">
        <v>58</v>
      </c>
      <c r="F1405" s="3">
        <v>0.3</v>
      </c>
      <c r="G1405" s="5">
        <v>0.2</v>
      </c>
      <c r="H1405" s="3">
        <v>0.5</v>
      </c>
      <c r="I1405" s="3">
        <v>1.55139</v>
      </c>
      <c r="J1405" s="12">
        <f t="shared" si="21"/>
        <v>1.4583333333333333</v>
      </c>
    </row>
    <row r="1406" spans="1:10">
      <c r="A1406" s="4">
        <v>43796.5</v>
      </c>
      <c r="B1406">
        <v>43796</v>
      </c>
      <c r="C1406" s="3">
        <v>0.5</v>
      </c>
      <c r="D1406" s="3">
        <v>12</v>
      </c>
      <c r="E1406" s="3">
        <v>58</v>
      </c>
      <c r="F1406" s="3">
        <v>0.2</v>
      </c>
      <c r="G1406" s="5">
        <v>0.3</v>
      </c>
      <c r="H1406" s="3">
        <v>0.5</v>
      </c>
      <c r="I1406" s="3">
        <v>1.55139</v>
      </c>
      <c r="J1406" s="12">
        <f t="shared" si="21"/>
        <v>1.5875000000000001</v>
      </c>
    </row>
    <row r="1407" spans="1:10">
      <c r="A1407" s="4">
        <v>43796.541666666664</v>
      </c>
      <c r="B1407">
        <v>43796</v>
      </c>
      <c r="C1407" s="3">
        <v>0.54166666666666663</v>
      </c>
      <c r="D1407" s="3">
        <v>13</v>
      </c>
      <c r="E1407" s="3">
        <v>58</v>
      </c>
      <c r="F1407" s="3">
        <v>0.2</v>
      </c>
      <c r="G1407" s="5">
        <v>0.2</v>
      </c>
      <c r="H1407" s="3">
        <v>0.4</v>
      </c>
      <c r="I1407" s="3">
        <v>1.55139</v>
      </c>
      <c r="J1407" s="12">
        <f t="shared" si="21"/>
        <v>1.5833333333333333</v>
      </c>
    </row>
    <row r="1408" spans="1:10">
      <c r="A1408" s="4">
        <v>43796.583333333336</v>
      </c>
      <c r="B1408">
        <v>43796</v>
      </c>
      <c r="C1408" s="3">
        <v>0.58333333333333337</v>
      </c>
      <c r="D1408" s="3">
        <v>14</v>
      </c>
      <c r="E1408" s="3">
        <v>58</v>
      </c>
      <c r="F1408" s="3">
        <v>0.3</v>
      </c>
      <c r="G1408" s="5">
        <v>0.2</v>
      </c>
      <c r="H1408" s="3">
        <v>0.5</v>
      </c>
      <c r="I1408" s="3">
        <v>1.55139</v>
      </c>
      <c r="J1408" s="12">
        <f t="shared" si="21"/>
        <v>1.5833333333333333</v>
      </c>
    </row>
    <row r="1409" spans="1:10">
      <c r="A1409" s="4">
        <v>43796.625</v>
      </c>
      <c r="B1409">
        <v>43796</v>
      </c>
      <c r="C1409" s="3">
        <v>0.625</v>
      </c>
      <c r="D1409" s="3">
        <v>15</v>
      </c>
      <c r="E1409" s="3">
        <v>58</v>
      </c>
      <c r="F1409" s="3">
        <v>0.2</v>
      </c>
      <c r="G1409" s="5">
        <v>0.3</v>
      </c>
      <c r="H1409" s="3">
        <v>0.5</v>
      </c>
      <c r="I1409" s="3">
        <v>1.55139</v>
      </c>
      <c r="J1409" s="12">
        <f t="shared" si="21"/>
        <v>1.5791666666666666</v>
      </c>
    </row>
    <row r="1410" spans="1:10">
      <c r="A1410" s="4">
        <v>43796.666666666664</v>
      </c>
      <c r="B1410">
        <v>43796</v>
      </c>
      <c r="C1410" s="3">
        <v>0.66666666666666663</v>
      </c>
      <c r="D1410" s="3">
        <v>16</v>
      </c>
      <c r="E1410" s="3">
        <v>58</v>
      </c>
      <c r="F1410" s="3">
        <v>1.6</v>
      </c>
      <c r="G1410" s="5">
        <v>2</v>
      </c>
      <c r="H1410" s="3">
        <v>3.6</v>
      </c>
      <c r="I1410" s="3">
        <v>1.55139</v>
      </c>
      <c r="J1410" s="12">
        <f t="shared" ref="J1410:J1473" si="22">AVERAGE(H1410:H1433)</f>
        <v>1.5833333333333333</v>
      </c>
    </row>
    <row r="1411" spans="1:10">
      <c r="A1411" s="4">
        <v>43796.708333333336</v>
      </c>
      <c r="B1411">
        <v>43796</v>
      </c>
      <c r="C1411" s="3">
        <v>0.70833333333333337</v>
      </c>
      <c r="D1411" s="3">
        <v>17</v>
      </c>
      <c r="E1411" s="3">
        <v>58</v>
      </c>
      <c r="F1411" s="3">
        <v>1</v>
      </c>
      <c r="G1411" s="5">
        <v>0.6</v>
      </c>
      <c r="H1411" s="3">
        <v>1.6</v>
      </c>
      <c r="I1411" s="3">
        <v>1.55139</v>
      </c>
      <c r="J1411" s="12">
        <f t="shared" si="22"/>
        <v>1.5458333333333334</v>
      </c>
    </row>
    <row r="1412" spans="1:10">
      <c r="A1412" s="4">
        <v>43796.75</v>
      </c>
      <c r="B1412">
        <v>43796</v>
      </c>
      <c r="C1412" s="3">
        <v>0.75</v>
      </c>
      <c r="D1412" s="3">
        <v>18</v>
      </c>
      <c r="E1412" s="3">
        <v>58</v>
      </c>
      <c r="F1412" s="3">
        <v>0.3</v>
      </c>
      <c r="G1412" s="5">
        <v>0.5</v>
      </c>
      <c r="H1412" s="3">
        <v>0.8</v>
      </c>
      <c r="I1412" s="3">
        <v>1.55139</v>
      </c>
      <c r="J1412" s="12">
        <f t="shared" si="22"/>
        <v>1.5666666666666667</v>
      </c>
    </row>
    <row r="1413" spans="1:10">
      <c r="A1413" s="4">
        <v>43796.791666666664</v>
      </c>
      <c r="B1413">
        <v>43796</v>
      </c>
      <c r="C1413" s="3">
        <v>0.79166666666666663</v>
      </c>
      <c r="D1413" s="3">
        <v>19</v>
      </c>
      <c r="E1413" s="3">
        <v>58</v>
      </c>
      <c r="F1413" s="3">
        <v>0.5</v>
      </c>
      <c r="G1413" s="5">
        <v>0.5</v>
      </c>
      <c r="H1413" s="3">
        <v>1</v>
      </c>
      <c r="I1413" s="3">
        <v>1.55139</v>
      </c>
      <c r="J1413" s="12">
        <f t="shared" si="22"/>
        <v>1.5999999999999999</v>
      </c>
    </row>
    <row r="1414" spans="1:10">
      <c r="A1414" s="4">
        <v>43796.833333333336</v>
      </c>
      <c r="B1414">
        <v>43796</v>
      </c>
      <c r="C1414" s="3">
        <v>0.83333333333333337</v>
      </c>
      <c r="D1414" s="3">
        <v>20</v>
      </c>
      <c r="E1414" s="3">
        <v>58</v>
      </c>
      <c r="F1414" s="3">
        <v>1.3</v>
      </c>
      <c r="G1414" s="5">
        <v>0.5</v>
      </c>
      <c r="H1414" s="3">
        <v>1.8</v>
      </c>
      <c r="I1414" s="3">
        <v>1.55139</v>
      </c>
      <c r="J1414" s="12">
        <f t="shared" si="22"/>
        <v>1.6625000000000003</v>
      </c>
    </row>
    <row r="1415" spans="1:10">
      <c r="A1415" s="4">
        <v>43796.875</v>
      </c>
      <c r="B1415">
        <v>43796</v>
      </c>
      <c r="C1415" s="3">
        <v>0.875</v>
      </c>
      <c r="D1415" s="3">
        <v>21</v>
      </c>
      <c r="E1415" s="3">
        <v>58</v>
      </c>
      <c r="F1415" s="3">
        <v>0.5</v>
      </c>
      <c r="G1415" s="5">
        <v>1.3</v>
      </c>
      <c r="H1415" s="3">
        <v>1.8</v>
      </c>
      <c r="I1415" s="3">
        <v>1.55139</v>
      </c>
      <c r="J1415" s="12">
        <f t="shared" si="22"/>
        <v>1.6500000000000001</v>
      </c>
    </row>
    <row r="1416" spans="1:10">
      <c r="A1416" s="4">
        <v>43796.916666666664</v>
      </c>
      <c r="B1416">
        <v>43796</v>
      </c>
      <c r="C1416" s="3">
        <v>0.91666666666666663</v>
      </c>
      <c r="D1416" s="3">
        <v>22</v>
      </c>
      <c r="E1416" s="3">
        <v>58</v>
      </c>
      <c r="F1416" s="3">
        <v>1.6</v>
      </c>
      <c r="G1416" s="5">
        <v>1.1000000000000001</v>
      </c>
      <c r="H1416" s="3">
        <v>2.7</v>
      </c>
      <c r="I1416" s="3">
        <v>1.55139</v>
      </c>
      <c r="J1416" s="12">
        <f t="shared" si="22"/>
        <v>1.6333333333333331</v>
      </c>
    </row>
    <row r="1417" spans="1:10">
      <c r="A1417" s="4">
        <v>43796.958333333336</v>
      </c>
      <c r="B1417">
        <v>43796</v>
      </c>
      <c r="C1417" s="3">
        <v>0.95833333333333337</v>
      </c>
      <c r="D1417" s="3">
        <v>23</v>
      </c>
      <c r="E1417" s="3">
        <v>58</v>
      </c>
      <c r="F1417" s="3">
        <v>0.8</v>
      </c>
      <c r="G1417" s="5">
        <v>0.8</v>
      </c>
      <c r="H1417" s="3">
        <v>1.6</v>
      </c>
      <c r="I1417" s="3">
        <v>1.55139</v>
      </c>
      <c r="J1417" s="12">
        <f t="shared" si="22"/>
        <v>1.5916666666666668</v>
      </c>
    </row>
    <row r="1418" spans="1:10">
      <c r="A1418" s="4">
        <v>43797</v>
      </c>
      <c r="B1418">
        <v>43797</v>
      </c>
      <c r="C1418" s="3">
        <v>0</v>
      </c>
      <c r="D1418" s="3">
        <v>0</v>
      </c>
      <c r="E1418" s="3">
        <v>59</v>
      </c>
      <c r="F1418" s="3">
        <v>0.6</v>
      </c>
      <c r="G1418" s="5">
        <v>0.6</v>
      </c>
      <c r="H1418" s="3">
        <v>1.2</v>
      </c>
      <c r="I1418" s="3">
        <v>1.55139</v>
      </c>
      <c r="J1418" s="12">
        <f t="shared" si="22"/>
        <v>1.5416666666666667</v>
      </c>
    </row>
    <row r="1419" spans="1:10">
      <c r="A1419" s="4">
        <v>43797.041666666664</v>
      </c>
      <c r="B1419">
        <v>43797</v>
      </c>
      <c r="C1419" s="3">
        <v>4.1666666666666664E-2</v>
      </c>
      <c r="D1419" s="3">
        <v>1</v>
      </c>
      <c r="E1419" s="3">
        <v>59</v>
      </c>
      <c r="F1419" s="3">
        <v>2</v>
      </c>
      <c r="G1419" s="5">
        <v>1</v>
      </c>
      <c r="H1419" s="3">
        <v>3</v>
      </c>
      <c r="I1419" s="3">
        <v>1.55139</v>
      </c>
      <c r="J1419" s="12">
        <f t="shared" si="22"/>
        <v>1.5291666666666666</v>
      </c>
    </row>
    <row r="1420" spans="1:10">
      <c r="A1420" s="4">
        <v>43797.083333333336</v>
      </c>
      <c r="B1420">
        <v>43797</v>
      </c>
      <c r="C1420" s="3">
        <v>8.3333333333333329E-2</v>
      </c>
      <c r="D1420" s="3">
        <v>2</v>
      </c>
      <c r="E1420" s="3">
        <v>59</v>
      </c>
      <c r="F1420" s="3">
        <v>0.6</v>
      </c>
      <c r="G1420" s="5">
        <v>0.4</v>
      </c>
      <c r="H1420" s="3">
        <v>1</v>
      </c>
      <c r="I1420" s="3">
        <v>1.55139</v>
      </c>
      <c r="J1420" s="12">
        <f t="shared" si="22"/>
        <v>1.4416666666666664</v>
      </c>
    </row>
    <row r="1421" spans="1:10">
      <c r="A1421" s="4">
        <v>43797.125</v>
      </c>
      <c r="B1421">
        <v>43797</v>
      </c>
      <c r="C1421" s="3">
        <v>0.125</v>
      </c>
      <c r="D1421" s="3">
        <v>3</v>
      </c>
      <c r="E1421" s="3">
        <v>59</v>
      </c>
      <c r="F1421" s="3">
        <v>0.3</v>
      </c>
      <c r="G1421" s="5">
        <v>0.2</v>
      </c>
      <c r="H1421" s="3">
        <v>0.5</v>
      </c>
      <c r="I1421" s="3">
        <v>1.55139</v>
      </c>
      <c r="J1421" s="12">
        <f t="shared" si="22"/>
        <v>1.4458333333333331</v>
      </c>
    </row>
    <row r="1422" spans="1:10">
      <c r="A1422" s="4">
        <v>43797.166666666664</v>
      </c>
      <c r="B1422">
        <v>43797</v>
      </c>
      <c r="C1422" s="3">
        <v>0.16666666666666666</v>
      </c>
      <c r="D1422" s="3">
        <v>4</v>
      </c>
      <c r="E1422" s="3">
        <v>59</v>
      </c>
      <c r="F1422" s="3">
        <v>0.3</v>
      </c>
      <c r="G1422" s="5">
        <v>0.2</v>
      </c>
      <c r="H1422" s="3">
        <v>0.5</v>
      </c>
      <c r="I1422" s="3">
        <v>1.55139</v>
      </c>
      <c r="J1422" s="12">
        <f t="shared" si="22"/>
        <v>1.4833333333333332</v>
      </c>
    </row>
    <row r="1423" spans="1:10">
      <c r="A1423" s="4">
        <v>43797.208333333336</v>
      </c>
      <c r="B1423">
        <v>43797</v>
      </c>
      <c r="C1423" s="3">
        <v>0.20833333333333334</v>
      </c>
      <c r="D1423" s="3">
        <v>5</v>
      </c>
      <c r="E1423" s="3">
        <v>59</v>
      </c>
      <c r="F1423" s="3">
        <v>0.3</v>
      </c>
      <c r="G1423" s="5">
        <v>0.2</v>
      </c>
      <c r="H1423" s="3">
        <v>0.5</v>
      </c>
      <c r="I1423" s="3">
        <v>1.55139</v>
      </c>
      <c r="J1423" s="12">
        <f t="shared" si="22"/>
        <v>1.5083333333333335</v>
      </c>
    </row>
    <row r="1424" spans="1:10">
      <c r="A1424" s="4">
        <v>43797.25</v>
      </c>
      <c r="B1424">
        <v>43797</v>
      </c>
      <c r="C1424" s="3">
        <v>0.25</v>
      </c>
      <c r="D1424" s="3">
        <v>6</v>
      </c>
      <c r="E1424" s="3">
        <v>59</v>
      </c>
      <c r="F1424" s="3">
        <v>0.6</v>
      </c>
      <c r="G1424" s="5">
        <v>0.2</v>
      </c>
      <c r="H1424" s="3">
        <v>0.8</v>
      </c>
      <c r="I1424" s="3">
        <v>1.55139</v>
      </c>
      <c r="J1424" s="12">
        <f t="shared" si="22"/>
        <v>1.5458333333333334</v>
      </c>
    </row>
    <row r="1425" spans="1:10">
      <c r="A1425" s="4">
        <v>43797.291666666664</v>
      </c>
      <c r="B1425">
        <v>43797</v>
      </c>
      <c r="C1425" s="3">
        <v>0.29166666666666669</v>
      </c>
      <c r="D1425" s="3">
        <v>7</v>
      </c>
      <c r="E1425" s="3">
        <v>59</v>
      </c>
      <c r="F1425" s="3">
        <v>1.5</v>
      </c>
      <c r="G1425" s="5">
        <v>0.4</v>
      </c>
      <c r="H1425" s="3">
        <v>1.9</v>
      </c>
      <c r="I1425" s="3">
        <v>1.55139</v>
      </c>
      <c r="J1425" s="12">
        <f t="shared" si="22"/>
        <v>1.5625</v>
      </c>
    </row>
    <row r="1426" spans="1:10">
      <c r="A1426" s="4">
        <v>43797.333333333336</v>
      </c>
      <c r="B1426">
        <v>43797</v>
      </c>
      <c r="C1426" s="3">
        <v>0.33333333333333331</v>
      </c>
      <c r="D1426" s="3">
        <v>8</v>
      </c>
      <c r="E1426" s="3">
        <v>59</v>
      </c>
      <c r="F1426" s="3">
        <v>0.2</v>
      </c>
      <c r="G1426" s="5">
        <v>0.5</v>
      </c>
      <c r="H1426" s="3">
        <v>0.7</v>
      </c>
      <c r="I1426" s="3">
        <v>1.55139</v>
      </c>
      <c r="J1426" s="12">
        <f t="shared" si="22"/>
        <v>1.5458333333333334</v>
      </c>
    </row>
    <row r="1427" spans="1:10">
      <c r="A1427" s="4">
        <v>43797.375</v>
      </c>
      <c r="B1427">
        <v>43797</v>
      </c>
      <c r="C1427" s="3">
        <v>0.375</v>
      </c>
      <c r="D1427" s="3">
        <v>9</v>
      </c>
      <c r="E1427" s="3">
        <v>59</v>
      </c>
      <c r="F1427" s="3">
        <v>1.4</v>
      </c>
      <c r="G1427" s="5">
        <v>1.6</v>
      </c>
      <c r="H1427" s="3">
        <v>3</v>
      </c>
      <c r="I1427" s="3">
        <v>1.55139</v>
      </c>
      <c r="J1427" s="12">
        <f t="shared" si="22"/>
        <v>1.5999999999999999</v>
      </c>
    </row>
    <row r="1428" spans="1:10">
      <c r="A1428" s="4">
        <v>43797.416666666664</v>
      </c>
      <c r="B1428">
        <v>43797</v>
      </c>
      <c r="C1428" s="3">
        <v>0.41666666666666669</v>
      </c>
      <c r="D1428" s="3">
        <v>10</v>
      </c>
      <c r="E1428" s="3">
        <v>59</v>
      </c>
      <c r="F1428" s="3">
        <v>2.1</v>
      </c>
      <c r="G1428" s="5">
        <v>2.5</v>
      </c>
      <c r="H1428" s="3">
        <v>4.5999999999999996</v>
      </c>
      <c r="I1428" s="3">
        <v>1.55139</v>
      </c>
      <c r="J1428" s="12">
        <f t="shared" si="22"/>
        <v>1.5041666666666664</v>
      </c>
    </row>
    <row r="1429" spans="1:10">
      <c r="A1429" s="4">
        <v>43797.458333333336</v>
      </c>
      <c r="B1429">
        <v>43797</v>
      </c>
      <c r="C1429" s="3">
        <v>0.45833333333333331</v>
      </c>
      <c r="D1429" s="3">
        <v>11</v>
      </c>
      <c r="E1429" s="3">
        <v>59</v>
      </c>
      <c r="F1429" s="3">
        <v>1.8</v>
      </c>
      <c r="G1429" s="5">
        <v>1.8</v>
      </c>
      <c r="H1429" s="3">
        <v>3.6</v>
      </c>
      <c r="I1429" s="3">
        <v>1.55139</v>
      </c>
      <c r="J1429" s="12">
        <f t="shared" si="22"/>
        <v>1.4208333333333332</v>
      </c>
    </row>
    <row r="1430" spans="1:10">
      <c r="A1430" s="4">
        <v>43797.5</v>
      </c>
      <c r="B1430">
        <v>43797</v>
      </c>
      <c r="C1430" s="3">
        <v>0.5</v>
      </c>
      <c r="D1430" s="3">
        <v>12</v>
      </c>
      <c r="E1430" s="3">
        <v>59</v>
      </c>
      <c r="F1430" s="3">
        <v>0.2</v>
      </c>
      <c r="G1430" s="5">
        <v>0.2</v>
      </c>
      <c r="H1430" s="3">
        <v>0.4</v>
      </c>
      <c r="I1430" s="3">
        <v>1.55139</v>
      </c>
      <c r="J1430" s="12">
        <f t="shared" si="22"/>
        <v>1.3708333333333333</v>
      </c>
    </row>
    <row r="1431" spans="1:10">
      <c r="A1431" s="4">
        <v>43797.541666666664</v>
      </c>
      <c r="B1431">
        <v>43797</v>
      </c>
      <c r="C1431" s="3">
        <v>0.54166666666666663</v>
      </c>
      <c r="D1431" s="3">
        <v>13</v>
      </c>
      <c r="E1431" s="3">
        <v>59</v>
      </c>
      <c r="F1431" s="3">
        <v>0.2</v>
      </c>
      <c r="G1431" s="5">
        <v>0.2</v>
      </c>
      <c r="H1431" s="3">
        <v>0.4</v>
      </c>
      <c r="I1431" s="3">
        <v>1.55139</v>
      </c>
      <c r="J1431" s="12">
        <f t="shared" si="22"/>
        <v>1.3708333333333333</v>
      </c>
    </row>
    <row r="1432" spans="1:10">
      <c r="A1432" s="4">
        <v>43797.583333333336</v>
      </c>
      <c r="B1432">
        <v>43797</v>
      </c>
      <c r="C1432" s="3">
        <v>0.58333333333333337</v>
      </c>
      <c r="D1432" s="3">
        <v>14</v>
      </c>
      <c r="E1432" s="3">
        <v>59</v>
      </c>
      <c r="F1432" s="3">
        <v>0.2</v>
      </c>
      <c r="G1432" s="5">
        <v>0.2</v>
      </c>
      <c r="H1432" s="3">
        <v>0.4</v>
      </c>
      <c r="I1432" s="3">
        <v>1.55139</v>
      </c>
      <c r="J1432" s="12">
        <f t="shared" si="22"/>
        <v>1.3749999999999998</v>
      </c>
    </row>
    <row r="1433" spans="1:10">
      <c r="A1433" s="4">
        <v>43797.625</v>
      </c>
      <c r="B1433">
        <v>43797</v>
      </c>
      <c r="C1433" s="3">
        <v>0.625</v>
      </c>
      <c r="D1433" s="3">
        <v>15</v>
      </c>
      <c r="E1433" s="3">
        <v>59</v>
      </c>
      <c r="F1433" s="3">
        <v>0.2</v>
      </c>
      <c r="G1433" s="5">
        <v>0.4</v>
      </c>
      <c r="H1433" s="3">
        <v>0.60000000000000009</v>
      </c>
      <c r="I1433" s="3">
        <v>1.55139</v>
      </c>
      <c r="J1433" s="12">
        <f t="shared" si="22"/>
        <v>1.3875</v>
      </c>
    </row>
    <row r="1434" spans="1:10">
      <c r="A1434" s="4">
        <v>43797.666666666664</v>
      </c>
      <c r="B1434">
        <v>43797</v>
      </c>
      <c r="C1434" s="3">
        <v>0.66666666666666663</v>
      </c>
      <c r="D1434" s="3">
        <v>16</v>
      </c>
      <c r="E1434" s="3">
        <v>59</v>
      </c>
      <c r="F1434" s="3">
        <v>1.3</v>
      </c>
      <c r="G1434" s="5">
        <v>1.4</v>
      </c>
      <c r="H1434" s="3">
        <v>2.7</v>
      </c>
      <c r="I1434" s="3">
        <v>1.55139</v>
      </c>
      <c r="J1434" s="12">
        <f t="shared" si="22"/>
        <v>1.4166666666666663</v>
      </c>
    </row>
    <row r="1435" spans="1:10">
      <c r="A1435" s="4">
        <v>43797.708333333336</v>
      </c>
      <c r="B1435">
        <v>43797</v>
      </c>
      <c r="C1435" s="3">
        <v>0.70833333333333337</v>
      </c>
      <c r="D1435" s="3">
        <v>17</v>
      </c>
      <c r="E1435" s="3">
        <v>59</v>
      </c>
      <c r="F1435" s="3">
        <v>1.1000000000000001</v>
      </c>
      <c r="G1435" s="5">
        <v>1</v>
      </c>
      <c r="H1435" s="3">
        <v>2.1</v>
      </c>
      <c r="I1435" s="3">
        <v>1.55139</v>
      </c>
      <c r="J1435" s="12">
        <f t="shared" si="22"/>
        <v>1.4208333333333332</v>
      </c>
    </row>
    <row r="1436" spans="1:10">
      <c r="A1436" s="4">
        <v>43797.75</v>
      </c>
      <c r="B1436">
        <v>43797</v>
      </c>
      <c r="C1436" s="3">
        <v>0.75</v>
      </c>
      <c r="D1436" s="3">
        <v>18</v>
      </c>
      <c r="E1436" s="3">
        <v>59</v>
      </c>
      <c r="F1436" s="3">
        <v>0.9</v>
      </c>
      <c r="G1436" s="5">
        <v>0.7</v>
      </c>
      <c r="H1436" s="3">
        <v>1.6</v>
      </c>
      <c r="I1436" s="3">
        <v>1.55139</v>
      </c>
      <c r="J1436" s="12">
        <f t="shared" si="22"/>
        <v>1.4666666666666666</v>
      </c>
    </row>
    <row r="1437" spans="1:10">
      <c r="A1437" s="4">
        <v>43797.791666666664</v>
      </c>
      <c r="B1437">
        <v>43797</v>
      </c>
      <c r="C1437" s="3">
        <v>0.79166666666666663</v>
      </c>
      <c r="D1437" s="3">
        <v>19</v>
      </c>
      <c r="E1437" s="3">
        <v>59</v>
      </c>
      <c r="F1437" s="3">
        <v>0.7</v>
      </c>
      <c r="G1437" s="5">
        <v>1.8</v>
      </c>
      <c r="H1437" s="3">
        <v>2.5</v>
      </c>
      <c r="I1437" s="3">
        <v>1.55139</v>
      </c>
      <c r="J1437" s="12">
        <f t="shared" si="22"/>
        <v>1.458333333333333</v>
      </c>
    </row>
    <row r="1438" spans="1:10">
      <c r="A1438" s="4">
        <v>43797.833333333336</v>
      </c>
      <c r="B1438">
        <v>43797</v>
      </c>
      <c r="C1438" s="3">
        <v>0.83333333333333337</v>
      </c>
      <c r="D1438" s="3">
        <v>20</v>
      </c>
      <c r="E1438" s="3">
        <v>59</v>
      </c>
      <c r="F1438" s="3">
        <v>0.8</v>
      </c>
      <c r="G1438" s="5">
        <v>0.7</v>
      </c>
      <c r="H1438" s="3">
        <v>1.5</v>
      </c>
      <c r="I1438" s="3">
        <v>1.55139</v>
      </c>
      <c r="J1438" s="12">
        <f t="shared" si="22"/>
        <v>1.4208333333333332</v>
      </c>
    </row>
    <row r="1439" spans="1:10">
      <c r="A1439" s="4">
        <v>43797.875</v>
      </c>
      <c r="B1439">
        <v>43797</v>
      </c>
      <c r="C1439" s="3">
        <v>0.875</v>
      </c>
      <c r="D1439" s="3">
        <v>21</v>
      </c>
      <c r="E1439" s="3">
        <v>59</v>
      </c>
      <c r="F1439" s="3">
        <v>0.6</v>
      </c>
      <c r="G1439" s="5">
        <v>0.8</v>
      </c>
      <c r="H1439" s="3">
        <v>1.4</v>
      </c>
      <c r="I1439" s="3">
        <v>1.55139</v>
      </c>
      <c r="J1439" s="12">
        <f t="shared" si="22"/>
        <v>1.4291666666666665</v>
      </c>
    </row>
    <row r="1440" spans="1:10">
      <c r="A1440" s="4">
        <v>43797.916666666664</v>
      </c>
      <c r="B1440">
        <v>43797</v>
      </c>
      <c r="C1440" s="3">
        <v>0.91666666666666663</v>
      </c>
      <c r="D1440" s="3">
        <v>22</v>
      </c>
      <c r="E1440" s="3">
        <v>59</v>
      </c>
      <c r="F1440" s="3">
        <v>0.4</v>
      </c>
      <c r="G1440" s="5">
        <v>1.3</v>
      </c>
      <c r="H1440" s="3">
        <v>1.7000000000000002</v>
      </c>
      <c r="I1440" s="3">
        <v>1.55139</v>
      </c>
      <c r="J1440" s="12">
        <f t="shared" si="22"/>
        <v>1.5583333333333333</v>
      </c>
    </row>
    <row r="1441" spans="1:10">
      <c r="A1441" s="4">
        <v>43797.958333333336</v>
      </c>
      <c r="B1441">
        <v>43797</v>
      </c>
      <c r="C1441" s="3">
        <v>0.95833333333333337</v>
      </c>
      <c r="D1441" s="3">
        <v>23</v>
      </c>
      <c r="E1441" s="3">
        <v>59</v>
      </c>
      <c r="F1441" s="3">
        <v>0.2</v>
      </c>
      <c r="G1441" s="5">
        <v>0.2</v>
      </c>
      <c r="H1441" s="3">
        <v>0.4</v>
      </c>
      <c r="I1441" s="3">
        <v>1.55139</v>
      </c>
      <c r="J1441" s="12">
        <f t="shared" si="22"/>
        <v>1.5708333333333335</v>
      </c>
    </row>
    <row r="1442" spans="1:10">
      <c r="A1442" s="4">
        <v>43798</v>
      </c>
      <c r="B1442">
        <v>43798</v>
      </c>
      <c r="C1442" s="3">
        <v>0</v>
      </c>
      <c r="D1442" s="3">
        <v>0</v>
      </c>
      <c r="E1442" s="3">
        <v>60</v>
      </c>
      <c r="F1442" s="3">
        <v>0.4</v>
      </c>
      <c r="G1442" s="5">
        <v>0.5</v>
      </c>
      <c r="H1442" s="3">
        <v>0.9</v>
      </c>
      <c r="I1442" s="3">
        <v>1.55139</v>
      </c>
      <c r="J1442" s="12">
        <f t="shared" si="22"/>
        <v>1.575</v>
      </c>
    </row>
    <row r="1443" spans="1:10">
      <c r="A1443" s="4">
        <v>43798.041666666664</v>
      </c>
      <c r="B1443">
        <v>43798</v>
      </c>
      <c r="C1443" s="3">
        <v>4.1666666666666664E-2</v>
      </c>
      <c r="D1443" s="3">
        <v>1</v>
      </c>
      <c r="E1443" s="3">
        <v>60</v>
      </c>
      <c r="F1443" s="3">
        <v>0.5</v>
      </c>
      <c r="G1443" s="5">
        <v>0.4</v>
      </c>
      <c r="H1443" s="3">
        <v>0.9</v>
      </c>
      <c r="I1443" s="3">
        <v>1.55139</v>
      </c>
      <c r="J1443" s="12">
        <f t="shared" si="22"/>
        <v>1.5541666666666665</v>
      </c>
    </row>
    <row r="1444" spans="1:10">
      <c r="A1444" s="4">
        <v>43798.083333333336</v>
      </c>
      <c r="B1444">
        <v>43798</v>
      </c>
      <c r="C1444" s="3">
        <v>8.3333333333333329E-2</v>
      </c>
      <c r="D1444" s="3">
        <v>2</v>
      </c>
      <c r="E1444" s="3">
        <v>60</v>
      </c>
      <c r="F1444" s="3">
        <v>0.5</v>
      </c>
      <c r="G1444" s="5">
        <v>0.6</v>
      </c>
      <c r="H1444" s="3">
        <v>1.1000000000000001</v>
      </c>
      <c r="I1444" s="3">
        <v>1.55139</v>
      </c>
      <c r="J1444" s="12">
        <f t="shared" si="22"/>
        <v>1.5541666666666665</v>
      </c>
    </row>
    <row r="1445" spans="1:10">
      <c r="A1445" s="4">
        <v>43798.125</v>
      </c>
      <c r="B1445">
        <v>43798</v>
      </c>
      <c r="C1445" s="3">
        <v>0.125</v>
      </c>
      <c r="D1445" s="3">
        <v>3</v>
      </c>
      <c r="E1445" s="3">
        <v>60</v>
      </c>
      <c r="F1445" s="3">
        <v>0.7</v>
      </c>
      <c r="G1445" s="5">
        <v>0.7</v>
      </c>
      <c r="H1445" s="3">
        <v>1.4</v>
      </c>
      <c r="I1445" s="3">
        <v>1.55139</v>
      </c>
      <c r="J1445" s="12">
        <f t="shared" si="22"/>
        <v>1.5499999999999998</v>
      </c>
    </row>
    <row r="1446" spans="1:10">
      <c r="A1446" s="4">
        <v>43798.166666666664</v>
      </c>
      <c r="B1446">
        <v>43798</v>
      </c>
      <c r="C1446" s="3">
        <v>0.16666666666666666</v>
      </c>
      <c r="D1446" s="3">
        <v>4</v>
      </c>
      <c r="E1446" s="3">
        <v>60</v>
      </c>
      <c r="F1446" s="3">
        <v>0.6</v>
      </c>
      <c r="G1446" s="5">
        <v>0.5</v>
      </c>
      <c r="H1446" s="3">
        <v>1.1000000000000001</v>
      </c>
      <c r="I1446" s="3">
        <v>1.55139</v>
      </c>
      <c r="J1446" s="12">
        <f t="shared" si="22"/>
        <v>1.5416666666666667</v>
      </c>
    </row>
    <row r="1447" spans="1:10">
      <c r="A1447" s="4">
        <v>43798.208333333336</v>
      </c>
      <c r="B1447">
        <v>43798</v>
      </c>
      <c r="C1447" s="3">
        <v>0.20833333333333334</v>
      </c>
      <c r="D1447" s="3">
        <v>5</v>
      </c>
      <c r="E1447" s="3">
        <v>60</v>
      </c>
      <c r="F1447" s="3">
        <v>0.6</v>
      </c>
      <c r="G1447" s="5">
        <v>0.8</v>
      </c>
      <c r="H1447" s="3">
        <v>1.4</v>
      </c>
      <c r="I1447" s="3">
        <v>1.55139</v>
      </c>
      <c r="J1447" s="12">
        <f t="shared" si="22"/>
        <v>1.5499999999999998</v>
      </c>
    </row>
    <row r="1448" spans="1:10">
      <c r="A1448" s="4">
        <v>43798.25</v>
      </c>
      <c r="B1448">
        <v>43798</v>
      </c>
      <c r="C1448" s="3">
        <v>0.25</v>
      </c>
      <c r="D1448" s="3">
        <v>6</v>
      </c>
      <c r="E1448" s="3">
        <v>60</v>
      </c>
      <c r="F1448" s="3">
        <v>0.7</v>
      </c>
      <c r="G1448" s="5">
        <v>0.5</v>
      </c>
      <c r="H1448" s="3">
        <v>1.2</v>
      </c>
      <c r="I1448" s="3">
        <v>1.55139</v>
      </c>
      <c r="J1448" s="12">
        <f t="shared" si="22"/>
        <v>1.6166666666666665</v>
      </c>
    </row>
    <row r="1449" spans="1:10">
      <c r="A1449" s="4">
        <v>43798.291666666664</v>
      </c>
      <c r="B1449">
        <v>43798</v>
      </c>
      <c r="C1449" s="3">
        <v>0.29166666666666669</v>
      </c>
      <c r="D1449" s="3">
        <v>7</v>
      </c>
      <c r="E1449" s="3">
        <v>60</v>
      </c>
      <c r="F1449" s="3">
        <v>0.9</v>
      </c>
      <c r="G1449" s="5">
        <v>0.6</v>
      </c>
      <c r="H1449" s="3">
        <v>1.5</v>
      </c>
      <c r="I1449" s="3">
        <v>1.55139</v>
      </c>
      <c r="J1449" s="12">
        <f t="shared" si="22"/>
        <v>1.6624999999999996</v>
      </c>
    </row>
    <row r="1450" spans="1:10">
      <c r="A1450" s="4">
        <v>43798.333333333336</v>
      </c>
      <c r="B1450">
        <v>43798</v>
      </c>
      <c r="C1450" s="3">
        <v>0.33333333333333331</v>
      </c>
      <c r="D1450" s="3">
        <v>8</v>
      </c>
      <c r="E1450" s="3">
        <v>60</v>
      </c>
      <c r="F1450" s="3">
        <v>0.5</v>
      </c>
      <c r="G1450" s="5">
        <v>1.5</v>
      </c>
      <c r="H1450" s="3">
        <v>2</v>
      </c>
      <c r="I1450" s="3">
        <v>1.55139</v>
      </c>
      <c r="J1450" s="12">
        <f t="shared" si="22"/>
        <v>1.708333333333333</v>
      </c>
    </row>
    <row r="1451" spans="1:10">
      <c r="A1451" s="4">
        <v>43798.375</v>
      </c>
      <c r="B1451">
        <v>43798</v>
      </c>
      <c r="C1451" s="3">
        <v>0.375</v>
      </c>
      <c r="D1451" s="3">
        <v>9</v>
      </c>
      <c r="E1451" s="3">
        <v>60</v>
      </c>
      <c r="F1451" s="3">
        <v>0.2</v>
      </c>
      <c r="G1451" s="5">
        <v>0.5</v>
      </c>
      <c r="H1451" s="3">
        <v>0.7</v>
      </c>
      <c r="I1451" s="3">
        <v>1.55139</v>
      </c>
      <c r="J1451" s="12">
        <f t="shared" si="22"/>
        <v>1.6541666666666666</v>
      </c>
    </row>
    <row r="1452" spans="1:10">
      <c r="A1452" s="4">
        <v>43798.416666666664</v>
      </c>
      <c r="B1452">
        <v>43798</v>
      </c>
      <c r="C1452" s="3">
        <v>0.41666666666666669</v>
      </c>
      <c r="D1452" s="3">
        <v>10</v>
      </c>
      <c r="E1452" s="3">
        <v>60</v>
      </c>
      <c r="F1452" s="3">
        <v>0.3</v>
      </c>
      <c r="G1452" s="5">
        <v>2.2999999999999998</v>
      </c>
      <c r="H1452" s="3">
        <v>2.5999999999999996</v>
      </c>
      <c r="I1452" s="3">
        <v>1.55139</v>
      </c>
      <c r="J1452" s="12">
        <f t="shared" si="22"/>
        <v>1.6999999999999995</v>
      </c>
    </row>
    <row r="1453" spans="1:10">
      <c r="A1453" s="4">
        <v>43798.458333333336</v>
      </c>
      <c r="B1453">
        <v>43798</v>
      </c>
      <c r="C1453" s="3">
        <v>0.45833333333333331</v>
      </c>
      <c r="D1453" s="3">
        <v>11</v>
      </c>
      <c r="E1453" s="3">
        <v>60</v>
      </c>
      <c r="F1453" s="3">
        <v>2.2000000000000002</v>
      </c>
      <c r="G1453" s="5">
        <v>0.2</v>
      </c>
      <c r="H1453" s="3">
        <v>2.4000000000000004</v>
      </c>
      <c r="I1453" s="3">
        <v>1.55139</v>
      </c>
      <c r="J1453" s="12">
        <f t="shared" si="22"/>
        <v>1.7374999999999998</v>
      </c>
    </row>
    <row r="1454" spans="1:10">
      <c r="A1454" s="4">
        <v>43798.5</v>
      </c>
      <c r="B1454">
        <v>43798</v>
      </c>
      <c r="C1454" s="3">
        <v>0.5</v>
      </c>
      <c r="D1454" s="3">
        <v>12</v>
      </c>
      <c r="E1454" s="3">
        <v>60</v>
      </c>
      <c r="F1454" s="3">
        <v>0.2</v>
      </c>
      <c r="G1454" s="5">
        <v>0.2</v>
      </c>
      <c r="H1454" s="3">
        <v>0.4</v>
      </c>
      <c r="I1454" s="3">
        <v>1.55139</v>
      </c>
      <c r="J1454" s="12">
        <f t="shared" si="22"/>
        <v>1.9583333333333333</v>
      </c>
    </row>
    <row r="1455" spans="1:10">
      <c r="A1455" s="4">
        <v>43798.541666666664</v>
      </c>
      <c r="B1455">
        <v>43798</v>
      </c>
      <c r="C1455" s="3">
        <v>0.54166666666666663</v>
      </c>
      <c r="D1455" s="3">
        <v>13</v>
      </c>
      <c r="E1455" s="3">
        <v>60</v>
      </c>
      <c r="F1455" s="3">
        <v>0.2</v>
      </c>
      <c r="G1455" s="5">
        <v>0.3</v>
      </c>
      <c r="H1455" s="3">
        <v>0.5</v>
      </c>
      <c r="I1455" s="3">
        <v>1.55139</v>
      </c>
      <c r="J1455" s="12">
        <f t="shared" si="22"/>
        <v>2.0624999999999996</v>
      </c>
    </row>
    <row r="1456" spans="1:10">
      <c r="A1456" s="4">
        <v>43798.583333333336</v>
      </c>
      <c r="B1456">
        <v>43798</v>
      </c>
      <c r="C1456" s="3">
        <v>0.58333333333333337</v>
      </c>
      <c r="D1456" s="3">
        <v>14</v>
      </c>
      <c r="E1456" s="3">
        <v>60</v>
      </c>
      <c r="F1456" s="3">
        <v>0.4</v>
      </c>
      <c r="G1456" s="5">
        <v>0.3</v>
      </c>
      <c r="H1456" s="3">
        <v>0.7</v>
      </c>
      <c r="I1456" s="3">
        <v>1.55139</v>
      </c>
      <c r="J1456" s="12">
        <f t="shared" si="22"/>
        <v>2.1249999999999996</v>
      </c>
    </row>
    <row r="1457" spans="1:10">
      <c r="A1457" s="4">
        <v>43798.625</v>
      </c>
      <c r="B1457">
        <v>43798</v>
      </c>
      <c r="C1457" s="3">
        <v>0.625</v>
      </c>
      <c r="D1457" s="3">
        <v>15</v>
      </c>
      <c r="E1457" s="3">
        <v>60</v>
      </c>
      <c r="F1457" s="3">
        <v>0.3</v>
      </c>
      <c r="G1457" s="5">
        <v>1</v>
      </c>
      <c r="H1457" s="3">
        <v>1.3</v>
      </c>
      <c r="I1457" s="3">
        <v>1.55139</v>
      </c>
      <c r="J1457" s="12">
        <f t="shared" si="22"/>
        <v>2.1874999999999996</v>
      </c>
    </row>
    <row r="1458" spans="1:10">
      <c r="A1458" s="4">
        <v>43798.666666666664</v>
      </c>
      <c r="B1458">
        <v>43798</v>
      </c>
      <c r="C1458" s="3">
        <v>0.66666666666666663</v>
      </c>
      <c r="D1458" s="3">
        <v>16</v>
      </c>
      <c r="E1458" s="3">
        <v>60</v>
      </c>
      <c r="F1458" s="3">
        <v>1.4</v>
      </c>
      <c r="G1458" s="5">
        <v>1.4</v>
      </c>
      <c r="H1458" s="3">
        <v>2.8</v>
      </c>
      <c r="I1458" s="3">
        <v>1.55139</v>
      </c>
      <c r="J1458" s="12">
        <f t="shared" si="22"/>
        <v>2.1916666666666664</v>
      </c>
    </row>
    <row r="1459" spans="1:10">
      <c r="A1459" s="4">
        <v>43798.708333333336</v>
      </c>
      <c r="B1459">
        <v>43798</v>
      </c>
      <c r="C1459" s="3">
        <v>0.70833333333333337</v>
      </c>
      <c r="D1459" s="3">
        <v>17</v>
      </c>
      <c r="E1459" s="3">
        <v>60</v>
      </c>
      <c r="F1459" s="3">
        <v>2.2000000000000002</v>
      </c>
      <c r="G1459" s="5">
        <v>1</v>
      </c>
      <c r="H1459" s="3">
        <v>3.2</v>
      </c>
      <c r="I1459" s="3">
        <v>1.55139</v>
      </c>
      <c r="J1459" s="12">
        <f t="shared" si="22"/>
        <v>2.1374999999999997</v>
      </c>
    </row>
    <row r="1460" spans="1:10">
      <c r="A1460" s="4">
        <v>43798.75</v>
      </c>
      <c r="B1460">
        <v>43798</v>
      </c>
      <c r="C1460" s="3">
        <v>0.75</v>
      </c>
      <c r="D1460" s="3">
        <v>18</v>
      </c>
      <c r="E1460" s="3">
        <v>60</v>
      </c>
      <c r="F1460" s="3">
        <v>0.5</v>
      </c>
      <c r="G1460" s="5">
        <v>0.9</v>
      </c>
      <c r="H1460" s="3">
        <v>1.4</v>
      </c>
      <c r="I1460" s="3">
        <v>1.55139</v>
      </c>
      <c r="J1460" s="12">
        <f t="shared" si="22"/>
        <v>2.0708333333333333</v>
      </c>
    </row>
    <row r="1461" spans="1:10">
      <c r="A1461" s="4">
        <v>43798.791666666664</v>
      </c>
      <c r="B1461">
        <v>43798</v>
      </c>
      <c r="C1461" s="3">
        <v>0.79166666666666663</v>
      </c>
      <c r="D1461" s="3">
        <v>19</v>
      </c>
      <c r="E1461" s="3">
        <v>60</v>
      </c>
      <c r="F1461" s="3">
        <v>0.9</v>
      </c>
      <c r="G1461" s="5">
        <v>0.7</v>
      </c>
      <c r="H1461" s="3">
        <v>1.6</v>
      </c>
      <c r="I1461" s="3">
        <v>1.55139</v>
      </c>
      <c r="J1461" s="12">
        <f t="shared" si="22"/>
        <v>2.0750000000000002</v>
      </c>
    </row>
    <row r="1462" spans="1:10">
      <c r="A1462" s="4">
        <v>43798.833333333336</v>
      </c>
      <c r="B1462">
        <v>43798</v>
      </c>
      <c r="C1462" s="3">
        <v>0.83333333333333337</v>
      </c>
      <c r="D1462" s="3">
        <v>20</v>
      </c>
      <c r="E1462" s="3">
        <v>60</v>
      </c>
      <c r="F1462" s="3">
        <v>0.7</v>
      </c>
      <c r="G1462" s="5">
        <v>1</v>
      </c>
      <c r="H1462" s="3">
        <v>1.7</v>
      </c>
      <c r="I1462" s="3">
        <v>1.55139</v>
      </c>
      <c r="J1462" s="12">
        <f t="shared" si="22"/>
        <v>2.083333333333333</v>
      </c>
    </row>
    <row r="1463" spans="1:10">
      <c r="A1463" s="4">
        <v>43798.875</v>
      </c>
      <c r="B1463">
        <v>43798</v>
      </c>
      <c r="C1463" s="3">
        <v>0.875</v>
      </c>
      <c r="D1463" s="3">
        <v>21</v>
      </c>
      <c r="E1463" s="3">
        <v>60</v>
      </c>
      <c r="F1463" s="3">
        <v>2.6</v>
      </c>
      <c r="G1463" s="5">
        <v>1.9</v>
      </c>
      <c r="H1463" s="3">
        <v>4.5</v>
      </c>
      <c r="I1463" s="3">
        <v>1.55139</v>
      </c>
      <c r="J1463" s="12">
        <f t="shared" si="22"/>
        <v>2.0791666666666671</v>
      </c>
    </row>
    <row r="1464" spans="1:10">
      <c r="A1464" s="4">
        <v>43798.916666666664</v>
      </c>
      <c r="B1464">
        <v>43798</v>
      </c>
      <c r="C1464" s="3">
        <v>0.91666666666666663</v>
      </c>
      <c r="D1464" s="3">
        <v>22</v>
      </c>
      <c r="E1464" s="3">
        <v>60</v>
      </c>
      <c r="F1464" s="3">
        <v>1</v>
      </c>
      <c r="G1464" s="5">
        <v>1</v>
      </c>
      <c r="H1464" s="3">
        <v>2</v>
      </c>
      <c r="I1464" s="3">
        <v>1.55139</v>
      </c>
      <c r="J1464" s="12">
        <f t="shared" si="22"/>
        <v>2.0041666666666669</v>
      </c>
    </row>
    <row r="1465" spans="1:10">
      <c r="A1465" s="4">
        <v>43798.958333333336</v>
      </c>
      <c r="B1465">
        <v>43798</v>
      </c>
      <c r="C1465" s="3">
        <v>0.95833333333333337</v>
      </c>
      <c r="D1465" s="3">
        <v>23</v>
      </c>
      <c r="E1465" s="3">
        <v>60</v>
      </c>
      <c r="F1465" s="3">
        <v>0.3</v>
      </c>
      <c r="G1465" s="5">
        <v>0.2</v>
      </c>
      <c r="H1465" s="3">
        <v>0.5</v>
      </c>
      <c r="I1465" s="3">
        <v>1.55139</v>
      </c>
      <c r="J1465" s="12">
        <f t="shared" si="22"/>
        <v>1.9833333333333334</v>
      </c>
    </row>
    <row r="1466" spans="1:10">
      <c r="A1466" s="4">
        <v>43799</v>
      </c>
      <c r="B1466">
        <v>43799</v>
      </c>
      <c r="C1466" s="3">
        <v>0</v>
      </c>
      <c r="D1466" s="3">
        <v>0</v>
      </c>
      <c r="E1466" s="3">
        <v>61</v>
      </c>
      <c r="F1466" s="3">
        <v>0.2</v>
      </c>
      <c r="G1466" s="5">
        <v>0.2</v>
      </c>
      <c r="H1466" s="3">
        <v>0.4</v>
      </c>
      <c r="I1466" s="3">
        <v>1.55139</v>
      </c>
      <c r="J1466" s="12">
        <f t="shared" si="22"/>
        <v>1.9791666666666667</v>
      </c>
    </row>
    <row r="1467" spans="1:10">
      <c r="A1467" s="4">
        <v>43799.041666666664</v>
      </c>
      <c r="B1467">
        <v>43799</v>
      </c>
      <c r="C1467" s="3">
        <v>4.1666666666666664E-2</v>
      </c>
      <c r="D1467" s="3">
        <v>1</v>
      </c>
      <c r="E1467" s="3">
        <v>61</v>
      </c>
      <c r="F1467" s="3">
        <v>0.4</v>
      </c>
      <c r="G1467" s="5">
        <v>0.5</v>
      </c>
      <c r="H1467" s="3">
        <v>0.9</v>
      </c>
      <c r="I1467" s="3">
        <v>1.55139</v>
      </c>
      <c r="J1467" s="12">
        <f t="shared" si="22"/>
        <v>1.9791666666666663</v>
      </c>
    </row>
    <row r="1468" spans="1:10">
      <c r="A1468" s="4">
        <v>43799.083333333336</v>
      </c>
      <c r="B1468">
        <v>43799</v>
      </c>
      <c r="C1468" s="3">
        <v>8.3333333333333329E-2</v>
      </c>
      <c r="D1468" s="3">
        <v>2</v>
      </c>
      <c r="E1468" s="3">
        <v>61</v>
      </c>
      <c r="F1468" s="3">
        <v>0.5</v>
      </c>
      <c r="G1468" s="5">
        <v>0.5</v>
      </c>
      <c r="H1468" s="3">
        <v>1</v>
      </c>
      <c r="I1468" s="3">
        <v>1.55139</v>
      </c>
      <c r="J1468" s="12">
        <f t="shared" si="22"/>
        <v>1.9833333333333332</v>
      </c>
    </row>
    <row r="1469" spans="1:10">
      <c r="A1469" s="4">
        <v>43799.125</v>
      </c>
      <c r="B1469">
        <v>43799</v>
      </c>
      <c r="C1469" s="3">
        <v>0.125</v>
      </c>
      <c r="D1469" s="3">
        <v>3</v>
      </c>
      <c r="E1469" s="3">
        <v>61</v>
      </c>
      <c r="F1469" s="3">
        <v>0.6</v>
      </c>
      <c r="G1469" s="5">
        <v>0.6</v>
      </c>
      <c r="H1469" s="3">
        <v>1.2</v>
      </c>
      <c r="I1469" s="3">
        <v>1.55139</v>
      </c>
      <c r="J1469" s="12">
        <f t="shared" si="22"/>
        <v>1.9791666666666663</v>
      </c>
    </row>
    <row r="1470" spans="1:10">
      <c r="A1470" s="4">
        <v>43799.166666666664</v>
      </c>
      <c r="B1470">
        <v>43799</v>
      </c>
      <c r="C1470" s="3">
        <v>0.16666666666666666</v>
      </c>
      <c r="D1470" s="3">
        <v>4</v>
      </c>
      <c r="E1470" s="3">
        <v>61</v>
      </c>
      <c r="F1470" s="3">
        <v>0.6</v>
      </c>
      <c r="G1470" s="5">
        <v>0.7</v>
      </c>
      <c r="H1470" s="3">
        <v>1.2999999999999998</v>
      </c>
      <c r="I1470" s="3">
        <v>1.55139</v>
      </c>
      <c r="J1470" s="12">
        <f t="shared" si="22"/>
        <v>1.970833333333333</v>
      </c>
    </row>
    <row r="1471" spans="1:10">
      <c r="A1471" s="4">
        <v>43799.208333333336</v>
      </c>
      <c r="B1471">
        <v>43799</v>
      </c>
      <c r="C1471" s="3">
        <v>0.20833333333333334</v>
      </c>
      <c r="D1471" s="3">
        <v>5</v>
      </c>
      <c r="E1471" s="3">
        <v>61</v>
      </c>
      <c r="F1471" s="3">
        <v>0.5</v>
      </c>
      <c r="G1471" s="5">
        <v>2.5</v>
      </c>
      <c r="H1471" s="3">
        <v>3</v>
      </c>
      <c r="I1471" s="3">
        <v>1.55139</v>
      </c>
      <c r="J1471" s="12">
        <f t="shared" si="22"/>
        <v>1.958333333333333</v>
      </c>
    </row>
    <row r="1472" spans="1:10">
      <c r="A1472" s="4">
        <v>43799.25</v>
      </c>
      <c r="B1472">
        <v>43799</v>
      </c>
      <c r="C1472" s="3">
        <v>0.25</v>
      </c>
      <c r="D1472" s="3">
        <v>6</v>
      </c>
      <c r="E1472" s="3">
        <v>61</v>
      </c>
      <c r="F1472" s="3">
        <v>1.4</v>
      </c>
      <c r="G1472" s="5">
        <v>0.9</v>
      </c>
      <c r="H1472" s="3">
        <v>2.2999999999999998</v>
      </c>
      <c r="I1472" s="3">
        <v>1.55139</v>
      </c>
      <c r="J1472" s="12">
        <f t="shared" si="22"/>
        <v>1.8749999999999998</v>
      </c>
    </row>
    <row r="1473" spans="1:10">
      <c r="A1473" s="4">
        <v>43799.291666666664</v>
      </c>
      <c r="B1473">
        <v>43799</v>
      </c>
      <c r="C1473" s="3">
        <v>0.29166666666666669</v>
      </c>
      <c r="D1473" s="3">
        <v>7</v>
      </c>
      <c r="E1473" s="3">
        <v>61</v>
      </c>
      <c r="F1473" s="3">
        <v>1.9</v>
      </c>
      <c r="G1473" s="5">
        <v>0.7</v>
      </c>
      <c r="H1473" s="3">
        <v>2.5999999999999996</v>
      </c>
      <c r="I1473" s="3">
        <v>1.55139</v>
      </c>
      <c r="J1473" s="12">
        <f t="shared" si="22"/>
        <v>1.8791666666666664</v>
      </c>
    </row>
    <row r="1474" spans="1:10">
      <c r="A1474" s="4">
        <v>43799.333333333336</v>
      </c>
      <c r="B1474">
        <v>43799</v>
      </c>
      <c r="C1474" s="3">
        <v>0.33333333333333331</v>
      </c>
      <c r="D1474" s="3">
        <v>8</v>
      </c>
      <c r="E1474" s="3">
        <v>61</v>
      </c>
      <c r="F1474" s="3">
        <v>0.3</v>
      </c>
      <c r="G1474" s="5">
        <v>0.4</v>
      </c>
      <c r="H1474" s="3">
        <v>0.7</v>
      </c>
      <c r="I1474" s="3">
        <v>1.55139</v>
      </c>
      <c r="J1474" s="12">
        <f t="shared" ref="J1474:J1537" si="23">AVERAGE(H1474:H1497)</f>
        <v>1.8416666666666666</v>
      </c>
    </row>
    <row r="1475" spans="1:10">
      <c r="A1475" s="4">
        <v>43799.375</v>
      </c>
      <c r="B1475">
        <v>43799</v>
      </c>
      <c r="C1475" s="3">
        <v>0.375</v>
      </c>
      <c r="D1475" s="3">
        <v>9</v>
      </c>
      <c r="E1475" s="3">
        <v>61</v>
      </c>
      <c r="F1475" s="3">
        <v>0.3</v>
      </c>
      <c r="G1475" s="5">
        <v>1.5</v>
      </c>
      <c r="H1475" s="3">
        <v>1.8</v>
      </c>
      <c r="I1475" s="3">
        <v>1.55139</v>
      </c>
      <c r="J1475" s="12">
        <f t="shared" si="23"/>
        <v>1.9708333333333332</v>
      </c>
    </row>
    <row r="1476" spans="1:10">
      <c r="A1476" s="4">
        <v>43799.416666666664</v>
      </c>
      <c r="B1476">
        <v>43799</v>
      </c>
      <c r="C1476" s="3">
        <v>0.41666666666666669</v>
      </c>
      <c r="D1476" s="3">
        <v>10</v>
      </c>
      <c r="E1476" s="3">
        <v>61</v>
      </c>
      <c r="F1476" s="3">
        <v>1.6</v>
      </c>
      <c r="G1476" s="5">
        <v>1.9</v>
      </c>
      <c r="H1476" s="3">
        <v>3.5</v>
      </c>
      <c r="I1476" s="3">
        <v>1.55139</v>
      </c>
      <c r="J1476" s="12">
        <f t="shared" si="23"/>
        <v>1.9416666666666667</v>
      </c>
    </row>
    <row r="1477" spans="1:10">
      <c r="A1477" s="4">
        <v>43799.458333333336</v>
      </c>
      <c r="B1477">
        <v>43799</v>
      </c>
      <c r="C1477" s="3">
        <v>0.45833333333333331</v>
      </c>
      <c r="D1477" s="3">
        <v>11</v>
      </c>
      <c r="E1477" s="3">
        <v>61</v>
      </c>
      <c r="F1477" s="3">
        <v>3.9</v>
      </c>
      <c r="G1477" s="5">
        <v>3.8</v>
      </c>
      <c r="H1477" s="3">
        <v>7.6999999999999993</v>
      </c>
      <c r="I1477" s="3">
        <v>1.55139</v>
      </c>
      <c r="J1477" s="12">
        <f t="shared" si="23"/>
        <v>1.825</v>
      </c>
    </row>
    <row r="1478" spans="1:10">
      <c r="A1478" s="4">
        <v>43799.5</v>
      </c>
      <c r="B1478">
        <v>43799</v>
      </c>
      <c r="C1478" s="3">
        <v>0.5</v>
      </c>
      <c r="D1478" s="3">
        <v>12</v>
      </c>
      <c r="E1478" s="3">
        <v>61</v>
      </c>
      <c r="F1478" s="3">
        <v>1</v>
      </c>
      <c r="G1478" s="5">
        <v>1.9</v>
      </c>
      <c r="H1478" s="3">
        <v>2.9</v>
      </c>
      <c r="I1478" s="3">
        <v>1.55139</v>
      </c>
      <c r="J1478" s="12">
        <f t="shared" si="23"/>
        <v>1.6333333333333331</v>
      </c>
    </row>
    <row r="1479" spans="1:10">
      <c r="A1479" s="4">
        <v>43799.541666666664</v>
      </c>
      <c r="B1479">
        <v>43799</v>
      </c>
      <c r="C1479" s="3">
        <v>0.54166666666666663</v>
      </c>
      <c r="D1479" s="3">
        <v>13</v>
      </c>
      <c r="E1479" s="3">
        <v>61</v>
      </c>
      <c r="F1479" s="3">
        <v>1.1000000000000001</v>
      </c>
      <c r="G1479" s="5">
        <v>0.9</v>
      </c>
      <c r="H1479" s="3">
        <v>2</v>
      </c>
      <c r="I1479" s="3">
        <v>1.55139</v>
      </c>
      <c r="J1479" s="12">
        <f t="shared" si="23"/>
        <v>1.7</v>
      </c>
    </row>
    <row r="1480" spans="1:10">
      <c r="A1480" s="4">
        <v>43799.583333333336</v>
      </c>
      <c r="B1480">
        <v>43799</v>
      </c>
      <c r="C1480" s="3">
        <v>0.58333333333333337</v>
      </c>
      <c r="D1480" s="3">
        <v>14</v>
      </c>
      <c r="E1480" s="3">
        <v>61</v>
      </c>
      <c r="F1480" s="3">
        <v>0.4</v>
      </c>
      <c r="G1480" s="5">
        <v>1.8</v>
      </c>
      <c r="H1480" s="3">
        <v>2.2000000000000002</v>
      </c>
      <c r="I1480" s="3">
        <v>1.55139</v>
      </c>
      <c r="J1480" s="12">
        <f t="shared" si="23"/>
        <v>1.7249999999999999</v>
      </c>
    </row>
    <row r="1481" spans="1:10">
      <c r="A1481" s="4">
        <v>43799.625</v>
      </c>
      <c r="B1481">
        <v>43799</v>
      </c>
      <c r="C1481" s="3">
        <v>0.625</v>
      </c>
      <c r="D1481" s="3">
        <v>15</v>
      </c>
      <c r="E1481" s="3">
        <v>61</v>
      </c>
      <c r="F1481" s="3">
        <v>0.6</v>
      </c>
      <c r="G1481" s="5">
        <v>0.8</v>
      </c>
      <c r="H1481" s="3">
        <v>1.4</v>
      </c>
      <c r="I1481" s="3">
        <v>1.55139</v>
      </c>
      <c r="J1481" s="12">
        <f t="shared" si="23"/>
        <v>1.7958333333333334</v>
      </c>
    </row>
    <row r="1482" spans="1:10">
      <c r="A1482" s="4">
        <v>43799.666666666664</v>
      </c>
      <c r="B1482">
        <v>43799</v>
      </c>
      <c r="C1482" s="3">
        <v>0.66666666666666663</v>
      </c>
      <c r="D1482" s="3">
        <v>16</v>
      </c>
      <c r="E1482" s="3">
        <v>61</v>
      </c>
      <c r="F1482" s="3">
        <v>0.8</v>
      </c>
      <c r="G1482" s="5">
        <v>0.7</v>
      </c>
      <c r="H1482" s="3">
        <v>1.5</v>
      </c>
      <c r="I1482" s="3">
        <v>1.55139</v>
      </c>
      <c r="J1482" s="12">
        <f t="shared" si="23"/>
        <v>1.9083333333333332</v>
      </c>
    </row>
    <row r="1483" spans="1:10">
      <c r="A1483" s="4">
        <v>43799.708333333336</v>
      </c>
      <c r="B1483">
        <v>43799</v>
      </c>
      <c r="C1483" s="3">
        <v>0.70833333333333337</v>
      </c>
      <c r="D1483" s="3">
        <v>17</v>
      </c>
      <c r="E1483" s="3">
        <v>61</v>
      </c>
      <c r="F1483" s="3">
        <v>0.8</v>
      </c>
      <c r="G1483" s="5">
        <v>0.8</v>
      </c>
      <c r="H1483" s="3">
        <v>1.6</v>
      </c>
      <c r="I1483" s="3">
        <v>1.55139</v>
      </c>
      <c r="J1483" s="12">
        <f t="shared" si="23"/>
        <v>1.9833333333333332</v>
      </c>
    </row>
    <row r="1484" spans="1:10">
      <c r="A1484" s="4">
        <v>43799.75</v>
      </c>
      <c r="B1484">
        <v>43799</v>
      </c>
      <c r="C1484" s="3">
        <v>0.75</v>
      </c>
      <c r="D1484" s="3">
        <v>18</v>
      </c>
      <c r="E1484" s="3">
        <v>61</v>
      </c>
      <c r="F1484" s="3">
        <v>0.7</v>
      </c>
      <c r="G1484" s="5">
        <v>0.8</v>
      </c>
      <c r="H1484" s="3">
        <v>1.5</v>
      </c>
      <c r="I1484" s="3">
        <v>1.55139</v>
      </c>
      <c r="J1484" s="12">
        <f t="shared" si="23"/>
        <v>2.0041666666666669</v>
      </c>
    </row>
    <row r="1485" spans="1:10">
      <c r="A1485" s="4">
        <v>43799.791666666664</v>
      </c>
      <c r="B1485">
        <v>43799</v>
      </c>
      <c r="C1485" s="3">
        <v>0.79166666666666663</v>
      </c>
      <c r="D1485" s="3">
        <v>19</v>
      </c>
      <c r="E1485" s="3">
        <v>61</v>
      </c>
      <c r="F1485" s="3">
        <v>0.9</v>
      </c>
      <c r="G1485" s="5">
        <v>0.9</v>
      </c>
      <c r="H1485" s="3">
        <v>1.8</v>
      </c>
      <c r="I1485" s="3">
        <v>1.55139</v>
      </c>
      <c r="J1485" s="12">
        <f t="shared" si="23"/>
        <v>2.0166666666666666</v>
      </c>
    </row>
    <row r="1486" spans="1:10">
      <c r="A1486" s="4">
        <v>43799.833333333336</v>
      </c>
      <c r="B1486">
        <v>43799</v>
      </c>
      <c r="C1486" s="3">
        <v>0.83333333333333337</v>
      </c>
      <c r="D1486" s="3">
        <v>20</v>
      </c>
      <c r="E1486" s="3">
        <v>61</v>
      </c>
      <c r="F1486" s="3">
        <v>0.7</v>
      </c>
      <c r="G1486" s="5">
        <v>0.9</v>
      </c>
      <c r="H1486" s="3">
        <v>1.6</v>
      </c>
      <c r="I1486" s="3">
        <v>1.55139</v>
      </c>
      <c r="J1486" s="12">
        <f t="shared" si="23"/>
        <v>2.0333333333333337</v>
      </c>
    </row>
    <row r="1487" spans="1:10">
      <c r="A1487" s="4">
        <v>43799.875</v>
      </c>
      <c r="B1487">
        <v>43799</v>
      </c>
      <c r="C1487" s="3">
        <v>0.875</v>
      </c>
      <c r="D1487" s="3">
        <v>21</v>
      </c>
      <c r="E1487" s="3">
        <v>61</v>
      </c>
      <c r="F1487" s="3">
        <v>0.9</v>
      </c>
      <c r="G1487" s="5">
        <v>1.8</v>
      </c>
      <c r="H1487" s="3">
        <v>2.7</v>
      </c>
      <c r="I1487" s="3">
        <v>1.55139</v>
      </c>
      <c r="J1487" s="12">
        <f t="shared" si="23"/>
        <v>2.1333333333333333</v>
      </c>
    </row>
    <row r="1488" spans="1:10">
      <c r="A1488" s="4">
        <v>43799.916666666664</v>
      </c>
      <c r="B1488">
        <v>43799</v>
      </c>
      <c r="C1488" s="3">
        <v>0.91666666666666663</v>
      </c>
      <c r="D1488" s="3">
        <v>22</v>
      </c>
      <c r="E1488" s="3">
        <v>61</v>
      </c>
      <c r="F1488" s="3">
        <v>0.7</v>
      </c>
      <c r="G1488" s="5">
        <v>0.8</v>
      </c>
      <c r="H1488" s="3">
        <v>1.5</v>
      </c>
      <c r="I1488" s="3">
        <v>1.55139</v>
      </c>
      <c r="J1488" s="12">
        <f t="shared" si="23"/>
        <v>2.1166666666666667</v>
      </c>
    </row>
    <row r="1489" spans="1:10">
      <c r="A1489" s="4">
        <v>43799.958333333336</v>
      </c>
      <c r="B1489">
        <v>43799</v>
      </c>
      <c r="C1489" s="3">
        <v>0.95833333333333337</v>
      </c>
      <c r="D1489" s="3">
        <v>23</v>
      </c>
      <c r="E1489" s="3">
        <v>61</v>
      </c>
      <c r="F1489" s="3">
        <v>0.2</v>
      </c>
      <c r="G1489" s="5">
        <v>0.2</v>
      </c>
      <c r="H1489" s="3">
        <v>0.4</v>
      </c>
      <c r="I1489" s="3">
        <v>1.55139</v>
      </c>
      <c r="J1489" s="12">
        <f t="shared" si="23"/>
        <v>2.145833333333333</v>
      </c>
    </row>
    <row r="1490" spans="1:10">
      <c r="A1490" s="4">
        <v>43800</v>
      </c>
      <c r="B1490">
        <v>43800</v>
      </c>
      <c r="C1490" s="3">
        <v>0</v>
      </c>
      <c r="D1490" s="3">
        <v>0</v>
      </c>
      <c r="E1490" s="3">
        <v>62</v>
      </c>
      <c r="F1490" s="3">
        <v>0.2</v>
      </c>
      <c r="G1490" s="5">
        <v>0.2</v>
      </c>
      <c r="H1490" s="3">
        <v>0.4</v>
      </c>
      <c r="I1490" s="3">
        <v>1.55139</v>
      </c>
      <c r="J1490" s="12">
        <f t="shared" si="23"/>
        <v>2.1666666666666665</v>
      </c>
    </row>
    <row r="1491" spans="1:10">
      <c r="A1491" s="4">
        <v>43800.041666666664</v>
      </c>
      <c r="B1491">
        <v>43800</v>
      </c>
      <c r="C1491" s="3">
        <v>4.1666666666666664E-2</v>
      </c>
      <c r="D1491" s="3">
        <v>1</v>
      </c>
      <c r="E1491" s="3">
        <v>62</v>
      </c>
      <c r="F1491" s="3">
        <v>0.5</v>
      </c>
      <c r="G1491" s="5">
        <v>0.5</v>
      </c>
      <c r="H1491" s="3">
        <v>1</v>
      </c>
      <c r="I1491" s="3">
        <v>1.55139</v>
      </c>
      <c r="J1491" s="12">
        <f t="shared" si="23"/>
        <v>2.1749999999999998</v>
      </c>
    </row>
    <row r="1492" spans="1:10">
      <c r="A1492" s="4">
        <v>43800.083333333336</v>
      </c>
      <c r="B1492">
        <v>43800</v>
      </c>
      <c r="C1492" s="3">
        <v>8.3333333333333329E-2</v>
      </c>
      <c r="D1492" s="3">
        <v>2</v>
      </c>
      <c r="E1492" s="3">
        <v>62</v>
      </c>
      <c r="F1492" s="3">
        <v>0.5</v>
      </c>
      <c r="G1492" s="5">
        <v>0.4</v>
      </c>
      <c r="H1492" s="3">
        <v>0.9</v>
      </c>
      <c r="I1492" s="3">
        <v>1.55139</v>
      </c>
      <c r="J1492" s="12">
        <f t="shared" si="23"/>
        <v>2.1666666666666665</v>
      </c>
    </row>
    <row r="1493" spans="1:10">
      <c r="A1493" s="4">
        <v>43800.125</v>
      </c>
      <c r="B1493">
        <v>43800</v>
      </c>
      <c r="C1493" s="3">
        <v>0.125</v>
      </c>
      <c r="D1493" s="3">
        <v>3</v>
      </c>
      <c r="E1493" s="3">
        <v>62</v>
      </c>
      <c r="F1493" s="3">
        <v>0.5</v>
      </c>
      <c r="G1493" s="5">
        <v>0.5</v>
      </c>
      <c r="H1493" s="3">
        <v>1</v>
      </c>
      <c r="I1493" s="3">
        <v>1.55139</v>
      </c>
      <c r="J1493" s="12">
        <f t="shared" si="23"/>
        <v>2.2416666666666667</v>
      </c>
    </row>
    <row r="1494" spans="1:10">
      <c r="A1494" s="4">
        <v>43800.166666666664</v>
      </c>
      <c r="B1494">
        <v>43800</v>
      </c>
      <c r="C1494" s="3">
        <v>0.16666666666666666</v>
      </c>
      <c r="D1494" s="3">
        <v>4</v>
      </c>
      <c r="E1494" s="3">
        <v>62</v>
      </c>
      <c r="F1494" s="3">
        <v>0.5</v>
      </c>
      <c r="G1494" s="5">
        <v>0.5</v>
      </c>
      <c r="H1494" s="3">
        <v>1</v>
      </c>
      <c r="I1494" s="3">
        <v>1.55139</v>
      </c>
      <c r="J1494" s="12">
        <f t="shared" si="23"/>
        <v>2.25</v>
      </c>
    </row>
    <row r="1495" spans="1:10">
      <c r="A1495" s="4">
        <v>43800.208333333336</v>
      </c>
      <c r="B1495">
        <v>43800</v>
      </c>
      <c r="C1495" s="3">
        <v>0.20833333333333334</v>
      </c>
      <c r="D1495" s="3">
        <v>5</v>
      </c>
      <c r="E1495" s="3">
        <v>62</v>
      </c>
      <c r="F1495" s="3">
        <v>0.5</v>
      </c>
      <c r="G1495" s="5">
        <v>0.5</v>
      </c>
      <c r="H1495" s="3">
        <v>1</v>
      </c>
      <c r="I1495" s="3">
        <v>1.55139</v>
      </c>
      <c r="J1495" s="12">
        <f t="shared" si="23"/>
        <v>2.2708333333333335</v>
      </c>
    </row>
    <row r="1496" spans="1:10">
      <c r="A1496" s="4">
        <v>43800.25</v>
      </c>
      <c r="B1496">
        <v>43800</v>
      </c>
      <c r="C1496" s="3">
        <v>0.25</v>
      </c>
      <c r="D1496" s="3">
        <v>6</v>
      </c>
      <c r="E1496" s="3">
        <v>62</v>
      </c>
      <c r="F1496" s="3">
        <v>0.7</v>
      </c>
      <c r="G1496" s="5">
        <v>1.7</v>
      </c>
      <c r="H1496" s="3">
        <v>2.4</v>
      </c>
      <c r="I1496" s="3">
        <v>1.55139</v>
      </c>
      <c r="J1496" s="12">
        <f t="shared" si="23"/>
        <v>2.2916666666666665</v>
      </c>
    </row>
    <row r="1497" spans="1:10">
      <c r="A1497" s="4">
        <v>43800.291666666664</v>
      </c>
      <c r="B1497">
        <v>43800</v>
      </c>
      <c r="C1497" s="3">
        <v>0.29166666666666669</v>
      </c>
      <c r="D1497" s="3">
        <v>7</v>
      </c>
      <c r="E1497" s="3">
        <v>62</v>
      </c>
      <c r="F1497" s="3">
        <v>0.7</v>
      </c>
      <c r="G1497" s="5">
        <v>1</v>
      </c>
      <c r="H1497" s="3">
        <v>1.7</v>
      </c>
      <c r="I1497" s="3">
        <v>1.55139</v>
      </c>
      <c r="J1497" s="12">
        <f t="shared" si="23"/>
        <v>2.3083333333333336</v>
      </c>
    </row>
    <row r="1498" spans="1:10">
      <c r="A1498" s="4">
        <v>43800.333333333336</v>
      </c>
      <c r="B1498">
        <v>43800</v>
      </c>
      <c r="C1498" s="3">
        <v>0.33333333333333331</v>
      </c>
      <c r="D1498" s="3">
        <v>8</v>
      </c>
      <c r="E1498" s="3">
        <v>62</v>
      </c>
      <c r="F1498" s="3">
        <v>2.4</v>
      </c>
      <c r="G1498" s="5">
        <v>1.4</v>
      </c>
      <c r="H1498" s="3">
        <v>3.8</v>
      </c>
      <c r="I1498" s="3">
        <v>1.55139</v>
      </c>
      <c r="J1498" s="12">
        <f t="shared" si="23"/>
        <v>2.4208333333333334</v>
      </c>
    </row>
    <row r="1499" spans="1:10">
      <c r="A1499" s="4">
        <v>43800.375</v>
      </c>
      <c r="B1499">
        <v>43800</v>
      </c>
      <c r="C1499" s="3">
        <v>0.375</v>
      </c>
      <c r="D1499" s="3">
        <v>9</v>
      </c>
      <c r="E1499" s="3">
        <v>62</v>
      </c>
      <c r="F1499" s="3">
        <v>0.8</v>
      </c>
      <c r="G1499" s="5">
        <v>0.3</v>
      </c>
      <c r="H1499" s="3">
        <v>1.1000000000000001</v>
      </c>
      <c r="I1499" s="3">
        <v>1.55139</v>
      </c>
      <c r="J1499" s="12">
        <f t="shared" si="23"/>
        <v>2.2791666666666668</v>
      </c>
    </row>
    <row r="1500" spans="1:10">
      <c r="A1500" s="4">
        <v>43800.416666666664</v>
      </c>
      <c r="B1500">
        <v>43800</v>
      </c>
      <c r="C1500" s="3">
        <v>0.41666666666666669</v>
      </c>
      <c r="D1500" s="3">
        <v>10</v>
      </c>
      <c r="E1500" s="3">
        <v>62</v>
      </c>
      <c r="F1500" s="3">
        <v>0.3</v>
      </c>
      <c r="G1500" s="5">
        <v>0.4</v>
      </c>
      <c r="H1500" s="3">
        <v>0.7</v>
      </c>
      <c r="I1500" s="3">
        <v>1.55139</v>
      </c>
      <c r="J1500" s="12">
        <f t="shared" si="23"/>
        <v>2.2416666666666667</v>
      </c>
    </row>
    <row r="1501" spans="1:10">
      <c r="A1501" s="4">
        <v>43800.458333333336</v>
      </c>
      <c r="B1501">
        <v>43800</v>
      </c>
      <c r="C1501" s="3">
        <v>0.45833333333333331</v>
      </c>
      <c r="D1501" s="3">
        <v>11</v>
      </c>
      <c r="E1501" s="3">
        <v>62</v>
      </c>
      <c r="F1501" s="3">
        <v>2.4</v>
      </c>
      <c r="G1501" s="5">
        <v>0.7</v>
      </c>
      <c r="H1501" s="3">
        <v>3.0999999999999996</v>
      </c>
      <c r="I1501" s="3">
        <v>1.55139</v>
      </c>
      <c r="J1501" s="12">
        <f t="shared" si="23"/>
        <v>2.2291666666666665</v>
      </c>
    </row>
    <row r="1502" spans="1:10">
      <c r="A1502" s="4">
        <v>43800.5</v>
      </c>
      <c r="B1502">
        <v>43800</v>
      </c>
      <c r="C1502" s="3">
        <v>0.5</v>
      </c>
      <c r="D1502" s="3">
        <v>12</v>
      </c>
      <c r="E1502" s="3">
        <v>62</v>
      </c>
      <c r="F1502" s="3">
        <v>0.4</v>
      </c>
      <c r="G1502" s="5">
        <v>4.0999999999999996</v>
      </c>
      <c r="H1502" s="3">
        <v>4.5</v>
      </c>
      <c r="I1502" s="3">
        <v>1.55139</v>
      </c>
      <c r="J1502" s="12">
        <f t="shared" si="23"/>
        <v>2.1166666666666667</v>
      </c>
    </row>
    <row r="1503" spans="1:10">
      <c r="A1503" s="4">
        <v>43800.541666666664</v>
      </c>
      <c r="B1503">
        <v>43800</v>
      </c>
      <c r="C1503" s="3">
        <v>0.54166666666666663</v>
      </c>
      <c r="D1503" s="3">
        <v>13</v>
      </c>
      <c r="E1503" s="3">
        <v>62</v>
      </c>
      <c r="F1503" s="3">
        <v>1.6</v>
      </c>
      <c r="G1503" s="5">
        <v>1</v>
      </c>
      <c r="H1503" s="3">
        <v>2.6</v>
      </c>
      <c r="I1503" s="3">
        <v>1.55139</v>
      </c>
      <c r="J1503" s="12">
        <f t="shared" si="23"/>
        <v>1.9624999999999997</v>
      </c>
    </row>
    <row r="1504" spans="1:10">
      <c r="A1504" s="4">
        <v>43800.583333333336</v>
      </c>
      <c r="B1504">
        <v>43800</v>
      </c>
      <c r="C1504" s="3">
        <v>0.58333333333333337</v>
      </c>
      <c r="D1504" s="3">
        <v>14</v>
      </c>
      <c r="E1504" s="3">
        <v>62</v>
      </c>
      <c r="F1504" s="3">
        <v>1.1000000000000001</v>
      </c>
      <c r="G1504" s="5">
        <v>2.8</v>
      </c>
      <c r="H1504" s="3">
        <v>3.9</v>
      </c>
      <c r="I1504" s="3">
        <v>1.55139</v>
      </c>
      <c r="J1504" s="12">
        <f t="shared" si="23"/>
        <v>1.8874999999999995</v>
      </c>
    </row>
    <row r="1505" spans="1:10">
      <c r="A1505" s="4">
        <v>43800.625</v>
      </c>
      <c r="B1505">
        <v>43800</v>
      </c>
      <c r="C1505" s="3">
        <v>0.625</v>
      </c>
      <c r="D1505" s="3">
        <v>15</v>
      </c>
      <c r="E1505" s="3">
        <v>62</v>
      </c>
      <c r="F1505" s="3">
        <v>2.5</v>
      </c>
      <c r="G1505" s="5">
        <v>1.6</v>
      </c>
      <c r="H1505" s="3">
        <v>4.0999999999999996</v>
      </c>
      <c r="I1505" s="3">
        <v>1.55139</v>
      </c>
      <c r="J1505" s="12">
        <f t="shared" si="23"/>
        <v>1.770833333333333</v>
      </c>
    </row>
    <row r="1506" spans="1:10">
      <c r="A1506" s="4">
        <v>43800.666666666664</v>
      </c>
      <c r="B1506">
        <v>43800</v>
      </c>
      <c r="C1506" s="3">
        <v>0.66666666666666663</v>
      </c>
      <c r="D1506" s="3">
        <v>16</v>
      </c>
      <c r="E1506" s="3">
        <v>62</v>
      </c>
      <c r="F1506" s="3">
        <v>1.5</v>
      </c>
      <c r="G1506" s="5">
        <v>1.8</v>
      </c>
      <c r="H1506" s="3">
        <v>3.3</v>
      </c>
      <c r="I1506" s="3">
        <v>1.55139</v>
      </c>
      <c r="J1506" s="12">
        <f t="shared" si="23"/>
        <v>1.720833333333333</v>
      </c>
    </row>
    <row r="1507" spans="1:10">
      <c r="A1507" s="4">
        <v>43800.708333333336</v>
      </c>
      <c r="B1507">
        <v>43800</v>
      </c>
      <c r="C1507" s="3">
        <v>0.70833333333333337</v>
      </c>
      <c r="D1507" s="3">
        <v>17</v>
      </c>
      <c r="E1507" s="3">
        <v>62</v>
      </c>
      <c r="F1507" s="3">
        <v>1.1000000000000001</v>
      </c>
      <c r="G1507" s="5">
        <v>1</v>
      </c>
      <c r="H1507" s="3">
        <v>2.1</v>
      </c>
      <c r="I1507" s="3">
        <v>1.55139</v>
      </c>
      <c r="J1507" s="12">
        <f t="shared" si="23"/>
        <v>1.6999999999999995</v>
      </c>
    </row>
    <row r="1508" spans="1:10">
      <c r="A1508" s="4">
        <v>43800.75</v>
      </c>
      <c r="B1508">
        <v>43800</v>
      </c>
      <c r="C1508" s="3">
        <v>0.75</v>
      </c>
      <c r="D1508" s="3">
        <v>18</v>
      </c>
      <c r="E1508" s="3">
        <v>62</v>
      </c>
      <c r="F1508" s="3">
        <v>0.9</v>
      </c>
      <c r="G1508" s="5">
        <v>0.9</v>
      </c>
      <c r="H1508" s="3">
        <v>1.8</v>
      </c>
      <c r="I1508" s="3">
        <v>1.55139</v>
      </c>
      <c r="J1508" s="12">
        <f t="shared" si="23"/>
        <v>1.7374999999999996</v>
      </c>
    </row>
    <row r="1509" spans="1:10">
      <c r="A1509" s="4">
        <v>43800.791666666664</v>
      </c>
      <c r="B1509">
        <v>43800</v>
      </c>
      <c r="C1509" s="3">
        <v>0.79166666666666663</v>
      </c>
      <c r="D1509" s="3">
        <v>19</v>
      </c>
      <c r="E1509" s="3">
        <v>62</v>
      </c>
      <c r="F1509" s="3">
        <v>1.3</v>
      </c>
      <c r="G1509" s="5">
        <v>0.9</v>
      </c>
      <c r="H1509" s="3">
        <v>2.2000000000000002</v>
      </c>
      <c r="I1509" s="3">
        <v>1.55139</v>
      </c>
      <c r="J1509" s="12">
        <f t="shared" si="23"/>
        <v>1.7541666666666667</v>
      </c>
    </row>
    <row r="1510" spans="1:10">
      <c r="A1510" s="4">
        <v>43800.833333333336</v>
      </c>
      <c r="B1510">
        <v>43800</v>
      </c>
      <c r="C1510" s="3">
        <v>0.83333333333333337</v>
      </c>
      <c r="D1510" s="3">
        <v>20</v>
      </c>
      <c r="E1510" s="3">
        <v>62</v>
      </c>
      <c r="F1510" s="3">
        <v>2.9</v>
      </c>
      <c r="G1510" s="5">
        <v>1.1000000000000001</v>
      </c>
      <c r="H1510" s="3">
        <v>4</v>
      </c>
      <c r="I1510" s="3">
        <v>1.55139</v>
      </c>
      <c r="J1510" s="12">
        <f t="shared" si="23"/>
        <v>1.7541666666666667</v>
      </c>
    </row>
    <row r="1511" spans="1:10">
      <c r="A1511" s="4">
        <v>43800.875</v>
      </c>
      <c r="B1511">
        <v>43800</v>
      </c>
      <c r="C1511" s="3">
        <v>0.875</v>
      </c>
      <c r="D1511" s="3">
        <v>21</v>
      </c>
      <c r="E1511" s="3">
        <v>62</v>
      </c>
      <c r="F1511" s="3">
        <v>1.1000000000000001</v>
      </c>
      <c r="G1511" s="5">
        <v>1.2</v>
      </c>
      <c r="H1511" s="3">
        <v>2.2999999999999998</v>
      </c>
      <c r="I1511" s="3">
        <v>1.55139</v>
      </c>
      <c r="J1511" s="12">
        <f t="shared" si="23"/>
        <v>1.675</v>
      </c>
    </row>
    <row r="1512" spans="1:10">
      <c r="A1512" s="4">
        <v>43800.916666666664</v>
      </c>
      <c r="B1512">
        <v>43800</v>
      </c>
      <c r="C1512" s="3">
        <v>0.91666666666666663</v>
      </c>
      <c r="D1512" s="3">
        <v>22</v>
      </c>
      <c r="E1512" s="3">
        <v>62</v>
      </c>
      <c r="F1512" s="3">
        <v>1.1000000000000001</v>
      </c>
      <c r="G1512" s="5">
        <v>1.1000000000000001</v>
      </c>
      <c r="H1512" s="3">
        <v>2.2000000000000002</v>
      </c>
      <c r="I1512" s="3">
        <v>1.55139</v>
      </c>
      <c r="J1512" s="12">
        <f t="shared" si="23"/>
        <v>1.7625000000000002</v>
      </c>
    </row>
    <row r="1513" spans="1:10">
      <c r="A1513" s="4">
        <v>43800.958333333336</v>
      </c>
      <c r="B1513">
        <v>43800</v>
      </c>
      <c r="C1513" s="3">
        <v>0.95833333333333337</v>
      </c>
      <c r="D1513" s="3">
        <v>23</v>
      </c>
      <c r="E1513" s="3">
        <v>62</v>
      </c>
      <c r="F1513" s="3">
        <v>0.6</v>
      </c>
      <c r="G1513" s="5">
        <v>0.3</v>
      </c>
      <c r="H1513" s="3">
        <v>0.89999999999999991</v>
      </c>
      <c r="I1513" s="3">
        <v>1.55139</v>
      </c>
      <c r="J1513" s="12">
        <f t="shared" si="23"/>
        <v>1.7625</v>
      </c>
    </row>
    <row r="1514" spans="1:10">
      <c r="A1514" s="4">
        <v>43801</v>
      </c>
      <c r="B1514">
        <v>43801</v>
      </c>
      <c r="C1514" s="3">
        <v>0</v>
      </c>
      <c r="D1514" s="3">
        <v>0</v>
      </c>
      <c r="E1514" s="3">
        <v>63</v>
      </c>
      <c r="F1514" s="3">
        <v>0.4</v>
      </c>
      <c r="G1514" s="5">
        <v>0.2</v>
      </c>
      <c r="H1514" s="3">
        <v>0.60000000000000009</v>
      </c>
      <c r="I1514" s="3">
        <v>1.55139</v>
      </c>
      <c r="J1514" s="12">
        <f t="shared" si="23"/>
        <v>1.7583333333333335</v>
      </c>
    </row>
    <row r="1515" spans="1:10">
      <c r="A1515" s="4">
        <v>43801.041666666664</v>
      </c>
      <c r="B1515">
        <v>43801</v>
      </c>
      <c r="C1515" s="3">
        <v>4.1666666666666664E-2</v>
      </c>
      <c r="D1515" s="3">
        <v>1</v>
      </c>
      <c r="E1515" s="3">
        <v>63</v>
      </c>
      <c r="F1515" s="3">
        <v>0.3</v>
      </c>
      <c r="G1515" s="5">
        <v>0.5</v>
      </c>
      <c r="H1515" s="3">
        <v>0.8</v>
      </c>
      <c r="I1515" s="3">
        <v>1.55139</v>
      </c>
      <c r="J1515" s="12">
        <f t="shared" si="23"/>
        <v>1.75</v>
      </c>
    </row>
    <row r="1516" spans="1:10">
      <c r="A1516" s="4">
        <v>43801.083333333336</v>
      </c>
      <c r="B1516">
        <v>43801</v>
      </c>
      <c r="C1516" s="3">
        <v>8.3333333333333329E-2</v>
      </c>
      <c r="D1516" s="3">
        <v>2</v>
      </c>
      <c r="E1516" s="3">
        <v>63</v>
      </c>
      <c r="F1516" s="3">
        <v>1.4</v>
      </c>
      <c r="G1516" s="5">
        <v>1.3</v>
      </c>
      <c r="H1516" s="3">
        <v>2.7</v>
      </c>
      <c r="I1516" s="3">
        <v>1.55139</v>
      </c>
      <c r="J1516" s="12">
        <f t="shared" si="23"/>
        <v>1.7541666666666664</v>
      </c>
    </row>
    <row r="1517" spans="1:10">
      <c r="A1517" s="4">
        <v>43801.125</v>
      </c>
      <c r="B1517">
        <v>43801</v>
      </c>
      <c r="C1517" s="3">
        <v>0.125</v>
      </c>
      <c r="D1517" s="3">
        <v>3</v>
      </c>
      <c r="E1517" s="3">
        <v>63</v>
      </c>
      <c r="F1517" s="3">
        <v>0.6</v>
      </c>
      <c r="G1517" s="5">
        <v>0.6</v>
      </c>
      <c r="H1517" s="3">
        <v>1.2</v>
      </c>
      <c r="I1517" s="3">
        <v>1.55139</v>
      </c>
      <c r="J1517" s="12">
        <f t="shared" si="23"/>
        <v>1.6916666666666667</v>
      </c>
    </row>
    <row r="1518" spans="1:10">
      <c r="A1518" s="4">
        <v>43801.166666666664</v>
      </c>
      <c r="B1518">
        <v>43801</v>
      </c>
      <c r="C1518" s="3">
        <v>0.16666666666666666</v>
      </c>
      <c r="D1518" s="3">
        <v>4</v>
      </c>
      <c r="E1518" s="3">
        <v>63</v>
      </c>
      <c r="F1518" s="3">
        <v>0.7</v>
      </c>
      <c r="G1518" s="5">
        <v>0.8</v>
      </c>
      <c r="H1518" s="3">
        <v>1.5</v>
      </c>
      <c r="I1518" s="3">
        <v>1.55139</v>
      </c>
      <c r="J1518" s="12">
        <f t="shared" si="23"/>
        <v>1.7333333333333334</v>
      </c>
    </row>
    <row r="1519" spans="1:10">
      <c r="A1519" s="4">
        <v>43801.208333333336</v>
      </c>
      <c r="B1519">
        <v>43801</v>
      </c>
      <c r="C1519" s="3">
        <v>0.20833333333333334</v>
      </c>
      <c r="D1519" s="3">
        <v>5</v>
      </c>
      <c r="E1519" s="3">
        <v>63</v>
      </c>
      <c r="F1519" s="3">
        <v>1</v>
      </c>
      <c r="G1519" s="5">
        <v>0.5</v>
      </c>
      <c r="H1519" s="3">
        <v>1.5</v>
      </c>
      <c r="I1519" s="3">
        <v>1.55139</v>
      </c>
      <c r="J1519" s="12">
        <f t="shared" si="23"/>
        <v>1.7375</v>
      </c>
    </row>
    <row r="1520" spans="1:10">
      <c r="A1520" s="4">
        <v>43801.25</v>
      </c>
      <c r="B1520">
        <v>43801</v>
      </c>
      <c r="C1520" s="3">
        <v>0.25</v>
      </c>
      <c r="D1520" s="3">
        <v>6</v>
      </c>
      <c r="E1520" s="3">
        <v>63</v>
      </c>
      <c r="F1520" s="3">
        <v>0.5</v>
      </c>
      <c r="G1520" s="5">
        <v>2.2999999999999998</v>
      </c>
      <c r="H1520" s="3">
        <v>2.8</v>
      </c>
      <c r="I1520" s="3">
        <v>1.55139</v>
      </c>
      <c r="J1520" s="12">
        <f t="shared" si="23"/>
        <v>1.7541666666666671</v>
      </c>
    </row>
    <row r="1521" spans="1:10">
      <c r="A1521" s="4">
        <v>43801.291666666664</v>
      </c>
      <c r="B1521">
        <v>43801</v>
      </c>
      <c r="C1521" s="3">
        <v>0.29166666666666669</v>
      </c>
      <c r="D1521" s="3">
        <v>7</v>
      </c>
      <c r="E1521" s="3">
        <v>63</v>
      </c>
      <c r="F1521" s="3">
        <v>2.7</v>
      </c>
      <c r="G1521" s="5">
        <v>1.7</v>
      </c>
      <c r="H1521" s="3">
        <v>4.4000000000000004</v>
      </c>
      <c r="I1521" s="3">
        <v>1.55139</v>
      </c>
      <c r="J1521" s="12">
        <f t="shared" si="23"/>
        <v>1.7750000000000001</v>
      </c>
    </row>
    <row r="1522" spans="1:10">
      <c r="A1522" s="4">
        <v>43801.333333333336</v>
      </c>
      <c r="B1522">
        <v>43801</v>
      </c>
      <c r="C1522" s="3">
        <v>0.33333333333333331</v>
      </c>
      <c r="D1522" s="3">
        <v>8</v>
      </c>
      <c r="E1522" s="3">
        <v>63</v>
      </c>
      <c r="F1522" s="3">
        <v>0.2</v>
      </c>
      <c r="G1522" s="5">
        <v>0.2</v>
      </c>
      <c r="H1522" s="3">
        <v>0.4</v>
      </c>
      <c r="I1522" s="3">
        <v>1.55139</v>
      </c>
      <c r="J1522" s="12">
        <f t="shared" si="23"/>
        <v>1.7416666666666665</v>
      </c>
    </row>
    <row r="1523" spans="1:10">
      <c r="A1523" s="4">
        <v>43801.375</v>
      </c>
      <c r="B1523">
        <v>43801</v>
      </c>
      <c r="C1523" s="3">
        <v>0.375</v>
      </c>
      <c r="D1523" s="3">
        <v>9</v>
      </c>
      <c r="E1523" s="3">
        <v>63</v>
      </c>
      <c r="F1523" s="3">
        <v>0.1</v>
      </c>
      <c r="G1523" s="5">
        <v>0.1</v>
      </c>
      <c r="H1523" s="3">
        <v>0.2</v>
      </c>
      <c r="I1523" s="3">
        <v>1.55139</v>
      </c>
      <c r="J1523" s="12">
        <f t="shared" si="23"/>
        <v>1.7416666666666663</v>
      </c>
    </row>
    <row r="1524" spans="1:10">
      <c r="A1524" s="4">
        <v>43801.416666666664</v>
      </c>
      <c r="B1524">
        <v>43801</v>
      </c>
      <c r="C1524" s="3">
        <v>0.41666666666666669</v>
      </c>
      <c r="D1524" s="3">
        <v>10</v>
      </c>
      <c r="E1524" s="3">
        <v>63</v>
      </c>
      <c r="F1524" s="3">
        <v>0.2</v>
      </c>
      <c r="G1524" s="5">
        <v>0.2</v>
      </c>
      <c r="H1524" s="3">
        <v>0.4</v>
      </c>
      <c r="I1524" s="3">
        <v>1.55139</v>
      </c>
      <c r="J1524" s="12">
        <f t="shared" si="23"/>
        <v>1.7499999999999998</v>
      </c>
    </row>
    <row r="1525" spans="1:10">
      <c r="A1525" s="4">
        <v>43801.458333333336</v>
      </c>
      <c r="B1525">
        <v>43801</v>
      </c>
      <c r="C1525" s="3">
        <v>0.45833333333333331</v>
      </c>
      <c r="D1525" s="3">
        <v>11</v>
      </c>
      <c r="E1525" s="3">
        <v>63</v>
      </c>
      <c r="F1525" s="3">
        <v>0.2</v>
      </c>
      <c r="G1525" s="5">
        <v>0.2</v>
      </c>
      <c r="H1525" s="3">
        <v>0.4</v>
      </c>
      <c r="I1525" s="3">
        <v>1.55139</v>
      </c>
      <c r="J1525" s="12">
        <f t="shared" si="23"/>
        <v>1.7458333333333329</v>
      </c>
    </row>
    <row r="1526" spans="1:10">
      <c r="A1526" s="4">
        <v>43801.5</v>
      </c>
      <c r="B1526">
        <v>43801</v>
      </c>
      <c r="C1526" s="3">
        <v>0.5</v>
      </c>
      <c r="D1526" s="3">
        <v>12</v>
      </c>
      <c r="E1526" s="3">
        <v>63</v>
      </c>
      <c r="F1526" s="3">
        <v>0.4</v>
      </c>
      <c r="G1526" s="5">
        <v>0.4</v>
      </c>
      <c r="H1526" s="3">
        <v>0.8</v>
      </c>
      <c r="I1526" s="3">
        <v>1.55139</v>
      </c>
      <c r="J1526" s="12">
        <f t="shared" si="23"/>
        <v>1.7458333333333327</v>
      </c>
    </row>
    <row r="1527" spans="1:10">
      <c r="A1527" s="4">
        <v>43801.541666666664</v>
      </c>
      <c r="B1527">
        <v>43801</v>
      </c>
      <c r="C1527" s="3">
        <v>0.54166666666666663</v>
      </c>
      <c r="D1527" s="3">
        <v>13</v>
      </c>
      <c r="E1527" s="3">
        <v>63</v>
      </c>
      <c r="F1527" s="3">
        <v>0.4</v>
      </c>
      <c r="G1527" s="5">
        <v>0.4</v>
      </c>
      <c r="H1527" s="3">
        <v>0.8</v>
      </c>
      <c r="I1527" s="3">
        <v>1.55139</v>
      </c>
      <c r="J1527" s="12">
        <f t="shared" si="23"/>
        <v>1.8041666666666663</v>
      </c>
    </row>
    <row r="1528" spans="1:10">
      <c r="A1528" s="4">
        <v>43801.583333333336</v>
      </c>
      <c r="B1528">
        <v>43801</v>
      </c>
      <c r="C1528" s="3">
        <v>0.58333333333333337</v>
      </c>
      <c r="D1528" s="3">
        <v>14</v>
      </c>
      <c r="E1528" s="3">
        <v>63</v>
      </c>
      <c r="F1528" s="3">
        <v>0.4</v>
      </c>
      <c r="G1528" s="5">
        <v>0.7</v>
      </c>
      <c r="H1528" s="3">
        <v>1.1000000000000001</v>
      </c>
      <c r="I1528" s="3">
        <v>1.55139</v>
      </c>
      <c r="J1528" s="12">
        <f t="shared" si="23"/>
        <v>1.8541666666666663</v>
      </c>
    </row>
    <row r="1529" spans="1:10">
      <c r="A1529" s="4">
        <v>43801.625</v>
      </c>
      <c r="B1529">
        <v>43801</v>
      </c>
      <c r="C1529" s="3">
        <v>0.625</v>
      </c>
      <c r="D1529" s="3">
        <v>15</v>
      </c>
      <c r="E1529" s="3">
        <v>63</v>
      </c>
      <c r="F1529" s="3">
        <v>1.5</v>
      </c>
      <c r="G1529" s="5">
        <v>1.4</v>
      </c>
      <c r="H1529" s="3">
        <v>2.9</v>
      </c>
      <c r="I1529" s="3">
        <v>1.55139</v>
      </c>
      <c r="J1529" s="12">
        <f t="shared" si="23"/>
        <v>1.8416666666666661</v>
      </c>
    </row>
    <row r="1530" spans="1:10">
      <c r="A1530" s="4">
        <v>43801.666666666664</v>
      </c>
      <c r="B1530">
        <v>43801</v>
      </c>
      <c r="C1530" s="3">
        <v>0.66666666666666663</v>
      </c>
      <c r="D1530" s="3">
        <v>16</v>
      </c>
      <c r="E1530" s="3">
        <v>63</v>
      </c>
      <c r="F1530" s="3">
        <v>1.5</v>
      </c>
      <c r="G1530" s="5">
        <v>1.3</v>
      </c>
      <c r="H1530" s="3">
        <v>2.8</v>
      </c>
      <c r="I1530" s="3">
        <v>1.55139</v>
      </c>
      <c r="J1530" s="12">
        <f t="shared" si="23"/>
        <v>1.8291666666666664</v>
      </c>
    </row>
    <row r="1531" spans="1:10">
      <c r="A1531" s="4">
        <v>43801.708333333336</v>
      </c>
      <c r="B1531">
        <v>43801</v>
      </c>
      <c r="C1531" s="3">
        <v>0.70833333333333337</v>
      </c>
      <c r="D1531" s="3">
        <v>17</v>
      </c>
      <c r="E1531" s="3">
        <v>63</v>
      </c>
      <c r="F1531" s="3">
        <v>1.4</v>
      </c>
      <c r="G1531" s="5">
        <v>1.6</v>
      </c>
      <c r="H1531" s="3">
        <v>3</v>
      </c>
      <c r="I1531" s="3">
        <v>1.55139</v>
      </c>
      <c r="J1531" s="12">
        <f t="shared" si="23"/>
        <v>1.8416666666666666</v>
      </c>
    </row>
    <row r="1532" spans="1:10">
      <c r="A1532" s="4">
        <v>43801.75</v>
      </c>
      <c r="B1532">
        <v>43801</v>
      </c>
      <c r="C1532" s="3">
        <v>0.75</v>
      </c>
      <c r="D1532" s="3">
        <v>18</v>
      </c>
      <c r="E1532" s="3">
        <v>63</v>
      </c>
      <c r="F1532" s="3">
        <v>1.5</v>
      </c>
      <c r="G1532" s="5">
        <v>0.7</v>
      </c>
      <c r="H1532" s="3">
        <v>2.2000000000000002</v>
      </c>
      <c r="I1532" s="3">
        <v>1.55139</v>
      </c>
      <c r="J1532" s="12">
        <f t="shared" si="23"/>
        <v>1.8291666666666668</v>
      </c>
    </row>
    <row r="1533" spans="1:10">
      <c r="A1533" s="4">
        <v>43801.791666666664</v>
      </c>
      <c r="B1533">
        <v>43801</v>
      </c>
      <c r="C1533" s="3">
        <v>0.79166666666666663</v>
      </c>
      <c r="D1533" s="3">
        <v>19</v>
      </c>
      <c r="E1533" s="3">
        <v>63</v>
      </c>
      <c r="F1533" s="3">
        <v>1.1000000000000001</v>
      </c>
      <c r="G1533" s="5">
        <v>1.1000000000000001</v>
      </c>
      <c r="H1533" s="3">
        <v>2.2000000000000002</v>
      </c>
      <c r="I1533" s="3">
        <v>1.55139</v>
      </c>
      <c r="J1533" s="12">
        <f t="shared" si="23"/>
        <v>1.8666666666666669</v>
      </c>
    </row>
    <row r="1534" spans="1:10">
      <c r="A1534" s="4">
        <v>43801.833333333336</v>
      </c>
      <c r="B1534">
        <v>43801</v>
      </c>
      <c r="C1534" s="3">
        <v>0.83333333333333337</v>
      </c>
      <c r="D1534" s="3">
        <v>20</v>
      </c>
      <c r="E1534" s="3">
        <v>63</v>
      </c>
      <c r="F1534" s="3">
        <v>1</v>
      </c>
      <c r="G1534" s="5">
        <v>1.1000000000000001</v>
      </c>
      <c r="H1534" s="3">
        <v>2.1</v>
      </c>
      <c r="I1534" s="3">
        <v>1.55139</v>
      </c>
      <c r="J1534" s="12">
        <f t="shared" si="23"/>
        <v>1.9041666666666668</v>
      </c>
    </row>
    <row r="1535" spans="1:10">
      <c r="A1535" s="4">
        <v>43801.875</v>
      </c>
      <c r="B1535">
        <v>43801</v>
      </c>
      <c r="C1535" s="3">
        <v>0.875</v>
      </c>
      <c r="D1535" s="3">
        <v>21</v>
      </c>
      <c r="E1535" s="3">
        <v>63</v>
      </c>
      <c r="F1535" s="3">
        <v>1.1000000000000001</v>
      </c>
      <c r="G1535" s="5">
        <v>3.3</v>
      </c>
      <c r="H1535" s="3">
        <v>4.4000000000000004</v>
      </c>
      <c r="I1535" s="3">
        <v>1.55139</v>
      </c>
      <c r="J1535" s="12">
        <f t="shared" si="23"/>
        <v>1.904166666666667</v>
      </c>
    </row>
    <row r="1536" spans="1:10">
      <c r="A1536" s="4">
        <v>43801.916666666664</v>
      </c>
      <c r="B1536">
        <v>43801</v>
      </c>
      <c r="C1536" s="3">
        <v>0.91666666666666663</v>
      </c>
      <c r="D1536" s="3">
        <v>22</v>
      </c>
      <c r="E1536" s="3">
        <v>63</v>
      </c>
      <c r="F1536" s="3">
        <v>1.4</v>
      </c>
      <c r="G1536" s="5">
        <v>0.8</v>
      </c>
      <c r="H1536" s="3">
        <v>2.2000000000000002</v>
      </c>
      <c r="I1536" s="3">
        <v>1.55139</v>
      </c>
      <c r="J1536" s="12">
        <f t="shared" si="23"/>
        <v>1.7791666666666668</v>
      </c>
    </row>
    <row r="1537" spans="1:10">
      <c r="A1537" s="4">
        <v>43801.958333333336</v>
      </c>
      <c r="B1537">
        <v>43801</v>
      </c>
      <c r="C1537" s="3">
        <v>0.95833333333333337</v>
      </c>
      <c r="D1537" s="3">
        <v>23</v>
      </c>
      <c r="E1537" s="3">
        <v>63</v>
      </c>
      <c r="F1537" s="3">
        <v>0.2</v>
      </c>
      <c r="G1537" s="5">
        <v>0.6</v>
      </c>
      <c r="H1537" s="3">
        <v>0.8</v>
      </c>
      <c r="I1537" s="3">
        <v>1.55139</v>
      </c>
      <c r="J1537" s="12">
        <f t="shared" si="23"/>
        <v>1.7791666666666668</v>
      </c>
    </row>
    <row r="1538" spans="1:10">
      <c r="A1538" s="4">
        <v>43802</v>
      </c>
      <c r="B1538">
        <v>43802</v>
      </c>
      <c r="C1538" s="3">
        <v>0</v>
      </c>
      <c r="D1538" s="3">
        <v>0</v>
      </c>
      <c r="E1538" s="3">
        <v>64</v>
      </c>
      <c r="F1538" s="3">
        <v>0.2</v>
      </c>
      <c r="G1538" s="5">
        <v>0.2</v>
      </c>
      <c r="H1538" s="3">
        <v>0.4</v>
      </c>
      <c r="I1538" s="3">
        <v>1.55139</v>
      </c>
      <c r="J1538" s="12">
        <f t="shared" ref="J1538:J1585" si="24">AVERAGE(H1538:H1561)</f>
        <v>1.7750000000000004</v>
      </c>
    </row>
    <row r="1539" spans="1:10">
      <c r="A1539" s="4">
        <v>43802.041666666664</v>
      </c>
      <c r="B1539">
        <v>43802</v>
      </c>
      <c r="C1539" s="3">
        <v>4.1666666666666664E-2</v>
      </c>
      <c r="D1539" s="3">
        <v>1</v>
      </c>
      <c r="E1539" s="3">
        <v>64</v>
      </c>
      <c r="F1539" s="3">
        <v>0.2</v>
      </c>
      <c r="G1539" s="5">
        <v>0.7</v>
      </c>
      <c r="H1539" s="3">
        <v>0.89999999999999991</v>
      </c>
      <c r="I1539" s="3">
        <v>1.55139</v>
      </c>
      <c r="J1539" s="12">
        <f t="shared" si="24"/>
        <v>1.779166666666667</v>
      </c>
    </row>
    <row r="1540" spans="1:10">
      <c r="A1540" s="4">
        <v>43802.083333333336</v>
      </c>
      <c r="B1540">
        <v>43802</v>
      </c>
      <c r="C1540" s="3">
        <v>8.3333333333333329E-2</v>
      </c>
      <c r="D1540" s="3">
        <v>2</v>
      </c>
      <c r="E1540" s="3">
        <v>64</v>
      </c>
      <c r="F1540" s="3">
        <v>0.6</v>
      </c>
      <c r="G1540" s="5">
        <v>0.6</v>
      </c>
      <c r="H1540" s="3">
        <v>1.2</v>
      </c>
      <c r="I1540" s="3">
        <v>1.55139</v>
      </c>
      <c r="J1540" s="12">
        <f t="shared" si="24"/>
        <v>1.8291666666666673</v>
      </c>
    </row>
    <row r="1541" spans="1:10">
      <c r="A1541" s="4">
        <v>43802.125</v>
      </c>
      <c r="B1541">
        <v>43802</v>
      </c>
      <c r="C1541" s="3">
        <v>0.125</v>
      </c>
      <c r="D1541" s="3">
        <v>3</v>
      </c>
      <c r="E1541" s="3">
        <v>64</v>
      </c>
      <c r="F1541" s="3">
        <v>0.6</v>
      </c>
      <c r="G1541" s="5">
        <v>1.6</v>
      </c>
      <c r="H1541" s="3">
        <v>2.2000000000000002</v>
      </c>
      <c r="I1541" s="3">
        <v>1.55139</v>
      </c>
      <c r="J1541" s="12">
        <f t="shared" si="24"/>
        <v>1.8500000000000005</v>
      </c>
    </row>
    <row r="1542" spans="1:10">
      <c r="A1542" s="4">
        <v>43802.166666666664</v>
      </c>
      <c r="B1542">
        <v>43802</v>
      </c>
      <c r="C1542" s="3">
        <v>0.16666666666666666</v>
      </c>
      <c r="D1542" s="3">
        <v>4</v>
      </c>
      <c r="E1542" s="3">
        <v>64</v>
      </c>
      <c r="F1542" s="3">
        <v>0.8</v>
      </c>
      <c r="G1542" s="5">
        <v>0.8</v>
      </c>
      <c r="H1542" s="3">
        <v>1.6</v>
      </c>
      <c r="I1542" s="3">
        <v>1.55139</v>
      </c>
      <c r="J1542" s="12">
        <f t="shared" si="24"/>
        <v>1.8041666666666674</v>
      </c>
    </row>
    <row r="1543" spans="1:10">
      <c r="A1543" s="4">
        <v>43802.208333333336</v>
      </c>
      <c r="B1543">
        <v>43802</v>
      </c>
      <c r="C1543" s="3">
        <v>0.20833333333333334</v>
      </c>
      <c r="D1543" s="3">
        <v>5</v>
      </c>
      <c r="E1543" s="3">
        <v>64</v>
      </c>
      <c r="F1543" s="3">
        <v>0.5</v>
      </c>
      <c r="G1543" s="5">
        <v>1.4</v>
      </c>
      <c r="H1543" s="3">
        <v>1.9</v>
      </c>
      <c r="I1543" s="3">
        <v>1.55139</v>
      </c>
      <c r="J1543" s="12">
        <f t="shared" si="24"/>
        <v>1.8000000000000007</v>
      </c>
    </row>
    <row r="1544" spans="1:10">
      <c r="A1544" s="4">
        <v>43802.25</v>
      </c>
      <c r="B1544">
        <v>43802</v>
      </c>
      <c r="C1544" s="3">
        <v>0.25</v>
      </c>
      <c r="D1544" s="3">
        <v>6</v>
      </c>
      <c r="E1544" s="3">
        <v>64</v>
      </c>
      <c r="F1544" s="3">
        <v>1.8</v>
      </c>
      <c r="G1544" s="5">
        <v>1.5</v>
      </c>
      <c r="H1544" s="3">
        <v>3.3</v>
      </c>
      <c r="I1544" s="3">
        <v>1.55139</v>
      </c>
      <c r="J1544" s="12">
        <f t="shared" si="24"/>
        <v>1.7708333333333341</v>
      </c>
    </row>
    <row r="1545" spans="1:10">
      <c r="A1545" s="4">
        <v>43802.291666666664</v>
      </c>
      <c r="B1545">
        <v>43802</v>
      </c>
      <c r="C1545" s="3">
        <v>0.29166666666666669</v>
      </c>
      <c r="D1545" s="3">
        <v>7</v>
      </c>
      <c r="E1545" s="3">
        <v>64</v>
      </c>
      <c r="F1545" s="3">
        <v>2.5</v>
      </c>
      <c r="G1545" s="5">
        <v>1.1000000000000001</v>
      </c>
      <c r="H1545" s="3">
        <v>3.6</v>
      </c>
      <c r="I1545" s="3">
        <v>1.55139</v>
      </c>
      <c r="J1545" s="12">
        <f t="shared" si="24"/>
        <v>1.7750000000000004</v>
      </c>
    </row>
    <row r="1546" spans="1:10">
      <c r="A1546" s="4">
        <v>43802.333333333336</v>
      </c>
      <c r="B1546">
        <v>43802</v>
      </c>
      <c r="C1546" s="3">
        <v>0.33333333333333331</v>
      </c>
      <c r="D1546" s="3">
        <v>8</v>
      </c>
      <c r="E1546" s="3">
        <v>64</v>
      </c>
      <c r="F1546" s="3">
        <v>0.2</v>
      </c>
      <c r="G1546" s="5">
        <v>0.2</v>
      </c>
      <c r="H1546" s="3">
        <v>0.4</v>
      </c>
      <c r="I1546" s="3">
        <v>1.55139</v>
      </c>
      <c r="J1546" s="12">
        <f t="shared" si="24"/>
        <v>1.7375</v>
      </c>
    </row>
    <row r="1547" spans="1:10">
      <c r="A1547" s="4">
        <v>43802.375</v>
      </c>
      <c r="B1547">
        <v>43802</v>
      </c>
      <c r="C1547" s="3">
        <v>0.375</v>
      </c>
      <c r="D1547" s="3">
        <v>9</v>
      </c>
      <c r="E1547" s="3">
        <v>64</v>
      </c>
      <c r="F1547" s="3">
        <v>0.2</v>
      </c>
      <c r="G1547" s="5">
        <v>0.2</v>
      </c>
      <c r="H1547" s="3">
        <v>0.4</v>
      </c>
      <c r="I1547" s="3">
        <v>1.55139</v>
      </c>
      <c r="J1547" s="12">
        <f t="shared" si="24"/>
        <v>1.8375000000000001</v>
      </c>
    </row>
    <row r="1548" spans="1:10">
      <c r="A1548" s="4">
        <v>43802.416666666664</v>
      </c>
      <c r="B1548">
        <v>43802</v>
      </c>
      <c r="C1548" s="3">
        <v>0.41666666666666669</v>
      </c>
      <c r="D1548" s="3">
        <v>10</v>
      </c>
      <c r="E1548" s="3">
        <v>64</v>
      </c>
      <c r="F1548" s="3">
        <v>0.1</v>
      </c>
      <c r="G1548" s="5">
        <v>0.2</v>
      </c>
      <c r="H1548" s="3">
        <v>0.30000000000000004</v>
      </c>
      <c r="I1548" s="3">
        <v>1.55139</v>
      </c>
      <c r="J1548" s="12">
        <f t="shared" si="24"/>
        <v>1.8375000000000001</v>
      </c>
    </row>
    <row r="1549" spans="1:10">
      <c r="A1549" s="4">
        <v>43802.458333333336</v>
      </c>
      <c r="B1549">
        <v>43802</v>
      </c>
      <c r="C1549" s="3">
        <v>0.45833333333333331</v>
      </c>
      <c r="D1549" s="3">
        <v>11</v>
      </c>
      <c r="E1549" s="3">
        <v>64</v>
      </c>
      <c r="F1549" s="3">
        <v>0.2</v>
      </c>
      <c r="G1549" s="5">
        <v>0.2</v>
      </c>
      <c r="H1549" s="3">
        <v>0.4</v>
      </c>
      <c r="I1549" s="3">
        <v>1.55139</v>
      </c>
      <c r="J1549" s="12">
        <f t="shared" si="24"/>
        <v>1.8333333333333337</v>
      </c>
    </row>
    <row r="1550" spans="1:10">
      <c r="A1550" s="4">
        <v>43802.5</v>
      </c>
      <c r="B1550">
        <v>43802</v>
      </c>
      <c r="C1550" s="3">
        <v>0.5</v>
      </c>
      <c r="D1550" s="3">
        <v>12</v>
      </c>
      <c r="E1550" s="3">
        <v>64</v>
      </c>
      <c r="F1550" s="3">
        <v>1.5</v>
      </c>
      <c r="G1550" s="5">
        <v>0.7</v>
      </c>
      <c r="H1550" s="3">
        <v>2.2000000000000002</v>
      </c>
      <c r="I1550" s="3">
        <v>1.55139</v>
      </c>
      <c r="J1550" s="12">
        <f t="shared" si="24"/>
        <v>1.8291666666666668</v>
      </c>
    </row>
    <row r="1551" spans="1:10">
      <c r="A1551" s="4">
        <v>43802.541666666664</v>
      </c>
      <c r="B1551">
        <v>43802</v>
      </c>
      <c r="C1551" s="3">
        <v>0.54166666666666663</v>
      </c>
      <c r="D1551" s="3">
        <v>13</v>
      </c>
      <c r="E1551" s="3">
        <v>64</v>
      </c>
      <c r="F1551" s="3">
        <v>1.7</v>
      </c>
      <c r="G1551" s="5">
        <v>0.3</v>
      </c>
      <c r="H1551" s="3">
        <v>2</v>
      </c>
      <c r="I1551" s="3">
        <v>1.55139</v>
      </c>
      <c r="J1551" s="12">
        <f t="shared" si="24"/>
        <v>1.7749999999999997</v>
      </c>
    </row>
    <row r="1552" spans="1:10">
      <c r="A1552" s="4">
        <v>43802.583333333336</v>
      </c>
      <c r="B1552">
        <v>43802</v>
      </c>
      <c r="C1552" s="3">
        <v>0.58333333333333337</v>
      </c>
      <c r="D1552" s="3">
        <v>14</v>
      </c>
      <c r="E1552" s="3">
        <v>64</v>
      </c>
      <c r="F1552" s="3">
        <v>0.4</v>
      </c>
      <c r="G1552" s="5">
        <v>0.4</v>
      </c>
      <c r="H1552" s="3">
        <v>0.8</v>
      </c>
      <c r="I1552" s="3">
        <v>1.55139</v>
      </c>
      <c r="J1552" s="12">
        <f t="shared" si="24"/>
        <v>1.7291666666666663</v>
      </c>
    </row>
    <row r="1553" spans="1:10">
      <c r="A1553" s="4">
        <v>43802.625</v>
      </c>
      <c r="B1553">
        <v>43802</v>
      </c>
      <c r="C1553" s="3">
        <v>0.625</v>
      </c>
      <c r="D1553" s="3">
        <v>15</v>
      </c>
      <c r="E1553" s="3">
        <v>64</v>
      </c>
      <c r="F1553" s="3">
        <v>1</v>
      </c>
      <c r="G1553" s="5">
        <v>1.6</v>
      </c>
      <c r="H1553" s="3">
        <v>2.6</v>
      </c>
      <c r="I1553" s="3">
        <v>1.55139</v>
      </c>
      <c r="J1553" s="12">
        <f t="shared" si="24"/>
        <v>1.7374999999999998</v>
      </c>
    </row>
    <row r="1554" spans="1:10">
      <c r="A1554" s="4">
        <v>43802.666666666664</v>
      </c>
      <c r="B1554">
        <v>43802</v>
      </c>
      <c r="C1554" s="3">
        <v>0.66666666666666663</v>
      </c>
      <c r="D1554" s="3">
        <v>16</v>
      </c>
      <c r="E1554" s="3">
        <v>64</v>
      </c>
      <c r="F1554" s="3">
        <v>1.5</v>
      </c>
      <c r="G1554" s="5">
        <v>1.6</v>
      </c>
      <c r="H1554" s="3">
        <v>3.1</v>
      </c>
      <c r="I1554" s="3">
        <v>1.55139</v>
      </c>
      <c r="J1554" s="12">
        <f t="shared" si="24"/>
        <v>1.7666666666666664</v>
      </c>
    </row>
    <row r="1555" spans="1:10">
      <c r="A1555" s="4">
        <v>43802.708333333336</v>
      </c>
      <c r="B1555">
        <v>43802</v>
      </c>
      <c r="C1555" s="3">
        <v>0.70833333333333337</v>
      </c>
      <c r="D1555" s="3">
        <v>17</v>
      </c>
      <c r="E1555" s="3">
        <v>64</v>
      </c>
      <c r="F1555" s="3">
        <v>1.4</v>
      </c>
      <c r="G1555" s="5">
        <v>1.3</v>
      </c>
      <c r="H1555" s="3">
        <v>2.7</v>
      </c>
      <c r="I1555" s="3">
        <v>1.55139</v>
      </c>
      <c r="J1555" s="12">
        <f t="shared" si="24"/>
        <v>1.7583333333333331</v>
      </c>
    </row>
    <row r="1556" spans="1:10">
      <c r="A1556" s="4">
        <v>43802.75</v>
      </c>
      <c r="B1556">
        <v>43802</v>
      </c>
      <c r="C1556" s="3">
        <v>0.75</v>
      </c>
      <c r="D1556" s="3">
        <v>18</v>
      </c>
      <c r="E1556" s="3">
        <v>64</v>
      </c>
      <c r="F1556" s="3">
        <v>0.9</v>
      </c>
      <c r="G1556" s="5">
        <v>2.2000000000000002</v>
      </c>
      <c r="H1556" s="3">
        <v>3.1</v>
      </c>
      <c r="I1556" s="3">
        <v>1.55139</v>
      </c>
      <c r="J1556" s="12">
        <f t="shared" si="24"/>
        <v>1.7374999999999998</v>
      </c>
    </row>
    <row r="1557" spans="1:10">
      <c r="A1557" s="4">
        <v>43802.791666666664</v>
      </c>
      <c r="B1557">
        <v>43802</v>
      </c>
      <c r="C1557" s="3">
        <v>0.79166666666666663</v>
      </c>
      <c r="D1557" s="3">
        <v>19</v>
      </c>
      <c r="E1557" s="3">
        <v>64</v>
      </c>
      <c r="F1557" s="3">
        <v>2.1</v>
      </c>
      <c r="G1557" s="5">
        <v>1</v>
      </c>
      <c r="H1557" s="3">
        <v>3.1</v>
      </c>
      <c r="I1557" s="3">
        <v>1.55139</v>
      </c>
      <c r="J1557" s="12">
        <f t="shared" si="24"/>
        <v>1.7583333333333331</v>
      </c>
    </row>
    <row r="1558" spans="1:10">
      <c r="A1558" s="4">
        <v>43802.833333333336</v>
      </c>
      <c r="B1558">
        <v>43802</v>
      </c>
      <c r="C1558" s="3">
        <v>0.83333333333333337</v>
      </c>
      <c r="D1558" s="3">
        <v>20</v>
      </c>
      <c r="E1558" s="3">
        <v>64</v>
      </c>
      <c r="F1558" s="3">
        <v>1.1000000000000001</v>
      </c>
      <c r="G1558" s="5">
        <v>1</v>
      </c>
      <c r="H1558" s="3">
        <v>2.1</v>
      </c>
      <c r="I1558" s="3">
        <v>1.55139</v>
      </c>
      <c r="J1558" s="12">
        <f t="shared" si="24"/>
        <v>1.7166666666666668</v>
      </c>
    </row>
    <row r="1559" spans="1:10">
      <c r="A1559" s="4">
        <v>43802.875</v>
      </c>
      <c r="B1559">
        <v>43802</v>
      </c>
      <c r="C1559" s="3">
        <v>0.875</v>
      </c>
      <c r="D1559" s="3">
        <v>21</v>
      </c>
      <c r="E1559" s="3">
        <v>64</v>
      </c>
      <c r="F1559" s="3">
        <v>0.6</v>
      </c>
      <c r="G1559" s="5">
        <v>0.8</v>
      </c>
      <c r="H1559" s="3">
        <v>1.4</v>
      </c>
      <c r="I1559" s="3">
        <v>1.55139</v>
      </c>
      <c r="J1559" s="12">
        <f t="shared" si="24"/>
        <v>1.8125</v>
      </c>
    </row>
    <row r="1560" spans="1:10">
      <c r="A1560" s="4">
        <v>43802.916666666664</v>
      </c>
      <c r="B1560">
        <v>43802</v>
      </c>
      <c r="C1560" s="3">
        <v>0.91666666666666663</v>
      </c>
      <c r="D1560" s="3">
        <v>22</v>
      </c>
      <c r="E1560" s="3">
        <v>64</v>
      </c>
      <c r="F1560" s="3">
        <v>1.1000000000000001</v>
      </c>
      <c r="G1560" s="5">
        <v>1.1000000000000001</v>
      </c>
      <c r="H1560" s="3">
        <v>2.2000000000000002</v>
      </c>
      <c r="I1560" s="3">
        <v>1.55139</v>
      </c>
      <c r="J1560" s="12">
        <f t="shared" si="24"/>
        <v>1.8833333333333331</v>
      </c>
    </row>
    <row r="1561" spans="1:10">
      <c r="A1561" s="4">
        <v>43802.958333333336</v>
      </c>
      <c r="B1561">
        <v>43802</v>
      </c>
      <c r="C1561" s="3">
        <v>0.95833333333333337</v>
      </c>
      <c r="D1561" s="3">
        <v>23</v>
      </c>
      <c r="E1561" s="3">
        <v>64</v>
      </c>
      <c r="F1561" s="3">
        <v>0.4</v>
      </c>
      <c r="G1561" s="5">
        <v>0.3</v>
      </c>
      <c r="H1561" s="3">
        <v>0.7</v>
      </c>
      <c r="I1561" s="3">
        <v>1.55139</v>
      </c>
      <c r="J1561" s="12">
        <f t="shared" si="24"/>
        <v>1.9416666666666664</v>
      </c>
    </row>
    <row r="1562" spans="1:10">
      <c r="A1562" s="4">
        <v>43803</v>
      </c>
      <c r="B1562">
        <v>43803</v>
      </c>
      <c r="C1562" s="3">
        <v>0</v>
      </c>
      <c r="D1562" s="3">
        <v>0</v>
      </c>
      <c r="E1562" s="3">
        <v>65</v>
      </c>
      <c r="F1562" s="3">
        <v>0.3</v>
      </c>
      <c r="G1562" s="5">
        <v>0.2</v>
      </c>
      <c r="H1562" s="3">
        <v>0.5</v>
      </c>
      <c r="I1562" s="3">
        <v>1.55139</v>
      </c>
      <c r="J1562" s="12">
        <f t="shared" si="24"/>
        <v>1.9541666666666666</v>
      </c>
    </row>
    <row r="1563" spans="1:10">
      <c r="A1563" s="4">
        <v>43803.041666666664</v>
      </c>
      <c r="B1563">
        <v>43803</v>
      </c>
      <c r="C1563" s="3">
        <v>4.1666666666666664E-2</v>
      </c>
      <c r="D1563" s="3">
        <v>1</v>
      </c>
      <c r="E1563" s="3">
        <v>65</v>
      </c>
      <c r="F1563" s="3">
        <v>0.5</v>
      </c>
      <c r="G1563" s="5">
        <v>1.6</v>
      </c>
      <c r="H1563" s="3">
        <v>2.1</v>
      </c>
      <c r="I1563" s="3">
        <v>1.55139</v>
      </c>
      <c r="J1563" s="12">
        <f t="shared" si="24"/>
        <v>2.017391304347826</v>
      </c>
    </row>
    <row r="1564" spans="1:10">
      <c r="A1564" s="4">
        <v>43803.083333333336</v>
      </c>
      <c r="B1564">
        <v>43803</v>
      </c>
      <c r="C1564" s="3">
        <v>8.3333333333333329E-2</v>
      </c>
      <c r="D1564" s="3">
        <v>2</v>
      </c>
      <c r="E1564" s="3">
        <v>65</v>
      </c>
      <c r="F1564" s="3">
        <v>1</v>
      </c>
      <c r="G1564" s="5">
        <v>0.7</v>
      </c>
      <c r="H1564" s="3">
        <v>1.7</v>
      </c>
      <c r="I1564" s="3">
        <v>1.55139</v>
      </c>
      <c r="J1564" s="12">
        <f t="shared" si="24"/>
        <v>2.0136363636363637</v>
      </c>
    </row>
    <row r="1565" spans="1:10">
      <c r="A1565" s="4">
        <v>43803.125</v>
      </c>
      <c r="B1565">
        <v>43803</v>
      </c>
      <c r="C1565" s="3">
        <v>0.125</v>
      </c>
      <c r="D1565" s="3">
        <v>3</v>
      </c>
      <c r="E1565" s="3">
        <v>65</v>
      </c>
      <c r="F1565" s="3">
        <v>0.5</v>
      </c>
      <c r="G1565" s="5">
        <v>0.6</v>
      </c>
      <c r="H1565" s="3">
        <v>1.1000000000000001</v>
      </c>
      <c r="I1565" s="3">
        <v>1.55139</v>
      </c>
      <c r="J1565" s="12">
        <f t="shared" si="24"/>
        <v>2.0285714285714285</v>
      </c>
    </row>
    <row r="1566" spans="1:10">
      <c r="A1566" s="4">
        <v>43803.166666666664</v>
      </c>
      <c r="B1566">
        <v>43803</v>
      </c>
      <c r="C1566" s="3">
        <v>0.16666666666666666</v>
      </c>
      <c r="D1566" s="3">
        <v>4</v>
      </c>
      <c r="E1566" s="3">
        <v>65</v>
      </c>
      <c r="F1566" s="3">
        <v>0.7</v>
      </c>
      <c r="G1566" s="5">
        <v>0.8</v>
      </c>
      <c r="H1566" s="3">
        <v>1.5</v>
      </c>
      <c r="I1566" s="3">
        <v>1.55139</v>
      </c>
      <c r="J1566" s="12">
        <f t="shared" si="24"/>
        <v>2.0750000000000002</v>
      </c>
    </row>
    <row r="1567" spans="1:10">
      <c r="A1567" s="4">
        <v>43803.208333333336</v>
      </c>
      <c r="B1567">
        <v>43803</v>
      </c>
      <c r="C1567" s="3">
        <v>0.20833333333333334</v>
      </c>
      <c r="D1567" s="3">
        <v>5</v>
      </c>
      <c r="E1567" s="3">
        <v>65</v>
      </c>
      <c r="F1567" s="3">
        <v>0.5</v>
      </c>
      <c r="G1567" s="5">
        <v>0.7</v>
      </c>
      <c r="H1567" s="3">
        <v>1.2</v>
      </c>
      <c r="I1567" s="3">
        <v>1.55139</v>
      </c>
      <c r="J1567" s="12">
        <f t="shared" si="24"/>
        <v>2.1052631578947367</v>
      </c>
    </row>
    <row r="1568" spans="1:10">
      <c r="A1568" s="4">
        <v>43803.25</v>
      </c>
      <c r="B1568">
        <v>43803</v>
      </c>
      <c r="C1568" s="3">
        <v>0.25</v>
      </c>
      <c r="D1568" s="3">
        <v>6</v>
      </c>
      <c r="E1568" s="3">
        <v>65</v>
      </c>
      <c r="F1568" s="3">
        <v>0.8</v>
      </c>
      <c r="G1568" s="5">
        <v>2.6</v>
      </c>
      <c r="H1568" s="3">
        <v>3.4000000000000004</v>
      </c>
      <c r="I1568" s="3">
        <v>1.55139</v>
      </c>
      <c r="J1568" s="12">
        <f t="shared" si="24"/>
        <v>2.1555555555555559</v>
      </c>
    </row>
    <row r="1569" spans="1:10">
      <c r="A1569" s="4">
        <v>43803.291666666664</v>
      </c>
      <c r="B1569">
        <v>43803</v>
      </c>
      <c r="C1569" s="3">
        <v>0.29166666666666669</v>
      </c>
      <c r="D1569" s="3">
        <v>7</v>
      </c>
      <c r="E1569" s="3">
        <v>65</v>
      </c>
      <c r="F1569" s="3">
        <v>1.2</v>
      </c>
      <c r="G1569" s="5">
        <v>1.5</v>
      </c>
      <c r="H1569" s="3">
        <v>2.7</v>
      </c>
      <c r="I1569" s="3">
        <v>1.55139</v>
      </c>
      <c r="J1569" s="12">
        <f t="shared" si="24"/>
        <v>2.0823529411764707</v>
      </c>
    </row>
    <row r="1570" spans="1:10">
      <c r="A1570" s="4">
        <v>43803.333333333336</v>
      </c>
      <c r="B1570">
        <v>43803</v>
      </c>
      <c r="C1570" s="3">
        <v>0.33333333333333331</v>
      </c>
      <c r="D1570" s="3">
        <v>8</v>
      </c>
      <c r="E1570" s="3">
        <v>65</v>
      </c>
      <c r="F1570" s="3">
        <v>1.4</v>
      </c>
      <c r="G1570" s="5">
        <v>1.4</v>
      </c>
      <c r="H1570" s="3">
        <v>2.8</v>
      </c>
      <c r="I1570" s="3">
        <v>1.55139</v>
      </c>
      <c r="J1570" s="12">
        <f t="shared" si="24"/>
        <v>2.0437500000000002</v>
      </c>
    </row>
    <row r="1571" spans="1:10">
      <c r="A1571" s="4">
        <v>43803.375</v>
      </c>
      <c r="B1571">
        <v>43803</v>
      </c>
      <c r="C1571" s="3">
        <v>0.375</v>
      </c>
      <c r="D1571" s="3">
        <v>9</v>
      </c>
      <c r="E1571" s="3">
        <v>65</v>
      </c>
      <c r="F1571" s="3">
        <v>0.2</v>
      </c>
      <c r="G1571" s="5">
        <v>0.2</v>
      </c>
      <c r="H1571" s="3">
        <v>0.4</v>
      </c>
      <c r="I1571" s="3">
        <v>1.55139</v>
      </c>
      <c r="J1571" s="12">
        <f t="shared" si="24"/>
        <v>1.9933333333333336</v>
      </c>
    </row>
    <row r="1572" spans="1:10">
      <c r="A1572" s="4">
        <v>43803.416666666664</v>
      </c>
      <c r="B1572">
        <v>43803</v>
      </c>
      <c r="C1572" s="3">
        <v>0.41666666666666669</v>
      </c>
      <c r="D1572" s="3">
        <v>10</v>
      </c>
      <c r="E1572" s="3">
        <v>65</v>
      </c>
      <c r="F1572" s="3">
        <v>0.1</v>
      </c>
      <c r="G1572" s="5">
        <v>0.1</v>
      </c>
      <c r="H1572" s="3">
        <v>0.2</v>
      </c>
      <c r="I1572" s="3">
        <v>1.55139</v>
      </c>
      <c r="J1572" s="12">
        <f t="shared" si="24"/>
        <v>2.1071428571428572</v>
      </c>
    </row>
    <row r="1573" spans="1:10">
      <c r="A1573" s="4">
        <v>43803.458333333336</v>
      </c>
      <c r="B1573">
        <v>43803</v>
      </c>
      <c r="C1573" s="3">
        <v>0.45833333333333331</v>
      </c>
      <c r="D1573" s="3">
        <v>11</v>
      </c>
      <c r="E1573" s="3">
        <v>65</v>
      </c>
      <c r="F1573" s="3">
        <v>0.2</v>
      </c>
      <c r="G1573" s="5">
        <v>0.1</v>
      </c>
      <c r="H1573" s="3">
        <v>0.30000000000000004</v>
      </c>
      <c r="I1573" s="3">
        <v>1.55139</v>
      </c>
      <c r="J1573" s="12">
        <f t="shared" si="24"/>
        <v>2.2538461538461543</v>
      </c>
    </row>
    <row r="1574" spans="1:10">
      <c r="A1574" s="4">
        <v>43803.5</v>
      </c>
      <c r="B1574">
        <v>43803</v>
      </c>
      <c r="C1574" s="3">
        <v>0.5</v>
      </c>
      <c r="D1574" s="3">
        <v>12</v>
      </c>
      <c r="E1574" s="3">
        <v>65</v>
      </c>
      <c r="F1574" s="3">
        <v>0.5</v>
      </c>
      <c r="G1574" s="5">
        <v>0.4</v>
      </c>
      <c r="H1574" s="3">
        <v>0.9</v>
      </c>
      <c r="I1574" s="3">
        <v>1.55139</v>
      </c>
      <c r="J1574" s="12">
        <f t="shared" si="24"/>
        <v>2.4166666666666665</v>
      </c>
    </row>
    <row r="1575" spans="1:10">
      <c r="A1575" s="4">
        <v>43803.541666666664</v>
      </c>
      <c r="B1575">
        <v>43803</v>
      </c>
      <c r="C1575" s="3">
        <v>0.54166666666666663</v>
      </c>
      <c r="D1575" s="3">
        <v>13</v>
      </c>
      <c r="E1575" s="3">
        <v>65</v>
      </c>
      <c r="F1575" s="3">
        <v>0.4</v>
      </c>
      <c r="G1575" s="5">
        <v>0.5</v>
      </c>
      <c r="H1575" s="3">
        <v>0.9</v>
      </c>
      <c r="I1575" s="3">
        <v>1.55139</v>
      </c>
      <c r="J1575" s="12">
        <f t="shared" si="24"/>
        <v>2.5545454545454547</v>
      </c>
    </row>
    <row r="1576" spans="1:10">
      <c r="A1576" s="4">
        <v>43803.583333333336</v>
      </c>
      <c r="B1576">
        <v>43803</v>
      </c>
      <c r="C1576" s="3">
        <v>0.58333333333333337</v>
      </c>
      <c r="D1576" s="3">
        <v>14</v>
      </c>
      <c r="E1576" s="3">
        <v>65</v>
      </c>
      <c r="F1576" s="3">
        <v>0.5</v>
      </c>
      <c r="G1576" s="5">
        <v>0.5</v>
      </c>
      <c r="H1576" s="3">
        <v>1</v>
      </c>
      <c r="I1576" s="3">
        <v>1.55139</v>
      </c>
      <c r="J1576" s="12">
        <f t="shared" si="24"/>
        <v>2.72</v>
      </c>
    </row>
    <row r="1577" spans="1:10">
      <c r="A1577" s="4">
        <v>43803.625</v>
      </c>
      <c r="B1577">
        <v>43803</v>
      </c>
      <c r="C1577" s="3">
        <v>0.625</v>
      </c>
      <c r="D1577" s="3">
        <v>15</v>
      </c>
      <c r="E1577" s="3">
        <v>65</v>
      </c>
      <c r="F1577" s="3">
        <v>1.7</v>
      </c>
      <c r="G1577" s="5">
        <v>1.6</v>
      </c>
      <c r="H1577" s="3">
        <v>3.3</v>
      </c>
      <c r="I1577" s="3">
        <v>1.55139</v>
      </c>
      <c r="J1577" s="12">
        <f t="shared" si="24"/>
        <v>2.9111111111111114</v>
      </c>
    </row>
    <row r="1578" spans="1:10">
      <c r="A1578" s="4">
        <v>43803.666666666664</v>
      </c>
      <c r="B1578">
        <v>43803</v>
      </c>
      <c r="C1578" s="3">
        <v>0.66666666666666663</v>
      </c>
      <c r="D1578" s="3">
        <v>16</v>
      </c>
      <c r="E1578" s="3">
        <v>65</v>
      </c>
      <c r="F1578" s="3">
        <v>1.6</v>
      </c>
      <c r="G1578" s="5">
        <v>1.3</v>
      </c>
      <c r="H1578" s="3">
        <v>2.9000000000000004</v>
      </c>
      <c r="I1578" s="3">
        <v>1.55139</v>
      </c>
      <c r="J1578" s="12">
        <f t="shared" si="24"/>
        <v>2.8624999999999998</v>
      </c>
    </row>
    <row r="1579" spans="1:10">
      <c r="A1579" s="4">
        <v>43803.708333333336</v>
      </c>
      <c r="B1579">
        <v>43803</v>
      </c>
      <c r="C1579" s="3">
        <v>0.70833333333333337</v>
      </c>
      <c r="D1579" s="3">
        <v>17</v>
      </c>
      <c r="E1579" s="3">
        <v>65</v>
      </c>
      <c r="F1579" s="3">
        <v>1.2</v>
      </c>
      <c r="G1579" s="5">
        <v>1</v>
      </c>
      <c r="H1579" s="3">
        <v>2.2000000000000002</v>
      </c>
      <c r="I1579" s="3">
        <v>1.55139</v>
      </c>
      <c r="J1579" s="12">
        <f t="shared" si="24"/>
        <v>2.8571428571428572</v>
      </c>
    </row>
    <row r="1580" spans="1:10">
      <c r="A1580" s="4">
        <v>43803.75</v>
      </c>
      <c r="B1580">
        <v>43803</v>
      </c>
      <c r="C1580" s="3">
        <v>0.75</v>
      </c>
      <c r="D1580" s="3">
        <v>18</v>
      </c>
      <c r="E1580" s="3">
        <v>65</v>
      </c>
      <c r="F1580" s="3">
        <v>1.7</v>
      </c>
      <c r="G1580" s="5">
        <v>1.9</v>
      </c>
      <c r="H1580" s="3">
        <v>3.5999999999999996</v>
      </c>
      <c r="I1580" s="3">
        <v>1.55139</v>
      </c>
      <c r="J1580" s="12">
        <f t="shared" si="24"/>
        <v>2.9666666666666663</v>
      </c>
    </row>
    <row r="1581" spans="1:10">
      <c r="A1581" s="4">
        <v>43803.791666666664</v>
      </c>
      <c r="B1581">
        <v>43803</v>
      </c>
      <c r="C1581" s="3">
        <v>0.79166666666666663</v>
      </c>
      <c r="D1581" s="3">
        <v>19</v>
      </c>
      <c r="E1581" s="3">
        <v>65</v>
      </c>
      <c r="F1581" s="3">
        <v>1.1000000000000001</v>
      </c>
      <c r="G1581" s="5">
        <v>1</v>
      </c>
      <c r="H1581" s="3">
        <v>2.1</v>
      </c>
      <c r="I1581" s="3">
        <v>1.55139</v>
      </c>
      <c r="J1581" s="12">
        <f t="shared" si="24"/>
        <v>2.84</v>
      </c>
    </row>
    <row r="1582" spans="1:10">
      <c r="A1582" s="4">
        <v>43803.833333333336</v>
      </c>
      <c r="B1582">
        <v>43803</v>
      </c>
      <c r="C1582" s="3">
        <v>0.83333333333333337</v>
      </c>
      <c r="D1582" s="3">
        <v>20</v>
      </c>
      <c r="E1582" s="3">
        <v>65</v>
      </c>
      <c r="F1582" s="3">
        <v>3.1</v>
      </c>
      <c r="G1582" s="5">
        <v>1.3</v>
      </c>
      <c r="H1582" s="3">
        <v>4.4000000000000004</v>
      </c>
      <c r="I1582" s="3">
        <v>1.55139</v>
      </c>
      <c r="J1582" s="12">
        <f t="shared" si="24"/>
        <v>3.0249999999999999</v>
      </c>
    </row>
    <row r="1583" spans="1:10">
      <c r="A1583" s="4">
        <v>43803.875</v>
      </c>
      <c r="B1583">
        <v>43803</v>
      </c>
      <c r="C1583" s="3">
        <v>0.875</v>
      </c>
      <c r="D1583" s="3">
        <v>21</v>
      </c>
      <c r="E1583" s="3">
        <v>65</v>
      </c>
      <c r="F1583" s="3">
        <v>1.1000000000000001</v>
      </c>
      <c r="G1583" s="5">
        <v>2</v>
      </c>
      <c r="H1583" s="3">
        <v>3.1</v>
      </c>
      <c r="I1583" s="3">
        <v>1.55139</v>
      </c>
      <c r="J1583" s="12">
        <f t="shared" si="24"/>
        <v>2.5666666666666664</v>
      </c>
    </row>
    <row r="1584" spans="1:10">
      <c r="A1584" s="4">
        <v>43803.916666666664</v>
      </c>
      <c r="B1584">
        <v>43803</v>
      </c>
      <c r="C1584" s="3">
        <v>0.91666666666666663</v>
      </c>
      <c r="D1584" s="3">
        <v>22</v>
      </c>
      <c r="E1584" s="3">
        <v>65</v>
      </c>
      <c r="F1584" s="3">
        <v>1.3</v>
      </c>
      <c r="G1584" s="5">
        <v>2.2999999999999998</v>
      </c>
      <c r="H1584" s="3">
        <v>3.5999999999999996</v>
      </c>
      <c r="I1584" s="3">
        <v>1.55139</v>
      </c>
      <c r="J1584" s="12">
        <f t="shared" si="24"/>
        <v>2.2999999999999998</v>
      </c>
    </row>
    <row r="1585" spans="1:10">
      <c r="A1585" s="4">
        <v>43803.958333333336</v>
      </c>
      <c r="B1585">
        <v>43803</v>
      </c>
      <c r="C1585" s="3">
        <v>0.95833333333333337</v>
      </c>
      <c r="D1585" s="3">
        <v>23</v>
      </c>
      <c r="E1585" s="3">
        <v>65</v>
      </c>
      <c r="F1585" s="3">
        <v>0.6</v>
      </c>
      <c r="G1585" s="5">
        <v>0.4</v>
      </c>
      <c r="H1585" s="3">
        <v>1</v>
      </c>
      <c r="I1585" s="3">
        <v>1.55139</v>
      </c>
      <c r="J1585" s="12">
        <f t="shared" si="24"/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04"/>
  <sheetViews>
    <sheetView topLeftCell="A1542" workbookViewId="0">
      <selection activeCell="A1561" sqref="A1561:C1561"/>
    </sheetView>
  </sheetViews>
  <sheetFormatPr defaultRowHeight="15"/>
  <cols>
    <col min="1" max="1" width="15.85546875" bestFit="1" customWidth="1"/>
    <col min="2" max="2" width="30" style="13" bestFit="1" customWidth="1"/>
    <col min="3" max="3" width="17.42578125" customWidth="1"/>
    <col min="4" max="4" width="16" bestFit="1" customWidth="1"/>
    <col min="5" max="5" width="11.42578125" customWidth="1"/>
    <col min="6" max="6" width="12.7109375" bestFit="1" customWidth="1"/>
    <col min="11" max="11" width="42.28515625" customWidth="1"/>
    <col min="12" max="12" width="13.28515625" bestFit="1" customWidth="1"/>
    <col min="14" max="14" width="16.42578125" customWidth="1"/>
  </cols>
  <sheetData>
    <row r="1" spans="1:18">
      <c r="A1" s="6" t="s">
        <v>344</v>
      </c>
      <c r="B1" s="13" t="s">
        <v>378</v>
      </c>
      <c r="C1" t="s">
        <v>377</v>
      </c>
      <c r="D1" t="s">
        <v>379</v>
      </c>
      <c r="E1" t="s">
        <v>380</v>
      </c>
      <c r="F1" t="s">
        <v>381</v>
      </c>
    </row>
    <row r="2" spans="1:18">
      <c r="A2" s="7">
        <v>43738</v>
      </c>
      <c r="B2" s="13">
        <f>A2</f>
        <v>43738</v>
      </c>
      <c r="C2">
        <v>68</v>
      </c>
      <c r="D2">
        <f>C2</f>
        <v>68</v>
      </c>
      <c r="E2">
        <f>D2-C2</f>
        <v>0</v>
      </c>
      <c r="F2">
        <f>IF(HOUR(A2)=0,COUNTIF(E2:E25, "&gt;0"),"-")</f>
        <v>0</v>
      </c>
    </row>
    <row r="3" spans="1:18">
      <c r="A3" s="8">
        <v>43738.041666666664</v>
      </c>
      <c r="B3" s="13">
        <f t="shared" ref="B3:B66" si="0">A3</f>
        <v>43738.041666666664</v>
      </c>
      <c r="C3">
        <v>68</v>
      </c>
      <c r="D3">
        <f t="shared" ref="D3:D66" si="1">C3</f>
        <v>68</v>
      </c>
      <c r="E3">
        <f t="shared" ref="E3:E66" si="2">D3-C3</f>
        <v>0</v>
      </c>
      <c r="F3" t="str">
        <f t="shared" ref="F3:F66" si="3">IF(HOUR(A3)=0,COUNTIF(E3:E26, "&gt;0"),"-")</f>
        <v>-</v>
      </c>
    </row>
    <row r="4" spans="1:18">
      <c r="A4" s="7">
        <v>43738.083333333336</v>
      </c>
      <c r="B4" s="13">
        <f t="shared" si="0"/>
        <v>43738.083333333336</v>
      </c>
      <c r="C4">
        <v>68</v>
      </c>
      <c r="D4">
        <f t="shared" si="1"/>
        <v>68</v>
      </c>
      <c r="E4">
        <f t="shared" si="2"/>
        <v>0</v>
      </c>
      <c r="F4" t="str">
        <f t="shared" si="3"/>
        <v>-</v>
      </c>
    </row>
    <row r="5" spans="1:18">
      <c r="A5" s="8">
        <v>43738.125</v>
      </c>
      <c r="B5" s="13">
        <f t="shared" si="0"/>
        <v>43738.125</v>
      </c>
      <c r="C5">
        <v>68</v>
      </c>
      <c r="D5">
        <f t="shared" si="1"/>
        <v>68</v>
      </c>
      <c r="E5">
        <f t="shared" si="2"/>
        <v>0</v>
      </c>
      <c r="F5" t="str">
        <f t="shared" si="3"/>
        <v>-</v>
      </c>
    </row>
    <row r="6" spans="1:18">
      <c r="A6" s="7">
        <v>43738.166666666664</v>
      </c>
      <c r="B6" s="13">
        <f t="shared" si="0"/>
        <v>43738.166666666664</v>
      </c>
      <c r="C6">
        <v>68</v>
      </c>
      <c r="D6">
        <f t="shared" si="1"/>
        <v>68</v>
      </c>
      <c r="E6">
        <f t="shared" si="2"/>
        <v>0</v>
      </c>
      <c r="F6" t="str">
        <f t="shared" si="3"/>
        <v>-</v>
      </c>
      <c r="K6" t="s">
        <v>345</v>
      </c>
      <c r="R6" t="s">
        <v>345</v>
      </c>
    </row>
    <row r="7" spans="1:18">
      <c r="A7" s="8">
        <v>43738.208333333336</v>
      </c>
      <c r="B7" s="13">
        <f t="shared" si="0"/>
        <v>43738.208333333336</v>
      </c>
      <c r="C7">
        <v>68</v>
      </c>
      <c r="D7">
        <f t="shared" si="1"/>
        <v>68</v>
      </c>
      <c r="E7">
        <f t="shared" si="2"/>
        <v>0</v>
      </c>
      <c r="F7" t="str">
        <f t="shared" si="3"/>
        <v>-</v>
      </c>
      <c r="K7" t="s">
        <v>346</v>
      </c>
      <c r="R7" t="s">
        <v>346</v>
      </c>
    </row>
    <row r="8" spans="1:18">
      <c r="A8" s="7">
        <v>43738.25</v>
      </c>
      <c r="B8" s="13">
        <f t="shared" si="0"/>
        <v>43738.25</v>
      </c>
      <c r="C8">
        <v>68</v>
      </c>
      <c r="D8">
        <f t="shared" si="1"/>
        <v>68</v>
      </c>
      <c r="E8">
        <f t="shared" si="2"/>
        <v>0</v>
      </c>
      <c r="F8" t="str">
        <f t="shared" si="3"/>
        <v>-</v>
      </c>
      <c r="K8" t="s">
        <v>347</v>
      </c>
      <c r="R8" t="s">
        <v>347</v>
      </c>
    </row>
    <row r="9" spans="1:18">
      <c r="A9" s="8">
        <v>43738.291666666664</v>
      </c>
      <c r="B9" s="13">
        <f t="shared" si="0"/>
        <v>43738.291666666664</v>
      </c>
      <c r="C9">
        <v>68</v>
      </c>
      <c r="D9">
        <f t="shared" si="1"/>
        <v>68</v>
      </c>
      <c r="E9">
        <f t="shared" si="2"/>
        <v>0</v>
      </c>
      <c r="F9" t="str">
        <f t="shared" si="3"/>
        <v>-</v>
      </c>
      <c r="K9" t="s">
        <v>348</v>
      </c>
      <c r="R9" t="s">
        <v>348</v>
      </c>
    </row>
    <row r="10" spans="1:18">
      <c r="A10" s="7">
        <v>43738.333333333336</v>
      </c>
      <c r="B10" s="13">
        <f t="shared" si="0"/>
        <v>43738.333333333336</v>
      </c>
      <c r="C10">
        <v>60</v>
      </c>
      <c r="D10">
        <f t="shared" si="1"/>
        <v>60</v>
      </c>
      <c r="E10">
        <f t="shared" si="2"/>
        <v>0</v>
      </c>
      <c r="F10" t="str">
        <f t="shared" si="3"/>
        <v>-</v>
      </c>
      <c r="K10" t="s">
        <v>349</v>
      </c>
      <c r="R10" t="s">
        <v>349</v>
      </c>
    </row>
    <row r="11" spans="1:18">
      <c r="A11" s="8">
        <v>43738.375</v>
      </c>
      <c r="B11" s="13">
        <f t="shared" si="0"/>
        <v>43738.375</v>
      </c>
      <c r="C11">
        <v>60</v>
      </c>
      <c r="D11">
        <f t="shared" si="1"/>
        <v>60</v>
      </c>
      <c r="E11">
        <f t="shared" si="2"/>
        <v>0</v>
      </c>
      <c r="F11" t="str">
        <f t="shared" si="3"/>
        <v>-</v>
      </c>
      <c r="K11" t="s">
        <v>350</v>
      </c>
      <c r="R11" t="s">
        <v>350</v>
      </c>
    </row>
    <row r="12" spans="1:18">
      <c r="A12" s="7">
        <v>43738.416666666664</v>
      </c>
      <c r="B12" s="13">
        <f t="shared" si="0"/>
        <v>43738.416666666664</v>
      </c>
      <c r="C12">
        <v>60</v>
      </c>
      <c r="D12">
        <f t="shared" si="1"/>
        <v>60</v>
      </c>
      <c r="E12">
        <f t="shared" si="2"/>
        <v>0</v>
      </c>
      <c r="F12" t="str">
        <f t="shared" si="3"/>
        <v>-</v>
      </c>
    </row>
    <row r="13" spans="1:18">
      <c r="A13" s="8">
        <v>43738.458333333336</v>
      </c>
      <c r="B13" s="13">
        <f t="shared" si="0"/>
        <v>43738.458333333336</v>
      </c>
      <c r="C13">
        <v>60</v>
      </c>
      <c r="D13">
        <f t="shared" si="1"/>
        <v>60</v>
      </c>
      <c r="E13">
        <f t="shared" si="2"/>
        <v>0</v>
      </c>
      <c r="F13" t="str">
        <f t="shared" si="3"/>
        <v>-</v>
      </c>
      <c r="K13" t="s">
        <v>351</v>
      </c>
      <c r="R13" t="s">
        <v>351</v>
      </c>
    </row>
    <row r="14" spans="1:18">
      <c r="A14" s="7">
        <v>43738.5</v>
      </c>
      <c r="B14" s="13">
        <f t="shared" si="0"/>
        <v>43738.5</v>
      </c>
      <c r="C14">
        <v>60</v>
      </c>
      <c r="D14">
        <f t="shared" si="1"/>
        <v>60</v>
      </c>
      <c r="E14">
        <f t="shared" si="2"/>
        <v>0</v>
      </c>
      <c r="F14" t="str">
        <f t="shared" si="3"/>
        <v>-</v>
      </c>
      <c r="K14" t="s">
        <v>352</v>
      </c>
      <c r="R14" t="s">
        <v>352</v>
      </c>
    </row>
    <row r="15" spans="1:18">
      <c r="A15" s="8">
        <v>43738.541666666664</v>
      </c>
      <c r="B15" s="13">
        <f t="shared" si="0"/>
        <v>43738.541666666664</v>
      </c>
      <c r="C15">
        <v>60</v>
      </c>
      <c r="D15">
        <f t="shared" si="1"/>
        <v>60</v>
      </c>
      <c r="E15">
        <f t="shared" si="2"/>
        <v>0</v>
      </c>
      <c r="F15" t="str">
        <f t="shared" si="3"/>
        <v>-</v>
      </c>
      <c r="K15" t="s">
        <v>350</v>
      </c>
      <c r="R15" t="s">
        <v>350</v>
      </c>
    </row>
    <row r="16" spans="1:18">
      <c r="A16" s="7">
        <v>43738.583333333336</v>
      </c>
      <c r="B16" s="13">
        <f t="shared" si="0"/>
        <v>43738.583333333336</v>
      </c>
      <c r="C16">
        <v>60</v>
      </c>
      <c r="D16">
        <f t="shared" si="1"/>
        <v>60</v>
      </c>
      <c r="E16">
        <f t="shared" si="2"/>
        <v>0</v>
      </c>
      <c r="F16" t="str">
        <f t="shared" si="3"/>
        <v>-</v>
      </c>
      <c r="K16" t="s">
        <v>353</v>
      </c>
      <c r="R16" t="s">
        <v>353</v>
      </c>
    </row>
    <row r="17" spans="1:18">
      <c r="A17" s="8">
        <v>43738.625</v>
      </c>
      <c r="B17" s="13">
        <f t="shared" si="0"/>
        <v>43738.625</v>
      </c>
      <c r="C17">
        <v>60</v>
      </c>
      <c r="D17">
        <f t="shared" si="1"/>
        <v>60</v>
      </c>
      <c r="E17">
        <f t="shared" si="2"/>
        <v>0</v>
      </c>
      <c r="F17" t="str">
        <f t="shared" si="3"/>
        <v>-</v>
      </c>
      <c r="K17" t="s">
        <v>350</v>
      </c>
      <c r="R17" t="s">
        <v>350</v>
      </c>
    </row>
    <row r="18" spans="1:18">
      <c r="A18" s="7">
        <v>43738.666666666664</v>
      </c>
      <c r="B18" s="13">
        <f t="shared" si="0"/>
        <v>43738.666666666664</v>
      </c>
      <c r="C18">
        <v>60</v>
      </c>
      <c r="D18">
        <f t="shared" si="1"/>
        <v>60</v>
      </c>
      <c r="E18">
        <f t="shared" si="2"/>
        <v>0</v>
      </c>
      <c r="F18" t="str">
        <f t="shared" si="3"/>
        <v>-</v>
      </c>
    </row>
    <row r="19" spans="1:18">
      <c r="A19" s="8">
        <v>43738.708333333336</v>
      </c>
      <c r="B19" s="13">
        <f t="shared" si="0"/>
        <v>43738.708333333336</v>
      </c>
      <c r="C19">
        <v>68</v>
      </c>
      <c r="D19">
        <f t="shared" si="1"/>
        <v>68</v>
      </c>
      <c r="E19">
        <f t="shared" si="2"/>
        <v>0</v>
      </c>
      <c r="F19" t="str">
        <f t="shared" si="3"/>
        <v>-</v>
      </c>
    </row>
    <row r="20" spans="1:18">
      <c r="A20" s="7">
        <v>43738.75</v>
      </c>
      <c r="B20" s="13">
        <f t="shared" si="0"/>
        <v>43738.75</v>
      </c>
      <c r="C20">
        <v>68</v>
      </c>
      <c r="D20">
        <f t="shared" si="1"/>
        <v>68</v>
      </c>
      <c r="E20">
        <f t="shared" si="2"/>
        <v>0</v>
      </c>
      <c r="F20" t="str">
        <f t="shared" si="3"/>
        <v>-</v>
      </c>
      <c r="K20" t="s">
        <v>354</v>
      </c>
      <c r="R20" t="s">
        <v>354</v>
      </c>
    </row>
    <row r="21" spans="1:18">
      <c r="A21" s="8">
        <v>43738.791666666664</v>
      </c>
      <c r="B21" s="13">
        <f t="shared" si="0"/>
        <v>43738.791666666664</v>
      </c>
      <c r="C21">
        <v>68</v>
      </c>
      <c r="D21">
        <f t="shared" si="1"/>
        <v>68</v>
      </c>
      <c r="E21">
        <f t="shared" si="2"/>
        <v>0</v>
      </c>
      <c r="F21" t="str">
        <f t="shared" si="3"/>
        <v>-</v>
      </c>
      <c r="R21" t="s">
        <v>355</v>
      </c>
    </row>
    <row r="22" spans="1:18">
      <c r="A22" s="7">
        <v>43738.833333333336</v>
      </c>
      <c r="B22" s="13">
        <f t="shared" si="0"/>
        <v>43738.833333333336</v>
      </c>
      <c r="C22">
        <v>68</v>
      </c>
      <c r="D22">
        <f t="shared" si="1"/>
        <v>68</v>
      </c>
      <c r="E22">
        <f t="shared" si="2"/>
        <v>0</v>
      </c>
      <c r="F22" t="str">
        <f t="shared" si="3"/>
        <v>-</v>
      </c>
      <c r="K22" t="s">
        <v>356</v>
      </c>
      <c r="R22" t="s">
        <v>356</v>
      </c>
    </row>
    <row r="23" spans="1:18">
      <c r="A23" s="8">
        <v>43738.875</v>
      </c>
      <c r="B23" s="13">
        <f t="shared" si="0"/>
        <v>43738.875</v>
      </c>
      <c r="C23">
        <v>68</v>
      </c>
      <c r="D23">
        <f t="shared" si="1"/>
        <v>68</v>
      </c>
      <c r="E23">
        <f t="shared" si="2"/>
        <v>0</v>
      </c>
      <c r="F23" t="str">
        <f t="shared" si="3"/>
        <v>-</v>
      </c>
      <c r="R23" t="s">
        <v>357</v>
      </c>
    </row>
    <row r="24" spans="1:18">
      <c r="A24" s="7">
        <v>43738.916666666664</v>
      </c>
      <c r="B24" s="13">
        <f t="shared" si="0"/>
        <v>43738.916666666664</v>
      </c>
      <c r="C24">
        <v>68</v>
      </c>
      <c r="D24">
        <f t="shared" si="1"/>
        <v>68</v>
      </c>
      <c r="E24">
        <f t="shared" si="2"/>
        <v>0</v>
      </c>
      <c r="F24" t="str">
        <f t="shared" si="3"/>
        <v>-</v>
      </c>
    </row>
    <row r="25" spans="1:18">
      <c r="A25" s="8">
        <v>43738.958333333336</v>
      </c>
      <c r="B25" s="13">
        <f t="shared" si="0"/>
        <v>43738.958333333336</v>
      </c>
      <c r="C25">
        <v>68</v>
      </c>
      <c r="D25">
        <f t="shared" si="1"/>
        <v>68</v>
      </c>
      <c r="E25">
        <f t="shared" si="2"/>
        <v>0</v>
      </c>
      <c r="F25" t="str">
        <f t="shared" si="3"/>
        <v>-</v>
      </c>
      <c r="R25" t="s">
        <v>358</v>
      </c>
    </row>
    <row r="26" spans="1:18">
      <c r="A26" s="7">
        <v>43739</v>
      </c>
      <c r="B26" s="13">
        <f t="shared" si="0"/>
        <v>43739</v>
      </c>
      <c r="C26">
        <v>68</v>
      </c>
      <c r="D26">
        <f t="shared" si="1"/>
        <v>68</v>
      </c>
      <c r="E26">
        <f t="shared" si="2"/>
        <v>0</v>
      </c>
      <c r="F26">
        <f t="shared" si="3"/>
        <v>0</v>
      </c>
      <c r="R26" t="s">
        <v>359</v>
      </c>
    </row>
    <row r="27" spans="1:18">
      <c r="A27" s="8">
        <v>43739.041666666664</v>
      </c>
      <c r="B27" s="13">
        <f t="shared" si="0"/>
        <v>43739.041666666664</v>
      </c>
      <c r="C27">
        <v>68</v>
      </c>
      <c r="D27">
        <f t="shared" si="1"/>
        <v>68</v>
      </c>
      <c r="E27">
        <f t="shared" si="2"/>
        <v>0</v>
      </c>
      <c r="F27" t="str">
        <f t="shared" si="3"/>
        <v>-</v>
      </c>
      <c r="R27" t="s">
        <v>360</v>
      </c>
    </row>
    <row r="28" spans="1:18">
      <c r="A28" s="7">
        <v>43739.083333333336</v>
      </c>
      <c r="B28" s="13">
        <f t="shared" si="0"/>
        <v>43739.083333333336</v>
      </c>
      <c r="C28">
        <v>68</v>
      </c>
      <c r="D28">
        <f t="shared" si="1"/>
        <v>68</v>
      </c>
      <c r="E28">
        <f t="shared" si="2"/>
        <v>0</v>
      </c>
      <c r="F28" t="str">
        <f t="shared" si="3"/>
        <v>-</v>
      </c>
      <c r="R28" t="s">
        <v>361</v>
      </c>
    </row>
    <row r="29" spans="1:18">
      <c r="A29" s="8">
        <v>43739.125</v>
      </c>
      <c r="B29" s="13">
        <f t="shared" si="0"/>
        <v>43739.125</v>
      </c>
      <c r="C29">
        <v>68</v>
      </c>
      <c r="D29">
        <f t="shared" si="1"/>
        <v>68</v>
      </c>
      <c r="E29">
        <f t="shared" si="2"/>
        <v>0</v>
      </c>
      <c r="F29" t="str">
        <f t="shared" si="3"/>
        <v>-</v>
      </c>
    </row>
    <row r="30" spans="1:18">
      <c r="A30" s="7">
        <v>43739.166666666664</v>
      </c>
      <c r="B30" s="13">
        <f t="shared" si="0"/>
        <v>43739.166666666664</v>
      </c>
      <c r="C30">
        <v>68</v>
      </c>
      <c r="D30">
        <f t="shared" si="1"/>
        <v>68</v>
      </c>
      <c r="E30">
        <f t="shared" si="2"/>
        <v>0</v>
      </c>
      <c r="F30" t="str">
        <f t="shared" si="3"/>
        <v>-</v>
      </c>
      <c r="K30" t="s">
        <v>362</v>
      </c>
      <c r="R30" t="s">
        <v>362</v>
      </c>
    </row>
    <row r="31" spans="1:18">
      <c r="A31" s="8">
        <v>43739.208333333336</v>
      </c>
      <c r="B31" s="13">
        <f t="shared" si="0"/>
        <v>43739.208333333336</v>
      </c>
      <c r="C31">
        <v>68</v>
      </c>
      <c r="D31">
        <f t="shared" si="1"/>
        <v>68</v>
      </c>
      <c r="E31">
        <f t="shared" si="2"/>
        <v>0</v>
      </c>
      <c r="F31" t="str">
        <f t="shared" si="3"/>
        <v>-</v>
      </c>
      <c r="K31" t="s">
        <v>346</v>
      </c>
      <c r="R31" t="s">
        <v>346</v>
      </c>
    </row>
    <row r="32" spans="1:18">
      <c r="A32" s="7">
        <v>43739.25</v>
      </c>
      <c r="B32" s="13">
        <f t="shared" si="0"/>
        <v>43739.25</v>
      </c>
      <c r="C32">
        <v>68</v>
      </c>
      <c r="D32">
        <f t="shared" si="1"/>
        <v>68</v>
      </c>
      <c r="E32">
        <f t="shared" si="2"/>
        <v>0</v>
      </c>
      <c r="F32" t="str">
        <f t="shared" si="3"/>
        <v>-</v>
      </c>
      <c r="K32" t="s">
        <v>347</v>
      </c>
      <c r="R32" t="s">
        <v>347</v>
      </c>
    </row>
    <row r="33" spans="1:18">
      <c r="A33" s="8">
        <v>43739.291666666664</v>
      </c>
      <c r="B33" s="13">
        <f t="shared" si="0"/>
        <v>43739.291666666664</v>
      </c>
      <c r="C33">
        <v>68</v>
      </c>
      <c r="D33">
        <f t="shared" si="1"/>
        <v>68</v>
      </c>
      <c r="E33">
        <f t="shared" si="2"/>
        <v>0</v>
      </c>
      <c r="F33" t="str">
        <f t="shared" si="3"/>
        <v>-</v>
      </c>
      <c r="K33" t="s">
        <v>348</v>
      </c>
      <c r="R33" t="s">
        <v>348</v>
      </c>
    </row>
    <row r="34" spans="1:18">
      <c r="A34" s="7">
        <v>43739.333333333336</v>
      </c>
      <c r="B34" s="13">
        <f t="shared" si="0"/>
        <v>43739.333333333336</v>
      </c>
      <c r="C34">
        <v>60</v>
      </c>
      <c r="D34">
        <f t="shared" si="1"/>
        <v>60</v>
      </c>
      <c r="E34">
        <f t="shared" si="2"/>
        <v>0</v>
      </c>
      <c r="F34" t="str">
        <f t="shared" si="3"/>
        <v>-</v>
      </c>
      <c r="K34" t="s">
        <v>363</v>
      </c>
      <c r="R34" t="s">
        <v>363</v>
      </c>
    </row>
    <row r="35" spans="1:18">
      <c r="A35" s="8">
        <v>43739.375</v>
      </c>
      <c r="B35" s="13">
        <f t="shared" si="0"/>
        <v>43739.375</v>
      </c>
      <c r="C35">
        <v>60</v>
      </c>
      <c r="D35">
        <f t="shared" si="1"/>
        <v>60</v>
      </c>
      <c r="E35">
        <f t="shared" si="2"/>
        <v>0</v>
      </c>
      <c r="F35" t="str">
        <f t="shared" si="3"/>
        <v>-</v>
      </c>
      <c r="K35" t="s">
        <v>350</v>
      </c>
      <c r="R35" t="s">
        <v>350</v>
      </c>
    </row>
    <row r="36" spans="1:18">
      <c r="A36" s="7">
        <v>43739.416666666664</v>
      </c>
      <c r="B36" s="13">
        <f t="shared" si="0"/>
        <v>43739.416666666664</v>
      </c>
      <c r="C36">
        <v>60</v>
      </c>
      <c r="D36">
        <f t="shared" si="1"/>
        <v>60</v>
      </c>
      <c r="E36">
        <f t="shared" si="2"/>
        <v>0</v>
      </c>
      <c r="F36" t="str">
        <f t="shared" si="3"/>
        <v>-</v>
      </c>
    </row>
    <row r="37" spans="1:18">
      <c r="A37" s="8">
        <v>43739.458333333336</v>
      </c>
      <c r="B37" s="13">
        <f t="shared" si="0"/>
        <v>43739.458333333336</v>
      </c>
      <c r="C37">
        <v>60</v>
      </c>
      <c r="D37">
        <f t="shared" si="1"/>
        <v>60</v>
      </c>
      <c r="E37">
        <f t="shared" si="2"/>
        <v>0</v>
      </c>
      <c r="F37" t="str">
        <f t="shared" si="3"/>
        <v>-</v>
      </c>
      <c r="K37" t="s">
        <v>351</v>
      </c>
      <c r="R37" t="s">
        <v>351</v>
      </c>
    </row>
    <row r="38" spans="1:18">
      <c r="A38" s="7">
        <v>43739.5</v>
      </c>
      <c r="B38" s="13">
        <f t="shared" si="0"/>
        <v>43739.5</v>
      </c>
      <c r="C38">
        <v>60</v>
      </c>
      <c r="D38">
        <f t="shared" si="1"/>
        <v>60</v>
      </c>
      <c r="E38">
        <f t="shared" si="2"/>
        <v>0</v>
      </c>
      <c r="F38" t="str">
        <f t="shared" si="3"/>
        <v>-</v>
      </c>
      <c r="K38" t="s">
        <v>352</v>
      </c>
      <c r="R38" t="s">
        <v>352</v>
      </c>
    </row>
    <row r="39" spans="1:18">
      <c r="A39" s="8">
        <v>43739.541666666664</v>
      </c>
      <c r="B39" s="13">
        <f t="shared" si="0"/>
        <v>43739.541666666664</v>
      </c>
      <c r="C39">
        <v>60</v>
      </c>
      <c r="D39">
        <f t="shared" si="1"/>
        <v>60</v>
      </c>
      <c r="E39">
        <f t="shared" si="2"/>
        <v>0</v>
      </c>
      <c r="F39" t="str">
        <f t="shared" si="3"/>
        <v>-</v>
      </c>
      <c r="K39" t="s">
        <v>364</v>
      </c>
      <c r="R39" t="s">
        <v>364</v>
      </c>
    </row>
    <row r="40" spans="1:18">
      <c r="A40" s="7">
        <v>43739.583333333336</v>
      </c>
      <c r="B40" s="13">
        <f t="shared" si="0"/>
        <v>43739.583333333336</v>
      </c>
      <c r="C40">
        <v>60</v>
      </c>
      <c r="D40">
        <f t="shared" si="1"/>
        <v>60</v>
      </c>
      <c r="E40">
        <f t="shared" si="2"/>
        <v>0</v>
      </c>
      <c r="F40" t="str">
        <f t="shared" si="3"/>
        <v>-</v>
      </c>
      <c r="K40" t="s">
        <v>363</v>
      </c>
      <c r="R40" t="s">
        <v>363</v>
      </c>
    </row>
    <row r="41" spans="1:18">
      <c r="A41" s="8">
        <v>43739.625</v>
      </c>
      <c r="B41" s="13">
        <f t="shared" si="0"/>
        <v>43739.625</v>
      </c>
      <c r="C41">
        <v>60</v>
      </c>
      <c r="D41">
        <f t="shared" si="1"/>
        <v>60</v>
      </c>
      <c r="E41">
        <f t="shared" si="2"/>
        <v>0</v>
      </c>
      <c r="F41" t="str">
        <f t="shared" si="3"/>
        <v>-</v>
      </c>
      <c r="K41" t="s">
        <v>350</v>
      </c>
      <c r="R41" t="s">
        <v>350</v>
      </c>
    </row>
    <row r="42" spans="1:18">
      <c r="A42" s="7">
        <v>43739.666666666664</v>
      </c>
      <c r="B42" s="13">
        <f t="shared" si="0"/>
        <v>43739.666666666664</v>
      </c>
      <c r="C42">
        <v>60</v>
      </c>
      <c r="D42">
        <f t="shared" si="1"/>
        <v>60</v>
      </c>
      <c r="E42">
        <f t="shared" si="2"/>
        <v>0</v>
      </c>
      <c r="F42" t="str">
        <f t="shared" si="3"/>
        <v>-</v>
      </c>
    </row>
    <row r="43" spans="1:18">
      <c r="A43" s="8">
        <v>43739.708333333336</v>
      </c>
      <c r="B43" s="13">
        <f t="shared" si="0"/>
        <v>43739.708333333336</v>
      </c>
      <c r="C43">
        <v>68</v>
      </c>
      <c r="D43">
        <f t="shared" si="1"/>
        <v>68</v>
      </c>
      <c r="E43">
        <f t="shared" si="2"/>
        <v>0</v>
      </c>
      <c r="F43" t="str">
        <f t="shared" si="3"/>
        <v>-</v>
      </c>
      <c r="R43" t="s">
        <v>365</v>
      </c>
    </row>
    <row r="44" spans="1:18">
      <c r="A44" s="7">
        <v>43739.75</v>
      </c>
      <c r="B44" s="13">
        <f t="shared" si="0"/>
        <v>43739.75</v>
      </c>
      <c r="C44">
        <v>68</v>
      </c>
      <c r="D44">
        <f t="shared" si="1"/>
        <v>68</v>
      </c>
      <c r="E44">
        <f t="shared" si="2"/>
        <v>0</v>
      </c>
      <c r="F44" t="str">
        <f t="shared" si="3"/>
        <v>-</v>
      </c>
    </row>
    <row r="45" spans="1:18">
      <c r="A45" s="8">
        <v>43739.791666666664</v>
      </c>
      <c r="B45" s="13">
        <f t="shared" si="0"/>
        <v>43739.791666666664</v>
      </c>
      <c r="C45">
        <v>68</v>
      </c>
      <c r="D45">
        <f t="shared" si="1"/>
        <v>68</v>
      </c>
      <c r="E45">
        <f t="shared" si="2"/>
        <v>0</v>
      </c>
      <c r="F45" t="str">
        <f t="shared" si="3"/>
        <v>-</v>
      </c>
    </row>
    <row r="46" spans="1:18">
      <c r="A46" s="7">
        <v>43739.833333333336</v>
      </c>
      <c r="B46" s="13">
        <f t="shared" si="0"/>
        <v>43739.833333333336</v>
      </c>
      <c r="C46">
        <v>68</v>
      </c>
      <c r="D46">
        <f t="shared" si="1"/>
        <v>68</v>
      </c>
      <c r="E46">
        <f t="shared" si="2"/>
        <v>0</v>
      </c>
      <c r="F46" t="str">
        <f t="shared" si="3"/>
        <v>-</v>
      </c>
    </row>
    <row r="47" spans="1:18">
      <c r="A47" s="8">
        <v>43739.875</v>
      </c>
      <c r="B47" s="13">
        <f t="shared" si="0"/>
        <v>43739.875</v>
      </c>
      <c r="C47">
        <v>68</v>
      </c>
      <c r="D47">
        <f t="shared" si="1"/>
        <v>68</v>
      </c>
      <c r="E47">
        <f t="shared" si="2"/>
        <v>0</v>
      </c>
      <c r="F47" t="str">
        <f t="shared" si="3"/>
        <v>-</v>
      </c>
    </row>
    <row r="48" spans="1:18">
      <c r="A48" s="7">
        <v>43739.916666666664</v>
      </c>
      <c r="B48" s="13">
        <f t="shared" si="0"/>
        <v>43739.916666666664</v>
      </c>
      <c r="C48">
        <v>68</v>
      </c>
      <c r="D48">
        <f t="shared" si="1"/>
        <v>68</v>
      </c>
      <c r="E48">
        <f t="shared" si="2"/>
        <v>0</v>
      </c>
      <c r="F48" t="str">
        <f t="shared" si="3"/>
        <v>-</v>
      </c>
    </row>
    <row r="49" spans="1:6">
      <c r="A49" s="8">
        <v>43739.958333333336</v>
      </c>
      <c r="B49" s="13">
        <f t="shared" si="0"/>
        <v>43739.958333333336</v>
      </c>
      <c r="C49">
        <v>68</v>
      </c>
      <c r="D49">
        <f t="shared" si="1"/>
        <v>68</v>
      </c>
      <c r="E49">
        <f t="shared" si="2"/>
        <v>0</v>
      </c>
      <c r="F49" t="str">
        <f t="shared" si="3"/>
        <v>-</v>
      </c>
    </row>
    <row r="50" spans="1:6">
      <c r="A50" s="7">
        <v>43740</v>
      </c>
      <c r="B50" s="13">
        <f t="shared" si="0"/>
        <v>43740</v>
      </c>
      <c r="C50">
        <v>68</v>
      </c>
      <c r="D50">
        <f t="shared" si="1"/>
        <v>68</v>
      </c>
      <c r="E50">
        <f t="shared" si="2"/>
        <v>0</v>
      </c>
      <c r="F50">
        <f t="shared" si="3"/>
        <v>0</v>
      </c>
    </row>
    <row r="51" spans="1:6">
      <c r="A51" s="8">
        <v>43740.041666666664</v>
      </c>
      <c r="B51" s="13">
        <f t="shared" si="0"/>
        <v>43740.041666666664</v>
      </c>
      <c r="C51">
        <v>68</v>
      </c>
      <c r="D51">
        <f t="shared" si="1"/>
        <v>68</v>
      </c>
      <c r="E51">
        <f t="shared" si="2"/>
        <v>0</v>
      </c>
      <c r="F51" t="str">
        <f t="shared" si="3"/>
        <v>-</v>
      </c>
    </row>
    <row r="52" spans="1:6">
      <c r="A52" s="7">
        <v>43740.083333333336</v>
      </c>
      <c r="B52" s="13">
        <f t="shared" si="0"/>
        <v>43740.083333333336</v>
      </c>
      <c r="C52">
        <v>68</v>
      </c>
      <c r="D52">
        <f t="shared" si="1"/>
        <v>68</v>
      </c>
      <c r="E52">
        <f t="shared" si="2"/>
        <v>0</v>
      </c>
      <c r="F52" t="str">
        <f t="shared" si="3"/>
        <v>-</v>
      </c>
    </row>
    <row r="53" spans="1:6">
      <c r="A53" s="8">
        <v>43740.125</v>
      </c>
      <c r="B53" s="13">
        <f t="shared" si="0"/>
        <v>43740.125</v>
      </c>
      <c r="C53">
        <v>68</v>
      </c>
      <c r="D53">
        <f t="shared" si="1"/>
        <v>68</v>
      </c>
      <c r="E53">
        <f t="shared" si="2"/>
        <v>0</v>
      </c>
      <c r="F53" t="str">
        <f t="shared" si="3"/>
        <v>-</v>
      </c>
    </row>
    <row r="54" spans="1:6">
      <c r="A54" s="7">
        <v>43740.166666666664</v>
      </c>
      <c r="B54" s="13">
        <f t="shared" si="0"/>
        <v>43740.166666666664</v>
      </c>
      <c r="C54">
        <v>68</v>
      </c>
      <c r="D54">
        <f t="shared" si="1"/>
        <v>68</v>
      </c>
      <c r="E54">
        <f t="shared" si="2"/>
        <v>0</v>
      </c>
      <c r="F54" t="str">
        <f t="shared" si="3"/>
        <v>-</v>
      </c>
    </row>
    <row r="55" spans="1:6">
      <c r="A55" s="8">
        <v>43740.208333333336</v>
      </c>
      <c r="B55" s="13">
        <f t="shared" si="0"/>
        <v>43740.208333333336</v>
      </c>
      <c r="C55">
        <v>68</v>
      </c>
      <c r="D55">
        <f t="shared" si="1"/>
        <v>68</v>
      </c>
      <c r="E55">
        <f t="shared" si="2"/>
        <v>0</v>
      </c>
      <c r="F55" t="str">
        <f t="shared" si="3"/>
        <v>-</v>
      </c>
    </row>
    <row r="56" spans="1:6">
      <c r="A56" s="7">
        <v>43740.25</v>
      </c>
      <c r="B56" s="13">
        <f t="shared" si="0"/>
        <v>43740.25</v>
      </c>
      <c r="C56">
        <v>68</v>
      </c>
      <c r="D56">
        <f t="shared" si="1"/>
        <v>68</v>
      </c>
      <c r="E56">
        <f t="shared" si="2"/>
        <v>0</v>
      </c>
      <c r="F56" t="str">
        <f t="shared" si="3"/>
        <v>-</v>
      </c>
    </row>
    <row r="57" spans="1:6">
      <c r="A57" s="8">
        <v>43740.291666666664</v>
      </c>
      <c r="B57" s="13">
        <f t="shared" si="0"/>
        <v>43740.291666666664</v>
      </c>
      <c r="C57">
        <v>68</v>
      </c>
      <c r="D57">
        <f t="shared" si="1"/>
        <v>68</v>
      </c>
      <c r="E57">
        <f t="shared" si="2"/>
        <v>0</v>
      </c>
      <c r="F57" t="str">
        <f t="shared" si="3"/>
        <v>-</v>
      </c>
    </row>
    <row r="58" spans="1:6">
      <c r="A58" s="7">
        <v>43740.333333333336</v>
      </c>
      <c r="B58" s="13">
        <f t="shared" si="0"/>
        <v>43740.333333333336</v>
      </c>
      <c r="C58">
        <v>60</v>
      </c>
      <c r="D58">
        <f t="shared" si="1"/>
        <v>60</v>
      </c>
      <c r="E58">
        <f t="shared" si="2"/>
        <v>0</v>
      </c>
      <c r="F58" t="str">
        <f t="shared" si="3"/>
        <v>-</v>
      </c>
    </row>
    <row r="59" spans="1:6">
      <c r="A59" s="8">
        <v>43740.375</v>
      </c>
      <c r="B59" s="13">
        <f t="shared" si="0"/>
        <v>43740.375</v>
      </c>
      <c r="C59">
        <v>60</v>
      </c>
      <c r="D59">
        <f t="shared" si="1"/>
        <v>60</v>
      </c>
      <c r="E59">
        <f t="shared" si="2"/>
        <v>0</v>
      </c>
      <c r="F59" t="str">
        <f t="shared" si="3"/>
        <v>-</v>
      </c>
    </row>
    <row r="60" spans="1:6">
      <c r="A60" s="7">
        <v>43740.416666666664</v>
      </c>
      <c r="B60" s="13">
        <f t="shared" si="0"/>
        <v>43740.416666666664</v>
      </c>
      <c r="C60">
        <v>60</v>
      </c>
      <c r="D60">
        <f t="shared" si="1"/>
        <v>60</v>
      </c>
      <c r="E60">
        <f t="shared" si="2"/>
        <v>0</v>
      </c>
      <c r="F60" t="str">
        <f t="shared" si="3"/>
        <v>-</v>
      </c>
    </row>
    <row r="61" spans="1:6">
      <c r="A61" s="8">
        <v>43740.458333333336</v>
      </c>
      <c r="B61" s="13">
        <f t="shared" si="0"/>
        <v>43740.458333333336</v>
      </c>
      <c r="C61">
        <v>60</v>
      </c>
      <c r="D61">
        <f t="shared" si="1"/>
        <v>60</v>
      </c>
      <c r="E61">
        <f t="shared" si="2"/>
        <v>0</v>
      </c>
      <c r="F61" t="str">
        <f t="shared" si="3"/>
        <v>-</v>
      </c>
    </row>
    <row r="62" spans="1:6">
      <c r="A62" s="7">
        <v>43740.5</v>
      </c>
      <c r="B62" s="13">
        <f t="shared" si="0"/>
        <v>43740.5</v>
      </c>
      <c r="C62">
        <v>60</v>
      </c>
      <c r="D62">
        <f t="shared" si="1"/>
        <v>60</v>
      </c>
      <c r="E62">
        <f t="shared" si="2"/>
        <v>0</v>
      </c>
      <c r="F62" t="str">
        <f t="shared" si="3"/>
        <v>-</v>
      </c>
    </row>
    <row r="63" spans="1:6">
      <c r="A63" s="8">
        <v>43740.541666666664</v>
      </c>
      <c r="B63" s="13">
        <f t="shared" si="0"/>
        <v>43740.541666666664</v>
      </c>
      <c r="C63">
        <v>60</v>
      </c>
      <c r="D63">
        <f t="shared" si="1"/>
        <v>60</v>
      </c>
      <c r="E63">
        <f t="shared" si="2"/>
        <v>0</v>
      </c>
      <c r="F63" t="str">
        <f t="shared" si="3"/>
        <v>-</v>
      </c>
    </row>
    <row r="64" spans="1:6">
      <c r="A64" s="7">
        <v>43740.583333333336</v>
      </c>
      <c r="B64" s="13">
        <f t="shared" si="0"/>
        <v>43740.583333333336</v>
      </c>
      <c r="C64">
        <v>60</v>
      </c>
      <c r="D64">
        <f t="shared" si="1"/>
        <v>60</v>
      </c>
      <c r="E64">
        <f t="shared" si="2"/>
        <v>0</v>
      </c>
      <c r="F64" t="str">
        <f t="shared" si="3"/>
        <v>-</v>
      </c>
    </row>
    <row r="65" spans="1:6">
      <c r="A65" s="8">
        <v>43740.625</v>
      </c>
      <c r="B65" s="13">
        <f t="shared" si="0"/>
        <v>43740.625</v>
      </c>
      <c r="C65">
        <v>60</v>
      </c>
      <c r="D65">
        <f t="shared" si="1"/>
        <v>60</v>
      </c>
      <c r="E65">
        <f t="shared" si="2"/>
        <v>0</v>
      </c>
      <c r="F65" t="str">
        <f t="shared" si="3"/>
        <v>-</v>
      </c>
    </row>
    <row r="66" spans="1:6">
      <c r="A66" s="7">
        <v>43740.666666666664</v>
      </c>
      <c r="B66" s="13">
        <f t="shared" si="0"/>
        <v>43740.666666666664</v>
      </c>
      <c r="C66">
        <v>60</v>
      </c>
      <c r="D66">
        <f t="shared" si="1"/>
        <v>60</v>
      </c>
      <c r="E66">
        <f t="shared" si="2"/>
        <v>0</v>
      </c>
      <c r="F66" t="str">
        <f t="shared" si="3"/>
        <v>-</v>
      </c>
    </row>
    <row r="67" spans="1:6">
      <c r="A67" s="8">
        <v>43740.708333333336</v>
      </c>
      <c r="B67" s="13">
        <f t="shared" ref="B67:B130" si="4">A67</f>
        <v>43740.708333333336</v>
      </c>
      <c r="C67">
        <v>68</v>
      </c>
      <c r="D67">
        <f t="shared" ref="D67:D130" si="5">C67</f>
        <v>68</v>
      </c>
      <c r="E67">
        <f t="shared" ref="E67:E130" si="6">D67-C67</f>
        <v>0</v>
      </c>
      <c r="F67" t="str">
        <f t="shared" ref="F67:F130" si="7">IF(HOUR(A67)=0,COUNTIF(E67:E90, "&gt;0"),"-")</f>
        <v>-</v>
      </c>
    </row>
    <row r="68" spans="1:6">
      <c r="A68" s="7">
        <v>43740.75</v>
      </c>
      <c r="B68" s="13">
        <f t="shared" si="4"/>
        <v>43740.75</v>
      </c>
      <c r="C68">
        <v>68</v>
      </c>
      <c r="D68">
        <f t="shared" si="5"/>
        <v>68</v>
      </c>
      <c r="E68">
        <f t="shared" si="6"/>
        <v>0</v>
      </c>
      <c r="F68" t="str">
        <f t="shared" si="7"/>
        <v>-</v>
      </c>
    </row>
    <row r="69" spans="1:6">
      <c r="A69" s="8">
        <v>43740.791666666664</v>
      </c>
      <c r="B69" s="13">
        <f t="shared" si="4"/>
        <v>43740.791666666664</v>
      </c>
      <c r="C69">
        <v>68</v>
      </c>
      <c r="D69">
        <f t="shared" si="5"/>
        <v>68</v>
      </c>
      <c r="E69">
        <f t="shared" si="6"/>
        <v>0</v>
      </c>
      <c r="F69" t="str">
        <f t="shared" si="7"/>
        <v>-</v>
      </c>
    </row>
    <row r="70" spans="1:6">
      <c r="A70" s="7">
        <v>43740.833333333336</v>
      </c>
      <c r="B70" s="13">
        <f t="shared" si="4"/>
        <v>43740.833333333336</v>
      </c>
      <c r="C70">
        <v>68</v>
      </c>
      <c r="D70">
        <f t="shared" si="5"/>
        <v>68</v>
      </c>
      <c r="E70">
        <f t="shared" si="6"/>
        <v>0</v>
      </c>
      <c r="F70" t="str">
        <f t="shared" si="7"/>
        <v>-</v>
      </c>
    </row>
    <row r="71" spans="1:6">
      <c r="A71" s="8">
        <v>43740.875</v>
      </c>
      <c r="B71" s="13">
        <f t="shared" si="4"/>
        <v>43740.875</v>
      </c>
      <c r="C71">
        <v>68</v>
      </c>
      <c r="D71">
        <f t="shared" si="5"/>
        <v>68</v>
      </c>
      <c r="E71">
        <f t="shared" si="6"/>
        <v>0</v>
      </c>
      <c r="F71" t="str">
        <f t="shared" si="7"/>
        <v>-</v>
      </c>
    </row>
    <row r="72" spans="1:6">
      <c r="A72" s="7">
        <v>43740.916666666664</v>
      </c>
      <c r="B72" s="13">
        <f t="shared" si="4"/>
        <v>43740.916666666664</v>
      </c>
      <c r="C72">
        <v>68</v>
      </c>
      <c r="D72">
        <f t="shared" si="5"/>
        <v>68</v>
      </c>
      <c r="E72">
        <f t="shared" si="6"/>
        <v>0</v>
      </c>
      <c r="F72" t="str">
        <f t="shared" si="7"/>
        <v>-</v>
      </c>
    </row>
    <row r="73" spans="1:6">
      <c r="A73" s="8">
        <v>43740.958333333336</v>
      </c>
      <c r="B73" s="13">
        <f t="shared" si="4"/>
        <v>43740.958333333336</v>
      </c>
      <c r="C73">
        <v>68</v>
      </c>
      <c r="D73">
        <f t="shared" si="5"/>
        <v>68</v>
      </c>
      <c r="E73">
        <f t="shared" si="6"/>
        <v>0</v>
      </c>
      <c r="F73" t="str">
        <f t="shared" si="7"/>
        <v>-</v>
      </c>
    </row>
    <row r="74" spans="1:6">
      <c r="A74" s="7">
        <v>43741</v>
      </c>
      <c r="B74" s="13">
        <f t="shared" si="4"/>
        <v>43741</v>
      </c>
      <c r="C74">
        <v>68</v>
      </c>
      <c r="D74">
        <f t="shared" si="5"/>
        <v>68</v>
      </c>
      <c r="E74">
        <f t="shared" si="6"/>
        <v>0</v>
      </c>
      <c r="F74">
        <f t="shared" si="7"/>
        <v>0</v>
      </c>
    </row>
    <row r="75" spans="1:6">
      <c r="A75" s="8">
        <v>43741.041666666664</v>
      </c>
      <c r="B75" s="13">
        <f t="shared" si="4"/>
        <v>43741.041666666664</v>
      </c>
      <c r="C75">
        <v>68</v>
      </c>
      <c r="D75">
        <f t="shared" si="5"/>
        <v>68</v>
      </c>
      <c r="E75">
        <f t="shared" si="6"/>
        <v>0</v>
      </c>
      <c r="F75" t="str">
        <f t="shared" si="7"/>
        <v>-</v>
      </c>
    </row>
    <row r="76" spans="1:6">
      <c r="A76" s="7">
        <v>43741.083333333336</v>
      </c>
      <c r="B76" s="13">
        <f t="shared" si="4"/>
        <v>43741.083333333336</v>
      </c>
      <c r="C76">
        <v>68</v>
      </c>
      <c r="D76">
        <f t="shared" si="5"/>
        <v>68</v>
      </c>
      <c r="E76">
        <f t="shared" si="6"/>
        <v>0</v>
      </c>
      <c r="F76" t="str">
        <f t="shared" si="7"/>
        <v>-</v>
      </c>
    </row>
    <row r="77" spans="1:6">
      <c r="A77" s="8">
        <v>43741.125</v>
      </c>
      <c r="B77" s="13">
        <f t="shared" si="4"/>
        <v>43741.125</v>
      </c>
      <c r="C77">
        <v>68</v>
      </c>
      <c r="D77">
        <f t="shared" si="5"/>
        <v>68</v>
      </c>
      <c r="E77">
        <f t="shared" si="6"/>
        <v>0</v>
      </c>
      <c r="F77" t="str">
        <f t="shared" si="7"/>
        <v>-</v>
      </c>
    </row>
    <row r="78" spans="1:6">
      <c r="A78" s="7">
        <v>43741.166666666664</v>
      </c>
      <c r="B78" s="13">
        <f t="shared" si="4"/>
        <v>43741.166666666664</v>
      </c>
      <c r="C78">
        <v>68</v>
      </c>
      <c r="D78">
        <f t="shared" si="5"/>
        <v>68</v>
      </c>
      <c r="E78">
        <f t="shared" si="6"/>
        <v>0</v>
      </c>
      <c r="F78" t="str">
        <f t="shared" si="7"/>
        <v>-</v>
      </c>
    </row>
    <row r="79" spans="1:6">
      <c r="A79" s="8">
        <v>43741.208333333336</v>
      </c>
      <c r="B79" s="13">
        <f t="shared" si="4"/>
        <v>43741.208333333336</v>
      </c>
      <c r="C79">
        <v>68</v>
      </c>
      <c r="D79">
        <f t="shared" si="5"/>
        <v>68</v>
      </c>
      <c r="E79">
        <f t="shared" si="6"/>
        <v>0</v>
      </c>
      <c r="F79" t="str">
        <f t="shared" si="7"/>
        <v>-</v>
      </c>
    </row>
    <row r="80" spans="1:6">
      <c r="A80" s="7">
        <v>43741.25</v>
      </c>
      <c r="B80" s="13">
        <f t="shared" si="4"/>
        <v>43741.25</v>
      </c>
      <c r="C80">
        <v>68</v>
      </c>
      <c r="D80">
        <f t="shared" si="5"/>
        <v>68</v>
      </c>
      <c r="E80">
        <f t="shared" si="6"/>
        <v>0</v>
      </c>
      <c r="F80" t="str">
        <f t="shared" si="7"/>
        <v>-</v>
      </c>
    </row>
    <row r="81" spans="1:6">
      <c r="A81" s="8">
        <v>43741.291666666664</v>
      </c>
      <c r="B81" s="13">
        <f t="shared" si="4"/>
        <v>43741.291666666664</v>
      </c>
      <c r="C81">
        <v>68</v>
      </c>
      <c r="D81">
        <f t="shared" si="5"/>
        <v>68</v>
      </c>
      <c r="E81">
        <f t="shared" si="6"/>
        <v>0</v>
      </c>
      <c r="F81" t="str">
        <f t="shared" si="7"/>
        <v>-</v>
      </c>
    </row>
    <row r="82" spans="1:6">
      <c r="A82" s="7">
        <v>43741.333333333336</v>
      </c>
      <c r="B82" s="13">
        <f t="shared" si="4"/>
        <v>43741.333333333336</v>
      </c>
      <c r="C82">
        <v>60</v>
      </c>
      <c r="D82">
        <f t="shared" si="5"/>
        <v>60</v>
      </c>
      <c r="E82">
        <f t="shared" si="6"/>
        <v>0</v>
      </c>
      <c r="F82" t="str">
        <f t="shared" si="7"/>
        <v>-</v>
      </c>
    </row>
    <row r="83" spans="1:6">
      <c r="A83" s="8">
        <v>43741.375</v>
      </c>
      <c r="B83" s="13">
        <f t="shared" si="4"/>
        <v>43741.375</v>
      </c>
      <c r="C83">
        <v>60</v>
      </c>
      <c r="D83">
        <f t="shared" si="5"/>
        <v>60</v>
      </c>
      <c r="E83">
        <f t="shared" si="6"/>
        <v>0</v>
      </c>
      <c r="F83" t="str">
        <f t="shared" si="7"/>
        <v>-</v>
      </c>
    </row>
    <row r="84" spans="1:6">
      <c r="A84" s="7">
        <v>43741.416666666664</v>
      </c>
      <c r="B84" s="13">
        <f t="shared" si="4"/>
        <v>43741.416666666664</v>
      </c>
      <c r="C84">
        <v>60</v>
      </c>
      <c r="D84">
        <f t="shared" si="5"/>
        <v>60</v>
      </c>
      <c r="E84">
        <f t="shared" si="6"/>
        <v>0</v>
      </c>
      <c r="F84" t="str">
        <f t="shared" si="7"/>
        <v>-</v>
      </c>
    </row>
    <row r="85" spans="1:6">
      <c r="A85" s="8">
        <v>43741.458333333336</v>
      </c>
      <c r="B85" s="13">
        <f t="shared" si="4"/>
        <v>43741.458333333336</v>
      </c>
      <c r="C85">
        <v>60</v>
      </c>
      <c r="D85">
        <f t="shared" si="5"/>
        <v>60</v>
      </c>
      <c r="E85">
        <f t="shared" si="6"/>
        <v>0</v>
      </c>
      <c r="F85" t="str">
        <f t="shared" si="7"/>
        <v>-</v>
      </c>
    </row>
    <row r="86" spans="1:6">
      <c r="A86" s="7">
        <v>43741.5</v>
      </c>
      <c r="B86" s="13">
        <f t="shared" si="4"/>
        <v>43741.5</v>
      </c>
      <c r="C86">
        <v>60</v>
      </c>
      <c r="D86">
        <f t="shared" si="5"/>
        <v>60</v>
      </c>
      <c r="E86">
        <f t="shared" si="6"/>
        <v>0</v>
      </c>
      <c r="F86" t="str">
        <f t="shared" si="7"/>
        <v>-</v>
      </c>
    </row>
    <row r="87" spans="1:6">
      <c r="A87" s="8">
        <v>43741.541666666664</v>
      </c>
      <c r="B87" s="13">
        <f t="shared" si="4"/>
        <v>43741.541666666664</v>
      </c>
      <c r="C87">
        <v>60</v>
      </c>
      <c r="D87">
        <f t="shared" si="5"/>
        <v>60</v>
      </c>
      <c r="E87">
        <f t="shared" si="6"/>
        <v>0</v>
      </c>
      <c r="F87" t="str">
        <f t="shared" si="7"/>
        <v>-</v>
      </c>
    </row>
    <row r="88" spans="1:6">
      <c r="A88" s="7">
        <v>43741.583333333336</v>
      </c>
      <c r="B88" s="13">
        <f t="shared" si="4"/>
        <v>43741.583333333336</v>
      </c>
      <c r="C88">
        <v>60</v>
      </c>
      <c r="D88">
        <f t="shared" si="5"/>
        <v>60</v>
      </c>
      <c r="E88">
        <f t="shared" si="6"/>
        <v>0</v>
      </c>
      <c r="F88" t="str">
        <f t="shared" si="7"/>
        <v>-</v>
      </c>
    </row>
    <row r="89" spans="1:6">
      <c r="A89" s="8">
        <v>43741.625</v>
      </c>
      <c r="B89" s="13">
        <f t="shared" si="4"/>
        <v>43741.625</v>
      </c>
      <c r="C89">
        <v>60</v>
      </c>
      <c r="D89">
        <f t="shared" si="5"/>
        <v>60</v>
      </c>
      <c r="E89">
        <f t="shared" si="6"/>
        <v>0</v>
      </c>
      <c r="F89" t="str">
        <f t="shared" si="7"/>
        <v>-</v>
      </c>
    </row>
    <row r="90" spans="1:6">
      <c r="A90" s="7">
        <v>43741.666666666664</v>
      </c>
      <c r="B90" s="13">
        <f t="shared" si="4"/>
        <v>43741.666666666664</v>
      </c>
      <c r="C90">
        <v>60</v>
      </c>
      <c r="D90">
        <f t="shared" si="5"/>
        <v>60</v>
      </c>
      <c r="E90">
        <f t="shared" si="6"/>
        <v>0</v>
      </c>
      <c r="F90" t="str">
        <f t="shared" si="7"/>
        <v>-</v>
      </c>
    </row>
    <row r="91" spans="1:6">
      <c r="A91" s="8">
        <v>43741.708333333336</v>
      </c>
      <c r="B91" s="13">
        <f t="shared" si="4"/>
        <v>43741.708333333336</v>
      </c>
      <c r="C91">
        <v>68</v>
      </c>
      <c r="D91">
        <f t="shared" si="5"/>
        <v>68</v>
      </c>
      <c r="E91">
        <f t="shared" si="6"/>
        <v>0</v>
      </c>
      <c r="F91" t="str">
        <f t="shared" si="7"/>
        <v>-</v>
      </c>
    </row>
    <row r="92" spans="1:6">
      <c r="A92" s="7">
        <v>43741.75</v>
      </c>
      <c r="B92" s="13">
        <f t="shared" si="4"/>
        <v>43741.75</v>
      </c>
      <c r="C92">
        <v>68</v>
      </c>
      <c r="D92">
        <f t="shared" si="5"/>
        <v>68</v>
      </c>
      <c r="E92">
        <f t="shared" si="6"/>
        <v>0</v>
      </c>
      <c r="F92" t="str">
        <f t="shared" si="7"/>
        <v>-</v>
      </c>
    </row>
    <row r="93" spans="1:6">
      <c r="A93" s="8">
        <v>43741.791666666664</v>
      </c>
      <c r="B93" s="13">
        <f t="shared" si="4"/>
        <v>43741.791666666664</v>
      </c>
      <c r="C93">
        <v>68</v>
      </c>
      <c r="D93">
        <f t="shared" si="5"/>
        <v>68</v>
      </c>
      <c r="E93">
        <f t="shared" si="6"/>
        <v>0</v>
      </c>
      <c r="F93" t="str">
        <f t="shared" si="7"/>
        <v>-</v>
      </c>
    </row>
    <row r="94" spans="1:6">
      <c r="A94" s="7">
        <v>43741.833333333336</v>
      </c>
      <c r="B94" s="13">
        <f t="shared" si="4"/>
        <v>43741.833333333336</v>
      </c>
      <c r="C94">
        <v>68</v>
      </c>
      <c r="D94">
        <f t="shared" si="5"/>
        <v>68</v>
      </c>
      <c r="E94">
        <f t="shared" si="6"/>
        <v>0</v>
      </c>
      <c r="F94" t="str">
        <f t="shared" si="7"/>
        <v>-</v>
      </c>
    </row>
    <row r="95" spans="1:6">
      <c r="A95" s="8">
        <v>43741.875</v>
      </c>
      <c r="B95" s="13">
        <f t="shared" si="4"/>
        <v>43741.875</v>
      </c>
      <c r="C95">
        <v>68</v>
      </c>
      <c r="D95">
        <f t="shared" si="5"/>
        <v>68</v>
      </c>
      <c r="E95">
        <f t="shared" si="6"/>
        <v>0</v>
      </c>
      <c r="F95" t="str">
        <f t="shared" si="7"/>
        <v>-</v>
      </c>
    </row>
    <row r="96" spans="1:6">
      <c r="A96" s="7">
        <v>43741.916666666664</v>
      </c>
      <c r="B96" s="13">
        <f t="shared" si="4"/>
        <v>43741.916666666664</v>
      </c>
      <c r="C96">
        <v>68</v>
      </c>
      <c r="D96">
        <f t="shared" si="5"/>
        <v>68</v>
      </c>
      <c r="E96">
        <f t="shared" si="6"/>
        <v>0</v>
      </c>
      <c r="F96" t="str">
        <f t="shared" si="7"/>
        <v>-</v>
      </c>
    </row>
    <row r="97" spans="1:6">
      <c r="A97" s="8">
        <v>43741.958333333336</v>
      </c>
      <c r="B97" s="13">
        <f t="shared" si="4"/>
        <v>43741.958333333336</v>
      </c>
      <c r="C97">
        <v>68</v>
      </c>
      <c r="D97">
        <f t="shared" si="5"/>
        <v>68</v>
      </c>
      <c r="E97">
        <f t="shared" si="6"/>
        <v>0</v>
      </c>
      <c r="F97" t="str">
        <f t="shared" si="7"/>
        <v>-</v>
      </c>
    </row>
    <row r="98" spans="1:6">
      <c r="A98" s="7">
        <v>43742</v>
      </c>
      <c r="B98" s="13">
        <f t="shared" si="4"/>
        <v>43742</v>
      </c>
      <c r="C98">
        <v>68</v>
      </c>
      <c r="D98">
        <f t="shared" si="5"/>
        <v>68</v>
      </c>
      <c r="E98">
        <f t="shared" si="6"/>
        <v>0</v>
      </c>
      <c r="F98">
        <f t="shared" si="7"/>
        <v>0</v>
      </c>
    </row>
    <row r="99" spans="1:6">
      <c r="A99" s="8">
        <v>43742.041666666664</v>
      </c>
      <c r="B99" s="13">
        <f t="shared" si="4"/>
        <v>43742.041666666664</v>
      </c>
      <c r="C99">
        <v>68</v>
      </c>
      <c r="D99">
        <f t="shared" si="5"/>
        <v>68</v>
      </c>
      <c r="E99">
        <f t="shared" si="6"/>
        <v>0</v>
      </c>
      <c r="F99" t="str">
        <f t="shared" si="7"/>
        <v>-</v>
      </c>
    </row>
    <row r="100" spans="1:6">
      <c r="A100" s="7">
        <v>43742.083333333336</v>
      </c>
      <c r="B100" s="13">
        <f t="shared" si="4"/>
        <v>43742.083333333336</v>
      </c>
      <c r="C100">
        <v>68</v>
      </c>
      <c r="D100">
        <f t="shared" si="5"/>
        <v>68</v>
      </c>
      <c r="E100">
        <f t="shared" si="6"/>
        <v>0</v>
      </c>
      <c r="F100" t="str">
        <f t="shared" si="7"/>
        <v>-</v>
      </c>
    </row>
    <row r="101" spans="1:6">
      <c r="A101" s="8">
        <v>43742.125</v>
      </c>
      <c r="B101" s="13">
        <f t="shared" si="4"/>
        <v>43742.125</v>
      </c>
      <c r="C101">
        <v>68</v>
      </c>
      <c r="D101">
        <f t="shared" si="5"/>
        <v>68</v>
      </c>
      <c r="E101">
        <f t="shared" si="6"/>
        <v>0</v>
      </c>
      <c r="F101" t="str">
        <f t="shared" si="7"/>
        <v>-</v>
      </c>
    </row>
    <row r="102" spans="1:6">
      <c r="A102" s="7">
        <v>43742.166666666664</v>
      </c>
      <c r="B102" s="13">
        <f t="shared" si="4"/>
        <v>43742.166666666664</v>
      </c>
      <c r="C102">
        <v>68</v>
      </c>
      <c r="D102">
        <f t="shared" si="5"/>
        <v>68</v>
      </c>
      <c r="E102">
        <f t="shared" si="6"/>
        <v>0</v>
      </c>
      <c r="F102" t="str">
        <f t="shared" si="7"/>
        <v>-</v>
      </c>
    </row>
    <row r="103" spans="1:6">
      <c r="A103" s="8">
        <v>43742.208333333336</v>
      </c>
      <c r="B103" s="13">
        <f t="shared" si="4"/>
        <v>43742.208333333336</v>
      </c>
      <c r="C103">
        <v>68</v>
      </c>
      <c r="D103">
        <f t="shared" si="5"/>
        <v>68</v>
      </c>
      <c r="E103">
        <f t="shared" si="6"/>
        <v>0</v>
      </c>
      <c r="F103" t="str">
        <f t="shared" si="7"/>
        <v>-</v>
      </c>
    </row>
    <row r="104" spans="1:6">
      <c r="A104" s="7">
        <v>43742.25</v>
      </c>
      <c r="B104" s="13">
        <f t="shared" si="4"/>
        <v>43742.25</v>
      </c>
      <c r="C104">
        <v>68</v>
      </c>
      <c r="D104">
        <f t="shared" si="5"/>
        <v>68</v>
      </c>
      <c r="E104">
        <f t="shared" si="6"/>
        <v>0</v>
      </c>
      <c r="F104" t="str">
        <f t="shared" si="7"/>
        <v>-</v>
      </c>
    </row>
    <row r="105" spans="1:6">
      <c r="A105" s="8">
        <v>43742.291666666664</v>
      </c>
      <c r="B105" s="13">
        <f t="shared" si="4"/>
        <v>43742.291666666664</v>
      </c>
      <c r="C105">
        <v>68</v>
      </c>
      <c r="D105">
        <f t="shared" si="5"/>
        <v>68</v>
      </c>
      <c r="E105">
        <f t="shared" si="6"/>
        <v>0</v>
      </c>
      <c r="F105" t="str">
        <f t="shared" si="7"/>
        <v>-</v>
      </c>
    </row>
    <row r="106" spans="1:6">
      <c r="A106" s="7">
        <v>43742.333333333336</v>
      </c>
      <c r="B106" s="13">
        <f t="shared" si="4"/>
        <v>43742.333333333336</v>
      </c>
      <c r="C106">
        <v>60</v>
      </c>
      <c r="D106">
        <f t="shared" si="5"/>
        <v>60</v>
      </c>
      <c r="E106">
        <f t="shared" si="6"/>
        <v>0</v>
      </c>
      <c r="F106" t="str">
        <f t="shared" si="7"/>
        <v>-</v>
      </c>
    </row>
    <row r="107" spans="1:6">
      <c r="A107" s="8">
        <v>43742.375</v>
      </c>
      <c r="B107" s="13">
        <f t="shared" si="4"/>
        <v>43742.375</v>
      </c>
      <c r="C107">
        <v>60</v>
      </c>
      <c r="D107">
        <f t="shared" si="5"/>
        <v>60</v>
      </c>
      <c r="E107">
        <f t="shared" si="6"/>
        <v>0</v>
      </c>
      <c r="F107" t="str">
        <f t="shared" si="7"/>
        <v>-</v>
      </c>
    </row>
    <row r="108" spans="1:6">
      <c r="A108" s="7">
        <v>43742.416666666664</v>
      </c>
      <c r="B108" s="13">
        <f t="shared" si="4"/>
        <v>43742.416666666664</v>
      </c>
      <c r="C108">
        <v>60</v>
      </c>
      <c r="D108">
        <f t="shared" si="5"/>
        <v>60</v>
      </c>
      <c r="E108">
        <f t="shared" si="6"/>
        <v>0</v>
      </c>
      <c r="F108" t="str">
        <f t="shared" si="7"/>
        <v>-</v>
      </c>
    </row>
    <row r="109" spans="1:6">
      <c r="A109" s="8">
        <v>43742.458333333336</v>
      </c>
      <c r="B109" s="13">
        <f t="shared" si="4"/>
        <v>43742.458333333336</v>
      </c>
      <c r="C109">
        <v>60</v>
      </c>
      <c r="D109">
        <f t="shared" si="5"/>
        <v>60</v>
      </c>
      <c r="E109">
        <f t="shared" si="6"/>
        <v>0</v>
      </c>
      <c r="F109" t="str">
        <f t="shared" si="7"/>
        <v>-</v>
      </c>
    </row>
    <row r="110" spans="1:6">
      <c r="A110" s="7">
        <v>43742.5</v>
      </c>
      <c r="B110" s="13">
        <f t="shared" si="4"/>
        <v>43742.5</v>
      </c>
      <c r="C110">
        <v>60</v>
      </c>
      <c r="D110">
        <f t="shared" si="5"/>
        <v>60</v>
      </c>
      <c r="E110">
        <f t="shared" si="6"/>
        <v>0</v>
      </c>
      <c r="F110" t="str">
        <f t="shared" si="7"/>
        <v>-</v>
      </c>
    </row>
    <row r="111" spans="1:6">
      <c r="A111" s="8">
        <v>43742.541666666664</v>
      </c>
      <c r="B111" s="13">
        <f t="shared" si="4"/>
        <v>43742.541666666664</v>
      </c>
      <c r="C111">
        <v>60</v>
      </c>
      <c r="D111">
        <f t="shared" si="5"/>
        <v>60</v>
      </c>
      <c r="E111">
        <f t="shared" si="6"/>
        <v>0</v>
      </c>
      <c r="F111" t="str">
        <f t="shared" si="7"/>
        <v>-</v>
      </c>
    </row>
    <row r="112" spans="1:6">
      <c r="A112" s="7">
        <v>43742.583333333336</v>
      </c>
      <c r="B112" s="13">
        <f t="shared" si="4"/>
        <v>43742.583333333336</v>
      </c>
      <c r="C112">
        <v>60</v>
      </c>
      <c r="D112">
        <f t="shared" si="5"/>
        <v>60</v>
      </c>
      <c r="E112">
        <f t="shared" si="6"/>
        <v>0</v>
      </c>
      <c r="F112" t="str">
        <f t="shared" si="7"/>
        <v>-</v>
      </c>
    </row>
    <row r="113" spans="1:6">
      <c r="A113" s="8">
        <v>43742.625</v>
      </c>
      <c r="B113" s="13">
        <f t="shared" si="4"/>
        <v>43742.625</v>
      </c>
      <c r="C113">
        <v>60</v>
      </c>
      <c r="D113">
        <f t="shared" si="5"/>
        <v>60</v>
      </c>
      <c r="E113">
        <f t="shared" si="6"/>
        <v>0</v>
      </c>
      <c r="F113" t="str">
        <f t="shared" si="7"/>
        <v>-</v>
      </c>
    </row>
    <row r="114" spans="1:6">
      <c r="A114" s="7">
        <v>43742.666666666664</v>
      </c>
      <c r="B114" s="13">
        <f t="shared" si="4"/>
        <v>43742.666666666664</v>
      </c>
      <c r="C114">
        <v>60</v>
      </c>
      <c r="D114">
        <f t="shared" si="5"/>
        <v>60</v>
      </c>
      <c r="E114">
        <f t="shared" si="6"/>
        <v>0</v>
      </c>
      <c r="F114" t="str">
        <f t="shared" si="7"/>
        <v>-</v>
      </c>
    </row>
    <row r="115" spans="1:6">
      <c r="A115" s="8">
        <v>43742.708333333336</v>
      </c>
      <c r="B115" s="13">
        <f t="shared" si="4"/>
        <v>43742.708333333336</v>
      </c>
      <c r="C115">
        <v>68</v>
      </c>
      <c r="D115">
        <f t="shared" si="5"/>
        <v>68</v>
      </c>
      <c r="E115">
        <f t="shared" si="6"/>
        <v>0</v>
      </c>
      <c r="F115" t="str">
        <f t="shared" si="7"/>
        <v>-</v>
      </c>
    </row>
    <row r="116" spans="1:6">
      <c r="A116" s="7">
        <v>43742.75</v>
      </c>
      <c r="B116" s="13">
        <f t="shared" si="4"/>
        <v>43742.75</v>
      </c>
      <c r="C116">
        <v>68</v>
      </c>
      <c r="D116">
        <f t="shared" si="5"/>
        <v>68</v>
      </c>
      <c r="E116">
        <f t="shared" si="6"/>
        <v>0</v>
      </c>
      <c r="F116" t="str">
        <f t="shared" si="7"/>
        <v>-</v>
      </c>
    </row>
    <row r="117" spans="1:6">
      <c r="A117" s="8">
        <v>43742.791666666664</v>
      </c>
      <c r="B117" s="13">
        <f t="shared" si="4"/>
        <v>43742.791666666664</v>
      </c>
      <c r="C117">
        <v>68</v>
      </c>
      <c r="D117">
        <f t="shared" si="5"/>
        <v>68</v>
      </c>
      <c r="E117">
        <f t="shared" si="6"/>
        <v>0</v>
      </c>
      <c r="F117" t="str">
        <f t="shared" si="7"/>
        <v>-</v>
      </c>
    </row>
    <row r="118" spans="1:6">
      <c r="A118" s="7">
        <v>43742.833333333336</v>
      </c>
      <c r="B118" s="13">
        <f t="shared" si="4"/>
        <v>43742.833333333336</v>
      </c>
      <c r="C118">
        <v>68</v>
      </c>
      <c r="D118">
        <f t="shared" si="5"/>
        <v>68</v>
      </c>
      <c r="E118">
        <f t="shared" si="6"/>
        <v>0</v>
      </c>
      <c r="F118" t="str">
        <f t="shared" si="7"/>
        <v>-</v>
      </c>
    </row>
    <row r="119" spans="1:6">
      <c r="A119" s="8">
        <v>43742.875</v>
      </c>
      <c r="B119" s="13">
        <f t="shared" si="4"/>
        <v>43742.875</v>
      </c>
      <c r="C119">
        <v>68</v>
      </c>
      <c r="D119">
        <f t="shared" si="5"/>
        <v>68</v>
      </c>
      <c r="E119">
        <f t="shared" si="6"/>
        <v>0</v>
      </c>
      <c r="F119" t="str">
        <f t="shared" si="7"/>
        <v>-</v>
      </c>
    </row>
    <row r="120" spans="1:6">
      <c r="A120" s="7">
        <v>43742.916666666664</v>
      </c>
      <c r="B120" s="13">
        <f t="shared" si="4"/>
        <v>43742.916666666664</v>
      </c>
      <c r="C120">
        <v>68</v>
      </c>
      <c r="D120">
        <f t="shared" si="5"/>
        <v>68</v>
      </c>
      <c r="E120">
        <f t="shared" si="6"/>
        <v>0</v>
      </c>
      <c r="F120" t="str">
        <f t="shared" si="7"/>
        <v>-</v>
      </c>
    </row>
    <row r="121" spans="1:6">
      <c r="A121" s="8">
        <v>43742.958333333336</v>
      </c>
      <c r="B121" s="13">
        <f t="shared" si="4"/>
        <v>43742.958333333336</v>
      </c>
      <c r="C121">
        <v>68</v>
      </c>
      <c r="D121">
        <f t="shared" si="5"/>
        <v>68</v>
      </c>
      <c r="E121">
        <f t="shared" si="6"/>
        <v>0</v>
      </c>
      <c r="F121" t="str">
        <f t="shared" si="7"/>
        <v>-</v>
      </c>
    </row>
    <row r="122" spans="1:6">
      <c r="A122" s="7">
        <v>43743</v>
      </c>
      <c r="B122" s="13">
        <f t="shared" si="4"/>
        <v>43743</v>
      </c>
      <c r="C122">
        <v>68</v>
      </c>
      <c r="D122">
        <f t="shared" si="5"/>
        <v>68</v>
      </c>
      <c r="E122">
        <f t="shared" si="6"/>
        <v>0</v>
      </c>
      <c r="F122">
        <f t="shared" si="7"/>
        <v>0</v>
      </c>
    </row>
    <row r="123" spans="1:6">
      <c r="A123" s="8">
        <v>43743.041666666664</v>
      </c>
      <c r="B123" s="13">
        <f t="shared" si="4"/>
        <v>43743.041666666664</v>
      </c>
      <c r="C123">
        <v>68</v>
      </c>
      <c r="D123">
        <f t="shared" si="5"/>
        <v>68</v>
      </c>
      <c r="E123">
        <f t="shared" si="6"/>
        <v>0</v>
      </c>
      <c r="F123" t="str">
        <f t="shared" si="7"/>
        <v>-</v>
      </c>
    </row>
    <row r="124" spans="1:6">
      <c r="A124" s="7">
        <v>43743.083333333336</v>
      </c>
      <c r="B124" s="13">
        <f t="shared" si="4"/>
        <v>43743.083333333336</v>
      </c>
      <c r="C124">
        <v>68</v>
      </c>
      <c r="D124">
        <f t="shared" si="5"/>
        <v>68</v>
      </c>
      <c r="E124">
        <f t="shared" si="6"/>
        <v>0</v>
      </c>
      <c r="F124" t="str">
        <f t="shared" si="7"/>
        <v>-</v>
      </c>
    </row>
    <row r="125" spans="1:6">
      <c r="A125" s="8">
        <v>43743.125</v>
      </c>
      <c r="B125" s="13">
        <f t="shared" si="4"/>
        <v>43743.125</v>
      </c>
      <c r="C125">
        <v>68</v>
      </c>
      <c r="D125">
        <f t="shared" si="5"/>
        <v>68</v>
      </c>
      <c r="E125">
        <f t="shared" si="6"/>
        <v>0</v>
      </c>
      <c r="F125" t="str">
        <f t="shared" si="7"/>
        <v>-</v>
      </c>
    </row>
    <row r="126" spans="1:6">
      <c r="A126" s="7">
        <v>43743.166666666664</v>
      </c>
      <c r="B126" s="13">
        <f t="shared" si="4"/>
        <v>43743.166666666664</v>
      </c>
      <c r="C126">
        <v>68</v>
      </c>
      <c r="D126">
        <f t="shared" si="5"/>
        <v>68</v>
      </c>
      <c r="E126">
        <f t="shared" si="6"/>
        <v>0</v>
      </c>
      <c r="F126" t="str">
        <f t="shared" si="7"/>
        <v>-</v>
      </c>
    </row>
    <row r="127" spans="1:6">
      <c r="A127" s="8">
        <v>43743.208333333336</v>
      </c>
      <c r="B127" s="13">
        <f t="shared" si="4"/>
        <v>43743.208333333336</v>
      </c>
      <c r="C127">
        <v>68</v>
      </c>
      <c r="D127">
        <f t="shared" si="5"/>
        <v>68</v>
      </c>
      <c r="E127">
        <f t="shared" si="6"/>
        <v>0</v>
      </c>
      <c r="F127" t="str">
        <f t="shared" si="7"/>
        <v>-</v>
      </c>
    </row>
    <row r="128" spans="1:6">
      <c r="A128" s="7">
        <v>43743.25</v>
      </c>
      <c r="B128" s="13">
        <f t="shared" si="4"/>
        <v>43743.25</v>
      </c>
      <c r="C128">
        <v>68</v>
      </c>
      <c r="D128">
        <f t="shared" si="5"/>
        <v>68</v>
      </c>
      <c r="E128">
        <f t="shared" si="6"/>
        <v>0</v>
      </c>
      <c r="F128" t="str">
        <f t="shared" si="7"/>
        <v>-</v>
      </c>
    </row>
    <row r="129" spans="1:6">
      <c r="A129" s="8">
        <v>43743.291666666664</v>
      </c>
      <c r="B129" s="13">
        <f t="shared" si="4"/>
        <v>43743.291666666664</v>
      </c>
      <c r="C129">
        <v>68</v>
      </c>
      <c r="D129">
        <f t="shared" si="5"/>
        <v>68</v>
      </c>
      <c r="E129">
        <f t="shared" si="6"/>
        <v>0</v>
      </c>
      <c r="F129" t="str">
        <f t="shared" si="7"/>
        <v>-</v>
      </c>
    </row>
    <row r="130" spans="1:6">
      <c r="A130" s="7">
        <v>43743.333333333336</v>
      </c>
      <c r="B130" s="13">
        <f t="shared" si="4"/>
        <v>43743.333333333336</v>
      </c>
      <c r="C130">
        <v>68</v>
      </c>
      <c r="D130">
        <f t="shared" si="5"/>
        <v>68</v>
      </c>
      <c r="E130">
        <f t="shared" si="6"/>
        <v>0</v>
      </c>
      <c r="F130" t="str">
        <f t="shared" si="7"/>
        <v>-</v>
      </c>
    </row>
    <row r="131" spans="1:6">
      <c r="A131" s="8">
        <v>43743.375</v>
      </c>
      <c r="B131" s="13">
        <f t="shared" ref="B131:B194" si="8">A131</f>
        <v>43743.375</v>
      </c>
      <c r="C131">
        <v>68</v>
      </c>
      <c r="D131">
        <f t="shared" ref="D131:D194" si="9">C131</f>
        <v>68</v>
      </c>
      <c r="E131">
        <f t="shared" ref="E131:E194" si="10">D131-C131</f>
        <v>0</v>
      </c>
      <c r="F131" t="str">
        <f t="shared" ref="F131:F194" si="11">IF(HOUR(A131)=0,COUNTIF(E131:E154, "&gt;0"),"-")</f>
        <v>-</v>
      </c>
    </row>
    <row r="132" spans="1:6">
      <c r="A132" s="7">
        <v>43743.416666666664</v>
      </c>
      <c r="B132" s="13">
        <f t="shared" si="8"/>
        <v>43743.416666666664</v>
      </c>
      <c r="C132">
        <v>68</v>
      </c>
      <c r="D132">
        <f t="shared" si="9"/>
        <v>68</v>
      </c>
      <c r="E132">
        <f t="shared" si="10"/>
        <v>0</v>
      </c>
      <c r="F132" t="str">
        <f t="shared" si="11"/>
        <v>-</v>
      </c>
    </row>
    <row r="133" spans="1:6">
      <c r="A133" s="8">
        <v>43743.458333333336</v>
      </c>
      <c r="B133" s="13">
        <f t="shared" si="8"/>
        <v>43743.458333333336</v>
      </c>
      <c r="C133">
        <v>68</v>
      </c>
      <c r="D133">
        <f t="shared" si="9"/>
        <v>68</v>
      </c>
      <c r="E133">
        <f t="shared" si="10"/>
        <v>0</v>
      </c>
      <c r="F133" t="str">
        <f t="shared" si="11"/>
        <v>-</v>
      </c>
    </row>
    <row r="134" spans="1:6">
      <c r="A134" s="7">
        <v>43743.5</v>
      </c>
      <c r="B134" s="13">
        <f t="shared" si="8"/>
        <v>43743.5</v>
      </c>
      <c r="C134">
        <v>68</v>
      </c>
      <c r="D134">
        <f t="shared" si="9"/>
        <v>68</v>
      </c>
      <c r="E134">
        <f t="shared" si="10"/>
        <v>0</v>
      </c>
      <c r="F134" t="str">
        <f t="shared" si="11"/>
        <v>-</v>
      </c>
    </row>
    <row r="135" spans="1:6">
      <c r="A135" s="8">
        <v>43743.541666666664</v>
      </c>
      <c r="B135" s="13">
        <f t="shared" si="8"/>
        <v>43743.541666666664</v>
      </c>
      <c r="C135">
        <v>68</v>
      </c>
      <c r="D135">
        <f t="shared" si="9"/>
        <v>68</v>
      </c>
      <c r="E135">
        <f t="shared" si="10"/>
        <v>0</v>
      </c>
      <c r="F135" t="str">
        <f t="shared" si="11"/>
        <v>-</v>
      </c>
    </row>
    <row r="136" spans="1:6">
      <c r="A136" s="7">
        <v>43743.583333333336</v>
      </c>
      <c r="B136" s="13">
        <f t="shared" si="8"/>
        <v>43743.583333333336</v>
      </c>
      <c r="C136">
        <v>68</v>
      </c>
      <c r="D136">
        <f t="shared" si="9"/>
        <v>68</v>
      </c>
      <c r="E136">
        <f t="shared" si="10"/>
        <v>0</v>
      </c>
      <c r="F136" t="str">
        <f t="shared" si="11"/>
        <v>-</v>
      </c>
    </row>
    <row r="137" spans="1:6">
      <c r="A137" s="8">
        <v>43743.625</v>
      </c>
      <c r="B137" s="13">
        <f t="shared" si="8"/>
        <v>43743.625</v>
      </c>
      <c r="C137">
        <v>68</v>
      </c>
      <c r="D137">
        <f t="shared" si="9"/>
        <v>68</v>
      </c>
      <c r="E137">
        <f t="shared" si="10"/>
        <v>0</v>
      </c>
      <c r="F137" t="str">
        <f t="shared" si="11"/>
        <v>-</v>
      </c>
    </row>
    <row r="138" spans="1:6">
      <c r="A138" s="7">
        <v>43743.666666666664</v>
      </c>
      <c r="B138" s="13">
        <f t="shared" si="8"/>
        <v>43743.666666666664</v>
      </c>
      <c r="C138">
        <v>68</v>
      </c>
      <c r="D138">
        <f t="shared" si="9"/>
        <v>68</v>
      </c>
      <c r="E138">
        <f t="shared" si="10"/>
        <v>0</v>
      </c>
      <c r="F138" t="str">
        <f t="shared" si="11"/>
        <v>-</v>
      </c>
    </row>
    <row r="139" spans="1:6">
      <c r="A139" s="8">
        <v>43743.708333333336</v>
      </c>
      <c r="B139" s="13">
        <f t="shared" si="8"/>
        <v>43743.708333333336</v>
      </c>
      <c r="C139">
        <v>68</v>
      </c>
      <c r="D139">
        <f t="shared" si="9"/>
        <v>68</v>
      </c>
      <c r="E139">
        <f t="shared" si="10"/>
        <v>0</v>
      </c>
      <c r="F139" t="str">
        <f t="shared" si="11"/>
        <v>-</v>
      </c>
    </row>
    <row r="140" spans="1:6">
      <c r="A140" s="7">
        <v>43743.75</v>
      </c>
      <c r="B140" s="13">
        <f t="shared" si="8"/>
        <v>43743.75</v>
      </c>
      <c r="C140">
        <v>68</v>
      </c>
      <c r="D140">
        <f t="shared" si="9"/>
        <v>68</v>
      </c>
      <c r="E140">
        <f t="shared" si="10"/>
        <v>0</v>
      </c>
      <c r="F140" t="str">
        <f t="shared" si="11"/>
        <v>-</v>
      </c>
    </row>
    <row r="141" spans="1:6">
      <c r="A141" s="8">
        <v>43743.791666666664</v>
      </c>
      <c r="B141" s="13">
        <f t="shared" si="8"/>
        <v>43743.791666666664</v>
      </c>
      <c r="C141">
        <v>68</v>
      </c>
      <c r="D141">
        <f t="shared" si="9"/>
        <v>68</v>
      </c>
      <c r="E141">
        <f t="shared" si="10"/>
        <v>0</v>
      </c>
      <c r="F141" t="str">
        <f t="shared" si="11"/>
        <v>-</v>
      </c>
    </row>
    <row r="142" spans="1:6">
      <c r="A142" s="7">
        <v>43743.833333333336</v>
      </c>
      <c r="B142" s="13">
        <f t="shared" si="8"/>
        <v>43743.833333333336</v>
      </c>
      <c r="C142">
        <v>68</v>
      </c>
      <c r="D142">
        <f t="shared" si="9"/>
        <v>68</v>
      </c>
      <c r="E142">
        <f t="shared" si="10"/>
        <v>0</v>
      </c>
      <c r="F142" t="str">
        <f t="shared" si="11"/>
        <v>-</v>
      </c>
    </row>
    <row r="143" spans="1:6">
      <c r="A143" s="8">
        <v>43743.875</v>
      </c>
      <c r="B143" s="13">
        <f t="shared" si="8"/>
        <v>43743.875</v>
      </c>
      <c r="C143">
        <v>68</v>
      </c>
      <c r="D143">
        <f t="shared" si="9"/>
        <v>68</v>
      </c>
      <c r="E143">
        <f t="shared" si="10"/>
        <v>0</v>
      </c>
      <c r="F143" t="str">
        <f t="shared" si="11"/>
        <v>-</v>
      </c>
    </row>
    <row r="144" spans="1:6">
      <c r="A144" s="7">
        <v>43743.916666666664</v>
      </c>
      <c r="B144" s="13">
        <f t="shared" si="8"/>
        <v>43743.916666666664</v>
      </c>
      <c r="C144">
        <v>68</v>
      </c>
      <c r="D144">
        <f t="shared" si="9"/>
        <v>68</v>
      </c>
      <c r="E144">
        <f t="shared" si="10"/>
        <v>0</v>
      </c>
      <c r="F144" t="str">
        <f t="shared" si="11"/>
        <v>-</v>
      </c>
    </row>
    <row r="145" spans="1:6">
      <c r="A145" s="8">
        <v>43743.958333333336</v>
      </c>
      <c r="B145" s="13">
        <f t="shared" si="8"/>
        <v>43743.958333333336</v>
      </c>
      <c r="C145">
        <v>68</v>
      </c>
      <c r="D145">
        <f t="shared" si="9"/>
        <v>68</v>
      </c>
      <c r="E145">
        <f t="shared" si="10"/>
        <v>0</v>
      </c>
      <c r="F145" t="str">
        <f t="shared" si="11"/>
        <v>-</v>
      </c>
    </row>
    <row r="146" spans="1:6">
      <c r="A146" s="7">
        <v>43744</v>
      </c>
      <c r="B146" s="13">
        <f t="shared" si="8"/>
        <v>43744</v>
      </c>
      <c r="C146">
        <v>68</v>
      </c>
      <c r="D146">
        <f t="shared" si="9"/>
        <v>68</v>
      </c>
      <c r="E146">
        <f t="shared" si="10"/>
        <v>0</v>
      </c>
      <c r="F146">
        <f t="shared" si="11"/>
        <v>0</v>
      </c>
    </row>
    <row r="147" spans="1:6">
      <c r="A147" s="8">
        <v>43744.041666666664</v>
      </c>
      <c r="B147" s="13">
        <f t="shared" si="8"/>
        <v>43744.041666666664</v>
      </c>
      <c r="C147">
        <v>68</v>
      </c>
      <c r="D147">
        <f t="shared" si="9"/>
        <v>68</v>
      </c>
      <c r="E147">
        <f t="shared" si="10"/>
        <v>0</v>
      </c>
      <c r="F147" t="str">
        <f t="shared" si="11"/>
        <v>-</v>
      </c>
    </row>
    <row r="148" spans="1:6">
      <c r="A148" s="7">
        <v>43744.083333333336</v>
      </c>
      <c r="B148" s="13">
        <f t="shared" si="8"/>
        <v>43744.083333333336</v>
      </c>
      <c r="C148">
        <v>68</v>
      </c>
      <c r="D148">
        <f t="shared" si="9"/>
        <v>68</v>
      </c>
      <c r="E148">
        <f t="shared" si="10"/>
        <v>0</v>
      </c>
      <c r="F148" t="str">
        <f t="shared" si="11"/>
        <v>-</v>
      </c>
    </row>
    <row r="149" spans="1:6">
      <c r="A149" s="8">
        <v>43744.125</v>
      </c>
      <c r="B149" s="13">
        <f t="shared" si="8"/>
        <v>43744.125</v>
      </c>
      <c r="C149">
        <v>68</v>
      </c>
      <c r="D149">
        <f t="shared" si="9"/>
        <v>68</v>
      </c>
      <c r="E149">
        <f t="shared" si="10"/>
        <v>0</v>
      </c>
      <c r="F149" t="str">
        <f t="shared" si="11"/>
        <v>-</v>
      </c>
    </row>
    <row r="150" spans="1:6">
      <c r="A150" s="7">
        <v>43744.166666666664</v>
      </c>
      <c r="B150" s="13">
        <f t="shared" si="8"/>
        <v>43744.166666666664</v>
      </c>
      <c r="C150">
        <v>68</v>
      </c>
      <c r="D150">
        <f t="shared" si="9"/>
        <v>68</v>
      </c>
      <c r="E150">
        <f t="shared" si="10"/>
        <v>0</v>
      </c>
      <c r="F150" t="str">
        <f t="shared" si="11"/>
        <v>-</v>
      </c>
    </row>
    <row r="151" spans="1:6">
      <c r="A151" s="8">
        <v>43744.208333333336</v>
      </c>
      <c r="B151" s="13">
        <f t="shared" si="8"/>
        <v>43744.208333333336</v>
      </c>
      <c r="C151">
        <v>68</v>
      </c>
      <c r="D151">
        <f t="shared" si="9"/>
        <v>68</v>
      </c>
      <c r="E151">
        <f t="shared" si="10"/>
        <v>0</v>
      </c>
      <c r="F151" t="str">
        <f t="shared" si="11"/>
        <v>-</v>
      </c>
    </row>
    <row r="152" spans="1:6">
      <c r="A152" s="7">
        <v>43744.25</v>
      </c>
      <c r="B152" s="13">
        <f t="shared" si="8"/>
        <v>43744.25</v>
      </c>
      <c r="C152">
        <v>68</v>
      </c>
      <c r="D152">
        <f t="shared" si="9"/>
        <v>68</v>
      </c>
      <c r="E152">
        <f t="shared" si="10"/>
        <v>0</v>
      </c>
      <c r="F152" t="str">
        <f t="shared" si="11"/>
        <v>-</v>
      </c>
    </row>
    <row r="153" spans="1:6">
      <c r="A153" s="8">
        <v>43744.291666666664</v>
      </c>
      <c r="B153" s="13">
        <f t="shared" si="8"/>
        <v>43744.291666666664</v>
      </c>
      <c r="C153">
        <v>68</v>
      </c>
      <c r="D153">
        <f t="shared" si="9"/>
        <v>68</v>
      </c>
      <c r="E153">
        <f t="shared" si="10"/>
        <v>0</v>
      </c>
      <c r="F153" t="str">
        <f t="shared" si="11"/>
        <v>-</v>
      </c>
    </row>
    <row r="154" spans="1:6">
      <c r="A154" s="7">
        <v>43744.333333333336</v>
      </c>
      <c r="B154" s="13">
        <f t="shared" si="8"/>
        <v>43744.333333333336</v>
      </c>
      <c r="C154">
        <v>68</v>
      </c>
      <c r="D154">
        <f t="shared" si="9"/>
        <v>68</v>
      </c>
      <c r="E154">
        <f t="shared" si="10"/>
        <v>0</v>
      </c>
      <c r="F154" t="str">
        <f t="shared" si="11"/>
        <v>-</v>
      </c>
    </row>
    <row r="155" spans="1:6">
      <c r="A155" s="8">
        <v>43744.375</v>
      </c>
      <c r="B155" s="13">
        <f t="shared" si="8"/>
        <v>43744.375</v>
      </c>
      <c r="C155">
        <v>68</v>
      </c>
      <c r="D155">
        <f t="shared" si="9"/>
        <v>68</v>
      </c>
      <c r="E155">
        <f t="shared" si="10"/>
        <v>0</v>
      </c>
      <c r="F155" t="str">
        <f t="shared" si="11"/>
        <v>-</v>
      </c>
    </row>
    <row r="156" spans="1:6">
      <c r="A156" s="7">
        <v>43744.416666666664</v>
      </c>
      <c r="B156" s="13">
        <f t="shared" si="8"/>
        <v>43744.416666666664</v>
      </c>
      <c r="C156">
        <v>68</v>
      </c>
      <c r="D156">
        <f t="shared" si="9"/>
        <v>68</v>
      </c>
      <c r="E156">
        <f t="shared" si="10"/>
        <v>0</v>
      </c>
      <c r="F156" t="str">
        <f t="shared" si="11"/>
        <v>-</v>
      </c>
    </row>
    <row r="157" spans="1:6">
      <c r="A157" s="8">
        <v>43744.458333333336</v>
      </c>
      <c r="B157" s="13">
        <f t="shared" si="8"/>
        <v>43744.458333333336</v>
      </c>
      <c r="C157">
        <v>68</v>
      </c>
      <c r="D157">
        <f t="shared" si="9"/>
        <v>68</v>
      </c>
      <c r="E157">
        <f t="shared" si="10"/>
        <v>0</v>
      </c>
      <c r="F157" t="str">
        <f t="shared" si="11"/>
        <v>-</v>
      </c>
    </row>
    <row r="158" spans="1:6">
      <c r="A158" s="7">
        <v>43744.5</v>
      </c>
      <c r="B158" s="13">
        <f t="shared" si="8"/>
        <v>43744.5</v>
      </c>
      <c r="C158">
        <v>68</v>
      </c>
      <c r="D158">
        <f t="shared" si="9"/>
        <v>68</v>
      </c>
      <c r="E158">
        <f t="shared" si="10"/>
        <v>0</v>
      </c>
      <c r="F158" t="str">
        <f t="shared" si="11"/>
        <v>-</v>
      </c>
    </row>
    <row r="159" spans="1:6">
      <c r="A159" s="8">
        <v>43744.541666666664</v>
      </c>
      <c r="B159" s="13">
        <f t="shared" si="8"/>
        <v>43744.541666666664</v>
      </c>
      <c r="C159">
        <v>68</v>
      </c>
      <c r="D159">
        <f t="shared" si="9"/>
        <v>68</v>
      </c>
      <c r="E159">
        <f t="shared" si="10"/>
        <v>0</v>
      </c>
      <c r="F159" t="str">
        <f t="shared" si="11"/>
        <v>-</v>
      </c>
    </row>
    <row r="160" spans="1:6">
      <c r="A160" s="7">
        <v>43744.583333333336</v>
      </c>
      <c r="B160" s="13">
        <f t="shared" si="8"/>
        <v>43744.583333333336</v>
      </c>
      <c r="C160">
        <v>68</v>
      </c>
      <c r="D160">
        <f t="shared" si="9"/>
        <v>68</v>
      </c>
      <c r="E160">
        <f t="shared" si="10"/>
        <v>0</v>
      </c>
      <c r="F160" t="str">
        <f t="shared" si="11"/>
        <v>-</v>
      </c>
    </row>
    <row r="161" spans="1:6">
      <c r="A161" s="8">
        <v>43744.625</v>
      </c>
      <c r="B161" s="13">
        <f t="shared" si="8"/>
        <v>43744.625</v>
      </c>
      <c r="C161">
        <v>68</v>
      </c>
      <c r="D161">
        <f t="shared" si="9"/>
        <v>68</v>
      </c>
      <c r="E161">
        <f t="shared" si="10"/>
        <v>0</v>
      </c>
      <c r="F161" t="str">
        <f t="shared" si="11"/>
        <v>-</v>
      </c>
    </row>
    <row r="162" spans="1:6">
      <c r="A162" s="7">
        <v>43744.666666666664</v>
      </c>
      <c r="B162" s="13">
        <f t="shared" si="8"/>
        <v>43744.666666666664</v>
      </c>
      <c r="C162">
        <v>68</v>
      </c>
      <c r="D162">
        <f t="shared" si="9"/>
        <v>68</v>
      </c>
      <c r="E162">
        <f t="shared" si="10"/>
        <v>0</v>
      </c>
      <c r="F162" t="str">
        <f t="shared" si="11"/>
        <v>-</v>
      </c>
    </row>
    <row r="163" spans="1:6">
      <c r="A163" s="8">
        <v>43744.708333333336</v>
      </c>
      <c r="B163" s="13">
        <f t="shared" si="8"/>
        <v>43744.708333333336</v>
      </c>
      <c r="C163">
        <v>68</v>
      </c>
      <c r="D163">
        <f t="shared" si="9"/>
        <v>68</v>
      </c>
      <c r="E163">
        <f t="shared" si="10"/>
        <v>0</v>
      </c>
      <c r="F163" t="str">
        <f t="shared" si="11"/>
        <v>-</v>
      </c>
    </row>
    <row r="164" spans="1:6">
      <c r="A164" s="7">
        <v>43744.75</v>
      </c>
      <c r="B164" s="13">
        <f t="shared" si="8"/>
        <v>43744.75</v>
      </c>
      <c r="C164">
        <v>68</v>
      </c>
      <c r="D164">
        <f t="shared" si="9"/>
        <v>68</v>
      </c>
      <c r="E164">
        <f t="shared" si="10"/>
        <v>0</v>
      </c>
      <c r="F164" t="str">
        <f t="shared" si="11"/>
        <v>-</v>
      </c>
    </row>
    <row r="165" spans="1:6">
      <c r="A165" s="8">
        <v>43744.791666666664</v>
      </c>
      <c r="B165" s="13">
        <f t="shared" si="8"/>
        <v>43744.791666666664</v>
      </c>
      <c r="C165">
        <v>68</v>
      </c>
      <c r="D165">
        <f t="shared" si="9"/>
        <v>68</v>
      </c>
      <c r="E165">
        <f t="shared" si="10"/>
        <v>0</v>
      </c>
      <c r="F165" t="str">
        <f t="shared" si="11"/>
        <v>-</v>
      </c>
    </row>
    <row r="166" spans="1:6">
      <c r="A166" s="7">
        <v>43744.833333333336</v>
      </c>
      <c r="B166" s="13">
        <f t="shared" si="8"/>
        <v>43744.833333333336</v>
      </c>
      <c r="C166">
        <v>68</v>
      </c>
      <c r="D166">
        <f t="shared" si="9"/>
        <v>68</v>
      </c>
      <c r="E166">
        <f t="shared" si="10"/>
        <v>0</v>
      </c>
      <c r="F166" t="str">
        <f t="shared" si="11"/>
        <v>-</v>
      </c>
    </row>
    <row r="167" spans="1:6">
      <c r="A167" s="8">
        <v>43744.875</v>
      </c>
      <c r="B167" s="13">
        <f t="shared" si="8"/>
        <v>43744.875</v>
      </c>
      <c r="C167">
        <v>68</v>
      </c>
      <c r="D167">
        <f t="shared" si="9"/>
        <v>68</v>
      </c>
      <c r="E167">
        <f t="shared" si="10"/>
        <v>0</v>
      </c>
      <c r="F167" t="str">
        <f t="shared" si="11"/>
        <v>-</v>
      </c>
    </row>
    <row r="168" spans="1:6">
      <c r="A168" s="7">
        <v>43744.916666666664</v>
      </c>
      <c r="B168" s="13">
        <f t="shared" si="8"/>
        <v>43744.916666666664</v>
      </c>
      <c r="C168">
        <v>68</v>
      </c>
      <c r="D168">
        <f t="shared" si="9"/>
        <v>68</v>
      </c>
      <c r="E168">
        <f t="shared" si="10"/>
        <v>0</v>
      </c>
      <c r="F168" t="str">
        <f t="shared" si="11"/>
        <v>-</v>
      </c>
    </row>
    <row r="169" spans="1:6">
      <c r="A169" s="8">
        <v>43744.958333333336</v>
      </c>
      <c r="B169" s="13">
        <f t="shared" si="8"/>
        <v>43744.958333333336</v>
      </c>
      <c r="C169">
        <v>68</v>
      </c>
      <c r="D169">
        <f t="shared" si="9"/>
        <v>68</v>
      </c>
      <c r="E169">
        <f t="shared" si="10"/>
        <v>0</v>
      </c>
      <c r="F169" t="str">
        <f t="shared" si="11"/>
        <v>-</v>
      </c>
    </row>
    <row r="170" spans="1:6">
      <c r="A170" s="7">
        <v>43745</v>
      </c>
      <c r="B170" s="13">
        <f t="shared" si="8"/>
        <v>43745</v>
      </c>
      <c r="C170">
        <v>68</v>
      </c>
      <c r="D170">
        <f t="shared" si="9"/>
        <v>68</v>
      </c>
      <c r="E170">
        <f t="shared" si="10"/>
        <v>0</v>
      </c>
      <c r="F170">
        <f t="shared" si="11"/>
        <v>0</v>
      </c>
    </row>
    <row r="171" spans="1:6">
      <c r="A171" s="8">
        <v>43745.041666666664</v>
      </c>
      <c r="B171" s="13">
        <f t="shared" si="8"/>
        <v>43745.041666666664</v>
      </c>
      <c r="C171">
        <v>68</v>
      </c>
      <c r="D171">
        <f t="shared" si="9"/>
        <v>68</v>
      </c>
      <c r="E171">
        <f t="shared" si="10"/>
        <v>0</v>
      </c>
      <c r="F171" t="str">
        <f t="shared" si="11"/>
        <v>-</v>
      </c>
    </row>
    <row r="172" spans="1:6">
      <c r="A172" s="7">
        <v>43745.083333333336</v>
      </c>
      <c r="B172" s="13">
        <f t="shared" si="8"/>
        <v>43745.083333333336</v>
      </c>
      <c r="C172">
        <v>68</v>
      </c>
      <c r="D172">
        <f t="shared" si="9"/>
        <v>68</v>
      </c>
      <c r="E172">
        <f t="shared" si="10"/>
        <v>0</v>
      </c>
      <c r="F172" t="str">
        <f t="shared" si="11"/>
        <v>-</v>
      </c>
    </row>
    <row r="173" spans="1:6">
      <c r="A173" s="8">
        <v>43745.125</v>
      </c>
      <c r="B173" s="13">
        <f t="shared" si="8"/>
        <v>43745.125</v>
      </c>
      <c r="C173">
        <v>68</v>
      </c>
      <c r="D173">
        <f t="shared" si="9"/>
        <v>68</v>
      </c>
      <c r="E173">
        <f t="shared" si="10"/>
        <v>0</v>
      </c>
      <c r="F173" t="str">
        <f t="shared" si="11"/>
        <v>-</v>
      </c>
    </row>
    <row r="174" spans="1:6">
      <c r="A174" s="7">
        <v>43745.166666666664</v>
      </c>
      <c r="B174" s="13">
        <f t="shared" si="8"/>
        <v>43745.166666666664</v>
      </c>
      <c r="C174">
        <v>68</v>
      </c>
      <c r="D174">
        <f t="shared" si="9"/>
        <v>68</v>
      </c>
      <c r="E174">
        <f t="shared" si="10"/>
        <v>0</v>
      </c>
      <c r="F174" t="str">
        <f t="shared" si="11"/>
        <v>-</v>
      </c>
    </row>
    <row r="175" spans="1:6">
      <c r="A175" s="8">
        <v>43745.208333333336</v>
      </c>
      <c r="B175" s="13">
        <f t="shared" si="8"/>
        <v>43745.208333333336</v>
      </c>
      <c r="C175">
        <v>68</v>
      </c>
      <c r="D175">
        <f t="shared" si="9"/>
        <v>68</v>
      </c>
      <c r="E175">
        <f t="shared" si="10"/>
        <v>0</v>
      </c>
      <c r="F175" t="str">
        <f t="shared" si="11"/>
        <v>-</v>
      </c>
    </row>
    <row r="176" spans="1:6">
      <c r="A176" s="7">
        <v>43745.25</v>
      </c>
      <c r="B176" s="13">
        <f t="shared" si="8"/>
        <v>43745.25</v>
      </c>
      <c r="C176">
        <v>68</v>
      </c>
      <c r="D176">
        <f t="shared" si="9"/>
        <v>68</v>
      </c>
      <c r="E176">
        <f t="shared" si="10"/>
        <v>0</v>
      </c>
      <c r="F176" t="str">
        <f t="shared" si="11"/>
        <v>-</v>
      </c>
    </row>
    <row r="177" spans="1:6">
      <c r="A177" s="8">
        <v>43745.291666666664</v>
      </c>
      <c r="B177" s="13">
        <f t="shared" si="8"/>
        <v>43745.291666666664</v>
      </c>
      <c r="C177">
        <v>68</v>
      </c>
      <c r="D177">
        <f t="shared" si="9"/>
        <v>68</v>
      </c>
      <c r="E177">
        <f t="shared" si="10"/>
        <v>0</v>
      </c>
      <c r="F177" t="str">
        <f t="shared" si="11"/>
        <v>-</v>
      </c>
    </row>
    <row r="178" spans="1:6">
      <c r="A178" s="7">
        <v>43745.333333333336</v>
      </c>
      <c r="B178" s="13">
        <f t="shared" si="8"/>
        <v>43745.333333333336</v>
      </c>
      <c r="C178">
        <v>60</v>
      </c>
      <c r="D178">
        <f t="shared" si="9"/>
        <v>60</v>
      </c>
      <c r="E178">
        <f t="shared" si="10"/>
        <v>0</v>
      </c>
      <c r="F178" t="str">
        <f t="shared" si="11"/>
        <v>-</v>
      </c>
    </row>
    <row r="179" spans="1:6">
      <c r="A179" s="8">
        <v>43745.375</v>
      </c>
      <c r="B179" s="13">
        <f t="shared" si="8"/>
        <v>43745.375</v>
      </c>
      <c r="C179">
        <v>60</v>
      </c>
      <c r="D179">
        <f t="shared" si="9"/>
        <v>60</v>
      </c>
      <c r="E179">
        <f t="shared" si="10"/>
        <v>0</v>
      </c>
      <c r="F179" t="str">
        <f t="shared" si="11"/>
        <v>-</v>
      </c>
    </row>
    <row r="180" spans="1:6">
      <c r="A180" s="7">
        <v>43745.416666666664</v>
      </c>
      <c r="B180" s="13">
        <f t="shared" si="8"/>
        <v>43745.416666666664</v>
      </c>
      <c r="C180">
        <v>60</v>
      </c>
      <c r="D180">
        <f t="shared" si="9"/>
        <v>60</v>
      </c>
      <c r="E180">
        <f t="shared" si="10"/>
        <v>0</v>
      </c>
      <c r="F180" t="str">
        <f t="shared" si="11"/>
        <v>-</v>
      </c>
    </row>
    <row r="181" spans="1:6">
      <c r="A181" s="8">
        <v>43745.458333333336</v>
      </c>
      <c r="B181" s="13">
        <f t="shared" si="8"/>
        <v>43745.458333333336</v>
      </c>
      <c r="C181">
        <v>60</v>
      </c>
      <c r="D181">
        <f t="shared" si="9"/>
        <v>60</v>
      </c>
      <c r="E181">
        <f t="shared" si="10"/>
        <v>0</v>
      </c>
      <c r="F181" t="str">
        <f t="shared" si="11"/>
        <v>-</v>
      </c>
    </row>
    <row r="182" spans="1:6">
      <c r="A182" s="7">
        <v>43745.5</v>
      </c>
      <c r="B182" s="13">
        <f t="shared" si="8"/>
        <v>43745.5</v>
      </c>
      <c r="C182">
        <v>60</v>
      </c>
      <c r="D182">
        <f t="shared" si="9"/>
        <v>60</v>
      </c>
      <c r="E182">
        <f t="shared" si="10"/>
        <v>0</v>
      </c>
      <c r="F182" t="str">
        <f t="shared" si="11"/>
        <v>-</v>
      </c>
    </row>
    <row r="183" spans="1:6">
      <c r="A183" s="8">
        <v>43745.541666666664</v>
      </c>
      <c r="B183" s="13">
        <f t="shared" si="8"/>
        <v>43745.541666666664</v>
      </c>
      <c r="C183">
        <v>60</v>
      </c>
      <c r="D183">
        <f t="shared" si="9"/>
        <v>60</v>
      </c>
      <c r="E183">
        <f t="shared" si="10"/>
        <v>0</v>
      </c>
      <c r="F183" t="str">
        <f t="shared" si="11"/>
        <v>-</v>
      </c>
    </row>
    <row r="184" spans="1:6">
      <c r="A184" s="7">
        <v>43745.583333333336</v>
      </c>
      <c r="B184" s="13">
        <f t="shared" si="8"/>
        <v>43745.583333333336</v>
      </c>
      <c r="C184">
        <v>60</v>
      </c>
      <c r="D184">
        <f t="shared" si="9"/>
        <v>60</v>
      </c>
      <c r="E184">
        <f t="shared" si="10"/>
        <v>0</v>
      </c>
      <c r="F184" t="str">
        <f t="shared" si="11"/>
        <v>-</v>
      </c>
    </row>
    <row r="185" spans="1:6">
      <c r="A185" s="8">
        <v>43745.625</v>
      </c>
      <c r="B185" s="13">
        <f t="shared" si="8"/>
        <v>43745.625</v>
      </c>
      <c r="C185">
        <v>60</v>
      </c>
      <c r="D185">
        <f t="shared" si="9"/>
        <v>60</v>
      </c>
      <c r="E185">
        <f t="shared" si="10"/>
        <v>0</v>
      </c>
      <c r="F185" t="str">
        <f t="shared" si="11"/>
        <v>-</v>
      </c>
    </row>
    <row r="186" spans="1:6">
      <c r="A186" s="7">
        <v>43745.666666666664</v>
      </c>
      <c r="B186" s="13">
        <f t="shared" si="8"/>
        <v>43745.666666666664</v>
      </c>
      <c r="C186">
        <v>60</v>
      </c>
      <c r="D186">
        <f t="shared" si="9"/>
        <v>60</v>
      </c>
      <c r="E186">
        <f t="shared" si="10"/>
        <v>0</v>
      </c>
      <c r="F186" t="str">
        <f t="shared" si="11"/>
        <v>-</v>
      </c>
    </row>
    <row r="187" spans="1:6">
      <c r="A187" s="8">
        <v>43745.708333333336</v>
      </c>
      <c r="B187" s="13">
        <f t="shared" si="8"/>
        <v>43745.708333333336</v>
      </c>
      <c r="C187">
        <v>68</v>
      </c>
      <c r="D187">
        <f t="shared" si="9"/>
        <v>68</v>
      </c>
      <c r="E187">
        <f t="shared" si="10"/>
        <v>0</v>
      </c>
      <c r="F187" t="str">
        <f t="shared" si="11"/>
        <v>-</v>
      </c>
    </row>
    <row r="188" spans="1:6">
      <c r="A188" s="7">
        <v>43745.75</v>
      </c>
      <c r="B188" s="13">
        <f t="shared" si="8"/>
        <v>43745.75</v>
      </c>
      <c r="C188">
        <v>68</v>
      </c>
      <c r="D188">
        <f t="shared" si="9"/>
        <v>68</v>
      </c>
      <c r="E188">
        <f t="shared" si="10"/>
        <v>0</v>
      </c>
      <c r="F188" t="str">
        <f t="shared" si="11"/>
        <v>-</v>
      </c>
    </row>
    <row r="189" spans="1:6">
      <c r="A189" s="8">
        <v>43745.791666666664</v>
      </c>
      <c r="B189" s="13">
        <f t="shared" si="8"/>
        <v>43745.791666666664</v>
      </c>
      <c r="C189">
        <v>68</v>
      </c>
      <c r="D189">
        <f t="shared" si="9"/>
        <v>68</v>
      </c>
      <c r="E189">
        <f t="shared" si="10"/>
        <v>0</v>
      </c>
      <c r="F189" t="str">
        <f t="shared" si="11"/>
        <v>-</v>
      </c>
    </row>
    <row r="190" spans="1:6">
      <c r="A190" s="7">
        <v>43745.833333333336</v>
      </c>
      <c r="B190" s="13">
        <f t="shared" si="8"/>
        <v>43745.833333333336</v>
      </c>
      <c r="C190">
        <v>68</v>
      </c>
      <c r="D190">
        <f t="shared" si="9"/>
        <v>68</v>
      </c>
      <c r="E190">
        <f t="shared" si="10"/>
        <v>0</v>
      </c>
      <c r="F190" t="str">
        <f t="shared" si="11"/>
        <v>-</v>
      </c>
    </row>
    <row r="191" spans="1:6">
      <c r="A191" s="8">
        <v>43745.875</v>
      </c>
      <c r="B191" s="13">
        <f t="shared" si="8"/>
        <v>43745.875</v>
      </c>
      <c r="C191">
        <v>68</v>
      </c>
      <c r="D191">
        <f t="shared" si="9"/>
        <v>68</v>
      </c>
      <c r="E191">
        <f t="shared" si="10"/>
        <v>0</v>
      </c>
      <c r="F191" t="str">
        <f t="shared" si="11"/>
        <v>-</v>
      </c>
    </row>
    <row r="192" spans="1:6">
      <c r="A192" s="7">
        <v>43745.916666666664</v>
      </c>
      <c r="B192" s="13">
        <f t="shared" si="8"/>
        <v>43745.916666666664</v>
      </c>
      <c r="C192">
        <v>68</v>
      </c>
      <c r="D192">
        <f t="shared" si="9"/>
        <v>68</v>
      </c>
      <c r="E192">
        <f t="shared" si="10"/>
        <v>0</v>
      </c>
      <c r="F192" t="str">
        <f t="shared" si="11"/>
        <v>-</v>
      </c>
    </row>
    <row r="193" spans="1:6">
      <c r="A193" s="8">
        <v>43745.958333333336</v>
      </c>
      <c r="B193" s="13">
        <f t="shared" si="8"/>
        <v>43745.958333333336</v>
      </c>
      <c r="C193">
        <v>68</v>
      </c>
      <c r="D193">
        <f t="shared" si="9"/>
        <v>68</v>
      </c>
      <c r="E193">
        <f t="shared" si="10"/>
        <v>0</v>
      </c>
      <c r="F193" t="str">
        <f t="shared" si="11"/>
        <v>-</v>
      </c>
    </row>
    <row r="194" spans="1:6">
      <c r="A194" s="7">
        <v>43746</v>
      </c>
      <c r="B194" s="13">
        <f t="shared" si="8"/>
        <v>43746</v>
      </c>
      <c r="C194">
        <v>68</v>
      </c>
      <c r="D194">
        <f t="shared" si="9"/>
        <v>68</v>
      </c>
      <c r="E194">
        <f t="shared" si="10"/>
        <v>0</v>
      </c>
      <c r="F194">
        <f t="shared" si="11"/>
        <v>0</v>
      </c>
    </row>
    <row r="195" spans="1:6">
      <c r="A195" s="8">
        <v>43746.041666666664</v>
      </c>
      <c r="B195" s="13">
        <f t="shared" ref="B195:B258" si="12">A195</f>
        <v>43746.041666666664</v>
      </c>
      <c r="C195">
        <v>68</v>
      </c>
      <c r="D195">
        <f t="shared" ref="D195:D258" si="13">C195</f>
        <v>68</v>
      </c>
      <c r="E195">
        <f t="shared" ref="E195:E258" si="14">D195-C195</f>
        <v>0</v>
      </c>
      <c r="F195" t="str">
        <f t="shared" ref="F195:F258" si="15">IF(HOUR(A195)=0,COUNTIF(E195:E218, "&gt;0"),"-")</f>
        <v>-</v>
      </c>
    </row>
    <row r="196" spans="1:6">
      <c r="A196" s="7">
        <v>43746.083333333336</v>
      </c>
      <c r="B196" s="13">
        <f t="shared" si="12"/>
        <v>43746.083333333336</v>
      </c>
      <c r="C196">
        <v>68</v>
      </c>
      <c r="D196">
        <f t="shared" si="13"/>
        <v>68</v>
      </c>
      <c r="E196">
        <f t="shared" si="14"/>
        <v>0</v>
      </c>
      <c r="F196" t="str">
        <f t="shared" si="15"/>
        <v>-</v>
      </c>
    </row>
    <row r="197" spans="1:6">
      <c r="A197" s="8">
        <v>43746.125</v>
      </c>
      <c r="B197" s="13">
        <f t="shared" si="12"/>
        <v>43746.125</v>
      </c>
      <c r="C197">
        <v>68</v>
      </c>
      <c r="D197">
        <f t="shared" si="13"/>
        <v>68</v>
      </c>
      <c r="E197">
        <f t="shared" si="14"/>
        <v>0</v>
      </c>
      <c r="F197" t="str">
        <f t="shared" si="15"/>
        <v>-</v>
      </c>
    </row>
    <row r="198" spans="1:6">
      <c r="A198" s="7">
        <v>43746.166666666664</v>
      </c>
      <c r="B198" s="13">
        <f t="shared" si="12"/>
        <v>43746.166666666664</v>
      </c>
      <c r="C198">
        <v>68</v>
      </c>
      <c r="D198">
        <f t="shared" si="13"/>
        <v>68</v>
      </c>
      <c r="E198">
        <f t="shared" si="14"/>
        <v>0</v>
      </c>
      <c r="F198" t="str">
        <f t="shared" si="15"/>
        <v>-</v>
      </c>
    </row>
    <row r="199" spans="1:6">
      <c r="A199" s="8">
        <v>43746.208333333336</v>
      </c>
      <c r="B199" s="13">
        <f t="shared" si="12"/>
        <v>43746.208333333336</v>
      </c>
      <c r="C199">
        <v>68</v>
      </c>
      <c r="D199">
        <f t="shared" si="13"/>
        <v>68</v>
      </c>
      <c r="E199">
        <f t="shared" si="14"/>
        <v>0</v>
      </c>
      <c r="F199" t="str">
        <f t="shared" si="15"/>
        <v>-</v>
      </c>
    </row>
    <row r="200" spans="1:6">
      <c r="A200" s="7">
        <v>43746.25</v>
      </c>
      <c r="B200" s="13">
        <f t="shared" si="12"/>
        <v>43746.25</v>
      </c>
      <c r="C200">
        <v>68</v>
      </c>
      <c r="D200">
        <f t="shared" si="13"/>
        <v>68</v>
      </c>
      <c r="E200">
        <f t="shared" si="14"/>
        <v>0</v>
      </c>
      <c r="F200" t="str">
        <f t="shared" si="15"/>
        <v>-</v>
      </c>
    </row>
    <row r="201" spans="1:6">
      <c r="A201" s="8">
        <v>43746.291666666664</v>
      </c>
      <c r="B201" s="13">
        <f t="shared" si="12"/>
        <v>43746.291666666664</v>
      </c>
      <c r="C201">
        <v>68</v>
      </c>
      <c r="D201">
        <f t="shared" si="13"/>
        <v>68</v>
      </c>
      <c r="E201">
        <f t="shared" si="14"/>
        <v>0</v>
      </c>
      <c r="F201" t="str">
        <f t="shared" si="15"/>
        <v>-</v>
      </c>
    </row>
    <row r="202" spans="1:6">
      <c r="A202" s="7">
        <v>43746.333333333336</v>
      </c>
      <c r="B202" s="13">
        <f t="shared" si="12"/>
        <v>43746.333333333336</v>
      </c>
      <c r="C202">
        <v>60</v>
      </c>
      <c r="D202">
        <f t="shared" si="13"/>
        <v>60</v>
      </c>
      <c r="E202">
        <f t="shared" si="14"/>
        <v>0</v>
      </c>
      <c r="F202" t="str">
        <f t="shared" si="15"/>
        <v>-</v>
      </c>
    </row>
    <row r="203" spans="1:6">
      <c r="A203" s="8">
        <v>43746.375</v>
      </c>
      <c r="B203" s="13">
        <f t="shared" si="12"/>
        <v>43746.375</v>
      </c>
      <c r="C203">
        <v>60</v>
      </c>
      <c r="D203">
        <f t="shared" si="13"/>
        <v>60</v>
      </c>
      <c r="E203">
        <f t="shared" si="14"/>
        <v>0</v>
      </c>
      <c r="F203" t="str">
        <f t="shared" si="15"/>
        <v>-</v>
      </c>
    </row>
    <row r="204" spans="1:6">
      <c r="A204" s="7">
        <v>43746.416666666664</v>
      </c>
      <c r="B204" s="13">
        <f t="shared" si="12"/>
        <v>43746.416666666664</v>
      </c>
      <c r="C204">
        <v>60</v>
      </c>
      <c r="D204">
        <f t="shared" si="13"/>
        <v>60</v>
      </c>
      <c r="E204">
        <f t="shared" si="14"/>
        <v>0</v>
      </c>
      <c r="F204" t="str">
        <f t="shared" si="15"/>
        <v>-</v>
      </c>
    </row>
    <row r="205" spans="1:6">
      <c r="A205" s="8">
        <v>43746.458333333336</v>
      </c>
      <c r="B205" s="13">
        <f t="shared" si="12"/>
        <v>43746.458333333336</v>
      </c>
      <c r="C205">
        <v>60</v>
      </c>
      <c r="D205">
        <f t="shared" si="13"/>
        <v>60</v>
      </c>
      <c r="E205">
        <f t="shared" si="14"/>
        <v>0</v>
      </c>
      <c r="F205" t="str">
        <f t="shared" si="15"/>
        <v>-</v>
      </c>
    </row>
    <row r="206" spans="1:6">
      <c r="A206" s="7">
        <v>43746.5</v>
      </c>
      <c r="B206" s="13">
        <f t="shared" si="12"/>
        <v>43746.5</v>
      </c>
      <c r="C206">
        <v>60</v>
      </c>
      <c r="D206">
        <f t="shared" si="13"/>
        <v>60</v>
      </c>
      <c r="E206">
        <f t="shared" si="14"/>
        <v>0</v>
      </c>
      <c r="F206" t="str">
        <f t="shared" si="15"/>
        <v>-</v>
      </c>
    </row>
    <row r="207" spans="1:6">
      <c r="A207" s="8">
        <v>43746.541666666664</v>
      </c>
      <c r="B207" s="13">
        <f t="shared" si="12"/>
        <v>43746.541666666664</v>
      </c>
      <c r="C207">
        <v>60</v>
      </c>
      <c r="D207">
        <f t="shared" si="13"/>
        <v>60</v>
      </c>
      <c r="E207">
        <f t="shared" si="14"/>
        <v>0</v>
      </c>
      <c r="F207" t="str">
        <f t="shared" si="15"/>
        <v>-</v>
      </c>
    </row>
    <row r="208" spans="1:6">
      <c r="A208" s="7">
        <v>43746.583333333336</v>
      </c>
      <c r="B208" s="13">
        <f t="shared" si="12"/>
        <v>43746.583333333336</v>
      </c>
      <c r="C208">
        <v>60</v>
      </c>
      <c r="D208">
        <f t="shared" si="13"/>
        <v>60</v>
      </c>
      <c r="E208">
        <f t="shared" si="14"/>
        <v>0</v>
      </c>
      <c r="F208" t="str">
        <f t="shared" si="15"/>
        <v>-</v>
      </c>
    </row>
    <row r="209" spans="1:6">
      <c r="A209" s="8">
        <v>43746.625</v>
      </c>
      <c r="B209" s="13">
        <f t="shared" si="12"/>
        <v>43746.625</v>
      </c>
      <c r="C209">
        <v>60</v>
      </c>
      <c r="D209">
        <f t="shared" si="13"/>
        <v>60</v>
      </c>
      <c r="E209">
        <f t="shared" si="14"/>
        <v>0</v>
      </c>
      <c r="F209" t="str">
        <f t="shared" si="15"/>
        <v>-</v>
      </c>
    </row>
    <row r="210" spans="1:6">
      <c r="A210" s="7">
        <v>43746.666666666664</v>
      </c>
      <c r="B210" s="13">
        <f t="shared" si="12"/>
        <v>43746.666666666664</v>
      </c>
      <c r="C210">
        <v>60</v>
      </c>
      <c r="D210">
        <f t="shared" si="13"/>
        <v>60</v>
      </c>
      <c r="E210">
        <f t="shared" si="14"/>
        <v>0</v>
      </c>
      <c r="F210" t="str">
        <f t="shared" si="15"/>
        <v>-</v>
      </c>
    </row>
    <row r="211" spans="1:6">
      <c r="A211" s="8">
        <v>43746.708333333336</v>
      </c>
      <c r="B211" s="13">
        <f t="shared" si="12"/>
        <v>43746.708333333336</v>
      </c>
      <c r="C211">
        <v>68</v>
      </c>
      <c r="D211">
        <f t="shared" si="13"/>
        <v>68</v>
      </c>
      <c r="E211">
        <f t="shared" si="14"/>
        <v>0</v>
      </c>
      <c r="F211" t="str">
        <f t="shared" si="15"/>
        <v>-</v>
      </c>
    </row>
    <row r="212" spans="1:6">
      <c r="A212" s="7">
        <v>43746.75</v>
      </c>
      <c r="B212" s="13">
        <f t="shared" si="12"/>
        <v>43746.75</v>
      </c>
      <c r="C212">
        <v>68</v>
      </c>
      <c r="D212">
        <f t="shared" si="13"/>
        <v>68</v>
      </c>
      <c r="E212">
        <f t="shared" si="14"/>
        <v>0</v>
      </c>
      <c r="F212" t="str">
        <f t="shared" si="15"/>
        <v>-</v>
      </c>
    </row>
    <row r="213" spans="1:6">
      <c r="A213" s="8">
        <v>43746.791666666664</v>
      </c>
      <c r="B213" s="13">
        <f t="shared" si="12"/>
        <v>43746.791666666664</v>
      </c>
      <c r="C213">
        <v>68</v>
      </c>
      <c r="D213">
        <f t="shared" si="13"/>
        <v>68</v>
      </c>
      <c r="E213">
        <f t="shared" si="14"/>
        <v>0</v>
      </c>
      <c r="F213" t="str">
        <f t="shared" si="15"/>
        <v>-</v>
      </c>
    </row>
    <row r="214" spans="1:6">
      <c r="A214" s="7">
        <v>43746.833333333336</v>
      </c>
      <c r="B214" s="13">
        <f t="shared" si="12"/>
        <v>43746.833333333336</v>
      </c>
      <c r="C214">
        <v>68</v>
      </c>
      <c r="D214">
        <f t="shared" si="13"/>
        <v>68</v>
      </c>
      <c r="E214">
        <f t="shared" si="14"/>
        <v>0</v>
      </c>
      <c r="F214" t="str">
        <f t="shared" si="15"/>
        <v>-</v>
      </c>
    </row>
    <row r="215" spans="1:6">
      <c r="A215" s="8">
        <v>43746.875</v>
      </c>
      <c r="B215" s="13">
        <f t="shared" si="12"/>
        <v>43746.875</v>
      </c>
      <c r="C215">
        <v>68</v>
      </c>
      <c r="D215">
        <f t="shared" si="13"/>
        <v>68</v>
      </c>
      <c r="E215">
        <f t="shared" si="14"/>
        <v>0</v>
      </c>
      <c r="F215" t="str">
        <f t="shared" si="15"/>
        <v>-</v>
      </c>
    </row>
    <row r="216" spans="1:6">
      <c r="A216" s="7">
        <v>43746.916666666664</v>
      </c>
      <c r="B216" s="13">
        <f t="shared" si="12"/>
        <v>43746.916666666664</v>
      </c>
      <c r="C216">
        <v>68</v>
      </c>
      <c r="D216">
        <f t="shared" si="13"/>
        <v>68</v>
      </c>
      <c r="E216">
        <f t="shared" si="14"/>
        <v>0</v>
      </c>
      <c r="F216" t="str">
        <f t="shared" si="15"/>
        <v>-</v>
      </c>
    </row>
    <row r="217" spans="1:6">
      <c r="A217" s="8">
        <v>43746.958333333336</v>
      </c>
      <c r="B217" s="13">
        <f t="shared" si="12"/>
        <v>43746.958333333336</v>
      </c>
      <c r="C217">
        <v>68</v>
      </c>
      <c r="D217">
        <f t="shared" si="13"/>
        <v>68</v>
      </c>
      <c r="E217">
        <f t="shared" si="14"/>
        <v>0</v>
      </c>
      <c r="F217" t="str">
        <f t="shared" si="15"/>
        <v>-</v>
      </c>
    </row>
    <row r="218" spans="1:6">
      <c r="A218" s="7">
        <v>43747</v>
      </c>
      <c r="B218" s="13">
        <f t="shared" si="12"/>
        <v>43747</v>
      </c>
      <c r="C218">
        <v>68</v>
      </c>
      <c r="D218">
        <f t="shared" si="13"/>
        <v>68</v>
      </c>
      <c r="E218">
        <f t="shared" si="14"/>
        <v>0</v>
      </c>
      <c r="F218">
        <f t="shared" si="15"/>
        <v>0</v>
      </c>
    </row>
    <row r="219" spans="1:6">
      <c r="A219" s="8">
        <v>43747.041666666664</v>
      </c>
      <c r="B219" s="13">
        <f t="shared" si="12"/>
        <v>43747.041666666664</v>
      </c>
      <c r="C219">
        <v>68</v>
      </c>
      <c r="D219">
        <f t="shared" si="13"/>
        <v>68</v>
      </c>
      <c r="E219">
        <f t="shared" si="14"/>
        <v>0</v>
      </c>
      <c r="F219" t="str">
        <f t="shared" si="15"/>
        <v>-</v>
      </c>
    </row>
    <row r="220" spans="1:6">
      <c r="A220" s="7">
        <v>43747.083333333336</v>
      </c>
      <c r="B220" s="13">
        <f t="shared" si="12"/>
        <v>43747.083333333336</v>
      </c>
      <c r="C220">
        <v>68</v>
      </c>
      <c r="D220">
        <f t="shared" si="13"/>
        <v>68</v>
      </c>
      <c r="E220">
        <f t="shared" si="14"/>
        <v>0</v>
      </c>
      <c r="F220" t="str">
        <f t="shared" si="15"/>
        <v>-</v>
      </c>
    </row>
    <row r="221" spans="1:6">
      <c r="A221" s="8">
        <v>43747.125</v>
      </c>
      <c r="B221" s="13">
        <f t="shared" si="12"/>
        <v>43747.125</v>
      </c>
      <c r="C221">
        <v>68</v>
      </c>
      <c r="D221">
        <f t="shared" si="13"/>
        <v>68</v>
      </c>
      <c r="E221">
        <f t="shared" si="14"/>
        <v>0</v>
      </c>
      <c r="F221" t="str">
        <f t="shared" si="15"/>
        <v>-</v>
      </c>
    </row>
    <row r="222" spans="1:6">
      <c r="A222" s="7">
        <v>43747.166666666664</v>
      </c>
      <c r="B222" s="13">
        <f t="shared" si="12"/>
        <v>43747.166666666664</v>
      </c>
      <c r="C222">
        <v>68</v>
      </c>
      <c r="D222">
        <f t="shared" si="13"/>
        <v>68</v>
      </c>
      <c r="E222">
        <f t="shared" si="14"/>
        <v>0</v>
      </c>
      <c r="F222" t="str">
        <f t="shared" si="15"/>
        <v>-</v>
      </c>
    </row>
    <row r="223" spans="1:6">
      <c r="A223" s="8">
        <v>43747.208333333336</v>
      </c>
      <c r="B223" s="13">
        <f t="shared" si="12"/>
        <v>43747.208333333336</v>
      </c>
      <c r="C223">
        <v>68</v>
      </c>
      <c r="D223">
        <f t="shared" si="13"/>
        <v>68</v>
      </c>
      <c r="E223">
        <f t="shared" si="14"/>
        <v>0</v>
      </c>
      <c r="F223" t="str">
        <f t="shared" si="15"/>
        <v>-</v>
      </c>
    </row>
    <row r="224" spans="1:6">
      <c r="A224" s="7">
        <v>43747.25</v>
      </c>
      <c r="B224" s="13">
        <f t="shared" si="12"/>
        <v>43747.25</v>
      </c>
      <c r="C224">
        <v>68</v>
      </c>
      <c r="D224">
        <f t="shared" si="13"/>
        <v>68</v>
      </c>
      <c r="E224">
        <f t="shared" si="14"/>
        <v>0</v>
      </c>
      <c r="F224" t="str">
        <f t="shared" si="15"/>
        <v>-</v>
      </c>
    </row>
    <row r="225" spans="1:6">
      <c r="A225" s="8">
        <v>43747.291666666664</v>
      </c>
      <c r="B225" s="13">
        <f t="shared" si="12"/>
        <v>43747.291666666664</v>
      </c>
      <c r="C225">
        <v>68</v>
      </c>
      <c r="D225">
        <f t="shared" si="13"/>
        <v>68</v>
      </c>
      <c r="E225">
        <f t="shared" si="14"/>
        <v>0</v>
      </c>
      <c r="F225" t="str">
        <f t="shared" si="15"/>
        <v>-</v>
      </c>
    </row>
    <row r="226" spans="1:6">
      <c r="A226" s="7">
        <v>43747.333333333336</v>
      </c>
      <c r="B226" s="13">
        <f t="shared" si="12"/>
        <v>43747.333333333336</v>
      </c>
      <c r="C226">
        <v>60</v>
      </c>
      <c r="D226">
        <f t="shared" si="13"/>
        <v>60</v>
      </c>
      <c r="E226">
        <f t="shared" si="14"/>
        <v>0</v>
      </c>
      <c r="F226" t="str">
        <f t="shared" si="15"/>
        <v>-</v>
      </c>
    </row>
    <row r="227" spans="1:6">
      <c r="A227" s="8">
        <v>43747.375</v>
      </c>
      <c r="B227" s="13">
        <f t="shared" si="12"/>
        <v>43747.375</v>
      </c>
      <c r="C227">
        <v>60</v>
      </c>
      <c r="D227">
        <f t="shared" si="13"/>
        <v>60</v>
      </c>
      <c r="E227">
        <f t="shared" si="14"/>
        <v>0</v>
      </c>
      <c r="F227" t="str">
        <f t="shared" si="15"/>
        <v>-</v>
      </c>
    </row>
    <row r="228" spans="1:6">
      <c r="A228" s="7">
        <v>43747.416666666664</v>
      </c>
      <c r="B228" s="13">
        <f t="shared" si="12"/>
        <v>43747.416666666664</v>
      </c>
      <c r="C228">
        <v>60</v>
      </c>
      <c r="D228">
        <f t="shared" si="13"/>
        <v>60</v>
      </c>
      <c r="E228">
        <f t="shared" si="14"/>
        <v>0</v>
      </c>
      <c r="F228" t="str">
        <f t="shared" si="15"/>
        <v>-</v>
      </c>
    </row>
    <row r="229" spans="1:6">
      <c r="A229" s="8">
        <v>43747.458333333336</v>
      </c>
      <c r="B229" s="13">
        <f t="shared" si="12"/>
        <v>43747.458333333336</v>
      </c>
      <c r="C229">
        <v>60</v>
      </c>
      <c r="D229">
        <f t="shared" si="13"/>
        <v>60</v>
      </c>
      <c r="E229">
        <f t="shared" si="14"/>
        <v>0</v>
      </c>
      <c r="F229" t="str">
        <f t="shared" si="15"/>
        <v>-</v>
      </c>
    </row>
    <row r="230" spans="1:6">
      <c r="A230" s="7">
        <v>43747.5</v>
      </c>
      <c r="B230" s="13">
        <f t="shared" si="12"/>
        <v>43747.5</v>
      </c>
      <c r="C230">
        <v>60</v>
      </c>
      <c r="D230">
        <f t="shared" si="13"/>
        <v>60</v>
      </c>
      <c r="E230">
        <f t="shared" si="14"/>
        <v>0</v>
      </c>
      <c r="F230" t="str">
        <f t="shared" si="15"/>
        <v>-</v>
      </c>
    </row>
    <row r="231" spans="1:6">
      <c r="A231" s="8">
        <v>43747.541666666664</v>
      </c>
      <c r="B231" s="13">
        <f t="shared" si="12"/>
        <v>43747.541666666664</v>
      </c>
      <c r="C231">
        <v>60</v>
      </c>
      <c r="D231">
        <f t="shared" si="13"/>
        <v>60</v>
      </c>
      <c r="E231">
        <f t="shared" si="14"/>
        <v>0</v>
      </c>
      <c r="F231" t="str">
        <f t="shared" si="15"/>
        <v>-</v>
      </c>
    </row>
    <row r="232" spans="1:6">
      <c r="A232" s="7">
        <v>43747.583333333336</v>
      </c>
      <c r="B232" s="13">
        <f t="shared" si="12"/>
        <v>43747.583333333336</v>
      </c>
      <c r="C232">
        <v>60</v>
      </c>
      <c r="D232">
        <f t="shared" si="13"/>
        <v>60</v>
      </c>
      <c r="E232">
        <f t="shared" si="14"/>
        <v>0</v>
      </c>
      <c r="F232" t="str">
        <f t="shared" si="15"/>
        <v>-</v>
      </c>
    </row>
    <row r="233" spans="1:6">
      <c r="A233" s="8">
        <v>43747.625</v>
      </c>
      <c r="B233" s="13">
        <f t="shared" si="12"/>
        <v>43747.625</v>
      </c>
      <c r="C233">
        <v>60</v>
      </c>
      <c r="D233">
        <f t="shared" si="13"/>
        <v>60</v>
      </c>
      <c r="E233">
        <f t="shared" si="14"/>
        <v>0</v>
      </c>
      <c r="F233" t="str">
        <f t="shared" si="15"/>
        <v>-</v>
      </c>
    </row>
    <row r="234" spans="1:6">
      <c r="A234" s="7">
        <v>43747.666666666664</v>
      </c>
      <c r="B234" s="13">
        <f t="shared" si="12"/>
        <v>43747.666666666664</v>
      </c>
      <c r="C234">
        <v>60</v>
      </c>
      <c r="D234">
        <f t="shared" si="13"/>
        <v>60</v>
      </c>
      <c r="E234">
        <f t="shared" si="14"/>
        <v>0</v>
      </c>
      <c r="F234" t="str">
        <f t="shared" si="15"/>
        <v>-</v>
      </c>
    </row>
    <row r="235" spans="1:6">
      <c r="A235" s="8">
        <v>43747.708333333336</v>
      </c>
      <c r="B235" s="13">
        <f t="shared" si="12"/>
        <v>43747.708333333336</v>
      </c>
      <c r="C235">
        <v>68</v>
      </c>
      <c r="D235">
        <f t="shared" si="13"/>
        <v>68</v>
      </c>
      <c r="E235">
        <f t="shared" si="14"/>
        <v>0</v>
      </c>
      <c r="F235" t="str">
        <f t="shared" si="15"/>
        <v>-</v>
      </c>
    </row>
    <row r="236" spans="1:6">
      <c r="A236" s="7">
        <v>43747.75</v>
      </c>
      <c r="B236" s="13">
        <f t="shared" si="12"/>
        <v>43747.75</v>
      </c>
      <c r="C236">
        <v>68</v>
      </c>
      <c r="D236">
        <f t="shared" si="13"/>
        <v>68</v>
      </c>
      <c r="E236">
        <f t="shared" si="14"/>
        <v>0</v>
      </c>
      <c r="F236" t="str">
        <f t="shared" si="15"/>
        <v>-</v>
      </c>
    </row>
    <row r="237" spans="1:6">
      <c r="A237" s="8">
        <v>43747.791666666664</v>
      </c>
      <c r="B237" s="13">
        <f t="shared" si="12"/>
        <v>43747.791666666664</v>
      </c>
      <c r="C237">
        <v>68</v>
      </c>
      <c r="D237">
        <f t="shared" si="13"/>
        <v>68</v>
      </c>
      <c r="E237">
        <f t="shared" si="14"/>
        <v>0</v>
      </c>
      <c r="F237" t="str">
        <f t="shared" si="15"/>
        <v>-</v>
      </c>
    </row>
    <row r="238" spans="1:6">
      <c r="A238" s="7">
        <v>43747.833333333336</v>
      </c>
      <c r="B238" s="13">
        <f t="shared" si="12"/>
        <v>43747.833333333336</v>
      </c>
      <c r="C238">
        <v>68</v>
      </c>
      <c r="D238">
        <f t="shared" si="13"/>
        <v>68</v>
      </c>
      <c r="E238">
        <f t="shared" si="14"/>
        <v>0</v>
      </c>
      <c r="F238" t="str">
        <f t="shared" si="15"/>
        <v>-</v>
      </c>
    </row>
    <row r="239" spans="1:6">
      <c r="A239" s="8">
        <v>43747.875</v>
      </c>
      <c r="B239" s="13">
        <f t="shared" si="12"/>
        <v>43747.875</v>
      </c>
      <c r="C239">
        <v>68</v>
      </c>
      <c r="D239">
        <f t="shared" si="13"/>
        <v>68</v>
      </c>
      <c r="E239">
        <f t="shared" si="14"/>
        <v>0</v>
      </c>
      <c r="F239" t="str">
        <f t="shared" si="15"/>
        <v>-</v>
      </c>
    </row>
    <row r="240" spans="1:6">
      <c r="A240" s="7">
        <v>43747.916666666664</v>
      </c>
      <c r="B240" s="13">
        <f t="shared" si="12"/>
        <v>43747.916666666664</v>
      </c>
      <c r="C240">
        <v>68</v>
      </c>
      <c r="D240">
        <f t="shared" si="13"/>
        <v>68</v>
      </c>
      <c r="E240">
        <f t="shared" si="14"/>
        <v>0</v>
      </c>
      <c r="F240" t="str">
        <f t="shared" si="15"/>
        <v>-</v>
      </c>
    </row>
    <row r="241" spans="1:6">
      <c r="A241" s="8">
        <v>43747.958333333336</v>
      </c>
      <c r="B241" s="13">
        <f t="shared" si="12"/>
        <v>43747.958333333336</v>
      </c>
      <c r="C241">
        <v>68</v>
      </c>
      <c r="D241">
        <f t="shared" si="13"/>
        <v>68</v>
      </c>
      <c r="E241">
        <f t="shared" si="14"/>
        <v>0</v>
      </c>
      <c r="F241" t="str">
        <f t="shared" si="15"/>
        <v>-</v>
      </c>
    </row>
    <row r="242" spans="1:6">
      <c r="A242" s="7">
        <v>43748</v>
      </c>
      <c r="B242" s="13">
        <f t="shared" si="12"/>
        <v>43748</v>
      </c>
      <c r="C242">
        <v>68</v>
      </c>
      <c r="D242">
        <f t="shared" si="13"/>
        <v>68</v>
      </c>
      <c r="E242">
        <f t="shared" si="14"/>
        <v>0</v>
      </c>
      <c r="F242">
        <f t="shared" si="15"/>
        <v>0</v>
      </c>
    </row>
    <row r="243" spans="1:6">
      <c r="A243" s="8">
        <v>43748.041666666664</v>
      </c>
      <c r="B243" s="13">
        <f t="shared" si="12"/>
        <v>43748.041666666664</v>
      </c>
      <c r="C243">
        <v>68</v>
      </c>
      <c r="D243">
        <f t="shared" si="13"/>
        <v>68</v>
      </c>
      <c r="E243">
        <f t="shared" si="14"/>
        <v>0</v>
      </c>
      <c r="F243" t="str">
        <f t="shared" si="15"/>
        <v>-</v>
      </c>
    </row>
    <row r="244" spans="1:6">
      <c r="A244" s="7">
        <v>43748.083333333336</v>
      </c>
      <c r="B244" s="13">
        <f t="shared" si="12"/>
        <v>43748.083333333336</v>
      </c>
      <c r="C244">
        <v>68</v>
      </c>
      <c r="D244">
        <f t="shared" si="13"/>
        <v>68</v>
      </c>
      <c r="E244">
        <f t="shared" si="14"/>
        <v>0</v>
      </c>
      <c r="F244" t="str">
        <f t="shared" si="15"/>
        <v>-</v>
      </c>
    </row>
    <row r="245" spans="1:6">
      <c r="A245" s="8">
        <v>43748.125</v>
      </c>
      <c r="B245" s="13">
        <f t="shared" si="12"/>
        <v>43748.125</v>
      </c>
      <c r="C245">
        <v>68</v>
      </c>
      <c r="D245">
        <f t="shared" si="13"/>
        <v>68</v>
      </c>
      <c r="E245">
        <f t="shared" si="14"/>
        <v>0</v>
      </c>
      <c r="F245" t="str">
        <f t="shared" si="15"/>
        <v>-</v>
      </c>
    </row>
    <row r="246" spans="1:6">
      <c r="A246" s="7">
        <v>43748.166666666664</v>
      </c>
      <c r="B246" s="13">
        <f t="shared" si="12"/>
        <v>43748.166666666664</v>
      </c>
      <c r="C246">
        <v>68</v>
      </c>
      <c r="D246">
        <f t="shared" si="13"/>
        <v>68</v>
      </c>
      <c r="E246">
        <f t="shared" si="14"/>
        <v>0</v>
      </c>
      <c r="F246" t="str">
        <f t="shared" si="15"/>
        <v>-</v>
      </c>
    </row>
    <row r="247" spans="1:6">
      <c r="A247" s="8">
        <v>43748.208333333336</v>
      </c>
      <c r="B247" s="13">
        <f t="shared" si="12"/>
        <v>43748.208333333336</v>
      </c>
      <c r="C247">
        <v>68</v>
      </c>
      <c r="D247">
        <f t="shared" si="13"/>
        <v>68</v>
      </c>
      <c r="E247">
        <f t="shared" si="14"/>
        <v>0</v>
      </c>
      <c r="F247" t="str">
        <f t="shared" si="15"/>
        <v>-</v>
      </c>
    </row>
    <row r="248" spans="1:6">
      <c r="A248" s="7">
        <v>43748.25</v>
      </c>
      <c r="B248" s="13">
        <f t="shared" si="12"/>
        <v>43748.25</v>
      </c>
      <c r="C248">
        <v>68</v>
      </c>
      <c r="D248">
        <f t="shared" si="13"/>
        <v>68</v>
      </c>
      <c r="E248">
        <f t="shared" si="14"/>
        <v>0</v>
      </c>
      <c r="F248" t="str">
        <f t="shared" si="15"/>
        <v>-</v>
      </c>
    </row>
    <row r="249" spans="1:6">
      <c r="A249" s="8">
        <v>43748.291666666664</v>
      </c>
      <c r="B249" s="13">
        <f t="shared" si="12"/>
        <v>43748.291666666664</v>
      </c>
      <c r="C249">
        <v>68</v>
      </c>
      <c r="D249">
        <f t="shared" si="13"/>
        <v>68</v>
      </c>
      <c r="E249">
        <f t="shared" si="14"/>
        <v>0</v>
      </c>
      <c r="F249" t="str">
        <f t="shared" si="15"/>
        <v>-</v>
      </c>
    </row>
    <row r="250" spans="1:6">
      <c r="A250" s="7">
        <v>43748.333333333336</v>
      </c>
      <c r="B250" s="13">
        <f t="shared" si="12"/>
        <v>43748.333333333336</v>
      </c>
      <c r="C250">
        <v>60</v>
      </c>
      <c r="D250">
        <f t="shared" si="13"/>
        <v>60</v>
      </c>
      <c r="E250">
        <f t="shared" si="14"/>
        <v>0</v>
      </c>
      <c r="F250" t="str">
        <f t="shared" si="15"/>
        <v>-</v>
      </c>
    </row>
    <row r="251" spans="1:6">
      <c r="A251" s="8">
        <v>43748.375</v>
      </c>
      <c r="B251" s="13">
        <f t="shared" si="12"/>
        <v>43748.375</v>
      </c>
      <c r="C251">
        <v>60</v>
      </c>
      <c r="D251">
        <f t="shared" si="13"/>
        <v>60</v>
      </c>
      <c r="E251">
        <f t="shared" si="14"/>
        <v>0</v>
      </c>
      <c r="F251" t="str">
        <f t="shared" si="15"/>
        <v>-</v>
      </c>
    </row>
    <row r="252" spans="1:6">
      <c r="A252" s="7">
        <v>43748.416666666664</v>
      </c>
      <c r="B252" s="13">
        <f t="shared" si="12"/>
        <v>43748.416666666664</v>
      </c>
      <c r="C252">
        <v>60</v>
      </c>
      <c r="D252">
        <f t="shared" si="13"/>
        <v>60</v>
      </c>
      <c r="E252">
        <f t="shared" si="14"/>
        <v>0</v>
      </c>
      <c r="F252" t="str">
        <f t="shared" si="15"/>
        <v>-</v>
      </c>
    </row>
    <row r="253" spans="1:6">
      <c r="A253" s="8">
        <v>43748.458333333336</v>
      </c>
      <c r="B253" s="13">
        <f t="shared" si="12"/>
        <v>43748.458333333336</v>
      </c>
      <c r="C253">
        <v>60</v>
      </c>
      <c r="D253">
        <f t="shared" si="13"/>
        <v>60</v>
      </c>
      <c r="E253">
        <f t="shared" si="14"/>
        <v>0</v>
      </c>
      <c r="F253" t="str">
        <f t="shared" si="15"/>
        <v>-</v>
      </c>
    </row>
    <row r="254" spans="1:6">
      <c r="A254" s="7">
        <v>43748.5</v>
      </c>
      <c r="B254" s="13">
        <f t="shared" si="12"/>
        <v>43748.5</v>
      </c>
      <c r="C254">
        <v>60</v>
      </c>
      <c r="D254">
        <f t="shared" si="13"/>
        <v>60</v>
      </c>
      <c r="E254">
        <f t="shared" si="14"/>
        <v>0</v>
      </c>
      <c r="F254" t="str">
        <f t="shared" si="15"/>
        <v>-</v>
      </c>
    </row>
    <row r="255" spans="1:6">
      <c r="A255" s="8">
        <v>43748.541666666664</v>
      </c>
      <c r="B255" s="13">
        <f t="shared" si="12"/>
        <v>43748.541666666664</v>
      </c>
      <c r="C255">
        <v>60</v>
      </c>
      <c r="D255">
        <f t="shared" si="13"/>
        <v>60</v>
      </c>
      <c r="E255">
        <f t="shared" si="14"/>
        <v>0</v>
      </c>
      <c r="F255" t="str">
        <f t="shared" si="15"/>
        <v>-</v>
      </c>
    </row>
    <row r="256" spans="1:6">
      <c r="A256" s="7">
        <v>43748.583333333336</v>
      </c>
      <c r="B256" s="13">
        <f t="shared" si="12"/>
        <v>43748.583333333336</v>
      </c>
      <c r="C256">
        <v>60</v>
      </c>
      <c r="D256">
        <f t="shared" si="13"/>
        <v>60</v>
      </c>
      <c r="E256">
        <f t="shared" si="14"/>
        <v>0</v>
      </c>
      <c r="F256" t="str">
        <f t="shared" si="15"/>
        <v>-</v>
      </c>
    </row>
    <row r="257" spans="1:6">
      <c r="A257" s="8">
        <v>43748.625</v>
      </c>
      <c r="B257" s="13">
        <f t="shared" si="12"/>
        <v>43748.625</v>
      </c>
      <c r="C257">
        <v>60</v>
      </c>
      <c r="D257">
        <f t="shared" si="13"/>
        <v>60</v>
      </c>
      <c r="E257">
        <f t="shared" si="14"/>
        <v>0</v>
      </c>
      <c r="F257" t="str">
        <f t="shared" si="15"/>
        <v>-</v>
      </c>
    </row>
    <row r="258" spans="1:6">
      <c r="A258" s="7">
        <v>43748.666666666664</v>
      </c>
      <c r="B258" s="13">
        <f t="shared" si="12"/>
        <v>43748.666666666664</v>
      </c>
      <c r="C258">
        <v>60</v>
      </c>
      <c r="D258">
        <f t="shared" si="13"/>
        <v>60</v>
      </c>
      <c r="E258">
        <f t="shared" si="14"/>
        <v>0</v>
      </c>
      <c r="F258" t="str">
        <f t="shared" si="15"/>
        <v>-</v>
      </c>
    </row>
    <row r="259" spans="1:6">
      <c r="A259" s="8">
        <v>43748.708333333336</v>
      </c>
      <c r="B259" s="13">
        <f t="shared" ref="B259:B322" si="16">A259</f>
        <v>43748.708333333336</v>
      </c>
      <c r="C259">
        <v>68</v>
      </c>
      <c r="D259">
        <f t="shared" ref="D259:D322" si="17">C259</f>
        <v>68</v>
      </c>
      <c r="E259">
        <f t="shared" ref="E259:E322" si="18">D259-C259</f>
        <v>0</v>
      </c>
      <c r="F259" t="str">
        <f t="shared" ref="F259:F322" si="19">IF(HOUR(A259)=0,COUNTIF(E259:E282, "&gt;0"),"-")</f>
        <v>-</v>
      </c>
    </row>
    <row r="260" spans="1:6">
      <c r="A260" s="7">
        <v>43748.75</v>
      </c>
      <c r="B260" s="13">
        <f t="shared" si="16"/>
        <v>43748.75</v>
      </c>
      <c r="C260">
        <v>68</v>
      </c>
      <c r="D260">
        <f t="shared" si="17"/>
        <v>68</v>
      </c>
      <c r="E260">
        <f t="shared" si="18"/>
        <v>0</v>
      </c>
      <c r="F260" t="str">
        <f t="shared" si="19"/>
        <v>-</v>
      </c>
    </row>
    <row r="261" spans="1:6">
      <c r="A261" s="8">
        <v>43748.791666666664</v>
      </c>
      <c r="B261" s="13">
        <f t="shared" si="16"/>
        <v>43748.791666666664</v>
      </c>
      <c r="C261">
        <v>68</v>
      </c>
      <c r="D261">
        <f t="shared" si="17"/>
        <v>68</v>
      </c>
      <c r="E261">
        <f t="shared" si="18"/>
        <v>0</v>
      </c>
      <c r="F261" t="str">
        <f t="shared" si="19"/>
        <v>-</v>
      </c>
    </row>
    <row r="262" spans="1:6">
      <c r="A262" s="7">
        <v>43748.833333333336</v>
      </c>
      <c r="B262" s="13">
        <f t="shared" si="16"/>
        <v>43748.833333333336</v>
      </c>
      <c r="C262">
        <v>68</v>
      </c>
      <c r="D262">
        <f t="shared" si="17"/>
        <v>68</v>
      </c>
      <c r="E262">
        <f t="shared" si="18"/>
        <v>0</v>
      </c>
      <c r="F262" t="str">
        <f t="shared" si="19"/>
        <v>-</v>
      </c>
    </row>
    <row r="263" spans="1:6">
      <c r="A263" s="8">
        <v>43748.875</v>
      </c>
      <c r="B263" s="13">
        <f t="shared" si="16"/>
        <v>43748.875</v>
      </c>
      <c r="C263">
        <v>68</v>
      </c>
      <c r="D263">
        <f t="shared" si="17"/>
        <v>68</v>
      </c>
      <c r="E263">
        <f t="shared" si="18"/>
        <v>0</v>
      </c>
      <c r="F263" t="str">
        <f t="shared" si="19"/>
        <v>-</v>
      </c>
    </row>
    <row r="264" spans="1:6">
      <c r="A264" s="7">
        <v>43748.916666666664</v>
      </c>
      <c r="B264" s="13">
        <f t="shared" si="16"/>
        <v>43748.916666666664</v>
      </c>
      <c r="C264">
        <v>68</v>
      </c>
      <c r="D264">
        <f t="shared" si="17"/>
        <v>68</v>
      </c>
      <c r="E264">
        <f t="shared" si="18"/>
        <v>0</v>
      </c>
      <c r="F264" t="str">
        <f t="shared" si="19"/>
        <v>-</v>
      </c>
    </row>
    <row r="265" spans="1:6">
      <c r="A265" s="8">
        <v>43748.958333333336</v>
      </c>
      <c r="B265" s="13">
        <f t="shared" si="16"/>
        <v>43748.958333333336</v>
      </c>
      <c r="C265">
        <v>68</v>
      </c>
      <c r="D265">
        <f t="shared" si="17"/>
        <v>68</v>
      </c>
      <c r="E265">
        <f t="shared" si="18"/>
        <v>0</v>
      </c>
      <c r="F265" t="str">
        <f t="shared" si="19"/>
        <v>-</v>
      </c>
    </row>
    <row r="266" spans="1:6">
      <c r="A266" s="7">
        <v>43749</v>
      </c>
      <c r="B266" s="13">
        <f t="shared" si="16"/>
        <v>43749</v>
      </c>
      <c r="C266">
        <v>68</v>
      </c>
      <c r="D266">
        <f t="shared" si="17"/>
        <v>68</v>
      </c>
      <c r="E266">
        <f t="shared" si="18"/>
        <v>0</v>
      </c>
      <c r="F266">
        <f t="shared" si="19"/>
        <v>0</v>
      </c>
    </row>
    <row r="267" spans="1:6">
      <c r="A267" s="8">
        <v>43749.041666666664</v>
      </c>
      <c r="B267" s="13">
        <f t="shared" si="16"/>
        <v>43749.041666666664</v>
      </c>
      <c r="C267">
        <v>68</v>
      </c>
      <c r="D267">
        <f t="shared" si="17"/>
        <v>68</v>
      </c>
      <c r="E267">
        <f t="shared" si="18"/>
        <v>0</v>
      </c>
      <c r="F267" t="str">
        <f t="shared" si="19"/>
        <v>-</v>
      </c>
    </row>
    <row r="268" spans="1:6">
      <c r="A268" s="7">
        <v>43749.083333333336</v>
      </c>
      <c r="B268" s="13">
        <f t="shared" si="16"/>
        <v>43749.083333333336</v>
      </c>
      <c r="C268">
        <v>68</v>
      </c>
      <c r="D268">
        <f t="shared" si="17"/>
        <v>68</v>
      </c>
      <c r="E268">
        <f t="shared" si="18"/>
        <v>0</v>
      </c>
      <c r="F268" t="str">
        <f t="shared" si="19"/>
        <v>-</v>
      </c>
    </row>
    <row r="269" spans="1:6">
      <c r="A269" s="8">
        <v>43749.125</v>
      </c>
      <c r="B269" s="13">
        <f t="shared" si="16"/>
        <v>43749.125</v>
      </c>
      <c r="C269">
        <v>68</v>
      </c>
      <c r="D269">
        <f t="shared" si="17"/>
        <v>68</v>
      </c>
      <c r="E269">
        <f t="shared" si="18"/>
        <v>0</v>
      </c>
      <c r="F269" t="str">
        <f t="shared" si="19"/>
        <v>-</v>
      </c>
    </row>
    <row r="270" spans="1:6">
      <c r="A270" s="7">
        <v>43749.166666666664</v>
      </c>
      <c r="B270" s="13">
        <f t="shared" si="16"/>
        <v>43749.166666666664</v>
      </c>
      <c r="C270">
        <v>68</v>
      </c>
      <c r="D270">
        <f t="shared" si="17"/>
        <v>68</v>
      </c>
      <c r="E270">
        <f t="shared" si="18"/>
        <v>0</v>
      </c>
      <c r="F270" t="str">
        <f t="shared" si="19"/>
        <v>-</v>
      </c>
    </row>
    <row r="271" spans="1:6">
      <c r="A271" s="8">
        <v>43749.208333333336</v>
      </c>
      <c r="B271" s="13">
        <f t="shared" si="16"/>
        <v>43749.208333333336</v>
      </c>
      <c r="C271">
        <v>68</v>
      </c>
      <c r="D271">
        <f t="shared" si="17"/>
        <v>68</v>
      </c>
      <c r="E271">
        <f t="shared" si="18"/>
        <v>0</v>
      </c>
      <c r="F271" t="str">
        <f t="shared" si="19"/>
        <v>-</v>
      </c>
    </row>
    <row r="272" spans="1:6">
      <c r="A272" s="7">
        <v>43749.25</v>
      </c>
      <c r="B272" s="13">
        <f t="shared" si="16"/>
        <v>43749.25</v>
      </c>
      <c r="C272">
        <v>68</v>
      </c>
      <c r="D272">
        <f t="shared" si="17"/>
        <v>68</v>
      </c>
      <c r="E272">
        <f t="shared" si="18"/>
        <v>0</v>
      </c>
      <c r="F272" t="str">
        <f t="shared" si="19"/>
        <v>-</v>
      </c>
    </row>
    <row r="273" spans="1:6">
      <c r="A273" s="8">
        <v>43749.291666666664</v>
      </c>
      <c r="B273" s="13">
        <f t="shared" si="16"/>
        <v>43749.291666666664</v>
      </c>
      <c r="C273">
        <v>68</v>
      </c>
      <c r="D273">
        <f t="shared" si="17"/>
        <v>68</v>
      </c>
      <c r="E273">
        <f t="shared" si="18"/>
        <v>0</v>
      </c>
      <c r="F273" t="str">
        <f t="shared" si="19"/>
        <v>-</v>
      </c>
    </row>
    <row r="274" spans="1:6">
      <c r="A274" s="7">
        <v>43749.333333333336</v>
      </c>
      <c r="B274" s="13">
        <f t="shared" si="16"/>
        <v>43749.333333333336</v>
      </c>
      <c r="C274">
        <v>60</v>
      </c>
      <c r="D274">
        <f t="shared" si="17"/>
        <v>60</v>
      </c>
      <c r="E274">
        <f t="shared" si="18"/>
        <v>0</v>
      </c>
      <c r="F274" t="str">
        <f t="shared" si="19"/>
        <v>-</v>
      </c>
    </row>
    <row r="275" spans="1:6">
      <c r="A275" s="8">
        <v>43749.375</v>
      </c>
      <c r="B275" s="13">
        <f t="shared" si="16"/>
        <v>43749.375</v>
      </c>
      <c r="C275">
        <v>60</v>
      </c>
      <c r="D275">
        <f t="shared" si="17"/>
        <v>60</v>
      </c>
      <c r="E275">
        <f t="shared" si="18"/>
        <v>0</v>
      </c>
      <c r="F275" t="str">
        <f t="shared" si="19"/>
        <v>-</v>
      </c>
    </row>
    <row r="276" spans="1:6">
      <c r="A276" s="7">
        <v>43749.416666666664</v>
      </c>
      <c r="B276" s="13">
        <f t="shared" si="16"/>
        <v>43749.416666666664</v>
      </c>
      <c r="C276">
        <v>60</v>
      </c>
      <c r="D276">
        <f t="shared" si="17"/>
        <v>60</v>
      </c>
      <c r="E276">
        <f t="shared" si="18"/>
        <v>0</v>
      </c>
      <c r="F276" t="str">
        <f t="shared" si="19"/>
        <v>-</v>
      </c>
    </row>
    <row r="277" spans="1:6">
      <c r="A277" s="8">
        <v>43749.458333333336</v>
      </c>
      <c r="B277" s="13">
        <f t="shared" si="16"/>
        <v>43749.458333333336</v>
      </c>
      <c r="C277">
        <v>60</v>
      </c>
      <c r="D277">
        <f t="shared" si="17"/>
        <v>60</v>
      </c>
      <c r="E277">
        <f t="shared" si="18"/>
        <v>0</v>
      </c>
      <c r="F277" t="str">
        <f t="shared" si="19"/>
        <v>-</v>
      </c>
    </row>
    <row r="278" spans="1:6">
      <c r="A278" s="7">
        <v>43749.5</v>
      </c>
      <c r="B278" s="13">
        <f t="shared" si="16"/>
        <v>43749.5</v>
      </c>
      <c r="C278">
        <v>60</v>
      </c>
      <c r="D278">
        <f t="shared" si="17"/>
        <v>60</v>
      </c>
      <c r="E278">
        <f t="shared" si="18"/>
        <v>0</v>
      </c>
      <c r="F278" t="str">
        <f t="shared" si="19"/>
        <v>-</v>
      </c>
    </row>
    <row r="279" spans="1:6">
      <c r="A279" s="8">
        <v>43749.541666666664</v>
      </c>
      <c r="B279" s="13">
        <f t="shared" si="16"/>
        <v>43749.541666666664</v>
      </c>
      <c r="C279">
        <v>60</v>
      </c>
      <c r="D279">
        <f t="shared" si="17"/>
        <v>60</v>
      </c>
      <c r="E279">
        <f t="shared" si="18"/>
        <v>0</v>
      </c>
      <c r="F279" t="str">
        <f t="shared" si="19"/>
        <v>-</v>
      </c>
    </row>
    <row r="280" spans="1:6">
      <c r="A280" s="7">
        <v>43749.583333333336</v>
      </c>
      <c r="B280" s="13">
        <f t="shared" si="16"/>
        <v>43749.583333333336</v>
      </c>
      <c r="C280">
        <v>60</v>
      </c>
      <c r="D280">
        <f t="shared" si="17"/>
        <v>60</v>
      </c>
      <c r="E280">
        <f t="shared" si="18"/>
        <v>0</v>
      </c>
      <c r="F280" t="str">
        <f t="shared" si="19"/>
        <v>-</v>
      </c>
    </row>
    <row r="281" spans="1:6">
      <c r="A281" s="8">
        <v>43749.625</v>
      </c>
      <c r="B281" s="13">
        <f t="shared" si="16"/>
        <v>43749.625</v>
      </c>
      <c r="C281">
        <v>60</v>
      </c>
      <c r="D281">
        <f t="shared" si="17"/>
        <v>60</v>
      </c>
      <c r="E281">
        <f t="shared" si="18"/>
        <v>0</v>
      </c>
      <c r="F281" t="str">
        <f t="shared" si="19"/>
        <v>-</v>
      </c>
    </row>
    <row r="282" spans="1:6">
      <c r="A282" s="7">
        <v>43749.666666666664</v>
      </c>
      <c r="B282" s="13">
        <f t="shared" si="16"/>
        <v>43749.666666666664</v>
      </c>
      <c r="C282">
        <v>60</v>
      </c>
      <c r="D282">
        <f t="shared" si="17"/>
        <v>60</v>
      </c>
      <c r="E282">
        <f t="shared" si="18"/>
        <v>0</v>
      </c>
      <c r="F282" t="str">
        <f t="shared" si="19"/>
        <v>-</v>
      </c>
    </row>
    <row r="283" spans="1:6">
      <c r="A283" s="8">
        <v>43749.708333333336</v>
      </c>
      <c r="B283" s="13">
        <f t="shared" si="16"/>
        <v>43749.708333333336</v>
      </c>
      <c r="C283">
        <v>68</v>
      </c>
      <c r="D283">
        <f t="shared" si="17"/>
        <v>68</v>
      </c>
      <c r="E283">
        <f t="shared" si="18"/>
        <v>0</v>
      </c>
      <c r="F283" t="str">
        <f t="shared" si="19"/>
        <v>-</v>
      </c>
    </row>
    <row r="284" spans="1:6">
      <c r="A284" s="7">
        <v>43749.75</v>
      </c>
      <c r="B284" s="13">
        <f t="shared" si="16"/>
        <v>43749.75</v>
      </c>
      <c r="C284">
        <v>68</v>
      </c>
      <c r="D284">
        <f t="shared" si="17"/>
        <v>68</v>
      </c>
      <c r="E284">
        <f t="shared" si="18"/>
        <v>0</v>
      </c>
      <c r="F284" t="str">
        <f t="shared" si="19"/>
        <v>-</v>
      </c>
    </row>
    <row r="285" spans="1:6">
      <c r="A285" s="8">
        <v>43749.791666666664</v>
      </c>
      <c r="B285" s="13">
        <f t="shared" si="16"/>
        <v>43749.791666666664</v>
      </c>
      <c r="C285">
        <v>68</v>
      </c>
      <c r="D285">
        <f t="shared" si="17"/>
        <v>68</v>
      </c>
      <c r="E285">
        <f t="shared" si="18"/>
        <v>0</v>
      </c>
      <c r="F285" t="str">
        <f t="shared" si="19"/>
        <v>-</v>
      </c>
    </row>
    <row r="286" spans="1:6">
      <c r="A286" s="7">
        <v>43749.833333333336</v>
      </c>
      <c r="B286" s="13">
        <f t="shared" si="16"/>
        <v>43749.833333333336</v>
      </c>
      <c r="C286">
        <v>68</v>
      </c>
      <c r="D286">
        <f t="shared" si="17"/>
        <v>68</v>
      </c>
      <c r="E286">
        <f t="shared" si="18"/>
        <v>0</v>
      </c>
      <c r="F286" t="str">
        <f t="shared" si="19"/>
        <v>-</v>
      </c>
    </row>
    <row r="287" spans="1:6">
      <c r="A287" s="8">
        <v>43749.875</v>
      </c>
      <c r="B287" s="13">
        <f t="shared" si="16"/>
        <v>43749.875</v>
      </c>
      <c r="C287">
        <v>68</v>
      </c>
      <c r="D287">
        <f t="shared" si="17"/>
        <v>68</v>
      </c>
      <c r="E287">
        <f t="shared" si="18"/>
        <v>0</v>
      </c>
      <c r="F287" t="str">
        <f t="shared" si="19"/>
        <v>-</v>
      </c>
    </row>
    <row r="288" spans="1:6">
      <c r="A288" s="7">
        <v>43749.916666666664</v>
      </c>
      <c r="B288" s="13">
        <f t="shared" si="16"/>
        <v>43749.916666666664</v>
      </c>
      <c r="C288">
        <v>68</v>
      </c>
      <c r="D288">
        <f t="shared" si="17"/>
        <v>68</v>
      </c>
      <c r="E288">
        <f t="shared" si="18"/>
        <v>0</v>
      </c>
      <c r="F288" t="str">
        <f t="shared" si="19"/>
        <v>-</v>
      </c>
    </row>
    <row r="289" spans="1:6">
      <c r="A289" s="8">
        <v>43749.958333333336</v>
      </c>
      <c r="B289" s="13">
        <f t="shared" si="16"/>
        <v>43749.958333333336</v>
      </c>
      <c r="C289">
        <v>68</v>
      </c>
      <c r="D289">
        <f t="shared" si="17"/>
        <v>68</v>
      </c>
      <c r="E289">
        <f t="shared" si="18"/>
        <v>0</v>
      </c>
      <c r="F289" t="str">
        <f t="shared" si="19"/>
        <v>-</v>
      </c>
    </row>
    <row r="290" spans="1:6">
      <c r="A290" s="7">
        <v>43750</v>
      </c>
      <c r="B290" s="13">
        <f t="shared" si="16"/>
        <v>43750</v>
      </c>
      <c r="C290">
        <v>68</v>
      </c>
      <c r="D290">
        <f t="shared" si="17"/>
        <v>68</v>
      </c>
      <c r="E290">
        <f t="shared" si="18"/>
        <v>0</v>
      </c>
      <c r="F290">
        <f t="shared" si="19"/>
        <v>0</v>
      </c>
    </row>
    <row r="291" spans="1:6">
      <c r="A291" s="8">
        <v>43750.041666666664</v>
      </c>
      <c r="B291" s="13">
        <f t="shared" si="16"/>
        <v>43750.041666666664</v>
      </c>
      <c r="C291">
        <v>68</v>
      </c>
      <c r="D291">
        <f t="shared" si="17"/>
        <v>68</v>
      </c>
      <c r="E291">
        <f t="shared" si="18"/>
        <v>0</v>
      </c>
      <c r="F291" t="str">
        <f t="shared" si="19"/>
        <v>-</v>
      </c>
    </row>
    <row r="292" spans="1:6">
      <c r="A292" s="7">
        <v>43750.083333333336</v>
      </c>
      <c r="B292" s="13">
        <f t="shared" si="16"/>
        <v>43750.083333333336</v>
      </c>
      <c r="C292">
        <v>68</v>
      </c>
      <c r="D292">
        <f t="shared" si="17"/>
        <v>68</v>
      </c>
      <c r="E292">
        <f t="shared" si="18"/>
        <v>0</v>
      </c>
      <c r="F292" t="str">
        <f t="shared" si="19"/>
        <v>-</v>
      </c>
    </row>
    <row r="293" spans="1:6">
      <c r="A293" s="8">
        <v>43750.125</v>
      </c>
      <c r="B293" s="13">
        <f t="shared" si="16"/>
        <v>43750.125</v>
      </c>
      <c r="C293">
        <v>68</v>
      </c>
      <c r="D293">
        <f t="shared" si="17"/>
        <v>68</v>
      </c>
      <c r="E293">
        <f t="shared" si="18"/>
        <v>0</v>
      </c>
      <c r="F293" t="str">
        <f t="shared" si="19"/>
        <v>-</v>
      </c>
    </row>
    <row r="294" spans="1:6">
      <c r="A294" s="7">
        <v>43750.166666666664</v>
      </c>
      <c r="B294" s="13">
        <f t="shared" si="16"/>
        <v>43750.166666666664</v>
      </c>
      <c r="C294">
        <v>68</v>
      </c>
      <c r="D294">
        <f t="shared" si="17"/>
        <v>68</v>
      </c>
      <c r="E294">
        <f t="shared" si="18"/>
        <v>0</v>
      </c>
      <c r="F294" t="str">
        <f t="shared" si="19"/>
        <v>-</v>
      </c>
    </row>
    <row r="295" spans="1:6">
      <c r="A295" s="8">
        <v>43750.208333333336</v>
      </c>
      <c r="B295" s="13">
        <f t="shared" si="16"/>
        <v>43750.208333333336</v>
      </c>
      <c r="C295">
        <v>68</v>
      </c>
      <c r="D295">
        <f t="shared" si="17"/>
        <v>68</v>
      </c>
      <c r="E295">
        <f t="shared" si="18"/>
        <v>0</v>
      </c>
      <c r="F295" t="str">
        <f t="shared" si="19"/>
        <v>-</v>
      </c>
    </row>
    <row r="296" spans="1:6">
      <c r="A296" s="7">
        <v>43750.25</v>
      </c>
      <c r="B296" s="13">
        <f t="shared" si="16"/>
        <v>43750.25</v>
      </c>
      <c r="C296">
        <v>68</v>
      </c>
      <c r="D296">
        <f t="shared" si="17"/>
        <v>68</v>
      </c>
      <c r="E296">
        <f t="shared" si="18"/>
        <v>0</v>
      </c>
      <c r="F296" t="str">
        <f t="shared" si="19"/>
        <v>-</v>
      </c>
    </row>
    <row r="297" spans="1:6">
      <c r="A297" s="8">
        <v>43750.291666666664</v>
      </c>
      <c r="B297" s="13">
        <f t="shared" si="16"/>
        <v>43750.291666666664</v>
      </c>
      <c r="C297">
        <v>68</v>
      </c>
      <c r="D297">
        <f t="shared" si="17"/>
        <v>68</v>
      </c>
      <c r="E297">
        <f t="shared" si="18"/>
        <v>0</v>
      </c>
      <c r="F297" t="str">
        <f t="shared" si="19"/>
        <v>-</v>
      </c>
    </row>
    <row r="298" spans="1:6">
      <c r="A298" s="7">
        <v>43750.333333333336</v>
      </c>
      <c r="B298" s="13">
        <f t="shared" si="16"/>
        <v>43750.333333333336</v>
      </c>
      <c r="C298">
        <v>68</v>
      </c>
      <c r="D298">
        <f t="shared" si="17"/>
        <v>68</v>
      </c>
      <c r="E298">
        <f t="shared" si="18"/>
        <v>0</v>
      </c>
      <c r="F298" t="str">
        <f t="shared" si="19"/>
        <v>-</v>
      </c>
    </row>
    <row r="299" spans="1:6">
      <c r="A299" s="8">
        <v>43750.375</v>
      </c>
      <c r="B299" s="13">
        <f t="shared" si="16"/>
        <v>43750.375</v>
      </c>
      <c r="C299">
        <v>68</v>
      </c>
      <c r="D299">
        <f t="shared" si="17"/>
        <v>68</v>
      </c>
      <c r="E299">
        <f t="shared" si="18"/>
        <v>0</v>
      </c>
      <c r="F299" t="str">
        <f t="shared" si="19"/>
        <v>-</v>
      </c>
    </row>
    <row r="300" spans="1:6">
      <c r="A300" s="7">
        <v>43750.416666666664</v>
      </c>
      <c r="B300" s="13">
        <f t="shared" si="16"/>
        <v>43750.416666666664</v>
      </c>
      <c r="C300">
        <v>68</v>
      </c>
      <c r="D300">
        <f t="shared" si="17"/>
        <v>68</v>
      </c>
      <c r="E300">
        <f t="shared" si="18"/>
        <v>0</v>
      </c>
      <c r="F300" t="str">
        <f t="shared" si="19"/>
        <v>-</v>
      </c>
    </row>
    <row r="301" spans="1:6">
      <c r="A301" s="8">
        <v>43750.458333333336</v>
      </c>
      <c r="B301" s="13">
        <f t="shared" si="16"/>
        <v>43750.458333333336</v>
      </c>
      <c r="C301">
        <v>68</v>
      </c>
      <c r="D301">
        <f t="shared" si="17"/>
        <v>68</v>
      </c>
      <c r="E301">
        <f t="shared" si="18"/>
        <v>0</v>
      </c>
      <c r="F301" t="str">
        <f t="shared" si="19"/>
        <v>-</v>
      </c>
    </row>
    <row r="302" spans="1:6">
      <c r="A302" s="7">
        <v>43750.5</v>
      </c>
      <c r="B302" s="13">
        <f t="shared" si="16"/>
        <v>43750.5</v>
      </c>
      <c r="C302">
        <v>68</v>
      </c>
      <c r="D302">
        <f t="shared" si="17"/>
        <v>68</v>
      </c>
      <c r="E302">
        <f t="shared" si="18"/>
        <v>0</v>
      </c>
      <c r="F302" t="str">
        <f t="shared" si="19"/>
        <v>-</v>
      </c>
    </row>
    <row r="303" spans="1:6">
      <c r="A303" s="8">
        <v>43750.541666666664</v>
      </c>
      <c r="B303" s="13">
        <f t="shared" si="16"/>
        <v>43750.541666666664</v>
      </c>
      <c r="C303">
        <v>68</v>
      </c>
      <c r="D303">
        <f t="shared" si="17"/>
        <v>68</v>
      </c>
      <c r="E303">
        <f t="shared" si="18"/>
        <v>0</v>
      </c>
      <c r="F303" t="str">
        <f t="shared" si="19"/>
        <v>-</v>
      </c>
    </row>
    <row r="304" spans="1:6">
      <c r="A304" s="7">
        <v>43750.583333333336</v>
      </c>
      <c r="B304" s="13">
        <f t="shared" si="16"/>
        <v>43750.583333333336</v>
      </c>
      <c r="C304">
        <v>68</v>
      </c>
      <c r="D304">
        <f t="shared" si="17"/>
        <v>68</v>
      </c>
      <c r="E304">
        <f t="shared" si="18"/>
        <v>0</v>
      </c>
      <c r="F304" t="str">
        <f t="shared" si="19"/>
        <v>-</v>
      </c>
    </row>
    <row r="305" spans="1:6">
      <c r="A305" s="8">
        <v>43750.625</v>
      </c>
      <c r="B305" s="13">
        <f t="shared" si="16"/>
        <v>43750.625</v>
      </c>
      <c r="C305">
        <v>68</v>
      </c>
      <c r="D305">
        <f t="shared" si="17"/>
        <v>68</v>
      </c>
      <c r="E305">
        <f t="shared" si="18"/>
        <v>0</v>
      </c>
      <c r="F305" t="str">
        <f t="shared" si="19"/>
        <v>-</v>
      </c>
    </row>
    <row r="306" spans="1:6">
      <c r="A306" s="7">
        <v>43750.666666666664</v>
      </c>
      <c r="B306" s="13">
        <f t="shared" si="16"/>
        <v>43750.666666666664</v>
      </c>
      <c r="C306">
        <v>68</v>
      </c>
      <c r="D306">
        <f t="shared" si="17"/>
        <v>68</v>
      </c>
      <c r="E306">
        <f t="shared" si="18"/>
        <v>0</v>
      </c>
      <c r="F306" t="str">
        <f t="shared" si="19"/>
        <v>-</v>
      </c>
    </row>
    <row r="307" spans="1:6">
      <c r="A307" s="8">
        <v>43750.708333333336</v>
      </c>
      <c r="B307" s="13">
        <f t="shared" si="16"/>
        <v>43750.708333333336</v>
      </c>
      <c r="C307">
        <v>68</v>
      </c>
      <c r="D307">
        <f t="shared" si="17"/>
        <v>68</v>
      </c>
      <c r="E307">
        <f t="shared" si="18"/>
        <v>0</v>
      </c>
      <c r="F307" t="str">
        <f t="shared" si="19"/>
        <v>-</v>
      </c>
    </row>
    <row r="308" spans="1:6">
      <c r="A308" s="7">
        <v>43750.75</v>
      </c>
      <c r="B308" s="13">
        <f t="shared" si="16"/>
        <v>43750.75</v>
      </c>
      <c r="C308">
        <v>68</v>
      </c>
      <c r="D308">
        <f t="shared" si="17"/>
        <v>68</v>
      </c>
      <c r="E308">
        <f t="shared" si="18"/>
        <v>0</v>
      </c>
      <c r="F308" t="str">
        <f t="shared" si="19"/>
        <v>-</v>
      </c>
    </row>
    <row r="309" spans="1:6">
      <c r="A309" s="8">
        <v>43750.791666666664</v>
      </c>
      <c r="B309" s="13">
        <f t="shared" si="16"/>
        <v>43750.791666666664</v>
      </c>
      <c r="C309">
        <v>68</v>
      </c>
      <c r="D309">
        <f t="shared" si="17"/>
        <v>68</v>
      </c>
      <c r="E309">
        <f t="shared" si="18"/>
        <v>0</v>
      </c>
      <c r="F309" t="str">
        <f t="shared" si="19"/>
        <v>-</v>
      </c>
    </row>
    <row r="310" spans="1:6">
      <c r="A310" s="7">
        <v>43750.833333333336</v>
      </c>
      <c r="B310" s="13">
        <f t="shared" si="16"/>
        <v>43750.833333333336</v>
      </c>
      <c r="C310">
        <v>68</v>
      </c>
      <c r="D310">
        <f t="shared" si="17"/>
        <v>68</v>
      </c>
      <c r="E310">
        <f t="shared" si="18"/>
        <v>0</v>
      </c>
      <c r="F310" t="str">
        <f t="shared" si="19"/>
        <v>-</v>
      </c>
    </row>
    <row r="311" spans="1:6">
      <c r="A311" s="8">
        <v>43750.875</v>
      </c>
      <c r="B311" s="13">
        <f t="shared" si="16"/>
        <v>43750.875</v>
      </c>
      <c r="C311">
        <v>68</v>
      </c>
      <c r="D311">
        <f t="shared" si="17"/>
        <v>68</v>
      </c>
      <c r="E311">
        <f t="shared" si="18"/>
        <v>0</v>
      </c>
      <c r="F311" t="str">
        <f t="shared" si="19"/>
        <v>-</v>
      </c>
    </row>
    <row r="312" spans="1:6">
      <c r="A312" s="7">
        <v>43750.916666666664</v>
      </c>
      <c r="B312" s="13">
        <f t="shared" si="16"/>
        <v>43750.916666666664</v>
      </c>
      <c r="C312">
        <v>68</v>
      </c>
      <c r="D312">
        <f t="shared" si="17"/>
        <v>68</v>
      </c>
      <c r="E312">
        <f t="shared" si="18"/>
        <v>0</v>
      </c>
      <c r="F312" t="str">
        <f t="shared" si="19"/>
        <v>-</v>
      </c>
    </row>
    <row r="313" spans="1:6">
      <c r="A313" s="8">
        <v>43750.958333333336</v>
      </c>
      <c r="B313" s="13">
        <f t="shared" si="16"/>
        <v>43750.958333333336</v>
      </c>
      <c r="C313">
        <v>68</v>
      </c>
      <c r="D313">
        <f t="shared" si="17"/>
        <v>68</v>
      </c>
      <c r="E313">
        <f t="shared" si="18"/>
        <v>0</v>
      </c>
      <c r="F313" t="str">
        <f t="shared" si="19"/>
        <v>-</v>
      </c>
    </row>
    <row r="314" spans="1:6">
      <c r="A314" s="7">
        <v>43751</v>
      </c>
      <c r="B314" s="13">
        <f t="shared" si="16"/>
        <v>43751</v>
      </c>
      <c r="C314">
        <v>68</v>
      </c>
      <c r="D314">
        <f t="shared" si="17"/>
        <v>68</v>
      </c>
      <c r="E314">
        <f t="shared" si="18"/>
        <v>0</v>
      </c>
      <c r="F314">
        <f t="shared" si="19"/>
        <v>0</v>
      </c>
    </row>
    <row r="315" spans="1:6">
      <c r="A315" s="8">
        <v>43751.041666666664</v>
      </c>
      <c r="B315" s="13">
        <f t="shared" si="16"/>
        <v>43751.041666666664</v>
      </c>
      <c r="C315">
        <v>68</v>
      </c>
      <c r="D315">
        <f t="shared" si="17"/>
        <v>68</v>
      </c>
      <c r="E315">
        <f t="shared" si="18"/>
        <v>0</v>
      </c>
      <c r="F315" t="str">
        <f t="shared" si="19"/>
        <v>-</v>
      </c>
    </row>
    <row r="316" spans="1:6">
      <c r="A316" s="7">
        <v>43751.083333333336</v>
      </c>
      <c r="B316" s="13">
        <f t="shared" si="16"/>
        <v>43751.083333333336</v>
      </c>
      <c r="C316">
        <v>68</v>
      </c>
      <c r="D316">
        <f t="shared" si="17"/>
        <v>68</v>
      </c>
      <c r="E316">
        <f t="shared" si="18"/>
        <v>0</v>
      </c>
      <c r="F316" t="str">
        <f t="shared" si="19"/>
        <v>-</v>
      </c>
    </row>
    <row r="317" spans="1:6">
      <c r="A317" s="8">
        <v>43751.125</v>
      </c>
      <c r="B317" s="13">
        <f t="shared" si="16"/>
        <v>43751.125</v>
      </c>
      <c r="C317">
        <v>68</v>
      </c>
      <c r="D317">
        <f t="shared" si="17"/>
        <v>68</v>
      </c>
      <c r="E317">
        <f t="shared" si="18"/>
        <v>0</v>
      </c>
      <c r="F317" t="str">
        <f t="shared" si="19"/>
        <v>-</v>
      </c>
    </row>
    <row r="318" spans="1:6">
      <c r="A318" s="7">
        <v>43751.166666666664</v>
      </c>
      <c r="B318" s="13">
        <f t="shared" si="16"/>
        <v>43751.166666666664</v>
      </c>
      <c r="C318">
        <v>68</v>
      </c>
      <c r="D318">
        <f t="shared" si="17"/>
        <v>68</v>
      </c>
      <c r="E318">
        <f t="shared" si="18"/>
        <v>0</v>
      </c>
      <c r="F318" t="str">
        <f t="shared" si="19"/>
        <v>-</v>
      </c>
    </row>
    <row r="319" spans="1:6">
      <c r="A319" s="8">
        <v>43751.208333333336</v>
      </c>
      <c r="B319" s="13">
        <f t="shared" si="16"/>
        <v>43751.208333333336</v>
      </c>
      <c r="C319">
        <v>68</v>
      </c>
      <c r="D319">
        <f t="shared" si="17"/>
        <v>68</v>
      </c>
      <c r="E319">
        <f t="shared" si="18"/>
        <v>0</v>
      </c>
      <c r="F319" t="str">
        <f t="shared" si="19"/>
        <v>-</v>
      </c>
    </row>
    <row r="320" spans="1:6">
      <c r="A320" s="7">
        <v>43751.25</v>
      </c>
      <c r="B320" s="13">
        <f t="shared" si="16"/>
        <v>43751.25</v>
      </c>
      <c r="C320">
        <v>68</v>
      </c>
      <c r="D320">
        <f t="shared" si="17"/>
        <v>68</v>
      </c>
      <c r="E320">
        <f t="shared" si="18"/>
        <v>0</v>
      </c>
      <c r="F320" t="str">
        <f t="shared" si="19"/>
        <v>-</v>
      </c>
    </row>
    <row r="321" spans="1:6">
      <c r="A321" s="8">
        <v>43751.291666666664</v>
      </c>
      <c r="B321" s="13">
        <f t="shared" si="16"/>
        <v>43751.291666666664</v>
      </c>
      <c r="C321">
        <v>68</v>
      </c>
      <c r="D321">
        <f t="shared" si="17"/>
        <v>68</v>
      </c>
      <c r="E321">
        <f t="shared" si="18"/>
        <v>0</v>
      </c>
      <c r="F321" t="str">
        <f t="shared" si="19"/>
        <v>-</v>
      </c>
    </row>
    <row r="322" spans="1:6">
      <c r="A322" s="7">
        <v>43751.333333333336</v>
      </c>
      <c r="B322" s="13">
        <f t="shared" si="16"/>
        <v>43751.333333333336</v>
      </c>
      <c r="C322">
        <v>68</v>
      </c>
      <c r="D322">
        <f t="shared" si="17"/>
        <v>68</v>
      </c>
      <c r="E322">
        <f t="shared" si="18"/>
        <v>0</v>
      </c>
      <c r="F322" t="str">
        <f t="shared" si="19"/>
        <v>-</v>
      </c>
    </row>
    <row r="323" spans="1:6">
      <c r="A323" s="8">
        <v>43751.375</v>
      </c>
      <c r="B323" s="13">
        <f t="shared" ref="B323:B386" si="20">A323</f>
        <v>43751.375</v>
      </c>
      <c r="C323">
        <v>68</v>
      </c>
      <c r="D323">
        <f t="shared" ref="D323:D386" si="21">C323</f>
        <v>68</v>
      </c>
      <c r="E323">
        <f t="shared" ref="E323:E386" si="22">D323-C323</f>
        <v>0</v>
      </c>
      <c r="F323" t="str">
        <f t="shared" ref="F323:F386" si="23">IF(HOUR(A323)=0,COUNTIF(E323:E346, "&gt;0"),"-")</f>
        <v>-</v>
      </c>
    </row>
    <row r="324" spans="1:6">
      <c r="A324" s="7">
        <v>43751.416666666664</v>
      </c>
      <c r="B324" s="13">
        <f t="shared" si="20"/>
        <v>43751.416666666664</v>
      </c>
      <c r="C324">
        <v>68</v>
      </c>
      <c r="D324">
        <f t="shared" si="21"/>
        <v>68</v>
      </c>
      <c r="E324">
        <f t="shared" si="22"/>
        <v>0</v>
      </c>
      <c r="F324" t="str">
        <f t="shared" si="23"/>
        <v>-</v>
      </c>
    </row>
    <row r="325" spans="1:6">
      <c r="A325" s="8">
        <v>43751.458333333336</v>
      </c>
      <c r="B325" s="13">
        <f t="shared" si="20"/>
        <v>43751.458333333336</v>
      </c>
      <c r="C325">
        <v>68</v>
      </c>
      <c r="D325">
        <f t="shared" si="21"/>
        <v>68</v>
      </c>
      <c r="E325">
        <f t="shared" si="22"/>
        <v>0</v>
      </c>
      <c r="F325" t="str">
        <f t="shared" si="23"/>
        <v>-</v>
      </c>
    </row>
    <row r="326" spans="1:6">
      <c r="A326" s="7">
        <v>43751.5</v>
      </c>
      <c r="B326" s="13">
        <f t="shared" si="20"/>
        <v>43751.5</v>
      </c>
      <c r="C326">
        <v>68</v>
      </c>
      <c r="D326">
        <f t="shared" si="21"/>
        <v>68</v>
      </c>
      <c r="E326">
        <f t="shared" si="22"/>
        <v>0</v>
      </c>
      <c r="F326" t="str">
        <f t="shared" si="23"/>
        <v>-</v>
      </c>
    </row>
    <row r="327" spans="1:6">
      <c r="A327" s="8">
        <v>43751.541666666664</v>
      </c>
      <c r="B327" s="13">
        <f t="shared" si="20"/>
        <v>43751.541666666664</v>
      </c>
      <c r="C327">
        <v>68</v>
      </c>
      <c r="D327">
        <f t="shared" si="21"/>
        <v>68</v>
      </c>
      <c r="E327">
        <f t="shared" si="22"/>
        <v>0</v>
      </c>
      <c r="F327" t="str">
        <f t="shared" si="23"/>
        <v>-</v>
      </c>
    </row>
    <row r="328" spans="1:6">
      <c r="A328" s="7">
        <v>43751.583333333336</v>
      </c>
      <c r="B328" s="13">
        <f t="shared" si="20"/>
        <v>43751.583333333336</v>
      </c>
      <c r="C328">
        <v>68</v>
      </c>
      <c r="D328">
        <f t="shared" si="21"/>
        <v>68</v>
      </c>
      <c r="E328">
        <f t="shared" si="22"/>
        <v>0</v>
      </c>
      <c r="F328" t="str">
        <f t="shared" si="23"/>
        <v>-</v>
      </c>
    </row>
    <row r="329" spans="1:6">
      <c r="A329" s="8">
        <v>43751.625</v>
      </c>
      <c r="B329" s="13">
        <f t="shared" si="20"/>
        <v>43751.625</v>
      </c>
      <c r="C329">
        <v>68</v>
      </c>
      <c r="D329">
        <f t="shared" si="21"/>
        <v>68</v>
      </c>
      <c r="E329">
        <f t="shared" si="22"/>
        <v>0</v>
      </c>
      <c r="F329" t="str">
        <f t="shared" si="23"/>
        <v>-</v>
      </c>
    </row>
    <row r="330" spans="1:6">
      <c r="A330" s="7">
        <v>43751.666666666664</v>
      </c>
      <c r="B330" s="13">
        <f t="shared" si="20"/>
        <v>43751.666666666664</v>
      </c>
      <c r="C330">
        <v>68</v>
      </c>
      <c r="D330">
        <f t="shared" si="21"/>
        <v>68</v>
      </c>
      <c r="E330">
        <f t="shared" si="22"/>
        <v>0</v>
      </c>
      <c r="F330" t="str">
        <f t="shared" si="23"/>
        <v>-</v>
      </c>
    </row>
    <row r="331" spans="1:6">
      <c r="A331" s="8">
        <v>43751.708333333336</v>
      </c>
      <c r="B331" s="13">
        <f t="shared" si="20"/>
        <v>43751.708333333336</v>
      </c>
      <c r="C331">
        <v>68</v>
      </c>
      <c r="D331">
        <f t="shared" si="21"/>
        <v>68</v>
      </c>
      <c r="E331">
        <f t="shared" si="22"/>
        <v>0</v>
      </c>
      <c r="F331" t="str">
        <f t="shared" si="23"/>
        <v>-</v>
      </c>
    </row>
    <row r="332" spans="1:6">
      <c r="A332" s="7">
        <v>43751.75</v>
      </c>
      <c r="B332" s="13">
        <f t="shared" si="20"/>
        <v>43751.75</v>
      </c>
      <c r="C332">
        <v>68</v>
      </c>
      <c r="D332">
        <f t="shared" si="21"/>
        <v>68</v>
      </c>
      <c r="E332">
        <f t="shared" si="22"/>
        <v>0</v>
      </c>
      <c r="F332" t="str">
        <f t="shared" si="23"/>
        <v>-</v>
      </c>
    </row>
    <row r="333" spans="1:6">
      <c r="A333" s="8">
        <v>43751.791666666664</v>
      </c>
      <c r="B333" s="13">
        <f t="shared" si="20"/>
        <v>43751.791666666664</v>
      </c>
      <c r="C333">
        <v>68</v>
      </c>
      <c r="D333">
        <f t="shared" si="21"/>
        <v>68</v>
      </c>
      <c r="E333">
        <f t="shared" si="22"/>
        <v>0</v>
      </c>
      <c r="F333" t="str">
        <f t="shared" si="23"/>
        <v>-</v>
      </c>
    </row>
    <row r="334" spans="1:6">
      <c r="A334" s="7">
        <v>43751.833333333336</v>
      </c>
      <c r="B334" s="13">
        <f t="shared" si="20"/>
        <v>43751.833333333336</v>
      </c>
      <c r="C334">
        <v>68</v>
      </c>
      <c r="D334">
        <f t="shared" si="21"/>
        <v>68</v>
      </c>
      <c r="E334">
        <f t="shared" si="22"/>
        <v>0</v>
      </c>
      <c r="F334" t="str">
        <f t="shared" si="23"/>
        <v>-</v>
      </c>
    </row>
    <row r="335" spans="1:6">
      <c r="A335" s="8">
        <v>43751.875</v>
      </c>
      <c r="B335" s="13">
        <f t="shared" si="20"/>
        <v>43751.875</v>
      </c>
      <c r="C335">
        <v>68</v>
      </c>
      <c r="D335">
        <f t="shared" si="21"/>
        <v>68</v>
      </c>
      <c r="E335">
        <f t="shared" si="22"/>
        <v>0</v>
      </c>
      <c r="F335" t="str">
        <f t="shared" si="23"/>
        <v>-</v>
      </c>
    </row>
    <row r="336" spans="1:6">
      <c r="A336" s="7">
        <v>43751.916666666664</v>
      </c>
      <c r="B336" s="13">
        <f t="shared" si="20"/>
        <v>43751.916666666664</v>
      </c>
      <c r="C336">
        <v>68</v>
      </c>
      <c r="D336">
        <f t="shared" si="21"/>
        <v>68</v>
      </c>
      <c r="E336">
        <f t="shared" si="22"/>
        <v>0</v>
      </c>
      <c r="F336" t="str">
        <f t="shared" si="23"/>
        <v>-</v>
      </c>
    </row>
    <row r="337" spans="1:6">
      <c r="A337" s="8">
        <v>43751.958333333336</v>
      </c>
      <c r="B337" s="13">
        <f t="shared" si="20"/>
        <v>43751.958333333336</v>
      </c>
      <c r="C337">
        <v>68</v>
      </c>
      <c r="D337">
        <f t="shared" si="21"/>
        <v>68</v>
      </c>
      <c r="E337">
        <f t="shared" si="22"/>
        <v>0</v>
      </c>
      <c r="F337" t="str">
        <f t="shared" si="23"/>
        <v>-</v>
      </c>
    </row>
    <row r="338" spans="1:6">
      <c r="A338" s="7">
        <v>43752</v>
      </c>
      <c r="B338" s="13">
        <f t="shared" si="20"/>
        <v>43752</v>
      </c>
      <c r="C338">
        <v>68</v>
      </c>
      <c r="D338">
        <f t="shared" si="21"/>
        <v>68</v>
      </c>
      <c r="E338">
        <f t="shared" si="22"/>
        <v>0</v>
      </c>
      <c r="F338">
        <f t="shared" si="23"/>
        <v>0</v>
      </c>
    </row>
    <row r="339" spans="1:6">
      <c r="A339" s="8">
        <v>43752.041666666664</v>
      </c>
      <c r="B339" s="13">
        <f t="shared" si="20"/>
        <v>43752.041666666664</v>
      </c>
      <c r="C339">
        <v>68</v>
      </c>
      <c r="D339">
        <f t="shared" si="21"/>
        <v>68</v>
      </c>
      <c r="E339">
        <f t="shared" si="22"/>
        <v>0</v>
      </c>
      <c r="F339" t="str">
        <f t="shared" si="23"/>
        <v>-</v>
      </c>
    </row>
    <row r="340" spans="1:6">
      <c r="A340" s="7">
        <v>43752.083333333336</v>
      </c>
      <c r="B340" s="13">
        <f t="shared" si="20"/>
        <v>43752.083333333336</v>
      </c>
      <c r="C340">
        <v>68</v>
      </c>
      <c r="D340">
        <f t="shared" si="21"/>
        <v>68</v>
      </c>
      <c r="E340">
        <f t="shared" si="22"/>
        <v>0</v>
      </c>
      <c r="F340" t="str">
        <f t="shared" si="23"/>
        <v>-</v>
      </c>
    </row>
    <row r="341" spans="1:6">
      <c r="A341" s="8">
        <v>43752.125</v>
      </c>
      <c r="B341" s="13">
        <f t="shared" si="20"/>
        <v>43752.125</v>
      </c>
      <c r="C341">
        <v>68</v>
      </c>
      <c r="D341">
        <f t="shared" si="21"/>
        <v>68</v>
      </c>
      <c r="E341">
        <f t="shared" si="22"/>
        <v>0</v>
      </c>
      <c r="F341" t="str">
        <f t="shared" si="23"/>
        <v>-</v>
      </c>
    </row>
    <row r="342" spans="1:6">
      <c r="A342" s="7">
        <v>43752.166666666664</v>
      </c>
      <c r="B342" s="13">
        <f t="shared" si="20"/>
        <v>43752.166666666664</v>
      </c>
      <c r="C342">
        <v>68</v>
      </c>
      <c r="D342">
        <f t="shared" si="21"/>
        <v>68</v>
      </c>
      <c r="E342">
        <f t="shared" si="22"/>
        <v>0</v>
      </c>
      <c r="F342" t="str">
        <f t="shared" si="23"/>
        <v>-</v>
      </c>
    </row>
    <row r="343" spans="1:6">
      <c r="A343" s="8">
        <v>43752.208333333336</v>
      </c>
      <c r="B343" s="13">
        <f t="shared" si="20"/>
        <v>43752.208333333336</v>
      </c>
      <c r="C343">
        <v>68</v>
      </c>
      <c r="D343">
        <f t="shared" si="21"/>
        <v>68</v>
      </c>
      <c r="E343">
        <f t="shared" si="22"/>
        <v>0</v>
      </c>
      <c r="F343" t="str">
        <f t="shared" si="23"/>
        <v>-</v>
      </c>
    </row>
    <row r="344" spans="1:6">
      <c r="A344" s="7">
        <v>43752.25</v>
      </c>
      <c r="B344" s="13">
        <f t="shared" si="20"/>
        <v>43752.25</v>
      </c>
      <c r="C344">
        <v>68</v>
      </c>
      <c r="D344">
        <f t="shared" si="21"/>
        <v>68</v>
      </c>
      <c r="E344">
        <f t="shared" si="22"/>
        <v>0</v>
      </c>
      <c r="F344" t="str">
        <f t="shared" si="23"/>
        <v>-</v>
      </c>
    </row>
    <row r="345" spans="1:6">
      <c r="A345" s="8">
        <v>43752.291666666664</v>
      </c>
      <c r="B345" s="13">
        <f t="shared" si="20"/>
        <v>43752.291666666664</v>
      </c>
      <c r="C345">
        <v>68</v>
      </c>
      <c r="D345">
        <f t="shared" si="21"/>
        <v>68</v>
      </c>
      <c r="E345">
        <f t="shared" si="22"/>
        <v>0</v>
      </c>
      <c r="F345" t="str">
        <f t="shared" si="23"/>
        <v>-</v>
      </c>
    </row>
    <row r="346" spans="1:6">
      <c r="A346" s="7">
        <v>43752.333333333336</v>
      </c>
      <c r="B346" s="13">
        <f t="shared" si="20"/>
        <v>43752.333333333336</v>
      </c>
      <c r="C346">
        <v>60</v>
      </c>
      <c r="D346">
        <f t="shared" si="21"/>
        <v>60</v>
      </c>
      <c r="E346">
        <f t="shared" si="22"/>
        <v>0</v>
      </c>
      <c r="F346" t="str">
        <f t="shared" si="23"/>
        <v>-</v>
      </c>
    </row>
    <row r="347" spans="1:6">
      <c r="A347" s="8">
        <v>43752.375</v>
      </c>
      <c r="B347" s="13">
        <f t="shared" si="20"/>
        <v>43752.375</v>
      </c>
      <c r="C347">
        <v>60</v>
      </c>
      <c r="D347">
        <f t="shared" si="21"/>
        <v>60</v>
      </c>
      <c r="E347">
        <f t="shared" si="22"/>
        <v>0</v>
      </c>
      <c r="F347" t="str">
        <f t="shared" si="23"/>
        <v>-</v>
      </c>
    </row>
    <row r="348" spans="1:6">
      <c r="A348" s="7">
        <v>43752.416666666664</v>
      </c>
      <c r="B348" s="13">
        <f t="shared" si="20"/>
        <v>43752.416666666664</v>
      </c>
      <c r="C348">
        <v>60</v>
      </c>
      <c r="D348">
        <f t="shared" si="21"/>
        <v>60</v>
      </c>
      <c r="E348">
        <f t="shared" si="22"/>
        <v>0</v>
      </c>
      <c r="F348" t="str">
        <f t="shared" si="23"/>
        <v>-</v>
      </c>
    </row>
    <row r="349" spans="1:6">
      <c r="A349" s="8">
        <v>43752.458333333336</v>
      </c>
      <c r="B349" s="13">
        <f t="shared" si="20"/>
        <v>43752.458333333336</v>
      </c>
      <c r="C349">
        <v>60</v>
      </c>
      <c r="D349">
        <f t="shared" si="21"/>
        <v>60</v>
      </c>
      <c r="E349">
        <f t="shared" si="22"/>
        <v>0</v>
      </c>
      <c r="F349" t="str">
        <f t="shared" si="23"/>
        <v>-</v>
      </c>
    </row>
    <row r="350" spans="1:6">
      <c r="A350" s="7">
        <v>43752.5</v>
      </c>
      <c r="B350" s="13">
        <f t="shared" si="20"/>
        <v>43752.5</v>
      </c>
      <c r="C350">
        <v>60</v>
      </c>
      <c r="D350">
        <f t="shared" si="21"/>
        <v>60</v>
      </c>
      <c r="E350">
        <f t="shared" si="22"/>
        <v>0</v>
      </c>
      <c r="F350" t="str">
        <f t="shared" si="23"/>
        <v>-</v>
      </c>
    </row>
    <row r="351" spans="1:6">
      <c r="A351" s="8">
        <v>43752.541666666664</v>
      </c>
      <c r="B351" s="13">
        <f t="shared" si="20"/>
        <v>43752.541666666664</v>
      </c>
      <c r="C351">
        <v>60</v>
      </c>
      <c r="D351">
        <f t="shared" si="21"/>
        <v>60</v>
      </c>
      <c r="E351">
        <f t="shared" si="22"/>
        <v>0</v>
      </c>
      <c r="F351" t="str">
        <f t="shared" si="23"/>
        <v>-</v>
      </c>
    </row>
    <row r="352" spans="1:6">
      <c r="A352" s="7">
        <v>43752.583333333336</v>
      </c>
      <c r="B352" s="13">
        <f t="shared" si="20"/>
        <v>43752.583333333336</v>
      </c>
      <c r="C352">
        <v>60</v>
      </c>
      <c r="D352">
        <f t="shared" si="21"/>
        <v>60</v>
      </c>
      <c r="E352">
        <f t="shared" si="22"/>
        <v>0</v>
      </c>
      <c r="F352" t="str">
        <f t="shared" si="23"/>
        <v>-</v>
      </c>
    </row>
    <row r="353" spans="1:6">
      <c r="A353" s="8">
        <v>43752.625</v>
      </c>
      <c r="B353" s="13">
        <f t="shared" si="20"/>
        <v>43752.625</v>
      </c>
      <c r="C353">
        <v>60</v>
      </c>
      <c r="D353">
        <f t="shared" si="21"/>
        <v>60</v>
      </c>
      <c r="E353">
        <f t="shared" si="22"/>
        <v>0</v>
      </c>
      <c r="F353" t="str">
        <f t="shared" si="23"/>
        <v>-</v>
      </c>
    </row>
    <row r="354" spans="1:6">
      <c r="A354" s="7">
        <v>43752.666666666664</v>
      </c>
      <c r="B354" s="13">
        <f t="shared" si="20"/>
        <v>43752.666666666664</v>
      </c>
      <c r="C354">
        <v>60</v>
      </c>
      <c r="D354">
        <f t="shared" si="21"/>
        <v>60</v>
      </c>
      <c r="E354">
        <f t="shared" si="22"/>
        <v>0</v>
      </c>
      <c r="F354" t="str">
        <f t="shared" si="23"/>
        <v>-</v>
      </c>
    </row>
    <row r="355" spans="1:6">
      <c r="A355" s="8">
        <v>43752.708333333336</v>
      </c>
      <c r="B355" s="13">
        <f t="shared" si="20"/>
        <v>43752.708333333336</v>
      </c>
      <c r="C355">
        <v>68</v>
      </c>
      <c r="D355">
        <f t="shared" si="21"/>
        <v>68</v>
      </c>
      <c r="E355">
        <f t="shared" si="22"/>
        <v>0</v>
      </c>
      <c r="F355" t="str">
        <f t="shared" si="23"/>
        <v>-</v>
      </c>
    </row>
    <row r="356" spans="1:6">
      <c r="A356" s="7">
        <v>43752.75</v>
      </c>
      <c r="B356" s="13">
        <f t="shared" si="20"/>
        <v>43752.75</v>
      </c>
      <c r="C356">
        <v>68</v>
      </c>
      <c r="D356">
        <f t="shared" si="21"/>
        <v>68</v>
      </c>
      <c r="E356">
        <f t="shared" si="22"/>
        <v>0</v>
      </c>
      <c r="F356" t="str">
        <f t="shared" si="23"/>
        <v>-</v>
      </c>
    </row>
    <row r="357" spans="1:6">
      <c r="A357" s="8">
        <v>43752.791666666664</v>
      </c>
      <c r="B357" s="13">
        <f t="shared" si="20"/>
        <v>43752.791666666664</v>
      </c>
      <c r="C357">
        <v>68</v>
      </c>
      <c r="D357">
        <f t="shared" si="21"/>
        <v>68</v>
      </c>
      <c r="E357">
        <f t="shared" si="22"/>
        <v>0</v>
      </c>
      <c r="F357" t="str">
        <f t="shared" si="23"/>
        <v>-</v>
      </c>
    </row>
    <row r="358" spans="1:6">
      <c r="A358" s="7">
        <v>43752.833333333336</v>
      </c>
      <c r="B358" s="13">
        <f t="shared" si="20"/>
        <v>43752.833333333336</v>
      </c>
      <c r="C358">
        <v>68</v>
      </c>
      <c r="D358">
        <f t="shared" si="21"/>
        <v>68</v>
      </c>
      <c r="E358">
        <f t="shared" si="22"/>
        <v>0</v>
      </c>
      <c r="F358" t="str">
        <f t="shared" si="23"/>
        <v>-</v>
      </c>
    </row>
    <row r="359" spans="1:6">
      <c r="A359" s="8">
        <v>43752.875</v>
      </c>
      <c r="B359" s="13">
        <f t="shared" si="20"/>
        <v>43752.875</v>
      </c>
      <c r="C359">
        <v>68</v>
      </c>
      <c r="D359">
        <f t="shared" si="21"/>
        <v>68</v>
      </c>
      <c r="E359">
        <f t="shared" si="22"/>
        <v>0</v>
      </c>
      <c r="F359" t="str">
        <f t="shared" si="23"/>
        <v>-</v>
      </c>
    </row>
    <row r="360" spans="1:6">
      <c r="A360" s="7">
        <v>43752.916666666664</v>
      </c>
      <c r="B360" s="13">
        <f t="shared" si="20"/>
        <v>43752.916666666664</v>
      </c>
      <c r="C360">
        <v>68</v>
      </c>
      <c r="D360">
        <f t="shared" si="21"/>
        <v>68</v>
      </c>
      <c r="E360">
        <f t="shared" si="22"/>
        <v>0</v>
      </c>
      <c r="F360" t="str">
        <f t="shared" si="23"/>
        <v>-</v>
      </c>
    </row>
    <row r="361" spans="1:6">
      <c r="A361" s="8">
        <v>43752.958333333336</v>
      </c>
      <c r="B361" s="13">
        <f t="shared" si="20"/>
        <v>43752.958333333336</v>
      </c>
      <c r="C361">
        <v>68</v>
      </c>
      <c r="D361">
        <f t="shared" si="21"/>
        <v>68</v>
      </c>
      <c r="E361">
        <f t="shared" si="22"/>
        <v>0</v>
      </c>
      <c r="F361" t="str">
        <f t="shared" si="23"/>
        <v>-</v>
      </c>
    </row>
    <row r="362" spans="1:6">
      <c r="A362" s="7">
        <v>43753</v>
      </c>
      <c r="B362" s="13">
        <f t="shared" si="20"/>
        <v>43753</v>
      </c>
      <c r="C362">
        <v>68</v>
      </c>
      <c r="D362">
        <f t="shared" si="21"/>
        <v>68</v>
      </c>
      <c r="E362">
        <f t="shared" si="22"/>
        <v>0</v>
      </c>
      <c r="F362">
        <f t="shared" si="23"/>
        <v>0</v>
      </c>
    </row>
    <row r="363" spans="1:6">
      <c r="A363" s="8">
        <v>43753.041666666664</v>
      </c>
      <c r="B363" s="13">
        <f t="shared" si="20"/>
        <v>43753.041666666664</v>
      </c>
      <c r="C363">
        <v>68</v>
      </c>
      <c r="D363">
        <f t="shared" si="21"/>
        <v>68</v>
      </c>
      <c r="E363">
        <f t="shared" si="22"/>
        <v>0</v>
      </c>
      <c r="F363" t="str">
        <f t="shared" si="23"/>
        <v>-</v>
      </c>
    </row>
    <row r="364" spans="1:6">
      <c r="A364" s="7">
        <v>43753.083333333336</v>
      </c>
      <c r="B364" s="13">
        <f t="shared" si="20"/>
        <v>43753.083333333336</v>
      </c>
      <c r="C364">
        <v>68</v>
      </c>
      <c r="D364">
        <f t="shared" si="21"/>
        <v>68</v>
      </c>
      <c r="E364">
        <f t="shared" si="22"/>
        <v>0</v>
      </c>
      <c r="F364" t="str">
        <f t="shared" si="23"/>
        <v>-</v>
      </c>
    </row>
    <row r="365" spans="1:6">
      <c r="A365" s="8">
        <v>43753.125</v>
      </c>
      <c r="B365" s="13">
        <f t="shared" si="20"/>
        <v>43753.125</v>
      </c>
      <c r="C365">
        <v>68</v>
      </c>
      <c r="D365">
        <f t="shared" si="21"/>
        <v>68</v>
      </c>
      <c r="E365">
        <f t="shared" si="22"/>
        <v>0</v>
      </c>
      <c r="F365" t="str">
        <f t="shared" si="23"/>
        <v>-</v>
      </c>
    </row>
    <row r="366" spans="1:6">
      <c r="A366" s="7">
        <v>43753.166666666664</v>
      </c>
      <c r="B366" s="13">
        <f t="shared" si="20"/>
        <v>43753.166666666664</v>
      </c>
      <c r="C366">
        <v>68</v>
      </c>
      <c r="D366">
        <f t="shared" si="21"/>
        <v>68</v>
      </c>
      <c r="E366">
        <f t="shared" si="22"/>
        <v>0</v>
      </c>
      <c r="F366" t="str">
        <f t="shared" si="23"/>
        <v>-</v>
      </c>
    </row>
    <row r="367" spans="1:6">
      <c r="A367" s="8">
        <v>43753.208333333336</v>
      </c>
      <c r="B367" s="13">
        <f t="shared" si="20"/>
        <v>43753.208333333336</v>
      </c>
      <c r="C367">
        <v>68</v>
      </c>
      <c r="D367">
        <f t="shared" si="21"/>
        <v>68</v>
      </c>
      <c r="E367">
        <f t="shared" si="22"/>
        <v>0</v>
      </c>
      <c r="F367" t="str">
        <f t="shared" si="23"/>
        <v>-</v>
      </c>
    </row>
    <row r="368" spans="1:6">
      <c r="A368" s="7">
        <v>43753.25</v>
      </c>
      <c r="B368" s="13">
        <f t="shared" si="20"/>
        <v>43753.25</v>
      </c>
      <c r="C368">
        <v>68</v>
      </c>
      <c r="D368">
        <f t="shared" si="21"/>
        <v>68</v>
      </c>
      <c r="E368">
        <f t="shared" si="22"/>
        <v>0</v>
      </c>
      <c r="F368" t="str">
        <f t="shared" si="23"/>
        <v>-</v>
      </c>
    </row>
    <row r="369" spans="1:6">
      <c r="A369" s="8">
        <v>43753.291666666664</v>
      </c>
      <c r="B369" s="13">
        <f t="shared" si="20"/>
        <v>43753.291666666664</v>
      </c>
      <c r="C369">
        <v>68</v>
      </c>
      <c r="D369">
        <f t="shared" si="21"/>
        <v>68</v>
      </c>
      <c r="E369">
        <f t="shared" si="22"/>
        <v>0</v>
      </c>
      <c r="F369" t="str">
        <f t="shared" si="23"/>
        <v>-</v>
      </c>
    </row>
    <row r="370" spans="1:6">
      <c r="A370" s="7">
        <v>43753.333333333336</v>
      </c>
      <c r="B370" s="13">
        <f t="shared" si="20"/>
        <v>43753.333333333336</v>
      </c>
      <c r="C370">
        <v>60</v>
      </c>
      <c r="D370">
        <f t="shared" si="21"/>
        <v>60</v>
      </c>
      <c r="E370">
        <f t="shared" si="22"/>
        <v>0</v>
      </c>
      <c r="F370" t="str">
        <f t="shared" si="23"/>
        <v>-</v>
      </c>
    </row>
    <row r="371" spans="1:6">
      <c r="A371" s="8">
        <v>43753.375</v>
      </c>
      <c r="B371" s="13">
        <f t="shared" si="20"/>
        <v>43753.375</v>
      </c>
      <c r="C371">
        <v>60</v>
      </c>
      <c r="D371">
        <f t="shared" si="21"/>
        <v>60</v>
      </c>
      <c r="E371">
        <f t="shared" si="22"/>
        <v>0</v>
      </c>
      <c r="F371" t="str">
        <f t="shared" si="23"/>
        <v>-</v>
      </c>
    </row>
    <row r="372" spans="1:6">
      <c r="A372" s="7">
        <v>43753.416666666664</v>
      </c>
      <c r="B372" s="13">
        <f t="shared" si="20"/>
        <v>43753.416666666664</v>
      </c>
      <c r="C372">
        <v>60</v>
      </c>
      <c r="D372">
        <f t="shared" si="21"/>
        <v>60</v>
      </c>
      <c r="E372">
        <f t="shared" si="22"/>
        <v>0</v>
      </c>
      <c r="F372" t="str">
        <f t="shared" si="23"/>
        <v>-</v>
      </c>
    </row>
    <row r="373" spans="1:6">
      <c r="A373" s="8">
        <v>43753.458333333336</v>
      </c>
      <c r="B373" s="13">
        <f t="shared" si="20"/>
        <v>43753.458333333336</v>
      </c>
      <c r="C373">
        <v>60</v>
      </c>
      <c r="D373">
        <f t="shared" si="21"/>
        <v>60</v>
      </c>
      <c r="E373">
        <f t="shared" si="22"/>
        <v>0</v>
      </c>
      <c r="F373" t="str">
        <f t="shared" si="23"/>
        <v>-</v>
      </c>
    </row>
    <row r="374" spans="1:6">
      <c r="A374" s="7">
        <v>43753.5</v>
      </c>
      <c r="B374" s="13">
        <f t="shared" si="20"/>
        <v>43753.5</v>
      </c>
      <c r="C374">
        <v>60</v>
      </c>
      <c r="D374">
        <f t="shared" si="21"/>
        <v>60</v>
      </c>
      <c r="E374">
        <f t="shared" si="22"/>
        <v>0</v>
      </c>
      <c r="F374" t="str">
        <f t="shared" si="23"/>
        <v>-</v>
      </c>
    </row>
    <row r="375" spans="1:6">
      <c r="A375" s="8">
        <v>43753.541666666664</v>
      </c>
      <c r="B375" s="13">
        <f t="shared" si="20"/>
        <v>43753.541666666664</v>
      </c>
      <c r="C375">
        <v>60</v>
      </c>
      <c r="D375">
        <f t="shared" si="21"/>
        <v>60</v>
      </c>
      <c r="E375">
        <f t="shared" si="22"/>
        <v>0</v>
      </c>
      <c r="F375" t="str">
        <f t="shared" si="23"/>
        <v>-</v>
      </c>
    </row>
    <row r="376" spans="1:6">
      <c r="A376" s="7">
        <v>43753.583333333336</v>
      </c>
      <c r="B376" s="13">
        <f t="shared" si="20"/>
        <v>43753.583333333336</v>
      </c>
      <c r="C376">
        <v>60</v>
      </c>
      <c r="D376">
        <f t="shared" si="21"/>
        <v>60</v>
      </c>
      <c r="E376">
        <f t="shared" si="22"/>
        <v>0</v>
      </c>
      <c r="F376" t="str">
        <f t="shared" si="23"/>
        <v>-</v>
      </c>
    </row>
    <row r="377" spans="1:6">
      <c r="A377" s="8">
        <v>43753.625</v>
      </c>
      <c r="B377" s="13">
        <f t="shared" si="20"/>
        <v>43753.625</v>
      </c>
      <c r="C377">
        <v>60</v>
      </c>
      <c r="D377">
        <f t="shared" si="21"/>
        <v>60</v>
      </c>
      <c r="E377">
        <f t="shared" si="22"/>
        <v>0</v>
      </c>
      <c r="F377" t="str">
        <f t="shared" si="23"/>
        <v>-</v>
      </c>
    </row>
    <row r="378" spans="1:6">
      <c r="A378" s="7">
        <v>43753.666666666664</v>
      </c>
      <c r="B378" s="13">
        <f t="shared" si="20"/>
        <v>43753.666666666664</v>
      </c>
      <c r="C378">
        <v>60</v>
      </c>
      <c r="D378">
        <f t="shared" si="21"/>
        <v>60</v>
      </c>
      <c r="E378">
        <f t="shared" si="22"/>
        <v>0</v>
      </c>
      <c r="F378" t="str">
        <f t="shared" si="23"/>
        <v>-</v>
      </c>
    </row>
    <row r="379" spans="1:6">
      <c r="A379" s="8">
        <v>43753.708333333336</v>
      </c>
      <c r="B379" s="13">
        <f t="shared" si="20"/>
        <v>43753.708333333336</v>
      </c>
      <c r="C379">
        <v>68</v>
      </c>
      <c r="D379">
        <f t="shared" si="21"/>
        <v>68</v>
      </c>
      <c r="E379">
        <f t="shared" si="22"/>
        <v>0</v>
      </c>
      <c r="F379" t="str">
        <f t="shared" si="23"/>
        <v>-</v>
      </c>
    </row>
    <row r="380" spans="1:6">
      <c r="A380" s="7">
        <v>43753.75</v>
      </c>
      <c r="B380" s="13">
        <f t="shared" si="20"/>
        <v>43753.75</v>
      </c>
      <c r="C380">
        <v>68</v>
      </c>
      <c r="D380">
        <f t="shared" si="21"/>
        <v>68</v>
      </c>
      <c r="E380">
        <f t="shared" si="22"/>
        <v>0</v>
      </c>
      <c r="F380" t="str">
        <f t="shared" si="23"/>
        <v>-</v>
      </c>
    </row>
    <row r="381" spans="1:6">
      <c r="A381" s="8">
        <v>43753.791666666664</v>
      </c>
      <c r="B381" s="13">
        <f t="shared" si="20"/>
        <v>43753.791666666664</v>
      </c>
      <c r="C381">
        <v>68</v>
      </c>
      <c r="D381">
        <f t="shared" si="21"/>
        <v>68</v>
      </c>
      <c r="E381">
        <f t="shared" si="22"/>
        <v>0</v>
      </c>
      <c r="F381" t="str">
        <f t="shared" si="23"/>
        <v>-</v>
      </c>
    </row>
    <row r="382" spans="1:6">
      <c r="A382" s="7">
        <v>43753.833333333336</v>
      </c>
      <c r="B382" s="13">
        <f t="shared" si="20"/>
        <v>43753.833333333336</v>
      </c>
      <c r="C382">
        <v>68</v>
      </c>
      <c r="D382">
        <f t="shared" si="21"/>
        <v>68</v>
      </c>
      <c r="E382">
        <f t="shared" si="22"/>
        <v>0</v>
      </c>
      <c r="F382" t="str">
        <f t="shared" si="23"/>
        <v>-</v>
      </c>
    </row>
    <row r="383" spans="1:6">
      <c r="A383" s="8">
        <v>43753.875</v>
      </c>
      <c r="B383" s="13">
        <f t="shared" si="20"/>
        <v>43753.875</v>
      </c>
      <c r="C383">
        <v>68</v>
      </c>
      <c r="D383">
        <f t="shared" si="21"/>
        <v>68</v>
      </c>
      <c r="E383">
        <f t="shared" si="22"/>
        <v>0</v>
      </c>
      <c r="F383" t="str">
        <f t="shared" si="23"/>
        <v>-</v>
      </c>
    </row>
    <row r="384" spans="1:6">
      <c r="A384" s="7">
        <v>43753.916666666664</v>
      </c>
      <c r="B384" s="13">
        <f t="shared" si="20"/>
        <v>43753.916666666664</v>
      </c>
      <c r="C384">
        <v>68</v>
      </c>
      <c r="D384">
        <f t="shared" si="21"/>
        <v>68</v>
      </c>
      <c r="E384">
        <f t="shared" si="22"/>
        <v>0</v>
      </c>
      <c r="F384" t="str">
        <f t="shared" si="23"/>
        <v>-</v>
      </c>
    </row>
    <row r="385" spans="1:6">
      <c r="A385" s="8">
        <v>43753.958333333336</v>
      </c>
      <c r="B385" s="13">
        <f t="shared" si="20"/>
        <v>43753.958333333336</v>
      </c>
      <c r="C385">
        <v>68</v>
      </c>
      <c r="D385">
        <f t="shared" si="21"/>
        <v>68</v>
      </c>
      <c r="E385">
        <f t="shared" si="22"/>
        <v>0</v>
      </c>
      <c r="F385" t="str">
        <f t="shared" si="23"/>
        <v>-</v>
      </c>
    </row>
    <row r="386" spans="1:6">
      <c r="A386" s="7">
        <v>43754</v>
      </c>
      <c r="B386" s="13">
        <f t="shared" si="20"/>
        <v>43754</v>
      </c>
      <c r="C386">
        <v>68</v>
      </c>
      <c r="D386">
        <f t="shared" si="21"/>
        <v>68</v>
      </c>
      <c r="E386">
        <f t="shared" si="22"/>
        <v>0</v>
      </c>
      <c r="F386">
        <f t="shared" si="23"/>
        <v>0</v>
      </c>
    </row>
    <row r="387" spans="1:6">
      <c r="A387" s="8">
        <v>43754.041666666664</v>
      </c>
      <c r="B387" s="13">
        <f t="shared" ref="B387:B450" si="24">A387</f>
        <v>43754.041666666664</v>
      </c>
      <c r="C387">
        <v>68</v>
      </c>
      <c r="D387">
        <f t="shared" ref="D387:D450" si="25">C387</f>
        <v>68</v>
      </c>
      <c r="E387">
        <f t="shared" ref="E387:E450" si="26">D387-C387</f>
        <v>0</v>
      </c>
      <c r="F387" t="str">
        <f t="shared" ref="F387:F450" si="27">IF(HOUR(A387)=0,COUNTIF(E387:E410, "&gt;0"),"-")</f>
        <v>-</v>
      </c>
    </row>
    <row r="388" spans="1:6">
      <c r="A388" s="7">
        <v>43754.083333333336</v>
      </c>
      <c r="B388" s="13">
        <f t="shared" si="24"/>
        <v>43754.083333333336</v>
      </c>
      <c r="C388">
        <v>68</v>
      </c>
      <c r="D388">
        <f t="shared" si="25"/>
        <v>68</v>
      </c>
      <c r="E388">
        <f t="shared" si="26"/>
        <v>0</v>
      </c>
      <c r="F388" t="str">
        <f t="shared" si="27"/>
        <v>-</v>
      </c>
    </row>
    <row r="389" spans="1:6">
      <c r="A389" s="8">
        <v>43754.125</v>
      </c>
      <c r="B389" s="13">
        <f t="shared" si="24"/>
        <v>43754.125</v>
      </c>
      <c r="C389">
        <v>68</v>
      </c>
      <c r="D389">
        <f t="shared" si="25"/>
        <v>68</v>
      </c>
      <c r="E389">
        <f t="shared" si="26"/>
        <v>0</v>
      </c>
      <c r="F389" t="str">
        <f t="shared" si="27"/>
        <v>-</v>
      </c>
    </row>
    <row r="390" spans="1:6">
      <c r="A390" s="7">
        <v>43754.166666666664</v>
      </c>
      <c r="B390" s="13">
        <f t="shared" si="24"/>
        <v>43754.166666666664</v>
      </c>
      <c r="C390">
        <v>68</v>
      </c>
      <c r="D390">
        <f t="shared" si="25"/>
        <v>68</v>
      </c>
      <c r="E390">
        <f t="shared" si="26"/>
        <v>0</v>
      </c>
      <c r="F390" t="str">
        <f t="shared" si="27"/>
        <v>-</v>
      </c>
    </row>
    <row r="391" spans="1:6">
      <c r="A391" s="8">
        <v>43754.208333333336</v>
      </c>
      <c r="B391" s="13">
        <f t="shared" si="24"/>
        <v>43754.208333333336</v>
      </c>
      <c r="C391">
        <v>68</v>
      </c>
      <c r="D391">
        <f t="shared" si="25"/>
        <v>68</v>
      </c>
      <c r="E391">
        <f t="shared" si="26"/>
        <v>0</v>
      </c>
      <c r="F391" t="str">
        <f t="shared" si="27"/>
        <v>-</v>
      </c>
    </row>
    <row r="392" spans="1:6">
      <c r="A392" s="7">
        <v>43754.25</v>
      </c>
      <c r="B392" s="13">
        <f t="shared" si="24"/>
        <v>43754.25</v>
      </c>
      <c r="C392">
        <v>68</v>
      </c>
      <c r="D392">
        <f t="shared" si="25"/>
        <v>68</v>
      </c>
      <c r="E392">
        <f t="shared" si="26"/>
        <v>0</v>
      </c>
      <c r="F392" t="str">
        <f t="shared" si="27"/>
        <v>-</v>
      </c>
    </row>
    <row r="393" spans="1:6">
      <c r="A393" s="8">
        <v>43754.291666666664</v>
      </c>
      <c r="B393" s="13">
        <f t="shared" si="24"/>
        <v>43754.291666666664</v>
      </c>
      <c r="C393">
        <v>68</v>
      </c>
      <c r="D393">
        <f t="shared" si="25"/>
        <v>68</v>
      </c>
      <c r="E393">
        <f t="shared" si="26"/>
        <v>0</v>
      </c>
      <c r="F393" t="str">
        <f t="shared" si="27"/>
        <v>-</v>
      </c>
    </row>
    <row r="394" spans="1:6">
      <c r="A394" s="7">
        <v>43754.333333333336</v>
      </c>
      <c r="B394" s="13">
        <f t="shared" si="24"/>
        <v>43754.333333333336</v>
      </c>
      <c r="C394">
        <v>60</v>
      </c>
      <c r="D394">
        <f t="shared" si="25"/>
        <v>60</v>
      </c>
      <c r="E394">
        <f t="shared" si="26"/>
        <v>0</v>
      </c>
      <c r="F394" t="str">
        <f t="shared" si="27"/>
        <v>-</v>
      </c>
    </row>
    <row r="395" spans="1:6">
      <c r="A395" s="8">
        <v>43754.375</v>
      </c>
      <c r="B395" s="13">
        <f t="shared" si="24"/>
        <v>43754.375</v>
      </c>
      <c r="C395">
        <v>60</v>
      </c>
      <c r="D395">
        <f t="shared" si="25"/>
        <v>60</v>
      </c>
      <c r="E395">
        <f t="shared" si="26"/>
        <v>0</v>
      </c>
      <c r="F395" t="str">
        <f t="shared" si="27"/>
        <v>-</v>
      </c>
    </row>
    <row r="396" spans="1:6">
      <c r="A396" s="7">
        <v>43754.416666666664</v>
      </c>
      <c r="B396" s="13">
        <f t="shared" si="24"/>
        <v>43754.416666666664</v>
      </c>
      <c r="C396">
        <v>60</v>
      </c>
      <c r="D396">
        <f t="shared" si="25"/>
        <v>60</v>
      </c>
      <c r="E396">
        <f t="shared" si="26"/>
        <v>0</v>
      </c>
      <c r="F396" t="str">
        <f t="shared" si="27"/>
        <v>-</v>
      </c>
    </row>
    <row r="397" spans="1:6">
      <c r="A397" s="8">
        <v>43754.458333333336</v>
      </c>
      <c r="B397" s="13">
        <f t="shared" si="24"/>
        <v>43754.458333333336</v>
      </c>
      <c r="C397">
        <v>60</v>
      </c>
      <c r="D397">
        <f t="shared" si="25"/>
        <v>60</v>
      </c>
      <c r="E397">
        <f t="shared" si="26"/>
        <v>0</v>
      </c>
      <c r="F397" t="str">
        <f t="shared" si="27"/>
        <v>-</v>
      </c>
    </row>
    <row r="398" spans="1:6">
      <c r="A398" s="7">
        <v>43754.5</v>
      </c>
      <c r="B398" s="13">
        <f t="shared" si="24"/>
        <v>43754.5</v>
      </c>
      <c r="C398">
        <v>60</v>
      </c>
      <c r="D398">
        <f t="shared" si="25"/>
        <v>60</v>
      </c>
      <c r="E398">
        <f t="shared" si="26"/>
        <v>0</v>
      </c>
      <c r="F398" t="str">
        <f t="shared" si="27"/>
        <v>-</v>
      </c>
    </row>
    <row r="399" spans="1:6">
      <c r="A399" s="8">
        <v>43754.541666666664</v>
      </c>
      <c r="B399" s="13">
        <f t="shared" si="24"/>
        <v>43754.541666666664</v>
      </c>
      <c r="C399">
        <v>60</v>
      </c>
      <c r="D399">
        <f t="shared" si="25"/>
        <v>60</v>
      </c>
      <c r="E399">
        <f t="shared" si="26"/>
        <v>0</v>
      </c>
      <c r="F399" t="str">
        <f t="shared" si="27"/>
        <v>-</v>
      </c>
    </row>
    <row r="400" spans="1:6">
      <c r="A400" s="7">
        <v>43754.583333333336</v>
      </c>
      <c r="B400" s="13">
        <f t="shared" si="24"/>
        <v>43754.583333333336</v>
      </c>
      <c r="C400">
        <v>60</v>
      </c>
      <c r="D400">
        <f t="shared" si="25"/>
        <v>60</v>
      </c>
      <c r="E400">
        <f t="shared" si="26"/>
        <v>0</v>
      </c>
      <c r="F400" t="str">
        <f t="shared" si="27"/>
        <v>-</v>
      </c>
    </row>
    <row r="401" spans="1:6">
      <c r="A401" s="8">
        <v>43754.625</v>
      </c>
      <c r="B401" s="13">
        <f t="shared" si="24"/>
        <v>43754.625</v>
      </c>
      <c r="C401">
        <v>60</v>
      </c>
      <c r="D401">
        <f t="shared" si="25"/>
        <v>60</v>
      </c>
      <c r="E401">
        <f t="shared" si="26"/>
        <v>0</v>
      </c>
      <c r="F401" t="str">
        <f t="shared" si="27"/>
        <v>-</v>
      </c>
    </row>
    <row r="402" spans="1:6">
      <c r="A402" s="7">
        <v>43754.666666666664</v>
      </c>
      <c r="B402" s="13">
        <f t="shared" si="24"/>
        <v>43754.666666666664</v>
      </c>
      <c r="C402">
        <v>60</v>
      </c>
      <c r="D402">
        <f t="shared" si="25"/>
        <v>60</v>
      </c>
      <c r="E402">
        <f t="shared" si="26"/>
        <v>0</v>
      </c>
      <c r="F402" t="str">
        <f t="shared" si="27"/>
        <v>-</v>
      </c>
    </row>
    <row r="403" spans="1:6">
      <c r="A403" s="8">
        <v>43754.708333333336</v>
      </c>
      <c r="B403" s="13">
        <f t="shared" si="24"/>
        <v>43754.708333333336</v>
      </c>
      <c r="C403">
        <v>68</v>
      </c>
      <c r="D403">
        <f t="shared" si="25"/>
        <v>68</v>
      </c>
      <c r="E403">
        <f t="shared" si="26"/>
        <v>0</v>
      </c>
      <c r="F403" t="str">
        <f t="shared" si="27"/>
        <v>-</v>
      </c>
    </row>
    <row r="404" spans="1:6">
      <c r="A404" s="7">
        <v>43754.75</v>
      </c>
      <c r="B404" s="13">
        <f t="shared" si="24"/>
        <v>43754.75</v>
      </c>
      <c r="C404">
        <v>68</v>
      </c>
      <c r="D404">
        <f t="shared" si="25"/>
        <v>68</v>
      </c>
      <c r="E404">
        <f t="shared" si="26"/>
        <v>0</v>
      </c>
      <c r="F404" t="str">
        <f t="shared" si="27"/>
        <v>-</v>
      </c>
    </row>
    <row r="405" spans="1:6">
      <c r="A405" s="8">
        <v>43754.791666666664</v>
      </c>
      <c r="B405" s="13">
        <f t="shared" si="24"/>
        <v>43754.791666666664</v>
      </c>
      <c r="C405">
        <v>68</v>
      </c>
      <c r="D405">
        <f t="shared" si="25"/>
        <v>68</v>
      </c>
      <c r="E405">
        <f t="shared" si="26"/>
        <v>0</v>
      </c>
      <c r="F405" t="str">
        <f t="shared" si="27"/>
        <v>-</v>
      </c>
    </row>
    <row r="406" spans="1:6">
      <c r="A406" s="7">
        <v>43754.833333333336</v>
      </c>
      <c r="B406" s="13">
        <f t="shared" si="24"/>
        <v>43754.833333333336</v>
      </c>
      <c r="C406">
        <v>68</v>
      </c>
      <c r="D406">
        <f t="shared" si="25"/>
        <v>68</v>
      </c>
      <c r="E406">
        <f t="shared" si="26"/>
        <v>0</v>
      </c>
      <c r="F406" t="str">
        <f t="shared" si="27"/>
        <v>-</v>
      </c>
    </row>
    <row r="407" spans="1:6">
      <c r="A407" s="8">
        <v>43754.875</v>
      </c>
      <c r="B407" s="13">
        <f t="shared" si="24"/>
        <v>43754.875</v>
      </c>
      <c r="C407">
        <v>68</v>
      </c>
      <c r="D407">
        <f t="shared" si="25"/>
        <v>68</v>
      </c>
      <c r="E407">
        <f t="shared" si="26"/>
        <v>0</v>
      </c>
      <c r="F407" t="str">
        <f t="shared" si="27"/>
        <v>-</v>
      </c>
    </row>
    <row r="408" spans="1:6">
      <c r="A408" s="7">
        <v>43754.916666666664</v>
      </c>
      <c r="B408" s="13">
        <f t="shared" si="24"/>
        <v>43754.916666666664</v>
      </c>
      <c r="C408">
        <v>68</v>
      </c>
      <c r="D408">
        <f t="shared" si="25"/>
        <v>68</v>
      </c>
      <c r="E408">
        <f t="shared" si="26"/>
        <v>0</v>
      </c>
      <c r="F408" t="str">
        <f t="shared" si="27"/>
        <v>-</v>
      </c>
    </row>
    <row r="409" spans="1:6">
      <c r="A409" s="8">
        <v>43754.958333333336</v>
      </c>
      <c r="B409" s="13">
        <f t="shared" si="24"/>
        <v>43754.958333333336</v>
      </c>
      <c r="C409">
        <v>68</v>
      </c>
      <c r="D409">
        <f t="shared" si="25"/>
        <v>68</v>
      </c>
      <c r="E409">
        <f t="shared" si="26"/>
        <v>0</v>
      </c>
      <c r="F409" t="str">
        <f t="shared" si="27"/>
        <v>-</v>
      </c>
    </row>
    <row r="410" spans="1:6">
      <c r="A410" s="7">
        <v>43755</v>
      </c>
      <c r="B410" s="13">
        <f t="shared" si="24"/>
        <v>43755</v>
      </c>
      <c r="C410">
        <v>68</v>
      </c>
      <c r="D410">
        <f t="shared" si="25"/>
        <v>68</v>
      </c>
      <c r="E410">
        <f t="shared" si="26"/>
        <v>0</v>
      </c>
      <c r="F410">
        <f t="shared" si="27"/>
        <v>0</v>
      </c>
    </row>
    <row r="411" spans="1:6">
      <c r="A411" s="8">
        <v>43755.041666666664</v>
      </c>
      <c r="B411" s="13">
        <f t="shared" si="24"/>
        <v>43755.041666666664</v>
      </c>
      <c r="C411">
        <v>68</v>
      </c>
      <c r="D411">
        <f t="shared" si="25"/>
        <v>68</v>
      </c>
      <c r="E411">
        <f t="shared" si="26"/>
        <v>0</v>
      </c>
      <c r="F411" t="str">
        <f t="shared" si="27"/>
        <v>-</v>
      </c>
    </row>
    <row r="412" spans="1:6">
      <c r="A412" s="7">
        <v>43755.083333333336</v>
      </c>
      <c r="B412" s="13">
        <f t="shared" si="24"/>
        <v>43755.083333333336</v>
      </c>
      <c r="C412">
        <v>68</v>
      </c>
      <c r="D412">
        <f t="shared" si="25"/>
        <v>68</v>
      </c>
      <c r="E412">
        <f t="shared" si="26"/>
        <v>0</v>
      </c>
      <c r="F412" t="str">
        <f t="shared" si="27"/>
        <v>-</v>
      </c>
    </row>
    <row r="413" spans="1:6">
      <c r="A413" s="8">
        <v>43755.125</v>
      </c>
      <c r="B413" s="13">
        <f t="shared" si="24"/>
        <v>43755.125</v>
      </c>
      <c r="C413">
        <v>68</v>
      </c>
      <c r="D413">
        <f t="shared" si="25"/>
        <v>68</v>
      </c>
      <c r="E413">
        <f t="shared" si="26"/>
        <v>0</v>
      </c>
      <c r="F413" t="str">
        <f t="shared" si="27"/>
        <v>-</v>
      </c>
    </row>
    <row r="414" spans="1:6">
      <c r="A414" s="7">
        <v>43755.166666666664</v>
      </c>
      <c r="B414" s="13">
        <f t="shared" si="24"/>
        <v>43755.166666666664</v>
      </c>
      <c r="C414">
        <v>68</v>
      </c>
      <c r="D414">
        <f t="shared" si="25"/>
        <v>68</v>
      </c>
      <c r="E414">
        <f t="shared" si="26"/>
        <v>0</v>
      </c>
      <c r="F414" t="str">
        <f t="shared" si="27"/>
        <v>-</v>
      </c>
    </row>
    <row r="415" spans="1:6">
      <c r="A415" s="8">
        <v>43755.208333333336</v>
      </c>
      <c r="B415" s="13">
        <f t="shared" si="24"/>
        <v>43755.208333333336</v>
      </c>
      <c r="C415">
        <v>68</v>
      </c>
      <c r="D415">
        <f t="shared" si="25"/>
        <v>68</v>
      </c>
      <c r="E415">
        <f t="shared" si="26"/>
        <v>0</v>
      </c>
      <c r="F415" t="str">
        <f t="shared" si="27"/>
        <v>-</v>
      </c>
    </row>
    <row r="416" spans="1:6">
      <c r="A416" s="7">
        <v>43755.25</v>
      </c>
      <c r="B416" s="13">
        <f t="shared" si="24"/>
        <v>43755.25</v>
      </c>
      <c r="C416">
        <v>68</v>
      </c>
      <c r="D416">
        <f t="shared" si="25"/>
        <v>68</v>
      </c>
      <c r="E416">
        <f t="shared" si="26"/>
        <v>0</v>
      </c>
      <c r="F416" t="str">
        <f t="shared" si="27"/>
        <v>-</v>
      </c>
    </row>
    <row r="417" spans="1:6">
      <c r="A417" s="8">
        <v>43755.291666666664</v>
      </c>
      <c r="B417" s="13">
        <f t="shared" si="24"/>
        <v>43755.291666666664</v>
      </c>
      <c r="C417">
        <v>68</v>
      </c>
      <c r="D417">
        <f t="shared" si="25"/>
        <v>68</v>
      </c>
      <c r="E417">
        <f t="shared" si="26"/>
        <v>0</v>
      </c>
      <c r="F417" t="str">
        <f t="shared" si="27"/>
        <v>-</v>
      </c>
    </row>
    <row r="418" spans="1:6">
      <c r="A418" s="7">
        <v>43755.333333333336</v>
      </c>
      <c r="B418" s="13">
        <f t="shared" si="24"/>
        <v>43755.333333333336</v>
      </c>
      <c r="C418">
        <v>60</v>
      </c>
      <c r="D418">
        <f t="shared" si="25"/>
        <v>60</v>
      </c>
      <c r="E418">
        <f t="shared" si="26"/>
        <v>0</v>
      </c>
      <c r="F418" t="str">
        <f t="shared" si="27"/>
        <v>-</v>
      </c>
    </row>
    <row r="419" spans="1:6">
      <c r="A419" s="8">
        <v>43755.375</v>
      </c>
      <c r="B419" s="13">
        <f t="shared" si="24"/>
        <v>43755.375</v>
      </c>
      <c r="C419">
        <v>60</v>
      </c>
      <c r="D419">
        <f t="shared" si="25"/>
        <v>60</v>
      </c>
      <c r="E419">
        <f t="shared" si="26"/>
        <v>0</v>
      </c>
      <c r="F419" t="str">
        <f t="shared" si="27"/>
        <v>-</v>
      </c>
    </row>
    <row r="420" spans="1:6">
      <c r="A420" s="7">
        <v>43755.416666666664</v>
      </c>
      <c r="B420" s="13">
        <f t="shared" si="24"/>
        <v>43755.416666666664</v>
      </c>
      <c r="C420">
        <v>60</v>
      </c>
      <c r="D420">
        <f t="shared" si="25"/>
        <v>60</v>
      </c>
      <c r="E420">
        <f t="shared" si="26"/>
        <v>0</v>
      </c>
      <c r="F420" t="str">
        <f t="shared" si="27"/>
        <v>-</v>
      </c>
    </row>
    <row r="421" spans="1:6">
      <c r="A421" s="8">
        <v>43755.458333333336</v>
      </c>
      <c r="B421" s="13">
        <f t="shared" si="24"/>
        <v>43755.458333333336</v>
      </c>
      <c r="C421">
        <v>60</v>
      </c>
      <c r="D421">
        <f t="shared" si="25"/>
        <v>60</v>
      </c>
      <c r="E421">
        <f t="shared" si="26"/>
        <v>0</v>
      </c>
      <c r="F421" t="str">
        <f t="shared" si="27"/>
        <v>-</v>
      </c>
    </row>
    <row r="422" spans="1:6">
      <c r="A422" s="7">
        <v>43755.5</v>
      </c>
      <c r="B422" s="13">
        <f t="shared" si="24"/>
        <v>43755.5</v>
      </c>
      <c r="C422">
        <v>60</v>
      </c>
      <c r="D422">
        <f t="shared" si="25"/>
        <v>60</v>
      </c>
      <c r="E422">
        <f t="shared" si="26"/>
        <v>0</v>
      </c>
      <c r="F422" t="str">
        <f t="shared" si="27"/>
        <v>-</v>
      </c>
    </row>
    <row r="423" spans="1:6">
      <c r="A423" s="8">
        <v>43755.541666666664</v>
      </c>
      <c r="B423" s="13">
        <f t="shared" si="24"/>
        <v>43755.541666666664</v>
      </c>
      <c r="C423">
        <v>60</v>
      </c>
      <c r="D423">
        <f t="shared" si="25"/>
        <v>60</v>
      </c>
      <c r="E423">
        <f t="shared" si="26"/>
        <v>0</v>
      </c>
      <c r="F423" t="str">
        <f t="shared" si="27"/>
        <v>-</v>
      </c>
    </row>
    <row r="424" spans="1:6">
      <c r="A424" s="7">
        <v>43755.583333333336</v>
      </c>
      <c r="B424" s="13">
        <f t="shared" si="24"/>
        <v>43755.583333333336</v>
      </c>
      <c r="C424">
        <v>60</v>
      </c>
      <c r="D424">
        <f t="shared" si="25"/>
        <v>60</v>
      </c>
      <c r="E424">
        <f t="shared" si="26"/>
        <v>0</v>
      </c>
      <c r="F424" t="str">
        <f t="shared" si="27"/>
        <v>-</v>
      </c>
    </row>
    <row r="425" spans="1:6">
      <c r="A425" s="8">
        <v>43755.625</v>
      </c>
      <c r="B425" s="13">
        <f t="shared" si="24"/>
        <v>43755.625</v>
      </c>
      <c r="C425">
        <v>60</v>
      </c>
      <c r="D425">
        <f t="shared" si="25"/>
        <v>60</v>
      </c>
      <c r="E425">
        <f t="shared" si="26"/>
        <v>0</v>
      </c>
      <c r="F425" t="str">
        <f t="shared" si="27"/>
        <v>-</v>
      </c>
    </row>
    <row r="426" spans="1:6">
      <c r="A426" s="7">
        <v>43755.666666666664</v>
      </c>
      <c r="B426" s="13">
        <f t="shared" si="24"/>
        <v>43755.666666666664</v>
      </c>
      <c r="C426">
        <v>60</v>
      </c>
      <c r="D426">
        <f t="shared" si="25"/>
        <v>60</v>
      </c>
      <c r="E426">
        <f t="shared" si="26"/>
        <v>0</v>
      </c>
      <c r="F426" t="str">
        <f t="shared" si="27"/>
        <v>-</v>
      </c>
    </row>
    <row r="427" spans="1:6">
      <c r="A427" s="8">
        <v>43755.708333333336</v>
      </c>
      <c r="B427" s="13">
        <f t="shared" si="24"/>
        <v>43755.708333333336</v>
      </c>
      <c r="C427">
        <v>68</v>
      </c>
      <c r="D427">
        <f t="shared" si="25"/>
        <v>68</v>
      </c>
      <c r="E427">
        <f t="shared" si="26"/>
        <v>0</v>
      </c>
      <c r="F427" t="str">
        <f t="shared" si="27"/>
        <v>-</v>
      </c>
    </row>
    <row r="428" spans="1:6">
      <c r="A428" s="7">
        <v>43755.75</v>
      </c>
      <c r="B428" s="13">
        <f t="shared" si="24"/>
        <v>43755.75</v>
      </c>
      <c r="C428">
        <v>68</v>
      </c>
      <c r="D428">
        <f t="shared" si="25"/>
        <v>68</v>
      </c>
      <c r="E428">
        <f t="shared" si="26"/>
        <v>0</v>
      </c>
      <c r="F428" t="str">
        <f t="shared" si="27"/>
        <v>-</v>
      </c>
    </row>
    <row r="429" spans="1:6">
      <c r="A429" s="8">
        <v>43755.791666666664</v>
      </c>
      <c r="B429" s="13">
        <f t="shared" si="24"/>
        <v>43755.791666666664</v>
      </c>
      <c r="C429">
        <v>68</v>
      </c>
      <c r="D429">
        <f t="shared" si="25"/>
        <v>68</v>
      </c>
      <c r="E429">
        <f t="shared" si="26"/>
        <v>0</v>
      </c>
      <c r="F429" t="str">
        <f t="shared" si="27"/>
        <v>-</v>
      </c>
    </row>
    <row r="430" spans="1:6">
      <c r="A430" s="7">
        <v>43755.833333333336</v>
      </c>
      <c r="B430" s="13">
        <f t="shared" si="24"/>
        <v>43755.833333333336</v>
      </c>
      <c r="C430">
        <v>68</v>
      </c>
      <c r="D430">
        <f t="shared" si="25"/>
        <v>68</v>
      </c>
      <c r="E430">
        <f t="shared" si="26"/>
        <v>0</v>
      </c>
      <c r="F430" t="str">
        <f t="shared" si="27"/>
        <v>-</v>
      </c>
    </row>
    <row r="431" spans="1:6">
      <c r="A431" s="8">
        <v>43755.875</v>
      </c>
      <c r="B431" s="13">
        <f t="shared" si="24"/>
        <v>43755.875</v>
      </c>
      <c r="C431">
        <v>68</v>
      </c>
      <c r="D431">
        <f t="shared" si="25"/>
        <v>68</v>
      </c>
      <c r="E431">
        <f t="shared" si="26"/>
        <v>0</v>
      </c>
      <c r="F431" t="str">
        <f t="shared" si="27"/>
        <v>-</v>
      </c>
    </row>
    <row r="432" spans="1:6">
      <c r="A432" s="7">
        <v>43755.916666666664</v>
      </c>
      <c r="B432" s="13">
        <f t="shared" si="24"/>
        <v>43755.916666666664</v>
      </c>
      <c r="C432">
        <v>68</v>
      </c>
      <c r="D432">
        <f t="shared" si="25"/>
        <v>68</v>
      </c>
      <c r="E432">
        <f t="shared" si="26"/>
        <v>0</v>
      </c>
      <c r="F432" t="str">
        <f t="shared" si="27"/>
        <v>-</v>
      </c>
    </row>
    <row r="433" spans="1:6">
      <c r="A433" s="8">
        <v>43755.958333333336</v>
      </c>
      <c r="B433" s="13">
        <f t="shared" si="24"/>
        <v>43755.958333333336</v>
      </c>
      <c r="C433">
        <v>68</v>
      </c>
      <c r="D433">
        <f t="shared" si="25"/>
        <v>68</v>
      </c>
      <c r="E433">
        <f t="shared" si="26"/>
        <v>0</v>
      </c>
      <c r="F433" t="str">
        <f t="shared" si="27"/>
        <v>-</v>
      </c>
    </row>
    <row r="434" spans="1:6">
      <c r="A434" s="7">
        <v>43756</v>
      </c>
      <c r="B434" s="13">
        <f t="shared" si="24"/>
        <v>43756</v>
      </c>
      <c r="C434">
        <v>68</v>
      </c>
      <c r="D434">
        <f t="shared" si="25"/>
        <v>68</v>
      </c>
      <c r="E434">
        <f t="shared" si="26"/>
        <v>0</v>
      </c>
      <c r="F434">
        <f t="shared" si="27"/>
        <v>0</v>
      </c>
    </row>
    <row r="435" spans="1:6">
      <c r="A435" s="8">
        <v>43756.041666666664</v>
      </c>
      <c r="B435" s="13">
        <f t="shared" si="24"/>
        <v>43756.041666666664</v>
      </c>
      <c r="C435">
        <v>68</v>
      </c>
      <c r="D435">
        <f t="shared" si="25"/>
        <v>68</v>
      </c>
      <c r="E435">
        <f t="shared" si="26"/>
        <v>0</v>
      </c>
      <c r="F435" t="str">
        <f t="shared" si="27"/>
        <v>-</v>
      </c>
    </row>
    <row r="436" spans="1:6">
      <c r="A436" s="7">
        <v>43756.083333333336</v>
      </c>
      <c r="B436" s="13">
        <f t="shared" si="24"/>
        <v>43756.083333333336</v>
      </c>
      <c r="C436">
        <v>68</v>
      </c>
      <c r="D436">
        <f t="shared" si="25"/>
        <v>68</v>
      </c>
      <c r="E436">
        <f t="shared" si="26"/>
        <v>0</v>
      </c>
      <c r="F436" t="str">
        <f t="shared" si="27"/>
        <v>-</v>
      </c>
    </row>
    <row r="437" spans="1:6">
      <c r="A437" s="8">
        <v>43756.125</v>
      </c>
      <c r="B437" s="13">
        <f t="shared" si="24"/>
        <v>43756.125</v>
      </c>
      <c r="C437">
        <v>68</v>
      </c>
      <c r="D437">
        <f t="shared" si="25"/>
        <v>68</v>
      </c>
      <c r="E437">
        <f t="shared" si="26"/>
        <v>0</v>
      </c>
      <c r="F437" t="str">
        <f t="shared" si="27"/>
        <v>-</v>
      </c>
    </row>
    <row r="438" spans="1:6">
      <c r="A438" s="7">
        <v>43756.166666666664</v>
      </c>
      <c r="B438" s="13">
        <f t="shared" si="24"/>
        <v>43756.166666666664</v>
      </c>
      <c r="C438">
        <v>68</v>
      </c>
      <c r="D438">
        <f t="shared" si="25"/>
        <v>68</v>
      </c>
      <c r="E438">
        <f t="shared" si="26"/>
        <v>0</v>
      </c>
      <c r="F438" t="str">
        <f t="shared" si="27"/>
        <v>-</v>
      </c>
    </row>
    <row r="439" spans="1:6">
      <c r="A439" s="8">
        <v>43756.208333333336</v>
      </c>
      <c r="B439" s="13">
        <f t="shared" si="24"/>
        <v>43756.208333333336</v>
      </c>
      <c r="C439">
        <v>68</v>
      </c>
      <c r="D439">
        <f t="shared" si="25"/>
        <v>68</v>
      </c>
      <c r="E439">
        <f t="shared" si="26"/>
        <v>0</v>
      </c>
      <c r="F439" t="str">
        <f t="shared" si="27"/>
        <v>-</v>
      </c>
    </row>
    <row r="440" spans="1:6">
      <c r="A440" s="7">
        <v>43756.25</v>
      </c>
      <c r="B440" s="13">
        <f t="shared" si="24"/>
        <v>43756.25</v>
      </c>
      <c r="C440">
        <v>68</v>
      </c>
      <c r="D440">
        <f t="shared" si="25"/>
        <v>68</v>
      </c>
      <c r="E440">
        <f t="shared" si="26"/>
        <v>0</v>
      </c>
      <c r="F440" t="str">
        <f t="shared" si="27"/>
        <v>-</v>
      </c>
    </row>
    <row r="441" spans="1:6">
      <c r="A441" s="8">
        <v>43756.291666666664</v>
      </c>
      <c r="B441" s="13">
        <f t="shared" si="24"/>
        <v>43756.291666666664</v>
      </c>
      <c r="C441">
        <v>68</v>
      </c>
      <c r="D441">
        <f t="shared" si="25"/>
        <v>68</v>
      </c>
      <c r="E441">
        <f t="shared" si="26"/>
        <v>0</v>
      </c>
      <c r="F441" t="str">
        <f t="shared" si="27"/>
        <v>-</v>
      </c>
    </row>
    <row r="442" spans="1:6">
      <c r="A442" s="7">
        <v>43756.333333333336</v>
      </c>
      <c r="B442" s="13">
        <f t="shared" si="24"/>
        <v>43756.333333333336</v>
      </c>
      <c r="C442">
        <v>60</v>
      </c>
      <c r="D442">
        <f t="shared" si="25"/>
        <v>60</v>
      </c>
      <c r="E442">
        <f t="shared" si="26"/>
        <v>0</v>
      </c>
      <c r="F442" t="str">
        <f t="shared" si="27"/>
        <v>-</v>
      </c>
    </row>
    <row r="443" spans="1:6">
      <c r="A443" s="8">
        <v>43756.375</v>
      </c>
      <c r="B443" s="13">
        <f t="shared" si="24"/>
        <v>43756.375</v>
      </c>
      <c r="C443">
        <v>60</v>
      </c>
      <c r="D443">
        <f t="shared" si="25"/>
        <v>60</v>
      </c>
      <c r="E443">
        <f t="shared" si="26"/>
        <v>0</v>
      </c>
      <c r="F443" t="str">
        <f t="shared" si="27"/>
        <v>-</v>
      </c>
    </row>
    <row r="444" spans="1:6">
      <c r="A444" s="7">
        <v>43756.416666666664</v>
      </c>
      <c r="B444" s="13">
        <f t="shared" si="24"/>
        <v>43756.416666666664</v>
      </c>
      <c r="C444">
        <v>60</v>
      </c>
      <c r="D444">
        <f t="shared" si="25"/>
        <v>60</v>
      </c>
      <c r="E444">
        <f t="shared" si="26"/>
        <v>0</v>
      </c>
      <c r="F444" t="str">
        <f t="shared" si="27"/>
        <v>-</v>
      </c>
    </row>
    <row r="445" spans="1:6">
      <c r="A445" s="8">
        <v>43756.458333333336</v>
      </c>
      <c r="B445" s="13">
        <f t="shared" si="24"/>
        <v>43756.458333333336</v>
      </c>
      <c r="C445">
        <v>60</v>
      </c>
      <c r="D445">
        <f t="shared" si="25"/>
        <v>60</v>
      </c>
      <c r="E445">
        <f t="shared" si="26"/>
        <v>0</v>
      </c>
      <c r="F445" t="str">
        <f t="shared" si="27"/>
        <v>-</v>
      </c>
    </row>
    <row r="446" spans="1:6">
      <c r="A446" s="7">
        <v>43756.5</v>
      </c>
      <c r="B446" s="13">
        <f t="shared" si="24"/>
        <v>43756.5</v>
      </c>
      <c r="C446">
        <v>60</v>
      </c>
      <c r="D446">
        <f t="shared" si="25"/>
        <v>60</v>
      </c>
      <c r="E446">
        <f t="shared" si="26"/>
        <v>0</v>
      </c>
      <c r="F446" t="str">
        <f t="shared" si="27"/>
        <v>-</v>
      </c>
    </row>
    <row r="447" spans="1:6">
      <c r="A447" s="8">
        <v>43756.541666666664</v>
      </c>
      <c r="B447" s="13">
        <f t="shared" si="24"/>
        <v>43756.541666666664</v>
      </c>
      <c r="C447">
        <v>60</v>
      </c>
      <c r="D447">
        <f t="shared" si="25"/>
        <v>60</v>
      </c>
      <c r="E447">
        <f t="shared" si="26"/>
        <v>0</v>
      </c>
      <c r="F447" t="str">
        <f t="shared" si="27"/>
        <v>-</v>
      </c>
    </row>
    <row r="448" spans="1:6">
      <c r="A448" s="7">
        <v>43756.583333333336</v>
      </c>
      <c r="B448" s="13">
        <f t="shared" si="24"/>
        <v>43756.583333333336</v>
      </c>
      <c r="C448">
        <v>60</v>
      </c>
      <c r="D448">
        <f t="shared" si="25"/>
        <v>60</v>
      </c>
      <c r="E448">
        <f t="shared" si="26"/>
        <v>0</v>
      </c>
      <c r="F448" t="str">
        <f t="shared" si="27"/>
        <v>-</v>
      </c>
    </row>
    <row r="449" spans="1:6">
      <c r="A449" s="8">
        <v>43756.625</v>
      </c>
      <c r="B449" s="13">
        <f t="shared" si="24"/>
        <v>43756.625</v>
      </c>
      <c r="C449">
        <v>60</v>
      </c>
      <c r="D449">
        <f t="shared" si="25"/>
        <v>60</v>
      </c>
      <c r="E449">
        <f t="shared" si="26"/>
        <v>0</v>
      </c>
      <c r="F449" t="str">
        <f t="shared" si="27"/>
        <v>-</v>
      </c>
    </row>
    <row r="450" spans="1:6">
      <c r="A450" s="7">
        <v>43756.666666666664</v>
      </c>
      <c r="B450" s="13">
        <f t="shared" si="24"/>
        <v>43756.666666666664</v>
      </c>
      <c r="C450">
        <v>60</v>
      </c>
      <c r="D450">
        <f t="shared" si="25"/>
        <v>60</v>
      </c>
      <c r="E450">
        <f t="shared" si="26"/>
        <v>0</v>
      </c>
      <c r="F450" t="str">
        <f t="shared" si="27"/>
        <v>-</v>
      </c>
    </row>
    <row r="451" spans="1:6">
      <c r="A451" s="8">
        <v>43756.708333333336</v>
      </c>
      <c r="B451" s="13">
        <f t="shared" ref="B451:B514" si="28">A451</f>
        <v>43756.708333333336</v>
      </c>
      <c r="C451">
        <v>68</v>
      </c>
      <c r="D451">
        <f t="shared" ref="D451:D514" si="29">C451</f>
        <v>68</v>
      </c>
      <c r="E451">
        <f t="shared" ref="E451:E514" si="30">D451-C451</f>
        <v>0</v>
      </c>
      <c r="F451" t="str">
        <f t="shared" ref="F451:F514" si="31">IF(HOUR(A451)=0,COUNTIF(E451:E474, "&gt;0"),"-")</f>
        <v>-</v>
      </c>
    </row>
    <row r="452" spans="1:6">
      <c r="A452" s="7">
        <v>43756.75</v>
      </c>
      <c r="B452" s="13">
        <f t="shared" si="28"/>
        <v>43756.75</v>
      </c>
      <c r="C452">
        <v>68</v>
      </c>
      <c r="D452">
        <f t="shared" si="29"/>
        <v>68</v>
      </c>
      <c r="E452">
        <f t="shared" si="30"/>
        <v>0</v>
      </c>
      <c r="F452" t="str">
        <f t="shared" si="31"/>
        <v>-</v>
      </c>
    </row>
    <row r="453" spans="1:6">
      <c r="A453" s="8">
        <v>43756.791666666664</v>
      </c>
      <c r="B453" s="13">
        <f t="shared" si="28"/>
        <v>43756.791666666664</v>
      </c>
      <c r="C453">
        <v>68</v>
      </c>
      <c r="D453">
        <f t="shared" si="29"/>
        <v>68</v>
      </c>
      <c r="E453">
        <f t="shared" si="30"/>
        <v>0</v>
      </c>
      <c r="F453" t="str">
        <f t="shared" si="31"/>
        <v>-</v>
      </c>
    </row>
    <row r="454" spans="1:6">
      <c r="A454" s="7">
        <v>43756.833333333336</v>
      </c>
      <c r="B454" s="13">
        <f t="shared" si="28"/>
        <v>43756.833333333336</v>
      </c>
      <c r="C454">
        <v>68</v>
      </c>
      <c r="D454">
        <f t="shared" si="29"/>
        <v>68</v>
      </c>
      <c r="E454">
        <f t="shared" si="30"/>
        <v>0</v>
      </c>
      <c r="F454" t="str">
        <f t="shared" si="31"/>
        <v>-</v>
      </c>
    </row>
    <row r="455" spans="1:6">
      <c r="A455" s="8">
        <v>43756.875</v>
      </c>
      <c r="B455" s="13">
        <f t="shared" si="28"/>
        <v>43756.875</v>
      </c>
      <c r="C455">
        <v>68</v>
      </c>
      <c r="D455">
        <f t="shared" si="29"/>
        <v>68</v>
      </c>
      <c r="E455">
        <f t="shared" si="30"/>
        <v>0</v>
      </c>
      <c r="F455" t="str">
        <f t="shared" si="31"/>
        <v>-</v>
      </c>
    </row>
    <row r="456" spans="1:6">
      <c r="A456" s="7">
        <v>43756.916666666664</v>
      </c>
      <c r="B456" s="13">
        <f t="shared" si="28"/>
        <v>43756.916666666664</v>
      </c>
      <c r="C456">
        <v>68</v>
      </c>
      <c r="D456">
        <f t="shared" si="29"/>
        <v>68</v>
      </c>
      <c r="E456">
        <f t="shared" si="30"/>
        <v>0</v>
      </c>
      <c r="F456" t="str">
        <f t="shared" si="31"/>
        <v>-</v>
      </c>
    </row>
    <row r="457" spans="1:6">
      <c r="A457" s="8">
        <v>43756.958333333336</v>
      </c>
      <c r="B457" s="13">
        <f t="shared" si="28"/>
        <v>43756.958333333336</v>
      </c>
      <c r="C457">
        <v>68</v>
      </c>
      <c r="D457">
        <f t="shared" si="29"/>
        <v>68</v>
      </c>
      <c r="E457">
        <f t="shared" si="30"/>
        <v>0</v>
      </c>
      <c r="F457" t="str">
        <f t="shared" si="31"/>
        <v>-</v>
      </c>
    </row>
    <row r="458" spans="1:6">
      <c r="A458" s="7">
        <v>43757</v>
      </c>
      <c r="B458" s="13">
        <f t="shared" si="28"/>
        <v>43757</v>
      </c>
      <c r="C458">
        <v>68</v>
      </c>
      <c r="D458">
        <f t="shared" si="29"/>
        <v>68</v>
      </c>
      <c r="E458">
        <f t="shared" si="30"/>
        <v>0</v>
      </c>
      <c r="F458">
        <f t="shared" si="31"/>
        <v>0</v>
      </c>
    </row>
    <row r="459" spans="1:6">
      <c r="A459" s="8">
        <v>43757.041666666664</v>
      </c>
      <c r="B459" s="13">
        <f t="shared" si="28"/>
        <v>43757.041666666664</v>
      </c>
      <c r="C459">
        <v>68</v>
      </c>
      <c r="D459">
        <f t="shared" si="29"/>
        <v>68</v>
      </c>
      <c r="E459">
        <f t="shared" si="30"/>
        <v>0</v>
      </c>
      <c r="F459" t="str">
        <f t="shared" si="31"/>
        <v>-</v>
      </c>
    </row>
    <row r="460" spans="1:6">
      <c r="A460" s="7">
        <v>43757.083333333336</v>
      </c>
      <c r="B460" s="13">
        <f t="shared" si="28"/>
        <v>43757.083333333336</v>
      </c>
      <c r="C460">
        <v>68</v>
      </c>
      <c r="D460">
        <f t="shared" si="29"/>
        <v>68</v>
      </c>
      <c r="E460">
        <f t="shared" si="30"/>
        <v>0</v>
      </c>
      <c r="F460" t="str">
        <f t="shared" si="31"/>
        <v>-</v>
      </c>
    </row>
    <row r="461" spans="1:6">
      <c r="A461" s="8">
        <v>43757.125</v>
      </c>
      <c r="B461" s="13">
        <f t="shared" si="28"/>
        <v>43757.125</v>
      </c>
      <c r="C461">
        <v>68</v>
      </c>
      <c r="D461">
        <f t="shared" si="29"/>
        <v>68</v>
      </c>
      <c r="E461">
        <f t="shared" si="30"/>
        <v>0</v>
      </c>
      <c r="F461" t="str">
        <f t="shared" si="31"/>
        <v>-</v>
      </c>
    </row>
    <row r="462" spans="1:6">
      <c r="A462" s="7">
        <v>43757.166666666664</v>
      </c>
      <c r="B462" s="13">
        <f t="shared" si="28"/>
        <v>43757.166666666664</v>
      </c>
      <c r="C462">
        <v>68</v>
      </c>
      <c r="D462">
        <f t="shared" si="29"/>
        <v>68</v>
      </c>
      <c r="E462">
        <f t="shared" si="30"/>
        <v>0</v>
      </c>
      <c r="F462" t="str">
        <f t="shared" si="31"/>
        <v>-</v>
      </c>
    </row>
    <row r="463" spans="1:6">
      <c r="A463" s="8">
        <v>43757.208333333336</v>
      </c>
      <c r="B463" s="13">
        <f t="shared" si="28"/>
        <v>43757.208333333336</v>
      </c>
      <c r="C463">
        <v>68</v>
      </c>
      <c r="D463">
        <f t="shared" si="29"/>
        <v>68</v>
      </c>
      <c r="E463">
        <f t="shared" si="30"/>
        <v>0</v>
      </c>
      <c r="F463" t="str">
        <f t="shared" si="31"/>
        <v>-</v>
      </c>
    </row>
    <row r="464" spans="1:6">
      <c r="A464" s="7">
        <v>43757.25</v>
      </c>
      <c r="B464" s="13">
        <f t="shared" si="28"/>
        <v>43757.25</v>
      </c>
      <c r="C464">
        <v>68</v>
      </c>
      <c r="D464">
        <f t="shared" si="29"/>
        <v>68</v>
      </c>
      <c r="E464">
        <f t="shared" si="30"/>
        <v>0</v>
      </c>
      <c r="F464" t="str">
        <f t="shared" si="31"/>
        <v>-</v>
      </c>
    </row>
    <row r="465" spans="1:6">
      <c r="A465" s="8">
        <v>43757.291666666664</v>
      </c>
      <c r="B465" s="13">
        <f t="shared" si="28"/>
        <v>43757.291666666664</v>
      </c>
      <c r="C465">
        <v>68</v>
      </c>
      <c r="D465">
        <f t="shared" si="29"/>
        <v>68</v>
      </c>
      <c r="E465">
        <f t="shared" si="30"/>
        <v>0</v>
      </c>
      <c r="F465" t="str">
        <f t="shared" si="31"/>
        <v>-</v>
      </c>
    </row>
    <row r="466" spans="1:6">
      <c r="A466" s="7">
        <v>43757.333333333336</v>
      </c>
      <c r="B466" s="13">
        <f t="shared" si="28"/>
        <v>43757.333333333336</v>
      </c>
      <c r="C466">
        <v>68</v>
      </c>
      <c r="D466">
        <f t="shared" si="29"/>
        <v>68</v>
      </c>
      <c r="E466">
        <f t="shared" si="30"/>
        <v>0</v>
      </c>
      <c r="F466" t="str">
        <f t="shared" si="31"/>
        <v>-</v>
      </c>
    </row>
    <row r="467" spans="1:6">
      <c r="A467" s="8">
        <v>43757.375</v>
      </c>
      <c r="B467" s="13">
        <f t="shared" si="28"/>
        <v>43757.375</v>
      </c>
      <c r="C467">
        <v>68</v>
      </c>
      <c r="D467">
        <f t="shared" si="29"/>
        <v>68</v>
      </c>
      <c r="E467">
        <f t="shared" si="30"/>
        <v>0</v>
      </c>
      <c r="F467" t="str">
        <f t="shared" si="31"/>
        <v>-</v>
      </c>
    </row>
    <row r="468" spans="1:6">
      <c r="A468" s="7">
        <v>43757.416666666664</v>
      </c>
      <c r="B468" s="13">
        <f t="shared" si="28"/>
        <v>43757.416666666664</v>
      </c>
      <c r="C468">
        <v>68</v>
      </c>
      <c r="D468">
        <f t="shared" si="29"/>
        <v>68</v>
      </c>
      <c r="E468">
        <f t="shared" si="30"/>
        <v>0</v>
      </c>
      <c r="F468" t="str">
        <f t="shared" si="31"/>
        <v>-</v>
      </c>
    </row>
    <row r="469" spans="1:6">
      <c r="A469" s="8">
        <v>43757.458333333336</v>
      </c>
      <c r="B469" s="13">
        <f t="shared" si="28"/>
        <v>43757.458333333336</v>
      </c>
      <c r="C469">
        <v>68</v>
      </c>
      <c r="D469">
        <f t="shared" si="29"/>
        <v>68</v>
      </c>
      <c r="E469">
        <f t="shared" si="30"/>
        <v>0</v>
      </c>
      <c r="F469" t="str">
        <f t="shared" si="31"/>
        <v>-</v>
      </c>
    </row>
    <row r="470" spans="1:6">
      <c r="A470" s="7">
        <v>43757.5</v>
      </c>
      <c r="B470" s="13">
        <f t="shared" si="28"/>
        <v>43757.5</v>
      </c>
      <c r="C470">
        <v>68</v>
      </c>
      <c r="D470">
        <f t="shared" si="29"/>
        <v>68</v>
      </c>
      <c r="E470">
        <f t="shared" si="30"/>
        <v>0</v>
      </c>
      <c r="F470" t="str">
        <f t="shared" si="31"/>
        <v>-</v>
      </c>
    </row>
    <row r="471" spans="1:6">
      <c r="A471" s="8">
        <v>43757.541666666664</v>
      </c>
      <c r="B471" s="13">
        <f t="shared" si="28"/>
        <v>43757.541666666664</v>
      </c>
      <c r="C471">
        <v>68</v>
      </c>
      <c r="D471">
        <f t="shared" si="29"/>
        <v>68</v>
      </c>
      <c r="E471">
        <f t="shared" si="30"/>
        <v>0</v>
      </c>
      <c r="F471" t="str">
        <f t="shared" si="31"/>
        <v>-</v>
      </c>
    </row>
    <row r="472" spans="1:6">
      <c r="A472" s="7">
        <v>43757.583333333336</v>
      </c>
      <c r="B472" s="13">
        <f t="shared" si="28"/>
        <v>43757.583333333336</v>
      </c>
      <c r="C472">
        <v>68</v>
      </c>
      <c r="D472">
        <f t="shared" si="29"/>
        <v>68</v>
      </c>
      <c r="E472">
        <f t="shared" si="30"/>
        <v>0</v>
      </c>
      <c r="F472" t="str">
        <f t="shared" si="31"/>
        <v>-</v>
      </c>
    </row>
    <row r="473" spans="1:6">
      <c r="A473" s="8">
        <v>43757.625</v>
      </c>
      <c r="B473" s="13">
        <f t="shared" si="28"/>
        <v>43757.625</v>
      </c>
      <c r="C473">
        <v>68</v>
      </c>
      <c r="D473">
        <f t="shared" si="29"/>
        <v>68</v>
      </c>
      <c r="E473">
        <f t="shared" si="30"/>
        <v>0</v>
      </c>
      <c r="F473" t="str">
        <f t="shared" si="31"/>
        <v>-</v>
      </c>
    </row>
    <row r="474" spans="1:6">
      <c r="A474" s="7">
        <v>43757.666666666664</v>
      </c>
      <c r="B474" s="13">
        <f t="shared" si="28"/>
        <v>43757.666666666664</v>
      </c>
      <c r="C474">
        <v>68</v>
      </c>
      <c r="D474">
        <f t="shared" si="29"/>
        <v>68</v>
      </c>
      <c r="E474">
        <f t="shared" si="30"/>
        <v>0</v>
      </c>
      <c r="F474" t="str">
        <f t="shared" si="31"/>
        <v>-</v>
      </c>
    </row>
    <row r="475" spans="1:6">
      <c r="A475" s="8">
        <v>43757.708333333336</v>
      </c>
      <c r="B475" s="13">
        <f t="shared" si="28"/>
        <v>43757.708333333336</v>
      </c>
      <c r="C475">
        <v>68</v>
      </c>
      <c r="D475">
        <f t="shared" si="29"/>
        <v>68</v>
      </c>
      <c r="E475">
        <f t="shared" si="30"/>
        <v>0</v>
      </c>
      <c r="F475" t="str">
        <f t="shared" si="31"/>
        <v>-</v>
      </c>
    </row>
    <row r="476" spans="1:6">
      <c r="A476" s="7">
        <v>43757.75</v>
      </c>
      <c r="B476" s="13">
        <f t="shared" si="28"/>
        <v>43757.75</v>
      </c>
      <c r="C476">
        <v>68</v>
      </c>
      <c r="D476">
        <f t="shared" si="29"/>
        <v>68</v>
      </c>
      <c r="E476">
        <f t="shared" si="30"/>
        <v>0</v>
      </c>
      <c r="F476" t="str">
        <f t="shared" si="31"/>
        <v>-</v>
      </c>
    </row>
    <row r="477" spans="1:6">
      <c r="A477" s="8">
        <v>43757.791666666664</v>
      </c>
      <c r="B477" s="13">
        <f t="shared" si="28"/>
        <v>43757.791666666664</v>
      </c>
      <c r="C477">
        <v>68</v>
      </c>
      <c r="D477">
        <f t="shared" si="29"/>
        <v>68</v>
      </c>
      <c r="E477">
        <f t="shared" si="30"/>
        <v>0</v>
      </c>
      <c r="F477" t="str">
        <f t="shared" si="31"/>
        <v>-</v>
      </c>
    </row>
    <row r="478" spans="1:6">
      <c r="A478" s="7">
        <v>43757.833333333336</v>
      </c>
      <c r="B478" s="13">
        <f t="shared" si="28"/>
        <v>43757.833333333336</v>
      </c>
      <c r="C478">
        <v>68</v>
      </c>
      <c r="D478">
        <f t="shared" si="29"/>
        <v>68</v>
      </c>
      <c r="E478">
        <f t="shared" si="30"/>
        <v>0</v>
      </c>
      <c r="F478" t="str">
        <f t="shared" si="31"/>
        <v>-</v>
      </c>
    </row>
    <row r="479" spans="1:6">
      <c r="A479" s="8">
        <v>43757.875</v>
      </c>
      <c r="B479" s="13">
        <f t="shared" si="28"/>
        <v>43757.875</v>
      </c>
      <c r="C479">
        <v>68</v>
      </c>
      <c r="D479">
        <f t="shared" si="29"/>
        <v>68</v>
      </c>
      <c r="E479">
        <f t="shared" si="30"/>
        <v>0</v>
      </c>
      <c r="F479" t="str">
        <f t="shared" si="31"/>
        <v>-</v>
      </c>
    </row>
    <row r="480" spans="1:6">
      <c r="A480" s="7">
        <v>43757.916666666664</v>
      </c>
      <c r="B480" s="13">
        <f t="shared" si="28"/>
        <v>43757.916666666664</v>
      </c>
      <c r="C480">
        <v>68</v>
      </c>
      <c r="D480">
        <f t="shared" si="29"/>
        <v>68</v>
      </c>
      <c r="E480">
        <f t="shared" si="30"/>
        <v>0</v>
      </c>
      <c r="F480" t="str">
        <f t="shared" si="31"/>
        <v>-</v>
      </c>
    </row>
    <row r="481" spans="1:6">
      <c r="A481" s="8">
        <v>43757.958333333336</v>
      </c>
      <c r="B481" s="13">
        <f t="shared" si="28"/>
        <v>43757.958333333336</v>
      </c>
      <c r="C481">
        <v>68</v>
      </c>
      <c r="D481">
        <f t="shared" si="29"/>
        <v>68</v>
      </c>
      <c r="E481">
        <f t="shared" si="30"/>
        <v>0</v>
      </c>
      <c r="F481" t="str">
        <f t="shared" si="31"/>
        <v>-</v>
      </c>
    </row>
    <row r="482" spans="1:6">
      <c r="A482" s="7">
        <v>43758</v>
      </c>
      <c r="B482" s="13">
        <f t="shared" si="28"/>
        <v>43758</v>
      </c>
      <c r="C482">
        <v>68</v>
      </c>
      <c r="D482">
        <f t="shared" si="29"/>
        <v>68</v>
      </c>
      <c r="E482">
        <f t="shared" si="30"/>
        <v>0</v>
      </c>
      <c r="F482">
        <f t="shared" si="31"/>
        <v>0</v>
      </c>
    </row>
    <row r="483" spans="1:6">
      <c r="A483" s="8">
        <v>43758.041666666664</v>
      </c>
      <c r="B483" s="13">
        <f t="shared" si="28"/>
        <v>43758.041666666664</v>
      </c>
      <c r="C483">
        <v>68</v>
      </c>
      <c r="D483">
        <f t="shared" si="29"/>
        <v>68</v>
      </c>
      <c r="E483">
        <f t="shared" si="30"/>
        <v>0</v>
      </c>
      <c r="F483" t="str">
        <f t="shared" si="31"/>
        <v>-</v>
      </c>
    </row>
    <row r="484" spans="1:6">
      <c r="A484" s="7">
        <v>43758.083333333336</v>
      </c>
      <c r="B484" s="13">
        <f t="shared" si="28"/>
        <v>43758.083333333336</v>
      </c>
      <c r="C484">
        <v>68</v>
      </c>
      <c r="D484">
        <f t="shared" si="29"/>
        <v>68</v>
      </c>
      <c r="E484">
        <f t="shared" si="30"/>
        <v>0</v>
      </c>
      <c r="F484" t="str">
        <f t="shared" si="31"/>
        <v>-</v>
      </c>
    </row>
    <row r="485" spans="1:6">
      <c r="A485" s="8">
        <v>43758.125</v>
      </c>
      <c r="B485" s="13">
        <f t="shared" si="28"/>
        <v>43758.125</v>
      </c>
      <c r="C485">
        <v>68</v>
      </c>
      <c r="D485">
        <f t="shared" si="29"/>
        <v>68</v>
      </c>
      <c r="E485">
        <f t="shared" si="30"/>
        <v>0</v>
      </c>
      <c r="F485" t="str">
        <f t="shared" si="31"/>
        <v>-</v>
      </c>
    </row>
    <row r="486" spans="1:6">
      <c r="A486" s="7">
        <v>43758.166666666664</v>
      </c>
      <c r="B486" s="13">
        <f t="shared" si="28"/>
        <v>43758.166666666664</v>
      </c>
      <c r="C486">
        <v>68</v>
      </c>
      <c r="D486">
        <f t="shared" si="29"/>
        <v>68</v>
      </c>
      <c r="E486">
        <f t="shared" si="30"/>
        <v>0</v>
      </c>
      <c r="F486" t="str">
        <f t="shared" si="31"/>
        <v>-</v>
      </c>
    </row>
    <row r="487" spans="1:6">
      <c r="A487" s="8">
        <v>43758.208333333336</v>
      </c>
      <c r="B487" s="13">
        <f t="shared" si="28"/>
        <v>43758.208333333336</v>
      </c>
      <c r="C487">
        <v>68</v>
      </c>
      <c r="D487">
        <f t="shared" si="29"/>
        <v>68</v>
      </c>
      <c r="E487">
        <f t="shared" si="30"/>
        <v>0</v>
      </c>
      <c r="F487" t="str">
        <f t="shared" si="31"/>
        <v>-</v>
      </c>
    </row>
    <row r="488" spans="1:6">
      <c r="A488" s="7">
        <v>43758.25</v>
      </c>
      <c r="B488" s="13">
        <f t="shared" si="28"/>
        <v>43758.25</v>
      </c>
      <c r="C488">
        <v>68</v>
      </c>
      <c r="D488">
        <f t="shared" si="29"/>
        <v>68</v>
      </c>
      <c r="E488">
        <f t="shared" si="30"/>
        <v>0</v>
      </c>
      <c r="F488" t="str">
        <f t="shared" si="31"/>
        <v>-</v>
      </c>
    </row>
    <row r="489" spans="1:6">
      <c r="A489" s="8">
        <v>43758.291666666664</v>
      </c>
      <c r="B489" s="13">
        <f t="shared" si="28"/>
        <v>43758.291666666664</v>
      </c>
      <c r="C489">
        <v>68</v>
      </c>
      <c r="D489">
        <f t="shared" si="29"/>
        <v>68</v>
      </c>
      <c r="E489">
        <f t="shared" si="30"/>
        <v>0</v>
      </c>
      <c r="F489" t="str">
        <f t="shared" si="31"/>
        <v>-</v>
      </c>
    </row>
    <row r="490" spans="1:6">
      <c r="A490" s="7">
        <v>43758.333333333336</v>
      </c>
      <c r="B490" s="13">
        <f t="shared" si="28"/>
        <v>43758.333333333336</v>
      </c>
      <c r="C490">
        <v>68</v>
      </c>
      <c r="D490">
        <f t="shared" si="29"/>
        <v>68</v>
      </c>
      <c r="E490">
        <f t="shared" si="30"/>
        <v>0</v>
      </c>
      <c r="F490" t="str">
        <f t="shared" si="31"/>
        <v>-</v>
      </c>
    </row>
    <row r="491" spans="1:6">
      <c r="A491" s="8">
        <v>43758.375</v>
      </c>
      <c r="B491" s="13">
        <f t="shared" si="28"/>
        <v>43758.375</v>
      </c>
      <c r="C491">
        <v>68</v>
      </c>
      <c r="D491">
        <f t="shared" si="29"/>
        <v>68</v>
      </c>
      <c r="E491">
        <f t="shared" si="30"/>
        <v>0</v>
      </c>
      <c r="F491" t="str">
        <f t="shared" si="31"/>
        <v>-</v>
      </c>
    </row>
    <row r="492" spans="1:6">
      <c r="A492" s="7">
        <v>43758.416666666664</v>
      </c>
      <c r="B492" s="13">
        <f t="shared" si="28"/>
        <v>43758.416666666664</v>
      </c>
      <c r="C492">
        <v>68</v>
      </c>
      <c r="D492">
        <f t="shared" si="29"/>
        <v>68</v>
      </c>
      <c r="E492">
        <f t="shared" si="30"/>
        <v>0</v>
      </c>
      <c r="F492" t="str">
        <f t="shared" si="31"/>
        <v>-</v>
      </c>
    </row>
    <row r="493" spans="1:6">
      <c r="A493" s="8">
        <v>43758.458333333336</v>
      </c>
      <c r="B493" s="13">
        <f t="shared" si="28"/>
        <v>43758.458333333336</v>
      </c>
      <c r="C493">
        <v>68</v>
      </c>
      <c r="D493">
        <f t="shared" si="29"/>
        <v>68</v>
      </c>
      <c r="E493">
        <f t="shared" si="30"/>
        <v>0</v>
      </c>
      <c r="F493" t="str">
        <f t="shared" si="31"/>
        <v>-</v>
      </c>
    </row>
    <row r="494" spans="1:6">
      <c r="A494" s="7">
        <v>43758.5</v>
      </c>
      <c r="B494" s="13">
        <f t="shared" si="28"/>
        <v>43758.5</v>
      </c>
      <c r="C494">
        <v>68</v>
      </c>
      <c r="D494">
        <f t="shared" si="29"/>
        <v>68</v>
      </c>
      <c r="E494">
        <f t="shared" si="30"/>
        <v>0</v>
      </c>
      <c r="F494" t="str">
        <f t="shared" si="31"/>
        <v>-</v>
      </c>
    </row>
    <row r="495" spans="1:6">
      <c r="A495" s="8">
        <v>43758.541666666664</v>
      </c>
      <c r="B495" s="13">
        <f t="shared" si="28"/>
        <v>43758.541666666664</v>
      </c>
      <c r="C495">
        <v>68</v>
      </c>
      <c r="D495">
        <f t="shared" si="29"/>
        <v>68</v>
      </c>
      <c r="E495">
        <f t="shared" si="30"/>
        <v>0</v>
      </c>
      <c r="F495" t="str">
        <f t="shared" si="31"/>
        <v>-</v>
      </c>
    </row>
    <row r="496" spans="1:6">
      <c r="A496" s="7">
        <v>43758.583333333336</v>
      </c>
      <c r="B496" s="13">
        <f t="shared" si="28"/>
        <v>43758.583333333336</v>
      </c>
      <c r="C496">
        <v>68</v>
      </c>
      <c r="D496">
        <f t="shared" si="29"/>
        <v>68</v>
      </c>
      <c r="E496">
        <f t="shared" si="30"/>
        <v>0</v>
      </c>
      <c r="F496" t="str">
        <f t="shared" si="31"/>
        <v>-</v>
      </c>
    </row>
    <row r="497" spans="1:6">
      <c r="A497" s="8">
        <v>43758.625</v>
      </c>
      <c r="B497" s="13">
        <f t="shared" si="28"/>
        <v>43758.625</v>
      </c>
      <c r="C497">
        <v>68</v>
      </c>
      <c r="D497">
        <f t="shared" si="29"/>
        <v>68</v>
      </c>
      <c r="E497">
        <f t="shared" si="30"/>
        <v>0</v>
      </c>
      <c r="F497" t="str">
        <f t="shared" si="31"/>
        <v>-</v>
      </c>
    </row>
    <row r="498" spans="1:6">
      <c r="A498" s="7">
        <v>43758.666666666664</v>
      </c>
      <c r="B498" s="13">
        <f t="shared" si="28"/>
        <v>43758.666666666664</v>
      </c>
      <c r="C498">
        <v>68</v>
      </c>
      <c r="D498">
        <f t="shared" si="29"/>
        <v>68</v>
      </c>
      <c r="E498">
        <f t="shared" si="30"/>
        <v>0</v>
      </c>
      <c r="F498" t="str">
        <f t="shared" si="31"/>
        <v>-</v>
      </c>
    </row>
    <row r="499" spans="1:6">
      <c r="A499" s="8">
        <v>43758.708333333336</v>
      </c>
      <c r="B499" s="13">
        <f t="shared" si="28"/>
        <v>43758.708333333336</v>
      </c>
      <c r="C499">
        <v>68</v>
      </c>
      <c r="D499">
        <f t="shared" si="29"/>
        <v>68</v>
      </c>
      <c r="E499">
        <f t="shared" si="30"/>
        <v>0</v>
      </c>
      <c r="F499" t="str">
        <f t="shared" si="31"/>
        <v>-</v>
      </c>
    </row>
    <row r="500" spans="1:6">
      <c r="A500" s="7">
        <v>43758.75</v>
      </c>
      <c r="B500" s="13">
        <f t="shared" si="28"/>
        <v>43758.75</v>
      </c>
      <c r="C500">
        <v>68</v>
      </c>
      <c r="D500">
        <f t="shared" si="29"/>
        <v>68</v>
      </c>
      <c r="E500">
        <f t="shared" si="30"/>
        <v>0</v>
      </c>
      <c r="F500" t="str">
        <f t="shared" si="31"/>
        <v>-</v>
      </c>
    </row>
    <row r="501" spans="1:6">
      <c r="A501" s="8">
        <v>43758.791666666664</v>
      </c>
      <c r="B501" s="13">
        <f t="shared" si="28"/>
        <v>43758.791666666664</v>
      </c>
      <c r="C501">
        <v>68</v>
      </c>
      <c r="D501">
        <f t="shared" si="29"/>
        <v>68</v>
      </c>
      <c r="E501">
        <f t="shared" si="30"/>
        <v>0</v>
      </c>
      <c r="F501" t="str">
        <f t="shared" si="31"/>
        <v>-</v>
      </c>
    </row>
    <row r="502" spans="1:6">
      <c r="A502" s="7">
        <v>43758.833333333336</v>
      </c>
      <c r="B502" s="13">
        <f t="shared" si="28"/>
        <v>43758.833333333336</v>
      </c>
      <c r="C502">
        <v>68</v>
      </c>
      <c r="D502">
        <f t="shared" si="29"/>
        <v>68</v>
      </c>
      <c r="E502">
        <f t="shared" si="30"/>
        <v>0</v>
      </c>
      <c r="F502" t="str">
        <f t="shared" si="31"/>
        <v>-</v>
      </c>
    </row>
    <row r="503" spans="1:6">
      <c r="A503" s="8">
        <v>43758.875</v>
      </c>
      <c r="B503" s="13">
        <f t="shared" si="28"/>
        <v>43758.875</v>
      </c>
      <c r="C503">
        <v>68</v>
      </c>
      <c r="D503">
        <f t="shared" si="29"/>
        <v>68</v>
      </c>
      <c r="E503">
        <f t="shared" si="30"/>
        <v>0</v>
      </c>
      <c r="F503" t="str">
        <f t="shared" si="31"/>
        <v>-</v>
      </c>
    </row>
    <row r="504" spans="1:6">
      <c r="A504" s="7">
        <v>43758.916666666664</v>
      </c>
      <c r="B504" s="13">
        <f t="shared" si="28"/>
        <v>43758.916666666664</v>
      </c>
      <c r="C504">
        <v>68</v>
      </c>
      <c r="D504">
        <f t="shared" si="29"/>
        <v>68</v>
      </c>
      <c r="E504">
        <f t="shared" si="30"/>
        <v>0</v>
      </c>
      <c r="F504" t="str">
        <f t="shared" si="31"/>
        <v>-</v>
      </c>
    </row>
    <row r="505" spans="1:6">
      <c r="A505" s="8">
        <v>43758.958333333336</v>
      </c>
      <c r="B505" s="13">
        <f t="shared" si="28"/>
        <v>43758.958333333336</v>
      </c>
      <c r="C505">
        <v>68</v>
      </c>
      <c r="D505">
        <f t="shared" si="29"/>
        <v>68</v>
      </c>
      <c r="E505">
        <f t="shared" si="30"/>
        <v>0</v>
      </c>
      <c r="F505" t="str">
        <f t="shared" si="31"/>
        <v>-</v>
      </c>
    </row>
    <row r="506" spans="1:6">
      <c r="A506" s="7">
        <v>43759</v>
      </c>
      <c r="B506" s="13">
        <f t="shared" si="28"/>
        <v>43759</v>
      </c>
      <c r="C506">
        <v>68</v>
      </c>
      <c r="D506">
        <f t="shared" si="29"/>
        <v>68</v>
      </c>
      <c r="E506">
        <f t="shared" si="30"/>
        <v>0</v>
      </c>
      <c r="F506">
        <f t="shared" si="31"/>
        <v>0</v>
      </c>
    </row>
    <row r="507" spans="1:6">
      <c r="A507" s="8">
        <v>43759.041666666664</v>
      </c>
      <c r="B507" s="13">
        <f t="shared" si="28"/>
        <v>43759.041666666664</v>
      </c>
      <c r="C507">
        <v>68</v>
      </c>
      <c r="D507">
        <f t="shared" si="29"/>
        <v>68</v>
      </c>
      <c r="E507">
        <f t="shared" si="30"/>
        <v>0</v>
      </c>
      <c r="F507" t="str">
        <f t="shared" si="31"/>
        <v>-</v>
      </c>
    </row>
    <row r="508" spans="1:6">
      <c r="A508" s="7">
        <v>43759.083333333336</v>
      </c>
      <c r="B508" s="13">
        <f t="shared" si="28"/>
        <v>43759.083333333336</v>
      </c>
      <c r="C508">
        <v>68</v>
      </c>
      <c r="D508">
        <f t="shared" si="29"/>
        <v>68</v>
      </c>
      <c r="E508">
        <f t="shared" si="30"/>
        <v>0</v>
      </c>
      <c r="F508" t="str">
        <f t="shared" si="31"/>
        <v>-</v>
      </c>
    </row>
    <row r="509" spans="1:6">
      <c r="A509" s="8">
        <v>43759.125</v>
      </c>
      <c r="B509" s="13">
        <f t="shared" si="28"/>
        <v>43759.125</v>
      </c>
      <c r="C509">
        <v>68</v>
      </c>
      <c r="D509">
        <f t="shared" si="29"/>
        <v>68</v>
      </c>
      <c r="E509">
        <f t="shared" si="30"/>
        <v>0</v>
      </c>
      <c r="F509" t="str">
        <f t="shared" si="31"/>
        <v>-</v>
      </c>
    </row>
    <row r="510" spans="1:6">
      <c r="A510" s="7">
        <v>43759.166666666664</v>
      </c>
      <c r="B510" s="13">
        <f t="shared" si="28"/>
        <v>43759.166666666664</v>
      </c>
      <c r="C510">
        <v>68</v>
      </c>
      <c r="D510">
        <f t="shared" si="29"/>
        <v>68</v>
      </c>
      <c r="E510">
        <f t="shared" si="30"/>
        <v>0</v>
      </c>
      <c r="F510" t="str">
        <f t="shared" si="31"/>
        <v>-</v>
      </c>
    </row>
    <row r="511" spans="1:6">
      <c r="A511" s="8">
        <v>43759.208333333336</v>
      </c>
      <c r="B511" s="13">
        <f t="shared" si="28"/>
        <v>43759.208333333336</v>
      </c>
      <c r="C511">
        <v>68</v>
      </c>
      <c r="D511">
        <f t="shared" si="29"/>
        <v>68</v>
      </c>
      <c r="E511">
        <f t="shared" si="30"/>
        <v>0</v>
      </c>
      <c r="F511" t="str">
        <f t="shared" si="31"/>
        <v>-</v>
      </c>
    </row>
    <row r="512" spans="1:6">
      <c r="A512" s="7">
        <v>43759.25</v>
      </c>
      <c r="B512" s="13">
        <f t="shared" si="28"/>
        <v>43759.25</v>
      </c>
      <c r="C512">
        <v>68</v>
      </c>
      <c r="D512">
        <f t="shared" si="29"/>
        <v>68</v>
      </c>
      <c r="E512">
        <f t="shared" si="30"/>
        <v>0</v>
      </c>
      <c r="F512" t="str">
        <f t="shared" si="31"/>
        <v>-</v>
      </c>
    </row>
    <row r="513" spans="1:6">
      <c r="A513" s="8">
        <v>43759.291666666664</v>
      </c>
      <c r="B513" s="13">
        <f t="shared" si="28"/>
        <v>43759.291666666664</v>
      </c>
      <c r="C513">
        <v>68</v>
      </c>
      <c r="D513">
        <f t="shared" si="29"/>
        <v>68</v>
      </c>
      <c r="E513">
        <f t="shared" si="30"/>
        <v>0</v>
      </c>
      <c r="F513" t="str">
        <f t="shared" si="31"/>
        <v>-</v>
      </c>
    </row>
    <row r="514" spans="1:6">
      <c r="A514" s="7">
        <v>43759.333333333336</v>
      </c>
      <c r="B514" s="13">
        <f t="shared" si="28"/>
        <v>43759.333333333336</v>
      </c>
      <c r="C514">
        <v>60</v>
      </c>
      <c r="D514">
        <f t="shared" si="29"/>
        <v>60</v>
      </c>
      <c r="E514">
        <f t="shared" si="30"/>
        <v>0</v>
      </c>
      <c r="F514" t="str">
        <f t="shared" si="31"/>
        <v>-</v>
      </c>
    </row>
    <row r="515" spans="1:6">
      <c r="A515" s="8">
        <v>43759.375</v>
      </c>
      <c r="B515" s="13">
        <f t="shared" ref="B515:B578" si="32">A515</f>
        <v>43759.375</v>
      </c>
      <c r="C515">
        <v>60</v>
      </c>
      <c r="D515">
        <f t="shared" ref="D515:D578" si="33">C515</f>
        <v>60</v>
      </c>
      <c r="E515">
        <f t="shared" ref="E515:E578" si="34">D515-C515</f>
        <v>0</v>
      </c>
      <c r="F515" t="str">
        <f t="shared" ref="F515:F578" si="35">IF(HOUR(A515)=0,COUNTIF(E515:E538, "&gt;0"),"-")</f>
        <v>-</v>
      </c>
    </row>
    <row r="516" spans="1:6">
      <c r="A516" s="7">
        <v>43759.416666666664</v>
      </c>
      <c r="B516" s="13">
        <f t="shared" si="32"/>
        <v>43759.416666666664</v>
      </c>
      <c r="C516">
        <v>60</v>
      </c>
      <c r="D516">
        <f t="shared" si="33"/>
        <v>60</v>
      </c>
      <c r="E516">
        <f t="shared" si="34"/>
        <v>0</v>
      </c>
      <c r="F516" t="str">
        <f t="shared" si="35"/>
        <v>-</v>
      </c>
    </row>
    <row r="517" spans="1:6">
      <c r="A517" s="8">
        <v>43759.458333333336</v>
      </c>
      <c r="B517" s="13">
        <f t="shared" si="32"/>
        <v>43759.458333333336</v>
      </c>
      <c r="C517">
        <v>60</v>
      </c>
      <c r="D517">
        <f t="shared" si="33"/>
        <v>60</v>
      </c>
      <c r="E517">
        <f t="shared" si="34"/>
        <v>0</v>
      </c>
      <c r="F517" t="str">
        <f t="shared" si="35"/>
        <v>-</v>
      </c>
    </row>
    <row r="518" spans="1:6">
      <c r="A518" s="7">
        <v>43759.5</v>
      </c>
      <c r="B518" s="13">
        <f t="shared" si="32"/>
        <v>43759.5</v>
      </c>
      <c r="C518">
        <v>60</v>
      </c>
      <c r="D518">
        <f t="shared" si="33"/>
        <v>60</v>
      </c>
      <c r="E518">
        <f t="shared" si="34"/>
        <v>0</v>
      </c>
      <c r="F518" t="str">
        <f t="shared" si="35"/>
        <v>-</v>
      </c>
    </row>
    <row r="519" spans="1:6">
      <c r="A519" s="8">
        <v>43759.541666666664</v>
      </c>
      <c r="B519" s="13">
        <f t="shared" si="32"/>
        <v>43759.541666666664</v>
      </c>
      <c r="C519">
        <v>60</v>
      </c>
      <c r="D519">
        <f t="shared" si="33"/>
        <v>60</v>
      </c>
      <c r="E519">
        <f t="shared" si="34"/>
        <v>0</v>
      </c>
      <c r="F519" t="str">
        <f t="shared" si="35"/>
        <v>-</v>
      </c>
    </row>
    <row r="520" spans="1:6">
      <c r="A520" s="7">
        <v>43759.583333333336</v>
      </c>
      <c r="B520" s="13">
        <f t="shared" si="32"/>
        <v>43759.583333333336</v>
      </c>
      <c r="C520">
        <v>60</v>
      </c>
      <c r="D520">
        <f t="shared" si="33"/>
        <v>60</v>
      </c>
      <c r="E520">
        <f t="shared" si="34"/>
        <v>0</v>
      </c>
      <c r="F520" t="str">
        <f t="shared" si="35"/>
        <v>-</v>
      </c>
    </row>
    <row r="521" spans="1:6">
      <c r="A521" s="8">
        <v>43759.625</v>
      </c>
      <c r="B521" s="13">
        <f t="shared" si="32"/>
        <v>43759.625</v>
      </c>
      <c r="C521">
        <v>60</v>
      </c>
      <c r="D521">
        <f t="shared" si="33"/>
        <v>60</v>
      </c>
      <c r="E521">
        <f t="shared" si="34"/>
        <v>0</v>
      </c>
      <c r="F521" t="str">
        <f t="shared" si="35"/>
        <v>-</v>
      </c>
    </row>
    <row r="522" spans="1:6">
      <c r="A522" s="7">
        <v>43759.666666666664</v>
      </c>
      <c r="B522" s="13">
        <f t="shared" si="32"/>
        <v>43759.666666666664</v>
      </c>
      <c r="C522">
        <v>60</v>
      </c>
      <c r="D522">
        <f t="shared" si="33"/>
        <v>60</v>
      </c>
      <c r="E522">
        <f t="shared" si="34"/>
        <v>0</v>
      </c>
      <c r="F522" t="str">
        <f t="shared" si="35"/>
        <v>-</v>
      </c>
    </row>
    <row r="523" spans="1:6">
      <c r="A523" s="8">
        <v>43759.708333333336</v>
      </c>
      <c r="B523" s="13">
        <f t="shared" si="32"/>
        <v>43759.708333333336</v>
      </c>
      <c r="C523">
        <v>68</v>
      </c>
      <c r="D523">
        <f t="shared" si="33"/>
        <v>68</v>
      </c>
      <c r="E523">
        <f t="shared" si="34"/>
        <v>0</v>
      </c>
      <c r="F523" t="str">
        <f t="shared" si="35"/>
        <v>-</v>
      </c>
    </row>
    <row r="524" spans="1:6">
      <c r="A524" s="7">
        <v>43759.75</v>
      </c>
      <c r="B524" s="13">
        <f t="shared" si="32"/>
        <v>43759.75</v>
      </c>
      <c r="C524">
        <v>68</v>
      </c>
      <c r="D524">
        <f t="shared" si="33"/>
        <v>68</v>
      </c>
      <c r="E524">
        <f t="shared" si="34"/>
        <v>0</v>
      </c>
      <c r="F524" t="str">
        <f t="shared" si="35"/>
        <v>-</v>
      </c>
    </row>
    <row r="525" spans="1:6">
      <c r="A525" s="8">
        <v>43759.791666666664</v>
      </c>
      <c r="B525" s="13">
        <f t="shared" si="32"/>
        <v>43759.791666666664</v>
      </c>
      <c r="C525">
        <v>68</v>
      </c>
      <c r="D525">
        <f t="shared" si="33"/>
        <v>68</v>
      </c>
      <c r="E525">
        <f t="shared" si="34"/>
        <v>0</v>
      </c>
      <c r="F525" t="str">
        <f t="shared" si="35"/>
        <v>-</v>
      </c>
    </row>
    <row r="526" spans="1:6">
      <c r="A526" s="7">
        <v>43759.833333333336</v>
      </c>
      <c r="B526" s="13">
        <f t="shared" si="32"/>
        <v>43759.833333333336</v>
      </c>
      <c r="C526">
        <v>68</v>
      </c>
      <c r="D526">
        <f t="shared" si="33"/>
        <v>68</v>
      </c>
      <c r="E526">
        <f t="shared" si="34"/>
        <v>0</v>
      </c>
      <c r="F526" t="str">
        <f t="shared" si="35"/>
        <v>-</v>
      </c>
    </row>
    <row r="527" spans="1:6">
      <c r="A527" s="8">
        <v>43759.875</v>
      </c>
      <c r="B527" s="13">
        <f t="shared" si="32"/>
        <v>43759.875</v>
      </c>
      <c r="C527">
        <v>68</v>
      </c>
      <c r="D527">
        <f t="shared" si="33"/>
        <v>68</v>
      </c>
      <c r="E527">
        <f t="shared" si="34"/>
        <v>0</v>
      </c>
      <c r="F527" t="str">
        <f t="shared" si="35"/>
        <v>-</v>
      </c>
    </row>
    <row r="528" spans="1:6">
      <c r="A528" s="7">
        <v>43759.916666666664</v>
      </c>
      <c r="B528" s="13">
        <f t="shared" si="32"/>
        <v>43759.916666666664</v>
      </c>
      <c r="C528">
        <v>68</v>
      </c>
      <c r="D528">
        <f t="shared" si="33"/>
        <v>68</v>
      </c>
      <c r="E528">
        <f t="shared" si="34"/>
        <v>0</v>
      </c>
      <c r="F528" t="str">
        <f t="shared" si="35"/>
        <v>-</v>
      </c>
    </row>
    <row r="529" spans="1:6">
      <c r="A529" s="8">
        <v>43759.958333333336</v>
      </c>
      <c r="B529" s="13">
        <f t="shared" si="32"/>
        <v>43759.958333333336</v>
      </c>
      <c r="C529">
        <v>68</v>
      </c>
      <c r="D529">
        <f t="shared" si="33"/>
        <v>68</v>
      </c>
      <c r="E529">
        <f t="shared" si="34"/>
        <v>0</v>
      </c>
      <c r="F529" t="str">
        <f t="shared" si="35"/>
        <v>-</v>
      </c>
    </row>
    <row r="530" spans="1:6">
      <c r="A530" s="7">
        <v>43760</v>
      </c>
      <c r="B530" s="13">
        <f t="shared" si="32"/>
        <v>43760</v>
      </c>
      <c r="C530">
        <v>68</v>
      </c>
      <c r="D530">
        <f t="shared" si="33"/>
        <v>68</v>
      </c>
      <c r="E530">
        <f t="shared" si="34"/>
        <v>0</v>
      </c>
      <c r="F530">
        <f t="shared" si="35"/>
        <v>0</v>
      </c>
    </row>
    <row r="531" spans="1:6">
      <c r="A531" s="8">
        <v>43760.041666666664</v>
      </c>
      <c r="B531" s="13">
        <f t="shared" si="32"/>
        <v>43760.041666666664</v>
      </c>
      <c r="C531">
        <v>68</v>
      </c>
      <c r="D531">
        <f t="shared" si="33"/>
        <v>68</v>
      </c>
      <c r="E531">
        <f t="shared" si="34"/>
        <v>0</v>
      </c>
      <c r="F531" t="str">
        <f t="shared" si="35"/>
        <v>-</v>
      </c>
    </row>
    <row r="532" spans="1:6">
      <c r="A532" s="7">
        <v>43760.083333333336</v>
      </c>
      <c r="B532" s="13">
        <f t="shared" si="32"/>
        <v>43760.083333333336</v>
      </c>
      <c r="C532">
        <v>68</v>
      </c>
      <c r="D532">
        <f t="shared" si="33"/>
        <v>68</v>
      </c>
      <c r="E532">
        <f t="shared" si="34"/>
        <v>0</v>
      </c>
      <c r="F532" t="str">
        <f t="shared" si="35"/>
        <v>-</v>
      </c>
    </row>
    <row r="533" spans="1:6">
      <c r="A533" s="8">
        <v>43760.125</v>
      </c>
      <c r="B533" s="13">
        <f t="shared" si="32"/>
        <v>43760.125</v>
      </c>
      <c r="C533">
        <v>68</v>
      </c>
      <c r="D533">
        <f t="shared" si="33"/>
        <v>68</v>
      </c>
      <c r="E533">
        <f t="shared" si="34"/>
        <v>0</v>
      </c>
      <c r="F533" t="str">
        <f t="shared" si="35"/>
        <v>-</v>
      </c>
    </row>
    <row r="534" spans="1:6">
      <c r="A534" s="7">
        <v>43760.166666666664</v>
      </c>
      <c r="B534" s="13">
        <f t="shared" si="32"/>
        <v>43760.166666666664</v>
      </c>
      <c r="C534">
        <v>68</v>
      </c>
      <c r="D534">
        <f t="shared" si="33"/>
        <v>68</v>
      </c>
      <c r="E534">
        <f t="shared" si="34"/>
        <v>0</v>
      </c>
      <c r="F534" t="str">
        <f t="shared" si="35"/>
        <v>-</v>
      </c>
    </row>
    <row r="535" spans="1:6">
      <c r="A535" s="8">
        <v>43760.208333333336</v>
      </c>
      <c r="B535" s="13">
        <f t="shared" si="32"/>
        <v>43760.208333333336</v>
      </c>
      <c r="C535">
        <v>68</v>
      </c>
      <c r="D535">
        <f t="shared" si="33"/>
        <v>68</v>
      </c>
      <c r="E535">
        <f t="shared" si="34"/>
        <v>0</v>
      </c>
      <c r="F535" t="str">
        <f t="shared" si="35"/>
        <v>-</v>
      </c>
    </row>
    <row r="536" spans="1:6">
      <c r="A536" s="7">
        <v>43760.25</v>
      </c>
      <c r="B536" s="13">
        <f t="shared" si="32"/>
        <v>43760.25</v>
      </c>
      <c r="C536">
        <v>68</v>
      </c>
      <c r="D536">
        <f t="shared" si="33"/>
        <v>68</v>
      </c>
      <c r="E536">
        <f t="shared" si="34"/>
        <v>0</v>
      </c>
      <c r="F536" t="str">
        <f t="shared" si="35"/>
        <v>-</v>
      </c>
    </row>
    <row r="537" spans="1:6">
      <c r="A537" s="8">
        <v>43760.291666666664</v>
      </c>
      <c r="B537" s="13">
        <f t="shared" si="32"/>
        <v>43760.291666666664</v>
      </c>
      <c r="C537">
        <v>68</v>
      </c>
      <c r="D537">
        <f t="shared" si="33"/>
        <v>68</v>
      </c>
      <c r="E537">
        <f t="shared" si="34"/>
        <v>0</v>
      </c>
      <c r="F537" t="str">
        <f t="shared" si="35"/>
        <v>-</v>
      </c>
    </row>
    <row r="538" spans="1:6">
      <c r="A538" s="7">
        <v>43760.333333333336</v>
      </c>
      <c r="B538" s="13">
        <f t="shared" si="32"/>
        <v>43760.333333333336</v>
      </c>
      <c r="C538">
        <v>60</v>
      </c>
      <c r="D538">
        <f t="shared" si="33"/>
        <v>60</v>
      </c>
      <c r="E538">
        <f t="shared" si="34"/>
        <v>0</v>
      </c>
      <c r="F538" t="str">
        <f t="shared" si="35"/>
        <v>-</v>
      </c>
    </row>
    <row r="539" spans="1:6">
      <c r="A539" s="8">
        <v>43760.375</v>
      </c>
      <c r="B539" s="13">
        <f t="shared" si="32"/>
        <v>43760.375</v>
      </c>
      <c r="C539">
        <v>60</v>
      </c>
      <c r="D539">
        <f t="shared" si="33"/>
        <v>60</v>
      </c>
      <c r="E539">
        <f t="shared" si="34"/>
        <v>0</v>
      </c>
      <c r="F539" t="str">
        <f t="shared" si="35"/>
        <v>-</v>
      </c>
    </row>
    <row r="540" spans="1:6">
      <c r="A540" s="7">
        <v>43760.416666666664</v>
      </c>
      <c r="B540" s="13">
        <f t="shared" si="32"/>
        <v>43760.416666666664</v>
      </c>
      <c r="C540">
        <v>60</v>
      </c>
      <c r="D540">
        <f t="shared" si="33"/>
        <v>60</v>
      </c>
      <c r="E540">
        <f t="shared" si="34"/>
        <v>0</v>
      </c>
      <c r="F540" t="str">
        <f t="shared" si="35"/>
        <v>-</v>
      </c>
    </row>
    <row r="541" spans="1:6">
      <c r="A541" s="8">
        <v>43760.458333333336</v>
      </c>
      <c r="B541" s="13">
        <f t="shared" si="32"/>
        <v>43760.458333333336</v>
      </c>
      <c r="C541">
        <v>60</v>
      </c>
      <c r="D541">
        <f t="shared" si="33"/>
        <v>60</v>
      </c>
      <c r="E541">
        <f t="shared" si="34"/>
        <v>0</v>
      </c>
      <c r="F541" t="str">
        <f t="shared" si="35"/>
        <v>-</v>
      </c>
    </row>
    <row r="542" spans="1:6">
      <c r="A542" s="7">
        <v>43760.5</v>
      </c>
      <c r="B542" s="13">
        <f t="shared" si="32"/>
        <v>43760.5</v>
      </c>
      <c r="C542">
        <v>60</v>
      </c>
      <c r="D542">
        <f t="shared" si="33"/>
        <v>60</v>
      </c>
      <c r="E542">
        <f t="shared" si="34"/>
        <v>0</v>
      </c>
      <c r="F542" t="str">
        <f t="shared" si="35"/>
        <v>-</v>
      </c>
    </row>
    <row r="543" spans="1:6">
      <c r="A543" s="8">
        <v>43760.541666666664</v>
      </c>
      <c r="B543" s="13">
        <f t="shared" si="32"/>
        <v>43760.541666666664</v>
      </c>
      <c r="C543">
        <v>60</v>
      </c>
      <c r="D543">
        <f t="shared" si="33"/>
        <v>60</v>
      </c>
      <c r="E543">
        <f t="shared" si="34"/>
        <v>0</v>
      </c>
      <c r="F543" t="str">
        <f t="shared" si="35"/>
        <v>-</v>
      </c>
    </row>
    <row r="544" spans="1:6">
      <c r="A544" s="7">
        <v>43760.583333333336</v>
      </c>
      <c r="B544" s="13">
        <f t="shared" si="32"/>
        <v>43760.583333333336</v>
      </c>
      <c r="C544">
        <v>60</v>
      </c>
      <c r="D544">
        <f t="shared" si="33"/>
        <v>60</v>
      </c>
      <c r="E544">
        <f t="shared" si="34"/>
        <v>0</v>
      </c>
      <c r="F544" t="str">
        <f t="shared" si="35"/>
        <v>-</v>
      </c>
    </row>
    <row r="545" spans="1:6">
      <c r="A545" s="8">
        <v>43760.625</v>
      </c>
      <c r="B545" s="13">
        <f t="shared" si="32"/>
        <v>43760.625</v>
      </c>
      <c r="C545">
        <v>60</v>
      </c>
      <c r="D545">
        <f t="shared" si="33"/>
        <v>60</v>
      </c>
      <c r="E545">
        <f t="shared" si="34"/>
        <v>0</v>
      </c>
      <c r="F545" t="str">
        <f t="shared" si="35"/>
        <v>-</v>
      </c>
    </row>
    <row r="546" spans="1:6">
      <c r="A546" s="7">
        <v>43760.666666666664</v>
      </c>
      <c r="B546" s="13">
        <f t="shared" si="32"/>
        <v>43760.666666666664</v>
      </c>
      <c r="C546">
        <v>60</v>
      </c>
      <c r="D546">
        <f t="shared" si="33"/>
        <v>60</v>
      </c>
      <c r="E546">
        <f t="shared" si="34"/>
        <v>0</v>
      </c>
      <c r="F546" t="str">
        <f t="shared" si="35"/>
        <v>-</v>
      </c>
    </row>
    <row r="547" spans="1:6">
      <c r="A547" s="8">
        <v>43760.708333333336</v>
      </c>
      <c r="B547" s="13">
        <f t="shared" si="32"/>
        <v>43760.708333333336</v>
      </c>
      <c r="C547">
        <v>68</v>
      </c>
      <c r="D547">
        <f t="shared" si="33"/>
        <v>68</v>
      </c>
      <c r="E547">
        <f t="shared" si="34"/>
        <v>0</v>
      </c>
      <c r="F547" t="str">
        <f t="shared" si="35"/>
        <v>-</v>
      </c>
    </row>
    <row r="548" spans="1:6">
      <c r="A548" s="7">
        <v>43760.75</v>
      </c>
      <c r="B548" s="13">
        <f t="shared" si="32"/>
        <v>43760.75</v>
      </c>
      <c r="C548">
        <v>68</v>
      </c>
      <c r="D548">
        <f t="shared" si="33"/>
        <v>68</v>
      </c>
      <c r="E548">
        <f t="shared" si="34"/>
        <v>0</v>
      </c>
      <c r="F548" t="str">
        <f t="shared" si="35"/>
        <v>-</v>
      </c>
    </row>
    <row r="549" spans="1:6">
      <c r="A549" s="8">
        <v>43760.791666666664</v>
      </c>
      <c r="B549" s="13">
        <f t="shared" si="32"/>
        <v>43760.791666666664</v>
      </c>
      <c r="C549">
        <v>68</v>
      </c>
      <c r="D549">
        <f t="shared" si="33"/>
        <v>68</v>
      </c>
      <c r="E549">
        <f t="shared" si="34"/>
        <v>0</v>
      </c>
      <c r="F549" t="str">
        <f t="shared" si="35"/>
        <v>-</v>
      </c>
    </row>
    <row r="550" spans="1:6">
      <c r="A550" s="7">
        <v>43760.833333333336</v>
      </c>
      <c r="B550" s="13">
        <f t="shared" si="32"/>
        <v>43760.833333333336</v>
      </c>
      <c r="C550">
        <v>68</v>
      </c>
      <c r="D550">
        <f t="shared" si="33"/>
        <v>68</v>
      </c>
      <c r="E550">
        <f t="shared" si="34"/>
        <v>0</v>
      </c>
      <c r="F550" t="str">
        <f t="shared" si="35"/>
        <v>-</v>
      </c>
    </row>
    <row r="551" spans="1:6">
      <c r="A551" s="8">
        <v>43760.875</v>
      </c>
      <c r="B551" s="13">
        <f t="shared" si="32"/>
        <v>43760.875</v>
      </c>
      <c r="C551">
        <v>68</v>
      </c>
      <c r="D551">
        <f t="shared" si="33"/>
        <v>68</v>
      </c>
      <c r="E551">
        <f t="shared" si="34"/>
        <v>0</v>
      </c>
      <c r="F551" t="str">
        <f t="shared" si="35"/>
        <v>-</v>
      </c>
    </row>
    <row r="552" spans="1:6">
      <c r="A552" s="7">
        <v>43760.916666666664</v>
      </c>
      <c r="B552" s="13">
        <f t="shared" si="32"/>
        <v>43760.916666666664</v>
      </c>
      <c r="C552">
        <v>68</v>
      </c>
      <c r="D552">
        <f t="shared" si="33"/>
        <v>68</v>
      </c>
      <c r="E552">
        <f t="shared" si="34"/>
        <v>0</v>
      </c>
      <c r="F552" t="str">
        <f t="shared" si="35"/>
        <v>-</v>
      </c>
    </row>
    <row r="553" spans="1:6">
      <c r="A553" s="8">
        <v>43760.958333333336</v>
      </c>
      <c r="B553" s="13">
        <f t="shared" si="32"/>
        <v>43760.958333333336</v>
      </c>
      <c r="C553">
        <v>68</v>
      </c>
      <c r="D553">
        <f t="shared" si="33"/>
        <v>68</v>
      </c>
      <c r="E553">
        <f t="shared" si="34"/>
        <v>0</v>
      </c>
      <c r="F553" t="str">
        <f t="shared" si="35"/>
        <v>-</v>
      </c>
    </row>
    <row r="554" spans="1:6">
      <c r="A554" s="7">
        <v>43761</v>
      </c>
      <c r="B554" s="13">
        <f t="shared" si="32"/>
        <v>43761</v>
      </c>
      <c r="C554">
        <v>68</v>
      </c>
      <c r="D554">
        <f t="shared" si="33"/>
        <v>68</v>
      </c>
      <c r="E554">
        <f t="shared" si="34"/>
        <v>0</v>
      </c>
      <c r="F554">
        <f t="shared" si="35"/>
        <v>0</v>
      </c>
    </row>
    <row r="555" spans="1:6">
      <c r="A555" s="8">
        <v>43761.041666666664</v>
      </c>
      <c r="B555" s="13">
        <f t="shared" si="32"/>
        <v>43761.041666666664</v>
      </c>
      <c r="C555">
        <v>68</v>
      </c>
      <c r="D555">
        <f t="shared" si="33"/>
        <v>68</v>
      </c>
      <c r="E555">
        <f t="shared" si="34"/>
        <v>0</v>
      </c>
      <c r="F555" t="str">
        <f t="shared" si="35"/>
        <v>-</v>
      </c>
    </row>
    <row r="556" spans="1:6">
      <c r="A556" s="7">
        <v>43761.083333333336</v>
      </c>
      <c r="B556" s="13">
        <f t="shared" si="32"/>
        <v>43761.083333333336</v>
      </c>
      <c r="C556">
        <v>68</v>
      </c>
      <c r="D556">
        <f t="shared" si="33"/>
        <v>68</v>
      </c>
      <c r="E556">
        <f t="shared" si="34"/>
        <v>0</v>
      </c>
      <c r="F556" t="str">
        <f t="shared" si="35"/>
        <v>-</v>
      </c>
    </row>
    <row r="557" spans="1:6">
      <c r="A557" s="8">
        <v>43761.125</v>
      </c>
      <c r="B557" s="13">
        <f t="shared" si="32"/>
        <v>43761.125</v>
      </c>
      <c r="C557">
        <v>68</v>
      </c>
      <c r="D557">
        <f t="shared" si="33"/>
        <v>68</v>
      </c>
      <c r="E557">
        <f t="shared" si="34"/>
        <v>0</v>
      </c>
      <c r="F557" t="str">
        <f t="shared" si="35"/>
        <v>-</v>
      </c>
    </row>
    <row r="558" spans="1:6">
      <c r="A558" s="7">
        <v>43761.166666666664</v>
      </c>
      <c r="B558" s="13">
        <f t="shared" si="32"/>
        <v>43761.166666666664</v>
      </c>
      <c r="C558">
        <v>68</v>
      </c>
      <c r="D558">
        <f t="shared" si="33"/>
        <v>68</v>
      </c>
      <c r="E558">
        <f t="shared" si="34"/>
        <v>0</v>
      </c>
      <c r="F558" t="str">
        <f t="shared" si="35"/>
        <v>-</v>
      </c>
    </row>
    <row r="559" spans="1:6">
      <c r="A559" s="8">
        <v>43761.208333333336</v>
      </c>
      <c r="B559" s="13">
        <f t="shared" si="32"/>
        <v>43761.208333333336</v>
      </c>
      <c r="C559">
        <v>68</v>
      </c>
      <c r="D559">
        <f t="shared" si="33"/>
        <v>68</v>
      </c>
      <c r="E559">
        <f t="shared" si="34"/>
        <v>0</v>
      </c>
      <c r="F559" t="str">
        <f t="shared" si="35"/>
        <v>-</v>
      </c>
    </row>
    <row r="560" spans="1:6">
      <c r="A560" s="7">
        <v>43761.25</v>
      </c>
      <c r="B560" s="13">
        <f t="shared" si="32"/>
        <v>43761.25</v>
      </c>
      <c r="C560">
        <v>68</v>
      </c>
      <c r="D560">
        <f t="shared" si="33"/>
        <v>68</v>
      </c>
      <c r="E560">
        <f t="shared" si="34"/>
        <v>0</v>
      </c>
      <c r="F560" t="str">
        <f t="shared" si="35"/>
        <v>-</v>
      </c>
    </row>
    <row r="561" spans="1:6">
      <c r="A561" s="8">
        <v>43761.291666666664</v>
      </c>
      <c r="B561" s="13">
        <f t="shared" si="32"/>
        <v>43761.291666666664</v>
      </c>
      <c r="C561">
        <v>68</v>
      </c>
      <c r="D561">
        <f t="shared" si="33"/>
        <v>68</v>
      </c>
      <c r="E561">
        <f t="shared" si="34"/>
        <v>0</v>
      </c>
      <c r="F561" t="str">
        <f t="shared" si="35"/>
        <v>-</v>
      </c>
    </row>
    <row r="562" spans="1:6">
      <c r="A562" s="7">
        <v>43761.333333333336</v>
      </c>
      <c r="B562" s="13">
        <f t="shared" si="32"/>
        <v>43761.333333333336</v>
      </c>
      <c r="C562">
        <v>60</v>
      </c>
      <c r="D562">
        <f t="shared" si="33"/>
        <v>60</v>
      </c>
      <c r="E562">
        <f t="shared" si="34"/>
        <v>0</v>
      </c>
      <c r="F562" t="str">
        <f t="shared" si="35"/>
        <v>-</v>
      </c>
    </row>
    <row r="563" spans="1:6">
      <c r="A563" s="8">
        <v>43761.375</v>
      </c>
      <c r="B563" s="13">
        <f t="shared" si="32"/>
        <v>43761.375</v>
      </c>
      <c r="C563">
        <v>60</v>
      </c>
      <c r="D563">
        <f t="shared" si="33"/>
        <v>60</v>
      </c>
      <c r="E563">
        <f t="shared" si="34"/>
        <v>0</v>
      </c>
      <c r="F563" t="str">
        <f t="shared" si="35"/>
        <v>-</v>
      </c>
    </row>
    <row r="564" spans="1:6">
      <c r="A564" s="7">
        <v>43761.416666666664</v>
      </c>
      <c r="B564" s="13">
        <f t="shared" si="32"/>
        <v>43761.416666666664</v>
      </c>
      <c r="C564">
        <v>60</v>
      </c>
      <c r="D564">
        <f t="shared" si="33"/>
        <v>60</v>
      </c>
      <c r="E564">
        <f t="shared" si="34"/>
        <v>0</v>
      </c>
      <c r="F564" t="str">
        <f t="shared" si="35"/>
        <v>-</v>
      </c>
    </row>
    <row r="565" spans="1:6">
      <c r="A565" s="8">
        <v>43761.458333333336</v>
      </c>
      <c r="B565" s="13">
        <f t="shared" si="32"/>
        <v>43761.458333333336</v>
      </c>
      <c r="C565">
        <v>60</v>
      </c>
      <c r="D565">
        <f t="shared" si="33"/>
        <v>60</v>
      </c>
      <c r="E565">
        <f t="shared" si="34"/>
        <v>0</v>
      </c>
      <c r="F565" t="str">
        <f t="shared" si="35"/>
        <v>-</v>
      </c>
    </row>
    <row r="566" spans="1:6">
      <c r="A566" s="7">
        <v>43761.5</v>
      </c>
      <c r="B566" s="13">
        <f t="shared" si="32"/>
        <v>43761.5</v>
      </c>
      <c r="C566">
        <v>60</v>
      </c>
      <c r="D566">
        <f t="shared" si="33"/>
        <v>60</v>
      </c>
      <c r="E566">
        <f t="shared" si="34"/>
        <v>0</v>
      </c>
      <c r="F566" t="str">
        <f t="shared" si="35"/>
        <v>-</v>
      </c>
    </row>
    <row r="567" spans="1:6">
      <c r="A567" s="8">
        <v>43761.541666666664</v>
      </c>
      <c r="B567" s="13">
        <f t="shared" si="32"/>
        <v>43761.541666666664</v>
      </c>
      <c r="C567">
        <v>60</v>
      </c>
      <c r="D567">
        <f t="shared" si="33"/>
        <v>60</v>
      </c>
      <c r="E567">
        <f t="shared" si="34"/>
        <v>0</v>
      </c>
      <c r="F567" t="str">
        <f t="shared" si="35"/>
        <v>-</v>
      </c>
    </row>
    <row r="568" spans="1:6">
      <c r="A568" s="7">
        <v>43761.583333333336</v>
      </c>
      <c r="B568" s="13">
        <f t="shared" si="32"/>
        <v>43761.583333333336</v>
      </c>
      <c r="C568">
        <v>60</v>
      </c>
      <c r="D568">
        <f t="shared" si="33"/>
        <v>60</v>
      </c>
      <c r="E568">
        <f t="shared" si="34"/>
        <v>0</v>
      </c>
      <c r="F568" t="str">
        <f t="shared" si="35"/>
        <v>-</v>
      </c>
    </row>
    <row r="569" spans="1:6">
      <c r="A569" s="8">
        <v>43761.625</v>
      </c>
      <c r="B569" s="13">
        <f t="shared" si="32"/>
        <v>43761.625</v>
      </c>
      <c r="C569">
        <v>60</v>
      </c>
      <c r="D569">
        <f t="shared" si="33"/>
        <v>60</v>
      </c>
      <c r="E569">
        <f t="shared" si="34"/>
        <v>0</v>
      </c>
      <c r="F569" t="str">
        <f t="shared" si="35"/>
        <v>-</v>
      </c>
    </row>
    <row r="570" spans="1:6">
      <c r="A570" s="7">
        <v>43761.666666666664</v>
      </c>
      <c r="B570" s="13">
        <f t="shared" si="32"/>
        <v>43761.666666666664</v>
      </c>
      <c r="C570">
        <v>60</v>
      </c>
      <c r="D570">
        <f t="shared" si="33"/>
        <v>60</v>
      </c>
      <c r="E570">
        <f t="shared" si="34"/>
        <v>0</v>
      </c>
      <c r="F570" t="str">
        <f t="shared" si="35"/>
        <v>-</v>
      </c>
    </row>
    <row r="571" spans="1:6">
      <c r="A571" s="8">
        <v>43761.708333333336</v>
      </c>
      <c r="B571" s="13">
        <f t="shared" si="32"/>
        <v>43761.708333333336</v>
      </c>
      <c r="C571">
        <v>68</v>
      </c>
      <c r="D571">
        <f t="shared" si="33"/>
        <v>68</v>
      </c>
      <c r="E571">
        <f t="shared" si="34"/>
        <v>0</v>
      </c>
      <c r="F571" t="str">
        <f t="shared" si="35"/>
        <v>-</v>
      </c>
    </row>
    <row r="572" spans="1:6">
      <c r="A572" s="7">
        <v>43761.75</v>
      </c>
      <c r="B572" s="13">
        <f t="shared" si="32"/>
        <v>43761.75</v>
      </c>
      <c r="C572">
        <v>68</v>
      </c>
      <c r="D572">
        <f t="shared" si="33"/>
        <v>68</v>
      </c>
      <c r="E572">
        <f t="shared" si="34"/>
        <v>0</v>
      </c>
      <c r="F572" t="str">
        <f t="shared" si="35"/>
        <v>-</v>
      </c>
    </row>
    <row r="573" spans="1:6">
      <c r="A573" s="8">
        <v>43761.791666666664</v>
      </c>
      <c r="B573" s="13">
        <f t="shared" si="32"/>
        <v>43761.791666666664</v>
      </c>
      <c r="C573">
        <v>68</v>
      </c>
      <c r="D573">
        <f t="shared" si="33"/>
        <v>68</v>
      </c>
      <c r="E573">
        <f t="shared" si="34"/>
        <v>0</v>
      </c>
      <c r="F573" t="str">
        <f t="shared" si="35"/>
        <v>-</v>
      </c>
    </row>
    <row r="574" spans="1:6">
      <c r="A574" s="7">
        <v>43761.833333333336</v>
      </c>
      <c r="B574" s="13">
        <f t="shared" si="32"/>
        <v>43761.833333333336</v>
      </c>
      <c r="C574">
        <v>68</v>
      </c>
      <c r="D574">
        <f t="shared" si="33"/>
        <v>68</v>
      </c>
      <c r="E574">
        <f t="shared" si="34"/>
        <v>0</v>
      </c>
      <c r="F574" t="str">
        <f t="shared" si="35"/>
        <v>-</v>
      </c>
    </row>
    <row r="575" spans="1:6">
      <c r="A575" s="8">
        <v>43761.875</v>
      </c>
      <c r="B575" s="13">
        <f t="shared" si="32"/>
        <v>43761.875</v>
      </c>
      <c r="C575">
        <v>68</v>
      </c>
      <c r="D575">
        <f t="shared" si="33"/>
        <v>68</v>
      </c>
      <c r="E575">
        <f t="shared" si="34"/>
        <v>0</v>
      </c>
      <c r="F575" t="str">
        <f t="shared" si="35"/>
        <v>-</v>
      </c>
    </row>
    <row r="576" spans="1:6">
      <c r="A576" s="7">
        <v>43761.916666666664</v>
      </c>
      <c r="B576" s="13">
        <f t="shared" si="32"/>
        <v>43761.916666666664</v>
      </c>
      <c r="C576">
        <v>68</v>
      </c>
      <c r="D576">
        <f t="shared" si="33"/>
        <v>68</v>
      </c>
      <c r="E576">
        <f t="shared" si="34"/>
        <v>0</v>
      </c>
      <c r="F576" t="str">
        <f t="shared" si="35"/>
        <v>-</v>
      </c>
    </row>
    <row r="577" spans="1:6">
      <c r="A577" s="8">
        <v>43761.958333333336</v>
      </c>
      <c r="B577" s="13">
        <f t="shared" si="32"/>
        <v>43761.958333333336</v>
      </c>
      <c r="C577">
        <v>68</v>
      </c>
      <c r="D577">
        <f t="shared" si="33"/>
        <v>68</v>
      </c>
      <c r="E577">
        <f t="shared" si="34"/>
        <v>0</v>
      </c>
      <c r="F577" t="str">
        <f t="shared" si="35"/>
        <v>-</v>
      </c>
    </row>
    <row r="578" spans="1:6">
      <c r="A578" s="7">
        <v>43762</v>
      </c>
      <c r="B578" s="13">
        <f t="shared" si="32"/>
        <v>43762</v>
      </c>
      <c r="C578">
        <v>68</v>
      </c>
      <c r="D578">
        <f t="shared" si="33"/>
        <v>68</v>
      </c>
      <c r="E578">
        <f t="shared" si="34"/>
        <v>0</v>
      </c>
      <c r="F578">
        <f t="shared" si="35"/>
        <v>0</v>
      </c>
    </row>
    <row r="579" spans="1:6">
      <c r="A579" s="8">
        <v>43762.041666666664</v>
      </c>
      <c r="B579" s="13">
        <f t="shared" ref="B579:B642" si="36">A579</f>
        <v>43762.041666666664</v>
      </c>
      <c r="C579">
        <v>68</v>
      </c>
      <c r="D579">
        <f t="shared" ref="D579:D642" si="37">C579</f>
        <v>68</v>
      </c>
      <c r="E579">
        <f t="shared" ref="E579:E642" si="38">D579-C579</f>
        <v>0</v>
      </c>
      <c r="F579" t="str">
        <f t="shared" ref="F579:F642" si="39">IF(HOUR(A579)=0,COUNTIF(E579:E602, "&gt;0"),"-")</f>
        <v>-</v>
      </c>
    </row>
    <row r="580" spans="1:6">
      <c r="A580" s="7">
        <v>43762.083333333336</v>
      </c>
      <c r="B580" s="13">
        <f t="shared" si="36"/>
        <v>43762.083333333336</v>
      </c>
      <c r="C580">
        <v>68</v>
      </c>
      <c r="D580">
        <f t="shared" si="37"/>
        <v>68</v>
      </c>
      <c r="E580">
        <f t="shared" si="38"/>
        <v>0</v>
      </c>
      <c r="F580" t="str">
        <f t="shared" si="39"/>
        <v>-</v>
      </c>
    </row>
    <row r="581" spans="1:6">
      <c r="A581" s="8">
        <v>43762.125</v>
      </c>
      <c r="B581" s="13">
        <f t="shared" si="36"/>
        <v>43762.125</v>
      </c>
      <c r="C581">
        <v>68</v>
      </c>
      <c r="D581">
        <f t="shared" si="37"/>
        <v>68</v>
      </c>
      <c r="E581">
        <f t="shared" si="38"/>
        <v>0</v>
      </c>
      <c r="F581" t="str">
        <f t="shared" si="39"/>
        <v>-</v>
      </c>
    </row>
    <row r="582" spans="1:6">
      <c r="A582" s="7">
        <v>43762.166666666664</v>
      </c>
      <c r="B582" s="13">
        <f t="shared" si="36"/>
        <v>43762.166666666664</v>
      </c>
      <c r="C582">
        <v>68</v>
      </c>
      <c r="D582">
        <f t="shared" si="37"/>
        <v>68</v>
      </c>
      <c r="E582">
        <f t="shared" si="38"/>
        <v>0</v>
      </c>
      <c r="F582" t="str">
        <f t="shared" si="39"/>
        <v>-</v>
      </c>
    </row>
    <row r="583" spans="1:6">
      <c r="A583" s="8">
        <v>43762.208333333336</v>
      </c>
      <c r="B583" s="13">
        <f t="shared" si="36"/>
        <v>43762.208333333336</v>
      </c>
      <c r="C583">
        <v>68</v>
      </c>
      <c r="D583">
        <f t="shared" si="37"/>
        <v>68</v>
      </c>
      <c r="E583">
        <f t="shared" si="38"/>
        <v>0</v>
      </c>
      <c r="F583" t="str">
        <f t="shared" si="39"/>
        <v>-</v>
      </c>
    </row>
    <row r="584" spans="1:6">
      <c r="A584" s="7">
        <v>43762.25</v>
      </c>
      <c r="B584" s="13">
        <f t="shared" si="36"/>
        <v>43762.25</v>
      </c>
      <c r="C584">
        <v>68</v>
      </c>
      <c r="D584">
        <f t="shared" si="37"/>
        <v>68</v>
      </c>
      <c r="E584">
        <f t="shared" si="38"/>
        <v>0</v>
      </c>
      <c r="F584" t="str">
        <f t="shared" si="39"/>
        <v>-</v>
      </c>
    </row>
    <row r="585" spans="1:6">
      <c r="A585" s="8">
        <v>43762.291666666664</v>
      </c>
      <c r="B585" s="13">
        <f t="shared" si="36"/>
        <v>43762.291666666664</v>
      </c>
      <c r="C585">
        <v>68</v>
      </c>
      <c r="D585">
        <f t="shared" si="37"/>
        <v>68</v>
      </c>
      <c r="E585">
        <f t="shared" si="38"/>
        <v>0</v>
      </c>
      <c r="F585" t="str">
        <f t="shared" si="39"/>
        <v>-</v>
      </c>
    </row>
    <row r="586" spans="1:6">
      <c r="A586" s="7">
        <v>43762.333333333336</v>
      </c>
      <c r="B586" s="13">
        <f t="shared" si="36"/>
        <v>43762.333333333336</v>
      </c>
      <c r="C586">
        <v>60</v>
      </c>
      <c r="D586">
        <f t="shared" si="37"/>
        <v>60</v>
      </c>
      <c r="E586">
        <f t="shared" si="38"/>
        <v>0</v>
      </c>
      <c r="F586" t="str">
        <f t="shared" si="39"/>
        <v>-</v>
      </c>
    </row>
    <row r="587" spans="1:6">
      <c r="A587" s="8">
        <v>43762.375</v>
      </c>
      <c r="B587" s="13">
        <f t="shared" si="36"/>
        <v>43762.375</v>
      </c>
      <c r="C587">
        <v>60</v>
      </c>
      <c r="D587">
        <f t="shared" si="37"/>
        <v>60</v>
      </c>
      <c r="E587">
        <f t="shared" si="38"/>
        <v>0</v>
      </c>
      <c r="F587" t="str">
        <f t="shared" si="39"/>
        <v>-</v>
      </c>
    </row>
    <row r="588" spans="1:6">
      <c r="A588" s="7">
        <v>43762.416666666664</v>
      </c>
      <c r="B588" s="13">
        <f t="shared" si="36"/>
        <v>43762.416666666664</v>
      </c>
      <c r="C588">
        <v>60</v>
      </c>
      <c r="D588">
        <f t="shared" si="37"/>
        <v>60</v>
      </c>
      <c r="E588">
        <f t="shared" si="38"/>
        <v>0</v>
      </c>
      <c r="F588" t="str">
        <f t="shared" si="39"/>
        <v>-</v>
      </c>
    </row>
    <row r="589" spans="1:6">
      <c r="A589" s="8">
        <v>43762.458333333336</v>
      </c>
      <c r="B589" s="13">
        <f t="shared" si="36"/>
        <v>43762.458333333336</v>
      </c>
      <c r="C589">
        <v>60</v>
      </c>
      <c r="D589">
        <f t="shared" si="37"/>
        <v>60</v>
      </c>
      <c r="E589">
        <f t="shared" si="38"/>
        <v>0</v>
      </c>
      <c r="F589" t="str">
        <f t="shared" si="39"/>
        <v>-</v>
      </c>
    </row>
    <row r="590" spans="1:6">
      <c r="A590" s="7">
        <v>43762.5</v>
      </c>
      <c r="B590" s="13">
        <f t="shared" si="36"/>
        <v>43762.5</v>
      </c>
      <c r="C590">
        <v>60</v>
      </c>
      <c r="D590">
        <f t="shared" si="37"/>
        <v>60</v>
      </c>
      <c r="E590">
        <f t="shared" si="38"/>
        <v>0</v>
      </c>
      <c r="F590" t="str">
        <f t="shared" si="39"/>
        <v>-</v>
      </c>
    </row>
    <row r="591" spans="1:6">
      <c r="A591" s="8">
        <v>43762.541666666664</v>
      </c>
      <c r="B591" s="13">
        <f t="shared" si="36"/>
        <v>43762.541666666664</v>
      </c>
      <c r="C591">
        <v>60</v>
      </c>
      <c r="D591">
        <f t="shared" si="37"/>
        <v>60</v>
      </c>
      <c r="E591">
        <f t="shared" si="38"/>
        <v>0</v>
      </c>
      <c r="F591" t="str">
        <f t="shared" si="39"/>
        <v>-</v>
      </c>
    </row>
    <row r="592" spans="1:6">
      <c r="A592" s="7">
        <v>43762.583333333336</v>
      </c>
      <c r="B592" s="13">
        <f t="shared" si="36"/>
        <v>43762.583333333336</v>
      </c>
      <c r="C592">
        <v>60</v>
      </c>
      <c r="D592">
        <f t="shared" si="37"/>
        <v>60</v>
      </c>
      <c r="E592">
        <f t="shared" si="38"/>
        <v>0</v>
      </c>
      <c r="F592" t="str">
        <f t="shared" si="39"/>
        <v>-</v>
      </c>
    </row>
    <row r="593" spans="1:6">
      <c r="A593" s="8">
        <v>43762.625</v>
      </c>
      <c r="B593" s="13">
        <f t="shared" si="36"/>
        <v>43762.625</v>
      </c>
      <c r="C593">
        <v>60</v>
      </c>
      <c r="D593">
        <f t="shared" si="37"/>
        <v>60</v>
      </c>
      <c r="E593">
        <f t="shared" si="38"/>
        <v>0</v>
      </c>
      <c r="F593" t="str">
        <f t="shared" si="39"/>
        <v>-</v>
      </c>
    </row>
    <row r="594" spans="1:6">
      <c r="A594" s="7">
        <v>43762.666666666664</v>
      </c>
      <c r="B594" s="13">
        <f t="shared" si="36"/>
        <v>43762.666666666664</v>
      </c>
      <c r="C594">
        <v>60</v>
      </c>
      <c r="D594">
        <f t="shared" si="37"/>
        <v>60</v>
      </c>
      <c r="E594">
        <f t="shared" si="38"/>
        <v>0</v>
      </c>
      <c r="F594" t="str">
        <f t="shared" si="39"/>
        <v>-</v>
      </c>
    </row>
    <row r="595" spans="1:6">
      <c r="A595" s="8">
        <v>43762.708333333336</v>
      </c>
      <c r="B595" s="13">
        <f t="shared" si="36"/>
        <v>43762.708333333336</v>
      </c>
      <c r="C595">
        <v>68</v>
      </c>
      <c r="D595">
        <f t="shared" si="37"/>
        <v>68</v>
      </c>
      <c r="E595">
        <f t="shared" si="38"/>
        <v>0</v>
      </c>
      <c r="F595" t="str">
        <f t="shared" si="39"/>
        <v>-</v>
      </c>
    </row>
    <row r="596" spans="1:6">
      <c r="A596" s="7">
        <v>43762.75</v>
      </c>
      <c r="B596" s="13">
        <f t="shared" si="36"/>
        <v>43762.75</v>
      </c>
      <c r="C596">
        <v>68</v>
      </c>
      <c r="D596">
        <f t="shared" si="37"/>
        <v>68</v>
      </c>
      <c r="E596">
        <f t="shared" si="38"/>
        <v>0</v>
      </c>
      <c r="F596" t="str">
        <f t="shared" si="39"/>
        <v>-</v>
      </c>
    </row>
    <row r="597" spans="1:6">
      <c r="A597" s="8">
        <v>43762.791666666664</v>
      </c>
      <c r="B597" s="13">
        <f t="shared" si="36"/>
        <v>43762.791666666664</v>
      </c>
      <c r="C597">
        <v>68</v>
      </c>
      <c r="D597">
        <f t="shared" si="37"/>
        <v>68</v>
      </c>
      <c r="E597">
        <f t="shared" si="38"/>
        <v>0</v>
      </c>
      <c r="F597" t="str">
        <f t="shared" si="39"/>
        <v>-</v>
      </c>
    </row>
    <row r="598" spans="1:6">
      <c r="A598" s="7">
        <v>43762.833333333336</v>
      </c>
      <c r="B598" s="13">
        <f t="shared" si="36"/>
        <v>43762.833333333336</v>
      </c>
      <c r="C598">
        <v>68</v>
      </c>
      <c r="D598">
        <f t="shared" si="37"/>
        <v>68</v>
      </c>
      <c r="E598">
        <f t="shared" si="38"/>
        <v>0</v>
      </c>
      <c r="F598" t="str">
        <f t="shared" si="39"/>
        <v>-</v>
      </c>
    </row>
    <row r="599" spans="1:6">
      <c r="A599" s="8">
        <v>43762.875</v>
      </c>
      <c r="B599" s="13">
        <f t="shared" si="36"/>
        <v>43762.875</v>
      </c>
      <c r="C599">
        <v>68</v>
      </c>
      <c r="D599">
        <f t="shared" si="37"/>
        <v>68</v>
      </c>
      <c r="E599">
        <f t="shared" si="38"/>
        <v>0</v>
      </c>
      <c r="F599" t="str">
        <f t="shared" si="39"/>
        <v>-</v>
      </c>
    </row>
    <row r="600" spans="1:6">
      <c r="A600" s="7">
        <v>43762.916666666664</v>
      </c>
      <c r="B600" s="13">
        <f t="shared" si="36"/>
        <v>43762.916666666664</v>
      </c>
      <c r="C600">
        <v>68</v>
      </c>
      <c r="D600">
        <f t="shared" si="37"/>
        <v>68</v>
      </c>
      <c r="E600">
        <f t="shared" si="38"/>
        <v>0</v>
      </c>
      <c r="F600" t="str">
        <f t="shared" si="39"/>
        <v>-</v>
      </c>
    </row>
    <row r="601" spans="1:6">
      <c r="A601" s="8">
        <v>43762.958333333336</v>
      </c>
      <c r="B601" s="13">
        <f t="shared" si="36"/>
        <v>43762.958333333336</v>
      </c>
      <c r="C601">
        <v>68</v>
      </c>
      <c r="D601">
        <f t="shared" si="37"/>
        <v>68</v>
      </c>
      <c r="E601">
        <f t="shared" si="38"/>
        <v>0</v>
      </c>
      <c r="F601" t="str">
        <f t="shared" si="39"/>
        <v>-</v>
      </c>
    </row>
    <row r="602" spans="1:6">
      <c r="A602" s="7">
        <v>43763</v>
      </c>
      <c r="B602" s="13">
        <f t="shared" si="36"/>
        <v>43763</v>
      </c>
      <c r="C602">
        <v>68</v>
      </c>
      <c r="D602">
        <f t="shared" si="37"/>
        <v>68</v>
      </c>
      <c r="E602">
        <f t="shared" si="38"/>
        <v>0</v>
      </c>
      <c r="F602">
        <f t="shared" si="39"/>
        <v>0</v>
      </c>
    </row>
    <row r="603" spans="1:6">
      <c r="A603" s="8">
        <v>43763.041666666664</v>
      </c>
      <c r="B603" s="13">
        <f t="shared" si="36"/>
        <v>43763.041666666664</v>
      </c>
      <c r="C603">
        <v>68</v>
      </c>
      <c r="D603">
        <f t="shared" si="37"/>
        <v>68</v>
      </c>
      <c r="E603">
        <f t="shared" si="38"/>
        <v>0</v>
      </c>
      <c r="F603" t="str">
        <f t="shared" si="39"/>
        <v>-</v>
      </c>
    </row>
    <row r="604" spans="1:6">
      <c r="A604" s="7">
        <v>43763.083333333336</v>
      </c>
      <c r="B604" s="13">
        <f t="shared" si="36"/>
        <v>43763.083333333336</v>
      </c>
      <c r="C604">
        <v>68</v>
      </c>
      <c r="D604">
        <f t="shared" si="37"/>
        <v>68</v>
      </c>
      <c r="E604">
        <f t="shared" si="38"/>
        <v>0</v>
      </c>
      <c r="F604" t="str">
        <f t="shared" si="39"/>
        <v>-</v>
      </c>
    </row>
    <row r="605" spans="1:6">
      <c r="A605" s="8">
        <v>43763.125</v>
      </c>
      <c r="B605" s="13">
        <f t="shared" si="36"/>
        <v>43763.125</v>
      </c>
      <c r="C605">
        <v>68</v>
      </c>
      <c r="D605">
        <f t="shared" si="37"/>
        <v>68</v>
      </c>
      <c r="E605">
        <f t="shared" si="38"/>
        <v>0</v>
      </c>
      <c r="F605" t="str">
        <f t="shared" si="39"/>
        <v>-</v>
      </c>
    </row>
    <row r="606" spans="1:6">
      <c r="A606" s="7">
        <v>43763.166666666664</v>
      </c>
      <c r="B606" s="13">
        <f t="shared" si="36"/>
        <v>43763.166666666664</v>
      </c>
      <c r="C606">
        <v>68</v>
      </c>
      <c r="D606">
        <f t="shared" si="37"/>
        <v>68</v>
      </c>
      <c r="E606">
        <f t="shared" si="38"/>
        <v>0</v>
      </c>
      <c r="F606" t="str">
        <f t="shared" si="39"/>
        <v>-</v>
      </c>
    </row>
    <row r="607" spans="1:6">
      <c r="A607" s="8">
        <v>43763.208333333336</v>
      </c>
      <c r="B607" s="13">
        <f t="shared" si="36"/>
        <v>43763.208333333336</v>
      </c>
      <c r="C607">
        <v>68</v>
      </c>
      <c r="D607">
        <f t="shared" si="37"/>
        <v>68</v>
      </c>
      <c r="E607">
        <f t="shared" si="38"/>
        <v>0</v>
      </c>
      <c r="F607" t="str">
        <f t="shared" si="39"/>
        <v>-</v>
      </c>
    </row>
    <row r="608" spans="1:6">
      <c r="A608" s="7">
        <v>43763.25</v>
      </c>
      <c r="B608" s="13">
        <f t="shared" si="36"/>
        <v>43763.25</v>
      </c>
      <c r="C608">
        <v>68</v>
      </c>
      <c r="D608">
        <f t="shared" si="37"/>
        <v>68</v>
      </c>
      <c r="E608">
        <f t="shared" si="38"/>
        <v>0</v>
      </c>
      <c r="F608" t="str">
        <f t="shared" si="39"/>
        <v>-</v>
      </c>
    </row>
    <row r="609" spans="1:6">
      <c r="A609" s="8">
        <v>43763.291666666664</v>
      </c>
      <c r="B609" s="13">
        <f t="shared" si="36"/>
        <v>43763.291666666664</v>
      </c>
      <c r="C609">
        <v>68</v>
      </c>
      <c r="D609">
        <f t="shared" si="37"/>
        <v>68</v>
      </c>
      <c r="E609">
        <f t="shared" si="38"/>
        <v>0</v>
      </c>
      <c r="F609" t="str">
        <f t="shared" si="39"/>
        <v>-</v>
      </c>
    </row>
    <row r="610" spans="1:6">
      <c r="A610" s="7">
        <v>43763.333333333336</v>
      </c>
      <c r="B610" s="13">
        <f t="shared" si="36"/>
        <v>43763.333333333336</v>
      </c>
      <c r="C610">
        <v>60</v>
      </c>
      <c r="D610">
        <f t="shared" si="37"/>
        <v>60</v>
      </c>
      <c r="E610">
        <f t="shared" si="38"/>
        <v>0</v>
      </c>
      <c r="F610" t="str">
        <f t="shared" si="39"/>
        <v>-</v>
      </c>
    </row>
    <row r="611" spans="1:6">
      <c r="A611" s="8">
        <v>43763.375</v>
      </c>
      <c r="B611" s="13">
        <f t="shared" si="36"/>
        <v>43763.375</v>
      </c>
      <c r="C611">
        <v>60</v>
      </c>
      <c r="D611">
        <f t="shared" si="37"/>
        <v>60</v>
      </c>
      <c r="E611">
        <f t="shared" si="38"/>
        <v>0</v>
      </c>
      <c r="F611" t="str">
        <f t="shared" si="39"/>
        <v>-</v>
      </c>
    </row>
    <row r="612" spans="1:6">
      <c r="A612" s="7">
        <v>43763.416666666664</v>
      </c>
      <c r="B612" s="13">
        <f t="shared" si="36"/>
        <v>43763.416666666664</v>
      </c>
      <c r="C612">
        <v>60</v>
      </c>
      <c r="D612">
        <f t="shared" si="37"/>
        <v>60</v>
      </c>
      <c r="E612">
        <f t="shared" si="38"/>
        <v>0</v>
      </c>
      <c r="F612" t="str">
        <f t="shared" si="39"/>
        <v>-</v>
      </c>
    </row>
    <row r="613" spans="1:6">
      <c r="A613" s="8">
        <v>43763.458333333336</v>
      </c>
      <c r="B613" s="13">
        <f t="shared" si="36"/>
        <v>43763.458333333336</v>
      </c>
      <c r="C613">
        <v>60</v>
      </c>
      <c r="D613">
        <f t="shared" si="37"/>
        <v>60</v>
      </c>
      <c r="E613">
        <f t="shared" si="38"/>
        <v>0</v>
      </c>
      <c r="F613" t="str">
        <f t="shared" si="39"/>
        <v>-</v>
      </c>
    </row>
    <row r="614" spans="1:6">
      <c r="A614" s="7">
        <v>43763.5</v>
      </c>
      <c r="B614" s="13">
        <f t="shared" si="36"/>
        <v>43763.5</v>
      </c>
      <c r="C614">
        <v>60</v>
      </c>
      <c r="D614">
        <f t="shared" si="37"/>
        <v>60</v>
      </c>
      <c r="E614">
        <f t="shared" si="38"/>
        <v>0</v>
      </c>
      <c r="F614" t="str">
        <f t="shared" si="39"/>
        <v>-</v>
      </c>
    </row>
    <row r="615" spans="1:6">
      <c r="A615" s="8">
        <v>43763.541666666664</v>
      </c>
      <c r="B615" s="13">
        <f t="shared" si="36"/>
        <v>43763.541666666664</v>
      </c>
      <c r="C615">
        <v>60</v>
      </c>
      <c r="D615">
        <f t="shared" si="37"/>
        <v>60</v>
      </c>
      <c r="E615">
        <f t="shared" si="38"/>
        <v>0</v>
      </c>
      <c r="F615" t="str">
        <f t="shared" si="39"/>
        <v>-</v>
      </c>
    </row>
    <row r="616" spans="1:6">
      <c r="A616" s="7">
        <v>43763.583333333336</v>
      </c>
      <c r="B616" s="13">
        <f t="shared" si="36"/>
        <v>43763.583333333336</v>
      </c>
      <c r="C616">
        <v>60</v>
      </c>
      <c r="D616">
        <f t="shared" si="37"/>
        <v>60</v>
      </c>
      <c r="E616">
        <f t="shared" si="38"/>
        <v>0</v>
      </c>
      <c r="F616" t="str">
        <f t="shared" si="39"/>
        <v>-</v>
      </c>
    </row>
    <row r="617" spans="1:6">
      <c r="A617" s="8">
        <v>43763.625</v>
      </c>
      <c r="B617" s="13">
        <f t="shared" si="36"/>
        <v>43763.625</v>
      </c>
      <c r="C617">
        <v>60</v>
      </c>
      <c r="D617">
        <f t="shared" si="37"/>
        <v>60</v>
      </c>
      <c r="E617">
        <f t="shared" si="38"/>
        <v>0</v>
      </c>
      <c r="F617" t="str">
        <f t="shared" si="39"/>
        <v>-</v>
      </c>
    </row>
    <row r="618" spans="1:6">
      <c r="A618" s="7">
        <v>43763.666666666664</v>
      </c>
      <c r="B618" s="13">
        <f t="shared" si="36"/>
        <v>43763.666666666664</v>
      </c>
      <c r="C618">
        <v>60</v>
      </c>
      <c r="D618">
        <f t="shared" si="37"/>
        <v>60</v>
      </c>
      <c r="E618">
        <f t="shared" si="38"/>
        <v>0</v>
      </c>
      <c r="F618" t="str">
        <f t="shared" si="39"/>
        <v>-</v>
      </c>
    </row>
    <row r="619" spans="1:6">
      <c r="A619" s="8">
        <v>43763.708333333336</v>
      </c>
      <c r="B619" s="13">
        <f t="shared" si="36"/>
        <v>43763.708333333336</v>
      </c>
      <c r="C619">
        <v>68</v>
      </c>
      <c r="D619">
        <f t="shared" si="37"/>
        <v>68</v>
      </c>
      <c r="E619">
        <f t="shared" si="38"/>
        <v>0</v>
      </c>
      <c r="F619" t="str">
        <f t="shared" si="39"/>
        <v>-</v>
      </c>
    </row>
    <row r="620" spans="1:6">
      <c r="A620" s="7">
        <v>43763.75</v>
      </c>
      <c r="B620" s="13">
        <f t="shared" si="36"/>
        <v>43763.75</v>
      </c>
      <c r="C620">
        <v>68</v>
      </c>
      <c r="D620">
        <f t="shared" si="37"/>
        <v>68</v>
      </c>
      <c r="E620">
        <f t="shared" si="38"/>
        <v>0</v>
      </c>
      <c r="F620" t="str">
        <f t="shared" si="39"/>
        <v>-</v>
      </c>
    </row>
    <row r="621" spans="1:6">
      <c r="A621" s="8">
        <v>43763.791666666664</v>
      </c>
      <c r="B621" s="13">
        <f t="shared" si="36"/>
        <v>43763.791666666664</v>
      </c>
      <c r="C621">
        <v>68</v>
      </c>
      <c r="D621">
        <f t="shared" si="37"/>
        <v>68</v>
      </c>
      <c r="E621">
        <f t="shared" si="38"/>
        <v>0</v>
      </c>
      <c r="F621" t="str">
        <f t="shared" si="39"/>
        <v>-</v>
      </c>
    </row>
    <row r="622" spans="1:6">
      <c r="A622" s="7">
        <v>43763.833333333336</v>
      </c>
      <c r="B622" s="13">
        <f t="shared" si="36"/>
        <v>43763.833333333336</v>
      </c>
      <c r="C622">
        <v>68</v>
      </c>
      <c r="D622">
        <f t="shared" si="37"/>
        <v>68</v>
      </c>
      <c r="E622">
        <f t="shared" si="38"/>
        <v>0</v>
      </c>
      <c r="F622" t="str">
        <f t="shared" si="39"/>
        <v>-</v>
      </c>
    </row>
    <row r="623" spans="1:6">
      <c r="A623" s="8">
        <v>43763.875</v>
      </c>
      <c r="B623" s="13">
        <f t="shared" si="36"/>
        <v>43763.875</v>
      </c>
      <c r="C623">
        <v>68</v>
      </c>
      <c r="D623">
        <f t="shared" si="37"/>
        <v>68</v>
      </c>
      <c r="E623">
        <f t="shared" si="38"/>
        <v>0</v>
      </c>
      <c r="F623" t="str">
        <f t="shared" si="39"/>
        <v>-</v>
      </c>
    </row>
    <row r="624" spans="1:6">
      <c r="A624" s="7">
        <v>43763.916666666664</v>
      </c>
      <c r="B624" s="13">
        <f t="shared" si="36"/>
        <v>43763.916666666664</v>
      </c>
      <c r="C624">
        <v>68</v>
      </c>
      <c r="D624">
        <f t="shared" si="37"/>
        <v>68</v>
      </c>
      <c r="E624">
        <f t="shared" si="38"/>
        <v>0</v>
      </c>
      <c r="F624" t="str">
        <f t="shared" si="39"/>
        <v>-</v>
      </c>
    </row>
    <row r="625" spans="1:6">
      <c r="A625" s="8">
        <v>43763.958333333336</v>
      </c>
      <c r="B625" s="13">
        <f t="shared" si="36"/>
        <v>43763.958333333336</v>
      </c>
      <c r="C625">
        <v>68</v>
      </c>
      <c r="D625">
        <f t="shared" si="37"/>
        <v>68</v>
      </c>
      <c r="E625">
        <f t="shared" si="38"/>
        <v>0</v>
      </c>
      <c r="F625" t="str">
        <f t="shared" si="39"/>
        <v>-</v>
      </c>
    </row>
    <row r="626" spans="1:6">
      <c r="A626" s="7">
        <v>43764</v>
      </c>
      <c r="B626" s="13">
        <f t="shared" si="36"/>
        <v>43764</v>
      </c>
      <c r="C626">
        <v>68</v>
      </c>
      <c r="D626">
        <f t="shared" si="37"/>
        <v>68</v>
      </c>
      <c r="E626">
        <f t="shared" si="38"/>
        <v>0</v>
      </c>
      <c r="F626">
        <f t="shared" si="39"/>
        <v>0</v>
      </c>
    </row>
    <row r="627" spans="1:6">
      <c r="A627" s="8">
        <v>43764.041666666664</v>
      </c>
      <c r="B627" s="13">
        <f t="shared" si="36"/>
        <v>43764.041666666664</v>
      </c>
      <c r="C627">
        <v>68</v>
      </c>
      <c r="D627">
        <f t="shared" si="37"/>
        <v>68</v>
      </c>
      <c r="E627">
        <f t="shared" si="38"/>
        <v>0</v>
      </c>
      <c r="F627" t="str">
        <f t="shared" si="39"/>
        <v>-</v>
      </c>
    </row>
    <row r="628" spans="1:6">
      <c r="A628" s="7">
        <v>43764.083333333336</v>
      </c>
      <c r="B628" s="13">
        <f t="shared" si="36"/>
        <v>43764.083333333336</v>
      </c>
      <c r="C628">
        <v>68</v>
      </c>
      <c r="D628">
        <f t="shared" si="37"/>
        <v>68</v>
      </c>
      <c r="E628">
        <f t="shared" si="38"/>
        <v>0</v>
      </c>
      <c r="F628" t="str">
        <f t="shared" si="39"/>
        <v>-</v>
      </c>
    </row>
    <row r="629" spans="1:6">
      <c r="A629" s="8">
        <v>43764.125</v>
      </c>
      <c r="B629" s="13">
        <f t="shared" si="36"/>
        <v>43764.125</v>
      </c>
      <c r="C629">
        <v>68</v>
      </c>
      <c r="D629">
        <f t="shared" si="37"/>
        <v>68</v>
      </c>
      <c r="E629">
        <f t="shared" si="38"/>
        <v>0</v>
      </c>
      <c r="F629" t="str">
        <f t="shared" si="39"/>
        <v>-</v>
      </c>
    </row>
    <row r="630" spans="1:6">
      <c r="A630" s="7">
        <v>43764.166666666664</v>
      </c>
      <c r="B630" s="13">
        <f t="shared" si="36"/>
        <v>43764.166666666664</v>
      </c>
      <c r="C630">
        <v>68</v>
      </c>
      <c r="D630">
        <f t="shared" si="37"/>
        <v>68</v>
      </c>
      <c r="E630">
        <f t="shared" si="38"/>
        <v>0</v>
      </c>
      <c r="F630" t="str">
        <f t="shared" si="39"/>
        <v>-</v>
      </c>
    </row>
    <row r="631" spans="1:6">
      <c r="A631" s="8">
        <v>43764.208333333336</v>
      </c>
      <c r="B631" s="13">
        <f t="shared" si="36"/>
        <v>43764.208333333336</v>
      </c>
      <c r="C631">
        <v>68</v>
      </c>
      <c r="D631">
        <f t="shared" si="37"/>
        <v>68</v>
      </c>
      <c r="E631">
        <f t="shared" si="38"/>
        <v>0</v>
      </c>
      <c r="F631" t="str">
        <f t="shared" si="39"/>
        <v>-</v>
      </c>
    </row>
    <row r="632" spans="1:6">
      <c r="A632" s="7">
        <v>43764.25</v>
      </c>
      <c r="B632" s="13">
        <f t="shared" si="36"/>
        <v>43764.25</v>
      </c>
      <c r="C632">
        <v>68</v>
      </c>
      <c r="D632">
        <f t="shared" si="37"/>
        <v>68</v>
      </c>
      <c r="E632">
        <f t="shared" si="38"/>
        <v>0</v>
      </c>
      <c r="F632" t="str">
        <f t="shared" si="39"/>
        <v>-</v>
      </c>
    </row>
    <row r="633" spans="1:6">
      <c r="A633" s="8">
        <v>43764.291666666664</v>
      </c>
      <c r="B633" s="13">
        <f t="shared" si="36"/>
        <v>43764.291666666664</v>
      </c>
      <c r="C633">
        <v>68</v>
      </c>
      <c r="D633">
        <f t="shared" si="37"/>
        <v>68</v>
      </c>
      <c r="E633">
        <f t="shared" si="38"/>
        <v>0</v>
      </c>
      <c r="F633" t="str">
        <f t="shared" si="39"/>
        <v>-</v>
      </c>
    </row>
    <row r="634" spans="1:6">
      <c r="A634" s="7">
        <v>43764.333333333336</v>
      </c>
      <c r="B634" s="13">
        <f t="shared" si="36"/>
        <v>43764.333333333336</v>
      </c>
      <c r="C634">
        <v>68</v>
      </c>
      <c r="D634">
        <f t="shared" si="37"/>
        <v>68</v>
      </c>
      <c r="E634">
        <f t="shared" si="38"/>
        <v>0</v>
      </c>
      <c r="F634" t="str">
        <f t="shared" si="39"/>
        <v>-</v>
      </c>
    </row>
    <row r="635" spans="1:6">
      <c r="A635" s="8">
        <v>43764.375</v>
      </c>
      <c r="B635" s="13">
        <f t="shared" si="36"/>
        <v>43764.375</v>
      </c>
      <c r="C635">
        <v>68</v>
      </c>
      <c r="D635">
        <f t="shared" si="37"/>
        <v>68</v>
      </c>
      <c r="E635">
        <f t="shared" si="38"/>
        <v>0</v>
      </c>
      <c r="F635" t="str">
        <f t="shared" si="39"/>
        <v>-</v>
      </c>
    </row>
    <row r="636" spans="1:6">
      <c r="A636" s="7">
        <v>43764.416666666664</v>
      </c>
      <c r="B636" s="13">
        <f t="shared" si="36"/>
        <v>43764.416666666664</v>
      </c>
      <c r="C636">
        <v>68</v>
      </c>
      <c r="D636">
        <f t="shared" si="37"/>
        <v>68</v>
      </c>
      <c r="E636">
        <f t="shared" si="38"/>
        <v>0</v>
      </c>
      <c r="F636" t="str">
        <f t="shared" si="39"/>
        <v>-</v>
      </c>
    </row>
    <row r="637" spans="1:6">
      <c r="A637" s="8">
        <v>43764.458333333336</v>
      </c>
      <c r="B637" s="13">
        <f t="shared" si="36"/>
        <v>43764.458333333336</v>
      </c>
      <c r="C637">
        <v>68</v>
      </c>
      <c r="D637">
        <f t="shared" si="37"/>
        <v>68</v>
      </c>
      <c r="E637">
        <f t="shared" si="38"/>
        <v>0</v>
      </c>
      <c r="F637" t="str">
        <f t="shared" si="39"/>
        <v>-</v>
      </c>
    </row>
    <row r="638" spans="1:6">
      <c r="A638" s="7">
        <v>43764.5</v>
      </c>
      <c r="B638" s="13">
        <f t="shared" si="36"/>
        <v>43764.5</v>
      </c>
      <c r="C638">
        <v>68</v>
      </c>
      <c r="D638">
        <f t="shared" si="37"/>
        <v>68</v>
      </c>
      <c r="E638">
        <f t="shared" si="38"/>
        <v>0</v>
      </c>
      <c r="F638" t="str">
        <f t="shared" si="39"/>
        <v>-</v>
      </c>
    </row>
    <row r="639" spans="1:6">
      <c r="A639" s="8">
        <v>43764.541666666664</v>
      </c>
      <c r="B639" s="13">
        <f t="shared" si="36"/>
        <v>43764.541666666664</v>
      </c>
      <c r="C639">
        <v>68</v>
      </c>
      <c r="D639">
        <f t="shared" si="37"/>
        <v>68</v>
      </c>
      <c r="E639">
        <f t="shared" si="38"/>
        <v>0</v>
      </c>
      <c r="F639" t="str">
        <f t="shared" si="39"/>
        <v>-</v>
      </c>
    </row>
    <row r="640" spans="1:6">
      <c r="A640" s="7">
        <v>43764.583333333336</v>
      </c>
      <c r="B640" s="13">
        <f t="shared" si="36"/>
        <v>43764.583333333336</v>
      </c>
      <c r="C640">
        <v>68</v>
      </c>
      <c r="D640">
        <f t="shared" si="37"/>
        <v>68</v>
      </c>
      <c r="E640">
        <f t="shared" si="38"/>
        <v>0</v>
      </c>
      <c r="F640" t="str">
        <f t="shared" si="39"/>
        <v>-</v>
      </c>
    </row>
    <row r="641" spans="1:6">
      <c r="A641" s="8">
        <v>43764.625</v>
      </c>
      <c r="B641" s="13">
        <f t="shared" si="36"/>
        <v>43764.625</v>
      </c>
      <c r="C641">
        <v>68</v>
      </c>
      <c r="D641">
        <f t="shared" si="37"/>
        <v>68</v>
      </c>
      <c r="E641">
        <f t="shared" si="38"/>
        <v>0</v>
      </c>
      <c r="F641" t="str">
        <f t="shared" si="39"/>
        <v>-</v>
      </c>
    </row>
    <row r="642" spans="1:6">
      <c r="A642" s="7">
        <v>43764.666666666664</v>
      </c>
      <c r="B642" s="13">
        <f t="shared" si="36"/>
        <v>43764.666666666664</v>
      </c>
      <c r="C642">
        <v>68</v>
      </c>
      <c r="D642">
        <f t="shared" si="37"/>
        <v>68</v>
      </c>
      <c r="E642">
        <f t="shared" si="38"/>
        <v>0</v>
      </c>
      <c r="F642" t="str">
        <f t="shared" si="39"/>
        <v>-</v>
      </c>
    </row>
    <row r="643" spans="1:6">
      <c r="A643" s="8">
        <v>43764.708333333336</v>
      </c>
      <c r="B643" s="13">
        <f t="shared" ref="B643:B706" si="40">A643</f>
        <v>43764.708333333336</v>
      </c>
      <c r="C643">
        <v>68</v>
      </c>
      <c r="D643">
        <f t="shared" ref="D643:D706" si="41">C643</f>
        <v>68</v>
      </c>
      <c r="E643">
        <f t="shared" ref="E643:E706" si="42">D643-C643</f>
        <v>0</v>
      </c>
      <c r="F643" t="str">
        <f t="shared" ref="F643:F706" si="43">IF(HOUR(A643)=0,COUNTIF(E643:E666, "&gt;0"),"-")</f>
        <v>-</v>
      </c>
    </row>
    <row r="644" spans="1:6">
      <c r="A644" s="7">
        <v>43764.75</v>
      </c>
      <c r="B644" s="13">
        <f t="shared" si="40"/>
        <v>43764.75</v>
      </c>
      <c r="C644">
        <v>68</v>
      </c>
      <c r="D644">
        <f t="shared" si="41"/>
        <v>68</v>
      </c>
      <c r="E644">
        <f t="shared" si="42"/>
        <v>0</v>
      </c>
      <c r="F644" t="str">
        <f t="shared" si="43"/>
        <v>-</v>
      </c>
    </row>
    <row r="645" spans="1:6">
      <c r="A645" s="8">
        <v>43764.791666666664</v>
      </c>
      <c r="B645" s="13">
        <f t="shared" si="40"/>
        <v>43764.791666666664</v>
      </c>
      <c r="C645">
        <v>68</v>
      </c>
      <c r="D645">
        <f t="shared" si="41"/>
        <v>68</v>
      </c>
      <c r="E645">
        <f t="shared" si="42"/>
        <v>0</v>
      </c>
      <c r="F645" t="str">
        <f t="shared" si="43"/>
        <v>-</v>
      </c>
    </row>
    <row r="646" spans="1:6">
      <c r="A646" s="7">
        <v>43764.833333333336</v>
      </c>
      <c r="B646" s="13">
        <f t="shared" si="40"/>
        <v>43764.833333333336</v>
      </c>
      <c r="C646">
        <v>68</v>
      </c>
      <c r="D646">
        <f t="shared" si="41"/>
        <v>68</v>
      </c>
      <c r="E646">
        <f t="shared" si="42"/>
        <v>0</v>
      </c>
      <c r="F646" t="str">
        <f t="shared" si="43"/>
        <v>-</v>
      </c>
    </row>
    <row r="647" spans="1:6">
      <c r="A647" s="8">
        <v>43764.875</v>
      </c>
      <c r="B647" s="13">
        <f t="shared" si="40"/>
        <v>43764.875</v>
      </c>
      <c r="C647">
        <v>68</v>
      </c>
      <c r="D647">
        <f t="shared" si="41"/>
        <v>68</v>
      </c>
      <c r="E647">
        <f t="shared" si="42"/>
        <v>0</v>
      </c>
      <c r="F647" t="str">
        <f t="shared" si="43"/>
        <v>-</v>
      </c>
    </row>
    <row r="648" spans="1:6">
      <c r="A648" s="7">
        <v>43764.916666666664</v>
      </c>
      <c r="B648" s="13">
        <f t="shared" si="40"/>
        <v>43764.916666666664</v>
      </c>
      <c r="C648">
        <v>68</v>
      </c>
      <c r="D648">
        <f t="shared" si="41"/>
        <v>68</v>
      </c>
      <c r="E648">
        <f t="shared" si="42"/>
        <v>0</v>
      </c>
      <c r="F648" t="str">
        <f t="shared" si="43"/>
        <v>-</v>
      </c>
    </row>
    <row r="649" spans="1:6">
      <c r="A649" s="8">
        <v>43764.958333333336</v>
      </c>
      <c r="B649" s="13">
        <f t="shared" si="40"/>
        <v>43764.958333333336</v>
      </c>
      <c r="C649">
        <v>68</v>
      </c>
      <c r="D649">
        <f t="shared" si="41"/>
        <v>68</v>
      </c>
      <c r="E649">
        <f t="shared" si="42"/>
        <v>0</v>
      </c>
      <c r="F649" t="str">
        <f t="shared" si="43"/>
        <v>-</v>
      </c>
    </row>
    <row r="650" spans="1:6">
      <c r="A650" s="7">
        <v>43765</v>
      </c>
      <c r="B650" s="13">
        <f t="shared" si="40"/>
        <v>43765</v>
      </c>
      <c r="C650">
        <v>68</v>
      </c>
      <c r="D650">
        <f t="shared" si="41"/>
        <v>68</v>
      </c>
      <c r="E650">
        <f t="shared" si="42"/>
        <v>0</v>
      </c>
      <c r="F650">
        <f t="shared" si="43"/>
        <v>0</v>
      </c>
    </row>
    <row r="651" spans="1:6">
      <c r="A651" s="8">
        <v>43765.041666666664</v>
      </c>
      <c r="B651" s="13">
        <f t="shared" si="40"/>
        <v>43765.041666666664</v>
      </c>
      <c r="C651">
        <v>68</v>
      </c>
      <c r="D651">
        <f t="shared" si="41"/>
        <v>68</v>
      </c>
      <c r="E651">
        <f t="shared" si="42"/>
        <v>0</v>
      </c>
      <c r="F651" t="str">
        <f t="shared" si="43"/>
        <v>-</v>
      </c>
    </row>
    <row r="652" spans="1:6">
      <c r="A652" s="7">
        <v>43765.083333333336</v>
      </c>
      <c r="B652" s="13">
        <f t="shared" si="40"/>
        <v>43765.083333333336</v>
      </c>
      <c r="C652">
        <v>68</v>
      </c>
      <c r="D652">
        <f t="shared" si="41"/>
        <v>68</v>
      </c>
      <c r="E652">
        <f t="shared" si="42"/>
        <v>0</v>
      </c>
      <c r="F652" t="str">
        <f t="shared" si="43"/>
        <v>-</v>
      </c>
    </row>
    <row r="653" spans="1:6">
      <c r="A653" s="8">
        <v>43765.125</v>
      </c>
      <c r="B653" s="13">
        <f t="shared" si="40"/>
        <v>43765.125</v>
      </c>
      <c r="C653">
        <v>68</v>
      </c>
      <c r="D653">
        <f t="shared" si="41"/>
        <v>68</v>
      </c>
      <c r="E653">
        <f t="shared" si="42"/>
        <v>0</v>
      </c>
      <c r="F653" t="str">
        <f t="shared" si="43"/>
        <v>-</v>
      </c>
    </row>
    <row r="654" spans="1:6">
      <c r="A654" s="7">
        <v>43765.166666666664</v>
      </c>
      <c r="B654" s="13">
        <f t="shared" si="40"/>
        <v>43765.166666666664</v>
      </c>
      <c r="C654">
        <v>68</v>
      </c>
      <c r="D654">
        <f t="shared" si="41"/>
        <v>68</v>
      </c>
      <c r="E654">
        <f t="shared" si="42"/>
        <v>0</v>
      </c>
      <c r="F654" t="str">
        <f t="shared" si="43"/>
        <v>-</v>
      </c>
    </row>
    <row r="655" spans="1:6">
      <c r="A655" s="8">
        <v>43765.208333333336</v>
      </c>
      <c r="B655" s="13">
        <f t="shared" si="40"/>
        <v>43765.208333333336</v>
      </c>
      <c r="C655">
        <v>68</v>
      </c>
      <c r="D655">
        <f t="shared" si="41"/>
        <v>68</v>
      </c>
      <c r="E655">
        <f t="shared" si="42"/>
        <v>0</v>
      </c>
      <c r="F655" t="str">
        <f t="shared" si="43"/>
        <v>-</v>
      </c>
    </row>
    <row r="656" spans="1:6">
      <c r="A656" s="7">
        <v>43765.25</v>
      </c>
      <c r="B656" s="13">
        <f t="shared" si="40"/>
        <v>43765.25</v>
      </c>
      <c r="C656">
        <v>68</v>
      </c>
      <c r="D656">
        <f t="shared" si="41"/>
        <v>68</v>
      </c>
      <c r="E656">
        <f t="shared" si="42"/>
        <v>0</v>
      </c>
      <c r="F656" t="str">
        <f t="shared" si="43"/>
        <v>-</v>
      </c>
    </row>
    <row r="657" spans="1:6">
      <c r="A657" s="8">
        <v>43765.291666666664</v>
      </c>
      <c r="B657" s="13">
        <f t="shared" si="40"/>
        <v>43765.291666666664</v>
      </c>
      <c r="C657">
        <v>68</v>
      </c>
      <c r="D657">
        <f t="shared" si="41"/>
        <v>68</v>
      </c>
      <c r="E657">
        <f t="shared" si="42"/>
        <v>0</v>
      </c>
      <c r="F657" t="str">
        <f t="shared" si="43"/>
        <v>-</v>
      </c>
    </row>
    <row r="658" spans="1:6">
      <c r="A658" s="7">
        <v>43765.333333333336</v>
      </c>
      <c r="B658" s="13">
        <f t="shared" si="40"/>
        <v>43765.333333333336</v>
      </c>
      <c r="C658">
        <v>68</v>
      </c>
      <c r="D658">
        <f t="shared" si="41"/>
        <v>68</v>
      </c>
      <c r="E658">
        <f t="shared" si="42"/>
        <v>0</v>
      </c>
      <c r="F658" t="str">
        <f t="shared" si="43"/>
        <v>-</v>
      </c>
    </row>
    <row r="659" spans="1:6">
      <c r="A659" s="8">
        <v>43765.375</v>
      </c>
      <c r="B659" s="13">
        <f t="shared" si="40"/>
        <v>43765.375</v>
      </c>
      <c r="C659">
        <v>68</v>
      </c>
      <c r="D659">
        <f t="shared" si="41"/>
        <v>68</v>
      </c>
      <c r="E659">
        <f t="shared" si="42"/>
        <v>0</v>
      </c>
      <c r="F659" t="str">
        <f t="shared" si="43"/>
        <v>-</v>
      </c>
    </row>
    <row r="660" spans="1:6">
      <c r="A660" s="7">
        <v>43765.416666666664</v>
      </c>
      <c r="B660" s="13">
        <f t="shared" si="40"/>
        <v>43765.416666666664</v>
      </c>
      <c r="C660">
        <v>68</v>
      </c>
      <c r="D660">
        <f t="shared" si="41"/>
        <v>68</v>
      </c>
      <c r="E660">
        <f t="shared" si="42"/>
        <v>0</v>
      </c>
      <c r="F660" t="str">
        <f t="shared" si="43"/>
        <v>-</v>
      </c>
    </row>
    <row r="661" spans="1:6">
      <c r="A661" s="8">
        <v>43765.458333333336</v>
      </c>
      <c r="B661" s="13">
        <f t="shared" si="40"/>
        <v>43765.458333333336</v>
      </c>
      <c r="C661">
        <v>68</v>
      </c>
      <c r="D661">
        <f t="shared" si="41"/>
        <v>68</v>
      </c>
      <c r="E661">
        <f t="shared" si="42"/>
        <v>0</v>
      </c>
      <c r="F661" t="str">
        <f t="shared" si="43"/>
        <v>-</v>
      </c>
    </row>
    <row r="662" spans="1:6">
      <c r="A662" s="7">
        <v>43765.5</v>
      </c>
      <c r="B662" s="13">
        <f t="shared" si="40"/>
        <v>43765.5</v>
      </c>
      <c r="C662">
        <v>68</v>
      </c>
      <c r="D662">
        <f t="shared" si="41"/>
        <v>68</v>
      </c>
      <c r="E662">
        <f t="shared" si="42"/>
        <v>0</v>
      </c>
      <c r="F662" t="str">
        <f t="shared" si="43"/>
        <v>-</v>
      </c>
    </row>
    <row r="663" spans="1:6">
      <c r="A663" s="8">
        <v>43765.541666666664</v>
      </c>
      <c r="B663" s="13">
        <f t="shared" si="40"/>
        <v>43765.541666666664</v>
      </c>
      <c r="C663">
        <v>68</v>
      </c>
      <c r="D663">
        <f t="shared" si="41"/>
        <v>68</v>
      </c>
      <c r="E663">
        <f t="shared" si="42"/>
        <v>0</v>
      </c>
      <c r="F663" t="str">
        <f t="shared" si="43"/>
        <v>-</v>
      </c>
    </row>
    <row r="664" spans="1:6">
      <c r="A664" s="7">
        <v>43765.583333333336</v>
      </c>
      <c r="B664" s="13">
        <f t="shared" si="40"/>
        <v>43765.583333333336</v>
      </c>
      <c r="C664">
        <v>68</v>
      </c>
      <c r="D664">
        <f t="shared" si="41"/>
        <v>68</v>
      </c>
      <c r="E664">
        <f t="shared" si="42"/>
        <v>0</v>
      </c>
      <c r="F664" t="str">
        <f t="shared" si="43"/>
        <v>-</v>
      </c>
    </row>
    <row r="665" spans="1:6">
      <c r="A665" s="8">
        <v>43765.625</v>
      </c>
      <c r="B665" s="13">
        <f t="shared" si="40"/>
        <v>43765.625</v>
      </c>
      <c r="C665">
        <v>68</v>
      </c>
      <c r="D665">
        <f t="shared" si="41"/>
        <v>68</v>
      </c>
      <c r="E665">
        <f t="shared" si="42"/>
        <v>0</v>
      </c>
      <c r="F665" t="str">
        <f t="shared" si="43"/>
        <v>-</v>
      </c>
    </row>
    <row r="666" spans="1:6">
      <c r="A666" s="7">
        <v>43765.666666666664</v>
      </c>
      <c r="B666" s="13">
        <f t="shared" si="40"/>
        <v>43765.666666666664</v>
      </c>
      <c r="C666">
        <v>68</v>
      </c>
      <c r="D666">
        <f t="shared" si="41"/>
        <v>68</v>
      </c>
      <c r="E666">
        <f t="shared" si="42"/>
        <v>0</v>
      </c>
      <c r="F666" t="str">
        <f t="shared" si="43"/>
        <v>-</v>
      </c>
    </row>
    <row r="667" spans="1:6">
      <c r="A667" s="8">
        <v>43765.708333333336</v>
      </c>
      <c r="B667" s="13">
        <f t="shared" si="40"/>
        <v>43765.708333333336</v>
      </c>
      <c r="C667">
        <v>68</v>
      </c>
      <c r="D667">
        <f t="shared" si="41"/>
        <v>68</v>
      </c>
      <c r="E667">
        <f t="shared" si="42"/>
        <v>0</v>
      </c>
      <c r="F667" t="str">
        <f t="shared" si="43"/>
        <v>-</v>
      </c>
    </row>
    <row r="668" spans="1:6">
      <c r="A668" s="7">
        <v>43765.75</v>
      </c>
      <c r="B668" s="13">
        <f t="shared" si="40"/>
        <v>43765.75</v>
      </c>
      <c r="C668">
        <v>68</v>
      </c>
      <c r="D668">
        <f t="shared" si="41"/>
        <v>68</v>
      </c>
      <c r="E668">
        <f t="shared" si="42"/>
        <v>0</v>
      </c>
      <c r="F668" t="str">
        <f t="shared" si="43"/>
        <v>-</v>
      </c>
    </row>
    <row r="669" spans="1:6">
      <c r="A669" s="8">
        <v>43765.791666666664</v>
      </c>
      <c r="B669" s="13">
        <f t="shared" si="40"/>
        <v>43765.791666666664</v>
      </c>
      <c r="C669">
        <v>68</v>
      </c>
      <c r="D669">
        <f t="shared" si="41"/>
        <v>68</v>
      </c>
      <c r="E669">
        <f t="shared" si="42"/>
        <v>0</v>
      </c>
      <c r="F669" t="str">
        <f t="shared" si="43"/>
        <v>-</v>
      </c>
    </row>
    <row r="670" spans="1:6">
      <c r="A670" s="7">
        <v>43765.833333333336</v>
      </c>
      <c r="B670" s="13">
        <f t="shared" si="40"/>
        <v>43765.833333333336</v>
      </c>
      <c r="C670">
        <v>68</v>
      </c>
      <c r="D670">
        <f t="shared" si="41"/>
        <v>68</v>
      </c>
      <c r="E670">
        <f t="shared" si="42"/>
        <v>0</v>
      </c>
      <c r="F670" t="str">
        <f t="shared" si="43"/>
        <v>-</v>
      </c>
    </row>
    <row r="671" spans="1:6">
      <c r="A671" s="8">
        <v>43765.875</v>
      </c>
      <c r="B671" s="13">
        <f t="shared" si="40"/>
        <v>43765.875</v>
      </c>
      <c r="C671">
        <v>68</v>
      </c>
      <c r="D671">
        <f t="shared" si="41"/>
        <v>68</v>
      </c>
      <c r="E671">
        <f t="shared" si="42"/>
        <v>0</v>
      </c>
      <c r="F671" t="str">
        <f t="shared" si="43"/>
        <v>-</v>
      </c>
    </row>
    <row r="672" spans="1:6">
      <c r="A672" s="7">
        <v>43765.916666666664</v>
      </c>
      <c r="B672" s="13">
        <f t="shared" si="40"/>
        <v>43765.916666666664</v>
      </c>
      <c r="C672">
        <v>68</v>
      </c>
      <c r="D672">
        <f t="shared" si="41"/>
        <v>68</v>
      </c>
      <c r="E672">
        <f t="shared" si="42"/>
        <v>0</v>
      </c>
      <c r="F672" t="str">
        <f t="shared" si="43"/>
        <v>-</v>
      </c>
    </row>
    <row r="673" spans="1:6">
      <c r="A673" s="8">
        <v>43765.958333333336</v>
      </c>
      <c r="B673" s="13">
        <f t="shared" si="40"/>
        <v>43765.958333333336</v>
      </c>
      <c r="C673">
        <v>68</v>
      </c>
      <c r="D673">
        <f t="shared" si="41"/>
        <v>68</v>
      </c>
      <c r="E673">
        <f t="shared" si="42"/>
        <v>0</v>
      </c>
      <c r="F673" t="str">
        <f t="shared" si="43"/>
        <v>-</v>
      </c>
    </row>
    <row r="674" spans="1:6">
      <c r="A674" s="7">
        <v>43766</v>
      </c>
      <c r="B674" s="13">
        <f t="shared" si="40"/>
        <v>43766</v>
      </c>
      <c r="C674">
        <v>68</v>
      </c>
      <c r="D674">
        <f t="shared" si="41"/>
        <v>68</v>
      </c>
      <c r="E674">
        <f t="shared" si="42"/>
        <v>0</v>
      </c>
      <c r="F674">
        <f t="shared" si="43"/>
        <v>0</v>
      </c>
    </row>
    <row r="675" spans="1:6">
      <c r="A675" s="8">
        <v>43766.041666666664</v>
      </c>
      <c r="B675" s="13">
        <f t="shared" si="40"/>
        <v>43766.041666666664</v>
      </c>
      <c r="C675">
        <v>68</v>
      </c>
      <c r="D675">
        <f t="shared" si="41"/>
        <v>68</v>
      </c>
      <c r="E675">
        <f t="shared" si="42"/>
        <v>0</v>
      </c>
      <c r="F675" t="str">
        <f t="shared" si="43"/>
        <v>-</v>
      </c>
    </row>
    <row r="676" spans="1:6">
      <c r="A676" s="7">
        <v>43766.083333333336</v>
      </c>
      <c r="B676" s="13">
        <f t="shared" si="40"/>
        <v>43766.083333333336</v>
      </c>
      <c r="C676">
        <v>68</v>
      </c>
      <c r="D676">
        <f t="shared" si="41"/>
        <v>68</v>
      </c>
      <c r="E676">
        <f t="shared" si="42"/>
        <v>0</v>
      </c>
      <c r="F676" t="str">
        <f t="shared" si="43"/>
        <v>-</v>
      </c>
    </row>
    <row r="677" spans="1:6">
      <c r="A677" s="8">
        <v>43766.125</v>
      </c>
      <c r="B677" s="13">
        <f t="shared" si="40"/>
        <v>43766.125</v>
      </c>
      <c r="C677">
        <v>68</v>
      </c>
      <c r="D677">
        <f t="shared" si="41"/>
        <v>68</v>
      </c>
      <c r="E677">
        <f t="shared" si="42"/>
        <v>0</v>
      </c>
      <c r="F677" t="str">
        <f t="shared" si="43"/>
        <v>-</v>
      </c>
    </row>
    <row r="678" spans="1:6">
      <c r="A678" s="7">
        <v>43766.166666666664</v>
      </c>
      <c r="B678" s="13">
        <f t="shared" si="40"/>
        <v>43766.166666666664</v>
      </c>
      <c r="C678">
        <v>68</v>
      </c>
      <c r="D678">
        <f t="shared" si="41"/>
        <v>68</v>
      </c>
      <c r="E678">
        <f t="shared" si="42"/>
        <v>0</v>
      </c>
      <c r="F678" t="str">
        <f t="shared" si="43"/>
        <v>-</v>
      </c>
    </row>
    <row r="679" spans="1:6">
      <c r="A679" s="8">
        <v>43766.208333333336</v>
      </c>
      <c r="B679" s="13">
        <f t="shared" si="40"/>
        <v>43766.208333333336</v>
      </c>
      <c r="C679">
        <v>68</v>
      </c>
      <c r="D679">
        <f t="shared" si="41"/>
        <v>68</v>
      </c>
      <c r="E679">
        <f t="shared" si="42"/>
        <v>0</v>
      </c>
      <c r="F679" t="str">
        <f t="shared" si="43"/>
        <v>-</v>
      </c>
    </row>
    <row r="680" spans="1:6">
      <c r="A680" s="7">
        <v>43766.25</v>
      </c>
      <c r="B680" s="13">
        <f t="shared" si="40"/>
        <v>43766.25</v>
      </c>
      <c r="C680">
        <v>68</v>
      </c>
      <c r="D680">
        <f t="shared" si="41"/>
        <v>68</v>
      </c>
      <c r="E680">
        <f t="shared" si="42"/>
        <v>0</v>
      </c>
      <c r="F680" t="str">
        <f t="shared" si="43"/>
        <v>-</v>
      </c>
    </row>
    <row r="681" spans="1:6">
      <c r="A681" s="8">
        <v>43766.291666666664</v>
      </c>
      <c r="B681" s="13">
        <f t="shared" si="40"/>
        <v>43766.291666666664</v>
      </c>
      <c r="C681">
        <v>68</v>
      </c>
      <c r="D681">
        <f t="shared" si="41"/>
        <v>68</v>
      </c>
      <c r="E681">
        <f t="shared" si="42"/>
        <v>0</v>
      </c>
      <c r="F681" t="str">
        <f t="shared" si="43"/>
        <v>-</v>
      </c>
    </row>
    <row r="682" spans="1:6">
      <c r="A682" s="7">
        <v>43766.333333333336</v>
      </c>
      <c r="B682" s="13">
        <f t="shared" si="40"/>
        <v>43766.333333333336</v>
      </c>
      <c r="C682">
        <v>60</v>
      </c>
      <c r="D682">
        <f t="shared" si="41"/>
        <v>60</v>
      </c>
      <c r="E682">
        <f t="shared" si="42"/>
        <v>0</v>
      </c>
      <c r="F682" t="str">
        <f t="shared" si="43"/>
        <v>-</v>
      </c>
    </row>
    <row r="683" spans="1:6">
      <c r="A683" s="8">
        <v>43766.375</v>
      </c>
      <c r="B683" s="13">
        <f t="shared" si="40"/>
        <v>43766.375</v>
      </c>
      <c r="C683">
        <v>60</v>
      </c>
      <c r="D683">
        <f t="shared" si="41"/>
        <v>60</v>
      </c>
      <c r="E683">
        <f t="shared" si="42"/>
        <v>0</v>
      </c>
      <c r="F683" t="str">
        <f t="shared" si="43"/>
        <v>-</v>
      </c>
    </row>
    <row r="684" spans="1:6">
      <c r="A684" s="7">
        <v>43766.416666666664</v>
      </c>
      <c r="B684" s="13">
        <f t="shared" si="40"/>
        <v>43766.416666666664</v>
      </c>
      <c r="C684">
        <v>60</v>
      </c>
      <c r="D684">
        <f t="shared" si="41"/>
        <v>60</v>
      </c>
      <c r="E684">
        <f t="shared" si="42"/>
        <v>0</v>
      </c>
      <c r="F684" t="str">
        <f t="shared" si="43"/>
        <v>-</v>
      </c>
    </row>
    <row r="685" spans="1:6">
      <c r="A685" s="8">
        <v>43766.458333333336</v>
      </c>
      <c r="B685" s="13">
        <f t="shared" si="40"/>
        <v>43766.458333333336</v>
      </c>
      <c r="C685">
        <v>60</v>
      </c>
      <c r="D685">
        <f t="shared" si="41"/>
        <v>60</v>
      </c>
      <c r="E685">
        <f t="shared" si="42"/>
        <v>0</v>
      </c>
      <c r="F685" t="str">
        <f t="shared" si="43"/>
        <v>-</v>
      </c>
    </row>
    <row r="686" spans="1:6">
      <c r="A686" s="7">
        <v>43766.5</v>
      </c>
      <c r="B686" s="13">
        <f t="shared" si="40"/>
        <v>43766.5</v>
      </c>
      <c r="C686">
        <v>60</v>
      </c>
      <c r="D686">
        <f t="shared" si="41"/>
        <v>60</v>
      </c>
      <c r="E686">
        <f t="shared" si="42"/>
        <v>0</v>
      </c>
      <c r="F686" t="str">
        <f t="shared" si="43"/>
        <v>-</v>
      </c>
    </row>
    <row r="687" spans="1:6">
      <c r="A687" s="8">
        <v>43766.541666666664</v>
      </c>
      <c r="B687" s="13">
        <f t="shared" si="40"/>
        <v>43766.541666666664</v>
      </c>
      <c r="C687">
        <v>60</v>
      </c>
      <c r="D687">
        <f t="shared" si="41"/>
        <v>60</v>
      </c>
      <c r="E687">
        <f t="shared" si="42"/>
        <v>0</v>
      </c>
      <c r="F687" t="str">
        <f t="shared" si="43"/>
        <v>-</v>
      </c>
    </row>
    <row r="688" spans="1:6">
      <c r="A688" s="7">
        <v>43766.583333333336</v>
      </c>
      <c r="B688" s="13">
        <f t="shared" si="40"/>
        <v>43766.583333333336</v>
      </c>
      <c r="C688">
        <v>60</v>
      </c>
      <c r="D688">
        <f t="shared" si="41"/>
        <v>60</v>
      </c>
      <c r="E688">
        <f t="shared" si="42"/>
        <v>0</v>
      </c>
      <c r="F688" t="str">
        <f t="shared" si="43"/>
        <v>-</v>
      </c>
    </row>
    <row r="689" spans="1:6">
      <c r="A689" s="8">
        <v>43766.625</v>
      </c>
      <c r="B689" s="13">
        <f t="shared" si="40"/>
        <v>43766.625</v>
      </c>
      <c r="C689">
        <v>60</v>
      </c>
      <c r="D689">
        <f t="shared" si="41"/>
        <v>60</v>
      </c>
      <c r="E689">
        <f t="shared" si="42"/>
        <v>0</v>
      </c>
      <c r="F689" t="str">
        <f t="shared" si="43"/>
        <v>-</v>
      </c>
    </row>
    <row r="690" spans="1:6">
      <c r="A690" s="7">
        <v>43766.666666666664</v>
      </c>
      <c r="B690" s="13">
        <f t="shared" si="40"/>
        <v>43766.666666666664</v>
      </c>
      <c r="C690">
        <v>60</v>
      </c>
      <c r="D690">
        <f t="shared" si="41"/>
        <v>60</v>
      </c>
      <c r="E690">
        <f t="shared" si="42"/>
        <v>0</v>
      </c>
      <c r="F690" t="str">
        <f t="shared" si="43"/>
        <v>-</v>
      </c>
    </row>
    <row r="691" spans="1:6">
      <c r="A691" s="8">
        <v>43766.708333333336</v>
      </c>
      <c r="B691" s="13">
        <f t="shared" si="40"/>
        <v>43766.708333333336</v>
      </c>
      <c r="C691">
        <v>68</v>
      </c>
      <c r="D691">
        <f t="shared" si="41"/>
        <v>68</v>
      </c>
      <c r="E691">
        <f t="shared" si="42"/>
        <v>0</v>
      </c>
      <c r="F691" t="str">
        <f t="shared" si="43"/>
        <v>-</v>
      </c>
    </row>
    <row r="692" spans="1:6">
      <c r="A692" s="7">
        <v>43766.75</v>
      </c>
      <c r="B692" s="13">
        <f t="shared" si="40"/>
        <v>43766.75</v>
      </c>
      <c r="C692">
        <v>68</v>
      </c>
      <c r="D692">
        <f t="shared" si="41"/>
        <v>68</v>
      </c>
      <c r="E692">
        <f t="shared" si="42"/>
        <v>0</v>
      </c>
      <c r="F692" t="str">
        <f t="shared" si="43"/>
        <v>-</v>
      </c>
    </row>
    <row r="693" spans="1:6">
      <c r="A693" s="8">
        <v>43766.791666666664</v>
      </c>
      <c r="B693" s="13">
        <f t="shared" si="40"/>
        <v>43766.791666666664</v>
      </c>
      <c r="C693">
        <v>68</v>
      </c>
      <c r="D693">
        <f t="shared" si="41"/>
        <v>68</v>
      </c>
      <c r="E693">
        <f t="shared" si="42"/>
        <v>0</v>
      </c>
      <c r="F693" t="str">
        <f t="shared" si="43"/>
        <v>-</v>
      </c>
    </row>
    <row r="694" spans="1:6">
      <c r="A694" s="7">
        <v>43766.833333333336</v>
      </c>
      <c r="B694" s="13">
        <f t="shared" si="40"/>
        <v>43766.833333333336</v>
      </c>
      <c r="C694">
        <v>68</v>
      </c>
      <c r="D694">
        <f t="shared" si="41"/>
        <v>68</v>
      </c>
      <c r="E694">
        <f t="shared" si="42"/>
        <v>0</v>
      </c>
      <c r="F694" t="str">
        <f t="shared" si="43"/>
        <v>-</v>
      </c>
    </row>
    <row r="695" spans="1:6">
      <c r="A695" s="8">
        <v>43766.875</v>
      </c>
      <c r="B695" s="13">
        <f t="shared" si="40"/>
        <v>43766.875</v>
      </c>
      <c r="C695">
        <v>68</v>
      </c>
      <c r="D695">
        <f t="shared" si="41"/>
        <v>68</v>
      </c>
      <c r="E695">
        <f t="shared" si="42"/>
        <v>0</v>
      </c>
      <c r="F695" t="str">
        <f t="shared" si="43"/>
        <v>-</v>
      </c>
    </row>
    <row r="696" spans="1:6">
      <c r="A696" s="7">
        <v>43766.916666666664</v>
      </c>
      <c r="B696" s="13">
        <f t="shared" si="40"/>
        <v>43766.916666666664</v>
      </c>
      <c r="C696">
        <v>68</v>
      </c>
      <c r="D696">
        <f t="shared" si="41"/>
        <v>68</v>
      </c>
      <c r="E696">
        <f t="shared" si="42"/>
        <v>0</v>
      </c>
      <c r="F696" t="str">
        <f t="shared" si="43"/>
        <v>-</v>
      </c>
    </row>
    <row r="697" spans="1:6">
      <c r="A697" s="8">
        <v>43766.958333333336</v>
      </c>
      <c r="B697" s="13">
        <f t="shared" si="40"/>
        <v>43766.958333333336</v>
      </c>
      <c r="C697">
        <v>68</v>
      </c>
      <c r="D697">
        <f t="shared" si="41"/>
        <v>68</v>
      </c>
      <c r="E697">
        <f t="shared" si="42"/>
        <v>0</v>
      </c>
      <c r="F697" t="str">
        <f t="shared" si="43"/>
        <v>-</v>
      </c>
    </row>
    <row r="698" spans="1:6">
      <c r="A698" s="7">
        <v>43767</v>
      </c>
      <c r="B698" s="13">
        <f t="shared" si="40"/>
        <v>43767</v>
      </c>
      <c r="C698">
        <v>68</v>
      </c>
      <c r="D698">
        <f t="shared" si="41"/>
        <v>68</v>
      </c>
      <c r="E698">
        <f t="shared" si="42"/>
        <v>0</v>
      </c>
      <c r="F698">
        <f t="shared" si="43"/>
        <v>0</v>
      </c>
    </row>
    <row r="699" spans="1:6">
      <c r="A699" s="8">
        <v>43767.041666666664</v>
      </c>
      <c r="B699" s="13">
        <f t="shared" si="40"/>
        <v>43767.041666666664</v>
      </c>
      <c r="C699">
        <v>68</v>
      </c>
      <c r="D699">
        <f t="shared" si="41"/>
        <v>68</v>
      </c>
      <c r="E699">
        <f t="shared" si="42"/>
        <v>0</v>
      </c>
      <c r="F699" t="str">
        <f t="shared" si="43"/>
        <v>-</v>
      </c>
    </row>
    <row r="700" spans="1:6">
      <c r="A700" s="7">
        <v>43767.083333333336</v>
      </c>
      <c r="B700" s="13">
        <f t="shared" si="40"/>
        <v>43767.083333333336</v>
      </c>
      <c r="C700">
        <v>68</v>
      </c>
      <c r="D700">
        <f t="shared" si="41"/>
        <v>68</v>
      </c>
      <c r="E700">
        <f t="shared" si="42"/>
        <v>0</v>
      </c>
      <c r="F700" t="str">
        <f t="shared" si="43"/>
        <v>-</v>
      </c>
    </row>
    <row r="701" spans="1:6">
      <c r="A701" s="8">
        <v>43767.125</v>
      </c>
      <c r="B701" s="13">
        <f t="shared" si="40"/>
        <v>43767.125</v>
      </c>
      <c r="C701">
        <v>68</v>
      </c>
      <c r="D701">
        <f t="shared" si="41"/>
        <v>68</v>
      </c>
      <c r="E701">
        <f t="shared" si="42"/>
        <v>0</v>
      </c>
      <c r="F701" t="str">
        <f t="shared" si="43"/>
        <v>-</v>
      </c>
    </row>
    <row r="702" spans="1:6">
      <c r="A702" s="7">
        <v>43767.166666666664</v>
      </c>
      <c r="B702" s="13">
        <f t="shared" si="40"/>
        <v>43767.166666666664</v>
      </c>
      <c r="C702">
        <v>68</v>
      </c>
      <c r="D702">
        <f t="shared" si="41"/>
        <v>68</v>
      </c>
      <c r="E702">
        <f t="shared" si="42"/>
        <v>0</v>
      </c>
      <c r="F702" t="str">
        <f t="shared" si="43"/>
        <v>-</v>
      </c>
    </row>
    <row r="703" spans="1:6">
      <c r="A703" s="8">
        <v>43767.208333333336</v>
      </c>
      <c r="B703" s="13">
        <f t="shared" si="40"/>
        <v>43767.208333333336</v>
      </c>
      <c r="C703">
        <v>68</v>
      </c>
      <c r="D703">
        <f t="shared" si="41"/>
        <v>68</v>
      </c>
      <c r="E703">
        <f t="shared" si="42"/>
        <v>0</v>
      </c>
      <c r="F703" t="str">
        <f t="shared" si="43"/>
        <v>-</v>
      </c>
    </row>
    <row r="704" spans="1:6">
      <c r="A704" s="7">
        <v>43767.25</v>
      </c>
      <c r="B704" s="13">
        <f t="shared" si="40"/>
        <v>43767.25</v>
      </c>
      <c r="C704">
        <v>68</v>
      </c>
      <c r="D704">
        <f t="shared" si="41"/>
        <v>68</v>
      </c>
      <c r="E704">
        <f t="shared" si="42"/>
        <v>0</v>
      </c>
      <c r="F704" t="str">
        <f t="shared" si="43"/>
        <v>-</v>
      </c>
    </row>
    <row r="705" spans="1:6">
      <c r="A705" s="8">
        <v>43767.291666666664</v>
      </c>
      <c r="B705" s="13">
        <f t="shared" si="40"/>
        <v>43767.291666666664</v>
      </c>
      <c r="C705">
        <v>68</v>
      </c>
      <c r="D705">
        <f t="shared" si="41"/>
        <v>68</v>
      </c>
      <c r="E705">
        <f t="shared" si="42"/>
        <v>0</v>
      </c>
      <c r="F705" t="str">
        <f t="shared" si="43"/>
        <v>-</v>
      </c>
    </row>
    <row r="706" spans="1:6">
      <c r="A706" s="7">
        <v>43767.333333333336</v>
      </c>
      <c r="B706" s="13">
        <f t="shared" si="40"/>
        <v>43767.333333333336</v>
      </c>
      <c r="C706">
        <v>60</v>
      </c>
      <c r="D706">
        <f t="shared" si="41"/>
        <v>60</v>
      </c>
      <c r="E706">
        <f t="shared" si="42"/>
        <v>0</v>
      </c>
      <c r="F706" t="str">
        <f t="shared" si="43"/>
        <v>-</v>
      </c>
    </row>
    <row r="707" spans="1:6">
      <c r="A707" s="8">
        <v>43767.375</v>
      </c>
      <c r="B707" s="13">
        <f t="shared" ref="B707:B770" si="44">A707</f>
        <v>43767.375</v>
      </c>
      <c r="C707">
        <v>60</v>
      </c>
      <c r="D707">
        <f t="shared" ref="D707:D770" si="45">C707</f>
        <v>60</v>
      </c>
      <c r="E707">
        <f t="shared" ref="E707:E770" si="46">D707-C707</f>
        <v>0</v>
      </c>
      <c r="F707" t="str">
        <f t="shared" ref="F707:F770" si="47">IF(HOUR(A707)=0,COUNTIF(E707:E730, "&gt;0"),"-")</f>
        <v>-</v>
      </c>
    </row>
    <row r="708" spans="1:6">
      <c r="A708" s="7">
        <v>43767.416666666664</v>
      </c>
      <c r="B708" s="13">
        <f t="shared" si="44"/>
        <v>43767.416666666664</v>
      </c>
      <c r="C708">
        <v>60</v>
      </c>
      <c r="D708">
        <f t="shared" si="45"/>
        <v>60</v>
      </c>
      <c r="E708">
        <f t="shared" si="46"/>
        <v>0</v>
      </c>
      <c r="F708" t="str">
        <f t="shared" si="47"/>
        <v>-</v>
      </c>
    </row>
    <row r="709" spans="1:6">
      <c r="A709" s="8">
        <v>43767.458333333336</v>
      </c>
      <c r="B709" s="13">
        <f t="shared" si="44"/>
        <v>43767.458333333336</v>
      </c>
      <c r="C709">
        <v>60</v>
      </c>
      <c r="D709">
        <f t="shared" si="45"/>
        <v>60</v>
      </c>
      <c r="E709">
        <f t="shared" si="46"/>
        <v>0</v>
      </c>
      <c r="F709" t="str">
        <f t="shared" si="47"/>
        <v>-</v>
      </c>
    </row>
    <row r="710" spans="1:6">
      <c r="A710" s="7">
        <v>43767.5</v>
      </c>
      <c r="B710" s="13">
        <f t="shared" si="44"/>
        <v>43767.5</v>
      </c>
      <c r="C710">
        <v>60</v>
      </c>
      <c r="D710">
        <f t="shared" si="45"/>
        <v>60</v>
      </c>
      <c r="E710">
        <f t="shared" si="46"/>
        <v>0</v>
      </c>
      <c r="F710" t="str">
        <f t="shared" si="47"/>
        <v>-</v>
      </c>
    </row>
    <row r="711" spans="1:6">
      <c r="A711" s="8">
        <v>43767.541666666664</v>
      </c>
      <c r="B711" s="13">
        <f t="shared" si="44"/>
        <v>43767.541666666664</v>
      </c>
      <c r="C711">
        <v>60</v>
      </c>
      <c r="D711">
        <f t="shared" si="45"/>
        <v>60</v>
      </c>
      <c r="E711">
        <f t="shared" si="46"/>
        <v>0</v>
      </c>
      <c r="F711" t="str">
        <f t="shared" si="47"/>
        <v>-</v>
      </c>
    </row>
    <row r="712" spans="1:6">
      <c r="A712" s="7">
        <v>43767.583333333336</v>
      </c>
      <c r="B712" s="13">
        <f t="shared" si="44"/>
        <v>43767.583333333336</v>
      </c>
      <c r="C712">
        <v>60</v>
      </c>
      <c r="D712">
        <f t="shared" si="45"/>
        <v>60</v>
      </c>
      <c r="E712">
        <f t="shared" si="46"/>
        <v>0</v>
      </c>
      <c r="F712" t="str">
        <f t="shared" si="47"/>
        <v>-</v>
      </c>
    </row>
    <row r="713" spans="1:6">
      <c r="A713" s="8">
        <v>43767.625</v>
      </c>
      <c r="B713" s="13">
        <f t="shared" si="44"/>
        <v>43767.625</v>
      </c>
      <c r="C713">
        <v>60</v>
      </c>
      <c r="D713">
        <f t="shared" si="45"/>
        <v>60</v>
      </c>
      <c r="E713">
        <f t="shared" si="46"/>
        <v>0</v>
      </c>
      <c r="F713" t="str">
        <f t="shared" si="47"/>
        <v>-</v>
      </c>
    </row>
    <row r="714" spans="1:6">
      <c r="A714" s="7">
        <v>43767.666666666664</v>
      </c>
      <c r="B714" s="13">
        <f t="shared" si="44"/>
        <v>43767.666666666664</v>
      </c>
      <c r="C714">
        <v>60</v>
      </c>
      <c r="D714">
        <f t="shared" si="45"/>
        <v>60</v>
      </c>
      <c r="E714">
        <f t="shared" si="46"/>
        <v>0</v>
      </c>
      <c r="F714" t="str">
        <f t="shared" si="47"/>
        <v>-</v>
      </c>
    </row>
    <row r="715" spans="1:6">
      <c r="A715" s="8">
        <v>43767.708333333336</v>
      </c>
      <c r="B715" s="13">
        <f t="shared" si="44"/>
        <v>43767.708333333336</v>
      </c>
      <c r="C715">
        <v>68</v>
      </c>
      <c r="D715">
        <f t="shared" si="45"/>
        <v>68</v>
      </c>
      <c r="E715">
        <f t="shared" si="46"/>
        <v>0</v>
      </c>
      <c r="F715" t="str">
        <f t="shared" si="47"/>
        <v>-</v>
      </c>
    </row>
    <row r="716" spans="1:6">
      <c r="A716" s="7">
        <v>43767.75</v>
      </c>
      <c r="B716" s="13">
        <f t="shared" si="44"/>
        <v>43767.75</v>
      </c>
      <c r="C716">
        <v>68</v>
      </c>
      <c r="D716">
        <f t="shared" si="45"/>
        <v>68</v>
      </c>
      <c r="E716">
        <f t="shared" si="46"/>
        <v>0</v>
      </c>
      <c r="F716" t="str">
        <f t="shared" si="47"/>
        <v>-</v>
      </c>
    </row>
    <row r="717" spans="1:6">
      <c r="A717" s="8">
        <v>43767.791666666664</v>
      </c>
      <c r="B717" s="13">
        <f t="shared" si="44"/>
        <v>43767.791666666664</v>
      </c>
      <c r="C717">
        <v>68</v>
      </c>
      <c r="D717">
        <f t="shared" si="45"/>
        <v>68</v>
      </c>
      <c r="E717">
        <f t="shared" si="46"/>
        <v>0</v>
      </c>
      <c r="F717" t="str">
        <f t="shared" si="47"/>
        <v>-</v>
      </c>
    </row>
    <row r="718" spans="1:6">
      <c r="A718" s="7">
        <v>43767.833333333336</v>
      </c>
      <c r="B718" s="13">
        <f t="shared" si="44"/>
        <v>43767.833333333336</v>
      </c>
      <c r="C718">
        <v>68</v>
      </c>
      <c r="D718">
        <f t="shared" si="45"/>
        <v>68</v>
      </c>
      <c r="E718">
        <f t="shared" si="46"/>
        <v>0</v>
      </c>
      <c r="F718" t="str">
        <f t="shared" si="47"/>
        <v>-</v>
      </c>
    </row>
    <row r="719" spans="1:6">
      <c r="A719" s="8">
        <v>43767.875</v>
      </c>
      <c r="B719" s="13">
        <f t="shared" si="44"/>
        <v>43767.875</v>
      </c>
      <c r="C719">
        <v>68</v>
      </c>
      <c r="D719">
        <f t="shared" si="45"/>
        <v>68</v>
      </c>
      <c r="E719">
        <f t="shared" si="46"/>
        <v>0</v>
      </c>
      <c r="F719" t="str">
        <f t="shared" si="47"/>
        <v>-</v>
      </c>
    </row>
    <row r="720" spans="1:6">
      <c r="A720" s="7">
        <v>43767.916666666664</v>
      </c>
      <c r="B720" s="13">
        <f t="shared" si="44"/>
        <v>43767.916666666664</v>
      </c>
      <c r="C720">
        <v>68</v>
      </c>
      <c r="D720">
        <f t="shared" si="45"/>
        <v>68</v>
      </c>
      <c r="E720">
        <f t="shared" si="46"/>
        <v>0</v>
      </c>
      <c r="F720" t="str">
        <f t="shared" si="47"/>
        <v>-</v>
      </c>
    </row>
    <row r="721" spans="1:6">
      <c r="A721" s="8">
        <v>43767.958333333336</v>
      </c>
      <c r="B721" s="13">
        <f t="shared" si="44"/>
        <v>43767.958333333336</v>
      </c>
      <c r="C721">
        <v>68</v>
      </c>
      <c r="D721">
        <f t="shared" si="45"/>
        <v>68</v>
      </c>
      <c r="E721">
        <f t="shared" si="46"/>
        <v>0</v>
      </c>
      <c r="F721" t="str">
        <f t="shared" si="47"/>
        <v>-</v>
      </c>
    </row>
    <row r="722" spans="1:6">
      <c r="A722" s="7">
        <v>43768</v>
      </c>
      <c r="B722" s="13">
        <f t="shared" si="44"/>
        <v>43768</v>
      </c>
      <c r="C722">
        <v>68</v>
      </c>
      <c r="D722">
        <f t="shared" si="45"/>
        <v>68</v>
      </c>
      <c r="E722">
        <f t="shared" si="46"/>
        <v>0</v>
      </c>
      <c r="F722">
        <f t="shared" si="47"/>
        <v>0</v>
      </c>
    </row>
    <row r="723" spans="1:6">
      <c r="A723" s="8">
        <v>43768.041666666664</v>
      </c>
      <c r="B723" s="13">
        <f t="shared" si="44"/>
        <v>43768.041666666664</v>
      </c>
      <c r="C723">
        <v>68</v>
      </c>
      <c r="D723">
        <f t="shared" si="45"/>
        <v>68</v>
      </c>
      <c r="E723">
        <f t="shared" si="46"/>
        <v>0</v>
      </c>
      <c r="F723" t="str">
        <f t="shared" si="47"/>
        <v>-</v>
      </c>
    </row>
    <row r="724" spans="1:6">
      <c r="A724" s="7">
        <v>43768.083333333336</v>
      </c>
      <c r="B724" s="13">
        <f t="shared" si="44"/>
        <v>43768.083333333336</v>
      </c>
      <c r="C724">
        <v>68</v>
      </c>
      <c r="D724">
        <f t="shared" si="45"/>
        <v>68</v>
      </c>
      <c r="E724">
        <f t="shared" si="46"/>
        <v>0</v>
      </c>
      <c r="F724" t="str">
        <f t="shared" si="47"/>
        <v>-</v>
      </c>
    </row>
    <row r="725" spans="1:6">
      <c r="A725" s="8">
        <v>43768.125</v>
      </c>
      <c r="B725" s="13">
        <f t="shared" si="44"/>
        <v>43768.125</v>
      </c>
      <c r="C725">
        <v>68</v>
      </c>
      <c r="D725">
        <f t="shared" si="45"/>
        <v>68</v>
      </c>
      <c r="E725">
        <f t="shared" si="46"/>
        <v>0</v>
      </c>
      <c r="F725" t="str">
        <f t="shared" si="47"/>
        <v>-</v>
      </c>
    </row>
    <row r="726" spans="1:6">
      <c r="A726" s="7">
        <v>43768.166666666664</v>
      </c>
      <c r="B726" s="13">
        <f t="shared" si="44"/>
        <v>43768.166666666664</v>
      </c>
      <c r="C726">
        <v>68</v>
      </c>
      <c r="D726">
        <f t="shared" si="45"/>
        <v>68</v>
      </c>
      <c r="E726">
        <f t="shared" si="46"/>
        <v>0</v>
      </c>
      <c r="F726" t="str">
        <f t="shared" si="47"/>
        <v>-</v>
      </c>
    </row>
    <row r="727" spans="1:6">
      <c r="A727" s="8">
        <v>43768.208333333336</v>
      </c>
      <c r="B727" s="13">
        <f t="shared" si="44"/>
        <v>43768.208333333336</v>
      </c>
      <c r="C727">
        <v>68</v>
      </c>
      <c r="D727">
        <f t="shared" si="45"/>
        <v>68</v>
      </c>
      <c r="E727">
        <f t="shared" si="46"/>
        <v>0</v>
      </c>
      <c r="F727" t="str">
        <f t="shared" si="47"/>
        <v>-</v>
      </c>
    </row>
    <row r="728" spans="1:6">
      <c r="A728" s="7">
        <v>43768.25</v>
      </c>
      <c r="B728" s="13">
        <f t="shared" si="44"/>
        <v>43768.25</v>
      </c>
      <c r="C728">
        <v>68</v>
      </c>
      <c r="D728">
        <f t="shared" si="45"/>
        <v>68</v>
      </c>
      <c r="E728">
        <f t="shared" si="46"/>
        <v>0</v>
      </c>
      <c r="F728" t="str">
        <f t="shared" si="47"/>
        <v>-</v>
      </c>
    </row>
    <row r="729" spans="1:6">
      <c r="A729" s="8">
        <v>43768.291666666664</v>
      </c>
      <c r="B729" s="13">
        <f t="shared" si="44"/>
        <v>43768.291666666664</v>
      </c>
      <c r="C729">
        <v>68</v>
      </c>
      <c r="D729">
        <f t="shared" si="45"/>
        <v>68</v>
      </c>
      <c r="E729">
        <f t="shared" si="46"/>
        <v>0</v>
      </c>
      <c r="F729" t="str">
        <f t="shared" si="47"/>
        <v>-</v>
      </c>
    </row>
    <row r="730" spans="1:6">
      <c r="A730" s="7">
        <v>43768.333333333336</v>
      </c>
      <c r="B730" s="13">
        <f t="shared" si="44"/>
        <v>43768.333333333336</v>
      </c>
      <c r="C730">
        <v>60</v>
      </c>
      <c r="D730">
        <f t="shared" si="45"/>
        <v>60</v>
      </c>
      <c r="E730">
        <f t="shared" si="46"/>
        <v>0</v>
      </c>
      <c r="F730" t="str">
        <f t="shared" si="47"/>
        <v>-</v>
      </c>
    </row>
    <row r="731" spans="1:6">
      <c r="A731" s="8">
        <v>43768.375</v>
      </c>
      <c r="B731" s="13">
        <f t="shared" si="44"/>
        <v>43768.375</v>
      </c>
      <c r="C731">
        <v>60</v>
      </c>
      <c r="D731">
        <f t="shared" si="45"/>
        <v>60</v>
      </c>
      <c r="E731">
        <f t="shared" si="46"/>
        <v>0</v>
      </c>
      <c r="F731" t="str">
        <f t="shared" si="47"/>
        <v>-</v>
      </c>
    </row>
    <row r="732" spans="1:6">
      <c r="A732" s="7">
        <v>43768.416666666664</v>
      </c>
      <c r="B732" s="13">
        <f t="shared" si="44"/>
        <v>43768.416666666664</v>
      </c>
      <c r="C732">
        <v>60</v>
      </c>
      <c r="D732">
        <f t="shared" si="45"/>
        <v>60</v>
      </c>
      <c r="E732">
        <f t="shared" si="46"/>
        <v>0</v>
      </c>
      <c r="F732" t="str">
        <f t="shared" si="47"/>
        <v>-</v>
      </c>
    </row>
    <row r="733" spans="1:6">
      <c r="A733" s="8">
        <v>43768.458333333336</v>
      </c>
      <c r="B733" s="13">
        <f t="shared" si="44"/>
        <v>43768.458333333336</v>
      </c>
      <c r="C733">
        <v>60</v>
      </c>
      <c r="D733">
        <f t="shared" si="45"/>
        <v>60</v>
      </c>
      <c r="E733">
        <f t="shared" si="46"/>
        <v>0</v>
      </c>
      <c r="F733" t="str">
        <f t="shared" si="47"/>
        <v>-</v>
      </c>
    </row>
    <row r="734" spans="1:6">
      <c r="A734" s="7">
        <v>43768.5</v>
      </c>
      <c r="B734" s="13">
        <f t="shared" si="44"/>
        <v>43768.5</v>
      </c>
      <c r="C734">
        <v>60</v>
      </c>
      <c r="D734">
        <f t="shared" si="45"/>
        <v>60</v>
      </c>
      <c r="E734">
        <f t="shared" si="46"/>
        <v>0</v>
      </c>
      <c r="F734" t="str">
        <f t="shared" si="47"/>
        <v>-</v>
      </c>
    </row>
    <row r="735" spans="1:6">
      <c r="A735" s="8">
        <v>43768.541666666664</v>
      </c>
      <c r="B735" s="13">
        <f t="shared" si="44"/>
        <v>43768.541666666664</v>
      </c>
      <c r="C735">
        <v>60</v>
      </c>
      <c r="D735">
        <f t="shared" si="45"/>
        <v>60</v>
      </c>
      <c r="E735">
        <f t="shared" si="46"/>
        <v>0</v>
      </c>
      <c r="F735" t="str">
        <f t="shared" si="47"/>
        <v>-</v>
      </c>
    </row>
    <row r="736" spans="1:6">
      <c r="A736" s="7">
        <v>43768.583333333336</v>
      </c>
      <c r="B736" s="13">
        <f t="shared" si="44"/>
        <v>43768.583333333336</v>
      </c>
      <c r="C736">
        <v>60</v>
      </c>
      <c r="D736">
        <f t="shared" si="45"/>
        <v>60</v>
      </c>
      <c r="E736">
        <f t="shared" si="46"/>
        <v>0</v>
      </c>
      <c r="F736" t="str">
        <f t="shared" si="47"/>
        <v>-</v>
      </c>
    </row>
    <row r="737" spans="1:6">
      <c r="A737" s="8">
        <v>43768.625</v>
      </c>
      <c r="B737" s="13">
        <f t="shared" si="44"/>
        <v>43768.625</v>
      </c>
      <c r="C737">
        <v>60</v>
      </c>
      <c r="D737">
        <f t="shared" si="45"/>
        <v>60</v>
      </c>
      <c r="E737">
        <f t="shared" si="46"/>
        <v>0</v>
      </c>
      <c r="F737" t="str">
        <f t="shared" si="47"/>
        <v>-</v>
      </c>
    </row>
    <row r="738" spans="1:6">
      <c r="A738" s="7">
        <v>43768.666666666664</v>
      </c>
      <c r="B738" s="13">
        <f t="shared" si="44"/>
        <v>43768.666666666664</v>
      </c>
      <c r="C738">
        <v>60</v>
      </c>
      <c r="D738">
        <f t="shared" si="45"/>
        <v>60</v>
      </c>
      <c r="E738">
        <f t="shared" si="46"/>
        <v>0</v>
      </c>
      <c r="F738" t="str">
        <f t="shared" si="47"/>
        <v>-</v>
      </c>
    </row>
    <row r="739" spans="1:6">
      <c r="A739" s="8">
        <v>43768.708333333336</v>
      </c>
      <c r="B739" s="13">
        <f t="shared" si="44"/>
        <v>43768.708333333336</v>
      </c>
      <c r="C739">
        <v>68</v>
      </c>
      <c r="D739">
        <f t="shared" si="45"/>
        <v>68</v>
      </c>
      <c r="E739">
        <f t="shared" si="46"/>
        <v>0</v>
      </c>
      <c r="F739" t="str">
        <f t="shared" si="47"/>
        <v>-</v>
      </c>
    </row>
    <row r="740" spans="1:6">
      <c r="A740" s="7">
        <v>43768.75</v>
      </c>
      <c r="B740" s="13">
        <f t="shared" si="44"/>
        <v>43768.75</v>
      </c>
      <c r="C740">
        <v>68</v>
      </c>
      <c r="D740">
        <f t="shared" si="45"/>
        <v>68</v>
      </c>
      <c r="E740">
        <f t="shared" si="46"/>
        <v>0</v>
      </c>
      <c r="F740" t="str">
        <f t="shared" si="47"/>
        <v>-</v>
      </c>
    </row>
    <row r="741" spans="1:6">
      <c r="A741" s="8">
        <v>43768.791666666664</v>
      </c>
      <c r="B741" s="13">
        <f t="shared" si="44"/>
        <v>43768.791666666664</v>
      </c>
      <c r="C741">
        <v>68</v>
      </c>
      <c r="D741">
        <f t="shared" si="45"/>
        <v>68</v>
      </c>
      <c r="E741">
        <f t="shared" si="46"/>
        <v>0</v>
      </c>
      <c r="F741" t="str">
        <f t="shared" si="47"/>
        <v>-</v>
      </c>
    </row>
    <row r="742" spans="1:6">
      <c r="A742" s="7">
        <v>43768.833333333336</v>
      </c>
      <c r="B742" s="13">
        <f t="shared" si="44"/>
        <v>43768.833333333336</v>
      </c>
      <c r="C742">
        <v>68</v>
      </c>
      <c r="D742">
        <f t="shared" si="45"/>
        <v>68</v>
      </c>
      <c r="E742">
        <f t="shared" si="46"/>
        <v>0</v>
      </c>
      <c r="F742" t="str">
        <f t="shared" si="47"/>
        <v>-</v>
      </c>
    </row>
    <row r="743" spans="1:6">
      <c r="A743" s="8">
        <v>43768.875</v>
      </c>
      <c r="B743" s="13">
        <f t="shared" si="44"/>
        <v>43768.875</v>
      </c>
      <c r="C743">
        <v>68</v>
      </c>
      <c r="D743">
        <f t="shared" si="45"/>
        <v>68</v>
      </c>
      <c r="E743">
        <f t="shared" si="46"/>
        <v>0</v>
      </c>
      <c r="F743" t="str">
        <f t="shared" si="47"/>
        <v>-</v>
      </c>
    </row>
    <row r="744" spans="1:6">
      <c r="A744" s="7">
        <v>43768.916666666664</v>
      </c>
      <c r="B744" s="13">
        <f t="shared" si="44"/>
        <v>43768.916666666664</v>
      </c>
      <c r="C744">
        <v>68</v>
      </c>
      <c r="D744">
        <f t="shared" si="45"/>
        <v>68</v>
      </c>
      <c r="E744">
        <f t="shared" si="46"/>
        <v>0</v>
      </c>
      <c r="F744" t="str">
        <f t="shared" si="47"/>
        <v>-</v>
      </c>
    </row>
    <row r="745" spans="1:6">
      <c r="A745" s="8">
        <v>43768.958333333336</v>
      </c>
      <c r="B745" s="13">
        <f t="shared" si="44"/>
        <v>43768.958333333336</v>
      </c>
      <c r="C745">
        <v>68</v>
      </c>
      <c r="D745">
        <f t="shared" si="45"/>
        <v>68</v>
      </c>
      <c r="E745">
        <f t="shared" si="46"/>
        <v>0</v>
      </c>
      <c r="F745" t="str">
        <f t="shared" si="47"/>
        <v>-</v>
      </c>
    </row>
    <row r="746" spans="1:6">
      <c r="A746" s="7">
        <v>43769</v>
      </c>
      <c r="B746" s="13">
        <f t="shared" si="44"/>
        <v>43769</v>
      </c>
      <c r="C746">
        <v>68</v>
      </c>
      <c r="D746">
        <f t="shared" si="45"/>
        <v>68</v>
      </c>
      <c r="E746">
        <f t="shared" si="46"/>
        <v>0</v>
      </c>
      <c r="F746">
        <f t="shared" si="47"/>
        <v>0</v>
      </c>
    </row>
    <row r="747" spans="1:6">
      <c r="A747" s="8">
        <v>43769.041666666664</v>
      </c>
      <c r="B747" s="13">
        <f t="shared" si="44"/>
        <v>43769.041666666664</v>
      </c>
      <c r="C747">
        <v>68</v>
      </c>
      <c r="D747">
        <f t="shared" si="45"/>
        <v>68</v>
      </c>
      <c r="E747">
        <f t="shared" si="46"/>
        <v>0</v>
      </c>
      <c r="F747" t="str">
        <f t="shared" si="47"/>
        <v>-</v>
      </c>
    </row>
    <row r="748" spans="1:6">
      <c r="A748" s="7">
        <v>43769.083333333336</v>
      </c>
      <c r="B748" s="13">
        <f t="shared" si="44"/>
        <v>43769.083333333336</v>
      </c>
      <c r="C748">
        <v>68</v>
      </c>
      <c r="D748">
        <f t="shared" si="45"/>
        <v>68</v>
      </c>
      <c r="E748">
        <f t="shared" si="46"/>
        <v>0</v>
      </c>
      <c r="F748" t="str">
        <f t="shared" si="47"/>
        <v>-</v>
      </c>
    </row>
    <row r="749" spans="1:6">
      <c r="A749" s="8">
        <v>43769.125</v>
      </c>
      <c r="B749" s="13">
        <f t="shared" si="44"/>
        <v>43769.125</v>
      </c>
      <c r="C749">
        <v>68</v>
      </c>
      <c r="D749">
        <f t="shared" si="45"/>
        <v>68</v>
      </c>
      <c r="E749">
        <f t="shared" si="46"/>
        <v>0</v>
      </c>
      <c r="F749" t="str">
        <f t="shared" si="47"/>
        <v>-</v>
      </c>
    </row>
    <row r="750" spans="1:6">
      <c r="A750" s="7">
        <v>43769.166666666664</v>
      </c>
      <c r="B750" s="13">
        <f t="shared" si="44"/>
        <v>43769.166666666664</v>
      </c>
      <c r="C750">
        <v>68</v>
      </c>
      <c r="D750">
        <f t="shared" si="45"/>
        <v>68</v>
      </c>
      <c r="E750">
        <f t="shared" si="46"/>
        <v>0</v>
      </c>
      <c r="F750" t="str">
        <f t="shared" si="47"/>
        <v>-</v>
      </c>
    </row>
    <row r="751" spans="1:6">
      <c r="A751" s="8">
        <v>43769.208333333336</v>
      </c>
      <c r="B751" s="13">
        <f t="shared" si="44"/>
        <v>43769.208333333336</v>
      </c>
      <c r="C751">
        <v>68</v>
      </c>
      <c r="D751">
        <f t="shared" si="45"/>
        <v>68</v>
      </c>
      <c r="E751">
        <f t="shared" si="46"/>
        <v>0</v>
      </c>
      <c r="F751" t="str">
        <f t="shared" si="47"/>
        <v>-</v>
      </c>
    </row>
    <row r="752" spans="1:6">
      <c r="A752" s="7">
        <v>43769.25</v>
      </c>
      <c r="B752" s="13">
        <f t="shared" si="44"/>
        <v>43769.25</v>
      </c>
      <c r="C752">
        <v>68</v>
      </c>
      <c r="D752">
        <f t="shared" si="45"/>
        <v>68</v>
      </c>
      <c r="E752">
        <f t="shared" si="46"/>
        <v>0</v>
      </c>
      <c r="F752" t="str">
        <f t="shared" si="47"/>
        <v>-</v>
      </c>
    </row>
    <row r="753" spans="1:6">
      <c r="A753" s="8">
        <v>43769.291666666664</v>
      </c>
      <c r="B753" s="13">
        <f t="shared" si="44"/>
        <v>43769.291666666664</v>
      </c>
      <c r="C753">
        <v>68</v>
      </c>
      <c r="D753">
        <f t="shared" si="45"/>
        <v>68</v>
      </c>
      <c r="E753">
        <f t="shared" si="46"/>
        <v>0</v>
      </c>
      <c r="F753" t="str">
        <f t="shared" si="47"/>
        <v>-</v>
      </c>
    </row>
    <row r="754" spans="1:6">
      <c r="A754" s="7">
        <v>43769.333333333336</v>
      </c>
      <c r="B754" s="13">
        <f t="shared" si="44"/>
        <v>43769.333333333336</v>
      </c>
      <c r="C754">
        <v>60</v>
      </c>
      <c r="D754">
        <f t="shared" si="45"/>
        <v>60</v>
      </c>
      <c r="E754">
        <f t="shared" si="46"/>
        <v>0</v>
      </c>
      <c r="F754" t="str">
        <f t="shared" si="47"/>
        <v>-</v>
      </c>
    </row>
    <row r="755" spans="1:6">
      <c r="A755" s="8">
        <v>43769.375</v>
      </c>
      <c r="B755" s="13">
        <f t="shared" si="44"/>
        <v>43769.375</v>
      </c>
      <c r="C755">
        <v>60</v>
      </c>
      <c r="D755">
        <f t="shared" si="45"/>
        <v>60</v>
      </c>
      <c r="E755">
        <f t="shared" si="46"/>
        <v>0</v>
      </c>
      <c r="F755" t="str">
        <f t="shared" si="47"/>
        <v>-</v>
      </c>
    </row>
    <row r="756" spans="1:6">
      <c r="A756" s="7">
        <v>43769.416666666664</v>
      </c>
      <c r="B756" s="13">
        <f t="shared" si="44"/>
        <v>43769.416666666664</v>
      </c>
      <c r="C756">
        <v>60</v>
      </c>
      <c r="D756">
        <f t="shared" si="45"/>
        <v>60</v>
      </c>
      <c r="E756">
        <f t="shared" si="46"/>
        <v>0</v>
      </c>
      <c r="F756" t="str">
        <f t="shared" si="47"/>
        <v>-</v>
      </c>
    </row>
    <row r="757" spans="1:6">
      <c r="A757" s="8">
        <v>43769.458333333336</v>
      </c>
      <c r="B757" s="13">
        <f t="shared" si="44"/>
        <v>43769.458333333336</v>
      </c>
      <c r="C757">
        <v>60</v>
      </c>
      <c r="D757">
        <f t="shared" si="45"/>
        <v>60</v>
      </c>
      <c r="E757">
        <f t="shared" si="46"/>
        <v>0</v>
      </c>
      <c r="F757" t="str">
        <f t="shared" si="47"/>
        <v>-</v>
      </c>
    </row>
    <row r="758" spans="1:6">
      <c r="A758" s="7">
        <v>43769.5</v>
      </c>
      <c r="B758" s="13">
        <f t="shared" si="44"/>
        <v>43769.5</v>
      </c>
      <c r="C758">
        <v>60</v>
      </c>
      <c r="D758">
        <f t="shared" si="45"/>
        <v>60</v>
      </c>
      <c r="E758">
        <f t="shared" si="46"/>
        <v>0</v>
      </c>
      <c r="F758" t="str">
        <f t="shared" si="47"/>
        <v>-</v>
      </c>
    </row>
    <row r="759" spans="1:6">
      <c r="A759" s="8">
        <v>43769.541666666664</v>
      </c>
      <c r="B759" s="13">
        <f t="shared" si="44"/>
        <v>43769.541666666664</v>
      </c>
      <c r="C759">
        <v>60</v>
      </c>
      <c r="D759">
        <f t="shared" si="45"/>
        <v>60</v>
      </c>
      <c r="E759">
        <f t="shared" si="46"/>
        <v>0</v>
      </c>
      <c r="F759" t="str">
        <f t="shared" si="47"/>
        <v>-</v>
      </c>
    </row>
    <row r="760" spans="1:6">
      <c r="A760" s="7">
        <v>43769.583333333336</v>
      </c>
      <c r="B760" s="13">
        <f t="shared" si="44"/>
        <v>43769.583333333336</v>
      </c>
      <c r="C760">
        <v>60</v>
      </c>
      <c r="D760">
        <f t="shared" si="45"/>
        <v>60</v>
      </c>
      <c r="E760">
        <f t="shared" si="46"/>
        <v>0</v>
      </c>
      <c r="F760" t="str">
        <f t="shared" si="47"/>
        <v>-</v>
      </c>
    </row>
    <row r="761" spans="1:6">
      <c r="A761" s="8">
        <v>43769.625</v>
      </c>
      <c r="B761" s="13">
        <f t="shared" si="44"/>
        <v>43769.625</v>
      </c>
      <c r="C761">
        <v>60</v>
      </c>
      <c r="D761">
        <f t="shared" si="45"/>
        <v>60</v>
      </c>
      <c r="E761">
        <f t="shared" si="46"/>
        <v>0</v>
      </c>
      <c r="F761" t="str">
        <f t="shared" si="47"/>
        <v>-</v>
      </c>
    </row>
    <row r="762" spans="1:6">
      <c r="A762" s="7">
        <v>43769.666666666664</v>
      </c>
      <c r="B762" s="13">
        <f t="shared" si="44"/>
        <v>43769.666666666664</v>
      </c>
      <c r="C762">
        <v>60</v>
      </c>
      <c r="D762">
        <f t="shared" si="45"/>
        <v>60</v>
      </c>
      <c r="E762">
        <f t="shared" si="46"/>
        <v>0</v>
      </c>
      <c r="F762" t="str">
        <f t="shared" si="47"/>
        <v>-</v>
      </c>
    </row>
    <row r="763" spans="1:6">
      <c r="A763" s="8">
        <v>43769.708333333336</v>
      </c>
      <c r="B763" s="13">
        <f t="shared" si="44"/>
        <v>43769.708333333336</v>
      </c>
      <c r="C763">
        <v>68</v>
      </c>
      <c r="D763">
        <f t="shared" si="45"/>
        <v>68</v>
      </c>
      <c r="E763">
        <f t="shared" si="46"/>
        <v>0</v>
      </c>
      <c r="F763" t="str">
        <f t="shared" si="47"/>
        <v>-</v>
      </c>
    </row>
    <row r="764" spans="1:6">
      <c r="A764" s="7">
        <v>43769.75</v>
      </c>
      <c r="B764" s="13">
        <f t="shared" si="44"/>
        <v>43769.75</v>
      </c>
      <c r="C764">
        <v>68</v>
      </c>
      <c r="D764">
        <f t="shared" si="45"/>
        <v>68</v>
      </c>
      <c r="E764">
        <f t="shared" si="46"/>
        <v>0</v>
      </c>
      <c r="F764" t="str">
        <f t="shared" si="47"/>
        <v>-</v>
      </c>
    </row>
    <row r="765" spans="1:6">
      <c r="A765" s="8">
        <v>43769.791666666664</v>
      </c>
      <c r="B765" s="13">
        <f t="shared" si="44"/>
        <v>43769.791666666664</v>
      </c>
      <c r="C765">
        <v>68</v>
      </c>
      <c r="D765">
        <f t="shared" si="45"/>
        <v>68</v>
      </c>
      <c r="E765">
        <f t="shared" si="46"/>
        <v>0</v>
      </c>
      <c r="F765" t="str">
        <f t="shared" si="47"/>
        <v>-</v>
      </c>
    </row>
    <row r="766" spans="1:6">
      <c r="A766" s="7">
        <v>43769.833333333336</v>
      </c>
      <c r="B766" s="13">
        <f t="shared" si="44"/>
        <v>43769.833333333336</v>
      </c>
      <c r="C766">
        <v>68</v>
      </c>
      <c r="D766">
        <f t="shared" si="45"/>
        <v>68</v>
      </c>
      <c r="E766">
        <f t="shared" si="46"/>
        <v>0</v>
      </c>
      <c r="F766" t="str">
        <f t="shared" si="47"/>
        <v>-</v>
      </c>
    </row>
    <row r="767" spans="1:6">
      <c r="A767" s="8">
        <v>43769.875</v>
      </c>
      <c r="B767" s="13">
        <f t="shared" si="44"/>
        <v>43769.875</v>
      </c>
      <c r="C767">
        <v>68</v>
      </c>
      <c r="D767">
        <f t="shared" si="45"/>
        <v>68</v>
      </c>
      <c r="E767">
        <f t="shared" si="46"/>
        <v>0</v>
      </c>
      <c r="F767" t="str">
        <f t="shared" si="47"/>
        <v>-</v>
      </c>
    </row>
    <row r="768" spans="1:6">
      <c r="A768" s="7">
        <v>43769.916666666664</v>
      </c>
      <c r="B768" s="13">
        <f t="shared" si="44"/>
        <v>43769.916666666664</v>
      </c>
      <c r="C768">
        <v>68</v>
      </c>
      <c r="D768">
        <f t="shared" si="45"/>
        <v>68</v>
      </c>
      <c r="E768">
        <f t="shared" si="46"/>
        <v>0</v>
      </c>
      <c r="F768" t="str">
        <f t="shared" si="47"/>
        <v>-</v>
      </c>
    </row>
    <row r="769" spans="1:6">
      <c r="A769" s="8">
        <v>43769.958333333336</v>
      </c>
      <c r="B769" s="13">
        <f t="shared" si="44"/>
        <v>43769.958333333336</v>
      </c>
      <c r="C769">
        <v>68</v>
      </c>
      <c r="D769">
        <f t="shared" si="45"/>
        <v>68</v>
      </c>
      <c r="E769">
        <f t="shared" si="46"/>
        <v>0</v>
      </c>
      <c r="F769" t="str">
        <f t="shared" si="47"/>
        <v>-</v>
      </c>
    </row>
    <row r="770" spans="1:6">
      <c r="A770" s="7">
        <v>43770</v>
      </c>
      <c r="B770" s="13">
        <f t="shared" si="44"/>
        <v>43770</v>
      </c>
      <c r="C770">
        <v>68</v>
      </c>
      <c r="D770">
        <f t="shared" si="45"/>
        <v>68</v>
      </c>
      <c r="E770">
        <f t="shared" si="46"/>
        <v>0</v>
      </c>
      <c r="F770">
        <f t="shared" si="47"/>
        <v>0</v>
      </c>
    </row>
    <row r="771" spans="1:6">
      <c r="A771" s="8">
        <v>43770.041666666664</v>
      </c>
      <c r="B771" s="13">
        <f t="shared" ref="B771:B834" si="48">A771</f>
        <v>43770.041666666664</v>
      </c>
      <c r="C771">
        <v>68</v>
      </c>
      <c r="D771">
        <f t="shared" ref="D771:D834" si="49">C771</f>
        <v>68</v>
      </c>
      <c r="E771">
        <f t="shared" ref="E771:E834" si="50">D771-C771</f>
        <v>0</v>
      </c>
      <c r="F771" t="str">
        <f t="shared" ref="F771:F834" si="51">IF(HOUR(A771)=0,COUNTIF(E771:E794, "&gt;0"),"-")</f>
        <v>-</v>
      </c>
    </row>
    <row r="772" spans="1:6">
      <c r="A772" s="7">
        <v>43770.083333333336</v>
      </c>
      <c r="B772" s="13">
        <f t="shared" si="48"/>
        <v>43770.083333333336</v>
      </c>
      <c r="C772">
        <v>68</v>
      </c>
      <c r="D772">
        <f t="shared" si="49"/>
        <v>68</v>
      </c>
      <c r="E772">
        <f t="shared" si="50"/>
        <v>0</v>
      </c>
      <c r="F772" t="str">
        <f t="shared" si="51"/>
        <v>-</v>
      </c>
    </row>
    <row r="773" spans="1:6">
      <c r="A773" s="8">
        <v>43770.125</v>
      </c>
      <c r="B773" s="13">
        <f t="shared" si="48"/>
        <v>43770.125</v>
      </c>
      <c r="C773">
        <v>68</v>
      </c>
      <c r="D773">
        <f t="shared" si="49"/>
        <v>68</v>
      </c>
      <c r="E773">
        <f t="shared" si="50"/>
        <v>0</v>
      </c>
      <c r="F773" t="str">
        <f t="shared" si="51"/>
        <v>-</v>
      </c>
    </row>
    <row r="774" spans="1:6">
      <c r="A774" s="7">
        <v>43770.166666666664</v>
      </c>
      <c r="B774" s="13">
        <f t="shared" si="48"/>
        <v>43770.166666666664</v>
      </c>
      <c r="C774">
        <v>68</v>
      </c>
      <c r="D774">
        <f t="shared" si="49"/>
        <v>68</v>
      </c>
      <c r="E774">
        <f t="shared" si="50"/>
        <v>0</v>
      </c>
      <c r="F774" t="str">
        <f t="shared" si="51"/>
        <v>-</v>
      </c>
    </row>
    <row r="775" spans="1:6">
      <c r="A775" s="8">
        <v>43770.208333333336</v>
      </c>
      <c r="B775" s="13">
        <f t="shared" si="48"/>
        <v>43770.208333333336</v>
      </c>
      <c r="C775">
        <v>68</v>
      </c>
      <c r="D775">
        <f t="shared" si="49"/>
        <v>68</v>
      </c>
      <c r="E775">
        <f t="shared" si="50"/>
        <v>0</v>
      </c>
      <c r="F775" t="str">
        <f t="shared" si="51"/>
        <v>-</v>
      </c>
    </row>
    <row r="776" spans="1:6">
      <c r="A776" s="7">
        <v>43770.25</v>
      </c>
      <c r="B776" s="13">
        <f t="shared" si="48"/>
        <v>43770.25</v>
      </c>
      <c r="C776">
        <v>68</v>
      </c>
      <c r="D776">
        <f t="shared" si="49"/>
        <v>68</v>
      </c>
      <c r="E776">
        <f t="shared" si="50"/>
        <v>0</v>
      </c>
      <c r="F776" t="str">
        <f t="shared" si="51"/>
        <v>-</v>
      </c>
    </row>
    <row r="777" spans="1:6">
      <c r="A777" s="8">
        <v>43770.291666666664</v>
      </c>
      <c r="B777" s="13">
        <f t="shared" si="48"/>
        <v>43770.291666666664</v>
      </c>
      <c r="C777">
        <v>68</v>
      </c>
      <c r="D777">
        <f t="shared" si="49"/>
        <v>68</v>
      </c>
      <c r="E777">
        <f t="shared" si="50"/>
        <v>0</v>
      </c>
      <c r="F777" t="str">
        <f t="shared" si="51"/>
        <v>-</v>
      </c>
    </row>
    <row r="778" spans="1:6">
      <c r="A778" s="7">
        <v>43770.333333333336</v>
      </c>
      <c r="B778" s="13">
        <f t="shared" si="48"/>
        <v>43770.333333333336</v>
      </c>
      <c r="C778">
        <v>60</v>
      </c>
      <c r="D778">
        <f t="shared" si="49"/>
        <v>60</v>
      </c>
      <c r="E778">
        <f t="shared" si="50"/>
        <v>0</v>
      </c>
      <c r="F778" t="str">
        <f t="shared" si="51"/>
        <v>-</v>
      </c>
    </row>
    <row r="779" spans="1:6">
      <c r="A779" s="8">
        <v>43770.375</v>
      </c>
      <c r="B779" s="13">
        <f t="shared" si="48"/>
        <v>43770.375</v>
      </c>
      <c r="C779">
        <v>60</v>
      </c>
      <c r="D779">
        <f t="shared" si="49"/>
        <v>60</v>
      </c>
      <c r="E779">
        <f t="shared" si="50"/>
        <v>0</v>
      </c>
      <c r="F779" t="str">
        <f t="shared" si="51"/>
        <v>-</v>
      </c>
    </row>
    <row r="780" spans="1:6">
      <c r="A780" s="7">
        <v>43770.416666666664</v>
      </c>
      <c r="B780" s="13">
        <f t="shared" si="48"/>
        <v>43770.416666666664</v>
      </c>
      <c r="C780">
        <v>60</v>
      </c>
      <c r="D780">
        <f t="shared" si="49"/>
        <v>60</v>
      </c>
      <c r="E780">
        <f t="shared" si="50"/>
        <v>0</v>
      </c>
      <c r="F780" t="str">
        <f t="shared" si="51"/>
        <v>-</v>
      </c>
    </row>
    <row r="781" spans="1:6">
      <c r="A781" s="8">
        <v>43770.458333333336</v>
      </c>
      <c r="B781" s="13">
        <f t="shared" si="48"/>
        <v>43770.458333333336</v>
      </c>
      <c r="C781">
        <v>60</v>
      </c>
      <c r="D781">
        <f t="shared" si="49"/>
        <v>60</v>
      </c>
      <c r="E781">
        <f t="shared" si="50"/>
        <v>0</v>
      </c>
      <c r="F781" t="str">
        <f t="shared" si="51"/>
        <v>-</v>
      </c>
    </row>
    <row r="782" spans="1:6">
      <c r="A782" s="7">
        <v>43770.5</v>
      </c>
      <c r="B782" s="13">
        <f t="shared" si="48"/>
        <v>43770.5</v>
      </c>
      <c r="C782">
        <v>60</v>
      </c>
      <c r="D782">
        <f t="shared" si="49"/>
        <v>60</v>
      </c>
      <c r="E782">
        <f t="shared" si="50"/>
        <v>0</v>
      </c>
      <c r="F782" t="str">
        <f t="shared" si="51"/>
        <v>-</v>
      </c>
    </row>
    <row r="783" spans="1:6">
      <c r="A783" s="8">
        <v>43770.541666666664</v>
      </c>
      <c r="B783" s="13">
        <f t="shared" si="48"/>
        <v>43770.541666666664</v>
      </c>
      <c r="C783">
        <v>60</v>
      </c>
      <c r="D783">
        <f t="shared" si="49"/>
        <v>60</v>
      </c>
      <c r="E783">
        <f t="shared" si="50"/>
        <v>0</v>
      </c>
      <c r="F783" t="str">
        <f t="shared" si="51"/>
        <v>-</v>
      </c>
    </row>
    <row r="784" spans="1:6">
      <c r="A784" s="7">
        <v>43770.583333333336</v>
      </c>
      <c r="B784" s="13">
        <f t="shared" si="48"/>
        <v>43770.583333333336</v>
      </c>
      <c r="C784">
        <v>60</v>
      </c>
      <c r="D784">
        <f t="shared" si="49"/>
        <v>60</v>
      </c>
      <c r="E784">
        <f t="shared" si="50"/>
        <v>0</v>
      </c>
      <c r="F784" t="str">
        <f t="shared" si="51"/>
        <v>-</v>
      </c>
    </row>
    <row r="785" spans="1:6">
      <c r="A785" s="8">
        <v>43770.625</v>
      </c>
      <c r="B785" s="13">
        <f t="shared" si="48"/>
        <v>43770.625</v>
      </c>
      <c r="C785">
        <v>60</v>
      </c>
      <c r="D785">
        <f t="shared" si="49"/>
        <v>60</v>
      </c>
      <c r="E785">
        <f t="shared" si="50"/>
        <v>0</v>
      </c>
      <c r="F785" t="str">
        <f t="shared" si="51"/>
        <v>-</v>
      </c>
    </row>
    <row r="786" spans="1:6">
      <c r="A786" s="7">
        <v>43770.666666666664</v>
      </c>
      <c r="B786" s="13">
        <f t="shared" si="48"/>
        <v>43770.666666666664</v>
      </c>
      <c r="C786">
        <v>60</v>
      </c>
      <c r="D786">
        <f t="shared" si="49"/>
        <v>60</v>
      </c>
      <c r="E786">
        <f t="shared" si="50"/>
        <v>0</v>
      </c>
      <c r="F786" t="str">
        <f t="shared" si="51"/>
        <v>-</v>
      </c>
    </row>
    <row r="787" spans="1:6">
      <c r="A787" s="8">
        <v>43770.708333333336</v>
      </c>
      <c r="B787" s="13">
        <f t="shared" si="48"/>
        <v>43770.708333333336</v>
      </c>
      <c r="C787">
        <v>68</v>
      </c>
      <c r="D787">
        <f t="shared" si="49"/>
        <v>68</v>
      </c>
      <c r="E787">
        <f t="shared" si="50"/>
        <v>0</v>
      </c>
      <c r="F787" t="str">
        <f t="shared" si="51"/>
        <v>-</v>
      </c>
    </row>
    <row r="788" spans="1:6">
      <c r="A788" s="7">
        <v>43770.75</v>
      </c>
      <c r="B788" s="13">
        <f t="shared" si="48"/>
        <v>43770.75</v>
      </c>
      <c r="C788">
        <v>68</v>
      </c>
      <c r="D788">
        <f t="shared" si="49"/>
        <v>68</v>
      </c>
      <c r="E788">
        <f t="shared" si="50"/>
        <v>0</v>
      </c>
      <c r="F788" t="str">
        <f t="shared" si="51"/>
        <v>-</v>
      </c>
    </row>
    <row r="789" spans="1:6">
      <c r="A789" s="8">
        <v>43770.791666666664</v>
      </c>
      <c r="B789" s="13">
        <f t="shared" si="48"/>
        <v>43770.791666666664</v>
      </c>
      <c r="C789">
        <v>68</v>
      </c>
      <c r="D789">
        <f t="shared" si="49"/>
        <v>68</v>
      </c>
      <c r="E789">
        <f t="shared" si="50"/>
        <v>0</v>
      </c>
      <c r="F789" t="str">
        <f t="shared" si="51"/>
        <v>-</v>
      </c>
    </row>
    <row r="790" spans="1:6">
      <c r="A790" s="7">
        <v>43770.833333333336</v>
      </c>
      <c r="B790" s="13">
        <f t="shared" si="48"/>
        <v>43770.833333333336</v>
      </c>
      <c r="C790">
        <v>68</v>
      </c>
      <c r="D790">
        <f t="shared" si="49"/>
        <v>68</v>
      </c>
      <c r="E790">
        <f t="shared" si="50"/>
        <v>0</v>
      </c>
      <c r="F790" t="str">
        <f t="shared" si="51"/>
        <v>-</v>
      </c>
    </row>
    <row r="791" spans="1:6">
      <c r="A791" s="8">
        <v>43770.875</v>
      </c>
      <c r="B791" s="13">
        <f t="shared" si="48"/>
        <v>43770.875</v>
      </c>
      <c r="C791">
        <v>68</v>
      </c>
      <c r="D791">
        <f t="shared" si="49"/>
        <v>68</v>
      </c>
      <c r="E791">
        <f t="shared" si="50"/>
        <v>0</v>
      </c>
      <c r="F791" t="str">
        <f t="shared" si="51"/>
        <v>-</v>
      </c>
    </row>
    <row r="792" spans="1:6">
      <c r="A792" s="7">
        <v>43770.916666666664</v>
      </c>
      <c r="B792" s="13">
        <f t="shared" si="48"/>
        <v>43770.916666666664</v>
      </c>
      <c r="C792">
        <v>68</v>
      </c>
      <c r="D792">
        <f t="shared" si="49"/>
        <v>68</v>
      </c>
      <c r="E792">
        <f t="shared" si="50"/>
        <v>0</v>
      </c>
      <c r="F792" t="str">
        <f t="shared" si="51"/>
        <v>-</v>
      </c>
    </row>
    <row r="793" spans="1:6">
      <c r="A793" s="8">
        <v>43770.958333333336</v>
      </c>
      <c r="B793" s="13">
        <f t="shared" si="48"/>
        <v>43770.958333333336</v>
      </c>
      <c r="C793">
        <v>68</v>
      </c>
      <c r="D793">
        <f t="shared" si="49"/>
        <v>68</v>
      </c>
      <c r="E793">
        <f t="shared" si="50"/>
        <v>0</v>
      </c>
      <c r="F793" t="str">
        <f t="shared" si="51"/>
        <v>-</v>
      </c>
    </row>
    <row r="794" spans="1:6">
      <c r="A794" s="7">
        <v>43771</v>
      </c>
      <c r="B794" s="13">
        <f t="shared" si="48"/>
        <v>43771</v>
      </c>
      <c r="C794">
        <v>68</v>
      </c>
      <c r="D794">
        <f t="shared" si="49"/>
        <v>68</v>
      </c>
      <c r="E794">
        <f t="shared" si="50"/>
        <v>0</v>
      </c>
      <c r="F794">
        <f t="shared" si="51"/>
        <v>0</v>
      </c>
    </row>
    <row r="795" spans="1:6">
      <c r="A795" s="8">
        <v>43771.041666666664</v>
      </c>
      <c r="B795" s="13">
        <f t="shared" si="48"/>
        <v>43771.041666666664</v>
      </c>
      <c r="C795">
        <v>68</v>
      </c>
      <c r="D795">
        <f t="shared" si="49"/>
        <v>68</v>
      </c>
      <c r="E795">
        <f t="shared" si="50"/>
        <v>0</v>
      </c>
      <c r="F795" t="str">
        <f t="shared" si="51"/>
        <v>-</v>
      </c>
    </row>
    <row r="796" spans="1:6">
      <c r="A796" s="7">
        <v>43771.083333333336</v>
      </c>
      <c r="B796" s="13">
        <f t="shared" si="48"/>
        <v>43771.083333333336</v>
      </c>
      <c r="C796">
        <v>68</v>
      </c>
      <c r="D796">
        <f t="shared" si="49"/>
        <v>68</v>
      </c>
      <c r="E796">
        <f t="shared" si="50"/>
        <v>0</v>
      </c>
      <c r="F796" t="str">
        <f t="shared" si="51"/>
        <v>-</v>
      </c>
    </row>
    <row r="797" spans="1:6">
      <c r="A797" s="8">
        <v>43771.125</v>
      </c>
      <c r="B797" s="13">
        <f t="shared" si="48"/>
        <v>43771.125</v>
      </c>
      <c r="C797">
        <v>68</v>
      </c>
      <c r="D797">
        <f t="shared" si="49"/>
        <v>68</v>
      </c>
      <c r="E797">
        <f t="shared" si="50"/>
        <v>0</v>
      </c>
      <c r="F797" t="str">
        <f t="shared" si="51"/>
        <v>-</v>
      </c>
    </row>
    <row r="798" spans="1:6">
      <c r="A798" s="7">
        <v>43771.166666666664</v>
      </c>
      <c r="B798" s="13">
        <f t="shared" si="48"/>
        <v>43771.166666666664</v>
      </c>
      <c r="C798">
        <v>68</v>
      </c>
      <c r="D798">
        <f t="shared" si="49"/>
        <v>68</v>
      </c>
      <c r="E798">
        <f t="shared" si="50"/>
        <v>0</v>
      </c>
      <c r="F798" t="str">
        <f t="shared" si="51"/>
        <v>-</v>
      </c>
    </row>
    <row r="799" spans="1:6">
      <c r="A799" s="8">
        <v>43771.208333333336</v>
      </c>
      <c r="B799" s="13">
        <f t="shared" si="48"/>
        <v>43771.208333333336</v>
      </c>
      <c r="C799">
        <v>68</v>
      </c>
      <c r="D799">
        <f t="shared" si="49"/>
        <v>68</v>
      </c>
      <c r="E799">
        <f t="shared" si="50"/>
        <v>0</v>
      </c>
      <c r="F799" t="str">
        <f t="shared" si="51"/>
        <v>-</v>
      </c>
    </row>
    <row r="800" spans="1:6">
      <c r="A800" s="7">
        <v>43771.25</v>
      </c>
      <c r="B800" s="13">
        <f t="shared" si="48"/>
        <v>43771.25</v>
      </c>
      <c r="C800">
        <v>68</v>
      </c>
      <c r="D800">
        <f t="shared" si="49"/>
        <v>68</v>
      </c>
      <c r="E800">
        <f t="shared" si="50"/>
        <v>0</v>
      </c>
      <c r="F800" t="str">
        <f t="shared" si="51"/>
        <v>-</v>
      </c>
    </row>
    <row r="801" spans="1:6">
      <c r="A801" s="8">
        <v>43771.291666666664</v>
      </c>
      <c r="B801" s="13">
        <f t="shared" si="48"/>
        <v>43771.291666666664</v>
      </c>
      <c r="C801">
        <v>68</v>
      </c>
      <c r="D801">
        <f t="shared" si="49"/>
        <v>68</v>
      </c>
      <c r="E801">
        <f t="shared" si="50"/>
        <v>0</v>
      </c>
      <c r="F801" t="str">
        <f t="shared" si="51"/>
        <v>-</v>
      </c>
    </row>
    <row r="802" spans="1:6">
      <c r="A802" s="7">
        <v>43771.333333333336</v>
      </c>
      <c r="B802" s="13">
        <f t="shared" si="48"/>
        <v>43771.333333333336</v>
      </c>
      <c r="C802">
        <v>68</v>
      </c>
      <c r="D802">
        <f t="shared" si="49"/>
        <v>68</v>
      </c>
      <c r="E802">
        <f t="shared" si="50"/>
        <v>0</v>
      </c>
      <c r="F802" t="str">
        <f t="shared" si="51"/>
        <v>-</v>
      </c>
    </row>
    <row r="803" spans="1:6">
      <c r="A803" s="8">
        <v>43771.375</v>
      </c>
      <c r="B803" s="13">
        <f t="shared" si="48"/>
        <v>43771.375</v>
      </c>
      <c r="C803">
        <v>68</v>
      </c>
      <c r="D803">
        <f t="shared" si="49"/>
        <v>68</v>
      </c>
      <c r="E803">
        <f t="shared" si="50"/>
        <v>0</v>
      </c>
      <c r="F803" t="str">
        <f t="shared" si="51"/>
        <v>-</v>
      </c>
    </row>
    <row r="804" spans="1:6">
      <c r="A804" s="7">
        <v>43771.416666666664</v>
      </c>
      <c r="B804" s="13">
        <f t="shared" si="48"/>
        <v>43771.416666666664</v>
      </c>
      <c r="C804">
        <v>68</v>
      </c>
      <c r="D804">
        <f t="shared" si="49"/>
        <v>68</v>
      </c>
      <c r="E804">
        <f t="shared" si="50"/>
        <v>0</v>
      </c>
      <c r="F804" t="str">
        <f t="shared" si="51"/>
        <v>-</v>
      </c>
    </row>
    <row r="805" spans="1:6">
      <c r="A805" s="8">
        <v>43771.458333333336</v>
      </c>
      <c r="B805" s="13">
        <f t="shared" si="48"/>
        <v>43771.458333333336</v>
      </c>
      <c r="C805">
        <v>68</v>
      </c>
      <c r="D805">
        <f t="shared" si="49"/>
        <v>68</v>
      </c>
      <c r="E805">
        <f t="shared" si="50"/>
        <v>0</v>
      </c>
      <c r="F805" t="str">
        <f t="shared" si="51"/>
        <v>-</v>
      </c>
    </row>
    <row r="806" spans="1:6">
      <c r="A806" s="7">
        <v>43771.5</v>
      </c>
      <c r="B806" s="13">
        <f t="shared" si="48"/>
        <v>43771.5</v>
      </c>
      <c r="C806">
        <v>68</v>
      </c>
      <c r="D806">
        <f t="shared" si="49"/>
        <v>68</v>
      </c>
      <c r="E806">
        <f t="shared" si="50"/>
        <v>0</v>
      </c>
      <c r="F806" t="str">
        <f t="shared" si="51"/>
        <v>-</v>
      </c>
    </row>
    <row r="807" spans="1:6">
      <c r="A807" s="8">
        <v>43771.541666666664</v>
      </c>
      <c r="B807" s="13">
        <f t="shared" si="48"/>
        <v>43771.541666666664</v>
      </c>
      <c r="C807">
        <v>68</v>
      </c>
      <c r="D807">
        <f t="shared" si="49"/>
        <v>68</v>
      </c>
      <c r="E807">
        <f t="shared" si="50"/>
        <v>0</v>
      </c>
      <c r="F807" t="str">
        <f t="shared" si="51"/>
        <v>-</v>
      </c>
    </row>
    <row r="808" spans="1:6">
      <c r="A808" s="7">
        <v>43771.583333333336</v>
      </c>
      <c r="B808" s="13">
        <f t="shared" si="48"/>
        <v>43771.583333333336</v>
      </c>
      <c r="C808">
        <v>68</v>
      </c>
      <c r="D808">
        <f t="shared" si="49"/>
        <v>68</v>
      </c>
      <c r="E808">
        <f t="shared" si="50"/>
        <v>0</v>
      </c>
      <c r="F808" t="str">
        <f t="shared" si="51"/>
        <v>-</v>
      </c>
    </row>
    <row r="809" spans="1:6">
      <c r="A809" s="8">
        <v>43771.625</v>
      </c>
      <c r="B809" s="13">
        <f t="shared" si="48"/>
        <v>43771.625</v>
      </c>
      <c r="C809">
        <v>68</v>
      </c>
      <c r="D809">
        <f t="shared" si="49"/>
        <v>68</v>
      </c>
      <c r="E809">
        <f t="shared" si="50"/>
        <v>0</v>
      </c>
      <c r="F809" t="str">
        <f t="shared" si="51"/>
        <v>-</v>
      </c>
    </row>
    <row r="810" spans="1:6">
      <c r="A810" s="7">
        <v>43771.666666666664</v>
      </c>
      <c r="B810" s="13">
        <f t="shared" si="48"/>
        <v>43771.666666666664</v>
      </c>
      <c r="C810">
        <v>68</v>
      </c>
      <c r="D810">
        <f t="shared" si="49"/>
        <v>68</v>
      </c>
      <c r="E810">
        <f t="shared" si="50"/>
        <v>0</v>
      </c>
      <c r="F810" t="str">
        <f t="shared" si="51"/>
        <v>-</v>
      </c>
    </row>
    <row r="811" spans="1:6">
      <c r="A811" s="8">
        <v>43771.708333333336</v>
      </c>
      <c r="B811" s="13">
        <f t="shared" si="48"/>
        <v>43771.708333333336</v>
      </c>
      <c r="C811">
        <v>68</v>
      </c>
      <c r="D811">
        <f t="shared" si="49"/>
        <v>68</v>
      </c>
      <c r="E811">
        <f t="shared" si="50"/>
        <v>0</v>
      </c>
      <c r="F811" t="str">
        <f t="shared" si="51"/>
        <v>-</v>
      </c>
    </row>
    <row r="812" spans="1:6">
      <c r="A812" s="7">
        <v>43771.75</v>
      </c>
      <c r="B812" s="13">
        <f t="shared" si="48"/>
        <v>43771.75</v>
      </c>
      <c r="C812">
        <v>68</v>
      </c>
      <c r="D812">
        <f t="shared" si="49"/>
        <v>68</v>
      </c>
      <c r="E812">
        <f t="shared" si="50"/>
        <v>0</v>
      </c>
      <c r="F812" t="str">
        <f t="shared" si="51"/>
        <v>-</v>
      </c>
    </row>
    <row r="813" spans="1:6">
      <c r="A813" s="8">
        <v>43771.791666666664</v>
      </c>
      <c r="B813" s="13">
        <f t="shared" si="48"/>
        <v>43771.791666666664</v>
      </c>
      <c r="C813">
        <v>68</v>
      </c>
      <c r="D813">
        <f t="shared" si="49"/>
        <v>68</v>
      </c>
      <c r="E813">
        <f t="shared" si="50"/>
        <v>0</v>
      </c>
      <c r="F813" t="str">
        <f t="shared" si="51"/>
        <v>-</v>
      </c>
    </row>
    <row r="814" spans="1:6">
      <c r="A814" s="7">
        <v>43771.833333333336</v>
      </c>
      <c r="B814" s="13">
        <f t="shared" si="48"/>
        <v>43771.833333333336</v>
      </c>
      <c r="C814">
        <v>68</v>
      </c>
      <c r="D814">
        <f t="shared" si="49"/>
        <v>68</v>
      </c>
      <c r="E814">
        <f t="shared" si="50"/>
        <v>0</v>
      </c>
      <c r="F814" t="str">
        <f t="shared" si="51"/>
        <v>-</v>
      </c>
    </row>
    <row r="815" spans="1:6">
      <c r="A815" s="8">
        <v>43771.875</v>
      </c>
      <c r="B815" s="13">
        <f t="shared" si="48"/>
        <v>43771.875</v>
      </c>
      <c r="C815">
        <v>68</v>
      </c>
      <c r="D815">
        <f t="shared" si="49"/>
        <v>68</v>
      </c>
      <c r="E815">
        <f t="shared" si="50"/>
        <v>0</v>
      </c>
      <c r="F815" t="str">
        <f t="shared" si="51"/>
        <v>-</v>
      </c>
    </row>
    <row r="816" spans="1:6">
      <c r="A816" s="7">
        <v>43771.916666666664</v>
      </c>
      <c r="B816" s="13">
        <f t="shared" si="48"/>
        <v>43771.916666666664</v>
      </c>
      <c r="C816">
        <v>68</v>
      </c>
      <c r="D816">
        <f t="shared" si="49"/>
        <v>68</v>
      </c>
      <c r="E816">
        <f t="shared" si="50"/>
        <v>0</v>
      </c>
      <c r="F816" t="str">
        <f t="shared" si="51"/>
        <v>-</v>
      </c>
    </row>
    <row r="817" spans="1:6">
      <c r="A817" s="8">
        <v>43771.958333333336</v>
      </c>
      <c r="B817" s="13">
        <f t="shared" si="48"/>
        <v>43771.958333333336</v>
      </c>
      <c r="C817">
        <v>68</v>
      </c>
      <c r="D817">
        <f t="shared" si="49"/>
        <v>68</v>
      </c>
      <c r="E817">
        <f t="shared" si="50"/>
        <v>0</v>
      </c>
      <c r="F817" t="str">
        <f t="shared" si="51"/>
        <v>-</v>
      </c>
    </row>
    <row r="818" spans="1:6">
      <c r="A818" s="7">
        <v>43772</v>
      </c>
      <c r="B818" s="13">
        <f t="shared" si="48"/>
        <v>43772</v>
      </c>
      <c r="C818">
        <v>68</v>
      </c>
      <c r="D818">
        <f t="shared" si="49"/>
        <v>68</v>
      </c>
      <c r="E818">
        <f t="shared" si="50"/>
        <v>0</v>
      </c>
      <c r="F818">
        <f t="shared" si="51"/>
        <v>0</v>
      </c>
    </row>
    <row r="819" spans="1:6">
      <c r="A819" s="8">
        <v>43772.041666666664</v>
      </c>
      <c r="B819" s="13">
        <f t="shared" si="48"/>
        <v>43772.041666666664</v>
      </c>
      <c r="C819">
        <v>68</v>
      </c>
      <c r="D819">
        <f t="shared" si="49"/>
        <v>68</v>
      </c>
      <c r="E819">
        <f t="shared" si="50"/>
        <v>0</v>
      </c>
      <c r="F819" t="str">
        <f t="shared" si="51"/>
        <v>-</v>
      </c>
    </row>
    <row r="820" spans="1:6">
      <c r="A820" s="7">
        <v>43772.083333333336</v>
      </c>
      <c r="B820" s="13">
        <f t="shared" si="48"/>
        <v>43772.083333333336</v>
      </c>
      <c r="C820">
        <v>68</v>
      </c>
      <c r="D820">
        <f t="shared" si="49"/>
        <v>68</v>
      </c>
      <c r="E820">
        <f t="shared" si="50"/>
        <v>0</v>
      </c>
      <c r="F820" t="str">
        <f t="shared" si="51"/>
        <v>-</v>
      </c>
    </row>
    <row r="821" spans="1:6">
      <c r="A821" s="8">
        <v>43772.125</v>
      </c>
      <c r="B821" s="13">
        <f t="shared" si="48"/>
        <v>43772.125</v>
      </c>
      <c r="C821">
        <v>68</v>
      </c>
      <c r="D821">
        <f t="shared" si="49"/>
        <v>68</v>
      </c>
      <c r="E821">
        <f t="shared" si="50"/>
        <v>0</v>
      </c>
      <c r="F821" t="str">
        <f t="shared" si="51"/>
        <v>-</v>
      </c>
    </row>
    <row r="822" spans="1:6">
      <c r="A822" s="7">
        <v>43772.166666666664</v>
      </c>
      <c r="B822" s="13">
        <f t="shared" si="48"/>
        <v>43772.166666666664</v>
      </c>
      <c r="C822">
        <v>68</v>
      </c>
      <c r="D822">
        <f t="shared" si="49"/>
        <v>68</v>
      </c>
      <c r="E822">
        <f t="shared" si="50"/>
        <v>0</v>
      </c>
      <c r="F822" t="str">
        <f t="shared" si="51"/>
        <v>-</v>
      </c>
    </row>
    <row r="823" spans="1:6">
      <c r="A823" s="8">
        <v>43772.208333333336</v>
      </c>
      <c r="B823" s="13">
        <f t="shared" si="48"/>
        <v>43772.208333333336</v>
      </c>
      <c r="C823">
        <v>68</v>
      </c>
      <c r="D823">
        <f t="shared" si="49"/>
        <v>68</v>
      </c>
      <c r="E823">
        <f t="shared" si="50"/>
        <v>0</v>
      </c>
      <c r="F823" t="str">
        <f t="shared" si="51"/>
        <v>-</v>
      </c>
    </row>
    <row r="824" spans="1:6">
      <c r="A824" s="7">
        <v>43772.25</v>
      </c>
      <c r="B824" s="13">
        <f t="shared" si="48"/>
        <v>43772.25</v>
      </c>
      <c r="C824">
        <v>68</v>
      </c>
      <c r="D824">
        <f t="shared" si="49"/>
        <v>68</v>
      </c>
      <c r="E824">
        <f t="shared" si="50"/>
        <v>0</v>
      </c>
      <c r="F824" t="str">
        <f t="shared" si="51"/>
        <v>-</v>
      </c>
    </row>
    <row r="825" spans="1:6">
      <c r="A825" s="8">
        <v>43772.291666666664</v>
      </c>
      <c r="B825" s="13">
        <f t="shared" si="48"/>
        <v>43772.291666666664</v>
      </c>
      <c r="C825">
        <v>68</v>
      </c>
      <c r="D825">
        <f t="shared" si="49"/>
        <v>68</v>
      </c>
      <c r="E825">
        <f t="shared" si="50"/>
        <v>0</v>
      </c>
      <c r="F825" t="str">
        <f t="shared" si="51"/>
        <v>-</v>
      </c>
    </row>
    <row r="826" spans="1:6">
      <c r="A826" s="7">
        <v>43772.333333333336</v>
      </c>
      <c r="B826" s="13">
        <f t="shared" si="48"/>
        <v>43772.333333333336</v>
      </c>
      <c r="C826">
        <v>68</v>
      </c>
      <c r="D826">
        <f t="shared" si="49"/>
        <v>68</v>
      </c>
      <c r="E826">
        <f t="shared" si="50"/>
        <v>0</v>
      </c>
      <c r="F826" t="str">
        <f t="shared" si="51"/>
        <v>-</v>
      </c>
    </row>
    <row r="827" spans="1:6">
      <c r="A827" s="8">
        <v>43772.375</v>
      </c>
      <c r="B827" s="13">
        <f t="shared" si="48"/>
        <v>43772.375</v>
      </c>
      <c r="C827">
        <v>68</v>
      </c>
      <c r="D827">
        <f t="shared" si="49"/>
        <v>68</v>
      </c>
      <c r="E827">
        <f t="shared" si="50"/>
        <v>0</v>
      </c>
      <c r="F827" t="str">
        <f t="shared" si="51"/>
        <v>-</v>
      </c>
    </row>
    <row r="828" spans="1:6">
      <c r="A828" s="7">
        <v>43772.416666666664</v>
      </c>
      <c r="B828" s="13">
        <f t="shared" si="48"/>
        <v>43772.416666666664</v>
      </c>
      <c r="C828">
        <v>68</v>
      </c>
      <c r="D828">
        <f t="shared" si="49"/>
        <v>68</v>
      </c>
      <c r="E828">
        <f t="shared" si="50"/>
        <v>0</v>
      </c>
      <c r="F828" t="str">
        <f t="shared" si="51"/>
        <v>-</v>
      </c>
    </row>
    <row r="829" spans="1:6">
      <c r="A829" s="8">
        <v>43772.458333333336</v>
      </c>
      <c r="B829" s="13">
        <f t="shared" si="48"/>
        <v>43772.458333333336</v>
      </c>
      <c r="C829">
        <v>68</v>
      </c>
      <c r="D829">
        <f t="shared" si="49"/>
        <v>68</v>
      </c>
      <c r="E829">
        <f t="shared" si="50"/>
        <v>0</v>
      </c>
      <c r="F829" t="str">
        <f t="shared" si="51"/>
        <v>-</v>
      </c>
    </row>
    <row r="830" spans="1:6">
      <c r="A830" s="7">
        <v>43772.5</v>
      </c>
      <c r="B830" s="13">
        <f t="shared" si="48"/>
        <v>43772.5</v>
      </c>
      <c r="C830">
        <v>68</v>
      </c>
      <c r="D830">
        <f t="shared" si="49"/>
        <v>68</v>
      </c>
      <c r="E830">
        <f t="shared" si="50"/>
        <v>0</v>
      </c>
      <c r="F830" t="str">
        <f t="shared" si="51"/>
        <v>-</v>
      </c>
    </row>
    <row r="831" spans="1:6">
      <c r="A831" s="8">
        <v>43772.541666666664</v>
      </c>
      <c r="B831" s="13">
        <f t="shared" si="48"/>
        <v>43772.541666666664</v>
      </c>
      <c r="C831">
        <v>68</v>
      </c>
      <c r="D831">
        <f t="shared" si="49"/>
        <v>68</v>
      </c>
      <c r="E831">
        <f t="shared" si="50"/>
        <v>0</v>
      </c>
      <c r="F831" t="str">
        <f t="shared" si="51"/>
        <v>-</v>
      </c>
    </row>
    <row r="832" spans="1:6">
      <c r="A832" s="7">
        <v>43772.583333333336</v>
      </c>
      <c r="B832" s="13">
        <f t="shared" si="48"/>
        <v>43772.583333333336</v>
      </c>
      <c r="C832">
        <v>68</v>
      </c>
      <c r="D832">
        <f t="shared" si="49"/>
        <v>68</v>
      </c>
      <c r="E832">
        <f t="shared" si="50"/>
        <v>0</v>
      </c>
      <c r="F832" t="str">
        <f t="shared" si="51"/>
        <v>-</v>
      </c>
    </row>
    <row r="833" spans="1:6">
      <c r="A833" s="8">
        <v>43772.625</v>
      </c>
      <c r="B833" s="13">
        <f t="shared" si="48"/>
        <v>43772.625</v>
      </c>
      <c r="C833">
        <v>68</v>
      </c>
      <c r="D833">
        <f t="shared" si="49"/>
        <v>68</v>
      </c>
      <c r="E833">
        <f t="shared" si="50"/>
        <v>0</v>
      </c>
      <c r="F833" t="str">
        <f t="shared" si="51"/>
        <v>-</v>
      </c>
    </row>
    <row r="834" spans="1:6">
      <c r="A834" s="7">
        <v>43772.666666666664</v>
      </c>
      <c r="B834" s="13">
        <f t="shared" si="48"/>
        <v>43772.666666666664</v>
      </c>
      <c r="C834">
        <v>68</v>
      </c>
      <c r="D834">
        <f t="shared" si="49"/>
        <v>68</v>
      </c>
      <c r="E834">
        <f t="shared" si="50"/>
        <v>0</v>
      </c>
      <c r="F834" t="str">
        <f t="shared" si="51"/>
        <v>-</v>
      </c>
    </row>
    <row r="835" spans="1:6">
      <c r="A835" s="8">
        <v>43772.708333333336</v>
      </c>
      <c r="B835" s="13">
        <f t="shared" ref="B835:B898" si="52">A835</f>
        <v>43772.708333333336</v>
      </c>
      <c r="C835">
        <v>68</v>
      </c>
      <c r="D835">
        <f t="shared" ref="D835:D898" si="53">C835</f>
        <v>68</v>
      </c>
      <c r="E835">
        <f t="shared" ref="E835:E898" si="54">D835-C835</f>
        <v>0</v>
      </c>
      <c r="F835" t="str">
        <f t="shared" ref="F835:F898" si="55">IF(HOUR(A835)=0,COUNTIF(E835:E858, "&gt;0"),"-")</f>
        <v>-</v>
      </c>
    </row>
    <row r="836" spans="1:6">
      <c r="A836" s="7">
        <v>43772.75</v>
      </c>
      <c r="B836" s="13">
        <f t="shared" si="52"/>
        <v>43772.75</v>
      </c>
      <c r="C836">
        <v>68</v>
      </c>
      <c r="D836">
        <f t="shared" si="53"/>
        <v>68</v>
      </c>
      <c r="E836">
        <f t="shared" si="54"/>
        <v>0</v>
      </c>
      <c r="F836" t="str">
        <f t="shared" si="55"/>
        <v>-</v>
      </c>
    </row>
    <row r="837" spans="1:6">
      <c r="A837" s="8">
        <v>43772.791666666664</v>
      </c>
      <c r="B837" s="13">
        <f t="shared" si="52"/>
        <v>43772.791666666664</v>
      </c>
      <c r="C837">
        <v>68</v>
      </c>
      <c r="D837">
        <f t="shared" si="53"/>
        <v>68</v>
      </c>
      <c r="E837">
        <f t="shared" si="54"/>
        <v>0</v>
      </c>
      <c r="F837" t="str">
        <f t="shared" si="55"/>
        <v>-</v>
      </c>
    </row>
    <row r="838" spans="1:6">
      <c r="A838" s="7">
        <v>43772.833333333336</v>
      </c>
      <c r="B838" s="13">
        <f t="shared" si="52"/>
        <v>43772.833333333336</v>
      </c>
      <c r="C838">
        <v>68</v>
      </c>
      <c r="D838">
        <f t="shared" si="53"/>
        <v>68</v>
      </c>
      <c r="E838">
        <f t="shared" si="54"/>
        <v>0</v>
      </c>
      <c r="F838" t="str">
        <f t="shared" si="55"/>
        <v>-</v>
      </c>
    </row>
    <row r="839" spans="1:6">
      <c r="A839" s="8">
        <v>43772.875</v>
      </c>
      <c r="B839" s="13">
        <f t="shared" si="52"/>
        <v>43772.875</v>
      </c>
      <c r="C839">
        <v>68</v>
      </c>
      <c r="D839">
        <f t="shared" si="53"/>
        <v>68</v>
      </c>
      <c r="E839">
        <f t="shared" si="54"/>
        <v>0</v>
      </c>
      <c r="F839" t="str">
        <f t="shared" si="55"/>
        <v>-</v>
      </c>
    </row>
    <row r="840" spans="1:6">
      <c r="A840" s="7">
        <v>43772.916666666664</v>
      </c>
      <c r="B840" s="13">
        <f t="shared" si="52"/>
        <v>43772.916666666664</v>
      </c>
      <c r="C840">
        <v>68</v>
      </c>
      <c r="D840">
        <f t="shared" si="53"/>
        <v>68</v>
      </c>
      <c r="E840">
        <f t="shared" si="54"/>
        <v>0</v>
      </c>
      <c r="F840" t="str">
        <f t="shared" si="55"/>
        <v>-</v>
      </c>
    </row>
    <row r="841" spans="1:6">
      <c r="A841" s="8">
        <v>43772.958333333336</v>
      </c>
      <c r="B841" s="13">
        <f t="shared" si="52"/>
        <v>43772.958333333336</v>
      </c>
      <c r="C841">
        <v>68</v>
      </c>
      <c r="D841">
        <f t="shared" si="53"/>
        <v>68</v>
      </c>
      <c r="E841">
        <f t="shared" si="54"/>
        <v>0</v>
      </c>
      <c r="F841" t="str">
        <f t="shared" si="55"/>
        <v>-</v>
      </c>
    </row>
    <row r="842" spans="1:6">
      <c r="A842" s="7">
        <v>43773</v>
      </c>
      <c r="B842" s="13">
        <f t="shared" si="52"/>
        <v>43773</v>
      </c>
      <c r="C842">
        <v>68</v>
      </c>
      <c r="D842">
        <f t="shared" si="53"/>
        <v>68</v>
      </c>
      <c r="E842">
        <f t="shared" si="54"/>
        <v>0</v>
      </c>
      <c r="F842">
        <f t="shared" si="55"/>
        <v>0</v>
      </c>
    </row>
    <row r="843" spans="1:6">
      <c r="A843" s="8">
        <v>43773.041666666664</v>
      </c>
      <c r="B843" s="13">
        <f t="shared" si="52"/>
        <v>43773.041666666664</v>
      </c>
      <c r="C843">
        <v>68</v>
      </c>
      <c r="D843">
        <f t="shared" si="53"/>
        <v>68</v>
      </c>
      <c r="E843">
        <f t="shared" si="54"/>
        <v>0</v>
      </c>
      <c r="F843" t="str">
        <f t="shared" si="55"/>
        <v>-</v>
      </c>
    </row>
    <row r="844" spans="1:6">
      <c r="A844" s="7">
        <v>43773.083333333336</v>
      </c>
      <c r="B844" s="13">
        <f t="shared" si="52"/>
        <v>43773.083333333336</v>
      </c>
      <c r="C844">
        <v>68</v>
      </c>
      <c r="D844">
        <f t="shared" si="53"/>
        <v>68</v>
      </c>
      <c r="E844">
        <f t="shared" si="54"/>
        <v>0</v>
      </c>
      <c r="F844" t="str">
        <f t="shared" si="55"/>
        <v>-</v>
      </c>
    </row>
    <row r="845" spans="1:6">
      <c r="A845" s="8">
        <v>43773.125</v>
      </c>
      <c r="B845" s="13">
        <f t="shared" si="52"/>
        <v>43773.125</v>
      </c>
      <c r="C845">
        <v>68</v>
      </c>
      <c r="D845">
        <f t="shared" si="53"/>
        <v>68</v>
      </c>
      <c r="E845">
        <f t="shared" si="54"/>
        <v>0</v>
      </c>
      <c r="F845" t="str">
        <f t="shared" si="55"/>
        <v>-</v>
      </c>
    </row>
    <row r="846" spans="1:6">
      <c r="A846" s="7">
        <v>43773.166666666664</v>
      </c>
      <c r="B846" s="13">
        <f t="shared" si="52"/>
        <v>43773.166666666664</v>
      </c>
      <c r="C846">
        <v>68</v>
      </c>
      <c r="D846">
        <f t="shared" si="53"/>
        <v>68</v>
      </c>
      <c r="E846">
        <f t="shared" si="54"/>
        <v>0</v>
      </c>
      <c r="F846" t="str">
        <f t="shared" si="55"/>
        <v>-</v>
      </c>
    </row>
    <row r="847" spans="1:6">
      <c r="A847" s="8">
        <v>43773.208333333336</v>
      </c>
      <c r="B847" s="13">
        <f t="shared" si="52"/>
        <v>43773.208333333336</v>
      </c>
      <c r="C847">
        <v>68</v>
      </c>
      <c r="D847">
        <f t="shared" si="53"/>
        <v>68</v>
      </c>
      <c r="E847">
        <f t="shared" si="54"/>
        <v>0</v>
      </c>
      <c r="F847" t="str">
        <f t="shared" si="55"/>
        <v>-</v>
      </c>
    </row>
    <row r="848" spans="1:6">
      <c r="A848" s="7">
        <v>43773.25</v>
      </c>
      <c r="B848" s="13">
        <f t="shared" si="52"/>
        <v>43773.25</v>
      </c>
      <c r="C848">
        <v>68</v>
      </c>
      <c r="D848">
        <f t="shared" si="53"/>
        <v>68</v>
      </c>
      <c r="E848">
        <f t="shared" si="54"/>
        <v>0</v>
      </c>
      <c r="F848" t="str">
        <f t="shared" si="55"/>
        <v>-</v>
      </c>
    </row>
    <row r="849" spans="1:6">
      <c r="A849" s="8">
        <v>43773.291666666664</v>
      </c>
      <c r="B849" s="13">
        <f t="shared" si="52"/>
        <v>43773.291666666664</v>
      </c>
      <c r="C849">
        <v>68</v>
      </c>
      <c r="D849">
        <f t="shared" si="53"/>
        <v>68</v>
      </c>
      <c r="E849">
        <f t="shared" si="54"/>
        <v>0</v>
      </c>
      <c r="F849" t="str">
        <f t="shared" si="55"/>
        <v>-</v>
      </c>
    </row>
    <row r="850" spans="1:6">
      <c r="A850" s="7">
        <v>43773.333333333336</v>
      </c>
      <c r="B850" s="13">
        <f t="shared" si="52"/>
        <v>43773.333333333336</v>
      </c>
      <c r="C850">
        <v>60</v>
      </c>
      <c r="D850">
        <f t="shared" si="53"/>
        <v>60</v>
      </c>
      <c r="E850">
        <f t="shared" si="54"/>
        <v>0</v>
      </c>
      <c r="F850" t="str">
        <f t="shared" si="55"/>
        <v>-</v>
      </c>
    </row>
    <row r="851" spans="1:6">
      <c r="A851" s="8">
        <v>43773.375</v>
      </c>
      <c r="B851" s="13">
        <f t="shared" si="52"/>
        <v>43773.375</v>
      </c>
      <c r="C851">
        <v>60</v>
      </c>
      <c r="D851">
        <f t="shared" si="53"/>
        <v>60</v>
      </c>
      <c r="E851">
        <f t="shared" si="54"/>
        <v>0</v>
      </c>
      <c r="F851" t="str">
        <f t="shared" si="55"/>
        <v>-</v>
      </c>
    </row>
    <row r="852" spans="1:6">
      <c r="A852" s="7">
        <v>43773.416666666664</v>
      </c>
      <c r="B852" s="13">
        <f t="shared" si="52"/>
        <v>43773.416666666664</v>
      </c>
      <c r="C852">
        <v>60</v>
      </c>
      <c r="D852">
        <f t="shared" si="53"/>
        <v>60</v>
      </c>
      <c r="E852">
        <f t="shared" si="54"/>
        <v>0</v>
      </c>
      <c r="F852" t="str">
        <f t="shared" si="55"/>
        <v>-</v>
      </c>
    </row>
    <row r="853" spans="1:6">
      <c r="A853" s="8">
        <v>43773.458333333336</v>
      </c>
      <c r="B853" s="13">
        <f t="shared" si="52"/>
        <v>43773.458333333336</v>
      </c>
      <c r="C853">
        <v>60</v>
      </c>
      <c r="D853">
        <f t="shared" si="53"/>
        <v>60</v>
      </c>
      <c r="E853">
        <f t="shared" si="54"/>
        <v>0</v>
      </c>
      <c r="F853" t="str">
        <f t="shared" si="55"/>
        <v>-</v>
      </c>
    </row>
    <row r="854" spans="1:6">
      <c r="A854" s="7">
        <v>43773.5</v>
      </c>
      <c r="B854" s="13">
        <f t="shared" si="52"/>
        <v>43773.5</v>
      </c>
      <c r="C854">
        <v>60</v>
      </c>
      <c r="D854">
        <f t="shared" si="53"/>
        <v>60</v>
      </c>
      <c r="E854">
        <f t="shared" si="54"/>
        <v>0</v>
      </c>
      <c r="F854" t="str">
        <f t="shared" si="55"/>
        <v>-</v>
      </c>
    </row>
    <row r="855" spans="1:6">
      <c r="A855" s="8">
        <v>43773.541666666664</v>
      </c>
      <c r="B855" s="13">
        <f t="shared" si="52"/>
        <v>43773.541666666664</v>
      </c>
      <c r="C855">
        <v>60</v>
      </c>
      <c r="D855">
        <f t="shared" si="53"/>
        <v>60</v>
      </c>
      <c r="E855">
        <f t="shared" si="54"/>
        <v>0</v>
      </c>
      <c r="F855" t="str">
        <f t="shared" si="55"/>
        <v>-</v>
      </c>
    </row>
    <row r="856" spans="1:6">
      <c r="A856" s="7">
        <v>43773.583333333336</v>
      </c>
      <c r="B856" s="13">
        <f t="shared" si="52"/>
        <v>43773.583333333336</v>
      </c>
      <c r="C856">
        <v>60</v>
      </c>
      <c r="D856">
        <f t="shared" si="53"/>
        <v>60</v>
      </c>
      <c r="E856">
        <f t="shared" si="54"/>
        <v>0</v>
      </c>
      <c r="F856" t="str">
        <f t="shared" si="55"/>
        <v>-</v>
      </c>
    </row>
    <row r="857" spans="1:6">
      <c r="A857" s="8">
        <v>43773.625</v>
      </c>
      <c r="B857" s="13">
        <f t="shared" si="52"/>
        <v>43773.625</v>
      </c>
      <c r="C857">
        <v>60</v>
      </c>
      <c r="D857">
        <f t="shared" si="53"/>
        <v>60</v>
      </c>
      <c r="E857">
        <f t="shared" si="54"/>
        <v>0</v>
      </c>
      <c r="F857" t="str">
        <f t="shared" si="55"/>
        <v>-</v>
      </c>
    </row>
    <row r="858" spans="1:6">
      <c r="A858" s="7">
        <v>43773.666666666664</v>
      </c>
      <c r="B858" s="13">
        <f t="shared" si="52"/>
        <v>43773.666666666664</v>
      </c>
      <c r="C858">
        <v>60</v>
      </c>
      <c r="D858">
        <f t="shared" si="53"/>
        <v>60</v>
      </c>
      <c r="E858">
        <f t="shared" si="54"/>
        <v>0</v>
      </c>
      <c r="F858" t="str">
        <f t="shared" si="55"/>
        <v>-</v>
      </c>
    </row>
    <row r="859" spans="1:6">
      <c r="A859" s="8">
        <v>43773.708333333336</v>
      </c>
      <c r="B859" s="13">
        <f t="shared" si="52"/>
        <v>43773.708333333336</v>
      </c>
      <c r="C859">
        <v>68</v>
      </c>
      <c r="D859">
        <f t="shared" si="53"/>
        <v>68</v>
      </c>
      <c r="E859">
        <f t="shared" si="54"/>
        <v>0</v>
      </c>
      <c r="F859" t="str">
        <f t="shared" si="55"/>
        <v>-</v>
      </c>
    </row>
    <row r="860" spans="1:6">
      <c r="A860" s="7">
        <v>43773.75</v>
      </c>
      <c r="B860" s="13">
        <f t="shared" si="52"/>
        <v>43773.75</v>
      </c>
      <c r="C860">
        <v>68</v>
      </c>
      <c r="D860">
        <f t="shared" si="53"/>
        <v>68</v>
      </c>
      <c r="E860">
        <f t="shared" si="54"/>
        <v>0</v>
      </c>
      <c r="F860" t="str">
        <f t="shared" si="55"/>
        <v>-</v>
      </c>
    </row>
    <row r="861" spans="1:6">
      <c r="A861" s="8">
        <v>43773.791666666664</v>
      </c>
      <c r="B861" s="13">
        <f t="shared" si="52"/>
        <v>43773.791666666664</v>
      </c>
      <c r="C861">
        <v>68</v>
      </c>
      <c r="D861">
        <f t="shared" si="53"/>
        <v>68</v>
      </c>
      <c r="E861">
        <f t="shared" si="54"/>
        <v>0</v>
      </c>
      <c r="F861" t="str">
        <f t="shared" si="55"/>
        <v>-</v>
      </c>
    </row>
    <row r="862" spans="1:6">
      <c r="A862" s="7">
        <v>43773.833333333336</v>
      </c>
      <c r="B862" s="13">
        <f t="shared" si="52"/>
        <v>43773.833333333336</v>
      </c>
      <c r="C862">
        <v>68</v>
      </c>
      <c r="D862">
        <f t="shared" si="53"/>
        <v>68</v>
      </c>
      <c r="E862">
        <f t="shared" si="54"/>
        <v>0</v>
      </c>
      <c r="F862" t="str">
        <f t="shared" si="55"/>
        <v>-</v>
      </c>
    </row>
    <row r="863" spans="1:6">
      <c r="A863" s="8">
        <v>43773.875</v>
      </c>
      <c r="B863" s="13">
        <f t="shared" si="52"/>
        <v>43773.875</v>
      </c>
      <c r="C863">
        <v>68</v>
      </c>
      <c r="D863">
        <f t="shared" si="53"/>
        <v>68</v>
      </c>
      <c r="E863">
        <f t="shared" si="54"/>
        <v>0</v>
      </c>
      <c r="F863" t="str">
        <f t="shared" si="55"/>
        <v>-</v>
      </c>
    </row>
    <row r="864" spans="1:6">
      <c r="A864" s="7">
        <v>43773.916666666664</v>
      </c>
      <c r="B864" s="13">
        <f t="shared" si="52"/>
        <v>43773.916666666664</v>
      </c>
      <c r="C864">
        <v>68</v>
      </c>
      <c r="D864">
        <f t="shared" si="53"/>
        <v>68</v>
      </c>
      <c r="E864">
        <f t="shared" si="54"/>
        <v>0</v>
      </c>
      <c r="F864" t="str">
        <f t="shared" si="55"/>
        <v>-</v>
      </c>
    </row>
    <row r="865" spans="1:6">
      <c r="A865" s="8">
        <v>43773.958333333336</v>
      </c>
      <c r="B865" s="13">
        <f t="shared" si="52"/>
        <v>43773.958333333336</v>
      </c>
      <c r="C865">
        <v>68</v>
      </c>
      <c r="D865">
        <f t="shared" si="53"/>
        <v>68</v>
      </c>
      <c r="E865">
        <f t="shared" si="54"/>
        <v>0</v>
      </c>
      <c r="F865" t="str">
        <f t="shared" si="55"/>
        <v>-</v>
      </c>
    </row>
    <row r="866" spans="1:6">
      <c r="A866" s="7">
        <v>43774</v>
      </c>
      <c r="B866" s="13">
        <f t="shared" si="52"/>
        <v>43774</v>
      </c>
      <c r="C866">
        <v>68</v>
      </c>
      <c r="D866">
        <f t="shared" si="53"/>
        <v>68</v>
      </c>
      <c r="E866">
        <f t="shared" si="54"/>
        <v>0</v>
      </c>
      <c r="F866">
        <f t="shared" si="55"/>
        <v>0</v>
      </c>
    </row>
    <row r="867" spans="1:6">
      <c r="A867" s="8">
        <v>43774.041666666664</v>
      </c>
      <c r="B867" s="13">
        <f t="shared" si="52"/>
        <v>43774.041666666664</v>
      </c>
      <c r="C867">
        <v>68</v>
      </c>
      <c r="D867">
        <f t="shared" si="53"/>
        <v>68</v>
      </c>
      <c r="E867">
        <f t="shared" si="54"/>
        <v>0</v>
      </c>
      <c r="F867" t="str">
        <f t="shared" si="55"/>
        <v>-</v>
      </c>
    </row>
    <row r="868" spans="1:6">
      <c r="A868" s="7">
        <v>43774.083333333336</v>
      </c>
      <c r="B868" s="13">
        <f t="shared" si="52"/>
        <v>43774.083333333336</v>
      </c>
      <c r="C868">
        <v>68</v>
      </c>
      <c r="D868">
        <f t="shared" si="53"/>
        <v>68</v>
      </c>
      <c r="E868">
        <f t="shared" si="54"/>
        <v>0</v>
      </c>
      <c r="F868" t="str">
        <f t="shared" si="55"/>
        <v>-</v>
      </c>
    </row>
    <row r="869" spans="1:6">
      <c r="A869" s="8">
        <v>43774.125</v>
      </c>
      <c r="B869" s="13">
        <f t="shared" si="52"/>
        <v>43774.125</v>
      </c>
      <c r="C869">
        <v>68</v>
      </c>
      <c r="D869">
        <f t="shared" si="53"/>
        <v>68</v>
      </c>
      <c r="E869">
        <f t="shared" si="54"/>
        <v>0</v>
      </c>
      <c r="F869" t="str">
        <f t="shared" si="55"/>
        <v>-</v>
      </c>
    </row>
    <row r="870" spans="1:6">
      <c r="A870" s="7">
        <v>43774.166666666664</v>
      </c>
      <c r="B870" s="13">
        <f t="shared" si="52"/>
        <v>43774.166666666664</v>
      </c>
      <c r="C870">
        <v>68</v>
      </c>
      <c r="D870">
        <f t="shared" si="53"/>
        <v>68</v>
      </c>
      <c r="E870">
        <f t="shared" si="54"/>
        <v>0</v>
      </c>
      <c r="F870" t="str">
        <f t="shared" si="55"/>
        <v>-</v>
      </c>
    </row>
    <row r="871" spans="1:6">
      <c r="A871" s="8">
        <v>43774.208333333336</v>
      </c>
      <c r="B871" s="13">
        <f t="shared" si="52"/>
        <v>43774.208333333336</v>
      </c>
      <c r="C871">
        <v>68</v>
      </c>
      <c r="D871">
        <f t="shared" si="53"/>
        <v>68</v>
      </c>
      <c r="E871">
        <f t="shared" si="54"/>
        <v>0</v>
      </c>
      <c r="F871" t="str">
        <f t="shared" si="55"/>
        <v>-</v>
      </c>
    </row>
    <row r="872" spans="1:6">
      <c r="A872" s="7">
        <v>43774.25</v>
      </c>
      <c r="B872" s="13">
        <f t="shared" si="52"/>
        <v>43774.25</v>
      </c>
      <c r="C872">
        <v>68</v>
      </c>
      <c r="D872">
        <f t="shared" si="53"/>
        <v>68</v>
      </c>
      <c r="E872">
        <f t="shared" si="54"/>
        <v>0</v>
      </c>
      <c r="F872" t="str">
        <f t="shared" si="55"/>
        <v>-</v>
      </c>
    </row>
    <row r="873" spans="1:6">
      <c r="A873" s="8">
        <v>43774.291666666664</v>
      </c>
      <c r="B873" s="13">
        <f t="shared" si="52"/>
        <v>43774.291666666664</v>
      </c>
      <c r="C873">
        <v>68</v>
      </c>
      <c r="D873">
        <f t="shared" si="53"/>
        <v>68</v>
      </c>
      <c r="E873">
        <f t="shared" si="54"/>
        <v>0</v>
      </c>
      <c r="F873" t="str">
        <f t="shared" si="55"/>
        <v>-</v>
      </c>
    </row>
    <row r="874" spans="1:6">
      <c r="A874" s="7">
        <v>43774.333333333336</v>
      </c>
      <c r="B874" s="13">
        <f t="shared" si="52"/>
        <v>43774.333333333336</v>
      </c>
      <c r="C874">
        <v>60</v>
      </c>
      <c r="D874">
        <f t="shared" si="53"/>
        <v>60</v>
      </c>
      <c r="E874">
        <f t="shared" si="54"/>
        <v>0</v>
      </c>
      <c r="F874" t="str">
        <f t="shared" si="55"/>
        <v>-</v>
      </c>
    </row>
    <row r="875" spans="1:6">
      <c r="A875" s="8">
        <v>43774.375</v>
      </c>
      <c r="B875" s="13">
        <f t="shared" si="52"/>
        <v>43774.375</v>
      </c>
      <c r="C875">
        <v>60</v>
      </c>
      <c r="D875">
        <f t="shared" si="53"/>
        <v>60</v>
      </c>
      <c r="E875">
        <f t="shared" si="54"/>
        <v>0</v>
      </c>
      <c r="F875" t="str">
        <f t="shared" si="55"/>
        <v>-</v>
      </c>
    </row>
    <row r="876" spans="1:6">
      <c r="A876" s="7">
        <v>43774.416666666664</v>
      </c>
      <c r="B876" s="13">
        <f t="shared" si="52"/>
        <v>43774.416666666664</v>
      </c>
      <c r="C876">
        <v>60</v>
      </c>
      <c r="D876">
        <f t="shared" si="53"/>
        <v>60</v>
      </c>
      <c r="E876">
        <f t="shared" si="54"/>
        <v>0</v>
      </c>
      <c r="F876" t="str">
        <f t="shared" si="55"/>
        <v>-</v>
      </c>
    </row>
    <row r="877" spans="1:6">
      <c r="A877" s="8">
        <v>43774.458333333336</v>
      </c>
      <c r="B877" s="13">
        <f t="shared" si="52"/>
        <v>43774.458333333336</v>
      </c>
      <c r="C877">
        <v>60</v>
      </c>
      <c r="D877">
        <f t="shared" si="53"/>
        <v>60</v>
      </c>
      <c r="E877">
        <f t="shared" si="54"/>
        <v>0</v>
      </c>
      <c r="F877" t="str">
        <f t="shared" si="55"/>
        <v>-</v>
      </c>
    </row>
    <row r="878" spans="1:6">
      <c r="A878" s="7">
        <v>43774.5</v>
      </c>
      <c r="B878" s="13">
        <f t="shared" si="52"/>
        <v>43774.5</v>
      </c>
      <c r="C878">
        <v>60</v>
      </c>
      <c r="D878">
        <f t="shared" si="53"/>
        <v>60</v>
      </c>
      <c r="E878">
        <f t="shared" si="54"/>
        <v>0</v>
      </c>
      <c r="F878" t="str">
        <f t="shared" si="55"/>
        <v>-</v>
      </c>
    </row>
    <row r="879" spans="1:6">
      <c r="A879" s="8">
        <v>43774.541666666664</v>
      </c>
      <c r="B879" s="13">
        <f t="shared" si="52"/>
        <v>43774.541666666664</v>
      </c>
      <c r="C879">
        <v>60</v>
      </c>
      <c r="D879">
        <f t="shared" si="53"/>
        <v>60</v>
      </c>
      <c r="E879">
        <f t="shared" si="54"/>
        <v>0</v>
      </c>
      <c r="F879" t="str">
        <f t="shared" si="55"/>
        <v>-</v>
      </c>
    </row>
    <row r="880" spans="1:6">
      <c r="A880" s="7">
        <v>43774.583333333336</v>
      </c>
      <c r="B880" s="13">
        <f t="shared" si="52"/>
        <v>43774.583333333336</v>
      </c>
      <c r="C880">
        <v>60</v>
      </c>
      <c r="D880">
        <f t="shared" si="53"/>
        <v>60</v>
      </c>
      <c r="E880">
        <f t="shared" si="54"/>
        <v>0</v>
      </c>
      <c r="F880" t="str">
        <f t="shared" si="55"/>
        <v>-</v>
      </c>
    </row>
    <row r="881" spans="1:6">
      <c r="A881" s="8">
        <v>43774.625</v>
      </c>
      <c r="B881" s="13">
        <f t="shared" si="52"/>
        <v>43774.625</v>
      </c>
      <c r="C881">
        <v>60</v>
      </c>
      <c r="D881">
        <f t="shared" si="53"/>
        <v>60</v>
      </c>
      <c r="E881">
        <f t="shared" si="54"/>
        <v>0</v>
      </c>
      <c r="F881" t="str">
        <f t="shared" si="55"/>
        <v>-</v>
      </c>
    </row>
    <row r="882" spans="1:6">
      <c r="A882" s="7">
        <v>43774.666666666664</v>
      </c>
      <c r="B882" s="13">
        <f t="shared" si="52"/>
        <v>43774.666666666664</v>
      </c>
      <c r="C882">
        <v>60</v>
      </c>
      <c r="D882">
        <f t="shared" si="53"/>
        <v>60</v>
      </c>
      <c r="E882">
        <f t="shared" si="54"/>
        <v>0</v>
      </c>
      <c r="F882" t="str">
        <f t="shared" si="55"/>
        <v>-</v>
      </c>
    </row>
    <row r="883" spans="1:6">
      <c r="A883" s="8">
        <v>43774.708333333336</v>
      </c>
      <c r="B883" s="13">
        <f t="shared" si="52"/>
        <v>43774.708333333336</v>
      </c>
      <c r="C883">
        <v>68</v>
      </c>
      <c r="D883">
        <f t="shared" si="53"/>
        <v>68</v>
      </c>
      <c r="E883">
        <f t="shared" si="54"/>
        <v>0</v>
      </c>
      <c r="F883" t="str">
        <f t="shared" si="55"/>
        <v>-</v>
      </c>
    </row>
    <row r="884" spans="1:6">
      <c r="A884" s="7">
        <v>43774.75</v>
      </c>
      <c r="B884" s="13">
        <f t="shared" si="52"/>
        <v>43774.75</v>
      </c>
      <c r="C884">
        <v>68</v>
      </c>
      <c r="D884">
        <f t="shared" si="53"/>
        <v>68</v>
      </c>
      <c r="E884">
        <f t="shared" si="54"/>
        <v>0</v>
      </c>
      <c r="F884" t="str">
        <f t="shared" si="55"/>
        <v>-</v>
      </c>
    </row>
    <row r="885" spans="1:6">
      <c r="A885" s="8">
        <v>43774.791666666664</v>
      </c>
      <c r="B885" s="13">
        <f t="shared" si="52"/>
        <v>43774.791666666664</v>
      </c>
      <c r="C885">
        <v>68</v>
      </c>
      <c r="D885">
        <f t="shared" si="53"/>
        <v>68</v>
      </c>
      <c r="E885">
        <f t="shared" si="54"/>
        <v>0</v>
      </c>
      <c r="F885" t="str">
        <f t="shared" si="55"/>
        <v>-</v>
      </c>
    </row>
    <row r="886" spans="1:6">
      <c r="A886" s="7">
        <v>43774.833333333336</v>
      </c>
      <c r="B886" s="13">
        <f t="shared" si="52"/>
        <v>43774.833333333336</v>
      </c>
      <c r="C886">
        <v>68</v>
      </c>
      <c r="D886">
        <f t="shared" si="53"/>
        <v>68</v>
      </c>
      <c r="E886">
        <f t="shared" si="54"/>
        <v>0</v>
      </c>
      <c r="F886" t="str">
        <f t="shared" si="55"/>
        <v>-</v>
      </c>
    </row>
    <row r="887" spans="1:6">
      <c r="A887" s="8">
        <v>43774.875</v>
      </c>
      <c r="B887" s="13">
        <f t="shared" si="52"/>
        <v>43774.875</v>
      </c>
      <c r="C887">
        <v>68</v>
      </c>
      <c r="D887">
        <f t="shared" si="53"/>
        <v>68</v>
      </c>
      <c r="E887">
        <f t="shared" si="54"/>
        <v>0</v>
      </c>
      <c r="F887" t="str">
        <f t="shared" si="55"/>
        <v>-</v>
      </c>
    </row>
    <row r="888" spans="1:6">
      <c r="A888" s="7">
        <v>43774.916666666664</v>
      </c>
      <c r="B888" s="13">
        <f t="shared" si="52"/>
        <v>43774.916666666664</v>
      </c>
      <c r="C888">
        <v>68</v>
      </c>
      <c r="D888">
        <f t="shared" si="53"/>
        <v>68</v>
      </c>
      <c r="E888">
        <f t="shared" si="54"/>
        <v>0</v>
      </c>
      <c r="F888" t="str">
        <f t="shared" si="55"/>
        <v>-</v>
      </c>
    </row>
    <row r="889" spans="1:6">
      <c r="A889" s="8">
        <v>43774.958333333336</v>
      </c>
      <c r="B889" s="13">
        <f t="shared" si="52"/>
        <v>43774.958333333336</v>
      </c>
      <c r="C889">
        <v>68</v>
      </c>
      <c r="D889">
        <f t="shared" si="53"/>
        <v>68</v>
      </c>
      <c r="E889">
        <f t="shared" si="54"/>
        <v>0</v>
      </c>
      <c r="F889" t="str">
        <f t="shared" si="55"/>
        <v>-</v>
      </c>
    </row>
    <row r="890" spans="1:6">
      <c r="A890" s="7">
        <v>43775</v>
      </c>
      <c r="B890" s="13">
        <f t="shared" si="52"/>
        <v>43775</v>
      </c>
      <c r="C890">
        <v>68</v>
      </c>
      <c r="D890">
        <f t="shared" si="53"/>
        <v>68</v>
      </c>
      <c r="E890">
        <f t="shared" si="54"/>
        <v>0</v>
      </c>
      <c r="F890">
        <f t="shared" si="55"/>
        <v>0</v>
      </c>
    </row>
    <row r="891" spans="1:6">
      <c r="A891" s="8">
        <v>43775.041666666664</v>
      </c>
      <c r="B891" s="13">
        <f t="shared" si="52"/>
        <v>43775.041666666664</v>
      </c>
      <c r="C891">
        <v>68</v>
      </c>
      <c r="D891">
        <f t="shared" si="53"/>
        <v>68</v>
      </c>
      <c r="E891">
        <f t="shared" si="54"/>
        <v>0</v>
      </c>
      <c r="F891" t="str">
        <f t="shared" si="55"/>
        <v>-</v>
      </c>
    </row>
    <row r="892" spans="1:6">
      <c r="A892" s="7">
        <v>43775.083333333336</v>
      </c>
      <c r="B892" s="13">
        <f t="shared" si="52"/>
        <v>43775.083333333336</v>
      </c>
      <c r="C892">
        <v>68</v>
      </c>
      <c r="D892">
        <f t="shared" si="53"/>
        <v>68</v>
      </c>
      <c r="E892">
        <f t="shared" si="54"/>
        <v>0</v>
      </c>
      <c r="F892" t="str">
        <f t="shared" si="55"/>
        <v>-</v>
      </c>
    </row>
    <row r="893" spans="1:6">
      <c r="A893" s="8">
        <v>43775.125</v>
      </c>
      <c r="B893" s="13">
        <f t="shared" si="52"/>
        <v>43775.125</v>
      </c>
      <c r="C893">
        <v>68</v>
      </c>
      <c r="D893">
        <f t="shared" si="53"/>
        <v>68</v>
      </c>
      <c r="E893">
        <f t="shared" si="54"/>
        <v>0</v>
      </c>
      <c r="F893" t="str">
        <f t="shared" si="55"/>
        <v>-</v>
      </c>
    </row>
    <row r="894" spans="1:6">
      <c r="A894" s="7">
        <v>43775.166666666664</v>
      </c>
      <c r="B894" s="13">
        <f t="shared" si="52"/>
        <v>43775.166666666664</v>
      </c>
      <c r="C894">
        <v>68</v>
      </c>
      <c r="D894">
        <f t="shared" si="53"/>
        <v>68</v>
      </c>
      <c r="E894">
        <f t="shared" si="54"/>
        <v>0</v>
      </c>
      <c r="F894" t="str">
        <f t="shared" si="55"/>
        <v>-</v>
      </c>
    </row>
    <row r="895" spans="1:6">
      <c r="A895" s="8">
        <v>43775.208333333336</v>
      </c>
      <c r="B895" s="13">
        <f t="shared" si="52"/>
        <v>43775.208333333336</v>
      </c>
      <c r="C895">
        <v>68</v>
      </c>
      <c r="D895">
        <f t="shared" si="53"/>
        <v>68</v>
      </c>
      <c r="E895">
        <f t="shared" si="54"/>
        <v>0</v>
      </c>
      <c r="F895" t="str">
        <f t="shared" si="55"/>
        <v>-</v>
      </c>
    </row>
    <row r="896" spans="1:6">
      <c r="A896" s="7">
        <v>43775.25</v>
      </c>
      <c r="B896" s="13">
        <f t="shared" si="52"/>
        <v>43775.25</v>
      </c>
      <c r="C896">
        <v>68</v>
      </c>
      <c r="D896">
        <f t="shared" si="53"/>
        <v>68</v>
      </c>
      <c r="E896">
        <f t="shared" si="54"/>
        <v>0</v>
      </c>
      <c r="F896" t="str">
        <f t="shared" si="55"/>
        <v>-</v>
      </c>
    </row>
    <row r="897" spans="1:6">
      <c r="A897" s="8">
        <v>43775.291666666664</v>
      </c>
      <c r="B897" s="13">
        <f t="shared" si="52"/>
        <v>43775.291666666664</v>
      </c>
      <c r="C897">
        <v>68</v>
      </c>
      <c r="D897">
        <f t="shared" si="53"/>
        <v>68</v>
      </c>
      <c r="E897">
        <f t="shared" si="54"/>
        <v>0</v>
      </c>
      <c r="F897" t="str">
        <f t="shared" si="55"/>
        <v>-</v>
      </c>
    </row>
    <row r="898" spans="1:6">
      <c r="A898" s="7">
        <v>43775.333333333336</v>
      </c>
      <c r="B898" s="13">
        <f t="shared" si="52"/>
        <v>43775.333333333336</v>
      </c>
      <c r="C898">
        <v>60</v>
      </c>
      <c r="D898">
        <f t="shared" si="53"/>
        <v>60</v>
      </c>
      <c r="E898">
        <f t="shared" si="54"/>
        <v>0</v>
      </c>
      <c r="F898" t="str">
        <f t="shared" si="55"/>
        <v>-</v>
      </c>
    </row>
    <row r="899" spans="1:6">
      <c r="A899" s="8">
        <v>43775.375</v>
      </c>
      <c r="B899" s="13">
        <f t="shared" ref="B899:B962" si="56">A899</f>
        <v>43775.375</v>
      </c>
      <c r="C899">
        <v>60</v>
      </c>
      <c r="D899">
        <f t="shared" ref="D899:D962" si="57">C899</f>
        <v>60</v>
      </c>
      <c r="E899">
        <f t="shared" ref="E899:E962" si="58">D899-C899</f>
        <v>0</v>
      </c>
      <c r="F899" t="str">
        <f t="shared" ref="F899:F962" si="59">IF(HOUR(A899)=0,COUNTIF(E899:E922, "&gt;0"),"-")</f>
        <v>-</v>
      </c>
    </row>
    <row r="900" spans="1:6">
      <c r="A900" s="7">
        <v>43775.416666666664</v>
      </c>
      <c r="B900" s="13">
        <f t="shared" si="56"/>
        <v>43775.416666666664</v>
      </c>
      <c r="C900">
        <v>60</v>
      </c>
      <c r="D900">
        <f t="shared" si="57"/>
        <v>60</v>
      </c>
      <c r="E900">
        <f t="shared" si="58"/>
        <v>0</v>
      </c>
      <c r="F900" t="str">
        <f t="shared" si="59"/>
        <v>-</v>
      </c>
    </row>
    <row r="901" spans="1:6">
      <c r="A901" s="8">
        <v>43775.458333333336</v>
      </c>
      <c r="B901" s="13">
        <f t="shared" si="56"/>
        <v>43775.458333333336</v>
      </c>
      <c r="C901">
        <v>60</v>
      </c>
      <c r="D901">
        <f t="shared" si="57"/>
        <v>60</v>
      </c>
      <c r="E901">
        <f t="shared" si="58"/>
        <v>0</v>
      </c>
      <c r="F901" t="str">
        <f t="shared" si="59"/>
        <v>-</v>
      </c>
    </row>
    <row r="902" spans="1:6">
      <c r="A902" s="7">
        <v>43775.5</v>
      </c>
      <c r="B902" s="13">
        <f t="shared" si="56"/>
        <v>43775.5</v>
      </c>
      <c r="C902">
        <v>60</v>
      </c>
      <c r="D902">
        <f t="shared" si="57"/>
        <v>60</v>
      </c>
      <c r="E902">
        <f t="shared" si="58"/>
        <v>0</v>
      </c>
      <c r="F902" t="str">
        <f t="shared" si="59"/>
        <v>-</v>
      </c>
    </row>
    <row r="903" spans="1:6">
      <c r="A903" s="8">
        <v>43775.541666666664</v>
      </c>
      <c r="B903" s="13">
        <f t="shared" si="56"/>
        <v>43775.541666666664</v>
      </c>
      <c r="C903">
        <v>60</v>
      </c>
      <c r="D903">
        <f t="shared" si="57"/>
        <v>60</v>
      </c>
      <c r="E903">
        <f t="shared" si="58"/>
        <v>0</v>
      </c>
      <c r="F903" t="str">
        <f t="shared" si="59"/>
        <v>-</v>
      </c>
    </row>
    <row r="904" spans="1:6">
      <c r="A904" s="7">
        <v>43775.583333333336</v>
      </c>
      <c r="B904" s="13">
        <f t="shared" si="56"/>
        <v>43775.583333333336</v>
      </c>
      <c r="C904">
        <v>60</v>
      </c>
      <c r="D904">
        <f t="shared" si="57"/>
        <v>60</v>
      </c>
      <c r="E904">
        <f t="shared" si="58"/>
        <v>0</v>
      </c>
      <c r="F904" t="str">
        <f t="shared" si="59"/>
        <v>-</v>
      </c>
    </row>
    <row r="905" spans="1:6">
      <c r="A905" s="8">
        <v>43775.625</v>
      </c>
      <c r="B905" s="13">
        <f t="shared" si="56"/>
        <v>43775.625</v>
      </c>
      <c r="C905">
        <v>60</v>
      </c>
      <c r="D905">
        <f t="shared" si="57"/>
        <v>60</v>
      </c>
      <c r="E905">
        <f t="shared" si="58"/>
        <v>0</v>
      </c>
      <c r="F905" t="str">
        <f t="shared" si="59"/>
        <v>-</v>
      </c>
    </row>
    <row r="906" spans="1:6">
      <c r="A906" s="7">
        <v>43775.666666666664</v>
      </c>
      <c r="B906" s="13">
        <f t="shared" si="56"/>
        <v>43775.666666666664</v>
      </c>
      <c r="C906">
        <v>60</v>
      </c>
      <c r="D906">
        <f t="shared" si="57"/>
        <v>60</v>
      </c>
      <c r="E906">
        <f t="shared" si="58"/>
        <v>0</v>
      </c>
      <c r="F906" t="str">
        <f t="shared" si="59"/>
        <v>-</v>
      </c>
    </row>
    <row r="907" spans="1:6">
      <c r="A907" s="8">
        <v>43775.708333333336</v>
      </c>
      <c r="B907" s="13">
        <f t="shared" si="56"/>
        <v>43775.708333333336</v>
      </c>
      <c r="C907">
        <v>68</v>
      </c>
      <c r="D907">
        <f t="shared" si="57"/>
        <v>68</v>
      </c>
      <c r="E907">
        <f t="shared" si="58"/>
        <v>0</v>
      </c>
      <c r="F907" t="str">
        <f t="shared" si="59"/>
        <v>-</v>
      </c>
    </row>
    <row r="908" spans="1:6">
      <c r="A908" s="7">
        <v>43775.75</v>
      </c>
      <c r="B908" s="13">
        <f t="shared" si="56"/>
        <v>43775.75</v>
      </c>
      <c r="C908">
        <v>68</v>
      </c>
      <c r="D908">
        <f t="shared" si="57"/>
        <v>68</v>
      </c>
      <c r="E908">
        <f t="shared" si="58"/>
        <v>0</v>
      </c>
      <c r="F908" t="str">
        <f t="shared" si="59"/>
        <v>-</v>
      </c>
    </row>
    <row r="909" spans="1:6">
      <c r="A909" s="8">
        <v>43775.791666666664</v>
      </c>
      <c r="B909" s="13">
        <f t="shared" si="56"/>
        <v>43775.791666666664</v>
      </c>
      <c r="C909">
        <v>68</v>
      </c>
      <c r="D909">
        <f t="shared" si="57"/>
        <v>68</v>
      </c>
      <c r="E909">
        <f t="shared" si="58"/>
        <v>0</v>
      </c>
      <c r="F909" t="str">
        <f t="shared" si="59"/>
        <v>-</v>
      </c>
    </row>
    <row r="910" spans="1:6">
      <c r="A910" s="7">
        <v>43775.833333333336</v>
      </c>
      <c r="B910" s="13">
        <f t="shared" si="56"/>
        <v>43775.833333333336</v>
      </c>
      <c r="C910">
        <v>68</v>
      </c>
      <c r="D910">
        <f t="shared" si="57"/>
        <v>68</v>
      </c>
      <c r="E910">
        <f t="shared" si="58"/>
        <v>0</v>
      </c>
      <c r="F910" t="str">
        <f t="shared" si="59"/>
        <v>-</v>
      </c>
    </row>
    <row r="911" spans="1:6">
      <c r="A911" s="8">
        <v>43775.875</v>
      </c>
      <c r="B911" s="13">
        <f t="shared" si="56"/>
        <v>43775.875</v>
      </c>
      <c r="C911">
        <v>68</v>
      </c>
      <c r="D911">
        <f t="shared" si="57"/>
        <v>68</v>
      </c>
      <c r="E911">
        <f t="shared" si="58"/>
        <v>0</v>
      </c>
      <c r="F911" t="str">
        <f t="shared" si="59"/>
        <v>-</v>
      </c>
    </row>
    <row r="912" spans="1:6">
      <c r="A912" s="7">
        <v>43775.916666666664</v>
      </c>
      <c r="B912" s="13">
        <f t="shared" si="56"/>
        <v>43775.916666666664</v>
      </c>
      <c r="C912">
        <v>68</v>
      </c>
      <c r="D912">
        <f t="shared" si="57"/>
        <v>68</v>
      </c>
      <c r="E912">
        <f t="shared" si="58"/>
        <v>0</v>
      </c>
      <c r="F912" t="str">
        <f t="shared" si="59"/>
        <v>-</v>
      </c>
    </row>
    <row r="913" spans="1:6">
      <c r="A913" s="8">
        <v>43775.958333333336</v>
      </c>
      <c r="B913" s="13">
        <f t="shared" si="56"/>
        <v>43775.958333333336</v>
      </c>
      <c r="C913">
        <v>68</v>
      </c>
      <c r="D913">
        <f t="shared" si="57"/>
        <v>68</v>
      </c>
      <c r="E913">
        <f t="shared" si="58"/>
        <v>0</v>
      </c>
      <c r="F913" t="str">
        <f t="shared" si="59"/>
        <v>-</v>
      </c>
    </row>
    <row r="914" spans="1:6">
      <c r="A914" s="7">
        <v>43776</v>
      </c>
      <c r="B914" s="13">
        <f t="shared" si="56"/>
        <v>43776</v>
      </c>
      <c r="C914">
        <v>68</v>
      </c>
      <c r="D914">
        <f t="shared" si="57"/>
        <v>68</v>
      </c>
      <c r="E914">
        <f t="shared" si="58"/>
        <v>0</v>
      </c>
      <c r="F914">
        <f t="shared" si="59"/>
        <v>0</v>
      </c>
    </row>
    <row r="915" spans="1:6">
      <c r="A915" s="8">
        <v>43776.041666666664</v>
      </c>
      <c r="B915" s="13">
        <f t="shared" si="56"/>
        <v>43776.041666666664</v>
      </c>
      <c r="C915">
        <v>68</v>
      </c>
      <c r="D915">
        <f t="shared" si="57"/>
        <v>68</v>
      </c>
      <c r="E915">
        <f t="shared" si="58"/>
        <v>0</v>
      </c>
      <c r="F915" t="str">
        <f t="shared" si="59"/>
        <v>-</v>
      </c>
    </row>
    <row r="916" spans="1:6">
      <c r="A916" s="7">
        <v>43776.083333333336</v>
      </c>
      <c r="B916" s="13">
        <f t="shared" si="56"/>
        <v>43776.083333333336</v>
      </c>
      <c r="C916">
        <v>68</v>
      </c>
      <c r="D916">
        <f t="shared" si="57"/>
        <v>68</v>
      </c>
      <c r="E916">
        <f t="shared" si="58"/>
        <v>0</v>
      </c>
      <c r="F916" t="str">
        <f t="shared" si="59"/>
        <v>-</v>
      </c>
    </row>
    <row r="917" spans="1:6">
      <c r="A917" s="8">
        <v>43776.125</v>
      </c>
      <c r="B917" s="13">
        <f t="shared" si="56"/>
        <v>43776.125</v>
      </c>
      <c r="C917">
        <v>68</v>
      </c>
      <c r="D917">
        <f t="shared" si="57"/>
        <v>68</v>
      </c>
      <c r="E917">
        <f t="shared" si="58"/>
        <v>0</v>
      </c>
      <c r="F917" t="str">
        <f t="shared" si="59"/>
        <v>-</v>
      </c>
    </row>
    <row r="918" spans="1:6">
      <c r="A918" s="7">
        <v>43776.166666666664</v>
      </c>
      <c r="B918" s="13">
        <f t="shared" si="56"/>
        <v>43776.166666666664</v>
      </c>
      <c r="C918">
        <v>68</v>
      </c>
      <c r="D918">
        <f t="shared" si="57"/>
        <v>68</v>
      </c>
      <c r="E918">
        <f t="shared" si="58"/>
        <v>0</v>
      </c>
      <c r="F918" t="str">
        <f t="shared" si="59"/>
        <v>-</v>
      </c>
    </row>
    <row r="919" spans="1:6">
      <c r="A919" s="8">
        <v>43776.208333333336</v>
      </c>
      <c r="B919" s="13">
        <f t="shared" si="56"/>
        <v>43776.208333333336</v>
      </c>
      <c r="C919">
        <v>68</v>
      </c>
      <c r="D919">
        <f t="shared" si="57"/>
        <v>68</v>
      </c>
      <c r="E919">
        <f t="shared" si="58"/>
        <v>0</v>
      </c>
      <c r="F919" t="str">
        <f t="shared" si="59"/>
        <v>-</v>
      </c>
    </row>
    <row r="920" spans="1:6">
      <c r="A920" s="7">
        <v>43776.25</v>
      </c>
      <c r="B920" s="13">
        <f t="shared" si="56"/>
        <v>43776.25</v>
      </c>
      <c r="C920">
        <v>68</v>
      </c>
      <c r="D920">
        <f t="shared" si="57"/>
        <v>68</v>
      </c>
      <c r="E920">
        <f t="shared" si="58"/>
        <v>0</v>
      </c>
      <c r="F920" t="str">
        <f t="shared" si="59"/>
        <v>-</v>
      </c>
    </row>
    <row r="921" spans="1:6">
      <c r="A921" s="8">
        <v>43776.291666666664</v>
      </c>
      <c r="B921" s="13">
        <f t="shared" si="56"/>
        <v>43776.291666666664</v>
      </c>
      <c r="C921">
        <v>68</v>
      </c>
      <c r="D921">
        <f t="shared" si="57"/>
        <v>68</v>
      </c>
      <c r="E921">
        <f t="shared" si="58"/>
        <v>0</v>
      </c>
      <c r="F921" t="str">
        <f t="shared" si="59"/>
        <v>-</v>
      </c>
    </row>
    <row r="922" spans="1:6">
      <c r="A922" s="7">
        <v>43776.333333333336</v>
      </c>
      <c r="B922" s="13">
        <f t="shared" si="56"/>
        <v>43776.333333333336</v>
      </c>
      <c r="C922">
        <v>60</v>
      </c>
      <c r="D922">
        <f t="shared" si="57"/>
        <v>60</v>
      </c>
      <c r="E922">
        <f t="shared" si="58"/>
        <v>0</v>
      </c>
      <c r="F922" t="str">
        <f t="shared" si="59"/>
        <v>-</v>
      </c>
    </row>
    <row r="923" spans="1:6">
      <c r="A923" s="8">
        <v>43776.375</v>
      </c>
      <c r="B923" s="13">
        <f t="shared" si="56"/>
        <v>43776.375</v>
      </c>
      <c r="C923">
        <v>60</v>
      </c>
      <c r="D923">
        <f t="shared" si="57"/>
        <v>60</v>
      </c>
      <c r="E923">
        <f t="shared" si="58"/>
        <v>0</v>
      </c>
      <c r="F923" t="str">
        <f t="shared" si="59"/>
        <v>-</v>
      </c>
    </row>
    <row r="924" spans="1:6">
      <c r="A924" s="7">
        <v>43776.416666666664</v>
      </c>
      <c r="B924" s="13">
        <f t="shared" si="56"/>
        <v>43776.416666666664</v>
      </c>
      <c r="C924">
        <v>60</v>
      </c>
      <c r="D924">
        <f t="shared" si="57"/>
        <v>60</v>
      </c>
      <c r="E924">
        <f t="shared" si="58"/>
        <v>0</v>
      </c>
      <c r="F924" t="str">
        <f t="shared" si="59"/>
        <v>-</v>
      </c>
    </row>
    <row r="925" spans="1:6">
      <c r="A925" s="8">
        <v>43776.458333333336</v>
      </c>
      <c r="B925" s="13">
        <f t="shared" si="56"/>
        <v>43776.458333333336</v>
      </c>
      <c r="C925">
        <v>60</v>
      </c>
      <c r="D925">
        <f t="shared" si="57"/>
        <v>60</v>
      </c>
      <c r="E925">
        <f t="shared" si="58"/>
        <v>0</v>
      </c>
      <c r="F925" t="str">
        <f t="shared" si="59"/>
        <v>-</v>
      </c>
    </row>
    <row r="926" spans="1:6">
      <c r="A926" s="7">
        <v>43776.5</v>
      </c>
      <c r="B926" s="13">
        <f t="shared" si="56"/>
        <v>43776.5</v>
      </c>
      <c r="C926">
        <v>60</v>
      </c>
      <c r="D926">
        <f t="shared" si="57"/>
        <v>60</v>
      </c>
      <c r="E926">
        <f t="shared" si="58"/>
        <v>0</v>
      </c>
      <c r="F926" t="str">
        <f t="shared" si="59"/>
        <v>-</v>
      </c>
    </row>
    <row r="927" spans="1:6">
      <c r="A927" s="8">
        <v>43776.541666666664</v>
      </c>
      <c r="B927" s="13">
        <f t="shared" si="56"/>
        <v>43776.541666666664</v>
      </c>
      <c r="C927">
        <v>60</v>
      </c>
      <c r="D927">
        <f t="shared" si="57"/>
        <v>60</v>
      </c>
      <c r="E927">
        <f t="shared" si="58"/>
        <v>0</v>
      </c>
      <c r="F927" t="str">
        <f t="shared" si="59"/>
        <v>-</v>
      </c>
    </row>
    <row r="928" spans="1:6">
      <c r="A928" s="7">
        <v>43776.583333333336</v>
      </c>
      <c r="B928" s="13">
        <f t="shared" si="56"/>
        <v>43776.583333333336</v>
      </c>
      <c r="C928">
        <v>60</v>
      </c>
      <c r="D928">
        <f t="shared" si="57"/>
        <v>60</v>
      </c>
      <c r="E928">
        <f t="shared" si="58"/>
        <v>0</v>
      </c>
      <c r="F928" t="str">
        <f t="shared" si="59"/>
        <v>-</v>
      </c>
    </row>
    <row r="929" spans="1:6">
      <c r="A929" s="8">
        <v>43776.625</v>
      </c>
      <c r="B929" s="13">
        <f t="shared" si="56"/>
        <v>43776.625</v>
      </c>
      <c r="C929">
        <v>60</v>
      </c>
      <c r="D929">
        <f t="shared" si="57"/>
        <v>60</v>
      </c>
      <c r="E929">
        <f t="shared" si="58"/>
        <v>0</v>
      </c>
      <c r="F929" t="str">
        <f t="shared" si="59"/>
        <v>-</v>
      </c>
    </row>
    <row r="930" spans="1:6">
      <c r="A930" s="7">
        <v>43776.666666666664</v>
      </c>
      <c r="B930" s="13">
        <f t="shared" si="56"/>
        <v>43776.666666666664</v>
      </c>
      <c r="C930">
        <v>60</v>
      </c>
      <c r="D930">
        <f t="shared" si="57"/>
        <v>60</v>
      </c>
      <c r="E930">
        <f t="shared" si="58"/>
        <v>0</v>
      </c>
      <c r="F930" t="str">
        <f t="shared" si="59"/>
        <v>-</v>
      </c>
    </row>
    <row r="931" spans="1:6">
      <c r="A931" s="8">
        <v>43776.708333333336</v>
      </c>
      <c r="B931" s="13">
        <f t="shared" si="56"/>
        <v>43776.708333333336</v>
      </c>
      <c r="C931">
        <v>68</v>
      </c>
      <c r="D931">
        <f t="shared" si="57"/>
        <v>68</v>
      </c>
      <c r="E931">
        <f t="shared" si="58"/>
        <v>0</v>
      </c>
      <c r="F931" t="str">
        <f t="shared" si="59"/>
        <v>-</v>
      </c>
    </row>
    <row r="932" spans="1:6">
      <c r="A932" s="7">
        <v>43776.75</v>
      </c>
      <c r="B932" s="13">
        <f t="shared" si="56"/>
        <v>43776.75</v>
      </c>
      <c r="C932">
        <v>68</v>
      </c>
      <c r="D932">
        <f t="shared" si="57"/>
        <v>68</v>
      </c>
      <c r="E932">
        <f t="shared" si="58"/>
        <v>0</v>
      </c>
      <c r="F932" t="str">
        <f t="shared" si="59"/>
        <v>-</v>
      </c>
    </row>
    <row r="933" spans="1:6">
      <c r="A933" s="8">
        <v>43776.791666666664</v>
      </c>
      <c r="B933" s="13">
        <f t="shared" si="56"/>
        <v>43776.791666666664</v>
      </c>
      <c r="C933">
        <v>68</v>
      </c>
      <c r="D933">
        <f t="shared" si="57"/>
        <v>68</v>
      </c>
      <c r="E933">
        <f t="shared" si="58"/>
        <v>0</v>
      </c>
      <c r="F933" t="str">
        <f t="shared" si="59"/>
        <v>-</v>
      </c>
    </row>
    <row r="934" spans="1:6">
      <c r="A934" s="7">
        <v>43776.833333333336</v>
      </c>
      <c r="B934" s="13">
        <f t="shared" si="56"/>
        <v>43776.833333333336</v>
      </c>
      <c r="C934">
        <v>68</v>
      </c>
      <c r="D934">
        <f t="shared" si="57"/>
        <v>68</v>
      </c>
      <c r="E934">
        <f t="shared" si="58"/>
        <v>0</v>
      </c>
      <c r="F934" t="str">
        <f t="shared" si="59"/>
        <v>-</v>
      </c>
    </row>
    <row r="935" spans="1:6">
      <c r="A935" s="8">
        <v>43776.875</v>
      </c>
      <c r="B935" s="13">
        <f t="shared" si="56"/>
        <v>43776.875</v>
      </c>
      <c r="C935">
        <v>68</v>
      </c>
      <c r="D935">
        <f t="shared" si="57"/>
        <v>68</v>
      </c>
      <c r="E935">
        <f t="shared" si="58"/>
        <v>0</v>
      </c>
      <c r="F935" t="str">
        <f t="shared" si="59"/>
        <v>-</v>
      </c>
    </row>
    <row r="936" spans="1:6">
      <c r="A936" s="7">
        <v>43776.916666666664</v>
      </c>
      <c r="B936" s="13">
        <f t="shared" si="56"/>
        <v>43776.916666666664</v>
      </c>
      <c r="C936">
        <v>68</v>
      </c>
      <c r="D936">
        <f t="shared" si="57"/>
        <v>68</v>
      </c>
      <c r="E936">
        <f t="shared" si="58"/>
        <v>0</v>
      </c>
      <c r="F936" t="str">
        <f t="shared" si="59"/>
        <v>-</v>
      </c>
    </row>
    <row r="937" spans="1:6">
      <c r="A937" s="8">
        <v>43776.958333333336</v>
      </c>
      <c r="B937" s="13">
        <f t="shared" si="56"/>
        <v>43776.958333333336</v>
      </c>
      <c r="C937">
        <v>68</v>
      </c>
      <c r="D937">
        <f t="shared" si="57"/>
        <v>68</v>
      </c>
      <c r="E937">
        <f t="shared" si="58"/>
        <v>0</v>
      </c>
      <c r="F937" t="str">
        <f t="shared" si="59"/>
        <v>-</v>
      </c>
    </row>
    <row r="938" spans="1:6">
      <c r="A938" s="7">
        <v>43777</v>
      </c>
      <c r="B938" s="13">
        <f t="shared" si="56"/>
        <v>43777</v>
      </c>
      <c r="C938">
        <v>68</v>
      </c>
      <c r="D938">
        <f t="shared" si="57"/>
        <v>68</v>
      </c>
      <c r="E938">
        <f t="shared" si="58"/>
        <v>0</v>
      </c>
      <c r="F938">
        <f t="shared" si="59"/>
        <v>5</v>
      </c>
    </row>
    <row r="939" spans="1:6">
      <c r="A939" s="8">
        <v>43777.041666666664</v>
      </c>
      <c r="B939" s="13">
        <f t="shared" si="56"/>
        <v>43777.041666666664</v>
      </c>
      <c r="C939">
        <v>68</v>
      </c>
      <c r="D939">
        <f t="shared" si="57"/>
        <v>68</v>
      </c>
      <c r="E939">
        <f t="shared" si="58"/>
        <v>0</v>
      </c>
      <c r="F939" t="str">
        <f t="shared" si="59"/>
        <v>-</v>
      </c>
    </row>
    <row r="940" spans="1:6">
      <c r="A940" s="7">
        <v>43777.083333333336</v>
      </c>
      <c r="B940" s="13">
        <f t="shared" si="56"/>
        <v>43777.083333333336</v>
      </c>
      <c r="C940">
        <v>68</v>
      </c>
      <c r="D940">
        <f t="shared" si="57"/>
        <v>68</v>
      </c>
      <c r="E940">
        <f t="shared" si="58"/>
        <v>0</v>
      </c>
      <c r="F940" t="str">
        <f t="shared" si="59"/>
        <v>-</v>
      </c>
    </row>
    <row r="941" spans="1:6">
      <c r="A941" s="8">
        <v>43777.125</v>
      </c>
      <c r="B941" s="13">
        <f t="shared" si="56"/>
        <v>43777.125</v>
      </c>
      <c r="C941">
        <v>68</v>
      </c>
      <c r="D941">
        <f t="shared" si="57"/>
        <v>68</v>
      </c>
      <c r="E941">
        <f t="shared" si="58"/>
        <v>0</v>
      </c>
      <c r="F941" t="str">
        <f t="shared" si="59"/>
        <v>-</v>
      </c>
    </row>
    <row r="942" spans="1:6">
      <c r="A942" s="7">
        <v>43777.166666666664</v>
      </c>
      <c r="B942" s="13">
        <f t="shared" si="56"/>
        <v>43777.166666666664</v>
      </c>
      <c r="C942">
        <v>68</v>
      </c>
      <c r="D942">
        <f t="shared" si="57"/>
        <v>68</v>
      </c>
      <c r="E942">
        <f t="shared" si="58"/>
        <v>0</v>
      </c>
      <c r="F942" t="str">
        <f t="shared" si="59"/>
        <v>-</v>
      </c>
    </row>
    <row r="943" spans="1:6">
      <c r="A943" s="8">
        <v>43777.208333333336</v>
      </c>
      <c r="B943" s="13">
        <f t="shared" si="56"/>
        <v>43777.208333333336</v>
      </c>
      <c r="C943">
        <v>68</v>
      </c>
      <c r="D943">
        <f t="shared" si="57"/>
        <v>68</v>
      </c>
      <c r="E943">
        <f t="shared" si="58"/>
        <v>0</v>
      </c>
      <c r="F943" t="str">
        <f t="shared" si="59"/>
        <v>-</v>
      </c>
    </row>
    <row r="944" spans="1:6">
      <c r="A944" s="7">
        <v>43777.25</v>
      </c>
      <c r="B944" s="13">
        <f t="shared" si="56"/>
        <v>43777.25</v>
      </c>
      <c r="C944">
        <v>68</v>
      </c>
      <c r="D944">
        <f t="shared" si="57"/>
        <v>68</v>
      </c>
      <c r="E944">
        <f t="shared" si="58"/>
        <v>0</v>
      </c>
      <c r="F944" t="str">
        <f t="shared" si="59"/>
        <v>-</v>
      </c>
    </row>
    <row r="945" spans="1:8">
      <c r="A945" s="8">
        <v>43777.291666666664</v>
      </c>
      <c r="B945" s="13">
        <f t="shared" si="56"/>
        <v>43777.291666666664</v>
      </c>
      <c r="C945">
        <v>68</v>
      </c>
      <c r="D945">
        <f t="shared" si="57"/>
        <v>68</v>
      </c>
      <c r="E945">
        <f t="shared" si="58"/>
        <v>0</v>
      </c>
      <c r="F945" t="str">
        <f t="shared" si="59"/>
        <v>-</v>
      </c>
    </row>
    <row r="946" spans="1:8">
      <c r="A946" s="7">
        <v>43777.333333333336</v>
      </c>
      <c r="B946" s="13">
        <f t="shared" si="56"/>
        <v>43777.333333333336</v>
      </c>
      <c r="C946">
        <v>60</v>
      </c>
      <c r="D946">
        <f t="shared" si="57"/>
        <v>60</v>
      </c>
      <c r="E946">
        <f t="shared" si="58"/>
        <v>0</v>
      </c>
      <c r="F946" t="str">
        <f t="shared" si="59"/>
        <v>-</v>
      </c>
    </row>
    <row r="947" spans="1:8">
      <c r="A947" s="8">
        <v>43777.375</v>
      </c>
      <c r="B947" s="13">
        <f t="shared" si="56"/>
        <v>43777.375</v>
      </c>
      <c r="C947">
        <v>60</v>
      </c>
      <c r="D947">
        <f t="shared" si="57"/>
        <v>60</v>
      </c>
      <c r="E947">
        <f t="shared" si="58"/>
        <v>0</v>
      </c>
      <c r="F947" t="str">
        <f t="shared" si="59"/>
        <v>-</v>
      </c>
    </row>
    <row r="948" spans="1:8">
      <c r="A948" s="7">
        <v>43777.416666666664</v>
      </c>
      <c r="B948" s="13">
        <f t="shared" si="56"/>
        <v>43777.416666666664</v>
      </c>
      <c r="C948">
        <v>60</v>
      </c>
      <c r="D948">
        <f t="shared" si="57"/>
        <v>60</v>
      </c>
      <c r="E948">
        <f t="shared" si="58"/>
        <v>0</v>
      </c>
      <c r="F948" t="str">
        <f t="shared" si="59"/>
        <v>-</v>
      </c>
    </row>
    <row r="949" spans="1:8">
      <c r="A949" s="8">
        <v>43777.458333333336</v>
      </c>
      <c r="B949" s="13">
        <f t="shared" si="56"/>
        <v>43777.458333333336</v>
      </c>
      <c r="C949">
        <v>60</v>
      </c>
      <c r="D949">
        <f t="shared" si="57"/>
        <v>60</v>
      </c>
      <c r="E949">
        <f t="shared" si="58"/>
        <v>0</v>
      </c>
      <c r="F949" t="str">
        <f t="shared" si="59"/>
        <v>-</v>
      </c>
    </row>
    <row r="950" spans="1:8">
      <c r="A950" s="7">
        <v>43777.5</v>
      </c>
      <c r="B950" s="13">
        <f t="shared" si="56"/>
        <v>43777.5</v>
      </c>
      <c r="C950">
        <v>60</v>
      </c>
      <c r="D950">
        <f t="shared" si="57"/>
        <v>60</v>
      </c>
      <c r="E950">
        <f t="shared" si="58"/>
        <v>0</v>
      </c>
      <c r="F950" t="str">
        <f t="shared" si="59"/>
        <v>-</v>
      </c>
    </row>
    <row r="951" spans="1:8">
      <c r="A951" s="8">
        <v>43777.541666666664</v>
      </c>
      <c r="B951" s="13">
        <f t="shared" si="56"/>
        <v>43777.541666666664</v>
      </c>
      <c r="C951">
        <v>60</v>
      </c>
      <c r="D951">
        <f t="shared" si="57"/>
        <v>60</v>
      </c>
      <c r="E951">
        <f t="shared" si="58"/>
        <v>0</v>
      </c>
      <c r="F951" t="str">
        <f t="shared" si="59"/>
        <v>-</v>
      </c>
    </row>
    <row r="952" spans="1:8">
      <c r="A952" s="7">
        <v>43777.583333333336</v>
      </c>
      <c r="B952" s="13">
        <f t="shared" si="56"/>
        <v>43777.583333333336</v>
      </c>
      <c r="C952">
        <v>60</v>
      </c>
      <c r="D952">
        <f t="shared" si="57"/>
        <v>60</v>
      </c>
      <c r="E952">
        <f t="shared" si="58"/>
        <v>0</v>
      </c>
      <c r="F952" t="str">
        <f t="shared" si="59"/>
        <v>-</v>
      </c>
    </row>
    <row r="953" spans="1:8">
      <c r="A953" s="8">
        <v>43777.625</v>
      </c>
      <c r="B953" s="13">
        <f t="shared" si="56"/>
        <v>43777.625</v>
      </c>
      <c r="C953">
        <v>60</v>
      </c>
      <c r="D953">
        <f t="shared" si="57"/>
        <v>60</v>
      </c>
      <c r="E953">
        <f t="shared" si="58"/>
        <v>0</v>
      </c>
      <c r="F953" t="str">
        <f t="shared" si="59"/>
        <v>-</v>
      </c>
    </row>
    <row r="954" spans="1:8">
      <c r="A954" s="7">
        <v>43777.666666666664</v>
      </c>
      <c r="B954" s="13">
        <f t="shared" si="56"/>
        <v>43777.666666666664</v>
      </c>
      <c r="C954">
        <v>60</v>
      </c>
      <c r="D954">
        <f t="shared" si="57"/>
        <v>60</v>
      </c>
      <c r="E954">
        <f t="shared" si="58"/>
        <v>0</v>
      </c>
      <c r="F954" t="str">
        <f t="shared" si="59"/>
        <v>-</v>
      </c>
    </row>
    <row r="955" spans="1:8">
      <c r="A955" s="8">
        <v>43777.708333333336</v>
      </c>
      <c r="B955" s="13">
        <f t="shared" si="56"/>
        <v>43777.708333333336</v>
      </c>
      <c r="C955">
        <v>68</v>
      </c>
      <c r="D955">
        <v>70</v>
      </c>
      <c r="E955">
        <v>0</v>
      </c>
      <c r="F955" t="str">
        <f t="shared" si="59"/>
        <v>-</v>
      </c>
      <c r="H955" t="s">
        <v>355</v>
      </c>
    </row>
    <row r="956" spans="1:8">
      <c r="A956" s="7">
        <v>43777.75</v>
      </c>
      <c r="B956" s="13">
        <f t="shared" si="56"/>
        <v>43777.75</v>
      </c>
      <c r="C956">
        <v>68</v>
      </c>
      <c r="D956">
        <v>70</v>
      </c>
      <c r="E956">
        <f t="shared" si="58"/>
        <v>2</v>
      </c>
      <c r="F956" t="str">
        <f t="shared" si="59"/>
        <v>-</v>
      </c>
    </row>
    <row r="957" spans="1:8">
      <c r="A957" s="8">
        <v>43777.791666666664</v>
      </c>
      <c r="B957" s="13">
        <f t="shared" si="56"/>
        <v>43777.791666666664</v>
      </c>
      <c r="C957">
        <v>68</v>
      </c>
      <c r="D957">
        <v>70</v>
      </c>
      <c r="E957">
        <f t="shared" si="58"/>
        <v>2</v>
      </c>
      <c r="F957" t="str">
        <f t="shared" si="59"/>
        <v>-</v>
      </c>
    </row>
    <row r="958" spans="1:8">
      <c r="A958" s="7">
        <v>43777.833333333336</v>
      </c>
      <c r="B958" s="13">
        <f t="shared" si="56"/>
        <v>43777.833333333336</v>
      </c>
      <c r="C958">
        <v>68</v>
      </c>
      <c r="D958">
        <v>70</v>
      </c>
      <c r="E958">
        <f t="shared" si="58"/>
        <v>2</v>
      </c>
      <c r="F958" t="str">
        <f t="shared" si="59"/>
        <v>-</v>
      </c>
    </row>
    <row r="959" spans="1:8">
      <c r="A959" s="8">
        <v>43777.875</v>
      </c>
      <c r="B959" s="13">
        <f t="shared" si="56"/>
        <v>43777.875</v>
      </c>
      <c r="C959">
        <v>68</v>
      </c>
      <c r="D959">
        <v>70</v>
      </c>
      <c r="E959">
        <f t="shared" si="58"/>
        <v>2</v>
      </c>
      <c r="F959" t="str">
        <f t="shared" si="59"/>
        <v>-</v>
      </c>
    </row>
    <row r="960" spans="1:8">
      <c r="A960" s="7">
        <v>43777.916666666664</v>
      </c>
      <c r="B960" s="13">
        <f t="shared" si="56"/>
        <v>43777.916666666664</v>
      </c>
      <c r="C960">
        <v>68</v>
      </c>
      <c r="D960">
        <v>70</v>
      </c>
      <c r="E960">
        <f t="shared" si="58"/>
        <v>2</v>
      </c>
      <c r="F960" t="str">
        <f t="shared" si="59"/>
        <v>-</v>
      </c>
    </row>
    <row r="961" spans="1:8">
      <c r="A961" s="8">
        <v>43777.958333333336</v>
      </c>
      <c r="B961" s="13">
        <f t="shared" si="56"/>
        <v>43777.958333333336</v>
      </c>
      <c r="C961">
        <v>68</v>
      </c>
      <c r="D961">
        <f t="shared" si="57"/>
        <v>68</v>
      </c>
      <c r="E961">
        <f t="shared" si="58"/>
        <v>0</v>
      </c>
      <c r="F961" t="str">
        <f t="shared" si="59"/>
        <v>-</v>
      </c>
    </row>
    <row r="962" spans="1:8">
      <c r="A962" s="7">
        <v>43778</v>
      </c>
      <c r="B962" s="13">
        <f t="shared" si="56"/>
        <v>43778</v>
      </c>
      <c r="C962">
        <v>68</v>
      </c>
      <c r="D962">
        <f t="shared" si="57"/>
        <v>68</v>
      </c>
      <c r="E962">
        <f t="shared" si="58"/>
        <v>0</v>
      </c>
      <c r="F962">
        <f t="shared" si="59"/>
        <v>8</v>
      </c>
    </row>
    <row r="963" spans="1:8">
      <c r="A963" s="8">
        <v>43778.041666666664</v>
      </c>
      <c r="B963" s="13">
        <f t="shared" ref="B963:B1026" si="60">A963</f>
        <v>43778.041666666664</v>
      </c>
      <c r="C963">
        <v>68</v>
      </c>
      <c r="D963">
        <f t="shared" ref="D963:D1026" si="61">C963</f>
        <v>68</v>
      </c>
      <c r="E963">
        <f t="shared" ref="E963:E1026" si="62">D963-C963</f>
        <v>0</v>
      </c>
      <c r="F963" t="str">
        <f t="shared" ref="F963:F1026" si="63">IF(HOUR(A963)=0,COUNTIF(E963:E986, "&gt;0"),"-")</f>
        <v>-</v>
      </c>
    </row>
    <row r="964" spans="1:8">
      <c r="A964" s="7">
        <v>43778.083333333336</v>
      </c>
      <c r="B964" s="13">
        <f t="shared" si="60"/>
        <v>43778.083333333336</v>
      </c>
      <c r="C964">
        <v>68</v>
      </c>
      <c r="D964">
        <f t="shared" si="61"/>
        <v>68</v>
      </c>
      <c r="E964">
        <f t="shared" si="62"/>
        <v>0</v>
      </c>
      <c r="F964" t="str">
        <f t="shared" si="63"/>
        <v>-</v>
      </c>
    </row>
    <row r="965" spans="1:8">
      <c r="A965" s="8">
        <v>43778.125</v>
      </c>
      <c r="B965" s="13">
        <f t="shared" si="60"/>
        <v>43778.125</v>
      </c>
      <c r="C965">
        <v>68</v>
      </c>
      <c r="D965">
        <f t="shared" si="61"/>
        <v>68</v>
      </c>
      <c r="E965">
        <f t="shared" si="62"/>
        <v>0</v>
      </c>
      <c r="F965" t="str">
        <f t="shared" si="63"/>
        <v>-</v>
      </c>
    </row>
    <row r="966" spans="1:8">
      <c r="A966" s="7">
        <v>43778.166666666664</v>
      </c>
      <c r="B966" s="13">
        <f t="shared" si="60"/>
        <v>43778.166666666664</v>
      </c>
      <c r="C966">
        <v>68</v>
      </c>
      <c r="D966">
        <f t="shared" si="61"/>
        <v>68</v>
      </c>
      <c r="E966">
        <f t="shared" si="62"/>
        <v>0</v>
      </c>
      <c r="F966" t="str">
        <f t="shared" si="63"/>
        <v>-</v>
      </c>
    </row>
    <row r="967" spans="1:8">
      <c r="A967" s="8">
        <v>43778.208333333336</v>
      </c>
      <c r="B967" s="13">
        <f t="shared" si="60"/>
        <v>43778.208333333336</v>
      </c>
      <c r="C967">
        <v>68</v>
      </c>
      <c r="D967">
        <f t="shared" si="61"/>
        <v>68</v>
      </c>
      <c r="E967">
        <f t="shared" si="62"/>
        <v>0</v>
      </c>
      <c r="F967" t="str">
        <f t="shared" si="63"/>
        <v>-</v>
      </c>
    </row>
    <row r="968" spans="1:8">
      <c r="A968" s="7">
        <v>43778.25</v>
      </c>
      <c r="B968" s="13">
        <f t="shared" si="60"/>
        <v>43778.25</v>
      </c>
      <c r="C968">
        <v>68</v>
      </c>
      <c r="D968">
        <f t="shared" si="61"/>
        <v>68</v>
      </c>
      <c r="E968">
        <f t="shared" si="62"/>
        <v>0</v>
      </c>
      <c r="F968" t="str">
        <f t="shared" si="63"/>
        <v>-</v>
      </c>
    </row>
    <row r="969" spans="1:8">
      <c r="A969" s="8">
        <v>43778.291666666664</v>
      </c>
      <c r="B969" s="13">
        <f t="shared" si="60"/>
        <v>43778.291666666664</v>
      </c>
      <c r="C969">
        <v>68</v>
      </c>
      <c r="D969">
        <f t="shared" si="61"/>
        <v>68</v>
      </c>
      <c r="E969">
        <f t="shared" si="62"/>
        <v>0</v>
      </c>
      <c r="F969" t="str">
        <f t="shared" si="63"/>
        <v>-</v>
      </c>
    </row>
    <row r="970" spans="1:8">
      <c r="A970" s="7">
        <v>43778.333333333336</v>
      </c>
      <c r="B970" s="13">
        <f t="shared" si="60"/>
        <v>43778.333333333336</v>
      </c>
      <c r="C970">
        <v>68</v>
      </c>
      <c r="D970">
        <f t="shared" si="61"/>
        <v>68</v>
      </c>
      <c r="E970">
        <f t="shared" si="62"/>
        <v>0</v>
      </c>
      <c r="F970" t="str">
        <f t="shared" si="63"/>
        <v>-</v>
      </c>
    </row>
    <row r="971" spans="1:8">
      <c r="A971" s="8">
        <v>43778.375</v>
      </c>
      <c r="B971" s="13">
        <f t="shared" si="60"/>
        <v>43778.375</v>
      </c>
      <c r="C971">
        <v>68</v>
      </c>
      <c r="D971">
        <v>70</v>
      </c>
      <c r="E971">
        <f t="shared" si="62"/>
        <v>2</v>
      </c>
      <c r="F971" t="str">
        <f t="shared" si="63"/>
        <v>-</v>
      </c>
      <c r="H971" t="s">
        <v>357</v>
      </c>
    </row>
    <row r="972" spans="1:8">
      <c r="A972" s="7">
        <v>43778.416666666664</v>
      </c>
      <c r="B972" s="13">
        <f t="shared" si="60"/>
        <v>43778.416666666664</v>
      </c>
      <c r="C972">
        <v>68</v>
      </c>
      <c r="D972">
        <v>70</v>
      </c>
      <c r="E972">
        <f t="shared" si="62"/>
        <v>2</v>
      </c>
      <c r="F972" t="str">
        <f t="shared" si="63"/>
        <v>-</v>
      </c>
    </row>
    <row r="973" spans="1:8">
      <c r="A973" s="8">
        <v>43778.458333333336</v>
      </c>
      <c r="B973" s="13">
        <f t="shared" si="60"/>
        <v>43778.458333333336</v>
      </c>
      <c r="C973">
        <v>68</v>
      </c>
      <c r="D973">
        <v>70</v>
      </c>
      <c r="E973">
        <f t="shared" si="62"/>
        <v>2</v>
      </c>
      <c r="F973" t="str">
        <f t="shared" si="63"/>
        <v>-</v>
      </c>
    </row>
    <row r="974" spans="1:8">
      <c r="A974" s="7">
        <v>43778.5</v>
      </c>
      <c r="B974" s="13">
        <f t="shared" si="60"/>
        <v>43778.5</v>
      </c>
      <c r="C974">
        <v>68</v>
      </c>
      <c r="D974">
        <v>70</v>
      </c>
      <c r="E974">
        <f t="shared" si="62"/>
        <v>2</v>
      </c>
      <c r="F974" t="str">
        <f t="shared" si="63"/>
        <v>-</v>
      </c>
    </row>
    <row r="975" spans="1:8">
      <c r="A975" s="8">
        <v>43778.541666666664</v>
      </c>
      <c r="B975" s="13">
        <f t="shared" si="60"/>
        <v>43778.541666666664</v>
      </c>
      <c r="C975">
        <v>68</v>
      </c>
      <c r="D975">
        <v>70</v>
      </c>
      <c r="E975">
        <f t="shared" si="62"/>
        <v>2</v>
      </c>
      <c r="F975" t="str">
        <f t="shared" si="63"/>
        <v>-</v>
      </c>
    </row>
    <row r="976" spans="1:8">
      <c r="A976" s="7">
        <v>43778.583333333336</v>
      </c>
      <c r="B976" s="13">
        <f t="shared" si="60"/>
        <v>43778.583333333336</v>
      </c>
      <c r="C976">
        <v>68</v>
      </c>
      <c r="D976">
        <v>70</v>
      </c>
      <c r="E976">
        <f t="shared" si="62"/>
        <v>2</v>
      </c>
      <c r="F976" t="str">
        <f t="shared" si="63"/>
        <v>-</v>
      </c>
    </row>
    <row r="977" spans="1:6">
      <c r="A977" s="8">
        <v>43778.625</v>
      </c>
      <c r="B977" s="13">
        <f t="shared" si="60"/>
        <v>43778.625</v>
      </c>
      <c r="C977">
        <v>68</v>
      </c>
      <c r="D977">
        <v>70</v>
      </c>
      <c r="E977">
        <f t="shared" si="62"/>
        <v>2</v>
      </c>
      <c r="F977" t="str">
        <f t="shared" si="63"/>
        <v>-</v>
      </c>
    </row>
    <row r="978" spans="1:6">
      <c r="A978" s="7">
        <v>43778.666666666664</v>
      </c>
      <c r="B978" s="13">
        <f t="shared" si="60"/>
        <v>43778.666666666664</v>
      </c>
      <c r="C978">
        <v>68</v>
      </c>
      <c r="D978">
        <v>70</v>
      </c>
      <c r="E978">
        <f t="shared" si="62"/>
        <v>2</v>
      </c>
      <c r="F978" t="str">
        <f t="shared" si="63"/>
        <v>-</v>
      </c>
    </row>
    <row r="979" spans="1:6">
      <c r="A979" s="8">
        <v>43778.708333333336</v>
      </c>
      <c r="B979" s="13">
        <f t="shared" si="60"/>
        <v>43778.708333333336</v>
      </c>
      <c r="C979">
        <v>68</v>
      </c>
      <c r="D979">
        <f t="shared" si="61"/>
        <v>68</v>
      </c>
      <c r="E979">
        <f t="shared" si="62"/>
        <v>0</v>
      </c>
      <c r="F979" t="str">
        <f t="shared" si="63"/>
        <v>-</v>
      </c>
    </row>
    <row r="980" spans="1:6">
      <c r="A980" s="7">
        <v>43778.75</v>
      </c>
      <c r="B980" s="13">
        <f t="shared" si="60"/>
        <v>43778.75</v>
      </c>
      <c r="C980">
        <v>68</v>
      </c>
      <c r="D980">
        <f t="shared" si="61"/>
        <v>68</v>
      </c>
      <c r="E980">
        <f t="shared" si="62"/>
        <v>0</v>
      </c>
      <c r="F980" t="str">
        <f t="shared" si="63"/>
        <v>-</v>
      </c>
    </row>
    <row r="981" spans="1:6">
      <c r="A981" s="8">
        <v>43778.791666666664</v>
      </c>
      <c r="B981" s="13">
        <f t="shared" si="60"/>
        <v>43778.791666666664</v>
      </c>
      <c r="C981">
        <v>68</v>
      </c>
      <c r="D981">
        <f t="shared" si="61"/>
        <v>68</v>
      </c>
      <c r="E981">
        <f t="shared" si="62"/>
        <v>0</v>
      </c>
      <c r="F981" t="str">
        <f t="shared" si="63"/>
        <v>-</v>
      </c>
    </row>
    <row r="982" spans="1:6">
      <c r="A982" s="7">
        <v>43778.833333333336</v>
      </c>
      <c r="B982" s="13">
        <f t="shared" si="60"/>
        <v>43778.833333333336</v>
      </c>
      <c r="C982">
        <v>68</v>
      </c>
      <c r="D982">
        <f t="shared" si="61"/>
        <v>68</v>
      </c>
      <c r="E982">
        <f t="shared" si="62"/>
        <v>0</v>
      </c>
      <c r="F982" t="str">
        <f t="shared" si="63"/>
        <v>-</v>
      </c>
    </row>
    <row r="983" spans="1:6">
      <c r="A983" s="8">
        <v>43778.875</v>
      </c>
      <c r="B983" s="13">
        <f t="shared" si="60"/>
        <v>43778.875</v>
      </c>
      <c r="C983">
        <v>68</v>
      </c>
      <c r="D983">
        <f t="shared" si="61"/>
        <v>68</v>
      </c>
      <c r="E983">
        <f t="shared" si="62"/>
        <v>0</v>
      </c>
      <c r="F983" t="str">
        <f t="shared" si="63"/>
        <v>-</v>
      </c>
    </row>
    <row r="984" spans="1:6">
      <c r="A984" s="7">
        <v>43778.916666666664</v>
      </c>
      <c r="B984" s="13">
        <f t="shared" si="60"/>
        <v>43778.916666666664</v>
      </c>
      <c r="C984">
        <v>68</v>
      </c>
      <c r="D984">
        <f t="shared" si="61"/>
        <v>68</v>
      </c>
      <c r="E984">
        <f t="shared" si="62"/>
        <v>0</v>
      </c>
      <c r="F984" t="str">
        <f t="shared" si="63"/>
        <v>-</v>
      </c>
    </row>
    <row r="985" spans="1:6">
      <c r="A985" s="8">
        <v>43778.958333333336</v>
      </c>
      <c r="B985" s="13">
        <f t="shared" si="60"/>
        <v>43778.958333333336</v>
      </c>
      <c r="C985">
        <v>68</v>
      </c>
      <c r="D985">
        <f t="shared" si="61"/>
        <v>68</v>
      </c>
      <c r="E985">
        <f t="shared" si="62"/>
        <v>0</v>
      </c>
      <c r="F985" t="str">
        <f t="shared" si="63"/>
        <v>-</v>
      </c>
    </row>
    <row r="986" spans="1:6">
      <c r="A986" s="7">
        <v>43779</v>
      </c>
      <c r="B986" s="13">
        <f t="shared" si="60"/>
        <v>43779</v>
      </c>
      <c r="C986">
        <v>68</v>
      </c>
      <c r="D986">
        <f t="shared" si="61"/>
        <v>68</v>
      </c>
      <c r="E986">
        <f t="shared" si="62"/>
        <v>0</v>
      </c>
      <c r="F986">
        <f t="shared" si="63"/>
        <v>0</v>
      </c>
    </row>
    <row r="987" spans="1:6">
      <c r="A987" s="8">
        <v>43779.041666666664</v>
      </c>
      <c r="B987" s="13">
        <f t="shared" si="60"/>
        <v>43779.041666666664</v>
      </c>
      <c r="C987">
        <v>68</v>
      </c>
      <c r="D987">
        <f t="shared" si="61"/>
        <v>68</v>
      </c>
      <c r="E987">
        <f t="shared" si="62"/>
        <v>0</v>
      </c>
      <c r="F987" t="str">
        <f t="shared" si="63"/>
        <v>-</v>
      </c>
    </row>
    <row r="988" spans="1:6">
      <c r="A988" s="7">
        <v>43779.083333333336</v>
      </c>
      <c r="B988" s="13">
        <f t="shared" si="60"/>
        <v>43779.083333333336</v>
      </c>
      <c r="C988">
        <v>68</v>
      </c>
      <c r="D988">
        <f t="shared" si="61"/>
        <v>68</v>
      </c>
      <c r="E988">
        <f t="shared" si="62"/>
        <v>0</v>
      </c>
      <c r="F988" t="str">
        <f t="shared" si="63"/>
        <v>-</v>
      </c>
    </row>
    <row r="989" spans="1:6">
      <c r="A989" s="8">
        <v>43779.125</v>
      </c>
      <c r="B989" s="13">
        <f t="shared" si="60"/>
        <v>43779.125</v>
      </c>
      <c r="C989">
        <v>68</v>
      </c>
      <c r="D989">
        <f t="shared" si="61"/>
        <v>68</v>
      </c>
      <c r="E989">
        <f t="shared" si="62"/>
        <v>0</v>
      </c>
      <c r="F989" t="str">
        <f t="shared" si="63"/>
        <v>-</v>
      </c>
    </row>
    <row r="990" spans="1:6">
      <c r="A990" s="7">
        <v>43779.166666666664</v>
      </c>
      <c r="B990" s="13">
        <f t="shared" si="60"/>
        <v>43779.166666666664</v>
      </c>
      <c r="C990">
        <v>68</v>
      </c>
      <c r="D990">
        <f t="shared" si="61"/>
        <v>68</v>
      </c>
      <c r="E990">
        <f t="shared" si="62"/>
        <v>0</v>
      </c>
      <c r="F990" t="str">
        <f t="shared" si="63"/>
        <v>-</v>
      </c>
    </row>
    <row r="991" spans="1:6">
      <c r="A991" s="8">
        <v>43779.208333333336</v>
      </c>
      <c r="B991" s="13">
        <f t="shared" si="60"/>
        <v>43779.208333333336</v>
      </c>
      <c r="C991">
        <v>68</v>
      </c>
      <c r="D991">
        <f t="shared" si="61"/>
        <v>68</v>
      </c>
      <c r="E991">
        <f t="shared" si="62"/>
        <v>0</v>
      </c>
      <c r="F991" t="str">
        <f t="shared" si="63"/>
        <v>-</v>
      </c>
    </row>
    <row r="992" spans="1:6">
      <c r="A992" s="7">
        <v>43779.25</v>
      </c>
      <c r="B992" s="13">
        <f t="shared" si="60"/>
        <v>43779.25</v>
      </c>
      <c r="C992">
        <v>68</v>
      </c>
      <c r="D992">
        <f t="shared" si="61"/>
        <v>68</v>
      </c>
      <c r="E992">
        <f t="shared" si="62"/>
        <v>0</v>
      </c>
      <c r="F992" t="str">
        <f t="shared" si="63"/>
        <v>-</v>
      </c>
    </row>
    <row r="993" spans="1:6">
      <c r="A993" s="8">
        <v>43779.291666666664</v>
      </c>
      <c r="B993" s="13">
        <f t="shared" si="60"/>
        <v>43779.291666666664</v>
      </c>
      <c r="C993">
        <v>68</v>
      </c>
      <c r="D993">
        <f t="shared" si="61"/>
        <v>68</v>
      </c>
      <c r="E993">
        <f t="shared" si="62"/>
        <v>0</v>
      </c>
      <c r="F993" t="str">
        <f t="shared" si="63"/>
        <v>-</v>
      </c>
    </row>
    <row r="994" spans="1:6">
      <c r="A994" s="7">
        <v>43779.333333333336</v>
      </c>
      <c r="B994" s="13">
        <f t="shared" si="60"/>
        <v>43779.333333333336</v>
      </c>
      <c r="C994">
        <v>68</v>
      </c>
      <c r="D994">
        <f t="shared" si="61"/>
        <v>68</v>
      </c>
      <c r="E994">
        <f t="shared" si="62"/>
        <v>0</v>
      </c>
      <c r="F994" t="str">
        <f t="shared" si="63"/>
        <v>-</v>
      </c>
    </row>
    <row r="995" spans="1:6">
      <c r="A995" s="8">
        <v>43779.375</v>
      </c>
      <c r="B995" s="13">
        <f t="shared" si="60"/>
        <v>43779.375</v>
      </c>
      <c r="C995">
        <v>68</v>
      </c>
      <c r="D995">
        <f t="shared" si="61"/>
        <v>68</v>
      </c>
      <c r="E995">
        <f t="shared" si="62"/>
        <v>0</v>
      </c>
      <c r="F995" t="str">
        <f t="shared" si="63"/>
        <v>-</v>
      </c>
    </row>
    <row r="996" spans="1:6">
      <c r="A996" s="7">
        <v>43779.416666666664</v>
      </c>
      <c r="B996" s="13">
        <f t="shared" si="60"/>
        <v>43779.416666666664</v>
      </c>
      <c r="C996">
        <v>68</v>
      </c>
      <c r="D996">
        <f t="shared" si="61"/>
        <v>68</v>
      </c>
      <c r="E996">
        <f t="shared" si="62"/>
        <v>0</v>
      </c>
      <c r="F996" t="str">
        <f t="shared" si="63"/>
        <v>-</v>
      </c>
    </row>
    <row r="997" spans="1:6">
      <c r="A997" s="8">
        <v>43779.458333333336</v>
      </c>
      <c r="B997" s="13">
        <f t="shared" si="60"/>
        <v>43779.458333333336</v>
      </c>
      <c r="C997">
        <v>68</v>
      </c>
      <c r="D997">
        <f t="shared" si="61"/>
        <v>68</v>
      </c>
      <c r="E997">
        <f t="shared" si="62"/>
        <v>0</v>
      </c>
      <c r="F997" t="str">
        <f t="shared" si="63"/>
        <v>-</v>
      </c>
    </row>
    <row r="998" spans="1:6">
      <c r="A998" s="7">
        <v>43779.5</v>
      </c>
      <c r="B998" s="13">
        <f t="shared" si="60"/>
        <v>43779.5</v>
      </c>
      <c r="C998">
        <v>68</v>
      </c>
      <c r="D998">
        <f t="shared" si="61"/>
        <v>68</v>
      </c>
      <c r="E998">
        <f t="shared" si="62"/>
        <v>0</v>
      </c>
      <c r="F998" t="str">
        <f t="shared" si="63"/>
        <v>-</v>
      </c>
    </row>
    <row r="999" spans="1:6">
      <c r="A999" s="8">
        <v>43779.541666666664</v>
      </c>
      <c r="B999" s="13">
        <f t="shared" si="60"/>
        <v>43779.541666666664</v>
      </c>
      <c r="C999">
        <v>68</v>
      </c>
      <c r="D999">
        <f t="shared" si="61"/>
        <v>68</v>
      </c>
      <c r="E999">
        <f t="shared" si="62"/>
        <v>0</v>
      </c>
      <c r="F999" t="str">
        <f t="shared" si="63"/>
        <v>-</v>
      </c>
    </row>
    <row r="1000" spans="1:6">
      <c r="A1000" s="7">
        <v>43779.583333333336</v>
      </c>
      <c r="B1000" s="13">
        <f t="shared" si="60"/>
        <v>43779.583333333336</v>
      </c>
      <c r="C1000">
        <v>68</v>
      </c>
      <c r="D1000">
        <f t="shared" si="61"/>
        <v>68</v>
      </c>
      <c r="E1000">
        <f t="shared" si="62"/>
        <v>0</v>
      </c>
      <c r="F1000" t="str">
        <f t="shared" si="63"/>
        <v>-</v>
      </c>
    </row>
    <row r="1001" spans="1:6">
      <c r="A1001" s="8">
        <v>43779.625</v>
      </c>
      <c r="B1001" s="13">
        <f t="shared" si="60"/>
        <v>43779.625</v>
      </c>
      <c r="C1001">
        <v>68</v>
      </c>
      <c r="D1001">
        <f t="shared" si="61"/>
        <v>68</v>
      </c>
      <c r="E1001">
        <f t="shared" si="62"/>
        <v>0</v>
      </c>
      <c r="F1001" t="str">
        <f t="shared" si="63"/>
        <v>-</v>
      </c>
    </row>
    <row r="1002" spans="1:6">
      <c r="A1002" s="7">
        <v>43779.666666666664</v>
      </c>
      <c r="B1002" s="13">
        <f t="shared" si="60"/>
        <v>43779.666666666664</v>
      </c>
      <c r="C1002">
        <v>68</v>
      </c>
      <c r="D1002">
        <f t="shared" si="61"/>
        <v>68</v>
      </c>
      <c r="E1002">
        <f t="shared" si="62"/>
        <v>0</v>
      </c>
      <c r="F1002" t="str">
        <f t="shared" si="63"/>
        <v>-</v>
      </c>
    </row>
    <row r="1003" spans="1:6">
      <c r="A1003" s="8">
        <v>43779.708333333336</v>
      </c>
      <c r="B1003" s="13">
        <f t="shared" si="60"/>
        <v>43779.708333333336</v>
      </c>
      <c r="C1003">
        <v>68</v>
      </c>
      <c r="D1003">
        <f t="shared" si="61"/>
        <v>68</v>
      </c>
      <c r="E1003">
        <f t="shared" si="62"/>
        <v>0</v>
      </c>
      <c r="F1003" t="str">
        <f t="shared" si="63"/>
        <v>-</v>
      </c>
    </row>
    <row r="1004" spans="1:6">
      <c r="A1004" s="7">
        <v>43779.75</v>
      </c>
      <c r="B1004" s="13">
        <f t="shared" si="60"/>
        <v>43779.75</v>
      </c>
      <c r="C1004">
        <v>68</v>
      </c>
      <c r="D1004">
        <f t="shared" si="61"/>
        <v>68</v>
      </c>
      <c r="E1004">
        <f t="shared" si="62"/>
        <v>0</v>
      </c>
      <c r="F1004" t="str">
        <f t="shared" si="63"/>
        <v>-</v>
      </c>
    </row>
    <row r="1005" spans="1:6">
      <c r="A1005" s="8">
        <v>43779.791666666664</v>
      </c>
      <c r="B1005" s="13">
        <f t="shared" si="60"/>
        <v>43779.791666666664</v>
      </c>
      <c r="C1005">
        <v>68</v>
      </c>
      <c r="D1005">
        <f t="shared" si="61"/>
        <v>68</v>
      </c>
      <c r="E1005">
        <f t="shared" si="62"/>
        <v>0</v>
      </c>
      <c r="F1005" t="str">
        <f t="shared" si="63"/>
        <v>-</v>
      </c>
    </row>
    <row r="1006" spans="1:6">
      <c r="A1006" s="7">
        <v>43779.833333333336</v>
      </c>
      <c r="B1006" s="13">
        <f t="shared" si="60"/>
        <v>43779.833333333336</v>
      </c>
      <c r="C1006">
        <v>68</v>
      </c>
      <c r="D1006">
        <f t="shared" si="61"/>
        <v>68</v>
      </c>
      <c r="E1006">
        <f t="shared" si="62"/>
        <v>0</v>
      </c>
      <c r="F1006" t="str">
        <f t="shared" si="63"/>
        <v>-</v>
      </c>
    </row>
    <row r="1007" spans="1:6">
      <c r="A1007" s="8">
        <v>43779.875</v>
      </c>
      <c r="B1007" s="13">
        <f t="shared" si="60"/>
        <v>43779.875</v>
      </c>
      <c r="C1007">
        <v>68</v>
      </c>
      <c r="D1007">
        <f t="shared" si="61"/>
        <v>68</v>
      </c>
      <c r="E1007">
        <f t="shared" si="62"/>
        <v>0</v>
      </c>
      <c r="F1007" t="str">
        <f t="shared" si="63"/>
        <v>-</v>
      </c>
    </row>
    <row r="1008" spans="1:6">
      <c r="A1008" s="7">
        <v>43779.916666666664</v>
      </c>
      <c r="B1008" s="13">
        <f t="shared" si="60"/>
        <v>43779.916666666664</v>
      </c>
      <c r="C1008">
        <v>68</v>
      </c>
      <c r="D1008">
        <f t="shared" si="61"/>
        <v>68</v>
      </c>
      <c r="E1008">
        <f t="shared" si="62"/>
        <v>0</v>
      </c>
      <c r="F1008" t="str">
        <f t="shared" si="63"/>
        <v>-</v>
      </c>
    </row>
    <row r="1009" spans="1:6">
      <c r="A1009" s="8">
        <v>43779.958333333336</v>
      </c>
      <c r="B1009" s="13">
        <f t="shared" si="60"/>
        <v>43779.958333333336</v>
      </c>
      <c r="C1009">
        <v>68</v>
      </c>
      <c r="D1009">
        <f t="shared" si="61"/>
        <v>68</v>
      </c>
      <c r="E1009">
        <f t="shared" si="62"/>
        <v>0</v>
      </c>
      <c r="F1009" t="str">
        <f t="shared" si="63"/>
        <v>-</v>
      </c>
    </row>
    <row r="1010" spans="1:6">
      <c r="A1010" s="7">
        <v>43780</v>
      </c>
      <c r="B1010" s="13">
        <f t="shared" si="60"/>
        <v>43780</v>
      </c>
      <c r="C1010">
        <v>68</v>
      </c>
      <c r="D1010">
        <f t="shared" si="61"/>
        <v>68</v>
      </c>
      <c r="E1010">
        <f t="shared" si="62"/>
        <v>0</v>
      </c>
      <c r="F1010">
        <f t="shared" si="63"/>
        <v>0</v>
      </c>
    </row>
    <row r="1011" spans="1:6">
      <c r="A1011" s="8">
        <v>43780.041666666664</v>
      </c>
      <c r="B1011" s="13">
        <f t="shared" si="60"/>
        <v>43780.041666666664</v>
      </c>
      <c r="C1011">
        <v>68</v>
      </c>
      <c r="D1011">
        <f t="shared" si="61"/>
        <v>68</v>
      </c>
      <c r="E1011">
        <f t="shared" si="62"/>
        <v>0</v>
      </c>
      <c r="F1011" t="str">
        <f t="shared" si="63"/>
        <v>-</v>
      </c>
    </row>
    <row r="1012" spans="1:6">
      <c r="A1012" s="7">
        <v>43780.083333333336</v>
      </c>
      <c r="B1012" s="13">
        <f t="shared" si="60"/>
        <v>43780.083333333336</v>
      </c>
      <c r="C1012">
        <v>68</v>
      </c>
      <c r="D1012">
        <f t="shared" si="61"/>
        <v>68</v>
      </c>
      <c r="E1012">
        <f t="shared" si="62"/>
        <v>0</v>
      </c>
      <c r="F1012" t="str">
        <f t="shared" si="63"/>
        <v>-</v>
      </c>
    </row>
    <row r="1013" spans="1:6">
      <c r="A1013" s="8">
        <v>43780.125</v>
      </c>
      <c r="B1013" s="13">
        <f t="shared" si="60"/>
        <v>43780.125</v>
      </c>
      <c r="C1013">
        <v>68</v>
      </c>
      <c r="D1013">
        <f t="shared" si="61"/>
        <v>68</v>
      </c>
      <c r="E1013">
        <f t="shared" si="62"/>
        <v>0</v>
      </c>
      <c r="F1013" t="str">
        <f t="shared" si="63"/>
        <v>-</v>
      </c>
    </row>
    <row r="1014" spans="1:6">
      <c r="A1014" s="7">
        <v>43780.166666666664</v>
      </c>
      <c r="B1014" s="13">
        <f t="shared" si="60"/>
        <v>43780.166666666664</v>
      </c>
      <c r="C1014">
        <v>68</v>
      </c>
      <c r="D1014">
        <f t="shared" si="61"/>
        <v>68</v>
      </c>
      <c r="E1014">
        <f t="shared" si="62"/>
        <v>0</v>
      </c>
      <c r="F1014" t="str">
        <f t="shared" si="63"/>
        <v>-</v>
      </c>
    </row>
    <row r="1015" spans="1:6">
      <c r="A1015" s="8">
        <v>43780.208333333336</v>
      </c>
      <c r="B1015" s="13">
        <f t="shared" si="60"/>
        <v>43780.208333333336</v>
      </c>
      <c r="C1015">
        <v>68</v>
      </c>
      <c r="D1015">
        <f t="shared" si="61"/>
        <v>68</v>
      </c>
      <c r="E1015">
        <f t="shared" si="62"/>
        <v>0</v>
      </c>
      <c r="F1015" t="str">
        <f t="shared" si="63"/>
        <v>-</v>
      </c>
    </row>
    <row r="1016" spans="1:6">
      <c r="A1016" s="7">
        <v>43780.25</v>
      </c>
      <c r="B1016" s="13">
        <f t="shared" si="60"/>
        <v>43780.25</v>
      </c>
      <c r="C1016">
        <v>68</v>
      </c>
      <c r="D1016">
        <f t="shared" si="61"/>
        <v>68</v>
      </c>
      <c r="E1016">
        <f t="shared" si="62"/>
        <v>0</v>
      </c>
      <c r="F1016" t="str">
        <f t="shared" si="63"/>
        <v>-</v>
      </c>
    </row>
    <row r="1017" spans="1:6">
      <c r="A1017" s="8">
        <v>43780.291666666664</v>
      </c>
      <c r="B1017" s="13">
        <f t="shared" si="60"/>
        <v>43780.291666666664</v>
      </c>
      <c r="C1017">
        <v>68</v>
      </c>
      <c r="D1017">
        <f t="shared" si="61"/>
        <v>68</v>
      </c>
      <c r="E1017">
        <f t="shared" si="62"/>
        <v>0</v>
      </c>
      <c r="F1017" t="str">
        <f t="shared" si="63"/>
        <v>-</v>
      </c>
    </row>
    <row r="1018" spans="1:6">
      <c r="A1018" s="7">
        <v>43780.333333333336</v>
      </c>
      <c r="B1018" s="13">
        <f t="shared" si="60"/>
        <v>43780.333333333336</v>
      </c>
      <c r="C1018">
        <v>60</v>
      </c>
      <c r="D1018">
        <f t="shared" si="61"/>
        <v>60</v>
      </c>
      <c r="E1018">
        <f t="shared" si="62"/>
        <v>0</v>
      </c>
      <c r="F1018" t="str">
        <f t="shared" si="63"/>
        <v>-</v>
      </c>
    </row>
    <row r="1019" spans="1:6">
      <c r="A1019" s="8">
        <v>43780.375</v>
      </c>
      <c r="B1019" s="13">
        <f t="shared" si="60"/>
        <v>43780.375</v>
      </c>
      <c r="C1019">
        <v>60</v>
      </c>
      <c r="D1019">
        <f t="shared" si="61"/>
        <v>60</v>
      </c>
      <c r="E1019">
        <f t="shared" si="62"/>
        <v>0</v>
      </c>
      <c r="F1019" t="str">
        <f t="shared" si="63"/>
        <v>-</v>
      </c>
    </row>
    <row r="1020" spans="1:6">
      <c r="A1020" s="7">
        <v>43780.416666666664</v>
      </c>
      <c r="B1020" s="13">
        <f t="shared" si="60"/>
        <v>43780.416666666664</v>
      </c>
      <c r="C1020">
        <v>60</v>
      </c>
      <c r="D1020">
        <f t="shared" si="61"/>
        <v>60</v>
      </c>
      <c r="E1020">
        <f t="shared" si="62"/>
        <v>0</v>
      </c>
      <c r="F1020" t="str">
        <f t="shared" si="63"/>
        <v>-</v>
      </c>
    </row>
    <row r="1021" spans="1:6">
      <c r="A1021" s="8">
        <v>43780.458333333336</v>
      </c>
      <c r="B1021" s="13">
        <f t="shared" si="60"/>
        <v>43780.458333333336</v>
      </c>
      <c r="C1021">
        <v>60</v>
      </c>
      <c r="D1021">
        <f t="shared" si="61"/>
        <v>60</v>
      </c>
      <c r="E1021">
        <f t="shared" si="62"/>
        <v>0</v>
      </c>
      <c r="F1021" t="str">
        <f t="shared" si="63"/>
        <v>-</v>
      </c>
    </row>
    <row r="1022" spans="1:6">
      <c r="A1022" s="7">
        <v>43780.5</v>
      </c>
      <c r="B1022" s="13">
        <f t="shared" si="60"/>
        <v>43780.5</v>
      </c>
      <c r="C1022">
        <v>60</v>
      </c>
      <c r="D1022">
        <f t="shared" si="61"/>
        <v>60</v>
      </c>
      <c r="E1022">
        <f t="shared" si="62"/>
        <v>0</v>
      </c>
      <c r="F1022" t="str">
        <f t="shared" si="63"/>
        <v>-</v>
      </c>
    </row>
    <row r="1023" spans="1:6">
      <c r="A1023" s="8">
        <v>43780.541666666664</v>
      </c>
      <c r="B1023" s="13">
        <f t="shared" si="60"/>
        <v>43780.541666666664</v>
      </c>
      <c r="C1023">
        <v>60</v>
      </c>
      <c r="D1023">
        <f t="shared" si="61"/>
        <v>60</v>
      </c>
      <c r="E1023">
        <f t="shared" si="62"/>
        <v>0</v>
      </c>
      <c r="F1023" t="str">
        <f t="shared" si="63"/>
        <v>-</v>
      </c>
    </row>
    <row r="1024" spans="1:6">
      <c r="A1024" s="7">
        <v>43780.583333333336</v>
      </c>
      <c r="B1024" s="13">
        <f t="shared" si="60"/>
        <v>43780.583333333336</v>
      </c>
      <c r="C1024">
        <v>60</v>
      </c>
      <c r="D1024">
        <f t="shared" si="61"/>
        <v>60</v>
      </c>
      <c r="E1024">
        <f t="shared" si="62"/>
        <v>0</v>
      </c>
      <c r="F1024" t="str">
        <f t="shared" si="63"/>
        <v>-</v>
      </c>
    </row>
    <row r="1025" spans="1:6">
      <c r="A1025" s="8">
        <v>43780.625</v>
      </c>
      <c r="B1025" s="13">
        <f t="shared" si="60"/>
        <v>43780.625</v>
      </c>
      <c r="C1025">
        <v>60</v>
      </c>
      <c r="D1025">
        <f t="shared" si="61"/>
        <v>60</v>
      </c>
      <c r="E1025">
        <f t="shared" si="62"/>
        <v>0</v>
      </c>
      <c r="F1025" t="str">
        <f t="shared" si="63"/>
        <v>-</v>
      </c>
    </row>
    <row r="1026" spans="1:6">
      <c r="A1026" s="7">
        <v>43780.666666666664</v>
      </c>
      <c r="B1026" s="13">
        <f t="shared" si="60"/>
        <v>43780.666666666664</v>
      </c>
      <c r="C1026">
        <v>60</v>
      </c>
      <c r="D1026">
        <f t="shared" si="61"/>
        <v>60</v>
      </c>
      <c r="E1026">
        <f t="shared" si="62"/>
        <v>0</v>
      </c>
      <c r="F1026" t="str">
        <f t="shared" si="63"/>
        <v>-</v>
      </c>
    </row>
    <row r="1027" spans="1:6">
      <c r="A1027" s="8">
        <v>43780.708333333336</v>
      </c>
      <c r="B1027" s="13">
        <f t="shared" ref="B1027:B1090" si="64">A1027</f>
        <v>43780.708333333336</v>
      </c>
      <c r="C1027">
        <v>68</v>
      </c>
      <c r="D1027">
        <f t="shared" ref="D1027:D1090" si="65">C1027</f>
        <v>68</v>
      </c>
      <c r="E1027">
        <f t="shared" ref="E1027:E1090" si="66">D1027-C1027</f>
        <v>0</v>
      </c>
      <c r="F1027" t="str">
        <f t="shared" ref="F1027:F1090" si="67">IF(HOUR(A1027)=0,COUNTIF(E1027:E1050, "&gt;0"),"-")</f>
        <v>-</v>
      </c>
    </row>
    <row r="1028" spans="1:6">
      <c r="A1028" s="7">
        <v>43780.75</v>
      </c>
      <c r="B1028" s="13">
        <f t="shared" si="64"/>
        <v>43780.75</v>
      </c>
      <c r="C1028">
        <v>68</v>
      </c>
      <c r="D1028">
        <f t="shared" si="65"/>
        <v>68</v>
      </c>
      <c r="E1028">
        <f t="shared" si="66"/>
        <v>0</v>
      </c>
      <c r="F1028" t="str">
        <f t="shared" si="67"/>
        <v>-</v>
      </c>
    </row>
    <row r="1029" spans="1:6">
      <c r="A1029" s="8">
        <v>43780.791666666664</v>
      </c>
      <c r="B1029" s="13">
        <f t="shared" si="64"/>
        <v>43780.791666666664</v>
      </c>
      <c r="C1029">
        <v>68</v>
      </c>
      <c r="D1029">
        <f t="shared" si="65"/>
        <v>68</v>
      </c>
      <c r="E1029">
        <f t="shared" si="66"/>
        <v>0</v>
      </c>
      <c r="F1029" t="str">
        <f t="shared" si="67"/>
        <v>-</v>
      </c>
    </row>
    <row r="1030" spans="1:6">
      <c r="A1030" s="7">
        <v>43780.833333333336</v>
      </c>
      <c r="B1030" s="13">
        <f t="shared" si="64"/>
        <v>43780.833333333336</v>
      </c>
      <c r="C1030">
        <v>68</v>
      </c>
      <c r="D1030">
        <f t="shared" si="65"/>
        <v>68</v>
      </c>
      <c r="E1030">
        <f t="shared" si="66"/>
        <v>0</v>
      </c>
      <c r="F1030" t="str">
        <f t="shared" si="67"/>
        <v>-</v>
      </c>
    </row>
    <row r="1031" spans="1:6">
      <c r="A1031" s="8">
        <v>43780.875</v>
      </c>
      <c r="B1031" s="13">
        <f t="shared" si="64"/>
        <v>43780.875</v>
      </c>
      <c r="C1031">
        <v>68</v>
      </c>
      <c r="D1031">
        <f t="shared" si="65"/>
        <v>68</v>
      </c>
      <c r="E1031">
        <f t="shared" si="66"/>
        <v>0</v>
      </c>
      <c r="F1031" t="str">
        <f t="shared" si="67"/>
        <v>-</v>
      </c>
    </row>
    <row r="1032" spans="1:6">
      <c r="A1032" s="7">
        <v>43780.916666666664</v>
      </c>
      <c r="B1032" s="13">
        <f t="shared" si="64"/>
        <v>43780.916666666664</v>
      </c>
      <c r="C1032">
        <v>68</v>
      </c>
      <c r="D1032">
        <f t="shared" si="65"/>
        <v>68</v>
      </c>
      <c r="E1032">
        <f t="shared" si="66"/>
        <v>0</v>
      </c>
      <c r="F1032" t="str">
        <f t="shared" si="67"/>
        <v>-</v>
      </c>
    </row>
    <row r="1033" spans="1:6">
      <c r="A1033" s="8">
        <v>43780.958333333336</v>
      </c>
      <c r="B1033" s="13">
        <f t="shared" si="64"/>
        <v>43780.958333333336</v>
      </c>
      <c r="C1033">
        <v>68</v>
      </c>
      <c r="D1033">
        <f t="shared" si="65"/>
        <v>68</v>
      </c>
      <c r="E1033">
        <f t="shared" si="66"/>
        <v>0</v>
      </c>
      <c r="F1033" t="str">
        <f t="shared" si="67"/>
        <v>-</v>
      </c>
    </row>
    <row r="1034" spans="1:6">
      <c r="A1034" s="7">
        <v>43781</v>
      </c>
      <c r="B1034" s="13">
        <f t="shared" si="64"/>
        <v>43781</v>
      </c>
      <c r="C1034">
        <v>68</v>
      </c>
      <c r="D1034">
        <f t="shared" si="65"/>
        <v>68</v>
      </c>
      <c r="E1034">
        <f t="shared" si="66"/>
        <v>0</v>
      </c>
      <c r="F1034">
        <f t="shared" si="67"/>
        <v>0</v>
      </c>
    </row>
    <row r="1035" spans="1:6">
      <c r="A1035" s="8">
        <v>43781.041666666664</v>
      </c>
      <c r="B1035" s="13">
        <f t="shared" si="64"/>
        <v>43781.041666666664</v>
      </c>
      <c r="C1035">
        <v>68</v>
      </c>
      <c r="D1035">
        <f t="shared" si="65"/>
        <v>68</v>
      </c>
      <c r="E1035">
        <f t="shared" si="66"/>
        <v>0</v>
      </c>
      <c r="F1035" t="str">
        <f t="shared" si="67"/>
        <v>-</v>
      </c>
    </row>
    <row r="1036" spans="1:6">
      <c r="A1036" s="7">
        <v>43781.083333333336</v>
      </c>
      <c r="B1036" s="13">
        <f t="shared" si="64"/>
        <v>43781.083333333336</v>
      </c>
      <c r="C1036">
        <v>68</v>
      </c>
      <c r="D1036">
        <f t="shared" si="65"/>
        <v>68</v>
      </c>
      <c r="E1036">
        <f t="shared" si="66"/>
        <v>0</v>
      </c>
      <c r="F1036" t="str">
        <f t="shared" si="67"/>
        <v>-</v>
      </c>
    </row>
    <row r="1037" spans="1:6">
      <c r="A1037" s="8">
        <v>43781.125</v>
      </c>
      <c r="B1037" s="13">
        <f t="shared" si="64"/>
        <v>43781.125</v>
      </c>
      <c r="C1037">
        <v>68</v>
      </c>
      <c r="D1037">
        <f t="shared" si="65"/>
        <v>68</v>
      </c>
      <c r="E1037">
        <f t="shared" si="66"/>
        <v>0</v>
      </c>
      <c r="F1037" t="str">
        <f t="shared" si="67"/>
        <v>-</v>
      </c>
    </row>
    <row r="1038" spans="1:6">
      <c r="A1038" s="7">
        <v>43781.166666666664</v>
      </c>
      <c r="B1038" s="13">
        <f t="shared" si="64"/>
        <v>43781.166666666664</v>
      </c>
      <c r="C1038">
        <v>68</v>
      </c>
      <c r="D1038">
        <f t="shared" si="65"/>
        <v>68</v>
      </c>
      <c r="E1038">
        <f t="shared" si="66"/>
        <v>0</v>
      </c>
      <c r="F1038" t="str">
        <f t="shared" si="67"/>
        <v>-</v>
      </c>
    </row>
    <row r="1039" spans="1:6">
      <c r="A1039" s="8">
        <v>43781.208333333336</v>
      </c>
      <c r="B1039" s="13">
        <f t="shared" si="64"/>
        <v>43781.208333333336</v>
      </c>
      <c r="C1039">
        <v>68</v>
      </c>
      <c r="D1039">
        <f t="shared" si="65"/>
        <v>68</v>
      </c>
      <c r="E1039">
        <f t="shared" si="66"/>
        <v>0</v>
      </c>
      <c r="F1039" t="str">
        <f t="shared" si="67"/>
        <v>-</v>
      </c>
    </row>
    <row r="1040" spans="1:6">
      <c r="A1040" s="7">
        <v>43781.25</v>
      </c>
      <c r="B1040" s="13">
        <f t="shared" si="64"/>
        <v>43781.25</v>
      </c>
      <c r="C1040">
        <v>68</v>
      </c>
      <c r="D1040">
        <f t="shared" si="65"/>
        <v>68</v>
      </c>
      <c r="E1040">
        <f t="shared" si="66"/>
        <v>0</v>
      </c>
      <c r="F1040" t="str">
        <f t="shared" si="67"/>
        <v>-</v>
      </c>
    </row>
    <row r="1041" spans="1:6">
      <c r="A1041" s="8">
        <v>43781.291666666664</v>
      </c>
      <c r="B1041" s="13">
        <f t="shared" si="64"/>
        <v>43781.291666666664</v>
      </c>
      <c r="C1041">
        <v>68</v>
      </c>
      <c r="D1041">
        <f t="shared" si="65"/>
        <v>68</v>
      </c>
      <c r="E1041">
        <f t="shared" si="66"/>
        <v>0</v>
      </c>
      <c r="F1041" t="str">
        <f t="shared" si="67"/>
        <v>-</v>
      </c>
    </row>
    <row r="1042" spans="1:6">
      <c r="A1042" s="7">
        <v>43781.333333333336</v>
      </c>
      <c r="B1042" s="13">
        <f t="shared" si="64"/>
        <v>43781.333333333336</v>
      </c>
      <c r="C1042">
        <v>60</v>
      </c>
      <c r="D1042">
        <f t="shared" si="65"/>
        <v>60</v>
      </c>
      <c r="E1042">
        <f t="shared" si="66"/>
        <v>0</v>
      </c>
      <c r="F1042" t="str">
        <f t="shared" si="67"/>
        <v>-</v>
      </c>
    </row>
    <row r="1043" spans="1:6">
      <c r="A1043" s="8">
        <v>43781.375</v>
      </c>
      <c r="B1043" s="13">
        <f t="shared" si="64"/>
        <v>43781.375</v>
      </c>
      <c r="C1043">
        <v>60</v>
      </c>
      <c r="D1043">
        <f t="shared" si="65"/>
        <v>60</v>
      </c>
      <c r="E1043">
        <f t="shared" si="66"/>
        <v>0</v>
      </c>
      <c r="F1043" t="str">
        <f t="shared" si="67"/>
        <v>-</v>
      </c>
    </row>
    <row r="1044" spans="1:6">
      <c r="A1044" s="7">
        <v>43781.416666666664</v>
      </c>
      <c r="B1044" s="13">
        <f t="shared" si="64"/>
        <v>43781.416666666664</v>
      </c>
      <c r="C1044">
        <v>60</v>
      </c>
      <c r="D1044">
        <f t="shared" si="65"/>
        <v>60</v>
      </c>
      <c r="E1044">
        <f t="shared" si="66"/>
        <v>0</v>
      </c>
      <c r="F1044" t="str">
        <f t="shared" si="67"/>
        <v>-</v>
      </c>
    </row>
    <row r="1045" spans="1:6">
      <c r="A1045" s="8">
        <v>43781.458333333336</v>
      </c>
      <c r="B1045" s="13">
        <f t="shared" si="64"/>
        <v>43781.458333333336</v>
      </c>
      <c r="C1045">
        <v>60</v>
      </c>
      <c r="D1045">
        <f t="shared" si="65"/>
        <v>60</v>
      </c>
      <c r="E1045">
        <f t="shared" si="66"/>
        <v>0</v>
      </c>
      <c r="F1045" t="str">
        <f t="shared" si="67"/>
        <v>-</v>
      </c>
    </row>
    <row r="1046" spans="1:6">
      <c r="A1046" s="7">
        <v>43781.5</v>
      </c>
      <c r="B1046" s="13">
        <f t="shared" si="64"/>
        <v>43781.5</v>
      </c>
      <c r="C1046">
        <v>60</v>
      </c>
      <c r="D1046">
        <f t="shared" si="65"/>
        <v>60</v>
      </c>
      <c r="E1046">
        <f t="shared" si="66"/>
        <v>0</v>
      </c>
      <c r="F1046" t="str">
        <f t="shared" si="67"/>
        <v>-</v>
      </c>
    </row>
    <row r="1047" spans="1:6">
      <c r="A1047" s="8">
        <v>43781.541666666664</v>
      </c>
      <c r="B1047" s="13">
        <f t="shared" si="64"/>
        <v>43781.541666666664</v>
      </c>
      <c r="C1047">
        <v>60</v>
      </c>
      <c r="D1047">
        <f t="shared" si="65"/>
        <v>60</v>
      </c>
      <c r="E1047">
        <f t="shared" si="66"/>
        <v>0</v>
      </c>
      <c r="F1047" t="str">
        <f t="shared" si="67"/>
        <v>-</v>
      </c>
    </row>
    <row r="1048" spans="1:6">
      <c r="A1048" s="7">
        <v>43781.583333333336</v>
      </c>
      <c r="B1048" s="13">
        <f t="shared" si="64"/>
        <v>43781.583333333336</v>
      </c>
      <c r="C1048">
        <v>60</v>
      </c>
      <c r="D1048">
        <f t="shared" si="65"/>
        <v>60</v>
      </c>
      <c r="E1048">
        <f t="shared" si="66"/>
        <v>0</v>
      </c>
      <c r="F1048" t="str">
        <f t="shared" si="67"/>
        <v>-</v>
      </c>
    </row>
    <row r="1049" spans="1:6">
      <c r="A1049" s="8">
        <v>43781.625</v>
      </c>
      <c r="B1049" s="13">
        <f t="shared" si="64"/>
        <v>43781.625</v>
      </c>
      <c r="C1049">
        <v>60</v>
      </c>
      <c r="D1049">
        <f t="shared" si="65"/>
        <v>60</v>
      </c>
      <c r="E1049">
        <f t="shared" si="66"/>
        <v>0</v>
      </c>
      <c r="F1049" t="str">
        <f t="shared" si="67"/>
        <v>-</v>
      </c>
    </row>
    <row r="1050" spans="1:6">
      <c r="A1050" s="7">
        <v>43781.666666666664</v>
      </c>
      <c r="B1050" s="13">
        <f t="shared" si="64"/>
        <v>43781.666666666664</v>
      </c>
      <c r="C1050">
        <v>60</v>
      </c>
      <c r="D1050">
        <f t="shared" si="65"/>
        <v>60</v>
      </c>
      <c r="E1050">
        <f t="shared" si="66"/>
        <v>0</v>
      </c>
      <c r="F1050" t="str">
        <f t="shared" si="67"/>
        <v>-</v>
      </c>
    </row>
    <row r="1051" spans="1:6">
      <c r="A1051" s="8">
        <v>43781.708333333336</v>
      </c>
      <c r="B1051" s="13">
        <f t="shared" si="64"/>
        <v>43781.708333333336</v>
      </c>
      <c r="C1051">
        <v>68</v>
      </c>
      <c r="D1051">
        <f t="shared" si="65"/>
        <v>68</v>
      </c>
      <c r="E1051">
        <f t="shared" si="66"/>
        <v>0</v>
      </c>
      <c r="F1051" t="str">
        <f t="shared" si="67"/>
        <v>-</v>
      </c>
    </row>
    <row r="1052" spans="1:6">
      <c r="A1052" s="7">
        <v>43781.75</v>
      </c>
      <c r="B1052" s="13">
        <f t="shared" si="64"/>
        <v>43781.75</v>
      </c>
      <c r="C1052">
        <v>68</v>
      </c>
      <c r="D1052">
        <f t="shared" si="65"/>
        <v>68</v>
      </c>
      <c r="E1052">
        <f t="shared" si="66"/>
        <v>0</v>
      </c>
      <c r="F1052" t="str">
        <f t="shared" si="67"/>
        <v>-</v>
      </c>
    </row>
    <row r="1053" spans="1:6">
      <c r="A1053" s="8">
        <v>43781.791666666664</v>
      </c>
      <c r="B1053" s="13">
        <f t="shared" si="64"/>
        <v>43781.791666666664</v>
      </c>
      <c r="C1053">
        <v>68</v>
      </c>
      <c r="D1053">
        <f t="shared" si="65"/>
        <v>68</v>
      </c>
      <c r="E1053">
        <f t="shared" si="66"/>
        <v>0</v>
      </c>
      <c r="F1053" t="str">
        <f t="shared" si="67"/>
        <v>-</v>
      </c>
    </row>
    <row r="1054" spans="1:6">
      <c r="A1054" s="7">
        <v>43781.833333333336</v>
      </c>
      <c r="B1054" s="13">
        <f t="shared" si="64"/>
        <v>43781.833333333336</v>
      </c>
      <c r="C1054">
        <v>68</v>
      </c>
      <c r="D1054">
        <f t="shared" si="65"/>
        <v>68</v>
      </c>
      <c r="E1054">
        <f t="shared" si="66"/>
        <v>0</v>
      </c>
      <c r="F1054" t="str">
        <f t="shared" si="67"/>
        <v>-</v>
      </c>
    </row>
    <row r="1055" spans="1:6">
      <c r="A1055" s="8">
        <v>43781.875</v>
      </c>
      <c r="B1055" s="13">
        <f t="shared" si="64"/>
        <v>43781.875</v>
      </c>
      <c r="C1055">
        <v>68</v>
      </c>
      <c r="D1055">
        <f t="shared" si="65"/>
        <v>68</v>
      </c>
      <c r="E1055">
        <f t="shared" si="66"/>
        <v>0</v>
      </c>
      <c r="F1055" t="str">
        <f t="shared" si="67"/>
        <v>-</v>
      </c>
    </row>
    <row r="1056" spans="1:6">
      <c r="A1056" s="7">
        <v>43781.916666666664</v>
      </c>
      <c r="B1056" s="13">
        <f t="shared" si="64"/>
        <v>43781.916666666664</v>
      </c>
      <c r="C1056">
        <v>68</v>
      </c>
      <c r="D1056">
        <f t="shared" si="65"/>
        <v>68</v>
      </c>
      <c r="E1056">
        <f t="shared" si="66"/>
        <v>0</v>
      </c>
      <c r="F1056" t="str">
        <f t="shared" si="67"/>
        <v>-</v>
      </c>
    </row>
    <row r="1057" spans="1:6">
      <c r="A1057" s="8">
        <v>43781.958333333336</v>
      </c>
      <c r="B1057" s="13">
        <f t="shared" si="64"/>
        <v>43781.958333333336</v>
      </c>
      <c r="C1057">
        <v>68</v>
      </c>
      <c r="D1057">
        <f t="shared" si="65"/>
        <v>68</v>
      </c>
      <c r="E1057">
        <f t="shared" si="66"/>
        <v>0</v>
      </c>
      <c r="F1057" t="str">
        <f t="shared" si="67"/>
        <v>-</v>
      </c>
    </row>
    <row r="1058" spans="1:6">
      <c r="A1058" s="7">
        <v>43782</v>
      </c>
      <c r="B1058" s="13">
        <f t="shared" si="64"/>
        <v>43782</v>
      </c>
      <c r="C1058">
        <v>68</v>
      </c>
      <c r="D1058">
        <f t="shared" si="65"/>
        <v>68</v>
      </c>
      <c r="E1058">
        <f t="shared" si="66"/>
        <v>0</v>
      </c>
      <c r="F1058">
        <f t="shared" si="67"/>
        <v>0</v>
      </c>
    </row>
    <row r="1059" spans="1:6">
      <c r="A1059" s="8">
        <v>43782.041666666664</v>
      </c>
      <c r="B1059" s="13">
        <f t="shared" si="64"/>
        <v>43782.041666666664</v>
      </c>
      <c r="C1059">
        <v>68</v>
      </c>
      <c r="D1059">
        <f t="shared" si="65"/>
        <v>68</v>
      </c>
      <c r="E1059">
        <f t="shared" si="66"/>
        <v>0</v>
      </c>
      <c r="F1059" t="str">
        <f t="shared" si="67"/>
        <v>-</v>
      </c>
    </row>
    <row r="1060" spans="1:6">
      <c r="A1060" s="7">
        <v>43782.083333333336</v>
      </c>
      <c r="B1060" s="13">
        <f t="shared" si="64"/>
        <v>43782.083333333336</v>
      </c>
      <c r="C1060">
        <v>68</v>
      </c>
      <c r="D1060">
        <f t="shared" si="65"/>
        <v>68</v>
      </c>
      <c r="E1060">
        <f t="shared" si="66"/>
        <v>0</v>
      </c>
      <c r="F1060" t="str">
        <f t="shared" si="67"/>
        <v>-</v>
      </c>
    </row>
    <row r="1061" spans="1:6">
      <c r="A1061" s="8">
        <v>43782.125</v>
      </c>
      <c r="B1061" s="13">
        <f t="shared" si="64"/>
        <v>43782.125</v>
      </c>
      <c r="C1061">
        <v>68</v>
      </c>
      <c r="D1061">
        <f t="shared" si="65"/>
        <v>68</v>
      </c>
      <c r="E1061">
        <f t="shared" si="66"/>
        <v>0</v>
      </c>
      <c r="F1061" t="str">
        <f t="shared" si="67"/>
        <v>-</v>
      </c>
    </row>
    <row r="1062" spans="1:6">
      <c r="A1062" s="7">
        <v>43782.166666666664</v>
      </c>
      <c r="B1062" s="13">
        <f t="shared" si="64"/>
        <v>43782.166666666664</v>
      </c>
      <c r="C1062">
        <v>68</v>
      </c>
      <c r="D1062">
        <f t="shared" si="65"/>
        <v>68</v>
      </c>
      <c r="E1062">
        <f t="shared" si="66"/>
        <v>0</v>
      </c>
      <c r="F1062" t="str">
        <f t="shared" si="67"/>
        <v>-</v>
      </c>
    </row>
    <row r="1063" spans="1:6">
      <c r="A1063" s="8">
        <v>43782.208333333336</v>
      </c>
      <c r="B1063" s="13">
        <f t="shared" si="64"/>
        <v>43782.208333333336</v>
      </c>
      <c r="C1063">
        <v>68</v>
      </c>
      <c r="D1063">
        <f t="shared" si="65"/>
        <v>68</v>
      </c>
      <c r="E1063">
        <f t="shared" si="66"/>
        <v>0</v>
      </c>
      <c r="F1063" t="str">
        <f t="shared" si="67"/>
        <v>-</v>
      </c>
    </row>
    <row r="1064" spans="1:6">
      <c r="A1064" s="7">
        <v>43782.25</v>
      </c>
      <c r="B1064" s="13">
        <f t="shared" si="64"/>
        <v>43782.25</v>
      </c>
      <c r="C1064">
        <v>68</v>
      </c>
      <c r="D1064">
        <f t="shared" si="65"/>
        <v>68</v>
      </c>
      <c r="E1064">
        <f t="shared" si="66"/>
        <v>0</v>
      </c>
      <c r="F1064" t="str">
        <f t="shared" si="67"/>
        <v>-</v>
      </c>
    </row>
    <row r="1065" spans="1:6">
      <c r="A1065" s="8">
        <v>43782.291666666664</v>
      </c>
      <c r="B1065" s="13">
        <f t="shared" si="64"/>
        <v>43782.291666666664</v>
      </c>
      <c r="C1065">
        <v>68</v>
      </c>
      <c r="D1065">
        <f t="shared" si="65"/>
        <v>68</v>
      </c>
      <c r="E1065">
        <f t="shared" si="66"/>
        <v>0</v>
      </c>
      <c r="F1065" t="str">
        <f t="shared" si="67"/>
        <v>-</v>
      </c>
    </row>
    <row r="1066" spans="1:6">
      <c r="A1066" s="7">
        <v>43782.333333333336</v>
      </c>
      <c r="B1066" s="13">
        <f t="shared" si="64"/>
        <v>43782.333333333336</v>
      </c>
      <c r="C1066">
        <v>60</v>
      </c>
      <c r="D1066">
        <f t="shared" si="65"/>
        <v>60</v>
      </c>
      <c r="E1066">
        <f t="shared" si="66"/>
        <v>0</v>
      </c>
      <c r="F1066" t="str">
        <f t="shared" si="67"/>
        <v>-</v>
      </c>
    </row>
    <row r="1067" spans="1:6">
      <c r="A1067" s="8">
        <v>43782.375</v>
      </c>
      <c r="B1067" s="13">
        <f t="shared" si="64"/>
        <v>43782.375</v>
      </c>
      <c r="C1067">
        <v>60</v>
      </c>
      <c r="D1067">
        <f t="shared" si="65"/>
        <v>60</v>
      </c>
      <c r="E1067">
        <f t="shared" si="66"/>
        <v>0</v>
      </c>
      <c r="F1067" t="str">
        <f t="shared" si="67"/>
        <v>-</v>
      </c>
    </row>
    <row r="1068" spans="1:6">
      <c r="A1068" s="7">
        <v>43782.416666666664</v>
      </c>
      <c r="B1068" s="13">
        <f t="shared" si="64"/>
        <v>43782.416666666664</v>
      </c>
      <c r="C1068">
        <v>60</v>
      </c>
      <c r="D1068">
        <f t="shared" si="65"/>
        <v>60</v>
      </c>
      <c r="E1068">
        <f t="shared" si="66"/>
        <v>0</v>
      </c>
      <c r="F1068" t="str">
        <f t="shared" si="67"/>
        <v>-</v>
      </c>
    </row>
    <row r="1069" spans="1:6">
      <c r="A1069" s="8">
        <v>43782.458333333336</v>
      </c>
      <c r="B1069" s="13">
        <f t="shared" si="64"/>
        <v>43782.458333333336</v>
      </c>
      <c r="C1069">
        <v>60</v>
      </c>
      <c r="D1069">
        <f t="shared" si="65"/>
        <v>60</v>
      </c>
      <c r="E1069">
        <f t="shared" si="66"/>
        <v>0</v>
      </c>
      <c r="F1069" t="str">
        <f t="shared" si="67"/>
        <v>-</v>
      </c>
    </row>
    <row r="1070" spans="1:6">
      <c r="A1070" s="7">
        <v>43782.5</v>
      </c>
      <c r="B1070" s="13">
        <f t="shared" si="64"/>
        <v>43782.5</v>
      </c>
      <c r="C1070">
        <v>60</v>
      </c>
      <c r="D1070">
        <f t="shared" si="65"/>
        <v>60</v>
      </c>
      <c r="E1070">
        <f t="shared" si="66"/>
        <v>0</v>
      </c>
      <c r="F1070" t="str">
        <f t="shared" si="67"/>
        <v>-</v>
      </c>
    </row>
    <row r="1071" spans="1:6">
      <c r="A1071" s="8">
        <v>43782.541666666664</v>
      </c>
      <c r="B1071" s="13">
        <f t="shared" si="64"/>
        <v>43782.541666666664</v>
      </c>
      <c r="C1071">
        <v>60</v>
      </c>
      <c r="D1071">
        <f t="shared" si="65"/>
        <v>60</v>
      </c>
      <c r="E1071">
        <f t="shared" si="66"/>
        <v>0</v>
      </c>
      <c r="F1071" t="str">
        <f t="shared" si="67"/>
        <v>-</v>
      </c>
    </row>
    <row r="1072" spans="1:6">
      <c r="A1072" s="7">
        <v>43782.583333333336</v>
      </c>
      <c r="B1072" s="13">
        <f t="shared" si="64"/>
        <v>43782.583333333336</v>
      </c>
      <c r="C1072">
        <v>60</v>
      </c>
      <c r="D1072">
        <f t="shared" si="65"/>
        <v>60</v>
      </c>
      <c r="E1072">
        <f t="shared" si="66"/>
        <v>0</v>
      </c>
      <c r="F1072" t="str">
        <f t="shared" si="67"/>
        <v>-</v>
      </c>
    </row>
    <row r="1073" spans="1:6">
      <c r="A1073" s="8">
        <v>43782.625</v>
      </c>
      <c r="B1073" s="13">
        <f t="shared" si="64"/>
        <v>43782.625</v>
      </c>
      <c r="C1073">
        <v>60</v>
      </c>
      <c r="D1073">
        <f t="shared" si="65"/>
        <v>60</v>
      </c>
      <c r="E1073">
        <f t="shared" si="66"/>
        <v>0</v>
      </c>
      <c r="F1073" t="str">
        <f t="shared" si="67"/>
        <v>-</v>
      </c>
    </row>
    <row r="1074" spans="1:6">
      <c r="A1074" s="7">
        <v>43782.666666666664</v>
      </c>
      <c r="B1074" s="13">
        <f t="shared" si="64"/>
        <v>43782.666666666664</v>
      </c>
      <c r="C1074">
        <v>60</v>
      </c>
      <c r="D1074">
        <f t="shared" si="65"/>
        <v>60</v>
      </c>
      <c r="E1074">
        <f t="shared" si="66"/>
        <v>0</v>
      </c>
      <c r="F1074" t="str">
        <f t="shared" si="67"/>
        <v>-</v>
      </c>
    </row>
    <row r="1075" spans="1:6">
      <c r="A1075" s="8">
        <v>43782.708333333336</v>
      </c>
      <c r="B1075" s="13">
        <f t="shared" si="64"/>
        <v>43782.708333333336</v>
      </c>
      <c r="C1075">
        <v>68</v>
      </c>
      <c r="D1075">
        <f t="shared" si="65"/>
        <v>68</v>
      </c>
      <c r="E1075">
        <f t="shared" si="66"/>
        <v>0</v>
      </c>
      <c r="F1075" t="str">
        <f t="shared" si="67"/>
        <v>-</v>
      </c>
    </row>
    <row r="1076" spans="1:6">
      <c r="A1076" s="7">
        <v>43782.75</v>
      </c>
      <c r="B1076" s="13">
        <f t="shared" si="64"/>
        <v>43782.75</v>
      </c>
      <c r="C1076">
        <v>68</v>
      </c>
      <c r="D1076">
        <f t="shared" si="65"/>
        <v>68</v>
      </c>
      <c r="E1076">
        <f t="shared" si="66"/>
        <v>0</v>
      </c>
      <c r="F1076" t="str">
        <f t="shared" si="67"/>
        <v>-</v>
      </c>
    </row>
    <row r="1077" spans="1:6">
      <c r="A1077" s="8">
        <v>43782.791666666664</v>
      </c>
      <c r="B1077" s="13">
        <f t="shared" si="64"/>
        <v>43782.791666666664</v>
      </c>
      <c r="C1077">
        <v>68</v>
      </c>
      <c r="D1077">
        <f t="shared" si="65"/>
        <v>68</v>
      </c>
      <c r="E1077">
        <f t="shared" si="66"/>
        <v>0</v>
      </c>
      <c r="F1077" t="str">
        <f t="shared" si="67"/>
        <v>-</v>
      </c>
    </row>
    <row r="1078" spans="1:6">
      <c r="A1078" s="7">
        <v>43782.833333333336</v>
      </c>
      <c r="B1078" s="13">
        <f t="shared" si="64"/>
        <v>43782.833333333336</v>
      </c>
      <c r="C1078">
        <v>68</v>
      </c>
      <c r="D1078">
        <f t="shared" si="65"/>
        <v>68</v>
      </c>
      <c r="E1078">
        <f t="shared" si="66"/>
        <v>0</v>
      </c>
      <c r="F1078" t="str">
        <f t="shared" si="67"/>
        <v>-</v>
      </c>
    </row>
    <row r="1079" spans="1:6">
      <c r="A1079" s="8">
        <v>43782.875</v>
      </c>
      <c r="B1079" s="13">
        <f t="shared" si="64"/>
        <v>43782.875</v>
      </c>
      <c r="C1079">
        <v>68</v>
      </c>
      <c r="D1079">
        <f t="shared" si="65"/>
        <v>68</v>
      </c>
      <c r="E1079">
        <f t="shared" si="66"/>
        <v>0</v>
      </c>
      <c r="F1079" t="str">
        <f t="shared" si="67"/>
        <v>-</v>
      </c>
    </row>
    <row r="1080" spans="1:6">
      <c r="A1080" s="7">
        <v>43782.916666666664</v>
      </c>
      <c r="B1080" s="13">
        <f t="shared" si="64"/>
        <v>43782.916666666664</v>
      </c>
      <c r="C1080">
        <v>68</v>
      </c>
      <c r="D1080">
        <f t="shared" si="65"/>
        <v>68</v>
      </c>
      <c r="E1080">
        <f t="shared" si="66"/>
        <v>0</v>
      </c>
      <c r="F1080" t="str">
        <f t="shared" si="67"/>
        <v>-</v>
      </c>
    </row>
    <row r="1081" spans="1:6">
      <c r="A1081" s="8">
        <v>43782.958333333336</v>
      </c>
      <c r="B1081" s="13">
        <f t="shared" si="64"/>
        <v>43782.958333333336</v>
      </c>
      <c r="C1081">
        <v>68</v>
      </c>
      <c r="D1081">
        <f t="shared" si="65"/>
        <v>68</v>
      </c>
      <c r="E1081">
        <f t="shared" si="66"/>
        <v>0</v>
      </c>
      <c r="F1081" t="str">
        <f t="shared" si="67"/>
        <v>-</v>
      </c>
    </row>
    <row r="1082" spans="1:6">
      <c r="A1082" s="7">
        <v>43783</v>
      </c>
      <c r="B1082" s="13">
        <f t="shared" si="64"/>
        <v>43783</v>
      </c>
      <c r="C1082">
        <v>68</v>
      </c>
      <c r="D1082">
        <f t="shared" si="65"/>
        <v>68</v>
      </c>
      <c r="E1082">
        <f t="shared" si="66"/>
        <v>0</v>
      </c>
      <c r="F1082">
        <f t="shared" si="67"/>
        <v>1</v>
      </c>
    </row>
    <row r="1083" spans="1:6">
      <c r="A1083" s="8">
        <v>43783.041666666664</v>
      </c>
      <c r="B1083" s="13">
        <f t="shared" si="64"/>
        <v>43783.041666666664</v>
      </c>
      <c r="C1083">
        <v>68</v>
      </c>
      <c r="D1083">
        <f t="shared" si="65"/>
        <v>68</v>
      </c>
      <c r="E1083">
        <f t="shared" si="66"/>
        <v>0</v>
      </c>
      <c r="F1083" t="str">
        <f t="shared" si="67"/>
        <v>-</v>
      </c>
    </row>
    <row r="1084" spans="1:6">
      <c r="A1084" s="7">
        <v>43783.083333333336</v>
      </c>
      <c r="B1084" s="13">
        <f t="shared" si="64"/>
        <v>43783.083333333336</v>
      </c>
      <c r="C1084">
        <v>68</v>
      </c>
      <c r="D1084">
        <f t="shared" si="65"/>
        <v>68</v>
      </c>
      <c r="E1084">
        <f t="shared" si="66"/>
        <v>0</v>
      </c>
      <c r="F1084" t="str">
        <f t="shared" si="67"/>
        <v>-</v>
      </c>
    </row>
    <row r="1085" spans="1:6">
      <c r="A1085" s="8">
        <v>43783.125</v>
      </c>
      <c r="B1085" s="13">
        <f t="shared" si="64"/>
        <v>43783.125</v>
      </c>
      <c r="C1085">
        <v>68</v>
      </c>
      <c r="D1085">
        <f t="shared" si="65"/>
        <v>68</v>
      </c>
      <c r="E1085">
        <f t="shared" si="66"/>
        <v>0</v>
      </c>
      <c r="F1085" t="str">
        <f t="shared" si="67"/>
        <v>-</v>
      </c>
    </row>
    <row r="1086" spans="1:6">
      <c r="A1086" s="7">
        <v>43783.166666666664</v>
      </c>
      <c r="B1086" s="13">
        <f t="shared" si="64"/>
        <v>43783.166666666664</v>
      </c>
      <c r="C1086">
        <v>68</v>
      </c>
      <c r="D1086">
        <f t="shared" si="65"/>
        <v>68</v>
      </c>
      <c r="E1086">
        <f t="shared" si="66"/>
        <v>0</v>
      </c>
      <c r="F1086" t="str">
        <f t="shared" si="67"/>
        <v>-</v>
      </c>
    </row>
    <row r="1087" spans="1:6">
      <c r="A1087" s="8">
        <v>43783.208333333336</v>
      </c>
      <c r="B1087" s="13">
        <f t="shared" si="64"/>
        <v>43783.208333333336</v>
      </c>
      <c r="C1087">
        <v>68</v>
      </c>
      <c r="D1087">
        <f t="shared" si="65"/>
        <v>68</v>
      </c>
      <c r="E1087">
        <f t="shared" si="66"/>
        <v>0</v>
      </c>
      <c r="F1087" t="str">
        <f t="shared" si="67"/>
        <v>-</v>
      </c>
    </row>
    <row r="1088" spans="1:6">
      <c r="A1088" s="7">
        <v>43783.25</v>
      </c>
      <c r="B1088" s="13">
        <f t="shared" si="64"/>
        <v>43783.25</v>
      </c>
      <c r="C1088">
        <v>68</v>
      </c>
      <c r="D1088">
        <f t="shared" si="65"/>
        <v>68</v>
      </c>
      <c r="E1088">
        <f t="shared" si="66"/>
        <v>0</v>
      </c>
      <c r="F1088" t="str">
        <f t="shared" si="67"/>
        <v>-</v>
      </c>
    </row>
    <row r="1089" spans="1:8">
      <c r="A1089" s="8">
        <v>43783.291666666664</v>
      </c>
      <c r="B1089" s="13">
        <f t="shared" si="64"/>
        <v>43783.291666666664</v>
      </c>
      <c r="C1089">
        <v>68</v>
      </c>
      <c r="D1089">
        <f t="shared" si="65"/>
        <v>68</v>
      </c>
      <c r="E1089">
        <f t="shared" si="66"/>
        <v>0</v>
      </c>
      <c r="F1089" t="str">
        <f t="shared" si="67"/>
        <v>-</v>
      </c>
    </row>
    <row r="1090" spans="1:8">
      <c r="A1090" s="7">
        <v>43783.333333333336</v>
      </c>
      <c r="B1090" s="13">
        <f t="shared" si="64"/>
        <v>43783.333333333336</v>
      </c>
      <c r="C1090">
        <v>60</v>
      </c>
      <c r="D1090">
        <f t="shared" si="65"/>
        <v>60</v>
      </c>
      <c r="E1090">
        <f t="shared" si="66"/>
        <v>0</v>
      </c>
      <c r="F1090" t="str">
        <f t="shared" si="67"/>
        <v>-</v>
      </c>
    </row>
    <row r="1091" spans="1:8">
      <c r="A1091" s="8">
        <v>43783.375</v>
      </c>
      <c r="B1091" s="13">
        <f t="shared" ref="B1091:B1154" si="68">A1091</f>
        <v>43783.375</v>
      </c>
      <c r="C1091">
        <v>60</v>
      </c>
      <c r="D1091">
        <f t="shared" ref="D1091:D1154" si="69">C1091</f>
        <v>60</v>
      </c>
      <c r="E1091">
        <f t="shared" ref="E1091:E1154" si="70">D1091-C1091</f>
        <v>0</v>
      </c>
      <c r="F1091" t="str">
        <f t="shared" ref="F1091:F1154" si="71">IF(HOUR(A1091)=0,COUNTIF(E1091:E1114, "&gt;0"),"-")</f>
        <v>-</v>
      </c>
    </row>
    <row r="1092" spans="1:8">
      <c r="A1092" s="7">
        <v>43783.416666666664</v>
      </c>
      <c r="B1092" s="13">
        <f t="shared" si="68"/>
        <v>43783.416666666664</v>
      </c>
      <c r="C1092">
        <v>60</v>
      </c>
      <c r="D1092">
        <f t="shared" si="69"/>
        <v>60</v>
      </c>
      <c r="E1092">
        <f t="shared" si="70"/>
        <v>0</v>
      </c>
      <c r="F1092" t="str">
        <f t="shared" si="71"/>
        <v>-</v>
      </c>
    </row>
    <row r="1093" spans="1:8">
      <c r="A1093" s="8">
        <v>43783.458333333336</v>
      </c>
      <c r="B1093" s="13">
        <f t="shared" si="68"/>
        <v>43783.458333333336</v>
      </c>
      <c r="C1093">
        <v>60</v>
      </c>
      <c r="D1093">
        <f t="shared" si="69"/>
        <v>60</v>
      </c>
      <c r="E1093">
        <f t="shared" si="70"/>
        <v>0</v>
      </c>
      <c r="F1093" t="str">
        <f t="shared" si="71"/>
        <v>-</v>
      </c>
    </row>
    <row r="1094" spans="1:8">
      <c r="A1094" s="7">
        <v>43783.5</v>
      </c>
      <c r="B1094" s="13">
        <f t="shared" si="68"/>
        <v>43783.5</v>
      </c>
      <c r="C1094">
        <v>60</v>
      </c>
      <c r="D1094">
        <f t="shared" si="69"/>
        <v>60</v>
      </c>
      <c r="E1094">
        <f t="shared" si="70"/>
        <v>0</v>
      </c>
      <c r="F1094" t="str">
        <f t="shared" si="71"/>
        <v>-</v>
      </c>
    </row>
    <row r="1095" spans="1:8">
      <c r="A1095" s="8">
        <v>43783.541666666664</v>
      </c>
      <c r="B1095" s="13">
        <f t="shared" si="68"/>
        <v>43783.541666666664</v>
      </c>
      <c r="C1095">
        <v>60</v>
      </c>
      <c r="D1095">
        <f t="shared" si="69"/>
        <v>60</v>
      </c>
      <c r="E1095">
        <f t="shared" si="70"/>
        <v>0</v>
      </c>
      <c r="F1095" t="str">
        <f t="shared" si="71"/>
        <v>-</v>
      </c>
    </row>
    <row r="1096" spans="1:8">
      <c r="A1096" s="7">
        <v>43783.583333333336</v>
      </c>
      <c r="B1096" s="13">
        <f t="shared" si="68"/>
        <v>43783.583333333336</v>
      </c>
      <c r="C1096">
        <v>60</v>
      </c>
      <c r="D1096">
        <f t="shared" si="69"/>
        <v>60</v>
      </c>
      <c r="E1096">
        <f t="shared" si="70"/>
        <v>0</v>
      </c>
      <c r="F1096" t="str">
        <f t="shared" si="71"/>
        <v>-</v>
      </c>
    </row>
    <row r="1097" spans="1:8">
      <c r="A1097" s="8">
        <v>43783.625</v>
      </c>
      <c r="B1097" s="13">
        <f t="shared" si="68"/>
        <v>43783.625</v>
      </c>
      <c r="C1097">
        <v>60</v>
      </c>
      <c r="D1097">
        <f t="shared" si="69"/>
        <v>60</v>
      </c>
      <c r="E1097">
        <f t="shared" si="70"/>
        <v>0</v>
      </c>
      <c r="F1097" t="str">
        <f t="shared" si="71"/>
        <v>-</v>
      </c>
    </row>
    <row r="1098" spans="1:8">
      <c r="A1098" s="7">
        <v>43783.666666666664</v>
      </c>
      <c r="B1098" s="13">
        <f t="shared" si="68"/>
        <v>43783.666666666664</v>
      </c>
      <c r="C1098">
        <v>60</v>
      </c>
      <c r="D1098">
        <f t="shared" si="69"/>
        <v>60</v>
      </c>
      <c r="E1098">
        <f t="shared" si="70"/>
        <v>0</v>
      </c>
      <c r="F1098" t="str">
        <f t="shared" si="71"/>
        <v>-</v>
      </c>
    </row>
    <row r="1099" spans="1:8">
      <c r="A1099" s="8">
        <v>43783.708333333336</v>
      </c>
      <c r="B1099" s="13">
        <f t="shared" si="68"/>
        <v>43783.708333333336</v>
      </c>
      <c r="C1099">
        <v>68</v>
      </c>
      <c r="D1099">
        <f t="shared" si="69"/>
        <v>68</v>
      </c>
      <c r="E1099">
        <f t="shared" si="70"/>
        <v>0</v>
      </c>
      <c r="F1099" t="str">
        <f t="shared" si="71"/>
        <v>-</v>
      </c>
    </row>
    <row r="1100" spans="1:8">
      <c r="A1100" s="7">
        <v>43783.75</v>
      </c>
      <c r="B1100" s="13">
        <f t="shared" si="68"/>
        <v>43783.75</v>
      </c>
      <c r="C1100">
        <v>68</v>
      </c>
      <c r="D1100">
        <f t="shared" si="69"/>
        <v>68</v>
      </c>
      <c r="E1100">
        <f t="shared" si="70"/>
        <v>0</v>
      </c>
      <c r="F1100" t="str">
        <f t="shared" si="71"/>
        <v>-</v>
      </c>
    </row>
    <row r="1101" spans="1:8">
      <c r="A1101" s="8">
        <v>43783.791666666664</v>
      </c>
      <c r="B1101" s="13">
        <f t="shared" si="68"/>
        <v>43783.791666666664</v>
      </c>
      <c r="C1101">
        <v>68</v>
      </c>
      <c r="D1101">
        <f t="shared" si="69"/>
        <v>68</v>
      </c>
      <c r="E1101">
        <f t="shared" si="70"/>
        <v>0</v>
      </c>
      <c r="F1101" t="str">
        <f t="shared" si="71"/>
        <v>-</v>
      </c>
    </row>
    <row r="1102" spans="1:8">
      <c r="A1102" s="7">
        <v>43783.833333333336</v>
      </c>
      <c r="B1102" s="13">
        <f t="shared" si="68"/>
        <v>43783.833333333336</v>
      </c>
      <c r="C1102">
        <v>68</v>
      </c>
      <c r="D1102">
        <f t="shared" si="69"/>
        <v>68</v>
      </c>
      <c r="E1102">
        <f t="shared" si="70"/>
        <v>0</v>
      </c>
      <c r="F1102" t="str">
        <f t="shared" si="71"/>
        <v>-</v>
      </c>
    </row>
    <row r="1103" spans="1:8">
      <c r="A1103" s="8">
        <v>43783.875</v>
      </c>
      <c r="B1103" s="13">
        <f t="shared" si="68"/>
        <v>43783.875</v>
      </c>
      <c r="C1103">
        <v>68</v>
      </c>
      <c r="D1103">
        <f t="shared" si="69"/>
        <v>68</v>
      </c>
      <c r="E1103">
        <f t="shared" si="70"/>
        <v>0</v>
      </c>
      <c r="F1103" t="str">
        <f t="shared" si="71"/>
        <v>-</v>
      </c>
    </row>
    <row r="1104" spans="1:8">
      <c r="A1104" s="7">
        <v>43783.916666666664</v>
      </c>
      <c r="B1104" s="13">
        <f t="shared" si="68"/>
        <v>43783.916666666664</v>
      </c>
      <c r="C1104">
        <v>68</v>
      </c>
      <c r="D1104">
        <v>70</v>
      </c>
      <c r="E1104">
        <f t="shared" si="70"/>
        <v>2</v>
      </c>
      <c r="F1104" t="str">
        <f t="shared" si="71"/>
        <v>-</v>
      </c>
      <c r="H1104" t="s">
        <v>358</v>
      </c>
    </row>
    <row r="1105" spans="1:6">
      <c r="A1105" s="8">
        <v>43783.958333333336</v>
      </c>
      <c r="B1105" s="13">
        <f t="shared" si="68"/>
        <v>43783.958333333336</v>
      </c>
      <c r="C1105">
        <v>68</v>
      </c>
      <c r="D1105">
        <f t="shared" si="69"/>
        <v>68</v>
      </c>
      <c r="E1105">
        <f t="shared" si="70"/>
        <v>0</v>
      </c>
      <c r="F1105" t="str">
        <f t="shared" si="71"/>
        <v>-</v>
      </c>
    </row>
    <row r="1106" spans="1:6">
      <c r="A1106" s="7">
        <v>43784</v>
      </c>
      <c r="B1106" s="13">
        <f t="shared" si="68"/>
        <v>43784</v>
      </c>
      <c r="C1106">
        <v>68</v>
      </c>
      <c r="D1106">
        <f t="shared" si="69"/>
        <v>68</v>
      </c>
      <c r="E1106">
        <f t="shared" si="70"/>
        <v>0</v>
      </c>
      <c r="F1106">
        <f t="shared" si="71"/>
        <v>0</v>
      </c>
    </row>
    <row r="1107" spans="1:6">
      <c r="A1107" s="8">
        <v>43784.041666666664</v>
      </c>
      <c r="B1107" s="13">
        <f t="shared" si="68"/>
        <v>43784.041666666664</v>
      </c>
      <c r="C1107">
        <v>68</v>
      </c>
      <c r="D1107">
        <f t="shared" si="69"/>
        <v>68</v>
      </c>
      <c r="E1107">
        <f t="shared" si="70"/>
        <v>0</v>
      </c>
      <c r="F1107" t="str">
        <f t="shared" si="71"/>
        <v>-</v>
      </c>
    </row>
    <row r="1108" spans="1:6">
      <c r="A1108" s="7">
        <v>43784.083333333336</v>
      </c>
      <c r="B1108" s="13">
        <f t="shared" si="68"/>
        <v>43784.083333333336</v>
      </c>
      <c r="C1108">
        <v>68</v>
      </c>
      <c r="D1108">
        <f t="shared" si="69"/>
        <v>68</v>
      </c>
      <c r="E1108">
        <f t="shared" si="70"/>
        <v>0</v>
      </c>
      <c r="F1108" t="str">
        <f t="shared" si="71"/>
        <v>-</v>
      </c>
    </row>
    <row r="1109" spans="1:6">
      <c r="A1109" s="8">
        <v>43784.125</v>
      </c>
      <c r="B1109" s="13">
        <f t="shared" si="68"/>
        <v>43784.125</v>
      </c>
      <c r="C1109">
        <v>68</v>
      </c>
      <c r="D1109">
        <f t="shared" si="69"/>
        <v>68</v>
      </c>
      <c r="E1109">
        <f t="shared" si="70"/>
        <v>0</v>
      </c>
      <c r="F1109" t="str">
        <f t="shared" si="71"/>
        <v>-</v>
      </c>
    </row>
    <row r="1110" spans="1:6">
      <c r="A1110" s="7">
        <v>43784.166666666664</v>
      </c>
      <c r="B1110" s="13">
        <f t="shared" si="68"/>
        <v>43784.166666666664</v>
      </c>
      <c r="C1110">
        <v>68</v>
      </c>
      <c r="D1110">
        <f t="shared" si="69"/>
        <v>68</v>
      </c>
      <c r="E1110">
        <f t="shared" si="70"/>
        <v>0</v>
      </c>
      <c r="F1110" t="str">
        <f t="shared" si="71"/>
        <v>-</v>
      </c>
    </row>
    <row r="1111" spans="1:6">
      <c r="A1111" s="8">
        <v>43784.208333333336</v>
      </c>
      <c r="B1111" s="13">
        <f t="shared" si="68"/>
        <v>43784.208333333336</v>
      </c>
      <c r="C1111">
        <v>68</v>
      </c>
      <c r="D1111">
        <f t="shared" si="69"/>
        <v>68</v>
      </c>
      <c r="E1111">
        <f t="shared" si="70"/>
        <v>0</v>
      </c>
      <c r="F1111" t="str">
        <f t="shared" si="71"/>
        <v>-</v>
      </c>
    </row>
    <row r="1112" spans="1:6">
      <c r="A1112" s="7">
        <v>43784.25</v>
      </c>
      <c r="B1112" s="13">
        <f t="shared" si="68"/>
        <v>43784.25</v>
      </c>
      <c r="C1112">
        <v>68</v>
      </c>
      <c r="D1112">
        <f t="shared" si="69"/>
        <v>68</v>
      </c>
      <c r="E1112">
        <f t="shared" si="70"/>
        <v>0</v>
      </c>
      <c r="F1112" t="str">
        <f t="shared" si="71"/>
        <v>-</v>
      </c>
    </row>
    <row r="1113" spans="1:6">
      <c r="A1113" s="8">
        <v>43784.291666666664</v>
      </c>
      <c r="B1113" s="13">
        <f t="shared" si="68"/>
        <v>43784.291666666664</v>
      </c>
      <c r="C1113">
        <v>68</v>
      </c>
      <c r="D1113">
        <f t="shared" si="69"/>
        <v>68</v>
      </c>
      <c r="E1113">
        <f t="shared" si="70"/>
        <v>0</v>
      </c>
      <c r="F1113" t="str">
        <f t="shared" si="71"/>
        <v>-</v>
      </c>
    </row>
    <row r="1114" spans="1:6">
      <c r="A1114" s="7">
        <v>43784.333333333336</v>
      </c>
      <c r="B1114" s="13">
        <f t="shared" si="68"/>
        <v>43784.333333333336</v>
      </c>
      <c r="C1114">
        <v>60</v>
      </c>
      <c r="D1114">
        <f t="shared" si="69"/>
        <v>60</v>
      </c>
      <c r="E1114">
        <f t="shared" si="70"/>
        <v>0</v>
      </c>
      <c r="F1114" t="str">
        <f t="shared" si="71"/>
        <v>-</v>
      </c>
    </row>
    <row r="1115" spans="1:6">
      <c r="A1115" s="8">
        <v>43784.375</v>
      </c>
      <c r="B1115" s="13">
        <f t="shared" si="68"/>
        <v>43784.375</v>
      </c>
      <c r="C1115">
        <v>60</v>
      </c>
      <c r="D1115">
        <f t="shared" si="69"/>
        <v>60</v>
      </c>
      <c r="E1115">
        <f t="shared" si="70"/>
        <v>0</v>
      </c>
      <c r="F1115" t="str">
        <f t="shared" si="71"/>
        <v>-</v>
      </c>
    </row>
    <row r="1116" spans="1:6">
      <c r="A1116" s="7">
        <v>43784.416666666664</v>
      </c>
      <c r="B1116" s="13">
        <f t="shared" si="68"/>
        <v>43784.416666666664</v>
      </c>
      <c r="C1116">
        <v>60</v>
      </c>
      <c r="D1116">
        <f t="shared" si="69"/>
        <v>60</v>
      </c>
      <c r="E1116">
        <f t="shared" si="70"/>
        <v>0</v>
      </c>
      <c r="F1116" t="str">
        <f t="shared" si="71"/>
        <v>-</v>
      </c>
    </row>
    <row r="1117" spans="1:6">
      <c r="A1117" s="8">
        <v>43784.458333333336</v>
      </c>
      <c r="B1117" s="13">
        <f t="shared" si="68"/>
        <v>43784.458333333336</v>
      </c>
      <c r="C1117">
        <v>60</v>
      </c>
      <c r="D1117">
        <f t="shared" si="69"/>
        <v>60</v>
      </c>
      <c r="E1117">
        <f t="shared" si="70"/>
        <v>0</v>
      </c>
      <c r="F1117" t="str">
        <f t="shared" si="71"/>
        <v>-</v>
      </c>
    </row>
    <row r="1118" spans="1:6">
      <c r="A1118" s="7">
        <v>43784.5</v>
      </c>
      <c r="B1118" s="13">
        <f t="shared" si="68"/>
        <v>43784.5</v>
      </c>
      <c r="C1118">
        <v>60</v>
      </c>
      <c r="D1118">
        <f t="shared" si="69"/>
        <v>60</v>
      </c>
      <c r="E1118">
        <f t="shared" si="70"/>
        <v>0</v>
      </c>
      <c r="F1118" t="str">
        <f t="shared" si="71"/>
        <v>-</v>
      </c>
    </row>
    <row r="1119" spans="1:6">
      <c r="A1119" s="8">
        <v>43784.541666666664</v>
      </c>
      <c r="B1119" s="13">
        <f t="shared" si="68"/>
        <v>43784.541666666664</v>
      </c>
      <c r="C1119">
        <v>60</v>
      </c>
      <c r="D1119">
        <f t="shared" si="69"/>
        <v>60</v>
      </c>
      <c r="E1119">
        <f t="shared" si="70"/>
        <v>0</v>
      </c>
      <c r="F1119" t="str">
        <f t="shared" si="71"/>
        <v>-</v>
      </c>
    </row>
    <row r="1120" spans="1:6">
      <c r="A1120" s="7">
        <v>43784.583333333336</v>
      </c>
      <c r="B1120" s="13">
        <f t="shared" si="68"/>
        <v>43784.583333333336</v>
      </c>
      <c r="C1120">
        <v>60</v>
      </c>
      <c r="D1120">
        <f t="shared" si="69"/>
        <v>60</v>
      </c>
      <c r="E1120">
        <f t="shared" si="70"/>
        <v>0</v>
      </c>
      <c r="F1120" t="str">
        <f t="shared" si="71"/>
        <v>-</v>
      </c>
    </row>
    <row r="1121" spans="1:6">
      <c r="A1121" s="8">
        <v>43784.625</v>
      </c>
      <c r="B1121" s="13">
        <f t="shared" si="68"/>
        <v>43784.625</v>
      </c>
      <c r="C1121">
        <v>60</v>
      </c>
      <c r="D1121">
        <f t="shared" si="69"/>
        <v>60</v>
      </c>
      <c r="E1121">
        <f t="shared" si="70"/>
        <v>0</v>
      </c>
      <c r="F1121" t="str">
        <f t="shared" si="71"/>
        <v>-</v>
      </c>
    </row>
    <row r="1122" spans="1:6">
      <c r="A1122" s="7">
        <v>43784.666666666664</v>
      </c>
      <c r="B1122" s="13">
        <f t="shared" si="68"/>
        <v>43784.666666666664</v>
      </c>
      <c r="C1122">
        <v>60</v>
      </c>
      <c r="D1122">
        <f t="shared" si="69"/>
        <v>60</v>
      </c>
      <c r="E1122">
        <f t="shared" si="70"/>
        <v>0</v>
      </c>
      <c r="F1122" t="str">
        <f t="shared" si="71"/>
        <v>-</v>
      </c>
    </row>
    <row r="1123" spans="1:6">
      <c r="A1123" s="8">
        <v>43784.708333333336</v>
      </c>
      <c r="B1123" s="13">
        <f t="shared" si="68"/>
        <v>43784.708333333336</v>
      </c>
      <c r="C1123">
        <v>68</v>
      </c>
      <c r="D1123">
        <f t="shared" si="69"/>
        <v>68</v>
      </c>
      <c r="E1123">
        <f t="shared" si="70"/>
        <v>0</v>
      </c>
      <c r="F1123" t="str">
        <f t="shared" si="71"/>
        <v>-</v>
      </c>
    </row>
    <row r="1124" spans="1:6">
      <c r="A1124" s="7">
        <v>43784.75</v>
      </c>
      <c r="B1124" s="13">
        <f t="shared" si="68"/>
        <v>43784.75</v>
      </c>
      <c r="C1124">
        <v>68</v>
      </c>
      <c r="D1124">
        <f t="shared" si="69"/>
        <v>68</v>
      </c>
      <c r="E1124">
        <f t="shared" si="70"/>
        <v>0</v>
      </c>
      <c r="F1124" t="str">
        <f t="shared" si="71"/>
        <v>-</v>
      </c>
    </row>
    <row r="1125" spans="1:6">
      <c r="A1125" s="8">
        <v>43784.791666666664</v>
      </c>
      <c r="B1125" s="13">
        <f t="shared" si="68"/>
        <v>43784.791666666664</v>
      </c>
      <c r="C1125">
        <v>68</v>
      </c>
      <c r="D1125">
        <f t="shared" si="69"/>
        <v>68</v>
      </c>
      <c r="E1125">
        <f t="shared" si="70"/>
        <v>0</v>
      </c>
      <c r="F1125" t="str">
        <f t="shared" si="71"/>
        <v>-</v>
      </c>
    </row>
    <row r="1126" spans="1:6">
      <c r="A1126" s="7">
        <v>43784.833333333336</v>
      </c>
      <c r="B1126" s="13">
        <f t="shared" si="68"/>
        <v>43784.833333333336</v>
      </c>
      <c r="C1126">
        <v>68</v>
      </c>
      <c r="D1126">
        <f t="shared" si="69"/>
        <v>68</v>
      </c>
      <c r="E1126">
        <f t="shared" si="70"/>
        <v>0</v>
      </c>
      <c r="F1126" t="str">
        <f t="shared" si="71"/>
        <v>-</v>
      </c>
    </row>
    <row r="1127" spans="1:6">
      <c r="A1127" s="8">
        <v>43784.875</v>
      </c>
      <c r="B1127" s="13">
        <f t="shared" si="68"/>
        <v>43784.875</v>
      </c>
      <c r="C1127">
        <v>68</v>
      </c>
      <c r="D1127">
        <f t="shared" si="69"/>
        <v>68</v>
      </c>
      <c r="E1127">
        <f t="shared" si="70"/>
        <v>0</v>
      </c>
      <c r="F1127" t="str">
        <f t="shared" si="71"/>
        <v>-</v>
      </c>
    </row>
    <row r="1128" spans="1:6">
      <c r="A1128" s="7">
        <v>43784.916666666664</v>
      </c>
      <c r="B1128" s="13">
        <f t="shared" si="68"/>
        <v>43784.916666666664</v>
      </c>
      <c r="C1128">
        <v>68</v>
      </c>
      <c r="D1128">
        <f t="shared" si="69"/>
        <v>68</v>
      </c>
      <c r="E1128">
        <f t="shared" si="70"/>
        <v>0</v>
      </c>
      <c r="F1128" t="str">
        <f t="shared" si="71"/>
        <v>-</v>
      </c>
    </row>
    <row r="1129" spans="1:6">
      <c r="A1129" s="8">
        <v>43784.958333333336</v>
      </c>
      <c r="B1129" s="13">
        <f t="shared" si="68"/>
        <v>43784.958333333336</v>
      </c>
      <c r="C1129">
        <v>68</v>
      </c>
      <c r="D1129">
        <f t="shared" si="69"/>
        <v>68</v>
      </c>
      <c r="E1129">
        <f t="shared" si="70"/>
        <v>0</v>
      </c>
      <c r="F1129" t="str">
        <f t="shared" si="71"/>
        <v>-</v>
      </c>
    </row>
    <row r="1130" spans="1:6">
      <c r="A1130" s="7">
        <v>43785</v>
      </c>
      <c r="B1130" s="13">
        <f t="shared" si="68"/>
        <v>43785</v>
      </c>
      <c r="C1130">
        <v>68</v>
      </c>
      <c r="D1130">
        <f t="shared" si="69"/>
        <v>68</v>
      </c>
      <c r="E1130">
        <f t="shared" si="70"/>
        <v>0</v>
      </c>
      <c r="F1130">
        <f t="shared" si="71"/>
        <v>2</v>
      </c>
    </row>
    <row r="1131" spans="1:6">
      <c r="A1131" s="8">
        <v>43785.041666666664</v>
      </c>
      <c r="B1131" s="13">
        <f t="shared" si="68"/>
        <v>43785.041666666664</v>
      </c>
      <c r="C1131">
        <v>68</v>
      </c>
      <c r="D1131">
        <f t="shared" si="69"/>
        <v>68</v>
      </c>
      <c r="E1131">
        <f t="shared" si="70"/>
        <v>0</v>
      </c>
      <c r="F1131" t="str">
        <f t="shared" si="71"/>
        <v>-</v>
      </c>
    </row>
    <row r="1132" spans="1:6">
      <c r="A1132" s="7">
        <v>43785.083333333336</v>
      </c>
      <c r="B1132" s="13">
        <f t="shared" si="68"/>
        <v>43785.083333333336</v>
      </c>
      <c r="C1132">
        <v>68</v>
      </c>
      <c r="D1132">
        <f t="shared" si="69"/>
        <v>68</v>
      </c>
      <c r="E1132">
        <f t="shared" si="70"/>
        <v>0</v>
      </c>
      <c r="F1132" t="str">
        <f t="shared" si="71"/>
        <v>-</v>
      </c>
    </row>
    <row r="1133" spans="1:6">
      <c r="A1133" s="8">
        <v>43785.125</v>
      </c>
      <c r="B1133" s="13">
        <f t="shared" si="68"/>
        <v>43785.125</v>
      </c>
      <c r="C1133">
        <v>68</v>
      </c>
      <c r="D1133">
        <f t="shared" si="69"/>
        <v>68</v>
      </c>
      <c r="E1133">
        <f t="shared" si="70"/>
        <v>0</v>
      </c>
      <c r="F1133" t="str">
        <f t="shared" si="71"/>
        <v>-</v>
      </c>
    </row>
    <row r="1134" spans="1:6">
      <c r="A1134" s="7">
        <v>43785.166666666664</v>
      </c>
      <c r="B1134" s="13">
        <f t="shared" si="68"/>
        <v>43785.166666666664</v>
      </c>
      <c r="C1134">
        <v>68</v>
      </c>
      <c r="D1134">
        <f t="shared" si="69"/>
        <v>68</v>
      </c>
      <c r="E1134">
        <f t="shared" si="70"/>
        <v>0</v>
      </c>
      <c r="F1134" t="str">
        <f t="shared" si="71"/>
        <v>-</v>
      </c>
    </row>
    <row r="1135" spans="1:6">
      <c r="A1135" s="8">
        <v>43785.208333333336</v>
      </c>
      <c r="B1135" s="13">
        <f t="shared" si="68"/>
        <v>43785.208333333336</v>
      </c>
      <c r="C1135">
        <v>68</v>
      </c>
      <c r="D1135">
        <f t="shared" si="69"/>
        <v>68</v>
      </c>
      <c r="E1135">
        <f t="shared" si="70"/>
        <v>0</v>
      </c>
      <c r="F1135" t="str">
        <f t="shared" si="71"/>
        <v>-</v>
      </c>
    </row>
    <row r="1136" spans="1:6">
      <c r="A1136" s="7">
        <v>43785.25</v>
      </c>
      <c r="B1136" s="13">
        <f t="shared" si="68"/>
        <v>43785.25</v>
      </c>
      <c r="C1136">
        <v>68</v>
      </c>
      <c r="D1136">
        <f t="shared" si="69"/>
        <v>68</v>
      </c>
      <c r="E1136">
        <f t="shared" si="70"/>
        <v>0</v>
      </c>
      <c r="F1136" t="str">
        <f t="shared" si="71"/>
        <v>-</v>
      </c>
    </row>
    <row r="1137" spans="1:8">
      <c r="A1137" s="8">
        <v>43785.291666666664</v>
      </c>
      <c r="B1137" s="13">
        <f t="shared" si="68"/>
        <v>43785.291666666664</v>
      </c>
      <c r="C1137">
        <v>68</v>
      </c>
      <c r="D1137">
        <f t="shared" si="69"/>
        <v>68</v>
      </c>
      <c r="E1137">
        <f t="shared" si="70"/>
        <v>0</v>
      </c>
      <c r="F1137" t="str">
        <f t="shared" si="71"/>
        <v>-</v>
      </c>
    </row>
    <row r="1138" spans="1:8">
      <c r="A1138" s="7">
        <v>43785.333333333336</v>
      </c>
      <c r="B1138" s="13">
        <f t="shared" si="68"/>
        <v>43785.333333333336</v>
      </c>
      <c r="C1138">
        <v>68</v>
      </c>
      <c r="D1138">
        <f t="shared" si="69"/>
        <v>68</v>
      </c>
      <c r="E1138">
        <f t="shared" si="70"/>
        <v>0</v>
      </c>
      <c r="F1138" t="str">
        <f t="shared" si="71"/>
        <v>-</v>
      </c>
    </row>
    <row r="1139" spans="1:8">
      <c r="A1139" s="8">
        <v>43785.375</v>
      </c>
      <c r="B1139" s="13">
        <f t="shared" si="68"/>
        <v>43785.375</v>
      </c>
      <c r="C1139">
        <v>68</v>
      </c>
      <c r="D1139">
        <f t="shared" si="69"/>
        <v>68</v>
      </c>
      <c r="E1139">
        <f t="shared" si="70"/>
        <v>0</v>
      </c>
      <c r="F1139" t="str">
        <f t="shared" si="71"/>
        <v>-</v>
      </c>
    </row>
    <row r="1140" spans="1:8">
      <c r="A1140" s="7">
        <v>43785.416666666664</v>
      </c>
      <c r="B1140" s="13">
        <f t="shared" si="68"/>
        <v>43785.416666666664</v>
      </c>
      <c r="C1140">
        <v>68</v>
      </c>
      <c r="D1140">
        <f t="shared" si="69"/>
        <v>68</v>
      </c>
      <c r="E1140">
        <f t="shared" si="70"/>
        <v>0</v>
      </c>
      <c r="F1140" t="str">
        <f t="shared" si="71"/>
        <v>-</v>
      </c>
    </row>
    <row r="1141" spans="1:8">
      <c r="A1141" s="8">
        <v>43785.458333333336</v>
      </c>
      <c r="B1141" s="13">
        <f t="shared" si="68"/>
        <v>43785.458333333336</v>
      </c>
      <c r="C1141">
        <v>68</v>
      </c>
      <c r="D1141">
        <f t="shared" si="69"/>
        <v>68</v>
      </c>
      <c r="E1141">
        <f t="shared" si="70"/>
        <v>0</v>
      </c>
      <c r="F1141" t="str">
        <f t="shared" si="71"/>
        <v>-</v>
      </c>
    </row>
    <row r="1142" spans="1:8">
      <c r="A1142" s="7">
        <v>43785.5</v>
      </c>
      <c r="B1142" s="13">
        <f t="shared" si="68"/>
        <v>43785.5</v>
      </c>
      <c r="C1142">
        <v>68</v>
      </c>
      <c r="D1142">
        <f t="shared" si="69"/>
        <v>68</v>
      </c>
      <c r="E1142">
        <f t="shared" si="70"/>
        <v>0</v>
      </c>
      <c r="F1142" t="str">
        <f t="shared" si="71"/>
        <v>-</v>
      </c>
    </row>
    <row r="1143" spans="1:8">
      <c r="A1143" s="8">
        <v>43785.541666666664</v>
      </c>
      <c r="B1143" s="13">
        <f t="shared" si="68"/>
        <v>43785.541666666664</v>
      </c>
      <c r="C1143">
        <v>68</v>
      </c>
      <c r="D1143">
        <f t="shared" si="69"/>
        <v>68</v>
      </c>
      <c r="E1143">
        <f t="shared" si="70"/>
        <v>0</v>
      </c>
      <c r="F1143" t="str">
        <f t="shared" si="71"/>
        <v>-</v>
      </c>
    </row>
    <row r="1144" spans="1:8">
      <c r="A1144" s="7">
        <v>43785.583333333336</v>
      </c>
      <c r="B1144" s="13">
        <f t="shared" si="68"/>
        <v>43785.583333333336</v>
      </c>
      <c r="C1144">
        <v>68</v>
      </c>
      <c r="D1144">
        <f t="shared" si="69"/>
        <v>68</v>
      </c>
      <c r="E1144">
        <f t="shared" si="70"/>
        <v>0</v>
      </c>
      <c r="F1144" t="str">
        <f t="shared" si="71"/>
        <v>-</v>
      </c>
    </row>
    <row r="1145" spans="1:8">
      <c r="A1145" s="8">
        <v>43785.625</v>
      </c>
      <c r="B1145" s="13">
        <f t="shared" si="68"/>
        <v>43785.625</v>
      </c>
      <c r="C1145">
        <v>68</v>
      </c>
      <c r="D1145">
        <f t="shared" si="69"/>
        <v>68</v>
      </c>
      <c r="E1145">
        <f t="shared" si="70"/>
        <v>0</v>
      </c>
      <c r="F1145" t="str">
        <f t="shared" si="71"/>
        <v>-</v>
      </c>
    </row>
    <row r="1146" spans="1:8">
      <c r="A1146" s="7">
        <v>43785.666666666664</v>
      </c>
      <c r="B1146" s="13">
        <f t="shared" si="68"/>
        <v>43785.666666666664</v>
      </c>
      <c r="C1146">
        <v>68</v>
      </c>
      <c r="D1146">
        <f t="shared" si="69"/>
        <v>68</v>
      </c>
      <c r="E1146">
        <f t="shared" si="70"/>
        <v>0</v>
      </c>
      <c r="F1146" t="str">
        <f t="shared" si="71"/>
        <v>-</v>
      </c>
    </row>
    <row r="1147" spans="1:8">
      <c r="A1147" s="8">
        <v>43785.708333333336</v>
      </c>
      <c r="B1147" s="13">
        <f t="shared" si="68"/>
        <v>43785.708333333336</v>
      </c>
      <c r="C1147">
        <v>68</v>
      </c>
      <c r="D1147">
        <f t="shared" si="69"/>
        <v>68</v>
      </c>
      <c r="E1147">
        <f t="shared" si="70"/>
        <v>0</v>
      </c>
      <c r="F1147" t="str">
        <f t="shared" si="71"/>
        <v>-</v>
      </c>
    </row>
    <row r="1148" spans="1:8">
      <c r="A1148" s="7">
        <v>43785.75</v>
      </c>
      <c r="B1148" s="13">
        <f t="shared" si="68"/>
        <v>43785.75</v>
      </c>
      <c r="C1148">
        <v>68</v>
      </c>
      <c r="D1148">
        <f t="shared" si="69"/>
        <v>68</v>
      </c>
      <c r="E1148">
        <f t="shared" si="70"/>
        <v>0</v>
      </c>
      <c r="F1148" t="str">
        <f t="shared" si="71"/>
        <v>-</v>
      </c>
    </row>
    <row r="1149" spans="1:8">
      <c r="A1149" s="8">
        <v>43785.791666666664</v>
      </c>
      <c r="B1149" s="13">
        <f t="shared" si="68"/>
        <v>43785.791666666664</v>
      </c>
      <c r="C1149">
        <v>68</v>
      </c>
      <c r="D1149">
        <f t="shared" si="69"/>
        <v>68</v>
      </c>
      <c r="E1149">
        <f t="shared" si="70"/>
        <v>0</v>
      </c>
      <c r="F1149" t="str">
        <f t="shared" si="71"/>
        <v>-</v>
      </c>
    </row>
    <row r="1150" spans="1:8">
      <c r="A1150" s="7">
        <v>43785.833333333336</v>
      </c>
      <c r="B1150" s="13">
        <f t="shared" si="68"/>
        <v>43785.833333333336</v>
      </c>
      <c r="C1150">
        <v>68</v>
      </c>
      <c r="D1150">
        <f t="shared" si="69"/>
        <v>68</v>
      </c>
      <c r="E1150">
        <f t="shared" si="70"/>
        <v>0</v>
      </c>
      <c r="F1150" t="str">
        <f t="shared" si="71"/>
        <v>-</v>
      </c>
    </row>
    <row r="1151" spans="1:8">
      <c r="A1151" s="8">
        <v>43785.875</v>
      </c>
      <c r="B1151" s="13">
        <f t="shared" si="68"/>
        <v>43785.875</v>
      </c>
      <c r="C1151">
        <v>68</v>
      </c>
      <c r="D1151">
        <v>70</v>
      </c>
      <c r="E1151">
        <f t="shared" si="70"/>
        <v>2</v>
      </c>
      <c r="F1151" t="str">
        <f t="shared" si="71"/>
        <v>-</v>
      </c>
      <c r="H1151" t="s">
        <v>359</v>
      </c>
    </row>
    <row r="1152" spans="1:8">
      <c r="A1152" s="7">
        <v>43785.916666666664</v>
      </c>
      <c r="B1152" s="13">
        <f t="shared" si="68"/>
        <v>43785.916666666664</v>
      </c>
      <c r="C1152">
        <v>68</v>
      </c>
      <c r="D1152">
        <v>70</v>
      </c>
      <c r="E1152">
        <f t="shared" si="70"/>
        <v>2</v>
      </c>
      <c r="F1152" t="str">
        <f t="shared" si="71"/>
        <v>-</v>
      </c>
    </row>
    <row r="1153" spans="1:8">
      <c r="A1153" s="8">
        <v>43785.958333333336</v>
      </c>
      <c r="B1153" s="13">
        <f t="shared" si="68"/>
        <v>43785.958333333336</v>
      </c>
      <c r="C1153">
        <v>68</v>
      </c>
      <c r="D1153">
        <f t="shared" si="69"/>
        <v>68</v>
      </c>
      <c r="E1153">
        <f t="shared" si="70"/>
        <v>0</v>
      </c>
      <c r="F1153" t="str">
        <f t="shared" si="71"/>
        <v>-</v>
      </c>
    </row>
    <row r="1154" spans="1:8">
      <c r="A1154" s="7">
        <v>43786</v>
      </c>
      <c r="B1154" s="13">
        <f t="shared" si="68"/>
        <v>43786</v>
      </c>
      <c r="C1154">
        <v>68</v>
      </c>
      <c r="D1154">
        <f t="shared" si="69"/>
        <v>68</v>
      </c>
      <c r="E1154">
        <f t="shared" si="70"/>
        <v>0</v>
      </c>
      <c r="F1154">
        <f t="shared" si="71"/>
        <v>7</v>
      </c>
    </row>
    <row r="1155" spans="1:8">
      <c r="A1155" s="8">
        <v>43786.041666666664</v>
      </c>
      <c r="B1155" s="13">
        <f t="shared" ref="B1155:B1218" si="72">A1155</f>
        <v>43786.041666666664</v>
      </c>
      <c r="C1155">
        <v>68</v>
      </c>
      <c r="D1155">
        <f t="shared" ref="D1155:D1218" si="73">C1155</f>
        <v>68</v>
      </c>
      <c r="E1155">
        <f t="shared" ref="E1155:E1218" si="74">D1155-C1155</f>
        <v>0</v>
      </c>
      <c r="F1155" t="str">
        <f t="shared" ref="F1155:F1218" si="75">IF(HOUR(A1155)=0,COUNTIF(E1155:E1178, "&gt;0"),"-")</f>
        <v>-</v>
      </c>
    </row>
    <row r="1156" spans="1:8">
      <c r="A1156" s="7">
        <v>43786.083333333336</v>
      </c>
      <c r="B1156" s="13">
        <f t="shared" si="72"/>
        <v>43786.083333333336</v>
      </c>
      <c r="C1156">
        <v>68</v>
      </c>
      <c r="D1156">
        <f t="shared" si="73"/>
        <v>68</v>
      </c>
      <c r="E1156">
        <f t="shared" si="74"/>
        <v>0</v>
      </c>
      <c r="F1156" t="str">
        <f t="shared" si="75"/>
        <v>-</v>
      </c>
    </row>
    <row r="1157" spans="1:8">
      <c r="A1157" s="8">
        <v>43786.125</v>
      </c>
      <c r="B1157" s="13">
        <f t="shared" si="72"/>
        <v>43786.125</v>
      </c>
      <c r="C1157">
        <v>68</v>
      </c>
      <c r="D1157">
        <f t="shared" si="73"/>
        <v>68</v>
      </c>
      <c r="E1157">
        <f t="shared" si="74"/>
        <v>0</v>
      </c>
      <c r="F1157" t="str">
        <f t="shared" si="75"/>
        <v>-</v>
      </c>
    </row>
    <row r="1158" spans="1:8">
      <c r="A1158" s="7">
        <v>43786.166666666664</v>
      </c>
      <c r="B1158" s="13">
        <f t="shared" si="72"/>
        <v>43786.166666666664</v>
      </c>
      <c r="C1158">
        <v>68</v>
      </c>
      <c r="D1158">
        <f t="shared" si="73"/>
        <v>68</v>
      </c>
      <c r="E1158">
        <f t="shared" si="74"/>
        <v>0</v>
      </c>
      <c r="F1158" t="str">
        <f t="shared" si="75"/>
        <v>-</v>
      </c>
    </row>
    <row r="1159" spans="1:8">
      <c r="A1159" s="8">
        <v>43786.208333333336</v>
      </c>
      <c r="B1159" s="13">
        <f t="shared" si="72"/>
        <v>43786.208333333336</v>
      </c>
      <c r="C1159">
        <v>68</v>
      </c>
      <c r="D1159">
        <f t="shared" si="73"/>
        <v>68</v>
      </c>
      <c r="E1159">
        <f t="shared" si="74"/>
        <v>0</v>
      </c>
      <c r="F1159" t="str">
        <f t="shared" si="75"/>
        <v>-</v>
      </c>
    </row>
    <row r="1160" spans="1:8">
      <c r="A1160" s="7">
        <v>43786.25</v>
      </c>
      <c r="B1160" s="13">
        <f t="shared" si="72"/>
        <v>43786.25</v>
      </c>
      <c r="C1160">
        <v>68</v>
      </c>
      <c r="D1160">
        <f t="shared" si="73"/>
        <v>68</v>
      </c>
      <c r="E1160">
        <f t="shared" si="74"/>
        <v>0</v>
      </c>
      <c r="F1160" t="str">
        <f t="shared" si="75"/>
        <v>-</v>
      </c>
    </row>
    <row r="1161" spans="1:8">
      <c r="A1161" s="8">
        <v>43786.291666666664</v>
      </c>
      <c r="B1161" s="13">
        <f t="shared" si="72"/>
        <v>43786.291666666664</v>
      </c>
      <c r="C1161">
        <v>68</v>
      </c>
      <c r="D1161">
        <f t="shared" si="73"/>
        <v>68</v>
      </c>
      <c r="E1161">
        <f t="shared" si="74"/>
        <v>0</v>
      </c>
      <c r="F1161" t="str">
        <f t="shared" si="75"/>
        <v>-</v>
      </c>
    </row>
    <row r="1162" spans="1:8">
      <c r="A1162" s="7">
        <v>43786.333333333336</v>
      </c>
      <c r="B1162" s="13">
        <f t="shared" si="72"/>
        <v>43786.333333333336</v>
      </c>
      <c r="C1162">
        <v>68</v>
      </c>
      <c r="D1162">
        <f t="shared" si="73"/>
        <v>68</v>
      </c>
      <c r="E1162">
        <f t="shared" si="74"/>
        <v>0</v>
      </c>
      <c r="F1162" t="str">
        <f t="shared" si="75"/>
        <v>-</v>
      </c>
    </row>
    <row r="1163" spans="1:8">
      <c r="A1163" s="8">
        <v>43786.375</v>
      </c>
      <c r="B1163" s="13">
        <f t="shared" si="72"/>
        <v>43786.375</v>
      </c>
      <c r="C1163">
        <v>68</v>
      </c>
      <c r="D1163">
        <f t="shared" si="73"/>
        <v>68</v>
      </c>
      <c r="E1163">
        <f t="shared" si="74"/>
        <v>0</v>
      </c>
      <c r="F1163" t="str">
        <f t="shared" si="75"/>
        <v>-</v>
      </c>
    </row>
    <row r="1164" spans="1:8">
      <c r="A1164" s="7">
        <v>43786.416666666664</v>
      </c>
      <c r="B1164" s="13">
        <f t="shared" si="72"/>
        <v>43786.416666666664</v>
      </c>
      <c r="C1164">
        <v>68</v>
      </c>
      <c r="D1164">
        <f t="shared" si="73"/>
        <v>68</v>
      </c>
      <c r="E1164">
        <f t="shared" si="74"/>
        <v>0</v>
      </c>
      <c r="F1164" t="str">
        <f t="shared" si="75"/>
        <v>-</v>
      </c>
    </row>
    <row r="1165" spans="1:8">
      <c r="A1165" s="8">
        <v>43786.458333333336</v>
      </c>
      <c r="B1165" s="13">
        <f t="shared" si="72"/>
        <v>43786.458333333336</v>
      </c>
      <c r="C1165">
        <v>68</v>
      </c>
      <c r="D1165">
        <f t="shared" si="73"/>
        <v>68</v>
      </c>
      <c r="E1165">
        <f t="shared" si="74"/>
        <v>0</v>
      </c>
      <c r="F1165" t="str">
        <f t="shared" si="75"/>
        <v>-</v>
      </c>
    </row>
    <row r="1166" spans="1:8">
      <c r="A1166" s="7">
        <v>43786.5</v>
      </c>
      <c r="B1166" s="13">
        <f t="shared" si="72"/>
        <v>43786.5</v>
      </c>
      <c r="C1166">
        <v>68</v>
      </c>
      <c r="D1166">
        <f t="shared" si="73"/>
        <v>68</v>
      </c>
      <c r="E1166">
        <f t="shared" si="74"/>
        <v>0</v>
      </c>
      <c r="F1166" t="str">
        <f t="shared" si="75"/>
        <v>-</v>
      </c>
    </row>
    <row r="1167" spans="1:8">
      <c r="A1167" s="8">
        <v>43786.541666666664</v>
      </c>
      <c r="B1167" s="13">
        <f t="shared" si="72"/>
        <v>43786.541666666664</v>
      </c>
      <c r="C1167">
        <v>68</v>
      </c>
      <c r="D1167">
        <f t="shared" si="73"/>
        <v>68</v>
      </c>
      <c r="E1167">
        <f t="shared" si="74"/>
        <v>0</v>
      </c>
      <c r="F1167" t="str">
        <f t="shared" si="75"/>
        <v>-</v>
      </c>
    </row>
    <row r="1168" spans="1:8">
      <c r="A1168" s="7">
        <v>43786.583333333336</v>
      </c>
      <c r="B1168" s="13">
        <f t="shared" si="72"/>
        <v>43786.583333333336</v>
      </c>
      <c r="C1168">
        <v>68</v>
      </c>
      <c r="D1168">
        <v>65</v>
      </c>
      <c r="E1168">
        <f t="shared" si="74"/>
        <v>-3</v>
      </c>
      <c r="F1168" t="str">
        <f t="shared" si="75"/>
        <v>-</v>
      </c>
      <c r="H1168" t="s">
        <v>360</v>
      </c>
    </row>
    <row r="1169" spans="1:8">
      <c r="A1169" s="8">
        <v>43786.625</v>
      </c>
      <c r="B1169" s="13">
        <f t="shared" si="72"/>
        <v>43786.625</v>
      </c>
      <c r="C1169">
        <v>68</v>
      </c>
      <c r="D1169">
        <v>65</v>
      </c>
      <c r="E1169">
        <f t="shared" si="74"/>
        <v>-3</v>
      </c>
      <c r="F1169" t="str">
        <f t="shared" si="75"/>
        <v>-</v>
      </c>
    </row>
    <row r="1170" spans="1:8">
      <c r="A1170" s="7">
        <v>43786.666666666664</v>
      </c>
      <c r="B1170" s="13">
        <f t="shared" si="72"/>
        <v>43786.666666666664</v>
      </c>
      <c r="C1170">
        <v>68</v>
      </c>
      <c r="D1170">
        <v>70</v>
      </c>
      <c r="E1170">
        <f t="shared" si="74"/>
        <v>2</v>
      </c>
      <c r="F1170" t="str">
        <f t="shared" si="75"/>
        <v>-</v>
      </c>
      <c r="H1170" t="s">
        <v>361</v>
      </c>
    </row>
    <row r="1171" spans="1:8">
      <c r="A1171" s="8">
        <v>43786.708333333336</v>
      </c>
      <c r="B1171" s="13">
        <f t="shared" si="72"/>
        <v>43786.708333333336</v>
      </c>
      <c r="C1171">
        <v>68</v>
      </c>
      <c r="D1171">
        <v>70</v>
      </c>
      <c r="E1171">
        <f t="shared" si="74"/>
        <v>2</v>
      </c>
      <c r="F1171" t="str">
        <f t="shared" si="75"/>
        <v>-</v>
      </c>
    </row>
    <row r="1172" spans="1:8">
      <c r="A1172" s="7">
        <v>43786.75</v>
      </c>
      <c r="B1172" s="13">
        <f t="shared" si="72"/>
        <v>43786.75</v>
      </c>
      <c r="C1172">
        <v>68</v>
      </c>
      <c r="D1172">
        <v>70</v>
      </c>
      <c r="E1172">
        <f t="shared" si="74"/>
        <v>2</v>
      </c>
      <c r="F1172" t="str">
        <f t="shared" si="75"/>
        <v>-</v>
      </c>
    </row>
    <row r="1173" spans="1:8">
      <c r="A1173" s="8">
        <v>43786.791666666664</v>
      </c>
      <c r="B1173" s="13">
        <f t="shared" si="72"/>
        <v>43786.791666666664</v>
      </c>
      <c r="C1173">
        <v>68</v>
      </c>
      <c r="D1173">
        <v>70</v>
      </c>
      <c r="E1173">
        <f t="shared" si="74"/>
        <v>2</v>
      </c>
      <c r="F1173" t="str">
        <f t="shared" si="75"/>
        <v>-</v>
      </c>
    </row>
    <row r="1174" spans="1:8">
      <c r="A1174" s="7">
        <v>43786.833333333336</v>
      </c>
      <c r="B1174" s="13">
        <f t="shared" si="72"/>
        <v>43786.833333333336</v>
      </c>
      <c r="C1174">
        <v>68</v>
      </c>
      <c r="D1174">
        <v>70</v>
      </c>
      <c r="E1174">
        <f t="shared" si="74"/>
        <v>2</v>
      </c>
      <c r="F1174" t="str">
        <f t="shared" si="75"/>
        <v>-</v>
      </c>
    </row>
    <row r="1175" spans="1:8">
      <c r="A1175" s="8">
        <v>43786.875</v>
      </c>
      <c r="B1175" s="13">
        <f t="shared" si="72"/>
        <v>43786.875</v>
      </c>
      <c r="C1175">
        <v>68</v>
      </c>
      <c r="D1175">
        <v>70</v>
      </c>
      <c r="E1175">
        <f t="shared" si="74"/>
        <v>2</v>
      </c>
      <c r="F1175" t="str">
        <f t="shared" si="75"/>
        <v>-</v>
      </c>
    </row>
    <row r="1176" spans="1:8">
      <c r="A1176" s="7">
        <v>43786.916666666664</v>
      </c>
      <c r="B1176" s="13">
        <f t="shared" si="72"/>
        <v>43786.916666666664</v>
      </c>
      <c r="C1176">
        <v>68</v>
      </c>
      <c r="D1176">
        <v>70</v>
      </c>
      <c r="E1176">
        <f t="shared" si="74"/>
        <v>2</v>
      </c>
      <c r="F1176" t="str">
        <f t="shared" si="75"/>
        <v>-</v>
      </c>
    </row>
    <row r="1177" spans="1:8">
      <c r="A1177" s="8">
        <v>43786.958333333336</v>
      </c>
      <c r="B1177" s="13">
        <f t="shared" si="72"/>
        <v>43786.958333333336</v>
      </c>
      <c r="C1177">
        <v>68</v>
      </c>
      <c r="D1177">
        <f t="shared" si="73"/>
        <v>68</v>
      </c>
      <c r="E1177">
        <f t="shared" si="74"/>
        <v>0</v>
      </c>
      <c r="F1177" t="str">
        <f t="shared" si="75"/>
        <v>-</v>
      </c>
    </row>
    <row r="1178" spans="1:8">
      <c r="A1178" s="7">
        <v>43787</v>
      </c>
      <c r="B1178" s="13">
        <f t="shared" si="72"/>
        <v>43787</v>
      </c>
      <c r="C1178">
        <v>68</v>
      </c>
      <c r="D1178">
        <f t="shared" si="73"/>
        <v>68</v>
      </c>
      <c r="E1178">
        <f t="shared" si="74"/>
        <v>0</v>
      </c>
      <c r="F1178">
        <f t="shared" si="75"/>
        <v>0</v>
      </c>
    </row>
    <row r="1179" spans="1:8">
      <c r="A1179" s="8">
        <v>43787.041666666664</v>
      </c>
      <c r="B1179" s="13">
        <f t="shared" si="72"/>
        <v>43787.041666666664</v>
      </c>
      <c r="C1179">
        <v>68</v>
      </c>
      <c r="D1179">
        <f t="shared" si="73"/>
        <v>68</v>
      </c>
      <c r="E1179">
        <f t="shared" si="74"/>
        <v>0</v>
      </c>
      <c r="F1179" t="str">
        <f t="shared" si="75"/>
        <v>-</v>
      </c>
    </row>
    <row r="1180" spans="1:8">
      <c r="A1180" s="7">
        <v>43787.083333333336</v>
      </c>
      <c r="B1180" s="13">
        <f t="shared" si="72"/>
        <v>43787.083333333336</v>
      </c>
      <c r="C1180">
        <v>68</v>
      </c>
      <c r="D1180">
        <f t="shared" si="73"/>
        <v>68</v>
      </c>
      <c r="E1180">
        <f t="shared" si="74"/>
        <v>0</v>
      </c>
      <c r="F1180" t="str">
        <f t="shared" si="75"/>
        <v>-</v>
      </c>
    </row>
    <row r="1181" spans="1:8">
      <c r="A1181" s="8">
        <v>43787.125</v>
      </c>
      <c r="B1181" s="13">
        <f t="shared" si="72"/>
        <v>43787.125</v>
      </c>
      <c r="C1181">
        <v>68</v>
      </c>
      <c r="D1181">
        <f t="shared" si="73"/>
        <v>68</v>
      </c>
      <c r="E1181">
        <f t="shared" si="74"/>
        <v>0</v>
      </c>
      <c r="F1181" t="str">
        <f t="shared" si="75"/>
        <v>-</v>
      </c>
    </row>
    <row r="1182" spans="1:8">
      <c r="A1182" s="7">
        <v>43787.166666666664</v>
      </c>
      <c r="B1182" s="13">
        <f t="shared" si="72"/>
        <v>43787.166666666664</v>
      </c>
      <c r="C1182">
        <v>68</v>
      </c>
      <c r="D1182">
        <f t="shared" si="73"/>
        <v>68</v>
      </c>
      <c r="E1182">
        <f t="shared" si="74"/>
        <v>0</v>
      </c>
      <c r="F1182" t="str">
        <f t="shared" si="75"/>
        <v>-</v>
      </c>
    </row>
    <row r="1183" spans="1:8">
      <c r="A1183" s="8">
        <v>43787.208333333336</v>
      </c>
      <c r="B1183" s="13">
        <f t="shared" si="72"/>
        <v>43787.208333333336</v>
      </c>
      <c r="C1183">
        <v>68</v>
      </c>
      <c r="D1183">
        <f t="shared" si="73"/>
        <v>68</v>
      </c>
      <c r="E1183">
        <f t="shared" si="74"/>
        <v>0</v>
      </c>
      <c r="F1183" t="str">
        <f t="shared" si="75"/>
        <v>-</v>
      </c>
    </row>
    <row r="1184" spans="1:8">
      <c r="A1184" s="7">
        <v>43787.25</v>
      </c>
      <c r="B1184" s="13">
        <f t="shared" si="72"/>
        <v>43787.25</v>
      </c>
      <c r="C1184">
        <v>68</v>
      </c>
      <c r="D1184">
        <f t="shared" si="73"/>
        <v>68</v>
      </c>
      <c r="E1184">
        <f t="shared" si="74"/>
        <v>0</v>
      </c>
      <c r="F1184" t="str">
        <f t="shared" si="75"/>
        <v>-</v>
      </c>
    </row>
    <row r="1185" spans="1:6">
      <c r="A1185" s="8">
        <v>43787.291666666664</v>
      </c>
      <c r="B1185" s="13">
        <f t="shared" si="72"/>
        <v>43787.291666666664</v>
      </c>
      <c r="C1185">
        <v>68</v>
      </c>
      <c r="D1185">
        <f t="shared" si="73"/>
        <v>68</v>
      </c>
      <c r="E1185">
        <f t="shared" si="74"/>
        <v>0</v>
      </c>
      <c r="F1185" t="str">
        <f t="shared" si="75"/>
        <v>-</v>
      </c>
    </row>
    <row r="1186" spans="1:6">
      <c r="A1186" s="7">
        <v>43787.333333333336</v>
      </c>
      <c r="B1186" s="13">
        <f t="shared" si="72"/>
        <v>43787.333333333336</v>
      </c>
      <c r="C1186">
        <v>60</v>
      </c>
      <c r="D1186">
        <f t="shared" si="73"/>
        <v>60</v>
      </c>
      <c r="E1186">
        <f t="shared" si="74"/>
        <v>0</v>
      </c>
      <c r="F1186" t="str">
        <f t="shared" si="75"/>
        <v>-</v>
      </c>
    </row>
    <row r="1187" spans="1:6">
      <c r="A1187" s="8">
        <v>43787.375</v>
      </c>
      <c r="B1187" s="13">
        <f t="shared" si="72"/>
        <v>43787.375</v>
      </c>
      <c r="C1187">
        <v>60</v>
      </c>
      <c r="D1187">
        <f t="shared" si="73"/>
        <v>60</v>
      </c>
      <c r="E1187">
        <f t="shared" si="74"/>
        <v>0</v>
      </c>
      <c r="F1187" t="str">
        <f t="shared" si="75"/>
        <v>-</v>
      </c>
    </row>
    <row r="1188" spans="1:6">
      <c r="A1188" s="7">
        <v>43787.416666666664</v>
      </c>
      <c r="B1188" s="13">
        <f t="shared" si="72"/>
        <v>43787.416666666664</v>
      </c>
      <c r="C1188">
        <v>60</v>
      </c>
      <c r="D1188">
        <f t="shared" si="73"/>
        <v>60</v>
      </c>
      <c r="E1188">
        <f t="shared" si="74"/>
        <v>0</v>
      </c>
      <c r="F1188" t="str">
        <f t="shared" si="75"/>
        <v>-</v>
      </c>
    </row>
    <row r="1189" spans="1:6">
      <c r="A1189" s="8">
        <v>43787.458333333336</v>
      </c>
      <c r="B1189" s="13">
        <f t="shared" si="72"/>
        <v>43787.458333333336</v>
      </c>
      <c r="C1189">
        <v>60</v>
      </c>
      <c r="D1189">
        <f t="shared" si="73"/>
        <v>60</v>
      </c>
      <c r="E1189">
        <f t="shared" si="74"/>
        <v>0</v>
      </c>
      <c r="F1189" t="str">
        <f t="shared" si="75"/>
        <v>-</v>
      </c>
    </row>
    <row r="1190" spans="1:6">
      <c r="A1190" s="7">
        <v>43787.5</v>
      </c>
      <c r="B1190" s="13">
        <f t="shared" si="72"/>
        <v>43787.5</v>
      </c>
      <c r="C1190">
        <v>60</v>
      </c>
      <c r="D1190">
        <f t="shared" si="73"/>
        <v>60</v>
      </c>
      <c r="E1190">
        <f t="shared" si="74"/>
        <v>0</v>
      </c>
      <c r="F1190" t="str">
        <f t="shared" si="75"/>
        <v>-</v>
      </c>
    </row>
    <row r="1191" spans="1:6">
      <c r="A1191" s="8">
        <v>43787.541666666664</v>
      </c>
      <c r="B1191" s="13">
        <f t="shared" si="72"/>
        <v>43787.541666666664</v>
      </c>
      <c r="C1191">
        <v>60</v>
      </c>
      <c r="D1191">
        <f t="shared" si="73"/>
        <v>60</v>
      </c>
      <c r="E1191">
        <f t="shared" si="74"/>
        <v>0</v>
      </c>
      <c r="F1191" t="str">
        <f t="shared" si="75"/>
        <v>-</v>
      </c>
    </row>
    <row r="1192" spans="1:6">
      <c r="A1192" s="7">
        <v>43787.583333333336</v>
      </c>
      <c r="B1192" s="13">
        <f t="shared" si="72"/>
        <v>43787.583333333336</v>
      </c>
      <c r="C1192">
        <v>60</v>
      </c>
      <c r="D1192">
        <f t="shared" si="73"/>
        <v>60</v>
      </c>
      <c r="E1192">
        <f t="shared" si="74"/>
        <v>0</v>
      </c>
      <c r="F1192" t="str">
        <f t="shared" si="75"/>
        <v>-</v>
      </c>
    </row>
    <row r="1193" spans="1:6">
      <c r="A1193" s="8">
        <v>43787.625</v>
      </c>
      <c r="B1193" s="13">
        <f t="shared" si="72"/>
        <v>43787.625</v>
      </c>
      <c r="C1193">
        <v>60</v>
      </c>
      <c r="D1193">
        <f t="shared" si="73"/>
        <v>60</v>
      </c>
      <c r="E1193">
        <f t="shared" si="74"/>
        <v>0</v>
      </c>
      <c r="F1193" t="str">
        <f t="shared" si="75"/>
        <v>-</v>
      </c>
    </row>
    <row r="1194" spans="1:6">
      <c r="A1194" s="7">
        <v>43787.666666666664</v>
      </c>
      <c r="B1194" s="13">
        <f t="shared" si="72"/>
        <v>43787.666666666664</v>
      </c>
      <c r="C1194">
        <v>60</v>
      </c>
      <c r="D1194">
        <f t="shared" si="73"/>
        <v>60</v>
      </c>
      <c r="E1194">
        <f t="shared" si="74"/>
        <v>0</v>
      </c>
      <c r="F1194" t="str">
        <f t="shared" si="75"/>
        <v>-</v>
      </c>
    </row>
    <row r="1195" spans="1:6">
      <c r="A1195" s="8">
        <v>43787.708333333336</v>
      </c>
      <c r="B1195" s="13">
        <f t="shared" si="72"/>
        <v>43787.708333333336</v>
      </c>
      <c r="C1195">
        <v>68</v>
      </c>
      <c r="D1195">
        <f t="shared" si="73"/>
        <v>68</v>
      </c>
      <c r="E1195">
        <f t="shared" si="74"/>
        <v>0</v>
      </c>
      <c r="F1195" t="str">
        <f t="shared" si="75"/>
        <v>-</v>
      </c>
    </row>
    <row r="1196" spans="1:6">
      <c r="A1196" s="7">
        <v>43787.75</v>
      </c>
      <c r="B1196" s="13">
        <f t="shared" si="72"/>
        <v>43787.75</v>
      </c>
      <c r="C1196">
        <v>68</v>
      </c>
      <c r="D1196">
        <f t="shared" si="73"/>
        <v>68</v>
      </c>
      <c r="E1196">
        <f t="shared" si="74"/>
        <v>0</v>
      </c>
      <c r="F1196" t="str">
        <f t="shared" si="75"/>
        <v>-</v>
      </c>
    </row>
    <row r="1197" spans="1:6">
      <c r="A1197" s="8">
        <v>43787.791666666664</v>
      </c>
      <c r="B1197" s="13">
        <f t="shared" si="72"/>
        <v>43787.791666666664</v>
      </c>
      <c r="C1197">
        <v>68</v>
      </c>
      <c r="D1197">
        <f t="shared" si="73"/>
        <v>68</v>
      </c>
      <c r="E1197">
        <f t="shared" si="74"/>
        <v>0</v>
      </c>
      <c r="F1197" t="str">
        <f t="shared" si="75"/>
        <v>-</v>
      </c>
    </row>
    <row r="1198" spans="1:6">
      <c r="A1198" s="7">
        <v>43787.833333333336</v>
      </c>
      <c r="B1198" s="13">
        <f t="shared" si="72"/>
        <v>43787.833333333336</v>
      </c>
      <c r="C1198">
        <v>68</v>
      </c>
      <c r="D1198">
        <f t="shared" si="73"/>
        <v>68</v>
      </c>
      <c r="E1198">
        <f t="shared" si="74"/>
        <v>0</v>
      </c>
      <c r="F1198" t="str">
        <f t="shared" si="75"/>
        <v>-</v>
      </c>
    </row>
    <row r="1199" spans="1:6">
      <c r="A1199" s="8">
        <v>43787.875</v>
      </c>
      <c r="B1199" s="13">
        <f t="shared" si="72"/>
        <v>43787.875</v>
      </c>
      <c r="C1199">
        <v>68</v>
      </c>
      <c r="D1199">
        <f t="shared" si="73"/>
        <v>68</v>
      </c>
      <c r="E1199">
        <f t="shared" si="74"/>
        <v>0</v>
      </c>
      <c r="F1199" t="str">
        <f t="shared" si="75"/>
        <v>-</v>
      </c>
    </row>
    <row r="1200" spans="1:6">
      <c r="A1200" s="7">
        <v>43787.916666666664</v>
      </c>
      <c r="B1200" s="13">
        <f t="shared" si="72"/>
        <v>43787.916666666664</v>
      </c>
      <c r="C1200">
        <v>68</v>
      </c>
      <c r="D1200">
        <f t="shared" si="73"/>
        <v>68</v>
      </c>
      <c r="E1200">
        <f t="shared" si="74"/>
        <v>0</v>
      </c>
      <c r="F1200" t="str">
        <f t="shared" si="75"/>
        <v>-</v>
      </c>
    </row>
    <row r="1201" spans="1:6">
      <c r="A1201" s="8">
        <v>43787.958333333336</v>
      </c>
      <c r="B1201" s="13">
        <f t="shared" si="72"/>
        <v>43787.958333333336</v>
      </c>
      <c r="C1201">
        <v>68</v>
      </c>
      <c r="D1201">
        <f t="shared" si="73"/>
        <v>68</v>
      </c>
      <c r="E1201">
        <f t="shared" si="74"/>
        <v>0</v>
      </c>
      <c r="F1201" t="str">
        <f t="shared" si="75"/>
        <v>-</v>
      </c>
    </row>
    <row r="1202" spans="1:6">
      <c r="A1202" s="7">
        <v>43788</v>
      </c>
      <c r="B1202" s="13">
        <f t="shared" si="72"/>
        <v>43788</v>
      </c>
      <c r="C1202">
        <v>68</v>
      </c>
      <c r="D1202">
        <f t="shared" si="73"/>
        <v>68</v>
      </c>
      <c r="E1202">
        <f t="shared" si="74"/>
        <v>0</v>
      </c>
      <c r="F1202">
        <f t="shared" si="75"/>
        <v>0</v>
      </c>
    </row>
    <row r="1203" spans="1:6">
      <c r="A1203" s="8">
        <v>43788.041666666664</v>
      </c>
      <c r="B1203" s="13">
        <f t="shared" si="72"/>
        <v>43788.041666666664</v>
      </c>
      <c r="C1203">
        <v>68</v>
      </c>
      <c r="D1203">
        <f t="shared" si="73"/>
        <v>68</v>
      </c>
      <c r="E1203">
        <f t="shared" si="74"/>
        <v>0</v>
      </c>
      <c r="F1203" t="str">
        <f t="shared" si="75"/>
        <v>-</v>
      </c>
    </row>
    <row r="1204" spans="1:6">
      <c r="A1204" s="7">
        <v>43788.083333333336</v>
      </c>
      <c r="B1204" s="13">
        <f t="shared" si="72"/>
        <v>43788.083333333336</v>
      </c>
      <c r="C1204">
        <v>68</v>
      </c>
      <c r="D1204">
        <f t="shared" si="73"/>
        <v>68</v>
      </c>
      <c r="E1204">
        <f t="shared" si="74"/>
        <v>0</v>
      </c>
      <c r="F1204" t="str">
        <f t="shared" si="75"/>
        <v>-</v>
      </c>
    </row>
    <row r="1205" spans="1:6">
      <c r="A1205" s="8">
        <v>43788.125</v>
      </c>
      <c r="B1205" s="13">
        <f t="shared" si="72"/>
        <v>43788.125</v>
      </c>
      <c r="C1205">
        <v>68</v>
      </c>
      <c r="D1205">
        <f t="shared" si="73"/>
        <v>68</v>
      </c>
      <c r="E1205">
        <f t="shared" si="74"/>
        <v>0</v>
      </c>
      <c r="F1205" t="str">
        <f t="shared" si="75"/>
        <v>-</v>
      </c>
    </row>
    <row r="1206" spans="1:6">
      <c r="A1206" s="7">
        <v>43788.166666666664</v>
      </c>
      <c r="B1206" s="13">
        <f t="shared" si="72"/>
        <v>43788.166666666664</v>
      </c>
      <c r="C1206">
        <v>68</v>
      </c>
      <c r="D1206">
        <f t="shared" si="73"/>
        <v>68</v>
      </c>
      <c r="E1206">
        <f t="shared" si="74"/>
        <v>0</v>
      </c>
      <c r="F1206" t="str">
        <f t="shared" si="75"/>
        <v>-</v>
      </c>
    </row>
    <row r="1207" spans="1:6">
      <c r="A1207" s="8">
        <v>43788.208333333336</v>
      </c>
      <c r="B1207" s="13">
        <f t="shared" si="72"/>
        <v>43788.208333333336</v>
      </c>
      <c r="C1207">
        <v>68</v>
      </c>
      <c r="D1207">
        <f t="shared" si="73"/>
        <v>68</v>
      </c>
      <c r="E1207">
        <f t="shared" si="74"/>
        <v>0</v>
      </c>
      <c r="F1207" t="str">
        <f t="shared" si="75"/>
        <v>-</v>
      </c>
    </row>
    <row r="1208" spans="1:6">
      <c r="A1208" s="7">
        <v>43788.25</v>
      </c>
      <c r="B1208" s="13">
        <f t="shared" si="72"/>
        <v>43788.25</v>
      </c>
      <c r="C1208">
        <v>68</v>
      </c>
      <c r="D1208">
        <f t="shared" si="73"/>
        <v>68</v>
      </c>
      <c r="E1208">
        <f t="shared" si="74"/>
        <v>0</v>
      </c>
      <c r="F1208" t="str">
        <f t="shared" si="75"/>
        <v>-</v>
      </c>
    </row>
    <row r="1209" spans="1:6">
      <c r="A1209" s="8">
        <v>43788.291666666664</v>
      </c>
      <c r="B1209" s="13">
        <f t="shared" si="72"/>
        <v>43788.291666666664</v>
      </c>
      <c r="C1209">
        <v>68</v>
      </c>
      <c r="D1209">
        <f t="shared" si="73"/>
        <v>68</v>
      </c>
      <c r="E1209">
        <f t="shared" si="74"/>
        <v>0</v>
      </c>
      <c r="F1209" t="str">
        <f t="shared" si="75"/>
        <v>-</v>
      </c>
    </row>
    <row r="1210" spans="1:6">
      <c r="A1210" s="7">
        <v>43788.333333333336</v>
      </c>
      <c r="B1210" s="13">
        <f t="shared" si="72"/>
        <v>43788.333333333336</v>
      </c>
      <c r="C1210">
        <v>60</v>
      </c>
      <c r="D1210">
        <f t="shared" si="73"/>
        <v>60</v>
      </c>
      <c r="E1210">
        <f t="shared" si="74"/>
        <v>0</v>
      </c>
      <c r="F1210" t="str">
        <f t="shared" si="75"/>
        <v>-</v>
      </c>
    </row>
    <row r="1211" spans="1:6">
      <c r="A1211" s="8">
        <v>43788.375</v>
      </c>
      <c r="B1211" s="13">
        <f t="shared" si="72"/>
        <v>43788.375</v>
      </c>
      <c r="C1211">
        <v>60</v>
      </c>
      <c r="D1211">
        <f t="shared" si="73"/>
        <v>60</v>
      </c>
      <c r="E1211">
        <f t="shared" si="74"/>
        <v>0</v>
      </c>
      <c r="F1211" t="str">
        <f t="shared" si="75"/>
        <v>-</v>
      </c>
    </row>
    <row r="1212" spans="1:6">
      <c r="A1212" s="7">
        <v>43788.416666666664</v>
      </c>
      <c r="B1212" s="13">
        <f t="shared" si="72"/>
        <v>43788.416666666664</v>
      </c>
      <c r="C1212">
        <v>60</v>
      </c>
      <c r="D1212">
        <f t="shared" si="73"/>
        <v>60</v>
      </c>
      <c r="E1212">
        <f t="shared" si="74"/>
        <v>0</v>
      </c>
      <c r="F1212" t="str">
        <f t="shared" si="75"/>
        <v>-</v>
      </c>
    </row>
    <row r="1213" spans="1:6">
      <c r="A1213" s="8">
        <v>43788.458333333336</v>
      </c>
      <c r="B1213" s="13">
        <f t="shared" si="72"/>
        <v>43788.458333333336</v>
      </c>
      <c r="C1213">
        <v>60</v>
      </c>
      <c r="D1213">
        <f t="shared" si="73"/>
        <v>60</v>
      </c>
      <c r="E1213">
        <f t="shared" si="74"/>
        <v>0</v>
      </c>
      <c r="F1213" t="str">
        <f t="shared" si="75"/>
        <v>-</v>
      </c>
    </row>
    <row r="1214" spans="1:6">
      <c r="A1214" s="7">
        <v>43788.5</v>
      </c>
      <c r="B1214" s="13">
        <f t="shared" si="72"/>
        <v>43788.5</v>
      </c>
      <c r="C1214">
        <v>60</v>
      </c>
      <c r="D1214">
        <f t="shared" si="73"/>
        <v>60</v>
      </c>
      <c r="E1214">
        <f t="shared" si="74"/>
        <v>0</v>
      </c>
      <c r="F1214" t="str">
        <f t="shared" si="75"/>
        <v>-</v>
      </c>
    </row>
    <row r="1215" spans="1:6">
      <c r="A1215" s="8">
        <v>43788.541666666664</v>
      </c>
      <c r="B1215" s="13">
        <f t="shared" si="72"/>
        <v>43788.541666666664</v>
      </c>
      <c r="C1215">
        <v>60</v>
      </c>
      <c r="D1215">
        <f t="shared" si="73"/>
        <v>60</v>
      </c>
      <c r="E1215">
        <f t="shared" si="74"/>
        <v>0</v>
      </c>
      <c r="F1215" t="str">
        <f t="shared" si="75"/>
        <v>-</v>
      </c>
    </row>
    <row r="1216" spans="1:6">
      <c r="A1216" s="7">
        <v>43788.583333333336</v>
      </c>
      <c r="B1216" s="13">
        <f t="shared" si="72"/>
        <v>43788.583333333336</v>
      </c>
      <c r="C1216">
        <v>60</v>
      </c>
      <c r="D1216">
        <f t="shared" si="73"/>
        <v>60</v>
      </c>
      <c r="E1216">
        <f t="shared" si="74"/>
        <v>0</v>
      </c>
      <c r="F1216" t="str">
        <f t="shared" si="75"/>
        <v>-</v>
      </c>
    </row>
    <row r="1217" spans="1:6">
      <c r="A1217" s="8">
        <v>43788.625</v>
      </c>
      <c r="B1217" s="13">
        <f t="shared" si="72"/>
        <v>43788.625</v>
      </c>
      <c r="C1217">
        <v>60</v>
      </c>
      <c r="D1217">
        <f t="shared" si="73"/>
        <v>60</v>
      </c>
      <c r="E1217">
        <f t="shared" si="74"/>
        <v>0</v>
      </c>
      <c r="F1217" t="str">
        <f t="shared" si="75"/>
        <v>-</v>
      </c>
    </row>
    <row r="1218" spans="1:6">
      <c r="A1218" s="7">
        <v>43788.666666666664</v>
      </c>
      <c r="B1218" s="13">
        <f t="shared" si="72"/>
        <v>43788.666666666664</v>
      </c>
      <c r="C1218">
        <v>60</v>
      </c>
      <c r="D1218">
        <f t="shared" si="73"/>
        <v>60</v>
      </c>
      <c r="E1218">
        <f t="shared" si="74"/>
        <v>0</v>
      </c>
      <c r="F1218" t="str">
        <f t="shared" si="75"/>
        <v>-</v>
      </c>
    </row>
    <row r="1219" spans="1:6">
      <c r="A1219" s="8">
        <v>43788.708333333336</v>
      </c>
      <c r="B1219" s="13">
        <f t="shared" ref="B1219:B1282" si="76">A1219</f>
        <v>43788.708333333336</v>
      </c>
      <c r="C1219">
        <v>68</v>
      </c>
      <c r="D1219">
        <f t="shared" ref="D1219:D1282" si="77">C1219</f>
        <v>68</v>
      </c>
      <c r="E1219">
        <f t="shared" ref="E1219:E1282" si="78">D1219-C1219</f>
        <v>0</v>
      </c>
      <c r="F1219" t="str">
        <f t="shared" ref="F1219:F1282" si="79">IF(HOUR(A1219)=0,COUNTIF(E1219:E1242, "&gt;0"),"-")</f>
        <v>-</v>
      </c>
    </row>
    <row r="1220" spans="1:6">
      <c r="A1220" s="7">
        <v>43788.75</v>
      </c>
      <c r="B1220" s="13">
        <f t="shared" si="76"/>
        <v>43788.75</v>
      </c>
      <c r="C1220">
        <v>68</v>
      </c>
      <c r="D1220">
        <f t="shared" si="77"/>
        <v>68</v>
      </c>
      <c r="E1220">
        <f t="shared" si="78"/>
        <v>0</v>
      </c>
      <c r="F1220" t="str">
        <f t="shared" si="79"/>
        <v>-</v>
      </c>
    </row>
    <row r="1221" spans="1:6">
      <c r="A1221" s="8">
        <v>43788.791666666664</v>
      </c>
      <c r="B1221" s="13">
        <f t="shared" si="76"/>
        <v>43788.791666666664</v>
      </c>
      <c r="C1221">
        <v>68</v>
      </c>
      <c r="D1221">
        <f t="shared" si="77"/>
        <v>68</v>
      </c>
      <c r="E1221">
        <f t="shared" si="78"/>
        <v>0</v>
      </c>
      <c r="F1221" t="str">
        <f t="shared" si="79"/>
        <v>-</v>
      </c>
    </row>
    <row r="1222" spans="1:6">
      <c r="A1222" s="7">
        <v>43788.833333333336</v>
      </c>
      <c r="B1222" s="13">
        <f t="shared" si="76"/>
        <v>43788.833333333336</v>
      </c>
      <c r="C1222">
        <v>68</v>
      </c>
      <c r="D1222">
        <f t="shared" si="77"/>
        <v>68</v>
      </c>
      <c r="E1222">
        <f t="shared" si="78"/>
        <v>0</v>
      </c>
      <c r="F1222" t="str">
        <f t="shared" si="79"/>
        <v>-</v>
      </c>
    </row>
    <row r="1223" spans="1:6">
      <c r="A1223" s="8">
        <v>43788.875</v>
      </c>
      <c r="B1223" s="13">
        <f t="shared" si="76"/>
        <v>43788.875</v>
      </c>
      <c r="C1223">
        <v>68</v>
      </c>
      <c r="D1223">
        <f t="shared" si="77"/>
        <v>68</v>
      </c>
      <c r="E1223">
        <f t="shared" si="78"/>
        <v>0</v>
      </c>
      <c r="F1223" t="str">
        <f t="shared" si="79"/>
        <v>-</v>
      </c>
    </row>
    <row r="1224" spans="1:6">
      <c r="A1224" s="7">
        <v>43788.916666666664</v>
      </c>
      <c r="B1224" s="13">
        <f t="shared" si="76"/>
        <v>43788.916666666664</v>
      </c>
      <c r="C1224">
        <v>68</v>
      </c>
      <c r="D1224">
        <f t="shared" si="77"/>
        <v>68</v>
      </c>
      <c r="E1224">
        <f t="shared" si="78"/>
        <v>0</v>
      </c>
      <c r="F1224" t="str">
        <f t="shared" si="79"/>
        <v>-</v>
      </c>
    </row>
    <row r="1225" spans="1:6">
      <c r="A1225" s="8">
        <v>43788.958333333336</v>
      </c>
      <c r="B1225" s="13">
        <f t="shared" si="76"/>
        <v>43788.958333333336</v>
      </c>
      <c r="C1225">
        <v>68</v>
      </c>
      <c r="D1225">
        <f t="shared" si="77"/>
        <v>68</v>
      </c>
      <c r="E1225">
        <f t="shared" si="78"/>
        <v>0</v>
      </c>
      <c r="F1225" t="str">
        <f t="shared" si="79"/>
        <v>-</v>
      </c>
    </row>
    <row r="1226" spans="1:6">
      <c r="A1226" s="7">
        <v>43789</v>
      </c>
      <c r="B1226" s="13">
        <f t="shared" si="76"/>
        <v>43789</v>
      </c>
      <c r="C1226">
        <v>68</v>
      </c>
      <c r="D1226">
        <f t="shared" si="77"/>
        <v>68</v>
      </c>
      <c r="E1226">
        <f t="shared" si="78"/>
        <v>0</v>
      </c>
      <c r="F1226">
        <f t="shared" si="79"/>
        <v>0</v>
      </c>
    </row>
    <row r="1227" spans="1:6">
      <c r="A1227" s="8">
        <v>43789.041666666664</v>
      </c>
      <c r="B1227" s="13">
        <f t="shared" si="76"/>
        <v>43789.041666666664</v>
      </c>
      <c r="C1227">
        <v>68</v>
      </c>
      <c r="D1227">
        <f t="shared" si="77"/>
        <v>68</v>
      </c>
      <c r="E1227">
        <f t="shared" si="78"/>
        <v>0</v>
      </c>
      <c r="F1227" t="str">
        <f t="shared" si="79"/>
        <v>-</v>
      </c>
    </row>
    <row r="1228" spans="1:6">
      <c r="A1228" s="7">
        <v>43789.083333333336</v>
      </c>
      <c r="B1228" s="13">
        <f t="shared" si="76"/>
        <v>43789.083333333336</v>
      </c>
      <c r="C1228">
        <v>68</v>
      </c>
      <c r="D1228">
        <f t="shared" si="77"/>
        <v>68</v>
      </c>
      <c r="E1228">
        <f t="shared" si="78"/>
        <v>0</v>
      </c>
      <c r="F1228" t="str">
        <f t="shared" si="79"/>
        <v>-</v>
      </c>
    </row>
    <row r="1229" spans="1:6">
      <c r="A1229" s="8">
        <v>43789.125</v>
      </c>
      <c r="B1229" s="13">
        <f t="shared" si="76"/>
        <v>43789.125</v>
      </c>
      <c r="C1229">
        <v>68</v>
      </c>
      <c r="D1229">
        <f t="shared" si="77"/>
        <v>68</v>
      </c>
      <c r="E1229">
        <f t="shared" si="78"/>
        <v>0</v>
      </c>
      <c r="F1229" t="str">
        <f t="shared" si="79"/>
        <v>-</v>
      </c>
    </row>
    <row r="1230" spans="1:6">
      <c r="A1230" s="7">
        <v>43789.166666666664</v>
      </c>
      <c r="B1230" s="13">
        <f t="shared" si="76"/>
        <v>43789.166666666664</v>
      </c>
      <c r="C1230">
        <v>68</v>
      </c>
      <c r="D1230">
        <f t="shared" si="77"/>
        <v>68</v>
      </c>
      <c r="E1230">
        <f t="shared" si="78"/>
        <v>0</v>
      </c>
      <c r="F1230" t="str">
        <f t="shared" si="79"/>
        <v>-</v>
      </c>
    </row>
    <row r="1231" spans="1:6">
      <c r="A1231" s="8">
        <v>43789.208333333336</v>
      </c>
      <c r="B1231" s="13">
        <f t="shared" si="76"/>
        <v>43789.208333333336</v>
      </c>
      <c r="C1231">
        <v>68</v>
      </c>
      <c r="D1231">
        <f t="shared" si="77"/>
        <v>68</v>
      </c>
      <c r="E1231">
        <f t="shared" si="78"/>
        <v>0</v>
      </c>
      <c r="F1231" t="str">
        <f t="shared" si="79"/>
        <v>-</v>
      </c>
    </row>
    <row r="1232" spans="1:6">
      <c r="A1232" s="7">
        <v>43789.25</v>
      </c>
      <c r="B1232" s="13">
        <f t="shared" si="76"/>
        <v>43789.25</v>
      </c>
      <c r="C1232">
        <v>68</v>
      </c>
      <c r="D1232">
        <f t="shared" si="77"/>
        <v>68</v>
      </c>
      <c r="E1232">
        <f t="shared" si="78"/>
        <v>0</v>
      </c>
      <c r="F1232" t="str">
        <f t="shared" si="79"/>
        <v>-</v>
      </c>
    </row>
    <row r="1233" spans="1:8">
      <c r="A1233" s="8">
        <v>43789.291666666664</v>
      </c>
      <c r="B1233" s="13">
        <f t="shared" si="76"/>
        <v>43789.291666666664</v>
      </c>
      <c r="C1233">
        <v>68</v>
      </c>
      <c r="D1233">
        <f t="shared" si="77"/>
        <v>68</v>
      </c>
      <c r="E1233">
        <f t="shared" si="78"/>
        <v>0</v>
      </c>
      <c r="F1233" t="str">
        <f t="shared" si="79"/>
        <v>-</v>
      </c>
    </row>
    <row r="1234" spans="1:8">
      <c r="A1234" s="7">
        <v>43789.333333333336</v>
      </c>
      <c r="B1234" s="13">
        <f t="shared" si="76"/>
        <v>43789.333333333336</v>
      </c>
      <c r="C1234">
        <v>60</v>
      </c>
      <c r="D1234">
        <f t="shared" si="77"/>
        <v>60</v>
      </c>
      <c r="E1234">
        <f t="shared" si="78"/>
        <v>0</v>
      </c>
      <c r="F1234" t="str">
        <f t="shared" si="79"/>
        <v>-</v>
      </c>
    </row>
    <row r="1235" spans="1:8">
      <c r="A1235" s="8">
        <v>43789.375</v>
      </c>
      <c r="B1235" s="13">
        <f t="shared" si="76"/>
        <v>43789.375</v>
      </c>
      <c r="C1235">
        <v>60</v>
      </c>
      <c r="D1235">
        <f t="shared" si="77"/>
        <v>60</v>
      </c>
      <c r="E1235">
        <f t="shared" si="78"/>
        <v>0</v>
      </c>
      <c r="F1235" t="str">
        <f t="shared" si="79"/>
        <v>-</v>
      </c>
    </row>
    <row r="1236" spans="1:8">
      <c r="A1236" s="7">
        <v>43789.416666666664</v>
      </c>
      <c r="B1236" s="13">
        <f t="shared" si="76"/>
        <v>43789.416666666664</v>
      </c>
      <c r="C1236">
        <v>60</v>
      </c>
      <c r="D1236">
        <f t="shared" si="77"/>
        <v>60</v>
      </c>
      <c r="E1236">
        <f t="shared" si="78"/>
        <v>0</v>
      </c>
      <c r="F1236" t="str">
        <f t="shared" si="79"/>
        <v>-</v>
      </c>
    </row>
    <row r="1237" spans="1:8">
      <c r="A1237" s="8">
        <v>43789.458333333336</v>
      </c>
      <c r="B1237" s="13">
        <f t="shared" si="76"/>
        <v>43789.458333333336</v>
      </c>
      <c r="C1237">
        <v>60</v>
      </c>
      <c r="D1237">
        <f t="shared" si="77"/>
        <v>60</v>
      </c>
      <c r="E1237">
        <f t="shared" si="78"/>
        <v>0</v>
      </c>
      <c r="F1237" t="str">
        <f t="shared" si="79"/>
        <v>-</v>
      </c>
    </row>
    <row r="1238" spans="1:8">
      <c r="A1238" s="7">
        <v>43789.5</v>
      </c>
      <c r="B1238" s="13">
        <f t="shared" si="76"/>
        <v>43789.5</v>
      </c>
      <c r="C1238">
        <v>60</v>
      </c>
      <c r="D1238">
        <f t="shared" si="77"/>
        <v>60</v>
      </c>
      <c r="E1238">
        <f t="shared" si="78"/>
        <v>0</v>
      </c>
      <c r="F1238" t="str">
        <f t="shared" si="79"/>
        <v>-</v>
      </c>
    </row>
    <row r="1239" spans="1:8">
      <c r="A1239" s="8">
        <v>43789.541666666664</v>
      </c>
      <c r="B1239" s="13">
        <f t="shared" si="76"/>
        <v>43789.541666666664</v>
      </c>
      <c r="C1239">
        <v>60</v>
      </c>
      <c r="D1239">
        <f t="shared" si="77"/>
        <v>60</v>
      </c>
      <c r="E1239">
        <f t="shared" si="78"/>
        <v>0</v>
      </c>
      <c r="F1239" t="str">
        <f t="shared" si="79"/>
        <v>-</v>
      </c>
    </row>
    <row r="1240" spans="1:8">
      <c r="A1240" s="7">
        <v>43789.583333333336</v>
      </c>
      <c r="B1240" s="13">
        <f t="shared" si="76"/>
        <v>43789.583333333336</v>
      </c>
      <c r="C1240">
        <v>60</v>
      </c>
      <c r="D1240">
        <f t="shared" si="77"/>
        <v>60</v>
      </c>
      <c r="E1240">
        <f t="shared" si="78"/>
        <v>0</v>
      </c>
      <c r="F1240" t="str">
        <f t="shared" si="79"/>
        <v>-</v>
      </c>
    </row>
    <row r="1241" spans="1:8">
      <c r="A1241" s="8">
        <v>43789.625</v>
      </c>
      <c r="B1241" s="13">
        <f t="shared" si="76"/>
        <v>43789.625</v>
      </c>
      <c r="C1241">
        <v>60</v>
      </c>
      <c r="D1241">
        <f t="shared" si="77"/>
        <v>60</v>
      </c>
      <c r="E1241">
        <f t="shared" si="78"/>
        <v>0</v>
      </c>
      <c r="F1241" t="str">
        <f t="shared" si="79"/>
        <v>-</v>
      </c>
    </row>
    <row r="1242" spans="1:8">
      <c r="A1242" s="7">
        <v>43789.666666666664</v>
      </c>
      <c r="B1242" s="13">
        <f t="shared" si="76"/>
        <v>43789.666666666664</v>
      </c>
      <c r="C1242">
        <v>60</v>
      </c>
      <c r="D1242">
        <f t="shared" si="77"/>
        <v>60</v>
      </c>
      <c r="E1242">
        <f t="shared" si="78"/>
        <v>0</v>
      </c>
      <c r="F1242" t="str">
        <f t="shared" si="79"/>
        <v>-</v>
      </c>
    </row>
    <row r="1243" spans="1:8">
      <c r="A1243" s="8">
        <v>43789.708333333336</v>
      </c>
      <c r="B1243" s="13">
        <f t="shared" si="76"/>
        <v>43789.708333333336</v>
      </c>
      <c r="C1243">
        <v>70</v>
      </c>
      <c r="D1243">
        <f t="shared" si="77"/>
        <v>70</v>
      </c>
      <c r="E1243">
        <f t="shared" si="78"/>
        <v>0</v>
      </c>
      <c r="F1243" t="str">
        <f t="shared" si="79"/>
        <v>-</v>
      </c>
    </row>
    <row r="1244" spans="1:8">
      <c r="A1244" s="7">
        <v>43789.75</v>
      </c>
      <c r="B1244" s="13">
        <f t="shared" si="76"/>
        <v>43789.75</v>
      </c>
      <c r="C1244">
        <v>70</v>
      </c>
      <c r="D1244">
        <f t="shared" si="77"/>
        <v>70</v>
      </c>
      <c r="E1244">
        <f t="shared" si="78"/>
        <v>0</v>
      </c>
      <c r="F1244" t="str">
        <f t="shared" si="79"/>
        <v>-</v>
      </c>
    </row>
    <row r="1245" spans="1:8">
      <c r="A1245" s="8">
        <v>43789.791666666664</v>
      </c>
      <c r="B1245" s="13">
        <f t="shared" si="76"/>
        <v>43789.791666666664</v>
      </c>
      <c r="C1245">
        <v>70</v>
      </c>
      <c r="D1245">
        <f t="shared" si="77"/>
        <v>70</v>
      </c>
      <c r="E1245">
        <f t="shared" si="78"/>
        <v>0</v>
      </c>
      <c r="F1245" t="str">
        <f t="shared" si="79"/>
        <v>-</v>
      </c>
    </row>
    <row r="1246" spans="1:8">
      <c r="A1246" s="7">
        <v>43789.833333333336</v>
      </c>
      <c r="B1246" s="13">
        <f t="shared" si="76"/>
        <v>43789.833333333336</v>
      </c>
      <c r="C1246">
        <v>70</v>
      </c>
      <c r="D1246">
        <f t="shared" si="77"/>
        <v>70</v>
      </c>
      <c r="E1246">
        <f t="shared" si="78"/>
        <v>0</v>
      </c>
      <c r="F1246" t="str">
        <f t="shared" si="79"/>
        <v>-</v>
      </c>
    </row>
    <row r="1247" spans="1:8">
      <c r="A1247" s="8">
        <v>43789.875</v>
      </c>
      <c r="B1247" s="13">
        <f t="shared" si="76"/>
        <v>43789.875</v>
      </c>
      <c r="C1247">
        <v>70</v>
      </c>
      <c r="D1247">
        <f t="shared" si="77"/>
        <v>70</v>
      </c>
      <c r="E1247">
        <f t="shared" si="78"/>
        <v>0</v>
      </c>
      <c r="F1247" t="str">
        <f t="shared" si="79"/>
        <v>-</v>
      </c>
      <c r="H1247" t="s">
        <v>388</v>
      </c>
    </row>
    <row r="1248" spans="1:8">
      <c r="A1248" s="7">
        <v>43789.916666666664</v>
      </c>
      <c r="B1248" s="13">
        <f t="shared" si="76"/>
        <v>43789.916666666664</v>
      </c>
      <c r="C1248">
        <v>70</v>
      </c>
      <c r="D1248">
        <f t="shared" si="77"/>
        <v>70</v>
      </c>
      <c r="E1248">
        <f t="shared" si="78"/>
        <v>0</v>
      </c>
      <c r="F1248" t="str">
        <f t="shared" si="79"/>
        <v>-</v>
      </c>
    </row>
    <row r="1249" spans="1:6">
      <c r="A1249" s="8">
        <v>43789.958333333336</v>
      </c>
      <c r="B1249" s="13">
        <f t="shared" si="76"/>
        <v>43789.958333333336</v>
      </c>
      <c r="C1249">
        <v>68</v>
      </c>
      <c r="D1249">
        <f t="shared" si="77"/>
        <v>68</v>
      </c>
      <c r="E1249">
        <f t="shared" si="78"/>
        <v>0</v>
      </c>
      <c r="F1249" t="str">
        <f t="shared" si="79"/>
        <v>-</v>
      </c>
    </row>
    <row r="1250" spans="1:6">
      <c r="A1250" s="7">
        <v>43790</v>
      </c>
      <c r="B1250" s="13">
        <f t="shared" si="76"/>
        <v>43790</v>
      </c>
      <c r="C1250">
        <v>68</v>
      </c>
      <c r="D1250">
        <f t="shared" si="77"/>
        <v>68</v>
      </c>
      <c r="E1250">
        <f t="shared" si="78"/>
        <v>0</v>
      </c>
      <c r="F1250">
        <f t="shared" si="79"/>
        <v>0</v>
      </c>
    </row>
    <row r="1251" spans="1:6">
      <c r="A1251" s="8">
        <v>43790.041666666664</v>
      </c>
      <c r="B1251" s="13">
        <f t="shared" si="76"/>
        <v>43790.041666666664</v>
      </c>
      <c r="C1251">
        <v>68</v>
      </c>
      <c r="D1251">
        <f t="shared" si="77"/>
        <v>68</v>
      </c>
      <c r="E1251">
        <f t="shared" si="78"/>
        <v>0</v>
      </c>
      <c r="F1251" t="str">
        <f t="shared" si="79"/>
        <v>-</v>
      </c>
    </row>
    <row r="1252" spans="1:6">
      <c r="A1252" s="7">
        <v>43790.083333333336</v>
      </c>
      <c r="B1252" s="13">
        <f t="shared" si="76"/>
        <v>43790.083333333336</v>
      </c>
      <c r="C1252">
        <v>68</v>
      </c>
      <c r="D1252">
        <f t="shared" si="77"/>
        <v>68</v>
      </c>
      <c r="E1252">
        <f t="shared" si="78"/>
        <v>0</v>
      </c>
      <c r="F1252" t="str">
        <f t="shared" si="79"/>
        <v>-</v>
      </c>
    </row>
    <row r="1253" spans="1:6">
      <c r="A1253" s="8">
        <v>43790.125</v>
      </c>
      <c r="B1253" s="13">
        <f t="shared" si="76"/>
        <v>43790.125</v>
      </c>
      <c r="C1253">
        <v>68</v>
      </c>
      <c r="D1253">
        <f t="shared" si="77"/>
        <v>68</v>
      </c>
      <c r="E1253">
        <f t="shared" si="78"/>
        <v>0</v>
      </c>
      <c r="F1253" t="str">
        <f t="shared" si="79"/>
        <v>-</v>
      </c>
    </row>
    <row r="1254" spans="1:6">
      <c r="A1254" s="7">
        <v>43790.166666666664</v>
      </c>
      <c r="B1254" s="13">
        <f t="shared" si="76"/>
        <v>43790.166666666664</v>
      </c>
      <c r="C1254">
        <v>68</v>
      </c>
      <c r="D1254">
        <f t="shared" si="77"/>
        <v>68</v>
      </c>
      <c r="E1254">
        <f t="shared" si="78"/>
        <v>0</v>
      </c>
      <c r="F1254" t="str">
        <f t="shared" si="79"/>
        <v>-</v>
      </c>
    </row>
    <row r="1255" spans="1:6">
      <c r="A1255" s="8">
        <v>43790.208333333336</v>
      </c>
      <c r="B1255" s="13">
        <f t="shared" si="76"/>
        <v>43790.208333333336</v>
      </c>
      <c r="C1255">
        <v>68</v>
      </c>
      <c r="D1255">
        <f t="shared" si="77"/>
        <v>68</v>
      </c>
      <c r="E1255">
        <f t="shared" si="78"/>
        <v>0</v>
      </c>
      <c r="F1255" t="str">
        <f t="shared" si="79"/>
        <v>-</v>
      </c>
    </row>
    <row r="1256" spans="1:6">
      <c r="A1256" s="7">
        <v>43790.25</v>
      </c>
      <c r="B1256" s="13">
        <f t="shared" si="76"/>
        <v>43790.25</v>
      </c>
      <c r="C1256">
        <v>68</v>
      </c>
      <c r="D1256">
        <f t="shared" si="77"/>
        <v>68</v>
      </c>
      <c r="E1256">
        <f t="shared" si="78"/>
        <v>0</v>
      </c>
      <c r="F1256" t="str">
        <f t="shared" si="79"/>
        <v>-</v>
      </c>
    </row>
    <row r="1257" spans="1:6">
      <c r="A1257" s="8">
        <v>43790.291666666664</v>
      </c>
      <c r="B1257" s="13">
        <f t="shared" si="76"/>
        <v>43790.291666666664</v>
      </c>
      <c r="C1257">
        <v>68</v>
      </c>
      <c r="D1257">
        <f t="shared" si="77"/>
        <v>68</v>
      </c>
      <c r="E1257">
        <f t="shared" si="78"/>
        <v>0</v>
      </c>
      <c r="F1257" t="str">
        <f t="shared" si="79"/>
        <v>-</v>
      </c>
    </row>
    <row r="1258" spans="1:6">
      <c r="A1258" s="7">
        <v>43790.333333333336</v>
      </c>
      <c r="B1258" s="13">
        <f t="shared" si="76"/>
        <v>43790.333333333336</v>
      </c>
      <c r="C1258">
        <v>60</v>
      </c>
      <c r="D1258">
        <f t="shared" si="77"/>
        <v>60</v>
      </c>
      <c r="E1258">
        <f t="shared" si="78"/>
        <v>0</v>
      </c>
      <c r="F1258" t="str">
        <f t="shared" si="79"/>
        <v>-</v>
      </c>
    </row>
    <row r="1259" spans="1:6">
      <c r="A1259" s="8">
        <v>43790.375</v>
      </c>
      <c r="B1259" s="13">
        <f t="shared" si="76"/>
        <v>43790.375</v>
      </c>
      <c r="C1259">
        <v>60</v>
      </c>
      <c r="D1259">
        <f t="shared" si="77"/>
        <v>60</v>
      </c>
      <c r="E1259">
        <f t="shared" si="78"/>
        <v>0</v>
      </c>
      <c r="F1259" t="str">
        <f t="shared" si="79"/>
        <v>-</v>
      </c>
    </row>
    <row r="1260" spans="1:6">
      <c r="A1260" s="7">
        <v>43790.416666666664</v>
      </c>
      <c r="B1260" s="13">
        <f t="shared" si="76"/>
        <v>43790.416666666664</v>
      </c>
      <c r="C1260">
        <v>60</v>
      </c>
      <c r="D1260">
        <f t="shared" si="77"/>
        <v>60</v>
      </c>
      <c r="E1260">
        <f t="shared" si="78"/>
        <v>0</v>
      </c>
      <c r="F1260" t="str">
        <f t="shared" si="79"/>
        <v>-</v>
      </c>
    </row>
    <row r="1261" spans="1:6">
      <c r="A1261" s="8">
        <v>43790.458333333336</v>
      </c>
      <c r="B1261" s="13">
        <f t="shared" si="76"/>
        <v>43790.458333333336</v>
      </c>
      <c r="C1261">
        <v>60</v>
      </c>
      <c r="D1261">
        <f t="shared" si="77"/>
        <v>60</v>
      </c>
      <c r="E1261">
        <f t="shared" si="78"/>
        <v>0</v>
      </c>
      <c r="F1261" t="str">
        <f t="shared" si="79"/>
        <v>-</v>
      </c>
    </row>
    <row r="1262" spans="1:6">
      <c r="A1262" s="7">
        <v>43790.5</v>
      </c>
      <c r="B1262" s="13">
        <f t="shared" si="76"/>
        <v>43790.5</v>
      </c>
      <c r="C1262">
        <v>60</v>
      </c>
      <c r="D1262">
        <f t="shared" si="77"/>
        <v>60</v>
      </c>
      <c r="E1262">
        <f t="shared" si="78"/>
        <v>0</v>
      </c>
      <c r="F1262" t="str">
        <f t="shared" si="79"/>
        <v>-</v>
      </c>
    </row>
    <row r="1263" spans="1:6">
      <c r="A1263" s="8">
        <v>43790.541666666664</v>
      </c>
      <c r="B1263" s="13">
        <f t="shared" si="76"/>
        <v>43790.541666666664</v>
      </c>
      <c r="C1263">
        <v>60</v>
      </c>
      <c r="D1263">
        <f t="shared" si="77"/>
        <v>60</v>
      </c>
      <c r="E1263">
        <f t="shared" si="78"/>
        <v>0</v>
      </c>
      <c r="F1263" t="str">
        <f t="shared" si="79"/>
        <v>-</v>
      </c>
    </row>
    <row r="1264" spans="1:6">
      <c r="A1264" s="7">
        <v>43790.583333333336</v>
      </c>
      <c r="B1264" s="13">
        <f t="shared" si="76"/>
        <v>43790.583333333336</v>
      </c>
      <c r="C1264">
        <v>60</v>
      </c>
      <c r="D1264">
        <f t="shared" si="77"/>
        <v>60</v>
      </c>
      <c r="E1264">
        <f t="shared" si="78"/>
        <v>0</v>
      </c>
      <c r="F1264" t="str">
        <f t="shared" si="79"/>
        <v>-</v>
      </c>
    </row>
    <row r="1265" spans="1:6">
      <c r="A1265" s="8">
        <v>43790.625</v>
      </c>
      <c r="B1265" s="13">
        <f t="shared" si="76"/>
        <v>43790.625</v>
      </c>
      <c r="C1265">
        <v>60</v>
      </c>
      <c r="D1265">
        <f t="shared" si="77"/>
        <v>60</v>
      </c>
      <c r="E1265">
        <f t="shared" si="78"/>
        <v>0</v>
      </c>
      <c r="F1265" t="str">
        <f t="shared" si="79"/>
        <v>-</v>
      </c>
    </row>
    <row r="1266" spans="1:6">
      <c r="A1266" s="7">
        <v>43790.666666666664</v>
      </c>
      <c r="B1266" s="13">
        <f t="shared" si="76"/>
        <v>43790.666666666664</v>
      </c>
      <c r="C1266">
        <v>60</v>
      </c>
      <c r="D1266">
        <f t="shared" si="77"/>
        <v>60</v>
      </c>
      <c r="E1266">
        <f t="shared" si="78"/>
        <v>0</v>
      </c>
      <c r="F1266" t="str">
        <f t="shared" si="79"/>
        <v>-</v>
      </c>
    </row>
    <row r="1267" spans="1:6">
      <c r="A1267" s="8">
        <v>43790.708333333336</v>
      </c>
      <c r="B1267" s="13">
        <f t="shared" si="76"/>
        <v>43790.708333333336</v>
      </c>
      <c r="C1267">
        <v>70</v>
      </c>
      <c r="D1267">
        <f t="shared" si="77"/>
        <v>70</v>
      </c>
      <c r="E1267">
        <f t="shared" si="78"/>
        <v>0</v>
      </c>
      <c r="F1267" t="str">
        <f t="shared" si="79"/>
        <v>-</v>
      </c>
    </row>
    <row r="1268" spans="1:6">
      <c r="A1268" s="7">
        <v>43790.75</v>
      </c>
      <c r="B1268" s="13">
        <f t="shared" si="76"/>
        <v>43790.75</v>
      </c>
      <c r="C1268">
        <v>70</v>
      </c>
      <c r="D1268">
        <f t="shared" si="77"/>
        <v>70</v>
      </c>
      <c r="E1268">
        <f t="shared" si="78"/>
        <v>0</v>
      </c>
      <c r="F1268" t="str">
        <f t="shared" si="79"/>
        <v>-</v>
      </c>
    </row>
    <row r="1269" spans="1:6">
      <c r="A1269" s="8">
        <v>43790.791666666664</v>
      </c>
      <c r="B1269" s="13">
        <f t="shared" si="76"/>
        <v>43790.791666666664</v>
      </c>
      <c r="C1269">
        <v>70</v>
      </c>
      <c r="D1269">
        <f t="shared" si="77"/>
        <v>70</v>
      </c>
      <c r="E1269">
        <f t="shared" si="78"/>
        <v>0</v>
      </c>
      <c r="F1269" t="str">
        <f t="shared" si="79"/>
        <v>-</v>
      </c>
    </row>
    <row r="1270" spans="1:6">
      <c r="A1270" s="7">
        <v>43790.833333333336</v>
      </c>
      <c r="B1270" s="13">
        <f t="shared" si="76"/>
        <v>43790.833333333336</v>
      </c>
      <c r="C1270">
        <v>70</v>
      </c>
      <c r="D1270">
        <f t="shared" si="77"/>
        <v>70</v>
      </c>
      <c r="E1270">
        <f t="shared" si="78"/>
        <v>0</v>
      </c>
      <c r="F1270" t="str">
        <f t="shared" si="79"/>
        <v>-</v>
      </c>
    </row>
    <row r="1271" spans="1:6">
      <c r="A1271" s="8">
        <v>43790.875</v>
      </c>
      <c r="B1271" s="13">
        <f t="shared" si="76"/>
        <v>43790.875</v>
      </c>
      <c r="C1271">
        <v>70</v>
      </c>
      <c r="D1271">
        <f t="shared" si="77"/>
        <v>70</v>
      </c>
      <c r="E1271">
        <f t="shared" si="78"/>
        <v>0</v>
      </c>
      <c r="F1271" t="str">
        <f t="shared" si="79"/>
        <v>-</v>
      </c>
    </row>
    <row r="1272" spans="1:6">
      <c r="A1272" s="7">
        <v>43790.916666666664</v>
      </c>
      <c r="B1272" s="13">
        <f t="shared" si="76"/>
        <v>43790.916666666664</v>
      </c>
      <c r="C1272">
        <v>70</v>
      </c>
      <c r="D1272">
        <f t="shared" si="77"/>
        <v>70</v>
      </c>
      <c r="E1272">
        <f t="shared" si="78"/>
        <v>0</v>
      </c>
      <c r="F1272" t="str">
        <f t="shared" si="79"/>
        <v>-</v>
      </c>
    </row>
    <row r="1273" spans="1:6">
      <c r="A1273" s="8">
        <v>43790.958333333336</v>
      </c>
      <c r="B1273" s="13">
        <f t="shared" si="76"/>
        <v>43790.958333333336</v>
      </c>
      <c r="C1273">
        <v>68</v>
      </c>
      <c r="D1273">
        <f t="shared" si="77"/>
        <v>68</v>
      </c>
      <c r="E1273">
        <f t="shared" si="78"/>
        <v>0</v>
      </c>
      <c r="F1273" t="str">
        <f t="shared" si="79"/>
        <v>-</v>
      </c>
    </row>
    <row r="1274" spans="1:6">
      <c r="A1274" s="7">
        <v>43791</v>
      </c>
      <c r="B1274" s="13">
        <f t="shared" si="76"/>
        <v>43791</v>
      </c>
      <c r="C1274">
        <v>68</v>
      </c>
      <c r="D1274">
        <f t="shared" si="77"/>
        <v>68</v>
      </c>
      <c r="E1274">
        <f t="shared" si="78"/>
        <v>0</v>
      </c>
      <c r="F1274">
        <f t="shared" si="79"/>
        <v>0</v>
      </c>
    </row>
    <row r="1275" spans="1:6">
      <c r="A1275" s="8">
        <v>43791.041666666664</v>
      </c>
      <c r="B1275" s="13">
        <f t="shared" si="76"/>
        <v>43791.041666666664</v>
      </c>
      <c r="C1275">
        <v>68</v>
      </c>
      <c r="D1275">
        <f t="shared" si="77"/>
        <v>68</v>
      </c>
      <c r="E1275">
        <f t="shared" si="78"/>
        <v>0</v>
      </c>
      <c r="F1275" t="str">
        <f t="shared" si="79"/>
        <v>-</v>
      </c>
    </row>
    <row r="1276" spans="1:6">
      <c r="A1276" s="7">
        <v>43791.083333333336</v>
      </c>
      <c r="B1276" s="13">
        <f t="shared" si="76"/>
        <v>43791.083333333336</v>
      </c>
      <c r="C1276">
        <v>68</v>
      </c>
      <c r="D1276">
        <f t="shared" si="77"/>
        <v>68</v>
      </c>
      <c r="E1276">
        <f t="shared" si="78"/>
        <v>0</v>
      </c>
      <c r="F1276" t="str">
        <f t="shared" si="79"/>
        <v>-</v>
      </c>
    </row>
    <row r="1277" spans="1:6">
      <c r="A1277" s="8">
        <v>43791.125</v>
      </c>
      <c r="B1277" s="13">
        <f t="shared" si="76"/>
        <v>43791.125</v>
      </c>
      <c r="C1277">
        <v>68</v>
      </c>
      <c r="D1277">
        <f t="shared" si="77"/>
        <v>68</v>
      </c>
      <c r="E1277">
        <f t="shared" si="78"/>
        <v>0</v>
      </c>
      <c r="F1277" t="str">
        <f t="shared" si="79"/>
        <v>-</v>
      </c>
    </row>
    <row r="1278" spans="1:6">
      <c r="A1278" s="7">
        <v>43791.166666666664</v>
      </c>
      <c r="B1278" s="13">
        <f t="shared" si="76"/>
        <v>43791.166666666664</v>
      </c>
      <c r="C1278">
        <v>68</v>
      </c>
      <c r="D1278">
        <f t="shared" si="77"/>
        <v>68</v>
      </c>
      <c r="E1278">
        <f t="shared" si="78"/>
        <v>0</v>
      </c>
      <c r="F1278" t="str">
        <f t="shared" si="79"/>
        <v>-</v>
      </c>
    </row>
    <row r="1279" spans="1:6">
      <c r="A1279" s="8">
        <v>43791.208333333336</v>
      </c>
      <c r="B1279" s="13">
        <f t="shared" si="76"/>
        <v>43791.208333333336</v>
      </c>
      <c r="C1279">
        <v>68</v>
      </c>
      <c r="D1279">
        <f t="shared" si="77"/>
        <v>68</v>
      </c>
      <c r="E1279">
        <f t="shared" si="78"/>
        <v>0</v>
      </c>
      <c r="F1279" t="str">
        <f t="shared" si="79"/>
        <v>-</v>
      </c>
    </row>
    <row r="1280" spans="1:6">
      <c r="A1280" s="7">
        <v>43791.25</v>
      </c>
      <c r="B1280" s="13">
        <f t="shared" si="76"/>
        <v>43791.25</v>
      </c>
      <c r="C1280">
        <v>68</v>
      </c>
      <c r="D1280">
        <f t="shared" si="77"/>
        <v>68</v>
      </c>
      <c r="E1280">
        <f t="shared" si="78"/>
        <v>0</v>
      </c>
      <c r="F1280" t="str">
        <f t="shared" si="79"/>
        <v>-</v>
      </c>
    </row>
    <row r="1281" spans="1:6">
      <c r="A1281" s="8">
        <v>43791.291666666664</v>
      </c>
      <c r="B1281" s="13">
        <f t="shared" si="76"/>
        <v>43791.291666666664</v>
      </c>
      <c r="C1281">
        <v>68</v>
      </c>
      <c r="D1281">
        <f t="shared" si="77"/>
        <v>68</v>
      </c>
      <c r="E1281">
        <f t="shared" si="78"/>
        <v>0</v>
      </c>
      <c r="F1281" t="str">
        <f t="shared" si="79"/>
        <v>-</v>
      </c>
    </row>
    <row r="1282" spans="1:6">
      <c r="A1282" s="7">
        <v>43791.333333333336</v>
      </c>
      <c r="B1282" s="13">
        <f t="shared" si="76"/>
        <v>43791.333333333336</v>
      </c>
      <c r="C1282">
        <v>60</v>
      </c>
      <c r="D1282">
        <f t="shared" si="77"/>
        <v>60</v>
      </c>
      <c r="E1282">
        <f t="shared" si="78"/>
        <v>0</v>
      </c>
      <c r="F1282" t="str">
        <f t="shared" si="79"/>
        <v>-</v>
      </c>
    </row>
    <row r="1283" spans="1:6">
      <c r="A1283" s="8">
        <v>43791.375</v>
      </c>
      <c r="B1283" s="13">
        <f t="shared" ref="B1283:B1346" si="80">A1283</f>
        <v>43791.375</v>
      </c>
      <c r="C1283">
        <v>60</v>
      </c>
      <c r="D1283">
        <f t="shared" ref="D1283:D1346" si="81">C1283</f>
        <v>60</v>
      </c>
      <c r="E1283">
        <f t="shared" ref="E1283:E1346" si="82">D1283-C1283</f>
        <v>0</v>
      </c>
      <c r="F1283" t="str">
        <f t="shared" ref="F1283:F1346" si="83">IF(HOUR(A1283)=0,COUNTIF(E1283:E1306, "&gt;0"),"-")</f>
        <v>-</v>
      </c>
    </row>
    <row r="1284" spans="1:6">
      <c r="A1284" s="7">
        <v>43791.416666666664</v>
      </c>
      <c r="B1284" s="13">
        <f t="shared" si="80"/>
        <v>43791.416666666664</v>
      </c>
      <c r="C1284">
        <v>60</v>
      </c>
      <c r="D1284">
        <f t="shared" si="81"/>
        <v>60</v>
      </c>
      <c r="E1284">
        <f t="shared" si="82"/>
        <v>0</v>
      </c>
      <c r="F1284" t="str">
        <f t="shared" si="83"/>
        <v>-</v>
      </c>
    </row>
    <row r="1285" spans="1:6">
      <c r="A1285" s="8">
        <v>43791.458333333336</v>
      </c>
      <c r="B1285" s="13">
        <f t="shared" si="80"/>
        <v>43791.458333333336</v>
      </c>
      <c r="C1285">
        <v>60</v>
      </c>
      <c r="D1285">
        <f t="shared" si="81"/>
        <v>60</v>
      </c>
      <c r="E1285">
        <f t="shared" si="82"/>
        <v>0</v>
      </c>
      <c r="F1285" t="str">
        <f t="shared" si="83"/>
        <v>-</v>
      </c>
    </row>
    <row r="1286" spans="1:6">
      <c r="A1286" s="7">
        <v>43791.5</v>
      </c>
      <c r="B1286" s="13">
        <f t="shared" si="80"/>
        <v>43791.5</v>
      </c>
      <c r="C1286">
        <v>60</v>
      </c>
      <c r="D1286">
        <f t="shared" si="81"/>
        <v>60</v>
      </c>
      <c r="E1286">
        <f t="shared" si="82"/>
        <v>0</v>
      </c>
      <c r="F1286" t="str">
        <f t="shared" si="83"/>
        <v>-</v>
      </c>
    </row>
    <row r="1287" spans="1:6">
      <c r="A1287" s="8">
        <v>43791.541666666664</v>
      </c>
      <c r="B1287" s="13">
        <f t="shared" si="80"/>
        <v>43791.541666666664</v>
      </c>
      <c r="C1287">
        <v>60</v>
      </c>
      <c r="D1287">
        <f t="shared" si="81"/>
        <v>60</v>
      </c>
      <c r="E1287">
        <f t="shared" si="82"/>
        <v>0</v>
      </c>
      <c r="F1287" t="str">
        <f t="shared" si="83"/>
        <v>-</v>
      </c>
    </row>
    <row r="1288" spans="1:6">
      <c r="A1288" s="7">
        <v>43791.583333333336</v>
      </c>
      <c r="B1288" s="13">
        <f t="shared" si="80"/>
        <v>43791.583333333336</v>
      </c>
      <c r="C1288">
        <v>60</v>
      </c>
      <c r="D1288">
        <f t="shared" si="81"/>
        <v>60</v>
      </c>
      <c r="E1288">
        <f t="shared" si="82"/>
        <v>0</v>
      </c>
      <c r="F1288" t="str">
        <f t="shared" si="83"/>
        <v>-</v>
      </c>
    </row>
    <row r="1289" spans="1:6">
      <c r="A1289" s="8">
        <v>43791.625</v>
      </c>
      <c r="B1289" s="13">
        <f t="shared" si="80"/>
        <v>43791.625</v>
      </c>
      <c r="C1289">
        <v>60</v>
      </c>
      <c r="D1289">
        <f t="shared" si="81"/>
        <v>60</v>
      </c>
      <c r="E1289">
        <f t="shared" si="82"/>
        <v>0</v>
      </c>
      <c r="F1289" t="str">
        <f t="shared" si="83"/>
        <v>-</v>
      </c>
    </row>
    <row r="1290" spans="1:6">
      <c r="A1290" s="7">
        <v>43791.666666666664</v>
      </c>
      <c r="B1290" s="13">
        <f t="shared" si="80"/>
        <v>43791.666666666664</v>
      </c>
      <c r="C1290">
        <v>60</v>
      </c>
      <c r="D1290">
        <f t="shared" si="81"/>
        <v>60</v>
      </c>
      <c r="E1290">
        <f t="shared" si="82"/>
        <v>0</v>
      </c>
      <c r="F1290" t="str">
        <f t="shared" si="83"/>
        <v>-</v>
      </c>
    </row>
    <row r="1291" spans="1:6">
      <c r="A1291" s="8">
        <v>43791.708333333336</v>
      </c>
      <c r="B1291" s="13">
        <f t="shared" si="80"/>
        <v>43791.708333333336</v>
      </c>
      <c r="C1291">
        <v>70</v>
      </c>
      <c r="D1291">
        <f t="shared" si="81"/>
        <v>70</v>
      </c>
      <c r="E1291">
        <f t="shared" si="82"/>
        <v>0</v>
      </c>
      <c r="F1291" t="str">
        <f t="shared" si="83"/>
        <v>-</v>
      </c>
    </row>
    <row r="1292" spans="1:6">
      <c r="A1292" s="7">
        <v>43791.75</v>
      </c>
      <c r="B1292" s="13">
        <f t="shared" si="80"/>
        <v>43791.75</v>
      </c>
      <c r="C1292">
        <v>70</v>
      </c>
      <c r="D1292">
        <f t="shared" si="81"/>
        <v>70</v>
      </c>
      <c r="E1292">
        <f t="shared" si="82"/>
        <v>0</v>
      </c>
      <c r="F1292" t="str">
        <f t="shared" si="83"/>
        <v>-</v>
      </c>
    </row>
    <row r="1293" spans="1:6">
      <c r="A1293" s="8">
        <v>43791.791666666664</v>
      </c>
      <c r="B1293" s="13">
        <f t="shared" si="80"/>
        <v>43791.791666666664</v>
      </c>
      <c r="C1293">
        <v>70</v>
      </c>
      <c r="D1293">
        <f t="shared" si="81"/>
        <v>70</v>
      </c>
      <c r="E1293">
        <f t="shared" si="82"/>
        <v>0</v>
      </c>
      <c r="F1293" t="str">
        <f t="shared" si="83"/>
        <v>-</v>
      </c>
    </row>
    <row r="1294" spans="1:6">
      <c r="A1294" s="7">
        <v>43791.833333333336</v>
      </c>
      <c r="B1294" s="13">
        <f t="shared" si="80"/>
        <v>43791.833333333336</v>
      </c>
      <c r="C1294">
        <v>70</v>
      </c>
      <c r="D1294">
        <f t="shared" si="81"/>
        <v>70</v>
      </c>
      <c r="E1294">
        <f t="shared" si="82"/>
        <v>0</v>
      </c>
      <c r="F1294" t="str">
        <f t="shared" si="83"/>
        <v>-</v>
      </c>
    </row>
    <row r="1295" spans="1:6">
      <c r="A1295" s="8">
        <v>43791.875</v>
      </c>
      <c r="B1295" s="13">
        <f t="shared" si="80"/>
        <v>43791.875</v>
      </c>
      <c r="C1295">
        <v>70</v>
      </c>
      <c r="D1295">
        <f t="shared" si="81"/>
        <v>70</v>
      </c>
      <c r="E1295">
        <f t="shared" si="82"/>
        <v>0</v>
      </c>
      <c r="F1295" t="str">
        <f t="shared" si="83"/>
        <v>-</v>
      </c>
    </row>
    <row r="1296" spans="1:6">
      <c r="A1296" s="7">
        <v>43791.916666666664</v>
      </c>
      <c r="B1296" s="13">
        <f t="shared" si="80"/>
        <v>43791.916666666664</v>
      </c>
      <c r="C1296">
        <v>70</v>
      </c>
      <c r="D1296">
        <f t="shared" si="81"/>
        <v>70</v>
      </c>
      <c r="E1296">
        <f t="shared" si="82"/>
        <v>0</v>
      </c>
      <c r="F1296" t="str">
        <f t="shared" si="83"/>
        <v>-</v>
      </c>
    </row>
    <row r="1297" spans="1:6">
      <c r="A1297" s="8">
        <v>43791.958333333336</v>
      </c>
      <c r="B1297" s="13">
        <f t="shared" si="80"/>
        <v>43791.958333333336</v>
      </c>
      <c r="C1297">
        <v>68</v>
      </c>
      <c r="D1297">
        <f t="shared" si="81"/>
        <v>68</v>
      </c>
      <c r="E1297">
        <f t="shared" si="82"/>
        <v>0</v>
      </c>
      <c r="F1297" t="str">
        <f t="shared" si="83"/>
        <v>-</v>
      </c>
    </row>
    <row r="1298" spans="1:6">
      <c r="A1298" s="7">
        <v>43792</v>
      </c>
      <c r="B1298" s="13">
        <f t="shared" si="80"/>
        <v>43792</v>
      </c>
      <c r="C1298">
        <v>68</v>
      </c>
      <c r="D1298">
        <f t="shared" si="81"/>
        <v>68</v>
      </c>
      <c r="E1298">
        <f t="shared" si="82"/>
        <v>0</v>
      </c>
      <c r="F1298">
        <f t="shared" si="83"/>
        <v>0</v>
      </c>
    </row>
    <row r="1299" spans="1:6">
      <c r="A1299" s="8">
        <v>43792.041666666664</v>
      </c>
      <c r="B1299" s="13">
        <f t="shared" si="80"/>
        <v>43792.041666666664</v>
      </c>
      <c r="C1299">
        <v>68</v>
      </c>
      <c r="D1299">
        <f t="shared" si="81"/>
        <v>68</v>
      </c>
      <c r="E1299">
        <f t="shared" si="82"/>
        <v>0</v>
      </c>
      <c r="F1299" t="str">
        <f t="shared" si="83"/>
        <v>-</v>
      </c>
    </row>
    <row r="1300" spans="1:6">
      <c r="A1300" s="7">
        <v>43792.083333333336</v>
      </c>
      <c r="B1300" s="13">
        <f t="shared" si="80"/>
        <v>43792.083333333336</v>
      </c>
      <c r="C1300">
        <v>68</v>
      </c>
      <c r="D1300">
        <f t="shared" si="81"/>
        <v>68</v>
      </c>
      <c r="E1300">
        <f t="shared" si="82"/>
        <v>0</v>
      </c>
      <c r="F1300" t="str">
        <f t="shared" si="83"/>
        <v>-</v>
      </c>
    </row>
    <row r="1301" spans="1:6">
      <c r="A1301" s="8">
        <v>43792.125</v>
      </c>
      <c r="B1301" s="13">
        <f t="shared" si="80"/>
        <v>43792.125</v>
      </c>
      <c r="C1301">
        <v>68</v>
      </c>
      <c r="D1301">
        <f t="shared" si="81"/>
        <v>68</v>
      </c>
      <c r="E1301">
        <f t="shared" si="82"/>
        <v>0</v>
      </c>
      <c r="F1301" t="str">
        <f t="shared" si="83"/>
        <v>-</v>
      </c>
    </row>
    <row r="1302" spans="1:6">
      <c r="A1302" s="7">
        <v>43792.166666666664</v>
      </c>
      <c r="B1302" s="13">
        <f t="shared" si="80"/>
        <v>43792.166666666664</v>
      </c>
      <c r="C1302">
        <v>68</v>
      </c>
      <c r="D1302">
        <f t="shared" si="81"/>
        <v>68</v>
      </c>
      <c r="E1302">
        <f t="shared" si="82"/>
        <v>0</v>
      </c>
      <c r="F1302" t="str">
        <f t="shared" si="83"/>
        <v>-</v>
      </c>
    </row>
    <row r="1303" spans="1:6">
      <c r="A1303" s="8">
        <v>43792.208333333336</v>
      </c>
      <c r="B1303" s="13">
        <f t="shared" si="80"/>
        <v>43792.208333333336</v>
      </c>
      <c r="C1303">
        <v>68</v>
      </c>
      <c r="D1303">
        <f t="shared" si="81"/>
        <v>68</v>
      </c>
      <c r="E1303">
        <f t="shared" si="82"/>
        <v>0</v>
      </c>
      <c r="F1303" t="str">
        <f t="shared" si="83"/>
        <v>-</v>
      </c>
    </row>
    <row r="1304" spans="1:6">
      <c r="A1304" s="7">
        <v>43792.25</v>
      </c>
      <c r="B1304" s="13">
        <f t="shared" si="80"/>
        <v>43792.25</v>
      </c>
      <c r="C1304">
        <v>68</v>
      </c>
      <c r="D1304">
        <f t="shared" si="81"/>
        <v>68</v>
      </c>
      <c r="E1304">
        <f t="shared" si="82"/>
        <v>0</v>
      </c>
      <c r="F1304" t="str">
        <f t="shared" si="83"/>
        <v>-</v>
      </c>
    </row>
    <row r="1305" spans="1:6">
      <c r="A1305" s="8">
        <v>43792.291666666664</v>
      </c>
      <c r="B1305" s="13">
        <f t="shared" si="80"/>
        <v>43792.291666666664</v>
      </c>
      <c r="C1305">
        <v>68</v>
      </c>
      <c r="D1305">
        <f t="shared" si="81"/>
        <v>68</v>
      </c>
      <c r="E1305">
        <f t="shared" si="82"/>
        <v>0</v>
      </c>
      <c r="F1305" t="str">
        <f t="shared" si="83"/>
        <v>-</v>
      </c>
    </row>
    <row r="1306" spans="1:6">
      <c r="A1306" s="7">
        <v>43792.333333333336</v>
      </c>
      <c r="B1306" s="13">
        <f t="shared" si="80"/>
        <v>43792.333333333336</v>
      </c>
      <c r="C1306">
        <v>65</v>
      </c>
      <c r="D1306">
        <f t="shared" si="81"/>
        <v>65</v>
      </c>
      <c r="E1306">
        <f t="shared" si="82"/>
        <v>0</v>
      </c>
      <c r="F1306" t="str">
        <f t="shared" si="83"/>
        <v>-</v>
      </c>
    </row>
    <row r="1307" spans="1:6">
      <c r="A1307" s="8">
        <v>43792.375</v>
      </c>
      <c r="B1307" s="13">
        <f t="shared" si="80"/>
        <v>43792.375</v>
      </c>
      <c r="C1307">
        <v>65</v>
      </c>
      <c r="D1307">
        <f t="shared" si="81"/>
        <v>65</v>
      </c>
      <c r="E1307">
        <f t="shared" si="82"/>
        <v>0</v>
      </c>
      <c r="F1307" t="str">
        <f t="shared" si="83"/>
        <v>-</v>
      </c>
    </row>
    <row r="1308" spans="1:6">
      <c r="A1308" s="7">
        <v>43792.416666666664</v>
      </c>
      <c r="B1308" s="13">
        <f t="shared" si="80"/>
        <v>43792.416666666664</v>
      </c>
      <c r="C1308">
        <v>65</v>
      </c>
      <c r="D1308">
        <f t="shared" si="81"/>
        <v>65</v>
      </c>
      <c r="E1308">
        <f t="shared" si="82"/>
        <v>0</v>
      </c>
      <c r="F1308" t="str">
        <f t="shared" si="83"/>
        <v>-</v>
      </c>
    </row>
    <row r="1309" spans="1:6">
      <c r="A1309" s="8">
        <v>43792.458333333336</v>
      </c>
      <c r="B1309" s="13">
        <f t="shared" si="80"/>
        <v>43792.458333333336</v>
      </c>
      <c r="C1309">
        <v>65</v>
      </c>
      <c r="D1309">
        <f t="shared" si="81"/>
        <v>65</v>
      </c>
      <c r="E1309">
        <f t="shared" si="82"/>
        <v>0</v>
      </c>
      <c r="F1309" t="str">
        <f t="shared" si="83"/>
        <v>-</v>
      </c>
    </row>
    <row r="1310" spans="1:6">
      <c r="A1310" s="7">
        <v>43792.5</v>
      </c>
      <c r="B1310" s="13">
        <f t="shared" si="80"/>
        <v>43792.5</v>
      </c>
      <c r="C1310">
        <v>65</v>
      </c>
      <c r="D1310">
        <f t="shared" si="81"/>
        <v>65</v>
      </c>
      <c r="E1310">
        <f t="shared" si="82"/>
        <v>0</v>
      </c>
      <c r="F1310" t="str">
        <f t="shared" si="83"/>
        <v>-</v>
      </c>
    </row>
    <row r="1311" spans="1:6">
      <c r="A1311" s="8">
        <v>43792.541666666664</v>
      </c>
      <c r="B1311" s="13">
        <f t="shared" si="80"/>
        <v>43792.541666666664</v>
      </c>
      <c r="C1311">
        <v>65</v>
      </c>
      <c r="D1311">
        <f t="shared" si="81"/>
        <v>65</v>
      </c>
      <c r="E1311">
        <f t="shared" si="82"/>
        <v>0</v>
      </c>
      <c r="F1311" t="str">
        <f t="shared" si="83"/>
        <v>-</v>
      </c>
    </row>
    <row r="1312" spans="1:6">
      <c r="A1312" s="7">
        <v>43792.583333333336</v>
      </c>
      <c r="B1312" s="13">
        <f t="shared" si="80"/>
        <v>43792.583333333336</v>
      </c>
      <c r="C1312">
        <v>65</v>
      </c>
      <c r="D1312">
        <f t="shared" si="81"/>
        <v>65</v>
      </c>
      <c r="E1312">
        <f t="shared" si="82"/>
        <v>0</v>
      </c>
      <c r="F1312" t="str">
        <f t="shared" si="83"/>
        <v>-</v>
      </c>
    </row>
    <row r="1313" spans="1:6">
      <c r="A1313" s="8">
        <v>43792.625</v>
      </c>
      <c r="B1313" s="13">
        <f t="shared" si="80"/>
        <v>43792.625</v>
      </c>
      <c r="C1313">
        <v>65</v>
      </c>
      <c r="D1313">
        <f t="shared" si="81"/>
        <v>65</v>
      </c>
      <c r="E1313">
        <f t="shared" si="82"/>
        <v>0</v>
      </c>
      <c r="F1313" t="str">
        <f t="shared" si="83"/>
        <v>-</v>
      </c>
    </row>
    <row r="1314" spans="1:6">
      <c r="A1314" s="7">
        <v>43792.666666666664</v>
      </c>
      <c r="B1314" s="13">
        <f t="shared" si="80"/>
        <v>43792.666666666664</v>
      </c>
      <c r="C1314">
        <v>65</v>
      </c>
      <c r="D1314">
        <f t="shared" si="81"/>
        <v>65</v>
      </c>
      <c r="E1314">
        <f t="shared" si="82"/>
        <v>0</v>
      </c>
      <c r="F1314" t="str">
        <f t="shared" si="83"/>
        <v>-</v>
      </c>
    </row>
    <row r="1315" spans="1:6">
      <c r="A1315" s="8">
        <v>43792.708333333336</v>
      </c>
      <c r="B1315" s="13">
        <f t="shared" si="80"/>
        <v>43792.708333333336</v>
      </c>
      <c r="C1315">
        <v>70</v>
      </c>
      <c r="D1315">
        <f t="shared" si="81"/>
        <v>70</v>
      </c>
      <c r="E1315">
        <f t="shared" si="82"/>
        <v>0</v>
      </c>
      <c r="F1315" t="str">
        <f t="shared" si="83"/>
        <v>-</v>
      </c>
    </row>
    <row r="1316" spans="1:6">
      <c r="A1316" s="7">
        <v>43792.75</v>
      </c>
      <c r="B1316" s="13">
        <f t="shared" si="80"/>
        <v>43792.75</v>
      </c>
      <c r="C1316">
        <v>70</v>
      </c>
      <c r="D1316">
        <f t="shared" si="81"/>
        <v>70</v>
      </c>
      <c r="E1316">
        <f t="shared" si="82"/>
        <v>0</v>
      </c>
      <c r="F1316" t="str">
        <f t="shared" si="83"/>
        <v>-</v>
      </c>
    </row>
    <row r="1317" spans="1:6">
      <c r="A1317" s="8">
        <v>43792.791666666664</v>
      </c>
      <c r="B1317" s="13">
        <f t="shared" si="80"/>
        <v>43792.791666666664</v>
      </c>
      <c r="C1317">
        <v>70</v>
      </c>
      <c r="D1317">
        <f t="shared" si="81"/>
        <v>70</v>
      </c>
      <c r="E1317">
        <f t="shared" si="82"/>
        <v>0</v>
      </c>
      <c r="F1317" t="str">
        <f t="shared" si="83"/>
        <v>-</v>
      </c>
    </row>
    <row r="1318" spans="1:6">
      <c r="A1318" s="7">
        <v>43792.833333333336</v>
      </c>
      <c r="B1318" s="13">
        <f t="shared" si="80"/>
        <v>43792.833333333336</v>
      </c>
      <c r="C1318">
        <v>70</v>
      </c>
      <c r="D1318">
        <f t="shared" si="81"/>
        <v>70</v>
      </c>
      <c r="E1318">
        <f t="shared" si="82"/>
        <v>0</v>
      </c>
      <c r="F1318" t="str">
        <f t="shared" si="83"/>
        <v>-</v>
      </c>
    </row>
    <row r="1319" spans="1:6">
      <c r="A1319" s="8">
        <v>43792.875</v>
      </c>
      <c r="B1319" s="13">
        <f t="shared" si="80"/>
        <v>43792.875</v>
      </c>
      <c r="C1319">
        <v>70</v>
      </c>
      <c r="D1319">
        <f t="shared" si="81"/>
        <v>70</v>
      </c>
      <c r="E1319">
        <f t="shared" si="82"/>
        <v>0</v>
      </c>
      <c r="F1319" t="str">
        <f t="shared" si="83"/>
        <v>-</v>
      </c>
    </row>
    <row r="1320" spans="1:6">
      <c r="A1320" s="7">
        <v>43792.916666666664</v>
      </c>
      <c r="B1320" s="13">
        <f t="shared" si="80"/>
        <v>43792.916666666664</v>
      </c>
      <c r="C1320">
        <v>70</v>
      </c>
      <c r="D1320">
        <f t="shared" si="81"/>
        <v>70</v>
      </c>
      <c r="E1320">
        <f t="shared" si="82"/>
        <v>0</v>
      </c>
      <c r="F1320" t="str">
        <f t="shared" si="83"/>
        <v>-</v>
      </c>
    </row>
    <row r="1321" spans="1:6">
      <c r="A1321" s="8">
        <v>43792.958333333336</v>
      </c>
      <c r="B1321" s="13">
        <f t="shared" si="80"/>
        <v>43792.958333333336</v>
      </c>
      <c r="C1321">
        <v>68</v>
      </c>
      <c r="D1321">
        <f t="shared" si="81"/>
        <v>68</v>
      </c>
      <c r="E1321">
        <f t="shared" si="82"/>
        <v>0</v>
      </c>
      <c r="F1321" t="str">
        <f t="shared" si="83"/>
        <v>-</v>
      </c>
    </row>
    <row r="1322" spans="1:6">
      <c r="A1322" s="7">
        <v>43793</v>
      </c>
      <c r="B1322" s="13">
        <f t="shared" si="80"/>
        <v>43793</v>
      </c>
      <c r="C1322">
        <v>68</v>
      </c>
      <c r="D1322">
        <f t="shared" si="81"/>
        <v>68</v>
      </c>
      <c r="E1322">
        <f t="shared" si="82"/>
        <v>0</v>
      </c>
      <c r="F1322">
        <f t="shared" si="83"/>
        <v>0</v>
      </c>
    </row>
    <row r="1323" spans="1:6">
      <c r="A1323" s="8">
        <v>43793.041666666664</v>
      </c>
      <c r="B1323" s="13">
        <f t="shared" si="80"/>
        <v>43793.041666666664</v>
      </c>
      <c r="C1323">
        <v>68</v>
      </c>
      <c r="D1323">
        <f t="shared" si="81"/>
        <v>68</v>
      </c>
      <c r="E1323">
        <f t="shared" si="82"/>
        <v>0</v>
      </c>
      <c r="F1323" t="str">
        <f t="shared" si="83"/>
        <v>-</v>
      </c>
    </row>
    <row r="1324" spans="1:6">
      <c r="A1324" s="7">
        <v>43793.083333333336</v>
      </c>
      <c r="B1324" s="13">
        <f t="shared" si="80"/>
        <v>43793.083333333336</v>
      </c>
      <c r="C1324">
        <v>68</v>
      </c>
      <c r="D1324">
        <f t="shared" si="81"/>
        <v>68</v>
      </c>
      <c r="E1324">
        <f t="shared" si="82"/>
        <v>0</v>
      </c>
      <c r="F1324" t="str">
        <f t="shared" si="83"/>
        <v>-</v>
      </c>
    </row>
    <row r="1325" spans="1:6">
      <c r="A1325" s="8">
        <v>43793.125</v>
      </c>
      <c r="B1325" s="13">
        <f t="shared" si="80"/>
        <v>43793.125</v>
      </c>
      <c r="C1325">
        <v>68</v>
      </c>
      <c r="D1325">
        <f t="shared" si="81"/>
        <v>68</v>
      </c>
      <c r="E1325">
        <f t="shared" si="82"/>
        <v>0</v>
      </c>
      <c r="F1325" t="str">
        <f t="shared" si="83"/>
        <v>-</v>
      </c>
    </row>
    <row r="1326" spans="1:6">
      <c r="A1326" s="7">
        <v>43793.166666666664</v>
      </c>
      <c r="B1326" s="13">
        <f t="shared" si="80"/>
        <v>43793.166666666664</v>
      </c>
      <c r="C1326">
        <v>68</v>
      </c>
      <c r="D1326">
        <f t="shared" si="81"/>
        <v>68</v>
      </c>
      <c r="E1326">
        <f t="shared" si="82"/>
        <v>0</v>
      </c>
      <c r="F1326" t="str">
        <f t="shared" si="83"/>
        <v>-</v>
      </c>
    </row>
    <row r="1327" spans="1:6">
      <c r="A1327" s="8">
        <v>43793.208333333336</v>
      </c>
      <c r="B1327" s="13">
        <f t="shared" si="80"/>
        <v>43793.208333333336</v>
      </c>
      <c r="C1327">
        <v>68</v>
      </c>
      <c r="D1327">
        <f t="shared" si="81"/>
        <v>68</v>
      </c>
      <c r="E1327">
        <f t="shared" si="82"/>
        <v>0</v>
      </c>
      <c r="F1327" t="str">
        <f t="shared" si="83"/>
        <v>-</v>
      </c>
    </row>
    <row r="1328" spans="1:6">
      <c r="A1328" s="7">
        <v>43793.25</v>
      </c>
      <c r="B1328" s="13">
        <f t="shared" si="80"/>
        <v>43793.25</v>
      </c>
      <c r="C1328">
        <v>68</v>
      </c>
      <c r="D1328">
        <f t="shared" si="81"/>
        <v>68</v>
      </c>
      <c r="E1328">
        <f t="shared" si="82"/>
        <v>0</v>
      </c>
      <c r="F1328" t="str">
        <f t="shared" si="83"/>
        <v>-</v>
      </c>
    </row>
    <row r="1329" spans="1:6">
      <c r="A1329" s="8">
        <v>43793.291666666664</v>
      </c>
      <c r="B1329" s="13">
        <f t="shared" si="80"/>
        <v>43793.291666666664</v>
      </c>
      <c r="C1329">
        <v>68</v>
      </c>
      <c r="D1329">
        <f t="shared" si="81"/>
        <v>68</v>
      </c>
      <c r="E1329">
        <f t="shared" si="82"/>
        <v>0</v>
      </c>
      <c r="F1329" t="str">
        <f t="shared" si="83"/>
        <v>-</v>
      </c>
    </row>
    <row r="1330" spans="1:6">
      <c r="A1330" s="7">
        <v>43793.333333333336</v>
      </c>
      <c r="B1330" s="13">
        <f t="shared" si="80"/>
        <v>43793.333333333336</v>
      </c>
      <c r="C1330">
        <v>65</v>
      </c>
      <c r="D1330">
        <f t="shared" si="81"/>
        <v>65</v>
      </c>
      <c r="E1330">
        <f t="shared" si="82"/>
        <v>0</v>
      </c>
      <c r="F1330" t="str">
        <f t="shared" si="83"/>
        <v>-</v>
      </c>
    </row>
    <row r="1331" spans="1:6">
      <c r="A1331" s="8">
        <v>43793.375</v>
      </c>
      <c r="B1331" s="13">
        <f t="shared" si="80"/>
        <v>43793.375</v>
      </c>
      <c r="C1331">
        <v>65</v>
      </c>
      <c r="D1331">
        <f t="shared" si="81"/>
        <v>65</v>
      </c>
      <c r="E1331">
        <f t="shared" si="82"/>
        <v>0</v>
      </c>
      <c r="F1331" t="str">
        <f t="shared" si="83"/>
        <v>-</v>
      </c>
    </row>
    <row r="1332" spans="1:6">
      <c r="A1332" s="7">
        <v>43793.416666666664</v>
      </c>
      <c r="B1332" s="13">
        <f t="shared" si="80"/>
        <v>43793.416666666664</v>
      </c>
      <c r="C1332">
        <v>65</v>
      </c>
      <c r="D1332">
        <f t="shared" si="81"/>
        <v>65</v>
      </c>
      <c r="E1332">
        <f t="shared" si="82"/>
        <v>0</v>
      </c>
      <c r="F1332" t="str">
        <f t="shared" si="83"/>
        <v>-</v>
      </c>
    </row>
    <row r="1333" spans="1:6">
      <c r="A1333" s="8">
        <v>43793.458333333336</v>
      </c>
      <c r="B1333" s="13">
        <f t="shared" si="80"/>
        <v>43793.458333333336</v>
      </c>
      <c r="C1333">
        <v>65</v>
      </c>
      <c r="D1333">
        <f t="shared" si="81"/>
        <v>65</v>
      </c>
      <c r="E1333">
        <f t="shared" si="82"/>
        <v>0</v>
      </c>
      <c r="F1333" t="str">
        <f t="shared" si="83"/>
        <v>-</v>
      </c>
    </row>
    <row r="1334" spans="1:6">
      <c r="A1334" s="7">
        <v>43793.5</v>
      </c>
      <c r="B1334" s="13">
        <f t="shared" si="80"/>
        <v>43793.5</v>
      </c>
      <c r="C1334">
        <v>65</v>
      </c>
      <c r="D1334">
        <f t="shared" si="81"/>
        <v>65</v>
      </c>
      <c r="E1334">
        <f t="shared" si="82"/>
        <v>0</v>
      </c>
      <c r="F1334" t="str">
        <f t="shared" si="83"/>
        <v>-</v>
      </c>
    </row>
    <row r="1335" spans="1:6">
      <c r="A1335" s="8">
        <v>43793.541666666664</v>
      </c>
      <c r="B1335" s="13">
        <f t="shared" si="80"/>
        <v>43793.541666666664</v>
      </c>
      <c r="C1335">
        <v>65</v>
      </c>
      <c r="D1335">
        <f t="shared" si="81"/>
        <v>65</v>
      </c>
      <c r="E1335">
        <f t="shared" si="82"/>
        <v>0</v>
      </c>
      <c r="F1335" t="str">
        <f t="shared" si="83"/>
        <v>-</v>
      </c>
    </row>
    <row r="1336" spans="1:6">
      <c r="A1336" s="7">
        <v>43793.583333333336</v>
      </c>
      <c r="B1336" s="13">
        <f t="shared" si="80"/>
        <v>43793.583333333336</v>
      </c>
      <c r="C1336">
        <v>65</v>
      </c>
      <c r="D1336">
        <f t="shared" si="81"/>
        <v>65</v>
      </c>
      <c r="E1336">
        <f t="shared" si="82"/>
        <v>0</v>
      </c>
      <c r="F1336" t="str">
        <f t="shared" si="83"/>
        <v>-</v>
      </c>
    </row>
    <row r="1337" spans="1:6">
      <c r="A1337" s="8">
        <v>43793.625</v>
      </c>
      <c r="B1337" s="13">
        <f t="shared" si="80"/>
        <v>43793.625</v>
      </c>
      <c r="C1337">
        <v>65</v>
      </c>
      <c r="D1337">
        <f t="shared" si="81"/>
        <v>65</v>
      </c>
      <c r="E1337">
        <f t="shared" si="82"/>
        <v>0</v>
      </c>
      <c r="F1337" t="str">
        <f t="shared" si="83"/>
        <v>-</v>
      </c>
    </row>
    <row r="1338" spans="1:6">
      <c r="A1338" s="7">
        <v>43793.666666666664</v>
      </c>
      <c r="B1338" s="13">
        <f t="shared" si="80"/>
        <v>43793.666666666664</v>
      </c>
      <c r="C1338">
        <v>65</v>
      </c>
      <c r="D1338">
        <f t="shared" si="81"/>
        <v>65</v>
      </c>
      <c r="E1338">
        <f t="shared" si="82"/>
        <v>0</v>
      </c>
      <c r="F1338" t="str">
        <f t="shared" si="83"/>
        <v>-</v>
      </c>
    </row>
    <row r="1339" spans="1:6">
      <c r="A1339" s="8">
        <v>43793.708333333336</v>
      </c>
      <c r="B1339" s="13">
        <f t="shared" si="80"/>
        <v>43793.708333333336</v>
      </c>
      <c r="C1339">
        <v>70</v>
      </c>
      <c r="D1339">
        <f t="shared" si="81"/>
        <v>70</v>
      </c>
      <c r="E1339">
        <f t="shared" si="82"/>
        <v>0</v>
      </c>
      <c r="F1339" t="str">
        <f t="shared" si="83"/>
        <v>-</v>
      </c>
    </row>
    <row r="1340" spans="1:6">
      <c r="A1340" s="7">
        <v>43793.75</v>
      </c>
      <c r="B1340" s="13">
        <f t="shared" si="80"/>
        <v>43793.75</v>
      </c>
      <c r="C1340">
        <v>70</v>
      </c>
      <c r="D1340">
        <f t="shared" si="81"/>
        <v>70</v>
      </c>
      <c r="E1340">
        <f t="shared" si="82"/>
        <v>0</v>
      </c>
      <c r="F1340" t="str">
        <f t="shared" si="83"/>
        <v>-</v>
      </c>
    </row>
    <row r="1341" spans="1:6">
      <c r="A1341" s="8">
        <v>43793.791666666664</v>
      </c>
      <c r="B1341" s="13">
        <f t="shared" si="80"/>
        <v>43793.791666666664</v>
      </c>
      <c r="C1341">
        <v>70</v>
      </c>
      <c r="D1341">
        <f t="shared" si="81"/>
        <v>70</v>
      </c>
      <c r="E1341">
        <f t="shared" si="82"/>
        <v>0</v>
      </c>
      <c r="F1341" t="str">
        <f t="shared" si="83"/>
        <v>-</v>
      </c>
    </row>
    <row r="1342" spans="1:6">
      <c r="A1342" s="7">
        <v>43793.833333333336</v>
      </c>
      <c r="B1342" s="13">
        <f t="shared" si="80"/>
        <v>43793.833333333336</v>
      </c>
      <c r="C1342">
        <v>70</v>
      </c>
      <c r="D1342">
        <f t="shared" si="81"/>
        <v>70</v>
      </c>
      <c r="E1342">
        <f t="shared" si="82"/>
        <v>0</v>
      </c>
      <c r="F1342" t="str">
        <f t="shared" si="83"/>
        <v>-</v>
      </c>
    </row>
    <row r="1343" spans="1:6">
      <c r="A1343" s="8">
        <v>43793.875</v>
      </c>
      <c r="B1343" s="13">
        <f t="shared" si="80"/>
        <v>43793.875</v>
      </c>
      <c r="C1343">
        <v>70</v>
      </c>
      <c r="D1343">
        <f t="shared" si="81"/>
        <v>70</v>
      </c>
      <c r="E1343">
        <f t="shared" si="82"/>
        <v>0</v>
      </c>
      <c r="F1343" t="str">
        <f t="shared" si="83"/>
        <v>-</v>
      </c>
    </row>
    <row r="1344" spans="1:6">
      <c r="A1344" s="7">
        <v>43793.916666666664</v>
      </c>
      <c r="B1344" s="13">
        <f t="shared" si="80"/>
        <v>43793.916666666664</v>
      </c>
      <c r="C1344">
        <v>70</v>
      </c>
      <c r="D1344">
        <f t="shared" si="81"/>
        <v>70</v>
      </c>
      <c r="E1344">
        <f t="shared" si="82"/>
        <v>0</v>
      </c>
      <c r="F1344" t="str">
        <f t="shared" si="83"/>
        <v>-</v>
      </c>
    </row>
    <row r="1345" spans="1:6">
      <c r="A1345" s="8">
        <v>43793.958333333336</v>
      </c>
      <c r="B1345" s="13">
        <f t="shared" si="80"/>
        <v>43793.958333333336</v>
      </c>
      <c r="C1345">
        <v>68</v>
      </c>
      <c r="D1345">
        <f t="shared" si="81"/>
        <v>68</v>
      </c>
      <c r="E1345">
        <f t="shared" si="82"/>
        <v>0</v>
      </c>
      <c r="F1345" t="str">
        <f t="shared" si="83"/>
        <v>-</v>
      </c>
    </row>
    <row r="1346" spans="1:6">
      <c r="A1346" s="7">
        <v>43794</v>
      </c>
      <c r="B1346" s="13">
        <f t="shared" si="80"/>
        <v>43794</v>
      </c>
      <c r="C1346">
        <v>68</v>
      </c>
      <c r="D1346">
        <f t="shared" si="81"/>
        <v>68</v>
      </c>
      <c r="E1346">
        <f t="shared" si="82"/>
        <v>0</v>
      </c>
      <c r="F1346">
        <f t="shared" si="83"/>
        <v>0</v>
      </c>
    </row>
    <row r="1347" spans="1:6">
      <c r="A1347" s="8">
        <v>43794.041666666664</v>
      </c>
      <c r="B1347" s="13">
        <f t="shared" ref="B1347:B1410" si="84">A1347</f>
        <v>43794.041666666664</v>
      </c>
      <c r="C1347">
        <v>68</v>
      </c>
      <c r="D1347">
        <f t="shared" ref="D1347:D1410" si="85">C1347</f>
        <v>68</v>
      </c>
      <c r="E1347">
        <f t="shared" ref="E1347:E1410" si="86">D1347-C1347</f>
        <v>0</v>
      </c>
      <c r="F1347" t="str">
        <f t="shared" ref="F1347:F1410" si="87">IF(HOUR(A1347)=0,COUNTIF(E1347:E1370, "&gt;0"),"-")</f>
        <v>-</v>
      </c>
    </row>
    <row r="1348" spans="1:6">
      <c r="A1348" s="7">
        <v>43794.083333333336</v>
      </c>
      <c r="B1348" s="13">
        <f t="shared" si="84"/>
        <v>43794.083333333336</v>
      </c>
      <c r="C1348">
        <v>68</v>
      </c>
      <c r="D1348">
        <f t="shared" si="85"/>
        <v>68</v>
      </c>
      <c r="E1348">
        <f t="shared" si="86"/>
        <v>0</v>
      </c>
      <c r="F1348" t="str">
        <f t="shared" si="87"/>
        <v>-</v>
      </c>
    </row>
    <row r="1349" spans="1:6">
      <c r="A1349" s="8">
        <v>43794.125</v>
      </c>
      <c r="B1349" s="13">
        <f t="shared" si="84"/>
        <v>43794.125</v>
      </c>
      <c r="C1349">
        <v>68</v>
      </c>
      <c r="D1349">
        <f t="shared" si="85"/>
        <v>68</v>
      </c>
      <c r="E1349">
        <f t="shared" si="86"/>
        <v>0</v>
      </c>
      <c r="F1349" t="str">
        <f t="shared" si="87"/>
        <v>-</v>
      </c>
    </row>
    <row r="1350" spans="1:6">
      <c r="A1350" s="7">
        <v>43794.166666666664</v>
      </c>
      <c r="B1350" s="13">
        <f t="shared" si="84"/>
        <v>43794.166666666664</v>
      </c>
      <c r="C1350">
        <v>68</v>
      </c>
      <c r="D1350">
        <f t="shared" si="85"/>
        <v>68</v>
      </c>
      <c r="E1350">
        <f t="shared" si="86"/>
        <v>0</v>
      </c>
      <c r="F1350" t="str">
        <f t="shared" si="87"/>
        <v>-</v>
      </c>
    </row>
    <row r="1351" spans="1:6">
      <c r="A1351" s="8">
        <v>43794.208333333336</v>
      </c>
      <c r="B1351" s="13">
        <f t="shared" si="84"/>
        <v>43794.208333333336</v>
      </c>
      <c r="C1351">
        <v>68</v>
      </c>
      <c r="D1351">
        <f t="shared" si="85"/>
        <v>68</v>
      </c>
      <c r="E1351">
        <f t="shared" si="86"/>
        <v>0</v>
      </c>
      <c r="F1351" t="str">
        <f t="shared" si="87"/>
        <v>-</v>
      </c>
    </row>
    <row r="1352" spans="1:6">
      <c r="A1352" s="7">
        <v>43794.25</v>
      </c>
      <c r="B1352" s="13">
        <f t="shared" si="84"/>
        <v>43794.25</v>
      </c>
      <c r="C1352">
        <v>68</v>
      </c>
      <c r="D1352">
        <f t="shared" si="85"/>
        <v>68</v>
      </c>
      <c r="E1352">
        <f t="shared" si="86"/>
        <v>0</v>
      </c>
      <c r="F1352" t="str">
        <f t="shared" si="87"/>
        <v>-</v>
      </c>
    </row>
    <row r="1353" spans="1:6">
      <c r="A1353" s="8">
        <v>43794.291666666664</v>
      </c>
      <c r="B1353" s="13">
        <f t="shared" si="84"/>
        <v>43794.291666666664</v>
      </c>
      <c r="C1353">
        <v>68</v>
      </c>
      <c r="D1353">
        <f t="shared" si="85"/>
        <v>68</v>
      </c>
      <c r="E1353">
        <f t="shared" si="86"/>
        <v>0</v>
      </c>
      <c r="F1353" t="str">
        <f t="shared" si="87"/>
        <v>-</v>
      </c>
    </row>
    <row r="1354" spans="1:6">
      <c r="A1354" s="7">
        <v>43794.333333333336</v>
      </c>
      <c r="B1354" s="13">
        <f t="shared" si="84"/>
        <v>43794.333333333336</v>
      </c>
      <c r="C1354">
        <v>60</v>
      </c>
      <c r="D1354">
        <f t="shared" si="85"/>
        <v>60</v>
      </c>
      <c r="E1354">
        <f t="shared" si="86"/>
        <v>0</v>
      </c>
      <c r="F1354" t="str">
        <f t="shared" si="87"/>
        <v>-</v>
      </c>
    </row>
    <row r="1355" spans="1:6">
      <c r="A1355" s="8">
        <v>43794.375</v>
      </c>
      <c r="B1355" s="13">
        <f t="shared" si="84"/>
        <v>43794.375</v>
      </c>
      <c r="C1355">
        <v>60</v>
      </c>
      <c r="D1355">
        <f t="shared" si="85"/>
        <v>60</v>
      </c>
      <c r="E1355">
        <f t="shared" si="86"/>
        <v>0</v>
      </c>
      <c r="F1355" t="str">
        <f t="shared" si="87"/>
        <v>-</v>
      </c>
    </row>
    <row r="1356" spans="1:6">
      <c r="A1356" s="7">
        <v>43794.416666666664</v>
      </c>
      <c r="B1356" s="13">
        <f t="shared" si="84"/>
        <v>43794.416666666664</v>
      </c>
      <c r="C1356">
        <v>60</v>
      </c>
      <c r="D1356">
        <f t="shared" si="85"/>
        <v>60</v>
      </c>
      <c r="E1356">
        <f t="shared" si="86"/>
        <v>0</v>
      </c>
      <c r="F1356" t="str">
        <f t="shared" si="87"/>
        <v>-</v>
      </c>
    </row>
    <row r="1357" spans="1:6">
      <c r="A1357" s="8">
        <v>43794.458333333336</v>
      </c>
      <c r="B1357" s="13">
        <f t="shared" si="84"/>
        <v>43794.458333333336</v>
      </c>
      <c r="C1357">
        <v>60</v>
      </c>
      <c r="D1357">
        <f t="shared" si="85"/>
        <v>60</v>
      </c>
      <c r="E1357">
        <f t="shared" si="86"/>
        <v>0</v>
      </c>
      <c r="F1357" t="str">
        <f t="shared" si="87"/>
        <v>-</v>
      </c>
    </row>
    <row r="1358" spans="1:6">
      <c r="A1358" s="7">
        <v>43794.5</v>
      </c>
      <c r="B1358" s="13">
        <f t="shared" si="84"/>
        <v>43794.5</v>
      </c>
      <c r="C1358">
        <v>60</v>
      </c>
      <c r="D1358">
        <f t="shared" si="85"/>
        <v>60</v>
      </c>
      <c r="E1358">
        <f t="shared" si="86"/>
        <v>0</v>
      </c>
      <c r="F1358" t="str">
        <f t="shared" si="87"/>
        <v>-</v>
      </c>
    </row>
    <row r="1359" spans="1:6">
      <c r="A1359" s="8">
        <v>43794.541666666664</v>
      </c>
      <c r="B1359" s="13">
        <f t="shared" si="84"/>
        <v>43794.541666666664</v>
      </c>
      <c r="C1359">
        <v>60</v>
      </c>
      <c r="D1359">
        <f t="shared" si="85"/>
        <v>60</v>
      </c>
      <c r="E1359">
        <f t="shared" si="86"/>
        <v>0</v>
      </c>
      <c r="F1359" t="str">
        <f t="shared" si="87"/>
        <v>-</v>
      </c>
    </row>
    <row r="1360" spans="1:6">
      <c r="A1360" s="7">
        <v>43794.583333333336</v>
      </c>
      <c r="B1360" s="13">
        <f t="shared" si="84"/>
        <v>43794.583333333336</v>
      </c>
      <c r="C1360">
        <v>60</v>
      </c>
      <c r="D1360">
        <f t="shared" si="85"/>
        <v>60</v>
      </c>
      <c r="E1360">
        <f t="shared" si="86"/>
        <v>0</v>
      </c>
      <c r="F1360" t="str">
        <f t="shared" si="87"/>
        <v>-</v>
      </c>
    </row>
    <row r="1361" spans="1:6">
      <c r="A1361" s="8">
        <v>43794.625</v>
      </c>
      <c r="B1361" s="13">
        <f t="shared" si="84"/>
        <v>43794.625</v>
      </c>
      <c r="C1361">
        <v>60</v>
      </c>
      <c r="D1361">
        <f t="shared" si="85"/>
        <v>60</v>
      </c>
      <c r="E1361">
        <f t="shared" si="86"/>
        <v>0</v>
      </c>
      <c r="F1361" t="str">
        <f t="shared" si="87"/>
        <v>-</v>
      </c>
    </row>
    <row r="1362" spans="1:6">
      <c r="A1362" s="7">
        <v>43794.666666666664</v>
      </c>
      <c r="B1362" s="13">
        <f t="shared" si="84"/>
        <v>43794.666666666664</v>
      </c>
      <c r="C1362">
        <v>60</v>
      </c>
      <c r="D1362">
        <f t="shared" si="85"/>
        <v>60</v>
      </c>
      <c r="E1362">
        <f t="shared" si="86"/>
        <v>0</v>
      </c>
      <c r="F1362" t="str">
        <f t="shared" si="87"/>
        <v>-</v>
      </c>
    </row>
    <row r="1363" spans="1:6">
      <c r="A1363" s="8">
        <v>43794.708333333336</v>
      </c>
      <c r="B1363" s="13">
        <f t="shared" si="84"/>
        <v>43794.708333333336</v>
      </c>
      <c r="C1363">
        <v>70</v>
      </c>
      <c r="D1363">
        <f t="shared" si="85"/>
        <v>70</v>
      </c>
      <c r="E1363">
        <f t="shared" si="86"/>
        <v>0</v>
      </c>
      <c r="F1363" t="str">
        <f t="shared" si="87"/>
        <v>-</v>
      </c>
    </row>
    <row r="1364" spans="1:6">
      <c r="A1364" s="7">
        <v>43794.75</v>
      </c>
      <c r="B1364" s="13">
        <f t="shared" si="84"/>
        <v>43794.75</v>
      </c>
      <c r="C1364">
        <v>70</v>
      </c>
      <c r="D1364">
        <f t="shared" si="85"/>
        <v>70</v>
      </c>
      <c r="E1364">
        <f t="shared" si="86"/>
        <v>0</v>
      </c>
      <c r="F1364" t="str">
        <f t="shared" si="87"/>
        <v>-</v>
      </c>
    </row>
    <row r="1365" spans="1:6">
      <c r="A1365" s="8">
        <v>43794.791666666664</v>
      </c>
      <c r="B1365" s="13">
        <f t="shared" si="84"/>
        <v>43794.791666666664</v>
      </c>
      <c r="C1365">
        <v>70</v>
      </c>
      <c r="D1365">
        <f t="shared" si="85"/>
        <v>70</v>
      </c>
      <c r="E1365">
        <f t="shared" si="86"/>
        <v>0</v>
      </c>
      <c r="F1365" t="str">
        <f t="shared" si="87"/>
        <v>-</v>
      </c>
    </row>
    <row r="1366" spans="1:6">
      <c r="A1366" s="7">
        <v>43794.833333333336</v>
      </c>
      <c r="B1366" s="13">
        <f t="shared" si="84"/>
        <v>43794.833333333336</v>
      </c>
      <c r="C1366">
        <v>70</v>
      </c>
      <c r="D1366">
        <f t="shared" si="85"/>
        <v>70</v>
      </c>
      <c r="E1366">
        <f t="shared" si="86"/>
        <v>0</v>
      </c>
      <c r="F1366" t="str">
        <f t="shared" si="87"/>
        <v>-</v>
      </c>
    </row>
    <row r="1367" spans="1:6">
      <c r="A1367" s="8">
        <v>43794.875</v>
      </c>
      <c r="B1367" s="13">
        <f t="shared" si="84"/>
        <v>43794.875</v>
      </c>
      <c r="C1367">
        <v>70</v>
      </c>
      <c r="D1367">
        <f t="shared" si="85"/>
        <v>70</v>
      </c>
      <c r="E1367">
        <f t="shared" si="86"/>
        <v>0</v>
      </c>
      <c r="F1367" t="str">
        <f t="shared" si="87"/>
        <v>-</v>
      </c>
    </row>
    <row r="1368" spans="1:6">
      <c r="A1368" s="7">
        <v>43794.916666666664</v>
      </c>
      <c r="B1368" s="13">
        <f t="shared" si="84"/>
        <v>43794.916666666664</v>
      </c>
      <c r="C1368">
        <v>70</v>
      </c>
      <c r="D1368">
        <f t="shared" si="85"/>
        <v>70</v>
      </c>
      <c r="E1368">
        <f t="shared" si="86"/>
        <v>0</v>
      </c>
      <c r="F1368" t="str">
        <f t="shared" si="87"/>
        <v>-</v>
      </c>
    </row>
    <row r="1369" spans="1:6">
      <c r="A1369" s="8">
        <v>43794.958333333336</v>
      </c>
      <c r="B1369" s="13">
        <f t="shared" si="84"/>
        <v>43794.958333333336</v>
      </c>
      <c r="C1369">
        <v>68</v>
      </c>
      <c r="D1369">
        <f t="shared" si="85"/>
        <v>68</v>
      </c>
      <c r="E1369">
        <f t="shared" si="86"/>
        <v>0</v>
      </c>
      <c r="F1369" t="str">
        <f t="shared" si="87"/>
        <v>-</v>
      </c>
    </row>
    <row r="1370" spans="1:6">
      <c r="A1370" s="7">
        <v>43795</v>
      </c>
      <c r="B1370" s="13">
        <f t="shared" si="84"/>
        <v>43795</v>
      </c>
      <c r="C1370">
        <v>68</v>
      </c>
      <c r="D1370">
        <f t="shared" si="85"/>
        <v>68</v>
      </c>
      <c r="E1370">
        <f t="shared" si="86"/>
        <v>0</v>
      </c>
      <c r="F1370">
        <f t="shared" si="87"/>
        <v>0</v>
      </c>
    </row>
    <row r="1371" spans="1:6">
      <c r="A1371" s="8">
        <v>43795.041666666664</v>
      </c>
      <c r="B1371" s="13">
        <f t="shared" si="84"/>
        <v>43795.041666666664</v>
      </c>
      <c r="C1371">
        <v>68</v>
      </c>
      <c r="D1371">
        <f t="shared" si="85"/>
        <v>68</v>
      </c>
      <c r="E1371">
        <f t="shared" si="86"/>
        <v>0</v>
      </c>
      <c r="F1371" t="str">
        <f t="shared" si="87"/>
        <v>-</v>
      </c>
    </row>
    <row r="1372" spans="1:6">
      <c r="A1372" s="7">
        <v>43795.083333333336</v>
      </c>
      <c r="B1372" s="13">
        <f t="shared" si="84"/>
        <v>43795.083333333336</v>
      </c>
      <c r="C1372">
        <v>68</v>
      </c>
      <c r="D1372">
        <f t="shared" si="85"/>
        <v>68</v>
      </c>
      <c r="E1372">
        <f t="shared" si="86"/>
        <v>0</v>
      </c>
      <c r="F1372" t="str">
        <f t="shared" si="87"/>
        <v>-</v>
      </c>
    </row>
    <row r="1373" spans="1:6">
      <c r="A1373" s="8">
        <v>43795.125</v>
      </c>
      <c r="B1373" s="13">
        <f t="shared" si="84"/>
        <v>43795.125</v>
      </c>
      <c r="C1373">
        <v>68</v>
      </c>
      <c r="D1373">
        <f t="shared" si="85"/>
        <v>68</v>
      </c>
      <c r="E1373">
        <f t="shared" si="86"/>
        <v>0</v>
      </c>
      <c r="F1373" t="str">
        <f t="shared" si="87"/>
        <v>-</v>
      </c>
    </row>
    <row r="1374" spans="1:6">
      <c r="A1374" s="7">
        <v>43795.166666666664</v>
      </c>
      <c r="B1374" s="13">
        <f t="shared" si="84"/>
        <v>43795.166666666664</v>
      </c>
      <c r="C1374">
        <v>68</v>
      </c>
      <c r="D1374">
        <f t="shared" si="85"/>
        <v>68</v>
      </c>
      <c r="E1374">
        <f t="shared" si="86"/>
        <v>0</v>
      </c>
      <c r="F1374" t="str">
        <f t="shared" si="87"/>
        <v>-</v>
      </c>
    </row>
    <row r="1375" spans="1:6">
      <c r="A1375" s="8">
        <v>43795.208333333336</v>
      </c>
      <c r="B1375" s="13">
        <f t="shared" si="84"/>
        <v>43795.208333333336</v>
      </c>
      <c r="C1375">
        <v>68</v>
      </c>
      <c r="D1375">
        <f t="shared" si="85"/>
        <v>68</v>
      </c>
      <c r="E1375">
        <f t="shared" si="86"/>
        <v>0</v>
      </c>
      <c r="F1375" t="str">
        <f t="shared" si="87"/>
        <v>-</v>
      </c>
    </row>
    <row r="1376" spans="1:6">
      <c r="A1376" s="7">
        <v>43795.25</v>
      </c>
      <c r="B1376" s="13">
        <f t="shared" si="84"/>
        <v>43795.25</v>
      </c>
      <c r="C1376">
        <v>68</v>
      </c>
      <c r="D1376">
        <f t="shared" si="85"/>
        <v>68</v>
      </c>
      <c r="E1376">
        <f t="shared" si="86"/>
        <v>0</v>
      </c>
      <c r="F1376" t="str">
        <f t="shared" si="87"/>
        <v>-</v>
      </c>
    </row>
    <row r="1377" spans="1:6">
      <c r="A1377" s="8">
        <v>43795.291666666664</v>
      </c>
      <c r="B1377" s="13">
        <f t="shared" si="84"/>
        <v>43795.291666666664</v>
      </c>
      <c r="C1377">
        <v>68</v>
      </c>
      <c r="D1377">
        <f t="shared" si="85"/>
        <v>68</v>
      </c>
      <c r="E1377">
        <f t="shared" si="86"/>
        <v>0</v>
      </c>
      <c r="F1377" t="str">
        <f t="shared" si="87"/>
        <v>-</v>
      </c>
    </row>
    <row r="1378" spans="1:6">
      <c r="A1378" s="7">
        <v>43795.333333333336</v>
      </c>
      <c r="B1378" s="13">
        <f t="shared" si="84"/>
        <v>43795.333333333336</v>
      </c>
      <c r="C1378">
        <v>60</v>
      </c>
      <c r="D1378">
        <f t="shared" si="85"/>
        <v>60</v>
      </c>
      <c r="E1378">
        <f t="shared" si="86"/>
        <v>0</v>
      </c>
      <c r="F1378" t="str">
        <f t="shared" si="87"/>
        <v>-</v>
      </c>
    </row>
    <row r="1379" spans="1:6">
      <c r="A1379" s="8">
        <v>43795.375</v>
      </c>
      <c r="B1379" s="13">
        <f t="shared" si="84"/>
        <v>43795.375</v>
      </c>
      <c r="C1379">
        <v>60</v>
      </c>
      <c r="D1379">
        <f t="shared" si="85"/>
        <v>60</v>
      </c>
      <c r="E1379">
        <f t="shared" si="86"/>
        <v>0</v>
      </c>
      <c r="F1379" t="str">
        <f t="shared" si="87"/>
        <v>-</v>
      </c>
    </row>
    <row r="1380" spans="1:6">
      <c r="A1380" s="7">
        <v>43795.416666666664</v>
      </c>
      <c r="B1380" s="13">
        <f t="shared" si="84"/>
        <v>43795.416666666664</v>
      </c>
      <c r="C1380">
        <v>60</v>
      </c>
      <c r="D1380">
        <f t="shared" si="85"/>
        <v>60</v>
      </c>
      <c r="E1380">
        <f t="shared" si="86"/>
        <v>0</v>
      </c>
      <c r="F1380" t="str">
        <f t="shared" si="87"/>
        <v>-</v>
      </c>
    </row>
    <row r="1381" spans="1:6">
      <c r="A1381" s="8">
        <v>43795.458333333336</v>
      </c>
      <c r="B1381" s="13">
        <f t="shared" si="84"/>
        <v>43795.458333333336</v>
      </c>
      <c r="C1381">
        <v>60</v>
      </c>
      <c r="D1381">
        <f t="shared" si="85"/>
        <v>60</v>
      </c>
      <c r="E1381">
        <f t="shared" si="86"/>
        <v>0</v>
      </c>
      <c r="F1381" t="str">
        <f t="shared" si="87"/>
        <v>-</v>
      </c>
    </row>
    <row r="1382" spans="1:6">
      <c r="A1382" s="7">
        <v>43795.5</v>
      </c>
      <c r="B1382" s="13">
        <f t="shared" si="84"/>
        <v>43795.5</v>
      </c>
      <c r="C1382">
        <v>60</v>
      </c>
      <c r="D1382">
        <f t="shared" si="85"/>
        <v>60</v>
      </c>
      <c r="E1382">
        <f t="shared" si="86"/>
        <v>0</v>
      </c>
      <c r="F1382" t="str">
        <f t="shared" si="87"/>
        <v>-</v>
      </c>
    </row>
    <row r="1383" spans="1:6">
      <c r="A1383" s="8">
        <v>43795.541666666664</v>
      </c>
      <c r="B1383" s="13">
        <f t="shared" si="84"/>
        <v>43795.541666666664</v>
      </c>
      <c r="C1383">
        <v>60</v>
      </c>
      <c r="D1383">
        <f t="shared" si="85"/>
        <v>60</v>
      </c>
      <c r="E1383">
        <f t="shared" si="86"/>
        <v>0</v>
      </c>
      <c r="F1383" t="str">
        <f t="shared" si="87"/>
        <v>-</v>
      </c>
    </row>
    <row r="1384" spans="1:6">
      <c r="A1384" s="7">
        <v>43795.583333333336</v>
      </c>
      <c r="B1384" s="13">
        <f t="shared" si="84"/>
        <v>43795.583333333336</v>
      </c>
      <c r="C1384">
        <v>60</v>
      </c>
      <c r="D1384">
        <f t="shared" si="85"/>
        <v>60</v>
      </c>
      <c r="E1384">
        <f t="shared" si="86"/>
        <v>0</v>
      </c>
      <c r="F1384" t="str">
        <f t="shared" si="87"/>
        <v>-</v>
      </c>
    </row>
    <row r="1385" spans="1:6">
      <c r="A1385" s="8">
        <v>43795.625</v>
      </c>
      <c r="B1385" s="13">
        <f t="shared" si="84"/>
        <v>43795.625</v>
      </c>
      <c r="C1385">
        <v>60</v>
      </c>
      <c r="D1385">
        <f t="shared" si="85"/>
        <v>60</v>
      </c>
      <c r="E1385">
        <f t="shared" si="86"/>
        <v>0</v>
      </c>
      <c r="F1385" t="str">
        <f t="shared" si="87"/>
        <v>-</v>
      </c>
    </row>
    <row r="1386" spans="1:6">
      <c r="A1386" s="7">
        <v>43795.666666666664</v>
      </c>
      <c r="B1386" s="13">
        <f t="shared" si="84"/>
        <v>43795.666666666664</v>
      </c>
      <c r="C1386">
        <v>60</v>
      </c>
      <c r="D1386">
        <f t="shared" si="85"/>
        <v>60</v>
      </c>
      <c r="E1386">
        <f t="shared" si="86"/>
        <v>0</v>
      </c>
      <c r="F1386" t="str">
        <f t="shared" si="87"/>
        <v>-</v>
      </c>
    </row>
    <row r="1387" spans="1:6">
      <c r="A1387" s="8">
        <v>43795.708333333336</v>
      </c>
      <c r="B1387" s="13">
        <f t="shared" si="84"/>
        <v>43795.708333333336</v>
      </c>
      <c r="C1387">
        <v>70</v>
      </c>
      <c r="D1387">
        <f t="shared" si="85"/>
        <v>70</v>
      </c>
      <c r="E1387">
        <f t="shared" si="86"/>
        <v>0</v>
      </c>
      <c r="F1387" t="str">
        <f t="shared" si="87"/>
        <v>-</v>
      </c>
    </row>
    <row r="1388" spans="1:6">
      <c r="A1388" s="7">
        <v>43795.75</v>
      </c>
      <c r="B1388" s="13">
        <f t="shared" si="84"/>
        <v>43795.75</v>
      </c>
      <c r="C1388">
        <v>70</v>
      </c>
      <c r="D1388">
        <f t="shared" si="85"/>
        <v>70</v>
      </c>
      <c r="E1388">
        <f t="shared" si="86"/>
        <v>0</v>
      </c>
      <c r="F1388" t="str">
        <f t="shared" si="87"/>
        <v>-</v>
      </c>
    </row>
    <row r="1389" spans="1:6">
      <c r="A1389" s="8">
        <v>43795.791666666664</v>
      </c>
      <c r="B1389" s="13">
        <f t="shared" si="84"/>
        <v>43795.791666666664</v>
      </c>
      <c r="C1389">
        <v>70</v>
      </c>
      <c r="D1389">
        <f t="shared" si="85"/>
        <v>70</v>
      </c>
      <c r="E1389">
        <f t="shared" si="86"/>
        <v>0</v>
      </c>
      <c r="F1389" t="str">
        <f t="shared" si="87"/>
        <v>-</v>
      </c>
    </row>
    <row r="1390" spans="1:6">
      <c r="A1390" s="7">
        <v>43795.833333333336</v>
      </c>
      <c r="B1390" s="13">
        <f t="shared" si="84"/>
        <v>43795.833333333336</v>
      </c>
      <c r="C1390">
        <v>70</v>
      </c>
      <c r="D1390">
        <f t="shared" si="85"/>
        <v>70</v>
      </c>
      <c r="E1390">
        <f t="shared" si="86"/>
        <v>0</v>
      </c>
      <c r="F1390" t="str">
        <f t="shared" si="87"/>
        <v>-</v>
      </c>
    </row>
    <row r="1391" spans="1:6">
      <c r="A1391" s="8">
        <v>43795.875</v>
      </c>
      <c r="B1391" s="13">
        <f t="shared" si="84"/>
        <v>43795.875</v>
      </c>
      <c r="C1391">
        <v>70</v>
      </c>
      <c r="D1391">
        <f t="shared" si="85"/>
        <v>70</v>
      </c>
      <c r="E1391">
        <f t="shared" si="86"/>
        <v>0</v>
      </c>
      <c r="F1391" t="str">
        <f t="shared" si="87"/>
        <v>-</v>
      </c>
    </row>
    <row r="1392" spans="1:6">
      <c r="A1392" s="7">
        <v>43795.916666666664</v>
      </c>
      <c r="B1392" s="13">
        <f t="shared" si="84"/>
        <v>43795.916666666664</v>
      </c>
      <c r="C1392">
        <v>70</v>
      </c>
      <c r="D1392">
        <f t="shared" si="85"/>
        <v>70</v>
      </c>
      <c r="E1392">
        <f t="shared" si="86"/>
        <v>0</v>
      </c>
      <c r="F1392" t="str">
        <f t="shared" si="87"/>
        <v>-</v>
      </c>
    </row>
    <row r="1393" spans="1:6">
      <c r="A1393" s="8">
        <v>43795.958333333336</v>
      </c>
      <c r="B1393" s="13">
        <f t="shared" si="84"/>
        <v>43795.958333333336</v>
      </c>
      <c r="C1393">
        <v>68</v>
      </c>
      <c r="D1393">
        <f t="shared" si="85"/>
        <v>68</v>
      </c>
      <c r="E1393">
        <f t="shared" si="86"/>
        <v>0</v>
      </c>
      <c r="F1393" t="str">
        <f t="shared" si="87"/>
        <v>-</v>
      </c>
    </row>
    <row r="1394" spans="1:6">
      <c r="A1394" s="7">
        <v>43796</v>
      </c>
      <c r="B1394" s="13">
        <f t="shared" si="84"/>
        <v>43796</v>
      </c>
      <c r="C1394">
        <v>68</v>
      </c>
      <c r="D1394">
        <f t="shared" si="85"/>
        <v>68</v>
      </c>
      <c r="E1394">
        <f t="shared" si="86"/>
        <v>0</v>
      </c>
      <c r="F1394">
        <f t="shared" si="87"/>
        <v>0</v>
      </c>
    </row>
    <row r="1395" spans="1:6">
      <c r="A1395" s="8">
        <v>43796.041666666664</v>
      </c>
      <c r="B1395" s="13">
        <f t="shared" si="84"/>
        <v>43796.041666666664</v>
      </c>
      <c r="C1395">
        <v>68</v>
      </c>
      <c r="D1395">
        <f t="shared" si="85"/>
        <v>68</v>
      </c>
      <c r="E1395">
        <f t="shared" si="86"/>
        <v>0</v>
      </c>
      <c r="F1395" t="str">
        <f t="shared" si="87"/>
        <v>-</v>
      </c>
    </row>
    <row r="1396" spans="1:6">
      <c r="A1396" s="7">
        <v>43796.083333333336</v>
      </c>
      <c r="B1396" s="13">
        <f t="shared" si="84"/>
        <v>43796.083333333336</v>
      </c>
      <c r="C1396">
        <v>68</v>
      </c>
      <c r="D1396">
        <f t="shared" si="85"/>
        <v>68</v>
      </c>
      <c r="E1396">
        <f t="shared" si="86"/>
        <v>0</v>
      </c>
      <c r="F1396" t="str">
        <f t="shared" si="87"/>
        <v>-</v>
      </c>
    </row>
    <row r="1397" spans="1:6">
      <c r="A1397" s="8">
        <v>43796.125</v>
      </c>
      <c r="B1397" s="13">
        <f t="shared" si="84"/>
        <v>43796.125</v>
      </c>
      <c r="C1397">
        <v>68</v>
      </c>
      <c r="D1397">
        <f t="shared" si="85"/>
        <v>68</v>
      </c>
      <c r="E1397">
        <f t="shared" si="86"/>
        <v>0</v>
      </c>
      <c r="F1397" t="str">
        <f t="shared" si="87"/>
        <v>-</v>
      </c>
    </row>
    <row r="1398" spans="1:6">
      <c r="A1398" s="7">
        <v>43796.166666666664</v>
      </c>
      <c r="B1398" s="13">
        <f t="shared" si="84"/>
        <v>43796.166666666664</v>
      </c>
      <c r="C1398">
        <v>68</v>
      </c>
      <c r="D1398">
        <f t="shared" si="85"/>
        <v>68</v>
      </c>
      <c r="E1398">
        <f t="shared" si="86"/>
        <v>0</v>
      </c>
      <c r="F1398" t="str">
        <f t="shared" si="87"/>
        <v>-</v>
      </c>
    </row>
    <row r="1399" spans="1:6">
      <c r="A1399" s="8">
        <v>43796.208333333336</v>
      </c>
      <c r="B1399" s="13">
        <f t="shared" si="84"/>
        <v>43796.208333333336</v>
      </c>
      <c r="C1399">
        <v>68</v>
      </c>
      <c r="D1399">
        <f t="shared" si="85"/>
        <v>68</v>
      </c>
      <c r="E1399">
        <f t="shared" si="86"/>
        <v>0</v>
      </c>
      <c r="F1399" t="str">
        <f t="shared" si="87"/>
        <v>-</v>
      </c>
    </row>
    <row r="1400" spans="1:6">
      <c r="A1400" s="7">
        <v>43796.25</v>
      </c>
      <c r="B1400" s="13">
        <f t="shared" si="84"/>
        <v>43796.25</v>
      </c>
      <c r="C1400">
        <v>68</v>
      </c>
      <c r="D1400">
        <f t="shared" si="85"/>
        <v>68</v>
      </c>
      <c r="E1400">
        <f t="shared" si="86"/>
        <v>0</v>
      </c>
      <c r="F1400" t="str">
        <f t="shared" si="87"/>
        <v>-</v>
      </c>
    </row>
    <row r="1401" spans="1:6">
      <c r="A1401" s="8">
        <v>43796.291666666664</v>
      </c>
      <c r="B1401" s="13">
        <f t="shared" si="84"/>
        <v>43796.291666666664</v>
      </c>
      <c r="C1401">
        <v>68</v>
      </c>
      <c r="D1401">
        <f t="shared" si="85"/>
        <v>68</v>
      </c>
      <c r="E1401">
        <f t="shared" si="86"/>
        <v>0</v>
      </c>
      <c r="F1401" t="str">
        <f t="shared" si="87"/>
        <v>-</v>
      </c>
    </row>
    <row r="1402" spans="1:6">
      <c r="A1402" s="7">
        <v>43796.333333333336</v>
      </c>
      <c r="B1402" s="13">
        <f t="shared" si="84"/>
        <v>43796.333333333336</v>
      </c>
      <c r="C1402">
        <v>60</v>
      </c>
      <c r="D1402">
        <f t="shared" si="85"/>
        <v>60</v>
      </c>
      <c r="E1402">
        <f t="shared" si="86"/>
        <v>0</v>
      </c>
      <c r="F1402" t="str">
        <f t="shared" si="87"/>
        <v>-</v>
      </c>
    </row>
    <row r="1403" spans="1:6">
      <c r="A1403" s="8">
        <v>43796.375</v>
      </c>
      <c r="B1403" s="13">
        <f t="shared" si="84"/>
        <v>43796.375</v>
      </c>
      <c r="C1403">
        <v>60</v>
      </c>
      <c r="D1403">
        <f t="shared" si="85"/>
        <v>60</v>
      </c>
      <c r="E1403">
        <f t="shared" si="86"/>
        <v>0</v>
      </c>
      <c r="F1403" t="str">
        <f t="shared" si="87"/>
        <v>-</v>
      </c>
    </row>
    <row r="1404" spans="1:6">
      <c r="A1404" s="7">
        <v>43796.416666666664</v>
      </c>
      <c r="B1404" s="13">
        <f t="shared" si="84"/>
        <v>43796.416666666664</v>
      </c>
      <c r="C1404">
        <v>60</v>
      </c>
      <c r="D1404">
        <f t="shared" si="85"/>
        <v>60</v>
      </c>
      <c r="E1404">
        <f t="shared" si="86"/>
        <v>0</v>
      </c>
      <c r="F1404" t="str">
        <f t="shared" si="87"/>
        <v>-</v>
      </c>
    </row>
    <row r="1405" spans="1:6">
      <c r="A1405" s="8">
        <v>43796.458333333336</v>
      </c>
      <c r="B1405" s="13">
        <f t="shared" si="84"/>
        <v>43796.458333333336</v>
      </c>
      <c r="C1405">
        <v>60</v>
      </c>
      <c r="D1405">
        <f t="shared" si="85"/>
        <v>60</v>
      </c>
      <c r="E1405">
        <f t="shared" si="86"/>
        <v>0</v>
      </c>
      <c r="F1405" t="str">
        <f t="shared" si="87"/>
        <v>-</v>
      </c>
    </row>
    <row r="1406" spans="1:6">
      <c r="A1406" s="7">
        <v>43796.5</v>
      </c>
      <c r="B1406" s="13">
        <f t="shared" si="84"/>
        <v>43796.5</v>
      </c>
      <c r="C1406">
        <v>60</v>
      </c>
      <c r="D1406">
        <f t="shared" si="85"/>
        <v>60</v>
      </c>
      <c r="E1406">
        <f t="shared" si="86"/>
        <v>0</v>
      </c>
      <c r="F1406" t="str">
        <f t="shared" si="87"/>
        <v>-</v>
      </c>
    </row>
    <row r="1407" spans="1:6">
      <c r="A1407" s="8">
        <v>43796.541666666664</v>
      </c>
      <c r="B1407" s="13">
        <f t="shared" si="84"/>
        <v>43796.541666666664</v>
      </c>
      <c r="C1407">
        <v>60</v>
      </c>
      <c r="D1407">
        <f t="shared" si="85"/>
        <v>60</v>
      </c>
      <c r="E1407">
        <f t="shared" si="86"/>
        <v>0</v>
      </c>
      <c r="F1407" t="str">
        <f t="shared" si="87"/>
        <v>-</v>
      </c>
    </row>
    <row r="1408" spans="1:6">
      <c r="A1408" s="7">
        <v>43796.583333333336</v>
      </c>
      <c r="B1408" s="13">
        <f t="shared" si="84"/>
        <v>43796.583333333336</v>
      </c>
      <c r="C1408">
        <v>60</v>
      </c>
      <c r="D1408">
        <f t="shared" si="85"/>
        <v>60</v>
      </c>
      <c r="E1408">
        <f t="shared" si="86"/>
        <v>0</v>
      </c>
      <c r="F1408" t="str">
        <f t="shared" si="87"/>
        <v>-</v>
      </c>
    </row>
    <row r="1409" spans="1:6">
      <c r="A1409" s="8">
        <v>43796.625</v>
      </c>
      <c r="B1409" s="13">
        <f t="shared" si="84"/>
        <v>43796.625</v>
      </c>
      <c r="C1409">
        <v>60</v>
      </c>
      <c r="D1409">
        <f t="shared" si="85"/>
        <v>60</v>
      </c>
      <c r="E1409">
        <f t="shared" si="86"/>
        <v>0</v>
      </c>
      <c r="F1409" t="str">
        <f t="shared" si="87"/>
        <v>-</v>
      </c>
    </row>
    <row r="1410" spans="1:6">
      <c r="A1410" s="7">
        <v>43796.666666666664</v>
      </c>
      <c r="B1410" s="13">
        <f t="shared" si="84"/>
        <v>43796.666666666664</v>
      </c>
      <c r="C1410">
        <v>60</v>
      </c>
      <c r="D1410">
        <f t="shared" si="85"/>
        <v>60</v>
      </c>
      <c r="E1410">
        <f t="shared" si="86"/>
        <v>0</v>
      </c>
      <c r="F1410" t="str">
        <f t="shared" si="87"/>
        <v>-</v>
      </c>
    </row>
    <row r="1411" spans="1:6">
      <c r="A1411" s="8">
        <v>43796.708333333336</v>
      </c>
      <c r="B1411" s="13">
        <f t="shared" ref="B1411:B1474" si="88">A1411</f>
        <v>43796.708333333336</v>
      </c>
      <c r="C1411">
        <v>70</v>
      </c>
      <c r="D1411">
        <f t="shared" ref="D1411:D1474" si="89">C1411</f>
        <v>70</v>
      </c>
      <c r="E1411">
        <f t="shared" ref="E1411:E1474" si="90">D1411-C1411</f>
        <v>0</v>
      </c>
      <c r="F1411" t="str">
        <f t="shared" ref="F1411:F1474" si="91">IF(HOUR(A1411)=0,COUNTIF(E1411:E1434, "&gt;0"),"-")</f>
        <v>-</v>
      </c>
    </row>
    <row r="1412" spans="1:6">
      <c r="A1412" s="7">
        <v>43796.75</v>
      </c>
      <c r="B1412" s="13">
        <f t="shared" si="88"/>
        <v>43796.75</v>
      </c>
      <c r="C1412">
        <v>70</v>
      </c>
      <c r="D1412">
        <f t="shared" si="89"/>
        <v>70</v>
      </c>
      <c r="E1412">
        <f t="shared" si="90"/>
        <v>0</v>
      </c>
      <c r="F1412" t="str">
        <f t="shared" si="91"/>
        <v>-</v>
      </c>
    </row>
    <row r="1413" spans="1:6">
      <c r="A1413" s="8">
        <v>43796.791666666664</v>
      </c>
      <c r="B1413" s="13">
        <f t="shared" si="88"/>
        <v>43796.791666666664</v>
      </c>
      <c r="C1413">
        <v>70</v>
      </c>
      <c r="D1413">
        <f t="shared" si="89"/>
        <v>70</v>
      </c>
      <c r="E1413">
        <f t="shared" si="90"/>
        <v>0</v>
      </c>
      <c r="F1413" t="str">
        <f t="shared" si="91"/>
        <v>-</v>
      </c>
    </row>
    <row r="1414" spans="1:6">
      <c r="A1414" s="7">
        <v>43796.833333333336</v>
      </c>
      <c r="B1414" s="13">
        <f t="shared" si="88"/>
        <v>43796.833333333336</v>
      </c>
      <c r="C1414">
        <v>70</v>
      </c>
      <c r="D1414">
        <f t="shared" si="89"/>
        <v>70</v>
      </c>
      <c r="E1414">
        <f t="shared" si="90"/>
        <v>0</v>
      </c>
      <c r="F1414" t="str">
        <f t="shared" si="91"/>
        <v>-</v>
      </c>
    </row>
    <row r="1415" spans="1:6">
      <c r="A1415" s="8">
        <v>43796.875</v>
      </c>
      <c r="B1415" s="13">
        <f t="shared" si="88"/>
        <v>43796.875</v>
      </c>
      <c r="C1415">
        <v>70</v>
      </c>
      <c r="D1415">
        <f t="shared" si="89"/>
        <v>70</v>
      </c>
      <c r="E1415">
        <f t="shared" si="90"/>
        <v>0</v>
      </c>
      <c r="F1415" t="str">
        <f t="shared" si="91"/>
        <v>-</v>
      </c>
    </row>
    <row r="1416" spans="1:6">
      <c r="A1416" s="7">
        <v>43796.916666666664</v>
      </c>
      <c r="B1416" s="13">
        <f t="shared" si="88"/>
        <v>43796.916666666664</v>
      </c>
      <c r="C1416">
        <v>70</v>
      </c>
      <c r="D1416">
        <f t="shared" si="89"/>
        <v>70</v>
      </c>
      <c r="E1416">
        <f t="shared" si="90"/>
        <v>0</v>
      </c>
      <c r="F1416" t="str">
        <f t="shared" si="91"/>
        <v>-</v>
      </c>
    </row>
    <row r="1417" spans="1:6">
      <c r="A1417" s="8">
        <v>43796.958333333336</v>
      </c>
      <c r="B1417" s="13">
        <f t="shared" si="88"/>
        <v>43796.958333333336</v>
      </c>
      <c r="C1417">
        <v>68</v>
      </c>
      <c r="D1417">
        <f t="shared" si="89"/>
        <v>68</v>
      </c>
      <c r="E1417">
        <f t="shared" si="90"/>
        <v>0</v>
      </c>
      <c r="F1417" t="str">
        <f t="shared" si="91"/>
        <v>-</v>
      </c>
    </row>
    <row r="1418" spans="1:6">
      <c r="A1418" s="7">
        <v>43797</v>
      </c>
      <c r="B1418" s="13">
        <f t="shared" si="88"/>
        <v>43797</v>
      </c>
      <c r="C1418">
        <v>68</v>
      </c>
      <c r="D1418">
        <f t="shared" si="89"/>
        <v>68</v>
      </c>
      <c r="E1418">
        <f t="shared" si="90"/>
        <v>0</v>
      </c>
      <c r="F1418">
        <f t="shared" si="91"/>
        <v>0</v>
      </c>
    </row>
    <row r="1419" spans="1:6">
      <c r="A1419" s="8">
        <v>43797.041666666664</v>
      </c>
      <c r="B1419" s="13">
        <f t="shared" si="88"/>
        <v>43797.041666666664</v>
      </c>
      <c r="C1419">
        <v>68</v>
      </c>
      <c r="D1419">
        <f t="shared" si="89"/>
        <v>68</v>
      </c>
      <c r="E1419">
        <f t="shared" si="90"/>
        <v>0</v>
      </c>
      <c r="F1419" t="str">
        <f t="shared" si="91"/>
        <v>-</v>
      </c>
    </row>
    <row r="1420" spans="1:6">
      <c r="A1420" s="7">
        <v>43797.083333333336</v>
      </c>
      <c r="B1420" s="13">
        <f t="shared" si="88"/>
        <v>43797.083333333336</v>
      </c>
      <c r="C1420">
        <v>68</v>
      </c>
      <c r="D1420">
        <f t="shared" si="89"/>
        <v>68</v>
      </c>
      <c r="E1420">
        <f t="shared" si="90"/>
        <v>0</v>
      </c>
      <c r="F1420" t="str">
        <f t="shared" si="91"/>
        <v>-</v>
      </c>
    </row>
    <row r="1421" spans="1:6">
      <c r="A1421" s="8">
        <v>43797.125</v>
      </c>
      <c r="B1421" s="13">
        <f t="shared" si="88"/>
        <v>43797.125</v>
      </c>
      <c r="C1421">
        <v>68</v>
      </c>
      <c r="D1421">
        <f t="shared" si="89"/>
        <v>68</v>
      </c>
      <c r="E1421">
        <f t="shared" si="90"/>
        <v>0</v>
      </c>
      <c r="F1421" t="str">
        <f t="shared" si="91"/>
        <v>-</v>
      </c>
    </row>
    <row r="1422" spans="1:6">
      <c r="A1422" s="7">
        <v>43797.166666666664</v>
      </c>
      <c r="B1422" s="13">
        <f t="shared" si="88"/>
        <v>43797.166666666664</v>
      </c>
      <c r="C1422">
        <v>68</v>
      </c>
      <c r="D1422">
        <f t="shared" si="89"/>
        <v>68</v>
      </c>
      <c r="E1422">
        <f t="shared" si="90"/>
        <v>0</v>
      </c>
      <c r="F1422" t="str">
        <f t="shared" si="91"/>
        <v>-</v>
      </c>
    </row>
    <row r="1423" spans="1:6">
      <c r="A1423" s="8">
        <v>43797.208333333336</v>
      </c>
      <c r="B1423" s="13">
        <f t="shared" si="88"/>
        <v>43797.208333333336</v>
      </c>
      <c r="C1423">
        <v>68</v>
      </c>
      <c r="D1423">
        <f t="shared" si="89"/>
        <v>68</v>
      </c>
      <c r="E1423">
        <f t="shared" si="90"/>
        <v>0</v>
      </c>
      <c r="F1423" t="str">
        <f t="shared" si="91"/>
        <v>-</v>
      </c>
    </row>
    <row r="1424" spans="1:6">
      <c r="A1424" s="7">
        <v>43797.25</v>
      </c>
      <c r="B1424" s="13">
        <f t="shared" si="88"/>
        <v>43797.25</v>
      </c>
      <c r="C1424">
        <v>68</v>
      </c>
      <c r="D1424">
        <f t="shared" si="89"/>
        <v>68</v>
      </c>
      <c r="E1424">
        <f t="shared" si="90"/>
        <v>0</v>
      </c>
      <c r="F1424" t="str">
        <f t="shared" si="91"/>
        <v>-</v>
      </c>
    </row>
    <row r="1425" spans="1:6">
      <c r="A1425" s="8">
        <v>43797.291666666664</v>
      </c>
      <c r="B1425" s="13">
        <f t="shared" si="88"/>
        <v>43797.291666666664</v>
      </c>
      <c r="C1425">
        <v>68</v>
      </c>
      <c r="D1425">
        <f t="shared" si="89"/>
        <v>68</v>
      </c>
      <c r="E1425">
        <f t="shared" si="90"/>
        <v>0</v>
      </c>
      <c r="F1425" t="str">
        <f t="shared" si="91"/>
        <v>-</v>
      </c>
    </row>
    <row r="1426" spans="1:6">
      <c r="A1426" s="7">
        <v>43797.333333333336</v>
      </c>
      <c r="B1426" s="13">
        <f t="shared" si="88"/>
        <v>43797.333333333336</v>
      </c>
      <c r="C1426">
        <v>60</v>
      </c>
      <c r="D1426">
        <f t="shared" si="89"/>
        <v>60</v>
      </c>
      <c r="E1426">
        <f t="shared" si="90"/>
        <v>0</v>
      </c>
      <c r="F1426" t="str">
        <f t="shared" si="91"/>
        <v>-</v>
      </c>
    </row>
    <row r="1427" spans="1:6">
      <c r="A1427" s="8">
        <v>43797.375</v>
      </c>
      <c r="B1427" s="13">
        <f t="shared" si="88"/>
        <v>43797.375</v>
      </c>
      <c r="C1427">
        <v>60</v>
      </c>
      <c r="D1427">
        <f t="shared" si="89"/>
        <v>60</v>
      </c>
      <c r="E1427">
        <f t="shared" si="90"/>
        <v>0</v>
      </c>
      <c r="F1427" t="str">
        <f t="shared" si="91"/>
        <v>-</v>
      </c>
    </row>
    <row r="1428" spans="1:6">
      <c r="A1428" s="7">
        <v>43797.416666666664</v>
      </c>
      <c r="B1428" s="13">
        <f t="shared" si="88"/>
        <v>43797.416666666664</v>
      </c>
      <c r="C1428">
        <v>60</v>
      </c>
      <c r="D1428">
        <f t="shared" si="89"/>
        <v>60</v>
      </c>
      <c r="E1428">
        <f t="shared" si="90"/>
        <v>0</v>
      </c>
      <c r="F1428" t="str">
        <f t="shared" si="91"/>
        <v>-</v>
      </c>
    </row>
    <row r="1429" spans="1:6">
      <c r="A1429" s="8">
        <v>43797.458333333336</v>
      </c>
      <c r="B1429" s="13">
        <f t="shared" si="88"/>
        <v>43797.458333333336</v>
      </c>
      <c r="C1429">
        <v>60</v>
      </c>
      <c r="D1429">
        <f t="shared" si="89"/>
        <v>60</v>
      </c>
      <c r="E1429">
        <f t="shared" si="90"/>
        <v>0</v>
      </c>
      <c r="F1429" t="str">
        <f t="shared" si="91"/>
        <v>-</v>
      </c>
    </row>
    <row r="1430" spans="1:6">
      <c r="A1430" s="7">
        <v>43797.5</v>
      </c>
      <c r="B1430" s="13">
        <f t="shared" si="88"/>
        <v>43797.5</v>
      </c>
      <c r="C1430">
        <v>60</v>
      </c>
      <c r="D1430">
        <f t="shared" si="89"/>
        <v>60</v>
      </c>
      <c r="E1430">
        <f t="shared" si="90"/>
        <v>0</v>
      </c>
      <c r="F1430" t="str">
        <f t="shared" si="91"/>
        <v>-</v>
      </c>
    </row>
    <row r="1431" spans="1:6">
      <c r="A1431" s="8">
        <v>43797.541666666664</v>
      </c>
      <c r="B1431" s="13">
        <f t="shared" si="88"/>
        <v>43797.541666666664</v>
      </c>
      <c r="C1431">
        <v>60</v>
      </c>
      <c r="D1431">
        <f t="shared" si="89"/>
        <v>60</v>
      </c>
      <c r="E1431">
        <f t="shared" si="90"/>
        <v>0</v>
      </c>
      <c r="F1431" t="str">
        <f t="shared" si="91"/>
        <v>-</v>
      </c>
    </row>
    <row r="1432" spans="1:6">
      <c r="A1432" s="7">
        <v>43797.583333333336</v>
      </c>
      <c r="B1432" s="13">
        <f t="shared" si="88"/>
        <v>43797.583333333336</v>
      </c>
      <c r="C1432">
        <v>60</v>
      </c>
      <c r="D1432">
        <f t="shared" si="89"/>
        <v>60</v>
      </c>
      <c r="E1432">
        <f t="shared" si="90"/>
        <v>0</v>
      </c>
      <c r="F1432" t="str">
        <f t="shared" si="91"/>
        <v>-</v>
      </c>
    </row>
    <row r="1433" spans="1:6">
      <c r="A1433" s="8">
        <v>43797.625</v>
      </c>
      <c r="B1433" s="13">
        <f t="shared" si="88"/>
        <v>43797.625</v>
      </c>
      <c r="C1433">
        <v>60</v>
      </c>
      <c r="D1433">
        <f t="shared" si="89"/>
        <v>60</v>
      </c>
      <c r="E1433">
        <f t="shared" si="90"/>
        <v>0</v>
      </c>
      <c r="F1433" t="str">
        <f t="shared" si="91"/>
        <v>-</v>
      </c>
    </row>
    <row r="1434" spans="1:6">
      <c r="A1434" s="7">
        <v>43797.666666666664</v>
      </c>
      <c r="B1434" s="13">
        <f t="shared" si="88"/>
        <v>43797.666666666664</v>
      </c>
      <c r="C1434">
        <v>60</v>
      </c>
      <c r="D1434">
        <f t="shared" si="89"/>
        <v>60</v>
      </c>
      <c r="E1434">
        <f t="shared" si="90"/>
        <v>0</v>
      </c>
      <c r="F1434" t="str">
        <f t="shared" si="91"/>
        <v>-</v>
      </c>
    </row>
    <row r="1435" spans="1:6">
      <c r="A1435" s="8">
        <v>43797.708333333336</v>
      </c>
      <c r="B1435" s="13">
        <f t="shared" si="88"/>
        <v>43797.708333333336</v>
      </c>
      <c r="C1435">
        <v>70</v>
      </c>
      <c r="D1435">
        <f t="shared" si="89"/>
        <v>70</v>
      </c>
      <c r="E1435">
        <f t="shared" si="90"/>
        <v>0</v>
      </c>
      <c r="F1435" t="str">
        <f t="shared" si="91"/>
        <v>-</v>
      </c>
    </row>
    <row r="1436" spans="1:6">
      <c r="A1436" s="7">
        <v>43797.75</v>
      </c>
      <c r="B1436" s="13">
        <f t="shared" si="88"/>
        <v>43797.75</v>
      </c>
      <c r="C1436">
        <v>70</v>
      </c>
      <c r="D1436">
        <f t="shared" si="89"/>
        <v>70</v>
      </c>
      <c r="E1436">
        <f t="shared" si="90"/>
        <v>0</v>
      </c>
      <c r="F1436" t="str">
        <f t="shared" si="91"/>
        <v>-</v>
      </c>
    </row>
    <row r="1437" spans="1:6">
      <c r="A1437" s="8">
        <v>43797.791666666664</v>
      </c>
      <c r="B1437" s="13">
        <f t="shared" si="88"/>
        <v>43797.791666666664</v>
      </c>
      <c r="C1437">
        <v>70</v>
      </c>
      <c r="D1437">
        <f t="shared" si="89"/>
        <v>70</v>
      </c>
      <c r="E1437">
        <f t="shared" si="90"/>
        <v>0</v>
      </c>
      <c r="F1437" t="str">
        <f t="shared" si="91"/>
        <v>-</v>
      </c>
    </row>
    <row r="1438" spans="1:6">
      <c r="A1438" s="7">
        <v>43797.833333333336</v>
      </c>
      <c r="B1438" s="13">
        <f t="shared" si="88"/>
        <v>43797.833333333336</v>
      </c>
      <c r="C1438">
        <v>70</v>
      </c>
      <c r="D1438">
        <f t="shared" si="89"/>
        <v>70</v>
      </c>
      <c r="E1438">
        <f t="shared" si="90"/>
        <v>0</v>
      </c>
      <c r="F1438" t="str">
        <f t="shared" si="91"/>
        <v>-</v>
      </c>
    </row>
    <row r="1439" spans="1:6">
      <c r="A1439" s="8">
        <v>43797.875</v>
      </c>
      <c r="B1439" s="13">
        <f t="shared" si="88"/>
        <v>43797.875</v>
      </c>
      <c r="C1439">
        <v>70</v>
      </c>
      <c r="D1439">
        <f t="shared" si="89"/>
        <v>70</v>
      </c>
      <c r="E1439">
        <f t="shared" si="90"/>
        <v>0</v>
      </c>
      <c r="F1439" t="str">
        <f t="shared" si="91"/>
        <v>-</v>
      </c>
    </row>
    <row r="1440" spans="1:6">
      <c r="A1440" s="7">
        <v>43797.916666666664</v>
      </c>
      <c r="B1440" s="13">
        <f t="shared" si="88"/>
        <v>43797.916666666664</v>
      </c>
      <c r="C1440">
        <v>70</v>
      </c>
      <c r="D1440">
        <f t="shared" si="89"/>
        <v>70</v>
      </c>
      <c r="E1440">
        <f t="shared" si="90"/>
        <v>0</v>
      </c>
      <c r="F1440" t="str">
        <f t="shared" si="91"/>
        <v>-</v>
      </c>
    </row>
    <row r="1441" spans="1:6">
      <c r="A1441" s="8">
        <v>43797.958333333336</v>
      </c>
      <c r="B1441" s="13">
        <f t="shared" si="88"/>
        <v>43797.958333333336</v>
      </c>
      <c r="C1441">
        <v>68</v>
      </c>
      <c r="D1441">
        <f t="shared" si="89"/>
        <v>68</v>
      </c>
      <c r="E1441">
        <f t="shared" si="90"/>
        <v>0</v>
      </c>
      <c r="F1441" t="str">
        <f t="shared" si="91"/>
        <v>-</v>
      </c>
    </row>
    <row r="1442" spans="1:6">
      <c r="A1442" s="7">
        <v>43798</v>
      </c>
      <c r="B1442" s="13">
        <f t="shared" si="88"/>
        <v>43798</v>
      </c>
      <c r="C1442">
        <v>68</v>
      </c>
      <c r="D1442">
        <f t="shared" si="89"/>
        <v>68</v>
      </c>
      <c r="E1442">
        <f t="shared" si="90"/>
        <v>0</v>
      </c>
      <c r="F1442">
        <f t="shared" si="91"/>
        <v>0</v>
      </c>
    </row>
    <row r="1443" spans="1:6">
      <c r="A1443" s="8">
        <v>43798.041666666664</v>
      </c>
      <c r="B1443" s="13">
        <f t="shared" si="88"/>
        <v>43798.041666666664</v>
      </c>
      <c r="C1443">
        <v>68</v>
      </c>
      <c r="D1443">
        <f t="shared" si="89"/>
        <v>68</v>
      </c>
      <c r="E1443">
        <f t="shared" si="90"/>
        <v>0</v>
      </c>
      <c r="F1443" t="str">
        <f t="shared" si="91"/>
        <v>-</v>
      </c>
    </row>
    <row r="1444" spans="1:6">
      <c r="A1444" s="7">
        <v>43798.083333333336</v>
      </c>
      <c r="B1444" s="13">
        <f t="shared" si="88"/>
        <v>43798.083333333336</v>
      </c>
      <c r="C1444">
        <v>68</v>
      </c>
      <c r="D1444">
        <f t="shared" si="89"/>
        <v>68</v>
      </c>
      <c r="E1444">
        <f t="shared" si="90"/>
        <v>0</v>
      </c>
      <c r="F1444" t="str">
        <f t="shared" si="91"/>
        <v>-</v>
      </c>
    </row>
    <row r="1445" spans="1:6">
      <c r="A1445" s="8">
        <v>43798.125</v>
      </c>
      <c r="B1445" s="13">
        <f t="shared" si="88"/>
        <v>43798.125</v>
      </c>
      <c r="C1445">
        <v>68</v>
      </c>
      <c r="D1445">
        <f t="shared" si="89"/>
        <v>68</v>
      </c>
      <c r="E1445">
        <f t="shared" si="90"/>
        <v>0</v>
      </c>
      <c r="F1445" t="str">
        <f t="shared" si="91"/>
        <v>-</v>
      </c>
    </row>
    <row r="1446" spans="1:6">
      <c r="A1446" s="7">
        <v>43798.166666666664</v>
      </c>
      <c r="B1446" s="13">
        <f t="shared" si="88"/>
        <v>43798.166666666664</v>
      </c>
      <c r="C1446">
        <v>68</v>
      </c>
      <c r="D1446">
        <f t="shared" si="89"/>
        <v>68</v>
      </c>
      <c r="E1446">
        <f t="shared" si="90"/>
        <v>0</v>
      </c>
      <c r="F1446" t="str">
        <f t="shared" si="91"/>
        <v>-</v>
      </c>
    </row>
    <row r="1447" spans="1:6">
      <c r="A1447" s="8">
        <v>43798.208333333336</v>
      </c>
      <c r="B1447" s="13">
        <f t="shared" si="88"/>
        <v>43798.208333333336</v>
      </c>
      <c r="C1447">
        <v>68</v>
      </c>
      <c r="D1447">
        <f t="shared" si="89"/>
        <v>68</v>
      </c>
      <c r="E1447">
        <f t="shared" si="90"/>
        <v>0</v>
      </c>
      <c r="F1447" t="str">
        <f t="shared" si="91"/>
        <v>-</v>
      </c>
    </row>
    <row r="1448" spans="1:6">
      <c r="A1448" s="7">
        <v>43798.25</v>
      </c>
      <c r="B1448" s="13">
        <f t="shared" si="88"/>
        <v>43798.25</v>
      </c>
      <c r="C1448">
        <v>68</v>
      </c>
      <c r="D1448">
        <f t="shared" si="89"/>
        <v>68</v>
      </c>
      <c r="E1448">
        <f t="shared" si="90"/>
        <v>0</v>
      </c>
      <c r="F1448" t="str">
        <f t="shared" si="91"/>
        <v>-</v>
      </c>
    </row>
    <row r="1449" spans="1:6">
      <c r="A1449" s="8">
        <v>43798.291666666664</v>
      </c>
      <c r="B1449" s="13">
        <f t="shared" si="88"/>
        <v>43798.291666666664</v>
      </c>
      <c r="C1449">
        <v>68</v>
      </c>
      <c r="D1449">
        <f t="shared" si="89"/>
        <v>68</v>
      </c>
      <c r="E1449">
        <f t="shared" si="90"/>
        <v>0</v>
      </c>
      <c r="F1449" t="str">
        <f t="shared" si="91"/>
        <v>-</v>
      </c>
    </row>
    <row r="1450" spans="1:6">
      <c r="A1450" s="7">
        <v>43798.333333333336</v>
      </c>
      <c r="B1450" s="13">
        <f t="shared" si="88"/>
        <v>43798.333333333336</v>
      </c>
      <c r="C1450">
        <v>60</v>
      </c>
      <c r="D1450">
        <f t="shared" si="89"/>
        <v>60</v>
      </c>
      <c r="E1450">
        <f t="shared" si="90"/>
        <v>0</v>
      </c>
      <c r="F1450" t="str">
        <f t="shared" si="91"/>
        <v>-</v>
      </c>
    </row>
    <row r="1451" spans="1:6">
      <c r="A1451" s="8">
        <v>43798.375</v>
      </c>
      <c r="B1451" s="13">
        <f t="shared" si="88"/>
        <v>43798.375</v>
      </c>
      <c r="C1451">
        <v>60</v>
      </c>
      <c r="D1451">
        <f t="shared" si="89"/>
        <v>60</v>
      </c>
      <c r="E1451">
        <f t="shared" si="90"/>
        <v>0</v>
      </c>
      <c r="F1451" t="str">
        <f t="shared" si="91"/>
        <v>-</v>
      </c>
    </row>
    <row r="1452" spans="1:6">
      <c r="A1452" s="7">
        <v>43798.416666666664</v>
      </c>
      <c r="B1452" s="13">
        <f t="shared" si="88"/>
        <v>43798.416666666664</v>
      </c>
      <c r="C1452">
        <v>60</v>
      </c>
      <c r="D1452">
        <f t="shared" si="89"/>
        <v>60</v>
      </c>
      <c r="E1452">
        <f t="shared" si="90"/>
        <v>0</v>
      </c>
      <c r="F1452" t="str">
        <f t="shared" si="91"/>
        <v>-</v>
      </c>
    </row>
    <row r="1453" spans="1:6">
      <c r="A1453" s="8">
        <v>43798.458333333336</v>
      </c>
      <c r="B1453" s="13">
        <f t="shared" si="88"/>
        <v>43798.458333333336</v>
      </c>
      <c r="C1453">
        <v>60</v>
      </c>
      <c r="D1453">
        <f t="shared" si="89"/>
        <v>60</v>
      </c>
      <c r="E1453">
        <f t="shared" si="90"/>
        <v>0</v>
      </c>
      <c r="F1453" t="str">
        <f t="shared" si="91"/>
        <v>-</v>
      </c>
    </row>
    <row r="1454" spans="1:6">
      <c r="A1454" s="7">
        <v>43798.5</v>
      </c>
      <c r="B1454" s="13">
        <f t="shared" si="88"/>
        <v>43798.5</v>
      </c>
      <c r="C1454">
        <v>60</v>
      </c>
      <c r="D1454">
        <f t="shared" si="89"/>
        <v>60</v>
      </c>
      <c r="E1454">
        <f t="shared" si="90"/>
        <v>0</v>
      </c>
      <c r="F1454" t="str">
        <f t="shared" si="91"/>
        <v>-</v>
      </c>
    </row>
    <row r="1455" spans="1:6">
      <c r="A1455" s="8">
        <v>43798.541666666664</v>
      </c>
      <c r="B1455" s="13">
        <f t="shared" si="88"/>
        <v>43798.541666666664</v>
      </c>
      <c r="C1455">
        <v>60</v>
      </c>
      <c r="D1455">
        <f t="shared" si="89"/>
        <v>60</v>
      </c>
      <c r="E1455">
        <f t="shared" si="90"/>
        <v>0</v>
      </c>
      <c r="F1455" t="str">
        <f t="shared" si="91"/>
        <v>-</v>
      </c>
    </row>
    <row r="1456" spans="1:6">
      <c r="A1456" s="7">
        <v>43798.583333333336</v>
      </c>
      <c r="B1456" s="13">
        <f t="shared" si="88"/>
        <v>43798.583333333336</v>
      </c>
      <c r="C1456">
        <v>60</v>
      </c>
      <c r="D1456">
        <f t="shared" si="89"/>
        <v>60</v>
      </c>
      <c r="E1456">
        <f t="shared" si="90"/>
        <v>0</v>
      </c>
      <c r="F1456" t="str">
        <f t="shared" si="91"/>
        <v>-</v>
      </c>
    </row>
    <row r="1457" spans="1:6">
      <c r="A1457" s="8">
        <v>43798.625</v>
      </c>
      <c r="B1457" s="13">
        <f t="shared" si="88"/>
        <v>43798.625</v>
      </c>
      <c r="C1457">
        <v>60</v>
      </c>
      <c r="D1457">
        <f t="shared" si="89"/>
        <v>60</v>
      </c>
      <c r="E1457">
        <f t="shared" si="90"/>
        <v>0</v>
      </c>
      <c r="F1457" t="str">
        <f t="shared" si="91"/>
        <v>-</v>
      </c>
    </row>
    <row r="1458" spans="1:6">
      <c r="A1458" s="7">
        <v>43798.666666666664</v>
      </c>
      <c r="B1458" s="13">
        <f t="shared" si="88"/>
        <v>43798.666666666664</v>
      </c>
      <c r="C1458">
        <v>60</v>
      </c>
      <c r="D1458">
        <f t="shared" si="89"/>
        <v>60</v>
      </c>
      <c r="E1458">
        <f t="shared" si="90"/>
        <v>0</v>
      </c>
      <c r="F1458" t="str">
        <f t="shared" si="91"/>
        <v>-</v>
      </c>
    </row>
    <row r="1459" spans="1:6">
      <c r="A1459" s="8">
        <v>43798.708333333336</v>
      </c>
      <c r="B1459" s="13">
        <f t="shared" si="88"/>
        <v>43798.708333333336</v>
      </c>
      <c r="C1459">
        <v>70</v>
      </c>
      <c r="D1459">
        <f t="shared" si="89"/>
        <v>70</v>
      </c>
      <c r="E1459">
        <f t="shared" si="90"/>
        <v>0</v>
      </c>
      <c r="F1459" t="str">
        <f t="shared" si="91"/>
        <v>-</v>
      </c>
    </row>
    <row r="1460" spans="1:6">
      <c r="A1460" s="7">
        <v>43798.75</v>
      </c>
      <c r="B1460" s="13">
        <f t="shared" si="88"/>
        <v>43798.75</v>
      </c>
      <c r="C1460">
        <v>70</v>
      </c>
      <c r="D1460">
        <f t="shared" si="89"/>
        <v>70</v>
      </c>
      <c r="E1460">
        <f t="shared" si="90"/>
        <v>0</v>
      </c>
      <c r="F1460" t="str">
        <f t="shared" si="91"/>
        <v>-</v>
      </c>
    </row>
    <row r="1461" spans="1:6">
      <c r="A1461" s="8">
        <v>43798.791666666664</v>
      </c>
      <c r="B1461" s="13">
        <f t="shared" si="88"/>
        <v>43798.791666666664</v>
      </c>
      <c r="C1461">
        <v>70</v>
      </c>
      <c r="D1461">
        <f t="shared" si="89"/>
        <v>70</v>
      </c>
      <c r="E1461">
        <f t="shared" si="90"/>
        <v>0</v>
      </c>
      <c r="F1461" t="str">
        <f t="shared" si="91"/>
        <v>-</v>
      </c>
    </row>
    <row r="1462" spans="1:6">
      <c r="A1462" s="7">
        <v>43798.833333333336</v>
      </c>
      <c r="B1462" s="13">
        <f t="shared" si="88"/>
        <v>43798.833333333336</v>
      </c>
      <c r="C1462">
        <v>70</v>
      </c>
      <c r="D1462">
        <f t="shared" si="89"/>
        <v>70</v>
      </c>
      <c r="E1462">
        <f t="shared" si="90"/>
        <v>0</v>
      </c>
      <c r="F1462" t="str">
        <f t="shared" si="91"/>
        <v>-</v>
      </c>
    </row>
    <row r="1463" spans="1:6">
      <c r="A1463" s="8">
        <v>43798.875</v>
      </c>
      <c r="B1463" s="13">
        <f t="shared" si="88"/>
        <v>43798.875</v>
      </c>
      <c r="C1463">
        <v>70</v>
      </c>
      <c r="D1463">
        <f t="shared" si="89"/>
        <v>70</v>
      </c>
      <c r="E1463">
        <f t="shared" si="90"/>
        <v>0</v>
      </c>
      <c r="F1463" t="str">
        <f t="shared" si="91"/>
        <v>-</v>
      </c>
    </row>
    <row r="1464" spans="1:6">
      <c r="A1464" s="7">
        <v>43798.916666666664</v>
      </c>
      <c r="B1464" s="13">
        <f t="shared" si="88"/>
        <v>43798.916666666664</v>
      </c>
      <c r="C1464">
        <v>70</v>
      </c>
      <c r="D1464">
        <f t="shared" si="89"/>
        <v>70</v>
      </c>
      <c r="E1464">
        <f t="shared" si="90"/>
        <v>0</v>
      </c>
      <c r="F1464" t="str">
        <f t="shared" si="91"/>
        <v>-</v>
      </c>
    </row>
    <row r="1465" spans="1:6">
      <c r="A1465" s="8">
        <v>43798.958333333336</v>
      </c>
      <c r="B1465" s="13">
        <f t="shared" si="88"/>
        <v>43798.958333333336</v>
      </c>
      <c r="C1465">
        <v>68</v>
      </c>
      <c r="D1465">
        <f t="shared" si="89"/>
        <v>68</v>
      </c>
      <c r="E1465">
        <f t="shared" si="90"/>
        <v>0</v>
      </c>
      <c r="F1465" t="str">
        <f t="shared" si="91"/>
        <v>-</v>
      </c>
    </row>
    <row r="1466" spans="1:6">
      <c r="A1466" s="7">
        <v>43799</v>
      </c>
      <c r="B1466" s="13">
        <f t="shared" si="88"/>
        <v>43799</v>
      </c>
      <c r="C1466">
        <v>68</v>
      </c>
      <c r="D1466">
        <f t="shared" si="89"/>
        <v>68</v>
      </c>
      <c r="E1466">
        <f t="shared" si="90"/>
        <v>0</v>
      </c>
      <c r="F1466">
        <f t="shared" si="91"/>
        <v>7</v>
      </c>
    </row>
    <row r="1467" spans="1:6">
      <c r="A1467" s="8">
        <v>43799.041666666664</v>
      </c>
      <c r="B1467" s="13">
        <f t="shared" si="88"/>
        <v>43799.041666666664</v>
      </c>
      <c r="C1467">
        <v>68</v>
      </c>
      <c r="D1467">
        <f t="shared" si="89"/>
        <v>68</v>
      </c>
      <c r="E1467">
        <f t="shared" si="90"/>
        <v>0</v>
      </c>
      <c r="F1467" t="str">
        <f t="shared" si="91"/>
        <v>-</v>
      </c>
    </row>
    <row r="1468" spans="1:6">
      <c r="A1468" s="7">
        <v>43799.083333333336</v>
      </c>
      <c r="B1468" s="13">
        <f t="shared" si="88"/>
        <v>43799.083333333336</v>
      </c>
      <c r="C1468">
        <v>68</v>
      </c>
      <c r="D1468">
        <f t="shared" si="89"/>
        <v>68</v>
      </c>
      <c r="E1468">
        <f t="shared" si="90"/>
        <v>0</v>
      </c>
      <c r="F1468" t="str">
        <f t="shared" si="91"/>
        <v>-</v>
      </c>
    </row>
    <row r="1469" spans="1:6">
      <c r="A1469" s="8">
        <v>43799.125</v>
      </c>
      <c r="B1469" s="13">
        <f t="shared" si="88"/>
        <v>43799.125</v>
      </c>
      <c r="C1469">
        <v>68</v>
      </c>
      <c r="D1469">
        <f t="shared" si="89"/>
        <v>68</v>
      </c>
      <c r="E1469">
        <f t="shared" si="90"/>
        <v>0</v>
      </c>
      <c r="F1469" t="str">
        <f t="shared" si="91"/>
        <v>-</v>
      </c>
    </row>
    <row r="1470" spans="1:6">
      <c r="A1470" s="7">
        <v>43799.166666666664</v>
      </c>
      <c r="B1470" s="13">
        <f t="shared" si="88"/>
        <v>43799.166666666664</v>
      </c>
      <c r="C1470">
        <v>68</v>
      </c>
      <c r="D1470">
        <f t="shared" si="89"/>
        <v>68</v>
      </c>
      <c r="E1470">
        <f t="shared" si="90"/>
        <v>0</v>
      </c>
      <c r="F1470" t="str">
        <f t="shared" si="91"/>
        <v>-</v>
      </c>
    </row>
    <row r="1471" spans="1:6">
      <c r="A1471" s="8">
        <v>43799.208333333336</v>
      </c>
      <c r="B1471" s="13">
        <f t="shared" si="88"/>
        <v>43799.208333333336</v>
      </c>
      <c r="C1471">
        <v>68</v>
      </c>
      <c r="D1471">
        <f t="shared" si="89"/>
        <v>68</v>
      </c>
      <c r="E1471">
        <f t="shared" si="90"/>
        <v>0</v>
      </c>
      <c r="F1471" t="str">
        <f t="shared" si="91"/>
        <v>-</v>
      </c>
    </row>
    <row r="1472" spans="1:6">
      <c r="A1472" s="7">
        <v>43799.25</v>
      </c>
      <c r="B1472" s="13">
        <f t="shared" si="88"/>
        <v>43799.25</v>
      </c>
      <c r="C1472">
        <v>68</v>
      </c>
      <c r="D1472">
        <f t="shared" si="89"/>
        <v>68</v>
      </c>
      <c r="E1472">
        <f t="shared" si="90"/>
        <v>0</v>
      </c>
      <c r="F1472" t="str">
        <f t="shared" si="91"/>
        <v>-</v>
      </c>
    </row>
    <row r="1473" spans="1:8">
      <c r="A1473" s="8">
        <v>43799.291666666664</v>
      </c>
      <c r="B1473" s="13">
        <f t="shared" si="88"/>
        <v>43799.291666666664</v>
      </c>
      <c r="C1473">
        <v>68</v>
      </c>
      <c r="D1473">
        <f t="shared" si="89"/>
        <v>68</v>
      </c>
      <c r="E1473">
        <f t="shared" si="90"/>
        <v>0</v>
      </c>
      <c r="F1473" t="str">
        <f t="shared" si="91"/>
        <v>-</v>
      </c>
    </row>
    <row r="1474" spans="1:8">
      <c r="A1474" s="7">
        <v>43799.333333333336</v>
      </c>
      <c r="B1474" s="13">
        <f t="shared" si="88"/>
        <v>43799.333333333336</v>
      </c>
      <c r="C1474">
        <v>65</v>
      </c>
      <c r="D1474">
        <f t="shared" si="89"/>
        <v>65</v>
      </c>
      <c r="E1474">
        <f t="shared" si="90"/>
        <v>0</v>
      </c>
      <c r="F1474" t="str">
        <f t="shared" si="91"/>
        <v>-</v>
      </c>
    </row>
    <row r="1475" spans="1:8">
      <c r="A1475" s="8">
        <v>43799.375</v>
      </c>
      <c r="B1475" s="13">
        <f t="shared" ref="B1475:B1538" si="92">A1475</f>
        <v>43799.375</v>
      </c>
      <c r="C1475">
        <v>65</v>
      </c>
      <c r="D1475">
        <f t="shared" ref="D1475:D1538" si="93">C1475</f>
        <v>65</v>
      </c>
      <c r="E1475">
        <f t="shared" ref="E1475:E1538" si="94">D1475-C1475</f>
        <v>0</v>
      </c>
      <c r="F1475" t="str">
        <f t="shared" ref="F1475:F1538" si="95">IF(HOUR(A1475)=0,COUNTIF(E1475:E1498, "&gt;0"),"-")</f>
        <v>-</v>
      </c>
    </row>
    <row r="1476" spans="1:8">
      <c r="A1476" s="7">
        <v>43799.416666666664</v>
      </c>
      <c r="B1476" s="13">
        <f t="shared" si="92"/>
        <v>43799.416666666664</v>
      </c>
      <c r="C1476">
        <v>65</v>
      </c>
      <c r="D1476">
        <v>70</v>
      </c>
      <c r="E1476">
        <f t="shared" si="94"/>
        <v>5</v>
      </c>
      <c r="F1476" t="str">
        <f t="shared" si="95"/>
        <v>-</v>
      </c>
      <c r="H1476" t="s">
        <v>365</v>
      </c>
    </row>
    <row r="1477" spans="1:8">
      <c r="A1477" s="8">
        <v>43799.458333333336</v>
      </c>
      <c r="B1477" s="13">
        <f t="shared" si="92"/>
        <v>43799.458333333336</v>
      </c>
      <c r="C1477">
        <v>65</v>
      </c>
      <c r="D1477">
        <v>70</v>
      </c>
      <c r="E1477">
        <f t="shared" si="94"/>
        <v>5</v>
      </c>
      <c r="F1477" t="str">
        <f t="shared" si="95"/>
        <v>-</v>
      </c>
    </row>
    <row r="1478" spans="1:8">
      <c r="A1478" s="7">
        <v>43799.5</v>
      </c>
      <c r="B1478" s="13">
        <f t="shared" si="92"/>
        <v>43799.5</v>
      </c>
      <c r="C1478">
        <v>65</v>
      </c>
      <c r="D1478">
        <v>70</v>
      </c>
      <c r="E1478">
        <f t="shared" si="94"/>
        <v>5</v>
      </c>
      <c r="F1478" t="str">
        <f t="shared" si="95"/>
        <v>-</v>
      </c>
    </row>
    <row r="1479" spans="1:8">
      <c r="A1479" s="8">
        <v>43799.541666666664</v>
      </c>
      <c r="B1479" s="13">
        <f t="shared" si="92"/>
        <v>43799.541666666664</v>
      </c>
      <c r="C1479">
        <v>65</v>
      </c>
      <c r="D1479">
        <v>70</v>
      </c>
      <c r="E1479">
        <f t="shared" si="94"/>
        <v>5</v>
      </c>
      <c r="F1479" t="str">
        <f t="shared" si="95"/>
        <v>-</v>
      </c>
    </row>
    <row r="1480" spans="1:8">
      <c r="A1480" s="7">
        <v>43799.583333333336</v>
      </c>
      <c r="B1480" s="13">
        <f t="shared" si="92"/>
        <v>43799.583333333336</v>
      </c>
      <c r="C1480">
        <v>65</v>
      </c>
      <c r="D1480">
        <v>70</v>
      </c>
      <c r="E1480">
        <f t="shared" si="94"/>
        <v>5</v>
      </c>
      <c r="F1480" t="str">
        <f t="shared" si="95"/>
        <v>-</v>
      </c>
    </row>
    <row r="1481" spans="1:8">
      <c r="A1481" s="8">
        <v>43799.625</v>
      </c>
      <c r="B1481" s="13">
        <f t="shared" si="92"/>
        <v>43799.625</v>
      </c>
      <c r="C1481">
        <v>65</v>
      </c>
      <c r="D1481">
        <v>70</v>
      </c>
      <c r="E1481">
        <f t="shared" si="94"/>
        <v>5</v>
      </c>
      <c r="F1481" t="str">
        <f t="shared" si="95"/>
        <v>-</v>
      </c>
    </row>
    <row r="1482" spans="1:8">
      <c r="A1482" s="7">
        <v>43799.666666666664</v>
      </c>
      <c r="B1482" s="13">
        <f t="shared" si="92"/>
        <v>43799.666666666664</v>
      </c>
      <c r="C1482">
        <v>65</v>
      </c>
      <c r="D1482">
        <v>70</v>
      </c>
      <c r="E1482">
        <f t="shared" si="94"/>
        <v>5</v>
      </c>
      <c r="F1482" t="str">
        <f t="shared" si="95"/>
        <v>-</v>
      </c>
    </row>
    <row r="1483" spans="1:8">
      <c r="A1483" s="8">
        <v>43799.708333333336</v>
      </c>
      <c r="B1483" s="13">
        <f t="shared" si="92"/>
        <v>43799.708333333336</v>
      </c>
      <c r="C1483">
        <v>70</v>
      </c>
      <c r="D1483">
        <f t="shared" si="93"/>
        <v>70</v>
      </c>
      <c r="E1483">
        <f t="shared" si="94"/>
        <v>0</v>
      </c>
      <c r="F1483" t="str">
        <f t="shared" si="95"/>
        <v>-</v>
      </c>
    </row>
    <row r="1484" spans="1:8">
      <c r="A1484" s="7">
        <v>43799.75</v>
      </c>
      <c r="B1484" s="13">
        <f t="shared" si="92"/>
        <v>43799.75</v>
      </c>
      <c r="C1484">
        <v>70</v>
      </c>
      <c r="D1484">
        <f t="shared" si="93"/>
        <v>70</v>
      </c>
      <c r="E1484">
        <f t="shared" si="94"/>
        <v>0</v>
      </c>
      <c r="F1484" t="str">
        <f t="shared" si="95"/>
        <v>-</v>
      </c>
    </row>
    <row r="1485" spans="1:8">
      <c r="A1485" s="8">
        <v>43799.791666666664</v>
      </c>
      <c r="B1485" s="13">
        <f t="shared" si="92"/>
        <v>43799.791666666664</v>
      </c>
      <c r="C1485">
        <v>70</v>
      </c>
      <c r="D1485">
        <f t="shared" si="93"/>
        <v>70</v>
      </c>
      <c r="E1485">
        <f t="shared" si="94"/>
        <v>0</v>
      </c>
      <c r="F1485" t="str">
        <f t="shared" si="95"/>
        <v>-</v>
      </c>
    </row>
    <row r="1486" spans="1:8">
      <c r="A1486" s="7">
        <v>43799.833333333336</v>
      </c>
      <c r="B1486" s="13">
        <f t="shared" si="92"/>
        <v>43799.833333333336</v>
      </c>
      <c r="C1486">
        <v>70</v>
      </c>
      <c r="D1486">
        <f t="shared" si="93"/>
        <v>70</v>
      </c>
      <c r="E1486">
        <f t="shared" si="94"/>
        <v>0</v>
      </c>
      <c r="F1486" t="str">
        <f t="shared" si="95"/>
        <v>-</v>
      </c>
    </row>
    <row r="1487" spans="1:8">
      <c r="A1487" s="8">
        <v>43799.875</v>
      </c>
      <c r="B1487" s="13">
        <f t="shared" si="92"/>
        <v>43799.875</v>
      </c>
      <c r="C1487">
        <v>70</v>
      </c>
      <c r="D1487">
        <f t="shared" si="93"/>
        <v>70</v>
      </c>
      <c r="E1487">
        <f t="shared" si="94"/>
        <v>0</v>
      </c>
      <c r="F1487" t="str">
        <f t="shared" si="95"/>
        <v>-</v>
      </c>
    </row>
    <row r="1488" spans="1:8">
      <c r="A1488" s="7">
        <v>43799.916666666664</v>
      </c>
      <c r="B1488" s="13">
        <f t="shared" si="92"/>
        <v>43799.916666666664</v>
      </c>
      <c r="C1488">
        <v>70</v>
      </c>
      <c r="D1488">
        <f t="shared" si="93"/>
        <v>70</v>
      </c>
      <c r="E1488">
        <f t="shared" si="94"/>
        <v>0</v>
      </c>
      <c r="F1488" t="str">
        <f t="shared" si="95"/>
        <v>-</v>
      </c>
    </row>
    <row r="1489" spans="1:6">
      <c r="A1489" s="8">
        <v>43799.958333333336</v>
      </c>
      <c r="B1489" s="13">
        <f t="shared" si="92"/>
        <v>43799.958333333336</v>
      </c>
      <c r="C1489">
        <v>68</v>
      </c>
      <c r="D1489">
        <f t="shared" si="93"/>
        <v>68</v>
      </c>
      <c r="E1489">
        <f t="shared" si="94"/>
        <v>0</v>
      </c>
      <c r="F1489" t="str">
        <f t="shared" si="95"/>
        <v>-</v>
      </c>
    </row>
    <row r="1490" spans="1:6">
      <c r="A1490" s="7">
        <v>43800</v>
      </c>
      <c r="B1490" s="13">
        <f t="shared" si="92"/>
        <v>43800</v>
      </c>
      <c r="C1490">
        <v>68</v>
      </c>
      <c r="D1490">
        <f t="shared" si="93"/>
        <v>68</v>
      </c>
      <c r="E1490">
        <f t="shared" si="94"/>
        <v>0</v>
      </c>
      <c r="F1490">
        <f t="shared" si="95"/>
        <v>0</v>
      </c>
    </row>
    <row r="1491" spans="1:6">
      <c r="A1491" s="8">
        <v>43800.041666666664</v>
      </c>
      <c r="B1491" s="13">
        <f t="shared" si="92"/>
        <v>43800.041666666664</v>
      </c>
      <c r="C1491">
        <v>68</v>
      </c>
      <c r="D1491">
        <f t="shared" si="93"/>
        <v>68</v>
      </c>
      <c r="E1491">
        <f t="shared" si="94"/>
        <v>0</v>
      </c>
      <c r="F1491" t="str">
        <f t="shared" si="95"/>
        <v>-</v>
      </c>
    </row>
    <row r="1492" spans="1:6">
      <c r="A1492" s="7">
        <v>43800.083333333336</v>
      </c>
      <c r="B1492" s="13">
        <f t="shared" si="92"/>
        <v>43800.083333333336</v>
      </c>
      <c r="C1492">
        <v>68</v>
      </c>
      <c r="D1492">
        <f t="shared" si="93"/>
        <v>68</v>
      </c>
      <c r="E1492">
        <f t="shared" si="94"/>
        <v>0</v>
      </c>
      <c r="F1492" t="str">
        <f t="shared" si="95"/>
        <v>-</v>
      </c>
    </row>
    <row r="1493" spans="1:6">
      <c r="A1493" s="8">
        <v>43800.125</v>
      </c>
      <c r="B1493" s="13">
        <f t="shared" si="92"/>
        <v>43800.125</v>
      </c>
      <c r="C1493">
        <v>68</v>
      </c>
      <c r="D1493">
        <f t="shared" si="93"/>
        <v>68</v>
      </c>
      <c r="E1493">
        <f t="shared" si="94"/>
        <v>0</v>
      </c>
      <c r="F1493" t="str">
        <f t="shared" si="95"/>
        <v>-</v>
      </c>
    </row>
    <row r="1494" spans="1:6">
      <c r="A1494" s="7">
        <v>43800.166666666664</v>
      </c>
      <c r="B1494" s="13">
        <f t="shared" si="92"/>
        <v>43800.166666666664</v>
      </c>
      <c r="C1494">
        <v>68</v>
      </c>
      <c r="D1494">
        <f t="shared" si="93"/>
        <v>68</v>
      </c>
      <c r="E1494">
        <f t="shared" si="94"/>
        <v>0</v>
      </c>
      <c r="F1494" t="str">
        <f t="shared" si="95"/>
        <v>-</v>
      </c>
    </row>
    <row r="1495" spans="1:6">
      <c r="A1495" s="8">
        <v>43800.208333333336</v>
      </c>
      <c r="B1495" s="13">
        <f t="shared" si="92"/>
        <v>43800.208333333336</v>
      </c>
      <c r="C1495">
        <v>68</v>
      </c>
      <c r="D1495">
        <f t="shared" si="93"/>
        <v>68</v>
      </c>
      <c r="E1495">
        <f t="shared" si="94"/>
        <v>0</v>
      </c>
      <c r="F1495" t="str">
        <f t="shared" si="95"/>
        <v>-</v>
      </c>
    </row>
    <row r="1496" spans="1:6">
      <c r="A1496" s="7">
        <v>43800.25</v>
      </c>
      <c r="B1496" s="13">
        <f t="shared" si="92"/>
        <v>43800.25</v>
      </c>
      <c r="C1496">
        <v>68</v>
      </c>
      <c r="D1496">
        <f t="shared" si="93"/>
        <v>68</v>
      </c>
      <c r="E1496">
        <f t="shared" si="94"/>
        <v>0</v>
      </c>
      <c r="F1496" t="str">
        <f t="shared" si="95"/>
        <v>-</v>
      </c>
    </row>
    <row r="1497" spans="1:6">
      <c r="A1497" s="8">
        <v>43800.291666666664</v>
      </c>
      <c r="B1497" s="13">
        <f t="shared" si="92"/>
        <v>43800.291666666664</v>
      </c>
      <c r="C1497">
        <v>68</v>
      </c>
      <c r="D1497">
        <f t="shared" si="93"/>
        <v>68</v>
      </c>
      <c r="E1497">
        <f t="shared" si="94"/>
        <v>0</v>
      </c>
      <c r="F1497" t="str">
        <f t="shared" si="95"/>
        <v>-</v>
      </c>
    </row>
    <row r="1498" spans="1:6">
      <c r="A1498" s="7">
        <v>43800.333333333336</v>
      </c>
      <c r="B1498" s="13">
        <f t="shared" si="92"/>
        <v>43800.333333333336</v>
      </c>
      <c r="C1498">
        <v>65</v>
      </c>
      <c r="D1498">
        <f t="shared" si="93"/>
        <v>65</v>
      </c>
      <c r="E1498">
        <f t="shared" si="94"/>
        <v>0</v>
      </c>
      <c r="F1498" t="str">
        <f t="shared" si="95"/>
        <v>-</v>
      </c>
    </row>
    <row r="1499" spans="1:6">
      <c r="A1499" s="8">
        <v>43800.375</v>
      </c>
      <c r="B1499" s="13">
        <f t="shared" si="92"/>
        <v>43800.375</v>
      </c>
      <c r="C1499">
        <v>65</v>
      </c>
      <c r="D1499">
        <f t="shared" si="93"/>
        <v>65</v>
      </c>
      <c r="E1499">
        <f t="shared" si="94"/>
        <v>0</v>
      </c>
      <c r="F1499" t="str">
        <f t="shared" si="95"/>
        <v>-</v>
      </c>
    </row>
    <row r="1500" spans="1:6">
      <c r="A1500" s="7">
        <v>43800.416666666664</v>
      </c>
      <c r="B1500" s="13">
        <f t="shared" si="92"/>
        <v>43800.416666666664</v>
      </c>
      <c r="C1500">
        <v>65</v>
      </c>
      <c r="D1500">
        <f t="shared" si="93"/>
        <v>65</v>
      </c>
      <c r="E1500">
        <f t="shared" si="94"/>
        <v>0</v>
      </c>
      <c r="F1500" t="str">
        <f t="shared" si="95"/>
        <v>-</v>
      </c>
    </row>
    <row r="1501" spans="1:6">
      <c r="A1501" s="8">
        <v>43800.458333333336</v>
      </c>
      <c r="B1501" s="13">
        <f t="shared" si="92"/>
        <v>43800.458333333336</v>
      </c>
      <c r="C1501">
        <v>65</v>
      </c>
      <c r="D1501">
        <f t="shared" si="93"/>
        <v>65</v>
      </c>
      <c r="E1501">
        <f t="shared" si="94"/>
        <v>0</v>
      </c>
      <c r="F1501" t="str">
        <f t="shared" si="95"/>
        <v>-</v>
      </c>
    </row>
    <row r="1502" spans="1:6">
      <c r="A1502" s="7">
        <v>43800.5</v>
      </c>
      <c r="B1502" s="13">
        <f t="shared" si="92"/>
        <v>43800.5</v>
      </c>
      <c r="C1502">
        <v>65</v>
      </c>
      <c r="D1502">
        <f t="shared" si="93"/>
        <v>65</v>
      </c>
      <c r="E1502">
        <f t="shared" si="94"/>
        <v>0</v>
      </c>
      <c r="F1502" t="str">
        <f t="shared" si="95"/>
        <v>-</v>
      </c>
    </row>
    <row r="1503" spans="1:6">
      <c r="A1503" s="8">
        <v>43800.541666666664</v>
      </c>
      <c r="B1503" s="13">
        <f t="shared" si="92"/>
        <v>43800.541666666664</v>
      </c>
      <c r="C1503">
        <v>65</v>
      </c>
      <c r="D1503">
        <f t="shared" si="93"/>
        <v>65</v>
      </c>
      <c r="E1503">
        <f t="shared" si="94"/>
        <v>0</v>
      </c>
      <c r="F1503" t="str">
        <f t="shared" si="95"/>
        <v>-</v>
      </c>
    </row>
    <row r="1504" spans="1:6">
      <c r="A1504" s="7">
        <v>43800.583333333336</v>
      </c>
      <c r="B1504" s="13">
        <f t="shared" si="92"/>
        <v>43800.583333333336</v>
      </c>
      <c r="C1504">
        <v>65</v>
      </c>
      <c r="D1504">
        <f t="shared" si="93"/>
        <v>65</v>
      </c>
      <c r="E1504">
        <f t="shared" si="94"/>
        <v>0</v>
      </c>
      <c r="F1504" t="str">
        <f t="shared" si="95"/>
        <v>-</v>
      </c>
    </row>
    <row r="1505" spans="1:6">
      <c r="A1505" s="8">
        <v>43800.625</v>
      </c>
      <c r="B1505" s="13">
        <f t="shared" si="92"/>
        <v>43800.625</v>
      </c>
      <c r="C1505">
        <v>65</v>
      </c>
      <c r="D1505">
        <f t="shared" si="93"/>
        <v>65</v>
      </c>
      <c r="E1505">
        <f t="shared" si="94"/>
        <v>0</v>
      </c>
      <c r="F1505" t="str">
        <f t="shared" si="95"/>
        <v>-</v>
      </c>
    </row>
    <row r="1506" spans="1:6">
      <c r="A1506" s="7">
        <v>43800.666666666664</v>
      </c>
      <c r="B1506" s="13">
        <f t="shared" si="92"/>
        <v>43800.666666666664</v>
      </c>
      <c r="C1506">
        <v>65</v>
      </c>
      <c r="D1506">
        <f t="shared" si="93"/>
        <v>65</v>
      </c>
      <c r="E1506">
        <f t="shared" si="94"/>
        <v>0</v>
      </c>
      <c r="F1506" t="str">
        <f t="shared" si="95"/>
        <v>-</v>
      </c>
    </row>
    <row r="1507" spans="1:6">
      <c r="A1507" s="8">
        <v>43800.708333333336</v>
      </c>
      <c r="B1507" s="13">
        <f t="shared" si="92"/>
        <v>43800.708333333336</v>
      </c>
      <c r="C1507">
        <v>70</v>
      </c>
      <c r="D1507">
        <f t="shared" si="93"/>
        <v>70</v>
      </c>
      <c r="E1507">
        <f t="shared" si="94"/>
        <v>0</v>
      </c>
      <c r="F1507" t="str">
        <f t="shared" si="95"/>
        <v>-</v>
      </c>
    </row>
    <row r="1508" spans="1:6">
      <c r="A1508" s="7">
        <v>43800.75</v>
      </c>
      <c r="B1508" s="13">
        <f t="shared" si="92"/>
        <v>43800.75</v>
      </c>
      <c r="C1508">
        <v>70</v>
      </c>
      <c r="D1508">
        <f t="shared" si="93"/>
        <v>70</v>
      </c>
      <c r="E1508">
        <f t="shared" si="94"/>
        <v>0</v>
      </c>
      <c r="F1508" t="str">
        <f t="shared" si="95"/>
        <v>-</v>
      </c>
    </row>
    <row r="1509" spans="1:6">
      <c r="A1509" s="8">
        <v>43800.791666666664</v>
      </c>
      <c r="B1509" s="13">
        <f t="shared" si="92"/>
        <v>43800.791666666664</v>
      </c>
      <c r="C1509">
        <v>70</v>
      </c>
      <c r="D1509">
        <f t="shared" si="93"/>
        <v>70</v>
      </c>
      <c r="E1509">
        <f t="shared" si="94"/>
        <v>0</v>
      </c>
      <c r="F1509" t="str">
        <f t="shared" si="95"/>
        <v>-</v>
      </c>
    </row>
    <row r="1510" spans="1:6">
      <c r="A1510" s="7">
        <v>43800.833333333336</v>
      </c>
      <c r="B1510" s="13">
        <f t="shared" si="92"/>
        <v>43800.833333333336</v>
      </c>
      <c r="C1510">
        <v>70</v>
      </c>
      <c r="D1510">
        <f t="shared" si="93"/>
        <v>70</v>
      </c>
      <c r="E1510">
        <f t="shared" si="94"/>
        <v>0</v>
      </c>
      <c r="F1510" t="str">
        <f t="shared" si="95"/>
        <v>-</v>
      </c>
    </row>
    <row r="1511" spans="1:6">
      <c r="A1511" s="8">
        <v>43800.875</v>
      </c>
      <c r="B1511" s="13">
        <f t="shared" si="92"/>
        <v>43800.875</v>
      </c>
      <c r="C1511">
        <v>70</v>
      </c>
      <c r="D1511">
        <f t="shared" si="93"/>
        <v>70</v>
      </c>
      <c r="E1511">
        <f t="shared" si="94"/>
        <v>0</v>
      </c>
      <c r="F1511" t="str">
        <f t="shared" si="95"/>
        <v>-</v>
      </c>
    </row>
    <row r="1512" spans="1:6">
      <c r="A1512" s="7">
        <v>43800.916666666664</v>
      </c>
      <c r="B1512" s="13">
        <f t="shared" si="92"/>
        <v>43800.916666666664</v>
      </c>
      <c r="C1512">
        <v>70</v>
      </c>
      <c r="D1512">
        <f t="shared" si="93"/>
        <v>70</v>
      </c>
      <c r="E1512">
        <f t="shared" si="94"/>
        <v>0</v>
      </c>
      <c r="F1512" t="str">
        <f t="shared" si="95"/>
        <v>-</v>
      </c>
    </row>
    <row r="1513" spans="1:6">
      <c r="A1513" s="8">
        <v>43800.958333333336</v>
      </c>
      <c r="B1513" s="13">
        <f t="shared" si="92"/>
        <v>43800.958333333336</v>
      </c>
      <c r="C1513">
        <v>68</v>
      </c>
      <c r="D1513">
        <f t="shared" si="93"/>
        <v>68</v>
      </c>
      <c r="E1513">
        <f t="shared" si="94"/>
        <v>0</v>
      </c>
      <c r="F1513" t="str">
        <f t="shared" si="95"/>
        <v>-</v>
      </c>
    </row>
    <row r="1514" spans="1:6">
      <c r="A1514" s="7">
        <v>43801</v>
      </c>
      <c r="B1514" s="13">
        <f t="shared" si="92"/>
        <v>43801</v>
      </c>
      <c r="C1514">
        <v>68</v>
      </c>
      <c r="D1514">
        <f t="shared" si="93"/>
        <v>68</v>
      </c>
      <c r="E1514">
        <f t="shared" si="94"/>
        <v>0</v>
      </c>
      <c r="F1514">
        <f t="shared" si="95"/>
        <v>0</v>
      </c>
    </row>
    <row r="1515" spans="1:6">
      <c r="A1515" s="8">
        <v>43801.041666666664</v>
      </c>
      <c r="B1515" s="13">
        <f t="shared" si="92"/>
        <v>43801.041666666664</v>
      </c>
      <c r="C1515">
        <v>68</v>
      </c>
      <c r="D1515">
        <f t="shared" si="93"/>
        <v>68</v>
      </c>
      <c r="E1515">
        <f t="shared" si="94"/>
        <v>0</v>
      </c>
      <c r="F1515" t="str">
        <f t="shared" si="95"/>
        <v>-</v>
      </c>
    </row>
    <row r="1516" spans="1:6">
      <c r="A1516" s="7">
        <v>43801.083333333336</v>
      </c>
      <c r="B1516" s="13">
        <f t="shared" si="92"/>
        <v>43801.083333333336</v>
      </c>
      <c r="C1516">
        <v>68</v>
      </c>
      <c r="D1516">
        <f t="shared" si="93"/>
        <v>68</v>
      </c>
      <c r="E1516">
        <f t="shared" si="94"/>
        <v>0</v>
      </c>
      <c r="F1516" t="str">
        <f t="shared" si="95"/>
        <v>-</v>
      </c>
    </row>
    <row r="1517" spans="1:6">
      <c r="A1517" s="8">
        <v>43801.125</v>
      </c>
      <c r="B1517" s="13">
        <f t="shared" si="92"/>
        <v>43801.125</v>
      </c>
      <c r="C1517">
        <v>68</v>
      </c>
      <c r="D1517">
        <f t="shared" si="93"/>
        <v>68</v>
      </c>
      <c r="E1517">
        <f t="shared" si="94"/>
        <v>0</v>
      </c>
      <c r="F1517" t="str">
        <f t="shared" si="95"/>
        <v>-</v>
      </c>
    </row>
    <row r="1518" spans="1:6">
      <c r="A1518" s="7">
        <v>43801.166666666664</v>
      </c>
      <c r="B1518" s="13">
        <f t="shared" si="92"/>
        <v>43801.166666666664</v>
      </c>
      <c r="C1518">
        <v>68</v>
      </c>
      <c r="D1518">
        <f t="shared" si="93"/>
        <v>68</v>
      </c>
      <c r="E1518">
        <f t="shared" si="94"/>
        <v>0</v>
      </c>
      <c r="F1518" t="str">
        <f t="shared" si="95"/>
        <v>-</v>
      </c>
    </row>
    <row r="1519" spans="1:6">
      <c r="A1519" s="8">
        <v>43801.208333333336</v>
      </c>
      <c r="B1519" s="13">
        <f t="shared" si="92"/>
        <v>43801.208333333336</v>
      </c>
      <c r="C1519">
        <v>68</v>
      </c>
      <c r="D1519">
        <f t="shared" si="93"/>
        <v>68</v>
      </c>
      <c r="E1519">
        <f t="shared" si="94"/>
        <v>0</v>
      </c>
      <c r="F1519" t="str">
        <f t="shared" si="95"/>
        <v>-</v>
      </c>
    </row>
    <row r="1520" spans="1:6">
      <c r="A1520" s="7">
        <v>43801.25</v>
      </c>
      <c r="B1520" s="13">
        <f t="shared" si="92"/>
        <v>43801.25</v>
      </c>
      <c r="C1520">
        <v>68</v>
      </c>
      <c r="D1520">
        <f t="shared" si="93"/>
        <v>68</v>
      </c>
      <c r="E1520">
        <f t="shared" si="94"/>
        <v>0</v>
      </c>
      <c r="F1520" t="str">
        <f t="shared" si="95"/>
        <v>-</v>
      </c>
    </row>
    <row r="1521" spans="1:6">
      <c r="A1521" s="8">
        <v>43801.291666666664</v>
      </c>
      <c r="B1521" s="13">
        <f t="shared" si="92"/>
        <v>43801.291666666664</v>
      </c>
      <c r="C1521">
        <v>68</v>
      </c>
      <c r="D1521">
        <f t="shared" si="93"/>
        <v>68</v>
      </c>
      <c r="E1521">
        <f t="shared" si="94"/>
        <v>0</v>
      </c>
      <c r="F1521" t="str">
        <f t="shared" si="95"/>
        <v>-</v>
      </c>
    </row>
    <row r="1522" spans="1:6">
      <c r="A1522" s="7">
        <v>43801.333333333336</v>
      </c>
      <c r="B1522" s="13">
        <f t="shared" si="92"/>
        <v>43801.333333333336</v>
      </c>
      <c r="C1522">
        <v>60</v>
      </c>
      <c r="D1522">
        <f t="shared" si="93"/>
        <v>60</v>
      </c>
      <c r="E1522">
        <f t="shared" si="94"/>
        <v>0</v>
      </c>
      <c r="F1522" t="str">
        <f t="shared" si="95"/>
        <v>-</v>
      </c>
    </row>
    <row r="1523" spans="1:6">
      <c r="A1523" s="8">
        <v>43801.375</v>
      </c>
      <c r="B1523" s="13">
        <f t="shared" si="92"/>
        <v>43801.375</v>
      </c>
      <c r="C1523">
        <v>60</v>
      </c>
      <c r="D1523">
        <f t="shared" si="93"/>
        <v>60</v>
      </c>
      <c r="E1523">
        <f t="shared" si="94"/>
        <v>0</v>
      </c>
      <c r="F1523" t="str">
        <f t="shared" si="95"/>
        <v>-</v>
      </c>
    </row>
    <row r="1524" spans="1:6">
      <c r="A1524" s="7">
        <v>43801.416666666664</v>
      </c>
      <c r="B1524" s="13">
        <f t="shared" si="92"/>
        <v>43801.416666666664</v>
      </c>
      <c r="C1524">
        <v>60</v>
      </c>
      <c r="D1524">
        <f t="shared" si="93"/>
        <v>60</v>
      </c>
      <c r="E1524">
        <f t="shared" si="94"/>
        <v>0</v>
      </c>
      <c r="F1524" t="str">
        <f t="shared" si="95"/>
        <v>-</v>
      </c>
    </row>
    <row r="1525" spans="1:6">
      <c r="A1525" s="8">
        <v>43801.458333333336</v>
      </c>
      <c r="B1525" s="13">
        <f t="shared" si="92"/>
        <v>43801.458333333336</v>
      </c>
      <c r="C1525">
        <v>60</v>
      </c>
      <c r="D1525">
        <f t="shared" si="93"/>
        <v>60</v>
      </c>
      <c r="E1525">
        <f t="shared" si="94"/>
        <v>0</v>
      </c>
      <c r="F1525" t="str">
        <f t="shared" si="95"/>
        <v>-</v>
      </c>
    </row>
    <row r="1526" spans="1:6">
      <c r="A1526" s="7">
        <v>43801.5</v>
      </c>
      <c r="B1526" s="13">
        <f t="shared" si="92"/>
        <v>43801.5</v>
      </c>
      <c r="C1526">
        <v>60</v>
      </c>
      <c r="D1526">
        <f t="shared" si="93"/>
        <v>60</v>
      </c>
      <c r="E1526">
        <f t="shared" si="94"/>
        <v>0</v>
      </c>
      <c r="F1526" t="str">
        <f t="shared" si="95"/>
        <v>-</v>
      </c>
    </row>
    <row r="1527" spans="1:6">
      <c r="A1527" s="8">
        <v>43801.541666666664</v>
      </c>
      <c r="B1527" s="13">
        <f t="shared" si="92"/>
        <v>43801.541666666664</v>
      </c>
      <c r="C1527">
        <v>60</v>
      </c>
      <c r="D1527">
        <f t="shared" si="93"/>
        <v>60</v>
      </c>
      <c r="E1527">
        <f t="shared" si="94"/>
        <v>0</v>
      </c>
      <c r="F1527" t="str">
        <f t="shared" si="95"/>
        <v>-</v>
      </c>
    </row>
    <row r="1528" spans="1:6">
      <c r="A1528" s="7">
        <v>43801.583333333336</v>
      </c>
      <c r="B1528" s="13">
        <f t="shared" si="92"/>
        <v>43801.583333333336</v>
      </c>
      <c r="C1528">
        <v>60</v>
      </c>
      <c r="D1528">
        <f t="shared" si="93"/>
        <v>60</v>
      </c>
      <c r="E1528">
        <f t="shared" si="94"/>
        <v>0</v>
      </c>
      <c r="F1528" t="str">
        <f t="shared" si="95"/>
        <v>-</v>
      </c>
    </row>
    <row r="1529" spans="1:6">
      <c r="A1529" s="8">
        <v>43801.625</v>
      </c>
      <c r="B1529" s="13">
        <f t="shared" si="92"/>
        <v>43801.625</v>
      </c>
      <c r="C1529">
        <v>60</v>
      </c>
      <c r="D1529">
        <f t="shared" si="93"/>
        <v>60</v>
      </c>
      <c r="E1529">
        <f t="shared" si="94"/>
        <v>0</v>
      </c>
      <c r="F1529" t="str">
        <f t="shared" si="95"/>
        <v>-</v>
      </c>
    </row>
    <row r="1530" spans="1:6">
      <c r="A1530" s="7">
        <v>43801.666666666664</v>
      </c>
      <c r="B1530" s="13">
        <f t="shared" si="92"/>
        <v>43801.666666666664</v>
      </c>
      <c r="C1530">
        <v>60</v>
      </c>
      <c r="D1530">
        <f t="shared" si="93"/>
        <v>60</v>
      </c>
      <c r="E1530">
        <f t="shared" si="94"/>
        <v>0</v>
      </c>
      <c r="F1530" t="str">
        <f t="shared" si="95"/>
        <v>-</v>
      </c>
    </row>
    <row r="1531" spans="1:6">
      <c r="A1531" s="8">
        <v>43801.708333333336</v>
      </c>
      <c r="B1531" s="13">
        <f t="shared" si="92"/>
        <v>43801.708333333336</v>
      </c>
      <c r="C1531">
        <v>70</v>
      </c>
      <c r="D1531">
        <f t="shared" si="93"/>
        <v>70</v>
      </c>
      <c r="E1531">
        <f t="shared" si="94"/>
        <v>0</v>
      </c>
      <c r="F1531" t="str">
        <f t="shared" si="95"/>
        <v>-</v>
      </c>
    </row>
    <row r="1532" spans="1:6">
      <c r="A1532" s="7">
        <v>43801.75</v>
      </c>
      <c r="B1532" s="13">
        <f t="shared" si="92"/>
        <v>43801.75</v>
      </c>
      <c r="C1532">
        <v>70</v>
      </c>
      <c r="D1532">
        <f t="shared" si="93"/>
        <v>70</v>
      </c>
      <c r="E1532">
        <f t="shared" si="94"/>
        <v>0</v>
      </c>
      <c r="F1532" t="str">
        <f t="shared" si="95"/>
        <v>-</v>
      </c>
    </row>
    <row r="1533" spans="1:6">
      <c r="A1533" s="8">
        <v>43801.791666666664</v>
      </c>
      <c r="B1533" s="13">
        <f t="shared" si="92"/>
        <v>43801.791666666664</v>
      </c>
      <c r="C1533">
        <v>70</v>
      </c>
      <c r="D1533">
        <f t="shared" si="93"/>
        <v>70</v>
      </c>
      <c r="E1533">
        <f t="shared" si="94"/>
        <v>0</v>
      </c>
      <c r="F1533" t="str">
        <f t="shared" si="95"/>
        <v>-</v>
      </c>
    </row>
    <row r="1534" spans="1:6">
      <c r="A1534" s="7">
        <v>43801.833333333336</v>
      </c>
      <c r="B1534" s="13">
        <f t="shared" si="92"/>
        <v>43801.833333333336</v>
      </c>
      <c r="C1534">
        <v>70</v>
      </c>
      <c r="D1534">
        <f t="shared" si="93"/>
        <v>70</v>
      </c>
      <c r="E1534">
        <f t="shared" si="94"/>
        <v>0</v>
      </c>
      <c r="F1534" t="str">
        <f t="shared" si="95"/>
        <v>-</v>
      </c>
    </row>
    <row r="1535" spans="1:6">
      <c r="A1535" s="8">
        <v>43801.875</v>
      </c>
      <c r="B1535" s="13">
        <f t="shared" si="92"/>
        <v>43801.875</v>
      </c>
      <c r="C1535">
        <v>70</v>
      </c>
      <c r="D1535">
        <f t="shared" si="93"/>
        <v>70</v>
      </c>
      <c r="E1535">
        <f t="shared" si="94"/>
        <v>0</v>
      </c>
      <c r="F1535" t="str">
        <f t="shared" si="95"/>
        <v>-</v>
      </c>
    </row>
    <row r="1536" spans="1:6">
      <c r="A1536" s="7">
        <v>43801.916666666664</v>
      </c>
      <c r="B1536" s="13">
        <f t="shared" si="92"/>
        <v>43801.916666666664</v>
      </c>
      <c r="C1536">
        <v>70</v>
      </c>
      <c r="D1536">
        <f t="shared" si="93"/>
        <v>70</v>
      </c>
      <c r="E1536">
        <f t="shared" si="94"/>
        <v>0</v>
      </c>
      <c r="F1536" t="str">
        <f t="shared" si="95"/>
        <v>-</v>
      </c>
    </row>
    <row r="1537" spans="1:6">
      <c r="A1537" s="8">
        <v>43801.958333333336</v>
      </c>
      <c r="B1537" s="13">
        <f t="shared" si="92"/>
        <v>43801.958333333336</v>
      </c>
      <c r="C1537">
        <v>68</v>
      </c>
      <c r="D1537">
        <f t="shared" si="93"/>
        <v>68</v>
      </c>
      <c r="E1537">
        <f t="shared" si="94"/>
        <v>0</v>
      </c>
      <c r="F1537" t="str">
        <f t="shared" si="95"/>
        <v>-</v>
      </c>
    </row>
    <row r="1538" spans="1:6">
      <c r="A1538" s="7">
        <v>43802</v>
      </c>
      <c r="B1538" s="13">
        <f t="shared" si="92"/>
        <v>43802</v>
      </c>
      <c r="C1538">
        <v>68</v>
      </c>
      <c r="D1538">
        <f t="shared" si="93"/>
        <v>68</v>
      </c>
      <c r="E1538">
        <f t="shared" si="94"/>
        <v>0</v>
      </c>
      <c r="F1538">
        <f t="shared" si="95"/>
        <v>0</v>
      </c>
    </row>
    <row r="1539" spans="1:6">
      <c r="A1539" s="8">
        <v>43802.041666666664</v>
      </c>
      <c r="B1539" s="13">
        <f t="shared" ref="B1539:B1585" si="96">A1539</f>
        <v>43802.041666666664</v>
      </c>
      <c r="C1539">
        <v>68</v>
      </c>
      <c r="D1539">
        <f t="shared" ref="D1539:D1585" si="97">C1539</f>
        <v>68</v>
      </c>
      <c r="E1539">
        <f t="shared" ref="E1539:E1585" si="98">D1539-C1539</f>
        <v>0</v>
      </c>
      <c r="F1539" t="str">
        <f t="shared" ref="F1539:F1585" si="99">IF(HOUR(A1539)=0,COUNTIF(E1539:E1562, "&gt;0"),"-")</f>
        <v>-</v>
      </c>
    </row>
    <row r="1540" spans="1:6">
      <c r="A1540" s="7">
        <v>43802.083333333336</v>
      </c>
      <c r="B1540" s="13">
        <f t="shared" si="96"/>
        <v>43802.083333333336</v>
      </c>
      <c r="C1540">
        <v>68</v>
      </c>
      <c r="D1540">
        <f t="shared" si="97"/>
        <v>68</v>
      </c>
      <c r="E1540">
        <f t="shared" si="98"/>
        <v>0</v>
      </c>
      <c r="F1540" t="str">
        <f t="shared" si="99"/>
        <v>-</v>
      </c>
    </row>
    <row r="1541" spans="1:6">
      <c r="A1541" s="8">
        <v>43802.125</v>
      </c>
      <c r="B1541" s="13">
        <f t="shared" si="96"/>
        <v>43802.125</v>
      </c>
      <c r="C1541">
        <v>68</v>
      </c>
      <c r="D1541">
        <f t="shared" si="97"/>
        <v>68</v>
      </c>
      <c r="E1541">
        <f t="shared" si="98"/>
        <v>0</v>
      </c>
      <c r="F1541" t="str">
        <f t="shared" si="99"/>
        <v>-</v>
      </c>
    </row>
    <row r="1542" spans="1:6">
      <c r="A1542" s="7">
        <v>43802.166666666664</v>
      </c>
      <c r="B1542" s="13">
        <f t="shared" si="96"/>
        <v>43802.166666666664</v>
      </c>
      <c r="C1542">
        <v>68</v>
      </c>
      <c r="D1542">
        <f t="shared" si="97"/>
        <v>68</v>
      </c>
      <c r="E1542">
        <f t="shared" si="98"/>
        <v>0</v>
      </c>
      <c r="F1542" t="str">
        <f t="shared" si="99"/>
        <v>-</v>
      </c>
    </row>
    <row r="1543" spans="1:6">
      <c r="A1543" s="8">
        <v>43802.208333333336</v>
      </c>
      <c r="B1543" s="13">
        <f t="shared" si="96"/>
        <v>43802.208333333336</v>
      </c>
      <c r="C1543">
        <v>68</v>
      </c>
      <c r="D1543">
        <f t="shared" si="97"/>
        <v>68</v>
      </c>
      <c r="E1543">
        <f t="shared" si="98"/>
        <v>0</v>
      </c>
      <c r="F1543" t="str">
        <f t="shared" si="99"/>
        <v>-</v>
      </c>
    </row>
    <row r="1544" spans="1:6">
      <c r="A1544" s="7">
        <v>43802.25</v>
      </c>
      <c r="B1544" s="13">
        <f t="shared" si="96"/>
        <v>43802.25</v>
      </c>
      <c r="C1544">
        <v>68</v>
      </c>
      <c r="D1544">
        <f t="shared" si="97"/>
        <v>68</v>
      </c>
      <c r="E1544">
        <f t="shared" si="98"/>
        <v>0</v>
      </c>
      <c r="F1544" t="str">
        <f t="shared" si="99"/>
        <v>-</v>
      </c>
    </row>
    <row r="1545" spans="1:6">
      <c r="A1545" s="8">
        <v>43802.291666666664</v>
      </c>
      <c r="B1545" s="13">
        <f t="shared" si="96"/>
        <v>43802.291666666664</v>
      </c>
      <c r="C1545">
        <v>68</v>
      </c>
      <c r="D1545">
        <f t="shared" si="97"/>
        <v>68</v>
      </c>
      <c r="E1545">
        <f t="shared" si="98"/>
        <v>0</v>
      </c>
      <c r="F1545" t="str">
        <f t="shared" si="99"/>
        <v>-</v>
      </c>
    </row>
    <row r="1546" spans="1:6">
      <c r="A1546" s="7">
        <v>43802.333333333336</v>
      </c>
      <c r="B1546" s="13">
        <f t="shared" si="96"/>
        <v>43802.333333333336</v>
      </c>
      <c r="C1546">
        <v>60</v>
      </c>
      <c r="D1546">
        <f t="shared" si="97"/>
        <v>60</v>
      </c>
      <c r="E1546">
        <f t="shared" si="98"/>
        <v>0</v>
      </c>
      <c r="F1546" t="str">
        <f t="shared" si="99"/>
        <v>-</v>
      </c>
    </row>
    <row r="1547" spans="1:6">
      <c r="A1547" s="8">
        <v>43802.375</v>
      </c>
      <c r="B1547" s="13">
        <f t="shared" si="96"/>
        <v>43802.375</v>
      </c>
      <c r="C1547">
        <v>60</v>
      </c>
      <c r="D1547">
        <f t="shared" si="97"/>
        <v>60</v>
      </c>
      <c r="E1547">
        <f t="shared" si="98"/>
        <v>0</v>
      </c>
      <c r="F1547" t="str">
        <f t="shared" si="99"/>
        <v>-</v>
      </c>
    </row>
    <row r="1548" spans="1:6">
      <c r="A1548" s="7">
        <v>43802.416666666664</v>
      </c>
      <c r="B1548" s="13">
        <f t="shared" si="96"/>
        <v>43802.416666666664</v>
      </c>
      <c r="C1548">
        <v>60</v>
      </c>
      <c r="D1548">
        <f t="shared" si="97"/>
        <v>60</v>
      </c>
      <c r="E1548">
        <f t="shared" si="98"/>
        <v>0</v>
      </c>
      <c r="F1548" t="str">
        <f t="shared" si="99"/>
        <v>-</v>
      </c>
    </row>
    <row r="1549" spans="1:6">
      <c r="A1549" s="8">
        <v>43802.458333333336</v>
      </c>
      <c r="B1549" s="13">
        <f t="shared" si="96"/>
        <v>43802.458333333336</v>
      </c>
      <c r="C1549">
        <v>60</v>
      </c>
      <c r="D1549">
        <f t="shared" si="97"/>
        <v>60</v>
      </c>
      <c r="E1549">
        <f t="shared" si="98"/>
        <v>0</v>
      </c>
      <c r="F1549" t="str">
        <f t="shared" si="99"/>
        <v>-</v>
      </c>
    </row>
    <row r="1550" spans="1:6">
      <c r="A1550" s="7">
        <v>43802.5</v>
      </c>
      <c r="B1550" s="13">
        <f t="shared" si="96"/>
        <v>43802.5</v>
      </c>
      <c r="C1550">
        <v>60</v>
      </c>
      <c r="D1550">
        <f t="shared" si="97"/>
        <v>60</v>
      </c>
      <c r="E1550">
        <f t="shared" si="98"/>
        <v>0</v>
      </c>
      <c r="F1550" t="str">
        <f t="shared" si="99"/>
        <v>-</v>
      </c>
    </row>
    <row r="1551" spans="1:6">
      <c r="A1551" s="8">
        <v>43802.541666666664</v>
      </c>
      <c r="B1551" s="13">
        <f t="shared" si="96"/>
        <v>43802.541666666664</v>
      </c>
      <c r="C1551">
        <v>60</v>
      </c>
      <c r="D1551">
        <f t="shared" si="97"/>
        <v>60</v>
      </c>
      <c r="E1551">
        <f t="shared" si="98"/>
        <v>0</v>
      </c>
      <c r="F1551" t="str">
        <f t="shared" si="99"/>
        <v>-</v>
      </c>
    </row>
    <row r="1552" spans="1:6">
      <c r="A1552" s="7">
        <v>43802.583333333336</v>
      </c>
      <c r="B1552" s="13">
        <f t="shared" si="96"/>
        <v>43802.583333333336</v>
      </c>
      <c r="C1552">
        <v>60</v>
      </c>
      <c r="D1552">
        <f t="shared" si="97"/>
        <v>60</v>
      </c>
      <c r="E1552">
        <f t="shared" si="98"/>
        <v>0</v>
      </c>
      <c r="F1552" t="str">
        <f t="shared" si="99"/>
        <v>-</v>
      </c>
    </row>
    <row r="1553" spans="1:6">
      <c r="A1553" s="8">
        <v>43802.625</v>
      </c>
      <c r="B1553" s="13">
        <f t="shared" si="96"/>
        <v>43802.625</v>
      </c>
      <c r="C1553">
        <v>60</v>
      </c>
      <c r="D1553">
        <f t="shared" si="97"/>
        <v>60</v>
      </c>
      <c r="E1553">
        <f t="shared" si="98"/>
        <v>0</v>
      </c>
      <c r="F1553" t="str">
        <f t="shared" si="99"/>
        <v>-</v>
      </c>
    </row>
    <row r="1554" spans="1:6">
      <c r="A1554" s="7">
        <v>43802.666666666664</v>
      </c>
      <c r="B1554" s="13">
        <f t="shared" si="96"/>
        <v>43802.666666666664</v>
      </c>
      <c r="C1554">
        <v>60</v>
      </c>
      <c r="D1554">
        <f t="shared" si="97"/>
        <v>60</v>
      </c>
      <c r="E1554">
        <f t="shared" si="98"/>
        <v>0</v>
      </c>
      <c r="F1554" t="str">
        <f t="shared" si="99"/>
        <v>-</v>
      </c>
    </row>
    <row r="1555" spans="1:6">
      <c r="A1555" s="8">
        <v>43802.708333333336</v>
      </c>
      <c r="B1555" s="13">
        <f t="shared" si="96"/>
        <v>43802.708333333336</v>
      </c>
      <c r="C1555">
        <v>70</v>
      </c>
      <c r="D1555">
        <f t="shared" si="97"/>
        <v>70</v>
      </c>
      <c r="E1555">
        <f t="shared" si="98"/>
        <v>0</v>
      </c>
      <c r="F1555" t="str">
        <f t="shared" si="99"/>
        <v>-</v>
      </c>
    </row>
    <row r="1556" spans="1:6">
      <c r="A1556" s="7">
        <v>43802.75</v>
      </c>
      <c r="B1556" s="13">
        <f t="shared" si="96"/>
        <v>43802.75</v>
      </c>
      <c r="C1556">
        <v>70</v>
      </c>
      <c r="D1556">
        <f t="shared" si="97"/>
        <v>70</v>
      </c>
      <c r="E1556">
        <f t="shared" si="98"/>
        <v>0</v>
      </c>
      <c r="F1556" t="str">
        <f t="shared" si="99"/>
        <v>-</v>
      </c>
    </row>
    <row r="1557" spans="1:6">
      <c r="A1557" s="8">
        <v>43802.791666666664</v>
      </c>
      <c r="B1557" s="13">
        <f t="shared" si="96"/>
        <v>43802.791666666664</v>
      </c>
      <c r="C1557">
        <v>70</v>
      </c>
      <c r="D1557">
        <f t="shared" si="97"/>
        <v>70</v>
      </c>
      <c r="E1557">
        <f t="shared" si="98"/>
        <v>0</v>
      </c>
      <c r="F1557" t="str">
        <f t="shared" si="99"/>
        <v>-</v>
      </c>
    </row>
    <row r="1558" spans="1:6">
      <c r="A1558" s="7">
        <v>43802.833333333336</v>
      </c>
      <c r="B1558" s="13">
        <f t="shared" si="96"/>
        <v>43802.833333333336</v>
      </c>
      <c r="C1558">
        <v>70</v>
      </c>
      <c r="D1558">
        <f t="shared" si="97"/>
        <v>70</v>
      </c>
      <c r="E1558">
        <f t="shared" si="98"/>
        <v>0</v>
      </c>
      <c r="F1558" t="str">
        <f t="shared" si="99"/>
        <v>-</v>
      </c>
    </row>
    <row r="1559" spans="1:6">
      <c r="A1559" s="8">
        <v>43802.875</v>
      </c>
      <c r="B1559" s="13">
        <f t="shared" si="96"/>
        <v>43802.875</v>
      </c>
      <c r="C1559">
        <v>70</v>
      </c>
      <c r="D1559">
        <f t="shared" si="97"/>
        <v>70</v>
      </c>
      <c r="E1559">
        <f t="shared" si="98"/>
        <v>0</v>
      </c>
      <c r="F1559" t="str">
        <f t="shared" si="99"/>
        <v>-</v>
      </c>
    </row>
    <row r="1560" spans="1:6">
      <c r="A1560" s="7">
        <v>43802.916666666664</v>
      </c>
      <c r="B1560" s="13">
        <f t="shared" si="96"/>
        <v>43802.916666666664</v>
      </c>
      <c r="C1560">
        <v>70</v>
      </c>
      <c r="D1560">
        <f t="shared" si="97"/>
        <v>70</v>
      </c>
      <c r="E1560">
        <f t="shared" si="98"/>
        <v>0</v>
      </c>
      <c r="F1560" t="str">
        <f t="shared" si="99"/>
        <v>-</v>
      </c>
    </row>
    <row r="1561" spans="1:6">
      <c r="A1561" s="8">
        <v>43802.958333333336</v>
      </c>
      <c r="B1561" s="13">
        <f t="shared" si="96"/>
        <v>43802.958333333336</v>
      </c>
      <c r="C1561">
        <v>68</v>
      </c>
      <c r="D1561">
        <f t="shared" si="97"/>
        <v>68</v>
      </c>
      <c r="E1561">
        <f t="shared" si="98"/>
        <v>0</v>
      </c>
      <c r="F1561" t="str">
        <f t="shared" si="99"/>
        <v>-</v>
      </c>
    </row>
    <row r="1562" spans="1:6">
      <c r="A1562" s="7">
        <v>43803</v>
      </c>
      <c r="B1562" s="13">
        <f t="shared" si="96"/>
        <v>43803</v>
      </c>
      <c r="C1562">
        <v>68</v>
      </c>
      <c r="D1562">
        <f t="shared" si="97"/>
        <v>68</v>
      </c>
      <c r="E1562">
        <f t="shared" si="98"/>
        <v>0</v>
      </c>
      <c r="F1562">
        <f t="shared" si="99"/>
        <v>0</v>
      </c>
    </row>
    <row r="1563" spans="1:6">
      <c r="A1563" s="8">
        <v>43803.041666666664</v>
      </c>
      <c r="B1563" s="13">
        <f t="shared" si="96"/>
        <v>43803.041666666664</v>
      </c>
      <c r="C1563">
        <v>68</v>
      </c>
      <c r="D1563">
        <f t="shared" si="97"/>
        <v>68</v>
      </c>
      <c r="E1563">
        <f t="shared" si="98"/>
        <v>0</v>
      </c>
      <c r="F1563" t="str">
        <f t="shared" si="99"/>
        <v>-</v>
      </c>
    </row>
    <row r="1564" spans="1:6">
      <c r="A1564" s="7">
        <v>43803.083333333336</v>
      </c>
      <c r="B1564" s="13">
        <f t="shared" si="96"/>
        <v>43803.083333333336</v>
      </c>
      <c r="C1564">
        <v>68</v>
      </c>
      <c r="D1564">
        <f t="shared" si="97"/>
        <v>68</v>
      </c>
      <c r="E1564">
        <f t="shared" si="98"/>
        <v>0</v>
      </c>
      <c r="F1564" t="str">
        <f t="shared" si="99"/>
        <v>-</v>
      </c>
    </row>
    <row r="1565" spans="1:6">
      <c r="A1565" s="8">
        <v>43803.125</v>
      </c>
      <c r="B1565" s="13">
        <f t="shared" si="96"/>
        <v>43803.125</v>
      </c>
      <c r="C1565">
        <v>68</v>
      </c>
      <c r="D1565">
        <f t="shared" si="97"/>
        <v>68</v>
      </c>
      <c r="E1565">
        <f t="shared" si="98"/>
        <v>0</v>
      </c>
      <c r="F1565" t="str">
        <f t="shared" si="99"/>
        <v>-</v>
      </c>
    </row>
    <row r="1566" spans="1:6">
      <c r="A1566" s="7">
        <v>43803.166666666664</v>
      </c>
      <c r="B1566" s="13">
        <f t="shared" si="96"/>
        <v>43803.166666666664</v>
      </c>
      <c r="C1566">
        <v>68</v>
      </c>
      <c r="D1566">
        <f t="shared" si="97"/>
        <v>68</v>
      </c>
      <c r="E1566">
        <f t="shared" si="98"/>
        <v>0</v>
      </c>
      <c r="F1566" t="str">
        <f t="shared" si="99"/>
        <v>-</v>
      </c>
    </row>
    <row r="1567" spans="1:6">
      <c r="A1567" s="8">
        <v>43803.208333333336</v>
      </c>
      <c r="B1567" s="13">
        <f t="shared" si="96"/>
        <v>43803.208333333336</v>
      </c>
      <c r="C1567">
        <v>68</v>
      </c>
      <c r="D1567">
        <f t="shared" si="97"/>
        <v>68</v>
      </c>
      <c r="E1567">
        <f t="shared" si="98"/>
        <v>0</v>
      </c>
      <c r="F1567" t="str">
        <f t="shared" si="99"/>
        <v>-</v>
      </c>
    </row>
    <row r="1568" spans="1:6">
      <c r="A1568" s="7">
        <v>43803.25</v>
      </c>
      <c r="B1568" s="13">
        <f t="shared" si="96"/>
        <v>43803.25</v>
      </c>
      <c r="C1568">
        <v>68</v>
      </c>
      <c r="D1568">
        <f t="shared" si="97"/>
        <v>68</v>
      </c>
      <c r="E1568">
        <f t="shared" si="98"/>
        <v>0</v>
      </c>
      <c r="F1568" t="str">
        <f t="shared" si="99"/>
        <v>-</v>
      </c>
    </row>
    <row r="1569" spans="1:6">
      <c r="A1569" s="8">
        <v>43803.291666666664</v>
      </c>
      <c r="B1569" s="13">
        <f t="shared" si="96"/>
        <v>43803.291666666664</v>
      </c>
      <c r="C1569">
        <v>68</v>
      </c>
      <c r="D1569">
        <f t="shared" si="97"/>
        <v>68</v>
      </c>
      <c r="E1569">
        <f t="shared" si="98"/>
        <v>0</v>
      </c>
      <c r="F1569" t="str">
        <f t="shared" si="99"/>
        <v>-</v>
      </c>
    </row>
    <row r="1570" spans="1:6">
      <c r="A1570" s="7">
        <v>43803.333333333336</v>
      </c>
      <c r="B1570" s="13">
        <f t="shared" si="96"/>
        <v>43803.333333333336</v>
      </c>
      <c r="C1570">
        <v>60</v>
      </c>
      <c r="D1570">
        <f t="shared" si="97"/>
        <v>60</v>
      </c>
      <c r="E1570">
        <f t="shared" si="98"/>
        <v>0</v>
      </c>
      <c r="F1570" t="str">
        <f t="shared" si="99"/>
        <v>-</v>
      </c>
    </row>
    <row r="1571" spans="1:6">
      <c r="A1571" s="8">
        <v>43803.375</v>
      </c>
      <c r="B1571" s="13">
        <f t="shared" si="96"/>
        <v>43803.375</v>
      </c>
      <c r="C1571">
        <v>60</v>
      </c>
      <c r="D1571">
        <f t="shared" si="97"/>
        <v>60</v>
      </c>
      <c r="E1571">
        <f t="shared" si="98"/>
        <v>0</v>
      </c>
      <c r="F1571" t="str">
        <f t="shared" si="99"/>
        <v>-</v>
      </c>
    </row>
    <row r="1572" spans="1:6">
      <c r="A1572" s="7">
        <v>43803.416666666664</v>
      </c>
      <c r="B1572" s="13">
        <f t="shared" si="96"/>
        <v>43803.416666666664</v>
      </c>
      <c r="C1572">
        <v>60</v>
      </c>
      <c r="D1572">
        <f t="shared" si="97"/>
        <v>60</v>
      </c>
      <c r="E1572">
        <f t="shared" si="98"/>
        <v>0</v>
      </c>
      <c r="F1572" t="str">
        <f t="shared" si="99"/>
        <v>-</v>
      </c>
    </row>
    <row r="1573" spans="1:6">
      <c r="A1573" s="8">
        <v>43803.458333333336</v>
      </c>
      <c r="B1573" s="13">
        <f t="shared" si="96"/>
        <v>43803.458333333336</v>
      </c>
      <c r="C1573">
        <v>60</v>
      </c>
      <c r="D1573">
        <f t="shared" si="97"/>
        <v>60</v>
      </c>
      <c r="E1573">
        <f t="shared" si="98"/>
        <v>0</v>
      </c>
      <c r="F1573" t="str">
        <f t="shared" si="99"/>
        <v>-</v>
      </c>
    </row>
    <row r="1574" spans="1:6">
      <c r="A1574" s="7">
        <v>43803.5</v>
      </c>
      <c r="B1574" s="13">
        <f t="shared" si="96"/>
        <v>43803.5</v>
      </c>
      <c r="C1574">
        <v>60</v>
      </c>
      <c r="D1574">
        <f t="shared" si="97"/>
        <v>60</v>
      </c>
      <c r="E1574">
        <f t="shared" si="98"/>
        <v>0</v>
      </c>
      <c r="F1574" t="str">
        <f t="shared" si="99"/>
        <v>-</v>
      </c>
    </row>
    <row r="1575" spans="1:6">
      <c r="A1575" s="8">
        <v>43803.541666666664</v>
      </c>
      <c r="B1575" s="13">
        <f t="shared" si="96"/>
        <v>43803.541666666664</v>
      </c>
      <c r="C1575">
        <v>60</v>
      </c>
      <c r="D1575">
        <f t="shared" si="97"/>
        <v>60</v>
      </c>
      <c r="E1575">
        <f t="shared" si="98"/>
        <v>0</v>
      </c>
      <c r="F1575" t="str">
        <f t="shared" si="99"/>
        <v>-</v>
      </c>
    </row>
    <row r="1576" spans="1:6">
      <c r="A1576" s="7">
        <v>43803.583333333336</v>
      </c>
      <c r="B1576" s="13">
        <f t="shared" si="96"/>
        <v>43803.583333333336</v>
      </c>
      <c r="C1576">
        <v>60</v>
      </c>
      <c r="D1576">
        <f t="shared" si="97"/>
        <v>60</v>
      </c>
      <c r="E1576">
        <f t="shared" si="98"/>
        <v>0</v>
      </c>
      <c r="F1576" t="str">
        <f t="shared" si="99"/>
        <v>-</v>
      </c>
    </row>
    <row r="1577" spans="1:6">
      <c r="A1577" s="8">
        <v>43803.625</v>
      </c>
      <c r="B1577" s="13">
        <f t="shared" si="96"/>
        <v>43803.625</v>
      </c>
      <c r="C1577">
        <v>60</v>
      </c>
      <c r="D1577">
        <f t="shared" si="97"/>
        <v>60</v>
      </c>
      <c r="E1577">
        <f t="shared" si="98"/>
        <v>0</v>
      </c>
      <c r="F1577" t="str">
        <f t="shared" si="99"/>
        <v>-</v>
      </c>
    </row>
    <row r="1578" spans="1:6">
      <c r="A1578" s="7">
        <v>43803.666666666664</v>
      </c>
      <c r="B1578" s="13">
        <f t="shared" si="96"/>
        <v>43803.666666666664</v>
      </c>
      <c r="C1578">
        <v>60</v>
      </c>
      <c r="D1578">
        <f t="shared" si="97"/>
        <v>60</v>
      </c>
      <c r="E1578">
        <f t="shared" si="98"/>
        <v>0</v>
      </c>
      <c r="F1578" t="str">
        <f t="shared" si="99"/>
        <v>-</v>
      </c>
    </row>
    <row r="1579" spans="1:6">
      <c r="A1579" s="8">
        <v>43803.708333333336</v>
      </c>
      <c r="B1579" s="13">
        <f t="shared" si="96"/>
        <v>43803.708333333336</v>
      </c>
      <c r="C1579">
        <v>70</v>
      </c>
      <c r="D1579">
        <f t="shared" si="97"/>
        <v>70</v>
      </c>
      <c r="E1579">
        <f t="shared" si="98"/>
        <v>0</v>
      </c>
      <c r="F1579" t="str">
        <f t="shared" si="99"/>
        <v>-</v>
      </c>
    </row>
    <row r="1580" spans="1:6">
      <c r="A1580" s="7">
        <v>43803.75</v>
      </c>
      <c r="B1580" s="13">
        <f t="shared" si="96"/>
        <v>43803.75</v>
      </c>
      <c r="C1580">
        <v>70</v>
      </c>
      <c r="D1580">
        <f t="shared" si="97"/>
        <v>70</v>
      </c>
      <c r="E1580">
        <f t="shared" si="98"/>
        <v>0</v>
      </c>
      <c r="F1580" t="str">
        <f t="shared" si="99"/>
        <v>-</v>
      </c>
    </row>
    <row r="1581" spans="1:6">
      <c r="A1581" s="8">
        <v>43803.791666666664</v>
      </c>
      <c r="B1581" s="13">
        <f t="shared" si="96"/>
        <v>43803.791666666664</v>
      </c>
      <c r="C1581">
        <v>70</v>
      </c>
      <c r="D1581">
        <f t="shared" si="97"/>
        <v>70</v>
      </c>
      <c r="E1581">
        <f t="shared" si="98"/>
        <v>0</v>
      </c>
      <c r="F1581" t="str">
        <f t="shared" si="99"/>
        <v>-</v>
      </c>
    </row>
    <row r="1582" spans="1:6">
      <c r="A1582" s="7">
        <v>43803.833333333336</v>
      </c>
      <c r="B1582" s="13">
        <f t="shared" si="96"/>
        <v>43803.833333333336</v>
      </c>
      <c r="C1582">
        <v>70</v>
      </c>
      <c r="D1582">
        <f t="shared" si="97"/>
        <v>70</v>
      </c>
      <c r="E1582">
        <f t="shared" si="98"/>
        <v>0</v>
      </c>
      <c r="F1582" t="str">
        <f t="shared" si="99"/>
        <v>-</v>
      </c>
    </row>
    <row r="1583" spans="1:6">
      <c r="A1583" s="8">
        <v>43803.875</v>
      </c>
      <c r="B1583" s="13">
        <f t="shared" si="96"/>
        <v>43803.875</v>
      </c>
      <c r="C1583">
        <v>70</v>
      </c>
      <c r="D1583">
        <f t="shared" si="97"/>
        <v>70</v>
      </c>
      <c r="E1583">
        <f t="shared" si="98"/>
        <v>0</v>
      </c>
      <c r="F1583" t="str">
        <f t="shared" si="99"/>
        <v>-</v>
      </c>
    </row>
    <row r="1584" spans="1:6">
      <c r="A1584" s="7">
        <v>43803.916666666664</v>
      </c>
      <c r="B1584" s="13">
        <f t="shared" si="96"/>
        <v>43803.916666666664</v>
      </c>
      <c r="C1584">
        <v>70</v>
      </c>
      <c r="D1584">
        <f t="shared" si="97"/>
        <v>70</v>
      </c>
      <c r="E1584">
        <f t="shared" si="98"/>
        <v>0</v>
      </c>
      <c r="F1584" t="str">
        <f t="shared" si="99"/>
        <v>-</v>
      </c>
    </row>
    <row r="1585" spans="1:19">
      <c r="A1585" s="8">
        <v>43803.958333333336</v>
      </c>
      <c r="B1585" s="13">
        <f t="shared" si="96"/>
        <v>43803.958333333336</v>
      </c>
      <c r="C1585">
        <v>68</v>
      </c>
      <c r="D1585">
        <f t="shared" si="97"/>
        <v>68</v>
      </c>
      <c r="E1585">
        <f t="shared" si="98"/>
        <v>0</v>
      </c>
      <c r="F1585" t="str">
        <f t="shared" si="99"/>
        <v>-</v>
      </c>
    </row>
    <row r="1589" spans="1:19">
      <c r="K1589" t="s">
        <v>385</v>
      </c>
      <c r="L1589">
        <v>24</v>
      </c>
    </row>
    <row r="1590" spans="1:19">
      <c r="K1590" t="s">
        <v>384</v>
      </c>
      <c r="L1590">
        <v>1</v>
      </c>
    </row>
    <row r="1591" spans="1:19">
      <c r="K1591" t="s">
        <v>383</v>
      </c>
      <c r="L1591">
        <f>L1589*L1590</f>
        <v>24</v>
      </c>
    </row>
    <row r="1595" spans="1:19">
      <c r="K1595" s="2" t="s">
        <v>391</v>
      </c>
    </row>
    <row r="1596" spans="1:19">
      <c r="K1596" t="s">
        <v>382</v>
      </c>
      <c r="L1596">
        <f>COUNTIF(F2:F1246, "&gt;0")</f>
        <v>5</v>
      </c>
    </row>
    <row r="1597" spans="1:19">
      <c r="K1597" t="s">
        <v>386</v>
      </c>
      <c r="L1597">
        <f>L1596/L1591</f>
        <v>0.20833333333333334</v>
      </c>
    </row>
    <row r="1598" spans="1:19">
      <c r="K1598" t="s">
        <v>387</v>
      </c>
      <c r="L1598" s="14">
        <f>L1597*1000000</f>
        <v>208333.33333333334</v>
      </c>
      <c r="N1598" t="s">
        <v>392</v>
      </c>
      <c r="O1598">
        <v>2.1</v>
      </c>
      <c r="R1598" t="s">
        <v>389</v>
      </c>
      <c r="S1598" s="2">
        <v>0</v>
      </c>
    </row>
    <row r="1601" spans="11:15">
      <c r="K1601" s="2" t="s">
        <v>390</v>
      </c>
    </row>
    <row r="1602" spans="11:15">
      <c r="K1602" t="s">
        <v>382</v>
      </c>
      <c r="L1602">
        <f>COUNTIF(F1247:F1585, "&gt;0")</f>
        <v>1</v>
      </c>
    </row>
    <row r="1603" spans="11:15">
      <c r="K1603" t="s">
        <v>386</v>
      </c>
      <c r="L1603">
        <f>L1602/L1591</f>
        <v>4.1666666666666664E-2</v>
      </c>
    </row>
    <row r="1604" spans="11:15">
      <c r="K1604" t="s">
        <v>387</v>
      </c>
      <c r="L1604" s="14">
        <f>L1603*1000000</f>
        <v>41666.666666666664</v>
      </c>
      <c r="N1604" t="s">
        <v>393</v>
      </c>
      <c r="O1604" s="2">
        <v>3.2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01"/>
  <sheetViews>
    <sheetView topLeftCell="L1" zoomScaleNormal="100" workbookViewId="0">
      <selection activeCell="S20" sqref="S20"/>
    </sheetView>
  </sheetViews>
  <sheetFormatPr defaultRowHeight="15"/>
  <cols>
    <col min="1" max="1" width="15.85546875" bestFit="1" customWidth="1"/>
    <col min="2" max="2" width="6.42578125" bestFit="1" customWidth="1"/>
    <col min="3" max="3" width="12" bestFit="1" customWidth="1"/>
    <col min="4" max="4" width="7.42578125" bestFit="1" customWidth="1"/>
    <col min="5" max="5" width="12.42578125" bestFit="1" customWidth="1"/>
    <col min="6" max="7" width="11" bestFit="1" customWidth="1"/>
    <col min="8" max="8" width="10.7109375" bestFit="1" customWidth="1"/>
    <col min="9" max="9" width="21.140625" bestFit="1" customWidth="1"/>
    <col min="10" max="10" width="16.28515625" bestFit="1" customWidth="1"/>
    <col min="11" max="11" width="15.85546875" style="4" bestFit="1" customWidth="1"/>
    <col min="12" max="12" width="7.42578125" bestFit="1" customWidth="1"/>
    <col min="13" max="13" width="8.42578125" bestFit="1" customWidth="1"/>
    <col min="23" max="23" width="10.7109375" style="28" customWidth="1"/>
    <col min="24" max="24" width="11.42578125" customWidth="1"/>
    <col min="25" max="25" width="10.7109375" bestFit="1" customWidth="1"/>
    <col min="28" max="28" width="18.140625" bestFit="1" customWidth="1"/>
    <col min="39" max="39" width="11.28515625" bestFit="1" customWidth="1"/>
    <col min="40" max="40" width="11.7109375" bestFit="1" customWidth="1"/>
    <col min="41" max="41" width="8.42578125" bestFit="1" customWidth="1"/>
    <col min="42" max="42" width="8.140625" bestFit="1" customWidth="1"/>
  </cols>
  <sheetData>
    <row r="1" spans="1:33">
      <c r="A1" s="4" t="s">
        <v>344</v>
      </c>
      <c r="B1" t="s">
        <v>337</v>
      </c>
      <c r="C1" s="1" t="s">
        <v>343</v>
      </c>
      <c r="D1" t="s">
        <v>338</v>
      </c>
      <c r="E1" t="s">
        <v>339</v>
      </c>
      <c r="F1" s="2" t="s">
        <v>340</v>
      </c>
      <c r="G1" t="s">
        <v>341</v>
      </c>
      <c r="H1" t="s">
        <v>342</v>
      </c>
      <c r="I1" t="s">
        <v>366</v>
      </c>
      <c r="J1" s="12" t="s">
        <v>367</v>
      </c>
      <c r="K1" s="4" t="s">
        <v>394</v>
      </c>
      <c r="L1" t="s">
        <v>395</v>
      </c>
      <c r="M1" t="s">
        <v>396</v>
      </c>
      <c r="N1" t="s">
        <v>373</v>
      </c>
      <c r="O1" t="s">
        <v>374</v>
      </c>
      <c r="P1" t="s">
        <v>375</v>
      </c>
      <c r="Q1" t="s">
        <v>376</v>
      </c>
      <c r="R1" t="s">
        <v>368</v>
      </c>
      <c r="S1" t="s">
        <v>369</v>
      </c>
      <c r="T1" t="s">
        <v>370</v>
      </c>
      <c r="U1" t="s">
        <v>371</v>
      </c>
      <c r="V1" t="s">
        <v>372</v>
      </c>
      <c r="W1" s="24" t="s">
        <v>426</v>
      </c>
      <c r="X1" t="s">
        <v>425</v>
      </c>
      <c r="Y1" t="s">
        <v>342</v>
      </c>
    </row>
    <row r="2" spans="1:33">
      <c r="A2" s="4">
        <v>43738</v>
      </c>
      <c r="B2">
        <v>43738</v>
      </c>
      <c r="C2" s="3">
        <v>0</v>
      </c>
      <c r="D2" s="3">
        <v>0</v>
      </c>
      <c r="E2" s="3">
        <v>0</v>
      </c>
      <c r="F2" s="3">
        <v>0.9</v>
      </c>
      <c r="G2" s="5">
        <v>0.9</v>
      </c>
      <c r="H2" s="3">
        <v>1.8</v>
      </c>
      <c r="I2" s="3">
        <v>1.55139</v>
      </c>
      <c r="J2" s="12">
        <f t="shared" ref="J2:J65" si="0">AVERAGE(H2:H25)</f>
        <v>1.4625000000000001</v>
      </c>
      <c r="K2" s="4">
        <v>43738</v>
      </c>
      <c r="L2" s="3">
        <f t="shared" ref="L2:L65" si="1">DAY(K2)</f>
        <v>30</v>
      </c>
      <c r="M2" s="3">
        <f t="shared" ref="M2:M65" si="2">HOUR(K2)</f>
        <v>0</v>
      </c>
      <c r="N2" s="3">
        <v>58</v>
      </c>
      <c r="O2" s="3">
        <v>58</v>
      </c>
      <c r="P2" s="3">
        <v>58</v>
      </c>
      <c r="Q2" s="3">
        <v>0</v>
      </c>
      <c r="R2" s="3"/>
      <c r="S2" s="3">
        <f>IF(ISBLANK(Table13[[#This Row],[T1]]),0,IF(Table13[[#This Row],[T1]]&gt;0,1,0))</f>
        <v>1</v>
      </c>
      <c r="T2" s="3">
        <f>IF(ISBLANK(Table13[[#This Row],[T2]]),0,IF(Table13[[#This Row],[T2]]&gt;0,1,0))</f>
        <v>1</v>
      </c>
      <c r="U2" s="3">
        <f>IF(ISBLANK(Table13[[#This Row],[T3]]),0,IF(Table13[[#This Row],[T3]]&gt;0,1,0))</f>
        <v>1</v>
      </c>
      <c r="V2" s="3">
        <f>IF(ISBLANK(Table13[[#This Row],[T4]]),0,IF(Table13[[#This Row],[T4]]&gt;0,1,0))</f>
        <v>0</v>
      </c>
      <c r="W2" s="25">
        <v>72</v>
      </c>
      <c r="X2" s="23">
        <v>13</v>
      </c>
      <c r="Y2" s="3">
        <v>1.8</v>
      </c>
      <c r="Z2" s="3"/>
      <c r="AB2" t="s">
        <v>427</v>
      </c>
    </row>
    <row r="3" spans="1:33" ht="15.75" thickBot="1">
      <c r="A3" s="4">
        <v>43738.041666666664</v>
      </c>
      <c r="B3">
        <v>43738</v>
      </c>
      <c r="C3" s="3">
        <v>4.1666666666666664E-2</v>
      </c>
      <c r="D3" s="3">
        <v>1</v>
      </c>
      <c r="E3" s="3">
        <v>0</v>
      </c>
      <c r="F3" s="3">
        <v>0.7</v>
      </c>
      <c r="G3" s="5">
        <v>1.6</v>
      </c>
      <c r="H3" s="3">
        <v>2.2999999999999998</v>
      </c>
      <c r="I3" s="3">
        <v>1.55139</v>
      </c>
      <c r="J3" s="12">
        <f t="shared" si="0"/>
        <v>1.4291666666666665</v>
      </c>
      <c r="K3" s="4">
        <v>43738.041666666664</v>
      </c>
      <c r="L3" s="3">
        <f t="shared" si="1"/>
        <v>30</v>
      </c>
      <c r="M3" s="3">
        <f t="shared" si="2"/>
        <v>1</v>
      </c>
      <c r="N3" s="3">
        <v>57</v>
      </c>
      <c r="O3" s="3">
        <v>57</v>
      </c>
      <c r="P3" s="3">
        <v>57</v>
      </c>
      <c r="Q3" s="3">
        <v>0</v>
      </c>
      <c r="R3" s="3"/>
      <c r="S3" s="3">
        <f>IF(ISBLANK(Table13[[#This Row],[T1]]),0,IF(Table13[[#This Row],[T1]]&gt;0,1,0))</f>
        <v>1</v>
      </c>
      <c r="T3" s="3">
        <f>IF(ISBLANK(Table13[[#This Row],[T2]]),0,IF(Table13[[#This Row],[T2]]&gt;0,1,0))</f>
        <v>1</v>
      </c>
      <c r="U3" s="3">
        <f>IF(ISBLANK(Table13[[#This Row],[T3]]),0,IF(Table13[[#This Row],[T3]]&gt;0,1,0))</f>
        <v>1</v>
      </c>
      <c r="V3" s="3">
        <f>IF(ISBLANK(Table13[[#This Row],[T4]]),0,IF(Table13[[#This Row],[T4]]&gt;0,1,0))</f>
        <v>0</v>
      </c>
      <c r="W3" s="26">
        <v>72</v>
      </c>
      <c r="X3" s="22">
        <v>11</v>
      </c>
      <c r="Y3" s="3">
        <v>2.2999999999999998</v>
      </c>
      <c r="Z3" s="3"/>
    </row>
    <row r="4" spans="1:33">
      <c r="A4" s="4">
        <v>43738.083333333336</v>
      </c>
      <c r="B4">
        <v>43738</v>
      </c>
      <c r="C4" s="3">
        <v>8.3333333333333329E-2</v>
      </c>
      <c r="D4" s="3">
        <v>2</v>
      </c>
      <c r="E4" s="3">
        <v>0</v>
      </c>
      <c r="F4" s="3">
        <v>0.6</v>
      </c>
      <c r="G4" s="5">
        <v>0.7</v>
      </c>
      <c r="H4" s="3">
        <v>1.2999999999999998</v>
      </c>
      <c r="I4" s="3">
        <v>1.55139</v>
      </c>
      <c r="J4" s="12">
        <f t="shared" si="0"/>
        <v>1.3666666666666665</v>
      </c>
      <c r="K4" s="4">
        <v>43738.083333333336</v>
      </c>
      <c r="L4" s="3">
        <f t="shared" si="1"/>
        <v>30</v>
      </c>
      <c r="M4" s="3">
        <f t="shared" si="2"/>
        <v>2</v>
      </c>
      <c r="N4" s="3">
        <v>58</v>
      </c>
      <c r="O4" s="3">
        <v>58</v>
      </c>
      <c r="P4" s="3">
        <v>58</v>
      </c>
      <c r="Q4" s="3">
        <v>0</v>
      </c>
      <c r="R4" s="3"/>
      <c r="S4" s="3">
        <f>IF(ISBLANK(Table13[[#This Row],[T1]]),0,IF(Table13[[#This Row],[T1]]&gt;0,1,0))</f>
        <v>1</v>
      </c>
      <c r="T4" s="3">
        <f>IF(ISBLANK(Table13[[#This Row],[T2]]),0,IF(Table13[[#This Row],[T2]]&gt;0,1,0))</f>
        <v>1</v>
      </c>
      <c r="U4" s="3">
        <f>IF(ISBLANK(Table13[[#This Row],[T3]]),0,IF(Table13[[#This Row],[T3]]&gt;0,1,0))</f>
        <v>1</v>
      </c>
      <c r="V4" s="3">
        <f>IF(ISBLANK(Table13[[#This Row],[T4]]),0,IF(Table13[[#This Row],[T4]]&gt;0,1,0))</f>
        <v>0</v>
      </c>
      <c r="W4" s="25">
        <v>72</v>
      </c>
      <c r="X4" s="23">
        <v>11</v>
      </c>
      <c r="Y4" s="3">
        <v>1.2999999999999998</v>
      </c>
      <c r="Z4" s="3"/>
      <c r="AB4" s="33" t="s">
        <v>428</v>
      </c>
      <c r="AC4" s="33"/>
    </row>
    <row r="5" spans="1:33">
      <c r="A5" s="4">
        <v>43738.125</v>
      </c>
      <c r="B5">
        <v>43738</v>
      </c>
      <c r="C5" s="3">
        <v>0.125</v>
      </c>
      <c r="D5" s="3">
        <v>3</v>
      </c>
      <c r="E5" s="3">
        <v>0</v>
      </c>
      <c r="F5" s="3">
        <v>0.6</v>
      </c>
      <c r="G5" s="5">
        <v>0.7</v>
      </c>
      <c r="H5" s="3">
        <v>1.2999999999999998</v>
      </c>
      <c r="I5" s="3">
        <v>1.55139</v>
      </c>
      <c r="J5" s="12">
        <f t="shared" si="0"/>
        <v>1.3458333333333332</v>
      </c>
      <c r="K5" s="4">
        <v>43738.125</v>
      </c>
      <c r="L5" s="3">
        <f t="shared" si="1"/>
        <v>30</v>
      </c>
      <c r="M5" s="3">
        <f t="shared" si="2"/>
        <v>3</v>
      </c>
      <c r="N5" s="3">
        <v>58</v>
      </c>
      <c r="O5" s="3">
        <v>48</v>
      </c>
      <c r="P5" s="3">
        <v>58</v>
      </c>
      <c r="Q5" s="3">
        <v>0</v>
      </c>
      <c r="R5" s="3"/>
      <c r="S5" s="3">
        <f>IF(ISBLANK(Table13[[#This Row],[T1]]),0,IF(Table13[[#This Row],[T1]]&gt;0,1,0))</f>
        <v>1</v>
      </c>
      <c r="T5" s="3">
        <f>IF(ISBLANK(Table13[[#This Row],[T2]]),0,IF(Table13[[#This Row],[T2]]&gt;0,1,0))</f>
        <v>1</v>
      </c>
      <c r="U5" s="3">
        <f>IF(ISBLANK(Table13[[#This Row],[T3]]),0,IF(Table13[[#This Row],[T3]]&gt;0,1,0))</f>
        <v>1</v>
      </c>
      <c r="V5" s="3">
        <f>IF(ISBLANK(Table13[[#This Row],[T4]]),0,IF(Table13[[#This Row],[T4]]&gt;0,1,0))</f>
        <v>0</v>
      </c>
      <c r="W5" s="26">
        <v>72</v>
      </c>
      <c r="X5" s="22">
        <v>11</v>
      </c>
      <c r="Y5" s="3">
        <v>1.2999999999999998</v>
      </c>
      <c r="Z5" s="3"/>
      <c r="AB5" s="30" t="s">
        <v>429</v>
      </c>
      <c r="AC5" s="30">
        <v>0.1543806632475748</v>
      </c>
    </row>
    <row r="6" spans="1:33">
      <c r="A6" s="4">
        <v>43738.166666666664</v>
      </c>
      <c r="B6">
        <v>43738</v>
      </c>
      <c r="C6" s="3">
        <v>0.16666666666666666</v>
      </c>
      <c r="D6" s="3">
        <v>4</v>
      </c>
      <c r="E6" s="3">
        <v>0</v>
      </c>
      <c r="F6" s="3">
        <v>0.3</v>
      </c>
      <c r="G6" s="5">
        <v>0.7</v>
      </c>
      <c r="H6" s="3">
        <v>1</v>
      </c>
      <c r="I6" s="3">
        <v>1.55139</v>
      </c>
      <c r="J6" s="12">
        <f t="shared" si="0"/>
        <v>1.3625</v>
      </c>
      <c r="K6" s="4">
        <v>43738.166666666664</v>
      </c>
      <c r="L6" s="3">
        <f t="shared" si="1"/>
        <v>30</v>
      </c>
      <c r="M6" s="3">
        <f t="shared" si="2"/>
        <v>4</v>
      </c>
      <c r="N6" s="3">
        <v>58</v>
      </c>
      <c r="O6" s="3">
        <v>51</v>
      </c>
      <c r="P6" s="3">
        <v>58</v>
      </c>
      <c r="Q6" s="3">
        <v>0</v>
      </c>
      <c r="R6" s="3"/>
      <c r="S6" s="3">
        <f>IF(ISBLANK(Table13[[#This Row],[T1]]),0,IF(Table13[[#This Row],[T1]]&gt;0,1,0))</f>
        <v>1</v>
      </c>
      <c r="T6" s="3">
        <f>IF(ISBLANK(Table13[[#This Row],[T2]]),0,IF(Table13[[#This Row],[T2]]&gt;0,1,0))</f>
        <v>1</v>
      </c>
      <c r="U6" s="3">
        <f>IF(ISBLANK(Table13[[#This Row],[T3]]),0,IF(Table13[[#This Row],[T3]]&gt;0,1,0))</f>
        <v>1</v>
      </c>
      <c r="V6" s="3">
        <f>IF(ISBLANK(Table13[[#This Row],[T4]]),0,IF(Table13[[#This Row],[T4]]&gt;0,1,0))</f>
        <v>0</v>
      </c>
      <c r="W6" s="25">
        <v>72</v>
      </c>
      <c r="X6" s="23">
        <v>11</v>
      </c>
      <c r="Y6" s="3">
        <v>1</v>
      </c>
      <c r="Z6" s="3"/>
      <c r="AB6" s="30" t="s">
        <v>430</v>
      </c>
      <c r="AC6" s="30">
        <v>2.3833389184761088E-2</v>
      </c>
    </row>
    <row r="7" spans="1:33">
      <c r="A7" s="4">
        <v>43738.208333333336</v>
      </c>
      <c r="B7">
        <v>43738</v>
      </c>
      <c r="C7" s="3">
        <v>0.20833333333333334</v>
      </c>
      <c r="D7" s="3">
        <v>5</v>
      </c>
      <c r="E7" s="3">
        <v>0</v>
      </c>
      <c r="F7" s="3">
        <v>0.6</v>
      </c>
      <c r="G7" s="5">
        <v>0.8</v>
      </c>
      <c r="H7" s="3">
        <v>1.4</v>
      </c>
      <c r="I7" s="3">
        <v>1.55139</v>
      </c>
      <c r="J7" s="12">
        <f t="shared" si="0"/>
        <v>1.3499999999999999</v>
      </c>
      <c r="K7" s="4">
        <v>43738.208333333336</v>
      </c>
      <c r="L7" s="3">
        <f t="shared" si="1"/>
        <v>30</v>
      </c>
      <c r="M7" s="3">
        <f t="shared" si="2"/>
        <v>5</v>
      </c>
      <c r="N7" s="3">
        <v>57</v>
      </c>
      <c r="O7" s="3">
        <v>55</v>
      </c>
      <c r="P7" s="3">
        <v>57</v>
      </c>
      <c r="Q7" s="3">
        <v>0</v>
      </c>
      <c r="R7" s="3"/>
      <c r="S7" s="3">
        <f>IF(ISBLANK(Table13[[#This Row],[T1]]),0,IF(Table13[[#This Row],[T1]]&gt;0,1,0))</f>
        <v>1</v>
      </c>
      <c r="T7" s="3">
        <f>IF(ISBLANK(Table13[[#This Row],[T2]]),0,IF(Table13[[#This Row],[T2]]&gt;0,1,0))</f>
        <v>1</v>
      </c>
      <c r="U7" s="3">
        <f>IF(ISBLANK(Table13[[#This Row],[T3]]),0,IF(Table13[[#This Row],[T3]]&gt;0,1,0))</f>
        <v>1</v>
      </c>
      <c r="V7" s="3">
        <f>IF(ISBLANK(Table13[[#This Row],[T4]]),0,IF(Table13[[#This Row],[T4]]&gt;0,1,0))</f>
        <v>0</v>
      </c>
      <c r="W7" s="26">
        <v>71</v>
      </c>
      <c r="X7" s="22">
        <v>11</v>
      </c>
      <c r="Y7" s="3">
        <v>1.4</v>
      </c>
      <c r="Z7" s="3"/>
      <c r="AB7" s="30" t="s">
        <v>431</v>
      </c>
      <c r="AC7" s="30">
        <v>2.006197922668547E-2</v>
      </c>
    </row>
    <row r="8" spans="1:33">
      <c r="A8" s="4">
        <v>43738.25</v>
      </c>
      <c r="B8">
        <v>43738</v>
      </c>
      <c r="C8" s="3">
        <v>0.25</v>
      </c>
      <c r="D8" s="3">
        <v>6</v>
      </c>
      <c r="E8" s="3">
        <v>0</v>
      </c>
      <c r="F8" s="3">
        <v>1.4</v>
      </c>
      <c r="G8" s="5">
        <v>1.1000000000000001</v>
      </c>
      <c r="H8" s="3">
        <v>2.5</v>
      </c>
      <c r="I8" s="3">
        <v>1.55139</v>
      </c>
      <c r="J8" s="12">
        <f t="shared" si="0"/>
        <v>1.3166666666666667</v>
      </c>
      <c r="K8" s="4">
        <v>43738.25</v>
      </c>
      <c r="L8" s="3">
        <f t="shared" si="1"/>
        <v>30</v>
      </c>
      <c r="M8" s="3">
        <f t="shared" si="2"/>
        <v>6</v>
      </c>
      <c r="N8" s="3">
        <v>58</v>
      </c>
      <c r="O8" s="3">
        <v>0</v>
      </c>
      <c r="P8" s="3">
        <v>58</v>
      </c>
      <c r="Q8" s="3">
        <v>34</v>
      </c>
      <c r="R8" s="3"/>
      <c r="S8" s="3">
        <f>IF(ISBLANK(Table13[[#This Row],[T1]]),0,IF(Table13[[#This Row],[T1]]&gt;0,1,0))</f>
        <v>1</v>
      </c>
      <c r="T8" s="3">
        <f>IF(ISBLANK(Table13[[#This Row],[T2]]),0,IF(Table13[[#This Row],[T2]]&gt;0,1,0))</f>
        <v>1</v>
      </c>
      <c r="U8" s="3">
        <f>IF(ISBLANK(Table13[[#This Row],[T3]]),0,IF(Table13[[#This Row],[T3]]&gt;0,1,0))</f>
        <v>1</v>
      </c>
      <c r="V8" s="3">
        <f>IF(ISBLANK(Table13[[#This Row],[T4]]),0,IF(Table13[[#This Row],[T4]]&gt;0,1,0))</f>
        <v>0</v>
      </c>
      <c r="W8" s="25">
        <v>71</v>
      </c>
      <c r="X8" s="23">
        <v>11</v>
      </c>
      <c r="Y8" s="3">
        <v>2.5</v>
      </c>
      <c r="Z8" s="3"/>
      <c r="AB8" s="30" t="s">
        <v>432</v>
      </c>
      <c r="AC8" s="30">
        <v>1.1299616165373514</v>
      </c>
    </row>
    <row r="9" spans="1:33" ht="15.75" thickBot="1">
      <c r="A9" s="4">
        <v>43738.291666666664</v>
      </c>
      <c r="B9">
        <v>43738</v>
      </c>
      <c r="C9" s="3">
        <v>0.29166666666666669</v>
      </c>
      <c r="D9" s="3">
        <v>7</v>
      </c>
      <c r="E9" s="3">
        <v>0</v>
      </c>
      <c r="F9" s="3">
        <v>0.4</v>
      </c>
      <c r="G9" s="5">
        <v>1.5</v>
      </c>
      <c r="H9" s="3">
        <v>1.9</v>
      </c>
      <c r="I9" s="3">
        <v>1.55139</v>
      </c>
      <c r="J9" s="12">
        <f t="shared" si="0"/>
        <v>1.2458333333333338</v>
      </c>
      <c r="K9" s="4">
        <v>43738.291666666664</v>
      </c>
      <c r="L9" s="3">
        <f t="shared" si="1"/>
        <v>30</v>
      </c>
      <c r="M9" s="3">
        <f t="shared" si="2"/>
        <v>7</v>
      </c>
      <c r="N9" s="3">
        <v>58</v>
      </c>
      <c r="O9" s="3">
        <v>0</v>
      </c>
      <c r="P9" s="3">
        <v>58</v>
      </c>
      <c r="Q9" s="3">
        <v>57</v>
      </c>
      <c r="R9" s="3"/>
      <c r="S9" s="3">
        <f>IF(ISBLANK(Table13[[#This Row],[T1]]),0,IF(Table13[[#This Row],[T1]]&gt;0,1,0))</f>
        <v>1</v>
      </c>
      <c r="T9" s="3">
        <f>IF(ISBLANK(Table13[[#This Row],[T2]]),0,IF(Table13[[#This Row],[T2]]&gt;0,1,0))</f>
        <v>1</v>
      </c>
      <c r="U9" s="3">
        <f>IF(ISBLANK(Table13[[#This Row],[T3]]),0,IF(Table13[[#This Row],[T3]]&gt;0,1,0))</f>
        <v>1</v>
      </c>
      <c r="V9" s="3">
        <f>IF(ISBLANK(Table13[[#This Row],[T4]]),0,IF(Table13[[#This Row],[T4]]&gt;0,1,0))</f>
        <v>0</v>
      </c>
      <c r="W9" s="26">
        <v>72</v>
      </c>
      <c r="X9" s="22">
        <v>8</v>
      </c>
      <c r="Y9" s="3">
        <v>1.9</v>
      </c>
      <c r="Z9" s="3"/>
      <c r="AB9" s="31" t="s">
        <v>433</v>
      </c>
      <c r="AC9" s="31">
        <v>1560</v>
      </c>
    </row>
    <row r="10" spans="1:33">
      <c r="A10" s="4">
        <v>43738.333333333336</v>
      </c>
      <c r="B10">
        <v>43738</v>
      </c>
      <c r="C10" s="3">
        <v>0.33333333333333331</v>
      </c>
      <c r="D10" s="3">
        <v>8</v>
      </c>
      <c r="E10" s="3">
        <v>0</v>
      </c>
      <c r="F10" s="3">
        <v>1.6</v>
      </c>
      <c r="G10" s="5">
        <v>0.9</v>
      </c>
      <c r="H10" s="3">
        <v>2.5</v>
      </c>
      <c r="I10" s="3">
        <v>1.55139</v>
      </c>
      <c r="J10" s="12">
        <f t="shared" si="0"/>
        <v>1.2958333333333336</v>
      </c>
      <c r="K10" s="4">
        <v>43738.333333333336</v>
      </c>
      <c r="L10" s="3">
        <f t="shared" si="1"/>
        <v>30</v>
      </c>
      <c r="M10" s="3">
        <f t="shared" si="2"/>
        <v>8</v>
      </c>
      <c r="N10" s="3">
        <v>4</v>
      </c>
      <c r="O10" s="3">
        <v>0</v>
      </c>
      <c r="P10" s="3">
        <v>9</v>
      </c>
      <c r="Q10" s="3">
        <v>49</v>
      </c>
      <c r="R10" s="3"/>
      <c r="S10" s="3">
        <f>IF(ISBLANK(Table13[[#This Row],[T1]]),0,IF(Table13[[#This Row],[T1]]&gt;0,1,0))</f>
        <v>1</v>
      </c>
      <c r="T10" s="3">
        <f>IF(ISBLANK(Table13[[#This Row],[T2]]),0,IF(Table13[[#This Row],[T2]]&gt;0,1,0))</f>
        <v>0</v>
      </c>
      <c r="U10" s="3">
        <f>IF(ISBLANK(Table13[[#This Row],[T3]]),0,IF(Table13[[#This Row],[T3]]&gt;0,1,0))</f>
        <v>1</v>
      </c>
      <c r="V10" s="3">
        <f>IF(ISBLANK(Table13[[#This Row],[T4]]),0,IF(Table13[[#This Row],[T4]]&gt;0,1,0))</f>
        <v>0</v>
      </c>
      <c r="W10" s="25">
        <v>71</v>
      </c>
      <c r="X10" s="23">
        <v>8</v>
      </c>
      <c r="Y10" s="3">
        <v>2.5</v>
      </c>
      <c r="Z10" s="3"/>
    </row>
    <row r="11" spans="1:33" ht="15.75" thickBot="1">
      <c r="A11" s="4">
        <v>43738.375</v>
      </c>
      <c r="B11">
        <v>43738</v>
      </c>
      <c r="C11" s="3">
        <v>0.375</v>
      </c>
      <c r="D11" s="3">
        <v>9</v>
      </c>
      <c r="E11" s="3">
        <v>0</v>
      </c>
      <c r="F11" s="3">
        <v>1.5</v>
      </c>
      <c r="G11" s="5">
        <v>0.6</v>
      </c>
      <c r="H11" s="3">
        <v>2.1</v>
      </c>
      <c r="I11" s="3">
        <v>1.55139</v>
      </c>
      <c r="J11" s="12">
        <f t="shared" si="0"/>
        <v>1.3833333333333335</v>
      </c>
      <c r="K11" s="4">
        <v>43738.375000405096</v>
      </c>
      <c r="L11" s="3">
        <f t="shared" si="1"/>
        <v>30</v>
      </c>
      <c r="M11" s="3">
        <f t="shared" si="2"/>
        <v>9</v>
      </c>
      <c r="N11" s="3"/>
      <c r="O11" s="3"/>
      <c r="P11" s="3"/>
      <c r="Q11" s="3"/>
      <c r="R11" s="3"/>
      <c r="S11" s="3">
        <f>IF(ISBLANK(Table13[[#This Row],[T1]]),0,IF(Table13[[#This Row],[T1]]&gt;0,1,0))</f>
        <v>0</v>
      </c>
      <c r="T11" s="3">
        <f>IF(ISBLANK(Table13[[#This Row],[T2]]),0,IF(Table13[[#This Row],[T2]]&gt;0,1,0))</f>
        <v>0</v>
      </c>
      <c r="U11" s="3">
        <f>IF(ISBLANK(Table13[[#This Row],[T3]]),0,IF(Table13[[#This Row],[T3]]&gt;0,1,0))</f>
        <v>0</v>
      </c>
      <c r="V11" s="3">
        <f>IF(ISBLANK(Table13[[#This Row],[T4]]),0,IF(Table13[[#This Row],[T4]]&gt;0,1,0))</f>
        <v>0</v>
      </c>
      <c r="W11" s="26">
        <v>69</v>
      </c>
      <c r="X11" s="22">
        <v>8</v>
      </c>
      <c r="Y11" s="3">
        <v>2.1</v>
      </c>
      <c r="Z11" s="3"/>
      <c r="AB11" t="s">
        <v>434</v>
      </c>
    </row>
    <row r="12" spans="1:33">
      <c r="A12" s="4">
        <v>43738.416666666664</v>
      </c>
      <c r="B12">
        <v>43738</v>
      </c>
      <c r="C12" s="3">
        <v>0.41666666666666669</v>
      </c>
      <c r="D12" s="3">
        <v>10</v>
      </c>
      <c r="E12" s="3">
        <v>0</v>
      </c>
      <c r="F12" s="3">
        <v>0.6</v>
      </c>
      <c r="G12" s="5">
        <v>0.6</v>
      </c>
      <c r="H12" s="3">
        <v>1.2</v>
      </c>
      <c r="I12" s="3">
        <v>1.55139</v>
      </c>
      <c r="J12" s="12">
        <f t="shared" si="0"/>
        <v>1.3666666666666669</v>
      </c>
      <c r="K12" s="4">
        <v>43738.416667129626</v>
      </c>
      <c r="L12" s="3">
        <f t="shared" si="1"/>
        <v>30</v>
      </c>
      <c r="M12" s="3">
        <f t="shared" si="2"/>
        <v>10</v>
      </c>
      <c r="N12" s="3"/>
      <c r="O12" s="3"/>
      <c r="P12" s="3"/>
      <c r="Q12" s="3"/>
      <c r="R12" s="3"/>
      <c r="S12" s="3">
        <f>IF(ISBLANK(Table13[[#This Row],[T1]]),0,IF(Table13[[#This Row],[T1]]&gt;0,1,0))</f>
        <v>0</v>
      </c>
      <c r="T12" s="3">
        <f>IF(ISBLANK(Table13[[#This Row],[T2]]),0,IF(Table13[[#This Row],[T2]]&gt;0,1,0))</f>
        <v>0</v>
      </c>
      <c r="U12" s="3">
        <f>IF(ISBLANK(Table13[[#This Row],[T3]]),0,IF(Table13[[#This Row],[T3]]&gt;0,1,0))</f>
        <v>0</v>
      </c>
      <c r="V12" s="3">
        <f>IF(ISBLANK(Table13[[#This Row],[T4]]),0,IF(Table13[[#This Row],[T4]]&gt;0,1,0))</f>
        <v>0</v>
      </c>
      <c r="W12" s="25">
        <v>69</v>
      </c>
      <c r="X12" s="23">
        <v>8</v>
      </c>
      <c r="Y12" s="3">
        <v>1.2</v>
      </c>
      <c r="Z12" s="3"/>
      <c r="AB12" s="32"/>
      <c r="AC12" s="32" t="s">
        <v>439</v>
      </c>
      <c r="AD12" s="32" t="s">
        <v>440</v>
      </c>
      <c r="AE12" s="32" t="s">
        <v>441</v>
      </c>
      <c r="AF12" s="32" t="s">
        <v>442</v>
      </c>
      <c r="AG12" s="32" t="s">
        <v>443</v>
      </c>
    </row>
    <row r="13" spans="1:33">
      <c r="A13" s="4">
        <v>43738.458333333336</v>
      </c>
      <c r="B13">
        <v>43738</v>
      </c>
      <c r="C13" s="3">
        <v>0.45833333333333331</v>
      </c>
      <c r="D13" s="3">
        <v>11</v>
      </c>
      <c r="E13" s="3">
        <v>0</v>
      </c>
      <c r="F13" s="3">
        <v>0.6</v>
      </c>
      <c r="G13" s="5">
        <v>0.6</v>
      </c>
      <c r="H13" s="3">
        <v>1.2</v>
      </c>
      <c r="I13" s="3">
        <v>1.55139</v>
      </c>
      <c r="J13" s="12">
        <f t="shared" si="0"/>
        <v>1.425</v>
      </c>
      <c r="K13" s="4">
        <v>43738.458333854163</v>
      </c>
      <c r="L13" s="3">
        <f t="shared" si="1"/>
        <v>30</v>
      </c>
      <c r="M13" s="3">
        <f t="shared" si="2"/>
        <v>11</v>
      </c>
      <c r="N13" s="3"/>
      <c r="O13" s="3"/>
      <c r="P13" s="3"/>
      <c r="Q13" s="3"/>
      <c r="R13" s="3"/>
      <c r="S13" s="3">
        <f>IF(ISBLANK(Table13[[#This Row],[T1]]),0,IF(Table13[[#This Row],[T1]]&gt;0,1,0))</f>
        <v>0</v>
      </c>
      <c r="T13" s="3">
        <f>IF(ISBLANK(Table13[[#This Row],[T2]]),0,IF(Table13[[#This Row],[T2]]&gt;0,1,0))</f>
        <v>0</v>
      </c>
      <c r="U13" s="3">
        <f>IF(ISBLANK(Table13[[#This Row],[T3]]),0,IF(Table13[[#This Row],[T3]]&gt;0,1,0))</f>
        <v>0</v>
      </c>
      <c r="V13" s="3">
        <f>IF(ISBLANK(Table13[[#This Row],[T4]]),0,IF(Table13[[#This Row],[T4]]&gt;0,1,0))</f>
        <v>0</v>
      </c>
      <c r="W13" s="26">
        <v>69</v>
      </c>
      <c r="X13" s="22">
        <v>8</v>
      </c>
      <c r="Y13" s="3">
        <v>1.2</v>
      </c>
      <c r="Z13" s="3"/>
      <c r="AB13" s="30" t="s">
        <v>435</v>
      </c>
      <c r="AC13" s="30">
        <v>6</v>
      </c>
      <c r="AD13" s="30">
        <v>48.412854965108636</v>
      </c>
      <c r="AE13" s="30">
        <v>8.0688091608514387</v>
      </c>
      <c r="AF13" s="30">
        <v>6.3194904424875107</v>
      </c>
      <c r="AG13" s="38">
        <v>1.4006262441370613E-6</v>
      </c>
    </row>
    <row r="14" spans="1:33">
      <c r="A14" s="4">
        <v>43738.5</v>
      </c>
      <c r="B14">
        <v>43738</v>
      </c>
      <c r="C14" s="3">
        <v>0.5</v>
      </c>
      <c r="D14" s="3">
        <v>12</v>
      </c>
      <c r="E14" s="3">
        <v>0</v>
      </c>
      <c r="F14" s="3">
        <v>0.5</v>
      </c>
      <c r="G14" s="5">
        <v>0.6</v>
      </c>
      <c r="H14" s="3">
        <v>1.1000000000000001</v>
      </c>
      <c r="I14" s="3">
        <v>1.55139</v>
      </c>
      <c r="J14" s="12">
        <f t="shared" si="0"/>
        <v>1.4166666666666667</v>
      </c>
      <c r="K14" s="4">
        <v>43738.500000578701</v>
      </c>
      <c r="L14" s="3">
        <f t="shared" si="1"/>
        <v>30</v>
      </c>
      <c r="M14" s="3">
        <f t="shared" si="2"/>
        <v>12</v>
      </c>
      <c r="N14" s="3"/>
      <c r="O14" s="3"/>
      <c r="P14" s="3"/>
      <c r="Q14" s="3"/>
      <c r="R14" s="3"/>
      <c r="S14" s="3">
        <f>IF(ISBLANK(Table13[[#This Row],[T1]]),0,IF(Table13[[#This Row],[T1]]&gt;0,1,0))</f>
        <v>0</v>
      </c>
      <c r="T14" s="3">
        <f>IF(ISBLANK(Table13[[#This Row],[T2]]),0,IF(Table13[[#This Row],[T2]]&gt;0,1,0))</f>
        <v>0</v>
      </c>
      <c r="U14" s="3">
        <f>IF(ISBLANK(Table13[[#This Row],[T3]]),0,IF(Table13[[#This Row],[T3]]&gt;0,1,0))</f>
        <v>0</v>
      </c>
      <c r="V14" s="3">
        <f>IF(ISBLANK(Table13[[#This Row],[T4]]),0,IF(Table13[[#This Row],[T4]]&gt;0,1,0))</f>
        <v>0</v>
      </c>
      <c r="W14" s="25">
        <v>69</v>
      </c>
      <c r="X14" s="23">
        <v>8</v>
      </c>
      <c r="Y14" s="3">
        <v>1.1000000000000001</v>
      </c>
      <c r="Z14" s="3"/>
      <c r="AB14" s="30" t="s">
        <v>436</v>
      </c>
      <c r="AC14" s="30">
        <v>1553</v>
      </c>
      <c r="AD14" s="30">
        <v>1982.8909847784851</v>
      </c>
      <c r="AE14" s="30">
        <v>1.2768132548477045</v>
      </c>
      <c r="AF14" s="30"/>
      <c r="AG14" s="30"/>
    </row>
    <row r="15" spans="1:33" ht="15.75" thickBot="1">
      <c r="A15" s="4">
        <v>43738.541666666664</v>
      </c>
      <c r="B15">
        <v>43738</v>
      </c>
      <c r="C15" s="3">
        <v>0.54166666666666663</v>
      </c>
      <c r="D15" s="3">
        <v>13</v>
      </c>
      <c r="E15" s="3">
        <v>0</v>
      </c>
      <c r="F15" s="3">
        <v>0.5</v>
      </c>
      <c r="G15" s="5">
        <v>0.5</v>
      </c>
      <c r="H15" s="3">
        <v>1</v>
      </c>
      <c r="I15" s="3">
        <v>1.55139</v>
      </c>
      <c r="J15" s="12">
        <f t="shared" si="0"/>
        <v>1.425</v>
      </c>
      <c r="K15" s="4">
        <v>43738.541667303238</v>
      </c>
      <c r="L15" s="3">
        <f t="shared" si="1"/>
        <v>30</v>
      </c>
      <c r="M15" s="3">
        <f t="shared" si="2"/>
        <v>13</v>
      </c>
      <c r="N15" s="3"/>
      <c r="O15" s="3"/>
      <c r="P15" s="3"/>
      <c r="Q15" s="3"/>
      <c r="R15" s="3"/>
      <c r="S15" s="3">
        <f>IF(ISBLANK(Table13[[#This Row],[T1]]),0,IF(Table13[[#This Row],[T1]]&gt;0,1,0))</f>
        <v>0</v>
      </c>
      <c r="T15" s="3">
        <f>IF(ISBLANK(Table13[[#This Row],[T2]]),0,IF(Table13[[#This Row],[T2]]&gt;0,1,0))</f>
        <v>0</v>
      </c>
      <c r="U15" s="3">
        <f>IF(ISBLANK(Table13[[#This Row],[T3]]),0,IF(Table13[[#This Row],[T3]]&gt;0,1,0))</f>
        <v>0</v>
      </c>
      <c r="V15" s="3">
        <f>IF(ISBLANK(Table13[[#This Row],[T4]]),0,IF(Table13[[#This Row],[T4]]&gt;0,1,0))</f>
        <v>0</v>
      </c>
      <c r="W15" s="26">
        <v>71</v>
      </c>
      <c r="X15" s="22">
        <v>11</v>
      </c>
      <c r="Y15" s="3">
        <v>1</v>
      </c>
      <c r="Z15" s="3"/>
      <c r="AB15" s="31" t="s">
        <v>437</v>
      </c>
      <c r="AC15" s="31">
        <v>1559</v>
      </c>
      <c r="AD15" s="31">
        <v>2031.3038397435937</v>
      </c>
      <c r="AE15" s="31"/>
      <c r="AF15" s="31"/>
      <c r="AG15" s="31"/>
    </row>
    <row r="16" spans="1:33" ht="15.75" thickBot="1">
      <c r="A16" s="4">
        <v>43738.583333333336</v>
      </c>
      <c r="B16">
        <v>43738</v>
      </c>
      <c r="C16" s="3">
        <v>0.58333333333333337</v>
      </c>
      <c r="D16" s="3">
        <v>14</v>
      </c>
      <c r="E16" s="3">
        <v>0</v>
      </c>
      <c r="F16" s="3">
        <v>0.7</v>
      </c>
      <c r="G16" s="5">
        <v>0.6</v>
      </c>
      <c r="H16" s="3">
        <v>1.2999999999999998</v>
      </c>
      <c r="I16" s="3">
        <v>1.55139</v>
      </c>
      <c r="J16" s="12">
        <f t="shared" si="0"/>
        <v>1.4416666666666667</v>
      </c>
      <c r="K16" s="4">
        <v>43738.583334027775</v>
      </c>
      <c r="L16" s="3">
        <f t="shared" si="1"/>
        <v>30</v>
      </c>
      <c r="M16" s="3">
        <f t="shared" si="2"/>
        <v>14</v>
      </c>
      <c r="N16" s="3"/>
      <c r="O16" s="3"/>
      <c r="P16" s="3"/>
      <c r="Q16" s="3"/>
      <c r="R16" s="3"/>
      <c r="S16" s="3">
        <f>IF(ISBLANK(Table13[[#This Row],[T1]]),0,IF(Table13[[#This Row],[T1]]&gt;0,1,0))</f>
        <v>0</v>
      </c>
      <c r="T16" s="3">
        <f>IF(ISBLANK(Table13[[#This Row],[T2]]),0,IF(Table13[[#This Row],[T2]]&gt;0,1,0))</f>
        <v>0</v>
      </c>
      <c r="U16" s="3">
        <f>IF(ISBLANK(Table13[[#This Row],[T3]]),0,IF(Table13[[#This Row],[T3]]&gt;0,1,0))</f>
        <v>0</v>
      </c>
      <c r="V16" s="3">
        <f>IF(ISBLANK(Table13[[#This Row],[T4]]),0,IF(Table13[[#This Row],[T4]]&gt;0,1,0))</f>
        <v>0</v>
      </c>
      <c r="W16" s="25">
        <v>71</v>
      </c>
      <c r="X16" s="23">
        <v>11</v>
      </c>
      <c r="Y16" s="3">
        <v>1.2999999999999998</v>
      </c>
      <c r="Z16" s="3"/>
    </row>
    <row r="17" spans="1:42">
      <c r="A17" s="4">
        <v>43738.625</v>
      </c>
      <c r="B17">
        <v>43738</v>
      </c>
      <c r="C17" s="3">
        <v>0.625</v>
      </c>
      <c r="D17" s="3">
        <v>15</v>
      </c>
      <c r="E17" s="3">
        <v>0</v>
      </c>
      <c r="F17" s="3">
        <v>0.6</v>
      </c>
      <c r="G17" s="5">
        <v>0.3</v>
      </c>
      <c r="H17" s="3">
        <v>0.89999999999999991</v>
      </c>
      <c r="I17" s="3">
        <v>1.55139</v>
      </c>
      <c r="J17" s="12">
        <f t="shared" si="0"/>
        <v>1.4541666666666668</v>
      </c>
      <c r="K17" s="4">
        <v>43738.625000752312</v>
      </c>
      <c r="L17" s="3">
        <f t="shared" si="1"/>
        <v>30</v>
      </c>
      <c r="M17" s="3">
        <f t="shared" si="2"/>
        <v>15</v>
      </c>
      <c r="N17" s="3"/>
      <c r="O17" s="3"/>
      <c r="P17" s="3"/>
      <c r="Q17" s="3"/>
      <c r="R17" s="3"/>
      <c r="S17" s="3">
        <f>IF(ISBLANK(Table13[[#This Row],[T1]]),0,IF(Table13[[#This Row],[T1]]&gt;0,1,0))</f>
        <v>0</v>
      </c>
      <c r="T17" s="3">
        <f>IF(ISBLANK(Table13[[#This Row],[T2]]),0,IF(Table13[[#This Row],[T2]]&gt;0,1,0))</f>
        <v>0</v>
      </c>
      <c r="U17" s="3">
        <f>IF(ISBLANK(Table13[[#This Row],[T3]]),0,IF(Table13[[#This Row],[T3]]&gt;0,1,0))</f>
        <v>0</v>
      </c>
      <c r="V17" s="3">
        <f>IF(ISBLANK(Table13[[#This Row],[T4]]),0,IF(Table13[[#This Row],[T4]]&gt;0,1,0))</f>
        <v>0</v>
      </c>
      <c r="W17" s="26">
        <v>72</v>
      </c>
      <c r="X17" s="22">
        <v>11</v>
      </c>
      <c r="Y17" s="3">
        <v>0.89999999999999991</v>
      </c>
      <c r="Z17" s="3"/>
      <c r="AB17" s="32"/>
      <c r="AC17" s="32" t="s">
        <v>444</v>
      </c>
      <c r="AD17" s="32" t="s">
        <v>432</v>
      </c>
      <c r="AE17" s="32" t="s">
        <v>445</v>
      </c>
      <c r="AF17" s="32" t="s">
        <v>446</v>
      </c>
      <c r="AG17" s="32" t="s">
        <v>447</v>
      </c>
      <c r="AH17" s="32" t="s">
        <v>448</v>
      </c>
      <c r="AI17" s="32" t="s">
        <v>449</v>
      </c>
      <c r="AJ17" s="32" t="s">
        <v>450</v>
      </c>
      <c r="AM17" s="32"/>
      <c r="AN17" s="32" t="s">
        <v>444</v>
      </c>
      <c r="AO17" s="32" t="s">
        <v>460</v>
      </c>
      <c r="AP17" s="32" t="s">
        <v>446</v>
      </c>
    </row>
    <row r="18" spans="1:42">
      <c r="A18" s="4">
        <v>43738.666666666664</v>
      </c>
      <c r="B18">
        <v>43738</v>
      </c>
      <c r="C18" s="3">
        <v>0.66666666666666663</v>
      </c>
      <c r="D18" s="3">
        <v>16</v>
      </c>
      <c r="E18" s="3">
        <v>0</v>
      </c>
      <c r="F18" s="3">
        <v>0.5</v>
      </c>
      <c r="G18" s="5">
        <v>0.4</v>
      </c>
      <c r="H18" s="3">
        <v>0.9</v>
      </c>
      <c r="I18" s="3">
        <v>1.55139</v>
      </c>
      <c r="J18" s="12">
        <f t="shared" si="0"/>
        <v>1.4875</v>
      </c>
      <c r="K18" s="4">
        <v>43738.666667476849</v>
      </c>
      <c r="L18" s="3">
        <f t="shared" si="1"/>
        <v>30</v>
      </c>
      <c r="M18" s="3">
        <f t="shared" si="2"/>
        <v>16</v>
      </c>
      <c r="N18" s="3"/>
      <c r="O18" s="3"/>
      <c r="P18" s="3"/>
      <c r="Q18" s="3"/>
      <c r="R18" s="3"/>
      <c r="S18" s="3">
        <f>IF(ISBLANK(Table13[[#This Row],[T1]]),0,IF(Table13[[#This Row],[T1]]&gt;0,1,0))</f>
        <v>0</v>
      </c>
      <c r="T18" s="3">
        <f>IF(ISBLANK(Table13[[#This Row],[T2]]),0,IF(Table13[[#This Row],[T2]]&gt;0,1,0))</f>
        <v>0</v>
      </c>
      <c r="U18" s="3">
        <f>IF(ISBLANK(Table13[[#This Row],[T3]]),0,IF(Table13[[#This Row],[T3]]&gt;0,1,0))</f>
        <v>0</v>
      </c>
      <c r="V18" s="3">
        <f>IF(ISBLANK(Table13[[#This Row],[T4]]),0,IF(Table13[[#This Row],[T4]]&gt;0,1,0))</f>
        <v>0</v>
      </c>
      <c r="W18" s="25">
        <v>72</v>
      </c>
      <c r="X18" s="23">
        <v>11</v>
      </c>
      <c r="Y18" s="3">
        <v>0.9</v>
      </c>
      <c r="Z18" s="3"/>
      <c r="AB18" s="30" t="s">
        <v>438</v>
      </c>
      <c r="AC18" s="30">
        <v>2.160474174467808</v>
      </c>
      <c r="AD18" s="30">
        <v>0.19705262123862871</v>
      </c>
      <c r="AE18" s="30">
        <v>10.963945370975278</v>
      </c>
      <c r="AF18" s="30">
        <v>5.4031792883776384E-27</v>
      </c>
      <c r="AG18" s="30">
        <v>1.7739568970737074</v>
      </c>
      <c r="AH18" s="30">
        <v>2.5469914518619086</v>
      </c>
      <c r="AI18" s="30">
        <v>1.7739568970737074</v>
      </c>
      <c r="AJ18" s="30">
        <v>2.5469914518619086</v>
      </c>
      <c r="AM18" s="30" t="s">
        <v>438</v>
      </c>
      <c r="AN18" s="41">
        <v>2.160474174467808</v>
      </c>
      <c r="AO18" s="41">
        <v>0.19705262123862871</v>
      </c>
      <c r="AP18" s="39">
        <v>5.4031792883776384E-27</v>
      </c>
    </row>
    <row r="19" spans="1:42">
      <c r="A19" s="4">
        <v>43738.708333333336</v>
      </c>
      <c r="B19">
        <v>43738</v>
      </c>
      <c r="C19" s="3">
        <v>0.70833333333333337</v>
      </c>
      <c r="D19" s="3">
        <v>17</v>
      </c>
      <c r="E19" s="3">
        <v>0</v>
      </c>
      <c r="F19" s="3">
        <v>0.5</v>
      </c>
      <c r="G19" s="5">
        <v>0.4</v>
      </c>
      <c r="H19" s="3">
        <v>0.9</v>
      </c>
      <c r="I19" s="3">
        <v>1.55139</v>
      </c>
      <c r="J19" s="12">
        <f t="shared" si="0"/>
        <v>1.5583333333333336</v>
      </c>
      <c r="K19" s="4">
        <v>43738.708333333336</v>
      </c>
      <c r="L19" s="3">
        <f t="shared" si="1"/>
        <v>30</v>
      </c>
      <c r="M19" s="3">
        <f t="shared" si="2"/>
        <v>17</v>
      </c>
      <c r="N19" s="3">
        <v>0</v>
      </c>
      <c r="O19" s="3">
        <v>0</v>
      </c>
      <c r="P19" s="3">
        <v>18</v>
      </c>
      <c r="Q19" s="3">
        <v>0</v>
      </c>
      <c r="R19" s="3"/>
      <c r="S19" s="3">
        <f>IF(ISBLANK(Table13[[#This Row],[T1]]),0,IF(Table13[[#This Row],[T1]]&gt;0,1,0))</f>
        <v>0</v>
      </c>
      <c r="T19" s="3">
        <f>IF(ISBLANK(Table13[[#This Row],[T2]]),0,IF(Table13[[#This Row],[T2]]&gt;0,1,0))</f>
        <v>0</v>
      </c>
      <c r="U19" s="3">
        <f>IF(ISBLANK(Table13[[#This Row],[T3]]),0,IF(Table13[[#This Row],[T3]]&gt;0,1,0))</f>
        <v>1</v>
      </c>
      <c r="V19" s="3">
        <f>IF(ISBLANK(Table13[[#This Row],[T4]]),0,IF(Table13[[#This Row],[T4]]&gt;0,1,0))</f>
        <v>0</v>
      </c>
      <c r="W19" s="26">
        <v>72</v>
      </c>
      <c r="X19" s="22">
        <v>11</v>
      </c>
      <c r="Y19" s="3">
        <v>0.9</v>
      </c>
      <c r="Z19" s="3"/>
      <c r="AB19" s="30" t="s">
        <v>369</v>
      </c>
      <c r="AC19" s="30">
        <v>0.12958607469150876</v>
      </c>
      <c r="AD19" s="30">
        <v>7.6621839464996691E-2</v>
      </c>
      <c r="AE19" s="30">
        <v>1.6912420218090409</v>
      </c>
      <c r="AF19" s="30">
        <v>9.0991227528721838E-2</v>
      </c>
      <c r="AG19" s="30">
        <v>-2.0707103814724376E-2</v>
      </c>
      <c r="AH19" s="30">
        <v>0.27987925319774187</v>
      </c>
      <c r="AI19" s="30">
        <v>-2.0707103814724376E-2</v>
      </c>
      <c r="AJ19" s="30">
        <v>0.27987925319774187</v>
      </c>
      <c r="AM19" s="30" t="s">
        <v>456</v>
      </c>
      <c r="AN19" s="41">
        <v>0.12958607469150876</v>
      </c>
      <c r="AO19" s="41">
        <v>7.6621839464996691E-2</v>
      </c>
      <c r="AP19" s="39">
        <v>9.0991227528721838E-2</v>
      </c>
    </row>
    <row r="20" spans="1:42">
      <c r="A20" s="4">
        <v>43738.75</v>
      </c>
      <c r="B20">
        <v>43738</v>
      </c>
      <c r="C20" s="3">
        <v>0.75</v>
      </c>
      <c r="D20" s="3">
        <v>18</v>
      </c>
      <c r="E20" s="3">
        <v>0</v>
      </c>
      <c r="F20" s="3">
        <v>0.7</v>
      </c>
      <c r="G20" s="5">
        <v>1.7</v>
      </c>
      <c r="H20" s="3">
        <v>2.4</v>
      </c>
      <c r="I20" s="3">
        <v>1.55139</v>
      </c>
      <c r="J20" s="12">
        <f t="shared" si="0"/>
        <v>1.5833333333333337</v>
      </c>
      <c r="K20" s="4">
        <v>43738.75</v>
      </c>
      <c r="L20" s="3">
        <f t="shared" si="1"/>
        <v>30</v>
      </c>
      <c r="M20" s="3">
        <f t="shared" si="2"/>
        <v>18</v>
      </c>
      <c r="N20" s="3">
        <v>0</v>
      </c>
      <c r="O20" s="3">
        <v>0</v>
      </c>
      <c r="P20" s="3">
        <v>58</v>
      </c>
      <c r="Q20" s="3">
        <v>50</v>
      </c>
      <c r="R20" s="3"/>
      <c r="S20" s="3">
        <f>IF(ISBLANK(Table13[[#This Row],[T1]]),0,IF(Table13[[#This Row],[T1]]&gt;0,1,0))</f>
        <v>1</v>
      </c>
      <c r="T20" s="3">
        <f>IF(ISBLANK(Table13[[#This Row],[T2]]),0,IF(Table13[[#This Row],[T2]]&gt;0,1,0))</f>
        <v>0</v>
      </c>
      <c r="U20" s="3">
        <f>IF(ISBLANK(Table13[[#This Row],[T3]]),0,IF(Table13[[#This Row],[T3]]&gt;0,1,0))</f>
        <v>1</v>
      </c>
      <c r="V20" s="3">
        <f>IF(ISBLANK(Table13[[#This Row],[T4]]),0,IF(Table13[[#This Row],[T4]]&gt;0,1,0))</f>
        <v>0</v>
      </c>
      <c r="W20" s="25">
        <v>72</v>
      </c>
      <c r="X20" s="23">
        <v>11</v>
      </c>
      <c r="Y20" s="3">
        <v>2.4</v>
      </c>
      <c r="Z20" s="3"/>
      <c r="AB20" s="30" t="s">
        <v>370</v>
      </c>
      <c r="AC20" s="30">
        <v>-0.16841404091182252</v>
      </c>
      <c r="AD20" s="30">
        <v>6.743777956724803E-2</v>
      </c>
      <c r="AE20" s="30">
        <v>-2.4973248228596012</v>
      </c>
      <c r="AF20" s="30">
        <v>1.2616259793956834E-2</v>
      </c>
      <c r="AG20" s="30">
        <v>-0.30069275300401399</v>
      </c>
      <c r="AH20" s="30">
        <v>-3.6135328819631052E-2</v>
      </c>
      <c r="AI20" s="30">
        <v>-0.30069275300401399</v>
      </c>
      <c r="AJ20" s="30">
        <v>-3.6135328819631052E-2</v>
      </c>
      <c r="AM20" s="44" t="s">
        <v>457</v>
      </c>
      <c r="AN20" s="41">
        <v>-0.16841404091182252</v>
      </c>
      <c r="AO20" s="41">
        <v>6.743777956724803E-2</v>
      </c>
      <c r="AP20" s="43">
        <v>1.2616259793956834E-2</v>
      </c>
    </row>
    <row r="21" spans="1:42">
      <c r="A21" s="4">
        <v>43738.791666666664</v>
      </c>
      <c r="B21">
        <v>43738</v>
      </c>
      <c r="C21" s="3">
        <v>0.79166666666666663</v>
      </c>
      <c r="D21" s="3">
        <v>19</v>
      </c>
      <c r="E21" s="3">
        <v>0</v>
      </c>
      <c r="F21" s="3">
        <v>0.6</v>
      </c>
      <c r="G21" s="5">
        <v>0.5</v>
      </c>
      <c r="H21" s="3">
        <v>1.1000000000000001</v>
      </c>
      <c r="I21" s="3">
        <v>1.55139</v>
      </c>
      <c r="J21" s="12">
        <f t="shared" si="0"/>
        <v>1.5458333333333332</v>
      </c>
      <c r="K21" s="4">
        <v>43738.791666666664</v>
      </c>
      <c r="L21" s="3">
        <f t="shared" si="1"/>
        <v>30</v>
      </c>
      <c r="M21" s="3">
        <f t="shared" si="2"/>
        <v>19</v>
      </c>
      <c r="N21" s="3">
        <v>0</v>
      </c>
      <c r="O21" s="3">
        <v>0</v>
      </c>
      <c r="P21" s="3">
        <v>58</v>
      </c>
      <c r="Q21" s="3">
        <v>58</v>
      </c>
      <c r="R21" s="3"/>
      <c r="S21" s="3">
        <f>IF(ISBLANK(Table13[[#This Row],[T1]]),0,IF(Table13[[#This Row],[T1]]&gt;0,1,0))</f>
        <v>1</v>
      </c>
      <c r="T21" s="3">
        <f>IF(ISBLANK(Table13[[#This Row],[T2]]),0,IF(Table13[[#This Row],[T2]]&gt;0,1,0))</f>
        <v>0</v>
      </c>
      <c r="U21" s="3">
        <f>IF(ISBLANK(Table13[[#This Row],[T3]]),0,IF(Table13[[#This Row],[T3]]&gt;0,1,0))</f>
        <v>1</v>
      </c>
      <c r="V21" s="3">
        <f>IF(ISBLANK(Table13[[#This Row],[T4]]),0,IF(Table13[[#This Row],[T4]]&gt;0,1,0))</f>
        <v>0</v>
      </c>
      <c r="W21" s="26">
        <v>72</v>
      </c>
      <c r="X21" s="22">
        <v>11</v>
      </c>
      <c r="Y21" s="3">
        <v>1.1000000000000001</v>
      </c>
      <c r="Z21" s="3"/>
      <c r="AB21" s="30" t="s">
        <v>371</v>
      </c>
      <c r="AC21" s="30">
        <v>7.123465862459645E-2</v>
      </c>
      <c r="AD21" s="30">
        <v>7.8642892264212269E-2</v>
      </c>
      <c r="AE21" s="30">
        <v>0.90579906935865506</v>
      </c>
      <c r="AF21" s="30">
        <v>0.36518272014231257</v>
      </c>
      <c r="AG21" s="30">
        <v>-8.3022800186624571E-2</v>
      </c>
      <c r="AH21" s="30">
        <v>0.22549211743581749</v>
      </c>
      <c r="AI21" s="30">
        <v>-8.3022800186624571E-2</v>
      </c>
      <c r="AJ21" s="30">
        <v>0.22549211743581749</v>
      </c>
      <c r="AM21" s="30" t="s">
        <v>458</v>
      </c>
      <c r="AN21" s="41">
        <v>7.123465862459645E-2</v>
      </c>
      <c r="AO21" s="41">
        <v>7.8642892264212269E-2</v>
      </c>
      <c r="AP21" s="39">
        <v>0.36518272014231257</v>
      </c>
    </row>
    <row r="22" spans="1:42">
      <c r="A22" s="4">
        <v>43738.833333333336</v>
      </c>
      <c r="B22">
        <v>43738</v>
      </c>
      <c r="C22" s="3">
        <v>0.83333333333333337</v>
      </c>
      <c r="D22" s="3">
        <v>20</v>
      </c>
      <c r="E22" s="3">
        <v>0</v>
      </c>
      <c r="F22" s="3">
        <v>0.8</v>
      </c>
      <c r="G22" s="5">
        <v>0.5</v>
      </c>
      <c r="H22" s="3">
        <v>1.3</v>
      </c>
      <c r="I22" s="3">
        <v>1.55139</v>
      </c>
      <c r="J22" s="12">
        <f t="shared" si="0"/>
        <v>1.5583333333333333</v>
      </c>
      <c r="K22" s="4">
        <v>43738.833333333336</v>
      </c>
      <c r="L22" s="3">
        <f t="shared" si="1"/>
        <v>30</v>
      </c>
      <c r="M22" s="3">
        <f t="shared" si="2"/>
        <v>20</v>
      </c>
      <c r="N22" s="3">
        <v>0</v>
      </c>
      <c r="O22" s="3">
        <v>0</v>
      </c>
      <c r="P22" s="3">
        <v>57</v>
      </c>
      <c r="Q22" s="3">
        <v>57</v>
      </c>
      <c r="R22" s="3"/>
      <c r="S22" s="3">
        <f>IF(ISBLANK(Table13[[#This Row],[T1]]),0,IF(Table13[[#This Row],[T1]]&gt;0,1,0))</f>
        <v>1</v>
      </c>
      <c r="T22" s="3">
        <f>IF(ISBLANK(Table13[[#This Row],[T2]]),0,IF(Table13[[#This Row],[T2]]&gt;0,1,0))</f>
        <v>1</v>
      </c>
      <c r="U22" s="3">
        <f>IF(ISBLANK(Table13[[#This Row],[T3]]),0,IF(Table13[[#This Row],[T3]]&gt;0,1,0))</f>
        <v>1</v>
      </c>
      <c r="V22" s="3">
        <f>IF(ISBLANK(Table13[[#This Row],[T4]]),0,IF(Table13[[#This Row],[T4]]&gt;0,1,0))</f>
        <v>0</v>
      </c>
      <c r="W22" s="25">
        <v>71</v>
      </c>
      <c r="X22" s="23">
        <v>11</v>
      </c>
      <c r="Y22" s="3">
        <v>1.3</v>
      </c>
      <c r="Z22" s="3"/>
      <c r="AB22" s="30" t="s">
        <v>372</v>
      </c>
      <c r="AC22" s="30">
        <v>6.8298324231310645E-2</v>
      </c>
      <c r="AD22" s="30">
        <v>8.5078136164770266E-2</v>
      </c>
      <c r="AE22" s="30">
        <v>0.80277174971296661</v>
      </c>
      <c r="AF22" s="30">
        <v>0.42222950822478444</v>
      </c>
      <c r="AG22" s="30">
        <v>-9.8581818491323733E-2</v>
      </c>
      <c r="AH22" s="30">
        <v>0.23517846695394501</v>
      </c>
      <c r="AI22" s="30">
        <v>-9.8581818491323733E-2</v>
      </c>
      <c r="AJ22" s="30">
        <v>0.23517846695394501</v>
      </c>
      <c r="AM22" s="30" t="s">
        <v>459</v>
      </c>
      <c r="AN22" s="41">
        <v>6.8298324231310645E-2</v>
      </c>
      <c r="AO22" s="41">
        <v>8.5078136164770266E-2</v>
      </c>
      <c r="AP22" s="39">
        <v>0.42222950822478444</v>
      </c>
    </row>
    <row r="23" spans="1:42">
      <c r="A23" s="4">
        <v>43738.875</v>
      </c>
      <c r="B23">
        <v>43738</v>
      </c>
      <c r="C23" s="3">
        <v>0.875</v>
      </c>
      <c r="D23" s="3">
        <v>21</v>
      </c>
      <c r="E23" s="3">
        <v>0</v>
      </c>
      <c r="F23" s="3">
        <v>0.7</v>
      </c>
      <c r="G23" s="5">
        <v>0.9</v>
      </c>
      <c r="H23" s="3">
        <v>1.6</v>
      </c>
      <c r="I23" s="3">
        <v>1.55139</v>
      </c>
      <c r="J23" s="12">
        <f t="shared" si="0"/>
        <v>1.5541666666666669</v>
      </c>
      <c r="K23" s="4">
        <v>43738.875</v>
      </c>
      <c r="L23" s="3">
        <f t="shared" si="1"/>
        <v>30</v>
      </c>
      <c r="M23" s="3">
        <f t="shared" si="2"/>
        <v>21</v>
      </c>
      <c r="N23" s="3">
        <v>34</v>
      </c>
      <c r="O23" s="3">
        <v>0</v>
      </c>
      <c r="P23" s="3">
        <v>58</v>
      </c>
      <c r="Q23" s="3">
        <v>58</v>
      </c>
      <c r="R23" s="3"/>
      <c r="S23" s="3">
        <f>IF(ISBLANK(Table13[[#This Row],[T1]]),0,IF(Table13[[#This Row],[T1]]&gt;0,1,0))</f>
        <v>1</v>
      </c>
      <c r="T23" s="3">
        <f>IF(ISBLANK(Table13[[#This Row],[T2]]),0,IF(Table13[[#This Row],[T2]]&gt;0,1,0))</f>
        <v>1</v>
      </c>
      <c r="U23" s="3">
        <f>IF(ISBLANK(Table13[[#This Row],[T3]]),0,IF(Table13[[#This Row],[T3]]&gt;0,1,0))</f>
        <v>1</v>
      </c>
      <c r="V23" s="3">
        <f>IF(ISBLANK(Table13[[#This Row],[T4]]),0,IF(Table13[[#This Row],[T4]]&gt;0,1,0))</f>
        <v>0</v>
      </c>
      <c r="W23" s="26">
        <v>71</v>
      </c>
      <c r="X23" s="22">
        <v>8</v>
      </c>
      <c r="Y23" s="3">
        <v>1.6</v>
      </c>
      <c r="Z23" s="3"/>
      <c r="AB23" s="30" t="s">
        <v>426</v>
      </c>
      <c r="AC23" s="30">
        <v>-1.072328251905524E-2</v>
      </c>
      <c r="AD23" s="30">
        <v>2.6156852582819574E-3</v>
      </c>
      <c r="AE23" s="30">
        <v>-4.0996073534086213</v>
      </c>
      <c r="AF23" s="30">
        <v>4.3525304434470764E-5</v>
      </c>
      <c r="AG23" s="30">
        <v>-1.5853930049628848E-2</v>
      </c>
      <c r="AH23" s="30">
        <v>-5.5926349884816316E-3</v>
      </c>
      <c r="AI23" s="30">
        <v>-1.5853930049628848E-2</v>
      </c>
      <c r="AJ23" s="30">
        <v>-5.5926349884816316E-3</v>
      </c>
      <c r="AM23" s="44" t="s">
        <v>426</v>
      </c>
      <c r="AN23" s="41">
        <v>-1.072328251905524E-2</v>
      </c>
      <c r="AO23" s="41">
        <v>2.6156852582819574E-3</v>
      </c>
      <c r="AP23" s="43">
        <v>4.3525304434470764E-5</v>
      </c>
    </row>
    <row r="24" spans="1:42" ht="15.75" thickBot="1">
      <c r="A24" s="4">
        <v>43738.916666666664</v>
      </c>
      <c r="B24">
        <v>43738</v>
      </c>
      <c r="C24" s="3">
        <v>0.91666666666666663</v>
      </c>
      <c r="D24" s="3">
        <v>22</v>
      </c>
      <c r="E24" s="3">
        <v>0</v>
      </c>
      <c r="F24" s="3">
        <v>0.5</v>
      </c>
      <c r="G24" s="5">
        <v>0.6</v>
      </c>
      <c r="H24" s="3">
        <v>1.1000000000000001</v>
      </c>
      <c r="I24" s="3">
        <v>1.55139</v>
      </c>
      <c r="J24" s="12">
        <f t="shared" si="0"/>
        <v>1.5541666666666671</v>
      </c>
      <c r="K24" s="4">
        <v>43738.916666666664</v>
      </c>
      <c r="L24" s="3">
        <f t="shared" si="1"/>
        <v>30</v>
      </c>
      <c r="M24" s="3">
        <f t="shared" si="2"/>
        <v>22</v>
      </c>
      <c r="N24" s="3">
        <v>58</v>
      </c>
      <c r="O24" s="3">
        <v>0</v>
      </c>
      <c r="P24" s="3">
        <v>58</v>
      </c>
      <c r="Q24" s="3">
        <v>58</v>
      </c>
      <c r="R24" s="3"/>
      <c r="S24" s="3">
        <f>IF(ISBLANK(Table13[[#This Row],[T1]]),0,IF(Table13[[#This Row],[T1]]&gt;0,1,0))</f>
        <v>1</v>
      </c>
      <c r="T24" s="3">
        <f>IF(ISBLANK(Table13[[#This Row],[T2]]),0,IF(Table13[[#This Row],[T2]]&gt;0,1,0))</f>
        <v>1</v>
      </c>
      <c r="U24" s="3">
        <f>IF(ISBLANK(Table13[[#This Row],[T3]]),0,IF(Table13[[#This Row],[T3]]&gt;0,1,0))</f>
        <v>1</v>
      </c>
      <c r="V24" s="3">
        <f>IF(ISBLANK(Table13[[#This Row],[T4]]),0,IF(Table13[[#This Row],[T4]]&gt;0,1,0))</f>
        <v>0</v>
      </c>
      <c r="W24" s="25">
        <v>70</v>
      </c>
      <c r="X24" s="23">
        <v>11</v>
      </c>
      <c r="Y24" s="3">
        <v>1.1000000000000001</v>
      </c>
      <c r="Z24" s="3"/>
      <c r="AB24" s="31" t="s">
        <v>425</v>
      </c>
      <c r="AC24" s="31">
        <v>-9.9279092942774864E-3</v>
      </c>
      <c r="AD24" s="31">
        <v>6.2522503124329372E-3</v>
      </c>
      <c r="AE24" s="31">
        <v>-1.5878937659510053</v>
      </c>
      <c r="AF24" s="31">
        <v>0.1125139222348218</v>
      </c>
      <c r="AG24" s="31">
        <v>-2.2191652619069462E-2</v>
      </c>
      <c r="AH24" s="31">
        <v>2.3358340305144869E-3</v>
      </c>
      <c r="AI24" s="31">
        <v>-2.2191652619069462E-2</v>
      </c>
      <c r="AJ24" s="31">
        <v>2.3358340305144869E-3</v>
      </c>
      <c r="AM24" s="31" t="s">
        <v>425</v>
      </c>
      <c r="AN24" s="42">
        <v>-9.9279092942774864E-3</v>
      </c>
      <c r="AO24" s="42">
        <v>6.2522503124329372E-3</v>
      </c>
      <c r="AP24" s="40">
        <v>0.1125139222348218</v>
      </c>
    </row>
    <row r="25" spans="1:42">
      <c r="A25" s="4">
        <v>43738.958333333336</v>
      </c>
      <c r="B25">
        <v>43738</v>
      </c>
      <c r="C25" s="3">
        <v>0.95833333333333337</v>
      </c>
      <c r="D25" s="3">
        <v>23</v>
      </c>
      <c r="E25" s="3">
        <v>0</v>
      </c>
      <c r="F25" s="3">
        <v>0.7</v>
      </c>
      <c r="G25" s="5">
        <v>0.3</v>
      </c>
      <c r="H25" s="3">
        <v>1</v>
      </c>
      <c r="I25" s="3">
        <v>1.55139</v>
      </c>
      <c r="J25" s="12">
        <f t="shared" si="0"/>
        <v>1.5958333333333334</v>
      </c>
      <c r="K25" s="4">
        <v>43738.958333333336</v>
      </c>
      <c r="L25" s="3">
        <f t="shared" si="1"/>
        <v>30</v>
      </c>
      <c r="M25" s="3">
        <f t="shared" si="2"/>
        <v>23</v>
      </c>
      <c r="N25" s="3">
        <v>58</v>
      </c>
      <c r="O25" s="3">
        <v>49</v>
      </c>
      <c r="P25" s="3">
        <v>58</v>
      </c>
      <c r="Q25" s="3">
        <v>58</v>
      </c>
      <c r="R25" s="3"/>
      <c r="S25" s="3">
        <f>IF(ISBLANK(Table13[[#This Row],[T1]]),0,IF(Table13[[#This Row],[T1]]&gt;0,1,0))</f>
        <v>1</v>
      </c>
      <c r="T25" s="3">
        <f>IF(ISBLANK(Table13[[#This Row],[T2]]),0,IF(Table13[[#This Row],[T2]]&gt;0,1,0))</f>
        <v>1</v>
      </c>
      <c r="U25" s="3">
        <f>IF(ISBLANK(Table13[[#This Row],[T3]]),0,IF(Table13[[#This Row],[T3]]&gt;0,1,0))</f>
        <v>1</v>
      </c>
      <c r="V25" s="3">
        <f>IF(ISBLANK(Table13[[#This Row],[T4]]),0,IF(Table13[[#This Row],[T4]]&gt;0,1,0))</f>
        <v>0</v>
      </c>
      <c r="W25" s="26">
        <v>70</v>
      </c>
      <c r="X25" s="22">
        <v>11</v>
      </c>
      <c r="Y25" s="3">
        <v>1</v>
      </c>
      <c r="Z25" s="3"/>
    </row>
    <row r="26" spans="1:42">
      <c r="A26" s="4">
        <v>43739</v>
      </c>
      <c r="B26">
        <v>43739</v>
      </c>
      <c r="C26" s="3">
        <v>0</v>
      </c>
      <c r="D26" s="3">
        <v>0</v>
      </c>
      <c r="E26" s="3">
        <v>1</v>
      </c>
      <c r="F26" s="3">
        <v>0.5</v>
      </c>
      <c r="G26" s="5">
        <v>0.5</v>
      </c>
      <c r="H26" s="3">
        <v>1</v>
      </c>
      <c r="I26" s="3">
        <v>1.55139</v>
      </c>
      <c r="J26" s="12">
        <f t="shared" si="0"/>
        <v>1.6166666666666671</v>
      </c>
      <c r="K26" s="4">
        <v>43739</v>
      </c>
      <c r="L26" s="3">
        <f t="shared" si="1"/>
        <v>1</v>
      </c>
      <c r="M26" s="3">
        <f t="shared" si="2"/>
        <v>0</v>
      </c>
      <c r="N26" s="3">
        <v>57</v>
      </c>
      <c r="O26" s="3">
        <v>57</v>
      </c>
      <c r="P26" s="3">
        <v>57</v>
      </c>
      <c r="Q26" s="3">
        <v>56</v>
      </c>
      <c r="R26" s="3"/>
      <c r="S26" s="3">
        <f>IF(ISBLANK(Table13[[#This Row],[T1]]),0,IF(Table13[[#This Row],[T1]]&gt;0,1,0))</f>
        <v>1</v>
      </c>
      <c r="T26" s="3">
        <f>IF(ISBLANK(Table13[[#This Row],[T2]]),0,IF(Table13[[#This Row],[T2]]&gt;0,1,0))</f>
        <v>1</v>
      </c>
      <c r="U26" s="3">
        <f>IF(ISBLANK(Table13[[#This Row],[T3]]),0,IF(Table13[[#This Row],[T3]]&gt;0,1,0))</f>
        <v>1</v>
      </c>
      <c r="V26" s="3">
        <f>IF(ISBLANK(Table13[[#This Row],[T4]]),0,IF(Table13[[#This Row],[T4]]&gt;0,1,0))</f>
        <v>0</v>
      </c>
      <c r="W26" s="25">
        <v>70</v>
      </c>
      <c r="X26" s="23">
        <v>11</v>
      </c>
      <c r="Y26" s="3">
        <v>1</v>
      </c>
      <c r="Z26" s="3"/>
    </row>
    <row r="27" spans="1:42">
      <c r="A27" s="4">
        <v>43739.041666666664</v>
      </c>
      <c r="B27">
        <v>43739</v>
      </c>
      <c r="C27" s="3">
        <v>4.1666666666666664E-2</v>
      </c>
      <c r="D27" s="3">
        <v>1</v>
      </c>
      <c r="E27" s="3">
        <v>1</v>
      </c>
      <c r="F27" s="3">
        <v>0.4</v>
      </c>
      <c r="G27" s="5">
        <v>0.4</v>
      </c>
      <c r="H27" s="3">
        <v>0.8</v>
      </c>
      <c r="I27" s="3">
        <v>1.55139</v>
      </c>
      <c r="J27" s="12">
        <f t="shared" si="0"/>
        <v>1.6791666666666669</v>
      </c>
      <c r="K27" s="4">
        <v>43739.041666666664</v>
      </c>
      <c r="L27" s="3">
        <f t="shared" si="1"/>
        <v>1</v>
      </c>
      <c r="M27" s="3">
        <f t="shared" si="2"/>
        <v>1</v>
      </c>
      <c r="N27" s="3">
        <v>58</v>
      </c>
      <c r="O27" s="3">
        <v>58</v>
      </c>
      <c r="P27" s="3">
        <v>58</v>
      </c>
      <c r="Q27" s="3">
        <v>55</v>
      </c>
      <c r="R27" s="3"/>
      <c r="S27" s="3">
        <f>IF(ISBLANK(Table13[[#This Row],[T1]]),0,IF(Table13[[#This Row],[T1]]&gt;0,1,0))</f>
        <v>1</v>
      </c>
      <c r="T27" s="3">
        <f>IF(ISBLANK(Table13[[#This Row],[T2]]),0,IF(Table13[[#This Row],[T2]]&gt;0,1,0))</f>
        <v>1</v>
      </c>
      <c r="U27" s="3">
        <f>IF(ISBLANK(Table13[[#This Row],[T3]]),0,IF(Table13[[#This Row],[T3]]&gt;0,1,0))</f>
        <v>1</v>
      </c>
      <c r="V27" s="3">
        <f>IF(ISBLANK(Table13[[#This Row],[T4]]),0,IF(Table13[[#This Row],[T4]]&gt;0,1,0))</f>
        <v>0</v>
      </c>
      <c r="W27" s="26">
        <v>70</v>
      </c>
      <c r="X27" s="22">
        <v>11</v>
      </c>
      <c r="Y27" s="3">
        <v>0.8</v>
      </c>
      <c r="Z27" s="3"/>
    </row>
    <row r="28" spans="1:42">
      <c r="A28" s="4">
        <v>43739.083333333336</v>
      </c>
      <c r="B28">
        <v>43739</v>
      </c>
      <c r="C28" s="3">
        <v>8.3333333333333329E-2</v>
      </c>
      <c r="D28" s="3">
        <v>2</v>
      </c>
      <c r="E28" s="3">
        <v>1</v>
      </c>
      <c r="F28" s="3">
        <v>0.4</v>
      </c>
      <c r="G28" s="5">
        <v>0.4</v>
      </c>
      <c r="H28" s="3">
        <v>0.8</v>
      </c>
      <c r="I28" s="3">
        <v>1.55139</v>
      </c>
      <c r="J28" s="12">
        <f t="shared" si="0"/>
        <v>1.7041666666666666</v>
      </c>
      <c r="K28" s="4">
        <v>43739.083333333336</v>
      </c>
      <c r="L28" s="3">
        <f t="shared" si="1"/>
        <v>1</v>
      </c>
      <c r="M28" s="3">
        <f t="shared" si="2"/>
        <v>2</v>
      </c>
      <c r="N28" s="3">
        <v>58</v>
      </c>
      <c r="O28" s="3">
        <v>58</v>
      </c>
      <c r="P28" s="3">
        <v>58</v>
      </c>
      <c r="Q28" s="3">
        <v>58</v>
      </c>
      <c r="R28" s="3"/>
      <c r="S28" s="3">
        <f>IF(ISBLANK(Table13[[#This Row],[T1]]),0,IF(Table13[[#This Row],[T1]]&gt;0,1,0))</f>
        <v>1</v>
      </c>
      <c r="T28" s="3">
        <f>IF(ISBLANK(Table13[[#This Row],[T2]]),0,IF(Table13[[#This Row],[T2]]&gt;0,1,0))</f>
        <v>1</v>
      </c>
      <c r="U28" s="3">
        <f>IF(ISBLANK(Table13[[#This Row],[T3]]),0,IF(Table13[[#This Row],[T3]]&gt;0,1,0))</f>
        <v>1</v>
      </c>
      <c r="V28" s="3">
        <f>IF(ISBLANK(Table13[[#This Row],[T4]]),0,IF(Table13[[#This Row],[T4]]&gt;0,1,0))</f>
        <v>0</v>
      </c>
      <c r="W28" s="25">
        <v>70</v>
      </c>
      <c r="X28" s="23">
        <v>11</v>
      </c>
      <c r="Y28" s="3">
        <v>0.8</v>
      </c>
      <c r="Z28" s="3"/>
      <c r="AB28" t="s">
        <v>451</v>
      </c>
    </row>
    <row r="29" spans="1:42" ht="15.75" thickBot="1">
      <c r="A29" s="4">
        <v>43739.125</v>
      </c>
      <c r="B29">
        <v>43739</v>
      </c>
      <c r="C29" s="3">
        <v>0.125</v>
      </c>
      <c r="D29" s="3">
        <v>3</v>
      </c>
      <c r="E29" s="3">
        <v>1</v>
      </c>
      <c r="F29" s="3">
        <v>1.3</v>
      </c>
      <c r="G29" s="5">
        <v>0.4</v>
      </c>
      <c r="H29" s="3">
        <v>1.7000000000000002</v>
      </c>
      <c r="I29" s="3">
        <v>1.55139</v>
      </c>
      <c r="J29" s="12">
        <f t="shared" si="0"/>
        <v>1.7291666666666663</v>
      </c>
      <c r="K29" s="4">
        <v>43739.125</v>
      </c>
      <c r="L29" s="3">
        <f t="shared" si="1"/>
        <v>1</v>
      </c>
      <c r="M29" s="3">
        <f t="shared" si="2"/>
        <v>3</v>
      </c>
      <c r="N29" s="3">
        <v>57</v>
      </c>
      <c r="O29" s="3">
        <v>57</v>
      </c>
      <c r="P29" s="3">
        <v>57</v>
      </c>
      <c r="Q29" s="3">
        <v>57</v>
      </c>
      <c r="R29" s="3"/>
      <c r="S29" s="3">
        <f>IF(ISBLANK(Table13[[#This Row],[T1]]),0,IF(Table13[[#This Row],[T1]]&gt;0,1,0))</f>
        <v>1</v>
      </c>
      <c r="T29" s="3">
        <f>IF(ISBLANK(Table13[[#This Row],[T2]]),0,IF(Table13[[#This Row],[T2]]&gt;0,1,0))</f>
        <v>1</v>
      </c>
      <c r="U29" s="3">
        <f>IF(ISBLANK(Table13[[#This Row],[T3]]),0,IF(Table13[[#This Row],[T3]]&gt;0,1,0))</f>
        <v>1</v>
      </c>
      <c r="V29" s="3">
        <f>IF(ISBLANK(Table13[[#This Row],[T4]]),0,IF(Table13[[#This Row],[T4]]&gt;0,1,0))</f>
        <v>0</v>
      </c>
      <c r="W29" s="26">
        <v>70</v>
      </c>
      <c r="X29" s="22">
        <v>11</v>
      </c>
      <c r="Y29" s="3">
        <v>1.7000000000000002</v>
      </c>
      <c r="Z29" s="3"/>
    </row>
    <row r="30" spans="1:42">
      <c r="A30" s="4">
        <v>43739.166666666664</v>
      </c>
      <c r="B30">
        <v>43739</v>
      </c>
      <c r="C30" s="3">
        <v>0.16666666666666666</v>
      </c>
      <c r="D30" s="3">
        <v>4</v>
      </c>
      <c r="E30" s="3">
        <v>1</v>
      </c>
      <c r="F30" s="3">
        <v>0.4</v>
      </c>
      <c r="G30" s="5">
        <v>0.3</v>
      </c>
      <c r="H30" s="3">
        <v>0.7</v>
      </c>
      <c r="I30" s="3">
        <v>1.55139</v>
      </c>
      <c r="J30" s="12">
        <f t="shared" si="0"/>
        <v>1.7083333333333333</v>
      </c>
      <c r="K30" s="4">
        <v>43739.166666666664</v>
      </c>
      <c r="L30" s="3">
        <f t="shared" si="1"/>
        <v>1</v>
      </c>
      <c r="M30" s="3">
        <f t="shared" si="2"/>
        <v>4</v>
      </c>
      <c r="N30" s="3">
        <v>58</v>
      </c>
      <c r="O30" s="3">
        <v>58</v>
      </c>
      <c r="P30" s="3">
        <v>58</v>
      </c>
      <c r="Q30" s="3">
        <v>54</v>
      </c>
      <c r="R30" s="3"/>
      <c r="S30" s="3">
        <f>IF(ISBLANK(Table13[[#This Row],[T1]]),0,IF(Table13[[#This Row],[T1]]&gt;0,1,0))</f>
        <v>1</v>
      </c>
      <c r="T30" s="3">
        <f>IF(ISBLANK(Table13[[#This Row],[T2]]),0,IF(Table13[[#This Row],[T2]]&gt;0,1,0))</f>
        <v>1</v>
      </c>
      <c r="U30" s="3">
        <f>IF(ISBLANK(Table13[[#This Row],[T3]]),0,IF(Table13[[#This Row],[T3]]&gt;0,1,0))</f>
        <v>1</v>
      </c>
      <c r="V30" s="3">
        <f>IF(ISBLANK(Table13[[#This Row],[T4]]),0,IF(Table13[[#This Row],[T4]]&gt;0,1,0))</f>
        <v>0</v>
      </c>
      <c r="W30" s="25">
        <v>70</v>
      </c>
      <c r="X30" s="23">
        <v>11</v>
      </c>
      <c r="Y30" s="3">
        <v>0.7</v>
      </c>
      <c r="Z30" s="3"/>
      <c r="AB30" s="32" t="s">
        <v>452</v>
      </c>
      <c r="AC30" s="32" t="s">
        <v>453</v>
      </c>
      <c r="AD30" s="32" t="s">
        <v>454</v>
      </c>
    </row>
    <row r="31" spans="1:42">
      <c r="A31" s="4">
        <v>43739.208333333336</v>
      </c>
      <c r="B31">
        <v>43739</v>
      </c>
      <c r="C31" s="3">
        <v>0.20833333333333334</v>
      </c>
      <c r="D31" s="3">
        <v>5</v>
      </c>
      <c r="E31" s="3">
        <v>1</v>
      </c>
      <c r="F31" s="3">
        <v>0.2</v>
      </c>
      <c r="G31" s="5">
        <v>0.4</v>
      </c>
      <c r="H31" s="3">
        <v>0.60000000000000009</v>
      </c>
      <c r="I31" s="3">
        <v>1.55139</v>
      </c>
      <c r="J31" s="12">
        <f t="shared" si="0"/>
        <v>1.7291666666666667</v>
      </c>
      <c r="K31" s="4">
        <v>43739.208333333336</v>
      </c>
      <c r="L31" s="3">
        <f t="shared" si="1"/>
        <v>1</v>
      </c>
      <c r="M31" s="3">
        <f t="shared" si="2"/>
        <v>5</v>
      </c>
      <c r="N31" s="3">
        <v>58</v>
      </c>
      <c r="O31" s="3">
        <v>58</v>
      </c>
      <c r="P31" s="3">
        <v>58</v>
      </c>
      <c r="Q31" s="3">
        <v>54</v>
      </c>
      <c r="R31" s="3"/>
      <c r="S31" s="3">
        <f>IF(ISBLANK(Table13[[#This Row],[T1]]),0,IF(Table13[[#This Row],[T1]]&gt;0,1,0))</f>
        <v>1</v>
      </c>
      <c r="T31" s="3">
        <f>IF(ISBLANK(Table13[[#This Row],[T2]]),0,IF(Table13[[#This Row],[T2]]&gt;0,1,0))</f>
        <v>1</v>
      </c>
      <c r="U31" s="3">
        <f>IF(ISBLANK(Table13[[#This Row],[T3]]),0,IF(Table13[[#This Row],[T3]]&gt;0,1,0))</f>
        <v>1</v>
      </c>
      <c r="V31" s="3">
        <f>IF(ISBLANK(Table13[[#This Row],[T4]]),0,IF(Table13[[#This Row],[T4]]&gt;0,1,0))</f>
        <v>0</v>
      </c>
      <c r="W31" s="26">
        <v>69</v>
      </c>
      <c r="X31" s="22">
        <v>13</v>
      </c>
      <c r="Y31" s="3">
        <v>0.60000000000000009</v>
      </c>
      <c r="Z31" s="3"/>
      <c r="AB31" s="30">
        <v>1</v>
      </c>
      <c r="AC31" s="30">
        <v>1.2917417046745061</v>
      </c>
      <c r="AD31" s="30">
        <v>0.50825829532549394</v>
      </c>
    </row>
    <row r="32" spans="1:42">
      <c r="A32" s="4">
        <v>43739.25</v>
      </c>
      <c r="B32">
        <v>43739</v>
      </c>
      <c r="C32" s="3">
        <v>0.25</v>
      </c>
      <c r="D32" s="3">
        <v>6</v>
      </c>
      <c r="E32" s="3">
        <v>1</v>
      </c>
      <c r="F32" s="3">
        <v>0.4</v>
      </c>
      <c r="G32" s="5">
        <v>0.4</v>
      </c>
      <c r="H32" s="3">
        <v>0.8</v>
      </c>
      <c r="I32" s="3">
        <v>1.55139</v>
      </c>
      <c r="J32" s="12">
        <f t="shared" si="0"/>
        <v>1.7541666666666671</v>
      </c>
      <c r="K32" s="4">
        <v>43739.25</v>
      </c>
      <c r="L32" s="3">
        <f t="shared" si="1"/>
        <v>1</v>
      </c>
      <c r="M32" s="3">
        <f t="shared" si="2"/>
        <v>6</v>
      </c>
      <c r="N32" s="3">
        <v>58</v>
      </c>
      <c r="O32" s="3">
        <v>58</v>
      </c>
      <c r="P32" s="3">
        <v>58</v>
      </c>
      <c r="Q32" s="3">
        <v>58</v>
      </c>
      <c r="R32" s="3"/>
      <c r="S32" s="3">
        <f>IF(ISBLANK(Table13[[#This Row],[T1]]),0,IF(Table13[[#This Row],[T1]]&gt;0,1,0))</f>
        <v>1</v>
      </c>
      <c r="T32" s="3">
        <f>IF(ISBLANK(Table13[[#This Row],[T2]]),0,IF(Table13[[#This Row],[T2]]&gt;0,1,0))</f>
        <v>1</v>
      </c>
      <c r="U32" s="3">
        <f>IF(ISBLANK(Table13[[#This Row],[T3]]),0,IF(Table13[[#This Row],[T3]]&gt;0,1,0))</f>
        <v>1</v>
      </c>
      <c r="V32" s="3">
        <f>IF(ISBLANK(Table13[[#This Row],[T4]]),0,IF(Table13[[#This Row],[T4]]&gt;0,1,0))</f>
        <v>0</v>
      </c>
      <c r="W32" s="25">
        <v>70</v>
      </c>
      <c r="X32" s="23">
        <v>21</v>
      </c>
      <c r="Y32" s="3">
        <v>0.8</v>
      </c>
      <c r="Z32" s="3"/>
      <c r="AB32" s="30">
        <v>2</v>
      </c>
      <c r="AC32" s="30">
        <v>1.311597523263061</v>
      </c>
      <c r="AD32" s="30">
        <v>0.98840247673693882</v>
      </c>
    </row>
    <row r="33" spans="1:30">
      <c r="A33" s="4">
        <v>43739.291666666664</v>
      </c>
      <c r="B33">
        <v>43739</v>
      </c>
      <c r="C33" s="3">
        <v>0.29166666666666669</v>
      </c>
      <c r="D33" s="3">
        <v>7</v>
      </c>
      <c r="E33" s="3">
        <v>1</v>
      </c>
      <c r="F33" s="3">
        <v>1.6</v>
      </c>
      <c r="G33" s="5">
        <v>1.5</v>
      </c>
      <c r="H33" s="3">
        <v>3.1</v>
      </c>
      <c r="I33" s="3">
        <v>1.55139</v>
      </c>
      <c r="J33" s="12">
        <f t="shared" si="0"/>
        <v>1.8458333333333334</v>
      </c>
      <c r="K33" s="4">
        <v>43739.291666666664</v>
      </c>
      <c r="L33" s="3">
        <f t="shared" si="1"/>
        <v>1</v>
      </c>
      <c r="M33" s="3">
        <f t="shared" si="2"/>
        <v>7</v>
      </c>
      <c r="N33" s="3">
        <v>23</v>
      </c>
      <c r="O33" s="3">
        <v>57</v>
      </c>
      <c r="P33" s="3">
        <v>34</v>
      </c>
      <c r="Q33" s="3">
        <v>57</v>
      </c>
      <c r="R33" s="3"/>
      <c r="S33" s="3">
        <f>IF(ISBLANK(Table13[[#This Row],[T1]]),0,IF(Table13[[#This Row],[T1]]&gt;0,1,0))</f>
        <v>1</v>
      </c>
      <c r="T33" s="3">
        <f>IF(ISBLANK(Table13[[#This Row],[T2]]),0,IF(Table13[[#This Row],[T2]]&gt;0,1,0))</f>
        <v>1</v>
      </c>
      <c r="U33" s="3">
        <f>IF(ISBLANK(Table13[[#This Row],[T3]]),0,IF(Table13[[#This Row],[T3]]&gt;0,1,0))</f>
        <v>1</v>
      </c>
      <c r="V33" s="3">
        <f>IF(ISBLANK(Table13[[#This Row],[T4]]),0,IF(Table13[[#This Row],[T4]]&gt;0,1,0))</f>
        <v>0</v>
      </c>
      <c r="W33" s="26">
        <v>72</v>
      </c>
      <c r="X33" s="22">
        <v>21</v>
      </c>
      <c r="Y33" s="3">
        <v>3.1</v>
      </c>
      <c r="Z33" s="3"/>
      <c r="AB33" s="30">
        <v>3</v>
      </c>
      <c r="AC33" s="30">
        <v>1.311597523263061</v>
      </c>
      <c r="AD33" s="30">
        <v>-1.1597523263061182E-2</v>
      </c>
    </row>
    <row r="34" spans="1:30">
      <c r="A34" s="4">
        <v>43739.333333333336</v>
      </c>
      <c r="B34">
        <v>43739</v>
      </c>
      <c r="C34" s="3">
        <v>0.33333333333333331</v>
      </c>
      <c r="D34" s="3">
        <v>8</v>
      </c>
      <c r="E34" s="3">
        <v>1</v>
      </c>
      <c r="F34" s="3">
        <v>2.9</v>
      </c>
      <c r="G34" s="5">
        <v>1.7</v>
      </c>
      <c r="H34" s="3">
        <v>4.5999999999999996</v>
      </c>
      <c r="I34" s="3">
        <v>1.55139</v>
      </c>
      <c r="J34" s="12">
        <f t="shared" si="0"/>
        <v>1.8625000000000005</v>
      </c>
      <c r="K34" s="4">
        <v>43739.333333333336</v>
      </c>
      <c r="L34" s="3">
        <f t="shared" si="1"/>
        <v>1</v>
      </c>
      <c r="M34" s="3">
        <f t="shared" si="2"/>
        <v>8</v>
      </c>
      <c r="N34" s="3">
        <v>0</v>
      </c>
      <c r="O34" s="3">
        <v>55</v>
      </c>
      <c r="P34" s="3">
        <v>0</v>
      </c>
      <c r="Q34" s="3">
        <v>31</v>
      </c>
      <c r="R34" s="3"/>
      <c r="S34" s="3">
        <f>IF(ISBLANK(Table13[[#This Row],[T1]]),0,IF(Table13[[#This Row],[T1]]&gt;0,1,0))</f>
        <v>0</v>
      </c>
      <c r="T34" s="3">
        <f>IF(ISBLANK(Table13[[#This Row],[T2]]),0,IF(Table13[[#This Row],[T2]]&gt;0,1,0))</f>
        <v>0</v>
      </c>
      <c r="U34" s="3">
        <f>IF(ISBLANK(Table13[[#This Row],[T3]]),0,IF(Table13[[#This Row],[T3]]&gt;0,1,0))</f>
        <v>0</v>
      </c>
      <c r="V34" s="3">
        <f>IF(ISBLANK(Table13[[#This Row],[T4]]),0,IF(Table13[[#This Row],[T4]]&gt;0,1,0))</f>
        <v>0</v>
      </c>
      <c r="W34" s="25">
        <v>75</v>
      </c>
      <c r="X34" s="23">
        <v>21</v>
      </c>
      <c r="Y34" s="3">
        <v>4.5999999999999996</v>
      </c>
      <c r="Z34" s="3"/>
      <c r="AB34" s="30">
        <v>4</v>
      </c>
      <c r="AC34" s="30">
        <v>1.311597523263061</v>
      </c>
      <c r="AD34" s="30">
        <v>-1.1597523263061182E-2</v>
      </c>
    </row>
    <row r="35" spans="1:30">
      <c r="A35" s="4">
        <v>43739.375</v>
      </c>
      <c r="B35">
        <v>43739</v>
      </c>
      <c r="C35" s="3">
        <v>0.375</v>
      </c>
      <c r="D35" s="3">
        <v>9</v>
      </c>
      <c r="E35" s="3">
        <v>1</v>
      </c>
      <c r="F35" s="3">
        <v>0.6</v>
      </c>
      <c r="G35" s="5">
        <v>1.1000000000000001</v>
      </c>
      <c r="H35" s="3">
        <v>1.7000000000000002</v>
      </c>
      <c r="I35" s="3">
        <v>1.55139</v>
      </c>
      <c r="J35" s="12">
        <f t="shared" si="0"/>
        <v>1.8083333333333333</v>
      </c>
      <c r="K35" s="4">
        <v>43739.375</v>
      </c>
      <c r="L35" s="3">
        <f t="shared" si="1"/>
        <v>1</v>
      </c>
      <c r="M35" s="3">
        <f t="shared" si="2"/>
        <v>9</v>
      </c>
      <c r="N35" s="3">
        <v>0</v>
      </c>
      <c r="O35" s="3">
        <v>54</v>
      </c>
      <c r="P35" s="3">
        <v>0</v>
      </c>
      <c r="Q35" s="3">
        <v>0</v>
      </c>
      <c r="R35" s="3"/>
      <c r="S35" s="3">
        <f>IF(ISBLANK(Table13[[#This Row],[T1]]),0,IF(Table13[[#This Row],[T1]]&gt;0,1,0))</f>
        <v>0</v>
      </c>
      <c r="T35" s="3">
        <f>IF(ISBLANK(Table13[[#This Row],[T2]]),0,IF(Table13[[#This Row],[T2]]&gt;0,1,0))</f>
        <v>0</v>
      </c>
      <c r="U35" s="3">
        <f>IF(ISBLANK(Table13[[#This Row],[T3]]),0,IF(Table13[[#This Row],[T3]]&gt;0,1,0))</f>
        <v>0</v>
      </c>
      <c r="V35" s="3">
        <f>IF(ISBLANK(Table13[[#This Row],[T4]]),0,IF(Table13[[#This Row],[T4]]&gt;0,1,0))</f>
        <v>0</v>
      </c>
      <c r="W35" s="26">
        <v>76</v>
      </c>
      <c r="X35" s="22">
        <v>13</v>
      </c>
      <c r="Y35" s="3">
        <v>1.7000000000000002</v>
      </c>
      <c r="Z35" s="3"/>
      <c r="AB35" s="30">
        <v>5</v>
      </c>
      <c r="AC35" s="30">
        <v>1.311597523263061</v>
      </c>
      <c r="AD35" s="30">
        <v>-0.311597523263061</v>
      </c>
    </row>
    <row r="36" spans="1:30">
      <c r="A36" s="4">
        <v>43739.416666666664</v>
      </c>
      <c r="B36">
        <v>43739</v>
      </c>
      <c r="C36" s="3">
        <v>0.41666666666666669</v>
      </c>
      <c r="D36" s="3">
        <v>10</v>
      </c>
      <c r="E36" s="3">
        <v>1</v>
      </c>
      <c r="F36" s="3">
        <v>1.8</v>
      </c>
      <c r="G36" s="5">
        <v>0.8</v>
      </c>
      <c r="H36" s="3">
        <v>2.6</v>
      </c>
      <c r="I36" s="3">
        <v>1.55139</v>
      </c>
      <c r="J36" s="12">
        <f t="shared" si="0"/>
        <v>1.8374999999999995</v>
      </c>
      <c r="K36" s="4">
        <v>43739.416666666664</v>
      </c>
      <c r="L36" s="3">
        <f t="shared" si="1"/>
        <v>1</v>
      </c>
      <c r="M36" s="3">
        <f t="shared" si="2"/>
        <v>10</v>
      </c>
      <c r="N36" s="3">
        <v>0</v>
      </c>
      <c r="O36" s="3">
        <v>18</v>
      </c>
      <c r="P36" s="3">
        <v>0</v>
      </c>
      <c r="Q36" s="3">
        <v>0</v>
      </c>
      <c r="R36" s="3"/>
      <c r="S36" s="3">
        <f>IF(ISBLANK(Table13[[#This Row],[T1]]),0,IF(Table13[[#This Row],[T1]]&gt;0,1,0))</f>
        <v>0</v>
      </c>
      <c r="T36" s="3">
        <f>IF(ISBLANK(Table13[[#This Row],[T2]]),0,IF(Table13[[#This Row],[T2]]&gt;0,1,0))</f>
        <v>0</v>
      </c>
      <c r="U36" s="3">
        <f>IF(ISBLANK(Table13[[#This Row],[T3]]),0,IF(Table13[[#This Row],[T3]]&gt;0,1,0))</f>
        <v>0</v>
      </c>
      <c r="V36" s="3">
        <f>IF(ISBLANK(Table13[[#This Row],[T4]]),0,IF(Table13[[#This Row],[T4]]&gt;0,1,0))</f>
        <v>0</v>
      </c>
      <c r="W36" s="25">
        <v>79</v>
      </c>
      <c r="X36" s="23">
        <v>21</v>
      </c>
      <c r="Y36" s="3">
        <v>2.6</v>
      </c>
      <c r="Z36" s="3"/>
      <c r="AB36" s="30">
        <v>6</v>
      </c>
      <c r="AC36" s="30">
        <v>1.3223208057821163</v>
      </c>
      <c r="AD36" s="30">
        <v>7.7679194217883607E-2</v>
      </c>
    </row>
    <row r="37" spans="1:30">
      <c r="A37" s="4">
        <v>43739.458333333336</v>
      </c>
      <c r="B37">
        <v>43739</v>
      </c>
      <c r="C37" s="3">
        <v>0.45833333333333331</v>
      </c>
      <c r="D37" s="3">
        <v>11</v>
      </c>
      <c r="E37" s="3">
        <v>1</v>
      </c>
      <c r="F37" s="3">
        <v>0.5</v>
      </c>
      <c r="G37" s="5">
        <v>0.5</v>
      </c>
      <c r="H37" s="3">
        <v>1</v>
      </c>
      <c r="I37" s="3">
        <v>1.55139</v>
      </c>
      <c r="J37" s="12">
        <f t="shared" si="0"/>
        <v>1.7874999999999996</v>
      </c>
      <c r="K37" s="4">
        <v>43739.458333680559</v>
      </c>
      <c r="L37" s="3">
        <f t="shared" si="1"/>
        <v>1</v>
      </c>
      <c r="M37" s="3">
        <f t="shared" si="2"/>
        <v>11</v>
      </c>
      <c r="N37" s="3"/>
      <c r="O37" s="3"/>
      <c r="P37" s="3"/>
      <c r="Q37" s="3"/>
      <c r="R37" s="3"/>
      <c r="S37" s="3">
        <f>IF(ISBLANK(Table13[[#This Row],[T1]]),0,IF(Table13[[#This Row],[T1]]&gt;0,1,0))</f>
        <v>0</v>
      </c>
      <c r="T37" s="3">
        <f>IF(ISBLANK(Table13[[#This Row],[T2]]),0,IF(Table13[[#This Row],[T2]]&gt;0,1,0))</f>
        <v>0</v>
      </c>
      <c r="U37" s="3">
        <f>IF(ISBLANK(Table13[[#This Row],[T3]]),0,IF(Table13[[#This Row],[T3]]&gt;0,1,0))</f>
        <v>0</v>
      </c>
      <c r="V37" s="3">
        <f>IF(ISBLANK(Table13[[#This Row],[T4]]),0,IF(Table13[[#This Row],[T4]]&gt;0,1,0))</f>
        <v>0</v>
      </c>
      <c r="W37" s="26">
        <v>81</v>
      </c>
      <c r="X37" s="22">
        <v>21</v>
      </c>
      <c r="Y37" s="3">
        <v>1</v>
      </c>
      <c r="Z37" s="3"/>
      <c r="AB37" s="30">
        <v>7</v>
      </c>
      <c r="AC37" s="30">
        <v>1.3223208057821163</v>
      </c>
      <c r="AD37" s="30">
        <v>1.1776791942178837</v>
      </c>
    </row>
    <row r="38" spans="1:30">
      <c r="A38" s="4">
        <v>43739.5</v>
      </c>
      <c r="B38">
        <v>43739</v>
      </c>
      <c r="C38" s="3">
        <v>0.5</v>
      </c>
      <c r="D38" s="3">
        <v>12</v>
      </c>
      <c r="E38" s="3">
        <v>1</v>
      </c>
      <c r="F38" s="3">
        <v>0.6</v>
      </c>
      <c r="G38" s="5">
        <v>0.7</v>
      </c>
      <c r="H38" s="3">
        <v>1.2999999999999998</v>
      </c>
      <c r="I38" s="3">
        <v>1.55139</v>
      </c>
      <c r="J38" s="12">
        <f t="shared" si="0"/>
        <v>1.8083333333333329</v>
      </c>
      <c r="K38" s="4">
        <v>43739.500000405096</v>
      </c>
      <c r="L38" s="3">
        <f t="shared" si="1"/>
        <v>1</v>
      </c>
      <c r="M38" s="3">
        <f t="shared" si="2"/>
        <v>12</v>
      </c>
      <c r="N38" s="3"/>
      <c r="O38" s="3"/>
      <c r="P38" s="3"/>
      <c r="Q38" s="3"/>
      <c r="R38" s="3"/>
      <c r="S38" s="3">
        <f>IF(ISBLANK(Table13[[#This Row],[T1]]),0,IF(Table13[[#This Row],[T1]]&gt;0,1,0))</f>
        <v>0</v>
      </c>
      <c r="T38" s="3">
        <f>IF(ISBLANK(Table13[[#This Row],[T2]]),0,IF(Table13[[#This Row],[T2]]&gt;0,1,0))</f>
        <v>0</v>
      </c>
      <c r="U38" s="3">
        <f>IF(ISBLANK(Table13[[#This Row],[T3]]),0,IF(Table13[[#This Row],[T3]]&gt;0,1,0))</f>
        <v>0</v>
      </c>
      <c r="V38" s="3">
        <f>IF(ISBLANK(Table13[[#This Row],[T4]]),0,IF(Table13[[#This Row],[T4]]&gt;0,1,0))</f>
        <v>0</v>
      </c>
      <c r="W38" s="25">
        <v>84</v>
      </c>
      <c r="X38" s="23">
        <v>21</v>
      </c>
      <c r="Y38" s="3">
        <v>1.2999999999999998</v>
      </c>
      <c r="Z38" s="3"/>
      <c r="AB38" s="30">
        <v>8</v>
      </c>
      <c r="AC38" s="30">
        <v>1.3413812511458936</v>
      </c>
      <c r="AD38" s="30">
        <v>0.55861874885410634</v>
      </c>
    </row>
    <row r="39" spans="1:30">
      <c r="A39" s="4">
        <v>43739.541666666664</v>
      </c>
      <c r="B39">
        <v>43739</v>
      </c>
      <c r="C39" s="3">
        <v>0.54166666666666663</v>
      </c>
      <c r="D39" s="3">
        <v>13</v>
      </c>
      <c r="E39" s="3">
        <v>1</v>
      </c>
      <c r="F39" s="3">
        <v>0.6</v>
      </c>
      <c r="G39" s="5">
        <v>0.8</v>
      </c>
      <c r="H39" s="3">
        <v>1.4</v>
      </c>
      <c r="I39" s="3">
        <v>1.55139</v>
      </c>
      <c r="J39" s="12">
        <f t="shared" si="0"/>
        <v>1.825</v>
      </c>
      <c r="K39" s="4">
        <v>43739.541667129626</v>
      </c>
      <c r="L39" s="3">
        <f t="shared" si="1"/>
        <v>1</v>
      </c>
      <c r="M39" s="3">
        <f t="shared" si="2"/>
        <v>13</v>
      </c>
      <c r="N39" s="3"/>
      <c r="O39" s="3"/>
      <c r="P39" s="3"/>
      <c r="Q39" s="3"/>
      <c r="R39" s="3"/>
      <c r="S39" s="3">
        <f>IF(ISBLANK(Table13[[#This Row],[T1]]),0,IF(Table13[[#This Row],[T1]]&gt;0,1,0))</f>
        <v>0</v>
      </c>
      <c r="T39" s="3">
        <f>IF(ISBLANK(Table13[[#This Row],[T2]]),0,IF(Table13[[#This Row],[T2]]&gt;0,1,0))</f>
        <v>0</v>
      </c>
      <c r="U39" s="3">
        <f>IF(ISBLANK(Table13[[#This Row],[T3]]),0,IF(Table13[[#This Row],[T3]]&gt;0,1,0))</f>
        <v>0</v>
      </c>
      <c r="V39" s="3">
        <f>IF(ISBLANK(Table13[[#This Row],[T4]]),0,IF(Table13[[#This Row],[T4]]&gt;0,1,0))</f>
        <v>0</v>
      </c>
      <c r="W39" s="26">
        <v>85</v>
      </c>
      <c r="X39" s="22">
        <v>21</v>
      </c>
      <c r="Y39" s="3">
        <v>1.4</v>
      </c>
      <c r="Z39" s="3"/>
      <c r="AB39" s="30">
        <v>9</v>
      </c>
      <c r="AC39" s="30">
        <v>1.5205185745767715</v>
      </c>
      <c r="AD39" s="30">
        <v>0.97948142542322847</v>
      </c>
    </row>
    <row r="40" spans="1:30">
      <c r="A40" s="4">
        <v>43739.583333333336</v>
      </c>
      <c r="B40">
        <v>43739</v>
      </c>
      <c r="C40" s="3">
        <v>0.58333333333333337</v>
      </c>
      <c r="D40" s="3">
        <v>14</v>
      </c>
      <c r="E40" s="3">
        <v>1</v>
      </c>
      <c r="F40" s="3">
        <v>0.7</v>
      </c>
      <c r="G40" s="5">
        <v>0.9</v>
      </c>
      <c r="H40" s="3">
        <v>1.6</v>
      </c>
      <c r="I40" s="3">
        <v>1.55139</v>
      </c>
      <c r="J40" s="12">
        <f t="shared" si="0"/>
        <v>1.8374999999999997</v>
      </c>
      <c r="K40" s="4">
        <v>43739.583333854163</v>
      </c>
      <c r="L40" s="3">
        <f t="shared" si="1"/>
        <v>1</v>
      </c>
      <c r="M40" s="3">
        <f t="shared" si="2"/>
        <v>14</v>
      </c>
      <c r="N40" s="3"/>
      <c r="O40" s="3"/>
      <c r="P40" s="3"/>
      <c r="Q40" s="3"/>
      <c r="R40" s="3"/>
      <c r="S40" s="3">
        <f>IF(ISBLANK(Table13[[#This Row],[T1]]),0,IF(Table13[[#This Row],[T1]]&gt;0,1,0))</f>
        <v>0</v>
      </c>
      <c r="T40" s="3">
        <f>IF(ISBLANK(Table13[[#This Row],[T2]]),0,IF(Table13[[#This Row],[T2]]&gt;0,1,0))</f>
        <v>0</v>
      </c>
      <c r="U40" s="3">
        <f>IF(ISBLANK(Table13[[#This Row],[T3]]),0,IF(Table13[[#This Row],[T3]]&gt;0,1,0))</f>
        <v>0</v>
      </c>
      <c r="V40" s="3">
        <f>IF(ISBLANK(Table13[[#This Row],[T4]]),0,IF(Table13[[#This Row],[T4]]&gt;0,1,0))</f>
        <v>0</v>
      </c>
      <c r="W40" s="25">
        <v>86</v>
      </c>
      <c r="X40" s="23">
        <v>21</v>
      </c>
      <c r="Y40" s="3">
        <v>1.6</v>
      </c>
      <c r="Z40" s="3"/>
      <c r="AB40" s="30">
        <v>10</v>
      </c>
      <c r="AC40" s="30">
        <v>1.3411444062987765</v>
      </c>
      <c r="AD40" s="30">
        <v>0.75885559370122357</v>
      </c>
    </row>
    <row r="41" spans="1:30">
      <c r="A41" s="4">
        <v>43739.625</v>
      </c>
      <c r="B41">
        <v>43739</v>
      </c>
      <c r="C41" s="3">
        <v>0.625</v>
      </c>
      <c r="D41" s="3">
        <v>15</v>
      </c>
      <c r="E41" s="3">
        <v>1</v>
      </c>
      <c r="F41" s="3">
        <v>0.7</v>
      </c>
      <c r="G41" s="5">
        <v>1</v>
      </c>
      <c r="H41" s="3">
        <v>1.7</v>
      </c>
      <c r="I41" s="3">
        <v>1.55139</v>
      </c>
      <c r="J41" s="12">
        <f t="shared" si="0"/>
        <v>1.845833333333333</v>
      </c>
      <c r="K41" s="4">
        <v>43739.625000578701</v>
      </c>
      <c r="L41" s="3">
        <f t="shared" si="1"/>
        <v>1</v>
      </c>
      <c r="M41" s="3">
        <f t="shared" si="2"/>
        <v>15</v>
      </c>
      <c r="N41" s="3"/>
      <c r="O41" s="3"/>
      <c r="P41" s="3"/>
      <c r="Q41" s="3"/>
      <c r="R41" s="3"/>
      <c r="S41" s="3">
        <f>IF(ISBLANK(Table13[[#This Row],[T1]]),0,IF(Table13[[#This Row],[T1]]&gt;0,1,0))</f>
        <v>0</v>
      </c>
      <c r="T41" s="3">
        <f>IF(ISBLANK(Table13[[#This Row],[T2]]),0,IF(Table13[[#This Row],[T2]]&gt;0,1,0))</f>
        <v>0</v>
      </c>
      <c r="U41" s="3">
        <f>IF(ISBLANK(Table13[[#This Row],[T3]]),0,IF(Table13[[#This Row],[T3]]&gt;0,1,0))</f>
        <v>0</v>
      </c>
      <c r="V41" s="3">
        <f>IF(ISBLANK(Table13[[#This Row],[T4]]),0,IF(Table13[[#This Row],[T4]]&gt;0,1,0))</f>
        <v>0</v>
      </c>
      <c r="W41" s="26">
        <v>85</v>
      </c>
      <c r="X41" s="22">
        <v>21</v>
      </c>
      <c r="Y41" s="3">
        <v>1.7</v>
      </c>
      <c r="Z41" s="3"/>
      <c r="AB41" s="30">
        <v>11</v>
      </c>
      <c r="AC41" s="30">
        <v>1.3411444062987765</v>
      </c>
      <c r="AD41" s="30">
        <v>-0.14114440629877656</v>
      </c>
    </row>
    <row r="42" spans="1:30">
      <c r="A42" s="4">
        <v>43739.666666666664</v>
      </c>
      <c r="B42">
        <v>43739</v>
      </c>
      <c r="C42" s="3">
        <v>0.66666666666666663</v>
      </c>
      <c r="D42" s="3">
        <v>16</v>
      </c>
      <c r="E42" s="3">
        <v>1</v>
      </c>
      <c r="F42" s="3">
        <v>0.8</v>
      </c>
      <c r="G42" s="5">
        <v>1.8</v>
      </c>
      <c r="H42" s="3">
        <v>2.6</v>
      </c>
      <c r="I42" s="3">
        <v>1.55139</v>
      </c>
      <c r="J42" s="12">
        <f t="shared" si="0"/>
        <v>1.8499999999999996</v>
      </c>
      <c r="K42" s="4">
        <v>43739.666667303238</v>
      </c>
      <c r="L42" s="3">
        <f t="shared" si="1"/>
        <v>1</v>
      </c>
      <c r="M42" s="3">
        <f t="shared" si="2"/>
        <v>16</v>
      </c>
      <c r="N42" s="3"/>
      <c r="O42" s="3"/>
      <c r="P42" s="3"/>
      <c r="Q42" s="3"/>
      <c r="R42" s="3"/>
      <c r="S42" s="3">
        <f>IF(ISBLANK(Table13[[#This Row],[T1]]),0,IF(Table13[[#This Row],[T1]]&gt;0,1,0))</f>
        <v>0</v>
      </c>
      <c r="T42" s="3">
        <f>IF(ISBLANK(Table13[[#This Row],[T2]]),0,IF(Table13[[#This Row],[T2]]&gt;0,1,0))</f>
        <v>0</v>
      </c>
      <c r="U42" s="3">
        <f>IF(ISBLANK(Table13[[#This Row],[T3]]),0,IF(Table13[[#This Row],[T3]]&gt;0,1,0))</f>
        <v>0</v>
      </c>
      <c r="V42" s="3">
        <f>IF(ISBLANK(Table13[[#This Row],[T4]]),0,IF(Table13[[#This Row],[T4]]&gt;0,1,0))</f>
        <v>0</v>
      </c>
      <c r="W42" s="25">
        <v>86</v>
      </c>
      <c r="X42" s="23">
        <v>21</v>
      </c>
      <c r="Y42" s="3">
        <v>2.6</v>
      </c>
      <c r="Z42" s="3"/>
      <c r="AB42" s="30">
        <v>12</v>
      </c>
      <c r="AC42" s="30">
        <v>1.3411444062987765</v>
      </c>
      <c r="AD42" s="30">
        <v>-0.14114440629877656</v>
      </c>
    </row>
    <row r="43" spans="1:30">
      <c r="A43" s="4">
        <v>43739.708333333336</v>
      </c>
      <c r="B43">
        <v>43739</v>
      </c>
      <c r="C43" s="3">
        <v>0.70833333333333337</v>
      </c>
      <c r="D43" s="3">
        <v>17</v>
      </c>
      <c r="E43" s="3">
        <v>1</v>
      </c>
      <c r="F43" s="3">
        <v>0.8</v>
      </c>
      <c r="G43" s="5">
        <v>0.7</v>
      </c>
      <c r="H43" s="3">
        <v>1.5</v>
      </c>
      <c r="I43" s="3">
        <v>1.55139</v>
      </c>
      <c r="J43" s="12">
        <f t="shared" si="0"/>
        <v>1.8166666666666664</v>
      </c>
      <c r="K43" s="4">
        <v>43739.708333333336</v>
      </c>
      <c r="L43" s="3">
        <f t="shared" si="1"/>
        <v>1</v>
      </c>
      <c r="M43" s="3">
        <f t="shared" si="2"/>
        <v>17</v>
      </c>
      <c r="N43" s="3">
        <v>0</v>
      </c>
      <c r="O43" s="3">
        <v>0</v>
      </c>
      <c r="P43" s="3">
        <v>2</v>
      </c>
      <c r="Q43" s="3">
        <v>0</v>
      </c>
      <c r="R43" s="3"/>
      <c r="S43" s="3">
        <f>IF(ISBLANK(Table13[[#This Row],[T1]]),0,IF(Table13[[#This Row],[T1]]&gt;0,1,0))</f>
        <v>0</v>
      </c>
      <c r="T43" s="3">
        <f>IF(ISBLANK(Table13[[#This Row],[T2]]),0,IF(Table13[[#This Row],[T2]]&gt;0,1,0))</f>
        <v>0</v>
      </c>
      <c r="U43" s="3">
        <f>IF(ISBLANK(Table13[[#This Row],[T3]]),0,IF(Table13[[#This Row],[T3]]&gt;0,1,0))</f>
        <v>1</v>
      </c>
      <c r="V43" s="3">
        <f>IF(ISBLANK(Table13[[#This Row],[T4]]),0,IF(Table13[[#This Row],[T4]]&gt;0,1,0))</f>
        <v>0</v>
      </c>
      <c r="W43" s="26">
        <v>83</v>
      </c>
      <c r="X43" s="22">
        <v>17</v>
      </c>
      <c r="Y43" s="3">
        <v>1.5</v>
      </c>
      <c r="Z43" s="3"/>
      <c r="AB43" s="30">
        <v>13</v>
      </c>
      <c r="AC43" s="30">
        <v>1.3411444062987765</v>
      </c>
      <c r="AD43" s="30">
        <v>-0.24114440629877643</v>
      </c>
    </row>
    <row r="44" spans="1:30">
      <c r="A44" s="4">
        <v>43739.75</v>
      </c>
      <c r="B44">
        <v>43739</v>
      </c>
      <c r="C44" s="3">
        <v>0.75</v>
      </c>
      <c r="D44" s="3">
        <v>18</v>
      </c>
      <c r="E44" s="3">
        <v>1</v>
      </c>
      <c r="F44" s="3">
        <v>0.9</v>
      </c>
      <c r="G44" s="5">
        <v>0.6</v>
      </c>
      <c r="H44" s="3">
        <v>1.5</v>
      </c>
      <c r="I44" s="3">
        <v>1.55139</v>
      </c>
      <c r="J44" s="12">
        <f t="shared" si="0"/>
        <v>1.8708333333333329</v>
      </c>
      <c r="K44" s="4">
        <v>43739.75</v>
      </c>
      <c r="L44" s="3">
        <f t="shared" si="1"/>
        <v>1</v>
      </c>
      <c r="M44" s="3">
        <f t="shared" si="2"/>
        <v>18</v>
      </c>
      <c r="N44" s="3">
        <v>0</v>
      </c>
      <c r="O44" s="3">
        <v>0</v>
      </c>
      <c r="P44" s="3">
        <v>37</v>
      </c>
      <c r="Q44" s="3">
        <v>0</v>
      </c>
      <c r="R44" s="3"/>
      <c r="S44" s="3">
        <f>IF(ISBLANK(Table13[[#This Row],[T1]]),0,IF(Table13[[#This Row],[T1]]&gt;0,1,0))</f>
        <v>1</v>
      </c>
      <c r="T44" s="3">
        <f>IF(ISBLANK(Table13[[#This Row],[T2]]),0,IF(Table13[[#This Row],[T2]]&gt;0,1,0))</f>
        <v>0</v>
      </c>
      <c r="U44" s="3">
        <f>IF(ISBLANK(Table13[[#This Row],[T3]]),0,IF(Table13[[#This Row],[T3]]&gt;0,1,0))</f>
        <v>1</v>
      </c>
      <c r="V44" s="3">
        <f>IF(ISBLANK(Table13[[#This Row],[T4]]),0,IF(Table13[[#This Row],[T4]]&gt;0,1,0))</f>
        <v>0</v>
      </c>
      <c r="W44" s="25">
        <v>80</v>
      </c>
      <c r="X44" s="23">
        <v>17</v>
      </c>
      <c r="Y44" s="3">
        <v>1.5</v>
      </c>
      <c r="Z44" s="3"/>
      <c r="AB44" s="30">
        <v>14</v>
      </c>
      <c r="AC44" s="30">
        <v>1.2899141133778336</v>
      </c>
      <c r="AD44" s="30">
        <v>-0.28991411337783357</v>
      </c>
    </row>
    <row r="45" spans="1:30">
      <c r="A45" s="4">
        <v>43739.791666666664</v>
      </c>
      <c r="B45">
        <v>43739</v>
      </c>
      <c r="C45" s="3">
        <v>0.79166666666666663</v>
      </c>
      <c r="D45" s="3">
        <v>19</v>
      </c>
      <c r="E45" s="3">
        <v>1</v>
      </c>
      <c r="F45" s="3">
        <v>0.8</v>
      </c>
      <c r="G45" s="5">
        <v>0.6</v>
      </c>
      <c r="H45" s="3">
        <v>1.4</v>
      </c>
      <c r="I45" s="3">
        <v>1.55139</v>
      </c>
      <c r="J45" s="12">
        <f t="shared" si="0"/>
        <v>1.895833333333333</v>
      </c>
      <c r="K45" s="4">
        <v>43739.79166707176</v>
      </c>
      <c r="L45" s="3">
        <f t="shared" si="1"/>
        <v>1</v>
      </c>
      <c r="M45" s="3">
        <f t="shared" si="2"/>
        <v>19</v>
      </c>
      <c r="N45" s="3"/>
      <c r="O45" s="3"/>
      <c r="P45" s="3"/>
      <c r="Q45" s="3"/>
      <c r="R45" s="3"/>
      <c r="S45" s="3">
        <f>IF(ISBLANK(Table13[[#This Row],[T1]]),0,IF(Table13[[#This Row],[T1]]&gt;0,1,0))</f>
        <v>1</v>
      </c>
      <c r="T45" s="3">
        <f>IF(ISBLANK(Table13[[#This Row],[T2]]),0,IF(Table13[[#This Row],[T2]]&gt;0,1,0))</f>
        <v>0</v>
      </c>
      <c r="U45" s="3">
        <f>IF(ISBLANK(Table13[[#This Row],[T3]]),0,IF(Table13[[#This Row],[T3]]&gt;0,1,0))</f>
        <v>1</v>
      </c>
      <c r="V45" s="3">
        <f>IF(ISBLANK(Table13[[#This Row],[T4]]),0,IF(Table13[[#This Row],[T4]]&gt;0,1,0))</f>
        <v>0</v>
      </c>
      <c r="W45" s="26">
        <v>79</v>
      </c>
      <c r="X45" s="22">
        <v>17</v>
      </c>
      <c r="Y45" s="3">
        <v>1.4</v>
      </c>
      <c r="Z45" s="3"/>
      <c r="AB45" s="30">
        <v>15</v>
      </c>
      <c r="AC45" s="30">
        <v>1.2899141133778336</v>
      </c>
      <c r="AD45" s="30">
        <v>1.0085886622166251E-2</v>
      </c>
    </row>
    <row r="46" spans="1:30">
      <c r="A46" s="4">
        <v>43739.833333333336</v>
      </c>
      <c r="B46">
        <v>43739</v>
      </c>
      <c r="C46" s="3">
        <v>0.83333333333333337</v>
      </c>
      <c r="D46" s="3">
        <v>20</v>
      </c>
      <c r="E46" s="3">
        <v>1</v>
      </c>
      <c r="F46" s="3">
        <v>0.6</v>
      </c>
      <c r="G46" s="5">
        <v>0.6</v>
      </c>
      <c r="H46" s="3">
        <v>1.2</v>
      </c>
      <c r="I46" s="3">
        <v>1.55139</v>
      </c>
      <c r="J46" s="12">
        <f t="shared" si="0"/>
        <v>1.9999999999999993</v>
      </c>
      <c r="K46" s="4">
        <v>43739.833333738425</v>
      </c>
      <c r="L46" s="3">
        <f t="shared" si="1"/>
        <v>1</v>
      </c>
      <c r="M46" s="3">
        <f t="shared" si="2"/>
        <v>20</v>
      </c>
      <c r="N46" s="3"/>
      <c r="O46" s="3"/>
      <c r="P46" s="3"/>
      <c r="Q46" s="3"/>
      <c r="R46" s="3"/>
      <c r="S46" s="3">
        <f>IF(ISBLANK(Table13[[#This Row],[T1]]),0,IF(Table13[[#This Row],[T1]]&gt;0,1,0))</f>
        <v>1</v>
      </c>
      <c r="T46" s="3">
        <f>IF(ISBLANK(Table13[[#This Row],[T2]]),0,IF(Table13[[#This Row],[T2]]&gt;0,1,0))</f>
        <v>0</v>
      </c>
      <c r="U46" s="3">
        <f>IF(ISBLANK(Table13[[#This Row],[T3]]),0,IF(Table13[[#This Row],[T3]]&gt;0,1,0))</f>
        <v>1</v>
      </c>
      <c r="V46" s="3">
        <f>IF(ISBLANK(Table13[[#This Row],[T4]]),0,IF(Table13[[#This Row],[T4]]&gt;0,1,0))</f>
        <v>0</v>
      </c>
      <c r="W46" s="25">
        <v>78</v>
      </c>
      <c r="X46" s="23">
        <v>13</v>
      </c>
      <c r="Y46" s="3">
        <v>1.2</v>
      </c>
      <c r="Z46" s="3"/>
      <c r="AB46" s="30">
        <v>16</v>
      </c>
      <c r="AC46" s="30">
        <v>1.2791908308587783</v>
      </c>
      <c r="AD46" s="30">
        <v>-0.37919083085877836</v>
      </c>
    </row>
    <row r="47" spans="1:30">
      <c r="A47" s="4">
        <v>43739.875</v>
      </c>
      <c r="B47">
        <v>43739</v>
      </c>
      <c r="C47" s="3">
        <v>0.875</v>
      </c>
      <c r="D47" s="3">
        <v>21</v>
      </c>
      <c r="E47" s="3">
        <v>1</v>
      </c>
      <c r="F47" s="3">
        <v>0.6</v>
      </c>
      <c r="G47" s="5">
        <v>1</v>
      </c>
      <c r="H47" s="3">
        <v>1.6</v>
      </c>
      <c r="I47" s="3">
        <v>1.55139</v>
      </c>
      <c r="J47" s="12">
        <f t="shared" si="0"/>
        <v>2.1458333333333326</v>
      </c>
      <c r="K47" s="4">
        <v>43739.875</v>
      </c>
      <c r="L47" s="3">
        <f t="shared" si="1"/>
        <v>1</v>
      </c>
      <c r="M47" s="3">
        <f t="shared" si="2"/>
        <v>21</v>
      </c>
      <c r="N47" s="3">
        <v>24</v>
      </c>
      <c r="O47" s="3">
        <v>21</v>
      </c>
      <c r="P47" s="3">
        <v>0</v>
      </c>
      <c r="Q47" s="3">
        <v>0</v>
      </c>
      <c r="R47" s="3"/>
      <c r="S47" s="3">
        <f>IF(ISBLANK(Table13[[#This Row],[T1]]),0,IF(Table13[[#This Row],[T1]]&gt;0,1,0))</f>
        <v>1</v>
      </c>
      <c r="T47" s="3">
        <f>IF(ISBLANK(Table13[[#This Row],[T2]]),0,IF(Table13[[#This Row],[T2]]&gt;0,1,0))</f>
        <v>0</v>
      </c>
      <c r="U47" s="3">
        <f>IF(ISBLANK(Table13[[#This Row],[T3]]),0,IF(Table13[[#This Row],[T3]]&gt;0,1,0))</f>
        <v>1</v>
      </c>
      <c r="V47" s="3">
        <f>IF(ISBLANK(Table13[[#This Row],[T4]]),0,IF(Table13[[#This Row],[T4]]&gt;0,1,0))</f>
        <v>0</v>
      </c>
      <c r="W47" s="26">
        <v>77</v>
      </c>
      <c r="X47" s="22">
        <v>13</v>
      </c>
      <c r="Y47" s="3">
        <v>1.6</v>
      </c>
      <c r="Z47" s="3"/>
      <c r="AB47" s="30">
        <v>17</v>
      </c>
      <c r="AC47" s="30">
        <v>1.2791908308587783</v>
      </c>
      <c r="AD47" s="30">
        <v>-0.37919083085877825</v>
      </c>
    </row>
    <row r="48" spans="1:30">
      <c r="A48" s="4">
        <v>43739.916666666664</v>
      </c>
      <c r="B48">
        <v>43739</v>
      </c>
      <c r="C48" s="3">
        <v>0.91666666666666663</v>
      </c>
      <c r="D48" s="3">
        <v>22</v>
      </c>
      <c r="E48" s="3">
        <v>1</v>
      </c>
      <c r="F48" s="3">
        <v>1</v>
      </c>
      <c r="G48" s="5">
        <v>1.1000000000000001</v>
      </c>
      <c r="H48" s="3">
        <v>2.1</v>
      </c>
      <c r="I48" s="3">
        <v>1.55139</v>
      </c>
      <c r="J48" s="12">
        <f t="shared" si="0"/>
        <v>2.1916666666666664</v>
      </c>
      <c r="K48" s="4">
        <v>43739.916666666664</v>
      </c>
      <c r="L48" s="3">
        <f t="shared" si="1"/>
        <v>1</v>
      </c>
      <c r="M48" s="3">
        <f t="shared" si="2"/>
        <v>22</v>
      </c>
      <c r="N48" s="3">
        <v>58</v>
      </c>
      <c r="O48" s="3">
        <v>49</v>
      </c>
      <c r="P48" s="3">
        <v>38</v>
      </c>
      <c r="Q48" s="3">
        <v>0</v>
      </c>
      <c r="R48" s="3"/>
      <c r="S48" s="3">
        <f>IF(ISBLANK(Table13[[#This Row],[T1]]),0,IF(Table13[[#This Row],[T1]]&gt;0,1,0))</f>
        <v>1</v>
      </c>
      <c r="T48" s="3">
        <f>IF(ISBLANK(Table13[[#This Row],[T2]]),0,IF(Table13[[#This Row],[T2]]&gt;0,1,0))</f>
        <v>1</v>
      </c>
      <c r="U48" s="3">
        <f>IF(ISBLANK(Table13[[#This Row],[T3]]),0,IF(Table13[[#This Row],[T3]]&gt;0,1,0))</f>
        <v>1</v>
      </c>
      <c r="V48" s="3">
        <f>IF(ISBLANK(Table13[[#This Row],[T4]]),0,IF(Table13[[#This Row],[T4]]&gt;0,1,0))</f>
        <v>0</v>
      </c>
      <c r="W48" s="25">
        <v>76</v>
      </c>
      <c r="X48" s="23">
        <v>13</v>
      </c>
      <c r="Y48" s="3">
        <v>2.1</v>
      </c>
      <c r="Z48" s="3"/>
      <c r="AB48" s="30">
        <v>18</v>
      </c>
      <c r="AC48" s="30">
        <v>1.3504254894833749</v>
      </c>
      <c r="AD48" s="30">
        <v>-0.45042548948337491</v>
      </c>
    </row>
    <row r="49" spans="1:30">
      <c r="A49" s="4">
        <v>43739.958333333336</v>
      </c>
      <c r="B49">
        <v>43739</v>
      </c>
      <c r="C49" s="3">
        <v>0.95833333333333337</v>
      </c>
      <c r="D49" s="3">
        <v>23</v>
      </c>
      <c r="E49" s="3">
        <v>1</v>
      </c>
      <c r="F49" s="3">
        <v>0.8</v>
      </c>
      <c r="G49" s="5">
        <v>0.7</v>
      </c>
      <c r="H49" s="3">
        <v>1.5</v>
      </c>
      <c r="I49" s="3">
        <v>1.55139</v>
      </c>
      <c r="J49" s="12">
        <f t="shared" si="0"/>
        <v>2.2208333333333328</v>
      </c>
      <c r="K49" s="4">
        <v>43739.958333333336</v>
      </c>
      <c r="L49" s="3">
        <f t="shared" si="1"/>
        <v>1</v>
      </c>
      <c r="M49" s="3">
        <f t="shared" si="2"/>
        <v>23</v>
      </c>
      <c r="N49" s="3">
        <v>58</v>
      </c>
      <c r="O49" s="3">
        <v>38</v>
      </c>
      <c r="P49" s="3">
        <v>58</v>
      </c>
      <c r="Q49" s="3">
        <v>0</v>
      </c>
      <c r="R49" s="3"/>
      <c r="S49" s="3">
        <f>IF(ISBLANK(Table13[[#This Row],[T1]]),0,IF(Table13[[#This Row],[T1]]&gt;0,1,0))</f>
        <v>1</v>
      </c>
      <c r="T49" s="3">
        <f>IF(ISBLANK(Table13[[#This Row],[T2]]),0,IF(Table13[[#This Row],[T2]]&gt;0,1,0))</f>
        <v>1</v>
      </c>
      <c r="U49" s="3">
        <f>IF(ISBLANK(Table13[[#This Row],[T3]]),0,IF(Table13[[#This Row],[T3]]&gt;0,1,0))</f>
        <v>1</v>
      </c>
      <c r="V49" s="3">
        <f>IF(ISBLANK(Table13[[#This Row],[T4]]),0,IF(Table13[[#This Row],[T4]]&gt;0,1,0))</f>
        <v>0</v>
      </c>
      <c r="W49" s="26">
        <v>76</v>
      </c>
      <c r="X49" s="22">
        <v>13</v>
      </c>
      <c r="Y49" s="3">
        <v>1.5</v>
      </c>
      <c r="Z49" s="3"/>
      <c r="AB49" s="30">
        <v>19</v>
      </c>
      <c r="AC49" s="30">
        <v>1.4800115641748837</v>
      </c>
      <c r="AD49" s="30">
        <v>0.91998843582511625</v>
      </c>
    </row>
    <row r="50" spans="1:30">
      <c r="A50" s="4">
        <v>43740</v>
      </c>
      <c r="B50">
        <v>43740</v>
      </c>
      <c r="C50" s="3">
        <v>0</v>
      </c>
      <c r="D50" s="3">
        <v>0</v>
      </c>
      <c r="E50" s="3">
        <v>2</v>
      </c>
      <c r="F50" s="3">
        <v>0.8</v>
      </c>
      <c r="G50" s="5">
        <v>1.7</v>
      </c>
      <c r="H50" s="3">
        <v>2.5</v>
      </c>
      <c r="I50" s="3">
        <v>1.55139</v>
      </c>
      <c r="J50" s="12">
        <f t="shared" si="0"/>
        <v>2.2791666666666663</v>
      </c>
      <c r="K50" s="4">
        <v>43740</v>
      </c>
      <c r="L50" s="3">
        <f t="shared" si="1"/>
        <v>2</v>
      </c>
      <c r="M50" s="3">
        <f t="shared" si="2"/>
        <v>0</v>
      </c>
      <c r="N50" s="3">
        <v>58</v>
      </c>
      <c r="O50" s="3">
        <v>32</v>
      </c>
      <c r="P50" s="3">
        <v>58</v>
      </c>
      <c r="Q50" s="3">
        <v>0</v>
      </c>
      <c r="R50" s="3"/>
      <c r="S50" s="3">
        <f>IF(ISBLANK(Table13[[#This Row],[T1]]),0,IF(Table13[[#This Row],[T1]]&gt;0,1,0))</f>
        <v>1</v>
      </c>
      <c r="T50" s="3">
        <f>IF(ISBLANK(Table13[[#This Row],[T2]]),0,IF(Table13[[#This Row],[T2]]&gt;0,1,0))</f>
        <v>1</v>
      </c>
      <c r="U50" s="3">
        <f>IF(ISBLANK(Table13[[#This Row],[T3]]),0,IF(Table13[[#This Row],[T3]]&gt;0,1,0))</f>
        <v>1</v>
      </c>
      <c r="V50" s="3">
        <f>IF(ISBLANK(Table13[[#This Row],[T4]]),0,IF(Table13[[#This Row],[T4]]&gt;0,1,0))</f>
        <v>0</v>
      </c>
      <c r="W50" s="25">
        <v>75</v>
      </c>
      <c r="X50" s="23">
        <v>13</v>
      </c>
      <c r="Y50" s="3">
        <v>2.5</v>
      </c>
      <c r="Z50" s="3"/>
      <c r="AB50" s="30">
        <v>20</v>
      </c>
      <c r="AC50" s="30">
        <v>1.4800115641748837</v>
      </c>
      <c r="AD50" s="30">
        <v>-0.38001156417488358</v>
      </c>
    </row>
    <row r="51" spans="1:30">
      <c r="A51" s="4">
        <v>43740.041666666664</v>
      </c>
      <c r="B51">
        <v>43740</v>
      </c>
      <c r="C51" s="3">
        <v>4.1666666666666664E-2</v>
      </c>
      <c r="D51" s="3">
        <v>1</v>
      </c>
      <c r="E51" s="3">
        <v>2</v>
      </c>
      <c r="F51" s="3">
        <v>0.6</v>
      </c>
      <c r="G51" s="5">
        <v>0.8</v>
      </c>
      <c r="H51" s="3">
        <v>1.4</v>
      </c>
      <c r="I51" s="3">
        <v>1.55139</v>
      </c>
      <c r="J51" s="12">
        <f t="shared" si="0"/>
        <v>2.2583333333333333</v>
      </c>
      <c r="K51" s="4">
        <v>43740.041666666664</v>
      </c>
      <c r="L51" s="3">
        <f t="shared" si="1"/>
        <v>2</v>
      </c>
      <c r="M51" s="3">
        <f t="shared" si="2"/>
        <v>1</v>
      </c>
      <c r="N51" s="3">
        <v>57</v>
      </c>
      <c r="O51" s="3">
        <v>28</v>
      </c>
      <c r="P51" s="3">
        <v>57</v>
      </c>
      <c r="Q51" s="3">
        <v>0</v>
      </c>
      <c r="R51" s="3"/>
      <c r="S51" s="3">
        <f>IF(ISBLANK(Table13[[#This Row],[T1]]),0,IF(Table13[[#This Row],[T1]]&gt;0,1,0))</f>
        <v>1</v>
      </c>
      <c r="T51" s="3">
        <f>IF(ISBLANK(Table13[[#This Row],[T2]]),0,IF(Table13[[#This Row],[T2]]&gt;0,1,0))</f>
        <v>1</v>
      </c>
      <c r="U51" s="3">
        <f>IF(ISBLANK(Table13[[#This Row],[T3]]),0,IF(Table13[[#This Row],[T3]]&gt;0,1,0))</f>
        <v>1</v>
      </c>
      <c r="V51" s="3">
        <f>IF(ISBLANK(Table13[[#This Row],[T4]]),0,IF(Table13[[#This Row],[T4]]&gt;0,1,0))</f>
        <v>0</v>
      </c>
      <c r="W51" s="26">
        <v>75</v>
      </c>
      <c r="X51" s="22">
        <v>13</v>
      </c>
      <c r="Y51" s="3">
        <v>1.4</v>
      </c>
      <c r="Z51" s="3"/>
      <c r="AB51" s="30">
        <v>21</v>
      </c>
      <c r="AC51" s="30">
        <v>1.3223208057821163</v>
      </c>
      <c r="AD51" s="30">
        <v>-2.232080578211626E-2</v>
      </c>
    </row>
    <row r="52" spans="1:30">
      <c r="A52" s="4">
        <v>43740.083333333336</v>
      </c>
      <c r="B52">
        <v>43740</v>
      </c>
      <c r="C52" s="3">
        <v>8.3333333333333329E-2</v>
      </c>
      <c r="D52" s="3">
        <v>2</v>
      </c>
      <c r="E52" s="3">
        <v>2</v>
      </c>
      <c r="F52" s="3">
        <v>0.6</v>
      </c>
      <c r="G52" s="5">
        <v>0.8</v>
      </c>
      <c r="H52" s="3">
        <v>1.4</v>
      </c>
      <c r="I52" s="3">
        <v>1.55139</v>
      </c>
      <c r="J52" s="12">
        <f t="shared" si="0"/>
        <v>2.2875000000000001</v>
      </c>
      <c r="K52" s="4">
        <v>43740.083333333336</v>
      </c>
      <c r="L52" s="3">
        <f t="shared" si="1"/>
        <v>2</v>
      </c>
      <c r="M52" s="3">
        <f t="shared" si="2"/>
        <v>2</v>
      </c>
      <c r="N52" s="3">
        <v>58</v>
      </c>
      <c r="O52" s="3">
        <v>28</v>
      </c>
      <c r="P52" s="3">
        <v>58</v>
      </c>
      <c r="Q52" s="3">
        <v>0</v>
      </c>
      <c r="R52" s="3"/>
      <c r="S52" s="3">
        <f>IF(ISBLANK(Table13[[#This Row],[T1]]),0,IF(Table13[[#This Row],[T1]]&gt;0,1,0))</f>
        <v>1</v>
      </c>
      <c r="T52" s="3">
        <f>IF(ISBLANK(Table13[[#This Row],[T2]]),0,IF(Table13[[#This Row],[T2]]&gt;0,1,0))</f>
        <v>1</v>
      </c>
      <c r="U52" s="3">
        <f>IF(ISBLANK(Table13[[#This Row],[T3]]),0,IF(Table13[[#This Row],[T3]]&gt;0,1,0))</f>
        <v>1</v>
      </c>
      <c r="V52" s="3">
        <f>IF(ISBLANK(Table13[[#This Row],[T4]]),0,IF(Table13[[#This Row],[T4]]&gt;0,1,0))</f>
        <v>0</v>
      </c>
      <c r="W52" s="25">
        <v>74</v>
      </c>
      <c r="X52" s="23">
        <v>13</v>
      </c>
      <c r="Y52" s="3">
        <v>1.4</v>
      </c>
      <c r="Z52" s="3"/>
      <c r="AB52" s="30">
        <v>22</v>
      </c>
      <c r="AC52" s="30">
        <v>1.3521045336649489</v>
      </c>
      <c r="AD52" s="30">
        <v>0.24789546633505122</v>
      </c>
    </row>
    <row r="53" spans="1:30">
      <c r="A53" s="4">
        <v>43740.125</v>
      </c>
      <c r="B53">
        <v>43740</v>
      </c>
      <c r="C53" s="3">
        <v>0.125</v>
      </c>
      <c r="D53" s="3">
        <v>3</v>
      </c>
      <c r="E53" s="3">
        <v>2</v>
      </c>
      <c r="F53" s="3">
        <v>0.6</v>
      </c>
      <c r="G53" s="5">
        <v>0.6</v>
      </c>
      <c r="H53" s="3">
        <v>1.2</v>
      </c>
      <c r="I53" s="3">
        <v>1.55139</v>
      </c>
      <c r="J53" s="12">
        <f t="shared" si="0"/>
        <v>2.2916666666666665</v>
      </c>
      <c r="K53" s="4">
        <v>43740.125</v>
      </c>
      <c r="L53" s="3">
        <f t="shared" si="1"/>
        <v>2</v>
      </c>
      <c r="M53" s="3">
        <f t="shared" si="2"/>
        <v>3</v>
      </c>
      <c r="N53" s="3">
        <v>58</v>
      </c>
      <c r="O53" s="3">
        <v>29</v>
      </c>
      <c r="P53" s="3">
        <v>58</v>
      </c>
      <c r="Q53" s="3">
        <v>0</v>
      </c>
      <c r="R53" s="3"/>
      <c r="S53" s="3">
        <f>IF(ISBLANK(Table13[[#This Row],[T1]]),0,IF(Table13[[#This Row],[T1]]&gt;0,1,0))</f>
        <v>1</v>
      </c>
      <c r="T53" s="3">
        <f>IF(ISBLANK(Table13[[#This Row],[T2]]),0,IF(Table13[[#This Row],[T2]]&gt;0,1,0))</f>
        <v>1</v>
      </c>
      <c r="U53" s="3">
        <f>IF(ISBLANK(Table13[[#This Row],[T3]]),0,IF(Table13[[#This Row],[T3]]&gt;0,1,0))</f>
        <v>1</v>
      </c>
      <c r="V53" s="3">
        <f>IF(ISBLANK(Table13[[#This Row],[T4]]),0,IF(Table13[[#This Row],[T4]]&gt;0,1,0))</f>
        <v>0</v>
      </c>
      <c r="W53" s="26">
        <v>74</v>
      </c>
      <c r="X53" s="22">
        <v>13</v>
      </c>
      <c r="Y53" s="3">
        <v>1.2</v>
      </c>
      <c r="Z53" s="3"/>
      <c r="AB53" s="30">
        <v>23</v>
      </c>
      <c r="AC53" s="30">
        <v>1.3330440883011714</v>
      </c>
      <c r="AD53" s="30">
        <v>-0.23304408830117129</v>
      </c>
    </row>
    <row r="54" spans="1:30">
      <c r="A54" s="4">
        <v>43740.166666666664</v>
      </c>
      <c r="B54">
        <v>43740</v>
      </c>
      <c r="C54" s="3">
        <v>0.16666666666666666</v>
      </c>
      <c r="D54" s="3">
        <v>4</v>
      </c>
      <c r="E54" s="3">
        <v>2</v>
      </c>
      <c r="F54" s="3">
        <v>0.6</v>
      </c>
      <c r="G54" s="5">
        <v>0.6</v>
      </c>
      <c r="H54" s="3">
        <v>1.2</v>
      </c>
      <c r="I54" s="3">
        <v>1.55139</v>
      </c>
      <c r="J54" s="12">
        <f t="shared" si="0"/>
        <v>2.3041666666666667</v>
      </c>
      <c r="K54" s="4">
        <v>43740.166666666664</v>
      </c>
      <c r="L54" s="3">
        <f t="shared" si="1"/>
        <v>2</v>
      </c>
      <c r="M54" s="3">
        <f t="shared" si="2"/>
        <v>4</v>
      </c>
      <c r="N54" s="3">
        <v>58</v>
      </c>
      <c r="O54" s="3">
        <v>25</v>
      </c>
      <c r="P54" s="3">
        <v>58</v>
      </c>
      <c r="Q54" s="3">
        <v>0</v>
      </c>
      <c r="R54" s="3"/>
      <c r="S54" s="3">
        <f>IF(ISBLANK(Table13[[#This Row],[T1]]),0,IF(Table13[[#This Row],[T1]]&gt;0,1,0))</f>
        <v>1</v>
      </c>
      <c r="T54" s="3">
        <f>IF(ISBLANK(Table13[[#This Row],[T2]]),0,IF(Table13[[#This Row],[T2]]&gt;0,1,0))</f>
        <v>1</v>
      </c>
      <c r="U54" s="3">
        <f>IF(ISBLANK(Table13[[#This Row],[T3]]),0,IF(Table13[[#This Row],[T3]]&gt;0,1,0))</f>
        <v>1</v>
      </c>
      <c r="V54" s="3">
        <f>IF(ISBLANK(Table13[[#This Row],[T4]]),0,IF(Table13[[#This Row],[T4]]&gt;0,1,0))</f>
        <v>0</v>
      </c>
      <c r="W54" s="25">
        <v>73</v>
      </c>
      <c r="X54" s="23">
        <v>13</v>
      </c>
      <c r="Y54" s="3">
        <v>1.2</v>
      </c>
      <c r="Z54" s="3"/>
      <c r="AB54" s="30">
        <v>24</v>
      </c>
      <c r="AC54" s="30">
        <v>1.3330440883011714</v>
      </c>
      <c r="AD54" s="30">
        <v>-0.33304408830117138</v>
      </c>
    </row>
    <row r="55" spans="1:30">
      <c r="A55" s="4">
        <v>43740.208333333336</v>
      </c>
      <c r="B55">
        <v>43740</v>
      </c>
      <c r="C55" s="3">
        <v>0.20833333333333334</v>
      </c>
      <c r="D55" s="3">
        <v>5</v>
      </c>
      <c r="E55" s="3">
        <v>2</v>
      </c>
      <c r="F55" s="3">
        <v>0.6</v>
      </c>
      <c r="G55" s="5">
        <v>0.6</v>
      </c>
      <c r="H55" s="3">
        <v>1.2</v>
      </c>
      <c r="I55" s="3">
        <v>1.55139</v>
      </c>
      <c r="J55" s="12">
        <f t="shared" si="0"/>
        <v>2.3416666666666672</v>
      </c>
      <c r="K55" s="4">
        <v>43740.208333333336</v>
      </c>
      <c r="L55" s="3">
        <f t="shared" si="1"/>
        <v>2</v>
      </c>
      <c r="M55" s="3">
        <f t="shared" si="2"/>
        <v>5</v>
      </c>
      <c r="N55" s="3">
        <v>58</v>
      </c>
      <c r="O55" s="3">
        <v>25</v>
      </c>
      <c r="P55" s="3">
        <v>58</v>
      </c>
      <c r="Q55" s="3">
        <v>0</v>
      </c>
      <c r="R55" s="3"/>
      <c r="S55" s="3">
        <f>IF(ISBLANK(Table13[[#This Row],[T1]]),0,IF(Table13[[#This Row],[T1]]&gt;0,1,0))</f>
        <v>1</v>
      </c>
      <c r="T55" s="3">
        <f>IF(ISBLANK(Table13[[#This Row],[T2]]),0,IF(Table13[[#This Row],[T2]]&gt;0,1,0))</f>
        <v>1</v>
      </c>
      <c r="U55" s="3">
        <f>IF(ISBLANK(Table13[[#This Row],[T3]]),0,IF(Table13[[#This Row],[T3]]&gt;0,1,0))</f>
        <v>1</v>
      </c>
      <c r="V55" s="3">
        <f>IF(ISBLANK(Table13[[#This Row],[T4]]),0,IF(Table13[[#This Row],[T4]]&gt;0,1,0))</f>
        <v>0</v>
      </c>
      <c r="W55" s="26">
        <v>73</v>
      </c>
      <c r="X55" s="22">
        <v>13</v>
      </c>
      <c r="Y55" s="3">
        <v>1.2</v>
      </c>
      <c r="Z55" s="3"/>
      <c r="AB55" s="30">
        <v>25</v>
      </c>
      <c r="AC55" s="30">
        <v>1.3330440883011714</v>
      </c>
      <c r="AD55" s="30">
        <v>-0.33304408830117138</v>
      </c>
    </row>
    <row r="56" spans="1:30">
      <c r="A56" s="4">
        <v>43740.25</v>
      </c>
      <c r="B56">
        <v>43740</v>
      </c>
      <c r="C56" s="3">
        <v>0.25</v>
      </c>
      <c r="D56" s="3">
        <v>6</v>
      </c>
      <c r="E56" s="3">
        <v>2</v>
      </c>
      <c r="F56" s="3">
        <v>1.1000000000000001</v>
      </c>
      <c r="G56" s="5">
        <v>1.9</v>
      </c>
      <c r="H56" s="3">
        <v>3</v>
      </c>
      <c r="I56" s="3">
        <v>1.55139</v>
      </c>
      <c r="J56" s="12">
        <f t="shared" si="0"/>
        <v>2.3583333333333338</v>
      </c>
      <c r="K56" s="4">
        <v>43740.25</v>
      </c>
      <c r="L56" s="3">
        <f t="shared" si="1"/>
        <v>2</v>
      </c>
      <c r="M56" s="3">
        <f t="shared" si="2"/>
        <v>6</v>
      </c>
      <c r="N56" s="3">
        <v>57</v>
      </c>
      <c r="O56" s="3">
        <v>53</v>
      </c>
      <c r="P56" s="3">
        <v>57</v>
      </c>
      <c r="Q56" s="3">
        <v>0</v>
      </c>
      <c r="R56" s="3"/>
      <c r="S56" s="3">
        <f>IF(ISBLANK(Table13[[#This Row],[T1]]),0,IF(Table13[[#This Row],[T1]]&gt;0,1,0))</f>
        <v>1</v>
      </c>
      <c r="T56" s="3">
        <f>IF(ISBLANK(Table13[[#This Row],[T2]]),0,IF(Table13[[#This Row],[T2]]&gt;0,1,0))</f>
        <v>1</v>
      </c>
      <c r="U56" s="3">
        <f>IF(ISBLANK(Table13[[#This Row],[T3]]),0,IF(Table13[[#This Row],[T3]]&gt;0,1,0))</f>
        <v>1</v>
      </c>
      <c r="V56" s="3">
        <f>IF(ISBLANK(Table13[[#This Row],[T4]]),0,IF(Table13[[#This Row],[T4]]&gt;0,1,0))</f>
        <v>0</v>
      </c>
      <c r="W56" s="25">
        <v>74</v>
      </c>
      <c r="X56" s="23">
        <v>13</v>
      </c>
      <c r="Y56" s="3">
        <v>3</v>
      </c>
      <c r="Z56" s="3"/>
      <c r="AB56" s="30">
        <v>26</v>
      </c>
      <c r="AC56" s="30">
        <v>1.3330440883011714</v>
      </c>
      <c r="AD56" s="30">
        <v>-0.53304408830117134</v>
      </c>
    </row>
    <row r="57" spans="1:30">
      <c r="A57" s="4">
        <v>43740.291666666664</v>
      </c>
      <c r="B57">
        <v>43740</v>
      </c>
      <c r="C57" s="3">
        <v>0.29166666666666669</v>
      </c>
      <c r="D57" s="3">
        <v>7</v>
      </c>
      <c r="E57" s="3">
        <v>2</v>
      </c>
      <c r="F57" s="3">
        <v>0.9</v>
      </c>
      <c r="G57" s="5">
        <v>2.6</v>
      </c>
      <c r="H57" s="3">
        <v>3.5</v>
      </c>
      <c r="I57" s="3">
        <v>1.55139</v>
      </c>
      <c r="J57" s="12">
        <f t="shared" si="0"/>
        <v>2.3166666666666669</v>
      </c>
      <c r="K57" s="4">
        <v>43740.291666666664</v>
      </c>
      <c r="L57" s="3">
        <f t="shared" si="1"/>
        <v>2</v>
      </c>
      <c r="M57" s="3">
        <f t="shared" si="2"/>
        <v>7</v>
      </c>
      <c r="N57" s="3">
        <v>58</v>
      </c>
      <c r="O57" s="3">
        <v>37</v>
      </c>
      <c r="P57" s="3">
        <v>50</v>
      </c>
      <c r="Q57" s="3">
        <v>19</v>
      </c>
      <c r="R57" s="3"/>
      <c r="S57" s="3">
        <f>IF(ISBLANK(Table13[[#This Row],[T1]]),0,IF(Table13[[#This Row],[T1]]&gt;0,1,0))</f>
        <v>1</v>
      </c>
      <c r="T57" s="3">
        <f>IF(ISBLANK(Table13[[#This Row],[T2]]),0,IF(Table13[[#This Row],[T2]]&gt;0,1,0))</f>
        <v>1</v>
      </c>
      <c r="U57" s="3">
        <f>IF(ISBLANK(Table13[[#This Row],[T3]]),0,IF(Table13[[#This Row],[T3]]&gt;0,1,0))</f>
        <v>1</v>
      </c>
      <c r="V57" s="3">
        <f>IF(ISBLANK(Table13[[#This Row],[T4]]),0,IF(Table13[[#This Row],[T4]]&gt;0,1,0))</f>
        <v>0</v>
      </c>
      <c r="W57" s="26">
        <v>76</v>
      </c>
      <c r="X57" s="22">
        <v>13</v>
      </c>
      <c r="Y57" s="3">
        <v>3.5</v>
      </c>
      <c r="Z57" s="3"/>
      <c r="AB57" s="30">
        <v>27</v>
      </c>
      <c r="AC57" s="30">
        <v>1.3330440883011714</v>
      </c>
      <c r="AD57" s="30">
        <v>-0.53304408830117134</v>
      </c>
    </row>
    <row r="58" spans="1:30">
      <c r="A58" s="4">
        <v>43740.333333333336</v>
      </c>
      <c r="B58">
        <v>43740</v>
      </c>
      <c r="C58" s="3">
        <v>0.33333333333333331</v>
      </c>
      <c r="D58" s="3">
        <v>8</v>
      </c>
      <c r="E58" s="3">
        <v>2</v>
      </c>
      <c r="F58" s="3">
        <v>2.2999999999999998</v>
      </c>
      <c r="G58" s="5">
        <v>1</v>
      </c>
      <c r="H58" s="3">
        <v>3.3</v>
      </c>
      <c r="I58" s="3">
        <v>1.55139</v>
      </c>
      <c r="J58" s="12">
        <f t="shared" si="0"/>
        <v>2.35</v>
      </c>
      <c r="K58" s="4">
        <v>43740.333333333336</v>
      </c>
      <c r="L58" s="3">
        <f t="shared" si="1"/>
        <v>2</v>
      </c>
      <c r="M58" s="3">
        <f t="shared" si="2"/>
        <v>8</v>
      </c>
      <c r="N58" s="3">
        <v>56</v>
      </c>
      <c r="O58" s="3">
        <v>12</v>
      </c>
      <c r="P58" s="3">
        <v>0</v>
      </c>
      <c r="Q58" s="3">
        <v>13</v>
      </c>
      <c r="R58" s="3"/>
      <c r="S58" s="3">
        <f>IF(ISBLANK(Table13[[#This Row],[T1]]),0,IF(Table13[[#This Row],[T1]]&gt;0,1,0))</f>
        <v>0</v>
      </c>
      <c r="T58" s="3">
        <f>IF(ISBLANK(Table13[[#This Row],[T2]]),0,IF(Table13[[#This Row],[T2]]&gt;0,1,0))</f>
        <v>0</v>
      </c>
      <c r="U58" s="3">
        <f>IF(ISBLANK(Table13[[#This Row],[T3]]),0,IF(Table13[[#This Row],[T3]]&gt;0,1,0))</f>
        <v>1</v>
      </c>
      <c r="V58" s="3">
        <f>IF(ISBLANK(Table13[[#This Row],[T4]]),0,IF(Table13[[#This Row],[T4]]&gt;0,1,0))</f>
        <v>0</v>
      </c>
      <c r="W58" s="25">
        <v>78</v>
      </c>
      <c r="X58" s="23">
        <v>17</v>
      </c>
      <c r="Y58" s="3">
        <v>3.3</v>
      </c>
      <c r="Z58" s="3"/>
      <c r="AB58" s="30">
        <v>28</v>
      </c>
      <c r="AC58" s="30">
        <v>1.3330440883011714</v>
      </c>
      <c r="AD58" s="30">
        <v>0.3669559116988288</v>
      </c>
    </row>
    <row r="59" spans="1:30">
      <c r="A59" s="4">
        <v>43740.375</v>
      </c>
      <c r="B59">
        <v>43740</v>
      </c>
      <c r="C59" s="3">
        <v>0.375</v>
      </c>
      <c r="D59" s="3">
        <v>9</v>
      </c>
      <c r="E59" s="3">
        <v>2</v>
      </c>
      <c r="F59" s="3">
        <v>1.5</v>
      </c>
      <c r="G59" s="5">
        <v>0.9</v>
      </c>
      <c r="H59" s="3">
        <v>2.4</v>
      </c>
      <c r="I59" s="3">
        <v>1.55139</v>
      </c>
      <c r="J59" s="12">
        <f t="shared" si="0"/>
        <v>2.4541666666666671</v>
      </c>
      <c r="K59" s="4">
        <v>43740.375</v>
      </c>
      <c r="L59" s="3">
        <f t="shared" si="1"/>
        <v>2</v>
      </c>
      <c r="M59" s="3">
        <f t="shared" si="2"/>
        <v>9</v>
      </c>
      <c r="N59" s="3"/>
      <c r="O59" s="3"/>
      <c r="P59" s="3"/>
      <c r="Q59" s="3"/>
      <c r="R59" s="3"/>
      <c r="S59" s="3">
        <f>IF(ISBLANK(Table13[[#This Row],[T1]]),0,IF(Table13[[#This Row],[T1]]&gt;0,1,0))</f>
        <v>0</v>
      </c>
      <c r="T59" s="3">
        <f>IF(ISBLANK(Table13[[#This Row],[T2]]),0,IF(Table13[[#This Row],[T2]]&gt;0,1,0))</f>
        <v>0</v>
      </c>
      <c r="U59" s="3">
        <f>IF(ISBLANK(Table13[[#This Row],[T3]]),0,IF(Table13[[#This Row],[T3]]&gt;0,1,0))</f>
        <v>0</v>
      </c>
      <c r="V59" s="3">
        <f>IF(ISBLANK(Table13[[#This Row],[T4]]),0,IF(Table13[[#This Row],[T4]]&gt;0,1,0))</f>
        <v>0</v>
      </c>
      <c r="W59" s="26">
        <v>83</v>
      </c>
      <c r="X59" s="22">
        <v>17</v>
      </c>
      <c r="Y59" s="3">
        <v>2.4</v>
      </c>
      <c r="Z59" s="3"/>
      <c r="AB59" s="30">
        <v>29</v>
      </c>
      <c r="AC59" s="30">
        <v>1.3330440883011714</v>
      </c>
      <c r="AD59" s="30">
        <v>-0.63304408830117143</v>
      </c>
    </row>
    <row r="60" spans="1:30">
      <c r="A60" s="4">
        <v>43740.416666666664</v>
      </c>
      <c r="B60">
        <v>43740</v>
      </c>
      <c r="C60" s="3">
        <v>0.41666666666666669</v>
      </c>
      <c r="D60" s="3">
        <v>10</v>
      </c>
      <c r="E60" s="3">
        <v>2</v>
      </c>
      <c r="F60" s="3">
        <v>0.8</v>
      </c>
      <c r="G60" s="5">
        <v>0.6</v>
      </c>
      <c r="H60" s="3">
        <v>1.4</v>
      </c>
      <c r="I60" s="3">
        <v>1.55139</v>
      </c>
      <c r="J60" s="12">
        <f t="shared" si="0"/>
        <v>2.4250000000000003</v>
      </c>
      <c r="K60" s="4">
        <v>43740.416666666664</v>
      </c>
      <c r="L60" s="3">
        <f t="shared" si="1"/>
        <v>2</v>
      </c>
      <c r="M60" s="3">
        <f t="shared" si="2"/>
        <v>10</v>
      </c>
      <c r="N60" s="3"/>
      <c r="O60" s="3"/>
      <c r="P60" s="3"/>
      <c r="Q60" s="3"/>
      <c r="R60" s="3"/>
      <c r="S60" s="3">
        <f>IF(ISBLANK(Table13[[#This Row],[T1]]),0,IF(Table13[[#This Row],[T1]]&gt;0,1,0))</f>
        <v>0</v>
      </c>
      <c r="T60" s="3">
        <f>IF(ISBLANK(Table13[[#This Row],[T2]]),0,IF(Table13[[#This Row],[T2]]&gt;0,1,0))</f>
        <v>0</v>
      </c>
      <c r="U60" s="3">
        <f>IF(ISBLANK(Table13[[#This Row],[T3]]),0,IF(Table13[[#This Row],[T3]]&gt;0,1,0))</f>
        <v>0</v>
      </c>
      <c r="V60" s="3">
        <f>IF(ISBLANK(Table13[[#This Row],[T4]]),0,IF(Table13[[#This Row],[T4]]&gt;0,1,0))</f>
        <v>0</v>
      </c>
      <c r="W60" s="25">
        <v>93</v>
      </c>
      <c r="X60" s="23">
        <v>13</v>
      </c>
      <c r="Y60" s="3">
        <v>1.4</v>
      </c>
      <c r="Z60" s="3"/>
      <c r="AB60" s="30">
        <v>30</v>
      </c>
      <c r="AC60" s="30">
        <v>1.3239115522316718</v>
      </c>
      <c r="AD60" s="30">
        <v>-0.7239115522316717</v>
      </c>
    </row>
    <row r="61" spans="1:30">
      <c r="A61" s="4">
        <v>43740.458333333336</v>
      </c>
      <c r="B61">
        <v>43740</v>
      </c>
      <c r="C61" s="3">
        <v>0.45833333333333331</v>
      </c>
      <c r="D61" s="3">
        <v>11</v>
      </c>
      <c r="E61" s="3">
        <v>2</v>
      </c>
      <c r="F61" s="3">
        <v>0.9</v>
      </c>
      <c r="G61" s="5">
        <v>0.6</v>
      </c>
      <c r="H61" s="3">
        <v>1.5</v>
      </c>
      <c r="I61" s="3">
        <v>1.55139</v>
      </c>
      <c r="J61" s="12">
        <f t="shared" si="0"/>
        <v>2.433333333333334</v>
      </c>
      <c r="K61" s="4">
        <v>43740.458333333336</v>
      </c>
      <c r="L61" s="3">
        <f t="shared" si="1"/>
        <v>2</v>
      </c>
      <c r="M61" s="3">
        <f t="shared" si="2"/>
        <v>11</v>
      </c>
      <c r="N61" s="3"/>
      <c r="O61" s="3"/>
      <c r="P61" s="3"/>
      <c r="Q61" s="3"/>
      <c r="R61" s="3"/>
      <c r="S61" s="3">
        <f>IF(ISBLANK(Table13[[#This Row],[T1]]),0,IF(Table13[[#This Row],[T1]]&gt;0,1,0))</f>
        <v>0</v>
      </c>
      <c r="T61" s="3">
        <f>IF(ISBLANK(Table13[[#This Row],[T2]]),0,IF(Table13[[#This Row],[T2]]&gt;0,1,0))</f>
        <v>0</v>
      </c>
      <c r="U61" s="3">
        <f>IF(ISBLANK(Table13[[#This Row],[T3]]),0,IF(Table13[[#This Row],[T3]]&gt;0,1,0))</f>
        <v>0</v>
      </c>
      <c r="V61" s="3">
        <f>IF(ISBLANK(Table13[[#This Row],[T4]]),0,IF(Table13[[#This Row],[T4]]&gt;0,1,0))</f>
        <v>0</v>
      </c>
      <c r="W61" s="26">
        <v>96</v>
      </c>
      <c r="X61" s="22">
        <v>17</v>
      </c>
      <c r="Y61" s="3">
        <v>1.5</v>
      </c>
      <c r="Z61" s="3"/>
      <c r="AB61" s="30">
        <v>31</v>
      </c>
      <c r="AC61" s="30">
        <v>1.2337649953583965</v>
      </c>
      <c r="AD61" s="30">
        <v>-0.43376499535839641</v>
      </c>
    </row>
    <row r="62" spans="1:30">
      <c r="A62" s="4">
        <v>43740.5</v>
      </c>
      <c r="B62">
        <v>43740</v>
      </c>
      <c r="C62" s="3">
        <v>0.5</v>
      </c>
      <c r="D62" s="3">
        <v>12</v>
      </c>
      <c r="E62" s="3">
        <v>2</v>
      </c>
      <c r="F62" s="3">
        <v>0.8</v>
      </c>
      <c r="G62" s="5">
        <v>0.9</v>
      </c>
      <c r="H62" s="3">
        <v>1.7000000000000002</v>
      </c>
      <c r="I62" s="3">
        <v>1.55139</v>
      </c>
      <c r="J62" s="12">
        <f t="shared" si="0"/>
        <v>2.4250000000000003</v>
      </c>
      <c r="K62" s="4">
        <v>43740.5</v>
      </c>
      <c r="L62" s="3">
        <f t="shared" si="1"/>
        <v>2</v>
      </c>
      <c r="M62" s="3">
        <f t="shared" si="2"/>
        <v>12</v>
      </c>
      <c r="N62" s="3"/>
      <c r="O62" s="3"/>
      <c r="P62" s="3"/>
      <c r="Q62" s="3"/>
      <c r="R62" s="3"/>
      <c r="S62" s="3">
        <f>IF(ISBLANK(Table13[[#This Row],[T1]]),0,IF(Table13[[#This Row],[T1]]&gt;0,1,0))</f>
        <v>0</v>
      </c>
      <c r="T62" s="3">
        <f>IF(ISBLANK(Table13[[#This Row],[T2]]),0,IF(Table13[[#This Row],[T2]]&gt;0,1,0))</f>
        <v>0</v>
      </c>
      <c r="U62" s="3">
        <f>IF(ISBLANK(Table13[[#This Row],[T3]]),0,IF(Table13[[#This Row],[T3]]&gt;0,1,0))</f>
        <v>0</v>
      </c>
      <c r="V62" s="3">
        <f>IF(ISBLANK(Table13[[#This Row],[T4]]),0,IF(Table13[[#This Row],[T4]]&gt;0,1,0))</f>
        <v>0</v>
      </c>
      <c r="W62" s="25">
        <v>96</v>
      </c>
      <c r="X62" s="23">
        <v>13</v>
      </c>
      <c r="Y62" s="3">
        <v>1.7000000000000002</v>
      </c>
      <c r="Z62" s="3"/>
      <c r="AB62" s="30">
        <v>32</v>
      </c>
      <c r="AC62" s="30">
        <v>1.2123184303202861</v>
      </c>
      <c r="AD62" s="30">
        <v>1.887681569679714</v>
      </c>
    </row>
    <row r="63" spans="1:30">
      <c r="A63" s="4">
        <v>43740.541666666664</v>
      </c>
      <c r="B63">
        <v>43740</v>
      </c>
      <c r="C63" s="3">
        <v>0.54166666666666663</v>
      </c>
      <c r="D63" s="3">
        <v>13</v>
      </c>
      <c r="E63" s="3">
        <v>2</v>
      </c>
      <c r="F63" s="3">
        <v>0.7</v>
      </c>
      <c r="G63" s="5">
        <v>1</v>
      </c>
      <c r="H63" s="3">
        <v>1.7</v>
      </c>
      <c r="I63" s="3">
        <v>1.55139</v>
      </c>
      <c r="J63" s="12">
        <f t="shared" si="0"/>
        <v>2.4166666666666665</v>
      </c>
      <c r="K63" s="4">
        <v>43740.541666666664</v>
      </c>
      <c r="L63" s="3">
        <f t="shared" si="1"/>
        <v>2</v>
      </c>
      <c r="M63" s="3">
        <f t="shared" si="2"/>
        <v>13</v>
      </c>
      <c r="N63" s="3"/>
      <c r="O63" s="3"/>
      <c r="P63" s="3"/>
      <c r="Q63" s="3"/>
      <c r="R63" s="3"/>
      <c r="S63" s="3">
        <f>IF(ISBLANK(Table13[[#This Row],[T1]]),0,IF(Table13[[#This Row],[T1]]&gt;0,1,0))</f>
        <v>0</v>
      </c>
      <c r="T63" s="3">
        <f>IF(ISBLANK(Table13[[#This Row],[T2]]),0,IF(Table13[[#This Row],[T2]]&gt;0,1,0))</f>
        <v>0</v>
      </c>
      <c r="U63" s="3">
        <f>IF(ISBLANK(Table13[[#This Row],[T3]]),0,IF(Table13[[#This Row],[T3]]&gt;0,1,0))</f>
        <v>0</v>
      </c>
      <c r="V63" s="3">
        <f>IF(ISBLANK(Table13[[#This Row],[T4]]),0,IF(Table13[[#This Row],[T4]]&gt;0,1,0))</f>
        <v>0</v>
      </c>
      <c r="W63" s="26">
        <v>95</v>
      </c>
      <c r="X63" s="22">
        <v>13</v>
      </c>
      <c r="Y63" s="3">
        <v>1.7</v>
      </c>
      <c r="Z63" s="3"/>
      <c r="AB63" s="30">
        <v>33</v>
      </c>
      <c r="AC63" s="30">
        <v>1.1477418903588377</v>
      </c>
      <c r="AD63" s="30">
        <v>3.452258109641162</v>
      </c>
    </row>
    <row r="64" spans="1:30">
      <c r="A64" s="4">
        <v>43740.583333333336</v>
      </c>
      <c r="B64">
        <v>43740</v>
      </c>
      <c r="C64" s="3">
        <v>0.58333333333333337</v>
      </c>
      <c r="D64" s="3">
        <v>14</v>
      </c>
      <c r="E64" s="3">
        <v>2</v>
      </c>
      <c r="F64" s="3">
        <v>0.7</v>
      </c>
      <c r="G64" s="5">
        <v>1.1000000000000001</v>
      </c>
      <c r="H64" s="3">
        <v>1.8</v>
      </c>
      <c r="I64" s="3">
        <v>1.55139</v>
      </c>
      <c r="J64" s="12">
        <f t="shared" si="0"/>
        <v>2.4</v>
      </c>
      <c r="K64" s="4">
        <v>43740.583333333336</v>
      </c>
      <c r="L64" s="3">
        <f t="shared" si="1"/>
        <v>2</v>
      </c>
      <c r="M64" s="3">
        <f t="shared" si="2"/>
        <v>14</v>
      </c>
      <c r="N64" s="3"/>
      <c r="O64" s="3"/>
      <c r="P64" s="3"/>
      <c r="Q64" s="3"/>
      <c r="R64" s="3"/>
      <c r="S64" s="3">
        <f>IF(ISBLANK(Table13[[#This Row],[T1]]),0,IF(Table13[[#This Row],[T1]]&gt;0,1,0))</f>
        <v>0</v>
      </c>
      <c r="T64" s="3">
        <f>IF(ISBLANK(Table13[[#This Row],[T2]]),0,IF(Table13[[#This Row],[T2]]&gt;0,1,0))</f>
        <v>0</v>
      </c>
      <c r="U64" s="3">
        <f>IF(ISBLANK(Table13[[#This Row],[T3]]),0,IF(Table13[[#This Row],[T3]]&gt;0,1,0))</f>
        <v>0</v>
      </c>
      <c r="V64" s="3">
        <f>IF(ISBLANK(Table13[[#This Row],[T4]]),0,IF(Table13[[#This Row],[T4]]&gt;0,1,0))</f>
        <v>0</v>
      </c>
      <c r="W64" s="25">
        <v>97</v>
      </c>
      <c r="X64" s="23">
        <v>17</v>
      </c>
      <c r="Y64" s="3">
        <v>1.8</v>
      </c>
      <c r="Z64" s="3"/>
      <c r="AB64" s="30">
        <v>34</v>
      </c>
      <c r="AC64" s="30">
        <v>1.2164418821940024</v>
      </c>
      <c r="AD64" s="30">
        <v>0.48355811780599778</v>
      </c>
    </row>
    <row r="65" spans="1:30">
      <c r="A65" s="4">
        <v>43740.625</v>
      </c>
      <c r="B65">
        <v>43740</v>
      </c>
      <c r="C65" s="3">
        <v>0.625</v>
      </c>
      <c r="D65" s="3">
        <v>15</v>
      </c>
      <c r="E65" s="3">
        <v>2</v>
      </c>
      <c r="F65" s="3">
        <v>0.8</v>
      </c>
      <c r="G65" s="5">
        <v>1</v>
      </c>
      <c r="H65" s="3">
        <v>1.8</v>
      </c>
      <c r="I65" s="3">
        <v>1.55139</v>
      </c>
      <c r="J65" s="12">
        <f t="shared" si="0"/>
        <v>2.4250000000000003</v>
      </c>
      <c r="K65" s="4">
        <v>43740.625</v>
      </c>
      <c r="L65" s="3">
        <f t="shared" si="1"/>
        <v>2</v>
      </c>
      <c r="M65" s="3">
        <f t="shared" si="2"/>
        <v>15</v>
      </c>
      <c r="N65" s="3"/>
      <c r="O65" s="3"/>
      <c r="P65" s="3"/>
      <c r="Q65" s="3"/>
      <c r="R65" s="3"/>
      <c r="S65" s="3">
        <f>IF(ISBLANK(Table13[[#This Row],[T1]]),0,IF(Table13[[#This Row],[T1]]&gt;0,1,0))</f>
        <v>0</v>
      </c>
      <c r="T65" s="3">
        <f>IF(ISBLANK(Table13[[#This Row],[T2]]),0,IF(Table13[[#This Row],[T2]]&gt;0,1,0))</f>
        <v>0</v>
      </c>
      <c r="U65" s="3">
        <f>IF(ISBLANK(Table13[[#This Row],[T3]]),0,IF(Table13[[#This Row],[T3]]&gt;0,1,0))</f>
        <v>0</v>
      </c>
      <c r="V65" s="3">
        <f>IF(ISBLANK(Table13[[#This Row],[T4]]),0,IF(Table13[[#This Row],[T4]]&gt;0,1,0))</f>
        <v>0</v>
      </c>
      <c r="W65" s="26">
        <v>95</v>
      </c>
      <c r="X65" s="22">
        <v>13</v>
      </c>
      <c r="Y65" s="3">
        <v>1.8</v>
      </c>
      <c r="Z65" s="3"/>
      <c r="AB65" s="30">
        <v>35</v>
      </c>
      <c r="AC65" s="30">
        <v>1.1048487602826167</v>
      </c>
      <c r="AD65" s="30">
        <v>1.4951512397173834</v>
      </c>
    </row>
    <row r="66" spans="1:30">
      <c r="A66" s="4">
        <v>43740.666666666664</v>
      </c>
      <c r="B66">
        <v>43740</v>
      </c>
      <c r="C66" s="3">
        <v>0.66666666666666663</v>
      </c>
      <c r="D66" s="3">
        <v>16</v>
      </c>
      <c r="E66" s="3">
        <v>2</v>
      </c>
      <c r="F66" s="3">
        <v>1</v>
      </c>
      <c r="G66" s="5">
        <v>0.8</v>
      </c>
      <c r="H66" s="3">
        <v>1.8</v>
      </c>
      <c r="I66" s="3">
        <v>1.55139</v>
      </c>
      <c r="J66" s="12">
        <f t="shared" ref="J66:J129" si="3">AVERAGE(H66:H89)</f>
        <v>2.4208333333333329</v>
      </c>
      <c r="K66" s="4">
        <v>43740.666666666664</v>
      </c>
      <c r="L66" s="3">
        <f t="shared" ref="L66:L129" si="4">DAY(K66)</f>
        <v>2</v>
      </c>
      <c r="M66" s="3">
        <f t="shared" ref="M66:M129" si="5">HOUR(K66)</f>
        <v>16</v>
      </c>
      <c r="N66" s="3"/>
      <c r="O66" s="3"/>
      <c r="P66" s="3"/>
      <c r="Q66" s="3"/>
      <c r="R66" s="3"/>
      <c r="S66" s="3">
        <f>IF(ISBLANK(Table13[[#This Row],[T1]]),0,IF(Table13[[#This Row],[T1]]&gt;0,1,0))</f>
        <v>0</v>
      </c>
      <c r="T66" s="3">
        <f>IF(ISBLANK(Table13[[#This Row],[T2]]),0,IF(Table13[[#This Row],[T2]]&gt;0,1,0))</f>
        <v>0</v>
      </c>
      <c r="U66" s="3">
        <f>IF(ISBLANK(Table13[[#This Row],[T3]]),0,IF(Table13[[#This Row],[T3]]&gt;0,1,0))</f>
        <v>0</v>
      </c>
      <c r="V66" s="3">
        <f>IF(ISBLANK(Table13[[#This Row],[T4]]),0,IF(Table13[[#This Row],[T4]]&gt;0,1,0))</f>
        <v>0</v>
      </c>
      <c r="W66" s="25">
        <v>95</v>
      </c>
      <c r="X66" s="23">
        <v>13</v>
      </c>
      <c r="Y66" s="3">
        <v>1.8</v>
      </c>
      <c r="Z66" s="3"/>
      <c r="AB66" s="30">
        <v>36</v>
      </c>
      <c r="AC66" s="30">
        <v>1.0834021952445063</v>
      </c>
      <c r="AD66" s="30">
        <v>-8.3402195244506316E-2</v>
      </c>
    </row>
    <row r="67" spans="1:30">
      <c r="A67" s="4">
        <v>43740.708333333336</v>
      </c>
      <c r="B67">
        <v>43740</v>
      </c>
      <c r="C67" s="3">
        <v>0.70833333333333337</v>
      </c>
      <c r="D67" s="3">
        <v>17</v>
      </c>
      <c r="E67" s="3">
        <v>2</v>
      </c>
      <c r="F67" s="3">
        <v>0.9</v>
      </c>
      <c r="G67" s="5">
        <v>1.9</v>
      </c>
      <c r="H67" s="3">
        <v>2.8</v>
      </c>
      <c r="I67" s="3">
        <v>1.55139</v>
      </c>
      <c r="J67" s="12">
        <f t="shared" si="3"/>
        <v>2.4166666666666665</v>
      </c>
      <c r="K67" s="4">
        <v>43740.708333333336</v>
      </c>
      <c r="L67" s="3">
        <f t="shared" si="4"/>
        <v>2</v>
      </c>
      <c r="M67" s="3">
        <f t="shared" si="5"/>
        <v>17</v>
      </c>
      <c r="N67" s="3"/>
      <c r="O67" s="3"/>
      <c r="P67" s="3"/>
      <c r="Q67" s="3"/>
      <c r="R67" s="3"/>
      <c r="S67" s="3">
        <f>IF(ISBLANK(Table13[[#This Row],[T1]]),0,IF(Table13[[#This Row],[T1]]&gt;0,1,0))</f>
        <v>1</v>
      </c>
      <c r="T67" s="3">
        <f>IF(ISBLANK(Table13[[#This Row],[T2]]),0,IF(Table13[[#This Row],[T2]]&gt;0,1,0))</f>
        <v>0</v>
      </c>
      <c r="U67" s="3">
        <f>IF(ISBLANK(Table13[[#This Row],[T3]]),0,IF(Table13[[#This Row],[T3]]&gt;0,1,0))</f>
        <v>0</v>
      </c>
      <c r="V67" s="3">
        <f>IF(ISBLANK(Table13[[#This Row],[T4]]),0,IF(Table13[[#This Row],[T4]]&gt;0,1,0))</f>
        <v>0</v>
      </c>
      <c r="W67" s="26">
        <v>91</v>
      </c>
      <c r="X67" s="22">
        <v>13</v>
      </c>
      <c r="Y67" s="3">
        <v>2.8</v>
      </c>
      <c r="Z67" s="3"/>
      <c r="AB67" s="30">
        <v>37</v>
      </c>
      <c r="AC67" s="30">
        <v>1.0512323476873404</v>
      </c>
      <c r="AD67" s="30">
        <v>0.2487676523126594</v>
      </c>
    </row>
    <row r="68" spans="1:30">
      <c r="A68" s="4">
        <v>43740.75</v>
      </c>
      <c r="B68">
        <v>43740</v>
      </c>
      <c r="C68" s="3">
        <v>0.75</v>
      </c>
      <c r="D68" s="3">
        <v>18</v>
      </c>
      <c r="E68" s="3">
        <v>2</v>
      </c>
      <c r="F68" s="3">
        <v>0.9</v>
      </c>
      <c r="G68" s="5">
        <v>1.2</v>
      </c>
      <c r="H68" s="3">
        <v>2.1</v>
      </c>
      <c r="I68" s="3">
        <v>1.55139</v>
      </c>
      <c r="J68" s="12">
        <f t="shared" si="3"/>
        <v>2.3625000000000003</v>
      </c>
      <c r="K68" s="4">
        <v>43740.75</v>
      </c>
      <c r="L68" s="3">
        <f t="shared" si="4"/>
        <v>2</v>
      </c>
      <c r="M68" s="3">
        <f t="shared" si="5"/>
        <v>18</v>
      </c>
      <c r="N68" s="3">
        <v>10</v>
      </c>
      <c r="O68" s="3">
        <v>0</v>
      </c>
      <c r="P68" s="3">
        <v>41</v>
      </c>
      <c r="Q68" s="3">
        <v>0</v>
      </c>
      <c r="R68" s="3"/>
      <c r="S68" s="3">
        <f>IF(ISBLANK(Table13[[#This Row],[T1]]),0,IF(Table13[[#This Row],[T1]]&gt;0,1,0))</f>
        <v>1</v>
      </c>
      <c r="T68" s="3">
        <f>IF(ISBLANK(Table13[[#This Row],[T2]]),0,IF(Table13[[#This Row],[T2]]&gt;0,1,0))</f>
        <v>0</v>
      </c>
      <c r="U68" s="3">
        <f>IF(ISBLANK(Table13[[#This Row],[T3]]),0,IF(Table13[[#This Row],[T3]]&gt;0,1,0))</f>
        <v>1</v>
      </c>
      <c r="V68" s="3">
        <f>IF(ISBLANK(Table13[[#This Row],[T4]]),0,IF(Table13[[#This Row],[T4]]&gt;0,1,0))</f>
        <v>0</v>
      </c>
      <c r="W68" s="25">
        <v>90</v>
      </c>
      <c r="X68" s="23">
        <v>17</v>
      </c>
      <c r="Y68" s="3">
        <v>2.1</v>
      </c>
      <c r="Z68" s="3"/>
      <c r="AB68" s="30">
        <v>38</v>
      </c>
      <c r="AC68" s="30">
        <v>1.0405090651682851</v>
      </c>
      <c r="AD68" s="30">
        <v>0.35949093483171479</v>
      </c>
    </row>
    <row r="69" spans="1:30">
      <c r="A69" s="4">
        <v>43740.791666666664</v>
      </c>
      <c r="B69">
        <v>43740</v>
      </c>
      <c r="C69" s="3">
        <v>0.79166666666666663</v>
      </c>
      <c r="D69" s="3">
        <v>19</v>
      </c>
      <c r="E69" s="3">
        <v>2</v>
      </c>
      <c r="F69" s="3">
        <v>1.1000000000000001</v>
      </c>
      <c r="G69" s="5">
        <v>2.8</v>
      </c>
      <c r="H69" s="3">
        <v>3.9</v>
      </c>
      <c r="I69" s="3">
        <v>1.55139</v>
      </c>
      <c r="J69" s="12">
        <f t="shared" si="3"/>
        <v>2.3333333333333335</v>
      </c>
      <c r="K69" s="4">
        <v>43740.791666666664</v>
      </c>
      <c r="L69" s="3">
        <f t="shared" si="4"/>
        <v>2</v>
      </c>
      <c r="M69" s="3">
        <f t="shared" si="5"/>
        <v>19</v>
      </c>
      <c r="N69" s="3">
        <v>58</v>
      </c>
      <c r="O69" s="3">
        <v>0</v>
      </c>
      <c r="P69" s="3">
        <v>58</v>
      </c>
      <c r="Q69" s="3">
        <v>0</v>
      </c>
      <c r="R69" s="3"/>
      <c r="S69" s="3">
        <f>IF(ISBLANK(Table13[[#This Row],[T1]]),0,IF(Table13[[#This Row],[T1]]&gt;0,1,0))</f>
        <v>1</v>
      </c>
      <c r="T69" s="3">
        <f>IF(ISBLANK(Table13[[#This Row],[T2]]),0,IF(Table13[[#This Row],[T2]]&gt;0,1,0))</f>
        <v>0</v>
      </c>
      <c r="U69" s="3">
        <f>IF(ISBLANK(Table13[[#This Row],[T3]]),0,IF(Table13[[#This Row],[T3]]&gt;0,1,0))</f>
        <v>1</v>
      </c>
      <c r="V69" s="3">
        <f>IF(ISBLANK(Table13[[#This Row],[T4]]),0,IF(Table13[[#This Row],[T4]]&gt;0,1,0))</f>
        <v>0</v>
      </c>
      <c r="W69" s="26">
        <v>88</v>
      </c>
      <c r="X69" s="22">
        <v>13</v>
      </c>
      <c r="Y69" s="3">
        <v>3.9</v>
      </c>
      <c r="Z69" s="3"/>
      <c r="AB69" s="30">
        <v>39</v>
      </c>
      <c r="AC69" s="30">
        <v>1.02978578264923</v>
      </c>
      <c r="AD69" s="30">
        <v>0.57021421735077005</v>
      </c>
    </row>
    <row r="70" spans="1:30">
      <c r="A70" s="4">
        <v>43740.833333333336</v>
      </c>
      <c r="B70">
        <v>43740</v>
      </c>
      <c r="C70" s="3">
        <v>0.83333333333333337</v>
      </c>
      <c r="D70" s="3">
        <v>20</v>
      </c>
      <c r="E70" s="3">
        <v>2</v>
      </c>
      <c r="F70" s="3">
        <v>2.9</v>
      </c>
      <c r="G70" s="5">
        <v>1.8</v>
      </c>
      <c r="H70" s="3">
        <v>4.7</v>
      </c>
      <c r="I70" s="3">
        <v>1.55139</v>
      </c>
      <c r="J70" s="12">
        <f t="shared" si="3"/>
        <v>2.2208333333333337</v>
      </c>
      <c r="K70" s="4">
        <v>43740.833333333336</v>
      </c>
      <c r="L70" s="3">
        <f t="shared" si="4"/>
        <v>2</v>
      </c>
      <c r="M70" s="3">
        <f t="shared" si="5"/>
        <v>20</v>
      </c>
      <c r="N70" s="3">
        <v>58</v>
      </c>
      <c r="O70" s="3">
        <v>0</v>
      </c>
      <c r="P70" s="3">
        <v>58</v>
      </c>
      <c r="Q70" s="3">
        <v>0</v>
      </c>
      <c r="R70" s="3"/>
      <c r="S70" s="3">
        <f>IF(ISBLANK(Table13[[#This Row],[T1]]),0,IF(Table13[[#This Row],[T1]]&gt;0,1,0))</f>
        <v>1</v>
      </c>
      <c r="T70" s="3">
        <f>IF(ISBLANK(Table13[[#This Row],[T2]]),0,IF(Table13[[#This Row],[T2]]&gt;0,1,0))</f>
        <v>0</v>
      </c>
      <c r="U70" s="3">
        <f>IF(ISBLANK(Table13[[#This Row],[T3]]),0,IF(Table13[[#This Row],[T3]]&gt;0,1,0))</f>
        <v>1</v>
      </c>
      <c r="V70" s="3">
        <f>IF(ISBLANK(Table13[[#This Row],[T4]]),0,IF(Table13[[#This Row],[T4]]&gt;0,1,0))</f>
        <v>0</v>
      </c>
      <c r="W70" s="25">
        <v>86</v>
      </c>
      <c r="X70" s="23">
        <v>13</v>
      </c>
      <c r="Y70" s="3">
        <v>4.7</v>
      </c>
      <c r="Z70" s="3"/>
      <c r="AB70" s="30">
        <v>40</v>
      </c>
      <c r="AC70" s="30">
        <v>1.0405090651682851</v>
      </c>
      <c r="AD70" s="30">
        <v>0.65949093483171484</v>
      </c>
    </row>
    <row r="71" spans="1:30">
      <c r="A71" s="4">
        <v>43740.875</v>
      </c>
      <c r="B71">
        <v>43740</v>
      </c>
      <c r="C71" s="3">
        <v>0.875</v>
      </c>
      <c r="D71" s="3">
        <v>21</v>
      </c>
      <c r="E71" s="3">
        <v>2</v>
      </c>
      <c r="F71" s="3">
        <v>1.5</v>
      </c>
      <c r="G71" s="5">
        <v>1.2</v>
      </c>
      <c r="H71" s="3">
        <v>2.7</v>
      </c>
      <c r="I71" s="3">
        <v>1.55139</v>
      </c>
      <c r="J71" s="12">
        <f t="shared" si="3"/>
        <v>2.0791666666666671</v>
      </c>
      <c r="K71" s="4">
        <v>43740.875</v>
      </c>
      <c r="L71" s="3">
        <f t="shared" si="4"/>
        <v>2</v>
      </c>
      <c r="M71" s="3">
        <f t="shared" si="5"/>
        <v>21</v>
      </c>
      <c r="N71" s="3">
        <v>57</v>
      </c>
      <c r="O71" s="3">
        <v>0</v>
      </c>
      <c r="P71" s="3">
        <v>55</v>
      </c>
      <c r="Q71" s="3">
        <v>0</v>
      </c>
      <c r="R71" s="3"/>
      <c r="S71" s="3">
        <f>IF(ISBLANK(Table13[[#This Row],[T1]]),0,IF(Table13[[#This Row],[T1]]&gt;0,1,0))</f>
        <v>0</v>
      </c>
      <c r="T71" s="3">
        <f>IF(ISBLANK(Table13[[#This Row],[T2]]),0,IF(Table13[[#This Row],[T2]]&gt;0,1,0))</f>
        <v>0</v>
      </c>
      <c r="U71" s="3">
        <f>IF(ISBLANK(Table13[[#This Row],[T3]]),0,IF(Table13[[#This Row],[T3]]&gt;0,1,0))</f>
        <v>0</v>
      </c>
      <c r="V71" s="3">
        <f>IF(ISBLANK(Table13[[#This Row],[T4]]),0,IF(Table13[[#This Row],[T4]]&gt;0,1,0))</f>
        <v>0</v>
      </c>
      <c r="W71" s="26">
        <v>82</v>
      </c>
      <c r="X71" s="22">
        <v>13</v>
      </c>
      <c r="Y71" s="3">
        <v>2.7</v>
      </c>
      <c r="Z71" s="3"/>
      <c r="AB71" s="30">
        <v>41</v>
      </c>
      <c r="AC71" s="30">
        <v>1.02978578264923</v>
      </c>
      <c r="AD71" s="30">
        <v>1.57021421735077</v>
      </c>
    </row>
    <row r="72" spans="1:30">
      <c r="A72" s="4">
        <v>43740.916666666664</v>
      </c>
      <c r="B72">
        <v>43740</v>
      </c>
      <c r="C72" s="3">
        <v>0.91666666666666663</v>
      </c>
      <c r="D72" s="3">
        <v>22</v>
      </c>
      <c r="E72" s="3">
        <v>2</v>
      </c>
      <c r="F72" s="3">
        <v>1.1000000000000001</v>
      </c>
      <c r="G72" s="5">
        <v>1.7</v>
      </c>
      <c r="H72" s="3">
        <v>2.8</v>
      </c>
      <c r="I72" s="3">
        <v>1.55139</v>
      </c>
      <c r="J72" s="12">
        <f t="shared" si="3"/>
        <v>2.0083333333333333</v>
      </c>
      <c r="K72" s="4">
        <v>43740.916666666664</v>
      </c>
      <c r="L72" s="3">
        <f t="shared" si="4"/>
        <v>2</v>
      </c>
      <c r="M72" s="3">
        <f t="shared" si="5"/>
        <v>22</v>
      </c>
      <c r="N72" s="3">
        <v>58</v>
      </c>
      <c r="O72" s="3">
        <v>21</v>
      </c>
      <c r="P72" s="3">
        <v>57</v>
      </c>
      <c r="Q72" s="3">
        <v>5</v>
      </c>
      <c r="R72" s="3"/>
      <c r="S72" s="3">
        <f>IF(ISBLANK(Table13[[#This Row],[T1]]),0,IF(Table13[[#This Row],[T1]]&gt;0,1,0))</f>
        <v>1</v>
      </c>
      <c r="T72" s="3">
        <f>IF(ISBLANK(Table13[[#This Row],[T2]]),0,IF(Table13[[#This Row],[T2]]&gt;0,1,0))</f>
        <v>0</v>
      </c>
      <c r="U72" s="3">
        <f>IF(ISBLANK(Table13[[#This Row],[T3]]),0,IF(Table13[[#This Row],[T3]]&gt;0,1,0))</f>
        <v>1</v>
      </c>
      <c r="V72" s="3">
        <f>IF(ISBLANK(Table13[[#This Row],[T4]]),0,IF(Table13[[#This Row],[T4]]&gt;0,1,0))</f>
        <v>0</v>
      </c>
      <c r="W72" s="25">
        <v>80</v>
      </c>
      <c r="X72" s="23">
        <v>11</v>
      </c>
      <c r="Y72" s="3">
        <v>2.8</v>
      </c>
      <c r="Z72" s="3"/>
      <c r="AB72" s="30">
        <v>42</v>
      </c>
      <c r="AC72" s="30">
        <v>1.1729019260081024</v>
      </c>
      <c r="AD72" s="30">
        <v>0.32709807399189761</v>
      </c>
    </row>
    <row r="73" spans="1:30">
      <c r="A73" s="4">
        <v>43740.958333333336</v>
      </c>
      <c r="B73">
        <v>43740</v>
      </c>
      <c r="C73" s="3">
        <v>0.95833333333333337</v>
      </c>
      <c r="D73" s="3">
        <v>23</v>
      </c>
      <c r="E73" s="3">
        <v>2</v>
      </c>
      <c r="F73" s="3">
        <v>2</v>
      </c>
      <c r="G73" s="5">
        <v>0.9</v>
      </c>
      <c r="H73" s="3">
        <v>2.9</v>
      </c>
      <c r="I73" s="3">
        <v>1.55139</v>
      </c>
      <c r="J73" s="12">
        <f t="shared" si="3"/>
        <v>1.9750000000000003</v>
      </c>
      <c r="K73" s="4">
        <v>43740.958333333336</v>
      </c>
      <c r="L73" s="3">
        <f t="shared" si="4"/>
        <v>2</v>
      </c>
      <c r="M73" s="3">
        <f t="shared" si="5"/>
        <v>23</v>
      </c>
      <c r="N73" s="3">
        <v>58</v>
      </c>
      <c r="O73" s="3">
        <v>56</v>
      </c>
      <c r="P73" s="3">
        <v>58</v>
      </c>
      <c r="Q73" s="3">
        <v>56</v>
      </c>
      <c r="R73" s="3"/>
      <c r="S73" s="3">
        <f>IF(ISBLANK(Table13[[#This Row],[T1]]),0,IF(Table13[[#This Row],[T1]]&gt;0,1,0))</f>
        <v>1</v>
      </c>
      <c r="T73" s="3">
        <f>IF(ISBLANK(Table13[[#This Row],[T2]]),0,IF(Table13[[#This Row],[T2]]&gt;0,1,0))</f>
        <v>0</v>
      </c>
      <c r="U73" s="3">
        <f>IF(ISBLANK(Table13[[#This Row],[T3]]),0,IF(Table13[[#This Row],[T3]]&gt;0,1,0))</f>
        <v>1</v>
      </c>
      <c r="V73" s="3">
        <f>IF(ISBLANK(Table13[[#This Row],[T4]]),0,IF(Table13[[#This Row],[T4]]&gt;0,1,0))</f>
        <v>0</v>
      </c>
      <c r="W73" s="26">
        <v>81</v>
      </c>
      <c r="X73" s="22">
        <v>11</v>
      </c>
      <c r="Y73" s="3">
        <v>2.9</v>
      </c>
      <c r="Z73" s="3"/>
      <c r="AB73" s="30">
        <v>43</v>
      </c>
      <c r="AC73" s="30">
        <v>1.3346578482567768</v>
      </c>
      <c r="AD73" s="30">
        <v>0.1653421517432232</v>
      </c>
    </row>
    <row r="74" spans="1:30">
      <c r="A74" s="4">
        <v>43741</v>
      </c>
      <c r="B74">
        <v>43741</v>
      </c>
      <c r="C74" s="3">
        <v>0</v>
      </c>
      <c r="D74" s="3">
        <v>0</v>
      </c>
      <c r="E74" s="3">
        <v>3</v>
      </c>
      <c r="F74" s="3">
        <v>1.1000000000000001</v>
      </c>
      <c r="G74" s="5">
        <v>0.9</v>
      </c>
      <c r="H74" s="3">
        <v>2</v>
      </c>
      <c r="I74" s="3">
        <v>1.55139</v>
      </c>
      <c r="J74" s="12">
        <f t="shared" si="3"/>
        <v>1.9625000000000004</v>
      </c>
      <c r="K74" s="4">
        <v>43741</v>
      </c>
      <c r="L74" s="3">
        <f t="shared" si="4"/>
        <v>3</v>
      </c>
      <c r="M74" s="3">
        <f t="shared" si="5"/>
        <v>0</v>
      </c>
      <c r="N74" s="3">
        <v>58</v>
      </c>
      <c r="O74" s="3">
        <v>22</v>
      </c>
      <c r="P74" s="3">
        <v>58</v>
      </c>
      <c r="Q74" s="3">
        <v>56</v>
      </c>
      <c r="R74" s="3"/>
      <c r="S74" s="3">
        <f>IF(ISBLANK(Table13[[#This Row],[T1]]),0,IF(Table13[[#This Row],[T1]]&gt;0,1,0))</f>
        <v>1</v>
      </c>
      <c r="T74" s="3">
        <f>IF(ISBLANK(Table13[[#This Row],[T2]]),0,IF(Table13[[#This Row],[T2]]&gt;0,1,0))</f>
        <v>1</v>
      </c>
      <c r="U74" s="3">
        <f>IF(ISBLANK(Table13[[#This Row],[T3]]),0,IF(Table13[[#This Row],[T3]]&gt;0,1,0))</f>
        <v>1</v>
      </c>
      <c r="V74" s="3">
        <f>IF(ISBLANK(Table13[[#This Row],[T4]]),0,IF(Table13[[#This Row],[T4]]&gt;0,1,0))</f>
        <v>0</v>
      </c>
      <c r="W74" s="25">
        <v>80</v>
      </c>
      <c r="X74" s="23">
        <v>11</v>
      </c>
      <c r="Y74" s="3">
        <v>2</v>
      </c>
      <c r="Z74" s="3"/>
      <c r="AB74" s="30">
        <v>44</v>
      </c>
      <c r="AC74" s="30">
        <v>1.3453811307758321</v>
      </c>
      <c r="AD74" s="30">
        <v>5.461886922416781E-2</v>
      </c>
    </row>
    <row r="75" spans="1:30">
      <c r="A75" s="4">
        <v>43741.041666666664</v>
      </c>
      <c r="B75">
        <v>43741</v>
      </c>
      <c r="C75" s="3">
        <v>4.1666666666666664E-2</v>
      </c>
      <c r="D75" s="3">
        <v>1</v>
      </c>
      <c r="E75" s="3">
        <v>3</v>
      </c>
      <c r="F75" s="3">
        <v>0.9</v>
      </c>
      <c r="G75" s="5">
        <v>1.2</v>
      </c>
      <c r="H75" s="3">
        <v>2.1</v>
      </c>
      <c r="I75" s="3">
        <v>1.55139</v>
      </c>
      <c r="J75" s="12">
        <f t="shared" si="3"/>
        <v>1.9333333333333333</v>
      </c>
      <c r="K75" s="4">
        <v>43741.041666666664</v>
      </c>
      <c r="L75" s="3">
        <f t="shared" si="4"/>
        <v>3</v>
      </c>
      <c r="M75" s="3">
        <f t="shared" si="5"/>
        <v>1</v>
      </c>
      <c r="N75" s="3">
        <v>57</v>
      </c>
      <c r="O75" s="3">
        <v>26</v>
      </c>
      <c r="P75" s="3">
        <v>57</v>
      </c>
      <c r="Q75" s="3">
        <v>55</v>
      </c>
      <c r="R75" s="3"/>
      <c r="S75" s="3">
        <f>IF(ISBLANK(Table13[[#This Row],[T1]]),0,IF(Table13[[#This Row],[T1]]&gt;0,1,0))</f>
        <v>1</v>
      </c>
      <c r="T75" s="3">
        <f>IF(ISBLANK(Table13[[#This Row],[T2]]),0,IF(Table13[[#This Row],[T2]]&gt;0,1,0))</f>
        <v>1</v>
      </c>
      <c r="U75" s="3">
        <f>IF(ISBLANK(Table13[[#This Row],[T3]]),0,IF(Table13[[#This Row],[T3]]&gt;0,1,0))</f>
        <v>1</v>
      </c>
      <c r="V75" s="3">
        <f>IF(ISBLANK(Table13[[#This Row],[T4]]),0,IF(Table13[[#This Row],[T4]]&gt;0,1,0))</f>
        <v>0</v>
      </c>
      <c r="W75" s="26">
        <v>81</v>
      </c>
      <c r="X75" s="22">
        <v>17</v>
      </c>
      <c r="Y75" s="3">
        <v>2.1</v>
      </c>
      <c r="Z75" s="3"/>
      <c r="AB75" s="30">
        <v>45</v>
      </c>
      <c r="AC75" s="30">
        <v>1.3958160504719972</v>
      </c>
      <c r="AD75" s="30">
        <v>-0.19581605047199724</v>
      </c>
    </row>
    <row r="76" spans="1:30">
      <c r="A76" s="4">
        <v>43741.083333333336</v>
      </c>
      <c r="B76">
        <v>43741</v>
      </c>
      <c r="C76" s="3">
        <v>8.3333333333333329E-2</v>
      </c>
      <c r="D76" s="3">
        <v>2</v>
      </c>
      <c r="E76" s="3">
        <v>3</v>
      </c>
      <c r="F76" s="3">
        <v>0.8</v>
      </c>
      <c r="G76" s="5">
        <v>0.7</v>
      </c>
      <c r="H76" s="3">
        <v>1.5</v>
      </c>
      <c r="I76" s="3">
        <v>1.55139</v>
      </c>
      <c r="J76" s="12">
        <f t="shared" si="3"/>
        <v>1.8958333333333333</v>
      </c>
      <c r="K76" s="4">
        <v>43741.083333333336</v>
      </c>
      <c r="L76" s="3">
        <f t="shared" si="4"/>
        <v>3</v>
      </c>
      <c r="M76" s="3">
        <f t="shared" si="5"/>
        <v>2</v>
      </c>
      <c r="N76" s="3">
        <v>58</v>
      </c>
      <c r="O76" s="3">
        <v>29</v>
      </c>
      <c r="P76" s="3">
        <v>58</v>
      </c>
      <c r="Q76" s="3">
        <v>54</v>
      </c>
      <c r="R76" s="3"/>
      <c r="S76" s="3">
        <f>IF(ISBLANK(Table13[[#This Row],[T1]]),0,IF(Table13[[#This Row],[T1]]&gt;0,1,0))</f>
        <v>1</v>
      </c>
      <c r="T76" s="3">
        <f>IF(ISBLANK(Table13[[#This Row],[T2]]),0,IF(Table13[[#This Row],[T2]]&gt;0,1,0))</f>
        <v>1</v>
      </c>
      <c r="U76" s="3">
        <f>IF(ISBLANK(Table13[[#This Row],[T3]]),0,IF(Table13[[#This Row],[T3]]&gt;0,1,0))</f>
        <v>1</v>
      </c>
      <c r="V76" s="3">
        <f>IF(ISBLANK(Table13[[#This Row],[T4]]),0,IF(Table13[[#This Row],[T4]]&gt;0,1,0))</f>
        <v>0</v>
      </c>
      <c r="W76" s="25">
        <v>79</v>
      </c>
      <c r="X76" s="23">
        <v>17</v>
      </c>
      <c r="Y76" s="3">
        <v>1.5</v>
      </c>
      <c r="Z76" s="3"/>
      <c r="AB76" s="30">
        <v>46</v>
      </c>
      <c r="AC76" s="30">
        <v>1.4065393329910525</v>
      </c>
      <c r="AD76" s="30">
        <v>0.1934606670089476</v>
      </c>
    </row>
    <row r="77" spans="1:30">
      <c r="A77" s="4">
        <v>43741.125</v>
      </c>
      <c r="B77">
        <v>43741</v>
      </c>
      <c r="C77" s="3">
        <v>0.125</v>
      </c>
      <c r="D77" s="3">
        <v>3</v>
      </c>
      <c r="E77" s="3">
        <v>3</v>
      </c>
      <c r="F77" s="3">
        <v>0.6</v>
      </c>
      <c r="G77" s="5">
        <v>0.9</v>
      </c>
      <c r="H77" s="3">
        <v>1.5</v>
      </c>
      <c r="I77" s="3">
        <v>1.55139</v>
      </c>
      <c r="J77" s="12">
        <f t="shared" si="3"/>
        <v>1.8833333333333335</v>
      </c>
      <c r="K77" s="4">
        <v>43741.125</v>
      </c>
      <c r="L77" s="3">
        <f t="shared" si="4"/>
        <v>3</v>
      </c>
      <c r="M77" s="3">
        <f t="shared" si="5"/>
        <v>3</v>
      </c>
      <c r="N77" s="3">
        <v>58</v>
      </c>
      <c r="O77" s="3">
        <v>31</v>
      </c>
      <c r="P77" s="3">
        <v>58</v>
      </c>
      <c r="Q77" s="3">
        <v>21</v>
      </c>
      <c r="R77" s="3"/>
      <c r="S77" s="3">
        <f>IF(ISBLANK(Table13[[#This Row],[T1]]),0,IF(Table13[[#This Row],[T1]]&gt;0,1,0))</f>
        <v>1</v>
      </c>
      <c r="T77" s="3">
        <f>IF(ISBLANK(Table13[[#This Row],[T2]]),0,IF(Table13[[#This Row],[T2]]&gt;0,1,0))</f>
        <v>1</v>
      </c>
      <c r="U77" s="3">
        <f>IF(ISBLANK(Table13[[#This Row],[T3]]),0,IF(Table13[[#This Row],[T3]]&gt;0,1,0))</f>
        <v>1</v>
      </c>
      <c r="V77" s="3">
        <f>IF(ISBLANK(Table13[[#This Row],[T4]]),0,IF(Table13[[#This Row],[T4]]&gt;0,1,0))</f>
        <v>0</v>
      </c>
      <c r="W77" s="26">
        <v>78</v>
      </c>
      <c r="X77" s="22">
        <v>17</v>
      </c>
      <c r="Y77" s="3">
        <v>1.5</v>
      </c>
      <c r="Z77" s="3"/>
      <c r="AB77" s="30">
        <v>47</v>
      </c>
      <c r="AC77" s="30">
        <v>1.2488485745982851</v>
      </c>
      <c r="AD77" s="30">
        <v>0.85115142540171496</v>
      </c>
    </row>
    <row r="78" spans="1:30">
      <c r="A78" s="4">
        <v>43741.166666666664</v>
      </c>
      <c r="B78">
        <v>43741</v>
      </c>
      <c r="C78" s="3">
        <v>0.16666666666666666</v>
      </c>
      <c r="D78" s="3">
        <v>4</v>
      </c>
      <c r="E78" s="3">
        <v>3</v>
      </c>
      <c r="F78" s="3">
        <v>0.8</v>
      </c>
      <c r="G78" s="5">
        <v>1.3</v>
      </c>
      <c r="H78" s="3">
        <v>2.1</v>
      </c>
      <c r="I78" s="3">
        <v>1.55139</v>
      </c>
      <c r="J78" s="12">
        <f t="shared" si="3"/>
        <v>1.8625</v>
      </c>
      <c r="K78" s="4">
        <v>43741.166666666664</v>
      </c>
      <c r="L78" s="3">
        <f t="shared" si="4"/>
        <v>3</v>
      </c>
      <c r="M78" s="3">
        <f t="shared" si="5"/>
        <v>4</v>
      </c>
      <c r="N78" s="3">
        <v>57</v>
      </c>
      <c r="O78" s="3">
        <v>21</v>
      </c>
      <c r="P78" s="3">
        <v>57</v>
      </c>
      <c r="Q78" s="3">
        <v>31</v>
      </c>
      <c r="R78" s="3"/>
      <c r="S78" s="3">
        <f>IF(ISBLANK(Table13[[#This Row],[T1]]),0,IF(Table13[[#This Row],[T1]]&gt;0,1,0))</f>
        <v>1</v>
      </c>
      <c r="T78" s="3">
        <f>IF(ISBLANK(Table13[[#This Row],[T2]]),0,IF(Table13[[#This Row],[T2]]&gt;0,1,0))</f>
        <v>1</v>
      </c>
      <c r="U78" s="3">
        <f>IF(ISBLANK(Table13[[#This Row],[T3]]),0,IF(Table13[[#This Row],[T3]]&gt;0,1,0))</f>
        <v>1</v>
      </c>
      <c r="V78" s="3">
        <f>IF(ISBLANK(Table13[[#This Row],[T4]]),0,IF(Table13[[#This Row],[T4]]&gt;0,1,0))</f>
        <v>0</v>
      </c>
      <c r="W78" s="25">
        <v>77</v>
      </c>
      <c r="X78" s="23">
        <v>17</v>
      </c>
      <c r="Y78" s="3">
        <v>2.1</v>
      </c>
      <c r="Z78" s="3"/>
      <c r="AB78" s="30">
        <v>48</v>
      </c>
      <c r="AC78" s="30">
        <v>1.2488485745982851</v>
      </c>
      <c r="AD78" s="30">
        <v>0.25115142540171487</v>
      </c>
    </row>
    <row r="79" spans="1:30">
      <c r="A79" s="4">
        <v>43741.208333333336</v>
      </c>
      <c r="B79">
        <v>43741</v>
      </c>
      <c r="C79" s="3">
        <v>0.20833333333333334</v>
      </c>
      <c r="D79" s="3">
        <v>5</v>
      </c>
      <c r="E79" s="3">
        <v>3</v>
      </c>
      <c r="F79" s="3">
        <v>1</v>
      </c>
      <c r="G79" s="5">
        <v>0.6</v>
      </c>
      <c r="H79" s="3">
        <v>1.6</v>
      </c>
      <c r="I79" s="3">
        <v>1.55139</v>
      </c>
      <c r="J79" s="12">
        <f t="shared" si="3"/>
        <v>1.8208333333333335</v>
      </c>
      <c r="K79" s="4">
        <v>43741.208333333336</v>
      </c>
      <c r="L79" s="3">
        <f t="shared" si="4"/>
        <v>3</v>
      </c>
      <c r="M79" s="3">
        <f t="shared" si="5"/>
        <v>5</v>
      </c>
      <c r="N79" s="3">
        <v>58</v>
      </c>
      <c r="O79" s="3">
        <v>30</v>
      </c>
      <c r="P79" s="3">
        <v>58</v>
      </c>
      <c r="Q79" s="3">
        <v>23</v>
      </c>
      <c r="R79" s="3"/>
      <c r="S79" s="3">
        <f>IF(ISBLANK(Table13[[#This Row],[T1]]),0,IF(Table13[[#This Row],[T1]]&gt;0,1,0))</f>
        <v>1</v>
      </c>
      <c r="T79" s="3">
        <f>IF(ISBLANK(Table13[[#This Row],[T2]]),0,IF(Table13[[#This Row],[T2]]&gt;0,1,0))</f>
        <v>1</v>
      </c>
      <c r="U79" s="3">
        <f>IF(ISBLANK(Table13[[#This Row],[T3]]),0,IF(Table13[[#This Row],[T3]]&gt;0,1,0))</f>
        <v>1</v>
      </c>
      <c r="V79" s="3">
        <f>IF(ISBLANK(Table13[[#This Row],[T4]]),0,IF(Table13[[#This Row],[T4]]&gt;0,1,0))</f>
        <v>0</v>
      </c>
      <c r="W79" s="26">
        <v>77</v>
      </c>
      <c r="X79" s="22">
        <v>13</v>
      </c>
      <c r="Y79" s="3">
        <v>1.6</v>
      </c>
      <c r="Z79" s="3"/>
      <c r="AB79" s="30">
        <v>49</v>
      </c>
      <c r="AC79" s="30">
        <v>1.2595718571173404</v>
      </c>
      <c r="AD79" s="30">
        <v>1.2404281428826596</v>
      </c>
    </row>
    <row r="80" spans="1:30">
      <c r="A80" s="4">
        <v>43741.25</v>
      </c>
      <c r="B80">
        <v>43741</v>
      </c>
      <c r="C80" s="3">
        <v>0.25</v>
      </c>
      <c r="D80" s="3">
        <v>6</v>
      </c>
      <c r="E80" s="3">
        <v>3</v>
      </c>
      <c r="F80" s="3">
        <v>0.9</v>
      </c>
      <c r="G80" s="5">
        <v>1.1000000000000001</v>
      </c>
      <c r="H80" s="3">
        <v>2</v>
      </c>
      <c r="I80" s="3">
        <v>1.55139</v>
      </c>
      <c r="J80" s="12">
        <f t="shared" si="3"/>
        <v>1.7916666666666667</v>
      </c>
      <c r="K80" s="4">
        <v>43741.25</v>
      </c>
      <c r="L80" s="3">
        <f t="shared" si="4"/>
        <v>3</v>
      </c>
      <c r="M80" s="3">
        <f t="shared" si="5"/>
        <v>6</v>
      </c>
      <c r="N80" s="3">
        <v>58</v>
      </c>
      <c r="O80" s="3">
        <v>48</v>
      </c>
      <c r="P80" s="3">
        <v>58</v>
      </c>
      <c r="Q80" s="3">
        <v>23</v>
      </c>
      <c r="R80" s="3"/>
      <c r="S80" s="3">
        <f>IF(ISBLANK(Table13[[#This Row],[T1]]),0,IF(Table13[[#This Row],[T1]]&gt;0,1,0))</f>
        <v>1</v>
      </c>
      <c r="T80" s="3">
        <f>IF(ISBLANK(Table13[[#This Row],[T2]]),0,IF(Table13[[#This Row],[T2]]&gt;0,1,0))</f>
        <v>1</v>
      </c>
      <c r="U80" s="3">
        <f>IF(ISBLANK(Table13[[#This Row],[T3]]),0,IF(Table13[[#This Row],[T3]]&gt;0,1,0))</f>
        <v>1</v>
      </c>
      <c r="V80" s="3">
        <f>IF(ISBLANK(Table13[[#This Row],[T4]]),0,IF(Table13[[#This Row],[T4]]&gt;0,1,0))</f>
        <v>0</v>
      </c>
      <c r="W80" s="25">
        <v>76</v>
      </c>
      <c r="X80" s="23">
        <v>13</v>
      </c>
      <c r="Y80" s="3">
        <v>2</v>
      </c>
      <c r="Z80" s="3"/>
      <c r="AB80" s="30">
        <v>50</v>
      </c>
      <c r="AC80" s="30">
        <v>1.2595718571173404</v>
      </c>
      <c r="AD80" s="30">
        <v>0.14042814288265948</v>
      </c>
    </row>
    <row r="81" spans="1:30">
      <c r="A81" s="4">
        <v>43741.291666666664</v>
      </c>
      <c r="B81">
        <v>43741</v>
      </c>
      <c r="C81" s="3">
        <v>0.29166666666666669</v>
      </c>
      <c r="D81" s="3">
        <v>7</v>
      </c>
      <c r="E81" s="3">
        <v>3</v>
      </c>
      <c r="F81" s="3">
        <v>2.1</v>
      </c>
      <c r="G81" s="5">
        <v>2.2000000000000002</v>
      </c>
      <c r="H81" s="3">
        <v>4.3000000000000007</v>
      </c>
      <c r="I81" s="3">
        <v>1.55139</v>
      </c>
      <c r="J81" s="12">
        <f t="shared" si="3"/>
        <v>1.7583333333333335</v>
      </c>
      <c r="K81" s="4">
        <v>43741.291666666664</v>
      </c>
      <c r="L81" s="3">
        <f t="shared" si="4"/>
        <v>3</v>
      </c>
      <c r="M81" s="3">
        <f t="shared" si="5"/>
        <v>7</v>
      </c>
      <c r="N81" s="3">
        <v>55</v>
      </c>
      <c r="O81" s="3">
        <v>44</v>
      </c>
      <c r="P81" s="3">
        <v>53</v>
      </c>
      <c r="Q81" s="3">
        <v>28</v>
      </c>
      <c r="R81" s="3"/>
      <c r="S81" s="3">
        <f>IF(ISBLANK(Table13[[#This Row],[T1]]),0,IF(Table13[[#This Row],[T1]]&gt;0,1,0))</f>
        <v>1</v>
      </c>
      <c r="T81" s="3">
        <f>IF(ISBLANK(Table13[[#This Row],[T2]]),0,IF(Table13[[#This Row],[T2]]&gt;0,1,0))</f>
        <v>1</v>
      </c>
      <c r="U81" s="3">
        <f>IF(ISBLANK(Table13[[#This Row],[T3]]),0,IF(Table13[[#This Row],[T3]]&gt;0,1,0))</f>
        <v>1</v>
      </c>
      <c r="V81" s="3">
        <f>IF(ISBLANK(Table13[[#This Row],[T4]]),0,IF(Table13[[#This Row],[T4]]&gt;0,1,0))</f>
        <v>0</v>
      </c>
      <c r="W81" s="26">
        <v>76</v>
      </c>
      <c r="X81" s="22">
        <v>11</v>
      </c>
      <c r="Y81" s="3">
        <v>4.3000000000000007</v>
      </c>
      <c r="Z81" s="3"/>
      <c r="AB81" s="30">
        <v>51</v>
      </c>
      <c r="AC81" s="30">
        <v>1.2702951396363957</v>
      </c>
      <c r="AD81" s="30">
        <v>0.12970486036360418</v>
      </c>
    </row>
    <row r="82" spans="1:30">
      <c r="A82" s="4">
        <v>43741.333333333336</v>
      </c>
      <c r="B82">
        <v>43741</v>
      </c>
      <c r="C82" s="3">
        <v>0.33333333333333331</v>
      </c>
      <c r="D82" s="3">
        <v>8</v>
      </c>
      <c r="E82" s="3">
        <v>3</v>
      </c>
      <c r="F82" s="3">
        <v>2.8</v>
      </c>
      <c r="G82" s="5">
        <v>3</v>
      </c>
      <c r="H82" s="3">
        <v>5.8</v>
      </c>
      <c r="I82" s="3">
        <v>1.55139</v>
      </c>
      <c r="J82" s="12">
        <f t="shared" si="3"/>
        <v>1.7625000000000002</v>
      </c>
      <c r="K82" s="4">
        <v>43741.333333333336</v>
      </c>
      <c r="L82" s="3">
        <f t="shared" si="4"/>
        <v>3</v>
      </c>
      <c r="M82" s="3">
        <f t="shared" si="5"/>
        <v>8</v>
      </c>
      <c r="N82" s="3">
        <v>0</v>
      </c>
      <c r="O82" s="3">
        <v>21</v>
      </c>
      <c r="P82" s="3">
        <v>0</v>
      </c>
      <c r="Q82" s="3">
        <v>19</v>
      </c>
      <c r="R82" s="3"/>
      <c r="S82" s="3">
        <f>IF(ISBLANK(Table13[[#This Row],[T1]]),0,IF(Table13[[#This Row],[T1]]&gt;0,1,0))</f>
        <v>1</v>
      </c>
      <c r="T82" s="3">
        <f>IF(ISBLANK(Table13[[#This Row],[T2]]),0,IF(Table13[[#This Row],[T2]]&gt;0,1,0))</f>
        <v>1</v>
      </c>
      <c r="U82" s="3">
        <f>IF(ISBLANK(Table13[[#This Row],[T3]]),0,IF(Table13[[#This Row],[T3]]&gt;0,1,0))</f>
        <v>1</v>
      </c>
      <c r="V82" s="3">
        <f>IF(ISBLANK(Table13[[#This Row],[T4]]),0,IF(Table13[[#This Row],[T4]]&gt;0,1,0))</f>
        <v>0</v>
      </c>
      <c r="W82" s="25">
        <v>76</v>
      </c>
      <c r="X82" s="23">
        <v>11</v>
      </c>
      <c r="Y82" s="3">
        <v>5.8</v>
      </c>
      <c r="Z82" s="3"/>
      <c r="AB82" s="30">
        <v>52</v>
      </c>
      <c r="AC82" s="30">
        <v>1.2702951396363957</v>
      </c>
      <c r="AD82" s="30">
        <v>-7.0295139636395776E-2</v>
      </c>
    </row>
    <row r="83" spans="1:30">
      <c r="A83" s="4">
        <v>43741.375</v>
      </c>
      <c r="B83">
        <v>43741</v>
      </c>
      <c r="C83" s="3">
        <v>0.375</v>
      </c>
      <c r="D83" s="3">
        <v>9</v>
      </c>
      <c r="E83" s="3">
        <v>3</v>
      </c>
      <c r="F83" s="3">
        <v>0.9</v>
      </c>
      <c r="G83" s="5">
        <v>0.8</v>
      </c>
      <c r="H83" s="3">
        <v>1.7000000000000002</v>
      </c>
      <c r="I83" s="3">
        <v>1.55139</v>
      </c>
      <c r="J83" s="12">
        <f t="shared" si="3"/>
        <v>1.7125000000000001</v>
      </c>
      <c r="K83" s="4">
        <v>43741.374999652777</v>
      </c>
      <c r="L83" s="3">
        <f t="shared" si="4"/>
        <v>3</v>
      </c>
      <c r="M83" s="3">
        <f t="shared" si="5"/>
        <v>9</v>
      </c>
      <c r="N83" s="3"/>
      <c r="O83" s="3"/>
      <c r="P83" s="3"/>
      <c r="Q83" s="3"/>
      <c r="R83" s="3"/>
      <c r="S83" s="3">
        <f>IF(ISBLANK(Table13[[#This Row],[T1]]),0,IF(Table13[[#This Row],[T1]]&gt;0,1,0))</f>
        <v>1</v>
      </c>
      <c r="T83" s="3">
        <f>IF(ISBLANK(Table13[[#This Row],[T2]]),0,IF(Table13[[#This Row],[T2]]&gt;0,1,0))</f>
        <v>1</v>
      </c>
      <c r="U83" s="3">
        <f>IF(ISBLANK(Table13[[#This Row],[T3]]),0,IF(Table13[[#This Row],[T3]]&gt;0,1,0))</f>
        <v>1</v>
      </c>
      <c r="V83" s="3">
        <f>IF(ISBLANK(Table13[[#This Row],[T4]]),0,IF(Table13[[#This Row],[T4]]&gt;0,1,0))</f>
        <v>0</v>
      </c>
      <c r="W83" s="26">
        <v>75</v>
      </c>
      <c r="X83" s="22">
        <v>11</v>
      </c>
      <c r="Y83" s="3">
        <v>1.7000000000000002</v>
      </c>
      <c r="Z83" s="3"/>
      <c r="AB83" s="30">
        <v>53</v>
      </c>
      <c r="AC83" s="30">
        <v>1.281018422155451</v>
      </c>
      <c r="AD83" s="30">
        <v>-8.1018422155451075E-2</v>
      </c>
    </row>
    <row r="84" spans="1:30">
      <c r="A84" s="4">
        <v>43741.416666666664</v>
      </c>
      <c r="B84">
        <v>43741</v>
      </c>
      <c r="C84" s="3">
        <v>0.41666666666666669</v>
      </c>
      <c r="D84" s="3">
        <v>10</v>
      </c>
      <c r="E84" s="3">
        <v>3</v>
      </c>
      <c r="F84" s="3">
        <v>0.8</v>
      </c>
      <c r="G84" s="5">
        <v>0.8</v>
      </c>
      <c r="H84" s="3">
        <v>1.6</v>
      </c>
      <c r="I84" s="3">
        <v>1.55139</v>
      </c>
      <c r="J84" s="12">
        <f t="shared" si="3"/>
        <v>1.7291666666666667</v>
      </c>
      <c r="K84" s="4">
        <v>43741.416666261575</v>
      </c>
      <c r="L84" s="3">
        <f t="shared" si="4"/>
        <v>3</v>
      </c>
      <c r="M84" s="3">
        <f t="shared" si="5"/>
        <v>10</v>
      </c>
      <c r="N84" s="3"/>
      <c r="O84" s="3"/>
      <c r="P84" s="3"/>
      <c r="Q84" s="3"/>
      <c r="R84" s="3"/>
      <c r="S84" s="3">
        <f>IF(ISBLANK(Table13[[#This Row],[T1]]),0,IF(Table13[[#This Row],[T1]]&gt;0,1,0))</f>
        <v>1</v>
      </c>
      <c r="T84" s="3">
        <f>IF(ISBLANK(Table13[[#This Row],[T2]]),0,IF(Table13[[#This Row],[T2]]&gt;0,1,0))</f>
        <v>1</v>
      </c>
      <c r="U84" s="3">
        <f>IF(ISBLANK(Table13[[#This Row],[T3]]),0,IF(Table13[[#This Row],[T3]]&gt;0,1,0))</f>
        <v>1</v>
      </c>
      <c r="V84" s="3">
        <f>IF(ISBLANK(Table13[[#This Row],[T4]]),0,IF(Table13[[#This Row],[T4]]&gt;0,1,0))</f>
        <v>0</v>
      </c>
      <c r="W84" s="25">
        <v>76</v>
      </c>
      <c r="X84" s="23">
        <v>11</v>
      </c>
      <c r="Y84" s="3">
        <v>1.6</v>
      </c>
      <c r="Z84" s="3"/>
      <c r="AB84" s="30">
        <v>54</v>
      </c>
      <c r="AC84" s="30">
        <v>1.281018422155451</v>
      </c>
      <c r="AD84" s="30">
        <v>-8.1018422155451075E-2</v>
      </c>
    </row>
    <row r="85" spans="1:30">
      <c r="A85" s="4">
        <v>43741.458333333336</v>
      </c>
      <c r="B85">
        <v>43741</v>
      </c>
      <c r="C85" s="3">
        <v>0.45833333333333331</v>
      </c>
      <c r="D85" s="3">
        <v>11</v>
      </c>
      <c r="E85" s="3">
        <v>3</v>
      </c>
      <c r="F85" s="3">
        <v>0.6</v>
      </c>
      <c r="G85" s="5">
        <v>0.7</v>
      </c>
      <c r="H85" s="3">
        <v>1.2999999999999998</v>
      </c>
      <c r="I85" s="3">
        <v>1.55139</v>
      </c>
      <c r="J85" s="12">
        <f t="shared" si="3"/>
        <v>1.7041666666666666</v>
      </c>
      <c r="K85" s="4">
        <v>43741.458332870374</v>
      </c>
      <c r="L85" s="3">
        <f t="shared" si="4"/>
        <v>3</v>
      </c>
      <c r="M85" s="3">
        <f t="shared" si="5"/>
        <v>11</v>
      </c>
      <c r="N85" s="3"/>
      <c r="O85" s="3"/>
      <c r="P85" s="3"/>
      <c r="Q85" s="3"/>
      <c r="R85" s="3"/>
      <c r="S85" s="3">
        <f>IF(ISBLANK(Table13[[#This Row],[T1]]),0,IF(Table13[[#This Row],[T1]]&gt;0,1,0))</f>
        <v>1</v>
      </c>
      <c r="T85" s="3">
        <f>IF(ISBLANK(Table13[[#This Row],[T2]]),0,IF(Table13[[#This Row],[T2]]&gt;0,1,0))</f>
        <v>1</v>
      </c>
      <c r="U85" s="3">
        <f>IF(ISBLANK(Table13[[#This Row],[T3]]),0,IF(Table13[[#This Row],[T3]]&gt;0,1,0))</f>
        <v>1</v>
      </c>
      <c r="V85" s="3">
        <f>IF(ISBLANK(Table13[[#This Row],[T4]]),0,IF(Table13[[#This Row],[T4]]&gt;0,1,0))</f>
        <v>0</v>
      </c>
      <c r="W85" s="26">
        <v>76</v>
      </c>
      <c r="X85" s="22">
        <v>11</v>
      </c>
      <c r="Y85" s="3">
        <v>1.2999999999999998</v>
      </c>
      <c r="Z85" s="3"/>
      <c r="AB85" s="30">
        <v>55</v>
      </c>
      <c r="AC85" s="30">
        <v>1.2702951396363957</v>
      </c>
      <c r="AD85" s="30">
        <v>1.7297048603636043</v>
      </c>
    </row>
    <row r="86" spans="1:30">
      <c r="A86" s="4">
        <v>43741.5</v>
      </c>
      <c r="B86">
        <v>43741</v>
      </c>
      <c r="C86" s="3">
        <v>0.5</v>
      </c>
      <c r="D86" s="3">
        <v>12</v>
      </c>
      <c r="E86" s="3">
        <v>3</v>
      </c>
      <c r="F86" s="3">
        <v>0.9</v>
      </c>
      <c r="G86" s="5">
        <v>0.6</v>
      </c>
      <c r="H86" s="3">
        <v>1.5</v>
      </c>
      <c r="I86" s="3">
        <v>1.55139</v>
      </c>
      <c r="J86" s="12">
        <f t="shared" si="3"/>
        <v>1.7041666666666666</v>
      </c>
      <c r="K86" s="4">
        <v>43741.499999479165</v>
      </c>
      <c r="L86" s="3">
        <f t="shared" si="4"/>
        <v>3</v>
      </c>
      <c r="M86" s="3">
        <f t="shared" si="5"/>
        <v>12</v>
      </c>
      <c r="N86" s="3"/>
      <c r="O86" s="3"/>
      <c r="P86" s="3"/>
      <c r="Q86" s="3"/>
      <c r="R86" s="3"/>
      <c r="S86" s="3">
        <f>IF(ISBLANK(Table13[[#This Row],[T1]]),0,IF(Table13[[#This Row],[T1]]&gt;0,1,0))</f>
        <v>1</v>
      </c>
      <c r="T86" s="3">
        <f>IF(ISBLANK(Table13[[#This Row],[T2]]),0,IF(Table13[[#This Row],[T2]]&gt;0,1,0))</f>
        <v>0</v>
      </c>
      <c r="U86" s="3">
        <f>IF(ISBLANK(Table13[[#This Row],[T3]]),0,IF(Table13[[#This Row],[T3]]&gt;0,1,0))</f>
        <v>0</v>
      </c>
      <c r="V86" s="3">
        <f>IF(ISBLANK(Table13[[#This Row],[T4]]),0,IF(Table13[[#This Row],[T4]]&gt;0,1,0))</f>
        <v>0</v>
      </c>
      <c r="W86" s="25">
        <v>78</v>
      </c>
      <c r="X86" s="23">
        <v>11</v>
      </c>
      <c r="Y86" s="3">
        <v>1.5</v>
      </c>
      <c r="Z86" s="3"/>
      <c r="AB86" s="30">
        <v>56</v>
      </c>
      <c r="AC86" s="30">
        <v>1.2488485745982851</v>
      </c>
      <c r="AD86" s="30">
        <v>2.2511514254017149</v>
      </c>
    </row>
    <row r="87" spans="1:30">
      <c r="A87" s="4">
        <v>43741.541666666664</v>
      </c>
      <c r="B87">
        <v>43741</v>
      </c>
      <c r="C87" s="3">
        <v>0.54166666666666663</v>
      </c>
      <c r="D87" s="3">
        <v>13</v>
      </c>
      <c r="E87" s="3">
        <v>3</v>
      </c>
      <c r="F87" s="3">
        <v>0.6</v>
      </c>
      <c r="G87" s="5">
        <v>0.7</v>
      </c>
      <c r="H87" s="3">
        <v>1.2999999999999998</v>
      </c>
      <c r="I87" s="3">
        <v>1.55139</v>
      </c>
      <c r="J87" s="12">
        <f t="shared" si="3"/>
        <v>1.6833333333333333</v>
      </c>
      <c r="K87" s="4">
        <v>43741.541666087964</v>
      </c>
      <c r="L87" s="3">
        <f t="shared" si="4"/>
        <v>3</v>
      </c>
      <c r="M87" s="3">
        <f t="shared" si="5"/>
        <v>13</v>
      </c>
      <c r="N87" s="3"/>
      <c r="O87" s="3"/>
      <c r="P87" s="3"/>
      <c r="Q87" s="3"/>
      <c r="R87" s="3"/>
      <c r="S87" s="3">
        <f>IF(ISBLANK(Table13[[#This Row],[T1]]),0,IF(Table13[[#This Row],[T1]]&gt;0,1,0))</f>
        <v>1</v>
      </c>
      <c r="T87" s="3">
        <f>IF(ISBLANK(Table13[[#This Row],[T2]]),0,IF(Table13[[#This Row],[T2]]&gt;0,1,0))</f>
        <v>0</v>
      </c>
      <c r="U87" s="3">
        <f>IF(ISBLANK(Table13[[#This Row],[T3]]),0,IF(Table13[[#This Row],[T3]]&gt;0,1,0))</f>
        <v>0</v>
      </c>
      <c r="V87" s="3">
        <f>IF(ISBLANK(Table13[[#This Row],[T4]]),0,IF(Table13[[#This Row],[T4]]&gt;0,1,0))</f>
        <v>0</v>
      </c>
      <c r="W87" s="26">
        <v>77</v>
      </c>
      <c r="X87" s="22">
        <v>11</v>
      </c>
      <c r="Y87" s="3">
        <v>1.2999999999999998</v>
      </c>
      <c r="Z87" s="3"/>
      <c r="AB87" s="30">
        <v>57</v>
      </c>
      <c r="AC87" s="30">
        <v>1.2265183386033784</v>
      </c>
      <c r="AD87" s="30">
        <v>2.0734816613966212</v>
      </c>
    </row>
    <row r="88" spans="1:30">
      <c r="A88" s="4">
        <v>43741.583333333336</v>
      </c>
      <c r="B88">
        <v>43741</v>
      </c>
      <c r="C88" s="3">
        <v>0.58333333333333337</v>
      </c>
      <c r="D88" s="3">
        <v>14</v>
      </c>
      <c r="E88" s="3">
        <v>3</v>
      </c>
      <c r="F88" s="3">
        <v>0.9</v>
      </c>
      <c r="G88" s="5">
        <v>1.5</v>
      </c>
      <c r="H88" s="3">
        <v>2.4</v>
      </c>
      <c r="I88" s="3">
        <v>1.55139</v>
      </c>
      <c r="J88" s="12">
        <f t="shared" si="3"/>
        <v>1.6833333333333333</v>
      </c>
      <c r="K88" s="4">
        <v>43741.583332696762</v>
      </c>
      <c r="L88" s="3">
        <f t="shared" si="4"/>
        <v>3</v>
      </c>
      <c r="M88" s="3">
        <f t="shared" si="5"/>
        <v>14</v>
      </c>
      <c r="N88" s="3"/>
      <c r="O88" s="3"/>
      <c r="P88" s="3"/>
      <c r="Q88" s="3"/>
      <c r="R88" s="3"/>
      <c r="S88" s="3">
        <f>IF(ISBLANK(Table13[[#This Row],[T1]]),0,IF(Table13[[#This Row],[T1]]&gt;0,1,0))</f>
        <v>1</v>
      </c>
      <c r="T88" s="3">
        <f>IF(ISBLANK(Table13[[#This Row],[T2]]),0,IF(Table13[[#This Row],[T2]]&gt;0,1,0))</f>
        <v>1</v>
      </c>
      <c r="U88" s="3">
        <f>IF(ISBLANK(Table13[[#This Row],[T3]]),0,IF(Table13[[#This Row],[T3]]&gt;0,1,0))</f>
        <v>0</v>
      </c>
      <c r="V88" s="3">
        <f>IF(ISBLANK(Table13[[#This Row],[T4]]),0,IF(Table13[[#This Row],[T4]]&gt;0,1,0))</f>
        <v>0</v>
      </c>
      <c r="W88" s="25">
        <v>77</v>
      </c>
      <c r="X88" s="23">
        <v>11</v>
      </c>
      <c r="Y88" s="3">
        <v>2.4</v>
      </c>
      <c r="Z88" s="3"/>
      <c r="AB88" s="30">
        <v>58</v>
      </c>
      <c r="AC88" s="30">
        <v>1.1016672673835057</v>
      </c>
      <c r="AD88" s="30">
        <v>1.2983327326164942</v>
      </c>
    </row>
    <row r="89" spans="1:30">
      <c r="A89" s="4">
        <v>43741.625</v>
      </c>
      <c r="B89">
        <v>43741</v>
      </c>
      <c r="C89" s="3">
        <v>0.625</v>
      </c>
      <c r="D89" s="3">
        <v>15</v>
      </c>
      <c r="E89" s="3">
        <v>3</v>
      </c>
      <c r="F89" s="3">
        <v>0.7</v>
      </c>
      <c r="G89" s="5">
        <v>1</v>
      </c>
      <c r="H89" s="3">
        <v>1.7</v>
      </c>
      <c r="I89" s="3">
        <v>1.55139</v>
      </c>
      <c r="J89" s="12">
        <f t="shared" si="3"/>
        <v>1.6791666666666663</v>
      </c>
      <c r="K89" s="4">
        <v>43741.624999305554</v>
      </c>
      <c r="L89" s="3">
        <f t="shared" si="4"/>
        <v>3</v>
      </c>
      <c r="M89" s="3">
        <f t="shared" si="5"/>
        <v>15</v>
      </c>
      <c r="N89" s="3"/>
      <c r="O89" s="3"/>
      <c r="P89" s="3"/>
      <c r="Q89" s="3"/>
      <c r="R89" s="3"/>
      <c r="S89" s="3">
        <f>IF(ISBLANK(Table13[[#This Row],[T1]]),0,IF(Table13[[#This Row],[T1]]&gt;0,1,0))</f>
        <v>1</v>
      </c>
      <c r="T89" s="3">
        <f>IF(ISBLANK(Table13[[#This Row],[T2]]),0,IF(Table13[[#This Row],[T2]]&gt;0,1,0))</f>
        <v>0</v>
      </c>
      <c r="U89" s="3">
        <f>IF(ISBLANK(Table13[[#This Row],[T3]]),0,IF(Table13[[#This Row],[T3]]&gt;0,1,0))</f>
        <v>0</v>
      </c>
      <c r="V89" s="3">
        <f>IF(ISBLANK(Table13[[#This Row],[T4]]),0,IF(Table13[[#This Row],[T4]]&gt;0,1,0))</f>
        <v>0</v>
      </c>
      <c r="W89" s="26">
        <v>76</v>
      </c>
      <c r="X89" s="22">
        <v>11</v>
      </c>
      <c r="Y89" s="3">
        <v>1.7</v>
      </c>
      <c r="Z89" s="3"/>
      <c r="AB89" s="30">
        <v>59</v>
      </c>
      <c r="AC89" s="30">
        <v>1.0341460793700632</v>
      </c>
      <c r="AD89" s="30">
        <v>0.36585392062993671</v>
      </c>
    </row>
    <row r="90" spans="1:30">
      <c r="A90" s="4">
        <v>43741.666666666664</v>
      </c>
      <c r="B90">
        <v>43741</v>
      </c>
      <c r="C90" s="3">
        <v>0.66666666666666663</v>
      </c>
      <c r="D90" s="3">
        <v>16</v>
      </c>
      <c r="E90" s="3">
        <v>3</v>
      </c>
      <c r="F90" s="3">
        <v>0.7</v>
      </c>
      <c r="G90" s="5">
        <v>1</v>
      </c>
      <c r="H90" s="3">
        <v>1.7</v>
      </c>
      <c r="I90" s="3">
        <v>1.55139</v>
      </c>
      <c r="J90" s="12">
        <f t="shared" si="3"/>
        <v>1.6624999999999996</v>
      </c>
      <c r="K90" s="4">
        <v>43741.666665914352</v>
      </c>
      <c r="L90" s="3">
        <f t="shared" si="4"/>
        <v>3</v>
      </c>
      <c r="M90" s="3">
        <f t="shared" si="5"/>
        <v>16</v>
      </c>
      <c r="N90" s="3"/>
      <c r="O90" s="3"/>
      <c r="P90" s="3"/>
      <c r="Q90" s="3"/>
      <c r="R90" s="3"/>
      <c r="S90" s="3">
        <f>IF(ISBLANK(Table13[[#This Row],[T1]]),0,IF(Table13[[#This Row],[T1]]&gt;0,1,0))</f>
        <v>1</v>
      </c>
      <c r="T90" s="3">
        <f>IF(ISBLANK(Table13[[#This Row],[T2]]),0,IF(Table13[[#This Row],[T2]]&gt;0,1,0))</f>
        <v>0</v>
      </c>
      <c r="U90" s="3">
        <f>IF(ISBLANK(Table13[[#This Row],[T3]]),0,IF(Table13[[#This Row],[T3]]&gt;0,1,0))</f>
        <v>0</v>
      </c>
      <c r="V90" s="3">
        <f>IF(ISBLANK(Table13[[#This Row],[T4]]),0,IF(Table13[[#This Row],[T4]]&gt;0,1,0))</f>
        <v>0</v>
      </c>
      <c r="W90" s="25">
        <v>75</v>
      </c>
      <c r="X90" s="23">
        <v>13</v>
      </c>
      <c r="Y90" s="3">
        <v>1.7</v>
      </c>
      <c r="Z90" s="3"/>
      <c r="AB90" s="30">
        <v>60</v>
      </c>
      <c r="AC90" s="30">
        <v>0.96226459463578773</v>
      </c>
      <c r="AD90" s="30">
        <v>0.53773540536421227</v>
      </c>
    </row>
    <row r="91" spans="1:30">
      <c r="A91" s="4">
        <v>43741.708333333336</v>
      </c>
      <c r="B91">
        <v>43741</v>
      </c>
      <c r="C91" s="3">
        <v>0.70833333333333337</v>
      </c>
      <c r="D91" s="3">
        <v>17</v>
      </c>
      <c r="E91" s="3">
        <v>3</v>
      </c>
      <c r="F91" s="3">
        <v>0.8</v>
      </c>
      <c r="G91" s="5">
        <v>0.7</v>
      </c>
      <c r="H91" s="3">
        <v>1.5</v>
      </c>
      <c r="I91" s="3">
        <v>1.55139</v>
      </c>
      <c r="J91" s="12">
        <f t="shared" si="3"/>
        <v>1.6374999999999995</v>
      </c>
      <c r="K91" s="4">
        <v>43741.708333333336</v>
      </c>
      <c r="L91" s="3">
        <f t="shared" si="4"/>
        <v>3</v>
      </c>
      <c r="M91" s="3">
        <f t="shared" si="5"/>
        <v>17</v>
      </c>
      <c r="N91" s="3">
        <v>0</v>
      </c>
      <c r="O91" s="3">
        <v>0</v>
      </c>
      <c r="P91" s="3">
        <v>21</v>
      </c>
      <c r="Q91" s="3">
        <v>0</v>
      </c>
      <c r="R91" s="3"/>
      <c r="S91" s="3">
        <f>IF(ISBLANK(Table13[[#This Row],[T1]]),0,IF(Table13[[#This Row],[T1]]&gt;0,1,0))</f>
        <v>0</v>
      </c>
      <c r="T91" s="3">
        <f>IF(ISBLANK(Table13[[#This Row],[T2]]),0,IF(Table13[[#This Row],[T2]]&gt;0,1,0))</f>
        <v>0</v>
      </c>
      <c r="U91" s="3">
        <f>IF(ISBLANK(Table13[[#This Row],[T3]]),0,IF(Table13[[#This Row],[T3]]&gt;0,1,0))</f>
        <v>0</v>
      </c>
      <c r="V91" s="3">
        <f>IF(ISBLANK(Table13[[#This Row],[T4]]),0,IF(Table13[[#This Row],[T4]]&gt;0,1,0))</f>
        <v>0</v>
      </c>
      <c r="W91" s="26">
        <v>74</v>
      </c>
      <c r="X91" s="22">
        <v>11</v>
      </c>
      <c r="Y91" s="3">
        <v>1.5</v>
      </c>
      <c r="Z91" s="3"/>
      <c r="AB91" s="30">
        <v>61</v>
      </c>
      <c r="AC91" s="30">
        <v>1.0019762318128977</v>
      </c>
      <c r="AD91" s="30">
        <v>0.69802376818710243</v>
      </c>
    </row>
    <row r="92" spans="1:30">
      <c r="A92" s="4">
        <v>43741.75</v>
      </c>
      <c r="B92">
        <v>43741</v>
      </c>
      <c r="C92" s="3">
        <v>0.75</v>
      </c>
      <c r="D92" s="3">
        <v>18</v>
      </c>
      <c r="E92" s="3">
        <v>3</v>
      </c>
      <c r="F92" s="3">
        <v>0.8</v>
      </c>
      <c r="G92" s="5">
        <v>0.6</v>
      </c>
      <c r="H92" s="3">
        <v>1.4</v>
      </c>
      <c r="I92" s="3">
        <v>1.55139</v>
      </c>
      <c r="J92" s="12">
        <f t="shared" si="3"/>
        <v>1.6375</v>
      </c>
      <c r="K92" s="4">
        <v>43741.75</v>
      </c>
      <c r="L92" s="3">
        <f t="shared" si="4"/>
        <v>3</v>
      </c>
      <c r="M92" s="3">
        <f t="shared" si="5"/>
        <v>18</v>
      </c>
      <c r="N92" s="3">
        <v>0</v>
      </c>
      <c r="O92" s="3">
        <v>0</v>
      </c>
      <c r="P92" s="3">
        <v>7</v>
      </c>
      <c r="Q92" s="3">
        <v>0</v>
      </c>
      <c r="R92" s="3"/>
      <c r="S92" s="3">
        <f>IF(ISBLANK(Table13[[#This Row],[T1]]),0,IF(Table13[[#This Row],[T1]]&gt;0,1,0))</f>
        <v>0</v>
      </c>
      <c r="T92" s="3">
        <f>IF(ISBLANK(Table13[[#This Row],[T2]]),0,IF(Table13[[#This Row],[T2]]&gt;0,1,0))</f>
        <v>0</v>
      </c>
      <c r="U92" s="3">
        <f>IF(ISBLANK(Table13[[#This Row],[T3]]),0,IF(Table13[[#This Row],[T3]]&gt;0,1,0))</f>
        <v>0</v>
      </c>
      <c r="V92" s="3">
        <f>IF(ISBLANK(Table13[[#This Row],[T4]]),0,IF(Table13[[#This Row],[T4]]&gt;0,1,0))</f>
        <v>0</v>
      </c>
      <c r="W92" s="25">
        <v>74</v>
      </c>
      <c r="X92" s="23">
        <v>11</v>
      </c>
      <c r="Y92" s="3">
        <v>1.4</v>
      </c>
      <c r="Z92" s="3"/>
      <c r="AB92" s="30">
        <v>62</v>
      </c>
      <c r="AC92" s="30">
        <v>1.0126995143319528</v>
      </c>
      <c r="AD92" s="30">
        <v>0.68730048566804713</v>
      </c>
    </row>
    <row r="93" spans="1:30">
      <c r="A93" s="4">
        <v>43741.791666666664</v>
      </c>
      <c r="B93">
        <v>43741</v>
      </c>
      <c r="C93" s="3">
        <v>0.79166666666666663</v>
      </c>
      <c r="D93" s="3">
        <v>19</v>
      </c>
      <c r="E93" s="3">
        <v>3</v>
      </c>
      <c r="F93" s="3">
        <v>0.6</v>
      </c>
      <c r="G93" s="5">
        <v>0.6</v>
      </c>
      <c r="H93" s="3">
        <v>1.2</v>
      </c>
      <c r="I93" s="3">
        <v>1.55139</v>
      </c>
      <c r="J93" s="12">
        <f t="shared" si="3"/>
        <v>1.6333333333333331</v>
      </c>
      <c r="K93" s="4">
        <v>43741.791666666664</v>
      </c>
      <c r="L93" s="3">
        <f t="shared" si="4"/>
        <v>3</v>
      </c>
      <c r="M93" s="3">
        <f t="shared" si="5"/>
        <v>19</v>
      </c>
      <c r="N93" s="3">
        <v>0</v>
      </c>
      <c r="O93" s="3">
        <v>0</v>
      </c>
      <c r="P93" s="3">
        <v>10</v>
      </c>
      <c r="Q93" s="3">
        <v>0</v>
      </c>
      <c r="R93" s="3"/>
      <c r="S93" s="3">
        <f>IF(ISBLANK(Table13[[#This Row],[T1]]),0,IF(Table13[[#This Row],[T1]]&gt;0,1,0))</f>
        <v>0</v>
      </c>
      <c r="T93" s="3">
        <f>IF(ISBLANK(Table13[[#This Row],[T2]]),0,IF(Table13[[#This Row],[T2]]&gt;0,1,0))</f>
        <v>0</v>
      </c>
      <c r="U93" s="3">
        <f>IF(ISBLANK(Table13[[#This Row],[T3]]),0,IF(Table13[[#This Row],[T3]]&gt;0,1,0))</f>
        <v>1</v>
      </c>
      <c r="V93" s="3">
        <f>IF(ISBLANK(Table13[[#This Row],[T4]]),0,IF(Table13[[#This Row],[T4]]&gt;0,1,0))</f>
        <v>0</v>
      </c>
      <c r="W93" s="26">
        <v>74</v>
      </c>
      <c r="X93" s="22">
        <v>11</v>
      </c>
      <c r="Y93" s="3">
        <v>1.2</v>
      </c>
      <c r="Z93" s="3"/>
      <c r="AB93" s="30">
        <v>63</v>
      </c>
      <c r="AC93" s="30">
        <v>0.95154131211673243</v>
      </c>
      <c r="AD93" s="30">
        <v>0.84845868788326761</v>
      </c>
    </row>
    <row r="94" spans="1:30">
      <c r="A94" s="4">
        <v>43741.833333333336</v>
      </c>
      <c r="B94">
        <v>43741</v>
      </c>
      <c r="C94" s="3">
        <v>0.83333333333333337</v>
      </c>
      <c r="D94" s="3">
        <v>20</v>
      </c>
      <c r="E94" s="3">
        <v>3</v>
      </c>
      <c r="F94" s="3">
        <v>0.6</v>
      </c>
      <c r="G94" s="5">
        <v>0.7</v>
      </c>
      <c r="H94" s="3">
        <v>1.2999999999999998</v>
      </c>
      <c r="I94" s="3">
        <v>1.55139</v>
      </c>
      <c r="J94" s="12">
        <f t="shared" si="3"/>
        <v>1.6374999999999995</v>
      </c>
      <c r="K94" s="4">
        <v>43741.833333333336</v>
      </c>
      <c r="L94" s="3">
        <f t="shared" si="4"/>
        <v>3</v>
      </c>
      <c r="M94" s="3">
        <f t="shared" si="5"/>
        <v>20</v>
      </c>
      <c r="N94" s="3">
        <v>0</v>
      </c>
      <c r="O94" s="3">
        <v>0</v>
      </c>
      <c r="P94" s="3">
        <v>58</v>
      </c>
      <c r="Q94" s="3">
        <v>0</v>
      </c>
      <c r="R94" s="3"/>
      <c r="S94" s="3">
        <f>IF(ISBLANK(Table13[[#This Row],[T1]]),0,IF(Table13[[#This Row],[T1]]&gt;0,1,0))</f>
        <v>1</v>
      </c>
      <c r="T94" s="3">
        <f>IF(ISBLANK(Table13[[#This Row],[T2]]),0,IF(Table13[[#This Row],[T2]]&gt;0,1,0))</f>
        <v>0</v>
      </c>
      <c r="U94" s="3">
        <f>IF(ISBLANK(Table13[[#This Row],[T3]]),0,IF(Table13[[#This Row],[T3]]&gt;0,1,0))</f>
        <v>1</v>
      </c>
      <c r="V94" s="3">
        <f>IF(ISBLANK(Table13[[#This Row],[T4]]),0,IF(Table13[[#This Row],[T4]]&gt;0,1,0))</f>
        <v>0</v>
      </c>
      <c r="W94" s="25">
        <v>74</v>
      </c>
      <c r="X94" s="23">
        <v>11</v>
      </c>
      <c r="Y94" s="3">
        <v>1.2999999999999998</v>
      </c>
      <c r="Z94" s="3"/>
      <c r="AB94" s="30">
        <v>64</v>
      </c>
      <c r="AC94" s="30">
        <v>1.0126995143319528</v>
      </c>
      <c r="AD94" s="30">
        <v>0.78730048566804722</v>
      </c>
    </row>
    <row r="95" spans="1:30">
      <c r="A95" s="4">
        <v>43741.875</v>
      </c>
      <c r="B95">
        <v>43741</v>
      </c>
      <c r="C95" s="3">
        <v>0.875</v>
      </c>
      <c r="D95" s="3">
        <v>21</v>
      </c>
      <c r="E95" s="3">
        <v>3</v>
      </c>
      <c r="F95" s="3">
        <v>0.5</v>
      </c>
      <c r="G95" s="5">
        <v>0.5</v>
      </c>
      <c r="H95" s="3">
        <v>1</v>
      </c>
      <c r="I95" s="3">
        <v>1.55139</v>
      </c>
      <c r="J95" s="12">
        <f t="shared" si="3"/>
        <v>1.6375</v>
      </c>
      <c r="K95" s="4">
        <v>43741.875</v>
      </c>
      <c r="L95" s="3">
        <f t="shared" si="4"/>
        <v>3</v>
      </c>
      <c r="M95" s="3">
        <f t="shared" si="5"/>
        <v>21</v>
      </c>
      <c r="N95" s="3">
        <v>5</v>
      </c>
      <c r="O95" s="3">
        <v>0</v>
      </c>
      <c r="P95" s="3">
        <v>57</v>
      </c>
      <c r="Q95" s="3">
        <v>0</v>
      </c>
      <c r="R95" s="3"/>
      <c r="S95" s="3">
        <f>IF(ISBLANK(Table13[[#This Row],[T1]]),0,IF(Table13[[#This Row],[T1]]&gt;0,1,0))</f>
        <v>1</v>
      </c>
      <c r="T95" s="3">
        <f>IF(ISBLANK(Table13[[#This Row],[T2]]),0,IF(Table13[[#This Row],[T2]]&gt;0,1,0))</f>
        <v>0</v>
      </c>
      <c r="U95" s="3">
        <f>IF(ISBLANK(Table13[[#This Row],[T3]]),0,IF(Table13[[#This Row],[T3]]&gt;0,1,0))</f>
        <v>0</v>
      </c>
      <c r="V95" s="3">
        <f>IF(ISBLANK(Table13[[#This Row],[T4]]),0,IF(Table13[[#This Row],[T4]]&gt;0,1,0))</f>
        <v>0</v>
      </c>
      <c r="W95" s="26">
        <v>73</v>
      </c>
      <c r="X95" s="22">
        <v>11</v>
      </c>
      <c r="Y95" s="3">
        <v>1</v>
      </c>
      <c r="Z95" s="3"/>
      <c r="AB95" s="30">
        <v>65</v>
      </c>
      <c r="AC95" s="30">
        <v>1.0126995143319528</v>
      </c>
      <c r="AD95" s="30">
        <v>0.78730048566804722</v>
      </c>
    </row>
    <row r="96" spans="1:30">
      <c r="A96" s="4">
        <v>43741.916666666664</v>
      </c>
      <c r="B96">
        <v>43741</v>
      </c>
      <c r="C96" s="3">
        <v>0.91666666666666663</v>
      </c>
      <c r="D96" s="3">
        <v>22</v>
      </c>
      <c r="E96" s="3">
        <v>3</v>
      </c>
      <c r="F96" s="3">
        <v>1.1000000000000001</v>
      </c>
      <c r="G96" s="5">
        <v>0.9</v>
      </c>
      <c r="H96" s="3">
        <v>2</v>
      </c>
      <c r="I96" s="3">
        <v>1.55139</v>
      </c>
      <c r="J96" s="12">
        <f t="shared" si="3"/>
        <v>1.6958333333333331</v>
      </c>
      <c r="K96" s="4">
        <v>43741.916666666664</v>
      </c>
      <c r="L96" s="3">
        <f t="shared" si="4"/>
        <v>3</v>
      </c>
      <c r="M96" s="3">
        <f t="shared" si="5"/>
        <v>22</v>
      </c>
      <c r="N96" s="3">
        <v>58</v>
      </c>
      <c r="O96" s="3">
        <v>51</v>
      </c>
      <c r="P96" s="3">
        <v>58</v>
      </c>
      <c r="Q96" s="3">
        <v>0</v>
      </c>
      <c r="R96" s="3"/>
      <c r="S96" s="3">
        <f>IF(ISBLANK(Table13[[#This Row],[T1]]),0,IF(Table13[[#This Row],[T1]]&gt;0,1,0))</f>
        <v>1</v>
      </c>
      <c r="T96" s="3">
        <f>IF(ISBLANK(Table13[[#This Row],[T2]]),0,IF(Table13[[#This Row],[T2]]&gt;0,1,0))</f>
        <v>0</v>
      </c>
      <c r="U96" s="3">
        <f>IF(ISBLANK(Table13[[#This Row],[T3]]),0,IF(Table13[[#This Row],[T3]]&gt;0,1,0))</f>
        <v>0</v>
      </c>
      <c r="V96" s="3">
        <f>IF(ISBLANK(Table13[[#This Row],[T4]]),0,IF(Table13[[#This Row],[T4]]&gt;0,1,0))</f>
        <v>0</v>
      </c>
      <c r="W96" s="25">
        <v>75</v>
      </c>
      <c r="X96" s="23">
        <v>11</v>
      </c>
      <c r="Y96" s="3">
        <v>2</v>
      </c>
      <c r="Z96" s="3"/>
      <c r="AB96" s="30">
        <v>66</v>
      </c>
      <c r="AC96" s="30">
        <v>1.1851787190996825</v>
      </c>
      <c r="AD96" s="30">
        <v>1.6148212809003173</v>
      </c>
    </row>
    <row r="97" spans="1:30">
      <c r="A97" s="4">
        <v>43741.958333333336</v>
      </c>
      <c r="B97">
        <v>43741</v>
      </c>
      <c r="C97" s="3">
        <v>0.95833333333333337</v>
      </c>
      <c r="D97" s="3">
        <v>23</v>
      </c>
      <c r="E97" s="3">
        <v>3</v>
      </c>
      <c r="F97" s="3">
        <v>1.8</v>
      </c>
      <c r="G97" s="5">
        <v>0.8</v>
      </c>
      <c r="H97" s="3">
        <v>2.6</v>
      </c>
      <c r="I97" s="3">
        <v>1.55139</v>
      </c>
      <c r="J97" s="12">
        <f t="shared" si="3"/>
        <v>1.7166666666666666</v>
      </c>
      <c r="K97" s="4">
        <v>43741.958333333336</v>
      </c>
      <c r="L97" s="3">
        <f t="shared" si="4"/>
        <v>3</v>
      </c>
      <c r="M97" s="3">
        <f t="shared" si="5"/>
        <v>23</v>
      </c>
      <c r="N97" s="3">
        <v>58</v>
      </c>
      <c r="O97" s="3">
        <v>48</v>
      </c>
      <c r="P97" s="3">
        <v>58</v>
      </c>
      <c r="Q97" s="3">
        <v>15</v>
      </c>
      <c r="R97" s="3"/>
      <c r="S97" s="3">
        <f>IF(ISBLANK(Table13[[#This Row],[T1]]),0,IF(Table13[[#This Row],[T1]]&gt;0,1,0))</f>
        <v>1</v>
      </c>
      <c r="T97" s="3">
        <f>IF(ISBLANK(Table13[[#This Row],[T2]]),0,IF(Table13[[#This Row],[T2]]&gt;0,1,0))</f>
        <v>0</v>
      </c>
      <c r="U97" s="3">
        <f>IF(ISBLANK(Table13[[#This Row],[T3]]),0,IF(Table13[[#This Row],[T3]]&gt;0,1,0))</f>
        <v>0</v>
      </c>
      <c r="V97" s="3">
        <f>IF(ISBLANK(Table13[[#This Row],[T4]]),0,IF(Table13[[#This Row],[T4]]&gt;0,1,0))</f>
        <v>0</v>
      </c>
      <c r="W97" s="26">
        <v>75</v>
      </c>
      <c r="X97" s="22">
        <v>11</v>
      </c>
      <c r="Y97" s="3">
        <v>2.6</v>
      </c>
      <c r="Z97" s="3"/>
      <c r="AB97" s="30">
        <v>67</v>
      </c>
      <c r="AC97" s="30">
        <v>1.2274250230662245</v>
      </c>
      <c r="AD97" s="30">
        <v>0.87257497693377561</v>
      </c>
    </row>
    <row r="98" spans="1:30">
      <c r="A98" s="4">
        <v>43742</v>
      </c>
      <c r="B98">
        <v>43742</v>
      </c>
      <c r="C98" s="3">
        <v>0</v>
      </c>
      <c r="D98" s="3">
        <v>0</v>
      </c>
      <c r="E98" s="3">
        <v>4</v>
      </c>
      <c r="F98" s="3">
        <v>0.7</v>
      </c>
      <c r="G98" s="5">
        <v>0.6</v>
      </c>
      <c r="H98" s="3">
        <v>1.2999999999999998</v>
      </c>
      <c r="I98" s="3">
        <v>1.55139</v>
      </c>
      <c r="J98" s="12">
        <f t="shared" si="3"/>
        <v>1.6333333333333335</v>
      </c>
      <c r="K98" s="4">
        <v>43742</v>
      </c>
      <c r="L98" s="3">
        <f t="shared" si="4"/>
        <v>4</v>
      </c>
      <c r="M98" s="3">
        <f t="shared" si="5"/>
        <v>0</v>
      </c>
      <c r="N98" s="3">
        <v>57</v>
      </c>
      <c r="O98" s="3">
        <v>28</v>
      </c>
      <c r="P98" s="3">
        <v>57</v>
      </c>
      <c r="Q98" s="3">
        <v>57</v>
      </c>
      <c r="R98" s="3"/>
      <c r="S98" s="3">
        <f>IF(ISBLANK(Table13[[#This Row],[T1]]),0,IF(Table13[[#This Row],[T1]]&gt;0,1,0))</f>
        <v>1</v>
      </c>
      <c r="T98" s="3">
        <f>IF(ISBLANK(Table13[[#This Row],[T2]]),0,IF(Table13[[#This Row],[T2]]&gt;0,1,0))</f>
        <v>0</v>
      </c>
      <c r="U98" s="3">
        <f>IF(ISBLANK(Table13[[#This Row],[T3]]),0,IF(Table13[[#This Row],[T3]]&gt;0,1,0))</f>
        <v>0</v>
      </c>
      <c r="V98" s="3">
        <f>IF(ISBLANK(Table13[[#This Row],[T4]]),0,IF(Table13[[#This Row],[T4]]&gt;0,1,0))</f>
        <v>0</v>
      </c>
      <c r="W98" s="25">
        <v>75</v>
      </c>
      <c r="X98" s="23">
        <v>11</v>
      </c>
      <c r="Y98" s="3">
        <v>1.2999999999999998</v>
      </c>
      <c r="Z98" s="3"/>
      <c r="AB98" s="30">
        <v>68</v>
      </c>
      <c r="AC98" s="30">
        <v>1.2885832252814451</v>
      </c>
      <c r="AD98" s="30">
        <v>2.6114167747185548</v>
      </c>
    </row>
    <row r="99" spans="1:30">
      <c r="A99" s="4">
        <v>43742.041666666664</v>
      </c>
      <c r="B99">
        <v>43742</v>
      </c>
      <c r="C99" s="3">
        <v>4.1666666666666664E-2</v>
      </c>
      <c r="D99" s="3">
        <v>1</v>
      </c>
      <c r="E99" s="3">
        <v>4</v>
      </c>
      <c r="F99" s="3">
        <v>0.6</v>
      </c>
      <c r="G99" s="5">
        <v>0.6</v>
      </c>
      <c r="H99" s="3">
        <v>1.2</v>
      </c>
      <c r="I99" s="3">
        <v>1.55139</v>
      </c>
      <c r="J99" s="12">
        <f t="shared" si="3"/>
        <v>1.6000000000000003</v>
      </c>
      <c r="K99" s="4">
        <v>43742.041666666664</v>
      </c>
      <c r="L99" s="3">
        <f t="shared" si="4"/>
        <v>4</v>
      </c>
      <c r="M99" s="3">
        <f t="shared" si="5"/>
        <v>1</v>
      </c>
      <c r="N99" s="3">
        <v>58</v>
      </c>
      <c r="O99" s="3">
        <v>21</v>
      </c>
      <c r="P99" s="3">
        <v>58</v>
      </c>
      <c r="Q99" s="3">
        <v>58</v>
      </c>
      <c r="R99" s="3"/>
      <c r="S99" s="3">
        <f>IF(ISBLANK(Table13[[#This Row],[T1]]),0,IF(Table13[[#This Row],[T1]]&gt;0,1,0))</f>
        <v>1</v>
      </c>
      <c r="T99" s="3">
        <f>IF(ISBLANK(Table13[[#This Row],[T2]]),0,IF(Table13[[#This Row],[T2]]&gt;0,1,0))</f>
        <v>0</v>
      </c>
      <c r="U99" s="3">
        <f>IF(ISBLANK(Table13[[#This Row],[T3]]),0,IF(Table13[[#This Row],[T3]]&gt;0,1,0))</f>
        <v>1</v>
      </c>
      <c r="V99" s="3">
        <f>IF(ISBLANK(Table13[[#This Row],[T4]]),0,IF(Table13[[#This Row],[T4]]&gt;0,1,0))</f>
        <v>0</v>
      </c>
      <c r="W99" s="26">
        <v>75</v>
      </c>
      <c r="X99" s="22">
        <v>11</v>
      </c>
      <c r="Y99" s="3">
        <v>1.2</v>
      </c>
      <c r="Z99" s="3"/>
      <c r="AB99" s="30">
        <v>69</v>
      </c>
      <c r="AC99" s="30">
        <v>1.3100297903195555</v>
      </c>
      <c r="AD99" s="30">
        <v>3.3899702096804445</v>
      </c>
    </row>
    <row r="100" spans="1:30">
      <c r="A100" s="4">
        <v>43742.083333333336</v>
      </c>
      <c r="B100">
        <v>43742</v>
      </c>
      <c r="C100" s="3">
        <v>8.3333333333333329E-2</v>
      </c>
      <c r="D100" s="3">
        <v>2</v>
      </c>
      <c r="E100" s="3">
        <v>4</v>
      </c>
      <c r="F100" s="3">
        <v>0.7</v>
      </c>
      <c r="G100" s="5">
        <v>0.5</v>
      </c>
      <c r="H100" s="3">
        <v>1.2</v>
      </c>
      <c r="I100" s="3">
        <v>1.55139</v>
      </c>
      <c r="J100" s="12">
        <f t="shared" si="3"/>
        <v>1.5666666666666671</v>
      </c>
      <c r="K100" s="4">
        <v>43742.083333333336</v>
      </c>
      <c r="L100" s="3">
        <f t="shared" si="4"/>
        <v>4</v>
      </c>
      <c r="M100" s="3">
        <f t="shared" si="5"/>
        <v>2</v>
      </c>
      <c r="N100" s="3">
        <v>58</v>
      </c>
      <c r="O100" s="3">
        <v>26</v>
      </c>
      <c r="P100" s="3">
        <v>58</v>
      </c>
      <c r="Q100" s="3">
        <v>57</v>
      </c>
      <c r="R100" s="3"/>
      <c r="S100" s="3">
        <f>IF(ISBLANK(Table13[[#This Row],[T1]]),0,IF(Table13[[#This Row],[T1]]&gt;0,1,0))</f>
        <v>1</v>
      </c>
      <c r="T100" s="3">
        <f>IF(ISBLANK(Table13[[#This Row],[T2]]),0,IF(Table13[[#This Row],[T2]]&gt;0,1,0))</f>
        <v>1</v>
      </c>
      <c r="U100" s="3">
        <f>IF(ISBLANK(Table13[[#This Row],[T3]]),0,IF(Table13[[#This Row],[T3]]&gt;0,1,0))</f>
        <v>1</v>
      </c>
      <c r="V100" s="3">
        <f>IF(ISBLANK(Table13[[#This Row],[T4]]),0,IF(Table13[[#This Row],[T4]]&gt;0,1,0))</f>
        <v>0</v>
      </c>
      <c r="W100" s="25">
        <v>75</v>
      </c>
      <c r="X100" s="23">
        <v>11</v>
      </c>
      <c r="Y100" s="3">
        <v>1.2</v>
      </c>
      <c r="Z100" s="3"/>
      <c r="AB100" s="30">
        <v>70</v>
      </c>
      <c r="AC100" s="30">
        <v>1.152102187079671</v>
      </c>
      <c r="AD100" s="30">
        <v>1.5478978129203291</v>
      </c>
    </row>
    <row r="101" spans="1:30">
      <c r="A101" s="4">
        <v>43742.125</v>
      </c>
      <c r="B101">
        <v>43742</v>
      </c>
      <c r="C101" s="3">
        <v>0.125</v>
      </c>
      <c r="D101" s="3">
        <v>3</v>
      </c>
      <c r="E101" s="3">
        <v>4</v>
      </c>
      <c r="F101" s="3">
        <v>0.5</v>
      </c>
      <c r="G101" s="5">
        <v>0.5</v>
      </c>
      <c r="H101" s="3">
        <v>1</v>
      </c>
      <c r="I101" s="3">
        <v>1.55139</v>
      </c>
      <c r="J101" s="12">
        <f t="shared" si="3"/>
        <v>1.5333333333333334</v>
      </c>
      <c r="K101" s="4">
        <v>43742.125</v>
      </c>
      <c r="L101" s="3">
        <f t="shared" si="4"/>
        <v>4</v>
      </c>
      <c r="M101" s="3">
        <f t="shared" si="5"/>
        <v>3</v>
      </c>
      <c r="N101" s="3">
        <v>58</v>
      </c>
      <c r="O101" s="3">
        <v>28</v>
      </c>
      <c r="P101" s="3">
        <v>58</v>
      </c>
      <c r="Q101" s="3">
        <v>32</v>
      </c>
      <c r="R101" s="3"/>
      <c r="S101" s="3">
        <f>IF(ISBLANK(Table13[[#This Row],[T1]]),0,IF(Table13[[#This Row],[T1]]&gt;0,1,0))</f>
        <v>1</v>
      </c>
      <c r="T101" s="3">
        <f>IF(ISBLANK(Table13[[#This Row],[T2]]),0,IF(Table13[[#This Row],[T2]]&gt;0,1,0))</f>
        <v>1</v>
      </c>
      <c r="U101" s="3">
        <f>IF(ISBLANK(Table13[[#This Row],[T3]]),0,IF(Table13[[#This Row],[T3]]&gt;0,1,0))</f>
        <v>1</v>
      </c>
      <c r="V101" s="3">
        <f>IF(ISBLANK(Table13[[#This Row],[T4]]),0,IF(Table13[[#This Row],[T4]]&gt;0,1,0))</f>
        <v>0</v>
      </c>
      <c r="W101" s="26">
        <v>75</v>
      </c>
      <c r="X101" s="22">
        <v>11</v>
      </c>
      <c r="Y101" s="3">
        <v>1</v>
      </c>
      <c r="Z101" s="3"/>
      <c r="AB101" s="30">
        <v>71</v>
      </c>
      <c r="AC101" s="30">
        <v>1.3942253040224417</v>
      </c>
      <c r="AD101" s="30">
        <v>1.4057746959775581</v>
      </c>
    </row>
    <row r="102" spans="1:30">
      <c r="A102" s="4">
        <v>43742.166666666664</v>
      </c>
      <c r="B102">
        <v>43742</v>
      </c>
      <c r="C102" s="3">
        <v>0.16666666666666666</v>
      </c>
      <c r="D102" s="3">
        <v>4</v>
      </c>
      <c r="E102" s="3">
        <v>4</v>
      </c>
      <c r="F102" s="3">
        <v>0.6</v>
      </c>
      <c r="G102" s="5">
        <v>0.5</v>
      </c>
      <c r="H102" s="3">
        <v>1.1000000000000001</v>
      </c>
      <c r="I102" s="3">
        <v>1.55139</v>
      </c>
      <c r="J102" s="12">
        <f t="shared" si="3"/>
        <v>1.5666666666666667</v>
      </c>
      <c r="K102" s="4">
        <v>43742.166666666664</v>
      </c>
      <c r="L102" s="3">
        <f t="shared" si="4"/>
        <v>4</v>
      </c>
      <c r="M102" s="3">
        <f t="shared" si="5"/>
        <v>4</v>
      </c>
      <c r="N102" s="3">
        <v>57</v>
      </c>
      <c r="O102" s="3">
        <v>22</v>
      </c>
      <c r="P102" s="3">
        <v>57</v>
      </c>
      <c r="Q102" s="3">
        <v>24</v>
      </c>
      <c r="R102" s="3"/>
      <c r="S102" s="3">
        <f>IF(ISBLANK(Table13[[#This Row],[T1]]),0,IF(Table13[[#This Row],[T1]]&gt;0,1,0))</f>
        <v>1</v>
      </c>
      <c r="T102" s="3">
        <f>IF(ISBLANK(Table13[[#This Row],[T2]]),0,IF(Table13[[#This Row],[T2]]&gt;0,1,0))</f>
        <v>1</v>
      </c>
      <c r="U102" s="3">
        <f>IF(ISBLANK(Table13[[#This Row],[T3]]),0,IF(Table13[[#This Row],[T3]]&gt;0,1,0))</f>
        <v>1</v>
      </c>
      <c r="V102" s="3">
        <f>IF(ISBLANK(Table13[[#This Row],[T4]]),0,IF(Table13[[#This Row],[T4]]&gt;0,1,0))</f>
        <v>0</v>
      </c>
      <c r="W102" s="25">
        <v>73</v>
      </c>
      <c r="X102" s="23">
        <v>17</v>
      </c>
      <c r="Y102" s="3">
        <v>1.1000000000000001</v>
      </c>
      <c r="Z102" s="3"/>
      <c r="AB102" s="30">
        <v>72</v>
      </c>
      <c r="AC102" s="30">
        <v>1.3835020215033866</v>
      </c>
      <c r="AD102" s="30">
        <v>1.5164979784966133</v>
      </c>
    </row>
    <row r="103" spans="1:30">
      <c r="A103" s="4">
        <v>43742.208333333336</v>
      </c>
      <c r="B103">
        <v>43742</v>
      </c>
      <c r="C103" s="3">
        <v>0.20833333333333334</v>
      </c>
      <c r="D103" s="3">
        <v>5</v>
      </c>
      <c r="E103" s="3">
        <v>4</v>
      </c>
      <c r="F103" s="3">
        <v>0.4</v>
      </c>
      <c r="G103" s="5">
        <v>0.5</v>
      </c>
      <c r="H103" s="3">
        <v>0.9</v>
      </c>
      <c r="I103" s="3">
        <v>1.55139</v>
      </c>
      <c r="J103" s="12">
        <f t="shared" si="3"/>
        <v>1.5374999999999999</v>
      </c>
      <c r="K103" s="4">
        <v>43742.208333333336</v>
      </c>
      <c r="L103" s="3">
        <f t="shared" si="4"/>
        <v>4</v>
      </c>
      <c r="M103" s="3">
        <f t="shared" si="5"/>
        <v>5</v>
      </c>
      <c r="N103" s="3">
        <v>58</v>
      </c>
      <c r="O103" s="3">
        <v>29</v>
      </c>
      <c r="P103" s="3">
        <v>58</v>
      </c>
      <c r="Q103" s="3">
        <v>18</v>
      </c>
      <c r="R103" s="3"/>
      <c r="S103" s="3">
        <f>IF(ISBLANK(Table13[[#This Row],[T1]]),0,IF(Table13[[#This Row],[T1]]&gt;0,1,0))</f>
        <v>1</v>
      </c>
      <c r="T103" s="3">
        <f>IF(ISBLANK(Table13[[#This Row],[T2]]),0,IF(Table13[[#This Row],[T2]]&gt;0,1,0))</f>
        <v>1</v>
      </c>
      <c r="U103" s="3">
        <f>IF(ISBLANK(Table13[[#This Row],[T3]]),0,IF(Table13[[#This Row],[T3]]&gt;0,1,0))</f>
        <v>1</v>
      </c>
      <c r="V103" s="3">
        <f>IF(ISBLANK(Table13[[#This Row],[T4]]),0,IF(Table13[[#This Row],[T4]]&gt;0,1,0))</f>
        <v>0</v>
      </c>
      <c r="W103" s="26">
        <v>71</v>
      </c>
      <c r="X103" s="22">
        <v>21</v>
      </c>
      <c r="Y103" s="3">
        <v>0.9</v>
      </c>
      <c r="Z103" s="3"/>
      <c r="AB103" s="30">
        <v>73</v>
      </c>
      <c r="AC103" s="30">
        <v>1.2258112631106191</v>
      </c>
      <c r="AD103" s="30">
        <v>0.77418873688938095</v>
      </c>
    </row>
    <row r="104" spans="1:30">
      <c r="A104" s="4">
        <v>43742.25</v>
      </c>
      <c r="B104">
        <v>43742</v>
      </c>
      <c r="C104" s="3">
        <v>0.25</v>
      </c>
      <c r="D104" s="3">
        <v>6</v>
      </c>
      <c r="E104" s="3">
        <v>4</v>
      </c>
      <c r="F104" s="3">
        <v>0.4</v>
      </c>
      <c r="G104" s="5">
        <v>0.8</v>
      </c>
      <c r="H104" s="3">
        <v>1.2000000000000002</v>
      </c>
      <c r="I104" s="3">
        <v>1.55139</v>
      </c>
      <c r="J104" s="12">
        <f t="shared" si="3"/>
        <v>1.5166666666666664</v>
      </c>
      <c r="K104" s="4">
        <v>43742.25</v>
      </c>
      <c r="L104" s="3">
        <f t="shared" si="4"/>
        <v>4</v>
      </c>
      <c r="M104" s="3">
        <f t="shared" si="5"/>
        <v>6</v>
      </c>
      <c r="N104" s="3">
        <v>58</v>
      </c>
      <c r="O104" s="3">
        <v>43</v>
      </c>
      <c r="P104" s="3">
        <v>58</v>
      </c>
      <c r="Q104" s="3">
        <v>22</v>
      </c>
      <c r="R104" s="3"/>
      <c r="S104" s="3">
        <f>IF(ISBLANK(Table13[[#This Row],[T1]]),0,IF(Table13[[#This Row],[T1]]&gt;0,1,0))</f>
        <v>1</v>
      </c>
      <c r="T104" s="3">
        <f>IF(ISBLANK(Table13[[#This Row],[T2]]),0,IF(Table13[[#This Row],[T2]]&gt;0,1,0))</f>
        <v>1</v>
      </c>
      <c r="U104" s="3">
        <f>IF(ISBLANK(Table13[[#This Row],[T3]]),0,IF(Table13[[#This Row],[T3]]&gt;0,1,0))</f>
        <v>1</v>
      </c>
      <c r="V104" s="3">
        <f>IF(ISBLANK(Table13[[#This Row],[T4]]),0,IF(Table13[[#This Row],[T4]]&gt;0,1,0))</f>
        <v>0</v>
      </c>
      <c r="W104" s="25">
        <v>71</v>
      </c>
      <c r="X104" s="23">
        <v>21</v>
      </c>
      <c r="Y104" s="3">
        <v>1.2000000000000002</v>
      </c>
      <c r="Z104" s="3"/>
      <c r="AB104" s="30">
        <v>74</v>
      </c>
      <c r="AC104" s="30">
        <v>1.1555205248258991</v>
      </c>
      <c r="AD104" s="30">
        <v>0.94447947517410102</v>
      </c>
    </row>
    <row r="105" spans="1:30">
      <c r="A105" s="4">
        <v>43742.291666666664</v>
      </c>
      <c r="B105">
        <v>43742</v>
      </c>
      <c r="C105" s="3">
        <v>0.29166666666666669</v>
      </c>
      <c r="D105" s="3">
        <v>7</v>
      </c>
      <c r="E105" s="3">
        <v>4</v>
      </c>
      <c r="F105" s="3">
        <v>2.6</v>
      </c>
      <c r="G105" s="5">
        <v>1.8</v>
      </c>
      <c r="H105" s="3">
        <v>4.4000000000000004</v>
      </c>
      <c r="I105" s="3">
        <v>1.55139</v>
      </c>
      <c r="J105" s="12">
        <f t="shared" si="3"/>
        <v>1.4833333333333332</v>
      </c>
      <c r="K105" s="4">
        <v>43742.291666666664</v>
      </c>
      <c r="L105" s="3">
        <f t="shared" si="4"/>
        <v>4</v>
      </c>
      <c r="M105" s="3">
        <f t="shared" si="5"/>
        <v>7</v>
      </c>
      <c r="N105" s="3">
        <v>56</v>
      </c>
      <c r="O105" s="3">
        <v>58</v>
      </c>
      <c r="P105" s="3">
        <v>56</v>
      </c>
      <c r="Q105" s="3">
        <v>7</v>
      </c>
      <c r="R105" s="3"/>
      <c r="S105" s="3">
        <f>IF(ISBLANK(Table13[[#This Row],[T1]]),0,IF(Table13[[#This Row],[T1]]&gt;0,1,0))</f>
        <v>1</v>
      </c>
      <c r="T105" s="3">
        <f>IF(ISBLANK(Table13[[#This Row],[T2]]),0,IF(Table13[[#This Row],[T2]]&gt;0,1,0))</f>
        <v>1</v>
      </c>
      <c r="U105" s="3">
        <f>IF(ISBLANK(Table13[[#This Row],[T3]]),0,IF(Table13[[#This Row],[T3]]&gt;0,1,0))</f>
        <v>1</v>
      </c>
      <c r="V105" s="3">
        <f>IF(ISBLANK(Table13[[#This Row],[T4]]),0,IF(Table13[[#This Row],[T4]]&gt;0,1,0))</f>
        <v>0</v>
      </c>
      <c r="W105" s="26">
        <v>72</v>
      </c>
      <c r="X105" s="22">
        <v>21</v>
      </c>
      <c r="Y105" s="3">
        <v>4.4000000000000004</v>
      </c>
      <c r="Z105" s="3"/>
      <c r="AB105" s="30">
        <v>75</v>
      </c>
      <c r="AC105" s="30">
        <v>1.1769670898640094</v>
      </c>
      <c r="AD105" s="30">
        <v>0.32303291013599056</v>
      </c>
    </row>
    <row r="106" spans="1:30">
      <c r="A106" s="4">
        <v>43742.333333333336</v>
      </c>
      <c r="B106">
        <v>43742</v>
      </c>
      <c r="C106" s="3">
        <v>0.33333333333333331</v>
      </c>
      <c r="D106" s="3">
        <v>8</v>
      </c>
      <c r="E106" s="3">
        <v>4</v>
      </c>
      <c r="F106" s="3">
        <v>1.6</v>
      </c>
      <c r="G106" s="5">
        <v>3</v>
      </c>
      <c r="H106" s="3">
        <v>4.5999999999999996</v>
      </c>
      <c r="I106" s="3">
        <v>1.55139</v>
      </c>
      <c r="J106" s="12">
        <f t="shared" si="3"/>
        <v>1.3166666666666667</v>
      </c>
      <c r="K106" s="4">
        <v>43742.333333333336</v>
      </c>
      <c r="L106" s="3">
        <f t="shared" si="4"/>
        <v>4</v>
      </c>
      <c r="M106" s="3">
        <f t="shared" si="5"/>
        <v>8</v>
      </c>
      <c r="N106" s="3">
        <v>11</v>
      </c>
      <c r="O106" s="3">
        <v>26</v>
      </c>
      <c r="P106" s="3">
        <v>0</v>
      </c>
      <c r="Q106" s="3">
        <v>33</v>
      </c>
      <c r="R106" s="3"/>
      <c r="S106" s="3">
        <f>IF(ISBLANK(Table13[[#This Row],[T1]]),0,IF(Table13[[#This Row],[T1]]&gt;0,1,0))</f>
        <v>1</v>
      </c>
      <c r="T106" s="3">
        <f>IF(ISBLANK(Table13[[#This Row],[T2]]),0,IF(Table13[[#This Row],[T2]]&gt;0,1,0))</f>
        <v>1</v>
      </c>
      <c r="U106" s="3">
        <f>IF(ISBLANK(Table13[[#This Row],[T3]]),0,IF(Table13[[#This Row],[T3]]&gt;0,1,0))</f>
        <v>1</v>
      </c>
      <c r="V106" s="3">
        <f>IF(ISBLANK(Table13[[#This Row],[T4]]),0,IF(Table13[[#This Row],[T4]]&gt;0,1,0))</f>
        <v>0</v>
      </c>
      <c r="W106" s="25">
        <v>74</v>
      </c>
      <c r="X106" s="23">
        <v>21</v>
      </c>
      <c r="Y106" s="3">
        <v>4.5999999999999996</v>
      </c>
      <c r="Z106" s="3"/>
      <c r="AB106" s="30">
        <v>76</v>
      </c>
      <c r="AC106" s="30">
        <v>1.1876903723830645</v>
      </c>
      <c r="AD106" s="30">
        <v>0.31230962761693548</v>
      </c>
    </row>
    <row r="107" spans="1:30">
      <c r="A107" s="4">
        <v>43742.375</v>
      </c>
      <c r="B107">
        <v>43742</v>
      </c>
      <c r="C107" s="3">
        <v>0.375</v>
      </c>
      <c r="D107" s="3">
        <v>9</v>
      </c>
      <c r="E107" s="3">
        <v>4</v>
      </c>
      <c r="F107" s="3">
        <v>1.3</v>
      </c>
      <c r="G107" s="5">
        <v>0.8</v>
      </c>
      <c r="H107" s="3">
        <v>2.1</v>
      </c>
      <c r="I107" s="3">
        <v>1.55139</v>
      </c>
      <c r="J107" s="12">
        <f t="shared" si="3"/>
        <v>1.145833333333333</v>
      </c>
      <c r="K107" s="4">
        <v>43742.375</v>
      </c>
      <c r="L107" s="3">
        <f t="shared" si="4"/>
        <v>4</v>
      </c>
      <c r="M107" s="3">
        <f t="shared" si="5"/>
        <v>9</v>
      </c>
      <c r="N107" s="3">
        <v>0</v>
      </c>
      <c r="O107" s="3">
        <v>0</v>
      </c>
      <c r="P107" s="3">
        <v>0</v>
      </c>
      <c r="Q107" s="3">
        <v>2</v>
      </c>
      <c r="R107" s="3"/>
      <c r="S107" s="3">
        <f>IF(ISBLANK(Table13[[#This Row],[T1]]),0,IF(Table13[[#This Row],[T1]]&gt;0,1,0))</f>
        <v>0</v>
      </c>
      <c r="T107" s="3">
        <f>IF(ISBLANK(Table13[[#This Row],[T2]]),0,IF(Table13[[#This Row],[T2]]&gt;0,1,0))</f>
        <v>1</v>
      </c>
      <c r="U107" s="3">
        <f>IF(ISBLANK(Table13[[#This Row],[T3]]),0,IF(Table13[[#This Row],[T3]]&gt;0,1,0))</f>
        <v>1</v>
      </c>
      <c r="V107" s="3">
        <f>IF(ISBLANK(Table13[[#This Row],[T4]]),0,IF(Table13[[#This Row],[T4]]&gt;0,1,0))</f>
        <v>0</v>
      </c>
      <c r="W107" s="26">
        <v>76</v>
      </c>
      <c r="X107" s="22">
        <v>17</v>
      </c>
      <c r="Y107" s="3">
        <v>2.1</v>
      </c>
      <c r="Z107" s="3"/>
      <c r="AB107" s="30">
        <v>77</v>
      </c>
      <c r="AC107" s="30">
        <v>1.1984136549021198</v>
      </c>
      <c r="AD107" s="30">
        <v>0.90158634509788027</v>
      </c>
    </row>
    <row r="108" spans="1:30">
      <c r="A108" s="4">
        <v>43742.416666666664</v>
      </c>
      <c r="B108">
        <v>43742</v>
      </c>
      <c r="C108" s="3">
        <v>0.41666666666666669</v>
      </c>
      <c r="D108" s="3">
        <v>10</v>
      </c>
      <c r="E108" s="3">
        <v>4</v>
      </c>
      <c r="F108" s="3">
        <v>0.5</v>
      </c>
      <c r="G108" s="5">
        <v>0.5</v>
      </c>
      <c r="H108" s="3">
        <v>1</v>
      </c>
      <c r="I108" s="3">
        <v>1.55139</v>
      </c>
      <c r="J108" s="12">
        <f t="shared" si="3"/>
        <v>1.1083333333333329</v>
      </c>
      <c r="K108" s="4">
        <v>43742.416666956022</v>
      </c>
      <c r="L108" s="3">
        <f t="shared" si="4"/>
        <v>4</v>
      </c>
      <c r="M108" s="3">
        <f t="shared" si="5"/>
        <v>10</v>
      </c>
      <c r="N108" s="3"/>
      <c r="O108" s="3"/>
      <c r="P108" s="3"/>
      <c r="Q108" s="3"/>
      <c r="R108" s="3"/>
      <c r="S108" s="3">
        <f>IF(ISBLANK(Table13[[#This Row],[T1]]),0,IF(Table13[[#This Row],[T1]]&gt;0,1,0))</f>
        <v>0</v>
      </c>
      <c r="T108" s="3">
        <f>IF(ISBLANK(Table13[[#This Row],[T2]]),0,IF(Table13[[#This Row],[T2]]&gt;0,1,0))</f>
        <v>1</v>
      </c>
      <c r="U108" s="3">
        <f>IF(ISBLANK(Table13[[#This Row],[T3]]),0,IF(Table13[[#This Row],[T3]]&gt;0,1,0))</f>
        <v>1</v>
      </c>
      <c r="V108" s="3">
        <f>IF(ISBLANK(Table13[[#This Row],[T4]]),0,IF(Table13[[#This Row],[T4]]&gt;0,1,0))</f>
        <v>0</v>
      </c>
      <c r="W108" s="25">
        <v>77</v>
      </c>
      <c r="X108" s="23">
        <v>17</v>
      </c>
      <c r="Y108" s="3">
        <v>1</v>
      </c>
      <c r="Z108" s="3"/>
      <c r="AB108" s="30">
        <v>78</v>
      </c>
      <c r="AC108" s="30">
        <v>1.2381252920792298</v>
      </c>
      <c r="AD108" s="30">
        <v>0.36187470792077026</v>
      </c>
    </row>
    <row r="109" spans="1:30">
      <c r="A109" s="4">
        <v>43742.458333333336</v>
      </c>
      <c r="B109">
        <v>43742</v>
      </c>
      <c r="C109" s="3">
        <v>0.45833333333333331</v>
      </c>
      <c r="D109" s="3">
        <v>11</v>
      </c>
      <c r="E109" s="3">
        <v>4</v>
      </c>
      <c r="F109" s="3">
        <v>0.6</v>
      </c>
      <c r="G109" s="5">
        <v>0.7</v>
      </c>
      <c r="H109" s="3">
        <v>1.2999999999999998</v>
      </c>
      <c r="I109" s="3">
        <v>1.55139</v>
      </c>
      <c r="J109" s="12">
        <f t="shared" si="3"/>
        <v>1.2249999999999996</v>
      </c>
      <c r="K109" s="4">
        <v>43742.458333680559</v>
      </c>
      <c r="L109" s="3">
        <f t="shared" si="4"/>
        <v>4</v>
      </c>
      <c r="M109" s="3">
        <f t="shared" si="5"/>
        <v>11</v>
      </c>
      <c r="N109" s="3"/>
      <c r="O109" s="3"/>
      <c r="P109" s="3"/>
      <c r="Q109" s="3"/>
      <c r="R109" s="3"/>
      <c r="S109" s="3">
        <f>IF(ISBLANK(Table13[[#This Row],[T1]]),0,IF(Table13[[#This Row],[T1]]&gt;0,1,0))</f>
        <v>0</v>
      </c>
      <c r="T109" s="3">
        <f>IF(ISBLANK(Table13[[#This Row],[T2]]),0,IF(Table13[[#This Row],[T2]]&gt;0,1,0))</f>
        <v>0</v>
      </c>
      <c r="U109" s="3">
        <f>IF(ISBLANK(Table13[[#This Row],[T3]]),0,IF(Table13[[#This Row],[T3]]&gt;0,1,0))</f>
        <v>1</v>
      </c>
      <c r="V109" s="3">
        <f>IF(ISBLANK(Table13[[#This Row],[T4]]),0,IF(Table13[[#This Row],[T4]]&gt;0,1,0))</f>
        <v>0</v>
      </c>
      <c r="W109" s="26">
        <v>78</v>
      </c>
      <c r="X109" s="22">
        <v>17</v>
      </c>
      <c r="Y109" s="3">
        <v>1.2999999999999998</v>
      </c>
      <c r="Z109" s="3"/>
      <c r="AB109" s="30">
        <v>79</v>
      </c>
      <c r="AC109" s="30">
        <v>1.2488485745982851</v>
      </c>
      <c r="AD109" s="30">
        <v>0.75115142540171487</v>
      </c>
    </row>
    <row r="110" spans="1:30">
      <c r="A110" s="4">
        <v>43742.5</v>
      </c>
      <c r="B110">
        <v>43742</v>
      </c>
      <c r="C110" s="3">
        <v>0.5</v>
      </c>
      <c r="D110" s="3">
        <v>12</v>
      </c>
      <c r="E110" s="3">
        <v>4</v>
      </c>
      <c r="F110" s="3">
        <v>0.5</v>
      </c>
      <c r="G110" s="5">
        <v>0.5</v>
      </c>
      <c r="H110" s="3">
        <v>1</v>
      </c>
      <c r="I110" s="3">
        <v>1.55139</v>
      </c>
      <c r="J110" s="12">
        <f t="shared" si="3"/>
        <v>1.2916666666666665</v>
      </c>
      <c r="K110" s="4">
        <v>43742.500000405096</v>
      </c>
      <c r="L110" s="3">
        <f t="shared" si="4"/>
        <v>4</v>
      </c>
      <c r="M110" s="3">
        <f t="shared" si="5"/>
        <v>12</v>
      </c>
      <c r="N110" s="3"/>
      <c r="O110" s="3"/>
      <c r="P110" s="3"/>
      <c r="Q110" s="3"/>
      <c r="R110" s="3"/>
      <c r="S110" s="3">
        <f>IF(ISBLANK(Table13[[#This Row],[T1]]),0,IF(Table13[[#This Row],[T1]]&gt;0,1,0))</f>
        <v>1</v>
      </c>
      <c r="T110" s="3">
        <f>IF(ISBLANK(Table13[[#This Row],[T2]]),0,IF(Table13[[#This Row],[T2]]&gt;0,1,0))</f>
        <v>0</v>
      </c>
      <c r="U110" s="3">
        <f>IF(ISBLANK(Table13[[#This Row],[T3]]),0,IF(Table13[[#This Row],[T3]]&gt;0,1,0))</f>
        <v>0</v>
      </c>
      <c r="V110" s="3">
        <f>IF(ISBLANK(Table13[[#This Row],[T4]]),0,IF(Table13[[#This Row],[T4]]&gt;0,1,0))</f>
        <v>0</v>
      </c>
      <c r="W110" s="25">
        <v>79</v>
      </c>
      <c r="X110" s="23">
        <v>17</v>
      </c>
      <c r="Y110" s="3">
        <v>1</v>
      </c>
      <c r="Z110" s="3"/>
      <c r="AB110" s="30">
        <v>80</v>
      </c>
      <c r="AC110" s="30">
        <v>1.26870439318684</v>
      </c>
      <c r="AD110" s="30">
        <v>3.0312956068131607</v>
      </c>
    </row>
    <row r="111" spans="1:30">
      <c r="A111" s="4">
        <v>43742.541666666664</v>
      </c>
      <c r="B111">
        <v>43742</v>
      </c>
      <c r="C111" s="3">
        <v>0.54166666666666663</v>
      </c>
      <c r="D111" s="3">
        <v>13</v>
      </c>
      <c r="E111" s="3">
        <v>4</v>
      </c>
      <c r="F111" s="3">
        <v>0.7</v>
      </c>
      <c r="G111" s="5">
        <v>0.6</v>
      </c>
      <c r="H111" s="3">
        <v>1.2999999999999998</v>
      </c>
      <c r="I111" s="3">
        <v>1.55139</v>
      </c>
      <c r="J111" s="12">
        <f t="shared" si="3"/>
        <v>1.4375</v>
      </c>
      <c r="K111" s="4">
        <v>43742.541667129626</v>
      </c>
      <c r="L111" s="3">
        <f t="shared" si="4"/>
        <v>4</v>
      </c>
      <c r="M111" s="3">
        <f t="shared" si="5"/>
        <v>13</v>
      </c>
      <c r="N111" s="3"/>
      <c r="O111" s="3"/>
      <c r="P111" s="3"/>
      <c r="Q111" s="3"/>
      <c r="R111" s="3"/>
      <c r="S111" s="3">
        <f>IF(ISBLANK(Table13[[#This Row],[T1]]),0,IF(Table13[[#This Row],[T1]]&gt;0,1,0))</f>
        <v>1</v>
      </c>
      <c r="T111" s="3">
        <f>IF(ISBLANK(Table13[[#This Row],[T2]]),0,IF(Table13[[#This Row],[T2]]&gt;0,1,0))</f>
        <v>1</v>
      </c>
      <c r="U111" s="3">
        <f>IF(ISBLANK(Table13[[#This Row],[T3]]),0,IF(Table13[[#This Row],[T3]]&gt;0,1,0))</f>
        <v>0</v>
      </c>
      <c r="V111" s="3">
        <f>IF(ISBLANK(Table13[[#This Row],[T4]]),0,IF(Table13[[#This Row],[T4]]&gt;0,1,0))</f>
        <v>0</v>
      </c>
      <c r="W111" s="26">
        <v>77</v>
      </c>
      <c r="X111" s="22">
        <v>17</v>
      </c>
      <c r="Y111" s="3">
        <v>1.2999999999999998</v>
      </c>
      <c r="Z111" s="3"/>
      <c r="AB111" s="30">
        <v>81</v>
      </c>
      <c r="AC111" s="30">
        <v>1.26870439318684</v>
      </c>
      <c r="AD111" s="30">
        <v>4.5312956068131598</v>
      </c>
    </row>
    <row r="112" spans="1:30">
      <c r="A112" s="4">
        <v>43742.583333333336</v>
      </c>
      <c r="B112">
        <v>43742</v>
      </c>
      <c r="C112" s="3">
        <v>0.58333333333333337</v>
      </c>
      <c r="D112" s="3">
        <v>14</v>
      </c>
      <c r="E112" s="3">
        <v>4</v>
      </c>
      <c r="F112" s="3">
        <v>1.6</v>
      </c>
      <c r="G112" s="5">
        <v>0.7</v>
      </c>
      <c r="H112" s="3">
        <v>2.2999999999999998</v>
      </c>
      <c r="I112" s="3">
        <v>1.55139</v>
      </c>
      <c r="J112" s="12">
        <f t="shared" si="3"/>
        <v>1.5291666666666661</v>
      </c>
      <c r="K112" s="4">
        <v>43742.583333854163</v>
      </c>
      <c r="L112" s="3">
        <f t="shared" si="4"/>
        <v>4</v>
      </c>
      <c r="M112" s="3">
        <f t="shared" si="5"/>
        <v>14</v>
      </c>
      <c r="N112" s="3"/>
      <c r="O112" s="3"/>
      <c r="P112" s="3"/>
      <c r="Q112" s="3"/>
      <c r="R112" s="3"/>
      <c r="S112" s="3">
        <f>IF(ISBLANK(Table13[[#This Row],[T1]]),0,IF(Table13[[#This Row],[T1]]&gt;0,1,0))</f>
        <v>0</v>
      </c>
      <c r="T112" s="3">
        <f>IF(ISBLANK(Table13[[#This Row],[T2]]),0,IF(Table13[[#This Row],[T2]]&gt;0,1,0))</f>
        <v>1</v>
      </c>
      <c r="U112" s="3">
        <f>IF(ISBLANK(Table13[[#This Row],[T3]]),0,IF(Table13[[#This Row],[T3]]&gt;0,1,0))</f>
        <v>0</v>
      </c>
      <c r="V112" s="3">
        <f>IF(ISBLANK(Table13[[#This Row],[T4]]),0,IF(Table13[[#This Row],[T4]]&gt;0,1,0))</f>
        <v>0</v>
      </c>
      <c r="W112" s="25">
        <v>79</v>
      </c>
      <c r="X112" s="23">
        <v>17</v>
      </c>
      <c r="Y112" s="3">
        <v>2.2999999999999998</v>
      </c>
      <c r="Z112" s="3"/>
      <c r="AB112" s="30">
        <v>82</v>
      </c>
      <c r="AC112" s="30">
        <v>1.2794276757058953</v>
      </c>
      <c r="AD112" s="30">
        <v>0.42057232429410485</v>
      </c>
    </row>
    <row r="113" spans="1:30">
      <c r="A113" s="4">
        <v>43742.625</v>
      </c>
      <c r="B113">
        <v>43742</v>
      </c>
      <c r="C113" s="3">
        <v>0.625</v>
      </c>
      <c r="D113" s="3">
        <v>15</v>
      </c>
      <c r="E113" s="3">
        <v>4</v>
      </c>
      <c r="F113" s="3">
        <v>0.6</v>
      </c>
      <c r="G113" s="5">
        <v>0.7</v>
      </c>
      <c r="H113" s="3">
        <v>1.2999999999999998</v>
      </c>
      <c r="I113" s="3">
        <v>1.55139</v>
      </c>
      <c r="J113" s="12">
        <f t="shared" si="3"/>
        <v>1.4749999999999996</v>
      </c>
      <c r="K113" s="4">
        <v>43742.625000578701</v>
      </c>
      <c r="L113" s="3">
        <f t="shared" si="4"/>
        <v>4</v>
      </c>
      <c r="M113" s="3">
        <f t="shared" si="5"/>
        <v>15</v>
      </c>
      <c r="N113" s="3"/>
      <c r="O113" s="3"/>
      <c r="P113" s="3"/>
      <c r="Q113" s="3"/>
      <c r="R113" s="3"/>
      <c r="S113" s="3">
        <f>IF(ISBLANK(Table13[[#This Row],[T1]]),0,IF(Table13[[#This Row],[T1]]&gt;0,1,0))</f>
        <v>0</v>
      </c>
      <c r="T113" s="3">
        <f>IF(ISBLANK(Table13[[#This Row],[T2]]),0,IF(Table13[[#This Row],[T2]]&gt;0,1,0))</f>
        <v>1</v>
      </c>
      <c r="U113" s="3">
        <f>IF(ISBLANK(Table13[[#This Row],[T3]]),0,IF(Table13[[#This Row],[T3]]&gt;0,1,0))</f>
        <v>1</v>
      </c>
      <c r="V113" s="3">
        <f>IF(ISBLANK(Table13[[#This Row],[T4]]),0,IF(Table13[[#This Row],[T4]]&gt;0,1,0))</f>
        <v>0</v>
      </c>
      <c r="W113" s="26">
        <v>78</v>
      </c>
      <c r="X113" s="22">
        <v>21</v>
      </c>
      <c r="Y113" s="3">
        <v>1.2999999999999998</v>
      </c>
      <c r="Z113" s="3"/>
      <c r="AB113" s="30">
        <v>83</v>
      </c>
      <c r="AC113" s="30">
        <v>1.26870439318684</v>
      </c>
      <c r="AD113" s="30">
        <v>0.33129560681316006</v>
      </c>
    </row>
    <row r="114" spans="1:30">
      <c r="A114" s="4">
        <v>43742.666666666664</v>
      </c>
      <c r="B114">
        <v>43742</v>
      </c>
      <c r="C114" s="3">
        <v>0.66666666666666663</v>
      </c>
      <c r="D114" s="3">
        <v>16</v>
      </c>
      <c r="E114" s="3">
        <v>4</v>
      </c>
      <c r="F114" s="3">
        <v>0.5</v>
      </c>
      <c r="G114" s="5">
        <v>0.6</v>
      </c>
      <c r="H114" s="3">
        <v>1.1000000000000001</v>
      </c>
      <c r="I114" s="3">
        <v>1.55139</v>
      </c>
      <c r="J114" s="12">
        <f t="shared" si="3"/>
        <v>1.4666666666666666</v>
      </c>
      <c r="K114" s="4">
        <v>43742.666666666664</v>
      </c>
      <c r="L114" s="3">
        <f t="shared" si="4"/>
        <v>4</v>
      </c>
      <c r="M114" s="3">
        <f t="shared" si="5"/>
        <v>16</v>
      </c>
      <c r="N114" s="3">
        <v>22</v>
      </c>
      <c r="O114" s="3">
        <v>0</v>
      </c>
      <c r="P114" s="3">
        <v>0</v>
      </c>
      <c r="Q114" s="3">
        <v>0</v>
      </c>
      <c r="R114" s="3"/>
      <c r="S114" s="3">
        <f>IF(ISBLANK(Table13[[#This Row],[T1]]),0,IF(Table13[[#This Row],[T1]]&gt;0,1,0))</f>
        <v>0</v>
      </c>
      <c r="T114" s="3">
        <f>IF(ISBLANK(Table13[[#This Row],[T2]]),0,IF(Table13[[#This Row],[T2]]&gt;0,1,0))</f>
        <v>0</v>
      </c>
      <c r="U114" s="3">
        <f>IF(ISBLANK(Table13[[#This Row],[T3]]),0,IF(Table13[[#This Row],[T3]]&gt;0,1,0))</f>
        <v>1</v>
      </c>
      <c r="V114" s="3">
        <f>IF(ISBLANK(Table13[[#This Row],[T4]]),0,IF(Table13[[#This Row],[T4]]&gt;0,1,0))</f>
        <v>0</v>
      </c>
      <c r="W114" s="25">
        <v>74</v>
      </c>
      <c r="X114" s="23">
        <v>21</v>
      </c>
      <c r="Y114" s="3">
        <v>1.1000000000000001</v>
      </c>
      <c r="Z114" s="3"/>
      <c r="AB114" s="30">
        <v>84</v>
      </c>
      <c r="AC114" s="30">
        <v>1.26870439318684</v>
      </c>
      <c r="AD114" s="30">
        <v>3.1295606813159793E-2</v>
      </c>
    </row>
    <row r="115" spans="1:30">
      <c r="A115" s="4">
        <v>43742.708333333336</v>
      </c>
      <c r="B115">
        <v>43742</v>
      </c>
      <c r="C115" s="3">
        <v>0.70833333333333337</v>
      </c>
      <c r="D115" s="3">
        <v>17</v>
      </c>
      <c r="E115" s="3">
        <v>4</v>
      </c>
      <c r="F115" s="3">
        <v>0.9</v>
      </c>
      <c r="G115" s="5">
        <v>0.6</v>
      </c>
      <c r="H115" s="3">
        <v>1.5</v>
      </c>
      <c r="I115" s="3">
        <v>1.55139</v>
      </c>
      <c r="J115" s="12">
        <f t="shared" si="3"/>
        <v>1.4541666666666666</v>
      </c>
      <c r="K115" s="4">
        <v>43742.708333333336</v>
      </c>
      <c r="L115" s="3">
        <f t="shared" si="4"/>
        <v>4</v>
      </c>
      <c r="M115" s="3">
        <f t="shared" si="5"/>
        <v>17</v>
      </c>
      <c r="N115" s="3">
        <v>57</v>
      </c>
      <c r="O115" s="3">
        <v>0</v>
      </c>
      <c r="P115" s="3">
        <v>0</v>
      </c>
      <c r="Q115" s="3">
        <v>0</v>
      </c>
      <c r="R115" s="3"/>
      <c r="S115" s="3">
        <f>IF(ISBLANK(Table13[[#This Row],[T1]]),0,IF(Table13[[#This Row],[T1]]&gt;0,1,0))</f>
        <v>0</v>
      </c>
      <c r="T115" s="3">
        <f>IF(ISBLANK(Table13[[#This Row],[T2]]),0,IF(Table13[[#This Row],[T2]]&gt;0,1,0))</f>
        <v>0</v>
      </c>
      <c r="U115" s="3">
        <f>IF(ISBLANK(Table13[[#This Row],[T3]]),0,IF(Table13[[#This Row],[T3]]&gt;0,1,0))</f>
        <v>1</v>
      </c>
      <c r="V115" s="3">
        <f>IF(ISBLANK(Table13[[#This Row],[T4]]),0,IF(Table13[[#This Row],[T4]]&gt;0,1,0))</f>
        <v>0</v>
      </c>
      <c r="W115" s="26">
        <v>71</v>
      </c>
      <c r="X115" s="22">
        <v>21</v>
      </c>
      <c r="Y115" s="3">
        <v>1.5</v>
      </c>
      <c r="Z115" s="3"/>
      <c r="AB115" s="30">
        <v>85</v>
      </c>
      <c r="AC115" s="30">
        <v>1.3444372104359554</v>
      </c>
      <c r="AD115" s="30">
        <v>0.15556278956404457</v>
      </c>
    </row>
    <row r="116" spans="1:30">
      <c r="A116" s="4">
        <v>43742.75</v>
      </c>
      <c r="B116">
        <v>43742</v>
      </c>
      <c r="C116" s="3">
        <v>0.75</v>
      </c>
      <c r="D116" s="3">
        <v>18</v>
      </c>
      <c r="E116" s="3">
        <v>4</v>
      </c>
      <c r="F116" s="3">
        <v>0.6</v>
      </c>
      <c r="G116" s="5">
        <v>0.7</v>
      </c>
      <c r="H116" s="3">
        <v>1.2999999999999998</v>
      </c>
      <c r="I116" s="3">
        <v>1.55139</v>
      </c>
      <c r="J116" s="12">
        <f t="shared" si="3"/>
        <v>1.4333333333333333</v>
      </c>
      <c r="K116" s="4">
        <v>43742.75</v>
      </c>
      <c r="L116" s="3">
        <f t="shared" si="4"/>
        <v>4</v>
      </c>
      <c r="M116" s="3">
        <f t="shared" si="5"/>
        <v>18</v>
      </c>
      <c r="N116" s="3">
        <v>58</v>
      </c>
      <c r="O116" s="3">
        <v>0</v>
      </c>
      <c r="P116" s="3">
        <v>49</v>
      </c>
      <c r="Q116" s="3">
        <v>0</v>
      </c>
      <c r="R116" s="3"/>
      <c r="S116" s="3">
        <f>IF(ISBLANK(Table13[[#This Row],[T1]]),0,IF(Table13[[#This Row],[T1]]&gt;0,1,0))</f>
        <v>0</v>
      </c>
      <c r="T116" s="3">
        <f>IF(ISBLANK(Table13[[#This Row],[T2]]),0,IF(Table13[[#This Row],[T2]]&gt;0,1,0))</f>
        <v>0</v>
      </c>
      <c r="U116" s="3">
        <f>IF(ISBLANK(Table13[[#This Row],[T3]]),0,IF(Table13[[#This Row],[T3]]&gt;0,1,0))</f>
        <v>1</v>
      </c>
      <c r="V116" s="3">
        <f>IF(ISBLANK(Table13[[#This Row],[T4]]),0,IF(Table13[[#This Row],[T4]]&gt;0,1,0))</f>
        <v>0</v>
      </c>
      <c r="W116" s="25">
        <v>68</v>
      </c>
      <c r="X116" s="23">
        <v>21</v>
      </c>
      <c r="Y116" s="3">
        <v>1.2999999999999998</v>
      </c>
      <c r="Z116" s="3"/>
      <c r="AB116" s="30">
        <v>86</v>
      </c>
      <c r="AC116" s="30">
        <v>1.3551604929550107</v>
      </c>
      <c r="AD116" s="30">
        <v>-5.5160492955010909E-2</v>
      </c>
    </row>
    <row r="117" spans="1:30">
      <c r="A117" s="4">
        <v>43742.791666666664</v>
      </c>
      <c r="B117">
        <v>43742</v>
      </c>
      <c r="C117" s="3">
        <v>0.79166666666666663</v>
      </c>
      <c r="D117" s="3">
        <v>19</v>
      </c>
      <c r="E117" s="3">
        <v>4</v>
      </c>
      <c r="F117" s="3">
        <v>0.6</v>
      </c>
      <c r="G117" s="5">
        <v>0.7</v>
      </c>
      <c r="H117" s="3">
        <v>1.2999999999999998</v>
      </c>
      <c r="I117" s="3">
        <v>1.55139</v>
      </c>
      <c r="J117" s="12">
        <f t="shared" si="3"/>
        <v>1.4166666666666667</v>
      </c>
      <c r="K117" s="4">
        <v>43742.791666666664</v>
      </c>
      <c r="L117" s="3">
        <f t="shared" si="4"/>
        <v>4</v>
      </c>
      <c r="M117" s="3">
        <f t="shared" si="5"/>
        <v>19</v>
      </c>
      <c r="N117" s="3">
        <v>58</v>
      </c>
      <c r="O117" s="3">
        <v>0</v>
      </c>
      <c r="P117" s="3">
        <v>0</v>
      </c>
      <c r="Q117" s="3">
        <v>0</v>
      </c>
      <c r="R117" s="3"/>
      <c r="S117" s="3">
        <f>IF(ISBLANK(Table13[[#This Row],[T1]]),0,IF(Table13[[#This Row],[T1]]&gt;0,1,0))</f>
        <v>0</v>
      </c>
      <c r="T117" s="3">
        <f>IF(ISBLANK(Table13[[#This Row],[T2]]),0,IF(Table13[[#This Row],[T2]]&gt;0,1,0))</f>
        <v>0</v>
      </c>
      <c r="U117" s="3">
        <f>IF(ISBLANK(Table13[[#This Row],[T3]]),0,IF(Table13[[#This Row],[T3]]&gt;0,1,0))</f>
        <v>1</v>
      </c>
      <c r="V117" s="3">
        <f>IF(ISBLANK(Table13[[#This Row],[T4]]),0,IF(Table13[[#This Row],[T4]]&gt;0,1,0))</f>
        <v>0</v>
      </c>
      <c r="W117" s="26">
        <v>63</v>
      </c>
      <c r="X117" s="22">
        <v>20</v>
      </c>
      <c r="Y117" s="3">
        <v>1.2999999999999998</v>
      </c>
      <c r="Z117" s="3"/>
      <c r="AB117" s="30">
        <v>87</v>
      </c>
      <c r="AC117" s="30">
        <v>1.1867464520431881</v>
      </c>
      <c r="AD117" s="30">
        <v>1.2132535479568118</v>
      </c>
    </row>
    <row r="118" spans="1:30">
      <c r="A118" s="4">
        <v>43742.833333333336</v>
      </c>
      <c r="B118">
        <v>43742</v>
      </c>
      <c r="C118" s="3">
        <v>0.83333333333333337</v>
      </c>
      <c r="D118" s="3">
        <v>20</v>
      </c>
      <c r="E118" s="3">
        <v>4</v>
      </c>
      <c r="F118" s="3">
        <v>0.8</v>
      </c>
      <c r="G118" s="5">
        <v>0.5</v>
      </c>
      <c r="H118" s="3">
        <v>1.3</v>
      </c>
      <c r="I118" s="3">
        <v>1.55139</v>
      </c>
      <c r="J118" s="12">
        <f t="shared" si="3"/>
        <v>1.3958333333333333</v>
      </c>
      <c r="K118" s="4">
        <v>43742.833333333336</v>
      </c>
      <c r="L118" s="3">
        <f t="shared" si="4"/>
        <v>4</v>
      </c>
      <c r="M118" s="3">
        <f t="shared" si="5"/>
        <v>20</v>
      </c>
      <c r="N118" s="3">
        <v>58</v>
      </c>
      <c r="O118" s="3">
        <v>0</v>
      </c>
      <c r="P118" s="3">
        <v>0</v>
      </c>
      <c r="Q118" s="3">
        <v>0</v>
      </c>
      <c r="R118" s="3"/>
      <c r="S118" s="3">
        <f>IF(ISBLANK(Table13[[#This Row],[T1]]),0,IF(Table13[[#This Row],[T1]]&gt;0,1,0))</f>
        <v>1</v>
      </c>
      <c r="T118" s="3">
        <f>IF(ISBLANK(Table13[[#This Row],[T2]]),0,IF(Table13[[#This Row],[T2]]&gt;0,1,0))</f>
        <v>0</v>
      </c>
      <c r="U118" s="3">
        <f>IF(ISBLANK(Table13[[#This Row],[T3]]),0,IF(Table13[[#This Row],[T3]]&gt;0,1,0))</f>
        <v>1</v>
      </c>
      <c r="V118" s="3">
        <f>IF(ISBLANK(Table13[[#This Row],[T4]]),0,IF(Table13[[#This Row],[T4]]&gt;0,1,0))</f>
        <v>0</v>
      </c>
      <c r="W118" s="25">
        <v>59</v>
      </c>
      <c r="X118" s="23">
        <v>21</v>
      </c>
      <c r="Y118" s="3">
        <v>1.3</v>
      </c>
      <c r="Z118" s="3"/>
      <c r="AB118" s="30">
        <v>88</v>
      </c>
      <c r="AC118" s="30">
        <v>1.365883775474066</v>
      </c>
      <c r="AD118" s="30">
        <v>0.33411622452593392</v>
      </c>
    </row>
    <row r="119" spans="1:30">
      <c r="A119" s="4">
        <v>43742.875</v>
      </c>
      <c r="B119">
        <v>43742</v>
      </c>
      <c r="C119" s="3">
        <v>0.875</v>
      </c>
      <c r="D119" s="3">
        <v>21</v>
      </c>
      <c r="E119" s="3">
        <v>4</v>
      </c>
      <c r="F119" s="3">
        <v>1.7</v>
      </c>
      <c r="G119" s="5">
        <v>0.7</v>
      </c>
      <c r="H119" s="3">
        <v>2.4</v>
      </c>
      <c r="I119" s="3">
        <v>1.55139</v>
      </c>
      <c r="J119" s="12">
        <f t="shared" si="3"/>
        <v>1.4166666666666667</v>
      </c>
      <c r="K119" s="4">
        <v>43742.875</v>
      </c>
      <c r="L119" s="3">
        <f t="shared" si="4"/>
        <v>4</v>
      </c>
      <c r="M119" s="3">
        <f t="shared" si="5"/>
        <v>21</v>
      </c>
      <c r="N119" s="3">
        <v>57</v>
      </c>
      <c r="O119" s="3">
        <v>0</v>
      </c>
      <c r="P119" s="3">
        <v>0</v>
      </c>
      <c r="Q119" s="3">
        <v>0</v>
      </c>
      <c r="R119" s="3"/>
      <c r="S119" s="3">
        <f>IF(ISBLANK(Table13[[#This Row],[T1]]),0,IF(Table13[[#This Row],[T1]]&gt;0,1,0))</f>
        <v>1</v>
      </c>
      <c r="T119" s="3">
        <f>IF(ISBLANK(Table13[[#This Row],[T2]]),0,IF(Table13[[#This Row],[T2]]&gt;0,1,0))</f>
        <v>0</v>
      </c>
      <c r="U119" s="3">
        <f>IF(ISBLANK(Table13[[#This Row],[T3]]),0,IF(Table13[[#This Row],[T3]]&gt;0,1,0))</f>
        <v>1</v>
      </c>
      <c r="V119" s="3">
        <f>IF(ISBLANK(Table13[[#This Row],[T4]]),0,IF(Table13[[#This Row],[T4]]&gt;0,1,0))</f>
        <v>0</v>
      </c>
      <c r="W119" s="26">
        <v>57</v>
      </c>
      <c r="X119" s="22">
        <v>21</v>
      </c>
      <c r="Y119" s="3">
        <v>2.4</v>
      </c>
      <c r="Z119" s="3"/>
      <c r="AB119" s="30">
        <v>89</v>
      </c>
      <c r="AC119" s="30">
        <v>1.3567512394045664</v>
      </c>
      <c r="AD119" s="30">
        <v>0.34324876059543352</v>
      </c>
    </row>
    <row r="120" spans="1:30">
      <c r="A120" s="4">
        <v>43742.916666666664</v>
      </c>
      <c r="B120">
        <v>43742</v>
      </c>
      <c r="C120" s="3">
        <v>0.91666666666666663</v>
      </c>
      <c r="D120" s="3">
        <v>22</v>
      </c>
      <c r="E120" s="3">
        <v>4</v>
      </c>
      <c r="F120" s="3">
        <v>1.6</v>
      </c>
      <c r="G120" s="5">
        <v>0.9</v>
      </c>
      <c r="H120" s="3">
        <v>2.5</v>
      </c>
      <c r="I120" s="3">
        <v>1.55139</v>
      </c>
      <c r="J120" s="12">
        <f t="shared" si="3"/>
        <v>1.3541666666666667</v>
      </c>
      <c r="K120" s="4">
        <v>43742.916666666664</v>
      </c>
      <c r="L120" s="3">
        <f t="shared" si="4"/>
        <v>4</v>
      </c>
      <c r="M120" s="3">
        <f t="shared" si="5"/>
        <v>22</v>
      </c>
      <c r="N120" s="3">
        <v>58</v>
      </c>
      <c r="O120" s="3">
        <v>0</v>
      </c>
      <c r="P120" s="3">
        <v>6</v>
      </c>
      <c r="Q120" s="3">
        <v>0</v>
      </c>
      <c r="R120" s="3"/>
      <c r="S120" s="3">
        <f>IF(ISBLANK(Table13[[#This Row],[T1]]),0,IF(Table13[[#This Row],[T1]]&gt;0,1,0))</f>
        <v>1</v>
      </c>
      <c r="T120" s="3">
        <f>IF(ISBLANK(Table13[[#This Row],[T2]]),0,IF(Table13[[#This Row],[T2]]&gt;0,1,0))</f>
        <v>1</v>
      </c>
      <c r="U120" s="3">
        <f>IF(ISBLANK(Table13[[#This Row],[T3]]),0,IF(Table13[[#This Row],[T3]]&gt;0,1,0))</f>
        <v>1</v>
      </c>
      <c r="V120" s="3">
        <f>IF(ISBLANK(Table13[[#This Row],[T4]]),0,IF(Table13[[#This Row],[T4]]&gt;0,1,0))</f>
        <v>0</v>
      </c>
      <c r="W120" s="25">
        <v>56</v>
      </c>
      <c r="X120" s="23">
        <v>17</v>
      </c>
      <c r="Y120" s="3">
        <v>2.5</v>
      </c>
      <c r="Z120" s="3"/>
      <c r="AB120" s="30">
        <v>90</v>
      </c>
      <c r="AC120" s="30">
        <v>1.2577442658206679</v>
      </c>
      <c r="AD120" s="30">
        <v>0.24225573417933211</v>
      </c>
    </row>
    <row r="121" spans="1:30">
      <c r="A121" s="4">
        <v>43742.958333333336</v>
      </c>
      <c r="B121">
        <v>43742</v>
      </c>
      <c r="C121" s="3">
        <v>0.95833333333333337</v>
      </c>
      <c r="D121" s="3">
        <v>23</v>
      </c>
      <c r="E121" s="3">
        <v>4</v>
      </c>
      <c r="F121" s="3">
        <v>0.3</v>
      </c>
      <c r="G121" s="5">
        <v>0.3</v>
      </c>
      <c r="H121" s="3">
        <v>0.6</v>
      </c>
      <c r="I121" s="3">
        <v>1.55139</v>
      </c>
      <c r="J121" s="12">
        <f t="shared" si="3"/>
        <v>1.2750000000000001</v>
      </c>
      <c r="K121" s="4">
        <v>43742.958333333336</v>
      </c>
      <c r="L121" s="3">
        <f t="shared" si="4"/>
        <v>4</v>
      </c>
      <c r="M121" s="3">
        <f t="shared" si="5"/>
        <v>23</v>
      </c>
      <c r="N121" s="3">
        <v>58</v>
      </c>
      <c r="O121" s="3">
        <v>0</v>
      </c>
      <c r="P121" s="3">
        <v>58</v>
      </c>
      <c r="Q121" s="3">
        <v>0</v>
      </c>
      <c r="R121" s="3"/>
      <c r="S121" s="3">
        <f>IF(ISBLANK(Table13[[#This Row],[T1]]),0,IF(Table13[[#This Row],[T1]]&gt;0,1,0))</f>
        <v>1</v>
      </c>
      <c r="T121" s="3">
        <f>IF(ISBLANK(Table13[[#This Row],[T2]]),0,IF(Table13[[#This Row],[T2]]&gt;0,1,0))</f>
        <v>1</v>
      </c>
      <c r="U121" s="3">
        <f>IF(ISBLANK(Table13[[#This Row],[T3]]),0,IF(Table13[[#This Row],[T3]]&gt;0,1,0))</f>
        <v>1</v>
      </c>
      <c r="V121" s="3">
        <f>IF(ISBLANK(Table13[[#This Row],[T4]]),0,IF(Table13[[#This Row],[T4]]&gt;0,1,0))</f>
        <v>0</v>
      </c>
      <c r="W121" s="26">
        <v>54</v>
      </c>
      <c r="X121" s="22">
        <v>17</v>
      </c>
      <c r="Y121" s="3">
        <v>0.6</v>
      </c>
      <c r="Z121" s="3"/>
      <c r="AB121" s="30">
        <v>91</v>
      </c>
      <c r="AC121" s="30">
        <v>1.2577442658206679</v>
      </c>
      <c r="AD121" s="30">
        <v>0.14225573417933202</v>
      </c>
    </row>
    <row r="122" spans="1:30">
      <c r="A122" s="4">
        <v>43743</v>
      </c>
      <c r="B122">
        <v>43743</v>
      </c>
      <c r="C122" s="3">
        <v>0</v>
      </c>
      <c r="D122" s="3">
        <v>0</v>
      </c>
      <c r="E122" s="3">
        <v>5</v>
      </c>
      <c r="F122" s="3">
        <v>0.3</v>
      </c>
      <c r="G122" s="5">
        <v>0.2</v>
      </c>
      <c r="H122" s="3">
        <v>0.5</v>
      </c>
      <c r="I122" s="3">
        <v>1.55139</v>
      </c>
      <c r="J122" s="12">
        <f t="shared" si="3"/>
        <v>1.3625</v>
      </c>
      <c r="K122" s="4">
        <v>43743</v>
      </c>
      <c r="L122" s="3">
        <f t="shared" si="4"/>
        <v>5</v>
      </c>
      <c r="M122" s="3">
        <f t="shared" si="5"/>
        <v>0</v>
      </c>
      <c r="N122" s="3">
        <v>58</v>
      </c>
      <c r="O122" s="3">
        <v>0</v>
      </c>
      <c r="P122" s="3">
        <v>58</v>
      </c>
      <c r="Q122" s="3">
        <v>0</v>
      </c>
      <c r="R122" s="3"/>
      <c r="S122" s="3">
        <f>IF(ISBLANK(Table13[[#This Row],[T1]]),0,IF(Table13[[#This Row],[T1]]&gt;0,1,0))</f>
        <v>1</v>
      </c>
      <c r="T122" s="3">
        <f>IF(ISBLANK(Table13[[#This Row],[T2]]),0,IF(Table13[[#This Row],[T2]]&gt;0,1,0))</f>
        <v>1</v>
      </c>
      <c r="U122" s="3">
        <f>IF(ISBLANK(Table13[[#This Row],[T3]]),0,IF(Table13[[#This Row],[T3]]&gt;0,1,0))</f>
        <v>1</v>
      </c>
      <c r="V122" s="3">
        <f>IF(ISBLANK(Table13[[#This Row],[T4]]),0,IF(Table13[[#This Row],[T4]]&gt;0,1,0))</f>
        <v>0</v>
      </c>
      <c r="W122" s="25">
        <v>54</v>
      </c>
      <c r="X122" s="23">
        <v>21</v>
      </c>
      <c r="Y122" s="3">
        <v>0.5</v>
      </c>
      <c r="Z122" s="3"/>
      <c r="AB122" s="30">
        <v>92</v>
      </c>
      <c r="AC122" s="30">
        <v>1.3289789244452646</v>
      </c>
      <c r="AD122" s="30">
        <v>-0.1289789244452646</v>
      </c>
    </row>
    <row r="123" spans="1:30">
      <c r="A123" s="4">
        <v>43743.041666666664</v>
      </c>
      <c r="B123">
        <v>43743</v>
      </c>
      <c r="C123" s="3">
        <v>4.1666666666666664E-2</v>
      </c>
      <c r="D123" s="3">
        <v>1</v>
      </c>
      <c r="E123" s="3">
        <v>5</v>
      </c>
      <c r="F123" s="3">
        <v>0.2</v>
      </c>
      <c r="G123" s="5">
        <v>0.2</v>
      </c>
      <c r="H123" s="3">
        <v>0.4</v>
      </c>
      <c r="I123" s="3">
        <v>1.55139</v>
      </c>
      <c r="J123" s="12">
        <f t="shared" si="3"/>
        <v>1.3791666666666667</v>
      </c>
      <c r="K123" s="4">
        <v>43743.041666666664</v>
      </c>
      <c r="L123" s="3">
        <f t="shared" si="4"/>
        <v>5</v>
      </c>
      <c r="M123" s="3">
        <f t="shared" si="5"/>
        <v>1</v>
      </c>
      <c r="N123" s="3">
        <v>58</v>
      </c>
      <c r="O123" s="3">
        <v>0</v>
      </c>
      <c r="P123" s="3">
        <v>58</v>
      </c>
      <c r="Q123" s="3">
        <v>0</v>
      </c>
      <c r="R123" s="3"/>
      <c r="S123" s="3">
        <f>IF(ISBLANK(Table13[[#This Row],[T1]]),0,IF(Table13[[#This Row],[T1]]&gt;0,1,0))</f>
        <v>1</v>
      </c>
      <c r="T123" s="3">
        <f>IF(ISBLANK(Table13[[#This Row],[T2]]),0,IF(Table13[[#This Row],[T2]]&gt;0,1,0))</f>
        <v>1</v>
      </c>
      <c r="U123" s="3">
        <f>IF(ISBLANK(Table13[[#This Row],[T3]]),0,IF(Table13[[#This Row],[T3]]&gt;0,1,0))</f>
        <v>1</v>
      </c>
      <c r="V123" s="3">
        <f>IF(ISBLANK(Table13[[#This Row],[T4]]),0,IF(Table13[[#This Row],[T4]]&gt;0,1,0))</f>
        <v>0</v>
      </c>
      <c r="W123" s="26">
        <v>53</v>
      </c>
      <c r="X123" s="22">
        <v>13</v>
      </c>
      <c r="Y123" s="3">
        <v>0.4</v>
      </c>
      <c r="Z123" s="3"/>
      <c r="AB123" s="30">
        <v>93</v>
      </c>
      <c r="AC123" s="30">
        <v>1.4585649991367733</v>
      </c>
      <c r="AD123" s="30">
        <v>-0.15856499913677347</v>
      </c>
    </row>
    <row r="124" spans="1:30">
      <c r="A124" s="4">
        <v>43743.083333333336</v>
      </c>
      <c r="B124">
        <v>43743</v>
      </c>
      <c r="C124" s="3">
        <v>8.3333333333333329E-2</v>
      </c>
      <c r="D124" s="3">
        <v>2</v>
      </c>
      <c r="E124" s="3">
        <v>5</v>
      </c>
      <c r="F124" s="3">
        <v>0.2</v>
      </c>
      <c r="G124" s="5">
        <v>0.2</v>
      </c>
      <c r="H124" s="3">
        <v>0.4</v>
      </c>
      <c r="I124" s="3">
        <v>1.55139</v>
      </c>
      <c r="J124" s="12">
        <f t="shared" si="3"/>
        <v>1.4333333333333336</v>
      </c>
      <c r="K124" s="4">
        <v>43743.083333333336</v>
      </c>
      <c r="L124" s="3">
        <f t="shared" si="4"/>
        <v>5</v>
      </c>
      <c r="M124" s="3">
        <f t="shared" si="5"/>
        <v>2</v>
      </c>
      <c r="N124" s="3">
        <v>57</v>
      </c>
      <c r="O124" s="3">
        <v>7</v>
      </c>
      <c r="P124" s="3">
        <v>57</v>
      </c>
      <c r="Q124" s="3">
        <v>0</v>
      </c>
      <c r="R124" s="3"/>
      <c r="S124" s="3">
        <f>IF(ISBLANK(Table13[[#This Row],[T1]]),0,IF(Table13[[#This Row],[T1]]&gt;0,1,0))</f>
        <v>1</v>
      </c>
      <c r="T124" s="3">
        <f>IF(ISBLANK(Table13[[#This Row],[T2]]),0,IF(Table13[[#This Row],[T2]]&gt;0,1,0))</f>
        <v>1</v>
      </c>
      <c r="U124" s="3">
        <f>IF(ISBLANK(Table13[[#This Row],[T3]]),0,IF(Table13[[#This Row],[T3]]&gt;0,1,0))</f>
        <v>1</v>
      </c>
      <c r="V124" s="3">
        <f>IF(ISBLANK(Table13[[#This Row],[T4]]),0,IF(Table13[[#This Row],[T4]]&gt;0,1,0))</f>
        <v>0</v>
      </c>
      <c r="W124" s="25">
        <v>51</v>
      </c>
      <c r="X124" s="23">
        <v>13</v>
      </c>
      <c r="Y124" s="3">
        <v>0.4</v>
      </c>
      <c r="Z124" s="3"/>
      <c r="AB124" s="30">
        <v>94</v>
      </c>
      <c r="AC124" s="30">
        <v>1.3980536230312319</v>
      </c>
      <c r="AD124" s="30">
        <v>-0.39805362303123193</v>
      </c>
    </row>
    <row r="125" spans="1:30">
      <c r="A125" s="4">
        <v>43743.125</v>
      </c>
      <c r="B125">
        <v>43743</v>
      </c>
      <c r="C125" s="3">
        <v>0.125</v>
      </c>
      <c r="D125" s="3">
        <v>3</v>
      </c>
      <c r="E125" s="3">
        <v>5</v>
      </c>
      <c r="F125" s="3">
        <v>0.8</v>
      </c>
      <c r="G125" s="5">
        <v>1</v>
      </c>
      <c r="H125" s="3">
        <v>1.8</v>
      </c>
      <c r="I125" s="3">
        <v>1.55139</v>
      </c>
      <c r="J125" s="12">
        <f t="shared" si="3"/>
        <v>1.4375000000000002</v>
      </c>
      <c r="K125" s="4">
        <v>43743.125</v>
      </c>
      <c r="L125" s="3">
        <f t="shared" si="4"/>
        <v>5</v>
      </c>
      <c r="M125" s="3">
        <f t="shared" si="5"/>
        <v>3</v>
      </c>
      <c r="N125" s="3">
        <v>58</v>
      </c>
      <c r="O125" s="3">
        <v>47</v>
      </c>
      <c r="P125" s="3">
        <v>58</v>
      </c>
      <c r="Q125" s="3">
        <v>0</v>
      </c>
      <c r="R125" s="3"/>
      <c r="S125" s="3">
        <f>IF(ISBLANK(Table13[[#This Row],[T1]]),0,IF(Table13[[#This Row],[T1]]&gt;0,1,0))</f>
        <v>1</v>
      </c>
      <c r="T125" s="3">
        <f>IF(ISBLANK(Table13[[#This Row],[T2]]),0,IF(Table13[[#This Row],[T2]]&gt;0,1,0))</f>
        <v>1</v>
      </c>
      <c r="U125" s="3">
        <f>IF(ISBLANK(Table13[[#This Row],[T3]]),0,IF(Table13[[#This Row],[T3]]&gt;0,1,0))</f>
        <v>1</v>
      </c>
      <c r="V125" s="3">
        <f>IF(ISBLANK(Table13[[#This Row],[T4]]),0,IF(Table13[[#This Row],[T4]]&gt;0,1,0))</f>
        <v>0</v>
      </c>
      <c r="W125" s="26">
        <v>51</v>
      </c>
      <c r="X125" s="22">
        <v>13</v>
      </c>
      <c r="Y125" s="3">
        <v>1.8</v>
      </c>
      <c r="Z125" s="3"/>
      <c r="AB125" s="30">
        <v>95</v>
      </c>
      <c r="AC125" s="30">
        <v>1.3766070579931213</v>
      </c>
      <c r="AD125" s="30">
        <v>0.62339294200687867</v>
      </c>
    </row>
    <row r="126" spans="1:30">
      <c r="A126" s="4">
        <v>43743.166666666664</v>
      </c>
      <c r="B126">
        <v>43743</v>
      </c>
      <c r="C126" s="3">
        <v>0.16666666666666666</v>
      </c>
      <c r="D126" s="3">
        <v>4</v>
      </c>
      <c r="E126" s="3">
        <v>5</v>
      </c>
      <c r="F126" s="3">
        <v>0.2</v>
      </c>
      <c r="G126" s="5">
        <v>0.2</v>
      </c>
      <c r="H126" s="3">
        <v>0.4</v>
      </c>
      <c r="I126" s="3">
        <v>1.55139</v>
      </c>
      <c r="J126" s="12">
        <f t="shared" si="3"/>
        <v>1.3833333333333335</v>
      </c>
      <c r="K126" s="4">
        <v>43743.166666666664</v>
      </c>
      <c r="L126" s="3">
        <f t="shared" si="4"/>
        <v>5</v>
      </c>
      <c r="M126" s="3">
        <f t="shared" si="5"/>
        <v>4</v>
      </c>
      <c r="N126" s="3">
        <v>58</v>
      </c>
      <c r="O126" s="3">
        <v>30</v>
      </c>
      <c r="P126" s="3">
        <v>58</v>
      </c>
      <c r="Q126" s="3">
        <v>0</v>
      </c>
      <c r="R126" s="3"/>
      <c r="S126" s="3">
        <f>IF(ISBLANK(Table13[[#This Row],[T1]]),0,IF(Table13[[#This Row],[T1]]&gt;0,1,0))</f>
        <v>1</v>
      </c>
      <c r="T126" s="3">
        <f>IF(ISBLANK(Table13[[#This Row],[T2]]),0,IF(Table13[[#This Row],[T2]]&gt;0,1,0))</f>
        <v>1</v>
      </c>
      <c r="U126" s="3">
        <f>IF(ISBLANK(Table13[[#This Row],[T3]]),0,IF(Table13[[#This Row],[T3]]&gt;0,1,0))</f>
        <v>1</v>
      </c>
      <c r="V126" s="3">
        <f>IF(ISBLANK(Table13[[#This Row],[T4]]),0,IF(Table13[[#This Row],[T4]]&gt;0,1,0))</f>
        <v>0</v>
      </c>
      <c r="W126" s="25">
        <v>50</v>
      </c>
      <c r="X126" s="23">
        <v>11</v>
      </c>
      <c r="Y126" s="3">
        <v>0.4</v>
      </c>
      <c r="Z126" s="3"/>
      <c r="AB126" s="30">
        <v>96</v>
      </c>
      <c r="AC126" s="30">
        <v>1.3766070579931213</v>
      </c>
      <c r="AD126" s="30">
        <v>1.2233929420068788</v>
      </c>
    </row>
    <row r="127" spans="1:30">
      <c r="A127" s="4">
        <v>43743.208333333336</v>
      </c>
      <c r="B127">
        <v>43743</v>
      </c>
      <c r="C127" s="3">
        <v>0.20833333333333334</v>
      </c>
      <c r="D127" s="3">
        <v>5</v>
      </c>
      <c r="E127" s="3">
        <v>5</v>
      </c>
      <c r="F127" s="3">
        <v>0.2</v>
      </c>
      <c r="G127" s="5">
        <v>0.2</v>
      </c>
      <c r="H127" s="3">
        <v>0.4</v>
      </c>
      <c r="I127" s="3">
        <v>1.55139</v>
      </c>
      <c r="J127" s="12">
        <f t="shared" si="3"/>
        <v>1.3833333333333331</v>
      </c>
      <c r="K127" s="4">
        <v>43743.208333333336</v>
      </c>
      <c r="L127" s="3">
        <f t="shared" si="4"/>
        <v>5</v>
      </c>
      <c r="M127" s="3">
        <f t="shared" si="5"/>
        <v>5</v>
      </c>
      <c r="N127" s="3">
        <v>58</v>
      </c>
      <c r="O127" s="3">
        <v>29</v>
      </c>
      <c r="P127" s="3">
        <v>58</v>
      </c>
      <c r="Q127" s="3">
        <v>0</v>
      </c>
      <c r="R127" s="3"/>
      <c r="S127" s="3">
        <f>IF(ISBLANK(Table13[[#This Row],[T1]]),0,IF(Table13[[#This Row],[T1]]&gt;0,1,0))</f>
        <v>1</v>
      </c>
      <c r="T127" s="3">
        <f>IF(ISBLANK(Table13[[#This Row],[T2]]),0,IF(Table13[[#This Row],[T2]]&gt;0,1,0))</f>
        <v>1</v>
      </c>
      <c r="U127" s="3">
        <f>IF(ISBLANK(Table13[[#This Row],[T3]]),0,IF(Table13[[#This Row],[T3]]&gt;0,1,0))</f>
        <v>1</v>
      </c>
      <c r="V127" s="3">
        <f>IF(ISBLANK(Table13[[#This Row],[T4]]),0,IF(Table13[[#This Row],[T4]]&gt;0,1,0))</f>
        <v>0</v>
      </c>
      <c r="W127" s="26">
        <v>50</v>
      </c>
      <c r="X127" s="22">
        <v>13</v>
      </c>
      <c r="Y127" s="3">
        <v>0.4</v>
      </c>
      <c r="Z127" s="3"/>
      <c r="AB127" s="30">
        <v>97</v>
      </c>
      <c r="AC127" s="30">
        <v>1.3766070579931213</v>
      </c>
      <c r="AD127" s="30">
        <v>-7.6607057993121508E-2</v>
      </c>
    </row>
    <row r="128" spans="1:30">
      <c r="A128" s="4">
        <v>43743.25</v>
      </c>
      <c r="B128">
        <v>43743</v>
      </c>
      <c r="C128" s="3">
        <v>0.25</v>
      </c>
      <c r="D128" s="3">
        <v>6</v>
      </c>
      <c r="E128" s="3">
        <v>5</v>
      </c>
      <c r="F128" s="3">
        <v>0.2</v>
      </c>
      <c r="G128" s="5">
        <v>0.2</v>
      </c>
      <c r="H128" s="3">
        <v>0.4</v>
      </c>
      <c r="I128" s="3">
        <v>1.55139</v>
      </c>
      <c r="J128" s="12">
        <f t="shared" si="3"/>
        <v>1.3916666666666668</v>
      </c>
      <c r="K128" s="4">
        <v>43743.25</v>
      </c>
      <c r="L128" s="3">
        <f t="shared" si="4"/>
        <v>5</v>
      </c>
      <c r="M128" s="3">
        <f t="shared" si="5"/>
        <v>6</v>
      </c>
      <c r="N128" s="3">
        <v>58</v>
      </c>
      <c r="O128" s="3">
        <v>25</v>
      </c>
      <c r="P128" s="3">
        <v>58</v>
      </c>
      <c r="Q128" s="3">
        <v>0</v>
      </c>
      <c r="R128" s="3"/>
      <c r="S128" s="3">
        <f>IF(ISBLANK(Table13[[#This Row],[T1]]),0,IF(Table13[[#This Row],[T1]]&gt;0,1,0))</f>
        <v>1</v>
      </c>
      <c r="T128" s="3">
        <f>IF(ISBLANK(Table13[[#This Row],[T2]]),0,IF(Table13[[#This Row],[T2]]&gt;0,1,0))</f>
        <v>1</v>
      </c>
      <c r="U128" s="3">
        <f>IF(ISBLANK(Table13[[#This Row],[T3]]),0,IF(Table13[[#This Row],[T3]]&gt;0,1,0))</f>
        <v>1</v>
      </c>
      <c r="V128" s="3">
        <f>IF(ISBLANK(Table13[[#This Row],[T4]]),0,IF(Table13[[#This Row],[T4]]&gt;0,1,0))</f>
        <v>0</v>
      </c>
      <c r="W128" s="25">
        <v>49</v>
      </c>
      <c r="X128" s="23">
        <v>17</v>
      </c>
      <c r="Y128" s="3">
        <v>0.4</v>
      </c>
      <c r="Z128" s="3"/>
      <c r="AB128" s="30">
        <v>98</v>
      </c>
      <c r="AC128" s="30">
        <v>1.447841716617718</v>
      </c>
      <c r="AD128" s="30">
        <v>-0.24784171661771803</v>
      </c>
    </row>
    <row r="129" spans="1:30">
      <c r="A129" s="4">
        <v>43743.291666666664</v>
      </c>
      <c r="B129">
        <v>43743</v>
      </c>
      <c r="C129" s="3">
        <v>0.29166666666666669</v>
      </c>
      <c r="D129" s="3">
        <v>7</v>
      </c>
      <c r="E129" s="3">
        <v>5</v>
      </c>
      <c r="F129" s="3">
        <v>0.2</v>
      </c>
      <c r="G129" s="5">
        <v>0.2</v>
      </c>
      <c r="H129" s="3">
        <v>0.4</v>
      </c>
      <c r="I129" s="3">
        <v>1.55139</v>
      </c>
      <c r="J129" s="12">
        <f t="shared" si="3"/>
        <v>1.4000000000000001</v>
      </c>
      <c r="K129" s="4">
        <v>43743.291666666664</v>
      </c>
      <c r="L129" s="3">
        <f t="shared" si="4"/>
        <v>5</v>
      </c>
      <c r="M129" s="3">
        <f t="shared" si="5"/>
        <v>7</v>
      </c>
      <c r="N129" s="3">
        <v>57</v>
      </c>
      <c r="O129" s="3">
        <v>29</v>
      </c>
      <c r="P129" s="3">
        <v>57</v>
      </c>
      <c r="Q129" s="3">
        <v>0</v>
      </c>
      <c r="R129" s="3"/>
      <c r="S129" s="3">
        <f>IF(ISBLANK(Table13[[#This Row],[T1]]),0,IF(Table13[[#This Row],[T1]]&gt;0,1,0))</f>
        <v>1</v>
      </c>
      <c r="T129" s="3">
        <f>IF(ISBLANK(Table13[[#This Row],[T2]]),0,IF(Table13[[#This Row],[T2]]&gt;0,1,0))</f>
        <v>1</v>
      </c>
      <c r="U129" s="3">
        <f>IF(ISBLANK(Table13[[#This Row],[T3]]),0,IF(Table13[[#This Row],[T3]]&gt;0,1,0))</f>
        <v>1</v>
      </c>
      <c r="V129" s="3">
        <f>IF(ISBLANK(Table13[[#This Row],[T4]]),0,IF(Table13[[#This Row],[T4]]&gt;0,1,0))</f>
        <v>0</v>
      </c>
      <c r="W129" s="26">
        <v>51</v>
      </c>
      <c r="X129" s="22">
        <v>13</v>
      </c>
      <c r="Y129" s="3">
        <v>0.4</v>
      </c>
      <c r="Z129" s="3"/>
      <c r="AB129" s="30">
        <v>99</v>
      </c>
      <c r="AC129" s="30">
        <v>1.2794276757058953</v>
      </c>
      <c r="AD129" s="30">
        <v>-7.9427675705895373E-2</v>
      </c>
    </row>
    <row r="130" spans="1:30">
      <c r="A130" s="4">
        <v>43743.333333333336</v>
      </c>
      <c r="B130">
        <v>43743</v>
      </c>
      <c r="C130" s="3">
        <v>0.33333333333333331</v>
      </c>
      <c r="D130" s="3">
        <v>8</v>
      </c>
      <c r="E130" s="3">
        <v>5</v>
      </c>
      <c r="F130" s="3">
        <v>0.2</v>
      </c>
      <c r="G130" s="5">
        <v>0.3</v>
      </c>
      <c r="H130" s="3">
        <v>0.5</v>
      </c>
      <c r="I130" s="3">
        <v>1.55139</v>
      </c>
      <c r="J130" s="12">
        <f t="shared" ref="J130:J193" si="6">AVERAGE(H130:H153)</f>
        <v>1.458333333333333</v>
      </c>
      <c r="K130" s="4">
        <v>43743.333333333336</v>
      </c>
      <c r="L130" s="3">
        <f t="shared" ref="L130:L193" si="7">DAY(K130)</f>
        <v>5</v>
      </c>
      <c r="M130" s="3">
        <f t="shared" ref="M130:M193" si="8">HOUR(K130)</f>
        <v>8</v>
      </c>
      <c r="N130" s="3">
        <v>50</v>
      </c>
      <c r="O130" s="3">
        <v>36</v>
      </c>
      <c r="P130" s="3">
        <v>58</v>
      </c>
      <c r="Q130" s="3">
        <v>0</v>
      </c>
      <c r="R130" s="3"/>
      <c r="S130" s="3">
        <f>IF(ISBLANK(Table13[[#This Row],[T1]]),0,IF(Table13[[#This Row],[T1]]&gt;0,1,0))</f>
        <v>0</v>
      </c>
      <c r="T130" s="3">
        <f>IF(ISBLANK(Table13[[#This Row],[T2]]),0,IF(Table13[[#This Row],[T2]]&gt;0,1,0))</f>
        <v>0</v>
      </c>
      <c r="U130" s="3">
        <f>IF(ISBLANK(Table13[[#This Row],[T3]]),0,IF(Table13[[#This Row],[T3]]&gt;0,1,0))</f>
        <v>0</v>
      </c>
      <c r="V130" s="3">
        <f>IF(ISBLANK(Table13[[#This Row],[T4]]),0,IF(Table13[[#This Row],[T4]]&gt;0,1,0))</f>
        <v>0</v>
      </c>
      <c r="W130" s="25">
        <v>55</v>
      </c>
      <c r="X130" s="23">
        <v>17</v>
      </c>
      <c r="Y130" s="3">
        <v>0.5</v>
      </c>
      <c r="Z130" s="3"/>
      <c r="AB130" s="30">
        <v>100</v>
      </c>
      <c r="AC130" s="30">
        <v>1.2794276757058953</v>
      </c>
      <c r="AD130" s="30">
        <v>-0.27942767570589533</v>
      </c>
    </row>
    <row r="131" spans="1:30">
      <c r="A131" s="4">
        <v>43743.375</v>
      </c>
      <c r="B131">
        <v>43743</v>
      </c>
      <c r="C131" s="3">
        <v>0.375</v>
      </c>
      <c r="D131" s="3">
        <v>9</v>
      </c>
      <c r="E131" s="3">
        <v>5</v>
      </c>
      <c r="F131" s="3">
        <v>0.3</v>
      </c>
      <c r="G131" s="5">
        <v>0.9</v>
      </c>
      <c r="H131" s="3">
        <v>1.2</v>
      </c>
      <c r="I131" s="3">
        <v>1.55139</v>
      </c>
      <c r="J131" s="12">
        <f t="shared" si="6"/>
        <v>1.595833333333333</v>
      </c>
      <c r="K131" s="4">
        <v>43743.375</v>
      </c>
      <c r="L131" s="3">
        <f t="shared" si="7"/>
        <v>5</v>
      </c>
      <c r="M131" s="3">
        <f t="shared" si="8"/>
        <v>9</v>
      </c>
      <c r="N131" s="3">
        <v>27</v>
      </c>
      <c r="O131" s="3">
        <v>40</v>
      </c>
      <c r="P131" s="3">
        <v>56</v>
      </c>
      <c r="Q131" s="3">
        <v>6</v>
      </c>
      <c r="R131" s="3"/>
      <c r="S131" s="3">
        <f>IF(ISBLANK(Table13[[#This Row],[T1]]),0,IF(Table13[[#This Row],[T1]]&gt;0,1,0))</f>
        <v>0</v>
      </c>
      <c r="T131" s="3">
        <f>IF(ISBLANK(Table13[[#This Row],[T2]]),0,IF(Table13[[#This Row],[T2]]&gt;0,1,0))</f>
        <v>0</v>
      </c>
      <c r="U131" s="3">
        <f>IF(ISBLANK(Table13[[#This Row],[T3]]),0,IF(Table13[[#This Row],[T3]]&gt;0,1,0))</f>
        <v>0</v>
      </c>
      <c r="V131" s="3">
        <f>IF(ISBLANK(Table13[[#This Row],[T4]]),0,IF(Table13[[#This Row],[T4]]&gt;0,1,0))</f>
        <v>0</v>
      </c>
      <c r="W131" s="26">
        <v>59</v>
      </c>
      <c r="X131" s="22">
        <v>13</v>
      </c>
      <c r="Y131" s="3">
        <v>1.2</v>
      </c>
      <c r="Z131" s="3"/>
      <c r="AB131" s="30">
        <v>101</v>
      </c>
      <c r="AC131" s="30">
        <v>1.241306784978341</v>
      </c>
      <c r="AD131" s="30">
        <v>-0.14130678497834093</v>
      </c>
    </row>
    <row r="132" spans="1:30">
      <c r="A132" s="4">
        <v>43743.416666666664</v>
      </c>
      <c r="B132">
        <v>43743</v>
      </c>
      <c r="C132" s="3">
        <v>0.41666666666666669</v>
      </c>
      <c r="D132" s="3">
        <v>10</v>
      </c>
      <c r="E132" s="3">
        <v>5</v>
      </c>
      <c r="F132" s="3">
        <v>1.6</v>
      </c>
      <c r="G132" s="5">
        <v>2.2000000000000002</v>
      </c>
      <c r="H132" s="3">
        <v>3.8000000000000003</v>
      </c>
      <c r="I132" s="3">
        <v>1.55139</v>
      </c>
      <c r="J132" s="12">
        <f t="shared" si="6"/>
        <v>1.583333333333333</v>
      </c>
      <c r="K132" s="4">
        <v>43743.416666666664</v>
      </c>
      <c r="L132" s="3">
        <f t="shared" si="7"/>
        <v>5</v>
      </c>
      <c r="M132" s="3">
        <f t="shared" si="8"/>
        <v>10</v>
      </c>
      <c r="N132" s="3">
        <v>40</v>
      </c>
      <c r="O132" s="3">
        <v>48</v>
      </c>
      <c r="P132" s="3">
        <v>21</v>
      </c>
      <c r="Q132" s="3">
        <v>0</v>
      </c>
      <c r="R132" s="3"/>
      <c r="S132" s="3">
        <f>IF(ISBLANK(Table13[[#This Row],[T1]]),0,IF(Table13[[#This Row],[T1]]&gt;0,1,0))</f>
        <v>0</v>
      </c>
      <c r="T132" s="3">
        <f>IF(ISBLANK(Table13[[#This Row],[T2]]),0,IF(Table13[[#This Row],[T2]]&gt;0,1,0))</f>
        <v>0</v>
      </c>
      <c r="U132" s="3">
        <f>IF(ISBLANK(Table13[[#This Row],[T3]]),0,IF(Table13[[#This Row],[T3]]&gt;0,1,0))</f>
        <v>0</v>
      </c>
      <c r="V132" s="3">
        <f>IF(ISBLANK(Table13[[#This Row],[T4]]),0,IF(Table13[[#This Row],[T4]]&gt;0,1,0))</f>
        <v>0</v>
      </c>
      <c r="W132" s="25">
        <v>62</v>
      </c>
      <c r="X132" s="23">
        <v>13</v>
      </c>
      <c r="Y132" s="3">
        <v>3.8000000000000003</v>
      </c>
      <c r="Z132" s="3"/>
      <c r="AB132" s="30">
        <v>102</v>
      </c>
      <c r="AC132" s="30">
        <v>1.2230417128393414</v>
      </c>
      <c r="AD132" s="30">
        <v>-0.32304171283934136</v>
      </c>
    </row>
    <row r="133" spans="1:30">
      <c r="A133" s="4">
        <v>43743.458333333336</v>
      </c>
      <c r="B133">
        <v>43743</v>
      </c>
      <c r="C133" s="3">
        <v>0.45833333333333331</v>
      </c>
      <c r="D133" s="3">
        <v>11</v>
      </c>
      <c r="E133" s="3">
        <v>5</v>
      </c>
      <c r="F133" s="3">
        <v>2.2999999999999998</v>
      </c>
      <c r="G133" s="5">
        <v>0.6</v>
      </c>
      <c r="H133" s="3">
        <v>2.9</v>
      </c>
      <c r="I133" s="3">
        <v>1.55139</v>
      </c>
      <c r="J133" s="12">
        <f t="shared" si="6"/>
        <v>1.5583333333333333</v>
      </c>
      <c r="K133" s="4">
        <v>43743.458333333336</v>
      </c>
      <c r="L133" s="3">
        <f t="shared" si="7"/>
        <v>5</v>
      </c>
      <c r="M133" s="3">
        <f t="shared" si="8"/>
        <v>11</v>
      </c>
      <c r="N133" s="3">
        <v>19</v>
      </c>
      <c r="O133" s="3">
        <v>44</v>
      </c>
      <c r="P133" s="3">
        <v>27</v>
      </c>
      <c r="Q133" s="3">
        <v>0</v>
      </c>
      <c r="R133" s="3"/>
      <c r="S133" s="3">
        <f>IF(ISBLANK(Table13[[#This Row],[T1]]),0,IF(Table13[[#This Row],[T1]]&gt;0,1,0))</f>
        <v>0</v>
      </c>
      <c r="T133" s="3">
        <f>IF(ISBLANK(Table13[[#This Row],[T2]]),0,IF(Table13[[#This Row],[T2]]&gt;0,1,0))</f>
        <v>0</v>
      </c>
      <c r="U133" s="3">
        <f>IF(ISBLANK(Table13[[#This Row],[T3]]),0,IF(Table13[[#This Row],[T3]]&gt;0,1,0))</f>
        <v>0</v>
      </c>
      <c r="V133" s="3">
        <f>IF(ISBLANK(Table13[[#This Row],[T4]]),0,IF(Table13[[#This Row],[T4]]&gt;0,1,0))</f>
        <v>0</v>
      </c>
      <c r="W133" s="26">
        <v>62</v>
      </c>
      <c r="X133" s="22">
        <v>13</v>
      </c>
      <c r="Y133" s="3">
        <v>2.9</v>
      </c>
      <c r="Z133" s="3"/>
      <c r="AB133" s="30">
        <v>103</v>
      </c>
      <c r="AC133" s="30">
        <v>1.2230417128393414</v>
      </c>
      <c r="AD133" s="30">
        <v>-2.30417128393412E-2</v>
      </c>
    </row>
    <row r="134" spans="1:30">
      <c r="A134" s="4">
        <v>43743.5</v>
      </c>
      <c r="B134">
        <v>43743</v>
      </c>
      <c r="C134" s="3">
        <v>0.5</v>
      </c>
      <c r="D134" s="3">
        <v>12</v>
      </c>
      <c r="E134" s="3">
        <v>5</v>
      </c>
      <c r="F134" s="3">
        <v>1.7</v>
      </c>
      <c r="G134" s="5">
        <v>2.8</v>
      </c>
      <c r="H134" s="3">
        <v>4.5</v>
      </c>
      <c r="I134" s="3">
        <v>1.55139</v>
      </c>
      <c r="J134" s="12">
        <f t="shared" si="6"/>
        <v>1.5041666666666667</v>
      </c>
      <c r="K134" s="4">
        <v>43743.5</v>
      </c>
      <c r="L134" s="3">
        <f t="shared" si="7"/>
        <v>5</v>
      </c>
      <c r="M134" s="3">
        <f t="shared" si="8"/>
        <v>12</v>
      </c>
      <c r="N134" s="3">
        <v>0</v>
      </c>
      <c r="O134" s="3">
        <v>43</v>
      </c>
      <c r="P134" s="3">
        <v>0</v>
      </c>
      <c r="Q134" s="3">
        <v>0</v>
      </c>
      <c r="R134" s="3"/>
      <c r="S134" s="3">
        <f>IF(ISBLANK(Table13[[#This Row],[T1]]),0,IF(Table13[[#This Row],[T1]]&gt;0,1,0))</f>
        <v>0</v>
      </c>
      <c r="T134" s="3">
        <f>IF(ISBLANK(Table13[[#This Row],[T2]]),0,IF(Table13[[#This Row],[T2]]&gt;0,1,0))</f>
        <v>0</v>
      </c>
      <c r="U134" s="3">
        <f>IF(ISBLANK(Table13[[#This Row],[T3]]),0,IF(Table13[[#This Row],[T3]]&gt;0,1,0))</f>
        <v>0</v>
      </c>
      <c r="V134" s="3">
        <f>IF(ISBLANK(Table13[[#This Row],[T4]]),0,IF(Table13[[#This Row],[T4]]&gt;0,1,0))</f>
        <v>0</v>
      </c>
      <c r="W134" s="25">
        <v>65</v>
      </c>
      <c r="X134" s="23">
        <v>13</v>
      </c>
      <c r="Y134" s="3">
        <v>4.5</v>
      </c>
      <c r="Z134" s="3"/>
      <c r="AB134" s="30">
        <v>104</v>
      </c>
      <c r="AC134" s="30">
        <v>1.2123184303202861</v>
      </c>
      <c r="AD134" s="30">
        <v>3.1876815696797145</v>
      </c>
    </row>
    <row r="135" spans="1:30">
      <c r="A135" s="4">
        <v>43743.541666666664</v>
      </c>
      <c r="B135">
        <v>43743</v>
      </c>
      <c r="C135" s="3">
        <v>0.54166666666666663</v>
      </c>
      <c r="D135" s="3">
        <v>13</v>
      </c>
      <c r="E135" s="3">
        <v>5</v>
      </c>
      <c r="F135" s="3">
        <v>2</v>
      </c>
      <c r="G135" s="5">
        <v>1.5</v>
      </c>
      <c r="H135" s="3">
        <v>3.5</v>
      </c>
      <c r="I135" s="3">
        <v>1.55139</v>
      </c>
      <c r="J135" s="12">
        <f t="shared" si="6"/>
        <v>1.4124999999999999</v>
      </c>
      <c r="K135" s="4">
        <v>43743.541666666664</v>
      </c>
      <c r="L135" s="3">
        <f t="shared" si="7"/>
        <v>5</v>
      </c>
      <c r="M135" s="3">
        <f t="shared" si="8"/>
        <v>13</v>
      </c>
      <c r="N135" s="3">
        <v>0</v>
      </c>
      <c r="O135" s="3">
        <v>5</v>
      </c>
      <c r="P135" s="3">
        <v>0</v>
      </c>
      <c r="Q135" s="3">
        <v>0</v>
      </c>
      <c r="R135" s="3"/>
      <c r="S135" s="3">
        <f>IF(ISBLANK(Table13[[#This Row],[T1]]),0,IF(Table13[[#This Row],[T1]]&gt;0,1,0))</f>
        <v>0</v>
      </c>
      <c r="T135" s="3">
        <f>IF(ISBLANK(Table13[[#This Row],[T2]]),0,IF(Table13[[#This Row],[T2]]&gt;0,1,0))</f>
        <v>0</v>
      </c>
      <c r="U135" s="3">
        <f>IF(ISBLANK(Table13[[#This Row],[T3]]),0,IF(Table13[[#This Row],[T3]]&gt;0,1,0))</f>
        <v>0</v>
      </c>
      <c r="V135" s="3">
        <f>IF(ISBLANK(Table13[[#This Row],[T4]]),0,IF(Table13[[#This Row],[T4]]&gt;0,1,0))</f>
        <v>0</v>
      </c>
      <c r="W135" s="26">
        <v>65</v>
      </c>
      <c r="X135" s="22">
        <v>13</v>
      </c>
      <c r="Y135" s="3">
        <v>3.5</v>
      </c>
      <c r="Z135" s="3"/>
      <c r="AB135" s="30">
        <v>105</v>
      </c>
      <c r="AC135" s="30">
        <v>1.1908718652821757</v>
      </c>
      <c r="AD135" s="30">
        <v>3.4091281347178239</v>
      </c>
    </row>
    <row r="136" spans="1:30">
      <c r="A136" s="4">
        <v>43743.583333333336</v>
      </c>
      <c r="B136">
        <v>43743</v>
      </c>
      <c r="C136" s="3">
        <v>0.58333333333333337</v>
      </c>
      <c r="D136" s="3">
        <v>14</v>
      </c>
      <c r="E136" s="3">
        <v>5</v>
      </c>
      <c r="F136" s="3">
        <v>0.6</v>
      </c>
      <c r="G136" s="5">
        <v>0.4</v>
      </c>
      <c r="H136" s="3">
        <v>1</v>
      </c>
      <c r="I136" s="3">
        <v>1.55139</v>
      </c>
      <c r="J136" s="12">
        <f t="shared" si="6"/>
        <v>1.3166666666666669</v>
      </c>
      <c r="K136" s="4">
        <v>43743.583333333336</v>
      </c>
      <c r="L136" s="3">
        <f t="shared" si="7"/>
        <v>5</v>
      </c>
      <c r="M136" s="3">
        <f t="shared" si="8"/>
        <v>14</v>
      </c>
      <c r="N136" s="3">
        <v>47</v>
      </c>
      <c r="O136" s="3">
        <v>0</v>
      </c>
      <c r="P136" s="3">
        <v>49</v>
      </c>
      <c r="Q136" s="3">
        <v>0</v>
      </c>
      <c r="R136" s="3"/>
      <c r="S136" s="3">
        <f>IF(ISBLANK(Table13[[#This Row],[T1]]),0,IF(Table13[[#This Row],[T1]]&gt;0,1,0))</f>
        <v>0</v>
      </c>
      <c r="T136" s="3">
        <f>IF(ISBLANK(Table13[[#This Row],[T2]]),0,IF(Table13[[#This Row],[T2]]&gt;0,1,0))</f>
        <v>0</v>
      </c>
      <c r="U136" s="3">
        <f>IF(ISBLANK(Table13[[#This Row],[T3]]),0,IF(Table13[[#This Row],[T3]]&gt;0,1,0))</f>
        <v>0</v>
      </c>
      <c r="V136" s="3">
        <f>IF(ISBLANK(Table13[[#This Row],[T4]]),0,IF(Table13[[#This Row],[T4]]&gt;0,1,0))</f>
        <v>0</v>
      </c>
      <c r="W136" s="25">
        <v>66</v>
      </c>
      <c r="X136" s="23">
        <v>13</v>
      </c>
      <c r="Y136" s="3">
        <v>1</v>
      </c>
      <c r="Z136" s="3"/>
      <c r="AB136" s="30">
        <v>106</v>
      </c>
      <c r="AC136" s="30">
        <v>1.0795508627296664</v>
      </c>
      <c r="AD136" s="30">
        <v>1.0204491372703337</v>
      </c>
    </row>
    <row r="137" spans="1:30">
      <c r="A137" s="4">
        <v>43743.625</v>
      </c>
      <c r="B137">
        <v>43743</v>
      </c>
      <c r="C137" s="3">
        <v>0.625</v>
      </c>
      <c r="D137" s="3">
        <v>15</v>
      </c>
      <c r="E137" s="3">
        <v>5</v>
      </c>
      <c r="F137" s="3">
        <v>0.6</v>
      </c>
      <c r="G137" s="5">
        <v>0.5</v>
      </c>
      <c r="H137" s="3">
        <v>1.1000000000000001</v>
      </c>
      <c r="I137" s="3">
        <v>1.55139</v>
      </c>
      <c r="J137" s="12">
        <f t="shared" si="6"/>
        <v>1.3333333333333333</v>
      </c>
      <c r="K137" s="4">
        <v>43743.625</v>
      </c>
      <c r="L137" s="3">
        <f t="shared" si="7"/>
        <v>5</v>
      </c>
      <c r="M137" s="3">
        <f t="shared" si="8"/>
        <v>15</v>
      </c>
      <c r="N137" s="3">
        <v>58</v>
      </c>
      <c r="O137" s="3">
        <v>0</v>
      </c>
      <c r="P137" s="3">
        <v>50</v>
      </c>
      <c r="Q137" s="3">
        <v>0</v>
      </c>
      <c r="R137" s="3"/>
      <c r="S137" s="3">
        <f>IF(ISBLANK(Table13[[#This Row],[T1]]),0,IF(Table13[[#This Row],[T1]]&gt;0,1,0))</f>
        <v>0</v>
      </c>
      <c r="T137" s="3">
        <f>IF(ISBLANK(Table13[[#This Row],[T2]]),0,IF(Table13[[#This Row],[T2]]&gt;0,1,0))</f>
        <v>0</v>
      </c>
      <c r="U137" s="3">
        <f>IF(ISBLANK(Table13[[#This Row],[T3]]),0,IF(Table13[[#This Row],[T3]]&gt;0,1,0))</f>
        <v>0</v>
      </c>
      <c r="V137" s="3">
        <f>IF(ISBLANK(Table13[[#This Row],[T4]]),0,IF(Table13[[#This Row],[T4]]&gt;0,1,0))</f>
        <v>0</v>
      </c>
      <c r="W137" s="26">
        <v>66</v>
      </c>
      <c r="X137" s="22">
        <v>13</v>
      </c>
      <c r="Y137" s="3">
        <v>1.1000000000000001</v>
      </c>
      <c r="Z137" s="3"/>
      <c r="AB137" s="30">
        <v>107</v>
      </c>
      <c r="AC137" s="30">
        <v>1.0688275802106111</v>
      </c>
      <c r="AD137" s="30">
        <v>-6.8827580210611083E-2</v>
      </c>
    </row>
    <row r="138" spans="1:30">
      <c r="A138" s="4">
        <v>43743.666666666664</v>
      </c>
      <c r="B138">
        <v>43743</v>
      </c>
      <c r="C138" s="3">
        <v>0.66666666666666663</v>
      </c>
      <c r="D138" s="3">
        <v>16</v>
      </c>
      <c r="E138" s="3">
        <v>5</v>
      </c>
      <c r="F138" s="3">
        <v>0.3</v>
      </c>
      <c r="G138" s="5">
        <v>0.5</v>
      </c>
      <c r="H138" s="3">
        <v>0.8</v>
      </c>
      <c r="I138" s="3">
        <v>1.55139</v>
      </c>
      <c r="J138" s="12">
        <f t="shared" si="6"/>
        <v>1.4583333333333333</v>
      </c>
      <c r="K138" s="4">
        <v>43743.666666666664</v>
      </c>
      <c r="L138" s="3">
        <f t="shared" si="7"/>
        <v>5</v>
      </c>
      <c r="M138" s="3">
        <f t="shared" si="8"/>
        <v>16</v>
      </c>
      <c r="N138" s="3">
        <v>57</v>
      </c>
      <c r="O138" s="3">
        <v>0</v>
      </c>
      <c r="P138" s="3">
        <v>40</v>
      </c>
      <c r="Q138" s="3">
        <v>0</v>
      </c>
      <c r="R138" s="3"/>
      <c r="S138" s="3">
        <f>IF(ISBLANK(Table13[[#This Row],[T1]]),0,IF(Table13[[#This Row],[T1]]&gt;0,1,0))</f>
        <v>0</v>
      </c>
      <c r="T138" s="3">
        <f>IF(ISBLANK(Table13[[#This Row],[T2]]),0,IF(Table13[[#This Row],[T2]]&gt;0,1,0))</f>
        <v>0</v>
      </c>
      <c r="U138" s="3">
        <f>IF(ISBLANK(Table13[[#This Row],[T3]]),0,IF(Table13[[#This Row],[T3]]&gt;0,1,0))</f>
        <v>0</v>
      </c>
      <c r="V138" s="3">
        <f>IF(ISBLANK(Table13[[#This Row],[T4]]),0,IF(Table13[[#This Row],[T4]]&gt;0,1,0))</f>
        <v>0</v>
      </c>
      <c r="W138" s="25">
        <v>65</v>
      </c>
      <c r="X138" s="23">
        <v>13</v>
      </c>
      <c r="Y138" s="3">
        <v>0.8</v>
      </c>
      <c r="Z138" s="3"/>
      <c r="AB138" s="30">
        <v>108</v>
      </c>
      <c r="AC138" s="30">
        <v>1.2265183386033784</v>
      </c>
      <c r="AD138" s="30">
        <v>7.3481661396621378E-2</v>
      </c>
    </row>
    <row r="139" spans="1:30">
      <c r="A139" s="4">
        <v>43743.708333333336</v>
      </c>
      <c r="B139">
        <v>43743</v>
      </c>
      <c r="C139" s="3">
        <v>0.70833333333333337</v>
      </c>
      <c r="D139" s="3">
        <v>17</v>
      </c>
      <c r="E139" s="3">
        <v>5</v>
      </c>
      <c r="F139" s="3">
        <v>0.6</v>
      </c>
      <c r="G139" s="5">
        <v>0.4</v>
      </c>
      <c r="H139" s="3">
        <v>1</v>
      </c>
      <c r="I139" s="3">
        <v>1.55139</v>
      </c>
      <c r="J139" s="12">
        <f t="shared" si="6"/>
        <v>1.5874999999999997</v>
      </c>
      <c r="K139" s="4">
        <v>43743.708333333336</v>
      </c>
      <c r="L139" s="3">
        <f t="shared" si="7"/>
        <v>5</v>
      </c>
      <c r="M139" s="3">
        <f t="shared" si="8"/>
        <v>17</v>
      </c>
      <c r="N139" s="3">
        <v>58</v>
      </c>
      <c r="O139" s="3">
        <v>0</v>
      </c>
      <c r="P139" s="3">
        <v>53</v>
      </c>
      <c r="Q139" s="3">
        <v>0</v>
      </c>
      <c r="R139" s="3"/>
      <c r="S139" s="3">
        <f>IF(ISBLANK(Table13[[#This Row],[T1]]),0,IF(Table13[[#This Row],[T1]]&gt;0,1,0))</f>
        <v>0</v>
      </c>
      <c r="T139" s="3">
        <f>IF(ISBLANK(Table13[[#This Row],[T2]]),0,IF(Table13[[#This Row],[T2]]&gt;0,1,0))</f>
        <v>0</v>
      </c>
      <c r="U139" s="3">
        <f>IF(ISBLANK(Table13[[#This Row],[T3]]),0,IF(Table13[[#This Row],[T3]]&gt;0,1,0))</f>
        <v>1</v>
      </c>
      <c r="V139" s="3">
        <f>IF(ISBLANK(Table13[[#This Row],[T4]]),0,IF(Table13[[#This Row],[T4]]&gt;0,1,0))</f>
        <v>0</v>
      </c>
      <c r="W139" s="26">
        <v>64</v>
      </c>
      <c r="X139" s="22">
        <v>13</v>
      </c>
      <c r="Y139" s="3">
        <v>1</v>
      </c>
      <c r="Z139" s="3"/>
      <c r="AB139" s="30">
        <v>109</v>
      </c>
      <c r="AC139" s="30">
        <v>1.2741464721512354</v>
      </c>
      <c r="AD139" s="30">
        <v>-0.27414647215123544</v>
      </c>
    </row>
    <row r="140" spans="1:30">
      <c r="A140" s="4">
        <v>43743.75</v>
      </c>
      <c r="B140">
        <v>43743</v>
      </c>
      <c r="C140" s="3">
        <v>0.75</v>
      </c>
      <c r="D140" s="3">
        <v>18</v>
      </c>
      <c r="E140" s="3">
        <v>5</v>
      </c>
      <c r="F140" s="3">
        <v>0.6</v>
      </c>
      <c r="G140" s="5">
        <v>0.3</v>
      </c>
      <c r="H140" s="3">
        <v>0.89999999999999991</v>
      </c>
      <c r="I140" s="3">
        <v>1.55139</v>
      </c>
      <c r="J140" s="12">
        <f t="shared" si="6"/>
        <v>1.7374999999999998</v>
      </c>
      <c r="K140" s="4">
        <v>43743.75</v>
      </c>
      <c r="L140" s="3">
        <f t="shared" si="7"/>
        <v>5</v>
      </c>
      <c r="M140" s="3">
        <f t="shared" si="8"/>
        <v>18</v>
      </c>
      <c r="N140" s="3">
        <v>58</v>
      </c>
      <c r="O140" s="3">
        <v>0</v>
      </c>
      <c r="P140" s="3">
        <v>56</v>
      </c>
      <c r="Q140" s="3">
        <v>0</v>
      </c>
      <c r="R140" s="3"/>
      <c r="S140" s="3">
        <f>IF(ISBLANK(Table13[[#This Row],[T1]]),0,IF(Table13[[#This Row],[T1]]&gt;0,1,0))</f>
        <v>0</v>
      </c>
      <c r="T140" s="3">
        <f>IF(ISBLANK(Table13[[#This Row],[T2]]),0,IF(Table13[[#This Row],[T2]]&gt;0,1,0))</f>
        <v>0</v>
      </c>
      <c r="U140" s="3">
        <f>IF(ISBLANK(Table13[[#This Row],[T3]]),0,IF(Table13[[#This Row],[T3]]&gt;0,1,0))</f>
        <v>1</v>
      </c>
      <c r="V140" s="3">
        <f>IF(ISBLANK(Table13[[#This Row],[T4]]),0,IF(Table13[[#This Row],[T4]]&gt;0,1,0))</f>
        <v>0</v>
      </c>
      <c r="W140" s="25">
        <v>64</v>
      </c>
      <c r="X140" s="23">
        <v>11</v>
      </c>
      <c r="Y140" s="3">
        <v>0.89999999999999991</v>
      </c>
      <c r="Z140" s="3"/>
      <c r="AB140" s="30">
        <v>110</v>
      </c>
      <c r="AC140" s="30">
        <v>1.1271789962775232</v>
      </c>
      <c r="AD140" s="30">
        <v>0.17282100372247666</v>
      </c>
    </row>
    <row r="141" spans="1:30">
      <c r="A141" s="4">
        <v>43743.791666666664</v>
      </c>
      <c r="B141">
        <v>43743</v>
      </c>
      <c r="C141" s="3">
        <v>0.79166666666666663</v>
      </c>
      <c r="D141" s="3">
        <v>19</v>
      </c>
      <c r="E141" s="3">
        <v>5</v>
      </c>
      <c r="F141" s="3">
        <v>0.5</v>
      </c>
      <c r="G141" s="5">
        <v>0.3</v>
      </c>
      <c r="H141" s="3">
        <v>0.8</v>
      </c>
      <c r="I141" s="3">
        <v>1.55139</v>
      </c>
      <c r="J141" s="12">
        <f t="shared" si="6"/>
        <v>1.8291666666666666</v>
      </c>
      <c r="K141" s="4">
        <v>43743.791666666664</v>
      </c>
      <c r="L141" s="3">
        <f t="shared" si="7"/>
        <v>5</v>
      </c>
      <c r="M141" s="3">
        <f t="shared" si="8"/>
        <v>19</v>
      </c>
      <c r="N141" s="3">
        <v>58</v>
      </c>
      <c r="O141" s="3">
        <v>0</v>
      </c>
      <c r="P141" s="3">
        <v>0</v>
      </c>
      <c r="Q141" s="3">
        <v>0</v>
      </c>
      <c r="R141" s="3"/>
      <c r="S141" s="3">
        <f>IF(ISBLANK(Table13[[#This Row],[T1]]),0,IF(Table13[[#This Row],[T1]]&gt;0,1,0))</f>
        <v>0</v>
      </c>
      <c r="T141" s="3">
        <f>IF(ISBLANK(Table13[[#This Row],[T2]]),0,IF(Table13[[#This Row],[T2]]&gt;0,1,0))</f>
        <v>0</v>
      </c>
      <c r="U141" s="3">
        <f>IF(ISBLANK(Table13[[#This Row],[T3]]),0,IF(Table13[[#This Row],[T3]]&gt;0,1,0))</f>
        <v>1</v>
      </c>
      <c r="V141" s="3">
        <f>IF(ISBLANK(Table13[[#This Row],[T4]]),0,IF(Table13[[#This Row],[T4]]&gt;0,1,0))</f>
        <v>0</v>
      </c>
      <c r="W141" s="26">
        <v>63</v>
      </c>
      <c r="X141" s="22">
        <v>11</v>
      </c>
      <c r="Y141" s="3">
        <v>0.8</v>
      </c>
      <c r="Z141" s="3"/>
      <c r="AB141" s="30">
        <v>111</v>
      </c>
      <c r="AC141" s="30">
        <v>0.97614635654790427</v>
      </c>
      <c r="AD141" s="30">
        <v>1.3238536434520956</v>
      </c>
    </row>
    <row r="142" spans="1:30">
      <c r="A142" s="4">
        <v>43743.833333333336</v>
      </c>
      <c r="B142">
        <v>43743</v>
      </c>
      <c r="C142" s="3">
        <v>0.83333333333333337</v>
      </c>
      <c r="D142" s="3">
        <v>20</v>
      </c>
      <c r="E142" s="3">
        <v>5</v>
      </c>
      <c r="F142" s="3">
        <v>1.3</v>
      </c>
      <c r="G142" s="5">
        <v>0.5</v>
      </c>
      <c r="H142" s="3">
        <v>1.8</v>
      </c>
      <c r="I142" s="3">
        <v>1.55139</v>
      </c>
      <c r="J142" s="12">
        <f t="shared" si="6"/>
        <v>1.9625000000000001</v>
      </c>
      <c r="K142" s="4">
        <v>43743.833333333336</v>
      </c>
      <c r="L142" s="3">
        <f t="shared" si="7"/>
        <v>5</v>
      </c>
      <c r="M142" s="3">
        <f t="shared" si="8"/>
        <v>20</v>
      </c>
      <c r="N142" s="3">
        <v>58</v>
      </c>
      <c r="O142" s="3">
        <v>0</v>
      </c>
      <c r="P142" s="3">
        <v>0</v>
      </c>
      <c r="Q142" s="3">
        <v>0</v>
      </c>
      <c r="R142" s="3"/>
      <c r="S142" s="3">
        <f>IF(ISBLANK(Table13[[#This Row],[T1]]),0,IF(Table13[[#This Row],[T1]]&gt;0,1,0))</f>
        <v>0</v>
      </c>
      <c r="T142" s="3">
        <f>IF(ISBLANK(Table13[[#This Row],[T2]]),0,IF(Table13[[#This Row],[T2]]&gt;0,1,0))</f>
        <v>1</v>
      </c>
      <c r="U142" s="3">
        <f>IF(ISBLANK(Table13[[#This Row],[T3]]),0,IF(Table13[[#This Row],[T3]]&gt;0,1,0))</f>
        <v>1</v>
      </c>
      <c r="V142" s="3">
        <f>IF(ISBLANK(Table13[[#This Row],[T4]]),0,IF(Table13[[#This Row],[T4]]&gt;0,1,0))</f>
        <v>0</v>
      </c>
      <c r="W142" s="25">
        <v>62</v>
      </c>
      <c r="X142" s="23">
        <v>11</v>
      </c>
      <c r="Y142" s="3">
        <v>1.8</v>
      </c>
      <c r="Z142" s="3"/>
      <c r="AB142" s="30">
        <v>112</v>
      </c>
      <c r="AC142" s="30">
        <v>1.0183926605144458</v>
      </c>
      <c r="AD142" s="30">
        <v>0.28160733948555405</v>
      </c>
    </row>
    <row r="143" spans="1:30">
      <c r="A143" s="4">
        <v>43743.875</v>
      </c>
      <c r="B143">
        <v>43743</v>
      </c>
      <c r="C143" s="3">
        <v>0.875</v>
      </c>
      <c r="D143" s="3">
        <v>21</v>
      </c>
      <c r="E143" s="3">
        <v>5</v>
      </c>
      <c r="F143" s="3">
        <v>0.3</v>
      </c>
      <c r="G143" s="5">
        <v>0.6</v>
      </c>
      <c r="H143" s="3">
        <v>0.89999999999999991</v>
      </c>
      <c r="I143" s="3">
        <v>1.55139</v>
      </c>
      <c r="J143" s="12">
        <f t="shared" si="6"/>
        <v>2.0291666666666668</v>
      </c>
      <c r="K143" s="4">
        <v>43743.875</v>
      </c>
      <c r="L143" s="3">
        <f t="shared" si="7"/>
        <v>5</v>
      </c>
      <c r="M143" s="3">
        <f t="shared" si="8"/>
        <v>21</v>
      </c>
      <c r="N143" s="3">
        <v>57</v>
      </c>
      <c r="O143" s="3">
        <v>0</v>
      </c>
      <c r="P143" s="3">
        <v>0</v>
      </c>
      <c r="Q143" s="3">
        <v>0</v>
      </c>
      <c r="R143" s="3"/>
      <c r="S143" s="3">
        <f>IF(ISBLANK(Table13[[#This Row],[T1]]),0,IF(Table13[[#This Row],[T1]]&gt;0,1,0))</f>
        <v>1</v>
      </c>
      <c r="T143" s="3">
        <f>IF(ISBLANK(Table13[[#This Row],[T2]]),0,IF(Table13[[#This Row],[T2]]&gt;0,1,0))</f>
        <v>1</v>
      </c>
      <c r="U143" s="3">
        <f>IF(ISBLANK(Table13[[#This Row],[T3]]),0,IF(Table13[[#This Row],[T3]]&gt;0,1,0))</f>
        <v>1</v>
      </c>
      <c r="V143" s="3">
        <f>IF(ISBLANK(Table13[[#This Row],[T4]]),0,IF(Table13[[#This Row],[T4]]&gt;0,1,0))</f>
        <v>0</v>
      </c>
      <c r="W143" s="26">
        <v>62</v>
      </c>
      <c r="X143" s="22">
        <v>11</v>
      </c>
      <c r="Y143" s="3">
        <v>0.89999999999999991</v>
      </c>
      <c r="Z143" s="3"/>
      <c r="AB143" s="30">
        <v>113</v>
      </c>
      <c r="AC143" s="30">
        <v>1.2296998315024896</v>
      </c>
      <c r="AD143" s="30">
        <v>-0.12969983150248954</v>
      </c>
    </row>
    <row r="144" spans="1:30">
      <c r="A144" s="4">
        <v>43743.916666666664</v>
      </c>
      <c r="B144">
        <v>43743</v>
      </c>
      <c r="C144" s="3">
        <v>0.91666666666666663</v>
      </c>
      <c r="D144" s="3">
        <v>22</v>
      </c>
      <c r="E144" s="3">
        <v>5</v>
      </c>
      <c r="F144" s="3">
        <v>0.3</v>
      </c>
      <c r="G144" s="5">
        <v>0.3</v>
      </c>
      <c r="H144" s="3">
        <v>0.6</v>
      </c>
      <c r="I144" s="3">
        <v>1.55139</v>
      </c>
      <c r="J144" s="12">
        <f t="shared" si="6"/>
        <v>2.1</v>
      </c>
      <c r="K144" s="4">
        <v>43743.916666666664</v>
      </c>
      <c r="L144" s="3">
        <f t="shared" si="7"/>
        <v>5</v>
      </c>
      <c r="M144" s="3">
        <f t="shared" si="8"/>
        <v>22</v>
      </c>
      <c r="N144" s="3">
        <v>58</v>
      </c>
      <c r="O144" s="3">
        <v>0</v>
      </c>
      <c r="P144" s="3">
        <v>34</v>
      </c>
      <c r="Q144" s="3">
        <v>0</v>
      </c>
      <c r="R144" s="3"/>
      <c r="S144" s="3">
        <f>IF(ISBLANK(Table13[[#This Row],[T1]]),0,IF(Table13[[#This Row],[T1]]&gt;0,1,0))</f>
        <v>1</v>
      </c>
      <c r="T144" s="3">
        <f>IF(ISBLANK(Table13[[#This Row],[T2]]),0,IF(Table13[[#This Row],[T2]]&gt;0,1,0))</f>
        <v>1</v>
      </c>
      <c r="U144" s="3">
        <f>IF(ISBLANK(Table13[[#This Row],[T3]]),0,IF(Table13[[#This Row],[T3]]&gt;0,1,0))</f>
        <v>1</v>
      </c>
      <c r="V144" s="3">
        <f>IF(ISBLANK(Table13[[#This Row],[T4]]),0,IF(Table13[[#This Row],[T4]]&gt;0,1,0))</f>
        <v>0</v>
      </c>
      <c r="W144" s="25">
        <v>62</v>
      </c>
      <c r="X144" s="23">
        <v>11</v>
      </c>
      <c r="Y144" s="3">
        <v>0.6</v>
      </c>
      <c r="Z144" s="3"/>
      <c r="AB144" s="30">
        <v>114</v>
      </c>
      <c r="AC144" s="30">
        <v>1.2618696790596553</v>
      </c>
      <c r="AD144" s="30">
        <v>0.2381303209403447</v>
      </c>
    </row>
    <row r="145" spans="1:30">
      <c r="A145" s="4">
        <v>43743.958333333336</v>
      </c>
      <c r="B145">
        <v>43743</v>
      </c>
      <c r="C145" s="3">
        <v>0.95833333333333337</v>
      </c>
      <c r="D145" s="3">
        <v>23</v>
      </c>
      <c r="E145" s="3">
        <v>5</v>
      </c>
      <c r="F145" s="3">
        <v>2.2000000000000002</v>
      </c>
      <c r="G145" s="5">
        <v>0.5</v>
      </c>
      <c r="H145" s="3">
        <v>2.7</v>
      </c>
      <c r="I145" s="3">
        <v>1.55139</v>
      </c>
      <c r="J145" s="12">
        <f t="shared" si="6"/>
        <v>2.1750000000000003</v>
      </c>
      <c r="K145" s="4">
        <v>43743.958333333336</v>
      </c>
      <c r="L145" s="3">
        <f t="shared" si="7"/>
        <v>5</v>
      </c>
      <c r="M145" s="3">
        <f t="shared" si="8"/>
        <v>23</v>
      </c>
      <c r="N145" s="3">
        <v>58</v>
      </c>
      <c r="O145" s="3">
        <v>9</v>
      </c>
      <c r="P145" s="3">
        <v>58</v>
      </c>
      <c r="Q145" s="3">
        <v>0</v>
      </c>
      <c r="R145" s="3"/>
      <c r="S145" s="3">
        <f>IF(ISBLANK(Table13[[#This Row],[T1]]),0,IF(Table13[[#This Row],[T1]]&gt;0,1,0))</f>
        <v>1</v>
      </c>
      <c r="T145" s="3">
        <f>IF(ISBLANK(Table13[[#This Row],[T2]]),0,IF(Table13[[#This Row],[T2]]&gt;0,1,0))</f>
        <v>1</v>
      </c>
      <c r="U145" s="3">
        <f>IF(ISBLANK(Table13[[#This Row],[T3]]),0,IF(Table13[[#This Row],[T3]]&gt;0,1,0))</f>
        <v>1</v>
      </c>
      <c r="V145" s="3">
        <f>IF(ISBLANK(Table13[[#This Row],[T4]]),0,IF(Table13[[#This Row],[T4]]&gt;0,1,0))</f>
        <v>0</v>
      </c>
      <c r="W145" s="26">
        <v>62</v>
      </c>
      <c r="X145" s="22">
        <v>11</v>
      </c>
      <c r="Y145" s="3">
        <v>2.7</v>
      </c>
      <c r="Z145" s="3"/>
      <c r="AB145" s="30">
        <v>115</v>
      </c>
      <c r="AC145" s="30">
        <v>1.294039526616821</v>
      </c>
      <c r="AD145" s="30">
        <v>5.9604733831788437E-3</v>
      </c>
    </row>
    <row r="146" spans="1:30">
      <c r="A146" s="4">
        <v>43744</v>
      </c>
      <c r="B146">
        <v>43744</v>
      </c>
      <c r="C146" s="3">
        <v>0</v>
      </c>
      <c r="D146" s="3">
        <v>0</v>
      </c>
      <c r="E146" s="3">
        <v>6</v>
      </c>
      <c r="F146" s="3">
        <v>0.5</v>
      </c>
      <c r="G146" s="5">
        <v>0.4</v>
      </c>
      <c r="H146" s="3">
        <v>0.9</v>
      </c>
      <c r="I146" s="3">
        <v>1.55139</v>
      </c>
      <c r="J146" s="12">
        <f t="shared" si="6"/>
        <v>2.1125000000000003</v>
      </c>
      <c r="K146" s="4">
        <v>43744</v>
      </c>
      <c r="L146" s="3">
        <f t="shared" si="7"/>
        <v>6</v>
      </c>
      <c r="M146" s="3">
        <f t="shared" si="8"/>
        <v>0</v>
      </c>
      <c r="N146" s="3">
        <v>58</v>
      </c>
      <c r="O146" s="3">
        <v>40</v>
      </c>
      <c r="P146" s="3">
        <v>58</v>
      </c>
      <c r="Q146" s="3">
        <v>0</v>
      </c>
      <c r="R146" s="3"/>
      <c r="S146" s="3">
        <f>IF(ISBLANK(Table13[[#This Row],[T1]]),0,IF(Table13[[#This Row],[T1]]&gt;0,1,0))</f>
        <v>1</v>
      </c>
      <c r="T146" s="3">
        <f>IF(ISBLANK(Table13[[#This Row],[T2]]),0,IF(Table13[[#This Row],[T2]]&gt;0,1,0))</f>
        <v>1</v>
      </c>
      <c r="U146" s="3">
        <f>IF(ISBLANK(Table13[[#This Row],[T3]]),0,IF(Table13[[#This Row],[T3]]&gt;0,1,0))</f>
        <v>1</v>
      </c>
      <c r="V146" s="3">
        <f>IF(ISBLANK(Table13[[#This Row],[T4]]),0,IF(Table13[[#This Row],[T4]]&gt;0,1,0))</f>
        <v>0</v>
      </c>
      <c r="W146" s="25">
        <v>62</v>
      </c>
      <c r="X146" s="23">
        <v>11</v>
      </c>
      <c r="Y146" s="3">
        <v>0.9</v>
      </c>
      <c r="Z146" s="3"/>
      <c r="AB146" s="30">
        <v>116</v>
      </c>
      <c r="AC146" s="30">
        <v>1.3575838485063745</v>
      </c>
      <c r="AD146" s="30">
        <v>-5.7583848506374657E-2</v>
      </c>
    </row>
    <row r="147" spans="1:30">
      <c r="A147" s="4">
        <v>43744.041666666664</v>
      </c>
      <c r="B147">
        <v>43744</v>
      </c>
      <c r="C147" s="3">
        <v>4.1666666666666664E-2</v>
      </c>
      <c r="D147" s="3">
        <v>1</v>
      </c>
      <c r="E147" s="3">
        <v>6</v>
      </c>
      <c r="F147" s="3">
        <v>0.2</v>
      </c>
      <c r="G147" s="5">
        <v>1.5</v>
      </c>
      <c r="H147" s="3">
        <v>1.7</v>
      </c>
      <c r="I147" s="3">
        <v>1.55139</v>
      </c>
      <c r="J147" s="12">
        <f t="shared" si="6"/>
        <v>2.1083333333333329</v>
      </c>
      <c r="K147" s="4">
        <v>43744.041666666664</v>
      </c>
      <c r="L147" s="3">
        <f t="shared" si="7"/>
        <v>6</v>
      </c>
      <c r="M147" s="3">
        <f t="shared" si="8"/>
        <v>1</v>
      </c>
      <c r="N147" s="3">
        <v>58</v>
      </c>
      <c r="O147" s="3">
        <v>29</v>
      </c>
      <c r="P147" s="3">
        <v>58</v>
      </c>
      <c r="Q147" s="3">
        <v>0</v>
      </c>
      <c r="R147" s="3"/>
      <c r="S147" s="3">
        <f>IF(ISBLANK(Table13[[#This Row],[T1]]),0,IF(Table13[[#This Row],[T1]]&gt;0,1,0))</f>
        <v>1</v>
      </c>
      <c r="T147" s="3">
        <f>IF(ISBLANK(Table13[[#This Row],[T2]]),0,IF(Table13[[#This Row],[T2]]&gt;0,1,0))</f>
        <v>1</v>
      </c>
      <c r="U147" s="3">
        <f>IF(ISBLANK(Table13[[#This Row],[T3]]),0,IF(Table13[[#This Row],[T3]]&gt;0,1,0))</f>
        <v>1</v>
      </c>
      <c r="V147" s="3">
        <f>IF(ISBLANK(Table13[[#This Row],[T4]]),0,IF(Table13[[#This Row],[T4]]&gt;0,1,0))</f>
        <v>0</v>
      </c>
      <c r="W147" s="26">
        <v>62</v>
      </c>
      <c r="X147" s="22">
        <v>11</v>
      </c>
      <c r="Y147" s="3">
        <v>1.7</v>
      </c>
      <c r="Z147" s="3"/>
      <c r="AB147" s="30">
        <v>117</v>
      </c>
      <c r="AC147" s="30">
        <v>1.520135143979827</v>
      </c>
      <c r="AD147" s="30">
        <v>-0.22013514397982692</v>
      </c>
    </row>
    <row r="148" spans="1:30">
      <c r="A148" s="4">
        <v>43744.083333333336</v>
      </c>
      <c r="B148">
        <v>43744</v>
      </c>
      <c r="C148" s="3">
        <v>8.3333333333333329E-2</v>
      </c>
      <c r="D148" s="3">
        <v>2</v>
      </c>
      <c r="E148" s="3">
        <v>6</v>
      </c>
      <c r="F148" s="3">
        <v>0.2</v>
      </c>
      <c r="G148" s="5">
        <v>0.3</v>
      </c>
      <c r="H148" s="3">
        <v>0.5</v>
      </c>
      <c r="I148" s="3">
        <v>1.55139</v>
      </c>
      <c r="J148" s="12">
        <f t="shared" si="6"/>
        <v>2.0833333333333335</v>
      </c>
      <c r="K148" s="4">
        <v>43744.083333333336</v>
      </c>
      <c r="L148" s="3">
        <f t="shared" si="7"/>
        <v>6</v>
      </c>
      <c r="M148" s="3">
        <f t="shared" si="8"/>
        <v>2</v>
      </c>
      <c r="N148" s="3">
        <v>57</v>
      </c>
      <c r="O148" s="3">
        <v>28</v>
      </c>
      <c r="P148" s="3">
        <v>57</v>
      </c>
      <c r="Q148" s="3">
        <v>0</v>
      </c>
      <c r="R148" s="3"/>
      <c r="S148" s="3">
        <f>IF(ISBLANK(Table13[[#This Row],[T1]]),0,IF(Table13[[#This Row],[T1]]&gt;0,1,0))</f>
        <v>1</v>
      </c>
      <c r="T148" s="3">
        <f>IF(ISBLANK(Table13[[#This Row],[T2]]),0,IF(Table13[[#This Row],[T2]]&gt;0,1,0))</f>
        <v>1</v>
      </c>
      <c r="U148" s="3">
        <f>IF(ISBLANK(Table13[[#This Row],[T3]]),0,IF(Table13[[#This Row],[T3]]&gt;0,1,0))</f>
        <v>1</v>
      </c>
      <c r="V148" s="3">
        <f>IF(ISBLANK(Table13[[#This Row],[T4]]),0,IF(Table13[[#This Row],[T4]]&gt;0,1,0))</f>
        <v>0</v>
      </c>
      <c r="W148" s="25">
        <v>63</v>
      </c>
      <c r="X148" s="23">
        <v>11</v>
      </c>
      <c r="Y148" s="3">
        <v>0.5</v>
      </c>
      <c r="Z148" s="3"/>
      <c r="AB148" s="30">
        <v>118</v>
      </c>
      <c r="AC148" s="30">
        <v>1.5415817090179373</v>
      </c>
      <c r="AD148" s="30">
        <v>0.85841829098206257</v>
      </c>
    </row>
    <row r="149" spans="1:30">
      <c r="A149" s="4">
        <v>43744.125</v>
      </c>
      <c r="B149">
        <v>43744</v>
      </c>
      <c r="C149" s="3">
        <v>0.125</v>
      </c>
      <c r="D149" s="3">
        <v>3</v>
      </c>
      <c r="E149" s="3">
        <v>6</v>
      </c>
      <c r="F149" s="3">
        <v>0.3</v>
      </c>
      <c r="G149" s="5">
        <v>0.2</v>
      </c>
      <c r="H149" s="3">
        <v>0.5</v>
      </c>
      <c r="I149" s="3">
        <v>1.55139</v>
      </c>
      <c r="J149" s="12">
        <f t="shared" si="6"/>
        <v>2.1083333333333334</v>
      </c>
      <c r="K149" s="4">
        <v>43744.125</v>
      </c>
      <c r="L149" s="3">
        <f t="shared" si="7"/>
        <v>6</v>
      </c>
      <c r="M149" s="3">
        <f t="shared" si="8"/>
        <v>3</v>
      </c>
      <c r="N149" s="3">
        <v>58</v>
      </c>
      <c r="O149" s="3">
        <v>29</v>
      </c>
      <c r="P149" s="3">
        <v>58</v>
      </c>
      <c r="Q149" s="3">
        <v>0</v>
      </c>
      <c r="R149" s="3"/>
      <c r="S149" s="3">
        <f>IF(ISBLANK(Table13[[#This Row],[T1]]),0,IF(Table13[[#This Row],[T1]]&gt;0,1,0))</f>
        <v>1</v>
      </c>
      <c r="T149" s="3">
        <f>IF(ISBLANK(Table13[[#This Row],[T2]]),0,IF(Table13[[#This Row],[T2]]&gt;0,1,0))</f>
        <v>1</v>
      </c>
      <c r="U149" s="3">
        <f>IF(ISBLANK(Table13[[#This Row],[T3]]),0,IF(Table13[[#This Row],[T3]]&gt;0,1,0))</f>
        <v>1</v>
      </c>
      <c r="V149" s="3">
        <f>IF(ISBLANK(Table13[[#This Row],[T4]]),0,IF(Table13[[#This Row],[T4]]&gt;0,1,0))</f>
        <v>0</v>
      </c>
      <c r="W149" s="26">
        <v>63</v>
      </c>
      <c r="X149" s="22">
        <v>11</v>
      </c>
      <c r="Y149" s="3">
        <v>0.5</v>
      </c>
      <c r="Z149" s="3"/>
      <c r="AB149" s="30">
        <v>119</v>
      </c>
      <c r="AC149" s="30">
        <v>1.42360258780228</v>
      </c>
      <c r="AD149" s="30">
        <v>1.07639741219772</v>
      </c>
    </row>
    <row r="150" spans="1:30">
      <c r="A150" s="4">
        <v>43744.166666666664</v>
      </c>
      <c r="B150">
        <v>43744</v>
      </c>
      <c r="C150" s="3">
        <v>0.16666666666666666</v>
      </c>
      <c r="D150" s="3">
        <v>4</v>
      </c>
      <c r="E150" s="3">
        <v>6</v>
      </c>
      <c r="F150" s="3">
        <v>0.2</v>
      </c>
      <c r="G150" s="5">
        <v>0.2</v>
      </c>
      <c r="H150" s="3">
        <v>0.4</v>
      </c>
      <c r="I150" s="3">
        <v>1.55139</v>
      </c>
      <c r="J150" s="12">
        <f t="shared" si="6"/>
        <v>2.1291666666666669</v>
      </c>
      <c r="K150" s="4">
        <v>43744.166666666664</v>
      </c>
      <c r="L150" s="3">
        <f t="shared" si="7"/>
        <v>6</v>
      </c>
      <c r="M150" s="3">
        <f t="shared" si="8"/>
        <v>4</v>
      </c>
      <c r="N150" s="3">
        <v>58</v>
      </c>
      <c r="O150" s="3">
        <v>32</v>
      </c>
      <c r="P150" s="3">
        <v>58</v>
      </c>
      <c r="Q150" s="3">
        <v>0</v>
      </c>
      <c r="R150" s="3"/>
      <c r="S150" s="3">
        <f>IF(ISBLANK(Table13[[#This Row],[T1]]),0,IF(Table13[[#This Row],[T1]]&gt;0,1,0))</f>
        <v>1</v>
      </c>
      <c r="T150" s="3">
        <f>IF(ISBLANK(Table13[[#This Row],[T2]]),0,IF(Table13[[#This Row],[T2]]&gt;0,1,0))</f>
        <v>1</v>
      </c>
      <c r="U150" s="3">
        <f>IF(ISBLANK(Table13[[#This Row],[T3]]),0,IF(Table13[[#This Row],[T3]]&gt;0,1,0))</f>
        <v>1</v>
      </c>
      <c r="V150" s="3">
        <f>IF(ISBLANK(Table13[[#This Row],[T4]]),0,IF(Table13[[#This Row],[T4]]&gt;0,1,0))</f>
        <v>0</v>
      </c>
      <c r="W150" s="25">
        <v>63</v>
      </c>
      <c r="X150" s="23">
        <v>11</v>
      </c>
      <c r="Y150" s="3">
        <v>0.4</v>
      </c>
      <c r="Z150" s="3"/>
      <c r="AB150" s="30">
        <v>120</v>
      </c>
      <c r="AC150" s="30">
        <v>1.4450491528403904</v>
      </c>
      <c r="AD150" s="30">
        <v>-0.84504915284039039</v>
      </c>
    </row>
    <row r="151" spans="1:30">
      <c r="A151" s="4">
        <v>43744.208333333336</v>
      </c>
      <c r="B151">
        <v>43744</v>
      </c>
      <c r="C151" s="3">
        <v>0.20833333333333334</v>
      </c>
      <c r="D151" s="3">
        <v>5</v>
      </c>
      <c r="E151" s="3">
        <v>6</v>
      </c>
      <c r="F151" s="3">
        <v>0.4</v>
      </c>
      <c r="G151" s="5">
        <v>0.2</v>
      </c>
      <c r="H151" s="3">
        <v>0.60000000000000009</v>
      </c>
      <c r="I151" s="3">
        <v>1.55139</v>
      </c>
      <c r="J151" s="12">
        <f t="shared" si="6"/>
        <v>2.1583333333333332</v>
      </c>
      <c r="K151" s="4">
        <v>43744.208333333336</v>
      </c>
      <c r="L151" s="3">
        <f t="shared" si="7"/>
        <v>6</v>
      </c>
      <c r="M151" s="3">
        <f t="shared" si="8"/>
        <v>5</v>
      </c>
      <c r="N151" s="3">
        <v>58</v>
      </c>
      <c r="O151" s="3">
        <v>34</v>
      </c>
      <c r="P151" s="3">
        <v>58</v>
      </c>
      <c r="Q151" s="3">
        <v>0</v>
      </c>
      <c r="R151" s="3"/>
      <c r="S151" s="3">
        <f>IF(ISBLANK(Table13[[#This Row],[T1]]),0,IF(Table13[[#This Row],[T1]]&gt;0,1,0))</f>
        <v>1</v>
      </c>
      <c r="T151" s="3">
        <f>IF(ISBLANK(Table13[[#This Row],[T2]]),0,IF(Table13[[#This Row],[T2]]&gt;0,1,0))</f>
        <v>1</v>
      </c>
      <c r="U151" s="3">
        <f>IF(ISBLANK(Table13[[#This Row],[T3]]),0,IF(Table13[[#This Row],[T3]]&gt;0,1,0))</f>
        <v>1</v>
      </c>
      <c r="V151" s="3">
        <f>IF(ISBLANK(Table13[[#This Row],[T4]]),0,IF(Table13[[#This Row],[T4]]&gt;0,1,0))</f>
        <v>0</v>
      </c>
      <c r="W151" s="26">
        <v>64</v>
      </c>
      <c r="X151" s="22">
        <v>11</v>
      </c>
      <c r="Y151" s="3">
        <v>0.60000000000000009</v>
      </c>
      <c r="Z151" s="3"/>
      <c r="AB151" s="30">
        <v>121</v>
      </c>
      <c r="AC151" s="30">
        <v>1.4053375156632804</v>
      </c>
      <c r="AD151" s="30">
        <v>-0.90533751566328036</v>
      </c>
    </row>
    <row r="152" spans="1:30">
      <c r="A152" s="4">
        <v>43744.25</v>
      </c>
      <c r="B152">
        <v>43744</v>
      </c>
      <c r="C152" s="3">
        <v>0.25</v>
      </c>
      <c r="D152" s="3">
        <v>6</v>
      </c>
      <c r="E152" s="3">
        <v>6</v>
      </c>
      <c r="F152" s="3">
        <v>0.2</v>
      </c>
      <c r="G152" s="5">
        <v>0.4</v>
      </c>
      <c r="H152" s="3">
        <v>0.60000000000000009</v>
      </c>
      <c r="I152" s="3">
        <v>1.55139</v>
      </c>
      <c r="J152" s="12">
        <f t="shared" si="6"/>
        <v>2.2208333333333337</v>
      </c>
      <c r="K152" s="4">
        <v>43744.25</v>
      </c>
      <c r="L152" s="3">
        <f t="shared" si="7"/>
        <v>6</v>
      </c>
      <c r="M152" s="3">
        <f t="shared" si="8"/>
        <v>6</v>
      </c>
      <c r="N152" s="3">
        <v>58</v>
      </c>
      <c r="O152" s="3">
        <v>58</v>
      </c>
      <c r="P152" s="3">
        <v>58</v>
      </c>
      <c r="Q152" s="3">
        <v>0</v>
      </c>
      <c r="R152" s="3"/>
      <c r="S152" s="3">
        <f>IF(ISBLANK(Table13[[#This Row],[T1]]),0,IF(Table13[[#This Row],[T1]]&gt;0,1,0))</f>
        <v>1</v>
      </c>
      <c r="T152" s="3">
        <f>IF(ISBLANK(Table13[[#This Row],[T2]]),0,IF(Table13[[#This Row],[T2]]&gt;0,1,0))</f>
        <v>1</v>
      </c>
      <c r="U152" s="3">
        <f>IF(ISBLANK(Table13[[#This Row],[T3]]),0,IF(Table13[[#This Row],[T3]]&gt;0,1,0))</f>
        <v>1</v>
      </c>
      <c r="V152" s="3">
        <f>IF(ISBLANK(Table13[[#This Row],[T4]]),0,IF(Table13[[#This Row],[T4]]&gt;0,1,0))</f>
        <v>0</v>
      </c>
      <c r="W152" s="25">
        <v>65</v>
      </c>
      <c r="X152" s="23">
        <v>11</v>
      </c>
      <c r="Y152" s="3">
        <v>0.60000000000000009</v>
      </c>
      <c r="Z152" s="3"/>
      <c r="AB152" s="30">
        <v>122</v>
      </c>
      <c r="AC152" s="30">
        <v>1.4954840725365557</v>
      </c>
      <c r="AD152" s="30">
        <v>-1.0954840725365558</v>
      </c>
    </row>
    <row r="153" spans="1:30">
      <c r="A153" s="4">
        <v>43744.291666666664</v>
      </c>
      <c r="B153">
        <v>43744</v>
      </c>
      <c r="C153" s="3">
        <v>0.29166666666666669</v>
      </c>
      <c r="D153" s="3">
        <v>7</v>
      </c>
      <c r="E153" s="3">
        <v>6</v>
      </c>
      <c r="F153" s="3">
        <v>0.9</v>
      </c>
      <c r="G153" s="5">
        <v>0.9</v>
      </c>
      <c r="H153" s="3">
        <v>1.8</v>
      </c>
      <c r="I153" s="3">
        <v>1.55139</v>
      </c>
      <c r="J153" s="12">
        <f t="shared" si="6"/>
        <v>2.2666666666666671</v>
      </c>
      <c r="K153" s="4">
        <v>43744.291666666664</v>
      </c>
      <c r="L153" s="3">
        <f t="shared" si="7"/>
        <v>6</v>
      </c>
      <c r="M153" s="3">
        <f t="shared" si="8"/>
        <v>7</v>
      </c>
      <c r="N153" s="3">
        <v>57</v>
      </c>
      <c r="O153" s="3">
        <v>56</v>
      </c>
      <c r="P153" s="3">
        <v>57</v>
      </c>
      <c r="Q153" s="3">
        <v>0</v>
      </c>
      <c r="R153" s="3"/>
      <c r="S153" s="3">
        <f>IF(ISBLANK(Table13[[#This Row],[T1]]),0,IF(Table13[[#This Row],[T1]]&gt;0,1,0))</f>
        <v>1</v>
      </c>
      <c r="T153" s="3">
        <f>IF(ISBLANK(Table13[[#This Row],[T2]]),0,IF(Table13[[#This Row],[T2]]&gt;0,1,0))</f>
        <v>1</v>
      </c>
      <c r="U153" s="3">
        <f>IF(ISBLANK(Table13[[#This Row],[T3]]),0,IF(Table13[[#This Row],[T3]]&gt;0,1,0))</f>
        <v>1</v>
      </c>
      <c r="V153" s="3">
        <f>IF(ISBLANK(Table13[[#This Row],[T4]]),0,IF(Table13[[#This Row],[T4]]&gt;0,1,0))</f>
        <v>0</v>
      </c>
      <c r="W153" s="26">
        <v>65</v>
      </c>
      <c r="X153" s="22">
        <v>11</v>
      </c>
      <c r="Y153" s="3">
        <v>1.8</v>
      </c>
      <c r="Z153" s="3"/>
      <c r="AB153" s="30">
        <v>123</v>
      </c>
      <c r="AC153" s="30">
        <v>1.5169306375746663</v>
      </c>
      <c r="AD153" s="30">
        <v>-1.1169306375746664</v>
      </c>
    </row>
    <row r="154" spans="1:30">
      <c r="A154" s="4">
        <v>43744.333333333336</v>
      </c>
      <c r="B154">
        <v>43744</v>
      </c>
      <c r="C154" s="3">
        <v>0.33333333333333331</v>
      </c>
      <c r="D154" s="3">
        <v>8</v>
      </c>
      <c r="E154" s="3">
        <v>6</v>
      </c>
      <c r="F154" s="3">
        <v>1.7</v>
      </c>
      <c r="G154" s="5">
        <v>2.1</v>
      </c>
      <c r="H154" s="3">
        <v>3.8</v>
      </c>
      <c r="I154" s="3">
        <v>1.55139</v>
      </c>
      <c r="J154" s="12">
        <f t="shared" si="6"/>
        <v>2.3875000000000006</v>
      </c>
      <c r="K154" s="4">
        <v>43744.333333333336</v>
      </c>
      <c r="L154" s="3">
        <f t="shared" si="7"/>
        <v>6</v>
      </c>
      <c r="M154" s="3">
        <f t="shared" si="8"/>
        <v>8</v>
      </c>
      <c r="N154" s="3">
        <v>14</v>
      </c>
      <c r="O154" s="3">
        <v>53</v>
      </c>
      <c r="P154" s="3">
        <v>58</v>
      </c>
      <c r="Q154" s="3">
        <v>0</v>
      </c>
      <c r="R154" s="3"/>
      <c r="S154" s="3">
        <f>IF(ISBLANK(Table13[[#This Row],[T1]]),0,IF(Table13[[#This Row],[T1]]&gt;0,1,0))</f>
        <v>0</v>
      </c>
      <c r="T154" s="3">
        <f>IF(ISBLANK(Table13[[#This Row],[T2]]),0,IF(Table13[[#This Row],[T2]]&gt;0,1,0))</f>
        <v>1</v>
      </c>
      <c r="U154" s="3">
        <f>IF(ISBLANK(Table13[[#This Row],[T3]]),0,IF(Table13[[#This Row],[T3]]&gt;0,1,0))</f>
        <v>0</v>
      </c>
      <c r="V154" s="3">
        <f>IF(ISBLANK(Table13[[#This Row],[T4]]),0,IF(Table13[[#This Row],[T4]]&gt;0,1,0))</f>
        <v>0</v>
      </c>
      <c r="W154" s="25">
        <v>67</v>
      </c>
      <c r="X154" s="23">
        <v>11</v>
      </c>
      <c r="Y154" s="3">
        <v>3.8</v>
      </c>
      <c r="Z154" s="3"/>
      <c r="AB154" s="30">
        <v>124</v>
      </c>
      <c r="AC154" s="30">
        <v>1.5169306375746663</v>
      </c>
      <c r="AD154" s="30">
        <v>0.28306936242533376</v>
      </c>
    </row>
    <row r="155" spans="1:30">
      <c r="A155" s="4">
        <v>43744.375</v>
      </c>
      <c r="B155">
        <v>43744</v>
      </c>
      <c r="C155" s="3">
        <v>0.375</v>
      </c>
      <c r="D155" s="3">
        <v>9</v>
      </c>
      <c r="E155" s="3">
        <v>6</v>
      </c>
      <c r="F155" s="3">
        <v>0.6</v>
      </c>
      <c r="G155" s="5">
        <v>0.3</v>
      </c>
      <c r="H155" s="3">
        <v>0.89999999999999991</v>
      </c>
      <c r="I155" s="3">
        <v>1.55139</v>
      </c>
      <c r="J155" s="12">
        <f t="shared" si="6"/>
        <v>2.4166666666666674</v>
      </c>
      <c r="K155" s="4">
        <v>43744.375</v>
      </c>
      <c r="L155" s="3">
        <f t="shared" si="7"/>
        <v>6</v>
      </c>
      <c r="M155" s="3">
        <f t="shared" si="8"/>
        <v>9</v>
      </c>
      <c r="N155" s="3">
        <v>0</v>
      </c>
      <c r="O155" s="3">
        <v>0</v>
      </c>
      <c r="P155" s="3">
        <v>58</v>
      </c>
      <c r="Q155" s="3">
        <v>0</v>
      </c>
      <c r="R155" s="3"/>
      <c r="S155" s="3">
        <f>IF(ISBLANK(Table13[[#This Row],[T1]]),0,IF(Table13[[#This Row],[T1]]&gt;0,1,0))</f>
        <v>0</v>
      </c>
      <c r="T155" s="3">
        <f>IF(ISBLANK(Table13[[#This Row],[T2]]),0,IF(Table13[[#This Row],[T2]]&gt;0,1,0))</f>
        <v>0</v>
      </c>
      <c r="U155" s="3">
        <f>IF(ISBLANK(Table13[[#This Row],[T3]]),0,IF(Table13[[#This Row],[T3]]&gt;0,1,0))</f>
        <v>0</v>
      </c>
      <c r="V155" s="3">
        <f>IF(ISBLANK(Table13[[#This Row],[T4]]),0,IF(Table13[[#This Row],[T4]]&gt;0,1,0))</f>
        <v>0</v>
      </c>
      <c r="W155" s="26">
        <v>68</v>
      </c>
      <c r="X155" s="22">
        <v>11</v>
      </c>
      <c r="Y155" s="3">
        <v>0.89999999999999991</v>
      </c>
      <c r="Z155" s="3"/>
      <c r="AB155" s="30">
        <v>125</v>
      </c>
      <c r="AC155" s="30">
        <v>1.5475097386822765</v>
      </c>
      <c r="AD155" s="30">
        <v>-1.1475097386822766</v>
      </c>
    </row>
    <row r="156" spans="1:30">
      <c r="A156" s="4">
        <v>43744.416666666664</v>
      </c>
      <c r="B156">
        <v>43744</v>
      </c>
      <c r="C156" s="3">
        <v>0.41666666666666669</v>
      </c>
      <c r="D156" s="3">
        <v>10</v>
      </c>
      <c r="E156" s="3">
        <v>6</v>
      </c>
      <c r="F156" s="3">
        <v>1.4</v>
      </c>
      <c r="G156" s="5">
        <v>1.8</v>
      </c>
      <c r="H156" s="3">
        <v>3.2</v>
      </c>
      <c r="I156" s="3">
        <v>1.55139</v>
      </c>
      <c r="J156" s="12">
        <f t="shared" si="6"/>
        <v>2.4166666666666674</v>
      </c>
      <c r="K156" s="4">
        <v>43744.416666666664</v>
      </c>
      <c r="L156" s="3">
        <f t="shared" si="7"/>
        <v>6</v>
      </c>
      <c r="M156" s="3">
        <f t="shared" si="8"/>
        <v>10</v>
      </c>
      <c r="N156" s="3">
        <v>0</v>
      </c>
      <c r="O156" s="3">
        <v>0</v>
      </c>
      <c r="P156" s="3">
        <v>57</v>
      </c>
      <c r="Q156" s="3">
        <v>0</v>
      </c>
      <c r="R156" s="3"/>
      <c r="S156" s="3">
        <f>IF(ISBLANK(Table13[[#This Row],[T1]]),0,IF(Table13[[#This Row],[T1]]&gt;0,1,0))</f>
        <v>0</v>
      </c>
      <c r="T156" s="3">
        <f>IF(ISBLANK(Table13[[#This Row],[T2]]),0,IF(Table13[[#This Row],[T2]]&gt;0,1,0))</f>
        <v>0</v>
      </c>
      <c r="U156" s="3">
        <f>IF(ISBLANK(Table13[[#This Row],[T3]]),0,IF(Table13[[#This Row],[T3]]&gt;0,1,0))</f>
        <v>0</v>
      </c>
      <c r="V156" s="3">
        <f>IF(ISBLANK(Table13[[#This Row],[T4]]),0,IF(Table13[[#This Row],[T4]]&gt;0,1,0))</f>
        <v>0</v>
      </c>
      <c r="W156" s="25">
        <v>70</v>
      </c>
      <c r="X156" s="23">
        <v>11</v>
      </c>
      <c r="Y156" s="3">
        <v>3.2</v>
      </c>
      <c r="Z156" s="3"/>
      <c r="AB156" s="30">
        <v>126</v>
      </c>
      <c r="AC156" s="30">
        <v>1.5276539200937216</v>
      </c>
      <c r="AD156" s="30">
        <v>-1.1276539200937217</v>
      </c>
    </row>
    <row r="157" spans="1:30">
      <c r="A157" s="4">
        <v>43744.458333333336</v>
      </c>
      <c r="B157">
        <v>43744</v>
      </c>
      <c r="C157" s="3">
        <v>0.45833333333333331</v>
      </c>
      <c r="D157" s="3">
        <v>11</v>
      </c>
      <c r="E157" s="3">
        <v>6</v>
      </c>
      <c r="F157" s="3">
        <v>1</v>
      </c>
      <c r="G157" s="5">
        <v>0.6</v>
      </c>
      <c r="H157" s="3">
        <v>1.6</v>
      </c>
      <c r="I157" s="3">
        <v>1.55139</v>
      </c>
      <c r="J157" s="12">
        <f t="shared" si="6"/>
        <v>2.3333333333333339</v>
      </c>
      <c r="K157" s="4">
        <v>43744.458333333336</v>
      </c>
      <c r="L157" s="3">
        <f t="shared" si="7"/>
        <v>6</v>
      </c>
      <c r="M157" s="3">
        <f t="shared" si="8"/>
        <v>11</v>
      </c>
      <c r="N157" s="3">
        <v>0</v>
      </c>
      <c r="O157" s="3">
        <v>47</v>
      </c>
      <c r="P157" s="3">
        <v>13</v>
      </c>
      <c r="Q157" s="3">
        <v>0</v>
      </c>
      <c r="R157" s="3"/>
      <c r="S157" s="3">
        <f>IF(ISBLANK(Table13[[#This Row],[T1]]),0,IF(Table13[[#This Row],[T1]]&gt;0,1,0))</f>
        <v>0</v>
      </c>
      <c r="T157" s="3">
        <f>IF(ISBLANK(Table13[[#This Row],[T2]]),0,IF(Table13[[#This Row],[T2]]&gt;0,1,0))</f>
        <v>0</v>
      </c>
      <c r="U157" s="3">
        <f>IF(ISBLANK(Table13[[#This Row],[T3]]),0,IF(Table13[[#This Row],[T3]]&gt;0,1,0))</f>
        <v>0</v>
      </c>
      <c r="V157" s="3">
        <f>IF(ISBLANK(Table13[[#This Row],[T4]]),0,IF(Table13[[#This Row],[T4]]&gt;0,1,0))</f>
        <v>0</v>
      </c>
      <c r="W157" s="26">
        <v>70</v>
      </c>
      <c r="X157" s="22">
        <v>11</v>
      </c>
      <c r="Y157" s="3">
        <v>1.6</v>
      </c>
      <c r="Z157" s="3"/>
      <c r="AB157" s="30">
        <v>127</v>
      </c>
      <c r="AC157" s="30">
        <v>1.4986655654356666</v>
      </c>
      <c r="AD157" s="30">
        <v>-1.0986655654356667</v>
      </c>
    </row>
    <row r="158" spans="1:30">
      <c r="A158" s="4">
        <v>43744.5</v>
      </c>
      <c r="B158">
        <v>43744</v>
      </c>
      <c r="C158" s="3">
        <v>0.5</v>
      </c>
      <c r="D158" s="3">
        <v>12</v>
      </c>
      <c r="E158" s="3">
        <v>6</v>
      </c>
      <c r="F158" s="3">
        <v>1.8</v>
      </c>
      <c r="G158" s="5">
        <v>0.5</v>
      </c>
      <c r="H158" s="3">
        <v>2.2999999999999998</v>
      </c>
      <c r="I158" s="3">
        <v>1.55139</v>
      </c>
      <c r="J158" s="12">
        <f t="shared" si="6"/>
        <v>2.3125000000000004</v>
      </c>
      <c r="K158" s="4">
        <v>43744.499999652777</v>
      </c>
      <c r="L158" s="3">
        <f t="shared" si="7"/>
        <v>6</v>
      </c>
      <c r="M158" s="3">
        <f t="shared" si="8"/>
        <v>12</v>
      </c>
      <c r="N158" s="3"/>
      <c r="O158" s="3"/>
      <c r="P158" s="3"/>
      <c r="Q158" s="3"/>
      <c r="R158" s="3"/>
      <c r="S158" s="3">
        <f>IF(ISBLANK(Table13[[#This Row],[T1]]),0,IF(Table13[[#This Row],[T1]]&gt;0,1,0))</f>
        <v>0</v>
      </c>
      <c r="T158" s="3">
        <f>IF(ISBLANK(Table13[[#This Row],[T2]]),0,IF(Table13[[#This Row],[T2]]&gt;0,1,0))</f>
        <v>0</v>
      </c>
      <c r="U158" s="3">
        <f>IF(ISBLANK(Table13[[#This Row],[T3]]),0,IF(Table13[[#This Row],[T3]]&gt;0,1,0))</f>
        <v>0</v>
      </c>
      <c r="V158" s="3">
        <f>IF(ISBLANK(Table13[[#This Row],[T4]]),0,IF(Table13[[#This Row],[T4]]&gt;0,1,0))</f>
        <v>0</v>
      </c>
      <c r="W158" s="25">
        <v>72</v>
      </c>
      <c r="X158" s="23">
        <v>11</v>
      </c>
      <c r="Y158" s="3">
        <v>2.2999999999999998</v>
      </c>
      <c r="Z158" s="3"/>
      <c r="AB158" s="30">
        <v>128</v>
      </c>
      <c r="AC158" s="30">
        <v>1.5169306375746663</v>
      </c>
      <c r="AD158" s="30">
        <v>-1.1169306375746664</v>
      </c>
    </row>
    <row r="159" spans="1:30">
      <c r="A159" s="4">
        <v>43744.541666666664</v>
      </c>
      <c r="B159">
        <v>43744</v>
      </c>
      <c r="C159" s="3">
        <v>0.54166666666666663</v>
      </c>
      <c r="D159" s="3">
        <v>13</v>
      </c>
      <c r="E159" s="3">
        <v>6</v>
      </c>
      <c r="F159" s="3">
        <v>0.5</v>
      </c>
      <c r="G159" s="5">
        <v>0.7</v>
      </c>
      <c r="H159" s="3">
        <v>1.2</v>
      </c>
      <c r="I159" s="3">
        <v>1.55139</v>
      </c>
      <c r="J159" s="12">
        <f t="shared" si="6"/>
        <v>2.2500000000000004</v>
      </c>
      <c r="K159" s="4">
        <v>43744.541666666664</v>
      </c>
      <c r="L159" s="3">
        <f t="shared" si="7"/>
        <v>6</v>
      </c>
      <c r="M159" s="3">
        <f t="shared" si="8"/>
        <v>13</v>
      </c>
      <c r="N159" s="3">
        <v>0</v>
      </c>
      <c r="O159" s="3">
        <v>18</v>
      </c>
      <c r="P159" s="3">
        <v>0</v>
      </c>
      <c r="Q159" s="3">
        <v>8</v>
      </c>
      <c r="R159" s="3"/>
      <c r="S159" s="3">
        <f>IF(ISBLANK(Table13[[#This Row],[T1]]),0,IF(Table13[[#This Row],[T1]]&gt;0,1,0))</f>
        <v>0</v>
      </c>
      <c r="T159" s="3">
        <f>IF(ISBLANK(Table13[[#This Row],[T2]]),0,IF(Table13[[#This Row],[T2]]&gt;0,1,0))</f>
        <v>0</v>
      </c>
      <c r="U159" s="3">
        <f>IF(ISBLANK(Table13[[#This Row],[T3]]),0,IF(Table13[[#This Row],[T3]]&gt;0,1,0))</f>
        <v>0</v>
      </c>
      <c r="V159" s="3">
        <f>IF(ISBLANK(Table13[[#This Row],[T4]]),0,IF(Table13[[#This Row],[T4]]&gt;0,1,0))</f>
        <v>0</v>
      </c>
      <c r="W159" s="26">
        <v>72</v>
      </c>
      <c r="X159" s="22">
        <v>11</v>
      </c>
      <c r="Y159" s="3">
        <v>1.2</v>
      </c>
      <c r="Z159" s="3"/>
      <c r="AB159" s="30">
        <v>129</v>
      </c>
      <c r="AC159" s="30">
        <v>1.4019191779170523</v>
      </c>
      <c r="AD159" s="30">
        <v>-0.90191917791705234</v>
      </c>
    </row>
    <row r="160" spans="1:30">
      <c r="A160" s="4">
        <v>43744.583333333336</v>
      </c>
      <c r="B160">
        <v>43744</v>
      </c>
      <c r="C160" s="3">
        <v>0.58333333333333337</v>
      </c>
      <c r="D160" s="3">
        <v>14</v>
      </c>
      <c r="E160" s="3">
        <v>6</v>
      </c>
      <c r="F160" s="3">
        <v>0.6</v>
      </c>
      <c r="G160" s="5">
        <v>0.8</v>
      </c>
      <c r="H160" s="3">
        <v>1.4</v>
      </c>
      <c r="I160" s="3">
        <v>1.55139</v>
      </c>
      <c r="J160" s="12">
        <f t="shared" si="6"/>
        <v>2.245833333333334</v>
      </c>
      <c r="K160" s="4">
        <v>43744.583333333336</v>
      </c>
      <c r="L160" s="3">
        <f t="shared" si="7"/>
        <v>6</v>
      </c>
      <c r="M160" s="3">
        <f t="shared" si="8"/>
        <v>14</v>
      </c>
      <c r="N160" s="3">
        <v>30</v>
      </c>
      <c r="O160" s="3">
        <v>0</v>
      </c>
      <c r="P160" s="3">
        <v>0</v>
      </c>
      <c r="Q160" s="3">
        <v>58</v>
      </c>
      <c r="R160" s="3"/>
      <c r="S160" s="3">
        <f>IF(ISBLANK(Table13[[#This Row],[T1]]),0,IF(Table13[[#This Row],[T1]]&gt;0,1,0))</f>
        <v>0</v>
      </c>
      <c r="T160" s="3">
        <f>IF(ISBLANK(Table13[[#This Row],[T2]]),0,IF(Table13[[#This Row],[T2]]&gt;0,1,0))</f>
        <v>0</v>
      </c>
      <c r="U160" s="3">
        <f>IF(ISBLANK(Table13[[#This Row],[T3]]),0,IF(Table13[[#This Row],[T3]]&gt;0,1,0))</f>
        <v>0</v>
      </c>
      <c r="V160" s="3">
        <f>IF(ISBLANK(Table13[[#This Row],[T4]]),0,IF(Table13[[#This Row],[T4]]&gt;0,1,0))</f>
        <v>0</v>
      </c>
      <c r="W160" s="25">
        <v>73</v>
      </c>
      <c r="X160" s="23">
        <v>11</v>
      </c>
      <c r="Y160" s="3">
        <v>1.4</v>
      </c>
      <c r="Z160" s="3"/>
      <c r="AB160" s="30">
        <v>130</v>
      </c>
      <c r="AC160" s="30">
        <v>1.3987376850179416</v>
      </c>
      <c r="AD160" s="30">
        <v>-0.19873768501794165</v>
      </c>
    </row>
    <row r="161" spans="1:30">
      <c r="A161" s="4">
        <v>43744.625</v>
      </c>
      <c r="B161">
        <v>43744</v>
      </c>
      <c r="C161" s="3">
        <v>0.625</v>
      </c>
      <c r="D161" s="3">
        <v>15</v>
      </c>
      <c r="E161" s="3">
        <v>6</v>
      </c>
      <c r="F161" s="3">
        <v>1.1000000000000001</v>
      </c>
      <c r="G161" s="5">
        <v>3</v>
      </c>
      <c r="H161" s="3">
        <v>4.0999999999999996</v>
      </c>
      <c r="I161" s="3">
        <v>1.55139</v>
      </c>
      <c r="J161" s="12">
        <f t="shared" si="6"/>
        <v>2.2708333333333335</v>
      </c>
      <c r="K161" s="4">
        <v>43744.625</v>
      </c>
      <c r="L161" s="3">
        <f t="shared" si="7"/>
        <v>6</v>
      </c>
      <c r="M161" s="3">
        <f t="shared" si="8"/>
        <v>15</v>
      </c>
      <c r="N161" s="3">
        <v>58</v>
      </c>
      <c r="O161" s="3">
        <v>0</v>
      </c>
      <c r="P161" s="3">
        <v>51</v>
      </c>
      <c r="Q161" s="3">
        <v>57</v>
      </c>
      <c r="R161" s="3"/>
      <c r="S161" s="3">
        <f>IF(ISBLANK(Table13[[#This Row],[T1]]),0,IF(Table13[[#This Row],[T1]]&gt;0,1,0))</f>
        <v>0</v>
      </c>
      <c r="T161" s="3">
        <f>IF(ISBLANK(Table13[[#This Row],[T2]]),0,IF(Table13[[#This Row],[T2]]&gt;0,1,0))</f>
        <v>0</v>
      </c>
      <c r="U161" s="3">
        <f>IF(ISBLANK(Table13[[#This Row],[T3]]),0,IF(Table13[[#This Row],[T3]]&gt;0,1,0))</f>
        <v>0</v>
      </c>
      <c r="V161" s="3">
        <f>IF(ISBLANK(Table13[[#This Row],[T4]]),0,IF(Table13[[#This Row],[T4]]&gt;0,1,0))</f>
        <v>0</v>
      </c>
      <c r="W161" s="26">
        <v>73</v>
      </c>
      <c r="X161" s="22">
        <v>11</v>
      </c>
      <c r="Y161" s="3">
        <v>4.0999999999999996</v>
      </c>
      <c r="Z161" s="3"/>
      <c r="AB161" s="30">
        <v>131</v>
      </c>
      <c r="AC161" s="30">
        <v>1.3665678374607757</v>
      </c>
      <c r="AD161" s="30">
        <v>2.4334321625392246</v>
      </c>
    </row>
    <row r="162" spans="1:30">
      <c r="A162" s="4">
        <v>43744.666666666664</v>
      </c>
      <c r="B162">
        <v>43744</v>
      </c>
      <c r="C162" s="3">
        <v>0.66666666666666663</v>
      </c>
      <c r="D162" s="3">
        <v>16</v>
      </c>
      <c r="E162" s="3">
        <v>6</v>
      </c>
      <c r="F162" s="3">
        <v>1.8</v>
      </c>
      <c r="G162" s="5">
        <v>2.1</v>
      </c>
      <c r="H162" s="3">
        <v>3.9000000000000004</v>
      </c>
      <c r="I162" s="3">
        <v>1.55139</v>
      </c>
      <c r="J162" s="12">
        <f t="shared" si="6"/>
        <v>2.1375000000000006</v>
      </c>
      <c r="K162" s="4">
        <v>43744.666666666664</v>
      </c>
      <c r="L162" s="3">
        <f t="shared" si="7"/>
        <v>6</v>
      </c>
      <c r="M162" s="3">
        <f t="shared" si="8"/>
        <v>16</v>
      </c>
      <c r="N162" s="3">
        <v>58</v>
      </c>
      <c r="O162" s="3">
        <v>8</v>
      </c>
      <c r="P162" s="3">
        <v>58</v>
      </c>
      <c r="Q162" s="3">
        <v>55</v>
      </c>
      <c r="R162" s="3"/>
      <c r="S162" s="3">
        <f>IF(ISBLANK(Table13[[#This Row],[T1]]),0,IF(Table13[[#This Row],[T1]]&gt;0,1,0))</f>
        <v>0</v>
      </c>
      <c r="T162" s="3">
        <f>IF(ISBLANK(Table13[[#This Row],[T2]]),0,IF(Table13[[#This Row],[T2]]&gt;0,1,0))</f>
        <v>0</v>
      </c>
      <c r="U162" s="3">
        <f>IF(ISBLANK(Table13[[#This Row],[T3]]),0,IF(Table13[[#This Row],[T3]]&gt;0,1,0))</f>
        <v>0</v>
      </c>
      <c r="V162" s="3">
        <f>IF(ISBLANK(Table13[[#This Row],[T4]]),0,IF(Table13[[#This Row],[T4]]&gt;0,1,0))</f>
        <v>0</v>
      </c>
      <c r="W162" s="25">
        <v>73</v>
      </c>
      <c r="X162" s="23">
        <v>11</v>
      </c>
      <c r="Y162" s="3">
        <v>3.9000000000000004</v>
      </c>
      <c r="Z162" s="3"/>
      <c r="AB162" s="30">
        <v>132</v>
      </c>
      <c r="AC162" s="30">
        <v>1.3665678374607757</v>
      </c>
      <c r="AD162" s="30">
        <v>1.5334321625392242</v>
      </c>
    </row>
    <row r="163" spans="1:30">
      <c r="A163" s="4">
        <v>43744.708333333336</v>
      </c>
      <c r="B163">
        <v>43744</v>
      </c>
      <c r="C163" s="3">
        <v>0.70833333333333337</v>
      </c>
      <c r="D163" s="3">
        <v>17</v>
      </c>
      <c r="E163" s="3">
        <v>6</v>
      </c>
      <c r="F163" s="3">
        <v>2.8</v>
      </c>
      <c r="G163" s="5">
        <v>1.8</v>
      </c>
      <c r="H163" s="3">
        <v>4.5999999999999996</v>
      </c>
      <c r="I163" s="3">
        <v>1.55139</v>
      </c>
      <c r="J163" s="12">
        <f t="shared" si="6"/>
        <v>2.0208333333333335</v>
      </c>
      <c r="K163" s="4">
        <v>43744.708333333336</v>
      </c>
      <c r="L163" s="3">
        <f t="shared" si="7"/>
        <v>6</v>
      </c>
      <c r="M163" s="3">
        <f t="shared" si="8"/>
        <v>17</v>
      </c>
      <c r="N163" s="3">
        <v>46</v>
      </c>
      <c r="O163" s="3">
        <v>0</v>
      </c>
      <c r="P163" s="3">
        <v>46</v>
      </c>
      <c r="Q163" s="3">
        <v>18</v>
      </c>
      <c r="R163" s="3"/>
      <c r="S163" s="3">
        <f>IF(ISBLANK(Table13[[#This Row],[T1]]),0,IF(Table13[[#This Row],[T1]]&gt;0,1,0))</f>
        <v>0</v>
      </c>
      <c r="T163" s="3">
        <f>IF(ISBLANK(Table13[[#This Row],[T2]]),0,IF(Table13[[#This Row],[T2]]&gt;0,1,0))</f>
        <v>0</v>
      </c>
      <c r="U163" s="3">
        <f>IF(ISBLANK(Table13[[#This Row],[T3]]),0,IF(Table13[[#This Row],[T3]]&gt;0,1,0))</f>
        <v>1</v>
      </c>
      <c r="V163" s="3">
        <f>IF(ISBLANK(Table13[[#This Row],[T4]]),0,IF(Table13[[#This Row],[T4]]&gt;0,1,0))</f>
        <v>0</v>
      </c>
      <c r="W163" s="26">
        <v>72</v>
      </c>
      <c r="X163" s="22">
        <v>11</v>
      </c>
      <c r="Y163" s="3">
        <v>4.5999999999999996</v>
      </c>
      <c r="Z163" s="3"/>
      <c r="AB163" s="30">
        <v>133</v>
      </c>
      <c r="AC163" s="30">
        <v>1.3343979899036102</v>
      </c>
      <c r="AD163" s="30">
        <v>3.1656020100963898</v>
      </c>
    </row>
    <row r="164" spans="1:30">
      <c r="A164" s="4">
        <v>43744.75</v>
      </c>
      <c r="B164">
        <v>43744</v>
      </c>
      <c r="C164" s="3">
        <v>0.75</v>
      </c>
      <c r="D164" s="3">
        <v>18</v>
      </c>
      <c r="E164" s="3">
        <v>6</v>
      </c>
      <c r="F164" s="3">
        <v>1.3</v>
      </c>
      <c r="G164" s="5">
        <v>1.8</v>
      </c>
      <c r="H164" s="3">
        <v>3.1</v>
      </c>
      <c r="I164" s="3">
        <v>1.55139</v>
      </c>
      <c r="J164" s="12">
        <f t="shared" si="6"/>
        <v>1.8791666666666671</v>
      </c>
      <c r="K164" s="4">
        <v>43744.75</v>
      </c>
      <c r="L164" s="3">
        <f t="shared" si="7"/>
        <v>6</v>
      </c>
      <c r="M164" s="3">
        <f t="shared" si="8"/>
        <v>18</v>
      </c>
      <c r="N164" s="3">
        <v>52</v>
      </c>
      <c r="O164" s="3">
        <v>0</v>
      </c>
      <c r="P164" s="3">
        <v>53</v>
      </c>
      <c r="Q164" s="3">
        <v>0</v>
      </c>
      <c r="R164" s="3"/>
      <c r="S164" s="3">
        <f>IF(ISBLANK(Table13[[#This Row],[T1]]),0,IF(Table13[[#This Row],[T1]]&gt;0,1,0))</f>
        <v>0</v>
      </c>
      <c r="T164" s="3">
        <f>IF(ISBLANK(Table13[[#This Row],[T2]]),0,IF(Table13[[#This Row],[T2]]&gt;0,1,0))</f>
        <v>0</v>
      </c>
      <c r="U164" s="3">
        <f>IF(ISBLANK(Table13[[#This Row],[T3]]),0,IF(Table13[[#This Row],[T3]]&gt;0,1,0))</f>
        <v>1</v>
      </c>
      <c r="V164" s="3">
        <f>IF(ISBLANK(Table13[[#This Row],[T4]]),0,IF(Table13[[#This Row],[T4]]&gt;0,1,0))</f>
        <v>0</v>
      </c>
      <c r="W164" s="25">
        <v>72</v>
      </c>
      <c r="X164" s="23">
        <v>11</v>
      </c>
      <c r="Y164" s="3">
        <v>3.1</v>
      </c>
      <c r="Z164" s="3"/>
      <c r="AB164" s="30">
        <v>134</v>
      </c>
      <c r="AC164" s="30">
        <v>1.3343979899036102</v>
      </c>
      <c r="AD164" s="30">
        <v>2.1656020100963898</v>
      </c>
    </row>
    <row r="165" spans="1:30">
      <c r="A165" s="4">
        <v>43744.791666666664</v>
      </c>
      <c r="B165">
        <v>43744</v>
      </c>
      <c r="C165" s="3">
        <v>0.79166666666666663</v>
      </c>
      <c r="D165" s="3">
        <v>19</v>
      </c>
      <c r="E165" s="3">
        <v>6</v>
      </c>
      <c r="F165" s="3">
        <v>1.7</v>
      </c>
      <c r="G165" s="5">
        <v>2.2999999999999998</v>
      </c>
      <c r="H165" s="3">
        <v>4</v>
      </c>
      <c r="I165" s="3">
        <v>1.55139</v>
      </c>
      <c r="J165" s="12">
        <f t="shared" si="6"/>
        <v>1.7958333333333336</v>
      </c>
      <c r="K165" s="4">
        <v>43744.791666666664</v>
      </c>
      <c r="L165" s="3">
        <f t="shared" si="7"/>
        <v>6</v>
      </c>
      <c r="M165" s="3">
        <f t="shared" si="8"/>
        <v>19</v>
      </c>
      <c r="N165" s="3">
        <v>58</v>
      </c>
      <c r="O165" s="3">
        <v>0</v>
      </c>
      <c r="P165" s="3">
        <v>56</v>
      </c>
      <c r="Q165" s="3">
        <v>0</v>
      </c>
      <c r="R165" s="3"/>
      <c r="S165" s="3">
        <f>IF(ISBLANK(Table13[[#This Row],[T1]]),0,IF(Table13[[#This Row],[T1]]&gt;0,1,0))</f>
        <v>0</v>
      </c>
      <c r="T165" s="3">
        <f>IF(ISBLANK(Table13[[#This Row],[T2]]),0,IF(Table13[[#This Row],[T2]]&gt;0,1,0))</f>
        <v>0</v>
      </c>
      <c r="U165" s="3">
        <f>IF(ISBLANK(Table13[[#This Row],[T3]]),0,IF(Table13[[#This Row],[T3]]&gt;0,1,0))</f>
        <v>0</v>
      </c>
      <c r="V165" s="3">
        <f>IF(ISBLANK(Table13[[#This Row],[T4]]),0,IF(Table13[[#This Row],[T4]]&gt;0,1,0))</f>
        <v>0</v>
      </c>
      <c r="W165" s="26">
        <v>72</v>
      </c>
      <c r="X165" s="22">
        <v>13</v>
      </c>
      <c r="Y165" s="3">
        <v>4</v>
      </c>
      <c r="Z165" s="3"/>
      <c r="AB165" s="30">
        <v>135</v>
      </c>
      <c r="AC165" s="30">
        <v>1.3236747073845549</v>
      </c>
      <c r="AD165" s="30">
        <v>-0.32367470738455495</v>
      </c>
    </row>
    <row r="166" spans="1:30">
      <c r="A166" s="4">
        <v>43744.833333333336</v>
      </c>
      <c r="B166">
        <v>43744</v>
      </c>
      <c r="C166" s="3">
        <v>0.83333333333333337</v>
      </c>
      <c r="D166" s="3">
        <v>20</v>
      </c>
      <c r="E166" s="3">
        <v>6</v>
      </c>
      <c r="F166" s="3">
        <v>2</v>
      </c>
      <c r="G166" s="5">
        <v>1.4</v>
      </c>
      <c r="H166" s="3">
        <v>3.4</v>
      </c>
      <c r="I166" s="3">
        <v>1.55139</v>
      </c>
      <c r="J166" s="12">
        <f t="shared" si="6"/>
        <v>1.6708333333333334</v>
      </c>
      <c r="K166" s="4">
        <v>43744.833333333336</v>
      </c>
      <c r="L166" s="3">
        <f t="shared" si="7"/>
        <v>6</v>
      </c>
      <c r="M166" s="3">
        <f t="shared" si="8"/>
        <v>20</v>
      </c>
      <c r="N166" s="3">
        <v>57</v>
      </c>
      <c r="O166" s="3">
        <v>49</v>
      </c>
      <c r="P166" s="3">
        <v>52</v>
      </c>
      <c r="Q166" s="3">
        <v>0</v>
      </c>
      <c r="R166" s="3"/>
      <c r="S166" s="3">
        <f>IF(ISBLANK(Table13[[#This Row],[T1]]),0,IF(Table13[[#This Row],[T1]]&gt;0,1,0))</f>
        <v>0</v>
      </c>
      <c r="T166" s="3">
        <f>IF(ISBLANK(Table13[[#This Row],[T2]]),0,IF(Table13[[#This Row],[T2]]&gt;0,1,0))</f>
        <v>0</v>
      </c>
      <c r="U166" s="3">
        <f>IF(ISBLANK(Table13[[#This Row],[T3]]),0,IF(Table13[[#This Row],[T3]]&gt;0,1,0))</f>
        <v>0</v>
      </c>
      <c r="V166" s="3">
        <f>IF(ISBLANK(Table13[[#This Row],[T4]]),0,IF(Table13[[#This Row],[T4]]&gt;0,1,0))</f>
        <v>0</v>
      </c>
      <c r="W166" s="25">
        <v>72</v>
      </c>
      <c r="X166" s="23">
        <v>11</v>
      </c>
      <c r="Y166" s="3">
        <v>3.4</v>
      </c>
      <c r="Z166" s="3"/>
      <c r="AB166" s="30">
        <v>136</v>
      </c>
      <c r="AC166" s="30">
        <v>1.3236747073845549</v>
      </c>
      <c r="AD166" s="30">
        <v>-0.22367470738455486</v>
      </c>
    </row>
    <row r="167" spans="1:30">
      <c r="A167" s="4">
        <v>43744.875</v>
      </c>
      <c r="B167">
        <v>43744</v>
      </c>
      <c r="C167" s="3">
        <v>0.875</v>
      </c>
      <c r="D167" s="3">
        <v>21</v>
      </c>
      <c r="E167" s="3">
        <v>6</v>
      </c>
      <c r="F167" s="3">
        <v>1.1000000000000001</v>
      </c>
      <c r="G167" s="5">
        <v>1.5</v>
      </c>
      <c r="H167" s="3">
        <v>2.6</v>
      </c>
      <c r="I167" s="3">
        <v>1.55139</v>
      </c>
      <c r="J167" s="12">
        <f t="shared" si="6"/>
        <v>1.5708333333333335</v>
      </c>
      <c r="K167" s="4">
        <v>43744.875</v>
      </c>
      <c r="L167" s="3">
        <f t="shared" si="7"/>
        <v>6</v>
      </c>
      <c r="M167" s="3">
        <f t="shared" si="8"/>
        <v>21</v>
      </c>
      <c r="N167" s="3">
        <v>58</v>
      </c>
      <c r="O167" s="3">
        <v>58</v>
      </c>
      <c r="P167" s="3">
        <v>40</v>
      </c>
      <c r="Q167" s="3">
        <v>0</v>
      </c>
      <c r="R167" s="3"/>
      <c r="S167" s="3">
        <f>IF(ISBLANK(Table13[[#This Row],[T1]]),0,IF(Table13[[#This Row],[T1]]&gt;0,1,0))</f>
        <v>0</v>
      </c>
      <c r="T167" s="3">
        <f>IF(ISBLANK(Table13[[#This Row],[T2]]),0,IF(Table13[[#This Row],[T2]]&gt;0,1,0))</f>
        <v>0</v>
      </c>
      <c r="U167" s="3">
        <f>IF(ISBLANK(Table13[[#This Row],[T3]]),0,IF(Table13[[#This Row],[T3]]&gt;0,1,0))</f>
        <v>1</v>
      </c>
      <c r="V167" s="3">
        <f>IF(ISBLANK(Table13[[#This Row],[T4]]),0,IF(Table13[[#This Row],[T4]]&gt;0,1,0))</f>
        <v>0</v>
      </c>
      <c r="W167" s="26">
        <v>71</v>
      </c>
      <c r="X167" s="22">
        <v>11</v>
      </c>
      <c r="Y167" s="3">
        <v>2.6</v>
      </c>
      <c r="Z167" s="3"/>
      <c r="AB167" s="30">
        <v>137</v>
      </c>
      <c r="AC167" s="30">
        <v>1.3343979899036102</v>
      </c>
      <c r="AD167" s="30">
        <v>-0.5343979899036102</v>
      </c>
    </row>
    <row r="168" spans="1:30">
      <c r="A168" s="4">
        <v>43744.916666666664</v>
      </c>
      <c r="B168">
        <v>43744</v>
      </c>
      <c r="C168" s="3">
        <v>0.91666666666666663</v>
      </c>
      <c r="D168" s="3">
        <v>22</v>
      </c>
      <c r="E168" s="3">
        <v>6</v>
      </c>
      <c r="F168" s="3">
        <v>1.8</v>
      </c>
      <c r="G168" s="5">
        <v>0.6</v>
      </c>
      <c r="H168" s="3">
        <v>2.4</v>
      </c>
      <c r="I168" s="3">
        <v>1.55139</v>
      </c>
      <c r="J168" s="12">
        <f t="shared" si="6"/>
        <v>1.5</v>
      </c>
      <c r="K168" s="4">
        <v>43744.916666666664</v>
      </c>
      <c r="L168" s="3">
        <f t="shared" si="7"/>
        <v>6</v>
      </c>
      <c r="M168" s="3">
        <f t="shared" si="8"/>
        <v>22</v>
      </c>
      <c r="N168" s="3">
        <v>58</v>
      </c>
      <c r="O168" s="3">
        <v>58</v>
      </c>
      <c r="P168" s="3">
        <v>28</v>
      </c>
      <c r="Q168" s="3">
        <v>0</v>
      </c>
      <c r="R168" s="3"/>
      <c r="S168" s="3">
        <f>IF(ISBLANK(Table13[[#This Row],[T1]]),0,IF(Table13[[#This Row],[T1]]&gt;0,1,0))</f>
        <v>0</v>
      </c>
      <c r="T168" s="3">
        <f>IF(ISBLANK(Table13[[#This Row],[T2]]),0,IF(Table13[[#This Row],[T2]]&gt;0,1,0))</f>
        <v>1</v>
      </c>
      <c r="U168" s="3">
        <f>IF(ISBLANK(Table13[[#This Row],[T3]]),0,IF(Table13[[#This Row],[T3]]&gt;0,1,0))</f>
        <v>1</v>
      </c>
      <c r="V168" s="3">
        <f>IF(ISBLANK(Table13[[#This Row],[T4]]),0,IF(Table13[[#This Row],[T4]]&gt;0,1,0))</f>
        <v>0</v>
      </c>
      <c r="W168" s="25">
        <v>71</v>
      </c>
      <c r="X168" s="23">
        <v>11</v>
      </c>
      <c r="Y168" s="3">
        <v>2.4</v>
      </c>
      <c r="Z168" s="3"/>
      <c r="AB168" s="30">
        <v>138</v>
      </c>
      <c r="AC168" s="30">
        <v>1.416355931047262</v>
      </c>
      <c r="AD168" s="30">
        <v>-0.41635593104726198</v>
      </c>
    </row>
    <row r="169" spans="1:30">
      <c r="A169" s="4">
        <v>43744.958333333336</v>
      </c>
      <c r="B169">
        <v>43744</v>
      </c>
      <c r="C169" s="3">
        <v>0.95833333333333337</v>
      </c>
      <c r="D169" s="3">
        <v>23</v>
      </c>
      <c r="E169" s="3">
        <v>6</v>
      </c>
      <c r="F169" s="3">
        <v>0.7</v>
      </c>
      <c r="G169" s="5">
        <v>0.5</v>
      </c>
      <c r="H169" s="3">
        <v>1.2</v>
      </c>
      <c r="I169" s="3">
        <v>1.55139</v>
      </c>
      <c r="J169" s="12">
        <f t="shared" si="6"/>
        <v>1.4916666666666669</v>
      </c>
      <c r="K169" s="4">
        <v>43744.958333333336</v>
      </c>
      <c r="L169" s="3">
        <f t="shared" si="7"/>
        <v>6</v>
      </c>
      <c r="M169" s="3">
        <f t="shared" si="8"/>
        <v>23</v>
      </c>
      <c r="N169" s="3">
        <v>58</v>
      </c>
      <c r="O169" s="3">
        <v>58</v>
      </c>
      <c r="P169" s="3">
        <v>58</v>
      </c>
      <c r="Q169" s="3">
        <v>0</v>
      </c>
      <c r="R169" s="3"/>
      <c r="S169" s="3">
        <f>IF(ISBLANK(Table13[[#This Row],[T1]]),0,IF(Table13[[#This Row],[T1]]&gt;0,1,0))</f>
        <v>0</v>
      </c>
      <c r="T169" s="3">
        <f>IF(ISBLANK(Table13[[#This Row],[T2]]),0,IF(Table13[[#This Row],[T2]]&gt;0,1,0))</f>
        <v>1</v>
      </c>
      <c r="U169" s="3">
        <f>IF(ISBLANK(Table13[[#This Row],[T3]]),0,IF(Table13[[#This Row],[T3]]&gt;0,1,0))</f>
        <v>1</v>
      </c>
      <c r="V169" s="3">
        <f>IF(ISBLANK(Table13[[#This Row],[T4]]),0,IF(Table13[[#This Row],[T4]]&gt;0,1,0))</f>
        <v>0</v>
      </c>
      <c r="W169" s="26">
        <v>70</v>
      </c>
      <c r="X169" s="22">
        <v>11</v>
      </c>
      <c r="Y169" s="3">
        <v>1.2</v>
      </c>
      <c r="Z169" s="3"/>
      <c r="AB169" s="30">
        <v>139</v>
      </c>
      <c r="AC169" s="30">
        <v>1.4362117496358169</v>
      </c>
      <c r="AD169" s="30">
        <v>-0.53621174963581697</v>
      </c>
    </row>
    <row r="170" spans="1:30">
      <c r="A170" s="4">
        <v>43745</v>
      </c>
      <c r="B170">
        <v>43745</v>
      </c>
      <c r="C170" s="3">
        <v>0</v>
      </c>
      <c r="D170" s="3">
        <v>0</v>
      </c>
      <c r="E170" s="3">
        <v>7</v>
      </c>
      <c r="F170" s="3">
        <v>0.4</v>
      </c>
      <c r="G170" s="5">
        <v>0.4</v>
      </c>
      <c r="H170" s="3">
        <v>0.8</v>
      </c>
      <c r="I170" s="3">
        <v>1.55139</v>
      </c>
      <c r="J170" s="12">
        <f t="shared" si="6"/>
        <v>1.4791666666666667</v>
      </c>
      <c r="K170" s="4">
        <v>43745</v>
      </c>
      <c r="L170" s="3">
        <f t="shared" si="7"/>
        <v>7</v>
      </c>
      <c r="M170" s="3">
        <f t="shared" si="8"/>
        <v>0</v>
      </c>
      <c r="N170" s="3">
        <v>57</v>
      </c>
      <c r="O170" s="3">
        <v>57</v>
      </c>
      <c r="P170" s="3">
        <v>57</v>
      </c>
      <c r="Q170" s="3">
        <v>0</v>
      </c>
      <c r="R170" s="3"/>
      <c r="S170" s="3">
        <f>IF(ISBLANK(Table13[[#This Row],[T1]]),0,IF(Table13[[#This Row],[T1]]&gt;0,1,0))</f>
        <v>0</v>
      </c>
      <c r="T170" s="3">
        <f>IF(ISBLANK(Table13[[#This Row],[T2]]),0,IF(Table13[[#This Row],[T2]]&gt;0,1,0))</f>
        <v>1</v>
      </c>
      <c r="U170" s="3">
        <f>IF(ISBLANK(Table13[[#This Row],[T3]]),0,IF(Table13[[#This Row],[T3]]&gt;0,1,0))</f>
        <v>1</v>
      </c>
      <c r="V170" s="3">
        <f>IF(ISBLANK(Table13[[#This Row],[T4]]),0,IF(Table13[[#This Row],[T4]]&gt;0,1,0))</f>
        <v>0</v>
      </c>
      <c r="W170" s="25">
        <v>72</v>
      </c>
      <c r="X170" s="23">
        <v>11</v>
      </c>
      <c r="Y170" s="3">
        <v>0.8</v>
      </c>
      <c r="Z170" s="3"/>
      <c r="AB170" s="30">
        <v>140</v>
      </c>
      <c r="AC170" s="30">
        <v>1.446935032154872</v>
      </c>
      <c r="AD170" s="30">
        <v>-0.64693503215487191</v>
      </c>
    </row>
    <row r="171" spans="1:30">
      <c r="A171" s="4">
        <v>43745.041666666664</v>
      </c>
      <c r="B171">
        <v>43745</v>
      </c>
      <c r="C171" s="3">
        <v>4.1666666666666664E-2</v>
      </c>
      <c r="D171" s="3">
        <v>1</v>
      </c>
      <c r="E171" s="3">
        <v>7</v>
      </c>
      <c r="F171" s="3">
        <v>0.5</v>
      </c>
      <c r="G171" s="5">
        <v>0.6</v>
      </c>
      <c r="H171" s="3">
        <v>1.1000000000000001</v>
      </c>
      <c r="I171" s="3">
        <v>1.55139</v>
      </c>
      <c r="J171" s="12">
        <f t="shared" si="6"/>
        <v>1.4791666666666667</v>
      </c>
      <c r="K171" s="4">
        <v>43745.041666666664</v>
      </c>
      <c r="L171" s="3">
        <f t="shared" si="7"/>
        <v>7</v>
      </c>
      <c r="M171" s="3">
        <f t="shared" si="8"/>
        <v>1</v>
      </c>
      <c r="N171" s="3">
        <v>58</v>
      </c>
      <c r="O171" s="3">
        <v>58</v>
      </c>
      <c r="P171" s="3">
        <v>58</v>
      </c>
      <c r="Q171" s="3">
        <v>0</v>
      </c>
      <c r="R171" s="3"/>
      <c r="S171" s="3">
        <f>IF(ISBLANK(Table13[[#This Row],[T1]]),0,IF(Table13[[#This Row],[T1]]&gt;0,1,0))</f>
        <v>0</v>
      </c>
      <c r="T171" s="3">
        <f>IF(ISBLANK(Table13[[#This Row],[T2]]),0,IF(Table13[[#This Row],[T2]]&gt;0,1,0))</f>
        <v>1</v>
      </c>
      <c r="U171" s="3">
        <f>IF(ISBLANK(Table13[[#This Row],[T3]]),0,IF(Table13[[#This Row],[T3]]&gt;0,1,0))</f>
        <v>1</v>
      </c>
      <c r="V171" s="3">
        <f>IF(ISBLANK(Table13[[#This Row],[T4]]),0,IF(Table13[[#This Row],[T4]]&gt;0,1,0))</f>
        <v>0</v>
      </c>
      <c r="W171" s="26">
        <v>72</v>
      </c>
      <c r="X171" s="22">
        <v>11</v>
      </c>
      <c r="Y171" s="3">
        <v>1.1000000000000001</v>
      </c>
      <c r="Z171" s="3"/>
      <c r="AB171" s="30">
        <v>141</v>
      </c>
      <c r="AC171" s="30">
        <v>1.2892442737621046</v>
      </c>
      <c r="AD171" s="30">
        <v>0.51075572623789545</v>
      </c>
    </row>
    <row r="172" spans="1:30">
      <c r="A172" s="4">
        <v>43745.083333333336</v>
      </c>
      <c r="B172">
        <v>43745</v>
      </c>
      <c r="C172" s="3">
        <v>8.3333333333333329E-2</v>
      </c>
      <c r="D172" s="3">
        <v>2</v>
      </c>
      <c r="E172" s="3">
        <v>7</v>
      </c>
      <c r="F172" s="3">
        <v>0.7</v>
      </c>
      <c r="G172" s="5">
        <v>0.4</v>
      </c>
      <c r="H172" s="3">
        <v>1.1000000000000001</v>
      </c>
      <c r="I172" s="3">
        <v>1.55139</v>
      </c>
      <c r="J172" s="12">
        <f t="shared" si="6"/>
        <v>1.4583333333333333</v>
      </c>
      <c r="K172" s="4">
        <v>43745.083333333336</v>
      </c>
      <c r="L172" s="3">
        <f t="shared" si="7"/>
        <v>7</v>
      </c>
      <c r="M172" s="3">
        <f t="shared" si="8"/>
        <v>2</v>
      </c>
      <c r="N172" s="3">
        <v>58</v>
      </c>
      <c r="O172" s="3">
        <v>57</v>
      </c>
      <c r="P172" s="3">
        <v>58</v>
      </c>
      <c r="Q172" s="3">
        <v>0</v>
      </c>
      <c r="R172" s="3"/>
      <c r="S172" s="3">
        <f>IF(ISBLANK(Table13[[#This Row],[T1]]),0,IF(Table13[[#This Row],[T1]]&gt;0,1,0))</f>
        <v>0</v>
      </c>
      <c r="T172" s="3">
        <f>IF(ISBLANK(Table13[[#This Row],[T2]]),0,IF(Table13[[#This Row],[T2]]&gt;0,1,0))</f>
        <v>1</v>
      </c>
      <c r="U172" s="3">
        <f>IF(ISBLANK(Table13[[#This Row],[T3]]),0,IF(Table13[[#This Row],[T3]]&gt;0,1,0))</f>
        <v>1</v>
      </c>
      <c r="V172" s="3">
        <f>IF(ISBLANK(Table13[[#This Row],[T4]]),0,IF(Table13[[#This Row],[T4]]&gt;0,1,0))</f>
        <v>0</v>
      </c>
      <c r="W172" s="25">
        <v>71</v>
      </c>
      <c r="X172" s="23">
        <v>11</v>
      </c>
      <c r="Y172" s="3">
        <v>1.1000000000000001</v>
      </c>
      <c r="Z172" s="3"/>
      <c r="AB172" s="30">
        <v>142</v>
      </c>
      <c r="AC172" s="30">
        <v>1.4188303484536133</v>
      </c>
      <c r="AD172" s="30">
        <v>-0.51883034845361342</v>
      </c>
    </row>
    <row r="173" spans="1:30">
      <c r="A173" s="4">
        <v>43745.125</v>
      </c>
      <c r="B173">
        <v>43745</v>
      </c>
      <c r="C173" s="3">
        <v>0.125</v>
      </c>
      <c r="D173" s="3">
        <v>3</v>
      </c>
      <c r="E173" s="3">
        <v>7</v>
      </c>
      <c r="F173" s="3">
        <v>0.5</v>
      </c>
      <c r="G173" s="5">
        <v>0.5</v>
      </c>
      <c r="H173" s="3">
        <v>1</v>
      </c>
      <c r="I173" s="3">
        <v>1.55139</v>
      </c>
      <c r="J173" s="12">
        <f t="shared" si="6"/>
        <v>1.4375</v>
      </c>
      <c r="K173" s="4">
        <v>43745.125</v>
      </c>
      <c r="L173" s="3">
        <f t="shared" si="7"/>
        <v>7</v>
      </c>
      <c r="M173" s="3">
        <f t="shared" si="8"/>
        <v>3</v>
      </c>
      <c r="N173" s="3">
        <v>58</v>
      </c>
      <c r="O173" s="3">
        <v>58</v>
      </c>
      <c r="P173" s="3">
        <v>58</v>
      </c>
      <c r="Q173" s="3">
        <v>0</v>
      </c>
      <c r="R173" s="3"/>
      <c r="S173" s="3">
        <f>IF(ISBLANK(Table13[[#This Row],[T1]]),0,IF(Table13[[#This Row],[T1]]&gt;0,1,0))</f>
        <v>0</v>
      </c>
      <c r="T173" s="3">
        <f>IF(ISBLANK(Table13[[#This Row],[T2]]),0,IF(Table13[[#This Row],[T2]]&gt;0,1,0))</f>
        <v>1</v>
      </c>
      <c r="U173" s="3">
        <f>IF(ISBLANK(Table13[[#This Row],[T3]]),0,IF(Table13[[#This Row],[T3]]&gt;0,1,0))</f>
        <v>1</v>
      </c>
      <c r="V173" s="3">
        <f>IF(ISBLANK(Table13[[#This Row],[T4]]),0,IF(Table13[[#This Row],[T4]]&gt;0,1,0))</f>
        <v>0</v>
      </c>
      <c r="W173" s="26">
        <v>71</v>
      </c>
      <c r="X173" s="22">
        <v>11</v>
      </c>
      <c r="Y173" s="3">
        <v>1</v>
      </c>
      <c r="Z173" s="3"/>
      <c r="AB173" s="30">
        <v>143</v>
      </c>
      <c r="AC173" s="30">
        <v>1.4188303484536133</v>
      </c>
      <c r="AD173" s="30">
        <v>-0.81883034845361335</v>
      </c>
    </row>
    <row r="174" spans="1:30">
      <c r="A174" s="4">
        <v>43745.166666666664</v>
      </c>
      <c r="B174">
        <v>43745</v>
      </c>
      <c r="C174" s="3">
        <v>0.16666666666666666</v>
      </c>
      <c r="D174" s="3">
        <v>4</v>
      </c>
      <c r="E174" s="3">
        <v>7</v>
      </c>
      <c r="F174" s="3">
        <v>0.5</v>
      </c>
      <c r="G174" s="5">
        <v>0.6</v>
      </c>
      <c r="H174" s="3">
        <v>1.1000000000000001</v>
      </c>
      <c r="I174" s="3">
        <v>1.55139</v>
      </c>
      <c r="J174" s="12">
        <f t="shared" si="6"/>
        <v>1.4208333333333336</v>
      </c>
      <c r="K174" s="4">
        <v>43745.166666666664</v>
      </c>
      <c r="L174" s="3">
        <f t="shared" si="7"/>
        <v>7</v>
      </c>
      <c r="M174" s="3">
        <f t="shared" si="8"/>
        <v>4</v>
      </c>
      <c r="N174" s="3">
        <v>58</v>
      </c>
      <c r="O174" s="3">
        <v>55</v>
      </c>
      <c r="P174" s="3">
        <v>58</v>
      </c>
      <c r="Q174" s="3">
        <v>0</v>
      </c>
      <c r="R174" s="3"/>
      <c r="S174" s="3">
        <f>IF(ISBLANK(Table13[[#This Row],[T1]]),0,IF(Table13[[#This Row],[T1]]&gt;0,1,0))</f>
        <v>0</v>
      </c>
      <c r="T174" s="3">
        <f>IF(ISBLANK(Table13[[#This Row],[T2]]),0,IF(Table13[[#This Row],[T2]]&gt;0,1,0))</f>
        <v>1</v>
      </c>
      <c r="U174" s="3">
        <f>IF(ISBLANK(Table13[[#This Row],[T3]]),0,IF(Table13[[#This Row],[T3]]&gt;0,1,0))</f>
        <v>1</v>
      </c>
      <c r="V174" s="3">
        <f>IF(ISBLANK(Table13[[#This Row],[T4]]),0,IF(Table13[[#This Row],[T4]]&gt;0,1,0))</f>
        <v>0</v>
      </c>
      <c r="W174" s="25">
        <v>70</v>
      </c>
      <c r="X174" s="23">
        <v>11</v>
      </c>
      <c r="Y174" s="3">
        <v>1.1000000000000001</v>
      </c>
      <c r="Z174" s="3"/>
      <c r="AB174" s="30">
        <v>144</v>
      </c>
      <c r="AC174" s="30">
        <v>1.4188303484536133</v>
      </c>
      <c r="AD174" s="30">
        <v>1.2811696515463868</v>
      </c>
    </row>
    <row r="175" spans="1:30">
      <c r="A175" s="4">
        <v>43745.208333333336</v>
      </c>
      <c r="B175">
        <v>43745</v>
      </c>
      <c r="C175" s="3">
        <v>0.20833333333333334</v>
      </c>
      <c r="D175" s="3">
        <v>5</v>
      </c>
      <c r="E175" s="3">
        <v>7</v>
      </c>
      <c r="F175" s="3">
        <v>0.6</v>
      </c>
      <c r="G175" s="5">
        <v>1.5</v>
      </c>
      <c r="H175" s="3">
        <v>2.1</v>
      </c>
      <c r="I175" s="3">
        <v>1.55139</v>
      </c>
      <c r="J175" s="12">
        <f t="shared" si="6"/>
        <v>1.4000000000000004</v>
      </c>
      <c r="K175" s="4">
        <v>43745.208333333336</v>
      </c>
      <c r="L175" s="3">
        <f t="shared" si="7"/>
        <v>7</v>
      </c>
      <c r="M175" s="3">
        <f t="shared" si="8"/>
        <v>5</v>
      </c>
      <c r="N175" s="3">
        <v>57</v>
      </c>
      <c r="O175" s="3">
        <v>57</v>
      </c>
      <c r="P175" s="3">
        <v>57</v>
      </c>
      <c r="Q175" s="3">
        <v>0</v>
      </c>
      <c r="R175" s="3"/>
      <c r="S175" s="3">
        <f>IF(ISBLANK(Table13[[#This Row],[T1]]),0,IF(Table13[[#This Row],[T1]]&gt;0,1,0))</f>
        <v>0</v>
      </c>
      <c r="T175" s="3">
        <f>IF(ISBLANK(Table13[[#This Row],[T2]]),0,IF(Table13[[#This Row],[T2]]&gt;0,1,0))</f>
        <v>1</v>
      </c>
      <c r="U175" s="3">
        <f>IF(ISBLANK(Table13[[#This Row],[T3]]),0,IF(Table13[[#This Row],[T3]]&gt;0,1,0))</f>
        <v>1</v>
      </c>
      <c r="V175" s="3">
        <f>IF(ISBLANK(Table13[[#This Row],[T4]]),0,IF(Table13[[#This Row],[T4]]&gt;0,1,0))</f>
        <v>0</v>
      </c>
      <c r="W175" s="26">
        <v>70</v>
      </c>
      <c r="X175" s="22">
        <v>11</v>
      </c>
      <c r="Y175" s="3">
        <v>2.1</v>
      </c>
      <c r="Z175" s="3"/>
      <c r="AB175" s="30">
        <v>145</v>
      </c>
      <c r="AC175" s="30">
        <v>1.4188303484536133</v>
      </c>
      <c r="AD175" s="30">
        <v>-0.51883034845361331</v>
      </c>
    </row>
    <row r="176" spans="1:30">
      <c r="A176" s="4">
        <v>43745.25</v>
      </c>
      <c r="B176">
        <v>43745</v>
      </c>
      <c r="C176" s="3">
        <v>0.25</v>
      </c>
      <c r="D176" s="3">
        <v>6</v>
      </c>
      <c r="E176" s="3">
        <v>7</v>
      </c>
      <c r="F176" s="3">
        <v>1.1000000000000001</v>
      </c>
      <c r="G176" s="5">
        <v>0.6</v>
      </c>
      <c r="H176" s="3">
        <v>1.7000000000000002</v>
      </c>
      <c r="I176" s="3">
        <v>1.55139</v>
      </c>
      <c r="J176" s="12">
        <f t="shared" si="6"/>
        <v>1.4416666666666667</v>
      </c>
      <c r="K176" s="4">
        <v>43745.25</v>
      </c>
      <c r="L176" s="3">
        <f t="shared" si="7"/>
        <v>7</v>
      </c>
      <c r="M176" s="3">
        <f t="shared" si="8"/>
        <v>6</v>
      </c>
      <c r="N176" s="3">
        <v>58</v>
      </c>
      <c r="O176" s="3">
        <v>58</v>
      </c>
      <c r="P176" s="3">
        <v>58</v>
      </c>
      <c r="Q176" s="3">
        <v>0</v>
      </c>
      <c r="R176" s="3"/>
      <c r="S176" s="3">
        <f>IF(ISBLANK(Table13[[#This Row],[T1]]),0,IF(Table13[[#This Row],[T1]]&gt;0,1,0))</f>
        <v>1</v>
      </c>
      <c r="T176" s="3">
        <f>IF(ISBLANK(Table13[[#This Row],[T2]]),0,IF(Table13[[#This Row],[T2]]&gt;0,1,0))</f>
        <v>1</v>
      </c>
      <c r="U176" s="3">
        <f>IF(ISBLANK(Table13[[#This Row],[T3]]),0,IF(Table13[[#This Row],[T3]]&gt;0,1,0))</f>
        <v>1</v>
      </c>
      <c r="V176" s="3">
        <f>IF(ISBLANK(Table13[[#This Row],[T4]]),0,IF(Table13[[#This Row],[T4]]&gt;0,1,0))</f>
        <v>0</v>
      </c>
      <c r="W176" s="25">
        <v>69</v>
      </c>
      <c r="X176" s="23">
        <v>11</v>
      </c>
      <c r="Y176" s="3">
        <v>1.7000000000000002</v>
      </c>
      <c r="Z176" s="3"/>
      <c r="AB176" s="30">
        <v>146</v>
      </c>
      <c r="AC176" s="30">
        <v>1.4188303484536133</v>
      </c>
      <c r="AD176" s="30">
        <v>0.28116965154638662</v>
      </c>
    </row>
    <row r="177" spans="1:30">
      <c r="A177" s="4">
        <v>43745.291666666664</v>
      </c>
      <c r="B177">
        <v>43745</v>
      </c>
      <c r="C177" s="3">
        <v>0.29166666666666669</v>
      </c>
      <c r="D177" s="3">
        <v>7</v>
      </c>
      <c r="E177" s="3">
        <v>7</v>
      </c>
      <c r="F177" s="3">
        <v>2.7</v>
      </c>
      <c r="G177" s="5">
        <v>2</v>
      </c>
      <c r="H177" s="3">
        <v>4.7</v>
      </c>
      <c r="I177" s="3">
        <v>1.55139</v>
      </c>
      <c r="J177" s="12">
        <f t="shared" si="6"/>
        <v>1.4708333333333334</v>
      </c>
      <c r="K177" s="4">
        <v>43745.291666666664</v>
      </c>
      <c r="L177" s="3">
        <f t="shared" si="7"/>
        <v>7</v>
      </c>
      <c r="M177" s="3">
        <f t="shared" si="8"/>
        <v>7</v>
      </c>
      <c r="N177" s="3">
        <v>51</v>
      </c>
      <c r="O177" s="3">
        <v>49</v>
      </c>
      <c r="P177" s="3">
        <v>28</v>
      </c>
      <c r="Q177" s="3">
        <v>12</v>
      </c>
      <c r="R177" s="3"/>
      <c r="S177" s="3">
        <f>IF(ISBLANK(Table13[[#This Row],[T1]]),0,IF(Table13[[#This Row],[T1]]&gt;0,1,0))</f>
        <v>1</v>
      </c>
      <c r="T177" s="3">
        <f>IF(ISBLANK(Table13[[#This Row],[T2]]),0,IF(Table13[[#This Row],[T2]]&gt;0,1,0))</f>
        <v>1</v>
      </c>
      <c r="U177" s="3">
        <f>IF(ISBLANK(Table13[[#This Row],[T3]]),0,IF(Table13[[#This Row],[T3]]&gt;0,1,0))</f>
        <v>1</v>
      </c>
      <c r="V177" s="3">
        <f>IF(ISBLANK(Table13[[#This Row],[T4]]),0,IF(Table13[[#This Row],[T4]]&gt;0,1,0))</f>
        <v>0</v>
      </c>
      <c r="W177" s="26">
        <v>70</v>
      </c>
      <c r="X177" s="22">
        <v>11</v>
      </c>
      <c r="Y177" s="3">
        <v>4.7</v>
      </c>
      <c r="Z177" s="3"/>
      <c r="AB177" s="30">
        <v>147</v>
      </c>
      <c r="AC177" s="30">
        <v>1.408107065934558</v>
      </c>
      <c r="AD177" s="30">
        <v>-0.90810706593455803</v>
      </c>
    </row>
    <row r="178" spans="1:30">
      <c r="A178" s="4">
        <v>43745.333333333336</v>
      </c>
      <c r="B178">
        <v>43745</v>
      </c>
      <c r="C178" s="3">
        <v>0.33333333333333331</v>
      </c>
      <c r="D178" s="3">
        <v>8</v>
      </c>
      <c r="E178" s="3">
        <v>7</v>
      </c>
      <c r="F178" s="3">
        <v>2.5</v>
      </c>
      <c r="G178" s="5">
        <v>2</v>
      </c>
      <c r="H178" s="3">
        <v>4.5</v>
      </c>
      <c r="I178" s="3">
        <v>1.55139</v>
      </c>
      <c r="J178" s="12">
        <f t="shared" si="6"/>
        <v>1.4416666666666667</v>
      </c>
      <c r="K178" s="4">
        <v>43745.333333333336</v>
      </c>
      <c r="L178" s="3">
        <f t="shared" si="7"/>
        <v>7</v>
      </c>
      <c r="M178" s="3">
        <f t="shared" si="8"/>
        <v>8</v>
      </c>
      <c r="N178" s="3">
        <v>0</v>
      </c>
      <c r="O178" s="3">
        <v>0</v>
      </c>
      <c r="P178" s="3">
        <v>0</v>
      </c>
      <c r="Q178" s="3">
        <v>38</v>
      </c>
      <c r="R178" s="3"/>
      <c r="S178" s="3">
        <f>IF(ISBLANK(Table13[[#This Row],[T1]]),0,IF(Table13[[#This Row],[T1]]&gt;0,1,0))</f>
        <v>1</v>
      </c>
      <c r="T178" s="3">
        <f>IF(ISBLANK(Table13[[#This Row],[T2]]),0,IF(Table13[[#This Row],[T2]]&gt;0,1,0))</f>
        <v>0</v>
      </c>
      <c r="U178" s="3">
        <f>IF(ISBLANK(Table13[[#This Row],[T3]]),0,IF(Table13[[#This Row],[T3]]&gt;0,1,0))</f>
        <v>1</v>
      </c>
      <c r="V178" s="3">
        <f>IF(ISBLANK(Table13[[#This Row],[T4]]),0,IF(Table13[[#This Row],[T4]]&gt;0,1,0))</f>
        <v>0</v>
      </c>
      <c r="W178" s="25">
        <v>73</v>
      </c>
      <c r="X178" s="23">
        <v>17</v>
      </c>
      <c r="Y178" s="3">
        <v>4.5</v>
      </c>
      <c r="Z178" s="3"/>
      <c r="AB178" s="30">
        <v>148</v>
      </c>
      <c r="AC178" s="30">
        <v>1.408107065934558</v>
      </c>
      <c r="AD178" s="30">
        <v>-0.90810706593455803</v>
      </c>
    </row>
    <row r="179" spans="1:30">
      <c r="A179" s="4">
        <v>43745.375</v>
      </c>
      <c r="B179">
        <v>43745</v>
      </c>
      <c r="C179" s="3">
        <v>0.375</v>
      </c>
      <c r="D179" s="3">
        <v>9</v>
      </c>
      <c r="E179" s="3">
        <v>7</v>
      </c>
      <c r="F179" s="3">
        <v>0.4</v>
      </c>
      <c r="G179" s="5">
        <v>0.5</v>
      </c>
      <c r="H179" s="3">
        <v>0.9</v>
      </c>
      <c r="I179" s="3">
        <v>1.55139</v>
      </c>
      <c r="J179" s="12">
        <f t="shared" si="6"/>
        <v>1.2875000000000003</v>
      </c>
      <c r="K179" s="4">
        <v>43745.375000405096</v>
      </c>
      <c r="L179" s="3">
        <f t="shared" si="7"/>
        <v>7</v>
      </c>
      <c r="M179" s="3">
        <f t="shared" si="8"/>
        <v>9</v>
      </c>
      <c r="N179" s="3"/>
      <c r="O179" s="3"/>
      <c r="P179" s="3"/>
      <c r="Q179" s="3"/>
      <c r="R179" s="3"/>
      <c r="S179" s="3">
        <f>IF(ISBLANK(Table13[[#This Row],[T1]]),0,IF(Table13[[#This Row],[T1]]&gt;0,1,0))</f>
        <v>0</v>
      </c>
      <c r="T179" s="3">
        <f>IF(ISBLANK(Table13[[#This Row],[T2]]),0,IF(Table13[[#This Row],[T2]]&gt;0,1,0))</f>
        <v>0</v>
      </c>
      <c r="U179" s="3">
        <f>IF(ISBLANK(Table13[[#This Row],[T3]]),0,IF(Table13[[#This Row],[T3]]&gt;0,1,0))</f>
        <v>0</v>
      </c>
      <c r="V179" s="3">
        <f>IF(ISBLANK(Table13[[#This Row],[T4]]),0,IF(Table13[[#This Row],[T4]]&gt;0,1,0))</f>
        <v>0</v>
      </c>
      <c r="W179" s="26">
        <v>76</v>
      </c>
      <c r="X179" s="22">
        <v>17</v>
      </c>
      <c r="Y179" s="3">
        <v>0.9</v>
      </c>
      <c r="Z179" s="3"/>
      <c r="AB179" s="30">
        <v>149</v>
      </c>
      <c r="AC179" s="30">
        <v>1.408107065934558</v>
      </c>
      <c r="AD179" s="30">
        <v>-1.0081070659345581</v>
      </c>
    </row>
    <row r="180" spans="1:30">
      <c r="A180" s="4">
        <v>43745.416666666664</v>
      </c>
      <c r="B180">
        <v>43745</v>
      </c>
      <c r="C180" s="3">
        <v>0.41666666666666669</v>
      </c>
      <c r="D180" s="3">
        <v>10</v>
      </c>
      <c r="E180" s="3">
        <v>7</v>
      </c>
      <c r="F180" s="3">
        <v>0.8</v>
      </c>
      <c r="G180" s="5">
        <v>0.4</v>
      </c>
      <c r="H180" s="3">
        <v>1.2000000000000002</v>
      </c>
      <c r="I180" s="3">
        <v>1.55139</v>
      </c>
      <c r="J180" s="12">
        <f t="shared" si="6"/>
        <v>1.2750000000000004</v>
      </c>
      <c r="K180" s="4">
        <v>43745.416667129626</v>
      </c>
      <c r="L180" s="3">
        <f t="shared" si="7"/>
        <v>7</v>
      </c>
      <c r="M180" s="3">
        <f t="shared" si="8"/>
        <v>10</v>
      </c>
      <c r="N180" s="3"/>
      <c r="O180" s="3"/>
      <c r="P180" s="3"/>
      <c r="Q180" s="3"/>
      <c r="R180" s="3"/>
      <c r="S180" s="3">
        <f>IF(ISBLANK(Table13[[#This Row],[T1]]),0,IF(Table13[[#This Row],[T1]]&gt;0,1,0))</f>
        <v>0</v>
      </c>
      <c r="T180" s="3">
        <f>IF(ISBLANK(Table13[[#This Row],[T2]]),0,IF(Table13[[#This Row],[T2]]&gt;0,1,0))</f>
        <v>0</v>
      </c>
      <c r="U180" s="3">
        <f>IF(ISBLANK(Table13[[#This Row],[T3]]),0,IF(Table13[[#This Row],[T3]]&gt;0,1,0))</f>
        <v>0</v>
      </c>
      <c r="V180" s="3">
        <f>IF(ISBLANK(Table13[[#This Row],[T4]]),0,IF(Table13[[#This Row],[T4]]&gt;0,1,0))</f>
        <v>0</v>
      </c>
      <c r="W180" s="25">
        <v>79</v>
      </c>
      <c r="X180" s="23">
        <v>13</v>
      </c>
      <c r="Y180" s="3">
        <v>1.2000000000000002</v>
      </c>
      <c r="Z180" s="3"/>
      <c r="AB180" s="30">
        <v>150</v>
      </c>
      <c r="AC180" s="30">
        <v>1.397383783415503</v>
      </c>
      <c r="AD180" s="30">
        <v>-0.79738378341550287</v>
      </c>
    </row>
    <row r="181" spans="1:30">
      <c r="A181" s="4">
        <v>43745.458333333336</v>
      </c>
      <c r="B181">
        <v>43745</v>
      </c>
      <c r="C181" s="3">
        <v>0.45833333333333331</v>
      </c>
      <c r="D181" s="3">
        <v>11</v>
      </c>
      <c r="E181" s="3">
        <v>7</v>
      </c>
      <c r="F181" s="3">
        <v>0.5</v>
      </c>
      <c r="G181" s="5">
        <v>0.6</v>
      </c>
      <c r="H181" s="3">
        <v>1.1000000000000001</v>
      </c>
      <c r="I181" s="3">
        <v>1.55139</v>
      </c>
      <c r="J181" s="12">
        <f t="shared" si="6"/>
        <v>1.2500000000000002</v>
      </c>
      <c r="K181" s="4">
        <v>43745.458333854163</v>
      </c>
      <c r="L181" s="3">
        <f t="shared" si="7"/>
        <v>7</v>
      </c>
      <c r="M181" s="3">
        <f t="shared" si="8"/>
        <v>11</v>
      </c>
      <c r="N181" s="3"/>
      <c r="O181" s="3"/>
      <c r="P181" s="3"/>
      <c r="Q181" s="3"/>
      <c r="R181" s="3"/>
      <c r="S181" s="3">
        <f>IF(ISBLANK(Table13[[#This Row],[T1]]),0,IF(Table13[[#This Row],[T1]]&gt;0,1,0))</f>
        <v>0</v>
      </c>
      <c r="T181" s="3">
        <f>IF(ISBLANK(Table13[[#This Row],[T2]]),0,IF(Table13[[#This Row],[T2]]&gt;0,1,0))</f>
        <v>0</v>
      </c>
      <c r="U181" s="3">
        <f>IF(ISBLANK(Table13[[#This Row],[T3]]),0,IF(Table13[[#This Row],[T3]]&gt;0,1,0))</f>
        <v>0</v>
      </c>
      <c r="V181" s="3">
        <f>IF(ISBLANK(Table13[[#This Row],[T4]]),0,IF(Table13[[#This Row],[T4]]&gt;0,1,0))</f>
        <v>0</v>
      </c>
      <c r="W181" s="26">
        <v>80</v>
      </c>
      <c r="X181" s="22">
        <v>13</v>
      </c>
      <c r="Y181" s="3">
        <v>1.1000000000000001</v>
      </c>
      <c r="Z181" s="3"/>
      <c r="AB181" s="30">
        <v>151</v>
      </c>
      <c r="AC181" s="30">
        <v>1.3866605008964479</v>
      </c>
      <c r="AD181" s="30">
        <v>-0.78666050089644779</v>
      </c>
    </row>
    <row r="182" spans="1:30">
      <c r="A182" s="4">
        <v>43745.5</v>
      </c>
      <c r="B182">
        <v>43745</v>
      </c>
      <c r="C182" s="3">
        <v>0.5</v>
      </c>
      <c r="D182" s="3">
        <v>12</v>
      </c>
      <c r="E182" s="3">
        <v>7</v>
      </c>
      <c r="F182" s="3">
        <v>0.4</v>
      </c>
      <c r="G182" s="5">
        <v>0.4</v>
      </c>
      <c r="H182" s="3">
        <v>0.8</v>
      </c>
      <c r="I182" s="3">
        <v>1.55139</v>
      </c>
      <c r="J182" s="12">
        <f t="shared" si="6"/>
        <v>1.2375000000000005</v>
      </c>
      <c r="K182" s="4">
        <v>43745.500000578701</v>
      </c>
      <c r="L182" s="3">
        <f t="shared" si="7"/>
        <v>7</v>
      </c>
      <c r="M182" s="3">
        <f t="shared" si="8"/>
        <v>12</v>
      </c>
      <c r="N182" s="3"/>
      <c r="O182" s="3"/>
      <c r="P182" s="3"/>
      <c r="Q182" s="3"/>
      <c r="R182" s="3"/>
      <c r="S182" s="3">
        <f>IF(ISBLANK(Table13[[#This Row],[T1]]),0,IF(Table13[[#This Row],[T1]]&gt;0,1,0))</f>
        <v>0</v>
      </c>
      <c r="T182" s="3">
        <f>IF(ISBLANK(Table13[[#This Row],[T2]]),0,IF(Table13[[#This Row],[T2]]&gt;0,1,0))</f>
        <v>0</v>
      </c>
      <c r="U182" s="3">
        <f>IF(ISBLANK(Table13[[#This Row],[T3]]),0,IF(Table13[[#This Row],[T3]]&gt;0,1,0))</f>
        <v>0</v>
      </c>
      <c r="V182" s="3">
        <f>IF(ISBLANK(Table13[[#This Row],[T4]]),0,IF(Table13[[#This Row],[T4]]&gt;0,1,0))</f>
        <v>0</v>
      </c>
      <c r="W182" s="25">
        <v>84</v>
      </c>
      <c r="X182" s="23">
        <v>11</v>
      </c>
      <c r="Y182" s="3">
        <v>0.8</v>
      </c>
      <c r="Z182" s="3"/>
      <c r="AB182" s="30">
        <v>152</v>
      </c>
      <c r="AC182" s="30">
        <v>1.3866605008964479</v>
      </c>
      <c r="AD182" s="30">
        <v>0.41333949910355217</v>
      </c>
    </row>
    <row r="183" spans="1:30">
      <c r="A183" s="4">
        <v>43745.541666666664</v>
      </c>
      <c r="B183">
        <v>43745</v>
      </c>
      <c r="C183" s="3">
        <v>0.54166666666666663</v>
      </c>
      <c r="D183" s="3">
        <v>13</v>
      </c>
      <c r="E183" s="3">
        <v>7</v>
      </c>
      <c r="F183" s="3">
        <v>0.7</v>
      </c>
      <c r="G183" s="5">
        <v>0.4</v>
      </c>
      <c r="H183" s="3">
        <v>1.1000000000000001</v>
      </c>
      <c r="I183" s="3">
        <v>1.55139</v>
      </c>
      <c r="J183" s="12">
        <f t="shared" si="6"/>
        <v>1.229166666666667</v>
      </c>
      <c r="K183" s="4">
        <v>43745.541667303238</v>
      </c>
      <c r="L183" s="3">
        <f t="shared" si="7"/>
        <v>7</v>
      </c>
      <c r="M183" s="3">
        <f t="shared" si="8"/>
        <v>13</v>
      </c>
      <c r="N183" s="3"/>
      <c r="O183" s="3"/>
      <c r="P183" s="3"/>
      <c r="Q183" s="3"/>
      <c r="R183" s="3"/>
      <c r="S183" s="3">
        <f>IF(ISBLANK(Table13[[#This Row],[T1]]),0,IF(Table13[[#This Row],[T1]]&gt;0,1,0))</f>
        <v>0</v>
      </c>
      <c r="T183" s="3">
        <f>IF(ISBLANK(Table13[[#This Row],[T2]]),0,IF(Table13[[#This Row],[T2]]&gt;0,1,0))</f>
        <v>0</v>
      </c>
      <c r="U183" s="3">
        <f>IF(ISBLANK(Table13[[#This Row],[T3]]),0,IF(Table13[[#This Row],[T3]]&gt;0,1,0))</f>
        <v>0</v>
      </c>
      <c r="V183" s="3">
        <f>IF(ISBLANK(Table13[[#This Row],[T4]]),0,IF(Table13[[#This Row],[T4]]&gt;0,1,0))</f>
        <v>0</v>
      </c>
      <c r="W183" s="26">
        <v>80</v>
      </c>
      <c r="X183" s="22">
        <v>13</v>
      </c>
      <c r="Y183" s="3">
        <v>1.1000000000000001</v>
      </c>
      <c r="Z183" s="3"/>
      <c r="AB183" s="30">
        <v>153</v>
      </c>
      <c r="AC183" s="30">
        <v>1.1643932025422321</v>
      </c>
      <c r="AD183" s="30">
        <v>2.6356067974577675</v>
      </c>
    </row>
    <row r="184" spans="1:30">
      <c r="A184" s="4">
        <v>43745.583333333336</v>
      </c>
      <c r="B184">
        <v>43745</v>
      </c>
      <c r="C184" s="3">
        <v>0.58333333333333337</v>
      </c>
      <c r="D184" s="3">
        <v>14</v>
      </c>
      <c r="E184" s="3">
        <v>7</v>
      </c>
      <c r="F184" s="3">
        <v>1.3</v>
      </c>
      <c r="G184" s="5">
        <v>0.7</v>
      </c>
      <c r="H184" s="3">
        <v>2</v>
      </c>
      <c r="I184" s="3">
        <v>1.55139</v>
      </c>
      <c r="J184" s="12">
        <f t="shared" si="6"/>
        <v>1.2500000000000002</v>
      </c>
      <c r="K184" s="4">
        <v>43745.583334027775</v>
      </c>
      <c r="L184" s="3">
        <f t="shared" si="7"/>
        <v>7</v>
      </c>
      <c r="M184" s="3">
        <f t="shared" si="8"/>
        <v>14</v>
      </c>
      <c r="N184" s="3"/>
      <c r="O184" s="3"/>
      <c r="P184" s="3"/>
      <c r="Q184" s="3"/>
      <c r="R184" s="3"/>
      <c r="S184" s="3">
        <f>IF(ISBLANK(Table13[[#This Row],[T1]]),0,IF(Table13[[#This Row],[T1]]&gt;0,1,0))</f>
        <v>0</v>
      </c>
      <c r="T184" s="3">
        <f>IF(ISBLANK(Table13[[#This Row],[T2]]),0,IF(Table13[[#This Row],[T2]]&gt;0,1,0))</f>
        <v>0</v>
      </c>
      <c r="U184" s="3">
        <f>IF(ISBLANK(Table13[[#This Row],[T3]]),0,IF(Table13[[#This Row],[T3]]&gt;0,1,0))</f>
        <v>0</v>
      </c>
      <c r="V184" s="3">
        <f>IF(ISBLANK(Table13[[#This Row],[T4]]),0,IF(Table13[[#This Row],[T4]]&gt;0,1,0))</f>
        <v>0</v>
      </c>
      <c r="W184" s="25">
        <v>82</v>
      </c>
      <c r="X184" s="23">
        <v>13</v>
      </c>
      <c r="Y184" s="3">
        <v>2</v>
      </c>
      <c r="Z184" s="3"/>
      <c r="AB184" s="30">
        <v>154</v>
      </c>
      <c r="AC184" s="30">
        <v>1.3220839609349992</v>
      </c>
      <c r="AD184" s="30">
        <v>-0.42208396093499934</v>
      </c>
    </row>
    <row r="185" spans="1:30">
      <c r="A185" s="4">
        <v>43745.625</v>
      </c>
      <c r="B185">
        <v>43745</v>
      </c>
      <c r="C185" s="3">
        <v>0.625</v>
      </c>
      <c r="D185" s="3">
        <v>15</v>
      </c>
      <c r="E185" s="3">
        <v>7</v>
      </c>
      <c r="F185" s="3">
        <v>0.4</v>
      </c>
      <c r="G185" s="5">
        <v>0.5</v>
      </c>
      <c r="H185" s="3">
        <v>0.9</v>
      </c>
      <c r="I185" s="3">
        <v>1.55139</v>
      </c>
      <c r="J185" s="12">
        <f t="shared" si="6"/>
        <v>1.2000000000000004</v>
      </c>
      <c r="K185" s="4">
        <v>43745.625000752312</v>
      </c>
      <c r="L185" s="3">
        <f t="shared" si="7"/>
        <v>7</v>
      </c>
      <c r="M185" s="3">
        <f t="shared" si="8"/>
        <v>15</v>
      </c>
      <c r="N185" s="3"/>
      <c r="O185" s="3"/>
      <c r="P185" s="3"/>
      <c r="Q185" s="3"/>
      <c r="R185" s="3"/>
      <c r="S185" s="3">
        <f>IF(ISBLANK(Table13[[#This Row],[T1]]),0,IF(Table13[[#This Row],[T1]]&gt;0,1,0))</f>
        <v>0</v>
      </c>
      <c r="T185" s="3">
        <f>IF(ISBLANK(Table13[[#This Row],[T2]]),0,IF(Table13[[#This Row],[T2]]&gt;0,1,0))</f>
        <v>0</v>
      </c>
      <c r="U185" s="3">
        <f>IF(ISBLANK(Table13[[#This Row],[T3]]),0,IF(Table13[[#This Row],[T3]]&gt;0,1,0))</f>
        <v>0</v>
      </c>
      <c r="V185" s="3">
        <f>IF(ISBLANK(Table13[[#This Row],[T4]]),0,IF(Table13[[#This Row],[T4]]&gt;0,1,0))</f>
        <v>0</v>
      </c>
      <c r="W185" s="26">
        <v>81</v>
      </c>
      <c r="X185" s="22">
        <v>13</v>
      </c>
      <c r="Y185" s="3">
        <v>0.9</v>
      </c>
      <c r="Z185" s="3"/>
      <c r="AB185" s="30">
        <v>155</v>
      </c>
      <c r="AC185" s="30">
        <v>1.3006373958968886</v>
      </c>
      <c r="AD185" s="30">
        <v>1.8993626041031115</v>
      </c>
    </row>
    <row r="186" spans="1:30">
      <c r="A186" s="4">
        <v>43745.666666666664</v>
      </c>
      <c r="B186">
        <v>43745</v>
      </c>
      <c r="C186" s="3">
        <v>0.66666666666666663</v>
      </c>
      <c r="D186" s="3">
        <v>16</v>
      </c>
      <c r="E186" s="3">
        <v>7</v>
      </c>
      <c r="F186" s="3">
        <v>0.7</v>
      </c>
      <c r="G186" s="5">
        <v>0.4</v>
      </c>
      <c r="H186" s="3">
        <v>1.1000000000000001</v>
      </c>
      <c r="I186" s="3">
        <v>1.55139</v>
      </c>
      <c r="J186" s="12">
        <f t="shared" si="6"/>
        <v>1.1875000000000002</v>
      </c>
      <c r="K186" s="4">
        <v>43745.666667476849</v>
      </c>
      <c r="L186" s="3">
        <f t="shared" si="7"/>
        <v>7</v>
      </c>
      <c r="M186" s="3">
        <f t="shared" si="8"/>
        <v>16</v>
      </c>
      <c r="N186" s="3"/>
      <c r="O186" s="3"/>
      <c r="P186" s="3"/>
      <c r="Q186" s="3"/>
      <c r="R186" s="3"/>
      <c r="S186" s="3">
        <f>IF(ISBLANK(Table13[[#This Row],[T1]]),0,IF(Table13[[#This Row],[T1]]&gt;0,1,0))</f>
        <v>0</v>
      </c>
      <c r="T186" s="3">
        <f>IF(ISBLANK(Table13[[#This Row],[T2]]),0,IF(Table13[[#This Row],[T2]]&gt;0,1,0))</f>
        <v>0</v>
      </c>
      <c r="U186" s="3">
        <f>IF(ISBLANK(Table13[[#This Row],[T3]]),0,IF(Table13[[#This Row],[T3]]&gt;0,1,0))</f>
        <v>0</v>
      </c>
      <c r="V186" s="3">
        <f>IF(ISBLANK(Table13[[#This Row],[T4]]),0,IF(Table13[[#This Row],[T4]]&gt;0,1,0))</f>
        <v>0</v>
      </c>
      <c r="W186" s="25">
        <v>79</v>
      </c>
      <c r="X186" s="23">
        <v>13</v>
      </c>
      <c r="Y186" s="3">
        <v>1.1000000000000001</v>
      </c>
      <c r="Z186" s="3"/>
      <c r="AB186" s="30">
        <v>156</v>
      </c>
      <c r="AC186" s="30">
        <v>1.3006373958968886</v>
      </c>
      <c r="AD186" s="30">
        <v>0.29936260410311144</v>
      </c>
    </row>
    <row r="187" spans="1:30">
      <c r="A187" s="4">
        <v>43745.708333333336</v>
      </c>
      <c r="B187">
        <v>43745</v>
      </c>
      <c r="C187" s="3">
        <v>0.70833333333333337</v>
      </c>
      <c r="D187" s="3">
        <v>17</v>
      </c>
      <c r="E187" s="3">
        <v>7</v>
      </c>
      <c r="F187" s="3">
        <v>0.6</v>
      </c>
      <c r="G187" s="5">
        <v>0.6</v>
      </c>
      <c r="H187" s="3">
        <v>1.2</v>
      </c>
      <c r="I187" s="3">
        <v>1.55139</v>
      </c>
      <c r="J187" s="12">
        <f t="shared" si="6"/>
        <v>1.1666666666666672</v>
      </c>
      <c r="K187" s="4">
        <v>43745.708333333336</v>
      </c>
      <c r="L187" s="3">
        <f t="shared" si="7"/>
        <v>7</v>
      </c>
      <c r="M187" s="3">
        <f t="shared" si="8"/>
        <v>17</v>
      </c>
      <c r="N187" s="3">
        <v>0</v>
      </c>
      <c r="O187" s="3">
        <v>0</v>
      </c>
      <c r="P187" s="3">
        <v>9</v>
      </c>
      <c r="Q187" s="3">
        <v>0</v>
      </c>
      <c r="R187" s="3"/>
      <c r="S187" s="3">
        <f>IF(ISBLANK(Table13[[#This Row],[T1]]),0,IF(Table13[[#This Row],[T1]]&gt;0,1,0))</f>
        <v>0</v>
      </c>
      <c r="T187" s="3">
        <f>IF(ISBLANK(Table13[[#This Row],[T2]]),0,IF(Table13[[#This Row],[T2]]&gt;0,1,0))</f>
        <v>1</v>
      </c>
      <c r="U187" s="3">
        <f>IF(ISBLANK(Table13[[#This Row],[T3]]),0,IF(Table13[[#This Row],[T3]]&gt;0,1,0))</f>
        <v>0</v>
      </c>
      <c r="V187" s="3">
        <f>IF(ISBLANK(Table13[[#This Row],[T4]]),0,IF(Table13[[#This Row],[T4]]&gt;0,1,0))</f>
        <v>0</v>
      </c>
      <c r="W187" s="26">
        <v>79</v>
      </c>
      <c r="X187" s="22">
        <v>13</v>
      </c>
      <c r="Y187" s="3">
        <v>1.2</v>
      </c>
      <c r="Z187" s="3"/>
      <c r="AB187" s="30">
        <v>157</v>
      </c>
      <c r="AC187" s="30">
        <v>1.2791908308587783</v>
      </c>
      <c r="AD187" s="30">
        <v>1.0208091691412216</v>
      </c>
    </row>
    <row r="188" spans="1:30">
      <c r="A188" s="4">
        <v>43745.75</v>
      </c>
      <c r="B188">
        <v>43745</v>
      </c>
      <c r="C188" s="3">
        <v>0.75</v>
      </c>
      <c r="D188" s="3">
        <v>18</v>
      </c>
      <c r="E188" s="3">
        <v>7</v>
      </c>
      <c r="F188" s="3">
        <v>0.5</v>
      </c>
      <c r="G188" s="5">
        <v>0.6</v>
      </c>
      <c r="H188" s="3">
        <v>1.1000000000000001</v>
      </c>
      <c r="I188" s="3">
        <v>1.55139</v>
      </c>
      <c r="J188" s="12">
        <f t="shared" si="6"/>
        <v>1.1458333333333337</v>
      </c>
      <c r="K188" s="4">
        <v>43745.75</v>
      </c>
      <c r="L188" s="3">
        <f t="shared" si="7"/>
        <v>7</v>
      </c>
      <c r="M188" s="3">
        <f t="shared" si="8"/>
        <v>18</v>
      </c>
      <c r="N188" s="3">
        <v>0</v>
      </c>
      <c r="O188" s="3">
        <v>0</v>
      </c>
      <c r="P188" s="3">
        <v>58</v>
      </c>
      <c r="Q188" s="3">
        <v>0</v>
      </c>
      <c r="R188" s="3"/>
      <c r="S188" s="3">
        <f>IF(ISBLANK(Table13[[#This Row],[T1]]),0,IF(Table13[[#This Row],[T1]]&gt;0,1,0))</f>
        <v>1</v>
      </c>
      <c r="T188" s="3">
        <f>IF(ISBLANK(Table13[[#This Row],[T2]]),0,IF(Table13[[#This Row],[T2]]&gt;0,1,0))</f>
        <v>0</v>
      </c>
      <c r="U188" s="3">
        <f>IF(ISBLANK(Table13[[#This Row],[T3]]),0,IF(Table13[[#This Row],[T3]]&gt;0,1,0))</f>
        <v>1</v>
      </c>
      <c r="V188" s="3">
        <f>IF(ISBLANK(Table13[[#This Row],[T4]]),0,IF(Table13[[#This Row],[T4]]&gt;0,1,0))</f>
        <v>0</v>
      </c>
      <c r="W188" s="25">
        <v>79</v>
      </c>
      <c r="X188" s="23">
        <v>11</v>
      </c>
      <c r="Y188" s="3">
        <v>1.1000000000000001</v>
      </c>
      <c r="Z188" s="3"/>
      <c r="AB188" s="30">
        <v>158</v>
      </c>
      <c r="AC188" s="30">
        <v>1.2791908308587783</v>
      </c>
      <c r="AD188" s="30">
        <v>-7.9190830858778316E-2</v>
      </c>
    </row>
    <row r="189" spans="1:30">
      <c r="A189" s="4">
        <v>43745.791666666664</v>
      </c>
      <c r="B189">
        <v>43745</v>
      </c>
      <c r="C189" s="3">
        <v>0.79166666666666663</v>
      </c>
      <c r="D189" s="3">
        <v>19</v>
      </c>
      <c r="E189" s="3">
        <v>7</v>
      </c>
      <c r="F189" s="3">
        <v>0.5</v>
      </c>
      <c r="G189" s="5">
        <v>0.5</v>
      </c>
      <c r="H189" s="3">
        <v>1</v>
      </c>
      <c r="I189" s="3">
        <v>1.55139</v>
      </c>
      <c r="J189" s="12">
        <f t="shared" si="6"/>
        <v>1.1375000000000004</v>
      </c>
      <c r="K189" s="4">
        <v>43745.791666666664</v>
      </c>
      <c r="L189" s="3">
        <f t="shared" si="7"/>
        <v>7</v>
      </c>
      <c r="M189" s="3">
        <f t="shared" si="8"/>
        <v>19</v>
      </c>
      <c r="N189" s="3">
        <v>0</v>
      </c>
      <c r="O189" s="3">
        <v>0</v>
      </c>
      <c r="P189" s="3">
        <v>58</v>
      </c>
      <c r="Q189" s="3">
        <v>0</v>
      </c>
      <c r="R189" s="3"/>
      <c r="S189" s="3">
        <f>IF(ISBLANK(Table13[[#This Row],[T1]]),0,IF(Table13[[#This Row],[T1]]&gt;0,1,0))</f>
        <v>1</v>
      </c>
      <c r="T189" s="3">
        <f>IF(ISBLANK(Table13[[#This Row],[T2]]),0,IF(Table13[[#This Row],[T2]]&gt;0,1,0))</f>
        <v>0</v>
      </c>
      <c r="U189" s="3">
        <f>IF(ISBLANK(Table13[[#This Row],[T3]]),0,IF(Table13[[#This Row],[T3]]&gt;0,1,0))</f>
        <v>1</v>
      </c>
      <c r="V189" s="3">
        <f>IF(ISBLANK(Table13[[#This Row],[T4]]),0,IF(Table13[[#This Row],[T4]]&gt;0,1,0))</f>
        <v>0</v>
      </c>
      <c r="W189" s="26">
        <v>70</v>
      </c>
      <c r="X189" s="22">
        <v>11</v>
      </c>
      <c r="Y189" s="3">
        <v>1</v>
      </c>
      <c r="Z189" s="3"/>
      <c r="AB189" s="30">
        <v>159</v>
      </c>
      <c r="AC189" s="30">
        <v>1.2684675483397232</v>
      </c>
      <c r="AD189" s="30">
        <v>0.13153245166027672</v>
      </c>
    </row>
    <row r="190" spans="1:30">
      <c r="A190" s="4">
        <v>43745.833333333336</v>
      </c>
      <c r="B190">
        <v>43745</v>
      </c>
      <c r="C190" s="3">
        <v>0.83333333333333337</v>
      </c>
      <c r="D190" s="3">
        <v>20</v>
      </c>
      <c r="E190" s="3">
        <v>7</v>
      </c>
      <c r="F190" s="3">
        <v>0.5</v>
      </c>
      <c r="G190" s="5">
        <v>0.5</v>
      </c>
      <c r="H190" s="3">
        <v>1</v>
      </c>
      <c r="I190" s="3">
        <v>1.55139</v>
      </c>
      <c r="J190" s="12">
        <f t="shared" si="6"/>
        <v>1.2083333333333337</v>
      </c>
      <c r="K190" s="4">
        <v>43745.833333333336</v>
      </c>
      <c r="L190" s="3">
        <f t="shared" si="7"/>
        <v>7</v>
      </c>
      <c r="M190" s="3">
        <f t="shared" si="8"/>
        <v>20</v>
      </c>
      <c r="N190" s="3">
        <v>0</v>
      </c>
      <c r="O190" s="3">
        <v>0</v>
      </c>
      <c r="P190" s="3">
        <v>57</v>
      </c>
      <c r="Q190" s="3">
        <v>0</v>
      </c>
      <c r="R190" s="3"/>
      <c r="S190" s="3">
        <f>IF(ISBLANK(Table13[[#This Row],[T1]]),0,IF(Table13[[#This Row],[T1]]&gt;0,1,0))</f>
        <v>1</v>
      </c>
      <c r="T190" s="3">
        <f>IF(ISBLANK(Table13[[#This Row],[T2]]),0,IF(Table13[[#This Row],[T2]]&gt;0,1,0))</f>
        <v>1</v>
      </c>
      <c r="U190" s="3">
        <f>IF(ISBLANK(Table13[[#This Row],[T3]]),0,IF(Table13[[#This Row],[T3]]&gt;0,1,0))</f>
        <v>1</v>
      </c>
      <c r="V190" s="3">
        <f>IF(ISBLANK(Table13[[#This Row],[T4]]),0,IF(Table13[[#This Row],[T4]]&gt;0,1,0))</f>
        <v>0</v>
      </c>
      <c r="W190" s="25">
        <v>67</v>
      </c>
      <c r="X190" s="23">
        <v>6</v>
      </c>
      <c r="Y190" s="3">
        <v>1</v>
      </c>
      <c r="Z190" s="3"/>
      <c r="AB190" s="30">
        <v>160</v>
      </c>
      <c r="AC190" s="30">
        <v>1.2684675483397232</v>
      </c>
      <c r="AD190" s="30">
        <v>2.8315324516602765</v>
      </c>
    </row>
    <row r="191" spans="1:30">
      <c r="A191" s="4">
        <v>43745.875</v>
      </c>
      <c r="B191">
        <v>43745</v>
      </c>
      <c r="C191" s="3">
        <v>0.875</v>
      </c>
      <c r="D191" s="3">
        <v>21</v>
      </c>
      <c r="E191" s="3">
        <v>7</v>
      </c>
      <c r="F191" s="3">
        <v>0.4</v>
      </c>
      <c r="G191" s="5">
        <v>0.5</v>
      </c>
      <c r="H191" s="3">
        <v>0.9</v>
      </c>
      <c r="I191" s="3">
        <v>1.55139</v>
      </c>
      <c r="J191" s="12">
        <f t="shared" si="6"/>
        <v>1.2125000000000004</v>
      </c>
      <c r="K191" s="4">
        <v>43745.875</v>
      </c>
      <c r="L191" s="3">
        <f t="shared" si="7"/>
        <v>7</v>
      </c>
      <c r="M191" s="3">
        <f t="shared" si="8"/>
        <v>21</v>
      </c>
      <c r="N191" s="3">
        <v>34</v>
      </c>
      <c r="O191" s="3">
        <v>9</v>
      </c>
      <c r="P191" s="3">
        <v>58</v>
      </c>
      <c r="Q191" s="3">
        <v>0</v>
      </c>
      <c r="R191" s="3"/>
      <c r="S191" s="3">
        <f>IF(ISBLANK(Table13[[#This Row],[T1]]),0,IF(Table13[[#This Row],[T1]]&gt;0,1,0))</f>
        <v>1</v>
      </c>
      <c r="T191" s="3">
        <f>IF(ISBLANK(Table13[[#This Row],[T2]]),0,IF(Table13[[#This Row],[T2]]&gt;0,1,0))</f>
        <v>1</v>
      </c>
      <c r="U191" s="3">
        <f>IF(ISBLANK(Table13[[#This Row],[T3]]),0,IF(Table13[[#This Row],[T3]]&gt;0,1,0))</f>
        <v>1</v>
      </c>
      <c r="V191" s="3">
        <f>IF(ISBLANK(Table13[[#This Row],[T4]]),0,IF(Table13[[#This Row],[T4]]&gt;0,1,0))</f>
        <v>0</v>
      </c>
      <c r="W191" s="26">
        <v>64</v>
      </c>
      <c r="X191" s="22">
        <v>11</v>
      </c>
      <c r="Y191" s="3">
        <v>0.9</v>
      </c>
      <c r="Z191" s="3"/>
      <c r="AB191" s="30">
        <v>161</v>
      </c>
      <c r="AC191" s="30">
        <v>1.2684675483397232</v>
      </c>
      <c r="AD191" s="30">
        <v>2.6315324516602772</v>
      </c>
    </row>
    <row r="192" spans="1:30">
      <c r="A192" s="4">
        <v>43745.916666666664</v>
      </c>
      <c r="B192">
        <v>43745</v>
      </c>
      <c r="C192" s="3">
        <v>0.91666666666666663</v>
      </c>
      <c r="D192" s="3">
        <v>22</v>
      </c>
      <c r="E192" s="3">
        <v>7</v>
      </c>
      <c r="F192" s="3">
        <v>1</v>
      </c>
      <c r="G192" s="5">
        <v>1.2</v>
      </c>
      <c r="H192" s="3">
        <v>2.2000000000000002</v>
      </c>
      <c r="I192" s="3">
        <v>1.55139</v>
      </c>
      <c r="J192" s="12">
        <f t="shared" si="6"/>
        <v>1.216666666666667</v>
      </c>
      <c r="K192" s="4">
        <v>43745.916666666664</v>
      </c>
      <c r="L192" s="3">
        <f t="shared" si="7"/>
        <v>7</v>
      </c>
      <c r="M192" s="3">
        <f t="shared" si="8"/>
        <v>22</v>
      </c>
      <c r="N192" s="3">
        <v>58</v>
      </c>
      <c r="O192" s="3">
        <v>58</v>
      </c>
      <c r="P192" s="3">
        <v>58</v>
      </c>
      <c r="Q192" s="3">
        <v>0</v>
      </c>
      <c r="R192" s="3"/>
      <c r="S192" s="3">
        <f>IF(ISBLANK(Table13[[#This Row],[T1]]),0,IF(Table13[[#This Row],[T1]]&gt;0,1,0))</f>
        <v>1</v>
      </c>
      <c r="T192" s="3">
        <f>IF(ISBLANK(Table13[[#This Row],[T2]]),0,IF(Table13[[#This Row],[T2]]&gt;0,1,0))</f>
        <v>1</v>
      </c>
      <c r="U192" s="3">
        <f>IF(ISBLANK(Table13[[#This Row],[T3]]),0,IF(Table13[[#This Row],[T3]]&gt;0,1,0))</f>
        <v>1</v>
      </c>
      <c r="V192" s="3">
        <f>IF(ISBLANK(Table13[[#This Row],[T4]]),0,IF(Table13[[#This Row],[T4]]&gt;0,1,0))</f>
        <v>0</v>
      </c>
      <c r="W192" s="25">
        <v>64</v>
      </c>
      <c r="X192" s="23">
        <v>11</v>
      </c>
      <c r="Y192" s="3">
        <v>2.2000000000000002</v>
      </c>
      <c r="Z192" s="3"/>
      <c r="AB192" s="30">
        <v>162</v>
      </c>
      <c r="AC192" s="30">
        <v>1.3504254894833749</v>
      </c>
      <c r="AD192" s="30">
        <v>3.2495745105166245</v>
      </c>
    </row>
    <row r="193" spans="1:30">
      <c r="A193" s="4">
        <v>43745.958333333336</v>
      </c>
      <c r="B193">
        <v>43745</v>
      </c>
      <c r="C193" s="3">
        <v>0.95833333333333337</v>
      </c>
      <c r="D193" s="3">
        <v>23</v>
      </c>
      <c r="E193" s="3">
        <v>7</v>
      </c>
      <c r="F193" s="3">
        <v>0.5</v>
      </c>
      <c r="G193" s="5">
        <v>0.4</v>
      </c>
      <c r="H193" s="3">
        <v>0.9</v>
      </c>
      <c r="I193" s="3">
        <v>1.55139</v>
      </c>
      <c r="J193" s="12">
        <f t="shared" si="6"/>
        <v>1.1500000000000004</v>
      </c>
      <c r="K193" s="4">
        <v>43745.958333333336</v>
      </c>
      <c r="L193" s="3">
        <f t="shared" si="7"/>
        <v>7</v>
      </c>
      <c r="M193" s="3">
        <f t="shared" si="8"/>
        <v>23</v>
      </c>
      <c r="N193" s="3">
        <v>58</v>
      </c>
      <c r="O193" s="3">
        <v>58</v>
      </c>
      <c r="P193" s="3">
        <v>58</v>
      </c>
      <c r="Q193" s="3">
        <v>0</v>
      </c>
      <c r="R193" s="3"/>
      <c r="S193" s="3">
        <f>IF(ISBLANK(Table13[[#This Row],[T1]]),0,IF(Table13[[#This Row],[T1]]&gt;0,1,0))</f>
        <v>1</v>
      </c>
      <c r="T193" s="3">
        <f>IF(ISBLANK(Table13[[#This Row],[T2]]),0,IF(Table13[[#This Row],[T2]]&gt;0,1,0))</f>
        <v>1</v>
      </c>
      <c r="U193" s="3">
        <f>IF(ISBLANK(Table13[[#This Row],[T3]]),0,IF(Table13[[#This Row],[T3]]&gt;0,1,0))</f>
        <v>1</v>
      </c>
      <c r="V193" s="3">
        <f>IF(ISBLANK(Table13[[#This Row],[T4]]),0,IF(Table13[[#This Row],[T4]]&gt;0,1,0))</f>
        <v>0</v>
      </c>
      <c r="W193" s="26">
        <v>63</v>
      </c>
      <c r="X193" s="22">
        <v>11</v>
      </c>
      <c r="Y193" s="3">
        <v>0.9</v>
      </c>
      <c r="Z193" s="3"/>
      <c r="AB193" s="30">
        <v>163</v>
      </c>
      <c r="AC193" s="30">
        <v>1.3504254894833749</v>
      </c>
      <c r="AD193" s="30">
        <v>1.7495745105166252</v>
      </c>
    </row>
    <row r="194" spans="1:30">
      <c r="A194" s="4">
        <v>43746</v>
      </c>
      <c r="B194">
        <v>43746</v>
      </c>
      <c r="C194" s="3">
        <v>0</v>
      </c>
      <c r="D194" s="3">
        <v>0</v>
      </c>
      <c r="E194" s="3">
        <v>8</v>
      </c>
      <c r="F194" s="3">
        <v>0.4</v>
      </c>
      <c r="G194" s="5">
        <v>0.4</v>
      </c>
      <c r="H194" s="3">
        <v>0.8</v>
      </c>
      <c r="I194" s="3">
        <v>1.55139</v>
      </c>
      <c r="J194" s="12">
        <f t="shared" ref="J194:J257" si="9">AVERAGE(H194:H217)</f>
        <v>1.1291666666666669</v>
      </c>
      <c r="K194" s="4">
        <v>43746</v>
      </c>
      <c r="L194" s="3">
        <f t="shared" ref="L194:L257" si="10">DAY(K194)</f>
        <v>8</v>
      </c>
      <c r="M194" s="3">
        <f t="shared" ref="M194:M257" si="11">HOUR(K194)</f>
        <v>0</v>
      </c>
      <c r="N194" s="3">
        <v>57</v>
      </c>
      <c r="O194" s="3">
        <v>38</v>
      </c>
      <c r="P194" s="3">
        <v>57</v>
      </c>
      <c r="Q194" s="3">
        <v>0</v>
      </c>
      <c r="R194" s="3"/>
      <c r="S194" s="3">
        <f>IF(ISBLANK(Table13[[#This Row],[T1]]),0,IF(Table13[[#This Row],[T1]]&gt;0,1,0))</f>
        <v>1</v>
      </c>
      <c r="T194" s="3">
        <f>IF(ISBLANK(Table13[[#This Row],[T2]]),0,IF(Table13[[#This Row],[T2]]&gt;0,1,0))</f>
        <v>1</v>
      </c>
      <c r="U194" s="3">
        <f>IF(ISBLANK(Table13[[#This Row],[T3]]),0,IF(Table13[[#This Row],[T3]]&gt;0,1,0))</f>
        <v>1</v>
      </c>
      <c r="V194" s="3">
        <f>IF(ISBLANK(Table13[[#This Row],[T4]]),0,IF(Table13[[#This Row],[T4]]&gt;0,1,0))</f>
        <v>0</v>
      </c>
      <c r="W194" s="25">
        <v>63</v>
      </c>
      <c r="X194" s="23">
        <v>11</v>
      </c>
      <c r="Y194" s="3">
        <v>0.8</v>
      </c>
      <c r="Z194" s="3"/>
      <c r="AB194" s="30">
        <v>164</v>
      </c>
      <c r="AC194" s="30">
        <v>1.2593350122702234</v>
      </c>
      <c r="AD194" s="30">
        <v>2.7406649877297768</v>
      </c>
    </row>
    <row r="195" spans="1:30">
      <c r="A195" s="4">
        <v>43746.041666666664</v>
      </c>
      <c r="B195">
        <v>43746</v>
      </c>
      <c r="C195" s="3">
        <v>4.1666666666666664E-2</v>
      </c>
      <c r="D195" s="3">
        <v>1</v>
      </c>
      <c r="E195" s="3">
        <v>8</v>
      </c>
      <c r="F195" s="3">
        <v>0.2</v>
      </c>
      <c r="G195" s="5">
        <v>0.4</v>
      </c>
      <c r="H195" s="3">
        <v>0.60000000000000009</v>
      </c>
      <c r="I195" s="3">
        <v>1.55139</v>
      </c>
      <c r="J195" s="12">
        <f t="shared" si="9"/>
        <v>1.1125</v>
      </c>
      <c r="K195" s="4">
        <v>43746.041666666664</v>
      </c>
      <c r="L195" s="3">
        <f t="shared" si="10"/>
        <v>8</v>
      </c>
      <c r="M195" s="3">
        <f t="shared" si="11"/>
        <v>1</v>
      </c>
      <c r="N195" s="3">
        <v>58</v>
      </c>
      <c r="O195" s="3">
        <v>31</v>
      </c>
      <c r="P195" s="3">
        <v>58</v>
      </c>
      <c r="Q195" s="3">
        <v>0</v>
      </c>
      <c r="R195" s="3"/>
      <c r="S195" s="3">
        <f>IF(ISBLANK(Table13[[#This Row],[T1]]),0,IF(Table13[[#This Row],[T1]]&gt;0,1,0))</f>
        <v>1</v>
      </c>
      <c r="T195" s="3">
        <f>IF(ISBLANK(Table13[[#This Row],[T2]]),0,IF(Table13[[#This Row],[T2]]&gt;0,1,0))</f>
        <v>1</v>
      </c>
      <c r="U195" s="3">
        <f>IF(ISBLANK(Table13[[#This Row],[T3]]),0,IF(Table13[[#This Row],[T3]]&gt;0,1,0))</f>
        <v>1</v>
      </c>
      <c r="V195" s="3">
        <f>IF(ISBLANK(Table13[[#This Row],[T4]]),0,IF(Table13[[#This Row],[T4]]&gt;0,1,0))</f>
        <v>0</v>
      </c>
      <c r="W195" s="26">
        <v>62</v>
      </c>
      <c r="X195" s="22">
        <v>11</v>
      </c>
      <c r="Y195" s="3">
        <v>0.60000000000000009</v>
      </c>
      <c r="Z195" s="3"/>
      <c r="AB195" s="30">
        <v>165</v>
      </c>
      <c r="AC195" s="30">
        <v>1.2791908308587783</v>
      </c>
      <c r="AD195" s="30">
        <v>2.1208091691412214</v>
      </c>
    </row>
    <row r="196" spans="1:30">
      <c r="A196" s="4">
        <v>43746.083333333336</v>
      </c>
      <c r="B196">
        <v>43746</v>
      </c>
      <c r="C196" s="3">
        <v>8.3333333333333329E-2</v>
      </c>
      <c r="D196" s="3">
        <v>2</v>
      </c>
      <c r="E196" s="3">
        <v>8</v>
      </c>
      <c r="F196" s="3">
        <v>0.2</v>
      </c>
      <c r="G196" s="5">
        <v>0.4</v>
      </c>
      <c r="H196" s="3">
        <v>0.60000000000000009</v>
      </c>
      <c r="I196" s="3">
        <v>1.55139</v>
      </c>
      <c r="J196" s="12">
        <f t="shared" si="9"/>
        <v>1.1083333333333334</v>
      </c>
      <c r="K196" s="4">
        <v>43746.083333333336</v>
      </c>
      <c r="L196" s="3">
        <f t="shared" si="10"/>
        <v>8</v>
      </c>
      <c r="M196" s="3">
        <f t="shared" si="11"/>
        <v>2</v>
      </c>
      <c r="N196" s="3">
        <v>58</v>
      </c>
      <c r="O196" s="3">
        <v>30</v>
      </c>
      <c r="P196" s="3">
        <v>58</v>
      </c>
      <c r="Q196" s="3">
        <v>0</v>
      </c>
      <c r="R196" s="3"/>
      <c r="S196" s="3">
        <f>IF(ISBLANK(Table13[[#This Row],[T1]]),0,IF(Table13[[#This Row],[T1]]&gt;0,1,0))</f>
        <v>1</v>
      </c>
      <c r="T196" s="3">
        <f>IF(ISBLANK(Table13[[#This Row],[T2]]),0,IF(Table13[[#This Row],[T2]]&gt;0,1,0))</f>
        <v>1</v>
      </c>
      <c r="U196" s="3">
        <f>IF(ISBLANK(Table13[[#This Row],[T3]]),0,IF(Table13[[#This Row],[T3]]&gt;0,1,0))</f>
        <v>1</v>
      </c>
      <c r="V196" s="3">
        <f>IF(ISBLANK(Table13[[#This Row],[T4]]),0,IF(Table13[[#This Row],[T4]]&gt;0,1,0))</f>
        <v>0</v>
      </c>
      <c r="W196" s="25">
        <v>62</v>
      </c>
      <c r="X196" s="23">
        <v>11</v>
      </c>
      <c r="Y196" s="3">
        <v>0.60000000000000009</v>
      </c>
      <c r="Z196" s="3"/>
      <c r="AB196" s="30">
        <v>166</v>
      </c>
      <c r="AC196" s="30">
        <v>1.3611487720024302</v>
      </c>
      <c r="AD196" s="30">
        <v>1.2388512279975699</v>
      </c>
    </row>
    <row r="197" spans="1:30">
      <c r="A197" s="4">
        <v>43746.125</v>
      </c>
      <c r="B197">
        <v>43746</v>
      </c>
      <c r="C197" s="3">
        <v>0.125</v>
      </c>
      <c r="D197" s="3">
        <v>3</v>
      </c>
      <c r="E197" s="3">
        <v>8</v>
      </c>
      <c r="F197" s="3">
        <v>0.3</v>
      </c>
      <c r="G197" s="5">
        <v>0.3</v>
      </c>
      <c r="H197" s="3">
        <v>0.6</v>
      </c>
      <c r="I197" s="3">
        <v>1.55139</v>
      </c>
      <c r="J197" s="12">
        <f t="shared" si="9"/>
        <v>1.1666666666666667</v>
      </c>
      <c r="K197" s="4">
        <v>43746.125</v>
      </c>
      <c r="L197" s="3">
        <f t="shared" si="10"/>
        <v>8</v>
      </c>
      <c r="M197" s="3">
        <f t="shared" si="11"/>
        <v>3</v>
      </c>
      <c r="N197" s="3">
        <v>58</v>
      </c>
      <c r="O197" s="3">
        <v>25</v>
      </c>
      <c r="P197" s="3">
        <v>58</v>
      </c>
      <c r="Q197" s="3">
        <v>0</v>
      </c>
      <c r="R197" s="3"/>
      <c r="S197" s="3">
        <f>IF(ISBLANK(Table13[[#This Row],[T1]]),0,IF(Table13[[#This Row],[T1]]&gt;0,1,0))</f>
        <v>1</v>
      </c>
      <c r="T197" s="3">
        <f>IF(ISBLANK(Table13[[#This Row],[T2]]),0,IF(Table13[[#This Row],[T2]]&gt;0,1,0))</f>
        <v>1</v>
      </c>
      <c r="U197" s="3">
        <f>IF(ISBLANK(Table13[[#This Row],[T3]]),0,IF(Table13[[#This Row],[T3]]&gt;0,1,0))</f>
        <v>1</v>
      </c>
      <c r="V197" s="3">
        <f>IF(ISBLANK(Table13[[#This Row],[T4]]),0,IF(Table13[[#This Row],[T4]]&gt;0,1,0))</f>
        <v>0</v>
      </c>
      <c r="W197" s="26">
        <v>62</v>
      </c>
      <c r="X197" s="22">
        <v>11</v>
      </c>
      <c r="Y197" s="3">
        <v>0.6</v>
      </c>
      <c r="Z197" s="3"/>
      <c r="AB197" s="30">
        <v>167</v>
      </c>
      <c r="AC197" s="30">
        <v>1.1927347310906076</v>
      </c>
      <c r="AD197" s="30">
        <v>1.2072652689093923</v>
      </c>
    </row>
    <row r="198" spans="1:30">
      <c r="A198" s="4">
        <v>43746.166666666664</v>
      </c>
      <c r="B198">
        <v>43746</v>
      </c>
      <c r="C198" s="3">
        <v>0.16666666666666666</v>
      </c>
      <c r="D198" s="3">
        <v>4</v>
      </c>
      <c r="E198" s="3">
        <v>8</v>
      </c>
      <c r="F198" s="3">
        <v>0.4</v>
      </c>
      <c r="G198" s="5">
        <v>0.2</v>
      </c>
      <c r="H198" s="3">
        <v>0.60000000000000009</v>
      </c>
      <c r="I198" s="3">
        <v>1.55139</v>
      </c>
      <c r="J198" s="12">
        <f t="shared" si="9"/>
        <v>1.1666666666666667</v>
      </c>
      <c r="K198" s="4">
        <v>43746.166666666664</v>
      </c>
      <c r="L198" s="3">
        <f t="shared" si="10"/>
        <v>8</v>
      </c>
      <c r="M198" s="3">
        <f t="shared" si="11"/>
        <v>4</v>
      </c>
      <c r="N198" s="3">
        <v>57</v>
      </c>
      <c r="O198" s="3">
        <v>29</v>
      </c>
      <c r="P198" s="3">
        <v>57</v>
      </c>
      <c r="Q198" s="3">
        <v>0</v>
      </c>
      <c r="R198" s="3"/>
      <c r="S198" s="3">
        <f>IF(ISBLANK(Table13[[#This Row],[T1]]),0,IF(Table13[[#This Row],[T1]]&gt;0,1,0))</f>
        <v>1</v>
      </c>
      <c r="T198" s="3">
        <f>IF(ISBLANK(Table13[[#This Row],[T2]]),0,IF(Table13[[#This Row],[T2]]&gt;0,1,0))</f>
        <v>1</v>
      </c>
      <c r="U198" s="3">
        <f>IF(ISBLANK(Table13[[#This Row],[T3]]),0,IF(Table13[[#This Row],[T3]]&gt;0,1,0))</f>
        <v>1</v>
      </c>
      <c r="V198" s="3">
        <f>IF(ISBLANK(Table13[[#This Row],[T4]]),0,IF(Table13[[#This Row],[T4]]&gt;0,1,0))</f>
        <v>0</v>
      </c>
      <c r="W198" s="25">
        <v>61</v>
      </c>
      <c r="X198" s="23">
        <v>11</v>
      </c>
      <c r="Y198" s="3">
        <v>0.60000000000000009</v>
      </c>
      <c r="Z198" s="3"/>
      <c r="AB198" s="30">
        <v>168</v>
      </c>
      <c r="AC198" s="30">
        <v>1.2034580136096626</v>
      </c>
      <c r="AD198" s="30">
        <v>-3.4580136096626912E-3</v>
      </c>
    </row>
    <row r="199" spans="1:30">
      <c r="A199" s="4">
        <v>43746.208333333336</v>
      </c>
      <c r="B199">
        <v>43746</v>
      </c>
      <c r="C199" s="3">
        <v>0.20833333333333334</v>
      </c>
      <c r="D199" s="3">
        <v>5</v>
      </c>
      <c r="E199" s="3">
        <v>8</v>
      </c>
      <c r="F199" s="3">
        <v>1.6</v>
      </c>
      <c r="G199" s="5">
        <v>1.5</v>
      </c>
      <c r="H199" s="3">
        <v>3.1</v>
      </c>
      <c r="I199" s="3">
        <v>1.55139</v>
      </c>
      <c r="J199" s="12">
        <f t="shared" si="9"/>
        <v>1.1583333333333332</v>
      </c>
      <c r="K199" s="4">
        <v>43746.208333333336</v>
      </c>
      <c r="L199" s="3">
        <f t="shared" si="10"/>
        <v>8</v>
      </c>
      <c r="M199" s="3">
        <f t="shared" si="11"/>
        <v>5</v>
      </c>
      <c r="N199" s="3">
        <v>58</v>
      </c>
      <c r="O199" s="3">
        <v>53</v>
      </c>
      <c r="P199" s="3">
        <v>58</v>
      </c>
      <c r="Q199" s="3">
        <v>0</v>
      </c>
      <c r="R199" s="3"/>
      <c r="S199" s="3">
        <f>IF(ISBLANK(Table13[[#This Row],[T1]]),0,IF(Table13[[#This Row],[T1]]&gt;0,1,0))</f>
        <v>1</v>
      </c>
      <c r="T199" s="3">
        <f>IF(ISBLANK(Table13[[#This Row],[T2]]),0,IF(Table13[[#This Row],[T2]]&gt;0,1,0))</f>
        <v>1</v>
      </c>
      <c r="U199" s="3">
        <f>IF(ISBLANK(Table13[[#This Row],[T3]]),0,IF(Table13[[#This Row],[T3]]&gt;0,1,0))</f>
        <v>1</v>
      </c>
      <c r="V199" s="3">
        <f>IF(ISBLANK(Table13[[#This Row],[T4]]),0,IF(Table13[[#This Row],[T4]]&gt;0,1,0))</f>
        <v>0</v>
      </c>
      <c r="W199" s="26">
        <v>62</v>
      </c>
      <c r="X199" s="22">
        <v>11</v>
      </c>
      <c r="Y199" s="3">
        <v>3.1</v>
      </c>
      <c r="Z199" s="3"/>
      <c r="AB199" s="30">
        <v>169</v>
      </c>
      <c r="AC199" s="30">
        <v>1.1820114485715523</v>
      </c>
      <c r="AD199" s="30">
        <v>-0.38201144857155223</v>
      </c>
    </row>
    <row r="200" spans="1:30">
      <c r="A200" s="4">
        <v>43746.25</v>
      </c>
      <c r="B200">
        <v>43746</v>
      </c>
      <c r="C200" s="3">
        <v>0.25</v>
      </c>
      <c r="D200" s="3">
        <v>6</v>
      </c>
      <c r="E200" s="3">
        <v>8</v>
      </c>
      <c r="F200" s="3">
        <v>1.4</v>
      </c>
      <c r="G200" s="5">
        <v>1</v>
      </c>
      <c r="H200" s="3">
        <v>2.4</v>
      </c>
      <c r="I200" s="3">
        <v>1.55139</v>
      </c>
      <c r="J200" s="12">
        <f t="shared" si="9"/>
        <v>1.0458333333333332</v>
      </c>
      <c r="K200" s="4">
        <v>43746.25</v>
      </c>
      <c r="L200" s="3">
        <f t="shared" si="10"/>
        <v>8</v>
      </c>
      <c r="M200" s="3">
        <f t="shared" si="11"/>
        <v>6</v>
      </c>
      <c r="N200" s="3">
        <v>58</v>
      </c>
      <c r="O200" s="3">
        <v>35</v>
      </c>
      <c r="P200" s="3">
        <v>57</v>
      </c>
      <c r="Q200" s="3">
        <v>0</v>
      </c>
      <c r="R200" s="3"/>
      <c r="S200" s="3">
        <f>IF(ISBLANK(Table13[[#This Row],[T1]]),0,IF(Table13[[#This Row],[T1]]&gt;0,1,0))</f>
        <v>1</v>
      </c>
      <c r="T200" s="3">
        <f>IF(ISBLANK(Table13[[#This Row],[T2]]),0,IF(Table13[[#This Row],[T2]]&gt;0,1,0))</f>
        <v>1</v>
      </c>
      <c r="U200" s="3">
        <f>IF(ISBLANK(Table13[[#This Row],[T3]]),0,IF(Table13[[#This Row],[T3]]&gt;0,1,0))</f>
        <v>1</v>
      </c>
      <c r="V200" s="3">
        <f>IF(ISBLANK(Table13[[#This Row],[T4]]),0,IF(Table13[[#This Row],[T4]]&gt;0,1,0))</f>
        <v>0</v>
      </c>
      <c r="W200" s="25">
        <v>62</v>
      </c>
      <c r="X200" s="23">
        <v>11</v>
      </c>
      <c r="Y200" s="3">
        <v>2.4</v>
      </c>
      <c r="Z200" s="3"/>
      <c r="AB200" s="30">
        <v>170</v>
      </c>
      <c r="AC200" s="30">
        <v>1.1820114485715523</v>
      </c>
      <c r="AD200" s="30">
        <v>-8.2011448571552181E-2</v>
      </c>
    </row>
    <row r="201" spans="1:30">
      <c r="A201" s="4">
        <v>43746.291666666664</v>
      </c>
      <c r="B201">
        <v>43746</v>
      </c>
      <c r="C201" s="3">
        <v>0.29166666666666669</v>
      </c>
      <c r="D201" s="3">
        <v>7</v>
      </c>
      <c r="E201" s="3">
        <v>8</v>
      </c>
      <c r="F201" s="3">
        <v>2.6</v>
      </c>
      <c r="G201" s="5">
        <v>1.4</v>
      </c>
      <c r="H201" s="3">
        <v>4</v>
      </c>
      <c r="I201" s="3">
        <v>1.55139</v>
      </c>
      <c r="J201" s="12">
        <f t="shared" si="9"/>
        <v>1.0291666666666666</v>
      </c>
      <c r="K201" s="4">
        <v>43746.291666666664</v>
      </c>
      <c r="L201" s="3">
        <f t="shared" si="10"/>
        <v>8</v>
      </c>
      <c r="M201" s="3">
        <f t="shared" si="11"/>
        <v>7</v>
      </c>
      <c r="N201" s="3">
        <v>48</v>
      </c>
      <c r="O201" s="3">
        <v>11</v>
      </c>
      <c r="P201" s="3">
        <v>35</v>
      </c>
      <c r="Q201" s="3">
        <v>0</v>
      </c>
      <c r="R201" s="3"/>
      <c r="S201" s="3">
        <f>IF(ISBLANK(Table13[[#This Row],[T1]]),0,IF(Table13[[#This Row],[T1]]&gt;0,1,0))</f>
        <v>1</v>
      </c>
      <c r="T201" s="3">
        <f>IF(ISBLANK(Table13[[#This Row],[T2]]),0,IF(Table13[[#This Row],[T2]]&gt;0,1,0))</f>
        <v>1</v>
      </c>
      <c r="U201" s="3">
        <f>IF(ISBLANK(Table13[[#This Row],[T3]]),0,IF(Table13[[#This Row],[T3]]&gt;0,1,0))</f>
        <v>1</v>
      </c>
      <c r="V201" s="3">
        <f>IF(ISBLANK(Table13[[#This Row],[T4]]),0,IF(Table13[[#This Row],[T4]]&gt;0,1,0))</f>
        <v>0</v>
      </c>
      <c r="W201" s="26">
        <v>63</v>
      </c>
      <c r="X201" s="22">
        <v>11</v>
      </c>
      <c r="Y201" s="3">
        <v>4</v>
      </c>
      <c r="Z201" s="3"/>
      <c r="AB201" s="30">
        <v>171</v>
      </c>
      <c r="AC201" s="30">
        <v>1.1927347310906076</v>
      </c>
      <c r="AD201" s="30">
        <v>-9.2734731090607481E-2</v>
      </c>
    </row>
    <row r="202" spans="1:30">
      <c r="A202" s="4">
        <v>43746.333333333336</v>
      </c>
      <c r="B202">
        <v>43746</v>
      </c>
      <c r="C202" s="3">
        <v>0.33333333333333331</v>
      </c>
      <c r="D202" s="3">
        <v>8</v>
      </c>
      <c r="E202" s="3">
        <v>8</v>
      </c>
      <c r="F202" s="3">
        <v>0.4</v>
      </c>
      <c r="G202" s="5">
        <v>0.4</v>
      </c>
      <c r="H202" s="3">
        <v>0.8</v>
      </c>
      <c r="I202" s="3">
        <v>1.55139</v>
      </c>
      <c r="J202" s="12">
        <f t="shared" si="9"/>
        <v>0.92083333333333328</v>
      </c>
      <c r="K202" s="4">
        <v>43746.333332870374</v>
      </c>
      <c r="L202" s="3">
        <f t="shared" si="10"/>
        <v>8</v>
      </c>
      <c r="M202" s="3">
        <f t="shared" si="11"/>
        <v>8</v>
      </c>
      <c r="N202" s="3"/>
      <c r="O202" s="3"/>
      <c r="P202" s="3"/>
      <c r="Q202" s="3"/>
      <c r="R202" s="3"/>
      <c r="S202" s="3">
        <f>IF(ISBLANK(Table13[[#This Row],[T1]]),0,IF(Table13[[#This Row],[T1]]&gt;0,1,0))</f>
        <v>0</v>
      </c>
      <c r="T202" s="3">
        <f>IF(ISBLANK(Table13[[#This Row],[T2]]),0,IF(Table13[[#This Row],[T2]]&gt;0,1,0))</f>
        <v>1</v>
      </c>
      <c r="U202" s="3">
        <f>IF(ISBLANK(Table13[[#This Row],[T3]]),0,IF(Table13[[#This Row],[T3]]&gt;0,1,0))</f>
        <v>1</v>
      </c>
      <c r="V202" s="3">
        <f>IF(ISBLANK(Table13[[#This Row],[T4]]),0,IF(Table13[[#This Row],[T4]]&gt;0,1,0))</f>
        <v>0</v>
      </c>
      <c r="W202" s="25">
        <v>64</v>
      </c>
      <c r="X202" s="23">
        <v>10</v>
      </c>
      <c r="Y202" s="3">
        <v>0.8</v>
      </c>
      <c r="Z202" s="3"/>
      <c r="AB202" s="30">
        <v>172</v>
      </c>
      <c r="AC202" s="30">
        <v>1.1927347310906076</v>
      </c>
      <c r="AD202" s="30">
        <v>-0.19273473109060757</v>
      </c>
    </row>
    <row r="203" spans="1:30">
      <c r="A203" s="4">
        <v>43746.375</v>
      </c>
      <c r="B203">
        <v>43746</v>
      </c>
      <c r="C203" s="3">
        <v>0.375</v>
      </c>
      <c r="D203" s="3">
        <v>9</v>
      </c>
      <c r="E203" s="3">
        <v>8</v>
      </c>
      <c r="F203" s="3">
        <v>0.2</v>
      </c>
      <c r="G203" s="5">
        <v>0.4</v>
      </c>
      <c r="H203" s="3">
        <v>0.60000000000000009</v>
      </c>
      <c r="I203" s="3">
        <v>1.55139</v>
      </c>
      <c r="J203" s="12">
        <f t="shared" si="9"/>
        <v>1.0125</v>
      </c>
      <c r="K203" s="4">
        <v>43746.374999479165</v>
      </c>
      <c r="L203" s="3">
        <f t="shared" si="10"/>
        <v>8</v>
      </c>
      <c r="M203" s="3">
        <f t="shared" si="11"/>
        <v>9</v>
      </c>
      <c r="N203" s="3"/>
      <c r="O203" s="3"/>
      <c r="P203" s="3"/>
      <c r="Q203" s="3"/>
      <c r="R203" s="3"/>
      <c r="S203" s="3">
        <f>IF(ISBLANK(Table13[[#This Row],[T1]]),0,IF(Table13[[#This Row],[T1]]&gt;0,1,0))</f>
        <v>0</v>
      </c>
      <c r="T203" s="3">
        <f>IF(ISBLANK(Table13[[#This Row],[T2]]),0,IF(Table13[[#This Row],[T2]]&gt;0,1,0))</f>
        <v>0</v>
      </c>
      <c r="U203" s="3">
        <f>IF(ISBLANK(Table13[[#This Row],[T3]]),0,IF(Table13[[#This Row],[T3]]&gt;0,1,0))</f>
        <v>0</v>
      </c>
      <c r="V203" s="3">
        <f>IF(ISBLANK(Table13[[#This Row],[T4]]),0,IF(Table13[[#This Row],[T4]]&gt;0,1,0))</f>
        <v>0</v>
      </c>
      <c r="W203" s="26">
        <v>65</v>
      </c>
      <c r="X203" s="22">
        <v>11</v>
      </c>
      <c r="Y203" s="3">
        <v>0.60000000000000009</v>
      </c>
      <c r="Z203" s="3"/>
      <c r="AB203" s="30">
        <v>173</v>
      </c>
      <c r="AC203" s="30">
        <v>1.2034580136096626</v>
      </c>
      <c r="AD203" s="30">
        <v>-0.10345801360966256</v>
      </c>
    </row>
    <row r="204" spans="1:30">
      <c r="A204" s="4">
        <v>43746.416666666664</v>
      </c>
      <c r="B204">
        <v>43746</v>
      </c>
      <c r="C204" s="3">
        <v>0.41666666666666669</v>
      </c>
      <c r="D204" s="3">
        <v>10</v>
      </c>
      <c r="E204" s="3">
        <v>8</v>
      </c>
      <c r="F204" s="3">
        <v>0.4</v>
      </c>
      <c r="G204" s="5">
        <v>0.2</v>
      </c>
      <c r="H204" s="3">
        <v>0.60000000000000009</v>
      </c>
      <c r="I204" s="3">
        <v>1.55139</v>
      </c>
      <c r="J204" s="12">
        <f t="shared" si="9"/>
        <v>1.0874999999999997</v>
      </c>
      <c r="K204" s="4">
        <v>43746.416666087964</v>
      </c>
      <c r="L204" s="3">
        <f t="shared" si="10"/>
        <v>8</v>
      </c>
      <c r="M204" s="3">
        <f t="shared" si="11"/>
        <v>10</v>
      </c>
      <c r="N204" s="3"/>
      <c r="O204" s="3"/>
      <c r="P204" s="3"/>
      <c r="Q204" s="3"/>
      <c r="R204" s="3"/>
      <c r="S204" s="3">
        <f>IF(ISBLANK(Table13[[#This Row],[T1]]),0,IF(Table13[[#This Row],[T1]]&gt;0,1,0))</f>
        <v>0</v>
      </c>
      <c r="T204" s="3">
        <f>IF(ISBLANK(Table13[[#This Row],[T2]]),0,IF(Table13[[#This Row],[T2]]&gt;0,1,0))</f>
        <v>0</v>
      </c>
      <c r="U204" s="3">
        <f>IF(ISBLANK(Table13[[#This Row],[T3]]),0,IF(Table13[[#This Row],[T3]]&gt;0,1,0))</f>
        <v>0</v>
      </c>
      <c r="V204" s="3">
        <f>IF(ISBLANK(Table13[[#This Row],[T4]]),0,IF(Table13[[#This Row],[T4]]&gt;0,1,0))</f>
        <v>0</v>
      </c>
      <c r="W204" s="25">
        <v>65</v>
      </c>
      <c r="X204" s="23">
        <v>11</v>
      </c>
      <c r="Y204" s="3">
        <v>0.60000000000000009</v>
      </c>
      <c r="Z204" s="3"/>
      <c r="AB204" s="30">
        <v>174</v>
      </c>
      <c r="AC204" s="30">
        <v>1.2034580136096626</v>
      </c>
      <c r="AD204" s="30">
        <v>0.89654198639033744</v>
      </c>
    </row>
    <row r="205" spans="1:30">
      <c r="A205" s="4">
        <v>43746.458333333336</v>
      </c>
      <c r="B205">
        <v>43746</v>
      </c>
      <c r="C205" s="3">
        <v>0.45833333333333331</v>
      </c>
      <c r="D205" s="3">
        <v>11</v>
      </c>
      <c r="E205" s="3">
        <v>8</v>
      </c>
      <c r="F205" s="3">
        <v>0.4</v>
      </c>
      <c r="G205" s="5">
        <v>0.4</v>
      </c>
      <c r="H205" s="3">
        <v>0.8</v>
      </c>
      <c r="I205" s="3">
        <v>1.55139</v>
      </c>
      <c r="J205" s="12">
        <f t="shared" si="9"/>
        <v>1.0916666666666666</v>
      </c>
      <c r="K205" s="4">
        <v>43746.458332696762</v>
      </c>
      <c r="L205" s="3">
        <f t="shared" si="10"/>
        <v>8</v>
      </c>
      <c r="M205" s="3">
        <f t="shared" si="11"/>
        <v>11</v>
      </c>
      <c r="N205" s="3"/>
      <c r="O205" s="3"/>
      <c r="P205" s="3"/>
      <c r="Q205" s="3"/>
      <c r="R205" s="3"/>
      <c r="S205" s="3">
        <f>IF(ISBLANK(Table13[[#This Row],[T1]]),0,IF(Table13[[#This Row],[T1]]&gt;0,1,0))</f>
        <v>0</v>
      </c>
      <c r="T205" s="3">
        <f>IF(ISBLANK(Table13[[#This Row],[T2]]),0,IF(Table13[[#This Row],[T2]]&gt;0,1,0))</f>
        <v>0</v>
      </c>
      <c r="U205" s="3">
        <f>IF(ISBLANK(Table13[[#This Row],[T3]]),0,IF(Table13[[#This Row],[T3]]&gt;0,1,0))</f>
        <v>0</v>
      </c>
      <c r="V205" s="3">
        <f>IF(ISBLANK(Table13[[#This Row],[T4]]),0,IF(Table13[[#This Row],[T4]]&gt;0,1,0))</f>
        <v>0</v>
      </c>
      <c r="W205" s="26">
        <v>66</v>
      </c>
      <c r="X205" s="22">
        <v>11</v>
      </c>
      <c r="Y205" s="3">
        <v>0.8</v>
      </c>
      <c r="Z205" s="3"/>
      <c r="AB205" s="30">
        <v>175</v>
      </c>
      <c r="AC205" s="30">
        <v>1.3437673708202267</v>
      </c>
      <c r="AD205" s="30">
        <v>0.3562326291797735</v>
      </c>
    </row>
    <row r="206" spans="1:30">
      <c r="A206" s="4">
        <v>43746.5</v>
      </c>
      <c r="B206">
        <v>43746</v>
      </c>
      <c r="C206" s="3">
        <v>0.5</v>
      </c>
      <c r="D206" s="3">
        <v>12</v>
      </c>
      <c r="E206" s="3">
        <v>8</v>
      </c>
      <c r="F206" s="3">
        <v>0.2</v>
      </c>
      <c r="G206" s="5">
        <v>0.4</v>
      </c>
      <c r="H206" s="3">
        <v>0.60000000000000009</v>
      </c>
      <c r="I206" s="3">
        <v>1.55139</v>
      </c>
      <c r="J206" s="12">
        <f t="shared" si="9"/>
        <v>1.0791666666666664</v>
      </c>
      <c r="K206" s="4">
        <v>43746.499999305554</v>
      </c>
      <c r="L206" s="3">
        <f t="shared" si="10"/>
        <v>8</v>
      </c>
      <c r="M206" s="3">
        <f t="shared" si="11"/>
        <v>12</v>
      </c>
      <c r="N206" s="3"/>
      <c r="O206" s="3"/>
      <c r="P206" s="3"/>
      <c r="Q206" s="3"/>
      <c r="R206" s="3"/>
      <c r="S206" s="3">
        <f>IF(ISBLANK(Table13[[#This Row],[T1]]),0,IF(Table13[[#This Row],[T1]]&gt;0,1,0))</f>
        <v>0</v>
      </c>
      <c r="T206" s="3">
        <f>IF(ISBLANK(Table13[[#This Row],[T2]]),0,IF(Table13[[#This Row],[T2]]&gt;0,1,0))</f>
        <v>0</v>
      </c>
      <c r="U206" s="3">
        <f>IF(ISBLANK(Table13[[#This Row],[T3]]),0,IF(Table13[[#This Row],[T3]]&gt;0,1,0))</f>
        <v>0</v>
      </c>
      <c r="V206" s="3">
        <f>IF(ISBLANK(Table13[[#This Row],[T4]]),0,IF(Table13[[#This Row],[T4]]&gt;0,1,0))</f>
        <v>0</v>
      </c>
      <c r="W206" s="25">
        <v>66</v>
      </c>
      <c r="X206" s="23">
        <v>11</v>
      </c>
      <c r="Y206" s="3">
        <v>0.60000000000000009</v>
      </c>
      <c r="Z206" s="3"/>
      <c r="AB206" s="30">
        <v>176</v>
      </c>
      <c r="AC206" s="30">
        <v>1.3330440883011714</v>
      </c>
      <c r="AD206" s="30">
        <v>3.3669559116988288</v>
      </c>
    </row>
    <row r="207" spans="1:30">
      <c r="A207" s="4">
        <v>43746.541666666664</v>
      </c>
      <c r="B207">
        <v>43746</v>
      </c>
      <c r="C207" s="3">
        <v>0.54166666666666663</v>
      </c>
      <c r="D207" s="3">
        <v>13</v>
      </c>
      <c r="E207" s="3">
        <v>8</v>
      </c>
      <c r="F207" s="3">
        <v>0.4</v>
      </c>
      <c r="G207" s="5">
        <v>1.2</v>
      </c>
      <c r="H207" s="3">
        <v>1.6</v>
      </c>
      <c r="I207" s="3">
        <v>1.55139</v>
      </c>
      <c r="J207" s="12">
        <f t="shared" si="9"/>
        <v>1.075</v>
      </c>
      <c r="K207" s="4">
        <v>43746.541665914352</v>
      </c>
      <c r="L207" s="3">
        <f t="shared" si="10"/>
        <v>8</v>
      </c>
      <c r="M207" s="3">
        <f t="shared" si="11"/>
        <v>13</v>
      </c>
      <c r="N207" s="3"/>
      <c r="O207" s="3"/>
      <c r="P207" s="3"/>
      <c r="Q207" s="3"/>
      <c r="R207" s="3"/>
      <c r="S207" s="3">
        <f>IF(ISBLANK(Table13[[#This Row],[T1]]),0,IF(Table13[[#This Row],[T1]]&gt;0,1,0))</f>
        <v>0</v>
      </c>
      <c r="T207" s="3">
        <f>IF(ISBLANK(Table13[[#This Row],[T2]]),0,IF(Table13[[#This Row],[T2]]&gt;0,1,0))</f>
        <v>0</v>
      </c>
      <c r="U207" s="3">
        <f>IF(ISBLANK(Table13[[#This Row],[T3]]),0,IF(Table13[[#This Row],[T3]]&gt;0,1,0))</f>
        <v>0</v>
      </c>
      <c r="V207" s="3">
        <f>IF(ISBLANK(Table13[[#This Row],[T4]]),0,IF(Table13[[#This Row],[T4]]&gt;0,1,0))</f>
        <v>0</v>
      </c>
      <c r="W207" s="26">
        <v>67</v>
      </c>
      <c r="X207" s="22">
        <v>11</v>
      </c>
      <c r="Y207" s="3">
        <v>1.6</v>
      </c>
      <c r="Z207" s="3"/>
      <c r="AB207" s="30">
        <v>177</v>
      </c>
      <c r="AC207" s="30">
        <v>1.4097208258901637</v>
      </c>
      <c r="AD207" s="30">
        <v>3.0902791741098365</v>
      </c>
    </row>
    <row r="208" spans="1:30">
      <c r="A208" s="4">
        <v>43746.583333333336</v>
      </c>
      <c r="B208">
        <v>43746</v>
      </c>
      <c r="C208" s="3">
        <v>0.58333333333333337</v>
      </c>
      <c r="D208" s="3">
        <v>14</v>
      </c>
      <c r="E208" s="3">
        <v>8</v>
      </c>
      <c r="F208" s="3">
        <v>0.4</v>
      </c>
      <c r="G208" s="5">
        <v>0.4</v>
      </c>
      <c r="H208" s="3">
        <v>0.8</v>
      </c>
      <c r="I208" s="3">
        <v>1.55139</v>
      </c>
      <c r="J208" s="12">
        <f t="shared" si="9"/>
        <v>1.0374999999999999</v>
      </c>
      <c r="K208" s="4">
        <v>43746.583332523151</v>
      </c>
      <c r="L208" s="3">
        <f t="shared" si="10"/>
        <v>8</v>
      </c>
      <c r="M208" s="3">
        <f t="shared" si="11"/>
        <v>14</v>
      </c>
      <c r="N208" s="3"/>
      <c r="O208" s="3"/>
      <c r="P208" s="3"/>
      <c r="Q208" s="3"/>
      <c r="R208" s="3"/>
      <c r="S208" s="3">
        <f>IF(ISBLANK(Table13[[#This Row],[T1]]),0,IF(Table13[[#This Row],[T1]]&gt;0,1,0))</f>
        <v>0</v>
      </c>
      <c r="T208" s="3">
        <f>IF(ISBLANK(Table13[[#This Row],[T2]]),0,IF(Table13[[#This Row],[T2]]&gt;0,1,0))</f>
        <v>0</v>
      </c>
      <c r="U208" s="3">
        <f>IF(ISBLANK(Table13[[#This Row],[T3]]),0,IF(Table13[[#This Row],[T3]]&gt;0,1,0))</f>
        <v>0</v>
      </c>
      <c r="V208" s="3">
        <f>IF(ISBLANK(Table13[[#This Row],[T4]]),0,IF(Table13[[#This Row],[T4]]&gt;0,1,0))</f>
        <v>0</v>
      </c>
      <c r="W208" s="25">
        <v>68</v>
      </c>
      <c r="X208" s="23">
        <v>13</v>
      </c>
      <c r="Y208" s="3">
        <v>0.8</v>
      </c>
      <c r="Z208" s="3"/>
      <c r="AB208" s="30">
        <v>178</v>
      </c>
      <c r="AC208" s="30">
        <v>1.1767302450168924</v>
      </c>
      <c r="AD208" s="30">
        <v>-0.27673024501689236</v>
      </c>
    </row>
    <row r="209" spans="1:30">
      <c r="A209" s="4">
        <v>43746.625</v>
      </c>
      <c r="B209">
        <v>43746</v>
      </c>
      <c r="C209" s="3">
        <v>0.625</v>
      </c>
      <c r="D209" s="3">
        <v>15</v>
      </c>
      <c r="E209" s="3">
        <v>8</v>
      </c>
      <c r="F209" s="3">
        <v>0.2</v>
      </c>
      <c r="G209" s="5">
        <v>0.4</v>
      </c>
      <c r="H209" s="3">
        <v>0.60000000000000009</v>
      </c>
      <c r="I209" s="3">
        <v>1.55139</v>
      </c>
      <c r="J209" s="12">
        <f t="shared" si="9"/>
        <v>1.0458333333333332</v>
      </c>
      <c r="K209" s="4">
        <v>43746.624999131942</v>
      </c>
      <c r="L209" s="3">
        <f t="shared" si="10"/>
        <v>8</v>
      </c>
      <c r="M209" s="3">
        <f t="shared" si="11"/>
        <v>15</v>
      </c>
      <c r="N209" s="3"/>
      <c r="O209" s="3"/>
      <c r="P209" s="3"/>
      <c r="Q209" s="3"/>
      <c r="R209" s="3"/>
      <c r="S209" s="3">
        <f>IF(ISBLANK(Table13[[#This Row],[T1]]),0,IF(Table13[[#This Row],[T1]]&gt;0,1,0))</f>
        <v>0</v>
      </c>
      <c r="T209" s="3">
        <f>IF(ISBLANK(Table13[[#This Row],[T2]]),0,IF(Table13[[#This Row],[T2]]&gt;0,1,0))</f>
        <v>0</v>
      </c>
      <c r="U209" s="3">
        <f>IF(ISBLANK(Table13[[#This Row],[T3]]),0,IF(Table13[[#This Row],[T3]]&gt;0,1,0))</f>
        <v>0</v>
      </c>
      <c r="V209" s="3">
        <f>IF(ISBLANK(Table13[[#This Row],[T4]]),0,IF(Table13[[#This Row],[T4]]&gt;0,1,0))</f>
        <v>0</v>
      </c>
      <c r="W209" s="26">
        <v>68</v>
      </c>
      <c r="X209" s="22">
        <v>13</v>
      </c>
      <c r="Y209" s="3">
        <v>0.60000000000000009</v>
      </c>
      <c r="Z209" s="3"/>
      <c r="AB209" s="30">
        <v>179</v>
      </c>
      <c r="AC209" s="30">
        <v>1.1842720346368367</v>
      </c>
      <c r="AD209" s="30">
        <v>1.5727965363163454E-2</v>
      </c>
    </row>
    <row r="210" spans="1:30">
      <c r="A210" s="4">
        <v>43746.666666666664</v>
      </c>
      <c r="B210">
        <v>43746</v>
      </c>
      <c r="C210" s="3">
        <v>0.66666666666666663</v>
      </c>
      <c r="D210" s="3">
        <v>16</v>
      </c>
      <c r="E210" s="3">
        <v>8</v>
      </c>
      <c r="F210" s="3">
        <v>0.2</v>
      </c>
      <c r="G210" s="5">
        <v>0.4</v>
      </c>
      <c r="H210" s="3">
        <v>0.60000000000000009</v>
      </c>
      <c r="I210" s="3">
        <v>1.55139</v>
      </c>
      <c r="J210" s="12">
        <f t="shared" si="9"/>
        <v>1.0583333333333333</v>
      </c>
      <c r="K210" s="4">
        <v>43746.66666574074</v>
      </c>
      <c r="L210" s="3">
        <f t="shared" si="10"/>
        <v>8</v>
      </c>
      <c r="M210" s="3">
        <f t="shared" si="11"/>
        <v>16</v>
      </c>
      <c r="N210" s="3"/>
      <c r="O210" s="3"/>
      <c r="P210" s="3"/>
      <c r="Q210" s="3"/>
      <c r="R210" s="3"/>
      <c r="S210" s="3">
        <f>IF(ISBLANK(Table13[[#This Row],[T1]]),0,IF(Table13[[#This Row],[T1]]&gt;0,1,0))</f>
        <v>0</v>
      </c>
      <c r="T210" s="3">
        <f>IF(ISBLANK(Table13[[#This Row],[T2]]),0,IF(Table13[[#This Row],[T2]]&gt;0,1,0))</f>
        <v>0</v>
      </c>
      <c r="U210" s="3">
        <f>IF(ISBLANK(Table13[[#This Row],[T3]]),0,IF(Table13[[#This Row],[T3]]&gt;0,1,0))</f>
        <v>0</v>
      </c>
      <c r="V210" s="3">
        <f>IF(ISBLANK(Table13[[#This Row],[T4]]),0,IF(Table13[[#This Row],[T4]]&gt;0,1,0))</f>
        <v>0</v>
      </c>
      <c r="W210" s="25">
        <v>68</v>
      </c>
      <c r="X210" s="23">
        <v>11</v>
      </c>
      <c r="Y210" s="3">
        <v>0.60000000000000009</v>
      </c>
      <c r="Z210" s="3"/>
      <c r="AB210" s="30">
        <v>180</v>
      </c>
      <c r="AC210" s="30">
        <v>1.1735487521177814</v>
      </c>
      <c r="AD210" s="30">
        <v>-7.3548752117781335E-2</v>
      </c>
    </row>
    <row r="211" spans="1:30">
      <c r="A211" s="4">
        <v>43746.708333333336</v>
      </c>
      <c r="B211">
        <v>43746</v>
      </c>
      <c r="C211" s="3">
        <v>0.70833333333333337</v>
      </c>
      <c r="D211" s="3">
        <v>17</v>
      </c>
      <c r="E211" s="3">
        <v>8</v>
      </c>
      <c r="F211" s="3">
        <v>0.5</v>
      </c>
      <c r="G211" s="5">
        <v>0.2</v>
      </c>
      <c r="H211" s="3">
        <v>0.7</v>
      </c>
      <c r="I211" s="3">
        <v>1.55139</v>
      </c>
      <c r="J211" s="12">
        <f t="shared" si="9"/>
        <v>1.0666666666666667</v>
      </c>
      <c r="K211" s="4">
        <v>43746.708333333336</v>
      </c>
      <c r="L211" s="3">
        <f t="shared" si="10"/>
        <v>8</v>
      </c>
      <c r="M211" s="3">
        <f t="shared" si="11"/>
        <v>17</v>
      </c>
      <c r="N211" s="3">
        <v>0</v>
      </c>
      <c r="O211" s="3">
        <v>0</v>
      </c>
      <c r="P211" s="3">
        <v>7</v>
      </c>
      <c r="Q211" s="3">
        <v>0</v>
      </c>
      <c r="R211" s="3"/>
      <c r="S211" s="3">
        <f>IF(ISBLANK(Table13[[#This Row],[T1]]),0,IF(Table13[[#This Row],[T1]]&gt;0,1,0))</f>
        <v>0</v>
      </c>
      <c r="T211" s="3">
        <f>IF(ISBLANK(Table13[[#This Row],[T2]]),0,IF(Table13[[#This Row],[T2]]&gt;0,1,0))</f>
        <v>0</v>
      </c>
      <c r="U211" s="3">
        <f>IF(ISBLANK(Table13[[#This Row],[T3]]),0,IF(Table13[[#This Row],[T3]]&gt;0,1,0))</f>
        <v>0</v>
      </c>
      <c r="V211" s="3">
        <f>IF(ISBLANK(Table13[[#This Row],[T4]]),0,IF(Table13[[#This Row],[T4]]&gt;0,1,0))</f>
        <v>0</v>
      </c>
      <c r="W211" s="26">
        <v>68</v>
      </c>
      <c r="X211" s="22">
        <v>13</v>
      </c>
      <c r="Y211" s="3">
        <v>0.7</v>
      </c>
      <c r="Z211" s="3"/>
      <c r="AB211" s="30">
        <v>181</v>
      </c>
      <c r="AC211" s="30">
        <v>1.1505114406301153</v>
      </c>
      <c r="AD211" s="30">
        <v>-0.3505114406301153</v>
      </c>
    </row>
    <row r="212" spans="1:30">
      <c r="A212" s="4">
        <v>43746.75</v>
      </c>
      <c r="B212">
        <v>43746</v>
      </c>
      <c r="C212" s="3">
        <v>0.75</v>
      </c>
      <c r="D212" s="3">
        <v>18</v>
      </c>
      <c r="E212" s="3">
        <v>8</v>
      </c>
      <c r="F212" s="3">
        <v>0.6</v>
      </c>
      <c r="G212" s="5">
        <v>0.3</v>
      </c>
      <c r="H212" s="3">
        <v>0.89999999999999991</v>
      </c>
      <c r="I212" s="3">
        <v>1.55139</v>
      </c>
      <c r="J212" s="12">
        <f t="shared" si="9"/>
        <v>1.0999999999999999</v>
      </c>
      <c r="K212" s="4">
        <v>43746.75</v>
      </c>
      <c r="L212" s="3">
        <f t="shared" si="10"/>
        <v>8</v>
      </c>
      <c r="M212" s="3">
        <f t="shared" si="11"/>
        <v>18</v>
      </c>
      <c r="N212" s="3">
        <v>0</v>
      </c>
      <c r="O212" s="3">
        <v>0</v>
      </c>
      <c r="P212" s="3">
        <v>49</v>
      </c>
      <c r="Q212" s="3">
        <v>0</v>
      </c>
      <c r="R212" s="3"/>
      <c r="S212" s="3">
        <f>IF(ISBLANK(Table13[[#This Row],[T1]]),0,IF(Table13[[#This Row],[T1]]&gt;0,1,0))</f>
        <v>1</v>
      </c>
      <c r="T212" s="3">
        <f>IF(ISBLANK(Table13[[#This Row],[T2]]),0,IF(Table13[[#This Row],[T2]]&gt;0,1,0))</f>
        <v>0</v>
      </c>
      <c r="U212" s="3">
        <f>IF(ISBLANK(Table13[[#This Row],[T3]]),0,IF(Table13[[#This Row],[T3]]&gt;0,1,0))</f>
        <v>0</v>
      </c>
      <c r="V212" s="3">
        <f>IF(ISBLANK(Table13[[#This Row],[T4]]),0,IF(Table13[[#This Row],[T4]]&gt;0,1,0))</f>
        <v>0</v>
      </c>
      <c r="W212" s="25">
        <v>67</v>
      </c>
      <c r="X212" s="23">
        <v>11</v>
      </c>
      <c r="Y212" s="3">
        <v>0.89999999999999991</v>
      </c>
      <c r="Z212" s="3"/>
      <c r="AB212" s="30">
        <v>182</v>
      </c>
      <c r="AC212" s="30">
        <v>1.1735487521177814</v>
      </c>
      <c r="AD212" s="30">
        <v>-7.3548752117781335E-2</v>
      </c>
    </row>
    <row r="213" spans="1:30">
      <c r="A213" s="4">
        <v>43746.791666666664</v>
      </c>
      <c r="B213">
        <v>43746</v>
      </c>
      <c r="C213" s="3">
        <v>0.79166666666666663</v>
      </c>
      <c r="D213" s="3">
        <v>19</v>
      </c>
      <c r="E213" s="3">
        <v>8</v>
      </c>
      <c r="F213" s="3">
        <v>0.5</v>
      </c>
      <c r="G213" s="5">
        <v>2.2000000000000002</v>
      </c>
      <c r="H213" s="3">
        <v>2.7</v>
      </c>
      <c r="I213" s="3">
        <v>1.55139</v>
      </c>
      <c r="J213" s="12">
        <f t="shared" si="9"/>
        <v>1.0999999999999999</v>
      </c>
      <c r="K213" s="4">
        <v>43746.791666666664</v>
      </c>
      <c r="L213" s="3">
        <f t="shared" si="10"/>
        <v>8</v>
      </c>
      <c r="M213" s="3">
        <f t="shared" si="11"/>
        <v>19</v>
      </c>
      <c r="N213" s="3">
        <v>45</v>
      </c>
      <c r="O213" s="3">
        <v>0</v>
      </c>
      <c r="P213" s="3">
        <v>0</v>
      </c>
      <c r="Q213" s="3">
        <v>0</v>
      </c>
      <c r="R213" s="3"/>
      <c r="S213" s="3">
        <f>IF(ISBLANK(Table13[[#This Row],[T1]]),0,IF(Table13[[#This Row],[T1]]&gt;0,1,0))</f>
        <v>1</v>
      </c>
      <c r="T213" s="3">
        <f>IF(ISBLANK(Table13[[#This Row],[T2]]),0,IF(Table13[[#This Row],[T2]]&gt;0,1,0))</f>
        <v>0</v>
      </c>
      <c r="U213" s="3">
        <f>IF(ISBLANK(Table13[[#This Row],[T3]]),0,IF(Table13[[#This Row],[T3]]&gt;0,1,0))</f>
        <v>1</v>
      </c>
      <c r="V213" s="3">
        <f>IF(ISBLANK(Table13[[#This Row],[T4]]),0,IF(Table13[[#This Row],[T4]]&gt;0,1,0))</f>
        <v>0</v>
      </c>
      <c r="W213" s="26">
        <v>65</v>
      </c>
      <c r="X213" s="22">
        <v>11</v>
      </c>
      <c r="Y213" s="3">
        <v>2.7</v>
      </c>
      <c r="Z213" s="3"/>
      <c r="AB213" s="30">
        <v>183</v>
      </c>
      <c r="AC213" s="30">
        <v>1.152102187079671</v>
      </c>
      <c r="AD213" s="30">
        <v>0.84789781292032895</v>
      </c>
    </row>
    <row r="214" spans="1:30">
      <c r="A214" s="4">
        <v>43746.833333333336</v>
      </c>
      <c r="B214">
        <v>43746</v>
      </c>
      <c r="C214" s="3">
        <v>0.83333333333333337</v>
      </c>
      <c r="D214" s="3">
        <v>20</v>
      </c>
      <c r="E214" s="3">
        <v>8</v>
      </c>
      <c r="F214" s="3">
        <v>0.5</v>
      </c>
      <c r="G214" s="5">
        <v>0.6</v>
      </c>
      <c r="H214" s="3">
        <v>1.1000000000000001</v>
      </c>
      <c r="I214" s="3">
        <v>1.55139</v>
      </c>
      <c r="J214" s="12">
        <f t="shared" si="9"/>
        <v>1.0166666666666664</v>
      </c>
      <c r="K214" s="4">
        <v>43746.833333333336</v>
      </c>
      <c r="L214" s="3">
        <f t="shared" si="10"/>
        <v>8</v>
      </c>
      <c r="M214" s="3">
        <f t="shared" si="11"/>
        <v>20</v>
      </c>
      <c r="N214" s="3">
        <v>58</v>
      </c>
      <c r="O214" s="3">
        <v>0</v>
      </c>
      <c r="P214" s="3">
        <v>0</v>
      </c>
      <c r="Q214" s="3">
        <v>0</v>
      </c>
      <c r="R214" s="3"/>
      <c r="S214" s="3">
        <f>IF(ISBLANK(Table13[[#This Row],[T1]]),0,IF(Table13[[#This Row],[T1]]&gt;0,1,0))</f>
        <v>1</v>
      </c>
      <c r="T214" s="3">
        <f>IF(ISBLANK(Table13[[#This Row],[T2]]),0,IF(Table13[[#This Row],[T2]]&gt;0,1,0))</f>
        <v>0</v>
      </c>
      <c r="U214" s="3">
        <f>IF(ISBLANK(Table13[[#This Row],[T3]]),0,IF(Table13[[#This Row],[T3]]&gt;0,1,0))</f>
        <v>1</v>
      </c>
      <c r="V214" s="3">
        <f>IF(ISBLANK(Table13[[#This Row],[T4]]),0,IF(Table13[[#This Row],[T4]]&gt;0,1,0))</f>
        <v>0</v>
      </c>
      <c r="W214" s="25">
        <v>65</v>
      </c>
      <c r="X214" s="23">
        <v>11</v>
      </c>
      <c r="Y214" s="3">
        <v>1.1000000000000001</v>
      </c>
      <c r="Z214" s="3"/>
      <c r="AB214" s="30">
        <v>184</v>
      </c>
      <c r="AC214" s="30">
        <v>1.1628254695987263</v>
      </c>
      <c r="AD214" s="30">
        <v>-0.26282546959872632</v>
      </c>
    </row>
    <row r="215" spans="1:30">
      <c r="A215" s="4">
        <v>43746.875</v>
      </c>
      <c r="B215">
        <v>43746</v>
      </c>
      <c r="C215" s="3">
        <v>0.875</v>
      </c>
      <c r="D215" s="3">
        <v>21</v>
      </c>
      <c r="E215" s="3">
        <v>8</v>
      </c>
      <c r="F215" s="3">
        <v>0.5</v>
      </c>
      <c r="G215" s="5">
        <v>0.5</v>
      </c>
      <c r="H215" s="3">
        <v>1</v>
      </c>
      <c r="I215" s="3">
        <v>1.55139</v>
      </c>
      <c r="J215" s="12">
        <f t="shared" si="9"/>
        <v>0.99999999999999989</v>
      </c>
      <c r="K215" s="4">
        <v>43746.875</v>
      </c>
      <c r="L215" s="3">
        <f t="shared" si="10"/>
        <v>8</v>
      </c>
      <c r="M215" s="3">
        <f t="shared" si="11"/>
        <v>21</v>
      </c>
      <c r="N215" s="3">
        <v>57</v>
      </c>
      <c r="O215" s="3">
        <v>0</v>
      </c>
      <c r="P215" s="3">
        <v>53</v>
      </c>
      <c r="Q215" s="3">
        <v>0</v>
      </c>
      <c r="R215" s="3"/>
      <c r="S215" s="3">
        <f>IF(ISBLANK(Table13[[#This Row],[T1]]),0,IF(Table13[[#This Row],[T1]]&gt;0,1,0))</f>
        <v>1</v>
      </c>
      <c r="T215" s="3">
        <f>IF(ISBLANK(Table13[[#This Row],[T2]]),0,IF(Table13[[#This Row],[T2]]&gt;0,1,0))</f>
        <v>1</v>
      </c>
      <c r="U215" s="3">
        <f>IF(ISBLANK(Table13[[#This Row],[T3]]),0,IF(Table13[[#This Row],[T3]]&gt;0,1,0))</f>
        <v>1</v>
      </c>
      <c r="V215" s="3">
        <f>IF(ISBLANK(Table13[[#This Row],[T4]]),0,IF(Table13[[#This Row],[T4]]&gt;0,1,0))</f>
        <v>0</v>
      </c>
      <c r="W215" s="26">
        <v>65</v>
      </c>
      <c r="X215" s="22">
        <v>11</v>
      </c>
      <c r="Y215" s="3">
        <v>1</v>
      </c>
      <c r="Z215" s="3"/>
      <c r="AB215" s="30">
        <v>185</v>
      </c>
      <c r="AC215" s="30">
        <v>1.1842720346368367</v>
      </c>
      <c r="AD215" s="30">
        <v>-8.4272034636836635E-2</v>
      </c>
    </row>
    <row r="216" spans="1:30">
      <c r="A216" s="4">
        <v>43746.916666666664</v>
      </c>
      <c r="B216">
        <v>43746</v>
      </c>
      <c r="C216" s="3">
        <v>0.91666666666666663</v>
      </c>
      <c r="D216" s="3">
        <v>22</v>
      </c>
      <c r="E216" s="3">
        <v>8</v>
      </c>
      <c r="F216" s="3">
        <v>0.4</v>
      </c>
      <c r="G216" s="5">
        <v>0.2</v>
      </c>
      <c r="H216" s="3">
        <v>0.60000000000000009</v>
      </c>
      <c r="I216" s="3">
        <v>1.55139</v>
      </c>
      <c r="J216" s="12">
        <f t="shared" si="9"/>
        <v>0.99166666666666659</v>
      </c>
      <c r="K216" s="4">
        <v>43746.916666666664</v>
      </c>
      <c r="L216" s="3">
        <f t="shared" si="10"/>
        <v>8</v>
      </c>
      <c r="M216" s="3">
        <f t="shared" si="11"/>
        <v>22</v>
      </c>
      <c r="N216" s="3">
        <v>57</v>
      </c>
      <c r="O216" s="3">
        <v>0</v>
      </c>
      <c r="P216" s="3">
        <v>57</v>
      </c>
      <c r="Q216" s="3">
        <v>0</v>
      </c>
      <c r="R216" s="3"/>
      <c r="S216" s="3">
        <f>IF(ISBLANK(Table13[[#This Row],[T1]]),0,IF(Table13[[#This Row],[T1]]&gt;0,1,0))</f>
        <v>1</v>
      </c>
      <c r="T216" s="3">
        <f>IF(ISBLANK(Table13[[#This Row],[T2]]),0,IF(Table13[[#This Row],[T2]]&gt;0,1,0))</f>
        <v>1</v>
      </c>
      <c r="U216" s="3">
        <f>IF(ISBLANK(Table13[[#This Row],[T3]]),0,IF(Table13[[#This Row],[T3]]&gt;0,1,0))</f>
        <v>1</v>
      </c>
      <c r="V216" s="3">
        <f>IF(ISBLANK(Table13[[#This Row],[T4]]),0,IF(Table13[[#This Row],[T4]]&gt;0,1,0))</f>
        <v>0</v>
      </c>
      <c r="W216" s="25">
        <v>64</v>
      </c>
      <c r="X216" s="23">
        <v>11</v>
      </c>
      <c r="Y216" s="3">
        <v>0.60000000000000009</v>
      </c>
      <c r="Z216" s="3"/>
      <c r="AB216" s="30">
        <v>186</v>
      </c>
      <c r="AC216" s="30">
        <v>1.0158579937250143</v>
      </c>
      <c r="AD216" s="30">
        <v>0.18414200627498567</v>
      </c>
    </row>
    <row r="217" spans="1:30">
      <c r="A217" s="4">
        <v>43746.958333333336</v>
      </c>
      <c r="B217">
        <v>43746</v>
      </c>
      <c r="C217" s="3">
        <v>0.95833333333333337</v>
      </c>
      <c r="D217" s="3">
        <v>23</v>
      </c>
      <c r="E217" s="3">
        <v>8</v>
      </c>
      <c r="F217" s="3">
        <v>0.2</v>
      </c>
      <c r="G217" s="5">
        <v>0.2</v>
      </c>
      <c r="H217" s="3">
        <v>0.4</v>
      </c>
      <c r="I217" s="3">
        <v>1.55139</v>
      </c>
      <c r="J217" s="12">
        <f t="shared" si="9"/>
        <v>1.0416666666666665</v>
      </c>
      <c r="K217" s="4">
        <v>43746.958333333336</v>
      </c>
      <c r="L217" s="3">
        <f t="shared" si="10"/>
        <v>8</v>
      </c>
      <c r="M217" s="3">
        <f t="shared" si="11"/>
        <v>23</v>
      </c>
      <c r="N217" s="3">
        <v>58</v>
      </c>
      <c r="O217" s="3">
        <v>0</v>
      </c>
      <c r="P217" s="3">
        <v>58</v>
      </c>
      <c r="Q217" s="3">
        <v>0</v>
      </c>
      <c r="R217" s="3"/>
      <c r="S217" s="3">
        <f>IF(ISBLANK(Table13[[#This Row],[T1]]),0,IF(Table13[[#This Row],[T1]]&gt;0,1,0))</f>
        <v>1</v>
      </c>
      <c r="T217" s="3">
        <f>IF(ISBLANK(Table13[[#This Row],[T2]]),0,IF(Table13[[#This Row],[T2]]&gt;0,1,0))</f>
        <v>1</v>
      </c>
      <c r="U217" s="3">
        <f>IF(ISBLANK(Table13[[#This Row],[T3]]),0,IF(Table13[[#This Row],[T3]]&gt;0,1,0))</f>
        <v>1</v>
      </c>
      <c r="V217" s="3">
        <f>IF(ISBLANK(Table13[[#This Row],[T4]]),0,IF(Table13[[#This Row],[T4]]&gt;0,1,0))</f>
        <v>0</v>
      </c>
      <c r="W217" s="26">
        <v>64</v>
      </c>
      <c r="X217" s="22">
        <v>11</v>
      </c>
      <c r="Y217" s="3">
        <v>0.4</v>
      </c>
      <c r="Z217" s="3"/>
      <c r="AB217" s="30">
        <v>187</v>
      </c>
      <c r="AC217" s="30">
        <v>1.404948586541497</v>
      </c>
      <c r="AD217" s="30">
        <v>-0.30494858654149692</v>
      </c>
    </row>
    <row r="218" spans="1:30">
      <c r="A218" s="4">
        <v>43747</v>
      </c>
      <c r="B218">
        <v>43747</v>
      </c>
      <c r="C218" s="3">
        <v>0</v>
      </c>
      <c r="D218" s="3">
        <v>0</v>
      </c>
      <c r="E218" s="3">
        <v>9</v>
      </c>
      <c r="F218" s="3">
        <v>0.2</v>
      </c>
      <c r="G218" s="5">
        <v>0.2</v>
      </c>
      <c r="H218" s="3">
        <v>0.4</v>
      </c>
      <c r="I218" s="3">
        <v>1.55139</v>
      </c>
      <c r="J218" s="12">
        <f t="shared" si="9"/>
        <v>1.075</v>
      </c>
      <c r="K218" s="4">
        <v>43747</v>
      </c>
      <c r="L218" s="3">
        <f t="shared" si="10"/>
        <v>9</v>
      </c>
      <c r="M218" s="3">
        <f t="shared" si="11"/>
        <v>0</v>
      </c>
      <c r="N218" s="3">
        <v>58</v>
      </c>
      <c r="O218" s="3">
        <v>0</v>
      </c>
      <c r="P218" s="3">
        <v>58</v>
      </c>
      <c r="Q218" s="3">
        <v>0</v>
      </c>
      <c r="R218" s="3"/>
      <c r="S218" s="3">
        <f>IF(ISBLANK(Table13[[#This Row],[T1]]),0,IF(Table13[[#This Row],[T1]]&gt;0,1,0))</f>
        <v>1</v>
      </c>
      <c r="T218" s="3">
        <f>IF(ISBLANK(Table13[[#This Row],[T2]]),0,IF(Table13[[#This Row],[T2]]&gt;0,1,0))</f>
        <v>1</v>
      </c>
      <c r="U218" s="3">
        <f>IF(ISBLANK(Table13[[#This Row],[T3]]),0,IF(Table13[[#This Row],[T3]]&gt;0,1,0))</f>
        <v>1</v>
      </c>
      <c r="V218" s="3">
        <f>IF(ISBLANK(Table13[[#This Row],[T4]]),0,IF(Table13[[#This Row],[T4]]&gt;0,1,0))</f>
        <v>0</v>
      </c>
      <c r="W218" s="25">
        <v>63</v>
      </c>
      <c r="X218" s="23">
        <v>11</v>
      </c>
      <c r="Y218" s="3">
        <v>0.4</v>
      </c>
      <c r="Z218" s="3"/>
      <c r="AB218" s="30">
        <v>188</v>
      </c>
      <c r="AC218" s="30">
        <v>1.501458129212994</v>
      </c>
      <c r="AD218" s="30">
        <v>-0.50145812921299404</v>
      </c>
    </row>
    <row r="219" spans="1:30">
      <c r="A219" s="4">
        <v>43747.041666666664</v>
      </c>
      <c r="B219">
        <v>43747</v>
      </c>
      <c r="C219" s="3">
        <v>4.1666666666666664E-2</v>
      </c>
      <c r="D219" s="3">
        <v>1</v>
      </c>
      <c r="E219" s="3">
        <v>9</v>
      </c>
      <c r="F219" s="3">
        <v>0.2</v>
      </c>
      <c r="G219" s="5">
        <v>0.3</v>
      </c>
      <c r="H219" s="3">
        <v>0.5</v>
      </c>
      <c r="I219" s="3">
        <v>1.55139</v>
      </c>
      <c r="J219" s="12">
        <f t="shared" si="9"/>
        <v>1.0916666666666666</v>
      </c>
      <c r="K219" s="4">
        <v>43747.041666666664</v>
      </c>
      <c r="L219" s="3">
        <f t="shared" si="10"/>
        <v>9</v>
      </c>
      <c r="M219" s="3">
        <f t="shared" si="11"/>
        <v>1</v>
      </c>
      <c r="N219" s="3">
        <v>58</v>
      </c>
      <c r="O219" s="3">
        <v>5</v>
      </c>
      <c r="P219" s="3">
        <v>58</v>
      </c>
      <c r="Q219" s="3">
        <v>0</v>
      </c>
      <c r="R219" s="3"/>
      <c r="S219" s="3">
        <f>IF(ISBLANK(Table13[[#This Row],[T1]]),0,IF(Table13[[#This Row],[T1]]&gt;0,1,0))</f>
        <v>1</v>
      </c>
      <c r="T219" s="3">
        <f>IF(ISBLANK(Table13[[#This Row],[T2]]),0,IF(Table13[[#This Row],[T2]]&gt;0,1,0))</f>
        <v>1</v>
      </c>
      <c r="U219" s="3">
        <f>IF(ISBLANK(Table13[[#This Row],[T3]]),0,IF(Table13[[#This Row],[T3]]&gt;0,1,0))</f>
        <v>1</v>
      </c>
      <c r="V219" s="3">
        <f>IF(ISBLANK(Table13[[#This Row],[T4]]),0,IF(Table13[[#This Row],[T4]]&gt;0,1,0))</f>
        <v>0</v>
      </c>
      <c r="W219" s="26">
        <v>61</v>
      </c>
      <c r="X219" s="22">
        <v>11</v>
      </c>
      <c r="Y219" s="3">
        <v>0.5</v>
      </c>
      <c r="Z219" s="3"/>
      <c r="AB219" s="30">
        <v>189</v>
      </c>
      <c r="AC219" s="30">
        <v>1.4148534823297247</v>
      </c>
      <c r="AD219" s="30">
        <v>-0.41485348232972474</v>
      </c>
    </row>
    <row r="220" spans="1:30">
      <c r="A220" s="4">
        <v>43747.083333333336</v>
      </c>
      <c r="B220">
        <v>43747</v>
      </c>
      <c r="C220" s="3">
        <v>8.3333333333333329E-2</v>
      </c>
      <c r="D220" s="3">
        <v>2</v>
      </c>
      <c r="E220" s="3">
        <v>9</v>
      </c>
      <c r="F220" s="3">
        <v>1.5</v>
      </c>
      <c r="G220" s="5">
        <v>0.5</v>
      </c>
      <c r="H220" s="3">
        <v>2</v>
      </c>
      <c r="I220" s="3">
        <v>1.55139</v>
      </c>
      <c r="J220" s="12">
        <f t="shared" si="9"/>
        <v>1.0999999999999999</v>
      </c>
      <c r="K220" s="4">
        <v>43747.083333333336</v>
      </c>
      <c r="L220" s="3">
        <f t="shared" si="10"/>
        <v>9</v>
      </c>
      <c r="M220" s="3">
        <f t="shared" si="11"/>
        <v>2</v>
      </c>
      <c r="N220" s="3">
        <v>58</v>
      </c>
      <c r="O220" s="3">
        <v>43</v>
      </c>
      <c r="P220" s="3">
        <v>58</v>
      </c>
      <c r="Q220" s="3">
        <v>0</v>
      </c>
      <c r="R220" s="3"/>
      <c r="S220" s="3">
        <f>IF(ISBLANK(Table13[[#This Row],[T1]]),0,IF(Table13[[#This Row],[T1]]&gt;0,1,0))</f>
        <v>1</v>
      </c>
      <c r="T220" s="3">
        <f>IF(ISBLANK(Table13[[#This Row],[T2]]),0,IF(Table13[[#This Row],[T2]]&gt;0,1,0))</f>
        <v>1</v>
      </c>
      <c r="U220" s="3">
        <f>IF(ISBLANK(Table13[[#This Row],[T3]]),0,IF(Table13[[#This Row],[T3]]&gt;0,1,0))</f>
        <v>1</v>
      </c>
      <c r="V220" s="3">
        <f>IF(ISBLANK(Table13[[#This Row],[T4]]),0,IF(Table13[[#This Row],[T4]]&gt;0,1,0))</f>
        <v>0</v>
      </c>
      <c r="W220" s="25">
        <v>60</v>
      </c>
      <c r="X220" s="23">
        <v>8</v>
      </c>
      <c r="Y220" s="3">
        <v>2</v>
      </c>
      <c r="Z220" s="3"/>
      <c r="AB220" s="30">
        <v>190</v>
      </c>
      <c r="AC220" s="30">
        <v>1.397383783415503</v>
      </c>
      <c r="AD220" s="30">
        <v>-0.49738378341550293</v>
      </c>
    </row>
    <row r="221" spans="1:30">
      <c r="A221" s="4">
        <v>43747.125</v>
      </c>
      <c r="B221">
        <v>43747</v>
      </c>
      <c r="C221" s="3">
        <v>0.125</v>
      </c>
      <c r="D221" s="3">
        <v>3</v>
      </c>
      <c r="E221" s="3">
        <v>9</v>
      </c>
      <c r="F221" s="3">
        <v>0.2</v>
      </c>
      <c r="G221" s="5">
        <v>0.4</v>
      </c>
      <c r="H221" s="3">
        <v>0.60000000000000009</v>
      </c>
      <c r="I221" s="3">
        <v>1.55139</v>
      </c>
      <c r="J221" s="12">
        <f t="shared" si="9"/>
        <v>1.0416666666666665</v>
      </c>
      <c r="K221" s="4">
        <v>43747.125</v>
      </c>
      <c r="L221" s="3">
        <f t="shared" si="10"/>
        <v>9</v>
      </c>
      <c r="M221" s="3">
        <f t="shared" si="11"/>
        <v>3</v>
      </c>
      <c r="N221" s="3">
        <v>57</v>
      </c>
      <c r="O221" s="3">
        <v>28</v>
      </c>
      <c r="P221" s="3">
        <v>57</v>
      </c>
      <c r="Q221" s="3">
        <v>0</v>
      </c>
      <c r="R221" s="3"/>
      <c r="S221" s="3">
        <f>IF(ISBLANK(Table13[[#This Row],[T1]]),0,IF(Table13[[#This Row],[T1]]&gt;0,1,0))</f>
        <v>1</v>
      </c>
      <c r="T221" s="3">
        <f>IF(ISBLANK(Table13[[#This Row],[T2]]),0,IF(Table13[[#This Row],[T2]]&gt;0,1,0))</f>
        <v>1</v>
      </c>
      <c r="U221" s="3">
        <f>IF(ISBLANK(Table13[[#This Row],[T3]]),0,IF(Table13[[#This Row],[T3]]&gt;0,1,0))</f>
        <v>1</v>
      </c>
      <c r="V221" s="3">
        <f>IF(ISBLANK(Table13[[#This Row],[T4]]),0,IF(Table13[[#This Row],[T4]]&gt;0,1,0))</f>
        <v>0</v>
      </c>
      <c r="W221" s="26">
        <v>56</v>
      </c>
      <c r="X221" s="22">
        <v>11</v>
      </c>
      <c r="Y221" s="3">
        <v>0.60000000000000009</v>
      </c>
      <c r="Z221" s="3"/>
      <c r="AB221" s="30">
        <v>191</v>
      </c>
      <c r="AC221" s="30">
        <v>1.397383783415503</v>
      </c>
      <c r="AD221" s="30">
        <v>0.80261621658449722</v>
      </c>
    </row>
    <row r="222" spans="1:30">
      <c r="A222" s="4">
        <v>43747.166666666664</v>
      </c>
      <c r="B222">
        <v>43747</v>
      </c>
      <c r="C222" s="3">
        <v>0.16666666666666666</v>
      </c>
      <c r="D222" s="3">
        <v>4</v>
      </c>
      <c r="E222" s="3">
        <v>9</v>
      </c>
      <c r="F222" s="3">
        <v>0.2</v>
      </c>
      <c r="G222" s="5">
        <v>0.2</v>
      </c>
      <c r="H222" s="3">
        <v>0.4</v>
      </c>
      <c r="I222" s="3">
        <v>1.55139</v>
      </c>
      <c r="J222" s="12">
        <f t="shared" si="9"/>
        <v>1.0416666666666667</v>
      </c>
      <c r="K222" s="4">
        <v>43747.166666666664</v>
      </c>
      <c r="L222" s="3">
        <f t="shared" si="10"/>
        <v>9</v>
      </c>
      <c r="M222" s="3">
        <f t="shared" si="11"/>
        <v>4</v>
      </c>
      <c r="N222" s="3">
        <v>58</v>
      </c>
      <c r="O222" s="3">
        <v>27</v>
      </c>
      <c r="P222" s="3">
        <v>58</v>
      </c>
      <c r="Q222" s="3">
        <v>0</v>
      </c>
      <c r="R222" s="3"/>
      <c r="S222" s="3">
        <f>IF(ISBLANK(Table13[[#This Row],[T1]]),0,IF(Table13[[#This Row],[T1]]&gt;0,1,0))</f>
        <v>1</v>
      </c>
      <c r="T222" s="3">
        <f>IF(ISBLANK(Table13[[#This Row],[T2]]),0,IF(Table13[[#This Row],[T2]]&gt;0,1,0))</f>
        <v>1</v>
      </c>
      <c r="U222" s="3">
        <f>IF(ISBLANK(Table13[[#This Row],[T3]]),0,IF(Table13[[#This Row],[T3]]&gt;0,1,0))</f>
        <v>1</v>
      </c>
      <c r="V222" s="3">
        <f>IF(ISBLANK(Table13[[#This Row],[T4]]),0,IF(Table13[[#This Row],[T4]]&gt;0,1,0))</f>
        <v>0</v>
      </c>
      <c r="W222" s="25">
        <v>57</v>
      </c>
      <c r="X222" s="23">
        <v>13</v>
      </c>
      <c r="Y222" s="3">
        <v>0.4</v>
      </c>
      <c r="Z222" s="3"/>
      <c r="AB222" s="30">
        <v>192</v>
      </c>
      <c r="AC222" s="30">
        <v>1.408107065934558</v>
      </c>
      <c r="AD222" s="30">
        <v>-0.50810706593455801</v>
      </c>
    </row>
    <row r="223" spans="1:30">
      <c r="A223" s="4">
        <v>43747.208333333336</v>
      </c>
      <c r="B223">
        <v>43747</v>
      </c>
      <c r="C223" s="3">
        <v>0.20833333333333334</v>
      </c>
      <c r="D223" s="3">
        <v>5</v>
      </c>
      <c r="E223" s="3">
        <v>9</v>
      </c>
      <c r="F223" s="3">
        <v>0.2</v>
      </c>
      <c r="G223" s="5">
        <v>0.2</v>
      </c>
      <c r="H223" s="3">
        <v>0.4</v>
      </c>
      <c r="I223" s="3">
        <v>1.55139</v>
      </c>
      <c r="J223" s="12">
        <f t="shared" si="9"/>
        <v>1.0458333333333334</v>
      </c>
      <c r="K223" s="4">
        <v>43747.208333333336</v>
      </c>
      <c r="L223" s="3">
        <f t="shared" si="10"/>
        <v>9</v>
      </c>
      <c r="M223" s="3">
        <f t="shared" si="11"/>
        <v>5</v>
      </c>
      <c r="N223" s="3">
        <v>58</v>
      </c>
      <c r="O223" s="3">
        <v>30</v>
      </c>
      <c r="P223" s="3">
        <v>58</v>
      </c>
      <c r="Q223" s="3">
        <v>0</v>
      </c>
      <c r="R223" s="3"/>
      <c r="S223" s="3">
        <f>IF(ISBLANK(Table13[[#This Row],[T1]]),0,IF(Table13[[#This Row],[T1]]&gt;0,1,0))</f>
        <v>1</v>
      </c>
      <c r="T223" s="3">
        <f>IF(ISBLANK(Table13[[#This Row],[T2]]),0,IF(Table13[[#This Row],[T2]]&gt;0,1,0))</f>
        <v>1</v>
      </c>
      <c r="U223" s="3">
        <f>IF(ISBLANK(Table13[[#This Row],[T3]]),0,IF(Table13[[#This Row],[T3]]&gt;0,1,0))</f>
        <v>1</v>
      </c>
      <c r="V223" s="3">
        <f>IF(ISBLANK(Table13[[#This Row],[T4]]),0,IF(Table13[[#This Row],[T4]]&gt;0,1,0))</f>
        <v>0</v>
      </c>
      <c r="W223" s="26">
        <v>58</v>
      </c>
      <c r="X223" s="22">
        <v>13</v>
      </c>
      <c r="Y223" s="3">
        <v>0.4</v>
      </c>
      <c r="Z223" s="3"/>
      <c r="AB223" s="30">
        <v>193</v>
      </c>
      <c r="AC223" s="30">
        <v>1.408107065934558</v>
      </c>
      <c r="AD223" s="30">
        <v>-0.60810706593455799</v>
      </c>
    </row>
    <row r="224" spans="1:30">
      <c r="A224" s="4">
        <v>43747.25</v>
      </c>
      <c r="B224">
        <v>43747</v>
      </c>
      <c r="C224" s="3">
        <v>0.25</v>
      </c>
      <c r="D224" s="3">
        <v>6</v>
      </c>
      <c r="E224" s="3">
        <v>9</v>
      </c>
      <c r="F224" s="3">
        <v>0.5</v>
      </c>
      <c r="G224" s="5">
        <v>1.5</v>
      </c>
      <c r="H224" s="3">
        <v>2</v>
      </c>
      <c r="I224" s="3">
        <v>1.55139</v>
      </c>
      <c r="J224" s="12">
        <f t="shared" si="9"/>
        <v>1.0541666666666669</v>
      </c>
      <c r="K224" s="4">
        <v>43747.25</v>
      </c>
      <c r="L224" s="3">
        <f t="shared" si="10"/>
        <v>9</v>
      </c>
      <c r="M224" s="3">
        <f t="shared" si="11"/>
        <v>6</v>
      </c>
      <c r="N224" s="3">
        <v>58</v>
      </c>
      <c r="O224" s="3">
        <v>32</v>
      </c>
      <c r="P224" s="3">
        <v>58</v>
      </c>
      <c r="Q224" s="3">
        <v>0</v>
      </c>
      <c r="R224" s="3"/>
      <c r="S224" s="3">
        <f>IF(ISBLANK(Table13[[#This Row],[T1]]),0,IF(Table13[[#This Row],[T1]]&gt;0,1,0))</f>
        <v>1</v>
      </c>
      <c r="T224" s="3">
        <f>IF(ISBLANK(Table13[[#This Row],[T2]]),0,IF(Table13[[#This Row],[T2]]&gt;0,1,0))</f>
        <v>0</v>
      </c>
      <c r="U224" s="3">
        <f>IF(ISBLANK(Table13[[#This Row],[T3]]),0,IF(Table13[[#This Row],[T3]]&gt;0,1,0))</f>
        <v>1</v>
      </c>
      <c r="V224" s="3">
        <f>IF(ISBLANK(Table13[[#This Row],[T4]]),0,IF(Table13[[#This Row],[T4]]&gt;0,1,0))</f>
        <v>0</v>
      </c>
      <c r="W224" s="25">
        <v>58</v>
      </c>
      <c r="X224" s="23">
        <v>13</v>
      </c>
      <c r="Y224" s="3">
        <v>2</v>
      </c>
      <c r="Z224" s="3"/>
      <c r="AB224" s="30">
        <v>194</v>
      </c>
      <c r="AC224" s="30">
        <v>1.4188303484536133</v>
      </c>
      <c r="AD224" s="30">
        <v>-0.81883034845361324</v>
      </c>
    </row>
    <row r="225" spans="1:30">
      <c r="A225" s="4">
        <v>43747.291666666664</v>
      </c>
      <c r="B225">
        <v>43747</v>
      </c>
      <c r="C225" s="3">
        <v>0.29166666666666669</v>
      </c>
      <c r="D225" s="3">
        <v>7</v>
      </c>
      <c r="E225" s="3">
        <v>9</v>
      </c>
      <c r="F225" s="3">
        <v>0.9</v>
      </c>
      <c r="G225" s="5">
        <v>0.5</v>
      </c>
      <c r="H225" s="3">
        <v>1.4</v>
      </c>
      <c r="I225" s="3">
        <v>1.55139</v>
      </c>
      <c r="J225" s="12">
        <f t="shared" si="9"/>
        <v>0.99166666666666681</v>
      </c>
      <c r="K225" s="4">
        <v>43747.291666666664</v>
      </c>
      <c r="L225" s="3">
        <f t="shared" si="10"/>
        <v>9</v>
      </c>
      <c r="M225" s="3">
        <f t="shared" si="11"/>
        <v>7</v>
      </c>
      <c r="N225" s="3">
        <v>57</v>
      </c>
      <c r="O225" s="3">
        <v>2</v>
      </c>
      <c r="P225" s="3">
        <v>54</v>
      </c>
      <c r="Q225" s="3">
        <v>6</v>
      </c>
      <c r="R225" s="3"/>
      <c r="S225" s="3">
        <f>IF(ISBLANK(Table13[[#This Row],[T1]]),0,IF(Table13[[#This Row],[T1]]&gt;0,1,0))</f>
        <v>1</v>
      </c>
      <c r="T225" s="3">
        <f>IF(ISBLANK(Table13[[#This Row],[T2]]),0,IF(Table13[[#This Row],[T2]]&gt;0,1,0))</f>
        <v>0</v>
      </c>
      <c r="U225" s="3">
        <f>IF(ISBLANK(Table13[[#This Row],[T3]]),0,IF(Table13[[#This Row],[T3]]&gt;0,1,0))</f>
        <v>1</v>
      </c>
      <c r="V225" s="3">
        <f>IF(ISBLANK(Table13[[#This Row],[T4]]),0,IF(Table13[[#This Row],[T4]]&gt;0,1,0))</f>
        <v>0</v>
      </c>
      <c r="W225" s="26">
        <v>60</v>
      </c>
      <c r="X225" s="22">
        <v>17</v>
      </c>
      <c r="Y225" s="3">
        <v>1.4</v>
      </c>
      <c r="Z225" s="3"/>
      <c r="AB225" s="30">
        <v>195</v>
      </c>
      <c r="AC225" s="30">
        <v>1.4188303484536133</v>
      </c>
      <c r="AD225" s="30">
        <v>-0.81883034845361324</v>
      </c>
    </row>
    <row r="226" spans="1:30">
      <c r="A226" s="4">
        <v>43747.333333333336</v>
      </c>
      <c r="B226">
        <v>43747</v>
      </c>
      <c r="C226" s="3">
        <v>0.33333333333333331</v>
      </c>
      <c r="D226" s="3">
        <v>8</v>
      </c>
      <c r="E226" s="3">
        <v>9</v>
      </c>
      <c r="F226" s="3">
        <v>2.7</v>
      </c>
      <c r="G226" s="5">
        <v>0.3</v>
      </c>
      <c r="H226" s="3">
        <v>3</v>
      </c>
      <c r="I226" s="3">
        <v>1.55139</v>
      </c>
      <c r="J226" s="12">
        <f t="shared" si="9"/>
        <v>1.104166666666667</v>
      </c>
      <c r="K226" s="4">
        <v>43747.333333333336</v>
      </c>
      <c r="L226" s="3">
        <f t="shared" si="10"/>
        <v>9</v>
      </c>
      <c r="M226" s="3">
        <f t="shared" si="11"/>
        <v>8</v>
      </c>
      <c r="N226" s="3">
        <v>36</v>
      </c>
      <c r="O226" s="3">
        <v>0</v>
      </c>
      <c r="P226" s="3">
        <v>58</v>
      </c>
      <c r="Q226" s="3">
        <v>19</v>
      </c>
      <c r="R226" s="3"/>
      <c r="S226" s="3">
        <f>IF(ISBLANK(Table13[[#This Row],[T1]]),0,IF(Table13[[#This Row],[T1]]&gt;0,1,0))</f>
        <v>1</v>
      </c>
      <c r="T226" s="3">
        <f>IF(ISBLANK(Table13[[#This Row],[T2]]),0,IF(Table13[[#This Row],[T2]]&gt;0,1,0))</f>
        <v>0</v>
      </c>
      <c r="U226" s="3">
        <f>IF(ISBLANK(Table13[[#This Row],[T3]]),0,IF(Table13[[#This Row],[T3]]&gt;0,1,0))</f>
        <v>1</v>
      </c>
      <c r="V226" s="3">
        <f>IF(ISBLANK(Table13[[#This Row],[T4]]),0,IF(Table13[[#This Row],[T4]]&gt;0,1,0))</f>
        <v>0</v>
      </c>
      <c r="W226" s="25">
        <v>63</v>
      </c>
      <c r="X226" s="23">
        <v>13</v>
      </c>
      <c r="Y226" s="3">
        <v>3</v>
      </c>
      <c r="Z226" s="3"/>
      <c r="AB226" s="30">
        <v>196</v>
      </c>
      <c r="AC226" s="30">
        <v>1.4188303484536133</v>
      </c>
      <c r="AD226" s="30">
        <v>-0.81883034845361335</v>
      </c>
    </row>
    <row r="227" spans="1:30">
      <c r="A227" s="4">
        <v>43747.375</v>
      </c>
      <c r="B227">
        <v>43747</v>
      </c>
      <c r="C227" s="3">
        <v>0.375</v>
      </c>
      <c r="D227" s="3">
        <v>9</v>
      </c>
      <c r="E227" s="3">
        <v>9</v>
      </c>
      <c r="F227" s="3">
        <v>0.5</v>
      </c>
      <c r="G227" s="5">
        <v>1.9</v>
      </c>
      <c r="H227" s="3">
        <v>2.4</v>
      </c>
      <c r="I227" s="3">
        <v>1.55139</v>
      </c>
      <c r="J227" s="12">
        <f t="shared" si="9"/>
        <v>1.0291666666666666</v>
      </c>
      <c r="K227" s="4">
        <v>43747.375</v>
      </c>
      <c r="L227" s="3">
        <f t="shared" si="10"/>
        <v>9</v>
      </c>
      <c r="M227" s="3">
        <f t="shared" si="11"/>
        <v>9</v>
      </c>
      <c r="N227" s="3">
        <v>0</v>
      </c>
      <c r="O227" s="3">
        <v>0</v>
      </c>
      <c r="P227" s="3">
        <v>44</v>
      </c>
      <c r="Q227" s="3">
        <v>0</v>
      </c>
      <c r="R227" s="3"/>
      <c r="S227" s="3">
        <f>IF(ISBLANK(Table13[[#This Row],[T1]]),0,IF(Table13[[#This Row],[T1]]&gt;0,1,0))</f>
        <v>0</v>
      </c>
      <c r="T227" s="3">
        <f>IF(ISBLANK(Table13[[#This Row],[T2]]),0,IF(Table13[[#This Row],[T2]]&gt;0,1,0))</f>
        <v>0</v>
      </c>
      <c r="U227" s="3">
        <f>IF(ISBLANK(Table13[[#This Row],[T3]]),0,IF(Table13[[#This Row],[T3]]&gt;0,1,0))</f>
        <v>0</v>
      </c>
      <c r="V227" s="3">
        <f>IF(ISBLANK(Table13[[#This Row],[T4]]),0,IF(Table13[[#This Row],[T4]]&gt;0,1,0))</f>
        <v>0</v>
      </c>
      <c r="W227" s="26">
        <v>65</v>
      </c>
      <c r="X227" s="22">
        <v>13</v>
      </c>
      <c r="Y227" s="3">
        <v>2.4</v>
      </c>
      <c r="Z227" s="3"/>
      <c r="AB227" s="30">
        <v>197</v>
      </c>
      <c r="AC227" s="30">
        <v>1.4295536309726686</v>
      </c>
      <c r="AD227" s="30">
        <v>-0.82955363097266854</v>
      </c>
    </row>
    <row r="228" spans="1:30">
      <c r="A228" s="4">
        <v>43747.416666666664</v>
      </c>
      <c r="B228">
        <v>43747</v>
      </c>
      <c r="C228" s="3">
        <v>0.41666666666666669</v>
      </c>
      <c r="D228" s="3">
        <v>10</v>
      </c>
      <c r="E228" s="3">
        <v>9</v>
      </c>
      <c r="F228" s="3">
        <v>0.3</v>
      </c>
      <c r="G228" s="5">
        <v>0.4</v>
      </c>
      <c r="H228" s="3">
        <v>0.7</v>
      </c>
      <c r="I228" s="3">
        <v>1.55139</v>
      </c>
      <c r="J228" s="12">
        <f t="shared" si="9"/>
        <v>1.0583333333333333</v>
      </c>
      <c r="K228" s="4">
        <v>43747.416666666664</v>
      </c>
      <c r="L228" s="3">
        <f t="shared" si="10"/>
        <v>9</v>
      </c>
      <c r="M228" s="3">
        <f t="shared" si="11"/>
        <v>10</v>
      </c>
      <c r="N228" s="3"/>
      <c r="O228" s="3"/>
      <c r="P228" s="3"/>
      <c r="Q228" s="3"/>
      <c r="R228" s="3"/>
      <c r="S228" s="3">
        <f>IF(ISBLANK(Table13[[#This Row],[T1]]),0,IF(Table13[[#This Row],[T1]]&gt;0,1,0))</f>
        <v>0</v>
      </c>
      <c r="T228" s="3">
        <f>IF(ISBLANK(Table13[[#This Row],[T2]]),0,IF(Table13[[#This Row],[T2]]&gt;0,1,0))</f>
        <v>1</v>
      </c>
      <c r="U228" s="3">
        <f>IF(ISBLANK(Table13[[#This Row],[T3]]),0,IF(Table13[[#This Row],[T3]]&gt;0,1,0))</f>
        <v>0</v>
      </c>
      <c r="V228" s="3">
        <f>IF(ISBLANK(Table13[[#This Row],[T4]]),0,IF(Table13[[#This Row],[T4]]&gt;0,1,0))</f>
        <v>0</v>
      </c>
      <c r="W228" s="25">
        <v>66</v>
      </c>
      <c r="X228" s="23">
        <v>13</v>
      </c>
      <c r="Y228" s="3">
        <v>0.7</v>
      </c>
      <c r="Z228" s="3"/>
      <c r="AB228" s="30">
        <v>198</v>
      </c>
      <c r="AC228" s="30">
        <v>1.4188303484536133</v>
      </c>
      <c r="AD228" s="30">
        <v>1.6811696515463868</v>
      </c>
    </row>
    <row r="229" spans="1:30">
      <c r="A229" s="4">
        <v>43747.458333333336</v>
      </c>
      <c r="B229">
        <v>43747</v>
      </c>
      <c r="C229" s="3">
        <v>0.45833333333333331</v>
      </c>
      <c r="D229" s="3">
        <v>11</v>
      </c>
      <c r="E229" s="3">
        <v>9</v>
      </c>
      <c r="F229" s="3">
        <v>0.1</v>
      </c>
      <c r="G229" s="5">
        <v>0.4</v>
      </c>
      <c r="H229" s="3">
        <v>0.5</v>
      </c>
      <c r="I229" s="3">
        <v>1.55139</v>
      </c>
      <c r="J229" s="12">
        <f t="shared" si="9"/>
        <v>1.0541666666666667</v>
      </c>
      <c r="K229" s="4">
        <v>43747.458333333336</v>
      </c>
      <c r="L229" s="3">
        <f t="shared" si="10"/>
        <v>9</v>
      </c>
      <c r="M229" s="3">
        <f t="shared" si="11"/>
        <v>11</v>
      </c>
      <c r="N229" s="3"/>
      <c r="O229" s="3"/>
      <c r="P229" s="3"/>
      <c r="Q229" s="3"/>
      <c r="R229" s="3"/>
      <c r="S229" s="3">
        <f>IF(ISBLANK(Table13[[#This Row],[T1]]),0,IF(Table13[[#This Row],[T1]]&gt;0,1,0))</f>
        <v>0</v>
      </c>
      <c r="T229" s="3">
        <f>IF(ISBLANK(Table13[[#This Row],[T2]]),0,IF(Table13[[#This Row],[T2]]&gt;0,1,0))</f>
        <v>1</v>
      </c>
      <c r="U229" s="3">
        <f>IF(ISBLANK(Table13[[#This Row],[T3]]),0,IF(Table13[[#This Row],[T3]]&gt;0,1,0))</f>
        <v>0</v>
      </c>
      <c r="V229" s="3">
        <f>IF(ISBLANK(Table13[[#This Row],[T4]]),0,IF(Table13[[#This Row],[T4]]&gt;0,1,0))</f>
        <v>0</v>
      </c>
      <c r="W229" s="26">
        <v>69</v>
      </c>
      <c r="X229" s="22">
        <v>17</v>
      </c>
      <c r="Y229" s="3">
        <v>0.5</v>
      </c>
      <c r="Z229" s="3"/>
      <c r="AB229" s="30">
        <v>199</v>
      </c>
      <c r="AC229" s="30">
        <v>1.4188303484536133</v>
      </c>
      <c r="AD229" s="30">
        <v>0.98116965154638658</v>
      </c>
    </row>
    <row r="230" spans="1:30">
      <c r="A230" s="4">
        <v>43747.5</v>
      </c>
      <c r="B230">
        <v>43747</v>
      </c>
      <c r="C230" s="3">
        <v>0.5</v>
      </c>
      <c r="D230" s="3">
        <v>12</v>
      </c>
      <c r="E230" s="3">
        <v>9</v>
      </c>
      <c r="F230" s="3">
        <v>0.4</v>
      </c>
      <c r="G230" s="5">
        <v>0.1</v>
      </c>
      <c r="H230" s="3">
        <v>0.5</v>
      </c>
      <c r="I230" s="3">
        <v>1.55139</v>
      </c>
      <c r="J230" s="12">
        <f t="shared" si="9"/>
        <v>1.0625</v>
      </c>
      <c r="K230" s="4">
        <v>43747.5</v>
      </c>
      <c r="L230" s="3">
        <f t="shared" si="10"/>
        <v>9</v>
      </c>
      <c r="M230" s="3">
        <f t="shared" si="11"/>
        <v>12</v>
      </c>
      <c r="N230" s="3"/>
      <c r="O230" s="3"/>
      <c r="P230" s="3"/>
      <c r="Q230" s="3"/>
      <c r="R230" s="3"/>
      <c r="S230" s="3">
        <f>IF(ISBLANK(Table13[[#This Row],[T1]]),0,IF(Table13[[#This Row],[T1]]&gt;0,1,0))</f>
        <v>0</v>
      </c>
      <c r="T230" s="3">
        <f>IF(ISBLANK(Table13[[#This Row],[T2]]),0,IF(Table13[[#This Row],[T2]]&gt;0,1,0))</f>
        <v>1</v>
      </c>
      <c r="U230" s="3">
        <f>IF(ISBLANK(Table13[[#This Row],[T3]]),0,IF(Table13[[#This Row],[T3]]&gt;0,1,0))</f>
        <v>0</v>
      </c>
      <c r="V230" s="3">
        <f>IF(ISBLANK(Table13[[#This Row],[T4]]),0,IF(Table13[[#This Row],[T4]]&gt;0,1,0))</f>
        <v>0</v>
      </c>
      <c r="W230" s="25">
        <v>71</v>
      </c>
      <c r="X230" s="23">
        <v>21</v>
      </c>
      <c r="Y230" s="3">
        <v>0.5</v>
      </c>
      <c r="Z230" s="3"/>
      <c r="AB230" s="30">
        <v>200</v>
      </c>
      <c r="AC230" s="30">
        <v>1.408107065934558</v>
      </c>
      <c r="AD230" s="30">
        <v>2.591892934065442</v>
      </c>
    </row>
    <row r="231" spans="1:30">
      <c r="A231" s="4">
        <v>43747.541666666664</v>
      </c>
      <c r="B231">
        <v>43747</v>
      </c>
      <c r="C231" s="3">
        <v>0.54166666666666663</v>
      </c>
      <c r="D231" s="3">
        <v>13</v>
      </c>
      <c r="E231" s="3">
        <v>9</v>
      </c>
      <c r="F231" s="3">
        <v>0.4</v>
      </c>
      <c r="G231" s="5">
        <v>0.3</v>
      </c>
      <c r="H231" s="3">
        <v>0.7</v>
      </c>
      <c r="I231" s="3">
        <v>1.55139</v>
      </c>
      <c r="J231" s="12">
        <f t="shared" si="9"/>
        <v>1.075</v>
      </c>
      <c r="K231" s="4">
        <v>43747.541666666664</v>
      </c>
      <c r="L231" s="3">
        <f t="shared" si="10"/>
        <v>9</v>
      </c>
      <c r="M231" s="3">
        <f t="shared" si="11"/>
        <v>13</v>
      </c>
      <c r="N231" s="3"/>
      <c r="O231" s="3"/>
      <c r="P231" s="3"/>
      <c r="Q231" s="3"/>
      <c r="R231" s="3"/>
      <c r="S231" s="3">
        <f>IF(ISBLANK(Table13[[#This Row],[T1]]),0,IF(Table13[[#This Row],[T1]]&gt;0,1,0))</f>
        <v>0</v>
      </c>
      <c r="T231" s="3">
        <f>IF(ISBLANK(Table13[[#This Row],[T2]]),0,IF(Table13[[#This Row],[T2]]&gt;0,1,0))</f>
        <v>1</v>
      </c>
      <c r="U231" s="3">
        <f>IF(ISBLANK(Table13[[#This Row],[T3]]),0,IF(Table13[[#This Row],[T3]]&gt;0,1,0))</f>
        <v>0</v>
      </c>
      <c r="V231" s="3">
        <f>IF(ISBLANK(Table13[[#This Row],[T4]]),0,IF(Table13[[#This Row],[T4]]&gt;0,1,0))</f>
        <v>0</v>
      </c>
      <c r="W231" s="26">
        <v>73</v>
      </c>
      <c r="X231" s="22">
        <v>21</v>
      </c>
      <c r="Y231" s="3">
        <v>0.7</v>
      </c>
      <c r="Z231" s="3"/>
      <c r="AB231" s="30">
        <v>201</v>
      </c>
      <c r="AC231" s="30">
        <v>1.2777256180182717</v>
      </c>
      <c r="AD231" s="30">
        <v>-0.47772561801827162</v>
      </c>
    </row>
    <row r="232" spans="1:30">
      <c r="A232" s="4">
        <v>43747.583333333336</v>
      </c>
      <c r="B232">
        <v>43747</v>
      </c>
      <c r="C232" s="3">
        <v>0.58333333333333337</v>
      </c>
      <c r="D232" s="3">
        <v>14</v>
      </c>
      <c r="E232" s="3">
        <v>9</v>
      </c>
      <c r="F232" s="3">
        <v>0.4</v>
      </c>
      <c r="G232" s="5">
        <v>0.6</v>
      </c>
      <c r="H232" s="3">
        <v>1</v>
      </c>
      <c r="I232" s="3">
        <v>1.55139</v>
      </c>
      <c r="J232" s="12">
        <f t="shared" si="9"/>
        <v>1.0791666666666668</v>
      </c>
      <c r="K232" s="4">
        <v>43747.583333333336</v>
      </c>
      <c r="L232" s="3">
        <f t="shared" si="10"/>
        <v>9</v>
      </c>
      <c r="M232" s="3">
        <f t="shared" si="11"/>
        <v>14</v>
      </c>
      <c r="N232" s="3"/>
      <c r="O232" s="3"/>
      <c r="P232" s="3"/>
      <c r="Q232" s="3"/>
      <c r="R232" s="3"/>
      <c r="S232" s="3">
        <f>IF(ISBLANK(Table13[[#This Row],[T1]]),0,IF(Table13[[#This Row],[T1]]&gt;0,1,0))</f>
        <v>0</v>
      </c>
      <c r="T232" s="3">
        <f>IF(ISBLANK(Table13[[#This Row],[T2]]),0,IF(Table13[[#This Row],[T2]]&gt;0,1,0))</f>
        <v>0</v>
      </c>
      <c r="U232" s="3">
        <f>IF(ISBLANK(Table13[[#This Row],[T3]]),0,IF(Table13[[#This Row],[T3]]&gt;0,1,0))</f>
        <v>0</v>
      </c>
      <c r="V232" s="3">
        <f>IF(ISBLANK(Table13[[#This Row],[T4]]),0,IF(Table13[[#This Row],[T4]]&gt;0,1,0))</f>
        <v>0</v>
      </c>
      <c r="W232" s="25">
        <v>72</v>
      </c>
      <c r="X232" s="23">
        <v>17</v>
      </c>
      <c r="Y232" s="3">
        <v>1</v>
      </c>
      <c r="Z232" s="3"/>
      <c r="AB232" s="30">
        <v>202</v>
      </c>
      <c r="AC232" s="30">
        <v>1.3542538084921651</v>
      </c>
      <c r="AD232" s="30">
        <v>-0.75425380849216506</v>
      </c>
    </row>
    <row r="233" spans="1:30">
      <c r="A233" s="4">
        <v>43747.625</v>
      </c>
      <c r="B233">
        <v>43747</v>
      </c>
      <c r="C233" s="3">
        <v>0.625</v>
      </c>
      <c r="D233" s="3">
        <v>15</v>
      </c>
      <c r="E233" s="3">
        <v>9</v>
      </c>
      <c r="F233" s="3">
        <v>0.4</v>
      </c>
      <c r="G233" s="5">
        <v>0.5</v>
      </c>
      <c r="H233" s="3">
        <v>0.9</v>
      </c>
      <c r="I233" s="3">
        <v>1.55139</v>
      </c>
      <c r="J233" s="12">
        <f t="shared" si="9"/>
        <v>1.075</v>
      </c>
      <c r="K233" s="4">
        <v>43747.625</v>
      </c>
      <c r="L233" s="3">
        <f t="shared" si="10"/>
        <v>9</v>
      </c>
      <c r="M233" s="3">
        <f t="shared" si="11"/>
        <v>15</v>
      </c>
      <c r="N233" s="3"/>
      <c r="O233" s="3"/>
      <c r="P233" s="3"/>
      <c r="Q233" s="3"/>
      <c r="R233" s="3"/>
      <c r="S233" s="3">
        <f>IF(ISBLANK(Table13[[#This Row],[T1]]),0,IF(Table13[[#This Row],[T1]]&gt;0,1,0))</f>
        <v>0</v>
      </c>
      <c r="T233" s="3">
        <f>IF(ISBLANK(Table13[[#This Row],[T2]]),0,IF(Table13[[#This Row],[T2]]&gt;0,1,0))</f>
        <v>1</v>
      </c>
      <c r="U233" s="3">
        <f>IF(ISBLANK(Table13[[#This Row],[T3]]),0,IF(Table13[[#This Row],[T3]]&gt;0,1,0))</f>
        <v>0</v>
      </c>
      <c r="V233" s="3">
        <f>IF(ISBLANK(Table13[[#This Row],[T4]]),0,IF(Table13[[#This Row],[T4]]&gt;0,1,0))</f>
        <v>0</v>
      </c>
      <c r="W233" s="26">
        <v>69</v>
      </c>
      <c r="X233" s="22">
        <v>17</v>
      </c>
      <c r="Y233" s="3">
        <v>0.9</v>
      </c>
      <c r="Z233" s="3"/>
      <c r="AB233" s="30">
        <v>203</v>
      </c>
      <c r="AC233" s="30">
        <v>1.3542538084921651</v>
      </c>
      <c r="AD233" s="30">
        <v>-0.75425380849216506</v>
      </c>
    </row>
    <row r="234" spans="1:30">
      <c r="A234" s="4">
        <v>43747.666666666664</v>
      </c>
      <c r="B234">
        <v>43747</v>
      </c>
      <c r="C234" s="3">
        <v>0.66666666666666663</v>
      </c>
      <c r="D234" s="3">
        <v>16</v>
      </c>
      <c r="E234" s="3">
        <v>9</v>
      </c>
      <c r="F234" s="3">
        <v>0.4</v>
      </c>
      <c r="G234" s="5">
        <v>0.4</v>
      </c>
      <c r="H234" s="3">
        <v>0.8</v>
      </c>
      <c r="I234" s="3">
        <v>1.55139</v>
      </c>
      <c r="J234" s="12">
        <f t="shared" si="9"/>
        <v>1.1208333333333333</v>
      </c>
      <c r="K234" s="4">
        <v>43747.666666666664</v>
      </c>
      <c r="L234" s="3">
        <f t="shared" si="10"/>
        <v>9</v>
      </c>
      <c r="M234" s="3">
        <f t="shared" si="11"/>
        <v>16</v>
      </c>
      <c r="N234" s="3"/>
      <c r="O234" s="3"/>
      <c r="P234" s="3"/>
      <c r="Q234" s="3"/>
      <c r="R234" s="3"/>
      <c r="S234" s="3">
        <f>IF(ISBLANK(Table13[[#This Row],[T1]]),0,IF(Table13[[#This Row],[T1]]&gt;0,1,0))</f>
        <v>0</v>
      </c>
      <c r="T234" s="3">
        <f>IF(ISBLANK(Table13[[#This Row],[T2]]),0,IF(Table13[[#This Row],[T2]]&gt;0,1,0))</f>
        <v>1</v>
      </c>
      <c r="U234" s="3">
        <f>IF(ISBLANK(Table13[[#This Row],[T3]]),0,IF(Table13[[#This Row],[T3]]&gt;0,1,0))</f>
        <v>0</v>
      </c>
      <c r="V234" s="3">
        <f>IF(ISBLANK(Table13[[#This Row],[T4]]),0,IF(Table13[[#This Row],[T4]]&gt;0,1,0))</f>
        <v>0</v>
      </c>
      <c r="W234" s="25">
        <v>66</v>
      </c>
      <c r="X234" s="23">
        <v>17</v>
      </c>
      <c r="Y234" s="3">
        <v>0.8</v>
      </c>
      <c r="Z234" s="3"/>
      <c r="AB234" s="30">
        <v>204</v>
      </c>
      <c r="AC234" s="30">
        <v>1.3435305259731098</v>
      </c>
      <c r="AD234" s="30">
        <v>-0.5435305259731098</v>
      </c>
    </row>
    <row r="235" spans="1:30">
      <c r="A235" s="4">
        <v>43747.708333333336</v>
      </c>
      <c r="B235">
        <v>43747</v>
      </c>
      <c r="C235" s="3">
        <v>0.70833333333333337</v>
      </c>
      <c r="D235" s="3">
        <v>17</v>
      </c>
      <c r="E235" s="3">
        <v>9</v>
      </c>
      <c r="F235" s="3">
        <v>1.2</v>
      </c>
      <c r="G235" s="5">
        <v>0.3</v>
      </c>
      <c r="H235" s="3">
        <v>1.5</v>
      </c>
      <c r="I235" s="3">
        <v>1.55139</v>
      </c>
      <c r="J235" s="12">
        <f t="shared" si="9"/>
        <v>1.1208333333333333</v>
      </c>
      <c r="K235" s="4">
        <v>43747.708333333336</v>
      </c>
      <c r="L235" s="3">
        <f t="shared" si="10"/>
        <v>9</v>
      </c>
      <c r="M235" s="3">
        <f t="shared" si="11"/>
        <v>17</v>
      </c>
      <c r="N235" s="3">
        <v>0</v>
      </c>
      <c r="O235" s="3">
        <v>0</v>
      </c>
      <c r="P235" s="3">
        <v>18</v>
      </c>
      <c r="Q235" s="3">
        <v>0</v>
      </c>
      <c r="R235" s="3"/>
      <c r="S235" s="3">
        <f>IF(ISBLANK(Table13[[#This Row],[T1]]),0,IF(Table13[[#This Row],[T1]]&gt;0,1,0))</f>
        <v>1</v>
      </c>
      <c r="T235" s="3">
        <f>IF(ISBLANK(Table13[[#This Row],[T2]]),0,IF(Table13[[#This Row],[T2]]&gt;0,1,0))</f>
        <v>1</v>
      </c>
      <c r="U235" s="3">
        <f>IF(ISBLANK(Table13[[#This Row],[T3]]),0,IF(Table13[[#This Row],[T3]]&gt;0,1,0))</f>
        <v>1</v>
      </c>
      <c r="V235" s="3">
        <f>IF(ISBLANK(Table13[[#This Row],[T4]]),0,IF(Table13[[#This Row],[T4]]&gt;0,1,0))</f>
        <v>0</v>
      </c>
      <c r="W235" s="26">
        <v>63</v>
      </c>
      <c r="X235" s="22">
        <v>17</v>
      </c>
      <c r="Y235" s="3">
        <v>1.5</v>
      </c>
      <c r="Z235" s="3"/>
      <c r="AB235" s="30">
        <v>205</v>
      </c>
      <c r="AC235" s="30">
        <v>1.3435305259731098</v>
      </c>
      <c r="AD235" s="30">
        <v>-0.74353052597310976</v>
      </c>
    </row>
    <row r="236" spans="1:30">
      <c r="A236" s="4">
        <v>43747.75</v>
      </c>
      <c r="B236">
        <v>43747</v>
      </c>
      <c r="C236" s="3">
        <v>0.75</v>
      </c>
      <c r="D236" s="3">
        <v>18</v>
      </c>
      <c r="E236" s="3">
        <v>9</v>
      </c>
      <c r="F236" s="3">
        <v>0.5</v>
      </c>
      <c r="G236" s="5">
        <v>0.4</v>
      </c>
      <c r="H236" s="3">
        <v>0.9</v>
      </c>
      <c r="I236" s="3">
        <v>1.55139</v>
      </c>
      <c r="J236" s="12">
        <f t="shared" si="9"/>
        <v>1.1458333333333333</v>
      </c>
      <c r="K236" s="4">
        <v>43747.75</v>
      </c>
      <c r="L236" s="3">
        <f t="shared" si="10"/>
        <v>9</v>
      </c>
      <c r="M236" s="3">
        <f t="shared" si="11"/>
        <v>18</v>
      </c>
      <c r="N236" s="3">
        <v>0</v>
      </c>
      <c r="O236" s="3">
        <v>0</v>
      </c>
      <c r="P236" s="3">
        <v>58</v>
      </c>
      <c r="Q236" s="3">
        <v>1</v>
      </c>
      <c r="R236" s="3"/>
      <c r="S236" s="3">
        <f>IF(ISBLANK(Table13[[#This Row],[T1]]),0,IF(Table13[[#This Row],[T1]]&gt;0,1,0))</f>
        <v>1</v>
      </c>
      <c r="T236" s="3">
        <f>IF(ISBLANK(Table13[[#This Row],[T2]]),0,IF(Table13[[#This Row],[T2]]&gt;0,1,0))</f>
        <v>0</v>
      </c>
      <c r="U236" s="3">
        <f>IF(ISBLANK(Table13[[#This Row],[T3]]),0,IF(Table13[[#This Row],[T3]]&gt;0,1,0))</f>
        <v>1</v>
      </c>
      <c r="V236" s="3">
        <f>IF(ISBLANK(Table13[[#This Row],[T4]]),0,IF(Table13[[#This Row],[T4]]&gt;0,1,0))</f>
        <v>0</v>
      </c>
      <c r="W236" s="25">
        <v>62</v>
      </c>
      <c r="X236" s="23">
        <v>17</v>
      </c>
      <c r="Y236" s="3">
        <v>0.9</v>
      </c>
      <c r="Z236" s="3"/>
      <c r="AB236" s="30">
        <v>206</v>
      </c>
      <c r="AC236" s="30">
        <v>1.3328072434540545</v>
      </c>
      <c r="AD236" s="30">
        <v>0.26719275654594554</v>
      </c>
    </row>
    <row r="237" spans="1:30">
      <c r="A237" s="4">
        <v>43747.791666666664</v>
      </c>
      <c r="B237">
        <v>43747</v>
      </c>
      <c r="C237" s="3">
        <v>0.79166666666666663</v>
      </c>
      <c r="D237" s="3">
        <v>19</v>
      </c>
      <c r="E237" s="3">
        <v>9</v>
      </c>
      <c r="F237" s="3">
        <v>0.3</v>
      </c>
      <c r="G237" s="5">
        <v>0.4</v>
      </c>
      <c r="H237" s="3">
        <v>0.7</v>
      </c>
      <c r="I237" s="3">
        <v>1.55139</v>
      </c>
      <c r="J237" s="12">
        <f t="shared" si="9"/>
        <v>1.1875</v>
      </c>
      <c r="K237" s="4">
        <v>43747.791666666664</v>
      </c>
      <c r="L237" s="3">
        <f t="shared" si="10"/>
        <v>9</v>
      </c>
      <c r="M237" s="3">
        <f t="shared" si="11"/>
        <v>19</v>
      </c>
      <c r="N237" s="3">
        <v>0</v>
      </c>
      <c r="O237" s="3">
        <v>0</v>
      </c>
      <c r="P237" s="3">
        <v>58</v>
      </c>
      <c r="Q237" s="3">
        <v>10</v>
      </c>
      <c r="R237" s="3"/>
      <c r="S237" s="3">
        <f>IF(ISBLANK(Table13[[#This Row],[T1]]),0,IF(Table13[[#This Row],[T1]]&gt;0,1,0))</f>
        <v>1</v>
      </c>
      <c r="T237" s="3">
        <f>IF(ISBLANK(Table13[[#This Row],[T2]]),0,IF(Table13[[#This Row],[T2]]&gt;0,1,0))</f>
        <v>0</v>
      </c>
      <c r="U237" s="3">
        <f>IF(ISBLANK(Table13[[#This Row],[T3]]),0,IF(Table13[[#This Row],[T3]]&gt;0,1,0))</f>
        <v>1</v>
      </c>
      <c r="V237" s="3">
        <f>IF(ISBLANK(Table13[[#This Row],[T4]]),0,IF(Table13[[#This Row],[T4]]&gt;0,1,0))</f>
        <v>0</v>
      </c>
      <c r="W237" s="26">
        <v>62</v>
      </c>
      <c r="X237" s="22">
        <v>13</v>
      </c>
      <c r="Y237" s="3">
        <v>0.7</v>
      </c>
      <c r="Z237" s="3"/>
      <c r="AB237" s="30">
        <v>207</v>
      </c>
      <c r="AC237" s="30">
        <v>1.3022281423464444</v>
      </c>
      <c r="AD237" s="30">
        <v>-0.50222814234644431</v>
      </c>
    </row>
    <row r="238" spans="1:30">
      <c r="A238" s="4">
        <v>43747.833333333336</v>
      </c>
      <c r="B238">
        <v>43747</v>
      </c>
      <c r="C238" s="3">
        <v>0.83333333333333337</v>
      </c>
      <c r="D238" s="3">
        <v>20</v>
      </c>
      <c r="E238" s="3">
        <v>9</v>
      </c>
      <c r="F238" s="3">
        <v>0.4</v>
      </c>
      <c r="G238" s="5">
        <v>0.3</v>
      </c>
      <c r="H238" s="3">
        <v>0.7</v>
      </c>
      <c r="I238" s="3">
        <v>1.55139</v>
      </c>
      <c r="J238" s="12">
        <f t="shared" si="9"/>
        <v>1.2166666666666666</v>
      </c>
      <c r="K238" s="4">
        <v>43747.833333333336</v>
      </c>
      <c r="L238" s="3">
        <f t="shared" si="10"/>
        <v>9</v>
      </c>
      <c r="M238" s="3">
        <f t="shared" si="11"/>
        <v>20</v>
      </c>
      <c r="N238" s="3">
        <v>0</v>
      </c>
      <c r="O238" s="3">
        <v>0</v>
      </c>
      <c r="P238" s="3">
        <v>58</v>
      </c>
      <c r="Q238" s="3">
        <v>0</v>
      </c>
      <c r="R238" s="3"/>
      <c r="S238" s="3">
        <f>IF(ISBLANK(Table13[[#This Row],[T1]]),0,IF(Table13[[#This Row],[T1]]&gt;0,1,0))</f>
        <v>1</v>
      </c>
      <c r="T238" s="3">
        <f>IF(ISBLANK(Table13[[#This Row],[T2]]),0,IF(Table13[[#This Row],[T2]]&gt;0,1,0))</f>
        <v>0</v>
      </c>
      <c r="U238" s="3">
        <f>IF(ISBLANK(Table13[[#This Row],[T3]]),0,IF(Table13[[#This Row],[T3]]&gt;0,1,0))</f>
        <v>1</v>
      </c>
      <c r="V238" s="3">
        <f>IF(ISBLANK(Table13[[#This Row],[T4]]),0,IF(Table13[[#This Row],[T4]]&gt;0,1,0))</f>
        <v>0</v>
      </c>
      <c r="W238" s="25">
        <v>62</v>
      </c>
      <c r="X238" s="23">
        <v>11</v>
      </c>
      <c r="Y238" s="3">
        <v>0.7</v>
      </c>
      <c r="Z238" s="3"/>
      <c r="AB238" s="30">
        <v>208</v>
      </c>
      <c r="AC238" s="30">
        <v>1.3022281423464444</v>
      </c>
      <c r="AD238" s="30">
        <v>-0.70222814234644426</v>
      </c>
    </row>
    <row r="239" spans="1:30">
      <c r="A239" s="4">
        <v>43747.875</v>
      </c>
      <c r="B239">
        <v>43747</v>
      </c>
      <c r="C239" s="3">
        <v>0.875</v>
      </c>
      <c r="D239" s="3">
        <v>21</v>
      </c>
      <c r="E239" s="3">
        <v>9</v>
      </c>
      <c r="F239" s="3">
        <v>0.4</v>
      </c>
      <c r="G239" s="5">
        <v>0.4</v>
      </c>
      <c r="H239" s="3">
        <v>0.8</v>
      </c>
      <c r="I239" s="3">
        <v>1.55139</v>
      </c>
      <c r="J239" s="12">
        <f t="shared" si="9"/>
        <v>1.2208333333333332</v>
      </c>
      <c r="K239" s="4">
        <v>43747.875</v>
      </c>
      <c r="L239" s="3">
        <f t="shared" si="10"/>
        <v>9</v>
      </c>
      <c r="M239" s="3">
        <f t="shared" si="11"/>
        <v>21</v>
      </c>
      <c r="N239" s="3">
        <v>18</v>
      </c>
      <c r="O239" s="3">
        <v>0</v>
      </c>
      <c r="P239" s="3">
        <v>58</v>
      </c>
      <c r="Q239" s="3">
        <v>0</v>
      </c>
      <c r="R239" s="3"/>
      <c r="S239" s="3">
        <f>IF(ISBLANK(Table13[[#This Row],[T1]]),0,IF(Table13[[#This Row],[T1]]&gt;0,1,0))</f>
        <v>1</v>
      </c>
      <c r="T239" s="3">
        <f>IF(ISBLANK(Table13[[#This Row],[T2]]),0,IF(Table13[[#This Row],[T2]]&gt;0,1,0))</f>
        <v>1</v>
      </c>
      <c r="U239" s="3">
        <f>IF(ISBLANK(Table13[[#This Row],[T3]]),0,IF(Table13[[#This Row],[T3]]&gt;0,1,0))</f>
        <v>1</v>
      </c>
      <c r="V239" s="3">
        <f>IF(ISBLANK(Table13[[#This Row],[T4]]),0,IF(Table13[[#This Row],[T4]]&gt;0,1,0))</f>
        <v>0</v>
      </c>
      <c r="W239" s="26">
        <v>61</v>
      </c>
      <c r="X239" s="22">
        <v>11</v>
      </c>
      <c r="Y239" s="3">
        <v>0.8</v>
      </c>
      <c r="Z239" s="3"/>
      <c r="AB239" s="30">
        <v>209</v>
      </c>
      <c r="AC239" s="30">
        <v>1.3220839609349992</v>
      </c>
      <c r="AD239" s="30">
        <v>-0.72208396093499916</v>
      </c>
    </row>
    <row r="240" spans="1:30">
      <c r="A240" s="4">
        <v>43747.916666666664</v>
      </c>
      <c r="B240">
        <v>43747</v>
      </c>
      <c r="C240" s="3">
        <v>0.91666666666666663</v>
      </c>
      <c r="D240" s="3">
        <v>22</v>
      </c>
      <c r="E240" s="3">
        <v>9</v>
      </c>
      <c r="F240" s="3">
        <v>0.4</v>
      </c>
      <c r="G240" s="5">
        <v>1.4</v>
      </c>
      <c r="H240" s="3">
        <v>1.7999999999999998</v>
      </c>
      <c r="I240" s="3">
        <v>1.55139</v>
      </c>
      <c r="J240" s="12">
        <f t="shared" si="9"/>
        <v>1.2166666666666666</v>
      </c>
      <c r="K240" s="4">
        <v>43747.916666666664</v>
      </c>
      <c r="L240" s="3">
        <f t="shared" si="10"/>
        <v>9</v>
      </c>
      <c r="M240" s="3">
        <f t="shared" si="11"/>
        <v>22</v>
      </c>
      <c r="N240" s="3">
        <v>57</v>
      </c>
      <c r="O240" s="3">
        <v>40</v>
      </c>
      <c r="P240" s="3">
        <v>57</v>
      </c>
      <c r="Q240" s="3">
        <v>0</v>
      </c>
      <c r="R240" s="3"/>
      <c r="S240" s="3">
        <f>IF(ISBLANK(Table13[[#This Row],[T1]]),0,IF(Table13[[#This Row],[T1]]&gt;0,1,0))</f>
        <v>1</v>
      </c>
      <c r="T240" s="3">
        <f>IF(ISBLANK(Table13[[#This Row],[T2]]),0,IF(Table13[[#This Row],[T2]]&gt;0,1,0))</f>
        <v>0</v>
      </c>
      <c r="U240" s="3">
        <f>IF(ISBLANK(Table13[[#This Row],[T3]]),0,IF(Table13[[#This Row],[T3]]&gt;0,1,0))</f>
        <v>1</v>
      </c>
      <c r="V240" s="3">
        <f>IF(ISBLANK(Table13[[#This Row],[T4]]),0,IF(Table13[[#This Row],[T4]]&gt;0,1,0))</f>
        <v>0</v>
      </c>
      <c r="W240" s="25">
        <v>60</v>
      </c>
      <c r="X240" s="23">
        <v>11</v>
      </c>
      <c r="Y240" s="3">
        <v>1.7999999999999998</v>
      </c>
      <c r="Z240" s="3"/>
      <c r="AB240" s="30">
        <v>210</v>
      </c>
      <c r="AC240" s="30">
        <v>1.3022281423464444</v>
      </c>
      <c r="AD240" s="30">
        <v>-0.6022281423464444</v>
      </c>
    </row>
    <row r="241" spans="1:30">
      <c r="A241" s="4">
        <v>43747.958333333336</v>
      </c>
      <c r="B241">
        <v>43747</v>
      </c>
      <c r="C241" s="3">
        <v>0.95833333333333337</v>
      </c>
      <c r="D241" s="3">
        <v>23</v>
      </c>
      <c r="E241" s="3">
        <v>9</v>
      </c>
      <c r="F241" s="3">
        <v>0.7</v>
      </c>
      <c r="G241" s="5">
        <v>0.5</v>
      </c>
      <c r="H241" s="3">
        <v>1.2</v>
      </c>
      <c r="I241" s="3">
        <v>1.55139</v>
      </c>
      <c r="J241" s="12">
        <f t="shared" si="9"/>
        <v>1.1916666666666664</v>
      </c>
      <c r="K241" s="4">
        <v>43747.958333333336</v>
      </c>
      <c r="L241" s="3">
        <f t="shared" si="10"/>
        <v>9</v>
      </c>
      <c r="M241" s="3">
        <f t="shared" si="11"/>
        <v>23</v>
      </c>
      <c r="N241" s="3">
        <v>58</v>
      </c>
      <c r="O241" s="3">
        <v>39</v>
      </c>
      <c r="P241" s="3">
        <v>58</v>
      </c>
      <c r="Q241" s="3">
        <v>0</v>
      </c>
      <c r="R241" s="3"/>
      <c r="S241" s="3">
        <f>IF(ISBLANK(Table13[[#This Row],[T1]]),0,IF(Table13[[#This Row],[T1]]&gt;0,1,0))</f>
        <v>1</v>
      </c>
      <c r="T241" s="3">
        <f>IF(ISBLANK(Table13[[#This Row],[T2]]),0,IF(Table13[[#This Row],[T2]]&gt;0,1,0))</f>
        <v>1</v>
      </c>
      <c r="U241" s="3">
        <f>IF(ISBLANK(Table13[[#This Row],[T3]]),0,IF(Table13[[#This Row],[T3]]&gt;0,1,0))</f>
        <v>1</v>
      </c>
      <c r="V241" s="3">
        <f>IF(ISBLANK(Table13[[#This Row],[T4]]),0,IF(Table13[[#This Row],[T4]]&gt;0,1,0))</f>
        <v>0</v>
      </c>
      <c r="W241" s="26">
        <v>59</v>
      </c>
      <c r="X241" s="22">
        <v>11</v>
      </c>
      <c r="Y241" s="3">
        <v>1.2</v>
      </c>
      <c r="Z241" s="3"/>
      <c r="AB241" s="30">
        <v>211</v>
      </c>
      <c r="AC241" s="30">
        <v>1.4623933181455633</v>
      </c>
      <c r="AD241" s="30">
        <v>-0.56239331814556337</v>
      </c>
    </row>
    <row r="242" spans="1:30">
      <c r="A242" s="4">
        <v>43748</v>
      </c>
      <c r="B242">
        <v>43748</v>
      </c>
      <c r="C242" s="3">
        <v>0</v>
      </c>
      <c r="D242" s="3">
        <v>0</v>
      </c>
      <c r="E242" s="3">
        <v>10</v>
      </c>
      <c r="F242" s="3">
        <v>0.3</v>
      </c>
      <c r="G242" s="5">
        <v>0.5</v>
      </c>
      <c r="H242" s="3">
        <v>0.8</v>
      </c>
      <c r="I242" s="3">
        <v>1.55139</v>
      </c>
      <c r="J242" s="12">
        <f t="shared" si="9"/>
        <v>1.2333333333333332</v>
      </c>
      <c r="K242" s="4">
        <v>43748</v>
      </c>
      <c r="L242" s="3">
        <f t="shared" si="10"/>
        <v>10</v>
      </c>
      <c r="M242" s="3">
        <f t="shared" si="11"/>
        <v>0</v>
      </c>
      <c r="N242" s="3">
        <v>58</v>
      </c>
      <c r="O242" s="3">
        <v>29</v>
      </c>
      <c r="P242" s="3">
        <v>58</v>
      </c>
      <c r="Q242" s="3">
        <v>0</v>
      </c>
      <c r="R242" s="3"/>
      <c r="S242" s="3">
        <f>IF(ISBLANK(Table13[[#This Row],[T1]]),0,IF(Table13[[#This Row],[T1]]&gt;0,1,0))</f>
        <v>1</v>
      </c>
      <c r="T242" s="3">
        <f>IF(ISBLANK(Table13[[#This Row],[T2]]),0,IF(Table13[[#This Row],[T2]]&gt;0,1,0))</f>
        <v>1</v>
      </c>
      <c r="U242" s="3">
        <f>IF(ISBLANK(Table13[[#This Row],[T3]]),0,IF(Table13[[#This Row],[T3]]&gt;0,1,0))</f>
        <v>1</v>
      </c>
      <c r="V242" s="3">
        <f>IF(ISBLANK(Table13[[#This Row],[T4]]),0,IF(Table13[[#This Row],[T4]]&gt;0,1,0))</f>
        <v>0</v>
      </c>
      <c r="W242" s="25">
        <v>59</v>
      </c>
      <c r="X242" s="23">
        <v>11</v>
      </c>
      <c r="Y242" s="3">
        <v>0.8</v>
      </c>
      <c r="Z242" s="3"/>
      <c r="AB242" s="30">
        <v>212</v>
      </c>
      <c r="AC242" s="30">
        <v>1.5550745418082705</v>
      </c>
      <c r="AD242" s="30">
        <v>1.1449254581917296</v>
      </c>
    </row>
    <row r="243" spans="1:30">
      <c r="A243" s="4">
        <v>43748.041666666664</v>
      </c>
      <c r="B243">
        <v>43748</v>
      </c>
      <c r="C243" s="3">
        <v>4.1666666666666664E-2</v>
      </c>
      <c r="D243" s="3">
        <v>1</v>
      </c>
      <c r="E243" s="3">
        <v>10</v>
      </c>
      <c r="F243" s="3">
        <v>0.3</v>
      </c>
      <c r="G243" s="5">
        <v>0.4</v>
      </c>
      <c r="H243" s="3">
        <v>0.7</v>
      </c>
      <c r="I243" s="3">
        <v>1.55139</v>
      </c>
      <c r="J243" s="12">
        <f t="shared" si="9"/>
        <v>1.2249999999999999</v>
      </c>
      <c r="K243" s="4">
        <v>43748.041666666664</v>
      </c>
      <c r="L243" s="3">
        <f t="shared" si="10"/>
        <v>10</v>
      </c>
      <c r="M243" s="3">
        <f t="shared" si="11"/>
        <v>1</v>
      </c>
      <c r="N243" s="3">
        <v>58</v>
      </c>
      <c r="O243" s="3">
        <v>33</v>
      </c>
      <c r="P243" s="3">
        <v>58</v>
      </c>
      <c r="Q243" s="3">
        <v>0</v>
      </c>
      <c r="R243" s="3"/>
      <c r="S243" s="3">
        <f>IF(ISBLANK(Table13[[#This Row],[T1]]),0,IF(Table13[[#This Row],[T1]]&gt;0,1,0))</f>
        <v>1</v>
      </c>
      <c r="T243" s="3">
        <f>IF(ISBLANK(Table13[[#This Row],[T2]]),0,IF(Table13[[#This Row],[T2]]&gt;0,1,0))</f>
        <v>1</v>
      </c>
      <c r="U243" s="3">
        <f>IF(ISBLANK(Table13[[#This Row],[T3]]),0,IF(Table13[[#This Row],[T3]]&gt;0,1,0))</f>
        <v>1</v>
      </c>
      <c r="V243" s="3">
        <f>IF(ISBLANK(Table13[[#This Row],[T4]]),0,IF(Table13[[#This Row],[T4]]&gt;0,1,0))</f>
        <v>0</v>
      </c>
      <c r="W243" s="26">
        <v>58</v>
      </c>
      <c r="X243" s="22">
        <v>11</v>
      </c>
      <c r="Y243" s="3">
        <v>0.7</v>
      </c>
      <c r="Z243" s="3"/>
      <c r="AB243" s="30">
        <v>213</v>
      </c>
      <c r="AC243" s="30">
        <v>1.5550745418082705</v>
      </c>
      <c r="AD243" s="30">
        <v>-0.45507454180827045</v>
      </c>
    </row>
    <row r="244" spans="1:30">
      <c r="A244" s="4">
        <v>43748.083333333336</v>
      </c>
      <c r="B244">
        <v>43748</v>
      </c>
      <c r="C244" s="3">
        <v>8.3333333333333329E-2</v>
      </c>
      <c r="D244" s="3">
        <v>2</v>
      </c>
      <c r="E244" s="3">
        <v>10</v>
      </c>
      <c r="F244" s="3">
        <v>0.3</v>
      </c>
      <c r="G244" s="5">
        <v>0.3</v>
      </c>
      <c r="H244" s="3">
        <v>0.6</v>
      </c>
      <c r="I244" s="3">
        <v>1.55139</v>
      </c>
      <c r="J244" s="12">
        <f t="shared" si="9"/>
        <v>1.2249999999999999</v>
      </c>
      <c r="K244" s="4">
        <v>43748.083333333336</v>
      </c>
      <c r="L244" s="3">
        <f t="shared" si="10"/>
        <v>10</v>
      </c>
      <c r="M244" s="3">
        <f t="shared" si="11"/>
        <v>2</v>
      </c>
      <c r="N244" s="3">
        <v>58</v>
      </c>
      <c r="O244" s="3">
        <v>23</v>
      </c>
      <c r="P244" s="3">
        <v>58</v>
      </c>
      <c r="Q244" s="3">
        <v>0</v>
      </c>
      <c r="R244" s="3"/>
      <c r="S244" s="3">
        <f>IF(ISBLANK(Table13[[#This Row],[T1]]),0,IF(Table13[[#This Row],[T1]]&gt;0,1,0))</f>
        <v>1</v>
      </c>
      <c r="T244" s="3">
        <f>IF(ISBLANK(Table13[[#This Row],[T2]]),0,IF(Table13[[#This Row],[T2]]&gt;0,1,0))</f>
        <v>1</v>
      </c>
      <c r="U244" s="3">
        <f>IF(ISBLANK(Table13[[#This Row],[T3]]),0,IF(Table13[[#This Row],[T3]]&gt;0,1,0))</f>
        <v>1</v>
      </c>
      <c r="V244" s="3">
        <f>IF(ISBLANK(Table13[[#This Row],[T4]]),0,IF(Table13[[#This Row],[T4]]&gt;0,1,0))</f>
        <v>0</v>
      </c>
      <c r="W244" s="25">
        <v>58</v>
      </c>
      <c r="X244" s="23">
        <v>11</v>
      </c>
      <c r="Y244" s="3">
        <v>0.6</v>
      </c>
      <c r="Z244" s="3"/>
      <c r="AB244" s="30">
        <v>214</v>
      </c>
      <c r="AC244" s="30">
        <v>1.3866605008964479</v>
      </c>
      <c r="AD244" s="30">
        <v>-0.38666050089644788</v>
      </c>
    </row>
    <row r="245" spans="1:30">
      <c r="A245" s="4">
        <v>43748.125</v>
      </c>
      <c r="B245">
        <v>43748</v>
      </c>
      <c r="C245" s="3">
        <v>0.125</v>
      </c>
      <c r="D245" s="3">
        <v>3</v>
      </c>
      <c r="E245" s="3">
        <v>10</v>
      </c>
      <c r="F245" s="3">
        <v>0.3</v>
      </c>
      <c r="G245" s="5">
        <v>0.3</v>
      </c>
      <c r="H245" s="3">
        <v>0.6</v>
      </c>
      <c r="I245" s="3">
        <v>1.55139</v>
      </c>
      <c r="J245" s="12">
        <f t="shared" si="9"/>
        <v>1.2374999999999998</v>
      </c>
      <c r="K245" s="4">
        <v>43748.125</v>
      </c>
      <c r="L245" s="3">
        <f t="shared" si="10"/>
        <v>10</v>
      </c>
      <c r="M245" s="3">
        <f t="shared" si="11"/>
        <v>3</v>
      </c>
      <c r="N245" s="3">
        <v>57</v>
      </c>
      <c r="O245" s="3">
        <v>25</v>
      </c>
      <c r="P245" s="3">
        <v>57</v>
      </c>
      <c r="Q245" s="3">
        <v>0</v>
      </c>
      <c r="R245" s="3"/>
      <c r="S245" s="3">
        <f>IF(ISBLANK(Table13[[#This Row],[T1]]),0,IF(Table13[[#This Row],[T1]]&gt;0,1,0))</f>
        <v>1</v>
      </c>
      <c r="T245" s="3">
        <f>IF(ISBLANK(Table13[[#This Row],[T2]]),0,IF(Table13[[#This Row],[T2]]&gt;0,1,0))</f>
        <v>1</v>
      </c>
      <c r="U245" s="3">
        <f>IF(ISBLANK(Table13[[#This Row],[T3]]),0,IF(Table13[[#This Row],[T3]]&gt;0,1,0))</f>
        <v>1</v>
      </c>
      <c r="V245" s="3">
        <f>IF(ISBLANK(Table13[[#This Row],[T4]]),0,IF(Table13[[#This Row],[T4]]&gt;0,1,0))</f>
        <v>0</v>
      </c>
      <c r="W245" s="26">
        <v>57</v>
      </c>
      <c r="X245" s="22">
        <v>11</v>
      </c>
      <c r="Y245" s="3">
        <v>0.6</v>
      </c>
      <c r="Z245" s="3"/>
      <c r="AB245" s="30">
        <v>215</v>
      </c>
      <c r="AC245" s="30">
        <v>1.397383783415503</v>
      </c>
      <c r="AD245" s="30">
        <v>-0.79738378341550287</v>
      </c>
    </row>
    <row r="246" spans="1:30">
      <c r="A246" s="4">
        <v>43748.166666666664</v>
      </c>
      <c r="B246">
        <v>43748</v>
      </c>
      <c r="C246" s="3">
        <v>0.16666666666666666</v>
      </c>
      <c r="D246" s="3">
        <v>4</v>
      </c>
      <c r="E246" s="3">
        <v>10</v>
      </c>
      <c r="F246" s="3">
        <v>0.3</v>
      </c>
      <c r="G246" s="5">
        <v>0.2</v>
      </c>
      <c r="H246" s="3">
        <v>0.5</v>
      </c>
      <c r="I246" s="3">
        <v>1.55139</v>
      </c>
      <c r="J246" s="12">
        <f t="shared" si="9"/>
        <v>1.2333333333333332</v>
      </c>
      <c r="K246" s="4">
        <v>43748.166666666664</v>
      </c>
      <c r="L246" s="3">
        <f t="shared" si="10"/>
        <v>10</v>
      </c>
      <c r="M246" s="3">
        <f t="shared" si="11"/>
        <v>4</v>
      </c>
      <c r="N246" s="3">
        <v>58</v>
      </c>
      <c r="O246" s="3">
        <v>32</v>
      </c>
      <c r="P246" s="3">
        <v>58</v>
      </c>
      <c r="Q246" s="3">
        <v>0</v>
      </c>
      <c r="R246" s="3"/>
      <c r="S246" s="3">
        <f>IF(ISBLANK(Table13[[#This Row],[T1]]),0,IF(Table13[[#This Row],[T1]]&gt;0,1,0))</f>
        <v>1</v>
      </c>
      <c r="T246" s="3">
        <f>IF(ISBLANK(Table13[[#This Row],[T2]]),0,IF(Table13[[#This Row],[T2]]&gt;0,1,0))</f>
        <v>1</v>
      </c>
      <c r="U246" s="3">
        <f>IF(ISBLANK(Table13[[#This Row],[T3]]),0,IF(Table13[[#This Row],[T3]]&gt;0,1,0))</f>
        <v>1</v>
      </c>
      <c r="V246" s="3">
        <f>IF(ISBLANK(Table13[[#This Row],[T4]]),0,IF(Table13[[#This Row],[T4]]&gt;0,1,0))</f>
        <v>0</v>
      </c>
      <c r="W246" s="25">
        <v>58</v>
      </c>
      <c r="X246" s="23">
        <v>11</v>
      </c>
      <c r="Y246" s="3">
        <v>0.5</v>
      </c>
      <c r="Z246" s="3"/>
      <c r="AB246" s="30">
        <v>216</v>
      </c>
      <c r="AC246" s="30">
        <v>1.397383783415503</v>
      </c>
      <c r="AD246" s="30">
        <v>-0.99738378341550293</v>
      </c>
    </row>
    <row r="247" spans="1:30">
      <c r="A247" s="4">
        <v>43748.208333333336</v>
      </c>
      <c r="B247">
        <v>43748</v>
      </c>
      <c r="C247" s="3">
        <v>0.20833333333333334</v>
      </c>
      <c r="D247" s="3">
        <v>5</v>
      </c>
      <c r="E247" s="3">
        <v>10</v>
      </c>
      <c r="F247" s="3">
        <v>0.3</v>
      </c>
      <c r="G247" s="5">
        <v>0.3</v>
      </c>
      <c r="H247" s="3">
        <v>0.6</v>
      </c>
      <c r="I247" s="3">
        <v>1.55139</v>
      </c>
      <c r="J247" s="12">
        <f t="shared" si="9"/>
        <v>1.2375</v>
      </c>
      <c r="K247" s="4">
        <v>43748.208333333336</v>
      </c>
      <c r="L247" s="3">
        <f t="shared" si="10"/>
        <v>10</v>
      </c>
      <c r="M247" s="3">
        <f t="shared" si="11"/>
        <v>5</v>
      </c>
      <c r="N247" s="3">
        <v>58</v>
      </c>
      <c r="O247" s="3">
        <v>26</v>
      </c>
      <c r="P247" s="3">
        <v>58</v>
      </c>
      <c r="Q247" s="3">
        <v>0</v>
      </c>
      <c r="R247" s="3"/>
      <c r="S247" s="3">
        <f>IF(ISBLANK(Table13[[#This Row],[T1]]),0,IF(Table13[[#This Row],[T1]]&gt;0,1,0))</f>
        <v>1</v>
      </c>
      <c r="T247" s="3">
        <f>IF(ISBLANK(Table13[[#This Row],[T2]]),0,IF(Table13[[#This Row],[T2]]&gt;0,1,0))</f>
        <v>1</v>
      </c>
      <c r="U247" s="3">
        <f>IF(ISBLANK(Table13[[#This Row],[T3]]),0,IF(Table13[[#This Row],[T3]]&gt;0,1,0))</f>
        <v>1</v>
      </c>
      <c r="V247" s="3">
        <f>IF(ISBLANK(Table13[[#This Row],[T4]]),0,IF(Table13[[#This Row],[T4]]&gt;0,1,0))</f>
        <v>0</v>
      </c>
      <c r="W247" s="26">
        <v>57</v>
      </c>
      <c r="X247" s="22">
        <v>11</v>
      </c>
      <c r="Y247" s="3">
        <v>0.6</v>
      </c>
      <c r="Z247" s="3"/>
      <c r="AB247" s="30">
        <v>217</v>
      </c>
      <c r="AC247" s="30">
        <v>1.408107065934558</v>
      </c>
      <c r="AD247" s="30">
        <v>-1.0081070659345581</v>
      </c>
    </row>
    <row r="248" spans="1:30">
      <c r="A248" s="4">
        <v>43748.25</v>
      </c>
      <c r="B248">
        <v>43748</v>
      </c>
      <c r="C248" s="3">
        <v>0.25</v>
      </c>
      <c r="D248" s="3">
        <v>6</v>
      </c>
      <c r="E248" s="3">
        <v>10</v>
      </c>
      <c r="F248" s="3">
        <v>0.2</v>
      </c>
      <c r="G248" s="5">
        <v>0.3</v>
      </c>
      <c r="H248" s="3">
        <v>0.5</v>
      </c>
      <c r="I248" s="3">
        <v>1.55139</v>
      </c>
      <c r="J248" s="12">
        <f t="shared" si="9"/>
        <v>1.2333333333333332</v>
      </c>
      <c r="K248" s="4">
        <v>43748.25</v>
      </c>
      <c r="L248" s="3">
        <f t="shared" si="10"/>
        <v>10</v>
      </c>
      <c r="M248" s="3">
        <f t="shared" si="11"/>
        <v>6</v>
      </c>
      <c r="N248" s="3">
        <v>58</v>
      </c>
      <c r="O248" s="3">
        <v>28</v>
      </c>
      <c r="P248" s="3">
        <v>58</v>
      </c>
      <c r="Q248" s="3">
        <v>0</v>
      </c>
      <c r="R248" s="3"/>
      <c r="S248" s="3">
        <f>IF(ISBLANK(Table13[[#This Row],[T1]]),0,IF(Table13[[#This Row],[T1]]&gt;0,1,0))</f>
        <v>1</v>
      </c>
      <c r="T248" s="3">
        <f>IF(ISBLANK(Table13[[#This Row],[T2]]),0,IF(Table13[[#This Row],[T2]]&gt;0,1,0))</f>
        <v>1</v>
      </c>
      <c r="U248" s="3">
        <f>IF(ISBLANK(Table13[[#This Row],[T3]]),0,IF(Table13[[#This Row],[T3]]&gt;0,1,0))</f>
        <v>1</v>
      </c>
      <c r="V248" s="3">
        <f>IF(ISBLANK(Table13[[#This Row],[T4]]),0,IF(Table13[[#This Row],[T4]]&gt;0,1,0))</f>
        <v>0</v>
      </c>
      <c r="W248" s="25">
        <v>57</v>
      </c>
      <c r="X248" s="23">
        <v>13</v>
      </c>
      <c r="Y248" s="3">
        <v>0.5</v>
      </c>
      <c r="Z248" s="3"/>
      <c r="AB248" s="30">
        <v>218</v>
      </c>
      <c r="AC248" s="30">
        <v>1.4295536309726686</v>
      </c>
      <c r="AD248" s="30">
        <v>-0.92955363097266863</v>
      </c>
    </row>
    <row r="249" spans="1:30">
      <c r="A249" s="4">
        <v>43748.291666666664</v>
      </c>
      <c r="B249">
        <v>43748</v>
      </c>
      <c r="C249" s="3">
        <v>0.29166666666666669</v>
      </c>
      <c r="D249" s="3">
        <v>7</v>
      </c>
      <c r="E249" s="3">
        <v>10</v>
      </c>
      <c r="F249" s="3">
        <v>2.4</v>
      </c>
      <c r="G249" s="5">
        <v>1.7</v>
      </c>
      <c r="H249" s="3">
        <v>4.0999999999999996</v>
      </c>
      <c r="I249" s="3">
        <v>1.55139</v>
      </c>
      <c r="J249" s="12">
        <f t="shared" si="9"/>
        <v>1.2583333333333333</v>
      </c>
      <c r="K249" s="4">
        <v>43748.291666666664</v>
      </c>
      <c r="L249" s="3">
        <f t="shared" si="10"/>
        <v>10</v>
      </c>
      <c r="M249" s="3">
        <f t="shared" si="11"/>
        <v>7</v>
      </c>
      <c r="N249" s="3">
        <v>57</v>
      </c>
      <c r="O249" s="3">
        <v>43</v>
      </c>
      <c r="P249" s="3">
        <v>57</v>
      </c>
      <c r="Q249" s="3">
        <v>0</v>
      </c>
      <c r="R249" s="3"/>
      <c r="S249" s="3">
        <f>IF(ISBLANK(Table13[[#This Row],[T1]]),0,IF(Table13[[#This Row],[T1]]&gt;0,1,0))</f>
        <v>1</v>
      </c>
      <c r="T249" s="3">
        <f>IF(ISBLANK(Table13[[#This Row],[T2]]),0,IF(Table13[[#This Row],[T2]]&gt;0,1,0))</f>
        <v>1</v>
      </c>
      <c r="U249" s="3">
        <f>IF(ISBLANK(Table13[[#This Row],[T3]]),0,IF(Table13[[#This Row],[T3]]&gt;0,1,0))</f>
        <v>1</v>
      </c>
      <c r="V249" s="3">
        <f>IF(ISBLANK(Table13[[#This Row],[T4]]),0,IF(Table13[[#This Row],[T4]]&gt;0,1,0))</f>
        <v>0</v>
      </c>
      <c r="W249" s="26">
        <v>59</v>
      </c>
      <c r="X249" s="22">
        <v>11</v>
      </c>
      <c r="Y249" s="3">
        <v>4.0999999999999996</v>
      </c>
      <c r="Z249" s="3"/>
      <c r="AB249" s="30">
        <v>219</v>
      </c>
      <c r="AC249" s="30">
        <v>1.4700606413745565</v>
      </c>
      <c r="AD249" s="30">
        <v>0.5299393586254435</v>
      </c>
    </row>
    <row r="250" spans="1:30">
      <c r="A250" s="4">
        <v>43748.333333333336</v>
      </c>
      <c r="B250">
        <v>43748</v>
      </c>
      <c r="C250" s="3">
        <v>0.33333333333333331</v>
      </c>
      <c r="D250" s="3">
        <v>8</v>
      </c>
      <c r="E250" s="3">
        <v>10</v>
      </c>
      <c r="F250" s="3">
        <v>0.5</v>
      </c>
      <c r="G250" s="5">
        <v>0.7</v>
      </c>
      <c r="H250" s="3">
        <v>1.2</v>
      </c>
      <c r="I250" s="3">
        <v>1.55139</v>
      </c>
      <c r="J250" s="12">
        <f t="shared" si="9"/>
        <v>1.2666666666666668</v>
      </c>
      <c r="K250" s="4">
        <v>43748.333333333336</v>
      </c>
      <c r="L250" s="3">
        <f t="shared" si="10"/>
        <v>10</v>
      </c>
      <c r="M250" s="3">
        <f t="shared" si="11"/>
        <v>8</v>
      </c>
      <c r="N250" s="3">
        <v>0</v>
      </c>
      <c r="O250" s="3">
        <v>43</v>
      </c>
      <c r="P250" s="3">
        <v>58</v>
      </c>
      <c r="Q250" s="3">
        <v>0</v>
      </c>
      <c r="R250" s="3"/>
      <c r="S250" s="3">
        <f>IF(ISBLANK(Table13[[#This Row],[T1]]),0,IF(Table13[[#This Row],[T1]]&gt;0,1,0))</f>
        <v>1</v>
      </c>
      <c r="T250" s="3">
        <f>IF(ISBLANK(Table13[[#This Row],[T2]]),0,IF(Table13[[#This Row],[T2]]&gt;0,1,0))</f>
        <v>0</v>
      </c>
      <c r="U250" s="3">
        <f>IF(ISBLANK(Table13[[#This Row],[T3]]),0,IF(Table13[[#This Row],[T3]]&gt;0,1,0))</f>
        <v>0</v>
      </c>
      <c r="V250" s="3">
        <f>IF(ISBLANK(Table13[[#This Row],[T4]]),0,IF(Table13[[#This Row],[T4]]&gt;0,1,0))</f>
        <v>0</v>
      </c>
      <c r="W250" s="25">
        <v>62</v>
      </c>
      <c r="X250" s="23">
        <v>17</v>
      </c>
      <c r="Y250" s="3">
        <v>1.2</v>
      </c>
      <c r="Z250" s="3"/>
      <c r="AB250" s="30">
        <v>220</v>
      </c>
      <c r="AC250" s="30">
        <v>1.4831700435679449</v>
      </c>
      <c r="AD250" s="30">
        <v>-0.88317004356794482</v>
      </c>
    </row>
    <row r="251" spans="1:30">
      <c r="A251" s="4">
        <v>43748.375</v>
      </c>
      <c r="B251">
        <v>43748</v>
      </c>
      <c r="C251" s="3">
        <v>0.375</v>
      </c>
      <c r="D251" s="3">
        <v>9</v>
      </c>
      <c r="E251" s="3">
        <v>10</v>
      </c>
      <c r="F251" s="3">
        <v>2.6</v>
      </c>
      <c r="G251" s="5">
        <v>0.5</v>
      </c>
      <c r="H251" s="3">
        <v>3.1</v>
      </c>
      <c r="I251" s="3">
        <v>1.55139</v>
      </c>
      <c r="J251" s="12">
        <f t="shared" si="9"/>
        <v>1.2541666666666667</v>
      </c>
      <c r="K251" s="4">
        <v>43748.375</v>
      </c>
      <c r="L251" s="3">
        <f t="shared" si="10"/>
        <v>10</v>
      </c>
      <c r="M251" s="3">
        <f t="shared" si="11"/>
        <v>9</v>
      </c>
      <c r="N251" s="3">
        <v>0</v>
      </c>
      <c r="O251" s="3">
        <v>28</v>
      </c>
      <c r="P251" s="3">
        <v>10</v>
      </c>
      <c r="Q251" s="3">
        <v>0</v>
      </c>
      <c r="R251" s="3"/>
      <c r="S251" s="3">
        <f>IF(ISBLANK(Table13[[#This Row],[T1]]),0,IF(Table13[[#This Row],[T1]]&gt;0,1,0))</f>
        <v>1</v>
      </c>
      <c r="T251" s="3">
        <f>IF(ISBLANK(Table13[[#This Row],[T2]]),0,IF(Table13[[#This Row],[T2]]&gt;0,1,0))</f>
        <v>0</v>
      </c>
      <c r="U251" s="3">
        <f>IF(ISBLANK(Table13[[#This Row],[T3]]),0,IF(Table13[[#This Row],[T3]]&gt;0,1,0))</f>
        <v>0</v>
      </c>
      <c r="V251" s="3">
        <f>IF(ISBLANK(Table13[[#This Row],[T4]]),0,IF(Table13[[#This Row],[T4]]&gt;0,1,0))</f>
        <v>0</v>
      </c>
      <c r="W251" s="26">
        <v>65</v>
      </c>
      <c r="X251" s="22">
        <v>21</v>
      </c>
      <c r="Y251" s="3">
        <v>3.1</v>
      </c>
      <c r="Z251" s="3"/>
      <c r="AB251" s="30">
        <v>221</v>
      </c>
      <c r="AC251" s="30">
        <v>1.4525909424603347</v>
      </c>
      <c r="AD251" s="30">
        <v>-1.0525909424603346</v>
      </c>
    </row>
    <row r="252" spans="1:30">
      <c r="A252" s="4">
        <v>43748.416666666664</v>
      </c>
      <c r="B252">
        <v>43748</v>
      </c>
      <c r="C252" s="3">
        <v>0.41666666666666669</v>
      </c>
      <c r="D252" s="3">
        <v>10</v>
      </c>
      <c r="E252" s="3">
        <v>10</v>
      </c>
      <c r="F252" s="3">
        <v>0.4</v>
      </c>
      <c r="G252" s="5">
        <v>0.2</v>
      </c>
      <c r="H252" s="3">
        <v>0.60000000000000009</v>
      </c>
      <c r="I252" s="3">
        <v>1.55139</v>
      </c>
      <c r="J252" s="12">
        <f t="shared" si="9"/>
        <v>1.2333333333333336</v>
      </c>
      <c r="K252" s="4">
        <v>43748.416666666664</v>
      </c>
      <c r="L252" s="3">
        <f t="shared" si="10"/>
        <v>10</v>
      </c>
      <c r="M252" s="3">
        <f t="shared" si="11"/>
        <v>10</v>
      </c>
      <c r="N252" s="3">
        <v>0</v>
      </c>
      <c r="O252" s="3">
        <v>0</v>
      </c>
      <c r="P252" s="3">
        <v>23</v>
      </c>
      <c r="Q252" s="3">
        <v>0</v>
      </c>
      <c r="R252" s="3"/>
      <c r="S252" s="3">
        <f>IF(ISBLANK(Table13[[#This Row],[T1]]),0,IF(Table13[[#This Row],[T1]]&gt;0,1,0))</f>
        <v>0</v>
      </c>
      <c r="T252" s="3">
        <f>IF(ISBLANK(Table13[[#This Row],[T2]]),0,IF(Table13[[#This Row],[T2]]&gt;0,1,0))</f>
        <v>1</v>
      </c>
      <c r="U252" s="3">
        <f>IF(ISBLANK(Table13[[#This Row],[T3]]),0,IF(Table13[[#This Row],[T3]]&gt;0,1,0))</f>
        <v>0</v>
      </c>
      <c r="V252" s="3">
        <f>IF(ISBLANK(Table13[[#This Row],[T4]]),0,IF(Table13[[#This Row],[T4]]&gt;0,1,0))</f>
        <v>0</v>
      </c>
      <c r="W252" s="25">
        <v>68</v>
      </c>
      <c r="X252" s="23">
        <v>21</v>
      </c>
      <c r="Y252" s="3">
        <v>0.60000000000000009</v>
      </c>
      <c r="Z252" s="3"/>
      <c r="AB252" s="30">
        <v>222</v>
      </c>
      <c r="AC252" s="30">
        <v>1.4418676599412796</v>
      </c>
      <c r="AD252" s="30">
        <v>-1.0418676599412797</v>
      </c>
    </row>
    <row r="253" spans="1:30">
      <c r="A253" s="4">
        <v>43748.458333333336</v>
      </c>
      <c r="B253">
        <v>43748</v>
      </c>
      <c r="C253" s="3">
        <v>0.45833333333333331</v>
      </c>
      <c r="D253" s="3">
        <v>11</v>
      </c>
      <c r="E253" s="3">
        <v>10</v>
      </c>
      <c r="F253" s="3">
        <v>0.5</v>
      </c>
      <c r="G253" s="5">
        <v>0.2</v>
      </c>
      <c r="H253" s="3">
        <v>0.7</v>
      </c>
      <c r="I253" s="3">
        <v>1.55139</v>
      </c>
      <c r="J253" s="12">
        <f t="shared" si="9"/>
        <v>1.3583333333333334</v>
      </c>
      <c r="K253" s="4">
        <v>43748.458333333336</v>
      </c>
      <c r="L253" s="3">
        <f t="shared" si="10"/>
        <v>10</v>
      </c>
      <c r="M253" s="3">
        <f t="shared" si="11"/>
        <v>11</v>
      </c>
      <c r="N253" s="3">
        <v>0</v>
      </c>
      <c r="O253" s="3">
        <v>0</v>
      </c>
      <c r="P253" s="3">
        <v>58</v>
      </c>
      <c r="Q253" s="3">
        <v>0</v>
      </c>
      <c r="R253" s="3"/>
      <c r="S253" s="3">
        <f>IF(ISBLANK(Table13[[#This Row],[T1]]),0,IF(Table13[[#This Row],[T1]]&gt;0,1,0))</f>
        <v>0</v>
      </c>
      <c r="T253" s="3">
        <f>IF(ISBLANK(Table13[[#This Row],[T2]]),0,IF(Table13[[#This Row],[T2]]&gt;0,1,0))</f>
        <v>1</v>
      </c>
      <c r="U253" s="3">
        <f>IF(ISBLANK(Table13[[#This Row],[T3]]),0,IF(Table13[[#This Row],[T3]]&gt;0,1,0))</f>
        <v>0</v>
      </c>
      <c r="V253" s="3">
        <f>IF(ISBLANK(Table13[[#This Row],[T4]]),0,IF(Table13[[#This Row],[T4]]&gt;0,1,0))</f>
        <v>0</v>
      </c>
      <c r="W253" s="26">
        <v>72</v>
      </c>
      <c r="X253" s="22">
        <v>21</v>
      </c>
      <c r="Y253" s="3">
        <v>0.7</v>
      </c>
      <c r="Z253" s="3"/>
      <c r="AB253" s="30">
        <v>223</v>
      </c>
      <c r="AC253" s="30">
        <v>1.6102817008531023</v>
      </c>
      <c r="AD253" s="30">
        <v>0.38971829914689771</v>
      </c>
    </row>
    <row r="254" spans="1:30">
      <c r="A254" s="4">
        <v>43748.5</v>
      </c>
      <c r="B254">
        <v>43748</v>
      </c>
      <c r="C254" s="3">
        <v>0.5</v>
      </c>
      <c r="D254" s="3">
        <v>12</v>
      </c>
      <c r="E254" s="3">
        <v>10</v>
      </c>
      <c r="F254" s="3">
        <v>0.4</v>
      </c>
      <c r="G254" s="5">
        <v>0.4</v>
      </c>
      <c r="H254" s="3">
        <v>0.8</v>
      </c>
      <c r="I254" s="3">
        <v>1.55139</v>
      </c>
      <c r="J254" s="12">
        <f t="shared" si="9"/>
        <v>1.3958333333333337</v>
      </c>
      <c r="K254" s="4">
        <v>43748.5</v>
      </c>
      <c r="L254" s="3">
        <f t="shared" si="10"/>
        <v>10</v>
      </c>
      <c r="M254" s="3">
        <f t="shared" si="11"/>
        <v>12</v>
      </c>
      <c r="N254" s="3">
        <v>0</v>
      </c>
      <c r="O254" s="3">
        <v>0</v>
      </c>
      <c r="P254" s="3">
        <v>57</v>
      </c>
      <c r="Q254" s="3">
        <v>0</v>
      </c>
      <c r="R254" s="3"/>
      <c r="S254" s="3">
        <f>IF(ISBLANK(Table13[[#This Row],[T1]]),0,IF(Table13[[#This Row],[T1]]&gt;0,1,0))</f>
        <v>1</v>
      </c>
      <c r="T254" s="3">
        <f>IF(ISBLANK(Table13[[#This Row],[T2]]),0,IF(Table13[[#This Row],[T2]]&gt;0,1,0))</f>
        <v>1</v>
      </c>
      <c r="U254" s="3">
        <f>IF(ISBLANK(Table13[[#This Row],[T3]]),0,IF(Table13[[#This Row],[T3]]&gt;0,1,0))</f>
        <v>0</v>
      </c>
      <c r="V254" s="3">
        <f>IF(ISBLANK(Table13[[#This Row],[T4]]),0,IF(Table13[[#This Row],[T4]]&gt;0,1,0))</f>
        <v>0</v>
      </c>
      <c r="W254" s="25">
        <v>74</v>
      </c>
      <c r="X254" s="23">
        <v>21</v>
      </c>
      <c r="Y254" s="3">
        <v>0.8</v>
      </c>
      <c r="Z254" s="3"/>
      <c r="AB254" s="30">
        <v>224</v>
      </c>
      <c r="AC254" s="30">
        <v>1.5491234986378817</v>
      </c>
      <c r="AD254" s="30">
        <v>-0.14912349863788177</v>
      </c>
    </row>
    <row r="255" spans="1:30">
      <c r="A255" s="4">
        <v>43748.541666666664</v>
      </c>
      <c r="B255">
        <v>43748</v>
      </c>
      <c r="C255" s="3">
        <v>0.54166666666666663</v>
      </c>
      <c r="D255" s="3">
        <v>13</v>
      </c>
      <c r="E255" s="3">
        <v>10</v>
      </c>
      <c r="F255" s="3">
        <v>0.4</v>
      </c>
      <c r="G255" s="5">
        <v>0.4</v>
      </c>
      <c r="H255" s="3">
        <v>0.8</v>
      </c>
      <c r="I255" s="3">
        <v>1.55139</v>
      </c>
      <c r="J255" s="12">
        <f t="shared" si="9"/>
        <v>1.4041666666666668</v>
      </c>
      <c r="K255" s="4">
        <v>43748.541666666664</v>
      </c>
      <c r="L255" s="3">
        <f t="shared" si="10"/>
        <v>10</v>
      </c>
      <c r="M255" s="3">
        <f t="shared" si="11"/>
        <v>13</v>
      </c>
      <c r="N255" s="3">
        <v>0</v>
      </c>
      <c r="O255" s="3">
        <v>0</v>
      </c>
      <c r="P255" s="3">
        <v>58</v>
      </c>
      <c r="Q255" s="3">
        <v>0</v>
      </c>
      <c r="R255" s="3"/>
      <c r="S255" s="3">
        <f>IF(ISBLANK(Table13[[#This Row],[T1]]),0,IF(Table13[[#This Row],[T1]]&gt;0,1,0))</f>
        <v>0</v>
      </c>
      <c r="T255" s="3">
        <f>IF(ISBLANK(Table13[[#This Row],[T2]]),0,IF(Table13[[#This Row],[T2]]&gt;0,1,0))</f>
        <v>0</v>
      </c>
      <c r="U255" s="3">
        <f>IF(ISBLANK(Table13[[#This Row],[T3]]),0,IF(Table13[[#This Row],[T3]]&gt;0,1,0))</f>
        <v>0</v>
      </c>
      <c r="V255" s="3">
        <f>IF(ISBLANK(Table13[[#This Row],[T4]]),0,IF(Table13[[#This Row],[T4]]&gt;0,1,0))</f>
        <v>0</v>
      </c>
      <c r="W255" s="26">
        <v>78</v>
      </c>
      <c r="X255" s="22">
        <v>17</v>
      </c>
      <c r="Y255" s="3">
        <v>0.8</v>
      </c>
      <c r="Z255" s="3"/>
      <c r="AB255" s="30">
        <v>225</v>
      </c>
      <c r="AC255" s="30">
        <v>1.5566652882578258</v>
      </c>
      <c r="AD255" s="30">
        <v>1.4433347117421742</v>
      </c>
    </row>
    <row r="256" spans="1:30">
      <c r="A256" s="4">
        <v>43748.583333333336</v>
      </c>
      <c r="B256">
        <v>43748</v>
      </c>
      <c r="C256" s="3">
        <v>0.58333333333333337</v>
      </c>
      <c r="D256" s="3">
        <v>14</v>
      </c>
      <c r="E256" s="3">
        <v>10</v>
      </c>
      <c r="F256" s="3">
        <v>0.5</v>
      </c>
      <c r="G256" s="5">
        <v>0.4</v>
      </c>
      <c r="H256" s="3">
        <v>0.9</v>
      </c>
      <c r="I256" s="3">
        <v>1.55139</v>
      </c>
      <c r="J256" s="12">
        <f t="shared" si="9"/>
        <v>1.4083333333333334</v>
      </c>
      <c r="K256" s="4">
        <v>43748.583333333336</v>
      </c>
      <c r="L256" s="3">
        <f t="shared" si="10"/>
        <v>10</v>
      </c>
      <c r="M256" s="3">
        <f t="shared" si="11"/>
        <v>14</v>
      </c>
      <c r="N256" s="3">
        <v>0</v>
      </c>
      <c r="O256" s="3">
        <v>0</v>
      </c>
      <c r="P256" s="3">
        <v>58</v>
      </c>
      <c r="Q256" s="3">
        <v>0</v>
      </c>
      <c r="R256" s="3"/>
      <c r="S256" s="3">
        <f>IF(ISBLANK(Table13[[#This Row],[T1]]),0,IF(Table13[[#This Row],[T1]]&gt;0,1,0))</f>
        <v>0</v>
      </c>
      <c r="T256" s="3">
        <f>IF(ISBLANK(Table13[[#This Row],[T2]]),0,IF(Table13[[#This Row],[T2]]&gt;0,1,0))</f>
        <v>0</v>
      </c>
      <c r="U256" s="3">
        <f>IF(ISBLANK(Table13[[#This Row],[T3]]),0,IF(Table13[[#This Row],[T3]]&gt;0,1,0))</f>
        <v>0</v>
      </c>
      <c r="V256" s="3">
        <f>IF(ISBLANK(Table13[[#This Row],[T4]]),0,IF(Table13[[#This Row],[T4]]&gt;0,1,0))</f>
        <v>0</v>
      </c>
      <c r="W256" s="25">
        <v>78</v>
      </c>
      <c r="X256" s="23">
        <v>17</v>
      </c>
      <c r="Y256" s="3">
        <v>0.9</v>
      </c>
      <c r="Z256" s="3"/>
      <c r="AB256" s="30">
        <v>226</v>
      </c>
      <c r="AC256" s="30">
        <v>1.3343979899036102</v>
      </c>
      <c r="AD256" s="30">
        <v>1.0656020100963897</v>
      </c>
    </row>
    <row r="257" spans="1:30">
      <c r="A257" s="4">
        <v>43748.625</v>
      </c>
      <c r="B257">
        <v>43748</v>
      </c>
      <c r="C257" s="3">
        <v>0.625</v>
      </c>
      <c r="D257" s="3">
        <v>15</v>
      </c>
      <c r="E257" s="3">
        <v>10</v>
      </c>
      <c r="F257" s="3">
        <v>1.2</v>
      </c>
      <c r="G257" s="5">
        <v>0.8</v>
      </c>
      <c r="H257" s="3">
        <v>2</v>
      </c>
      <c r="I257" s="3">
        <v>1.55139</v>
      </c>
      <c r="J257" s="12">
        <f t="shared" si="9"/>
        <v>1.4083333333333334</v>
      </c>
      <c r="K257" s="4">
        <v>43748.625</v>
      </c>
      <c r="L257" s="3">
        <f t="shared" si="10"/>
        <v>10</v>
      </c>
      <c r="M257" s="3">
        <f t="shared" si="11"/>
        <v>15</v>
      </c>
      <c r="N257" s="3">
        <v>0</v>
      </c>
      <c r="O257" s="3">
        <v>0</v>
      </c>
      <c r="P257" s="3">
        <v>55</v>
      </c>
      <c r="Q257" s="3">
        <v>0</v>
      </c>
      <c r="R257" s="3"/>
      <c r="S257" s="3">
        <f>IF(ISBLANK(Table13[[#This Row],[T1]]),0,IF(Table13[[#This Row],[T1]]&gt;0,1,0))</f>
        <v>0</v>
      </c>
      <c r="T257" s="3">
        <f>IF(ISBLANK(Table13[[#This Row],[T2]]),0,IF(Table13[[#This Row],[T2]]&gt;0,1,0))</f>
        <v>0</v>
      </c>
      <c r="U257" s="3">
        <f>IF(ISBLANK(Table13[[#This Row],[T3]]),0,IF(Table13[[#This Row],[T3]]&gt;0,1,0))</f>
        <v>0</v>
      </c>
      <c r="V257" s="3">
        <f>IF(ISBLANK(Table13[[#This Row],[T4]]),0,IF(Table13[[#This Row],[T4]]&gt;0,1,0))</f>
        <v>0</v>
      </c>
      <c r="W257" s="26">
        <v>78</v>
      </c>
      <c r="X257" s="22">
        <v>17</v>
      </c>
      <c r="Y257" s="3">
        <v>2</v>
      </c>
      <c r="Z257" s="3"/>
      <c r="AB257" s="30">
        <v>227</v>
      </c>
      <c r="AC257" s="30">
        <v>1.1552606664727323</v>
      </c>
      <c r="AD257" s="30">
        <v>-0.45526066647273233</v>
      </c>
    </row>
    <row r="258" spans="1:30">
      <c r="A258" s="4">
        <v>43748.666666666664</v>
      </c>
      <c r="B258">
        <v>43748</v>
      </c>
      <c r="C258" s="3">
        <v>0.66666666666666663</v>
      </c>
      <c r="D258" s="3">
        <v>16</v>
      </c>
      <c r="E258" s="3">
        <v>10</v>
      </c>
      <c r="F258" s="3">
        <v>0.4</v>
      </c>
      <c r="G258" s="5">
        <v>0.4</v>
      </c>
      <c r="H258" s="3">
        <v>0.8</v>
      </c>
      <c r="I258" s="3">
        <v>1.55139</v>
      </c>
      <c r="J258" s="12">
        <f t="shared" ref="J258:J321" si="12">AVERAGE(H258:H281)</f>
        <v>1.3583333333333334</v>
      </c>
      <c r="K258" s="4">
        <v>43748.666666666664</v>
      </c>
      <c r="L258" s="3">
        <f t="shared" ref="L258:L321" si="13">DAY(K258)</f>
        <v>10</v>
      </c>
      <c r="M258" s="3">
        <f t="shared" ref="M258:M321" si="14">HOUR(K258)</f>
        <v>16</v>
      </c>
      <c r="N258" s="3">
        <v>0</v>
      </c>
      <c r="O258" s="3">
        <v>0</v>
      </c>
      <c r="P258" s="3">
        <v>57</v>
      </c>
      <c r="Q258" s="3">
        <v>0</v>
      </c>
      <c r="R258" s="3"/>
      <c r="S258" s="3">
        <f>IF(ISBLANK(Table13[[#This Row],[T1]]),0,IF(Table13[[#This Row],[T1]]&gt;0,1,0))</f>
        <v>0</v>
      </c>
      <c r="T258" s="3">
        <f>IF(ISBLANK(Table13[[#This Row],[T2]]),0,IF(Table13[[#This Row],[T2]]&gt;0,1,0))</f>
        <v>0</v>
      </c>
      <c r="U258" s="3">
        <f>IF(ISBLANK(Table13[[#This Row],[T3]]),0,IF(Table13[[#This Row],[T3]]&gt;0,1,0))</f>
        <v>0</v>
      </c>
      <c r="V258" s="3">
        <f>IF(ISBLANK(Table13[[#This Row],[T4]]),0,IF(Table13[[#This Row],[T4]]&gt;0,1,0))</f>
        <v>0</v>
      </c>
      <c r="W258" s="25">
        <v>76</v>
      </c>
      <c r="X258" s="23">
        <v>17</v>
      </c>
      <c r="Y258" s="3">
        <v>0.8</v>
      </c>
      <c r="Z258" s="3"/>
      <c r="AB258" s="30">
        <v>228</v>
      </c>
      <c r="AC258" s="30">
        <v>1.0833791817384568</v>
      </c>
      <c r="AD258" s="30">
        <v>-0.58337918173845682</v>
      </c>
    </row>
    <row r="259" spans="1:30">
      <c r="A259" s="4">
        <v>43748.708333333336</v>
      </c>
      <c r="B259">
        <v>43748</v>
      </c>
      <c r="C259" s="3">
        <v>0.70833333333333337</v>
      </c>
      <c r="D259" s="3">
        <v>17</v>
      </c>
      <c r="E259" s="3">
        <v>10</v>
      </c>
      <c r="F259" s="3">
        <v>0.4</v>
      </c>
      <c r="G259" s="5">
        <v>1.7</v>
      </c>
      <c r="H259" s="3">
        <v>2.1</v>
      </c>
      <c r="I259" s="3">
        <v>1.55139</v>
      </c>
      <c r="J259" s="12">
        <f t="shared" si="12"/>
        <v>1.3583333333333334</v>
      </c>
      <c r="K259" s="4">
        <v>43748.708333333336</v>
      </c>
      <c r="L259" s="3">
        <f t="shared" si="13"/>
        <v>10</v>
      </c>
      <c r="M259" s="3">
        <f t="shared" si="14"/>
        <v>17</v>
      </c>
      <c r="N259" s="3">
        <v>0</v>
      </c>
      <c r="O259" s="3">
        <v>0</v>
      </c>
      <c r="P259" s="3">
        <v>56</v>
      </c>
      <c r="Q259" s="3">
        <v>0</v>
      </c>
      <c r="R259" s="3"/>
      <c r="S259" s="3">
        <f>IF(ISBLANK(Table13[[#This Row],[T1]]),0,IF(Table13[[#This Row],[T1]]&gt;0,1,0))</f>
        <v>0</v>
      </c>
      <c r="T259" s="3">
        <f>IF(ISBLANK(Table13[[#This Row],[T2]]),0,IF(Table13[[#This Row],[T2]]&gt;0,1,0))</f>
        <v>0</v>
      </c>
      <c r="U259" s="3">
        <f>IF(ISBLANK(Table13[[#This Row],[T3]]),0,IF(Table13[[#This Row],[T3]]&gt;0,1,0))</f>
        <v>0</v>
      </c>
      <c r="V259" s="3">
        <f>IF(ISBLANK(Table13[[#This Row],[T4]]),0,IF(Table13[[#This Row],[T4]]&gt;0,1,0))</f>
        <v>0</v>
      </c>
      <c r="W259" s="26">
        <v>72</v>
      </c>
      <c r="X259" s="22">
        <v>21</v>
      </c>
      <c r="Y259" s="3">
        <v>2.1</v>
      </c>
      <c r="Z259" s="3"/>
      <c r="AB259" s="30">
        <v>229</v>
      </c>
      <c r="AC259" s="30">
        <v>1.0222209795232362</v>
      </c>
      <c r="AD259" s="30">
        <v>-0.52222097952323621</v>
      </c>
    </row>
    <row r="260" spans="1:30">
      <c r="A260" s="4">
        <v>43748.75</v>
      </c>
      <c r="B260">
        <v>43748</v>
      </c>
      <c r="C260" s="3">
        <v>0.75</v>
      </c>
      <c r="D260" s="3">
        <v>18</v>
      </c>
      <c r="E260" s="3">
        <v>10</v>
      </c>
      <c r="F260" s="3">
        <v>1.3</v>
      </c>
      <c r="G260" s="5">
        <v>0.6</v>
      </c>
      <c r="H260" s="3">
        <v>1.9</v>
      </c>
      <c r="I260" s="3">
        <v>1.55139</v>
      </c>
      <c r="J260" s="12">
        <f t="shared" si="12"/>
        <v>1.3416666666666668</v>
      </c>
      <c r="K260" s="4">
        <v>43748.75</v>
      </c>
      <c r="L260" s="3">
        <f t="shared" si="13"/>
        <v>10</v>
      </c>
      <c r="M260" s="3">
        <f t="shared" si="14"/>
        <v>18</v>
      </c>
      <c r="N260" s="3">
        <v>0</v>
      </c>
      <c r="O260" s="3">
        <v>0</v>
      </c>
      <c r="P260" s="3">
        <v>57</v>
      </c>
      <c r="Q260" s="3">
        <v>0</v>
      </c>
      <c r="R260" s="3"/>
      <c r="S260" s="3">
        <f>IF(ISBLANK(Table13[[#This Row],[T1]]),0,IF(Table13[[#This Row],[T1]]&gt;0,1,0))</f>
        <v>0</v>
      </c>
      <c r="T260" s="3">
        <f>IF(ISBLANK(Table13[[#This Row],[T2]]),0,IF(Table13[[#This Row],[T2]]&gt;0,1,0))</f>
        <v>0</v>
      </c>
      <c r="U260" s="3">
        <f>IF(ISBLANK(Table13[[#This Row],[T3]]),0,IF(Table13[[#This Row],[T3]]&gt;0,1,0))</f>
        <v>0</v>
      </c>
      <c r="V260" s="3">
        <f>IF(ISBLANK(Table13[[#This Row],[T4]]),0,IF(Table13[[#This Row],[T4]]&gt;0,1,0))</f>
        <v>0</v>
      </c>
      <c r="W260" s="25">
        <v>71</v>
      </c>
      <c r="X260" s="23">
        <v>21</v>
      </c>
      <c r="Y260" s="3">
        <v>1.9</v>
      </c>
      <c r="Z260" s="3"/>
      <c r="AB260" s="30">
        <v>230</v>
      </c>
      <c r="AC260" s="30">
        <v>1.0007744144851256</v>
      </c>
      <c r="AD260" s="30">
        <v>-0.30077441448512565</v>
      </c>
    </row>
    <row r="261" spans="1:30">
      <c r="A261" s="4">
        <v>43748.791666666664</v>
      </c>
      <c r="B261">
        <v>43748</v>
      </c>
      <c r="C261" s="3">
        <v>0.79166666666666663</v>
      </c>
      <c r="D261" s="3">
        <v>19</v>
      </c>
      <c r="E261" s="3">
        <v>10</v>
      </c>
      <c r="F261" s="3">
        <v>1</v>
      </c>
      <c r="G261" s="5">
        <v>0.4</v>
      </c>
      <c r="H261" s="3">
        <v>1.4</v>
      </c>
      <c r="I261" s="3">
        <v>1.55139</v>
      </c>
      <c r="J261" s="12">
        <f t="shared" si="12"/>
        <v>1.2875000000000001</v>
      </c>
      <c r="K261" s="4">
        <v>43748.791666666664</v>
      </c>
      <c r="L261" s="3">
        <f t="shared" si="13"/>
        <v>10</v>
      </c>
      <c r="M261" s="3">
        <f t="shared" si="14"/>
        <v>19</v>
      </c>
      <c r="N261" s="3">
        <v>0</v>
      </c>
      <c r="O261" s="3">
        <v>0</v>
      </c>
      <c r="P261" s="3">
        <v>58</v>
      </c>
      <c r="Q261" s="3">
        <v>0</v>
      </c>
      <c r="R261" s="3"/>
      <c r="S261" s="3">
        <f>IF(ISBLANK(Table13[[#This Row],[T1]]),0,IF(Table13[[#This Row],[T1]]&gt;0,1,0))</f>
        <v>0</v>
      </c>
      <c r="T261" s="3">
        <f>IF(ISBLANK(Table13[[#This Row],[T2]]),0,IF(Table13[[#This Row],[T2]]&gt;0,1,0))</f>
        <v>0</v>
      </c>
      <c r="U261" s="3">
        <f>IF(ISBLANK(Table13[[#This Row],[T3]]),0,IF(Table13[[#This Row],[T3]]&gt;0,1,0))</f>
        <v>1</v>
      </c>
      <c r="V261" s="3">
        <f>IF(ISBLANK(Table13[[#This Row],[T4]]),0,IF(Table13[[#This Row],[T4]]&gt;0,1,0))</f>
        <v>0</v>
      </c>
      <c r="W261" s="26">
        <v>68</v>
      </c>
      <c r="X261" s="22">
        <v>21</v>
      </c>
      <c r="Y261" s="3">
        <v>1.4</v>
      </c>
      <c r="Z261" s="3"/>
      <c r="AB261" s="30">
        <v>231</v>
      </c>
      <c r="AC261" s="30">
        <v>1.2196233750931134</v>
      </c>
      <c r="AD261" s="30">
        <v>-0.21962337509311336</v>
      </c>
    </row>
    <row r="262" spans="1:30">
      <c r="A262" s="4">
        <v>43748.833333333336</v>
      </c>
      <c r="B262">
        <v>43748</v>
      </c>
      <c r="C262" s="3">
        <v>0.83333333333333337</v>
      </c>
      <c r="D262" s="3">
        <v>20</v>
      </c>
      <c r="E262" s="3">
        <v>10</v>
      </c>
      <c r="F262" s="3">
        <v>0.4</v>
      </c>
      <c r="G262" s="5">
        <v>0.4</v>
      </c>
      <c r="H262" s="3">
        <v>0.8</v>
      </c>
      <c r="I262" s="3">
        <v>1.55139</v>
      </c>
      <c r="J262" s="12">
        <f t="shared" si="12"/>
        <v>1.2500000000000002</v>
      </c>
      <c r="K262" s="4">
        <v>43748.833333333336</v>
      </c>
      <c r="L262" s="3">
        <f t="shared" si="13"/>
        <v>10</v>
      </c>
      <c r="M262" s="3">
        <f t="shared" si="14"/>
        <v>20</v>
      </c>
      <c r="N262" s="3">
        <v>0</v>
      </c>
      <c r="O262" s="3">
        <v>0</v>
      </c>
      <c r="P262" s="3">
        <v>58</v>
      </c>
      <c r="Q262" s="3">
        <v>0</v>
      </c>
      <c r="R262" s="3"/>
      <c r="S262" s="3">
        <f>IF(ISBLANK(Table13[[#This Row],[T1]]),0,IF(Table13[[#This Row],[T1]]&gt;0,1,0))</f>
        <v>0</v>
      </c>
      <c r="T262" s="3">
        <f>IF(ISBLANK(Table13[[#This Row],[T2]]),0,IF(Table13[[#This Row],[T2]]&gt;0,1,0))</f>
        <v>0</v>
      </c>
      <c r="U262" s="3">
        <f>IF(ISBLANK(Table13[[#This Row],[T3]]),0,IF(Table13[[#This Row],[T3]]&gt;0,1,0))</f>
        <v>0</v>
      </c>
      <c r="V262" s="3">
        <f>IF(ISBLANK(Table13[[#This Row],[T4]]),0,IF(Table13[[#This Row],[T4]]&gt;0,1,0))</f>
        <v>0</v>
      </c>
      <c r="W262" s="25">
        <v>67</v>
      </c>
      <c r="X262" s="23">
        <v>21</v>
      </c>
      <c r="Y262" s="3">
        <v>0.8</v>
      </c>
      <c r="Z262" s="3"/>
      <c r="AB262" s="30">
        <v>232</v>
      </c>
      <c r="AC262" s="30">
        <v>1.0833791817384568</v>
      </c>
      <c r="AD262" s="30">
        <v>-0.1833791817384568</v>
      </c>
    </row>
    <row r="263" spans="1:30">
      <c r="A263" s="4">
        <v>43748.875</v>
      </c>
      <c r="B263">
        <v>43748</v>
      </c>
      <c r="C263" s="3">
        <v>0.875</v>
      </c>
      <c r="D263" s="3">
        <v>21</v>
      </c>
      <c r="E263" s="3">
        <v>10</v>
      </c>
      <c r="F263" s="3">
        <v>0.2</v>
      </c>
      <c r="G263" s="5">
        <v>0.5</v>
      </c>
      <c r="H263" s="3">
        <v>0.7</v>
      </c>
      <c r="I263" s="3">
        <v>1.55139</v>
      </c>
      <c r="J263" s="12">
        <f t="shared" si="12"/>
        <v>1.2375</v>
      </c>
      <c r="K263" s="4">
        <v>43748.875</v>
      </c>
      <c r="L263" s="3">
        <f t="shared" si="13"/>
        <v>10</v>
      </c>
      <c r="M263" s="3">
        <f t="shared" si="14"/>
        <v>21</v>
      </c>
      <c r="N263" s="3">
        <v>25</v>
      </c>
      <c r="O263" s="3">
        <v>0</v>
      </c>
      <c r="P263" s="3">
        <v>58</v>
      </c>
      <c r="Q263" s="3">
        <v>0</v>
      </c>
      <c r="R263" s="3"/>
      <c r="S263" s="3">
        <f>IF(ISBLANK(Table13[[#This Row],[T1]]),0,IF(Table13[[#This Row],[T1]]&gt;0,1,0))</f>
        <v>0</v>
      </c>
      <c r="T263" s="3">
        <f>IF(ISBLANK(Table13[[#This Row],[T2]]),0,IF(Table13[[#This Row],[T2]]&gt;0,1,0))</f>
        <v>0</v>
      </c>
      <c r="U263" s="3">
        <f>IF(ISBLANK(Table13[[#This Row],[T3]]),0,IF(Table13[[#This Row],[T3]]&gt;0,1,0))</f>
        <v>0</v>
      </c>
      <c r="V263" s="3">
        <f>IF(ISBLANK(Table13[[#This Row],[T4]]),0,IF(Table13[[#This Row],[T4]]&gt;0,1,0))</f>
        <v>0</v>
      </c>
      <c r="W263" s="26">
        <v>67</v>
      </c>
      <c r="X263" s="22">
        <v>13</v>
      </c>
      <c r="Y263" s="3">
        <v>0.7</v>
      </c>
      <c r="Z263" s="3"/>
      <c r="AB263" s="30">
        <v>233</v>
      </c>
      <c r="AC263" s="30">
        <v>1.1155490292956223</v>
      </c>
      <c r="AD263" s="30">
        <v>-0.31554902929562223</v>
      </c>
    </row>
    <row r="264" spans="1:30">
      <c r="A264" s="4">
        <v>43748.916666666664</v>
      </c>
      <c r="B264">
        <v>43748</v>
      </c>
      <c r="C264" s="3">
        <v>0.91666666666666663</v>
      </c>
      <c r="D264" s="3">
        <v>22</v>
      </c>
      <c r="E264" s="3">
        <v>10</v>
      </c>
      <c r="F264" s="3">
        <v>0.6</v>
      </c>
      <c r="G264" s="5">
        <v>0.6</v>
      </c>
      <c r="H264" s="3">
        <v>1.2</v>
      </c>
      <c r="I264" s="3">
        <v>1.55139</v>
      </c>
      <c r="J264" s="12">
        <f t="shared" si="12"/>
        <v>1.2375</v>
      </c>
      <c r="K264" s="4">
        <v>43748.916666666664</v>
      </c>
      <c r="L264" s="3">
        <f t="shared" si="13"/>
        <v>10</v>
      </c>
      <c r="M264" s="3">
        <f t="shared" si="14"/>
        <v>22</v>
      </c>
      <c r="N264" s="3">
        <v>57</v>
      </c>
      <c r="O264" s="3">
        <v>45</v>
      </c>
      <c r="P264" s="3">
        <v>57</v>
      </c>
      <c r="Q264" s="3">
        <v>0</v>
      </c>
      <c r="R264" s="3"/>
      <c r="S264" s="3">
        <f>IF(ISBLANK(Table13[[#This Row],[T1]]),0,IF(Table13[[#This Row],[T1]]&gt;0,1,0))</f>
        <v>0</v>
      </c>
      <c r="T264" s="3">
        <f>IF(ISBLANK(Table13[[#This Row],[T2]]),0,IF(Table13[[#This Row],[T2]]&gt;0,1,0))</f>
        <v>0</v>
      </c>
      <c r="U264" s="3">
        <f>IF(ISBLANK(Table13[[#This Row],[T3]]),0,IF(Table13[[#This Row],[T3]]&gt;0,1,0))</f>
        <v>0</v>
      </c>
      <c r="V264" s="3">
        <f>IF(ISBLANK(Table13[[#This Row],[T4]]),0,IF(Table13[[#This Row],[T4]]&gt;0,1,0))</f>
        <v>0</v>
      </c>
      <c r="W264" s="25">
        <v>66</v>
      </c>
      <c r="X264" s="23">
        <v>21</v>
      </c>
      <c r="Y264" s="3">
        <v>1.2</v>
      </c>
      <c r="Z264" s="3"/>
      <c r="AB264" s="30">
        <v>234</v>
      </c>
      <c r="AC264" s="30">
        <v>1.3485396101688931</v>
      </c>
      <c r="AD264" s="30">
        <v>0.15146038983110688</v>
      </c>
    </row>
    <row r="265" spans="1:30">
      <c r="A265" s="4">
        <v>43748.958333333336</v>
      </c>
      <c r="B265">
        <v>43748</v>
      </c>
      <c r="C265" s="3">
        <v>0.95833333333333337</v>
      </c>
      <c r="D265" s="3">
        <v>23</v>
      </c>
      <c r="E265" s="3">
        <v>10</v>
      </c>
      <c r="F265" s="3">
        <v>1.7</v>
      </c>
      <c r="G265" s="5">
        <v>0.5</v>
      </c>
      <c r="H265" s="3">
        <v>2.2000000000000002</v>
      </c>
      <c r="I265" s="3">
        <v>1.55139</v>
      </c>
      <c r="J265" s="12">
        <f t="shared" si="12"/>
        <v>1.2249999999999999</v>
      </c>
      <c r="K265" s="4">
        <v>43748.958333333336</v>
      </c>
      <c r="L265" s="3">
        <f t="shared" si="13"/>
        <v>10</v>
      </c>
      <c r="M265" s="3">
        <f t="shared" si="14"/>
        <v>23</v>
      </c>
      <c r="N265" s="3">
        <v>58</v>
      </c>
      <c r="O265" s="3">
        <v>58</v>
      </c>
      <c r="P265" s="3">
        <v>58</v>
      </c>
      <c r="Q265" s="3">
        <v>0</v>
      </c>
      <c r="R265" s="3"/>
      <c r="S265" s="3">
        <f>IF(ISBLANK(Table13[[#This Row],[T1]]),0,IF(Table13[[#This Row],[T1]]&gt;0,1,0))</f>
        <v>0</v>
      </c>
      <c r="T265" s="3">
        <f>IF(ISBLANK(Table13[[#This Row],[T2]]),0,IF(Table13[[#This Row],[T2]]&gt;0,1,0))</f>
        <v>0</v>
      </c>
      <c r="U265" s="3">
        <f>IF(ISBLANK(Table13[[#This Row],[T3]]),0,IF(Table13[[#This Row],[T3]]&gt;0,1,0))</f>
        <v>1</v>
      </c>
      <c r="V265" s="3">
        <f>IF(ISBLANK(Table13[[#This Row],[T4]]),0,IF(Table13[[#This Row],[T4]]&gt;0,1,0))</f>
        <v>0</v>
      </c>
      <c r="W265" s="26">
        <v>64</v>
      </c>
      <c r="X265" s="22">
        <v>21</v>
      </c>
      <c r="Y265" s="3">
        <v>2.2000000000000002</v>
      </c>
      <c r="Z265" s="3"/>
      <c r="AB265" s="30">
        <v>235</v>
      </c>
      <c r="AC265" s="30">
        <v>1.5276769335997711</v>
      </c>
      <c r="AD265" s="30">
        <v>-0.62767693359977106</v>
      </c>
    </row>
    <row r="266" spans="1:30">
      <c r="A266" s="4">
        <v>43749</v>
      </c>
      <c r="B266">
        <v>43749</v>
      </c>
      <c r="C266" s="3">
        <v>0</v>
      </c>
      <c r="D266" s="3">
        <v>0</v>
      </c>
      <c r="E266" s="3">
        <v>11</v>
      </c>
      <c r="F266" s="3">
        <v>0.4</v>
      </c>
      <c r="G266" s="5">
        <v>0.2</v>
      </c>
      <c r="H266" s="3">
        <v>0.60000000000000009</v>
      </c>
      <c r="I266" s="3">
        <v>1.55139</v>
      </c>
      <c r="J266" s="12">
        <f t="shared" si="12"/>
        <v>1.1624999999999999</v>
      </c>
      <c r="K266" s="4">
        <v>43749</v>
      </c>
      <c r="L266" s="3">
        <f t="shared" si="13"/>
        <v>11</v>
      </c>
      <c r="M266" s="3">
        <f t="shared" si="14"/>
        <v>0</v>
      </c>
      <c r="N266" s="3">
        <v>58</v>
      </c>
      <c r="O266" s="3">
        <v>58</v>
      </c>
      <c r="P266" s="3">
        <v>58</v>
      </c>
      <c r="Q266" s="3">
        <v>0</v>
      </c>
      <c r="R266" s="3"/>
      <c r="S266" s="3">
        <f>IF(ISBLANK(Table13[[#This Row],[T1]]),0,IF(Table13[[#This Row],[T1]]&gt;0,1,0))</f>
        <v>0</v>
      </c>
      <c r="T266" s="3">
        <f>IF(ISBLANK(Table13[[#This Row],[T2]]),0,IF(Table13[[#This Row],[T2]]&gt;0,1,0))</f>
        <v>0</v>
      </c>
      <c r="U266" s="3">
        <f>IF(ISBLANK(Table13[[#This Row],[T3]]),0,IF(Table13[[#This Row],[T3]]&gt;0,1,0))</f>
        <v>1</v>
      </c>
      <c r="V266" s="3">
        <f>IF(ISBLANK(Table13[[#This Row],[T4]]),0,IF(Table13[[#This Row],[T4]]&gt;0,1,0))</f>
        <v>0</v>
      </c>
      <c r="W266" s="25">
        <v>62</v>
      </c>
      <c r="X266" s="23">
        <v>21</v>
      </c>
      <c r="Y266" s="3">
        <v>0.60000000000000009</v>
      </c>
      <c r="Z266" s="3"/>
      <c r="AB266" s="30">
        <v>236</v>
      </c>
      <c r="AC266" s="30">
        <v>1.5673885707768811</v>
      </c>
      <c r="AD266" s="30">
        <v>-0.86738857077688114</v>
      </c>
    </row>
    <row r="267" spans="1:30">
      <c r="A267" s="4">
        <v>43749.041666666664</v>
      </c>
      <c r="B267">
        <v>43749</v>
      </c>
      <c r="C267" s="3">
        <v>4.1666666666666664E-2</v>
      </c>
      <c r="D267" s="3">
        <v>1</v>
      </c>
      <c r="E267" s="3">
        <v>11</v>
      </c>
      <c r="F267" s="3">
        <v>0.5</v>
      </c>
      <c r="G267" s="5">
        <v>0.2</v>
      </c>
      <c r="H267" s="3">
        <v>0.7</v>
      </c>
      <c r="I267" s="3">
        <v>1.55139</v>
      </c>
      <c r="J267" s="12">
        <f t="shared" si="12"/>
        <v>1.1624999999999999</v>
      </c>
      <c r="K267" s="4">
        <v>43749.041666666664</v>
      </c>
      <c r="L267" s="3">
        <f t="shared" si="13"/>
        <v>11</v>
      </c>
      <c r="M267" s="3">
        <f t="shared" si="14"/>
        <v>1</v>
      </c>
      <c r="N267" s="3">
        <v>58</v>
      </c>
      <c r="O267" s="3">
        <v>58</v>
      </c>
      <c r="P267" s="3">
        <v>58</v>
      </c>
      <c r="Q267" s="3">
        <v>0</v>
      </c>
      <c r="R267" s="3"/>
      <c r="S267" s="3">
        <f>IF(ISBLANK(Table13[[#This Row],[T1]]),0,IF(Table13[[#This Row],[T1]]&gt;0,1,0))</f>
        <v>0</v>
      </c>
      <c r="T267" s="3">
        <f>IF(ISBLANK(Table13[[#This Row],[T2]]),0,IF(Table13[[#This Row],[T2]]&gt;0,1,0))</f>
        <v>1</v>
      </c>
      <c r="U267" s="3">
        <f>IF(ISBLANK(Table13[[#This Row],[T3]]),0,IF(Table13[[#This Row],[T3]]&gt;0,1,0))</f>
        <v>1</v>
      </c>
      <c r="V267" s="3">
        <f>IF(ISBLANK(Table13[[#This Row],[T4]]),0,IF(Table13[[#This Row],[T4]]&gt;0,1,0))</f>
        <v>0</v>
      </c>
      <c r="W267" s="26">
        <v>60</v>
      </c>
      <c r="X267" s="22">
        <v>21</v>
      </c>
      <c r="Y267" s="3">
        <v>0.7</v>
      </c>
      <c r="Z267" s="3"/>
      <c r="AB267" s="30">
        <v>237</v>
      </c>
      <c r="AC267" s="30">
        <v>1.587244389365436</v>
      </c>
      <c r="AD267" s="30">
        <v>-0.88724438936543604</v>
      </c>
    </row>
    <row r="268" spans="1:30">
      <c r="A268" s="4">
        <v>43749.083333333336</v>
      </c>
      <c r="B268">
        <v>43749</v>
      </c>
      <c r="C268" s="3">
        <v>8.3333333333333329E-2</v>
      </c>
      <c r="D268" s="3">
        <v>2</v>
      </c>
      <c r="E268" s="3">
        <v>11</v>
      </c>
      <c r="F268" s="3">
        <v>0.5</v>
      </c>
      <c r="G268" s="5">
        <v>0.4</v>
      </c>
      <c r="H268" s="3">
        <v>0.9</v>
      </c>
      <c r="I268" s="3">
        <v>1.55139</v>
      </c>
      <c r="J268" s="12">
        <f t="shared" si="12"/>
        <v>1.2</v>
      </c>
      <c r="K268" s="4">
        <v>43749.083333333336</v>
      </c>
      <c r="L268" s="3">
        <f t="shared" si="13"/>
        <v>11</v>
      </c>
      <c r="M268" s="3">
        <f t="shared" si="14"/>
        <v>2</v>
      </c>
      <c r="N268" s="3">
        <v>57</v>
      </c>
      <c r="O268" s="3">
        <v>22</v>
      </c>
      <c r="P268" s="3">
        <v>57</v>
      </c>
      <c r="Q268" s="3">
        <v>0</v>
      </c>
      <c r="R268" s="3"/>
      <c r="S268" s="3">
        <f>IF(ISBLANK(Table13[[#This Row],[T1]]),0,IF(Table13[[#This Row],[T1]]&gt;0,1,0))</f>
        <v>0</v>
      </c>
      <c r="T268" s="3">
        <f>IF(ISBLANK(Table13[[#This Row],[T2]]),0,IF(Table13[[#This Row],[T2]]&gt;0,1,0))</f>
        <v>1</v>
      </c>
      <c r="U268" s="3">
        <f>IF(ISBLANK(Table13[[#This Row],[T3]]),0,IF(Table13[[#This Row],[T3]]&gt;0,1,0))</f>
        <v>1</v>
      </c>
      <c r="V268" s="3">
        <f>IF(ISBLANK(Table13[[#This Row],[T4]]),0,IF(Table13[[#This Row],[T4]]&gt;0,1,0))</f>
        <v>0</v>
      </c>
      <c r="W268" s="25">
        <v>58</v>
      </c>
      <c r="X268" s="23">
        <v>21</v>
      </c>
      <c r="Y268" s="3">
        <v>0.9</v>
      </c>
      <c r="Z268" s="3"/>
      <c r="AB268" s="30">
        <v>238</v>
      </c>
      <c r="AC268" s="30">
        <v>1.4295536309726686</v>
      </c>
      <c r="AD268" s="30">
        <v>-0.62955363097266859</v>
      </c>
    </row>
    <row r="269" spans="1:30">
      <c r="A269" s="4">
        <v>43749.125</v>
      </c>
      <c r="B269">
        <v>43749</v>
      </c>
      <c r="C269" s="3">
        <v>0.125</v>
      </c>
      <c r="D269" s="3">
        <v>3</v>
      </c>
      <c r="E269" s="3">
        <v>11</v>
      </c>
      <c r="F269" s="3">
        <v>0.2</v>
      </c>
      <c r="G269" s="5">
        <v>0.3</v>
      </c>
      <c r="H269" s="3">
        <v>0.5</v>
      </c>
      <c r="I269" s="3">
        <v>1.55139</v>
      </c>
      <c r="J269" s="12">
        <f t="shared" si="12"/>
        <v>1.1833333333333333</v>
      </c>
      <c r="K269" s="4">
        <v>43749.125</v>
      </c>
      <c r="L269" s="3">
        <f t="shared" si="13"/>
        <v>11</v>
      </c>
      <c r="M269" s="3">
        <f t="shared" si="14"/>
        <v>3</v>
      </c>
      <c r="N269" s="3">
        <v>58</v>
      </c>
      <c r="O269" s="3">
        <v>19</v>
      </c>
      <c r="P269" s="3">
        <v>58</v>
      </c>
      <c r="Q269" s="3">
        <v>0</v>
      </c>
      <c r="R269" s="3"/>
      <c r="S269" s="3">
        <f>IF(ISBLANK(Table13[[#This Row],[T1]]),0,IF(Table13[[#This Row],[T1]]&gt;0,1,0))</f>
        <v>0</v>
      </c>
      <c r="T269" s="3">
        <f>IF(ISBLANK(Table13[[#This Row],[T2]]),0,IF(Table13[[#This Row],[T2]]&gt;0,1,0))</f>
        <v>1</v>
      </c>
      <c r="U269" s="3">
        <f>IF(ISBLANK(Table13[[#This Row],[T3]]),0,IF(Table13[[#This Row],[T3]]&gt;0,1,0))</f>
        <v>1</v>
      </c>
      <c r="V269" s="3">
        <f>IF(ISBLANK(Table13[[#This Row],[T4]]),0,IF(Table13[[#This Row],[T4]]&gt;0,1,0))</f>
        <v>0</v>
      </c>
      <c r="W269" s="26">
        <v>58</v>
      </c>
      <c r="X269" s="22">
        <v>21</v>
      </c>
      <c r="Y269" s="3">
        <v>0.5</v>
      </c>
      <c r="Z269" s="3"/>
      <c r="AB269" s="30">
        <v>239</v>
      </c>
      <c r="AC269" s="30">
        <v>1.6086909544035466</v>
      </c>
      <c r="AD269" s="30">
        <v>0.19130904559645323</v>
      </c>
    </row>
    <row r="270" spans="1:30">
      <c r="A270" s="4">
        <v>43749.166666666664</v>
      </c>
      <c r="B270">
        <v>43749</v>
      </c>
      <c r="C270" s="3">
        <v>0.16666666666666666</v>
      </c>
      <c r="D270" s="3">
        <v>4</v>
      </c>
      <c r="E270" s="3">
        <v>11</v>
      </c>
      <c r="F270" s="3">
        <v>0.2</v>
      </c>
      <c r="G270" s="5">
        <v>0.4</v>
      </c>
      <c r="H270" s="3">
        <v>0.60000000000000009</v>
      </c>
      <c r="I270" s="3">
        <v>1.55139</v>
      </c>
      <c r="J270" s="12">
        <f t="shared" si="12"/>
        <v>1.1833333333333333</v>
      </c>
      <c r="K270" s="4">
        <v>43749.166666666664</v>
      </c>
      <c r="L270" s="3">
        <f t="shared" si="13"/>
        <v>11</v>
      </c>
      <c r="M270" s="3">
        <f t="shared" si="14"/>
        <v>4</v>
      </c>
      <c r="N270" s="3">
        <v>58</v>
      </c>
      <c r="O270" s="3">
        <v>22</v>
      </c>
      <c r="P270" s="3">
        <v>58</v>
      </c>
      <c r="Q270" s="3">
        <v>0</v>
      </c>
      <c r="R270" s="3"/>
      <c r="S270" s="3">
        <f>IF(ISBLANK(Table13[[#This Row],[T1]]),0,IF(Table13[[#This Row],[T1]]&gt;0,1,0))</f>
        <v>0</v>
      </c>
      <c r="T270" s="3">
        <f>IF(ISBLANK(Table13[[#This Row],[T2]]),0,IF(Table13[[#This Row],[T2]]&gt;0,1,0))</f>
        <v>1</v>
      </c>
      <c r="U270" s="3">
        <f>IF(ISBLANK(Table13[[#This Row],[T3]]),0,IF(Table13[[#This Row],[T3]]&gt;0,1,0))</f>
        <v>1</v>
      </c>
      <c r="V270" s="3">
        <f>IF(ISBLANK(Table13[[#This Row],[T4]]),0,IF(Table13[[#This Row],[T4]]&gt;0,1,0))</f>
        <v>0</v>
      </c>
      <c r="W270" s="25">
        <v>57</v>
      </c>
      <c r="X270" s="23">
        <v>21</v>
      </c>
      <c r="Y270" s="3">
        <v>0.60000000000000009</v>
      </c>
      <c r="Z270" s="3"/>
      <c r="AB270" s="30">
        <v>240</v>
      </c>
      <c r="AC270" s="30">
        <v>1.4510001960107792</v>
      </c>
      <c r="AD270" s="30">
        <v>-0.25100019601077928</v>
      </c>
    </row>
    <row r="271" spans="1:30">
      <c r="A271" s="4">
        <v>43749.208333333336</v>
      </c>
      <c r="B271">
        <v>43749</v>
      </c>
      <c r="C271" s="3">
        <v>0.20833333333333334</v>
      </c>
      <c r="D271" s="3">
        <v>5</v>
      </c>
      <c r="E271" s="3">
        <v>11</v>
      </c>
      <c r="F271" s="3">
        <v>0.3</v>
      </c>
      <c r="G271" s="5">
        <v>0.2</v>
      </c>
      <c r="H271" s="3">
        <v>0.5</v>
      </c>
      <c r="I271" s="3">
        <v>1.55139</v>
      </c>
      <c r="J271" s="12">
        <f t="shared" si="12"/>
        <v>1.175</v>
      </c>
      <c r="K271" s="4">
        <v>43749.208333333336</v>
      </c>
      <c r="L271" s="3">
        <f t="shared" si="13"/>
        <v>11</v>
      </c>
      <c r="M271" s="3">
        <f t="shared" si="14"/>
        <v>5</v>
      </c>
      <c r="N271" s="3">
        <v>58</v>
      </c>
      <c r="O271" s="3">
        <v>13</v>
      </c>
      <c r="P271" s="3">
        <v>58</v>
      </c>
      <c r="Q271" s="3">
        <v>0</v>
      </c>
      <c r="R271" s="3"/>
      <c r="S271" s="3">
        <f>IF(ISBLANK(Table13[[#This Row],[T1]]),0,IF(Table13[[#This Row],[T1]]&gt;0,1,0))</f>
        <v>0</v>
      </c>
      <c r="T271" s="3">
        <f>IF(ISBLANK(Table13[[#This Row],[T2]]),0,IF(Table13[[#This Row],[T2]]&gt;0,1,0))</f>
        <v>1</v>
      </c>
      <c r="U271" s="3">
        <f>IF(ISBLANK(Table13[[#This Row],[T3]]),0,IF(Table13[[#This Row],[T3]]&gt;0,1,0))</f>
        <v>1</v>
      </c>
      <c r="V271" s="3">
        <f>IF(ISBLANK(Table13[[#This Row],[T4]]),0,IF(Table13[[#This Row],[T4]]&gt;0,1,0))</f>
        <v>0</v>
      </c>
      <c r="W271" s="26">
        <v>56</v>
      </c>
      <c r="X271" s="22">
        <v>17</v>
      </c>
      <c r="Y271" s="3">
        <v>0.5</v>
      </c>
      <c r="Z271" s="3"/>
      <c r="AB271" s="30">
        <v>241</v>
      </c>
      <c r="AC271" s="30">
        <v>1.4510001960107792</v>
      </c>
      <c r="AD271" s="30">
        <v>-0.65100019601077919</v>
      </c>
    </row>
    <row r="272" spans="1:30">
      <c r="A272" s="4">
        <v>43749.25</v>
      </c>
      <c r="B272">
        <v>43749</v>
      </c>
      <c r="C272" s="3">
        <v>0.25</v>
      </c>
      <c r="D272" s="3">
        <v>6</v>
      </c>
      <c r="E272" s="3">
        <v>11</v>
      </c>
      <c r="F272" s="3">
        <v>0.5</v>
      </c>
      <c r="G272" s="5">
        <v>0.6</v>
      </c>
      <c r="H272" s="3">
        <v>1.1000000000000001</v>
      </c>
      <c r="I272" s="3">
        <v>1.55139</v>
      </c>
      <c r="J272" s="12">
        <f t="shared" si="12"/>
        <v>1.175</v>
      </c>
      <c r="K272" s="4">
        <v>43749.25</v>
      </c>
      <c r="L272" s="3">
        <f t="shared" si="13"/>
        <v>11</v>
      </c>
      <c r="M272" s="3">
        <f t="shared" si="14"/>
        <v>6</v>
      </c>
      <c r="N272" s="3">
        <v>57</v>
      </c>
      <c r="O272" s="3">
        <v>49</v>
      </c>
      <c r="P272" s="3">
        <v>57</v>
      </c>
      <c r="Q272" s="3">
        <v>0</v>
      </c>
      <c r="R272" s="3"/>
      <c r="S272" s="3">
        <f>IF(ISBLANK(Table13[[#This Row],[T1]]),0,IF(Table13[[#This Row],[T1]]&gt;0,1,0))</f>
        <v>0</v>
      </c>
      <c r="T272" s="3">
        <f>IF(ISBLANK(Table13[[#This Row],[T2]]),0,IF(Table13[[#This Row],[T2]]&gt;0,1,0))</f>
        <v>1</v>
      </c>
      <c r="U272" s="3">
        <f>IF(ISBLANK(Table13[[#This Row],[T3]]),0,IF(Table13[[#This Row],[T3]]&gt;0,1,0))</f>
        <v>1</v>
      </c>
      <c r="V272" s="3">
        <f>IF(ISBLANK(Table13[[#This Row],[T4]]),0,IF(Table13[[#This Row],[T4]]&gt;0,1,0))</f>
        <v>0</v>
      </c>
      <c r="W272" s="25">
        <v>57</v>
      </c>
      <c r="X272" s="23">
        <v>17</v>
      </c>
      <c r="Y272" s="3">
        <v>1.1000000000000001</v>
      </c>
      <c r="Z272" s="3"/>
      <c r="AB272" s="30">
        <v>242</v>
      </c>
      <c r="AC272" s="30">
        <v>1.4617234785298345</v>
      </c>
      <c r="AD272" s="30">
        <v>-0.76172347852983457</v>
      </c>
    </row>
    <row r="273" spans="1:30">
      <c r="A273" s="4">
        <v>43749.291666666664</v>
      </c>
      <c r="B273">
        <v>43749</v>
      </c>
      <c r="C273" s="3">
        <v>0.29166666666666669</v>
      </c>
      <c r="D273" s="3">
        <v>7</v>
      </c>
      <c r="E273" s="3">
        <v>11</v>
      </c>
      <c r="F273" s="3">
        <v>2.6</v>
      </c>
      <c r="G273" s="5">
        <v>1.7</v>
      </c>
      <c r="H273" s="3">
        <v>4.3</v>
      </c>
      <c r="I273" s="3">
        <v>1.55139</v>
      </c>
      <c r="J273" s="12">
        <f t="shared" si="12"/>
        <v>1.1458333333333333</v>
      </c>
      <c r="K273" s="4">
        <v>43749.291666666664</v>
      </c>
      <c r="L273" s="3">
        <f t="shared" si="13"/>
        <v>11</v>
      </c>
      <c r="M273" s="3">
        <f t="shared" si="14"/>
        <v>7</v>
      </c>
      <c r="N273" s="3">
        <v>58</v>
      </c>
      <c r="O273" s="3">
        <v>8</v>
      </c>
      <c r="P273" s="3">
        <v>34</v>
      </c>
      <c r="Q273" s="3">
        <v>0</v>
      </c>
      <c r="R273" s="3"/>
      <c r="S273" s="3">
        <f>IF(ISBLANK(Table13[[#This Row],[T1]]),0,IF(Table13[[#This Row],[T1]]&gt;0,1,0))</f>
        <v>0</v>
      </c>
      <c r="T273" s="3">
        <f>IF(ISBLANK(Table13[[#This Row],[T2]]),0,IF(Table13[[#This Row],[T2]]&gt;0,1,0))</f>
        <v>1</v>
      </c>
      <c r="U273" s="3">
        <f>IF(ISBLANK(Table13[[#This Row],[T3]]),0,IF(Table13[[#This Row],[T3]]&gt;0,1,0))</f>
        <v>1</v>
      </c>
      <c r="V273" s="3">
        <f>IF(ISBLANK(Table13[[#This Row],[T4]]),0,IF(Table13[[#This Row],[T4]]&gt;0,1,0))</f>
        <v>0</v>
      </c>
      <c r="W273" s="26">
        <v>61</v>
      </c>
      <c r="X273" s="22">
        <v>17</v>
      </c>
      <c r="Y273" s="3">
        <v>4.3</v>
      </c>
      <c r="Z273" s="3"/>
      <c r="AB273" s="30">
        <v>243</v>
      </c>
      <c r="AC273" s="30">
        <v>1.4617234785298345</v>
      </c>
      <c r="AD273" s="30">
        <v>-0.86172347852983455</v>
      </c>
    </row>
    <row r="274" spans="1:30">
      <c r="A274" s="4">
        <v>43749.333333333336</v>
      </c>
      <c r="B274">
        <v>43749</v>
      </c>
      <c r="C274" s="3">
        <v>0.33333333333333331</v>
      </c>
      <c r="D274" s="3">
        <v>8</v>
      </c>
      <c r="E274" s="3">
        <v>11</v>
      </c>
      <c r="F274" s="3">
        <v>0.2</v>
      </c>
      <c r="G274" s="5">
        <v>0.7</v>
      </c>
      <c r="H274" s="3">
        <v>0.89999999999999991</v>
      </c>
      <c r="I274" s="3">
        <v>1.55139</v>
      </c>
      <c r="J274" s="12">
        <f t="shared" si="12"/>
        <v>1.0458333333333332</v>
      </c>
      <c r="K274" s="4">
        <v>43749.333333333336</v>
      </c>
      <c r="L274" s="3">
        <f t="shared" si="13"/>
        <v>11</v>
      </c>
      <c r="M274" s="3">
        <f t="shared" si="14"/>
        <v>8</v>
      </c>
      <c r="N274" s="3">
        <v>58</v>
      </c>
      <c r="O274" s="3">
        <v>0</v>
      </c>
      <c r="P274" s="3">
        <v>0</v>
      </c>
      <c r="Q274" s="3">
        <v>0</v>
      </c>
      <c r="R274" s="3"/>
      <c r="S274" s="3">
        <f>IF(ISBLANK(Table13[[#This Row],[T1]]),0,IF(Table13[[#This Row],[T1]]&gt;0,1,0))</f>
        <v>0</v>
      </c>
      <c r="T274" s="3">
        <f>IF(ISBLANK(Table13[[#This Row],[T2]]),0,IF(Table13[[#This Row],[T2]]&gt;0,1,0))</f>
        <v>1</v>
      </c>
      <c r="U274" s="3">
        <f>IF(ISBLANK(Table13[[#This Row],[T3]]),0,IF(Table13[[#This Row],[T3]]&gt;0,1,0))</f>
        <v>1</v>
      </c>
      <c r="V274" s="3">
        <f>IF(ISBLANK(Table13[[#This Row],[T4]]),0,IF(Table13[[#This Row],[T4]]&gt;0,1,0))</f>
        <v>0</v>
      </c>
      <c r="W274" s="25">
        <v>63</v>
      </c>
      <c r="X274" s="23">
        <v>17</v>
      </c>
      <c r="Y274" s="3">
        <v>0.89999999999999991</v>
      </c>
      <c r="Z274" s="3"/>
      <c r="AB274" s="30">
        <v>244</v>
      </c>
      <c r="AC274" s="30">
        <v>1.4724467610488896</v>
      </c>
      <c r="AD274" s="30">
        <v>-0.87244676104888963</v>
      </c>
    </row>
    <row r="275" spans="1:30">
      <c r="A275" s="4">
        <v>43749.375</v>
      </c>
      <c r="B275">
        <v>43749</v>
      </c>
      <c r="C275" s="3">
        <v>0.375</v>
      </c>
      <c r="D275" s="3">
        <v>9</v>
      </c>
      <c r="E275" s="3">
        <v>11</v>
      </c>
      <c r="F275" s="3">
        <v>1.5</v>
      </c>
      <c r="G275" s="5">
        <v>1.1000000000000001</v>
      </c>
      <c r="H275" s="3">
        <v>2.6</v>
      </c>
      <c r="I275" s="3">
        <v>1.55139</v>
      </c>
      <c r="J275" s="12">
        <f t="shared" si="12"/>
        <v>1.0416666666666667</v>
      </c>
      <c r="K275" s="4">
        <v>43749.375</v>
      </c>
      <c r="L275" s="3">
        <f t="shared" si="13"/>
        <v>11</v>
      </c>
      <c r="M275" s="3">
        <f t="shared" si="14"/>
        <v>9</v>
      </c>
      <c r="N275" s="3">
        <v>58</v>
      </c>
      <c r="O275" s="3">
        <v>0</v>
      </c>
      <c r="P275" s="3">
        <v>0</v>
      </c>
      <c r="Q275" s="3">
        <v>0</v>
      </c>
      <c r="R275" s="3"/>
      <c r="S275" s="3">
        <f>IF(ISBLANK(Table13[[#This Row],[T1]]),0,IF(Table13[[#This Row],[T1]]&gt;0,1,0))</f>
        <v>0</v>
      </c>
      <c r="T275" s="3">
        <f>IF(ISBLANK(Table13[[#This Row],[T2]]),0,IF(Table13[[#This Row],[T2]]&gt;0,1,0))</f>
        <v>1</v>
      </c>
      <c r="U275" s="3">
        <f>IF(ISBLANK(Table13[[#This Row],[T3]]),0,IF(Table13[[#This Row],[T3]]&gt;0,1,0))</f>
        <v>1</v>
      </c>
      <c r="V275" s="3">
        <f>IF(ISBLANK(Table13[[#This Row],[T4]]),0,IF(Table13[[#This Row],[T4]]&gt;0,1,0))</f>
        <v>0</v>
      </c>
      <c r="W275" s="26">
        <v>66</v>
      </c>
      <c r="X275" s="22">
        <v>17</v>
      </c>
      <c r="Y275" s="3">
        <v>2.6</v>
      </c>
      <c r="Z275" s="3"/>
      <c r="AB275" s="30">
        <v>245</v>
      </c>
      <c r="AC275" s="30">
        <v>1.4617234785298345</v>
      </c>
      <c r="AD275" s="30">
        <v>-0.96172347852983453</v>
      </c>
    </row>
    <row r="276" spans="1:30">
      <c r="A276" s="4">
        <v>43749.416666666664</v>
      </c>
      <c r="B276">
        <v>43749</v>
      </c>
      <c r="C276" s="3">
        <v>0.41666666666666669</v>
      </c>
      <c r="D276" s="3">
        <v>10</v>
      </c>
      <c r="E276" s="3">
        <v>11</v>
      </c>
      <c r="F276" s="3">
        <v>2.2000000000000002</v>
      </c>
      <c r="G276" s="5">
        <v>1.4</v>
      </c>
      <c r="H276" s="3">
        <v>3.6</v>
      </c>
      <c r="I276" s="3">
        <v>1.55139</v>
      </c>
      <c r="J276" s="12">
        <f t="shared" si="12"/>
        <v>0.94999999999999973</v>
      </c>
      <c r="K276" s="4">
        <v>43749.416666666664</v>
      </c>
      <c r="L276" s="3">
        <f t="shared" si="13"/>
        <v>11</v>
      </c>
      <c r="M276" s="3">
        <f t="shared" si="14"/>
        <v>10</v>
      </c>
      <c r="N276" s="3">
        <v>58</v>
      </c>
      <c r="O276" s="3">
        <v>0</v>
      </c>
      <c r="P276" s="3">
        <v>0</v>
      </c>
      <c r="Q276" s="3">
        <v>0</v>
      </c>
      <c r="R276" s="3"/>
      <c r="S276" s="3">
        <f>IF(ISBLANK(Table13[[#This Row],[T1]]),0,IF(Table13[[#This Row],[T1]]&gt;0,1,0))</f>
        <v>0</v>
      </c>
      <c r="T276" s="3">
        <f>IF(ISBLANK(Table13[[#This Row],[T2]]),0,IF(Table13[[#This Row],[T2]]&gt;0,1,0))</f>
        <v>1</v>
      </c>
      <c r="U276" s="3">
        <f>IF(ISBLANK(Table13[[#This Row],[T3]]),0,IF(Table13[[#This Row],[T3]]&gt;0,1,0))</f>
        <v>1</v>
      </c>
      <c r="V276" s="3">
        <f>IF(ISBLANK(Table13[[#This Row],[T4]]),0,IF(Table13[[#This Row],[T4]]&gt;0,1,0))</f>
        <v>0</v>
      </c>
      <c r="W276" s="25">
        <v>69</v>
      </c>
      <c r="X276" s="23">
        <v>21</v>
      </c>
      <c r="Y276" s="3">
        <v>3.6</v>
      </c>
      <c r="Z276" s="3"/>
      <c r="AB276" s="30">
        <v>246</v>
      </c>
      <c r="AC276" s="30">
        <v>1.4724467610488896</v>
      </c>
      <c r="AD276" s="30">
        <v>-0.87244676104888963</v>
      </c>
    </row>
    <row r="277" spans="1:30">
      <c r="A277" s="4">
        <v>43749.458333333336</v>
      </c>
      <c r="B277">
        <v>43749</v>
      </c>
      <c r="C277" s="3">
        <v>0.45833333333333331</v>
      </c>
      <c r="D277" s="3">
        <v>11</v>
      </c>
      <c r="E277" s="3">
        <v>11</v>
      </c>
      <c r="F277" s="3">
        <v>0.8</v>
      </c>
      <c r="G277" s="5">
        <v>0.8</v>
      </c>
      <c r="H277" s="3">
        <v>1.6</v>
      </c>
      <c r="I277" s="3">
        <v>1.55139</v>
      </c>
      <c r="J277" s="12">
        <f t="shared" si="12"/>
        <v>0.82499999999999984</v>
      </c>
      <c r="K277" s="4">
        <v>43749.458333333336</v>
      </c>
      <c r="L277" s="3">
        <f t="shared" si="13"/>
        <v>11</v>
      </c>
      <c r="M277" s="3">
        <f t="shared" si="14"/>
        <v>11</v>
      </c>
      <c r="N277" s="3">
        <v>57</v>
      </c>
      <c r="O277" s="3">
        <v>0</v>
      </c>
      <c r="P277" s="3">
        <v>0</v>
      </c>
      <c r="Q277" s="3">
        <v>0</v>
      </c>
      <c r="R277" s="3"/>
      <c r="S277" s="3">
        <f>IF(ISBLANK(Table13[[#This Row],[T1]]),0,IF(Table13[[#This Row],[T1]]&gt;0,1,0))</f>
        <v>0</v>
      </c>
      <c r="T277" s="3">
        <f>IF(ISBLANK(Table13[[#This Row],[T2]]),0,IF(Table13[[#This Row],[T2]]&gt;0,1,0))</f>
        <v>1</v>
      </c>
      <c r="U277" s="3">
        <f>IF(ISBLANK(Table13[[#This Row],[T3]]),0,IF(Table13[[#This Row],[T3]]&gt;0,1,0))</f>
        <v>1</v>
      </c>
      <c r="V277" s="3">
        <f>IF(ISBLANK(Table13[[#This Row],[T4]]),0,IF(Table13[[#This Row],[T4]]&gt;0,1,0))</f>
        <v>0</v>
      </c>
      <c r="W277" s="26">
        <v>71</v>
      </c>
      <c r="X277" s="22">
        <v>21</v>
      </c>
      <c r="Y277" s="3">
        <v>1.6</v>
      </c>
      <c r="Z277" s="3"/>
      <c r="AB277" s="30">
        <v>247</v>
      </c>
      <c r="AC277" s="30">
        <v>1.4525909424603347</v>
      </c>
      <c r="AD277" s="30">
        <v>-0.95259094246033471</v>
      </c>
    </row>
    <row r="278" spans="1:30">
      <c r="A278" s="4">
        <v>43749.5</v>
      </c>
      <c r="B278">
        <v>43749</v>
      </c>
      <c r="C278" s="3">
        <v>0.5</v>
      </c>
      <c r="D278" s="3">
        <v>12</v>
      </c>
      <c r="E278" s="3">
        <v>11</v>
      </c>
      <c r="F278" s="3">
        <v>0.6</v>
      </c>
      <c r="G278" s="5">
        <v>0.4</v>
      </c>
      <c r="H278" s="3">
        <v>1</v>
      </c>
      <c r="I278" s="3">
        <v>1.55139</v>
      </c>
      <c r="J278" s="12">
        <f t="shared" si="12"/>
        <v>0.78333333333333333</v>
      </c>
      <c r="K278" s="4">
        <v>43749.5</v>
      </c>
      <c r="L278" s="3">
        <f t="shared" si="13"/>
        <v>11</v>
      </c>
      <c r="M278" s="3">
        <f t="shared" si="14"/>
        <v>12</v>
      </c>
      <c r="N278" s="3">
        <v>23</v>
      </c>
      <c r="O278" s="3">
        <v>0</v>
      </c>
      <c r="P278" s="3">
        <v>0</v>
      </c>
      <c r="Q278" s="3">
        <v>0</v>
      </c>
      <c r="R278" s="3"/>
      <c r="S278" s="3">
        <f>IF(ISBLANK(Table13[[#This Row],[T1]]),0,IF(Table13[[#This Row],[T1]]&gt;0,1,0))</f>
        <v>0</v>
      </c>
      <c r="T278" s="3">
        <f>IF(ISBLANK(Table13[[#This Row],[T2]]),0,IF(Table13[[#This Row],[T2]]&gt;0,1,0))</f>
        <v>0</v>
      </c>
      <c r="U278" s="3">
        <f>IF(ISBLANK(Table13[[#This Row],[T3]]),0,IF(Table13[[#This Row],[T3]]&gt;0,1,0))</f>
        <v>0</v>
      </c>
      <c r="V278" s="3">
        <f>IF(ISBLANK(Table13[[#This Row],[T4]]),0,IF(Table13[[#This Row],[T4]]&gt;0,1,0))</f>
        <v>0</v>
      </c>
      <c r="W278" s="25">
        <v>75</v>
      </c>
      <c r="X278" s="23">
        <v>21</v>
      </c>
      <c r="Y278" s="3">
        <v>1</v>
      </c>
      <c r="Z278" s="3"/>
      <c r="AB278" s="30">
        <v>248</v>
      </c>
      <c r="AC278" s="30">
        <v>1.4510001960107792</v>
      </c>
      <c r="AD278" s="30">
        <v>2.6489998039892204</v>
      </c>
    </row>
    <row r="279" spans="1:30">
      <c r="A279" s="4">
        <v>43749.541666666664</v>
      </c>
      <c r="B279">
        <v>43749</v>
      </c>
      <c r="C279" s="3">
        <v>0.54166666666666663</v>
      </c>
      <c r="D279" s="3">
        <v>13</v>
      </c>
      <c r="E279" s="3">
        <v>11</v>
      </c>
      <c r="F279" s="3">
        <v>0.5</v>
      </c>
      <c r="G279" s="5">
        <v>0.4</v>
      </c>
      <c r="H279" s="3">
        <v>0.9</v>
      </c>
      <c r="I279" s="3">
        <v>1.55139</v>
      </c>
      <c r="J279" s="12">
        <f t="shared" si="12"/>
        <v>0.77083333333333337</v>
      </c>
      <c r="K279" s="4">
        <v>43749.541666087964</v>
      </c>
      <c r="L279" s="3">
        <f t="shared" si="13"/>
        <v>11</v>
      </c>
      <c r="M279" s="3">
        <f t="shared" si="14"/>
        <v>13</v>
      </c>
      <c r="N279" s="3"/>
      <c r="O279" s="3"/>
      <c r="P279" s="3"/>
      <c r="Q279" s="3"/>
      <c r="R279" s="3"/>
      <c r="S279" s="3">
        <f>IF(ISBLANK(Table13[[#This Row],[T1]]),0,IF(Table13[[#This Row],[T1]]&gt;0,1,0))</f>
        <v>0</v>
      </c>
      <c r="T279" s="3">
        <f>IF(ISBLANK(Table13[[#This Row],[T2]]),0,IF(Table13[[#This Row],[T2]]&gt;0,1,0))</f>
        <v>1</v>
      </c>
      <c r="U279" s="3">
        <f>IF(ISBLANK(Table13[[#This Row],[T3]]),0,IF(Table13[[#This Row],[T3]]&gt;0,1,0))</f>
        <v>0</v>
      </c>
      <c r="V279" s="3">
        <f>IF(ISBLANK(Table13[[#This Row],[T4]]),0,IF(Table13[[#This Row],[T4]]&gt;0,1,0))</f>
        <v>0</v>
      </c>
      <c r="W279" s="26">
        <v>76</v>
      </c>
      <c r="X279" s="22">
        <v>21</v>
      </c>
      <c r="Y279" s="3">
        <v>0.9</v>
      </c>
      <c r="Z279" s="3"/>
      <c r="AB279" s="30">
        <v>249</v>
      </c>
      <c r="AC279" s="30">
        <v>1.4564422749751744</v>
      </c>
      <c r="AD279" s="30">
        <v>-0.25644227497517447</v>
      </c>
    </row>
    <row r="280" spans="1:30">
      <c r="A280" s="4">
        <v>43749.583333333336</v>
      </c>
      <c r="B280">
        <v>43749</v>
      </c>
      <c r="C280" s="3">
        <v>0.58333333333333337</v>
      </c>
      <c r="D280" s="3">
        <v>14</v>
      </c>
      <c r="E280" s="3">
        <v>11</v>
      </c>
      <c r="F280" s="3">
        <v>0.5</v>
      </c>
      <c r="G280" s="5">
        <v>0.4</v>
      </c>
      <c r="H280" s="3">
        <v>0.9</v>
      </c>
      <c r="I280" s="3">
        <v>1.55139</v>
      </c>
      <c r="J280" s="12">
        <f t="shared" si="12"/>
        <v>0.75833333333333341</v>
      </c>
      <c r="K280" s="4">
        <v>43749.583332696762</v>
      </c>
      <c r="L280" s="3">
        <f t="shared" si="13"/>
        <v>11</v>
      </c>
      <c r="M280" s="3">
        <f t="shared" si="14"/>
        <v>14</v>
      </c>
      <c r="N280" s="3"/>
      <c r="O280" s="3"/>
      <c r="P280" s="3"/>
      <c r="Q280" s="3"/>
      <c r="R280" s="3"/>
      <c r="S280" s="3">
        <f>IF(ISBLANK(Table13[[#This Row],[T1]]),0,IF(Table13[[#This Row],[T1]]&gt;0,1,0))</f>
        <v>0</v>
      </c>
      <c r="T280" s="3">
        <f>IF(ISBLANK(Table13[[#This Row],[T2]]),0,IF(Table13[[#This Row],[T2]]&gt;0,1,0))</f>
        <v>1</v>
      </c>
      <c r="U280" s="3">
        <f>IF(ISBLANK(Table13[[#This Row],[T3]]),0,IF(Table13[[#This Row],[T3]]&gt;0,1,0))</f>
        <v>1</v>
      </c>
      <c r="V280" s="3">
        <f>IF(ISBLANK(Table13[[#This Row],[T4]]),0,IF(Table13[[#This Row],[T4]]&gt;0,1,0))</f>
        <v>0</v>
      </c>
      <c r="W280" s="25">
        <v>76</v>
      </c>
      <c r="X280" s="23">
        <v>21</v>
      </c>
      <c r="Y280" s="3">
        <v>0.9</v>
      </c>
      <c r="Z280" s="3"/>
      <c r="AB280" s="30">
        <v>250</v>
      </c>
      <c r="AC280" s="30">
        <v>1.384560790240899</v>
      </c>
      <c r="AD280" s="30">
        <v>1.7154392097591011</v>
      </c>
    </row>
    <row r="281" spans="1:30">
      <c r="A281" s="4">
        <v>43749.625</v>
      </c>
      <c r="B281">
        <v>43749</v>
      </c>
      <c r="C281" s="3">
        <v>0.625</v>
      </c>
      <c r="D281" s="3">
        <v>15</v>
      </c>
      <c r="E281" s="3">
        <v>11</v>
      </c>
      <c r="F281" s="3">
        <v>0.4</v>
      </c>
      <c r="G281" s="5">
        <v>0.4</v>
      </c>
      <c r="H281" s="3">
        <v>0.8</v>
      </c>
      <c r="I281" s="3">
        <v>1.55139</v>
      </c>
      <c r="J281" s="12">
        <f t="shared" si="12"/>
        <v>0.77500000000000024</v>
      </c>
      <c r="K281" s="4">
        <v>43749.624999305554</v>
      </c>
      <c r="L281" s="3">
        <f t="shared" si="13"/>
        <v>11</v>
      </c>
      <c r="M281" s="3">
        <f t="shared" si="14"/>
        <v>15</v>
      </c>
      <c r="N281" s="3"/>
      <c r="O281" s="3"/>
      <c r="P281" s="3"/>
      <c r="Q281" s="3"/>
      <c r="R281" s="3"/>
      <c r="S281" s="3">
        <f>IF(ISBLANK(Table13[[#This Row],[T1]]),0,IF(Table13[[#This Row],[T1]]&gt;0,1,0))</f>
        <v>0</v>
      </c>
      <c r="T281" s="3">
        <f>IF(ISBLANK(Table13[[#This Row],[T2]]),0,IF(Table13[[#This Row],[T2]]&gt;0,1,0))</f>
        <v>1</v>
      </c>
      <c r="U281" s="3">
        <f>IF(ISBLANK(Table13[[#This Row],[T3]]),0,IF(Table13[[#This Row],[T3]]&gt;0,1,0))</f>
        <v>1</v>
      </c>
      <c r="V281" s="3">
        <f>IF(ISBLANK(Table13[[#This Row],[T4]]),0,IF(Table13[[#This Row],[T4]]&gt;0,1,0))</f>
        <v>0</v>
      </c>
      <c r="W281" s="26">
        <v>75</v>
      </c>
      <c r="X281" s="22">
        <v>21</v>
      </c>
      <c r="Y281" s="3">
        <v>0.8</v>
      </c>
      <c r="Z281" s="3"/>
      <c r="AB281" s="30">
        <v>251</v>
      </c>
      <c r="AC281" s="30">
        <v>1.0543908270804019</v>
      </c>
      <c r="AD281" s="30">
        <v>-0.45439082708040179</v>
      </c>
    </row>
    <row r="282" spans="1:30">
      <c r="A282" s="4">
        <v>43749.666666666664</v>
      </c>
      <c r="B282">
        <v>43749</v>
      </c>
      <c r="C282" s="3">
        <v>0.66666666666666663</v>
      </c>
      <c r="D282" s="3">
        <v>16</v>
      </c>
      <c r="E282" s="3">
        <v>11</v>
      </c>
      <c r="F282" s="3">
        <v>0.4</v>
      </c>
      <c r="G282" s="5">
        <v>0.4</v>
      </c>
      <c r="H282" s="3">
        <v>0.8</v>
      </c>
      <c r="I282" s="3">
        <v>1.55139</v>
      </c>
      <c r="J282" s="12">
        <f t="shared" si="12"/>
        <v>0.8125</v>
      </c>
      <c r="K282" s="4">
        <v>43749.666665914352</v>
      </c>
      <c r="L282" s="3">
        <f t="shared" si="13"/>
        <v>11</v>
      </c>
      <c r="M282" s="3">
        <f t="shared" si="14"/>
        <v>16</v>
      </c>
      <c r="N282" s="3"/>
      <c r="O282" s="3"/>
      <c r="P282" s="3"/>
      <c r="Q282" s="3"/>
      <c r="R282" s="3"/>
      <c r="S282" s="3">
        <f>IF(ISBLANK(Table13[[#This Row],[T1]]),0,IF(Table13[[#This Row],[T1]]&gt;0,1,0))</f>
        <v>0</v>
      </c>
      <c r="T282" s="3">
        <f>IF(ISBLANK(Table13[[#This Row],[T2]]),0,IF(Table13[[#This Row],[T2]]&gt;0,1,0))</f>
        <v>1</v>
      </c>
      <c r="U282" s="3">
        <f>IF(ISBLANK(Table13[[#This Row],[T3]]),0,IF(Table13[[#This Row],[T3]]&gt;0,1,0))</f>
        <v>1</v>
      </c>
      <c r="V282" s="3">
        <f>IF(ISBLANK(Table13[[#This Row],[T4]]),0,IF(Table13[[#This Row],[T4]]&gt;0,1,0))</f>
        <v>0</v>
      </c>
      <c r="W282" s="25">
        <v>73</v>
      </c>
      <c r="X282" s="23">
        <v>21</v>
      </c>
      <c r="Y282" s="3">
        <v>0.8</v>
      </c>
      <c r="Z282" s="3"/>
      <c r="AB282" s="30">
        <v>252</v>
      </c>
      <c r="AC282" s="30">
        <v>1.0114976970041809</v>
      </c>
      <c r="AD282" s="30">
        <v>-0.31149769700418095</v>
      </c>
    </row>
    <row r="283" spans="1:30">
      <c r="A283" s="4">
        <v>43749.708333333336</v>
      </c>
      <c r="B283">
        <v>43749</v>
      </c>
      <c r="C283" s="3">
        <v>0.70833333333333337</v>
      </c>
      <c r="D283" s="3">
        <v>17</v>
      </c>
      <c r="E283" s="3">
        <v>11</v>
      </c>
      <c r="F283" s="3">
        <v>1.3</v>
      </c>
      <c r="G283" s="5">
        <v>0.4</v>
      </c>
      <c r="H283" s="3">
        <v>1.7000000000000002</v>
      </c>
      <c r="I283" s="3">
        <v>1.55139</v>
      </c>
      <c r="J283" s="12">
        <f t="shared" si="12"/>
        <v>0.95833333333333337</v>
      </c>
      <c r="K283" s="4">
        <v>43749.708332523151</v>
      </c>
      <c r="L283" s="3">
        <f t="shared" si="13"/>
        <v>11</v>
      </c>
      <c r="M283" s="3">
        <f t="shared" si="14"/>
        <v>17</v>
      </c>
      <c r="N283" s="3"/>
      <c r="O283" s="3"/>
      <c r="P283" s="3"/>
      <c r="Q283" s="3"/>
      <c r="R283" s="3"/>
      <c r="S283" s="3">
        <f>IF(ISBLANK(Table13[[#This Row],[T1]]),0,IF(Table13[[#This Row],[T1]]&gt;0,1,0))</f>
        <v>1</v>
      </c>
      <c r="T283" s="3">
        <f>IF(ISBLANK(Table13[[#This Row],[T2]]),0,IF(Table13[[#This Row],[T2]]&gt;0,1,0))</f>
        <v>1</v>
      </c>
      <c r="U283" s="3">
        <f>IF(ISBLANK(Table13[[#This Row],[T3]]),0,IF(Table13[[#This Row],[T3]]&gt;0,1,0))</f>
        <v>1</v>
      </c>
      <c r="V283" s="3">
        <f>IF(ISBLANK(Table13[[#This Row],[T4]]),0,IF(Table13[[#This Row],[T4]]&gt;0,1,0))</f>
        <v>0</v>
      </c>
      <c r="W283" s="26">
        <v>70</v>
      </c>
      <c r="X283" s="22">
        <v>21</v>
      </c>
      <c r="Y283" s="3">
        <v>1.7000000000000002</v>
      </c>
      <c r="Z283" s="3"/>
      <c r="AB283" s="30">
        <v>253</v>
      </c>
      <c r="AC283" s="30">
        <v>1.119637206657579</v>
      </c>
      <c r="AD283" s="30">
        <v>-0.319637206657579</v>
      </c>
    </row>
    <row r="284" spans="1:30">
      <c r="A284" s="4">
        <v>43749.75</v>
      </c>
      <c r="B284">
        <v>43749</v>
      </c>
      <c r="C284" s="3">
        <v>0.75</v>
      </c>
      <c r="D284" s="3">
        <v>18</v>
      </c>
      <c r="E284" s="3">
        <v>11</v>
      </c>
      <c r="F284" s="3">
        <v>0.2</v>
      </c>
      <c r="G284" s="5">
        <v>0.4</v>
      </c>
      <c r="H284" s="3">
        <v>0.60000000000000009</v>
      </c>
      <c r="I284" s="3">
        <v>1.55139</v>
      </c>
      <c r="J284" s="12">
        <f t="shared" si="12"/>
        <v>0.95833333333333337</v>
      </c>
      <c r="K284" s="4">
        <v>43749.749999131942</v>
      </c>
      <c r="L284" s="3">
        <f t="shared" si="13"/>
        <v>11</v>
      </c>
      <c r="M284" s="3">
        <f t="shared" si="14"/>
        <v>18</v>
      </c>
      <c r="N284" s="3"/>
      <c r="O284" s="3"/>
      <c r="P284" s="3"/>
      <c r="Q284" s="3"/>
      <c r="R284" s="3"/>
      <c r="S284" s="3">
        <f>IF(ISBLANK(Table13[[#This Row],[T1]]),0,IF(Table13[[#This Row],[T1]]&gt;0,1,0))</f>
        <v>1</v>
      </c>
      <c r="T284" s="3">
        <f>IF(ISBLANK(Table13[[#This Row],[T2]]),0,IF(Table13[[#This Row],[T2]]&gt;0,1,0))</f>
        <v>1</v>
      </c>
      <c r="U284" s="3">
        <f>IF(ISBLANK(Table13[[#This Row],[T3]]),0,IF(Table13[[#This Row],[T3]]&gt;0,1,0))</f>
        <v>1</v>
      </c>
      <c r="V284" s="3">
        <f>IF(ISBLANK(Table13[[#This Row],[T4]]),0,IF(Table13[[#This Row],[T4]]&gt;0,1,0))</f>
        <v>0</v>
      </c>
      <c r="W284" s="25">
        <v>69</v>
      </c>
      <c r="X284" s="23">
        <v>21</v>
      </c>
      <c r="Y284" s="3">
        <v>0.60000000000000009</v>
      </c>
      <c r="Z284" s="3"/>
      <c r="AB284" s="30">
        <v>254</v>
      </c>
      <c r="AC284" s="30">
        <v>1.1552836799787818</v>
      </c>
      <c r="AD284" s="30">
        <v>-0.35528367997878174</v>
      </c>
    </row>
    <row r="285" spans="1:30">
      <c r="A285" s="4">
        <v>43749.791666666664</v>
      </c>
      <c r="B285">
        <v>43749</v>
      </c>
      <c r="C285" s="3">
        <v>0.79166666666666663</v>
      </c>
      <c r="D285" s="3">
        <v>19</v>
      </c>
      <c r="E285" s="3">
        <v>11</v>
      </c>
      <c r="F285" s="3">
        <v>0.1</v>
      </c>
      <c r="G285" s="5">
        <v>0.4</v>
      </c>
      <c r="H285" s="3">
        <v>0.5</v>
      </c>
      <c r="I285" s="3">
        <v>1.55139</v>
      </c>
      <c r="J285" s="12">
        <f t="shared" si="12"/>
        <v>0.96666666666666679</v>
      </c>
      <c r="K285" s="4">
        <v>43749.79166574074</v>
      </c>
      <c r="L285" s="3">
        <f t="shared" si="13"/>
        <v>11</v>
      </c>
      <c r="M285" s="3">
        <f t="shared" si="14"/>
        <v>19</v>
      </c>
      <c r="N285" s="3"/>
      <c r="O285" s="3"/>
      <c r="P285" s="3"/>
      <c r="Q285" s="3"/>
      <c r="R285" s="3"/>
      <c r="S285" s="3">
        <f>IF(ISBLANK(Table13[[#This Row],[T1]]),0,IF(Table13[[#This Row],[T1]]&gt;0,1,0))</f>
        <v>0</v>
      </c>
      <c r="T285" s="3">
        <f>IF(ISBLANK(Table13[[#This Row],[T2]]),0,IF(Table13[[#This Row],[T2]]&gt;0,1,0))</f>
        <v>1</v>
      </c>
      <c r="U285" s="3">
        <f>IF(ISBLANK(Table13[[#This Row],[T3]]),0,IF(Table13[[#This Row],[T3]]&gt;0,1,0))</f>
        <v>1</v>
      </c>
      <c r="V285" s="3">
        <f>IF(ISBLANK(Table13[[#This Row],[T4]]),0,IF(Table13[[#This Row],[T4]]&gt;0,1,0))</f>
        <v>0</v>
      </c>
      <c r="W285" s="26">
        <v>66</v>
      </c>
      <c r="X285" s="22">
        <v>21</v>
      </c>
      <c r="Y285" s="3">
        <v>0.5</v>
      </c>
      <c r="Z285" s="3"/>
      <c r="AB285" s="30">
        <v>255</v>
      </c>
      <c r="AC285" s="30">
        <v>1.1552836799787818</v>
      </c>
      <c r="AD285" s="30">
        <v>-0.25528367997878176</v>
      </c>
    </row>
    <row r="286" spans="1:30">
      <c r="A286" s="4">
        <v>43749.833333333336</v>
      </c>
      <c r="B286">
        <v>43749</v>
      </c>
      <c r="C286" s="3">
        <v>0.83333333333333337</v>
      </c>
      <c r="D286" s="3">
        <v>20</v>
      </c>
      <c r="E286" s="3">
        <v>11</v>
      </c>
      <c r="F286" s="3">
        <v>0.2</v>
      </c>
      <c r="G286" s="5">
        <v>0.3</v>
      </c>
      <c r="H286" s="3">
        <v>0.5</v>
      </c>
      <c r="I286" s="3">
        <v>1.55139</v>
      </c>
      <c r="J286" s="12">
        <f t="shared" si="12"/>
        <v>0.96666666666666679</v>
      </c>
      <c r="K286" s="4">
        <v>43749.833332349539</v>
      </c>
      <c r="L286" s="3">
        <f t="shared" si="13"/>
        <v>11</v>
      </c>
      <c r="M286" s="3">
        <f t="shared" si="14"/>
        <v>20</v>
      </c>
      <c r="N286" s="3"/>
      <c r="O286" s="3"/>
      <c r="P286" s="3"/>
      <c r="Q286" s="3"/>
      <c r="R286" s="3"/>
      <c r="S286" s="3">
        <f>IF(ISBLANK(Table13[[#This Row],[T1]]),0,IF(Table13[[#This Row],[T1]]&gt;0,1,0))</f>
        <v>0</v>
      </c>
      <c r="T286" s="3">
        <f>IF(ISBLANK(Table13[[#This Row],[T2]]),0,IF(Table13[[#This Row],[T2]]&gt;0,1,0))</f>
        <v>0</v>
      </c>
      <c r="U286" s="3">
        <f>IF(ISBLANK(Table13[[#This Row],[T3]]),0,IF(Table13[[#This Row],[T3]]&gt;0,1,0))</f>
        <v>0</v>
      </c>
      <c r="V286" s="3">
        <f>IF(ISBLANK(Table13[[#This Row],[T4]]),0,IF(Table13[[#This Row],[T4]]&gt;0,1,0))</f>
        <v>0</v>
      </c>
      <c r="W286" s="25">
        <v>65</v>
      </c>
      <c r="X286" s="23">
        <v>21</v>
      </c>
      <c r="Y286" s="3">
        <v>0.5</v>
      </c>
      <c r="Z286" s="3"/>
      <c r="AB286" s="30">
        <v>256</v>
      </c>
      <c r="AC286" s="30">
        <v>1.1552836799787818</v>
      </c>
      <c r="AD286" s="30">
        <v>0.84471632002121821</v>
      </c>
    </row>
    <row r="287" spans="1:30">
      <c r="A287" s="4">
        <v>43749.875</v>
      </c>
      <c r="B287">
        <v>43749</v>
      </c>
      <c r="C287" s="3">
        <v>0.875</v>
      </c>
      <c r="D287" s="3">
        <v>21</v>
      </c>
      <c r="E287" s="3">
        <v>11</v>
      </c>
      <c r="F287" s="3">
        <v>0.4</v>
      </c>
      <c r="G287" s="5">
        <v>0.3</v>
      </c>
      <c r="H287" s="3">
        <v>0.7</v>
      </c>
      <c r="I287" s="3">
        <v>1.55139</v>
      </c>
      <c r="J287" s="12">
        <f t="shared" si="12"/>
        <v>0.97916666666666685</v>
      </c>
      <c r="K287" s="4">
        <v>43749.875</v>
      </c>
      <c r="L287" s="3">
        <f t="shared" si="13"/>
        <v>11</v>
      </c>
      <c r="M287" s="3">
        <f t="shared" si="14"/>
        <v>21</v>
      </c>
      <c r="N287" s="3">
        <v>0</v>
      </c>
      <c r="O287" s="3">
        <v>23</v>
      </c>
      <c r="P287" s="3">
        <v>0</v>
      </c>
      <c r="Q287" s="3">
        <v>0</v>
      </c>
      <c r="R287" s="3"/>
      <c r="S287" s="3">
        <f>IF(ISBLANK(Table13[[#This Row],[T1]]),0,IF(Table13[[#This Row],[T1]]&gt;0,1,0))</f>
        <v>0</v>
      </c>
      <c r="T287" s="3">
        <f>IF(ISBLANK(Table13[[#This Row],[T2]]),0,IF(Table13[[#This Row],[T2]]&gt;0,1,0))</f>
        <v>1</v>
      </c>
      <c r="U287" s="3">
        <f>IF(ISBLANK(Table13[[#This Row],[T3]]),0,IF(Table13[[#This Row],[T3]]&gt;0,1,0))</f>
        <v>0</v>
      </c>
      <c r="V287" s="3">
        <f>IF(ISBLANK(Table13[[#This Row],[T4]]),0,IF(Table13[[#This Row],[T4]]&gt;0,1,0))</f>
        <v>0</v>
      </c>
      <c r="W287" s="26">
        <v>63</v>
      </c>
      <c r="X287" s="22">
        <v>21</v>
      </c>
      <c r="Y287" s="3">
        <v>0.7</v>
      </c>
      <c r="Z287" s="3"/>
      <c r="AB287" s="30">
        <v>257</v>
      </c>
      <c r="AC287" s="30">
        <v>1.1767302450168924</v>
      </c>
      <c r="AD287" s="30">
        <v>-0.37673024501689234</v>
      </c>
    </row>
    <row r="288" spans="1:30">
      <c r="A288" s="4">
        <v>43749.916666666664</v>
      </c>
      <c r="B288">
        <v>43749</v>
      </c>
      <c r="C288" s="3">
        <v>0.91666666666666663</v>
      </c>
      <c r="D288" s="3">
        <v>22</v>
      </c>
      <c r="E288" s="3">
        <v>11</v>
      </c>
      <c r="F288" s="3">
        <v>0.6</v>
      </c>
      <c r="G288" s="5">
        <v>0.3</v>
      </c>
      <c r="H288" s="3">
        <v>0.89999999999999991</v>
      </c>
      <c r="I288" s="3">
        <v>1.55139</v>
      </c>
      <c r="J288" s="12">
        <f t="shared" si="12"/>
        <v>1.0125</v>
      </c>
      <c r="K288" s="4">
        <v>43749.916666666664</v>
      </c>
      <c r="L288" s="3">
        <f t="shared" si="13"/>
        <v>11</v>
      </c>
      <c r="M288" s="3">
        <f t="shared" si="14"/>
        <v>22</v>
      </c>
      <c r="N288" s="3">
        <v>0</v>
      </c>
      <c r="O288" s="3">
        <v>58</v>
      </c>
      <c r="P288" s="3">
        <v>0</v>
      </c>
      <c r="Q288" s="3">
        <v>0</v>
      </c>
      <c r="R288" s="3"/>
      <c r="S288" s="3">
        <f>IF(ISBLANK(Table13[[#This Row],[T1]]),0,IF(Table13[[#This Row],[T1]]&gt;0,1,0))</f>
        <v>1</v>
      </c>
      <c r="T288" s="3">
        <f>IF(ISBLANK(Table13[[#This Row],[T2]]),0,IF(Table13[[#This Row],[T2]]&gt;0,1,0))</f>
        <v>1</v>
      </c>
      <c r="U288" s="3">
        <f>IF(ISBLANK(Table13[[#This Row],[T3]]),0,IF(Table13[[#This Row],[T3]]&gt;0,1,0))</f>
        <v>0</v>
      </c>
      <c r="V288" s="3">
        <f>IF(ISBLANK(Table13[[#This Row],[T4]]),0,IF(Table13[[#This Row],[T4]]&gt;0,1,0))</f>
        <v>0</v>
      </c>
      <c r="W288" s="25">
        <v>63</v>
      </c>
      <c r="X288" s="23">
        <v>21</v>
      </c>
      <c r="Y288" s="3">
        <v>0.89999999999999991</v>
      </c>
      <c r="Z288" s="3"/>
      <c r="AB288" s="30">
        <v>258</v>
      </c>
      <c r="AC288" s="30">
        <v>1.1799117379160033</v>
      </c>
      <c r="AD288" s="30">
        <v>0.92008826208399674</v>
      </c>
    </row>
    <row r="289" spans="1:30">
      <c r="A289" s="4">
        <v>43749.958333333336</v>
      </c>
      <c r="B289">
        <v>43749</v>
      </c>
      <c r="C289" s="3">
        <v>0.95833333333333337</v>
      </c>
      <c r="D289" s="3">
        <v>23</v>
      </c>
      <c r="E289" s="3">
        <v>11</v>
      </c>
      <c r="F289" s="3">
        <v>0.4</v>
      </c>
      <c r="G289" s="5">
        <v>0.3</v>
      </c>
      <c r="H289" s="3">
        <v>0.7</v>
      </c>
      <c r="I289" s="3">
        <v>1.55139</v>
      </c>
      <c r="J289" s="12">
        <f t="shared" si="12"/>
        <v>1.0583333333333333</v>
      </c>
      <c r="K289" s="4">
        <v>43749.958333333336</v>
      </c>
      <c r="L289" s="3">
        <f t="shared" si="13"/>
        <v>11</v>
      </c>
      <c r="M289" s="3">
        <f t="shared" si="14"/>
        <v>23</v>
      </c>
      <c r="N289" s="3">
        <v>0</v>
      </c>
      <c r="O289" s="3">
        <v>58</v>
      </c>
      <c r="P289" s="3">
        <v>0</v>
      </c>
      <c r="Q289" s="3">
        <v>0</v>
      </c>
      <c r="R289" s="3"/>
      <c r="S289" s="3">
        <f>IF(ISBLANK(Table13[[#This Row],[T1]]),0,IF(Table13[[#This Row],[T1]]&gt;0,1,0))</f>
        <v>1</v>
      </c>
      <c r="T289" s="3">
        <f>IF(ISBLANK(Table13[[#This Row],[T2]]),0,IF(Table13[[#This Row],[T2]]&gt;0,1,0))</f>
        <v>1</v>
      </c>
      <c r="U289" s="3">
        <f>IF(ISBLANK(Table13[[#This Row],[T3]]),0,IF(Table13[[#This Row],[T3]]&gt;0,1,0))</f>
        <v>1</v>
      </c>
      <c r="V289" s="3">
        <f>IF(ISBLANK(Table13[[#This Row],[T4]]),0,IF(Table13[[#This Row],[T4]]&gt;0,1,0))</f>
        <v>0</v>
      </c>
      <c r="W289" s="26">
        <v>61</v>
      </c>
      <c r="X289" s="22">
        <v>21</v>
      </c>
      <c r="Y289" s="3">
        <v>0.7</v>
      </c>
      <c r="Z289" s="3"/>
      <c r="AB289" s="30">
        <v>259</v>
      </c>
      <c r="AC289" s="30">
        <v>1.1906350204350586</v>
      </c>
      <c r="AD289" s="30">
        <v>0.70936497956494127</v>
      </c>
    </row>
    <row r="290" spans="1:30">
      <c r="A290" s="4">
        <v>43750</v>
      </c>
      <c r="B290">
        <v>43750</v>
      </c>
      <c r="C290" s="3">
        <v>0</v>
      </c>
      <c r="D290" s="3">
        <v>0</v>
      </c>
      <c r="E290" s="3">
        <v>12</v>
      </c>
      <c r="F290" s="3">
        <v>0.3</v>
      </c>
      <c r="G290" s="5">
        <v>0.3</v>
      </c>
      <c r="H290" s="3">
        <v>0.6</v>
      </c>
      <c r="I290" s="3">
        <v>1.55139</v>
      </c>
      <c r="J290" s="12">
        <f t="shared" si="12"/>
        <v>1.0541666666666669</v>
      </c>
      <c r="K290" s="4">
        <v>43750</v>
      </c>
      <c r="L290" s="3">
        <f t="shared" si="13"/>
        <v>12</v>
      </c>
      <c r="M290" s="3">
        <f t="shared" si="14"/>
        <v>0</v>
      </c>
      <c r="N290" s="3">
        <v>0</v>
      </c>
      <c r="O290" s="3">
        <v>58</v>
      </c>
      <c r="P290" s="3">
        <v>0</v>
      </c>
      <c r="Q290" s="3">
        <v>0</v>
      </c>
      <c r="R290" s="3"/>
      <c r="S290" s="3">
        <f>IF(ISBLANK(Table13[[#This Row],[T1]]),0,IF(Table13[[#This Row],[T1]]&gt;0,1,0))</f>
        <v>1</v>
      </c>
      <c r="T290" s="3">
        <f>IF(ISBLANK(Table13[[#This Row],[T2]]),0,IF(Table13[[#This Row],[T2]]&gt;0,1,0))</f>
        <v>1</v>
      </c>
      <c r="U290" s="3">
        <f>IF(ISBLANK(Table13[[#This Row],[T3]]),0,IF(Table13[[#This Row],[T3]]&gt;0,1,0))</f>
        <v>1</v>
      </c>
      <c r="V290" s="3">
        <f>IF(ISBLANK(Table13[[#This Row],[T4]]),0,IF(Table13[[#This Row],[T4]]&gt;0,1,0))</f>
        <v>0</v>
      </c>
      <c r="W290" s="25">
        <v>59</v>
      </c>
      <c r="X290" s="23">
        <v>21</v>
      </c>
      <c r="Y290" s="3">
        <v>0.6</v>
      </c>
      <c r="Z290" s="3"/>
      <c r="AB290" s="30">
        <v>260</v>
      </c>
      <c r="AC290" s="30">
        <v>1.294039526616821</v>
      </c>
      <c r="AD290" s="30">
        <v>0.10596047338317893</v>
      </c>
    </row>
    <row r="291" spans="1:30">
      <c r="A291" s="4">
        <v>43750.041666666664</v>
      </c>
      <c r="B291">
        <v>43750</v>
      </c>
      <c r="C291" s="3">
        <v>4.1666666666666664E-2</v>
      </c>
      <c r="D291" s="3">
        <v>1</v>
      </c>
      <c r="E291" s="3">
        <v>12</v>
      </c>
      <c r="F291" s="3">
        <v>0.3</v>
      </c>
      <c r="G291" s="5">
        <v>1.3</v>
      </c>
      <c r="H291" s="3">
        <v>1.6</v>
      </c>
      <c r="I291" s="3">
        <v>1.55139</v>
      </c>
      <c r="J291" s="12">
        <f t="shared" si="12"/>
        <v>1.05</v>
      </c>
      <c r="K291" s="4">
        <v>43750.041666666664</v>
      </c>
      <c r="L291" s="3">
        <f t="shared" si="13"/>
        <v>12</v>
      </c>
      <c r="M291" s="3">
        <f t="shared" si="14"/>
        <v>1</v>
      </c>
      <c r="N291" s="3">
        <v>0</v>
      </c>
      <c r="O291" s="3">
        <v>57</v>
      </c>
      <c r="P291" s="3">
        <v>0</v>
      </c>
      <c r="Q291" s="3">
        <v>0</v>
      </c>
      <c r="R291" s="3"/>
      <c r="S291" s="3">
        <f>IF(ISBLANK(Table13[[#This Row],[T1]]),0,IF(Table13[[#This Row],[T1]]&gt;0,1,0))</f>
        <v>1</v>
      </c>
      <c r="T291" s="3">
        <f>IF(ISBLANK(Table13[[#This Row],[T2]]),0,IF(Table13[[#This Row],[T2]]&gt;0,1,0))</f>
        <v>1</v>
      </c>
      <c r="U291" s="3">
        <f>IF(ISBLANK(Table13[[#This Row],[T3]]),0,IF(Table13[[#This Row],[T3]]&gt;0,1,0))</f>
        <v>1</v>
      </c>
      <c r="V291" s="3">
        <f>IF(ISBLANK(Table13[[#This Row],[T4]]),0,IF(Table13[[#This Row],[T4]]&gt;0,1,0))</f>
        <v>0</v>
      </c>
      <c r="W291" s="26">
        <v>58</v>
      </c>
      <c r="X291" s="22">
        <v>21</v>
      </c>
      <c r="Y291" s="3">
        <v>1.6</v>
      </c>
      <c r="Z291" s="3"/>
      <c r="AB291" s="30">
        <v>261</v>
      </c>
      <c r="AC291" s="30">
        <v>1.2335281505112796</v>
      </c>
      <c r="AD291" s="30">
        <v>-0.43352815051127958</v>
      </c>
    </row>
    <row r="292" spans="1:30">
      <c r="A292" s="4">
        <v>43750.083333333336</v>
      </c>
      <c r="B292">
        <v>43750</v>
      </c>
      <c r="C292" s="3">
        <v>8.3333333333333329E-2</v>
      </c>
      <c r="D292" s="3">
        <v>2</v>
      </c>
      <c r="E292" s="3">
        <v>12</v>
      </c>
      <c r="F292" s="3">
        <v>0.3</v>
      </c>
      <c r="G292" s="5">
        <v>0.2</v>
      </c>
      <c r="H292" s="3">
        <v>0.5</v>
      </c>
      <c r="I292" s="3">
        <v>1.55139</v>
      </c>
      <c r="J292" s="12">
        <f t="shared" si="12"/>
        <v>0.99583333333333357</v>
      </c>
      <c r="K292" s="4">
        <v>43750.083333333336</v>
      </c>
      <c r="L292" s="3">
        <f t="shared" si="13"/>
        <v>12</v>
      </c>
      <c r="M292" s="3">
        <f t="shared" si="14"/>
        <v>2</v>
      </c>
      <c r="N292" s="3">
        <v>0</v>
      </c>
      <c r="O292" s="3">
        <v>58</v>
      </c>
      <c r="P292" s="3">
        <v>0</v>
      </c>
      <c r="Q292" s="3">
        <v>0</v>
      </c>
      <c r="R292" s="3"/>
      <c r="S292" s="3">
        <f>IF(ISBLANK(Table13[[#This Row],[T1]]),0,IF(Table13[[#This Row],[T1]]&gt;0,1,0))</f>
        <v>1</v>
      </c>
      <c r="T292" s="3">
        <f>IF(ISBLANK(Table13[[#This Row],[T2]]),0,IF(Table13[[#This Row],[T2]]&gt;0,1,0))</f>
        <v>1</v>
      </c>
      <c r="U292" s="3">
        <f>IF(ISBLANK(Table13[[#This Row],[T3]]),0,IF(Table13[[#This Row],[T3]]&gt;0,1,0))</f>
        <v>1</v>
      </c>
      <c r="V292" s="3">
        <f>IF(ISBLANK(Table13[[#This Row],[T4]]),0,IF(Table13[[#This Row],[T4]]&gt;0,1,0))</f>
        <v>0</v>
      </c>
      <c r="W292" s="25">
        <v>56</v>
      </c>
      <c r="X292" s="23">
        <v>13</v>
      </c>
      <c r="Y292" s="3">
        <v>0.5</v>
      </c>
      <c r="Z292" s="3"/>
      <c r="AB292" s="30">
        <v>262</v>
      </c>
      <c r="AC292" s="30">
        <v>1.3129514248654996</v>
      </c>
      <c r="AD292" s="30">
        <v>-0.61295142486549969</v>
      </c>
    </row>
    <row r="293" spans="1:30">
      <c r="A293" s="4">
        <v>43750.125</v>
      </c>
      <c r="B293">
        <v>43750</v>
      </c>
      <c r="C293" s="3">
        <v>0.125</v>
      </c>
      <c r="D293" s="3">
        <v>3</v>
      </c>
      <c r="E293" s="3">
        <v>12</v>
      </c>
      <c r="F293" s="3">
        <v>0.2</v>
      </c>
      <c r="G293" s="5">
        <v>0.3</v>
      </c>
      <c r="H293" s="3">
        <v>0.5</v>
      </c>
      <c r="I293" s="3">
        <v>1.55139</v>
      </c>
      <c r="J293" s="12">
        <f t="shared" si="12"/>
        <v>0.98750000000000027</v>
      </c>
      <c r="K293" s="4">
        <v>43750.125</v>
      </c>
      <c r="L293" s="3">
        <f t="shared" si="13"/>
        <v>12</v>
      </c>
      <c r="M293" s="3">
        <f t="shared" si="14"/>
        <v>3</v>
      </c>
      <c r="N293" s="3">
        <v>0</v>
      </c>
      <c r="O293" s="3">
        <v>58</v>
      </c>
      <c r="P293" s="3">
        <v>0</v>
      </c>
      <c r="Q293" s="3">
        <v>0</v>
      </c>
      <c r="R293" s="3"/>
      <c r="S293" s="3">
        <f>IF(ISBLANK(Table13[[#This Row],[T1]]),0,IF(Table13[[#This Row],[T1]]&gt;0,1,0))</f>
        <v>1</v>
      </c>
      <c r="T293" s="3">
        <f>IF(ISBLANK(Table13[[#This Row],[T2]]),0,IF(Table13[[#This Row],[T2]]&gt;0,1,0))</f>
        <v>1</v>
      </c>
      <c r="U293" s="3">
        <f>IF(ISBLANK(Table13[[#This Row],[T3]]),0,IF(Table13[[#This Row],[T3]]&gt;0,1,0))</f>
        <v>1</v>
      </c>
      <c r="V293" s="3">
        <f>IF(ISBLANK(Table13[[#This Row],[T4]]),0,IF(Table13[[#This Row],[T4]]&gt;0,1,0))</f>
        <v>0</v>
      </c>
      <c r="W293" s="26">
        <v>57</v>
      </c>
      <c r="X293" s="22">
        <v>11</v>
      </c>
      <c r="Y293" s="3">
        <v>0.5</v>
      </c>
      <c r="Z293" s="3"/>
      <c r="AB293" s="30">
        <v>263</v>
      </c>
      <c r="AC293" s="30">
        <v>1.2442514330303349</v>
      </c>
      <c r="AD293" s="30">
        <v>-4.4251433030334963E-2</v>
      </c>
    </row>
    <row r="294" spans="1:30">
      <c r="A294" s="4">
        <v>43750.166666666664</v>
      </c>
      <c r="B294">
        <v>43750</v>
      </c>
      <c r="C294" s="3">
        <v>0.16666666666666666</v>
      </c>
      <c r="D294" s="3">
        <v>4</v>
      </c>
      <c r="E294" s="3">
        <v>12</v>
      </c>
      <c r="F294" s="3">
        <v>0.2</v>
      </c>
      <c r="G294" s="5">
        <v>0.2</v>
      </c>
      <c r="H294" s="3">
        <v>0.4</v>
      </c>
      <c r="I294" s="3">
        <v>1.55139</v>
      </c>
      <c r="J294" s="12">
        <f t="shared" si="12"/>
        <v>0.9833333333333335</v>
      </c>
      <c r="K294" s="4">
        <v>43750.166666666664</v>
      </c>
      <c r="L294" s="3">
        <f t="shared" si="13"/>
        <v>12</v>
      </c>
      <c r="M294" s="3">
        <f t="shared" si="14"/>
        <v>4</v>
      </c>
      <c r="N294" s="3">
        <v>0</v>
      </c>
      <c r="O294" s="3">
        <v>58</v>
      </c>
      <c r="P294" s="3">
        <v>0</v>
      </c>
      <c r="Q294" s="3">
        <v>0</v>
      </c>
      <c r="R294" s="3"/>
      <c r="S294" s="3">
        <f>IF(ISBLANK(Table13[[#This Row],[T1]]),0,IF(Table13[[#This Row],[T1]]&gt;0,1,0))</f>
        <v>1</v>
      </c>
      <c r="T294" s="3">
        <f>IF(ISBLANK(Table13[[#This Row],[T2]]),0,IF(Table13[[#This Row],[T2]]&gt;0,1,0))</f>
        <v>1</v>
      </c>
      <c r="U294" s="3">
        <f>IF(ISBLANK(Table13[[#This Row],[T3]]),0,IF(Table13[[#This Row],[T3]]&gt;0,1,0))</f>
        <v>1</v>
      </c>
      <c r="V294" s="3">
        <f>IF(ISBLANK(Table13[[#This Row],[T4]]),0,IF(Table13[[#This Row],[T4]]&gt;0,1,0))</f>
        <v>0</v>
      </c>
      <c r="W294" s="25">
        <v>56</v>
      </c>
      <c r="X294" s="23">
        <v>11</v>
      </c>
      <c r="Y294" s="3">
        <v>0.4</v>
      </c>
      <c r="Z294" s="3"/>
      <c r="AB294" s="30">
        <v>264</v>
      </c>
      <c r="AC294" s="30">
        <v>1.336932656693042</v>
      </c>
      <c r="AD294" s="30">
        <v>0.86306734330695822</v>
      </c>
    </row>
    <row r="295" spans="1:30">
      <c r="A295" s="4">
        <v>43750.208333333336</v>
      </c>
      <c r="B295">
        <v>43750</v>
      </c>
      <c r="C295" s="3">
        <v>0.20833333333333334</v>
      </c>
      <c r="D295" s="3">
        <v>5</v>
      </c>
      <c r="E295" s="3">
        <v>12</v>
      </c>
      <c r="F295" s="3">
        <v>0.2</v>
      </c>
      <c r="G295" s="5">
        <v>0.3</v>
      </c>
      <c r="H295" s="3">
        <v>0.5</v>
      </c>
      <c r="I295" s="3">
        <v>1.55139</v>
      </c>
      <c r="J295" s="12">
        <f t="shared" si="12"/>
        <v>0.97916666666666685</v>
      </c>
      <c r="K295" s="4">
        <v>43750.208333333336</v>
      </c>
      <c r="L295" s="3">
        <f t="shared" si="13"/>
        <v>12</v>
      </c>
      <c r="M295" s="3">
        <f t="shared" si="14"/>
        <v>5</v>
      </c>
      <c r="N295" s="3">
        <v>0</v>
      </c>
      <c r="O295" s="3">
        <v>58</v>
      </c>
      <c r="P295" s="3">
        <v>0</v>
      </c>
      <c r="Q295" s="3">
        <v>0</v>
      </c>
      <c r="R295" s="3"/>
      <c r="S295" s="3">
        <f>IF(ISBLANK(Table13[[#This Row],[T1]]),0,IF(Table13[[#This Row],[T1]]&gt;0,1,0))</f>
        <v>1</v>
      </c>
      <c r="T295" s="3">
        <f>IF(ISBLANK(Table13[[#This Row],[T2]]),0,IF(Table13[[#This Row],[T2]]&gt;0,1,0))</f>
        <v>1</v>
      </c>
      <c r="U295" s="3">
        <f>IF(ISBLANK(Table13[[#This Row],[T3]]),0,IF(Table13[[#This Row],[T3]]&gt;0,1,0))</f>
        <v>1</v>
      </c>
      <c r="V295" s="3">
        <f>IF(ISBLANK(Table13[[#This Row],[T4]]),0,IF(Table13[[#This Row],[T4]]&gt;0,1,0))</f>
        <v>0</v>
      </c>
      <c r="W295" s="26">
        <v>56</v>
      </c>
      <c r="X295" s="22">
        <v>13</v>
      </c>
      <c r="Y295" s="3">
        <v>0.5</v>
      </c>
      <c r="Z295" s="3"/>
      <c r="AB295" s="30">
        <v>265</v>
      </c>
      <c r="AC295" s="30">
        <v>1.3583792217311523</v>
      </c>
      <c r="AD295" s="30">
        <v>-0.75837922173115224</v>
      </c>
    </row>
    <row r="296" spans="1:30">
      <c r="A296" s="4">
        <v>43750.25</v>
      </c>
      <c r="B296">
        <v>43750</v>
      </c>
      <c r="C296" s="3">
        <v>0.25</v>
      </c>
      <c r="D296" s="3">
        <v>6</v>
      </c>
      <c r="E296" s="3">
        <v>12</v>
      </c>
      <c r="F296" s="3">
        <v>0.2</v>
      </c>
      <c r="G296" s="5">
        <v>0.2</v>
      </c>
      <c r="H296" s="3">
        <v>0.4</v>
      </c>
      <c r="I296" s="3">
        <v>1.55139</v>
      </c>
      <c r="J296" s="12">
        <f t="shared" si="12"/>
        <v>1.0416666666666667</v>
      </c>
      <c r="K296" s="4">
        <v>43750.25</v>
      </c>
      <c r="L296" s="3">
        <f t="shared" si="13"/>
        <v>12</v>
      </c>
      <c r="M296" s="3">
        <f t="shared" si="14"/>
        <v>6</v>
      </c>
      <c r="N296" s="3">
        <v>0</v>
      </c>
      <c r="O296" s="3">
        <v>57</v>
      </c>
      <c r="P296" s="3">
        <v>0</v>
      </c>
      <c r="Q296" s="3">
        <v>0</v>
      </c>
      <c r="R296" s="3"/>
      <c r="S296" s="3">
        <f>IF(ISBLANK(Table13[[#This Row],[T1]]),0,IF(Table13[[#This Row],[T1]]&gt;0,1,0))</f>
        <v>1</v>
      </c>
      <c r="T296" s="3">
        <f>IF(ISBLANK(Table13[[#This Row],[T2]]),0,IF(Table13[[#This Row],[T2]]&gt;0,1,0))</f>
        <v>0</v>
      </c>
      <c r="U296" s="3">
        <f>IF(ISBLANK(Table13[[#This Row],[T3]]),0,IF(Table13[[#This Row],[T3]]&gt;0,1,0))</f>
        <v>1</v>
      </c>
      <c r="V296" s="3">
        <f>IF(ISBLANK(Table13[[#This Row],[T4]]),0,IF(Table13[[#This Row],[T4]]&gt;0,1,0))</f>
        <v>0</v>
      </c>
      <c r="W296" s="25">
        <v>57</v>
      </c>
      <c r="X296" s="23">
        <v>17</v>
      </c>
      <c r="Y296" s="3">
        <v>0.4</v>
      </c>
      <c r="Z296" s="3"/>
      <c r="AB296" s="30">
        <v>266</v>
      </c>
      <c r="AC296" s="30">
        <v>1.2114117458574403</v>
      </c>
      <c r="AD296" s="30">
        <v>-0.51141174585744031</v>
      </c>
    </row>
    <row r="297" spans="1:30">
      <c r="A297" s="4">
        <v>43750.291666666664</v>
      </c>
      <c r="B297">
        <v>43750</v>
      </c>
      <c r="C297" s="3">
        <v>0.29166666666666669</v>
      </c>
      <c r="D297" s="3">
        <v>7</v>
      </c>
      <c r="E297" s="3">
        <v>12</v>
      </c>
      <c r="F297" s="3">
        <v>0.5</v>
      </c>
      <c r="G297" s="5">
        <v>1.4</v>
      </c>
      <c r="H297" s="3">
        <v>1.9</v>
      </c>
      <c r="I297" s="3">
        <v>1.55139</v>
      </c>
      <c r="J297" s="12">
        <f t="shared" si="12"/>
        <v>1.1375000000000002</v>
      </c>
      <c r="K297" s="4">
        <v>43750.291666666664</v>
      </c>
      <c r="L297" s="3">
        <f t="shared" si="13"/>
        <v>12</v>
      </c>
      <c r="M297" s="3">
        <f t="shared" si="14"/>
        <v>7</v>
      </c>
      <c r="N297" s="3">
        <v>0</v>
      </c>
      <c r="O297" s="3">
        <v>58</v>
      </c>
      <c r="P297" s="3">
        <v>0</v>
      </c>
      <c r="Q297" s="3">
        <v>0</v>
      </c>
      <c r="R297" s="3"/>
      <c r="S297" s="3">
        <f>IF(ISBLANK(Table13[[#This Row],[T1]]),0,IF(Table13[[#This Row],[T1]]&gt;0,1,0))</f>
        <v>1</v>
      </c>
      <c r="T297" s="3">
        <f>IF(ISBLANK(Table13[[#This Row],[T2]]),0,IF(Table13[[#This Row],[T2]]&gt;0,1,0))</f>
        <v>0</v>
      </c>
      <c r="U297" s="3">
        <f>IF(ISBLANK(Table13[[#This Row],[T3]]),0,IF(Table13[[#This Row],[T3]]&gt;0,1,0))</f>
        <v>1</v>
      </c>
      <c r="V297" s="3">
        <f>IF(ISBLANK(Table13[[#This Row],[T4]]),0,IF(Table13[[#This Row],[T4]]&gt;0,1,0))</f>
        <v>0</v>
      </c>
      <c r="W297" s="26">
        <v>59</v>
      </c>
      <c r="X297" s="22">
        <v>13</v>
      </c>
      <c r="Y297" s="3">
        <v>1.9</v>
      </c>
      <c r="Z297" s="3"/>
      <c r="AB297" s="30">
        <v>267</v>
      </c>
      <c r="AC297" s="30">
        <v>1.2328583108955509</v>
      </c>
      <c r="AD297" s="30">
        <v>-0.33285831089555085</v>
      </c>
    </row>
    <row r="298" spans="1:30">
      <c r="A298" s="4">
        <v>43750.333333333336</v>
      </c>
      <c r="B298">
        <v>43750</v>
      </c>
      <c r="C298" s="3">
        <v>0.33333333333333331</v>
      </c>
      <c r="D298" s="3">
        <v>8</v>
      </c>
      <c r="E298" s="3">
        <v>12</v>
      </c>
      <c r="F298" s="3">
        <v>0.6</v>
      </c>
      <c r="G298" s="5">
        <v>0.2</v>
      </c>
      <c r="H298" s="3">
        <v>0.8</v>
      </c>
      <c r="I298" s="3">
        <v>1.55139</v>
      </c>
      <c r="J298" s="12">
        <f t="shared" si="12"/>
        <v>1.104166666666667</v>
      </c>
      <c r="K298" s="4">
        <v>43750.333333333336</v>
      </c>
      <c r="L298" s="3">
        <f t="shared" si="13"/>
        <v>12</v>
      </c>
      <c r="M298" s="3">
        <f t="shared" si="14"/>
        <v>8</v>
      </c>
      <c r="N298" s="3">
        <v>0</v>
      </c>
      <c r="O298" s="3">
        <v>3</v>
      </c>
      <c r="P298" s="3">
        <v>0</v>
      </c>
      <c r="Q298" s="3">
        <v>0</v>
      </c>
      <c r="R298" s="3"/>
      <c r="S298" s="3">
        <f>IF(ISBLANK(Table13[[#This Row],[T1]]),0,IF(Table13[[#This Row],[T1]]&gt;0,1,0))</f>
        <v>1</v>
      </c>
      <c r="T298" s="3">
        <f>IF(ISBLANK(Table13[[#This Row],[T2]]),0,IF(Table13[[#This Row],[T2]]&gt;0,1,0))</f>
        <v>0</v>
      </c>
      <c r="U298" s="3">
        <f>IF(ISBLANK(Table13[[#This Row],[T3]]),0,IF(Table13[[#This Row],[T3]]&gt;0,1,0))</f>
        <v>1</v>
      </c>
      <c r="V298" s="3">
        <f>IF(ISBLANK(Table13[[#This Row],[T4]]),0,IF(Table13[[#This Row],[T4]]&gt;0,1,0))</f>
        <v>0</v>
      </c>
      <c r="W298" s="25">
        <v>61</v>
      </c>
      <c r="X298" s="23">
        <v>13</v>
      </c>
      <c r="Y298" s="3">
        <v>0.8</v>
      </c>
      <c r="Z298" s="3"/>
      <c r="AB298" s="30">
        <v>268</v>
      </c>
      <c r="AC298" s="30">
        <v>1.2328583108955509</v>
      </c>
      <c r="AD298" s="30">
        <v>-0.73285831089555087</v>
      </c>
    </row>
    <row r="299" spans="1:30">
      <c r="A299" s="4">
        <v>43750.375</v>
      </c>
      <c r="B299">
        <v>43750</v>
      </c>
      <c r="C299" s="3">
        <v>0.375</v>
      </c>
      <c r="D299" s="3">
        <v>9</v>
      </c>
      <c r="E299" s="3">
        <v>12</v>
      </c>
      <c r="F299" s="3">
        <v>0.2</v>
      </c>
      <c r="G299" s="5">
        <v>0.2</v>
      </c>
      <c r="H299" s="3">
        <v>0.4</v>
      </c>
      <c r="I299" s="3">
        <v>1.55139</v>
      </c>
      <c r="J299" s="12">
        <f t="shared" si="12"/>
        <v>1.1166666666666669</v>
      </c>
      <c r="K299" s="4">
        <v>43750.374999652777</v>
      </c>
      <c r="L299" s="3">
        <f t="shared" si="13"/>
        <v>12</v>
      </c>
      <c r="M299" s="3">
        <f t="shared" si="14"/>
        <v>9</v>
      </c>
      <c r="N299" s="3"/>
      <c r="O299" s="3"/>
      <c r="P299" s="3"/>
      <c r="Q299" s="3"/>
      <c r="R299" s="3"/>
      <c r="S299" s="3">
        <f>IF(ISBLANK(Table13[[#This Row],[T1]]),0,IF(Table13[[#This Row],[T1]]&gt;0,1,0))</f>
        <v>0</v>
      </c>
      <c r="T299" s="3">
        <f>IF(ISBLANK(Table13[[#This Row],[T2]]),0,IF(Table13[[#This Row],[T2]]&gt;0,1,0))</f>
        <v>0</v>
      </c>
      <c r="U299" s="3">
        <f>IF(ISBLANK(Table13[[#This Row],[T3]]),0,IF(Table13[[#This Row],[T3]]&gt;0,1,0))</f>
        <v>1</v>
      </c>
      <c r="V299" s="3">
        <f>IF(ISBLANK(Table13[[#This Row],[T4]]),0,IF(Table13[[#This Row],[T4]]&gt;0,1,0))</f>
        <v>0</v>
      </c>
      <c r="W299" s="26">
        <v>64</v>
      </c>
      <c r="X299" s="22">
        <v>13</v>
      </c>
      <c r="Y299" s="3">
        <v>0.4</v>
      </c>
      <c r="Z299" s="3"/>
      <c r="AB299" s="30">
        <v>269</v>
      </c>
      <c r="AC299" s="30">
        <v>1.2435815934146059</v>
      </c>
      <c r="AD299" s="30">
        <v>-0.64358159341460586</v>
      </c>
    </row>
    <row r="300" spans="1:30">
      <c r="A300" s="4">
        <v>43750.416666666664</v>
      </c>
      <c r="B300">
        <v>43750</v>
      </c>
      <c r="C300" s="3">
        <v>0.41666666666666669</v>
      </c>
      <c r="D300" s="3">
        <v>10</v>
      </c>
      <c r="E300" s="3">
        <v>12</v>
      </c>
      <c r="F300" s="3">
        <v>0.2</v>
      </c>
      <c r="G300" s="5">
        <v>0.4</v>
      </c>
      <c r="H300" s="3">
        <v>0.60000000000000009</v>
      </c>
      <c r="I300" s="3">
        <v>1.55139</v>
      </c>
      <c r="J300" s="12">
        <f t="shared" si="12"/>
        <v>1.1625000000000003</v>
      </c>
      <c r="K300" s="4">
        <v>43750.416666261575</v>
      </c>
      <c r="L300" s="3">
        <f t="shared" si="13"/>
        <v>12</v>
      </c>
      <c r="M300" s="3">
        <f t="shared" si="14"/>
        <v>10</v>
      </c>
      <c r="N300" s="3"/>
      <c r="O300" s="3"/>
      <c r="P300" s="3"/>
      <c r="Q300" s="3"/>
      <c r="R300" s="3"/>
      <c r="S300" s="3">
        <f>IF(ISBLANK(Table13[[#This Row],[T1]]),0,IF(Table13[[#This Row],[T1]]&gt;0,1,0))</f>
        <v>0</v>
      </c>
      <c r="T300" s="3">
        <f>IF(ISBLANK(Table13[[#This Row],[T2]]),0,IF(Table13[[#This Row],[T2]]&gt;0,1,0))</f>
        <v>0</v>
      </c>
      <c r="U300" s="3">
        <f>IF(ISBLANK(Table13[[#This Row],[T3]]),0,IF(Table13[[#This Row],[T3]]&gt;0,1,0))</f>
        <v>0</v>
      </c>
      <c r="V300" s="3">
        <f>IF(ISBLANK(Table13[[#This Row],[T4]]),0,IF(Table13[[#This Row],[T4]]&gt;0,1,0))</f>
        <v>0</v>
      </c>
      <c r="W300" s="25">
        <v>68</v>
      </c>
      <c r="X300" s="23">
        <v>13</v>
      </c>
      <c r="Y300" s="3">
        <v>0.60000000000000009</v>
      </c>
      <c r="Z300" s="3"/>
      <c r="AB300" s="30">
        <v>270</v>
      </c>
      <c r="AC300" s="30">
        <v>1.2940165131107713</v>
      </c>
      <c r="AD300" s="30">
        <v>-0.79401651311077126</v>
      </c>
    </row>
    <row r="301" spans="1:30">
      <c r="A301" s="4">
        <v>43750.458333333336</v>
      </c>
      <c r="B301">
        <v>43750</v>
      </c>
      <c r="C301" s="3">
        <v>0.45833333333333331</v>
      </c>
      <c r="D301" s="3">
        <v>11</v>
      </c>
      <c r="E301" s="3">
        <v>12</v>
      </c>
      <c r="F301" s="3">
        <v>0.2</v>
      </c>
      <c r="G301" s="5">
        <v>0.4</v>
      </c>
      <c r="H301" s="3">
        <v>0.60000000000000009</v>
      </c>
      <c r="I301" s="3">
        <v>1.55139</v>
      </c>
      <c r="J301" s="12">
        <f t="shared" si="12"/>
        <v>1.229166666666667</v>
      </c>
      <c r="K301" s="4">
        <v>43750.458332870374</v>
      </c>
      <c r="L301" s="3">
        <f t="shared" si="13"/>
        <v>12</v>
      </c>
      <c r="M301" s="3">
        <f t="shared" si="14"/>
        <v>11</v>
      </c>
      <c r="N301" s="3"/>
      <c r="O301" s="3"/>
      <c r="P301" s="3"/>
      <c r="Q301" s="3"/>
      <c r="R301" s="3"/>
      <c r="S301" s="3">
        <f>IF(ISBLANK(Table13[[#This Row],[T1]]),0,IF(Table13[[#This Row],[T1]]&gt;0,1,0))</f>
        <v>0</v>
      </c>
      <c r="T301" s="3">
        <f>IF(ISBLANK(Table13[[#This Row],[T2]]),0,IF(Table13[[#This Row],[T2]]&gt;0,1,0))</f>
        <v>0</v>
      </c>
      <c r="U301" s="3">
        <f>IF(ISBLANK(Table13[[#This Row],[T3]]),0,IF(Table13[[#This Row],[T3]]&gt;0,1,0))</f>
        <v>0</v>
      </c>
      <c r="V301" s="3">
        <f>IF(ISBLANK(Table13[[#This Row],[T4]]),0,IF(Table13[[#This Row],[T4]]&gt;0,1,0))</f>
        <v>0</v>
      </c>
      <c r="W301" s="26">
        <v>71</v>
      </c>
      <c r="X301" s="22">
        <v>13</v>
      </c>
      <c r="Y301" s="3">
        <v>0.60000000000000009</v>
      </c>
      <c r="Z301" s="3"/>
      <c r="AB301" s="30">
        <v>271</v>
      </c>
      <c r="AC301" s="30">
        <v>1.283293230591716</v>
      </c>
      <c r="AD301" s="30">
        <v>-0.18329323059171587</v>
      </c>
    </row>
    <row r="302" spans="1:30">
      <c r="A302" s="4">
        <v>43750.5</v>
      </c>
      <c r="B302">
        <v>43750</v>
      </c>
      <c r="C302" s="3">
        <v>0.5</v>
      </c>
      <c r="D302" s="3">
        <v>12</v>
      </c>
      <c r="E302" s="3">
        <v>12</v>
      </c>
      <c r="F302" s="3">
        <v>0.3</v>
      </c>
      <c r="G302" s="5">
        <v>0.4</v>
      </c>
      <c r="H302" s="3">
        <v>0.7</v>
      </c>
      <c r="I302" s="3">
        <v>1.55139</v>
      </c>
      <c r="J302" s="12">
        <f t="shared" si="12"/>
        <v>1.2375000000000003</v>
      </c>
      <c r="K302" s="4">
        <v>43750.499999479165</v>
      </c>
      <c r="L302" s="3">
        <f t="shared" si="13"/>
        <v>12</v>
      </c>
      <c r="M302" s="3">
        <f t="shared" si="14"/>
        <v>12</v>
      </c>
      <c r="N302" s="3"/>
      <c r="O302" s="3"/>
      <c r="P302" s="3"/>
      <c r="Q302" s="3"/>
      <c r="R302" s="3"/>
      <c r="S302" s="3">
        <f>IF(ISBLANK(Table13[[#This Row],[T1]]),0,IF(Table13[[#This Row],[T1]]&gt;0,1,0))</f>
        <v>0</v>
      </c>
      <c r="T302" s="3">
        <f>IF(ISBLANK(Table13[[#This Row],[T2]]),0,IF(Table13[[#This Row],[T2]]&gt;0,1,0))</f>
        <v>0</v>
      </c>
      <c r="U302" s="3">
        <f>IF(ISBLANK(Table13[[#This Row],[T3]]),0,IF(Table13[[#This Row],[T3]]&gt;0,1,0))</f>
        <v>0</v>
      </c>
      <c r="V302" s="3">
        <f>IF(ISBLANK(Table13[[#This Row],[T4]]),0,IF(Table13[[#This Row],[T4]]&gt;0,1,0))</f>
        <v>0</v>
      </c>
      <c r="W302" s="25">
        <v>72</v>
      </c>
      <c r="X302" s="23">
        <v>13</v>
      </c>
      <c r="Y302" s="3">
        <v>0.7</v>
      </c>
      <c r="Z302" s="3"/>
      <c r="AB302" s="30">
        <v>272</v>
      </c>
      <c r="AC302" s="30">
        <v>1.240400100515495</v>
      </c>
      <c r="AD302" s="30">
        <v>3.0595998994845051</v>
      </c>
    </row>
    <row r="303" spans="1:30">
      <c r="A303" s="4">
        <v>43750.541666666664</v>
      </c>
      <c r="B303">
        <v>43750</v>
      </c>
      <c r="C303" s="3">
        <v>0.54166666666666663</v>
      </c>
      <c r="D303" s="3">
        <v>13</v>
      </c>
      <c r="E303" s="3">
        <v>12</v>
      </c>
      <c r="F303" s="3">
        <v>0.4</v>
      </c>
      <c r="G303" s="5">
        <v>0.2</v>
      </c>
      <c r="H303" s="3">
        <v>0.60000000000000009</v>
      </c>
      <c r="I303" s="3">
        <v>1.55139</v>
      </c>
      <c r="J303" s="12">
        <f t="shared" si="12"/>
        <v>1.2375000000000003</v>
      </c>
      <c r="K303" s="4">
        <v>43750.541666087964</v>
      </c>
      <c r="L303" s="3">
        <f t="shared" si="13"/>
        <v>12</v>
      </c>
      <c r="M303" s="3">
        <f t="shared" si="14"/>
        <v>13</v>
      </c>
      <c r="N303" s="3"/>
      <c r="O303" s="3"/>
      <c r="P303" s="3"/>
      <c r="Q303" s="3"/>
      <c r="R303" s="3"/>
      <c r="S303" s="3">
        <f>IF(ISBLANK(Table13[[#This Row],[T1]]),0,IF(Table13[[#This Row],[T1]]&gt;0,1,0))</f>
        <v>0</v>
      </c>
      <c r="T303" s="3">
        <f>IF(ISBLANK(Table13[[#This Row],[T2]]),0,IF(Table13[[#This Row],[T2]]&gt;0,1,0))</f>
        <v>0</v>
      </c>
      <c r="U303" s="3">
        <f>IF(ISBLANK(Table13[[#This Row],[T3]]),0,IF(Table13[[#This Row],[T3]]&gt;0,1,0))</f>
        <v>0</v>
      </c>
      <c r="V303" s="3">
        <f>IF(ISBLANK(Table13[[#This Row],[T4]]),0,IF(Table13[[#This Row],[T4]]&gt;0,1,0))</f>
        <v>0</v>
      </c>
      <c r="W303" s="26">
        <v>73</v>
      </c>
      <c r="X303" s="22">
        <v>11</v>
      </c>
      <c r="Y303" s="3">
        <v>0.60000000000000009</v>
      </c>
      <c r="Z303" s="3"/>
      <c r="AB303" s="30">
        <v>273</v>
      </c>
      <c r="AC303" s="30">
        <v>1.2189535354773844</v>
      </c>
      <c r="AD303" s="30">
        <v>-0.31895353547738448</v>
      </c>
    </row>
    <row r="304" spans="1:30">
      <c r="A304" s="4">
        <v>43750.583333333336</v>
      </c>
      <c r="B304">
        <v>43750</v>
      </c>
      <c r="C304" s="3">
        <v>0.58333333333333337</v>
      </c>
      <c r="D304" s="3">
        <v>14</v>
      </c>
      <c r="E304" s="3">
        <v>12</v>
      </c>
      <c r="F304" s="3">
        <v>0.4</v>
      </c>
      <c r="G304" s="5">
        <v>0.9</v>
      </c>
      <c r="H304" s="3">
        <v>1.3</v>
      </c>
      <c r="I304" s="3">
        <v>1.55139</v>
      </c>
      <c r="J304" s="12">
        <f t="shared" si="12"/>
        <v>1.2958333333333334</v>
      </c>
      <c r="K304" s="4">
        <v>43750.583333333336</v>
      </c>
      <c r="L304" s="3">
        <f t="shared" si="13"/>
        <v>12</v>
      </c>
      <c r="M304" s="3">
        <f t="shared" si="14"/>
        <v>14</v>
      </c>
      <c r="N304" s="3">
        <v>0</v>
      </c>
      <c r="O304" s="3">
        <v>17</v>
      </c>
      <c r="P304" s="3">
        <v>0</v>
      </c>
      <c r="Q304" s="3">
        <v>0</v>
      </c>
      <c r="R304" s="3"/>
      <c r="S304" s="3">
        <f>IF(ISBLANK(Table13[[#This Row],[T1]]),0,IF(Table13[[#This Row],[T1]]&gt;0,1,0))</f>
        <v>0</v>
      </c>
      <c r="T304" s="3">
        <f>IF(ISBLANK(Table13[[#This Row],[T2]]),0,IF(Table13[[#This Row],[T2]]&gt;0,1,0))</f>
        <v>0</v>
      </c>
      <c r="U304" s="3">
        <f>IF(ISBLANK(Table13[[#This Row],[T3]]),0,IF(Table13[[#This Row],[T3]]&gt;0,1,0))</f>
        <v>0</v>
      </c>
      <c r="V304" s="3">
        <f>IF(ISBLANK(Table13[[#This Row],[T4]]),0,IF(Table13[[#This Row],[T4]]&gt;0,1,0))</f>
        <v>0</v>
      </c>
      <c r="W304" s="25">
        <v>73</v>
      </c>
      <c r="X304" s="23">
        <v>11</v>
      </c>
      <c r="Y304" s="3">
        <v>1.3</v>
      </c>
      <c r="Z304" s="3"/>
      <c r="AB304" s="30">
        <v>274</v>
      </c>
      <c r="AC304" s="30">
        <v>1.1867836879202189</v>
      </c>
      <c r="AD304" s="30">
        <v>1.4132163120797812</v>
      </c>
    </row>
    <row r="305" spans="1:30">
      <c r="A305" s="4">
        <v>43750.625</v>
      </c>
      <c r="B305">
        <v>43750</v>
      </c>
      <c r="C305" s="3">
        <v>0.625</v>
      </c>
      <c r="D305" s="3">
        <v>15</v>
      </c>
      <c r="E305" s="3">
        <v>12</v>
      </c>
      <c r="F305" s="3">
        <v>1.3</v>
      </c>
      <c r="G305" s="5">
        <v>0.4</v>
      </c>
      <c r="H305" s="3">
        <v>1.7000000000000002</v>
      </c>
      <c r="I305" s="3">
        <v>1.55139</v>
      </c>
      <c r="J305" s="12">
        <f t="shared" si="12"/>
        <v>1.2708333333333335</v>
      </c>
      <c r="K305" s="4">
        <v>43750.625</v>
      </c>
      <c r="L305" s="3">
        <f t="shared" si="13"/>
        <v>12</v>
      </c>
      <c r="M305" s="3">
        <f t="shared" si="14"/>
        <v>15</v>
      </c>
      <c r="N305" s="3">
        <v>0</v>
      </c>
      <c r="O305" s="3">
        <v>58</v>
      </c>
      <c r="P305" s="3">
        <v>0</v>
      </c>
      <c r="Q305" s="3">
        <v>0</v>
      </c>
      <c r="R305" s="3"/>
      <c r="S305" s="3">
        <f>IF(ISBLANK(Table13[[#This Row],[T1]]),0,IF(Table13[[#This Row],[T1]]&gt;0,1,0))</f>
        <v>0</v>
      </c>
      <c r="T305" s="3">
        <f>IF(ISBLANK(Table13[[#This Row],[T2]]),0,IF(Table13[[#This Row],[T2]]&gt;0,1,0))</f>
        <v>0</v>
      </c>
      <c r="U305" s="3">
        <f>IF(ISBLANK(Table13[[#This Row],[T3]]),0,IF(Table13[[#This Row],[T3]]&gt;0,1,0))</f>
        <v>0</v>
      </c>
      <c r="V305" s="3">
        <f>IF(ISBLANK(Table13[[#This Row],[T4]]),0,IF(Table13[[#This Row],[T4]]&gt;0,1,0))</f>
        <v>0</v>
      </c>
      <c r="W305" s="26">
        <v>71</v>
      </c>
      <c r="X305" s="22">
        <v>11</v>
      </c>
      <c r="Y305" s="3">
        <v>1.7000000000000002</v>
      </c>
      <c r="Z305" s="3"/>
      <c r="AB305" s="30">
        <v>275</v>
      </c>
      <c r="AC305" s="30">
        <v>1.114902203185943</v>
      </c>
      <c r="AD305" s="30">
        <v>2.4850977968140571</v>
      </c>
    </row>
    <row r="306" spans="1:30">
      <c r="A306" s="4">
        <v>43750.666666666664</v>
      </c>
      <c r="B306">
        <v>43750</v>
      </c>
      <c r="C306" s="3">
        <v>0.66666666666666663</v>
      </c>
      <c r="D306" s="3">
        <v>16</v>
      </c>
      <c r="E306" s="3">
        <v>12</v>
      </c>
      <c r="F306" s="3">
        <v>2.1</v>
      </c>
      <c r="G306" s="5">
        <v>2.2000000000000002</v>
      </c>
      <c r="H306" s="3">
        <v>4.3000000000000007</v>
      </c>
      <c r="I306" s="3">
        <v>1.55139</v>
      </c>
      <c r="J306" s="12">
        <f t="shared" si="12"/>
        <v>1.2791666666666668</v>
      </c>
      <c r="K306" s="4">
        <v>43750.666666666664</v>
      </c>
      <c r="L306" s="3">
        <f t="shared" si="13"/>
        <v>12</v>
      </c>
      <c r="M306" s="3">
        <f t="shared" si="14"/>
        <v>16</v>
      </c>
      <c r="N306" s="3">
        <v>29</v>
      </c>
      <c r="O306" s="3">
        <v>56</v>
      </c>
      <c r="P306" s="3">
        <v>0</v>
      </c>
      <c r="Q306" s="3">
        <v>0</v>
      </c>
      <c r="R306" s="3"/>
      <c r="S306" s="3">
        <f>IF(ISBLANK(Table13[[#This Row],[T1]]),0,IF(Table13[[#This Row],[T1]]&gt;0,1,0))</f>
        <v>0</v>
      </c>
      <c r="T306" s="3">
        <f>IF(ISBLANK(Table13[[#This Row],[T2]]),0,IF(Table13[[#This Row],[T2]]&gt;0,1,0))</f>
        <v>0</v>
      </c>
      <c r="U306" s="3">
        <f>IF(ISBLANK(Table13[[#This Row],[T3]]),0,IF(Table13[[#This Row],[T3]]&gt;0,1,0))</f>
        <v>0</v>
      </c>
      <c r="V306" s="3">
        <f>IF(ISBLANK(Table13[[#This Row],[T4]]),0,IF(Table13[[#This Row],[T4]]&gt;0,1,0))</f>
        <v>0</v>
      </c>
      <c r="W306" s="25">
        <v>70</v>
      </c>
      <c r="X306" s="23">
        <v>13</v>
      </c>
      <c r="Y306" s="3">
        <v>4.3000000000000007</v>
      </c>
      <c r="Z306" s="3"/>
      <c r="AB306" s="30">
        <v>276</v>
      </c>
      <c r="AC306" s="30">
        <v>1.0934556381478326</v>
      </c>
      <c r="AD306" s="30">
        <v>0.50654436185216745</v>
      </c>
    </row>
    <row r="307" spans="1:30">
      <c r="A307" s="4">
        <v>43750.708333333336</v>
      </c>
      <c r="B307">
        <v>43750</v>
      </c>
      <c r="C307" s="3">
        <v>0.70833333333333337</v>
      </c>
      <c r="D307" s="3">
        <v>17</v>
      </c>
      <c r="E307" s="3">
        <v>12</v>
      </c>
      <c r="F307" s="3">
        <v>1.3</v>
      </c>
      <c r="G307" s="5">
        <v>0.4</v>
      </c>
      <c r="H307" s="3">
        <v>1.7000000000000002</v>
      </c>
      <c r="I307" s="3">
        <v>1.55139</v>
      </c>
      <c r="J307" s="12">
        <f t="shared" si="12"/>
        <v>1.1875</v>
      </c>
      <c r="K307" s="4">
        <v>43750.708333333336</v>
      </c>
      <c r="L307" s="3">
        <f t="shared" si="13"/>
        <v>12</v>
      </c>
      <c r="M307" s="3">
        <f t="shared" si="14"/>
        <v>17</v>
      </c>
      <c r="N307" s="3">
        <v>4</v>
      </c>
      <c r="O307" s="3">
        <v>39</v>
      </c>
      <c r="P307" s="3">
        <v>0</v>
      </c>
      <c r="Q307" s="3">
        <v>0</v>
      </c>
      <c r="R307" s="3"/>
      <c r="S307" s="3">
        <f>IF(ISBLANK(Table13[[#This Row],[T1]]),0,IF(Table13[[#This Row],[T1]]&gt;0,1,0))</f>
        <v>0</v>
      </c>
      <c r="T307" s="3">
        <f>IF(ISBLANK(Table13[[#This Row],[T2]]),0,IF(Table13[[#This Row],[T2]]&gt;0,1,0))</f>
        <v>0</v>
      </c>
      <c r="U307" s="3">
        <f>IF(ISBLANK(Table13[[#This Row],[T3]]),0,IF(Table13[[#This Row],[T3]]&gt;0,1,0))</f>
        <v>1</v>
      </c>
      <c r="V307" s="3">
        <f>IF(ISBLANK(Table13[[#This Row],[T4]]),0,IF(Table13[[#This Row],[T4]]&gt;0,1,0))</f>
        <v>0</v>
      </c>
      <c r="W307" s="26">
        <v>68</v>
      </c>
      <c r="X307" s="22">
        <v>13</v>
      </c>
      <c r="Y307" s="3">
        <v>1.7000000000000002</v>
      </c>
      <c r="Z307" s="3"/>
      <c r="AB307" s="30">
        <v>277</v>
      </c>
      <c r="AC307" s="30">
        <v>1.1477418903588377</v>
      </c>
      <c r="AD307" s="30">
        <v>-0.14774189035883767</v>
      </c>
    </row>
    <row r="308" spans="1:30">
      <c r="A308" s="4">
        <v>43750.75</v>
      </c>
      <c r="B308">
        <v>43750</v>
      </c>
      <c r="C308" s="3">
        <v>0.75</v>
      </c>
      <c r="D308" s="3">
        <v>18</v>
      </c>
      <c r="E308" s="3">
        <v>12</v>
      </c>
      <c r="F308" s="3">
        <v>0.4</v>
      </c>
      <c r="G308" s="5">
        <v>0.4</v>
      </c>
      <c r="H308" s="3">
        <v>0.8</v>
      </c>
      <c r="I308" s="3">
        <v>1.55139</v>
      </c>
      <c r="J308" s="12">
        <f t="shared" si="12"/>
        <v>1.1541666666666666</v>
      </c>
      <c r="K308" s="4">
        <v>43750.749999421299</v>
      </c>
      <c r="L308" s="3">
        <f t="shared" si="13"/>
        <v>12</v>
      </c>
      <c r="M308" s="3">
        <f t="shared" si="14"/>
        <v>18</v>
      </c>
      <c r="N308" s="3"/>
      <c r="O308" s="3"/>
      <c r="P308" s="3"/>
      <c r="Q308" s="3"/>
      <c r="R308" s="3"/>
      <c r="S308" s="3">
        <f>IF(ISBLANK(Table13[[#This Row],[T1]]),0,IF(Table13[[#This Row],[T1]]&gt;0,1,0))</f>
        <v>0</v>
      </c>
      <c r="T308" s="3">
        <f>IF(ISBLANK(Table13[[#This Row],[T2]]),0,IF(Table13[[#This Row],[T2]]&gt;0,1,0))</f>
        <v>1</v>
      </c>
      <c r="U308" s="3">
        <f>IF(ISBLANK(Table13[[#This Row],[T3]]),0,IF(Table13[[#This Row],[T3]]&gt;0,1,0))</f>
        <v>1</v>
      </c>
      <c r="V308" s="3">
        <f>IF(ISBLANK(Table13[[#This Row],[T4]]),0,IF(Table13[[#This Row],[T4]]&gt;0,1,0))</f>
        <v>0</v>
      </c>
      <c r="W308" s="25">
        <v>67</v>
      </c>
      <c r="X308" s="23">
        <v>13</v>
      </c>
      <c r="Y308" s="3">
        <v>0.8</v>
      </c>
      <c r="Z308" s="3"/>
      <c r="AB308" s="30">
        <v>278</v>
      </c>
      <c r="AC308" s="30">
        <v>0.96860456692796004</v>
      </c>
      <c r="AD308" s="30">
        <v>-6.860456692796002E-2</v>
      </c>
    </row>
    <row r="309" spans="1:30">
      <c r="A309" s="4">
        <v>43750.791666666664</v>
      </c>
      <c r="B309">
        <v>43750</v>
      </c>
      <c r="C309" s="3">
        <v>0.79166666666666663</v>
      </c>
      <c r="D309" s="3">
        <v>19</v>
      </c>
      <c r="E309" s="3">
        <v>12</v>
      </c>
      <c r="F309" s="3">
        <v>0.3</v>
      </c>
      <c r="G309" s="5">
        <v>0.2</v>
      </c>
      <c r="H309" s="3">
        <v>0.5</v>
      </c>
      <c r="I309" s="3">
        <v>1.55139</v>
      </c>
      <c r="J309" s="12">
        <f t="shared" si="12"/>
        <v>1.1708333333333332</v>
      </c>
      <c r="K309" s="4">
        <v>43750.791666087964</v>
      </c>
      <c r="L309" s="3">
        <f t="shared" si="13"/>
        <v>12</v>
      </c>
      <c r="M309" s="3">
        <f t="shared" si="14"/>
        <v>19</v>
      </c>
      <c r="N309" s="3"/>
      <c r="O309" s="3"/>
      <c r="P309" s="3"/>
      <c r="Q309" s="3"/>
      <c r="R309" s="3"/>
      <c r="S309" s="3">
        <f>IF(ISBLANK(Table13[[#This Row],[T1]]),0,IF(Table13[[#This Row],[T1]]&gt;0,1,0))</f>
        <v>0</v>
      </c>
      <c r="T309" s="3">
        <f>IF(ISBLANK(Table13[[#This Row],[T2]]),0,IF(Table13[[#This Row],[T2]]&gt;0,1,0))</f>
        <v>1</v>
      </c>
      <c r="U309" s="3">
        <f>IF(ISBLANK(Table13[[#This Row],[T3]]),0,IF(Table13[[#This Row],[T3]]&gt;0,1,0))</f>
        <v>1</v>
      </c>
      <c r="V309" s="3">
        <f>IF(ISBLANK(Table13[[#This Row],[T4]]),0,IF(Table13[[#This Row],[T4]]&gt;0,1,0))</f>
        <v>0</v>
      </c>
      <c r="W309" s="26">
        <v>66</v>
      </c>
      <c r="X309" s="22">
        <v>13</v>
      </c>
      <c r="Y309" s="3">
        <v>0.5</v>
      </c>
      <c r="Z309" s="3"/>
      <c r="AB309" s="30">
        <v>279</v>
      </c>
      <c r="AC309" s="30">
        <v>1.0398392255525564</v>
      </c>
      <c r="AD309" s="30">
        <v>-0.13983922555255635</v>
      </c>
    </row>
    <row r="310" spans="1:30">
      <c r="A310" s="4">
        <v>43750.833333333336</v>
      </c>
      <c r="B310">
        <v>43750</v>
      </c>
      <c r="C310" s="3">
        <v>0.83333333333333337</v>
      </c>
      <c r="D310" s="3">
        <v>20</v>
      </c>
      <c r="E310" s="3">
        <v>12</v>
      </c>
      <c r="F310" s="3">
        <v>0.4</v>
      </c>
      <c r="G310" s="5">
        <v>0.4</v>
      </c>
      <c r="H310" s="3">
        <v>0.8</v>
      </c>
      <c r="I310" s="3">
        <v>1.55139</v>
      </c>
      <c r="J310" s="12">
        <f t="shared" si="12"/>
        <v>1.1958333333333331</v>
      </c>
      <c r="K310" s="4">
        <v>43750.833333333336</v>
      </c>
      <c r="L310" s="3">
        <f t="shared" si="13"/>
        <v>12</v>
      </c>
      <c r="M310" s="3">
        <f t="shared" si="14"/>
        <v>20</v>
      </c>
      <c r="N310" s="3">
        <v>33</v>
      </c>
      <c r="O310" s="3">
        <v>0</v>
      </c>
      <c r="P310" s="3">
        <v>0</v>
      </c>
      <c r="Q310" s="3">
        <v>0</v>
      </c>
      <c r="R310" s="3"/>
      <c r="S310" s="3">
        <f>IF(ISBLANK(Table13[[#This Row],[T1]]),0,IF(Table13[[#This Row],[T1]]&gt;0,1,0))</f>
        <v>0</v>
      </c>
      <c r="T310" s="3">
        <f>IF(ISBLANK(Table13[[#This Row],[T2]]),0,IF(Table13[[#This Row],[T2]]&gt;0,1,0))</f>
        <v>1</v>
      </c>
      <c r="U310" s="3">
        <f>IF(ISBLANK(Table13[[#This Row],[T3]]),0,IF(Table13[[#This Row],[T3]]&gt;0,1,0))</f>
        <v>1</v>
      </c>
      <c r="V310" s="3">
        <f>IF(ISBLANK(Table13[[#This Row],[T4]]),0,IF(Table13[[#This Row],[T4]]&gt;0,1,0))</f>
        <v>0</v>
      </c>
      <c r="W310" s="25">
        <v>64</v>
      </c>
      <c r="X310" s="23">
        <v>17</v>
      </c>
      <c r="Y310" s="3">
        <v>0.8</v>
      </c>
      <c r="Z310" s="3"/>
      <c r="AB310" s="30">
        <v>280</v>
      </c>
      <c r="AC310" s="30">
        <v>1.0505625080716117</v>
      </c>
      <c r="AD310" s="30">
        <v>-0.25056250807161162</v>
      </c>
    </row>
    <row r="311" spans="1:30">
      <c r="A311" s="4">
        <v>43750.875</v>
      </c>
      <c r="B311">
        <v>43750</v>
      </c>
      <c r="C311" s="3">
        <v>0.875</v>
      </c>
      <c r="D311" s="3">
        <v>21</v>
      </c>
      <c r="E311" s="3">
        <v>12</v>
      </c>
      <c r="F311" s="3">
        <v>0.6</v>
      </c>
      <c r="G311" s="5">
        <v>0.9</v>
      </c>
      <c r="H311" s="3">
        <v>1.5</v>
      </c>
      <c r="I311" s="3">
        <v>1.55139</v>
      </c>
      <c r="J311" s="12">
        <f t="shared" si="12"/>
        <v>1.2083333333333333</v>
      </c>
      <c r="K311" s="4">
        <v>43750.875</v>
      </c>
      <c r="L311" s="3">
        <f t="shared" si="13"/>
        <v>12</v>
      </c>
      <c r="M311" s="3">
        <f t="shared" si="14"/>
        <v>21</v>
      </c>
      <c r="N311" s="3">
        <v>58</v>
      </c>
      <c r="O311" s="3">
        <v>27</v>
      </c>
      <c r="P311" s="3">
        <v>0</v>
      </c>
      <c r="Q311" s="3">
        <v>0</v>
      </c>
      <c r="R311" s="3"/>
      <c r="S311" s="3">
        <f>IF(ISBLANK(Table13[[#This Row],[T1]]),0,IF(Table13[[#This Row],[T1]]&gt;0,1,0))</f>
        <v>1</v>
      </c>
      <c r="T311" s="3">
        <f>IF(ISBLANK(Table13[[#This Row],[T2]]),0,IF(Table13[[#This Row],[T2]]&gt;0,1,0))</f>
        <v>0</v>
      </c>
      <c r="U311" s="3">
        <f>IF(ISBLANK(Table13[[#This Row],[T3]]),0,IF(Table13[[#This Row],[T3]]&gt;0,1,0))</f>
        <v>1</v>
      </c>
      <c r="V311" s="3">
        <f>IF(ISBLANK(Table13[[#This Row],[T4]]),0,IF(Table13[[#This Row],[T4]]&gt;0,1,0))</f>
        <v>0</v>
      </c>
      <c r="W311" s="26">
        <v>62</v>
      </c>
      <c r="X311" s="22">
        <v>17</v>
      </c>
      <c r="Y311" s="3">
        <v>1.5</v>
      </c>
      <c r="Z311" s="3"/>
      <c r="AB311" s="30">
        <v>281</v>
      </c>
      <c r="AC311" s="30">
        <v>1.0720090731097223</v>
      </c>
      <c r="AD311" s="30">
        <v>-0.27200907310972222</v>
      </c>
    </row>
    <row r="312" spans="1:30">
      <c r="A312" s="4">
        <v>43750.916666666664</v>
      </c>
      <c r="B312">
        <v>43750</v>
      </c>
      <c r="C312" s="3">
        <v>0.91666666666666663</v>
      </c>
      <c r="D312" s="3">
        <v>22</v>
      </c>
      <c r="E312" s="3">
        <v>12</v>
      </c>
      <c r="F312" s="3">
        <v>1.4</v>
      </c>
      <c r="G312" s="5">
        <v>0.6</v>
      </c>
      <c r="H312" s="3">
        <v>2</v>
      </c>
      <c r="I312" s="3">
        <v>1.55139</v>
      </c>
      <c r="J312" s="12">
        <f t="shared" si="12"/>
        <v>1.2416666666666667</v>
      </c>
      <c r="K312" s="4">
        <v>43750.916666666664</v>
      </c>
      <c r="L312" s="3">
        <f t="shared" si="13"/>
        <v>12</v>
      </c>
      <c r="M312" s="3">
        <f t="shared" si="14"/>
        <v>22</v>
      </c>
      <c r="N312" s="3">
        <v>58</v>
      </c>
      <c r="O312" s="3">
        <v>55</v>
      </c>
      <c r="P312" s="3">
        <v>0</v>
      </c>
      <c r="Q312" s="3">
        <v>0</v>
      </c>
      <c r="R312" s="3"/>
      <c r="S312" s="3">
        <f>IF(ISBLANK(Table13[[#This Row],[T1]]),0,IF(Table13[[#This Row],[T1]]&gt;0,1,0))</f>
        <v>1</v>
      </c>
      <c r="T312" s="3">
        <f>IF(ISBLANK(Table13[[#This Row],[T2]]),0,IF(Table13[[#This Row],[T2]]&gt;0,1,0))</f>
        <v>0</v>
      </c>
      <c r="U312" s="3">
        <f>IF(ISBLANK(Table13[[#This Row],[T3]]),0,IF(Table13[[#This Row],[T3]]&gt;0,1,0))</f>
        <v>1</v>
      </c>
      <c r="V312" s="3">
        <f>IF(ISBLANK(Table13[[#This Row],[T4]]),0,IF(Table13[[#This Row],[T4]]&gt;0,1,0))</f>
        <v>0</v>
      </c>
      <c r="W312" s="25">
        <v>61</v>
      </c>
      <c r="X312" s="23">
        <v>13</v>
      </c>
      <c r="Y312" s="3">
        <v>2</v>
      </c>
      <c r="Z312" s="3"/>
      <c r="AB312" s="30">
        <v>282</v>
      </c>
      <c r="AC312" s="30">
        <v>1.2337649953583965</v>
      </c>
      <c r="AD312" s="30">
        <v>0.46623500464160372</v>
      </c>
    </row>
    <row r="313" spans="1:30">
      <c r="A313" s="4">
        <v>43750.958333333336</v>
      </c>
      <c r="B313">
        <v>43750</v>
      </c>
      <c r="C313" s="3">
        <v>0.95833333333333337</v>
      </c>
      <c r="D313" s="3">
        <v>23</v>
      </c>
      <c r="E313" s="3">
        <v>12</v>
      </c>
      <c r="F313" s="3">
        <v>0.3</v>
      </c>
      <c r="G313" s="5">
        <v>0.3</v>
      </c>
      <c r="H313" s="3">
        <v>0.6</v>
      </c>
      <c r="I313" s="3">
        <v>1.55139</v>
      </c>
      <c r="J313" s="12">
        <f t="shared" si="12"/>
        <v>1.2125000000000001</v>
      </c>
      <c r="K313" s="4">
        <v>43750.958333333336</v>
      </c>
      <c r="L313" s="3">
        <f t="shared" si="13"/>
        <v>12</v>
      </c>
      <c r="M313" s="3">
        <f t="shared" si="14"/>
        <v>23</v>
      </c>
      <c r="N313" s="3">
        <v>58</v>
      </c>
      <c r="O313" s="3">
        <v>57</v>
      </c>
      <c r="P313" s="3">
        <v>0</v>
      </c>
      <c r="Q313" s="3">
        <v>0</v>
      </c>
      <c r="R313" s="3"/>
      <c r="S313" s="3">
        <f>IF(ISBLANK(Table13[[#This Row],[T1]]),0,IF(Table13[[#This Row],[T1]]&gt;0,1,0))</f>
        <v>1</v>
      </c>
      <c r="T313" s="3">
        <f>IF(ISBLANK(Table13[[#This Row],[T2]]),0,IF(Table13[[#This Row],[T2]]&gt;0,1,0))</f>
        <v>0</v>
      </c>
      <c r="U313" s="3">
        <f>IF(ISBLANK(Table13[[#This Row],[T3]]),0,IF(Table13[[#This Row],[T3]]&gt;0,1,0))</f>
        <v>1</v>
      </c>
      <c r="V313" s="3">
        <f>IF(ISBLANK(Table13[[#This Row],[T4]]),0,IF(Table13[[#This Row],[T4]]&gt;0,1,0))</f>
        <v>0</v>
      </c>
      <c r="W313" s="26">
        <v>58</v>
      </c>
      <c r="X313" s="22">
        <v>17</v>
      </c>
      <c r="Y313" s="3">
        <v>0.6</v>
      </c>
      <c r="Z313" s="3"/>
      <c r="AB313" s="30">
        <v>283</v>
      </c>
      <c r="AC313" s="30">
        <v>1.2444882778774518</v>
      </c>
      <c r="AD313" s="30">
        <v>-0.64448827787745167</v>
      </c>
    </row>
    <row r="314" spans="1:30">
      <c r="A314" s="4">
        <v>43751</v>
      </c>
      <c r="B314">
        <v>43751</v>
      </c>
      <c r="C314" s="3">
        <v>0</v>
      </c>
      <c r="D314" s="3">
        <v>0</v>
      </c>
      <c r="E314" s="3">
        <v>13</v>
      </c>
      <c r="F314" s="3">
        <v>0.3</v>
      </c>
      <c r="G314" s="5">
        <v>0.2</v>
      </c>
      <c r="H314" s="3">
        <v>0.5</v>
      </c>
      <c r="I314" s="3">
        <v>1.55139</v>
      </c>
      <c r="J314" s="12">
        <f t="shared" si="12"/>
        <v>1.2125000000000001</v>
      </c>
      <c r="K314" s="4">
        <v>43751</v>
      </c>
      <c r="L314" s="3">
        <f t="shared" si="13"/>
        <v>13</v>
      </c>
      <c r="M314" s="3">
        <f t="shared" si="14"/>
        <v>0</v>
      </c>
      <c r="N314" s="3">
        <v>57</v>
      </c>
      <c r="O314" s="3">
        <v>58</v>
      </c>
      <c r="P314" s="3">
        <v>0</v>
      </c>
      <c r="Q314" s="3">
        <v>0</v>
      </c>
      <c r="R314" s="3"/>
      <c r="S314" s="3">
        <f>IF(ISBLANK(Table13[[#This Row],[T1]]),0,IF(Table13[[#This Row],[T1]]&gt;0,1,0))</f>
        <v>1</v>
      </c>
      <c r="T314" s="3">
        <f>IF(ISBLANK(Table13[[#This Row],[T2]]),0,IF(Table13[[#This Row],[T2]]&gt;0,1,0))</f>
        <v>0</v>
      </c>
      <c r="U314" s="3">
        <f>IF(ISBLANK(Table13[[#This Row],[T3]]),0,IF(Table13[[#This Row],[T3]]&gt;0,1,0))</f>
        <v>1</v>
      </c>
      <c r="V314" s="3">
        <f>IF(ISBLANK(Table13[[#This Row],[T4]]),0,IF(Table13[[#This Row],[T4]]&gt;0,1,0))</f>
        <v>0</v>
      </c>
      <c r="W314" s="25">
        <v>57</v>
      </c>
      <c r="X314" s="23">
        <v>17</v>
      </c>
      <c r="Y314" s="3">
        <v>0.5</v>
      </c>
      <c r="Z314" s="3"/>
      <c r="AB314" s="30">
        <v>284</v>
      </c>
      <c r="AC314" s="30">
        <v>1.1470720507431089</v>
      </c>
      <c r="AD314" s="30">
        <v>-0.64707205074310892</v>
      </c>
    </row>
    <row r="315" spans="1:30">
      <c r="A315" s="4">
        <v>43751.041666666664</v>
      </c>
      <c r="B315">
        <v>43751</v>
      </c>
      <c r="C315" s="3">
        <v>4.1666666666666664E-2</v>
      </c>
      <c r="D315" s="3">
        <v>1</v>
      </c>
      <c r="E315" s="3">
        <v>13</v>
      </c>
      <c r="F315" s="3">
        <v>0.2</v>
      </c>
      <c r="G315" s="5">
        <v>0.1</v>
      </c>
      <c r="H315" s="3">
        <v>0.30000000000000004</v>
      </c>
      <c r="I315" s="3">
        <v>1.55139</v>
      </c>
      <c r="J315" s="12">
        <f t="shared" si="12"/>
        <v>1.2041666666666668</v>
      </c>
      <c r="K315" s="4">
        <v>43751.041666666664</v>
      </c>
      <c r="L315" s="3">
        <f t="shared" si="13"/>
        <v>13</v>
      </c>
      <c r="M315" s="3">
        <f t="shared" si="14"/>
        <v>1</v>
      </c>
      <c r="N315" s="3">
        <v>58</v>
      </c>
      <c r="O315" s="3">
        <v>58</v>
      </c>
      <c r="P315" s="3">
        <v>0</v>
      </c>
      <c r="Q315" s="3">
        <v>0</v>
      </c>
      <c r="R315" s="3"/>
      <c r="S315" s="3">
        <f>IF(ISBLANK(Table13[[#This Row],[T1]]),0,IF(Table13[[#This Row],[T1]]&gt;0,1,0))</f>
        <v>1</v>
      </c>
      <c r="T315" s="3">
        <f>IF(ISBLANK(Table13[[#This Row],[T2]]),0,IF(Table13[[#This Row],[T2]]&gt;0,1,0))</f>
        <v>0</v>
      </c>
      <c r="U315" s="3">
        <f>IF(ISBLANK(Table13[[#This Row],[T3]]),0,IF(Table13[[#This Row],[T3]]&gt;0,1,0))</f>
        <v>1</v>
      </c>
      <c r="V315" s="3">
        <f>IF(ISBLANK(Table13[[#This Row],[T4]]),0,IF(Table13[[#This Row],[T4]]&gt;0,1,0))</f>
        <v>0</v>
      </c>
      <c r="W315" s="26">
        <v>57</v>
      </c>
      <c r="X315" s="22">
        <v>13</v>
      </c>
      <c r="Y315" s="3">
        <v>0.30000000000000004</v>
      </c>
      <c r="Z315" s="3"/>
      <c r="AB315" s="30">
        <v>285</v>
      </c>
      <c r="AC315" s="30">
        <v>1.2549747155493902</v>
      </c>
      <c r="AD315" s="30">
        <v>-0.75497471554939022</v>
      </c>
    </row>
    <row r="316" spans="1:30">
      <c r="A316" s="4">
        <v>43751.083333333336</v>
      </c>
      <c r="B316">
        <v>43751</v>
      </c>
      <c r="C316" s="3">
        <v>8.3333333333333329E-2</v>
      </c>
      <c r="D316" s="3">
        <v>2</v>
      </c>
      <c r="E316" s="3">
        <v>13</v>
      </c>
      <c r="F316" s="3">
        <v>0.2</v>
      </c>
      <c r="G316" s="5">
        <v>0.1</v>
      </c>
      <c r="H316" s="3">
        <v>0.30000000000000004</v>
      </c>
      <c r="I316" s="3">
        <v>1.55139</v>
      </c>
      <c r="J316" s="12">
        <f t="shared" si="12"/>
        <v>1.2041666666666668</v>
      </c>
      <c r="K316" s="4">
        <v>43751.083333333336</v>
      </c>
      <c r="L316" s="3">
        <f t="shared" si="13"/>
        <v>13</v>
      </c>
      <c r="M316" s="3">
        <f t="shared" si="14"/>
        <v>2</v>
      </c>
      <c r="N316" s="3">
        <v>58</v>
      </c>
      <c r="O316" s="3">
        <v>58</v>
      </c>
      <c r="P316" s="3">
        <v>0</v>
      </c>
      <c r="Q316" s="3">
        <v>0</v>
      </c>
      <c r="R316" s="3"/>
      <c r="S316" s="3">
        <f>IF(ISBLANK(Table13[[#This Row],[T1]]),0,IF(Table13[[#This Row],[T1]]&gt;0,1,0))</f>
        <v>1</v>
      </c>
      <c r="T316" s="3">
        <f>IF(ISBLANK(Table13[[#This Row],[T2]]),0,IF(Table13[[#This Row],[T2]]&gt;0,1,0))</f>
        <v>1</v>
      </c>
      <c r="U316" s="3">
        <f>IF(ISBLANK(Table13[[#This Row],[T3]]),0,IF(Table13[[#This Row],[T3]]&gt;0,1,0))</f>
        <v>1</v>
      </c>
      <c r="V316" s="3">
        <f>IF(ISBLANK(Table13[[#This Row],[T4]]),0,IF(Table13[[#This Row],[T4]]&gt;0,1,0))</f>
        <v>0</v>
      </c>
      <c r="W316" s="25">
        <v>57</v>
      </c>
      <c r="X316" s="23">
        <v>13</v>
      </c>
      <c r="Y316" s="3">
        <v>0.30000000000000004</v>
      </c>
      <c r="Z316" s="3"/>
      <c r="AB316" s="30">
        <v>286</v>
      </c>
      <c r="AC316" s="30">
        <v>1.1080072396756782</v>
      </c>
      <c r="AD316" s="30">
        <v>-0.4080072396756782</v>
      </c>
    </row>
    <row r="317" spans="1:30">
      <c r="A317" s="4">
        <v>43751.125</v>
      </c>
      <c r="B317">
        <v>43751</v>
      </c>
      <c r="C317" s="3">
        <v>0.125</v>
      </c>
      <c r="D317" s="3">
        <v>3</v>
      </c>
      <c r="E317" s="3">
        <v>13</v>
      </c>
      <c r="F317" s="3">
        <v>0.2</v>
      </c>
      <c r="G317" s="5">
        <v>0.2</v>
      </c>
      <c r="H317" s="3">
        <v>0.4</v>
      </c>
      <c r="I317" s="3">
        <v>1.55139</v>
      </c>
      <c r="J317" s="12">
        <f t="shared" si="12"/>
        <v>1.2041666666666668</v>
      </c>
      <c r="K317" s="4">
        <v>43751.125</v>
      </c>
      <c r="L317" s="3">
        <f t="shared" si="13"/>
        <v>13</v>
      </c>
      <c r="M317" s="3">
        <f t="shared" si="14"/>
        <v>3</v>
      </c>
      <c r="N317" s="3">
        <v>58</v>
      </c>
      <c r="O317" s="3">
        <v>58</v>
      </c>
      <c r="P317" s="3">
        <v>0</v>
      </c>
      <c r="Q317" s="3">
        <v>0</v>
      </c>
      <c r="R317" s="3"/>
      <c r="S317" s="3">
        <f>IF(ISBLANK(Table13[[#This Row],[T1]]),0,IF(Table13[[#This Row],[T1]]&gt;0,1,0))</f>
        <v>1</v>
      </c>
      <c r="T317" s="3">
        <f>IF(ISBLANK(Table13[[#This Row],[T2]]),0,IF(Table13[[#This Row],[T2]]&gt;0,1,0))</f>
        <v>1</v>
      </c>
      <c r="U317" s="3">
        <f>IF(ISBLANK(Table13[[#This Row],[T3]]),0,IF(Table13[[#This Row],[T3]]&gt;0,1,0))</f>
        <v>1</v>
      </c>
      <c r="V317" s="3">
        <f>IF(ISBLANK(Table13[[#This Row],[T4]]),0,IF(Table13[[#This Row],[T4]]&gt;0,1,0))</f>
        <v>0</v>
      </c>
      <c r="W317" s="26">
        <v>57</v>
      </c>
      <c r="X317" s="22">
        <v>11</v>
      </c>
      <c r="Y317" s="3">
        <v>0.4</v>
      </c>
      <c r="Z317" s="3"/>
      <c r="AB317" s="30">
        <v>287</v>
      </c>
      <c r="AC317" s="30">
        <v>1.2375933143671864</v>
      </c>
      <c r="AD317" s="30">
        <v>-0.33759331436718654</v>
      </c>
    </row>
    <row r="318" spans="1:30">
      <c r="A318" s="4">
        <v>43751.166666666664</v>
      </c>
      <c r="B318">
        <v>43751</v>
      </c>
      <c r="C318" s="3">
        <v>0.16666666666666666</v>
      </c>
      <c r="D318" s="3">
        <v>4</v>
      </c>
      <c r="E318" s="3">
        <v>13</v>
      </c>
      <c r="F318" s="3">
        <v>0.1</v>
      </c>
      <c r="G318" s="5">
        <v>0.2</v>
      </c>
      <c r="H318" s="3">
        <v>0.30000000000000004</v>
      </c>
      <c r="I318" s="3">
        <v>1.55139</v>
      </c>
      <c r="J318" s="12">
        <f t="shared" si="12"/>
        <v>1.2041666666666668</v>
      </c>
      <c r="K318" s="4">
        <v>43751.166666666664</v>
      </c>
      <c r="L318" s="3">
        <f t="shared" si="13"/>
        <v>13</v>
      </c>
      <c r="M318" s="3">
        <f t="shared" si="14"/>
        <v>4</v>
      </c>
      <c r="N318" s="3">
        <v>57</v>
      </c>
      <c r="O318" s="3">
        <v>57</v>
      </c>
      <c r="P318" s="3">
        <v>0</v>
      </c>
      <c r="Q318" s="3">
        <v>0</v>
      </c>
      <c r="R318" s="3"/>
      <c r="S318" s="3">
        <f>IF(ISBLANK(Table13[[#This Row],[T1]]),0,IF(Table13[[#This Row],[T1]]&gt;0,1,0))</f>
        <v>1</v>
      </c>
      <c r="T318" s="3">
        <f>IF(ISBLANK(Table13[[#This Row],[T2]]),0,IF(Table13[[#This Row],[T2]]&gt;0,1,0))</f>
        <v>1</v>
      </c>
      <c r="U318" s="3">
        <f>IF(ISBLANK(Table13[[#This Row],[T3]]),0,IF(Table13[[#This Row],[T3]]&gt;0,1,0))</f>
        <v>1</v>
      </c>
      <c r="V318" s="3">
        <f>IF(ISBLANK(Table13[[#This Row],[T4]]),0,IF(Table13[[#This Row],[T4]]&gt;0,1,0))</f>
        <v>0</v>
      </c>
      <c r="W318" s="25">
        <v>57</v>
      </c>
      <c r="X318" s="23">
        <v>11</v>
      </c>
      <c r="Y318" s="3">
        <v>0.30000000000000004</v>
      </c>
      <c r="Z318" s="3"/>
      <c r="AB318" s="30">
        <v>288</v>
      </c>
      <c r="AC318" s="30">
        <v>1.3302745380298937</v>
      </c>
      <c r="AD318" s="30">
        <v>-0.63027453802989375</v>
      </c>
    </row>
    <row r="319" spans="1:30">
      <c r="A319" s="4">
        <v>43751.208333333336</v>
      </c>
      <c r="B319">
        <v>43751</v>
      </c>
      <c r="C319" s="3">
        <v>0.20833333333333334</v>
      </c>
      <c r="D319" s="3">
        <v>5</v>
      </c>
      <c r="E319" s="3">
        <v>13</v>
      </c>
      <c r="F319" s="3">
        <v>0.1</v>
      </c>
      <c r="G319" s="5">
        <v>1.9</v>
      </c>
      <c r="H319" s="3">
        <v>2</v>
      </c>
      <c r="I319" s="3">
        <v>1.55139</v>
      </c>
      <c r="J319" s="12">
        <f t="shared" si="12"/>
        <v>1.2458333333333336</v>
      </c>
      <c r="K319" s="4">
        <v>43751.208333333336</v>
      </c>
      <c r="L319" s="3">
        <f t="shared" si="13"/>
        <v>13</v>
      </c>
      <c r="M319" s="3">
        <f t="shared" si="14"/>
        <v>5</v>
      </c>
      <c r="N319" s="3">
        <v>58</v>
      </c>
      <c r="O319" s="3">
        <v>56</v>
      </c>
      <c r="P319" s="3">
        <v>0</v>
      </c>
      <c r="Q319" s="3">
        <v>0</v>
      </c>
      <c r="R319" s="3"/>
      <c r="S319" s="3">
        <f>IF(ISBLANK(Table13[[#This Row],[T1]]),0,IF(Table13[[#This Row],[T1]]&gt;0,1,0))</f>
        <v>1</v>
      </c>
      <c r="T319" s="3">
        <f>IF(ISBLANK(Table13[[#This Row],[T2]]),0,IF(Table13[[#This Row],[T2]]&gt;0,1,0))</f>
        <v>1</v>
      </c>
      <c r="U319" s="3">
        <f>IF(ISBLANK(Table13[[#This Row],[T3]]),0,IF(Table13[[#This Row],[T3]]&gt;0,1,0))</f>
        <v>1</v>
      </c>
      <c r="V319" s="3">
        <f>IF(ISBLANK(Table13[[#This Row],[T4]]),0,IF(Table13[[#This Row],[T4]]&gt;0,1,0))</f>
        <v>0</v>
      </c>
      <c r="W319" s="26">
        <v>56</v>
      </c>
      <c r="X319" s="22">
        <v>11</v>
      </c>
      <c r="Y319" s="3">
        <v>2</v>
      </c>
      <c r="Z319" s="3"/>
      <c r="AB319" s="30">
        <v>289</v>
      </c>
      <c r="AC319" s="30">
        <v>1.3517211030680043</v>
      </c>
      <c r="AD319" s="30">
        <v>-0.75172110306800433</v>
      </c>
    </row>
    <row r="320" spans="1:30">
      <c r="A320" s="4">
        <v>43751.25</v>
      </c>
      <c r="B320">
        <v>43751</v>
      </c>
      <c r="C320" s="3">
        <v>0.25</v>
      </c>
      <c r="D320" s="3">
        <v>6</v>
      </c>
      <c r="E320" s="3">
        <v>13</v>
      </c>
      <c r="F320" s="3">
        <v>2</v>
      </c>
      <c r="G320" s="5">
        <v>0.7</v>
      </c>
      <c r="H320" s="3">
        <v>2.7</v>
      </c>
      <c r="I320" s="3">
        <v>1.55139</v>
      </c>
      <c r="J320" s="12">
        <f t="shared" si="12"/>
        <v>1.2000000000000002</v>
      </c>
      <c r="K320" s="4">
        <v>43751.25</v>
      </c>
      <c r="L320" s="3">
        <f t="shared" si="13"/>
        <v>13</v>
      </c>
      <c r="M320" s="3">
        <f t="shared" si="14"/>
        <v>6</v>
      </c>
      <c r="N320" s="3">
        <v>58</v>
      </c>
      <c r="O320" s="3">
        <v>58</v>
      </c>
      <c r="P320" s="3">
        <v>0</v>
      </c>
      <c r="Q320" s="3">
        <v>0</v>
      </c>
      <c r="R320" s="3"/>
      <c r="S320" s="3">
        <f>IF(ISBLANK(Table13[[#This Row],[T1]]),0,IF(Table13[[#This Row],[T1]]&gt;0,1,0))</f>
        <v>1</v>
      </c>
      <c r="T320" s="3">
        <f>IF(ISBLANK(Table13[[#This Row],[T2]]),0,IF(Table13[[#This Row],[T2]]&gt;0,1,0))</f>
        <v>1</v>
      </c>
      <c r="U320" s="3">
        <f>IF(ISBLANK(Table13[[#This Row],[T3]]),0,IF(Table13[[#This Row],[T3]]&gt;0,1,0))</f>
        <v>1</v>
      </c>
      <c r="V320" s="3">
        <f>IF(ISBLANK(Table13[[#This Row],[T4]]),0,IF(Table13[[#This Row],[T4]]&gt;0,1,0))</f>
        <v>0</v>
      </c>
      <c r="W320" s="25">
        <v>56</v>
      </c>
      <c r="X320" s="23">
        <v>11</v>
      </c>
      <c r="Y320" s="3">
        <v>2.7</v>
      </c>
      <c r="Z320" s="3"/>
      <c r="AB320" s="30">
        <v>290</v>
      </c>
      <c r="AC320" s="30">
        <v>1.3624443855870596</v>
      </c>
      <c r="AD320" s="30">
        <v>0.23755561441294049</v>
      </c>
    </row>
    <row r="321" spans="1:30">
      <c r="A321" s="4">
        <v>43751.291666666664</v>
      </c>
      <c r="B321">
        <v>43751</v>
      </c>
      <c r="C321" s="3">
        <v>0.29166666666666669</v>
      </c>
      <c r="D321" s="3">
        <v>7</v>
      </c>
      <c r="E321" s="3">
        <v>13</v>
      </c>
      <c r="F321" s="3">
        <v>0.4</v>
      </c>
      <c r="G321" s="5">
        <v>0.7</v>
      </c>
      <c r="H321" s="3">
        <v>1.1000000000000001</v>
      </c>
      <c r="I321" s="3">
        <v>1.55139</v>
      </c>
      <c r="J321" s="12">
        <f t="shared" si="12"/>
        <v>1.1041666666666667</v>
      </c>
      <c r="K321" s="4">
        <v>43751.291666666664</v>
      </c>
      <c r="L321" s="3">
        <f t="shared" si="13"/>
        <v>13</v>
      </c>
      <c r="M321" s="3">
        <f t="shared" si="14"/>
        <v>7</v>
      </c>
      <c r="N321" s="3">
        <v>58</v>
      </c>
      <c r="O321" s="3">
        <v>6</v>
      </c>
      <c r="P321" s="3">
        <v>0</v>
      </c>
      <c r="Q321" s="3">
        <v>0</v>
      </c>
      <c r="R321" s="3"/>
      <c r="S321" s="3">
        <f>IF(ISBLANK(Table13[[#This Row],[T1]]),0,IF(Table13[[#This Row],[T1]]&gt;0,1,0))</f>
        <v>1</v>
      </c>
      <c r="T321" s="3">
        <f>IF(ISBLANK(Table13[[#This Row],[T2]]),0,IF(Table13[[#This Row],[T2]]&gt;0,1,0))</f>
        <v>1</v>
      </c>
      <c r="U321" s="3">
        <f>IF(ISBLANK(Table13[[#This Row],[T3]]),0,IF(Table13[[#This Row],[T3]]&gt;0,1,0))</f>
        <v>1</v>
      </c>
      <c r="V321" s="3">
        <f>IF(ISBLANK(Table13[[#This Row],[T4]]),0,IF(Table13[[#This Row],[T4]]&gt;0,1,0))</f>
        <v>0</v>
      </c>
      <c r="W321" s="26">
        <v>57</v>
      </c>
      <c r="X321" s="22">
        <v>13</v>
      </c>
      <c r="Y321" s="3">
        <v>1.1000000000000001</v>
      </c>
      <c r="Z321" s="3"/>
      <c r="AB321" s="30">
        <v>291</v>
      </c>
      <c r="AC321" s="30">
        <v>1.46331422497939</v>
      </c>
      <c r="AD321" s="30">
        <v>-0.96331422497939001</v>
      </c>
    </row>
    <row r="322" spans="1:30">
      <c r="A322" s="4">
        <v>43751.333333333336</v>
      </c>
      <c r="B322">
        <v>43751</v>
      </c>
      <c r="C322" s="3">
        <v>0.33333333333333331</v>
      </c>
      <c r="D322" s="3">
        <v>8</v>
      </c>
      <c r="E322" s="3">
        <v>13</v>
      </c>
      <c r="F322" s="3">
        <v>0.9</v>
      </c>
      <c r="G322" s="5">
        <v>0.2</v>
      </c>
      <c r="H322" s="3">
        <v>1.1000000000000001</v>
      </c>
      <c r="I322" s="3">
        <v>1.55139</v>
      </c>
      <c r="J322" s="12">
        <f t="shared" ref="J322:J385" si="15">AVERAGE(H322:H345)</f>
        <v>1.2</v>
      </c>
      <c r="K322" s="4">
        <v>43751.333333333336</v>
      </c>
      <c r="L322" s="3">
        <f t="shared" ref="L322:L385" si="16">DAY(K322)</f>
        <v>13</v>
      </c>
      <c r="M322" s="3">
        <f t="shared" ref="M322:M385" si="17">HOUR(K322)</f>
        <v>8</v>
      </c>
      <c r="N322" s="3">
        <v>57</v>
      </c>
      <c r="O322" s="3">
        <v>0</v>
      </c>
      <c r="P322" s="3">
        <v>0</v>
      </c>
      <c r="Q322" s="3">
        <v>0</v>
      </c>
      <c r="R322" s="3"/>
      <c r="S322" s="3">
        <f>IF(ISBLANK(Table13[[#This Row],[T1]]),0,IF(Table13[[#This Row],[T1]]&gt;0,1,0))</f>
        <v>1</v>
      </c>
      <c r="T322" s="3">
        <f>IF(ISBLANK(Table13[[#This Row],[T2]]),0,IF(Table13[[#This Row],[T2]]&gt;0,1,0))</f>
        <v>1</v>
      </c>
      <c r="U322" s="3">
        <f>IF(ISBLANK(Table13[[#This Row],[T3]]),0,IF(Table13[[#This Row],[T3]]&gt;0,1,0))</f>
        <v>0</v>
      </c>
      <c r="V322" s="3">
        <f>IF(ISBLANK(Table13[[#This Row],[T4]]),0,IF(Table13[[#This Row],[T4]]&gt;0,1,0))</f>
        <v>0</v>
      </c>
      <c r="W322" s="25">
        <v>59</v>
      </c>
      <c r="X322" s="23">
        <v>13</v>
      </c>
      <c r="Y322" s="3">
        <v>1.1000000000000001</v>
      </c>
      <c r="Z322" s="3"/>
      <c r="AB322" s="30">
        <v>292</v>
      </c>
      <c r="AC322" s="30">
        <v>1.4724467610488896</v>
      </c>
      <c r="AD322" s="30">
        <v>-0.97244676104888961</v>
      </c>
    </row>
    <row r="323" spans="1:30">
      <c r="A323" s="4">
        <v>43751.375</v>
      </c>
      <c r="B323">
        <v>43751</v>
      </c>
      <c r="C323" s="3">
        <v>0.375</v>
      </c>
      <c r="D323" s="3">
        <v>9</v>
      </c>
      <c r="E323" s="3">
        <v>13</v>
      </c>
      <c r="F323" s="3">
        <v>0.3</v>
      </c>
      <c r="G323" s="5">
        <v>1.2</v>
      </c>
      <c r="H323" s="3">
        <v>1.5</v>
      </c>
      <c r="I323" s="3">
        <v>1.55139</v>
      </c>
      <c r="J323" s="12">
        <f t="shared" si="15"/>
        <v>1.1708333333333332</v>
      </c>
      <c r="K323" s="4">
        <v>43751.375</v>
      </c>
      <c r="L323" s="3">
        <f t="shared" si="16"/>
        <v>13</v>
      </c>
      <c r="M323" s="3">
        <f t="shared" si="17"/>
        <v>9</v>
      </c>
      <c r="N323" s="3">
        <v>58</v>
      </c>
      <c r="O323" s="3">
        <v>0</v>
      </c>
      <c r="P323" s="3">
        <v>0</v>
      </c>
      <c r="Q323" s="3">
        <v>0</v>
      </c>
      <c r="R323" s="3"/>
      <c r="S323" s="3">
        <f>IF(ISBLANK(Table13[[#This Row],[T1]]),0,IF(Table13[[#This Row],[T1]]&gt;0,1,0))</f>
        <v>0</v>
      </c>
      <c r="T323" s="3">
        <f>IF(ISBLANK(Table13[[#This Row],[T2]]),0,IF(Table13[[#This Row],[T2]]&gt;0,1,0))</f>
        <v>1</v>
      </c>
      <c r="U323" s="3">
        <f>IF(ISBLANK(Table13[[#This Row],[T3]]),0,IF(Table13[[#This Row],[T3]]&gt;0,1,0))</f>
        <v>0</v>
      </c>
      <c r="V323" s="3">
        <f>IF(ISBLANK(Table13[[#This Row],[T4]]),0,IF(Table13[[#This Row],[T4]]&gt;0,1,0))</f>
        <v>0</v>
      </c>
      <c r="W323" s="26">
        <v>61</v>
      </c>
      <c r="X323" s="22">
        <v>21</v>
      </c>
      <c r="Y323" s="3">
        <v>1.5</v>
      </c>
      <c r="Z323" s="3"/>
      <c r="AB323" s="30">
        <v>293</v>
      </c>
      <c r="AC323" s="30">
        <v>1.4831700435679449</v>
      </c>
      <c r="AD323" s="30">
        <v>-1.0831700435679448</v>
      </c>
    </row>
    <row r="324" spans="1:30">
      <c r="A324" s="4">
        <v>43751.416666666664</v>
      </c>
      <c r="B324">
        <v>43751</v>
      </c>
      <c r="C324" s="3">
        <v>0.41666666666666669</v>
      </c>
      <c r="D324" s="3">
        <v>10</v>
      </c>
      <c r="E324" s="3">
        <v>13</v>
      </c>
      <c r="F324" s="3">
        <v>1.4</v>
      </c>
      <c r="G324" s="5">
        <v>0.8</v>
      </c>
      <c r="H324" s="3">
        <v>2.2000000000000002</v>
      </c>
      <c r="I324" s="3">
        <v>1.55139</v>
      </c>
      <c r="J324" s="12">
        <f t="shared" si="15"/>
        <v>1.1291666666666667</v>
      </c>
      <c r="K324" s="4">
        <v>43751.416666666664</v>
      </c>
      <c r="L324" s="3">
        <f t="shared" si="16"/>
        <v>13</v>
      </c>
      <c r="M324" s="3">
        <f t="shared" si="17"/>
        <v>10</v>
      </c>
      <c r="N324" s="3">
        <v>16</v>
      </c>
      <c r="O324" s="3">
        <v>0</v>
      </c>
      <c r="P324" s="3">
        <v>0</v>
      </c>
      <c r="Q324" s="3">
        <v>0</v>
      </c>
      <c r="R324" s="3"/>
      <c r="S324" s="3">
        <f>IF(ISBLANK(Table13[[#This Row],[T1]]),0,IF(Table13[[#This Row],[T1]]&gt;0,1,0))</f>
        <v>0</v>
      </c>
      <c r="T324" s="3">
        <f>IF(ISBLANK(Table13[[#This Row],[T2]]),0,IF(Table13[[#This Row],[T2]]&gt;0,1,0))</f>
        <v>0</v>
      </c>
      <c r="U324" s="3">
        <f>IF(ISBLANK(Table13[[#This Row],[T3]]),0,IF(Table13[[#This Row],[T3]]&gt;0,1,0))</f>
        <v>0</v>
      </c>
      <c r="V324" s="3">
        <f>IF(ISBLANK(Table13[[#This Row],[T4]]),0,IF(Table13[[#This Row],[T4]]&gt;0,1,0))</f>
        <v>0</v>
      </c>
      <c r="W324" s="25">
        <v>63</v>
      </c>
      <c r="X324" s="23">
        <v>13</v>
      </c>
      <c r="Y324" s="3">
        <v>2.2000000000000002</v>
      </c>
      <c r="Z324" s="3"/>
      <c r="AB324" s="30">
        <v>294</v>
      </c>
      <c r="AC324" s="30">
        <v>1.46331422497939</v>
      </c>
      <c r="AD324" s="30">
        <v>-0.96331422497939001</v>
      </c>
    </row>
    <row r="325" spans="1:30">
      <c r="A325" s="4">
        <v>43751.458333333336</v>
      </c>
      <c r="B325">
        <v>43751</v>
      </c>
      <c r="C325" s="3">
        <v>0.45833333333333331</v>
      </c>
      <c r="D325" s="3">
        <v>11</v>
      </c>
      <c r="E325" s="3">
        <v>13</v>
      </c>
      <c r="F325" s="3">
        <v>0.4</v>
      </c>
      <c r="G325" s="5">
        <v>0.4</v>
      </c>
      <c r="H325" s="3">
        <v>0.8</v>
      </c>
      <c r="I325" s="3">
        <v>1.55139</v>
      </c>
      <c r="J325" s="12">
        <f t="shared" si="15"/>
        <v>1.0624999999999998</v>
      </c>
      <c r="K325" s="4">
        <v>43751.458333043978</v>
      </c>
      <c r="L325" s="3">
        <f t="shared" si="16"/>
        <v>13</v>
      </c>
      <c r="M325" s="3">
        <f t="shared" si="17"/>
        <v>11</v>
      </c>
      <c r="N325" s="3"/>
      <c r="O325" s="3"/>
      <c r="P325" s="3"/>
      <c r="Q325" s="3"/>
      <c r="R325" s="3"/>
      <c r="S325" s="3">
        <f>IF(ISBLANK(Table13[[#This Row],[T1]]),0,IF(Table13[[#This Row],[T1]]&gt;0,1,0))</f>
        <v>0</v>
      </c>
      <c r="T325" s="3">
        <f>IF(ISBLANK(Table13[[#This Row],[T2]]),0,IF(Table13[[#This Row],[T2]]&gt;0,1,0))</f>
        <v>0</v>
      </c>
      <c r="U325" s="3">
        <f>IF(ISBLANK(Table13[[#This Row],[T3]]),0,IF(Table13[[#This Row],[T3]]&gt;0,1,0))</f>
        <v>0</v>
      </c>
      <c r="V325" s="3">
        <f>IF(ISBLANK(Table13[[#This Row],[T4]]),0,IF(Table13[[#This Row],[T4]]&gt;0,1,0))</f>
        <v>0</v>
      </c>
      <c r="W325" s="26">
        <v>65</v>
      </c>
      <c r="X325" s="22">
        <v>11</v>
      </c>
      <c r="Y325" s="3">
        <v>0.8</v>
      </c>
      <c r="Z325" s="3"/>
      <c r="AB325" s="30">
        <v>295</v>
      </c>
      <c r="AC325" s="30">
        <v>1.5812933461950474</v>
      </c>
      <c r="AD325" s="30">
        <v>-1.1812933461950474</v>
      </c>
    </row>
    <row r="326" spans="1:30">
      <c r="A326" s="4">
        <v>43751.5</v>
      </c>
      <c r="B326">
        <v>43751</v>
      </c>
      <c r="C326" s="3">
        <v>0.5</v>
      </c>
      <c r="D326" s="3">
        <v>12</v>
      </c>
      <c r="E326" s="3">
        <v>13</v>
      </c>
      <c r="F326" s="3">
        <v>0.2</v>
      </c>
      <c r="G326" s="5">
        <v>0.5</v>
      </c>
      <c r="H326" s="3">
        <v>0.7</v>
      </c>
      <c r="I326" s="3">
        <v>1.55139</v>
      </c>
      <c r="J326" s="12">
        <f t="shared" si="15"/>
        <v>1.0458333333333332</v>
      </c>
      <c r="K326" s="4">
        <v>43751.5</v>
      </c>
      <c r="L326" s="3">
        <f t="shared" si="16"/>
        <v>13</v>
      </c>
      <c r="M326" s="3">
        <f t="shared" si="17"/>
        <v>12</v>
      </c>
      <c r="N326" s="3">
        <v>0</v>
      </c>
      <c r="O326" s="3">
        <v>5</v>
      </c>
      <c r="P326" s="3">
        <v>0</v>
      </c>
      <c r="Q326" s="3">
        <v>0</v>
      </c>
      <c r="R326" s="3"/>
      <c r="S326" s="3">
        <f>IF(ISBLANK(Table13[[#This Row],[T1]]),0,IF(Table13[[#This Row],[T1]]&gt;0,1,0))</f>
        <v>0</v>
      </c>
      <c r="T326" s="3">
        <f>IF(ISBLANK(Table13[[#This Row],[T2]]),0,IF(Table13[[#This Row],[T2]]&gt;0,1,0))</f>
        <v>1</v>
      </c>
      <c r="U326" s="3">
        <f>IF(ISBLANK(Table13[[#This Row],[T3]]),0,IF(Table13[[#This Row],[T3]]&gt;0,1,0))</f>
        <v>0</v>
      </c>
      <c r="V326" s="3">
        <f>IF(ISBLANK(Table13[[#This Row],[T4]]),0,IF(Table13[[#This Row],[T4]]&gt;0,1,0))</f>
        <v>0</v>
      </c>
      <c r="W326" s="25">
        <v>65</v>
      </c>
      <c r="X326" s="23">
        <v>11</v>
      </c>
      <c r="Y326" s="3">
        <v>0.7</v>
      </c>
      <c r="Z326" s="3"/>
      <c r="AB326" s="30">
        <v>296</v>
      </c>
      <c r="AC326" s="30">
        <v>1.599558418334047</v>
      </c>
      <c r="AD326" s="30">
        <v>0.30044158166595292</v>
      </c>
    </row>
    <row r="327" spans="1:30">
      <c r="A327" s="4">
        <v>43751.541666666664</v>
      </c>
      <c r="B327">
        <v>43751</v>
      </c>
      <c r="C327" s="3">
        <v>0.54166666666666663</v>
      </c>
      <c r="D327" s="3">
        <v>13</v>
      </c>
      <c r="E327" s="3">
        <v>13</v>
      </c>
      <c r="F327" s="3">
        <v>1.5</v>
      </c>
      <c r="G327" s="5">
        <v>0.5</v>
      </c>
      <c r="H327" s="3">
        <v>2</v>
      </c>
      <c r="I327" s="3">
        <v>1.55139</v>
      </c>
      <c r="J327" s="12">
        <f t="shared" si="15"/>
        <v>1.0416666666666663</v>
      </c>
      <c r="K327" s="4">
        <v>43751.541666666664</v>
      </c>
      <c r="L327" s="3">
        <f t="shared" si="16"/>
        <v>13</v>
      </c>
      <c r="M327" s="3">
        <f t="shared" si="17"/>
        <v>13</v>
      </c>
      <c r="N327" s="3">
        <v>0</v>
      </c>
      <c r="O327" s="3">
        <v>27</v>
      </c>
      <c r="P327" s="3">
        <v>0</v>
      </c>
      <c r="Q327" s="3">
        <v>0</v>
      </c>
      <c r="R327" s="3"/>
      <c r="S327" s="3">
        <f>IF(ISBLANK(Table13[[#This Row],[T1]]),0,IF(Table13[[#This Row],[T1]]&gt;0,1,0))</f>
        <v>0</v>
      </c>
      <c r="T327" s="3">
        <f>IF(ISBLANK(Table13[[#This Row],[T2]]),0,IF(Table13[[#This Row],[T2]]&gt;0,1,0))</f>
        <v>0</v>
      </c>
      <c r="U327" s="3">
        <f>IF(ISBLANK(Table13[[#This Row],[T3]]),0,IF(Table13[[#This Row],[T3]]&gt;0,1,0))</f>
        <v>0</v>
      </c>
      <c r="V327" s="3">
        <f>IF(ISBLANK(Table13[[#This Row],[T4]]),0,IF(Table13[[#This Row],[T4]]&gt;0,1,0))</f>
        <v>0</v>
      </c>
      <c r="W327" s="26">
        <v>63</v>
      </c>
      <c r="X327" s="22">
        <v>11</v>
      </c>
      <c r="Y327" s="3">
        <v>2</v>
      </c>
      <c r="Z327" s="3"/>
      <c r="AB327" s="30">
        <v>297</v>
      </c>
      <c r="AC327" s="30">
        <v>1.5781118532959364</v>
      </c>
      <c r="AD327" s="30">
        <v>-0.77811185329593635</v>
      </c>
    </row>
    <row r="328" spans="1:30">
      <c r="A328" s="4">
        <v>43751.583333333336</v>
      </c>
      <c r="B328">
        <v>43751</v>
      </c>
      <c r="C328" s="3">
        <v>0.58333333333333337</v>
      </c>
      <c r="D328" s="3">
        <v>14</v>
      </c>
      <c r="E328" s="3">
        <v>13</v>
      </c>
      <c r="F328" s="3">
        <v>0.4</v>
      </c>
      <c r="G328" s="5">
        <v>0.3</v>
      </c>
      <c r="H328" s="3">
        <v>0.7</v>
      </c>
      <c r="I328" s="3">
        <v>1.55139</v>
      </c>
      <c r="J328" s="12">
        <f t="shared" si="15"/>
        <v>0.99583333333333324</v>
      </c>
      <c r="K328" s="4">
        <v>43751.583333333336</v>
      </c>
      <c r="L328" s="3">
        <f t="shared" si="16"/>
        <v>13</v>
      </c>
      <c r="M328" s="3">
        <f t="shared" si="17"/>
        <v>14</v>
      </c>
      <c r="N328" s="3">
        <v>17</v>
      </c>
      <c r="O328" s="3">
        <v>0</v>
      </c>
      <c r="P328" s="3">
        <v>0</v>
      </c>
      <c r="Q328" s="3">
        <v>0</v>
      </c>
      <c r="R328" s="3"/>
      <c r="S328" s="3">
        <f>IF(ISBLANK(Table13[[#This Row],[T1]]),0,IF(Table13[[#This Row],[T1]]&gt;0,1,0))</f>
        <v>0</v>
      </c>
      <c r="T328" s="3">
        <f>IF(ISBLANK(Table13[[#This Row],[T2]]),0,IF(Table13[[#This Row],[T2]]&gt;0,1,0))</f>
        <v>1</v>
      </c>
      <c r="U328" s="3">
        <f>IF(ISBLANK(Table13[[#This Row],[T3]]),0,IF(Table13[[#This Row],[T3]]&gt;0,1,0))</f>
        <v>0</v>
      </c>
      <c r="V328" s="3">
        <f>IF(ISBLANK(Table13[[#This Row],[T4]]),0,IF(Table13[[#This Row],[T4]]&gt;0,1,0))</f>
        <v>0</v>
      </c>
      <c r="W328" s="25">
        <v>62</v>
      </c>
      <c r="X328" s="23">
        <v>8</v>
      </c>
      <c r="Y328" s="3">
        <v>0.7</v>
      </c>
      <c r="Z328" s="3"/>
      <c r="AB328" s="30">
        <v>298</v>
      </c>
      <c r="AC328" s="30">
        <v>1.416355931047262</v>
      </c>
      <c r="AD328" s="30">
        <v>-1.0163559310472619</v>
      </c>
    </row>
    <row r="329" spans="1:30">
      <c r="A329" s="4">
        <v>43751.625</v>
      </c>
      <c r="B329">
        <v>43751</v>
      </c>
      <c r="C329" s="3">
        <v>0.625</v>
      </c>
      <c r="D329" s="3">
        <v>15</v>
      </c>
      <c r="E329" s="3">
        <v>13</v>
      </c>
      <c r="F329" s="3">
        <v>0.6</v>
      </c>
      <c r="G329" s="5">
        <v>1.3</v>
      </c>
      <c r="H329" s="3">
        <v>1.9</v>
      </c>
      <c r="I329" s="3">
        <v>1.55139</v>
      </c>
      <c r="J329" s="12">
        <f t="shared" si="15"/>
        <v>1.0208333333333333</v>
      </c>
      <c r="K329" s="4">
        <v>43751.625</v>
      </c>
      <c r="L329" s="3">
        <f t="shared" si="16"/>
        <v>13</v>
      </c>
      <c r="M329" s="3">
        <f t="shared" si="17"/>
        <v>15</v>
      </c>
      <c r="N329" s="3">
        <v>58</v>
      </c>
      <c r="O329" s="3">
        <v>0</v>
      </c>
      <c r="P329" s="3">
        <v>0</v>
      </c>
      <c r="Q329" s="3">
        <v>0</v>
      </c>
      <c r="R329" s="3"/>
      <c r="S329" s="3">
        <f>IF(ISBLANK(Table13[[#This Row],[T1]]),0,IF(Table13[[#This Row],[T1]]&gt;0,1,0))</f>
        <v>0</v>
      </c>
      <c r="T329" s="3">
        <f>IF(ISBLANK(Table13[[#This Row],[T2]]),0,IF(Table13[[#This Row],[T2]]&gt;0,1,0))</f>
        <v>1</v>
      </c>
      <c r="U329" s="3">
        <f>IF(ISBLANK(Table13[[#This Row],[T3]]),0,IF(Table13[[#This Row],[T3]]&gt;0,1,0))</f>
        <v>0</v>
      </c>
      <c r="V329" s="3">
        <f>IF(ISBLANK(Table13[[#This Row],[T4]]),0,IF(Table13[[#This Row],[T4]]&gt;0,1,0))</f>
        <v>0</v>
      </c>
      <c r="W329" s="26">
        <v>58</v>
      </c>
      <c r="X329" s="22">
        <v>1</v>
      </c>
      <c r="Y329" s="3">
        <v>1.9</v>
      </c>
      <c r="Z329" s="3"/>
      <c r="AB329" s="30">
        <v>299</v>
      </c>
      <c r="AC329" s="30">
        <v>1.3022281423464444</v>
      </c>
      <c r="AD329" s="30">
        <v>-0.70222814234644426</v>
      </c>
    </row>
    <row r="330" spans="1:30">
      <c r="A330" s="4">
        <v>43751.666666666664</v>
      </c>
      <c r="B330">
        <v>43751</v>
      </c>
      <c r="C330" s="3">
        <v>0.66666666666666663</v>
      </c>
      <c r="D330" s="3">
        <v>16</v>
      </c>
      <c r="E330" s="3">
        <v>13</v>
      </c>
      <c r="F330" s="3">
        <v>1.6</v>
      </c>
      <c r="G330" s="5">
        <v>0.5</v>
      </c>
      <c r="H330" s="3">
        <v>2.1</v>
      </c>
      <c r="I330" s="3">
        <v>1.55139</v>
      </c>
      <c r="J330" s="12">
        <f t="shared" si="15"/>
        <v>1.0166666666666668</v>
      </c>
      <c r="K330" s="4">
        <v>43751.666666666664</v>
      </c>
      <c r="L330" s="3">
        <f t="shared" si="16"/>
        <v>13</v>
      </c>
      <c r="M330" s="3">
        <f t="shared" si="17"/>
        <v>16</v>
      </c>
      <c r="N330" s="3">
        <v>58</v>
      </c>
      <c r="O330" s="3">
        <v>0</v>
      </c>
      <c r="P330" s="3">
        <v>0</v>
      </c>
      <c r="Q330" s="3">
        <v>0</v>
      </c>
      <c r="R330" s="3"/>
      <c r="S330" s="3">
        <f>IF(ISBLANK(Table13[[#This Row],[T1]]),0,IF(Table13[[#This Row],[T1]]&gt;0,1,0))</f>
        <v>0</v>
      </c>
      <c r="T330" s="3">
        <f>IF(ISBLANK(Table13[[#This Row],[T2]]),0,IF(Table13[[#This Row],[T2]]&gt;0,1,0))</f>
        <v>1</v>
      </c>
      <c r="U330" s="3">
        <f>IF(ISBLANK(Table13[[#This Row],[T3]]),0,IF(Table13[[#This Row],[T3]]&gt;0,1,0))</f>
        <v>0</v>
      </c>
      <c r="V330" s="3">
        <f>IF(ISBLANK(Table13[[#This Row],[T4]]),0,IF(Table13[[#This Row],[T4]]&gt;0,1,0))</f>
        <v>0</v>
      </c>
      <c r="W330" s="25">
        <v>59</v>
      </c>
      <c r="X330" s="23">
        <v>11</v>
      </c>
      <c r="Y330" s="3">
        <v>2.1</v>
      </c>
      <c r="Z330" s="3"/>
      <c r="AB330" s="30">
        <v>300</v>
      </c>
      <c r="AC330" s="30">
        <v>1.2700582947892787</v>
      </c>
      <c r="AD330" s="30">
        <v>-0.67005829478927859</v>
      </c>
    </row>
    <row r="331" spans="1:30">
      <c r="A331" s="4">
        <v>43751.708333333336</v>
      </c>
      <c r="B331">
        <v>43751</v>
      </c>
      <c r="C331" s="3">
        <v>0.70833333333333337</v>
      </c>
      <c r="D331" s="3">
        <v>17</v>
      </c>
      <c r="E331" s="3">
        <v>13</v>
      </c>
      <c r="F331" s="3">
        <v>0.4</v>
      </c>
      <c r="G331" s="5">
        <v>0.5</v>
      </c>
      <c r="H331" s="3">
        <v>0.9</v>
      </c>
      <c r="I331" s="3">
        <v>1.55139</v>
      </c>
      <c r="J331" s="12">
        <f t="shared" si="15"/>
        <v>0.9750000000000002</v>
      </c>
      <c r="K331" s="4">
        <v>43751.708333333336</v>
      </c>
      <c r="L331" s="3">
        <f t="shared" si="16"/>
        <v>13</v>
      </c>
      <c r="M331" s="3">
        <f t="shared" si="17"/>
        <v>17</v>
      </c>
      <c r="N331" s="3">
        <v>58</v>
      </c>
      <c r="O331" s="3">
        <v>0</v>
      </c>
      <c r="P331" s="3">
        <v>0</v>
      </c>
      <c r="Q331" s="3">
        <v>0</v>
      </c>
      <c r="R331" s="3"/>
      <c r="S331" s="3">
        <f>IF(ISBLANK(Table13[[#This Row],[T1]]),0,IF(Table13[[#This Row],[T1]]&gt;0,1,0))</f>
        <v>0</v>
      </c>
      <c r="T331" s="3">
        <f>IF(ISBLANK(Table13[[#This Row],[T2]]),0,IF(Table13[[#This Row],[T2]]&gt;0,1,0))</f>
        <v>1</v>
      </c>
      <c r="U331" s="3">
        <f>IF(ISBLANK(Table13[[#This Row],[T3]]),0,IF(Table13[[#This Row],[T3]]&gt;0,1,0))</f>
        <v>1</v>
      </c>
      <c r="V331" s="3">
        <f>IF(ISBLANK(Table13[[#This Row],[T4]]),0,IF(Table13[[#This Row],[T4]]&gt;0,1,0))</f>
        <v>0</v>
      </c>
      <c r="W331" s="26">
        <v>59</v>
      </c>
      <c r="X331" s="22">
        <v>11</v>
      </c>
      <c r="Y331" s="3">
        <v>0.9</v>
      </c>
      <c r="Z331" s="3"/>
      <c r="AB331" s="30">
        <v>301</v>
      </c>
      <c r="AC331" s="30">
        <v>1.2593350122702234</v>
      </c>
      <c r="AD331" s="30">
        <v>-0.55933501227022342</v>
      </c>
    </row>
    <row r="332" spans="1:30">
      <c r="A332" s="4">
        <v>43751.75</v>
      </c>
      <c r="B332">
        <v>43751</v>
      </c>
      <c r="C332" s="3">
        <v>0.75</v>
      </c>
      <c r="D332" s="3">
        <v>18</v>
      </c>
      <c r="E332" s="3">
        <v>13</v>
      </c>
      <c r="F332" s="3">
        <v>0.7</v>
      </c>
      <c r="G332" s="5">
        <v>0.5</v>
      </c>
      <c r="H332" s="3">
        <v>1.2</v>
      </c>
      <c r="I332" s="3">
        <v>1.55139</v>
      </c>
      <c r="J332" s="12">
        <f t="shared" si="15"/>
        <v>1.0000000000000002</v>
      </c>
      <c r="K332" s="4">
        <v>43751.75</v>
      </c>
      <c r="L332" s="3">
        <f t="shared" si="16"/>
        <v>13</v>
      </c>
      <c r="M332" s="3">
        <f t="shared" si="17"/>
        <v>18</v>
      </c>
      <c r="N332" s="3">
        <v>58</v>
      </c>
      <c r="O332" s="3">
        <v>0</v>
      </c>
      <c r="P332" s="3">
        <v>0</v>
      </c>
      <c r="Q332" s="3">
        <v>0</v>
      </c>
      <c r="R332" s="3"/>
      <c r="S332" s="3">
        <f>IF(ISBLANK(Table13[[#This Row],[T1]]),0,IF(Table13[[#This Row],[T1]]&gt;0,1,0))</f>
        <v>0</v>
      </c>
      <c r="T332" s="3">
        <f>IF(ISBLANK(Table13[[#This Row],[T2]]),0,IF(Table13[[#This Row],[T2]]&gt;0,1,0))</f>
        <v>1</v>
      </c>
      <c r="U332" s="3">
        <f>IF(ISBLANK(Table13[[#This Row],[T3]]),0,IF(Table13[[#This Row],[T3]]&gt;0,1,0))</f>
        <v>1</v>
      </c>
      <c r="V332" s="3">
        <f>IF(ISBLANK(Table13[[#This Row],[T4]]),0,IF(Table13[[#This Row],[T4]]&gt;0,1,0))</f>
        <v>0</v>
      </c>
      <c r="W332" s="25">
        <v>58</v>
      </c>
      <c r="X332" s="23">
        <v>11</v>
      </c>
      <c r="Y332" s="3">
        <v>1.2</v>
      </c>
      <c r="Z332" s="3"/>
      <c r="AB332" s="30">
        <v>302</v>
      </c>
      <c r="AC332" s="30">
        <v>1.2684675483397232</v>
      </c>
      <c r="AD332" s="30">
        <v>-0.66846754833972311</v>
      </c>
    </row>
    <row r="333" spans="1:30">
      <c r="A333" s="4">
        <v>43751.791666666664</v>
      </c>
      <c r="B333">
        <v>43751</v>
      </c>
      <c r="C333" s="3">
        <v>0.79166666666666663</v>
      </c>
      <c r="D333" s="3">
        <v>19</v>
      </c>
      <c r="E333" s="3">
        <v>13</v>
      </c>
      <c r="F333" s="3">
        <v>0.6</v>
      </c>
      <c r="G333" s="5">
        <v>0.5</v>
      </c>
      <c r="H333" s="3">
        <v>1.1000000000000001</v>
      </c>
      <c r="I333" s="3">
        <v>1.55139</v>
      </c>
      <c r="J333" s="12">
        <f t="shared" si="15"/>
        <v>1.0083333333333335</v>
      </c>
      <c r="K333" s="4">
        <v>43751.791666666664</v>
      </c>
      <c r="L333" s="3">
        <f t="shared" si="16"/>
        <v>13</v>
      </c>
      <c r="M333" s="3">
        <f t="shared" si="17"/>
        <v>19</v>
      </c>
      <c r="N333" s="3">
        <v>40</v>
      </c>
      <c r="O333" s="3">
        <v>0</v>
      </c>
      <c r="P333" s="3">
        <v>0</v>
      </c>
      <c r="Q333" s="3">
        <v>0</v>
      </c>
      <c r="R333" s="3"/>
      <c r="S333" s="3">
        <f>IF(ISBLANK(Table13[[#This Row],[T1]]),0,IF(Table13[[#This Row],[T1]]&gt;0,1,0))</f>
        <v>0</v>
      </c>
      <c r="T333" s="3">
        <f>IF(ISBLANK(Table13[[#This Row],[T2]]),0,IF(Table13[[#This Row],[T2]]&gt;0,1,0))</f>
        <v>1</v>
      </c>
      <c r="U333" s="3">
        <f>IF(ISBLANK(Table13[[#This Row],[T3]]),0,IF(Table13[[#This Row],[T3]]&gt;0,1,0))</f>
        <v>1</v>
      </c>
      <c r="V333" s="3">
        <f>IF(ISBLANK(Table13[[#This Row],[T4]]),0,IF(Table13[[#This Row],[T4]]&gt;0,1,0))</f>
        <v>0</v>
      </c>
      <c r="W333" s="26">
        <v>58</v>
      </c>
      <c r="X333" s="22">
        <v>11</v>
      </c>
      <c r="Y333" s="3">
        <v>1.1000000000000001</v>
      </c>
      <c r="Z333" s="3"/>
      <c r="AB333" s="30">
        <v>303</v>
      </c>
      <c r="AC333" s="30">
        <v>1.2684675483397232</v>
      </c>
      <c r="AD333" s="30">
        <v>3.153245166027685E-2</v>
      </c>
    </row>
    <row r="334" spans="1:30">
      <c r="A334" s="4">
        <v>43751.833333333336</v>
      </c>
      <c r="B334">
        <v>43751</v>
      </c>
      <c r="C334" s="3">
        <v>0.83333333333333337</v>
      </c>
      <c r="D334" s="3">
        <v>20</v>
      </c>
      <c r="E334" s="3">
        <v>13</v>
      </c>
      <c r="F334" s="3">
        <v>0.6</v>
      </c>
      <c r="G334" s="5">
        <v>0.5</v>
      </c>
      <c r="H334" s="3">
        <v>1.1000000000000001</v>
      </c>
      <c r="I334" s="3">
        <v>1.55139</v>
      </c>
      <c r="J334" s="12">
        <f t="shared" si="15"/>
        <v>1.0041666666666667</v>
      </c>
      <c r="K334" s="4">
        <v>43751.833333333336</v>
      </c>
      <c r="L334" s="3">
        <f t="shared" si="16"/>
        <v>13</v>
      </c>
      <c r="M334" s="3">
        <f t="shared" si="17"/>
        <v>20</v>
      </c>
      <c r="N334" s="3">
        <v>58</v>
      </c>
      <c r="O334" s="3">
        <v>0</v>
      </c>
      <c r="P334" s="3">
        <v>0</v>
      </c>
      <c r="Q334" s="3">
        <v>0</v>
      </c>
      <c r="R334" s="3"/>
      <c r="S334" s="3">
        <f>IF(ISBLANK(Table13[[#This Row],[T1]]),0,IF(Table13[[#This Row],[T1]]&gt;0,1,0))</f>
        <v>1</v>
      </c>
      <c r="T334" s="3">
        <f>IF(ISBLANK(Table13[[#This Row],[T2]]),0,IF(Table13[[#This Row],[T2]]&gt;0,1,0))</f>
        <v>0</v>
      </c>
      <c r="U334" s="3">
        <f>IF(ISBLANK(Table13[[#This Row],[T3]]),0,IF(Table13[[#This Row],[T3]]&gt;0,1,0))</f>
        <v>0</v>
      </c>
      <c r="V334" s="3">
        <f>IF(ISBLANK(Table13[[#This Row],[T4]]),0,IF(Table13[[#This Row],[T4]]&gt;0,1,0))</f>
        <v>0</v>
      </c>
      <c r="W334" s="25">
        <v>59</v>
      </c>
      <c r="X334" s="23">
        <v>11</v>
      </c>
      <c r="Y334" s="3">
        <v>1.1000000000000001</v>
      </c>
      <c r="Z334" s="3"/>
      <c r="AB334" s="30">
        <v>304</v>
      </c>
      <c r="AC334" s="30">
        <v>1.2899141133778336</v>
      </c>
      <c r="AD334" s="30">
        <v>0.41008588662216661</v>
      </c>
    </row>
    <row r="335" spans="1:30">
      <c r="A335" s="4">
        <v>43751.875</v>
      </c>
      <c r="B335">
        <v>43751</v>
      </c>
      <c r="C335" s="3">
        <v>0.875</v>
      </c>
      <c r="D335" s="3">
        <v>21</v>
      </c>
      <c r="E335" s="3">
        <v>13</v>
      </c>
      <c r="F335" s="3">
        <v>1.7</v>
      </c>
      <c r="G335" s="5">
        <v>0.6</v>
      </c>
      <c r="H335" s="3">
        <v>2.2999999999999998</v>
      </c>
      <c r="I335" s="3">
        <v>1.55139</v>
      </c>
      <c r="J335" s="12">
        <f t="shared" si="15"/>
        <v>0.9916666666666667</v>
      </c>
      <c r="K335" s="4">
        <v>43751.875</v>
      </c>
      <c r="L335" s="3">
        <f t="shared" si="16"/>
        <v>13</v>
      </c>
      <c r="M335" s="3">
        <f t="shared" si="17"/>
        <v>21</v>
      </c>
      <c r="N335" s="3">
        <v>58</v>
      </c>
      <c r="O335" s="3">
        <v>23</v>
      </c>
      <c r="P335" s="3">
        <v>0</v>
      </c>
      <c r="Q335" s="3">
        <v>0</v>
      </c>
      <c r="R335" s="3"/>
      <c r="S335" s="3">
        <f>IF(ISBLANK(Table13[[#This Row],[T1]]),0,IF(Table13[[#This Row],[T1]]&gt;0,1,0))</f>
        <v>1</v>
      </c>
      <c r="T335" s="3">
        <f>IF(ISBLANK(Table13[[#This Row],[T2]]),0,IF(Table13[[#This Row],[T2]]&gt;0,1,0))</f>
        <v>1</v>
      </c>
      <c r="U335" s="3">
        <f>IF(ISBLANK(Table13[[#This Row],[T3]]),0,IF(Table13[[#This Row],[T3]]&gt;0,1,0))</f>
        <v>1</v>
      </c>
      <c r="V335" s="3">
        <f>IF(ISBLANK(Table13[[#This Row],[T4]]),0,IF(Table13[[#This Row],[T4]]&gt;0,1,0))</f>
        <v>0</v>
      </c>
      <c r="W335" s="26">
        <v>59</v>
      </c>
      <c r="X335" s="22">
        <v>11</v>
      </c>
      <c r="Y335" s="3">
        <v>2.2999999999999998</v>
      </c>
      <c r="Z335" s="3"/>
      <c r="AB335" s="30">
        <v>305</v>
      </c>
      <c r="AC335" s="30">
        <v>1.2807815773083338</v>
      </c>
      <c r="AD335" s="30">
        <v>3.019218422691667</v>
      </c>
    </row>
    <row r="336" spans="1:30">
      <c r="A336" s="4">
        <v>43751.916666666664</v>
      </c>
      <c r="B336">
        <v>43751</v>
      </c>
      <c r="C336" s="3">
        <v>0.91666666666666663</v>
      </c>
      <c r="D336" s="3">
        <v>22</v>
      </c>
      <c r="E336" s="3">
        <v>13</v>
      </c>
      <c r="F336" s="3">
        <v>0.6</v>
      </c>
      <c r="G336" s="5">
        <v>0.7</v>
      </c>
      <c r="H336" s="3">
        <v>1.2999999999999998</v>
      </c>
      <c r="I336" s="3">
        <v>1.55139</v>
      </c>
      <c r="J336" s="12">
        <f t="shared" si="15"/>
        <v>1.0125000000000002</v>
      </c>
      <c r="K336" s="4">
        <v>43751.916666666664</v>
      </c>
      <c r="L336" s="3">
        <f t="shared" si="16"/>
        <v>13</v>
      </c>
      <c r="M336" s="3">
        <f t="shared" si="17"/>
        <v>22</v>
      </c>
      <c r="N336" s="3">
        <v>58</v>
      </c>
      <c r="O336" s="3">
        <v>58</v>
      </c>
      <c r="P336" s="3">
        <v>0</v>
      </c>
      <c r="Q336" s="3">
        <v>0</v>
      </c>
      <c r="R336" s="3"/>
      <c r="S336" s="3">
        <f>IF(ISBLANK(Table13[[#This Row],[T1]]),0,IF(Table13[[#This Row],[T1]]&gt;0,1,0))</f>
        <v>1</v>
      </c>
      <c r="T336" s="3">
        <f>IF(ISBLANK(Table13[[#This Row],[T2]]),0,IF(Table13[[#This Row],[T2]]&gt;0,1,0))</f>
        <v>1</v>
      </c>
      <c r="U336" s="3">
        <f>IF(ISBLANK(Table13[[#This Row],[T3]]),0,IF(Table13[[#This Row],[T3]]&gt;0,1,0))</f>
        <v>1</v>
      </c>
      <c r="V336" s="3">
        <f>IF(ISBLANK(Table13[[#This Row],[T4]]),0,IF(Table13[[#This Row],[T4]]&gt;0,1,0))</f>
        <v>0</v>
      </c>
      <c r="W336" s="25">
        <v>60</v>
      </c>
      <c r="X336" s="23">
        <v>11</v>
      </c>
      <c r="Y336" s="3">
        <v>1.2999999999999998</v>
      </c>
      <c r="Z336" s="3"/>
      <c r="AB336" s="30">
        <v>306</v>
      </c>
      <c r="AC336" s="30">
        <v>1.373462800971041</v>
      </c>
      <c r="AD336" s="30">
        <v>0.32653719902895917</v>
      </c>
    </row>
    <row r="337" spans="1:30">
      <c r="A337" s="4">
        <v>43751.958333333336</v>
      </c>
      <c r="B337">
        <v>43751</v>
      </c>
      <c r="C337" s="3">
        <v>0.95833333333333337</v>
      </c>
      <c r="D337" s="3">
        <v>23</v>
      </c>
      <c r="E337" s="3">
        <v>13</v>
      </c>
      <c r="F337" s="3">
        <v>0.2</v>
      </c>
      <c r="G337" s="5">
        <v>0.4</v>
      </c>
      <c r="H337" s="3">
        <v>0.60000000000000009</v>
      </c>
      <c r="I337" s="3">
        <v>1.55139</v>
      </c>
      <c r="J337" s="12">
        <f t="shared" si="15"/>
        <v>1.0791666666666666</v>
      </c>
      <c r="K337" s="4">
        <v>43751.958333333336</v>
      </c>
      <c r="L337" s="3">
        <f t="shared" si="16"/>
        <v>13</v>
      </c>
      <c r="M337" s="3">
        <f t="shared" si="17"/>
        <v>23</v>
      </c>
      <c r="N337" s="3">
        <v>58</v>
      </c>
      <c r="O337" s="3">
        <v>58</v>
      </c>
      <c r="P337" s="3">
        <v>0</v>
      </c>
      <c r="Q337" s="3">
        <v>0</v>
      </c>
      <c r="R337" s="3"/>
      <c r="S337" s="3">
        <f>IF(ISBLANK(Table13[[#This Row],[T1]]),0,IF(Table13[[#This Row],[T1]]&gt;0,1,0))</f>
        <v>1</v>
      </c>
      <c r="T337" s="3">
        <f>IF(ISBLANK(Table13[[#This Row],[T2]]),0,IF(Table13[[#This Row],[T2]]&gt;0,1,0))</f>
        <v>1</v>
      </c>
      <c r="U337" s="3">
        <f>IF(ISBLANK(Table13[[#This Row],[T3]]),0,IF(Table13[[#This Row],[T3]]&gt;0,1,0))</f>
        <v>1</v>
      </c>
      <c r="V337" s="3">
        <f>IF(ISBLANK(Table13[[#This Row],[T4]]),0,IF(Table13[[#This Row],[T4]]&gt;0,1,0))</f>
        <v>0</v>
      </c>
      <c r="W337" s="26">
        <v>60</v>
      </c>
      <c r="X337" s="22">
        <v>13</v>
      </c>
      <c r="Y337" s="3">
        <v>0.60000000000000009</v>
      </c>
      <c r="Z337" s="3"/>
      <c r="AB337" s="30">
        <v>307</v>
      </c>
      <c r="AC337" s="30">
        <v>1.2157720425782736</v>
      </c>
      <c r="AD337" s="30">
        <v>-0.4157720425782736</v>
      </c>
    </row>
    <row r="338" spans="1:30">
      <c r="A338" s="4">
        <v>43752</v>
      </c>
      <c r="B338">
        <v>43752</v>
      </c>
      <c r="C338" s="3">
        <v>0</v>
      </c>
      <c r="D338" s="3">
        <v>0</v>
      </c>
      <c r="E338" s="3">
        <v>14</v>
      </c>
      <c r="F338" s="3">
        <v>0.1</v>
      </c>
      <c r="G338" s="5">
        <v>0.2</v>
      </c>
      <c r="H338" s="3">
        <v>0.30000000000000004</v>
      </c>
      <c r="I338" s="3">
        <v>1.55139</v>
      </c>
      <c r="J338" s="12">
        <f t="shared" si="15"/>
        <v>1.0999999999999999</v>
      </c>
      <c r="K338" s="4">
        <v>43752</v>
      </c>
      <c r="L338" s="3">
        <f t="shared" si="16"/>
        <v>14</v>
      </c>
      <c r="M338" s="3">
        <f t="shared" si="17"/>
        <v>0</v>
      </c>
      <c r="N338" s="3">
        <v>57</v>
      </c>
      <c r="O338" s="3">
        <v>57</v>
      </c>
      <c r="P338" s="3">
        <v>0</v>
      </c>
      <c r="Q338" s="3">
        <v>0</v>
      </c>
      <c r="R338" s="3"/>
      <c r="S338" s="3">
        <f>IF(ISBLANK(Table13[[#This Row],[T1]]),0,IF(Table13[[#This Row],[T1]]&gt;0,1,0))</f>
        <v>1</v>
      </c>
      <c r="T338" s="3">
        <f>IF(ISBLANK(Table13[[#This Row],[T2]]),0,IF(Table13[[#This Row],[T2]]&gt;0,1,0))</f>
        <v>1</v>
      </c>
      <c r="U338" s="3">
        <f>IF(ISBLANK(Table13[[#This Row],[T3]]),0,IF(Table13[[#This Row],[T3]]&gt;0,1,0))</f>
        <v>1</v>
      </c>
      <c r="V338" s="3">
        <f>IF(ISBLANK(Table13[[#This Row],[T4]]),0,IF(Table13[[#This Row],[T4]]&gt;0,1,0))</f>
        <v>0</v>
      </c>
      <c r="W338" s="25">
        <v>58</v>
      </c>
      <c r="X338" s="23">
        <v>21</v>
      </c>
      <c r="Y338" s="3">
        <v>0.30000000000000004</v>
      </c>
      <c r="Z338" s="3"/>
      <c r="AB338" s="30">
        <v>308</v>
      </c>
      <c r="AC338" s="30">
        <v>1.2264953250973289</v>
      </c>
      <c r="AD338" s="30">
        <v>-0.72649532509732895</v>
      </c>
    </row>
    <row r="339" spans="1:30">
      <c r="A339" s="4">
        <v>43752.041666666664</v>
      </c>
      <c r="B339">
        <v>43752</v>
      </c>
      <c r="C339" s="3">
        <v>4.1666666666666664E-2</v>
      </c>
      <c r="D339" s="3">
        <v>1</v>
      </c>
      <c r="E339" s="3">
        <v>14</v>
      </c>
      <c r="F339" s="3">
        <v>0.2</v>
      </c>
      <c r="G339" s="5">
        <v>0.1</v>
      </c>
      <c r="H339" s="3">
        <v>0.30000000000000004</v>
      </c>
      <c r="I339" s="3">
        <v>1.55139</v>
      </c>
      <c r="J339" s="12">
        <f t="shared" si="15"/>
        <v>1.1125</v>
      </c>
      <c r="K339" s="4">
        <v>43752.041666666664</v>
      </c>
      <c r="L339" s="3">
        <f t="shared" si="16"/>
        <v>14</v>
      </c>
      <c r="M339" s="3">
        <f t="shared" si="17"/>
        <v>1</v>
      </c>
      <c r="N339" s="3">
        <v>58</v>
      </c>
      <c r="O339" s="3">
        <v>58</v>
      </c>
      <c r="P339" s="3">
        <v>0</v>
      </c>
      <c r="Q339" s="3">
        <v>0</v>
      </c>
      <c r="R339" s="3"/>
      <c r="S339" s="3">
        <f>IF(ISBLANK(Table13[[#This Row],[T1]]),0,IF(Table13[[#This Row],[T1]]&gt;0,1,0))</f>
        <v>1</v>
      </c>
      <c r="T339" s="3">
        <f>IF(ISBLANK(Table13[[#This Row],[T2]]),0,IF(Table13[[#This Row],[T2]]&gt;0,1,0))</f>
        <v>1</v>
      </c>
      <c r="U339" s="3">
        <f>IF(ISBLANK(Table13[[#This Row],[T3]]),0,IF(Table13[[#This Row],[T3]]&gt;0,1,0))</f>
        <v>1</v>
      </c>
      <c r="V339" s="3">
        <f>IF(ISBLANK(Table13[[#This Row],[T4]]),0,IF(Table13[[#This Row],[T4]]&gt;0,1,0))</f>
        <v>0</v>
      </c>
      <c r="W339" s="26">
        <v>56</v>
      </c>
      <c r="X339" s="22">
        <v>21</v>
      </c>
      <c r="Y339" s="3">
        <v>0.30000000000000004</v>
      </c>
      <c r="Z339" s="3"/>
      <c r="AB339" s="30">
        <v>309</v>
      </c>
      <c r="AC339" s="30">
        <v>1.2082302529583293</v>
      </c>
      <c r="AD339" s="30">
        <v>-0.40823025295832926</v>
      </c>
    </row>
    <row r="340" spans="1:30">
      <c r="A340" s="4">
        <v>43752.083333333336</v>
      </c>
      <c r="B340">
        <v>43752</v>
      </c>
      <c r="C340" s="3">
        <v>8.3333333333333329E-2</v>
      </c>
      <c r="D340" s="3">
        <v>2</v>
      </c>
      <c r="E340" s="3">
        <v>14</v>
      </c>
      <c r="F340" s="3">
        <v>0.2</v>
      </c>
      <c r="G340" s="5">
        <v>0.1</v>
      </c>
      <c r="H340" s="3">
        <v>0.30000000000000004</v>
      </c>
      <c r="I340" s="3">
        <v>1.55139</v>
      </c>
      <c r="J340" s="12">
        <f t="shared" si="15"/>
        <v>1.1166666666666669</v>
      </c>
      <c r="K340" s="4">
        <v>43752.083333333336</v>
      </c>
      <c r="L340" s="3">
        <f t="shared" si="16"/>
        <v>14</v>
      </c>
      <c r="M340" s="3">
        <f t="shared" si="17"/>
        <v>2</v>
      </c>
      <c r="N340" s="3">
        <v>58</v>
      </c>
      <c r="O340" s="3">
        <v>58</v>
      </c>
      <c r="P340" s="3">
        <v>0</v>
      </c>
      <c r="Q340" s="3">
        <v>0</v>
      </c>
      <c r="R340" s="3"/>
      <c r="S340" s="3">
        <f>IF(ISBLANK(Table13[[#This Row],[T1]]),0,IF(Table13[[#This Row],[T1]]&gt;0,1,0))</f>
        <v>1</v>
      </c>
      <c r="T340" s="3">
        <f>IF(ISBLANK(Table13[[#This Row],[T2]]),0,IF(Table13[[#This Row],[T2]]&gt;0,1,0))</f>
        <v>1</v>
      </c>
      <c r="U340" s="3">
        <f>IF(ISBLANK(Table13[[#This Row],[T3]]),0,IF(Table13[[#This Row],[T3]]&gt;0,1,0))</f>
        <v>1</v>
      </c>
      <c r="V340" s="3">
        <f>IF(ISBLANK(Table13[[#This Row],[T4]]),0,IF(Table13[[#This Row],[T4]]&gt;0,1,0))</f>
        <v>0</v>
      </c>
      <c r="W340" s="25">
        <v>55</v>
      </c>
      <c r="X340" s="23">
        <v>21</v>
      </c>
      <c r="Y340" s="3">
        <v>0.30000000000000004</v>
      </c>
      <c r="Z340" s="3"/>
      <c r="AB340" s="30">
        <v>310</v>
      </c>
      <c r="AC340" s="30">
        <v>1.5276769335997711</v>
      </c>
      <c r="AD340" s="30">
        <v>-2.7676933599771081E-2</v>
      </c>
    </row>
    <row r="341" spans="1:30">
      <c r="A341" s="4">
        <v>43752.125</v>
      </c>
      <c r="B341">
        <v>43752</v>
      </c>
      <c r="C341" s="3">
        <v>0.125</v>
      </c>
      <c r="D341" s="3">
        <v>3</v>
      </c>
      <c r="E341" s="3">
        <v>14</v>
      </c>
      <c r="F341" s="3">
        <v>0.2</v>
      </c>
      <c r="G341" s="5">
        <v>0.2</v>
      </c>
      <c r="H341" s="3">
        <v>0.4</v>
      </c>
      <c r="I341" s="3">
        <v>1.55139</v>
      </c>
      <c r="J341" s="12">
        <f t="shared" si="15"/>
        <v>1.1291666666666671</v>
      </c>
      <c r="K341" s="4">
        <v>43752.125</v>
      </c>
      <c r="L341" s="3">
        <f t="shared" si="16"/>
        <v>14</v>
      </c>
      <c r="M341" s="3">
        <f t="shared" si="17"/>
        <v>3</v>
      </c>
      <c r="N341" s="3">
        <v>58</v>
      </c>
      <c r="O341" s="3">
        <v>58</v>
      </c>
      <c r="P341" s="3">
        <v>0</v>
      </c>
      <c r="Q341" s="3">
        <v>0</v>
      </c>
      <c r="R341" s="3"/>
      <c r="S341" s="3">
        <f>IF(ISBLANK(Table13[[#This Row],[T1]]),0,IF(Table13[[#This Row],[T1]]&gt;0,1,0))</f>
        <v>1</v>
      </c>
      <c r="T341" s="3">
        <f>IF(ISBLANK(Table13[[#This Row],[T2]]),0,IF(Table13[[#This Row],[T2]]&gt;0,1,0))</f>
        <v>1</v>
      </c>
      <c r="U341" s="3">
        <f>IF(ISBLANK(Table13[[#This Row],[T3]]),0,IF(Table13[[#This Row],[T3]]&gt;0,1,0))</f>
        <v>1</v>
      </c>
      <c r="V341" s="3">
        <f>IF(ISBLANK(Table13[[#This Row],[T4]]),0,IF(Table13[[#This Row],[T4]]&gt;0,1,0))</f>
        <v>0</v>
      </c>
      <c r="W341" s="26">
        <v>55</v>
      </c>
      <c r="X341" s="22">
        <v>21</v>
      </c>
      <c r="Y341" s="3">
        <v>0.4</v>
      </c>
      <c r="Z341" s="3"/>
      <c r="AB341" s="30">
        <v>311</v>
      </c>
      <c r="AC341" s="30">
        <v>1.5781118532959364</v>
      </c>
      <c r="AD341" s="30">
        <v>0.4218881467040636</v>
      </c>
    </row>
    <row r="342" spans="1:30">
      <c r="A342" s="4">
        <v>43752.166666666664</v>
      </c>
      <c r="B342">
        <v>43752</v>
      </c>
      <c r="C342" s="3">
        <v>0.16666666666666666</v>
      </c>
      <c r="D342" s="3">
        <v>4</v>
      </c>
      <c r="E342" s="3">
        <v>14</v>
      </c>
      <c r="F342" s="3">
        <v>0.1</v>
      </c>
      <c r="G342" s="5">
        <v>1.2</v>
      </c>
      <c r="H342" s="3">
        <v>1.3</v>
      </c>
      <c r="I342" s="3">
        <v>1.55139</v>
      </c>
      <c r="J342" s="12">
        <f t="shared" si="15"/>
        <v>1.1291666666666667</v>
      </c>
      <c r="K342" s="4">
        <v>43752.166666666664</v>
      </c>
      <c r="L342" s="3">
        <f t="shared" si="16"/>
        <v>14</v>
      </c>
      <c r="M342" s="3">
        <f t="shared" si="17"/>
        <v>4</v>
      </c>
      <c r="N342" s="3">
        <v>58</v>
      </c>
      <c r="O342" s="3">
        <v>58</v>
      </c>
      <c r="P342" s="3">
        <v>0</v>
      </c>
      <c r="Q342" s="3">
        <v>0</v>
      </c>
      <c r="R342" s="3"/>
      <c r="S342" s="3">
        <f>IF(ISBLANK(Table13[[#This Row],[T1]]),0,IF(Table13[[#This Row],[T1]]&gt;0,1,0))</f>
        <v>1</v>
      </c>
      <c r="T342" s="3">
        <f>IF(ISBLANK(Table13[[#This Row],[T2]]),0,IF(Table13[[#This Row],[T2]]&gt;0,1,0))</f>
        <v>1</v>
      </c>
      <c r="U342" s="3">
        <f>IF(ISBLANK(Table13[[#This Row],[T3]]),0,IF(Table13[[#This Row],[T3]]&gt;0,1,0))</f>
        <v>1</v>
      </c>
      <c r="V342" s="3">
        <f>IF(ISBLANK(Table13[[#This Row],[T4]]),0,IF(Table13[[#This Row],[T4]]&gt;0,1,0))</f>
        <v>0</v>
      </c>
      <c r="W342" s="25">
        <v>54</v>
      </c>
      <c r="X342" s="23">
        <v>21</v>
      </c>
      <c r="Y342" s="3">
        <v>1.3</v>
      </c>
      <c r="Z342" s="3"/>
      <c r="AB342" s="30">
        <v>312</v>
      </c>
      <c r="AC342" s="30">
        <v>1.5705700636759923</v>
      </c>
      <c r="AD342" s="30">
        <v>-0.9705700636759923</v>
      </c>
    </row>
    <row r="343" spans="1:30">
      <c r="A343" s="4">
        <v>43752.208333333336</v>
      </c>
      <c r="B343">
        <v>43752</v>
      </c>
      <c r="C343" s="3">
        <v>0.20833333333333334</v>
      </c>
      <c r="D343" s="3">
        <v>5</v>
      </c>
      <c r="E343" s="3">
        <v>14</v>
      </c>
      <c r="F343" s="3">
        <v>0.2</v>
      </c>
      <c r="G343" s="5">
        <v>0.7</v>
      </c>
      <c r="H343" s="3">
        <v>0.89999999999999991</v>
      </c>
      <c r="I343" s="3">
        <v>1.55139</v>
      </c>
      <c r="J343" s="12">
        <f t="shared" si="15"/>
        <v>1.0916666666666668</v>
      </c>
      <c r="K343" s="4">
        <v>43752.208333333336</v>
      </c>
      <c r="L343" s="3">
        <f t="shared" si="16"/>
        <v>14</v>
      </c>
      <c r="M343" s="3">
        <f t="shared" si="17"/>
        <v>5</v>
      </c>
      <c r="N343" s="3">
        <v>57</v>
      </c>
      <c r="O343" s="3">
        <v>57</v>
      </c>
      <c r="P343" s="3">
        <v>0</v>
      </c>
      <c r="Q343" s="3">
        <v>0</v>
      </c>
      <c r="R343" s="3"/>
      <c r="S343" s="3">
        <f>IF(ISBLANK(Table13[[#This Row],[T1]]),0,IF(Table13[[#This Row],[T1]]&gt;0,1,0))</f>
        <v>1</v>
      </c>
      <c r="T343" s="3">
        <f>IF(ISBLANK(Table13[[#This Row],[T2]]),0,IF(Table13[[#This Row],[T2]]&gt;0,1,0))</f>
        <v>1</v>
      </c>
      <c r="U343" s="3">
        <f>IF(ISBLANK(Table13[[#This Row],[T3]]),0,IF(Table13[[#This Row],[T3]]&gt;0,1,0))</f>
        <v>1</v>
      </c>
      <c r="V343" s="3">
        <f>IF(ISBLANK(Table13[[#This Row],[T4]]),0,IF(Table13[[#This Row],[T4]]&gt;0,1,0))</f>
        <v>0</v>
      </c>
      <c r="W343" s="26">
        <v>53</v>
      </c>
      <c r="X343" s="22">
        <v>17</v>
      </c>
      <c r="Y343" s="3">
        <v>0.89999999999999991</v>
      </c>
      <c r="Z343" s="3"/>
      <c r="AB343" s="30">
        <v>313</v>
      </c>
      <c r="AC343" s="30">
        <v>1.5812933461950474</v>
      </c>
      <c r="AD343" s="30">
        <v>-1.0812933461950474</v>
      </c>
    </row>
    <row r="344" spans="1:30">
      <c r="A344" s="4">
        <v>43752.25</v>
      </c>
      <c r="B344">
        <v>43752</v>
      </c>
      <c r="C344" s="3">
        <v>0.25</v>
      </c>
      <c r="D344" s="3">
        <v>6</v>
      </c>
      <c r="E344" s="3">
        <v>14</v>
      </c>
      <c r="F344" s="3">
        <v>0.2</v>
      </c>
      <c r="G344" s="5">
        <v>0.2</v>
      </c>
      <c r="H344" s="3">
        <v>0.4</v>
      </c>
      <c r="I344" s="3">
        <v>1.55139</v>
      </c>
      <c r="J344" s="12">
        <f t="shared" si="15"/>
        <v>1.1041666666666667</v>
      </c>
      <c r="K344" s="4">
        <v>43752.25</v>
      </c>
      <c r="L344" s="3">
        <f t="shared" si="16"/>
        <v>14</v>
      </c>
      <c r="M344" s="3">
        <f t="shared" si="17"/>
        <v>6</v>
      </c>
      <c r="N344" s="3">
        <v>58</v>
      </c>
      <c r="O344" s="3">
        <v>57</v>
      </c>
      <c r="P344" s="3">
        <v>0</v>
      </c>
      <c r="Q344" s="3">
        <v>0</v>
      </c>
      <c r="R344" s="3"/>
      <c r="S344" s="3">
        <f>IF(ISBLANK(Table13[[#This Row],[T1]]),0,IF(Table13[[#This Row],[T1]]&gt;0,1,0))</f>
        <v>1</v>
      </c>
      <c r="T344" s="3">
        <f>IF(ISBLANK(Table13[[#This Row],[T2]]),0,IF(Table13[[#This Row],[T2]]&gt;0,1,0))</f>
        <v>1</v>
      </c>
      <c r="U344" s="3">
        <f>IF(ISBLANK(Table13[[#This Row],[T3]]),0,IF(Table13[[#This Row],[T3]]&gt;0,1,0))</f>
        <v>1</v>
      </c>
      <c r="V344" s="3">
        <f>IF(ISBLANK(Table13[[#This Row],[T4]]),0,IF(Table13[[#This Row],[T4]]&gt;0,1,0))</f>
        <v>0</v>
      </c>
      <c r="W344" s="25">
        <v>54</v>
      </c>
      <c r="X344" s="23">
        <v>17</v>
      </c>
      <c r="Y344" s="3">
        <v>0.4</v>
      </c>
      <c r="Z344" s="3"/>
      <c r="AB344" s="30">
        <v>314</v>
      </c>
      <c r="AC344" s="30">
        <v>1.6210049833721574</v>
      </c>
      <c r="AD344" s="30">
        <v>-1.3210049833721573</v>
      </c>
    </row>
    <row r="345" spans="1:30">
      <c r="A345" s="4">
        <v>43752.291666666664</v>
      </c>
      <c r="B345">
        <v>43752</v>
      </c>
      <c r="C345" s="3">
        <v>0.29166666666666669</v>
      </c>
      <c r="D345" s="3">
        <v>7</v>
      </c>
      <c r="E345" s="3">
        <v>14</v>
      </c>
      <c r="F345" s="3">
        <v>2</v>
      </c>
      <c r="G345" s="5">
        <v>1.4</v>
      </c>
      <c r="H345" s="3">
        <v>3.4</v>
      </c>
      <c r="I345" s="3">
        <v>1.55139</v>
      </c>
      <c r="J345" s="12">
        <f t="shared" si="15"/>
        <v>1.1375000000000002</v>
      </c>
      <c r="K345" s="4">
        <v>43752.291666666664</v>
      </c>
      <c r="L345" s="3">
        <f t="shared" si="16"/>
        <v>14</v>
      </c>
      <c r="M345" s="3">
        <f t="shared" si="17"/>
        <v>7</v>
      </c>
      <c r="N345" s="3">
        <v>53</v>
      </c>
      <c r="O345" s="3">
        <v>13</v>
      </c>
      <c r="P345" s="3">
        <v>0</v>
      </c>
      <c r="Q345" s="3">
        <v>0</v>
      </c>
      <c r="R345" s="3"/>
      <c r="S345" s="3">
        <f>IF(ISBLANK(Table13[[#This Row],[T1]]),0,IF(Table13[[#This Row],[T1]]&gt;0,1,0))</f>
        <v>1</v>
      </c>
      <c r="T345" s="3">
        <f>IF(ISBLANK(Table13[[#This Row],[T2]]),0,IF(Table13[[#This Row],[T2]]&gt;0,1,0))</f>
        <v>1</v>
      </c>
      <c r="U345" s="3">
        <f>IF(ISBLANK(Table13[[#This Row],[T3]]),0,IF(Table13[[#This Row],[T3]]&gt;0,1,0))</f>
        <v>1</v>
      </c>
      <c r="V345" s="3">
        <f>IF(ISBLANK(Table13[[#This Row],[T4]]),0,IF(Table13[[#This Row],[T4]]&gt;0,1,0))</f>
        <v>0</v>
      </c>
      <c r="W345" s="26">
        <v>59</v>
      </c>
      <c r="X345" s="22">
        <v>21</v>
      </c>
      <c r="Y345" s="3">
        <v>3.4</v>
      </c>
      <c r="Z345" s="3"/>
      <c r="AB345" s="30">
        <v>315</v>
      </c>
      <c r="AC345" s="30">
        <v>1.4525909424603347</v>
      </c>
      <c r="AD345" s="30">
        <v>-1.1525909424603347</v>
      </c>
    </row>
    <row r="346" spans="1:30">
      <c r="A346" s="4">
        <v>43752.333333333336</v>
      </c>
      <c r="B346">
        <v>43752</v>
      </c>
      <c r="C346" s="3">
        <v>0.33333333333333331</v>
      </c>
      <c r="D346" s="3">
        <v>8</v>
      </c>
      <c r="E346" s="3">
        <v>14</v>
      </c>
      <c r="F346" s="3">
        <v>0.2</v>
      </c>
      <c r="G346" s="5">
        <v>0.2</v>
      </c>
      <c r="H346" s="3">
        <v>0.4</v>
      </c>
      <c r="I346" s="3">
        <v>1.55139</v>
      </c>
      <c r="J346" s="12">
        <f t="shared" si="15"/>
        <v>1.1041666666666667</v>
      </c>
      <c r="K346" s="4">
        <v>43752.333333333336</v>
      </c>
      <c r="L346" s="3">
        <f t="shared" si="16"/>
        <v>14</v>
      </c>
      <c r="M346" s="3">
        <f t="shared" si="17"/>
        <v>8</v>
      </c>
      <c r="N346" s="3"/>
      <c r="O346" s="3"/>
      <c r="P346" s="3"/>
      <c r="Q346" s="3"/>
      <c r="R346" s="3"/>
      <c r="S346" s="3">
        <f>IF(ISBLANK(Table13[[#This Row],[T1]]),0,IF(Table13[[#This Row],[T1]]&gt;0,1,0))</f>
        <v>0</v>
      </c>
      <c r="T346" s="3">
        <f>IF(ISBLANK(Table13[[#This Row],[T2]]),0,IF(Table13[[#This Row],[T2]]&gt;0,1,0))</f>
        <v>0</v>
      </c>
      <c r="U346" s="3">
        <f>IF(ISBLANK(Table13[[#This Row],[T3]]),0,IF(Table13[[#This Row],[T3]]&gt;0,1,0))</f>
        <v>1</v>
      </c>
      <c r="V346" s="3">
        <f>IF(ISBLANK(Table13[[#This Row],[T4]]),0,IF(Table13[[#This Row],[T4]]&gt;0,1,0))</f>
        <v>0</v>
      </c>
      <c r="W346" s="25">
        <v>60</v>
      </c>
      <c r="X346" s="23">
        <v>21</v>
      </c>
      <c r="Y346" s="3">
        <v>0.4</v>
      </c>
      <c r="Z346" s="3"/>
      <c r="AB346" s="30">
        <v>316</v>
      </c>
      <c r="AC346" s="30">
        <v>1.4724467610488896</v>
      </c>
      <c r="AD346" s="30">
        <v>-1.0724467610488895</v>
      </c>
    </row>
    <row r="347" spans="1:30">
      <c r="A347" s="4">
        <v>43752.375</v>
      </c>
      <c r="B347">
        <v>43752</v>
      </c>
      <c r="C347" s="3">
        <v>0.375</v>
      </c>
      <c r="D347" s="3">
        <v>9</v>
      </c>
      <c r="E347" s="3">
        <v>14</v>
      </c>
      <c r="F347" s="3">
        <v>0.3</v>
      </c>
      <c r="G347" s="5">
        <v>0.2</v>
      </c>
      <c r="H347" s="3">
        <v>0.5</v>
      </c>
      <c r="I347" s="3">
        <v>1.55139</v>
      </c>
      <c r="J347" s="12">
        <f t="shared" si="15"/>
        <v>1.1916666666666667</v>
      </c>
      <c r="K347" s="4">
        <v>43752.375</v>
      </c>
      <c r="L347" s="3">
        <f t="shared" si="16"/>
        <v>14</v>
      </c>
      <c r="M347" s="3">
        <f t="shared" si="17"/>
        <v>9</v>
      </c>
      <c r="N347" s="3"/>
      <c r="O347" s="3"/>
      <c r="P347" s="3"/>
      <c r="Q347" s="3"/>
      <c r="R347" s="3"/>
      <c r="S347" s="3">
        <f>IF(ISBLANK(Table13[[#This Row],[T1]]),0,IF(Table13[[#This Row],[T1]]&gt;0,1,0))</f>
        <v>0</v>
      </c>
      <c r="T347" s="3">
        <f>IF(ISBLANK(Table13[[#This Row],[T2]]),0,IF(Table13[[#This Row],[T2]]&gt;0,1,0))</f>
        <v>0</v>
      </c>
      <c r="U347" s="3">
        <f>IF(ISBLANK(Table13[[#This Row],[T3]]),0,IF(Table13[[#This Row],[T3]]&gt;0,1,0))</f>
        <v>0</v>
      </c>
      <c r="V347" s="3">
        <f>IF(ISBLANK(Table13[[#This Row],[T4]]),0,IF(Table13[[#This Row],[T4]]&gt;0,1,0))</f>
        <v>0</v>
      </c>
      <c r="W347" s="26">
        <v>63</v>
      </c>
      <c r="X347" s="22">
        <v>21</v>
      </c>
      <c r="Y347" s="3">
        <v>0.5</v>
      </c>
      <c r="Z347" s="3"/>
      <c r="AB347" s="30">
        <v>317</v>
      </c>
      <c r="AC347" s="30">
        <v>1.4724467610488896</v>
      </c>
      <c r="AD347" s="30">
        <v>-1.1724467610488896</v>
      </c>
    </row>
    <row r="348" spans="1:30">
      <c r="A348" s="4">
        <v>43752.416666666664</v>
      </c>
      <c r="B348">
        <v>43752</v>
      </c>
      <c r="C348" s="3">
        <v>0.41666666666666669</v>
      </c>
      <c r="D348" s="3">
        <v>10</v>
      </c>
      <c r="E348" s="3">
        <v>14</v>
      </c>
      <c r="F348" s="3">
        <v>0.4</v>
      </c>
      <c r="G348" s="5">
        <v>0.2</v>
      </c>
      <c r="H348" s="3">
        <v>0.60000000000000009</v>
      </c>
      <c r="I348" s="3">
        <v>1.55139</v>
      </c>
      <c r="J348" s="12">
        <f t="shared" si="15"/>
        <v>1.2</v>
      </c>
      <c r="K348" s="4">
        <v>43752.416666666664</v>
      </c>
      <c r="L348" s="3">
        <f t="shared" si="16"/>
        <v>14</v>
      </c>
      <c r="M348" s="3">
        <f t="shared" si="17"/>
        <v>10</v>
      </c>
      <c r="N348" s="3"/>
      <c r="O348" s="3"/>
      <c r="P348" s="3"/>
      <c r="Q348" s="3"/>
      <c r="R348" s="3"/>
      <c r="S348" s="3">
        <f>IF(ISBLANK(Table13[[#This Row],[T1]]),0,IF(Table13[[#This Row],[T1]]&gt;0,1,0))</f>
        <v>0</v>
      </c>
      <c r="T348" s="3">
        <f>IF(ISBLANK(Table13[[#This Row],[T2]]),0,IF(Table13[[#This Row],[T2]]&gt;0,1,0))</f>
        <v>0</v>
      </c>
      <c r="U348" s="3">
        <f>IF(ISBLANK(Table13[[#This Row],[T3]]),0,IF(Table13[[#This Row],[T3]]&gt;0,1,0))</f>
        <v>0</v>
      </c>
      <c r="V348" s="3">
        <f>IF(ISBLANK(Table13[[#This Row],[T4]]),0,IF(Table13[[#This Row],[T4]]&gt;0,1,0))</f>
        <v>0</v>
      </c>
      <c r="W348" s="25">
        <v>68</v>
      </c>
      <c r="X348" s="23">
        <v>21</v>
      </c>
      <c r="Y348" s="3">
        <v>0.60000000000000009</v>
      </c>
      <c r="Z348" s="3"/>
      <c r="AB348" s="30">
        <v>318</v>
      </c>
      <c r="AC348" s="30">
        <v>1.4831700435679449</v>
      </c>
      <c r="AD348" s="30">
        <v>0.51682995643205509</v>
      </c>
    </row>
    <row r="349" spans="1:30">
      <c r="A349" s="4">
        <v>43752.458333333336</v>
      </c>
      <c r="B349">
        <v>43752</v>
      </c>
      <c r="C349" s="3">
        <v>0.45833333333333331</v>
      </c>
      <c r="D349" s="3">
        <v>11</v>
      </c>
      <c r="E349" s="3">
        <v>14</v>
      </c>
      <c r="F349" s="3">
        <v>0.2</v>
      </c>
      <c r="G349" s="5">
        <v>0.2</v>
      </c>
      <c r="H349" s="3">
        <v>0.4</v>
      </c>
      <c r="I349" s="3">
        <v>1.55139</v>
      </c>
      <c r="J349" s="12">
        <f t="shared" si="15"/>
        <v>1.2041666666666666</v>
      </c>
      <c r="K349" s="4">
        <v>43752.458333333336</v>
      </c>
      <c r="L349" s="3">
        <f t="shared" si="16"/>
        <v>14</v>
      </c>
      <c r="M349" s="3">
        <f t="shared" si="17"/>
        <v>11</v>
      </c>
      <c r="N349" s="3"/>
      <c r="O349" s="3"/>
      <c r="P349" s="3"/>
      <c r="Q349" s="3"/>
      <c r="R349" s="3"/>
      <c r="S349" s="3">
        <f>IF(ISBLANK(Table13[[#This Row],[T1]]),0,IF(Table13[[#This Row],[T1]]&gt;0,1,0))</f>
        <v>0</v>
      </c>
      <c r="T349" s="3">
        <f>IF(ISBLANK(Table13[[#This Row],[T2]]),0,IF(Table13[[#This Row],[T2]]&gt;0,1,0))</f>
        <v>0</v>
      </c>
      <c r="U349" s="3">
        <f>IF(ISBLANK(Table13[[#This Row],[T3]]),0,IF(Table13[[#This Row],[T3]]&gt;0,1,0))</f>
        <v>0</v>
      </c>
      <c r="V349" s="3">
        <f>IF(ISBLANK(Table13[[#This Row],[T4]]),0,IF(Table13[[#This Row],[T4]]&gt;0,1,0))</f>
        <v>0</v>
      </c>
      <c r="W349" s="26">
        <v>73</v>
      </c>
      <c r="X349" s="22">
        <v>21</v>
      </c>
      <c r="Y349" s="3">
        <v>0.4</v>
      </c>
      <c r="Z349" s="3"/>
      <c r="AB349" s="30">
        <v>319</v>
      </c>
      <c r="AC349" s="30">
        <v>1.4831700435679449</v>
      </c>
      <c r="AD349" s="30">
        <v>1.2168299564320553</v>
      </c>
    </row>
    <row r="350" spans="1:30">
      <c r="A350" s="4">
        <v>43752.5</v>
      </c>
      <c r="B350">
        <v>43752</v>
      </c>
      <c r="C350" s="3">
        <v>0.5</v>
      </c>
      <c r="D350" s="3">
        <v>12</v>
      </c>
      <c r="E350" s="3">
        <v>14</v>
      </c>
      <c r="F350" s="3">
        <v>0.4</v>
      </c>
      <c r="G350" s="5">
        <v>0.2</v>
      </c>
      <c r="H350" s="3">
        <v>0.60000000000000009</v>
      </c>
      <c r="I350" s="3">
        <v>1.55139</v>
      </c>
      <c r="J350" s="12">
        <f t="shared" si="15"/>
        <v>1.2166666666666666</v>
      </c>
      <c r="K350" s="4">
        <v>43752.5</v>
      </c>
      <c r="L350" s="3">
        <f t="shared" si="16"/>
        <v>14</v>
      </c>
      <c r="M350" s="3">
        <f t="shared" si="17"/>
        <v>12</v>
      </c>
      <c r="N350" s="3"/>
      <c r="O350" s="3"/>
      <c r="P350" s="3"/>
      <c r="Q350" s="3"/>
      <c r="R350" s="3"/>
      <c r="S350" s="3">
        <f>IF(ISBLANK(Table13[[#This Row],[T1]]),0,IF(Table13[[#This Row],[T1]]&gt;0,1,0))</f>
        <v>0</v>
      </c>
      <c r="T350" s="3">
        <f>IF(ISBLANK(Table13[[#This Row],[T2]]),0,IF(Table13[[#This Row],[T2]]&gt;0,1,0))</f>
        <v>0</v>
      </c>
      <c r="U350" s="3">
        <f>IF(ISBLANK(Table13[[#This Row],[T3]]),0,IF(Table13[[#This Row],[T3]]&gt;0,1,0))</f>
        <v>0</v>
      </c>
      <c r="V350" s="3">
        <f>IF(ISBLANK(Table13[[#This Row],[T4]]),0,IF(Table13[[#This Row],[T4]]&gt;0,1,0))</f>
        <v>0</v>
      </c>
      <c r="W350" s="25">
        <v>73</v>
      </c>
      <c r="X350" s="23">
        <v>21</v>
      </c>
      <c r="Y350" s="3">
        <v>0.60000000000000009</v>
      </c>
      <c r="Z350" s="3"/>
      <c r="AB350" s="30">
        <v>320</v>
      </c>
      <c r="AC350" s="30">
        <v>1.4525909424603347</v>
      </c>
      <c r="AD350" s="30">
        <v>-0.35259094246033462</v>
      </c>
    </row>
    <row r="351" spans="1:30">
      <c r="A351" s="4">
        <v>43752.541666666664</v>
      </c>
      <c r="B351">
        <v>43752</v>
      </c>
      <c r="C351" s="3">
        <v>0.54166666666666663</v>
      </c>
      <c r="D351" s="3">
        <v>13</v>
      </c>
      <c r="E351" s="3">
        <v>14</v>
      </c>
      <c r="F351" s="3">
        <v>0.4</v>
      </c>
      <c r="G351" s="5">
        <v>0.5</v>
      </c>
      <c r="H351" s="3">
        <v>0.9</v>
      </c>
      <c r="I351" s="3">
        <v>1.55139</v>
      </c>
      <c r="J351" s="12">
        <f t="shared" si="15"/>
        <v>1.2166666666666666</v>
      </c>
      <c r="K351" s="4">
        <v>43752.541666666664</v>
      </c>
      <c r="L351" s="3">
        <f t="shared" si="16"/>
        <v>14</v>
      </c>
      <c r="M351" s="3">
        <f t="shared" si="17"/>
        <v>13</v>
      </c>
      <c r="N351" s="3">
        <v>0</v>
      </c>
      <c r="O351" s="3">
        <v>0</v>
      </c>
      <c r="P351" s="3">
        <v>4</v>
      </c>
      <c r="Q351" s="3">
        <v>0</v>
      </c>
      <c r="R351" s="3"/>
      <c r="S351" s="3">
        <f>IF(ISBLANK(Table13[[#This Row],[T1]]),0,IF(Table13[[#This Row],[T1]]&gt;0,1,0))</f>
        <v>0</v>
      </c>
      <c r="T351" s="3">
        <f>IF(ISBLANK(Table13[[#This Row],[T2]]),0,IF(Table13[[#This Row],[T2]]&gt;0,1,0))</f>
        <v>0</v>
      </c>
      <c r="U351" s="3">
        <f>IF(ISBLANK(Table13[[#This Row],[T3]]),0,IF(Table13[[#This Row],[T3]]&gt;0,1,0))</f>
        <v>0</v>
      </c>
      <c r="V351" s="3">
        <f>IF(ISBLANK(Table13[[#This Row],[T4]]),0,IF(Table13[[#This Row],[T4]]&gt;0,1,0))</f>
        <v>0</v>
      </c>
      <c r="W351" s="26">
        <v>76</v>
      </c>
      <c r="X351" s="22">
        <v>21</v>
      </c>
      <c r="Y351" s="3">
        <v>0.9</v>
      </c>
      <c r="Z351" s="3"/>
      <c r="AB351" s="30">
        <v>321</v>
      </c>
      <c r="AC351" s="30">
        <v>1.3599097187976277</v>
      </c>
      <c r="AD351" s="30">
        <v>-0.25990971879762759</v>
      </c>
    </row>
    <row r="352" spans="1:30">
      <c r="A352" s="4">
        <v>43752.583333333336</v>
      </c>
      <c r="B352">
        <v>43752</v>
      </c>
      <c r="C352" s="3">
        <v>0.58333333333333337</v>
      </c>
      <c r="D352" s="3">
        <v>14</v>
      </c>
      <c r="E352" s="3">
        <v>14</v>
      </c>
      <c r="F352" s="3">
        <v>0.6</v>
      </c>
      <c r="G352" s="5">
        <v>0.7</v>
      </c>
      <c r="H352" s="3">
        <v>1.2999999999999998</v>
      </c>
      <c r="I352" s="3">
        <v>1.55139</v>
      </c>
      <c r="J352" s="12">
        <f t="shared" si="15"/>
        <v>1.2083333333333333</v>
      </c>
      <c r="K352" s="4">
        <v>43752.583333333336</v>
      </c>
      <c r="L352" s="3">
        <f t="shared" si="16"/>
        <v>14</v>
      </c>
      <c r="M352" s="3">
        <f t="shared" si="17"/>
        <v>14</v>
      </c>
      <c r="N352" s="3">
        <v>0</v>
      </c>
      <c r="O352" s="3">
        <v>0</v>
      </c>
      <c r="P352" s="3">
        <v>58</v>
      </c>
      <c r="Q352" s="3">
        <v>0</v>
      </c>
      <c r="R352" s="3"/>
      <c r="S352" s="3">
        <f>IF(ISBLANK(Table13[[#This Row],[T1]]),0,IF(Table13[[#This Row],[T1]]&gt;0,1,0))</f>
        <v>0</v>
      </c>
      <c r="T352" s="3">
        <f>IF(ISBLANK(Table13[[#This Row],[T2]]),0,IF(Table13[[#This Row],[T2]]&gt;0,1,0))</f>
        <v>0</v>
      </c>
      <c r="U352" s="3">
        <f>IF(ISBLANK(Table13[[#This Row],[T3]]),0,IF(Table13[[#This Row],[T3]]&gt;0,1,0))</f>
        <v>0</v>
      </c>
      <c r="V352" s="3">
        <f>IF(ISBLANK(Table13[[#This Row],[T4]]),0,IF(Table13[[#This Row],[T4]]&gt;0,1,0))</f>
        <v>0</v>
      </c>
      <c r="W352" s="25">
        <v>77</v>
      </c>
      <c r="X352" s="23">
        <v>21</v>
      </c>
      <c r="Y352" s="3">
        <v>1.2999999999999998</v>
      </c>
      <c r="Z352" s="3"/>
      <c r="AB352" s="30">
        <v>322</v>
      </c>
      <c r="AC352" s="30">
        <v>1.1294538047137885</v>
      </c>
      <c r="AD352" s="30">
        <v>0.37054619528621147</v>
      </c>
    </row>
    <row r="353" spans="1:30">
      <c r="A353" s="4">
        <v>43752.625</v>
      </c>
      <c r="B353">
        <v>43752</v>
      </c>
      <c r="C353" s="3">
        <v>0.625</v>
      </c>
      <c r="D353" s="3">
        <v>15</v>
      </c>
      <c r="E353" s="3">
        <v>14</v>
      </c>
      <c r="F353" s="3">
        <v>1.4</v>
      </c>
      <c r="G353" s="5">
        <v>0.4</v>
      </c>
      <c r="H353" s="3">
        <v>1.7999999999999998</v>
      </c>
      <c r="I353" s="3">
        <v>1.55139</v>
      </c>
      <c r="J353" s="12">
        <f t="shared" si="15"/>
        <v>1.1874999999999998</v>
      </c>
      <c r="K353" s="4">
        <v>43752.625</v>
      </c>
      <c r="L353" s="3">
        <f t="shared" si="16"/>
        <v>14</v>
      </c>
      <c r="M353" s="3">
        <f t="shared" si="17"/>
        <v>15</v>
      </c>
      <c r="N353" s="3">
        <v>0</v>
      </c>
      <c r="O353" s="3">
        <v>0</v>
      </c>
      <c r="P353" s="3">
        <v>49</v>
      </c>
      <c r="Q353" s="3">
        <v>0</v>
      </c>
      <c r="R353" s="3"/>
      <c r="S353" s="3">
        <f>IF(ISBLANK(Table13[[#This Row],[T1]]),0,IF(Table13[[#This Row],[T1]]&gt;0,1,0))</f>
        <v>0</v>
      </c>
      <c r="T353" s="3">
        <f>IF(ISBLANK(Table13[[#This Row],[T2]]),0,IF(Table13[[#This Row],[T2]]&gt;0,1,0))</f>
        <v>0</v>
      </c>
      <c r="U353" s="3">
        <f>IF(ISBLANK(Table13[[#This Row],[T3]]),0,IF(Table13[[#This Row],[T3]]&gt;0,1,0))</f>
        <v>0</v>
      </c>
      <c r="V353" s="3">
        <f>IF(ISBLANK(Table13[[#This Row],[T4]]),0,IF(Table13[[#This Row],[T4]]&gt;0,1,0))</f>
        <v>0</v>
      </c>
      <c r="W353" s="26">
        <v>76</v>
      </c>
      <c r="X353" s="22">
        <v>21</v>
      </c>
      <c r="Y353" s="3">
        <v>1.7999999999999998</v>
      </c>
      <c r="Z353" s="3"/>
      <c r="AB353" s="30">
        <v>323</v>
      </c>
      <c r="AC353" s="30">
        <v>1.3558445549417204</v>
      </c>
      <c r="AD353" s="30">
        <v>0.84415544505827977</v>
      </c>
    </row>
    <row r="354" spans="1:30">
      <c r="A354" s="4">
        <v>43752.666666666664</v>
      </c>
      <c r="B354">
        <v>43752</v>
      </c>
      <c r="C354" s="3">
        <v>0.66666666666666663</v>
      </c>
      <c r="D354" s="3">
        <v>16</v>
      </c>
      <c r="E354" s="3">
        <v>14</v>
      </c>
      <c r="F354" s="3">
        <v>0.4</v>
      </c>
      <c r="G354" s="5">
        <v>0.7</v>
      </c>
      <c r="H354" s="3">
        <v>1.1000000000000001</v>
      </c>
      <c r="I354" s="3">
        <v>1.55139</v>
      </c>
      <c r="J354" s="12">
        <f t="shared" si="15"/>
        <v>1.1875</v>
      </c>
      <c r="K354" s="4">
        <v>43752.666666666664</v>
      </c>
      <c r="L354" s="3">
        <f t="shared" si="16"/>
        <v>14</v>
      </c>
      <c r="M354" s="3">
        <f t="shared" si="17"/>
        <v>16</v>
      </c>
      <c r="N354" s="3">
        <v>43</v>
      </c>
      <c r="O354" s="3">
        <v>0</v>
      </c>
      <c r="P354" s="3">
        <v>50</v>
      </c>
      <c r="Q354" s="3">
        <v>0</v>
      </c>
      <c r="R354" s="3"/>
      <c r="S354" s="3">
        <f>IF(ISBLANK(Table13[[#This Row],[T1]]),0,IF(Table13[[#This Row],[T1]]&gt;0,1,0))</f>
        <v>0</v>
      </c>
      <c r="T354" s="3">
        <f>IF(ISBLANK(Table13[[#This Row],[T2]]),0,IF(Table13[[#This Row],[T2]]&gt;0,1,0))</f>
        <v>0</v>
      </c>
      <c r="U354" s="3">
        <f>IF(ISBLANK(Table13[[#This Row],[T3]]),0,IF(Table13[[#This Row],[T3]]&gt;0,1,0))</f>
        <v>0</v>
      </c>
      <c r="V354" s="3">
        <f>IF(ISBLANK(Table13[[#This Row],[T4]]),0,IF(Table13[[#This Row],[T4]]&gt;0,1,0))</f>
        <v>0</v>
      </c>
      <c r="W354" s="25">
        <v>72</v>
      </c>
      <c r="X354" s="23">
        <v>21</v>
      </c>
      <c r="Y354" s="3">
        <v>1.1000000000000001</v>
      </c>
      <c r="Z354" s="3"/>
      <c r="AB354" s="30">
        <v>324</v>
      </c>
      <c r="AC354" s="30">
        <v>1.3542538084921651</v>
      </c>
      <c r="AD354" s="30">
        <v>-0.5542538084921651</v>
      </c>
    </row>
    <row r="355" spans="1:30">
      <c r="A355" s="4">
        <v>43752.708333333336</v>
      </c>
      <c r="B355">
        <v>43752</v>
      </c>
      <c r="C355" s="3">
        <v>0.70833333333333337</v>
      </c>
      <c r="D355" s="3">
        <v>17</v>
      </c>
      <c r="E355" s="3">
        <v>14</v>
      </c>
      <c r="F355" s="3">
        <v>0.8</v>
      </c>
      <c r="G355" s="5">
        <v>0.7</v>
      </c>
      <c r="H355" s="3">
        <v>1.5</v>
      </c>
      <c r="I355" s="3">
        <v>1.55139</v>
      </c>
      <c r="J355" s="12">
        <f t="shared" si="15"/>
        <v>1.1666666666666667</v>
      </c>
      <c r="K355" s="4">
        <v>43752.708333333336</v>
      </c>
      <c r="L355" s="3">
        <f t="shared" si="16"/>
        <v>14</v>
      </c>
      <c r="M355" s="3">
        <f t="shared" si="17"/>
        <v>17</v>
      </c>
      <c r="N355" s="3">
        <v>58</v>
      </c>
      <c r="O355" s="3">
        <v>0</v>
      </c>
      <c r="P355" s="3">
        <v>58</v>
      </c>
      <c r="Q355" s="3">
        <v>0</v>
      </c>
      <c r="R355" s="3"/>
      <c r="S355" s="3">
        <f>IF(ISBLANK(Table13[[#This Row],[T1]]),0,IF(Table13[[#This Row],[T1]]&gt;0,1,0))</f>
        <v>0</v>
      </c>
      <c r="T355" s="3">
        <f>IF(ISBLANK(Table13[[#This Row],[T2]]),0,IF(Table13[[#This Row],[T2]]&gt;0,1,0))</f>
        <v>0</v>
      </c>
      <c r="U355" s="3">
        <f>IF(ISBLANK(Table13[[#This Row],[T3]]),0,IF(Table13[[#This Row],[T3]]&gt;0,1,0))</f>
        <v>1</v>
      </c>
      <c r="V355" s="3">
        <f>IF(ISBLANK(Table13[[#This Row],[T4]]),0,IF(Table13[[#This Row],[T4]]&gt;0,1,0))</f>
        <v>0</v>
      </c>
      <c r="W355" s="26">
        <v>68</v>
      </c>
      <c r="X355" s="22">
        <v>21</v>
      </c>
      <c r="Y355" s="3">
        <v>1.5</v>
      </c>
      <c r="Z355" s="3"/>
      <c r="AB355" s="30">
        <v>325</v>
      </c>
      <c r="AC355" s="30">
        <v>1.1858397675803425</v>
      </c>
      <c r="AD355" s="30">
        <v>-0.48583976758034253</v>
      </c>
    </row>
    <row r="356" spans="1:30">
      <c r="A356" s="4">
        <v>43752.75</v>
      </c>
      <c r="B356">
        <v>43752</v>
      </c>
      <c r="C356" s="3">
        <v>0.75</v>
      </c>
      <c r="D356" s="3">
        <v>18</v>
      </c>
      <c r="E356" s="3">
        <v>14</v>
      </c>
      <c r="F356" s="3">
        <v>0.7</v>
      </c>
      <c r="G356" s="5">
        <v>0.7</v>
      </c>
      <c r="H356" s="3">
        <v>1.4</v>
      </c>
      <c r="I356" s="3">
        <v>1.55139</v>
      </c>
      <c r="J356" s="12">
        <f t="shared" si="15"/>
        <v>1.1291666666666667</v>
      </c>
      <c r="K356" s="4">
        <v>43752.75</v>
      </c>
      <c r="L356" s="3">
        <f t="shared" si="16"/>
        <v>14</v>
      </c>
      <c r="M356" s="3">
        <f t="shared" si="17"/>
        <v>18</v>
      </c>
      <c r="N356" s="3">
        <v>58</v>
      </c>
      <c r="O356" s="3">
        <v>0</v>
      </c>
      <c r="P356" s="3">
        <v>58</v>
      </c>
      <c r="Q356" s="3">
        <v>0</v>
      </c>
      <c r="R356" s="3"/>
      <c r="S356" s="3">
        <f>IF(ISBLANK(Table13[[#This Row],[T1]]),0,IF(Table13[[#This Row],[T1]]&gt;0,1,0))</f>
        <v>1</v>
      </c>
      <c r="T356" s="3">
        <f>IF(ISBLANK(Table13[[#This Row],[T2]]),0,IF(Table13[[#This Row],[T2]]&gt;0,1,0))</f>
        <v>0</v>
      </c>
      <c r="U356" s="3">
        <f>IF(ISBLANK(Table13[[#This Row],[T3]]),0,IF(Table13[[#This Row],[T3]]&gt;0,1,0))</f>
        <v>1</v>
      </c>
      <c r="V356" s="3">
        <f>IF(ISBLANK(Table13[[#This Row],[T4]]),0,IF(Table13[[#This Row],[T4]]&gt;0,1,0))</f>
        <v>0</v>
      </c>
      <c r="W356" s="25">
        <v>67</v>
      </c>
      <c r="X356" s="23">
        <v>21</v>
      </c>
      <c r="Y356" s="3">
        <v>1.4</v>
      </c>
      <c r="Z356" s="3"/>
      <c r="AB356" s="30">
        <v>326</v>
      </c>
      <c r="AC356" s="30">
        <v>1.3757003735302753</v>
      </c>
      <c r="AD356" s="30">
        <v>0.6242996264697247</v>
      </c>
    </row>
    <row r="357" spans="1:30">
      <c r="A357" s="4">
        <v>43752.791666666664</v>
      </c>
      <c r="B357">
        <v>43752</v>
      </c>
      <c r="C357" s="3">
        <v>0.79166666666666663</v>
      </c>
      <c r="D357" s="3">
        <v>19</v>
      </c>
      <c r="E357" s="3">
        <v>14</v>
      </c>
      <c r="F357" s="3">
        <v>0.6</v>
      </c>
      <c r="G357" s="5">
        <v>0.4</v>
      </c>
      <c r="H357" s="3">
        <v>1</v>
      </c>
      <c r="I357" s="3">
        <v>1.55139</v>
      </c>
      <c r="J357" s="12">
        <f t="shared" si="15"/>
        <v>1.1041666666666667</v>
      </c>
      <c r="K357" s="4">
        <v>43752.791666666664</v>
      </c>
      <c r="L357" s="3">
        <f t="shared" si="16"/>
        <v>14</v>
      </c>
      <c r="M357" s="3">
        <f t="shared" si="17"/>
        <v>19</v>
      </c>
      <c r="N357" s="3">
        <v>24</v>
      </c>
      <c r="O357" s="3">
        <v>0</v>
      </c>
      <c r="P357" s="3">
        <v>24</v>
      </c>
      <c r="Q357" s="3">
        <v>0</v>
      </c>
      <c r="R357" s="3"/>
      <c r="S357" s="3">
        <f>IF(ISBLANK(Table13[[#This Row],[T1]]),0,IF(Table13[[#This Row],[T1]]&gt;0,1,0))</f>
        <v>1</v>
      </c>
      <c r="T357" s="3">
        <f>IF(ISBLANK(Table13[[#This Row],[T2]]),0,IF(Table13[[#This Row],[T2]]&gt;0,1,0))</f>
        <v>1</v>
      </c>
      <c r="U357" s="3">
        <f>IF(ISBLANK(Table13[[#This Row],[T3]]),0,IF(Table13[[#This Row],[T3]]&gt;0,1,0))</f>
        <v>1</v>
      </c>
      <c r="V357" s="3">
        <f>IF(ISBLANK(Table13[[#This Row],[T4]]),0,IF(Table13[[#This Row],[T4]]&gt;0,1,0))</f>
        <v>0</v>
      </c>
      <c r="W357" s="26">
        <v>65</v>
      </c>
      <c r="X357" s="22">
        <v>21</v>
      </c>
      <c r="Y357" s="3">
        <v>1</v>
      </c>
      <c r="Z357" s="3"/>
      <c r="AB357" s="30">
        <v>327</v>
      </c>
      <c r="AC357" s="30">
        <v>1.247793343020341</v>
      </c>
      <c r="AD357" s="30">
        <v>-0.54779334302034099</v>
      </c>
    </row>
    <row r="358" spans="1:30">
      <c r="A358" s="4">
        <v>43752.833333333336</v>
      </c>
      <c r="B358">
        <v>43752</v>
      </c>
      <c r="C358" s="3">
        <v>0.83333333333333337</v>
      </c>
      <c r="D358" s="3">
        <v>20</v>
      </c>
      <c r="E358" s="3">
        <v>14</v>
      </c>
      <c r="F358" s="3">
        <v>0.5</v>
      </c>
      <c r="G358" s="5">
        <v>0.3</v>
      </c>
      <c r="H358" s="3">
        <v>0.8</v>
      </c>
      <c r="I358" s="3">
        <v>1.55139</v>
      </c>
      <c r="J358" s="12">
        <f t="shared" si="15"/>
        <v>1.0875000000000001</v>
      </c>
      <c r="K358" s="4">
        <v>43752.833333333336</v>
      </c>
      <c r="L358" s="3">
        <f t="shared" si="16"/>
        <v>14</v>
      </c>
      <c r="M358" s="3">
        <f t="shared" si="17"/>
        <v>20</v>
      </c>
      <c r="N358" s="3">
        <v>10</v>
      </c>
      <c r="O358" s="3">
        <v>0</v>
      </c>
      <c r="P358" s="3">
        <v>9</v>
      </c>
      <c r="Q358" s="3">
        <v>0</v>
      </c>
      <c r="R358" s="3"/>
      <c r="S358" s="3">
        <f>IF(ISBLANK(Table13[[#This Row],[T1]]),0,IF(Table13[[#This Row],[T1]]&gt;0,1,0))</f>
        <v>1</v>
      </c>
      <c r="T358" s="3">
        <f>IF(ISBLANK(Table13[[#This Row],[T2]]),0,IF(Table13[[#This Row],[T2]]&gt;0,1,0))</f>
        <v>1</v>
      </c>
      <c r="U358" s="3">
        <f>IF(ISBLANK(Table13[[#This Row],[T3]]),0,IF(Table13[[#This Row],[T3]]&gt;0,1,0))</f>
        <v>1</v>
      </c>
      <c r="V358" s="3">
        <f>IF(ISBLANK(Table13[[#This Row],[T4]]),0,IF(Table13[[#This Row],[T4]]&gt;0,1,0))</f>
        <v>0</v>
      </c>
      <c r="W358" s="25">
        <v>64</v>
      </c>
      <c r="X358" s="23">
        <v>21</v>
      </c>
      <c r="Y358" s="3">
        <v>0.8</v>
      </c>
      <c r="Z358" s="3"/>
      <c r="AB358" s="30">
        <v>328</v>
      </c>
      <c r="AC358" s="30">
        <v>1.3601818381565041</v>
      </c>
      <c r="AD358" s="30">
        <v>0.53981816184349585</v>
      </c>
    </row>
    <row r="359" spans="1:30">
      <c r="A359" s="4">
        <v>43752.875</v>
      </c>
      <c r="B359">
        <v>43752</v>
      </c>
      <c r="C359" s="3">
        <v>0.875</v>
      </c>
      <c r="D359" s="3">
        <v>21</v>
      </c>
      <c r="E359" s="3">
        <v>14</v>
      </c>
      <c r="F359" s="3">
        <v>1.9</v>
      </c>
      <c r="G359" s="5">
        <v>0.9</v>
      </c>
      <c r="H359" s="3">
        <v>2.8</v>
      </c>
      <c r="I359" s="3">
        <v>1.55139</v>
      </c>
      <c r="J359" s="12">
        <f t="shared" si="15"/>
        <v>1.0750000000000002</v>
      </c>
      <c r="K359" s="4">
        <v>43752.875</v>
      </c>
      <c r="L359" s="3">
        <f t="shared" si="16"/>
        <v>14</v>
      </c>
      <c r="M359" s="3">
        <f t="shared" si="17"/>
        <v>21</v>
      </c>
      <c r="N359" s="3">
        <v>58</v>
      </c>
      <c r="O359" s="3">
        <v>53</v>
      </c>
      <c r="P359" s="3">
        <v>57</v>
      </c>
      <c r="Q359" s="3">
        <v>0</v>
      </c>
      <c r="R359" s="3"/>
      <c r="S359" s="3">
        <f>IF(ISBLANK(Table13[[#This Row],[T1]]),0,IF(Table13[[#This Row],[T1]]&gt;0,1,0))</f>
        <v>1</v>
      </c>
      <c r="T359" s="3">
        <f>IF(ISBLANK(Table13[[#This Row],[T2]]),0,IF(Table13[[#This Row],[T2]]&gt;0,1,0))</f>
        <v>1</v>
      </c>
      <c r="U359" s="3">
        <f>IF(ISBLANK(Table13[[#This Row],[T3]]),0,IF(Table13[[#This Row],[T3]]&gt;0,1,0))</f>
        <v>1</v>
      </c>
      <c r="V359" s="3">
        <f>IF(ISBLANK(Table13[[#This Row],[T4]]),0,IF(Table13[[#This Row],[T4]]&gt;0,1,0))</f>
        <v>0</v>
      </c>
      <c r="W359" s="26">
        <v>63</v>
      </c>
      <c r="X359" s="22">
        <v>21</v>
      </c>
      <c r="Y359" s="3">
        <v>2.8</v>
      </c>
      <c r="Z359" s="3"/>
      <c r="AB359" s="30">
        <v>329</v>
      </c>
      <c r="AC359" s="30">
        <v>1.2501794626946738</v>
      </c>
      <c r="AD359" s="30">
        <v>0.84982053730532625</v>
      </c>
    </row>
    <row r="360" spans="1:30">
      <c r="A360" s="4">
        <v>43752.916666666664</v>
      </c>
      <c r="B360">
        <v>43752</v>
      </c>
      <c r="C360" s="3">
        <v>0.91666666666666663</v>
      </c>
      <c r="D360" s="3">
        <v>22</v>
      </c>
      <c r="E360" s="3">
        <v>14</v>
      </c>
      <c r="F360" s="3">
        <v>1.8</v>
      </c>
      <c r="G360" s="5">
        <v>1.1000000000000001</v>
      </c>
      <c r="H360" s="3">
        <v>2.9000000000000004</v>
      </c>
      <c r="I360" s="3">
        <v>1.55139</v>
      </c>
      <c r="J360" s="12">
        <f t="shared" si="15"/>
        <v>0.99166666666666681</v>
      </c>
      <c r="K360" s="4">
        <v>43752.916666666664</v>
      </c>
      <c r="L360" s="3">
        <f t="shared" si="16"/>
        <v>14</v>
      </c>
      <c r="M360" s="3">
        <f t="shared" si="17"/>
        <v>22</v>
      </c>
      <c r="N360" s="3">
        <v>58</v>
      </c>
      <c r="O360" s="3">
        <v>58</v>
      </c>
      <c r="P360" s="3">
        <v>48</v>
      </c>
      <c r="Q360" s="3">
        <v>0</v>
      </c>
      <c r="R360" s="3"/>
      <c r="S360" s="3">
        <f>IF(ISBLANK(Table13[[#This Row],[T1]]),0,IF(Table13[[#This Row],[T1]]&gt;0,1,0))</f>
        <v>1</v>
      </c>
      <c r="T360" s="3">
        <f>IF(ISBLANK(Table13[[#This Row],[T2]]),0,IF(Table13[[#This Row],[T2]]&gt;0,1,0))</f>
        <v>1</v>
      </c>
      <c r="U360" s="3">
        <f>IF(ISBLANK(Table13[[#This Row],[T3]]),0,IF(Table13[[#This Row],[T3]]&gt;0,1,0))</f>
        <v>1</v>
      </c>
      <c r="V360" s="3">
        <f>IF(ISBLANK(Table13[[#This Row],[T4]]),0,IF(Table13[[#This Row],[T4]]&gt;0,1,0))</f>
        <v>0</v>
      </c>
      <c r="W360" s="25">
        <v>62</v>
      </c>
      <c r="X360" s="23">
        <v>21</v>
      </c>
      <c r="Y360" s="3">
        <v>2.9000000000000004</v>
      </c>
      <c r="Z360" s="3"/>
      <c r="AB360" s="30">
        <v>330</v>
      </c>
      <c r="AC360" s="30">
        <v>1.3214141213192705</v>
      </c>
      <c r="AD360" s="30">
        <v>-0.42141412131927047</v>
      </c>
    </row>
    <row r="361" spans="1:30">
      <c r="A361" s="4">
        <v>43752.958333333336</v>
      </c>
      <c r="B361">
        <v>43752</v>
      </c>
      <c r="C361" s="3">
        <v>0.95833333333333337</v>
      </c>
      <c r="D361" s="3">
        <v>23</v>
      </c>
      <c r="E361" s="3">
        <v>14</v>
      </c>
      <c r="F361" s="3">
        <v>0.6</v>
      </c>
      <c r="G361" s="5">
        <v>0.5</v>
      </c>
      <c r="H361" s="3">
        <v>1.1000000000000001</v>
      </c>
      <c r="I361" s="3">
        <v>1.55139</v>
      </c>
      <c r="J361" s="12">
        <f t="shared" si="15"/>
        <v>0.89583333333333348</v>
      </c>
      <c r="K361" s="4">
        <v>43752.958333333336</v>
      </c>
      <c r="L361" s="3">
        <f t="shared" si="16"/>
        <v>14</v>
      </c>
      <c r="M361" s="3">
        <f t="shared" si="17"/>
        <v>23</v>
      </c>
      <c r="N361" s="3">
        <v>58</v>
      </c>
      <c r="O361" s="3">
        <v>58</v>
      </c>
      <c r="P361" s="3">
        <v>56</v>
      </c>
      <c r="Q361" s="3">
        <v>0</v>
      </c>
      <c r="R361" s="3"/>
      <c r="S361" s="3">
        <f>IF(ISBLANK(Table13[[#This Row],[T1]]),0,IF(Table13[[#This Row],[T1]]&gt;0,1,0))</f>
        <v>1</v>
      </c>
      <c r="T361" s="3">
        <f>IF(ISBLANK(Table13[[#This Row],[T2]]),0,IF(Table13[[#This Row],[T2]]&gt;0,1,0))</f>
        <v>1</v>
      </c>
      <c r="U361" s="3">
        <f>IF(ISBLANK(Table13[[#This Row],[T3]]),0,IF(Table13[[#This Row],[T3]]&gt;0,1,0))</f>
        <v>1</v>
      </c>
      <c r="V361" s="3">
        <f>IF(ISBLANK(Table13[[#This Row],[T4]]),0,IF(Table13[[#This Row],[T4]]&gt;0,1,0))</f>
        <v>0</v>
      </c>
      <c r="W361" s="26">
        <v>60</v>
      </c>
      <c r="X361" s="22">
        <v>21</v>
      </c>
      <c r="Y361" s="3">
        <v>1.1000000000000001</v>
      </c>
      <c r="Z361" s="3"/>
      <c r="AB361" s="30">
        <v>331</v>
      </c>
      <c r="AC361" s="30">
        <v>1.3321374038383258</v>
      </c>
      <c r="AD361" s="30">
        <v>-0.13213740383832584</v>
      </c>
    </row>
    <row r="362" spans="1:30">
      <c r="A362" s="4">
        <v>43753</v>
      </c>
      <c r="B362">
        <v>43753</v>
      </c>
      <c r="C362" s="3">
        <v>0</v>
      </c>
      <c r="D362" s="3">
        <v>0</v>
      </c>
      <c r="E362" s="3">
        <v>15</v>
      </c>
      <c r="F362" s="3">
        <v>0.2</v>
      </c>
      <c r="G362" s="5">
        <v>0.4</v>
      </c>
      <c r="H362" s="3">
        <v>0.60000000000000009</v>
      </c>
      <c r="I362" s="3">
        <v>1.55139</v>
      </c>
      <c r="J362" s="12">
        <f t="shared" si="15"/>
        <v>0.86666666666666681</v>
      </c>
      <c r="K362" s="4">
        <v>43753</v>
      </c>
      <c r="L362" s="3">
        <f t="shared" si="16"/>
        <v>15</v>
      </c>
      <c r="M362" s="3">
        <f t="shared" si="17"/>
        <v>0</v>
      </c>
      <c r="N362" s="3">
        <v>57</v>
      </c>
      <c r="O362" s="3">
        <v>57</v>
      </c>
      <c r="P362" s="3">
        <v>57</v>
      </c>
      <c r="Q362" s="3">
        <v>0</v>
      </c>
      <c r="R362" s="3"/>
      <c r="S362" s="3">
        <f>IF(ISBLANK(Table13[[#This Row],[T1]]),0,IF(Table13[[#This Row],[T1]]&gt;0,1,0))</f>
        <v>1</v>
      </c>
      <c r="T362" s="3">
        <f>IF(ISBLANK(Table13[[#This Row],[T2]]),0,IF(Table13[[#This Row],[T2]]&gt;0,1,0))</f>
        <v>1</v>
      </c>
      <c r="U362" s="3">
        <f>IF(ISBLANK(Table13[[#This Row],[T3]]),0,IF(Table13[[#This Row],[T3]]&gt;0,1,0))</f>
        <v>1</v>
      </c>
      <c r="V362" s="3">
        <f>IF(ISBLANK(Table13[[#This Row],[T4]]),0,IF(Table13[[#This Row],[T4]]&gt;0,1,0))</f>
        <v>0</v>
      </c>
      <c r="W362" s="25">
        <v>60</v>
      </c>
      <c r="X362" s="23">
        <v>21</v>
      </c>
      <c r="Y362" s="3">
        <v>0.60000000000000009</v>
      </c>
      <c r="Z362" s="3"/>
      <c r="AB362" s="30">
        <v>332</v>
      </c>
      <c r="AC362" s="30">
        <v>1.3321374038383258</v>
      </c>
      <c r="AD362" s="30">
        <v>-0.23213740383832571</v>
      </c>
    </row>
    <row r="363" spans="1:30">
      <c r="A363" s="4">
        <v>43753.041666666664</v>
      </c>
      <c r="B363">
        <v>43753</v>
      </c>
      <c r="C363" s="3">
        <v>4.1666666666666664E-2</v>
      </c>
      <c r="D363" s="3">
        <v>1</v>
      </c>
      <c r="E363" s="3">
        <v>15</v>
      </c>
      <c r="F363" s="3">
        <v>0.2</v>
      </c>
      <c r="G363" s="5">
        <v>0.2</v>
      </c>
      <c r="H363" s="3">
        <v>0.4</v>
      </c>
      <c r="I363" s="3">
        <v>1.55139</v>
      </c>
      <c r="J363" s="12">
        <f t="shared" si="15"/>
        <v>0.9</v>
      </c>
      <c r="K363" s="4">
        <v>43753.041666666664</v>
      </c>
      <c r="L363" s="3">
        <f t="shared" si="16"/>
        <v>15</v>
      </c>
      <c r="M363" s="3">
        <f t="shared" si="17"/>
        <v>1</v>
      </c>
      <c r="N363" s="3">
        <v>58</v>
      </c>
      <c r="O363" s="3">
        <v>58</v>
      </c>
      <c r="P363" s="3">
        <v>58</v>
      </c>
      <c r="Q363" s="3">
        <v>0</v>
      </c>
      <c r="R363" s="3"/>
      <c r="S363" s="3">
        <f>IF(ISBLANK(Table13[[#This Row],[T1]]),0,IF(Table13[[#This Row],[T1]]&gt;0,1,0))</f>
        <v>1</v>
      </c>
      <c r="T363" s="3">
        <f>IF(ISBLANK(Table13[[#This Row],[T2]]),0,IF(Table13[[#This Row],[T2]]&gt;0,1,0))</f>
        <v>1</v>
      </c>
      <c r="U363" s="3">
        <f>IF(ISBLANK(Table13[[#This Row],[T3]]),0,IF(Table13[[#This Row],[T3]]&gt;0,1,0))</f>
        <v>1</v>
      </c>
      <c r="V363" s="3">
        <f>IF(ISBLANK(Table13[[#This Row],[T4]]),0,IF(Table13[[#This Row],[T4]]&gt;0,1,0))</f>
        <v>0</v>
      </c>
      <c r="W363" s="26">
        <v>56</v>
      </c>
      <c r="X363" s="22">
        <v>21</v>
      </c>
      <c r="Y363" s="3">
        <v>0.4</v>
      </c>
      <c r="Z363" s="3"/>
      <c r="AB363" s="30">
        <v>333</v>
      </c>
      <c r="AC363" s="30">
        <v>1.5481795782980052</v>
      </c>
      <c r="AD363" s="30">
        <v>-0.44817957829800514</v>
      </c>
    </row>
    <row r="364" spans="1:30">
      <c r="A364" s="4">
        <v>43753.083333333336</v>
      </c>
      <c r="B364">
        <v>43753</v>
      </c>
      <c r="C364" s="3">
        <v>8.3333333333333329E-2</v>
      </c>
      <c r="D364" s="3">
        <v>2</v>
      </c>
      <c r="E364" s="3">
        <v>15</v>
      </c>
      <c r="F364" s="3">
        <v>0.4</v>
      </c>
      <c r="G364" s="5">
        <v>0.2</v>
      </c>
      <c r="H364" s="3">
        <v>0.60000000000000009</v>
      </c>
      <c r="I364" s="3">
        <v>1.55139</v>
      </c>
      <c r="J364" s="12">
        <f t="shared" si="15"/>
        <v>0.90416666666666667</v>
      </c>
      <c r="K364" s="4">
        <v>43753.083333333336</v>
      </c>
      <c r="L364" s="3">
        <f t="shared" si="16"/>
        <v>15</v>
      </c>
      <c r="M364" s="3">
        <f t="shared" si="17"/>
        <v>2</v>
      </c>
      <c r="N364" s="3">
        <v>58</v>
      </c>
      <c r="O364" s="3">
        <v>58</v>
      </c>
      <c r="P364" s="3">
        <v>58</v>
      </c>
      <c r="Q364" s="3">
        <v>0</v>
      </c>
      <c r="R364" s="3"/>
      <c r="S364" s="3">
        <f>IF(ISBLANK(Table13[[#This Row],[T1]]),0,IF(Table13[[#This Row],[T1]]&gt;0,1,0))</f>
        <v>1</v>
      </c>
      <c r="T364" s="3">
        <f>IF(ISBLANK(Table13[[#This Row],[T2]]),0,IF(Table13[[#This Row],[T2]]&gt;0,1,0))</f>
        <v>1</v>
      </c>
      <c r="U364" s="3">
        <f>IF(ISBLANK(Table13[[#This Row],[T3]]),0,IF(Table13[[#This Row],[T3]]&gt;0,1,0))</f>
        <v>1</v>
      </c>
      <c r="V364" s="3">
        <f>IF(ISBLANK(Table13[[#This Row],[T4]]),0,IF(Table13[[#This Row],[T4]]&gt;0,1,0))</f>
        <v>0</v>
      </c>
      <c r="W364" s="25">
        <v>55</v>
      </c>
      <c r="X364" s="23">
        <v>21</v>
      </c>
      <c r="Y364" s="3">
        <v>0.60000000000000009</v>
      </c>
      <c r="Z364" s="3"/>
      <c r="AB364" s="30">
        <v>334</v>
      </c>
      <c r="AC364" s="30">
        <v>1.4510001960107792</v>
      </c>
      <c r="AD364" s="30">
        <v>0.84899980398922059</v>
      </c>
    </row>
    <row r="365" spans="1:30">
      <c r="A365" s="4">
        <v>43753.125</v>
      </c>
      <c r="B365">
        <v>43753</v>
      </c>
      <c r="C365" s="3">
        <v>0.125</v>
      </c>
      <c r="D365" s="3">
        <v>3</v>
      </c>
      <c r="E365" s="3">
        <v>15</v>
      </c>
      <c r="F365" s="3">
        <v>0.2</v>
      </c>
      <c r="G365" s="5">
        <v>0.2</v>
      </c>
      <c r="H365" s="3">
        <v>0.4</v>
      </c>
      <c r="I365" s="3">
        <v>1.55139</v>
      </c>
      <c r="J365" s="12">
        <f t="shared" si="15"/>
        <v>0.89999999999999991</v>
      </c>
      <c r="K365" s="4">
        <v>43753.125</v>
      </c>
      <c r="L365" s="3">
        <f t="shared" si="16"/>
        <v>15</v>
      </c>
      <c r="M365" s="3">
        <f t="shared" si="17"/>
        <v>3</v>
      </c>
      <c r="N365" s="3">
        <v>57</v>
      </c>
      <c r="O365" s="3">
        <v>55</v>
      </c>
      <c r="P365" s="3">
        <v>57</v>
      </c>
      <c r="Q365" s="3">
        <v>0</v>
      </c>
      <c r="R365" s="3"/>
      <c r="S365" s="3">
        <f>IF(ISBLANK(Table13[[#This Row],[T1]]),0,IF(Table13[[#This Row],[T1]]&gt;0,1,0))</f>
        <v>1</v>
      </c>
      <c r="T365" s="3">
        <f>IF(ISBLANK(Table13[[#This Row],[T2]]),0,IF(Table13[[#This Row],[T2]]&gt;0,1,0))</f>
        <v>1</v>
      </c>
      <c r="U365" s="3">
        <f>IF(ISBLANK(Table13[[#This Row],[T3]]),0,IF(Table13[[#This Row],[T3]]&gt;0,1,0))</f>
        <v>1</v>
      </c>
      <c r="V365" s="3">
        <f>IF(ISBLANK(Table13[[#This Row],[T4]]),0,IF(Table13[[#This Row],[T4]]&gt;0,1,0))</f>
        <v>0</v>
      </c>
      <c r="W365" s="26">
        <v>53</v>
      </c>
      <c r="X365" s="22">
        <v>21</v>
      </c>
      <c r="Y365" s="3">
        <v>0.4</v>
      </c>
      <c r="Z365" s="3"/>
      <c r="AB365" s="30">
        <v>335</v>
      </c>
      <c r="AC365" s="30">
        <v>1.4402769134917239</v>
      </c>
      <c r="AD365" s="30">
        <v>-0.14027691349172411</v>
      </c>
    </row>
    <row r="366" spans="1:30">
      <c r="A366" s="4">
        <v>43753.166666666664</v>
      </c>
      <c r="B366">
        <v>43753</v>
      </c>
      <c r="C366" s="3">
        <v>0.16666666666666666</v>
      </c>
      <c r="D366" s="3">
        <v>4</v>
      </c>
      <c r="E366" s="3">
        <v>15</v>
      </c>
      <c r="F366" s="3">
        <v>0.2</v>
      </c>
      <c r="G366" s="5">
        <v>0.2</v>
      </c>
      <c r="H366" s="3">
        <v>0.4</v>
      </c>
      <c r="I366" s="3">
        <v>1.55139</v>
      </c>
      <c r="J366" s="12">
        <f t="shared" si="15"/>
        <v>0.89999999999999991</v>
      </c>
      <c r="K366" s="4">
        <v>43753.166666666664</v>
      </c>
      <c r="L366" s="3">
        <f t="shared" si="16"/>
        <v>15</v>
      </c>
      <c r="M366" s="3">
        <f t="shared" si="17"/>
        <v>4</v>
      </c>
      <c r="N366" s="3">
        <v>58</v>
      </c>
      <c r="O366" s="3">
        <v>58</v>
      </c>
      <c r="P366" s="3">
        <v>58</v>
      </c>
      <c r="Q366" s="3">
        <v>0</v>
      </c>
      <c r="R366" s="3"/>
      <c r="S366" s="3">
        <f>IF(ISBLANK(Table13[[#This Row],[T1]]),0,IF(Table13[[#This Row],[T1]]&gt;0,1,0))</f>
        <v>1</v>
      </c>
      <c r="T366" s="3">
        <f>IF(ISBLANK(Table13[[#This Row],[T2]]),0,IF(Table13[[#This Row],[T2]]&gt;0,1,0))</f>
        <v>1</v>
      </c>
      <c r="U366" s="3">
        <f>IF(ISBLANK(Table13[[#This Row],[T3]]),0,IF(Table13[[#This Row],[T3]]&gt;0,1,0))</f>
        <v>1</v>
      </c>
      <c r="V366" s="3">
        <f>IF(ISBLANK(Table13[[#This Row],[T4]]),0,IF(Table13[[#This Row],[T4]]&gt;0,1,0))</f>
        <v>0</v>
      </c>
      <c r="W366" s="25">
        <v>53</v>
      </c>
      <c r="X366" s="23">
        <v>21</v>
      </c>
      <c r="Y366" s="3">
        <v>0.4</v>
      </c>
      <c r="Z366" s="3"/>
      <c r="AB366" s="30">
        <v>336</v>
      </c>
      <c r="AC366" s="30">
        <v>1.420421094903169</v>
      </c>
      <c r="AD366" s="30">
        <v>-0.82042109490316895</v>
      </c>
    </row>
    <row r="367" spans="1:30">
      <c r="A367" s="4">
        <v>43753.208333333336</v>
      </c>
      <c r="B367">
        <v>43753</v>
      </c>
      <c r="C367" s="3">
        <v>0.20833333333333334</v>
      </c>
      <c r="D367" s="3">
        <v>5</v>
      </c>
      <c r="E367" s="3">
        <v>15</v>
      </c>
      <c r="F367" s="3">
        <v>0.2</v>
      </c>
      <c r="G367" s="5">
        <v>1</v>
      </c>
      <c r="H367" s="3">
        <v>1.2</v>
      </c>
      <c r="I367" s="3">
        <v>1.55139</v>
      </c>
      <c r="J367" s="12">
        <f t="shared" si="15"/>
        <v>0.90833333333333321</v>
      </c>
      <c r="K367" s="4">
        <v>43753.208333333336</v>
      </c>
      <c r="L367" s="3">
        <f t="shared" si="16"/>
        <v>15</v>
      </c>
      <c r="M367" s="3">
        <f t="shared" si="17"/>
        <v>5</v>
      </c>
      <c r="N367" s="3">
        <v>58</v>
      </c>
      <c r="O367" s="3">
        <v>57</v>
      </c>
      <c r="P367" s="3">
        <v>58</v>
      </c>
      <c r="Q367" s="3">
        <v>0</v>
      </c>
      <c r="R367" s="3"/>
      <c r="S367" s="3">
        <f>IF(ISBLANK(Table13[[#This Row],[T1]]),0,IF(Table13[[#This Row],[T1]]&gt;0,1,0))</f>
        <v>1</v>
      </c>
      <c r="T367" s="3">
        <f>IF(ISBLANK(Table13[[#This Row],[T2]]),0,IF(Table13[[#This Row],[T2]]&gt;0,1,0))</f>
        <v>1</v>
      </c>
      <c r="U367" s="3">
        <f>IF(ISBLANK(Table13[[#This Row],[T3]]),0,IF(Table13[[#This Row],[T3]]&gt;0,1,0))</f>
        <v>1</v>
      </c>
      <c r="V367" s="3">
        <f>IF(ISBLANK(Table13[[#This Row],[T4]]),0,IF(Table13[[#This Row],[T4]]&gt;0,1,0))</f>
        <v>0</v>
      </c>
      <c r="W367" s="26">
        <v>53</v>
      </c>
      <c r="X367" s="22">
        <v>21</v>
      </c>
      <c r="Y367" s="3">
        <v>1.2</v>
      </c>
      <c r="Z367" s="3"/>
      <c r="AB367" s="30">
        <v>337</v>
      </c>
      <c r="AC367" s="30">
        <v>1.3624443855870596</v>
      </c>
      <c r="AD367" s="30">
        <v>-1.0624443855870596</v>
      </c>
    </row>
    <row r="368" spans="1:30">
      <c r="A368" s="4">
        <v>43753.25</v>
      </c>
      <c r="B368">
        <v>43753</v>
      </c>
      <c r="C368" s="3">
        <v>0.25</v>
      </c>
      <c r="D368" s="3">
        <v>6</v>
      </c>
      <c r="E368" s="3">
        <v>15</v>
      </c>
      <c r="F368" s="3">
        <v>0.9</v>
      </c>
      <c r="G368" s="5">
        <v>0.3</v>
      </c>
      <c r="H368" s="3">
        <v>1.2</v>
      </c>
      <c r="I368" s="3">
        <v>1.55139</v>
      </c>
      <c r="J368" s="12">
        <f t="shared" si="15"/>
        <v>0.88749999999999984</v>
      </c>
      <c r="K368" s="4">
        <v>43753.25</v>
      </c>
      <c r="L368" s="3">
        <f t="shared" si="16"/>
        <v>15</v>
      </c>
      <c r="M368" s="3">
        <f t="shared" si="17"/>
        <v>6</v>
      </c>
      <c r="N368" s="3">
        <v>58</v>
      </c>
      <c r="O368" s="3">
        <v>58</v>
      </c>
      <c r="P368" s="3">
        <v>58</v>
      </c>
      <c r="Q368" s="3">
        <v>0</v>
      </c>
      <c r="R368" s="3"/>
      <c r="S368" s="3">
        <f>IF(ISBLANK(Table13[[#This Row],[T1]]),0,IF(Table13[[#This Row],[T1]]&gt;0,1,0))</f>
        <v>1</v>
      </c>
      <c r="T368" s="3">
        <f>IF(ISBLANK(Table13[[#This Row],[T2]]),0,IF(Table13[[#This Row],[T2]]&gt;0,1,0))</f>
        <v>1</v>
      </c>
      <c r="U368" s="3">
        <f>IF(ISBLANK(Table13[[#This Row],[T3]]),0,IF(Table13[[#This Row],[T3]]&gt;0,1,0))</f>
        <v>1</v>
      </c>
      <c r="V368" s="3">
        <f>IF(ISBLANK(Table13[[#This Row],[T4]]),0,IF(Table13[[#This Row],[T4]]&gt;0,1,0))</f>
        <v>0</v>
      </c>
      <c r="W368" s="25">
        <v>53</v>
      </c>
      <c r="X368" s="23">
        <v>21</v>
      </c>
      <c r="Y368" s="3">
        <v>1.2</v>
      </c>
      <c r="Z368" s="3"/>
      <c r="AB368" s="30">
        <v>338</v>
      </c>
      <c r="AC368" s="30">
        <v>1.38389095062517</v>
      </c>
      <c r="AD368" s="30">
        <v>-1.0838909506251699</v>
      </c>
    </row>
    <row r="369" spans="1:30">
      <c r="A369" s="4">
        <v>43753.291666666664</v>
      </c>
      <c r="B369">
        <v>43753</v>
      </c>
      <c r="C369" s="3">
        <v>0.29166666666666669</v>
      </c>
      <c r="D369" s="3">
        <v>7</v>
      </c>
      <c r="E369" s="3">
        <v>15</v>
      </c>
      <c r="F369" s="3">
        <v>1.1000000000000001</v>
      </c>
      <c r="G369" s="5">
        <v>1.5</v>
      </c>
      <c r="H369" s="3">
        <v>2.6</v>
      </c>
      <c r="I369" s="3">
        <v>1.55139</v>
      </c>
      <c r="J369" s="12">
        <f t="shared" si="15"/>
        <v>0.92916666666666659</v>
      </c>
      <c r="K369" s="4">
        <v>43753.291666666664</v>
      </c>
      <c r="L369" s="3">
        <f t="shared" si="16"/>
        <v>15</v>
      </c>
      <c r="M369" s="3">
        <f t="shared" si="17"/>
        <v>7</v>
      </c>
      <c r="N369" s="3">
        <v>44</v>
      </c>
      <c r="O369" s="3">
        <v>57</v>
      </c>
      <c r="P369" s="3">
        <v>36</v>
      </c>
      <c r="Q369" s="3">
        <v>0</v>
      </c>
      <c r="R369" s="3"/>
      <c r="S369" s="3">
        <f>IF(ISBLANK(Table13[[#This Row],[T1]]),0,IF(Table13[[#This Row],[T1]]&gt;0,1,0))</f>
        <v>1</v>
      </c>
      <c r="T369" s="3">
        <f>IF(ISBLANK(Table13[[#This Row],[T2]]),0,IF(Table13[[#This Row],[T2]]&gt;0,1,0))</f>
        <v>1</v>
      </c>
      <c r="U369" s="3">
        <f>IF(ISBLANK(Table13[[#This Row],[T3]]),0,IF(Table13[[#This Row],[T3]]&gt;0,1,0))</f>
        <v>1</v>
      </c>
      <c r="V369" s="3">
        <f>IF(ISBLANK(Table13[[#This Row],[T4]]),0,IF(Table13[[#This Row],[T4]]&gt;0,1,0))</f>
        <v>0</v>
      </c>
      <c r="W369" s="26">
        <v>58</v>
      </c>
      <c r="X369" s="22">
        <v>21</v>
      </c>
      <c r="Y369" s="3">
        <v>2.6</v>
      </c>
      <c r="Z369" s="3"/>
      <c r="AB369" s="30">
        <v>339</v>
      </c>
      <c r="AC369" s="30">
        <v>1.3946142331442251</v>
      </c>
      <c r="AD369" s="30">
        <v>-1.094614233144225</v>
      </c>
    </row>
    <row r="370" spans="1:30">
      <c r="A370" s="4">
        <v>43753.333333333336</v>
      </c>
      <c r="B370">
        <v>43753</v>
      </c>
      <c r="C370" s="3">
        <v>0.33333333333333331</v>
      </c>
      <c r="D370" s="3">
        <v>8</v>
      </c>
      <c r="E370" s="3">
        <v>15</v>
      </c>
      <c r="F370" s="3">
        <v>2.1</v>
      </c>
      <c r="G370" s="5">
        <v>0.4</v>
      </c>
      <c r="H370" s="3">
        <v>2.5</v>
      </c>
      <c r="I370" s="3">
        <v>1.55139</v>
      </c>
      <c r="J370" s="12">
        <f t="shared" si="15"/>
        <v>0.97083333333333355</v>
      </c>
      <c r="K370" s="4">
        <v>43753.333333333336</v>
      </c>
      <c r="L370" s="3">
        <f t="shared" si="16"/>
        <v>15</v>
      </c>
      <c r="M370" s="3">
        <f t="shared" si="17"/>
        <v>8</v>
      </c>
      <c r="N370" s="3">
        <v>0</v>
      </c>
      <c r="O370" s="3">
        <v>30</v>
      </c>
      <c r="P370" s="3">
        <v>0</v>
      </c>
      <c r="Q370" s="3">
        <v>0</v>
      </c>
      <c r="R370" s="3"/>
      <c r="S370" s="3">
        <f>IF(ISBLANK(Table13[[#This Row],[T1]]),0,IF(Table13[[#This Row],[T1]]&gt;0,1,0))</f>
        <v>0</v>
      </c>
      <c r="T370" s="3">
        <f>IF(ISBLANK(Table13[[#This Row],[T2]]),0,IF(Table13[[#This Row],[T2]]&gt;0,1,0))</f>
        <v>0</v>
      </c>
      <c r="U370" s="3">
        <f>IF(ISBLANK(Table13[[#This Row],[T3]]),0,IF(Table13[[#This Row],[T3]]&gt;0,1,0))</f>
        <v>1</v>
      </c>
      <c r="V370" s="3">
        <f>IF(ISBLANK(Table13[[#This Row],[T4]]),0,IF(Table13[[#This Row],[T4]]&gt;0,1,0))</f>
        <v>0</v>
      </c>
      <c r="W370" s="25">
        <v>62</v>
      </c>
      <c r="X370" s="23">
        <v>21</v>
      </c>
      <c r="Y370" s="3">
        <v>2.5</v>
      </c>
      <c r="Z370" s="3"/>
      <c r="AB370" s="30">
        <v>340</v>
      </c>
      <c r="AC370" s="30">
        <v>1.3946142331442251</v>
      </c>
      <c r="AD370" s="30">
        <v>-0.99461423314422504</v>
      </c>
    </row>
    <row r="371" spans="1:30">
      <c r="A371" s="4">
        <v>43753.375</v>
      </c>
      <c r="B371">
        <v>43753</v>
      </c>
      <c r="C371" s="3">
        <v>0.375</v>
      </c>
      <c r="D371" s="3">
        <v>9</v>
      </c>
      <c r="E371" s="3">
        <v>15</v>
      </c>
      <c r="F371" s="3">
        <v>0.4</v>
      </c>
      <c r="G371" s="5">
        <v>0.3</v>
      </c>
      <c r="H371" s="3">
        <v>0.7</v>
      </c>
      <c r="I371" s="3">
        <v>1.55139</v>
      </c>
      <c r="J371" s="12">
        <f t="shared" si="15"/>
        <v>0.97083333333333321</v>
      </c>
      <c r="K371" s="4">
        <v>43753.375</v>
      </c>
      <c r="L371" s="3">
        <f t="shared" si="16"/>
        <v>15</v>
      </c>
      <c r="M371" s="3">
        <f t="shared" si="17"/>
        <v>9</v>
      </c>
      <c r="N371" s="3"/>
      <c r="O371" s="3"/>
      <c r="P371" s="3"/>
      <c r="Q371" s="3"/>
      <c r="R371" s="3"/>
      <c r="S371" s="3">
        <f>IF(ISBLANK(Table13[[#This Row],[T1]]),0,IF(Table13[[#This Row],[T1]]&gt;0,1,0))</f>
        <v>0</v>
      </c>
      <c r="T371" s="3">
        <f>IF(ISBLANK(Table13[[#This Row],[T2]]),0,IF(Table13[[#This Row],[T2]]&gt;0,1,0))</f>
        <v>0</v>
      </c>
      <c r="U371" s="3">
        <f>IF(ISBLANK(Table13[[#This Row],[T3]]),0,IF(Table13[[#This Row],[T3]]&gt;0,1,0))</f>
        <v>0</v>
      </c>
      <c r="V371" s="3">
        <f>IF(ISBLANK(Table13[[#This Row],[T4]]),0,IF(Table13[[#This Row],[T4]]&gt;0,1,0))</f>
        <v>0</v>
      </c>
      <c r="W371" s="26">
        <v>65</v>
      </c>
      <c r="X371" s="22">
        <v>21</v>
      </c>
      <c r="Y371" s="3">
        <v>0.7</v>
      </c>
      <c r="Z371" s="3"/>
      <c r="AB371" s="30">
        <v>341</v>
      </c>
      <c r="AC371" s="30">
        <v>1.4053375156632804</v>
      </c>
      <c r="AD371" s="30">
        <v>-0.10533751566328031</v>
      </c>
    </row>
    <row r="372" spans="1:30">
      <c r="A372" s="4">
        <v>43753.416666666664</v>
      </c>
      <c r="B372">
        <v>43753</v>
      </c>
      <c r="C372" s="3">
        <v>0.41666666666666669</v>
      </c>
      <c r="D372" s="3">
        <v>10</v>
      </c>
      <c r="E372" s="3">
        <v>15</v>
      </c>
      <c r="F372" s="3">
        <v>0.5</v>
      </c>
      <c r="G372" s="5">
        <v>0.2</v>
      </c>
      <c r="H372" s="3">
        <v>0.7</v>
      </c>
      <c r="I372" s="3">
        <v>1.55139</v>
      </c>
      <c r="J372" s="12">
        <f t="shared" si="15"/>
        <v>0.99583333333333346</v>
      </c>
      <c r="K372" s="4">
        <v>43753.416666666664</v>
      </c>
      <c r="L372" s="3">
        <f t="shared" si="16"/>
        <v>15</v>
      </c>
      <c r="M372" s="3">
        <f t="shared" si="17"/>
        <v>10</v>
      </c>
      <c r="N372" s="3"/>
      <c r="O372" s="3"/>
      <c r="P372" s="3"/>
      <c r="Q372" s="3"/>
      <c r="R372" s="3"/>
      <c r="S372" s="3">
        <f>IF(ISBLANK(Table13[[#This Row],[T1]]),0,IF(Table13[[#This Row],[T1]]&gt;0,1,0))</f>
        <v>0</v>
      </c>
      <c r="T372" s="3">
        <f>IF(ISBLANK(Table13[[#This Row],[T2]]),0,IF(Table13[[#This Row],[T2]]&gt;0,1,0))</f>
        <v>0</v>
      </c>
      <c r="U372" s="3">
        <f>IF(ISBLANK(Table13[[#This Row],[T3]]),0,IF(Table13[[#This Row],[T3]]&gt;0,1,0))</f>
        <v>0</v>
      </c>
      <c r="V372" s="3">
        <f>IF(ISBLANK(Table13[[#This Row],[T4]]),0,IF(Table13[[#This Row],[T4]]&gt;0,1,0))</f>
        <v>0</v>
      </c>
      <c r="W372" s="25">
        <v>68</v>
      </c>
      <c r="X372" s="23">
        <v>21</v>
      </c>
      <c r="Y372" s="3">
        <v>0.7</v>
      </c>
      <c r="Z372" s="3"/>
      <c r="AB372" s="30">
        <v>342</v>
      </c>
      <c r="AC372" s="30">
        <v>1.4557724353594457</v>
      </c>
      <c r="AD372" s="30">
        <v>-0.55577243535944576</v>
      </c>
    </row>
    <row r="373" spans="1:30">
      <c r="A373" s="4">
        <v>43753.458333333336</v>
      </c>
      <c r="B373">
        <v>43753</v>
      </c>
      <c r="C373" s="3">
        <v>0.45833333333333331</v>
      </c>
      <c r="D373" s="3">
        <v>11</v>
      </c>
      <c r="E373" s="3">
        <v>15</v>
      </c>
      <c r="F373" s="3">
        <v>0.4</v>
      </c>
      <c r="G373" s="5">
        <v>0.3</v>
      </c>
      <c r="H373" s="3">
        <v>0.7</v>
      </c>
      <c r="I373" s="3">
        <v>1.55139</v>
      </c>
      <c r="J373" s="12">
        <f t="shared" si="15"/>
        <v>0.9916666666666667</v>
      </c>
      <c r="K373" s="4">
        <v>43753.458333333336</v>
      </c>
      <c r="L373" s="3">
        <f t="shared" si="16"/>
        <v>15</v>
      </c>
      <c r="M373" s="3">
        <f t="shared" si="17"/>
        <v>11</v>
      </c>
      <c r="N373" s="3"/>
      <c r="O373" s="3"/>
      <c r="P373" s="3"/>
      <c r="Q373" s="3"/>
      <c r="R373" s="3"/>
      <c r="S373" s="3">
        <f>IF(ISBLANK(Table13[[#This Row],[T1]]),0,IF(Table13[[#This Row],[T1]]&gt;0,1,0))</f>
        <v>0</v>
      </c>
      <c r="T373" s="3">
        <f>IF(ISBLANK(Table13[[#This Row],[T2]]),0,IF(Table13[[#This Row],[T2]]&gt;0,1,0))</f>
        <v>0</v>
      </c>
      <c r="U373" s="3">
        <f>IF(ISBLANK(Table13[[#This Row],[T3]]),0,IF(Table13[[#This Row],[T3]]&gt;0,1,0))</f>
        <v>0</v>
      </c>
      <c r="V373" s="3">
        <f>IF(ISBLANK(Table13[[#This Row],[T4]]),0,IF(Table13[[#This Row],[T4]]&gt;0,1,0))</f>
        <v>0</v>
      </c>
      <c r="W373" s="26">
        <v>69</v>
      </c>
      <c r="X373" s="22">
        <v>21</v>
      </c>
      <c r="Y373" s="3">
        <v>0.7</v>
      </c>
      <c r="Z373" s="3"/>
      <c r="AB373" s="30">
        <v>343</v>
      </c>
      <c r="AC373" s="30">
        <v>1.4450491528403904</v>
      </c>
      <c r="AD373" s="30">
        <v>-1.0450491528403902</v>
      </c>
    </row>
    <row r="374" spans="1:30">
      <c r="A374" s="4">
        <v>43753.5</v>
      </c>
      <c r="B374">
        <v>43753</v>
      </c>
      <c r="C374" s="3">
        <v>0.5</v>
      </c>
      <c r="D374" s="3">
        <v>12</v>
      </c>
      <c r="E374" s="3">
        <v>15</v>
      </c>
      <c r="F374" s="3">
        <v>0.2</v>
      </c>
      <c r="G374" s="5">
        <v>0.4</v>
      </c>
      <c r="H374" s="3">
        <v>0.60000000000000009</v>
      </c>
      <c r="I374" s="3">
        <v>1.55139</v>
      </c>
      <c r="J374" s="12">
        <f t="shared" si="15"/>
        <v>0.98750000000000027</v>
      </c>
      <c r="K374" s="4">
        <v>43753.5</v>
      </c>
      <c r="L374" s="3">
        <f t="shared" si="16"/>
        <v>15</v>
      </c>
      <c r="M374" s="3">
        <f t="shared" si="17"/>
        <v>12</v>
      </c>
      <c r="N374" s="3"/>
      <c r="O374" s="3"/>
      <c r="P374" s="3"/>
      <c r="Q374" s="3"/>
      <c r="R374" s="3"/>
      <c r="S374" s="3">
        <f>IF(ISBLANK(Table13[[#This Row],[T1]]),0,IF(Table13[[#This Row],[T1]]&gt;0,1,0))</f>
        <v>0</v>
      </c>
      <c r="T374" s="3">
        <f>IF(ISBLANK(Table13[[#This Row],[T2]]),0,IF(Table13[[#This Row],[T2]]&gt;0,1,0))</f>
        <v>0</v>
      </c>
      <c r="U374" s="3">
        <f>IF(ISBLANK(Table13[[#This Row],[T3]]),0,IF(Table13[[#This Row],[T3]]&gt;0,1,0))</f>
        <v>0</v>
      </c>
      <c r="V374" s="3">
        <f>IF(ISBLANK(Table13[[#This Row],[T4]]),0,IF(Table13[[#This Row],[T4]]&gt;0,1,0))</f>
        <v>0</v>
      </c>
      <c r="W374" s="25">
        <v>71</v>
      </c>
      <c r="X374" s="23">
        <v>21</v>
      </c>
      <c r="Y374" s="3">
        <v>0.60000000000000009</v>
      </c>
      <c r="Z374" s="3"/>
      <c r="AB374" s="30">
        <v>344</v>
      </c>
      <c r="AC374" s="30">
        <v>1.3517211030680043</v>
      </c>
      <c r="AD374" s="30">
        <v>2.0482788969319956</v>
      </c>
    </row>
    <row r="375" spans="1:30">
      <c r="A375" s="4">
        <v>43753.541666666664</v>
      </c>
      <c r="B375">
        <v>43753</v>
      </c>
      <c r="C375" s="3">
        <v>0.54166666666666663</v>
      </c>
      <c r="D375" s="3">
        <v>13</v>
      </c>
      <c r="E375" s="3">
        <v>15</v>
      </c>
      <c r="F375" s="3">
        <v>0.5</v>
      </c>
      <c r="G375" s="5">
        <v>0.2</v>
      </c>
      <c r="H375" s="3">
        <v>0.7</v>
      </c>
      <c r="I375" s="3">
        <v>1.55139</v>
      </c>
      <c r="J375" s="12">
        <f t="shared" si="15"/>
        <v>0.99166666666666681</v>
      </c>
      <c r="K375" s="4">
        <v>43753.541666666664</v>
      </c>
      <c r="L375" s="3">
        <f t="shared" si="16"/>
        <v>15</v>
      </c>
      <c r="M375" s="3">
        <f t="shared" si="17"/>
        <v>13</v>
      </c>
      <c r="N375" s="3"/>
      <c r="O375" s="3"/>
      <c r="P375" s="3"/>
      <c r="Q375" s="3"/>
      <c r="R375" s="3"/>
      <c r="S375" s="3">
        <f>IF(ISBLANK(Table13[[#This Row],[T1]]),0,IF(Table13[[#This Row],[T1]]&gt;0,1,0))</f>
        <v>0</v>
      </c>
      <c r="T375" s="3">
        <f>IF(ISBLANK(Table13[[#This Row],[T2]]),0,IF(Table13[[#This Row],[T2]]&gt;0,1,0))</f>
        <v>0</v>
      </c>
      <c r="U375" s="3">
        <f>IF(ISBLANK(Table13[[#This Row],[T3]]),0,IF(Table13[[#This Row],[T3]]&gt;0,1,0))</f>
        <v>0</v>
      </c>
      <c r="V375" s="3">
        <f>IF(ISBLANK(Table13[[#This Row],[T4]]),0,IF(Table13[[#This Row],[T4]]&gt;0,1,0))</f>
        <v>0</v>
      </c>
      <c r="W375" s="26">
        <v>71</v>
      </c>
      <c r="X375" s="22">
        <v>21</v>
      </c>
      <c r="Y375" s="3">
        <v>0.7</v>
      </c>
      <c r="Z375" s="3"/>
      <c r="AB375" s="30">
        <v>345</v>
      </c>
      <c r="AC375" s="30">
        <v>1.3798257867692629</v>
      </c>
      <c r="AD375" s="30">
        <v>-0.97982578676926291</v>
      </c>
    </row>
    <row r="376" spans="1:30">
      <c r="A376" s="4">
        <v>43753.583333333336</v>
      </c>
      <c r="B376">
        <v>43753</v>
      </c>
      <c r="C376" s="3">
        <v>0.58333333333333337</v>
      </c>
      <c r="D376" s="3">
        <v>14</v>
      </c>
      <c r="E376" s="3">
        <v>15</v>
      </c>
      <c r="F376" s="3">
        <v>0.4</v>
      </c>
      <c r="G376" s="5">
        <v>0.4</v>
      </c>
      <c r="H376" s="3">
        <v>0.8</v>
      </c>
      <c r="I376" s="3">
        <v>1.55139</v>
      </c>
      <c r="J376" s="12">
        <f t="shared" si="15"/>
        <v>0.97916666666666663</v>
      </c>
      <c r="K376" s="4">
        <v>43753.583333333336</v>
      </c>
      <c r="L376" s="3">
        <f t="shared" si="16"/>
        <v>15</v>
      </c>
      <c r="M376" s="3">
        <f t="shared" si="17"/>
        <v>14</v>
      </c>
      <c r="N376" s="3"/>
      <c r="O376" s="3"/>
      <c r="P376" s="3"/>
      <c r="Q376" s="3"/>
      <c r="R376" s="3"/>
      <c r="S376" s="3">
        <f>IF(ISBLANK(Table13[[#This Row],[T1]]),0,IF(Table13[[#This Row],[T1]]&gt;0,1,0))</f>
        <v>0</v>
      </c>
      <c r="T376" s="3">
        <f>IF(ISBLANK(Table13[[#This Row],[T2]]),0,IF(Table13[[#This Row],[T2]]&gt;0,1,0))</f>
        <v>0</v>
      </c>
      <c r="U376" s="3">
        <f>IF(ISBLANK(Table13[[#This Row],[T3]]),0,IF(Table13[[#This Row],[T3]]&gt;0,1,0))</f>
        <v>0</v>
      </c>
      <c r="V376" s="3">
        <f>IF(ISBLANK(Table13[[#This Row],[T4]]),0,IF(Table13[[#This Row],[T4]]&gt;0,1,0))</f>
        <v>0</v>
      </c>
      <c r="W376" s="25">
        <v>71</v>
      </c>
      <c r="X376" s="23">
        <v>21</v>
      </c>
      <c r="Y376" s="3">
        <v>0.8</v>
      </c>
      <c r="Z376" s="3"/>
      <c r="AB376" s="30">
        <v>346</v>
      </c>
      <c r="AC376" s="30">
        <v>1.2764212805875004</v>
      </c>
      <c r="AD376" s="30">
        <v>-0.77642128058750037</v>
      </c>
    </row>
    <row r="377" spans="1:30">
      <c r="A377" s="4">
        <v>43753.625</v>
      </c>
      <c r="B377">
        <v>43753</v>
      </c>
      <c r="C377" s="3">
        <v>0.625</v>
      </c>
      <c r="D377" s="3">
        <v>15</v>
      </c>
      <c r="E377" s="3">
        <v>15</v>
      </c>
      <c r="F377" s="3">
        <v>0.5</v>
      </c>
      <c r="G377" s="5">
        <v>1.3</v>
      </c>
      <c r="H377" s="3">
        <v>1.8</v>
      </c>
      <c r="I377" s="3">
        <v>1.55139</v>
      </c>
      <c r="J377" s="12">
        <f t="shared" si="15"/>
        <v>0.97083333333333355</v>
      </c>
      <c r="K377" s="4">
        <v>43753.625</v>
      </c>
      <c r="L377" s="3">
        <f t="shared" si="16"/>
        <v>15</v>
      </c>
      <c r="M377" s="3">
        <f t="shared" si="17"/>
        <v>15</v>
      </c>
      <c r="N377" s="3"/>
      <c r="O377" s="3"/>
      <c r="P377" s="3"/>
      <c r="Q377" s="3"/>
      <c r="R377" s="3"/>
      <c r="S377" s="3">
        <f>IF(ISBLANK(Table13[[#This Row],[T1]]),0,IF(Table13[[#This Row],[T1]]&gt;0,1,0))</f>
        <v>0</v>
      </c>
      <c r="T377" s="3">
        <f>IF(ISBLANK(Table13[[#This Row],[T2]]),0,IF(Table13[[#This Row],[T2]]&gt;0,1,0))</f>
        <v>0</v>
      </c>
      <c r="U377" s="3">
        <f>IF(ISBLANK(Table13[[#This Row],[T3]]),0,IF(Table13[[#This Row],[T3]]&gt;0,1,0))</f>
        <v>0</v>
      </c>
      <c r="V377" s="3">
        <f>IF(ISBLANK(Table13[[#This Row],[T4]]),0,IF(Table13[[#This Row],[T4]]&gt;0,1,0))</f>
        <v>0</v>
      </c>
      <c r="W377" s="26">
        <v>72</v>
      </c>
      <c r="X377" s="22">
        <v>21</v>
      </c>
      <c r="Y377" s="3">
        <v>1.8</v>
      </c>
      <c r="Z377" s="3"/>
      <c r="AB377" s="30">
        <v>347</v>
      </c>
      <c r="AC377" s="30">
        <v>1.2228048679922243</v>
      </c>
      <c r="AD377" s="30">
        <v>-0.62280486799222423</v>
      </c>
    </row>
    <row r="378" spans="1:30">
      <c r="A378" s="4">
        <v>43753.666666666664</v>
      </c>
      <c r="B378">
        <v>43753</v>
      </c>
      <c r="C378" s="3">
        <v>0.66666666666666663</v>
      </c>
      <c r="D378" s="3">
        <v>16</v>
      </c>
      <c r="E378" s="3">
        <v>15</v>
      </c>
      <c r="F378" s="3">
        <v>0.4</v>
      </c>
      <c r="G378" s="5">
        <v>0.2</v>
      </c>
      <c r="H378" s="3">
        <v>0.60000000000000009</v>
      </c>
      <c r="I378" s="3">
        <v>1.55139</v>
      </c>
      <c r="J378" s="12">
        <f t="shared" si="15"/>
        <v>0.91249999999999998</v>
      </c>
      <c r="K378" s="4">
        <v>43753.666666666664</v>
      </c>
      <c r="L378" s="3">
        <f t="shared" si="16"/>
        <v>15</v>
      </c>
      <c r="M378" s="3">
        <f t="shared" si="17"/>
        <v>16</v>
      </c>
      <c r="N378" s="3"/>
      <c r="O378" s="3"/>
      <c r="P378" s="3"/>
      <c r="Q378" s="3"/>
      <c r="R378" s="3"/>
      <c r="S378" s="3">
        <f>IF(ISBLANK(Table13[[#This Row],[T1]]),0,IF(Table13[[#This Row],[T1]]&gt;0,1,0))</f>
        <v>0</v>
      </c>
      <c r="T378" s="3">
        <f>IF(ISBLANK(Table13[[#This Row],[T2]]),0,IF(Table13[[#This Row],[T2]]&gt;0,1,0))</f>
        <v>0</v>
      </c>
      <c r="U378" s="3">
        <f>IF(ISBLANK(Table13[[#This Row],[T3]]),0,IF(Table13[[#This Row],[T3]]&gt;0,1,0))</f>
        <v>1</v>
      </c>
      <c r="V378" s="3">
        <f>IF(ISBLANK(Table13[[#This Row],[T4]]),0,IF(Table13[[#This Row],[T4]]&gt;0,1,0))</f>
        <v>0</v>
      </c>
      <c r="W378" s="25">
        <v>69</v>
      </c>
      <c r="X378" s="23">
        <v>17</v>
      </c>
      <c r="Y378" s="3">
        <v>0.60000000000000009</v>
      </c>
      <c r="Z378" s="3"/>
      <c r="AB378" s="30">
        <v>348</v>
      </c>
      <c r="AC378" s="30">
        <v>1.1691884553969483</v>
      </c>
      <c r="AD378" s="30">
        <v>-0.76918845539694825</v>
      </c>
    </row>
    <row r="379" spans="1:30">
      <c r="A379" s="4">
        <v>43753.708333333336</v>
      </c>
      <c r="B379">
        <v>43753</v>
      </c>
      <c r="C379" s="3">
        <v>0.70833333333333337</v>
      </c>
      <c r="D379" s="3">
        <v>17</v>
      </c>
      <c r="E379" s="3">
        <v>15</v>
      </c>
      <c r="F379" s="3">
        <v>0.4</v>
      </c>
      <c r="G379" s="5">
        <v>0.2</v>
      </c>
      <c r="H379" s="3">
        <v>0.60000000000000009</v>
      </c>
      <c r="I379" s="3">
        <v>1.55139</v>
      </c>
      <c r="J379" s="12">
        <f t="shared" si="15"/>
        <v>0.91249999999999998</v>
      </c>
      <c r="K379" s="4">
        <v>43753.708333333336</v>
      </c>
      <c r="L379" s="3">
        <f t="shared" si="16"/>
        <v>15</v>
      </c>
      <c r="M379" s="3">
        <f t="shared" si="17"/>
        <v>17</v>
      </c>
      <c r="N379" s="3"/>
      <c r="O379" s="3"/>
      <c r="P379" s="3"/>
      <c r="Q379" s="3"/>
      <c r="R379" s="3"/>
      <c r="S379" s="3">
        <f>IF(ISBLANK(Table13[[#This Row],[T1]]),0,IF(Table13[[#This Row],[T1]]&gt;0,1,0))</f>
        <v>0</v>
      </c>
      <c r="T379" s="3">
        <f>IF(ISBLANK(Table13[[#This Row],[T2]]),0,IF(Table13[[#This Row],[T2]]&gt;0,1,0))</f>
        <v>0</v>
      </c>
      <c r="U379" s="3">
        <f>IF(ISBLANK(Table13[[#This Row],[T3]]),0,IF(Table13[[#This Row],[T3]]&gt;0,1,0))</f>
        <v>0</v>
      </c>
      <c r="V379" s="3">
        <f>IF(ISBLANK(Table13[[#This Row],[T4]]),0,IF(Table13[[#This Row],[T4]]&gt;0,1,0))</f>
        <v>0</v>
      </c>
      <c r="W379" s="26">
        <v>66</v>
      </c>
      <c r="X379" s="22">
        <v>17</v>
      </c>
      <c r="Y379" s="3">
        <v>0.60000000000000009</v>
      </c>
      <c r="Z379" s="3"/>
      <c r="AB379" s="30">
        <v>349</v>
      </c>
      <c r="AC379" s="30">
        <v>1.1691884553969483</v>
      </c>
      <c r="AD379" s="30">
        <v>-0.56918845539694818</v>
      </c>
    </row>
    <row r="380" spans="1:30">
      <c r="A380" s="4">
        <v>43753.75</v>
      </c>
      <c r="B380">
        <v>43753</v>
      </c>
      <c r="C380" s="3">
        <v>0.75</v>
      </c>
      <c r="D380" s="3">
        <v>18</v>
      </c>
      <c r="E380" s="3">
        <v>15</v>
      </c>
      <c r="F380" s="3">
        <v>0.4</v>
      </c>
      <c r="G380" s="5">
        <v>0.4</v>
      </c>
      <c r="H380" s="3">
        <v>0.8</v>
      </c>
      <c r="I380" s="3">
        <v>1.55139</v>
      </c>
      <c r="J380" s="12">
        <f t="shared" si="15"/>
        <v>0.94166666666666687</v>
      </c>
      <c r="K380" s="4">
        <v>43753.75</v>
      </c>
      <c r="L380" s="3">
        <f t="shared" si="16"/>
        <v>15</v>
      </c>
      <c r="M380" s="3">
        <f t="shared" si="17"/>
        <v>18</v>
      </c>
      <c r="N380" s="3">
        <v>0</v>
      </c>
      <c r="O380" s="3">
        <v>0</v>
      </c>
      <c r="P380" s="3">
        <v>47</v>
      </c>
      <c r="Q380" s="3">
        <v>0</v>
      </c>
      <c r="R380" s="3"/>
      <c r="S380" s="3">
        <f>IF(ISBLANK(Table13[[#This Row],[T1]]),0,IF(Table13[[#This Row],[T1]]&gt;0,1,0))</f>
        <v>0</v>
      </c>
      <c r="T380" s="3">
        <f>IF(ISBLANK(Table13[[#This Row],[T2]]),0,IF(Table13[[#This Row],[T2]]&gt;0,1,0))</f>
        <v>0</v>
      </c>
      <c r="U380" s="3">
        <f>IF(ISBLANK(Table13[[#This Row],[T3]]),0,IF(Table13[[#This Row],[T3]]&gt;0,1,0))</f>
        <v>0</v>
      </c>
      <c r="V380" s="3">
        <f>IF(ISBLANK(Table13[[#This Row],[T4]]),0,IF(Table13[[#This Row],[T4]]&gt;0,1,0))</f>
        <v>0</v>
      </c>
      <c r="W380" s="25">
        <v>64</v>
      </c>
      <c r="X380" s="23">
        <v>17</v>
      </c>
      <c r="Y380" s="3">
        <v>0.8</v>
      </c>
      <c r="Z380" s="3"/>
      <c r="AB380" s="30">
        <v>350</v>
      </c>
      <c r="AC380" s="30">
        <v>1.1370186078397824</v>
      </c>
      <c r="AD380" s="30">
        <v>-0.23701860783978235</v>
      </c>
    </row>
    <row r="381" spans="1:30">
      <c r="A381" s="4">
        <v>43753.791666666664</v>
      </c>
      <c r="B381">
        <v>43753</v>
      </c>
      <c r="C381" s="3">
        <v>0.79166666666666663</v>
      </c>
      <c r="D381" s="3">
        <v>19</v>
      </c>
      <c r="E381" s="3">
        <v>15</v>
      </c>
      <c r="F381" s="3">
        <v>0.2</v>
      </c>
      <c r="G381" s="5">
        <v>0.4</v>
      </c>
      <c r="H381" s="3">
        <v>0.60000000000000009</v>
      </c>
      <c r="I381" s="3">
        <v>1.55139</v>
      </c>
      <c r="J381" s="12">
        <f t="shared" si="15"/>
        <v>0.94583333333333341</v>
      </c>
      <c r="K381" s="4">
        <v>43753.791666666664</v>
      </c>
      <c r="L381" s="3">
        <f t="shared" si="16"/>
        <v>15</v>
      </c>
      <c r="M381" s="3">
        <f t="shared" si="17"/>
        <v>19</v>
      </c>
      <c r="N381" s="3">
        <v>0</v>
      </c>
      <c r="O381" s="3">
        <v>0</v>
      </c>
      <c r="P381" s="3">
        <v>58</v>
      </c>
      <c r="Q381" s="3">
        <v>0</v>
      </c>
      <c r="R381" s="3"/>
      <c r="S381" s="3">
        <f>IF(ISBLANK(Table13[[#This Row],[T1]]),0,IF(Table13[[#This Row],[T1]]&gt;0,1,0))</f>
        <v>0</v>
      </c>
      <c r="T381" s="3">
        <f>IF(ISBLANK(Table13[[#This Row],[T2]]),0,IF(Table13[[#This Row],[T2]]&gt;0,1,0))</f>
        <v>0</v>
      </c>
      <c r="U381" s="3">
        <f>IF(ISBLANK(Table13[[#This Row],[T3]]),0,IF(Table13[[#This Row],[T3]]&gt;0,1,0))</f>
        <v>0</v>
      </c>
      <c r="V381" s="3">
        <f>IF(ISBLANK(Table13[[#This Row],[T4]]),0,IF(Table13[[#This Row],[T4]]&gt;0,1,0))</f>
        <v>0</v>
      </c>
      <c r="W381" s="26">
        <v>62</v>
      </c>
      <c r="X381" s="22">
        <v>21</v>
      </c>
      <c r="Y381" s="3">
        <v>0.60000000000000009</v>
      </c>
      <c r="Z381" s="3"/>
      <c r="AB381" s="30">
        <v>351</v>
      </c>
      <c r="AC381" s="30">
        <v>1.1262953253207271</v>
      </c>
      <c r="AD381" s="30">
        <v>0.17370467467927275</v>
      </c>
    </row>
    <row r="382" spans="1:30">
      <c r="A382" s="4">
        <v>43753.833333333336</v>
      </c>
      <c r="B382">
        <v>43753</v>
      </c>
      <c r="C382" s="3">
        <v>0.83333333333333337</v>
      </c>
      <c r="D382" s="3">
        <v>20</v>
      </c>
      <c r="E382" s="3">
        <v>15</v>
      </c>
      <c r="F382" s="3">
        <v>0.2</v>
      </c>
      <c r="G382" s="5">
        <v>0.3</v>
      </c>
      <c r="H382" s="3">
        <v>0.5</v>
      </c>
      <c r="I382" s="3">
        <v>1.55139</v>
      </c>
      <c r="J382" s="12">
        <f t="shared" si="15"/>
        <v>1.075</v>
      </c>
      <c r="K382" s="4">
        <v>43753.833333333336</v>
      </c>
      <c r="L382" s="3">
        <f t="shared" si="16"/>
        <v>15</v>
      </c>
      <c r="M382" s="3">
        <f t="shared" si="17"/>
        <v>20</v>
      </c>
      <c r="N382" s="3">
        <v>0</v>
      </c>
      <c r="O382" s="3">
        <v>1</v>
      </c>
      <c r="P382" s="3">
        <v>58</v>
      </c>
      <c r="Q382" s="3">
        <v>0</v>
      </c>
      <c r="R382" s="3"/>
      <c r="S382" s="3">
        <f>IF(ISBLANK(Table13[[#This Row],[T1]]),0,IF(Table13[[#This Row],[T1]]&gt;0,1,0))</f>
        <v>0</v>
      </c>
      <c r="T382" s="3">
        <f>IF(ISBLANK(Table13[[#This Row],[T2]]),0,IF(Table13[[#This Row],[T2]]&gt;0,1,0))</f>
        <v>0</v>
      </c>
      <c r="U382" s="3">
        <f>IF(ISBLANK(Table13[[#This Row],[T3]]),0,IF(Table13[[#This Row],[T3]]&gt;0,1,0))</f>
        <v>0</v>
      </c>
      <c r="V382" s="3">
        <f>IF(ISBLANK(Table13[[#This Row],[T4]]),0,IF(Table13[[#This Row],[T4]]&gt;0,1,0))</f>
        <v>0</v>
      </c>
      <c r="W382" s="25">
        <v>63</v>
      </c>
      <c r="X382" s="23">
        <v>13</v>
      </c>
      <c r="Y382" s="3">
        <v>0.5</v>
      </c>
      <c r="Z382" s="3"/>
      <c r="AB382" s="30">
        <v>352</v>
      </c>
      <c r="AC382" s="30">
        <v>1.1370186078397824</v>
      </c>
      <c r="AD382" s="30">
        <v>0.66298139216021745</v>
      </c>
    </row>
    <row r="383" spans="1:30">
      <c r="A383" s="4">
        <v>43753.875</v>
      </c>
      <c r="B383">
        <v>43753</v>
      </c>
      <c r="C383" s="3">
        <v>0.875</v>
      </c>
      <c r="D383" s="3">
        <v>21</v>
      </c>
      <c r="E383" s="3">
        <v>15</v>
      </c>
      <c r="F383" s="3">
        <v>0.3</v>
      </c>
      <c r="G383" s="5">
        <v>0.5</v>
      </c>
      <c r="H383" s="3">
        <v>0.8</v>
      </c>
      <c r="I383" s="3">
        <v>1.55139</v>
      </c>
      <c r="J383" s="12">
        <f t="shared" si="15"/>
        <v>1.1500000000000001</v>
      </c>
      <c r="K383" s="4">
        <v>43753.875</v>
      </c>
      <c r="L383" s="3">
        <f t="shared" si="16"/>
        <v>15</v>
      </c>
      <c r="M383" s="3">
        <f t="shared" si="17"/>
        <v>21</v>
      </c>
      <c r="N383" s="3">
        <v>23</v>
      </c>
      <c r="O383" s="3">
        <v>57</v>
      </c>
      <c r="P383" s="3">
        <v>58</v>
      </c>
      <c r="Q383" s="3">
        <v>0</v>
      </c>
      <c r="R383" s="3"/>
      <c r="S383" s="3">
        <f>IF(ISBLANK(Table13[[#This Row],[T1]]),0,IF(Table13[[#This Row],[T1]]&gt;0,1,0))</f>
        <v>0</v>
      </c>
      <c r="T383" s="3">
        <f>IF(ISBLANK(Table13[[#This Row],[T2]]),0,IF(Table13[[#This Row],[T2]]&gt;0,1,0))</f>
        <v>0</v>
      </c>
      <c r="U383" s="3">
        <f>IF(ISBLANK(Table13[[#This Row],[T3]]),0,IF(Table13[[#This Row],[T3]]&gt;0,1,0))</f>
        <v>0</v>
      </c>
      <c r="V383" s="3">
        <f>IF(ISBLANK(Table13[[#This Row],[T4]]),0,IF(Table13[[#This Row],[T4]]&gt;0,1,0))</f>
        <v>0</v>
      </c>
      <c r="W383" s="26">
        <v>61</v>
      </c>
      <c r="X383" s="22">
        <v>13</v>
      </c>
      <c r="Y383" s="3">
        <v>0.8</v>
      </c>
      <c r="Z383" s="3"/>
      <c r="AB383" s="30">
        <v>353</v>
      </c>
      <c r="AC383" s="30">
        <v>1.1799117379160033</v>
      </c>
      <c r="AD383" s="30">
        <v>-7.9911737916003256E-2</v>
      </c>
    </row>
    <row r="384" spans="1:30">
      <c r="A384" s="4">
        <v>43753.916666666664</v>
      </c>
      <c r="B384">
        <v>43753</v>
      </c>
      <c r="C384" s="3">
        <v>0.91666666666666663</v>
      </c>
      <c r="D384" s="3">
        <v>22</v>
      </c>
      <c r="E384" s="3">
        <v>15</v>
      </c>
      <c r="F384" s="3">
        <v>0.2</v>
      </c>
      <c r="G384" s="5">
        <v>0.4</v>
      </c>
      <c r="H384" s="3">
        <v>0.60000000000000009</v>
      </c>
      <c r="I384" s="3">
        <v>1.55139</v>
      </c>
      <c r="J384" s="12">
        <f t="shared" si="15"/>
        <v>1.1791666666666667</v>
      </c>
      <c r="K384" s="4">
        <v>43753.916666666664</v>
      </c>
      <c r="L384" s="3">
        <f t="shared" si="16"/>
        <v>15</v>
      </c>
      <c r="M384" s="3">
        <f t="shared" si="17"/>
        <v>22</v>
      </c>
      <c r="N384" s="3">
        <v>58</v>
      </c>
      <c r="O384" s="3">
        <v>58</v>
      </c>
      <c r="P384" s="3">
        <v>58</v>
      </c>
      <c r="Q384" s="3">
        <v>0</v>
      </c>
      <c r="R384" s="3"/>
      <c r="S384" s="3">
        <f>IF(ISBLANK(Table13[[#This Row],[T1]]),0,IF(Table13[[#This Row],[T1]]&gt;0,1,0))</f>
        <v>1</v>
      </c>
      <c r="T384" s="3">
        <f>IF(ISBLANK(Table13[[#This Row],[T2]]),0,IF(Table13[[#This Row],[T2]]&gt;0,1,0))</f>
        <v>1</v>
      </c>
      <c r="U384" s="3">
        <f>IF(ISBLANK(Table13[[#This Row],[T3]]),0,IF(Table13[[#This Row],[T3]]&gt;0,1,0))</f>
        <v>0</v>
      </c>
      <c r="V384" s="3">
        <f>IF(ISBLANK(Table13[[#This Row],[T4]]),0,IF(Table13[[#This Row],[T4]]&gt;0,1,0))</f>
        <v>0</v>
      </c>
      <c r="W384" s="25">
        <v>60</v>
      </c>
      <c r="X384" s="23">
        <v>11</v>
      </c>
      <c r="Y384" s="3">
        <v>0.60000000000000009</v>
      </c>
      <c r="Z384" s="3"/>
      <c r="AB384" s="30">
        <v>354</v>
      </c>
      <c r="AC384" s="30">
        <v>1.294039526616821</v>
      </c>
      <c r="AD384" s="30">
        <v>0.20596047338317902</v>
      </c>
    </row>
    <row r="385" spans="1:30">
      <c r="A385" s="4">
        <v>43753.958333333336</v>
      </c>
      <c r="B385">
        <v>43753</v>
      </c>
      <c r="C385" s="3">
        <v>0.95833333333333337</v>
      </c>
      <c r="D385" s="3">
        <v>23</v>
      </c>
      <c r="E385" s="3">
        <v>15</v>
      </c>
      <c r="F385" s="3">
        <v>0.2</v>
      </c>
      <c r="G385" s="5">
        <v>0.2</v>
      </c>
      <c r="H385" s="3">
        <v>0.4</v>
      </c>
      <c r="I385" s="3">
        <v>1.55139</v>
      </c>
      <c r="J385" s="12">
        <f t="shared" si="15"/>
        <v>1.2249999999999999</v>
      </c>
      <c r="K385" s="4">
        <v>43753.958333333336</v>
      </c>
      <c r="L385" s="3">
        <f t="shared" si="16"/>
        <v>15</v>
      </c>
      <c r="M385" s="3">
        <f t="shared" si="17"/>
        <v>23</v>
      </c>
      <c r="N385" s="3">
        <v>57</v>
      </c>
      <c r="O385" s="3">
        <v>57</v>
      </c>
      <c r="P385" s="3">
        <v>57</v>
      </c>
      <c r="Q385" s="3">
        <v>0</v>
      </c>
      <c r="R385" s="3"/>
      <c r="S385" s="3">
        <f>IF(ISBLANK(Table13[[#This Row],[T1]]),0,IF(Table13[[#This Row],[T1]]&gt;0,1,0))</f>
        <v>1</v>
      </c>
      <c r="T385" s="3">
        <f>IF(ISBLANK(Table13[[#This Row],[T2]]),0,IF(Table13[[#This Row],[T2]]&gt;0,1,0))</f>
        <v>1</v>
      </c>
      <c r="U385" s="3">
        <f>IF(ISBLANK(Table13[[#This Row],[T3]]),0,IF(Table13[[#This Row],[T3]]&gt;0,1,0))</f>
        <v>1</v>
      </c>
      <c r="V385" s="3">
        <f>IF(ISBLANK(Table13[[#This Row],[T4]]),0,IF(Table13[[#This Row],[T4]]&gt;0,1,0))</f>
        <v>0</v>
      </c>
      <c r="W385" s="26">
        <v>59</v>
      </c>
      <c r="X385" s="22">
        <v>21</v>
      </c>
      <c r="Y385" s="3">
        <v>0.4</v>
      </c>
      <c r="Z385" s="3"/>
      <c r="AB385" s="30">
        <v>355</v>
      </c>
      <c r="AC385" s="30">
        <v>1.434348883827385</v>
      </c>
      <c r="AD385" s="30">
        <v>-3.4348883827385102E-2</v>
      </c>
    </row>
    <row r="386" spans="1:30">
      <c r="A386" s="4">
        <v>43754</v>
      </c>
      <c r="B386">
        <v>43754</v>
      </c>
      <c r="C386" s="3">
        <v>0</v>
      </c>
      <c r="D386" s="3">
        <v>0</v>
      </c>
      <c r="E386" s="3">
        <v>16</v>
      </c>
      <c r="F386" s="3">
        <v>1.2</v>
      </c>
      <c r="G386" s="5">
        <v>0.2</v>
      </c>
      <c r="H386" s="3">
        <v>1.4</v>
      </c>
      <c r="I386" s="3">
        <v>1.55139</v>
      </c>
      <c r="J386" s="12">
        <f t="shared" ref="J386:J449" si="18">AVERAGE(H386:H409)</f>
        <v>1.3208333333333331</v>
      </c>
      <c r="K386" s="4">
        <v>43754</v>
      </c>
      <c r="L386" s="3">
        <f t="shared" ref="L386:L449" si="19">DAY(K386)</f>
        <v>16</v>
      </c>
      <c r="M386" s="3">
        <f t="shared" ref="M386:M449" si="20">HOUR(K386)</f>
        <v>0</v>
      </c>
      <c r="N386" s="3">
        <v>58</v>
      </c>
      <c r="O386" s="3">
        <v>58</v>
      </c>
      <c r="P386" s="3">
        <v>58</v>
      </c>
      <c r="Q386" s="3">
        <v>0</v>
      </c>
      <c r="R386" s="3"/>
      <c r="S386" s="3">
        <f>IF(ISBLANK(Table13[[#This Row],[T1]]),0,IF(Table13[[#This Row],[T1]]&gt;0,1,0))</f>
        <v>1</v>
      </c>
      <c r="T386" s="3">
        <f>IF(ISBLANK(Table13[[#This Row],[T2]]),0,IF(Table13[[#This Row],[T2]]&gt;0,1,0))</f>
        <v>1</v>
      </c>
      <c r="U386" s="3">
        <f>IF(ISBLANK(Table13[[#This Row],[T3]]),0,IF(Table13[[#This Row],[T3]]&gt;0,1,0))</f>
        <v>1</v>
      </c>
      <c r="V386" s="3">
        <f>IF(ISBLANK(Table13[[#This Row],[T4]]),0,IF(Table13[[#This Row],[T4]]&gt;0,1,0))</f>
        <v>0</v>
      </c>
      <c r="W386" s="25">
        <v>59</v>
      </c>
      <c r="X386" s="23">
        <v>13</v>
      </c>
      <c r="Y386" s="3">
        <v>1.4</v>
      </c>
      <c r="Z386" s="3"/>
      <c r="AB386" s="30">
        <v>356</v>
      </c>
      <c r="AC386" s="30">
        <v>1.287381407953673</v>
      </c>
      <c r="AD386" s="30">
        <v>-0.28738140795367295</v>
      </c>
    </row>
    <row r="387" spans="1:30">
      <c r="A387" s="4">
        <v>43754.041666666664</v>
      </c>
      <c r="B387">
        <v>43754</v>
      </c>
      <c r="C387" s="3">
        <v>4.1666666666666664E-2</v>
      </c>
      <c r="D387" s="3">
        <v>1</v>
      </c>
      <c r="E387" s="3">
        <v>16</v>
      </c>
      <c r="F387" s="3">
        <v>0.2</v>
      </c>
      <c r="G387" s="5">
        <v>0.3</v>
      </c>
      <c r="H387" s="3">
        <v>0.5</v>
      </c>
      <c r="I387" s="3">
        <v>1.55139</v>
      </c>
      <c r="J387" s="12">
        <f t="shared" si="18"/>
        <v>1.2833333333333332</v>
      </c>
      <c r="K387" s="4">
        <v>43754.041666666664</v>
      </c>
      <c r="L387" s="3">
        <f t="shared" si="19"/>
        <v>16</v>
      </c>
      <c r="M387" s="3">
        <f t="shared" si="20"/>
        <v>1</v>
      </c>
      <c r="N387" s="3">
        <v>58</v>
      </c>
      <c r="O387" s="3">
        <v>58</v>
      </c>
      <c r="P387" s="3">
        <v>58</v>
      </c>
      <c r="Q387" s="3">
        <v>0</v>
      </c>
      <c r="R387" s="3"/>
      <c r="S387" s="3">
        <f>IF(ISBLANK(Table13[[#This Row],[T1]]),0,IF(Table13[[#This Row],[T1]]&gt;0,1,0))</f>
        <v>1</v>
      </c>
      <c r="T387" s="3">
        <f>IF(ISBLANK(Table13[[#This Row],[T2]]),0,IF(Table13[[#This Row],[T2]]&gt;0,1,0))</f>
        <v>1</v>
      </c>
      <c r="U387" s="3">
        <f>IF(ISBLANK(Table13[[#This Row],[T3]]),0,IF(Table13[[#This Row],[T3]]&gt;0,1,0))</f>
        <v>1</v>
      </c>
      <c r="V387" s="3">
        <f>IF(ISBLANK(Table13[[#This Row],[T4]]),0,IF(Table13[[#This Row],[T4]]&gt;0,1,0))</f>
        <v>0</v>
      </c>
      <c r="W387" s="26">
        <v>61</v>
      </c>
      <c r="X387" s="22">
        <v>11</v>
      </c>
      <c r="Y387" s="3">
        <v>0.5</v>
      </c>
      <c r="Z387" s="3"/>
      <c r="AB387" s="30">
        <v>357</v>
      </c>
      <c r="AC387" s="30">
        <v>1.298104690472728</v>
      </c>
      <c r="AD387" s="30">
        <v>-0.49810469047272798</v>
      </c>
    </row>
    <row r="388" spans="1:30">
      <c r="A388" s="4">
        <v>43754.083333333336</v>
      </c>
      <c r="B388">
        <v>43754</v>
      </c>
      <c r="C388" s="3">
        <v>8.3333333333333329E-2</v>
      </c>
      <c r="D388" s="3">
        <v>2</v>
      </c>
      <c r="E388" s="3">
        <v>16</v>
      </c>
      <c r="F388" s="3">
        <v>0.3</v>
      </c>
      <c r="G388" s="5">
        <v>0.2</v>
      </c>
      <c r="H388" s="3">
        <v>0.5</v>
      </c>
      <c r="I388" s="3">
        <v>1.55139</v>
      </c>
      <c r="J388" s="12">
        <f t="shared" si="18"/>
        <v>1.2874999999999999</v>
      </c>
      <c r="K388" s="4">
        <v>43754.083333333336</v>
      </c>
      <c r="L388" s="3">
        <f t="shared" si="19"/>
        <v>16</v>
      </c>
      <c r="M388" s="3">
        <f t="shared" si="20"/>
        <v>2</v>
      </c>
      <c r="N388" s="3">
        <v>58</v>
      </c>
      <c r="O388" s="3">
        <v>58</v>
      </c>
      <c r="P388" s="3">
        <v>58</v>
      </c>
      <c r="Q388" s="3">
        <v>0</v>
      </c>
      <c r="R388" s="3"/>
      <c r="S388" s="3">
        <f>IF(ISBLANK(Table13[[#This Row],[T1]]),0,IF(Table13[[#This Row],[T1]]&gt;0,1,0))</f>
        <v>1</v>
      </c>
      <c r="T388" s="3">
        <f>IF(ISBLANK(Table13[[#This Row],[T2]]),0,IF(Table13[[#This Row],[T2]]&gt;0,1,0))</f>
        <v>1</v>
      </c>
      <c r="U388" s="3">
        <f>IF(ISBLANK(Table13[[#This Row],[T3]]),0,IF(Table13[[#This Row],[T3]]&gt;0,1,0))</f>
        <v>1</v>
      </c>
      <c r="V388" s="3">
        <f>IF(ISBLANK(Table13[[#This Row],[T4]]),0,IF(Table13[[#This Row],[T4]]&gt;0,1,0))</f>
        <v>0</v>
      </c>
      <c r="W388" s="25">
        <v>60</v>
      </c>
      <c r="X388" s="23">
        <v>11</v>
      </c>
      <c r="Y388" s="3">
        <v>0.5</v>
      </c>
      <c r="Z388" s="3"/>
      <c r="AB388" s="30">
        <v>358</v>
      </c>
      <c r="AC388" s="30">
        <v>1.3088279729917831</v>
      </c>
      <c r="AD388" s="30">
        <v>1.4911720270082167</v>
      </c>
    </row>
    <row r="389" spans="1:30">
      <c r="A389" s="4">
        <v>43754.125</v>
      </c>
      <c r="B389">
        <v>43754</v>
      </c>
      <c r="C389" s="3">
        <v>0.125</v>
      </c>
      <c r="D389" s="3">
        <v>3</v>
      </c>
      <c r="E389" s="3">
        <v>16</v>
      </c>
      <c r="F389" s="3">
        <v>0.2</v>
      </c>
      <c r="G389" s="5">
        <v>0.2</v>
      </c>
      <c r="H389" s="3">
        <v>0.4</v>
      </c>
      <c r="I389" s="3">
        <v>1.55139</v>
      </c>
      <c r="J389" s="12">
        <f t="shared" si="18"/>
        <v>1.2958333333333332</v>
      </c>
      <c r="K389" s="4">
        <v>43754.125</v>
      </c>
      <c r="L389" s="3">
        <f t="shared" si="19"/>
        <v>16</v>
      </c>
      <c r="M389" s="3">
        <f t="shared" si="20"/>
        <v>3</v>
      </c>
      <c r="N389" s="3">
        <v>57</v>
      </c>
      <c r="O389" s="3">
        <v>57</v>
      </c>
      <c r="P389" s="3">
        <v>57</v>
      </c>
      <c r="Q389" s="3">
        <v>0</v>
      </c>
      <c r="R389" s="3"/>
      <c r="S389" s="3">
        <f>IF(ISBLANK(Table13[[#This Row],[T1]]),0,IF(Table13[[#This Row],[T1]]&gt;0,1,0))</f>
        <v>1</v>
      </c>
      <c r="T389" s="3">
        <f>IF(ISBLANK(Table13[[#This Row],[T2]]),0,IF(Table13[[#This Row],[T2]]&gt;0,1,0))</f>
        <v>1</v>
      </c>
      <c r="U389" s="3">
        <f>IF(ISBLANK(Table13[[#This Row],[T3]]),0,IF(Table13[[#This Row],[T3]]&gt;0,1,0))</f>
        <v>1</v>
      </c>
      <c r="V389" s="3">
        <f>IF(ISBLANK(Table13[[#This Row],[T4]]),0,IF(Table13[[#This Row],[T4]]&gt;0,1,0))</f>
        <v>0</v>
      </c>
      <c r="W389" s="26">
        <v>60</v>
      </c>
      <c r="X389" s="22">
        <v>11</v>
      </c>
      <c r="Y389" s="3">
        <v>0.4</v>
      </c>
      <c r="Z389" s="3"/>
      <c r="AB389" s="30">
        <v>359</v>
      </c>
      <c r="AC389" s="30">
        <v>1.3195512555108384</v>
      </c>
      <c r="AD389" s="30">
        <v>1.5804487444891619</v>
      </c>
    </row>
    <row r="390" spans="1:30">
      <c r="A390" s="4">
        <v>43754.166666666664</v>
      </c>
      <c r="B390">
        <v>43754</v>
      </c>
      <c r="C390" s="3">
        <v>0.16666666666666666</v>
      </c>
      <c r="D390" s="3">
        <v>4</v>
      </c>
      <c r="E390" s="3">
        <v>16</v>
      </c>
      <c r="F390" s="3">
        <v>0.4</v>
      </c>
      <c r="G390" s="5">
        <v>0.2</v>
      </c>
      <c r="H390" s="3">
        <v>0.60000000000000009</v>
      </c>
      <c r="I390" s="3">
        <v>1.55139</v>
      </c>
      <c r="J390" s="12">
        <f t="shared" si="18"/>
        <v>1.2958333333333332</v>
      </c>
      <c r="K390" s="4">
        <v>43754.166666666664</v>
      </c>
      <c r="L390" s="3">
        <f t="shared" si="19"/>
        <v>16</v>
      </c>
      <c r="M390" s="3">
        <f t="shared" si="20"/>
        <v>4</v>
      </c>
      <c r="N390" s="3">
        <v>58</v>
      </c>
      <c r="O390" s="3">
        <v>58</v>
      </c>
      <c r="P390" s="3">
        <v>58</v>
      </c>
      <c r="Q390" s="3">
        <v>0</v>
      </c>
      <c r="R390" s="3"/>
      <c r="S390" s="3">
        <f>IF(ISBLANK(Table13[[#This Row],[T1]]),0,IF(Table13[[#This Row],[T1]]&gt;0,1,0))</f>
        <v>1</v>
      </c>
      <c r="T390" s="3">
        <f>IF(ISBLANK(Table13[[#This Row],[T2]]),0,IF(Table13[[#This Row],[T2]]&gt;0,1,0))</f>
        <v>1</v>
      </c>
      <c r="U390" s="3">
        <f>IF(ISBLANK(Table13[[#This Row],[T3]]),0,IF(Table13[[#This Row],[T3]]&gt;0,1,0))</f>
        <v>1</v>
      </c>
      <c r="V390" s="3">
        <f>IF(ISBLANK(Table13[[#This Row],[T4]]),0,IF(Table13[[#This Row],[T4]]&gt;0,1,0))</f>
        <v>0</v>
      </c>
      <c r="W390" s="25">
        <v>61</v>
      </c>
      <c r="X390" s="23">
        <v>11</v>
      </c>
      <c r="Y390" s="3">
        <v>0.60000000000000009</v>
      </c>
      <c r="Z390" s="3"/>
      <c r="AB390" s="30">
        <v>360</v>
      </c>
      <c r="AC390" s="30">
        <v>1.340997820548949</v>
      </c>
      <c r="AD390" s="30">
        <v>-0.24099782054894892</v>
      </c>
    </row>
    <row r="391" spans="1:30">
      <c r="A391" s="4">
        <v>43754.208333333336</v>
      </c>
      <c r="B391">
        <v>43754</v>
      </c>
      <c r="C391" s="3">
        <v>0.20833333333333334</v>
      </c>
      <c r="D391" s="3">
        <v>5</v>
      </c>
      <c r="E391" s="3">
        <v>16</v>
      </c>
      <c r="F391" s="3">
        <v>0.2</v>
      </c>
      <c r="G391" s="5">
        <v>0.5</v>
      </c>
      <c r="H391" s="3">
        <v>0.7</v>
      </c>
      <c r="I391" s="3">
        <v>1.55139</v>
      </c>
      <c r="J391" s="12">
        <f t="shared" si="18"/>
        <v>1.2874999999999999</v>
      </c>
      <c r="K391" s="4">
        <v>43754.208333333336</v>
      </c>
      <c r="L391" s="3">
        <f t="shared" si="19"/>
        <v>16</v>
      </c>
      <c r="M391" s="3">
        <f t="shared" si="20"/>
        <v>5</v>
      </c>
      <c r="N391" s="3">
        <v>58</v>
      </c>
      <c r="O391" s="3">
        <v>58</v>
      </c>
      <c r="P391" s="3">
        <v>58</v>
      </c>
      <c r="Q391" s="3">
        <v>0</v>
      </c>
      <c r="R391" s="3"/>
      <c r="S391" s="3">
        <f>IF(ISBLANK(Table13[[#This Row],[T1]]),0,IF(Table13[[#This Row],[T1]]&gt;0,1,0))</f>
        <v>1</v>
      </c>
      <c r="T391" s="3">
        <f>IF(ISBLANK(Table13[[#This Row],[T2]]),0,IF(Table13[[#This Row],[T2]]&gt;0,1,0))</f>
        <v>1</v>
      </c>
      <c r="U391" s="3">
        <f>IF(ISBLANK(Table13[[#This Row],[T3]]),0,IF(Table13[[#This Row],[T3]]&gt;0,1,0))</f>
        <v>1</v>
      </c>
      <c r="V391" s="3">
        <f>IF(ISBLANK(Table13[[#This Row],[T4]]),0,IF(Table13[[#This Row],[T4]]&gt;0,1,0))</f>
        <v>0</v>
      </c>
      <c r="W391" s="26">
        <v>62</v>
      </c>
      <c r="X391" s="22">
        <v>11</v>
      </c>
      <c r="Y391" s="3">
        <v>0.7</v>
      </c>
      <c r="Z391" s="3"/>
      <c r="AB391" s="30">
        <v>361</v>
      </c>
      <c r="AC391" s="30">
        <v>1.340997820548949</v>
      </c>
      <c r="AD391" s="30">
        <v>-0.74099782054894892</v>
      </c>
    </row>
    <row r="392" spans="1:30">
      <c r="A392" s="4">
        <v>43754.25</v>
      </c>
      <c r="B392">
        <v>43754</v>
      </c>
      <c r="C392" s="3">
        <v>0.25</v>
      </c>
      <c r="D392" s="3">
        <v>6</v>
      </c>
      <c r="E392" s="3">
        <v>16</v>
      </c>
      <c r="F392" s="3">
        <v>0.7</v>
      </c>
      <c r="G392" s="5">
        <v>1.5</v>
      </c>
      <c r="H392" s="3">
        <v>2.2000000000000002</v>
      </c>
      <c r="I392" s="3">
        <v>1.55139</v>
      </c>
      <c r="J392" s="12">
        <f t="shared" si="18"/>
        <v>1.2749999999999999</v>
      </c>
      <c r="K392" s="4">
        <v>43754.25</v>
      </c>
      <c r="L392" s="3">
        <f t="shared" si="19"/>
        <v>16</v>
      </c>
      <c r="M392" s="3">
        <f t="shared" si="20"/>
        <v>6</v>
      </c>
      <c r="N392" s="3">
        <v>58</v>
      </c>
      <c r="O392" s="3">
        <v>58</v>
      </c>
      <c r="P392" s="3">
        <v>58</v>
      </c>
      <c r="Q392" s="3">
        <v>0</v>
      </c>
      <c r="R392" s="3"/>
      <c r="S392" s="3">
        <f>IF(ISBLANK(Table13[[#This Row],[T1]]),0,IF(Table13[[#This Row],[T1]]&gt;0,1,0))</f>
        <v>1</v>
      </c>
      <c r="T392" s="3">
        <f>IF(ISBLANK(Table13[[#This Row],[T2]]),0,IF(Table13[[#This Row],[T2]]&gt;0,1,0))</f>
        <v>1</v>
      </c>
      <c r="U392" s="3">
        <f>IF(ISBLANK(Table13[[#This Row],[T3]]),0,IF(Table13[[#This Row],[T3]]&gt;0,1,0))</f>
        <v>1</v>
      </c>
      <c r="V392" s="3">
        <f>IF(ISBLANK(Table13[[#This Row],[T4]]),0,IF(Table13[[#This Row],[T4]]&gt;0,1,0))</f>
        <v>0</v>
      </c>
      <c r="W392" s="25">
        <v>62</v>
      </c>
      <c r="X392" s="23">
        <v>11</v>
      </c>
      <c r="Y392" s="3">
        <v>2.2000000000000002</v>
      </c>
      <c r="Z392" s="3"/>
      <c r="AB392" s="30">
        <v>362</v>
      </c>
      <c r="AC392" s="30">
        <v>1.38389095062517</v>
      </c>
      <c r="AD392" s="30">
        <v>-0.98389095062516996</v>
      </c>
    </row>
    <row r="393" spans="1:30">
      <c r="A393" s="4">
        <v>43754.291666666664</v>
      </c>
      <c r="B393">
        <v>43754</v>
      </c>
      <c r="C393" s="3">
        <v>0.29166666666666669</v>
      </c>
      <c r="D393" s="3">
        <v>7</v>
      </c>
      <c r="E393" s="3">
        <v>16</v>
      </c>
      <c r="F393" s="3">
        <v>0.7</v>
      </c>
      <c r="G393" s="5">
        <v>2.9</v>
      </c>
      <c r="H393" s="3">
        <v>3.5999999999999996</v>
      </c>
      <c r="I393" s="3">
        <v>1.55139</v>
      </c>
      <c r="J393" s="12">
        <f t="shared" si="18"/>
        <v>1.2124999999999997</v>
      </c>
      <c r="K393" s="4">
        <v>43754.291666666664</v>
      </c>
      <c r="L393" s="3">
        <f t="shared" si="19"/>
        <v>16</v>
      </c>
      <c r="M393" s="3">
        <f t="shared" si="20"/>
        <v>7</v>
      </c>
      <c r="N393" s="3">
        <v>57</v>
      </c>
      <c r="O393" s="3">
        <v>57</v>
      </c>
      <c r="P393" s="3">
        <v>41</v>
      </c>
      <c r="Q393" s="3">
        <v>0</v>
      </c>
      <c r="R393" s="3"/>
      <c r="S393" s="3">
        <f>IF(ISBLANK(Table13[[#This Row],[T1]]),0,IF(Table13[[#This Row],[T1]]&gt;0,1,0))</f>
        <v>1</v>
      </c>
      <c r="T393" s="3">
        <f>IF(ISBLANK(Table13[[#This Row],[T2]]),0,IF(Table13[[#This Row],[T2]]&gt;0,1,0))</f>
        <v>1</v>
      </c>
      <c r="U393" s="3">
        <f>IF(ISBLANK(Table13[[#This Row],[T3]]),0,IF(Table13[[#This Row],[T3]]&gt;0,1,0))</f>
        <v>1</v>
      </c>
      <c r="V393" s="3">
        <f>IF(ISBLANK(Table13[[#This Row],[T4]]),0,IF(Table13[[#This Row],[T4]]&gt;0,1,0))</f>
        <v>0</v>
      </c>
      <c r="W393" s="26">
        <v>63</v>
      </c>
      <c r="X393" s="22">
        <v>11</v>
      </c>
      <c r="Y393" s="3">
        <v>3.5999999999999996</v>
      </c>
      <c r="Z393" s="3"/>
      <c r="AB393" s="30">
        <v>363</v>
      </c>
      <c r="AC393" s="30">
        <v>1.3946142331442251</v>
      </c>
      <c r="AD393" s="30">
        <v>-0.79461423314422497</v>
      </c>
    </row>
    <row r="394" spans="1:30">
      <c r="A394" s="4">
        <v>43754.333333333336</v>
      </c>
      <c r="B394">
        <v>43754</v>
      </c>
      <c r="C394" s="3">
        <v>0.33333333333333331</v>
      </c>
      <c r="D394" s="3">
        <v>8</v>
      </c>
      <c r="E394" s="3">
        <v>16</v>
      </c>
      <c r="F394" s="3">
        <v>1.3</v>
      </c>
      <c r="G394" s="5">
        <v>1.2</v>
      </c>
      <c r="H394" s="3">
        <v>2.5</v>
      </c>
      <c r="I394" s="3">
        <v>1.55139</v>
      </c>
      <c r="J394" s="12">
        <f t="shared" si="18"/>
        <v>1.2166666666666666</v>
      </c>
      <c r="K394" s="4">
        <v>43754.333333333336</v>
      </c>
      <c r="L394" s="3">
        <f t="shared" si="19"/>
        <v>16</v>
      </c>
      <c r="M394" s="3">
        <f t="shared" si="20"/>
        <v>8</v>
      </c>
      <c r="N394" s="3">
        <v>58</v>
      </c>
      <c r="O394" s="3">
        <v>15</v>
      </c>
      <c r="P394" s="3">
        <v>0</v>
      </c>
      <c r="Q394" s="3">
        <v>0</v>
      </c>
      <c r="R394" s="3"/>
      <c r="S394" s="3">
        <f>IF(ISBLANK(Table13[[#This Row],[T1]]),0,IF(Table13[[#This Row],[T1]]&gt;0,1,0))</f>
        <v>1</v>
      </c>
      <c r="T394" s="3">
        <f>IF(ISBLANK(Table13[[#This Row],[T2]]),0,IF(Table13[[#This Row],[T2]]&gt;0,1,0))</f>
        <v>1</v>
      </c>
      <c r="U394" s="3">
        <f>IF(ISBLANK(Table13[[#This Row],[T3]]),0,IF(Table13[[#This Row],[T3]]&gt;0,1,0))</f>
        <v>1</v>
      </c>
      <c r="V394" s="3">
        <f>IF(ISBLANK(Table13[[#This Row],[T4]]),0,IF(Table13[[#This Row],[T4]]&gt;0,1,0))</f>
        <v>0</v>
      </c>
      <c r="W394" s="25">
        <v>64</v>
      </c>
      <c r="X394" s="23">
        <v>11</v>
      </c>
      <c r="Y394" s="3">
        <v>2.5</v>
      </c>
      <c r="Z394" s="3"/>
      <c r="AB394" s="30">
        <v>364</v>
      </c>
      <c r="AC394" s="30">
        <v>1.4160607981823357</v>
      </c>
      <c r="AD394" s="30">
        <v>-1.0160607981823357</v>
      </c>
    </row>
    <row r="395" spans="1:30">
      <c r="A395" s="4">
        <v>43754.375</v>
      </c>
      <c r="B395">
        <v>43754</v>
      </c>
      <c r="C395" s="3">
        <v>0.375</v>
      </c>
      <c r="D395" s="3">
        <v>9</v>
      </c>
      <c r="E395" s="3">
        <v>16</v>
      </c>
      <c r="F395" s="3">
        <v>0.9</v>
      </c>
      <c r="G395" s="5">
        <v>0.4</v>
      </c>
      <c r="H395" s="3">
        <v>1.3</v>
      </c>
      <c r="I395" s="3">
        <v>1.55139</v>
      </c>
      <c r="J395" s="12">
        <f t="shared" si="18"/>
        <v>1.1291666666666664</v>
      </c>
      <c r="K395" s="4">
        <v>43754.375</v>
      </c>
      <c r="L395" s="3">
        <f t="shared" si="19"/>
        <v>16</v>
      </c>
      <c r="M395" s="3">
        <f t="shared" si="20"/>
        <v>9</v>
      </c>
      <c r="N395" s="3">
        <v>2</v>
      </c>
      <c r="O395" s="3">
        <v>0</v>
      </c>
      <c r="P395" s="3">
        <v>0</v>
      </c>
      <c r="Q395" s="3">
        <v>0</v>
      </c>
      <c r="R395" s="3"/>
      <c r="S395" s="3">
        <f>IF(ISBLANK(Table13[[#This Row],[T1]]),0,IF(Table13[[#This Row],[T1]]&gt;0,1,0))</f>
        <v>0</v>
      </c>
      <c r="T395" s="3">
        <f>IF(ISBLANK(Table13[[#This Row],[T2]]),0,IF(Table13[[#This Row],[T2]]&gt;0,1,0))</f>
        <v>0</v>
      </c>
      <c r="U395" s="3">
        <f>IF(ISBLANK(Table13[[#This Row],[T3]]),0,IF(Table13[[#This Row],[T3]]&gt;0,1,0))</f>
        <v>0</v>
      </c>
      <c r="V395" s="3">
        <f>IF(ISBLANK(Table13[[#This Row],[T4]]),0,IF(Table13[[#This Row],[T4]]&gt;0,1,0))</f>
        <v>0</v>
      </c>
      <c r="W395" s="26">
        <v>65</v>
      </c>
      <c r="X395" s="22">
        <v>8</v>
      </c>
      <c r="Y395" s="3">
        <v>1.3</v>
      </c>
      <c r="Z395" s="3"/>
      <c r="AB395" s="30">
        <v>365</v>
      </c>
      <c r="AC395" s="30">
        <v>1.4160607981823357</v>
      </c>
      <c r="AD395" s="30">
        <v>-1.0160607981823357</v>
      </c>
    </row>
    <row r="396" spans="1:30">
      <c r="A396" s="4">
        <v>43754.416666666664</v>
      </c>
      <c r="B396">
        <v>43754</v>
      </c>
      <c r="C396" s="3">
        <v>0.41666666666666669</v>
      </c>
      <c r="D396" s="3">
        <v>10</v>
      </c>
      <c r="E396" s="3">
        <v>16</v>
      </c>
      <c r="F396" s="3">
        <v>0.4</v>
      </c>
      <c r="G396" s="5">
        <v>0.2</v>
      </c>
      <c r="H396" s="3">
        <v>0.60000000000000009</v>
      </c>
      <c r="I396" s="3">
        <v>1.55139</v>
      </c>
      <c r="J396" s="12">
        <f t="shared" si="18"/>
        <v>1.1541666666666663</v>
      </c>
      <c r="K396" s="4">
        <v>43754.416666666664</v>
      </c>
      <c r="L396" s="3">
        <f t="shared" si="19"/>
        <v>16</v>
      </c>
      <c r="M396" s="3">
        <f t="shared" si="20"/>
        <v>10</v>
      </c>
      <c r="N396" s="3"/>
      <c r="O396" s="3"/>
      <c r="P396" s="3"/>
      <c r="Q396" s="3"/>
      <c r="R396" s="3"/>
      <c r="S396" s="3">
        <f>IF(ISBLANK(Table13[[#This Row],[T1]]),0,IF(Table13[[#This Row],[T1]]&gt;0,1,0))</f>
        <v>0</v>
      </c>
      <c r="T396" s="3">
        <f>IF(ISBLANK(Table13[[#This Row],[T2]]),0,IF(Table13[[#This Row],[T2]]&gt;0,1,0))</f>
        <v>0</v>
      </c>
      <c r="U396" s="3">
        <f>IF(ISBLANK(Table13[[#This Row],[T3]]),0,IF(Table13[[#This Row],[T3]]&gt;0,1,0))</f>
        <v>0</v>
      </c>
      <c r="V396" s="3">
        <f>IF(ISBLANK(Table13[[#This Row],[T4]]),0,IF(Table13[[#This Row],[T4]]&gt;0,1,0))</f>
        <v>0</v>
      </c>
      <c r="W396" s="25">
        <v>64</v>
      </c>
      <c r="X396" s="23">
        <v>5</v>
      </c>
      <c r="Y396" s="3">
        <v>0.60000000000000009</v>
      </c>
      <c r="Z396" s="3"/>
      <c r="AB396" s="30">
        <v>366</v>
      </c>
      <c r="AC396" s="30">
        <v>1.4160607981823357</v>
      </c>
      <c r="AD396" s="30">
        <v>-0.2160607981823357</v>
      </c>
    </row>
    <row r="397" spans="1:30">
      <c r="A397" s="4">
        <v>43754.458333333336</v>
      </c>
      <c r="B397">
        <v>43754</v>
      </c>
      <c r="C397" s="3">
        <v>0.45833333333333331</v>
      </c>
      <c r="D397" s="3">
        <v>11</v>
      </c>
      <c r="E397" s="3">
        <v>16</v>
      </c>
      <c r="F397" s="3">
        <v>0.4</v>
      </c>
      <c r="G397" s="5">
        <v>0.2</v>
      </c>
      <c r="H397" s="3">
        <v>0.60000000000000009</v>
      </c>
      <c r="I397" s="3">
        <v>1.55139</v>
      </c>
      <c r="J397" s="12">
        <f t="shared" si="18"/>
        <v>1.1458333333333328</v>
      </c>
      <c r="K397" s="4">
        <v>43754.458333333336</v>
      </c>
      <c r="L397" s="3">
        <f t="shared" si="19"/>
        <v>16</v>
      </c>
      <c r="M397" s="3">
        <f t="shared" si="20"/>
        <v>11</v>
      </c>
      <c r="N397" s="3"/>
      <c r="O397" s="3"/>
      <c r="P397" s="3"/>
      <c r="Q397" s="3"/>
      <c r="R397" s="3"/>
      <c r="S397" s="3">
        <f>IF(ISBLANK(Table13[[#This Row],[T1]]),0,IF(Table13[[#This Row],[T1]]&gt;0,1,0))</f>
        <v>0</v>
      </c>
      <c r="T397" s="3">
        <f>IF(ISBLANK(Table13[[#This Row],[T2]]),0,IF(Table13[[#This Row],[T2]]&gt;0,1,0))</f>
        <v>0</v>
      </c>
      <c r="U397" s="3">
        <f>IF(ISBLANK(Table13[[#This Row],[T3]]),0,IF(Table13[[#This Row],[T3]]&gt;0,1,0))</f>
        <v>0</v>
      </c>
      <c r="V397" s="3">
        <f>IF(ISBLANK(Table13[[#This Row],[T4]]),0,IF(Table13[[#This Row],[T4]]&gt;0,1,0))</f>
        <v>0</v>
      </c>
      <c r="W397" s="26">
        <v>62</v>
      </c>
      <c r="X397" s="22">
        <v>1</v>
      </c>
      <c r="Y397" s="3">
        <v>0.60000000000000009</v>
      </c>
      <c r="Z397" s="3"/>
      <c r="AB397" s="30">
        <v>367</v>
      </c>
      <c r="AC397" s="30">
        <v>1.4160607981823357</v>
      </c>
      <c r="AD397" s="30">
        <v>-0.2160607981823357</v>
      </c>
    </row>
    <row r="398" spans="1:30">
      <c r="A398" s="4">
        <v>43754.5</v>
      </c>
      <c r="B398">
        <v>43754</v>
      </c>
      <c r="C398" s="3">
        <v>0.5</v>
      </c>
      <c r="D398" s="3">
        <v>12</v>
      </c>
      <c r="E398" s="3">
        <v>16</v>
      </c>
      <c r="F398" s="3">
        <v>0.4</v>
      </c>
      <c r="G398" s="5">
        <v>0.3</v>
      </c>
      <c r="H398" s="3">
        <v>0.7</v>
      </c>
      <c r="I398" s="3">
        <v>1.55139</v>
      </c>
      <c r="J398" s="12">
        <f t="shared" si="18"/>
        <v>1.1374999999999995</v>
      </c>
      <c r="K398" s="4">
        <v>43754.5</v>
      </c>
      <c r="L398" s="3">
        <f t="shared" si="19"/>
        <v>16</v>
      </c>
      <c r="M398" s="3">
        <f t="shared" si="20"/>
        <v>12</v>
      </c>
      <c r="N398" s="3"/>
      <c r="O398" s="3"/>
      <c r="P398" s="3"/>
      <c r="Q398" s="3"/>
      <c r="R398" s="3"/>
      <c r="S398" s="3">
        <f>IF(ISBLANK(Table13[[#This Row],[T1]]),0,IF(Table13[[#This Row],[T1]]&gt;0,1,0))</f>
        <v>0</v>
      </c>
      <c r="T398" s="3">
        <f>IF(ISBLANK(Table13[[#This Row],[T2]]),0,IF(Table13[[#This Row],[T2]]&gt;0,1,0))</f>
        <v>0</v>
      </c>
      <c r="U398" s="3">
        <f>IF(ISBLANK(Table13[[#This Row],[T3]]),0,IF(Table13[[#This Row],[T3]]&gt;0,1,0))</f>
        <v>0</v>
      </c>
      <c r="V398" s="3">
        <f>IF(ISBLANK(Table13[[#This Row],[T4]]),0,IF(Table13[[#This Row],[T4]]&gt;0,1,0))</f>
        <v>0</v>
      </c>
      <c r="W398" s="25">
        <v>59</v>
      </c>
      <c r="X398" s="23">
        <v>1</v>
      </c>
      <c r="Y398" s="3">
        <v>0.7</v>
      </c>
      <c r="Z398" s="3"/>
      <c r="AB398" s="30">
        <v>368</v>
      </c>
      <c r="AC398" s="30">
        <v>1.3624443855870596</v>
      </c>
      <c r="AD398" s="30">
        <v>1.2375556144129405</v>
      </c>
    </row>
    <row r="399" spans="1:30">
      <c r="A399" s="4">
        <v>43754.541666666664</v>
      </c>
      <c r="B399">
        <v>43754</v>
      </c>
      <c r="C399" s="3">
        <v>0.54166666666666663</v>
      </c>
      <c r="D399" s="3">
        <v>13</v>
      </c>
      <c r="E399" s="3">
        <v>16</v>
      </c>
      <c r="F399" s="3">
        <v>0.2</v>
      </c>
      <c r="G399" s="5">
        <v>0.2</v>
      </c>
      <c r="H399" s="3">
        <v>0.4</v>
      </c>
      <c r="I399" s="3">
        <v>1.55139</v>
      </c>
      <c r="J399" s="12">
        <f t="shared" si="18"/>
        <v>1.1249999999999993</v>
      </c>
      <c r="K399" s="4">
        <v>43754.541666666664</v>
      </c>
      <c r="L399" s="3">
        <f t="shared" si="19"/>
        <v>16</v>
      </c>
      <c r="M399" s="3">
        <f t="shared" si="20"/>
        <v>13</v>
      </c>
      <c r="N399" s="3"/>
      <c r="O399" s="3"/>
      <c r="P399" s="3"/>
      <c r="Q399" s="3"/>
      <c r="R399" s="3"/>
      <c r="S399" s="3">
        <f>IF(ISBLANK(Table13[[#This Row],[T1]]),0,IF(Table13[[#This Row],[T1]]&gt;0,1,0))</f>
        <v>0</v>
      </c>
      <c r="T399" s="3">
        <f>IF(ISBLANK(Table13[[#This Row],[T2]]),0,IF(Table13[[#This Row],[T2]]&gt;0,1,0))</f>
        <v>0</v>
      </c>
      <c r="U399" s="3">
        <f>IF(ISBLANK(Table13[[#This Row],[T3]]),0,IF(Table13[[#This Row],[T3]]&gt;0,1,0))</f>
        <v>0</v>
      </c>
      <c r="V399" s="3">
        <f>IF(ISBLANK(Table13[[#This Row],[T4]]),0,IF(Table13[[#This Row],[T4]]&gt;0,1,0))</f>
        <v>0</v>
      </c>
      <c r="W399" s="26">
        <v>59</v>
      </c>
      <c r="X399" s="22">
        <v>5</v>
      </c>
      <c r="Y399" s="3">
        <v>0.4</v>
      </c>
      <c r="Z399" s="3"/>
      <c r="AB399" s="30">
        <v>369</v>
      </c>
      <c r="AC399" s="30">
        <v>1.3583792217311523</v>
      </c>
      <c r="AD399" s="30">
        <v>1.1416207782688477</v>
      </c>
    </row>
    <row r="400" spans="1:30">
      <c r="A400" s="4">
        <v>43754.583333333336</v>
      </c>
      <c r="B400">
        <v>43754</v>
      </c>
      <c r="C400" s="3">
        <v>0.58333333333333337</v>
      </c>
      <c r="D400" s="3">
        <v>14</v>
      </c>
      <c r="E400" s="3">
        <v>16</v>
      </c>
      <c r="F400" s="3">
        <v>0.2</v>
      </c>
      <c r="G400" s="5">
        <v>0.4</v>
      </c>
      <c r="H400" s="3">
        <v>0.60000000000000009</v>
      </c>
      <c r="I400" s="3">
        <v>1.55139</v>
      </c>
      <c r="J400" s="12">
        <f t="shared" si="18"/>
        <v>1.1249999999999993</v>
      </c>
      <c r="K400" s="4">
        <v>43754.583333333336</v>
      </c>
      <c r="L400" s="3">
        <f t="shared" si="19"/>
        <v>16</v>
      </c>
      <c r="M400" s="3">
        <f t="shared" si="20"/>
        <v>14</v>
      </c>
      <c r="N400" s="3"/>
      <c r="O400" s="3"/>
      <c r="P400" s="3"/>
      <c r="Q400" s="3"/>
      <c r="R400" s="3"/>
      <c r="S400" s="3">
        <f>IF(ISBLANK(Table13[[#This Row],[T1]]),0,IF(Table13[[#This Row],[T1]]&gt;0,1,0))</f>
        <v>0</v>
      </c>
      <c r="T400" s="3">
        <f>IF(ISBLANK(Table13[[#This Row],[T2]]),0,IF(Table13[[#This Row],[T2]]&gt;0,1,0))</f>
        <v>0</v>
      </c>
      <c r="U400" s="3">
        <f>IF(ISBLANK(Table13[[#This Row],[T3]]),0,IF(Table13[[#This Row],[T3]]&gt;0,1,0))</f>
        <v>0</v>
      </c>
      <c r="V400" s="3">
        <f>IF(ISBLANK(Table13[[#This Row],[T4]]),0,IF(Table13[[#This Row],[T4]]&gt;0,1,0))</f>
        <v>0</v>
      </c>
      <c r="W400" s="25">
        <v>60</v>
      </c>
      <c r="X400" s="23">
        <v>8</v>
      </c>
      <c r="Y400" s="3">
        <v>0.60000000000000009</v>
      </c>
      <c r="Z400" s="3"/>
      <c r="AB400" s="30">
        <v>370</v>
      </c>
      <c r="AC400" s="30">
        <v>1.2549747155493902</v>
      </c>
      <c r="AD400" s="30">
        <v>-0.55497471554939026</v>
      </c>
    </row>
    <row r="401" spans="1:30">
      <c r="A401" s="4">
        <v>43754.625</v>
      </c>
      <c r="B401">
        <v>43754</v>
      </c>
      <c r="C401" s="3">
        <v>0.625</v>
      </c>
      <c r="D401" s="3">
        <v>15</v>
      </c>
      <c r="E401" s="3">
        <v>16</v>
      </c>
      <c r="F401" s="3">
        <v>0.2</v>
      </c>
      <c r="G401" s="5">
        <v>0.2</v>
      </c>
      <c r="H401" s="3">
        <v>0.4</v>
      </c>
      <c r="I401" s="3">
        <v>1.55139</v>
      </c>
      <c r="J401" s="12">
        <f t="shared" si="18"/>
        <v>1.116666666666666</v>
      </c>
      <c r="K401" s="4">
        <v>43754.625</v>
      </c>
      <c r="L401" s="3">
        <f t="shared" si="19"/>
        <v>16</v>
      </c>
      <c r="M401" s="3">
        <f t="shared" si="20"/>
        <v>15</v>
      </c>
      <c r="N401" s="3"/>
      <c r="O401" s="3"/>
      <c r="P401" s="3"/>
      <c r="Q401" s="3"/>
      <c r="R401" s="3"/>
      <c r="S401" s="3">
        <f>IF(ISBLANK(Table13[[#This Row],[T1]]),0,IF(Table13[[#This Row],[T1]]&gt;0,1,0))</f>
        <v>0</v>
      </c>
      <c r="T401" s="3">
        <f>IF(ISBLANK(Table13[[#This Row],[T2]]),0,IF(Table13[[#This Row],[T2]]&gt;0,1,0))</f>
        <v>0</v>
      </c>
      <c r="U401" s="3">
        <f>IF(ISBLANK(Table13[[#This Row],[T3]]),0,IF(Table13[[#This Row],[T3]]&gt;0,1,0))</f>
        <v>0</v>
      </c>
      <c r="V401" s="3">
        <f>IF(ISBLANK(Table13[[#This Row],[T4]]),0,IF(Table13[[#This Row],[T4]]&gt;0,1,0))</f>
        <v>0</v>
      </c>
      <c r="W401" s="26">
        <v>61</v>
      </c>
      <c r="X401" s="22">
        <v>8</v>
      </c>
      <c r="Y401" s="3">
        <v>0.4</v>
      </c>
      <c r="Z401" s="3"/>
      <c r="AB401" s="30">
        <v>371</v>
      </c>
      <c r="AC401" s="30">
        <v>1.2228048679922243</v>
      </c>
      <c r="AD401" s="30">
        <v>-0.52280486799222436</v>
      </c>
    </row>
    <row r="402" spans="1:30">
      <c r="A402" s="4">
        <v>43754.666666666664</v>
      </c>
      <c r="B402">
        <v>43754</v>
      </c>
      <c r="C402" s="3">
        <v>0.66666666666666663</v>
      </c>
      <c r="D402" s="3">
        <v>16</v>
      </c>
      <c r="E402" s="3">
        <v>16</v>
      </c>
      <c r="F402" s="3">
        <v>0.4</v>
      </c>
      <c r="G402" s="5">
        <v>0.2</v>
      </c>
      <c r="H402" s="3">
        <v>0.60000000000000009</v>
      </c>
      <c r="I402" s="3">
        <v>1.55139</v>
      </c>
      <c r="J402" s="12">
        <f t="shared" si="18"/>
        <v>1.116666666666666</v>
      </c>
      <c r="K402" s="4">
        <v>43754.666666666664</v>
      </c>
      <c r="L402" s="3">
        <f t="shared" si="19"/>
        <v>16</v>
      </c>
      <c r="M402" s="3">
        <f t="shared" si="20"/>
        <v>16</v>
      </c>
      <c r="N402" s="3"/>
      <c r="O402" s="3"/>
      <c r="P402" s="3"/>
      <c r="Q402" s="3"/>
      <c r="R402" s="3"/>
      <c r="S402" s="3">
        <f>IF(ISBLANK(Table13[[#This Row],[T1]]),0,IF(Table13[[#This Row],[T1]]&gt;0,1,0))</f>
        <v>1</v>
      </c>
      <c r="T402" s="3">
        <f>IF(ISBLANK(Table13[[#This Row],[T2]]),0,IF(Table13[[#This Row],[T2]]&gt;0,1,0))</f>
        <v>0</v>
      </c>
      <c r="U402" s="3">
        <f>IF(ISBLANK(Table13[[#This Row],[T3]]),0,IF(Table13[[#This Row],[T3]]&gt;0,1,0))</f>
        <v>0</v>
      </c>
      <c r="V402" s="3">
        <f>IF(ISBLANK(Table13[[#This Row],[T4]]),0,IF(Table13[[#This Row],[T4]]&gt;0,1,0))</f>
        <v>0</v>
      </c>
      <c r="W402" s="25">
        <v>59</v>
      </c>
      <c r="X402" s="23">
        <v>13</v>
      </c>
      <c r="Y402" s="3">
        <v>0.60000000000000009</v>
      </c>
      <c r="Z402" s="3"/>
      <c r="AB402" s="30">
        <v>372</v>
      </c>
      <c r="AC402" s="30">
        <v>1.212081585473169</v>
      </c>
      <c r="AD402" s="30">
        <v>-0.51208158547316907</v>
      </c>
    </row>
    <row r="403" spans="1:30">
      <c r="A403" s="4">
        <v>43754.708333333336</v>
      </c>
      <c r="B403">
        <v>43754</v>
      </c>
      <c r="C403" s="3">
        <v>0.70833333333333337</v>
      </c>
      <c r="D403" s="3">
        <v>17</v>
      </c>
      <c r="E403" s="3">
        <v>16</v>
      </c>
      <c r="F403" s="3">
        <v>0.2</v>
      </c>
      <c r="G403" s="5">
        <v>1.1000000000000001</v>
      </c>
      <c r="H403" s="3">
        <v>1.3</v>
      </c>
      <c r="I403" s="3">
        <v>1.55139</v>
      </c>
      <c r="J403" s="12">
        <f t="shared" si="18"/>
        <v>1.1083333333333325</v>
      </c>
      <c r="K403" s="4">
        <v>43754.708333333336</v>
      </c>
      <c r="L403" s="3">
        <f t="shared" si="19"/>
        <v>16</v>
      </c>
      <c r="M403" s="3">
        <f t="shared" si="20"/>
        <v>17</v>
      </c>
      <c r="N403" s="3"/>
      <c r="O403" s="3"/>
      <c r="P403" s="3"/>
      <c r="Q403" s="3"/>
      <c r="R403" s="3"/>
      <c r="S403" s="3">
        <f>IF(ISBLANK(Table13[[#This Row],[T1]]),0,IF(Table13[[#This Row],[T1]]&gt;0,1,0))</f>
        <v>1</v>
      </c>
      <c r="T403" s="3">
        <f>IF(ISBLANK(Table13[[#This Row],[T2]]),0,IF(Table13[[#This Row],[T2]]&gt;0,1,0))</f>
        <v>0</v>
      </c>
      <c r="U403" s="3">
        <f>IF(ISBLANK(Table13[[#This Row],[T3]]),0,IF(Table13[[#This Row],[T3]]&gt;0,1,0))</f>
        <v>0</v>
      </c>
      <c r="V403" s="3">
        <f>IF(ISBLANK(Table13[[#This Row],[T4]]),0,IF(Table13[[#This Row],[T4]]&gt;0,1,0))</f>
        <v>0</v>
      </c>
      <c r="W403" s="26">
        <v>57</v>
      </c>
      <c r="X403" s="22">
        <v>17</v>
      </c>
      <c r="Y403" s="3">
        <v>1.3</v>
      </c>
      <c r="Z403" s="3"/>
      <c r="AB403" s="30">
        <v>373</v>
      </c>
      <c r="AC403" s="30">
        <v>1.1906350204350586</v>
      </c>
      <c r="AD403" s="30">
        <v>-0.59063502043505856</v>
      </c>
    </row>
    <row r="404" spans="1:30">
      <c r="A404" s="4">
        <v>43754.75</v>
      </c>
      <c r="B404">
        <v>43754</v>
      </c>
      <c r="C404" s="3">
        <v>0.75</v>
      </c>
      <c r="D404" s="3">
        <v>18</v>
      </c>
      <c r="E404" s="3">
        <v>16</v>
      </c>
      <c r="F404" s="3">
        <v>0.3</v>
      </c>
      <c r="G404" s="5">
        <v>0.6</v>
      </c>
      <c r="H404" s="3">
        <v>0.89999999999999991</v>
      </c>
      <c r="I404" s="3">
        <v>1.55139</v>
      </c>
      <c r="J404" s="12">
        <f t="shared" si="18"/>
        <v>1.0708333333333326</v>
      </c>
      <c r="K404" s="4">
        <v>43754.75</v>
      </c>
      <c r="L404" s="3">
        <f t="shared" si="19"/>
        <v>16</v>
      </c>
      <c r="M404" s="3">
        <f t="shared" si="20"/>
        <v>18</v>
      </c>
      <c r="N404" s="3">
        <v>7</v>
      </c>
      <c r="O404" s="3">
        <v>0</v>
      </c>
      <c r="P404" s="3">
        <v>35</v>
      </c>
      <c r="Q404" s="3">
        <v>15</v>
      </c>
      <c r="R404" s="3"/>
      <c r="S404" s="3">
        <f>IF(ISBLANK(Table13[[#This Row],[T1]]),0,IF(Table13[[#This Row],[T1]]&gt;0,1,0))</f>
        <v>1</v>
      </c>
      <c r="T404" s="3">
        <f>IF(ISBLANK(Table13[[#This Row],[T2]]),0,IF(Table13[[#This Row],[T2]]&gt;0,1,0))</f>
        <v>0</v>
      </c>
      <c r="U404" s="3">
        <f>IF(ISBLANK(Table13[[#This Row],[T3]]),0,IF(Table13[[#This Row],[T3]]&gt;0,1,0))</f>
        <v>0</v>
      </c>
      <c r="V404" s="3">
        <f>IF(ISBLANK(Table13[[#This Row],[T4]]),0,IF(Table13[[#This Row],[T4]]&gt;0,1,0))</f>
        <v>0</v>
      </c>
      <c r="W404" s="25">
        <v>56</v>
      </c>
      <c r="X404" s="23">
        <v>21</v>
      </c>
      <c r="Y404" s="3">
        <v>0.89999999999999991</v>
      </c>
      <c r="Z404" s="3"/>
      <c r="AB404" s="30">
        <v>374</v>
      </c>
      <c r="AC404" s="30">
        <v>1.1906350204350586</v>
      </c>
      <c r="AD404" s="30">
        <v>-0.49063502043505869</v>
      </c>
    </row>
    <row r="405" spans="1:30">
      <c r="A405" s="4">
        <v>43754.791666666664</v>
      </c>
      <c r="B405">
        <v>43754</v>
      </c>
      <c r="C405" s="3">
        <v>0.79166666666666663</v>
      </c>
      <c r="D405" s="3">
        <v>19</v>
      </c>
      <c r="E405" s="3">
        <v>16</v>
      </c>
      <c r="F405" s="3">
        <v>1.3</v>
      </c>
      <c r="G405" s="5">
        <v>2.4</v>
      </c>
      <c r="H405" s="3">
        <v>3.7</v>
      </c>
      <c r="I405" s="3">
        <v>1.55139</v>
      </c>
      <c r="J405" s="12">
        <f t="shared" si="18"/>
        <v>1.1041666666666659</v>
      </c>
      <c r="K405" s="4">
        <v>43754.791666666664</v>
      </c>
      <c r="L405" s="3">
        <f t="shared" si="19"/>
        <v>16</v>
      </c>
      <c r="M405" s="3">
        <f t="shared" si="20"/>
        <v>19</v>
      </c>
      <c r="N405" s="3">
        <v>58</v>
      </c>
      <c r="O405" s="3">
        <v>0</v>
      </c>
      <c r="P405" s="3">
        <v>56</v>
      </c>
      <c r="Q405" s="3">
        <v>0</v>
      </c>
      <c r="R405" s="3"/>
      <c r="S405" s="3">
        <f>IF(ISBLANK(Table13[[#This Row],[T1]]),0,IF(Table13[[#This Row],[T1]]&gt;0,1,0))</f>
        <v>1</v>
      </c>
      <c r="T405" s="3">
        <f>IF(ISBLANK(Table13[[#This Row],[T2]]),0,IF(Table13[[#This Row],[T2]]&gt;0,1,0))</f>
        <v>0</v>
      </c>
      <c r="U405" s="3">
        <f>IF(ISBLANK(Table13[[#This Row],[T3]]),0,IF(Table13[[#This Row],[T3]]&gt;0,1,0))</f>
        <v>0</v>
      </c>
      <c r="V405" s="3">
        <f>IF(ISBLANK(Table13[[#This Row],[T4]]),0,IF(Table13[[#This Row],[T4]]&gt;0,1,0))</f>
        <v>0</v>
      </c>
      <c r="W405" s="26">
        <v>56</v>
      </c>
      <c r="X405" s="22">
        <v>20</v>
      </c>
      <c r="Y405" s="3">
        <v>3.7</v>
      </c>
      <c r="Z405" s="3"/>
      <c r="AB405" s="30">
        <v>375</v>
      </c>
      <c r="AC405" s="30">
        <v>1.1906350204350586</v>
      </c>
      <c r="AD405" s="30">
        <v>-0.3906350204350586</v>
      </c>
    </row>
    <row r="406" spans="1:30">
      <c r="A406" s="4">
        <v>43754.833333333336</v>
      </c>
      <c r="B406">
        <v>43754</v>
      </c>
      <c r="C406" s="3">
        <v>0.83333333333333337</v>
      </c>
      <c r="D406" s="3">
        <v>20</v>
      </c>
      <c r="E406" s="3">
        <v>16</v>
      </c>
      <c r="F406" s="3">
        <v>1</v>
      </c>
      <c r="G406" s="5">
        <v>1.3</v>
      </c>
      <c r="H406" s="3">
        <v>2.2999999999999998</v>
      </c>
      <c r="I406" s="3">
        <v>1.55139</v>
      </c>
      <c r="J406" s="12">
        <f t="shared" si="18"/>
        <v>1.0166666666666662</v>
      </c>
      <c r="K406" s="4">
        <v>43754.833333333336</v>
      </c>
      <c r="L406" s="3">
        <f t="shared" si="19"/>
        <v>16</v>
      </c>
      <c r="M406" s="3">
        <f t="shared" si="20"/>
        <v>20</v>
      </c>
      <c r="N406" s="3">
        <v>37</v>
      </c>
      <c r="O406" s="3">
        <v>1</v>
      </c>
      <c r="P406" s="3">
        <v>37</v>
      </c>
      <c r="Q406" s="3">
        <v>0</v>
      </c>
      <c r="R406" s="3"/>
      <c r="S406" s="3">
        <f>IF(ISBLANK(Table13[[#This Row],[T1]]),0,IF(Table13[[#This Row],[T1]]&gt;0,1,0))</f>
        <v>1</v>
      </c>
      <c r="T406" s="3">
        <f>IF(ISBLANK(Table13[[#This Row],[T2]]),0,IF(Table13[[#This Row],[T2]]&gt;0,1,0))</f>
        <v>1</v>
      </c>
      <c r="U406" s="3">
        <f>IF(ISBLANK(Table13[[#This Row],[T3]]),0,IF(Table13[[#This Row],[T3]]&gt;0,1,0))</f>
        <v>0</v>
      </c>
      <c r="V406" s="3">
        <f>IF(ISBLANK(Table13[[#This Row],[T4]]),0,IF(Table13[[#This Row],[T4]]&gt;0,1,0))</f>
        <v>0</v>
      </c>
      <c r="W406" s="25">
        <v>55</v>
      </c>
      <c r="X406" s="23">
        <v>21</v>
      </c>
      <c r="Y406" s="3">
        <v>2.2999999999999998</v>
      </c>
      <c r="Z406" s="3"/>
      <c r="AB406" s="30">
        <v>376</v>
      </c>
      <c r="AC406" s="30">
        <v>1.1799117379160033</v>
      </c>
      <c r="AD406" s="30">
        <v>0.6200882620839967</v>
      </c>
    </row>
    <row r="407" spans="1:30">
      <c r="A407" s="4">
        <v>43754.875</v>
      </c>
      <c r="B407">
        <v>43754</v>
      </c>
      <c r="C407" s="3">
        <v>0.875</v>
      </c>
      <c r="D407" s="3">
        <v>21</v>
      </c>
      <c r="E407" s="3">
        <v>16</v>
      </c>
      <c r="F407" s="3">
        <v>0.9</v>
      </c>
      <c r="G407" s="5">
        <v>0.6</v>
      </c>
      <c r="H407" s="3">
        <v>1.5</v>
      </c>
      <c r="I407" s="3">
        <v>1.55139</v>
      </c>
      <c r="J407" s="12">
        <f t="shared" si="18"/>
        <v>0.99999999999999956</v>
      </c>
      <c r="K407" s="4">
        <v>43754.875000405096</v>
      </c>
      <c r="L407" s="3">
        <f t="shared" si="19"/>
        <v>16</v>
      </c>
      <c r="M407" s="3">
        <f t="shared" si="20"/>
        <v>21</v>
      </c>
      <c r="N407" s="3"/>
      <c r="O407" s="3"/>
      <c r="P407" s="3"/>
      <c r="Q407" s="3"/>
      <c r="R407" s="3"/>
      <c r="S407" s="3">
        <f>IF(ISBLANK(Table13[[#This Row],[T1]]),0,IF(Table13[[#This Row],[T1]]&gt;0,1,0))</f>
        <v>1</v>
      </c>
      <c r="T407" s="3">
        <f>IF(ISBLANK(Table13[[#This Row],[T2]]),0,IF(Table13[[#This Row],[T2]]&gt;0,1,0))</f>
        <v>1</v>
      </c>
      <c r="U407" s="3">
        <f>IF(ISBLANK(Table13[[#This Row],[T3]]),0,IF(Table13[[#This Row],[T3]]&gt;0,1,0))</f>
        <v>1</v>
      </c>
      <c r="V407" s="3">
        <f>IF(ISBLANK(Table13[[#This Row],[T4]]),0,IF(Table13[[#This Row],[T4]]&gt;0,1,0))</f>
        <v>0</v>
      </c>
      <c r="W407" s="26">
        <v>54</v>
      </c>
      <c r="X407" s="22">
        <v>21</v>
      </c>
      <c r="Y407" s="3">
        <v>1.5</v>
      </c>
      <c r="Z407" s="3"/>
      <c r="AB407" s="30">
        <v>377</v>
      </c>
      <c r="AC407" s="30">
        <v>1.3230278812748757</v>
      </c>
      <c r="AD407" s="30">
        <v>-0.72302788127487561</v>
      </c>
    </row>
    <row r="408" spans="1:30">
      <c r="A408" s="4">
        <v>43754.916666666664</v>
      </c>
      <c r="B408">
        <v>43754</v>
      </c>
      <c r="C408" s="3">
        <v>0.91666666666666663</v>
      </c>
      <c r="D408" s="3">
        <v>22</v>
      </c>
      <c r="E408" s="3">
        <v>16</v>
      </c>
      <c r="F408" s="3">
        <v>1</v>
      </c>
      <c r="G408" s="5">
        <v>0.7</v>
      </c>
      <c r="H408" s="3">
        <v>1.7</v>
      </c>
      <c r="I408" s="3">
        <v>1.55139</v>
      </c>
      <c r="J408" s="12">
        <f t="shared" si="18"/>
        <v>0.99166666666666659</v>
      </c>
      <c r="K408" s="4">
        <v>43754.916667129626</v>
      </c>
      <c r="L408" s="3">
        <f t="shared" si="19"/>
        <v>16</v>
      </c>
      <c r="M408" s="3">
        <f t="shared" si="20"/>
        <v>22</v>
      </c>
      <c r="N408" s="3"/>
      <c r="O408" s="3"/>
      <c r="P408" s="3"/>
      <c r="Q408" s="3"/>
      <c r="R408" s="3"/>
      <c r="S408" s="3">
        <f>IF(ISBLANK(Table13[[#This Row],[T1]]),0,IF(Table13[[#This Row],[T1]]&gt;0,1,0))</f>
        <v>1</v>
      </c>
      <c r="T408" s="3">
        <f>IF(ISBLANK(Table13[[#This Row],[T2]]),0,IF(Table13[[#This Row],[T2]]&gt;0,1,0))</f>
        <v>1</v>
      </c>
      <c r="U408" s="3">
        <f>IF(ISBLANK(Table13[[#This Row],[T3]]),0,IF(Table13[[#This Row],[T3]]&gt;0,1,0))</f>
        <v>1</v>
      </c>
      <c r="V408" s="3">
        <f>IF(ISBLANK(Table13[[#This Row],[T4]]),0,IF(Table13[[#This Row],[T4]]&gt;0,1,0))</f>
        <v>0</v>
      </c>
      <c r="W408" s="25">
        <v>52</v>
      </c>
      <c r="X408" s="23">
        <v>21</v>
      </c>
      <c r="Y408" s="3">
        <v>1.7</v>
      </c>
      <c r="Z408" s="3"/>
      <c r="AB408" s="30">
        <v>378</v>
      </c>
      <c r="AC408" s="30">
        <v>1.2839630702074449</v>
      </c>
      <c r="AD408" s="30">
        <v>-0.68396307020744485</v>
      </c>
    </row>
    <row r="409" spans="1:30">
      <c r="A409" s="4">
        <v>43754.958333333336</v>
      </c>
      <c r="B409">
        <v>43754</v>
      </c>
      <c r="C409" s="3">
        <v>0.95833333333333337</v>
      </c>
      <c r="D409" s="3">
        <v>23</v>
      </c>
      <c r="E409" s="3">
        <v>16</v>
      </c>
      <c r="F409" s="3">
        <v>2</v>
      </c>
      <c r="G409" s="5">
        <v>0.7</v>
      </c>
      <c r="H409" s="3">
        <v>2.7</v>
      </c>
      <c r="I409" s="3">
        <v>1.55139</v>
      </c>
      <c r="J409" s="12">
        <f t="shared" si="18"/>
        <v>0.96250000000000024</v>
      </c>
      <c r="K409" s="4">
        <v>43754.958333854163</v>
      </c>
      <c r="L409" s="3">
        <f t="shared" si="19"/>
        <v>16</v>
      </c>
      <c r="M409" s="3">
        <f t="shared" si="20"/>
        <v>23</v>
      </c>
      <c r="N409" s="3"/>
      <c r="O409" s="3"/>
      <c r="P409" s="3"/>
      <c r="Q409" s="3"/>
      <c r="R409" s="3"/>
      <c r="S409" s="3">
        <f>IF(ISBLANK(Table13[[#This Row],[T1]]),0,IF(Table13[[#This Row],[T1]]&gt;0,1,0))</f>
        <v>1</v>
      </c>
      <c r="T409" s="3">
        <f>IF(ISBLANK(Table13[[#This Row],[T2]]),0,IF(Table13[[#This Row],[T2]]&gt;0,1,0))</f>
        <v>1</v>
      </c>
      <c r="U409" s="3">
        <f>IF(ISBLANK(Table13[[#This Row],[T3]]),0,IF(Table13[[#This Row],[T3]]&gt;0,1,0))</f>
        <v>1</v>
      </c>
      <c r="V409" s="3">
        <f>IF(ISBLANK(Table13[[#This Row],[T4]]),0,IF(Table13[[#This Row],[T4]]&gt;0,1,0))</f>
        <v>0</v>
      </c>
      <c r="W409" s="26">
        <v>52</v>
      </c>
      <c r="X409" s="22">
        <v>21</v>
      </c>
      <c r="Y409" s="3">
        <v>2.7</v>
      </c>
      <c r="Z409" s="3"/>
      <c r="AB409" s="30">
        <v>379</v>
      </c>
      <c r="AC409" s="30">
        <v>1.3054096352455553</v>
      </c>
      <c r="AD409" s="30">
        <v>-0.50540963524555527</v>
      </c>
    </row>
    <row r="410" spans="1:30">
      <c r="A410" s="4">
        <v>43755</v>
      </c>
      <c r="B410">
        <v>43755</v>
      </c>
      <c r="C410" s="3">
        <v>0</v>
      </c>
      <c r="D410" s="3">
        <v>0</v>
      </c>
      <c r="E410" s="3">
        <v>17</v>
      </c>
      <c r="F410" s="3">
        <v>0.2</v>
      </c>
      <c r="G410" s="5">
        <v>0.3</v>
      </c>
      <c r="H410" s="3">
        <v>0.5</v>
      </c>
      <c r="I410" s="3">
        <v>1.55139</v>
      </c>
      <c r="J410" s="12">
        <f t="shared" si="18"/>
        <v>0.87500000000000011</v>
      </c>
      <c r="K410" s="4">
        <v>43755.000000578701</v>
      </c>
      <c r="L410" s="3">
        <f t="shared" si="19"/>
        <v>17</v>
      </c>
      <c r="M410" s="3">
        <f t="shared" si="20"/>
        <v>0</v>
      </c>
      <c r="N410" s="3"/>
      <c r="O410" s="3"/>
      <c r="P410" s="3"/>
      <c r="Q410" s="3"/>
      <c r="R410" s="3"/>
      <c r="S410" s="3">
        <f>IF(ISBLANK(Table13[[#This Row],[T1]]),0,IF(Table13[[#This Row],[T1]]&gt;0,1,0))</f>
        <v>1</v>
      </c>
      <c r="T410" s="3">
        <f>IF(ISBLANK(Table13[[#This Row],[T2]]),0,IF(Table13[[#This Row],[T2]]&gt;0,1,0))</f>
        <v>1</v>
      </c>
      <c r="U410" s="3">
        <f>IF(ISBLANK(Table13[[#This Row],[T3]]),0,IF(Table13[[#This Row],[T3]]&gt;0,1,0))</f>
        <v>1</v>
      </c>
      <c r="V410" s="3">
        <f>IF(ISBLANK(Table13[[#This Row],[T4]]),0,IF(Table13[[#This Row],[T4]]&gt;0,1,0))</f>
        <v>0</v>
      </c>
      <c r="W410" s="25">
        <v>50</v>
      </c>
      <c r="X410" s="23">
        <v>17</v>
      </c>
      <c r="Y410" s="3">
        <v>0.5</v>
      </c>
      <c r="Z410" s="3"/>
      <c r="AB410" s="30">
        <v>380</v>
      </c>
      <c r="AC410" s="30">
        <v>1.2871445631065557</v>
      </c>
      <c r="AD410" s="30">
        <v>-0.68714456310655558</v>
      </c>
    </row>
    <row r="411" spans="1:30">
      <c r="A411" s="4">
        <v>43755.041666666664</v>
      </c>
      <c r="B411">
        <v>43755</v>
      </c>
      <c r="C411" s="3">
        <v>4.1666666666666664E-2</v>
      </c>
      <c r="D411" s="3">
        <v>1</v>
      </c>
      <c r="E411" s="3">
        <v>17</v>
      </c>
      <c r="F411" s="3">
        <v>0.3</v>
      </c>
      <c r="G411" s="5">
        <v>0.3</v>
      </c>
      <c r="H411" s="3">
        <v>0.6</v>
      </c>
      <c r="I411" s="3">
        <v>1.55139</v>
      </c>
      <c r="J411" s="12">
        <f t="shared" si="18"/>
        <v>0.9208333333333335</v>
      </c>
      <c r="K411" s="4">
        <v>43755.041667303238</v>
      </c>
      <c r="L411" s="3">
        <f t="shared" si="19"/>
        <v>17</v>
      </c>
      <c r="M411" s="3">
        <f t="shared" si="20"/>
        <v>1</v>
      </c>
      <c r="N411" s="3"/>
      <c r="O411" s="3"/>
      <c r="P411" s="3"/>
      <c r="Q411" s="3"/>
      <c r="R411" s="3"/>
      <c r="S411" s="3">
        <f>IF(ISBLANK(Table13[[#This Row],[T1]]),0,IF(Table13[[#This Row],[T1]]&gt;0,1,0))</f>
        <v>1</v>
      </c>
      <c r="T411" s="3">
        <f>IF(ISBLANK(Table13[[#This Row],[T2]]),0,IF(Table13[[#This Row],[T2]]&gt;0,1,0))</f>
        <v>1</v>
      </c>
      <c r="U411" s="3">
        <f>IF(ISBLANK(Table13[[#This Row],[T3]]),0,IF(Table13[[#This Row],[T3]]&gt;0,1,0))</f>
        <v>1</v>
      </c>
      <c r="V411" s="3">
        <f>IF(ISBLANK(Table13[[#This Row],[T4]]),0,IF(Table13[[#This Row],[T4]]&gt;0,1,0))</f>
        <v>0</v>
      </c>
      <c r="W411" s="26">
        <v>53</v>
      </c>
      <c r="X411" s="22">
        <v>11</v>
      </c>
      <c r="Y411" s="3">
        <v>0.6</v>
      </c>
      <c r="Z411" s="3"/>
      <c r="AB411" s="30">
        <v>381</v>
      </c>
      <c r="AC411" s="30">
        <v>1.3558445549417204</v>
      </c>
      <c r="AD411" s="30">
        <v>-0.8558445549417204</v>
      </c>
    </row>
    <row r="412" spans="1:30">
      <c r="A412" s="4">
        <v>43755.083333333336</v>
      </c>
      <c r="B412">
        <v>43755</v>
      </c>
      <c r="C412" s="3">
        <v>8.3333333333333329E-2</v>
      </c>
      <c r="D412" s="3">
        <v>2</v>
      </c>
      <c r="E412" s="3">
        <v>17</v>
      </c>
      <c r="F412" s="3">
        <v>0.4</v>
      </c>
      <c r="G412" s="5">
        <v>0.3</v>
      </c>
      <c r="H412" s="3">
        <v>0.7</v>
      </c>
      <c r="I412" s="3">
        <v>1.55139</v>
      </c>
      <c r="J412" s="12">
        <f t="shared" si="18"/>
        <v>0.91666666666666685</v>
      </c>
      <c r="K412" s="4">
        <v>43755.083334027775</v>
      </c>
      <c r="L412" s="3">
        <f t="shared" si="19"/>
        <v>17</v>
      </c>
      <c r="M412" s="3">
        <f t="shared" si="20"/>
        <v>2</v>
      </c>
      <c r="N412" s="3"/>
      <c r="O412" s="3"/>
      <c r="P412" s="3"/>
      <c r="Q412" s="3"/>
      <c r="R412" s="3"/>
      <c r="S412" s="3">
        <f>IF(ISBLANK(Table13[[#This Row],[T1]]),0,IF(Table13[[#This Row],[T1]]&gt;0,1,0))</f>
        <v>1</v>
      </c>
      <c r="T412" s="3">
        <f>IF(ISBLANK(Table13[[#This Row],[T2]]),0,IF(Table13[[#This Row],[T2]]&gt;0,1,0))</f>
        <v>1</v>
      </c>
      <c r="U412" s="3">
        <f>IF(ISBLANK(Table13[[#This Row],[T3]]),0,IF(Table13[[#This Row],[T3]]&gt;0,1,0))</f>
        <v>1</v>
      </c>
      <c r="V412" s="3">
        <f>IF(ISBLANK(Table13[[#This Row],[T4]]),0,IF(Table13[[#This Row],[T4]]&gt;0,1,0))</f>
        <v>0</v>
      </c>
      <c r="W412" s="25">
        <v>53</v>
      </c>
      <c r="X412" s="23">
        <v>11</v>
      </c>
      <c r="Y412" s="3">
        <v>0.7</v>
      </c>
      <c r="Z412" s="3"/>
      <c r="AB412" s="30">
        <v>382</v>
      </c>
      <c r="AC412" s="30">
        <v>1.377291119979831</v>
      </c>
      <c r="AD412" s="30">
        <v>-0.57729111997983096</v>
      </c>
    </row>
    <row r="413" spans="1:30">
      <c r="A413" s="4">
        <v>43755.125</v>
      </c>
      <c r="B413">
        <v>43755</v>
      </c>
      <c r="C413" s="3">
        <v>0.125</v>
      </c>
      <c r="D413" s="3">
        <v>3</v>
      </c>
      <c r="E413" s="3">
        <v>17</v>
      </c>
      <c r="F413" s="3">
        <v>0.2</v>
      </c>
      <c r="G413" s="5">
        <v>0.2</v>
      </c>
      <c r="H413" s="3">
        <v>0.4</v>
      </c>
      <c r="I413" s="3">
        <v>1.55139</v>
      </c>
      <c r="J413" s="12">
        <f t="shared" si="18"/>
        <v>0.90416666666666679</v>
      </c>
      <c r="K413" s="4">
        <v>43755.125000752312</v>
      </c>
      <c r="L413" s="3">
        <f t="shared" si="19"/>
        <v>17</v>
      </c>
      <c r="M413" s="3">
        <f t="shared" si="20"/>
        <v>3</v>
      </c>
      <c r="N413" s="3"/>
      <c r="O413" s="3"/>
      <c r="P413" s="3"/>
      <c r="Q413" s="3"/>
      <c r="R413" s="3"/>
      <c r="S413" s="3">
        <f>IF(ISBLANK(Table13[[#This Row],[T1]]),0,IF(Table13[[#This Row],[T1]]&gt;0,1,0))</f>
        <v>1</v>
      </c>
      <c r="T413" s="3">
        <f>IF(ISBLANK(Table13[[#This Row],[T2]]),0,IF(Table13[[#This Row],[T2]]&gt;0,1,0))</f>
        <v>1</v>
      </c>
      <c r="U413" s="3">
        <f>IF(ISBLANK(Table13[[#This Row],[T3]]),0,IF(Table13[[#This Row],[T3]]&gt;0,1,0))</f>
        <v>1</v>
      </c>
      <c r="V413" s="3">
        <f>IF(ISBLANK(Table13[[#This Row],[T4]]),0,IF(Table13[[#This Row],[T4]]&gt;0,1,0))</f>
        <v>0</v>
      </c>
      <c r="W413" s="26">
        <v>55</v>
      </c>
      <c r="X413" s="22">
        <v>13</v>
      </c>
      <c r="Y413" s="3">
        <v>0.4</v>
      </c>
      <c r="Z413" s="3"/>
      <c r="AB413" s="30">
        <v>383</v>
      </c>
      <c r="AC413" s="30">
        <v>1.3690422548671273</v>
      </c>
      <c r="AD413" s="30">
        <v>-0.76904225486712718</v>
      </c>
    </row>
    <row r="414" spans="1:30">
      <c r="A414" s="4">
        <v>43755.166666666664</v>
      </c>
      <c r="B414">
        <v>43755</v>
      </c>
      <c r="C414" s="3">
        <v>0.16666666666666666</v>
      </c>
      <c r="D414" s="3">
        <v>4</v>
      </c>
      <c r="E414" s="3">
        <v>17</v>
      </c>
      <c r="F414" s="3">
        <v>0.2</v>
      </c>
      <c r="G414" s="5">
        <v>0.2</v>
      </c>
      <c r="H414" s="3">
        <v>0.4</v>
      </c>
      <c r="I414" s="3">
        <v>1.55139</v>
      </c>
      <c r="J414" s="12">
        <f t="shared" si="18"/>
        <v>0.90416666666666679</v>
      </c>
      <c r="K414" s="4">
        <v>43755.166667476849</v>
      </c>
      <c r="L414" s="3">
        <f t="shared" si="19"/>
        <v>17</v>
      </c>
      <c r="M414" s="3">
        <f t="shared" si="20"/>
        <v>4</v>
      </c>
      <c r="N414" s="3"/>
      <c r="O414" s="3"/>
      <c r="P414" s="3"/>
      <c r="Q414" s="3"/>
      <c r="R414" s="3"/>
      <c r="S414" s="3">
        <f>IF(ISBLANK(Table13[[#This Row],[T1]]),0,IF(Table13[[#This Row],[T1]]&gt;0,1,0))</f>
        <v>1</v>
      </c>
      <c r="T414" s="3">
        <f>IF(ISBLANK(Table13[[#This Row],[T2]]),0,IF(Table13[[#This Row],[T2]]&gt;0,1,0))</f>
        <v>1</v>
      </c>
      <c r="U414" s="3">
        <f>IF(ISBLANK(Table13[[#This Row],[T3]]),0,IF(Table13[[#This Row],[T3]]&gt;0,1,0))</f>
        <v>1</v>
      </c>
      <c r="V414" s="3">
        <f>IF(ISBLANK(Table13[[#This Row],[T4]]),0,IF(Table13[[#This Row],[T4]]&gt;0,1,0))</f>
        <v>0</v>
      </c>
      <c r="W414" s="25">
        <v>55</v>
      </c>
      <c r="X414" s="23">
        <v>13</v>
      </c>
      <c r="Y414" s="3">
        <v>0.4</v>
      </c>
      <c r="Z414" s="3"/>
      <c r="AB414" s="30">
        <v>384</v>
      </c>
      <c r="AC414" s="30">
        <v>1.3517211030680043</v>
      </c>
      <c r="AD414" s="30">
        <v>-0.95172110306800428</v>
      </c>
    </row>
    <row r="415" spans="1:30">
      <c r="A415" s="4">
        <v>43755.208333333336</v>
      </c>
      <c r="B415">
        <v>43755</v>
      </c>
      <c r="C415" s="3">
        <v>0.20833333333333334</v>
      </c>
      <c r="D415" s="3">
        <v>5</v>
      </c>
      <c r="E415" s="3">
        <v>17</v>
      </c>
      <c r="F415" s="3">
        <v>0.2</v>
      </c>
      <c r="G415" s="5">
        <v>0.2</v>
      </c>
      <c r="H415" s="3">
        <v>0.4</v>
      </c>
      <c r="I415" s="3">
        <v>1.55139</v>
      </c>
      <c r="J415" s="12">
        <f t="shared" si="18"/>
        <v>0.92500000000000016</v>
      </c>
      <c r="K415" s="4">
        <v>43755.208334201387</v>
      </c>
      <c r="L415" s="3">
        <f t="shared" si="19"/>
        <v>17</v>
      </c>
      <c r="M415" s="3">
        <f t="shared" si="20"/>
        <v>5</v>
      </c>
      <c r="N415" s="3"/>
      <c r="O415" s="3"/>
      <c r="P415" s="3"/>
      <c r="Q415" s="3"/>
      <c r="R415" s="3"/>
      <c r="S415" s="3">
        <f>IF(ISBLANK(Table13[[#This Row],[T1]]),0,IF(Table13[[#This Row],[T1]]&gt;0,1,0))</f>
        <v>1</v>
      </c>
      <c r="T415" s="3">
        <f>IF(ISBLANK(Table13[[#This Row],[T2]]),0,IF(Table13[[#This Row],[T2]]&gt;0,1,0))</f>
        <v>1</v>
      </c>
      <c r="U415" s="3">
        <f>IF(ISBLANK(Table13[[#This Row],[T3]]),0,IF(Table13[[#This Row],[T3]]&gt;0,1,0))</f>
        <v>1</v>
      </c>
      <c r="V415" s="3">
        <f>IF(ISBLANK(Table13[[#This Row],[T4]]),0,IF(Table13[[#This Row],[T4]]&gt;0,1,0))</f>
        <v>0</v>
      </c>
      <c r="W415" s="26">
        <v>54</v>
      </c>
      <c r="X415" s="22">
        <v>13</v>
      </c>
      <c r="Y415" s="3">
        <v>0.4</v>
      </c>
      <c r="Z415" s="3"/>
      <c r="AB415" s="30">
        <v>385</v>
      </c>
      <c r="AC415" s="30">
        <v>1.4311443774222243</v>
      </c>
      <c r="AD415" s="30">
        <v>-3.1144377422224423E-2</v>
      </c>
    </row>
    <row r="416" spans="1:30">
      <c r="A416" s="4">
        <v>43755.25</v>
      </c>
      <c r="B416">
        <v>43755</v>
      </c>
      <c r="C416" s="3">
        <v>0.25</v>
      </c>
      <c r="D416" s="3">
        <v>6</v>
      </c>
      <c r="E416" s="3">
        <v>17</v>
      </c>
      <c r="F416" s="3">
        <v>0.2</v>
      </c>
      <c r="G416" s="5">
        <v>0.5</v>
      </c>
      <c r="H416" s="3">
        <v>0.7</v>
      </c>
      <c r="I416" s="3">
        <v>1.55139</v>
      </c>
      <c r="J416" s="12">
        <f t="shared" si="18"/>
        <v>0.9291666666666667</v>
      </c>
      <c r="K416" s="4">
        <v>43755.250000925924</v>
      </c>
      <c r="L416" s="3">
        <f t="shared" si="19"/>
        <v>17</v>
      </c>
      <c r="M416" s="3">
        <f t="shared" si="20"/>
        <v>6</v>
      </c>
      <c r="N416" s="3"/>
      <c r="O416" s="3"/>
      <c r="P416" s="3"/>
      <c r="Q416" s="3"/>
      <c r="R416" s="3"/>
      <c r="S416" s="3">
        <f>IF(ISBLANK(Table13[[#This Row],[T1]]),0,IF(Table13[[#This Row],[T1]]&gt;0,1,0))</f>
        <v>1</v>
      </c>
      <c r="T416" s="3">
        <f>IF(ISBLANK(Table13[[#This Row],[T2]]),0,IF(Table13[[#This Row],[T2]]&gt;0,1,0))</f>
        <v>0</v>
      </c>
      <c r="U416" s="3">
        <f>IF(ISBLANK(Table13[[#This Row],[T3]]),0,IF(Table13[[#This Row],[T3]]&gt;0,1,0))</f>
        <v>1</v>
      </c>
      <c r="V416" s="3">
        <f>IF(ISBLANK(Table13[[#This Row],[T4]]),0,IF(Table13[[#This Row],[T4]]&gt;0,1,0))</f>
        <v>0</v>
      </c>
      <c r="W416" s="25">
        <v>54</v>
      </c>
      <c r="X416" s="23">
        <v>13</v>
      </c>
      <c r="Y416" s="3">
        <v>0.7</v>
      </c>
      <c r="Z416" s="3"/>
      <c r="AB416" s="30">
        <v>386</v>
      </c>
      <c r="AC416" s="30">
        <v>1.4295536309726686</v>
      </c>
      <c r="AD416" s="30">
        <v>-0.92955363097266863</v>
      </c>
    </row>
    <row r="417" spans="1:30">
      <c r="A417" s="4">
        <v>43755.291666666664</v>
      </c>
      <c r="B417">
        <v>43755</v>
      </c>
      <c r="C417" s="3">
        <v>0.29166666666666669</v>
      </c>
      <c r="D417" s="3">
        <v>7</v>
      </c>
      <c r="E417" s="3">
        <v>17</v>
      </c>
      <c r="F417" s="3">
        <v>1.8</v>
      </c>
      <c r="G417" s="5">
        <v>1.9</v>
      </c>
      <c r="H417" s="3">
        <v>3.7</v>
      </c>
      <c r="I417" s="3">
        <v>1.55139</v>
      </c>
      <c r="J417" s="12">
        <f t="shared" si="18"/>
        <v>0.97083333333333333</v>
      </c>
      <c r="K417" s="4">
        <v>43755.291667650461</v>
      </c>
      <c r="L417" s="3">
        <f t="shared" si="19"/>
        <v>17</v>
      </c>
      <c r="M417" s="3">
        <f t="shared" si="20"/>
        <v>7</v>
      </c>
      <c r="N417" s="3"/>
      <c r="O417" s="3"/>
      <c r="P417" s="3"/>
      <c r="Q417" s="3"/>
      <c r="R417" s="3"/>
      <c r="S417" s="3">
        <f>IF(ISBLANK(Table13[[#This Row],[T1]]),0,IF(Table13[[#This Row],[T1]]&gt;0,1,0))</f>
        <v>1</v>
      </c>
      <c r="T417" s="3">
        <f>IF(ISBLANK(Table13[[#This Row],[T2]]),0,IF(Table13[[#This Row],[T2]]&gt;0,1,0))</f>
        <v>0</v>
      </c>
      <c r="U417" s="3">
        <f>IF(ISBLANK(Table13[[#This Row],[T3]]),0,IF(Table13[[#This Row],[T3]]&gt;0,1,0))</f>
        <v>1</v>
      </c>
      <c r="V417" s="3">
        <f>IF(ISBLANK(Table13[[#This Row],[T4]]),0,IF(Table13[[#This Row],[T4]]&gt;0,1,0))</f>
        <v>0</v>
      </c>
      <c r="W417" s="26">
        <v>55</v>
      </c>
      <c r="X417" s="22">
        <v>13</v>
      </c>
      <c r="Y417" s="3">
        <v>3.7</v>
      </c>
      <c r="Z417" s="3"/>
      <c r="AB417" s="30">
        <v>387</v>
      </c>
      <c r="AC417" s="30">
        <v>1.4402769134917239</v>
      </c>
      <c r="AD417" s="30">
        <v>-0.94027691349172393</v>
      </c>
    </row>
    <row r="418" spans="1:30">
      <c r="A418" s="4">
        <v>43755.333333333336</v>
      </c>
      <c r="B418">
        <v>43755</v>
      </c>
      <c r="C418" s="3">
        <v>0.33333333333333331</v>
      </c>
      <c r="D418" s="3">
        <v>8</v>
      </c>
      <c r="E418" s="3">
        <v>17</v>
      </c>
      <c r="F418" s="3">
        <v>0.2</v>
      </c>
      <c r="G418" s="5">
        <v>0.2</v>
      </c>
      <c r="H418" s="3">
        <v>0.4</v>
      </c>
      <c r="I418" s="3">
        <v>1.55139</v>
      </c>
      <c r="J418" s="12">
        <f t="shared" si="18"/>
        <v>0.9083333333333331</v>
      </c>
      <c r="K418" s="4">
        <v>43755.333334374998</v>
      </c>
      <c r="L418" s="3">
        <f t="shared" si="19"/>
        <v>17</v>
      </c>
      <c r="M418" s="3">
        <f t="shared" si="20"/>
        <v>8</v>
      </c>
      <c r="N418" s="3"/>
      <c r="O418" s="3"/>
      <c r="P418" s="3"/>
      <c r="Q418" s="3"/>
      <c r="R418" s="3"/>
      <c r="S418" s="3">
        <f>IF(ISBLANK(Table13[[#This Row],[T1]]),0,IF(Table13[[#This Row],[T1]]&gt;0,1,0))</f>
        <v>1</v>
      </c>
      <c r="T418" s="3">
        <f>IF(ISBLANK(Table13[[#This Row],[T2]]),0,IF(Table13[[#This Row],[T2]]&gt;0,1,0))</f>
        <v>0</v>
      </c>
      <c r="U418" s="3">
        <f>IF(ISBLANK(Table13[[#This Row],[T3]]),0,IF(Table13[[#This Row],[T3]]&gt;0,1,0))</f>
        <v>1</v>
      </c>
      <c r="V418" s="3">
        <f>IF(ISBLANK(Table13[[#This Row],[T4]]),0,IF(Table13[[#This Row],[T4]]&gt;0,1,0))</f>
        <v>0</v>
      </c>
      <c r="W418" s="25">
        <v>56</v>
      </c>
      <c r="X418" s="23">
        <v>13</v>
      </c>
      <c r="Y418" s="3">
        <v>0.4</v>
      </c>
      <c r="Z418" s="3"/>
      <c r="AB418" s="30">
        <v>388</v>
      </c>
      <c r="AC418" s="30">
        <v>1.4402769134917239</v>
      </c>
      <c r="AD418" s="30">
        <v>-1.040276913491724</v>
      </c>
    </row>
    <row r="419" spans="1:30">
      <c r="A419" s="4">
        <v>43755.375</v>
      </c>
      <c r="B419">
        <v>43755</v>
      </c>
      <c r="C419" s="3">
        <v>0.375</v>
      </c>
      <c r="D419" s="3">
        <v>9</v>
      </c>
      <c r="E419" s="3">
        <v>17</v>
      </c>
      <c r="F419" s="3">
        <v>0.8</v>
      </c>
      <c r="G419" s="5">
        <v>1.1000000000000001</v>
      </c>
      <c r="H419" s="3">
        <v>1.9000000000000001</v>
      </c>
      <c r="I419" s="3">
        <v>1.55139</v>
      </c>
      <c r="J419" s="12">
        <f t="shared" si="18"/>
        <v>0.95416666666666661</v>
      </c>
      <c r="K419" s="4">
        <v>43755.375001099535</v>
      </c>
      <c r="L419" s="3">
        <f t="shared" si="19"/>
        <v>17</v>
      </c>
      <c r="M419" s="3">
        <f t="shared" si="20"/>
        <v>9</v>
      </c>
      <c r="N419" s="3"/>
      <c r="O419" s="3"/>
      <c r="P419" s="3"/>
      <c r="Q419" s="3"/>
      <c r="R419" s="3"/>
      <c r="S419" s="3">
        <f>IF(ISBLANK(Table13[[#This Row],[T1]]),0,IF(Table13[[#This Row],[T1]]&gt;0,1,0))</f>
        <v>1</v>
      </c>
      <c r="T419" s="3">
        <f>IF(ISBLANK(Table13[[#This Row],[T2]]),0,IF(Table13[[#This Row],[T2]]&gt;0,1,0))</f>
        <v>0</v>
      </c>
      <c r="U419" s="3">
        <f>IF(ISBLANK(Table13[[#This Row],[T3]]),0,IF(Table13[[#This Row],[T3]]&gt;0,1,0))</f>
        <v>0</v>
      </c>
      <c r="V419" s="3">
        <f>IF(ISBLANK(Table13[[#This Row],[T4]]),0,IF(Table13[[#This Row],[T4]]&gt;0,1,0))</f>
        <v>0</v>
      </c>
      <c r="W419" s="26">
        <v>59</v>
      </c>
      <c r="X419" s="22">
        <v>12</v>
      </c>
      <c r="Y419" s="3">
        <v>1.9000000000000001</v>
      </c>
      <c r="Z419" s="3"/>
      <c r="AB419" s="30">
        <v>389</v>
      </c>
      <c r="AC419" s="30">
        <v>1.4295536309726686</v>
      </c>
      <c r="AD419" s="30">
        <v>-0.82955363097266854</v>
      </c>
    </row>
    <row r="420" spans="1:30">
      <c r="A420" s="4">
        <v>43755.416666666664</v>
      </c>
      <c r="B420">
        <v>43755</v>
      </c>
      <c r="C420" s="3">
        <v>0.41666666666666669</v>
      </c>
      <c r="D420" s="3">
        <v>10</v>
      </c>
      <c r="E420" s="3">
        <v>17</v>
      </c>
      <c r="F420" s="3">
        <v>0.2</v>
      </c>
      <c r="G420" s="5">
        <v>0.2</v>
      </c>
      <c r="H420" s="3">
        <v>0.4</v>
      </c>
      <c r="I420" s="3">
        <v>1.55139</v>
      </c>
      <c r="J420" s="12">
        <f t="shared" si="18"/>
        <v>0.89166666666666661</v>
      </c>
      <c r="K420" s="4">
        <v>43755.416667824073</v>
      </c>
      <c r="L420" s="3">
        <f t="shared" si="19"/>
        <v>17</v>
      </c>
      <c r="M420" s="3">
        <f t="shared" si="20"/>
        <v>10</v>
      </c>
      <c r="N420" s="3"/>
      <c r="O420" s="3"/>
      <c r="P420" s="3"/>
      <c r="Q420" s="3"/>
      <c r="R420" s="3"/>
      <c r="S420" s="3">
        <f>IF(ISBLANK(Table13[[#This Row],[T1]]),0,IF(Table13[[#This Row],[T1]]&gt;0,1,0))</f>
        <v>1</v>
      </c>
      <c r="T420" s="3">
        <f>IF(ISBLANK(Table13[[#This Row],[T2]]),0,IF(Table13[[#This Row],[T2]]&gt;0,1,0))</f>
        <v>0</v>
      </c>
      <c r="U420" s="3">
        <f>IF(ISBLANK(Table13[[#This Row],[T3]]),0,IF(Table13[[#This Row],[T3]]&gt;0,1,0))</f>
        <v>0</v>
      </c>
      <c r="V420" s="3">
        <f>IF(ISBLANK(Table13[[#This Row],[T4]]),0,IF(Table13[[#This Row],[T4]]&gt;0,1,0))</f>
        <v>0</v>
      </c>
      <c r="W420" s="25">
        <v>60</v>
      </c>
      <c r="X420" s="23">
        <v>12</v>
      </c>
      <c r="Y420" s="3">
        <v>0.4</v>
      </c>
      <c r="Z420" s="3"/>
      <c r="AB420" s="30">
        <v>390</v>
      </c>
      <c r="AC420" s="30">
        <v>1.4188303484536133</v>
      </c>
      <c r="AD420" s="30">
        <v>-0.71883034845361338</v>
      </c>
    </row>
    <row r="421" spans="1:30">
      <c r="A421" s="4">
        <v>43755.458333333336</v>
      </c>
      <c r="B421">
        <v>43755</v>
      </c>
      <c r="C421" s="3">
        <v>0.45833333333333331</v>
      </c>
      <c r="D421" s="3">
        <v>11</v>
      </c>
      <c r="E421" s="3">
        <v>17</v>
      </c>
      <c r="F421" s="3">
        <v>0.2</v>
      </c>
      <c r="G421" s="5">
        <v>0.2</v>
      </c>
      <c r="H421" s="3">
        <v>0.4</v>
      </c>
      <c r="I421" s="3">
        <v>1.55139</v>
      </c>
      <c r="J421" s="12">
        <f t="shared" si="18"/>
        <v>0.89166666666666661</v>
      </c>
      <c r="K421" s="4">
        <v>43755.45833454861</v>
      </c>
      <c r="L421" s="3">
        <f t="shared" si="19"/>
        <v>17</v>
      </c>
      <c r="M421" s="3">
        <f t="shared" si="20"/>
        <v>11</v>
      </c>
      <c r="N421" s="3"/>
      <c r="O421" s="3"/>
      <c r="P421" s="3"/>
      <c r="Q421" s="3"/>
      <c r="R421" s="3"/>
      <c r="S421" s="3">
        <f>IF(ISBLANK(Table13[[#This Row],[T1]]),0,IF(Table13[[#This Row],[T1]]&gt;0,1,0))</f>
        <v>0</v>
      </c>
      <c r="T421" s="3">
        <f>IF(ISBLANK(Table13[[#This Row],[T2]]),0,IF(Table13[[#This Row],[T2]]&gt;0,1,0))</f>
        <v>0</v>
      </c>
      <c r="U421" s="3">
        <f>IF(ISBLANK(Table13[[#This Row],[T3]]),0,IF(Table13[[#This Row],[T3]]&gt;0,1,0))</f>
        <v>0</v>
      </c>
      <c r="V421" s="3">
        <f>IF(ISBLANK(Table13[[#This Row],[T4]]),0,IF(Table13[[#This Row],[T4]]&gt;0,1,0))</f>
        <v>0</v>
      </c>
      <c r="W421" s="26">
        <v>59</v>
      </c>
      <c r="X421" s="22">
        <v>13</v>
      </c>
      <c r="Y421" s="3">
        <v>0.4</v>
      </c>
      <c r="Z421" s="3"/>
      <c r="AB421" s="30">
        <v>391</v>
      </c>
      <c r="AC421" s="30">
        <v>1.4188303484536133</v>
      </c>
      <c r="AD421" s="30">
        <v>0.78116965154638685</v>
      </c>
    </row>
    <row r="422" spans="1:30">
      <c r="A422" s="4">
        <v>43755.5</v>
      </c>
      <c r="B422">
        <v>43755</v>
      </c>
      <c r="C422" s="3">
        <v>0.5</v>
      </c>
      <c r="D422" s="3">
        <v>12</v>
      </c>
      <c r="E422" s="3">
        <v>17</v>
      </c>
      <c r="F422" s="3">
        <v>0.2</v>
      </c>
      <c r="G422" s="5">
        <v>0.2</v>
      </c>
      <c r="H422" s="3">
        <v>0.4</v>
      </c>
      <c r="I422" s="3">
        <v>1.55139</v>
      </c>
      <c r="J422" s="12">
        <f t="shared" si="18"/>
        <v>0.8916666666666665</v>
      </c>
      <c r="K422" s="4">
        <v>43755.500001273147</v>
      </c>
      <c r="L422" s="3">
        <f t="shared" si="19"/>
        <v>17</v>
      </c>
      <c r="M422" s="3">
        <f t="shared" si="20"/>
        <v>12</v>
      </c>
      <c r="N422" s="3"/>
      <c r="O422" s="3"/>
      <c r="P422" s="3"/>
      <c r="Q422" s="3"/>
      <c r="R422" s="3"/>
      <c r="S422" s="3">
        <f>IF(ISBLANK(Table13[[#This Row],[T1]]),0,IF(Table13[[#This Row],[T1]]&gt;0,1,0))</f>
        <v>0</v>
      </c>
      <c r="T422" s="3">
        <f>IF(ISBLANK(Table13[[#This Row],[T2]]),0,IF(Table13[[#This Row],[T2]]&gt;0,1,0))</f>
        <v>0</v>
      </c>
      <c r="U422" s="3">
        <f>IF(ISBLANK(Table13[[#This Row],[T3]]),0,IF(Table13[[#This Row],[T3]]&gt;0,1,0))</f>
        <v>0</v>
      </c>
      <c r="V422" s="3">
        <f>IF(ISBLANK(Table13[[#This Row],[T4]]),0,IF(Table13[[#This Row],[T4]]&gt;0,1,0))</f>
        <v>0</v>
      </c>
      <c r="W422" s="25">
        <v>59</v>
      </c>
      <c r="X422" s="23">
        <v>12</v>
      </c>
      <c r="Y422" s="3">
        <v>0.4</v>
      </c>
      <c r="Z422" s="3"/>
      <c r="AB422" s="30">
        <v>392</v>
      </c>
      <c r="AC422" s="30">
        <v>1.408107065934558</v>
      </c>
      <c r="AD422" s="30">
        <v>2.1918929340654416</v>
      </c>
    </row>
    <row r="423" spans="1:30">
      <c r="A423" s="4">
        <v>43755.541666666664</v>
      </c>
      <c r="B423">
        <v>43755</v>
      </c>
      <c r="C423" s="3">
        <v>0.54166666666666663</v>
      </c>
      <c r="D423" s="3">
        <v>13</v>
      </c>
      <c r="E423" s="3">
        <v>17</v>
      </c>
      <c r="F423" s="3">
        <v>0.2</v>
      </c>
      <c r="G423" s="5">
        <v>0.2</v>
      </c>
      <c r="H423" s="3">
        <v>0.4</v>
      </c>
      <c r="I423" s="3">
        <v>1.55139</v>
      </c>
      <c r="J423" s="12">
        <f t="shared" si="18"/>
        <v>0.8916666666666665</v>
      </c>
      <c r="K423" s="4">
        <v>43755.541667997684</v>
      </c>
      <c r="L423" s="3">
        <f t="shared" si="19"/>
        <v>17</v>
      </c>
      <c r="M423" s="3">
        <f t="shared" si="20"/>
        <v>13</v>
      </c>
      <c r="N423" s="3"/>
      <c r="O423" s="3"/>
      <c r="P423" s="3"/>
      <c r="Q423" s="3"/>
      <c r="R423" s="3"/>
      <c r="S423" s="3">
        <f>IF(ISBLANK(Table13[[#This Row],[T1]]),0,IF(Table13[[#This Row],[T1]]&gt;0,1,0))</f>
        <v>0</v>
      </c>
      <c r="T423" s="3">
        <f>IF(ISBLANK(Table13[[#This Row],[T2]]),0,IF(Table13[[#This Row],[T2]]&gt;0,1,0))</f>
        <v>0</v>
      </c>
      <c r="U423" s="3">
        <f>IF(ISBLANK(Table13[[#This Row],[T3]]),0,IF(Table13[[#This Row],[T3]]&gt;0,1,0))</f>
        <v>1</v>
      </c>
      <c r="V423" s="3">
        <f>IF(ISBLANK(Table13[[#This Row],[T4]]),0,IF(Table13[[#This Row],[T4]]&gt;0,1,0))</f>
        <v>0</v>
      </c>
      <c r="W423" s="26">
        <v>59</v>
      </c>
      <c r="X423" s="22">
        <v>12</v>
      </c>
      <c r="Y423" s="3">
        <v>0.4</v>
      </c>
      <c r="Z423" s="3"/>
      <c r="AB423" s="30">
        <v>393</v>
      </c>
      <c r="AC423" s="30">
        <v>1.397383783415503</v>
      </c>
      <c r="AD423" s="30">
        <v>1.102616216584497</v>
      </c>
    </row>
    <row r="424" spans="1:30">
      <c r="A424" s="4">
        <v>43755.583333333336</v>
      </c>
      <c r="B424">
        <v>43755</v>
      </c>
      <c r="C424" s="3">
        <v>0.58333333333333337</v>
      </c>
      <c r="D424" s="3">
        <v>14</v>
      </c>
      <c r="E424" s="3">
        <v>17</v>
      </c>
      <c r="F424" s="3">
        <v>0.2</v>
      </c>
      <c r="G424" s="5">
        <v>0.2</v>
      </c>
      <c r="H424" s="3">
        <v>0.4</v>
      </c>
      <c r="I424" s="3">
        <v>1.55139</v>
      </c>
      <c r="J424" s="12">
        <f t="shared" si="18"/>
        <v>0.8916666666666665</v>
      </c>
      <c r="K424" s="4">
        <v>43755.583334722221</v>
      </c>
      <c r="L424" s="3">
        <f t="shared" si="19"/>
        <v>17</v>
      </c>
      <c r="M424" s="3">
        <f t="shared" si="20"/>
        <v>14</v>
      </c>
      <c r="N424" s="3"/>
      <c r="O424" s="3"/>
      <c r="P424" s="3"/>
      <c r="Q424" s="3"/>
      <c r="R424" s="3"/>
      <c r="S424" s="3">
        <f>IF(ISBLANK(Table13[[#This Row],[T1]]),0,IF(Table13[[#This Row],[T1]]&gt;0,1,0))</f>
        <v>0</v>
      </c>
      <c r="T424" s="3">
        <f>IF(ISBLANK(Table13[[#This Row],[T2]]),0,IF(Table13[[#This Row],[T2]]&gt;0,1,0))</f>
        <v>0</v>
      </c>
      <c r="U424" s="3">
        <f>IF(ISBLANK(Table13[[#This Row],[T3]]),0,IF(Table13[[#This Row],[T3]]&gt;0,1,0))</f>
        <v>0</v>
      </c>
      <c r="V424" s="3">
        <f>IF(ISBLANK(Table13[[#This Row],[T4]]),0,IF(Table13[[#This Row],[T4]]&gt;0,1,0))</f>
        <v>0</v>
      </c>
      <c r="W424" s="25">
        <v>58</v>
      </c>
      <c r="X424" s="23">
        <v>12</v>
      </c>
      <c r="Y424" s="3">
        <v>0.4</v>
      </c>
      <c r="Z424" s="3"/>
      <c r="AB424" s="30">
        <v>394</v>
      </c>
      <c r="AC424" s="30">
        <v>1.3840375363749977</v>
      </c>
      <c r="AD424" s="30">
        <v>-8.4037536374997668E-2</v>
      </c>
    </row>
    <row r="425" spans="1:30">
      <c r="A425" s="4">
        <v>43755.625</v>
      </c>
      <c r="B425">
        <v>43755</v>
      </c>
      <c r="C425" s="3">
        <v>0.625</v>
      </c>
      <c r="D425" s="3">
        <v>15</v>
      </c>
      <c r="E425" s="3">
        <v>17</v>
      </c>
      <c r="F425" s="3">
        <v>0.2</v>
      </c>
      <c r="G425" s="5">
        <v>0.2</v>
      </c>
      <c r="H425" s="3">
        <v>0.4</v>
      </c>
      <c r="I425" s="3">
        <v>1.55139</v>
      </c>
      <c r="J425" s="12">
        <f t="shared" si="18"/>
        <v>0.89166666666666627</v>
      </c>
      <c r="K425" s="4">
        <v>43755.625001446759</v>
      </c>
      <c r="L425" s="3">
        <f t="shared" si="19"/>
        <v>17</v>
      </c>
      <c r="M425" s="3">
        <f t="shared" si="20"/>
        <v>15</v>
      </c>
      <c r="N425" s="3"/>
      <c r="O425" s="3"/>
      <c r="P425" s="3"/>
      <c r="Q425" s="3"/>
      <c r="R425" s="3"/>
      <c r="S425" s="3">
        <f>IF(ISBLANK(Table13[[#This Row],[T1]]),0,IF(Table13[[#This Row],[T1]]&gt;0,1,0))</f>
        <v>0</v>
      </c>
      <c r="T425" s="3">
        <f>IF(ISBLANK(Table13[[#This Row],[T2]]),0,IF(Table13[[#This Row],[T2]]&gt;0,1,0))</f>
        <v>1</v>
      </c>
      <c r="U425" s="3">
        <f>IF(ISBLANK(Table13[[#This Row],[T3]]),0,IF(Table13[[#This Row],[T3]]&gt;0,1,0))</f>
        <v>0</v>
      </c>
      <c r="V425" s="3">
        <f>IF(ISBLANK(Table13[[#This Row],[T4]]),0,IF(Table13[[#This Row],[T4]]&gt;0,1,0))</f>
        <v>0</v>
      </c>
      <c r="W425" s="26">
        <v>57</v>
      </c>
      <c r="X425" s="22">
        <v>13</v>
      </c>
      <c r="Y425" s="3">
        <v>0.4</v>
      </c>
      <c r="Z425" s="3"/>
      <c r="AB425" s="30">
        <v>395</v>
      </c>
      <c r="AC425" s="30">
        <v>1.4245445467768851</v>
      </c>
      <c r="AD425" s="30">
        <v>-0.82454454677688505</v>
      </c>
    </row>
    <row r="426" spans="1:30">
      <c r="A426" s="4">
        <v>43755.666666666664</v>
      </c>
      <c r="B426">
        <v>43755</v>
      </c>
      <c r="C426" s="3">
        <v>0.66666666666666663</v>
      </c>
      <c r="D426" s="3">
        <v>16</v>
      </c>
      <c r="E426" s="3">
        <v>17</v>
      </c>
      <c r="F426" s="3">
        <v>0.2</v>
      </c>
      <c r="G426" s="5">
        <v>0.2</v>
      </c>
      <c r="H426" s="3">
        <v>0.4</v>
      </c>
      <c r="I426" s="3">
        <v>1.55139</v>
      </c>
      <c r="J426" s="12">
        <f t="shared" si="18"/>
        <v>0.92916666666666636</v>
      </c>
      <c r="K426" s="4">
        <v>43755.666668171296</v>
      </c>
      <c r="L426" s="3">
        <f t="shared" si="19"/>
        <v>17</v>
      </c>
      <c r="M426" s="3">
        <f t="shared" si="20"/>
        <v>16</v>
      </c>
      <c r="N426" s="3"/>
      <c r="O426" s="3"/>
      <c r="P426" s="3"/>
      <c r="Q426" s="3"/>
      <c r="R426" s="3"/>
      <c r="S426" s="3">
        <f>IF(ISBLANK(Table13[[#This Row],[T1]]),0,IF(Table13[[#This Row],[T1]]&gt;0,1,0))</f>
        <v>0</v>
      </c>
      <c r="T426" s="3">
        <f>IF(ISBLANK(Table13[[#This Row],[T2]]),0,IF(Table13[[#This Row],[T2]]&gt;0,1,0))</f>
        <v>1</v>
      </c>
      <c r="U426" s="3">
        <f>IF(ISBLANK(Table13[[#This Row],[T3]]),0,IF(Table13[[#This Row],[T3]]&gt;0,1,0))</f>
        <v>0</v>
      </c>
      <c r="V426" s="3">
        <f>IF(ISBLANK(Table13[[#This Row],[T4]]),0,IF(Table13[[#This Row],[T4]]&gt;0,1,0))</f>
        <v>0</v>
      </c>
      <c r="W426" s="25">
        <v>57</v>
      </c>
      <c r="X426" s="23">
        <v>17</v>
      </c>
      <c r="Y426" s="3">
        <v>0.4</v>
      </c>
      <c r="Z426" s="3"/>
      <c r="AB426" s="30">
        <v>396</v>
      </c>
      <c r="AC426" s="30">
        <v>1.4857027489921055</v>
      </c>
      <c r="AD426" s="30">
        <v>-0.88570274899210544</v>
      </c>
    </row>
    <row r="427" spans="1:30">
      <c r="A427" s="4">
        <v>43755.708333333336</v>
      </c>
      <c r="B427">
        <v>43755</v>
      </c>
      <c r="C427" s="3">
        <v>0.70833333333333337</v>
      </c>
      <c r="D427" s="3">
        <v>17</v>
      </c>
      <c r="E427" s="3">
        <v>17</v>
      </c>
      <c r="F427" s="3">
        <v>0.2</v>
      </c>
      <c r="G427" s="5">
        <v>0.2</v>
      </c>
      <c r="H427" s="3">
        <v>0.4</v>
      </c>
      <c r="I427" s="3">
        <v>1.55139</v>
      </c>
      <c r="J427" s="12">
        <f t="shared" si="18"/>
        <v>1.0874999999999997</v>
      </c>
      <c r="K427" s="4">
        <v>43755.708334895833</v>
      </c>
      <c r="L427" s="3">
        <f t="shared" si="19"/>
        <v>17</v>
      </c>
      <c r="M427" s="3">
        <f t="shared" si="20"/>
        <v>17</v>
      </c>
      <c r="N427" s="3"/>
      <c r="O427" s="3"/>
      <c r="P427" s="3"/>
      <c r="Q427" s="3"/>
      <c r="R427" s="3"/>
      <c r="S427" s="3">
        <f>IF(ISBLANK(Table13[[#This Row],[T1]]),0,IF(Table13[[#This Row],[T1]]&gt;0,1,0))</f>
        <v>0</v>
      </c>
      <c r="T427" s="3">
        <f>IF(ISBLANK(Table13[[#This Row],[T2]]),0,IF(Table13[[#This Row],[T2]]&gt;0,1,0))</f>
        <v>1</v>
      </c>
      <c r="U427" s="3">
        <f>IF(ISBLANK(Table13[[#This Row],[T3]]),0,IF(Table13[[#This Row],[T3]]&gt;0,1,0))</f>
        <v>1</v>
      </c>
      <c r="V427" s="3">
        <f>IF(ISBLANK(Table13[[#This Row],[T4]]),0,IF(Table13[[#This Row],[T4]]&gt;0,1,0))</f>
        <v>0</v>
      </c>
      <c r="W427" s="26">
        <v>57</v>
      </c>
      <c r="X427" s="22">
        <v>17</v>
      </c>
      <c r="Y427" s="3">
        <v>0.4</v>
      </c>
      <c r="Z427" s="3"/>
      <c r="AB427" s="30">
        <v>397</v>
      </c>
      <c r="AC427" s="30">
        <v>1.5178725965492714</v>
      </c>
      <c r="AD427" s="30">
        <v>-0.81787259654927147</v>
      </c>
    </row>
    <row r="428" spans="1:30">
      <c r="A428" s="4">
        <v>43755.75</v>
      </c>
      <c r="B428">
        <v>43755</v>
      </c>
      <c r="C428" s="3">
        <v>0.75</v>
      </c>
      <c r="D428" s="3">
        <v>18</v>
      </c>
      <c r="E428" s="3">
        <v>17</v>
      </c>
      <c r="F428" s="3">
        <v>1.2</v>
      </c>
      <c r="G428" s="5">
        <v>0.5</v>
      </c>
      <c r="H428" s="3">
        <v>1.7</v>
      </c>
      <c r="I428" s="3">
        <v>1.55139</v>
      </c>
      <c r="J428" s="12">
        <f t="shared" si="18"/>
        <v>1.1958333333333331</v>
      </c>
      <c r="K428" s="4">
        <v>43755.75000162037</v>
      </c>
      <c r="L428" s="3">
        <f t="shared" si="19"/>
        <v>17</v>
      </c>
      <c r="M428" s="3">
        <f t="shared" si="20"/>
        <v>18</v>
      </c>
      <c r="N428" s="3"/>
      <c r="O428" s="3"/>
      <c r="P428" s="3"/>
      <c r="Q428" s="3"/>
      <c r="R428" s="3"/>
      <c r="S428" s="3">
        <f>IF(ISBLANK(Table13[[#This Row],[T1]]),0,IF(Table13[[#This Row],[T1]]&gt;0,1,0))</f>
        <v>0</v>
      </c>
      <c r="T428" s="3">
        <f>IF(ISBLANK(Table13[[#This Row],[T2]]),0,IF(Table13[[#This Row],[T2]]&gt;0,1,0))</f>
        <v>1</v>
      </c>
      <c r="U428" s="3">
        <f>IF(ISBLANK(Table13[[#This Row],[T3]]),0,IF(Table13[[#This Row],[T3]]&gt;0,1,0))</f>
        <v>1</v>
      </c>
      <c r="V428" s="3">
        <f>IF(ISBLANK(Table13[[#This Row],[T4]]),0,IF(Table13[[#This Row],[T4]]&gt;0,1,0))</f>
        <v>0</v>
      </c>
      <c r="W428" s="25">
        <v>56</v>
      </c>
      <c r="X428" s="23">
        <v>21</v>
      </c>
      <c r="Y428" s="3">
        <v>1.7</v>
      </c>
      <c r="Z428" s="3"/>
      <c r="AB428" s="30">
        <v>398</v>
      </c>
      <c r="AC428" s="30">
        <v>1.4781609593721614</v>
      </c>
      <c r="AD428" s="30">
        <v>-1.0781609593721613</v>
      </c>
    </row>
    <row r="429" spans="1:30">
      <c r="A429" s="4">
        <v>43755.791666666664</v>
      </c>
      <c r="B429">
        <v>43755</v>
      </c>
      <c r="C429" s="3">
        <v>0.79166666666666663</v>
      </c>
      <c r="D429" s="3">
        <v>19</v>
      </c>
      <c r="E429" s="3">
        <v>17</v>
      </c>
      <c r="F429" s="3">
        <v>0.6</v>
      </c>
      <c r="G429" s="5">
        <v>1</v>
      </c>
      <c r="H429" s="3">
        <v>1.6</v>
      </c>
      <c r="I429" s="3">
        <v>1.55139</v>
      </c>
      <c r="J429" s="12">
        <f t="shared" si="18"/>
        <v>1.2374999999999996</v>
      </c>
      <c r="K429" s="4">
        <v>43755.791666666664</v>
      </c>
      <c r="L429" s="3">
        <f t="shared" si="19"/>
        <v>17</v>
      </c>
      <c r="M429" s="3">
        <f t="shared" si="20"/>
        <v>19</v>
      </c>
      <c r="N429" s="3">
        <v>9</v>
      </c>
      <c r="O429" s="3">
        <v>8</v>
      </c>
      <c r="P429" s="3">
        <v>9</v>
      </c>
      <c r="Q429" s="3">
        <v>0</v>
      </c>
      <c r="R429" s="3"/>
      <c r="S429" s="3">
        <f>IF(ISBLANK(Table13[[#This Row],[T1]]),0,IF(Table13[[#This Row],[T1]]&gt;0,1,0))</f>
        <v>0</v>
      </c>
      <c r="T429" s="3">
        <f>IF(ISBLANK(Table13[[#This Row],[T2]]),0,IF(Table13[[#This Row],[T2]]&gt;0,1,0))</f>
        <v>1</v>
      </c>
      <c r="U429" s="3">
        <f>IF(ISBLANK(Table13[[#This Row],[T3]]),0,IF(Table13[[#This Row],[T3]]&gt;0,1,0))</f>
        <v>1</v>
      </c>
      <c r="V429" s="3">
        <f>IF(ISBLANK(Table13[[#This Row],[T4]]),0,IF(Table13[[#This Row],[T4]]&gt;0,1,0))</f>
        <v>0</v>
      </c>
      <c r="W429" s="26">
        <v>55</v>
      </c>
      <c r="X429" s="22">
        <v>17</v>
      </c>
      <c r="Y429" s="3">
        <v>1.6</v>
      </c>
      <c r="Z429" s="3"/>
      <c r="AB429" s="30">
        <v>399</v>
      </c>
      <c r="AC429" s="30">
        <v>1.4376539489702738</v>
      </c>
      <c r="AD429" s="30">
        <v>-0.83765394897027368</v>
      </c>
    </row>
    <row r="430" spans="1:30">
      <c r="A430" s="4">
        <v>43755.833333333336</v>
      </c>
      <c r="B430">
        <v>43755</v>
      </c>
      <c r="C430" s="3">
        <v>0.83333333333333337</v>
      </c>
      <c r="D430" s="3">
        <v>20</v>
      </c>
      <c r="E430" s="3">
        <v>17</v>
      </c>
      <c r="F430" s="3">
        <v>0.9</v>
      </c>
      <c r="G430" s="5">
        <v>1</v>
      </c>
      <c r="H430" s="3">
        <v>1.9</v>
      </c>
      <c r="I430" s="3">
        <v>1.55139</v>
      </c>
      <c r="J430" s="12">
        <f t="shared" si="18"/>
        <v>1.3041666666666665</v>
      </c>
      <c r="K430" s="4">
        <v>43755.833333333336</v>
      </c>
      <c r="L430" s="3">
        <f t="shared" si="19"/>
        <v>17</v>
      </c>
      <c r="M430" s="3">
        <f t="shared" si="20"/>
        <v>20</v>
      </c>
      <c r="N430" s="3">
        <v>50</v>
      </c>
      <c r="O430" s="3">
        <v>58</v>
      </c>
      <c r="P430" s="3">
        <v>47</v>
      </c>
      <c r="Q430" s="3">
        <v>0</v>
      </c>
      <c r="R430" s="3"/>
      <c r="S430" s="3">
        <f>IF(ISBLANK(Table13[[#This Row],[T1]]),0,IF(Table13[[#This Row],[T1]]&gt;0,1,0))</f>
        <v>0</v>
      </c>
      <c r="T430" s="3">
        <f>IF(ISBLANK(Table13[[#This Row],[T2]]),0,IF(Table13[[#This Row],[T2]]&gt;0,1,0))</f>
        <v>0</v>
      </c>
      <c r="U430" s="3">
        <f>IF(ISBLANK(Table13[[#This Row],[T3]]),0,IF(Table13[[#This Row],[T3]]&gt;0,1,0))</f>
        <v>1</v>
      </c>
      <c r="V430" s="3">
        <f>IF(ISBLANK(Table13[[#This Row],[T4]]),0,IF(Table13[[#This Row],[T4]]&gt;0,1,0))</f>
        <v>0</v>
      </c>
      <c r="W430" s="25">
        <v>54</v>
      </c>
      <c r="X430" s="23">
        <v>21</v>
      </c>
      <c r="Y430" s="3">
        <v>1.9</v>
      </c>
      <c r="Z430" s="3"/>
      <c r="AB430" s="30">
        <v>400</v>
      </c>
      <c r="AC430" s="30">
        <v>1.4269306664512185</v>
      </c>
      <c r="AD430" s="30">
        <v>-1.0269306664512183</v>
      </c>
    </row>
    <row r="431" spans="1:30">
      <c r="A431" s="4">
        <v>43755.875</v>
      </c>
      <c r="B431">
        <v>43755</v>
      </c>
      <c r="C431" s="3">
        <v>0.875</v>
      </c>
      <c r="D431" s="3">
        <v>21</v>
      </c>
      <c r="E431" s="3">
        <v>17</v>
      </c>
      <c r="F431" s="3">
        <v>0.7</v>
      </c>
      <c r="G431" s="5">
        <v>0.6</v>
      </c>
      <c r="H431" s="3">
        <v>1.2999999999999998</v>
      </c>
      <c r="I431" s="3">
        <v>1.55139</v>
      </c>
      <c r="J431" s="12">
        <f t="shared" si="18"/>
        <v>1.3541666666666667</v>
      </c>
      <c r="K431" s="4">
        <v>43755.875</v>
      </c>
      <c r="L431" s="3">
        <f t="shared" si="19"/>
        <v>17</v>
      </c>
      <c r="M431" s="3">
        <f t="shared" si="20"/>
        <v>21</v>
      </c>
      <c r="N431" s="3">
        <v>58</v>
      </c>
      <c r="O431" s="3">
        <v>42</v>
      </c>
      <c r="P431" s="3">
        <v>58</v>
      </c>
      <c r="Q431" s="3">
        <v>0</v>
      </c>
      <c r="R431" s="3"/>
      <c r="S431" s="3">
        <f>IF(ISBLANK(Table13[[#This Row],[T1]]),0,IF(Table13[[#This Row],[T1]]&gt;0,1,0))</f>
        <v>0</v>
      </c>
      <c r="T431" s="3">
        <f>IF(ISBLANK(Table13[[#This Row],[T2]]),0,IF(Table13[[#This Row],[T2]]&gt;0,1,0))</f>
        <v>1</v>
      </c>
      <c r="U431" s="3">
        <f>IF(ISBLANK(Table13[[#This Row],[T3]]),0,IF(Table13[[#This Row],[T3]]&gt;0,1,0))</f>
        <v>1</v>
      </c>
      <c r="V431" s="3">
        <f>IF(ISBLANK(Table13[[#This Row],[T4]]),0,IF(Table13[[#This Row],[T4]]&gt;0,1,0))</f>
        <v>0</v>
      </c>
      <c r="W431" s="26">
        <v>54</v>
      </c>
      <c r="X431" s="22">
        <v>21</v>
      </c>
      <c r="Y431" s="3">
        <v>1.2999999999999998</v>
      </c>
      <c r="Z431" s="3"/>
      <c r="AB431" s="30">
        <v>401</v>
      </c>
      <c r="AC431" s="30">
        <v>1.5283237597094503</v>
      </c>
      <c r="AD431" s="30">
        <v>-0.92832375970945025</v>
      </c>
    </row>
    <row r="432" spans="1:30">
      <c r="A432" s="4">
        <v>43755.916666666664</v>
      </c>
      <c r="B432">
        <v>43755</v>
      </c>
      <c r="C432" s="3">
        <v>0.91666666666666663</v>
      </c>
      <c r="D432" s="3">
        <v>22</v>
      </c>
      <c r="E432" s="3">
        <v>17</v>
      </c>
      <c r="F432" s="3">
        <v>0.5</v>
      </c>
      <c r="G432" s="5">
        <v>0.5</v>
      </c>
      <c r="H432" s="3">
        <v>1</v>
      </c>
      <c r="I432" s="3">
        <v>1.55139</v>
      </c>
      <c r="J432" s="12">
        <f t="shared" si="18"/>
        <v>1.4333333333333336</v>
      </c>
      <c r="K432" s="4">
        <v>43755.916666666664</v>
      </c>
      <c r="L432" s="3">
        <f t="shared" si="19"/>
        <v>17</v>
      </c>
      <c r="M432" s="3">
        <f t="shared" si="20"/>
        <v>22</v>
      </c>
      <c r="N432" s="3">
        <v>58</v>
      </c>
      <c r="O432" s="3">
        <v>58</v>
      </c>
      <c r="P432" s="3">
        <v>58</v>
      </c>
      <c r="Q432" s="3">
        <v>0</v>
      </c>
      <c r="R432" s="3"/>
      <c r="S432" s="3">
        <f>IF(ISBLANK(Table13[[#This Row],[T1]]),0,IF(Table13[[#This Row],[T1]]&gt;0,1,0))</f>
        <v>1</v>
      </c>
      <c r="T432" s="3">
        <f>IF(ISBLANK(Table13[[#This Row],[T2]]),0,IF(Table13[[#This Row],[T2]]&gt;0,1,0))</f>
        <v>1</v>
      </c>
      <c r="U432" s="3">
        <f>IF(ISBLANK(Table13[[#This Row],[T3]]),0,IF(Table13[[#This Row],[T3]]&gt;0,1,0))</f>
        <v>1</v>
      </c>
      <c r="V432" s="3">
        <f>IF(ISBLANK(Table13[[#This Row],[T4]]),0,IF(Table13[[#This Row],[T4]]&gt;0,1,0))</f>
        <v>0</v>
      </c>
      <c r="W432" s="25">
        <v>53</v>
      </c>
      <c r="X432" s="23">
        <v>21</v>
      </c>
      <c r="Y432" s="3">
        <v>1</v>
      </c>
      <c r="Z432" s="3"/>
      <c r="AB432" s="30">
        <v>402</v>
      </c>
      <c r="AC432" s="30">
        <v>1.5100586875704507</v>
      </c>
      <c r="AD432" s="30">
        <v>-0.21005868757045065</v>
      </c>
    </row>
    <row r="433" spans="1:30">
      <c r="A433" s="4">
        <v>43755.958333333336</v>
      </c>
      <c r="B433">
        <v>43755</v>
      </c>
      <c r="C433" s="3">
        <v>0.95833333333333337</v>
      </c>
      <c r="D433" s="3">
        <v>23</v>
      </c>
      <c r="E433" s="3">
        <v>17</v>
      </c>
      <c r="F433" s="3">
        <v>0.4</v>
      </c>
      <c r="G433" s="5">
        <v>0.2</v>
      </c>
      <c r="H433" s="3">
        <v>0.60000000000000009</v>
      </c>
      <c r="I433" s="3">
        <v>1.55139</v>
      </c>
      <c r="J433" s="12">
        <f t="shared" si="18"/>
        <v>1.4416666666666671</v>
      </c>
      <c r="K433" s="4">
        <v>43755.958333333336</v>
      </c>
      <c r="L433" s="3">
        <f t="shared" si="19"/>
        <v>17</v>
      </c>
      <c r="M433" s="3">
        <f t="shared" si="20"/>
        <v>23</v>
      </c>
      <c r="N433" s="3">
        <v>57</v>
      </c>
      <c r="O433" s="3">
        <v>57</v>
      </c>
      <c r="P433" s="3">
        <v>57</v>
      </c>
      <c r="Q433" s="3">
        <v>0</v>
      </c>
      <c r="R433" s="3"/>
      <c r="S433" s="3">
        <f>IF(ISBLANK(Table13[[#This Row],[T1]]),0,IF(Table13[[#This Row],[T1]]&gt;0,1,0))</f>
        <v>1</v>
      </c>
      <c r="T433" s="3">
        <f>IF(ISBLANK(Table13[[#This Row],[T2]]),0,IF(Table13[[#This Row],[T2]]&gt;0,1,0))</f>
        <v>0</v>
      </c>
      <c r="U433" s="3">
        <f>IF(ISBLANK(Table13[[#This Row],[T3]]),0,IF(Table13[[#This Row],[T3]]&gt;0,1,0))</f>
        <v>1</v>
      </c>
      <c r="V433" s="3">
        <f>IF(ISBLANK(Table13[[#This Row],[T4]]),0,IF(Table13[[#This Row],[T4]]&gt;0,1,0))</f>
        <v>0</v>
      </c>
      <c r="W433" s="26">
        <v>52</v>
      </c>
      <c r="X433" s="22">
        <v>21</v>
      </c>
      <c r="Y433" s="3">
        <v>0.60000000000000009</v>
      </c>
      <c r="Z433" s="3"/>
      <c r="AB433" s="30">
        <v>403</v>
      </c>
      <c r="AC433" s="30">
        <v>1.481070332912396</v>
      </c>
      <c r="AD433" s="30">
        <v>-0.58107033291239607</v>
      </c>
    </row>
    <row r="434" spans="1:30">
      <c r="A434" s="4">
        <v>43756</v>
      </c>
      <c r="B434">
        <v>43756</v>
      </c>
      <c r="C434" s="3">
        <v>0</v>
      </c>
      <c r="D434" s="3">
        <v>0</v>
      </c>
      <c r="E434" s="3">
        <v>18</v>
      </c>
      <c r="F434" s="3">
        <v>0.3</v>
      </c>
      <c r="G434" s="5">
        <v>1.3</v>
      </c>
      <c r="H434" s="3">
        <v>1.6</v>
      </c>
      <c r="I434" s="3">
        <v>1.55139</v>
      </c>
      <c r="J434" s="12">
        <f t="shared" si="18"/>
        <v>1.4458333333333337</v>
      </c>
      <c r="K434" s="4">
        <v>43756</v>
      </c>
      <c r="L434" s="3">
        <f t="shared" si="19"/>
        <v>18</v>
      </c>
      <c r="M434" s="3">
        <f t="shared" si="20"/>
        <v>0</v>
      </c>
      <c r="N434" s="3">
        <v>58</v>
      </c>
      <c r="O434" s="3">
        <v>58</v>
      </c>
      <c r="P434" s="3">
        <v>58</v>
      </c>
      <c r="Q434" s="3">
        <v>0</v>
      </c>
      <c r="R434" s="3"/>
      <c r="S434" s="3">
        <f>IF(ISBLANK(Table13[[#This Row],[T1]]),0,IF(Table13[[#This Row],[T1]]&gt;0,1,0))</f>
        <v>1</v>
      </c>
      <c r="T434" s="3">
        <f>IF(ISBLANK(Table13[[#This Row],[T2]]),0,IF(Table13[[#This Row],[T2]]&gt;0,1,0))</f>
        <v>0</v>
      </c>
      <c r="U434" s="3">
        <f>IF(ISBLANK(Table13[[#This Row],[T3]]),0,IF(Table13[[#This Row],[T3]]&gt;0,1,0))</f>
        <v>1</v>
      </c>
      <c r="V434" s="3">
        <f>IF(ISBLANK(Table13[[#This Row],[T4]]),0,IF(Table13[[#This Row],[T4]]&gt;0,1,0))</f>
        <v>0</v>
      </c>
      <c r="W434" s="25">
        <v>50</v>
      </c>
      <c r="X434" s="23">
        <v>21</v>
      </c>
      <c r="Y434" s="3">
        <v>1.6</v>
      </c>
      <c r="Z434" s="3"/>
      <c r="AB434" s="30">
        <v>404</v>
      </c>
      <c r="AC434" s="30">
        <v>1.4909982422066737</v>
      </c>
      <c r="AD434" s="30">
        <v>2.2090017577933265</v>
      </c>
    </row>
    <row r="435" spans="1:30">
      <c r="A435" s="4">
        <v>43756.041666666664</v>
      </c>
      <c r="B435">
        <v>43756</v>
      </c>
      <c r="C435" s="3">
        <v>4.1666666666666664E-2</v>
      </c>
      <c r="D435" s="3">
        <v>1</v>
      </c>
      <c r="E435" s="3">
        <v>18</v>
      </c>
      <c r="F435" s="3">
        <v>0.2</v>
      </c>
      <c r="G435" s="5">
        <v>0.3</v>
      </c>
      <c r="H435" s="3">
        <v>0.5</v>
      </c>
      <c r="I435" s="3">
        <v>1.55139</v>
      </c>
      <c r="J435" s="12">
        <f t="shared" si="18"/>
        <v>1.4000000000000001</v>
      </c>
      <c r="K435" s="4">
        <v>43756.041666666664</v>
      </c>
      <c r="L435" s="3">
        <f t="shared" si="19"/>
        <v>18</v>
      </c>
      <c r="M435" s="3">
        <f t="shared" si="20"/>
        <v>1</v>
      </c>
      <c r="N435" s="3">
        <v>58</v>
      </c>
      <c r="O435" s="3">
        <v>58</v>
      </c>
      <c r="P435" s="3">
        <v>58</v>
      </c>
      <c r="Q435" s="3">
        <v>0</v>
      </c>
      <c r="R435" s="3"/>
      <c r="S435" s="3">
        <f>IF(ISBLANK(Table13[[#This Row],[T1]]),0,IF(Table13[[#This Row],[T1]]&gt;0,1,0))</f>
        <v>1</v>
      </c>
      <c r="T435" s="3">
        <f>IF(ISBLANK(Table13[[#This Row],[T2]]),0,IF(Table13[[#This Row],[T2]]&gt;0,1,0))</f>
        <v>0</v>
      </c>
      <c r="U435" s="3">
        <f>IF(ISBLANK(Table13[[#This Row],[T3]]),0,IF(Table13[[#This Row],[T3]]&gt;0,1,0))</f>
        <v>1</v>
      </c>
      <c r="V435" s="3">
        <f>IF(ISBLANK(Table13[[#This Row],[T4]]),0,IF(Table13[[#This Row],[T4]]&gt;0,1,0))</f>
        <v>0</v>
      </c>
      <c r="W435" s="26">
        <v>50</v>
      </c>
      <c r="X435" s="22">
        <v>21</v>
      </c>
      <c r="Y435" s="3">
        <v>0.5</v>
      </c>
      <c r="Z435" s="3"/>
      <c r="AB435" s="30">
        <v>405</v>
      </c>
      <c r="AC435" s="30">
        <v>1.3233795745196284</v>
      </c>
      <c r="AD435" s="30">
        <v>0.97662042548037142</v>
      </c>
    </row>
    <row r="436" spans="1:30">
      <c r="A436" s="4">
        <v>43756.083333333336</v>
      </c>
      <c r="B436">
        <v>43756</v>
      </c>
      <c r="C436" s="3">
        <v>8.3333333333333329E-2</v>
      </c>
      <c r="D436" s="3">
        <v>2</v>
      </c>
      <c r="E436" s="3">
        <v>18</v>
      </c>
      <c r="F436" s="3">
        <v>0.2</v>
      </c>
      <c r="G436" s="5">
        <v>0.2</v>
      </c>
      <c r="H436" s="3">
        <v>0.4</v>
      </c>
      <c r="I436" s="3">
        <v>1.55139</v>
      </c>
      <c r="J436" s="12">
        <f t="shared" si="18"/>
        <v>1.3916666666666666</v>
      </c>
      <c r="K436" s="4">
        <v>43756.083333333336</v>
      </c>
      <c r="L436" s="3">
        <f t="shared" si="19"/>
        <v>18</v>
      </c>
      <c r="M436" s="3">
        <f t="shared" si="20"/>
        <v>2</v>
      </c>
      <c r="N436" s="3">
        <v>58</v>
      </c>
      <c r="O436" s="3">
        <v>58</v>
      </c>
      <c r="P436" s="3">
        <v>58</v>
      </c>
      <c r="Q436" s="3">
        <v>0</v>
      </c>
      <c r="R436" s="3"/>
      <c r="S436" s="3">
        <f>IF(ISBLANK(Table13[[#This Row],[T1]]),0,IF(Table13[[#This Row],[T1]]&gt;0,1,0))</f>
        <v>1</v>
      </c>
      <c r="T436" s="3">
        <f>IF(ISBLANK(Table13[[#This Row],[T2]]),0,IF(Table13[[#This Row],[T2]]&gt;0,1,0))</f>
        <v>0</v>
      </c>
      <c r="U436" s="3">
        <f>IF(ISBLANK(Table13[[#This Row],[T3]]),0,IF(Table13[[#This Row],[T3]]&gt;0,1,0))</f>
        <v>1</v>
      </c>
      <c r="V436" s="3">
        <f>IF(ISBLANK(Table13[[#This Row],[T4]]),0,IF(Table13[[#This Row],[T4]]&gt;0,1,0))</f>
        <v>0</v>
      </c>
      <c r="W436" s="25">
        <v>49</v>
      </c>
      <c r="X436" s="23">
        <v>21</v>
      </c>
      <c r="Y436" s="3">
        <v>0.4</v>
      </c>
      <c r="Z436" s="3"/>
      <c r="AB436" s="30">
        <v>406</v>
      </c>
      <c r="AC436" s="30">
        <v>1.4053375156632804</v>
      </c>
      <c r="AD436" s="30">
        <v>9.4662484336719643E-2</v>
      </c>
    </row>
    <row r="437" spans="1:30">
      <c r="A437" s="4">
        <v>43756.125</v>
      </c>
      <c r="B437">
        <v>43756</v>
      </c>
      <c r="C437" s="3">
        <v>0.125</v>
      </c>
      <c r="D437" s="3">
        <v>3</v>
      </c>
      <c r="E437" s="3">
        <v>18</v>
      </c>
      <c r="F437" s="3">
        <v>0.2</v>
      </c>
      <c r="G437" s="5">
        <v>0.2</v>
      </c>
      <c r="H437" s="3">
        <v>0.4</v>
      </c>
      <c r="I437" s="3">
        <v>1.55139</v>
      </c>
      <c r="J437" s="12">
        <f t="shared" si="18"/>
        <v>1.3916666666666666</v>
      </c>
      <c r="K437" s="4">
        <v>43756.125</v>
      </c>
      <c r="L437" s="3">
        <f t="shared" si="19"/>
        <v>18</v>
      </c>
      <c r="M437" s="3">
        <f t="shared" si="20"/>
        <v>3</v>
      </c>
      <c r="N437" s="3">
        <v>57</v>
      </c>
      <c r="O437" s="3">
        <v>57</v>
      </c>
      <c r="P437" s="3">
        <v>57</v>
      </c>
      <c r="Q437" s="3">
        <v>0</v>
      </c>
      <c r="R437" s="3"/>
      <c r="S437" s="3">
        <f>IF(ISBLANK(Table13[[#This Row],[T1]]),0,IF(Table13[[#This Row],[T1]]&gt;0,1,0))</f>
        <v>1</v>
      </c>
      <c r="T437" s="3">
        <f>IF(ISBLANK(Table13[[#This Row],[T2]]),0,IF(Table13[[#This Row],[T2]]&gt;0,1,0))</f>
        <v>0</v>
      </c>
      <c r="U437" s="3">
        <f>IF(ISBLANK(Table13[[#This Row],[T3]]),0,IF(Table13[[#This Row],[T3]]&gt;0,1,0))</f>
        <v>1</v>
      </c>
      <c r="V437" s="3">
        <f>IF(ISBLANK(Table13[[#This Row],[T4]]),0,IF(Table13[[#This Row],[T4]]&gt;0,1,0))</f>
        <v>0</v>
      </c>
      <c r="W437" s="26">
        <v>48</v>
      </c>
      <c r="X437" s="22">
        <v>21</v>
      </c>
      <c r="Y437" s="3">
        <v>0.4</v>
      </c>
      <c r="Z437" s="3"/>
      <c r="AB437" s="30">
        <v>407</v>
      </c>
      <c r="AC437" s="30">
        <v>1.426784080701391</v>
      </c>
      <c r="AD437" s="30">
        <v>0.273215919298609</v>
      </c>
    </row>
    <row r="438" spans="1:30">
      <c r="A438" s="4">
        <v>43756.166666666664</v>
      </c>
      <c r="B438">
        <v>43756</v>
      </c>
      <c r="C438" s="3">
        <v>0.16666666666666666</v>
      </c>
      <c r="D438" s="3">
        <v>4</v>
      </c>
      <c r="E438" s="3">
        <v>18</v>
      </c>
      <c r="F438" s="3">
        <v>0.3</v>
      </c>
      <c r="G438" s="5">
        <v>0.6</v>
      </c>
      <c r="H438" s="3">
        <v>0.89999999999999991</v>
      </c>
      <c r="I438" s="3">
        <v>1.55139</v>
      </c>
      <c r="J438" s="12">
        <f t="shared" si="18"/>
        <v>1.3916666666666664</v>
      </c>
      <c r="K438" s="4">
        <v>43756.166666666664</v>
      </c>
      <c r="L438" s="3">
        <f t="shared" si="19"/>
        <v>18</v>
      </c>
      <c r="M438" s="3">
        <f t="shared" si="20"/>
        <v>4</v>
      </c>
      <c r="N438" s="3">
        <v>58</v>
      </c>
      <c r="O438" s="3">
        <v>58</v>
      </c>
      <c r="P438" s="3">
        <v>58</v>
      </c>
      <c r="Q438" s="3">
        <v>0</v>
      </c>
      <c r="R438" s="3"/>
      <c r="S438" s="3">
        <f>IF(ISBLANK(Table13[[#This Row],[T1]]),0,IF(Table13[[#This Row],[T1]]&gt;0,1,0))</f>
        <v>1</v>
      </c>
      <c r="T438" s="3">
        <f>IF(ISBLANK(Table13[[#This Row],[T2]]),0,IF(Table13[[#This Row],[T2]]&gt;0,1,0))</f>
        <v>0</v>
      </c>
      <c r="U438" s="3">
        <f>IF(ISBLANK(Table13[[#This Row],[T3]]),0,IF(Table13[[#This Row],[T3]]&gt;0,1,0))</f>
        <v>1</v>
      </c>
      <c r="V438" s="3">
        <f>IF(ISBLANK(Table13[[#This Row],[T4]]),0,IF(Table13[[#This Row],[T4]]&gt;0,1,0))</f>
        <v>0</v>
      </c>
      <c r="W438" s="25">
        <v>48</v>
      </c>
      <c r="X438" s="23">
        <v>17</v>
      </c>
      <c r="Y438" s="3">
        <v>0.89999999999999991</v>
      </c>
      <c r="Z438" s="3"/>
      <c r="AB438" s="30">
        <v>408</v>
      </c>
      <c r="AC438" s="30">
        <v>1.426784080701391</v>
      </c>
      <c r="AD438" s="30">
        <v>1.2732159192986092</v>
      </c>
    </row>
    <row r="439" spans="1:30">
      <c r="A439" s="4">
        <v>43756.208333333336</v>
      </c>
      <c r="B439">
        <v>43756</v>
      </c>
      <c r="C439" s="3">
        <v>0.20833333333333334</v>
      </c>
      <c r="D439" s="3">
        <v>5</v>
      </c>
      <c r="E439" s="3">
        <v>18</v>
      </c>
      <c r="F439" s="3">
        <v>0.3</v>
      </c>
      <c r="G439" s="5">
        <v>0.2</v>
      </c>
      <c r="H439" s="3">
        <v>0.5</v>
      </c>
      <c r="I439" s="3">
        <v>1.55139</v>
      </c>
      <c r="J439" s="12">
        <f t="shared" si="18"/>
        <v>1.3625</v>
      </c>
      <c r="K439" s="4">
        <v>43756.208333333336</v>
      </c>
      <c r="L439" s="3">
        <f t="shared" si="19"/>
        <v>18</v>
      </c>
      <c r="M439" s="3">
        <f t="shared" si="20"/>
        <v>5</v>
      </c>
      <c r="N439" s="3">
        <v>58</v>
      </c>
      <c r="O439" s="3">
        <v>58</v>
      </c>
      <c r="P439" s="3">
        <v>58</v>
      </c>
      <c r="Q439" s="3">
        <v>0</v>
      </c>
      <c r="R439" s="3"/>
      <c r="S439" s="3">
        <f>IF(ISBLANK(Table13[[#This Row],[T1]]),0,IF(Table13[[#This Row],[T1]]&gt;0,1,0))</f>
        <v>1</v>
      </c>
      <c r="T439" s="3">
        <f>IF(ISBLANK(Table13[[#This Row],[T2]]),0,IF(Table13[[#This Row],[T2]]&gt;0,1,0))</f>
        <v>0</v>
      </c>
      <c r="U439" s="3">
        <f>IF(ISBLANK(Table13[[#This Row],[T3]]),0,IF(Table13[[#This Row],[T3]]&gt;0,1,0))</f>
        <v>1</v>
      </c>
      <c r="V439" s="3">
        <f>IF(ISBLANK(Table13[[#This Row],[T4]]),0,IF(Table13[[#This Row],[T4]]&gt;0,1,0))</f>
        <v>0</v>
      </c>
      <c r="W439" s="26">
        <v>49</v>
      </c>
      <c r="X439" s="22">
        <v>21</v>
      </c>
      <c r="Y439" s="3">
        <v>0.5</v>
      </c>
      <c r="Z439" s="3"/>
      <c r="AB439" s="30">
        <v>409</v>
      </c>
      <c r="AC439" s="30">
        <v>1.4879422829166116</v>
      </c>
      <c r="AD439" s="30">
        <v>-0.98794228291661157</v>
      </c>
    </row>
    <row r="440" spans="1:30">
      <c r="A440" s="4">
        <v>43756.25</v>
      </c>
      <c r="B440">
        <v>43756</v>
      </c>
      <c r="C440" s="3">
        <v>0.25</v>
      </c>
      <c r="D440" s="3">
        <v>6</v>
      </c>
      <c r="E440" s="3">
        <v>18</v>
      </c>
      <c r="F440" s="3">
        <v>1.4</v>
      </c>
      <c r="G440" s="5">
        <v>0.3</v>
      </c>
      <c r="H440" s="3">
        <v>1.7</v>
      </c>
      <c r="I440" s="3">
        <v>1.55139</v>
      </c>
      <c r="J440" s="12">
        <f t="shared" si="18"/>
        <v>1.3666666666666669</v>
      </c>
      <c r="K440" s="4">
        <v>43756.25</v>
      </c>
      <c r="L440" s="3">
        <f t="shared" si="19"/>
        <v>18</v>
      </c>
      <c r="M440" s="3">
        <f t="shared" si="20"/>
        <v>6</v>
      </c>
      <c r="N440" s="3">
        <v>57</v>
      </c>
      <c r="O440" s="3">
        <v>47</v>
      </c>
      <c r="P440" s="3">
        <v>57</v>
      </c>
      <c r="Q440" s="3">
        <v>0</v>
      </c>
      <c r="R440" s="3"/>
      <c r="S440" s="3">
        <f>IF(ISBLANK(Table13[[#This Row],[T1]]),0,IF(Table13[[#This Row],[T1]]&gt;0,1,0))</f>
        <v>1</v>
      </c>
      <c r="T440" s="3">
        <f>IF(ISBLANK(Table13[[#This Row],[T2]]),0,IF(Table13[[#This Row],[T2]]&gt;0,1,0))</f>
        <v>1</v>
      </c>
      <c r="U440" s="3">
        <f>IF(ISBLANK(Table13[[#This Row],[T3]]),0,IF(Table13[[#This Row],[T3]]&gt;0,1,0))</f>
        <v>1</v>
      </c>
      <c r="V440" s="3">
        <f>IF(ISBLANK(Table13[[#This Row],[T4]]),0,IF(Table13[[#This Row],[T4]]&gt;0,1,0))</f>
        <v>0</v>
      </c>
      <c r="W440" s="25">
        <v>50</v>
      </c>
      <c r="X440" s="23">
        <v>21</v>
      </c>
      <c r="Y440" s="3">
        <v>1.7</v>
      </c>
      <c r="Z440" s="3"/>
      <c r="AB440" s="30">
        <v>410</v>
      </c>
      <c r="AC440" s="30">
        <v>1.5153398911251106</v>
      </c>
      <c r="AD440" s="30">
        <v>-0.91533989112511061</v>
      </c>
    </row>
    <row r="441" spans="1:30">
      <c r="A441" s="4">
        <v>43756.291666666664</v>
      </c>
      <c r="B441">
        <v>43756</v>
      </c>
      <c r="C441" s="3">
        <v>0.29166666666666669</v>
      </c>
      <c r="D441" s="3">
        <v>7</v>
      </c>
      <c r="E441" s="3">
        <v>18</v>
      </c>
      <c r="F441" s="3">
        <v>0.4</v>
      </c>
      <c r="G441" s="5">
        <v>1.8</v>
      </c>
      <c r="H441" s="3">
        <v>2.2000000000000002</v>
      </c>
      <c r="I441" s="3">
        <v>1.55139</v>
      </c>
      <c r="J441" s="12">
        <f t="shared" si="18"/>
        <v>1.3624999999999998</v>
      </c>
      <c r="K441" s="4">
        <v>43756.291666666664</v>
      </c>
      <c r="L441" s="3">
        <f t="shared" si="19"/>
        <v>18</v>
      </c>
      <c r="M441" s="3">
        <f t="shared" si="20"/>
        <v>7</v>
      </c>
      <c r="N441" s="3">
        <v>58</v>
      </c>
      <c r="O441" s="3">
        <v>0</v>
      </c>
      <c r="P441" s="3">
        <v>57</v>
      </c>
      <c r="Q441" s="3">
        <v>0</v>
      </c>
      <c r="R441" s="3"/>
      <c r="S441" s="3">
        <f>IF(ISBLANK(Table13[[#This Row],[T1]]),0,IF(Table13[[#This Row],[T1]]&gt;0,1,0))</f>
        <v>1</v>
      </c>
      <c r="T441" s="3">
        <f>IF(ISBLANK(Table13[[#This Row],[T2]]),0,IF(Table13[[#This Row],[T2]]&gt;0,1,0))</f>
        <v>1</v>
      </c>
      <c r="U441" s="3">
        <f>IF(ISBLANK(Table13[[#This Row],[T3]]),0,IF(Table13[[#This Row],[T3]]&gt;0,1,0))</f>
        <v>1</v>
      </c>
      <c r="V441" s="3">
        <f>IF(ISBLANK(Table13[[#This Row],[T4]]),0,IF(Table13[[#This Row],[T4]]&gt;0,1,0))</f>
        <v>0</v>
      </c>
      <c r="W441" s="26">
        <v>52</v>
      </c>
      <c r="X441" s="22">
        <v>21</v>
      </c>
      <c r="Y441" s="3">
        <v>2.2000000000000002</v>
      </c>
      <c r="Z441" s="3"/>
      <c r="AB441" s="30">
        <v>411</v>
      </c>
      <c r="AC441" s="30">
        <v>1.5153398911251106</v>
      </c>
      <c r="AD441" s="30">
        <v>-0.81533989112511063</v>
      </c>
    </row>
    <row r="442" spans="1:30">
      <c r="A442" s="4">
        <v>43756.333333333336</v>
      </c>
      <c r="B442">
        <v>43756</v>
      </c>
      <c r="C442" s="3">
        <v>0.33333333333333331</v>
      </c>
      <c r="D442" s="3">
        <v>8</v>
      </c>
      <c r="E442" s="3">
        <v>18</v>
      </c>
      <c r="F442" s="3">
        <v>0.2</v>
      </c>
      <c r="G442" s="5">
        <v>1.3</v>
      </c>
      <c r="H442" s="3">
        <v>1.5</v>
      </c>
      <c r="I442" s="3">
        <v>1.55139</v>
      </c>
      <c r="J442" s="12">
        <f t="shared" si="18"/>
        <v>1.2958333333333332</v>
      </c>
      <c r="K442" s="4">
        <v>43756.333333333336</v>
      </c>
      <c r="L442" s="3">
        <f t="shared" si="19"/>
        <v>18</v>
      </c>
      <c r="M442" s="3">
        <f t="shared" si="20"/>
        <v>8</v>
      </c>
      <c r="N442" s="3">
        <v>13</v>
      </c>
      <c r="O442" s="3">
        <v>0</v>
      </c>
      <c r="P442" s="3">
        <v>0</v>
      </c>
      <c r="Q442" s="3">
        <v>0</v>
      </c>
      <c r="R442" s="3"/>
      <c r="S442" s="3">
        <f>IF(ISBLANK(Table13[[#This Row],[T1]]),0,IF(Table13[[#This Row],[T1]]&gt;0,1,0))</f>
        <v>1</v>
      </c>
      <c r="T442" s="3">
        <f>IF(ISBLANK(Table13[[#This Row],[T2]]),0,IF(Table13[[#This Row],[T2]]&gt;0,1,0))</f>
        <v>1</v>
      </c>
      <c r="U442" s="3">
        <f>IF(ISBLANK(Table13[[#This Row],[T3]]),0,IF(Table13[[#This Row],[T3]]&gt;0,1,0))</f>
        <v>1</v>
      </c>
      <c r="V442" s="3">
        <f>IF(ISBLANK(Table13[[#This Row],[T4]]),0,IF(Table13[[#This Row],[T4]]&gt;0,1,0))</f>
        <v>0</v>
      </c>
      <c r="W442" s="25">
        <v>55</v>
      </c>
      <c r="X442" s="23">
        <v>17</v>
      </c>
      <c r="Y442" s="3">
        <v>1.5</v>
      </c>
      <c r="Z442" s="3"/>
      <c r="AB442" s="30">
        <v>412</v>
      </c>
      <c r="AC442" s="30">
        <v>1.4740375074984451</v>
      </c>
      <c r="AD442" s="30">
        <v>-1.0740375074984452</v>
      </c>
    </row>
    <row r="443" spans="1:30">
      <c r="A443" s="4">
        <v>43756.375</v>
      </c>
      <c r="B443">
        <v>43756</v>
      </c>
      <c r="C443" s="3">
        <v>0.375</v>
      </c>
      <c r="D443" s="3">
        <v>9</v>
      </c>
      <c r="E443" s="3">
        <v>18</v>
      </c>
      <c r="F443" s="3">
        <v>0.2</v>
      </c>
      <c r="G443" s="5">
        <v>0.2</v>
      </c>
      <c r="H443" s="3">
        <v>0.4</v>
      </c>
      <c r="I443" s="3">
        <v>1.55139</v>
      </c>
      <c r="J443" s="12">
        <f t="shared" si="18"/>
        <v>1.3124999999999998</v>
      </c>
      <c r="K443" s="4">
        <v>43756.375000231485</v>
      </c>
      <c r="L443" s="3">
        <f t="shared" si="19"/>
        <v>18</v>
      </c>
      <c r="M443" s="3">
        <f t="shared" si="20"/>
        <v>9</v>
      </c>
      <c r="N443" s="3"/>
      <c r="O443" s="3"/>
      <c r="P443" s="3"/>
      <c r="Q443" s="3"/>
      <c r="R443" s="3"/>
      <c r="S443" s="3">
        <f>IF(ISBLANK(Table13[[#This Row],[T1]]),0,IF(Table13[[#This Row],[T1]]&gt;0,1,0))</f>
        <v>0</v>
      </c>
      <c r="T443" s="3">
        <f>IF(ISBLANK(Table13[[#This Row],[T2]]),0,IF(Table13[[#This Row],[T2]]&gt;0,1,0))</f>
        <v>0</v>
      </c>
      <c r="U443" s="3">
        <f>IF(ISBLANK(Table13[[#This Row],[T3]]),0,IF(Table13[[#This Row],[T3]]&gt;0,1,0))</f>
        <v>1</v>
      </c>
      <c r="V443" s="3">
        <f>IF(ISBLANK(Table13[[#This Row],[T4]]),0,IF(Table13[[#This Row],[T4]]&gt;0,1,0))</f>
        <v>0</v>
      </c>
      <c r="W443" s="26">
        <v>57</v>
      </c>
      <c r="X443" s="22">
        <v>17</v>
      </c>
      <c r="Y443" s="3">
        <v>0.4</v>
      </c>
      <c r="Z443" s="3"/>
      <c r="AB443" s="30">
        <v>413</v>
      </c>
      <c r="AC443" s="30">
        <v>1.4740375074984451</v>
      </c>
      <c r="AD443" s="30">
        <v>-1.0740375074984452</v>
      </c>
    </row>
    <row r="444" spans="1:30">
      <c r="A444" s="4">
        <v>43756.416666666664</v>
      </c>
      <c r="B444">
        <v>43756</v>
      </c>
      <c r="C444" s="3">
        <v>0.41666666666666669</v>
      </c>
      <c r="D444" s="3">
        <v>10</v>
      </c>
      <c r="E444" s="3">
        <v>18</v>
      </c>
      <c r="F444" s="3">
        <v>0.2</v>
      </c>
      <c r="G444" s="5">
        <v>0.2</v>
      </c>
      <c r="H444" s="3">
        <v>0.4</v>
      </c>
      <c r="I444" s="3">
        <v>1.55139</v>
      </c>
      <c r="J444" s="12">
        <f t="shared" si="18"/>
        <v>1.45</v>
      </c>
      <c r="K444" s="4">
        <v>43756.416666956022</v>
      </c>
      <c r="L444" s="3">
        <f t="shared" si="19"/>
        <v>18</v>
      </c>
      <c r="M444" s="3">
        <f t="shared" si="20"/>
        <v>10</v>
      </c>
      <c r="N444" s="3"/>
      <c r="O444" s="3"/>
      <c r="P444" s="3"/>
      <c r="Q444" s="3"/>
      <c r="R444" s="3"/>
      <c r="S444" s="3">
        <f>IF(ISBLANK(Table13[[#This Row],[T1]]),0,IF(Table13[[#This Row],[T1]]&gt;0,1,0))</f>
        <v>0</v>
      </c>
      <c r="T444" s="3">
        <f>IF(ISBLANK(Table13[[#This Row],[T2]]),0,IF(Table13[[#This Row],[T2]]&gt;0,1,0))</f>
        <v>1</v>
      </c>
      <c r="U444" s="3">
        <f>IF(ISBLANK(Table13[[#This Row],[T3]]),0,IF(Table13[[#This Row],[T3]]&gt;0,1,0))</f>
        <v>1</v>
      </c>
      <c r="V444" s="3">
        <f>IF(ISBLANK(Table13[[#This Row],[T4]]),0,IF(Table13[[#This Row],[T4]]&gt;0,1,0))</f>
        <v>0</v>
      </c>
      <c r="W444" s="25">
        <v>60</v>
      </c>
      <c r="X444" s="23">
        <v>17</v>
      </c>
      <c r="Y444" s="3">
        <v>0.4</v>
      </c>
      <c r="Z444" s="3"/>
      <c r="AB444" s="30">
        <v>414</v>
      </c>
      <c r="AC444" s="30">
        <v>1.4847607900175004</v>
      </c>
      <c r="AD444" s="30">
        <v>-1.0847607900175005</v>
      </c>
    </row>
    <row r="445" spans="1:30">
      <c r="A445" s="4">
        <v>43756.458333333336</v>
      </c>
      <c r="B445">
        <v>43756</v>
      </c>
      <c r="C445" s="3">
        <v>0.45833333333333331</v>
      </c>
      <c r="D445" s="3">
        <v>11</v>
      </c>
      <c r="E445" s="3">
        <v>18</v>
      </c>
      <c r="F445" s="3">
        <v>0.2</v>
      </c>
      <c r="G445" s="5">
        <v>0.2</v>
      </c>
      <c r="H445" s="3">
        <v>0.4</v>
      </c>
      <c r="I445" s="3">
        <v>1.55139</v>
      </c>
      <c r="J445" s="12">
        <f t="shared" si="18"/>
        <v>1.5041666666666667</v>
      </c>
      <c r="K445" s="4">
        <v>43756.458333680559</v>
      </c>
      <c r="L445" s="3">
        <f t="shared" si="19"/>
        <v>18</v>
      </c>
      <c r="M445" s="3">
        <f t="shared" si="20"/>
        <v>11</v>
      </c>
      <c r="N445" s="3"/>
      <c r="O445" s="3"/>
      <c r="P445" s="3"/>
      <c r="Q445" s="3"/>
      <c r="R445" s="3"/>
      <c r="S445" s="3">
        <f>IF(ISBLANK(Table13[[#This Row],[T1]]),0,IF(Table13[[#This Row],[T1]]&gt;0,1,0))</f>
        <v>0</v>
      </c>
      <c r="T445" s="3">
        <f>IF(ISBLANK(Table13[[#This Row],[T2]]),0,IF(Table13[[#This Row],[T2]]&gt;0,1,0))</f>
        <v>1</v>
      </c>
      <c r="U445" s="3">
        <f>IF(ISBLANK(Table13[[#This Row],[T3]]),0,IF(Table13[[#This Row],[T3]]&gt;0,1,0))</f>
        <v>1</v>
      </c>
      <c r="V445" s="3">
        <f>IF(ISBLANK(Table13[[#This Row],[T4]]),0,IF(Table13[[#This Row],[T4]]&gt;0,1,0))</f>
        <v>0</v>
      </c>
      <c r="W445" s="26">
        <v>62</v>
      </c>
      <c r="X445" s="22">
        <v>16</v>
      </c>
      <c r="Y445" s="3">
        <v>0.4</v>
      </c>
      <c r="Z445" s="3"/>
      <c r="AB445" s="30">
        <v>415</v>
      </c>
      <c r="AC445" s="30">
        <v>1.653174830929323</v>
      </c>
      <c r="AD445" s="30">
        <v>-0.95317483092932309</v>
      </c>
    </row>
    <row r="446" spans="1:30">
      <c r="A446" s="4">
        <v>43756.5</v>
      </c>
      <c r="B446">
        <v>43756</v>
      </c>
      <c r="C446" s="3">
        <v>0.5</v>
      </c>
      <c r="D446" s="3">
        <v>12</v>
      </c>
      <c r="E446" s="3">
        <v>18</v>
      </c>
      <c r="F446" s="3">
        <v>0.2</v>
      </c>
      <c r="G446" s="5">
        <v>0.2</v>
      </c>
      <c r="H446" s="3">
        <v>0.4</v>
      </c>
      <c r="I446" s="3">
        <v>1.55139</v>
      </c>
      <c r="J446" s="12">
        <f t="shared" si="18"/>
        <v>1.5125</v>
      </c>
      <c r="K446" s="4">
        <v>43756.500000405096</v>
      </c>
      <c r="L446" s="3">
        <f t="shared" si="19"/>
        <v>18</v>
      </c>
      <c r="M446" s="3">
        <f t="shared" si="20"/>
        <v>12</v>
      </c>
      <c r="N446" s="3"/>
      <c r="O446" s="3"/>
      <c r="P446" s="3"/>
      <c r="Q446" s="3"/>
      <c r="R446" s="3"/>
      <c r="S446" s="3">
        <f>IF(ISBLANK(Table13[[#This Row],[T1]]),0,IF(Table13[[#This Row],[T1]]&gt;0,1,0))</f>
        <v>0</v>
      </c>
      <c r="T446" s="3">
        <f>IF(ISBLANK(Table13[[#This Row],[T2]]),0,IF(Table13[[#This Row],[T2]]&gt;0,1,0))</f>
        <v>1</v>
      </c>
      <c r="U446" s="3">
        <f>IF(ISBLANK(Table13[[#This Row],[T3]]),0,IF(Table13[[#This Row],[T3]]&gt;0,1,0))</f>
        <v>1</v>
      </c>
      <c r="V446" s="3">
        <f>IF(ISBLANK(Table13[[#This Row],[T4]]),0,IF(Table13[[#This Row],[T4]]&gt;0,1,0))</f>
        <v>0</v>
      </c>
      <c r="W446" s="25">
        <v>63</v>
      </c>
      <c r="X446" s="23">
        <v>21</v>
      </c>
      <c r="Y446" s="3">
        <v>0.4</v>
      </c>
      <c r="Z446" s="3"/>
      <c r="AB446" s="30">
        <v>416</v>
      </c>
      <c r="AC446" s="30">
        <v>1.6424515484102677</v>
      </c>
      <c r="AD446" s="30">
        <v>2.0575484515897324</v>
      </c>
    </row>
    <row r="447" spans="1:30">
      <c r="A447" s="4">
        <v>43756.541666666664</v>
      </c>
      <c r="B447">
        <v>43756</v>
      </c>
      <c r="C447" s="3">
        <v>0.54166666666666663</v>
      </c>
      <c r="D447" s="3">
        <v>13</v>
      </c>
      <c r="E447" s="3">
        <v>18</v>
      </c>
      <c r="F447" s="3">
        <v>0.2</v>
      </c>
      <c r="G447" s="5">
        <v>0.2</v>
      </c>
      <c r="H447" s="3">
        <v>0.4</v>
      </c>
      <c r="I447" s="3">
        <v>1.55139</v>
      </c>
      <c r="J447" s="12">
        <f t="shared" si="18"/>
        <v>1.5125</v>
      </c>
      <c r="K447" s="4">
        <v>43756.541667129626</v>
      </c>
      <c r="L447" s="3">
        <f t="shared" si="19"/>
        <v>18</v>
      </c>
      <c r="M447" s="3">
        <f t="shared" si="20"/>
        <v>13</v>
      </c>
      <c r="N447" s="3"/>
      <c r="O447" s="3"/>
      <c r="P447" s="3"/>
      <c r="Q447" s="3"/>
      <c r="R447" s="3"/>
      <c r="S447" s="3">
        <f>IF(ISBLANK(Table13[[#This Row],[T1]]),0,IF(Table13[[#This Row],[T1]]&gt;0,1,0))</f>
        <v>0</v>
      </c>
      <c r="T447" s="3">
        <f>IF(ISBLANK(Table13[[#This Row],[T2]]),0,IF(Table13[[#This Row],[T2]]&gt;0,1,0))</f>
        <v>0</v>
      </c>
      <c r="U447" s="3">
        <f>IF(ISBLANK(Table13[[#This Row],[T3]]),0,IF(Table13[[#This Row],[T3]]&gt;0,1,0))</f>
        <v>1</v>
      </c>
      <c r="V447" s="3">
        <f>IF(ISBLANK(Table13[[#This Row],[T4]]),0,IF(Table13[[#This Row],[T4]]&gt;0,1,0))</f>
        <v>0</v>
      </c>
      <c r="W447" s="26">
        <v>65</v>
      </c>
      <c r="X447" s="22">
        <v>21</v>
      </c>
      <c r="Y447" s="3">
        <v>0.4</v>
      </c>
      <c r="Z447" s="3"/>
      <c r="AB447" s="30">
        <v>417</v>
      </c>
      <c r="AC447" s="30">
        <v>1.6317282658912127</v>
      </c>
      <c r="AD447" s="30">
        <v>-1.2317282658912125</v>
      </c>
    </row>
    <row r="448" spans="1:30">
      <c r="A448" s="4">
        <v>43756.583333333336</v>
      </c>
      <c r="B448">
        <v>43756</v>
      </c>
      <c r="C448" s="3">
        <v>0.58333333333333337</v>
      </c>
      <c r="D448" s="3">
        <v>14</v>
      </c>
      <c r="E448" s="3">
        <v>18</v>
      </c>
      <c r="F448" s="3">
        <v>0.2</v>
      </c>
      <c r="G448" s="5">
        <v>0.2</v>
      </c>
      <c r="H448" s="3">
        <v>0.4</v>
      </c>
      <c r="I448" s="3">
        <v>1.55139</v>
      </c>
      <c r="J448" s="12">
        <f t="shared" si="18"/>
        <v>1.5125</v>
      </c>
      <c r="K448" s="4">
        <v>43756.583333854163</v>
      </c>
      <c r="L448" s="3">
        <f t="shared" si="19"/>
        <v>18</v>
      </c>
      <c r="M448" s="3">
        <f t="shared" si="20"/>
        <v>14</v>
      </c>
      <c r="N448" s="3"/>
      <c r="O448" s="3"/>
      <c r="P448" s="3"/>
      <c r="Q448" s="3"/>
      <c r="R448" s="3"/>
      <c r="S448" s="3">
        <f>IF(ISBLANK(Table13[[#This Row],[T1]]),0,IF(Table13[[#This Row],[T1]]&gt;0,1,0))</f>
        <v>1</v>
      </c>
      <c r="T448" s="3">
        <f>IF(ISBLANK(Table13[[#This Row],[T2]]),0,IF(Table13[[#This Row],[T2]]&gt;0,1,0))</f>
        <v>0</v>
      </c>
      <c r="U448" s="3">
        <f>IF(ISBLANK(Table13[[#This Row],[T3]]),0,IF(Table13[[#This Row],[T3]]&gt;0,1,0))</f>
        <v>1</v>
      </c>
      <c r="V448" s="3">
        <f>IF(ISBLANK(Table13[[#This Row],[T4]]),0,IF(Table13[[#This Row],[T4]]&gt;0,1,0))</f>
        <v>0</v>
      </c>
      <c r="W448" s="25">
        <v>65</v>
      </c>
      <c r="X448" s="23">
        <v>21</v>
      </c>
      <c r="Y448" s="3">
        <v>0.4</v>
      </c>
      <c r="Z448" s="3"/>
      <c r="AB448" s="30">
        <v>418</v>
      </c>
      <c r="AC448" s="30">
        <v>1.5382516690037278</v>
      </c>
      <c r="AD448" s="30">
        <v>0.36174833099627235</v>
      </c>
    </row>
    <row r="449" spans="1:30">
      <c r="A449" s="4">
        <v>43756.625</v>
      </c>
      <c r="B449">
        <v>43756</v>
      </c>
      <c r="C449" s="3">
        <v>0.625</v>
      </c>
      <c r="D449" s="3">
        <v>15</v>
      </c>
      <c r="E449" s="3">
        <v>18</v>
      </c>
      <c r="F449" s="3">
        <v>0.2</v>
      </c>
      <c r="G449" s="5">
        <v>1.1000000000000001</v>
      </c>
      <c r="H449" s="3">
        <v>1.3</v>
      </c>
      <c r="I449" s="3">
        <v>1.55139</v>
      </c>
      <c r="J449" s="12">
        <f t="shared" si="18"/>
        <v>1.5541666666666665</v>
      </c>
      <c r="K449" s="4">
        <v>43756.625</v>
      </c>
      <c r="L449" s="3">
        <f t="shared" si="19"/>
        <v>18</v>
      </c>
      <c r="M449" s="3">
        <f t="shared" si="20"/>
        <v>15</v>
      </c>
      <c r="N449" s="3">
        <v>34</v>
      </c>
      <c r="O449" s="3">
        <v>0</v>
      </c>
      <c r="P449" s="3">
        <v>0</v>
      </c>
      <c r="Q449" s="3">
        <v>0</v>
      </c>
      <c r="R449" s="3"/>
      <c r="S449" s="3">
        <f>IF(ISBLANK(Table13[[#This Row],[T1]]),0,IF(Table13[[#This Row],[T1]]&gt;0,1,0))</f>
        <v>1</v>
      </c>
      <c r="T449" s="3">
        <f>IF(ISBLANK(Table13[[#This Row],[T2]]),0,IF(Table13[[#This Row],[T2]]&gt;0,1,0))</f>
        <v>0</v>
      </c>
      <c r="U449" s="3">
        <f>IF(ISBLANK(Table13[[#This Row],[T3]]),0,IF(Table13[[#This Row],[T3]]&gt;0,1,0))</f>
        <v>0</v>
      </c>
      <c r="V449" s="3">
        <f>IF(ISBLANK(Table13[[#This Row],[T4]]),0,IF(Table13[[#This Row],[T4]]&gt;0,1,0))</f>
        <v>0</v>
      </c>
      <c r="W449" s="26">
        <v>64</v>
      </c>
      <c r="X449" s="22">
        <v>21</v>
      </c>
      <c r="Y449" s="3">
        <v>1.3</v>
      </c>
      <c r="Z449" s="3"/>
      <c r="AB449" s="30">
        <v>419</v>
      </c>
      <c r="AC449" s="30">
        <v>1.5275283864846725</v>
      </c>
      <c r="AD449" s="30">
        <v>-1.1275283864846726</v>
      </c>
    </row>
    <row r="450" spans="1:30">
      <c r="A450" s="4">
        <v>43756.666666666664</v>
      </c>
      <c r="B450">
        <v>43756</v>
      </c>
      <c r="C450" s="3">
        <v>0.66666666666666663</v>
      </c>
      <c r="D450" s="3">
        <v>16</v>
      </c>
      <c r="E450" s="3">
        <v>18</v>
      </c>
      <c r="F450" s="3">
        <v>2.6</v>
      </c>
      <c r="G450" s="5">
        <v>1.6</v>
      </c>
      <c r="H450" s="3">
        <v>4.2</v>
      </c>
      <c r="I450" s="3">
        <v>1.55139</v>
      </c>
      <c r="J450" s="12">
        <f t="shared" ref="J450:J513" si="21">AVERAGE(H450:H473)</f>
        <v>1.5166666666666666</v>
      </c>
      <c r="K450" s="4">
        <v>43756.666666666664</v>
      </c>
      <c r="L450" s="3">
        <f t="shared" ref="L450:L513" si="22">DAY(K450)</f>
        <v>18</v>
      </c>
      <c r="M450" s="3">
        <f t="shared" ref="M450:M513" si="23">HOUR(K450)</f>
        <v>16</v>
      </c>
      <c r="N450" s="3">
        <v>58</v>
      </c>
      <c r="O450" s="3">
        <v>0</v>
      </c>
      <c r="P450" s="3">
        <v>0</v>
      </c>
      <c r="Q450" s="3">
        <v>0</v>
      </c>
      <c r="R450" s="3"/>
      <c r="S450" s="3">
        <f>IF(ISBLANK(Table13[[#This Row],[T1]]),0,IF(Table13[[#This Row],[T1]]&gt;0,1,0))</f>
        <v>1</v>
      </c>
      <c r="T450" s="3">
        <f>IF(ISBLANK(Table13[[#This Row],[T2]]),0,IF(Table13[[#This Row],[T2]]&gt;0,1,0))</f>
        <v>0</v>
      </c>
      <c r="U450" s="3">
        <f>IF(ISBLANK(Table13[[#This Row],[T3]]),0,IF(Table13[[#This Row],[T3]]&gt;0,1,0))</f>
        <v>0</v>
      </c>
      <c r="V450" s="3">
        <f>IF(ISBLANK(Table13[[#This Row],[T4]]),0,IF(Table13[[#This Row],[T4]]&gt;0,1,0))</f>
        <v>0</v>
      </c>
      <c r="W450" s="25">
        <v>62</v>
      </c>
      <c r="X450" s="23">
        <v>21</v>
      </c>
      <c r="Y450" s="3">
        <v>4.2</v>
      </c>
      <c r="Z450" s="3"/>
      <c r="AB450" s="30">
        <v>420</v>
      </c>
      <c r="AC450" s="30">
        <v>1.3987376850179416</v>
      </c>
      <c r="AD450" s="30">
        <v>-0.99873768501794158</v>
      </c>
    </row>
    <row r="451" spans="1:30">
      <c r="A451" s="4">
        <v>43756.708333333336</v>
      </c>
      <c r="B451">
        <v>43756</v>
      </c>
      <c r="C451" s="3">
        <v>0.70833333333333337</v>
      </c>
      <c r="D451" s="3">
        <v>17</v>
      </c>
      <c r="E451" s="3">
        <v>18</v>
      </c>
      <c r="F451" s="3">
        <v>2.1</v>
      </c>
      <c r="G451" s="5">
        <v>0.9</v>
      </c>
      <c r="H451" s="3">
        <v>3</v>
      </c>
      <c r="I451" s="3">
        <v>1.55139</v>
      </c>
      <c r="J451" s="12">
        <f t="shared" si="21"/>
        <v>1.3541666666666663</v>
      </c>
      <c r="K451" s="4">
        <v>43756.708333333336</v>
      </c>
      <c r="L451" s="3">
        <f t="shared" si="22"/>
        <v>18</v>
      </c>
      <c r="M451" s="3">
        <f t="shared" si="23"/>
        <v>17</v>
      </c>
      <c r="N451" s="3">
        <v>38</v>
      </c>
      <c r="O451" s="3">
        <v>0</v>
      </c>
      <c r="P451" s="3">
        <v>0</v>
      </c>
      <c r="Q451" s="3">
        <v>0</v>
      </c>
      <c r="R451" s="3"/>
      <c r="S451" s="3">
        <f>IF(ISBLANK(Table13[[#This Row],[T1]]),0,IF(Table13[[#This Row],[T1]]&gt;0,1,0))</f>
        <v>0</v>
      </c>
      <c r="T451" s="3">
        <f>IF(ISBLANK(Table13[[#This Row],[T2]]),0,IF(Table13[[#This Row],[T2]]&gt;0,1,0))</f>
        <v>0</v>
      </c>
      <c r="U451" s="3">
        <f>IF(ISBLANK(Table13[[#This Row],[T3]]),0,IF(Table13[[#This Row],[T3]]&gt;0,1,0))</f>
        <v>0</v>
      </c>
      <c r="V451" s="3">
        <f>IF(ISBLANK(Table13[[#This Row],[T4]]),0,IF(Table13[[#This Row],[T4]]&gt;0,1,0))</f>
        <v>0</v>
      </c>
      <c r="W451" s="26">
        <v>60</v>
      </c>
      <c r="X451" s="22">
        <v>21</v>
      </c>
      <c r="Y451" s="3">
        <v>3</v>
      </c>
      <c r="Z451" s="3"/>
      <c r="AB451" s="30">
        <v>421</v>
      </c>
      <c r="AC451" s="30">
        <v>1.408665594312219</v>
      </c>
      <c r="AD451" s="30">
        <v>-1.0086655943122191</v>
      </c>
    </row>
    <row r="452" spans="1:30">
      <c r="A452" s="4">
        <v>43756.75</v>
      </c>
      <c r="B452">
        <v>43756</v>
      </c>
      <c r="C452" s="3">
        <v>0.75</v>
      </c>
      <c r="D452" s="3">
        <v>18</v>
      </c>
      <c r="E452" s="3">
        <v>18</v>
      </c>
      <c r="F452" s="3">
        <v>1.6</v>
      </c>
      <c r="G452" s="5">
        <v>1.1000000000000001</v>
      </c>
      <c r="H452" s="3">
        <v>2.7</v>
      </c>
      <c r="I452" s="3">
        <v>1.55139</v>
      </c>
      <c r="J452" s="12">
        <f t="shared" si="21"/>
        <v>1.2416666666666665</v>
      </c>
      <c r="K452" s="4">
        <v>43756.75</v>
      </c>
      <c r="L452" s="3">
        <f t="shared" si="22"/>
        <v>18</v>
      </c>
      <c r="M452" s="3">
        <f t="shared" si="23"/>
        <v>18</v>
      </c>
      <c r="N452" s="3">
        <v>57</v>
      </c>
      <c r="O452" s="3">
        <v>0</v>
      </c>
      <c r="P452" s="3">
        <v>46</v>
      </c>
      <c r="Q452" s="3">
        <v>0</v>
      </c>
      <c r="R452" s="3"/>
      <c r="S452" s="3">
        <f>IF(ISBLANK(Table13[[#This Row],[T1]]),0,IF(Table13[[#This Row],[T1]]&gt;0,1,0))</f>
        <v>1</v>
      </c>
      <c r="T452" s="3">
        <f>IF(ISBLANK(Table13[[#This Row],[T2]]),0,IF(Table13[[#This Row],[T2]]&gt;0,1,0))</f>
        <v>1</v>
      </c>
      <c r="U452" s="3">
        <f>IF(ISBLANK(Table13[[#This Row],[T3]]),0,IF(Table13[[#This Row],[T3]]&gt;0,1,0))</f>
        <v>1</v>
      </c>
      <c r="V452" s="3">
        <f>IF(ISBLANK(Table13[[#This Row],[T4]]),0,IF(Table13[[#This Row],[T4]]&gt;0,1,0))</f>
        <v>0</v>
      </c>
      <c r="W452" s="25">
        <v>59</v>
      </c>
      <c r="X452" s="23">
        <v>21</v>
      </c>
      <c r="Y452" s="3">
        <v>2.7</v>
      </c>
      <c r="Z452" s="3"/>
      <c r="AB452" s="30">
        <v>422</v>
      </c>
      <c r="AC452" s="30">
        <v>1.4799002529368157</v>
      </c>
      <c r="AD452" s="30">
        <v>-1.0799002529368158</v>
      </c>
    </row>
    <row r="453" spans="1:30">
      <c r="A453" s="4">
        <v>43756.791666666664</v>
      </c>
      <c r="B453">
        <v>43756</v>
      </c>
      <c r="C453" s="3">
        <v>0.79166666666666663</v>
      </c>
      <c r="D453" s="3">
        <v>19</v>
      </c>
      <c r="E453" s="3">
        <v>18</v>
      </c>
      <c r="F453" s="3">
        <v>1.1000000000000001</v>
      </c>
      <c r="G453" s="5">
        <v>2.1</v>
      </c>
      <c r="H453" s="3">
        <v>3.2</v>
      </c>
      <c r="I453" s="3">
        <v>1.55139</v>
      </c>
      <c r="J453" s="12">
        <f t="shared" si="21"/>
        <v>1.145833333333333</v>
      </c>
      <c r="K453" s="4">
        <v>43756.791666666664</v>
      </c>
      <c r="L453" s="3">
        <f t="shared" si="22"/>
        <v>18</v>
      </c>
      <c r="M453" s="3">
        <f t="shared" si="23"/>
        <v>19</v>
      </c>
      <c r="N453" s="3">
        <v>58</v>
      </c>
      <c r="O453" s="3">
        <v>44</v>
      </c>
      <c r="P453" s="3">
        <v>44</v>
      </c>
      <c r="Q453" s="3">
        <v>0</v>
      </c>
      <c r="R453" s="3"/>
      <c r="S453" s="3">
        <f>IF(ISBLANK(Table13[[#This Row],[T1]]),0,IF(Table13[[#This Row],[T1]]&gt;0,1,0))</f>
        <v>1</v>
      </c>
      <c r="T453" s="3">
        <f>IF(ISBLANK(Table13[[#This Row],[T2]]),0,IF(Table13[[#This Row],[T2]]&gt;0,1,0))</f>
        <v>1</v>
      </c>
      <c r="U453" s="3">
        <f>IF(ISBLANK(Table13[[#This Row],[T3]]),0,IF(Table13[[#This Row],[T3]]&gt;0,1,0))</f>
        <v>1</v>
      </c>
      <c r="V453" s="3">
        <f>IF(ISBLANK(Table13[[#This Row],[T4]]),0,IF(Table13[[#This Row],[T4]]&gt;0,1,0))</f>
        <v>0</v>
      </c>
      <c r="W453" s="26">
        <v>57</v>
      </c>
      <c r="X453" s="22">
        <v>21</v>
      </c>
      <c r="Y453" s="3">
        <v>3.2</v>
      </c>
      <c r="Z453" s="3"/>
      <c r="AB453" s="30">
        <v>423</v>
      </c>
      <c r="AC453" s="30">
        <v>1.4193888768312743</v>
      </c>
      <c r="AD453" s="30">
        <v>-1.0193888768312744</v>
      </c>
    </row>
    <row r="454" spans="1:30">
      <c r="A454" s="4">
        <v>43756.833333333336</v>
      </c>
      <c r="B454">
        <v>43756</v>
      </c>
      <c r="C454" s="3">
        <v>0.83333333333333337</v>
      </c>
      <c r="D454" s="3">
        <v>20</v>
      </c>
      <c r="E454" s="3">
        <v>18</v>
      </c>
      <c r="F454" s="3">
        <v>0.7</v>
      </c>
      <c r="G454" s="5">
        <v>2.4</v>
      </c>
      <c r="H454" s="3">
        <v>3.0999999999999996</v>
      </c>
      <c r="I454" s="3">
        <v>1.55139</v>
      </c>
      <c r="J454" s="12">
        <f t="shared" si="21"/>
        <v>1.0416666666666663</v>
      </c>
      <c r="K454" s="4">
        <v>43756.833333333336</v>
      </c>
      <c r="L454" s="3">
        <f t="shared" si="22"/>
        <v>18</v>
      </c>
      <c r="M454" s="3">
        <f t="shared" si="23"/>
        <v>20</v>
      </c>
      <c r="N454" s="3">
        <v>58</v>
      </c>
      <c r="O454" s="3">
        <v>58</v>
      </c>
      <c r="P454" s="3">
        <v>55</v>
      </c>
      <c r="Q454" s="3">
        <v>0</v>
      </c>
      <c r="R454" s="3"/>
      <c r="S454" s="3">
        <f>IF(ISBLANK(Table13[[#This Row],[T1]]),0,IF(Table13[[#This Row],[T1]]&gt;0,1,0))</f>
        <v>1</v>
      </c>
      <c r="T454" s="3">
        <f>IF(ISBLANK(Table13[[#This Row],[T2]]),0,IF(Table13[[#This Row],[T2]]&gt;0,1,0))</f>
        <v>1</v>
      </c>
      <c r="U454" s="3">
        <f>IF(ISBLANK(Table13[[#This Row],[T3]]),0,IF(Table13[[#This Row],[T3]]&gt;0,1,0))</f>
        <v>1</v>
      </c>
      <c r="V454" s="3">
        <f>IF(ISBLANK(Table13[[#This Row],[T4]]),0,IF(Table13[[#This Row],[T4]]&gt;0,1,0))</f>
        <v>0</v>
      </c>
      <c r="W454" s="25">
        <v>55</v>
      </c>
      <c r="X454" s="23">
        <v>21</v>
      </c>
      <c r="Y454" s="3">
        <v>3.0999999999999996</v>
      </c>
      <c r="Z454" s="3"/>
      <c r="AB454" s="30">
        <v>424</v>
      </c>
      <c r="AC454" s="30">
        <v>1.2517702091442295</v>
      </c>
      <c r="AD454" s="30">
        <v>-0.85177020914422952</v>
      </c>
    </row>
    <row r="455" spans="1:30">
      <c r="A455" s="4">
        <v>43756.875</v>
      </c>
      <c r="B455">
        <v>43756</v>
      </c>
      <c r="C455" s="3">
        <v>0.875</v>
      </c>
      <c r="D455" s="3">
        <v>21</v>
      </c>
      <c r="E455" s="3">
        <v>18</v>
      </c>
      <c r="F455" s="3">
        <v>2.4</v>
      </c>
      <c r="G455" s="5">
        <v>0.8</v>
      </c>
      <c r="H455" s="3">
        <v>3.2</v>
      </c>
      <c r="I455" s="3">
        <v>1.55139</v>
      </c>
      <c r="J455" s="12">
        <f t="shared" si="21"/>
        <v>0.94583333333333319</v>
      </c>
      <c r="K455" s="4">
        <v>43756.875</v>
      </c>
      <c r="L455" s="3">
        <f t="shared" si="22"/>
        <v>18</v>
      </c>
      <c r="M455" s="3">
        <f t="shared" si="23"/>
        <v>21</v>
      </c>
      <c r="N455" s="3">
        <v>57</v>
      </c>
      <c r="O455" s="3">
        <v>57</v>
      </c>
      <c r="P455" s="3">
        <v>53</v>
      </c>
      <c r="Q455" s="3">
        <v>0</v>
      </c>
      <c r="R455" s="3"/>
      <c r="S455" s="3">
        <f>IF(ISBLANK(Table13[[#This Row],[T1]]),0,IF(Table13[[#This Row],[T1]]&gt;0,1,0))</f>
        <v>1</v>
      </c>
      <c r="T455" s="3">
        <f>IF(ISBLANK(Table13[[#This Row],[T2]]),0,IF(Table13[[#This Row],[T2]]&gt;0,1,0))</f>
        <v>1</v>
      </c>
      <c r="U455" s="3">
        <f>IF(ISBLANK(Table13[[#This Row],[T3]]),0,IF(Table13[[#This Row],[T3]]&gt;0,1,0))</f>
        <v>1</v>
      </c>
      <c r="V455" s="3">
        <f>IF(ISBLANK(Table13[[#This Row],[T4]]),0,IF(Table13[[#This Row],[T4]]&gt;0,1,0))</f>
        <v>0</v>
      </c>
      <c r="W455" s="26">
        <v>52</v>
      </c>
      <c r="X455" s="22">
        <v>21</v>
      </c>
      <c r="Y455" s="3">
        <v>3.2</v>
      </c>
      <c r="Z455" s="3"/>
      <c r="AB455" s="30">
        <v>425</v>
      </c>
      <c r="AC455" s="30">
        <v>1.2120585719671195</v>
      </c>
      <c r="AD455" s="30">
        <v>-0.8120585719671195</v>
      </c>
    </row>
    <row r="456" spans="1:30">
      <c r="A456" s="4">
        <v>43756.916666666664</v>
      </c>
      <c r="B456">
        <v>43756</v>
      </c>
      <c r="C456" s="3">
        <v>0.91666666666666663</v>
      </c>
      <c r="D456" s="3">
        <v>22</v>
      </c>
      <c r="E456" s="3">
        <v>18</v>
      </c>
      <c r="F456" s="3">
        <v>0.5</v>
      </c>
      <c r="G456" s="5">
        <v>0.7</v>
      </c>
      <c r="H456" s="3">
        <v>1.2</v>
      </c>
      <c r="I456" s="3">
        <v>1.55139</v>
      </c>
      <c r="J456" s="12">
        <f t="shared" si="21"/>
        <v>0.84583333333333333</v>
      </c>
      <c r="K456" s="4">
        <v>43756.916666666664</v>
      </c>
      <c r="L456" s="3">
        <f t="shared" si="22"/>
        <v>18</v>
      </c>
      <c r="M456" s="3">
        <f t="shared" si="23"/>
        <v>22</v>
      </c>
      <c r="N456" s="3">
        <v>58</v>
      </c>
      <c r="O456" s="3">
        <v>58</v>
      </c>
      <c r="P456" s="3">
        <v>58</v>
      </c>
      <c r="Q456" s="3">
        <v>0</v>
      </c>
      <c r="R456" s="3"/>
      <c r="S456" s="3">
        <f>IF(ISBLANK(Table13[[#This Row],[T1]]),0,IF(Table13[[#This Row],[T1]]&gt;0,1,0))</f>
        <v>1</v>
      </c>
      <c r="T456" s="3">
        <f>IF(ISBLANK(Table13[[#This Row],[T2]]),0,IF(Table13[[#This Row],[T2]]&gt;0,1,0))</f>
        <v>1</v>
      </c>
      <c r="U456" s="3">
        <f>IF(ISBLANK(Table13[[#This Row],[T3]]),0,IF(Table13[[#This Row],[T3]]&gt;0,1,0))</f>
        <v>1</v>
      </c>
      <c r="V456" s="3">
        <f>IF(ISBLANK(Table13[[#This Row],[T4]]),0,IF(Table13[[#This Row],[T4]]&gt;0,1,0))</f>
        <v>0</v>
      </c>
      <c r="W456" s="25">
        <v>52</v>
      </c>
      <c r="X456" s="23">
        <v>21</v>
      </c>
      <c r="Y456" s="3">
        <v>1.2</v>
      </c>
      <c r="Z456" s="3"/>
      <c r="AB456" s="30">
        <v>426</v>
      </c>
      <c r="AC456" s="30">
        <v>1.283293230591716</v>
      </c>
      <c r="AD456" s="30">
        <v>-0.88329323059171594</v>
      </c>
    </row>
    <row r="457" spans="1:30">
      <c r="A457" s="4">
        <v>43756.958333333336</v>
      </c>
      <c r="B457">
        <v>43756</v>
      </c>
      <c r="C457" s="3">
        <v>0.95833333333333337</v>
      </c>
      <c r="D457" s="3">
        <v>23</v>
      </c>
      <c r="E457" s="3">
        <v>18</v>
      </c>
      <c r="F457" s="3">
        <v>0.5</v>
      </c>
      <c r="G457" s="5">
        <v>0.2</v>
      </c>
      <c r="H457" s="3">
        <v>0.7</v>
      </c>
      <c r="I457" s="3">
        <v>1.55139</v>
      </c>
      <c r="J457" s="12">
        <f t="shared" si="21"/>
        <v>0.84583333333333333</v>
      </c>
      <c r="K457" s="4">
        <v>43756.958333333336</v>
      </c>
      <c r="L457" s="3">
        <f t="shared" si="22"/>
        <v>18</v>
      </c>
      <c r="M457" s="3">
        <f t="shared" si="23"/>
        <v>23</v>
      </c>
      <c r="N457" s="3">
        <v>58</v>
      </c>
      <c r="O457" s="3">
        <v>58</v>
      </c>
      <c r="P457" s="3">
        <v>58</v>
      </c>
      <c r="Q457" s="3">
        <v>0</v>
      </c>
      <c r="R457" s="3"/>
      <c r="S457" s="3">
        <f>IF(ISBLANK(Table13[[#This Row],[T1]]),0,IF(Table13[[#This Row],[T1]]&gt;0,1,0))</f>
        <v>1</v>
      </c>
      <c r="T457" s="3">
        <f>IF(ISBLANK(Table13[[#This Row],[T2]]),0,IF(Table13[[#This Row],[T2]]&gt;0,1,0))</f>
        <v>1</v>
      </c>
      <c r="U457" s="3">
        <f>IF(ISBLANK(Table13[[#This Row],[T3]]),0,IF(Table13[[#This Row],[T3]]&gt;0,1,0))</f>
        <v>1</v>
      </c>
      <c r="V457" s="3">
        <f>IF(ISBLANK(Table13[[#This Row],[T4]]),0,IF(Table13[[#This Row],[T4]]&gt;0,1,0))</f>
        <v>0</v>
      </c>
      <c r="W457" s="26">
        <v>48</v>
      </c>
      <c r="X457" s="22">
        <v>21</v>
      </c>
      <c r="Y457" s="3">
        <v>0.7</v>
      </c>
      <c r="Z457" s="3"/>
      <c r="AB457" s="30">
        <v>427</v>
      </c>
      <c r="AC457" s="30">
        <v>1.2543048759336612</v>
      </c>
      <c r="AD457" s="30">
        <v>0.44569512406633871</v>
      </c>
    </row>
    <row r="458" spans="1:30">
      <c r="A458" s="4">
        <v>43757</v>
      </c>
      <c r="B458">
        <v>43757</v>
      </c>
      <c r="C458" s="3">
        <v>0</v>
      </c>
      <c r="D458" s="3">
        <v>0</v>
      </c>
      <c r="E458" s="3">
        <v>19</v>
      </c>
      <c r="F458" s="3">
        <v>0.3</v>
      </c>
      <c r="G458" s="5">
        <v>0.2</v>
      </c>
      <c r="H458" s="3">
        <v>0.5</v>
      </c>
      <c r="I458" s="3">
        <v>1.55139</v>
      </c>
      <c r="J458" s="12">
        <f t="shared" si="21"/>
        <v>0.91250000000000009</v>
      </c>
      <c r="K458" s="4">
        <v>43757</v>
      </c>
      <c r="L458" s="3">
        <f t="shared" si="22"/>
        <v>19</v>
      </c>
      <c r="M458" s="3">
        <f t="shared" si="23"/>
        <v>0</v>
      </c>
      <c r="N458" s="3">
        <v>57</v>
      </c>
      <c r="O458" s="3">
        <v>57</v>
      </c>
      <c r="P458" s="3">
        <v>57</v>
      </c>
      <c r="Q458" s="3">
        <v>0</v>
      </c>
      <c r="R458" s="3"/>
      <c r="S458" s="3">
        <f>IF(ISBLANK(Table13[[#This Row],[T1]]),0,IF(Table13[[#This Row],[T1]]&gt;0,1,0))</f>
        <v>1</v>
      </c>
      <c r="T458" s="3">
        <f>IF(ISBLANK(Table13[[#This Row],[T2]]),0,IF(Table13[[#This Row],[T2]]&gt;0,1,0))</f>
        <v>1</v>
      </c>
      <c r="U458" s="3">
        <f>IF(ISBLANK(Table13[[#This Row],[T3]]),0,IF(Table13[[#This Row],[T3]]&gt;0,1,0))</f>
        <v>1</v>
      </c>
      <c r="V458" s="3">
        <f>IF(ISBLANK(Table13[[#This Row],[T4]]),0,IF(Table13[[#This Row],[T4]]&gt;0,1,0))</f>
        <v>0</v>
      </c>
      <c r="W458" s="25">
        <v>48</v>
      </c>
      <c r="X458" s="23">
        <v>13</v>
      </c>
      <c r="Y458" s="3">
        <v>0.5</v>
      </c>
      <c r="Z458" s="3"/>
      <c r="AB458" s="30">
        <v>428</v>
      </c>
      <c r="AC458" s="30">
        <v>1.3047397956298263</v>
      </c>
      <c r="AD458" s="30">
        <v>0.29526020437017375</v>
      </c>
    </row>
    <row r="459" spans="1:30">
      <c r="A459" s="4">
        <v>43757.041666666664</v>
      </c>
      <c r="B459">
        <v>43757</v>
      </c>
      <c r="C459" s="3">
        <v>4.1666666666666664E-2</v>
      </c>
      <c r="D459" s="3">
        <v>1</v>
      </c>
      <c r="E459" s="3">
        <v>19</v>
      </c>
      <c r="F459" s="3">
        <v>0.2</v>
      </c>
      <c r="G459" s="5">
        <v>0.1</v>
      </c>
      <c r="H459" s="3">
        <v>0.30000000000000004</v>
      </c>
      <c r="I459" s="3">
        <v>1.55139</v>
      </c>
      <c r="J459" s="12">
        <f t="shared" si="21"/>
        <v>0.90833333333333333</v>
      </c>
      <c r="K459" s="4">
        <v>43757.041666666664</v>
      </c>
      <c r="L459" s="3">
        <f t="shared" si="22"/>
        <v>19</v>
      </c>
      <c r="M459" s="3">
        <f t="shared" si="23"/>
        <v>1</v>
      </c>
      <c r="N459" s="3">
        <v>58</v>
      </c>
      <c r="O459" s="3">
        <v>58</v>
      </c>
      <c r="P459" s="3">
        <v>58</v>
      </c>
      <c r="Q459" s="3">
        <v>0</v>
      </c>
      <c r="R459" s="3"/>
      <c r="S459" s="3">
        <f>IF(ISBLANK(Table13[[#This Row],[T1]]),0,IF(Table13[[#This Row],[T1]]&gt;0,1,0))</f>
        <v>1</v>
      </c>
      <c r="T459" s="3">
        <f>IF(ISBLANK(Table13[[#This Row],[T2]]),0,IF(Table13[[#This Row],[T2]]&gt;0,1,0))</f>
        <v>1</v>
      </c>
      <c r="U459" s="3">
        <f>IF(ISBLANK(Table13[[#This Row],[T3]]),0,IF(Table13[[#This Row],[T3]]&gt;0,1,0))</f>
        <v>1</v>
      </c>
      <c r="V459" s="3">
        <f>IF(ISBLANK(Table13[[#This Row],[T4]]),0,IF(Table13[[#This Row],[T4]]&gt;0,1,0))</f>
        <v>0</v>
      </c>
      <c r="W459" s="26">
        <v>49</v>
      </c>
      <c r="X459" s="22">
        <v>17</v>
      </c>
      <c r="Y459" s="3">
        <v>0.30000000000000004</v>
      </c>
      <c r="Z459" s="3"/>
      <c r="AB459" s="30">
        <v>429</v>
      </c>
      <c r="AC459" s="30">
        <v>1.4441654818835943</v>
      </c>
      <c r="AD459" s="30">
        <v>0.45583451811640563</v>
      </c>
    </row>
    <row r="460" spans="1:30">
      <c r="A460" s="4">
        <v>43757.083333333336</v>
      </c>
      <c r="B460">
        <v>43757</v>
      </c>
      <c r="C460" s="3">
        <v>8.3333333333333329E-2</v>
      </c>
      <c r="D460" s="3">
        <v>2</v>
      </c>
      <c r="E460" s="3">
        <v>19</v>
      </c>
      <c r="F460" s="3">
        <v>0.2</v>
      </c>
      <c r="G460" s="5">
        <v>0.2</v>
      </c>
      <c r="H460" s="3">
        <v>0.4</v>
      </c>
      <c r="I460" s="3">
        <v>1.55139</v>
      </c>
      <c r="J460" s="12">
        <f t="shared" si="21"/>
        <v>0.91250000000000009</v>
      </c>
      <c r="K460" s="4">
        <v>43757.083333333336</v>
      </c>
      <c r="L460" s="3">
        <f t="shared" si="22"/>
        <v>19</v>
      </c>
      <c r="M460" s="3">
        <f t="shared" si="23"/>
        <v>2</v>
      </c>
      <c r="N460" s="3">
        <v>58</v>
      </c>
      <c r="O460" s="3">
        <v>58</v>
      </c>
      <c r="P460" s="3">
        <v>58</v>
      </c>
      <c r="Q460" s="3">
        <v>0</v>
      </c>
      <c r="R460" s="3"/>
      <c r="S460" s="3">
        <f>IF(ISBLANK(Table13[[#This Row],[T1]]),0,IF(Table13[[#This Row],[T1]]&gt;0,1,0))</f>
        <v>1</v>
      </c>
      <c r="T460" s="3">
        <f>IF(ISBLANK(Table13[[#This Row],[T2]]),0,IF(Table13[[#This Row],[T2]]&gt;0,1,0))</f>
        <v>1</v>
      </c>
      <c r="U460" s="3">
        <f>IF(ISBLANK(Table13[[#This Row],[T3]]),0,IF(Table13[[#This Row],[T3]]&gt;0,1,0))</f>
        <v>1</v>
      </c>
      <c r="V460" s="3">
        <f>IF(ISBLANK(Table13[[#This Row],[T4]]),0,IF(Table13[[#This Row],[T4]]&gt;0,1,0))</f>
        <v>0</v>
      </c>
      <c r="W460" s="25">
        <v>48</v>
      </c>
      <c r="X460" s="23">
        <v>17</v>
      </c>
      <c r="Y460" s="3">
        <v>0.4</v>
      </c>
      <c r="Z460" s="3"/>
      <c r="AB460" s="30">
        <v>430</v>
      </c>
      <c r="AC460" s="30">
        <v>1.2757514409717716</v>
      </c>
      <c r="AD460" s="30">
        <v>2.42485590282282E-2</v>
      </c>
    </row>
    <row r="461" spans="1:30">
      <c r="A461" s="4">
        <v>43757.125</v>
      </c>
      <c r="B461">
        <v>43757</v>
      </c>
      <c r="C461" s="3">
        <v>0.125</v>
      </c>
      <c r="D461" s="3">
        <v>3</v>
      </c>
      <c r="E461" s="3">
        <v>19</v>
      </c>
      <c r="F461" s="3">
        <v>0.2</v>
      </c>
      <c r="G461" s="5">
        <v>0.2</v>
      </c>
      <c r="H461" s="3">
        <v>0.4</v>
      </c>
      <c r="I461" s="3">
        <v>1.55139</v>
      </c>
      <c r="J461" s="12">
        <f t="shared" si="21"/>
        <v>0.91249999999999998</v>
      </c>
      <c r="K461" s="4">
        <v>43757.125</v>
      </c>
      <c r="L461" s="3">
        <f t="shared" si="22"/>
        <v>19</v>
      </c>
      <c r="M461" s="3">
        <f t="shared" si="23"/>
        <v>3</v>
      </c>
      <c r="N461" s="3">
        <v>58</v>
      </c>
      <c r="O461" s="3">
        <v>58</v>
      </c>
      <c r="P461" s="3">
        <v>58</v>
      </c>
      <c r="Q461" s="3">
        <v>0</v>
      </c>
      <c r="R461" s="3"/>
      <c r="S461" s="3">
        <f>IF(ISBLANK(Table13[[#This Row],[T1]]),0,IF(Table13[[#This Row],[T1]]&gt;0,1,0))</f>
        <v>1</v>
      </c>
      <c r="T461" s="3">
        <f>IF(ISBLANK(Table13[[#This Row],[T2]]),0,IF(Table13[[#This Row],[T2]]&gt;0,1,0))</f>
        <v>1</v>
      </c>
      <c r="U461" s="3">
        <f>IF(ISBLANK(Table13[[#This Row],[T3]]),0,IF(Table13[[#This Row],[T3]]&gt;0,1,0))</f>
        <v>1</v>
      </c>
      <c r="V461" s="3">
        <f>IF(ISBLANK(Table13[[#This Row],[T4]]),0,IF(Table13[[#This Row],[T4]]&gt;0,1,0))</f>
        <v>0</v>
      </c>
      <c r="W461" s="26">
        <v>46</v>
      </c>
      <c r="X461" s="22">
        <v>21</v>
      </c>
      <c r="Y461" s="3">
        <v>0.4</v>
      </c>
      <c r="Z461" s="3"/>
      <c r="AB461" s="30">
        <v>431</v>
      </c>
      <c r="AC461" s="30">
        <v>1.4160607981823357</v>
      </c>
      <c r="AD461" s="30">
        <v>-0.41606079818233566</v>
      </c>
    </row>
    <row r="462" spans="1:30">
      <c r="A462" s="4">
        <v>43757.166666666664</v>
      </c>
      <c r="B462">
        <v>43757</v>
      </c>
      <c r="C462" s="3">
        <v>0.16666666666666666</v>
      </c>
      <c r="D462" s="3">
        <v>4</v>
      </c>
      <c r="E462" s="3">
        <v>19</v>
      </c>
      <c r="F462" s="3">
        <v>0.1</v>
      </c>
      <c r="G462" s="5">
        <v>0.1</v>
      </c>
      <c r="H462" s="3">
        <v>0.2</v>
      </c>
      <c r="I462" s="3">
        <v>1.55139</v>
      </c>
      <c r="J462" s="12">
        <f t="shared" si="21"/>
        <v>0.9458333333333333</v>
      </c>
      <c r="K462" s="4">
        <v>43757.166666666664</v>
      </c>
      <c r="L462" s="3">
        <f t="shared" si="22"/>
        <v>19</v>
      </c>
      <c r="M462" s="3">
        <f t="shared" si="23"/>
        <v>4</v>
      </c>
      <c r="N462" s="3">
        <v>57</v>
      </c>
      <c r="O462" s="3">
        <v>57</v>
      </c>
      <c r="P462" s="3">
        <v>57</v>
      </c>
      <c r="Q462" s="3">
        <v>0</v>
      </c>
      <c r="R462" s="3"/>
      <c r="S462" s="3">
        <f>IF(ISBLANK(Table13[[#This Row],[T1]]),0,IF(Table13[[#This Row],[T1]]&gt;0,1,0))</f>
        <v>1</v>
      </c>
      <c r="T462" s="3">
        <f>IF(ISBLANK(Table13[[#This Row],[T2]]),0,IF(Table13[[#This Row],[T2]]&gt;0,1,0))</f>
        <v>1</v>
      </c>
      <c r="U462" s="3">
        <f>IF(ISBLANK(Table13[[#This Row],[T3]]),0,IF(Table13[[#This Row],[T3]]&gt;0,1,0))</f>
        <v>1</v>
      </c>
      <c r="V462" s="3">
        <f>IF(ISBLANK(Table13[[#This Row],[T4]]),0,IF(Table13[[#This Row],[T4]]&gt;0,1,0))</f>
        <v>0</v>
      </c>
      <c r="W462" s="25">
        <v>46</v>
      </c>
      <c r="X462" s="23">
        <v>21</v>
      </c>
      <c r="Y462" s="3">
        <v>0.2</v>
      </c>
      <c r="Z462" s="3"/>
      <c r="AB462" s="30">
        <v>432</v>
      </c>
      <c r="AC462" s="30">
        <v>1.5951981216132136</v>
      </c>
      <c r="AD462" s="30">
        <v>-0.99519812161321353</v>
      </c>
    </row>
    <row r="463" spans="1:30">
      <c r="A463" s="4">
        <v>43757.208333333336</v>
      </c>
      <c r="B463">
        <v>43757</v>
      </c>
      <c r="C463" s="3">
        <v>0.20833333333333334</v>
      </c>
      <c r="D463" s="3">
        <v>5</v>
      </c>
      <c r="E463" s="3">
        <v>19</v>
      </c>
      <c r="F463" s="3">
        <v>0.2</v>
      </c>
      <c r="G463" s="5">
        <v>0.4</v>
      </c>
      <c r="H463" s="3">
        <v>0.60000000000000009</v>
      </c>
      <c r="I463" s="3">
        <v>1.55139</v>
      </c>
      <c r="J463" s="12">
        <f t="shared" si="21"/>
        <v>1.0083333333333331</v>
      </c>
      <c r="K463" s="4">
        <v>43757.208333333336</v>
      </c>
      <c r="L463" s="3">
        <f t="shared" si="22"/>
        <v>19</v>
      </c>
      <c r="M463" s="3">
        <f t="shared" si="23"/>
        <v>5</v>
      </c>
      <c r="N463" s="3">
        <v>58</v>
      </c>
      <c r="O463" s="3">
        <v>58</v>
      </c>
      <c r="P463" s="3">
        <v>58</v>
      </c>
      <c r="Q463" s="3">
        <v>0</v>
      </c>
      <c r="R463" s="3"/>
      <c r="S463" s="3">
        <f>IF(ISBLANK(Table13[[#This Row],[T1]]),0,IF(Table13[[#This Row],[T1]]&gt;0,1,0))</f>
        <v>1</v>
      </c>
      <c r="T463" s="3">
        <f>IF(ISBLANK(Table13[[#This Row],[T2]]),0,IF(Table13[[#This Row],[T2]]&gt;0,1,0))</f>
        <v>1</v>
      </c>
      <c r="U463" s="3">
        <f>IF(ISBLANK(Table13[[#This Row],[T3]]),0,IF(Table13[[#This Row],[T3]]&gt;0,1,0))</f>
        <v>1</v>
      </c>
      <c r="V463" s="3">
        <f>IF(ISBLANK(Table13[[#This Row],[T4]]),0,IF(Table13[[#This Row],[T4]]&gt;0,1,0))</f>
        <v>0</v>
      </c>
      <c r="W463" s="26">
        <v>44</v>
      </c>
      <c r="X463" s="22">
        <v>21</v>
      </c>
      <c r="Y463" s="3">
        <v>0.60000000000000009</v>
      </c>
      <c r="Z463" s="3"/>
      <c r="AB463" s="30">
        <v>433</v>
      </c>
      <c r="AC463" s="30">
        <v>1.6166446866513242</v>
      </c>
      <c r="AD463" s="30">
        <v>-1.6644686651324125E-2</v>
      </c>
    </row>
    <row r="464" spans="1:30">
      <c r="A464" s="4">
        <v>43757.25</v>
      </c>
      <c r="B464">
        <v>43757</v>
      </c>
      <c r="C464" s="3">
        <v>0.25</v>
      </c>
      <c r="D464" s="3">
        <v>6</v>
      </c>
      <c r="E464" s="3">
        <v>19</v>
      </c>
      <c r="F464" s="3">
        <v>0.9</v>
      </c>
      <c r="G464" s="5">
        <v>0.7</v>
      </c>
      <c r="H464" s="3">
        <v>1.6</v>
      </c>
      <c r="I464" s="3">
        <v>1.55139</v>
      </c>
      <c r="J464" s="12">
        <f t="shared" si="21"/>
        <v>0.99999999999999989</v>
      </c>
      <c r="K464" s="4">
        <v>43757.25</v>
      </c>
      <c r="L464" s="3">
        <f t="shared" si="22"/>
        <v>19</v>
      </c>
      <c r="M464" s="3">
        <f t="shared" si="23"/>
        <v>6</v>
      </c>
      <c r="N464" s="3">
        <v>58</v>
      </c>
      <c r="O464" s="3">
        <v>58</v>
      </c>
      <c r="P464" s="3">
        <v>58</v>
      </c>
      <c r="Q464" s="3">
        <v>0</v>
      </c>
      <c r="R464" s="3"/>
      <c r="S464" s="3">
        <f>IF(ISBLANK(Table13[[#This Row],[T1]]),0,IF(Table13[[#This Row],[T1]]&gt;0,1,0))</f>
        <v>1</v>
      </c>
      <c r="T464" s="3">
        <f>IF(ISBLANK(Table13[[#This Row],[T2]]),0,IF(Table13[[#This Row],[T2]]&gt;0,1,0))</f>
        <v>1</v>
      </c>
      <c r="U464" s="3">
        <f>IF(ISBLANK(Table13[[#This Row],[T3]]),0,IF(Table13[[#This Row],[T3]]&gt;0,1,0))</f>
        <v>1</v>
      </c>
      <c r="V464" s="3">
        <f>IF(ISBLANK(Table13[[#This Row],[T4]]),0,IF(Table13[[#This Row],[T4]]&gt;0,1,0))</f>
        <v>0</v>
      </c>
      <c r="W464" s="25">
        <v>47</v>
      </c>
      <c r="X464" s="23">
        <v>21</v>
      </c>
      <c r="Y464" s="3">
        <v>1.6</v>
      </c>
      <c r="Z464" s="3"/>
      <c r="AB464" s="30">
        <v>434</v>
      </c>
      <c r="AC464" s="30">
        <v>1.6166446866513242</v>
      </c>
      <c r="AD464" s="30">
        <v>-1.1166446866513242</v>
      </c>
    </row>
    <row r="465" spans="1:30">
      <c r="A465" s="4">
        <v>43757.291666666664</v>
      </c>
      <c r="B465">
        <v>43757</v>
      </c>
      <c r="C465" s="3">
        <v>0.29166666666666669</v>
      </c>
      <c r="D465" s="3">
        <v>7</v>
      </c>
      <c r="E465" s="3">
        <v>19</v>
      </c>
      <c r="F465" s="3">
        <v>0.4</v>
      </c>
      <c r="G465" s="5">
        <v>0.2</v>
      </c>
      <c r="H465" s="3">
        <v>0.60000000000000009</v>
      </c>
      <c r="I465" s="3">
        <v>1.55139</v>
      </c>
      <c r="J465" s="12">
        <f t="shared" si="21"/>
        <v>0.94999999999999984</v>
      </c>
      <c r="K465" s="4">
        <v>43757.291666666664</v>
      </c>
      <c r="L465" s="3">
        <f t="shared" si="22"/>
        <v>19</v>
      </c>
      <c r="M465" s="3">
        <f t="shared" si="23"/>
        <v>7</v>
      </c>
      <c r="N465" s="3">
        <v>57</v>
      </c>
      <c r="O465" s="3">
        <v>57</v>
      </c>
      <c r="P465" s="3">
        <v>57</v>
      </c>
      <c r="Q465" s="3">
        <v>0</v>
      </c>
      <c r="R465" s="3"/>
      <c r="S465" s="3">
        <f>IF(ISBLANK(Table13[[#This Row],[T1]]),0,IF(Table13[[#This Row],[T1]]&gt;0,1,0))</f>
        <v>1</v>
      </c>
      <c r="T465" s="3">
        <f>IF(ISBLANK(Table13[[#This Row],[T2]]),0,IF(Table13[[#This Row],[T2]]&gt;0,1,0))</f>
        <v>1</v>
      </c>
      <c r="U465" s="3">
        <f>IF(ISBLANK(Table13[[#This Row],[T3]]),0,IF(Table13[[#This Row],[T3]]&gt;0,1,0))</f>
        <v>1</v>
      </c>
      <c r="V465" s="3">
        <f>IF(ISBLANK(Table13[[#This Row],[T4]]),0,IF(Table13[[#This Row],[T4]]&gt;0,1,0))</f>
        <v>0</v>
      </c>
      <c r="W465" s="26">
        <v>50</v>
      </c>
      <c r="X465" s="22">
        <v>21</v>
      </c>
      <c r="Y465" s="3">
        <v>0.60000000000000009</v>
      </c>
      <c r="Z465" s="3"/>
      <c r="AB465" s="30">
        <v>435</v>
      </c>
      <c r="AC465" s="30">
        <v>1.6273679691703793</v>
      </c>
      <c r="AD465" s="30">
        <v>-1.2273679691703792</v>
      </c>
    </row>
    <row r="466" spans="1:30">
      <c r="A466" s="4">
        <v>43757.333333333336</v>
      </c>
      <c r="B466">
        <v>43757</v>
      </c>
      <c r="C466" s="3">
        <v>0.33333333333333331</v>
      </c>
      <c r="D466" s="3">
        <v>8</v>
      </c>
      <c r="E466" s="3">
        <v>19</v>
      </c>
      <c r="F466" s="3">
        <v>0.2</v>
      </c>
      <c r="G466" s="5">
        <v>1.7</v>
      </c>
      <c r="H466" s="3">
        <v>1.9</v>
      </c>
      <c r="I466" s="3">
        <v>1.55139</v>
      </c>
      <c r="J466" s="12">
        <f t="shared" si="21"/>
        <v>0.9541666666666665</v>
      </c>
      <c r="K466" s="4">
        <v>43757.333333333336</v>
      </c>
      <c r="L466" s="3">
        <f t="shared" si="22"/>
        <v>19</v>
      </c>
      <c r="M466" s="3">
        <f t="shared" si="23"/>
        <v>8</v>
      </c>
      <c r="N466" s="3">
        <v>58</v>
      </c>
      <c r="O466" s="3">
        <v>51</v>
      </c>
      <c r="P466" s="3">
        <v>58</v>
      </c>
      <c r="Q466" s="3">
        <v>0</v>
      </c>
      <c r="R466" s="3"/>
      <c r="S466" s="3">
        <f>IF(ISBLANK(Table13[[#This Row],[T1]]),0,IF(Table13[[#This Row],[T1]]&gt;0,1,0))</f>
        <v>1</v>
      </c>
      <c r="T466" s="3">
        <f>IF(ISBLANK(Table13[[#This Row],[T2]]),0,IF(Table13[[#This Row],[T2]]&gt;0,1,0))</f>
        <v>0</v>
      </c>
      <c r="U466" s="3">
        <f>IF(ISBLANK(Table13[[#This Row],[T3]]),0,IF(Table13[[#This Row],[T3]]&gt;0,1,0))</f>
        <v>0</v>
      </c>
      <c r="V466" s="3">
        <f>IF(ISBLANK(Table13[[#This Row],[T4]]),0,IF(Table13[[#This Row],[T4]]&gt;0,1,0))</f>
        <v>0</v>
      </c>
      <c r="W466" s="25">
        <v>54</v>
      </c>
      <c r="X466" s="23">
        <v>21</v>
      </c>
      <c r="Y466" s="3">
        <v>1.9</v>
      </c>
      <c r="Z466" s="3"/>
      <c r="AB466" s="30">
        <v>436</v>
      </c>
      <c r="AC466" s="30">
        <v>1.6380912516894346</v>
      </c>
      <c r="AD466" s="30">
        <v>-1.2380912516894345</v>
      </c>
    </row>
    <row r="467" spans="1:30">
      <c r="A467" s="4">
        <v>43757.375</v>
      </c>
      <c r="B467">
        <v>43757</v>
      </c>
      <c r="C467" s="3">
        <v>0.375</v>
      </c>
      <c r="D467" s="3">
        <v>9</v>
      </c>
      <c r="E467" s="3">
        <v>19</v>
      </c>
      <c r="F467" s="3">
        <v>2.4</v>
      </c>
      <c r="G467" s="5">
        <v>1.3</v>
      </c>
      <c r="H467" s="3">
        <v>3.7</v>
      </c>
      <c r="I467" s="3">
        <v>1.55139</v>
      </c>
      <c r="J467" s="12">
        <f t="shared" si="21"/>
        <v>0.93333333333333324</v>
      </c>
      <c r="K467" s="4">
        <v>43757.375</v>
      </c>
      <c r="L467" s="3">
        <f t="shared" si="22"/>
        <v>19</v>
      </c>
      <c r="M467" s="3">
        <f t="shared" si="23"/>
        <v>9</v>
      </c>
      <c r="N467" s="3">
        <v>58</v>
      </c>
      <c r="O467" s="3">
        <v>50</v>
      </c>
      <c r="P467" s="3">
        <v>13</v>
      </c>
      <c r="Q467" s="3">
        <v>0</v>
      </c>
      <c r="R467" s="3"/>
      <c r="S467" s="3">
        <f>IF(ISBLANK(Table13[[#This Row],[T1]]),0,IF(Table13[[#This Row],[T1]]&gt;0,1,0))</f>
        <v>0</v>
      </c>
      <c r="T467" s="3">
        <f>IF(ISBLANK(Table13[[#This Row],[T2]]),0,IF(Table13[[#This Row],[T2]]&gt;0,1,0))</f>
        <v>0</v>
      </c>
      <c r="U467" s="3">
        <f>IF(ISBLANK(Table13[[#This Row],[T3]]),0,IF(Table13[[#This Row],[T3]]&gt;0,1,0))</f>
        <v>0</v>
      </c>
      <c r="V467" s="3">
        <f>IF(ISBLANK(Table13[[#This Row],[T4]]),0,IF(Table13[[#This Row],[T4]]&gt;0,1,0))</f>
        <v>0</v>
      </c>
      <c r="W467" s="26">
        <v>57</v>
      </c>
      <c r="X467" s="22">
        <v>21</v>
      </c>
      <c r="Y467" s="3">
        <v>3.7</v>
      </c>
      <c r="Z467" s="3"/>
      <c r="AB467" s="30">
        <v>437</v>
      </c>
      <c r="AC467" s="30">
        <v>1.6778028888665446</v>
      </c>
      <c r="AD467" s="30">
        <v>-0.77780288886654469</v>
      </c>
    </row>
    <row r="468" spans="1:30">
      <c r="A468" s="4">
        <v>43757.416666666664</v>
      </c>
      <c r="B468">
        <v>43757</v>
      </c>
      <c r="C468" s="3">
        <v>0.41666666666666669</v>
      </c>
      <c r="D468" s="3">
        <v>10</v>
      </c>
      <c r="E468" s="3">
        <v>19</v>
      </c>
      <c r="F468" s="3">
        <v>1.5</v>
      </c>
      <c r="G468" s="5">
        <v>0.2</v>
      </c>
      <c r="H468" s="3">
        <v>1.7</v>
      </c>
      <c r="I468" s="3">
        <v>1.55139</v>
      </c>
      <c r="J468" s="12">
        <f t="shared" si="21"/>
        <v>0.79583333333333328</v>
      </c>
      <c r="K468" s="4">
        <v>43757.416666666664</v>
      </c>
      <c r="L468" s="3">
        <f t="shared" si="22"/>
        <v>19</v>
      </c>
      <c r="M468" s="3">
        <f t="shared" si="23"/>
        <v>10</v>
      </c>
      <c r="N468" s="3">
        <v>58</v>
      </c>
      <c r="O468" s="3">
        <v>13</v>
      </c>
      <c r="P468" s="3">
        <v>0</v>
      </c>
      <c r="Q468" s="3">
        <v>0</v>
      </c>
      <c r="R468" s="3"/>
      <c r="S468" s="3">
        <f>IF(ISBLANK(Table13[[#This Row],[T1]]),0,IF(Table13[[#This Row],[T1]]&gt;0,1,0))</f>
        <v>0</v>
      </c>
      <c r="T468" s="3">
        <f>IF(ISBLANK(Table13[[#This Row],[T2]]),0,IF(Table13[[#This Row],[T2]]&gt;0,1,0))</f>
        <v>0</v>
      </c>
      <c r="U468" s="3">
        <f>IF(ISBLANK(Table13[[#This Row],[T3]]),0,IF(Table13[[#This Row],[T3]]&gt;0,1,0))</f>
        <v>0</v>
      </c>
      <c r="V468" s="3">
        <f>IF(ISBLANK(Table13[[#This Row],[T4]]),0,IF(Table13[[#This Row],[T4]]&gt;0,1,0))</f>
        <v>0</v>
      </c>
      <c r="W468" s="25">
        <v>61</v>
      </c>
      <c r="X468" s="23">
        <v>17</v>
      </c>
      <c r="Y468" s="3">
        <v>1.7</v>
      </c>
      <c r="Z468" s="3"/>
      <c r="AB468" s="30">
        <v>438</v>
      </c>
      <c r="AC468" s="30">
        <v>1.6273679691703793</v>
      </c>
      <c r="AD468" s="30">
        <v>-1.1273679691703793</v>
      </c>
    </row>
    <row r="469" spans="1:30">
      <c r="A469" s="4">
        <v>43757.458333333336</v>
      </c>
      <c r="B469">
        <v>43757</v>
      </c>
      <c r="C469" s="3">
        <v>0.45833333333333331</v>
      </c>
      <c r="D469" s="3">
        <v>11</v>
      </c>
      <c r="E469" s="3">
        <v>19</v>
      </c>
      <c r="F469" s="3">
        <v>0.4</v>
      </c>
      <c r="G469" s="5">
        <v>0.2</v>
      </c>
      <c r="H469" s="3">
        <v>0.60000000000000009</v>
      </c>
      <c r="I469" s="3">
        <v>1.55139</v>
      </c>
      <c r="J469" s="12">
        <f t="shared" si="21"/>
        <v>0.74166666666666659</v>
      </c>
      <c r="K469" s="4">
        <v>43757.458333333336</v>
      </c>
      <c r="L469" s="3">
        <f t="shared" si="22"/>
        <v>19</v>
      </c>
      <c r="M469" s="3">
        <f t="shared" si="23"/>
        <v>11</v>
      </c>
      <c r="N469" s="3">
        <v>43</v>
      </c>
      <c r="O469" s="3">
        <v>0</v>
      </c>
      <c r="P469" s="3">
        <v>0</v>
      </c>
      <c r="Q469" s="3">
        <v>0</v>
      </c>
      <c r="R469" s="3"/>
      <c r="S469" s="3">
        <f>IF(ISBLANK(Table13[[#This Row],[T1]]),0,IF(Table13[[#This Row],[T1]]&gt;0,1,0))</f>
        <v>0</v>
      </c>
      <c r="T469" s="3">
        <f>IF(ISBLANK(Table13[[#This Row],[T2]]),0,IF(Table13[[#This Row],[T2]]&gt;0,1,0))</f>
        <v>0</v>
      </c>
      <c r="U469" s="3">
        <f>IF(ISBLANK(Table13[[#This Row],[T3]]),0,IF(Table13[[#This Row],[T3]]&gt;0,1,0))</f>
        <v>0</v>
      </c>
      <c r="V469" s="3">
        <f>IF(ISBLANK(Table13[[#This Row],[T4]]),0,IF(Table13[[#This Row],[T4]]&gt;0,1,0))</f>
        <v>0</v>
      </c>
      <c r="W469" s="26">
        <v>63</v>
      </c>
      <c r="X469" s="22">
        <v>17</v>
      </c>
      <c r="Y469" s="3">
        <v>0.60000000000000009</v>
      </c>
      <c r="Z469" s="3"/>
      <c r="AB469" s="30">
        <v>439</v>
      </c>
      <c r="AC469" s="30">
        <v>1.4482306457395016</v>
      </c>
      <c r="AD469" s="30">
        <v>0.2517693542604984</v>
      </c>
    </row>
    <row r="470" spans="1:30">
      <c r="A470" s="4">
        <v>43757.5</v>
      </c>
      <c r="B470">
        <v>43757</v>
      </c>
      <c r="C470" s="3">
        <v>0.5</v>
      </c>
      <c r="D470" s="3">
        <v>12</v>
      </c>
      <c r="E470" s="3">
        <v>19</v>
      </c>
      <c r="F470" s="3">
        <v>0.2</v>
      </c>
      <c r="G470" s="5">
        <v>0.2</v>
      </c>
      <c r="H470" s="3">
        <v>0.4</v>
      </c>
      <c r="I470" s="3">
        <v>1.55139</v>
      </c>
      <c r="J470" s="12">
        <f t="shared" si="21"/>
        <v>0.80416666666666659</v>
      </c>
      <c r="K470" s="4">
        <v>43757.499999652777</v>
      </c>
      <c r="L470" s="3">
        <f t="shared" si="22"/>
        <v>19</v>
      </c>
      <c r="M470" s="3">
        <f t="shared" si="23"/>
        <v>12</v>
      </c>
      <c r="N470" s="3"/>
      <c r="O470" s="3"/>
      <c r="P470" s="3"/>
      <c r="Q470" s="3"/>
      <c r="R470" s="3"/>
      <c r="S470" s="3">
        <f>IF(ISBLANK(Table13[[#This Row],[T1]]),0,IF(Table13[[#This Row],[T1]]&gt;0,1,0))</f>
        <v>0</v>
      </c>
      <c r="T470" s="3">
        <f>IF(ISBLANK(Table13[[#This Row],[T2]]),0,IF(Table13[[#This Row],[T2]]&gt;0,1,0))</f>
        <v>0</v>
      </c>
      <c r="U470" s="3">
        <f>IF(ISBLANK(Table13[[#This Row],[T3]]),0,IF(Table13[[#This Row],[T3]]&gt;0,1,0))</f>
        <v>0</v>
      </c>
      <c r="V470" s="3">
        <f>IF(ISBLANK(Table13[[#This Row],[T4]]),0,IF(Table13[[#This Row],[T4]]&gt;0,1,0))</f>
        <v>0</v>
      </c>
      <c r="W470" s="25">
        <v>65</v>
      </c>
      <c r="X470" s="23">
        <v>17</v>
      </c>
      <c r="Y470" s="3">
        <v>0.4</v>
      </c>
      <c r="Z470" s="3"/>
      <c r="AB470" s="30">
        <v>440</v>
      </c>
      <c r="AC470" s="30">
        <v>1.426784080701391</v>
      </c>
      <c r="AD470" s="30">
        <v>0.77321591929860922</v>
      </c>
    </row>
    <row r="471" spans="1:30">
      <c r="A471" s="4">
        <v>43757.541666666664</v>
      </c>
      <c r="B471">
        <v>43757</v>
      </c>
      <c r="C471" s="3">
        <v>0.54166666666666663</v>
      </c>
      <c r="D471" s="3">
        <v>13</v>
      </c>
      <c r="E471" s="3">
        <v>19</v>
      </c>
      <c r="F471" s="3">
        <v>0.2</v>
      </c>
      <c r="G471" s="5">
        <v>0.2</v>
      </c>
      <c r="H471" s="3">
        <v>0.4</v>
      </c>
      <c r="I471" s="3">
        <v>1.55139</v>
      </c>
      <c r="J471" s="12">
        <f t="shared" si="21"/>
        <v>0.80416666666666659</v>
      </c>
      <c r="K471" s="4">
        <v>43757.541666261575</v>
      </c>
      <c r="L471" s="3">
        <f t="shared" si="22"/>
        <v>19</v>
      </c>
      <c r="M471" s="3">
        <f t="shared" si="23"/>
        <v>13</v>
      </c>
      <c r="N471" s="3"/>
      <c r="O471" s="3"/>
      <c r="P471" s="3"/>
      <c r="Q471" s="3"/>
      <c r="R471" s="3"/>
      <c r="S471" s="3">
        <f>IF(ISBLANK(Table13[[#This Row],[T1]]),0,IF(Table13[[#This Row],[T1]]&gt;0,1,0))</f>
        <v>0</v>
      </c>
      <c r="T471" s="3">
        <f>IF(ISBLANK(Table13[[#This Row],[T2]]),0,IF(Table13[[#This Row],[T2]]&gt;0,1,0))</f>
        <v>0</v>
      </c>
      <c r="U471" s="3">
        <f>IF(ISBLANK(Table13[[#This Row],[T3]]),0,IF(Table13[[#This Row],[T3]]&gt;0,1,0))</f>
        <v>0</v>
      </c>
      <c r="V471" s="3">
        <f>IF(ISBLANK(Table13[[#This Row],[T4]]),0,IF(Table13[[#This Row],[T4]]&gt;0,1,0))</f>
        <v>0</v>
      </c>
      <c r="W471" s="26">
        <v>63</v>
      </c>
      <c r="X471" s="22">
        <v>13</v>
      </c>
      <c r="Y471" s="3">
        <v>0.4</v>
      </c>
      <c r="Z471" s="3"/>
      <c r="AB471" s="30">
        <v>441</v>
      </c>
      <c r="AC471" s="30">
        <v>1.4343258703213351</v>
      </c>
      <c r="AD471" s="30">
        <v>6.5674129678664928E-2</v>
      </c>
    </row>
    <row r="472" spans="1:30">
      <c r="A472" s="4">
        <v>43757.583333333336</v>
      </c>
      <c r="B472">
        <v>43757</v>
      </c>
      <c r="C472" s="3">
        <v>0.58333333333333337</v>
      </c>
      <c r="D472" s="3">
        <v>14</v>
      </c>
      <c r="E472" s="3">
        <v>19</v>
      </c>
      <c r="F472" s="3">
        <v>0.2</v>
      </c>
      <c r="G472" s="5">
        <v>1.2</v>
      </c>
      <c r="H472" s="3">
        <v>1.4</v>
      </c>
      <c r="I472" s="3">
        <v>1.55139</v>
      </c>
      <c r="J472" s="12">
        <f t="shared" si="21"/>
        <v>0.85</v>
      </c>
      <c r="K472" s="4">
        <v>43757.583332870374</v>
      </c>
      <c r="L472" s="3">
        <f t="shared" si="22"/>
        <v>19</v>
      </c>
      <c r="M472" s="3">
        <f t="shared" si="23"/>
        <v>14</v>
      </c>
      <c r="N472" s="3"/>
      <c r="O472" s="3"/>
      <c r="P472" s="3"/>
      <c r="Q472" s="3"/>
      <c r="R472" s="3"/>
      <c r="S472" s="3">
        <f>IF(ISBLANK(Table13[[#This Row],[T1]]),0,IF(Table13[[#This Row],[T1]]&gt;0,1,0))</f>
        <v>0</v>
      </c>
      <c r="T472" s="3">
        <f>IF(ISBLANK(Table13[[#This Row],[T2]]),0,IF(Table13[[#This Row],[T2]]&gt;0,1,0))</f>
        <v>0</v>
      </c>
      <c r="U472" s="3">
        <f>IF(ISBLANK(Table13[[#This Row],[T3]]),0,IF(Table13[[#This Row],[T3]]&gt;0,1,0))</f>
        <v>0</v>
      </c>
      <c r="V472" s="3">
        <f>IF(ISBLANK(Table13[[#This Row],[T4]]),0,IF(Table13[[#This Row],[T4]]&gt;0,1,0))</f>
        <v>0</v>
      </c>
      <c r="W472" s="25">
        <v>63</v>
      </c>
      <c r="X472" s="23">
        <v>13</v>
      </c>
      <c r="Y472" s="3">
        <v>1.4</v>
      </c>
      <c r="Z472" s="3"/>
      <c r="AB472" s="30">
        <v>442</v>
      </c>
      <c r="AC472" s="30">
        <v>1.4517072715035386</v>
      </c>
      <c r="AD472" s="30">
        <v>-1.0517072715035387</v>
      </c>
    </row>
    <row r="473" spans="1:30">
      <c r="A473" s="4">
        <v>43757.625</v>
      </c>
      <c r="B473">
        <v>43757</v>
      </c>
      <c r="C473" s="3">
        <v>0.625</v>
      </c>
      <c r="D473" s="3">
        <v>15</v>
      </c>
      <c r="E473" s="3">
        <v>19</v>
      </c>
      <c r="F473" s="3">
        <v>0.2</v>
      </c>
      <c r="G473" s="5">
        <v>0.2</v>
      </c>
      <c r="H473" s="3">
        <v>0.4</v>
      </c>
      <c r="I473" s="3">
        <v>1.55139</v>
      </c>
      <c r="J473" s="12">
        <f t="shared" si="21"/>
        <v>1.0041666666666667</v>
      </c>
      <c r="K473" s="4">
        <v>43757.624999479165</v>
      </c>
      <c r="L473" s="3">
        <f t="shared" si="22"/>
        <v>19</v>
      </c>
      <c r="M473" s="3">
        <f t="shared" si="23"/>
        <v>15</v>
      </c>
      <c r="N473" s="3"/>
      <c r="O473" s="3"/>
      <c r="P473" s="3"/>
      <c r="Q473" s="3"/>
      <c r="R473" s="3"/>
      <c r="S473" s="3">
        <f>IF(ISBLANK(Table13[[#This Row],[T1]]),0,IF(Table13[[#This Row],[T1]]&gt;0,1,0))</f>
        <v>0</v>
      </c>
      <c r="T473" s="3">
        <f>IF(ISBLANK(Table13[[#This Row],[T2]]),0,IF(Table13[[#This Row],[T2]]&gt;0,1,0))</f>
        <v>0</v>
      </c>
      <c r="U473" s="3">
        <f>IF(ISBLANK(Table13[[#This Row],[T3]]),0,IF(Table13[[#This Row],[T3]]&gt;0,1,0))</f>
        <v>0</v>
      </c>
      <c r="V473" s="3">
        <f>IF(ISBLANK(Table13[[#This Row],[T4]]),0,IF(Table13[[#This Row],[T4]]&gt;0,1,0))</f>
        <v>0</v>
      </c>
      <c r="W473" s="26">
        <v>63</v>
      </c>
      <c r="X473" s="22">
        <v>13</v>
      </c>
      <c r="Y473" s="3">
        <v>0.4</v>
      </c>
      <c r="Z473" s="3"/>
      <c r="AB473" s="30">
        <v>443</v>
      </c>
      <c r="AC473" s="30">
        <v>1.2511233830345503</v>
      </c>
      <c r="AD473" s="30">
        <v>-0.85112338303455026</v>
      </c>
    </row>
    <row r="474" spans="1:30">
      <c r="A474" s="4">
        <v>43757.666666666664</v>
      </c>
      <c r="B474">
        <v>43757</v>
      </c>
      <c r="C474" s="3">
        <v>0.66666666666666663</v>
      </c>
      <c r="D474" s="3">
        <v>16</v>
      </c>
      <c r="E474" s="3">
        <v>19</v>
      </c>
      <c r="F474" s="3">
        <v>0.1</v>
      </c>
      <c r="G474" s="5">
        <v>0.2</v>
      </c>
      <c r="H474" s="3">
        <v>0.30000000000000004</v>
      </c>
      <c r="I474" s="3">
        <v>1.55139</v>
      </c>
      <c r="J474" s="12">
        <f t="shared" si="21"/>
        <v>1.1166666666666669</v>
      </c>
      <c r="K474" s="4">
        <v>43757.666666087964</v>
      </c>
      <c r="L474" s="3">
        <f t="shared" si="22"/>
        <v>19</v>
      </c>
      <c r="M474" s="3">
        <f t="shared" si="23"/>
        <v>16</v>
      </c>
      <c r="N474" s="3"/>
      <c r="O474" s="3"/>
      <c r="P474" s="3"/>
      <c r="Q474" s="3"/>
      <c r="R474" s="3"/>
      <c r="S474" s="3">
        <f>IF(ISBLANK(Table13[[#This Row],[T1]]),0,IF(Table13[[#This Row],[T1]]&gt;0,1,0))</f>
        <v>0</v>
      </c>
      <c r="T474" s="3">
        <f>IF(ISBLANK(Table13[[#This Row],[T2]]),0,IF(Table13[[#This Row],[T2]]&gt;0,1,0))</f>
        <v>0</v>
      </c>
      <c r="U474" s="3">
        <f>IF(ISBLANK(Table13[[#This Row],[T3]]),0,IF(Table13[[#This Row],[T3]]&gt;0,1,0))</f>
        <v>0</v>
      </c>
      <c r="V474" s="3">
        <f>IF(ISBLANK(Table13[[#This Row],[T4]]),0,IF(Table13[[#This Row],[T4]]&gt;0,1,0))</f>
        <v>0</v>
      </c>
      <c r="W474" s="25">
        <v>61</v>
      </c>
      <c r="X474" s="23">
        <v>11</v>
      </c>
      <c r="Y474" s="3">
        <v>0.30000000000000004</v>
      </c>
      <c r="Z474" s="3"/>
      <c r="AB474" s="30">
        <v>444</v>
      </c>
      <c r="AC474" s="30">
        <v>1.2396047272907171</v>
      </c>
      <c r="AD474" s="30">
        <v>-0.83960472729071711</v>
      </c>
    </row>
    <row r="475" spans="1:30">
      <c r="A475" s="4">
        <v>43757.708333333336</v>
      </c>
      <c r="B475">
        <v>43757</v>
      </c>
      <c r="C475" s="3">
        <v>0.70833333333333337</v>
      </c>
      <c r="D475" s="3">
        <v>17</v>
      </c>
      <c r="E475" s="3">
        <v>19</v>
      </c>
      <c r="F475" s="3">
        <v>0.2</v>
      </c>
      <c r="G475" s="5">
        <v>0.1</v>
      </c>
      <c r="H475" s="3">
        <v>0.30000000000000004</v>
      </c>
      <c r="I475" s="3">
        <v>1.55139</v>
      </c>
      <c r="J475" s="12">
        <f t="shared" si="21"/>
        <v>1.2125000000000001</v>
      </c>
      <c r="K475" s="4">
        <v>43757.708332696762</v>
      </c>
      <c r="L475" s="3">
        <f t="shared" si="22"/>
        <v>19</v>
      </c>
      <c r="M475" s="3">
        <f t="shared" si="23"/>
        <v>17</v>
      </c>
      <c r="N475" s="3"/>
      <c r="O475" s="3"/>
      <c r="P475" s="3"/>
      <c r="Q475" s="3"/>
      <c r="R475" s="3"/>
      <c r="S475" s="3">
        <f>IF(ISBLANK(Table13[[#This Row],[T1]]),0,IF(Table13[[#This Row],[T1]]&gt;0,1,0))</f>
        <v>0</v>
      </c>
      <c r="T475" s="3">
        <f>IF(ISBLANK(Table13[[#This Row],[T2]]),0,IF(Table13[[#This Row],[T2]]&gt;0,1,0))</f>
        <v>0</v>
      </c>
      <c r="U475" s="3">
        <f>IF(ISBLANK(Table13[[#This Row],[T3]]),0,IF(Table13[[#This Row],[T3]]&gt;0,1,0))</f>
        <v>1</v>
      </c>
      <c r="V475" s="3">
        <f>IF(ISBLANK(Table13[[#This Row],[T4]]),0,IF(Table13[[#This Row],[T4]]&gt;0,1,0))</f>
        <v>0</v>
      </c>
      <c r="W475" s="26">
        <v>60</v>
      </c>
      <c r="X475" s="22">
        <v>11</v>
      </c>
      <c r="Y475" s="3">
        <v>0.30000000000000004</v>
      </c>
      <c r="Z475" s="3"/>
      <c r="AB475" s="30">
        <v>445</v>
      </c>
      <c r="AC475" s="30">
        <v>1.1792418983002744</v>
      </c>
      <c r="AD475" s="30">
        <v>-0.77924189830027435</v>
      </c>
    </row>
    <row r="476" spans="1:30">
      <c r="A476" s="4">
        <v>43757.75</v>
      </c>
      <c r="B476">
        <v>43757</v>
      </c>
      <c r="C476" s="3">
        <v>0.75</v>
      </c>
      <c r="D476" s="3">
        <v>18</v>
      </c>
      <c r="E476" s="3">
        <v>19</v>
      </c>
      <c r="F476" s="3">
        <v>0.2</v>
      </c>
      <c r="G476" s="5">
        <v>0.2</v>
      </c>
      <c r="H476" s="3">
        <v>0.4</v>
      </c>
      <c r="I476" s="3">
        <v>1.55139</v>
      </c>
      <c r="J476" s="12">
        <f t="shared" si="21"/>
        <v>1.3291666666666668</v>
      </c>
      <c r="K476" s="4">
        <v>43757.749999305554</v>
      </c>
      <c r="L476" s="3">
        <f t="shared" si="22"/>
        <v>19</v>
      </c>
      <c r="M476" s="3">
        <f t="shared" si="23"/>
        <v>18</v>
      </c>
      <c r="N476" s="3"/>
      <c r="O476" s="3"/>
      <c r="P476" s="3"/>
      <c r="Q476" s="3"/>
      <c r="R476" s="3"/>
      <c r="S476" s="3">
        <f>IF(ISBLANK(Table13[[#This Row],[T1]]),0,IF(Table13[[#This Row],[T1]]&gt;0,1,0))</f>
        <v>0</v>
      </c>
      <c r="T476" s="3">
        <f>IF(ISBLANK(Table13[[#This Row],[T2]]),0,IF(Table13[[#This Row],[T2]]&gt;0,1,0))</f>
        <v>0</v>
      </c>
      <c r="U476" s="3">
        <f>IF(ISBLANK(Table13[[#This Row],[T3]]),0,IF(Table13[[#This Row],[T3]]&gt;0,1,0))</f>
        <v>1</v>
      </c>
      <c r="V476" s="3">
        <f>IF(ISBLANK(Table13[[#This Row],[T4]]),0,IF(Table13[[#This Row],[T4]]&gt;0,1,0))</f>
        <v>0</v>
      </c>
      <c r="W476" s="25">
        <v>60</v>
      </c>
      <c r="X476" s="23">
        <v>11</v>
      </c>
      <c r="Y476" s="3">
        <v>0.4</v>
      </c>
      <c r="Z476" s="3"/>
      <c r="AB476" s="30">
        <v>446</v>
      </c>
      <c r="AC476" s="30">
        <v>1.3262093741739869</v>
      </c>
      <c r="AD476" s="30">
        <v>-0.92620937417398685</v>
      </c>
    </row>
    <row r="477" spans="1:30">
      <c r="A477" s="4">
        <v>43757.791666666664</v>
      </c>
      <c r="B477">
        <v>43757</v>
      </c>
      <c r="C477" s="3">
        <v>0.79166666666666663</v>
      </c>
      <c r="D477" s="3">
        <v>19</v>
      </c>
      <c r="E477" s="3">
        <v>19</v>
      </c>
      <c r="F477" s="3">
        <v>0.3</v>
      </c>
      <c r="G477" s="5">
        <v>0.4</v>
      </c>
      <c r="H477" s="3">
        <v>0.7</v>
      </c>
      <c r="I477" s="3">
        <v>1.55139</v>
      </c>
      <c r="J477" s="12">
        <f t="shared" si="21"/>
        <v>1.404166666666667</v>
      </c>
      <c r="K477" s="4">
        <v>43757.791666666664</v>
      </c>
      <c r="L477" s="3">
        <f t="shared" si="22"/>
        <v>19</v>
      </c>
      <c r="M477" s="3">
        <f t="shared" si="23"/>
        <v>19</v>
      </c>
      <c r="N477" s="3">
        <v>47</v>
      </c>
      <c r="O477" s="3">
        <v>0</v>
      </c>
      <c r="P477" s="3">
        <v>0</v>
      </c>
      <c r="Q477" s="3">
        <v>0</v>
      </c>
      <c r="R477" s="3"/>
      <c r="S477" s="3">
        <f>IF(ISBLANK(Table13[[#This Row],[T1]]),0,IF(Table13[[#This Row],[T1]]&gt;0,1,0))</f>
        <v>0</v>
      </c>
      <c r="T477" s="3">
        <f>IF(ISBLANK(Table13[[#This Row],[T2]]),0,IF(Table13[[#This Row],[T2]]&gt;0,1,0))</f>
        <v>1</v>
      </c>
      <c r="U477" s="3">
        <f>IF(ISBLANK(Table13[[#This Row],[T3]]),0,IF(Table13[[#This Row],[T3]]&gt;0,1,0))</f>
        <v>1</v>
      </c>
      <c r="V477" s="3">
        <f>IF(ISBLANK(Table13[[#This Row],[T4]]),0,IF(Table13[[#This Row],[T4]]&gt;0,1,0))</f>
        <v>0</v>
      </c>
      <c r="W477" s="26">
        <v>59</v>
      </c>
      <c r="X477" s="22">
        <v>11</v>
      </c>
      <c r="Y477" s="3">
        <v>0.7</v>
      </c>
      <c r="Z477" s="3"/>
      <c r="AB477" s="30">
        <v>447</v>
      </c>
      <c r="AC477" s="30">
        <v>1.4557954488654956</v>
      </c>
      <c r="AD477" s="30">
        <v>-1.0557954488654957</v>
      </c>
    </row>
    <row r="478" spans="1:30">
      <c r="A478" s="4">
        <v>43757.833333333336</v>
      </c>
      <c r="B478">
        <v>43757</v>
      </c>
      <c r="C478" s="3">
        <v>0.83333333333333337</v>
      </c>
      <c r="D478" s="3">
        <v>20</v>
      </c>
      <c r="E478" s="3">
        <v>19</v>
      </c>
      <c r="F478" s="3">
        <v>0.4</v>
      </c>
      <c r="G478" s="5">
        <v>0.4</v>
      </c>
      <c r="H478" s="3">
        <v>0.8</v>
      </c>
      <c r="I478" s="3">
        <v>1.55139</v>
      </c>
      <c r="J478" s="12">
        <f t="shared" si="21"/>
        <v>1.4333333333333336</v>
      </c>
      <c r="K478" s="4">
        <v>43757.833333333336</v>
      </c>
      <c r="L478" s="3">
        <f t="shared" si="22"/>
        <v>19</v>
      </c>
      <c r="M478" s="3">
        <f t="shared" si="23"/>
        <v>20</v>
      </c>
      <c r="N478" s="3">
        <v>57</v>
      </c>
      <c r="O478" s="3">
        <v>0</v>
      </c>
      <c r="P478" s="3">
        <v>0</v>
      </c>
      <c r="Q478" s="3">
        <v>0</v>
      </c>
      <c r="R478" s="3"/>
      <c r="S478" s="3">
        <f>IF(ISBLANK(Table13[[#This Row],[T1]]),0,IF(Table13[[#This Row],[T1]]&gt;0,1,0))</f>
        <v>0</v>
      </c>
      <c r="T478" s="3">
        <f>IF(ISBLANK(Table13[[#This Row],[T2]]),0,IF(Table13[[#This Row],[T2]]&gt;0,1,0))</f>
        <v>1</v>
      </c>
      <c r="U478" s="3">
        <f>IF(ISBLANK(Table13[[#This Row],[T3]]),0,IF(Table13[[#This Row],[T3]]&gt;0,1,0))</f>
        <v>1</v>
      </c>
      <c r="V478" s="3">
        <f>IF(ISBLANK(Table13[[#This Row],[T4]]),0,IF(Table13[[#This Row],[T4]]&gt;0,1,0))</f>
        <v>0</v>
      </c>
      <c r="W478" s="25">
        <v>58</v>
      </c>
      <c r="X478" s="23">
        <v>11</v>
      </c>
      <c r="Y478" s="3">
        <v>0.8</v>
      </c>
      <c r="Z478" s="3"/>
      <c r="AB478" s="30">
        <v>448</v>
      </c>
      <c r="AC478" s="30">
        <v>1.395284072759954</v>
      </c>
      <c r="AD478" s="30">
        <v>-9.5284072759953986E-2</v>
      </c>
    </row>
    <row r="479" spans="1:30">
      <c r="A479" s="4">
        <v>43757.875</v>
      </c>
      <c r="B479">
        <v>43757</v>
      </c>
      <c r="C479" s="3">
        <v>0.875</v>
      </c>
      <c r="D479" s="3">
        <v>21</v>
      </c>
      <c r="E479" s="3">
        <v>19</v>
      </c>
      <c r="F479" s="3">
        <v>0.4</v>
      </c>
      <c r="G479" s="5">
        <v>0.4</v>
      </c>
      <c r="H479" s="3">
        <v>0.8</v>
      </c>
      <c r="I479" s="3">
        <v>1.55139</v>
      </c>
      <c r="J479" s="12">
        <f t="shared" si="21"/>
        <v>1.5583333333333336</v>
      </c>
      <c r="K479" s="4">
        <v>43757.875</v>
      </c>
      <c r="L479" s="3">
        <f t="shared" si="22"/>
        <v>19</v>
      </c>
      <c r="M479" s="3">
        <f t="shared" si="23"/>
        <v>21</v>
      </c>
      <c r="N479" s="3">
        <v>58</v>
      </c>
      <c r="O479" s="3">
        <v>0</v>
      </c>
      <c r="P479" s="3">
        <v>0</v>
      </c>
      <c r="Q479" s="3">
        <v>0</v>
      </c>
      <c r="R479" s="3"/>
      <c r="S479" s="3">
        <f>IF(ISBLANK(Table13[[#This Row],[T1]]),0,IF(Table13[[#This Row],[T1]]&gt;0,1,0))</f>
        <v>1</v>
      </c>
      <c r="T479" s="3">
        <f>IF(ISBLANK(Table13[[#This Row],[T2]]),0,IF(Table13[[#This Row],[T2]]&gt;0,1,0))</f>
        <v>1</v>
      </c>
      <c r="U479" s="3">
        <f>IF(ISBLANK(Table13[[#This Row],[T3]]),0,IF(Table13[[#This Row],[T3]]&gt;0,1,0))</f>
        <v>1</v>
      </c>
      <c r="V479" s="3">
        <f>IF(ISBLANK(Table13[[#This Row],[T4]]),0,IF(Table13[[#This Row],[T4]]&gt;0,1,0))</f>
        <v>0</v>
      </c>
      <c r="W479" s="26">
        <v>58</v>
      </c>
      <c r="X479" s="22">
        <v>11</v>
      </c>
      <c r="Y479" s="3">
        <v>0.8</v>
      </c>
      <c r="Z479" s="3"/>
      <c r="AB479" s="30">
        <v>449</v>
      </c>
      <c r="AC479" s="30">
        <v>1.4167306377980644</v>
      </c>
      <c r="AD479" s="30">
        <v>2.7832693622019358</v>
      </c>
    </row>
    <row r="480" spans="1:30">
      <c r="A480" s="4">
        <v>43757.916666666664</v>
      </c>
      <c r="B480">
        <v>43757</v>
      </c>
      <c r="C480" s="3">
        <v>0.91666666666666663</v>
      </c>
      <c r="D480" s="3">
        <v>22</v>
      </c>
      <c r="E480" s="3">
        <v>19</v>
      </c>
      <c r="F480" s="3">
        <v>0.4</v>
      </c>
      <c r="G480" s="5">
        <v>0.8</v>
      </c>
      <c r="H480" s="3">
        <v>1.2000000000000002</v>
      </c>
      <c r="I480" s="3">
        <v>1.55139</v>
      </c>
      <c r="J480" s="12">
        <f t="shared" si="21"/>
        <v>1.6166666666666669</v>
      </c>
      <c r="K480" s="4">
        <v>43757.916666666664</v>
      </c>
      <c r="L480" s="3">
        <f t="shared" si="22"/>
        <v>19</v>
      </c>
      <c r="M480" s="3">
        <f t="shared" si="23"/>
        <v>22</v>
      </c>
      <c r="N480" s="3">
        <v>58</v>
      </c>
      <c r="O480" s="3">
        <v>28</v>
      </c>
      <c r="P480" s="3">
        <v>0</v>
      </c>
      <c r="Q480" s="3">
        <v>0</v>
      </c>
      <c r="R480" s="3"/>
      <c r="S480" s="3">
        <f>IF(ISBLANK(Table13[[#This Row],[T1]]),0,IF(Table13[[#This Row],[T1]]&gt;0,1,0))</f>
        <v>1</v>
      </c>
      <c r="T480" s="3">
        <f>IF(ISBLANK(Table13[[#This Row],[T2]]),0,IF(Table13[[#This Row],[T2]]&gt;0,1,0))</f>
        <v>1</v>
      </c>
      <c r="U480" s="3">
        <f>IF(ISBLANK(Table13[[#This Row],[T3]]),0,IF(Table13[[#This Row],[T3]]&gt;0,1,0))</f>
        <v>1</v>
      </c>
      <c r="V480" s="3">
        <f>IF(ISBLANK(Table13[[#This Row],[T4]]),0,IF(Table13[[#This Row],[T4]]&gt;0,1,0))</f>
        <v>0</v>
      </c>
      <c r="W480" s="25">
        <v>57</v>
      </c>
      <c r="X480" s="23">
        <v>11</v>
      </c>
      <c r="Y480" s="3">
        <v>1.2000000000000002</v>
      </c>
      <c r="Z480" s="3"/>
      <c r="AB480" s="30">
        <v>450</v>
      </c>
      <c r="AC480" s="30">
        <v>1.3085911281446663</v>
      </c>
      <c r="AD480" s="30">
        <v>1.6914088718553337</v>
      </c>
    </row>
    <row r="481" spans="1:30">
      <c r="A481" s="4">
        <v>43757.958333333336</v>
      </c>
      <c r="B481">
        <v>43757</v>
      </c>
      <c r="C481" s="3">
        <v>0.95833333333333337</v>
      </c>
      <c r="D481" s="3">
        <v>23</v>
      </c>
      <c r="E481" s="3">
        <v>19</v>
      </c>
      <c r="F481" s="3">
        <v>2.1</v>
      </c>
      <c r="G481" s="5">
        <v>0.2</v>
      </c>
      <c r="H481" s="3">
        <v>2.3000000000000003</v>
      </c>
      <c r="I481" s="3">
        <v>1.55139</v>
      </c>
      <c r="J481" s="12">
        <f t="shared" si="21"/>
        <v>1.6166666666666671</v>
      </c>
      <c r="K481" s="4">
        <v>43757.958333333336</v>
      </c>
      <c r="L481" s="3">
        <f t="shared" si="22"/>
        <v>19</v>
      </c>
      <c r="M481" s="3">
        <f t="shared" si="23"/>
        <v>23</v>
      </c>
      <c r="N481" s="3">
        <v>57</v>
      </c>
      <c r="O481" s="3">
        <v>57</v>
      </c>
      <c r="P481" s="3">
        <v>46</v>
      </c>
      <c r="Q481" s="3">
        <v>0</v>
      </c>
      <c r="R481" s="3"/>
      <c r="S481" s="3">
        <f>IF(ISBLANK(Table13[[#This Row],[T1]]),0,IF(Table13[[#This Row],[T1]]&gt;0,1,0))</f>
        <v>1</v>
      </c>
      <c r="T481" s="3">
        <f>IF(ISBLANK(Table13[[#This Row],[T2]]),0,IF(Table13[[#This Row],[T2]]&gt;0,1,0))</f>
        <v>1</v>
      </c>
      <c r="U481" s="3">
        <f>IF(ISBLANK(Table13[[#This Row],[T3]]),0,IF(Table13[[#This Row],[T3]]&gt;0,1,0))</f>
        <v>1</v>
      </c>
      <c r="V481" s="3">
        <f>IF(ISBLANK(Table13[[#This Row],[T4]]),0,IF(Table13[[#This Row],[T4]]&gt;0,1,0))</f>
        <v>0</v>
      </c>
      <c r="W481" s="26">
        <v>57</v>
      </c>
      <c r="X481" s="22">
        <v>13</v>
      </c>
      <c r="Y481" s="3">
        <v>2.3000000000000003</v>
      </c>
      <c r="Z481" s="3"/>
      <c r="AB481" s="30">
        <v>451</v>
      </c>
      <c r="AC481" s="30">
        <v>1.3517211030680043</v>
      </c>
      <c r="AD481" s="30">
        <v>1.3482788969319959</v>
      </c>
    </row>
    <row r="482" spans="1:30">
      <c r="A482" s="4">
        <v>43758</v>
      </c>
      <c r="B482">
        <v>43758</v>
      </c>
      <c r="C482" s="3">
        <v>0</v>
      </c>
      <c r="D482" s="3">
        <v>0</v>
      </c>
      <c r="E482" s="3">
        <v>20</v>
      </c>
      <c r="F482" s="3">
        <v>0.2</v>
      </c>
      <c r="G482" s="5">
        <v>0.2</v>
      </c>
      <c r="H482" s="3">
        <v>0.4</v>
      </c>
      <c r="I482" s="3">
        <v>1.55139</v>
      </c>
      <c r="J482" s="12">
        <f t="shared" si="21"/>
        <v>1.6125000000000005</v>
      </c>
      <c r="K482" s="4">
        <v>43758</v>
      </c>
      <c r="L482" s="3">
        <f t="shared" si="22"/>
        <v>20</v>
      </c>
      <c r="M482" s="3">
        <f t="shared" si="23"/>
        <v>0</v>
      </c>
      <c r="N482" s="3">
        <v>58</v>
      </c>
      <c r="O482" s="3">
        <v>58</v>
      </c>
      <c r="P482" s="3">
        <v>58</v>
      </c>
      <c r="Q482" s="3">
        <v>0</v>
      </c>
      <c r="R482" s="3"/>
      <c r="S482" s="3">
        <f>IF(ISBLANK(Table13[[#This Row],[T1]]),0,IF(Table13[[#This Row],[T1]]&gt;0,1,0))</f>
        <v>1</v>
      </c>
      <c r="T482" s="3">
        <f>IF(ISBLANK(Table13[[#This Row],[T2]]),0,IF(Table13[[#This Row],[T2]]&gt;0,1,0))</f>
        <v>1</v>
      </c>
      <c r="U482" s="3">
        <f>IF(ISBLANK(Table13[[#This Row],[T3]]),0,IF(Table13[[#This Row],[T3]]&gt;0,1,0))</f>
        <v>1</v>
      </c>
      <c r="V482" s="3">
        <f>IF(ISBLANK(Table13[[#This Row],[T4]]),0,IF(Table13[[#This Row],[T4]]&gt;0,1,0))</f>
        <v>0</v>
      </c>
      <c r="W482" s="25">
        <v>56</v>
      </c>
      <c r="X482" s="23">
        <v>11</v>
      </c>
      <c r="Y482" s="3">
        <v>0.4</v>
      </c>
      <c r="Z482" s="3"/>
      <c r="AB482" s="30">
        <v>452</v>
      </c>
      <c r="AC482" s="30">
        <v>1.3731676681061147</v>
      </c>
      <c r="AD482" s="30">
        <v>1.8268323318938855</v>
      </c>
    </row>
    <row r="483" spans="1:30">
      <c r="A483" s="4">
        <v>43758.041666666664</v>
      </c>
      <c r="B483">
        <v>43758</v>
      </c>
      <c r="C483" s="3">
        <v>4.1666666666666664E-2</v>
      </c>
      <c r="D483" s="3">
        <v>1</v>
      </c>
      <c r="E483" s="3">
        <v>20</v>
      </c>
      <c r="F483" s="3">
        <v>0.2</v>
      </c>
      <c r="G483" s="5">
        <v>0.2</v>
      </c>
      <c r="H483" s="3">
        <v>0.4</v>
      </c>
      <c r="I483" s="3">
        <v>1.55139</v>
      </c>
      <c r="J483" s="12">
        <f t="shared" si="21"/>
        <v>1.6250000000000007</v>
      </c>
      <c r="K483" s="4">
        <v>43758.041666666664</v>
      </c>
      <c r="L483" s="3">
        <f t="shared" si="22"/>
        <v>20</v>
      </c>
      <c r="M483" s="3">
        <f t="shared" si="23"/>
        <v>1</v>
      </c>
      <c r="N483" s="3">
        <v>58</v>
      </c>
      <c r="O483" s="3">
        <v>58</v>
      </c>
      <c r="P483" s="3">
        <v>58</v>
      </c>
      <c r="Q483" s="3">
        <v>0</v>
      </c>
      <c r="R483" s="3"/>
      <c r="S483" s="3">
        <f>IF(ISBLANK(Table13[[#This Row],[T1]]),0,IF(Table13[[#This Row],[T1]]&gt;0,1,0))</f>
        <v>1</v>
      </c>
      <c r="T483" s="3">
        <f>IF(ISBLANK(Table13[[#This Row],[T2]]),0,IF(Table13[[#This Row],[T2]]&gt;0,1,0))</f>
        <v>1</v>
      </c>
      <c r="U483" s="3">
        <f>IF(ISBLANK(Table13[[#This Row],[T3]]),0,IF(Table13[[#This Row],[T3]]&gt;0,1,0))</f>
        <v>1</v>
      </c>
      <c r="V483" s="3">
        <f>IF(ISBLANK(Table13[[#This Row],[T4]]),0,IF(Table13[[#This Row],[T4]]&gt;0,1,0))</f>
        <v>0</v>
      </c>
      <c r="W483" s="26">
        <v>57</v>
      </c>
      <c r="X483" s="22">
        <v>11</v>
      </c>
      <c r="Y483" s="3">
        <v>0.4</v>
      </c>
      <c r="Z483" s="3"/>
      <c r="AB483" s="30">
        <v>453</v>
      </c>
      <c r="AC483" s="30">
        <v>1.3946142331442251</v>
      </c>
      <c r="AD483" s="30">
        <v>1.7053857668557746</v>
      </c>
    </row>
    <row r="484" spans="1:30">
      <c r="A484" s="4">
        <v>43758.083333333336</v>
      </c>
      <c r="B484">
        <v>43758</v>
      </c>
      <c r="C484" s="3">
        <v>8.3333333333333329E-2</v>
      </c>
      <c r="D484" s="3">
        <v>2</v>
      </c>
      <c r="E484" s="3">
        <v>20</v>
      </c>
      <c r="F484" s="3">
        <v>0.2</v>
      </c>
      <c r="G484" s="5">
        <v>0.2</v>
      </c>
      <c r="H484" s="3">
        <v>0.4</v>
      </c>
      <c r="I484" s="3">
        <v>1.55139</v>
      </c>
      <c r="J484" s="12">
        <f t="shared" si="21"/>
        <v>1.6416666666666673</v>
      </c>
      <c r="K484" s="4">
        <v>43758.083333333336</v>
      </c>
      <c r="L484" s="3">
        <f t="shared" si="22"/>
        <v>20</v>
      </c>
      <c r="M484" s="3">
        <f t="shared" si="23"/>
        <v>2</v>
      </c>
      <c r="N484" s="3">
        <v>58</v>
      </c>
      <c r="O484" s="3">
        <v>58</v>
      </c>
      <c r="P484" s="3">
        <v>58</v>
      </c>
      <c r="Q484" s="3">
        <v>0</v>
      </c>
      <c r="R484" s="3"/>
      <c r="S484" s="3">
        <f>IF(ISBLANK(Table13[[#This Row],[T1]]),0,IF(Table13[[#This Row],[T1]]&gt;0,1,0))</f>
        <v>1</v>
      </c>
      <c r="T484" s="3">
        <f>IF(ISBLANK(Table13[[#This Row],[T2]]),0,IF(Table13[[#This Row],[T2]]&gt;0,1,0))</f>
        <v>1</v>
      </c>
      <c r="U484" s="3">
        <f>IF(ISBLANK(Table13[[#This Row],[T3]]),0,IF(Table13[[#This Row],[T3]]&gt;0,1,0))</f>
        <v>1</v>
      </c>
      <c r="V484" s="3">
        <f>IF(ISBLANK(Table13[[#This Row],[T4]]),0,IF(Table13[[#This Row],[T4]]&gt;0,1,0))</f>
        <v>0</v>
      </c>
      <c r="W484" s="25">
        <v>58</v>
      </c>
      <c r="X484" s="23">
        <v>11</v>
      </c>
      <c r="Y484" s="3">
        <v>0.4</v>
      </c>
      <c r="Z484" s="3"/>
      <c r="AB484" s="30">
        <v>454</v>
      </c>
      <c r="AC484" s="30">
        <v>1.426784080701391</v>
      </c>
      <c r="AD484" s="30">
        <v>1.7732159192986092</v>
      </c>
    </row>
    <row r="485" spans="1:30">
      <c r="A485" s="4">
        <v>43758.125</v>
      </c>
      <c r="B485">
        <v>43758</v>
      </c>
      <c r="C485" s="3">
        <v>0.125</v>
      </c>
      <c r="D485" s="3">
        <v>3</v>
      </c>
      <c r="E485" s="3">
        <v>20</v>
      </c>
      <c r="F485" s="3">
        <v>0.2</v>
      </c>
      <c r="G485" s="5">
        <v>1</v>
      </c>
      <c r="H485" s="3">
        <v>1.2</v>
      </c>
      <c r="I485" s="3">
        <v>1.55139</v>
      </c>
      <c r="J485" s="12">
        <f t="shared" si="21"/>
        <v>1.654166666666667</v>
      </c>
      <c r="K485" s="4">
        <v>43758.125</v>
      </c>
      <c r="L485" s="3">
        <f t="shared" si="22"/>
        <v>20</v>
      </c>
      <c r="M485" s="3">
        <f t="shared" si="23"/>
        <v>3</v>
      </c>
      <c r="N485" s="3">
        <v>57</v>
      </c>
      <c r="O485" s="3">
        <v>57</v>
      </c>
      <c r="P485" s="3">
        <v>57</v>
      </c>
      <c r="Q485" s="3">
        <v>0</v>
      </c>
      <c r="R485" s="3"/>
      <c r="S485" s="3">
        <f>IF(ISBLANK(Table13[[#This Row],[T1]]),0,IF(Table13[[#This Row],[T1]]&gt;0,1,0))</f>
        <v>1</v>
      </c>
      <c r="T485" s="3">
        <f>IF(ISBLANK(Table13[[#This Row],[T2]]),0,IF(Table13[[#This Row],[T2]]&gt;0,1,0))</f>
        <v>1</v>
      </c>
      <c r="U485" s="3">
        <f>IF(ISBLANK(Table13[[#This Row],[T3]]),0,IF(Table13[[#This Row],[T3]]&gt;0,1,0))</f>
        <v>1</v>
      </c>
      <c r="V485" s="3">
        <f>IF(ISBLANK(Table13[[#This Row],[T4]]),0,IF(Table13[[#This Row],[T4]]&gt;0,1,0))</f>
        <v>0</v>
      </c>
      <c r="W485" s="26">
        <v>58</v>
      </c>
      <c r="X485" s="22">
        <v>8</v>
      </c>
      <c r="Y485" s="3">
        <v>1.2</v>
      </c>
      <c r="Z485" s="3"/>
      <c r="AB485" s="30">
        <v>455</v>
      </c>
      <c r="AC485" s="30">
        <v>1.426784080701391</v>
      </c>
      <c r="AD485" s="30">
        <v>-0.226784080701391</v>
      </c>
    </row>
    <row r="486" spans="1:30">
      <c r="A486" s="4">
        <v>43758.166666666664</v>
      </c>
      <c r="B486">
        <v>43758</v>
      </c>
      <c r="C486" s="3">
        <v>0.16666666666666666</v>
      </c>
      <c r="D486" s="3">
        <v>4</v>
      </c>
      <c r="E486" s="3">
        <v>20</v>
      </c>
      <c r="F486" s="3">
        <v>1.5</v>
      </c>
      <c r="G486" s="5">
        <v>0.2</v>
      </c>
      <c r="H486" s="3">
        <v>1.7</v>
      </c>
      <c r="I486" s="3">
        <v>1.55139</v>
      </c>
      <c r="J486" s="12">
        <f t="shared" si="21"/>
        <v>1.633333333333334</v>
      </c>
      <c r="K486" s="4">
        <v>43758.166666666664</v>
      </c>
      <c r="L486" s="3">
        <f t="shared" si="22"/>
        <v>20</v>
      </c>
      <c r="M486" s="3">
        <f t="shared" si="23"/>
        <v>4</v>
      </c>
      <c r="N486" s="3">
        <v>58</v>
      </c>
      <c r="O486" s="3">
        <v>35</v>
      </c>
      <c r="P486" s="3">
        <v>58</v>
      </c>
      <c r="Q486" s="3">
        <v>0</v>
      </c>
      <c r="R486" s="3"/>
      <c r="S486" s="3">
        <f>IF(ISBLANK(Table13[[#This Row],[T1]]),0,IF(Table13[[#This Row],[T1]]&gt;0,1,0))</f>
        <v>1</v>
      </c>
      <c r="T486" s="3">
        <f>IF(ISBLANK(Table13[[#This Row],[T2]]),0,IF(Table13[[#This Row],[T2]]&gt;0,1,0))</f>
        <v>1</v>
      </c>
      <c r="U486" s="3">
        <f>IF(ISBLANK(Table13[[#This Row],[T3]]),0,IF(Table13[[#This Row],[T3]]&gt;0,1,0))</f>
        <v>1</v>
      </c>
      <c r="V486" s="3">
        <f>IF(ISBLANK(Table13[[#This Row],[T4]]),0,IF(Table13[[#This Row],[T4]]&gt;0,1,0))</f>
        <v>0</v>
      </c>
      <c r="W486" s="25">
        <v>57</v>
      </c>
      <c r="X486" s="23">
        <v>8</v>
      </c>
      <c r="Y486" s="3">
        <v>1.7</v>
      </c>
      <c r="Z486" s="3"/>
      <c r="AB486" s="30">
        <v>456</v>
      </c>
      <c r="AC486" s="30">
        <v>1.4696772107776119</v>
      </c>
      <c r="AD486" s="30">
        <v>-0.76967721077761198</v>
      </c>
    </row>
    <row r="487" spans="1:30">
      <c r="A487" s="4">
        <v>43758.208333333336</v>
      </c>
      <c r="B487">
        <v>43758</v>
      </c>
      <c r="C487" s="3">
        <v>0.20833333333333334</v>
      </c>
      <c r="D487" s="3">
        <v>5</v>
      </c>
      <c r="E487" s="3">
        <v>20</v>
      </c>
      <c r="F487" s="3">
        <v>0.2</v>
      </c>
      <c r="G487" s="5">
        <v>0.2</v>
      </c>
      <c r="H487" s="3">
        <v>0.4</v>
      </c>
      <c r="I487" s="3">
        <v>1.55139</v>
      </c>
      <c r="J487" s="12">
        <f t="shared" si="21"/>
        <v>1.591666666666667</v>
      </c>
      <c r="K487" s="4">
        <v>43758.208333333336</v>
      </c>
      <c r="L487" s="3">
        <f t="shared" si="22"/>
        <v>20</v>
      </c>
      <c r="M487" s="3">
        <f t="shared" si="23"/>
        <v>5</v>
      </c>
      <c r="N487" s="3">
        <v>58</v>
      </c>
      <c r="O487" s="3">
        <v>0</v>
      </c>
      <c r="P487" s="3">
        <v>58</v>
      </c>
      <c r="Q487" s="3">
        <v>0</v>
      </c>
      <c r="R487" s="3"/>
      <c r="S487" s="3">
        <f>IF(ISBLANK(Table13[[#This Row],[T1]]),0,IF(Table13[[#This Row],[T1]]&gt;0,1,0))</f>
        <v>1</v>
      </c>
      <c r="T487" s="3">
        <f>IF(ISBLANK(Table13[[#This Row],[T2]]),0,IF(Table13[[#This Row],[T2]]&gt;0,1,0))</f>
        <v>1</v>
      </c>
      <c r="U487" s="3">
        <f>IF(ISBLANK(Table13[[#This Row],[T3]]),0,IF(Table13[[#This Row],[T3]]&gt;0,1,0))</f>
        <v>1</v>
      </c>
      <c r="V487" s="3">
        <f>IF(ISBLANK(Table13[[#This Row],[T4]]),0,IF(Table13[[#This Row],[T4]]&gt;0,1,0))</f>
        <v>0</v>
      </c>
      <c r="W487" s="26">
        <v>56</v>
      </c>
      <c r="X487" s="22">
        <v>8</v>
      </c>
      <c r="Y487" s="3">
        <v>0.4</v>
      </c>
      <c r="Z487" s="3"/>
      <c r="AB487" s="30">
        <v>457</v>
      </c>
      <c r="AC487" s="30">
        <v>1.549100485131832</v>
      </c>
      <c r="AD487" s="30">
        <v>-1.049100485131832</v>
      </c>
    </row>
    <row r="488" spans="1:30">
      <c r="A488" s="4">
        <v>43758.25</v>
      </c>
      <c r="B488">
        <v>43758</v>
      </c>
      <c r="C488" s="3">
        <v>0.25</v>
      </c>
      <c r="D488" s="3">
        <v>6</v>
      </c>
      <c r="E488" s="3">
        <v>20</v>
      </c>
      <c r="F488" s="3">
        <v>0.2</v>
      </c>
      <c r="G488" s="5">
        <v>0.2</v>
      </c>
      <c r="H488" s="3">
        <v>0.4</v>
      </c>
      <c r="I488" s="3">
        <v>1.55139</v>
      </c>
      <c r="J488" s="12">
        <f t="shared" si="21"/>
        <v>1.6000000000000005</v>
      </c>
      <c r="K488" s="4">
        <v>43758.25</v>
      </c>
      <c r="L488" s="3">
        <f t="shared" si="22"/>
        <v>20</v>
      </c>
      <c r="M488" s="3">
        <f t="shared" si="23"/>
        <v>6</v>
      </c>
      <c r="N488" s="3">
        <v>58</v>
      </c>
      <c r="O488" s="3">
        <v>0</v>
      </c>
      <c r="P488" s="3">
        <v>58</v>
      </c>
      <c r="Q488" s="3">
        <v>0</v>
      </c>
      <c r="R488" s="3"/>
      <c r="S488" s="3">
        <f>IF(ISBLANK(Table13[[#This Row],[T1]]),0,IF(Table13[[#This Row],[T1]]&gt;0,1,0))</f>
        <v>1</v>
      </c>
      <c r="T488" s="3">
        <f>IF(ISBLANK(Table13[[#This Row],[T2]]),0,IF(Table13[[#This Row],[T2]]&gt;0,1,0))</f>
        <v>1</v>
      </c>
      <c r="U488" s="3">
        <f>IF(ISBLANK(Table13[[#This Row],[T3]]),0,IF(Table13[[#This Row],[T3]]&gt;0,1,0))</f>
        <v>1</v>
      </c>
      <c r="V488" s="3">
        <f>IF(ISBLANK(Table13[[#This Row],[T4]]),0,IF(Table13[[#This Row],[T4]]&gt;0,1,0))</f>
        <v>0</v>
      </c>
      <c r="W488" s="25">
        <v>55</v>
      </c>
      <c r="X488" s="23">
        <v>5</v>
      </c>
      <c r="Y488" s="3">
        <v>0.4</v>
      </c>
      <c r="Z488" s="3"/>
      <c r="AB488" s="30">
        <v>458</v>
      </c>
      <c r="AC488" s="30">
        <v>1.4986655654356666</v>
      </c>
      <c r="AD488" s="30">
        <v>-1.1986655654356666</v>
      </c>
    </row>
    <row r="489" spans="1:30">
      <c r="A489" s="4">
        <v>43758.291666666664</v>
      </c>
      <c r="B489">
        <v>43758</v>
      </c>
      <c r="C489" s="3">
        <v>0.29166666666666669</v>
      </c>
      <c r="D489" s="3">
        <v>7</v>
      </c>
      <c r="E489" s="3">
        <v>20</v>
      </c>
      <c r="F489" s="3">
        <v>0.2</v>
      </c>
      <c r="G489" s="5">
        <v>0.5</v>
      </c>
      <c r="H489" s="3">
        <v>0.7</v>
      </c>
      <c r="I489" s="3">
        <v>1.55139</v>
      </c>
      <c r="J489" s="12">
        <f t="shared" si="21"/>
        <v>1.6291666666666671</v>
      </c>
      <c r="K489" s="4">
        <v>43758.291666666664</v>
      </c>
      <c r="L489" s="3">
        <f t="shared" si="22"/>
        <v>20</v>
      </c>
      <c r="M489" s="3">
        <f t="shared" si="23"/>
        <v>7</v>
      </c>
      <c r="N489" s="3">
        <v>57</v>
      </c>
      <c r="O489" s="3">
        <v>0</v>
      </c>
      <c r="P489" s="3">
        <v>57</v>
      </c>
      <c r="Q489" s="3">
        <v>0</v>
      </c>
      <c r="R489" s="3"/>
      <c r="S489" s="3">
        <f>IF(ISBLANK(Table13[[#This Row],[T1]]),0,IF(Table13[[#This Row],[T1]]&gt;0,1,0))</f>
        <v>1</v>
      </c>
      <c r="T489" s="3">
        <f>IF(ISBLANK(Table13[[#This Row],[T2]]),0,IF(Table13[[#This Row],[T2]]&gt;0,1,0))</f>
        <v>0</v>
      </c>
      <c r="U489" s="3">
        <f>IF(ISBLANK(Table13[[#This Row],[T3]]),0,IF(Table13[[#This Row],[T3]]&gt;0,1,0))</f>
        <v>1</v>
      </c>
      <c r="V489" s="3">
        <f>IF(ISBLANK(Table13[[#This Row],[T4]]),0,IF(Table13[[#This Row],[T4]]&gt;0,1,0))</f>
        <v>0</v>
      </c>
      <c r="W489" s="26">
        <v>55</v>
      </c>
      <c r="X489" s="22">
        <v>5</v>
      </c>
      <c r="Y489" s="3">
        <v>0.7</v>
      </c>
      <c r="Z489" s="3"/>
      <c r="AB489" s="30">
        <v>459</v>
      </c>
      <c r="AC489" s="30">
        <v>1.5093888479547219</v>
      </c>
      <c r="AD489" s="30">
        <v>-1.109388847954722</v>
      </c>
    </row>
    <row r="490" spans="1:30">
      <c r="A490" s="4">
        <v>43758.333333333336</v>
      </c>
      <c r="B490">
        <v>43758</v>
      </c>
      <c r="C490" s="3">
        <v>0.33333333333333331</v>
      </c>
      <c r="D490" s="3">
        <v>8</v>
      </c>
      <c r="E490" s="3">
        <v>20</v>
      </c>
      <c r="F490" s="3">
        <v>1.2</v>
      </c>
      <c r="G490" s="5">
        <v>0.2</v>
      </c>
      <c r="H490" s="3">
        <v>1.4</v>
      </c>
      <c r="I490" s="3">
        <v>1.55139</v>
      </c>
      <c r="J490" s="12">
        <f t="shared" si="21"/>
        <v>1.7708333333333339</v>
      </c>
      <c r="K490" s="4">
        <v>43758.333333333336</v>
      </c>
      <c r="L490" s="3">
        <f t="shared" si="22"/>
        <v>20</v>
      </c>
      <c r="M490" s="3">
        <f t="shared" si="23"/>
        <v>8</v>
      </c>
      <c r="N490" s="3">
        <v>23</v>
      </c>
      <c r="O490" s="3">
        <v>0</v>
      </c>
      <c r="P490" s="3">
        <v>58</v>
      </c>
      <c r="Q490" s="3">
        <v>0</v>
      </c>
      <c r="R490" s="3"/>
      <c r="S490" s="3">
        <f>IF(ISBLANK(Table13[[#This Row],[T1]]),0,IF(Table13[[#This Row],[T1]]&gt;0,1,0))</f>
        <v>0</v>
      </c>
      <c r="T490" s="3">
        <f>IF(ISBLANK(Table13[[#This Row],[T2]]),0,IF(Table13[[#This Row],[T2]]&gt;0,1,0))</f>
        <v>0</v>
      </c>
      <c r="U490" s="3">
        <f>IF(ISBLANK(Table13[[#This Row],[T3]]),0,IF(Table13[[#This Row],[T3]]&gt;0,1,0))</f>
        <v>0</v>
      </c>
      <c r="V490" s="3">
        <f>IF(ISBLANK(Table13[[#This Row],[T4]]),0,IF(Table13[[#This Row],[T4]]&gt;0,1,0))</f>
        <v>0</v>
      </c>
      <c r="W490" s="25">
        <v>55</v>
      </c>
      <c r="X490" s="23">
        <v>1</v>
      </c>
      <c r="Y490" s="3">
        <v>1.4</v>
      </c>
      <c r="Z490" s="3"/>
      <c r="AB490" s="30">
        <v>460</v>
      </c>
      <c r="AC490" s="30">
        <v>1.4911237758157223</v>
      </c>
      <c r="AD490" s="30">
        <v>-1.0911237758157224</v>
      </c>
    </row>
    <row r="491" spans="1:30">
      <c r="A491" s="4">
        <v>43758.375</v>
      </c>
      <c r="B491">
        <v>43758</v>
      </c>
      <c r="C491" s="3">
        <v>0.375</v>
      </c>
      <c r="D491" s="3">
        <v>9</v>
      </c>
      <c r="E491" s="3">
        <v>20</v>
      </c>
      <c r="F491" s="3">
        <v>0.2</v>
      </c>
      <c r="G491" s="5">
        <v>0.2</v>
      </c>
      <c r="H491" s="3">
        <v>0.4</v>
      </c>
      <c r="I491" s="3">
        <v>1.55139</v>
      </c>
      <c r="J491" s="12">
        <f t="shared" si="21"/>
        <v>1.7416666666666671</v>
      </c>
      <c r="K491" s="4">
        <v>43758.375</v>
      </c>
      <c r="L491" s="3">
        <f t="shared" si="22"/>
        <v>20</v>
      </c>
      <c r="M491" s="3">
        <f t="shared" si="23"/>
        <v>9</v>
      </c>
      <c r="N491" s="3">
        <v>0</v>
      </c>
      <c r="O491" s="3">
        <v>0</v>
      </c>
      <c r="P491" s="3">
        <v>58</v>
      </c>
      <c r="Q491" s="3">
        <v>0</v>
      </c>
      <c r="R491" s="3"/>
      <c r="S491" s="3">
        <f>IF(ISBLANK(Table13[[#This Row],[T1]]),0,IF(Table13[[#This Row],[T1]]&gt;0,1,0))</f>
        <v>0</v>
      </c>
      <c r="T491" s="3">
        <f>IF(ISBLANK(Table13[[#This Row],[T2]]),0,IF(Table13[[#This Row],[T2]]&gt;0,1,0))</f>
        <v>0</v>
      </c>
      <c r="U491" s="3">
        <f>IF(ISBLANK(Table13[[#This Row],[T3]]),0,IF(Table13[[#This Row],[T3]]&gt;0,1,0))</f>
        <v>0</v>
      </c>
      <c r="V491" s="3">
        <f>IF(ISBLANK(Table13[[#This Row],[T4]]),0,IF(Table13[[#This Row],[T4]]&gt;0,1,0))</f>
        <v>0</v>
      </c>
      <c r="W491" s="26">
        <v>56</v>
      </c>
      <c r="X491" s="22">
        <v>5</v>
      </c>
      <c r="Y491" s="3">
        <v>0.4</v>
      </c>
      <c r="Z491" s="3"/>
      <c r="AB491" s="30">
        <v>461</v>
      </c>
      <c r="AC491" s="30">
        <v>1.4911237758157223</v>
      </c>
      <c r="AD491" s="30">
        <v>-1.2911237758157224</v>
      </c>
    </row>
    <row r="492" spans="1:30">
      <c r="A492" s="4">
        <v>43758.416666666664</v>
      </c>
      <c r="B492">
        <v>43758</v>
      </c>
      <c r="C492" s="3">
        <v>0.41666666666666669</v>
      </c>
      <c r="D492" s="3">
        <v>10</v>
      </c>
      <c r="E492" s="3">
        <v>20</v>
      </c>
      <c r="F492" s="3">
        <v>0.2</v>
      </c>
      <c r="G492" s="5">
        <v>0.2</v>
      </c>
      <c r="H492" s="3">
        <v>0.4</v>
      </c>
      <c r="I492" s="3">
        <v>1.55139</v>
      </c>
      <c r="J492" s="12">
        <f t="shared" si="21"/>
        <v>1.8125000000000002</v>
      </c>
      <c r="K492" s="4">
        <v>43758.416666666664</v>
      </c>
      <c r="L492" s="3">
        <f t="shared" si="22"/>
        <v>20</v>
      </c>
      <c r="M492" s="3">
        <f t="shared" si="23"/>
        <v>10</v>
      </c>
      <c r="N492" s="3">
        <v>0</v>
      </c>
      <c r="O492" s="3">
        <v>0</v>
      </c>
      <c r="P492" s="3">
        <v>57</v>
      </c>
      <c r="Q492" s="3">
        <v>0</v>
      </c>
      <c r="R492" s="3"/>
      <c r="S492" s="3">
        <f>IF(ISBLANK(Table13[[#This Row],[T1]]),0,IF(Table13[[#This Row],[T1]]&gt;0,1,0))</f>
        <v>0</v>
      </c>
      <c r="T492" s="3">
        <f>IF(ISBLANK(Table13[[#This Row],[T2]]),0,IF(Table13[[#This Row],[T2]]&gt;0,1,0))</f>
        <v>0</v>
      </c>
      <c r="U492" s="3">
        <f>IF(ISBLANK(Table13[[#This Row],[T3]]),0,IF(Table13[[#This Row],[T3]]&gt;0,1,0))</f>
        <v>0</v>
      </c>
      <c r="V492" s="3">
        <f>IF(ISBLANK(Table13[[#This Row],[T4]]),0,IF(Table13[[#This Row],[T4]]&gt;0,1,0))</f>
        <v>0</v>
      </c>
      <c r="W492" s="25">
        <v>56</v>
      </c>
      <c r="X492" s="23">
        <v>5</v>
      </c>
      <c r="Y492" s="3">
        <v>0.4</v>
      </c>
      <c r="Z492" s="3"/>
      <c r="AB492" s="30">
        <v>462</v>
      </c>
      <c r="AC492" s="30">
        <v>1.5125703408538329</v>
      </c>
      <c r="AD492" s="30">
        <v>-0.91257034085383282</v>
      </c>
    </row>
    <row r="493" spans="1:30">
      <c r="A493" s="4">
        <v>43758.458333333336</v>
      </c>
      <c r="B493">
        <v>43758</v>
      </c>
      <c r="C493" s="3">
        <v>0.45833333333333331</v>
      </c>
      <c r="D493" s="3">
        <v>11</v>
      </c>
      <c r="E493" s="3">
        <v>20</v>
      </c>
      <c r="F493" s="3">
        <v>1.9</v>
      </c>
      <c r="G493" s="5">
        <v>0.2</v>
      </c>
      <c r="H493" s="3">
        <v>2.1</v>
      </c>
      <c r="I493" s="3">
        <v>1.55139</v>
      </c>
      <c r="J493" s="12">
        <f t="shared" si="21"/>
        <v>1.8333333333333337</v>
      </c>
      <c r="K493" s="4">
        <v>43758.458333333336</v>
      </c>
      <c r="L493" s="3">
        <f t="shared" si="22"/>
        <v>20</v>
      </c>
      <c r="M493" s="3">
        <f t="shared" si="23"/>
        <v>11</v>
      </c>
      <c r="N493" s="3">
        <v>0</v>
      </c>
      <c r="O493" s="3">
        <v>0</v>
      </c>
      <c r="P493" s="3">
        <v>18</v>
      </c>
      <c r="Q493" s="3">
        <v>0</v>
      </c>
      <c r="R493" s="3"/>
      <c r="S493" s="3">
        <f>IF(ISBLANK(Table13[[#This Row],[T1]]),0,IF(Table13[[#This Row],[T1]]&gt;0,1,0))</f>
        <v>0</v>
      </c>
      <c r="T493" s="3">
        <f>IF(ISBLANK(Table13[[#This Row],[T2]]),0,IF(Table13[[#This Row],[T2]]&gt;0,1,0))</f>
        <v>0</v>
      </c>
      <c r="U493" s="3">
        <f>IF(ISBLANK(Table13[[#This Row],[T3]]),0,IF(Table13[[#This Row],[T3]]&gt;0,1,0))</f>
        <v>0</v>
      </c>
      <c r="V493" s="3">
        <f>IF(ISBLANK(Table13[[#This Row],[T4]]),0,IF(Table13[[#This Row],[T4]]&gt;0,1,0))</f>
        <v>0</v>
      </c>
      <c r="W493" s="26">
        <v>56</v>
      </c>
      <c r="X493" s="22">
        <v>1</v>
      </c>
      <c r="Y493" s="3">
        <v>2.1</v>
      </c>
      <c r="Z493" s="3"/>
      <c r="AB493" s="30">
        <v>463</v>
      </c>
      <c r="AC493" s="30">
        <v>1.480400493296667</v>
      </c>
      <c r="AD493" s="30">
        <v>0.11959950670333308</v>
      </c>
    </row>
    <row r="494" spans="1:30">
      <c r="A494" s="4">
        <v>43758.5</v>
      </c>
      <c r="B494">
        <v>43758</v>
      </c>
      <c r="C494" s="3">
        <v>0.5</v>
      </c>
      <c r="D494" s="3">
        <v>12</v>
      </c>
      <c r="E494" s="3">
        <v>20</v>
      </c>
      <c r="F494" s="3">
        <v>0.2</v>
      </c>
      <c r="G494" s="5">
        <v>0.2</v>
      </c>
      <c r="H494" s="3">
        <v>0.4</v>
      </c>
      <c r="I494" s="3">
        <v>1.55139</v>
      </c>
      <c r="J494" s="12">
        <f t="shared" si="21"/>
        <v>1.7583333333333335</v>
      </c>
      <c r="K494" s="4">
        <v>43758.5</v>
      </c>
      <c r="L494" s="3">
        <f t="shared" si="22"/>
        <v>20</v>
      </c>
      <c r="M494" s="3">
        <f t="shared" si="23"/>
        <v>12</v>
      </c>
      <c r="N494" s="3"/>
      <c r="O494" s="3"/>
      <c r="P494" s="3"/>
      <c r="Q494" s="3"/>
      <c r="R494" s="3"/>
      <c r="S494" s="3">
        <f>IF(ISBLANK(Table13[[#This Row],[T1]]),0,IF(Table13[[#This Row],[T1]]&gt;0,1,0))</f>
        <v>0</v>
      </c>
      <c r="T494" s="3">
        <f>IF(ISBLANK(Table13[[#This Row],[T2]]),0,IF(Table13[[#This Row],[T2]]&gt;0,1,0))</f>
        <v>0</v>
      </c>
      <c r="U494" s="3">
        <f>IF(ISBLANK(Table13[[#This Row],[T3]]),0,IF(Table13[[#This Row],[T3]]&gt;0,1,0))</f>
        <v>0</v>
      </c>
      <c r="V494" s="3">
        <f>IF(ISBLANK(Table13[[#This Row],[T4]]),0,IF(Table13[[#This Row],[T4]]&gt;0,1,0))</f>
        <v>0</v>
      </c>
      <c r="W494" s="25">
        <v>56</v>
      </c>
      <c r="X494" s="23">
        <v>5</v>
      </c>
      <c r="Y494" s="3">
        <v>0.4</v>
      </c>
      <c r="Z494" s="3"/>
      <c r="AB494" s="30">
        <v>464</v>
      </c>
      <c r="AC494" s="30">
        <v>1.4482306457395016</v>
      </c>
      <c r="AD494" s="30">
        <v>-0.84823064573950147</v>
      </c>
    </row>
    <row r="495" spans="1:30">
      <c r="A495" s="4">
        <v>43758.541666666664</v>
      </c>
      <c r="B495">
        <v>43758</v>
      </c>
      <c r="C495" s="3">
        <v>0.54166666666666663</v>
      </c>
      <c r="D495" s="3">
        <v>13</v>
      </c>
      <c r="E495" s="3">
        <v>20</v>
      </c>
      <c r="F495" s="3">
        <v>0.4</v>
      </c>
      <c r="G495" s="5">
        <v>1.1000000000000001</v>
      </c>
      <c r="H495" s="3">
        <v>1.5</v>
      </c>
      <c r="I495" s="3">
        <v>1.55139</v>
      </c>
      <c r="J495" s="12">
        <f t="shared" si="21"/>
        <v>1.7666666666666666</v>
      </c>
      <c r="K495" s="4">
        <v>43758.541666666664</v>
      </c>
      <c r="L495" s="3">
        <f t="shared" si="22"/>
        <v>20</v>
      </c>
      <c r="M495" s="3">
        <f t="shared" si="23"/>
        <v>13</v>
      </c>
      <c r="N495" s="3">
        <v>0</v>
      </c>
      <c r="O495" s="3">
        <v>0</v>
      </c>
      <c r="P495" s="3">
        <v>38</v>
      </c>
      <c r="Q495" s="3">
        <v>0</v>
      </c>
      <c r="R495" s="3"/>
      <c r="S495" s="3">
        <f>IF(ISBLANK(Table13[[#This Row],[T1]]),0,IF(Table13[[#This Row],[T1]]&gt;0,1,0))</f>
        <v>0</v>
      </c>
      <c r="T495" s="3">
        <f>IF(ISBLANK(Table13[[#This Row],[T2]]),0,IF(Table13[[#This Row],[T2]]&gt;0,1,0))</f>
        <v>0</v>
      </c>
      <c r="U495" s="3">
        <f>IF(ISBLANK(Table13[[#This Row],[T3]]),0,IF(Table13[[#This Row],[T3]]&gt;0,1,0))</f>
        <v>0</v>
      </c>
      <c r="V495" s="3">
        <f>IF(ISBLANK(Table13[[#This Row],[T4]]),0,IF(Table13[[#This Row],[T4]]&gt;0,1,0))</f>
        <v>0</v>
      </c>
      <c r="W495" s="26">
        <v>57</v>
      </c>
      <c r="X495" s="22">
        <v>5</v>
      </c>
      <c r="Y495" s="3">
        <v>1.5</v>
      </c>
      <c r="Z495" s="3"/>
      <c r="AB495" s="30">
        <v>465</v>
      </c>
      <c r="AC495" s="30">
        <v>1.5025168979505064</v>
      </c>
      <c r="AD495" s="30">
        <v>0.39748310204949355</v>
      </c>
    </row>
    <row r="496" spans="1:30">
      <c r="A496" s="4">
        <v>43758.583333333336</v>
      </c>
      <c r="B496">
        <v>43758</v>
      </c>
      <c r="C496" s="3">
        <v>0.58333333333333337</v>
      </c>
      <c r="D496" s="3">
        <v>14</v>
      </c>
      <c r="E496" s="3">
        <v>20</v>
      </c>
      <c r="F496" s="3">
        <v>1.8</v>
      </c>
      <c r="G496" s="5">
        <v>3.3</v>
      </c>
      <c r="H496" s="3">
        <v>5.0999999999999996</v>
      </c>
      <c r="I496" s="3">
        <v>1.55139</v>
      </c>
      <c r="J496" s="12">
        <f t="shared" si="21"/>
        <v>1.7458333333333333</v>
      </c>
      <c r="K496" s="4">
        <v>43758.583333333336</v>
      </c>
      <c r="L496" s="3">
        <f t="shared" si="22"/>
        <v>20</v>
      </c>
      <c r="M496" s="3">
        <f t="shared" si="23"/>
        <v>14</v>
      </c>
      <c r="N496" s="3">
        <v>33</v>
      </c>
      <c r="O496" s="3">
        <v>10</v>
      </c>
      <c r="P496" s="3">
        <v>57</v>
      </c>
      <c r="Q496" s="3">
        <v>0</v>
      </c>
      <c r="R496" s="3"/>
      <c r="S496" s="3">
        <f>IF(ISBLANK(Table13[[#This Row],[T1]]),0,IF(Table13[[#This Row],[T1]]&gt;0,1,0))</f>
        <v>0</v>
      </c>
      <c r="T496" s="3">
        <f>IF(ISBLANK(Table13[[#This Row],[T2]]),0,IF(Table13[[#This Row],[T2]]&gt;0,1,0))</f>
        <v>0</v>
      </c>
      <c r="U496" s="3">
        <f>IF(ISBLANK(Table13[[#This Row],[T3]]),0,IF(Table13[[#This Row],[T3]]&gt;0,1,0))</f>
        <v>0</v>
      </c>
      <c r="V496" s="3">
        <f>IF(ISBLANK(Table13[[#This Row],[T4]]),0,IF(Table13[[#This Row],[T4]]&gt;0,1,0))</f>
        <v>0</v>
      </c>
      <c r="W496" s="25">
        <v>58</v>
      </c>
      <c r="X496" s="23">
        <v>8</v>
      </c>
      <c r="Y496" s="3">
        <v>5.0999999999999996</v>
      </c>
      <c r="Z496" s="3"/>
      <c r="AB496" s="30">
        <v>466</v>
      </c>
      <c r="AC496" s="30">
        <v>1.3407609757018319</v>
      </c>
      <c r="AD496" s="30">
        <v>2.3592390242981685</v>
      </c>
    </row>
    <row r="497" spans="1:30">
      <c r="A497" s="4">
        <v>43758.625</v>
      </c>
      <c r="B497">
        <v>43758</v>
      </c>
      <c r="C497" s="3">
        <v>0.625</v>
      </c>
      <c r="D497" s="3">
        <v>15</v>
      </c>
      <c r="E497" s="3">
        <v>20</v>
      </c>
      <c r="F497" s="3">
        <v>2</v>
      </c>
      <c r="G497" s="5">
        <v>1.1000000000000001</v>
      </c>
      <c r="H497" s="3">
        <v>3.1</v>
      </c>
      <c r="I497" s="3">
        <v>1.55139</v>
      </c>
      <c r="J497" s="12">
        <f t="shared" si="21"/>
        <v>1.5708333333333329</v>
      </c>
      <c r="K497" s="4">
        <v>43758.625</v>
      </c>
      <c r="L497" s="3">
        <f t="shared" si="22"/>
        <v>20</v>
      </c>
      <c r="M497" s="3">
        <f t="shared" si="23"/>
        <v>15</v>
      </c>
      <c r="N497" s="3">
        <v>58</v>
      </c>
      <c r="O497" s="3">
        <v>58</v>
      </c>
      <c r="P497" s="3">
        <v>58</v>
      </c>
      <c r="Q497" s="3">
        <v>0</v>
      </c>
      <c r="R497" s="3"/>
      <c r="S497" s="3">
        <f>IF(ISBLANK(Table13[[#This Row],[T1]]),0,IF(Table13[[#This Row],[T1]]&gt;0,1,0))</f>
        <v>0</v>
      </c>
      <c r="T497" s="3">
        <f>IF(ISBLANK(Table13[[#This Row],[T2]]),0,IF(Table13[[#This Row],[T2]]&gt;0,1,0))</f>
        <v>0</v>
      </c>
      <c r="U497" s="3">
        <f>IF(ISBLANK(Table13[[#This Row],[T3]]),0,IF(Table13[[#This Row],[T3]]&gt;0,1,0))</f>
        <v>0</v>
      </c>
      <c r="V497" s="3">
        <f>IF(ISBLANK(Table13[[#This Row],[T4]]),0,IF(Table13[[#This Row],[T4]]&gt;0,1,0))</f>
        <v>0</v>
      </c>
      <c r="W497" s="26">
        <v>58</v>
      </c>
      <c r="X497" s="22">
        <v>5</v>
      </c>
      <c r="Y497" s="3">
        <v>3.1</v>
      </c>
      <c r="Z497" s="3"/>
      <c r="AB497" s="30">
        <v>467</v>
      </c>
      <c r="AC497" s="30">
        <v>1.337579482802721</v>
      </c>
      <c r="AD497" s="30">
        <v>0.36242051719727897</v>
      </c>
    </row>
    <row r="498" spans="1:30">
      <c r="A498" s="4">
        <v>43758.666666666664</v>
      </c>
      <c r="B498">
        <v>43758</v>
      </c>
      <c r="C498" s="3">
        <v>0.66666666666666663</v>
      </c>
      <c r="D498" s="3">
        <v>16</v>
      </c>
      <c r="E498" s="3">
        <v>20</v>
      </c>
      <c r="F498" s="3">
        <v>1.7</v>
      </c>
      <c r="G498" s="5">
        <v>0.9</v>
      </c>
      <c r="H498" s="3">
        <v>2.6</v>
      </c>
      <c r="I498" s="3">
        <v>1.55139</v>
      </c>
      <c r="J498" s="12">
        <f t="shared" si="21"/>
        <v>1.5166666666666666</v>
      </c>
      <c r="K498" s="4">
        <v>43758.666666666664</v>
      </c>
      <c r="L498" s="3">
        <f t="shared" si="22"/>
        <v>20</v>
      </c>
      <c r="M498" s="3">
        <f t="shared" si="23"/>
        <v>16</v>
      </c>
      <c r="N498" s="3">
        <v>18</v>
      </c>
      <c r="O498" s="3">
        <v>58</v>
      </c>
      <c r="P498" s="3">
        <v>18</v>
      </c>
      <c r="Q498" s="3">
        <v>0</v>
      </c>
      <c r="R498" s="3"/>
      <c r="S498" s="3">
        <f>IF(ISBLANK(Table13[[#This Row],[T1]]),0,IF(Table13[[#This Row],[T1]]&gt;0,1,0))</f>
        <v>0</v>
      </c>
      <c r="T498" s="3">
        <f>IF(ISBLANK(Table13[[#This Row],[T2]]),0,IF(Table13[[#This Row],[T2]]&gt;0,1,0))</f>
        <v>0</v>
      </c>
      <c r="U498" s="3">
        <f>IF(ISBLANK(Table13[[#This Row],[T3]]),0,IF(Table13[[#This Row],[T3]]&gt;0,1,0))</f>
        <v>0</v>
      </c>
      <c r="V498" s="3">
        <f>IF(ISBLANK(Table13[[#This Row],[T4]]),0,IF(Table13[[#This Row],[T4]]&gt;0,1,0))</f>
        <v>0</v>
      </c>
      <c r="W498" s="25">
        <v>57</v>
      </c>
      <c r="X498" s="23">
        <v>8</v>
      </c>
      <c r="Y498" s="3">
        <v>2.6</v>
      </c>
      <c r="Z498" s="3"/>
      <c r="AB498" s="30">
        <v>468</v>
      </c>
      <c r="AC498" s="30">
        <v>1.3161329177646104</v>
      </c>
      <c r="AD498" s="30">
        <v>-0.7161329177646103</v>
      </c>
    </row>
    <row r="499" spans="1:30">
      <c r="A499" s="4">
        <v>43758.708333333336</v>
      </c>
      <c r="B499">
        <v>43758</v>
      </c>
      <c r="C499" s="3">
        <v>0.70833333333333337</v>
      </c>
      <c r="D499" s="3">
        <v>17</v>
      </c>
      <c r="E499" s="3">
        <v>20</v>
      </c>
      <c r="F499" s="3">
        <v>0.8</v>
      </c>
      <c r="G499" s="5">
        <v>2.2999999999999998</v>
      </c>
      <c r="H499" s="3">
        <v>3.0999999999999996</v>
      </c>
      <c r="I499" s="3">
        <v>1.55139</v>
      </c>
      <c r="J499" s="12">
        <f t="shared" si="21"/>
        <v>1.4375</v>
      </c>
      <c r="K499" s="4">
        <v>43758.708333333336</v>
      </c>
      <c r="L499" s="3">
        <f t="shared" si="22"/>
        <v>20</v>
      </c>
      <c r="M499" s="3">
        <f t="shared" si="23"/>
        <v>17</v>
      </c>
      <c r="N499" s="3">
        <v>56</v>
      </c>
      <c r="O499" s="3">
        <v>46</v>
      </c>
      <c r="P499" s="3">
        <v>56</v>
      </c>
      <c r="Q499" s="3">
        <v>0</v>
      </c>
      <c r="R499" s="3"/>
      <c r="S499" s="3">
        <f>IF(ISBLANK(Table13[[#This Row],[T1]]),0,IF(Table13[[#This Row],[T1]]&gt;0,1,0))</f>
        <v>0</v>
      </c>
      <c r="T499" s="3">
        <f>IF(ISBLANK(Table13[[#This Row],[T2]]),0,IF(Table13[[#This Row],[T2]]&gt;0,1,0))</f>
        <v>0</v>
      </c>
      <c r="U499" s="3">
        <f>IF(ISBLANK(Table13[[#This Row],[T3]]),0,IF(Table13[[#This Row],[T3]]&gt;0,1,0))</f>
        <v>1</v>
      </c>
      <c r="V499" s="3">
        <f>IF(ISBLANK(Table13[[#This Row],[T4]]),0,IF(Table13[[#This Row],[T4]]&gt;0,1,0))</f>
        <v>0</v>
      </c>
      <c r="W499" s="26">
        <v>57</v>
      </c>
      <c r="X499" s="22">
        <v>8</v>
      </c>
      <c r="Y499" s="3">
        <v>3.0999999999999996</v>
      </c>
      <c r="Z499" s="3"/>
      <c r="AB499" s="30">
        <v>469</v>
      </c>
      <c r="AC499" s="30">
        <v>1.2946863527265002</v>
      </c>
      <c r="AD499" s="30">
        <v>-0.89468635272650021</v>
      </c>
    </row>
    <row r="500" spans="1:30">
      <c r="A500" s="4">
        <v>43758.75</v>
      </c>
      <c r="B500">
        <v>43758</v>
      </c>
      <c r="C500" s="3">
        <v>0.75</v>
      </c>
      <c r="D500" s="3">
        <v>18</v>
      </c>
      <c r="E500" s="3">
        <v>20</v>
      </c>
      <c r="F500" s="3">
        <v>0.8</v>
      </c>
      <c r="G500" s="5">
        <v>1.4</v>
      </c>
      <c r="H500" s="3">
        <v>2.2000000000000002</v>
      </c>
      <c r="I500" s="3">
        <v>1.55139</v>
      </c>
      <c r="J500" s="12">
        <f t="shared" si="21"/>
        <v>1.3291666666666666</v>
      </c>
      <c r="K500" s="4">
        <v>43758.75</v>
      </c>
      <c r="L500" s="3">
        <f t="shared" si="22"/>
        <v>20</v>
      </c>
      <c r="M500" s="3">
        <f t="shared" si="23"/>
        <v>18</v>
      </c>
      <c r="N500" s="3">
        <v>56</v>
      </c>
      <c r="O500" s="3">
        <v>0</v>
      </c>
      <c r="P500" s="3">
        <v>57</v>
      </c>
      <c r="Q500" s="3">
        <v>0</v>
      </c>
      <c r="R500" s="3"/>
      <c r="S500" s="3">
        <f>IF(ISBLANK(Table13[[#This Row],[T1]]),0,IF(Table13[[#This Row],[T1]]&gt;0,1,0))</f>
        <v>0</v>
      </c>
      <c r="T500" s="3">
        <f>IF(ISBLANK(Table13[[#This Row],[T2]]),0,IF(Table13[[#This Row],[T2]]&gt;0,1,0))</f>
        <v>0</v>
      </c>
      <c r="U500" s="3">
        <f>IF(ISBLANK(Table13[[#This Row],[T3]]),0,IF(Table13[[#This Row],[T3]]&gt;0,1,0))</f>
        <v>1</v>
      </c>
      <c r="V500" s="3">
        <f>IF(ISBLANK(Table13[[#This Row],[T4]]),0,IF(Table13[[#This Row],[T4]]&gt;0,1,0))</f>
        <v>0</v>
      </c>
      <c r="W500" s="25">
        <v>57</v>
      </c>
      <c r="X500" s="23">
        <v>11</v>
      </c>
      <c r="Y500" s="3">
        <v>2.2000000000000002</v>
      </c>
      <c r="Z500" s="3"/>
      <c r="AB500" s="30">
        <v>470</v>
      </c>
      <c r="AC500" s="30">
        <v>1.3558445549417204</v>
      </c>
      <c r="AD500" s="30">
        <v>-0.95584455494172038</v>
      </c>
    </row>
    <row r="501" spans="1:30">
      <c r="A501" s="4">
        <v>43758.791666666664</v>
      </c>
      <c r="B501">
        <v>43758</v>
      </c>
      <c r="C501" s="3">
        <v>0.79166666666666663</v>
      </c>
      <c r="D501" s="3">
        <v>19</v>
      </c>
      <c r="E501" s="3">
        <v>20</v>
      </c>
      <c r="F501" s="3">
        <v>0.7</v>
      </c>
      <c r="G501" s="5">
        <v>0.7</v>
      </c>
      <c r="H501" s="3">
        <v>1.4</v>
      </c>
      <c r="I501" s="3">
        <v>1.55139</v>
      </c>
      <c r="J501" s="12">
        <f t="shared" si="21"/>
        <v>1.3041666666666665</v>
      </c>
      <c r="K501" s="4">
        <v>43758.791666666664</v>
      </c>
      <c r="L501" s="3">
        <f t="shared" si="22"/>
        <v>20</v>
      </c>
      <c r="M501" s="3">
        <f t="shared" si="23"/>
        <v>19</v>
      </c>
      <c r="N501" s="3">
        <v>57</v>
      </c>
      <c r="O501" s="3">
        <v>0</v>
      </c>
      <c r="P501" s="3">
        <v>57</v>
      </c>
      <c r="Q501" s="3">
        <v>0</v>
      </c>
      <c r="R501" s="3"/>
      <c r="S501" s="3">
        <f>IF(ISBLANK(Table13[[#This Row],[T1]]),0,IF(Table13[[#This Row],[T1]]&gt;0,1,0))</f>
        <v>0</v>
      </c>
      <c r="T501" s="3">
        <f>IF(ISBLANK(Table13[[#This Row],[T2]]),0,IF(Table13[[#This Row],[T2]]&gt;0,1,0))</f>
        <v>0</v>
      </c>
      <c r="U501" s="3">
        <f>IF(ISBLANK(Table13[[#This Row],[T3]]),0,IF(Table13[[#This Row],[T3]]&gt;0,1,0))</f>
        <v>0</v>
      </c>
      <c r="V501" s="3">
        <f>IF(ISBLANK(Table13[[#This Row],[T4]]),0,IF(Table13[[#This Row],[T4]]&gt;0,1,0))</f>
        <v>0</v>
      </c>
      <c r="W501" s="26">
        <v>57</v>
      </c>
      <c r="X501" s="22">
        <v>11</v>
      </c>
      <c r="Y501" s="3">
        <v>1.4</v>
      </c>
      <c r="Z501" s="3"/>
      <c r="AB501" s="30">
        <v>471</v>
      </c>
      <c r="AC501" s="30">
        <v>1.3558445549417204</v>
      </c>
      <c r="AD501" s="30">
        <v>4.4155445058279508E-2</v>
      </c>
    </row>
    <row r="502" spans="1:30">
      <c r="A502" s="4">
        <v>43758.833333333336</v>
      </c>
      <c r="B502">
        <v>43758</v>
      </c>
      <c r="C502" s="3">
        <v>0.83333333333333337</v>
      </c>
      <c r="D502" s="3">
        <v>20</v>
      </c>
      <c r="E502" s="3">
        <v>20</v>
      </c>
      <c r="F502" s="3">
        <v>2.2000000000000002</v>
      </c>
      <c r="G502" s="5">
        <v>1.6</v>
      </c>
      <c r="H502" s="3">
        <v>3.8000000000000003</v>
      </c>
      <c r="I502" s="3">
        <v>1.55139</v>
      </c>
      <c r="J502" s="12">
        <f t="shared" si="21"/>
        <v>1.2958333333333332</v>
      </c>
      <c r="K502" s="4">
        <v>43758.833333333336</v>
      </c>
      <c r="L502" s="3">
        <f t="shared" si="22"/>
        <v>20</v>
      </c>
      <c r="M502" s="3">
        <f t="shared" si="23"/>
        <v>20</v>
      </c>
      <c r="N502" s="3">
        <v>58</v>
      </c>
      <c r="O502" s="3">
        <v>0</v>
      </c>
      <c r="P502" s="3">
        <v>58</v>
      </c>
      <c r="Q502" s="3">
        <v>0</v>
      </c>
      <c r="R502" s="3"/>
      <c r="S502" s="3">
        <f>IF(ISBLANK(Table13[[#This Row],[T1]]),0,IF(Table13[[#This Row],[T1]]&gt;0,1,0))</f>
        <v>0</v>
      </c>
      <c r="T502" s="3">
        <f>IF(ISBLANK(Table13[[#This Row],[T2]]),0,IF(Table13[[#This Row],[T2]]&gt;0,1,0))</f>
        <v>0</v>
      </c>
      <c r="U502" s="3">
        <f>IF(ISBLANK(Table13[[#This Row],[T3]]),0,IF(Table13[[#This Row],[T3]]&gt;0,1,0))</f>
        <v>0</v>
      </c>
      <c r="V502" s="3">
        <f>IF(ISBLANK(Table13[[#This Row],[T4]]),0,IF(Table13[[#This Row],[T4]]&gt;0,1,0))</f>
        <v>0</v>
      </c>
      <c r="W502" s="25">
        <v>57</v>
      </c>
      <c r="X502" s="23">
        <v>11</v>
      </c>
      <c r="Y502" s="3">
        <v>3.8000000000000003</v>
      </c>
      <c r="Z502" s="3"/>
      <c r="AB502" s="30">
        <v>472</v>
      </c>
      <c r="AC502" s="30">
        <v>1.3558445549417204</v>
      </c>
      <c r="AD502" s="30">
        <v>-0.95584455494172038</v>
      </c>
    </row>
    <row r="503" spans="1:30">
      <c r="A503" s="4">
        <v>43758.875</v>
      </c>
      <c r="B503">
        <v>43758</v>
      </c>
      <c r="C503" s="3">
        <v>0.875</v>
      </c>
      <c r="D503" s="3">
        <v>21</v>
      </c>
      <c r="E503" s="3">
        <v>20</v>
      </c>
      <c r="F503" s="3">
        <v>1.5</v>
      </c>
      <c r="G503" s="5">
        <v>0.7</v>
      </c>
      <c r="H503" s="3">
        <v>2.2000000000000002</v>
      </c>
      <c r="I503" s="3">
        <v>1.55139</v>
      </c>
      <c r="J503" s="12">
        <f t="shared" si="21"/>
        <v>1.1708333333333332</v>
      </c>
      <c r="K503" s="4">
        <v>43758.875</v>
      </c>
      <c r="L503" s="3">
        <f t="shared" si="22"/>
        <v>20</v>
      </c>
      <c r="M503" s="3">
        <f t="shared" si="23"/>
        <v>21</v>
      </c>
      <c r="N503" s="3">
        <v>57</v>
      </c>
      <c r="O503" s="3">
        <v>0</v>
      </c>
      <c r="P503" s="3">
        <v>57</v>
      </c>
      <c r="Q503" s="3">
        <v>0</v>
      </c>
      <c r="R503" s="3"/>
      <c r="S503" s="3">
        <f>IF(ISBLANK(Table13[[#This Row],[T1]]),0,IF(Table13[[#This Row],[T1]]&gt;0,1,0))</f>
        <v>1</v>
      </c>
      <c r="T503" s="3">
        <f>IF(ISBLANK(Table13[[#This Row],[T2]]),0,IF(Table13[[#This Row],[T2]]&gt;0,1,0))</f>
        <v>1</v>
      </c>
      <c r="U503" s="3">
        <f>IF(ISBLANK(Table13[[#This Row],[T3]]),0,IF(Table13[[#This Row],[T3]]&gt;0,1,0))</f>
        <v>1</v>
      </c>
      <c r="V503" s="3">
        <f>IF(ISBLANK(Table13[[#This Row],[T4]]),0,IF(Table13[[#This Row],[T4]]&gt;0,1,0))</f>
        <v>0</v>
      </c>
      <c r="W503" s="26">
        <v>57</v>
      </c>
      <c r="X503" s="22">
        <v>11</v>
      </c>
      <c r="Y503" s="3">
        <v>2.2000000000000002</v>
      </c>
      <c r="Z503" s="3"/>
      <c r="AB503" s="30">
        <v>473</v>
      </c>
      <c r="AC503" s="30">
        <v>1.3971469385683859</v>
      </c>
      <c r="AD503" s="30">
        <v>-1.0971469385683859</v>
      </c>
    </row>
    <row r="504" spans="1:30">
      <c r="A504" s="4">
        <v>43758.916666666664</v>
      </c>
      <c r="B504">
        <v>43758</v>
      </c>
      <c r="C504" s="3">
        <v>0.91666666666666663</v>
      </c>
      <c r="D504" s="3">
        <v>22</v>
      </c>
      <c r="E504" s="3">
        <v>20</v>
      </c>
      <c r="F504" s="3">
        <v>0.5</v>
      </c>
      <c r="G504" s="5">
        <v>0.7</v>
      </c>
      <c r="H504" s="3">
        <v>1.2</v>
      </c>
      <c r="I504" s="3">
        <v>1.55139</v>
      </c>
      <c r="J504" s="12">
        <f t="shared" si="21"/>
        <v>1.1125</v>
      </c>
      <c r="K504" s="4">
        <v>43758.916666666664</v>
      </c>
      <c r="L504" s="3">
        <f t="shared" si="22"/>
        <v>20</v>
      </c>
      <c r="M504" s="3">
        <f t="shared" si="23"/>
        <v>22</v>
      </c>
      <c r="N504" s="3">
        <v>58</v>
      </c>
      <c r="O504" s="3">
        <v>21</v>
      </c>
      <c r="P504" s="3">
        <v>58</v>
      </c>
      <c r="Q504" s="3">
        <v>0</v>
      </c>
      <c r="R504" s="3"/>
      <c r="S504" s="3">
        <f>IF(ISBLANK(Table13[[#This Row],[T1]]),0,IF(Table13[[#This Row],[T1]]&gt;0,1,0))</f>
        <v>1</v>
      </c>
      <c r="T504" s="3">
        <f>IF(ISBLANK(Table13[[#This Row],[T2]]),0,IF(Table13[[#This Row],[T2]]&gt;0,1,0))</f>
        <v>1</v>
      </c>
      <c r="U504" s="3">
        <f>IF(ISBLANK(Table13[[#This Row],[T3]]),0,IF(Table13[[#This Row],[T3]]&gt;0,1,0))</f>
        <v>1</v>
      </c>
      <c r="V504" s="3">
        <f>IF(ISBLANK(Table13[[#This Row],[T4]]),0,IF(Table13[[#This Row],[T4]]&gt;0,1,0))</f>
        <v>0</v>
      </c>
      <c r="W504" s="25">
        <v>56</v>
      </c>
      <c r="X504" s="23">
        <v>11</v>
      </c>
      <c r="Y504" s="3">
        <v>1.2</v>
      </c>
      <c r="Z504" s="3"/>
      <c r="AB504" s="30">
        <v>474</v>
      </c>
      <c r="AC504" s="30">
        <v>1.4791048797120379</v>
      </c>
      <c r="AD504" s="30">
        <v>-1.1791048797120378</v>
      </c>
    </row>
    <row r="505" spans="1:30">
      <c r="A505" s="4">
        <v>43758.958333333336</v>
      </c>
      <c r="B505">
        <v>43758</v>
      </c>
      <c r="C505" s="3">
        <v>0.95833333333333337</v>
      </c>
      <c r="D505" s="3">
        <v>23</v>
      </c>
      <c r="E505" s="3">
        <v>20</v>
      </c>
      <c r="F505" s="3">
        <v>1.6</v>
      </c>
      <c r="G505" s="5">
        <v>0.6</v>
      </c>
      <c r="H505" s="3">
        <v>2.2000000000000002</v>
      </c>
      <c r="I505" s="3">
        <v>1.55139</v>
      </c>
      <c r="J505" s="12">
        <f t="shared" si="21"/>
        <v>1.0833333333333333</v>
      </c>
      <c r="K505" s="4">
        <v>43758.958333333336</v>
      </c>
      <c r="L505" s="3">
        <f t="shared" si="22"/>
        <v>20</v>
      </c>
      <c r="M505" s="3">
        <f t="shared" si="23"/>
        <v>23</v>
      </c>
      <c r="N505" s="3">
        <v>59</v>
      </c>
      <c r="O505" s="3">
        <v>56</v>
      </c>
      <c r="P505" s="3">
        <v>59</v>
      </c>
      <c r="Q505" s="3">
        <v>0</v>
      </c>
      <c r="R505" s="3"/>
      <c r="S505" s="3">
        <f>IF(ISBLANK(Table13[[#This Row],[T1]]),0,IF(Table13[[#This Row],[T1]]&gt;0,1,0))</f>
        <v>1</v>
      </c>
      <c r="T505" s="3">
        <f>IF(ISBLANK(Table13[[#This Row],[T2]]),0,IF(Table13[[#This Row],[T2]]&gt;0,1,0))</f>
        <v>1</v>
      </c>
      <c r="U505" s="3">
        <f>IF(ISBLANK(Table13[[#This Row],[T3]]),0,IF(Table13[[#This Row],[T3]]&gt;0,1,0))</f>
        <v>1</v>
      </c>
      <c r="V505" s="3">
        <f>IF(ISBLANK(Table13[[#This Row],[T4]]),0,IF(Table13[[#This Row],[T4]]&gt;0,1,0))</f>
        <v>0</v>
      </c>
      <c r="W505" s="26">
        <v>56</v>
      </c>
      <c r="X505" s="22">
        <v>11</v>
      </c>
      <c r="Y505" s="3">
        <v>2.2000000000000002</v>
      </c>
      <c r="Z505" s="3"/>
      <c r="AB505" s="30">
        <v>475</v>
      </c>
      <c r="AC505" s="30">
        <v>1.4791048797120379</v>
      </c>
      <c r="AD505" s="30">
        <v>-1.0791048797120379</v>
      </c>
    </row>
    <row r="506" spans="1:30">
      <c r="A506" s="4">
        <v>43759</v>
      </c>
      <c r="B506">
        <v>43759</v>
      </c>
      <c r="C506" s="3">
        <v>0</v>
      </c>
      <c r="D506" s="3">
        <v>0</v>
      </c>
      <c r="E506" s="3">
        <v>21</v>
      </c>
      <c r="F506" s="3">
        <v>0.4</v>
      </c>
      <c r="G506" s="5">
        <v>0.3</v>
      </c>
      <c r="H506" s="3">
        <v>0.7</v>
      </c>
      <c r="I506" s="3">
        <v>1.55139</v>
      </c>
      <c r="J506" s="12">
        <f t="shared" si="21"/>
        <v>1.0125</v>
      </c>
      <c r="K506" s="4">
        <v>43759</v>
      </c>
      <c r="L506" s="3">
        <f t="shared" si="22"/>
        <v>21</v>
      </c>
      <c r="M506" s="3">
        <f t="shared" si="23"/>
        <v>0</v>
      </c>
      <c r="N506" s="3">
        <v>57</v>
      </c>
      <c r="O506" s="3">
        <v>57</v>
      </c>
      <c r="P506" s="3">
        <v>57</v>
      </c>
      <c r="Q506" s="3">
        <v>0</v>
      </c>
      <c r="R506" s="3"/>
      <c r="S506" s="3">
        <f>IF(ISBLANK(Table13[[#This Row],[T1]]),0,IF(Table13[[#This Row],[T1]]&gt;0,1,0))</f>
        <v>1</v>
      </c>
      <c r="T506" s="3">
        <f>IF(ISBLANK(Table13[[#This Row],[T2]]),0,IF(Table13[[#This Row],[T2]]&gt;0,1,0))</f>
        <v>1</v>
      </c>
      <c r="U506" s="3">
        <f>IF(ISBLANK(Table13[[#This Row],[T3]]),0,IF(Table13[[#This Row],[T3]]&gt;0,1,0))</f>
        <v>1</v>
      </c>
      <c r="V506" s="3">
        <f>IF(ISBLANK(Table13[[#This Row],[T4]]),0,IF(Table13[[#This Row],[T4]]&gt;0,1,0))</f>
        <v>0</v>
      </c>
      <c r="W506" s="25">
        <v>56</v>
      </c>
      <c r="X506" s="23">
        <v>11</v>
      </c>
      <c r="Y506" s="3">
        <v>0.7</v>
      </c>
      <c r="Z506" s="3"/>
      <c r="AB506" s="30">
        <v>476</v>
      </c>
      <c r="AC506" s="30">
        <v>1.3214141213192705</v>
      </c>
      <c r="AD506" s="30">
        <v>-0.62141412131927054</v>
      </c>
    </row>
    <row r="507" spans="1:30">
      <c r="A507" s="4">
        <v>43759.041666666664</v>
      </c>
      <c r="B507">
        <v>43759</v>
      </c>
      <c r="C507" s="3">
        <v>4.1666666666666664E-2</v>
      </c>
      <c r="D507" s="3">
        <v>1</v>
      </c>
      <c r="E507" s="3">
        <v>21</v>
      </c>
      <c r="F507" s="3">
        <v>0.4</v>
      </c>
      <c r="G507" s="5">
        <v>0.4</v>
      </c>
      <c r="H507" s="3">
        <v>0.8</v>
      </c>
      <c r="I507" s="3">
        <v>1.55139</v>
      </c>
      <c r="J507" s="12">
        <f t="shared" si="21"/>
        <v>1.0041666666666667</v>
      </c>
      <c r="K507" s="4">
        <v>43759.041666666664</v>
      </c>
      <c r="L507" s="3">
        <f t="shared" si="22"/>
        <v>21</v>
      </c>
      <c r="M507" s="3">
        <f t="shared" si="23"/>
        <v>1</v>
      </c>
      <c r="N507" s="3">
        <v>58</v>
      </c>
      <c r="O507" s="3">
        <v>58</v>
      </c>
      <c r="P507" s="3">
        <v>58</v>
      </c>
      <c r="Q507" s="3">
        <v>0</v>
      </c>
      <c r="R507" s="3"/>
      <c r="S507" s="3">
        <f>IF(ISBLANK(Table13[[#This Row],[T1]]),0,IF(Table13[[#This Row],[T1]]&gt;0,1,0))</f>
        <v>1</v>
      </c>
      <c r="T507" s="3">
        <f>IF(ISBLANK(Table13[[#This Row],[T2]]),0,IF(Table13[[#This Row],[T2]]&gt;0,1,0))</f>
        <v>1</v>
      </c>
      <c r="U507" s="3">
        <f>IF(ISBLANK(Table13[[#This Row],[T3]]),0,IF(Table13[[#This Row],[T3]]&gt;0,1,0))</f>
        <v>1</v>
      </c>
      <c r="V507" s="3">
        <f>IF(ISBLANK(Table13[[#This Row],[T4]]),0,IF(Table13[[#This Row],[T4]]&gt;0,1,0))</f>
        <v>0</v>
      </c>
      <c r="W507" s="26">
        <v>56</v>
      </c>
      <c r="X507" s="22">
        <v>11</v>
      </c>
      <c r="Y507" s="3">
        <v>0.8</v>
      </c>
      <c r="Z507" s="3"/>
      <c r="AB507" s="30">
        <v>477</v>
      </c>
      <c r="AC507" s="30">
        <v>1.3321374038383258</v>
      </c>
      <c r="AD507" s="30">
        <v>-0.53213740383832575</v>
      </c>
    </row>
    <row r="508" spans="1:30">
      <c r="A508" s="4">
        <v>43759.083333333336</v>
      </c>
      <c r="B508">
        <v>43759</v>
      </c>
      <c r="C508" s="3">
        <v>8.3333333333333329E-2</v>
      </c>
      <c r="D508" s="3">
        <v>2</v>
      </c>
      <c r="E508" s="3">
        <v>21</v>
      </c>
      <c r="F508" s="3">
        <v>0.4</v>
      </c>
      <c r="G508" s="5">
        <v>0.3</v>
      </c>
      <c r="H508" s="3">
        <v>0.7</v>
      </c>
      <c r="I508" s="3">
        <v>1.55139</v>
      </c>
      <c r="J508" s="12">
        <f t="shared" si="21"/>
        <v>0.99583333333333346</v>
      </c>
      <c r="K508" s="4">
        <v>43759.083333333336</v>
      </c>
      <c r="L508" s="3">
        <f t="shared" si="22"/>
        <v>21</v>
      </c>
      <c r="M508" s="3">
        <f t="shared" si="23"/>
        <v>2</v>
      </c>
      <c r="N508" s="3">
        <v>58</v>
      </c>
      <c r="O508" s="3">
        <v>58</v>
      </c>
      <c r="P508" s="3">
        <v>58</v>
      </c>
      <c r="Q508" s="3">
        <v>0</v>
      </c>
      <c r="R508" s="3"/>
      <c r="S508" s="3">
        <f>IF(ISBLANK(Table13[[#This Row],[T1]]),0,IF(Table13[[#This Row],[T1]]&gt;0,1,0))</f>
        <v>1</v>
      </c>
      <c r="T508" s="3">
        <f>IF(ISBLANK(Table13[[#This Row],[T2]]),0,IF(Table13[[#This Row],[T2]]&gt;0,1,0))</f>
        <v>1</v>
      </c>
      <c r="U508" s="3">
        <f>IF(ISBLANK(Table13[[#This Row],[T3]]),0,IF(Table13[[#This Row],[T3]]&gt;0,1,0))</f>
        <v>1</v>
      </c>
      <c r="V508" s="3">
        <f>IF(ISBLANK(Table13[[#This Row],[T4]]),0,IF(Table13[[#This Row],[T4]]&gt;0,1,0))</f>
        <v>0</v>
      </c>
      <c r="W508" s="25">
        <v>55</v>
      </c>
      <c r="X508" s="23">
        <v>11</v>
      </c>
      <c r="Y508" s="3">
        <v>0.7</v>
      </c>
      <c r="Z508" s="3"/>
      <c r="AB508" s="30">
        <v>478</v>
      </c>
      <c r="AC508" s="30">
        <v>1.4617234785298345</v>
      </c>
      <c r="AD508" s="30">
        <v>-0.66172347852983449</v>
      </c>
    </row>
    <row r="509" spans="1:30">
      <c r="A509" s="4">
        <v>43759.125</v>
      </c>
      <c r="B509">
        <v>43759</v>
      </c>
      <c r="C509" s="3">
        <v>0.125</v>
      </c>
      <c r="D509" s="3">
        <v>3</v>
      </c>
      <c r="E509" s="3">
        <v>21</v>
      </c>
      <c r="F509" s="3">
        <v>0.3</v>
      </c>
      <c r="G509" s="5">
        <v>0.4</v>
      </c>
      <c r="H509" s="3">
        <v>0.7</v>
      </c>
      <c r="I509" s="3">
        <v>1.55139</v>
      </c>
      <c r="J509" s="12">
        <f t="shared" si="21"/>
        <v>1.0250000000000001</v>
      </c>
      <c r="K509" s="4">
        <v>43759.125</v>
      </c>
      <c r="L509" s="3">
        <f t="shared" si="22"/>
        <v>21</v>
      </c>
      <c r="M509" s="3">
        <f t="shared" si="23"/>
        <v>3</v>
      </c>
      <c r="N509" s="3">
        <v>58</v>
      </c>
      <c r="O509" s="3">
        <v>56</v>
      </c>
      <c r="P509" s="3">
        <v>58</v>
      </c>
      <c r="Q509" s="3">
        <v>0</v>
      </c>
      <c r="R509" s="3"/>
      <c r="S509" s="3">
        <f>IF(ISBLANK(Table13[[#This Row],[T1]]),0,IF(Table13[[#This Row],[T1]]&gt;0,1,0))</f>
        <v>1</v>
      </c>
      <c r="T509" s="3">
        <f>IF(ISBLANK(Table13[[#This Row],[T2]]),0,IF(Table13[[#This Row],[T2]]&gt;0,1,0))</f>
        <v>1</v>
      </c>
      <c r="U509" s="3">
        <f>IF(ISBLANK(Table13[[#This Row],[T3]]),0,IF(Table13[[#This Row],[T3]]&gt;0,1,0))</f>
        <v>1</v>
      </c>
      <c r="V509" s="3">
        <f>IF(ISBLANK(Table13[[#This Row],[T4]]),0,IF(Table13[[#This Row],[T4]]&gt;0,1,0))</f>
        <v>0</v>
      </c>
      <c r="W509" s="26">
        <v>55</v>
      </c>
      <c r="X509" s="22">
        <v>11</v>
      </c>
      <c r="Y509" s="3">
        <v>0.7</v>
      </c>
      <c r="Z509" s="3"/>
      <c r="AB509" s="30">
        <v>479</v>
      </c>
      <c r="AC509" s="30">
        <v>1.4724467610488896</v>
      </c>
      <c r="AD509" s="30">
        <v>-0.27244676104888943</v>
      </c>
    </row>
    <row r="510" spans="1:30">
      <c r="A510" s="4">
        <v>43759.166666666664</v>
      </c>
      <c r="B510">
        <v>43759</v>
      </c>
      <c r="C510" s="3">
        <v>0.16666666666666666</v>
      </c>
      <c r="D510" s="3">
        <v>4</v>
      </c>
      <c r="E510" s="3">
        <v>21</v>
      </c>
      <c r="F510" s="3">
        <v>0.4</v>
      </c>
      <c r="G510" s="5">
        <v>0.3</v>
      </c>
      <c r="H510" s="3">
        <v>0.7</v>
      </c>
      <c r="I510" s="3">
        <v>1.55139</v>
      </c>
      <c r="J510" s="12">
        <f t="shared" si="21"/>
        <v>1.0208333333333335</v>
      </c>
      <c r="K510" s="4">
        <v>43759.166666666664</v>
      </c>
      <c r="L510" s="3">
        <f t="shared" si="22"/>
        <v>21</v>
      </c>
      <c r="M510" s="3">
        <f t="shared" si="23"/>
        <v>4</v>
      </c>
      <c r="N510" s="3">
        <v>58</v>
      </c>
      <c r="O510" s="3">
        <v>57</v>
      </c>
      <c r="P510" s="3">
        <v>58</v>
      </c>
      <c r="Q510" s="3">
        <v>0</v>
      </c>
      <c r="R510" s="3"/>
      <c r="S510" s="3">
        <f>IF(ISBLANK(Table13[[#This Row],[T1]]),0,IF(Table13[[#This Row],[T1]]&gt;0,1,0))</f>
        <v>1</v>
      </c>
      <c r="T510" s="3">
        <f>IF(ISBLANK(Table13[[#This Row],[T2]]),0,IF(Table13[[#This Row],[T2]]&gt;0,1,0))</f>
        <v>1</v>
      </c>
      <c r="U510" s="3">
        <f>IF(ISBLANK(Table13[[#This Row],[T3]]),0,IF(Table13[[#This Row],[T3]]&gt;0,1,0))</f>
        <v>1</v>
      </c>
      <c r="V510" s="3">
        <f>IF(ISBLANK(Table13[[#This Row],[T4]]),0,IF(Table13[[#This Row],[T4]]&gt;0,1,0))</f>
        <v>0</v>
      </c>
      <c r="W510" s="25">
        <v>55</v>
      </c>
      <c r="X510" s="23">
        <v>11</v>
      </c>
      <c r="Y510" s="3">
        <v>0.7</v>
      </c>
      <c r="Z510" s="3"/>
      <c r="AB510" s="30">
        <v>480</v>
      </c>
      <c r="AC510" s="30">
        <v>1.4525909424603347</v>
      </c>
      <c r="AD510" s="30">
        <v>0.84740905753966556</v>
      </c>
    </row>
    <row r="511" spans="1:30">
      <c r="A511" s="4">
        <v>43759.208333333336</v>
      </c>
      <c r="B511">
        <v>43759</v>
      </c>
      <c r="C511" s="3">
        <v>0.20833333333333334</v>
      </c>
      <c r="D511" s="3">
        <v>5</v>
      </c>
      <c r="E511" s="3">
        <v>21</v>
      </c>
      <c r="F511" s="3">
        <v>0.3</v>
      </c>
      <c r="G511" s="5">
        <v>0.3</v>
      </c>
      <c r="H511" s="3">
        <v>0.6</v>
      </c>
      <c r="I511" s="3">
        <v>1.55139</v>
      </c>
      <c r="J511" s="12">
        <f t="shared" si="21"/>
        <v>1.0083333333333335</v>
      </c>
      <c r="K511" s="4">
        <v>43759.208333333336</v>
      </c>
      <c r="L511" s="3">
        <f t="shared" si="22"/>
        <v>21</v>
      </c>
      <c r="M511" s="3">
        <f t="shared" si="23"/>
        <v>5</v>
      </c>
      <c r="N511" s="3">
        <v>57</v>
      </c>
      <c r="O511" s="3">
        <v>56</v>
      </c>
      <c r="P511" s="3">
        <v>57</v>
      </c>
      <c r="Q511" s="3">
        <v>0</v>
      </c>
      <c r="R511" s="3"/>
      <c r="S511" s="3">
        <f>IF(ISBLANK(Table13[[#This Row],[T1]]),0,IF(Table13[[#This Row],[T1]]&gt;0,1,0))</f>
        <v>1</v>
      </c>
      <c r="T511" s="3">
        <f>IF(ISBLANK(Table13[[#This Row],[T2]]),0,IF(Table13[[#This Row],[T2]]&gt;0,1,0))</f>
        <v>1</v>
      </c>
      <c r="U511" s="3">
        <f>IF(ISBLANK(Table13[[#This Row],[T3]]),0,IF(Table13[[#This Row],[T3]]&gt;0,1,0))</f>
        <v>1</v>
      </c>
      <c r="V511" s="3">
        <f>IF(ISBLANK(Table13[[#This Row],[T4]]),0,IF(Table13[[#This Row],[T4]]&gt;0,1,0))</f>
        <v>0</v>
      </c>
      <c r="W511" s="26">
        <v>55</v>
      </c>
      <c r="X511" s="22">
        <v>11</v>
      </c>
      <c r="Y511" s="3">
        <v>0.6</v>
      </c>
      <c r="Z511" s="3"/>
      <c r="AB511" s="30">
        <v>481</v>
      </c>
      <c r="AC511" s="30">
        <v>1.4831700435679449</v>
      </c>
      <c r="AD511" s="30">
        <v>-1.0831700435679448</v>
      </c>
    </row>
    <row r="512" spans="1:30">
      <c r="A512" s="4">
        <v>43759.25</v>
      </c>
      <c r="B512">
        <v>43759</v>
      </c>
      <c r="C512" s="3">
        <v>0.25</v>
      </c>
      <c r="D512" s="3">
        <v>6</v>
      </c>
      <c r="E512" s="3">
        <v>21</v>
      </c>
      <c r="F512" s="3">
        <v>0.3</v>
      </c>
      <c r="G512" s="5">
        <v>0.8</v>
      </c>
      <c r="H512" s="3">
        <v>1.1000000000000001</v>
      </c>
      <c r="I512" s="3">
        <v>1.55139</v>
      </c>
      <c r="J512" s="12">
        <f t="shared" si="21"/>
        <v>1.0166666666666668</v>
      </c>
      <c r="K512" s="4">
        <v>43759.25</v>
      </c>
      <c r="L512" s="3">
        <f t="shared" si="22"/>
        <v>21</v>
      </c>
      <c r="M512" s="3">
        <f t="shared" si="23"/>
        <v>6</v>
      </c>
      <c r="N512" s="3">
        <v>58</v>
      </c>
      <c r="O512" s="3">
        <v>57</v>
      </c>
      <c r="P512" s="3">
        <v>54</v>
      </c>
      <c r="Q512" s="3">
        <v>0</v>
      </c>
      <c r="R512" s="3"/>
      <c r="S512" s="3">
        <f>IF(ISBLANK(Table13[[#This Row],[T1]]),0,IF(Table13[[#This Row],[T1]]&gt;0,1,0))</f>
        <v>1</v>
      </c>
      <c r="T512" s="3">
        <f>IF(ISBLANK(Table13[[#This Row],[T2]]),0,IF(Table13[[#This Row],[T2]]&gt;0,1,0))</f>
        <v>1</v>
      </c>
      <c r="U512" s="3">
        <f>IF(ISBLANK(Table13[[#This Row],[T3]]),0,IF(Table13[[#This Row],[T3]]&gt;0,1,0))</f>
        <v>1</v>
      </c>
      <c r="V512" s="3">
        <f>IF(ISBLANK(Table13[[#This Row],[T4]]),0,IF(Table13[[#This Row],[T4]]&gt;0,1,0))</f>
        <v>0</v>
      </c>
      <c r="W512" s="25">
        <v>55</v>
      </c>
      <c r="X512" s="23">
        <v>11</v>
      </c>
      <c r="Y512" s="3">
        <v>1.1000000000000001</v>
      </c>
      <c r="Z512" s="3"/>
      <c r="AB512" s="30">
        <v>482</v>
      </c>
      <c r="AC512" s="30">
        <v>1.4724467610488896</v>
      </c>
      <c r="AD512" s="30">
        <v>-1.0724467610488895</v>
      </c>
    </row>
    <row r="513" spans="1:30">
      <c r="A513" s="4">
        <v>43759.291666666664</v>
      </c>
      <c r="B513">
        <v>43759</v>
      </c>
      <c r="C513" s="3">
        <v>0.29166666666666669</v>
      </c>
      <c r="D513" s="3">
        <v>7</v>
      </c>
      <c r="E513" s="3">
        <v>21</v>
      </c>
      <c r="F513" s="3">
        <v>2.5</v>
      </c>
      <c r="G513" s="5">
        <v>1.6</v>
      </c>
      <c r="H513" s="3">
        <v>4.0999999999999996</v>
      </c>
      <c r="I513" s="3">
        <v>1.55139</v>
      </c>
      <c r="J513" s="12">
        <f t="shared" si="21"/>
        <v>1.0250000000000001</v>
      </c>
      <c r="K513" s="4">
        <v>43759.291666666664</v>
      </c>
      <c r="L513" s="3">
        <f t="shared" si="22"/>
        <v>21</v>
      </c>
      <c r="M513" s="3">
        <f t="shared" si="23"/>
        <v>7</v>
      </c>
      <c r="N513" s="3">
        <v>47</v>
      </c>
      <c r="O513" s="3">
        <v>58</v>
      </c>
      <c r="P513" s="3">
        <v>17</v>
      </c>
      <c r="Q513" s="3">
        <v>0</v>
      </c>
      <c r="R513" s="3"/>
      <c r="S513" s="3">
        <f>IF(ISBLANK(Table13[[#This Row],[T1]]),0,IF(Table13[[#This Row],[T1]]&gt;0,1,0))</f>
        <v>1</v>
      </c>
      <c r="T513" s="3">
        <f>IF(ISBLANK(Table13[[#This Row],[T2]]),0,IF(Table13[[#This Row],[T2]]&gt;0,1,0))</f>
        <v>1</v>
      </c>
      <c r="U513" s="3">
        <f>IF(ISBLANK(Table13[[#This Row],[T3]]),0,IF(Table13[[#This Row],[T3]]&gt;0,1,0))</f>
        <v>1</v>
      </c>
      <c r="V513" s="3">
        <f>IF(ISBLANK(Table13[[#This Row],[T4]]),0,IF(Table13[[#This Row],[T4]]&gt;0,1,0))</f>
        <v>0</v>
      </c>
      <c r="W513" s="26">
        <v>56</v>
      </c>
      <c r="X513" s="22">
        <v>11</v>
      </c>
      <c r="Y513" s="3">
        <v>4.0999999999999996</v>
      </c>
      <c r="Z513" s="3"/>
      <c r="AB513" s="30">
        <v>483</v>
      </c>
      <c r="AC513" s="30">
        <v>1.4617234785298345</v>
      </c>
      <c r="AD513" s="30">
        <v>-1.0617234785298346</v>
      </c>
    </row>
    <row r="514" spans="1:30">
      <c r="A514" s="4">
        <v>43759.333333333336</v>
      </c>
      <c r="B514">
        <v>43759</v>
      </c>
      <c r="C514" s="3">
        <v>0.33333333333333331</v>
      </c>
      <c r="D514" s="3">
        <v>8</v>
      </c>
      <c r="E514" s="3">
        <v>21</v>
      </c>
      <c r="F514" s="3">
        <v>0.4</v>
      </c>
      <c r="G514" s="5">
        <v>0.3</v>
      </c>
      <c r="H514" s="3">
        <v>0.7</v>
      </c>
      <c r="I514" s="3">
        <v>1.55139</v>
      </c>
      <c r="J514" s="12">
        <f t="shared" ref="J514:J577" si="24">AVERAGE(H514:H537)</f>
        <v>0.97916666666666663</v>
      </c>
      <c r="K514" s="4">
        <v>43759.333333333336</v>
      </c>
      <c r="L514" s="3">
        <f t="shared" ref="L514:L577" si="25">DAY(K514)</f>
        <v>21</v>
      </c>
      <c r="M514" s="3">
        <f t="shared" ref="M514:M577" si="26">HOUR(K514)</f>
        <v>8</v>
      </c>
      <c r="N514" s="3">
        <v>0</v>
      </c>
      <c r="O514" s="3">
        <v>58</v>
      </c>
      <c r="P514" s="3">
        <v>0</v>
      </c>
      <c r="Q514" s="3">
        <v>0</v>
      </c>
      <c r="R514" s="3"/>
      <c r="S514" s="3">
        <f>IF(ISBLANK(Table13[[#This Row],[T1]]),0,IF(Table13[[#This Row],[T1]]&gt;0,1,0))</f>
        <v>0</v>
      </c>
      <c r="T514" s="3">
        <f>IF(ISBLANK(Table13[[#This Row],[T2]]),0,IF(Table13[[#This Row],[T2]]&gt;0,1,0))</f>
        <v>0</v>
      </c>
      <c r="U514" s="3">
        <f>IF(ISBLANK(Table13[[#This Row],[T3]]),0,IF(Table13[[#This Row],[T3]]&gt;0,1,0))</f>
        <v>1</v>
      </c>
      <c r="V514" s="3">
        <f>IF(ISBLANK(Table13[[#This Row],[T4]]),0,IF(Table13[[#This Row],[T4]]&gt;0,1,0))</f>
        <v>0</v>
      </c>
      <c r="W514" s="25">
        <v>57</v>
      </c>
      <c r="X514" s="23">
        <v>13</v>
      </c>
      <c r="Y514" s="3">
        <v>0.7</v>
      </c>
      <c r="Z514" s="3"/>
      <c r="AB514" s="30">
        <v>484</v>
      </c>
      <c r="AC514" s="30">
        <v>1.4915072064126671</v>
      </c>
      <c r="AD514" s="30">
        <v>-0.29150720641266714</v>
      </c>
    </row>
    <row r="515" spans="1:30">
      <c r="A515" s="4">
        <v>43759.375</v>
      </c>
      <c r="B515">
        <v>43759</v>
      </c>
      <c r="C515" s="3">
        <v>0.375</v>
      </c>
      <c r="D515" s="3">
        <v>9</v>
      </c>
      <c r="E515" s="3">
        <v>21</v>
      </c>
      <c r="F515" s="3">
        <v>0.2</v>
      </c>
      <c r="G515" s="5">
        <v>1.9</v>
      </c>
      <c r="H515" s="3">
        <v>2.1</v>
      </c>
      <c r="I515" s="3">
        <v>1.55139</v>
      </c>
      <c r="J515" s="12">
        <f t="shared" si="24"/>
        <v>0.97916666666666663</v>
      </c>
      <c r="K515" s="4">
        <v>43759.375</v>
      </c>
      <c r="L515" s="3">
        <f t="shared" si="25"/>
        <v>21</v>
      </c>
      <c r="M515" s="3">
        <f t="shared" si="26"/>
        <v>9</v>
      </c>
      <c r="N515" s="3">
        <v>0</v>
      </c>
      <c r="O515" s="3">
        <v>57</v>
      </c>
      <c r="P515" s="3">
        <v>0</v>
      </c>
      <c r="Q515" s="3">
        <v>0</v>
      </c>
      <c r="R515" s="3"/>
      <c r="S515" s="3">
        <f>IF(ISBLANK(Table13[[#This Row],[T1]]),0,IF(Table13[[#This Row],[T1]]&gt;0,1,0))</f>
        <v>0</v>
      </c>
      <c r="T515" s="3">
        <f>IF(ISBLANK(Table13[[#This Row],[T2]]),0,IF(Table13[[#This Row],[T2]]&gt;0,1,0))</f>
        <v>0</v>
      </c>
      <c r="U515" s="3">
        <f>IF(ISBLANK(Table13[[#This Row],[T3]]),0,IF(Table13[[#This Row],[T3]]&gt;0,1,0))</f>
        <v>0</v>
      </c>
      <c r="V515" s="3">
        <f>IF(ISBLANK(Table13[[#This Row],[T4]]),0,IF(Table13[[#This Row],[T4]]&gt;0,1,0))</f>
        <v>0</v>
      </c>
      <c r="W515" s="26">
        <v>60</v>
      </c>
      <c r="X515" s="22">
        <v>13</v>
      </c>
      <c r="Y515" s="3">
        <v>2.1</v>
      </c>
      <c r="Z515" s="3"/>
      <c r="AB515" s="30">
        <v>485</v>
      </c>
      <c r="AC515" s="30">
        <v>1.5022304889317222</v>
      </c>
      <c r="AD515" s="30">
        <v>0.19776951106827778</v>
      </c>
    </row>
    <row r="516" spans="1:30">
      <c r="A516" s="4">
        <v>43759.416666666664</v>
      </c>
      <c r="B516">
        <v>43759</v>
      </c>
      <c r="C516" s="3">
        <v>0.41666666666666669</v>
      </c>
      <c r="D516" s="3">
        <v>10</v>
      </c>
      <c r="E516" s="3">
        <v>21</v>
      </c>
      <c r="F516" s="3">
        <v>0.5</v>
      </c>
      <c r="G516" s="5">
        <v>0.4</v>
      </c>
      <c r="H516" s="3">
        <v>0.9</v>
      </c>
      <c r="I516" s="3">
        <v>1.55139</v>
      </c>
      <c r="J516" s="12">
        <f t="shared" si="24"/>
        <v>0.92083333333333339</v>
      </c>
      <c r="K516" s="4">
        <v>43759.416666666664</v>
      </c>
      <c r="L516" s="3">
        <f t="shared" si="25"/>
        <v>21</v>
      </c>
      <c r="M516" s="3">
        <f t="shared" si="26"/>
        <v>10</v>
      </c>
      <c r="N516" s="3">
        <v>0</v>
      </c>
      <c r="O516" s="3">
        <v>3</v>
      </c>
      <c r="P516" s="3">
        <v>0</v>
      </c>
      <c r="Q516" s="3">
        <v>0</v>
      </c>
      <c r="R516" s="3"/>
      <c r="S516" s="3">
        <f>IF(ISBLANK(Table13[[#This Row],[T1]]),0,IF(Table13[[#This Row],[T1]]&gt;0,1,0))</f>
        <v>0</v>
      </c>
      <c r="T516" s="3">
        <f>IF(ISBLANK(Table13[[#This Row],[T2]]),0,IF(Table13[[#This Row],[T2]]&gt;0,1,0))</f>
        <v>0</v>
      </c>
      <c r="U516" s="3">
        <f>IF(ISBLANK(Table13[[#This Row],[T3]]),0,IF(Table13[[#This Row],[T3]]&gt;0,1,0))</f>
        <v>0</v>
      </c>
      <c r="V516" s="3">
        <f>IF(ISBLANK(Table13[[#This Row],[T4]]),0,IF(Table13[[#This Row],[T4]]&gt;0,1,0))</f>
        <v>0</v>
      </c>
      <c r="W516" s="25">
        <v>61</v>
      </c>
      <c r="X516" s="23">
        <v>17</v>
      </c>
      <c r="Y516" s="3">
        <v>0.9</v>
      </c>
      <c r="Z516" s="3"/>
      <c r="AB516" s="30">
        <v>486</v>
      </c>
      <c r="AC516" s="30">
        <v>1.5129537714507775</v>
      </c>
      <c r="AD516" s="30">
        <v>-1.1129537714507776</v>
      </c>
    </row>
    <row r="517" spans="1:30">
      <c r="A517" s="4">
        <v>43759.458333333336</v>
      </c>
      <c r="B517">
        <v>43759</v>
      </c>
      <c r="C517" s="3">
        <v>0.45833333333333331</v>
      </c>
      <c r="D517" s="3">
        <v>11</v>
      </c>
      <c r="E517" s="3">
        <v>21</v>
      </c>
      <c r="F517" s="3">
        <v>0.1</v>
      </c>
      <c r="G517" s="5">
        <v>0.2</v>
      </c>
      <c r="H517" s="3">
        <v>0.30000000000000004</v>
      </c>
      <c r="I517" s="3">
        <v>1.55139</v>
      </c>
      <c r="J517" s="12">
        <f t="shared" si="24"/>
        <v>0.91249999999999998</v>
      </c>
      <c r="K517" s="4">
        <v>43759.458332870374</v>
      </c>
      <c r="L517" s="3">
        <f t="shared" si="25"/>
        <v>21</v>
      </c>
      <c r="M517" s="3">
        <f t="shared" si="26"/>
        <v>11</v>
      </c>
      <c r="N517" s="3"/>
      <c r="O517" s="3"/>
      <c r="P517" s="3"/>
      <c r="Q517" s="3"/>
      <c r="R517" s="3"/>
      <c r="S517" s="3">
        <f>IF(ISBLANK(Table13[[#This Row],[T1]]),0,IF(Table13[[#This Row],[T1]]&gt;0,1,0))</f>
        <v>0</v>
      </c>
      <c r="T517" s="3">
        <f>IF(ISBLANK(Table13[[#This Row],[T2]]),0,IF(Table13[[#This Row],[T2]]&gt;0,1,0))</f>
        <v>0</v>
      </c>
      <c r="U517" s="3">
        <f>IF(ISBLANK(Table13[[#This Row],[T3]]),0,IF(Table13[[#This Row],[T3]]&gt;0,1,0))</f>
        <v>0</v>
      </c>
      <c r="V517" s="3">
        <f>IF(ISBLANK(Table13[[#This Row],[T4]]),0,IF(Table13[[#This Row],[T4]]&gt;0,1,0))</f>
        <v>0</v>
      </c>
      <c r="W517" s="26">
        <v>66</v>
      </c>
      <c r="X517" s="22">
        <v>21</v>
      </c>
      <c r="Y517" s="3">
        <v>0.30000000000000004</v>
      </c>
      <c r="Z517" s="3"/>
      <c r="AB517" s="30">
        <v>487</v>
      </c>
      <c r="AC517" s="30">
        <v>1.5534607818526649</v>
      </c>
      <c r="AD517" s="30">
        <v>-1.1534607818526648</v>
      </c>
    </row>
    <row r="518" spans="1:30">
      <c r="A518" s="4">
        <v>43759.5</v>
      </c>
      <c r="B518">
        <v>43759</v>
      </c>
      <c r="C518" s="3">
        <v>0.5</v>
      </c>
      <c r="D518" s="3">
        <v>12</v>
      </c>
      <c r="E518" s="3">
        <v>21</v>
      </c>
      <c r="F518" s="3">
        <v>0.3</v>
      </c>
      <c r="G518" s="5">
        <v>0.3</v>
      </c>
      <c r="H518" s="3">
        <v>0.6</v>
      </c>
      <c r="I518" s="3">
        <v>1.55139</v>
      </c>
      <c r="J518" s="12">
        <f t="shared" si="24"/>
        <v>0.92916666666666659</v>
      </c>
      <c r="K518" s="4">
        <v>43759.5</v>
      </c>
      <c r="L518" s="3">
        <f t="shared" si="25"/>
        <v>21</v>
      </c>
      <c r="M518" s="3">
        <f t="shared" si="26"/>
        <v>12</v>
      </c>
      <c r="N518" s="3">
        <v>0</v>
      </c>
      <c r="O518" s="3">
        <v>2</v>
      </c>
      <c r="P518" s="3">
        <v>0</v>
      </c>
      <c r="Q518" s="3">
        <v>0</v>
      </c>
      <c r="R518" s="3"/>
      <c r="S518" s="3">
        <f>IF(ISBLANK(Table13[[#This Row],[T1]]),0,IF(Table13[[#This Row],[T1]]&gt;0,1,0))</f>
        <v>0</v>
      </c>
      <c r="T518" s="3">
        <f>IF(ISBLANK(Table13[[#This Row],[T2]]),0,IF(Table13[[#This Row],[T2]]&gt;0,1,0))</f>
        <v>0</v>
      </c>
      <c r="U518" s="3">
        <f>IF(ISBLANK(Table13[[#This Row],[T3]]),0,IF(Table13[[#This Row],[T3]]&gt;0,1,0))</f>
        <v>0</v>
      </c>
      <c r="V518" s="3">
        <f>IF(ISBLANK(Table13[[#This Row],[T4]]),0,IF(Table13[[#This Row],[T4]]&gt;0,1,0))</f>
        <v>0</v>
      </c>
      <c r="W518" s="25">
        <v>67</v>
      </c>
      <c r="X518" s="23">
        <v>21</v>
      </c>
      <c r="Y518" s="3">
        <v>0.6</v>
      </c>
      <c r="Z518" s="3"/>
      <c r="AB518" s="30">
        <v>488</v>
      </c>
      <c r="AC518" s="30">
        <v>1.7218748227644876</v>
      </c>
      <c r="AD518" s="30">
        <v>-1.0218748227644876</v>
      </c>
    </row>
    <row r="519" spans="1:30">
      <c r="A519" s="4">
        <v>43759.541666666664</v>
      </c>
      <c r="B519">
        <v>43759</v>
      </c>
      <c r="C519" s="3">
        <v>0.54166666666666663</v>
      </c>
      <c r="D519" s="3">
        <v>13</v>
      </c>
      <c r="E519" s="3">
        <v>21</v>
      </c>
      <c r="F519" s="3">
        <v>0.6</v>
      </c>
      <c r="G519" s="5">
        <v>0.4</v>
      </c>
      <c r="H519" s="3">
        <v>1</v>
      </c>
      <c r="I519" s="3">
        <v>1.55139</v>
      </c>
      <c r="J519" s="12">
        <f t="shared" si="24"/>
        <v>0.94166666666666654</v>
      </c>
      <c r="K519" s="4">
        <v>43759.541666666664</v>
      </c>
      <c r="L519" s="3">
        <f t="shared" si="25"/>
        <v>21</v>
      </c>
      <c r="M519" s="3">
        <f t="shared" si="26"/>
        <v>13</v>
      </c>
      <c r="N519" s="3">
        <v>0</v>
      </c>
      <c r="O519" s="3">
        <v>25</v>
      </c>
      <c r="P519" s="3">
        <v>0</v>
      </c>
      <c r="Q519" s="3">
        <v>0</v>
      </c>
      <c r="R519" s="3"/>
      <c r="S519" s="3">
        <f>IF(ISBLANK(Table13[[#This Row],[T1]]),0,IF(Table13[[#This Row],[T1]]&gt;0,1,0))</f>
        <v>0</v>
      </c>
      <c r="T519" s="3">
        <f>IF(ISBLANK(Table13[[#This Row],[T2]]),0,IF(Table13[[#This Row],[T2]]&gt;0,1,0))</f>
        <v>0</v>
      </c>
      <c r="U519" s="3">
        <f>IF(ISBLANK(Table13[[#This Row],[T3]]),0,IF(Table13[[#This Row],[T3]]&gt;0,1,0))</f>
        <v>0</v>
      </c>
      <c r="V519" s="3">
        <f>IF(ISBLANK(Table13[[#This Row],[T4]]),0,IF(Table13[[#This Row],[T4]]&gt;0,1,0))</f>
        <v>0</v>
      </c>
      <c r="W519" s="26">
        <v>70</v>
      </c>
      <c r="X519" s="22">
        <v>17</v>
      </c>
      <c r="Y519" s="3">
        <v>1</v>
      </c>
      <c r="Z519" s="3"/>
      <c r="AB519" s="30">
        <v>489</v>
      </c>
      <c r="AC519" s="30">
        <v>1.5607657266254922</v>
      </c>
      <c r="AD519" s="30">
        <v>-0.16076572662549227</v>
      </c>
    </row>
    <row r="520" spans="1:30">
      <c r="A520" s="4">
        <v>43759.583333333336</v>
      </c>
      <c r="B520">
        <v>43759</v>
      </c>
      <c r="C520" s="3">
        <v>0.58333333333333337</v>
      </c>
      <c r="D520" s="3">
        <v>14</v>
      </c>
      <c r="E520" s="3">
        <v>21</v>
      </c>
      <c r="F520" s="3">
        <v>0.4</v>
      </c>
      <c r="G520" s="5">
        <v>0.5</v>
      </c>
      <c r="H520" s="3">
        <v>0.9</v>
      </c>
      <c r="I520" s="3">
        <v>1.55139</v>
      </c>
      <c r="J520" s="12">
        <f t="shared" si="24"/>
        <v>0.92083333333333306</v>
      </c>
      <c r="K520" s="4">
        <v>43759.583333043978</v>
      </c>
      <c r="L520" s="3">
        <f t="shared" si="25"/>
        <v>21</v>
      </c>
      <c r="M520" s="3">
        <f t="shared" si="26"/>
        <v>14</v>
      </c>
      <c r="N520" s="3"/>
      <c r="O520" s="3"/>
      <c r="P520" s="3"/>
      <c r="Q520" s="3"/>
      <c r="R520" s="3"/>
      <c r="S520" s="3">
        <f>IF(ISBLANK(Table13[[#This Row],[T1]]),0,IF(Table13[[#This Row],[T1]]&gt;0,1,0))</f>
        <v>0</v>
      </c>
      <c r="T520" s="3">
        <f>IF(ISBLANK(Table13[[#This Row],[T2]]),0,IF(Table13[[#This Row],[T2]]&gt;0,1,0))</f>
        <v>0</v>
      </c>
      <c r="U520" s="3">
        <f>IF(ISBLANK(Table13[[#This Row],[T3]]),0,IF(Table13[[#This Row],[T3]]&gt;0,1,0))</f>
        <v>0</v>
      </c>
      <c r="V520" s="3">
        <f>IF(ISBLANK(Table13[[#This Row],[T4]]),0,IF(Table13[[#This Row],[T4]]&gt;0,1,0))</f>
        <v>0</v>
      </c>
      <c r="W520" s="25">
        <v>69</v>
      </c>
      <c r="X520" s="23">
        <v>17</v>
      </c>
      <c r="Y520" s="3">
        <v>0.9</v>
      </c>
      <c r="Z520" s="3"/>
      <c r="AB520" s="30">
        <v>490</v>
      </c>
      <c r="AC520" s="30">
        <v>1.5103308069293271</v>
      </c>
      <c r="AD520" s="30">
        <v>-1.1103308069293272</v>
      </c>
    </row>
    <row r="521" spans="1:30">
      <c r="A521" s="4">
        <v>43759.625</v>
      </c>
      <c r="B521">
        <v>43759</v>
      </c>
      <c r="C521" s="3">
        <v>0.625</v>
      </c>
      <c r="D521" s="3">
        <v>15</v>
      </c>
      <c r="E521" s="3">
        <v>21</v>
      </c>
      <c r="F521" s="3">
        <v>0.4</v>
      </c>
      <c r="G521" s="5">
        <v>1.4</v>
      </c>
      <c r="H521" s="3">
        <v>1.7999999999999998</v>
      </c>
      <c r="I521" s="3">
        <v>1.55139</v>
      </c>
      <c r="J521" s="12">
        <f t="shared" si="24"/>
        <v>0.90833333333333321</v>
      </c>
      <c r="K521" s="4">
        <v>43759.624999652777</v>
      </c>
      <c r="L521" s="3">
        <f t="shared" si="25"/>
        <v>21</v>
      </c>
      <c r="M521" s="3">
        <f t="shared" si="26"/>
        <v>15</v>
      </c>
      <c r="N521" s="3"/>
      <c r="O521" s="3"/>
      <c r="P521" s="3"/>
      <c r="Q521" s="3"/>
      <c r="R521" s="3"/>
      <c r="S521" s="3">
        <f>IF(ISBLANK(Table13[[#This Row],[T1]]),0,IF(Table13[[#This Row],[T1]]&gt;0,1,0))</f>
        <v>0</v>
      </c>
      <c r="T521" s="3">
        <f>IF(ISBLANK(Table13[[#This Row],[T2]]),0,IF(Table13[[#This Row],[T2]]&gt;0,1,0))</f>
        <v>0</v>
      </c>
      <c r="U521" s="3">
        <f>IF(ISBLANK(Table13[[#This Row],[T3]]),0,IF(Table13[[#This Row],[T3]]&gt;0,1,0))</f>
        <v>0</v>
      </c>
      <c r="V521" s="3">
        <f>IF(ISBLANK(Table13[[#This Row],[T4]]),0,IF(Table13[[#This Row],[T4]]&gt;0,1,0))</f>
        <v>0</v>
      </c>
      <c r="W521" s="26">
        <v>68</v>
      </c>
      <c r="X521" s="22">
        <v>17</v>
      </c>
      <c r="Y521" s="3">
        <v>1.7999999999999998</v>
      </c>
      <c r="Z521" s="3"/>
      <c r="AB521" s="30">
        <v>491</v>
      </c>
      <c r="AC521" s="30">
        <v>1.5103308069293271</v>
      </c>
      <c r="AD521" s="30">
        <v>-1.1103308069293272</v>
      </c>
    </row>
    <row r="522" spans="1:30">
      <c r="A522" s="4">
        <v>43759.666666666664</v>
      </c>
      <c r="B522">
        <v>43759</v>
      </c>
      <c r="C522" s="3">
        <v>0.66666666666666663</v>
      </c>
      <c r="D522" s="3">
        <v>16</v>
      </c>
      <c r="E522" s="3">
        <v>21</v>
      </c>
      <c r="F522" s="3">
        <v>0.4</v>
      </c>
      <c r="G522" s="5">
        <v>0.3</v>
      </c>
      <c r="H522" s="3">
        <v>0.7</v>
      </c>
      <c r="I522" s="3">
        <v>1.55139</v>
      </c>
      <c r="J522" s="12">
        <f t="shared" si="24"/>
        <v>0.9</v>
      </c>
      <c r="K522" s="4">
        <v>43759.666666261575</v>
      </c>
      <c r="L522" s="3">
        <f t="shared" si="25"/>
        <v>21</v>
      </c>
      <c r="M522" s="3">
        <f t="shared" si="26"/>
        <v>16</v>
      </c>
      <c r="N522" s="3"/>
      <c r="O522" s="3"/>
      <c r="P522" s="3"/>
      <c r="Q522" s="3"/>
      <c r="R522" s="3"/>
      <c r="S522" s="3">
        <f>IF(ISBLANK(Table13[[#This Row],[T1]]),0,IF(Table13[[#This Row],[T1]]&gt;0,1,0))</f>
        <v>0</v>
      </c>
      <c r="T522" s="3">
        <f>IF(ISBLANK(Table13[[#This Row],[T2]]),0,IF(Table13[[#This Row],[T2]]&gt;0,1,0))</f>
        <v>0</v>
      </c>
      <c r="U522" s="3">
        <f>IF(ISBLANK(Table13[[#This Row],[T3]]),0,IF(Table13[[#This Row],[T3]]&gt;0,1,0))</f>
        <v>0</v>
      </c>
      <c r="V522" s="3">
        <f>IF(ISBLANK(Table13[[#This Row],[T4]]),0,IF(Table13[[#This Row],[T4]]&gt;0,1,0))</f>
        <v>0</v>
      </c>
      <c r="W522" s="25">
        <v>67</v>
      </c>
      <c r="X522" s="23">
        <v>17</v>
      </c>
      <c r="Y522" s="3">
        <v>0.7</v>
      </c>
      <c r="Z522" s="3"/>
      <c r="AB522" s="30">
        <v>492</v>
      </c>
      <c r="AC522" s="30">
        <v>1.5500424441064371</v>
      </c>
      <c r="AD522" s="30">
        <v>0.54995755589356299</v>
      </c>
    </row>
    <row r="523" spans="1:30">
      <c r="A523" s="4">
        <v>43759.708333333336</v>
      </c>
      <c r="B523">
        <v>43759</v>
      </c>
      <c r="C523" s="3">
        <v>0.70833333333333337</v>
      </c>
      <c r="D523" s="3">
        <v>17</v>
      </c>
      <c r="E523" s="3">
        <v>21</v>
      </c>
      <c r="F523" s="3">
        <v>0.2</v>
      </c>
      <c r="G523" s="5">
        <v>0.3</v>
      </c>
      <c r="H523" s="3">
        <v>0.5</v>
      </c>
      <c r="I523" s="3">
        <v>1.55139</v>
      </c>
      <c r="J523" s="12">
        <f t="shared" si="24"/>
        <v>0.90416666666666679</v>
      </c>
      <c r="K523" s="4">
        <v>43759.708332870374</v>
      </c>
      <c r="L523" s="3">
        <f t="shared" si="25"/>
        <v>21</v>
      </c>
      <c r="M523" s="3">
        <f t="shared" si="26"/>
        <v>17</v>
      </c>
      <c r="N523" s="3"/>
      <c r="O523" s="3"/>
      <c r="P523" s="3"/>
      <c r="Q523" s="3"/>
      <c r="R523" s="3"/>
      <c r="S523" s="3">
        <f>IF(ISBLANK(Table13[[#This Row],[T1]]),0,IF(Table13[[#This Row],[T1]]&gt;0,1,0))</f>
        <v>0</v>
      </c>
      <c r="T523" s="3">
        <f>IF(ISBLANK(Table13[[#This Row],[T2]]),0,IF(Table13[[#This Row],[T2]]&gt;0,1,0))</f>
        <v>0</v>
      </c>
      <c r="U523" s="3">
        <f>IF(ISBLANK(Table13[[#This Row],[T3]]),0,IF(Table13[[#This Row],[T3]]&gt;0,1,0))</f>
        <v>1</v>
      </c>
      <c r="V523" s="3">
        <f>IF(ISBLANK(Table13[[#This Row],[T4]]),0,IF(Table13[[#This Row],[T4]]&gt;0,1,0))</f>
        <v>0</v>
      </c>
      <c r="W523" s="26">
        <v>63</v>
      </c>
      <c r="X523" s="22">
        <v>17</v>
      </c>
      <c r="Y523" s="3">
        <v>0.5</v>
      </c>
      <c r="Z523" s="3"/>
      <c r="AB523" s="30">
        <v>493</v>
      </c>
      <c r="AC523" s="30">
        <v>1.5103308069293271</v>
      </c>
      <c r="AD523" s="30">
        <v>-1.1103308069293272</v>
      </c>
    </row>
    <row r="524" spans="1:30">
      <c r="A524" s="4">
        <v>43759.75</v>
      </c>
      <c r="B524">
        <v>43759</v>
      </c>
      <c r="C524" s="3">
        <v>0.75</v>
      </c>
      <c r="D524" s="3">
        <v>18</v>
      </c>
      <c r="E524" s="3">
        <v>21</v>
      </c>
      <c r="F524" s="3">
        <v>0.2</v>
      </c>
      <c r="G524" s="5">
        <v>1.4</v>
      </c>
      <c r="H524" s="3">
        <v>1.5999999999999999</v>
      </c>
      <c r="I524" s="3">
        <v>1.55139</v>
      </c>
      <c r="J524" s="12">
        <f t="shared" si="24"/>
        <v>0.91666666666666685</v>
      </c>
      <c r="K524" s="4">
        <v>43759.749999479165</v>
      </c>
      <c r="L524" s="3">
        <f t="shared" si="25"/>
        <v>21</v>
      </c>
      <c r="M524" s="3">
        <f t="shared" si="26"/>
        <v>18</v>
      </c>
      <c r="N524" s="3">
        <v>0</v>
      </c>
      <c r="O524" s="3">
        <v>0</v>
      </c>
      <c r="P524" s="3">
        <v>16</v>
      </c>
      <c r="Q524" s="3">
        <v>0</v>
      </c>
      <c r="R524" s="3"/>
      <c r="S524" s="3">
        <f>IF(ISBLANK(Table13[[#This Row],[T1]]),0,IF(Table13[[#This Row],[T1]]&gt;0,1,0))</f>
        <v>1</v>
      </c>
      <c r="T524" s="3">
        <f>IF(ISBLANK(Table13[[#This Row],[T2]]),0,IF(Table13[[#This Row],[T2]]&gt;0,1,0))</f>
        <v>1</v>
      </c>
      <c r="U524" s="3">
        <f>IF(ISBLANK(Table13[[#This Row],[T3]]),0,IF(Table13[[#This Row],[T3]]&gt;0,1,0))</f>
        <v>1</v>
      </c>
      <c r="V524" s="3">
        <f>IF(ISBLANK(Table13[[#This Row],[T4]]),0,IF(Table13[[#This Row],[T4]]&gt;0,1,0))</f>
        <v>0</v>
      </c>
      <c r="W524" s="25">
        <v>61</v>
      </c>
      <c r="X524" s="23">
        <v>13</v>
      </c>
      <c r="Y524" s="3">
        <v>1.5999999999999999</v>
      </c>
      <c r="Z524" s="3"/>
      <c r="AB524" s="30">
        <v>494</v>
      </c>
      <c r="AC524" s="30">
        <v>1.4996075244102718</v>
      </c>
      <c r="AD524" s="30">
        <v>3.9247558972821395E-4</v>
      </c>
    </row>
    <row r="525" spans="1:30">
      <c r="A525" s="4">
        <v>43759.791666666664</v>
      </c>
      <c r="B525">
        <v>43759</v>
      </c>
      <c r="C525" s="3">
        <v>0.79166666666666663</v>
      </c>
      <c r="D525" s="3">
        <v>19</v>
      </c>
      <c r="E525" s="3">
        <v>21</v>
      </c>
      <c r="F525" s="3">
        <v>0.7</v>
      </c>
      <c r="G525" s="5">
        <v>0.5</v>
      </c>
      <c r="H525" s="3">
        <v>1.2</v>
      </c>
      <c r="I525" s="3">
        <v>1.55139</v>
      </c>
      <c r="J525" s="12">
        <f t="shared" si="24"/>
        <v>0.87916666666666676</v>
      </c>
      <c r="K525" s="4">
        <v>43759.791666666664</v>
      </c>
      <c r="L525" s="3">
        <f t="shared" si="25"/>
        <v>21</v>
      </c>
      <c r="M525" s="3">
        <f t="shared" si="26"/>
        <v>19</v>
      </c>
      <c r="N525" s="3">
        <v>0</v>
      </c>
      <c r="O525" s="3">
        <v>0</v>
      </c>
      <c r="P525" s="3">
        <v>57</v>
      </c>
      <c r="Q525" s="3">
        <v>0</v>
      </c>
      <c r="R525" s="3"/>
      <c r="S525" s="3">
        <f>IF(ISBLANK(Table13[[#This Row],[T1]]),0,IF(Table13[[#This Row],[T1]]&gt;0,1,0))</f>
        <v>1</v>
      </c>
      <c r="T525" s="3">
        <f>IF(ISBLANK(Table13[[#This Row],[T2]]),0,IF(Table13[[#This Row],[T2]]&gt;0,1,0))</f>
        <v>1</v>
      </c>
      <c r="U525" s="3">
        <f>IF(ISBLANK(Table13[[#This Row],[T3]]),0,IF(Table13[[#This Row],[T3]]&gt;0,1,0))</f>
        <v>1</v>
      </c>
      <c r="V525" s="3">
        <f>IF(ISBLANK(Table13[[#This Row],[T4]]),0,IF(Table13[[#This Row],[T4]]&gt;0,1,0))</f>
        <v>0</v>
      </c>
      <c r="W525" s="26">
        <v>61</v>
      </c>
      <c r="X525" s="22">
        <v>13</v>
      </c>
      <c r="Y525" s="3">
        <v>1.2</v>
      </c>
      <c r="Z525" s="3"/>
      <c r="AB525" s="30">
        <v>495</v>
      </c>
      <c r="AC525" s="30">
        <v>1.4591005140083844</v>
      </c>
      <c r="AD525" s="30">
        <v>3.6408994859916151</v>
      </c>
    </row>
    <row r="526" spans="1:30">
      <c r="A526" s="4">
        <v>43759.833333333336</v>
      </c>
      <c r="B526">
        <v>43759</v>
      </c>
      <c r="C526" s="3">
        <v>0.83333333333333337</v>
      </c>
      <c r="D526" s="3">
        <v>20</v>
      </c>
      <c r="E526" s="3">
        <v>21</v>
      </c>
      <c r="F526" s="3">
        <v>0.3</v>
      </c>
      <c r="G526" s="5">
        <v>0.5</v>
      </c>
      <c r="H526" s="3">
        <v>0.8</v>
      </c>
      <c r="I526" s="3">
        <v>1.55139</v>
      </c>
      <c r="J526" s="12">
        <f t="shared" si="24"/>
        <v>0.85416666666666663</v>
      </c>
      <c r="K526" s="4">
        <v>43759.833333333336</v>
      </c>
      <c r="L526" s="3">
        <f t="shared" si="25"/>
        <v>21</v>
      </c>
      <c r="M526" s="3">
        <f t="shared" si="26"/>
        <v>20</v>
      </c>
      <c r="N526" s="3">
        <v>0</v>
      </c>
      <c r="O526" s="3">
        <v>0</v>
      </c>
      <c r="P526" s="3">
        <v>50</v>
      </c>
      <c r="Q526" s="3">
        <v>0</v>
      </c>
      <c r="R526" s="3"/>
      <c r="S526" s="3">
        <f>IF(ISBLANK(Table13[[#This Row],[T1]]),0,IF(Table13[[#This Row],[T1]]&gt;0,1,0))</f>
        <v>1</v>
      </c>
      <c r="T526" s="3">
        <f>IF(ISBLANK(Table13[[#This Row],[T2]]),0,IF(Table13[[#This Row],[T2]]&gt;0,1,0))</f>
        <v>1</v>
      </c>
      <c r="U526" s="3">
        <f>IF(ISBLANK(Table13[[#This Row],[T3]]),0,IF(Table13[[#This Row],[T3]]&gt;0,1,0))</f>
        <v>1</v>
      </c>
      <c r="V526" s="3">
        <f>IF(ISBLANK(Table13[[#This Row],[T4]]),0,IF(Table13[[#This Row],[T4]]&gt;0,1,0))</f>
        <v>0</v>
      </c>
      <c r="W526" s="25">
        <v>60</v>
      </c>
      <c r="X526" s="23">
        <v>13</v>
      </c>
      <c r="Y526" s="3">
        <v>0.8</v>
      </c>
      <c r="Z526" s="3"/>
      <c r="AB526" s="30">
        <v>496</v>
      </c>
      <c r="AC526" s="30">
        <v>1.4888842418912167</v>
      </c>
      <c r="AD526" s="30">
        <v>1.6111157581087834</v>
      </c>
    </row>
    <row r="527" spans="1:30">
      <c r="A527" s="4">
        <v>43759.875</v>
      </c>
      <c r="B527">
        <v>43759</v>
      </c>
      <c r="C527" s="3">
        <v>0.875</v>
      </c>
      <c r="D527" s="3">
        <v>21</v>
      </c>
      <c r="E527" s="3">
        <v>21</v>
      </c>
      <c r="F527" s="3">
        <v>0.3</v>
      </c>
      <c r="G527" s="5">
        <v>0.5</v>
      </c>
      <c r="H527" s="3">
        <v>0.8</v>
      </c>
      <c r="I527" s="3">
        <v>1.55139</v>
      </c>
      <c r="J527" s="12">
        <f t="shared" si="24"/>
        <v>0.85416666666666663</v>
      </c>
      <c r="K527" s="4">
        <v>43759.875</v>
      </c>
      <c r="L527" s="3">
        <f t="shared" si="25"/>
        <v>21</v>
      </c>
      <c r="M527" s="3">
        <f t="shared" si="26"/>
        <v>21</v>
      </c>
      <c r="N527" s="3">
        <v>0</v>
      </c>
      <c r="O527" s="3">
        <v>44</v>
      </c>
      <c r="P527" s="3">
        <v>58</v>
      </c>
      <c r="Q527" s="3">
        <v>0</v>
      </c>
      <c r="R527" s="3"/>
      <c r="S527" s="3">
        <f>IF(ISBLANK(Table13[[#This Row],[T1]]),0,IF(Table13[[#This Row],[T1]]&gt;0,1,0))</f>
        <v>1</v>
      </c>
      <c r="T527" s="3">
        <f>IF(ISBLANK(Table13[[#This Row],[T2]]),0,IF(Table13[[#This Row],[T2]]&gt;0,1,0))</f>
        <v>1</v>
      </c>
      <c r="U527" s="3">
        <f>IF(ISBLANK(Table13[[#This Row],[T3]]),0,IF(Table13[[#This Row],[T3]]&gt;0,1,0))</f>
        <v>1</v>
      </c>
      <c r="V527" s="3">
        <f>IF(ISBLANK(Table13[[#This Row],[T4]]),0,IF(Table13[[#This Row],[T4]]&gt;0,1,0))</f>
        <v>0</v>
      </c>
      <c r="W527" s="26">
        <v>60</v>
      </c>
      <c r="X527" s="22">
        <v>11</v>
      </c>
      <c r="Y527" s="3">
        <v>0.8</v>
      </c>
      <c r="Z527" s="3"/>
      <c r="AB527" s="30">
        <v>497</v>
      </c>
      <c r="AC527" s="30">
        <v>1.4698237965274394</v>
      </c>
      <c r="AD527" s="30">
        <v>1.1301762034725606</v>
      </c>
    </row>
    <row r="528" spans="1:30">
      <c r="A528" s="4">
        <v>43759.916666666664</v>
      </c>
      <c r="B528">
        <v>43759</v>
      </c>
      <c r="C528" s="3">
        <v>0.91666666666666663</v>
      </c>
      <c r="D528" s="3">
        <v>22</v>
      </c>
      <c r="E528" s="3">
        <v>21</v>
      </c>
      <c r="F528" s="3">
        <v>0.2</v>
      </c>
      <c r="G528" s="5">
        <v>0.3</v>
      </c>
      <c r="H528" s="3">
        <v>0.5</v>
      </c>
      <c r="I528" s="3">
        <v>1.55139</v>
      </c>
      <c r="J528" s="12">
        <f t="shared" si="24"/>
        <v>0.89166666666666661</v>
      </c>
      <c r="K528" s="4">
        <v>43759.916666666664</v>
      </c>
      <c r="L528" s="3">
        <f t="shared" si="25"/>
        <v>21</v>
      </c>
      <c r="M528" s="3">
        <f t="shared" si="26"/>
        <v>22</v>
      </c>
      <c r="N528" s="3">
        <v>10</v>
      </c>
      <c r="O528" s="3">
        <v>55</v>
      </c>
      <c r="P528" s="3">
        <v>58</v>
      </c>
      <c r="Q528" s="3">
        <v>0</v>
      </c>
      <c r="R528" s="3"/>
      <c r="S528" s="3">
        <f>IF(ISBLANK(Table13[[#This Row],[T1]]),0,IF(Table13[[#This Row],[T1]]&gt;0,1,0))</f>
        <v>1</v>
      </c>
      <c r="T528" s="3">
        <f>IF(ISBLANK(Table13[[#This Row],[T2]]),0,IF(Table13[[#This Row],[T2]]&gt;0,1,0))</f>
        <v>1</v>
      </c>
      <c r="U528" s="3">
        <f>IF(ISBLANK(Table13[[#This Row],[T3]]),0,IF(Table13[[#This Row],[T3]]&gt;0,1,0))</f>
        <v>1</v>
      </c>
      <c r="V528" s="3">
        <f>IF(ISBLANK(Table13[[#This Row],[T4]]),0,IF(Table13[[#This Row],[T4]]&gt;0,1,0))</f>
        <v>0</v>
      </c>
      <c r="W528" s="25">
        <v>60</v>
      </c>
      <c r="X528" s="23">
        <v>11</v>
      </c>
      <c r="Y528" s="3">
        <v>0.5</v>
      </c>
      <c r="Z528" s="3"/>
      <c r="AB528" s="30">
        <v>498</v>
      </c>
      <c r="AC528" s="30">
        <v>1.5410584551520361</v>
      </c>
      <c r="AD528" s="30">
        <v>1.5589415448479635</v>
      </c>
    </row>
    <row r="529" spans="1:30">
      <c r="A529" s="4">
        <v>43759.958333333336</v>
      </c>
      <c r="B529">
        <v>43759</v>
      </c>
      <c r="C529" s="3">
        <v>0.95833333333333337</v>
      </c>
      <c r="D529" s="3">
        <v>23</v>
      </c>
      <c r="E529" s="3">
        <v>21</v>
      </c>
      <c r="F529" s="3">
        <v>0.2</v>
      </c>
      <c r="G529" s="5">
        <v>0.3</v>
      </c>
      <c r="H529" s="3">
        <v>0.5</v>
      </c>
      <c r="I529" s="3">
        <v>1.55139</v>
      </c>
      <c r="J529" s="12">
        <f t="shared" si="24"/>
        <v>0.96666666666666667</v>
      </c>
      <c r="K529" s="4">
        <v>43759.958333333336</v>
      </c>
      <c r="L529" s="3">
        <f t="shared" si="25"/>
        <v>21</v>
      </c>
      <c r="M529" s="3">
        <f t="shared" si="26"/>
        <v>23</v>
      </c>
      <c r="N529" s="3">
        <v>57</v>
      </c>
      <c r="O529" s="3">
        <v>55</v>
      </c>
      <c r="P529" s="3">
        <v>57</v>
      </c>
      <c r="Q529" s="3">
        <v>0</v>
      </c>
      <c r="R529" s="3"/>
      <c r="S529" s="3">
        <f>IF(ISBLANK(Table13[[#This Row],[T1]]),0,IF(Table13[[#This Row],[T1]]&gt;0,1,0))</f>
        <v>1</v>
      </c>
      <c r="T529" s="3">
        <f>IF(ISBLANK(Table13[[#This Row],[T2]]),0,IF(Table13[[#This Row],[T2]]&gt;0,1,0))</f>
        <v>1</v>
      </c>
      <c r="U529" s="3">
        <f>IF(ISBLANK(Table13[[#This Row],[T3]]),0,IF(Table13[[#This Row],[T3]]&gt;0,1,0))</f>
        <v>1</v>
      </c>
      <c r="V529" s="3">
        <f>IF(ISBLANK(Table13[[#This Row],[T4]]),0,IF(Table13[[#This Row],[T4]]&gt;0,1,0))</f>
        <v>0</v>
      </c>
      <c r="W529" s="26">
        <v>59</v>
      </c>
      <c r="X529" s="22">
        <v>11</v>
      </c>
      <c r="Y529" s="3">
        <v>0.5</v>
      </c>
      <c r="Z529" s="3"/>
      <c r="AB529" s="30">
        <v>499</v>
      </c>
      <c r="AC529" s="30">
        <v>1.5112747272692035</v>
      </c>
      <c r="AD529" s="30">
        <v>0.68872527273079664</v>
      </c>
    </row>
    <row r="530" spans="1:30">
      <c r="A530" s="4">
        <v>43760</v>
      </c>
      <c r="B530">
        <v>43760</v>
      </c>
      <c r="C530" s="3">
        <v>0</v>
      </c>
      <c r="D530" s="3">
        <v>0</v>
      </c>
      <c r="E530" s="3">
        <v>22</v>
      </c>
      <c r="F530" s="3">
        <v>0.3</v>
      </c>
      <c r="G530" s="5">
        <v>0.2</v>
      </c>
      <c r="H530" s="3">
        <v>0.5</v>
      </c>
      <c r="I530" s="3">
        <v>1.55139</v>
      </c>
      <c r="J530" s="12">
        <f t="shared" si="24"/>
        <v>0.97499999999999998</v>
      </c>
      <c r="K530" s="4">
        <v>43760</v>
      </c>
      <c r="L530" s="3">
        <f t="shared" si="25"/>
        <v>22</v>
      </c>
      <c r="M530" s="3">
        <f t="shared" si="26"/>
        <v>0</v>
      </c>
      <c r="N530" s="3">
        <v>58</v>
      </c>
      <c r="O530" s="3">
        <v>58</v>
      </c>
      <c r="P530" s="3">
        <v>58</v>
      </c>
      <c r="Q530" s="3">
        <v>0</v>
      </c>
      <c r="R530" s="3"/>
      <c r="S530" s="3">
        <f>IF(ISBLANK(Table13[[#This Row],[T1]]),0,IF(Table13[[#This Row],[T1]]&gt;0,1,0))</f>
        <v>1</v>
      </c>
      <c r="T530" s="3">
        <f>IF(ISBLANK(Table13[[#This Row],[T2]]),0,IF(Table13[[#This Row],[T2]]&gt;0,1,0))</f>
        <v>1</v>
      </c>
      <c r="U530" s="3">
        <f>IF(ISBLANK(Table13[[#This Row],[T3]]),0,IF(Table13[[#This Row],[T3]]&gt;0,1,0))</f>
        <v>1</v>
      </c>
      <c r="V530" s="3">
        <f>IF(ISBLANK(Table13[[#This Row],[T4]]),0,IF(Table13[[#This Row],[T4]]&gt;0,1,0))</f>
        <v>0</v>
      </c>
      <c r="W530" s="25">
        <v>59</v>
      </c>
      <c r="X530" s="23">
        <v>11</v>
      </c>
      <c r="Y530" s="3">
        <v>0.5</v>
      </c>
      <c r="Z530" s="3"/>
      <c r="AB530" s="30">
        <v>500</v>
      </c>
      <c r="AC530" s="30">
        <v>1.4400400686446069</v>
      </c>
      <c r="AD530" s="30">
        <v>-4.0040068644606963E-2</v>
      </c>
    </row>
    <row r="531" spans="1:30">
      <c r="A531" s="4">
        <v>43760.041666666664</v>
      </c>
      <c r="B531">
        <v>43760</v>
      </c>
      <c r="C531" s="3">
        <v>4.1666666666666664E-2</v>
      </c>
      <c r="D531" s="3">
        <v>1</v>
      </c>
      <c r="E531" s="3">
        <v>22</v>
      </c>
      <c r="F531" s="3">
        <v>0.4</v>
      </c>
      <c r="G531" s="5">
        <v>0.2</v>
      </c>
      <c r="H531" s="3">
        <v>0.60000000000000009</v>
      </c>
      <c r="I531" s="3">
        <v>1.55139</v>
      </c>
      <c r="J531" s="12">
        <f t="shared" si="24"/>
        <v>0.97083333333333321</v>
      </c>
      <c r="K531" s="4">
        <v>43760.041666666664</v>
      </c>
      <c r="L531" s="3">
        <f t="shared" si="25"/>
        <v>22</v>
      </c>
      <c r="M531" s="3">
        <f t="shared" si="26"/>
        <v>1</v>
      </c>
      <c r="N531" s="3">
        <v>58</v>
      </c>
      <c r="O531" s="3">
        <v>58</v>
      </c>
      <c r="P531" s="3">
        <v>58</v>
      </c>
      <c r="Q531" s="3">
        <v>0</v>
      </c>
      <c r="R531" s="3"/>
      <c r="S531" s="3">
        <f>IF(ISBLANK(Table13[[#This Row],[T1]]),0,IF(Table13[[#This Row],[T1]]&gt;0,1,0))</f>
        <v>1</v>
      </c>
      <c r="T531" s="3">
        <f>IF(ISBLANK(Table13[[#This Row],[T2]]),0,IF(Table13[[#This Row],[T2]]&gt;0,1,0))</f>
        <v>1</v>
      </c>
      <c r="U531" s="3">
        <f>IF(ISBLANK(Table13[[#This Row],[T3]]),0,IF(Table13[[#This Row],[T3]]&gt;0,1,0))</f>
        <v>1</v>
      </c>
      <c r="V531" s="3">
        <f>IF(ISBLANK(Table13[[#This Row],[T4]]),0,IF(Table13[[#This Row],[T4]]&gt;0,1,0))</f>
        <v>0</v>
      </c>
      <c r="W531" s="26">
        <v>59</v>
      </c>
      <c r="X531" s="22">
        <v>11</v>
      </c>
      <c r="Y531" s="3">
        <v>0.60000000000000009</v>
      </c>
      <c r="Z531" s="3"/>
      <c r="AB531" s="30">
        <v>501</v>
      </c>
      <c r="AC531" s="30">
        <v>1.4400400686446069</v>
      </c>
      <c r="AD531" s="30">
        <v>2.3599599313553936</v>
      </c>
    </row>
    <row r="532" spans="1:30">
      <c r="A532" s="4">
        <v>43760.083333333336</v>
      </c>
      <c r="B532">
        <v>43760</v>
      </c>
      <c r="C532" s="3">
        <v>8.3333333333333329E-2</v>
      </c>
      <c r="D532" s="3">
        <v>2</v>
      </c>
      <c r="E532" s="3">
        <v>22</v>
      </c>
      <c r="F532" s="3">
        <v>1</v>
      </c>
      <c r="G532" s="5">
        <v>0.4</v>
      </c>
      <c r="H532" s="3">
        <v>1.4</v>
      </c>
      <c r="I532" s="3">
        <v>1.55139</v>
      </c>
      <c r="J532" s="12">
        <f t="shared" si="24"/>
        <v>1.0125</v>
      </c>
      <c r="K532" s="4">
        <v>43760.083333333336</v>
      </c>
      <c r="L532" s="3">
        <f t="shared" si="25"/>
        <v>22</v>
      </c>
      <c r="M532" s="3">
        <f t="shared" si="26"/>
        <v>2</v>
      </c>
      <c r="N532" s="3">
        <v>58</v>
      </c>
      <c r="O532" s="3">
        <v>58</v>
      </c>
      <c r="P532" s="3">
        <v>58</v>
      </c>
      <c r="Q532" s="3">
        <v>0</v>
      </c>
      <c r="R532" s="3"/>
      <c r="S532" s="3">
        <f>IF(ISBLANK(Table13[[#This Row],[T1]]),0,IF(Table13[[#This Row],[T1]]&gt;0,1,0))</f>
        <v>1</v>
      </c>
      <c r="T532" s="3">
        <f>IF(ISBLANK(Table13[[#This Row],[T2]]),0,IF(Table13[[#This Row],[T2]]&gt;0,1,0))</f>
        <v>1</v>
      </c>
      <c r="U532" s="3">
        <f>IF(ISBLANK(Table13[[#This Row],[T3]]),0,IF(Table13[[#This Row],[T3]]&gt;0,1,0))</f>
        <v>1</v>
      </c>
      <c r="V532" s="3">
        <f>IF(ISBLANK(Table13[[#This Row],[T4]]),0,IF(Table13[[#This Row],[T4]]&gt;0,1,0))</f>
        <v>0</v>
      </c>
      <c r="W532" s="25">
        <v>59</v>
      </c>
      <c r="X532" s="23">
        <v>11</v>
      </c>
      <c r="Y532" s="3">
        <v>1.4</v>
      </c>
      <c r="Z532" s="3"/>
      <c r="AB532" s="30">
        <v>502</v>
      </c>
      <c r="AC532" s="30">
        <v>1.4724467610488896</v>
      </c>
      <c r="AD532" s="30">
        <v>0.72755323895111057</v>
      </c>
    </row>
    <row r="533" spans="1:30">
      <c r="A533" s="4">
        <v>43760.125</v>
      </c>
      <c r="B533">
        <v>43760</v>
      </c>
      <c r="C533" s="3">
        <v>0.125</v>
      </c>
      <c r="D533" s="3">
        <v>3</v>
      </c>
      <c r="E533" s="3">
        <v>22</v>
      </c>
      <c r="F533" s="3">
        <v>0.2</v>
      </c>
      <c r="G533" s="5">
        <v>0.4</v>
      </c>
      <c r="H533" s="3">
        <v>0.60000000000000009</v>
      </c>
      <c r="I533" s="3">
        <v>1.55139</v>
      </c>
      <c r="J533" s="12">
        <f t="shared" si="24"/>
        <v>0.97083333333333321</v>
      </c>
      <c r="K533" s="4">
        <v>43760.125</v>
      </c>
      <c r="L533" s="3">
        <f t="shared" si="25"/>
        <v>22</v>
      </c>
      <c r="M533" s="3">
        <f t="shared" si="26"/>
        <v>3</v>
      </c>
      <c r="N533" s="3">
        <v>57</v>
      </c>
      <c r="O533" s="3">
        <v>57</v>
      </c>
      <c r="P533" s="3">
        <v>57</v>
      </c>
      <c r="Q533" s="3">
        <v>0</v>
      </c>
      <c r="R533" s="3"/>
      <c r="S533" s="3">
        <f>IF(ISBLANK(Table13[[#This Row],[T1]]),0,IF(Table13[[#This Row],[T1]]&gt;0,1,0))</f>
        <v>1</v>
      </c>
      <c r="T533" s="3">
        <f>IF(ISBLANK(Table13[[#This Row],[T2]]),0,IF(Table13[[#This Row],[T2]]&gt;0,1,0))</f>
        <v>1</v>
      </c>
      <c r="U533" s="3">
        <f>IF(ISBLANK(Table13[[#This Row],[T3]]),0,IF(Table13[[#This Row],[T3]]&gt;0,1,0))</f>
        <v>1</v>
      </c>
      <c r="V533" s="3">
        <f>IF(ISBLANK(Table13[[#This Row],[T4]]),0,IF(Table13[[#This Row],[T4]]&gt;0,1,0))</f>
        <v>0</v>
      </c>
      <c r="W533" s="26">
        <v>59</v>
      </c>
      <c r="X533" s="22">
        <v>11</v>
      </c>
      <c r="Y533" s="3">
        <v>0.60000000000000009</v>
      </c>
      <c r="Z533" s="3"/>
      <c r="AB533" s="30">
        <v>503</v>
      </c>
      <c r="AC533" s="30">
        <v>1.4831700435679449</v>
      </c>
      <c r="AD533" s="30">
        <v>-0.28317004356794495</v>
      </c>
    </row>
    <row r="534" spans="1:30">
      <c r="A534" s="4">
        <v>43760.166666666664</v>
      </c>
      <c r="B534">
        <v>43760</v>
      </c>
      <c r="C534" s="3">
        <v>0.16666666666666666</v>
      </c>
      <c r="D534" s="3">
        <v>4</v>
      </c>
      <c r="E534" s="3">
        <v>22</v>
      </c>
      <c r="F534" s="3">
        <v>0.2</v>
      </c>
      <c r="G534" s="5">
        <v>0.2</v>
      </c>
      <c r="H534" s="3">
        <v>0.4</v>
      </c>
      <c r="I534" s="3">
        <v>1.55139</v>
      </c>
      <c r="J534" s="12">
        <f t="shared" si="24"/>
        <v>0.96249999999999991</v>
      </c>
      <c r="K534" s="4">
        <v>43760.166666666664</v>
      </c>
      <c r="L534" s="3">
        <f t="shared" si="25"/>
        <v>22</v>
      </c>
      <c r="M534" s="3">
        <f t="shared" si="26"/>
        <v>4</v>
      </c>
      <c r="N534" s="3">
        <v>58</v>
      </c>
      <c r="O534" s="3">
        <v>58</v>
      </c>
      <c r="P534" s="3">
        <v>58</v>
      </c>
      <c r="Q534" s="3">
        <v>0</v>
      </c>
      <c r="R534" s="3"/>
      <c r="S534" s="3">
        <f>IF(ISBLANK(Table13[[#This Row],[T1]]),0,IF(Table13[[#This Row],[T1]]&gt;0,1,0))</f>
        <v>1</v>
      </c>
      <c r="T534" s="3">
        <f>IF(ISBLANK(Table13[[#This Row],[T2]]),0,IF(Table13[[#This Row],[T2]]&gt;0,1,0))</f>
        <v>1</v>
      </c>
      <c r="U534" s="3">
        <f>IF(ISBLANK(Table13[[#This Row],[T3]]),0,IF(Table13[[#This Row],[T3]]&gt;0,1,0))</f>
        <v>1</v>
      </c>
      <c r="V534" s="3">
        <f>IF(ISBLANK(Table13[[#This Row],[T4]]),0,IF(Table13[[#This Row],[T4]]&gt;0,1,0))</f>
        <v>0</v>
      </c>
      <c r="W534" s="25">
        <v>59</v>
      </c>
      <c r="X534" s="23">
        <v>11</v>
      </c>
      <c r="Y534" s="3">
        <v>0.4</v>
      </c>
      <c r="Z534" s="3"/>
      <c r="AB534" s="30">
        <v>504</v>
      </c>
      <c r="AC534" s="30">
        <v>1.4831700435679449</v>
      </c>
      <c r="AD534" s="30">
        <v>0.71682995643205527</v>
      </c>
    </row>
    <row r="535" spans="1:30">
      <c r="A535" s="4">
        <v>43760.208333333336</v>
      </c>
      <c r="B535">
        <v>43760</v>
      </c>
      <c r="C535" s="3">
        <v>0.20833333333333334</v>
      </c>
      <c r="D535" s="3">
        <v>5</v>
      </c>
      <c r="E535" s="3">
        <v>22</v>
      </c>
      <c r="F535" s="3">
        <v>0.2</v>
      </c>
      <c r="G535" s="5">
        <v>0.6</v>
      </c>
      <c r="H535" s="3">
        <v>0.8</v>
      </c>
      <c r="I535" s="3">
        <v>1.55139</v>
      </c>
      <c r="J535" s="12">
        <f t="shared" si="24"/>
        <v>0.96249999999999991</v>
      </c>
      <c r="K535" s="4">
        <v>43760.208333333336</v>
      </c>
      <c r="L535" s="3">
        <f t="shared" si="25"/>
        <v>22</v>
      </c>
      <c r="M535" s="3">
        <f t="shared" si="26"/>
        <v>5</v>
      </c>
      <c r="N535" s="3">
        <v>58</v>
      </c>
      <c r="O535" s="3">
        <v>55</v>
      </c>
      <c r="P535" s="3">
        <v>58</v>
      </c>
      <c r="Q535" s="3">
        <v>0</v>
      </c>
      <c r="R535" s="3"/>
      <c r="S535" s="3">
        <f>IF(ISBLANK(Table13[[#This Row],[T1]]),0,IF(Table13[[#This Row],[T1]]&gt;0,1,0))</f>
        <v>1</v>
      </c>
      <c r="T535" s="3">
        <f>IF(ISBLANK(Table13[[#This Row],[T2]]),0,IF(Table13[[#This Row],[T2]]&gt;0,1,0))</f>
        <v>1</v>
      </c>
      <c r="U535" s="3">
        <f>IF(ISBLANK(Table13[[#This Row],[T3]]),0,IF(Table13[[#This Row],[T3]]&gt;0,1,0))</f>
        <v>1</v>
      </c>
      <c r="V535" s="3">
        <f>IF(ISBLANK(Table13[[#This Row],[T4]]),0,IF(Table13[[#This Row],[T4]]&gt;0,1,0))</f>
        <v>0</v>
      </c>
      <c r="W535" s="26">
        <v>59</v>
      </c>
      <c r="X535" s="22">
        <v>9</v>
      </c>
      <c r="Y535" s="3">
        <v>0.8</v>
      </c>
      <c r="Z535" s="3"/>
      <c r="AB535" s="30">
        <v>505</v>
      </c>
      <c r="AC535" s="30">
        <v>1.4831700435679449</v>
      </c>
      <c r="AD535" s="30">
        <v>-0.78317004356794495</v>
      </c>
    </row>
    <row r="536" spans="1:30">
      <c r="A536" s="4">
        <v>43760.25</v>
      </c>
      <c r="B536">
        <v>43760</v>
      </c>
      <c r="C536" s="3">
        <v>0.25</v>
      </c>
      <c r="D536" s="3">
        <v>6</v>
      </c>
      <c r="E536" s="3">
        <v>22</v>
      </c>
      <c r="F536" s="3">
        <v>0.3</v>
      </c>
      <c r="G536" s="5">
        <v>1</v>
      </c>
      <c r="H536" s="3">
        <v>1.3</v>
      </c>
      <c r="I536" s="3">
        <v>1.55139</v>
      </c>
      <c r="J536" s="12">
        <f t="shared" si="24"/>
        <v>0.94583333333333319</v>
      </c>
      <c r="K536" s="4">
        <v>43760.25</v>
      </c>
      <c r="L536" s="3">
        <f t="shared" si="25"/>
        <v>22</v>
      </c>
      <c r="M536" s="3">
        <f t="shared" si="26"/>
        <v>6</v>
      </c>
      <c r="N536" s="3">
        <v>39</v>
      </c>
      <c r="O536" s="3">
        <v>58</v>
      </c>
      <c r="P536" s="3">
        <v>58</v>
      </c>
      <c r="Q536" s="3">
        <v>0</v>
      </c>
      <c r="R536" s="3"/>
      <c r="S536" s="3">
        <f>IF(ISBLANK(Table13[[#This Row],[T1]]),0,IF(Table13[[#This Row],[T1]]&gt;0,1,0))</f>
        <v>1</v>
      </c>
      <c r="T536" s="3">
        <f>IF(ISBLANK(Table13[[#This Row],[T2]]),0,IF(Table13[[#This Row],[T2]]&gt;0,1,0))</f>
        <v>1</v>
      </c>
      <c r="U536" s="3">
        <f>IF(ISBLANK(Table13[[#This Row],[T3]]),0,IF(Table13[[#This Row],[T3]]&gt;0,1,0))</f>
        <v>1</v>
      </c>
      <c r="V536" s="3">
        <f>IF(ISBLANK(Table13[[#This Row],[T4]]),0,IF(Table13[[#This Row],[T4]]&gt;0,1,0))</f>
        <v>0</v>
      </c>
      <c r="W536" s="25">
        <v>59</v>
      </c>
      <c r="X536" s="23">
        <v>9</v>
      </c>
      <c r="Y536" s="3">
        <v>1.3</v>
      </c>
      <c r="Z536" s="3"/>
      <c r="AB536" s="30">
        <v>506</v>
      </c>
      <c r="AC536" s="30">
        <v>1.4831700435679449</v>
      </c>
      <c r="AD536" s="30">
        <v>-0.68317004356794486</v>
      </c>
    </row>
    <row r="537" spans="1:30">
      <c r="A537" s="4">
        <v>43760.291666666664</v>
      </c>
      <c r="B537">
        <v>43760</v>
      </c>
      <c r="C537" s="3">
        <v>0.29166666666666669</v>
      </c>
      <c r="D537" s="3">
        <v>7</v>
      </c>
      <c r="E537" s="3">
        <v>22</v>
      </c>
      <c r="F537" s="3">
        <v>1.3</v>
      </c>
      <c r="G537" s="5">
        <v>1.7</v>
      </c>
      <c r="H537" s="3">
        <v>3</v>
      </c>
      <c r="I537" s="3">
        <v>1.55139</v>
      </c>
      <c r="J537" s="12">
        <f t="shared" si="24"/>
        <v>0.91249999999999976</v>
      </c>
      <c r="K537" s="4">
        <v>43760.291666666664</v>
      </c>
      <c r="L537" s="3">
        <f t="shared" si="25"/>
        <v>22</v>
      </c>
      <c r="M537" s="3">
        <f t="shared" si="26"/>
        <v>7</v>
      </c>
      <c r="N537" s="3">
        <v>0</v>
      </c>
      <c r="O537" s="3">
        <v>49</v>
      </c>
      <c r="P537" s="3">
        <v>42</v>
      </c>
      <c r="Q537" s="3">
        <v>0</v>
      </c>
      <c r="R537" s="3"/>
      <c r="S537" s="3">
        <f>IF(ISBLANK(Table13[[#This Row],[T1]]),0,IF(Table13[[#This Row],[T1]]&gt;0,1,0))</f>
        <v>1</v>
      </c>
      <c r="T537" s="3">
        <f>IF(ISBLANK(Table13[[#This Row],[T2]]),0,IF(Table13[[#This Row],[T2]]&gt;0,1,0))</f>
        <v>1</v>
      </c>
      <c r="U537" s="3">
        <f>IF(ISBLANK(Table13[[#This Row],[T3]]),0,IF(Table13[[#This Row],[T3]]&gt;0,1,0))</f>
        <v>1</v>
      </c>
      <c r="V537" s="3">
        <f>IF(ISBLANK(Table13[[#This Row],[T4]]),0,IF(Table13[[#This Row],[T4]]&gt;0,1,0))</f>
        <v>0</v>
      </c>
      <c r="W537" s="26">
        <v>59</v>
      </c>
      <c r="X537" s="22">
        <v>11</v>
      </c>
      <c r="Y537" s="3">
        <v>3</v>
      </c>
      <c r="Z537" s="3"/>
      <c r="AB537" s="30">
        <v>507</v>
      </c>
      <c r="AC537" s="30">
        <v>1.493893326087</v>
      </c>
      <c r="AD537" s="30">
        <v>-0.79389332608700003</v>
      </c>
    </row>
    <row r="538" spans="1:30">
      <c r="A538" s="4">
        <v>43760.333333333336</v>
      </c>
      <c r="B538">
        <v>43760</v>
      </c>
      <c r="C538" s="3">
        <v>0.33333333333333331</v>
      </c>
      <c r="D538" s="3">
        <v>8</v>
      </c>
      <c r="E538" s="3">
        <v>22</v>
      </c>
      <c r="F538" s="3">
        <v>0.3</v>
      </c>
      <c r="G538" s="5">
        <v>0.4</v>
      </c>
      <c r="H538" s="3">
        <v>0.7</v>
      </c>
      <c r="I538" s="3">
        <v>1.55139</v>
      </c>
      <c r="J538" s="12">
        <f t="shared" si="24"/>
        <v>0.91249999999999964</v>
      </c>
      <c r="K538" s="4">
        <v>43760.333333333336</v>
      </c>
      <c r="L538" s="3">
        <f t="shared" si="25"/>
        <v>22</v>
      </c>
      <c r="M538" s="3">
        <f t="shared" si="26"/>
        <v>8</v>
      </c>
      <c r="N538" s="3"/>
      <c r="O538" s="3"/>
      <c r="P538" s="3"/>
      <c r="Q538" s="3"/>
      <c r="R538" s="3"/>
      <c r="S538" s="3">
        <f>IF(ISBLANK(Table13[[#This Row],[T1]]),0,IF(Table13[[#This Row],[T1]]&gt;0,1,0))</f>
        <v>1</v>
      </c>
      <c r="T538" s="3">
        <f>IF(ISBLANK(Table13[[#This Row],[T2]]),0,IF(Table13[[#This Row],[T2]]&gt;0,1,0))</f>
        <v>0</v>
      </c>
      <c r="U538" s="3">
        <f>IF(ISBLANK(Table13[[#This Row],[T3]]),0,IF(Table13[[#This Row],[T3]]&gt;0,1,0))</f>
        <v>1</v>
      </c>
      <c r="V538" s="3">
        <f>IF(ISBLANK(Table13[[#This Row],[T4]]),0,IF(Table13[[#This Row],[T4]]&gt;0,1,0))</f>
        <v>0</v>
      </c>
      <c r="W538" s="25">
        <v>59</v>
      </c>
      <c r="X538" s="23">
        <v>11</v>
      </c>
      <c r="Y538" s="3">
        <v>0.7</v>
      </c>
      <c r="Z538" s="3"/>
      <c r="AB538" s="30">
        <v>508</v>
      </c>
      <c r="AC538" s="30">
        <v>1.493893326087</v>
      </c>
      <c r="AD538" s="30">
        <v>-0.79389332608700003</v>
      </c>
    </row>
    <row r="539" spans="1:30">
      <c r="A539" s="4">
        <v>43760.375</v>
      </c>
      <c r="B539">
        <v>43760</v>
      </c>
      <c r="C539" s="3">
        <v>0.375</v>
      </c>
      <c r="D539" s="3">
        <v>9</v>
      </c>
      <c r="E539" s="3">
        <v>22</v>
      </c>
      <c r="F539" s="3">
        <v>0.5</v>
      </c>
      <c r="G539" s="5">
        <v>0.2</v>
      </c>
      <c r="H539" s="3">
        <v>0.7</v>
      </c>
      <c r="I539" s="3">
        <v>1.55139</v>
      </c>
      <c r="J539" s="12">
        <f t="shared" si="24"/>
        <v>1.0291666666666666</v>
      </c>
      <c r="K539" s="4">
        <v>43760.375</v>
      </c>
      <c r="L539" s="3">
        <f t="shared" si="25"/>
        <v>22</v>
      </c>
      <c r="M539" s="3">
        <f t="shared" si="26"/>
        <v>9</v>
      </c>
      <c r="N539" s="3"/>
      <c r="O539" s="3"/>
      <c r="P539" s="3"/>
      <c r="Q539" s="3"/>
      <c r="R539" s="3"/>
      <c r="S539" s="3">
        <f>IF(ISBLANK(Table13[[#This Row],[T1]]),0,IF(Table13[[#This Row],[T1]]&gt;0,1,0))</f>
        <v>0</v>
      </c>
      <c r="T539" s="3">
        <f>IF(ISBLANK(Table13[[#This Row],[T2]]),0,IF(Table13[[#This Row],[T2]]&gt;0,1,0))</f>
        <v>0</v>
      </c>
      <c r="U539" s="3">
        <f>IF(ISBLANK(Table13[[#This Row],[T3]]),0,IF(Table13[[#This Row],[T3]]&gt;0,1,0))</f>
        <v>0</v>
      </c>
      <c r="V539" s="3">
        <f>IF(ISBLANK(Table13[[#This Row],[T4]]),0,IF(Table13[[#This Row],[T4]]&gt;0,1,0))</f>
        <v>0</v>
      </c>
      <c r="W539" s="26">
        <v>60</v>
      </c>
      <c r="X539" s="22">
        <v>11</v>
      </c>
      <c r="Y539" s="3">
        <v>0.7</v>
      </c>
      <c r="Z539" s="3"/>
      <c r="AB539" s="30">
        <v>509</v>
      </c>
      <c r="AC539" s="30">
        <v>1.493893326087</v>
      </c>
      <c r="AD539" s="30">
        <v>-0.79389332608700003</v>
      </c>
    </row>
    <row r="540" spans="1:30">
      <c r="A540" s="4">
        <v>43760.416666666664</v>
      </c>
      <c r="B540">
        <v>43760</v>
      </c>
      <c r="C540" s="3">
        <v>0.41666666666666669</v>
      </c>
      <c r="D540" s="3">
        <v>10</v>
      </c>
      <c r="E540" s="3">
        <v>22</v>
      </c>
      <c r="F540" s="3">
        <v>0.5</v>
      </c>
      <c r="G540" s="5">
        <v>0.2</v>
      </c>
      <c r="H540" s="3">
        <v>0.7</v>
      </c>
      <c r="I540" s="3">
        <v>1.55139</v>
      </c>
      <c r="J540" s="12">
        <f t="shared" si="24"/>
        <v>1.0250000000000001</v>
      </c>
      <c r="K540" s="4">
        <v>43760.416666666664</v>
      </c>
      <c r="L540" s="3">
        <f t="shared" si="25"/>
        <v>22</v>
      </c>
      <c r="M540" s="3">
        <f t="shared" si="26"/>
        <v>10</v>
      </c>
      <c r="N540" s="3"/>
      <c r="O540" s="3"/>
      <c r="P540" s="3"/>
      <c r="Q540" s="3"/>
      <c r="R540" s="3"/>
      <c r="S540" s="3">
        <f>IF(ISBLANK(Table13[[#This Row],[T1]]),0,IF(Table13[[#This Row],[T1]]&gt;0,1,0))</f>
        <v>0</v>
      </c>
      <c r="T540" s="3">
        <f>IF(ISBLANK(Table13[[#This Row],[T2]]),0,IF(Table13[[#This Row],[T2]]&gt;0,1,0))</f>
        <v>0</v>
      </c>
      <c r="U540" s="3">
        <f>IF(ISBLANK(Table13[[#This Row],[T3]]),0,IF(Table13[[#This Row],[T3]]&gt;0,1,0))</f>
        <v>0</v>
      </c>
      <c r="V540" s="3">
        <f>IF(ISBLANK(Table13[[#This Row],[T4]]),0,IF(Table13[[#This Row],[T4]]&gt;0,1,0))</f>
        <v>0</v>
      </c>
      <c r="W540" s="25">
        <v>60</v>
      </c>
      <c r="X540" s="23">
        <v>11</v>
      </c>
      <c r="Y540" s="3">
        <v>0.7</v>
      </c>
      <c r="Z540" s="3"/>
      <c r="AB540" s="30">
        <v>510</v>
      </c>
      <c r="AC540" s="30">
        <v>1.493893326087</v>
      </c>
      <c r="AD540" s="30">
        <v>-0.89389332608700001</v>
      </c>
    </row>
    <row r="541" spans="1:30">
      <c r="A541" s="4">
        <v>43760.458333333336</v>
      </c>
      <c r="B541">
        <v>43760</v>
      </c>
      <c r="C541" s="3">
        <v>0.45833333333333331</v>
      </c>
      <c r="D541" s="3">
        <v>11</v>
      </c>
      <c r="E541" s="3">
        <v>22</v>
      </c>
      <c r="F541" s="3">
        <v>0.4</v>
      </c>
      <c r="G541" s="5">
        <v>0.3</v>
      </c>
      <c r="H541" s="3">
        <v>0.7</v>
      </c>
      <c r="I541" s="3">
        <v>1.55139</v>
      </c>
      <c r="J541" s="12">
        <f t="shared" si="24"/>
        <v>1.0208333333333337</v>
      </c>
      <c r="K541" s="4">
        <v>43760.458333333336</v>
      </c>
      <c r="L541" s="3">
        <f t="shared" si="25"/>
        <v>22</v>
      </c>
      <c r="M541" s="3">
        <f t="shared" si="26"/>
        <v>11</v>
      </c>
      <c r="N541" s="3"/>
      <c r="O541" s="3"/>
      <c r="P541" s="3"/>
      <c r="Q541" s="3"/>
      <c r="R541" s="3"/>
      <c r="S541" s="3">
        <f>IF(ISBLANK(Table13[[#This Row],[T1]]),0,IF(Table13[[#This Row],[T1]]&gt;0,1,0))</f>
        <v>0</v>
      </c>
      <c r="T541" s="3">
        <f>IF(ISBLANK(Table13[[#This Row],[T2]]),0,IF(Table13[[#This Row],[T2]]&gt;0,1,0))</f>
        <v>0</v>
      </c>
      <c r="U541" s="3">
        <f>IF(ISBLANK(Table13[[#This Row],[T3]]),0,IF(Table13[[#This Row],[T3]]&gt;0,1,0))</f>
        <v>0</v>
      </c>
      <c r="V541" s="3">
        <f>IF(ISBLANK(Table13[[#This Row],[T4]]),0,IF(Table13[[#This Row],[T4]]&gt;0,1,0))</f>
        <v>0</v>
      </c>
      <c r="W541" s="26">
        <v>61</v>
      </c>
      <c r="X541" s="22">
        <v>11</v>
      </c>
      <c r="Y541" s="3">
        <v>0.7</v>
      </c>
      <c r="Z541" s="3"/>
      <c r="AB541" s="30">
        <v>511</v>
      </c>
      <c r="AC541" s="30">
        <v>1.493893326087</v>
      </c>
      <c r="AD541" s="30">
        <v>-0.3938933260869999</v>
      </c>
    </row>
    <row r="542" spans="1:30">
      <c r="A542" s="4">
        <v>43760.5</v>
      </c>
      <c r="B542">
        <v>43760</v>
      </c>
      <c r="C542" s="3">
        <v>0.5</v>
      </c>
      <c r="D542" s="3">
        <v>12</v>
      </c>
      <c r="E542" s="3">
        <v>22</v>
      </c>
      <c r="F542" s="3">
        <v>0.4</v>
      </c>
      <c r="G542" s="5">
        <v>0.5</v>
      </c>
      <c r="H542" s="3">
        <v>0.9</v>
      </c>
      <c r="I542" s="3">
        <v>1.55139</v>
      </c>
      <c r="J542" s="12">
        <f t="shared" si="24"/>
        <v>1.0041666666666669</v>
      </c>
      <c r="K542" s="4">
        <v>43760.5</v>
      </c>
      <c r="L542" s="3">
        <f t="shared" si="25"/>
        <v>22</v>
      </c>
      <c r="M542" s="3">
        <f t="shared" si="26"/>
        <v>12</v>
      </c>
      <c r="N542" s="3"/>
      <c r="O542" s="3"/>
      <c r="P542" s="3"/>
      <c r="Q542" s="3"/>
      <c r="R542" s="3"/>
      <c r="S542" s="3">
        <f>IF(ISBLANK(Table13[[#This Row],[T1]]),0,IF(Table13[[#This Row],[T1]]&gt;0,1,0))</f>
        <v>0</v>
      </c>
      <c r="T542" s="3">
        <f>IF(ISBLANK(Table13[[#This Row],[T2]]),0,IF(Table13[[#This Row],[T2]]&gt;0,1,0))</f>
        <v>0</v>
      </c>
      <c r="U542" s="3">
        <f>IF(ISBLANK(Table13[[#This Row],[T3]]),0,IF(Table13[[#This Row],[T3]]&gt;0,1,0))</f>
        <v>0</v>
      </c>
      <c r="V542" s="3">
        <f>IF(ISBLANK(Table13[[#This Row],[T4]]),0,IF(Table13[[#This Row],[T4]]&gt;0,1,0))</f>
        <v>0</v>
      </c>
      <c r="W542" s="25">
        <v>63</v>
      </c>
      <c r="X542" s="23">
        <v>11</v>
      </c>
      <c r="Y542" s="3">
        <v>0.9</v>
      </c>
      <c r="Z542" s="3"/>
      <c r="AB542" s="30">
        <v>512</v>
      </c>
      <c r="AC542" s="30">
        <v>1.4831700435679449</v>
      </c>
      <c r="AD542" s="30">
        <v>2.6168299564320545</v>
      </c>
    </row>
    <row r="543" spans="1:30">
      <c r="A543" s="4">
        <v>43760.541666666664</v>
      </c>
      <c r="B543">
        <v>43760</v>
      </c>
      <c r="C543" s="3">
        <v>0.54166666666666663</v>
      </c>
      <c r="D543" s="3">
        <v>13</v>
      </c>
      <c r="E543" s="3">
        <v>22</v>
      </c>
      <c r="F543" s="3">
        <v>0.2</v>
      </c>
      <c r="G543" s="5">
        <v>0.3</v>
      </c>
      <c r="H543" s="3">
        <v>0.5</v>
      </c>
      <c r="I543" s="3">
        <v>1.55139</v>
      </c>
      <c r="J543" s="12">
        <f t="shared" si="24"/>
        <v>0.98333333333333339</v>
      </c>
      <c r="K543" s="4">
        <v>43760.541666666664</v>
      </c>
      <c r="L543" s="3">
        <f t="shared" si="25"/>
        <v>22</v>
      </c>
      <c r="M543" s="3">
        <f t="shared" si="26"/>
        <v>13</v>
      </c>
      <c r="N543" s="3"/>
      <c r="O543" s="3"/>
      <c r="P543" s="3"/>
      <c r="Q543" s="3"/>
      <c r="R543" s="3"/>
      <c r="S543" s="3">
        <f>IF(ISBLANK(Table13[[#This Row],[T1]]),0,IF(Table13[[#This Row],[T1]]&gt;0,1,0))</f>
        <v>0</v>
      </c>
      <c r="T543" s="3">
        <f>IF(ISBLANK(Table13[[#This Row],[T2]]),0,IF(Table13[[#This Row],[T2]]&gt;0,1,0))</f>
        <v>0</v>
      </c>
      <c r="U543" s="3">
        <f>IF(ISBLANK(Table13[[#This Row],[T3]]),0,IF(Table13[[#This Row],[T3]]&gt;0,1,0))</f>
        <v>0</v>
      </c>
      <c r="V543" s="3">
        <f>IF(ISBLANK(Table13[[#This Row],[T4]]),0,IF(Table13[[#This Row],[T4]]&gt;0,1,0))</f>
        <v>0</v>
      </c>
      <c r="W543" s="26">
        <v>62</v>
      </c>
      <c r="X543" s="22">
        <v>8</v>
      </c>
      <c r="Y543" s="3">
        <v>0.5</v>
      </c>
      <c r="Z543" s="3"/>
      <c r="AB543" s="30">
        <v>513</v>
      </c>
      <c r="AC543" s="30">
        <v>1.4914189086806486</v>
      </c>
      <c r="AD543" s="30">
        <v>-0.79141890868064868</v>
      </c>
    </row>
    <row r="544" spans="1:30">
      <c r="A544" s="4">
        <v>43760.583333333336</v>
      </c>
      <c r="B544">
        <v>43760</v>
      </c>
      <c r="C544" s="3">
        <v>0.58333333333333337</v>
      </c>
      <c r="D544" s="3">
        <v>14</v>
      </c>
      <c r="E544" s="3">
        <v>22</v>
      </c>
      <c r="F544" s="3">
        <v>0.4</v>
      </c>
      <c r="G544" s="5">
        <v>0.2</v>
      </c>
      <c r="H544" s="3">
        <v>0.60000000000000009</v>
      </c>
      <c r="I544" s="3">
        <v>1.55139</v>
      </c>
      <c r="J544" s="12">
        <f t="shared" si="24"/>
        <v>0.98333333333333339</v>
      </c>
      <c r="K544" s="4">
        <v>43760.583333333336</v>
      </c>
      <c r="L544" s="3">
        <f t="shared" si="25"/>
        <v>22</v>
      </c>
      <c r="M544" s="3">
        <f t="shared" si="26"/>
        <v>14</v>
      </c>
      <c r="N544" s="3"/>
      <c r="O544" s="3"/>
      <c r="P544" s="3"/>
      <c r="Q544" s="3"/>
      <c r="R544" s="3"/>
      <c r="S544" s="3">
        <f>IF(ISBLANK(Table13[[#This Row],[T1]]),0,IF(Table13[[#This Row],[T1]]&gt;0,1,0))</f>
        <v>0</v>
      </c>
      <c r="T544" s="3">
        <f>IF(ISBLANK(Table13[[#This Row],[T2]]),0,IF(Table13[[#This Row],[T2]]&gt;0,1,0))</f>
        <v>0</v>
      </c>
      <c r="U544" s="3">
        <f>IF(ISBLANK(Table13[[#This Row],[T3]]),0,IF(Table13[[#This Row],[T3]]&gt;0,1,0))</f>
        <v>0</v>
      </c>
      <c r="V544" s="3">
        <f>IF(ISBLANK(Table13[[#This Row],[T4]]),0,IF(Table13[[#This Row],[T4]]&gt;0,1,0))</f>
        <v>0</v>
      </c>
      <c r="W544" s="25">
        <v>62</v>
      </c>
      <c r="X544" s="23">
        <v>8</v>
      </c>
      <c r="Y544" s="3">
        <v>0.60000000000000009</v>
      </c>
      <c r="Z544" s="3"/>
      <c r="AB544" s="30">
        <v>514</v>
      </c>
      <c r="AC544" s="30">
        <v>1.3880144024988863</v>
      </c>
      <c r="AD544" s="30">
        <v>0.71198559750111379</v>
      </c>
    </row>
    <row r="545" spans="1:30">
      <c r="A545" s="4">
        <v>43760.625</v>
      </c>
      <c r="B545">
        <v>43760</v>
      </c>
      <c r="C545" s="3">
        <v>0.625</v>
      </c>
      <c r="D545" s="3">
        <v>15</v>
      </c>
      <c r="E545" s="3">
        <v>22</v>
      </c>
      <c r="F545" s="3">
        <v>1.1000000000000001</v>
      </c>
      <c r="G545" s="5">
        <v>0.5</v>
      </c>
      <c r="H545" s="3">
        <v>1.6</v>
      </c>
      <c r="I545" s="3">
        <v>1.55139</v>
      </c>
      <c r="J545" s="12">
        <f t="shared" si="24"/>
        <v>0.99166666666666681</v>
      </c>
      <c r="K545" s="4">
        <v>43760.625</v>
      </c>
      <c r="L545" s="3">
        <f t="shared" si="25"/>
        <v>22</v>
      </c>
      <c r="M545" s="3">
        <f t="shared" si="26"/>
        <v>15</v>
      </c>
      <c r="N545" s="3"/>
      <c r="O545" s="3"/>
      <c r="P545" s="3"/>
      <c r="Q545" s="3"/>
      <c r="R545" s="3"/>
      <c r="S545" s="3">
        <f>IF(ISBLANK(Table13[[#This Row],[T1]]),0,IF(Table13[[#This Row],[T1]]&gt;0,1,0))</f>
        <v>0</v>
      </c>
      <c r="T545" s="3">
        <f>IF(ISBLANK(Table13[[#This Row],[T2]]),0,IF(Table13[[#This Row],[T2]]&gt;0,1,0))</f>
        <v>0</v>
      </c>
      <c r="U545" s="3">
        <f>IF(ISBLANK(Table13[[#This Row],[T3]]),0,IF(Table13[[#This Row],[T3]]&gt;0,1,0))</f>
        <v>0</v>
      </c>
      <c r="V545" s="3">
        <f>IF(ISBLANK(Table13[[#This Row],[T4]]),0,IF(Table13[[#This Row],[T4]]&gt;0,1,0))</f>
        <v>0</v>
      </c>
      <c r="W545" s="26">
        <v>62</v>
      </c>
      <c r="X545" s="22">
        <v>5</v>
      </c>
      <c r="Y545" s="3">
        <v>1.6</v>
      </c>
      <c r="Z545" s="3"/>
      <c r="AB545" s="30">
        <v>515</v>
      </c>
      <c r="AC545" s="30">
        <v>1.337579482802721</v>
      </c>
      <c r="AD545" s="30">
        <v>-0.43757948280272096</v>
      </c>
    </row>
    <row r="546" spans="1:30">
      <c r="A546" s="4">
        <v>43760.666666666664</v>
      </c>
      <c r="B546">
        <v>43760</v>
      </c>
      <c r="C546" s="3">
        <v>0.66666666666666663</v>
      </c>
      <c r="D546" s="3">
        <v>16</v>
      </c>
      <c r="E546" s="3">
        <v>22</v>
      </c>
      <c r="F546" s="3">
        <v>0.4</v>
      </c>
      <c r="G546" s="5">
        <v>0.4</v>
      </c>
      <c r="H546" s="3">
        <v>0.8</v>
      </c>
      <c r="I546" s="3">
        <v>1.55139</v>
      </c>
      <c r="J546" s="12">
        <f t="shared" si="24"/>
        <v>0.96250000000000002</v>
      </c>
      <c r="K546" s="4">
        <v>43760.666666666664</v>
      </c>
      <c r="L546" s="3">
        <f t="shared" si="25"/>
        <v>22</v>
      </c>
      <c r="M546" s="3">
        <f t="shared" si="26"/>
        <v>16</v>
      </c>
      <c r="N546" s="3"/>
      <c r="O546" s="3"/>
      <c r="P546" s="3"/>
      <c r="Q546" s="3"/>
      <c r="R546" s="3"/>
      <c r="S546" s="3">
        <f>IF(ISBLANK(Table13[[#This Row],[T1]]),0,IF(Table13[[#This Row],[T1]]&gt;0,1,0))</f>
        <v>0</v>
      </c>
      <c r="T546" s="3">
        <f>IF(ISBLANK(Table13[[#This Row],[T2]]),0,IF(Table13[[#This Row],[T2]]&gt;0,1,0))</f>
        <v>0</v>
      </c>
      <c r="U546" s="3">
        <f>IF(ISBLANK(Table13[[#This Row],[T3]]),0,IF(Table13[[#This Row],[T3]]&gt;0,1,0))</f>
        <v>0</v>
      </c>
      <c r="V546" s="3">
        <f>IF(ISBLANK(Table13[[#This Row],[T4]]),0,IF(Table13[[#This Row],[T4]]&gt;0,1,0))</f>
        <v>0</v>
      </c>
      <c r="W546" s="25">
        <v>61</v>
      </c>
      <c r="X546" s="23">
        <v>8</v>
      </c>
      <c r="Y546" s="3">
        <v>0.8</v>
      </c>
      <c r="Z546" s="3"/>
      <c r="AB546" s="30">
        <v>516</v>
      </c>
      <c r="AC546" s="30">
        <v>1.2442514330303349</v>
      </c>
      <c r="AD546" s="30">
        <v>-0.94425143303033487</v>
      </c>
    </row>
    <row r="547" spans="1:30">
      <c r="A547" s="4">
        <v>43760.708333333336</v>
      </c>
      <c r="B547">
        <v>43760</v>
      </c>
      <c r="C547" s="3">
        <v>0.70833333333333337</v>
      </c>
      <c r="D547" s="3">
        <v>17</v>
      </c>
      <c r="E547" s="3">
        <v>22</v>
      </c>
      <c r="F547" s="3">
        <v>0.3</v>
      </c>
      <c r="G547" s="5">
        <v>0.5</v>
      </c>
      <c r="H547" s="3">
        <v>0.8</v>
      </c>
      <c r="I547" s="3">
        <v>1.55139</v>
      </c>
      <c r="J547" s="12">
        <f t="shared" si="24"/>
        <v>0.9833333333333335</v>
      </c>
      <c r="K547" s="4">
        <v>43760.708333333336</v>
      </c>
      <c r="L547" s="3">
        <f t="shared" si="25"/>
        <v>22</v>
      </c>
      <c r="M547" s="3">
        <f t="shared" si="26"/>
        <v>17</v>
      </c>
      <c r="N547" s="3"/>
      <c r="O547" s="3"/>
      <c r="P547" s="3"/>
      <c r="Q547" s="3"/>
      <c r="R547" s="3"/>
      <c r="S547" s="3">
        <f>IF(ISBLANK(Table13[[#This Row],[T1]]),0,IF(Table13[[#This Row],[T1]]&gt;0,1,0))</f>
        <v>0</v>
      </c>
      <c r="T547" s="3">
        <f>IF(ISBLANK(Table13[[#This Row],[T2]]),0,IF(Table13[[#This Row],[T2]]&gt;0,1,0))</f>
        <v>0</v>
      </c>
      <c r="U547" s="3">
        <f>IF(ISBLANK(Table13[[#This Row],[T3]]),0,IF(Table13[[#This Row],[T3]]&gt;0,1,0))</f>
        <v>1</v>
      </c>
      <c r="V547" s="3">
        <f>IF(ISBLANK(Table13[[#This Row],[T4]]),0,IF(Table13[[#This Row],[T4]]&gt;0,1,0))</f>
        <v>0</v>
      </c>
      <c r="W547" s="26">
        <v>61</v>
      </c>
      <c r="X547" s="22">
        <v>11</v>
      </c>
      <c r="Y547" s="3">
        <v>0.8</v>
      </c>
      <c r="Z547" s="3"/>
      <c r="AB547" s="30">
        <v>517</v>
      </c>
      <c r="AC547" s="30">
        <v>1.2335281505112796</v>
      </c>
      <c r="AD547" s="30">
        <v>-0.63352815051127964</v>
      </c>
    </row>
    <row r="548" spans="1:30">
      <c r="A548" s="4">
        <v>43760.75</v>
      </c>
      <c r="B548">
        <v>43760</v>
      </c>
      <c r="C548" s="3">
        <v>0.75</v>
      </c>
      <c r="D548" s="3">
        <v>18</v>
      </c>
      <c r="E548" s="3">
        <v>22</v>
      </c>
      <c r="F548" s="3">
        <v>0.2</v>
      </c>
      <c r="G548" s="5">
        <v>0.5</v>
      </c>
      <c r="H548" s="3">
        <v>0.7</v>
      </c>
      <c r="I548" s="3">
        <v>1.55139</v>
      </c>
      <c r="J548" s="12">
        <f t="shared" si="24"/>
        <v>0.96666666666666679</v>
      </c>
      <c r="K548" s="4">
        <v>43760.75</v>
      </c>
      <c r="L548" s="3">
        <f t="shared" si="25"/>
        <v>22</v>
      </c>
      <c r="M548" s="3">
        <f t="shared" si="26"/>
        <v>18</v>
      </c>
      <c r="N548" s="3">
        <v>0</v>
      </c>
      <c r="O548" s="3">
        <v>0</v>
      </c>
      <c r="P548" s="3">
        <v>27</v>
      </c>
      <c r="Q548" s="3">
        <v>0</v>
      </c>
      <c r="R548" s="3"/>
      <c r="S548" s="3">
        <f>IF(ISBLANK(Table13[[#This Row],[T1]]),0,IF(Table13[[#This Row],[T1]]&gt;0,1,0))</f>
        <v>0</v>
      </c>
      <c r="T548" s="3">
        <f>IF(ISBLANK(Table13[[#This Row],[T2]]),0,IF(Table13[[#This Row],[T2]]&gt;0,1,0))</f>
        <v>0</v>
      </c>
      <c r="U548" s="3">
        <f>IF(ISBLANK(Table13[[#This Row],[T3]]),0,IF(Table13[[#This Row],[T3]]&gt;0,1,0))</f>
        <v>1</v>
      </c>
      <c r="V548" s="3">
        <f>IF(ISBLANK(Table13[[#This Row],[T4]]),0,IF(Table13[[#This Row],[T4]]&gt;0,1,0))</f>
        <v>0</v>
      </c>
      <c r="W548" s="25">
        <v>61</v>
      </c>
      <c r="X548" s="23">
        <v>11</v>
      </c>
      <c r="Y548" s="3">
        <v>0.7</v>
      </c>
      <c r="Z548" s="3"/>
      <c r="AB548" s="30">
        <v>518</v>
      </c>
      <c r="AC548" s="30">
        <v>1.2410699401312237</v>
      </c>
      <c r="AD548" s="30">
        <v>-0.24106994013122374</v>
      </c>
    </row>
    <row r="549" spans="1:30">
      <c r="A549" s="4">
        <v>43760.791666666664</v>
      </c>
      <c r="B549">
        <v>43760</v>
      </c>
      <c r="C549" s="3">
        <v>0.79166666666666663</v>
      </c>
      <c r="D549" s="3">
        <v>19</v>
      </c>
      <c r="E549" s="3">
        <v>22</v>
      </c>
      <c r="F549" s="3">
        <v>0.2</v>
      </c>
      <c r="G549" s="5">
        <v>0.4</v>
      </c>
      <c r="H549" s="3">
        <v>0.60000000000000009</v>
      </c>
      <c r="I549" s="3">
        <v>1.55139</v>
      </c>
      <c r="J549" s="12">
        <f t="shared" si="24"/>
        <v>0.96250000000000024</v>
      </c>
      <c r="K549" s="4">
        <v>43760.791666435187</v>
      </c>
      <c r="L549" s="3">
        <f t="shared" si="25"/>
        <v>22</v>
      </c>
      <c r="M549" s="3">
        <f t="shared" si="26"/>
        <v>19</v>
      </c>
      <c r="N549" s="3"/>
      <c r="O549" s="3"/>
      <c r="P549" s="3"/>
      <c r="Q549" s="3"/>
      <c r="R549" s="3"/>
      <c r="S549" s="3">
        <f>IF(ISBLANK(Table13[[#This Row],[T1]]),0,IF(Table13[[#This Row],[T1]]&gt;0,1,0))</f>
        <v>1</v>
      </c>
      <c r="T549" s="3">
        <f>IF(ISBLANK(Table13[[#This Row],[T2]]),0,IF(Table13[[#This Row],[T2]]&gt;0,1,0))</f>
        <v>1</v>
      </c>
      <c r="U549" s="3">
        <f>IF(ISBLANK(Table13[[#This Row],[T3]]),0,IF(Table13[[#This Row],[T3]]&gt;0,1,0))</f>
        <v>1</v>
      </c>
      <c r="V549" s="3">
        <f>IF(ISBLANK(Table13[[#This Row],[T4]]),0,IF(Table13[[#This Row],[T4]]&gt;0,1,0))</f>
        <v>0</v>
      </c>
      <c r="W549" s="26">
        <v>61</v>
      </c>
      <c r="X549" s="22">
        <v>11</v>
      </c>
      <c r="Y549" s="3">
        <v>0.60000000000000009</v>
      </c>
      <c r="Z549" s="3"/>
      <c r="AB549" s="30">
        <v>519</v>
      </c>
      <c r="AC549" s="30">
        <v>1.251793222650279</v>
      </c>
      <c r="AD549" s="30">
        <v>-0.35179322265027901</v>
      </c>
    </row>
    <row r="550" spans="1:30">
      <c r="A550" s="4">
        <v>43760.833333333336</v>
      </c>
      <c r="B550">
        <v>43760</v>
      </c>
      <c r="C550" s="3">
        <v>0.83333333333333337</v>
      </c>
      <c r="D550" s="3">
        <v>20</v>
      </c>
      <c r="E550" s="3">
        <v>22</v>
      </c>
      <c r="F550" s="3">
        <v>0.2</v>
      </c>
      <c r="G550" s="5">
        <v>0.6</v>
      </c>
      <c r="H550" s="3">
        <v>0.8</v>
      </c>
      <c r="I550" s="3">
        <v>1.55139</v>
      </c>
      <c r="J550" s="12">
        <f t="shared" si="24"/>
        <v>0.99583333333333346</v>
      </c>
      <c r="K550" s="4">
        <v>43760.833333333336</v>
      </c>
      <c r="L550" s="3">
        <f t="shared" si="25"/>
        <v>22</v>
      </c>
      <c r="M550" s="3">
        <f t="shared" si="26"/>
        <v>20</v>
      </c>
      <c r="N550" s="3">
        <v>17</v>
      </c>
      <c r="O550" s="3">
        <v>0</v>
      </c>
      <c r="P550" s="3">
        <v>0</v>
      </c>
      <c r="Q550" s="3">
        <v>0</v>
      </c>
      <c r="R550" s="3"/>
      <c r="S550" s="3">
        <f>IF(ISBLANK(Table13[[#This Row],[T1]]),0,IF(Table13[[#This Row],[T1]]&gt;0,1,0))</f>
        <v>1</v>
      </c>
      <c r="T550" s="3">
        <f>IF(ISBLANK(Table13[[#This Row],[T2]]),0,IF(Table13[[#This Row],[T2]]&gt;0,1,0))</f>
        <v>1</v>
      </c>
      <c r="U550" s="3">
        <f>IF(ISBLANK(Table13[[#This Row],[T3]]),0,IF(Table13[[#This Row],[T3]]&gt;0,1,0))</f>
        <v>1</v>
      </c>
      <c r="V550" s="3">
        <f>IF(ISBLANK(Table13[[#This Row],[T4]]),0,IF(Table13[[#This Row],[T4]]&gt;0,1,0))</f>
        <v>0</v>
      </c>
      <c r="W550" s="25">
        <v>61</v>
      </c>
      <c r="X550" s="23">
        <v>13</v>
      </c>
      <c r="Y550" s="3">
        <v>0.8</v>
      </c>
      <c r="Z550" s="3"/>
      <c r="AB550" s="30">
        <v>520</v>
      </c>
      <c r="AC550" s="30">
        <v>1.2625165051693343</v>
      </c>
      <c r="AD550" s="30">
        <v>0.53748349483066549</v>
      </c>
    </row>
    <row r="551" spans="1:30">
      <c r="A551" s="4">
        <v>43760.875</v>
      </c>
      <c r="B551">
        <v>43760</v>
      </c>
      <c r="C551" s="3">
        <v>0.875</v>
      </c>
      <c r="D551" s="3">
        <v>21</v>
      </c>
      <c r="E551" s="3">
        <v>22</v>
      </c>
      <c r="F551" s="3">
        <v>0.4</v>
      </c>
      <c r="G551" s="5">
        <v>1.3</v>
      </c>
      <c r="H551" s="3">
        <v>1.7000000000000002</v>
      </c>
      <c r="I551" s="3">
        <v>1.55139</v>
      </c>
      <c r="J551" s="12">
        <f t="shared" si="24"/>
        <v>1.1208333333333333</v>
      </c>
      <c r="K551" s="4">
        <v>43760.875</v>
      </c>
      <c r="L551" s="3">
        <f t="shared" si="25"/>
        <v>22</v>
      </c>
      <c r="M551" s="3">
        <f t="shared" si="26"/>
        <v>21</v>
      </c>
      <c r="N551" s="3">
        <v>58</v>
      </c>
      <c r="O551" s="3">
        <v>0</v>
      </c>
      <c r="P551" s="3">
        <v>0</v>
      </c>
      <c r="Q551" s="3">
        <v>0</v>
      </c>
      <c r="R551" s="3"/>
      <c r="S551" s="3">
        <f>IF(ISBLANK(Table13[[#This Row],[T1]]),0,IF(Table13[[#This Row],[T1]]&gt;0,1,0))</f>
        <v>1</v>
      </c>
      <c r="T551" s="3">
        <f>IF(ISBLANK(Table13[[#This Row],[T2]]),0,IF(Table13[[#This Row],[T2]]&gt;0,1,0))</f>
        <v>1</v>
      </c>
      <c r="U551" s="3">
        <f>IF(ISBLANK(Table13[[#This Row],[T3]]),0,IF(Table13[[#This Row],[T3]]&gt;0,1,0))</f>
        <v>1</v>
      </c>
      <c r="V551" s="3">
        <f>IF(ISBLANK(Table13[[#This Row],[T4]]),0,IF(Table13[[#This Row],[T4]]&gt;0,1,0))</f>
        <v>0</v>
      </c>
      <c r="W551" s="26">
        <v>58</v>
      </c>
      <c r="X551" s="22">
        <v>21</v>
      </c>
      <c r="Y551" s="3">
        <v>1.7000000000000002</v>
      </c>
      <c r="Z551" s="3"/>
      <c r="AB551" s="30">
        <v>521</v>
      </c>
      <c r="AC551" s="30">
        <v>1.2732397876883896</v>
      </c>
      <c r="AD551" s="30">
        <v>-0.57323978768838968</v>
      </c>
    </row>
    <row r="552" spans="1:30">
      <c r="A552" s="4">
        <v>43760.916666666664</v>
      </c>
      <c r="B552">
        <v>43760</v>
      </c>
      <c r="C552" s="3">
        <v>0.91666666666666663</v>
      </c>
      <c r="D552" s="3">
        <v>22</v>
      </c>
      <c r="E552" s="3">
        <v>22</v>
      </c>
      <c r="F552" s="3">
        <v>1.2</v>
      </c>
      <c r="G552" s="5">
        <v>1.1000000000000001</v>
      </c>
      <c r="H552" s="3">
        <v>2.2999999999999998</v>
      </c>
      <c r="I552" s="3">
        <v>1.55139</v>
      </c>
      <c r="J552" s="12">
        <f t="shared" si="24"/>
        <v>1.1666666666666667</v>
      </c>
      <c r="K552" s="4">
        <v>43760.916666666664</v>
      </c>
      <c r="L552" s="3">
        <f t="shared" si="25"/>
        <v>22</v>
      </c>
      <c r="M552" s="3">
        <f t="shared" si="26"/>
        <v>22</v>
      </c>
      <c r="N552" s="3">
        <v>58</v>
      </c>
      <c r="O552" s="3">
        <v>35</v>
      </c>
      <c r="P552" s="3">
        <v>52</v>
      </c>
      <c r="Q552" s="3">
        <v>0</v>
      </c>
      <c r="R552" s="3"/>
      <c r="S552" s="3">
        <f>IF(ISBLANK(Table13[[#This Row],[T1]]),0,IF(Table13[[#This Row],[T1]]&gt;0,1,0))</f>
        <v>1</v>
      </c>
      <c r="T552" s="3">
        <f>IF(ISBLANK(Table13[[#This Row],[T2]]),0,IF(Table13[[#This Row],[T2]]&gt;0,1,0))</f>
        <v>1</v>
      </c>
      <c r="U552" s="3">
        <f>IF(ISBLANK(Table13[[#This Row],[T3]]),0,IF(Table13[[#This Row],[T3]]&gt;0,1,0))</f>
        <v>1</v>
      </c>
      <c r="V552" s="3">
        <f>IF(ISBLANK(Table13[[#This Row],[T4]]),0,IF(Table13[[#This Row],[T4]]&gt;0,1,0))</f>
        <v>0</v>
      </c>
      <c r="W552" s="25">
        <v>56</v>
      </c>
      <c r="X552" s="23">
        <v>21</v>
      </c>
      <c r="Y552" s="3">
        <v>2.2999999999999998</v>
      </c>
      <c r="Z552" s="3"/>
      <c r="AB552" s="30">
        <v>522</v>
      </c>
      <c r="AC552" s="30">
        <v>1.387367576389207</v>
      </c>
      <c r="AD552" s="30">
        <v>-0.88736757638920705</v>
      </c>
    </row>
    <row r="553" spans="1:30">
      <c r="A553" s="4">
        <v>43760.958333333336</v>
      </c>
      <c r="B553">
        <v>43760</v>
      </c>
      <c r="C553" s="3">
        <v>0.95833333333333337</v>
      </c>
      <c r="D553" s="3">
        <v>23</v>
      </c>
      <c r="E553" s="3">
        <v>22</v>
      </c>
      <c r="F553" s="3">
        <v>0.5</v>
      </c>
      <c r="G553" s="5">
        <v>0.2</v>
      </c>
      <c r="H553" s="3">
        <v>0.7</v>
      </c>
      <c r="I553" s="3">
        <v>1.55139</v>
      </c>
      <c r="J553" s="12">
        <f t="shared" si="24"/>
        <v>1.1875000000000002</v>
      </c>
      <c r="K553" s="4">
        <v>43760.958333333336</v>
      </c>
      <c r="L553" s="3">
        <f t="shared" si="25"/>
        <v>22</v>
      </c>
      <c r="M553" s="3">
        <f t="shared" si="26"/>
        <v>23</v>
      </c>
      <c r="N553" s="3">
        <v>58</v>
      </c>
      <c r="O553" s="3">
        <v>58</v>
      </c>
      <c r="P553" s="3">
        <v>58</v>
      </c>
      <c r="Q553" s="3">
        <v>0</v>
      </c>
      <c r="R553" s="3"/>
      <c r="S553" s="3">
        <f>IF(ISBLANK(Table13[[#This Row],[T1]]),0,IF(Table13[[#This Row],[T1]]&gt;0,1,0))</f>
        <v>1</v>
      </c>
      <c r="T553" s="3">
        <f>IF(ISBLANK(Table13[[#This Row],[T2]]),0,IF(Table13[[#This Row],[T2]]&gt;0,1,0))</f>
        <v>1</v>
      </c>
      <c r="U553" s="3">
        <f>IF(ISBLANK(Table13[[#This Row],[T3]]),0,IF(Table13[[#This Row],[T3]]&gt;0,1,0))</f>
        <v>1</v>
      </c>
      <c r="V553" s="3">
        <f>IF(ISBLANK(Table13[[#This Row],[T4]]),0,IF(Table13[[#This Row],[T4]]&gt;0,1,0))</f>
        <v>0</v>
      </c>
      <c r="W553" s="26">
        <v>55</v>
      </c>
      <c r="X553" s="22">
        <v>18</v>
      </c>
      <c r="Y553" s="3">
        <v>0.7</v>
      </c>
      <c r="Z553" s="3"/>
      <c r="AB553" s="30">
        <v>523</v>
      </c>
      <c r="AC553" s="30">
        <v>1.4096978123841137</v>
      </c>
      <c r="AD553" s="30">
        <v>0.19030218761588613</v>
      </c>
    </row>
    <row r="554" spans="1:30">
      <c r="A554" s="4">
        <v>43761</v>
      </c>
      <c r="B554">
        <v>43761</v>
      </c>
      <c r="C554" s="3">
        <v>0</v>
      </c>
      <c r="D554" s="3">
        <v>0</v>
      </c>
      <c r="E554" s="3">
        <v>23</v>
      </c>
      <c r="F554" s="3">
        <v>0.2</v>
      </c>
      <c r="G554" s="5">
        <v>0.2</v>
      </c>
      <c r="H554" s="3">
        <v>0.4</v>
      </c>
      <c r="I554" s="3">
        <v>1.55139</v>
      </c>
      <c r="J554" s="12">
        <f t="shared" si="24"/>
        <v>1.1916666666666667</v>
      </c>
      <c r="K554" s="4">
        <v>43761</v>
      </c>
      <c r="L554" s="3">
        <f t="shared" si="25"/>
        <v>23</v>
      </c>
      <c r="M554" s="3">
        <f t="shared" si="26"/>
        <v>0</v>
      </c>
      <c r="N554" s="3">
        <v>57</v>
      </c>
      <c r="O554" s="3">
        <v>57</v>
      </c>
      <c r="P554" s="3">
        <v>57</v>
      </c>
      <c r="Q554" s="3">
        <v>0</v>
      </c>
      <c r="R554" s="3"/>
      <c r="S554" s="3">
        <f>IF(ISBLANK(Table13[[#This Row],[T1]]),0,IF(Table13[[#This Row],[T1]]&gt;0,1,0))</f>
        <v>1</v>
      </c>
      <c r="T554" s="3">
        <f>IF(ISBLANK(Table13[[#This Row],[T2]]),0,IF(Table13[[#This Row],[T2]]&gt;0,1,0))</f>
        <v>1</v>
      </c>
      <c r="U554" s="3">
        <f>IF(ISBLANK(Table13[[#This Row],[T3]]),0,IF(Table13[[#This Row],[T3]]&gt;0,1,0))</f>
        <v>1</v>
      </c>
      <c r="V554" s="3">
        <f>IF(ISBLANK(Table13[[#This Row],[T4]]),0,IF(Table13[[#This Row],[T4]]&gt;0,1,0))</f>
        <v>0</v>
      </c>
      <c r="W554" s="25">
        <v>54</v>
      </c>
      <c r="X554" s="23">
        <v>18</v>
      </c>
      <c r="Y554" s="3">
        <v>0.4</v>
      </c>
      <c r="Z554" s="3"/>
      <c r="AB554" s="30">
        <v>524</v>
      </c>
      <c r="AC554" s="30">
        <v>1.4096978123841137</v>
      </c>
      <c r="AD554" s="30">
        <v>-0.20969781238411378</v>
      </c>
    </row>
    <row r="555" spans="1:30">
      <c r="A555" s="4">
        <v>43761.041666666664</v>
      </c>
      <c r="B555">
        <v>43761</v>
      </c>
      <c r="C555" s="3">
        <v>4.1666666666666664E-2</v>
      </c>
      <c r="D555" s="3">
        <v>1</v>
      </c>
      <c r="E555" s="3">
        <v>23</v>
      </c>
      <c r="F555" s="3">
        <v>0.4</v>
      </c>
      <c r="G555" s="5">
        <v>1.2</v>
      </c>
      <c r="H555" s="3">
        <v>1.6</v>
      </c>
      <c r="I555" s="3">
        <v>1.55139</v>
      </c>
      <c r="J555" s="12">
        <f t="shared" si="24"/>
        <v>1.1958333333333335</v>
      </c>
      <c r="K555" s="4">
        <v>43761.041666666664</v>
      </c>
      <c r="L555" s="3">
        <f t="shared" si="25"/>
        <v>23</v>
      </c>
      <c r="M555" s="3">
        <f t="shared" si="26"/>
        <v>1</v>
      </c>
      <c r="N555" s="3">
        <v>58</v>
      </c>
      <c r="O555" s="3">
        <v>58</v>
      </c>
      <c r="P555" s="3">
        <v>58</v>
      </c>
      <c r="Q555" s="3">
        <v>0</v>
      </c>
      <c r="R555" s="3"/>
      <c r="S555" s="3">
        <f>IF(ISBLANK(Table13[[#This Row],[T1]]),0,IF(Table13[[#This Row],[T1]]&gt;0,1,0))</f>
        <v>1</v>
      </c>
      <c r="T555" s="3">
        <f>IF(ISBLANK(Table13[[#This Row],[T2]]),0,IF(Table13[[#This Row],[T2]]&gt;0,1,0))</f>
        <v>1</v>
      </c>
      <c r="U555" s="3">
        <f>IF(ISBLANK(Table13[[#This Row],[T3]]),0,IF(Table13[[#This Row],[T3]]&gt;0,1,0))</f>
        <v>1</v>
      </c>
      <c r="V555" s="3">
        <f>IF(ISBLANK(Table13[[#This Row],[T4]]),0,IF(Table13[[#This Row],[T4]]&gt;0,1,0))</f>
        <v>0</v>
      </c>
      <c r="W555" s="26">
        <v>53</v>
      </c>
      <c r="X555" s="22">
        <v>21</v>
      </c>
      <c r="Y555" s="3">
        <v>1.6</v>
      </c>
      <c r="Z555" s="3"/>
      <c r="AB555" s="30">
        <v>525</v>
      </c>
      <c r="AC555" s="30">
        <v>1.420421094903169</v>
      </c>
      <c r="AD555" s="30">
        <v>-0.62042109490316899</v>
      </c>
    </row>
    <row r="556" spans="1:30">
      <c r="A556" s="4">
        <v>43761.083333333336</v>
      </c>
      <c r="B556">
        <v>43761</v>
      </c>
      <c r="C556" s="3">
        <v>8.3333333333333329E-2</v>
      </c>
      <c r="D556" s="3">
        <v>2</v>
      </c>
      <c r="E556" s="3">
        <v>23</v>
      </c>
      <c r="F556" s="3">
        <v>0.2</v>
      </c>
      <c r="G556" s="5">
        <v>0.2</v>
      </c>
      <c r="H556" s="3">
        <v>0.4</v>
      </c>
      <c r="I556" s="3">
        <v>1.55139</v>
      </c>
      <c r="J556" s="12">
        <f t="shared" si="24"/>
        <v>1.1458333333333335</v>
      </c>
      <c r="K556" s="4">
        <v>43761.083333333336</v>
      </c>
      <c r="L556" s="3">
        <f t="shared" si="25"/>
        <v>23</v>
      </c>
      <c r="M556" s="3">
        <f t="shared" si="26"/>
        <v>2</v>
      </c>
      <c r="N556" s="3">
        <v>58</v>
      </c>
      <c r="O556" s="3">
        <v>58</v>
      </c>
      <c r="P556" s="3">
        <v>58</v>
      </c>
      <c r="Q556" s="3">
        <v>0</v>
      </c>
      <c r="R556" s="3"/>
      <c r="S556" s="3">
        <f>IF(ISBLANK(Table13[[#This Row],[T1]]),0,IF(Table13[[#This Row],[T1]]&gt;0,1,0))</f>
        <v>1</v>
      </c>
      <c r="T556" s="3">
        <f>IF(ISBLANK(Table13[[#This Row],[T2]]),0,IF(Table13[[#This Row],[T2]]&gt;0,1,0))</f>
        <v>1</v>
      </c>
      <c r="U556" s="3">
        <f>IF(ISBLANK(Table13[[#This Row],[T3]]),0,IF(Table13[[#This Row],[T3]]&gt;0,1,0))</f>
        <v>1</v>
      </c>
      <c r="V556" s="3">
        <f>IF(ISBLANK(Table13[[#This Row],[T4]]),0,IF(Table13[[#This Row],[T4]]&gt;0,1,0))</f>
        <v>0</v>
      </c>
      <c r="W556" s="25">
        <v>53</v>
      </c>
      <c r="X556" s="23">
        <v>21</v>
      </c>
      <c r="Y556" s="3">
        <v>0.4</v>
      </c>
      <c r="Z556" s="3"/>
      <c r="AB556" s="30">
        <v>526</v>
      </c>
      <c r="AC556" s="30">
        <v>1.4402769134917239</v>
      </c>
      <c r="AD556" s="30">
        <v>-0.64027691349172389</v>
      </c>
    </row>
    <row r="557" spans="1:30">
      <c r="A557" s="4">
        <v>43761.125</v>
      </c>
      <c r="B557">
        <v>43761</v>
      </c>
      <c r="C557" s="3">
        <v>0.125</v>
      </c>
      <c r="D557" s="3">
        <v>3</v>
      </c>
      <c r="E557" s="3">
        <v>23</v>
      </c>
      <c r="F557" s="3">
        <v>0.2</v>
      </c>
      <c r="G557" s="5">
        <v>0.2</v>
      </c>
      <c r="H557" s="3">
        <v>0.4</v>
      </c>
      <c r="I557" s="3">
        <v>1.55139</v>
      </c>
      <c r="J557" s="12">
        <f t="shared" si="24"/>
        <v>1.1458333333333333</v>
      </c>
      <c r="K557" s="4">
        <v>43761.125</v>
      </c>
      <c r="L557" s="3">
        <f t="shared" si="25"/>
        <v>23</v>
      </c>
      <c r="M557" s="3">
        <f t="shared" si="26"/>
        <v>3</v>
      </c>
      <c r="N557" s="3">
        <v>58</v>
      </c>
      <c r="O557" s="3">
        <v>58</v>
      </c>
      <c r="P557" s="3">
        <v>58</v>
      </c>
      <c r="Q557" s="3">
        <v>0</v>
      </c>
      <c r="R557" s="3"/>
      <c r="S557" s="3">
        <f>IF(ISBLANK(Table13[[#This Row],[T1]]),0,IF(Table13[[#This Row],[T1]]&gt;0,1,0))</f>
        <v>1</v>
      </c>
      <c r="T557" s="3">
        <f>IF(ISBLANK(Table13[[#This Row],[T2]]),0,IF(Table13[[#This Row],[T2]]&gt;0,1,0))</f>
        <v>1</v>
      </c>
      <c r="U557" s="3">
        <f>IF(ISBLANK(Table13[[#This Row],[T3]]),0,IF(Table13[[#This Row],[T3]]&gt;0,1,0))</f>
        <v>1</v>
      </c>
      <c r="V557" s="3">
        <f>IF(ISBLANK(Table13[[#This Row],[T4]]),0,IF(Table13[[#This Row],[T4]]&gt;0,1,0))</f>
        <v>0</v>
      </c>
      <c r="W557" s="26">
        <v>53</v>
      </c>
      <c r="X557" s="22">
        <v>21</v>
      </c>
      <c r="Y557" s="3">
        <v>0.4</v>
      </c>
      <c r="Z557" s="3"/>
      <c r="AB557" s="30">
        <v>527</v>
      </c>
      <c r="AC557" s="30">
        <v>1.4402769134917239</v>
      </c>
      <c r="AD557" s="30">
        <v>-0.94027691349172393</v>
      </c>
    </row>
    <row r="558" spans="1:30">
      <c r="A558" s="4">
        <v>43761.166666666664</v>
      </c>
      <c r="B558">
        <v>43761</v>
      </c>
      <c r="C558" s="3">
        <v>0.16666666666666666</v>
      </c>
      <c r="D558" s="3">
        <v>4</v>
      </c>
      <c r="E558" s="3">
        <v>23</v>
      </c>
      <c r="F558" s="3">
        <v>0.2</v>
      </c>
      <c r="G558" s="5">
        <v>0.2</v>
      </c>
      <c r="H558" s="3">
        <v>0.4</v>
      </c>
      <c r="I558" s="3">
        <v>1.55139</v>
      </c>
      <c r="J558" s="12">
        <f t="shared" si="24"/>
        <v>1.1458333333333333</v>
      </c>
      <c r="K558" s="4">
        <v>43761.166666666664</v>
      </c>
      <c r="L558" s="3">
        <f t="shared" si="25"/>
        <v>23</v>
      </c>
      <c r="M558" s="3">
        <f t="shared" si="26"/>
        <v>4</v>
      </c>
      <c r="N558" s="3">
        <v>57</v>
      </c>
      <c r="O558" s="3">
        <v>57</v>
      </c>
      <c r="P558" s="3">
        <v>57</v>
      </c>
      <c r="Q558" s="3">
        <v>0</v>
      </c>
      <c r="R558" s="3"/>
      <c r="S558" s="3">
        <f>IF(ISBLANK(Table13[[#This Row],[T1]]),0,IF(Table13[[#This Row],[T1]]&gt;0,1,0))</f>
        <v>1</v>
      </c>
      <c r="T558" s="3">
        <f>IF(ISBLANK(Table13[[#This Row],[T2]]),0,IF(Table13[[#This Row],[T2]]&gt;0,1,0))</f>
        <v>1</v>
      </c>
      <c r="U558" s="3">
        <f>IF(ISBLANK(Table13[[#This Row],[T3]]),0,IF(Table13[[#This Row],[T3]]&gt;0,1,0))</f>
        <v>1</v>
      </c>
      <c r="V558" s="3">
        <f>IF(ISBLANK(Table13[[#This Row],[T4]]),0,IF(Table13[[#This Row],[T4]]&gt;0,1,0))</f>
        <v>0</v>
      </c>
      <c r="W558" s="25">
        <v>52</v>
      </c>
      <c r="X558" s="23">
        <v>21</v>
      </c>
      <c r="Y558" s="3">
        <v>0.4</v>
      </c>
      <c r="Z558" s="3"/>
      <c r="AB558" s="30">
        <v>528</v>
      </c>
      <c r="AC558" s="30">
        <v>1.4510001960107792</v>
      </c>
      <c r="AD558" s="30">
        <v>-0.95100019601077923</v>
      </c>
    </row>
    <row r="559" spans="1:30">
      <c r="A559" s="4">
        <v>43761.208333333336</v>
      </c>
      <c r="B559">
        <v>43761</v>
      </c>
      <c r="C559" s="3">
        <v>0.20833333333333334</v>
      </c>
      <c r="D559" s="3">
        <v>5</v>
      </c>
      <c r="E559" s="3">
        <v>23</v>
      </c>
      <c r="F559" s="3">
        <v>0.2</v>
      </c>
      <c r="G559" s="5">
        <v>0.2</v>
      </c>
      <c r="H559" s="3">
        <v>0.4</v>
      </c>
      <c r="I559" s="3">
        <v>1.55139</v>
      </c>
      <c r="J559" s="12">
        <f t="shared" si="24"/>
        <v>1.1458333333333333</v>
      </c>
      <c r="K559" s="4">
        <v>43761.208333333336</v>
      </c>
      <c r="L559" s="3">
        <f t="shared" si="25"/>
        <v>23</v>
      </c>
      <c r="M559" s="3">
        <f t="shared" si="26"/>
        <v>5</v>
      </c>
      <c r="N559" s="3">
        <v>58</v>
      </c>
      <c r="O559" s="3">
        <v>58</v>
      </c>
      <c r="P559" s="3">
        <v>58</v>
      </c>
      <c r="Q559" s="3">
        <v>0</v>
      </c>
      <c r="R559" s="3"/>
      <c r="S559" s="3">
        <f>IF(ISBLANK(Table13[[#This Row],[T1]]),0,IF(Table13[[#This Row],[T1]]&gt;0,1,0))</f>
        <v>1</v>
      </c>
      <c r="T559" s="3">
        <f>IF(ISBLANK(Table13[[#This Row],[T2]]),0,IF(Table13[[#This Row],[T2]]&gt;0,1,0))</f>
        <v>1</v>
      </c>
      <c r="U559" s="3">
        <f>IF(ISBLANK(Table13[[#This Row],[T3]]),0,IF(Table13[[#This Row],[T3]]&gt;0,1,0))</f>
        <v>1</v>
      </c>
      <c r="V559" s="3">
        <f>IF(ISBLANK(Table13[[#This Row],[T4]]),0,IF(Table13[[#This Row],[T4]]&gt;0,1,0))</f>
        <v>0</v>
      </c>
      <c r="W559" s="26">
        <v>53</v>
      </c>
      <c r="X559" s="22">
        <v>21</v>
      </c>
      <c r="Y559" s="3">
        <v>0.4</v>
      </c>
      <c r="Z559" s="3"/>
      <c r="AB559" s="30">
        <v>529</v>
      </c>
      <c r="AC559" s="30">
        <v>1.4510001960107792</v>
      </c>
      <c r="AD559" s="30">
        <v>-0.95100019601077923</v>
      </c>
    </row>
    <row r="560" spans="1:30">
      <c r="A560" s="4">
        <v>43761.25</v>
      </c>
      <c r="B560">
        <v>43761</v>
      </c>
      <c r="C560" s="3">
        <v>0.25</v>
      </c>
      <c r="D560" s="3">
        <v>6</v>
      </c>
      <c r="E560" s="3">
        <v>23</v>
      </c>
      <c r="F560" s="3">
        <v>0.2</v>
      </c>
      <c r="G560" s="5">
        <v>0.3</v>
      </c>
      <c r="H560" s="3">
        <v>0.5</v>
      </c>
      <c r="I560" s="3">
        <v>1.55139</v>
      </c>
      <c r="J560" s="12">
        <f t="shared" si="24"/>
        <v>1.2041666666666666</v>
      </c>
      <c r="K560" s="4">
        <v>43761.25</v>
      </c>
      <c r="L560" s="3">
        <f t="shared" si="25"/>
        <v>23</v>
      </c>
      <c r="M560" s="3">
        <f t="shared" si="26"/>
        <v>6</v>
      </c>
      <c r="N560" s="3">
        <v>58</v>
      </c>
      <c r="O560" s="3">
        <v>58</v>
      </c>
      <c r="P560" s="3">
        <v>58</v>
      </c>
      <c r="Q560" s="3">
        <v>0</v>
      </c>
      <c r="R560" s="3"/>
      <c r="S560" s="3">
        <f>IF(ISBLANK(Table13[[#This Row],[T1]]),0,IF(Table13[[#This Row],[T1]]&gt;0,1,0))</f>
        <v>1</v>
      </c>
      <c r="T560" s="3">
        <f>IF(ISBLANK(Table13[[#This Row],[T2]]),0,IF(Table13[[#This Row],[T2]]&gt;0,1,0))</f>
        <v>1</v>
      </c>
      <c r="U560" s="3">
        <f>IF(ISBLANK(Table13[[#This Row],[T3]]),0,IF(Table13[[#This Row],[T3]]&gt;0,1,0))</f>
        <v>1</v>
      </c>
      <c r="V560" s="3">
        <f>IF(ISBLANK(Table13[[#This Row],[T4]]),0,IF(Table13[[#This Row],[T4]]&gt;0,1,0))</f>
        <v>0</v>
      </c>
      <c r="W560" s="25">
        <v>52</v>
      </c>
      <c r="X560" s="23">
        <v>21</v>
      </c>
      <c r="Y560" s="3">
        <v>0.5</v>
      </c>
      <c r="Z560" s="3"/>
      <c r="AB560" s="30">
        <v>530</v>
      </c>
      <c r="AC560" s="30">
        <v>1.4510001960107792</v>
      </c>
      <c r="AD560" s="30">
        <v>-0.85100019601077914</v>
      </c>
    </row>
    <row r="561" spans="1:30">
      <c r="A561" s="4">
        <v>43761.291666666664</v>
      </c>
      <c r="B561">
        <v>43761</v>
      </c>
      <c r="C561" s="3">
        <v>0.29166666666666669</v>
      </c>
      <c r="D561" s="3">
        <v>7</v>
      </c>
      <c r="E561" s="3">
        <v>23</v>
      </c>
      <c r="F561" s="3">
        <v>0.6</v>
      </c>
      <c r="G561" s="5">
        <v>2.4</v>
      </c>
      <c r="H561" s="3">
        <v>3</v>
      </c>
      <c r="I561" s="3">
        <v>1.55139</v>
      </c>
      <c r="J561" s="12">
        <f t="shared" si="24"/>
        <v>1.2124999999999999</v>
      </c>
      <c r="K561" s="4">
        <v>43761.291666666664</v>
      </c>
      <c r="L561" s="3">
        <f t="shared" si="25"/>
        <v>23</v>
      </c>
      <c r="M561" s="3">
        <f t="shared" si="26"/>
        <v>7</v>
      </c>
      <c r="N561" s="3">
        <v>58</v>
      </c>
      <c r="O561" s="3">
        <v>58</v>
      </c>
      <c r="P561" s="3">
        <v>56</v>
      </c>
      <c r="Q561" s="3">
        <v>0</v>
      </c>
      <c r="R561" s="3"/>
      <c r="S561" s="3">
        <f>IF(ISBLANK(Table13[[#This Row],[T1]]),0,IF(Table13[[#This Row],[T1]]&gt;0,1,0))</f>
        <v>1</v>
      </c>
      <c r="T561" s="3">
        <f>IF(ISBLANK(Table13[[#This Row],[T2]]),0,IF(Table13[[#This Row],[T2]]&gt;0,1,0))</f>
        <v>0</v>
      </c>
      <c r="U561" s="3">
        <f>IF(ISBLANK(Table13[[#This Row],[T3]]),0,IF(Table13[[#This Row],[T3]]&gt;0,1,0))</f>
        <v>1</v>
      </c>
      <c r="V561" s="3">
        <f>IF(ISBLANK(Table13[[#This Row],[T4]]),0,IF(Table13[[#This Row],[T4]]&gt;0,1,0))</f>
        <v>0</v>
      </c>
      <c r="W561" s="26">
        <v>56</v>
      </c>
      <c r="X561" s="22">
        <v>21</v>
      </c>
      <c r="Y561" s="3">
        <v>3</v>
      </c>
      <c r="Z561" s="3"/>
      <c r="AB561" s="30">
        <v>531</v>
      </c>
      <c r="AC561" s="30">
        <v>1.4510001960107792</v>
      </c>
      <c r="AD561" s="30">
        <v>-5.100019601077932E-2</v>
      </c>
    </row>
    <row r="562" spans="1:30">
      <c r="A562" s="4">
        <v>43761.333333333336</v>
      </c>
      <c r="B562">
        <v>43761</v>
      </c>
      <c r="C562" s="3">
        <v>0.33333333333333331</v>
      </c>
      <c r="D562" s="3">
        <v>8</v>
      </c>
      <c r="E562" s="3">
        <v>23</v>
      </c>
      <c r="F562" s="3">
        <v>1.3</v>
      </c>
      <c r="G562" s="5">
        <v>2.2000000000000002</v>
      </c>
      <c r="H562" s="3">
        <v>3.5</v>
      </c>
      <c r="I562" s="3">
        <v>1.55139</v>
      </c>
      <c r="J562" s="12">
        <f t="shared" si="24"/>
        <v>1.2416666666666665</v>
      </c>
      <c r="K562" s="4">
        <v>43761.333333333336</v>
      </c>
      <c r="L562" s="3">
        <f t="shared" si="25"/>
        <v>23</v>
      </c>
      <c r="M562" s="3">
        <f t="shared" si="26"/>
        <v>8</v>
      </c>
      <c r="N562" s="3">
        <v>57</v>
      </c>
      <c r="O562" s="3">
        <v>41</v>
      </c>
      <c r="P562" s="3">
        <v>0</v>
      </c>
      <c r="Q562" s="3">
        <v>0</v>
      </c>
      <c r="R562" s="3"/>
      <c r="S562" s="3">
        <f>IF(ISBLANK(Table13[[#This Row],[T1]]),0,IF(Table13[[#This Row],[T1]]&gt;0,1,0))</f>
        <v>1</v>
      </c>
      <c r="T562" s="3">
        <f>IF(ISBLANK(Table13[[#This Row],[T2]]),0,IF(Table13[[#This Row],[T2]]&gt;0,1,0))</f>
        <v>0</v>
      </c>
      <c r="U562" s="3">
        <f>IF(ISBLANK(Table13[[#This Row],[T3]]),0,IF(Table13[[#This Row],[T3]]&gt;0,1,0))</f>
        <v>1</v>
      </c>
      <c r="V562" s="3">
        <f>IF(ISBLANK(Table13[[#This Row],[T4]]),0,IF(Table13[[#This Row],[T4]]&gt;0,1,0))</f>
        <v>0</v>
      </c>
      <c r="W562" s="25">
        <v>60</v>
      </c>
      <c r="X562" s="23">
        <v>21</v>
      </c>
      <c r="Y562" s="3">
        <v>3.5</v>
      </c>
      <c r="Z562" s="3"/>
      <c r="AB562" s="30">
        <v>532</v>
      </c>
      <c r="AC562" s="30">
        <v>1.4510001960107792</v>
      </c>
      <c r="AD562" s="30">
        <v>-0.85100019601077914</v>
      </c>
    </row>
    <row r="563" spans="1:30">
      <c r="A563" s="4">
        <v>43761.375</v>
      </c>
      <c r="B563">
        <v>43761</v>
      </c>
      <c r="C563" s="3">
        <v>0.375</v>
      </c>
      <c r="D563" s="3">
        <v>9</v>
      </c>
      <c r="E563" s="3">
        <v>23</v>
      </c>
      <c r="F563" s="3">
        <v>0.4</v>
      </c>
      <c r="G563" s="5">
        <v>0.2</v>
      </c>
      <c r="H563" s="3">
        <v>0.60000000000000009</v>
      </c>
      <c r="I563" s="3">
        <v>1.55139</v>
      </c>
      <c r="J563" s="12">
        <f t="shared" si="24"/>
        <v>1.1124999999999998</v>
      </c>
      <c r="K563" s="4">
        <v>43761.375</v>
      </c>
      <c r="L563" s="3">
        <f t="shared" si="25"/>
        <v>23</v>
      </c>
      <c r="M563" s="3">
        <f t="shared" si="26"/>
        <v>9</v>
      </c>
      <c r="N563" s="3">
        <v>3</v>
      </c>
      <c r="O563" s="3">
        <v>0</v>
      </c>
      <c r="P563" s="3">
        <v>0</v>
      </c>
      <c r="Q563" s="3">
        <v>0</v>
      </c>
      <c r="R563" s="3"/>
      <c r="S563" s="3">
        <f>IF(ISBLANK(Table13[[#This Row],[T1]]),0,IF(Table13[[#This Row],[T1]]&gt;0,1,0))</f>
        <v>0</v>
      </c>
      <c r="T563" s="3">
        <f>IF(ISBLANK(Table13[[#This Row],[T2]]),0,IF(Table13[[#This Row],[T2]]&gt;0,1,0))</f>
        <v>0</v>
      </c>
      <c r="U563" s="3">
        <f>IF(ISBLANK(Table13[[#This Row],[T3]]),0,IF(Table13[[#This Row],[T3]]&gt;0,1,0))</f>
        <v>0</v>
      </c>
      <c r="V563" s="3">
        <f>IF(ISBLANK(Table13[[#This Row],[T4]]),0,IF(Table13[[#This Row],[T4]]&gt;0,1,0))</f>
        <v>0</v>
      </c>
      <c r="W563" s="26">
        <v>62</v>
      </c>
      <c r="X563" s="22">
        <v>21</v>
      </c>
      <c r="Y563" s="3">
        <v>0.60000000000000009</v>
      </c>
      <c r="Z563" s="3"/>
      <c r="AB563" s="30">
        <v>533</v>
      </c>
      <c r="AC563" s="30">
        <v>1.4510001960107792</v>
      </c>
      <c r="AD563" s="30">
        <v>-1.0510001960107793</v>
      </c>
    </row>
    <row r="564" spans="1:30">
      <c r="A564" s="4">
        <v>43761.416666666664</v>
      </c>
      <c r="B564">
        <v>43761</v>
      </c>
      <c r="C564" s="3">
        <v>0.41666666666666669</v>
      </c>
      <c r="D564" s="3">
        <v>10</v>
      </c>
      <c r="E564" s="3">
        <v>23</v>
      </c>
      <c r="F564" s="3">
        <v>0.4</v>
      </c>
      <c r="G564" s="5">
        <v>0.2</v>
      </c>
      <c r="H564" s="3">
        <v>0.60000000000000009</v>
      </c>
      <c r="I564" s="3">
        <v>1.55139</v>
      </c>
      <c r="J564" s="12">
        <f t="shared" si="24"/>
        <v>1.0999999999999999</v>
      </c>
      <c r="K564" s="4">
        <v>43761.416666956022</v>
      </c>
      <c r="L564" s="3">
        <f t="shared" si="25"/>
        <v>23</v>
      </c>
      <c r="M564" s="3">
        <f t="shared" si="26"/>
        <v>10</v>
      </c>
      <c r="N564" s="3"/>
      <c r="O564" s="3"/>
      <c r="P564" s="3"/>
      <c r="Q564" s="3"/>
      <c r="R564" s="3"/>
      <c r="S564" s="3">
        <f>IF(ISBLANK(Table13[[#This Row],[T1]]),0,IF(Table13[[#This Row],[T1]]&gt;0,1,0))</f>
        <v>0</v>
      </c>
      <c r="T564" s="3">
        <f>IF(ISBLANK(Table13[[#This Row],[T2]]),0,IF(Table13[[#This Row],[T2]]&gt;0,1,0))</f>
        <v>0</v>
      </c>
      <c r="U564" s="3">
        <f>IF(ISBLANK(Table13[[#This Row],[T3]]),0,IF(Table13[[#This Row],[T3]]&gt;0,1,0))</f>
        <v>0</v>
      </c>
      <c r="V564" s="3">
        <f>IF(ISBLANK(Table13[[#This Row],[T4]]),0,IF(Table13[[#This Row],[T4]]&gt;0,1,0))</f>
        <v>0</v>
      </c>
      <c r="W564" s="25">
        <v>63</v>
      </c>
      <c r="X564" s="23">
        <v>21</v>
      </c>
      <c r="Y564" s="3">
        <v>0.60000000000000009</v>
      </c>
      <c r="Z564" s="3"/>
      <c r="AB564" s="30">
        <v>534</v>
      </c>
      <c r="AC564" s="30">
        <v>1.4708560145993341</v>
      </c>
      <c r="AD564" s="30">
        <v>-0.67085601459933408</v>
      </c>
    </row>
    <row r="565" spans="1:30">
      <c r="A565" s="4">
        <v>43761.458333333336</v>
      </c>
      <c r="B565">
        <v>43761</v>
      </c>
      <c r="C565" s="3">
        <v>0.45833333333333331</v>
      </c>
      <c r="D565" s="3">
        <v>11</v>
      </c>
      <c r="E565" s="3">
        <v>23</v>
      </c>
      <c r="F565" s="3">
        <v>0.1</v>
      </c>
      <c r="G565" s="5">
        <v>0.2</v>
      </c>
      <c r="H565" s="3">
        <v>0.30000000000000004</v>
      </c>
      <c r="I565" s="3">
        <v>1.55139</v>
      </c>
      <c r="J565" s="12">
        <f t="shared" si="24"/>
        <v>1.0916666666666663</v>
      </c>
      <c r="K565" s="4">
        <v>43761.458333680559</v>
      </c>
      <c r="L565" s="3">
        <f t="shared" si="25"/>
        <v>23</v>
      </c>
      <c r="M565" s="3">
        <f t="shared" si="26"/>
        <v>11</v>
      </c>
      <c r="N565" s="3"/>
      <c r="O565" s="3"/>
      <c r="P565" s="3"/>
      <c r="Q565" s="3"/>
      <c r="R565" s="3"/>
      <c r="S565" s="3">
        <f>IF(ISBLANK(Table13[[#This Row],[T1]]),0,IF(Table13[[#This Row],[T1]]&gt;0,1,0))</f>
        <v>0</v>
      </c>
      <c r="T565" s="3">
        <f>IF(ISBLANK(Table13[[#This Row],[T2]]),0,IF(Table13[[#This Row],[T2]]&gt;0,1,0))</f>
        <v>0</v>
      </c>
      <c r="U565" s="3">
        <f>IF(ISBLANK(Table13[[#This Row],[T3]]),0,IF(Table13[[#This Row],[T3]]&gt;0,1,0))</f>
        <v>0</v>
      </c>
      <c r="V565" s="3">
        <f>IF(ISBLANK(Table13[[#This Row],[T4]]),0,IF(Table13[[#This Row],[T4]]&gt;0,1,0))</f>
        <v>0</v>
      </c>
      <c r="W565" s="26">
        <v>64</v>
      </c>
      <c r="X565" s="22">
        <v>21</v>
      </c>
      <c r="Y565" s="3">
        <v>0.30000000000000004</v>
      </c>
      <c r="Z565" s="3"/>
      <c r="AB565" s="30">
        <v>535</v>
      </c>
      <c r="AC565" s="30">
        <v>1.4708560145993341</v>
      </c>
      <c r="AD565" s="30">
        <v>-0.17085601459933408</v>
      </c>
    </row>
    <row r="566" spans="1:30">
      <c r="A566" s="4">
        <v>43761.5</v>
      </c>
      <c r="B566">
        <v>43761</v>
      </c>
      <c r="C566" s="3">
        <v>0.5</v>
      </c>
      <c r="D566" s="3">
        <v>12</v>
      </c>
      <c r="E566" s="3">
        <v>23</v>
      </c>
      <c r="F566" s="3">
        <v>0.3</v>
      </c>
      <c r="G566" s="5">
        <v>0.1</v>
      </c>
      <c r="H566" s="3">
        <v>0.4</v>
      </c>
      <c r="I566" s="3">
        <v>1.55139</v>
      </c>
      <c r="J566" s="12">
        <f t="shared" si="24"/>
        <v>1.095833333333333</v>
      </c>
      <c r="K566" s="4">
        <v>43761.500000405096</v>
      </c>
      <c r="L566" s="3">
        <f t="shared" si="25"/>
        <v>23</v>
      </c>
      <c r="M566" s="3">
        <f t="shared" si="26"/>
        <v>12</v>
      </c>
      <c r="N566" s="3"/>
      <c r="O566" s="3"/>
      <c r="P566" s="3"/>
      <c r="Q566" s="3"/>
      <c r="R566" s="3"/>
      <c r="S566" s="3">
        <f>IF(ISBLANK(Table13[[#This Row],[T1]]),0,IF(Table13[[#This Row],[T1]]&gt;0,1,0))</f>
        <v>0</v>
      </c>
      <c r="T566" s="3">
        <f>IF(ISBLANK(Table13[[#This Row],[T2]]),0,IF(Table13[[#This Row],[T2]]&gt;0,1,0))</f>
        <v>0</v>
      </c>
      <c r="U566" s="3">
        <f>IF(ISBLANK(Table13[[#This Row],[T3]]),0,IF(Table13[[#This Row],[T3]]&gt;0,1,0))</f>
        <v>0</v>
      </c>
      <c r="V566" s="3">
        <f>IF(ISBLANK(Table13[[#This Row],[T4]]),0,IF(Table13[[#This Row],[T4]]&gt;0,1,0))</f>
        <v>0</v>
      </c>
      <c r="W566" s="25">
        <v>65</v>
      </c>
      <c r="X566" s="23">
        <v>21</v>
      </c>
      <c r="Y566" s="3">
        <v>0.4</v>
      </c>
      <c r="Z566" s="3"/>
      <c r="AB566" s="30">
        <v>536</v>
      </c>
      <c r="AC566" s="30">
        <v>1.4510001960107792</v>
      </c>
      <c r="AD566" s="30">
        <v>1.5489998039892208</v>
      </c>
    </row>
    <row r="567" spans="1:30">
      <c r="A567" s="4">
        <v>43761.541666666664</v>
      </c>
      <c r="B567">
        <v>43761</v>
      </c>
      <c r="C567" s="3">
        <v>0.54166666666666663</v>
      </c>
      <c r="D567" s="3">
        <v>13</v>
      </c>
      <c r="E567" s="3">
        <v>23</v>
      </c>
      <c r="F567" s="3">
        <v>0.4</v>
      </c>
      <c r="G567" s="5">
        <v>0.1</v>
      </c>
      <c r="H567" s="3">
        <v>0.5</v>
      </c>
      <c r="I567" s="3">
        <v>1.55139</v>
      </c>
      <c r="J567" s="12">
        <f t="shared" si="24"/>
        <v>1.0874999999999997</v>
      </c>
      <c r="K567" s="4">
        <v>43761.541667129626</v>
      </c>
      <c r="L567" s="3">
        <f t="shared" si="25"/>
        <v>23</v>
      </c>
      <c r="M567" s="3">
        <f t="shared" si="26"/>
        <v>13</v>
      </c>
      <c r="N567" s="3"/>
      <c r="O567" s="3"/>
      <c r="P567" s="3"/>
      <c r="Q567" s="3"/>
      <c r="R567" s="3"/>
      <c r="S567" s="3">
        <f>IF(ISBLANK(Table13[[#This Row],[T1]]),0,IF(Table13[[#This Row],[T1]]&gt;0,1,0))</f>
        <v>0</v>
      </c>
      <c r="T567" s="3">
        <f>IF(ISBLANK(Table13[[#This Row],[T2]]),0,IF(Table13[[#This Row],[T2]]&gt;0,1,0))</f>
        <v>0</v>
      </c>
      <c r="U567" s="3">
        <f>IF(ISBLANK(Table13[[#This Row],[T3]]),0,IF(Table13[[#This Row],[T3]]&gt;0,1,0))</f>
        <v>0</v>
      </c>
      <c r="V567" s="3">
        <f>IF(ISBLANK(Table13[[#This Row],[T4]]),0,IF(Table13[[#This Row],[T4]]&gt;0,1,0))</f>
        <v>0</v>
      </c>
      <c r="W567" s="26">
        <v>65</v>
      </c>
      <c r="X567" s="22">
        <v>21</v>
      </c>
      <c r="Y567" s="3">
        <v>0.5</v>
      </c>
      <c r="Z567" s="3"/>
      <c r="AB567" s="30">
        <v>537</v>
      </c>
      <c r="AC567" s="30">
        <v>1.6194142369226019</v>
      </c>
      <c r="AD567" s="30">
        <v>-0.91941423692260194</v>
      </c>
    </row>
    <row r="568" spans="1:30">
      <c r="A568" s="4">
        <v>43761.583333333336</v>
      </c>
      <c r="B568">
        <v>43761</v>
      </c>
      <c r="C568" s="3">
        <v>0.58333333333333337</v>
      </c>
      <c r="D568" s="3">
        <v>14</v>
      </c>
      <c r="E568" s="3">
        <v>23</v>
      </c>
      <c r="F568" s="3">
        <v>0.4</v>
      </c>
      <c r="G568" s="5">
        <v>0.4</v>
      </c>
      <c r="H568" s="3">
        <v>0.8</v>
      </c>
      <c r="I568" s="3">
        <v>1.55139</v>
      </c>
      <c r="J568" s="12">
        <f t="shared" si="24"/>
        <v>1.0791666666666664</v>
      </c>
      <c r="K568" s="4">
        <v>43761.583333854163</v>
      </c>
      <c r="L568" s="3">
        <f t="shared" si="25"/>
        <v>23</v>
      </c>
      <c r="M568" s="3">
        <f t="shared" si="26"/>
        <v>14</v>
      </c>
      <c r="N568" s="3"/>
      <c r="O568" s="3"/>
      <c r="P568" s="3"/>
      <c r="Q568" s="3"/>
      <c r="R568" s="3"/>
      <c r="S568" s="3">
        <f>IF(ISBLANK(Table13[[#This Row],[T1]]),0,IF(Table13[[#This Row],[T1]]&gt;0,1,0))</f>
        <v>0</v>
      </c>
      <c r="T568" s="3">
        <f>IF(ISBLANK(Table13[[#This Row],[T2]]),0,IF(Table13[[#This Row],[T2]]&gt;0,1,0))</f>
        <v>0</v>
      </c>
      <c r="U568" s="3">
        <f>IF(ISBLANK(Table13[[#This Row],[T3]]),0,IF(Table13[[#This Row],[T3]]&gt;0,1,0))</f>
        <v>0</v>
      </c>
      <c r="V568" s="3">
        <f>IF(ISBLANK(Table13[[#This Row],[T4]]),0,IF(Table13[[#This Row],[T4]]&gt;0,1,0))</f>
        <v>0</v>
      </c>
      <c r="W568" s="25">
        <v>67</v>
      </c>
      <c r="X568" s="23">
        <v>21</v>
      </c>
      <c r="Y568" s="3">
        <v>0.8</v>
      </c>
      <c r="Z568" s="3"/>
      <c r="AB568" s="30">
        <v>538</v>
      </c>
      <c r="AC568" s="30">
        <v>1.4078702210874412</v>
      </c>
      <c r="AD568" s="30">
        <v>-0.70787022108744124</v>
      </c>
    </row>
    <row r="569" spans="1:30">
      <c r="A569" s="4">
        <v>43761.625</v>
      </c>
      <c r="B569">
        <v>43761</v>
      </c>
      <c r="C569" s="3">
        <v>0.625</v>
      </c>
      <c r="D569" s="3">
        <v>15</v>
      </c>
      <c r="E569" s="3">
        <v>23</v>
      </c>
      <c r="F569" s="3">
        <v>0.4</v>
      </c>
      <c r="G569" s="5">
        <v>0.5</v>
      </c>
      <c r="H569" s="3">
        <v>0.9</v>
      </c>
      <c r="I569" s="3">
        <v>1.55139</v>
      </c>
      <c r="J569" s="12">
        <f t="shared" si="24"/>
        <v>1.0666666666666664</v>
      </c>
      <c r="K569" s="4">
        <v>43761.625000578701</v>
      </c>
      <c r="L569" s="3">
        <f t="shared" si="25"/>
        <v>23</v>
      </c>
      <c r="M569" s="3">
        <f t="shared" si="26"/>
        <v>15</v>
      </c>
      <c r="N569" s="3"/>
      <c r="O569" s="3"/>
      <c r="P569" s="3"/>
      <c r="Q569" s="3"/>
      <c r="R569" s="3"/>
      <c r="S569" s="3">
        <f>IF(ISBLANK(Table13[[#This Row],[T1]]),0,IF(Table13[[#This Row],[T1]]&gt;0,1,0))</f>
        <v>0</v>
      </c>
      <c r="T569" s="3">
        <f>IF(ISBLANK(Table13[[#This Row],[T2]]),0,IF(Table13[[#This Row],[T2]]&gt;0,1,0))</f>
        <v>0</v>
      </c>
      <c r="U569" s="3">
        <f>IF(ISBLANK(Table13[[#This Row],[T3]]),0,IF(Table13[[#This Row],[T3]]&gt;0,1,0))</f>
        <v>0</v>
      </c>
      <c r="V569" s="3">
        <f>IF(ISBLANK(Table13[[#This Row],[T4]]),0,IF(Table13[[#This Row],[T4]]&gt;0,1,0))</f>
        <v>0</v>
      </c>
      <c r="W569" s="26">
        <v>67</v>
      </c>
      <c r="X569" s="22">
        <v>21</v>
      </c>
      <c r="Y569" s="3">
        <v>0.9</v>
      </c>
      <c r="Z569" s="3"/>
      <c r="AB569" s="30">
        <v>539</v>
      </c>
      <c r="AC569" s="30">
        <v>1.4078702210874412</v>
      </c>
      <c r="AD569" s="30">
        <v>-0.70787022108744124</v>
      </c>
    </row>
    <row r="570" spans="1:30">
      <c r="A570" s="4">
        <v>43761.666666666664</v>
      </c>
      <c r="B570">
        <v>43761</v>
      </c>
      <c r="C570" s="3">
        <v>0.66666666666666663</v>
      </c>
      <c r="D570" s="3">
        <v>16</v>
      </c>
      <c r="E570" s="3">
        <v>23</v>
      </c>
      <c r="F570" s="3">
        <v>1</v>
      </c>
      <c r="G570" s="5">
        <v>0.3</v>
      </c>
      <c r="H570" s="3">
        <v>1.3</v>
      </c>
      <c r="I570" s="3">
        <v>1.55139</v>
      </c>
      <c r="J570" s="12">
        <f t="shared" si="24"/>
        <v>1.0791666666666666</v>
      </c>
      <c r="K570" s="4">
        <v>43761.666667303238</v>
      </c>
      <c r="L570" s="3">
        <f t="shared" si="25"/>
        <v>23</v>
      </c>
      <c r="M570" s="3">
        <f t="shared" si="26"/>
        <v>16</v>
      </c>
      <c r="N570" s="3"/>
      <c r="O570" s="3"/>
      <c r="P570" s="3"/>
      <c r="Q570" s="3"/>
      <c r="R570" s="3"/>
      <c r="S570" s="3">
        <f>IF(ISBLANK(Table13[[#This Row],[T1]]),0,IF(Table13[[#This Row],[T1]]&gt;0,1,0))</f>
        <v>0</v>
      </c>
      <c r="T570" s="3">
        <f>IF(ISBLANK(Table13[[#This Row],[T2]]),0,IF(Table13[[#This Row],[T2]]&gt;0,1,0))</f>
        <v>0</v>
      </c>
      <c r="U570" s="3">
        <f>IF(ISBLANK(Table13[[#This Row],[T3]]),0,IF(Table13[[#This Row],[T3]]&gt;0,1,0))</f>
        <v>0</v>
      </c>
      <c r="V570" s="3">
        <f>IF(ISBLANK(Table13[[#This Row],[T4]]),0,IF(Table13[[#This Row],[T4]]&gt;0,1,0))</f>
        <v>0</v>
      </c>
      <c r="W570" s="25">
        <v>66</v>
      </c>
      <c r="X570" s="23">
        <v>21</v>
      </c>
      <c r="Y570" s="3">
        <v>1.3</v>
      </c>
      <c r="Z570" s="3"/>
      <c r="AB570" s="30">
        <v>540</v>
      </c>
      <c r="AC570" s="30">
        <v>1.3971469385683859</v>
      </c>
      <c r="AD570" s="30">
        <v>-0.69714693856838594</v>
      </c>
    </row>
    <row r="571" spans="1:30">
      <c r="A571" s="4">
        <v>43761.708333333336</v>
      </c>
      <c r="B571">
        <v>43761</v>
      </c>
      <c r="C571" s="3">
        <v>0.70833333333333337</v>
      </c>
      <c r="D571" s="3">
        <v>17</v>
      </c>
      <c r="E571" s="3">
        <v>23</v>
      </c>
      <c r="F571" s="3">
        <v>0.3</v>
      </c>
      <c r="G571" s="5">
        <v>0.1</v>
      </c>
      <c r="H571" s="3">
        <v>0.4</v>
      </c>
      <c r="I571" s="3">
        <v>1.55139</v>
      </c>
      <c r="J571" s="12">
        <f t="shared" si="24"/>
        <v>1.05</v>
      </c>
      <c r="K571" s="4">
        <v>43761.708334027775</v>
      </c>
      <c r="L571" s="3">
        <f t="shared" si="25"/>
        <v>23</v>
      </c>
      <c r="M571" s="3">
        <f t="shared" si="26"/>
        <v>17</v>
      </c>
      <c r="N571" s="3"/>
      <c r="O571" s="3"/>
      <c r="P571" s="3"/>
      <c r="Q571" s="3"/>
      <c r="R571" s="3"/>
      <c r="S571" s="3">
        <f>IF(ISBLANK(Table13[[#This Row],[T1]]),0,IF(Table13[[#This Row],[T1]]&gt;0,1,0))</f>
        <v>1</v>
      </c>
      <c r="T571" s="3">
        <f>IF(ISBLANK(Table13[[#This Row],[T2]]),0,IF(Table13[[#This Row],[T2]]&gt;0,1,0))</f>
        <v>1</v>
      </c>
      <c r="U571" s="3">
        <f>IF(ISBLANK(Table13[[#This Row],[T3]]),0,IF(Table13[[#This Row],[T3]]&gt;0,1,0))</f>
        <v>0</v>
      </c>
      <c r="V571" s="3">
        <f>IF(ISBLANK(Table13[[#This Row],[T4]]),0,IF(Table13[[#This Row],[T4]]&gt;0,1,0))</f>
        <v>0</v>
      </c>
      <c r="W571" s="26">
        <v>61</v>
      </c>
      <c r="X571" s="22">
        <v>21</v>
      </c>
      <c r="Y571" s="3">
        <v>0.4</v>
      </c>
      <c r="Z571" s="3"/>
      <c r="AB571" s="30">
        <v>541</v>
      </c>
      <c r="AC571" s="30">
        <v>1.3757003735302753</v>
      </c>
      <c r="AD571" s="30">
        <v>-0.47570037353027528</v>
      </c>
    </row>
    <row r="572" spans="1:30">
      <c r="A572" s="4">
        <v>43761.75</v>
      </c>
      <c r="B572">
        <v>43761</v>
      </c>
      <c r="C572" s="3">
        <v>0.75</v>
      </c>
      <c r="D572" s="3">
        <v>18</v>
      </c>
      <c r="E572" s="3">
        <v>23</v>
      </c>
      <c r="F572" s="3">
        <v>0.3</v>
      </c>
      <c r="G572" s="5">
        <v>0.3</v>
      </c>
      <c r="H572" s="3">
        <v>0.6</v>
      </c>
      <c r="I572" s="3">
        <v>1.55139</v>
      </c>
      <c r="J572" s="12">
        <f t="shared" si="24"/>
        <v>1.0458333333333332</v>
      </c>
      <c r="K572" s="4">
        <v>43761.75</v>
      </c>
      <c r="L572" s="3">
        <f t="shared" si="25"/>
        <v>23</v>
      </c>
      <c r="M572" s="3">
        <f t="shared" si="26"/>
        <v>18</v>
      </c>
      <c r="N572" s="3">
        <v>0</v>
      </c>
      <c r="O572" s="3">
        <v>0</v>
      </c>
      <c r="P572" s="3">
        <v>54</v>
      </c>
      <c r="Q572" s="3">
        <v>0</v>
      </c>
      <c r="R572" s="3"/>
      <c r="S572" s="3">
        <f>IF(ISBLANK(Table13[[#This Row],[T1]]),0,IF(Table13[[#This Row],[T1]]&gt;0,1,0))</f>
        <v>1</v>
      </c>
      <c r="T572" s="3">
        <f>IF(ISBLANK(Table13[[#This Row],[T2]]),0,IF(Table13[[#This Row],[T2]]&gt;0,1,0))</f>
        <v>1</v>
      </c>
      <c r="U572" s="3">
        <f>IF(ISBLANK(Table13[[#This Row],[T3]]),0,IF(Table13[[#This Row],[T3]]&gt;0,1,0))</f>
        <v>1</v>
      </c>
      <c r="V572" s="3">
        <f>IF(ISBLANK(Table13[[#This Row],[T4]]),0,IF(Table13[[#This Row],[T4]]&gt;0,1,0))</f>
        <v>0</v>
      </c>
      <c r="W572" s="25">
        <v>59</v>
      </c>
      <c r="X572" s="23">
        <v>21</v>
      </c>
      <c r="Y572" s="3">
        <v>0.6</v>
      </c>
      <c r="Z572" s="3"/>
      <c r="AB572" s="30">
        <v>542</v>
      </c>
      <c r="AC572" s="30">
        <v>1.4162073839321632</v>
      </c>
      <c r="AD572" s="30">
        <v>-0.91620738393216317</v>
      </c>
    </row>
    <row r="573" spans="1:30">
      <c r="A573" s="4">
        <v>43761.791666666664</v>
      </c>
      <c r="B573">
        <v>43761</v>
      </c>
      <c r="C573" s="3">
        <v>0.79166666666666663</v>
      </c>
      <c r="D573" s="3">
        <v>19</v>
      </c>
      <c r="E573" s="3">
        <v>23</v>
      </c>
      <c r="F573" s="3">
        <v>0.7</v>
      </c>
      <c r="G573" s="5">
        <v>0.7</v>
      </c>
      <c r="H573" s="3">
        <v>1.4</v>
      </c>
      <c r="I573" s="3">
        <v>1.55139</v>
      </c>
      <c r="J573" s="12">
        <f t="shared" si="24"/>
        <v>1.05</v>
      </c>
      <c r="K573" s="4">
        <v>43761.791666666664</v>
      </c>
      <c r="L573" s="3">
        <f t="shared" si="25"/>
        <v>23</v>
      </c>
      <c r="M573" s="3">
        <f t="shared" si="26"/>
        <v>19</v>
      </c>
      <c r="N573" s="3">
        <v>56</v>
      </c>
      <c r="O573" s="3">
        <v>0</v>
      </c>
      <c r="P573" s="3">
        <v>55</v>
      </c>
      <c r="Q573" s="3">
        <v>0</v>
      </c>
      <c r="R573" s="3"/>
      <c r="S573" s="3">
        <f>IF(ISBLANK(Table13[[#This Row],[T1]]),0,IF(Table13[[#This Row],[T1]]&gt;0,1,0))</f>
        <v>0</v>
      </c>
      <c r="T573" s="3">
        <f>IF(ISBLANK(Table13[[#This Row],[T2]]),0,IF(Table13[[#This Row],[T2]]&gt;0,1,0))</f>
        <v>0</v>
      </c>
      <c r="U573" s="3">
        <f>IF(ISBLANK(Table13[[#This Row],[T3]]),0,IF(Table13[[#This Row],[T3]]&gt;0,1,0))</f>
        <v>0</v>
      </c>
      <c r="V573" s="3">
        <f>IF(ISBLANK(Table13[[#This Row],[T4]]),0,IF(Table13[[#This Row],[T4]]&gt;0,1,0))</f>
        <v>0</v>
      </c>
      <c r="W573" s="26">
        <v>57</v>
      </c>
      <c r="X573" s="22">
        <v>21</v>
      </c>
      <c r="Y573" s="3">
        <v>1.4</v>
      </c>
      <c r="Z573" s="3"/>
      <c r="AB573" s="30">
        <v>543</v>
      </c>
      <c r="AC573" s="30">
        <v>1.4162073839321632</v>
      </c>
      <c r="AD573" s="30">
        <v>-0.81620738393216308</v>
      </c>
    </row>
    <row r="574" spans="1:30">
      <c r="A574" s="4">
        <v>43761.833333333336</v>
      </c>
      <c r="B574">
        <v>43761</v>
      </c>
      <c r="C574" s="3">
        <v>0.83333333333333337</v>
      </c>
      <c r="D574" s="3">
        <v>20</v>
      </c>
      <c r="E574" s="3">
        <v>23</v>
      </c>
      <c r="F574" s="3">
        <v>0.9</v>
      </c>
      <c r="G574" s="5">
        <v>2.9</v>
      </c>
      <c r="H574" s="3">
        <v>3.8</v>
      </c>
      <c r="I574" s="3">
        <v>1.55139</v>
      </c>
      <c r="J574" s="12">
        <f t="shared" si="24"/>
        <v>1.0374999999999999</v>
      </c>
      <c r="K574" s="4">
        <v>43761.833333333336</v>
      </c>
      <c r="L574" s="3">
        <f t="shared" si="25"/>
        <v>23</v>
      </c>
      <c r="M574" s="3">
        <f t="shared" si="26"/>
        <v>20</v>
      </c>
      <c r="N574" s="3">
        <v>58</v>
      </c>
      <c r="O574" s="3">
        <v>35</v>
      </c>
      <c r="P574" s="3">
        <v>47</v>
      </c>
      <c r="Q574" s="3">
        <v>0</v>
      </c>
      <c r="R574" s="3"/>
      <c r="S574" s="3">
        <f>IF(ISBLANK(Table13[[#This Row],[T1]]),0,IF(Table13[[#This Row],[T1]]&gt;0,1,0))</f>
        <v>0</v>
      </c>
      <c r="T574" s="3">
        <f>IF(ISBLANK(Table13[[#This Row],[T2]]),0,IF(Table13[[#This Row],[T2]]&gt;0,1,0))</f>
        <v>0</v>
      </c>
      <c r="U574" s="3">
        <f>IF(ISBLANK(Table13[[#This Row],[T3]]),0,IF(Table13[[#This Row],[T3]]&gt;0,1,0))</f>
        <v>0</v>
      </c>
      <c r="V574" s="3">
        <f>IF(ISBLANK(Table13[[#This Row],[T4]]),0,IF(Table13[[#This Row],[T4]]&gt;0,1,0))</f>
        <v>0</v>
      </c>
      <c r="W574" s="25">
        <v>55</v>
      </c>
      <c r="X574" s="23">
        <v>21</v>
      </c>
      <c r="Y574" s="3">
        <v>3.8</v>
      </c>
      <c r="Z574" s="3"/>
      <c r="AB574" s="30">
        <v>544</v>
      </c>
      <c r="AC574" s="30">
        <v>1.4459911118149955</v>
      </c>
      <c r="AD574" s="30">
        <v>0.15400888818500458</v>
      </c>
    </row>
    <row r="575" spans="1:30">
      <c r="A575" s="4">
        <v>43761.875</v>
      </c>
      <c r="B575">
        <v>43761</v>
      </c>
      <c r="C575" s="3">
        <v>0.875</v>
      </c>
      <c r="D575" s="3">
        <v>21</v>
      </c>
      <c r="E575" s="3">
        <v>23</v>
      </c>
      <c r="F575" s="3">
        <v>2</v>
      </c>
      <c r="G575" s="5">
        <v>0.8</v>
      </c>
      <c r="H575" s="3">
        <v>2.8</v>
      </c>
      <c r="I575" s="3">
        <v>1.55139</v>
      </c>
      <c r="J575" s="12">
        <f t="shared" si="24"/>
        <v>0.9291666666666667</v>
      </c>
      <c r="K575" s="4">
        <v>43761.875</v>
      </c>
      <c r="L575" s="3">
        <f t="shared" si="25"/>
        <v>23</v>
      </c>
      <c r="M575" s="3">
        <f t="shared" si="26"/>
        <v>21</v>
      </c>
      <c r="N575" s="3">
        <v>58</v>
      </c>
      <c r="O575" s="3">
        <v>58</v>
      </c>
      <c r="P575" s="3">
        <v>55</v>
      </c>
      <c r="Q575" s="3">
        <v>0</v>
      </c>
      <c r="R575" s="3"/>
      <c r="S575" s="3">
        <f>IF(ISBLANK(Table13[[#This Row],[T1]]),0,IF(Table13[[#This Row],[T1]]&gt;0,1,0))</f>
        <v>0</v>
      </c>
      <c r="T575" s="3">
        <f>IF(ISBLANK(Table13[[#This Row],[T2]]),0,IF(Table13[[#This Row],[T2]]&gt;0,1,0))</f>
        <v>0</v>
      </c>
      <c r="U575" s="3">
        <f>IF(ISBLANK(Table13[[#This Row],[T3]]),0,IF(Table13[[#This Row],[T3]]&gt;0,1,0))</f>
        <v>0</v>
      </c>
      <c r="V575" s="3">
        <f>IF(ISBLANK(Table13[[#This Row],[T4]]),0,IF(Table13[[#This Row],[T4]]&gt;0,1,0))</f>
        <v>0</v>
      </c>
      <c r="W575" s="26">
        <v>0</v>
      </c>
      <c r="X575" s="22">
        <v>19</v>
      </c>
      <c r="Y575" s="3">
        <v>2.8</v>
      </c>
      <c r="Z575" s="3"/>
      <c r="AB575" s="30">
        <v>545</v>
      </c>
      <c r="AC575" s="30">
        <v>1.4269306664512185</v>
      </c>
      <c r="AD575" s="30">
        <v>-0.62693066645121842</v>
      </c>
    </row>
    <row r="576" spans="1:30">
      <c r="A576" s="4">
        <v>43761.916666666664</v>
      </c>
      <c r="B576">
        <v>43761</v>
      </c>
      <c r="C576" s="3">
        <v>0.91666666666666663</v>
      </c>
      <c r="D576" s="3">
        <v>22</v>
      </c>
      <c r="E576" s="3">
        <v>23</v>
      </c>
      <c r="F576" s="3">
        <v>1.5</v>
      </c>
      <c r="G576" s="5">
        <v>1.3</v>
      </c>
      <c r="H576" s="3">
        <v>2.8</v>
      </c>
      <c r="I576" s="3">
        <v>1.55139</v>
      </c>
      <c r="J576" s="12">
        <f t="shared" si="24"/>
        <v>0.87500000000000033</v>
      </c>
      <c r="K576" s="4">
        <v>43761.916666666664</v>
      </c>
      <c r="L576" s="3">
        <f t="shared" si="25"/>
        <v>23</v>
      </c>
      <c r="M576" s="3">
        <f t="shared" si="26"/>
        <v>22</v>
      </c>
      <c r="N576" s="3">
        <v>57</v>
      </c>
      <c r="O576" s="3">
        <v>52</v>
      </c>
      <c r="P576" s="3">
        <v>57</v>
      </c>
      <c r="Q576" s="3">
        <v>0</v>
      </c>
      <c r="R576" s="3"/>
      <c r="S576" s="3">
        <f>IF(ISBLANK(Table13[[#This Row],[T1]]),0,IF(Table13[[#This Row],[T1]]&gt;0,1,0))</f>
        <v>1</v>
      </c>
      <c r="T576" s="3">
        <f>IF(ISBLANK(Table13[[#This Row],[T2]]),0,IF(Table13[[#This Row],[T2]]&gt;0,1,0))</f>
        <v>1</v>
      </c>
      <c r="U576" s="3">
        <f>IF(ISBLANK(Table13[[#This Row],[T3]]),0,IF(Table13[[#This Row],[T3]]&gt;0,1,0))</f>
        <v>1</v>
      </c>
      <c r="V576" s="3">
        <f>IF(ISBLANK(Table13[[#This Row],[T4]]),0,IF(Table13[[#This Row],[T4]]&gt;0,1,0))</f>
        <v>0</v>
      </c>
      <c r="W576" s="25">
        <v>52</v>
      </c>
      <c r="X576" s="23">
        <v>21</v>
      </c>
      <c r="Y576" s="3">
        <v>2.8</v>
      </c>
      <c r="Z576" s="3"/>
      <c r="AB576" s="30">
        <v>546</v>
      </c>
      <c r="AC576" s="30">
        <v>1.4683815971929826</v>
      </c>
      <c r="AD576" s="30">
        <v>-0.66838159719298251</v>
      </c>
    </row>
    <row r="577" spans="1:30">
      <c r="A577" s="4">
        <v>43761.958333333336</v>
      </c>
      <c r="B577">
        <v>43761</v>
      </c>
      <c r="C577" s="3">
        <v>0.95833333333333337</v>
      </c>
      <c r="D577" s="3">
        <v>23</v>
      </c>
      <c r="E577" s="3">
        <v>23</v>
      </c>
      <c r="F577" s="3">
        <v>0.3</v>
      </c>
      <c r="G577" s="5">
        <v>0.5</v>
      </c>
      <c r="H577" s="3">
        <v>0.8</v>
      </c>
      <c r="I577" s="3">
        <v>1.55139</v>
      </c>
      <c r="J577" s="12">
        <f t="shared" si="24"/>
        <v>0.85000000000000009</v>
      </c>
      <c r="K577" s="4">
        <v>43761.958333333336</v>
      </c>
      <c r="L577" s="3">
        <f t="shared" si="25"/>
        <v>23</v>
      </c>
      <c r="M577" s="3">
        <f t="shared" si="26"/>
        <v>23</v>
      </c>
      <c r="N577" s="3">
        <v>58</v>
      </c>
      <c r="O577" s="3">
        <v>58</v>
      </c>
      <c r="P577" s="3">
        <v>58</v>
      </c>
      <c r="Q577" s="3">
        <v>0</v>
      </c>
      <c r="R577" s="3"/>
      <c r="S577" s="3">
        <f>IF(ISBLANK(Table13[[#This Row],[T1]]),0,IF(Table13[[#This Row],[T1]]&gt;0,1,0))</f>
        <v>1</v>
      </c>
      <c r="T577" s="3">
        <f>IF(ISBLANK(Table13[[#This Row],[T2]]),0,IF(Table13[[#This Row],[T2]]&gt;0,1,0))</f>
        <v>1</v>
      </c>
      <c r="U577" s="3">
        <f>IF(ISBLANK(Table13[[#This Row],[T3]]),0,IF(Table13[[#This Row],[T3]]&gt;0,1,0))</f>
        <v>1</v>
      </c>
      <c r="V577" s="3">
        <f>IF(ISBLANK(Table13[[#This Row],[T4]]),0,IF(Table13[[#This Row],[T4]]&gt;0,1,0))</f>
        <v>0</v>
      </c>
      <c r="W577" s="26">
        <v>49</v>
      </c>
      <c r="X577" s="22">
        <v>21</v>
      </c>
      <c r="Y577" s="3">
        <v>0.8</v>
      </c>
      <c r="Z577" s="3"/>
      <c r="AB577" s="30">
        <v>547</v>
      </c>
      <c r="AC577" s="30">
        <v>1.4683815971929826</v>
      </c>
      <c r="AD577" s="30">
        <v>-0.7683815971929826</v>
      </c>
    </row>
    <row r="578" spans="1:30">
      <c r="A578" s="4">
        <v>43762</v>
      </c>
      <c r="B578">
        <v>43762</v>
      </c>
      <c r="C578" s="3">
        <v>0</v>
      </c>
      <c r="D578" s="3">
        <v>0</v>
      </c>
      <c r="E578" s="3">
        <v>24</v>
      </c>
      <c r="F578" s="3">
        <v>0.3</v>
      </c>
      <c r="G578" s="5">
        <v>0.2</v>
      </c>
      <c r="H578" s="3">
        <v>0.5</v>
      </c>
      <c r="I578" s="3">
        <v>1.55139</v>
      </c>
      <c r="J578" s="12">
        <f t="shared" ref="J578:J641" si="27">AVERAGE(H578:H601)</f>
        <v>0.83333333333333337</v>
      </c>
      <c r="K578" s="4">
        <v>43762</v>
      </c>
      <c r="L578" s="3">
        <f t="shared" ref="L578:L641" si="28">DAY(K578)</f>
        <v>24</v>
      </c>
      <c r="M578" s="3">
        <f t="shared" ref="M578:M641" si="29">HOUR(K578)</f>
        <v>0</v>
      </c>
      <c r="N578" s="3">
        <v>58</v>
      </c>
      <c r="O578" s="3">
        <v>58</v>
      </c>
      <c r="P578" s="3">
        <v>58</v>
      </c>
      <c r="Q578" s="3">
        <v>0</v>
      </c>
      <c r="R578" s="3"/>
      <c r="S578" s="3">
        <f>IF(ISBLANK(Table13[[#This Row],[T1]]),0,IF(Table13[[#This Row],[T1]]&gt;0,1,0))</f>
        <v>1</v>
      </c>
      <c r="T578" s="3">
        <f>IF(ISBLANK(Table13[[#This Row],[T2]]),0,IF(Table13[[#This Row],[T2]]&gt;0,1,0))</f>
        <v>1</v>
      </c>
      <c r="U578" s="3">
        <f>IF(ISBLANK(Table13[[#This Row],[T3]]),0,IF(Table13[[#This Row],[T3]]&gt;0,1,0))</f>
        <v>1</v>
      </c>
      <c r="V578" s="3">
        <f>IF(ISBLANK(Table13[[#This Row],[T4]]),0,IF(Table13[[#This Row],[T4]]&gt;0,1,0))</f>
        <v>0</v>
      </c>
      <c r="W578" s="25">
        <v>49</v>
      </c>
      <c r="X578" s="23">
        <v>21</v>
      </c>
      <c r="Y578" s="3">
        <v>0.5</v>
      </c>
      <c r="Z578" s="3"/>
      <c r="AB578" s="30">
        <v>548</v>
      </c>
      <c r="AC578" s="30">
        <v>1.4295536309726686</v>
      </c>
      <c r="AD578" s="30">
        <v>-0.82955363097266854</v>
      </c>
    </row>
    <row r="579" spans="1:30">
      <c r="A579" s="4">
        <v>43762.041666666664</v>
      </c>
      <c r="B579">
        <v>43762</v>
      </c>
      <c r="C579" s="3">
        <v>4.1666666666666664E-2</v>
      </c>
      <c r="D579" s="3">
        <v>1</v>
      </c>
      <c r="E579" s="3">
        <v>24</v>
      </c>
      <c r="F579" s="3">
        <v>0.2</v>
      </c>
      <c r="G579" s="5">
        <v>0.2</v>
      </c>
      <c r="H579" s="3">
        <v>0.4</v>
      </c>
      <c r="I579" s="3">
        <v>1.55139</v>
      </c>
      <c r="J579" s="12">
        <f t="shared" si="27"/>
        <v>0.82916666666666661</v>
      </c>
      <c r="K579" s="4">
        <v>43762.041666666664</v>
      </c>
      <c r="L579" s="3">
        <f t="shared" si="28"/>
        <v>24</v>
      </c>
      <c r="M579" s="3">
        <f t="shared" si="29"/>
        <v>1</v>
      </c>
      <c r="N579" s="3">
        <v>58</v>
      </c>
      <c r="O579" s="3">
        <v>58</v>
      </c>
      <c r="P579" s="3">
        <v>58</v>
      </c>
      <c r="Q579" s="3">
        <v>0</v>
      </c>
      <c r="R579" s="3"/>
      <c r="S579" s="3">
        <f>IF(ISBLANK(Table13[[#This Row],[T1]]),0,IF(Table13[[#This Row],[T1]]&gt;0,1,0))</f>
        <v>1</v>
      </c>
      <c r="T579" s="3">
        <f>IF(ISBLANK(Table13[[#This Row],[T2]]),0,IF(Table13[[#This Row],[T2]]&gt;0,1,0))</f>
        <v>1</v>
      </c>
      <c r="U579" s="3">
        <f>IF(ISBLANK(Table13[[#This Row],[T3]]),0,IF(Table13[[#This Row],[T3]]&gt;0,1,0))</f>
        <v>1</v>
      </c>
      <c r="V579" s="3">
        <f>IF(ISBLANK(Table13[[#This Row],[T4]]),0,IF(Table13[[#This Row],[T4]]&gt;0,1,0))</f>
        <v>0</v>
      </c>
      <c r="W579" s="26">
        <v>47</v>
      </c>
      <c r="X579" s="22">
        <v>21</v>
      </c>
      <c r="Y579" s="3">
        <v>0.4</v>
      </c>
      <c r="Z579" s="3"/>
      <c r="AB579" s="30">
        <v>549</v>
      </c>
      <c r="AC579" s="30">
        <v>1.4096978123841137</v>
      </c>
      <c r="AD579" s="30">
        <v>-0.60969781238411369</v>
      </c>
    </row>
    <row r="580" spans="1:30">
      <c r="A580" s="4">
        <v>43762.083333333336</v>
      </c>
      <c r="B580">
        <v>43762</v>
      </c>
      <c r="C580" s="3">
        <v>8.3333333333333329E-2</v>
      </c>
      <c r="D580" s="3">
        <v>2</v>
      </c>
      <c r="E580" s="3">
        <v>24</v>
      </c>
      <c r="F580" s="3">
        <v>0.2</v>
      </c>
      <c r="G580" s="5">
        <v>0.2</v>
      </c>
      <c r="H580" s="3">
        <v>0.4</v>
      </c>
      <c r="I580" s="3">
        <v>1.55139</v>
      </c>
      <c r="J580" s="12">
        <f t="shared" si="27"/>
        <v>0.8291666666666665</v>
      </c>
      <c r="K580" s="4">
        <v>43762.083333333336</v>
      </c>
      <c r="L580" s="3">
        <f t="shared" si="28"/>
        <v>24</v>
      </c>
      <c r="M580" s="3">
        <f t="shared" si="29"/>
        <v>2</v>
      </c>
      <c r="N580" s="3">
        <v>58</v>
      </c>
      <c r="O580" s="3">
        <v>58</v>
      </c>
      <c r="P580" s="3">
        <v>58</v>
      </c>
      <c r="Q580" s="3">
        <v>0</v>
      </c>
      <c r="R580" s="3"/>
      <c r="S580" s="3">
        <f>IF(ISBLANK(Table13[[#This Row],[T1]]),0,IF(Table13[[#This Row],[T1]]&gt;0,1,0))</f>
        <v>1</v>
      </c>
      <c r="T580" s="3">
        <f>IF(ISBLANK(Table13[[#This Row],[T2]]),0,IF(Table13[[#This Row],[T2]]&gt;0,1,0))</f>
        <v>1</v>
      </c>
      <c r="U580" s="3">
        <f>IF(ISBLANK(Table13[[#This Row],[T3]]),0,IF(Table13[[#This Row],[T3]]&gt;0,1,0))</f>
        <v>1</v>
      </c>
      <c r="V580" s="3">
        <f>IF(ISBLANK(Table13[[#This Row],[T4]]),0,IF(Table13[[#This Row],[T4]]&gt;0,1,0))</f>
        <v>0</v>
      </c>
      <c r="W580" s="25">
        <v>47</v>
      </c>
      <c r="X580" s="23">
        <v>21</v>
      </c>
      <c r="Y580" s="3">
        <v>0.4</v>
      </c>
      <c r="Z580" s="3"/>
      <c r="AB580" s="30">
        <v>550</v>
      </c>
      <c r="AC580" s="30">
        <v>1.3624443855870596</v>
      </c>
      <c r="AD580" s="30">
        <v>0.33755561441294057</v>
      </c>
    </row>
    <row r="581" spans="1:30">
      <c r="A581" s="4">
        <v>43762.125</v>
      </c>
      <c r="B581">
        <v>43762</v>
      </c>
      <c r="C581" s="3">
        <v>0.125</v>
      </c>
      <c r="D581" s="3">
        <v>3</v>
      </c>
      <c r="E581" s="3">
        <v>24</v>
      </c>
      <c r="F581" s="3">
        <v>0.2</v>
      </c>
      <c r="G581" s="5">
        <v>0.2</v>
      </c>
      <c r="H581" s="3">
        <v>0.4</v>
      </c>
      <c r="I581" s="3">
        <v>1.55139</v>
      </c>
      <c r="J581" s="12">
        <f t="shared" si="27"/>
        <v>0.82916666666666627</v>
      </c>
      <c r="K581" s="4">
        <v>43762.125</v>
      </c>
      <c r="L581" s="3">
        <f t="shared" si="28"/>
        <v>24</v>
      </c>
      <c r="M581" s="3">
        <f t="shared" si="29"/>
        <v>3</v>
      </c>
      <c r="N581" s="3">
        <v>57</v>
      </c>
      <c r="O581" s="3">
        <v>57</v>
      </c>
      <c r="P581" s="3">
        <v>57</v>
      </c>
      <c r="Q581" s="3">
        <v>0</v>
      </c>
      <c r="R581" s="3"/>
      <c r="S581" s="3">
        <f>IF(ISBLANK(Table13[[#This Row],[T1]]),0,IF(Table13[[#This Row],[T1]]&gt;0,1,0))</f>
        <v>1</v>
      </c>
      <c r="T581" s="3">
        <f>IF(ISBLANK(Table13[[#This Row],[T2]]),0,IF(Table13[[#This Row],[T2]]&gt;0,1,0))</f>
        <v>1</v>
      </c>
      <c r="U581" s="3">
        <f>IF(ISBLANK(Table13[[#This Row],[T3]]),0,IF(Table13[[#This Row],[T3]]&gt;0,1,0))</f>
        <v>1</v>
      </c>
      <c r="V581" s="3">
        <f>IF(ISBLANK(Table13[[#This Row],[T4]]),0,IF(Table13[[#This Row],[T4]]&gt;0,1,0))</f>
        <v>0</v>
      </c>
      <c r="W581" s="26">
        <v>45</v>
      </c>
      <c r="X581" s="22">
        <v>21</v>
      </c>
      <c r="Y581" s="3">
        <v>0.4</v>
      </c>
      <c r="Z581" s="3"/>
      <c r="AB581" s="30">
        <v>551</v>
      </c>
      <c r="AC581" s="30">
        <v>1.38389095062517</v>
      </c>
      <c r="AD581" s="30">
        <v>0.91610904937482984</v>
      </c>
    </row>
    <row r="582" spans="1:30">
      <c r="A582" s="4">
        <v>43762.166666666664</v>
      </c>
      <c r="B582">
        <v>43762</v>
      </c>
      <c r="C582" s="3">
        <v>0.16666666666666666</v>
      </c>
      <c r="D582" s="3">
        <v>4</v>
      </c>
      <c r="E582" s="3">
        <v>24</v>
      </c>
      <c r="F582" s="3">
        <v>0.2</v>
      </c>
      <c r="G582" s="5">
        <v>0.2</v>
      </c>
      <c r="H582" s="3">
        <v>0.4</v>
      </c>
      <c r="I582" s="3">
        <v>1.55139</v>
      </c>
      <c r="J582" s="12">
        <f t="shared" si="27"/>
        <v>0.82916666666666627</v>
      </c>
      <c r="K582" s="4">
        <v>43762.166666666664</v>
      </c>
      <c r="L582" s="3">
        <f t="shared" si="28"/>
        <v>24</v>
      </c>
      <c r="M582" s="3">
        <f t="shared" si="29"/>
        <v>4</v>
      </c>
      <c r="N582" s="3">
        <v>58</v>
      </c>
      <c r="O582" s="3">
        <v>58</v>
      </c>
      <c r="P582" s="3">
        <v>58</v>
      </c>
      <c r="Q582" s="3">
        <v>0</v>
      </c>
      <c r="R582" s="3"/>
      <c r="S582" s="3">
        <f>IF(ISBLANK(Table13[[#This Row],[T1]]),0,IF(Table13[[#This Row],[T1]]&gt;0,1,0))</f>
        <v>1</v>
      </c>
      <c r="T582" s="3">
        <f>IF(ISBLANK(Table13[[#This Row],[T2]]),0,IF(Table13[[#This Row],[T2]]&gt;0,1,0))</f>
        <v>1</v>
      </c>
      <c r="U582" s="3">
        <f>IF(ISBLANK(Table13[[#This Row],[T3]]),0,IF(Table13[[#This Row],[T3]]&gt;0,1,0))</f>
        <v>1</v>
      </c>
      <c r="V582" s="3">
        <f>IF(ISBLANK(Table13[[#This Row],[T4]]),0,IF(Table13[[#This Row],[T4]]&gt;0,1,0))</f>
        <v>0</v>
      </c>
      <c r="W582" s="25">
        <v>47</v>
      </c>
      <c r="X582" s="23">
        <v>21</v>
      </c>
      <c r="Y582" s="3">
        <v>0.4</v>
      </c>
      <c r="Z582" s="3"/>
      <c r="AB582" s="30">
        <v>552</v>
      </c>
      <c r="AC582" s="30">
        <v>1.4243979610270576</v>
      </c>
      <c r="AD582" s="30">
        <v>-0.72439796102705767</v>
      </c>
    </row>
    <row r="583" spans="1:30">
      <c r="A583" s="4">
        <v>43762.208333333336</v>
      </c>
      <c r="B583">
        <v>43762</v>
      </c>
      <c r="C583" s="3">
        <v>0.20833333333333334</v>
      </c>
      <c r="D583" s="3">
        <v>5</v>
      </c>
      <c r="E583" s="3">
        <v>24</v>
      </c>
      <c r="F583" s="3">
        <v>0.3</v>
      </c>
      <c r="G583" s="5">
        <v>1.5</v>
      </c>
      <c r="H583" s="3">
        <v>1.8</v>
      </c>
      <c r="I583" s="3">
        <v>1.55139</v>
      </c>
      <c r="J583" s="12">
        <f t="shared" si="27"/>
        <v>0.83333333333333304</v>
      </c>
      <c r="K583" s="4">
        <v>43762.208333333336</v>
      </c>
      <c r="L583" s="3">
        <f t="shared" si="28"/>
        <v>24</v>
      </c>
      <c r="M583" s="3">
        <f t="shared" si="29"/>
        <v>5</v>
      </c>
      <c r="N583" s="3">
        <v>58</v>
      </c>
      <c r="O583" s="3">
        <v>58</v>
      </c>
      <c r="P583" s="3">
        <v>58</v>
      </c>
      <c r="Q583" s="3">
        <v>0</v>
      </c>
      <c r="R583" s="3"/>
      <c r="S583" s="3">
        <f>IF(ISBLANK(Table13[[#This Row],[T1]]),0,IF(Table13[[#This Row],[T1]]&gt;0,1,0))</f>
        <v>1</v>
      </c>
      <c r="T583" s="3">
        <f>IF(ISBLANK(Table13[[#This Row],[T2]]),0,IF(Table13[[#This Row],[T2]]&gt;0,1,0))</f>
        <v>1</v>
      </c>
      <c r="U583" s="3">
        <f>IF(ISBLANK(Table13[[#This Row],[T3]]),0,IF(Table13[[#This Row],[T3]]&gt;0,1,0))</f>
        <v>1</v>
      </c>
      <c r="V583" s="3">
        <f>IF(ISBLANK(Table13[[#This Row],[T4]]),0,IF(Table13[[#This Row],[T4]]&gt;0,1,0))</f>
        <v>0</v>
      </c>
      <c r="W583" s="26">
        <v>46</v>
      </c>
      <c r="X583" s="22">
        <v>21</v>
      </c>
      <c r="Y583" s="3">
        <v>1.8</v>
      </c>
      <c r="Z583" s="3"/>
      <c r="AB583" s="30">
        <v>553</v>
      </c>
      <c r="AC583" s="30">
        <v>1.4351212435461129</v>
      </c>
      <c r="AD583" s="30">
        <v>-1.0351212435461128</v>
      </c>
    </row>
    <row r="584" spans="1:30">
      <c r="A584" s="4">
        <v>43762.25</v>
      </c>
      <c r="B584">
        <v>43762</v>
      </c>
      <c r="C584" s="3">
        <v>0.25</v>
      </c>
      <c r="D584" s="3">
        <v>6</v>
      </c>
      <c r="E584" s="3">
        <v>24</v>
      </c>
      <c r="F584" s="3">
        <v>0.3</v>
      </c>
      <c r="G584" s="5">
        <v>0.4</v>
      </c>
      <c r="H584" s="3">
        <v>0.7</v>
      </c>
      <c r="I584" s="3">
        <v>1.55139</v>
      </c>
      <c r="J584" s="12">
        <f t="shared" si="27"/>
        <v>0.8458333333333331</v>
      </c>
      <c r="K584" s="4">
        <v>43762.25</v>
      </c>
      <c r="L584" s="3">
        <f t="shared" si="28"/>
        <v>24</v>
      </c>
      <c r="M584" s="3">
        <f t="shared" si="29"/>
        <v>6</v>
      </c>
      <c r="N584" s="3">
        <v>58</v>
      </c>
      <c r="O584" s="3">
        <v>58</v>
      </c>
      <c r="P584" s="3">
        <v>58</v>
      </c>
      <c r="Q584" s="3">
        <v>0</v>
      </c>
      <c r="R584" s="3"/>
      <c r="S584" s="3">
        <f>IF(ISBLANK(Table13[[#This Row],[T1]]),0,IF(Table13[[#This Row],[T1]]&gt;0,1,0))</f>
        <v>1</v>
      </c>
      <c r="T584" s="3">
        <f>IF(ISBLANK(Table13[[#This Row],[T2]]),0,IF(Table13[[#This Row],[T2]]&gt;0,1,0))</f>
        <v>1</v>
      </c>
      <c r="U584" s="3">
        <f>IF(ISBLANK(Table13[[#This Row],[T3]]),0,IF(Table13[[#This Row],[T3]]&gt;0,1,0))</f>
        <v>1</v>
      </c>
      <c r="V584" s="3">
        <f>IF(ISBLANK(Table13[[#This Row],[T4]]),0,IF(Table13[[#This Row],[T4]]&gt;0,1,0))</f>
        <v>0</v>
      </c>
      <c r="W584" s="25">
        <v>47</v>
      </c>
      <c r="X584" s="23">
        <v>21</v>
      </c>
      <c r="Y584" s="3">
        <v>0.7</v>
      </c>
      <c r="Z584" s="3"/>
      <c r="AB584" s="30">
        <v>554</v>
      </c>
      <c r="AC584" s="30">
        <v>1.4160607981823357</v>
      </c>
      <c r="AD584" s="30">
        <v>0.18393920181766443</v>
      </c>
    </row>
    <row r="585" spans="1:30">
      <c r="A585" s="4">
        <v>43762.291666666664</v>
      </c>
      <c r="B585">
        <v>43762</v>
      </c>
      <c r="C585" s="3">
        <v>0.29166666666666669</v>
      </c>
      <c r="D585" s="3">
        <v>7</v>
      </c>
      <c r="E585" s="3">
        <v>24</v>
      </c>
      <c r="F585" s="3">
        <v>1.8</v>
      </c>
      <c r="G585" s="5">
        <v>1.9</v>
      </c>
      <c r="H585" s="3">
        <v>3.7</v>
      </c>
      <c r="I585" s="3">
        <v>1.55139</v>
      </c>
      <c r="J585" s="12">
        <f t="shared" si="27"/>
        <v>0.85</v>
      </c>
      <c r="K585" s="4">
        <v>43762.291666666664</v>
      </c>
      <c r="L585" s="3">
        <f t="shared" si="28"/>
        <v>24</v>
      </c>
      <c r="M585" s="3">
        <f t="shared" si="29"/>
        <v>7</v>
      </c>
      <c r="N585" s="3">
        <v>52</v>
      </c>
      <c r="O585" s="3">
        <v>24</v>
      </c>
      <c r="P585" s="3">
        <v>50</v>
      </c>
      <c r="Q585" s="3">
        <v>0</v>
      </c>
      <c r="R585" s="3"/>
      <c r="S585" s="3">
        <f>IF(ISBLANK(Table13[[#This Row],[T1]]),0,IF(Table13[[#This Row],[T1]]&gt;0,1,0))</f>
        <v>1</v>
      </c>
      <c r="T585" s="3">
        <f>IF(ISBLANK(Table13[[#This Row],[T2]]),0,IF(Table13[[#This Row],[T2]]&gt;0,1,0))</f>
        <v>1</v>
      </c>
      <c r="U585" s="3">
        <f>IF(ISBLANK(Table13[[#This Row],[T3]]),0,IF(Table13[[#This Row],[T3]]&gt;0,1,0))</f>
        <v>1</v>
      </c>
      <c r="V585" s="3">
        <f>IF(ISBLANK(Table13[[#This Row],[T4]]),0,IF(Table13[[#This Row],[T4]]&gt;0,1,0))</f>
        <v>0</v>
      </c>
      <c r="W585" s="26">
        <v>50</v>
      </c>
      <c r="X585" s="22">
        <v>21</v>
      </c>
      <c r="Y585" s="3">
        <v>3.7</v>
      </c>
      <c r="Z585" s="3"/>
      <c r="AB585" s="30">
        <v>555</v>
      </c>
      <c r="AC585" s="30">
        <v>1.4160607981823357</v>
      </c>
      <c r="AD585" s="30">
        <v>-1.0160607981823357</v>
      </c>
    </row>
    <row r="586" spans="1:30">
      <c r="A586" s="4">
        <v>43762.333333333336</v>
      </c>
      <c r="B586">
        <v>43762</v>
      </c>
      <c r="C586" s="3">
        <v>0.33333333333333331</v>
      </c>
      <c r="D586" s="3">
        <v>8</v>
      </c>
      <c r="E586" s="3">
        <v>24</v>
      </c>
      <c r="F586" s="3">
        <v>0.2</v>
      </c>
      <c r="G586" s="5">
        <v>0.2</v>
      </c>
      <c r="H586" s="3">
        <v>0.4</v>
      </c>
      <c r="I586" s="3">
        <v>1.55139</v>
      </c>
      <c r="J586" s="12">
        <f t="shared" si="27"/>
        <v>0.85000000000000009</v>
      </c>
      <c r="K586" s="4">
        <v>43762.333333333336</v>
      </c>
      <c r="L586" s="3">
        <f t="shared" si="28"/>
        <v>24</v>
      </c>
      <c r="M586" s="3">
        <f t="shared" si="29"/>
        <v>8</v>
      </c>
      <c r="N586" s="3"/>
      <c r="O586" s="3"/>
      <c r="P586" s="3"/>
      <c r="Q586" s="3"/>
      <c r="R586" s="3"/>
      <c r="S586" s="3">
        <f>IF(ISBLANK(Table13[[#This Row],[T1]]),0,IF(Table13[[#This Row],[T1]]&gt;0,1,0))</f>
        <v>0</v>
      </c>
      <c r="T586" s="3">
        <f>IF(ISBLANK(Table13[[#This Row],[T2]]),0,IF(Table13[[#This Row],[T2]]&gt;0,1,0))</f>
        <v>1</v>
      </c>
      <c r="U586" s="3">
        <f>IF(ISBLANK(Table13[[#This Row],[T3]]),0,IF(Table13[[#This Row],[T3]]&gt;0,1,0))</f>
        <v>1</v>
      </c>
      <c r="V586" s="3">
        <f>IF(ISBLANK(Table13[[#This Row],[T4]]),0,IF(Table13[[#This Row],[T4]]&gt;0,1,0))</f>
        <v>0</v>
      </c>
      <c r="W586" s="25">
        <v>53</v>
      </c>
      <c r="X586" s="23">
        <v>21</v>
      </c>
      <c r="Y586" s="3">
        <v>0.4</v>
      </c>
      <c r="Z586" s="3"/>
      <c r="AB586" s="30">
        <v>556</v>
      </c>
      <c r="AC586" s="30">
        <v>1.4160607981823357</v>
      </c>
      <c r="AD586" s="30">
        <v>-1.0160607981823357</v>
      </c>
    </row>
    <row r="587" spans="1:30">
      <c r="A587" s="4">
        <v>43762.375</v>
      </c>
      <c r="B587">
        <v>43762</v>
      </c>
      <c r="C587" s="3">
        <v>0.375</v>
      </c>
      <c r="D587" s="3">
        <v>9</v>
      </c>
      <c r="E587" s="3">
        <v>24</v>
      </c>
      <c r="F587" s="3">
        <v>0.1</v>
      </c>
      <c r="G587" s="5">
        <v>0.2</v>
      </c>
      <c r="H587" s="3">
        <v>0.30000000000000004</v>
      </c>
      <c r="I587" s="3">
        <v>1.55139</v>
      </c>
      <c r="J587" s="12">
        <f t="shared" si="27"/>
        <v>0.85416666666666663</v>
      </c>
      <c r="K587" s="4">
        <v>43762.375</v>
      </c>
      <c r="L587" s="3">
        <f t="shared" si="28"/>
        <v>24</v>
      </c>
      <c r="M587" s="3">
        <f t="shared" si="29"/>
        <v>9</v>
      </c>
      <c r="N587" s="3"/>
      <c r="O587" s="3"/>
      <c r="P587" s="3"/>
      <c r="Q587" s="3"/>
      <c r="R587" s="3"/>
      <c r="S587" s="3">
        <f>IF(ISBLANK(Table13[[#This Row],[T1]]),0,IF(Table13[[#This Row],[T1]]&gt;0,1,0))</f>
        <v>0</v>
      </c>
      <c r="T587" s="3">
        <f>IF(ISBLANK(Table13[[#This Row],[T2]]),0,IF(Table13[[#This Row],[T2]]&gt;0,1,0))</f>
        <v>1</v>
      </c>
      <c r="U587" s="3">
        <f>IF(ISBLANK(Table13[[#This Row],[T3]]),0,IF(Table13[[#This Row],[T3]]&gt;0,1,0))</f>
        <v>1</v>
      </c>
      <c r="V587" s="3">
        <f>IF(ISBLANK(Table13[[#This Row],[T4]]),0,IF(Table13[[#This Row],[T4]]&gt;0,1,0))</f>
        <v>0</v>
      </c>
      <c r="W587" s="26">
        <v>58</v>
      </c>
      <c r="X587" s="22">
        <v>21</v>
      </c>
      <c r="Y587" s="3">
        <v>0.30000000000000004</v>
      </c>
      <c r="Z587" s="3"/>
      <c r="AB587" s="30">
        <v>557</v>
      </c>
      <c r="AC587" s="30">
        <v>1.426784080701391</v>
      </c>
      <c r="AD587" s="30">
        <v>-1.026784080701391</v>
      </c>
    </row>
    <row r="588" spans="1:30">
      <c r="A588" s="4">
        <v>43762.416666666664</v>
      </c>
      <c r="B588">
        <v>43762</v>
      </c>
      <c r="C588" s="3">
        <v>0.41666666666666669</v>
      </c>
      <c r="D588" s="3">
        <v>10</v>
      </c>
      <c r="E588" s="3">
        <v>24</v>
      </c>
      <c r="F588" s="3">
        <v>0.2</v>
      </c>
      <c r="G588" s="5">
        <v>0.2</v>
      </c>
      <c r="H588" s="3">
        <v>0.4</v>
      </c>
      <c r="I588" s="3">
        <v>1.55139</v>
      </c>
      <c r="J588" s="12">
        <f t="shared" si="27"/>
        <v>0.85833333333333339</v>
      </c>
      <c r="K588" s="4">
        <v>43762.416666666664</v>
      </c>
      <c r="L588" s="3">
        <f t="shared" si="28"/>
        <v>24</v>
      </c>
      <c r="M588" s="3">
        <f t="shared" si="29"/>
        <v>10</v>
      </c>
      <c r="N588" s="3"/>
      <c r="O588" s="3"/>
      <c r="P588" s="3"/>
      <c r="Q588" s="3"/>
      <c r="R588" s="3"/>
      <c r="S588" s="3">
        <f>IF(ISBLANK(Table13[[#This Row],[T1]]),0,IF(Table13[[#This Row],[T1]]&gt;0,1,0))</f>
        <v>0</v>
      </c>
      <c r="T588" s="3">
        <f>IF(ISBLANK(Table13[[#This Row],[T2]]),0,IF(Table13[[#This Row],[T2]]&gt;0,1,0))</f>
        <v>0</v>
      </c>
      <c r="U588" s="3">
        <f>IF(ISBLANK(Table13[[#This Row],[T3]]),0,IF(Table13[[#This Row],[T3]]&gt;0,1,0))</f>
        <v>0</v>
      </c>
      <c r="V588" s="3">
        <f>IF(ISBLANK(Table13[[#This Row],[T4]]),0,IF(Table13[[#This Row],[T4]]&gt;0,1,0))</f>
        <v>0</v>
      </c>
      <c r="W588" s="25">
        <v>62</v>
      </c>
      <c r="X588" s="23">
        <v>21</v>
      </c>
      <c r="Y588" s="3">
        <v>0.4</v>
      </c>
      <c r="Z588" s="3"/>
      <c r="AB588" s="30">
        <v>558</v>
      </c>
      <c r="AC588" s="30">
        <v>1.4160607981823357</v>
      </c>
      <c r="AD588" s="30">
        <v>-1.0160607981823357</v>
      </c>
    </row>
    <row r="589" spans="1:30">
      <c r="A589" s="4">
        <v>43762.458333333336</v>
      </c>
      <c r="B589">
        <v>43762</v>
      </c>
      <c r="C589" s="3">
        <v>0.45833333333333331</v>
      </c>
      <c r="D589" s="3">
        <v>11</v>
      </c>
      <c r="E589" s="3">
        <v>24</v>
      </c>
      <c r="F589" s="3">
        <v>0.2</v>
      </c>
      <c r="G589" s="5">
        <v>0.2</v>
      </c>
      <c r="H589" s="3">
        <v>0.4</v>
      </c>
      <c r="I589" s="3">
        <v>1.55139</v>
      </c>
      <c r="J589" s="12">
        <f t="shared" si="27"/>
        <v>0.85833333333333328</v>
      </c>
      <c r="K589" s="4">
        <v>43762.458333333336</v>
      </c>
      <c r="L589" s="3">
        <f t="shared" si="28"/>
        <v>24</v>
      </c>
      <c r="M589" s="3">
        <f t="shared" si="29"/>
        <v>11</v>
      </c>
      <c r="N589" s="3"/>
      <c r="O589" s="3"/>
      <c r="P589" s="3"/>
      <c r="Q589" s="3"/>
      <c r="R589" s="3"/>
      <c r="S589" s="3">
        <f>IF(ISBLANK(Table13[[#This Row],[T1]]),0,IF(Table13[[#This Row],[T1]]&gt;0,1,0))</f>
        <v>1</v>
      </c>
      <c r="T589" s="3">
        <f>IF(ISBLANK(Table13[[#This Row],[T2]]),0,IF(Table13[[#This Row],[T2]]&gt;0,1,0))</f>
        <v>0</v>
      </c>
      <c r="U589" s="3">
        <f>IF(ISBLANK(Table13[[#This Row],[T3]]),0,IF(Table13[[#This Row],[T3]]&gt;0,1,0))</f>
        <v>0</v>
      </c>
      <c r="V589" s="3">
        <f>IF(ISBLANK(Table13[[#This Row],[T4]]),0,IF(Table13[[#This Row],[T4]]&gt;0,1,0))</f>
        <v>0</v>
      </c>
      <c r="W589" s="26">
        <v>65</v>
      </c>
      <c r="X589" s="22">
        <v>21</v>
      </c>
      <c r="Y589" s="3">
        <v>0.4</v>
      </c>
      <c r="Z589" s="3"/>
      <c r="AB589" s="30">
        <v>559</v>
      </c>
      <c r="AC589" s="30">
        <v>1.426784080701391</v>
      </c>
      <c r="AD589" s="30">
        <v>-0.92678408070139096</v>
      </c>
    </row>
    <row r="590" spans="1:30">
      <c r="A590" s="4">
        <v>43762.5</v>
      </c>
      <c r="B590">
        <v>43762</v>
      </c>
      <c r="C590" s="3">
        <v>0.5</v>
      </c>
      <c r="D590" s="3">
        <v>12</v>
      </c>
      <c r="E590" s="3">
        <v>24</v>
      </c>
      <c r="F590" s="3">
        <v>0.1</v>
      </c>
      <c r="G590" s="5">
        <v>0.1</v>
      </c>
      <c r="H590" s="3">
        <v>0.2</v>
      </c>
      <c r="I590" s="3">
        <v>1.55139</v>
      </c>
      <c r="J590" s="12">
        <f t="shared" si="27"/>
        <v>0.85833333333333328</v>
      </c>
      <c r="K590" s="4">
        <v>43762.5</v>
      </c>
      <c r="L590" s="3">
        <f t="shared" si="28"/>
        <v>24</v>
      </c>
      <c r="M590" s="3">
        <f t="shared" si="29"/>
        <v>12</v>
      </c>
      <c r="N590" s="3"/>
      <c r="O590" s="3"/>
      <c r="P590" s="3"/>
      <c r="Q590" s="3"/>
      <c r="R590" s="3"/>
      <c r="S590" s="3">
        <f>IF(ISBLANK(Table13[[#This Row],[T1]]),0,IF(Table13[[#This Row],[T1]]&gt;0,1,0))</f>
        <v>1</v>
      </c>
      <c r="T590" s="3">
        <f>IF(ISBLANK(Table13[[#This Row],[T2]]),0,IF(Table13[[#This Row],[T2]]&gt;0,1,0))</f>
        <v>0</v>
      </c>
      <c r="U590" s="3">
        <f>IF(ISBLANK(Table13[[#This Row],[T3]]),0,IF(Table13[[#This Row],[T3]]&gt;0,1,0))</f>
        <v>0</v>
      </c>
      <c r="V590" s="3">
        <f>IF(ISBLANK(Table13[[#This Row],[T4]]),0,IF(Table13[[#This Row],[T4]]&gt;0,1,0))</f>
        <v>0</v>
      </c>
      <c r="W590" s="25">
        <v>68</v>
      </c>
      <c r="X590" s="23">
        <v>21</v>
      </c>
      <c r="Y590" s="3">
        <v>0.2</v>
      </c>
      <c r="Z590" s="3"/>
      <c r="AB590" s="30">
        <v>560</v>
      </c>
      <c r="AC590" s="30">
        <v>1.5523049915369926</v>
      </c>
      <c r="AD590" s="30">
        <v>1.4476950084630074</v>
      </c>
    </row>
    <row r="591" spans="1:30">
      <c r="A591" s="4">
        <v>43762.541666666664</v>
      </c>
      <c r="B591">
        <v>43762</v>
      </c>
      <c r="C591" s="3">
        <v>0.54166666666666663</v>
      </c>
      <c r="D591" s="3">
        <v>13</v>
      </c>
      <c r="E591" s="3">
        <v>24</v>
      </c>
      <c r="F591" s="3">
        <v>0.2</v>
      </c>
      <c r="G591" s="5">
        <v>0.1</v>
      </c>
      <c r="H591" s="3">
        <v>0.30000000000000004</v>
      </c>
      <c r="I591" s="3">
        <v>1.55139</v>
      </c>
      <c r="J591" s="12">
        <f t="shared" si="27"/>
        <v>0.86666666666666659</v>
      </c>
      <c r="K591" s="4">
        <v>43762.541666666664</v>
      </c>
      <c r="L591" s="3">
        <f t="shared" si="28"/>
        <v>24</v>
      </c>
      <c r="M591" s="3">
        <f t="shared" si="29"/>
        <v>13</v>
      </c>
      <c r="N591" s="3"/>
      <c r="O591" s="3"/>
      <c r="P591" s="3"/>
      <c r="Q591" s="3"/>
      <c r="R591" s="3"/>
      <c r="S591" s="3">
        <f>IF(ISBLANK(Table13[[#This Row],[T1]]),0,IF(Table13[[#This Row],[T1]]&gt;0,1,0))</f>
        <v>1</v>
      </c>
      <c r="T591" s="3">
        <f>IF(ISBLANK(Table13[[#This Row],[T2]]),0,IF(Table13[[#This Row],[T2]]&gt;0,1,0))</f>
        <v>0</v>
      </c>
      <c r="U591" s="3">
        <f>IF(ISBLANK(Table13[[#This Row],[T3]]),0,IF(Table13[[#This Row],[T3]]&gt;0,1,0))</f>
        <v>0</v>
      </c>
      <c r="V591" s="3">
        <f>IF(ISBLANK(Table13[[#This Row],[T4]]),0,IF(Table13[[#This Row],[T4]]&gt;0,1,0))</f>
        <v>0</v>
      </c>
      <c r="W591" s="26">
        <v>68</v>
      </c>
      <c r="X591" s="22">
        <v>21</v>
      </c>
      <c r="Y591" s="3">
        <v>0.30000000000000004</v>
      </c>
      <c r="Z591" s="3"/>
      <c r="AB591" s="30">
        <v>561</v>
      </c>
      <c r="AC591" s="30">
        <v>1.5094118614607717</v>
      </c>
      <c r="AD591" s="30">
        <v>1.9905881385392283</v>
      </c>
    </row>
    <row r="592" spans="1:30">
      <c r="A592" s="4">
        <v>43762.583333333336</v>
      </c>
      <c r="B592">
        <v>43762</v>
      </c>
      <c r="C592" s="3">
        <v>0.58333333333333337</v>
      </c>
      <c r="D592" s="3">
        <v>14</v>
      </c>
      <c r="E592" s="3">
        <v>24</v>
      </c>
      <c r="F592" s="3">
        <v>0.1</v>
      </c>
      <c r="G592" s="5">
        <v>0.4</v>
      </c>
      <c r="H592" s="3">
        <v>0.5</v>
      </c>
      <c r="I592" s="3">
        <v>1.55139</v>
      </c>
      <c r="J592" s="12">
        <f t="shared" si="27"/>
        <v>0.87083333333333313</v>
      </c>
      <c r="K592" s="4">
        <v>43762.583333333336</v>
      </c>
      <c r="L592" s="3">
        <f t="shared" si="28"/>
        <v>24</v>
      </c>
      <c r="M592" s="3">
        <f t="shared" si="29"/>
        <v>14</v>
      </c>
      <c r="N592" s="3"/>
      <c r="O592" s="3"/>
      <c r="P592" s="3"/>
      <c r="Q592" s="3"/>
      <c r="R592" s="3"/>
      <c r="S592" s="3">
        <f>IF(ISBLANK(Table13[[#This Row],[T1]]),0,IF(Table13[[#This Row],[T1]]&gt;0,1,0))</f>
        <v>1</v>
      </c>
      <c r="T592" s="3">
        <f>IF(ISBLANK(Table13[[#This Row],[T2]]),0,IF(Table13[[#This Row],[T2]]&gt;0,1,0))</f>
        <v>0</v>
      </c>
      <c r="U592" s="3">
        <f>IF(ISBLANK(Table13[[#This Row],[T3]]),0,IF(Table13[[#This Row],[T3]]&gt;0,1,0))</f>
        <v>0</v>
      </c>
      <c r="V592" s="3">
        <f>IF(ISBLANK(Table13[[#This Row],[T4]]),0,IF(Table13[[#This Row],[T4]]&gt;0,1,0))</f>
        <v>0</v>
      </c>
      <c r="W592" s="25">
        <v>68</v>
      </c>
      <c r="X592" s="23">
        <v>21</v>
      </c>
      <c r="Y592" s="3">
        <v>0.5</v>
      </c>
      <c r="Z592" s="3"/>
      <c r="AB592" s="30">
        <v>562</v>
      </c>
      <c r="AC592" s="30">
        <v>1.2871445631065557</v>
      </c>
      <c r="AD592" s="30">
        <v>-0.68714456310655558</v>
      </c>
    </row>
    <row r="593" spans="1:30">
      <c r="A593" s="4">
        <v>43762.625</v>
      </c>
      <c r="B593">
        <v>43762</v>
      </c>
      <c r="C593" s="3">
        <v>0.625</v>
      </c>
      <c r="D593" s="3">
        <v>15</v>
      </c>
      <c r="E593" s="3">
        <v>24</v>
      </c>
      <c r="F593" s="3">
        <v>1.1000000000000001</v>
      </c>
      <c r="G593" s="5">
        <v>0.1</v>
      </c>
      <c r="H593" s="3">
        <v>1.2000000000000002</v>
      </c>
      <c r="I593" s="3">
        <v>1.55139</v>
      </c>
      <c r="J593" s="12">
        <f t="shared" si="27"/>
        <v>0.86666666666666636</v>
      </c>
      <c r="K593" s="4">
        <v>43762.625</v>
      </c>
      <c r="L593" s="3">
        <f t="shared" si="28"/>
        <v>24</v>
      </c>
      <c r="M593" s="3">
        <f t="shared" si="29"/>
        <v>15</v>
      </c>
      <c r="N593" s="3"/>
      <c r="O593" s="3"/>
      <c r="P593" s="3"/>
      <c r="Q593" s="3"/>
      <c r="R593" s="3"/>
      <c r="S593" s="3">
        <f>IF(ISBLANK(Table13[[#This Row],[T1]]),0,IF(Table13[[#This Row],[T1]]&gt;0,1,0))</f>
        <v>1</v>
      </c>
      <c r="T593" s="3">
        <f>IF(ISBLANK(Table13[[#This Row],[T2]]),0,IF(Table13[[#This Row],[T2]]&gt;0,1,0))</f>
        <v>0</v>
      </c>
      <c r="U593" s="3">
        <f>IF(ISBLANK(Table13[[#This Row],[T3]]),0,IF(Table13[[#This Row],[T3]]&gt;0,1,0))</f>
        <v>0</v>
      </c>
      <c r="V593" s="3">
        <f>IF(ISBLANK(Table13[[#This Row],[T4]]),0,IF(Table13[[#This Row],[T4]]&gt;0,1,0))</f>
        <v>0</v>
      </c>
      <c r="W593" s="26">
        <v>67</v>
      </c>
      <c r="X593" s="22">
        <v>21</v>
      </c>
      <c r="Y593" s="3">
        <v>1.2000000000000002</v>
      </c>
      <c r="Z593" s="3"/>
      <c r="AB593" s="30">
        <v>563</v>
      </c>
      <c r="AC593" s="30">
        <v>1.2764212805875004</v>
      </c>
      <c r="AD593" s="30">
        <v>-0.67642128058750028</v>
      </c>
    </row>
    <row r="594" spans="1:30">
      <c r="A594" s="4">
        <v>43762.666666666664</v>
      </c>
      <c r="B594">
        <v>43762</v>
      </c>
      <c r="C594" s="3">
        <v>0.66666666666666663</v>
      </c>
      <c r="D594" s="3">
        <v>16</v>
      </c>
      <c r="E594" s="3">
        <v>24</v>
      </c>
      <c r="F594" s="3">
        <v>0.4</v>
      </c>
      <c r="G594" s="5">
        <v>0.2</v>
      </c>
      <c r="H594" s="3">
        <v>0.60000000000000009</v>
      </c>
      <c r="I594" s="3">
        <v>1.55139</v>
      </c>
      <c r="J594" s="12">
        <f t="shared" si="27"/>
        <v>0.87083333333333313</v>
      </c>
      <c r="K594" s="4">
        <v>43762.666666666664</v>
      </c>
      <c r="L594" s="3">
        <f t="shared" si="28"/>
        <v>24</v>
      </c>
      <c r="M594" s="3">
        <f t="shared" si="29"/>
        <v>16</v>
      </c>
      <c r="N594" s="3"/>
      <c r="O594" s="3"/>
      <c r="P594" s="3"/>
      <c r="Q594" s="3"/>
      <c r="R594" s="3"/>
      <c r="S594" s="3">
        <f>IF(ISBLANK(Table13[[#This Row],[T1]]),0,IF(Table13[[#This Row],[T1]]&gt;0,1,0))</f>
        <v>1</v>
      </c>
      <c r="T594" s="3">
        <f>IF(ISBLANK(Table13[[#This Row],[T2]]),0,IF(Table13[[#This Row],[T2]]&gt;0,1,0))</f>
        <v>0</v>
      </c>
      <c r="U594" s="3">
        <f>IF(ISBLANK(Table13[[#This Row],[T3]]),0,IF(Table13[[#This Row],[T3]]&gt;0,1,0))</f>
        <v>0</v>
      </c>
      <c r="V594" s="3">
        <f>IF(ISBLANK(Table13[[#This Row],[T4]]),0,IF(Table13[[#This Row],[T4]]&gt;0,1,0))</f>
        <v>0</v>
      </c>
      <c r="W594" s="25">
        <v>65</v>
      </c>
      <c r="X594" s="23">
        <v>21</v>
      </c>
      <c r="Y594" s="3">
        <v>0.60000000000000009</v>
      </c>
      <c r="Z594" s="3"/>
      <c r="AB594" s="30">
        <v>564</v>
      </c>
      <c r="AC594" s="30">
        <v>1.2656979980684453</v>
      </c>
      <c r="AD594" s="30">
        <v>-0.96569799806844525</v>
      </c>
    </row>
    <row r="595" spans="1:30">
      <c r="A595" s="4">
        <v>43762.708333333336</v>
      </c>
      <c r="B595">
        <v>43762</v>
      </c>
      <c r="C595" s="3">
        <v>0.70833333333333337</v>
      </c>
      <c r="D595" s="3">
        <v>17</v>
      </c>
      <c r="E595" s="3">
        <v>24</v>
      </c>
      <c r="F595" s="3">
        <v>0.1</v>
      </c>
      <c r="G595" s="5">
        <v>0.2</v>
      </c>
      <c r="H595" s="3">
        <v>0.30000000000000004</v>
      </c>
      <c r="I595" s="3">
        <v>1.55139</v>
      </c>
      <c r="J595" s="12">
        <f t="shared" si="27"/>
        <v>0.87083333333333313</v>
      </c>
      <c r="K595" s="4">
        <v>43762.708333333336</v>
      </c>
      <c r="L595" s="3">
        <f t="shared" si="28"/>
        <v>24</v>
      </c>
      <c r="M595" s="3">
        <f t="shared" si="29"/>
        <v>17</v>
      </c>
      <c r="N595" s="3"/>
      <c r="O595" s="3"/>
      <c r="P595" s="3"/>
      <c r="Q595" s="3"/>
      <c r="R595" s="3"/>
      <c r="S595" s="3">
        <f>IF(ISBLANK(Table13[[#This Row],[T1]]),0,IF(Table13[[#This Row],[T1]]&gt;0,1,0))</f>
        <v>1</v>
      </c>
      <c r="T595" s="3">
        <f>IF(ISBLANK(Table13[[#This Row],[T2]]),0,IF(Table13[[#This Row],[T2]]&gt;0,1,0))</f>
        <v>0</v>
      </c>
      <c r="U595" s="3">
        <f>IF(ISBLANK(Table13[[#This Row],[T3]]),0,IF(Table13[[#This Row],[T3]]&gt;0,1,0))</f>
        <v>0</v>
      </c>
      <c r="V595" s="3">
        <f>IF(ISBLANK(Table13[[#This Row],[T4]]),0,IF(Table13[[#This Row],[T4]]&gt;0,1,0))</f>
        <v>0</v>
      </c>
      <c r="W595" s="26">
        <v>62</v>
      </c>
      <c r="X595" s="22">
        <v>21</v>
      </c>
      <c r="Y595" s="3">
        <v>0.30000000000000004</v>
      </c>
      <c r="Z595" s="3"/>
      <c r="AB595" s="30">
        <v>565</v>
      </c>
      <c r="AC595" s="30">
        <v>1.2549747155493902</v>
      </c>
      <c r="AD595" s="30">
        <v>-0.8549747155493902</v>
      </c>
    </row>
    <row r="596" spans="1:30">
      <c r="A596" s="4">
        <v>43762.75</v>
      </c>
      <c r="B596">
        <v>43762</v>
      </c>
      <c r="C596" s="3">
        <v>0.75</v>
      </c>
      <c r="D596" s="3">
        <v>18</v>
      </c>
      <c r="E596" s="3">
        <v>24</v>
      </c>
      <c r="F596" s="3">
        <v>0.4</v>
      </c>
      <c r="G596" s="5">
        <v>0.3</v>
      </c>
      <c r="H596" s="3">
        <v>0.7</v>
      </c>
      <c r="I596" s="3">
        <v>1.55139</v>
      </c>
      <c r="J596" s="12">
        <f t="shared" si="27"/>
        <v>0.89583333333333304</v>
      </c>
      <c r="K596" s="4">
        <v>43762.75</v>
      </c>
      <c r="L596" s="3">
        <f t="shared" si="28"/>
        <v>24</v>
      </c>
      <c r="M596" s="3">
        <f t="shared" si="29"/>
        <v>18</v>
      </c>
      <c r="N596" s="3">
        <v>12</v>
      </c>
      <c r="O596" s="3">
        <v>0</v>
      </c>
      <c r="P596" s="3">
        <v>41</v>
      </c>
      <c r="Q596" s="3">
        <v>0</v>
      </c>
      <c r="R596" s="3"/>
      <c r="S596" s="3">
        <f>IF(ISBLANK(Table13[[#This Row],[T1]]),0,IF(Table13[[#This Row],[T1]]&gt;0,1,0))</f>
        <v>0</v>
      </c>
      <c r="T596" s="3">
        <f>IF(ISBLANK(Table13[[#This Row],[T2]]),0,IF(Table13[[#This Row],[T2]]&gt;0,1,0))</f>
        <v>1</v>
      </c>
      <c r="U596" s="3">
        <f>IF(ISBLANK(Table13[[#This Row],[T3]]),0,IF(Table13[[#This Row],[T3]]&gt;0,1,0))</f>
        <v>0</v>
      </c>
      <c r="V596" s="3">
        <f>IF(ISBLANK(Table13[[#This Row],[T4]]),0,IF(Table13[[#This Row],[T4]]&gt;0,1,0))</f>
        <v>0</v>
      </c>
      <c r="W596" s="25">
        <v>59</v>
      </c>
      <c r="X596" s="23">
        <v>21</v>
      </c>
      <c r="Y596" s="3">
        <v>0.7</v>
      </c>
      <c r="Z596" s="3"/>
      <c r="AB596" s="30">
        <v>566</v>
      </c>
      <c r="AC596" s="30">
        <v>1.2549747155493902</v>
      </c>
      <c r="AD596" s="30">
        <v>-0.75497471554939022</v>
      </c>
    </row>
    <row r="597" spans="1:30">
      <c r="A597" s="4">
        <v>43762.791666666664</v>
      </c>
      <c r="B597">
        <v>43762</v>
      </c>
      <c r="C597" s="3">
        <v>0.79166666666666663</v>
      </c>
      <c r="D597" s="3">
        <v>19</v>
      </c>
      <c r="E597" s="3">
        <v>24</v>
      </c>
      <c r="F597" s="3">
        <v>0.5</v>
      </c>
      <c r="G597" s="5">
        <v>0.6</v>
      </c>
      <c r="H597" s="3">
        <v>1.1000000000000001</v>
      </c>
      <c r="I597" s="3">
        <v>1.55139</v>
      </c>
      <c r="J597" s="12">
        <f t="shared" si="27"/>
        <v>0.93749999999999967</v>
      </c>
      <c r="K597" s="4">
        <v>43762.791666666664</v>
      </c>
      <c r="L597" s="3">
        <f t="shared" si="28"/>
        <v>24</v>
      </c>
      <c r="M597" s="3">
        <f t="shared" si="29"/>
        <v>19</v>
      </c>
      <c r="N597" s="3">
        <v>46</v>
      </c>
      <c r="O597" s="3">
        <v>5</v>
      </c>
      <c r="P597" s="3">
        <v>43</v>
      </c>
      <c r="Q597" s="3">
        <v>0</v>
      </c>
      <c r="R597" s="3"/>
      <c r="S597" s="3">
        <f>IF(ISBLANK(Table13[[#This Row],[T1]]),0,IF(Table13[[#This Row],[T1]]&gt;0,1,0))</f>
        <v>0</v>
      </c>
      <c r="T597" s="3">
        <f>IF(ISBLANK(Table13[[#This Row],[T2]]),0,IF(Table13[[#This Row],[T2]]&gt;0,1,0))</f>
        <v>0</v>
      </c>
      <c r="U597" s="3">
        <f>IF(ISBLANK(Table13[[#This Row],[T3]]),0,IF(Table13[[#This Row],[T3]]&gt;0,1,0))</f>
        <v>0</v>
      </c>
      <c r="V597" s="3">
        <f>IF(ISBLANK(Table13[[#This Row],[T4]]),0,IF(Table13[[#This Row],[T4]]&gt;0,1,0))</f>
        <v>0</v>
      </c>
      <c r="W597" s="26">
        <v>58</v>
      </c>
      <c r="X597" s="22">
        <v>21</v>
      </c>
      <c r="Y597" s="3">
        <v>1.1000000000000001</v>
      </c>
      <c r="Z597" s="3"/>
      <c r="AB597" s="30">
        <v>567</v>
      </c>
      <c r="AC597" s="30">
        <v>1.2335281505112796</v>
      </c>
      <c r="AD597" s="30">
        <v>-0.43352815051127958</v>
      </c>
    </row>
    <row r="598" spans="1:30">
      <c r="A598" s="4">
        <v>43762.833333333336</v>
      </c>
      <c r="B598">
        <v>43762</v>
      </c>
      <c r="C598" s="3">
        <v>0.83333333333333337</v>
      </c>
      <c r="D598" s="3">
        <v>20</v>
      </c>
      <c r="E598" s="3">
        <v>24</v>
      </c>
      <c r="F598" s="3">
        <v>0.6</v>
      </c>
      <c r="G598" s="5">
        <v>0.6</v>
      </c>
      <c r="H598" s="3">
        <v>1.2</v>
      </c>
      <c r="I598" s="3">
        <v>1.55139</v>
      </c>
      <c r="J598" s="12">
        <f t="shared" si="27"/>
        <v>1.0000000000000002</v>
      </c>
      <c r="K598" s="4">
        <v>43762.833333333336</v>
      </c>
      <c r="L598" s="3">
        <f t="shared" si="28"/>
        <v>24</v>
      </c>
      <c r="M598" s="3">
        <f t="shared" si="29"/>
        <v>20</v>
      </c>
      <c r="N598" s="3">
        <v>58</v>
      </c>
      <c r="O598" s="3">
        <v>0</v>
      </c>
      <c r="P598" s="3">
        <v>57</v>
      </c>
      <c r="Q598" s="3">
        <v>0</v>
      </c>
      <c r="R598" s="3"/>
      <c r="S598" s="3">
        <f>IF(ISBLANK(Table13[[#This Row],[T1]]),0,IF(Table13[[#This Row],[T1]]&gt;0,1,0))</f>
        <v>0</v>
      </c>
      <c r="T598" s="3">
        <f>IF(ISBLANK(Table13[[#This Row],[T2]]),0,IF(Table13[[#This Row],[T2]]&gt;0,1,0))</f>
        <v>1</v>
      </c>
      <c r="U598" s="3">
        <f>IF(ISBLANK(Table13[[#This Row],[T3]]),0,IF(Table13[[#This Row],[T3]]&gt;0,1,0))</f>
        <v>0</v>
      </c>
      <c r="V598" s="3">
        <f>IF(ISBLANK(Table13[[#This Row],[T4]]),0,IF(Table13[[#This Row],[T4]]&gt;0,1,0))</f>
        <v>0</v>
      </c>
      <c r="W598" s="25">
        <v>57</v>
      </c>
      <c r="X598" s="23">
        <v>21</v>
      </c>
      <c r="Y598" s="3">
        <v>1.2</v>
      </c>
      <c r="Z598" s="3"/>
      <c r="AB598" s="30">
        <v>568</v>
      </c>
      <c r="AC598" s="30">
        <v>1.2335281505112796</v>
      </c>
      <c r="AD598" s="30">
        <v>-0.3335281505112796</v>
      </c>
    </row>
    <row r="599" spans="1:30">
      <c r="A599" s="4">
        <v>43762.875</v>
      </c>
      <c r="B599">
        <v>43762</v>
      </c>
      <c r="C599" s="3">
        <v>0.875</v>
      </c>
      <c r="D599" s="3">
        <v>21</v>
      </c>
      <c r="E599" s="3">
        <v>24</v>
      </c>
      <c r="F599" s="3">
        <v>0.8</v>
      </c>
      <c r="G599" s="5">
        <v>0.7</v>
      </c>
      <c r="H599" s="3">
        <v>1.5</v>
      </c>
      <c r="I599" s="3">
        <v>1.55139</v>
      </c>
      <c r="J599" s="12">
        <f t="shared" si="27"/>
        <v>1.0500000000000005</v>
      </c>
      <c r="K599" s="4">
        <v>43762.875</v>
      </c>
      <c r="L599" s="3">
        <f t="shared" si="28"/>
        <v>24</v>
      </c>
      <c r="M599" s="3">
        <f t="shared" si="29"/>
        <v>21</v>
      </c>
      <c r="N599" s="3">
        <v>58</v>
      </c>
      <c r="O599" s="3">
        <v>2</v>
      </c>
      <c r="P599" s="3">
        <v>57</v>
      </c>
      <c r="Q599" s="3">
        <v>0</v>
      </c>
      <c r="R599" s="3"/>
      <c r="S599" s="3">
        <f>IF(ISBLANK(Table13[[#This Row],[T1]]),0,IF(Table13[[#This Row],[T1]]&gt;0,1,0))</f>
        <v>0</v>
      </c>
      <c r="T599" s="3">
        <f>IF(ISBLANK(Table13[[#This Row],[T2]]),0,IF(Table13[[#This Row],[T2]]&gt;0,1,0))</f>
        <v>1</v>
      </c>
      <c r="U599" s="3">
        <f>IF(ISBLANK(Table13[[#This Row],[T3]]),0,IF(Table13[[#This Row],[T3]]&gt;0,1,0))</f>
        <v>1</v>
      </c>
      <c r="V599" s="3">
        <f>IF(ISBLANK(Table13[[#This Row],[T4]]),0,IF(Table13[[#This Row],[T4]]&gt;0,1,0))</f>
        <v>0</v>
      </c>
      <c r="W599" s="26">
        <v>56</v>
      </c>
      <c r="X599" s="22">
        <v>21</v>
      </c>
      <c r="Y599" s="3">
        <v>1.5</v>
      </c>
      <c r="Z599" s="3"/>
      <c r="AB599" s="30">
        <v>569</v>
      </c>
      <c r="AC599" s="30">
        <v>1.2442514330303349</v>
      </c>
      <c r="AD599" s="30">
        <v>5.5748566969665125E-2</v>
      </c>
    </row>
    <row r="600" spans="1:30">
      <c r="A600" s="4">
        <v>43762.916666666664</v>
      </c>
      <c r="B600">
        <v>43762</v>
      </c>
      <c r="C600" s="3">
        <v>0.91666666666666663</v>
      </c>
      <c r="D600" s="3">
        <v>22</v>
      </c>
      <c r="E600" s="3">
        <v>24</v>
      </c>
      <c r="F600" s="3">
        <v>1.6</v>
      </c>
      <c r="G600" s="5">
        <v>0.6</v>
      </c>
      <c r="H600" s="3">
        <v>2.2000000000000002</v>
      </c>
      <c r="I600" s="3">
        <v>1.55139</v>
      </c>
      <c r="J600" s="12">
        <f t="shared" si="27"/>
        <v>1.1625000000000001</v>
      </c>
      <c r="K600" s="4">
        <v>43762.916666666664</v>
      </c>
      <c r="L600" s="3">
        <f t="shared" si="28"/>
        <v>24</v>
      </c>
      <c r="M600" s="3">
        <f t="shared" si="29"/>
        <v>22</v>
      </c>
      <c r="N600" s="3">
        <v>57</v>
      </c>
      <c r="O600" s="3">
        <v>55</v>
      </c>
      <c r="P600" s="3">
        <v>56</v>
      </c>
      <c r="Q600" s="3">
        <v>0</v>
      </c>
      <c r="R600" s="3"/>
      <c r="S600" s="3">
        <f>IF(ISBLANK(Table13[[#This Row],[T1]]),0,IF(Table13[[#This Row],[T1]]&gt;0,1,0))</f>
        <v>1</v>
      </c>
      <c r="T600" s="3">
        <f>IF(ISBLANK(Table13[[#This Row],[T2]]),0,IF(Table13[[#This Row],[T2]]&gt;0,1,0))</f>
        <v>1</v>
      </c>
      <c r="U600" s="3">
        <f>IF(ISBLANK(Table13[[#This Row],[T3]]),0,IF(Table13[[#This Row],[T3]]&gt;0,1,0))</f>
        <v>0</v>
      </c>
      <c r="V600" s="3">
        <f>IF(ISBLANK(Table13[[#This Row],[T4]]),0,IF(Table13[[#This Row],[T4]]&gt;0,1,0))</f>
        <v>0</v>
      </c>
      <c r="W600" s="25">
        <v>54</v>
      </c>
      <c r="X600" s="23">
        <v>21</v>
      </c>
      <c r="Y600" s="3">
        <v>2.2000000000000002</v>
      </c>
      <c r="Z600" s="3"/>
      <c r="AB600" s="30">
        <v>570</v>
      </c>
      <c r="AC600" s="30">
        <v>1.259039879405297</v>
      </c>
      <c r="AD600" s="30">
        <v>-0.85903987940529702</v>
      </c>
    </row>
    <row r="601" spans="1:30">
      <c r="A601" s="4">
        <v>43762.958333333336</v>
      </c>
      <c r="B601">
        <v>43762</v>
      </c>
      <c r="C601" s="3">
        <v>0.95833333333333337</v>
      </c>
      <c r="D601" s="3">
        <v>23</v>
      </c>
      <c r="E601" s="3">
        <v>24</v>
      </c>
      <c r="F601" s="3">
        <v>0.2</v>
      </c>
      <c r="G601" s="5">
        <v>0.2</v>
      </c>
      <c r="H601" s="3">
        <v>0.4</v>
      </c>
      <c r="I601" s="3">
        <v>1.55139</v>
      </c>
      <c r="J601" s="12">
        <f t="shared" si="27"/>
        <v>1.1375000000000004</v>
      </c>
      <c r="K601" s="4">
        <v>43762.958333333336</v>
      </c>
      <c r="L601" s="3">
        <f t="shared" si="28"/>
        <v>24</v>
      </c>
      <c r="M601" s="3">
        <f t="shared" si="29"/>
        <v>23</v>
      </c>
      <c r="N601" s="3">
        <v>58</v>
      </c>
      <c r="O601" s="3">
        <v>58</v>
      </c>
      <c r="P601" s="3">
        <v>58</v>
      </c>
      <c r="Q601" s="3">
        <v>0</v>
      </c>
      <c r="R601" s="3"/>
      <c r="S601" s="3">
        <f>IF(ISBLANK(Table13[[#This Row],[T1]]),0,IF(Table13[[#This Row],[T1]]&gt;0,1,0))</f>
        <v>1</v>
      </c>
      <c r="T601" s="3">
        <f>IF(ISBLANK(Table13[[#This Row],[T2]]),0,IF(Table13[[#This Row],[T2]]&gt;0,1,0))</f>
        <v>1</v>
      </c>
      <c r="U601" s="3">
        <f>IF(ISBLANK(Table13[[#This Row],[T3]]),0,IF(Table13[[#This Row],[T3]]&gt;0,1,0))</f>
        <v>0</v>
      </c>
      <c r="V601" s="3">
        <f>IF(ISBLANK(Table13[[#This Row],[T4]]),0,IF(Table13[[#This Row],[T4]]&gt;0,1,0))</f>
        <v>0</v>
      </c>
      <c r="W601" s="26">
        <v>53</v>
      </c>
      <c r="X601" s="22">
        <v>21</v>
      </c>
      <c r="Y601" s="3">
        <v>0.4</v>
      </c>
      <c r="Z601" s="3"/>
      <c r="AB601" s="30">
        <v>571</v>
      </c>
      <c r="AC601" s="30">
        <v>1.3517211030680043</v>
      </c>
      <c r="AD601" s="30">
        <v>-0.75172110306800433</v>
      </c>
    </row>
    <row r="602" spans="1:30">
      <c r="A602" s="4">
        <v>43763</v>
      </c>
      <c r="B602">
        <v>43763</v>
      </c>
      <c r="C602" s="3">
        <v>0</v>
      </c>
      <c r="D602" s="3">
        <v>0</v>
      </c>
      <c r="E602" s="3">
        <v>25</v>
      </c>
      <c r="F602" s="3">
        <v>0.2</v>
      </c>
      <c r="G602" s="5">
        <v>0.2</v>
      </c>
      <c r="H602" s="3">
        <v>0.4</v>
      </c>
      <c r="I602" s="3">
        <v>1.55139</v>
      </c>
      <c r="J602" s="12">
        <f t="shared" si="27"/>
        <v>1.1625000000000001</v>
      </c>
      <c r="K602" s="4">
        <v>43763</v>
      </c>
      <c r="L602" s="3">
        <f t="shared" si="28"/>
        <v>25</v>
      </c>
      <c r="M602" s="3">
        <f t="shared" si="29"/>
        <v>0</v>
      </c>
      <c r="N602" s="3">
        <v>58</v>
      </c>
      <c r="O602" s="3">
        <v>58</v>
      </c>
      <c r="P602" s="3">
        <v>58</v>
      </c>
      <c r="Q602" s="3">
        <v>0</v>
      </c>
      <c r="R602" s="3"/>
      <c r="S602" s="3">
        <f>IF(ISBLANK(Table13[[#This Row],[T1]]),0,IF(Table13[[#This Row],[T1]]&gt;0,1,0))</f>
        <v>1</v>
      </c>
      <c r="T602" s="3">
        <f>IF(ISBLANK(Table13[[#This Row],[T2]]),0,IF(Table13[[#This Row],[T2]]&gt;0,1,0))</f>
        <v>1</v>
      </c>
      <c r="U602" s="3">
        <f>IF(ISBLANK(Table13[[#This Row],[T3]]),0,IF(Table13[[#This Row],[T3]]&gt;0,1,0))</f>
        <v>1</v>
      </c>
      <c r="V602" s="3">
        <f>IF(ISBLANK(Table13[[#This Row],[T4]]),0,IF(Table13[[#This Row],[T4]]&gt;0,1,0))</f>
        <v>0</v>
      </c>
      <c r="W602" s="25">
        <v>52</v>
      </c>
      <c r="X602" s="23">
        <v>21</v>
      </c>
      <c r="Y602" s="3">
        <v>0.4</v>
      </c>
      <c r="Z602" s="3"/>
      <c r="AB602" s="30">
        <v>572</v>
      </c>
      <c r="AC602" s="30">
        <v>1.3407609757018319</v>
      </c>
      <c r="AD602" s="30">
        <v>5.9239024298167964E-2</v>
      </c>
    </row>
    <row r="603" spans="1:30">
      <c r="A603" s="4">
        <v>43763.041666666664</v>
      </c>
      <c r="B603">
        <v>43763</v>
      </c>
      <c r="C603" s="3">
        <v>4.1666666666666664E-2</v>
      </c>
      <c r="D603" s="3">
        <v>1</v>
      </c>
      <c r="E603" s="3">
        <v>25</v>
      </c>
      <c r="F603" s="3">
        <v>0.2</v>
      </c>
      <c r="G603" s="5">
        <v>0.2</v>
      </c>
      <c r="H603" s="3">
        <v>0.4</v>
      </c>
      <c r="I603" s="3">
        <v>1.55139</v>
      </c>
      <c r="J603" s="12">
        <f t="shared" si="27"/>
        <v>1.1666666666666667</v>
      </c>
      <c r="K603" s="4">
        <v>43763.041666666664</v>
      </c>
      <c r="L603" s="3">
        <f t="shared" si="28"/>
        <v>25</v>
      </c>
      <c r="M603" s="3">
        <f t="shared" si="29"/>
        <v>1</v>
      </c>
      <c r="N603" s="3">
        <v>58</v>
      </c>
      <c r="O603" s="3">
        <v>58</v>
      </c>
      <c r="P603" s="3">
        <v>58</v>
      </c>
      <c r="Q603" s="3">
        <v>0</v>
      </c>
      <c r="R603" s="3"/>
      <c r="S603" s="3">
        <f>IF(ISBLANK(Table13[[#This Row],[T1]]),0,IF(Table13[[#This Row],[T1]]&gt;0,1,0))</f>
        <v>1</v>
      </c>
      <c r="T603" s="3">
        <f>IF(ISBLANK(Table13[[#This Row],[T2]]),0,IF(Table13[[#This Row],[T2]]&gt;0,1,0))</f>
        <v>1</v>
      </c>
      <c r="U603" s="3">
        <f>IF(ISBLANK(Table13[[#This Row],[T3]]),0,IF(Table13[[#This Row],[T3]]&gt;0,1,0))</f>
        <v>1</v>
      </c>
      <c r="V603" s="3">
        <f>IF(ISBLANK(Table13[[#This Row],[T4]]),0,IF(Table13[[#This Row],[T4]]&gt;0,1,0))</f>
        <v>0</v>
      </c>
      <c r="W603" s="26">
        <v>51</v>
      </c>
      <c r="X603" s="22">
        <v>21</v>
      </c>
      <c r="Y603" s="3">
        <v>0.4</v>
      </c>
      <c r="Z603" s="3"/>
      <c r="AB603" s="30">
        <v>573</v>
      </c>
      <c r="AC603" s="30">
        <v>1.3622075407399423</v>
      </c>
      <c r="AD603" s="30">
        <v>2.4377924592600575</v>
      </c>
    </row>
    <row r="604" spans="1:30">
      <c r="A604" s="4">
        <v>43763.083333333336</v>
      </c>
      <c r="B604">
        <v>43763</v>
      </c>
      <c r="C604" s="3">
        <v>8.3333333333333329E-2</v>
      </c>
      <c r="D604" s="3">
        <v>2</v>
      </c>
      <c r="E604" s="3">
        <v>25</v>
      </c>
      <c r="F604" s="3">
        <v>0.2</v>
      </c>
      <c r="G604" s="5">
        <v>0.2</v>
      </c>
      <c r="H604" s="3">
        <v>0.4</v>
      </c>
      <c r="I604" s="3">
        <v>1.55139</v>
      </c>
      <c r="J604" s="12">
        <f t="shared" si="27"/>
        <v>1.1666666666666667</v>
      </c>
      <c r="K604" s="4">
        <v>43763.083333333336</v>
      </c>
      <c r="L604" s="3">
        <f t="shared" si="28"/>
        <v>25</v>
      </c>
      <c r="M604" s="3">
        <f t="shared" si="29"/>
        <v>2</v>
      </c>
      <c r="N604" s="3">
        <v>57</v>
      </c>
      <c r="O604" s="3">
        <v>57</v>
      </c>
      <c r="P604" s="3">
        <v>57</v>
      </c>
      <c r="Q604" s="3">
        <v>0</v>
      </c>
      <c r="R604" s="3"/>
      <c r="S604" s="3">
        <f>IF(ISBLANK(Table13[[#This Row],[T1]]),0,IF(Table13[[#This Row],[T1]]&gt;0,1,0))</f>
        <v>1</v>
      </c>
      <c r="T604" s="3">
        <f>IF(ISBLANK(Table13[[#This Row],[T2]]),0,IF(Table13[[#This Row],[T2]]&gt;0,1,0))</f>
        <v>1</v>
      </c>
      <c r="U604" s="3">
        <f>IF(ISBLANK(Table13[[#This Row],[T3]]),0,IF(Table13[[#This Row],[T3]]&gt;0,1,0))</f>
        <v>1</v>
      </c>
      <c r="V604" s="3">
        <f>IF(ISBLANK(Table13[[#This Row],[T4]]),0,IF(Table13[[#This Row],[T4]]&gt;0,1,0))</f>
        <v>0</v>
      </c>
      <c r="W604" s="25">
        <v>51</v>
      </c>
      <c r="X604" s="23">
        <v>17</v>
      </c>
      <c r="Y604" s="3">
        <v>0.4</v>
      </c>
      <c r="Z604" s="3"/>
      <c r="AB604" s="30">
        <v>574</v>
      </c>
      <c r="AC604" s="30">
        <v>1.9718438978765358</v>
      </c>
      <c r="AD604" s="30">
        <v>0.82815610212346402</v>
      </c>
    </row>
    <row r="605" spans="1:30">
      <c r="A605" s="4">
        <v>43763.125</v>
      </c>
      <c r="B605">
        <v>43763</v>
      </c>
      <c r="C605" s="3">
        <v>0.125</v>
      </c>
      <c r="D605" s="3">
        <v>3</v>
      </c>
      <c r="E605" s="3">
        <v>25</v>
      </c>
      <c r="F605" s="3">
        <v>0.2</v>
      </c>
      <c r="G605" s="5">
        <v>0.2</v>
      </c>
      <c r="H605" s="3">
        <v>0.4</v>
      </c>
      <c r="I605" s="3">
        <v>1.55139</v>
      </c>
      <c r="J605" s="12">
        <f t="shared" si="27"/>
        <v>1.1666666666666667</v>
      </c>
      <c r="K605" s="4">
        <v>43763.125</v>
      </c>
      <c r="L605" s="3">
        <f t="shared" si="28"/>
        <v>25</v>
      </c>
      <c r="M605" s="3">
        <f t="shared" si="29"/>
        <v>3</v>
      </c>
      <c r="N605" s="3">
        <v>58</v>
      </c>
      <c r="O605" s="3">
        <v>58</v>
      </c>
      <c r="P605" s="3">
        <v>58</v>
      </c>
      <c r="Q605" s="3">
        <v>0</v>
      </c>
      <c r="R605" s="3"/>
      <c r="S605" s="3">
        <f>IF(ISBLANK(Table13[[#This Row],[T1]]),0,IF(Table13[[#This Row],[T1]]&gt;0,1,0))</f>
        <v>1</v>
      </c>
      <c r="T605" s="3">
        <f>IF(ISBLANK(Table13[[#This Row],[T2]]),0,IF(Table13[[#This Row],[T2]]&gt;0,1,0))</f>
        <v>1</v>
      </c>
      <c r="U605" s="3">
        <f>IF(ISBLANK(Table13[[#This Row],[T3]]),0,IF(Table13[[#This Row],[T3]]&gt;0,1,0))</f>
        <v>1</v>
      </c>
      <c r="V605" s="3">
        <f>IF(ISBLANK(Table13[[#This Row],[T4]]),0,IF(Table13[[#This Row],[T4]]&gt;0,1,0))</f>
        <v>0</v>
      </c>
      <c r="W605" s="26">
        <v>52</v>
      </c>
      <c r="X605" s="22">
        <v>11</v>
      </c>
      <c r="Y605" s="3">
        <v>0.4</v>
      </c>
      <c r="Z605" s="3"/>
      <c r="AB605" s="30">
        <v>575</v>
      </c>
      <c r="AC605" s="30">
        <v>1.426784080701391</v>
      </c>
      <c r="AD605" s="30">
        <v>1.3732159192986089</v>
      </c>
    </row>
    <row r="606" spans="1:30">
      <c r="A606" s="4">
        <v>43763.166666666664</v>
      </c>
      <c r="B606">
        <v>43763</v>
      </c>
      <c r="C606" s="3">
        <v>0.16666666666666666</v>
      </c>
      <c r="D606" s="3">
        <v>4</v>
      </c>
      <c r="E606" s="3">
        <v>25</v>
      </c>
      <c r="F606" s="3">
        <v>0.3</v>
      </c>
      <c r="G606" s="5">
        <v>0.2</v>
      </c>
      <c r="H606" s="3">
        <v>0.5</v>
      </c>
      <c r="I606" s="3">
        <v>1.55139</v>
      </c>
      <c r="J606" s="12">
        <f t="shared" si="27"/>
        <v>1.1666666666666667</v>
      </c>
      <c r="K606" s="4">
        <v>43763.166666666664</v>
      </c>
      <c r="L606" s="3">
        <f t="shared" si="28"/>
        <v>25</v>
      </c>
      <c r="M606" s="3">
        <f t="shared" si="29"/>
        <v>4</v>
      </c>
      <c r="N606" s="3">
        <v>58</v>
      </c>
      <c r="O606" s="3">
        <v>58</v>
      </c>
      <c r="P606" s="3">
        <v>58</v>
      </c>
      <c r="Q606" s="3">
        <v>0</v>
      </c>
      <c r="R606" s="3"/>
      <c r="S606" s="3">
        <f>IF(ISBLANK(Table13[[#This Row],[T1]]),0,IF(Table13[[#This Row],[T1]]&gt;0,1,0))</f>
        <v>1</v>
      </c>
      <c r="T606" s="3">
        <f>IF(ISBLANK(Table13[[#This Row],[T2]]),0,IF(Table13[[#This Row],[T2]]&gt;0,1,0))</f>
        <v>1</v>
      </c>
      <c r="U606" s="3">
        <f>IF(ISBLANK(Table13[[#This Row],[T3]]),0,IF(Table13[[#This Row],[T3]]&gt;0,1,0))</f>
        <v>1</v>
      </c>
      <c r="V606" s="3">
        <f>IF(ISBLANK(Table13[[#This Row],[T4]]),0,IF(Table13[[#This Row],[T4]]&gt;0,1,0))</f>
        <v>0</v>
      </c>
      <c r="W606" s="25">
        <v>51</v>
      </c>
      <c r="X606" s="23">
        <v>11</v>
      </c>
      <c r="Y606" s="3">
        <v>0.5</v>
      </c>
      <c r="Z606" s="3"/>
      <c r="AB606" s="30">
        <v>576</v>
      </c>
      <c r="AC606" s="30">
        <v>1.4589539282585566</v>
      </c>
      <c r="AD606" s="30">
        <v>-0.65895392825855659</v>
      </c>
    </row>
    <row r="607" spans="1:30">
      <c r="A607" s="4">
        <v>43763.208333333336</v>
      </c>
      <c r="B607">
        <v>43763</v>
      </c>
      <c r="C607" s="3">
        <v>0.20833333333333334</v>
      </c>
      <c r="D607" s="3">
        <v>5</v>
      </c>
      <c r="E607" s="3">
        <v>25</v>
      </c>
      <c r="F607" s="3">
        <v>0.4</v>
      </c>
      <c r="G607" s="5">
        <v>1.7</v>
      </c>
      <c r="H607" s="3">
        <v>2.1</v>
      </c>
      <c r="I607" s="3">
        <v>1.55139</v>
      </c>
      <c r="J607" s="12">
        <f t="shared" si="27"/>
        <v>1.1625000000000001</v>
      </c>
      <c r="K607" s="4">
        <v>43763.208333333336</v>
      </c>
      <c r="L607" s="3">
        <f t="shared" si="28"/>
        <v>25</v>
      </c>
      <c r="M607" s="3">
        <f t="shared" si="29"/>
        <v>5</v>
      </c>
      <c r="N607" s="3">
        <v>58</v>
      </c>
      <c r="O607" s="3">
        <v>57</v>
      </c>
      <c r="P607" s="3">
        <v>58</v>
      </c>
      <c r="Q607" s="3">
        <v>0</v>
      </c>
      <c r="R607" s="3"/>
      <c r="S607" s="3">
        <f>IF(ISBLANK(Table13[[#This Row],[T1]]),0,IF(Table13[[#This Row],[T1]]&gt;0,1,0))</f>
        <v>1</v>
      </c>
      <c r="T607" s="3">
        <f>IF(ISBLANK(Table13[[#This Row],[T2]]),0,IF(Table13[[#This Row],[T2]]&gt;0,1,0))</f>
        <v>1</v>
      </c>
      <c r="U607" s="3">
        <f>IF(ISBLANK(Table13[[#This Row],[T3]]),0,IF(Table13[[#This Row],[T3]]&gt;0,1,0))</f>
        <v>1</v>
      </c>
      <c r="V607" s="3">
        <f>IF(ISBLANK(Table13[[#This Row],[T4]]),0,IF(Table13[[#This Row],[T4]]&gt;0,1,0))</f>
        <v>0</v>
      </c>
      <c r="W607" s="26">
        <v>51</v>
      </c>
      <c r="X607" s="22">
        <v>13</v>
      </c>
      <c r="Y607" s="3">
        <v>2.1</v>
      </c>
      <c r="Z607" s="3"/>
      <c r="AB607" s="30">
        <v>577</v>
      </c>
      <c r="AC607" s="30">
        <v>1.4589539282585566</v>
      </c>
      <c r="AD607" s="30">
        <v>-0.95895392825855663</v>
      </c>
    </row>
    <row r="608" spans="1:30">
      <c r="A608" s="4">
        <v>43763.25</v>
      </c>
      <c r="B608">
        <v>43763</v>
      </c>
      <c r="C608" s="3">
        <v>0.25</v>
      </c>
      <c r="D608" s="3">
        <v>6</v>
      </c>
      <c r="E608" s="3">
        <v>25</v>
      </c>
      <c r="F608" s="3">
        <v>0.3</v>
      </c>
      <c r="G608" s="5">
        <v>0.5</v>
      </c>
      <c r="H608" s="3">
        <v>0.8</v>
      </c>
      <c r="I608" s="3">
        <v>1.55139</v>
      </c>
      <c r="J608" s="12">
        <f t="shared" si="27"/>
        <v>1.1416666666666666</v>
      </c>
      <c r="K608" s="4">
        <v>43763.25</v>
      </c>
      <c r="L608" s="3">
        <f t="shared" si="28"/>
        <v>25</v>
      </c>
      <c r="M608" s="3">
        <f t="shared" si="29"/>
        <v>6</v>
      </c>
      <c r="N608" s="3">
        <v>57</v>
      </c>
      <c r="O608" s="3">
        <v>23</v>
      </c>
      <c r="P608" s="3">
        <v>57</v>
      </c>
      <c r="Q608" s="3">
        <v>0</v>
      </c>
      <c r="R608" s="3"/>
      <c r="S608" s="3">
        <f>IF(ISBLANK(Table13[[#This Row],[T1]]),0,IF(Table13[[#This Row],[T1]]&gt;0,1,0))</f>
        <v>1</v>
      </c>
      <c r="T608" s="3">
        <f>IF(ISBLANK(Table13[[#This Row],[T2]]),0,IF(Table13[[#This Row],[T2]]&gt;0,1,0))</f>
        <v>1</v>
      </c>
      <c r="U608" s="3">
        <f>IF(ISBLANK(Table13[[#This Row],[T3]]),0,IF(Table13[[#This Row],[T3]]&gt;0,1,0))</f>
        <v>1</v>
      </c>
      <c r="V608" s="3">
        <f>IF(ISBLANK(Table13[[#This Row],[T4]]),0,IF(Table13[[#This Row],[T4]]&gt;0,1,0))</f>
        <v>0</v>
      </c>
      <c r="W608" s="25">
        <v>51</v>
      </c>
      <c r="X608" s="23">
        <v>13</v>
      </c>
      <c r="Y608" s="3">
        <v>0.8</v>
      </c>
      <c r="Z608" s="3"/>
      <c r="AB608" s="30">
        <v>578</v>
      </c>
      <c r="AC608" s="30">
        <v>1.480400493296667</v>
      </c>
      <c r="AD608" s="30">
        <v>-1.0804004932966671</v>
      </c>
    </row>
    <row r="609" spans="1:30">
      <c r="A609" s="4">
        <v>43763.291666666664</v>
      </c>
      <c r="B609">
        <v>43763</v>
      </c>
      <c r="C609" s="3">
        <v>0.29166666666666669</v>
      </c>
      <c r="D609" s="3">
        <v>7</v>
      </c>
      <c r="E609" s="3">
        <v>25</v>
      </c>
      <c r="F609" s="3">
        <v>1.8</v>
      </c>
      <c r="G609" s="5">
        <v>1.9</v>
      </c>
      <c r="H609" s="3">
        <v>3.7</v>
      </c>
      <c r="I609" s="3">
        <v>1.55139</v>
      </c>
      <c r="J609" s="12">
        <f t="shared" si="27"/>
        <v>1.175</v>
      </c>
      <c r="K609" s="4">
        <v>43763.291666666664</v>
      </c>
      <c r="L609" s="3">
        <f t="shared" si="28"/>
        <v>25</v>
      </c>
      <c r="M609" s="3">
        <f t="shared" si="29"/>
        <v>7</v>
      </c>
      <c r="N609" s="3">
        <v>45</v>
      </c>
      <c r="O609" s="3">
        <v>26</v>
      </c>
      <c r="P609" s="3">
        <v>53</v>
      </c>
      <c r="Q609" s="3">
        <v>0</v>
      </c>
      <c r="R609" s="3"/>
      <c r="S609" s="3">
        <f>IF(ISBLANK(Table13[[#This Row],[T1]]),0,IF(Table13[[#This Row],[T1]]&gt;0,1,0))</f>
        <v>1</v>
      </c>
      <c r="T609" s="3">
        <f>IF(ISBLANK(Table13[[#This Row],[T2]]),0,IF(Table13[[#This Row],[T2]]&gt;0,1,0))</f>
        <v>1</v>
      </c>
      <c r="U609" s="3">
        <f>IF(ISBLANK(Table13[[#This Row],[T3]]),0,IF(Table13[[#This Row],[T3]]&gt;0,1,0))</f>
        <v>1</v>
      </c>
      <c r="V609" s="3">
        <f>IF(ISBLANK(Table13[[#This Row],[T4]]),0,IF(Table13[[#This Row],[T4]]&gt;0,1,0))</f>
        <v>0</v>
      </c>
      <c r="W609" s="26">
        <v>56</v>
      </c>
      <c r="X609" s="22">
        <v>13</v>
      </c>
      <c r="Y609" s="3">
        <v>3.7</v>
      </c>
      <c r="Z609" s="3"/>
      <c r="AB609" s="30">
        <v>579</v>
      </c>
      <c r="AC609" s="30">
        <v>1.480400493296667</v>
      </c>
      <c r="AD609" s="30">
        <v>-1.0804004932966671</v>
      </c>
    </row>
    <row r="610" spans="1:30">
      <c r="A610" s="4">
        <v>43763.333333333336</v>
      </c>
      <c r="B610">
        <v>43763</v>
      </c>
      <c r="C610" s="3">
        <v>0.33333333333333331</v>
      </c>
      <c r="D610" s="3">
        <v>8</v>
      </c>
      <c r="E610" s="3">
        <v>25</v>
      </c>
      <c r="F610" s="3">
        <v>0.3</v>
      </c>
      <c r="G610" s="5">
        <v>0.2</v>
      </c>
      <c r="H610" s="3">
        <v>0.5</v>
      </c>
      <c r="I610" s="3">
        <v>1.55139</v>
      </c>
      <c r="J610" s="12">
        <f t="shared" si="27"/>
        <v>1.1958333333333333</v>
      </c>
      <c r="K610" s="4">
        <v>43763.333333333336</v>
      </c>
      <c r="L610" s="3">
        <f t="shared" si="28"/>
        <v>25</v>
      </c>
      <c r="M610" s="3">
        <f t="shared" si="29"/>
        <v>8</v>
      </c>
      <c r="N610" s="3"/>
      <c r="O610" s="3"/>
      <c r="P610" s="3"/>
      <c r="Q610" s="3"/>
      <c r="R610" s="3"/>
      <c r="S610" s="3">
        <f>IF(ISBLANK(Table13[[#This Row],[T1]]),0,IF(Table13[[#This Row],[T1]]&gt;0,1,0))</f>
        <v>1</v>
      </c>
      <c r="T610" s="3">
        <f>IF(ISBLANK(Table13[[#This Row],[T2]]),0,IF(Table13[[#This Row],[T2]]&gt;0,1,0))</f>
        <v>0</v>
      </c>
      <c r="U610" s="3">
        <f>IF(ISBLANK(Table13[[#This Row],[T3]]),0,IF(Table13[[#This Row],[T3]]&gt;0,1,0))</f>
        <v>1</v>
      </c>
      <c r="V610" s="3">
        <f>IF(ISBLANK(Table13[[#This Row],[T4]]),0,IF(Table13[[#This Row],[T4]]&gt;0,1,0))</f>
        <v>0</v>
      </c>
      <c r="W610" s="25">
        <v>56</v>
      </c>
      <c r="X610" s="23">
        <v>13</v>
      </c>
      <c r="Y610" s="3">
        <v>0.5</v>
      </c>
      <c r="Z610" s="3"/>
      <c r="AB610" s="30">
        <v>580</v>
      </c>
      <c r="AC610" s="30">
        <v>1.5018470583347776</v>
      </c>
      <c r="AD610" s="30">
        <v>-1.1018470583347777</v>
      </c>
    </row>
    <row r="611" spans="1:30">
      <c r="A611" s="4">
        <v>43763.375</v>
      </c>
      <c r="B611">
        <v>43763</v>
      </c>
      <c r="C611" s="3">
        <v>0.375</v>
      </c>
      <c r="D611" s="3">
        <v>9</v>
      </c>
      <c r="E611" s="3">
        <v>25</v>
      </c>
      <c r="F611" s="3">
        <v>0.2</v>
      </c>
      <c r="G611" s="5">
        <v>0.2</v>
      </c>
      <c r="H611" s="3">
        <v>0.4</v>
      </c>
      <c r="I611" s="3">
        <v>1.55139</v>
      </c>
      <c r="J611" s="12">
        <f t="shared" si="27"/>
        <v>1.2291666666666667</v>
      </c>
      <c r="K611" s="4">
        <v>43763.375</v>
      </c>
      <c r="L611" s="3">
        <f t="shared" si="28"/>
        <v>25</v>
      </c>
      <c r="M611" s="3">
        <f t="shared" si="29"/>
        <v>9</v>
      </c>
      <c r="N611" s="3"/>
      <c r="O611" s="3"/>
      <c r="P611" s="3"/>
      <c r="Q611" s="3"/>
      <c r="R611" s="3"/>
      <c r="S611" s="3">
        <f>IF(ISBLANK(Table13[[#This Row],[T1]]),0,IF(Table13[[#This Row],[T1]]&gt;0,1,0))</f>
        <v>1</v>
      </c>
      <c r="T611" s="3">
        <f>IF(ISBLANK(Table13[[#This Row],[T2]]),0,IF(Table13[[#This Row],[T2]]&gt;0,1,0))</f>
        <v>1</v>
      </c>
      <c r="U611" s="3">
        <f>IF(ISBLANK(Table13[[#This Row],[T3]]),0,IF(Table13[[#This Row],[T3]]&gt;0,1,0))</f>
        <v>1</v>
      </c>
      <c r="V611" s="3">
        <f>IF(ISBLANK(Table13[[#This Row],[T4]]),0,IF(Table13[[#This Row],[T4]]&gt;0,1,0))</f>
        <v>0</v>
      </c>
      <c r="W611" s="26">
        <v>58</v>
      </c>
      <c r="X611" s="22">
        <v>13</v>
      </c>
      <c r="Y611" s="3">
        <v>0.4</v>
      </c>
      <c r="Z611" s="3"/>
      <c r="AB611" s="30">
        <v>581</v>
      </c>
      <c r="AC611" s="30">
        <v>1.480400493296667</v>
      </c>
      <c r="AD611" s="30">
        <v>-1.0804004932966671</v>
      </c>
    </row>
    <row r="612" spans="1:30">
      <c r="A612" s="4">
        <v>43763.416666666664</v>
      </c>
      <c r="B612">
        <v>43763</v>
      </c>
      <c r="C612" s="3">
        <v>0.41666666666666669</v>
      </c>
      <c r="D612" s="3">
        <v>10</v>
      </c>
      <c r="E612" s="3">
        <v>25</v>
      </c>
      <c r="F612" s="3">
        <v>0.2</v>
      </c>
      <c r="G612" s="5">
        <v>0.2</v>
      </c>
      <c r="H612" s="3">
        <v>0.4</v>
      </c>
      <c r="I612" s="3">
        <v>1.55139</v>
      </c>
      <c r="J612" s="12">
        <f t="shared" si="27"/>
        <v>1.2375</v>
      </c>
      <c r="K612" s="4">
        <v>43763.416666666664</v>
      </c>
      <c r="L612" s="3">
        <f t="shared" si="28"/>
        <v>25</v>
      </c>
      <c r="M612" s="3">
        <f t="shared" si="29"/>
        <v>10</v>
      </c>
      <c r="N612" s="3"/>
      <c r="O612" s="3"/>
      <c r="P612" s="3"/>
      <c r="Q612" s="3"/>
      <c r="R612" s="3"/>
      <c r="S612" s="3">
        <f>IF(ISBLANK(Table13[[#This Row],[T1]]),0,IF(Table13[[#This Row],[T1]]&gt;0,1,0))</f>
        <v>1</v>
      </c>
      <c r="T612" s="3">
        <f>IF(ISBLANK(Table13[[#This Row],[T2]]),0,IF(Table13[[#This Row],[T2]]&gt;0,1,0))</f>
        <v>1</v>
      </c>
      <c r="U612" s="3">
        <f>IF(ISBLANK(Table13[[#This Row],[T3]]),0,IF(Table13[[#This Row],[T3]]&gt;0,1,0))</f>
        <v>1</v>
      </c>
      <c r="V612" s="3">
        <f>IF(ISBLANK(Table13[[#This Row],[T4]]),0,IF(Table13[[#This Row],[T4]]&gt;0,1,0))</f>
        <v>0</v>
      </c>
      <c r="W612" s="25">
        <v>67</v>
      </c>
      <c r="X612" s="23">
        <v>13</v>
      </c>
      <c r="Y612" s="3">
        <v>0.4</v>
      </c>
      <c r="Z612" s="3"/>
      <c r="AB612" s="30">
        <v>582</v>
      </c>
      <c r="AC612" s="30">
        <v>1.4911237758157223</v>
      </c>
      <c r="AD612" s="30">
        <v>0.30887622418427774</v>
      </c>
    </row>
    <row r="613" spans="1:30">
      <c r="A613" s="4">
        <v>43763.458333333336</v>
      </c>
      <c r="B613">
        <v>43763</v>
      </c>
      <c r="C613" s="3">
        <v>0.45833333333333331</v>
      </c>
      <c r="D613" s="3">
        <v>11</v>
      </c>
      <c r="E613" s="3">
        <v>25</v>
      </c>
      <c r="F613" s="3">
        <v>0.2</v>
      </c>
      <c r="G613" s="5">
        <v>0.2</v>
      </c>
      <c r="H613" s="3">
        <v>0.4</v>
      </c>
      <c r="I613" s="3">
        <v>1.55139</v>
      </c>
      <c r="J613" s="12">
        <f t="shared" si="27"/>
        <v>1.2541666666666667</v>
      </c>
      <c r="K613" s="4">
        <v>43763.458333333336</v>
      </c>
      <c r="L613" s="3">
        <f t="shared" si="28"/>
        <v>25</v>
      </c>
      <c r="M613" s="3">
        <f t="shared" si="29"/>
        <v>11</v>
      </c>
      <c r="N613" s="3"/>
      <c r="O613" s="3"/>
      <c r="P613" s="3"/>
      <c r="Q613" s="3"/>
      <c r="R613" s="3"/>
      <c r="S613" s="3">
        <f>IF(ISBLANK(Table13[[#This Row],[T1]]),0,IF(Table13[[#This Row],[T1]]&gt;0,1,0))</f>
        <v>0</v>
      </c>
      <c r="T613" s="3">
        <f>IF(ISBLANK(Table13[[#This Row],[T2]]),0,IF(Table13[[#This Row],[T2]]&gt;0,1,0))</f>
        <v>1</v>
      </c>
      <c r="U613" s="3">
        <f>IF(ISBLANK(Table13[[#This Row],[T3]]),0,IF(Table13[[#This Row],[T3]]&gt;0,1,0))</f>
        <v>1</v>
      </c>
      <c r="V613" s="3">
        <f>IF(ISBLANK(Table13[[#This Row],[T4]]),0,IF(Table13[[#This Row],[T4]]&gt;0,1,0))</f>
        <v>0</v>
      </c>
      <c r="W613" s="26">
        <v>65</v>
      </c>
      <c r="X613" s="22">
        <v>11</v>
      </c>
      <c r="Y613" s="3">
        <v>0.4</v>
      </c>
      <c r="Z613" s="3"/>
      <c r="AB613" s="30">
        <v>583</v>
      </c>
      <c r="AC613" s="30">
        <v>1.480400493296667</v>
      </c>
      <c r="AD613" s="30">
        <v>-0.78040049329666705</v>
      </c>
    </row>
    <row r="614" spans="1:30">
      <c r="A614" s="4">
        <v>43763.5</v>
      </c>
      <c r="B614">
        <v>43763</v>
      </c>
      <c r="C614" s="3">
        <v>0.5</v>
      </c>
      <c r="D614" s="3">
        <v>12</v>
      </c>
      <c r="E614" s="3">
        <v>25</v>
      </c>
      <c r="F614" s="3">
        <v>0.2</v>
      </c>
      <c r="G614" s="5">
        <v>0.2</v>
      </c>
      <c r="H614" s="3">
        <v>0.4</v>
      </c>
      <c r="I614" s="3">
        <v>1.55139</v>
      </c>
      <c r="J614" s="12">
        <f t="shared" si="27"/>
        <v>1.2625000000000002</v>
      </c>
      <c r="K614" s="4">
        <v>43763.5</v>
      </c>
      <c r="L614" s="3">
        <f t="shared" si="28"/>
        <v>25</v>
      </c>
      <c r="M614" s="3">
        <f t="shared" si="29"/>
        <v>12</v>
      </c>
      <c r="N614" s="3"/>
      <c r="O614" s="3"/>
      <c r="P614" s="3"/>
      <c r="Q614" s="3"/>
      <c r="R614" s="3"/>
      <c r="S614" s="3">
        <f>IF(ISBLANK(Table13[[#This Row],[T1]]),0,IF(Table13[[#This Row],[T1]]&gt;0,1,0))</f>
        <v>0</v>
      </c>
      <c r="T614" s="3">
        <f>IF(ISBLANK(Table13[[#This Row],[T2]]),0,IF(Table13[[#This Row],[T2]]&gt;0,1,0))</f>
        <v>0</v>
      </c>
      <c r="U614" s="3">
        <f>IF(ISBLANK(Table13[[#This Row],[T3]]),0,IF(Table13[[#This Row],[T3]]&gt;0,1,0))</f>
        <v>0</v>
      </c>
      <c r="V614" s="3">
        <f>IF(ISBLANK(Table13[[#This Row],[T4]]),0,IF(Table13[[#This Row],[T4]]&gt;0,1,0))</f>
        <v>0</v>
      </c>
      <c r="W614" s="25">
        <v>64</v>
      </c>
      <c r="X614" s="23">
        <v>13</v>
      </c>
      <c r="Y614" s="3">
        <v>0.4</v>
      </c>
      <c r="Z614" s="3"/>
      <c r="AB614" s="30">
        <v>584</v>
      </c>
      <c r="AC614" s="30">
        <v>1.4482306457395016</v>
      </c>
      <c r="AD614" s="30">
        <v>2.2517693542604986</v>
      </c>
    </row>
    <row r="615" spans="1:30">
      <c r="A615" s="4">
        <v>43763.541666666664</v>
      </c>
      <c r="B615">
        <v>43763</v>
      </c>
      <c r="C615" s="3">
        <v>0.54166666666666663</v>
      </c>
      <c r="D615" s="3">
        <v>13</v>
      </c>
      <c r="E615" s="3">
        <v>25</v>
      </c>
      <c r="F615" s="3">
        <v>0.2</v>
      </c>
      <c r="G615" s="5">
        <v>0.2</v>
      </c>
      <c r="H615" s="3">
        <v>0.4</v>
      </c>
      <c r="I615" s="3">
        <v>1.55139</v>
      </c>
      <c r="J615" s="12">
        <f t="shared" si="27"/>
        <v>1.2875000000000001</v>
      </c>
      <c r="K615" s="4">
        <v>43763.541666666664</v>
      </c>
      <c r="L615" s="3">
        <f t="shared" si="28"/>
        <v>25</v>
      </c>
      <c r="M615" s="3">
        <f t="shared" si="29"/>
        <v>13</v>
      </c>
      <c r="N615" s="3"/>
      <c r="O615" s="3"/>
      <c r="P615" s="3"/>
      <c r="Q615" s="3"/>
      <c r="R615" s="3"/>
      <c r="S615" s="3">
        <f>IF(ISBLANK(Table13[[#This Row],[T1]]),0,IF(Table13[[#This Row],[T1]]&gt;0,1,0))</f>
        <v>0</v>
      </c>
      <c r="T615" s="3">
        <f>IF(ISBLANK(Table13[[#This Row],[T2]]),0,IF(Table13[[#This Row],[T2]]&gt;0,1,0))</f>
        <v>0</v>
      </c>
      <c r="U615" s="3">
        <f>IF(ISBLANK(Table13[[#This Row],[T3]]),0,IF(Table13[[#This Row],[T3]]&gt;0,1,0))</f>
        <v>0</v>
      </c>
      <c r="V615" s="3">
        <f>IF(ISBLANK(Table13[[#This Row],[T4]]),0,IF(Table13[[#This Row],[T4]]&gt;0,1,0))</f>
        <v>0</v>
      </c>
      <c r="W615" s="26">
        <v>70</v>
      </c>
      <c r="X615" s="22">
        <v>13</v>
      </c>
      <c r="Y615" s="3">
        <v>0.4</v>
      </c>
      <c r="Z615" s="3"/>
      <c r="AB615" s="30">
        <v>585</v>
      </c>
      <c r="AC615" s="30">
        <v>1.2864747234908269</v>
      </c>
      <c r="AD615" s="30">
        <v>-0.8864747234908269</v>
      </c>
    </row>
    <row r="616" spans="1:30">
      <c r="A616" s="4">
        <v>43763.583333333336</v>
      </c>
      <c r="B616">
        <v>43763</v>
      </c>
      <c r="C616" s="3">
        <v>0.58333333333333337</v>
      </c>
      <c r="D616" s="3">
        <v>14</v>
      </c>
      <c r="E616" s="3">
        <v>25</v>
      </c>
      <c r="F616" s="3">
        <v>0.2</v>
      </c>
      <c r="G616" s="5">
        <v>0.2</v>
      </c>
      <c r="H616" s="3">
        <v>0.4</v>
      </c>
      <c r="I616" s="3">
        <v>1.55139</v>
      </c>
      <c r="J616" s="12">
        <f t="shared" si="27"/>
        <v>1.3208333333333335</v>
      </c>
      <c r="K616" s="4">
        <v>43763.583333333336</v>
      </c>
      <c r="L616" s="3">
        <f t="shared" si="28"/>
        <v>25</v>
      </c>
      <c r="M616" s="3">
        <f t="shared" si="29"/>
        <v>14</v>
      </c>
      <c r="N616" s="3"/>
      <c r="O616" s="3"/>
      <c r="P616" s="3"/>
      <c r="Q616" s="3"/>
      <c r="R616" s="3"/>
      <c r="S616" s="3">
        <f>IF(ISBLANK(Table13[[#This Row],[T1]]),0,IF(Table13[[#This Row],[T1]]&gt;0,1,0))</f>
        <v>1</v>
      </c>
      <c r="T616" s="3">
        <f>IF(ISBLANK(Table13[[#This Row],[T2]]),0,IF(Table13[[#This Row],[T2]]&gt;0,1,0))</f>
        <v>0</v>
      </c>
      <c r="U616" s="3">
        <f>IF(ISBLANK(Table13[[#This Row],[T3]]),0,IF(Table13[[#This Row],[T3]]&gt;0,1,0))</f>
        <v>0</v>
      </c>
      <c r="V616" s="3">
        <f>IF(ISBLANK(Table13[[#This Row],[T4]]),0,IF(Table13[[#This Row],[T4]]&gt;0,1,0))</f>
        <v>0</v>
      </c>
      <c r="W616" s="25">
        <v>68</v>
      </c>
      <c r="X616" s="23">
        <v>11</v>
      </c>
      <c r="Y616" s="3">
        <v>0.4</v>
      </c>
      <c r="Z616" s="3"/>
      <c r="AB616" s="30">
        <v>586</v>
      </c>
      <c r="AC616" s="30">
        <v>1.2328583108955509</v>
      </c>
      <c r="AD616" s="30">
        <v>-0.93285831089555082</v>
      </c>
    </row>
    <row r="617" spans="1:30">
      <c r="A617" s="4">
        <v>43763.625</v>
      </c>
      <c r="B617">
        <v>43763</v>
      </c>
      <c r="C617" s="3">
        <v>0.625</v>
      </c>
      <c r="D617" s="3">
        <v>15</v>
      </c>
      <c r="E617" s="3">
        <v>25</v>
      </c>
      <c r="F617" s="3">
        <v>0.8</v>
      </c>
      <c r="G617" s="5">
        <v>0.5</v>
      </c>
      <c r="H617" s="3">
        <v>1.3</v>
      </c>
      <c r="I617" s="3">
        <v>1.55139</v>
      </c>
      <c r="J617" s="12">
        <f t="shared" si="27"/>
        <v>1.3541666666666667</v>
      </c>
      <c r="K617" s="4">
        <v>43763.625</v>
      </c>
      <c r="L617" s="3">
        <f t="shared" si="28"/>
        <v>25</v>
      </c>
      <c r="M617" s="3">
        <f t="shared" si="29"/>
        <v>15</v>
      </c>
      <c r="N617" s="3"/>
      <c r="O617" s="3"/>
      <c r="P617" s="3"/>
      <c r="Q617" s="3"/>
      <c r="R617" s="3"/>
      <c r="S617" s="3">
        <f>IF(ISBLANK(Table13[[#This Row],[T1]]),0,IF(Table13[[#This Row],[T1]]&gt;0,1,0))</f>
        <v>1</v>
      </c>
      <c r="T617" s="3">
        <f>IF(ISBLANK(Table13[[#This Row],[T2]]),0,IF(Table13[[#This Row],[T2]]&gt;0,1,0))</f>
        <v>1</v>
      </c>
      <c r="U617" s="3">
        <f>IF(ISBLANK(Table13[[#This Row],[T3]]),0,IF(Table13[[#This Row],[T3]]&gt;0,1,0))</f>
        <v>1</v>
      </c>
      <c r="V617" s="3">
        <f>IF(ISBLANK(Table13[[#This Row],[T4]]),0,IF(Table13[[#This Row],[T4]]&gt;0,1,0))</f>
        <v>0</v>
      </c>
      <c r="W617" s="26">
        <v>67</v>
      </c>
      <c r="X617" s="22">
        <v>11</v>
      </c>
      <c r="Y617" s="3">
        <v>1.3</v>
      </c>
      <c r="Z617" s="3"/>
      <c r="AB617" s="30">
        <v>587</v>
      </c>
      <c r="AC617" s="30">
        <v>1.2871445631065557</v>
      </c>
      <c r="AD617" s="30">
        <v>-0.88714456310655565</v>
      </c>
    </row>
    <row r="618" spans="1:30">
      <c r="A618" s="4">
        <v>43763.666666666664</v>
      </c>
      <c r="B618">
        <v>43763</v>
      </c>
      <c r="C618" s="3">
        <v>0.66666666666666663</v>
      </c>
      <c r="D618" s="3">
        <v>16</v>
      </c>
      <c r="E618" s="3">
        <v>25</v>
      </c>
      <c r="F618" s="3">
        <v>0.2</v>
      </c>
      <c r="G618" s="5">
        <v>0.4</v>
      </c>
      <c r="H618" s="3">
        <v>0.60000000000000009</v>
      </c>
      <c r="I618" s="3">
        <v>1.55139</v>
      </c>
      <c r="J618" s="12">
        <f t="shared" si="27"/>
        <v>1.3791666666666667</v>
      </c>
      <c r="K618" s="4">
        <v>43763.666666666664</v>
      </c>
      <c r="L618" s="3">
        <f t="shared" si="28"/>
        <v>25</v>
      </c>
      <c r="M618" s="3">
        <f t="shared" si="29"/>
        <v>16</v>
      </c>
      <c r="N618" s="3">
        <v>53</v>
      </c>
      <c r="O618" s="3">
        <v>0</v>
      </c>
      <c r="P618" s="3">
        <v>0</v>
      </c>
      <c r="Q618" s="3">
        <v>0</v>
      </c>
      <c r="R618" s="3"/>
      <c r="S618" s="3">
        <f>IF(ISBLANK(Table13[[#This Row],[T1]]),0,IF(Table13[[#This Row],[T1]]&gt;0,1,0))</f>
        <v>1</v>
      </c>
      <c r="T618" s="3">
        <f>IF(ISBLANK(Table13[[#This Row],[T2]]),0,IF(Table13[[#This Row],[T2]]&gt;0,1,0))</f>
        <v>0</v>
      </c>
      <c r="U618" s="3">
        <f>IF(ISBLANK(Table13[[#This Row],[T3]]),0,IF(Table13[[#This Row],[T3]]&gt;0,1,0))</f>
        <v>1</v>
      </c>
      <c r="V618" s="3">
        <f>IF(ISBLANK(Table13[[#This Row],[T4]]),0,IF(Table13[[#This Row],[T4]]&gt;0,1,0))</f>
        <v>0</v>
      </c>
      <c r="W618" s="25">
        <v>65</v>
      </c>
      <c r="X618" s="23">
        <v>11</v>
      </c>
      <c r="Y618" s="3">
        <v>0.60000000000000009</v>
      </c>
      <c r="Z618" s="3"/>
      <c r="AB618" s="30">
        <v>588</v>
      </c>
      <c r="AC618" s="30">
        <v>1.384560790240899</v>
      </c>
      <c r="AD618" s="30">
        <v>-0.98456079024089893</v>
      </c>
    </row>
    <row r="619" spans="1:30">
      <c r="A619" s="4">
        <v>43763.708333333336</v>
      </c>
      <c r="B619">
        <v>43763</v>
      </c>
      <c r="C619" s="3">
        <v>0.70833333333333337</v>
      </c>
      <c r="D619" s="3">
        <v>17</v>
      </c>
      <c r="E619" s="3">
        <v>25</v>
      </c>
      <c r="F619" s="3">
        <v>0.5</v>
      </c>
      <c r="G619" s="5">
        <v>0.4</v>
      </c>
      <c r="H619" s="3">
        <v>0.9</v>
      </c>
      <c r="I619" s="3">
        <v>1.55139</v>
      </c>
      <c r="J619" s="12">
        <f t="shared" si="27"/>
        <v>1.4083333333333334</v>
      </c>
      <c r="K619" s="4">
        <v>43763.708333333336</v>
      </c>
      <c r="L619" s="3">
        <f t="shared" si="28"/>
        <v>25</v>
      </c>
      <c r="M619" s="3">
        <f t="shared" si="29"/>
        <v>17</v>
      </c>
      <c r="N619" s="3">
        <v>58</v>
      </c>
      <c r="O619" s="3">
        <v>0</v>
      </c>
      <c r="P619" s="3">
        <v>18</v>
      </c>
      <c r="Q619" s="3">
        <v>0</v>
      </c>
      <c r="R619" s="3"/>
      <c r="S619" s="3">
        <f>IF(ISBLANK(Table13[[#This Row],[T1]]),0,IF(Table13[[#This Row],[T1]]&gt;0,1,0))</f>
        <v>0</v>
      </c>
      <c r="T619" s="3">
        <f>IF(ISBLANK(Table13[[#This Row],[T2]]),0,IF(Table13[[#This Row],[T2]]&gt;0,1,0))</f>
        <v>0</v>
      </c>
      <c r="U619" s="3">
        <f>IF(ISBLANK(Table13[[#This Row],[T3]]),0,IF(Table13[[#This Row],[T3]]&gt;0,1,0))</f>
        <v>1</v>
      </c>
      <c r="V619" s="3">
        <f>IF(ISBLANK(Table13[[#This Row],[T4]]),0,IF(Table13[[#This Row],[T4]]&gt;0,1,0))</f>
        <v>0</v>
      </c>
      <c r="W619" s="26">
        <v>65</v>
      </c>
      <c r="X619" s="22">
        <v>11</v>
      </c>
      <c r="Y619" s="3">
        <v>0.9</v>
      </c>
      <c r="Z619" s="3"/>
      <c r="AB619" s="30">
        <v>589</v>
      </c>
      <c r="AC619" s="30">
        <v>1.3523909426837331</v>
      </c>
      <c r="AD619" s="30">
        <v>-1.1523909426837331</v>
      </c>
    </row>
    <row r="620" spans="1:30">
      <c r="A620" s="4">
        <v>43763.75</v>
      </c>
      <c r="B620">
        <v>43763</v>
      </c>
      <c r="C620" s="3">
        <v>0.75</v>
      </c>
      <c r="D620" s="3">
        <v>18</v>
      </c>
      <c r="E620" s="3">
        <v>25</v>
      </c>
      <c r="F620" s="3">
        <v>0.8</v>
      </c>
      <c r="G620" s="5">
        <v>0.9</v>
      </c>
      <c r="H620" s="3">
        <v>1.7000000000000002</v>
      </c>
      <c r="I620" s="3">
        <v>1.55139</v>
      </c>
      <c r="J620" s="12">
        <f t="shared" si="27"/>
        <v>1.4666666666666668</v>
      </c>
      <c r="K620" s="4">
        <v>43763.75</v>
      </c>
      <c r="L620" s="3">
        <f t="shared" si="28"/>
        <v>25</v>
      </c>
      <c r="M620" s="3">
        <f t="shared" si="29"/>
        <v>18</v>
      </c>
      <c r="N620" s="3">
        <v>33</v>
      </c>
      <c r="O620" s="3">
        <v>0</v>
      </c>
      <c r="P620" s="3">
        <v>52</v>
      </c>
      <c r="Q620" s="3">
        <v>0</v>
      </c>
      <c r="R620" s="3"/>
      <c r="S620" s="3">
        <f>IF(ISBLANK(Table13[[#This Row],[T1]]),0,IF(Table13[[#This Row],[T1]]&gt;0,1,0))</f>
        <v>0</v>
      </c>
      <c r="T620" s="3">
        <f>IF(ISBLANK(Table13[[#This Row],[T2]]),0,IF(Table13[[#This Row],[T2]]&gt;0,1,0))</f>
        <v>0</v>
      </c>
      <c r="U620" s="3">
        <f>IF(ISBLANK(Table13[[#This Row],[T3]]),0,IF(Table13[[#This Row],[T3]]&gt;0,1,0))</f>
        <v>1</v>
      </c>
      <c r="V620" s="3">
        <f>IF(ISBLANK(Table13[[#This Row],[T4]]),0,IF(Table13[[#This Row],[T4]]&gt;0,1,0))</f>
        <v>0</v>
      </c>
      <c r="W620" s="25">
        <v>62</v>
      </c>
      <c r="X620" s="23">
        <v>11</v>
      </c>
      <c r="Y620" s="3">
        <v>1.7000000000000002</v>
      </c>
      <c r="Z620" s="3"/>
      <c r="AB620" s="30">
        <v>590</v>
      </c>
      <c r="AC620" s="30">
        <v>1.3523909426837331</v>
      </c>
      <c r="AD620" s="30">
        <v>-1.052390942683733</v>
      </c>
    </row>
    <row r="621" spans="1:30">
      <c r="A621" s="4">
        <v>43763.791666666664</v>
      </c>
      <c r="B621">
        <v>43763</v>
      </c>
      <c r="C621" s="3">
        <v>0.79166666666666663</v>
      </c>
      <c r="D621" s="3">
        <v>19</v>
      </c>
      <c r="E621" s="3">
        <v>25</v>
      </c>
      <c r="F621" s="3">
        <v>1.6</v>
      </c>
      <c r="G621" s="5">
        <v>1</v>
      </c>
      <c r="H621" s="3">
        <v>2.6</v>
      </c>
      <c r="I621" s="3">
        <v>1.55139</v>
      </c>
      <c r="J621" s="12">
        <f t="shared" si="27"/>
        <v>1.4291666666666665</v>
      </c>
      <c r="K621" s="4">
        <v>43763.791666666664</v>
      </c>
      <c r="L621" s="3">
        <f t="shared" si="28"/>
        <v>25</v>
      </c>
      <c r="M621" s="3">
        <f t="shared" si="29"/>
        <v>19</v>
      </c>
      <c r="N621" s="3">
        <v>58</v>
      </c>
      <c r="O621" s="3">
        <v>7</v>
      </c>
      <c r="P621" s="3">
        <v>48</v>
      </c>
      <c r="Q621" s="3">
        <v>0</v>
      </c>
      <c r="R621" s="3"/>
      <c r="S621" s="3">
        <f>IF(ISBLANK(Table13[[#This Row],[T1]]),0,IF(Table13[[#This Row],[T1]]&gt;0,1,0))</f>
        <v>0</v>
      </c>
      <c r="T621" s="3">
        <f>IF(ISBLANK(Table13[[#This Row],[T2]]),0,IF(Table13[[#This Row],[T2]]&gt;0,1,0))</f>
        <v>0</v>
      </c>
      <c r="U621" s="3">
        <f>IF(ISBLANK(Table13[[#This Row],[T3]]),0,IF(Table13[[#This Row],[T3]]&gt;0,1,0))</f>
        <v>1</v>
      </c>
      <c r="V621" s="3">
        <f>IF(ISBLANK(Table13[[#This Row],[T4]]),0,IF(Table13[[#This Row],[T4]]&gt;0,1,0))</f>
        <v>0</v>
      </c>
      <c r="W621" s="26">
        <v>62</v>
      </c>
      <c r="X621" s="22">
        <v>11</v>
      </c>
      <c r="Y621" s="3">
        <v>2.6</v>
      </c>
      <c r="Z621" s="3"/>
      <c r="AB621" s="30">
        <v>591</v>
      </c>
      <c r="AC621" s="30">
        <v>1.3523909426837331</v>
      </c>
      <c r="AD621" s="30">
        <v>-0.85239094268373305</v>
      </c>
    </row>
    <row r="622" spans="1:30">
      <c r="A622" s="4">
        <v>43763.833333333336</v>
      </c>
      <c r="B622">
        <v>43763</v>
      </c>
      <c r="C622" s="3">
        <v>0.83333333333333337</v>
      </c>
      <c r="D622" s="3">
        <v>20</v>
      </c>
      <c r="E622" s="3">
        <v>25</v>
      </c>
      <c r="F622" s="3">
        <v>1.1000000000000001</v>
      </c>
      <c r="G622" s="5">
        <v>1.3</v>
      </c>
      <c r="H622" s="3">
        <v>2.4000000000000004</v>
      </c>
      <c r="I622" s="3">
        <v>1.55139</v>
      </c>
      <c r="J622" s="12">
        <f t="shared" si="27"/>
        <v>1.3500000000000003</v>
      </c>
      <c r="K622" s="4">
        <v>43763.833333333336</v>
      </c>
      <c r="L622" s="3">
        <f t="shared" si="28"/>
        <v>25</v>
      </c>
      <c r="M622" s="3">
        <f t="shared" si="29"/>
        <v>20</v>
      </c>
      <c r="N622" s="3">
        <v>58</v>
      </c>
      <c r="O622" s="3">
        <v>0</v>
      </c>
      <c r="P622" s="3">
        <v>45</v>
      </c>
      <c r="Q622" s="3">
        <v>0</v>
      </c>
      <c r="R622" s="3"/>
      <c r="S622" s="3">
        <f>IF(ISBLANK(Table13[[#This Row],[T1]]),0,IF(Table13[[#This Row],[T1]]&gt;0,1,0))</f>
        <v>0</v>
      </c>
      <c r="T622" s="3">
        <f>IF(ISBLANK(Table13[[#This Row],[T2]]),0,IF(Table13[[#This Row],[T2]]&gt;0,1,0))</f>
        <v>0</v>
      </c>
      <c r="U622" s="3">
        <f>IF(ISBLANK(Table13[[#This Row],[T3]]),0,IF(Table13[[#This Row],[T3]]&gt;0,1,0))</f>
        <v>1</v>
      </c>
      <c r="V622" s="3">
        <f>IF(ISBLANK(Table13[[#This Row],[T4]]),0,IF(Table13[[#This Row],[T4]]&gt;0,1,0))</f>
        <v>0</v>
      </c>
      <c r="W622" s="25">
        <v>61</v>
      </c>
      <c r="X622" s="23">
        <v>11</v>
      </c>
      <c r="Y622" s="3">
        <v>2.4000000000000004</v>
      </c>
      <c r="Z622" s="3"/>
      <c r="AB622" s="30">
        <v>592</v>
      </c>
      <c r="AC622" s="30">
        <v>1.3631142252027884</v>
      </c>
      <c r="AD622" s="30">
        <v>-0.16311422520278818</v>
      </c>
    </row>
    <row r="623" spans="1:30">
      <c r="A623" s="4">
        <v>43763.875</v>
      </c>
      <c r="B623">
        <v>43763</v>
      </c>
      <c r="C623" s="3">
        <v>0.875</v>
      </c>
      <c r="D623" s="3">
        <v>21</v>
      </c>
      <c r="E623" s="3">
        <v>25</v>
      </c>
      <c r="F623" s="3">
        <v>1.8</v>
      </c>
      <c r="G623" s="5">
        <v>2.4</v>
      </c>
      <c r="H623" s="3">
        <v>4.2</v>
      </c>
      <c r="I623" s="3">
        <v>1.55139</v>
      </c>
      <c r="J623" s="12">
        <f t="shared" si="27"/>
        <v>1.3166666666666669</v>
      </c>
      <c r="K623" s="4">
        <v>43763.875</v>
      </c>
      <c r="L623" s="3">
        <f t="shared" si="28"/>
        <v>25</v>
      </c>
      <c r="M623" s="3">
        <f t="shared" si="29"/>
        <v>21</v>
      </c>
      <c r="N623" s="3">
        <v>46</v>
      </c>
      <c r="O623" s="3">
        <v>5</v>
      </c>
      <c r="P623" s="3">
        <v>44</v>
      </c>
      <c r="Q623" s="3">
        <v>0</v>
      </c>
      <c r="R623" s="3"/>
      <c r="S623" s="3">
        <f>IF(ISBLANK(Table13[[#This Row],[T1]]),0,IF(Table13[[#This Row],[T1]]&gt;0,1,0))</f>
        <v>1</v>
      </c>
      <c r="T623" s="3">
        <f>IF(ISBLANK(Table13[[#This Row],[T2]]),0,IF(Table13[[#This Row],[T2]]&gt;0,1,0))</f>
        <v>0</v>
      </c>
      <c r="U623" s="3">
        <f>IF(ISBLANK(Table13[[#This Row],[T3]]),0,IF(Table13[[#This Row],[T3]]&gt;0,1,0))</f>
        <v>1</v>
      </c>
      <c r="V623" s="3">
        <f>IF(ISBLANK(Table13[[#This Row],[T4]]),0,IF(Table13[[#This Row],[T4]]&gt;0,1,0))</f>
        <v>0</v>
      </c>
      <c r="W623" s="26">
        <v>61</v>
      </c>
      <c r="X623" s="22">
        <v>11</v>
      </c>
      <c r="Y623" s="3">
        <v>4.2</v>
      </c>
      <c r="Z623" s="3"/>
      <c r="AB623" s="30">
        <v>593</v>
      </c>
      <c r="AC623" s="30">
        <v>1.384560790240899</v>
      </c>
      <c r="AD623" s="30">
        <v>-0.78456079024089886</v>
      </c>
    </row>
    <row r="624" spans="1:30">
      <c r="A624" s="4">
        <v>43763.916666666664</v>
      </c>
      <c r="B624">
        <v>43763</v>
      </c>
      <c r="C624" s="3">
        <v>0.91666666666666663</v>
      </c>
      <c r="D624" s="3">
        <v>22</v>
      </c>
      <c r="E624" s="3">
        <v>25</v>
      </c>
      <c r="F624" s="3">
        <v>1</v>
      </c>
      <c r="G624" s="5">
        <v>0.6</v>
      </c>
      <c r="H624" s="3">
        <v>1.6</v>
      </c>
      <c r="I624" s="3">
        <v>1.55139</v>
      </c>
      <c r="J624" s="12">
        <f t="shared" si="27"/>
        <v>1.2625</v>
      </c>
      <c r="K624" s="4">
        <v>43763.916666666664</v>
      </c>
      <c r="L624" s="3">
        <f t="shared" si="28"/>
        <v>25</v>
      </c>
      <c r="M624" s="3">
        <f t="shared" si="29"/>
        <v>22</v>
      </c>
      <c r="N624" s="3">
        <v>58</v>
      </c>
      <c r="O624" s="3">
        <v>58</v>
      </c>
      <c r="P624" s="3">
        <v>55</v>
      </c>
      <c r="Q624" s="3">
        <v>0</v>
      </c>
      <c r="R624" s="3"/>
      <c r="S624" s="3">
        <f>IF(ISBLANK(Table13[[#This Row],[T1]]),0,IF(Table13[[#This Row],[T1]]&gt;0,1,0))</f>
        <v>1</v>
      </c>
      <c r="T624" s="3">
        <f>IF(ISBLANK(Table13[[#This Row],[T2]]),0,IF(Table13[[#This Row],[T2]]&gt;0,1,0))</f>
        <v>0</v>
      </c>
      <c r="U624" s="3">
        <f>IF(ISBLANK(Table13[[#This Row],[T3]]),0,IF(Table13[[#This Row],[T3]]&gt;0,1,0))</f>
        <v>1</v>
      </c>
      <c r="V624" s="3">
        <f>IF(ISBLANK(Table13[[#This Row],[T4]]),0,IF(Table13[[#This Row],[T4]]&gt;0,1,0))</f>
        <v>0</v>
      </c>
      <c r="W624" s="25">
        <v>60</v>
      </c>
      <c r="X624" s="23">
        <v>11</v>
      </c>
      <c r="Y624" s="3">
        <v>1.6</v>
      </c>
      <c r="Z624" s="3"/>
      <c r="AB624" s="30">
        <v>594</v>
      </c>
      <c r="AC624" s="30">
        <v>1.4167306377980644</v>
      </c>
      <c r="AD624" s="30">
        <v>-1.1167306377980644</v>
      </c>
    </row>
    <row r="625" spans="1:30">
      <c r="A625" s="4">
        <v>43763.958333333336</v>
      </c>
      <c r="B625">
        <v>43763</v>
      </c>
      <c r="C625" s="3">
        <v>0.95833333333333337</v>
      </c>
      <c r="D625" s="3">
        <v>23</v>
      </c>
      <c r="E625" s="3">
        <v>25</v>
      </c>
      <c r="F625" s="3">
        <v>0.6</v>
      </c>
      <c r="G625" s="5">
        <v>0.4</v>
      </c>
      <c r="H625" s="3">
        <v>1</v>
      </c>
      <c r="I625" s="3">
        <v>1.55139</v>
      </c>
      <c r="J625" s="12">
        <f t="shared" si="27"/>
        <v>1.2291666666666667</v>
      </c>
      <c r="K625" s="4">
        <v>43763.958333333336</v>
      </c>
      <c r="L625" s="3">
        <f t="shared" si="28"/>
        <v>25</v>
      </c>
      <c r="M625" s="3">
        <f t="shared" si="29"/>
        <v>23</v>
      </c>
      <c r="N625" s="3">
        <v>58</v>
      </c>
      <c r="O625" s="3">
        <v>58</v>
      </c>
      <c r="P625" s="3">
        <v>55</v>
      </c>
      <c r="Q625" s="3">
        <v>0</v>
      </c>
      <c r="R625" s="3"/>
      <c r="S625" s="3">
        <f>IF(ISBLANK(Table13[[#This Row],[T1]]),0,IF(Table13[[#This Row],[T1]]&gt;0,1,0))</f>
        <v>1</v>
      </c>
      <c r="T625" s="3">
        <f>IF(ISBLANK(Table13[[#This Row],[T2]]),0,IF(Table13[[#This Row],[T2]]&gt;0,1,0))</f>
        <v>0</v>
      </c>
      <c r="U625" s="3">
        <f>IF(ISBLANK(Table13[[#This Row],[T3]]),0,IF(Table13[[#This Row],[T3]]&gt;0,1,0))</f>
        <v>1</v>
      </c>
      <c r="V625" s="3">
        <f>IF(ISBLANK(Table13[[#This Row],[T4]]),0,IF(Table13[[#This Row],[T4]]&gt;0,1,0))</f>
        <v>0</v>
      </c>
      <c r="W625" s="26">
        <v>60</v>
      </c>
      <c r="X625" s="22">
        <v>11</v>
      </c>
      <c r="Y625" s="3">
        <v>1</v>
      </c>
      <c r="Z625" s="3"/>
      <c r="AB625" s="30">
        <v>595</v>
      </c>
      <c r="AC625" s="30">
        <v>1.1509003697518989</v>
      </c>
      <c r="AD625" s="30">
        <v>-0.45090036975189896</v>
      </c>
    </row>
    <row r="626" spans="1:30">
      <c r="A626" s="4">
        <v>43764</v>
      </c>
      <c r="B626">
        <v>43764</v>
      </c>
      <c r="C626" s="3">
        <v>0</v>
      </c>
      <c r="D626" s="3">
        <v>0</v>
      </c>
      <c r="E626" s="3">
        <v>26</v>
      </c>
      <c r="F626" s="3">
        <v>0.2</v>
      </c>
      <c r="G626" s="5">
        <v>0.3</v>
      </c>
      <c r="H626" s="3">
        <v>0.5</v>
      </c>
      <c r="I626" s="3">
        <v>1.55139</v>
      </c>
      <c r="J626" s="12">
        <f t="shared" si="27"/>
        <v>1.2125000000000001</v>
      </c>
      <c r="K626" s="4">
        <v>43764</v>
      </c>
      <c r="L626" s="3">
        <f t="shared" si="28"/>
        <v>26</v>
      </c>
      <c r="M626" s="3">
        <f t="shared" si="29"/>
        <v>0</v>
      </c>
      <c r="N626" s="3">
        <v>58</v>
      </c>
      <c r="O626" s="3">
        <v>58</v>
      </c>
      <c r="P626" s="3">
        <v>58</v>
      </c>
      <c r="Q626" s="3">
        <v>0</v>
      </c>
      <c r="R626" s="3"/>
      <c r="S626" s="3">
        <f>IF(ISBLANK(Table13[[#This Row],[T1]]),0,IF(Table13[[#This Row],[T1]]&gt;0,1,0))</f>
        <v>1</v>
      </c>
      <c r="T626" s="3">
        <f>IF(ISBLANK(Table13[[#This Row],[T2]]),0,IF(Table13[[#This Row],[T2]]&gt;0,1,0))</f>
        <v>0</v>
      </c>
      <c r="U626" s="3">
        <f>IF(ISBLANK(Table13[[#This Row],[T3]]),0,IF(Table13[[#This Row],[T3]]&gt;0,1,0))</f>
        <v>1</v>
      </c>
      <c r="V626" s="3">
        <f>IF(ISBLANK(Table13[[#This Row],[T4]]),0,IF(Table13[[#This Row],[T4]]&gt;0,1,0))</f>
        <v>0</v>
      </c>
      <c r="W626" s="25">
        <v>60</v>
      </c>
      <c r="X626" s="23">
        <v>11</v>
      </c>
      <c r="Y626" s="3">
        <v>0.5</v>
      </c>
      <c r="Z626" s="3"/>
      <c r="AB626" s="30">
        <v>596</v>
      </c>
      <c r="AC626" s="30">
        <v>1.3300376931827769</v>
      </c>
      <c r="AD626" s="30">
        <v>-0.23003769318277678</v>
      </c>
    </row>
    <row r="627" spans="1:30">
      <c r="A627" s="4">
        <v>43764.041666666664</v>
      </c>
      <c r="B627">
        <v>43764</v>
      </c>
      <c r="C627" s="3">
        <v>4.1666666666666664E-2</v>
      </c>
      <c r="D627" s="3">
        <v>1</v>
      </c>
      <c r="E627" s="3">
        <v>26</v>
      </c>
      <c r="F627" s="3">
        <v>0.2</v>
      </c>
      <c r="G627" s="5">
        <v>0.2</v>
      </c>
      <c r="H627" s="3">
        <v>0.4</v>
      </c>
      <c r="I627" s="3">
        <v>1.55139</v>
      </c>
      <c r="J627" s="12">
        <f t="shared" si="27"/>
        <v>1.2458333333333333</v>
      </c>
      <c r="K627" s="4">
        <v>43764.041666666664</v>
      </c>
      <c r="L627" s="3">
        <f t="shared" si="28"/>
        <v>26</v>
      </c>
      <c r="M627" s="3">
        <f t="shared" si="29"/>
        <v>1</v>
      </c>
      <c r="N627" s="3">
        <v>57</v>
      </c>
      <c r="O627" s="3">
        <v>57</v>
      </c>
      <c r="P627" s="3">
        <v>57</v>
      </c>
      <c r="Q627" s="3">
        <v>0</v>
      </c>
      <c r="R627" s="3"/>
      <c r="S627" s="3">
        <f>IF(ISBLANK(Table13[[#This Row],[T1]]),0,IF(Table13[[#This Row],[T1]]&gt;0,1,0))</f>
        <v>1</v>
      </c>
      <c r="T627" s="3">
        <f>IF(ISBLANK(Table13[[#This Row],[T2]]),0,IF(Table13[[#This Row],[T2]]&gt;0,1,0))</f>
        <v>0</v>
      </c>
      <c r="U627" s="3">
        <f>IF(ISBLANK(Table13[[#This Row],[T3]]),0,IF(Table13[[#This Row],[T3]]&gt;0,1,0))</f>
        <v>1</v>
      </c>
      <c r="V627" s="3">
        <f>IF(ISBLANK(Table13[[#This Row],[T4]]),0,IF(Table13[[#This Row],[T4]]&gt;0,1,0))</f>
        <v>0</v>
      </c>
      <c r="W627" s="26">
        <v>60</v>
      </c>
      <c r="X627" s="22">
        <v>11</v>
      </c>
      <c r="Y627" s="3">
        <v>0.4</v>
      </c>
      <c r="Z627" s="3"/>
      <c r="AB627" s="30">
        <v>597</v>
      </c>
      <c r="AC627" s="30">
        <v>1.1723469347900095</v>
      </c>
      <c r="AD627" s="30">
        <v>2.7653065209990446E-2</v>
      </c>
    </row>
    <row r="628" spans="1:30">
      <c r="A628" s="4">
        <v>43764.083333333336</v>
      </c>
      <c r="B628">
        <v>43764</v>
      </c>
      <c r="C628" s="3">
        <v>8.3333333333333329E-2</v>
      </c>
      <c r="D628" s="3">
        <v>2</v>
      </c>
      <c r="E628" s="3">
        <v>26</v>
      </c>
      <c r="F628" s="3">
        <v>0.2</v>
      </c>
      <c r="G628" s="5">
        <v>0.2</v>
      </c>
      <c r="H628" s="3">
        <v>0.4</v>
      </c>
      <c r="I628" s="3">
        <v>1.55139</v>
      </c>
      <c r="J628" s="12">
        <f t="shared" si="27"/>
        <v>1.2583333333333335</v>
      </c>
      <c r="K628" s="4">
        <v>43764.083333333336</v>
      </c>
      <c r="L628" s="3">
        <f t="shared" si="28"/>
        <v>26</v>
      </c>
      <c r="M628" s="3">
        <f t="shared" si="29"/>
        <v>2</v>
      </c>
      <c r="N628" s="3">
        <v>58</v>
      </c>
      <c r="O628" s="3">
        <v>58</v>
      </c>
      <c r="P628" s="3">
        <v>58</v>
      </c>
      <c r="Q628" s="3">
        <v>0</v>
      </c>
      <c r="R628" s="3"/>
      <c r="S628" s="3">
        <f>IF(ISBLANK(Table13[[#This Row],[T1]]),0,IF(Table13[[#This Row],[T1]]&gt;0,1,0))</f>
        <v>1</v>
      </c>
      <c r="T628" s="3">
        <f>IF(ISBLANK(Table13[[#This Row],[T2]]),0,IF(Table13[[#This Row],[T2]]&gt;0,1,0))</f>
        <v>0</v>
      </c>
      <c r="U628" s="3">
        <f>IF(ISBLANK(Table13[[#This Row],[T3]]),0,IF(Table13[[#This Row],[T3]]&gt;0,1,0))</f>
        <v>1</v>
      </c>
      <c r="V628" s="3">
        <f>IF(ISBLANK(Table13[[#This Row],[T4]]),0,IF(Table13[[#This Row],[T4]]&gt;0,1,0))</f>
        <v>0</v>
      </c>
      <c r="W628" s="25">
        <v>60</v>
      </c>
      <c r="X628" s="23">
        <v>11</v>
      </c>
      <c r="Y628" s="3">
        <v>0.4</v>
      </c>
      <c r="Z628" s="3"/>
      <c r="AB628" s="30">
        <v>598</v>
      </c>
      <c r="AC628" s="30">
        <v>1.2543048759336612</v>
      </c>
      <c r="AD628" s="30">
        <v>0.24569512406633875</v>
      </c>
    </row>
    <row r="629" spans="1:30">
      <c r="A629" s="4">
        <v>43764.125</v>
      </c>
      <c r="B629">
        <v>43764</v>
      </c>
      <c r="C629" s="3">
        <v>0.125</v>
      </c>
      <c r="D629" s="3">
        <v>3</v>
      </c>
      <c r="E629" s="3">
        <v>26</v>
      </c>
      <c r="F629" s="3">
        <v>0.2</v>
      </c>
      <c r="G629" s="5">
        <v>0.2</v>
      </c>
      <c r="H629" s="3">
        <v>0.4</v>
      </c>
      <c r="I629" s="3">
        <v>1.55139</v>
      </c>
      <c r="J629" s="12">
        <f t="shared" si="27"/>
        <v>1.2583333333333333</v>
      </c>
      <c r="K629" s="4">
        <v>43764.125</v>
      </c>
      <c r="L629" s="3">
        <f t="shared" si="28"/>
        <v>26</v>
      </c>
      <c r="M629" s="3">
        <f t="shared" si="29"/>
        <v>3</v>
      </c>
      <c r="N629" s="3">
        <v>58</v>
      </c>
      <c r="O629" s="3">
        <v>58</v>
      </c>
      <c r="P629" s="3">
        <v>58</v>
      </c>
      <c r="Q629" s="3">
        <v>0</v>
      </c>
      <c r="R629" s="3"/>
      <c r="S629" s="3">
        <f>IF(ISBLANK(Table13[[#This Row],[T1]]),0,IF(Table13[[#This Row],[T1]]&gt;0,1,0))</f>
        <v>1</v>
      </c>
      <c r="T629" s="3">
        <f>IF(ISBLANK(Table13[[#This Row],[T2]]),0,IF(Table13[[#This Row],[T2]]&gt;0,1,0))</f>
        <v>0</v>
      </c>
      <c r="U629" s="3">
        <f>IF(ISBLANK(Table13[[#This Row],[T3]]),0,IF(Table13[[#This Row],[T3]]&gt;0,1,0))</f>
        <v>1</v>
      </c>
      <c r="V629" s="3">
        <f>IF(ISBLANK(Table13[[#This Row],[T4]]),0,IF(Table13[[#This Row],[T4]]&gt;0,1,0))</f>
        <v>0</v>
      </c>
      <c r="W629" s="26">
        <v>60</v>
      </c>
      <c r="X629" s="22">
        <v>11</v>
      </c>
      <c r="Y629" s="3">
        <v>0.4</v>
      </c>
      <c r="Z629" s="3"/>
      <c r="AB629" s="30">
        <v>599</v>
      </c>
      <c r="AC629" s="30">
        <v>1.3341028570386837</v>
      </c>
      <c r="AD629" s="30">
        <v>0.86589714296131648</v>
      </c>
    </row>
    <row r="630" spans="1:30">
      <c r="A630" s="4">
        <v>43764.166666666664</v>
      </c>
      <c r="B630">
        <v>43764</v>
      </c>
      <c r="C630" s="3">
        <v>0.16666666666666666</v>
      </c>
      <c r="D630" s="3">
        <v>4</v>
      </c>
      <c r="E630" s="3">
        <v>26</v>
      </c>
      <c r="F630" s="3">
        <v>0.2</v>
      </c>
      <c r="G630" s="5">
        <v>0.2</v>
      </c>
      <c r="H630" s="3">
        <v>0.4</v>
      </c>
      <c r="I630" s="3">
        <v>1.55139</v>
      </c>
      <c r="J630" s="12">
        <f t="shared" si="27"/>
        <v>1.2583333333333333</v>
      </c>
      <c r="K630" s="4">
        <v>43764.166666666664</v>
      </c>
      <c r="L630" s="3">
        <f t="shared" si="28"/>
        <v>26</v>
      </c>
      <c r="M630" s="3">
        <f t="shared" si="29"/>
        <v>4</v>
      </c>
      <c r="N630" s="3">
        <v>58</v>
      </c>
      <c r="O630" s="3">
        <v>58</v>
      </c>
      <c r="P630" s="3">
        <v>58</v>
      </c>
      <c r="Q630" s="3">
        <v>0</v>
      </c>
      <c r="R630" s="3"/>
      <c r="S630" s="3">
        <f>IF(ISBLANK(Table13[[#This Row],[T1]]),0,IF(Table13[[#This Row],[T1]]&gt;0,1,0))</f>
        <v>1</v>
      </c>
      <c r="T630" s="3">
        <f>IF(ISBLANK(Table13[[#This Row],[T2]]),0,IF(Table13[[#This Row],[T2]]&gt;0,1,0))</f>
        <v>0</v>
      </c>
      <c r="U630" s="3">
        <f>IF(ISBLANK(Table13[[#This Row],[T3]]),0,IF(Table13[[#This Row],[T3]]&gt;0,1,0))</f>
        <v>1</v>
      </c>
      <c r="V630" s="3">
        <f>IF(ISBLANK(Table13[[#This Row],[T4]]),0,IF(Table13[[#This Row],[T4]]&gt;0,1,0))</f>
        <v>0</v>
      </c>
      <c r="W630" s="25">
        <v>59</v>
      </c>
      <c r="X630" s="23">
        <v>11</v>
      </c>
      <c r="Y630" s="3">
        <v>0.4</v>
      </c>
      <c r="Z630" s="3"/>
      <c r="AB630" s="30">
        <v>600</v>
      </c>
      <c r="AC630" s="30">
        <v>1.344826139557739</v>
      </c>
      <c r="AD630" s="30">
        <v>-0.94482613955773898</v>
      </c>
    </row>
    <row r="631" spans="1:30">
      <c r="A631" s="4">
        <v>43764.208333333336</v>
      </c>
      <c r="B631">
        <v>43764</v>
      </c>
      <c r="C631" s="3">
        <v>0.20833333333333334</v>
      </c>
      <c r="D631" s="3">
        <v>5</v>
      </c>
      <c r="E631" s="3">
        <v>26</v>
      </c>
      <c r="F631" s="3">
        <v>0.6</v>
      </c>
      <c r="G631" s="5">
        <v>1</v>
      </c>
      <c r="H631" s="3">
        <v>1.6</v>
      </c>
      <c r="I631" s="3">
        <v>1.55139</v>
      </c>
      <c r="J631" s="12">
        <f t="shared" si="27"/>
        <v>1.2583333333333331</v>
      </c>
      <c r="K631" s="4">
        <v>43764.208333333336</v>
      </c>
      <c r="L631" s="3">
        <f t="shared" si="28"/>
        <v>26</v>
      </c>
      <c r="M631" s="3">
        <f t="shared" si="29"/>
        <v>5</v>
      </c>
      <c r="N631" s="3">
        <v>58</v>
      </c>
      <c r="O631" s="3">
        <v>56</v>
      </c>
      <c r="P631" s="3">
        <v>58</v>
      </c>
      <c r="Q631" s="3">
        <v>0</v>
      </c>
      <c r="R631" s="3"/>
      <c r="S631" s="3">
        <f>IF(ISBLANK(Table13[[#This Row],[T1]]),0,IF(Table13[[#This Row],[T1]]&gt;0,1,0))</f>
        <v>1</v>
      </c>
      <c r="T631" s="3">
        <f>IF(ISBLANK(Table13[[#This Row],[T2]]),0,IF(Table13[[#This Row],[T2]]&gt;0,1,0))</f>
        <v>0</v>
      </c>
      <c r="U631" s="3">
        <f>IF(ISBLANK(Table13[[#This Row],[T3]]),0,IF(Table13[[#This Row],[T3]]&gt;0,1,0))</f>
        <v>1</v>
      </c>
      <c r="V631" s="3">
        <f>IF(ISBLANK(Table13[[#This Row],[T4]]),0,IF(Table13[[#This Row],[T4]]&gt;0,1,0))</f>
        <v>0</v>
      </c>
      <c r="W631" s="26">
        <v>58</v>
      </c>
      <c r="X631" s="22">
        <v>11</v>
      </c>
      <c r="Y631" s="3">
        <v>1.6</v>
      </c>
      <c r="Z631" s="3"/>
      <c r="AB631" s="30">
        <v>601</v>
      </c>
      <c r="AC631" s="30">
        <v>1.426784080701391</v>
      </c>
      <c r="AD631" s="30">
        <v>-1.026784080701391</v>
      </c>
    </row>
    <row r="632" spans="1:30">
      <c r="A632" s="4">
        <v>43764.25</v>
      </c>
      <c r="B632">
        <v>43764</v>
      </c>
      <c r="C632" s="3">
        <v>0.25</v>
      </c>
      <c r="D632" s="3">
        <v>6</v>
      </c>
      <c r="E632" s="3">
        <v>26</v>
      </c>
      <c r="F632" s="3">
        <v>0.6</v>
      </c>
      <c r="G632" s="5">
        <v>1</v>
      </c>
      <c r="H632" s="3">
        <v>1.6</v>
      </c>
      <c r="I632" s="3">
        <v>1.55139</v>
      </c>
      <c r="J632" s="12">
        <f t="shared" si="27"/>
        <v>1.2166666666666666</v>
      </c>
      <c r="K632" s="4">
        <v>43764.25</v>
      </c>
      <c r="L632" s="3">
        <f t="shared" si="28"/>
        <v>26</v>
      </c>
      <c r="M632" s="3">
        <f t="shared" si="29"/>
        <v>6</v>
      </c>
      <c r="N632" s="3">
        <v>57</v>
      </c>
      <c r="O632" s="3">
        <v>57</v>
      </c>
      <c r="P632" s="3">
        <v>57</v>
      </c>
      <c r="Q632" s="3">
        <v>0</v>
      </c>
      <c r="R632" s="3"/>
      <c r="S632" s="3">
        <f>IF(ISBLANK(Table13[[#This Row],[T1]]),0,IF(Table13[[#This Row],[T1]]&gt;0,1,0))</f>
        <v>1</v>
      </c>
      <c r="T632" s="3">
        <f>IF(ISBLANK(Table13[[#This Row],[T2]]),0,IF(Table13[[#This Row],[T2]]&gt;0,1,0))</f>
        <v>0</v>
      </c>
      <c r="U632" s="3">
        <f>IF(ISBLANK(Table13[[#This Row],[T3]]),0,IF(Table13[[#This Row],[T3]]&gt;0,1,0))</f>
        <v>1</v>
      </c>
      <c r="V632" s="3">
        <f>IF(ISBLANK(Table13[[#This Row],[T4]]),0,IF(Table13[[#This Row],[T4]]&gt;0,1,0))</f>
        <v>0</v>
      </c>
      <c r="W632" s="25">
        <v>59</v>
      </c>
      <c r="X632" s="23">
        <v>13</v>
      </c>
      <c r="Y632" s="3">
        <v>1.6</v>
      </c>
      <c r="Z632" s="3"/>
      <c r="AB632" s="30">
        <v>602</v>
      </c>
      <c r="AC632" s="30">
        <v>1.4375073632204463</v>
      </c>
      <c r="AD632" s="30">
        <v>-1.0375073632204463</v>
      </c>
    </row>
    <row r="633" spans="1:30">
      <c r="A633" s="4">
        <v>43764.291666666664</v>
      </c>
      <c r="B633">
        <v>43764</v>
      </c>
      <c r="C633" s="3">
        <v>0.29166666666666669</v>
      </c>
      <c r="D633" s="3">
        <v>7</v>
      </c>
      <c r="E633" s="3">
        <v>26</v>
      </c>
      <c r="F633" s="3">
        <v>1.9</v>
      </c>
      <c r="G633" s="5">
        <v>2.2999999999999998</v>
      </c>
      <c r="H633" s="3">
        <v>4.1999999999999993</v>
      </c>
      <c r="I633" s="3">
        <v>1.55139</v>
      </c>
      <c r="J633" s="12">
        <f t="shared" si="27"/>
        <v>1.1666666666666665</v>
      </c>
      <c r="K633" s="4">
        <v>43764.291666666664</v>
      </c>
      <c r="L633" s="3">
        <f t="shared" si="28"/>
        <v>26</v>
      </c>
      <c r="M633" s="3">
        <f t="shared" si="29"/>
        <v>7</v>
      </c>
      <c r="N633" s="3">
        <v>58</v>
      </c>
      <c r="O633" s="3">
        <v>56</v>
      </c>
      <c r="P633" s="3">
        <v>58</v>
      </c>
      <c r="Q633" s="3">
        <v>0</v>
      </c>
      <c r="R633" s="3"/>
      <c r="S633" s="3">
        <f>IF(ISBLANK(Table13[[#This Row],[T1]]),0,IF(Table13[[#This Row],[T1]]&gt;0,1,0))</f>
        <v>1</v>
      </c>
      <c r="T633" s="3">
        <f>IF(ISBLANK(Table13[[#This Row],[T2]]),0,IF(Table13[[#This Row],[T2]]&gt;0,1,0))</f>
        <v>0</v>
      </c>
      <c r="U633" s="3">
        <f>IF(ISBLANK(Table13[[#This Row],[T3]]),0,IF(Table13[[#This Row],[T3]]&gt;0,1,0))</f>
        <v>1</v>
      </c>
      <c r="V633" s="3">
        <f>IF(ISBLANK(Table13[[#This Row],[T4]]),0,IF(Table13[[#This Row],[T4]]&gt;0,1,0))</f>
        <v>0</v>
      </c>
      <c r="W633" s="26">
        <v>60</v>
      </c>
      <c r="X633" s="22">
        <v>13</v>
      </c>
      <c r="Y633" s="3">
        <v>4.1999999999999993</v>
      </c>
      <c r="Z633" s="3"/>
      <c r="AB633" s="30">
        <v>603</v>
      </c>
      <c r="AC633" s="30">
        <v>1.4772190003975563</v>
      </c>
      <c r="AD633" s="30">
        <v>-1.0772190003975561</v>
      </c>
    </row>
    <row r="634" spans="1:30">
      <c r="A634" s="4">
        <v>43764.333333333336</v>
      </c>
      <c r="B634">
        <v>43764</v>
      </c>
      <c r="C634" s="3">
        <v>0.33333333333333331</v>
      </c>
      <c r="D634" s="3">
        <v>8</v>
      </c>
      <c r="E634" s="3">
        <v>26</v>
      </c>
      <c r="F634" s="3">
        <v>0.8</v>
      </c>
      <c r="G634" s="5">
        <v>0.5</v>
      </c>
      <c r="H634" s="3">
        <v>1.3</v>
      </c>
      <c r="I634" s="3">
        <v>1.55139</v>
      </c>
      <c r="J634" s="12">
        <f t="shared" si="27"/>
        <v>1.0125</v>
      </c>
      <c r="K634" s="4">
        <v>43764.333333333336</v>
      </c>
      <c r="L634" s="3">
        <f t="shared" si="28"/>
        <v>26</v>
      </c>
      <c r="M634" s="3">
        <f t="shared" si="29"/>
        <v>8</v>
      </c>
      <c r="N634" s="3">
        <v>9</v>
      </c>
      <c r="O634" s="3">
        <v>5</v>
      </c>
      <c r="P634" s="3">
        <v>58</v>
      </c>
      <c r="Q634" s="3">
        <v>0</v>
      </c>
      <c r="R634" s="3"/>
      <c r="S634" s="3">
        <f>IF(ISBLANK(Table13[[#This Row],[T1]]),0,IF(Table13[[#This Row],[T1]]&gt;0,1,0))</f>
        <v>1</v>
      </c>
      <c r="T634" s="3">
        <f>IF(ISBLANK(Table13[[#This Row],[T2]]),0,IF(Table13[[#This Row],[T2]]&gt;0,1,0))</f>
        <v>0</v>
      </c>
      <c r="U634" s="3">
        <f>IF(ISBLANK(Table13[[#This Row],[T3]]),0,IF(Table13[[#This Row],[T3]]&gt;0,1,0))</f>
        <v>1</v>
      </c>
      <c r="V634" s="3">
        <f>IF(ISBLANK(Table13[[#This Row],[T4]]),0,IF(Table13[[#This Row],[T4]]&gt;0,1,0))</f>
        <v>0</v>
      </c>
      <c r="W634" s="25">
        <v>63</v>
      </c>
      <c r="X634" s="23">
        <v>13</v>
      </c>
      <c r="Y634" s="3">
        <v>1.3</v>
      </c>
      <c r="Z634" s="3"/>
      <c r="AB634" s="30">
        <v>604</v>
      </c>
      <c r="AC634" s="30">
        <v>1.5260631736441659</v>
      </c>
      <c r="AD634" s="30">
        <v>-1.126063173644166</v>
      </c>
    </row>
    <row r="635" spans="1:30">
      <c r="A635" s="4">
        <v>43764.375</v>
      </c>
      <c r="B635">
        <v>43764</v>
      </c>
      <c r="C635" s="3">
        <v>0.375</v>
      </c>
      <c r="D635" s="3">
        <v>9</v>
      </c>
      <c r="E635" s="3">
        <v>26</v>
      </c>
      <c r="F635" s="3">
        <v>0.3</v>
      </c>
      <c r="G635" s="5">
        <v>0.3</v>
      </c>
      <c r="H635" s="3">
        <v>0.6</v>
      </c>
      <c r="I635" s="3">
        <v>1.55139</v>
      </c>
      <c r="J635" s="12">
        <f t="shared" si="27"/>
        <v>1.0374999999999999</v>
      </c>
      <c r="K635" s="4">
        <v>43764.375</v>
      </c>
      <c r="L635" s="3">
        <f t="shared" si="28"/>
        <v>26</v>
      </c>
      <c r="M635" s="3">
        <f t="shared" si="29"/>
        <v>9</v>
      </c>
      <c r="N635" s="3">
        <v>0</v>
      </c>
      <c r="O635" s="3">
        <v>0</v>
      </c>
      <c r="P635" s="3">
        <v>58</v>
      </c>
      <c r="Q635" s="3">
        <v>0</v>
      </c>
      <c r="R635" s="3"/>
      <c r="S635" s="3">
        <f>IF(ISBLANK(Table13[[#This Row],[T1]]),0,IF(Table13[[#This Row],[T1]]&gt;0,1,0))</f>
        <v>0</v>
      </c>
      <c r="T635" s="3">
        <f>IF(ISBLANK(Table13[[#This Row],[T2]]),0,IF(Table13[[#This Row],[T2]]&gt;0,1,0))</f>
        <v>0</v>
      </c>
      <c r="U635" s="3">
        <f>IF(ISBLANK(Table13[[#This Row],[T3]]),0,IF(Table13[[#This Row],[T3]]&gt;0,1,0))</f>
        <v>0</v>
      </c>
      <c r="V635" s="3">
        <f>IF(ISBLANK(Table13[[#This Row],[T4]]),0,IF(Table13[[#This Row],[T4]]&gt;0,1,0))</f>
        <v>0</v>
      </c>
      <c r="W635" s="26">
        <v>64</v>
      </c>
      <c r="X635" s="22">
        <v>13</v>
      </c>
      <c r="Y635" s="3">
        <v>0.6</v>
      </c>
      <c r="Z635" s="3"/>
      <c r="AB635" s="30">
        <v>605</v>
      </c>
      <c r="AC635" s="30">
        <v>1.5367864561632212</v>
      </c>
      <c r="AD635" s="30">
        <v>-1.0367864561632212</v>
      </c>
    </row>
    <row r="636" spans="1:30">
      <c r="A636" s="4">
        <v>43764.416666666664</v>
      </c>
      <c r="B636">
        <v>43764</v>
      </c>
      <c r="C636" s="3">
        <v>0.41666666666666669</v>
      </c>
      <c r="D636" s="3">
        <v>10</v>
      </c>
      <c r="E636" s="3">
        <v>26</v>
      </c>
      <c r="F636" s="3">
        <v>0.3</v>
      </c>
      <c r="G636" s="5">
        <v>0.5</v>
      </c>
      <c r="H636" s="3">
        <v>0.8</v>
      </c>
      <c r="I636" s="3">
        <v>1.55139</v>
      </c>
      <c r="J636" s="12">
        <f t="shared" si="27"/>
        <v>1.0499999999999998</v>
      </c>
      <c r="K636" s="4">
        <v>43764.416666666664</v>
      </c>
      <c r="L636" s="3">
        <f t="shared" si="28"/>
        <v>26</v>
      </c>
      <c r="M636" s="3">
        <f t="shared" si="29"/>
        <v>10</v>
      </c>
      <c r="N636" s="3">
        <v>0</v>
      </c>
      <c r="O636" s="3">
        <v>0</v>
      </c>
      <c r="P636" s="3">
        <v>58</v>
      </c>
      <c r="Q636" s="3">
        <v>0</v>
      </c>
      <c r="R636" s="3"/>
      <c r="S636" s="3">
        <f>IF(ISBLANK(Table13[[#This Row],[T1]]),0,IF(Table13[[#This Row],[T1]]&gt;0,1,0))</f>
        <v>0</v>
      </c>
      <c r="T636" s="3">
        <f>IF(ISBLANK(Table13[[#This Row],[T2]]),0,IF(Table13[[#This Row],[T2]]&gt;0,1,0))</f>
        <v>0</v>
      </c>
      <c r="U636" s="3">
        <f>IF(ISBLANK(Table13[[#This Row],[T3]]),0,IF(Table13[[#This Row],[T3]]&gt;0,1,0))</f>
        <v>0</v>
      </c>
      <c r="V636" s="3">
        <f>IF(ISBLANK(Table13[[#This Row],[T4]]),0,IF(Table13[[#This Row],[T4]]&gt;0,1,0))</f>
        <v>0</v>
      </c>
      <c r="W636" s="25">
        <v>64</v>
      </c>
      <c r="X636" s="23">
        <v>8</v>
      </c>
      <c r="Y636" s="3">
        <v>0.8</v>
      </c>
      <c r="Z636" s="3"/>
      <c r="AB636" s="30">
        <v>606</v>
      </c>
      <c r="AC636" s="30">
        <v>1.5169306375746663</v>
      </c>
      <c r="AD636" s="30">
        <v>0.5830693624253338</v>
      </c>
    </row>
    <row r="637" spans="1:30">
      <c r="A637" s="4">
        <v>43764.458333333336</v>
      </c>
      <c r="B637">
        <v>43764</v>
      </c>
      <c r="C637" s="3">
        <v>0.45833333333333331</v>
      </c>
      <c r="D637" s="3">
        <v>11</v>
      </c>
      <c r="E637" s="3">
        <v>26</v>
      </c>
      <c r="F637" s="3">
        <v>0.2</v>
      </c>
      <c r="G637" s="5">
        <v>0.4</v>
      </c>
      <c r="H637" s="3">
        <v>0.60000000000000009</v>
      </c>
      <c r="I637" s="3">
        <v>1.55139</v>
      </c>
      <c r="J637" s="12">
        <f t="shared" si="27"/>
        <v>1.1541666666666666</v>
      </c>
      <c r="K637" s="4">
        <v>43764.458333333336</v>
      </c>
      <c r="L637" s="3">
        <f t="shared" si="28"/>
        <v>26</v>
      </c>
      <c r="M637" s="3">
        <f t="shared" si="29"/>
        <v>11</v>
      </c>
      <c r="N637" s="3">
        <v>0</v>
      </c>
      <c r="O637" s="3">
        <v>0</v>
      </c>
      <c r="P637" s="3">
        <v>57</v>
      </c>
      <c r="Q637" s="3">
        <v>0</v>
      </c>
      <c r="R637" s="3"/>
      <c r="S637" s="3">
        <f>IF(ISBLANK(Table13[[#This Row],[T1]]),0,IF(Table13[[#This Row],[T1]]&gt;0,1,0))</f>
        <v>0</v>
      </c>
      <c r="T637" s="3">
        <f>IF(ISBLANK(Table13[[#This Row],[T2]]),0,IF(Table13[[#This Row],[T2]]&gt;0,1,0))</f>
        <v>0</v>
      </c>
      <c r="U637" s="3">
        <f>IF(ISBLANK(Table13[[#This Row],[T3]]),0,IF(Table13[[#This Row],[T3]]&gt;0,1,0))</f>
        <v>0</v>
      </c>
      <c r="V637" s="3">
        <f>IF(ISBLANK(Table13[[#This Row],[T4]]),0,IF(Table13[[#This Row],[T4]]&gt;0,1,0))</f>
        <v>0</v>
      </c>
      <c r="W637" s="26">
        <v>66</v>
      </c>
      <c r="X637" s="22">
        <v>13</v>
      </c>
      <c r="Y637" s="3">
        <v>0.60000000000000009</v>
      </c>
      <c r="Z637" s="3"/>
      <c r="AB637" s="30">
        <v>607</v>
      </c>
      <c r="AC637" s="30">
        <v>1.5169306375746663</v>
      </c>
      <c r="AD637" s="30">
        <v>-0.71693063757466624</v>
      </c>
    </row>
    <row r="638" spans="1:30">
      <c r="A638" s="4">
        <v>43764.5</v>
      </c>
      <c r="B638">
        <v>43764</v>
      </c>
      <c r="C638" s="3">
        <v>0.5</v>
      </c>
      <c r="D638" s="3">
        <v>12</v>
      </c>
      <c r="E638" s="3">
        <v>26</v>
      </c>
      <c r="F638" s="3">
        <v>0.6</v>
      </c>
      <c r="G638" s="5">
        <v>0.4</v>
      </c>
      <c r="H638" s="3">
        <v>1</v>
      </c>
      <c r="I638" s="3">
        <v>1.55139</v>
      </c>
      <c r="J638" s="12">
        <f t="shared" si="27"/>
        <v>1.2249999999999999</v>
      </c>
      <c r="K638" s="4">
        <v>43764.5</v>
      </c>
      <c r="L638" s="3">
        <f t="shared" si="28"/>
        <v>26</v>
      </c>
      <c r="M638" s="3">
        <f t="shared" si="29"/>
        <v>12</v>
      </c>
      <c r="N638" s="3">
        <v>0</v>
      </c>
      <c r="O638" s="3">
        <v>0</v>
      </c>
      <c r="P638" s="3">
        <v>58</v>
      </c>
      <c r="Q638" s="3">
        <v>3</v>
      </c>
      <c r="R638" s="3"/>
      <c r="S638" s="3">
        <f>IF(ISBLANK(Table13[[#This Row],[T1]]),0,IF(Table13[[#This Row],[T1]]&gt;0,1,0))</f>
        <v>0</v>
      </c>
      <c r="T638" s="3">
        <f>IF(ISBLANK(Table13[[#This Row],[T2]]),0,IF(Table13[[#This Row],[T2]]&gt;0,1,0))</f>
        <v>0</v>
      </c>
      <c r="U638" s="3">
        <f>IF(ISBLANK(Table13[[#This Row],[T3]]),0,IF(Table13[[#This Row],[T3]]&gt;0,1,0))</f>
        <v>0</v>
      </c>
      <c r="V638" s="3">
        <f>IF(ISBLANK(Table13[[#This Row],[T4]]),0,IF(Table13[[#This Row],[T4]]&gt;0,1,0))</f>
        <v>0</v>
      </c>
      <c r="W638" s="25">
        <v>66</v>
      </c>
      <c r="X638" s="23">
        <v>13</v>
      </c>
      <c r="Y638" s="3">
        <v>1</v>
      </c>
      <c r="Z638" s="3"/>
      <c r="AB638" s="30">
        <v>608</v>
      </c>
      <c r="AC638" s="30">
        <v>1.46331422497939</v>
      </c>
      <c r="AD638" s="30">
        <v>2.2366857750206099</v>
      </c>
    </row>
    <row r="639" spans="1:30">
      <c r="A639" s="4">
        <v>43764.541666666664</v>
      </c>
      <c r="B639">
        <v>43764</v>
      </c>
      <c r="C639" s="3">
        <v>0.54166666666666663</v>
      </c>
      <c r="D639" s="3">
        <v>13</v>
      </c>
      <c r="E639" s="3">
        <v>26</v>
      </c>
      <c r="F639" s="3">
        <v>0.7</v>
      </c>
      <c r="G639" s="5">
        <v>0.5</v>
      </c>
      <c r="H639" s="3">
        <v>1.2</v>
      </c>
      <c r="I639" s="3">
        <v>1.55139</v>
      </c>
      <c r="J639" s="12">
        <f t="shared" si="27"/>
        <v>1.2166666666666663</v>
      </c>
      <c r="K639" s="4">
        <v>43764.541666666664</v>
      </c>
      <c r="L639" s="3">
        <f t="shared" si="28"/>
        <v>26</v>
      </c>
      <c r="M639" s="3">
        <f t="shared" si="29"/>
        <v>13</v>
      </c>
      <c r="N639" s="3">
        <v>0</v>
      </c>
      <c r="O639" s="3">
        <v>0</v>
      </c>
      <c r="P639" s="3">
        <v>54</v>
      </c>
      <c r="Q639" s="3">
        <v>3</v>
      </c>
      <c r="R639" s="3"/>
      <c r="S639" s="3">
        <f>IF(ISBLANK(Table13[[#This Row],[T1]]),0,IF(Table13[[#This Row],[T1]]&gt;0,1,0))</f>
        <v>0</v>
      </c>
      <c r="T639" s="3">
        <f>IF(ISBLANK(Table13[[#This Row],[T2]]),0,IF(Table13[[#This Row],[T2]]&gt;0,1,0))</f>
        <v>0</v>
      </c>
      <c r="U639" s="3">
        <f>IF(ISBLANK(Table13[[#This Row],[T3]]),0,IF(Table13[[#This Row],[T3]]&gt;0,1,0))</f>
        <v>0</v>
      </c>
      <c r="V639" s="3">
        <f>IF(ISBLANK(Table13[[#This Row],[T4]]),0,IF(Table13[[#This Row],[T4]]&gt;0,1,0))</f>
        <v>0</v>
      </c>
      <c r="W639" s="26">
        <v>67</v>
      </c>
      <c r="X639" s="22">
        <v>11</v>
      </c>
      <c r="Y639" s="3">
        <v>1.2</v>
      </c>
      <c r="Z639" s="3"/>
      <c r="AB639" s="30">
        <v>609</v>
      </c>
      <c r="AC639" s="30">
        <v>1.6317282658912127</v>
      </c>
      <c r="AD639" s="30">
        <v>-1.1317282658912127</v>
      </c>
    </row>
    <row r="640" spans="1:30">
      <c r="A640" s="4">
        <v>43764.583333333336</v>
      </c>
      <c r="B640">
        <v>43764</v>
      </c>
      <c r="C640" s="3">
        <v>0.58333333333333337</v>
      </c>
      <c r="D640" s="3">
        <v>14</v>
      </c>
      <c r="E640" s="3">
        <v>26</v>
      </c>
      <c r="F640" s="3">
        <v>0.6</v>
      </c>
      <c r="G640" s="5">
        <v>0.6</v>
      </c>
      <c r="H640" s="3">
        <v>1.2</v>
      </c>
      <c r="I640" s="3">
        <v>1.55139</v>
      </c>
      <c r="J640" s="12">
        <f t="shared" si="27"/>
        <v>1.2124999999999999</v>
      </c>
      <c r="K640" s="4">
        <v>43764.583333333336</v>
      </c>
      <c r="L640" s="3">
        <f t="shared" si="28"/>
        <v>26</v>
      </c>
      <c r="M640" s="3">
        <f t="shared" si="29"/>
        <v>14</v>
      </c>
      <c r="N640" s="3">
        <v>0</v>
      </c>
      <c r="O640" s="3">
        <v>0</v>
      </c>
      <c r="P640" s="3">
        <v>58</v>
      </c>
      <c r="Q640" s="3">
        <v>0</v>
      </c>
      <c r="R640" s="3"/>
      <c r="S640" s="3">
        <f>IF(ISBLANK(Table13[[#This Row],[T1]]),0,IF(Table13[[#This Row],[T1]]&gt;0,1,0))</f>
        <v>0</v>
      </c>
      <c r="T640" s="3">
        <f>IF(ISBLANK(Table13[[#This Row],[T2]]),0,IF(Table13[[#This Row],[T2]]&gt;0,1,0))</f>
        <v>0</v>
      </c>
      <c r="U640" s="3">
        <f>IF(ISBLANK(Table13[[#This Row],[T3]]),0,IF(Table13[[#This Row],[T3]]&gt;0,1,0))</f>
        <v>0</v>
      </c>
      <c r="V640" s="3">
        <f>IF(ISBLANK(Table13[[#This Row],[T4]]),0,IF(Table13[[#This Row],[T4]]&gt;0,1,0))</f>
        <v>0</v>
      </c>
      <c r="W640" s="25">
        <v>66</v>
      </c>
      <c r="X640" s="23">
        <v>11</v>
      </c>
      <c r="Y640" s="3">
        <v>1.2</v>
      </c>
      <c r="Z640" s="3"/>
      <c r="AB640" s="30">
        <v>610</v>
      </c>
      <c r="AC640" s="30">
        <v>1.4418676599412796</v>
      </c>
      <c r="AD640" s="30">
        <v>-1.0418676599412797</v>
      </c>
    </row>
    <row r="641" spans="1:30">
      <c r="A641" s="4">
        <v>43764.625</v>
      </c>
      <c r="B641">
        <v>43764</v>
      </c>
      <c r="C641" s="3">
        <v>0.625</v>
      </c>
      <c r="D641" s="3">
        <v>15</v>
      </c>
      <c r="E641" s="3">
        <v>26</v>
      </c>
      <c r="F641" s="3">
        <v>0.4</v>
      </c>
      <c r="G641" s="5">
        <v>1.5</v>
      </c>
      <c r="H641" s="3">
        <v>1.9</v>
      </c>
      <c r="I641" s="3">
        <v>1.55139</v>
      </c>
      <c r="J641" s="12">
        <f t="shared" si="27"/>
        <v>1.2</v>
      </c>
      <c r="K641" s="4">
        <v>43764.625</v>
      </c>
      <c r="L641" s="3">
        <f t="shared" si="28"/>
        <v>26</v>
      </c>
      <c r="M641" s="3">
        <f t="shared" si="29"/>
        <v>15</v>
      </c>
      <c r="N641" s="3">
        <v>0</v>
      </c>
      <c r="O641" s="3">
        <v>0</v>
      </c>
      <c r="P641" s="3">
        <v>52</v>
      </c>
      <c r="Q641" s="3">
        <v>0</v>
      </c>
      <c r="R641" s="3"/>
      <c r="S641" s="3">
        <f>IF(ISBLANK(Table13[[#This Row],[T1]]),0,IF(Table13[[#This Row],[T1]]&gt;0,1,0))</f>
        <v>0</v>
      </c>
      <c r="T641" s="3">
        <f>IF(ISBLANK(Table13[[#This Row],[T2]]),0,IF(Table13[[#This Row],[T2]]&gt;0,1,0))</f>
        <v>0</v>
      </c>
      <c r="U641" s="3">
        <f>IF(ISBLANK(Table13[[#This Row],[T3]]),0,IF(Table13[[#This Row],[T3]]&gt;0,1,0))</f>
        <v>0</v>
      </c>
      <c r="V641" s="3">
        <f>IF(ISBLANK(Table13[[#This Row],[T4]]),0,IF(Table13[[#This Row],[T4]]&gt;0,1,0))</f>
        <v>0</v>
      </c>
      <c r="W641" s="26">
        <v>65</v>
      </c>
      <c r="X641" s="22">
        <v>11</v>
      </c>
      <c r="Y641" s="3">
        <v>1.9</v>
      </c>
      <c r="Z641" s="3"/>
      <c r="AB641" s="30">
        <v>611</v>
      </c>
      <c r="AC641" s="30">
        <v>1.3453581172697824</v>
      </c>
      <c r="AD641" s="30">
        <v>-0.94535811726978236</v>
      </c>
    </row>
    <row r="642" spans="1:30">
      <c r="A642" s="4">
        <v>43764.666666666664</v>
      </c>
      <c r="B642">
        <v>43764</v>
      </c>
      <c r="C642" s="3">
        <v>0.66666666666666663</v>
      </c>
      <c r="D642" s="3">
        <v>16</v>
      </c>
      <c r="E642" s="3">
        <v>26</v>
      </c>
      <c r="F642" s="3">
        <v>0.8</v>
      </c>
      <c r="G642" s="5">
        <v>0.5</v>
      </c>
      <c r="H642" s="3">
        <v>1.3</v>
      </c>
      <c r="I642" s="3">
        <v>1.55139</v>
      </c>
      <c r="J642" s="12">
        <f t="shared" ref="J642:J705" si="30">AVERAGE(H642:H665)</f>
        <v>1.2333333333333334</v>
      </c>
      <c r="K642" s="4">
        <v>43764.666666666664</v>
      </c>
      <c r="L642" s="3">
        <f t="shared" ref="L642:L705" si="31">DAY(K642)</f>
        <v>26</v>
      </c>
      <c r="M642" s="3">
        <f t="shared" ref="M642:M705" si="32">HOUR(K642)</f>
        <v>16</v>
      </c>
      <c r="N642" s="3">
        <v>5</v>
      </c>
      <c r="O642" s="3">
        <v>33</v>
      </c>
      <c r="P642" s="3">
        <v>58</v>
      </c>
      <c r="Q642" s="3">
        <v>0</v>
      </c>
      <c r="R642" s="3"/>
      <c r="S642" s="3">
        <f>IF(ISBLANK(Table13[[#This Row],[T1]]),0,IF(Table13[[#This Row],[T1]]&gt;0,1,0))</f>
        <v>0</v>
      </c>
      <c r="T642" s="3">
        <f>IF(ISBLANK(Table13[[#This Row],[T2]]),0,IF(Table13[[#This Row],[T2]]&gt;0,1,0))</f>
        <v>0</v>
      </c>
      <c r="U642" s="3">
        <f>IF(ISBLANK(Table13[[#This Row],[T3]]),0,IF(Table13[[#This Row],[T3]]&gt;0,1,0))</f>
        <v>0</v>
      </c>
      <c r="V642" s="3">
        <f>IF(ISBLANK(Table13[[#This Row],[T4]]),0,IF(Table13[[#This Row],[T4]]&gt;0,1,0))</f>
        <v>0</v>
      </c>
      <c r="W642" s="25">
        <v>64</v>
      </c>
      <c r="X642" s="23">
        <v>11</v>
      </c>
      <c r="Y642" s="3">
        <v>1.3</v>
      </c>
      <c r="Z642" s="3"/>
      <c r="AB642" s="30">
        <v>612</v>
      </c>
      <c r="AC642" s="30">
        <v>1.2570744262049391</v>
      </c>
      <c r="AD642" s="30">
        <v>-0.85707442620493912</v>
      </c>
    </row>
    <row r="643" spans="1:30">
      <c r="A643" s="4">
        <v>43764.708333333336</v>
      </c>
      <c r="B643">
        <v>43764</v>
      </c>
      <c r="C643" s="3">
        <v>0.70833333333333337</v>
      </c>
      <c r="D643" s="3">
        <v>17</v>
      </c>
      <c r="E643" s="3">
        <v>26</v>
      </c>
      <c r="F643" s="3">
        <v>0.4</v>
      </c>
      <c r="G643" s="5">
        <v>1.9</v>
      </c>
      <c r="H643" s="3">
        <v>2.2999999999999998</v>
      </c>
      <c r="I643" s="3">
        <v>1.55139</v>
      </c>
      <c r="J643" s="12">
        <f t="shared" si="30"/>
        <v>1.2750000000000001</v>
      </c>
      <c r="K643" s="4">
        <v>43764.708333333336</v>
      </c>
      <c r="L643" s="3">
        <f t="shared" si="31"/>
        <v>26</v>
      </c>
      <c r="M643" s="3">
        <f t="shared" si="32"/>
        <v>17</v>
      </c>
      <c r="N643" s="3">
        <v>39</v>
      </c>
      <c r="O643" s="3">
        <v>0</v>
      </c>
      <c r="P643" s="3">
        <v>39</v>
      </c>
      <c r="Q643" s="3">
        <v>0</v>
      </c>
      <c r="R643" s="3"/>
      <c r="S643" s="3">
        <f>IF(ISBLANK(Table13[[#This Row],[T1]]),0,IF(Table13[[#This Row],[T1]]&gt;0,1,0))</f>
        <v>0</v>
      </c>
      <c r="T643" s="3">
        <f>IF(ISBLANK(Table13[[#This Row],[T2]]),0,IF(Table13[[#This Row],[T2]]&gt;0,1,0))</f>
        <v>0</v>
      </c>
      <c r="U643" s="3">
        <f>IF(ISBLANK(Table13[[#This Row],[T3]]),0,IF(Table13[[#This Row],[T3]]&gt;0,1,0))</f>
        <v>1</v>
      </c>
      <c r="V643" s="3">
        <f>IF(ISBLANK(Table13[[#This Row],[T4]]),0,IF(Table13[[#This Row],[T4]]&gt;0,1,0))</f>
        <v>0</v>
      </c>
      <c r="W643" s="26">
        <v>62</v>
      </c>
      <c r="X643" s="22">
        <v>11</v>
      </c>
      <c r="Y643" s="3">
        <v>2.2999999999999998</v>
      </c>
      <c r="Z643" s="3"/>
      <c r="AB643" s="30">
        <v>613</v>
      </c>
      <c r="AC643" s="30">
        <v>1.3451212724226653</v>
      </c>
      <c r="AD643" s="30">
        <v>-0.9451212724226653</v>
      </c>
    </row>
    <row r="644" spans="1:30">
      <c r="A644" s="4">
        <v>43764.75</v>
      </c>
      <c r="B644">
        <v>43764</v>
      </c>
      <c r="C644" s="3">
        <v>0.75</v>
      </c>
      <c r="D644" s="3">
        <v>18</v>
      </c>
      <c r="E644" s="3">
        <v>26</v>
      </c>
      <c r="F644" s="3">
        <v>0.3</v>
      </c>
      <c r="G644" s="5">
        <v>0.5</v>
      </c>
      <c r="H644" s="3">
        <v>0.8</v>
      </c>
      <c r="I644" s="3">
        <v>1.55139</v>
      </c>
      <c r="J644" s="12">
        <f t="shared" si="30"/>
        <v>1.3250000000000002</v>
      </c>
      <c r="K644" s="4">
        <v>43764.75</v>
      </c>
      <c r="L644" s="3">
        <f t="shared" si="31"/>
        <v>26</v>
      </c>
      <c r="M644" s="3">
        <f t="shared" si="32"/>
        <v>18</v>
      </c>
      <c r="N644" s="3"/>
      <c r="O644" s="3"/>
      <c r="P644" s="3"/>
      <c r="Q644" s="3"/>
      <c r="R644" s="3"/>
      <c r="S644" s="3">
        <f>IF(ISBLANK(Table13[[#This Row],[T1]]),0,IF(Table13[[#This Row],[T1]]&gt;0,1,0))</f>
        <v>0</v>
      </c>
      <c r="T644" s="3">
        <f>IF(ISBLANK(Table13[[#This Row],[T2]]),0,IF(Table13[[#This Row],[T2]]&gt;0,1,0))</f>
        <v>0</v>
      </c>
      <c r="U644" s="3">
        <f>IF(ISBLANK(Table13[[#This Row],[T3]]),0,IF(Table13[[#This Row],[T3]]&gt;0,1,0))</f>
        <v>1</v>
      </c>
      <c r="V644" s="3">
        <f>IF(ISBLANK(Table13[[#This Row],[T4]]),0,IF(Table13[[#This Row],[T4]]&gt;0,1,0))</f>
        <v>0</v>
      </c>
      <c r="W644" s="25">
        <v>63</v>
      </c>
      <c r="X644" s="23">
        <v>11</v>
      </c>
      <c r="Y644" s="3">
        <v>0.8</v>
      </c>
      <c r="Z644" s="3"/>
      <c r="AB644" s="30">
        <v>614</v>
      </c>
      <c r="AC644" s="30">
        <v>1.2807815773083338</v>
      </c>
      <c r="AD644" s="30">
        <v>-0.88078157730833373</v>
      </c>
    </row>
    <row r="645" spans="1:30">
      <c r="A645" s="4">
        <v>43764.791666666664</v>
      </c>
      <c r="B645">
        <v>43764</v>
      </c>
      <c r="C645" s="3">
        <v>0.79166666666666663</v>
      </c>
      <c r="D645" s="3">
        <v>19</v>
      </c>
      <c r="E645" s="3">
        <v>26</v>
      </c>
      <c r="F645" s="3">
        <v>0.3</v>
      </c>
      <c r="G645" s="5">
        <v>0.4</v>
      </c>
      <c r="H645" s="3">
        <v>0.7</v>
      </c>
      <c r="I645" s="3">
        <v>1.55139</v>
      </c>
      <c r="J645" s="12">
        <f t="shared" si="30"/>
        <v>1.3583333333333334</v>
      </c>
      <c r="K645" s="4">
        <v>43764.791666666664</v>
      </c>
      <c r="L645" s="3">
        <f t="shared" si="31"/>
        <v>26</v>
      </c>
      <c r="M645" s="3">
        <f t="shared" si="32"/>
        <v>19</v>
      </c>
      <c r="N645" s="3">
        <v>9</v>
      </c>
      <c r="O645" s="3">
        <v>0</v>
      </c>
      <c r="P645" s="3">
        <v>8</v>
      </c>
      <c r="Q645" s="3">
        <v>0</v>
      </c>
      <c r="R645" s="3"/>
      <c r="S645" s="3">
        <f>IF(ISBLANK(Table13[[#This Row],[T1]]),0,IF(Table13[[#This Row],[T1]]&gt;0,1,0))</f>
        <v>0</v>
      </c>
      <c r="T645" s="3">
        <f>IF(ISBLANK(Table13[[#This Row],[T2]]),0,IF(Table13[[#This Row],[T2]]&gt;0,1,0))</f>
        <v>0</v>
      </c>
      <c r="U645" s="3">
        <f>IF(ISBLANK(Table13[[#This Row],[T3]]),0,IF(Table13[[#This Row],[T3]]&gt;0,1,0))</f>
        <v>1</v>
      </c>
      <c r="V645" s="3">
        <f>IF(ISBLANK(Table13[[#This Row],[T4]]),0,IF(Table13[[#This Row],[T4]]&gt;0,1,0))</f>
        <v>0</v>
      </c>
      <c r="W645" s="26">
        <v>62</v>
      </c>
      <c r="X645" s="22">
        <v>11</v>
      </c>
      <c r="Y645" s="3">
        <v>0.7</v>
      </c>
      <c r="Z645" s="3"/>
      <c r="AB645" s="30">
        <v>615</v>
      </c>
      <c r="AC645" s="30">
        <v>1.451670035626508</v>
      </c>
      <c r="AD645" s="30">
        <v>-1.0516700356265081</v>
      </c>
    </row>
    <row r="646" spans="1:30">
      <c r="A646" s="4">
        <v>43764.833333333336</v>
      </c>
      <c r="B646">
        <v>43764</v>
      </c>
      <c r="C646" s="3">
        <v>0.83333333333333337</v>
      </c>
      <c r="D646" s="3">
        <v>20</v>
      </c>
      <c r="E646" s="3">
        <v>26</v>
      </c>
      <c r="F646" s="3">
        <v>0.5</v>
      </c>
      <c r="G646" s="5">
        <v>1.1000000000000001</v>
      </c>
      <c r="H646" s="3">
        <v>1.6</v>
      </c>
      <c r="I646" s="3">
        <v>1.55139</v>
      </c>
      <c r="J646" s="12">
        <f t="shared" si="30"/>
        <v>1.4000000000000004</v>
      </c>
      <c r="K646" s="4">
        <v>43764.833333333336</v>
      </c>
      <c r="L646" s="3">
        <f t="shared" si="31"/>
        <v>26</v>
      </c>
      <c r="M646" s="3">
        <f t="shared" si="32"/>
        <v>20</v>
      </c>
      <c r="N646" s="3">
        <v>57</v>
      </c>
      <c r="O646" s="3">
        <v>0</v>
      </c>
      <c r="P646" s="3">
        <v>48</v>
      </c>
      <c r="Q646" s="3">
        <v>0</v>
      </c>
      <c r="R646" s="3"/>
      <c r="S646" s="3">
        <f>IF(ISBLANK(Table13[[#This Row],[T1]]),0,IF(Table13[[#This Row],[T1]]&gt;0,1,0))</f>
        <v>0</v>
      </c>
      <c r="T646" s="3">
        <f>IF(ISBLANK(Table13[[#This Row],[T2]]),0,IF(Table13[[#This Row],[T2]]&gt;0,1,0))</f>
        <v>0</v>
      </c>
      <c r="U646" s="3">
        <f>IF(ISBLANK(Table13[[#This Row],[T3]]),0,IF(Table13[[#This Row],[T3]]&gt;0,1,0))</f>
        <v>1</v>
      </c>
      <c r="V646" s="3">
        <f>IF(ISBLANK(Table13[[#This Row],[T4]]),0,IF(Table13[[#This Row],[T4]]&gt;0,1,0))</f>
        <v>0</v>
      </c>
      <c r="W646" s="25">
        <v>62</v>
      </c>
      <c r="X646" s="23">
        <v>11</v>
      </c>
      <c r="Y646" s="3">
        <v>1.6</v>
      </c>
      <c r="Z646" s="3"/>
      <c r="AB646" s="30">
        <v>616</v>
      </c>
      <c r="AC646" s="30">
        <v>1.3652139358583373</v>
      </c>
      <c r="AD646" s="30">
        <v>-6.5213935858337235E-2</v>
      </c>
    </row>
    <row r="647" spans="1:30">
      <c r="A647" s="4">
        <v>43764.875</v>
      </c>
      <c r="B647">
        <v>43764</v>
      </c>
      <c r="C647" s="3">
        <v>0.875</v>
      </c>
      <c r="D647" s="3">
        <v>21</v>
      </c>
      <c r="E647" s="3">
        <v>26</v>
      </c>
      <c r="F647" s="3">
        <v>2.2999999999999998</v>
      </c>
      <c r="G647" s="5">
        <v>0.6</v>
      </c>
      <c r="H647" s="3">
        <v>2.9</v>
      </c>
      <c r="I647" s="3">
        <v>1.55139</v>
      </c>
      <c r="J647" s="12">
        <f t="shared" si="30"/>
        <v>1.4250000000000005</v>
      </c>
      <c r="K647" s="4">
        <v>43764.875</v>
      </c>
      <c r="L647" s="3">
        <f t="shared" si="31"/>
        <v>26</v>
      </c>
      <c r="M647" s="3">
        <f t="shared" si="32"/>
        <v>21</v>
      </c>
      <c r="N647" s="3">
        <v>50</v>
      </c>
      <c r="O647" s="3">
        <v>0</v>
      </c>
      <c r="P647" s="3">
        <v>57</v>
      </c>
      <c r="Q647" s="3">
        <v>0</v>
      </c>
      <c r="R647" s="3"/>
      <c r="S647" s="3">
        <f>IF(ISBLANK(Table13[[#This Row],[T1]]),0,IF(Table13[[#This Row],[T1]]&gt;0,1,0))</f>
        <v>1</v>
      </c>
      <c r="T647" s="3">
        <f>IF(ISBLANK(Table13[[#This Row],[T2]]),0,IF(Table13[[#This Row],[T2]]&gt;0,1,0))</f>
        <v>0</v>
      </c>
      <c r="U647" s="3">
        <f>IF(ISBLANK(Table13[[#This Row],[T3]]),0,IF(Table13[[#This Row],[T3]]&gt;0,1,0))</f>
        <v>1</v>
      </c>
      <c r="V647" s="3">
        <f>IF(ISBLANK(Table13[[#This Row],[T4]]),0,IF(Table13[[#This Row],[T4]]&gt;0,1,0))</f>
        <v>0</v>
      </c>
      <c r="W647" s="26">
        <v>61</v>
      </c>
      <c r="X647" s="22">
        <v>8</v>
      </c>
      <c r="Y647" s="3">
        <v>2.9</v>
      </c>
      <c r="Z647" s="3"/>
      <c r="AB647" s="30">
        <v>617</v>
      </c>
      <c r="AC647" s="30">
        <v>1.5550745418082705</v>
      </c>
      <c r="AD647" s="30">
        <v>-0.95507454180827045</v>
      </c>
    </row>
    <row r="648" spans="1:30">
      <c r="A648" s="4">
        <v>43764.916666666664</v>
      </c>
      <c r="B648">
        <v>43764</v>
      </c>
      <c r="C648" s="3">
        <v>0.91666666666666663</v>
      </c>
      <c r="D648" s="3">
        <v>22</v>
      </c>
      <c r="E648" s="3">
        <v>26</v>
      </c>
      <c r="F648" s="3">
        <v>0.6</v>
      </c>
      <c r="G648" s="5">
        <v>0.2</v>
      </c>
      <c r="H648" s="3">
        <v>0.8</v>
      </c>
      <c r="I648" s="3">
        <v>1.55139</v>
      </c>
      <c r="J648" s="12">
        <f t="shared" si="30"/>
        <v>1.3916666666666668</v>
      </c>
      <c r="K648" s="4">
        <v>43764.916666666664</v>
      </c>
      <c r="L648" s="3">
        <f t="shared" si="31"/>
        <v>26</v>
      </c>
      <c r="M648" s="3">
        <f t="shared" si="32"/>
        <v>22</v>
      </c>
      <c r="N648" s="3">
        <v>53</v>
      </c>
      <c r="O648" s="3">
        <v>0</v>
      </c>
      <c r="P648" s="3">
        <v>56</v>
      </c>
      <c r="Q648" s="3">
        <v>0</v>
      </c>
      <c r="R648" s="3"/>
      <c r="S648" s="3">
        <f>IF(ISBLANK(Table13[[#This Row],[T1]]),0,IF(Table13[[#This Row],[T1]]&gt;0,1,0))</f>
        <v>1</v>
      </c>
      <c r="T648" s="3">
        <f>IF(ISBLANK(Table13[[#This Row],[T2]]),0,IF(Table13[[#This Row],[T2]]&gt;0,1,0))</f>
        <v>0</v>
      </c>
      <c r="U648" s="3">
        <f>IF(ISBLANK(Table13[[#This Row],[T3]]),0,IF(Table13[[#This Row],[T3]]&gt;0,1,0))</f>
        <v>1</v>
      </c>
      <c r="V648" s="3">
        <f>IF(ISBLANK(Table13[[#This Row],[T4]]),0,IF(Table13[[#This Row],[T4]]&gt;0,1,0))</f>
        <v>0</v>
      </c>
      <c r="W648" s="25">
        <v>60</v>
      </c>
      <c r="X648" s="23">
        <v>8</v>
      </c>
      <c r="Y648" s="3">
        <v>0.8</v>
      </c>
      <c r="Z648" s="3"/>
      <c r="AB648" s="30">
        <v>618</v>
      </c>
      <c r="AC648" s="30">
        <v>1.4254884671167618</v>
      </c>
      <c r="AD648" s="30">
        <v>-0.52548846711676178</v>
      </c>
    </row>
    <row r="649" spans="1:30">
      <c r="A649" s="4">
        <v>43764.958333333336</v>
      </c>
      <c r="B649">
        <v>43764</v>
      </c>
      <c r="C649" s="3">
        <v>0.95833333333333337</v>
      </c>
      <c r="D649" s="3">
        <v>23</v>
      </c>
      <c r="E649" s="3">
        <v>26</v>
      </c>
      <c r="F649" s="3">
        <v>0.2</v>
      </c>
      <c r="G649" s="5">
        <v>0.4</v>
      </c>
      <c r="H649" s="3">
        <v>0.60000000000000009</v>
      </c>
      <c r="I649" s="3">
        <v>1.55139</v>
      </c>
      <c r="J649" s="12">
        <f t="shared" si="30"/>
        <v>1.5083333333333335</v>
      </c>
      <c r="K649" s="4">
        <v>43764.958333333336</v>
      </c>
      <c r="L649" s="3">
        <f t="shared" si="31"/>
        <v>26</v>
      </c>
      <c r="M649" s="3">
        <f t="shared" si="32"/>
        <v>23</v>
      </c>
      <c r="N649" s="3">
        <v>58</v>
      </c>
      <c r="O649" s="3">
        <v>0</v>
      </c>
      <c r="P649" s="3">
        <v>16</v>
      </c>
      <c r="Q649" s="3">
        <v>0</v>
      </c>
      <c r="R649" s="3"/>
      <c r="S649" s="3">
        <f>IF(ISBLANK(Table13[[#This Row],[T1]]),0,IF(Table13[[#This Row],[T1]]&gt;0,1,0))</f>
        <v>1</v>
      </c>
      <c r="T649" s="3">
        <f>IF(ISBLANK(Table13[[#This Row],[T2]]),0,IF(Table13[[#This Row],[T2]]&gt;0,1,0))</f>
        <v>0</v>
      </c>
      <c r="U649" s="3">
        <f>IF(ISBLANK(Table13[[#This Row],[T3]]),0,IF(Table13[[#This Row],[T3]]&gt;0,1,0))</f>
        <v>1</v>
      </c>
      <c r="V649" s="3">
        <f>IF(ISBLANK(Table13[[#This Row],[T4]]),0,IF(Table13[[#This Row],[T4]]&gt;0,1,0))</f>
        <v>0</v>
      </c>
      <c r="W649" s="26">
        <v>61</v>
      </c>
      <c r="X649" s="22">
        <v>11</v>
      </c>
      <c r="Y649" s="3">
        <v>0.60000000000000009</v>
      </c>
      <c r="Z649" s="3"/>
      <c r="AB649" s="30">
        <v>619</v>
      </c>
      <c r="AC649" s="30">
        <v>1.4576583146739273</v>
      </c>
      <c r="AD649" s="30">
        <v>0.24234168532607292</v>
      </c>
    </row>
    <row r="650" spans="1:30">
      <c r="A650" s="4">
        <v>43765</v>
      </c>
      <c r="B650">
        <v>43765</v>
      </c>
      <c r="C650" s="3">
        <v>0</v>
      </c>
      <c r="D650" s="3">
        <v>0</v>
      </c>
      <c r="E650" s="3">
        <v>27</v>
      </c>
      <c r="F650" s="3">
        <v>0.2</v>
      </c>
      <c r="G650" s="5">
        <v>1.1000000000000001</v>
      </c>
      <c r="H650" s="3">
        <v>1.3</v>
      </c>
      <c r="I650" s="3">
        <v>1.55139</v>
      </c>
      <c r="J650" s="12">
        <f t="shared" si="30"/>
        <v>1.5208333333333333</v>
      </c>
      <c r="K650" s="4">
        <v>43765</v>
      </c>
      <c r="L650" s="3">
        <f t="shared" si="31"/>
        <v>27</v>
      </c>
      <c r="M650" s="3">
        <f t="shared" si="32"/>
        <v>0</v>
      </c>
      <c r="N650" s="3">
        <v>58</v>
      </c>
      <c r="O650" s="3">
        <v>0</v>
      </c>
      <c r="P650" s="3">
        <v>0</v>
      </c>
      <c r="Q650" s="3">
        <v>0</v>
      </c>
      <c r="R650" s="3"/>
      <c r="S650" s="3">
        <f>IF(ISBLANK(Table13[[#This Row],[T1]]),0,IF(Table13[[#This Row],[T1]]&gt;0,1,0))</f>
        <v>1</v>
      </c>
      <c r="T650" s="3">
        <f>IF(ISBLANK(Table13[[#This Row],[T2]]),0,IF(Table13[[#This Row],[T2]]&gt;0,1,0))</f>
        <v>0</v>
      </c>
      <c r="U650" s="3">
        <f>IF(ISBLANK(Table13[[#This Row],[T3]]),0,IF(Table13[[#This Row],[T3]]&gt;0,1,0))</f>
        <v>1</v>
      </c>
      <c r="V650" s="3">
        <f>IF(ISBLANK(Table13[[#This Row],[T4]]),0,IF(Table13[[#This Row],[T4]]&gt;0,1,0))</f>
        <v>0</v>
      </c>
      <c r="W650" s="25">
        <v>61</v>
      </c>
      <c r="X650" s="23">
        <v>11</v>
      </c>
      <c r="Y650" s="3">
        <v>1.3</v>
      </c>
      <c r="Z650" s="3"/>
      <c r="AB650" s="30">
        <v>620</v>
      </c>
      <c r="AC650" s="30">
        <v>1.4576583146739273</v>
      </c>
      <c r="AD650" s="30">
        <v>1.1423416853260728</v>
      </c>
    </row>
    <row r="651" spans="1:30">
      <c r="A651" s="4">
        <v>43765.041666666664</v>
      </c>
      <c r="B651">
        <v>43765</v>
      </c>
      <c r="C651" s="3">
        <v>4.1666666666666664E-2</v>
      </c>
      <c r="D651" s="3">
        <v>1</v>
      </c>
      <c r="E651" s="3">
        <v>27</v>
      </c>
      <c r="F651" s="3">
        <v>0.4</v>
      </c>
      <c r="G651" s="5">
        <v>0.3</v>
      </c>
      <c r="H651" s="3">
        <v>0.7</v>
      </c>
      <c r="I651" s="3">
        <v>1.55139</v>
      </c>
      <c r="J651" s="12">
        <f t="shared" si="30"/>
        <v>1.4958333333333336</v>
      </c>
      <c r="K651" s="4">
        <v>43765.041666666664</v>
      </c>
      <c r="L651" s="3">
        <f t="shared" si="31"/>
        <v>27</v>
      </c>
      <c r="M651" s="3">
        <f t="shared" si="32"/>
        <v>1</v>
      </c>
      <c r="N651" s="3">
        <v>58</v>
      </c>
      <c r="O651" s="3">
        <v>0</v>
      </c>
      <c r="P651" s="3">
        <v>0</v>
      </c>
      <c r="Q651" s="3">
        <v>0</v>
      </c>
      <c r="R651" s="3"/>
      <c r="S651" s="3">
        <f>IF(ISBLANK(Table13[[#This Row],[T1]]),0,IF(Table13[[#This Row],[T1]]&gt;0,1,0))</f>
        <v>1</v>
      </c>
      <c r="T651" s="3">
        <f>IF(ISBLANK(Table13[[#This Row],[T2]]),0,IF(Table13[[#This Row],[T2]]&gt;0,1,0))</f>
        <v>0</v>
      </c>
      <c r="U651" s="3">
        <f>IF(ISBLANK(Table13[[#This Row],[T3]]),0,IF(Table13[[#This Row],[T3]]&gt;0,1,0))</f>
        <v>1</v>
      </c>
      <c r="V651" s="3">
        <f>IF(ISBLANK(Table13[[#This Row],[T4]]),0,IF(Table13[[#This Row],[T4]]&gt;0,1,0))</f>
        <v>0</v>
      </c>
      <c r="W651" s="26">
        <v>63</v>
      </c>
      <c r="X651" s="22">
        <v>11</v>
      </c>
      <c r="Y651" s="3">
        <v>0.7</v>
      </c>
      <c r="Z651" s="3"/>
      <c r="AB651" s="30">
        <v>621</v>
      </c>
      <c r="AC651" s="30">
        <v>1.4683815971929826</v>
      </c>
      <c r="AD651" s="30">
        <v>0.9316184028070178</v>
      </c>
    </row>
    <row r="652" spans="1:30">
      <c r="A652" s="4">
        <v>43765.083333333336</v>
      </c>
      <c r="B652">
        <v>43765</v>
      </c>
      <c r="C652" s="3">
        <v>8.3333333333333329E-2</v>
      </c>
      <c r="D652" s="3">
        <v>2</v>
      </c>
      <c r="E652" s="3">
        <v>27</v>
      </c>
      <c r="F652" s="3">
        <v>0.2</v>
      </c>
      <c r="G652" s="5">
        <v>0.2</v>
      </c>
      <c r="H652" s="3">
        <v>0.4</v>
      </c>
      <c r="I652" s="3">
        <v>1.55139</v>
      </c>
      <c r="J652" s="12">
        <f t="shared" si="30"/>
        <v>1.4916666666666669</v>
      </c>
      <c r="K652" s="4">
        <v>43765.083333333336</v>
      </c>
      <c r="L652" s="3">
        <f t="shared" si="31"/>
        <v>27</v>
      </c>
      <c r="M652" s="3">
        <f t="shared" si="32"/>
        <v>2</v>
      </c>
      <c r="N652" s="3">
        <v>58</v>
      </c>
      <c r="O652" s="3">
        <v>0</v>
      </c>
      <c r="P652" s="3">
        <v>0</v>
      </c>
      <c r="Q652" s="3">
        <v>0</v>
      </c>
      <c r="R652" s="3"/>
      <c r="S652" s="3">
        <f>IF(ISBLANK(Table13[[#This Row],[T1]]),0,IF(Table13[[#This Row],[T1]]&gt;0,1,0))</f>
        <v>1</v>
      </c>
      <c r="T652" s="3">
        <f>IF(ISBLANK(Table13[[#This Row],[T2]]),0,IF(Table13[[#This Row],[T2]]&gt;0,1,0))</f>
        <v>0</v>
      </c>
      <c r="U652" s="3">
        <f>IF(ISBLANK(Table13[[#This Row],[T3]]),0,IF(Table13[[#This Row],[T3]]&gt;0,1,0))</f>
        <v>1</v>
      </c>
      <c r="V652" s="3">
        <f>IF(ISBLANK(Table13[[#This Row],[T4]]),0,IF(Table13[[#This Row],[T4]]&gt;0,1,0))</f>
        <v>0</v>
      </c>
      <c r="W652" s="25">
        <v>62</v>
      </c>
      <c r="X652" s="23">
        <v>8</v>
      </c>
      <c r="Y652" s="3">
        <v>0.4</v>
      </c>
      <c r="Z652" s="3"/>
      <c r="AB652" s="30">
        <v>622</v>
      </c>
      <c r="AC652" s="30">
        <v>1.5979676718844913</v>
      </c>
      <c r="AD652" s="30">
        <v>2.6020323281155089</v>
      </c>
    </row>
    <row r="653" spans="1:30">
      <c r="A653" s="4">
        <v>43765.125</v>
      </c>
      <c r="B653">
        <v>43765</v>
      </c>
      <c r="C653" s="3">
        <v>0.125</v>
      </c>
      <c r="D653" s="3">
        <v>3</v>
      </c>
      <c r="E653" s="3">
        <v>27</v>
      </c>
      <c r="F653" s="3">
        <v>0.2</v>
      </c>
      <c r="G653" s="5">
        <v>0.2</v>
      </c>
      <c r="H653" s="3">
        <v>0.4</v>
      </c>
      <c r="I653" s="3">
        <v>1.55139</v>
      </c>
      <c r="J653" s="12">
        <f t="shared" si="30"/>
        <v>1.4916666666666669</v>
      </c>
      <c r="K653" s="4">
        <v>43765.125</v>
      </c>
      <c r="L653" s="3">
        <f t="shared" si="31"/>
        <v>27</v>
      </c>
      <c r="M653" s="3">
        <f t="shared" si="32"/>
        <v>3</v>
      </c>
      <c r="N653" s="3">
        <v>58</v>
      </c>
      <c r="O653" s="3">
        <v>0</v>
      </c>
      <c r="P653" s="3">
        <v>0</v>
      </c>
      <c r="Q653" s="3">
        <v>0</v>
      </c>
      <c r="R653" s="3"/>
      <c r="S653" s="3">
        <f>IF(ISBLANK(Table13[[#This Row],[T1]]),0,IF(Table13[[#This Row],[T1]]&gt;0,1,0))</f>
        <v>1</v>
      </c>
      <c r="T653" s="3">
        <f>IF(ISBLANK(Table13[[#This Row],[T2]]),0,IF(Table13[[#This Row],[T2]]&gt;0,1,0))</f>
        <v>0</v>
      </c>
      <c r="U653" s="3">
        <f>IF(ISBLANK(Table13[[#This Row],[T3]]),0,IF(Table13[[#This Row],[T3]]&gt;0,1,0))</f>
        <v>1</v>
      </c>
      <c r="V653" s="3">
        <f>IF(ISBLANK(Table13[[#This Row],[T4]]),0,IF(Table13[[#This Row],[T4]]&gt;0,1,0))</f>
        <v>0</v>
      </c>
      <c r="W653" s="26">
        <v>62</v>
      </c>
      <c r="X653" s="22">
        <v>8</v>
      </c>
      <c r="Y653" s="3">
        <v>0.4</v>
      </c>
      <c r="Z653" s="3"/>
      <c r="AB653" s="30">
        <v>623</v>
      </c>
      <c r="AC653" s="30">
        <v>1.6086909544035466</v>
      </c>
      <c r="AD653" s="30">
        <v>-8.6909544035465025E-3</v>
      </c>
    </row>
    <row r="654" spans="1:30">
      <c r="A654" s="4">
        <v>43765.166666666664</v>
      </c>
      <c r="B654">
        <v>43765</v>
      </c>
      <c r="C654" s="3">
        <v>0.16666666666666666</v>
      </c>
      <c r="D654" s="3">
        <v>4</v>
      </c>
      <c r="E654" s="3">
        <v>27</v>
      </c>
      <c r="F654" s="3">
        <v>0.2</v>
      </c>
      <c r="G654" s="5">
        <v>0.2</v>
      </c>
      <c r="H654" s="3">
        <v>0.4</v>
      </c>
      <c r="I654" s="3">
        <v>1.55139</v>
      </c>
      <c r="J654" s="12">
        <f t="shared" si="30"/>
        <v>1.5000000000000002</v>
      </c>
      <c r="K654" s="4">
        <v>43765.166666666664</v>
      </c>
      <c r="L654" s="3">
        <f t="shared" si="31"/>
        <v>27</v>
      </c>
      <c r="M654" s="3">
        <f t="shared" si="32"/>
        <v>4</v>
      </c>
      <c r="N654" s="3">
        <v>57</v>
      </c>
      <c r="O654" s="3">
        <v>0</v>
      </c>
      <c r="P654" s="3">
        <v>0</v>
      </c>
      <c r="Q654" s="3">
        <v>0</v>
      </c>
      <c r="R654" s="3"/>
      <c r="S654" s="3">
        <f>IF(ISBLANK(Table13[[#This Row],[T1]]),0,IF(Table13[[#This Row],[T1]]&gt;0,1,0))</f>
        <v>1</v>
      </c>
      <c r="T654" s="3">
        <f>IF(ISBLANK(Table13[[#This Row],[T2]]),0,IF(Table13[[#This Row],[T2]]&gt;0,1,0))</f>
        <v>0</v>
      </c>
      <c r="U654" s="3">
        <f>IF(ISBLANK(Table13[[#This Row],[T3]]),0,IF(Table13[[#This Row],[T3]]&gt;0,1,0))</f>
        <v>1</v>
      </c>
      <c r="V654" s="3">
        <f>IF(ISBLANK(Table13[[#This Row],[T4]]),0,IF(Table13[[#This Row],[T4]]&gt;0,1,0))</f>
        <v>0</v>
      </c>
      <c r="W654" s="25">
        <v>64</v>
      </c>
      <c r="X654" s="23">
        <v>5</v>
      </c>
      <c r="Y654" s="3">
        <v>0.4</v>
      </c>
      <c r="Z654" s="3"/>
      <c r="AB654" s="30">
        <v>624</v>
      </c>
      <c r="AC654" s="30">
        <v>1.6086909544035466</v>
      </c>
      <c r="AD654" s="30">
        <v>-0.60869095440354659</v>
      </c>
    </row>
    <row r="655" spans="1:30">
      <c r="A655" s="4">
        <v>43765.208333333336</v>
      </c>
      <c r="B655">
        <v>43765</v>
      </c>
      <c r="C655" s="3">
        <v>0.20833333333333334</v>
      </c>
      <c r="D655" s="3">
        <v>5</v>
      </c>
      <c r="E655" s="3">
        <v>27</v>
      </c>
      <c r="F655" s="3">
        <v>0.4</v>
      </c>
      <c r="G655" s="5">
        <v>0.2</v>
      </c>
      <c r="H655" s="3">
        <v>0.60000000000000009</v>
      </c>
      <c r="I655" s="3">
        <v>1.55139</v>
      </c>
      <c r="J655" s="12">
        <f t="shared" si="30"/>
        <v>1.5083333333333337</v>
      </c>
      <c r="K655" s="4">
        <v>43765.208333333336</v>
      </c>
      <c r="L655" s="3">
        <f t="shared" si="31"/>
        <v>27</v>
      </c>
      <c r="M655" s="3">
        <f t="shared" si="32"/>
        <v>5</v>
      </c>
      <c r="N655" s="3">
        <v>58</v>
      </c>
      <c r="O655" s="3">
        <v>0</v>
      </c>
      <c r="P655" s="3">
        <v>0</v>
      </c>
      <c r="Q655" s="3">
        <v>0</v>
      </c>
      <c r="R655" s="3"/>
      <c r="S655" s="3">
        <f>IF(ISBLANK(Table13[[#This Row],[T1]]),0,IF(Table13[[#This Row],[T1]]&gt;0,1,0))</f>
        <v>1</v>
      </c>
      <c r="T655" s="3">
        <f>IF(ISBLANK(Table13[[#This Row],[T2]]),0,IF(Table13[[#This Row],[T2]]&gt;0,1,0))</f>
        <v>0</v>
      </c>
      <c r="U655" s="3">
        <f>IF(ISBLANK(Table13[[#This Row],[T3]]),0,IF(Table13[[#This Row],[T3]]&gt;0,1,0))</f>
        <v>1</v>
      </c>
      <c r="V655" s="3">
        <f>IF(ISBLANK(Table13[[#This Row],[T4]]),0,IF(Table13[[#This Row],[T4]]&gt;0,1,0))</f>
        <v>0</v>
      </c>
      <c r="W655" s="26">
        <v>65</v>
      </c>
      <c r="X655" s="22">
        <v>8</v>
      </c>
      <c r="Y655" s="3">
        <v>0.60000000000000009</v>
      </c>
      <c r="Z655" s="3"/>
      <c r="AB655" s="30">
        <v>625</v>
      </c>
      <c r="AC655" s="30">
        <v>1.6086909544035466</v>
      </c>
      <c r="AD655" s="30">
        <v>-1.1086909544035466</v>
      </c>
    </row>
    <row r="656" spans="1:30">
      <c r="A656" s="4">
        <v>43765.25</v>
      </c>
      <c r="B656">
        <v>43765</v>
      </c>
      <c r="C656" s="3">
        <v>0.25</v>
      </c>
      <c r="D656" s="3">
        <v>6</v>
      </c>
      <c r="E656" s="3">
        <v>27</v>
      </c>
      <c r="F656" s="3">
        <v>0.2</v>
      </c>
      <c r="G656" s="5">
        <v>0.2</v>
      </c>
      <c r="H656" s="3">
        <v>0.4</v>
      </c>
      <c r="I656" s="3">
        <v>1.55139</v>
      </c>
      <c r="J656" s="12">
        <f t="shared" si="30"/>
        <v>1.541666666666667</v>
      </c>
      <c r="K656" s="4">
        <v>43765.25</v>
      </c>
      <c r="L656" s="3">
        <f t="shared" si="31"/>
        <v>27</v>
      </c>
      <c r="M656" s="3">
        <f t="shared" si="32"/>
        <v>6</v>
      </c>
      <c r="N656" s="3">
        <v>58</v>
      </c>
      <c r="O656" s="3">
        <v>0</v>
      </c>
      <c r="P656" s="3">
        <v>0</v>
      </c>
      <c r="Q656" s="3">
        <v>0</v>
      </c>
      <c r="R656" s="3"/>
      <c r="S656" s="3">
        <f>IF(ISBLANK(Table13[[#This Row],[T1]]),0,IF(Table13[[#This Row],[T1]]&gt;0,1,0))</f>
        <v>1</v>
      </c>
      <c r="T656" s="3">
        <f>IF(ISBLANK(Table13[[#This Row],[T2]]),0,IF(Table13[[#This Row],[T2]]&gt;0,1,0))</f>
        <v>0</v>
      </c>
      <c r="U656" s="3">
        <f>IF(ISBLANK(Table13[[#This Row],[T3]]),0,IF(Table13[[#This Row],[T3]]&gt;0,1,0))</f>
        <v>1</v>
      </c>
      <c r="V656" s="3">
        <f>IF(ISBLANK(Table13[[#This Row],[T4]]),0,IF(Table13[[#This Row],[T4]]&gt;0,1,0))</f>
        <v>0</v>
      </c>
      <c r="W656" s="25">
        <v>68</v>
      </c>
      <c r="X656" s="23">
        <v>8</v>
      </c>
      <c r="Y656" s="3">
        <v>0.4</v>
      </c>
      <c r="Z656" s="3"/>
      <c r="AB656" s="30">
        <v>626</v>
      </c>
      <c r="AC656" s="30">
        <v>1.6086909544035466</v>
      </c>
      <c r="AD656" s="30">
        <v>-1.2086909544035467</v>
      </c>
    </row>
    <row r="657" spans="1:30">
      <c r="A657" s="4">
        <v>43765.291666666664</v>
      </c>
      <c r="B657">
        <v>43765</v>
      </c>
      <c r="C657" s="3">
        <v>0.29166666666666669</v>
      </c>
      <c r="D657" s="3">
        <v>7</v>
      </c>
      <c r="E657" s="3">
        <v>27</v>
      </c>
      <c r="F657" s="3">
        <v>0.2</v>
      </c>
      <c r="G657" s="5">
        <v>0.3</v>
      </c>
      <c r="H657" s="3">
        <v>0.5</v>
      </c>
      <c r="I657" s="3">
        <v>1.55139</v>
      </c>
      <c r="J657" s="12">
        <f t="shared" si="30"/>
        <v>1.5625</v>
      </c>
      <c r="K657" s="4">
        <v>43765.291666666664</v>
      </c>
      <c r="L657" s="3">
        <f t="shared" si="31"/>
        <v>27</v>
      </c>
      <c r="M657" s="3">
        <f t="shared" si="32"/>
        <v>7</v>
      </c>
      <c r="N657" s="3">
        <v>58</v>
      </c>
      <c r="O657" s="3">
        <v>0</v>
      </c>
      <c r="P657" s="3">
        <v>0</v>
      </c>
      <c r="Q657" s="3">
        <v>0</v>
      </c>
      <c r="R657" s="3"/>
      <c r="S657" s="3">
        <f>IF(ISBLANK(Table13[[#This Row],[T1]]),0,IF(Table13[[#This Row],[T1]]&gt;0,1,0))</f>
        <v>1</v>
      </c>
      <c r="T657" s="3">
        <f>IF(ISBLANK(Table13[[#This Row],[T2]]),0,IF(Table13[[#This Row],[T2]]&gt;0,1,0))</f>
        <v>0</v>
      </c>
      <c r="U657" s="3">
        <f>IF(ISBLANK(Table13[[#This Row],[T3]]),0,IF(Table13[[#This Row],[T3]]&gt;0,1,0))</f>
        <v>1</v>
      </c>
      <c r="V657" s="3">
        <f>IF(ISBLANK(Table13[[#This Row],[T4]]),0,IF(Table13[[#This Row],[T4]]&gt;0,1,0))</f>
        <v>0</v>
      </c>
      <c r="W657" s="26">
        <v>69</v>
      </c>
      <c r="X657" s="22">
        <v>11</v>
      </c>
      <c r="Y657" s="3">
        <v>0.5</v>
      </c>
      <c r="Z657" s="3"/>
      <c r="AB657" s="30">
        <v>627</v>
      </c>
      <c r="AC657" s="30">
        <v>1.6086909544035466</v>
      </c>
      <c r="AD657" s="30">
        <v>-1.2086909544035467</v>
      </c>
    </row>
    <row r="658" spans="1:30">
      <c r="A658" s="4">
        <v>43765.333333333336</v>
      </c>
      <c r="B658">
        <v>43765</v>
      </c>
      <c r="C658" s="3">
        <v>0.33333333333333331</v>
      </c>
      <c r="D658" s="3">
        <v>8</v>
      </c>
      <c r="E658" s="3">
        <v>27</v>
      </c>
      <c r="F658" s="3">
        <v>0.3</v>
      </c>
      <c r="G658" s="5">
        <v>1.6</v>
      </c>
      <c r="H658" s="3">
        <v>1.9000000000000001</v>
      </c>
      <c r="I658" s="3">
        <v>1.55139</v>
      </c>
      <c r="J658" s="12">
        <f t="shared" si="30"/>
        <v>1.7</v>
      </c>
      <c r="K658" s="4">
        <v>43765.333333333336</v>
      </c>
      <c r="L658" s="3">
        <f t="shared" si="31"/>
        <v>27</v>
      </c>
      <c r="M658" s="3">
        <f t="shared" si="32"/>
        <v>8</v>
      </c>
      <c r="N658" s="3">
        <v>58</v>
      </c>
      <c r="O658" s="3">
        <v>0</v>
      </c>
      <c r="P658" s="3">
        <v>0</v>
      </c>
      <c r="Q658" s="3">
        <v>0</v>
      </c>
      <c r="R658" s="3"/>
      <c r="S658" s="3">
        <f>IF(ISBLANK(Table13[[#This Row],[T1]]),0,IF(Table13[[#This Row],[T1]]&gt;0,1,0))</f>
        <v>1</v>
      </c>
      <c r="T658" s="3">
        <f>IF(ISBLANK(Table13[[#This Row],[T2]]),0,IF(Table13[[#This Row],[T2]]&gt;0,1,0))</f>
        <v>0</v>
      </c>
      <c r="U658" s="3">
        <f>IF(ISBLANK(Table13[[#This Row],[T3]]),0,IF(Table13[[#This Row],[T3]]&gt;0,1,0))</f>
        <v>1</v>
      </c>
      <c r="V658" s="3">
        <f>IF(ISBLANK(Table13[[#This Row],[T4]]),0,IF(Table13[[#This Row],[T4]]&gt;0,1,0))</f>
        <v>0</v>
      </c>
      <c r="W658" s="25">
        <v>69</v>
      </c>
      <c r="X658" s="23">
        <v>8</v>
      </c>
      <c r="Y658" s="3">
        <v>1.9000000000000001</v>
      </c>
      <c r="Z658" s="3"/>
      <c r="AB658" s="30">
        <v>628</v>
      </c>
      <c r="AC658" s="30">
        <v>1.6086909544035466</v>
      </c>
      <c r="AD658" s="30">
        <v>-1.2086909544035467</v>
      </c>
    </row>
    <row r="659" spans="1:30">
      <c r="A659" s="4">
        <v>43765.375</v>
      </c>
      <c r="B659">
        <v>43765</v>
      </c>
      <c r="C659" s="3">
        <v>0.375</v>
      </c>
      <c r="D659" s="3">
        <v>9</v>
      </c>
      <c r="E659" s="3">
        <v>27</v>
      </c>
      <c r="F659" s="3">
        <v>0.4</v>
      </c>
      <c r="G659" s="5">
        <v>0.5</v>
      </c>
      <c r="H659" s="3">
        <v>0.9</v>
      </c>
      <c r="I659" s="3">
        <v>1.55139</v>
      </c>
      <c r="J659" s="12">
        <f t="shared" si="30"/>
        <v>1.7249999999999996</v>
      </c>
      <c r="K659" s="4">
        <v>43765.375</v>
      </c>
      <c r="L659" s="3">
        <f t="shared" si="31"/>
        <v>27</v>
      </c>
      <c r="M659" s="3">
        <f t="shared" si="32"/>
        <v>9</v>
      </c>
      <c r="N659" s="3">
        <v>58</v>
      </c>
      <c r="O659" s="3">
        <v>24</v>
      </c>
      <c r="P659" s="3">
        <v>25</v>
      </c>
      <c r="Q659" s="3">
        <v>0</v>
      </c>
      <c r="R659" s="3"/>
      <c r="S659" s="3">
        <f>IF(ISBLANK(Table13[[#This Row],[T1]]),0,IF(Table13[[#This Row],[T1]]&gt;0,1,0))</f>
        <v>0</v>
      </c>
      <c r="T659" s="3">
        <f>IF(ISBLANK(Table13[[#This Row],[T2]]),0,IF(Table13[[#This Row],[T2]]&gt;0,1,0))</f>
        <v>0</v>
      </c>
      <c r="U659" s="3">
        <f>IF(ISBLANK(Table13[[#This Row],[T3]]),0,IF(Table13[[#This Row],[T3]]&gt;0,1,0))</f>
        <v>0</v>
      </c>
      <c r="V659" s="3">
        <f>IF(ISBLANK(Table13[[#This Row],[T4]]),0,IF(Table13[[#This Row],[T4]]&gt;0,1,0))</f>
        <v>0</v>
      </c>
      <c r="W659" s="26">
        <v>71</v>
      </c>
      <c r="X659" s="22">
        <v>5</v>
      </c>
      <c r="Y659" s="3">
        <v>0.9</v>
      </c>
      <c r="Z659" s="3"/>
      <c r="AB659" s="30">
        <v>629</v>
      </c>
      <c r="AC659" s="30">
        <v>1.6194142369226019</v>
      </c>
      <c r="AD659" s="30">
        <v>-1.219414236922602</v>
      </c>
    </row>
    <row r="660" spans="1:30">
      <c r="A660" s="4">
        <v>43765.416666666664</v>
      </c>
      <c r="B660">
        <v>43765</v>
      </c>
      <c r="C660" s="3">
        <v>0.41666666666666669</v>
      </c>
      <c r="D660" s="3">
        <v>10</v>
      </c>
      <c r="E660" s="3">
        <v>27</v>
      </c>
      <c r="F660" s="3">
        <v>2.5</v>
      </c>
      <c r="G660" s="5">
        <v>0.8</v>
      </c>
      <c r="H660" s="3">
        <v>3.3</v>
      </c>
      <c r="I660" s="3">
        <v>1.55139</v>
      </c>
      <c r="J660" s="12">
        <f t="shared" si="30"/>
        <v>1.7</v>
      </c>
      <c r="K660" s="4">
        <v>43765.416666666664</v>
      </c>
      <c r="L660" s="3">
        <f t="shared" si="31"/>
        <v>27</v>
      </c>
      <c r="M660" s="3">
        <f t="shared" si="32"/>
        <v>10</v>
      </c>
      <c r="N660" s="3">
        <v>15</v>
      </c>
      <c r="O660" s="3">
        <v>57</v>
      </c>
      <c r="P660" s="3">
        <v>15</v>
      </c>
      <c r="Q660" s="3">
        <v>0</v>
      </c>
      <c r="R660" s="3"/>
      <c r="S660" s="3">
        <f>IF(ISBLANK(Table13[[#This Row],[T1]]),0,IF(Table13[[#This Row],[T1]]&gt;0,1,0))</f>
        <v>0</v>
      </c>
      <c r="T660" s="3">
        <f>IF(ISBLANK(Table13[[#This Row],[T2]]),0,IF(Table13[[#This Row],[T2]]&gt;0,1,0))</f>
        <v>0</v>
      </c>
      <c r="U660" s="3">
        <f>IF(ISBLANK(Table13[[#This Row],[T3]]),0,IF(Table13[[#This Row],[T3]]&gt;0,1,0))</f>
        <v>0</v>
      </c>
      <c r="V660" s="3">
        <f>IF(ISBLANK(Table13[[#This Row],[T4]]),0,IF(Table13[[#This Row],[T4]]&gt;0,1,0))</f>
        <v>0</v>
      </c>
      <c r="W660" s="25">
        <v>71</v>
      </c>
      <c r="X660" s="23">
        <v>1</v>
      </c>
      <c r="Y660" s="3">
        <v>3.3</v>
      </c>
      <c r="Z660" s="3"/>
      <c r="AB660" s="30">
        <v>630</v>
      </c>
      <c r="AC660" s="30">
        <v>1.6301375194416572</v>
      </c>
      <c r="AD660" s="30">
        <v>-3.0137519441657101E-2</v>
      </c>
    </row>
    <row r="661" spans="1:30">
      <c r="A661" s="4">
        <v>43765.458333333336</v>
      </c>
      <c r="B661">
        <v>43765</v>
      </c>
      <c r="C661" s="3">
        <v>0.45833333333333331</v>
      </c>
      <c r="D661" s="3">
        <v>11</v>
      </c>
      <c r="E661" s="3">
        <v>27</v>
      </c>
      <c r="F661" s="3">
        <v>0.6</v>
      </c>
      <c r="G661" s="5">
        <v>1.7</v>
      </c>
      <c r="H661" s="3">
        <v>2.2999999999999998</v>
      </c>
      <c r="I661" s="3">
        <v>1.55139</v>
      </c>
      <c r="J661" s="12">
        <f t="shared" si="30"/>
        <v>1.5749999999999995</v>
      </c>
      <c r="K661" s="4">
        <v>43765.458333333336</v>
      </c>
      <c r="L661" s="3">
        <f t="shared" si="31"/>
        <v>27</v>
      </c>
      <c r="M661" s="3">
        <f t="shared" si="32"/>
        <v>11</v>
      </c>
      <c r="N661" s="3">
        <v>0</v>
      </c>
      <c r="O661" s="3">
        <v>36</v>
      </c>
      <c r="P661" s="3">
        <v>0</v>
      </c>
      <c r="Q661" s="3">
        <v>0</v>
      </c>
      <c r="R661" s="3"/>
      <c r="S661" s="3">
        <f>IF(ISBLANK(Table13[[#This Row],[T1]]),0,IF(Table13[[#This Row],[T1]]&gt;0,1,0))</f>
        <v>0</v>
      </c>
      <c r="T661" s="3">
        <f>IF(ISBLANK(Table13[[#This Row],[T2]]),0,IF(Table13[[#This Row],[T2]]&gt;0,1,0))</f>
        <v>0</v>
      </c>
      <c r="U661" s="3">
        <f>IF(ISBLANK(Table13[[#This Row],[T3]]),0,IF(Table13[[#This Row],[T3]]&gt;0,1,0))</f>
        <v>0</v>
      </c>
      <c r="V661" s="3">
        <f>IF(ISBLANK(Table13[[#This Row],[T4]]),0,IF(Table13[[#This Row],[T4]]&gt;0,1,0))</f>
        <v>0</v>
      </c>
      <c r="W661" s="26">
        <v>76</v>
      </c>
      <c r="X661" s="22">
        <v>13</v>
      </c>
      <c r="Y661" s="3">
        <v>2.2999999999999998</v>
      </c>
      <c r="Z661" s="3"/>
      <c r="AB661" s="30">
        <v>631</v>
      </c>
      <c r="AC661" s="30">
        <v>1.599558418334047</v>
      </c>
      <c r="AD661" s="30">
        <v>4.4158166595309467E-4</v>
      </c>
    </row>
    <row r="662" spans="1:30">
      <c r="A662" s="4">
        <v>43765.5</v>
      </c>
      <c r="B662">
        <v>43765</v>
      </c>
      <c r="C662" s="3">
        <v>0.5</v>
      </c>
      <c r="D662" s="3">
        <v>12</v>
      </c>
      <c r="E662" s="3">
        <v>27</v>
      </c>
      <c r="F662" s="3">
        <v>0.4</v>
      </c>
      <c r="G662" s="5">
        <v>0.4</v>
      </c>
      <c r="H662" s="3">
        <v>0.8</v>
      </c>
      <c r="I662" s="3">
        <v>1.55139</v>
      </c>
      <c r="J662" s="12">
        <f t="shared" si="30"/>
        <v>1.4916666666666663</v>
      </c>
      <c r="K662" s="4">
        <v>43765.499999652777</v>
      </c>
      <c r="L662" s="3">
        <f t="shared" si="31"/>
        <v>27</v>
      </c>
      <c r="M662" s="3">
        <f t="shared" si="32"/>
        <v>12</v>
      </c>
      <c r="N662" s="3"/>
      <c r="O662" s="3"/>
      <c r="P662" s="3"/>
      <c r="Q662" s="3"/>
      <c r="R662" s="3"/>
      <c r="S662" s="3">
        <f>IF(ISBLANK(Table13[[#This Row],[T1]]),0,IF(Table13[[#This Row],[T1]]&gt;0,1,0))</f>
        <v>0</v>
      </c>
      <c r="T662" s="3">
        <f>IF(ISBLANK(Table13[[#This Row],[T2]]),0,IF(Table13[[#This Row],[T2]]&gt;0,1,0))</f>
        <v>0</v>
      </c>
      <c r="U662" s="3">
        <f>IF(ISBLANK(Table13[[#This Row],[T3]]),0,IF(Table13[[#This Row],[T3]]&gt;0,1,0))</f>
        <v>0</v>
      </c>
      <c r="V662" s="3">
        <f>IF(ISBLANK(Table13[[#This Row],[T4]]),0,IF(Table13[[#This Row],[T4]]&gt;0,1,0))</f>
        <v>0</v>
      </c>
      <c r="W662" s="25">
        <v>78</v>
      </c>
      <c r="X662" s="23">
        <v>17</v>
      </c>
      <c r="Y662" s="3">
        <v>0.8</v>
      </c>
      <c r="Z662" s="3"/>
      <c r="AB662" s="30">
        <v>632</v>
      </c>
      <c r="AC662" s="30">
        <v>1.5888351358149917</v>
      </c>
      <c r="AD662" s="30">
        <v>2.6111648641850076</v>
      </c>
    </row>
    <row r="663" spans="1:30">
      <c r="A663" s="4">
        <v>43765.541666666664</v>
      </c>
      <c r="B663">
        <v>43765</v>
      </c>
      <c r="C663" s="3">
        <v>0.54166666666666663</v>
      </c>
      <c r="D663" s="3">
        <v>13</v>
      </c>
      <c r="E663" s="3">
        <v>27</v>
      </c>
      <c r="F663" s="3">
        <v>0.7</v>
      </c>
      <c r="G663" s="5">
        <v>0.4</v>
      </c>
      <c r="H663" s="3">
        <v>1.1000000000000001</v>
      </c>
      <c r="I663" s="3">
        <v>1.55139</v>
      </c>
      <c r="J663" s="12">
        <f t="shared" si="30"/>
        <v>1.470833333333333</v>
      </c>
      <c r="K663" s="4">
        <v>43765.541666666664</v>
      </c>
      <c r="L663" s="3">
        <f t="shared" si="31"/>
        <v>27</v>
      </c>
      <c r="M663" s="3">
        <f t="shared" si="32"/>
        <v>13</v>
      </c>
      <c r="N663" s="3">
        <v>0</v>
      </c>
      <c r="O663" s="3">
        <v>42</v>
      </c>
      <c r="P663" s="3">
        <v>0</v>
      </c>
      <c r="Q663" s="3">
        <v>0</v>
      </c>
      <c r="R663" s="3"/>
      <c r="S663" s="3">
        <f>IF(ISBLANK(Table13[[#This Row],[T1]]),0,IF(Table13[[#This Row],[T1]]&gt;0,1,0))</f>
        <v>0</v>
      </c>
      <c r="T663" s="3">
        <f>IF(ISBLANK(Table13[[#This Row],[T2]]),0,IF(Table13[[#This Row],[T2]]&gt;0,1,0))</f>
        <v>0</v>
      </c>
      <c r="U663" s="3">
        <f>IF(ISBLANK(Table13[[#This Row],[T3]]),0,IF(Table13[[#This Row],[T3]]&gt;0,1,0))</f>
        <v>0</v>
      </c>
      <c r="V663" s="3">
        <f>IF(ISBLANK(Table13[[#This Row],[T4]]),0,IF(Table13[[#This Row],[T4]]&gt;0,1,0))</f>
        <v>0</v>
      </c>
      <c r="W663" s="26">
        <v>78</v>
      </c>
      <c r="X663" s="22">
        <v>17</v>
      </c>
      <c r="Y663" s="3">
        <v>1.1000000000000001</v>
      </c>
      <c r="Z663" s="3"/>
      <c r="AB663" s="30">
        <v>633</v>
      </c>
      <c r="AC663" s="30">
        <v>1.5566652882578258</v>
      </c>
      <c r="AD663" s="30">
        <v>-0.25666528825782575</v>
      </c>
    </row>
    <row r="664" spans="1:30">
      <c r="A664" s="4">
        <v>43765.583333333336</v>
      </c>
      <c r="B664">
        <v>43765</v>
      </c>
      <c r="C664" s="3">
        <v>0.58333333333333337</v>
      </c>
      <c r="D664" s="3">
        <v>14</v>
      </c>
      <c r="E664" s="3">
        <v>27</v>
      </c>
      <c r="F664" s="3">
        <v>0.4</v>
      </c>
      <c r="G664" s="5">
        <v>0.5</v>
      </c>
      <c r="H664" s="3">
        <v>0.9</v>
      </c>
      <c r="I664" s="3">
        <v>1.55139</v>
      </c>
      <c r="J664" s="12">
        <f t="shared" si="30"/>
        <v>1.4374999999999993</v>
      </c>
      <c r="K664" s="4">
        <v>43765.583333333336</v>
      </c>
      <c r="L664" s="3">
        <f t="shared" si="31"/>
        <v>27</v>
      </c>
      <c r="M664" s="3">
        <f t="shared" si="32"/>
        <v>14</v>
      </c>
      <c r="N664" s="3">
        <v>0</v>
      </c>
      <c r="O664" s="3">
        <v>58</v>
      </c>
      <c r="P664" s="3">
        <v>0</v>
      </c>
      <c r="Q664" s="3">
        <v>0</v>
      </c>
      <c r="R664" s="3"/>
      <c r="S664" s="3">
        <f>IF(ISBLANK(Table13[[#This Row],[T1]]),0,IF(Table13[[#This Row],[T1]]&gt;0,1,0))</f>
        <v>0</v>
      </c>
      <c r="T664" s="3">
        <f>IF(ISBLANK(Table13[[#This Row],[T2]]),0,IF(Table13[[#This Row],[T2]]&gt;0,1,0))</f>
        <v>0</v>
      </c>
      <c r="U664" s="3">
        <f>IF(ISBLANK(Table13[[#This Row],[T3]]),0,IF(Table13[[#This Row],[T3]]&gt;0,1,0))</f>
        <v>0</v>
      </c>
      <c r="V664" s="3">
        <f>IF(ISBLANK(Table13[[#This Row],[T4]]),0,IF(Table13[[#This Row],[T4]]&gt;0,1,0))</f>
        <v>0</v>
      </c>
      <c r="W664" s="25">
        <v>80</v>
      </c>
      <c r="X664" s="23">
        <v>17</v>
      </c>
      <c r="Y664" s="3">
        <v>0.9</v>
      </c>
      <c r="Z664" s="3"/>
      <c r="AB664" s="30">
        <v>634</v>
      </c>
      <c r="AC664" s="30">
        <v>1.3451212724226653</v>
      </c>
      <c r="AD664" s="30">
        <v>-0.74512127242266535</v>
      </c>
    </row>
    <row r="665" spans="1:30">
      <c r="A665" s="4">
        <v>43765.625</v>
      </c>
      <c r="B665">
        <v>43765</v>
      </c>
      <c r="C665" s="3">
        <v>0.625</v>
      </c>
      <c r="D665" s="3">
        <v>15</v>
      </c>
      <c r="E665" s="3">
        <v>27</v>
      </c>
      <c r="F665" s="3">
        <v>0.8</v>
      </c>
      <c r="G665" s="5">
        <v>1.9</v>
      </c>
      <c r="H665" s="3">
        <v>2.7</v>
      </c>
      <c r="I665" s="3">
        <v>1.55139</v>
      </c>
      <c r="J665" s="12">
        <f t="shared" si="30"/>
        <v>1.4291666666666663</v>
      </c>
      <c r="K665" s="4">
        <v>43765.625</v>
      </c>
      <c r="L665" s="3">
        <f t="shared" si="31"/>
        <v>27</v>
      </c>
      <c r="M665" s="3">
        <f t="shared" si="32"/>
        <v>15</v>
      </c>
      <c r="N665" s="3">
        <v>57</v>
      </c>
      <c r="O665" s="3">
        <v>27</v>
      </c>
      <c r="P665" s="3">
        <v>56</v>
      </c>
      <c r="Q665" s="3">
        <v>0</v>
      </c>
      <c r="R665" s="3"/>
      <c r="S665" s="3">
        <f>IF(ISBLANK(Table13[[#This Row],[T1]]),0,IF(Table13[[#This Row],[T1]]&gt;0,1,0))</f>
        <v>0</v>
      </c>
      <c r="T665" s="3">
        <f>IF(ISBLANK(Table13[[#This Row],[T2]]),0,IF(Table13[[#This Row],[T2]]&gt;0,1,0))</f>
        <v>0</v>
      </c>
      <c r="U665" s="3">
        <f>IF(ISBLANK(Table13[[#This Row],[T3]]),0,IF(Table13[[#This Row],[T3]]&gt;0,1,0))</f>
        <v>0</v>
      </c>
      <c r="V665" s="3">
        <f>IF(ISBLANK(Table13[[#This Row],[T4]]),0,IF(Table13[[#This Row],[T4]]&gt;0,1,0))</f>
        <v>0</v>
      </c>
      <c r="W665" s="26">
        <v>77</v>
      </c>
      <c r="X665" s="22">
        <v>17</v>
      </c>
      <c r="Y665" s="3">
        <v>2.7</v>
      </c>
      <c r="Z665" s="3"/>
      <c r="AB665" s="30">
        <v>635</v>
      </c>
      <c r="AC665" s="30">
        <v>1.3947608188940528</v>
      </c>
      <c r="AD665" s="30">
        <v>-0.59476081889405275</v>
      </c>
    </row>
    <row r="666" spans="1:30">
      <c r="A666" s="4">
        <v>43765.666666666664</v>
      </c>
      <c r="B666">
        <v>43765</v>
      </c>
      <c r="C666" s="3">
        <v>0.66666666666666663</v>
      </c>
      <c r="D666" s="3">
        <v>16</v>
      </c>
      <c r="E666" s="3">
        <v>27</v>
      </c>
      <c r="F666" s="3">
        <v>0.8</v>
      </c>
      <c r="G666" s="5">
        <v>1.5</v>
      </c>
      <c r="H666" s="3">
        <v>2.2999999999999998</v>
      </c>
      <c r="I666" s="3">
        <v>1.55139</v>
      </c>
      <c r="J666" s="12">
        <f t="shared" si="30"/>
        <v>1.3416666666666668</v>
      </c>
      <c r="K666" s="4">
        <v>43765.666666666664</v>
      </c>
      <c r="L666" s="3">
        <f t="shared" si="31"/>
        <v>27</v>
      </c>
      <c r="M666" s="3">
        <f t="shared" si="32"/>
        <v>16</v>
      </c>
      <c r="N666" s="3">
        <v>57</v>
      </c>
      <c r="O666" s="3">
        <v>0</v>
      </c>
      <c r="P666" s="3">
        <v>42</v>
      </c>
      <c r="Q666" s="3">
        <v>0</v>
      </c>
      <c r="R666" s="3"/>
      <c r="S666" s="3">
        <f>IF(ISBLANK(Table13[[#This Row],[T1]]),0,IF(Table13[[#This Row],[T1]]&gt;0,1,0))</f>
        <v>0</v>
      </c>
      <c r="T666" s="3">
        <f>IF(ISBLANK(Table13[[#This Row],[T2]]),0,IF(Table13[[#This Row],[T2]]&gt;0,1,0))</f>
        <v>0</v>
      </c>
      <c r="U666" s="3">
        <f>IF(ISBLANK(Table13[[#This Row],[T3]]),0,IF(Table13[[#This Row],[T3]]&gt;0,1,0))</f>
        <v>0</v>
      </c>
      <c r="V666" s="3">
        <f>IF(ISBLANK(Table13[[#This Row],[T4]]),0,IF(Table13[[#This Row],[T4]]&gt;0,1,0))</f>
        <v>0</v>
      </c>
      <c r="W666" s="25">
        <v>74</v>
      </c>
      <c r="X666" s="23">
        <v>21</v>
      </c>
      <c r="Y666" s="3">
        <v>2.2999999999999998</v>
      </c>
      <c r="Z666" s="3"/>
      <c r="AB666" s="30">
        <v>636</v>
      </c>
      <c r="AC666" s="30">
        <v>1.3236747073845549</v>
      </c>
      <c r="AD666" s="30">
        <v>-0.72367470738455486</v>
      </c>
    </row>
    <row r="667" spans="1:30">
      <c r="A667" s="4">
        <v>43765.708333333336</v>
      </c>
      <c r="B667">
        <v>43765</v>
      </c>
      <c r="C667" s="3">
        <v>0.70833333333333337</v>
      </c>
      <c r="D667" s="3">
        <v>17</v>
      </c>
      <c r="E667" s="3">
        <v>27</v>
      </c>
      <c r="F667" s="3">
        <v>2.2999999999999998</v>
      </c>
      <c r="G667" s="5">
        <v>1.2</v>
      </c>
      <c r="H667" s="3">
        <v>3.5</v>
      </c>
      <c r="I667" s="3">
        <v>1.55139</v>
      </c>
      <c r="J667" s="12">
        <f t="shared" si="30"/>
        <v>1.3250000000000002</v>
      </c>
      <c r="K667" s="4">
        <v>43765.708333333336</v>
      </c>
      <c r="L667" s="3">
        <f t="shared" si="31"/>
        <v>27</v>
      </c>
      <c r="M667" s="3">
        <f t="shared" si="32"/>
        <v>17</v>
      </c>
      <c r="N667" s="3">
        <v>58</v>
      </c>
      <c r="O667" s="3">
        <v>0</v>
      </c>
      <c r="P667" s="3">
        <v>44</v>
      </c>
      <c r="Q667" s="3">
        <v>0</v>
      </c>
      <c r="R667" s="3"/>
      <c r="S667" s="3">
        <f>IF(ISBLANK(Table13[[#This Row],[T1]]),0,IF(Table13[[#This Row],[T1]]&gt;0,1,0))</f>
        <v>0</v>
      </c>
      <c r="T667" s="3">
        <f>IF(ISBLANK(Table13[[#This Row],[T2]]),0,IF(Table13[[#This Row],[T2]]&gt;0,1,0))</f>
        <v>0</v>
      </c>
      <c r="U667" s="3">
        <f>IF(ISBLANK(Table13[[#This Row],[T3]]),0,IF(Table13[[#This Row],[T3]]&gt;0,1,0))</f>
        <v>1</v>
      </c>
      <c r="V667" s="3">
        <f>IF(ISBLANK(Table13[[#This Row],[T4]]),0,IF(Table13[[#This Row],[T4]]&gt;0,1,0))</f>
        <v>0</v>
      </c>
      <c r="W667" s="26">
        <v>71</v>
      </c>
      <c r="X667" s="22">
        <v>21</v>
      </c>
      <c r="Y667" s="3">
        <v>3.5</v>
      </c>
      <c r="Z667" s="3"/>
      <c r="AB667" s="30">
        <v>637</v>
      </c>
      <c r="AC667" s="30">
        <v>1.3236747073845549</v>
      </c>
      <c r="AD667" s="30">
        <v>-0.32367470738455495</v>
      </c>
    </row>
    <row r="668" spans="1:30">
      <c r="A668" s="4">
        <v>43765.75</v>
      </c>
      <c r="B668">
        <v>43765</v>
      </c>
      <c r="C668" s="3">
        <v>0.75</v>
      </c>
      <c r="D668" s="3">
        <v>18</v>
      </c>
      <c r="E668" s="3">
        <v>27</v>
      </c>
      <c r="F668" s="3">
        <v>0.8</v>
      </c>
      <c r="G668" s="5">
        <v>0.8</v>
      </c>
      <c r="H668" s="3">
        <v>1.6</v>
      </c>
      <c r="I668" s="3">
        <v>1.55139</v>
      </c>
      <c r="J668" s="12">
        <f t="shared" si="30"/>
        <v>1.2125000000000001</v>
      </c>
      <c r="K668" s="4">
        <v>43765.75</v>
      </c>
      <c r="L668" s="3">
        <f t="shared" si="31"/>
        <v>27</v>
      </c>
      <c r="M668" s="3">
        <f t="shared" si="32"/>
        <v>18</v>
      </c>
      <c r="N668" s="3">
        <v>58</v>
      </c>
      <c r="O668" s="3">
        <v>0</v>
      </c>
      <c r="P668" s="3">
        <v>53</v>
      </c>
      <c r="Q668" s="3">
        <v>0</v>
      </c>
      <c r="R668" s="3"/>
      <c r="S668" s="3">
        <f>IF(ISBLANK(Table13[[#This Row],[T1]]),0,IF(Table13[[#This Row],[T1]]&gt;0,1,0))</f>
        <v>0</v>
      </c>
      <c r="T668" s="3">
        <f>IF(ISBLANK(Table13[[#This Row],[T2]]),0,IF(Table13[[#This Row],[T2]]&gt;0,1,0))</f>
        <v>0</v>
      </c>
      <c r="U668" s="3">
        <f>IF(ISBLANK(Table13[[#This Row],[T3]]),0,IF(Table13[[#This Row],[T3]]&gt;0,1,0))</f>
        <v>0</v>
      </c>
      <c r="V668" s="3">
        <f>IF(ISBLANK(Table13[[#This Row],[T4]]),0,IF(Table13[[#This Row],[T4]]&gt;0,1,0))</f>
        <v>0</v>
      </c>
      <c r="W668" s="25">
        <v>68</v>
      </c>
      <c r="X668" s="23">
        <v>21</v>
      </c>
      <c r="Y668" s="3">
        <v>1.6</v>
      </c>
      <c r="Z668" s="3"/>
      <c r="AB668" s="30">
        <v>638</v>
      </c>
      <c r="AC668" s="30">
        <v>1.3328072434540545</v>
      </c>
      <c r="AD668" s="30">
        <v>-0.13280724345405459</v>
      </c>
    </row>
    <row r="669" spans="1:30">
      <c r="A669" s="4">
        <v>43765.791666666664</v>
      </c>
      <c r="B669">
        <v>43765</v>
      </c>
      <c r="C669" s="3">
        <v>0.79166666666666663</v>
      </c>
      <c r="D669" s="3">
        <v>19</v>
      </c>
      <c r="E669" s="3">
        <v>27</v>
      </c>
      <c r="F669" s="3">
        <v>1</v>
      </c>
      <c r="G669" s="5">
        <v>0.7</v>
      </c>
      <c r="H669" s="3">
        <v>1.7</v>
      </c>
      <c r="I669" s="3">
        <v>1.55139</v>
      </c>
      <c r="J669" s="12">
        <f t="shared" si="30"/>
        <v>1.1791666666666669</v>
      </c>
      <c r="K669" s="4">
        <v>43765.791666666664</v>
      </c>
      <c r="L669" s="3">
        <f t="shared" si="31"/>
        <v>27</v>
      </c>
      <c r="M669" s="3">
        <f t="shared" si="32"/>
        <v>19</v>
      </c>
      <c r="N669" s="3">
        <v>58</v>
      </c>
      <c r="O669" s="3">
        <v>0</v>
      </c>
      <c r="P669" s="3">
        <v>58</v>
      </c>
      <c r="Q669" s="3">
        <v>0</v>
      </c>
      <c r="R669" s="3"/>
      <c r="S669" s="3">
        <f>IF(ISBLANK(Table13[[#This Row],[T1]]),0,IF(Table13[[#This Row],[T1]]&gt;0,1,0))</f>
        <v>0</v>
      </c>
      <c r="T669" s="3">
        <f>IF(ISBLANK(Table13[[#This Row],[T2]]),0,IF(Table13[[#This Row],[T2]]&gt;0,1,0))</f>
        <v>0</v>
      </c>
      <c r="U669" s="3">
        <f>IF(ISBLANK(Table13[[#This Row],[T3]]),0,IF(Table13[[#This Row],[T3]]&gt;0,1,0))</f>
        <v>0</v>
      </c>
      <c r="V669" s="3">
        <f>IF(ISBLANK(Table13[[#This Row],[T4]]),0,IF(Table13[[#This Row],[T4]]&gt;0,1,0))</f>
        <v>0</v>
      </c>
      <c r="W669" s="26">
        <v>67</v>
      </c>
      <c r="X669" s="22">
        <v>21</v>
      </c>
      <c r="Y669" s="3">
        <v>1.7</v>
      </c>
      <c r="Z669" s="3"/>
      <c r="AB669" s="30">
        <v>639</v>
      </c>
      <c r="AC669" s="30">
        <v>1.3435305259731098</v>
      </c>
      <c r="AD669" s="30">
        <v>-0.14353052597310989</v>
      </c>
    </row>
    <row r="670" spans="1:30">
      <c r="A670" s="4">
        <v>43765.833333333336</v>
      </c>
      <c r="B670">
        <v>43765</v>
      </c>
      <c r="C670" s="3">
        <v>0.83333333333333337</v>
      </c>
      <c r="D670" s="3">
        <v>20</v>
      </c>
      <c r="E670" s="3">
        <v>27</v>
      </c>
      <c r="F670" s="3">
        <v>0.7</v>
      </c>
      <c r="G670" s="5">
        <v>1.5</v>
      </c>
      <c r="H670" s="3">
        <v>2.2000000000000002</v>
      </c>
      <c r="I670" s="3">
        <v>1.55139</v>
      </c>
      <c r="J670" s="12">
        <f t="shared" si="30"/>
        <v>1.1458333333333335</v>
      </c>
      <c r="K670" s="4">
        <v>43765.833333333336</v>
      </c>
      <c r="L670" s="3">
        <f t="shared" si="31"/>
        <v>27</v>
      </c>
      <c r="M670" s="3">
        <f t="shared" si="32"/>
        <v>20</v>
      </c>
      <c r="N670" s="3">
        <v>57</v>
      </c>
      <c r="O670" s="3">
        <v>0</v>
      </c>
      <c r="P670" s="3">
        <v>54</v>
      </c>
      <c r="Q670" s="3">
        <v>0</v>
      </c>
      <c r="R670" s="3"/>
      <c r="S670" s="3">
        <f>IF(ISBLANK(Table13[[#This Row],[T1]]),0,IF(Table13[[#This Row],[T1]]&gt;0,1,0))</f>
        <v>1</v>
      </c>
      <c r="T670" s="3">
        <f>IF(ISBLANK(Table13[[#This Row],[T2]]),0,IF(Table13[[#This Row],[T2]]&gt;0,1,0))</f>
        <v>0</v>
      </c>
      <c r="U670" s="3">
        <f>IF(ISBLANK(Table13[[#This Row],[T3]]),0,IF(Table13[[#This Row],[T3]]&gt;0,1,0))</f>
        <v>0</v>
      </c>
      <c r="V670" s="3">
        <f>IF(ISBLANK(Table13[[#This Row],[T4]]),0,IF(Table13[[#This Row],[T4]]&gt;0,1,0))</f>
        <v>0</v>
      </c>
      <c r="W670" s="25">
        <v>65</v>
      </c>
      <c r="X670" s="23">
        <v>21</v>
      </c>
      <c r="Y670" s="3">
        <v>2.2000000000000002</v>
      </c>
      <c r="Z670" s="3"/>
      <c r="AB670" s="30">
        <v>640</v>
      </c>
      <c r="AC670" s="30">
        <v>1.3542538084921651</v>
      </c>
      <c r="AD670" s="30">
        <v>0.54574619150783477</v>
      </c>
    </row>
    <row r="671" spans="1:30">
      <c r="A671" s="4">
        <v>43765.875</v>
      </c>
      <c r="B671">
        <v>43765</v>
      </c>
      <c r="C671" s="3">
        <v>0.875</v>
      </c>
      <c r="D671" s="3">
        <v>21</v>
      </c>
      <c r="E671" s="3">
        <v>27</v>
      </c>
      <c r="F671" s="3">
        <v>1</v>
      </c>
      <c r="G671" s="5">
        <v>1.1000000000000001</v>
      </c>
      <c r="H671" s="3">
        <v>2.1</v>
      </c>
      <c r="I671" s="3">
        <v>1.55139</v>
      </c>
      <c r="J671" s="12">
        <f t="shared" si="30"/>
        <v>1.1000000000000003</v>
      </c>
      <c r="K671" s="4">
        <v>43765.875</v>
      </c>
      <c r="L671" s="3">
        <f t="shared" si="31"/>
        <v>27</v>
      </c>
      <c r="M671" s="3">
        <f t="shared" si="32"/>
        <v>21</v>
      </c>
      <c r="N671" s="3">
        <v>58</v>
      </c>
      <c r="O671" s="3">
        <v>0</v>
      </c>
      <c r="P671" s="3">
        <v>49</v>
      </c>
      <c r="Q671" s="3">
        <v>0</v>
      </c>
      <c r="R671" s="3"/>
      <c r="S671" s="3">
        <f>IF(ISBLANK(Table13[[#This Row],[T1]]),0,IF(Table13[[#This Row],[T1]]&gt;0,1,0))</f>
        <v>1</v>
      </c>
      <c r="T671" s="3">
        <f>IF(ISBLANK(Table13[[#This Row],[T2]]),0,IF(Table13[[#This Row],[T2]]&gt;0,1,0))</f>
        <v>0</v>
      </c>
      <c r="U671" s="3">
        <f>IF(ISBLANK(Table13[[#This Row],[T3]]),0,IF(Table13[[#This Row],[T3]]&gt;0,1,0))</f>
        <v>0</v>
      </c>
      <c r="V671" s="3">
        <f>IF(ISBLANK(Table13[[#This Row],[T4]]),0,IF(Table13[[#This Row],[T4]]&gt;0,1,0))</f>
        <v>0</v>
      </c>
      <c r="W671" s="26">
        <v>67</v>
      </c>
      <c r="X671" s="22">
        <v>21</v>
      </c>
      <c r="Y671" s="3">
        <v>2.1</v>
      </c>
      <c r="Z671" s="3"/>
      <c r="AB671" s="30">
        <v>641</v>
      </c>
      <c r="AC671" s="30">
        <v>1.3649770910112202</v>
      </c>
      <c r="AD671" s="30">
        <v>-6.4977091011220178E-2</v>
      </c>
    </row>
    <row r="672" spans="1:30">
      <c r="A672" s="4">
        <v>43765.916666666664</v>
      </c>
      <c r="B672">
        <v>43765</v>
      </c>
      <c r="C672" s="3">
        <v>0.91666666666666663</v>
      </c>
      <c r="D672" s="3">
        <v>22</v>
      </c>
      <c r="E672" s="3">
        <v>27</v>
      </c>
      <c r="F672" s="3">
        <v>2.9</v>
      </c>
      <c r="G672" s="5">
        <v>0.7</v>
      </c>
      <c r="H672" s="3">
        <v>3.5999999999999996</v>
      </c>
      <c r="I672" s="3">
        <v>1.55139</v>
      </c>
      <c r="J672" s="12">
        <f t="shared" si="30"/>
        <v>1.1125</v>
      </c>
      <c r="K672" s="4">
        <v>43765.916666666664</v>
      </c>
      <c r="L672" s="3">
        <f t="shared" si="31"/>
        <v>27</v>
      </c>
      <c r="M672" s="3">
        <f t="shared" si="32"/>
        <v>22</v>
      </c>
      <c r="N672" s="3">
        <v>58</v>
      </c>
      <c r="O672" s="3">
        <v>0</v>
      </c>
      <c r="P672" s="3">
        <v>58</v>
      </c>
      <c r="Q672" s="3">
        <v>0</v>
      </c>
      <c r="R672" s="3"/>
      <c r="S672" s="3">
        <f>IF(ISBLANK(Table13[[#This Row],[T1]]),0,IF(Table13[[#This Row],[T1]]&gt;0,1,0))</f>
        <v>1</v>
      </c>
      <c r="T672" s="3">
        <f>IF(ISBLANK(Table13[[#This Row],[T2]]),0,IF(Table13[[#This Row],[T2]]&gt;0,1,0))</f>
        <v>0</v>
      </c>
      <c r="U672" s="3">
        <f>IF(ISBLANK(Table13[[#This Row],[T3]]),0,IF(Table13[[#This Row],[T3]]&gt;0,1,0))</f>
        <v>1</v>
      </c>
      <c r="V672" s="3">
        <f>IF(ISBLANK(Table13[[#This Row],[T4]]),0,IF(Table13[[#This Row],[T4]]&gt;0,1,0))</f>
        <v>0</v>
      </c>
      <c r="W672" s="25">
        <v>66</v>
      </c>
      <c r="X672" s="23">
        <v>21</v>
      </c>
      <c r="Y672" s="3">
        <v>3.5999999999999996</v>
      </c>
      <c r="Z672" s="3"/>
      <c r="AB672" s="30">
        <v>642</v>
      </c>
      <c r="AC672" s="30">
        <v>1.4576583146739273</v>
      </c>
      <c r="AD672" s="30">
        <v>0.84234168532607256</v>
      </c>
    </row>
    <row r="673" spans="1:30">
      <c r="A673" s="4">
        <v>43765.958333333336</v>
      </c>
      <c r="B673">
        <v>43765</v>
      </c>
      <c r="C673" s="3">
        <v>0.95833333333333337</v>
      </c>
      <c r="D673" s="3">
        <v>23</v>
      </c>
      <c r="E673" s="3">
        <v>27</v>
      </c>
      <c r="F673" s="3">
        <v>0.4</v>
      </c>
      <c r="G673" s="5">
        <v>0.5</v>
      </c>
      <c r="H673" s="3">
        <v>0.9</v>
      </c>
      <c r="I673" s="3">
        <v>1.55139</v>
      </c>
      <c r="J673" s="12">
        <f t="shared" si="30"/>
        <v>1.0541666666666667</v>
      </c>
      <c r="K673" s="4">
        <v>43765.958333333336</v>
      </c>
      <c r="L673" s="3">
        <f t="shared" si="31"/>
        <v>27</v>
      </c>
      <c r="M673" s="3">
        <f t="shared" si="32"/>
        <v>23</v>
      </c>
      <c r="N673" s="3">
        <v>58</v>
      </c>
      <c r="O673" s="3">
        <v>2</v>
      </c>
      <c r="P673" s="3">
        <v>58</v>
      </c>
      <c r="Q673" s="3">
        <v>0</v>
      </c>
      <c r="R673" s="3"/>
      <c r="S673" s="3">
        <f>IF(ISBLANK(Table13[[#This Row],[T1]]),0,IF(Table13[[#This Row],[T1]]&gt;0,1,0))</f>
        <v>1</v>
      </c>
      <c r="T673" s="3">
        <f>IF(ISBLANK(Table13[[#This Row],[T2]]),0,IF(Table13[[#This Row],[T2]]&gt;0,1,0))</f>
        <v>0</v>
      </c>
      <c r="U673" s="3">
        <f>IF(ISBLANK(Table13[[#This Row],[T3]]),0,IF(Table13[[#This Row],[T3]]&gt;0,1,0))</f>
        <v>1</v>
      </c>
      <c r="V673" s="3">
        <f>IF(ISBLANK(Table13[[#This Row],[T4]]),0,IF(Table13[[#This Row],[T4]]&gt;0,1,0))</f>
        <v>0</v>
      </c>
      <c r="W673" s="26">
        <v>64</v>
      </c>
      <c r="X673" s="22">
        <v>21</v>
      </c>
      <c r="Y673" s="3">
        <v>0.9</v>
      </c>
      <c r="Z673" s="3"/>
      <c r="AB673" s="30">
        <v>643</v>
      </c>
      <c r="AC673" s="30">
        <v>1.446935032154872</v>
      </c>
      <c r="AD673" s="30">
        <v>-0.64693503215487191</v>
      </c>
    </row>
    <row r="674" spans="1:30">
      <c r="A674" s="4">
        <v>43766</v>
      </c>
      <c r="B674">
        <v>43766</v>
      </c>
      <c r="C674" s="3">
        <v>0</v>
      </c>
      <c r="D674" s="3">
        <v>0</v>
      </c>
      <c r="E674" s="3">
        <v>28</v>
      </c>
      <c r="F674" s="3">
        <v>0.3</v>
      </c>
      <c r="G674" s="5">
        <v>0.4</v>
      </c>
      <c r="H674" s="3">
        <v>0.7</v>
      </c>
      <c r="I674" s="3">
        <v>1.55139</v>
      </c>
      <c r="J674" s="12">
        <f t="shared" si="30"/>
        <v>1.0416666666666667</v>
      </c>
      <c r="K674" s="4">
        <v>43766</v>
      </c>
      <c r="L674" s="3">
        <f t="shared" si="31"/>
        <v>28</v>
      </c>
      <c r="M674" s="3">
        <f t="shared" si="32"/>
        <v>0</v>
      </c>
      <c r="N674" s="3">
        <v>57</v>
      </c>
      <c r="O674" s="3">
        <v>57</v>
      </c>
      <c r="P674" s="3">
        <v>57</v>
      </c>
      <c r="Q674" s="3">
        <v>0</v>
      </c>
      <c r="R674" s="3"/>
      <c r="S674" s="3">
        <f>IF(ISBLANK(Table13[[#This Row],[T1]]),0,IF(Table13[[#This Row],[T1]]&gt;0,1,0))</f>
        <v>1</v>
      </c>
      <c r="T674" s="3">
        <f>IF(ISBLANK(Table13[[#This Row],[T2]]),0,IF(Table13[[#This Row],[T2]]&gt;0,1,0))</f>
        <v>0</v>
      </c>
      <c r="U674" s="3">
        <f>IF(ISBLANK(Table13[[#This Row],[T3]]),0,IF(Table13[[#This Row],[T3]]&gt;0,1,0))</f>
        <v>1</v>
      </c>
      <c r="V674" s="3">
        <f>IF(ISBLANK(Table13[[#This Row],[T4]]),0,IF(Table13[[#This Row],[T4]]&gt;0,1,0))</f>
        <v>0</v>
      </c>
      <c r="W674" s="25">
        <v>63</v>
      </c>
      <c r="X674" s="23">
        <v>21</v>
      </c>
      <c r="Y674" s="3">
        <v>0.7</v>
      </c>
      <c r="Z674" s="3"/>
      <c r="AB674" s="30">
        <v>644</v>
      </c>
      <c r="AC674" s="30">
        <v>1.4576583146739273</v>
      </c>
      <c r="AD674" s="30">
        <v>-0.7576583146739273</v>
      </c>
    </row>
    <row r="675" spans="1:30">
      <c r="A675" s="4">
        <v>43766.041666666664</v>
      </c>
      <c r="B675">
        <v>43766</v>
      </c>
      <c r="C675" s="3">
        <v>4.1666666666666664E-2</v>
      </c>
      <c r="D675" s="3">
        <v>1</v>
      </c>
      <c r="E675" s="3">
        <v>28</v>
      </c>
      <c r="F675" s="3">
        <v>0.2</v>
      </c>
      <c r="G675" s="5">
        <v>0.4</v>
      </c>
      <c r="H675" s="3">
        <v>0.60000000000000009</v>
      </c>
      <c r="I675" s="3">
        <v>1.55139</v>
      </c>
      <c r="J675" s="12">
        <f t="shared" si="30"/>
        <v>1.0375000000000003</v>
      </c>
      <c r="K675" s="4">
        <v>43766.041666666664</v>
      </c>
      <c r="L675" s="3">
        <f t="shared" si="31"/>
        <v>28</v>
      </c>
      <c r="M675" s="3">
        <f t="shared" si="32"/>
        <v>1</v>
      </c>
      <c r="N675" s="3">
        <v>58</v>
      </c>
      <c r="O675" s="3">
        <v>57</v>
      </c>
      <c r="P675" s="3">
        <v>58</v>
      </c>
      <c r="Q675" s="3">
        <v>0</v>
      </c>
      <c r="R675" s="3"/>
      <c r="S675" s="3">
        <f>IF(ISBLANK(Table13[[#This Row],[T1]]),0,IF(Table13[[#This Row],[T1]]&gt;0,1,0))</f>
        <v>1</v>
      </c>
      <c r="T675" s="3">
        <f>IF(ISBLANK(Table13[[#This Row],[T2]]),0,IF(Table13[[#This Row],[T2]]&gt;0,1,0))</f>
        <v>0</v>
      </c>
      <c r="U675" s="3">
        <f>IF(ISBLANK(Table13[[#This Row],[T3]]),0,IF(Table13[[#This Row],[T3]]&gt;0,1,0))</f>
        <v>1</v>
      </c>
      <c r="V675" s="3">
        <f>IF(ISBLANK(Table13[[#This Row],[T4]]),0,IF(Table13[[#This Row],[T4]]&gt;0,1,0))</f>
        <v>0</v>
      </c>
      <c r="W675" s="26">
        <v>61</v>
      </c>
      <c r="X675" s="22">
        <v>21</v>
      </c>
      <c r="Y675" s="3">
        <v>0.60000000000000009</v>
      </c>
      <c r="Z675" s="3"/>
      <c r="AB675" s="30">
        <v>645</v>
      </c>
      <c r="AC675" s="30">
        <v>1.4576583146739273</v>
      </c>
      <c r="AD675" s="30">
        <v>0.14234168532607283</v>
      </c>
    </row>
    <row r="676" spans="1:30">
      <c r="A676" s="4">
        <v>43766.083333333336</v>
      </c>
      <c r="B676">
        <v>43766</v>
      </c>
      <c r="C676" s="3">
        <v>8.3333333333333329E-2</v>
      </c>
      <c r="D676" s="3">
        <v>2</v>
      </c>
      <c r="E676" s="3">
        <v>28</v>
      </c>
      <c r="F676" s="3">
        <v>0.2</v>
      </c>
      <c r="G676" s="5">
        <v>0.2</v>
      </c>
      <c r="H676" s="3">
        <v>0.4</v>
      </c>
      <c r="I676" s="3">
        <v>1.55139</v>
      </c>
      <c r="J676" s="12">
        <f t="shared" si="30"/>
        <v>1.0333333333333334</v>
      </c>
      <c r="K676" s="4">
        <v>43766.083333333336</v>
      </c>
      <c r="L676" s="3">
        <f t="shared" si="31"/>
        <v>28</v>
      </c>
      <c r="M676" s="3">
        <f t="shared" si="32"/>
        <v>2</v>
      </c>
      <c r="N676" s="3">
        <v>58</v>
      </c>
      <c r="O676" s="3">
        <v>58</v>
      </c>
      <c r="P676" s="3">
        <v>58</v>
      </c>
      <c r="Q676" s="3">
        <v>0</v>
      </c>
      <c r="R676" s="3"/>
      <c r="S676" s="3">
        <f>IF(ISBLANK(Table13[[#This Row],[T1]]),0,IF(Table13[[#This Row],[T1]]&gt;0,1,0))</f>
        <v>1</v>
      </c>
      <c r="T676" s="3">
        <f>IF(ISBLANK(Table13[[#This Row],[T2]]),0,IF(Table13[[#This Row],[T2]]&gt;0,1,0))</f>
        <v>0</v>
      </c>
      <c r="U676" s="3">
        <f>IF(ISBLANK(Table13[[#This Row],[T3]]),0,IF(Table13[[#This Row],[T3]]&gt;0,1,0))</f>
        <v>1</v>
      </c>
      <c r="V676" s="3">
        <f>IF(ISBLANK(Table13[[#This Row],[T4]]),0,IF(Table13[[#This Row],[T4]]&gt;0,1,0))</f>
        <v>0</v>
      </c>
      <c r="W676" s="25">
        <v>59</v>
      </c>
      <c r="X676" s="23">
        <v>21</v>
      </c>
      <c r="Y676" s="3">
        <v>0.4</v>
      </c>
      <c r="Z676" s="3"/>
      <c r="AB676" s="30">
        <v>646</v>
      </c>
      <c r="AC676" s="30">
        <v>1.6277513997673239</v>
      </c>
      <c r="AD676" s="30">
        <v>1.2722486002326761</v>
      </c>
    </row>
    <row r="677" spans="1:30">
      <c r="A677" s="4">
        <v>43766.125</v>
      </c>
      <c r="B677">
        <v>43766</v>
      </c>
      <c r="C677" s="3">
        <v>0.125</v>
      </c>
      <c r="D677" s="3">
        <v>3</v>
      </c>
      <c r="E677" s="3">
        <v>28</v>
      </c>
      <c r="F677" s="3">
        <v>0.4</v>
      </c>
      <c r="G677" s="5">
        <v>0.2</v>
      </c>
      <c r="H677" s="3">
        <v>0.60000000000000009</v>
      </c>
      <c r="I677" s="3">
        <v>1.55139</v>
      </c>
      <c r="J677" s="12">
        <f t="shared" si="30"/>
        <v>1.0333333333333334</v>
      </c>
      <c r="K677" s="4">
        <v>43766.125</v>
      </c>
      <c r="L677" s="3">
        <f t="shared" si="31"/>
        <v>28</v>
      </c>
      <c r="M677" s="3">
        <f t="shared" si="32"/>
        <v>3</v>
      </c>
      <c r="N677" s="3">
        <v>58</v>
      </c>
      <c r="O677" s="3">
        <v>58</v>
      </c>
      <c r="P677" s="3">
        <v>58</v>
      </c>
      <c r="Q677" s="3">
        <v>0</v>
      </c>
      <c r="R677" s="3"/>
      <c r="S677" s="3">
        <f>IF(ISBLANK(Table13[[#This Row],[T1]]),0,IF(Table13[[#This Row],[T1]]&gt;0,1,0))</f>
        <v>1</v>
      </c>
      <c r="T677" s="3">
        <f>IF(ISBLANK(Table13[[#This Row],[T2]]),0,IF(Table13[[#This Row],[T2]]&gt;0,1,0))</f>
        <v>0</v>
      </c>
      <c r="U677" s="3">
        <f>IF(ISBLANK(Table13[[#This Row],[T3]]),0,IF(Table13[[#This Row],[T3]]&gt;0,1,0))</f>
        <v>1</v>
      </c>
      <c r="V677" s="3">
        <f>IF(ISBLANK(Table13[[#This Row],[T4]]),0,IF(Table13[[#This Row],[T4]]&gt;0,1,0))</f>
        <v>0</v>
      </c>
      <c r="W677" s="26">
        <v>58</v>
      </c>
      <c r="X677" s="22">
        <v>21</v>
      </c>
      <c r="Y677" s="3">
        <v>0.60000000000000009</v>
      </c>
      <c r="Z677" s="3"/>
      <c r="AB677" s="30">
        <v>647</v>
      </c>
      <c r="AC677" s="30">
        <v>1.6384746822863792</v>
      </c>
      <c r="AD677" s="30">
        <v>-0.83847468228637911</v>
      </c>
    </row>
    <row r="678" spans="1:30">
      <c r="A678" s="4">
        <v>43766.166666666664</v>
      </c>
      <c r="B678">
        <v>43766</v>
      </c>
      <c r="C678" s="3">
        <v>0.16666666666666666</v>
      </c>
      <c r="D678" s="3">
        <v>4</v>
      </c>
      <c r="E678" s="3">
        <v>28</v>
      </c>
      <c r="F678" s="3">
        <v>0.2</v>
      </c>
      <c r="G678" s="5">
        <v>0.4</v>
      </c>
      <c r="H678" s="3">
        <v>0.60000000000000009</v>
      </c>
      <c r="I678" s="3">
        <v>1.55139</v>
      </c>
      <c r="J678" s="12">
        <f t="shared" si="30"/>
        <v>1.0333333333333334</v>
      </c>
      <c r="K678" s="4">
        <v>43766.166666666664</v>
      </c>
      <c r="L678" s="3">
        <f t="shared" si="31"/>
        <v>28</v>
      </c>
      <c r="M678" s="3">
        <f t="shared" si="32"/>
        <v>4</v>
      </c>
      <c r="N678" s="3">
        <v>57</v>
      </c>
      <c r="O678" s="3">
        <v>57</v>
      </c>
      <c r="P678" s="3">
        <v>57</v>
      </c>
      <c r="Q678" s="3">
        <v>0</v>
      </c>
      <c r="R678" s="3"/>
      <c r="S678" s="3">
        <f>IF(ISBLANK(Table13[[#This Row],[T1]]),0,IF(Table13[[#This Row],[T1]]&gt;0,1,0))</f>
        <v>1</v>
      </c>
      <c r="T678" s="3">
        <f>IF(ISBLANK(Table13[[#This Row],[T2]]),0,IF(Table13[[#This Row],[T2]]&gt;0,1,0))</f>
        <v>0</v>
      </c>
      <c r="U678" s="3">
        <f>IF(ISBLANK(Table13[[#This Row],[T3]]),0,IF(Table13[[#This Row],[T3]]&gt;0,1,0))</f>
        <v>1</v>
      </c>
      <c r="V678" s="3">
        <f>IF(ISBLANK(Table13[[#This Row],[T4]]),0,IF(Table13[[#This Row],[T4]]&gt;0,1,0))</f>
        <v>0</v>
      </c>
      <c r="W678" s="25">
        <v>58</v>
      </c>
      <c r="X678" s="23">
        <v>21</v>
      </c>
      <c r="Y678" s="3">
        <v>0.60000000000000009</v>
      </c>
      <c r="Z678" s="3"/>
      <c r="AB678" s="30">
        <v>648</v>
      </c>
      <c r="AC678" s="30">
        <v>1.5979676718844913</v>
      </c>
      <c r="AD678" s="30">
        <v>-0.9979676718844912</v>
      </c>
    </row>
    <row r="679" spans="1:30">
      <c r="A679" s="4">
        <v>43766.208333333336</v>
      </c>
      <c r="B679">
        <v>43766</v>
      </c>
      <c r="C679" s="3">
        <v>0.20833333333333334</v>
      </c>
      <c r="D679" s="3">
        <v>5</v>
      </c>
      <c r="E679" s="3">
        <v>28</v>
      </c>
      <c r="F679" s="3">
        <v>1.1000000000000001</v>
      </c>
      <c r="G679" s="5">
        <v>0.3</v>
      </c>
      <c r="H679" s="3">
        <v>1.4000000000000001</v>
      </c>
      <c r="I679" s="3">
        <v>1.55139</v>
      </c>
      <c r="J679" s="12">
        <f t="shared" si="30"/>
        <v>1.0250000000000001</v>
      </c>
      <c r="K679" s="4">
        <v>43766.208333333336</v>
      </c>
      <c r="L679" s="3">
        <f t="shared" si="31"/>
        <v>28</v>
      </c>
      <c r="M679" s="3">
        <f t="shared" si="32"/>
        <v>5</v>
      </c>
      <c r="N679" s="3">
        <v>58</v>
      </c>
      <c r="O679" s="3">
        <v>54</v>
      </c>
      <c r="P679" s="3">
        <v>58</v>
      </c>
      <c r="Q679" s="3">
        <v>0</v>
      </c>
      <c r="R679" s="3"/>
      <c r="S679" s="3">
        <f>IF(ISBLANK(Table13[[#This Row],[T1]]),0,IF(Table13[[#This Row],[T1]]&gt;0,1,0))</f>
        <v>1</v>
      </c>
      <c r="T679" s="3">
        <f>IF(ISBLANK(Table13[[#This Row],[T2]]),0,IF(Table13[[#This Row],[T2]]&gt;0,1,0))</f>
        <v>0</v>
      </c>
      <c r="U679" s="3">
        <f>IF(ISBLANK(Table13[[#This Row],[T3]]),0,IF(Table13[[#This Row],[T3]]&gt;0,1,0))</f>
        <v>1</v>
      </c>
      <c r="V679" s="3">
        <f>IF(ISBLANK(Table13[[#This Row],[T4]]),0,IF(Table13[[#This Row],[T4]]&gt;0,1,0))</f>
        <v>0</v>
      </c>
      <c r="W679" s="26">
        <v>56</v>
      </c>
      <c r="X679" s="22">
        <v>21</v>
      </c>
      <c r="Y679" s="3">
        <v>1.4000000000000001</v>
      </c>
      <c r="Z679" s="3"/>
      <c r="AB679" s="30">
        <v>649</v>
      </c>
      <c r="AC679" s="30">
        <v>1.5979676718844913</v>
      </c>
      <c r="AD679" s="30">
        <v>-0.29796767188449125</v>
      </c>
    </row>
    <row r="680" spans="1:30">
      <c r="A680" s="4">
        <v>43766.25</v>
      </c>
      <c r="B680">
        <v>43766</v>
      </c>
      <c r="C680" s="3">
        <v>0.25</v>
      </c>
      <c r="D680" s="3">
        <v>6</v>
      </c>
      <c r="E680" s="3">
        <v>28</v>
      </c>
      <c r="F680" s="3">
        <v>0.3</v>
      </c>
      <c r="G680" s="5">
        <v>0.6</v>
      </c>
      <c r="H680" s="3">
        <v>0.89999999999999991</v>
      </c>
      <c r="I680" s="3">
        <v>1.55139</v>
      </c>
      <c r="J680" s="12">
        <f t="shared" si="30"/>
        <v>1.0250000000000001</v>
      </c>
      <c r="K680" s="4">
        <v>43766.25</v>
      </c>
      <c r="L680" s="3">
        <f t="shared" si="31"/>
        <v>28</v>
      </c>
      <c r="M680" s="3">
        <f t="shared" si="32"/>
        <v>6</v>
      </c>
      <c r="N680" s="3">
        <v>58</v>
      </c>
      <c r="O680" s="3">
        <v>57</v>
      </c>
      <c r="P680" s="3">
        <v>58</v>
      </c>
      <c r="Q680" s="3">
        <v>0</v>
      </c>
      <c r="R680" s="3"/>
      <c r="S680" s="3">
        <f>IF(ISBLANK(Table13[[#This Row],[T1]]),0,IF(Table13[[#This Row],[T1]]&gt;0,1,0))</f>
        <v>1</v>
      </c>
      <c r="T680" s="3">
        <f>IF(ISBLANK(Table13[[#This Row],[T2]]),0,IF(Table13[[#This Row],[T2]]&gt;0,1,0))</f>
        <v>0</v>
      </c>
      <c r="U680" s="3">
        <f>IF(ISBLANK(Table13[[#This Row],[T3]]),0,IF(Table13[[#This Row],[T3]]&gt;0,1,0))</f>
        <v>1</v>
      </c>
      <c r="V680" s="3">
        <f>IF(ISBLANK(Table13[[#This Row],[T4]]),0,IF(Table13[[#This Row],[T4]]&gt;0,1,0))</f>
        <v>0</v>
      </c>
      <c r="W680" s="25">
        <v>58</v>
      </c>
      <c r="X680" s="23">
        <v>21</v>
      </c>
      <c r="Y680" s="3">
        <v>0.89999999999999991</v>
      </c>
      <c r="Z680" s="3"/>
      <c r="AB680" s="30">
        <v>650</v>
      </c>
      <c r="AC680" s="30">
        <v>1.5765211068463807</v>
      </c>
      <c r="AD680" s="30">
        <v>-0.87652110684638074</v>
      </c>
    </row>
    <row r="681" spans="1:30">
      <c r="A681" s="4">
        <v>43766.291666666664</v>
      </c>
      <c r="B681">
        <v>43766</v>
      </c>
      <c r="C681" s="3">
        <v>0.29166666666666669</v>
      </c>
      <c r="D681" s="3">
        <v>7</v>
      </c>
      <c r="E681" s="3">
        <v>28</v>
      </c>
      <c r="F681" s="3">
        <v>2.7</v>
      </c>
      <c r="G681" s="5">
        <v>1.1000000000000001</v>
      </c>
      <c r="H681" s="3">
        <v>3.8000000000000003</v>
      </c>
      <c r="I681" s="3">
        <v>1.55139</v>
      </c>
      <c r="J681" s="12">
        <f t="shared" si="30"/>
        <v>1.05</v>
      </c>
      <c r="K681" s="4">
        <v>43766.291666666664</v>
      </c>
      <c r="L681" s="3">
        <f t="shared" si="31"/>
        <v>28</v>
      </c>
      <c r="M681" s="3">
        <f t="shared" si="32"/>
        <v>7</v>
      </c>
      <c r="N681" s="3">
        <v>58</v>
      </c>
      <c r="O681" s="3">
        <v>58</v>
      </c>
      <c r="P681" s="3">
        <v>31</v>
      </c>
      <c r="Q681" s="3">
        <v>0</v>
      </c>
      <c r="R681" s="3"/>
      <c r="S681" s="3">
        <f>IF(ISBLANK(Table13[[#This Row],[T1]]),0,IF(Table13[[#This Row],[T1]]&gt;0,1,0))</f>
        <v>0</v>
      </c>
      <c r="T681" s="3">
        <f>IF(ISBLANK(Table13[[#This Row],[T2]]),0,IF(Table13[[#This Row],[T2]]&gt;0,1,0))</f>
        <v>0</v>
      </c>
      <c r="U681" s="3">
        <f>IF(ISBLANK(Table13[[#This Row],[T3]]),0,IF(Table13[[#This Row],[T3]]&gt;0,1,0))</f>
        <v>1</v>
      </c>
      <c r="V681" s="3">
        <f>IF(ISBLANK(Table13[[#This Row],[T4]]),0,IF(Table13[[#This Row],[T4]]&gt;0,1,0))</f>
        <v>0</v>
      </c>
      <c r="W681" s="26">
        <v>58</v>
      </c>
      <c r="X681" s="22">
        <v>21</v>
      </c>
      <c r="Y681" s="3">
        <v>3.8000000000000003</v>
      </c>
      <c r="Z681" s="3"/>
      <c r="AB681" s="30">
        <v>651</v>
      </c>
      <c r="AC681" s="30">
        <v>1.6170281172482686</v>
      </c>
      <c r="AD681" s="30">
        <v>-1.2170281172482684</v>
      </c>
    </row>
    <row r="682" spans="1:30">
      <c r="A682" s="4">
        <v>43766.333333333336</v>
      </c>
      <c r="B682">
        <v>43766</v>
      </c>
      <c r="C682" s="3">
        <v>0.33333333333333331</v>
      </c>
      <c r="D682" s="3">
        <v>8</v>
      </c>
      <c r="E682" s="3">
        <v>28</v>
      </c>
      <c r="F682" s="3">
        <v>2.1</v>
      </c>
      <c r="G682" s="5">
        <v>0.4</v>
      </c>
      <c r="H682" s="3">
        <v>2.5</v>
      </c>
      <c r="I682" s="3">
        <v>1.55139</v>
      </c>
      <c r="J682" s="12">
        <f t="shared" si="30"/>
        <v>1.0624999999999998</v>
      </c>
      <c r="K682" s="4">
        <v>43766.333333333336</v>
      </c>
      <c r="L682" s="3">
        <f t="shared" si="31"/>
        <v>28</v>
      </c>
      <c r="M682" s="3">
        <f t="shared" si="32"/>
        <v>8</v>
      </c>
      <c r="N682" s="3">
        <v>0</v>
      </c>
      <c r="O682" s="3">
        <v>21</v>
      </c>
      <c r="P682" s="3">
        <v>0</v>
      </c>
      <c r="Q682" s="3">
        <v>0</v>
      </c>
      <c r="R682" s="3"/>
      <c r="S682" s="3">
        <f>IF(ISBLANK(Table13[[#This Row],[T1]]),0,IF(Table13[[#This Row],[T1]]&gt;0,1,0))</f>
        <v>0</v>
      </c>
      <c r="T682" s="3">
        <f>IF(ISBLANK(Table13[[#This Row],[T2]]),0,IF(Table13[[#This Row],[T2]]&gt;0,1,0))</f>
        <v>0</v>
      </c>
      <c r="U682" s="3">
        <f>IF(ISBLANK(Table13[[#This Row],[T3]]),0,IF(Table13[[#This Row],[T3]]&gt;0,1,0))</f>
        <v>1</v>
      </c>
      <c r="V682" s="3">
        <f>IF(ISBLANK(Table13[[#This Row],[T4]]),0,IF(Table13[[#This Row],[T4]]&gt;0,1,0))</f>
        <v>0</v>
      </c>
      <c r="W682" s="25">
        <v>60</v>
      </c>
      <c r="X682" s="23">
        <v>21</v>
      </c>
      <c r="Y682" s="3">
        <v>2.5</v>
      </c>
      <c r="Z682" s="3"/>
      <c r="AB682" s="30">
        <v>652</v>
      </c>
      <c r="AC682" s="30">
        <v>1.6170281172482686</v>
      </c>
      <c r="AD682" s="30">
        <v>-1.2170281172482684</v>
      </c>
    </row>
    <row r="683" spans="1:30">
      <c r="A683" s="4">
        <v>43766.375</v>
      </c>
      <c r="B683">
        <v>43766</v>
      </c>
      <c r="C683" s="3">
        <v>0.375</v>
      </c>
      <c r="D683" s="3">
        <v>9</v>
      </c>
      <c r="E683" s="3">
        <v>28</v>
      </c>
      <c r="F683" s="3">
        <v>0.1</v>
      </c>
      <c r="G683" s="5">
        <v>0.2</v>
      </c>
      <c r="H683" s="3">
        <v>0.30000000000000004</v>
      </c>
      <c r="I683" s="3">
        <v>1.55139</v>
      </c>
      <c r="J683" s="12">
        <f t="shared" si="30"/>
        <v>0.98333333333333339</v>
      </c>
      <c r="K683" s="4">
        <v>43766.374999652777</v>
      </c>
      <c r="L683" s="3">
        <f t="shared" si="31"/>
        <v>28</v>
      </c>
      <c r="M683" s="3">
        <f t="shared" si="32"/>
        <v>9</v>
      </c>
      <c r="N683" s="3"/>
      <c r="O683" s="3"/>
      <c r="P683" s="3"/>
      <c r="Q683" s="3"/>
      <c r="R683" s="3"/>
      <c r="S683" s="3">
        <f>IF(ISBLANK(Table13[[#This Row],[T1]]),0,IF(Table13[[#This Row],[T1]]&gt;0,1,0))</f>
        <v>0</v>
      </c>
      <c r="T683" s="3">
        <f>IF(ISBLANK(Table13[[#This Row],[T2]]),0,IF(Table13[[#This Row],[T2]]&gt;0,1,0))</f>
        <v>0</v>
      </c>
      <c r="U683" s="3">
        <f>IF(ISBLANK(Table13[[#This Row],[T3]]),0,IF(Table13[[#This Row],[T3]]&gt;0,1,0))</f>
        <v>0</v>
      </c>
      <c r="V683" s="3">
        <f>IF(ISBLANK(Table13[[#This Row],[T4]]),0,IF(Table13[[#This Row],[T4]]&gt;0,1,0))</f>
        <v>0</v>
      </c>
      <c r="W683" s="26">
        <v>60</v>
      </c>
      <c r="X683" s="22">
        <v>21</v>
      </c>
      <c r="Y683" s="3">
        <v>0.30000000000000004</v>
      </c>
      <c r="Z683" s="3"/>
      <c r="AB683" s="30">
        <v>653</v>
      </c>
      <c r="AC683" s="30">
        <v>1.6253652800929905</v>
      </c>
      <c r="AD683" s="30">
        <v>-1.2253652800929906</v>
      </c>
    </row>
    <row r="684" spans="1:30">
      <c r="A684" s="4">
        <v>43766.416666666664</v>
      </c>
      <c r="B684">
        <v>43766</v>
      </c>
      <c r="C684" s="3">
        <v>0.41666666666666669</v>
      </c>
      <c r="D684" s="3">
        <v>10</v>
      </c>
      <c r="E684" s="3">
        <v>28</v>
      </c>
      <c r="F684" s="3">
        <v>0.1</v>
      </c>
      <c r="G684" s="5">
        <v>0.2</v>
      </c>
      <c r="H684" s="3">
        <v>0.30000000000000004</v>
      </c>
      <c r="I684" s="3">
        <v>1.55139</v>
      </c>
      <c r="J684" s="12">
        <f t="shared" si="30"/>
        <v>0.98750000000000016</v>
      </c>
      <c r="K684" s="4">
        <v>43766.416666261575</v>
      </c>
      <c r="L684" s="3">
        <f t="shared" si="31"/>
        <v>28</v>
      </c>
      <c r="M684" s="3">
        <f t="shared" si="32"/>
        <v>10</v>
      </c>
      <c r="N684" s="3"/>
      <c r="O684" s="3"/>
      <c r="P684" s="3"/>
      <c r="Q684" s="3"/>
      <c r="R684" s="3"/>
      <c r="S684" s="3">
        <f>IF(ISBLANK(Table13[[#This Row],[T1]]),0,IF(Table13[[#This Row],[T1]]&gt;0,1,0))</f>
        <v>0</v>
      </c>
      <c r="T684" s="3">
        <f>IF(ISBLANK(Table13[[#This Row],[T2]]),0,IF(Table13[[#This Row],[T2]]&gt;0,1,0))</f>
        <v>0</v>
      </c>
      <c r="U684" s="3">
        <f>IF(ISBLANK(Table13[[#This Row],[T3]]),0,IF(Table13[[#This Row],[T3]]&gt;0,1,0))</f>
        <v>0</v>
      </c>
      <c r="V684" s="3">
        <f>IF(ISBLANK(Table13[[#This Row],[T4]]),0,IF(Table13[[#This Row],[T4]]&gt;0,1,0))</f>
        <v>0</v>
      </c>
      <c r="W684" s="25">
        <v>64</v>
      </c>
      <c r="X684" s="23">
        <v>21</v>
      </c>
      <c r="Y684" s="3">
        <v>0.30000000000000004</v>
      </c>
      <c r="Z684" s="3"/>
      <c r="AB684" s="30">
        <v>654</v>
      </c>
      <c r="AC684" s="30">
        <v>1.5848582696911031</v>
      </c>
      <c r="AD684" s="30">
        <v>-0.98485826969110302</v>
      </c>
    </row>
    <row r="685" spans="1:30">
      <c r="A685" s="4">
        <v>43766.458333333336</v>
      </c>
      <c r="B685">
        <v>43766</v>
      </c>
      <c r="C685" s="3">
        <v>0.45833333333333331</v>
      </c>
      <c r="D685" s="3">
        <v>11</v>
      </c>
      <c r="E685" s="3">
        <v>28</v>
      </c>
      <c r="F685" s="3">
        <v>0.2</v>
      </c>
      <c r="G685" s="5">
        <v>0.1</v>
      </c>
      <c r="H685" s="3">
        <v>0.30000000000000004</v>
      </c>
      <c r="I685" s="3">
        <v>1.55139</v>
      </c>
      <c r="J685" s="12">
        <f t="shared" si="30"/>
        <v>0.99166666666666659</v>
      </c>
      <c r="K685" s="4">
        <v>43766.458332870374</v>
      </c>
      <c r="L685" s="3">
        <f t="shared" si="31"/>
        <v>28</v>
      </c>
      <c r="M685" s="3">
        <f t="shared" si="32"/>
        <v>11</v>
      </c>
      <c r="N685" s="3"/>
      <c r="O685" s="3"/>
      <c r="P685" s="3"/>
      <c r="Q685" s="3"/>
      <c r="R685" s="3"/>
      <c r="S685" s="3">
        <f>IF(ISBLANK(Table13[[#This Row],[T1]]),0,IF(Table13[[#This Row],[T1]]&gt;0,1,0))</f>
        <v>0</v>
      </c>
      <c r="T685" s="3">
        <f>IF(ISBLANK(Table13[[#This Row],[T2]]),0,IF(Table13[[#This Row],[T2]]&gt;0,1,0))</f>
        <v>0</v>
      </c>
      <c r="U685" s="3">
        <f>IF(ISBLANK(Table13[[#This Row],[T3]]),0,IF(Table13[[#This Row],[T3]]&gt;0,1,0))</f>
        <v>0</v>
      </c>
      <c r="V685" s="3">
        <f>IF(ISBLANK(Table13[[#This Row],[T4]]),0,IF(Table13[[#This Row],[T4]]&gt;0,1,0))</f>
        <v>0</v>
      </c>
      <c r="W685" s="26">
        <v>65</v>
      </c>
      <c r="X685" s="22">
        <v>21</v>
      </c>
      <c r="Y685" s="3">
        <v>0.30000000000000004</v>
      </c>
      <c r="Z685" s="3"/>
      <c r="AB685" s="30">
        <v>655</v>
      </c>
      <c r="AC685" s="30">
        <v>1.5526884221339372</v>
      </c>
      <c r="AD685" s="30">
        <v>-1.1526884221339371</v>
      </c>
    </row>
    <row r="686" spans="1:30">
      <c r="A686" s="4">
        <v>43766.5</v>
      </c>
      <c r="B686">
        <v>43766</v>
      </c>
      <c r="C686" s="3">
        <v>0.5</v>
      </c>
      <c r="D686" s="3">
        <v>12</v>
      </c>
      <c r="E686" s="3">
        <v>28</v>
      </c>
      <c r="F686" s="3">
        <v>0.2</v>
      </c>
      <c r="G686" s="5">
        <v>0.1</v>
      </c>
      <c r="H686" s="3">
        <v>0.30000000000000004</v>
      </c>
      <c r="I686" s="3">
        <v>1.55139</v>
      </c>
      <c r="J686" s="12">
        <f t="shared" si="30"/>
        <v>0.99583333333333324</v>
      </c>
      <c r="K686" s="4">
        <v>43766.499999479165</v>
      </c>
      <c r="L686" s="3">
        <f t="shared" si="31"/>
        <v>28</v>
      </c>
      <c r="M686" s="3">
        <f t="shared" si="32"/>
        <v>12</v>
      </c>
      <c r="N686" s="3"/>
      <c r="O686" s="3"/>
      <c r="P686" s="3"/>
      <c r="Q686" s="3"/>
      <c r="R686" s="3"/>
      <c r="S686" s="3">
        <f>IF(ISBLANK(Table13[[#This Row],[T1]]),0,IF(Table13[[#This Row],[T1]]&gt;0,1,0))</f>
        <v>0</v>
      </c>
      <c r="T686" s="3">
        <f>IF(ISBLANK(Table13[[#This Row],[T2]]),0,IF(Table13[[#This Row],[T2]]&gt;0,1,0))</f>
        <v>0</v>
      </c>
      <c r="U686" s="3">
        <f>IF(ISBLANK(Table13[[#This Row],[T3]]),0,IF(Table13[[#This Row],[T3]]&gt;0,1,0))</f>
        <v>0</v>
      </c>
      <c r="V686" s="3">
        <f>IF(ISBLANK(Table13[[#This Row],[T4]]),0,IF(Table13[[#This Row],[T4]]&gt;0,1,0))</f>
        <v>0</v>
      </c>
      <c r="W686" s="25">
        <v>67</v>
      </c>
      <c r="X686" s="23">
        <v>21</v>
      </c>
      <c r="Y686" s="3">
        <v>0.30000000000000004</v>
      </c>
      <c r="Z686" s="3"/>
      <c r="AB686" s="30">
        <v>656</v>
      </c>
      <c r="AC686" s="30">
        <v>1.5121814117320493</v>
      </c>
      <c r="AD686" s="30">
        <v>-1.0121814117320493</v>
      </c>
    </row>
    <row r="687" spans="1:30">
      <c r="A687" s="4">
        <v>43766.541666666664</v>
      </c>
      <c r="B687">
        <v>43766</v>
      </c>
      <c r="C687" s="3">
        <v>0.54166666666666663</v>
      </c>
      <c r="D687" s="3">
        <v>13</v>
      </c>
      <c r="E687" s="3">
        <v>28</v>
      </c>
      <c r="F687" s="3">
        <v>0.2</v>
      </c>
      <c r="G687" s="5">
        <v>0.1</v>
      </c>
      <c r="H687" s="3">
        <v>0.30000000000000004</v>
      </c>
      <c r="I687" s="3">
        <v>1.55139</v>
      </c>
      <c r="J687" s="12">
        <f t="shared" si="30"/>
        <v>0.99999999999999967</v>
      </c>
      <c r="K687" s="4">
        <v>43766.541666087964</v>
      </c>
      <c r="L687" s="3">
        <f t="shared" si="31"/>
        <v>28</v>
      </c>
      <c r="M687" s="3">
        <f t="shared" si="32"/>
        <v>13</v>
      </c>
      <c r="N687" s="3"/>
      <c r="O687" s="3"/>
      <c r="P687" s="3"/>
      <c r="Q687" s="3"/>
      <c r="R687" s="3"/>
      <c r="S687" s="3">
        <f>IF(ISBLANK(Table13[[#This Row],[T1]]),0,IF(Table13[[#This Row],[T1]]&gt;0,1,0))</f>
        <v>0</v>
      </c>
      <c r="T687" s="3">
        <f>IF(ISBLANK(Table13[[#This Row],[T2]]),0,IF(Table13[[#This Row],[T2]]&gt;0,1,0))</f>
        <v>0</v>
      </c>
      <c r="U687" s="3">
        <f>IF(ISBLANK(Table13[[#This Row],[T3]]),0,IF(Table13[[#This Row],[T3]]&gt;0,1,0))</f>
        <v>0</v>
      </c>
      <c r="V687" s="3">
        <f>IF(ISBLANK(Table13[[#This Row],[T4]]),0,IF(Table13[[#This Row],[T4]]&gt;0,1,0))</f>
        <v>0</v>
      </c>
      <c r="W687" s="26">
        <v>68</v>
      </c>
      <c r="X687" s="22">
        <v>21</v>
      </c>
      <c r="Y687" s="3">
        <v>0.30000000000000004</v>
      </c>
      <c r="Z687" s="3"/>
      <c r="AB687" s="30">
        <v>657</v>
      </c>
      <c r="AC687" s="30">
        <v>1.5419651396148819</v>
      </c>
      <c r="AD687" s="30">
        <v>0.35803486038511823</v>
      </c>
    </row>
    <row r="688" spans="1:30">
      <c r="A688" s="4">
        <v>43766.583333333336</v>
      </c>
      <c r="B688">
        <v>43766</v>
      </c>
      <c r="C688" s="3">
        <v>0.58333333333333337</v>
      </c>
      <c r="D688" s="3">
        <v>14</v>
      </c>
      <c r="E688" s="3">
        <v>28</v>
      </c>
      <c r="F688" s="3">
        <v>0.4</v>
      </c>
      <c r="G688" s="5">
        <v>0.3</v>
      </c>
      <c r="H688" s="3">
        <v>0.7</v>
      </c>
      <c r="I688" s="3">
        <v>1.55139</v>
      </c>
      <c r="J688" s="12">
        <f t="shared" si="30"/>
        <v>1.0041666666666664</v>
      </c>
      <c r="K688" s="4">
        <v>43766.583332696762</v>
      </c>
      <c r="L688" s="3">
        <f t="shared" si="31"/>
        <v>28</v>
      </c>
      <c r="M688" s="3">
        <f t="shared" si="32"/>
        <v>14</v>
      </c>
      <c r="N688" s="3"/>
      <c r="O688" s="3"/>
      <c r="P688" s="3"/>
      <c r="Q688" s="3"/>
      <c r="R688" s="3"/>
      <c r="S688" s="3">
        <f>IF(ISBLANK(Table13[[#This Row],[T1]]),0,IF(Table13[[#This Row],[T1]]&gt;0,1,0))</f>
        <v>0</v>
      </c>
      <c r="T688" s="3">
        <f>IF(ISBLANK(Table13[[#This Row],[T2]]),0,IF(Table13[[#This Row],[T2]]&gt;0,1,0))</f>
        <v>0</v>
      </c>
      <c r="U688" s="3">
        <f>IF(ISBLANK(Table13[[#This Row],[T3]]),0,IF(Table13[[#This Row],[T3]]&gt;0,1,0))</f>
        <v>0</v>
      </c>
      <c r="V688" s="3">
        <f>IF(ISBLANK(Table13[[#This Row],[T4]]),0,IF(Table13[[#This Row],[T4]]&gt;0,1,0))</f>
        <v>0</v>
      </c>
      <c r="W688" s="25">
        <v>69</v>
      </c>
      <c r="X688" s="23">
        <v>17</v>
      </c>
      <c r="Y688" s="3">
        <v>0.7</v>
      </c>
      <c r="Z688" s="3"/>
      <c r="AB688" s="30">
        <v>658</v>
      </c>
      <c r="AC688" s="30">
        <v>1.3494815691434985</v>
      </c>
      <c r="AD688" s="30">
        <v>-0.44948156914349846</v>
      </c>
    </row>
    <row r="689" spans="1:30">
      <c r="A689" s="4">
        <v>43766.625</v>
      </c>
      <c r="B689">
        <v>43766</v>
      </c>
      <c r="C689" s="3">
        <v>0.625</v>
      </c>
      <c r="D689" s="3">
        <v>15</v>
      </c>
      <c r="E689" s="3">
        <v>28</v>
      </c>
      <c r="F689" s="3">
        <v>0.2</v>
      </c>
      <c r="G689" s="5">
        <v>0.4</v>
      </c>
      <c r="H689" s="3">
        <v>0.60000000000000009</v>
      </c>
      <c r="I689" s="3">
        <v>1.55139</v>
      </c>
      <c r="J689" s="12">
        <f t="shared" si="30"/>
        <v>1.0291666666666663</v>
      </c>
      <c r="K689" s="4">
        <v>43766.624999305554</v>
      </c>
      <c r="L689" s="3">
        <f t="shared" si="31"/>
        <v>28</v>
      </c>
      <c r="M689" s="3">
        <f t="shared" si="32"/>
        <v>15</v>
      </c>
      <c r="N689" s="3"/>
      <c r="O689" s="3"/>
      <c r="P689" s="3"/>
      <c r="Q689" s="3"/>
      <c r="R689" s="3"/>
      <c r="S689" s="3">
        <f>IF(ISBLANK(Table13[[#This Row],[T1]]),0,IF(Table13[[#This Row],[T1]]&gt;0,1,0))</f>
        <v>0</v>
      </c>
      <c r="T689" s="3">
        <f>IF(ISBLANK(Table13[[#This Row],[T2]]),0,IF(Table13[[#This Row],[T2]]&gt;0,1,0))</f>
        <v>0</v>
      </c>
      <c r="U689" s="3">
        <f>IF(ISBLANK(Table13[[#This Row],[T3]]),0,IF(Table13[[#This Row],[T3]]&gt;0,1,0))</f>
        <v>0</v>
      </c>
      <c r="V689" s="3">
        <f>IF(ISBLANK(Table13[[#This Row],[T4]]),0,IF(Table13[[#This Row],[T4]]&gt;0,1,0))</f>
        <v>0</v>
      </c>
      <c r="W689" s="26">
        <v>67</v>
      </c>
      <c r="X689" s="22">
        <v>17</v>
      </c>
      <c r="Y689" s="3">
        <v>0.60000000000000009</v>
      </c>
      <c r="Z689" s="3"/>
      <c r="AB689" s="30">
        <v>659</v>
      </c>
      <c r="AC689" s="30">
        <v>1.3891932063206085</v>
      </c>
      <c r="AD689" s="30">
        <v>1.9108067936793913</v>
      </c>
    </row>
    <row r="690" spans="1:30">
      <c r="A690" s="4">
        <v>43766.666666666664</v>
      </c>
      <c r="B690">
        <v>43766</v>
      </c>
      <c r="C690" s="3">
        <v>0.66666666666666663</v>
      </c>
      <c r="D690" s="3">
        <v>16</v>
      </c>
      <c r="E690" s="3">
        <v>28</v>
      </c>
      <c r="F690" s="3">
        <v>1.1000000000000001</v>
      </c>
      <c r="G690" s="5">
        <v>0.8</v>
      </c>
      <c r="H690" s="3">
        <v>1.9000000000000001</v>
      </c>
      <c r="I690" s="3">
        <v>1.55139</v>
      </c>
      <c r="J690" s="12">
        <f t="shared" si="30"/>
        <v>1.0208333333333333</v>
      </c>
      <c r="K690" s="4">
        <v>43766.666665914352</v>
      </c>
      <c r="L690" s="3">
        <f t="shared" si="31"/>
        <v>28</v>
      </c>
      <c r="M690" s="3">
        <f t="shared" si="32"/>
        <v>16</v>
      </c>
      <c r="N690" s="3"/>
      <c r="O690" s="3"/>
      <c r="P690" s="3"/>
      <c r="Q690" s="3"/>
      <c r="R690" s="3"/>
      <c r="S690" s="3">
        <f>IF(ISBLANK(Table13[[#This Row],[T1]]),0,IF(Table13[[#This Row],[T1]]&gt;0,1,0))</f>
        <v>0</v>
      </c>
      <c r="T690" s="3">
        <f>IF(ISBLANK(Table13[[#This Row],[T2]]),0,IF(Table13[[#This Row],[T2]]&gt;0,1,0))</f>
        <v>0</v>
      </c>
      <c r="U690" s="3">
        <f>IF(ISBLANK(Table13[[#This Row],[T3]]),0,IF(Table13[[#This Row],[T3]]&gt;0,1,0))</f>
        <v>0</v>
      </c>
      <c r="V690" s="3">
        <f>IF(ISBLANK(Table13[[#This Row],[T4]]),0,IF(Table13[[#This Row],[T4]]&gt;0,1,0))</f>
        <v>0</v>
      </c>
      <c r="W690" s="25">
        <v>65</v>
      </c>
      <c r="X690" s="23">
        <v>13</v>
      </c>
      <c r="Y690" s="3">
        <v>1.9000000000000001</v>
      </c>
      <c r="Z690" s="3"/>
      <c r="AB690" s="30">
        <v>660</v>
      </c>
      <c r="AC690" s="30">
        <v>1.2164418821940024</v>
      </c>
      <c r="AD690" s="30">
        <v>1.0835581178059974</v>
      </c>
    </row>
    <row r="691" spans="1:30">
      <c r="A691" s="4">
        <v>43766.708333333336</v>
      </c>
      <c r="B691">
        <v>43766</v>
      </c>
      <c r="C691" s="3">
        <v>0.70833333333333337</v>
      </c>
      <c r="D691" s="3">
        <v>17</v>
      </c>
      <c r="E691" s="3">
        <v>28</v>
      </c>
      <c r="F691" s="3">
        <v>0.4</v>
      </c>
      <c r="G691" s="5">
        <v>0.4</v>
      </c>
      <c r="H691" s="3">
        <v>0.8</v>
      </c>
      <c r="I691" s="3">
        <v>1.55139</v>
      </c>
      <c r="J691" s="12">
        <f t="shared" si="30"/>
        <v>0.97499999999999964</v>
      </c>
      <c r="K691" s="4">
        <v>43766.708332523151</v>
      </c>
      <c r="L691" s="3">
        <f t="shared" si="31"/>
        <v>28</v>
      </c>
      <c r="M691" s="3">
        <f t="shared" si="32"/>
        <v>17</v>
      </c>
      <c r="N691" s="3"/>
      <c r="O691" s="3"/>
      <c r="P691" s="3"/>
      <c r="Q691" s="3"/>
      <c r="R691" s="3"/>
      <c r="S691" s="3">
        <f>IF(ISBLANK(Table13[[#This Row],[T1]]),0,IF(Table13[[#This Row],[T1]]&gt;0,1,0))</f>
        <v>0</v>
      </c>
      <c r="T691" s="3">
        <f>IF(ISBLANK(Table13[[#This Row],[T2]]),0,IF(Table13[[#This Row],[T2]]&gt;0,1,0))</f>
        <v>0</v>
      </c>
      <c r="U691" s="3">
        <f>IF(ISBLANK(Table13[[#This Row],[T3]]),0,IF(Table13[[#This Row],[T3]]&gt;0,1,0))</f>
        <v>1</v>
      </c>
      <c r="V691" s="3">
        <f>IF(ISBLANK(Table13[[#This Row],[T4]]),0,IF(Table13[[#This Row],[T4]]&gt;0,1,0))</f>
        <v>0</v>
      </c>
      <c r="W691" s="26">
        <v>62</v>
      </c>
      <c r="X691" s="22">
        <v>13</v>
      </c>
      <c r="Y691" s="3">
        <v>0.8</v>
      </c>
      <c r="Z691" s="3"/>
      <c r="AB691" s="30">
        <v>661</v>
      </c>
      <c r="AC691" s="30">
        <v>1.1552836799787818</v>
      </c>
      <c r="AD691" s="30">
        <v>-0.35528367997878174</v>
      </c>
    </row>
    <row r="692" spans="1:30">
      <c r="A692" s="4">
        <v>43766.75</v>
      </c>
      <c r="B692">
        <v>43766</v>
      </c>
      <c r="C692" s="3">
        <v>0.75</v>
      </c>
      <c r="D692" s="3">
        <v>18</v>
      </c>
      <c r="E692" s="3">
        <v>28</v>
      </c>
      <c r="F692" s="3">
        <v>0.4</v>
      </c>
      <c r="G692" s="5">
        <v>0.4</v>
      </c>
      <c r="H692" s="3">
        <v>0.8</v>
      </c>
      <c r="I692" s="3">
        <v>1.55139</v>
      </c>
      <c r="J692" s="12">
        <f t="shared" si="30"/>
        <v>0.97499999999999976</v>
      </c>
      <c r="K692" s="4">
        <v>43766.75</v>
      </c>
      <c r="L692" s="3">
        <f t="shared" si="31"/>
        <v>28</v>
      </c>
      <c r="M692" s="3">
        <f t="shared" si="32"/>
        <v>18</v>
      </c>
      <c r="N692" s="3">
        <v>0</v>
      </c>
      <c r="O692" s="3">
        <v>0</v>
      </c>
      <c r="P692" s="3">
        <v>55</v>
      </c>
      <c r="Q692" s="3">
        <v>0</v>
      </c>
      <c r="R692" s="3"/>
      <c r="S692" s="3">
        <f>IF(ISBLANK(Table13[[#This Row],[T1]]),0,IF(Table13[[#This Row],[T1]]&gt;0,1,0))</f>
        <v>1</v>
      </c>
      <c r="T692" s="3">
        <f>IF(ISBLANK(Table13[[#This Row],[T2]]),0,IF(Table13[[#This Row],[T2]]&gt;0,1,0))</f>
        <v>0</v>
      </c>
      <c r="U692" s="3">
        <f>IF(ISBLANK(Table13[[#This Row],[T3]]),0,IF(Table13[[#This Row],[T3]]&gt;0,1,0))</f>
        <v>1</v>
      </c>
      <c r="V692" s="3">
        <f>IF(ISBLANK(Table13[[#This Row],[T4]]),0,IF(Table13[[#This Row],[T4]]&gt;0,1,0))</f>
        <v>0</v>
      </c>
      <c r="W692" s="25">
        <v>61</v>
      </c>
      <c r="X692" s="23">
        <v>13</v>
      </c>
      <c r="Y692" s="3">
        <v>0.8</v>
      </c>
      <c r="Z692" s="3"/>
      <c r="AB692" s="30">
        <v>662</v>
      </c>
      <c r="AC692" s="30">
        <v>1.1552836799787818</v>
      </c>
      <c r="AD692" s="30">
        <v>-5.5283679978781697E-2</v>
      </c>
    </row>
    <row r="693" spans="1:30">
      <c r="A693" s="4">
        <v>43766.791666666664</v>
      </c>
      <c r="B693">
        <v>43766</v>
      </c>
      <c r="C693" s="3">
        <v>0.79166666666666663</v>
      </c>
      <c r="D693" s="3">
        <v>19</v>
      </c>
      <c r="E693" s="3">
        <v>28</v>
      </c>
      <c r="F693" s="3">
        <v>0.3</v>
      </c>
      <c r="G693" s="5">
        <v>0.6</v>
      </c>
      <c r="H693" s="3">
        <v>0.89999999999999991</v>
      </c>
      <c r="I693" s="3">
        <v>1.55139</v>
      </c>
      <c r="J693" s="12">
        <f t="shared" si="30"/>
        <v>0.98333333333333328</v>
      </c>
      <c r="K693" s="4">
        <v>43766.791666666664</v>
      </c>
      <c r="L693" s="3">
        <f t="shared" si="31"/>
        <v>28</v>
      </c>
      <c r="M693" s="3">
        <f t="shared" si="32"/>
        <v>19</v>
      </c>
      <c r="N693" s="3">
        <v>0</v>
      </c>
      <c r="O693" s="3">
        <v>0</v>
      </c>
      <c r="P693" s="3">
        <v>57</v>
      </c>
      <c r="Q693" s="3">
        <v>0</v>
      </c>
      <c r="R693" s="3"/>
      <c r="S693" s="3">
        <f>IF(ISBLANK(Table13[[#This Row],[T1]]),0,IF(Table13[[#This Row],[T1]]&gt;0,1,0))</f>
        <v>1</v>
      </c>
      <c r="T693" s="3">
        <f>IF(ISBLANK(Table13[[#This Row],[T2]]),0,IF(Table13[[#This Row],[T2]]&gt;0,1,0))</f>
        <v>0</v>
      </c>
      <c r="U693" s="3">
        <f>IF(ISBLANK(Table13[[#This Row],[T3]]),0,IF(Table13[[#This Row],[T3]]&gt;0,1,0))</f>
        <v>1</v>
      </c>
      <c r="V693" s="3">
        <f>IF(ISBLANK(Table13[[#This Row],[T4]]),0,IF(Table13[[#This Row],[T4]]&gt;0,1,0))</f>
        <v>0</v>
      </c>
      <c r="W693" s="26">
        <v>58</v>
      </c>
      <c r="X693" s="22">
        <v>13</v>
      </c>
      <c r="Y693" s="3">
        <v>0.89999999999999991</v>
      </c>
      <c r="Z693" s="3"/>
      <c r="AB693" s="30">
        <v>663</v>
      </c>
      <c r="AC693" s="30">
        <v>1.1338371149406714</v>
      </c>
      <c r="AD693" s="30">
        <v>-0.23383711494067139</v>
      </c>
    </row>
    <row r="694" spans="1:30">
      <c r="A694" s="4">
        <v>43766.833333333336</v>
      </c>
      <c r="B694">
        <v>43766</v>
      </c>
      <c r="C694" s="3">
        <v>0.83333333333333337</v>
      </c>
      <c r="D694" s="3">
        <v>20</v>
      </c>
      <c r="E694" s="3">
        <v>28</v>
      </c>
      <c r="F694" s="3">
        <v>0.4</v>
      </c>
      <c r="G694" s="5">
        <v>0.7</v>
      </c>
      <c r="H694" s="3">
        <v>1.1000000000000001</v>
      </c>
      <c r="I694" s="3">
        <v>1.55139</v>
      </c>
      <c r="J694" s="12">
        <f t="shared" si="30"/>
        <v>0.9624999999999998</v>
      </c>
      <c r="K694" s="4">
        <v>43766.833333333336</v>
      </c>
      <c r="L694" s="3">
        <f t="shared" si="31"/>
        <v>28</v>
      </c>
      <c r="M694" s="3">
        <f t="shared" si="32"/>
        <v>20</v>
      </c>
      <c r="N694" s="3">
        <v>0</v>
      </c>
      <c r="O694" s="3">
        <v>20</v>
      </c>
      <c r="P694" s="3">
        <v>58</v>
      </c>
      <c r="Q694" s="3">
        <v>0</v>
      </c>
      <c r="R694" s="3"/>
      <c r="S694" s="3">
        <f>IF(ISBLANK(Table13[[#This Row],[T1]]),0,IF(Table13[[#This Row],[T1]]&gt;0,1,0))</f>
        <v>1</v>
      </c>
      <c r="T694" s="3">
        <f>IF(ISBLANK(Table13[[#This Row],[T2]]),0,IF(Table13[[#This Row],[T2]]&gt;0,1,0))</f>
        <v>0</v>
      </c>
      <c r="U694" s="3">
        <f>IF(ISBLANK(Table13[[#This Row],[T3]]),0,IF(Table13[[#This Row],[T3]]&gt;0,1,0))</f>
        <v>1</v>
      </c>
      <c r="V694" s="3">
        <f>IF(ISBLANK(Table13[[#This Row],[T4]]),0,IF(Table13[[#This Row],[T4]]&gt;0,1,0))</f>
        <v>0</v>
      </c>
      <c r="W694" s="25">
        <v>60</v>
      </c>
      <c r="X694" s="23">
        <v>13</v>
      </c>
      <c r="Y694" s="3">
        <v>1.1000000000000001</v>
      </c>
      <c r="Z694" s="3"/>
      <c r="AB694" s="30">
        <v>664</v>
      </c>
      <c r="AC694" s="30">
        <v>1.1660069624978371</v>
      </c>
      <c r="AD694" s="30">
        <v>1.5339930375021631</v>
      </c>
    </row>
    <row r="695" spans="1:30">
      <c r="A695" s="4">
        <v>43766.875</v>
      </c>
      <c r="B695">
        <v>43766</v>
      </c>
      <c r="C695" s="3">
        <v>0.875</v>
      </c>
      <c r="D695" s="3">
        <v>21</v>
      </c>
      <c r="E695" s="3">
        <v>28</v>
      </c>
      <c r="F695" s="3">
        <v>0.5</v>
      </c>
      <c r="G695" s="5">
        <v>1.9</v>
      </c>
      <c r="H695" s="3">
        <v>2.4</v>
      </c>
      <c r="I695" s="3">
        <v>1.55139</v>
      </c>
      <c r="J695" s="12">
        <f t="shared" si="30"/>
        <v>0.94583333333333297</v>
      </c>
      <c r="K695" s="4">
        <v>43766.875</v>
      </c>
      <c r="L695" s="3">
        <f t="shared" si="31"/>
        <v>28</v>
      </c>
      <c r="M695" s="3">
        <f t="shared" si="32"/>
        <v>21</v>
      </c>
      <c r="N695" s="3">
        <v>49</v>
      </c>
      <c r="O695" s="3">
        <v>54</v>
      </c>
      <c r="P695" s="3">
        <v>57</v>
      </c>
      <c r="Q695" s="3">
        <v>0</v>
      </c>
      <c r="R695" s="3"/>
      <c r="S695" s="3">
        <f>IF(ISBLANK(Table13[[#This Row],[T1]]),0,IF(Table13[[#This Row],[T1]]&gt;0,1,0))</f>
        <v>1</v>
      </c>
      <c r="T695" s="3">
        <f>IF(ISBLANK(Table13[[#This Row],[T2]]),0,IF(Table13[[#This Row],[T2]]&gt;0,1,0))</f>
        <v>0</v>
      </c>
      <c r="U695" s="3">
        <f>IF(ISBLANK(Table13[[#This Row],[T3]]),0,IF(Table13[[#This Row],[T3]]&gt;0,1,0))</f>
        <v>1</v>
      </c>
      <c r="V695" s="3">
        <f>IF(ISBLANK(Table13[[#This Row],[T4]]),0,IF(Table13[[#This Row],[T4]]&gt;0,1,0))</f>
        <v>0</v>
      </c>
      <c r="W695" s="26">
        <v>60</v>
      </c>
      <c r="X695" s="22">
        <v>11</v>
      </c>
      <c r="Y695" s="3">
        <v>2.4</v>
      </c>
      <c r="Z695" s="3"/>
      <c r="AB695" s="30">
        <v>665</v>
      </c>
      <c r="AC695" s="30">
        <v>1.158465172877893</v>
      </c>
      <c r="AD695" s="30">
        <v>1.1415348271221069</v>
      </c>
    </row>
    <row r="696" spans="1:30">
      <c r="A696" s="4">
        <v>43766.916666666664</v>
      </c>
      <c r="B696">
        <v>43766</v>
      </c>
      <c r="C696" s="3">
        <v>0.91666666666666663</v>
      </c>
      <c r="D696" s="3">
        <v>22</v>
      </c>
      <c r="E696" s="3">
        <v>28</v>
      </c>
      <c r="F696" s="3">
        <v>1.3</v>
      </c>
      <c r="G696" s="5">
        <v>0.9</v>
      </c>
      <c r="H696" s="3">
        <v>2.2000000000000002</v>
      </c>
      <c r="I696" s="3">
        <v>1.55139</v>
      </c>
      <c r="J696" s="12">
        <f t="shared" si="30"/>
        <v>0.95000000000000007</v>
      </c>
      <c r="K696" s="4">
        <v>43766.916666666664</v>
      </c>
      <c r="L696" s="3">
        <f t="shared" si="31"/>
        <v>28</v>
      </c>
      <c r="M696" s="3">
        <f t="shared" si="32"/>
        <v>22</v>
      </c>
      <c r="N696" s="3">
        <v>58</v>
      </c>
      <c r="O696" s="3">
        <v>58</v>
      </c>
      <c r="P696" s="3">
        <v>49</v>
      </c>
      <c r="Q696" s="3">
        <v>0</v>
      </c>
      <c r="R696" s="3"/>
      <c r="S696" s="3">
        <f>IF(ISBLANK(Table13[[#This Row],[T1]]),0,IF(Table13[[#This Row],[T1]]&gt;0,1,0))</f>
        <v>1</v>
      </c>
      <c r="T696" s="3">
        <f>IF(ISBLANK(Table13[[#This Row],[T2]]),0,IF(Table13[[#This Row],[T2]]&gt;0,1,0))</f>
        <v>0</v>
      </c>
      <c r="U696" s="3">
        <f>IF(ISBLANK(Table13[[#This Row],[T3]]),0,IF(Table13[[#This Row],[T3]]&gt;0,1,0))</f>
        <v>1</v>
      </c>
      <c r="V696" s="3">
        <f>IF(ISBLANK(Table13[[#This Row],[T4]]),0,IF(Table13[[#This Row],[T4]]&gt;0,1,0))</f>
        <v>0</v>
      </c>
      <c r="W696" s="25">
        <v>61</v>
      </c>
      <c r="X696" s="23">
        <v>11</v>
      </c>
      <c r="Y696" s="3">
        <v>2.2000000000000002</v>
      </c>
      <c r="Z696" s="3"/>
      <c r="AB696" s="30">
        <v>666</v>
      </c>
      <c r="AC696" s="30">
        <v>1.2618696790596553</v>
      </c>
      <c r="AD696" s="30">
        <v>2.2381303209403445</v>
      </c>
    </row>
    <row r="697" spans="1:30">
      <c r="A697" s="4">
        <v>43766.958333333336</v>
      </c>
      <c r="B697">
        <v>43766</v>
      </c>
      <c r="C697" s="3">
        <v>0.95833333333333337</v>
      </c>
      <c r="D697" s="3">
        <v>23</v>
      </c>
      <c r="E697" s="3">
        <v>28</v>
      </c>
      <c r="F697" s="3">
        <v>0.4</v>
      </c>
      <c r="G697" s="5">
        <v>0.2</v>
      </c>
      <c r="H697" s="3">
        <v>0.60000000000000009</v>
      </c>
      <c r="I697" s="3">
        <v>1.55139</v>
      </c>
      <c r="J697" s="12">
        <f t="shared" si="30"/>
        <v>1.0458333333333334</v>
      </c>
      <c r="K697" s="4">
        <v>43766.958333333336</v>
      </c>
      <c r="L697" s="3">
        <f t="shared" si="31"/>
        <v>28</v>
      </c>
      <c r="M697" s="3">
        <f t="shared" si="32"/>
        <v>23</v>
      </c>
      <c r="N697" s="3">
        <v>57</v>
      </c>
      <c r="O697" s="3">
        <v>57</v>
      </c>
      <c r="P697" s="3">
        <v>57</v>
      </c>
      <c r="Q697" s="3">
        <v>0</v>
      </c>
      <c r="R697" s="3"/>
      <c r="S697" s="3">
        <f>IF(ISBLANK(Table13[[#This Row],[T1]]),0,IF(Table13[[#This Row],[T1]]&gt;0,1,0))</f>
        <v>1</v>
      </c>
      <c r="T697" s="3">
        <f>IF(ISBLANK(Table13[[#This Row],[T2]]),0,IF(Table13[[#This Row],[T2]]&gt;0,1,0))</f>
        <v>0</v>
      </c>
      <c r="U697" s="3">
        <f>IF(ISBLANK(Table13[[#This Row],[T3]]),0,IF(Table13[[#This Row],[T3]]&gt;0,1,0))</f>
        <v>1</v>
      </c>
      <c r="V697" s="3">
        <f>IF(ISBLANK(Table13[[#This Row],[T4]]),0,IF(Table13[[#This Row],[T4]]&gt;0,1,0))</f>
        <v>0</v>
      </c>
      <c r="W697" s="26">
        <v>62</v>
      </c>
      <c r="X697" s="22">
        <v>11</v>
      </c>
      <c r="Y697" s="3">
        <v>0.60000000000000009</v>
      </c>
      <c r="Z697" s="3"/>
      <c r="AB697" s="30">
        <v>667</v>
      </c>
      <c r="AC697" s="30">
        <v>1.2228048679922243</v>
      </c>
      <c r="AD697" s="30">
        <v>0.37719513200777577</v>
      </c>
    </row>
    <row r="698" spans="1:30">
      <c r="A698" s="4">
        <v>43767</v>
      </c>
      <c r="B698">
        <v>43767</v>
      </c>
      <c r="C698" s="3">
        <v>0</v>
      </c>
      <c r="D698" s="3">
        <v>0</v>
      </c>
      <c r="E698" s="3">
        <v>29</v>
      </c>
      <c r="F698" s="3">
        <v>0.4</v>
      </c>
      <c r="G698" s="5">
        <v>0.2</v>
      </c>
      <c r="H698" s="3">
        <v>0.60000000000000009</v>
      </c>
      <c r="I698" s="3">
        <v>1.55139</v>
      </c>
      <c r="J698" s="12">
        <f t="shared" si="30"/>
        <v>1.0833333333333335</v>
      </c>
      <c r="K698" s="4">
        <v>43767</v>
      </c>
      <c r="L698" s="3">
        <f t="shared" si="31"/>
        <v>29</v>
      </c>
      <c r="M698" s="3">
        <f t="shared" si="32"/>
        <v>0</v>
      </c>
      <c r="N698" s="3">
        <v>58</v>
      </c>
      <c r="O698" s="3">
        <v>58</v>
      </c>
      <c r="P698" s="3">
        <v>58</v>
      </c>
      <c r="Q698" s="3">
        <v>0</v>
      </c>
      <c r="R698" s="3"/>
      <c r="S698" s="3">
        <f>IF(ISBLANK(Table13[[#This Row],[T1]]),0,IF(Table13[[#This Row],[T1]]&gt;0,1,0))</f>
        <v>1</v>
      </c>
      <c r="T698" s="3">
        <f>IF(ISBLANK(Table13[[#This Row],[T2]]),0,IF(Table13[[#This Row],[T2]]&gt;0,1,0))</f>
        <v>0</v>
      </c>
      <c r="U698" s="3">
        <f>IF(ISBLANK(Table13[[#This Row],[T3]]),0,IF(Table13[[#This Row],[T3]]&gt;0,1,0))</f>
        <v>1</v>
      </c>
      <c r="V698" s="3">
        <f>IF(ISBLANK(Table13[[#This Row],[T4]]),0,IF(Table13[[#This Row],[T4]]&gt;0,1,0))</f>
        <v>0</v>
      </c>
      <c r="W698" s="25">
        <v>60</v>
      </c>
      <c r="X698" s="23">
        <v>11</v>
      </c>
      <c r="Y698" s="3">
        <v>0.60000000000000009</v>
      </c>
      <c r="Z698" s="3"/>
      <c r="AB698" s="30">
        <v>668</v>
      </c>
      <c r="AC698" s="30">
        <v>1.2335281505112796</v>
      </c>
      <c r="AD698" s="30">
        <v>0.46647184948872034</v>
      </c>
    </row>
    <row r="699" spans="1:30">
      <c r="A699" s="4">
        <v>43767.041666666664</v>
      </c>
      <c r="B699">
        <v>43767</v>
      </c>
      <c r="C699" s="3">
        <v>4.1666666666666664E-2</v>
      </c>
      <c r="D699" s="3">
        <v>1</v>
      </c>
      <c r="E699" s="3">
        <v>29</v>
      </c>
      <c r="F699" s="3">
        <v>0.3</v>
      </c>
      <c r="G699" s="5">
        <v>0.2</v>
      </c>
      <c r="H699" s="3">
        <v>0.5</v>
      </c>
      <c r="I699" s="3">
        <v>1.55139</v>
      </c>
      <c r="J699" s="12">
        <f t="shared" si="30"/>
        <v>1.0833333333333335</v>
      </c>
      <c r="K699" s="4">
        <v>43767.041666666664</v>
      </c>
      <c r="L699" s="3">
        <f t="shared" si="31"/>
        <v>29</v>
      </c>
      <c r="M699" s="3">
        <f t="shared" si="32"/>
        <v>1</v>
      </c>
      <c r="N699" s="3">
        <v>58</v>
      </c>
      <c r="O699" s="3">
        <v>58</v>
      </c>
      <c r="P699" s="3">
        <v>58</v>
      </c>
      <c r="Q699" s="3">
        <v>0</v>
      </c>
      <c r="R699" s="3"/>
      <c r="S699" s="3">
        <f>IF(ISBLANK(Table13[[#This Row],[T1]]),0,IF(Table13[[#This Row],[T1]]&gt;0,1,0))</f>
        <v>1</v>
      </c>
      <c r="T699" s="3">
        <f>IF(ISBLANK(Table13[[#This Row],[T2]]),0,IF(Table13[[#This Row],[T2]]&gt;0,1,0))</f>
        <v>0</v>
      </c>
      <c r="U699" s="3">
        <f>IF(ISBLANK(Table13[[#This Row],[T3]]),0,IF(Table13[[#This Row],[T3]]&gt;0,1,0))</f>
        <v>1</v>
      </c>
      <c r="V699" s="3">
        <f>IF(ISBLANK(Table13[[#This Row],[T4]]),0,IF(Table13[[#This Row],[T4]]&gt;0,1,0))</f>
        <v>0</v>
      </c>
      <c r="W699" s="26">
        <v>60</v>
      </c>
      <c r="X699" s="22">
        <v>13</v>
      </c>
      <c r="Y699" s="3">
        <v>0.5</v>
      </c>
      <c r="Z699" s="3"/>
      <c r="AB699" s="30">
        <v>669</v>
      </c>
      <c r="AC699" s="30">
        <v>1.384560790240899</v>
      </c>
      <c r="AD699" s="30">
        <v>0.81543920975910122</v>
      </c>
    </row>
    <row r="700" spans="1:30">
      <c r="A700" s="4">
        <v>43767.083333333336</v>
      </c>
      <c r="B700">
        <v>43767</v>
      </c>
      <c r="C700" s="3">
        <v>8.3333333333333329E-2</v>
      </c>
      <c r="D700" s="3">
        <v>2</v>
      </c>
      <c r="E700" s="3">
        <v>29</v>
      </c>
      <c r="F700" s="3">
        <v>0.2</v>
      </c>
      <c r="G700" s="5">
        <v>0.2</v>
      </c>
      <c r="H700" s="3">
        <v>0.4</v>
      </c>
      <c r="I700" s="3">
        <v>1.55139</v>
      </c>
      <c r="J700" s="12">
        <f t="shared" si="30"/>
        <v>1.0875000000000001</v>
      </c>
      <c r="K700" s="4">
        <v>43767.083333333336</v>
      </c>
      <c r="L700" s="3">
        <f t="shared" si="31"/>
        <v>29</v>
      </c>
      <c r="M700" s="3">
        <f t="shared" si="32"/>
        <v>2</v>
      </c>
      <c r="N700" s="3">
        <v>58</v>
      </c>
      <c r="O700" s="3">
        <v>58</v>
      </c>
      <c r="P700" s="3">
        <v>58</v>
      </c>
      <c r="Q700" s="3">
        <v>0</v>
      </c>
      <c r="R700" s="3"/>
      <c r="S700" s="3">
        <f>IF(ISBLANK(Table13[[#This Row],[T1]]),0,IF(Table13[[#This Row],[T1]]&gt;0,1,0))</f>
        <v>1</v>
      </c>
      <c r="T700" s="3">
        <f>IF(ISBLANK(Table13[[#This Row],[T2]]),0,IF(Table13[[#This Row],[T2]]&gt;0,1,0))</f>
        <v>0</v>
      </c>
      <c r="U700" s="3">
        <f>IF(ISBLANK(Table13[[#This Row],[T3]]),0,IF(Table13[[#This Row],[T3]]&gt;0,1,0))</f>
        <v>1</v>
      </c>
      <c r="V700" s="3">
        <f>IF(ISBLANK(Table13[[#This Row],[T4]]),0,IF(Table13[[#This Row],[T4]]&gt;0,1,0))</f>
        <v>0</v>
      </c>
      <c r="W700" s="25">
        <v>59</v>
      </c>
      <c r="X700" s="23">
        <v>13</v>
      </c>
      <c r="Y700" s="3">
        <v>0.4</v>
      </c>
      <c r="Z700" s="3"/>
      <c r="AB700" s="30">
        <v>670</v>
      </c>
      <c r="AC700" s="30">
        <v>1.3631142252027884</v>
      </c>
      <c r="AD700" s="30">
        <v>0.73688577479721173</v>
      </c>
    </row>
    <row r="701" spans="1:30">
      <c r="A701" s="4">
        <v>43767.125</v>
      </c>
      <c r="B701">
        <v>43767</v>
      </c>
      <c r="C701" s="3">
        <v>0.125</v>
      </c>
      <c r="D701" s="3">
        <v>3</v>
      </c>
      <c r="E701" s="3">
        <v>29</v>
      </c>
      <c r="F701" s="3">
        <v>0.2</v>
      </c>
      <c r="G701" s="5">
        <v>0.4</v>
      </c>
      <c r="H701" s="3">
        <v>0.60000000000000009</v>
      </c>
      <c r="I701" s="3">
        <v>1.55139</v>
      </c>
      <c r="J701" s="12">
        <f t="shared" si="30"/>
        <v>1.0875000000000001</v>
      </c>
      <c r="K701" s="4">
        <v>43767.125</v>
      </c>
      <c r="L701" s="3">
        <f t="shared" si="31"/>
        <v>29</v>
      </c>
      <c r="M701" s="3">
        <f t="shared" si="32"/>
        <v>3</v>
      </c>
      <c r="N701" s="3">
        <v>57</v>
      </c>
      <c r="O701" s="3">
        <v>57</v>
      </c>
      <c r="P701" s="3">
        <v>57</v>
      </c>
      <c r="Q701" s="3">
        <v>0</v>
      </c>
      <c r="R701" s="3"/>
      <c r="S701" s="3">
        <f>IF(ISBLANK(Table13[[#This Row],[T1]]),0,IF(Table13[[#This Row],[T1]]&gt;0,1,0))</f>
        <v>1</v>
      </c>
      <c r="T701" s="3">
        <f>IF(ISBLANK(Table13[[#This Row],[T2]]),0,IF(Table13[[#This Row],[T2]]&gt;0,1,0))</f>
        <v>0</v>
      </c>
      <c r="U701" s="3">
        <f>IF(ISBLANK(Table13[[#This Row],[T3]]),0,IF(Table13[[#This Row],[T3]]&gt;0,1,0))</f>
        <v>1</v>
      </c>
      <c r="V701" s="3">
        <f>IF(ISBLANK(Table13[[#This Row],[T4]]),0,IF(Table13[[#This Row],[T4]]&gt;0,1,0))</f>
        <v>0</v>
      </c>
      <c r="W701" s="26">
        <v>59</v>
      </c>
      <c r="X701" s="22">
        <v>13</v>
      </c>
      <c r="Y701" s="3">
        <v>0.60000000000000009</v>
      </c>
      <c r="Z701" s="3"/>
      <c r="AB701" s="30">
        <v>671</v>
      </c>
      <c r="AC701" s="30">
        <v>1.4450721663464403</v>
      </c>
      <c r="AD701" s="30">
        <v>2.1549278336535593</v>
      </c>
    </row>
    <row r="702" spans="1:30">
      <c r="A702" s="4">
        <v>43767.166666666664</v>
      </c>
      <c r="B702">
        <v>43767</v>
      </c>
      <c r="C702" s="3">
        <v>0.16666666666666666</v>
      </c>
      <c r="D702" s="3">
        <v>4</v>
      </c>
      <c r="E702" s="3">
        <v>29</v>
      </c>
      <c r="F702" s="3">
        <v>0.2</v>
      </c>
      <c r="G702" s="5">
        <v>0.2</v>
      </c>
      <c r="H702" s="3">
        <v>0.4</v>
      </c>
      <c r="I702" s="3">
        <v>1.55139</v>
      </c>
      <c r="J702" s="12">
        <f t="shared" si="30"/>
        <v>1.0791666666666668</v>
      </c>
      <c r="K702" s="4">
        <v>43767.166666666664</v>
      </c>
      <c r="L702" s="3">
        <f t="shared" si="31"/>
        <v>29</v>
      </c>
      <c r="M702" s="3">
        <f t="shared" si="32"/>
        <v>4</v>
      </c>
      <c r="N702" s="3">
        <v>58</v>
      </c>
      <c r="O702" s="3">
        <v>57</v>
      </c>
      <c r="P702" s="3">
        <v>58</v>
      </c>
      <c r="Q702" s="3">
        <v>0</v>
      </c>
      <c r="R702" s="3"/>
      <c r="S702" s="3">
        <f>IF(ISBLANK(Table13[[#This Row],[T1]]),0,IF(Table13[[#This Row],[T1]]&gt;0,1,0))</f>
        <v>1</v>
      </c>
      <c r="T702" s="3">
        <f>IF(ISBLANK(Table13[[#This Row],[T2]]),0,IF(Table13[[#This Row],[T2]]&gt;0,1,0))</f>
        <v>0</v>
      </c>
      <c r="U702" s="3">
        <f>IF(ISBLANK(Table13[[#This Row],[T3]]),0,IF(Table13[[#This Row],[T3]]&gt;0,1,0))</f>
        <v>1</v>
      </c>
      <c r="V702" s="3">
        <f>IF(ISBLANK(Table13[[#This Row],[T4]]),0,IF(Table13[[#This Row],[T4]]&gt;0,1,0))</f>
        <v>0</v>
      </c>
      <c r="W702" s="25">
        <v>59</v>
      </c>
      <c r="X702" s="23">
        <v>11</v>
      </c>
      <c r="Y702" s="3">
        <v>0.4</v>
      </c>
      <c r="Z702" s="3"/>
      <c r="AB702" s="30">
        <v>672</v>
      </c>
      <c r="AC702" s="30">
        <v>1.4665187313845507</v>
      </c>
      <c r="AD702" s="30">
        <v>-0.56651873138455067</v>
      </c>
    </row>
    <row r="703" spans="1:30">
      <c r="A703" s="4">
        <v>43767.208333333336</v>
      </c>
      <c r="B703">
        <v>43767</v>
      </c>
      <c r="C703" s="3">
        <v>0.20833333333333334</v>
      </c>
      <c r="D703" s="3">
        <v>5</v>
      </c>
      <c r="E703" s="3">
        <v>29</v>
      </c>
      <c r="F703" s="3">
        <v>0.3</v>
      </c>
      <c r="G703" s="5">
        <v>1.1000000000000001</v>
      </c>
      <c r="H703" s="3">
        <v>1.4000000000000001</v>
      </c>
      <c r="I703" s="3">
        <v>1.55139</v>
      </c>
      <c r="J703" s="12">
        <f t="shared" si="30"/>
        <v>1.0875000000000001</v>
      </c>
      <c r="K703" s="4">
        <v>43767.208333333336</v>
      </c>
      <c r="L703" s="3">
        <f t="shared" si="31"/>
        <v>29</v>
      </c>
      <c r="M703" s="3">
        <f t="shared" si="32"/>
        <v>5</v>
      </c>
      <c r="N703" s="3">
        <v>58</v>
      </c>
      <c r="O703" s="3">
        <v>55</v>
      </c>
      <c r="P703" s="3">
        <v>58</v>
      </c>
      <c r="Q703" s="3">
        <v>0</v>
      </c>
      <c r="R703" s="3"/>
      <c r="S703" s="3">
        <f>IF(ISBLANK(Table13[[#This Row],[T1]]),0,IF(Table13[[#This Row],[T1]]&gt;0,1,0))</f>
        <v>1</v>
      </c>
      <c r="T703" s="3">
        <f>IF(ISBLANK(Table13[[#This Row],[T2]]),0,IF(Table13[[#This Row],[T2]]&gt;0,1,0))</f>
        <v>0</v>
      </c>
      <c r="U703" s="3">
        <f>IF(ISBLANK(Table13[[#This Row],[T3]]),0,IF(Table13[[#This Row],[T3]]&gt;0,1,0))</f>
        <v>1</v>
      </c>
      <c r="V703" s="3">
        <f>IF(ISBLANK(Table13[[#This Row],[T4]]),0,IF(Table13[[#This Row],[T4]]&gt;0,1,0))</f>
        <v>0</v>
      </c>
      <c r="W703" s="26">
        <v>59</v>
      </c>
      <c r="X703" s="22">
        <v>13</v>
      </c>
      <c r="Y703" s="3">
        <v>1.4000000000000001</v>
      </c>
      <c r="Z703" s="3"/>
      <c r="AB703" s="30">
        <v>673</v>
      </c>
      <c r="AC703" s="30">
        <v>1.4772420139036058</v>
      </c>
      <c r="AD703" s="30">
        <v>-0.77724201390360581</v>
      </c>
    </row>
    <row r="704" spans="1:30">
      <c r="A704" s="4">
        <v>43767.25</v>
      </c>
      <c r="B704">
        <v>43767</v>
      </c>
      <c r="C704" s="3">
        <v>0.25</v>
      </c>
      <c r="D704" s="3">
        <v>6</v>
      </c>
      <c r="E704" s="3">
        <v>29</v>
      </c>
      <c r="F704" s="3">
        <v>0.8</v>
      </c>
      <c r="G704" s="5">
        <v>0.7</v>
      </c>
      <c r="H704" s="3">
        <v>1.5</v>
      </c>
      <c r="I704" s="3">
        <v>1.55139</v>
      </c>
      <c r="J704" s="12">
        <f t="shared" si="30"/>
        <v>1.1250000000000002</v>
      </c>
      <c r="K704" s="4">
        <v>43767.25</v>
      </c>
      <c r="L704" s="3">
        <f t="shared" si="31"/>
        <v>29</v>
      </c>
      <c r="M704" s="3">
        <f t="shared" si="32"/>
        <v>6</v>
      </c>
      <c r="N704" s="3">
        <v>57</v>
      </c>
      <c r="O704" s="3">
        <v>49</v>
      </c>
      <c r="P704" s="3">
        <v>57</v>
      </c>
      <c r="Q704" s="3">
        <v>0</v>
      </c>
      <c r="R704" s="3"/>
      <c r="S704" s="3">
        <f>IF(ISBLANK(Table13[[#This Row],[T1]]),0,IF(Table13[[#This Row],[T1]]&gt;0,1,0))</f>
        <v>1</v>
      </c>
      <c r="T704" s="3">
        <f>IF(ISBLANK(Table13[[#This Row],[T2]]),0,IF(Table13[[#This Row],[T2]]&gt;0,1,0))</f>
        <v>0</v>
      </c>
      <c r="U704" s="3">
        <f>IF(ISBLANK(Table13[[#This Row],[T3]]),0,IF(Table13[[#This Row],[T3]]&gt;0,1,0))</f>
        <v>1</v>
      </c>
      <c r="V704" s="3">
        <f>IF(ISBLANK(Table13[[#This Row],[T4]]),0,IF(Table13[[#This Row],[T4]]&gt;0,1,0))</f>
        <v>0</v>
      </c>
      <c r="W704" s="25">
        <v>61</v>
      </c>
      <c r="X704" s="23">
        <v>13</v>
      </c>
      <c r="Y704" s="3">
        <v>1.5</v>
      </c>
      <c r="Z704" s="3"/>
      <c r="AB704" s="30">
        <v>674</v>
      </c>
      <c r="AC704" s="30">
        <v>1.4986885789417164</v>
      </c>
      <c r="AD704" s="30">
        <v>-0.89868857894171628</v>
      </c>
    </row>
    <row r="705" spans="1:30">
      <c r="A705" s="4">
        <v>43767.291666666664</v>
      </c>
      <c r="B705">
        <v>43767</v>
      </c>
      <c r="C705" s="3">
        <v>0.29166666666666669</v>
      </c>
      <c r="D705" s="3">
        <v>7</v>
      </c>
      <c r="E705" s="3">
        <v>29</v>
      </c>
      <c r="F705" s="3">
        <v>2.7</v>
      </c>
      <c r="G705" s="5">
        <v>1.4</v>
      </c>
      <c r="H705" s="3">
        <v>4.0999999999999996</v>
      </c>
      <c r="I705" s="3">
        <v>1.55139</v>
      </c>
      <c r="J705" s="12">
        <f t="shared" si="30"/>
        <v>1.1166666666666669</v>
      </c>
      <c r="K705" s="4">
        <v>43767.291666666664</v>
      </c>
      <c r="L705" s="3">
        <f t="shared" si="31"/>
        <v>29</v>
      </c>
      <c r="M705" s="3">
        <f t="shared" si="32"/>
        <v>7</v>
      </c>
      <c r="N705" s="3">
        <v>47</v>
      </c>
      <c r="O705" s="3">
        <v>15</v>
      </c>
      <c r="P705" s="3">
        <v>38</v>
      </c>
      <c r="Q705" s="3">
        <v>0</v>
      </c>
      <c r="R705" s="3"/>
      <c r="S705" s="3">
        <f>IF(ISBLANK(Table13[[#This Row],[T1]]),0,IF(Table13[[#This Row],[T1]]&gt;0,1,0))</f>
        <v>1</v>
      </c>
      <c r="T705" s="3">
        <f>IF(ISBLANK(Table13[[#This Row],[T2]]),0,IF(Table13[[#This Row],[T2]]&gt;0,1,0))</f>
        <v>0</v>
      </c>
      <c r="U705" s="3">
        <f>IF(ISBLANK(Table13[[#This Row],[T3]]),0,IF(Table13[[#This Row],[T3]]&gt;0,1,0))</f>
        <v>1</v>
      </c>
      <c r="V705" s="3">
        <f>IF(ISBLANK(Table13[[#This Row],[T4]]),0,IF(Table13[[#This Row],[T4]]&gt;0,1,0))</f>
        <v>0</v>
      </c>
      <c r="W705" s="26">
        <v>61</v>
      </c>
      <c r="X705" s="22">
        <v>13</v>
      </c>
      <c r="Y705" s="3">
        <v>4.0999999999999996</v>
      </c>
      <c r="Z705" s="3"/>
      <c r="AB705" s="30">
        <v>675</v>
      </c>
      <c r="AC705" s="30">
        <v>1.520135143979827</v>
      </c>
      <c r="AD705" s="30">
        <v>-1.1201351439798271</v>
      </c>
    </row>
    <row r="706" spans="1:30">
      <c r="A706" s="4">
        <v>43767.333333333336</v>
      </c>
      <c r="B706">
        <v>43767</v>
      </c>
      <c r="C706" s="3">
        <v>0.33333333333333331</v>
      </c>
      <c r="D706" s="3">
        <v>8</v>
      </c>
      <c r="E706" s="3">
        <v>29</v>
      </c>
      <c r="F706" s="3">
        <v>0.2</v>
      </c>
      <c r="G706" s="5">
        <v>0.4</v>
      </c>
      <c r="H706" s="3">
        <v>0.60000000000000009</v>
      </c>
      <c r="I706" s="3">
        <v>1.55139</v>
      </c>
      <c r="J706" s="12">
        <f t="shared" ref="J706:J769" si="33">AVERAGE(H706:H729)</f>
        <v>1.1208333333333333</v>
      </c>
      <c r="K706" s="4">
        <v>43767.333333043978</v>
      </c>
      <c r="L706" s="3">
        <f t="shared" ref="L706:L769" si="34">DAY(K706)</f>
        <v>29</v>
      </c>
      <c r="M706" s="3">
        <f t="shared" ref="M706:M769" si="35">HOUR(K706)</f>
        <v>8</v>
      </c>
      <c r="N706" s="3"/>
      <c r="O706" s="3"/>
      <c r="P706" s="3"/>
      <c r="Q706" s="3"/>
      <c r="R706" s="3"/>
      <c r="S706" s="3">
        <f>IF(ISBLANK(Table13[[#This Row],[T1]]),0,IF(Table13[[#This Row],[T1]]&gt;0,1,0))</f>
        <v>0</v>
      </c>
      <c r="T706" s="3">
        <f>IF(ISBLANK(Table13[[#This Row],[T2]]),0,IF(Table13[[#This Row],[T2]]&gt;0,1,0))</f>
        <v>0</v>
      </c>
      <c r="U706" s="3">
        <f>IF(ISBLANK(Table13[[#This Row],[T3]]),0,IF(Table13[[#This Row],[T3]]&gt;0,1,0))</f>
        <v>1</v>
      </c>
      <c r="V706" s="3">
        <f>IF(ISBLANK(Table13[[#This Row],[T4]]),0,IF(Table13[[#This Row],[T4]]&gt;0,1,0))</f>
        <v>0</v>
      </c>
      <c r="W706" s="25">
        <v>62</v>
      </c>
      <c r="X706" s="23">
        <v>11</v>
      </c>
      <c r="Y706" s="3">
        <v>0.60000000000000009</v>
      </c>
      <c r="Z706" s="3"/>
      <c r="AB706" s="30">
        <v>676</v>
      </c>
      <c r="AC706" s="30">
        <v>1.5308584264988823</v>
      </c>
      <c r="AD706" s="30">
        <v>-0.93085842649888217</v>
      </c>
    </row>
    <row r="707" spans="1:30">
      <c r="A707" s="4">
        <v>43767.375</v>
      </c>
      <c r="B707">
        <v>43767</v>
      </c>
      <c r="C707" s="3">
        <v>0.375</v>
      </c>
      <c r="D707" s="3">
        <v>9</v>
      </c>
      <c r="E707" s="3">
        <v>29</v>
      </c>
      <c r="F707" s="3">
        <v>0.2</v>
      </c>
      <c r="G707" s="5">
        <v>0.2</v>
      </c>
      <c r="H707" s="3">
        <v>0.4</v>
      </c>
      <c r="I707" s="3">
        <v>1.55139</v>
      </c>
      <c r="J707" s="12">
        <f t="shared" si="33"/>
        <v>1.1583333333333334</v>
      </c>
      <c r="K707" s="4">
        <v>43767.374999652777</v>
      </c>
      <c r="L707" s="3">
        <f t="shared" si="34"/>
        <v>29</v>
      </c>
      <c r="M707" s="3">
        <f t="shared" si="35"/>
        <v>9</v>
      </c>
      <c r="N707" s="3"/>
      <c r="O707" s="3"/>
      <c r="P707" s="3"/>
      <c r="Q707" s="3"/>
      <c r="R707" s="3"/>
      <c r="S707" s="3">
        <f>IF(ISBLANK(Table13[[#This Row],[T1]]),0,IF(Table13[[#This Row],[T1]]&gt;0,1,0))</f>
        <v>0</v>
      </c>
      <c r="T707" s="3">
        <f>IF(ISBLANK(Table13[[#This Row],[T2]]),0,IF(Table13[[#This Row],[T2]]&gt;0,1,0))</f>
        <v>0</v>
      </c>
      <c r="U707" s="3">
        <f>IF(ISBLANK(Table13[[#This Row],[T3]]),0,IF(Table13[[#This Row],[T3]]&gt;0,1,0))</f>
        <v>0</v>
      </c>
      <c r="V707" s="3">
        <f>IF(ISBLANK(Table13[[#This Row],[T4]]),0,IF(Table13[[#This Row],[T4]]&gt;0,1,0))</f>
        <v>0</v>
      </c>
      <c r="W707" s="26">
        <v>64</v>
      </c>
      <c r="X707" s="22">
        <v>11</v>
      </c>
      <c r="Y707" s="3">
        <v>0.4</v>
      </c>
      <c r="Z707" s="3"/>
      <c r="AB707" s="30">
        <v>677</v>
      </c>
      <c r="AC707" s="30">
        <v>1.5308584264988823</v>
      </c>
      <c r="AD707" s="30">
        <v>-0.93085842649888217</v>
      </c>
    </row>
    <row r="708" spans="1:30">
      <c r="A708" s="4">
        <v>43767.416666666664</v>
      </c>
      <c r="B708">
        <v>43767</v>
      </c>
      <c r="C708" s="3">
        <v>0.41666666666666669</v>
      </c>
      <c r="D708" s="3">
        <v>10</v>
      </c>
      <c r="E708" s="3">
        <v>29</v>
      </c>
      <c r="F708" s="3">
        <v>0.2</v>
      </c>
      <c r="G708" s="5">
        <v>0.2</v>
      </c>
      <c r="H708" s="3">
        <v>0.4</v>
      </c>
      <c r="I708" s="3">
        <v>1.55139</v>
      </c>
      <c r="J708" s="12">
        <f t="shared" si="33"/>
        <v>1.1541666666666668</v>
      </c>
      <c r="K708" s="4">
        <v>43767.416666261575</v>
      </c>
      <c r="L708" s="3">
        <f t="shared" si="34"/>
        <v>29</v>
      </c>
      <c r="M708" s="3">
        <f t="shared" si="35"/>
        <v>10</v>
      </c>
      <c r="N708" s="3"/>
      <c r="O708" s="3"/>
      <c r="P708" s="3"/>
      <c r="Q708" s="3"/>
      <c r="R708" s="3"/>
      <c r="S708" s="3">
        <f>IF(ISBLANK(Table13[[#This Row],[T1]]),0,IF(Table13[[#This Row],[T1]]&gt;0,1,0))</f>
        <v>0</v>
      </c>
      <c r="T708" s="3">
        <f>IF(ISBLANK(Table13[[#This Row],[T2]]),0,IF(Table13[[#This Row],[T2]]&gt;0,1,0))</f>
        <v>0</v>
      </c>
      <c r="U708" s="3">
        <f>IF(ISBLANK(Table13[[#This Row],[T3]]),0,IF(Table13[[#This Row],[T3]]&gt;0,1,0))</f>
        <v>0</v>
      </c>
      <c r="V708" s="3">
        <f>IF(ISBLANK(Table13[[#This Row],[T4]]),0,IF(Table13[[#This Row],[T4]]&gt;0,1,0))</f>
        <v>0</v>
      </c>
      <c r="W708" s="25">
        <v>67</v>
      </c>
      <c r="X708" s="23">
        <v>11</v>
      </c>
      <c r="Y708" s="3">
        <v>0.4</v>
      </c>
      <c r="Z708" s="3"/>
      <c r="AB708" s="30">
        <v>678</v>
      </c>
      <c r="AC708" s="30">
        <v>1.5523049915369926</v>
      </c>
      <c r="AD708" s="30">
        <v>-0.15230499153699251</v>
      </c>
    </row>
    <row r="709" spans="1:30">
      <c r="A709" s="4">
        <v>43767.458333333336</v>
      </c>
      <c r="B709">
        <v>43767</v>
      </c>
      <c r="C709" s="3">
        <v>0.45833333333333331</v>
      </c>
      <c r="D709" s="3">
        <v>11</v>
      </c>
      <c r="E709" s="3">
        <v>29</v>
      </c>
      <c r="F709" s="3">
        <v>0.2</v>
      </c>
      <c r="G709" s="5">
        <v>0.2</v>
      </c>
      <c r="H709" s="3">
        <v>0.4</v>
      </c>
      <c r="I709" s="3">
        <v>1.55139</v>
      </c>
      <c r="J709" s="12">
        <f t="shared" si="33"/>
        <v>1.1500000000000001</v>
      </c>
      <c r="K709" s="4">
        <v>43767.458332870374</v>
      </c>
      <c r="L709" s="3">
        <f t="shared" si="34"/>
        <v>29</v>
      </c>
      <c r="M709" s="3">
        <f t="shared" si="35"/>
        <v>11</v>
      </c>
      <c r="N709" s="3"/>
      <c r="O709" s="3"/>
      <c r="P709" s="3"/>
      <c r="Q709" s="3"/>
      <c r="R709" s="3"/>
      <c r="S709" s="3">
        <f>IF(ISBLANK(Table13[[#This Row],[T1]]),0,IF(Table13[[#This Row],[T1]]&gt;0,1,0))</f>
        <v>0</v>
      </c>
      <c r="T709" s="3">
        <f>IF(ISBLANK(Table13[[#This Row],[T2]]),0,IF(Table13[[#This Row],[T2]]&gt;0,1,0))</f>
        <v>0</v>
      </c>
      <c r="U709" s="3">
        <f>IF(ISBLANK(Table13[[#This Row],[T3]]),0,IF(Table13[[#This Row],[T3]]&gt;0,1,0))</f>
        <v>0</v>
      </c>
      <c r="V709" s="3">
        <f>IF(ISBLANK(Table13[[#This Row],[T4]]),0,IF(Table13[[#This Row],[T4]]&gt;0,1,0))</f>
        <v>0</v>
      </c>
      <c r="W709" s="26">
        <v>68</v>
      </c>
      <c r="X709" s="22">
        <v>11</v>
      </c>
      <c r="Y709" s="3">
        <v>0.4</v>
      </c>
      <c r="Z709" s="3"/>
      <c r="AB709" s="30">
        <v>679</v>
      </c>
      <c r="AC709" s="30">
        <v>1.5308584264988823</v>
      </c>
      <c r="AD709" s="30">
        <v>-0.63085842649888235</v>
      </c>
    </row>
    <row r="710" spans="1:30">
      <c r="A710" s="4">
        <v>43767.5</v>
      </c>
      <c r="B710">
        <v>43767</v>
      </c>
      <c r="C710" s="3">
        <v>0.5</v>
      </c>
      <c r="D710" s="3">
        <v>12</v>
      </c>
      <c r="E710" s="3">
        <v>29</v>
      </c>
      <c r="F710" s="3">
        <v>0.2</v>
      </c>
      <c r="G710" s="5">
        <v>0.2</v>
      </c>
      <c r="H710" s="3">
        <v>0.4</v>
      </c>
      <c r="I710" s="3">
        <v>1.55139</v>
      </c>
      <c r="J710" s="12">
        <f t="shared" si="33"/>
        <v>1.1499999999999999</v>
      </c>
      <c r="K710" s="4">
        <v>43767.499999479165</v>
      </c>
      <c r="L710" s="3">
        <f t="shared" si="34"/>
        <v>29</v>
      </c>
      <c r="M710" s="3">
        <f t="shared" si="35"/>
        <v>12</v>
      </c>
      <c r="N710" s="3"/>
      <c r="O710" s="3"/>
      <c r="P710" s="3"/>
      <c r="Q710" s="3"/>
      <c r="R710" s="3"/>
      <c r="S710" s="3">
        <f>IF(ISBLANK(Table13[[#This Row],[T1]]),0,IF(Table13[[#This Row],[T1]]&gt;0,1,0))</f>
        <v>0</v>
      </c>
      <c r="T710" s="3">
        <f>IF(ISBLANK(Table13[[#This Row],[T2]]),0,IF(Table13[[#This Row],[T2]]&gt;0,1,0))</f>
        <v>0</v>
      </c>
      <c r="U710" s="3">
        <f>IF(ISBLANK(Table13[[#This Row],[T3]]),0,IF(Table13[[#This Row],[T3]]&gt;0,1,0))</f>
        <v>0</v>
      </c>
      <c r="V710" s="3">
        <f>IF(ISBLANK(Table13[[#This Row],[T4]]),0,IF(Table13[[#This Row],[T4]]&gt;0,1,0))</f>
        <v>0</v>
      </c>
      <c r="W710" s="25">
        <v>68</v>
      </c>
      <c r="X710" s="23">
        <v>11</v>
      </c>
      <c r="Y710" s="3">
        <v>0.4</v>
      </c>
      <c r="Z710" s="3"/>
      <c r="AB710" s="30">
        <v>680</v>
      </c>
      <c r="AC710" s="30">
        <v>1.4012723518073735</v>
      </c>
      <c r="AD710" s="30">
        <v>2.3987276481926267</v>
      </c>
    </row>
    <row r="711" spans="1:30">
      <c r="A711" s="4">
        <v>43767.541666666664</v>
      </c>
      <c r="B711">
        <v>43767</v>
      </c>
      <c r="C711" s="3">
        <v>0.54166666666666663</v>
      </c>
      <c r="D711" s="3">
        <v>13</v>
      </c>
      <c r="E711" s="3">
        <v>29</v>
      </c>
      <c r="F711" s="3">
        <v>0.2</v>
      </c>
      <c r="G711" s="5">
        <v>0.2</v>
      </c>
      <c r="H711" s="3">
        <v>0.4</v>
      </c>
      <c r="I711" s="3">
        <v>1.55139</v>
      </c>
      <c r="J711" s="12">
        <f t="shared" si="33"/>
        <v>1.1458333333333335</v>
      </c>
      <c r="K711" s="4">
        <v>43767.541666087964</v>
      </c>
      <c r="L711" s="3">
        <f t="shared" si="34"/>
        <v>29</v>
      </c>
      <c r="M711" s="3">
        <f t="shared" si="35"/>
        <v>13</v>
      </c>
      <c r="N711" s="3"/>
      <c r="O711" s="3"/>
      <c r="P711" s="3"/>
      <c r="Q711" s="3"/>
      <c r="R711" s="3"/>
      <c r="S711" s="3">
        <f>IF(ISBLANK(Table13[[#This Row],[T1]]),0,IF(Table13[[#This Row],[T1]]&gt;0,1,0))</f>
        <v>0</v>
      </c>
      <c r="T711" s="3">
        <f>IF(ISBLANK(Table13[[#This Row],[T2]]),0,IF(Table13[[#This Row],[T2]]&gt;0,1,0))</f>
        <v>0</v>
      </c>
      <c r="U711" s="3">
        <f>IF(ISBLANK(Table13[[#This Row],[T3]]),0,IF(Table13[[#This Row],[T3]]&gt;0,1,0))</f>
        <v>0</v>
      </c>
      <c r="V711" s="3">
        <f>IF(ISBLANK(Table13[[#This Row],[T4]]),0,IF(Table13[[#This Row],[T4]]&gt;0,1,0))</f>
        <v>0</v>
      </c>
      <c r="W711" s="26">
        <v>66</v>
      </c>
      <c r="X711" s="22">
        <v>11</v>
      </c>
      <c r="Y711" s="3">
        <v>0.4</v>
      </c>
      <c r="Z711" s="3"/>
      <c r="AB711" s="30">
        <v>681</v>
      </c>
      <c r="AC711" s="30">
        <v>1.3798257867692629</v>
      </c>
      <c r="AD711" s="30">
        <v>1.1201742132307371</v>
      </c>
    </row>
    <row r="712" spans="1:30">
      <c r="A712" s="4">
        <v>43767.583333333336</v>
      </c>
      <c r="B712">
        <v>43767</v>
      </c>
      <c r="C712" s="3">
        <v>0.58333333333333337</v>
      </c>
      <c r="D712" s="3">
        <v>14</v>
      </c>
      <c r="E712" s="3">
        <v>29</v>
      </c>
      <c r="F712" s="3">
        <v>0.2</v>
      </c>
      <c r="G712" s="5">
        <v>1.1000000000000001</v>
      </c>
      <c r="H712" s="3">
        <v>1.3</v>
      </c>
      <c r="I712" s="3">
        <v>1.55139</v>
      </c>
      <c r="J712" s="12">
        <f t="shared" si="33"/>
        <v>1.1458333333333333</v>
      </c>
      <c r="K712" s="4">
        <v>43767.583332696762</v>
      </c>
      <c r="L712" s="3">
        <f t="shared" si="34"/>
        <v>29</v>
      </c>
      <c r="M712" s="3">
        <f t="shared" si="35"/>
        <v>14</v>
      </c>
      <c r="N712" s="3"/>
      <c r="O712" s="3"/>
      <c r="P712" s="3"/>
      <c r="Q712" s="3"/>
      <c r="R712" s="3"/>
      <c r="S712" s="3">
        <f>IF(ISBLANK(Table13[[#This Row],[T1]]),0,IF(Table13[[#This Row],[T1]]&gt;0,1,0))</f>
        <v>0</v>
      </c>
      <c r="T712" s="3">
        <f>IF(ISBLANK(Table13[[#This Row],[T2]]),0,IF(Table13[[#This Row],[T2]]&gt;0,1,0))</f>
        <v>0</v>
      </c>
      <c r="U712" s="3">
        <f>IF(ISBLANK(Table13[[#This Row],[T3]]),0,IF(Table13[[#This Row],[T3]]&gt;0,1,0))</f>
        <v>0</v>
      </c>
      <c r="V712" s="3">
        <f>IF(ISBLANK(Table13[[#This Row],[T4]]),0,IF(Table13[[#This Row],[T4]]&gt;0,1,0))</f>
        <v>0</v>
      </c>
      <c r="W712" s="25">
        <v>66</v>
      </c>
      <c r="X712" s="23">
        <v>11</v>
      </c>
      <c r="Y712" s="3">
        <v>1.3</v>
      </c>
      <c r="Z712" s="3"/>
      <c r="AB712" s="30">
        <v>682</v>
      </c>
      <c r="AC712" s="30">
        <v>1.3085911281446663</v>
      </c>
      <c r="AD712" s="30">
        <v>-1.0085911281446662</v>
      </c>
    </row>
    <row r="713" spans="1:30">
      <c r="A713" s="4">
        <v>43767.625</v>
      </c>
      <c r="B713">
        <v>43767</v>
      </c>
      <c r="C713" s="3">
        <v>0.625</v>
      </c>
      <c r="D713" s="3">
        <v>15</v>
      </c>
      <c r="E713" s="3">
        <v>29</v>
      </c>
      <c r="F713" s="3">
        <v>0.2</v>
      </c>
      <c r="G713" s="5">
        <v>0.2</v>
      </c>
      <c r="H713" s="3">
        <v>0.4</v>
      </c>
      <c r="I713" s="3">
        <v>1.55139</v>
      </c>
      <c r="J713" s="12">
        <f t="shared" si="33"/>
        <v>1.1083333333333332</v>
      </c>
      <c r="K713" s="4">
        <v>43767.624999305554</v>
      </c>
      <c r="L713" s="3">
        <f t="shared" si="34"/>
        <v>29</v>
      </c>
      <c r="M713" s="3">
        <f t="shared" si="35"/>
        <v>15</v>
      </c>
      <c r="N713" s="3"/>
      <c r="O713" s="3"/>
      <c r="P713" s="3"/>
      <c r="Q713" s="3"/>
      <c r="R713" s="3"/>
      <c r="S713" s="3">
        <f>IF(ISBLANK(Table13[[#This Row],[T1]]),0,IF(Table13[[#This Row],[T1]]&gt;0,1,0))</f>
        <v>0</v>
      </c>
      <c r="T713" s="3">
        <f>IF(ISBLANK(Table13[[#This Row],[T2]]),0,IF(Table13[[#This Row],[T2]]&gt;0,1,0))</f>
        <v>0</v>
      </c>
      <c r="U713" s="3">
        <f>IF(ISBLANK(Table13[[#This Row],[T3]]),0,IF(Table13[[#This Row],[T3]]&gt;0,1,0))</f>
        <v>0</v>
      </c>
      <c r="V713" s="3">
        <f>IF(ISBLANK(Table13[[#This Row],[T4]]),0,IF(Table13[[#This Row],[T4]]&gt;0,1,0))</f>
        <v>0</v>
      </c>
      <c r="W713" s="26">
        <v>66</v>
      </c>
      <c r="X713" s="22">
        <v>11</v>
      </c>
      <c r="Y713" s="3">
        <v>0.4</v>
      </c>
      <c r="Z713" s="3"/>
      <c r="AB713" s="30">
        <v>683</v>
      </c>
      <c r="AC713" s="30">
        <v>1.2656979980684453</v>
      </c>
      <c r="AD713" s="30">
        <v>-0.96569799806844525</v>
      </c>
    </row>
    <row r="714" spans="1:30">
      <c r="A714" s="4">
        <v>43767.666666666664</v>
      </c>
      <c r="B714">
        <v>43767</v>
      </c>
      <c r="C714" s="3">
        <v>0.66666666666666663</v>
      </c>
      <c r="D714" s="3">
        <v>16</v>
      </c>
      <c r="E714" s="3">
        <v>29</v>
      </c>
      <c r="F714" s="3">
        <v>0.2</v>
      </c>
      <c r="G714" s="5">
        <v>0.6</v>
      </c>
      <c r="H714" s="3">
        <v>0.8</v>
      </c>
      <c r="I714" s="3">
        <v>1.55139</v>
      </c>
      <c r="J714" s="12">
        <f t="shared" si="33"/>
        <v>1.1458333333333333</v>
      </c>
      <c r="K714" s="4">
        <v>43767.666665914352</v>
      </c>
      <c r="L714" s="3">
        <f t="shared" si="34"/>
        <v>29</v>
      </c>
      <c r="M714" s="3">
        <f t="shared" si="35"/>
        <v>16</v>
      </c>
      <c r="N714" s="3"/>
      <c r="O714" s="3"/>
      <c r="P714" s="3"/>
      <c r="Q714" s="3"/>
      <c r="R714" s="3"/>
      <c r="S714" s="3">
        <f>IF(ISBLANK(Table13[[#This Row],[T1]]),0,IF(Table13[[#This Row],[T1]]&gt;0,1,0))</f>
        <v>0</v>
      </c>
      <c r="T714" s="3">
        <f>IF(ISBLANK(Table13[[#This Row],[T2]]),0,IF(Table13[[#This Row],[T2]]&gt;0,1,0))</f>
        <v>0</v>
      </c>
      <c r="U714" s="3">
        <f>IF(ISBLANK(Table13[[#This Row],[T3]]),0,IF(Table13[[#This Row],[T3]]&gt;0,1,0))</f>
        <v>0</v>
      </c>
      <c r="V714" s="3">
        <f>IF(ISBLANK(Table13[[#This Row],[T4]]),0,IF(Table13[[#This Row],[T4]]&gt;0,1,0))</f>
        <v>0</v>
      </c>
      <c r="W714" s="25">
        <v>65</v>
      </c>
      <c r="X714" s="23">
        <v>11</v>
      </c>
      <c r="Y714" s="3">
        <v>0.8</v>
      </c>
      <c r="Z714" s="3"/>
      <c r="AB714" s="30">
        <v>684</v>
      </c>
      <c r="AC714" s="30">
        <v>1.2549747155493902</v>
      </c>
      <c r="AD714" s="30">
        <v>-0.95497471554939017</v>
      </c>
    </row>
    <row r="715" spans="1:30">
      <c r="A715" s="4">
        <v>43767.708333333336</v>
      </c>
      <c r="B715">
        <v>43767</v>
      </c>
      <c r="C715" s="3">
        <v>0.70833333333333337</v>
      </c>
      <c r="D715" s="3">
        <v>17</v>
      </c>
      <c r="E715" s="3">
        <v>29</v>
      </c>
      <c r="F715" s="3">
        <v>0.3</v>
      </c>
      <c r="G715" s="5">
        <v>0.5</v>
      </c>
      <c r="H715" s="3">
        <v>0.8</v>
      </c>
      <c r="I715" s="3">
        <v>1.55139</v>
      </c>
      <c r="J715" s="12">
        <f t="shared" si="33"/>
        <v>1.1458333333333333</v>
      </c>
      <c r="K715" s="4">
        <v>43767.708333333336</v>
      </c>
      <c r="L715" s="3">
        <f t="shared" si="34"/>
        <v>29</v>
      </c>
      <c r="M715" s="3">
        <f t="shared" si="35"/>
        <v>17</v>
      </c>
      <c r="N715" s="3">
        <v>0</v>
      </c>
      <c r="O715" s="3">
        <v>0</v>
      </c>
      <c r="P715" s="3">
        <v>8</v>
      </c>
      <c r="Q715" s="3">
        <v>0</v>
      </c>
      <c r="R715" s="3"/>
      <c r="S715" s="3">
        <f>IF(ISBLANK(Table13[[#This Row],[T1]]),0,IF(Table13[[#This Row],[T1]]&gt;0,1,0))</f>
        <v>0</v>
      </c>
      <c r="T715" s="3">
        <f>IF(ISBLANK(Table13[[#This Row],[T2]]),0,IF(Table13[[#This Row],[T2]]&gt;0,1,0))</f>
        <v>0</v>
      </c>
      <c r="U715" s="3">
        <f>IF(ISBLANK(Table13[[#This Row],[T3]]),0,IF(Table13[[#This Row],[T3]]&gt;0,1,0))</f>
        <v>0</v>
      </c>
      <c r="V715" s="3">
        <f>IF(ISBLANK(Table13[[#This Row],[T4]]),0,IF(Table13[[#This Row],[T4]]&gt;0,1,0))</f>
        <v>0</v>
      </c>
      <c r="W715" s="26">
        <v>64</v>
      </c>
      <c r="X715" s="22">
        <v>11</v>
      </c>
      <c r="Y715" s="3">
        <v>0.8</v>
      </c>
      <c r="Z715" s="3"/>
      <c r="AB715" s="30">
        <v>685</v>
      </c>
      <c r="AC715" s="30">
        <v>1.2335281505112796</v>
      </c>
      <c r="AD715" s="30">
        <v>-0.93352815051127958</v>
      </c>
    </row>
    <row r="716" spans="1:30">
      <c r="A716" s="4">
        <v>43767.75</v>
      </c>
      <c r="B716">
        <v>43767</v>
      </c>
      <c r="C716" s="3">
        <v>0.75</v>
      </c>
      <c r="D716" s="3">
        <v>18</v>
      </c>
      <c r="E716" s="3">
        <v>29</v>
      </c>
      <c r="F716" s="3">
        <v>0.4</v>
      </c>
      <c r="G716" s="5">
        <v>0.6</v>
      </c>
      <c r="H716" s="3">
        <v>1</v>
      </c>
      <c r="I716" s="3">
        <v>1.55139</v>
      </c>
      <c r="J716" s="12">
        <f t="shared" si="33"/>
        <v>1.1458333333333333</v>
      </c>
      <c r="K716" s="4">
        <v>43767.75</v>
      </c>
      <c r="L716" s="3">
        <f t="shared" si="34"/>
        <v>29</v>
      </c>
      <c r="M716" s="3">
        <f t="shared" si="35"/>
        <v>18</v>
      </c>
      <c r="N716" s="3">
        <v>0</v>
      </c>
      <c r="O716" s="3">
        <v>0</v>
      </c>
      <c r="P716" s="3">
        <v>57</v>
      </c>
      <c r="Q716" s="3">
        <v>0</v>
      </c>
      <c r="R716" s="3"/>
      <c r="S716" s="3">
        <f>IF(ISBLANK(Table13[[#This Row],[T1]]),0,IF(Table13[[#This Row],[T1]]&gt;0,1,0))</f>
        <v>0</v>
      </c>
      <c r="T716" s="3">
        <f>IF(ISBLANK(Table13[[#This Row],[T2]]),0,IF(Table13[[#This Row],[T2]]&gt;0,1,0))</f>
        <v>0</v>
      </c>
      <c r="U716" s="3">
        <f>IF(ISBLANK(Table13[[#This Row],[T3]]),0,IF(Table13[[#This Row],[T3]]&gt;0,1,0))</f>
        <v>1</v>
      </c>
      <c r="V716" s="3">
        <f>IF(ISBLANK(Table13[[#This Row],[T4]]),0,IF(Table13[[#This Row],[T4]]&gt;0,1,0))</f>
        <v>0</v>
      </c>
      <c r="W716" s="25">
        <v>62</v>
      </c>
      <c r="X716" s="23">
        <v>11</v>
      </c>
      <c r="Y716" s="3">
        <v>1</v>
      </c>
      <c r="Z716" s="3"/>
      <c r="AB716" s="30">
        <v>686</v>
      </c>
      <c r="AC716" s="30">
        <v>1.2228048679922243</v>
      </c>
      <c r="AD716" s="30">
        <v>-0.92280486799222428</v>
      </c>
    </row>
    <row r="717" spans="1:30">
      <c r="A717" s="4">
        <v>43767.791666666664</v>
      </c>
      <c r="B717">
        <v>43767</v>
      </c>
      <c r="C717" s="3">
        <v>0.79166666666666663</v>
      </c>
      <c r="D717" s="3">
        <v>19</v>
      </c>
      <c r="E717" s="3">
        <v>29</v>
      </c>
      <c r="F717" s="3">
        <v>0.2</v>
      </c>
      <c r="G717" s="5">
        <v>0.2</v>
      </c>
      <c r="H717" s="3">
        <v>0.4</v>
      </c>
      <c r="I717" s="3">
        <v>1.55139</v>
      </c>
      <c r="J717" s="12">
        <f t="shared" si="33"/>
        <v>1.1291666666666667</v>
      </c>
      <c r="K717" s="4">
        <v>43767.791666666664</v>
      </c>
      <c r="L717" s="3">
        <f t="shared" si="34"/>
        <v>29</v>
      </c>
      <c r="M717" s="3">
        <f t="shared" si="35"/>
        <v>19</v>
      </c>
      <c r="N717" s="3">
        <v>0</v>
      </c>
      <c r="O717" s="3">
        <v>16</v>
      </c>
      <c r="P717" s="3">
        <v>0</v>
      </c>
      <c r="Q717" s="3">
        <v>0</v>
      </c>
      <c r="R717" s="3"/>
      <c r="S717" s="3">
        <f>IF(ISBLANK(Table13[[#This Row],[T1]]),0,IF(Table13[[#This Row],[T1]]&gt;0,1,0))</f>
        <v>1</v>
      </c>
      <c r="T717" s="3">
        <f>IF(ISBLANK(Table13[[#This Row],[T2]]),0,IF(Table13[[#This Row],[T2]]&gt;0,1,0))</f>
        <v>0</v>
      </c>
      <c r="U717" s="3">
        <f>IF(ISBLANK(Table13[[#This Row],[T3]]),0,IF(Table13[[#This Row],[T3]]&gt;0,1,0))</f>
        <v>1</v>
      </c>
      <c r="V717" s="3">
        <f>IF(ISBLANK(Table13[[#This Row],[T4]]),0,IF(Table13[[#This Row],[T4]]&gt;0,1,0))</f>
        <v>0</v>
      </c>
      <c r="W717" s="26">
        <v>63</v>
      </c>
      <c r="X717" s="22">
        <v>11</v>
      </c>
      <c r="Y717" s="3">
        <v>0.4</v>
      </c>
      <c r="Z717" s="3"/>
      <c r="AB717" s="30">
        <v>687</v>
      </c>
      <c r="AC717" s="30">
        <v>1.251793222650279</v>
      </c>
      <c r="AD717" s="30">
        <v>-0.55179322265027908</v>
      </c>
    </row>
    <row r="718" spans="1:30">
      <c r="A718" s="4">
        <v>43767.833333333336</v>
      </c>
      <c r="B718">
        <v>43767</v>
      </c>
      <c r="C718" s="3">
        <v>0.83333333333333337</v>
      </c>
      <c r="D718" s="3">
        <v>20</v>
      </c>
      <c r="E718" s="3">
        <v>29</v>
      </c>
      <c r="F718" s="3">
        <v>0.5</v>
      </c>
      <c r="G718" s="5">
        <v>0.2</v>
      </c>
      <c r="H718" s="3">
        <v>0.7</v>
      </c>
      <c r="I718" s="3">
        <v>1.55139</v>
      </c>
      <c r="J718" s="12">
        <f t="shared" si="33"/>
        <v>1.1333333333333333</v>
      </c>
      <c r="K718" s="4">
        <v>43767.833333333336</v>
      </c>
      <c r="L718" s="3">
        <f t="shared" si="34"/>
        <v>29</v>
      </c>
      <c r="M718" s="3">
        <f t="shared" si="35"/>
        <v>20</v>
      </c>
      <c r="N718" s="3">
        <v>0</v>
      </c>
      <c r="O718" s="3">
        <v>58</v>
      </c>
      <c r="P718" s="3">
        <v>0</v>
      </c>
      <c r="Q718" s="3">
        <v>0</v>
      </c>
      <c r="R718" s="3"/>
      <c r="S718" s="3">
        <f>IF(ISBLANK(Table13[[#This Row],[T1]]),0,IF(Table13[[#This Row],[T1]]&gt;0,1,0))</f>
        <v>1</v>
      </c>
      <c r="T718" s="3">
        <f>IF(ISBLANK(Table13[[#This Row],[T2]]),0,IF(Table13[[#This Row],[T2]]&gt;0,1,0))</f>
        <v>0</v>
      </c>
      <c r="U718" s="3">
        <f>IF(ISBLANK(Table13[[#This Row],[T3]]),0,IF(Table13[[#This Row],[T3]]&gt;0,1,0))</f>
        <v>1</v>
      </c>
      <c r="V718" s="3">
        <f>IF(ISBLANK(Table13[[#This Row],[T4]]),0,IF(Table13[[#This Row],[T4]]&gt;0,1,0))</f>
        <v>0</v>
      </c>
      <c r="W718" s="25">
        <v>62</v>
      </c>
      <c r="X718" s="23">
        <v>11</v>
      </c>
      <c r="Y718" s="3">
        <v>0.7</v>
      </c>
      <c r="Z718" s="3"/>
      <c r="AB718" s="30">
        <v>688</v>
      </c>
      <c r="AC718" s="30">
        <v>1.2732397876883896</v>
      </c>
      <c r="AD718" s="30">
        <v>-0.67323978768838955</v>
      </c>
    </row>
    <row r="719" spans="1:30">
      <c r="A719" s="4">
        <v>43767.875</v>
      </c>
      <c r="B719">
        <v>43767</v>
      </c>
      <c r="C719" s="3">
        <v>0.875</v>
      </c>
      <c r="D719" s="3">
        <v>21</v>
      </c>
      <c r="E719" s="3">
        <v>29</v>
      </c>
      <c r="F719" s="3">
        <v>1.3</v>
      </c>
      <c r="G719" s="5">
        <v>1.2</v>
      </c>
      <c r="H719" s="3">
        <v>2.5</v>
      </c>
      <c r="I719" s="3">
        <v>1.55139</v>
      </c>
      <c r="J719" s="12">
        <f t="shared" si="33"/>
        <v>1.125</v>
      </c>
      <c r="K719" s="4">
        <v>43767.875</v>
      </c>
      <c r="L719" s="3">
        <f t="shared" si="34"/>
        <v>29</v>
      </c>
      <c r="M719" s="3">
        <f t="shared" si="35"/>
        <v>21</v>
      </c>
      <c r="N719" s="3">
        <v>42</v>
      </c>
      <c r="O719" s="3">
        <v>57</v>
      </c>
      <c r="P719" s="3">
        <v>53</v>
      </c>
      <c r="Q719" s="3">
        <v>0</v>
      </c>
      <c r="R719" s="3"/>
      <c r="S719" s="3">
        <f>IF(ISBLANK(Table13[[#This Row],[T1]]),0,IF(Table13[[#This Row],[T1]]&gt;0,1,0))</f>
        <v>1</v>
      </c>
      <c r="T719" s="3">
        <f>IF(ISBLANK(Table13[[#This Row],[T2]]),0,IF(Table13[[#This Row],[T2]]&gt;0,1,0))</f>
        <v>0</v>
      </c>
      <c r="U719" s="3">
        <f>IF(ISBLANK(Table13[[#This Row],[T3]]),0,IF(Table13[[#This Row],[T3]]&gt;0,1,0))</f>
        <v>1</v>
      </c>
      <c r="V719" s="3">
        <f>IF(ISBLANK(Table13[[#This Row],[T4]]),0,IF(Table13[[#This Row],[T4]]&gt;0,1,0))</f>
        <v>0</v>
      </c>
      <c r="W719" s="26">
        <v>62</v>
      </c>
      <c r="X719" s="22">
        <v>13</v>
      </c>
      <c r="Y719" s="3">
        <v>2.5</v>
      </c>
      <c r="Z719" s="3"/>
      <c r="AB719" s="30">
        <v>689</v>
      </c>
      <c r="AC719" s="30">
        <v>1.3343979899036102</v>
      </c>
      <c r="AD719" s="30">
        <v>0.56560201009638988</v>
      </c>
    </row>
    <row r="720" spans="1:30">
      <c r="A720" s="4">
        <v>43767.916666666664</v>
      </c>
      <c r="B720">
        <v>43767</v>
      </c>
      <c r="C720" s="3">
        <v>0.91666666666666663</v>
      </c>
      <c r="D720" s="3">
        <v>22</v>
      </c>
      <c r="E720" s="3">
        <v>29</v>
      </c>
      <c r="F720" s="3">
        <v>2.8</v>
      </c>
      <c r="G720" s="5">
        <v>1.7</v>
      </c>
      <c r="H720" s="3">
        <v>4.5</v>
      </c>
      <c r="I720" s="3">
        <v>1.55139</v>
      </c>
      <c r="J720" s="12">
        <f t="shared" si="33"/>
        <v>1.0416666666666667</v>
      </c>
      <c r="K720" s="4">
        <v>43767.916666666664</v>
      </c>
      <c r="L720" s="3">
        <f t="shared" si="34"/>
        <v>29</v>
      </c>
      <c r="M720" s="3">
        <f t="shared" si="35"/>
        <v>22</v>
      </c>
      <c r="N720" s="3">
        <v>58</v>
      </c>
      <c r="O720" s="3">
        <v>58</v>
      </c>
      <c r="P720" s="3">
        <v>58</v>
      </c>
      <c r="Q720" s="3">
        <v>0</v>
      </c>
      <c r="R720" s="3"/>
      <c r="S720" s="3">
        <f>IF(ISBLANK(Table13[[#This Row],[T1]]),0,IF(Table13[[#This Row],[T1]]&gt;0,1,0))</f>
        <v>1</v>
      </c>
      <c r="T720" s="3">
        <f>IF(ISBLANK(Table13[[#This Row],[T2]]),0,IF(Table13[[#This Row],[T2]]&gt;0,1,0))</f>
        <v>0</v>
      </c>
      <c r="U720" s="3">
        <f>IF(ISBLANK(Table13[[#This Row],[T3]]),0,IF(Table13[[#This Row],[T3]]&gt;0,1,0))</f>
        <v>1</v>
      </c>
      <c r="V720" s="3">
        <f>IF(ISBLANK(Table13[[#This Row],[T4]]),0,IF(Table13[[#This Row],[T4]]&gt;0,1,0))</f>
        <v>0</v>
      </c>
      <c r="W720" s="25">
        <v>61</v>
      </c>
      <c r="X720" s="23">
        <v>13</v>
      </c>
      <c r="Y720" s="3">
        <v>4.5</v>
      </c>
      <c r="Z720" s="3"/>
      <c r="AB720" s="30">
        <v>690</v>
      </c>
      <c r="AC720" s="30">
        <v>1.4378024960853724</v>
      </c>
      <c r="AD720" s="30">
        <v>-0.63780249608537232</v>
      </c>
    </row>
    <row r="721" spans="1:30">
      <c r="A721" s="4">
        <v>43767.958333333336</v>
      </c>
      <c r="B721">
        <v>43767</v>
      </c>
      <c r="C721" s="3">
        <v>0.95833333333333337</v>
      </c>
      <c r="D721" s="3">
        <v>23</v>
      </c>
      <c r="E721" s="3">
        <v>29</v>
      </c>
      <c r="F721" s="3">
        <v>1.1000000000000001</v>
      </c>
      <c r="G721" s="5">
        <v>0.4</v>
      </c>
      <c r="H721" s="3">
        <v>1.5</v>
      </c>
      <c r="I721" s="3">
        <v>1.55139</v>
      </c>
      <c r="J721" s="12">
        <f t="shared" si="33"/>
        <v>0.90416666666666679</v>
      </c>
      <c r="K721" s="4">
        <v>43767.958333333336</v>
      </c>
      <c r="L721" s="3">
        <f t="shared" si="34"/>
        <v>29</v>
      </c>
      <c r="M721" s="3">
        <f t="shared" si="35"/>
        <v>23</v>
      </c>
      <c r="N721" s="3">
        <v>58</v>
      </c>
      <c r="O721" s="3">
        <v>58</v>
      </c>
      <c r="P721" s="3">
        <v>58</v>
      </c>
      <c r="Q721" s="3">
        <v>0</v>
      </c>
      <c r="R721" s="3"/>
      <c r="S721" s="3">
        <f>IF(ISBLANK(Table13[[#This Row],[T1]]),0,IF(Table13[[#This Row],[T1]]&gt;0,1,0))</f>
        <v>1</v>
      </c>
      <c r="T721" s="3">
        <f>IF(ISBLANK(Table13[[#This Row],[T2]]),0,IF(Table13[[#This Row],[T2]]&gt;0,1,0))</f>
        <v>0</v>
      </c>
      <c r="U721" s="3">
        <f>IF(ISBLANK(Table13[[#This Row],[T3]]),0,IF(Table13[[#This Row],[T3]]&gt;0,1,0))</f>
        <v>1</v>
      </c>
      <c r="V721" s="3">
        <f>IF(ISBLANK(Table13[[#This Row],[T4]]),0,IF(Table13[[#This Row],[T4]]&gt;0,1,0))</f>
        <v>0</v>
      </c>
      <c r="W721" s="26">
        <v>61</v>
      </c>
      <c r="X721" s="22">
        <v>11</v>
      </c>
      <c r="Y721" s="3">
        <v>1.5</v>
      </c>
      <c r="Z721" s="3"/>
      <c r="AB721" s="30">
        <v>691</v>
      </c>
      <c r="AC721" s="30">
        <v>1.5781118532959364</v>
      </c>
      <c r="AD721" s="30">
        <v>-0.77811185329593635</v>
      </c>
    </row>
    <row r="722" spans="1:30">
      <c r="A722" s="4">
        <v>43768</v>
      </c>
      <c r="B722">
        <v>43768</v>
      </c>
      <c r="C722" s="3">
        <v>0</v>
      </c>
      <c r="D722" s="3">
        <v>0</v>
      </c>
      <c r="E722" s="3">
        <v>30</v>
      </c>
      <c r="F722" s="3">
        <v>0.2</v>
      </c>
      <c r="G722" s="5">
        <v>0.4</v>
      </c>
      <c r="H722" s="3">
        <v>0.60000000000000009</v>
      </c>
      <c r="I722" s="3">
        <v>1.55139</v>
      </c>
      <c r="J722" s="12">
        <f t="shared" si="33"/>
        <v>0.87500000000000033</v>
      </c>
      <c r="K722" s="4">
        <v>43768</v>
      </c>
      <c r="L722" s="3">
        <f t="shared" si="34"/>
        <v>30</v>
      </c>
      <c r="M722" s="3">
        <f t="shared" si="35"/>
        <v>0</v>
      </c>
      <c r="N722" s="3">
        <v>58</v>
      </c>
      <c r="O722" s="3">
        <v>58</v>
      </c>
      <c r="P722" s="3">
        <v>58</v>
      </c>
      <c r="Q722" s="3">
        <v>0</v>
      </c>
      <c r="R722" s="3"/>
      <c r="S722" s="3">
        <f>IF(ISBLANK(Table13[[#This Row],[T1]]),0,IF(Table13[[#This Row],[T1]]&gt;0,1,0))</f>
        <v>1</v>
      </c>
      <c r="T722" s="3">
        <f>IF(ISBLANK(Table13[[#This Row],[T2]]),0,IF(Table13[[#This Row],[T2]]&gt;0,1,0))</f>
        <v>0</v>
      </c>
      <c r="U722" s="3">
        <f>IF(ISBLANK(Table13[[#This Row],[T3]]),0,IF(Table13[[#This Row],[T3]]&gt;0,1,0))</f>
        <v>1</v>
      </c>
      <c r="V722" s="3">
        <f>IF(ISBLANK(Table13[[#This Row],[T4]]),0,IF(Table13[[#This Row],[T4]]&gt;0,1,0))</f>
        <v>0</v>
      </c>
      <c r="W722" s="25">
        <v>61</v>
      </c>
      <c r="X722" s="23">
        <v>11</v>
      </c>
      <c r="Y722" s="3">
        <v>0.60000000000000009</v>
      </c>
      <c r="Z722" s="3"/>
      <c r="AB722" s="30">
        <v>692</v>
      </c>
      <c r="AC722" s="30">
        <v>1.6102817008531023</v>
      </c>
      <c r="AD722" s="30">
        <v>-0.71028170085310238</v>
      </c>
    </row>
    <row r="723" spans="1:30">
      <c r="A723" s="4">
        <v>43768.041666666664</v>
      </c>
      <c r="B723">
        <v>43768</v>
      </c>
      <c r="C723" s="3">
        <v>4.1666666666666664E-2</v>
      </c>
      <c r="D723" s="3">
        <v>1</v>
      </c>
      <c r="E723" s="3">
        <v>30</v>
      </c>
      <c r="F723" s="3">
        <v>0.2</v>
      </c>
      <c r="G723" s="5">
        <v>0.4</v>
      </c>
      <c r="H723" s="3">
        <v>0.60000000000000009</v>
      </c>
      <c r="I723" s="3">
        <v>1.55139</v>
      </c>
      <c r="J723" s="12">
        <f t="shared" si="33"/>
        <v>0.9125000000000002</v>
      </c>
      <c r="K723" s="4">
        <v>43768.041666666664</v>
      </c>
      <c r="L723" s="3">
        <f t="shared" si="34"/>
        <v>30</v>
      </c>
      <c r="M723" s="3">
        <f t="shared" si="35"/>
        <v>1</v>
      </c>
      <c r="N723" s="3">
        <v>57</v>
      </c>
      <c r="O723" s="3">
        <v>57</v>
      </c>
      <c r="P723" s="3">
        <v>57</v>
      </c>
      <c r="Q723" s="3">
        <v>0</v>
      </c>
      <c r="R723" s="3"/>
      <c r="S723" s="3">
        <f>IF(ISBLANK(Table13[[#This Row],[T1]]),0,IF(Table13[[#This Row],[T1]]&gt;0,1,0))</f>
        <v>1</v>
      </c>
      <c r="T723" s="3">
        <f>IF(ISBLANK(Table13[[#This Row],[T2]]),0,IF(Table13[[#This Row],[T2]]&gt;0,1,0))</f>
        <v>0</v>
      </c>
      <c r="U723" s="3">
        <f>IF(ISBLANK(Table13[[#This Row],[T3]]),0,IF(Table13[[#This Row],[T3]]&gt;0,1,0))</f>
        <v>1</v>
      </c>
      <c r="V723" s="3">
        <f>IF(ISBLANK(Table13[[#This Row],[T4]]),0,IF(Table13[[#This Row],[T4]]&gt;0,1,0))</f>
        <v>0</v>
      </c>
      <c r="W723" s="26">
        <v>60</v>
      </c>
      <c r="X723" s="22">
        <v>11</v>
      </c>
      <c r="Y723" s="3">
        <v>0.60000000000000009</v>
      </c>
      <c r="Z723" s="3"/>
      <c r="AB723" s="30">
        <v>693</v>
      </c>
      <c r="AC723" s="30">
        <v>1.5888351358149917</v>
      </c>
      <c r="AD723" s="30">
        <v>-0.48883513581499161</v>
      </c>
    </row>
    <row r="724" spans="1:30">
      <c r="A724" s="4">
        <v>43768.083333333336</v>
      </c>
      <c r="B724">
        <v>43768</v>
      </c>
      <c r="C724" s="3">
        <v>8.3333333333333329E-2</v>
      </c>
      <c r="D724" s="3">
        <v>2</v>
      </c>
      <c r="E724" s="3">
        <v>30</v>
      </c>
      <c r="F724" s="3">
        <v>0.2</v>
      </c>
      <c r="G724" s="5">
        <v>0.2</v>
      </c>
      <c r="H724" s="3">
        <v>0.4</v>
      </c>
      <c r="I724" s="3">
        <v>1.55139</v>
      </c>
      <c r="J724" s="12">
        <f t="shared" si="33"/>
        <v>0.9125000000000002</v>
      </c>
      <c r="K724" s="4">
        <v>43768.083333333336</v>
      </c>
      <c r="L724" s="3">
        <f t="shared" si="34"/>
        <v>30</v>
      </c>
      <c r="M724" s="3">
        <f t="shared" si="35"/>
        <v>2</v>
      </c>
      <c r="N724" s="3">
        <v>58</v>
      </c>
      <c r="O724" s="3">
        <v>58</v>
      </c>
      <c r="P724" s="3">
        <v>58</v>
      </c>
      <c r="Q724" s="3">
        <v>0</v>
      </c>
      <c r="R724" s="3"/>
      <c r="S724" s="3">
        <f>IF(ISBLANK(Table13[[#This Row],[T1]]),0,IF(Table13[[#This Row],[T1]]&gt;0,1,0))</f>
        <v>1</v>
      </c>
      <c r="T724" s="3">
        <f>IF(ISBLANK(Table13[[#This Row],[T2]]),0,IF(Table13[[#This Row],[T2]]&gt;0,1,0))</f>
        <v>0</v>
      </c>
      <c r="U724" s="3">
        <f>IF(ISBLANK(Table13[[#This Row],[T3]]),0,IF(Table13[[#This Row],[T3]]&gt;0,1,0))</f>
        <v>1</v>
      </c>
      <c r="V724" s="3">
        <f>IF(ISBLANK(Table13[[#This Row],[T4]]),0,IF(Table13[[#This Row],[T4]]&gt;0,1,0))</f>
        <v>0</v>
      </c>
      <c r="W724" s="25">
        <v>60</v>
      </c>
      <c r="X724" s="23">
        <v>11</v>
      </c>
      <c r="Y724" s="3">
        <v>0.4</v>
      </c>
      <c r="Z724" s="3"/>
      <c r="AB724" s="30">
        <v>694</v>
      </c>
      <c r="AC724" s="30">
        <v>1.6086909544035466</v>
      </c>
      <c r="AD724" s="30">
        <v>0.79130904559645332</v>
      </c>
    </row>
    <row r="725" spans="1:30">
      <c r="A725" s="4">
        <v>43768.125</v>
      </c>
      <c r="B725">
        <v>43768</v>
      </c>
      <c r="C725" s="3">
        <v>0.125</v>
      </c>
      <c r="D725" s="3">
        <v>3</v>
      </c>
      <c r="E725" s="3">
        <v>30</v>
      </c>
      <c r="F725" s="3">
        <v>0.2</v>
      </c>
      <c r="G725" s="5">
        <v>0.2</v>
      </c>
      <c r="H725" s="3">
        <v>0.4</v>
      </c>
      <c r="I725" s="3">
        <v>1.55139</v>
      </c>
      <c r="J725" s="12">
        <f t="shared" si="33"/>
        <v>0.9125000000000002</v>
      </c>
      <c r="K725" s="4">
        <v>43768.125</v>
      </c>
      <c r="L725" s="3">
        <f t="shared" si="34"/>
        <v>30</v>
      </c>
      <c r="M725" s="3">
        <f t="shared" si="35"/>
        <v>3</v>
      </c>
      <c r="N725" s="3">
        <v>58</v>
      </c>
      <c r="O725" s="3">
        <v>58</v>
      </c>
      <c r="P725" s="3">
        <v>58</v>
      </c>
      <c r="Q725" s="3">
        <v>0</v>
      </c>
      <c r="R725" s="3"/>
      <c r="S725" s="3">
        <f>IF(ISBLANK(Table13[[#This Row],[T1]]),0,IF(Table13[[#This Row],[T1]]&gt;0,1,0))</f>
        <v>1</v>
      </c>
      <c r="T725" s="3">
        <f>IF(ISBLANK(Table13[[#This Row],[T2]]),0,IF(Table13[[#This Row],[T2]]&gt;0,1,0))</f>
        <v>0</v>
      </c>
      <c r="U725" s="3">
        <f>IF(ISBLANK(Table13[[#This Row],[T3]]),0,IF(Table13[[#This Row],[T3]]&gt;0,1,0))</f>
        <v>1</v>
      </c>
      <c r="V725" s="3">
        <f>IF(ISBLANK(Table13[[#This Row],[T4]]),0,IF(Table13[[#This Row],[T4]]&gt;0,1,0))</f>
        <v>0</v>
      </c>
      <c r="W725" s="26">
        <v>60</v>
      </c>
      <c r="X725" s="22">
        <v>11</v>
      </c>
      <c r="Y725" s="3">
        <v>0.4</v>
      </c>
      <c r="Z725" s="3"/>
      <c r="AB725" s="30">
        <v>695</v>
      </c>
      <c r="AC725" s="30">
        <v>1.5979676718844913</v>
      </c>
      <c r="AD725" s="30">
        <v>0.60203232811550889</v>
      </c>
    </row>
    <row r="726" spans="1:30">
      <c r="A726" s="4">
        <v>43768.166666666664</v>
      </c>
      <c r="B726">
        <v>43768</v>
      </c>
      <c r="C726" s="3">
        <v>0.16666666666666666</v>
      </c>
      <c r="D726" s="3">
        <v>4</v>
      </c>
      <c r="E726" s="3">
        <v>30</v>
      </c>
      <c r="F726" s="3">
        <v>0.4</v>
      </c>
      <c r="G726" s="5">
        <v>0.2</v>
      </c>
      <c r="H726" s="3">
        <v>0.60000000000000009</v>
      </c>
      <c r="I726" s="3">
        <v>1.55139</v>
      </c>
      <c r="J726" s="12">
        <f t="shared" si="33"/>
        <v>0.9208333333333335</v>
      </c>
      <c r="K726" s="4">
        <v>43768.166666666664</v>
      </c>
      <c r="L726" s="3">
        <f t="shared" si="34"/>
        <v>30</v>
      </c>
      <c r="M726" s="3">
        <f t="shared" si="35"/>
        <v>4</v>
      </c>
      <c r="N726" s="3">
        <v>58</v>
      </c>
      <c r="O726" s="3">
        <v>57</v>
      </c>
      <c r="P726" s="3">
        <v>58</v>
      </c>
      <c r="Q726" s="3">
        <v>0</v>
      </c>
      <c r="R726" s="3"/>
      <c r="S726" s="3">
        <f>IF(ISBLANK(Table13[[#This Row],[T1]]),0,IF(Table13[[#This Row],[T1]]&gt;0,1,0))</f>
        <v>1</v>
      </c>
      <c r="T726" s="3">
        <f>IF(ISBLANK(Table13[[#This Row],[T2]]),0,IF(Table13[[#This Row],[T2]]&gt;0,1,0))</f>
        <v>0</v>
      </c>
      <c r="U726" s="3">
        <f>IF(ISBLANK(Table13[[#This Row],[T3]]),0,IF(Table13[[#This Row],[T3]]&gt;0,1,0))</f>
        <v>1</v>
      </c>
      <c r="V726" s="3">
        <f>IF(ISBLANK(Table13[[#This Row],[T4]]),0,IF(Table13[[#This Row],[T4]]&gt;0,1,0))</f>
        <v>0</v>
      </c>
      <c r="W726" s="25">
        <v>60</v>
      </c>
      <c r="X726" s="23">
        <v>11</v>
      </c>
      <c r="Y726" s="3">
        <v>0.60000000000000009</v>
      </c>
      <c r="Z726" s="3"/>
      <c r="AB726" s="30">
        <v>696</v>
      </c>
      <c r="AC726" s="30">
        <v>1.587244389365436</v>
      </c>
      <c r="AD726" s="30">
        <v>-0.9872443893654359</v>
      </c>
    </row>
    <row r="727" spans="1:30">
      <c r="A727" s="4">
        <v>43768.208333333336</v>
      </c>
      <c r="B727">
        <v>43768</v>
      </c>
      <c r="C727" s="3">
        <v>0.20833333333333334</v>
      </c>
      <c r="D727" s="3">
        <v>5</v>
      </c>
      <c r="E727" s="3">
        <v>30</v>
      </c>
      <c r="F727" s="3">
        <v>1.6</v>
      </c>
      <c r="G727" s="5">
        <v>0.7</v>
      </c>
      <c r="H727" s="3">
        <v>2.2999999999999998</v>
      </c>
      <c r="I727" s="3">
        <v>1.55139</v>
      </c>
      <c r="J727" s="12">
        <f t="shared" si="33"/>
        <v>0.9125000000000002</v>
      </c>
      <c r="K727" s="4">
        <v>43768.208333333336</v>
      </c>
      <c r="L727" s="3">
        <f t="shared" si="34"/>
        <v>30</v>
      </c>
      <c r="M727" s="3">
        <f t="shared" si="35"/>
        <v>5</v>
      </c>
      <c r="N727" s="3">
        <v>57</v>
      </c>
      <c r="O727" s="3">
        <v>57</v>
      </c>
      <c r="P727" s="3">
        <v>57</v>
      </c>
      <c r="Q727" s="3">
        <v>0</v>
      </c>
      <c r="R727" s="3"/>
      <c r="S727" s="3">
        <f>IF(ISBLANK(Table13[[#This Row],[T1]]),0,IF(Table13[[#This Row],[T1]]&gt;0,1,0))</f>
        <v>1</v>
      </c>
      <c r="T727" s="3">
        <f>IF(ISBLANK(Table13[[#This Row],[T2]]),0,IF(Table13[[#This Row],[T2]]&gt;0,1,0))</f>
        <v>0</v>
      </c>
      <c r="U727" s="3">
        <f>IF(ISBLANK(Table13[[#This Row],[T3]]),0,IF(Table13[[#This Row],[T3]]&gt;0,1,0))</f>
        <v>1</v>
      </c>
      <c r="V727" s="3">
        <f>IF(ISBLANK(Table13[[#This Row],[T4]]),0,IF(Table13[[#This Row],[T4]]&gt;0,1,0))</f>
        <v>0</v>
      </c>
      <c r="W727" s="26">
        <v>61</v>
      </c>
      <c r="X727" s="22">
        <v>11</v>
      </c>
      <c r="Y727" s="3">
        <v>2.2999999999999998</v>
      </c>
      <c r="Z727" s="3"/>
      <c r="AB727" s="30">
        <v>697</v>
      </c>
      <c r="AC727" s="30">
        <v>1.6086909544035466</v>
      </c>
      <c r="AD727" s="30">
        <v>-1.0086909544035465</v>
      </c>
    </row>
    <row r="728" spans="1:30">
      <c r="A728" s="4">
        <v>43768.25</v>
      </c>
      <c r="B728">
        <v>43768</v>
      </c>
      <c r="C728" s="3">
        <v>0.25</v>
      </c>
      <c r="D728" s="3">
        <v>6</v>
      </c>
      <c r="E728" s="3">
        <v>30</v>
      </c>
      <c r="F728" s="3">
        <v>0.7</v>
      </c>
      <c r="G728" s="5">
        <v>0.6</v>
      </c>
      <c r="H728" s="3">
        <v>1.2999999999999998</v>
      </c>
      <c r="I728" s="3">
        <v>1.55139</v>
      </c>
      <c r="J728" s="12">
        <f t="shared" si="33"/>
        <v>0.84166666666666679</v>
      </c>
      <c r="K728" s="4">
        <v>43768.25</v>
      </c>
      <c r="L728" s="3">
        <f t="shared" si="34"/>
        <v>30</v>
      </c>
      <c r="M728" s="3">
        <f t="shared" si="35"/>
        <v>6</v>
      </c>
      <c r="N728" s="3">
        <v>58</v>
      </c>
      <c r="O728" s="3">
        <v>58</v>
      </c>
      <c r="P728" s="3">
        <v>58</v>
      </c>
      <c r="Q728" s="3">
        <v>0</v>
      </c>
      <c r="R728" s="3"/>
      <c r="S728" s="3">
        <f>IF(ISBLANK(Table13[[#This Row],[T1]]),0,IF(Table13[[#This Row],[T1]]&gt;0,1,0))</f>
        <v>1</v>
      </c>
      <c r="T728" s="3">
        <f>IF(ISBLANK(Table13[[#This Row],[T2]]),0,IF(Table13[[#This Row],[T2]]&gt;0,1,0))</f>
        <v>0</v>
      </c>
      <c r="U728" s="3">
        <f>IF(ISBLANK(Table13[[#This Row],[T3]]),0,IF(Table13[[#This Row],[T3]]&gt;0,1,0))</f>
        <v>1</v>
      </c>
      <c r="V728" s="3">
        <f>IF(ISBLANK(Table13[[#This Row],[T4]]),0,IF(Table13[[#This Row],[T4]]&gt;0,1,0))</f>
        <v>0</v>
      </c>
      <c r="W728" s="25">
        <v>61</v>
      </c>
      <c r="X728" s="23">
        <v>11</v>
      </c>
      <c r="Y728" s="3">
        <v>1.2999999999999998</v>
      </c>
      <c r="Z728" s="3"/>
      <c r="AB728" s="30">
        <v>698</v>
      </c>
      <c r="AC728" s="30">
        <v>1.5888351358149917</v>
      </c>
      <c r="AD728" s="30">
        <v>-1.0888351358149917</v>
      </c>
    </row>
    <row r="729" spans="1:30">
      <c r="A729" s="4">
        <v>43768.291666666664</v>
      </c>
      <c r="B729">
        <v>43768</v>
      </c>
      <c r="C729" s="3">
        <v>0.29166666666666669</v>
      </c>
      <c r="D729" s="3">
        <v>7</v>
      </c>
      <c r="E729" s="3">
        <v>30</v>
      </c>
      <c r="F729" s="3">
        <v>1.3</v>
      </c>
      <c r="G729" s="5">
        <v>2.9</v>
      </c>
      <c r="H729" s="3">
        <v>4.2</v>
      </c>
      <c r="I729" s="3">
        <v>1.55139</v>
      </c>
      <c r="J729" s="12">
        <f t="shared" si="33"/>
        <v>0.83333333333333359</v>
      </c>
      <c r="K729" s="4">
        <v>43768.291666666664</v>
      </c>
      <c r="L729" s="3">
        <f t="shared" si="34"/>
        <v>30</v>
      </c>
      <c r="M729" s="3">
        <f t="shared" si="35"/>
        <v>7</v>
      </c>
      <c r="N729" s="3">
        <v>58</v>
      </c>
      <c r="O729" s="3">
        <v>50</v>
      </c>
      <c r="P729" s="3">
        <v>51</v>
      </c>
      <c r="Q729" s="3">
        <v>0</v>
      </c>
      <c r="R729" s="3"/>
      <c r="S729" s="3">
        <f>IF(ISBLANK(Table13[[#This Row],[T1]]),0,IF(Table13[[#This Row],[T1]]&gt;0,1,0))</f>
        <v>1</v>
      </c>
      <c r="T729" s="3">
        <f>IF(ISBLANK(Table13[[#This Row],[T2]]),0,IF(Table13[[#This Row],[T2]]&gt;0,1,0))</f>
        <v>0</v>
      </c>
      <c r="U729" s="3">
        <f>IF(ISBLANK(Table13[[#This Row],[T3]]),0,IF(Table13[[#This Row],[T3]]&gt;0,1,0))</f>
        <v>1</v>
      </c>
      <c r="V729" s="3">
        <f>IF(ISBLANK(Table13[[#This Row],[T4]]),0,IF(Table13[[#This Row],[T4]]&gt;0,1,0))</f>
        <v>0</v>
      </c>
      <c r="W729" s="26">
        <v>61</v>
      </c>
      <c r="X729" s="22">
        <v>11</v>
      </c>
      <c r="Y729" s="3">
        <v>4.2</v>
      </c>
      <c r="Z729" s="3"/>
      <c r="AB729" s="30">
        <v>699</v>
      </c>
      <c r="AC729" s="30">
        <v>1.599558418334047</v>
      </c>
      <c r="AD729" s="30">
        <v>-1.1995584183340471</v>
      </c>
    </row>
    <row r="730" spans="1:30">
      <c r="A730" s="4">
        <v>43768.333333333336</v>
      </c>
      <c r="B730">
        <v>43768</v>
      </c>
      <c r="C730" s="3">
        <v>0.33333333333333331</v>
      </c>
      <c r="D730" s="3">
        <v>8</v>
      </c>
      <c r="E730" s="3">
        <v>30</v>
      </c>
      <c r="F730" s="3">
        <v>1.1000000000000001</v>
      </c>
      <c r="G730" s="5">
        <v>0.4</v>
      </c>
      <c r="H730" s="3">
        <v>1.5</v>
      </c>
      <c r="I730" s="3">
        <v>1.55139</v>
      </c>
      <c r="J730" s="12">
        <f t="shared" si="33"/>
        <v>0.85833333333333339</v>
      </c>
      <c r="K730" s="4">
        <v>43768.333333333336</v>
      </c>
      <c r="L730" s="3">
        <f t="shared" si="34"/>
        <v>30</v>
      </c>
      <c r="M730" s="3">
        <f t="shared" si="35"/>
        <v>8</v>
      </c>
      <c r="N730" s="3">
        <v>40</v>
      </c>
      <c r="O730" s="3">
        <v>0</v>
      </c>
      <c r="P730" s="3">
        <v>0</v>
      </c>
      <c r="Q730" s="3">
        <v>0</v>
      </c>
      <c r="R730" s="3"/>
      <c r="S730" s="3">
        <f>IF(ISBLANK(Table13[[#This Row],[T1]]),0,IF(Table13[[#This Row],[T1]]&gt;0,1,0))</f>
        <v>1</v>
      </c>
      <c r="T730" s="3">
        <f>IF(ISBLANK(Table13[[#This Row],[T2]]),0,IF(Table13[[#This Row],[T2]]&gt;0,1,0))</f>
        <v>0</v>
      </c>
      <c r="U730" s="3">
        <f>IF(ISBLANK(Table13[[#This Row],[T3]]),0,IF(Table13[[#This Row],[T3]]&gt;0,1,0))</f>
        <v>1</v>
      </c>
      <c r="V730" s="3">
        <f>IF(ISBLANK(Table13[[#This Row],[T4]]),0,IF(Table13[[#This Row],[T4]]&gt;0,1,0))</f>
        <v>0</v>
      </c>
      <c r="W730" s="25">
        <v>62</v>
      </c>
      <c r="X730" s="23">
        <v>11</v>
      </c>
      <c r="Y730" s="3">
        <v>1.5</v>
      </c>
      <c r="Z730" s="3"/>
      <c r="AB730" s="30">
        <v>700</v>
      </c>
      <c r="AC730" s="30">
        <v>1.599558418334047</v>
      </c>
      <c r="AD730" s="30">
        <v>-0.99955841833404691</v>
      </c>
    </row>
    <row r="731" spans="1:30">
      <c r="A731" s="4">
        <v>43768.375</v>
      </c>
      <c r="B731">
        <v>43768</v>
      </c>
      <c r="C731" s="3">
        <v>0.375</v>
      </c>
      <c r="D731" s="3">
        <v>9</v>
      </c>
      <c r="E731" s="3">
        <v>30</v>
      </c>
      <c r="F731" s="3">
        <v>0.1</v>
      </c>
      <c r="G731" s="5">
        <v>0.2</v>
      </c>
      <c r="H731" s="3">
        <v>0.30000000000000004</v>
      </c>
      <c r="I731" s="3">
        <v>1.55139</v>
      </c>
      <c r="J731" s="12">
        <f t="shared" si="33"/>
        <v>0.89583333333333337</v>
      </c>
      <c r="K731" s="4">
        <v>43768.375</v>
      </c>
      <c r="L731" s="3">
        <f t="shared" si="34"/>
        <v>30</v>
      </c>
      <c r="M731" s="3">
        <f t="shared" si="35"/>
        <v>9</v>
      </c>
      <c r="N731" s="3"/>
      <c r="O731" s="3"/>
      <c r="P731" s="3"/>
      <c r="Q731" s="3"/>
      <c r="R731" s="3"/>
      <c r="S731" s="3">
        <f>IF(ISBLANK(Table13[[#This Row],[T1]]),0,IF(Table13[[#This Row],[T1]]&gt;0,1,0))</f>
        <v>0</v>
      </c>
      <c r="T731" s="3">
        <f>IF(ISBLANK(Table13[[#This Row],[T2]]),0,IF(Table13[[#This Row],[T2]]&gt;0,1,0))</f>
        <v>0</v>
      </c>
      <c r="U731" s="3">
        <f>IF(ISBLANK(Table13[[#This Row],[T3]]),0,IF(Table13[[#This Row],[T3]]&gt;0,1,0))</f>
        <v>0</v>
      </c>
      <c r="V731" s="3">
        <f>IF(ISBLANK(Table13[[#This Row],[T4]]),0,IF(Table13[[#This Row],[T4]]&gt;0,1,0))</f>
        <v>0</v>
      </c>
      <c r="W731" s="26">
        <v>64</v>
      </c>
      <c r="X731" s="22">
        <v>11</v>
      </c>
      <c r="Y731" s="3">
        <v>0.30000000000000004</v>
      </c>
      <c r="Z731" s="3"/>
      <c r="AB731" s="30">
        <v>701</v>
      </c>
      <c r="AC731" s="30">
        <v>1.6194142369226019</v>
      </c>
      <c r="AD731" s="30">
        <v>-1.219414236922602</v>
      </c>
    </row>
    <row r="732" spans="1:30">
      <c r="A732" s="4">
        <v>43768.416666666664</v>
      </c>
      <c r="B732">
        <v>43768</v>
      </c>
      <c r="C732" s="3">
        <v>0.41666666666666669</v>
      </c>
      <c r="D732" s="3">
        <v>10</v>
      </c>
      <c r="E732" s="3">
        <v>30</v>
      </c>
      <c r="F732" s="3">
        <v>0.1</v>
      </c>
      <c r="G732" s="5">
        <v>0.2</v>
      </c>
      <c r="H732" s="3">
        <v>0.30000000000000004</v>
      </c>
      <c r="I732" s="3">
        <v>1.55139</v>
      </c>
      <c r="J732" s="12">
        <f t="shared" si="33"/>
        <v>0.8999999999999998</v>
      </c>
      <c r="K732" s="4">
        <v>43768.416666666664</v>
      </c>
      <c r="L732" s="3">
        <f t="shared" si="34"/>
        <v>30</v>
      </c>
      <c r="M732" s="3">
        <f t="shared" si="35"/>
        <v>10</v>
      </c>
      <c r="N732" s="3"/>
      <c r="O732" s="3"/>
      <c r="P732" s="3"/>
      <c r="Q732" s="3"/>
      <c r="R732" s="3"/>
      <c r="S732" s="3">
        <f>IF(ISBLANK(Table13[[#This Row],[T1]]),0,IF(Table13[[#This Row],[T1]]&gt;0,1,0))</f>
        <v>0</v>
      </c>
      <c r="T732" s="3">
        <f>IF(ISBLANK(Table13[[#This Row],[T2]]),0,IF(Table13[[#This Row],[T2]]&gt;0,1,0))</f>
        <v>0</v>
      </c>
      <c r="U732" s="3">
        <f>IF(ISBLANK(Table13[[#This Row],[T3]]),0,IF(Table13[[#This Row],[T3]]&gt;0,1,0))</f>
        <v>0</v>
      </c>
      <c r="V732" s="3">
        <f>IF(ISBLANK(Table13[[#This Row],[T4]]),0,IF(Table13[[#This Row],[T4]]&gt;0,1,0))</f>
        <v>0</v>
      </c>
      <c r="W732" s="25">
        <v>64</v>
      </c>
      <c r="X732" s="23">
        <v>17</v>
      </c>
      <c r="Y732" s="3">
        <v>0.30000000000000004</v>
      </c>
      <c r="Z732" s="3"/>
      <c r="AB732" s="30">
        <v>702</v>
      </c>
      <c r="AC732" s="30">
        <v>1.599558418334047</v>
      </c>
      <c r="AD732" s="30">
        <v>-0.19955841833404686</v>
      </c>
    </row>
    <row r="733" spans="1:30">
      <c r="A733" s="4">
        <v>43768.458333333336</v>
      </c>
      <c r="B733">
        <v>43768</v>
      </c>
      <c r="C733" s="3">
        <v>0.45833333333333331</v>
      </c>
      <c r="D733" s="3">
        <v>11</v>
      </c>
      <c r="E733" s="3">
        <v>30</v>
      </c>
      <c r="F733" s="3">
        <v>0.2</v>
      </c>
      <c r="G733" s="5">
        <v>0.2</v>
      </c>
      <c r="H733" s="3">
        <v>0.4</v>
      </c>
      <c r="I733" s="3">
        <v>1.55139</v>
      </c>
      <c r="J733" s="12">
        <f t="shared" si="33"/>
        <v>0.90833333333333321</v>
      </c>
      <c r="K733" s="4">
        <v>43768.458333333336</v>
      </c>
      <c r="L733" s="3">
        <f t="shared" si="34"/>
        <v>30</v>
      </c>
      <c r="M733" s="3">
        <f t="shared" si="35"/>
        <v>11</v>
      </c>
      <c r="N733" s="3"/>
      <c r="O733" s="3"/>
      <c r="P733" s="3"/>
      <c r="Q733" s="3"/>
      <c r="R733" s="3"/>
      <c r="S733" s="3">
        <f>IF(ISBLANK(Table13[[#This Row],[T1]]),0,IF(Table13[[#This Row],[T1]]&gt;0,1,0))</f>
        <v>0</v>
      </c>
      <c r="T733" s="3">
        <f>IF(ISBLANK(Table13[[#This Row],[T2]]),0,IF(Table13[[#This Row],[T2]]&gt;0,1,0))</f>
        <v>0</v>
      </c>
      <c r="U733" s="3">
        <f>IF(ISBLANK(Table13[[#This Row],[T3]]),0,IF(Table13[[#This Row],[T3]]&gt;0,1,0))</f>
        <v>0</v>
      </c>
      <c r="V733" s="3">
        <f>IF(ISBLANK(Table13[[#This Row],[T4]]),0,IF(Table13[[#This Row],[T4]]&gt;0,1,0))</f>
        <v>0</v>
      </c>
      <c r="W733" s="26">
        <v>65</v>
      </c>
      <c r="X733" s="22">
        <v>11</v>
      </c>
      <c r="Y733" s="3">
        <v>0.4</v>
      </c>
      <c r="Z733" s="3"/>
      <c r="AB733" s="30">
        <v>703</v>
      </c>
      <c r="AC733" s="30">
        <v>1.5781118532959364</v>
      </c>
      <c r="AD733" s="30">
        <v>-7.8111853295936395E-2</v>
      </c>
    </row>
    <row r="734" spans="1:30">
      <c r="A734" s="4">
        <v>43768.5</v>
      </c>
      <c r="B734">
        <v>43768</v>
      </c>
      <c r="C734" s="3">
        <v>0.5</v>
      </c>
      <c r="D734" s="3">
        <v>12</v>
      </c>
      <c r="E734" s="3">
        <v>30</v>
      </c>
      <c r="F734" s="3">
        <v>0.2</v>
      </c>
      <c r="G734" s="5">
        <v>0.1</v>
      </c>
      <c r="H734" s="3">
        <v>0.30000000000000004</v>
      </c>
      <c r="I734" s="3">
        <v>1.55139</v>
      </c>
      <c r="J734" s="12">
        <f t="shared" si="33"/>
        <v>0.90833333333333321</v>
      </c>
      <c r="K734" s="4">
        <v>43768.5</v>
      </c>
      <c r="L734" s="3">
        <f t="shared" si="34"/>
        <v>30</v>
      </c>
      <c r="M734" s="3">
        <f t="shared" si="35"/>
        <v>12</v>
      </c>
      <c r="N734" s="3"/>
      <c r="O734" s="3"/>
      <c r="P734" s="3"/>
      <c r="Q734" s="3"/>
      <c r="R734" s="3"/>
      <c r="S734" s="3">
        <f>IF(ISBLANK(Table13[[#This Row],[T1]]),0,IF(Table13[[#This Row],[T1]]&gt;0,1,0))</f>
        <v>0</v>
      </c>
      <c r="T734" s="3">
        <f>IF(ISBLANK(Table13[[#This Row],[T2]]),0,IF(Table13[[#This Row],[T2]]&gt;0,1,0))</f>
        <v>0</v>
      </c>
      <c r="U734" s="3">
        <f>IF(ISBLANK(Table13[[#This Row],[T3]]),0,IF(Table13[[#This Row],[T3]]&gt;0,1,0))</f>
        <v>0</v>
      </c>
      <c r="V734" s="3">
        <f>IF(ISBLANK(Table13[[#This Row],[T4]]),0,IF(Table13[[#This Row],[T4]]&gt;0,1,0))</f>
        <v>0</v>
      </c>
      <c r="W734" s="25">
        <v>66</v>
      </c>
      <c r="X734" s="23">
        <v>11</v>
      </c>
      <c r="Y734" s="3">
        <v>0.30000000000000004</v>
      </c>
      <c r="Z734" s="3"/>
      <c r="AB734" s="30">
        <v>704</v>
      </c>
      <c r="AC734" s="30">
        <v>1.5781118532959364</v>
      </c>
      <c r="AD734" s="30">
        <v>2.5218881467040632</v>
      </c>
    </row>
    <row r="735" spans="1:30">
      <c r="A735" s="4">
        <v>43768.541666666664</v>
      </c>
      <c r="B735">
        <v>43768</v>
      </c>
      <c r="C735" s="3">
        <v>0.54166666666666663</v>
      </c>
      <c r="D735" s="3">
        <v>13</v>
      </c>
      <c r="E735" s="3">
        <v>30</v>
      </c>
      <c r="F735" s="3">
        <v>0.2</v>
      </c>
      <c r="G735" s="5">
        <v>0.2</v>
      </c>
      <c r="H735" s="3">
        <v>0.4</v>
      </c>
      <c r="I735" s="3">
        <v>1.55139</v>
      </c>
      <c r="J735" s="12">
        <f t="shared" si="33"/>
        <v>0.91249999999999976</v>
      </c>
      <c r="K735" s="4">
        <v>43768.541666666664</v>
      </c>
      <c r="L735" s="3">
        <f t="shared" si="34"/>
        <v>30</v>
      </c>
      <c r="M735" s="3">
        <f t="shared" si="35"/>
        <v>13</v>
      </c>
      <c r="N735" s="3"/>
      <c r="O735" s="3"/>
      <c r="P735" s="3"/>
      <c r="Q735" s="3"/>
      <c r="R735" s="3"/>
      <c r="S735" s="3">
        <f>IF(ISBLANK(Table13[[#This Row],[T1]]),0,IF(Table13[[#This Row],[T1]]&gt;0,1,0))</f>
        <v>0</v>
      </c>
      <c r="T735" s="3">
        <f>IF(ISBLANK(Table13[[#This Row],[T2]]),0,IF(Table13[[#This Row],[T2]]&gt;0,1,0))</f>
        <v>0</v>
      </c>
      <c r="U735" s="3">
        <f>IF(ISBLANK(Table13[[#This Row],[T3]]),0,IF(Table13[[#This Row],[T3]]&gt;0,1,0))</f>
        <v>0</v>
      </c>
      <c r="V735" s="3">
        <f>IF(ISBLANK(Table13[[#This Row],[T4]]),0,IF(Table13[[#This Row],[T4]]&gt;0,1,0))</f>
        <v>0</v>
      </c>
      <c r="W735" s="26">
        <v>67</v>
      </c>
      <c r="X735" s="22">
        <v>11</v>
      </c>
      <c r="Y735" s="3">
        <v>0.4</v>
      </c>
      <c r="Z735" s="3"/>
      <c r="AB735" s="30">
        <v>705</v>
      </c>
      <c r="AC735" s="30">
        <v>1.4576583146739273</v>
      </c>
      <c r="AD735" s="30">
        <v>-0.85765831467392717</v>
      </c>
    </row>
    <row r="736" spans="1:30">
      <c r="A736" s="4">
        <v>43768.583333333336</v>
      </c>
      <c r="B736">
        <v>43768</v>
      </c>
      <c r="C736" s="3">
        <v>0.58333333333333337</v>
      </c>
      <c r="D736" s="3">
        <v>14</v>
      </c>
      <c r="E736" s="3">
        <v>30</v>
      </c>
      <c r="F736" s="3">
        <v>0.2</v>
      </c>
      <c r="G736" s="5">
        <v>0.2</v>
      </c>
      <c r="H736" s="3">
        <v>0.4</v>
      </c>
      <c r="I736" s="3">
        <v>1.55139</v>
      </c>
      <c r="J736" s="12">
        <f t="shared" si="33"/>
        <v>0.91666666666666641</v>
      </c>
      <c r="K736" s="4">
        <v>43768.583333333336</v>
      </c>
      <c r="L736" s="3">
        <f t="shared" si="34"/>
        <v>30</v>
      </c>
      <c r="M736" s="3">
        <f t="shared" si="35"/>
        <v>14</v>
      </c>
      <c r="N736" s="3"/>
      <c r="O736" s="3"/>
      <c r="P736" s="3"/>
      <c r="Q736" s="3"/>
      <c r="R736" s="3"/>
      <c r="S736" s="3">
        <f>IF(ISBLANK(Table13[[#This Row],[T1]]),0,IF(Table13[[#This Row],[T1]]&gt;0,1,0))</f>
        <v>0</v>
      </c>
      <c r="T736" s="3">
        <f>IF(ISBLANK(Table13[[#This Row],[T2]]),0,IF(Table13[[#This Row],[T2]]&gt;0,1,0))</f>
        <v>0</v>
      </c>
      <c r="U736" s="3">
        <f>IF(ISBLANK(Table13[[#This Row],[T3]]),0,IF(Table13[[#This Row],[T3]]&gt;0,1,0))</f>
        <v>0</v>
      </c>
      <c r="V736" s="3">
        <f>IF(ISBLANK(Table13[[#This Row],[T4]]),0,IF(Table13[[#This Row],[T4]]&gt;0,1,0))</f>
        <v>0</v>
      </c>
      <c r="W736" s="25">
        <v>66</v>
      </c>
      <c r="X736" s="23">
        <v>11</v>
      </c>
      <c r="Y736" s="3">
        <v>0.4</v>
      </c>
      <c r="Z736" s="3"/>
      <c r="AB736" s="30">
        <v>706</v>
      </c>
      <c r="AC736" s="30">
        <v>1.3649770910112202</v>
      </c>
      <c r="AD736" s="30">
        <v>-0.9649770910112202</v>
      </c>
    </row>
    <row r="737" spans="1:30">
      <c r="A737" s="4">
        <v>43768.625</v>
      </c>
      <c r="B737">
        <v>43768</v>
      </c>
      <c r="C737" s="3">
        <v>0.625</v>
      </c>
      <c r="D737" s="3">
        <v>15</v>
      </c>
      <c r="E737" s="3">
        <v>30</v>
      </c>
      <c r="F737" s="3">
        <v>0.2</v>
      </c>
      <c r="G737" s="5">
        <v>1.1000000000000001</v>
      </c>
      <c r="H737" s="3">
        <v>1.3</v>
      </c>
      <c r="I737" s="3">
        <v>1.55139</v>
      </c>
      <c r="J737" s="12">
        <f t="shared" si="33"/>
        <v>0.94999999999999973</v>
      </c>
      <c r="K737" s="4">
        <v>43768.625</v>
      </c>
      <c r="L737" s="3">
        <f t="shared" si="34"/>
        <v>30</v>
      </c>
      <c r="M737" s="3">
        <f t="shared" si="35"/>
        <v>15</v>
      </c>
      <c r="N737" s="3"/>
      <c r="O737" s="3"/>
      <c r="P737" s="3"/>
      <c r="Q737" s="3"/>
      <c r="R737" s="3"/>
      <c r="S737" s="3">
        <f>IF(ISBLANK(Table13[[#This Row],[T1]]),0,IF(Table13[[#This Row],[T1]]&gt;0,1,0))</f>
        <v>0</v>
      </c>
      <c r="T737" s="3">
        <f>IF(ISBLANK(Table13[[#This Row],[T2]]),0,IF(Table13[[#This Row],[T2]]&gt;0,1,0))</f>
        <v>0</v>
      </c>
      <c r="U737" s="3">
        <f>IF(ISBLANK(Table13[[#This Row],[T3]]),0,IF(Table13[[#This Row],[T3]]&gt;0,1,0))</f>
        <v>0</v>
      </c>
      <c r="V737" s="3">
        <f>IF(ISBLANK(Table13[[#This Row],[T4]]),0,IF(Table13[[#This Row],[T4]]&gt;0,1,0))</f>
        <v>0</v>
      </c>
      <c r="W737" s="26">
        <v>65</v>
      </c>
      <c r="X737" s="22">
        <v>11</v>
      </c>
      <c r="Y737" s="3">
        <v>1.3</v>
      </c>
      <c r="Z737" s="3"/>
      <c r="AB737" s="30">
        <v>707</v>
      </c>
      <c r="AC737" s="30">
        <v>1.3328072434540545</v>
      </c>
      <c r="AD737" s="30">
        <v>-0.93280724345405452</v>
      </c>
    </row>
    <row r="738" spans="1:30">
      <c r="A738" s="4">
        <v>43768.666666666664</v>
      </c>
      <c r="B738">
        <v>43768</v>
      </c>
      <c r="C738" s="3">
        <v>0.66666666666666663</v>
      </c>
      <c r="D738" s="3">
        <v>16</v>
      </c>
      <c r="E738" s="3">
        <v>30</v>
      </c>
      <c r="F738" s="3">
        <v>0.1</v>
      </c>
      <c r="G738" s="5">
        <v>0.7</v>
      </c>
      <c r="H738" s="3">
        <v>0.79999999999999993</v>
      </c>
      <c r="I738" s="3">
        <v>1.55139</v>
      </c>
      <c r="J738" s="12">
        <f t="shared" si="33"/>
        <v>0.92083333333333328</v>
      </c>
      <c r="K738" s="4">
        <v>43768.666666666664</v>
      </c>
      <c r="L738" s="3">
        <f t="shared" si="34"/>
        <v>30</v>
      </c>
      <c r="M738" s="3">
        <f t="shared" si="35"/>
        <v>16</v>
      </c>
      <c r="N738" s="3"/>
      <c r="O738" s="3"/>
      <c r="P738" s="3"/>
      <c r="Q738" s="3"/>
      <c r="R738" s="3"/>
      <c r="S738" s="3">
        <f>IF(ISBLANK(Table13[[#This Row],[T1]]),0,IF(Table13[[#This Row],[T1]]&gt;0,1,0))</f>
        <v>0</v>
      </c>
      <c r="T738" s="3">
        <f>IF(ISBLANK(Table13[[#This Row],[T2]]),0,IF(Table13[[#This Row],[T2]]&gt;0,1,0))</f>
        <v>0</v>
      </c>
      <c r="U738" s="3">
        <f>IF(ISBLANK(Table13[[#This Row],[T3]]),0,IF(Table13[[#This Row],[T3]]&gt;0,1,0))</f>
        <v>0</v>
      </c>
      <c r="V738" s="3">
        <f>IF(ISBLANK(Table13[[#This Row],[T4]]),0,IF(Table13[[#This Row],[T4]]&gt;0,1,0))</f>
        <v>0</v>
      </c>
      <c r="W738" s="25">
        <v>65</v>
      </c>
      <c r="X738" s="23">
        <v>8</v>
      </c>
      <c r="Y738" s="3">
        <v>0.79999999999999993</v>
      </c>
      <c r="Z738" s="3"/>
      <c r="AB738" s="30">
        <v>708</v>
      </c>
      <c r="AC738" s="30">
        <v>1.3220839609349992</v>
      </c>
      <c r="AD738" s="30">
        <v>-0.92208396093499922</v>
      </c>
    </row>
    <row r="739" spans="1:30">
      <c r="A739" s="4">
        <v>43768.708333333336</v>
      </c>
      <c r="B739">
        <v>43768</v>
      </c>
      <c r="C739" s="3">
        <v>0.70833333333333337</v>
      </c>
      <c r="D739" s="3">
        <v>17</v>
      </c>
      <c r="E739" s="3">
        <v>30</v>
      </c>
      <c r="F739" s="3">
        <v>0.4</v>
      </c>
      <c r="G739" s="5">
        <v>0.4</v>
      </c>
      <c r="H739" s="3">
        <v>0.8</v>
      </c>
      <c r="I739" s="3">
        <v>1.55139</v>
      </c>
      <c r="J739" s="12">
        <f t="shared" si="33"/>
        <v>0.93333333333333324</v>
      </c>
      <c r="K739" s="4">
        <v>43768.708333333336</v>
      </c>
      <c r="L739" s="3">
        <f t="shared" si="34"/>
        <v>30</v>
      </c>
      <c r="M739" s="3">
        <f t="shared" si="35"/>
        <v>17</v>
      </c>
      <c r="N739" s="3">
        <v>0</v>
      </c>
      <c r="O739" s="3">
        <v>0</v>
      </c>
      <c r="P739" s="3">
        <v>11</v>
      </c>
      <c r="Q739" s="3">
        <v>0</v>
      </c>
      <c r="R739" s="3"/>
      <c r="S739" s="3">
        <f>IF(ISBLANK(Table13[[#This Row],[T1]]),0,IF(Table13[[#This Row],[T1]]&gt;0,1,0))</f>
        <v>0</v>
      </c>
      <c r="T739" s="3">
        <f>IF(ISBLANK(Table13[[#This Row],[T2]]),0,IF(Table13[[#This Row],[T2]]&gt;0,1,0))</f>
        <v>0</v>
      </c>
      <c r="U739" s="3">
        <f>IF(ISBLANK(Table13[[#This Row],[T3]]),0,IF(Table13[[#This Row],[T3]]&gt;0,1,0))</f>
        <v>0</v>
      </c>
      <c r="V739" s="3">
        <f>IF(ISBLANK(Table13[[#This Row],[T4]]),0,IF(Table13[[#This Row],[T4]]&gt;0,1,0))</f>
        <v>0</v>
      </c>
      <c r="W739" s="26">
        <v>62</v>
      </c>
      <c r="X739" s="22">
        <v>8</v>
      </c>
      <c r="Y739" s="3">
        <v>0.8</v>
      </c>
      <c r="Z739" s="3"/>
      <c r="AB739" s="30">
        <v>709</v>
      </c>
      <c r="AC739" s="30">
        <v>1.3220839609349992</v>
      </c>
      <c r="AD739" s="30">
        <v>-0.92208396093499922</v>
      </c>
    </row>
    <row r="740" spans="1:30">
      <c r="A740" s="4">
        <v>43768.75</v>
      </c>
      <c r="B740">
        <v>43768</v>
      </c>
      <c r="C740" s="3">
        <v>0.75</v>
      </c>
      <c r="D740" s="3">
        <v>18</v>
      </c>
      <c r="E740" s="3">
        <v>30</v>
      </c>
      <c r="F740" s="3">
        <v>0.4</v>
      </c>
      <c r="G740" s="5">
        <v>0.2</v>
      </c>
      <c r="H740" s="3">
        <v>0.60000000000000009</v>
      </c>
      <c r="I740" s="3">
        <v>1.55139</v>
      </c>
      <c r="J740" s="12">
        <f t="shared" si="33"/>
        <v>0.93749999999999989</v>
      </c>
      <c r="K740" s="4">
        <v>43768.750000231485</v>
      </c>
      <c r="L740" s="3">
        <f t="shared" si="34"/>
        <v>30</v>
      </c>
      <c r="M740" s="3">
        <f t="shared" si="35"/>
        <v>18</v>
      </c>
      <c r="N740" s="3"/>
      <c r="O740" s="3"/>
      <c r="P740" s="3"/>
      <c r="Q740" s="3"/>
      <c r="R740" s="3"/>
      <c r="S740" s="3">
        <f>IF(ISBLANK(Table13[[#This Row],[T1]]),0,IF(Table13[[#This Row],[T1]]&gt;0,1,0))</f>
        <v>0</v>
      </c>
      <c r="T740" s="3">
        <f>IF(ISBLANK(Table13[[#This Row],[T2]]),0,IF(Table13[[#This Row],[T2]]&gt;0,1,0))</f>
        <v>0</v>
      </c>
      <c r="U740" s="3">
        <f>IF(ISBLANK(Table13[[#This Row],[T3]]),0,IF(Table13[[#This Row],[T3]]&gt;0,1,0))</f>
        <v>1</v>
      </c>
      <c r="V740" s="3">
        <f>IF(ISBLANK(Table13[[#This Row],[T4]]),0,IF(Table13[[#This Row],[T4]]&gt;0,1,0))</f>
        <v>0</v>
      </c>
      <c r="W740" s="25">
        <v>61</v>
      </c>
      <c r="X740" s="23">
        <v>8</v>
      </c>
      <c r="Y740" s="3">
        <v>0.60000000000000009</v>
      </c>
      <c r="Z740" s="3"/>
      <c r="AB740" s="30">
        <v>710</v>
      </c>
      <c r="AC740" s="30">
        <v>1.3435305259731098</v>
      </c>
      <c r="AD740" s="30">
        <v>-0.94353052597310982</v>
      </c>
    </row>
    <row r="741" spans="1:30">
      <c r="A741" s="4">
        <v>43768.791666666664</v>
      </c>
      <c r="B741">
        <v>43768</v>
      </c>
      <c r="C741" s="3">
        <v>0.79166666666666663</v>
      </c>
      <c r="D741" s="3">
        <v>19</v>
      </c>
      <c r="E741" s="3">
        <v>30</v>
      </c>
      <c r="F741" s="3">
        <v>0.4</v>
      </c>
      <c r="G741" s="5">
        <v>0.1</v>
      </c>
      <c r="H741" s="3">
        <v>0.5</v>
      </c>
      <c r="I741" s="3">
        <v>1.55139</v>
      </c>
      <c r="J741" s="12">
        <f t="shared" si="33"/>
        <v>0.95833333333333337</v>
      </c>
      <c r="K741" s="4">
        <v>43768.791666956022</v>
      </c>
      <c r="L741" s="3">
        <f t="shared" si="34"/>
        <v>30</v>
      </c>
      <c r="M741" s="3">
        <f t="shared" si="35"/>
        <v>19</v>
      </c>
      <c r="N741" s="3"/>
      <c r="O741" s="3"/>
      <c r="P741" s="3"/>
      <c r="Q741" s="3"/>
      <c r="R741" s="3"/>
      <c r="S741" s="3">
        <f>IF(ISBLANK(Table13[[#This Row],[T1]]),0,IF(Table13[[#This Row],[T1]]&gt;0,1,0))</f>
        <v>0</v>
      </c>
      <c r="T741" s="3">
        <f>IF(ISBLANK(Table13[[#This Row],[T2]]),0,IF(Table13[[#This Row],[T2]]&gt;0,1,0))</f>
        <v>0</v>
      </c>
      <c r="U741" s="3">
        <f>IF(ISBLANK(Table13[[#This Row],[T3]]),0,IF(Table13[[#This Row],[T3]]&gt;0,1,0))</f>
        <v>1</v>
      </c>
      <c r="V741" s="3">
        <f>IF(ISBLANK(Table13[[#This Row],[T4]]),0,IF(Table13[[#This Row],[T4]]&gt;0,1,0))</f>
        <v>0</v>
      </c>
      <c r="W741" s="26">
        <v>61</v>
      </c>
      <c r="X741" s="22">
        <v>8</v>
      </c>
      <c r="Y741" s="3">
        <v>0.5</v>
      </c>
      <c r="Z741" s="3"/>
      <c r="AB741" s="30">
        <v>711</v>
      </c>
      <c r="AC741" s="30">
        <v>1.3435305259731098</v>
      </c>
      <c r="AD741" s="30">
        <v>-4.3530525973109802E-2</v>
      </c>
    </row>
    <row r="742" spans="1:30">
      <c r="A742" s="4">
        <v>43768.833333333336</v>
      </c>
      <c r="B742">
        <v>43768</v>
      </c>
      <c r="C742" s="3">
        <v>0.83333333333333337</v>
      </c>
      <c r="D742" s="3">
        <v>20</v>
      </c>
      <c r="E742" s="3">
        <v>30</v>
      </c>
      <c r="F742" s="3">
        <v>0.2</v>
      </c>
      <c r="G742" s="5">
        <v>0.3</v>
      </c>
      <c r="H742" s="3">
        <v>0.5</v>
      </c>
      <c r="I742" s="3">
        <v>1.55139</v>
      </c>
      <c r="J742" s="12">
        <f t="shared" si="33"/>
        <v>1.1125</v>
      </c>
      <c r="K742" s="4">
        <v>43768.833333680559</v>
      </c>
      <c r="L742" s="3">
        <f t="shared" si="34"/>
        <v>30</v>
      </c>
      <c r="M742" s="3">
        <f t="shared" si="35"/>
        <v>20</v>
      </c>
      <c r="N742" s="3"/>
      <c r="O742" s="3"/>
      <c r="P742" s="3"/>
      <c r="Q742" s="3"/>
      <c r="R742" s="3"/>
      <c r="S742" s="3">
        <f>IF(ISBLANK(Table13[[#This Row],[T1]]),0,IF(Table13[[#This Row],[T1]]&gt;0,1,0))</f>
        <v>0</v>
      </c>
      <c r="T742" s="3">
        <f>IF(ISBLANK(Table13[[#This Row],[T2]]),0,IF(Table13[[#This Row],[T2]]&gt;0,1,0))</f>
        <v>0</v>
      </c>
      <c r="U742" s="3">
        <f>IF(ISBLANK(Table13[[#This Row],[T3]]),0,IF(Table13[[#This Row],[T3]]&gt;0,1,0))</f>
        <v>1</v>
      </c>
      <c r="V742" s="3">
        <f>IF(ISBLANK(Table13[[#This Row],[T4]]),0,IF(Table13[[#This Row],[T4]]&gt;0,1,0))</f>
        <v>0</v>
      </c>
      <c r="W742" s="25">
        <v>61</v>
      </c>
      <c r="X742" s="23">
        <v>8</v>
      </c>
      <c r="Y742" s="3">
        <v>0.5</v>
      </c>
      <c r="Z742" s="3"/>
      <c r="AB742" s="30">
        <v>712</v>
      </c>
      <c r="AC742" s="30">
        <v>1.3435305259731098</v>
      </c>
      <c r="AD742" s="30">
        <v>-0.94353052597310982</v>
      </c>
    </row>
    <row r="743" spans="1:30">
      <c r="A743" s="4">
        <v>43768.875</v>
      </c>
      <c r="B743">
        <v>43768</v>
      </c>
      <c r="C743" s="3">
        <v>0.875</v>
      </c>
      <c r="D743" s="3">
        <v>21</v>
      </c>
      <c r="E743" s="3">
        <v>30</v>
      </c>
      <c r="F743" s="3">
        <v>0.2</v>
      </c>
      <c r="G743" s="5">
        <v>0.3</v>
      </c>
      <c r="H743" s="3">
        <v>0.5</v>
      </c>
      <c r="I743" s="3">
        <v>1.55139</v>
      </c>
      <c r="J743" s="12">
        <f t="shared" si="33"/>
        <v>1.3416666666666668</v>
      </c>
      <c r="K743" s="4">
        <v>43768.875</v>
      </c>
      <c r="L743" s="3">
        <f t="shared" si="34"/>
        <v>30</v>
      </c>
      <c r="M743" s="3">
        <f t="shared" si="35"/>
        <v>21</v>
      </c>
      <c r="N743" s="3">
        <v>51</v>
      </c>
      <c r="O743" s="3">
        <v>0</v>
      </c>
      <c r="P743" s="3">
        <v>11</v>
      </c>
      <c r="Q743" s="3">
        <v>0</v>
      </c>
      <c r="R743" s="3"/>
      <c r="S743" s="3">
        <f>IF(ISBLANK(Table13[[#This Row],[T1]]),0,IF(Table13[[#This Row],[T1]]&gt;0,1,0))</f>
        <v>0</v>
      </c>
      <c r="T743" s="3">
        <f>IF(ISBLANK(Table13[[#This Row],[T2]]),0,IF(Table13[[#This Row],[T2]]&gt;0,1,0))</f>
        <v>0</v>
      </c>
      <c r="U743" s="3">
        <f>IF(ISBLANK(Table13[[#This Row],[T3]]),0,IF(Table13[[#This Row],[T3]]&gt;0,1,0))</f>
        <v>1</v>
      </c>
      <c r="V743" s="3">
        <f>IF(ISBLANK(Table13[[#This Row],[T4]]),0,IF(Table13[[#This Row],[T4]]&gt;0,1,0))</f>
        <v>0</v>
      </c>
      <c r="W743" s="26">
        <v>61</v>
      </c>
      <c r="X743" s="22">
        <v>8</v>
      </c>
      <c r="Y743" s="3">
        <v>0.5</v>
      </c>
      <c r="Z743" s="3"/>
      <c r="AB743" s="30">
        <v>713</v>
      </c>
      <c r="AC743" s="30">
        <v>1.3542538084921651</v>
      </c>
      <c r="AD743" s="30">
        <v>-0.5542538084921651</v>
      </c>
    </row>
    <row r="744" spans="1:30">
      <c r="A744" s="4">
        <v>43768.916666666664</v>
      </c>
      <c r="B744">
        <v>43768</v>
      </c>
      <c r="C744" s="3">
        <v>0.91666666666666663</v>
      </c>
      <c r="D744" s="3">
        <v>22</v>
      </c>
      <c r="E744" s="3">
        <v>30</v>
      </c>
      <c r="F744" s="3">
        <v>0.6</v>
      </c>
      <c r="G744" s="5">
        <v>0.6</v>
      </c>
      <c r="H744" s="3">
        <v>1.2</v>
      </c>
      <c r="I744" s="3">
        <v>1.55139</v>
      </c>
      <c r="J744" s="12">
        <f t="shared" si="33"/>
        <v>1.4541666666666668</v>
      </c>
      <c r="K744" s="4">
        <v>43768.916666666664</v>
      </c>
      <c r="L744" s="3">
        <f t="shared" si="34"/>
        <v>30</v>
      </c>
      <c r="M744" s="3">
        <f t="shared" si="35"/>
        <v>22</v>
      </c>
      <c r="N744" s="3">
        <v>57</v>
      </c>
      <c r="O744" s="3">
        <v>32</v>
      </c>
      <c r="P744" s="3">
        <v>53</v>
      </c>
      <c r="Q744" s="3">
        <v>0</v>
      </c>
      <c r="R744" s="3"/>
      <c r="S744" s="3">
        <f>IF(ISBLANK(Table13[[#This Row],[T1]]),0,IF(Table13[[#This Row],[T1]]&gt;0,1,0))</f>
        <v>0</v>
      </c>
      <c r="T744" s="3">
        <f>IF(ISBLANK(Table13[[#This Row],[T2]]),0,IF(Table13[[#This Row],[T2]]&gt;0,1,0))</f>
        <v>0</v>
      </c>
      <c r="U744" s="3">
        <f>IF(ISBLANK(Table13[[#This Row],[T3]]),0,IF(Table13[[#This Row],[T3]]&gt;0,1,0))</f>
        <v>1</v>
      </c>
      <c r="V744" s="3">
        <f>IF(ISBLANK(Table13[[#This Row],[T4]]),0,IF(Table13[[#This Row],[T4]]&gt;0,1,0))</f>
        <v>0</v>
      </c>
      <c r="W744" s="25">
        <v>62</v>
      </c>
      <c r="X744" s="23">
        <v>11</v>
      </c>
      <c r="Y744" s="3">
        <v>1.2</v>
      </c>
      <c r="Z744" s="3"/>
      <c r="AB744" s="30">
        <v>714</v>
      </c>
      <c r="AC744" s="30">
        <v>1.3649770910112202</v>
      </c>
      <c r="AD744" s="30">
        <v>-0.56497709101122018</v>
      </c>
    </row>
    <row r="745" spans="1:30">
      <c r="A745" s="4">
        <v>43768.958333333336</v>
      </c>
      <c r="B745">
        <v>43768</v>
      </c>
      <c r="C745" s="3">
        <v>0.95833333333333337</v>
      </c>
      <c r="D745" s="3">
        <v>23</v>
      </c>
      <c r="E745" s="3">
        <v>30</v>
      </c>
      <c r="F745" s="3">
        <v>0.2</v>
      </c>
      <c r="G745" s="5">
        <v>0.6</v>
      </c>
      <c r="H745" s="3">
        <v>0.8</v>
      </c>
      <c r="I745" s="3">
        <v>1.55139</v>
      </c>
      <c r="J745" s="12">
        <f t="shared" si="33"/>
        <v>1.5083333333333335</v>
      </c>
      <c r="K745" s="4">
        <v>43768.958333333336</v>
      </c>
      <c r="L745" s="3">
        <f t="shared" si="34"/>
        <v>30</v>
      </c>
      <c r="M745" s="3">
        <f t="shared" si="35"/>
        <v>23</v>
      </c>
      <c r="N745" s="3">
        <v>58</v>
      </c>
      <c r="O745" s="3">
        <v>58</v>
      </c>
      <c r="P745" s="3">
        <v>58</v>
      </c>
      <c r="Q745" s="3">
        <v>0</v>
      </c>
      <c r="R745" s="3"/>
      <c r="S745" s="3">
        <f>IF(ISBLANK(Table13[[#This Row],[T1]]),0,IF(Table13[[#This Row],[T1]]&gt;0,1,0))</f>
        <v>0</v>
      </c>
      <c r="T745" s="3">
        <f>IF(ISBLANK(Table13[[#This Row],[T2]]),0,IF(Table13[[#This Row],[T2]]&gt;0,1,0))</f>
        <v>0</v>
      </c>
      <c r="U745" s="3">
        <f>IF(ISBLANK(Table13[[#This Row],[T3]]),0,IF(Table13[[#This Row],[T3]]&gt;0,1,0))</f>
        <v>1</v>
      </c>
      <c r="V745" s="3">
        <f>IF(ISBLANK(Table13[[#This Row],[T4]]),0,IF(Table13[[#This Row],[T4]]&gt;0,1,0))</f>
        <v>0</v>
      </c>
      <c r="W745" s="26">
        <v>62</v>
      </c>
      <c r="X745" s="22">
        <v>11</v>
      </c>
      <c r="Y745" s="3">
        <v>0.8</v>
      </c>
      <c r="Z745" s="3"/>
      <c r="AB745" s="30">
        <v>715</v>
      </c>
      <c r="AC745" s="30">
        <v>1.4576583146739273</v>
      </c>
      <c r="AD745" s="30">
        <v>-0.45765831467392726</v>
      </c>
    </row>
    <row r="746" spans="1:30">
      <c r="A746" s="4">
        <v>43769</v>
      </c>
      <c r="B746">
        <v>43769</v>
      </c>
      <c r="C746" s="3">
        <v>0</v>
      </c>
      <c r="D746" s="3">
        <v>0</v>
      </c>
      <c r="E746" s="3">
        <v>31</v>
      </c>
      <c r="F746" s="3">
        <v>1.3</v>
      </c>
      <c r="G746" s="5">
        <v>0.2</v>
      </c>
      <c r="H746" s="3">
        <v>1.5</v>
      </c>
      <c r="I746" s="3">
        <v>1.55139</v>
      </c>
      <c r="J746" s="12">
        <f t="shared" si="33"/>
        <v>1.5541666666666669</v>
      </c>
      <c r="K746" s="4">
        <v>43769</v>
      </c>
      <c r="L746" s="3">
        <f t="shared" si="34"/>
        <v>31</v>
      </c>
      <c r="M746" s="3">
        <f t="shared" si="35"/>
        <v>0</v>
      </c>
      <c r="N746" s="3">
        <v>58</v>
      </c>
      <c r="O746" s="3">
        <v>58</v>
      </c>
      <c r="P746" s="3">
        <v>58</v>
      </c>
      <c r="Q746" s="3">
        <v>0</v>
      </c>
      <c r="R746" s="3"/>
      <c r="S746" s="3">
        <f>IF(ISBLANK(Table13[[#This Row],[T1]]),0,IF(Table13[[#This Row],[T1]]&gt;0,1,0))</f>
        <v>0</v>
      </c>
      <c r="T746" s="3">
        <f>IF(ISBLANK(Table13[[#This Row],[T2]]),0,IF(Table13[[#This Row],[T2]]&gt;0,1,0))</f>
        <v>0</v>
      </c>
      <c r="U746" s="3">
        <f>IF(ISBLANK(Table13[[#This Row],[T3]]),0,IF(Table13[[#This Row],[T3]]&gt;0,1,0))</f>
        <v>1</v>
      </c>
      <c r="V746" s="3">
        <f>IF(ISBLANK(Table13[[#This Row],[T4]]),0,IF(Table13[[#This Row],[T4]]&gt;0,1,0))</f>
        <v>0</v>
      </c>
      <c r="W746" s="25">
        <v>62</v>
      </c>
      <c r="X746" s="23">
        <v>11</v>
      </c>
      <c r="Y746" s="3">
        <v>1.5</v>
      </c>
      <c r="Z746" s="3"/>
      <c r="AB746" s="30">
        <v>716</v>
      </c>
      <c r="AC746" s="30">
        <v>1.5765211068463807</v>
      </c>
      <c r="AD746" s="30">
        <v>-1.1765211068463808</v>
      </c>
    </row>
    <row r="747" spans="1:30">
      <c r="A747" s="4">
        <v>43769.041666666664</v>
      </c>
      <c r="B747">
        <v>43769</v>
      </c>
      <c r="C747" s="3">
        <v>4.1666666666666664E-2</v>
      </c>
      <c r="D747" s="3">
        <v>1</v>
      </c>
      <c r="E747" s="3">
        <v>31</v>
      </c>
      <c r="F747" s="3">
        <v>0.2</v>
      </c>
      <c r="G747" s="5">
        <v>0.4</v>
      </c>
      <c r="H747" s="3">
        <v>0.60000000000000009</v>
      </c>
      <c r="I747" s="3">
        <v>1.55139</v>
      </c>
      <c r="J747" s="12">
        <f t="shared" si="33"/>
        <v>1.5166666666666666</v>
      </c>
      <c r="K747" s="4">
        <v>43769.041666666664</v>
      </c>
      <c r="L747" s="3">
        <f t="shared" si="34"/>
        <v>31</v>
      </c>
      <c r="M747" s="3">
        <f t="shared" si="35"/>
        <v>1</v>
      </c>
      <c r="N747" s="3">
        <v>58</v>
      </c>
      <c r="O747" s="3">
        <v>58</v>
      </c>
      <c r="P747" s="3">
        <v>58</v>
      </c>
      <c r="Q747" s="3">
        <v>0</v>
      </c>
      <c r="R747" s="3"/>
      <c r="S747" s="3">
        <f>IF(ISBLANK(Table13[[#This Row],[T1]]),0,IF(Table13[[#This Row],[T1]]&gt;0,1,0))</f>
        <v>0</v>
      </c>
      <c r="T747" s="3">
        <f>IF(ISBLANK(Table13[[#This Row],[T2]]),0,IF(Table13[[#This Row],[T2]]&gt;0,1,0))</f>
        <v>0</v>
      </c>
      <c r="U747" s="3">
        <f>IF(ISBLANK(Table13[[#This Row],[T3]]),0,IF(Table13[[#This Row],[T3]]&gt;0,1,0))</f>
        <v>1</v>
      </c>
      <c r="V747" s="3">
        <f>IF(ISBLANK(Table13[[#This Row],[T4]]),0,IF(Table13[[#This Row],[T4]]&gt;0,1,0))</f>
        <v>0</v>
      </c>
      <c r="W747" s="26">
        <v>62</v>
      </c>
      <c r="X747" s="22">
        <v>11</v>
      </c>
      <c r="Y747" s="3">
        <v>0.60000000000000009</v>
      </c>
      <c r="Z747" s="3"/>
      <c r="AB747" s="30">
        <v>717</v>
      </c>
      <c r="AC747" s="30">
        <v>1.587244389365436</v>
      </c>
      <c r="AD747" s="30">
        <v>-0.88724438936543604</v>
      </c>
    </row>
    <row r="748" spans="1:30">
      <c r="A748" s="4">
        <v>43769.083333333336</v>
      </c>
      <c r="B748">
        <v>43769</v>
      </c>
      <c r="C748" s="3">
        <v>8.3333333333333329E-2</v>
      </c>
      <c r="D748" s="3">
        <v>2</v>
      </c>
      <c r="E748" s="3">
        <v>31</v>
      </c>
      <c r="F748" s="3">
        <v>0.2</v>
      </c>
      <c r="G748" s="5">
        <v>0.2</v>
      </c>
      <c r="H748" s="3">
        <v>0.4</v>
      </c>
      <c r="I748" s="3">
        <v>1.55139</v>
      </c>
      <c r="J748" s="12">
        <f t="shared" si="33"/>
        <v>1.5125</v>
      </c>
      <c r="K748" s="4">
        <v>43769.083333333336</v>
      </c>
      <c r="L748" s="3">
        <f t="shared" si="34"/>
        <v>31</v>
      </c>
      <c r="M748" s="3">
        <f t="shared" si="35"/>
        <v>2</v>
      </c>
      <c r="N748" s="3">
        <v>57</v>
      </c>
      <c r="O748" s="3">
        <v>57</v>
      </c>
      <c r="P748" s="3">
        <v>57</v>
      </c>
      <c r="Q748" s="3">
        <v>0</v>
      </c>
      <c r="R748" s="3"/>
      <c r="S748" s="3">
        <f>IF(ISBLANK(Table13[[#This Row],[T1]]),0,IF(Table13[[#This Row],[T1]]&gt;0,1,0))</f>
        <v>0</v>
      </c>
      <c r="T748" s="3">
        <f>IF(ISBLANK(Table13[[#This Row],[T2]]),0,IF(Table13[[#This Row],[T2]]&gt;0,1,0))</f>
        <v>0</v>
      </c>
      <c r="U748" s="3">
        <f>IF(ISBLANK(Table13[[#This Row],[T3]]),0,IF(Table13[[#This Row],[T3]]&gt;0,1,0))</f>
        <v>1</v>
      </c>
      <c r="V748" s="3">
        <f>IF(ISBLANK(Table13[[#This Row],[T4]]),0,IF(Table13[[#This Row],[T4]]&gt;0,1,0))</f>
        <v>0</v>
      </c>
      <c r="W748" s="25">
        <v>62</v>
      </c>
      <c r="X748" s="23">
        <v>8</v>
      </c>
      <c r="Y748" s="3">
        <v>0.4</v>
      </c>
      <c r="Z748" s="3"/>
      <c r="AB748" s="30">
        <v>718</v>
      </c>
      <c r="AC748" s="30">
        <v>1.5673885707768811</v>
      </c>
      <c r="AD748" s="30">
        <v>0.9326114292231189</v>
      </c>
    </row>
    <row r="749" spans="1:30">
      <c r="A749" s="4">
        <v>43769.125</v>
      </c>
      <c r="B749">
        <v>43769</v>
      </c>
      <c r="C749" s="3">
        <v>0.125</v>
      </c>
      <c r="D749" s="3">
        <v>3</v>
      </c>
      <c r="E749" s="3">
        <v>31</v>
      </c>
      <c r="F749" s="3">
        <v>0.2</v>
      </c>
      <c r="G749" s="5">
        <v>0.4</v>
      </c>
      <c r="H749" s="3">
        <v>0.60000000000000009</v>
      </c>
      <c r="I749" s="3">
        <v>1.55139</v>
      </c>
      <c r="J749" s="12">
        <f t="shared" si="33"/>
        <v>1.5208333333333333</v>
      </c>
      <c r="K749" s="4">
        <v>43769.125</v>
      </c>
      <c r="L749" s="3">
        <f t="shared" si="34"/>
        <v>31</v>
      </c>
      <c r="M749" s="3">
        <f t="shared" si="35"/>
        <v>3</v>
      </c>
      <c r="N749" s="3">
        <v>58</v>
      </c>
      <c r="O749" s="3">
        <v>58</v>
      </c>
      <c r="P749" s="3">
        <v>58</v>
      </c>
      <c r="Q749" s="3">
        <v>0</v>
      </c>
      <c r="R749" s="3"/>
      <c r="S749" s="3">
        <f>IF(ISBLANK(Table13[[#This Row],[T1]]),0,IF(Table13[[#This Row],[T1]]&gt;0,1,0))</f>
        <v>0</v>
      </c>
      <c r="T749" s="3">
        <f>IF(ISBLANK(Table13[[#This Row],[T2]]),0,IF(Table13[[#This Row],[T2]]&gt;0,1,0))</f>
        <v>0</v>
      </c>
      <c r="U749" s="3">
        <f>IF(ISBLANK(Table13[[#This Row],[T3]]),0,IF(Table13[[#This Row],[T3]]&gt;0,1,0))</f>
        <v>1</v>
      </c>
      <c r="V749" s="3">
        <f>IF(ISBLANK(Table13[[#This Row],[T4]]),0,IF(Table13[[#This Row],[T4]]&gt;0,1,0))</f>
        <v>0</v>
      </c>
      <c r="W749" s="26">
        <v>64</v>
      </c>
      <c r="X749" s="22">
        <v>5</v>
      </c>
      <c r="Y749" s="3">
        <v>0.60000000000000009</v>
      </c>
      <c r="Z749" s="3"/>
      <c r="AB749" s="30">
        <v>719</v>
      </c>
      <c r="AC749" s="30">
        <v>1.5781118532959364</v>
      </c>
      <c r="AD749" s="30">
        <v>2.9218881467040636</v>
      </c>
    </row>
    <row r="750" spans="1:30">
      <c r="A750" s="4">
        <v>43769.166666666664</v>
      </c>
      <c r="B750">
        <v>43769</v>
      </c>
      <c r="C750" s="3">
        <v>0.16666666666666666</v>
      </c>
      <c r="D750" s="3">
        <v>4</v>
      </c>
      <c r="E750" s="3">
        <v>31</v>
      </c>
      <c r="F750" s="3">
        <v>0.2</v>
      </c>
      <c r="G750" s="5">
        <v>0.2</v>
      </c>
      <c r="H750" s="3">
        <v>0.4</v>
      </c>
      <c r="I750" s="3">
        <v>1.55139</v>
      </c>
      <c r="J750" s="12">
        <f t="shared" si="33"/>
        <v>1.5208333333333333</v>
      </c>
      <c r="K750" s="4">
        <v>43769.166666666664</v>
      </c>
      <c r="L750" s="3">
        <f t="shared" si="34"/>
        <v>31</v>
      </c>
      <c r="M750" s="3">
        <f t="shared" si="35"/>
        <v>4</v>
      </c>
      <c r="N750" s="3">
        <v>58</v>
      </c>
      <c r="O750" s="3">
        <v>58</v>
      </c>
      <c r="P750" s="3">
        <v>58</v>
      </c>
      <c r="Q750" s="3">
        <v>0</v>
      </c>
      <c r="R750" s="3"/>
      <c r="S750" s="3">
        <f>IF(ISBLANK(Table13[[#This Row],[T1]]),0,IF(Table13[[#This Row],[T1]]&gt;0,1,0))</f>
        <v>0</v>
      </c>
      <c r="T750" s="3">
        <f>IF(ISBLANK(Table13[[#This Row],[T2]]),0,IF(Table13[[#This Row],[T2]]&gt;0,1,0))</f>
        <v>0</v>
      </c>
      <c r="U750" s="3">
        <f>IF(ISBLANK(Table13[[#This Row],[T3]]),0,IF(Table13[[#This Row],[T3]]&gt;0,1,0))</f>
        <v>1</v>
      </c>
      <c r="V750" s="3">
        <f>IF(ISBLANK(Table13[[#This Row],[T4]]),0,IF(Table13[[#This Row],[T4]]&gt;0,1,0))</f>
        <v>0</v>
      </c>
      <c r="W750" s="25">
        <v>65</v>
      </c>
      <c r="X750" s="23">
        <v>11</v>
      </c>
      <c r="Y750" s="3">
        <v>0.4</v>
      </c>
      <c r="Z750" s="3"/>
      <c r="AB750" s="30">
        <v>720</v>
      </c>
      <c r="AC750" s="30">
        <v>1.5979676718844913</v>
      </c>
      <c r="AD750" s="30">
        <v>-9.7967671884491292E-2</v>
      </c>
    </row>
    <row r="751" spans="1:30">
      <c r="A751" s="4">
        <v>43769.208333333336</v>
      </c>
      <c r="B751">
        <v>43769</v>
      </c>
      <c r="C751" s="3">
        <v>0.20833333333333334</v>
      </c>
      <c r="D751" s="3">
        <v>5</v>
      </c>
      <c r="E751" s="3">
        <v>31</v>
      </c>
      <c r="F751" s="3">
        <v>0.4</v>
      </c>
      <c r="G751" s="5">
        <v>0.2</v>
      </c>
      <c r="H751" s="3">
        <v>0.60000000000000009</v>
      </c>
      <c r="I751" s="3">
        <v>1.55139</v>
      </c>
      <c r="J751" s="12">
        <f t="shared" si="33"/>
        <v>1.5291666666666668</v>
      </c>
      <c r="K751" s="4">
        <v>43769.208333333336</v>
      </c>
      <c r="L751" s="3">
        <f t="shared" si="34"/>
        <v>31</v>
      </c>
      <c r="M751" s="3">
        <f t="shared" si="35"/>
        <v>5</v>
      </c>
      <c r="N751" s="3">
        <v>58</v>
      </c>
      <c r="O751" s="3">
        <v>58</v>
      </c>
      <c r="P751" s="3">
        <v>58</v>
      </c>
      <c r="Q751" s="3">
        <v>0</v>
      </c>
      <c r="R751" s="3"/>
      <c r="S751" s="3">
        <f>IF(ISBLANK(Table13[[#This Row],[T1]]),0,IF(Table13[[#This Row],[T1]]&gt;0,1,0))</f>
        <v>0</v>
      </c>
      <c r="T751" s="3">
        <f>IF(ISBLANK(Table13[[#This Row],[T2]]),0,IF(Table13[[#This Row],[T2]]&gt;0,1,0))</f>
        <v>0</v>
      </c>
      <c r="U751" s="3">
        <f>IF(ISBLANK(Table13[[#This Row],[T3]]),0,IF(Table13[[#This Row],[T3]]&gt;0,1,0))</f>
        <v>1</v>
      </c>
      <c r="V751" s="3">
        <f>IF(ISBLANK(Table13[[#This Row],[T4]]),0,IF(Table13[[#This Row],[T4]]&gt;0,1,0))</f>
        <v>0</v>
      </c>
      <c r="W751" s="26">
        <v>66</v>
      </c>
      <c r="X751" s="22">
        <v>8</v>
      </c>
      <c r="Y751" s="3">
        <v>0.60000000000000009</v>
      </c>
      <c r="Z751" s="3"/>
      <c r="AB751" s="30">
        <v>721</v>
      </c>
      <c r="AC751" s="30">
        <v>1.5979676718844913</v>
      </c>
      <c r="AD751" s="30">
        <v>-0.9979676718844912</v>
      </c>
    </row>
    <row r="752" spans="1:30">
      <c r="A752" s="4">
        <v>43769.25</v>
      </c>
      <c r="B752">
        <v>43769</v>
      </c>
      <c r="C752" s="3">
        <v>0.25</v>
      </c>
      <c r="D752" s="3">
        <v>6</v>
      </c>
      <c r="E752" s="3">
        <v>31</v>
      </c>
      <c r="F752" s="3">
        <v>0.4</v>
      </c>
      <c r="G752" s="5">
        <v>0.7</v>
      </c>
      <c r="H752" s="3">
        <v>1.1000000000000001</v>
      </c>
      <c r="I752" s="3">
        <v>1.55139</v>
      </c>
      <c r="J752" s="12">
        <f t="shared" si="33"/>
        <v>1.5208333333333337</v>
      </c>
      <c r="K752" s="4">
        <v>43769.25</v>
      </c>
      <c r="L752" s="3">
        <f t="shared" si="34"/>
        <v>31</v>
      </c>
      <c r="M752" s="3">
        <f t="shared" si="35"/>
        <v>6</v>
      </c>
      <c r="N752" s="3">
        <v>57</v>
      </c>
      <c r="O752" s="3">
        <v>57</v>
      </c>
      <c r="P752" s="3">
        <v>57</v>
      </c>
      <c r="Q752" s="3">
        <v>0</v>
      </c>
      <c r="R752" s="3"/>
      <c r="S752" s="3">
        <f>IF(ISBLANK(Table13[[#This Row],[T1]]),0,IF(Table13[[#This Row],[T1]]&gt;0,1,0))</f>
        <v>0</v>
      </c>
      <c r="T752" s="3">
        <f>IF(ISBLANK(Table13[[#This Row],[T2]]),0,IF(Table13[[#This Row],[T2]]&gt;0,1,0))</f>
        <v>0</v>
      </c>
      <c r="U752" s="3">
        <f>IF(ISBLANK(Table13[[#This Row],[T3]]),0,IF(Table13[[#This Row],[T3]]&gt;0,1,0))</f>
        <v>1</v>
      </c>
      <c r="V752" s="3">
        <f>IF(ISBLANK(Table13[[#This Row],[T4]]),0,IF(Table13[[#This Row],[T4]]&gt;0,1,0))</f>
        <v>0</v>
      </c>
      <c r="W752" s="25">
        <v>67</v>
      </c>
      <c r="X752" s="23">
        <v>11</v>
      </c>
      <c r="Y752" s="3">
        <v>1.1000000000000001</v>
      </c>
      <c r="Z752" s="3"/>
      <c r="AB752" s="30">
        <v>722</v>
      </c>
      <c r="AC752" s="30">
        <v>1.6086909544035466</v>
      </c>
      <c r="AD752" s="30">
        <v>-1.0086909544035465</v>
      </c>
    </row>
    <row r="753" spans="1:30">
      <c r="A753" s="4">
        <v>43769.291666666664</v>
      </c>
      <c r="B753">
        <v>43769</v>
      </c>
      <c r="C753" s="3">
        <v>0.29166666666666669</v>
      </c>
      <c r="D753" s="3">
        <v>7</v>
      </c>
      <c r="E753" s="3">
        <v>31</v>
      </c>
      <c r="F753" s="3">
        <v>2.1</v>
      </c>
      <c r="G753" s="5">
        <v>2.7</v>
      </c>
      <c r="H753" s="3">
        <v>4.8000000000000007</v>
      </c>
      <c r="I753" s="3">
        <v>1.55139</v>
      </c>
      <c r="J753" s="12">
        <f t="shared" si="33"/>
        <v>1.5458333333333336</v>
      </c>
      <c r="K753" s="4">
        <v>43769.291666666664</v>
      </c>
      <c r="L753" s="3">
        <f t="shared" si="34"/>
        <v>31</v>
      </c>
      <c r="M753" s="3">
        <f t="shared" si="35"/>
        <v>7</v>
      </c>
      <c r="N753" s="3">
        <v>33</v>
      </c>
      <c r="O753" s="3">
        <v>58</v>
      </c>
      <c r="P753" s="3">
        <v>58</v>
      </c>
      <c r="Q753" s="3">
        <v>0</v>
      </c>
      <c r="R753" s="3"/>
      <c r="S753" s="3">
        <f>IF(ISBLANK(Table13[[#This Row],[T1]]),0,IF(Table13[[#This Row],[T1]]&gt;0,1,0))</f>
        <v>0</v>
      </c>
      <c r="T753" s="3">
        <f>IF(ISBLANK(Table13[[#This Row],[T2]]),0,IF(Table13[[#This Row],[T2]]&gt;0,1,0))</f>
        <v>0</v>
      </c>
      <c r="U753" s="3">
        <f>IF(ISBLANK(Table13[[#This Row],[T3]]),0,IF(Table13[[#This Row],[T3]]&gt;0,1,0))</f>
        <v>1</v>
      </c>
      <c r="V753" s="3">
        <f>IF(ISBLANK(Table13[[#This Row],[T4]]),0,IF(Table13[[#This Row],[T4]]&gt;0,1,0))</f>
        <v>0</v>
      </c>
      <c r="W753" s="26">
        <v>67</v>
      </c>
      <c r="X753" s="22">
        <v>11</v>
      </c>
      <c r="Y753" s="3">
        <v>4.8000000000000007</v>
      </c>
      <c r="Z753" s="3"/>
      <c r="AB753" s="30">
        <v>723</v>
      </c>
      <c r="AC753" s="30">
        <v>1.6086909544035466</v>
      </c>
      <c r="AD753" s="30">
        <v>-1.2086909544035467</v>
      </c>
    </row>
    <row r="754" spans="1:30">
      <c r="A754" s="4">
        <v>43769.333333333336</v>
      </c>
      <c r="B754">
        <v>43769</v>
      </c>
      <c r="C754" s="3">
        <v>0.33333333333333331</v>
      </c>
      <c r="D754" s="3">
        <v>8</v>
      </c>
      <c r="E754" s="3">
        <v>31</v>
      </c>
      <c r="F754" s="3">
        <v>2</v>
      </c>
      <c r="G754" s="5">
        <v>0.4</v>
      </c>
      <c r="H754" s="3">
        <v>2.4</v>
      </c>
      <c r="I754" s="3">
        <v>1.55139</v>
      </c>
      <c r="J754" s="12">
        <f t="shared" si="33"/>
        <v>1.4625000000000001</v>
      </c>
      <c r="K754" s="4">
        <v>43769.333333333336</v>
      </c>
      <c r="L754" s="3">
        <f t="shared" si="34"/>
        <v>31</v>
      </c>
      <c r="M754" s="3">
        <f t="shared" si="35"/>
        <v>8</v>
      </c>
      <c r="N754" s="3">
        <v>0</v>
      </c>
      <c r="O754" s="3">
        <v>18</v>
      </c>
      <c r="P754" s="3">
        <v>0</v>
      </c>
      <c r="Q754" s="3">
        <v>0</v>
      </c>
      <c r="R754" s="3"/>
      <c r="S754" s="3">
        <f>IF(ISBLANK(Table13[[#This Row],[T1]]),0,IF(Table13[[#This Row],[T1]]&gt;0,1,0))</f>
        <v>0</v>
      </c>
      <c r="T754" s="3">
        <f>IF(ISBLANK(Table13[[#This Row],[T2]]),0,IF(Table13[[#This Row],[T2]]&gt;0,1,0))</f>
        <v>0</v>
      </c>
      <c r="U754" s="3">
        <f>IF(ISBLANK(Table13[[#This Row],[T3]]),0,IF(Table13[[#This Row],[T3]]&gt;0,1,0))</f>
        <v>1</v>
      </c>
      <c r="V754" s="3">
        <f>IF(ISBLANK(Table13[[#This Row],[T4]]),0,IF(Table13[[#This Row],[T4]]&gt;0,1,0))</f>
        <v>0</v>
      </c>
      <c r="W754" s="25">
        <v>69</v>
      </c>
      <c r="X754" s="23">
        <v>11</v>
      </c>
      <c r="Y754" s="3">
        <v>2.4</v>
      </c>
      <c r="Z754" s="3"/>
      <c r="AB754" s="30">
        <v>724</v>
      </c>
      <c r="AC754" s="30">
        <v>1.6086909544035466</v>
      </c>
      <c r="AD754" s="30">
        <v>-1.2086909544035467</v>
      </c>
    </row>
    <row r="755" spans="1:30">
      <c r="A755" s="4">
        <v>43769.375</v>
      </c>
      <c r="B755">
        <v>43769</v>
      </c>
      <c r="C755" s="3">
        <v>0.375</v>
      </c>
      <c r="D755" s="3">
        <v>9</v>
      </c>
      <c r="E755" s="3">
        <v>31</v>
      </c>
      <c r="F755" s="3">
        <v>0.2</v>
      </c>
      <c r="G755" s="5">
        <v>0.2</v>
      </c>
      <c r="H755" s="3">
        <v>0.4</v>
      </c>
      <c r="I755" s="3">
        <v>1.55139</v>
      </c>
      <c r="J755" s="12">
        <f t="shared" si="33"/>
        <v>1.4583333333333333</v>
      </c>
      <c r="K755" s="4">
        <v>43769.375000231485</v>
      </c>
      <c r="L755" s="3">
        <f t="shared" si="34"/>
        <v>31</v>
      </c>
      <c r="M755" s="3">
        <f t="shared" si="35"/>
        <v>9</v>
      </c>
      <c r="N755" s="3"/>
      <c r="O755" s="3"/>
      <c r="P755" s="3"/>
      <c r="Q755" s="3"/>
      <c r="R755" s="3"/>
      <c r="S755" s="3">
        <f>IF(ISBLANK(Table13[[#This Row],[T1]]),0,IF(Table13[[#This Row],[T1]]&gt;0,1,0))</f>
        <v>0</v>
      </c>
      <c r="T755" s="3">
        <f>IF(ISBLANK(Table13[[#This Row],[T2]]),0,IF(Table13[[#This Row],[T2]]&gt;0,1,0))</f>
        <v>0</v>
      </c>
      <c r="U755" s="3">
        <f>IF(ISBLANK(Table13[[#This Row],[T3]]),0,IF(Table13[[#This Row],[T3]]&gt;0,1,0))</f>
        <v>0</v>
      </c>
      <c r="V755" s="3">
        <f>IF(ISBLANK(Table13[[#This Row],[T4]]),0,IF(Table13[[#This Row],[T4]]&gt;0,1,0))</f>
        <v>0</v>
      </c>
      <c r="W755" s="26">
        <v>69</v>
      </c>
      <c r="X755" s="22">
        <v>11</v>
      </c>
      <c r="Y755" s="3">
        <v>0.4</v>
      </c>
      <c r="Z755" s="3"/>
      <c r="AB755" s="30">
        <v>725</v>
      </c>
      <c r="AC755" s="30">
        <v>1.6086909544035466</v>
      </c>
      <c r="AD755" s="30">
        <v>-1.0086909544035465</v>
      </c>
    </row>
    <row r="756" spans="1:30">
      <c r="A756" s="4">
        <v>43769.416666666664</v>
      </c>
      <c r="B756">
        <v>43769</v>
      </c>
      <c r="C756" s="3">
        <v>0.41666666666666669</v>
      </c>
      <c r="D756" s="3">
        <v>10</v>
      </c>
      <c r="E756" s="3">
        <v>31</v>
      </c>
      <c r="F756" s="3">
        <v>0.2</v>
      </c>
      <c r="G756" s="5">
        <v>0.3</v>
      </c>
      <c r="H756" s="3">
        <v>0.5</v>
      </c>
      <c r="I756" s="3">
        <v>1.55139</v>
      </c>
      <c r="J756" s="12">
        <f t="shared" si="33"/>
        <v>1.4791666666666667</v>
      </c>
      <c r="K756" s="4">
        <v>43769.416666956022</v>
      </c>
      <c r="L756" s="3">
        <f t="shared" si="34"/>
        <v>31</v>
      </c>
      <c r="M756" s="3">
        <f t="shared" si="35"/>
        <v>10</v>
      </c>
      <c r="N756" s="3"/>
      <c r="O756" s="3"/>
      <c r="P756" s="3"/>
      <c r="Q756" s="3"/>
      <c r="R756" s="3"/>
      <c r="S756" s="3">
        <f>IF(ISBLANK(Table13[[#This Row],[T1]]),0,IF(Table13[[#This Row],[T1]]&gt;0,1,0))</f>
        <v>0</v>
      </c>
      <c r="T756" s="3">
        <f>IF(ISBLANK(Table13[[#This Row],[T2]]),0,IF(Table13[[#This Row],[T2]]&gt;0,1,0))</f>
        <v>0</v>
      </c>
      <c r="U756" s="3">
        <f>IF(ISBLANK(Table13[[#This Row],[T3]]),0,IF(Table13[[#This Row],[T3]]&gt;0,1,0))</f>
        <v>0</v>
      </c>
      <c r="V756" s="3">
        <f>IF(ISBLANK(Table13[[#This Row],[T4]]),0,IF(Table13[[#This Row],[T4]]&gt;0,1,0))</f>
        <v>0</v>
      </c>
      <c r="W756" s="25">
        <v>70</v>
      </c>
      <c r="X756" s="23">
        <v>8</v>
      </c>
      <c r="Y756" s="3">
        <v>0.5</v>
      </c>
      <c r="Z756" s="3"/>
      <c r="AB756" s="30">
        <v>726</v>
      </c>
      <c r="AC756" s="30">
        <v>1.5979676718844913</v>
      </c>
      <c r="AD756" s="30">
        <v>0.70203232811550853</v>
      </c>
    </row>
    <row r="757" spans="1:30">
      <c r="A757" s="4">
        <v>43769.458333333336</v>
      </c>
      <c r="B757">
        <v>43769</v>
      </c>
      <c r="C757" s="3">
        <v>0.45833333333333331</v>
      </c>
      <c r="D757" s="3">
        <v>11</v>
      </c>
      <c r="E757" s="3">
        <v>31</v>
      </c>
      <c r="F757" s="3">
        <v>0.2</v>
      </c>
      <c r="G757" s="5">
        <v>0.2</v>
      </c>
      <c r="H757" s="3">
        <v>0.4</v>
      </c>
      <c r="I757" s="3">
        <v>1.55139</v>
      </c>
      <c r="J757" s="12">
        <f t="shared" si="33"/>
        <v>1.4708333333333332</v>
      </c>
      <c r="K757" s="4">
        <v>43769.458333680559</v>
      </c>
      <c r="L757" s="3">
        <f t="shared" si="34"/>
        <v>31</v>
      </c>
      <c r="M757" s="3">
        <f t="shared" si="35"/>
        <v>11</v>
      </c>
      <c r="N757" s="3"/>
      <c r="O757" s="3"/>
      <c r="P757" s="3"/>
      <c r="Q757" s="3"/>
      <c r="R757" s="3"/>
      <c r="S757" s="3">
        <f>IF(ISBLANK(Table13[[#This Row],[T1]]),0,IF(Table13[[#This Row],[T1]]&gt;0,1,0))</f>
        <v>0</v>
      </c>
      <c r="T757" s="3">
        <f>IF(ISBLANK(Table13[[#This Row],[T2]]),0,IF(Table13[[#This Row],[T2]]&gt;0,1,0))</f>
        <v>0</v>
      </c>
      <c r="U757" s="3">
        <f>IF(ISBLANK(Table13[[#This Row],[T3]]),0,IF(Table13[[#This Row],[T3]]&gt;0,1,0))</f>
        <v>0</v>
      </c>
      <c r="V757" s="3">
        <f>IF(ISBLANK(Table13[[#This Row],[T4]]),0,IF(Table13[[#This Row],[T4]]&gt;0,1,0))</f>
        <v>0</v>
      </c>
      <c r="W757" s="26">
        <v>70</v>
      </c>
      <c r="X757" s="22">
        <v>8</v>
      </c>
      <c r="Y757" s="3">
        <v>0.4</v>
      </c>
      <c r="Z757" s="3"/>
      <c r="AB757" s="30">
        <v>727</v>
      </c>
      <c r="AC757" s="30">
        <v>1.5979676718844913</v>
      </c>
      <c r="AD757" s="30">
        <v>-0.29796767188449147</v>
      </c>
    </row>
    <row r="758" spans="1:30">
      <c r="A758" s="4">
        <v>43769.5</v>
      </c>
      <c r="B758">
        <v>43769</v>
      </c>
      <c r="C758" s="3">
        <v>0.5</v>
      </c>
      <c r="D758" s="3">
        <v>12</v>
      </c>
      <c r="E758" s="3">
        <v>31</v>
      </c>
      <c r="F758" s="3">
        <v>0.2</v>
      </c>
      <c r="G758" s="5">
        <v>0.2</v>
      </c>
      <c r="H758" s="3">
        <v>0.4</v>
      </c>
      <c r="I758" s="3">
        <v>1.55139</v>
      </c>
      <c r="J758" s="12">
        <f t="shared" si="33"/>
        <v>1.4666666666666666</v>
      </c>
      <c r="K758" s="4">
        <v>43769.500000405096</v>
      </c>
      <c r="L758" s="3">
        <f t="shared" si="34"/>
        <v>31</v>
      </c>
      <c r="M758" s="3">
        <f t="shared" si="35"/>
        <v>12</v>
      </c>
      <c r="N758" s="3"/>
      <c r="O758" s="3"/>
      <c r="P758" s="3"/>
      <c r="Q758" s="3"/>
      <c r="R758" s="3"/>
      <c r="S758" s="3">
        <f>IF(ISBLANK(Table13[[#This Row],[T1]]),0,IF(Table13[[#This Row],[T1]]&gt;0,1,0))</f>
        <v>0</v>
      </c>
      <c r="T758" s="3">
        <f>IF(ISBLANK(Table13[[#This Row],[T2]]),0,IF(Table13[[#This Row],[T2]]&gt;0,1,0))</f>
        <v>0</v>
      </c>
      <c r="U758" s="3">
        <f>IF(ISBLANK(Table13[[#This Row],[T3]]),0,IF(Table13[[#This Row],[T3]]&gt;0,1,0))</f>
        <v>0</v>
      </c>
      <c r="V758" s="3">
        <f>IF(ISBLANK(Table13[[#This Row],[T4]]),0,IF(Table13[[#This Row],[T4]]&gt;0,1,0))</f>
        <v>0</v>
      </c>
      <c r="W758" s="25">
        <v>71</v>
      </c>
      <c r="X758" s="23">
        <v>8</v>
      </c>
      <c r="Y758" s="3">
        <v>0.4</v>
      </c>
      <c r="Z758" s="3"/>
      <c r="AB758" s="30">
        <v>728</v>
      </c>
      <c r="AC758" s="30">
        <v>1.5979676718844913</v>
      </c>
      <c r="AD758" s="30">
        <v>2.6020323281155089</v>
      </c>
    </row>
    <row r="759" spans="1:30">
      <c r="A759" s="4">
        <v>43769.541666666664</v>
      </c>
      <c r="B759">
        <v>43769</v>
      </c>
      <c r="C759" s="3">
        <v>0.54166666666666663</v>
      </c>
      <c r="D759" s="3">
        <v>13</v>
      </c>
      <c r="E759" s="3">
        <v>31</v>
      </c>
      <c r="F759" s="3">
        <v>0.1</v>
      </c>
      <c r="G759" s="5">
        <v>0.4</v>
      </c>
      <c r="H759" s="3">
        <v>0.5</v>
      </c>
      <c r="I759" s="3">
        <v>1.55139</v>
      </c>
      <c r="J759" s="12">
        <f t="shared" si="33"/>
        <v>1.4624999999999997</v>
      </c>
      <c r="K759" s="4">
        <v>43769.541667129626</v>
      </c>
      <c r="L759" s="3">
        <f t="shared" si="34"/>
        <v>31</v>
      </c>
      <c r="M759" s="3">
        <f t="shared" si="35"/>
        <v>13</v>
      </c>
      <c r="N759" s="3"/>
      <c r="O759" s="3"/>
      <c r="P759" s="3"/>
      <c r="Q759" s="3"/>
      <c r="R759" s="3"/>
      <c r="S759" s="3">
        <f>IF(ISBLANK(Table13[[#This Row],[T1]]),0,IF(Table13[[#This Row],[T1]]&gt;0,1,0))</f>
        <v>0</v>
      </c>
      <c r="T759" s="3">
        <f>IF(ISBLANK(Table13[[#This Row],[T2]]),0,IF(Table13[[#This Row],[T2]]&gt;0,1,0))</f>
        <v>0</v>
      </c>
      <c r="U759" s="3">
        <f>IF(ISBLANK(Table13[[#This Row],[T3]]),0,IF(Table13[[#This Row],[T3]]&gt;0,1,0))</f>
        <v>0</v>
      </c>
      <c r="V759" s="3">
        <f>IF(ISBLANK(Table13[[#This Row],[T4]]),0,IF(Table13[[#This Row],[T4]]&gt;0,1,0))</f>
        <v>0</v>
      </c>
      <c r="W759" s="26">
        <v>73</v>
      </c>
      <c r="X759" s="22">
        <v>11</v>
      </c>
      <c r="Y759" s="3">
        <v>0.5</v>
      </c>
      <c r="Z759" s="3"/>
      <c r="AB759" s="30">
        <v>729</v>
      </c>
      <c r="AC759" s="30">
        <v>1.587244389365436</v>
      </c>
      <c r="AD759" s="30">
        <v>-8.7244389365435993E-2</v>
      </c>
    </row>
    <row r="760" spans="1:30">
      <c r="A760" s="4">
        <v>43769.583333333336</v>
      </c>
      <c r="B760">
        <v>43769</v>
      </c>
      <c r="C760" s="3">
        <v>0.58333333333333337</v>
      </c>
      <c r="D760" s="3">
        <v>14</v>
      </c>
      <c r="E760" s="3">
        <v>31</v>
      </c>
      <c r="F760" s="3">
        <v>0.1</v>
      </c>
      <c r="G760" s="5">
        <v>1.1000000000000001</v>
      </c>
      <c r="H760" s="3">
        <v>1.2000000000000002</v>
      </c>
      <c r="I760" s="3">
        <v>1.55139</v>
      </c>
      <c r="J760" s="12">
        <f t="shared" si="33"/>
        <v>1.458333333333333</v>
      </c>
      <c r="K760" s="4">
        <v>43769.583333854163</v>
      </c>
      <c r="L760" s="3">
        <f t="shared" si="34"/>
        <v>31</v>
      </c>
      <c r="M760" s="3">
        <f t="shared" si="35"/>
        <v>14</v>
      </c>
      <c r="N760" s="3"/>
      <c r="O760" s="3"/>
      <c r="P760" s="3"/>
      <c r="Q760" s="3"/>
      <c r="R760" s="3"/>
      <c r="S760" s="3">
        <f>IF(ISBLANK(Table13[[#This Row],[T1]]),0,IF(Table13[[#This Row],[T1]]&gt;0,1,0))</f>
        <v>0</v>
      </c>
      <c r="T760" s="3">
        <f>IF(ISBLANK(Table13[[#This Row],[T2]]),0,IF(Table13[[#This Row],[T2]]&gt;0,1,0))</f>
        <v>0</v>
      </c>
      <c r="U760" s="3">
        <f>IF(ISBLANK(Table13[[#This Row],[T3]]),0,IF(Table13[[#This Row],[T3]]&gt;0,1,0))</f>
        <v>0</v>
      </c>
      <c r="V760" s="3">
        <f>IF(ISBLANK(Table13[[#This Row],[T4]]),0,IF(Table13[[#This Row],[T4]]&gt;0,1,0))</f>
        <v>0</v>
      </c>
      <c r="W760" s="25">
        <v>75</v>
      </c>
      <c r="X760" s="23">
        <v>11</v>
      </c>
      <c r="Y760" s="3">
        <v>1.2000000000000002</v>
      </c>
      <c r="Z760" s="3"/>
      <c r="AB760" s="30">
        <v>730</v>
      </c>
      <c r="AC760" s="30">
        <v>1.3649770910112202</v>
      </c>
      <c r="AD760" s="30">
        <v>-1.0649770910112202</v>
      </c>
    </row>
    <row r="761" spans="1:30">
      <c r="A761" s="4">
        <v>43769.625</v>
      </c>
      <c r="B761">
        <v>43769</v>
      </c>
      <c r="C761" s="3">
        <v>0.625</v>
      </c>
      <c r="D761" s="3">
        <v>15</v>
      </c>
      <c r="E761" s="3">
        <v>31</v>
      </c>
      <c r="F761" s="3">
        <v>0.4</v>
      </c>
      <c r="G761" s="5">
        <v>0.2</v>
      </c>
      <c r="H761" s="3">
        <v>0.60000000000000009</v>
      </c>
      <c r="I761" s="3">
        <v>1.55139</v>
      </c>
      <c r="J761" s="12">
        <f t="shared" si="33"/>
        <v>1.4208333333333332</v>
      </c>
      <c r="K761" s="4">
        <v>43769.625000578701</v>
      </c>
      <c r="L761" s="3">
        <f t="shared" si="34"/>
        <v>31</v>
      </c>
      <c r="M761" s="3">
        <f t="shared" si="35"/>
        <v>15</v>
      </c>
      <c r="N761" s="3"/>
      <c r="O761" s="3"/>
      <c r="P761" s="3"/>
      <c r="Q761" s="3"/>
      <c r="R761" s="3"/>
      <c r="S761" s="3">
        <f>IF(ISBLANK(Table13[[#This Row],[T1]]),0,IF(Table13[[#This Row],[T1]]&gt;0,1,0))</f>
        <v>0</v>
      </c>
      <c r="T761" s="3">
        <f>IF(ISBLANK(Table13[[#This Row],[T2]]),0,IF(Table13[[#This Row],[T2]]&gt;0,1,0))</f>
        <v>0</v>
      </c>
      <c r="U761" s="3">
        <f>IF(ISBLANK(Table13[[#This Row],[T3]]),0,IF(Table13[[#This Row],[T3]]&gt;0,1,0))</f>
        <v>0</v>
      </c>
      <c r="V761" s="3">
        <f>IF(ISBLANK(Table13[[#This Row],[T4]]),0,IF(Table13[[#This Row],[T4]]&gt;0,1,0))</f>
        <v>0</v>
      </c>
      <c r="W761" s="26">
        <v>75</v>
      </c>
      <c r="X761" s="22">
        <v>11</v>
      </c>
      <c r="Y761" s="3">
        <v>0.60000000000000009</v>
      </c>
      <c r="Z761" s="3"/>
      <c r="AB761" s="30">
        <v>731</v>
      </c>
      <c r="AC761" s="30">
        <v>1.3054096352455553</v>
      </c>
      <c r="AD761" s="30">
        <v>-1.0054096352455553</v>
      </c>
    </row>
    <row r="762" spans="1:30">
      <c r="A762" s="4">
        <v>43769.666666666664</v>
      </c>
      <c r="B762">
        <v>43769</v>
      </c>
      <c r="C762" s="3">
        <v>0.66666666666666663</v>
      </c>
      <c r="D762" s="3">
        <v>16</v>
      </c>
      <c r="E762" s="3">
        <v>31</v>
      </c>
      <c r="F762" s="3">
        <v>0.4</v>
      </c>
      <c r="G762" s="5">
        <v>0.7</v>
      </c>
      <c r="H762" s="3">
        <v>1.1000000000000001</v>
      </c>
      <c r="I762" s="3">
        <v>1.55139</v>
      </c>
      <c r="J762" s="12">
        <f t="shared" si="33"/>
        <v>1.4499999999999995</v>
      </c>
      <c r="K762" s="4">
        <v>43769.666667303238</v>
      </c>
      <c r="L762" s="3">
        <f t="shared" si="34"/>
        <v>31</v>
      </c>
      <c r="M762" s="3">
        <f t="shared" si="35"/>
        <v>16</v>
      </c>
      <c r="N762" s="3"/>
      <c r="O762" s="3"/>
      <c r="P762" s="3"/>
      <c r="Q762" s="3"/>
      <c r="R762" s="3"/>
      <c r="S762" s="3">
        <f>IF(ISBLANK(Table13[[#This Row],[T1]]),0,IF(Table13[[#This Row],[T1]]&gt;0,1,0))</f>
        <v>0</v>
      </c>
      <c r="T762" s="3">
        <f>IF(ISBLANK(Table13[[#This Row],[T2]]),0,IF(Table13[[#This Row],[T2]]&gt;0,1,0))</f>
        <v>0</v>
      </c>
      <c r="U762" s="3">
        <f>IF(ISBLANK(Table13[[#This Row],[T3]]),0,IF(Table13[[#This Row],[T3]]&gt;0,1,0))</f>
        <v>0</v>
      </c>
      <c r="V762" s="3">
        <f>IF(ISBLANK(Table13[[#This Row],[T4]]),0,IF(Table13[[#This Row],[T4]]&gt;0,1,0))</f>
        <v>0</v>
      </c>
      <c r="W762" s="25">
        <v>76</v>
      </c>
      <c r="X762" s="23">
        <v>11</v>
      </c>
      <c r="Y762" s="3">
        <v>1.1000000000000001</v>
      </c>
      <c r="Z762" s="3"/>
      <c r="AB762" s="30">
        <v>732</v>
      </c>
      <c r="AC762" s="30">
        <v>1.3542538084921651</v>
      </c>
      <c r="AD762" s="30">
        <v>-0.95425380849216512</v>
      </c>
    </row>
    <row r="763" spans="1:30">
      <c r="A763" s="4">
        <v>43769.708333333336</v>
      </c>
      <c r="B763">
        <v>43769</v>
      </c>
      <c r="C763" s="3">
        <v>0.70833333333333337</v>
      </c>
      <c r="D763" s="3">
        <v>17</v>
      </c>
      <c r="E763" s="3">
        <v>31</v>
      </c>
      <c r="F763" s="3">
        <v>0.4</v>
      </c>
      <c r="G763" s="5">
        <v>0.5</v>
      </c>
      <c r="H763" s="3">
        <v>0.9</v>
      </c>
      <c r="I763" s="3">
        <v>1.55139</v>
      </c>
      <c r="J763" s="12">
        <f t="shared" si="33"/>
        <v>1.4249999999999998</v>
      </c>
      <c r="K763" s="4">
        <v>43769.708333333336</v>
      </c>
      <c r="L763" s="3">
        <f t="shared" si="34"/>
        <v>31</v>
      </c>
      <c r="M763" s="3">
        <f t="shared" si="35"/>
        <v>17</v>
      </c>
      <c r="N763" s="3">
        <v>0</v>
      </c>
      <c r="O763" s="3">
        <v>0</v>
      </c>
      <c r="P763" s="3">
        <v>10</v>
      </c>
      <c r="Q763" s="3">
        <v>0</v>
      </c>
      <c r="R763" s="3"/>
      <c r="S763" s="3">
        <f>IF(ISBLANK(Table13[[#This Row],[T1]]),0,IF(Table13[[#This Row],[T1]]&gt;0,1,0))</f>
        <v>0</v>
      </c>
      <c r="T763" s="3">
        <f>IF(ISBLANK(Table13[[#This Row],[T2]]),0,IF(Table13[[#This Row],[T2]]&gt;0,1,0))</f>
        <v>0</v>
      </c>
      <c r="U763" s="3">
        <f>IF(ISBLANK(Table13[[#This Row],[T3]]),0,IF(Table13[[#This Row],[T3]]&gt;0,1,0))</f>
        <v>0</v>
      </c>
      <c r="V763" s="3">
        <f>IF(ISBLANK(Table13[[#This Row],[T4]]),0,IF(Table13[[#This Row],[T4]]&gt;0,1,0))</f>
        <v>0</v>
      </c>
      <c r="W763" s="26">
        <v>75</v>
      </c>
      <c r="X763" s="22">
        <v>11</v>
      </c>
      <c r="Y763" s="3">
        <v>0.9</v>
      </c>
      <c r="Z763" s="3"/>
      <c r="AB763" s="30">
        <v>733</v>
      </c>
      <c r="AC763" s="30">
        <v>1.3435305259731098</v>
      </c>
      <c r="AD763" s="30">
        <v>-1.0435305259731098</v>
      </c>
    </row>
    <row r="764" spans="1:30">
      <c r="A764" s="4">
        <v>43769.75</v>
      </c>
      <c r="B764">
        <v>43769</v>
      </c>
      <c r="C764" s="3">
        <v>0.75</v>
      </c>
      <c r="D764" s="3">
        <v>18</v>
      </c>
      <c r="E764" s="3">
        <v>31</v>
      </c>
      <c r="F764" s="3">
        <v>0.5</v>
      </c>
      <c r="G764" s="5">
        <v>0.6</v>
      </c>
      <c r="H764" s="3">
        <v>1.1000000000000001</v>
      </c>
      <c r="I764" s="3">
        <v>1.55139</v>
      </c>
      <c r="J764" s="12">
        <f t="shared" si="33"/>
        <v>1.4208333333333334</v>
      </c>
      <c r="K764" s="4">
        <v>43769.75</v>
      </c>
      <c r="L764" s="3">
        <f t="shared" si="34"/>
        <v>31</v>
      </c>
      <c r="M764" s="3">
        <f t="shared" si="35"/>
        <v>18</v>
      </c>
      <c r="N764" s="3">
        <v>17</v>
      </c>
      <c r="O764" s="3">
        <v>0</v>
      </c>
      <c r="P764" s="3">
        <v>41</v>
      </c>
      <c r="Q764" s="3">
        <v>0</v>
      </c>
      <c r="R764" s="3"/>
      <c r="S764" s="3">
        <f>IF(ISBLANK(Table13[[#This Row],[T1]]),0,IF(Table13[[#This Row],[T1]]&gt;0,1,0))</f>
        <v>0</v>
      </c>
      <c r="T764" s="3">
        <f>IF(ISBLANK(Table13[[#This Row],[T2]]),0,IF(Table13[[#This Row],[T2]]&gt;0,1,0))</f>
        <v>0</v>
      </c>
      <c r="U764" s="3">
        <f>IF(ISBLANK(Table13[[#This Row],[T3]]),0,IF(Table13[[#This Row],[T3]]&gt;0,1,0))</f>
        <v>0</v>
      </c>
      <c r="V764" s="3">
        <f>IF(ISBLANK(Table13[[#This Row],[T4]]),0,IF(Table13[[#This Row],[T4]]&gt;0,1,0))</f>
        <v>0</v>
      </c>
      <c r="W764" s="25">
        <v>77</v>
      </c>
      <c r="X764" s="23">
        <v>10</v>
      </c>
      <c r="Y764" s="3">
        <v>1.1000000000000001</v>
      </c>
      <c r="Z764" s="3"/>
      <c r="AB764" s="30">
        <v>734</v>
      </c>
      <c r="AC764" s="30">
        <v>1.3328072434540545</v>
      </c>
      <c r="AD764" s="30">
        <v>-0.93280724345405452</v>
      </c>
    </row>
    <row r="765" spans="1:30">
      <c r="A765" s="4">
        <v>43769.791666666664</v>
      </c>
      <c r="B765">
        <v>43769</v>
      </c>
      <c r="C765" s="3">
        <v>0.79166666666666663</v>
      </c>
      <c r="D765" s="3">
        <v>19</v>
      </c>
      <c r="E765" s="3">
        <v>31</v>
      </c>
      <c r="F765" s="3">
        <v>1.3</v>
      </c>
      <c r="G765" s="5">
        <v>2.9</v>
      </c>
      <c r="H765" s="3">
        <v>4.2</v>
      </c>
      <c r="I765" s="3">
        <v>1.55139</v>
      </c>
      <c r="J765" s="12">
        <f t="shared" si="33"/>
        <v>1.4000000000000001</v>
      </c>
      <c r="K765" s="4">
        <v>43769.791666666664</v>
      </c>
      <c r="L765" s="3">
        <f t="shared" si="34"/>
        <v>31</v>
      </c>
      <c r="M765" s="3">
        <f t="shared" si="35"/>
        <v>19</v>
      </c>
      <c r="N765" s="3">
        <v>39</v>
      </c>
      <c r="O765" s="3">
        <v>48</v>
      </c>
      <c r="P765" s="3">
        <v>39</v>
      </c>
      <c r="Q765" s="3">
        <v>0</v>
      </c>
      <c r="R765" s="3"/>
      <c r="S765" s="3">
        <f>IF(ISBLANK(Table13[[#This Row],[T1]]),0,IF(Table13[[#This Row],[T1]]&gt;0,1,0))</f>
        <v>1</v>
      </c>
      <c r="T765" s="3">
        <f>IF(ISBLANK(Table13[[#This Row],[T2]]),0,IF(Table13[[#This Row],[T2]]&gt;0,1,0))</f>
        <v>0</v>
      </c>
      <c r="U765" s="3">
        <f>IF(ISBLANK(Table13[[#This Row],[T3]]),0,IF(Table13[[#This Row],[T3]]&gt;0,1,0))</f>
        <v>0</v>
      </c>
      <c r="V765" s="3">
        <f>IF(ISBLANK(Table13[[#This Row],[T4]]),0,IF(Table13[[#This Row],[T4]]&gt;0,1,0))</f>
        <v>0</v>
      </c>
      <c r="W765" s="26">
        <v>76</v>
      </c>
      <c r="X765" s="22">
        <v>6</v>
      </c>
      <c r="Y765" s="3">
        <v>4.2</v>
      </c>
      <c r="Z765" s="3"/>
      <c r="AB765" s="30">
        <v>735</v>
      </c>
      <c r="AC765" s="30">
        <v>1.3435305259731098</v>
      </c>
      <c r="AD765" s="30">
        <v>-0.94353052597310982</v>
      </c>
    </row>
    <row r="766" spans="1:30">
      <c r="A766" s="4">
        <v>43769.833333333336</v>
      </c>
      <c r="B766">
        <v>43769</v>
      </c>
      <c r="C766" s="3">
        <v>0.83333333333333337</v>
      </c>
      <c r="D766" s="3">
        <v>20</v>
      </c>
      <c r="E766" s="3">
        <v>31</v>
      </c>
      <c r="F766" s="3">
        <v>2.6</v>
      </c>
      <c r="G766" s="5">
        <v>3.4</v>
      </c>
      <c r="H766" s="3">
        <v>6</v>
      </c>
      <c r="I766" s="3">
        <v>1.55139</v>
      </c>
      <c r="J766" s="12">
        <f t="shared" si="33"/>
        <v>1.2458333333333333</v>
      </c>
      <c r="K766" s="4">
        <v>43769.833333333336</v>
      </c>
      <c r="L766" s="3">
        <f t="shared" si="34"/>
        <v>31</v>
      </c>
      <c r="M766" s="3">
        <f t="shared" si="35"/>
        <v>20</v>
      </c>
      <c r="N766" s="3">
        <v>58</v>
      </c>
      <c r="O766" s="3">
        <v>58</v>
      </c>
      <c r="P766" s="3">
        <v>58</v>
      </c>
      <c r="Q766" s="3">
        <v>0</v>
      </c>
      <c r="R766" s="3"/>
      <c r="S766" s="3">
        <f>IF(ISBLANK(Table13[[#This Row],[T1]]),0,IF(Table13[[#This Row],[T1]]&gt;0,1,0))</f>
        <v>1</v>
      </c>
      <c r="T766" s="3">
        <f>IF(ISBLANK(Table13[[#This Row],[T2]]),0,IF(Table13[[#This Row],[T2]]&gt;0,1,0))</f>
        <v>0</v>
      </c>
      <c r="U766" s="3">
        <f>IF(ISBLANK(Table13[[#This Row],[T3]]),0,IF(Table13[[#This Row],[T3]]&gt;0,1,0))</f>
        <v>0</v>
      </c>
      <c r="V766" s="3">
        <f>IF(ISBLANK(Table13[[#This Row],[T4]]),0,IF(Table13[[#This Row],[T4]]&gt;0,1,0))</f>
        <v>0</v>
      </c>
      <c r="W766" s="25">
        <v>75</v>
      </c>
      <c r="X766" s="23">
        <v>7</v>
      </c>
      <c r="Y766" s="3">
        <v>6</v>
      </c>
      <c r="Z766" s="3"/>
      <c r="AB766" s="30">
        <v>736</v>
      </c>
      <c r="AC766" s="30">
        <v>1.3542538084921651</v>
      </c>
      <c r="AD766" s="30">
        <v>-5.4253808492165101E-2</v>
      </c>
    </row>
    <row r="767" spans="1:30">
      <c r="A767" s="4">
        <v>43769.875</v>
      </c>
      <c r="B767">
        <v>43769</v>
      </c>
      <c r="C767" s="3">
        <v>0.875</v>
      </c>
      <c r="D767" s="3">
        <v>21</v>
      </c>
      <c r="E767" s="3">
        <v>31</v>
      </c>
      <c r="F767" s="3">
        <v>2.1</v>
      </c>
      <c r="G767" s="5">
        <v>1.1000000000000001</v>
      </c>
      <c r="H767" s="3">
        <v>3.2</v>
      </c>
      <c r="I767" s="3">
        <v>1.55139</v>
      </c>
      <c r="J767" s="12">
        <f t="shared" si="33"/>
        <v>1.0250000000000001</v>
      </c>
      <c r="K767" s="4">
        <v>43769.875</v>
      </c>
      <c r="L767" s="3">
        <f t="shared" si="34"/>
        <v>31</v>
      </c>
      <c r="M767" s="3">
        <f t="shared" si="35"/>
        <v>21</v>
      </c>
      <c r="N767" s="3">
        <v>58</v>
      </c>
      <c r="O767" s="3">
        <v>58</v>
      </c>
      <c r="P767" s="3">
        <v>53</v>
      </c>
      <c r="Q767" s="3">
        <v>0</v>
      </c>
      <c r="R767" s="3"/>
      <c r="S767" s="3">
        <f>IF(ISBLANK(Table13[[#This Row],[T1]]),0,IF(Table13[[#This Row],[T1]]&gt;0,1,0))</f>
        <v>1</v>
      </c>
      <c r="T767" s="3">
        <f>IF(ISBLANK(Table13[[#This Row],[T2]]),0,IF(Table13[[#This Row],[T2]]&gt;0,1,0))</f>
        <v>0</v>
      </c>
      <c r="U767" s="3">
        <f>IF(ISBLANK(Table13[[#This Row],[T3]]),0,IF(Table13[[#This Row],[T3]]&gt;0,1,0))</f>
        <v>0</v>
      </c>
      <c r="V767" s="3">
        <f>IF(ISBLANK(Table13[[#This Row],[T4]]),0,IF(Table13[[#This Row],[T4]]&gt;0,1,0))</f>
        <v>0</v>
      </c>
      <c r="W767" s="26">
        <v>74</v>
      </c>
      <c r="X767" s="22">
        <v>7</v>
      </c>
      <c r="Y767" s="3">
        <v>3.2</v>
      </c>
      <c r="Z767" s="3"/>
      <c r="AB767" s="30">
        <v>737</v>
      </c>
      <c r="AC767" s="30">
        <v>1.3840375363749977</v>
      </c>
      <c r="AD767" s="30">
        <v>-0.58403753637499778</v>
      </c>
    </row>
    <row r="768" spans="1:30">
      <c r="A768" s="4">
        <v>43769.916666666664</v>
      </c>
      <c r="B768">
        <v>43769</v>
      </c>
      <c r="C768" s="3">
        <v>0.91666666666666663</v>
      </c>
      <c r="D768" s="3">
        <v>22</v>
      </c>
      <c r="E768" s="3">
        <v>31</v>
      </c>
      <c r="F768" s="3">
        <v>1.3</v>
      </c>
      <c r="G768" s="5">
        <v>1.2</v>
      </c>
      <c r="H768" s="3">
        <v>2.5</v>
      </c>
      <c r="I768" s="3">
        <v>1.55139</v>
      </c>
      <c r="J768" s="12">
        <f t="shared" si="33"/>
        <v>0.95000000000000007</v>
      </c>
      <c r="K768" s="4">
        <v>43769.916666666664</v>
      </c>
      <c r="L768" s="3">
        <f t="shared" si="34"/>
        <v>31</v>
      </c>
      <c r="M768" s="3">
        <f t="shared" si="35"/>
        <v>22</v>
      </c>
      <c r="N768" s="3">
        <v>58</v>
      </c>
      <c r="O768" s="3">
        <v>58</v>
      </c>
      <c r="P768" s="3">
        <v>46</v>
      </c>
      <c r="Q768" s="3">
        <v>0</v>
      </c>
      <c r="R768" s="3"/>
      <c r="S768" s="3">
        <f>IF(ISBLANK(Table13[[#This Row],[T1]]),0,IF(Table13[[#This Row],[T1]]&gt;0,1,0))</f>
        <v>1</v>
      </c>
      <c r="T768" s="3">
        <f>IF(ISBLANK(Table13[[#This Row],[T2]]),0,IF(Table13[[#This Row],[T2]]&gt;0,1,0))</f>
        <v>0</v>
      </c>
      <c r="U768" s="3">
        <f>IF(ISBLANK(Table13[[#This Row],[T3]]),0,IF(Table13[[#This Row],[T3]]&gt;0,1,0))</f>
        <v>0</v>
      </c>
      <c r="V768" s="3">
        <f>IF(ISBLANK(Table13[[#This Row],[T4]]),0,IF(Table13[[#This Row],[T4]]&gt;0,1,0))</f>
        <v>0</v>
      </c>
      <c r="W768" s="25">
        <v>58</v>
      </c>
      <c r="X768" s="23">
        <v>4</v>
      </c>
      <c r="Y768" s="3">
        <v>2.5</v>
      </c>
      <c r="Z768" s="3"/>
      <c r="AB768" s="30">
        <v>738</v>
      </c>
      <c r="AC768" s="30">
        <v>1.4162073839321632</v>
      </c>
      <c r="AD768" s="30">
        <v>-0.61620738393216312</v>
      </c>
    </row>
    <row r="769" spans="1:30">
      <c r="A769" s="4">
        <v>43769.958333333336</v>
      </c>
      <c r="B769">
        <v>43769</v>
      </c>
      <c r="C769" s="3">
        <v>0.95833333333333337</v>
      </c>
      <c r="D769" s="3">
        <v>23</v>
      </c>
      <c r="E769" s="3">
        <v>31</v>
      </c>
      <c r="F769" s="3">
        <v>1.5</v>
      </c>
      <c r="G769" s="5">
        <v>0.4</v>
      </c>
      <c r="H769" s="3">
        <v>1.9</v>
      </c>
      <c r="I769" s="3">
        <v>1.55139</v>
      </c>
      <c r="J769" s="12">
        <f t="shared" si="33"/>
        <v>0.94583333333333341</v>
      </c>
      <c r="K769" s="4">
        <v>43769.958333333336</v>
      </c>
      <c r="L769" s="3">
        <f t="shared" si="34"/>
        <v>31</v>
      </c>
      <c r="M769" s="3">
        <f t="shared" si="35"/>
        <v>23</v>
      </c>
      <c r="N769" s="3">
        <v>57</v>
      </c>
      <c r="O769" s="3">
        <v>57</v>
      </c>
      <c r="P769" s="3">
        <v>57</v>
      </c>
      <c r="Q769" s="3">
        <v>0</v>
      </c>
      <c r="R769" s="3"/>
      <c r="S769" s="3">
        <f>IF(ISBLANK(Table13[[#This Row],[T1]]),0,IF(Table13[[#This Row],[T1]]&gt;0,1,0))</f>
        <v>1</v>
      </c>
      <c r="T769" s="3">
        <f>IF(ISBLANK(Table13[[#This Row],[T2]]),0,IF(Table13[[#This Row],[T2]]&gt;0,1,0))</f>
        <v>0</v>
      </c>
      <c r="U769" s="3">
        <f>IF(ISBLANK(Table13[[#This Row],[T3]]),0,IF(Table13[[#This Row],[T3]]&gt;0,1,0))</f>
        <v>0</v>
      </c>
      <c r="V769" s="3">
        <f>IF(ISBLANK(Table13[[#This Row],[T4]]),0,IF(Table13[[#This Row],[T4]]&gt;0,1,0))</f>
        <v>0</v>
      </c>
      <c r="W769" s="26">
        <v>53</v>
      </c>
      <c r="X769" s="22">
        <v>8</v>
      </c>
      <c r="Y769" s="3">
        <v>1.9</v>
      </c>
      <c r="Z769" s="3"/>
      <c r="AB769" s="30">
        <v>739</v>
      </c>
      <c r="AC769" s="30">
        <v>1.4981653250758151</v>
      </c>
      <c r="AD769" s="30">
        <v>-0.89816532507581504</v>
      </c>
    </row>
    <row r="770" spans="1:30">
      <c r="A770" s="4">
        <v>43770</v>
      </c>
      <c r="B770">
        <v>43770</v>
      </c>
      <c r="C770" s="3">
        <v>0</v>
      </c>
      <c r="D770" s="3">
        <v>0</v>
      </c>
      <c r="E770" s="3">
        <v>32</v>
      </c>
      <c r="F770" s="3">
        <v>0.2</v>
      </c>
      <c r="G770" s="5">
        <v>0.4</v>
      </c>
      <c r="H770" s="3">
        <v>0.60000000000000009</v>
      </c>
      <c r="I770" s="3">
        <v>1.55139</v>
      </c>
      <c r="J770" s="12">
        <f t="shared" ref="J770:J833" si="36">AVERAGE(H770:H793)</f>
        <v>0.89166666666666672</v>
      </c>
      <c r="K770" s="4">
        <v>43770</v>
      </c>
      <c r="L770" s="3">
        <f t="shared" ref="L770:L833" si="37">DAY(K770)</f>
        <v>1</v>
      </c>
      <c r="M770" s="3">
        <f t="shared" ref="M770:M833" si="38">HOUR(K770)</f>
        <v>0</v>
      </c>
      <c r="N770" s="3">
        <v>58</v>
      </c>
      <c r="O770" s="3">
        <v>58</v>
      </c>
      <c r="P770" s="3">
        <v>58</v>
      </c>
      <c r="Q770" s="3">
        <v>0</v>
      </c>
      <c r="R770" s="3"/>
      <c r="S770" s="3">
        <f>IF(ISBLANK(Table13[[#This Row],[T1]]),0,IF(Table13[[#This Row],[T1]]&gt;0,1,0))</f>
        <v>1</v>
      </c>
      <c r="T770" s="3">
        <f>IF(ISBLANK(Table13[[#This Row],[T2]]),0,IF(Table13[[#This Row],[T2]]&gt;0,1,0))</f>
        <v>0</v>
      </c>
      <c r="U770" s="3">
        <f>IF(ISBLANK(Table13[[#This Row],[T3]]),0,IF(Table13[[#This Row],[T3]]&gt;0,1,0))</f>
        <v>0</v>
      </c>
      <c r="V770" s="3">
        <f>IF(ISBLANK(Table13[[#This Row],[T4]]),0,IF(Table13[[#This Row],[T4]]&gt;0,1,0))</f>
        <v>0</v>
      </c>
      <c r="W770" s="25">
        <v>51</v>
      </c>
      <c r="X770" s="23">
        <v>16</v>
      </c>
      <c r="Y770" s="3">
        <v>0.60000000000000009</v>
      </c>
      <c r="Z770" s="3"/>
      <c r="AB770" s="30">
        <v>740</v>
      </c>
      <c r="AC770" s="30">
        <v>1.4981653250758151</v>
      </c>
      <c r="AD770" s="30">
        <v>-0.99816532507581512</v>
      </c>
    </row>
    <row r="771" spans="1:30">
      <c r="A771" s="4">
        <v>43770.041666666664</v>
      </c>
      <c r="B771">
        <v>43770</v>
      </c>
      <c r="C771" s="3">
        <v>4.1666666666666664E-2</v>
      </c>
      <c r="D771" s="3">
        <v>1</v>
      </c>
      <c r="E771" s="3">
        <v>32</v>
      </c>
      <c r="F771" s="3">
        <v>0.3</v>
      </c>
      <c r="G771" s="5">
        <v>0.2</v>
      </c>
      <c r="H771" s="3">
        <v>0.5</v>
      </c>
      <c r="I771" s="3">
        <v>1.55139</v>
      </c>
      <c r="J771" s="12">
        <f t="shared" si="36"/>
        <v>0.89166666666666694</v>
      </c>
      <c r="K771" s="4">
        <v>43770.041666666664</v>
      </c>
      <c r="L771" s="3">
        <f t="shared" si="37"/>
        <v>1</v>
      </c>
      <c r="M771" s="3">
        <f t="shared" si="38"/>
        <v>1</v>
      </c>
      <c r="N771" s="3">
        <v>58</v>
      </c>
      <c r="O771" s="3">
        <v>58</v>
      </c>
      <c r="P771" s="3">
        <v>58</v>
      </c>
      <c r="Q771" s="3">
        <v>0</v>
      </c>
      <c r="R771" s="3"/>
      <c r="S771" s="3">
        <f>IF(ISBLANK(Table13[[#This Row],[T1]]),0,IF(Table13[[#This Row],[T1]]&gt;0,1,0))</f>
        <v>1</v>
      </c>
      <c r="T771" s="3">
        <f>IF(ISBLANK(Table13[[#This Row],[T2]]),0,IF(Table13[[#This Row],[T2]]&gt;0,1,0))</f>
        <v>0</v>
      </c>
      <c r="U771" s="3">
        <f>IF(ISBLANK(Table13[[#This Row],[T3]]),0,IF(Table13[[#This Row],[T3]]&gt;0,1,0))</f>
        <v>0</v>
      </c>
      <c r="V771" s="3">
        <f>IF(ISBLANK(Table13[[#This Row],[T4]]),0,IF(Table13[[#This Row],[T4]]&gt;0,1,0))</f>
        <v>0</v>
      </c>
      <c r="W771" s="26">
        <v>48</v>
      </c>
      <c r="X771" s="22">
        <v>20</v>
      </c>
      <c r="Y771" s="3">
        <v>0.5</v>
      </c>
      <c r="Z771" s="3"/>
      <c r="AB771" s="30">
        <v>741</v>
      </c>
      <c r="AC771" s="30">
        <v>1.4981653250758151</v>
      </c>
      <c r="AD771" s="30">
        <v>-0.99816532507581512</v>
      </c>
    </row>
    <row r="772" spans="1:30">
      <c r="A772" s="4">
        <v>43770.083333333336</v>
      </c>
      <c r="B772">
        <v>43770</v>
      </c>
      <c r="C772" s="3">
        <v>8.3333333333333329E-2</v>
      </c>
      <c r="D772" s="3">
        <v>2</v>
      </c>
      <c r="E772" s="3">
        <v>32</v>
      </c>
      <c r="F772" s="3">
        <v>0.3</v>
      </c>
      <c r="G772" s="5">
        <v>0.3</v>
      </c>
      <c r="H772" s="3">
        <v>0.6</v>
      </c>
      <c r="I772" s="3">
        <v>1.55139</v>
      </c>
      <c r="J772" s="12">
        <f t="shared" si="36"/>
        <v>0.89166666666666694</v>
      </c>
      <c r="K772" s="4">
        <v>43770.083333333336</v>
      </c>
      <c r="L772" s="3">
        <f t="shared" si="37"/>
        <v>1</v>
      </c>
      <c r="M772" s="3">
        <f t="shared" si="38"/>
        <v>2</v>
      </c>
      <c r="N772" s="3">
        <v>58</v>
      </c>
      <c r="O772" s="3">
        <v>58</v>
      </c>
      <c r="P772" s="3">
        <v>58</v>
      </c>
      <c r="Q772" s="3">
        <v>0</v>
      </c>
      <c r="R772" s="3"/>
      <c r="S772" s="3">
        <f>IF(ISBLANK(Table13[[#This Row],[T1]]),0,IF(Table13[[#This Row],[T1]]&gt;0,1,0))</f>
        <v>1</v>
      </c>
      <c r="T772" s="3">
        <f>IF(ISBLANK(Table13[[#This Row],[T2]]),0,IF(Table13[[#This Row],[T2]]&gt;0,1,0))</f>
        <v>0</v>
      </c>
      <c r="U772" s="3">
        <f>IF(ISBLANK(Table13[[#This Row],[T3]]),0,IF(Table13[[#This Row],[T3]]&gt;0,1,0))</f>
        <v>0</v>
      </c>
      <c r="V772" s="3">
        <f>IF(ISBLANK(Table13[[#This Row],[T4]]),0,IF(Table13[[#This Row],[T4]]&gt;0,1,0))</f>
        <v>0</v>
      </c>
      <c r="W772" s="25">
        <v>46</v>
      </c>
      <c r="X772" s="23">
        <v>21</v>
      </c>
      <c r="Y772" s="3">
        <v>0.6</v>
      </c>
      <c r="Z772" s="3"/>
      <c r="AB772" s="30">
        <v>742</v>
      </c>
      <c r="AC772" s="30">
        <v>1.4981653250758151</v>
      </c>
      <c r="AD772" s="30">
        <v>-0.99816532507581512</v>
      </c>
    </row>
    <row r="773" spans="1:30">
      <c r="A773" s="4">
        <v>43770.125</v>
      </c>
      <c r="B773">
        <v>43770</v>
      </c>
      <c r="C773" s="3">
        <v>0.125</v>
      </c>
      <c r="D773" s="3">
        <v>3</v>
      </c>
      <c r="E773" s="3">
        <v>32</v>
      </c>
      <c r="F773" s="3">
        <v>0.3</v>
      </c>
      <c r="G773" s="5">
        <v>0.3</v>
      </c>
      <c r="H773" s="3">
        <v>0.6</v>
      </c>
      <c r="I773" s="3">
        <v>1.55139</v>
      </c>
      <c r="J773" s="12">
        <f t="shared" si="36"/>
        <v>0.88750000000000018</v>
      </c>
      <c r="K773" s="4">
        <v>43770.125</v>
      </c>
      <c r="L773" s="3">
        <f t="shared" si="37"/>
        <v>1</v>
      </c>
      <c r="M773" s="3">
        <f t="shared" si="38"/>
        <v>3</v>
      </c>
      <c r="N773" s="3">
        <v>57</v>
      </c>
      <c r="O773" s="3">
        <v>57</v>
      </c>
      <c r="P773" s="3">
        <v>57</v>
      </c>
      <c r="Q773" s="3">
        <v>0</v>
      </c>
      <c r="R773" s="3"/>
      <c r="S773" s="3">
        <f>IF(ISBLANK(Table13[[#This Row],[T1]]),0,IF(Table13[[#This Row],[T1]]&gt;0,1,0))</f>
        <v>1</v>
      </c>
      <c r="T773" s="3">
        <f>IF(ISBLANK(Table13[[#This Row],[T2]]),0,IF(Table13[[#This Row],[T2]]&gt;0,1,0))</f>
        <v>0</v>
      </c>
      <c r="U773" s="3">
        <f>IF(ISBLANK(Table13[[#This Row],[T3]]),0,IF(Table13[[#This Row],[T3]]&gt;0,1,0))</f>
        <v>0</v>
      </c>
      <c r="V773" s="3">
        <f>IF(ISBLANK(Table13[[#This Row],[T4]]),0,IF(Table13[[#This Row],[T4]]&gt;0,1,0))</f>
        <v>0</v>
      </c>
      <c r="W773" s="26">
        <v>46</v>
      </c>
      <c r="X773" s="22">
        <v>21</v>
      </c>
      <c r="Y773" s="3">
        <v>0.6</v>
      </c>
      <c r="Z773" s="3"/>
      <c r="AB773" s="30">
        <v>743</v>
      </c>
      <c r="AC773" s="30">
        <v>1.4576583146739273</v>
      </c>
      <c r="AD773" s="30">
        <v>-0.2576583146739273</v>
      </c>
    </row>
    <row r="774" spans="1:30">
      <c r="A774" s="4">
        <v>43770.166666666664</v>
      </c>
      <c r="B774">
        <v>43770</v>
      </c>
      <c r="C774" s="3">
        <v>0.16666666666666666</v>
      </c>
      <c r="D774" s="3">
        <v>4</v>
      </c>
      <c r="E774" s="3">
        <v>32</v>
      </c>
      <c r="F774" s="3">
        <v>0.4</v>
      </c>
      <c r="G774" s="5">
        <v>0.2</v>
      </c>
      <c r="H774" s="3">
        <v>0.60000000000000009</v>
      </c>
      <c r="I774" s="3">
        <v>1.55139</v>
      </c>
      <c r="J774" s="12">
        <f t="shared" si="36"/>
        <v>0.88750000000000018</v>
      </c>
      <c r="K774" s="4">
        <v>43770.166666666664</v>
      </c>
      <c r="L774" s="3">
        <f t="shared" si="37"/>
        <v>1</v>
      </c>
      <c r="M774" s="3">
        <f t="shared" si="38"/>
        <v>4</v>
      </c>
      <c r="N774" s="3">
        <v>58</v>
      </c>
      <c r="O774" s="3">
        <v>56</v>
      </c>
      <c r="P774" s="3">
        <v>58</v>
      </c>
      <c r="Q774" s="3">
        <v>0</v>
      </c>
      <c r="R774" s="3"/>
      <c r="S774" s="3">
        <f>IF(ISBLANK(Table13[[#This Row],[T1]]),0,IF(Table13[[#This Row],[T1]]&gt;0,1,0))</f>
        <v>1</v>
      </c>
      <c r="T774" s="3">
        <f>IF(ISBLANK(Table13[[#This Row],[T2]]),0,IF(Table13[[#This Row],[T2]]&gt;0,1,0))</f>
        <v>0</v>
      </c>
      <c r="U774" s="3">
        <f>IF(ISBLANK(Table13[[#This Row],[T3]]),0,IF(Table13[[#This Row],[T3]]&gt;0,1,0))</f>
        <v>0</v>
      </c>
      <c r="V774" s="3">
        <f>IF(ISBLANK(Table13[[#This Row],[T4]]),0,IF(Table13[[#This Row],[T4]]&gt;0,1,0))</f>
        <v>0</v>
      </c>
      <c r="W774" s="25">
        <v>45</v>
      </c>
      <c r="X774" s="23">
        <v>21</v>
      </c>
      <c r="Y774" s="3">
        <v>0.60000000000000009</v>
      </c>
      <c r="Z774" s="3"/>
      <c r="AB774" s="30">
        <v>744</v>
      </c>
      <c r="AC774" s="30">
        <v>1.4576583146739273</v>
      </c>
      <c r="AD774" s="30">
        <v>-0.65765831467392721</v>
      </c>
    </row>
    <row r="775" spans="1:30">
      <c r="A775" s="4">
        <v>43770.208333333336</v>
      </c>
      <c r="B775">
        <v>43770</v>
      </c>
      <c r="C775" s="3">
        <v>0.20833333333333334</v>
      </c>
      <c r="D775" s="3">
        <v>5</v>
      </c>
      <c r="E775" s="3">
        <v>32</v>
      </c>
      <c r="F775" s="3">
        <v>0.2</v>
      </c>
      <c r="G775" s="5">
        <v>0.2</v>
      </c>
      <c r="H775" s="3">
        <v>0.4</v>
      </c>
      <c r="I775" s="3">
        <v>1.55139</v>
      </c>
      <c r="J775" s="12">
        <f t="shared" si="36"/>
        <v>0.88333333333333364</v>
      </c>
      <c r="K775" s="4">
        <v>43770.208333333336</v>
      </c>
      <c r="L775" s="3">
        <f t="shared" si="37"/>
        <v>1</v>
      </c>
      <c r="M775" s="3">
        <f t="shared" si="38"/>
        <v>5</v>
      </c>
      <c r="N775" s="3">
        <v>58</v>
      </c>
      <c r="O775" s="3">
        <v>58</v>
      </c>
      <c r="P775" s="3">
        <v>58</v>
      </c>
      <c r="Q775" s="3">
        <v>0</v>
      </c>
      <c r="R775" s="3"/>
      <c r="S775" s="3">
        <f>IF(ISBLANK(Table13[[#This Row],[T1]]),0,IF(Table13[[#This Row],[T1]]&gt;0,1,0))</f>
        <v>1</v>
      </c>
      <c r="T775" s="3">
        <f>IF(ISBLANK(Table13[[#This Row],[T2]]),0,IF(Table13[[#This Row],[T2]]&gt;0,1,0))</f>
        <v>0</v>
      </c>
      <c r="U775" s="3">
        <f>IF(ISBLANK(Table13[[#This Row],[T3]]),0,IF(Table13[[#This Row],[T3]]&gt;0,1,0))</f>
        <v>0</v>
      </c>
      <c r="V775" s="3">
        <f>IF(ISBLANK(Table13[[#This Row],[T4]]),0,IF(Table13[[#This Row],[T4]]&gt;0,1,0))</f>
        <v>0</v>
      </c>
      <c r="W775" s="26">
        <v>45</v>
      </c>
      <c r="X775" s="22">
        <v>21</v>
      </c>
      <c r="Y775" s="3">
        <v>0.4</v>
      </c>
      <c r="Z775" s="3"/>
      <c r="AB775" s="30">
        <v>745</v>
      </c>
      <c r="AC775" s="30">
        <v>1.4576583146739273</v>
      </c>
      <c r="AD775" s="30">
        <v>4.2341685326072742E-2</v>
      </c>
    </row>
    <row r="776" spans="1:30">
      <c r="A776" s="4">
        <v>43770.25</v>
      </c>
      <c r="B776">
        <v>43770</v>
      </c>
      <c r="C776" s="3">
        <v>0.25</v>
      </c>
      <c r="D776" s="3">
        <v>6</v>
      </c>
      <c r="E776" s="3">
        <v>32</v>
      </c>
      <c r="F776" s="3">
        <v>0.9</v>
      </c>
      <c r="G776" s="5">
        <v>0.8</v>
      </c>
      <c r="H776" s="3">
        <v>1.7000000000000002</v>
      </c>
      <c r="I776" s="3">
        <v>1.55139</v>
      </c>
      <c r="J776" s="12">
        <f t="shared" si="36"/>
        <v>0.88750000000000018</v>
      </c>
      <c r="K776" s="4">
        <v>43770.25</v>
      </c>
      <c r="L776" s="3">
        <f t="shared" si="37"/>
        <v>1</v>
      </c>
      <c r="M776" s="3">
        <f t="shared" si="38"/>
        <v>6</v>
      </c>
      <c r="N776" s="3">
        <v>58</v>
      </c>
      <c r="O776" s="3">
        <v>58</v>
      </c>
      <c r="P776" s="3">
        <v>58</v>
      </c>
      <c r="Q776" s="3">
        <v>0</v>
      </c>
      <c r="R776" s="3"/>
      <c r="S776" s="3">
        <f>IF(ISBLANK(Table13[[#This Row],[T1]]),0,IF(Table13[[#This Row],[T1]]&gt;0,1,0))</f>
        <v>1</v>
      </c>
      <c r="T776" s="3">
        <f>IF(ISBLANK(Table13[[#This Row],[T2]]),0,IF(Table13[[#This Row],[T2]]&gt;0,1,0))</f>
        <v>0</v>
      </c>
      <c r="U776" s="3">
        <f>IF(ISBLANK(Table13[[#This Row],[T3]]),0,IF(Table13[[#This Row],[T3]]&gt;0,1,0))</f>
        <v>0</v>
      </c>
      <c r="V776" s="3">
        <f>IF(ISBLANK(Table13[[#This Row],[T4]]),0,IF(Table13[[#This Row],[T4]]&gt;0,1,0))</f>
        <v>0</v>
      </c>
      <c r="W776" s="25">
        <v>45</v>
      </c>
      <c r="X776" s="23">
        <v>21</v>
      </c>
      <c r="Y776" s="3">
        <v>1.7000000000000002</v>
      </c>
      <c r="Z776" s="3"/>
      <c r="AB776" s="30">
        <v>746</v>
      </c>
      <c r="AC776" s="30">
        <v>1.4576583146739273</v>
      </c>
      <c r="AD776" s="30">
        <v>-0.85765831467392717</v>
      </c>
    </row>
    <row r="777" spans="1:30">
      <c r="A777" s="4">
        <v>43770.291666666664</v>
      </c>
      <c r="B777">
        <v>43770</v>
      </c>
      <c r="C777" s="3">
        <v>0.29166666666666669</v>
      </c>
      <c r="D777" s="3">
        <v>7</v>
      </c>
      <c r="E777" s="3">
        <v>32</v>
      </c>
      <c r="F777" s="3">
        <v>0.5</v>
      </c>
      <c r="G777" s="5">
        <v>2.2999999999999998</v>
      </c>
      <c r="H777" s="3">
        <v>2.8</v>
      </c>
      <c r="I777" s="3">
        <v>1.55139</v>
      </c>
      <c r="J777" s="12">
        <f t="shared" si="36"/>
        <v>0.84583333333333355</v>
      </c>
      <c r="K777" s="4">
        <v>43770.291666666664</v>
      </c>
      <c r="L777" s="3">
        <f t="shared" si="37"/>
        <v>1</v>
      </c>
      <c r="M777" s="3">
        <f t="shared" si="38"/>
        <v>7</v>
      </c>
      <c r="N777" s="3">
        <v>32</v>
      </c>
      <c r="O777" s="3">
        <v>57</v>
      </c>
      <c r="P777" s="3">
        <v>57</v>
      </c>
      <c r="Q777" s="3">
        <v>0</v>
      </c>
      <c r="R777" s="3"/>
      <c r="S777" s="3">
        <f>IF(ISBLANK(Table13[[#This Row],[T1]]),0,IF(Table13[[#This Row],[T1]]&gt;0,1,0))</f>
        <v>1</v>
      </c>
      <c r="T777" s="3">
        <f>IF(ISBLANK(Table13[[#This Row],[T2]]),0,IF(Table13[[#This Row],[T2]]&gt;0,1,0))</f>
        <v>0</v>
      </c>
      <c r="U777" s="3">
        <f>IF(ISBLANK(Table13[[#This Row],[T3]]),0,IF(Table13[[#This Row],[T3]]&gt;0,1,0))</f>
        <v>0</v>
      </c>
      <c r="V777" s="3">
        <f>IF(ISBLANK(Table13[[#This Row],[T4]]),0,IF(Table13[[#This Row],[T4]]&gt;0,1,0))</f>
        <v>0</v>
      </c>
      <c r="W777" s="26">
        <v>47</v>
      </c>
      <c r="X777" s="22">
        <v>21</v>
      </c>
      <c r="Y777" s="3">
        <v>2.8</v>
      </c>
      <c r="Z777" s="3"/>
      <c r="AB777" s="30">
        <v>747</v>
      </c>
      <c r="AC777" s="30">
        <v>1.4874420425567598</v>
      </c>
      <c r="AD777" s="30">
        <v>-1.0874420425567597</v>
      </c>
    </row>
    <row r="778" spans="1:30">
      <c r="A778" s="4">
        <v>43770.333333333336</v>
      </c>
      <c r="B778">
        <v>43770</v>
      </c>
      <c r="C778" s="3">
        <v>0.33333333333333331</v>
      </c>
      <c r="D778" s="3">
        <v>8</v>
      </c>
      <c r="E778" s="3">
        <v>32</v>
      </c>
      <c r="F778" s="3">
        <v>0.5</v>
      </c>
      <c r="G778" s="5">
        <v>1.8</v>
      </c>
      <c r="H778" s="3">
        <v>2.2999999999999998</v>
      </c>
      <c r="I778" s="3">
        <v>1.55139</v>
      </c>
      <c r="J778" s="12">
        <f t="shared" si="36"/>
        <v>0.80833333333333313</v>
      </c>
      <c r="K778" s="4">
        <v>43770.333333333336</v>
      </c>
      <c r="L778" s="3">
        <f t="shared" si="37"/>
        <v>1</v>
      </c>
      <c r="M778" s="3">
        <f t="shared" si="38"/>
        <v>8</v>
      </c>
      <c r="N778" s="3">
        <v>0</v>
      </c>
      <c r="O778" s="3">
        <v>58</v>
      </c>
      <c r="P778" s="3">
        <v>1</v>
      </c>
      <c r="Q778" s="3">
        <v>0</v>
      </c>
      <c r="R778" s="3"/>
      <c r="S778" s="3">
        <f>IF(ISBLANK(Table13[[#This Row],[T1]]),0,IF(Table13[[#This Row],[T1]]&gt;0,1,0))</f>
        <v>1</v>
      </c>
      <c r="T778" s="3">
        <f>IF(ISBLANK(Table13[[#This Row],[T2]]),0,IF(Table13[[#This Row],[T2]]&gt;0,1,0))</f>
        <v>0</v>
      </c>
      <c r="U778" s="3">
        <f>IF(ISBLANK(Table13[[#This Row],[T3]]),0,IF(Table13[[#This Row],[T3]]&gt;0,1,0))</f>
        <v>0</v>
      </c>
      <c r="V778" s="3">
        <f>IF(ISBLANK(Table13[[#This Row],[T4]]),0,IF(Table13[[#This Row],[T4]]&gt;0,1,0))</f>
        <v>0</v>
      </c>
      <c r="W778" s="25">
        <v>47</v>
      </c>
      <c r="X778" s="23">
        <v>20</v>
      </c>
      <c r="Y778" s="3">
        <v>2.2999999999999998</v>
      </c>
      <c r="Z778" s="3"/>
      <c r="AB778" s="30">
        <v>748</v>
      </c>
      <c r="AC778" s="30">
        <v>1.4957792054014818</v>
      </c>
      <c r="AD778" s="30">
        <v>-0.8957792054014817</v>
      </c>
    </row>
    <row r="779" spans="1:30">
      <c r="A779" s="4">
        <v>43770.375</v>
      </c>
      <c r="B779">
        <v>43770</v>
      </c>
      <c r="C779" s="3">
        <v>0.375</v>
      </c>
      <c r="D779" s="3">
        <v>9</v>
      </c>
      <c r="E779" s="3">
        <v>32</v>
      </c>
      <c r="F779" s="3">
        <v>0.7</v>
      </c>
      <c r="G779" s="5">
        <v>0.2</v>
      </c>
      <c r="H779" s="3">
        <v>0.89999999999999991</v>
      </c>
      <c r="I779" s="3">
        <v>1.55139</v>
      </c>
      <c r="J779" s="12">
        <f t="shared" si="36"/>
        <v>0.90833333333333321</v>
      </c>
      <c r="K779" s="4">
        <v>43770.375</v>
      </c>
      <c r="L779" s="3">
        <f t="shared" si="37"/>
        <v>1</v>
      </c>
      <c r="M779" s="3">
        <f t="shared" si="38"/>
        <v>9</v>
      </c>
      <c r="N779" s="3">
        <v>0</v>
      </c>
      <c r="O779" s="3">
        <v>5</v>
      </c>
      <c r="P779" s="3">
        <v>0</v>
      </c>
      <c r="Q779" s="3">
        <v>0</v>
      </c>
      <c r="R779" s="3"/>
      <c r="S779" s="3">
        <f>IF(ISBLANK(Table13[[#This Row],[T1]]),0,IF(Table13[[#This Row],[T1]]&gt;0,1,0))</f>
        <v>1</v>
      </c>
      <c r="T779" s="3">
        <f>IF(ISBLANK(Table13[[#This Row],[T2]]),0,IF(Table13[[#This Row],[T2]]&gt;0,1,0))</f>
        <v>0</v>
      </c>
      <c r="U779" s="3">
        <f>IF(ISBLANK(Table13[[#This Row],[T3]]),0,IF(Table13[[#This Row],[T3]]&gt;0,1,0))</f>
        <v>0</v>
      </c>
      <c r="V779" s="3">
        <f>IF(ISBLANK(Table13[[#This Row],[T4]]),0,IF(Table13[[#This Row],[T4]]&gt;0,1,0))</f>
        <v>0</v>
      </c>
      <c r="W779" s="26">
        <v>48</v>
      </c>
      <c r="X779" s="22">
        <v>17</v>
      </c>
      <c r="Y779" s="3">
        <v>0.89999999999999991</v>
      </c>
      <c r="Z779" s="3"/>
      <c r="AB779" s="30">
        <v>749</v>
      </c>
      <c r="AC779" s="30">
        <v>1.4254884671167618</v>
      </c>
      <c r="AD779" s="30">
        <v>-1.0254884671167619</v>
      </c>
    </row>
    <row r="780" spans="1:30">
      <c r="A780" s="4">
        <v>43770.416666666664</v>
      </c>
      <c r="B780">
        <v>43770</v>
      </c>
      <c r="C780" s="3">
        <v>0.41666666666666669</v>
      </c>
      <c r="D780" s="3">
        <v>10</v>
      </c>
      <c r="E780" s="3">
        <v>32</v>
      </c>
      <c r="F780" s="3">
        <v>0.1</v>
      </c>
      <c r="G780" s="5">
        <v>0.2</v>
      </c>
      <c r="H780" s="3">
        <v>0.30000000000000004</v>
      </c>
      <c r="I780" s="3">
        <v>1.55139</v>
      </c>
      <c r="J780" s="12">
        <f t="shared" si="36"/>
        <v>0.96249999999999991</v>
      </c>
      <c r="K780" s="4">
        <v>43770.416666435187</v>
      </c>
      <c r="L780" s="3">
        <f t="shared" si="37"/>
        <v>1</v>
      </c>
      <c r="M780" s="3">
        <f t="shared" si="38"/>
        <v>10</v>
      </c>
      <c r="N780" s="3"/>
      <c r="O780" s="3"/>
      <c r="P780" s="3"/>
      <c r="Q780" s="3"/>
      <c r="R780" s="3"/>
      <c r="S780" s="3">
        <f>IF(ISBLANK(Table13[[#This Row],[T1]]),0,IF(Table13[[#This Row],[T1]]&gt;0,1,0))</f>
        <v>1</v>
      </c>
      <c r="T780" s="3">
        <f>IF(ISBLANK(Table13[[#This Row],[T2]]),0,IF(Table13[[#This Row],[T2]]&gt;0,1,0))</f>
        <v>0</v>
      </c>
      <c r="U780" s="3">
        <f>IF(ISBLANK(Table13[[#This Row],[T3]]),0,IF(Table13[[#This Row],[T3]]&gt;0,1,0))</f>
        <v>0</v>
      </c>
      <c r="V780" s="3">
        <f>IF(ISBLANK(Table13[[#This Row],[T4]]),0,IF(Table13[[#This Row],[T4]]&gt;0,1,0))</f>
        <v>0</v>
      </c>
      <c r="W780" s="25">
        <v>51</v>
      </c>
      <c r="X780" s="23">
        <v>17</v>
      </c>
      <c r="Y780" s="3">
        <v>0.30000000000000004</v>
      </c>
      <c r="Z780" s="3"/>
      <c r="AB780" s="30">
        <v>750</v>
      </c>
      <c r="AC780" s="30">
        <v>1.4445489124805391</v>
      </c>
      <c r="AD780" s="30">
        <v>-0.84454891248053898</v>
      </c>
    </row>
    <row r="781" spans="1:30">
      <c r="A781" s="4">
        <v>43770.458333333336</v>
      </c>
      <c r="B781">
        <v>43770</v>
      </c>
      <c r="C781" s="3">
        <v>0.45833333333333331</v>
      </c>
      <c r="D781" s="3">
        <v>11</v>
      </c>
      <c r="E781" s="3">
        <v>32</v>
      </c>
      <c r="F781" s="3">
        <v>0.2</v>
      </c>
      <c r="G781" s="5">
        <v>0.1</v>
      </c>
      <c r="H781" s="3">
        <v>0.30000000000000004</v>
      </c>
      <c r="I781" s="3">
        <v>1.55139</v>
      </c>
      <c r="J781" s="12">
        <f t="shared" si="36"/>
        <v>0.98333333333333328</v>
      </c>
      <c r="K781" s="4">
        <v>43770.458333043978</v>
      </c>
      <c r="L781" s="3">
        <f t="shared" si="37"/>
        <v>1</v>
      </c>
      <c r="M781" s="3">
        <f t="shared" si="38"/>
        <v>11</v>
      </c>
      <c r="N781" s="3"/>
      <c r="O781" s="3"/>
      <c r="P781" s="3"/>
      <c r="Q781" s="3"/>
      <c r="R781" s="3"/>
      <c r="S781" s="3">
        <f>IF(ISBLANK(Table13[[#This Row],[T1]]),0,IF(Table13[[#This Row],[T1]]&gt;0,1,0))</f>
        <v>1</v>
      </c>
      <c r="T781" s="3">
        <f>IF(ISBLANK(Table13[[#This Row],[T2]]),0,IF(Table13[[#This Row],[T2]]&gt;0,1,0))</f>
        <v>0</v>
      </c>
      <c r="U781" s="3">
        <f>IF(ISBLANK(Table13[[#This Row],[T3]]),0,IF(Table13[[#This Row],[T3]]&gt;0,1,0))</f>
        <v>0</v>
      </c>
      <c r="V781" s="3">
        <f>IF(ISBLANK(Table13[[#This Row],[T4]]),0,IF(Table13[[#This Row],[T4]]&gt;0,1,0))</f>
        <v>0</v>
      </c>
      <c r="W781" s="26">
        <v>52</v>
      </c>
      <c r="X781" s="22">
        <v>21</v>
      </c>
      <c r="Y781" s="3">
        <v>0.30000000000000004</v>
      </c>
      <c r="Z781" s="3"/>
      <c r="AB781" s="30">
        <v>751</v>
      </c>
      <c r="AC781" s="30">
        <v>1.4040419020786512</v>
      </c>
      <c r="AD781" s="30">
        <v>-0.30404190207865112</v>
      </c>
    </row>
    <row r="782" spans="1:30">
      <c r="A782" s="4">
        <v>43770.5</v>
      </c>
      <c r="B782">
        <v>43770</v>
      </c>
      <c r="C782" s="3">
        <v>0.5</v>
      </c>
      <c r="D782" s="3">
        <v>12</v>
      </c>
      <c r="E782" s="3">
        <v>32</v>
      </c>
      <c r="F782" s="3">
        <v>0.2</v>
      </c>
      <c r="G782" s="5">
        <v>0.1</v>
      </c>
      <c r="H782" s="3">
        <v>0.30000000000000004</v>
      </c>
      <c r="I782" s="3">
        <v>1.55139</v>
      </c>
      <c r="J782" s="12">
        <f t="shared" si="36"/>
        <v>1.3291666666666666</v>
      </c>
      <c r="K782" s="4">
        <v>43770.499999652777</v>
      </c>
      <c r="L782" s="3">
        <f t="shared" si="37"/>
        <v>1</v>
      </c>
      <c r="M782" s="3">
        <f t="shared" si="38"/>
        <v>12</v>
      </c>
      <c r="N782" s="3"/>
      <c r="O782" s="3"/>
      <c r="P782" s="3"/>
      <c r="Q782" s="3"/>
      <c r="R782" s="3"/>
      <c r="S782" s="3">
        <f>IF(ISBLANK(Table13[[#This Row],[T1]]),0,IF(Table13[[#This Row],[T1]]&gt;0,1,0))</f>
        <v>0</v>
      </c>
      <c r="T782" s="3">
        <f>IF(ISBLANK(Table13[[#This Row],[T2]]),0,IF(Table13[[#This Row],[T2]]&gt;0,1,0))</f>
        <v>0</v>
      </c>
      <c r="U782" s="3">
        <f>IF(ISBLANK(Table13[[#This Row],[T3]]),0,IF(Table13[[#This Row],[T3]]&gt;0,1,0))</f>
        <v>0</v>
      </c>
      <c r="V782" s="3">
        <f>IF(ISBLANK(Table13[[#This Row],[T4]]),0,IF(Table13[[#This Row],[T4]]&gt;0,1,0))</f>
        <v>0</v>
      </c>
      <c r="W782" s="25">
        <v>53</v>
      </c>
      <c r="X782" s="23">
        <v>21</v>
      </c>
      <c r="Y782" s="3">
        <v>0.30000000000000004</v>
      </c>
      <c r="Z782" s="3"/>
      <c r="AB782" s="30">
        <v>752</v>
      </c>
      <c r="AC782" s="30">
        <v>1.4040419020786512</v>
      </c>
      <c r="AD782" s="30">
        <v>3.3959580979213495</v>
      </c>
    </row>
    <row r="783" spans="1:30">
      <c r="A783" s="4">
        <v>43770.541666666664</v>
      </c>
      <c r="B783">
        <v>43770</v>
      </c>
      <c r="C783" s="3">
        <v>0.54166666666666663</v>
      </c>
      <c r="D783" s="3">
        <v>13</v>
      </c>
      <c r="E783" s="3">
        <v>32</v>
      </c>
      <c r="F783" s="3">
        <v>0.2</v>
      </c>
      <c r="G783" s="5">
        <v>0.2</v>
      </c>
      <c r="H783" s="3">
        <v>0.4</v>
      </c>
      <c r="I783" s="3">
        <v>1.55139</v>
      </c>
      <c r="J783" s="12">
        <f t="shared" si="36"/>
        <v>1.4416666666666667</v>
      </c>
      <c r="K783" s="4">
        <v>43770.541666261575</v>
      </c>
      <c r="L783" s="3">
        <f t="shared" si="37"/>
        <v>1</v>
      </c>
      <c r="M783" s="3">
        <f t="shared" si="38"/>
        <v>13</v>
      </c>
      <c r="N783" s="3"/>
      <c r="O783" s="3"/>
      <c r="P783" s="3"/>
      <c r="Q783" s="3"/>
      <c r="R783" s="3"/>
      <c r="S783" s="3">
        <f>IF(ISBLANK(Table13[[#This Row],[T1]]),0,IF(Table13[[#This Row],[T1]]&gt;0,1,0))</f>
        <v>0</v>
      </c>
      <c r="T783" s="3">
        <f>IF(ISBLANK(Table13[[#This Row],[T2]]),0,IF(Table13[[#This Row],[T2]]&gt;0,1,0))</f>
        <v>0</v>
      </c>
      <c r="U783" s="3">
        <f>IF(ISBLANK(Table13[[#This Row],[T3]]),0,IF(Table13[[#This Row],[T3]]&gt;0,1,0))</f>
        <v>0</v>
      </c>
      <c r="V783" s="3">
        <f>IF(ISBLANK(Table13[[#This Row],[T4]]),0,IF(Table13[[#This Row],[T4]]&gt;0,1,0))</f>
        <v>0</v>
      </c>
      <c r="W783" s="26">
        <v>54</v>
      </c>
      <c r="X783" s="22">
        <v>21</v>
      </c>
      <c r="Y783" s="3">
        <v>0.4</v>
      </c>
      <c r="Z783" s="3"/>
      <c r="AB783" s="30">
        <v>753</v>
      </c>
      <c r="AC783" s="30">
        <v>1.3825953370405406</v>
      </c>
      <c r="AD783" s="30">
        <v>1.0174046629594593</v>
      </c>
    </row>
    <row r="784" spans="1:30">
      <c r="A784" s="4">
        <v>43770.583333333336</v>
      </c>
      <c r="B784">
        <v>43770</v>
      </c>
      <c r="C784" s="3">
        <v>0.58333333333333337</v>
      </c>
      <c r="D784" s="3">
        <v>14</v>
      </c>
      <c r="E784" s="3">
        <v>32</v>
      </c>
      <c r="F784" s="3">
        <v>0.1</v>
      </c>
      <c r="G784" s="5">
        <v>0.2</v>
      </c>
      <c r="H784" s="3">
        <v>0.30000000000000004</v>
      </c>
      <c r="I784" s="3">
        <v>1.55139</v>
      </c>
      <c r="J784" s="12">
        <f t="shared" si="36"/>
        <v>1.4833333333333332</v>
      </c>
      <c r="K784" s="4">
        <v>43770.583332870374</v>
      </c>
      <c r="L784" s="3">
        <f t="shared" si="37"/>
        <v>1</v>
      </c>
      <c r="M784" s="3">
        <f t="shared" si="38"/>
        <v>14</v>
      </c>
      <c r="N784" s="3"/>
      <c r="O784" s="3"/>
      <c r="P784" s="3"/>
      <c r="Q784" s="3"/>
      <c r="R784" s="3"/>
      <c r="S784" s="3">
        <f>IF(ISBLANK(Table13[[#This Row],[T1]]),0,IF(Table13[[#This Row],[T1]]&gt;0,1,0))</f>
        <v>1</v>
      </c>
      <c r="T784" s="3">
        <f>IF(ISBLANK(Table13[[#This Row],[T2]]),0,IF(Table13[[#This Row],[T2]]&gt;0,1,0))</f>
        <v>0</v>
      </c>
      <c r="U784" s="3">
        <f>IF(ISBLANK(Table13[[#This Row],[T3]]),0,IF(Table13[[#This Row],[T3]]&gt;0,1,0))</f>
        <v>0</v>
      </c>
      <c r="V784" s="3">
        <f>IF(ISBLANK(Table13[[#This Row],[T4]]),0,IF(Table13[[#This Row],[T4]]&gt;0,1,0))</f>
        <v>0</v>
      </c>
      <c r="W784" s="25">
        <v>54</v>
      </c>
      <c r="X784" s="23">
        <v>21</v>
      </c>
      <c r="Y784" s="3">
        <v>0.30000000000000004</v>
      </c>
      <c r="Z784" s="3"/>
      <c r="AB784" s="30">
        <v>754</v>
      </c>
      <c r="AC784" s="30">
        <v>1.3113606784159439</v>
      </c>
      <c r="AD784" s="30">
        <v>-0.91136067841594393</v>
      </c>
    </row>
    <row r="785" spans="1:30">
      <c r="A785" s="4">
        <v>43770.625</v>
      </c>
      <c r="B785">
        <v>43770</v>
      </c>
      <c r="C785" s="3">
        <v>0.625</v>
      </c>
      <c r="D785" s="3">
        <v>15</v>
      </c>
      <c r="E785" s="3">
        <v>32</v>
      </c>
      <c r="F785" s="3">
        <v>0.2</v>
      </c>
      <c r="G785" s="5">
        <v>1.1000000000000001</v>
      </c>
      <c r="H785" s="3">
        <v>1.3</v>
      </c>
      <c r="I785" s="3">
        <v>1.55139</v>
      </c>
      <c r="J785" s="12">
        <f t="shared" si="36"/>
        <v>1.6541666666666666</v>
      </c>
      <c r="K785" s="4">
        <v>43770.624999479165</v>
      </c>
      <c r="L785" s="3">
        <f t="shared" si="37"/>
        <v>1</v>
      </c>
      <c r="M785" s="3">
        <f t="shared" si="38"/>
        <v>15</v>
      </c>
      <c r="N785" s="3"/>
      <c r="O785" s="3"/>
      <c r="P785" s="3"/>
      <c r="Q785" s="3"/>
      <c r="R785" s="3"/>
      <c r="S785" s="3">
        <f>IF(ISBLANK(Table13[[#This Row],[T1]]),0,IF(Table13[[#This Row],[T1]]&gt;0,1,0))</f>
        <v>1</v>
      </c>
      <c r="T785" s="3">
        <f>IF(ISBLANK(Table13[[#This Row],[T2]]),0,IF(Table13[[#This Row],[T2]]&gt;0,1,0))</f>
        <v>0</v>
      </c>
      <c r="U785" s="3">
        <f>IF(ISBLANK(Table13[[#This Row],[T3]]),0,IF(Table13[[#This Row],[T3]]&gt;0,1,0))</f>
        <v>0</v>
      </c>
      <c r="V785" s="3">
        <f>IF(ISBLANK(Table13[[#This Row],[T4]]),0,IF(Table13[[#This Row],[T4]]&gt;0,1,0))</f>
        <v>0</v>
      </c>
      <c r="W785" s="26">
        <v>53</v>
      </c>
      <c r="X785" s="22">
        <v>21</v>
      </c>
      <c r="Y785" s="3">
        <v>1.3</v>
      </c>
      <c r="Z785" s="3"/>
      <c r="AB785" s="30">
        <v>755</v>
      </c>
      <c r="AC785" s="30">
        <v>1.3304211237797212</v>
      </c>
      <c r="AD785" s="30">
        <v>-0.83042112377972122</v>
      </c>
    </row>
    <row r="786" spans="1:30">
      <c r="A786" s="4">
        <v>43770.666666666664</v>
      </c>
      <c r="B786">
        <v>43770</v>
      </c>
      <c r="C786" s="3">
        <v>0.66666666666666663</v>
      </c>
      <c r="D786" s="3">
        <v>16</v>
      </c>
      <c r="E786" s="3">
        <v>32</v>
      </c>
      <c r="F786" s="3">
        <v>0.2</v>
      </c>
      <c r="G786" s="5">
        <v>0.3</v>
      </c>
      <c r="H786" s="3">
        <v>0.5</v>
      </c>
      <c r="I786" s="3">
        <v>1.55139</v>
      </c>
      <c r="J786" s="12">
        <f t="shared" si="36"/>
        <v>1.6333333333333331</v>
      </c>
      <c r="K786" s="4">
        <v>43770.666666666664</v>
      </c>
      <c r="L786" s="3">
        <f t="shared" si="37"/>
        <v>1</v>
      </c>
      <c r="M786" s="3">
        <f t="shared" si="38"/>
        <v>16</v>
      </c>
      <c r="N786" s="3">
        <v>37</v>
      </c>
      <c r="O786" s="3">
        <v>0</v>
      </c>
      <c r="P786" s="3">
        <v>0</v>
      </c>
      <c r="Q786" s="3">
        <v>0</v>
      </c>
      <c r="R786" s="3"/>
      <c r="S786" s="3">
        <f>IF(ISBLANK(Table13[[#This Row],[T1]]),0,IF(Table13[[#This Row],[T1]]&gt;0,1,0))</f>
        <v>1</v>
      </c>
      <c r="T786" s="3">
        <f>IF(ISBLANK(Table13[[#This Row],[T2]]),0,IF(Table13[[#This Row],[T2]]&gt;0,1,0))</f>
        <v>0</v>
      </c>
      <c r="U786" s="3">
        <f>IF(ISBLANK(Table13[[#This Row],[T3]]),0,IF(Table13[[#This Row],[T3]]&gt;0,1,0))</f>
        <v>0</v>
      </c>
      <c r="V786" s="3">
        <f>IF(ISBLANK(Table13[[#This Row],[T4]]),0,IF(Table13[[#This Row],[T4]]&gt;0,1,0))</f>
        <v>0</v>
      </c>
      <c r="W786" s="25">
        <v>51</v>
      </c>
      <c r="X786" s="23">
        <v>21</v>
      </c>
      <c r="Y786" s="3">
        <v>0.5</v>
      </c>
      <c r="Z786" s="3"/>
      <c r="AB786" s="30">
        <v>756</v>
      </c>
      <c r="AC786" s="30">
        <v>1.3304211237797212</v>
      </c>
      <c r="AD786" s="30">
        <v>-0.93042112377972119</v>
      </c>
    </row>
    <row r="787" spans="1:30">
      <c r="A787" s="4">
        <v>43770.708333333336</v>
      </c>
      <c r="B787">
        <v>43770</v>
      </c>
      <c r="C787" s="3">
        <v>0.70833333333333337</v>
      </c>
      <c r="D787" s="3">
        <v>17</v>
      </c>
      <c r="E787" s="3">
        <v>32</v>
      </c>
      <c r="F787" s="3">
        <v>0.3</v>
      </c>
      <c r="G787" s="5">
        <v>0.5</v>
      </c>
      <c r="H787" s="3">
        <v>0.8</v>
      </c>
      <c r="I787" s="3">
        <v>1.55139</v>
      </c>
      <c r="J787" s="12">
        <f t="shared" si="36"/>
        <v>1.645833333333333</v>
      </c>
      <c r="K787" s="4">
        <v>43770.708333333336</v>
      </c>
      <c r="L787" s="3">
        <f t="shared" si="37"/>
        <v>1</v>
      </c>
      <c r="M787" s="3">
        <f t="shared" si="38"/>
        <v>17</v>
      </c>
      <c r="N787" s="3">
        <v>57</v>
      </c>
      <c r="O787" s="3">
        <v>0</v>
      </c>
      <c r="P787" s="3">
        <v>0</v>
      </c>
      <c r="Q787" s="3">
        <v>0</v>
      </c>
      <c r="R787" s="3"/>
      <c r="S787" s="3">
        <f>IF(ISBLANK(Table13[[#This Row],[T1]]),0,IF(Table13[[#This Row],[T1]]&gt;0,1,0))</f>
        <v>1</v>
      </c>
      <c r="T787" s="3">
        <f>IF(ISBLANK(Table13[[#This Row],[T2]]),0,IF(Table13[[#This Row],[T2]]&gt;0,1,0))</f>
        <v>0</v>
      </c>
      <c r="U787" s="3">
        <f>IF(ISBLANK(Table13[[#This Row],[T3]]),0,IF(Table13[[#This Row],[T3]]&gt;0,1,0))</f>
        <v>0</v>
      </c>
      <c r="V787" s="3">
        <f>IF(ISBLANK(Table13[[#This Row],[T4]]),0,IF(Table13[[#This Row],[T4]]&gt;0,1,0))</f>
        <v>0</v>
      </c>
      <c r="W787" s="26">
        <v>49</v>
      </c>
      <c r="X787" s="22">
        <v>21</v>
      </c>
      <c r="Y787" s="3">
        <v>0.8</v>
      </c>
      <c r="Z787" s="3"/>
      <c r="AB787" s="30">
        <v>757</v>
      </c>
      <c r="AC787" s="30">
        <v>1.3196978412606661</v>
      </c>
      <c r="AD787" s="30">
        <v>-0.91969784126066612</v>
      </c>
    </row>
    <row r="788" spans="1:30">
      <c r="A788" s="4">
        <v>43770.75</v>
      </c>
      <c r="B788">
        <v>43770</v>
      </c>
      <c r="C788" s="3">
        <v>0.75</v>
      </c>
      <c r="D788" s="3">
        <v>18</v>
      </c>
      <c r="E788" s="3">
        <v>32</v>
      </c>
      <c r="F788" s="3">
        <v>0.4</v>
      </c>
      <c r="G788" s="5">
        <v>0.2</v>
      </c>
      <c r="H788" s="3">
        <v>0.60000000000000009</v>
      </c>
      <c r="I788" s="3">
        <v>1.55139</v>
      </c>
      <c r="J788" s="12">
        <f t="shared" si="36"/>
        <v>1.6541666666666661</v>
      </c>
      <c r="K788" s="4">
        <v>43770.75</v>
      </c>
      <c r="L788" s="3">
        <f t="shared" si="37"/>
        <v>1</v>
      </c>
      <c r="M788" s="3">
        <f t="shared" si="38"/>
        <v>18</v>
      </c>
      <c r="N788" s="3">
        <v>32</v>
      </c>
      <c r="O788" s="3">
        <v>0</v>
      </c>
      <c r="P788" s="3">
        <v>0</v>
      </c>
      <c r="Q788" s="3">
        <v>0</v>
      </c>
      <c r="R788" s="3"/>
      <c r="S788" s="3">
        <f>IF(ISBLANK(Table13[[#This Row],[T1]]),0,IF(Table13[[#This Row],[T1]]&gt;0,1,0))</f>
        <v>1</v>
      </c>
      <c r="T788" s="3">
        <f>IF(ISBLANK(Table13[[#This Row],[T2]]),0,IF(Table13[[#This Row],[T2]]&gt;0,1,0))</f>
        <v>0</v>
      </c>
      <c r="U788" s="3">
        <f>IF(ISBLANK(Table13[[#This Row],[T3]]),0,IF(Table13[[#This Row],[T3]]&gt;0,1,0))</f>
        <v>0</v>
      </c>
      <c r="V788" s="3">
        <f>IF(ISBLANK(Table13[[#This Row],[T4]]),0,IF(Table13[[#This Row],[T4]]&gt;0,1,0))</f>
        <v>0</v>
      </c>
      <c r="W788" s="25">
        <v>48</v>
      </c>
      <c r="X788" s="23">
        <v>21</v>
      </c>
      <c r="Y788" s="3">
        <v>0.60000000000000009</v>
      </c>
      <c r="Z788" s="3"/>
      <c r="AB788" s="30">
        <v>758</v>
      </c>
      <c r="AC788" s="30">
        <v>1.2684675483397232</v>
      </c>
      <c r="AD788" s="30">
        <v>-0.76846754833972319</v>
      </c>
    </row>
    <row r="789" spans="1:30">
      <c r="A789" s="4">
        <v>43770.791666666664</v>
      </c>
      <c r="B789">
        <v>43770</v>
      </c>
      <c r="C789" s="3">
        <v>0.79166666666666663</v>
      </c>
      <c r="D789" s="3">
        <v>19</v>
      </c>
      <c r="E789" s="3">
        <v>32</v>
      </c>
      <c r="F789" s="3">
        <v>0.3</v>
      </c>
      <c r="G789" s="5">
        <v>0.2</v>
      </c>
      <c r="H789" s="3">
        <v>0.5</v>
      </c>
      <c r="I789" s="3">
        <v>1.55139</v>
      </c>
      <c r="J789" s="12">
        <f t="shared" si="36"/>
        <v>1.6916666666666662</v>
      </c>
      <c r="K789" s="4">
        <v>43770.791666666664</v>
      </c>
      <c r="L789" s="3">
        <f t="shared" si="37"/>
        <v>1</v>
      </c>
      <c r="M789" s="3">
        <f t="shared" si="38"/>
        <v>19</v>
      </c>
      <c r="N789" s="3">
        <v>0</v>
      </c>
      <c r="O789" s="3">
        <v>0</v>
      </c>
      <c r="P789" s="3">
        <v>51</v>
      </c>
      <c r="Q789" s="3">
        <v>0</v>
      </c>
      <c r="R789" s="3"/>
      <c r="S789" s="3">
        <f>IF(ISBLANK(Table13[[#This Row],[T1]]),0,IF(Table13[[#This Row],[T1]]&gt;0,1,0))</f>
        <v>1</v>
      </c>
      <c r="T789" s="3">
        <f>IF(ISBLANK(Table13[[#This Row],[T2]]),0,IF(Table13[[#This Row],[T2]]&gt;0,1,0))</f>
        <v>0</v>
      </c>
      <c r="U789" s="3">
        <f>IF(ISBLANK(Table13[[#This Row],[T3]]),0,IF(Table13[[#This Row],[T3]]&gt;0,1,0))</f>
        <v>0</v>
      </c>
      <c r="V789" s="3">
        <f>IF(ISBLANK(Table13[[#This Row],[T4]]),0,IF(Table13[[#This Row],[T4]]&gt;0,1,0))</f>
        <v>0</v>
      </c>
      <c r="W789" s="26">
        <v>46</v>
      </c>
      <c r="X789" s="22">
        <v>21</v>
      </c>
      <c r="Y789" s="3">
        <v>0.5</v>
      </c>
      <c r="Z789" s="3"/>
      <c r="AB789" s="30">
        <v>759</v>
      </c>
      <c r="AC789" s="30">
        <v>1.2470209833016126</v>
      </c>
      <c r="AD789" s="30">
        <v>-4.7020983301612418E-2</v>
      </c>
    </row>
    <row r="790" spans="1:30">
      <c r="A790" s="4">
        <v>43770.833333333336</v>
      </c>
      <c r="B790">
        <v>43770</v>
      </c>
      <c r="C790" s="3">
        <v>0.83333333333333337</v>
      </c>
      <c r="D790" s="3">
        <v>20</v>
      </c>
      <c r="E790" s="3">
        <v>32</v>
      </c>
      <c r="F790" s="3">
        <v>0.3</v>
      </c>
      <c r="G790" s="5">
        <v>0.4</v>
      </c>
      <c r="H790" s="3">
        <v>0.7</v>
      </c>
      <c r="I790" s="3">
        <v>1.55139</v>
      </c>
      <c r="J790" s="12">
        <f t="shared" si="36"/>
        <v>1.7333333333333327</v>
      </c>
      <c r="K790" s="4">
        <v>43770.833333333336</v>
      </c>
      <c r="L790" s="3">
        <f t="shared" si="37"/>
        <v>1</v>
      </c>
      <c r="M790" s="3">
        <f t="shared" si="38"/>
        <v>20</v>
      </c>
      <c r="N790" s="3">
        <v>10</v>
      </c>
      <c r="O790" s="3">
        <v>0</v>
      </c>
      <c r="P790" s="3">
        <v>58</v>
      </c>
      <c r="Q790" s="3">
        <v>0</v>
      </c>
      <c r="R790" s="3"/>
      <c r="S790" s="3">
        <f>IF(ISBLANK(Table13[[#This Row],[T1]]),0,IF(Table13[[#This Row],[T1]]&gt;0,1,0))</f>
        <v>1</v>
      </c>
      <c r="T790" s="3">
        <f>IF(ISBLANK(Table13[[#This Row],[T2]]),0,IF(Table13[[#This Row],[T2]]&gt;0,1,0))</f>
        <v>0</v>
      </c>
      <c r="U790" s="3">
        <f>IF(ISBLANK(Table13[[#This Row],[T3]]),0,IF(Table13[[#This Row],[T3]]&gt;0,1,0))</f>
        <v>1</v>
      </c>
      <c r="V790" s="3">
        <f>IF(ISBLANK(Table13[[#This Row],[T4]]),0,IF(Table13[[#This Row],[T4]]&gt;0,1,0))</f>
        <v>0</v>
      </c>
      <c r="W790" s="25">
        <v>46</v>
      </c>
      <c r="X790" s="23">
        <v>21</v>
      </c>
      <c r="Y790" s="3">
        <v>0.7</v>
      </c>
      <c r="Z790" s="3"/>
      <c r="AB790" s="30">
        <v>760</v>
      </c>
      <c r="AC790" s="30">
        <v>1.2470209833016126</v>
      </c>
      <c r="AD790" s="30">
        <v>-0.64702098330161251</v>
      </c>
    </row>
    <row r="791" spans="1:30">
      <c r="A791" s="4">
        <v>43770.875</v>
      </c>
      <c r="B791">
        <v>43770</v>
      </c>
      <c r="C791" s="3">
        <v>0.875</v>
      </c>
      <c r="D791" s="3">
        <v>21</v>
      </c>
      <c r="E791" s="3">
        <v>32</v>
      </c>
      <c r="F791" s="3">
        <v>0.7</v>
      </c>
      <c r="G791" s="5">
        <v>0.7</v>
      </c>
      <c r="H791" s="3">
        <v>1.4</v>
      </c>
      <c r="I791" s="3">
        <v>1.55139</v>
      </c>
      <c r="J791" s="12">
        <f t="shared" si="36"/>
        <v>1.7458333333333329</v>
      </c>
      <c r="K791" s="4">
        <v>43770.875</v>
      </c>
      <c r="L791" s="3">
        <f t="shared" si="37"/>
        <v>1</v>
      </c>
      <c r="M791" s="3">
        <f t="shared" si="38"/>
        <v>21</v>
      </c>
      <c r="N791" s="3">
        <v>58</v>
      </c>
      <c r="O791" s="3">
        <v>42</v>
      </c>
      <c r="P791" s="3">
        <v>58</v>
      </c>
      <c r="Q791" s="3">
        <v>0</v>
      </c>
      <c r="R791" s="3"/>
      <c r="S791" s="3">
        <f>IF(ISBLANK(Table13[[#This Row],[T1]]),0,IF(Table13[[#This Row],[T1]]&gt;0,1,0))</f>
        <v>1</v>
      </c>
      <c r="T791" s="3">
        <f>IF(ISBLANK(Table13[[#This Row],[T2]]),0,IF(Table13[[#This Row],[T2]]&gt;0,1,0))</f>
        <v>0</v>
      </c>
      <c r="U791" s="3">
        <f>IF(ISBLANK(Table13[[#This Row],[T3]]),0,IF(Table13[[#This Row],[T3]]&gt;0,1,0))</f>
        <v>1</v>
      </c>
      <c r="V791" s="3">
        <f>IF(ISBLANK(Table13[[#This Row],[T4]]),0,IF(Table13[[#This Row],[T4]]&gt;0,1,0))</f>
        <v>0</v>
      </c>
      <c r="W791" s="26">
        <v>44</v>
      </c>
      <c r="X791" s="22">
        <v>21</v>
      </c>
      <c r="Y791" s="3">
        <v>1.4</v>
      </c>
      <c r="Z791" s="3"/>
      <c r="AB791" s="30">
        <v>761</v>
      </c>
      <c r="AC791" s="30">
        <v>1.2362977007825573</v>
      </c>
      <c r="AD791" s="30">
        <v>-0.13629770078255721</v>
      </c>
    </row>
    <row r="792" spans="1:30">
      <c r="A792" s="4">
        <v>43770.916666666664</v>
      </c>
      <c r="B792">
        <v>43770</v>
      </c>
      <c r="C792" s="3">
        <v>0.91666666666666663</v>
      </c>
      <c r="D792" s="3">
        <v>22</v>
      </c>
      <c r="E792" s="3">
        <v>32</v>
      </c>
      <c r="F792" s="3">
        <v>1.8</v>
      </c>
      <c r="G792" s="5">
        <v>0.6</v>
      </c>
      <c r="H792" s="3">
        <v>2.4</v>
      </c>
      <c r="I792" s="3">
        <v>1.55139</v>
      </c>
      <c r="J792" s="12">
        <f t="shared" si="36"/>
        <v>1.7416666666666663</v>
      </c>
      <c r="K792" s="4">
        <v>43770.916666666664</v>
      </c>
      <c r="L792" s="3">
        <f t="shared" si="37"/>
        <v>1</v>
      </c>
      <c r="M792" s="3">
        <f t="shared" si="38"/>
        <v>22</v>
      </c>
      <c r="N792" s="3">
        <v>57</v>
      </c>
      <c r="O792" s="3">
        <v>57</v>
      </c>
      <c r="P792" s="3">
        <v>57</v>
      </c>
      <c r="Q792" s="3">
        <v>0</v>
      </c>
      <c r="R792" s="3"/>
      <c r="S792" s="3">
        <f>IF(ISBLANK(Table13[[#This Row],[T1]]),0,IF(Table13[[#This Row],[T1]]&gt;0,1,0))</f>
        <v>1</v>
      </c>
      <c r="T792" s="3">
        <f>IF(ISBLANK(Table13[[#This Row],[T2]]),0,IF(Table13[[#This Row],[T2]]&gt;0,1,0))</f>
        <v>0</v>
      </c>
      <c r="U792" s="3">
        <f>IF(ISBLANK(Table13[[#This Row],[T3]]),0,IF(Table13[[#This Row],[T3]]&gt;0,1,0))</f>
        <v>1</v>
      </c>
      <c r="V792" s="3">
        <f>IF(ISBLANK(Table13[[#This Row],[T4]]),0,IF(Table13[[#This Row],[T4]]&gt;0,1,0))</f>
        <v>0</v>
      </c>
      <c r="W792" s="25">
        <v>44</v>
      </c>
      <c r="X792" s="23">
        <v>21</v>
      </c>
      <c r="Y792" s="3">
        <v>2.4</v>
      </c>
      <c r="Z792" s="3"/>
      <c r="AB792" s="30">
        <v>762</v>
      </c>
      <c r="AC792" s="30">
        <v>1.2470209833016126</v>
      </c>
      <c r="AD792" s="30">
        <v>-0.34702098330161257</v>
      </c>
    </row>
    <row r="793" spans="1:30">
      <c r="A793" s="4">
        <v>43770.958333333336</v>
      </c>
      <c r="B793">
        <v>43770</v>
      </c>
      <c r="C793" s="3">
        <v>0.95833333333333337</v>
      </c>
      <c r="D793" s="3">
        <v>23</v>
      </c>
      <c r="E793" s="3">
        <v>32</v>
      </c>
      <c r="F793" s="3">
        <v>0.4</v>
      </c>
      <c r="G793" s="5">
        <v>0.2</v>
      </c>
      <c r="H793" s="3">
        <v>0.60000000000000009</v>
      </c>
      <c r="I793" s="3">
        <v>1.55139</v>
      </c>
      <c r="J793" s="12">
        <f t="shared" si="36"/>
        <v>1.7249999999999996</v>
      </c>
      <c r="K793" s="4">
        <v>43770.958333333336</v>
      </c>
      <c r="L793" s="3">
        <f t="shared" si="37"/>
        <v>1</v>
      </c>
      <c r="M793" s="3">
        <f t="shared" si="38"/>
        <v>23</v>
      </c>
      <c r="N793" s="3">
        <v>58</v>
      </c>
      <c r="O793" s="3">
        <v>58</v>
      </c>
      <c r="P793" s="3">
        <v>58</v>
      </c>
      <c r="Q793" s="3">
        <v>0</v>
      </c>
      <c r="R793" s="3"/>
      <c r="S793" s="3">
        <f>IF(ISBLANK(Table13[[#This Row],[T1]]),0,IF(Table13[[#This Row],[T1]]&gt;0,1,0))</f>
        <v>1</v>
      </c>
      <c r="T793" s="3">
        <f>IF(ISBLANK(Table13[[#This Row],[T2]]),0,IF(Table13[[#This Row],[T2]]&gt;0,1,0))</f>
        <v>0</v>
      </c>
      <c r="U793" s="3">
        <f>IF(ISBLANK(Table13[[#This Row],[T3]]),0,IF(Table13[[#This Row],[T3]]&gt;0,1,0))</f>
        <v>1</v>
      </c>
      <c r="V793" s="3">
        <f>IF(ISBLANK(Table13[[#This Row],[T4]]),0,IF(Table13[[#This Row],[T4]]&gt;0,1,0))</f>
        <v>0</v>
      </c>
      <c r="W793" s="26">
        <v>42</v>
      </c>
      <c r="X793" s="22">
        <v>21</v>
      </c>
      <c r="Y793" s="3">
        <v>0.60000000000000009</v>
      </c>
      <c r="Z793" s="3"/>
      <c r="AB793" s="30">
        <v>763</v>
      </c>
      <c r="AC793" s="30">
        <v>1.2355023275577794</v>
      </c>
      <c r="AD793" s="30">
        <v>-0.13550232755777936</v>
      </c>
    </row>
    <row r="794" spans="1:30">
      <c r="A794" s="4">
        <v>43771</v>
      </c>
      <c r="B794">
        <v>43771</v>
      </c>
      <c r="C794" s="3">
        <v>0</v>
      </c>
      <c r="D794" s="3">
        <v>0</v>
      </c>
      <c r="E794" s="3">
        <v>33</v>
      </c>
      <c r="F794" s="3">
        <v>0.3</v>
      </c>
      <c r="G794" s="5">
        <v>0.3</v>
      </c>
      <c r="H794" s="3">
        <v>0.6</v>
      </c>
      <c r="I794" s="3">
        <v>1.55139</v>
      </c>
      <c r="J794" s="12">
        <f t="shared" si="36"/>
        <v>1.7166666666666666</v>
      </c>
      <c r="K794" s="4">
        <v>43771</v>
      </c>
      <c r="L794" s="3">
        <f t="shared" si="37"/>
        <v>2</v>
      </c>
      <c r="M794" s="3">
        <f t="shared" si="38"/>
        <v>0</v>
      </c>
      <c r="N794" s="3">
        <v>58</v>
      </c>
      <c r="O794" s="3">
        <v>58</v>
      </c>
      <c r="P794" s="3">
        <v>58</v>
      </c>
      <c r="Q794" s="3">
        <v>0</v>
      </c>
      <c r="R794" s="3"/>
      <c r="S794" s="3">
        <f>IF(ISBLANK(Table13[[#This Row],[T1]]),0,IF(Table13[[#This Row],[T1]]&gt;0,1,0))</f>
        <v>1</v>
      </c>
      <c r="T794" s="3">
        <f>IF(ISBLANK(Table13[[#This Row],[T2]]),0,IF(Table13[[#This Row],[T2]]&gt;0,1,0))</f>
        <v>0</v>
      </c>
      <c r="U794" s="3">
        <f>IF(ISBLANK(Table13[[#This Row],[T3]]),0,IF(Table13[[#This Row],[T3]]&gt;0,1,0))</f>
        <v>1</v>
      </c>
      <c r="V794" s="3">
        <f>IF(ISBLANK(Table13[[#This Row],[T4]]),0,IF(Table13[[#This Row],[T4]]&gt;0,1,0))</f>
        <v>0</v>
      </c>
      <c r="W794" s="25">
        <v>43</v>
      </c>
      <c r="X794" s="23">
        <v>21</v>
      </c>
      <c r="Y794" s="3">
        <v>0.6</v>
      </c>
      <c r="Z794" s="3"/>
      <c r="AB794" s="30">
        <v>764</v>
      </c>
      <c r="AC794" s="30">
        <v>1.4155233219454535</v>
      </c>
      <c r="AD794" s="30">
        <v>2.7844766780545465</v>
      </c>
    </row>
    <row r="795" spans="1:30">
      <c r="A795" s="4">
        <v>43771.041666666664</v>
      </c>
      <c r="B795">
        <v>43771</v>
      </c>
      <c r="C795" s="3">
        <v>4.1666666666666664E-2</v>
      </c>
      <c r="D795" s="3">
        <v>1</v>
      </c>
      <c r="E795" s="3">
        <v>33</v>
      </c>
      <c r="F795" s="3">
        <v>0.2</v>
      </c>
      <c r="G795" s="5">
        <v>0.3</v>
      </c>
      <c r="H795" s="3">
        <v>0.5</v>
      </c>
      <c r="I795" s="3">
        <v>1.55139</v>
      </c>
      <c r="J795" s="12">
        <f t="shared" si="36"/>
        <v>1.7333333333333332</v>
      </c>
      <c r="K795" s="4">
        <v>43771.041666666664</v>
      </c>
      <c r="L795" s="3">
        <f t="shared" si="37"/>
        <v>2</v>
      </c>
      <c r="M795" s="3">
        <f t="shared" si="38"/>
        <v>1</v>
      </c>
      <c r="N795" s="3">
        <v>58</v>
      </c>
      <c r="O795" s="3">
        <v>58</v>
      </c>
      <c r="P795" s="3">
        <v>58</v>
      </c>
      <c r="Q795" s="3">
        <v>0</v>
      </c>
      <c r="R795" s="3"/>
      <c r="S795" s="3">
        <f>IF(ISBLANK(Table13[[#This Row],[T1]]),0,IF(Table13[[#This Row],[T1]]&gt;0,1,0))</f>
        <v>1</v>
      </c>
      <c r="T795" s="3">
        <f>IF(ISBLANK(Table13[[#This Row],[T2]]),0,IF(Table13[[#This Row],[T2]]&gt;0,1,0))</f>
        <v>0</v>
      </c>
      <c r="U795" s="3">
        <f>IF(ISBLANK(Table13[[#This Row],[T3]]),0,IF(Table13[[#This Row],[T3]]&gt;0,1,0))</f>
        <v>1</v>
      </c>
      <c r="V795" s="3">
        <f>IF(ISBLANK(Table13[[#This Row],[T4]]),0,IF(Table13[[#This Row],[T4]]&gt;0,1,0))</f>
        <v>0</v>
      </c>
      <c r="W795" s="26">
        <v>41</v>
      </c>
      <c r="X795" s="22">
        <v>21</v>
      </c>
      <c r="Y795" s="3">
        <v>0.5</v>
      </c>
      <c r="Z795" s="3"/>
      <c r="AB795" s="30">
        <v>765</v>
      </c>
      <c r="AC795" s="30">
        <v>1.4163186951702313</v>
      </c>
      <c r="AD795" s="30">
        <v>4.5836813048297689</v>
      </c>
    </row>
    <row r="796" spans="1:30">
      <c r="A796" s="4">
        <v>43771.083333333336</v>
      </c>
      <c r="B796">
        <v>43771</v>
      </c>
      <c r="C796" s="3">
        <v>8.3333333333333329E-2</v>
      </c>
      <c r="D796" s="3">
        <v>2</v>
      </c>
      <c r="E796" s="3">
        <v>33</v>
      </c>
      <c r="F796" s="3">
        <v>0.3</v>
      </c>
      <c r="G796" s="5">
        <v>0.2</v>
      </c>
      <c r="H796" s="3">
        <v>0.5</v>
      </c>
      <c r="I796" s="3">
        <v>1.55139</v>
      </c>
      <c r="J796" s="12">
        <f t="shared" si="36"/>
        <v>1.7874999999999996</v>
      </c>
      <c r="K796" s="4">
        <v>43771.083333333336</v>
      </c>
      <c r="L796" s="3">
        <f t="shared" si="37"/>
        <v>2</v>
      </c>
      <c r="M796" s="3">
        <f t="shared" si="38"/>
        <v>2</v>
      </c>
      <c r="N796" s="3">
        <v>57</v>
      </c>
      <c r="O796" s="3">
        <v>57</v>
      </c>
      <c r="P796" s="3">
        <v>57</v>
      </c>
      <c r="Q796" s="3">
        <v>0</v>
      </c>
      <c r="R796" s="3"/>
      <c r="S796" s="3">
        <f>IF(ISBLANK(Table13[[#This Row],[T1]]),0,IF(Table13[[#This Row],[T1]]&gt;0,1,0))</f>
        <v>1</v>
      </c>
      <c r="T796" s="3">
        <f>IF(ISBLANK(Table13[[#This Row],[T2]]),0,IF(Table13[[#This Row],[T2]]&gt;0,1,0))</f>
        <v>0</v>
      </c>
      <c r="U796" s="3">
        <f>IF(ISBLANK(Table13[[#This Row],[T3]]),0,IF(Table13[[#This Row],[T3]]&gt;0,1,0))</f>
        <v>1</v>
      </c>
      <c r="V796" s="3">
        <f>IF(ISBLANK(Table13[[#This Row],[T4]]),0,IF(Table13[[#This Row],[T4]]&gt;0,1,0))</f>
        <v>0</v>
      </c>
      <c r="W796" s="25">
        <v>40</v>
      </c>
      <c r="X796" s="23">
        <v>21</v>
      </c>
      <c r="Y796" s="3">
        <v>0.5</v>
      </c>
      <c r="Z796" s="3"/>
      <c r="AB796" s="30">
        <v>766</v>
      </c>
      <c r="AC796" s="30">
        <v>1.4270419776892866</v>
      </c>
      <c r="AD796" s="30">
        <v>1.7729580223107135</v>
      </c>
    </row>
    <row r="797" spans="1:30">
      <c r="A797" s="4">
        <v>43771.125</v>
      </c>
      <c r="B797">
        <v>43771</v>
      </c>
      <c r="C797" s="3">
        <v>0.125</v>
      </c>
      <c r="D797" s="3">
        <v>3</v>
      </c>
      <c r="E797" s="3">
        <v>33</v>
      </c>
      <c r="F797" s="3">
        <v>0.3</v>
      </c>
      <c r="G797" s="5">
        <v>0.3</v>
      </c>
      <c r="H797" s="3">
        <v>0.6</v>
      </c>
      <c r="I797" s="3">
        <v>1.55139</v>
      </c>
      <c r="J797" s="12">
        <f t="shared" si="36"/>
        <v>1.8041666666666663</v>
      </c>
      <c r="K797" s="4">
        <v>43771.125</v>
      </c>
      <c r="L797" s="3">
        <f t="shared" si="37"/>
        <v>2</v>
      </c>
      <c r="M797" s="3">
        <f t="shared" si="38"/>
        <v>3</v>
      </c>
      <c r="N797" s="3">
        <v>58</v>
      </c>
      <c r="O797" s="3">
        <v>58</v>
      </c>
      <c r="P797" s="3">
        <v>58</v>
      </c>
      <c r="Q797" s="3">
        <v>0</v>
      </c>
      <c r="R797" s="3"/>
      <c r="S797" s="3">
        <f>IF(ISBLANK(Table13[[#This Row],[T1]]),0,IF(Table13[[#This Row],[T1]]&gt;0,1,0))</f>
        <v>1</v>
      </c>
      <c r="T797" s="3">
        <f>IF(ISBLANK(Table13[[#This Row],[T2]]),0,IF(Table13[[#This Row],[T2]]&gt;0,1,0))</f>
        <v>0</v>
      </c>
      <c r="U797" s="3">
        <f>IF(ISBLANK(Table13[[#This Row],[T3]]),0,IF(Table13[[#This Row],[T3]]&gt;0,1,0))</f>
        <v>1</v>
      </c>
      <c r="V797" s="3">
        <f>IF(ISBLANK(Table13[[#This Row],[T4]]),0,IF(Table13[[#This Row],[T4]]&gt;0,1,0))</f>
        <v>0</v>
      </c>
      <c r="W797" s="26">
        <v>40</v>
      </c>
      <c r="X797" s="22">
        <v>21</v>
      </c>
      <c r="Y797" s="3">
        <v>0.6</v>
      </c>
      <c r="Z797" s="3"/>
      <c r="AB797" s="30">
        <v>767</v>
      </c>
      <c r="AC797" s="30">
        <v>1.6283982258770029</v>
      </c>
      <c r="AD797" s="30">
        <v>0.87160177412299711</v>
      </c>
    </row>
    <row r="798" spans="1:30">
      <c r="A798" s="4">
        <v>43771.166666666664</v>
      </c>
      <c r="B798">
        <v>43771</v>
      </c>
      <c r="C798" s="3">
        <v>0.16666666666666666</v>
      </c>
      <c r="D798" s="3">
        <v>4</v>
      </c>
      <c r="E798" s="3">
        <v>33</v>
      </c>
      <c r="F798" s="3">
        <v>0.2</v>
      </c>
      <c r="G798" s="5">
        <v>0.3</v>
      </c>
      <c r="H798" s="3">
        <v>0.5</v>
      </c>
      <c r="I798" s="3">
        <v>1.55139</v>
      </c>
      <c r="J798" s="12">
        <f t="shared" si="36"/>
        <v>1.8291666666666664</v>
      </c>
      <c r="K798" s="4">
        <v>43771.166666666664</v>
      </c>
      <c r="L798" s="3">
        <f t="shared" si="37"/>
        <v>2</v>
      </c>
      <c r="M798" s="3">
        <f t="shared" si="38"/>
        <v>4</v>
      </c>
      <c r="N798" s="3">
        <v>58</v>
      </c>
      <c r="O798" s="3">
        <v>58</v>
      </c>
      <c r="P798" s="3">
        <v>58</v>
      </c>
      <c r="Q798" s="3">
        <v>0</v>
      </c>
      <c r="R798" s="3"/>
      <c r="S798" s="3">
        <f>IF(ISBLANK(Table13[[#This Row],[T1]]),0,IF(Table13[[#This Row],[T1]]&gt;0,1,0))</f>
        <v>1</v>
      </c>
      <c r="T798" s="3">
        <f>IF(ISBLANK(Table13[[#This Row],[T2]]),0,IF(Table13[[#This Row],[T2]]&gt;0,1,0))</f>
        <v>0</v>
      </c>
      <c r="U798" s="3">
        <f>IF(ISBLANK(Table13[[#This Row],[T3]]),0,IF(Table13[[#This Row],[T3]]&gt;0,1,0))</f>
        <v>1</v>
      </c>
      <c r="V798" s="3">
        <f>IF(ISBLANK(Table13[[#This Row],[T4]]),0,IF(Table13[[#This Row],[T4]]&gt;0,1,0))</f>
        <v>0</v>
      </c>
      <c r="W798" s="25">
        <v>39</v>
      </c>
      <c r="X798" s="23">
        <v>21</v>
      </c>
      <c r="Y798" s="3">
        <v>0.5</v>
      </c>
      <c r="Z798" s="3"/>
      <c r="AB798" s="30">
        <v>768</v>
      </c>
      <c r="AC798" s="30">
        <v>1.6423030012951692</v>
      </c>
      <c r="AD798" s="30">
        <v>0.25769699870483076</v>
      </c>
    </row>
    <row r="799" spans="1:30">
      <c r="A799" s="4">
        <v>43771.208333333336</v>
      </c>
      <c r="B799">
        <v>43771</v>
      </c>
      <c r="C799" s="3">
        <v>0.20833333333333334</v>
      </c>
      <c r="D799" s="3">
        <v>5</v>
      </c>
      <c r="E799" s="3">
        <v>33</v>
      </c>
      <c r="F799" s="3">
        <v>0.3</v>
      </c>
      <c r="G799" s="5">
        <v>0.2</v>
      </c>
      <c r="H799" s="3">
        <v>0.5</v>
      </c>
      <c r="I799" s="3">
        <v>1.55139</v>
      </c>
      <c r="J799" s="12">
        <f t="shared" si="36"/>
        <v>1.8541666666666663</v>
      </c>
      <c r="K799" s="4">
        <v>43771.208333333336</v>
      </c>
      <c r="L799" s="3">
        <f t="shared" si="37"/>
        <v>2</v>
      </c>
      <c r="M799" s="3">
        <f t="shared" si="38"/>
        <v>5</v>
      </c>
      <c r="N799" s="3">
        <v>58</v>
      </c>
      <c r="O799" s="3">
        <v>58</v>
      </c>
      <c r="P799" s="3">
        <v>58</v>
      </c>
      <c r="Q799" s="3">
        <v>0</v>
      </c>
      <c r="R799" s="3"/>
      <c r="S799" s="3">
        <f>IF(ISBLANK(Table13[[#This Row],[T1]]),0,IF(Table13[[#This Row],[T1]]&gt;0,1,0))</f>
        <v>1</v>
      </c>
      <c r="T799" s="3">
        <f>IF(ISBLANK(Table13[[#This Row],[T2]]),0,IF(Table13[[#This Row],[T2]]&gt;0,1,0))</f>
        <v>0</v>
      </c>
      <c r="U799" s="3">
        <f>IF(ISBLANK(Table13[[#This Row],[T3]]),0,IF(Table13[[#This Row],[T3]]&gt;0,1,0))</f>
        <v>1</v>
      </c>
      <c r="V799" s="3">
        <f>IF(ISBLANK(Table13[[#This Row],[T4]]),0,IF(Table13[[#This Row],[T4]]&gt;0,1,0))</f>
        <v>0</v>
      </c>
      <c r="W799" s="26">
        <v>38</v>
      </c>
      <c r="X799" s="22">
        <v>21</v>
      </c>
      <c r="Y799" s="3">
        <v>0.5</v>
      </c>
      <c r="Z799" s="3"/>
      <c r="AB799" s="30">
        <v>769</v>
      </c>
      <c r="AC799" s="30">
        <v>1.5843262919790597</v>
      </c>
      <c r="AD799" s="30">
        <v>-0.98432629197905963</v>
      </c>
    </row>
    <row r="800" spans="1:30">
      <c r="A800" s="4">
        <v>43771.25</v>
      </c>
      <c r="B800">
        <v>43771</v>
      </c>
      <c r="C800" s="3">
        <v>0.25</v>
      </c>
      <c r="D800" s="3">
        <v>6</v>
      </c>
      <c r="E800" s="3">
        <v>33</v>
      </c>
      <c r="F800" s="3">
        <v>0.3</v>
      </c>
      <c r="G800" s="5">
        <v>0.4</v>
      </c>
      <c r="H800" s="3">
        <v>0.7</v>
      </c>
      <c r="I800" s="3">
        <v>1.55139</v>
      </c>
      <c r="J800" s="12">
        <f t="shared" si="36"/>
        <v>1.8791666666666664</v>
      </c>
      <c r="K800" s="4">
        <v>43771.25</v>
      </c>
      <c r="L800" s="3">
        <f t="shared" si="37"/>
        <v>2</v>
      </c>
      <c r="M800" s="3">
        <f t="shared" si="38"/>
        <v>6</v>
      </c>
      <c r="N800" s="3">
        <v>57</v>
      </c>
      <c r="O800" s="3">
        <v>57</v>
      </c>
      <c r="P800" s="3">
        <v>57</v>
      </c>
      <c r="Q800" s="3">
        <v>0</v>
      </c>
      <c r="R800" s="3"/>
      <c r="S800" s="3">
        <f>IF(ISBLANK(Table13[[#This Row],[T1]]),0,IF(Table13[[#This Row],[T1]]&gt;0,1,0))</f>
        <v>1</v>
      </c>
      <c r="T800" s="3">
        <f>IF(ISBLANK(Table13[[#This Row],[T2]]),0,IF(Table13[[#This Row],[T2]]&gt;0,1,0))</f>
        <v>0</v>
      </c>
      <c r="U800" s="3">
        <f>IF(ISBLANK(Table13[[#This Row],[T3]]),0,IF(Table13[[#This Row],[T3]]&gt;0,1,0))</f>
        <v>1</v>
      </c>
      <c r="V800" s="3">
        <f>IF(ISBLANK(Table13[[#This Row],[T4]]),0,IF(Table13[[#This Row],[T4]]&gt;0,1,0))</f>
        <v>0</v>
      </c>
      <c r="W800" s="25">
        <v>38</v>
      </c>
      <c r="X800" s="23">
        <v>21</v>
      </c>
      <c r="Y800" s="3">
        <v>0.7</v>
      </c>
      <c r="Z800" s="3"/>
      <c r="AB800" s="30">
        <v>770</v>
      </c>
      <c r="AC800" s="30">
        <v>1.5767845023591156</v>
      </c>
      <c r="AD800" s="30">
        <v>-1.0767845023591156</v>
      </c>
    </row>
    <row r="801" spans="1:30">
      <c r="A801" s="4">
        <v>43771.291666666664</v>
      </c>
      <c r="B801">
        <v>43771</v>
      </c>
      <c r="C801" s="3">
        <v>0.29166666666666669</v>
      </c>
      <c r="D801" s="3">
        <v>7</v>
      </c>
      <c r="E801" s="3">
        <v>33</v>
      </c>
      <c r="F801" s="3">
        <v>1.3</v>
      </c>
      <c r="G801" s="5">
        <v>0.6</v>
      </c>
      <c r="H801" s="3">
        <v>1.9</v>
      </c>
      <c r="I801" s="3">
        <v>1.55139</v>
      </c>
      <c r="J801" s="12">
        <f t="shared" si="36"/>
        <v>1.9291666666666665</v>
      </c>
      <c r="K801" s="4">
        <v>43771.291666666664</v>
      </c>
      <c r="L801" s="3">
        <f t="shared" si="37"/>
        <v>2</v>
      </c>
      <c r="M801" s="3">
        <f t="shared" si="38"/>
        <v>7</v>
      </c>
      <c r="N801" s="3">
        <v>58</v>
      </c>
      <c r="O801" s="3">
        <v>58</v>
      </c>
      <c r="P801" s="3">
        <v>58</v>
      </c>
      <c r="Q801" s="3">
        <v>0</v>
      </c>
      <c r="R801" s="3"/>
      <c r="S801" s="3">
        <f>IF(ISBLANK(Table13[[#This Row],[T1]]),0,IF(Table13[[#This Row],[T1]]&gt;0,1,0))</f>
        <v>1</v>
      </c>
      <c r="T801" s="3">
        <f>IF(ISBLANK(Table13[[#This Row],[T2]]),0,IF(Table13[[#This Row],[T2]]&gt;0,1,0))</f>
        <v>0</v>
      </c>
      <c r="U801" s="3">
        <f>IF(ISBLANK(Table13[[#This Row],[T3]]),0,IF(Table13[[#This Row],[T3]]&gt;0,1,0))</f>
        <v>1</v>
      </c>
      <c r="V801" s="3">
        <f>IF(ISBLANK(Table13[[#This Row],[T4]]),0,IF(Table13[[#This Row],[T4]]&gt;0,1,0))</f>
        <v>0</v>
      </c>
      <c r="W801" s="26">
        <v>42</v>
      </c>
      <c r="X801" s="22">
        <v>21</v>
      </c>
      <c r="Y801" s="3">
        <v>1.9</v>
      </c>
      <c r="Z801" s="3"/>
      <c r="AB801" s="30">
        <v>771</v>
      </c>
      <c r="AC801" s="30">
        <v>1.5883031581029483</v>
      </c>
      <c r="AD801" s="30">
        <v>-0.98830315810294833</v>
      </c>
    </row>
    <row r="802" spans="1:30">
      <c r="A802" s="4">
        <v>43771.333333333336</v>
      </c>
      <c r="B802">
        <v>43771</v>
      </c>
      <c r="C802" s="3">
        <v>0.33333333333333331</v>
      </c>
      <c r="D802" s="3">
        <v>8</v>
      </c>
      <c r="E802" s="3">
        <v>33</v>
      </c>
      <c r="F802" s="3">
        <v>1</v>
      </c>
      <c r="G802" s="5">
        <v>3.7</v>
      </c>
      <c r="H802" s="3">
        <v>4.7</v>
      </c>
      <c r="I802" s="3">
        <v>1.55139</v>
      </c>
      <c r="J802" s="12">
        <f t="shared" si="36"/>
        <v>1.9083333333333332</v>
      </c>
      <c r="K802" s="4">
        <v>43771.333333333336</v>
      </c>
      <c r="L802" s="3">
        <f t="shared" si="37"/>
        <v>2</v>
      </c>
      <c r="M802" s="3">
        <f t="shared" si="38"/>
        <v>8</v>
      </c>
      <c r="N802" s="3">
        <v>58</v>
      </c>
      <c r="O802" s="3">
        <v>58</v>
      </c>
      <c r="P802" s="3">
        <v>58</v>
      </c>
      <c r="Q802" s="3">
        <v>0</v>
      </c>
      <c r="R802" s="3"/>
      <c r="S802" s="3">
        <f>IF(ISBLANK(Table13[[#This Row],[T1]]),0,IF(Table13[[#This Row],[T1]]&gt;0,1,0))</f>
        <v>1</v>
      </c>
      <c r="T802" s="3">
        <f>IF(ISBLANK(Table13[[#This Row],[T2]]),0,IF(Table13[[#This Row],[T2]]&gt;0,1,0))</f>
        <v>0</v>
      </c>
      <c r="U802" s="3">
        <f>IF(ISBLANK(Table13[[#This Row],[T3]]),0,IF(Table13[[#This Row],[T3]]&gt;0,1,0))</f>
        <v>0</v>
      </c>
      <c r="V802" s="3">
        <f>IF(ISBLANK(Table13[[#This Row],[T4]]),0,IF(Table13[[#This Row],[T4]]&gt;0,1,0))</f>
        <v>0</v>
      </c>
      <c r="W802" s="25">
        <v>45</v>
      </c>
      <c r="X802" s="23">
        <v>21</v>
      </c>
      <c r="Y802" s="3">
        <v>4.7</v>
      </c>
      <c r="Z802" s="3"/>
      <c r="AB802" s="30">
        <v>772</v>
      </c>
      <c r="AC802" s="30">
        <v>1.5883031581029483</v>
      </c>
      <c r="AD802" s="30">
        <v>-0.98830315810294833</v>
      </c>
    </row>
    <row r="803" spans="1:30">
      <c r="A803" s="4">
        <v>43771.375</v>
      </c>
      <c r="B803">
        <v>43771</v>
      </c>
      <c r="C803" s="3">
        <v>0.375</v>
      </c>
      <c r="D803" s="3">
        <v>9</v>
      </c>
      <c r="E803" s="3">
        <v>33</v>
      </c>
      <c r="F803" s="3">
        <v>1.9</v>
      </c>
      <c r="G803" s="5">
        <v>0.3</v>
      </c>
      <c r="H803" s="3">
        <v>2.1999999999999997</v>
      </c>
      <c r="I803" s="3">
        <v>1.55139</v>
      </c>
      <c r="J803" s="12">
        <f t="shared" si="36"/>
        <v>1.7958333333333334</v>
      </c>
      <c r="K803" s="4">
        <v>43771.375</v>
      </c>
      <c r="L803" s="3">
        <f t="shared" si="37"/>
        <v>2</v>
      </c>
      <c r="M803" s="3">
        <f t="shared" si="38"/>
        <v>9</v>
      </c>
      <c r="N803" s="3">
        <v>53</v>
      </c>
      <c r="O803" s="3">
        <v>46</v>
      </c>
      <c r="P803" s="3">
        <v>58</v>
      </c>
      <c r="Q803" s="3">
        <v>0</v>
      </c>
      <c r="R803" s="3"/>
      <c r="S803" s="3">
        <f>IF(ISBLANK(Table13[[#This Row],[T1]]),0,IF(Table13[[#This Row],[T1]]&gt;0,1,0))</f>
        <v>0</v>
      </c>
      <c r="T803" s="3">
        <f>IF(ISBLANK(Table13[[#This Row],[T2]]),0,IF(Table13[[#This Row],[T2]]&gt;0,1,0))</f>
        <v>0</v>
      </c>
      <c r="U803" s="3">
        <f>IF(ISBLANK(Table13[[#This Row],[T3]]),0,IF(Table13[[#This Row],[T3]]&gt;0,1,0))</f>
        <v>0</v>
      </c>
      <c r="V803" s="3">
        <f>IF(ISBLANK(Table13[[#This Row],[T4]]),0,IF(Table13[[#This Row],[T4]]&gt;0,1,0))</f>
        <v>0</v>
      </c>
      <c r="W803" s="26">
        <v>45</v>
      </c>
      <c r="X803" s="22">
        <v>21</v>
      </c>
      <c r="Y803" s="3">
        <v>2.1999999999999997</v>
      </c>
      <c r="Z803" s="3"/>
      <c r="AB803" s="30">
        <v>773</v>
      </c>
      <c r="AC803" s="30">
        <v>1.5990264406220036</v>
      </c>
      <c r="AD803" s="30">
        <v>-0.99902644062200352</v>
      </c>
    </row>
    <row r="804" spans="1:30">
      <c r="A804" s="4">
        <v>43771.416666666664</v>
      </c>
      <c r="B804">
        <v>43771</v>
      </c>
      <c r="C804" s="3">
        <v>0.41666666666666669</v>
      </c>
      <c r="D804" s="3">
        <v>10</v>
      </c>
      <c r="E804" s="3">
        <v>33</v>
      </c>
      <c r="F804" s="3">
        <v>0.3</v>
      </c>
      <c r="G804" s="5">
        <v>0.5</v>
      </c>
      <c r="H804" s="3">
        <v>0.8</v>
      </c>
      <c r="I804" s="3">
        <v>1.55139</v>
      </c>
      <c r="J804" s="12">
        <f t="shared" si="36"/>
        <v>1.7333333333333336</v>
      </c>
      <c r="K804" s="4">
        <v>43771.416666666664</v>
      </c>
      <c r="L804" s="3">
        <f t="shared" si="37"/>
        <v>2</v>
      </c>
      <c r="M804" s="3">
        <f t="shared" si="38"/>
        <v>10</v>
      </c>
      <c r="N804" s="3">
        <v>58</v>
      </c>
      <c r="O804" s="3">
        <v>0</v>
      </c>
      <c r="P804" s="3">
        <v>58</v>
      </c>
      <c r="Q804" s="3">
        <v>0</v>
      </c>
      <c r="R804" s="3"/>
      <c r="S804" s="3">
        <f>IF(ISBLANK(Table13[[#This Row],[T1]]),0,IF(Table13[[#This Row],[T1]]&gt;0,1,0))</f>
        <v>0</v>
      </c>
      <c r="T804" s="3">
        <f>IF(ISBLANK(Table13[[#This Row],[T2]]),0,IF(Table13[[#This Row],[T2]]&gt;0,1,0))</f>
        <v>0</v>
      </c>
      <c r="U804" s="3">
        <f>IF(ISBLANK(Table13[[#This Row],[T3]]),0,IF(Table13[[#This Row],[T3]]&gt;0,1,0))</f>
        <v>0</v>
      </c>
      <c r="V804" s="3">
        <f>IF(ISBLANK(Table13[[#This Row],[T4]]),0,IF(Table13[[#This Row],[T4]]&gt;0,1,0))</f>
        <v>0</v>
      </c>
      <c r="W804" s="25">
        <v>48</v>
      </c>
      <c r="X804" s="23">
        <v>21</v>
      </c>
      <c r="Y804" s="3">
        <v>0.8</v>
      </c>
      <c r="Z804" s="3"/>
      <c r="AB804" s="30">
        <v>774</v>
      </c>
      <c r="AC804" s="30">
        <v>1.5990264406220036</v>
      </c>
      <c r="AD804" s="30">
        <v>-1.1990264406220037</v>
      </c>
    </row>
    <row r="805" spans="1:30">
      <c r="A805" s="4">
        <v>43771.458333333336</v>
      </c>
      <c r="B805">
        <v>43771</v>
      </c>
      <c r="C805" s="3">
        <v>0.45833333333333331</v>
      </c>
      <c r="D805" s="3">
        <v>11</v>
      </c>
      <c r="E805" s="3">
        <v>33</v>
      </c>
      <c r="F805" s="3">
        <v>2.9</v>
      </c>
      <c r="G805" s="5">
        <v>5.7</v>
      </c>
      <c r="H805" s="3">
        <v>8.6</v>
      </c>
      <c r="I805" s="3">
        <v>1.55139</v>
      </c>
      <c r="J805" s="12">
        <f t="shared" si="36"/>
        <v>1.7666666666666668</v>
      </c>
      <c r="K805" s="4">
        <v>43771.458333333336</v>
      </c>
      <c r="L805" s="3">
        <f t="shared" si="37"/>
        <v>2</v>
      </c>
      <c r="M805" s="3">
        <f t="shared" si="38"/>
        <v>11</v>
      </c>
      <c r="N805" s="3">
        <v>57</v>
      </c>
      <c r="O805" s="3">
        <v>0</v>
      </c>
      <c r="P805" s="3">
        <v>57</v>
      </c>
      <c r="Q805" s="3">
        <v>0</v>
      </c>
      <c r="R805" s="3"/>
      <c r="S805" s="3">
        <f>IF(ISBLANK(Table13[[#This Row],[T1]]),0,IF(Table13[[#This Row],[T1]]&gt;0,1,0))</f>
        <v>0</v>
      </c>
      <c r="T805" s="3">
        <f>IF(ISBLANK(Table13[[#This Row],[T2]]),0,IF(Table13[[#This Row],[T2]]&gt;0,1,0))</f>
        <v>0</v>
      </c>
      <c r="U805" s="3">
        <f>IF(ISBLANK(Table13[[#This Row],[T3]]),0,IF(Table13[[#This Row],[T3]]&gt;0,1,0))</f>
        <v>0</v>
      </c>
      <c r="V805" s="3">
        <f>IF(ISBLANK(Table13[[#This Row],[T4]]),0,IF(Table13[[#This Row],[T4]]&gt;0,1,0))</f>
        <v>0</v>
      </c>
      <c r="W805" s="26">
        <v>51</v>
      </c>
      <c r="X805" s="22">
        <v>21</v>
      </c>
      <c r="Y805" s="3">
        <v>8.6</v>
      </c>
      <c r="Z805" s="3"/>
      <c r="AB805" s="30">
        <v>775</v>
      </c>
      <c r="AC805" s="30">
        <v>1.5990264406220036</v>
      </c>
      <c r="AD805" s="30">
        <v>0.10097355937799657</v>
      </c>
    </row>
    <row r="806" spans="1:30">
      <c r="A806" s="4">
        <v>43771.5</v>
      </c>
      <c r="B806">
        <v>43771</v>
      </c>
      <c r="C806" s="3">
        <v>0.5</v>
      </c>
      <c r="D806" s="3">
        <v>12</v>
      </c>
      <c r="E806" s="3">
        <v>33</v>
      </c>
      <c r="F806" s="3">
        <v>1.8</v>
      </c>
      <c r="G806" s="5">
        <v>1.2</v>
      </c>
      <c r="H806" s="3">
        <v>3</v>
      </c>
      <c r="I806" s="3">
        <v>1.55139</v>
      </c>
      <c r="J806" s="12">
        <f t="shared" si="36"/>
        <v>1.4666666666666668</v>
      </c>
      <c r="K806" s="4">
        <v>43771.5</v>
      </c>
      <c r="L806" s="3">
        <f t="shared" si="37"/>
        <v>2</v>
      </c>
      <c r="M806" s="3">
        <f t="shared" si="38"/>
        <v>12</v>
      </c>
      <c r="N806" s="3">
        <v>58</v>
      </c>
      <c r="O806" s="3">
        <v>0</v>
      </c>
      <c r="P806" s="3">
        <v>58</v>
      </c>
      <c r="Q806" s="3">
        <v>0</v>
      </c>
      <c r="R806" s="3"/>
      <c r="S806" s="3">
        <f>IF(ISBLANK(Table13[[#This Row],[T1]]),0,IF(Table13[[#This Row],[T1]]&gt;0,1,0))</f>
        <v>0</v>
      </c>
      <c r="T806" s="3">
        <f>IF(ISBLANK(Table13[[#This Row],[T2]]),0,IF(Table13[[#This Row],[T2]]&gt;0,1,0))</f>
        <v>0</v>
      </c>
      <c r="U806" s="3">
        <f>IF(ISBLANK(Table13[[#This Row],[T3]]),0,IF(Table13[[#This Row],[T3]]&gt;0,1,0))</f>
        <v>0</v>
      </c>
      <c r="V806" s="3">
        <f>IF(ISBLANK(Table13[[#This Row],[T4]]),0,IF(Table13[[#This Row],[T4]]&gt;0,1,0))</f>
        <v>0</v>
      </c>
      <c r="W806" s="25">
        <v>52</v>
      </c>
      <c r="X806" s="23">
        <v>21</v>
      </c>
      <c r="Y806" s="3">
        <v>3</v>
      </c>
      <c r="Z806" s="3"/>
      <c r="AB806" s="30">
        <v>776</v>
      </c>
      <c r="AC806" s="30">
        <v>1.577579875583893</v>
      </c>
      <c r="AD806" s="30">
        <v>1.2224201244161068</v>
      </c>
    </row>
    <row r="807" spans="1:30">
      <c r="A807" s="4">
        <v>43771.541666666664</v>
      </c>
      <c r="B807">
        <v>43771</v>
      </c>
      <c r="C807" s="3">
        <v>0.54166666666666663</v>
      </c>
      <c r="D807" s="3">
        <v>13</v>
      </c>
      <c r="E807" s="3">
        <v>33</v>
      </c>
      <c r="F807" s="3">
        <v>0.5</v>
      </c>
      <c r="G807" s="5">
        <v>0.9</v>
      </c>
      <c r="H807" s="3">
        <v>1.4</v>
      </c>
      <c r="I807" s="3">
        <v>1.55139</v>
      </c>
      <c r="J807" s="12">
        <f t="shared" si="36"/>
        <v>1.3624999999999998</v>
      </c>
      <c r="K807" s="4">
        <v>43771.541666666664</v>
      </c>
      <c r="L807" s="3">
        <f t="shared" si="37"/>
        <v>2</v>
      </c>
      <c r="M807" s="3">
        <f t="shared" si="38"/>
        <v>13</v>
      </c>
      <c r="N807" s="3">
        <v>58</v>
      </c>
      <c r="O807" s="3">
        <v>0</v>
      </c>
      <c r="P807" s="3">
        <v>58</v>
      </c>
      <c r="Q807" s="3">
        <v>0</v>
      </c>
      <c r="R807" s="3"/>
      <c r="S807" s="3">
        <f>IF(ISBLANK(Table13[[#This Row],[T1]]),0,IF(Table13[[#This Row],[T1]]&gt;0,1,0))</f>
        <v>0</v>
      </c>
      <c r="T807" s="3">
        <f>IF(ISBLANK(Table13[[#This Row],[T2]]),0,IF(Table13[[#This Row],[T2]]&gt;0,1,0))</f>
        <v>0</v>
      </c>
      <c r="U807" s="3">
        <f>IF(ISBLANK(Table13[[#This Row],[T3]]),0,IF(Table13[[#This Row],[T3]]&gt;0,1,0))</f>
        <v>0</v>
      </c>
      <c r="V807" s="3">
        <f>IF(ISBLANK(Table13[[#This Row],[T4]]),0,IF(Table13[[#This Row],[T4]]&gt;0,1,0))</f>
        <v>0</v>
      </c>
      <c r="W807" s="26">
        <v>54</v>
      </c>
      <c r="X807" s="22">
        <v>21</v>
      </c>
      <c r="Y807" s="3">
        <v>1.4</v>
      </c>
      <c r="Z807" s="3"/>
      <c r="AB807" s="30">
        <v>777</v>
      </c>
      <c r="AC807" s="30">
        <v>1.5875077848781705</v>
      </c>
      <c r="AD807" s="30">
        <v>0.71249221512182936</v>
      </c>
    </row>
    <row r="808" spans="1:30">
      <c r="A808" s="4">
        <v>43771.583333333336</v>
      </c>
      <c r="B808">
        <v>43771</v>
      </c>
      <c r="C808" s="3">
        <v>0.58333333333333337</v>
      </c>
      <c r="D808" s="3">
        <v>14</v>
      </c>
      <c r="E808" s="3">
        <v>33</v>
      </c>
      <c r="F808" s="3">
        <v>3.1</v>
      </c>
      <c r="G808" s="5">
        <v>1.3</v>
      </c>
      <c r="H808" s="3">
        <v>4.4000000000000004</v>
      </c>
      <c r="I808" s="3">
        <v>1.55139</v>
      </c>
      <c r="J808" s="12">
        <f t="shared" si="36"/>
        <v>1.3208333333333331</v>
      </c>
      <c r="K808" s="4">
        <v>43771.583333333336</v>
      </c>
      <c r="L808" s="3">
        <f t="shared" si="37"/>
        <v>2</v>
      </c>
      <c r="M808" s="3">
        <f t="shared" si="38"/>
        <v>14</v>
      </c>
      <c r="N808" s="3">
        <v>23</v>
      </c>
      <c r="O808" s="3">
        <v>0</v>
      </c>
      <c r="P808" s="3">
        <v>23</v>
      </c>
      <c r="Q808" s="3">
        <v>0</v>
      </c>
      <c r="R808" s="3"/>
      <c r="S808" s="3">
        <f>IF(ISBLANK(Table13[[#This Row],[T1]]),0,IF(Table13[[#This Row],[T1]]&gt;0,1,0))</f>
        <v>0</v>
      </c>
      <c r="T808" s="3">
        <f>IF(ISBLANK(Table13[[#This Row],[T2]]),0,IF(Table13[[#This Row],[T2]]&gt;0,1,0))</f>
        <v>0</v>
      </c>
      <c r="U808" s="3">
        <f>IF(ISBLANK(Table13[[#This Row],[T3]]),0,IF(Table13[[#This Row],[T3]]&gt;0,1,0))</f>
        <v>0</v>
      </c>
      <c r="V808" s="3">
        <f>IF(ISBLANK(Table13[[#This Row],[T4]]),0,IF(Table13[[#This Row],[T4]]&gt;0,1,0))</f>
        <v>0</v>
      </c>
      <c r="W808" s="25">
        <v>55</v>
      </c>
      <c r="X808" s="23">
        <v>21</v>
      </c>
      <c r="Y808" s="3">
        <v>4.4000000000000004</v>
      </c>
      <c r="Z808" s="3"/>
      <c r="AB808" s="30">
        <v>778</v>
      </c>
      <c r="AC808" s="30">
        <v>1.6065682302419479</v>
      </c>
      <c r="AD808" s="30">
        <v>-0.70656823024194804</v>
      </c>
    </row>
    <row r="809" spans="1:30">
      <c r="A809" s="4">
        <v>43771.625</v>
      </c>
      <c r="B809">
        <v>43771</v>
      </c>
      <c r="C809" s="3">
        <v>0.625</v>
      </c>
      <c r="D809" s="3">
        <v>15</v>
      </c>
      <c r="E809" s="3">
        <v>33</v>
      </c>
      <c r="F809" s="3">
        <v>0.4</v>
      </c>
      <c r="G809" s="5">
        <v>0.4</v>
      </c>
      <c r="H809" s="3">
        <v>0.8</v>
      </c>
      <c r="I809" s="3">
        <v>1.55139</v>
      </c>
      <c r="J809" s="12">
        <f t="shared" si="36"/>
        <v>1.1541666666666666</v>
      </c>
      <c r="K809" s="4">
        <v>43771.625</v>
      </c>
      <c r="L809" s="3">
        <f t="shared" si="37"/>
        <v>2</v>
      </c>
      <c r="M809" s="3">
        <f t="shared" si="38"/>
        <v>15</v>
      </c>
      <c r="N809" s="3">
        <v>6</v>
      </c>
      <c r="O809" s="3">
        <v>0</v>
      </c>
      <c r="P809" s="3">
        <v>9</v>
      </c>
      <c r="Q809" s="3">
        <v>0</v>
      </c>
      <c r="R809" s="3"/>
      <c r="S809" s="3">
        <f>IF(ISBLANK(Table13[[#This Row],[T1]]),0,IF(Table13[[#This Row],[T1]]&gt;0,1,0))</f>
        <v>0</v>
      </c>
      <c r="T809" s="3">
        <f>IF(ISBLANK(Table13[[#This Row],[T2]]),0,IF(Table13[[#This Row],[T2]]&gt;0,1,0))</f>
        <v>0</v>
      </c>
      <c r="U809" s="3">
        <f>IF(ISBLANK(Table13[[#This Row],[T3]]),0,IF(Table13[[#This Row],[T3]]&gt;0,1,0))</f>
        <v>0</v>
      </c>
      <c r="V809" s="3">
        <f>IF(ISBLANK(Table13[[#This Row],[T4]]),0,IF(Table13[[#This Row],[T4]]&gt;0,1,0))</f>
        <v>0</v>
      </c>
      <c r="W809" s="26">
        <v>54</v>
      </c>
      <c r="X809" s="22">
        <v>21</v>
      </c>
      <c r="Y809" s="3">
        <v>0.8</v>
      </c>
      <c r="Z809" s="3"/>
      <c r="AB809" s="30">
        <v>779</v>
      </c>
      <c r="AC809" s="30">
        <v>1.5743983826847823</v>
      </c>
      <c r="AD809" s="30">
        <v>-1.2743983826847822</v>
      </c>
    </row>
    <row r="810" spans="1:30">
      <c r="A810" s="4">
        <v>43771.666666666664</v>
      </c>
      <c r="B810">
        <v>43771</v>
      </c>
      <c r="C810" s="3">
        <v>0.66666666666666663</v>
      </c>
      <c r="D810" s="3">
        <v>16</v>
      </c>
      <c r="E810" s="3">
        <v>33</v>
      </c>
      <c r="F810" s="3">
        <v>0.4</v>
      </c>
      <c r="G810" s="5">
        <v>0.4</v>
      </c>
      <c r="H810" s="3">
        <v>0.8</v>
      </c>
      <c r="I810" s="3">
        <v>1.55139</v>
      </c>
      <c r="J810" s="12">
        <f t="shared" si="36"/>
        <v>1.1458333333333333</v>
      </c>
      <c r="K810" s="4">
        <v>43771.666666666664</v>
      </c>
      <c r="L810" s="3">
        <f t="shared" si="37"/>
        <v>2</v>
      </c>
      <c r="M810" s="3">
        <f t="shared" si="38"/>
        <v>16</v>
      </c>
      <c r="N810" s="3">
        <v>58</v>
      </c>
      <c r="O810" s="3">
        <v>0</v>
      </c>
      <c r="P810" s="3">
        <v>53</v>
      </c>
      <c r="Q810" s="3">
        <v>0</v>
      </c>
      <c r="R810" s="3"/>
      <c r="S810" s="3">
        <f>IF(ISBLANK(Table13[[#This Row],[T1]]),0,IF(Table13[[#This Row],[T1]]&gt;0,1,0))</f>
        <v>0</v>
      </c>
      <c r="T810" s="3">
        <f>IF(ISBLANK(Table13[[#This Row],[T2]]),0,IF(Table13[[#This Row],[T2]]&gt;0,1,0))</f>
        <v>0</v>
      </c>
      <c r="U810" s="3">
        <f>IF(ISBLANK(Table13[[#This Row],[T3]]),0,IF(Table13[[#This Row],[T3]]&gt;0,1,0))</f>
        <v>0</v>
      </c>
      <c r="V810" s="3">
        <f>IF(ISBLANK(Table13[[#This Row],[T4]]),0,IF(Table13[[#This Row],[T4]]&gt;0,1,0))</f>
        <v>0</v>
      </c>
      <c r="W810" s="25">
        <v>51</v>
      </c>
      <c r="X810" s="23">
        <v>21</v>
      </c>
      <c r="Y810" s="3">
        <v>0.8</v>
      </c>
      <c r="Z810" s="3"/>
      <c r="AB810" s="30">
        <v>780</v>
      </c>
      <c r="AC810" s="30">
        <v>1.523963462988617</v>
      </c>
      <c r="AD810" s="30">
        <v>-1.2239634629886169</v>
      </c>
    </row>
    <row r="811" spans="1:30">
      <c r="A811" s="4">
        <v>43771.708333333336</v>
      </c>
      <c r="B811">
        <v>43771</v>
      </c>
      <c r="C811" s="3">
        <v>0.70833333333333337</v>
      </c>
      <c r="D811" s="3">
        <v>17</v>
      </c>
      <c r="E811" s="3">
        <v>33</v>
      </c>
      <c r="F811" s="3">
        <v>0.7</v>
      </c>
      <c r="G811" s="5">
        <v>0.3</v>
      </c>
      <c r="H811" s="3">
        <v>1</v>
      </c>
      <c r="I811" s="3">
        <v>1.55139</v>
      </c>
      <c r="J811" s="12">
        <f t="shared" si="36"/>
        <v>1.1375</v>
      </c>
      <c r="K811" s="4">
        <v>43771.708333333336</v>
      </c>
      <c r="L811" s="3">
        <f t="shared" si="37"/>
        <v>2</v>
      </c>
      <c r="M811" s="3">
        <f t="shared" si="38"/>
        <v>17</v>
      </c>
      <c r="N811" s="3">
        <v>58</v>
      </c>
      <c r="O811" s="3">
        <v>0</v>
      </c>
      <c r="P811" s="3">
        <v>55</v>
      </c>
      <c r="Q811" s="3">
        <v>0</v>
      </c>
      <c r="R811" s="3"/>
      <c r="S811" s="3">
        <f>IF(ISBLANK(Table13[[#This Row],[T1]]),0,IF(Table13[[#This Row],[T1]]&gt;0,1,0))</f>
        <v>0</v>
      </c>
      <c r="T811" s="3">
        <f>IF(ISBLANK(Table13[[#This Row],[T2]]),0,IF(Table13[[#This Row],[T2]]&gt;0,1,0))</f>
        <v>0</v>
      </c>
      <c r="U811" s="3">
        <f>IF(ISBLANK(Table13[[#This Row],[T3]]),0,IF(Table13[[#This Row],[T3]]&gt;0,1,0))</f>
        <v>1</v>
      </c>
      <c r="V811" s="3">
        <f>IF(ISBLANK(Table13[[#This Row],[T4]]),0,IF(Table13[[#This Row],[T4]]&gt;0,1,0))</f>
        <v>0</v>
      </c>
      <c r="W811" s="26">
        <v>50</v>
      </c>
      <c r="X811" s="22">
        <v>21</v>
      </c>
      <c r="Y811" s="3">
        <v>1</v>
      </c>
      <c r="Z811" s="3"/>
      <c r="AB811" s="30">
        <v>781</v>
      </c>
      <c r="AC811" s="30">
        <v>1.3836541057780529</v>
      </c>
      <c r="AD811" s="30">
        <v>-1.0836541057780529</v>
      </c>
    </row>
    <row r="812" spans="1:30">
      <c r="A812" s="4">
        <v>43771.75</v>
      </c>
      <c r="B812">
        <v>43771</v>
      </c>
      <c r="C812" s="3">
        <v>0.75</v>
      </c>
      <c r="D812" s="3">
        <v>18</v>
      </c>
      <c r="E812" s="3">
        <v>33</v>
      </c>
      <c r="F812" s="3">
        <v>0.4</v>
      </c>
      <c r="G812" s="5">
        <v>1.1000000000000001</v>
      </c>
      <c r="H812" s="3">
        <v>1.5</v>
      </c>
      <c r="I812" s="3">
        <v>1.55139</v>
      </c>
      <c r="J812" s="12">
        <f t="shared" si="36"/>
        <v>1.1791666666666665</v>
      </c>
      <c r="K812" s="4">
        <v>43771.75</v>
      </c>
      <c r="L812" s="3">
        <f t="shared" si="37"/>
        <v>2</v>
      </c>
      <c r="M812" s="3">
        <f t="shared" si="38"/>
        <v>18</v>
      </c>
      <c r="N812" s="3">
        <v>58</v>
      </c>
      <c r="O812" s="3">
        <v>0</v>
      </c>
      <c r="P812" s="3">
        <v>58</v>
      </c>
      <c r="Q812" s="3">
        <v>0</v>
      </c>
      <c r="R812" s="3"/>
      <c r="S812" s="3">
        <f>IF(ISBLANK(Table13[[#This Row],[T1]]),0,IF(Table13[[#This Row],[T1]]&gt;0,1,0))</f>
        <v>0</v>
      </c>
      <c r="T812" s="3">
        <f>IF(ISBLANK(Table13[[#This Row],[T2]]),0,IF(Table13[[#This Row],[T2]]&gt;0,1,0))</f>
        <v>0</v>
      </c>
      <c r="U812" s="3">
        <f>IF(ISBLANK(Table13[[#This Row],[T3]]),0,IF(Table13[[#This Row],[T3]]&gt;0,1,0))</f>
        <v>1</v>
      </c>
      <c r="V812" s="3">
        <f>IF(ISBLANK(Table13[[#This Row],[T4]]),0,IF(Table13[[#This Row],[T4]]&gt;0,1,0))</f>
        <v>0</v>
      </c>
      <c r="W812" s="25">
        <v>50</v>
      </c>
      <c r="X812" s="23">
        <v>21</v>
      </c>
      <c r="Y812" s="3">
        <v>1.5</v>
      </c>
      <c r="Z812" s="3"/>
      <c r="AB812" s="30">
        <v>782</v>
      </c>
      <c r="AC812" s="30">
        <v>1.3729308232589976</v>
      </c>
      <c r="AD812" s="30">
        <v>-0.9729308232589976</v>
      </c>
    </row>
    <row r="813" spans="1:30">
      <c r="A813" s="4">
        <v>43771.791666666664</v>
      </c>
      <c r="B813">
        <v>43771</v>
      </c>
      <c r="C813" s="3">
        <v>0.79166666666666663</v>
      </c>
      <c r="D813" s="3">
        <v>19</v>
      </c>
      <c r="E813" s="3">
        <v>33</v>
      </c>
      <c r="F813" s="3">
        <v>1</v>
      </c>
      <c r="G813" s="5">
        <v>0.5</v>
      </c>
      <c r="H813" s="3">
        <v>1.5</v>
      </c>
      <c r="I813" s="3">
        <v>1.55139</v>
      </c>
      <c r="J813" s="12">
        <f t="shared" si="36"/>
        <v>1.2458333333333333</v>
      </c>
      <c r="K813" s="4">
        <v>43771.791666666664</v>
      </c>
      <c r="L813" s="3">
        <f t="shared" si="37"/>
        <v>2</v>
      </c>
      <c r="M813" s="3">
        <f t="shared" si="38"/>
        <v>19</v>
      </c>
      <c r="N813" s="3">
        <v>57</v>
      </c>
      <c r="O813" s="3">
        <v>0</v>
      </c>
      <c r="P813" s="3">
        <v>14</v>
      </c>
      <c r="Q813" s="3">
        <v>0</v>
      </c>
      <c r="R813" s="3"/>
      <c r="S813" s="3">
        <f>IF(ISBLANK(Table13[[#This Row],[T1]]),0,IF(Table13[[#This Row],[T1]]&gt;0,1,0))</f>
        <v>0</v>
      </c>
      <c r="T813" s="3">
        <f>IF(ISBLANK(Table13[[#This Row],[T2]]),0,IF(Table13[[#This Row],[T2]]&gt;0,1,0))</f>
        <v>0</v>
      </c>
      <c r="U813" s="3">
        <f>IF(ISBLANK(Table13[[#This Row],[T3]]),0,IF(Table13[[#This Row],[T3]]&gt;0,1,0))</f>
        <v>1</v>
      </c>
      <c r="V813" s="3">
        <f>IF(ISBLANK(Table13[[#This Row],[T4]]),0,IF(Table13[[#This Row],[T4]]&gt;0,1,0))</f>
        <v>0</v>
      </c>
      <c r="W813" s="26">
        <v>47</v>
      </c>
      <c r="X813" s="22">
        <v>21</v>
      </c>
      <c r="Y813" s="3">
        <v>1.5</v>
      </c>
      <c r="Z813" s="3"/>
      <c r="AB813" s="30">
        <v>783</v>
      </c>
      <c r="AC813" s="30">
        <v>1.5025168979505064</v>
      </c>
      <c r="AD813" s="30">
        <v>-1.2025168979505063</v>
      </c>
    </row>
    <row r="814" spans="1:30">
      <c r="A814" s="4">
        <v>43771.833333333336</v>
      </c>
      <c r="B814">
        <v>43771</v>
      </c>
      <c r="C814" s="3">
        <v>0.83333333333333337</v>
      </c>
      <c r="D814" s="3">
        <v>20</v>
      </c>
      <c r="E814" s="3">
        <v>33</v>
      </c>
      <c r="F814" s="3">
        <v>0.5</v>
      </c>
      <c r="G814" s="5">
        <v>0.5</v>
      </c>
      <c r="H814" s="3">
        <v>1</v>
      </c>
      <c r="I814" s="3">
        <v>1.55139</v>
      </c>
      <c r="J814" s="12">
        <f t="shared" si="36"/>
        <v>1.2749999999999999</v>
      </c>
      <c r="K814" s="4">
        <v>43771.833333333336</v>
      </c>
      <c r="L814" s="3">
        <f t="shared" si="37"/>
        <v>2</v>
      </c>
      <c r="M814" s="3">
        <f t="shared" si="38"/>
        <v>20</v>
      </c>
      <c r="N814" s="3">
        <v>32</v>
      </c>
      <c r="O814" s="3">
        <v>0</v>
      </c>
      <c r="P814" s="3">
        <v>0</v>
      </c>
      <c r="Q814" s="3">
        <v>0</v>
      </c>
      <c r="R814" s="3"/>
      <c r="S814" s="3">
        <f>IF(ISBLANK(Table13[[#This Row],[T1]]),0,IF(Table13[[#This Row],[T1]]&gt;0,1,0))</f>
        <v>0</v>
      </c>
      <c r="T814" s="3">
        <f>IF(ISBLANK(Table13[[#This Row],[T2]]),0,IF(Table13[[#This Row],[T2]]&gt;0,1,0))</f>
        <v>0</v>
      </c>
      <c r="U814" s="3">
        <f>IF(ISBLANK(Table13[[#This Row],[T3]]),0,IF(Table13[[#This Row],[T3]]&gt;0,1,0))</f>
        <v>1</v>
      </c>
      <c r="V814" s="3">
        <f>IF(ISBLANK(Table13[[#This Row],[T4]]),0,IF(Table13[[#This Row],[T4]]&gt;0,1,0))</f>
        <v>0</v>
      </c>
      <c r="W814" s="25">
        <v>46</v>
      </c>
      <c r="X814" s="23">
        <v>21</v>
      </c>
      <c r="Y814" s="3">
        <v>1</v>
      </c>
      <c r="Z814" s="3"/>
      <c r="AB814" s="30">
        <v>784</v>
      </c>
      <c r="AC814" s="30">
        <v>1.5132401804695617</v>
      </c>
      <c r="AD814" s="30">
        <v>-0.21324018046956161</v>
      </c>
    </row>
    <row r="815" spans="1:30">
      <c r="A815" s="4">
        <v>43771.875</v>
      </c>
      <c r="B815">
        <v>43771</v>
      </c>
      <c r="C815" s="3">
        <v>0.875</v>
      </c>
      <c r="D815" s="3">
        <v>21</v>
      </c>
      <c r="E815" s="3">
        <v>33</v>
      </c>
      <c r="F815" s="3">
        <v>0.6</v>
      </c>
      <c r="G815" s="5">
        <v>0.7</v>
      </c>
      <c r="H815" s="3">
        <v>1.2999999999999998</v>
      </c>
      <c r="I815" s="3">
        <v>1.55139</v>
      </c>
      <c r="J815" s="12">
        <f t="shared" si="36"/>
        <v>1.2916666666666665</v>
      </c>
      <c r="K815" s="4">
        <v>43771.874999652777</v>
      </c>
      <c r="L815" s="3">
        <f t="shared" si="37"/>
        <v>2</v>
      </c>
      <c r="M815" s="3">
        <f t="shared" si="38"/>
        <v>21</v>
      </c>
      <c r="N815" s="3"/>
      <c r="O815" s="3"/>
      <c r="P815" s="3"/>
      <c r="Q815" s="3"/>
      <c r="R815" s="3"/>
      <c r="S815" s="3">
        <f>IF(ISBLANK(Table13[[#This Row],[T1]]),0,IF(Table13[[#This Row],[T1]]&gt;0,1,0))</f>
        <v>1</v>
      </c>
      <c r="T815" s="3">
        <f>IF(ISBLANK(Table13[[#This Row],[T2]]),0,IF(Table13[[#This Row],[T2]]&gt;0,1,0))</f>
        <v>0</v>
      </c>
      <c r="U815" s="3">
        <f>IF(ISBLANK(Table13[[#This Row],[T3]]),0,IF(Table13[[#This Row],[T3]]&gt;0,1,0))</f>
        <v>1</v>
      </c>
      <c r="V815" s="3">
        <f>IF(ISBLANK(Table13[[#This Row],[T4]]),0,IF(Table13[[#This Row],[T4]]&gt;0,1,0))</f>
        <v>0</v>
      </c>
      <c r="W815" s="26">
        <v>44</v>
      </c>
      <c r="X815" s="22">
        <v>21</v>
      </c>
      <c r="Y815" s="3">
        <v>1.2999999999999998</v>
      </c>
      <c r="Z815" s="3"/>
      <c r="AB815" s="30">
        <v>785</v>
      </c>
      <c r="AC815" s="30">
        <v>1.5346867455076723</v>
      </c>
      <c r="AD815" s="30">
        <v>-1.0346867455076723</v>
      </c>
    </row>
    <row r="816" spans="1:30">
      <c r="A816" s="4">
        <v>43771.916666666664</v>
      </c>
      <c r="B816">
        <v>43771</v>
      </c>
      <c r="C816" s="3">
        <v>0.91666666666666663</v>
      </c>
      <c r="D816" s="3">
        <v>22</v>
      </c>
      <c r="E816" s="3">
        <v>33</v>
      </c>
      <c r="F816" s="3">
        <v>1.5</v>
      </c>
      <c r="G816" s="5">
        <v>0.5</v>
      </c>
      <c r="H816" s="3">
        <v>2</v>
      </c>
      <c r="I816" s="3">
        <v>1.55139</v>
      </c>
      <c r="J816" s="12">
        <f t="shared" si="36"/>
        <v>1.3416666666666668</v>
      </c>
      <c r="K816" s="4">
        <v>43771.916666261575</v>
      </c>
      <c r="L816" s="3">
        <f t="shared" si="37"/>
        <v>2</v>
      </c>
      <c r="M816" s="3">
        <f t="shared" si="38"/>
        <v>22</v>
      </c>
      <c r="N816" s="3"/>
      <c r="O816" s="3"/>
      <c r="P816" s="3"/>
      <c r="Q816" s="3"/>
      <c r="R816" s="3"/>
      <c r="S816" s="3">
        <f>IF(ISBLANK(Table13[[#This Row],[T1]]),0,IF(Table13[[#This Row],[T1]]&gt;0,1,0))</f>
        <v>1</v>
      </c>
      <c r="T816" s="3">
        <f>IF(ISBLANK(Table13[[#This Row],[T2]]),0,IF(Table13[[#This Row],[T2]]&gt;0,1,0))</f>
        <v>0</v>
      </c>
      <c r="U816" s="3">
        <f>IF(ISBLANK(Table13[[#This Row],[T3]]),0,IF(Table13[[#This Row],[T3]]&gt;0,1,0))</f>
        <v>1</v>
      </c>
      <c r="V816" s="3">
        <f>IF(ISBLANK(Table13[[#This Row],[T4]]),0,IF(Table13[[#This Row],[T4]]&gt;0,1,0))</f>
        <v>0</v>
      </c>
      <c r="W816" s="25">
        <v>44</v>
      </c>
      <c r="X816" s="23">
        <v>21</v>
      </c>
      <c r="Y816" s="3">
        <v>2</v>
      </c>
      <c r="Z816" s="3"/>
      <c r="AB816" s="30">
        <v>786</v>
      </c>
      <c r="AC816" s="30">
        <v>1.5561333105457826</v>
      </c>
      <c r="AD816" s="30">
        <v>-0.75613331054578259</v>
      </c>
    </row>
    <row r="817" spans="1:30">
      <c r="A817" s="4">
        <v>43771.958333333336</v>
      </c>
      <c r="B817">
        <v>43771</v>
      </c>
      <c r="C817" s="3">
        <v>0.95833333333333337</v>
      </c>
      <c r="D817" s="3">
        <v>23</v>
      </c>
      <c r="E817" s="3">
        <v>33</v>
      </c>
      <c r="F817" s="3">
        <v>0.2</v>
      </c>
      <c r="G817" s="5">
        <v>0.2</v>
      </c>
      <c r="H817" s="3">
        <v>0.4</v>
      </c>
      <c r="I817" s="3">
        <v>1.55139</v>
      </c>
      <c r="J817" s="12">
        <f t="shared" si="36"/>
        <v>1.2958333333333332</v>
      </c>
      <c r="K817" s="4">
        <v>43771.958333333336</v>
      </c>
      <c r="L817" s="3">
        <f t="shared" si="37"/>
        <v>2</v>
      </c>
      <c r="M817" s="3">
        <f t="shared" si="38"/>
        <v>23</v>
      </c>
      <c r="N817" s="3">
        <v>15</v>
      </c>
      <c r="O817" s="3">
        <v>0</v>
      </c>
      <c r="P817" s="3">
        <v>34</v>
      </c>
      <c r="Q817" s="3">
        <v>0</v>
      </c>
      <c r="R817" s="3"/>
      <c r="S817" s="3">
        <f>IF(ISBLANK(Table13[[#This Row],[T1]]),0,IF(Table13[[#This Row],[T1]]&gt;0,1,0))</f>
        <v>1</v>
      </c>
      <c r="T817" s="3">
        <f>IF(ISBLANK(Table13[[#This Row],[T2]]),0,IF(Table13[[#This Row],[T2]]&gt;0,1,0))</f>
        <v>0</v>
      </c>
      <c r="U817" s="3">
        <f>IF(ISBLANK(Table13[[#This Row],[T3]]),0,IF(Table13[[#This Row],[T3]]&gt;0,1,0))</f>
        <v>1</v>
      </c>
      <c r="V817" s="3">
        <f>IF(ISBLANK(Table13[[#This Row],[T4]]),0,IF(Table13[[#This Row],[T4]]&gt;0,1,0))</f>
        <v>0</v>
      </c>
      <c r="W817" s="26">
        <v>44</v>
      </c>
      <c r="X817" s="22">
        <v>21</v>
      </c>
      <c r="Y817" s="3">
        <v>0.4</v>
      </c>
      <c r="Z817" s="3"/>
      <c r="AB817" s="30">
        <v>787</v>
      </c>
      <c r="AC817" s="30">
        <v>1.5668565930648379</v>
      </c>
      <c r="AD817" s="30">
        <v>-0.96685659306483784</v>
      </c>
    </row>
    <row r="818" spans="1:30">
      <c r="A818" s="4">
        <v>43772</v>
      </c>
      <c r="B818">
        <v>43772</v>
      </c>
      <c r="C818" s="3">
        <v>0</v>
      </c>
      <c r="D818" s="3">
        <v>0</v>
      </c>
      <c r="E818" s="3">
        <v>34</v>
      </c>
      <c r="F818" s="3">
        <v>0.6</v>
      </c>
      <c r="G818" s="5">
        <v>0.4</v>
      </c>
      <c r="H818" s="3">
        <v>1</v>
      </c>
      <c r="I818" s="3">
        <v>1.55139</v>
      </c>
      <c r="J818" s="12">
        <f t="shared" si="36"/>
        <v>1.3208333333333331</v>
      </c>
      <c r="K818" s="4">
        <v>43772</v>
      </c>
      <c r="L818" s="3">
        <f t="shared" si="37"/>
        <v>3</v>
      </c>
      <c r="M818" s="3">
        <f t="shared" si="38"/>
        <v>0</v>
      </c>
      <c r="N818" s="3">
        <v>58</v>
      </c>
      <c r="O818" s="3">
        <v>0</v>
      </c>
      <c r="P818" s="3">
        <v>58</v>
      </c>
      <c r="Q818" s="3">
        <v>0</v>
      </c>
      <c r="R818" s="3"/>
      <c r="S818" s="3">
        <f>IF(ISBLANK(Table13[[#This Row],[T1]]),0,IF(Table13[[#This Row],[T1]]&gt;0,1,0))</f>
        <v>1</v>
      </c>
      <c r="T818" s="3">
        <f>IF(ISBLANK(Table13[[#This Row],[T2]]),0,IF(Table13[[#This Row],[T2]]&gt;0,1,0))</f>
        <v>0</v>
      </c>
      <c r="U818" s="3">
        <f>IF(ISBLANK(Table13[[#This Row],[T3]]),0,IF(Table13[[#This Row],[T3]]&gt;0,1,0))</f>
        <v>1</v>
      </c>
      <c r="V818" s="3">
        <f>IF(ISBLANK(Table13[[#This Row],[T4]]),0,IF(Table13[[#This Row],[T4]]&gt;0,1,0))</f>
        <v>0</v>
      </c>
      <c r="W818" s="25">
        <v>43</v>
      </c>
      <c r="X818" s="23">
        <v>21</v>
      </c>
      <c r="Y818" s="3">
        <v>1</v>
      </c>
      <c r="Z818" s="3"/>
      <c r="AB818" s="30">
        <v>788</v>
      </c>
      <c r="AC818" s="30">
        <v>1.5883031581029483</v>
      </c>
      <c r="AD818" s="30">
        <v>-1.0883031581029483</v>
      </c>
    </row>
    <row r="819" spans="1:30">
      <c r="A819" s="4">
        <v>43772.041666666664</v>
      </c>
      <c r="B819">
        <v>43772</v>
      </c>
      <c r="C819" s="3">
        <v>4.1666666666666664E-2</v>
      </c>
      <c r="D819" s="3">
        <v>1</v>
      </c>
      <c r="E819" s="3">
        <v>34</v>
      </c>
      <c r="F819" s="3">
        <v>0.9</v>
      </c>
      <c r="G819" s="5">
        <v>0.9</v>
      </c>
      <c r="H819" s="3">
        <v>1.8</v>
      </c>
      <c r="I819" s="3">
        <v>1.55139</v>
      </c>
      <c r="J819" s="12">
        <f t="shared" si="36"/>
        <v>1.325</v>
      </c>
      <c r="K819" s="4">
        <v>43772.041666666664</v>
      </c>
      <c r="L819" s="3">
        <f t="shared" si="37"/>
        <v>3</v>
      </c>
      <c r="M819" s="3">
        <f t="shared" si="38"/>
        <v>1</v>
      </c>
      <c r="N819" s="3">
        <v>116</v>
      </c>
      <c r="O819" s="3">
        <v>0</v>
      </c>
      <c r="P819" s="3">
        <v>116</v>
      </c>
      <c r="Q819" s="3">
        <v>0</v>
      </c>
      <c r="R819" s="3"/>
      <c r="S819" s="3">
        <f>IF(ISBLANK(Table13[[#This Row],[T1]]),0,IF(Table13[[#This Row],[T1]]&gt;0,1,0))</f>
        <v>1</v>
      </c>
      <c r="T819" s="3">
        <f>IF(ISBLANK(Table13[[#This Row],[T2]]),0,IF(Table13[[#This Row],[T2]]&gt;0,1,0))</f>
        <v>0</v>
      </c>
      <c r="U819" s="3">
        <f>IF(ISBLANK(Table13[[#This Row],[T3]]),0,IF(Table13[[#This Row],[T3]]&gt;0,1,0))</f>
        <v>1</v>
      </c>
      <c r="V819" s="3">
        <f>IF(ISBLANK(Table13[[#This Row],[T4]]),0,IF(Table13[[#This Row],[T4]]&gt;0,1,0))</f>
        <v>0</v>
      </c>
      <c r="W819" s="26">
        <v>45</v>
      </c>
      <c r="X819" s="22">
        <v>21</v>
      </c>
      <c r="Y819" s="3">
        <v>1.8</v>
      </c>
      <c r="Z819" s="3"/>
      <c r="AB819" s="30">
        <v>789</v>
      </c>
      <c r="AC819" s="30">
        <v>1.659537816727545</v>
      </c>
      <c r="AD819" s="30">
        <v>-0.95953781672754501</v>
      </c>
    </row>
    <row r="820" spans="1:30">
      <c r="A820" s="4">
        <v>43772.083333333336</v>
      </c>
      <c r="B820">
        <v>43772</v>
      </c>
      <c r="C820" s="3">
        <v>8.3333333333333329E-2</v>
      </c>
      <c r="D820" s="3">
        <v>2</v>
      </c>
      <c r="E820" s="3">
        <v>34</v>
      </c>
      <c r="F820" s="3">
        <v>0.5</v>
      </c>
      <c r="G820" s="5">
        <v>0.4</v>
      </c>
      <c r="H820" s="3">
        <v>0.9</v>
      </c>
      <c r="I820" s="3">
        <v>1.55139</v>
      </c>
      <c r="J820" s="12">
        <f t="shared" si="36"/>
        <v>1.3083333333333331</v>
      </c>
      <c r="K820" s="4">
        <v>43772.083333333336</v>
      </c>
      <c r="L820" s="3">
        <f t="shared" si="37"/>
        <v>3</v>
      </c>
      <c r="M820" s="3">
        <f t="shared" si="38"/>
        <v>2</v>
      </c>
      <c r="N820" s="3">
        <v>58</v>
      </c>
      <c r="O820" s="3">
        <v>0</v>
      </c>
      <c r="P820" s="3">
        <v>58</v>
      </c>
      <c r="Q820" s="3">
        <v>0</v>
      </c>
      <c r="R820" s="3"/>
      <c r="S820" s="3">
        <f>IF(ISBLANK(Table13[[#This Row],[T1]]),0,IF(Table13[[#This Row],[T1]]&gt;0,1,0))</f>
        <v>1</v>
      </c>
      <c r="T820" s="3">
        <f>IF(ISBLANK(Table13[[#This Row],[T2]]),0,IF(Table13[[#This Row],[T2]]&gt;0,1,0))</f>
        <v>0</v>
      </c>
      <c r="U820" s="3">
        <f>IF(ISBLANK(Table13[[#This Row],[T3]]),0,IF(Table13[[#This Row],[T3]]&gt;0,1,0))</f>
        <v>1</v>
      </c>
      <c r="V820" s="3">
        <f>IF(ISBLANK(Table13[[#This Row],[T4]]),0,IF(Table13[[#This Row],[T4]]&gt;0,1,0))</f>
        <v>0</v>
      </c>
      <c r="W820" s="25">
        <v>47</v>
      </c>
      <c r="X820" s="23">
        <v>21</v>
      </c>
      <c r="Y820" s="3">
        <v>0.9</v>
      </c>
      <c r="Z820" s="3"/>
      <c r="AB820" s="30">
        <v>790</v>
      </c>
      <c r="AC820" s="30">
        <v>1.6809843817656556</v>
      </c>
      <c r="AD820" s="30">
        <v>-0.28098438176565566</v>
      </c>
    </row>
    <row r="821" spans="1:30">
      <c r="A821" s="4">
        <v>43772.125</v>
      </c>
      <c r="B821">
        <v>43772</v>
      </c>
      <c r="C821" s="3">
        <v>0.125</v>
      </c>
      <c r="D821" s="3">
        <v>3</v>
      </c>
      <c r="E821" s="3">
        <v>34</v>
      </c>
      <c r="F821" s="3">
        <v>0.5</v>
      </c>
      <c r="G821" s="5">
        <v>0.7</v>
      </c>
      <c r="H821" s="3">
        <v>1.2</v>
      </c>
      <c r="I821" s="3">
        <v>1.55139</v>
      </c>
      <c r="J821" s="12">
        <f t="shared" si="36"/>
        <v>1.325</v>
      </c>
      <c r="K821" s="4">
        <v>43772.125</v>
      </c>
      <c r="L821" s="3">
        <f t="shared" si="37"/>
        <v>3</v>
      </c>
      <c r="M821" s="3">
        <f t="shared" si="38"/>
        <v>3</v>
      </c>
      <c r="N821" s="3">
        <v>58</v>
      </c>
      <c r="O821" s="3">
        <v>0</v>
      </c>
      <c r="P821" s="3">
        <v>58</v>
      </c>
      <c r="Q821" s="3">
        <v>0</v>
      </c>
      <c r="R821" s="3"/>
      <c r="S821" s="3">
        <f>IF(ISBLANK(Table13[[#This Row],[T1]]),0,IF(Table13[[#This Row],[T1]]&gt;0,1,0))</f>
        <v>1</v>
      </c>
      <c r="T821" s="3">
        <f>IF(ISBLANK(Table13[[#This Row],[T2]]),0,IF(Table13[[#This Row],[T2]]&gt;0,1,0))</f>
        <v>0</v>
      </c>
      <c r="U821" s="3">
        <f>IF(ISBLANK(Table13[[#This Row],[T3]]),0,IF(Table13[[#This Row],[T3]]&gt;0,1,0))</f>
        <v>1</v>
      </c>
      <c r="V821" s="3">
        <f>IF(ISBLANK(Table13[[#This Row],[T4]]),0,IF(Table13[[#This Row],[T4]]&gt;0,1,0))</f>
        <v>0</v>
      </c>
      <c r="W821" s="26">
        <v>44</v>
      </c>
      <c r="X821" s="22">
        <v>21</v>
      </c>
      <c r="Y821" s="3">
        <v>1.2</v>
      </c>
      <c r="Z821" s="3"/>
      <c r="AB821" s="30">
        <v>791</v>
      </c>
      <c r="AC821" s="30">
        <v>1.6809843817656556</v>
      </c>
      <c r="AD821" s="30">
        <v>0.71901561823434434</v>
      </c>
    </row>
    <row r="822" spans="1:30">
      <c r="A822" s="4">
        <v>43772.166666666664</v>
      </c>
      <c r="B822">
        <v>43772</v>
      </c>
      <c r="C822" s="3">
        <v>0.16666666666666666</v>
      </c>
      <c r="D822" s="3">
        <v>4</v>
      </c>
      <c r="E822" s="3">
        <v>34</v>
      </c>
      <c r="F822" s="3">
        <v>0.6</v>
      </c>
      <c r="G822" s="5">
        <v>0.5</v>
      </c>
      <c r="H822" s="3">
        <v>1.1000000000000001</v>
      </c>
      <c r="I822" s="3">
        <v>1.55139</v>
      </c>
      <c r="J822" s="12">
        <f t="shared" si="36"/>
        <v>1.3291666666666664</v>
      </c>
      <c r="K822" s="4">
        <v>43772.166666666664</v>
      </c>
      <c r="L822" s="3">
        <f t="shared" si="37"/>
        <v>3</v>
      </c>
      <c r="M822" s="3">
        <f t="shared" si="38"/>
        <v>4</v>
      </c>
      <c r="N822" s="3">
        <v>57</v>
      </c>
      <c r="O822" s="3">
        <v>0</v>
      </c>
      <c r="P822" s="3">
        <v>57</v>
      </c>
      <c r="Q822" s="3">
        <v>0</v>
      </c>
      <c r="R822" s="3"/>
      <c r="S822" s="3">
        <f>IF(ISBLANK(Table13[[#This Row],[T1]]),0,IF(Table13[[#This Row],[T1]]&gt;0,1,0))</f>
        <v>1</v>
      </c>
      <c r="T822" s="3">
        <f>IF(ISBLANK(Table13[[#This Row],[T2]]),0,IF(Table13[[#This Row],[T2]]&gt;0,1,0))</f>
        <v>0</v>
      </c>
      <c r="U822" s="3">
        <f>IF(ISBLANK(Table13[[#This Row],[T3]]),0,IF(Table13[[#This Row],[T3]]&gt;0,1,0))</f>
        <v>1</v>
      </c>
      <c r="V822" s="3">
        <f>IF(ISBLANK(Table13[[#This Row],[T4]]),0,IF(Table13[[#This Row],[T4]]&gt;0,1,0))</f>
        <v>0</v>
      </c>
      <c r="W822" s="25">
        <v>43</v>
      </c>
      <c r="X822" s="23">
        <v>21</v>
      </c>
      <c r="Y822" s="3">
        <v>1.1000000000000001</v>
      </c>
      <c r="Z822" s="3"/>
      <c r="AB822" s="30">
        <v>792</v>
      </c>
      <c r="AC822" s="30">
        <v>1.7024309468037659</v>
      </c>
      <c r="AD822" s="30">
        <v>-1.1024309468037659</v>
      </c>
    </row>
    <row r="823" spans="1:30">
      <c r="A823" s="4">
        <v>43772.208333333336</v>
      </c>
      <c r="B823">
        <v>43772</v>
      </c>
      <c r="C823" s="3">
        <v>0.20833333333333334</v>
      </c>
      <c r="D823" s="3">
        <v>5</v>
      </c>
      <c r="E823" s="3">
        <v>34</v>
      </c>
      <c r="F823" s="3">
        <v>0.4</v>
      </c>
      <c r="G823" s="5">
        <v>0.7</v>
      </c>
      <c r="H823" s="3">
        <v>1.1000000000000001</v>
      </c>
      <c r="I823" s="3">
        <v>1.55139</v>
      </c>
      <c r="J823" s="12">
        <f t="shared" si="36"/>
        <v>1.3499999999999999</v>
      </c>
      <c r="K823" s="4">
        <v>43772.208333333336</v>
      </c>
      <c r="L823" s="3">
        <f t="shared" si="37"/>
        <v>3</v>
      </c>
      <c r="M823" s="3">
        <f t="shared" si="38"/>
        <v>5</v>
      </c>
      <c r="N823" s="3">
        <v>58</v>
      </c>
      <c r="O823" s="3">
        <v>0</v>
      </c>
      <c r="P823" s="3">
        <v>58</v>
      </c>
      <c r="Q823" s="3">
        <v>0</v>
      </c>
      <c r="R823" s="3"/>
      <c r="S823" s="3">
        <f>IF(ISBLANK(Table13[[#This Row],[T1]]),0,IF(Table13[[#This Row],[T1]]&gt;0,1,0))</f>
        <v>1</v>
      </c>
      <c r="T823" s="3">
        <f>IF(ISBLANK(Table13[[#This Row],[T2]]),0,IF(Table13[[#This Row],[T2]]&gt;0,1,0))</f>
        <v>0</v>
      </c>
      <c r="U823" s="3">
        <f>IF(ISBLANK(Table13[[#This Row],[T3]]),0,IF(Table13[[#This Row],[T3]]&gt;0,1,0))</f>
        <v>1</v>
      </c>
      <c r="V823" s="3">
        <f>IF(ISBLANK(Table13[[#This Row],[T4]]),0,IF(Table13[[#This Row],[T4]]&gt;0,1,0))</f>
        <v>0</v>
      </c>
      <c r="W823" s="26">
        <v>44</v>
      </c>
      <c r="X823" s="22">
        <v>21</v>
      </c>
      <c r="Y823" s="3">
        <v>1.1000000000000001</v>
      </c>
      <c r="Z823" s="3"/>
      <c r="AB823" s="30">
        <v>793</v>
      </c>
      <c r="AC823" s="30">
        <v>1.6917076642847109</v>
      </c>
      <c r="AD823" s="30">
        <v>-1.0917076642847108</v>
      </c>
    </row>
    <row r="824" spans="1:30">
      <c r="A824" s="4">
        <v>43772.25</v>
      </c>
      <c r="B824">
        <v>43772</v>
      </c>
      <c r="C824" s="3">
        <v>0.25</v>
      </c>
      <c r="D824" s="3">
        <v>6</v>
      </c>
      <c r="E824" s="3">
        <v>34</v>
      </c>
      <c r="F824" s="3">
        <v>1.5</v>
      </c>
      <c r="G824" s="5">
        <v>0.4</v>
      </c>
      <c r="H824" s="3">
        <v>1.9</v>
      </c>
      <c r="I824" s="3">
        <v>1.55139</v>
      </c>
      <c r="J824" s="12">
        <f t="shared" si="36"/>
        <v>1.4083333333333332</v>
      </c>
      <c r="K824" s="4">
        <v>43772.25</v>
      </c>
      <c r="L824" s="3">
        <f t="shared" si="37"/>
        <v>3</v>
      </c>
      <c r="M824" s="3">
        <f t="shared" si="38"/>
        <v>6</v>
      </c>
      <c r="N824" s="3">
        <v>58</v>
      </c>
      <c r="O824" s="3">
        <v>0</v>
      </c>
      <c r="P824" s="3">
        <v>58</v>
      </c>
      <c r="Q824" s="3">
        <v>0</v>
      </c>
      <c r="R824" s="3"/>
      <c r="S824" s="3">
        <f>IF(ISBLANK(Table13[[#This Row],[T1]]),0,IF(Table13[[#This Row],[T1]]&gt;0,1,0))</f>
        <v>1</v>
      </c>
      <c r="T824" s="3">
        <f>IF(ISBLANK(Table13[[#This Row],[T2]]),0,IF(Table13[[#This Row],[T2]]&gt;0,1,0))</f>
        <v>0</v>
      </c>
      <c r="U824" s="3">
        <f>IF(ISBLANK(Table13[[#This Row],[T3]]),0,IF(Table13[[#This Row],[T3]]&gt;0,1,0))</f>
        <v>1</v>
      </c>
      <c r="V824" s="3">
        <f>IF(ISBLANK(Table13[[#This Row],[T4]]),0,IF(Table13[[#This Row],[T4]]&gt;0,1,0))</f>
        <v>0</v>
      </c>
      <c r="W824" s="25">
        <v>45</v>
      </c>
      <c r="X824" s="23">
        <v>17</v>
      </c>
      <c r="Y824" s="3">
        <v>1.9</v>
      </c>
      <c r="Z824" s="3"/>
      <c r="AB824" s="30">
        <v>794</v>
      </c>
      <c r="AC824" s="30">
        <v>1.7131542293228212</v>
      </c>
      <c r="AD824" s="30">
        <v>-1.2131542293228212</v>
      </c>
    </row>
    <row r="825" spans="1:30">
      <c r="A825" s="4">
        <v>43772.291666666664</v>
      </c>
      <c r="B825">
        <v>43772</v>
      </c>
      <c r="C825" s="3">
        <v>0.29166666666666669</v>
      </c>
      <c r="D825" s="3">
        <v>7</v>
      </c>
      <c r="E825" s="3">
        <v>34</v>
      </c>
      <c r="F825" s="3">
        <v>0.6</v>
      </c>
      <c r="G825" s="5">
        <v>0.8</v>
      </c>
      <c r="H825" s="3">
        <v>1.4</v>
      </c>
      <c r="I825" s="3">
        <v>1.55139</v>
      </c>
      <c r="J825" s="12">
        <f t="shared" si="36"/>
        <v>1.5083333333333331</v>
      </c>
      <c r="K825" s="4">
        <v>43772.291666666664</v>
      </c>
      <c r="L825" s="3">
        <f t="shared" si="37"/>
        <v>3</v>
      </c>
      <c r="M825" s="3">
        <f t="shared" si="38"/>
        <v>7</v>
      </c>
      <c r="N825" s="3">
        <v>58</v>
      </c>
      <c r="O825" s="3">
        <v>0</v>
      </c>
      <c r="P825" s="3">
        <v>58</v>
      </c>
      <c r="Q825" s="3">
        <v>0</v>
      </c>
      <c r="R825" s="3"/>
      <c r="S825" s="3">
        <f>IF(ISBLANK(Table13[[#This Row],[T1]]),0,IF(Table13[[#This Row],[T1]]&gt;0,1,0))</f>
        <v>1</v>
      </c>
      <c r="T825" s="3">
        <f>IF(ISBLANK(Table13[[#This Row],[T2]]),0,IF(Table13[[#This Row],[T2]]&gt;0,1,0))</f>
        <v>0</v>
      </c>
      <c r="U825" s="3">
        <f>IF(ISBLANK(Table13[[#This Row],[T3]]),0,IF(Table13[[#This Row],[T3]]&gt;0,1,0))</f>
        <v>1</v>
      </c>
      <c r="V825" s="3">
        <f>IF(ISBLANK(Table13[[#This Row],[T4]]),0,IF(Table13[[#This Row],[T4]]&gt;0,1,0))</f>
        <v>0</v>
      </c>
      <c r="W825" s="26">
        <v>47</v>
      </c>
      <c r="X825" s="22">
        <v>17</v>
      </c>
      <c r="Y825" s="3">
        <v>1.4</v>
      </c>
      <c r="Z825" s="3"/>
      <c r="AB825" s="30">
        <v>795</v>
      </c>
      <c r="AC825" s="30">
        <v>1.7238775118418763</v>
      </c>
      <c r="AD825" s="30">
        <v>-1.2238775118418763</v>
      </c>
    </row>
    <row r="826" spans="1:30">
      <c r="A826" s="4">
        <v>43772.333333333336</v>
      </c>
      <c r="B826">
        <v>43772</v>
      </c>
      <c r="C826" s="3">
        <v>0.33333333333333331</v>
      </c>
      <c r="D826" s="3">
        <v>8</v>
      </c>
      <c r="E826" s="3">
        <v>34</v>
      </c>
      <c r="F826" s="3">
        <v>1.5</v>
      </c>
      <c r="G826" s="5">
        <v>0.5</v>
      </c>
      <c r="H826" s="3">
        <v>2</v>
      </c>
      <c r="I826" s="3">
        <v>1.55139</v>
      </c>
      <c r="J826" s="12">
        <f t="shared" si="36"/>
        <v>1.5541666666666665</v>
      </c>
      <c r="K826" s="4">
        <v>43772.333333333336</v>
      </c>
      <c r="L826" s="3">
        <f t="shared" si="37"/>
        <v>3</v>
      </c>
      <c r="M826" s="3">
        <f t="shared" si="38"/>
        <v>8</v>
      </c>
      <c r="N826" s="3">
        <v>18</v>
      </c>
      <c r="O826" s="3">
        <v>0</v>
      </c>
      <c r="P826" s="3">
        <v>58</v>
      </c>
      <c r="Q826" s="3">
        <v>0</v>
      </c>
      <c r="R826" s="3"/>
      <c r="S826" s="3">
        <f>IF(ISBLANK(Table13[[#This Row],[T1]]),0,IF(Table13[[#This Row],[T1]]&gt;0,1,0))</f>
        <v>1</v>
      </c>
      <c r="T826" s="3">
        <f>IF(ISBLANK(Table13[[#This Row],[T2]]),0,IF(Table13[[#This Row],[T2]]&gt;0,1,0))</f>
        <v>0</v>
      </c>
      <c r="U826" s="3">
        <f>IF(ISBLANK(Table13[[#This Row],[T3]]),0,IF(Table13[[#This Row],[T3]]&gt;0,1,0))</f>
        <v>1</v>
      </c>
      <c r="V826" s="3">
        <f>IF(ISBLANK(Table13[[#This Row],[T4]]),0,IF(Table13[[#This Row],[T4]]&gt;0,1,0))</f>
        <v>0</v>
      </c>
      <c r="W826" s="25">
        <v>50</v>
      </c>
      <c r="X826" s="23">
        <v>21</v>
      </c>
      <c r="Y826" s="3">
        <v>2</v>
      </c>
      <c r="Z826" s="3"/>
      <c r="AB826" s="30">
        <v>796</v>
      </c>
      <c r="AC826" s="30">
        <v>1.7238775118418763</v>
      </c>
      <c r="AD826" s="30">
        <v>-1.1238775118418762</v>
      </c>
    </row>
    <row r="827" spans="1:30">
      <c r="A827" s="4">
        <v>43772.375</v>
      </c>
      <c r="B827">
        <v>43772</v>
      </c>
      <c r="C827" s="3">
        <v>0.375</v>
      </c>
      <c r="D827" s="3">
        <v>9</v>
      </c>
      <c r="E827" s="3">
        <v>34</v>
      </c>
      <c r="F827" s="3">
        <v>0.4</v>
      </c>
      <c r="G827" s="5">
        <v>0.3</v>
      </c>
      <c r="H827" s="3">
        <v>0.7</v>
      </c>
      <c r="I827" s="3">
        <v>1.55139</v>
      </c>
      <c r="J827" s="12">
        <f t="shared" si="36"/>
        <v>1.4916666666666665</v>
      </c>
      <c r="K827" s="4">
        <v>43772.375</v>
      </c>
      <c r="L827" s="3">
        <f t="shared" si="37"/>
        <v>3</v>
      </c>
      <c r="M827" s="3">
        <f t="shared" si="38"/>
        <v>9</v>
      </c>
      <c r="N827" s="3">
        <v>0</v>
      </c>
      <c r="O827" s="3">
        <v>0</v>
      </c>
      <c r="P827" s="3">
        <v>57</v>
      </c>
      <c r="Q827" s="3">
        <v>0</v>
      </c>
      <c r="R827" s="3"/>
      <c r="S827" s="3">
        <f>IF(ISBLANK(Table13[[#This Row],[T1]]),0,IF(Table13[[#This Row],[T1]]&gt;0,1,0))</f>
        <v>0</v>
      </c>
      <c r="T827" s="3">
        <f>IF(ISBLANK(Table13[[#This Row],[T2]]),0,IF(Table13[[#This Row],[T2]]&gt;0,1,0))</f>
        <v>0</v>
      </c>
      <c r="U827" s="3">
        <f>IF(ISBLANK(Table13[[#This Row],[T3]]),0,IF(Table13[[#This Row],[T3]]&gt;0,1,0))</f>
        <v>0</v>
      </c>
      <c r="V827" s="3">
        <f>IF(ISBLANK(Table13[[#This Row],[T4]]),0,IF(Table13[[#This Row],[T4]]&gt;0,1,0))</f>
        <v>0</v>
      </c>
      <c r="W827" s="26">
        <v>51</v>
      </c>
      <c r="X827" s="22">
        <v>21</v>
      </c>
      <c r="Y827" s="3">
        <v>0.7</v>
      </c>
      <c r="Z827" s="3"/>
      <c r="AB827" s="30">
        <v>797</v>
      </c>
      <c r="AC827" s="30">
        <v>1.7346007943609316</v>
      </c>
      <c r="AD827" s="30">
        <v>-1.2346007943609316</v>
      </c>
    </row>
    <row r="828" spans="1:30">
      <c r="A828" s="4">
        <v>43772.416666666664</v>
      </c>
      <c r="B828">
        <v>43772</v>
      </c>
      <c r="C828" s="3">
        <v>0.41666666666666669</v>
      </c>
      <c r="D828" s="3">
        <v>10</v>
      </c>
      <c r="E828" s="3">
        <v>34</v>
      </c>
      <c r="F828" s="3">
        <v>0.4</v>
      </c>
      <c r="G828" s="5">
        <v>1.2</v>
      </c>
      <c r="H828" s="3">
        <v>1.6</v>
      </c>
      <c r="I828" s="3">
        <v>1.55139</v>
      </c>
      <c r="J828" s="12">
        <f t="shared" si="36"/>
        <v>1.4916666666666669</v>
      </c>
      <c r="K828" s="4">
        <v>43772.416666666664</v>
      </c>
      <c r="L828" s="3">
        <f t="shared" si="37"/>
        <v>3</v>
      </c>
      <c r="M828" s="3">
        <f t="shared" si="38"/>
        <v>10</v>
      </c>
      <c r="N828" s="3">
        <v>0</v>
      </c>
      <c r="O828" s="3">
        <v>0</v>
      </c>
      <c r="P828" s="3">
        <v>58</v>
      </c>
      <c r="Q828" s="3">
        <v>0</v>
      </c>
      <c r="R828" s="3"/>
      <c r="S828" s="3">
        <f>IF(ISBLANK(Table13[[#This Row],[T1]]),0,IF(Table13[[#This Row],[T1]]&gt;0,1,0))</f>
        <v>0</v>
      </c>
      <c r="T828" s="3">
        <f>IF(ISBLANK(Table13[[#This Row],[T2]]),0,IF(Table13[[#This Row],[T2]]&gt;0,1,0))</f>
        <v>0</v>
      </c>
      <c r="U828" s="3">
        <f>IF(ISBLANK(Table13[[#This Row],[T3]]),0,IF(Table13[[#This Row],[T3]]&gt;0,1,0))</f>
        <v>0</v>
      </c>
      <c r="V828" s="3">
        <f>IF(ISBLANK(Table13[[#This Row],[T4]]),0,IF(Table13[[#This Row],[T4]]&gt;0,1,0))</f>
        <v>0</v>
      </c>
      <c r="W828" s="25">
        <v>53</v>
      </c>
      <c r="X828" s="23">
        <v>21</v>
      </c>
      <c r="Y828" s="3">
        <v>1.6</v>
      </c>
      <c r="Z828" s="3"/>
      <c r="AB828" s="30">
        <v>798</v>
      </c>
      <c r="AC828" s="30">
        <v>1.7453240768799869</v>
      </c>
      <c r="AD828" s="30">
        <v>-1.2453240768799869</v>
      </c>
    </row>
    <row r="829" spans="1:30">
      <c r="A829" s="4">
        <v>43772.458333333336</v>
      </c>
      <c r="B829">
        <v>43772</v>
      </c>
      <c r="C829" s="3">
        <v>0.45833333333333331</v>
      </c>
      <c r="D829" s="3">
        <v>11</v>
      </c>
      <c r="E829" s="3">
        <v>34</v>
      </c>
      <c r="F829" s="3">
        <v>1.2</v>
      </c>
      <c r="G829" s="5">
        <v>0.2</v>
      </c>
      <c r="H829" s="3">
        <v>1.4</v>
      </c>
      <c r="I829" s="3">
        <v>1.55139</v>
      </c>
      <c r="J829" s="12">
        <f t="shared" si="36"/>
        <v>1.4416666666666667</v>
      </c>
      <c r="K829" s="4">
        <v>43772.458333333336</v>
      </c>
      <c r="L829" s="3">
        <f t="shared" si="37"/>
        <v>3</v>
      </c>
      <c r="M829" s="3">
        <f t="shared" si="38"/>
        <v>11</v>
      </c>
      <c r="N829" s="3">
        <v>0</v>
      </c>
      <c r="O829" s="3">
        <v>0</v>
      </c>
      <c r="P829" s="3">
        <v>6</v>
      </c>
      <c r="Q829" s="3">
        <v>0</v>
      </c>
      <c r="R829" s="3"/>
      <c r="S829" s="3">
        <f>IF(ISBLANK(Table13[[#This Row],[T1]]),0,IF(Table13[[#This Row],[T1]]&gt;0,1,0))</f>
        <v>0</v>
      </c>
      <c r="T829" s="3">
        <f>IF(ISBLANK(Table13[[#This Row],[T2]]),0,IF(Table13[[#This Row],[T2]]&gt;0,1,0))</f>
        <v>0</v>
      </c>
      <c r="U829" s="3">
        <f>IF(ISBLANK(Table13[[#This Row],[T3]]),0,IF(Table13[[#This Row],[T3]]&gt;0,1,0))</f>
        <v>0</v>
      </c>
      <c r="V829" s="3">
        <f>IF(ISBLANK(Table13[[#This Row],[T4]]),0,IF(Table13[[#This Row],[T4]]&gt;0,1,0))</f>
        <v>0</v>
      </c>
      <c r="W829" s="26">
        <v>54</v>
      </c>
      <c r="X829" s="22">
        <v>21</v>
      </c>
      <c r="Y829" s="3">
        <v>1.4</v>
      </c>
      <c r="Z829" s="3"/>
      <c r="AB829" s="30">
        <v>799</v>
      </c>
      <c r="AC829" s="30">
        <v>1.7453240768799869</v>
      </c>
      <c r="AD829" s="30">
        <v>-1.045324076879987</v>
      </c>
    </row>
    <row r="830" spans="1:30">
      <c r="A830" s="4">
        <v>43772.5</v>
      </c>
      <c r="B830">
        <v>43772</v>
      </c>
      <c r="C830" s="3">
        <v>0.5</v>
      </c>
      <c r="D830" s="3">
        <v>12</v>
      </c>
      <c r="E830" s="3">
        <v>34</v>
      </c>
      <c r="F830" s="3">
        <v>0.4</v>
      </c>
      <c r="G830" s="5">
        <v>0.1</v>
      </c>
      <c r="H830" s="3">
        <v>0.5</v>
      </c>
      <c r="I830" s="3">
        <v>1.55139</v>
      </c>
      <c r="J830" s="12">
        <f t="shared" si="36"/>
        <v>1.4000000000000004</v>
      </c>
      <c r="K830" s="4">
        <v>43772.500000231485</v>
      </c>
      <c r="L830" s="3">
        <f t="shared" si="37"/>
        <v>3</v>
      </c>
      <c r="M830" s="3">
        <f t="shared" si="38"/>
        <v>12</v>
      </c>
      <c r="N830" s="3"/>
      <c r="O830" s="3"/>
      <c r="P830" s="3"/>
      <c r="Q830" s="3"/>
      <c r="R830" s="3"/>
      <c r="S830" s="3">
        <f>IF(ISBLANK(Table13[[#This Row],[T1]]),0,IF(Table13[[#This Row],[T1]]&gt;0,1,0))</f>
        <v>0</v>
      </c>
      <c r="T830" s="3">
        <f>IF(ISBLANK(Table13[[#This Row],[T2]]),0,IF(Table13[[#This Row],[T2]]&gt;0,1,0))</f>
        <v>0</v>
      </c>
      <c r="U830" s="3">
        <f>IF(ISBLANK(Table13[[#This Row],[T3]]),0,IF(Table13[[#This Row],[T3]]&gt;0,1,0))</f>
        <v>0</v>
      </c>
      <c r="V830" s="3">
        <f>IF(ISBLANK(Table13[[#This Row],[T4]]),0,IF(Table13[[#This Row],[T4]]&gt;0,1,0))</f>
        <v>0</v>
      </c>
      <c r="W830" s="25">
        <v>56</v>
      </c>
      <c r="X830" s="23">
        <v>21</v>
      </c>
      <c r="Y830" s="3">
        <v>0.5</v>
      </c>
      <c r="Z830" s="3"/>
      <c r="AB830" s="30">
        <v>800</v>
      </c>
      <c r="AC830" s="30">
        <v>1.7024309468037659</v>
      </c>
      <c r="AD830" s="30">
        <v>0.19756905319623397</v>
      </c>
    </row>
    <row r="831" spans="1:30">
      <c r="A831" s="4">
        <v>43772.541666666664</v>
      </c>
      <c r="B831">
        <v>43772</v>
      </c>
      <c r="C831" s="3">
        <v>0.54166666666666663</v>
      </c>
      <c r="D831" s="3">
        <v>13</v>
      </c>
      <c r="E831" s="3">
        <v>34</v>
      </c>
      <c r="F831" s="3">
        <v>0.2</v>
      </c>
      <c r="G831" s="5">
        <v>0.2</v>
      </c>
      <c r="H831" s="3">
        <v>0.4</v>
      </c>
      <c r="I831" s="3">
        <v>1.55139</v>
      </c>
      <c r="J831" s="12">
        <f t="shared" si="36"/>
        <v>1.3958333333333333</v>
      </c>
      <c r="K831" s="4">
        <v>43772.541666666664</v>
      </c>
      <c r="L831" s="3">
        <f t="shared" si="37"/>
        <v>3</v>
      </c>
      <c r="M831" s="3">
        <f t="shared" si="38"/>
        <v>13</v>
      </c>
      <c r="N831" s="3">
        <v>25</v>
      </c>
      <c r="O831" s="3">
        <v>0</v>
      </c>
      <c r="P831" s="3">
        <v>0</v>
      </c>
      <c r="Q831" s="3">
        <v>0</v>
      </c>
      <c r="R831" s="3"/>
      <c r="S831" s="3">
        <f>IF(ISBLANK(Table13[[#This Row],[T1]]),0,IF(Table13[[#This Row],[T1]]&gt;0,1,0))</f>
        <v>0</v>
      </c>
      <c r="T831" s="3">
        <f>IF(ISBLANK(Table13[[#This Row],[T2]]),0,IF(Table13[[#This Row],[T2]]&gt;0,1,0))</f>
        <v>0</v>
      </c>
      <c r="U831" s="3">
        <f>IF(ISBLANK(Table13[[#This Row],[T3]]),0,IF(Table13[[#This Row],[T3]]&gt;0,1,0))</f>
        <v>0</v>
      </c>
      <c r="V831" s="3">
        <f>IF(ISBLANK(Table13[[#This Row],[T4]]),0,IF(Table13[[#This Row],[T4]]&gt;0,1,0))</f>
        <v>0</v>
      </c>
      <c r="W831" s="26">
        <v>56</v>
      </c>
      <c r="X831" s="22">
        <v>21</v>
      </c>
      <c r="Y831" s="3">
        <v>0.4</v>
      </c>
      <c r="Z831" s="3"/>
      <c r="AB831" s="30">
        <v>801</v>
      </c>
      <c r="AC831" s="30">
        <v>1.5990264406220036</v>
      </c>
      <c r="AD831" s="30">
        <v>3.1009735593779966</v>
      </c>
    </row>
    <row r="832" spans="1:30">
      <c r="A832" s="4">
        <v>43772.583333333336</v>
      </c>
      <c r="B832">
        <v>43772</v>
      </c>
      <c r="C832" s="3">
        <v>0.58333333333333337</v>
      </c>
      <c r="D832" s="3">
        <v>14</v>
      </c>
      <c r="E832" s="3">
        <v>34</v>
      </c>
      <c r="F832" s="3">
        <v>0.2</v>
      </c>
      <c r="G832" s="5">
        <v>0.2</v>
      </c>
      <c r="H832" s="3">
        <v>0.4</v>
      </c>
      <c r="I832" s="3">
        <v>1.55139</v>
      </c>
      <c r="J832" s="12">
        <f t="shared" si="36"/>
        <v>1.3958333333333333</v>
      </c>
      <c r="K832" s="4">
        <v>43772.583333333336</v>
      </c>
      <c r="L832" s="3">
        <f t="shared" si="37"/>
        <v>3</v>
      </c>
      <c r="M832" s="3">
        <f t="shared" si="38"/>
        <v>14</v>
      </c>
      <c r="N832" s="3">
        <v>57</v>
      </c>
      <c r="O832" s="3">
        <v>0</v>
      </c>
      <c r="P832" s="3">
        <v>0</v>
      </c>
      <c r="Q832" s="3">
        <v>0</v>
      </c>
      <c r="R832" s="3"/>
      <c r="S832" s="3">
        <f>IF(ISBLANK(Table13[[#This Row],[T1]]),0,IF(Table13[[#This Row],[T1]]&gt;0,1,0))</f>
        <v>0</v>
      </c>
      <c r="T832" s="3">
        <f>IF(ISBLANK(Table13[[#This Row],[T2]]),0,IF(Table13[[#This Row],[T2]]&gt;0,1,0))</f>
        <v>0</v>
      </c>
      <c r="U832" s="3">
        <f>IF(ISBLANK(Table13[[#This Row],[T3]]),0,IF(Table13[[#This Row],[T3]]&gt;0,1,0))</f>
        <v>0</v>
      </c>
      <c r="V832" s="3">
        <f>IF(ISBLANK(Table13[[#This Row],[T4]]),0,IF(Table13[[#This Row],[T4]]&gt;0,1,0))</f>
        <v>0</v>
      </c>
      <c r="W832" s="25">
        <v>57</v>
      </c>
      <c r="X832" s="23">
        <v>21</v>
      </c>
      <c r="Y832" s="3">
        <v>0.4</v>
      </c>
      <c r="Z832" s="3"/>
      <c r="AB832" s="30">
        <v>802</v>
      </c>
      <c r="AC832" s="30">
        <v>1.4694403659304949</v>
      </c>
      <c r="AD832" s="30">
        <v>0.73055963406950486</v>
      </c>
    </row>
    <row r="833" spans="1:30">
      <c r="A833" s="4">
        <v>43772.625</v>
      </c>
      <c r="B833">
        <v>43772</v>
      </c>
      <c r="C833" s="3">
        <v>0.625</v>
      </c>
      <c r="D833" s="3">
        <v>15</v>
      </c>
      <c r="E833" s="3">
        <v>34</v>
      </c>
      <c r="F833" s="3">
        <v>0.4</v>
      </c>
      <c r="G833" s="5">
        <v>0.2</v>
      </c>
      <c r="H833" s="3">
        <v>0.60000000000000009</v>
      </c>
      <c r="I833" s="3">
        <v>1.55139</v>
      </c>
      <c r="J833" s="12">
        <f t="shared" si="36"/>
        <v>1.3958333333333333</v>
      </c>
      <c r="K833" s="4">
        <v>43772.625</v>
      </c>
      <c r="L833" s="3">
        <f t="shared" si="37"/>
        <v>3</v>
      </c>
      <c r="M833" s="3">
        <f t="shared" si="38"/>
        <v>15</v>
      </c>
      <c r="N833" s="3">
        <v>58</v>
      </c>
      <c r="O833" s="3">
        <v>0</v>
      </c>
      <c r="P833" s="3">
        <v>0</v>
      </c>
      <c r="Q833" s="3">
        <v>0</v>
      </c>
      <c r="R833" s="3"/>
      <c r="S833" s="3">
        <f>IF(ISBLANK(Table13[[#This Row],[T1]]),0,IF(Table13[[#This Row],[T1]]&gt;0,1,0))</f>
        <v>0</v>
      </c>
      <c r="T833" s="3">
        <f>IF(ISBLANK(Table13[[#This Row],[T2]]),0,IF(Table13[[#This Row],[T2]]&gt;0,1,0))</f>
        <v>0</v>
      </c>
      <c r="U833" s="3">
        <f>IF(ISBLANK(Table13[[#This Row],[T3]]),0,IF(Table13[[#This Row],[T3]]&gt;0,1,0))</f>
        <v>0</v>
      </c>
      <c r="V833" s="3">
        <f>IF(ISBLANK(Table13[[#This Row],[T4]]),0,IF(Table13[[#This Row],[T4]]&gt;0,1,0))</f>
        <v>0</v>
      </c>
      <c r="W833" s="26">
        <v>56</v>
      </c>
      <c r="X833" s="22">
        <v>21</v>
      </c>
      <c r="Y833" s="3">
        <v>0.60000000000000009</v>
      </c>
      <c r="Z833" s="3"/>
      <c r="AB833" s="30">
        <v>803</v>
      </c>
      <c r="AC833" s="30">
        <v>1.4372705183733292</v>
      </c>
      <c r="AD833" s="30">
        <v>-0.63727051837332915</v>
      </c>
    </row>
    <row r="834" spans="1:30">
      <c r="A834" s="4">
        <v>43772.666666666664</v>
      </c>
      <c r="B834">
        <v>43772</v>
      </c>
      <c r="C834" s="3">
        <v>0.66666666666666663</v>
      </c>
      <c r="D834" s="3">
        <v>16</v>
      </c>
      <c r="E834" s="3">
        <v>34</v>
      </c>
      <c r="F834" s="3">
        <v>0.3</v>
      </c>
      <c r="G834" s="5">
        <v>0.3</v>
      </c>
      <c r="H834" s="3">
        <v>0.6</v>
      </c>
      <c r="I834" s="3">
        <v>1.55139</v>
      </c>
      <c r="J834" s="12">
        <f t="shared" ref="J834:J897" si="39">AVERAGE(H834:H857)</f>
        <v>1.45</v>
      </c>
      <c r="K834" s="4">
        <v>43772.666666666664</v>
      </c>
      <c r="L834" s="3">
        <f t="shared" ref="L834:L897" si="40">DAY(K834)</f>
        <v>3</v>
      </c>
      <c r="M834" s="3">
        <f t="shared" ref="M834:M897" si="41">HOUR(K834)</f>
        <v>16</v>
      </c>
      <c r="N834" s="3">
        <v>58</v>
      </c>
      <c r="O834" s="3">
        <v>0</v>
      </c>
      <c r="P834" s="3">
        <v>45</v>
      </c>
      <c r="Q834" s="3">
        <v>0</v>
      </c>
      <c r="R834" s="3"/>
      <c r="S834" s="3">
        <f>IF(ISBLANK(Table13[[#This Row],[T1]]),0,IF(Table13[[#This Row],[T1]]&gt;0,1,0))</f>
        <v>0</v>
      </c>
      <c r="T834" s="3">
        <f>IF(ISBLANK(Table13[[#This Row],[T2]]),0,IF(Table13[[#This Row],[T2]]&gt;0,1,0))</f>
        <v>0</v>
      </c>
      <c r="U834" s="3">
        <f>IF(ISBLANK(Table13[[#This Row],[T3]]),0,IF(Table13[[#This Row],[T3]]&gt;0,1,0))</f>
        <v>0</v>
      </c>
      <c r="V834" s="3">
        <f>IF(ISBLANK(Table13[[#This Row],[T4]]),0,IF(Table13[[#This Row],[T4]]&gt;0,1,0))</f>
        <v>0</v>
      </c>
      <c r="W834" s="25">
        <v>54</v>
      </c>
      <c r="X834" s="23">
        <v>21</v>
      </c>
      <c r="Y834" s="3">
        <v>0.6</v>
      </c>
      <c r="Z834" s="3"/>
      <c r="AB834" s="30">
        <v>804</v>
      </c>
      <c r="AC834" s="30">
        <v>1.4051006708161635</v>
      </c>
      <c r="AD834" s="30">
        <v>7.1948993291838361</v>
      </c>
    </row>
    <row r="835" spans="1:30">
      <c r="A835" s="4">
        <v>43772.708333333336</v>
      </c>
      <c r="B835">
        <v>43772</v>
      </c>
      <c r="C835" s="3">
        <v>0.70833333333333337</v>
      </c>
      <c r="D835" s="3">
        <v>17</v>
      </c>
      <c r="E835" s="3">
        <v>34</v>
      </c>
      <c r="F835" s="3">
        <v>0.5</v>
      </c>
      <c r="G835" s="5">
        <v>1.5</v>
      </c>
      <c r="H835" s="3">
        <v>2</v>
      </c>
      <c r="I835" s="3">
        <v>1.55139</v>
      </c>
      <c r="J835" s="12">
        <f t="shared" si="39"/>
        <v>1.4958333333333333</v>
      </c>
      <c r="K835" s="4">
        <v>43772.708333333336</v>
      </c>
      <c r="L835" s="3">
        <f t="shared" si="40"/>
        <v>3</v>
      </c>
      <c r="M835" s="3">
        <f t="shared" si="41"/>
        <v>17</v>
      </c>
      <c r="N835" s="3">
        <v>24</v>
      </c>
      <c r="O835" s="3">
        <v>0</v>
      </c>
      <c r="P835" s="3">
        <v>21</v>
      </c>
      <c r="Q835" s="3">
        <v>0</v>
      </c>
      <c r="R835" s="3"/>
      <c r="S835" s="3">
        <f>IF(ISBLANK(Table13[[#This Row],[T1]]),0,IF(Table13[[#This Row],[T1]]&gt;0,1,0))</f>
        <v>0</v>
      </c>
      <c r="T835" s="3">
        <f>IF(ISBLANK(Table13[[#This Row],[T2]]),0,IF(Table13[[#This Row],[T2]]&gt;0,1,0))</f>
        <v>0</v>
      </c>
      <c r="U835" s="3">
        <f>IF(ISBLANK(Table13[[#This Row],[T3]]),0,IF(Table13[[#This Row],[T3]]&gt;0,1,0))</f>
        <v>1</v>
      </c>
      <c r="V835" s="3">
        <f>IF(ISBLANK(Table13[[#This Row],[T4]]),0,IF(Table13[[#This Row],[T4]]&gt;0,1,0))</f>
        <v>0</v>
      </c>
      <c r="W835" s="26">
        <v>51</v>
      </c>
      <c r="X835" s="22">
        <v>21</v>
      </c>
      <c r="Y835" s="3">
        <v>2</v>
      </c>
      <c r="Z835" s="3"/>
      <c r="AB835" s="30">
        <v>805</v>
      </c>
      <c r="AC835" s="30">
        <v>1.3943773882971082</v>
      </c>
      <c r="AD835" s="30">
        <v>1.6056226117028918</v>
      </c>
    </row>
    <row r="836" spans="1:30">
      <c r="A836" s="4">
        <v>43772.75</v>
      </c>
      <c r="B836">
        <v>43772</v>
      </c>
      <c r="C836" s="3">
        <v>0.75</v>
      </c>
      <c r="D836" s="3">
        <v>18</v>
      </c>
      <c r="E836" s="3">
        <v>34</v>
      </c>
      <c r="F836" s="3">
        <v>1.4</v>
      </c>
      <c r="G836" s="5">
        <v>1.7</v>
      </c>
      <c r="H836" s="3">
        <v>3.0999999999999996</v>
      </c>
      <c r="I836" s="3">
        <v>1.55139</v>
      </c>
      <c r="J836" s="12">
        <f t="shared" si="39"/>
        <v>1.45</v>
      </c>
      <c r="K836" s="4">
        <v>43772.75</v>
      </c>
      <c r="L836" s="3">
        <f t="shared" si="40"/>
        <v>3</v>
      </c>
      <c r="M836" s="3">
        <f t="shared" si="41"/>
        <v>18</v>
      </c>
      <c r="N836" s="3">
        <v>58</v>
      </c>
      <c r="O836" s="3">
        <v>0</v>
      </c>
      <c r="P836" s="3">
        <v>58</v>
      </c>
      <c r="Q836" s="3">
        <v>0</v>
      </c>
      <c r="R836" s="3"/>
      <c r="S836" s="3">
        <f>IF(ISBLANK(Table13[[#This Row],[T1]]),0,IF(Table13[[#This Row],[T1]]&gt;0,1,0))</f>
        <v>1</v>
      </c>
      <c r="T836" s="3">
        <f>IF(ISBLANK(Table13[[#This Row],[T2]]),0,IF(Table13[[#This Row],[T2]]&gt;0,1,0))</f>
        <v>0</v>
      </c>
      <c r="U836" s="3">
        <f>IF(ISBLANK(Table13[[#This Row],[T3]]),0,IF(Table13[[#This Row],[T3]]&gt;0,1,0))</f>
        <v>1</v>
      </c>
      <c r="V836" s="3">
        <f>IF(ISBLANK(Table13[[#This Row],[T4]]),0,IF(Table13[[#This Row],[T4]]&gt;0,1,0))</f>
        <v>0</v>
      </c>
      <c r="W836" s="25">
        <v>51</v>
      </c>
      <c r="X836" s="23">
        <v>21</v>
      </c>
      <c r="Y836" s="3">
        <v>3.0999999999999996</v>
      </c>
      <c r="Z836" s="3"/>
      <c r="AB836" s="30">
        <v>806</v>
      </c>
      <c r="AC836" s="30">
        <v>1.3729308232589976</v>
      </c>
      <c r="AD836" s="30">
        <v>2.7069176741002288E-2</v>
      </c>
    </row>
    <row r="837" spans="1:30">
      <c r="A837" s="4">
        <v>43772.791666666664</v>
      </c>
      <c r="B837">
        <v>43772</v>
      </c>
      <c r="C837" s="3">
        <v>0.79166666666666663</v>
      </c>
      <c r="D837" s="3">
        <v>19</v>
      </c>
      <c r="E837" s="3">
        <v>34</v>
      </c>
      <c r="F837" s="3">
        <v>0.8</v>
      </c>
      <c r="G837" s="5">
        <v>1.4</v>
      </c>
      <c r="H837" s="3">
        <v>2.2000000000000002</v>
      </c>
      <c r="I837" s="3">
        <v>1.55139</v>
      </c>
      <c r="J837" s="12">
        <f t="shared" si="39"/>
        <v>1.3583333333333332</v>
      </c>
      <c r="K837" s="4">
        <v>43772.791666666664</v>
      </c>
      <c r="L837" s="3">
        <f t="shared" si="40"/>
        <v>3</v>
      </c>
      <c r="M837" s="3">
        <f t="shared" si="41"/>
        <v>19</v>
      </c>
      <c r="N837" s="3">
        <v>57</v>
      </c>
      <c r="O837" s="3">
        <v>0</v>
      </c>
      <c r="P837" s="3">
        <v>57</v>
      </c>
      <c r="Q837" s="3">
        <v>0</v>
      </c>
      <c r="R837" s="3"/>
      <c r="S837" s="3">
        <f>IF(ISBLANK(Table13[[#This Row],[T1]]),0,IF(Table13[[#This Row],[T1]]&gt;0,1,0))</f>
        <v>1</v>
      </c>
      <c r="T837" s="3">
        <f>IF(ISBLANK(Table13[[#This Row],[T2]]),0,IF(Table13[[#This Row],[T2]]&gt;0,1,0))</f>
        <v>0</v>
      </c>
      <c r="U837" s="3">
        <f>IF(ISBLANK(Table13[[#This Row],[T3]]),0,IF(Table13[[#This Row],[T3]]&gt;0,1,0))</f>
        <v>1</v>
      </c>
      <c r="V837" s="3">
        <f>IF(ISBLANK(Table13[[#This Row],[T4]]),0,IF(Table13[[#This Row],[T4]]&gt;0,1,0))</f>
        <v>0</v>
      </c>
      <c r="W837" s="26">
        <v>48</v>
      </c>
      <c r="X837" s="22">
        <v>21</v>
      </c>
      <c r="Y837" s="3">
        <v>2.2000000000000002</v>
      </c>
      <c r="Z837" s="3"/>
      <c r="AB837" s="30">
        <v>807</v>
      </c>
      <c r="AC837" s="30">
        <v>1.3622075407399423</v>
      </c>
      <c r="AD837" s="30">
        <v>3.037792459260058</v>
      </c>
    </row>
    <row r="838" spans="1:30">
      <c r="A838" s="4">
        <v>43772.833333333336</v>
      </c>
      <c r="B838">
        <v>43772</v>
      </c>
      <c r="C838" s="3">
        <v>0.83333333333333337</v>
      </c>
      <c r="D838" s="3">
        <v>20</v>
      </c>
      <c r="E838" s="3">
        <v>34</v>
      </c>
      <c r="F838" s="3">
        <v>0.9</v>
      </c>
      <c r="G838" s="5">
        <v>0.5</v>
      </c>
      <c r="H838" s="3">
        <v>1.4</v>
      </c>
      <c r="I838" s="3">
        <v>1.55139</v>
      </c>
      <c r="J838" s="12">
        <f t="shared" si="39"/>
        <v>1.3208333333333329</v>
      </c>
      <c r="K838" s="4">
        <v>43772.833333333336</v>
      </c>
      <c r="L838" s="3">
        <f t="shared" si="40"/>
        <v>3</v>
      </c>
      <c r="M838" s="3">
        <f t="shared" si="41"/>
        <v>20</v>
      </c>
      <c r="N838" s="3">
        <v>58</v>
      </c>
      <c r="O838" s="3">
        <v>17</v>
      </c>
      <c r="P838" s="3">
        <v>56</v>
      </c>
      <c r="Q838" s="3">
        <v>0</v>
      </c>
      <c r="R838" s="3"/>
      <c r="S838" s="3">
        <f>IF(ISBLANK(Table13[[#This Row],[T1]]),0,IF(Table13[[#This Row],[T1]]&gt;0,1,0))</f>
        <v>1</v>
      </c>
      <c r="T838" s="3">
        <f>IF(ISBLANK(Table13[[#This Row],[T2]]),0,IF(Table13[[#This Row],[T2]]&gt;0,1,0))</f>
        <v>1</v>
      </c>
      <c r="U838" s="3">
        <f>IF(ISBLANK(Table13[[#This Row],[T3]]),0,IF(Table13[[#This Row],[T3]]&gt;0,1,0))</f>
        <v>1</v>
      </c>
      <c r="V838" s="3">
        <f>IF(ISBLANK(Table13[[#This Row],[T4]]),0,IF(Table13[[#This Row],[T4]]&gt;0,1,0))</f>
        <v>0</v>
      </c>
      <c r="W838" s="25">
        <v>45</v>
      </c>
      <c r="X838" s="23">
        <v>21</v>
      </c>
      <c r="Y838" s="3">
        <v>1.4</v>
      </c>
      <c r="Z838" s="3"/>
      <c r="AB838" s="30">
        <v>808</v>
      </c>
      <c r="AC838" s="30">
        <v>1.3729308232589976</v>
      </c>
      <c r="AD838" s="30">
        <v>-0.57293082325899758</v>
      </c>
    </row>
    <row r="839" spans="1:30">
      <c r="A839" s="4">
        <v>43772.875</v>
      </c>
      <c r="B839">
        <v>43772</v>
      </c>
      <c r="C839" s="3">
        <v>0.875</v>
      </c>
      <c r="D839" s="3">
        <v>21</v>
      </c>
      <c r="E839" s="3">
        <v>34</v>
      </c>
      <c r="F839" s="3">
        <v>0.7</v>
      </c>
      <c r="G839" s="5">
        <v>1.8</v>
      </c>
      <c r="H839" s="3">
        <v>2.5</v>
      </c>
      <c r="I839" s="3">
        <v>1.55139</v>
      </c>
      <c r="J839" s="12">
        <f t="shared" si="39"/>
        <v>1.3583333333333327</v>
      </c>
      <c r="K839" s="4">
        <v>43772.875</v>
      </c>
      <c r="L839" s="3">
        <f t="shared" si="40"/>
        <v>3</v>
      </c>
      <c r="M839" s="3">
        <f t="shared" si="41"/>
        <v>21</v>
      </c>
      <c r="N839" s="3">
        <v>58</v>
      </c>
      <c r="O839" s="3">
        <v>53</v>
      </c>
      <c r="P839" s="3">
        <v>57</v>
      </c>
      <c r="Q839" s="3">
        <v>0</v>
      </c>
      <c r="R839" s="3"/>
      <c r="S839" s="3">
        <f>IF(ISBLANK(Table13[[#This Row],[T1]]),0,IF(Table13[[#This Row],[T1]]&gt;0,1,0))</f>
        <v>1</v>
      </c>
      <c r="T839" s="3">
        <f>IF(ISBLANK(Table13[[#This Row],[T2]]),0,IF(Table13[[#This Row],[T2]]&gt;0,1,0))</f>
        <v>1</v>
      </c>
      <c r="U839" s="3">
        <f>IF(ISBLANK(Table13[[#This Row],[T3]]),0,IF(Table13[[#This Row],[T3]]&gt;0,1,0))</f>
        <v>1</v>
      </c>
      <c r="V839" s="3">
        <f>IF(ISBLANK(Table13[[#This Row],[T4]]),0,IF(Table13[[#This Row],[T4]]&gt;0,1,0))</f>
        <v>0</v>
      </c>
      <c r="W839" s="26">
        <v>45</v>
      </c>
      <c r="X839" s="22">
        <v>21</v>
      </c>
      <c r="Y839" s="3">
        <v>2.5</v>
      </c>
      <c r="Z839" s="3"/>
      <c r="AB839" s="30">
        <v>809</v>
      </c>
      <c r="AC839" s="30">
        <v>1.4051006708161635</v>
      </c>
      <c r="AD839" s="30">
        <v>-0.60510067081616348</v>
      </c>
    </row>
    <row r="840" spans="1:30">
      <c r="A840" s="4">
        <v>43772.916666666664</v>
      </c>
      <c r="B840">
        <v>43772</v>
      </c>
      <c r="C840" s="3">
        <v>0.91666666666666663</v>
      </c>
      <c r="D840" s="3">
        <v>22</v>
      </c>
      <c r="E840" s="3">
        <v>34</v>
      </c>
      <c r="F840" s="3">
        <v>0.3</v>
      </c>
      <c r="G840" s="5">
        <v>0.6</v>
      </c>
      <c r="H840" s="3">
        <v>0.89999999999999991</v>
      </c>
      <c r="I840" s="3">
        <v>1.55139</v>
      </c>
      <c r="J840" s="12">
        <f t="shared" si="39"/>
        <v>1.3333333333333328</v>
      </c>
      <c r="K840" s="4">
        <v>43772.916666666664</v>
      </c>
      <c r="L840" s="3">
        <f t="shared" si="40"/>
        <v>3</v>
      </c>
      <c r="M840" s="3">
        <f t="shared" si="41"/>
        <v>22</v>
      </c>
      <c r="N840" s="3">
        <v>58</v>
      </c>
      <c r="O840" s="3">
        <v>58</v>
      </c>
      <c r="P840" s="3">
        <v>58</v>
      </c>
      <c r="Q840" s="3">
        <v>0</v>
      </c>
      <c r="R840" s="3"/>
      <c r="S840" s="3">
        <f>IF(ISBLANK(Table13[[#This Row],[T1]]),0,IF(Table13[[#This Row],[T1]]&gt;0,1,0))</f>
        <v>1</v>
      </c>
      <c r="T840" s="3">
        <f>IF(ISBLANK(Table13[[#This Row],[T2]]),0,IF(Table13[[#This Row],[T2]]&gt;0,1,0))</f>
        <v>1</v>
      </c>
      <c r="U840" s="3">
        <f>IF(ISBLANK(Table13[[#This Row],[T3]]),0,IF(Table13[[#This Row],[T3]]&gt;0,1,0))</f>
        <v>1</v>
      </c>
      <c r="V840" s="3">
        <f>IF(ISBLANK(Table13[[#This Row],[T4]]),0,IF(Table13[[#This Row],[T4]]&gt;0,1,0))</f>
        <v>0</v>
      </c>
      <c r="W840" s="25">
        <v>44</v>
      </c>
      <c r="X840" s="23">
        <v>21</v>
      </c>
      <c r="Y840" s="3">
        <v>0.89999999999999991</v>
      </c>
      <c r="Z840" s="3"/>
      <c r="AB840" s="30">
        <v>810</v>
      </c>
      <c r="AC840" s="30">
        <v>1.4870586119598155</v>
      </c>
      <c r="AD840" s="30">
        <v>-0.48705861195981548</v>
      </c>
    </row>
    <row r="841" spans="1:30">
      <c r="A841" s="4">
        <v>43772.958333333336</v>
      </c>
      <c r="B841">
        <v>43772</v>
      </c>
      <c r="C841" s="3">
        <v>0.95833333333333337</v>
      </c>
      <c r="D841" s="3">
        <v>23</v>
      </c>
      <c r="E841" s="3">
        <v>34</v>
      </c>
      <c r="F841" s="3">
        <v>0.5</v>
      </c>
      <c r="G841" s="5">
        <v>0.5</v>
      </c>
      <c r="H841" s="3">
        <v>1</v>
      </c>
      <c r="I841" s="3">
        <v>1.55139</v>
      </c>
      <c r="J841" s="12">
        <f t="shared" si="39"/>
        <v>1.3874999999999995</v>
      </c>
      <c r="K841" s="4">
        <v>43772.958333333336</v>
      </c>
      <c r="L841" s="3">
        <f t="shared" si="40"/>
        <v>3</v>
      </c>
      <c r="M841" s="3">
        <f t="shared" si="41"/>
        <v>23</v>
      </c>
      <c r="N841" s="3">
        <v>57</v>
      </c>
      <c r="O841" s="3">
        <v>57</v>
      </c>
      <c r="P841" s="3">
        <v>57</v>
      </c>
      <c r="Q841" s="3">
        <v>0</v>
      </c>
      <c r="R841" s="3"/>
      <c r="S841" s="3">
        <f>IF(ISBLANK(Table13[[#This Row],[T1]]),0,IF(Table13[[#This Row],[T1]]&gt;0,1,0))</f>
        <v>1</v>
      </c>
      <c r="T841" s="3">
        <f>IF(ISBLANK(Table13[[#This Row],[T2]]),0,IF(Table13[[#This Row],[T2]]&gt;0,1,0))</f>
        <v>1</v>
      </c>
      <c r="U841" s="3">
        <f>IF(ISBLANK(Table13[[#This Row],[T3]]),0,IF(Table13[[#This Row],[T3]]&gt;0,1,0))</f>
        <v>1</v>
      </c>
      <c r="V841" s="3">
        <f>IF(ISBLANK(Table13[[#This Row],[T4]]),0,IF(Table13[[#This Row],[T4]]&gt;0,1,0))</f>
        <v>0</v>
      </c>
      <c r="W841" s="26">
        <v>44</v>
      </c>
      <c r="X841" s="22">
        <v>21</v>
      </c>
      <c r="Y841" s="3">
        <v>1</v>
      </c>
      <c r="Z841" s="3"/>
      <c r="AB841" s="30">
        <v>811</v>
      </c>
      <c r="AC841" s="30">
        <v>1.4870586119598155</v>
      </c>
      <c r="AD841" s="30">
        <v>1.294138804018452E-2</v>
      </c>
    </row>
    <row r="842" spans="1:30">
      <c r="A842" s="4">
        <v>43773</v>
      </c>
      <c r="B842">
        <v>43773</v>
      </c>
      <c r="C842" s="3">
        <v>0</v>
      </c>
      <c r="D842" s="3">
        <v>0</v>
      </c>
      <c r="E842" s="3">
        <v>35</v>
      </c>
      <c r="F842" s="3">
        <v>0.5</v>
      </c>
      <c r="G842" s="5">
        <v>0.6</v>
      </c>
      <c r="H842" s="3">
        <v>1.1000000000000001</v>
      </c>
      <c r="I842" s="3">
        <v>1.55139</v>
      </c>
      <c r="J842" s="12">
        <f t="shared" si="39"/>
        <v>1.4249999999999996</v>
      </c>
      <c r="K842" s="4">
        <v>43773</v>
      </c>
      <c r="L842" s="3">
        <f t="shared" si="40"/>
        <v>4</v>
      </c>
      <c r="M842" s="3">
        <f t="shared" si="41"/>
        <v>0</v>
      </c>
      <c r="N842" s="3">
        <v>58</v>
      </c>
      <c r="O842" s="3">
        <v>57</v>
      </c>
      <c r="P842" s="3">
        <v>58</v>
      </c>
      <c r="Q842" s="3">
        <v>0</v>
      </c>
      <c r="R842" s="3"/>
      <c r="S842" s="3">
        <f>IF(ISBLANK(Table13[[#This Row],[T1]]),0,IF(Table13[[#This Row],[T1]]&gt;0,1,0))</f>
        <v>1</v>
      </c>
      <c r="T842" s="3">
        <f>IF(ISBLANK(Table13[[#This Row],[T2]]),0,IF(Table13[[#This Row],[T2]]&gt;0,1,0))</f>
        <v>1</v>
      </c>
      <c r="U842" s="3">
        <f>IF(ISBLANK(Table13[[#This Row],[T3]]),0,IF(Table13[[#This Row],[T3]]&gt;0,1,0))</f>
        <v>1</v>
      </c>
      <c r="V842" s="3">
        <f>IF(ISBLANK(Table13[[#This Row],[T4]]),0,IF(Table13[[#This Row],[T4]]&gt;0,1,0))</f>
        <v>0</v>
      </c>
      <c r="W842" s="25">
        <v>42</v>
      </c>
      <c r="X842" s="23">
        <v>21</v>
      </c>
      <c r="Y842" s="3">
        <v>1.1000000000000001</v>
      </c>
      <c r="Z842" s="3"/>
      <c r="AB842" s="30">
        <v>812</v>
      </c>
      <c r="AC842" s="30">
        <v>1.5192284595169809</v>
      </c>
      <c r="AD842" s="30">
        <v>-1.9228459516980934E-2</v>
      </c>
    </row>
    <row r="843" spans="1:30">
      <c r="A843" s="4">
        <v>43773.041666666664</v>
      </c>
      <c r="B843">
        <v>43773</v>
      </c>
      <c r="C843" s="3">
        <v>4.1666666666666664E-2</v>
      </c>
      <c r="D843" s="3">
        <v>1</v>
      </c>
      <c r="E843" s="3">
        <v>35</v>
      </c>
      <c r="F843" s="3">
        <v>0.8</v>
      </c>
      <c r="G843" s="5">
        <v>0.6</v>
      </c>
      <c r="H843" s="3">
        <v>1.4</v>
      </c>
      <c r="I843" s="3">
        <v>1.55139</v>
      </c>
      <c r="J843" s="12">
        <f t="shared" si="39"/>
        <v>1.4041666666666661</v>
      </c>
      <c r="K843" s="4">
        <v>43773.041666666664</v>
      </c>
      <c r="L843" s="3">
        <f t="shared" si="40"/>
        <v>4</v>
      </c>
      <c r="M843" s="3">
        <f t="shared" si="41"/>
        <v>1</v>
      </c>
      <c r="N843" s="3">
        <v>58</v>
      </c>
      <c r="O843" s="3">
        <v>54</v>
      </c>
      <c r="P843" s="3">
        <v>58</v>
      </c>
      <c r="Q843" s="3">
        <v>0</v>
      </c>
      <c r="R843" s="3"/>
      <c r="S843" s="3">
        <f>IF(ISBLANK(Table13[[#This Row],[T1]]),0,IF(Table13[[#This Row],[T1]]&gt;0,1,0))</f>
        <v>1</v>
      </c>
      <c r="T843" s="3">
        <f>IF(ISBLANK(Table13[[#This Row],[T2]]),0,IF(Table13[[#This Row],[T2]]&gt;0,1,0))</f>
        <v>1</v>
      </c>
      <c r="U843" s="3">
        <f>IF(ISBLANK(Table13[[#This Row],[T3]]),0,IF(Table13[[#This Row],[T3]]&gt;0,1,0))</f>
        <v>1</v>
      </c>
      <c r="V843" s="3">
        <f>IF(ISBLANK(Table13[[#This Row],[T4]]),0,IF(Table13[[#This Row],[T4]]&gt;0,1,0))</f>
        <v>0</v>
      </c>
      <c r="W843" s="26">
        <v>39</v>
      </c>
      <c r="X843" s="22">
        <v>21</v>
      </c>
      <c r="Y843" s="3">
        <v>1.4</v>
      </c>
      <c r="Z843" s="3"/>
      <c r="AB843" s="30">
        <v>813</v>
      </c>
      <c r="AC843" s="30">
        <v>1.5299517420360362</v>
      </c>
      <c r="AD843" s="30">
        <v>-0.52995174203603623</v>
      </c>
    </row>
    <row r="844" spans="1:30">
      <c r="A844" s="4">
        <v>43773.083333333336</v>
      </c>
      <c r="B844">
        <v>43773</v>
      </c>
      <c r="C844" s="3">
        <v>8.3333333333333329E-2</v>
      </c>
      <c r="D844" s="3">
        <v>2</v>
      </c>
      <c r="E844" s="3">
        <v>35</v>
      </c>
      <c r="F844" s="3">
        <v>0.5</v>
      </c>
      <c r="G844" s="5">
        <v>0.8</v>
      </c>
      <c r="H844" s="3">
        <v>1.3</v>
      </c>
      <c r="I844" s="3">
        <v>1.55139</v>
      </c>
      <c r="J844" s="12">
        <f t="shared" si="39"/>
        <v>1.3791666666666662</v>
      </c>
      <c r="K844" s="4">
        <v>43773.083333333336</v>
      </c>
      <c r="L844" s="3">
        <f t="shared" si="40"/>
        <v>4</v>
      </c>
      <c r="M844" s="3">
        <f t="shared" si="41"/>
        <v>2</v>
      </c>
      <c r="N844" s="3">
        <v>58</v>
      </c>
      <c r="O844" s="3">
        <v>52</v>
      </c>
      <c r="P844" s="3">
        <v>58</v>
      </c>
      <c r="Q844" s="3">
        <v>0</v>
      </c>
      <c r="R844" s="3"/>
      <c r="S844" s="3">
        <f>IF(ISBLANK(Table13[[#This Row],[T1]]),0,IF(Table13[[#This Row],[T1]]&gt;0,1,0))</f>
        <v>1</v>
      </c>
      <c r="T844" s="3">
        <f>IF(ISBLANK(Table13[[#This Row],[T2]]),0,IF(Table13[[#This Row],[T2]]&gt;0,1,0))</f>
        <v>1</v>
      </c>
      <c r="U844" s="3">
        <f>IF(ISBLANK(Table13[[#This Row],[T3]]),0,IF(Table13[[#This Row],[T3]]&gt;0,1,0))</f>
        <v>1</v>
      </c>
      <c r="V844" s="3">
        <f>IF(ISBLANK(Table13[[#This Row],[T4]]),0,IF(Table13[[#This Row],[T4]]&gt;0,1,0))</f>
        <v>0</v>
      </c>
      <c r="W844" s="25">
        <v>41</v>
      </c>
      <c r="X844" s="23">
        <v>17</v>
      </c>
      <c r="Y844" s="3">
        <v>1.3</v>
      </c>
      <c r="Z844" s="3"/>
      <c r="AB844" s="30">
        <v>814</v>
      </c>
      <c r="AC844" s="30">
        <v>1.6809843817656556</v>
      </c>
      <c r="AD844" s="30">
        <v>-0.38098438176565574</v>
      </c>
    </row>
    <row r="845" spans="1:30">
      <c r="A845" s="4">
        <v>43773.125</v>
      </c>
      <c r="B845">
        <v>43773</v>
      </c>
      <c r="C845" s="3">
        <v>0.125</v>
      </c>
      <c r="D845" s="3">
        <v>3</v>
      </c>
      <c r="E845" s="3">
        <v>35</v>
      </c>
      <c r="F845" s="3">
        <v>0.8</v>
      </c>
      <c r="G845" s="5">
        <v>0.5</v>
      </c>
      <c r="H845" s="3">
        <v>1.3</v>
      </c>
      <c r="I845" s="3">
        <v>1.55139</v>
      </c>
      <c r="J845" s="12">
        <f t="shared" si="39"/>
        <v>1.3541666666666667</v>
      </c>
      <c r="K845" s="4">
        <v>43773.125</v>
      </c>
      <c r="L845" s="3">
        <f t="shared" si="40"/>
        <v>4</v>
      </c>
      <c r="M845" s="3">
        <f t="shared" si="41"/>
        <v>3</v>
      </c>
      <c r="N845" s="3">
        <v>57</v>
      </c>
      <c r="O845" s="3">
        <v>56</v>
      </c>
      <c r="P845" s="3">
        <v>57</v>
      </c>
      <c r="Q845" s="3">
        <v>0</v>
      </c>
      <c r="R845" s="3"/>
      <c r="S845" s="3">
        <f>IF(ISBLANK(Table13[[#This Row],[T1]]),0,IF(Table13[[#This Row],[T1]]&gt;0,1,0))</f>
        <v>1</v>
      </c>
      <c r="T845" s="3">
        <f>IF(ISBLANK(Table13[[#This Row],[T2]]),0,IF(Table13[[#This Row],[T2]]&gt;0,1,0))</f>
        <v>1</v>
      </c>
      <c r="U845" s="3">
        <f>IF(ISBLANK(Table13[[#This Row],[T3]]),0,IF(Table13[[#This Row],[T3]]&gt;0,1,0))</f>
        <v>1</v>
      </c>
      <c r="V845" s="3">
        <f>IF(ISBLANK(Table13[[#This Row],[T4]]),0,IF(Table13[[#This Row],[T4]]&gt;0,1,0))</f>
        <v>0</v>
      </c>
      <c r="W845" s="26">
        <v>39</v>
      </c>
      <c r="X845" s="22">
        <v>17</v>
      </c>
      <c r="Y845" s="3">
        <v>1.3</v>
      </c>
      <c r="Z845" s="3"/>
      <c r="AB845" s="30">
        <v>815</v>
      </c>
      <c r="AC845" s="30">
        <v>1.6809843817656556</v>
      </c>
      <c r="AD845" s="30">
        <v>0.31901561823434443</v>
      </c>
    </row>
    <row r="846" spans="1:30">
      <c r="A846" s="4">
        <v>43773.166666666664</v>
      </c>
      <c r="B846">
        <v>43773</v>
      </c>
      <c r="C846" s="3">
        <v>0.16666666666666666</v>
      </c>
      <c r="D846" s="3">
        <v>4</v>
      </c>
      <c r="E846" s="3">
        <v>35</v>
      </c>
      <c r="F846" s="3">
        <v>0.8</v>
      </c>
      <c r="G846" s="5">
        <v>0.8</v>
      </c>
      <c r="H846" s="3">
        <v>1.6</v>
      </c>
      <c r="I846" s="3">
        <v>1.55139</v>
      </c>
      <c r="J846" s="12">
        <f t="shared" si="39"/>
        <v>1.3374999999999997</v>
      </c>
      <c r="K846" s="4">
        <v>43773.166666666664</v>
      </c>
      <c r="L846" s="3">
        <f t="shared" si="40"/>
        <v>4</v>
      </c>
      <c r="M846" s="3">
        <f t="shared" si="41"/>
        <v>4</v>
      </c>
      <c r="N846" s="3">
        <v>58</v>
      </c>
      <c r="O846" s="3">
        <v>53</v>
      </c>
      <c r="P846" s="3">
        <v>58</v>
      </c>
      <c r="Q846" s="3">
        <v>0</v>
      </c>
      <c r="R846" s="3"/>
      <c r="S846" s="3">
        <f>IF(ISBLANK(Table13[[#This Row],[T1]]),0,IF(Table13[[#This Row],[T1]]&gt;0,1,0))</f>
        <v>1</v>
      </c>
      <c r="T846" s="3">
        <f>IF(ISBLANK(Table13[[#This Row],[T2]]),0,IF(Table13[[#This Row],[T2]]&gt;0,1,0))</f>
        <v>1</v>
      </c>
      <c r="U846" s="3">
        <f>IF(ISBLANK(Table13[[#This Row],[T3]]),0,IF(Table13[[#This Row],[T3]]&gt;0,1,0))</f>
        <v>1</v>
      </c>
      <c r="V846" s="3">
        <f>IF(ISBLANK(Table13[[#This Row],[T4]]),0,IF(Table13[[#This Row],[T4]]&gt;0,1,0))</f>
        <v>0</v>
      </c>
      <c r="W846" s="25">
        <v>39</v>
      </c>
      <c r="X846" s="23">
        <v>17</v>
      </c>
      <c r="Y846" s="3">
        <v>1.6</v>
      </c>
      <c r="Z846" s="3"/>
      <c r="AB846" s="30">
        <v>816</v>
      </c>
      <c r="AC846" s="30">
        <v>1.6809843817656556</v>
      </c>
      <c r="AD846" s="30">
        <v>-1.2809843817656557</v>
      </c>
    </row>
    <row r="847" spans="1:30">
      <c r="A847" s="4">
        <v>43773.208333333336</v>
      </c>
      <c r="B847">
        <v>43773</v>
      </c>
      <c r="C847" s="3">
        <v>0.20833333333333334</v>
      </c>
      <c r="D847" s="3">
        <v>5</v>
      </c>
      <c r="E847" s="3">
        <v>35</v>
      </c>
      <c r="F847" s="3">
        <v>2</v>
      </c>
      <c r="G847" s="5">
        <v>0.5</v>
      </c>
      <c r="H847" s="3">
        <v>2.5</v>
      </c>
      <c r="I847" s="3">
        <v>1.55139</v>
      </c>
      <c r="J847" s="12">
        <f t="shared" si="39"/>
        <v>1.2999999999999998</v>
      </c>
      <c r="K847" s="4">
        <v>43773.208333333336</v>
      </c>
      <c r="L847" s="3">
        <f t="shared" si="40"/>
        <v>4</v>
      </c>
      <c r="M847" s="3">
        <f t="shared" si="41"/>
        <v>5</v>
      </c>
      <c r="N847" s="3">
        <v>58</v>
      </c>
      <c r="O847" s="3">
        <v>57</v>
      </c>
      <c r="P847" s="3">
        <v>58</v>
      </c>
      <c r="Q847" s="3">
        <v>0</v>
      </c>
      <c r="R847" s="3"/>
      <c r="S847" s="3">
        <f>IF(ISBLANK(Table13[[#This Row],[T1]]),0,IF(Table13[[#This Row],[T1]]&gt;0,1,0))</f>
        <v>1</v>
      </c>
      <c r="T847" s="3">
        <f>IF(ISBLANK(Table13[[#This Row],[T2]]),0,IF(Table13[[#This Row],[T2]]&gt;0,1,0))</f>
        <v>1</v>
      </c>
      <c r="U847" s="3">
        <f>IF(ISBLANK(Table13[[#This Row],[T3]]),0,IF(Table13[[#This Row],[T3]]&gt;0,1,0))</f>
        <v>1</v>
      </c>
      <c r="V847" s="3">
        <f>IF(ISBLANK(Table13[[#This Row],[T4]]),0,IF(Table13[[#This Row],[T4]]&gt;0,1,0))</f>
        <v>0</v>
      </c>
      <c r="W847" s="26">
        <v>40</v>
      </c>
      <c r="X847" s="22">
        <v>21</v>
      </c>
      <c r="Y847" s="3">
        <v>2.5</v>
      </c>
      <c r="Z847" s="3"/>
      <c r="AB847" s="30">
        <v>817</v>
      </c>
      <c r="AC847" s="30">
        <v>1.6917076642847109</v>
      </c>
      <c r="AD847" s="30">
        <v>-0.69170766428471087</v>
      </c>
    </row>
    <row r="848" spans="1:30">
      <c r="A848" s="4">
        <v>43773.25</v>
      </c>
      <c r="B848">
        <v>43773</v>
      </c>
      <c r="C848" s="3">
        <v>0.25</v>
      </c>
      <c r="D848" s="3">
        <v>6</v>
      </c>
      <c r="E848" s="3">
        <v>35</v>
      </c>
      <c r="F848" s="3">
        <v>1.2</v>
      </c>
      <c r="G848" s="5">
        <v>3.1</v>
      </c>
      <c r="H848" s="3">
        <v>4.3</v>
      </c>
      <c r="I848" s="3">
        <v>1.55139</v>
      </c>
      <c r="J848" s="12">
        <f t="shared" si="39"/>
        <v>1.3</v>
      </c>
      <c r="K848" s="4">
        <v>43773.25</v>
      </c>
      <c r="L848" s="3">
        <f t="shared" si="40"/>
        <v>4</v>
      </c>
      <c r="M848" s="3">
        <f t="shared" si="41"/>
        <v>6</v>
      </c>
      <c r="N848" s="3">
        <v>58</v>
      </c>
      <c r="O848" s="3">
        <v>47</v>
      </c>
      <c r="P848" s="3">
        <v>56</v>
      </c>
      <c r="Q848" s="3">
        <v>0</v>
      </c>
      <c r="R848" s="3"/>
      <c r="S848" s="3">
        <f>IF(ISBLANK(Table13[[#This Row],[T1]]),0,IF(Table13[[#This Row],[T1]]&gt;0,1,0))</f>
        <v>1</v>
      </c>
      <c r="T848" s="3">
        <f>IF(ISBLANK(Table13[[#This Row],[T2]]),0,IF(Table13[[#This Row],[T2]]&gt;0,1,0))</f>
        <v>1</v>
      </c>
      <c r="U848" s="3">
        <f>IF(ISBLANK(Table13[[#This Row],[T3]]),0,IF(Table13[[#This Row],[T3]]&gt;0,1,0))</f>
        <v>1</v>
      </c>
      <c r="V848" s="3">
        <f>IF(ISBLANK(Table13[[#This Row],[T4]]),0,IF(Table13[[#This Row],[T4]]&gt;0,1,0))</f>
        <v>0</v>
      </c>
      <c r="W848" s="25">
        <v>40</v>
      </c>
      <c r="X848" s="23">
        <v>21</v>
      </c>
      <c r="Y848" s="3">
        <v>4.3</v>
      </c>
      <c r="Z848" s="3"/>
      <c r="AB848" s="30">
        <v>818</v>
      </c>
      <c r="AC848" s="30">
        <v>1.6702610992466003</v>
      </c>
      <c r="AD848" s="30">
        <v>0.12973890075339978</v>
      </c>
    </row>
    <row r="849" spans="1:30">
      <c r="A849" s="4">
        <v>43773.291666666664</v>
      </c>
      <c r="B849">
        <v>43773</v>
      </c>
      <c r="C849" s="3">
        <v>0.29166666666666669</v>
      </c>
      <c r="D849" s="3">
        <v>7</v>
      </c>
      <c r="E849" s="3">
        <v>35</v>
      </c>
      <c r="F849" s="3">
        <v>1.1000000000000001</v>
      </c>
      <c r="G849" s="5">
        <v>1.4</v>
      </c>
      <c r="H849" s="3">
        <v>2.5</v>
      </c>
      <c r="I849" s="3">
        <v>1.55139</v>
      </c>
      <c r="J849" s="12">
        <f t="shared" si="39"/>
        <v>1.3291666666666666</v>
      </c>
      <c r="K849" s="4">
        <v>43773.291666666664</v>
      </c>
      <c r="L849" s="3">
        <f t="shared" si="40"/>
        <v>4</v>
      </c>
      <c r="M849" s="3">
        <f t="shared" si="41"/>
        <v>7</v>
      </c>
      <c r="N849" s="3">
        <v>44</v>
      </c>
      <c r="O849" s="3">
        <v>0</v>
      </c>
      <c r="P849" s="3">
        <v>22</v>
      </c>
      <c r="Q849" s="3">
        <v>0</v>
      </c>
      <c r="R849" s="3"/>
      <c r="S849" s="3">
        <f>IF(ISBLANK(Table13[[#This Row],[T1]]),0,IF(Table13[[#This Row],[T1]]&gt;0,1,0))</f>
        <v>1</v>
      </c>
      <c r="T849" s="3">
        <f>IF(ISBLANK(Table13[[#This Row],[T2]]),0,IF(Table13[[#This Row],[T2]]&gt;0,1,0))</f>
        <v>1</v>
      </c>
      <c r="U849" s="3">
        <f>IF(ISBLANK(Table13[[#This Row],[T3]]),0,IF(Table13[[#This Row],[T3]]&gt;0,1,0))</f>
        <v>1</v>
      </c>
      <c r="V849" s="3">
        <f>IF(ISBLANK(Table13[[#This Row],[T4]]),0,IF(Table13[[#This Row],[T4]]&gt;0,1,0))</f>
        <v>1</v>
      </c>
      <c r="W849" s="26">
        <v>44</v>
      </c>
      <c r="X849" s="22">
        <v>21</v>
      </c>
      <c r="Y849" s="3">
        <v>2.5</v>
      </c>
      <c r="Z849" s="3"/>
      <c r="AB849" s="30">
        <v>819</v>
      </c>
      <c r="AC849" s="30">
        <v>1.6488145342084897</v>
      </c>
      <c r="AD849" s="30">
        <v>-0.74881453420848965</v>
      </c>
    </row>
    <row r="850" spans="1:30">
      <c r="A850" s="4">
        <v>43773.333333333336</v>
      </c>
      <c r="B850">
        <v>43773</v>
      </c>
      <c r="C850" s="3">
        <v>0.33333333333333331</v>
      </c>
      <c r="D850" s="3">
        <v>8</v>
      </c>
      <c r="E850" s="3">
        <v>35</v>
      </c>
      <c r="F850" s="3">
        <v>0.2</v>
      </c>
      <c r="G850" s="5">
        <v>0.3</v>
      </c>
      <c r="H850" s="3">
        <v>0.5</v>
      </c>
      <c r="I850" s="3">
        <v>1.55139</v>
      </c>
      <c r="J850" s="12">
        <f t="shared" si="39"/>
        <v>1.3791666666666667</v>
      </c>
      <c r="K850" s="4">
        <v>43773.333333333336</v>
      </c>
      <c r="L850" s="3">
        <f t="shared" si="40"/>
        <v>4</v>
      </c>
      <c r="M850" s="3">
        <f t="shared" si="41"/>
        <v>8</v>
      </c>
      <c r="N850" s="3"/>
      <c r="O850" s="3"/>
      <c r="P850" s="3"/>
      <c r="Q850" s="3"/>
      <c r="R850" s="3"/>
      <c r="S850" s="3">
        <f>IF(ISBLANK(Table13[[#This Row],[T1]]),0,IF(Table13[[#This Row],[T1]]&gt;0,1,0))</f>
        <v>0</v>
      </c>
      <c r="T850" s="3">
        <f>IF(ISBLANK(Table13[[#This Row],[T2]]),0,IF(Table13[[#This Row],[T2]]&gt;0,1,0))</f>
        <v>0</v>
      </c>
      <c r="U850" s="3">
        <f>IF(ISBLANK(Table13[[#This Row],[T3]]),0,IF(Table13[[#This Row],[T3]]&gt;0,1,0))</f>
        <v>0</v>
      </c>
      <c r="V850" s="3">
        <f>IF(ISBLANK(Table13[[#This Row],[T4]]),0,IF(Table13[[#This Row],[T4]]&gt;0,1,0))</f>
        <v>1</v>
      </c>
      <c r="W850" s="25">
        <v>48</v>
      </c>
      <c r="X850" s="23">
        <v>21</v>
      </c>
      <c r="Y850" s="3">
        <v>0.5</v>
      </c>
      <c r="Z850" s="3"/>
      <c r="AB850" s="30">
        <v>820</v>
      </c>
      <c r="AC850" s="30">
        <v>1.6809843817656556</v>
      </c>
      <c r="AD850" s="30">
        <v>-0.48098438176565561</v>
      </c>
    </row>
    <row r="851" spans="1:30">
      <c r="A851" s="4">
        <v>43773.375</v>
      </c>
      <c r="B851">
        <v>43773</v>
      </c>
      <c r="C851" s="3">
        <v>0.375</v>
      </c>
      <c r="D851" s="3">
        <v>9</v>
      </c>
      <c r="E851" s="3">
        <v>35</v>
      </c>
      <c r="F851" s="3">
        <v>0.3</v>
      </c>
      <c r="G851" s="5">
        <v>0.4</v>
      </c>
      <c r="H851" s="3">
        <v>0.7</v>
      </c>
      <c r="I851" s="3">
        <v>1.55139</v>
      </c>
      <c r="J851" s="12">
        <f t="shared" si="39"/>
        <v>1.3791666666666667</v>
      </c>
      <c r="K851" s="4">
        <v>43773.375</v>
      </c>
      <c r="L851" s="3">
        <f t="shared" si="40"/>
        <v>4</v>
      </c>
      <c r="M851" s="3">
        <f t="shared" si="41"/>
        <v>9</v>
      </c>
      <c r="N851" s="3"/>
      <c r="O851" s="3"/>
      <c r="P851" s="3"/>
      <c r="Q851" s="3"/>
      <c r="R851" s="3"/>
      <c r="S851" s="3">
        <f>IF(ISBLANK(Table13[[#This Row],[T1]]),0,IF(Table13[[#This Row],[T1]]&gt;0,1,0))</f>
        <v>0</v>
      </c>
      <c r="T851" s="3">
        <f>IF(ISBLANK(Table13[[#This Row],[T2]]),0,IF(Table13[[#This Row],[T2]]&gt;0,1,0))</f>
        <v>0</v>
      </c>
      <c r="U851" s="3">
        <f>IF(ISBLANK(Table13[[#This Row],[T3]]),0,IF(Table13[[#This Row],[T3]]&gt;0,1,0))</f>
        <v>0</v>
      </c>
      <c r="V851" s="3">
        <f>IF(ISBLANK(Table13[[#This Row],[T4]]),0,IF(Table13[[#This Row],[T4]]&gt;0,1,0))</f>
        <v>1</v>
      </c>
      <c r="W851" s="26">
        <v>50</v>
      </c>
      <c r="X851" s="22">
        <v>21</v>
      </c>
      <c r="Y851" s="3">
        <v>0.7</v>
      </c>
      <c r="Z851" s="3"/>
      <c r="AB851" s="30">
        <v>821</v>
      </c>
      <c r="AC851" s="30">
        <v>1.6917076642847109</v>
      </c>
      <c r="AD851" s="30">
        <v>-0.59170766428471078</v>
      </c>
    </row>
    <row r="852" spans="1:30">
      <c r="A852" s="4">
        <v>43773.416666666664</v>
      </c>
      <c r="B852">
        <v>43773</v>
      </c>
      <c r="C852" s="3">
        <v>0.41666666666666669</v>
      </c>
      <c r="D852" s="3">
        <v>10</v>
      </c>
      <c r="E852" s="3">
        <v>35</v>
      </c>
      <c r="F852" s="3">
        <v>0.2</v>
      </c>
      <c r="G852" s="5">
        <v>0.2</v>
      </c>
      <c r="H852" s="3">
        <v>0.4</v>
      </c>
      <c r="I852" s="3">
        <v>1.55139</v>
      </c>
      <c r="J852" s="12">
        <f t="shared" si="39"/>
        <v>1.3666666666666665</v>
      </c>
      <c r="K852" s="4">
        <v>43773.416666666664</v>
      </c>
      <c r="L852" s="3">
        <f t="shared" si="40"/>
        <v>4</v>
      </c>
      <c r="M852" s="3">
        <f t="shared" si="41"/>
        <v>10</v>
      </c>
      <c r="N852" s="3"/>
      <c r="O852" s="3"/>
      <c r="P852" s="3"/>
      <c r="Q852" s="3"/>
      <c r="R852" s="3"/>
      <c r="S852" s="3">
        <f>IF(ISBLANK(Table13[[#This Row],[T1]]),0,IF(Table13[[#This Row],[T1]]&gt;0,1,0))</f>
        <v>0</v>
      </c>
      <c r="T852" s="3">
        <f>IF(ISBLANK(Table13[[#This Row],[T2]]),0,IF(Table13[[#This Row],[T2]]&gt;0,1,0))</f>
        <v>0</v>
      </c>
      <c r="U852" s="3">
        <f>IF(ISBLANK(Table13[[#This Row],[T3]]),0,IF(Table13[[#This Row],[T3]]&gt;0,1,0))</f>
        <v>0</v>
      </c>
      <c r="V852" s="3">
        <f>IF(ISBLANK(Table13[[#This Row],[T4]]),0,IF(Table13[[#This Row],[T4]]&gt;0,1,0))</f>
        <v>1</v>
      </c>
      <c r="W852" s="25">
        <v>56</v>
      </c>
      <c r="X852" s="23">
        <v>21</v>
      </c>
      <c r="Y852" s="3">
        <v>0.4</v>
      </c>
      <c r="Z852" s="3"/>
      <c r="AB852" s="30">
        <v>822</v>
      </c>
      <c r="AC852" s="30">
        <v>1.6809843817656556</v>
      </c>
      <c r="AD852" s="30">
        <v>-0.58098438176565548</v>
      </c>
    </row>
    <row r="853" spans="1:30">
      <c r="A853" s="4">
        <v>43773.458333333336</v>
      </c>
      <c r="B853">
        <v>43773</v>
      </c>
      <c r="C853" s="3">
        <v>0.45833333333333331</v>
      </c>
      <c r="D853" s="3">
        <v>11</v>
      </c>
      <c r="E853" s="3">
        <v>35</v>
      </c>
      <c r="F853" s="3">
        <v>0.2</v>
      </c>
      <c r="G853" s="5">
        <v>0.2</v>
      </c>
      <c r="H853" s="3">
        <v>0.4</v>
      </c>
      <c r="I853" s="3">
        <v>1.55139</v>
      </c>
      <c r="J853" s="12">
        <f t="shared" si="39"/>
        <v>1.3666666666666665</v>
      </c>
      <c r="K853" s="4">
        <v>43773.458333333336</v>
      </c>
      <c r="L853" s="3">
        <f t="shared" si="40"/>
        <v>4</v>
      </c>
      <c r="M853" s="3">
        <f t="shared" si="41"/>
        <v>11</v>
      </c>
      <c r="N853" s="3"/>
      <c r="O853" s="3"/>
      <c r="P853" s="3"/>
      <c r="Q853" s="3"/>
      <c r="R853" s="3"/>
      <c r="S853" s="3">
        <f>IF(ISBLANK(Table13[[#This Row],[T1]]),0,IF(Table13[[#This Row],[T1]]&gt;0,1,0))</f>
        <v>0</v>
      </c>
      <c r="T853" s="3">
        <f>IF(ISBLANK(Table13[[#This Row],[T2]]),0,IF(Table13[[#This Row],[T2]]&gt;0,1,0))</f>
        <v>0</v>
      </c>
      <c r="U853" s="3">
        <f>IF(ISBLANK(Table13[[#This Row],[T3]]),0,IF(Table13[[#This Row],[T3]]&gt;0,1,0))</f>
        <v>0</v>
      </c>
      <c r="V853" s="3">
        <f>IF(ISBLANK(Table13[[#This Row],[T4]]),0,IF(Table13[[#This Row],[T4]]&gt;0,1,0))</f>
        <v>0</v>
      </c>
      <c r="W853" s="26">
        <v>59</v>
      </c>
      <c r="X853" s="22">
        <v>17</v>
      </c>
      <c r="Y853" s="3">
        <v>0.4</v>
      </c>
      <c r="Z853" s="3"/>
      <c r="AB853" s="30">
        <v>823</v>
      </c>
      <c r="AC853" s="30">
        <v>1.7099727364237103</v>
      </c>
      <c r="AD853" s="30">
        <v>0.19002726357628963</v>
      </c>
    </row>
    <row r="854" spans="1:30">
      <c r="A854" s="4">
        <v>43773.5</v>
      </c>
      <c r="B854">
        <v>43773</v>
      </c>
      <c r="C854" s="3">
        <v>0.5</v>
      </c>
      <c r="D854" s="3">
        <v>12</v>
      </c>
      <c r="E854" s="3">
        <v>35</v>
      </c>
      <c r="F854" s="3">
        <v>0.2</v>
      </c>
      <c r="G854" s="5">
        <v>0.2</v>
      </c>
      <c r="H854" s="3">
        <v>0.4</v>
      </c>
      <c r="I854" s="3">
        <v>1.55139</v>
      </c>
      <c r="J854" s="12">
        <f t="shared" si="39"/>
        <v>1.3624999999999998</v>
      </c>
      <c r="K854" s="4">
        <v>43773.5</v>
      </c>
      <c r="L854" s="3">
        <f t="shared" si="40"/>
        <v>4</v>
      </c>
      <c r="M854" s="3">
        <f t="shared" si="41"/>
        <v>12</v>
      </c>
      <c r="N854" s="3"/>
      <c r="O854" s="3"/>
      <c r="P854" s="3"/>
      <c r="Q854" s="3"/>
      <c r="R854" s="3"/>
      <c r="S854" s="3">
        <f>IF(ISBLANK(Table13[[#This Row],[T1]]),0,IF(Table13[[#This Row],[T1]]&gt;0,1,0))</f>
        <v>0</v>
      </c>
      <c r="T854" s="3">
        <f>IF(ISBLANK(Table13[[#This Row],[T2]]),0,IF(Table13[[#This Row],[T2]]&gt;0,1,0))</f>
        <v>0</v>
      </c>
      <c r="U854" s="3">
        <f>IF(ISBLANK(Table13[[#This Row],[T3]]),0,IF(Table13[[#This Row],[T3]]&gt;0,1,0))</f>
        <v>0</v>
      </c>
      <c r="V854" s="3">
        <f>IF(ISBLANK(Table13[[#This Row],[T4]]),0,IF(Table13[[#This Row],[T4]]&gt;0,1,0))</f>
        <v>0</v>
      </c>
      <c r="W854" s="25">
        <v>60</v>
      </c>
      <c r="X854" s="23">
        <v>17</v>
      </c>
      <c r="Y854" s="3">
        <v>0.4</v>
      </c>
      <c r="Z854" s="3"/>
      <c r="AB854" s="30">
        <v>824</v>
      </c>
      <c r="AC854" s="30">
        <v>1.6885261713855997</v>
      </c>
      <c r="AD854" s="30">
        <v>-0.28852617138559977</v>
      </c>
    </row>
    <row r="855" spans="1:30">
      <c r="A855" s="4">
        <v>43773.541666666664</v>
      </c>
      <c r="B855">
        <v>43773</v>
      </c>
      <c r="C855" s="3">
        <v>0.54166666666666663</v>
      </c>
      <c r="D855" s="3">
        <v>13</v>
      </c>
      <c r="E855" s="3">
        <v>35</v>
      </c>
      <c r="F855" s="3">
        <v>0.2</v>
      </c>
      <c r="G855" s="5">
        <v>0.2</v>
      </c>
      <c r="H855" s="3">
        <v>0.4</v>
      </c>
      <c r="I855" s="3">
        <v>1.55139</v>
      </c>
      <c r="J855" s="12">
        <f t="shared" si="39"/>
        <v>1.3624999999999998</v>
      </c>
      <c r="K855" s="4">
        <v>43773.541666666664</v>
      </c>
      <c r="L855" s="3">
        <f t="shared" si="40"/>
        <v>4</v>
      </c>
      <c r="M855" s="3">
        <f t="shared" si="41"/>
        <v>13</v>
      </c>
      <c r="N855" s="3"/>
      <c r="O855" s="3"/>
      <c r="P855" s="3"/>
      <c r="Q855" s="3"/>
      <c r="R855" s="3"/>
      <c r="S855" s="3">
        <f>IF(ISBLANK(Table13[[#This Row],[T1]]),0,IF(Table13[[#This Row],[T1]]&gt;0,1,0))</f>
        <v>0</v>
      </c>
      <c r="T855" s="3">
        <f>IF(ISBLANK(Table13[[#This Row],[T2]]),0,IF(Table13[[#This Row],[T2]]&gt;0,1,0))</f>
        <v>0</v>
      </c>
      <c r="U855" s="3">
        <f>IF(ISBLANK(Table13[[#This Row],[T3]]),0,IF(Table13[[#This Row],[T3]]&gt;0,1,0))</f>
        <v>0</v>
      </c>
      <c r="V855" s="3">
        <f>IF(ISBLANK(Table13[[#This Row],[T4]]),0,IF(Table13[[#This Row],[T4]]&gt;0,1,0))</f>
        <v>0</v>
      </c>
      <c r="W855" s="26">
        <v>60</v>
      </c>
      <c r="X855" s="22">
        <v>17</v>
      </c>
      <c r="Y855" s="3">
        <v>0.4</v>
      </c>
      <c r="Z855" s="3"/>
      <c r="AB855" s="30">
        <v>825</v>
      </c>
      <c r="AC855" s="30">
        <v>1.6166446866513242</v>
      </c>
      <c r="AD855" s="30">
        <v>0.38335531334867579</v>
      </c>
    </row>
    <row r="856" spans="1:30">
      <c r="A856" s="4">
        <v>43773.583333333336</v>
      </c>
      <c r="B856">
        <v>43773</v>
      </c>
      <c r="C856" s="3">
        <v>0.58333333333333337</v>
      </c>
      <c r="D856" s="3">
        <v>14</v>
      </c>
      <c r="E856" s="3">
        <v>35</v>
      </c>
      <c r="F856" s="3">
        <v>0.2</v>
      </c>
      <c r="G856" s="5">
        <v>0.2</v>
      </c>
      <c r="H856" s="3">
        <v>0.4</v>
      </c>
      <c r="I856" s="3">
        <v>1.55139</v>
      </c>
      <c r="J856" s="12">
        <f t="shared" si="39"/>
        <v>1.3624999999999998</v>
      </c>
      <c r="K856" s="4">
        <v>43773.583333333336</v>
      </c>
      <c r="L856" s="3">
        <f t="shared" si="40"/>
        <v>4</v>
      </c>
      <c r="M856" s="3">
        <f t="shared" si="41"/>
        <v>14</v>
      </c>
      <c r="N856" s="3"/>
      <c r="O856" s="3"/>
      <c r="P856" s="3"/>
      <c r="Q856" s="3"/>
      <c r="R856" s="3"/>
      <c r="S856" s="3">
        <f>IF(ISBLANK(Table13[[#This Row],[T1]]),0,IF(Table13[[#This Row],[T1]]&gt;0,1,0))</f>
        <v>0</v>
      </c>
      <c r="T856" s="3">
        <f>IF(ISBLANK(Table13[[#This Row],[T2]]),0,IF(Table13[[#This Row],[T2]]&gt;0,1,0))</f>
        <v>0</v>
      </c>
      <c r="U856" s="3">
        <f>IF(ISBLANK(Table13[[#This Row],[T3]]),0,IF(Table13[[#This Row],[T3]]&gt;0,1,0))</f>
        <v>0</v>
      </c>
      <c r="V856" s="3">
        <f>IF(ISBLANK(Table13[[#This Row],[T4]]),0,IF(Table13[[#This Row],[T4]]&gt;0,1,0))</f>
        <v>0</v>
      </c>
      <c r="W856" s="25">
        <v>60</v>
      </c>
      <c r="X856" s="23">
        <v>17</v>
      </c>
      <c r="Y856" s="3">
        <v>0.4</v>
      </c>
      <c r="Z856" s="3"/>
      <c r="AB856" s="30">
        <v>826</v>
      </c>
      <c r="AC856" s="30">
        <v>1.4051006708161635</v>
      </c>
      <c r="AD856" s="30">
        <v>-0.70510067081616357</v>
      </c>
    </row>
    <row r="857" spans="1:30">
      <c r="A857" s="4">
        <v>43773.625</v>
      </c>
      <c r="B857">
        <v>43773</v>
      </c>
      <c r="C857" s="3">
        <v>0.625</v>
      </c>
      <c r="D857" s="3">
        <v>15</v>
      </c>
      <c r="E857" s="3">
        <v>35</v>
      </c>
      <c r="F857" s="3">
        <v>0.4</v>
      </c>
      <c r="G857" s="5">
        <v>1.5</v>
      </c>
      <c r="H857" s="3">
        <v>1.9</v>
      </c>
      <c r="I857" s="3">
        <v>1.55139</v>
      </c>
      <c r="J857" s="12">
        <f t="shared" si="39"/>
        <v>1.3916666666666666</v>
      </c>
      <c r="K857" s="4">
        <v>43773.625</v>
      </c>
      <c r="L857" s="3">
        <f t="shared" si="40"/>
        <v>4</v>
      </c>
      <c r="M857" s="3">
        <f t="shared" si="41"/>
        <v>15</v>
      </c>
      <c r="N857" s="3"/>
      <c r="O857" s="3"/>
      <c r="P857" s="3"/>
      <c r="Q857" s="3"/>
      <c r="R857" s="3"/>
      <c r="S857" s="3">
        <f>IF(ISBLANK(Table13[[#This Row],[T1]]),0,IF(Table13[[#This Row],[T1]]&gt;0,1,0))</f>
        <v>0</v>
      </c>
      <c r="T857" s="3">
        <f>IF(ISBLANK(Table13[[#This Row],[T2]]),0,IF(Table13[[#This Row],[T2]]&gt;0,1,0))</f>
        <v>1</v>
      </c>
      <c r="U857" s="3">
        <f>IF(ISBLANK(Table13[[#This Row],[T3]]),0,IF(Table13[[#This Row],[T3]]&gt;0,1,0))</f>
        <v>0</v>
      </c>
      <c r="V857" s="3">
        <f>IF(ISBLANK(Table13[[#This Row],[T4]]),0,IF(Table13[[#This Row],[T4]]&gt;0,1,0))</f>
        <v>0</v>
      </c>
      <c r="W857" s="26">
        <v>60</v>
      </c>
      <c r="X857" s="22">
        <v>13</v>
      </c>
      <c r="Y857" s="3">
        <v>1.9</v>
      </c>
      <c r="Z857" s="3"/>
      <c r="AB857" s="30">
        <v>827</v>
      </c>
      <c r="AC857" s="30">
        <v>1.3836541057780529</v>
      </c>
      <c r="AD857" s="30">
        <v>0.21634589422194717</v>
      </c>
    </row>
    <row r="858" spans="1:30">
      <c r="A858" s="4">
        <v>43773.666666666664</v>
      </c>
      <c r="B858">
        <v>43773</v>
      </c>
      <c r="C858" s="3">
        <v>0.66666666666666663</v>
      </c>
      <c r="D858" s="3">
        <v>16</v>
      </c>
      <c r="E858" s="3">
        <v>35</v>
      </c>
      <c r="F858" s="3">
        <v>0.9</v>
      </c>
      <c r="G858" s="5">
        <v>0.8</v>
      </c>
      <c r="H858" s="3">
        <v>1.7000000000000002</v>
      </c>
      <c r="I858" s="3">
        <v>1.55139</v>
      </c>
      <c r="J858" s="12">
        <f t="shared" si="39"/>
        <v>1.3499999999999996</v>
      </c>
      <c r="K858" s="4">
        <v>43773.666666666664</v>
      </c>
      <c r="L858" s="3">
        <f t="shared" si="40"/>
        <v>4</v>
      </c>
      <c r="M858" s="3">
        <f t="shared" si="41"/>
        <v>16</v>
      </c>
      <c r="N858" s="3"/>
      <c r="O858" s="3"/>
      <c r="P858" s="3"/>
      <c r="Q858" s="3"/>
      <c r="R858" s="3"/>
      <c r="S858" s="3">
        <f>IF(ISBLANK(Table13[[#This Row],[T1]]),0,IF(Table13[[#This Row],[T1]]&gt;0,1,0))</f>
        <v>0</v>
      </c>
      <c r="T858" s="3">
        <f>IF(ISBLANK(Table13[[#This Row],[T2]]),0,IF(Table13[[#This Row],[T2]]&gt;0,1,0))</f>
        <v>1</v>
      </c>
      <c r="U858" s="3">
        <f>IF(ISBLANK(Table13[[#This Row],[T3]]),0,IF(Table13[[#This Row],[T3]]&gt;0,1,0))</f>
        <v>0</v>
      </c>
      <c r="V858" s="3">
        <f>IF(ISBLANK(Table13[[#This Row],[T4]]),0,IF(Table13[[#This Row],[T4]]&gt;0,1,0))</f>
        <v>0</v>
      </c>
      <c r="W858" s="25">
        <v>57</v>
      </c>
      <c r="X858" s="23">
        <v>13</v>
      </c>
      <c r="Y858" s="3">
        <v>1.7000000000000002</v>
      </c>
      <c r="Z858" s="3"/>
      <c r="AB858" s="30">
        <v>828</v>
      </c>
      <c r="AC858" s="30">
        <v>1.3729308232589976</v>
      </c>
      <c r="AD858" s="30">
        <v>2.7069176741002288E-2</v>
      </c>
    </row>
    <row r="859" spans="1:30">
      <c r="A859" s="4">
        <v>43773.708333333336</v>
      </c>
      <c r="B859">
        <v>43773</v>
      </c>
      <c r="C859" s="3">
        <v>0.70833333333333337</v>
      </c>
      <c r="D859" s="3">
        <v>17</v>
      </c>
      <c r="E859" s="3">
        <v>35</v>
      </c>
      <c r="F859" s="3">
        <v>0.3</v>
      </c>
      <c r="G859" s="5">
        <v>0.6</v>
      </c>
      <c r="H859" s="3">
        <v>0.89999999999999991</v>
      </c>
      <c r="I859" s="3">
        <v>1.55139</v>
      </c>
      <c r="J859" s="12">
        <f t="shared" si="39"/>
        <v>1.2916666666666665</v>
      </c>
      <c r="K859" s="4">
        <v>43773.708333333336</v>
      </c>
      <c r="L859" s="3">
        <f t="shared" si="40"/>
        <v>4</v>
      </c>
      <c r="M859" s="3">
        <f t="shared" si="41"/>
        <v>17</v>
      </c>
      <c r="N859" s="3"/>
      <c r="O859" s="3"/>
      <c r="P859" s="3"/>
      <c r="Q859" s="3"/>
      <c r="R859" s="3"/>
      <c r="S859" s="3">
        <f>IF(ISBLANK(Table13[[#This Row],[T1]]),0,IF(Table13[[#This Row],[T1]]&gt;0,1,0))</f>
        <v>0</v>
      </c>
      <c r="T859" s="3">
        <f>IF(ISBLANK(Table13[[#This Row],[T2]]),0,IF(Table13[[#This Row],[T2]]&gt;0,1,0))</f>
        <v>1</v>
      </c>
      <c r="U859" s="3">
        <f>IF(ISBLANK(Table13[[#This Row],[T3]]),0,IF(Table13[[#This Row],[T3]]&gt;0,1,0))</f>
        <v>1</v>
      </c>
      <c r="V859" s="3">
        <f>IF(ISBLANK(Table13[[#This Row],[T4]]),0,IF(Table13[[#This Row],[T4]]&gt;0,1,0))</f>
        <v>0</v>
      </c>
      <c r="W859" s="26">
        <v>56</v>
      </c>
      <c r="X859" s="22">
        <v>13</v>
      </c>
      <c r="Y859" s="3">
        <v>0.89999999999999991</v>
      </c>
      <c r="Z859" s="3"/>
      <c r="AB859" s="30">
        <v>829</v>
      </c>
      <c r="AC859" s="30">
        <v>1.3514842582208872</v>
      </c>
      <c r="AD859" s="30">
        <v>-0.85148425822088725</v>
      </c>
    </row>
    <row r="860" spans="1:30">
      <c r="A860" s="4">
        <v>43773.75</v>
      </c>
      <c r="B860">
        <v>43773</v>
      </c>
      <c r="C860" s="3">
        <v>0.75</v>
      </c>
      <c r="D860" s="3">
        <v>18</v>
      </c>
      <c r="E860" s="3">
        <v>35</v>
      </c>
      <c r="F860" s="3">
        <v>0.6</v>
      </c>
      <c r="G860" s="5">
        <v>0.3</v>
      </c>
      <c r="H860" s="3">
        <v>0.89999999999999991</v>
      </c>
      <c r="I860" s="3">
        <v>1.55139</v>
      </c>
      <c r="J860" s="12">
        <f t="shared" si="39"/>
        <v>1.2874999999999999</v>
      </c>
      <c r="K860" s="4">
        <v>43773.75</v>
      </c>
      <c r="L860" s="3">
        <f t="shared" si="40"/>
        <v>4</v>
      </c>
      <c r="M860" s="3">
        <f t="shared" si="41"/>
        <v>18</v>
      </c>
      <c r="N860" s="3">
        <v>0</v>
      </c>
      <c r="O860" s="3">
        <v>0</v>
      </c>
      <c r="P860" s="3">
        <v>20</v>
      </c>
      <c r="Q860" s="3">
        <v>0</v>
      </c>
      <c r="R860" s="3"/>
      <c r="S860" s="3">
        <f>IF(ISBLANK(Table13[[#This Row],[T1]]),0,IF(Table13[[#This Row],[T1]]&gt;0,1,0))</f>
        <v>1</v>
      </c>
      <c r="T860" s="3">
        <f>IF(ISBLANK(Table13[[#This Row],[T2]]),0,IF(Table13[[#This Row],[T2]]&gt;0,1,0))</f>
        <v>1</v>
      </c>
      <c r="U860" s="3">
        <f>IF(ISBLANK(Table13[[#This Row],[T3]]),0,IF(Table13[[#This Row],[T3]]&gt;0,1,0))</f>
        <v>0</v>
      </c>
      <c r="V860" s="3">
        <f>IF(ISBLANK(Table13[[#This Row],[T4]]),0,IF(Table13[[#This Row],[T4]]&gt;0,1,0))</f>
        <v>0</v>
      </c>
      <c r="W860" s="25">
        <v>54</v>
      </c>
      <c r="X860" s="23">
        <v>13</v>
      </c>
      <c r="Y860" s="3">
        <v>0.89999999999999991</v>
      </c>
      <c r="Z860" s="3"/>
      <c r="AB860" s="30">
        <v>830</v>
      </c>
      <c r="AC860" s="30">
        <v>1.3514842582208872</v>
      </c>
      <c r="AD860" s="30">
        <v>-0.95148425822088722</v>
      </c>
    </row>
    <row r="861" spans="1:30">
      <c r="A861" s="4">
        <v>43773.791666666664</v>
      </c>
      <c r="B861">
        <v>43773</v>
      </c>
      <c r="C861" s="3">
        <v>0.79166666666666663</v>
      </c>
      <c r="D861" s="3">
        <v>19</v>
      </c>
      <c r="E861" s="3">
        <v>35</v>
      </c>
      <c r="F861" s="3">
        <v>0.6</v>
      </c>
      <c r="G861" s="5">
        <v>0.7</v>
      </c>
      <c r="H861" s="3">
        <v>1.2999999999999998</v>
      </c>
      <c r="I861" s="3">
        <v>1.55139</v>
      </c>
      <c r="J861" s="12">
        <f t="shared" si="39"/>
        <v>1.3374999999999997</v>
      </c>
      <c r="K861" s="4">
        <v>43773.791666666664</v>
      </c>
      <c r="L861" s="3">
        <f t="shared" si="40"/>
        <v>4</v>
      </c>
      <c r="M861" s="3">
        <f t="shared" si="41"/>
        <v>19</v>
      </c>
      <c r="N861" s="3">
        <v>0</v>
      </c>
      <c r="O861" s="3">
        <v>27</v>
      </c>
      <c r="P861" s="3">
        <v>58</v>
      </c>
      <c r="Q861" s="3">
        <v>0</v>
      </c>
      <c r="R861" s="3"/>
      <c r="S861" s="3">
        <f>IF(ISBLANK(Table13[[#This Row],[T1]]),0,IF(Table13[[#This Row],[T1]]&gt;0,1,0))</f>
        <v>1</v>
      </c>
      <c r="T861" s="3">
        <f>IF(ISBLANK(Table13[[#This Row],[T2]]),0,IF(Table13[[#This Row],[T2]]&gt;0,1,0))</f>
        <v>1</v>
      </c>
      <c r="U861" s="3">
        <f>IF(ISBLANK(Table13[[#This Row],[T3]]),0,IF(Table13[[#This Row],[T3]]&gt;0,1,0))</f>
        <v>0</v>
      </c>
      <c r="V861" s="3">
        <f>IF(ISBLANK(Table13[[#This Row],[T4]]),0,IF(Table13[[#This Row],[T4]]&gt;0,1,0))</f>
        <v>0</v>
      </c>
      <c r="W861" s="26">
        <v>54</v>
      </c>
      <c r="X861" s="22">
        <v>13</v>
      </c>
      <c r="Y861" s="3">
        <v>1.2999999999999998</v>
      </c>
      <c r="Z861" s="3"/>
      <c r="AB861" s="30">
        <v>831</v>
      </c>
      <c r="AC861" s="30">
        <v>1.3407609757018319</v>
      </c>
      <c r="AD861" s="30">
        <v>-0.94076097570183193</v>
      </c>
    </row>
    <row r="862" spans="1:30">
      <c r="A862" s="4">
        <v>43773.833333333336</v>
      </c>
      <c r="B862">
        <v>43773</v>
      </c>
      <c r="C862" s="3">
        <v>0.83333333333333337</v>
      </c>
      <c r="D862" s="3">
        <v>20</v>
      </c>
      <c r="E862" s="3">
        <v>35</v>
      </c>
      <c r="F862" s="3">
        <v>0.6</v>
      </c>
      <c r="G862" s="5">
        <v>1.7</v>
      </c>
      <c r="H862" s="3">
        <v>2.2999999999999998</v>
      </c>
      <c r="I862" s="3">
        <v>1.55139</v>
      </c>
      <c r="J862" s="12">
        <f t="shared" si="39"/>
        <v>1.3166666666666667</v>
      </c>
      <c r="K862" s="4">
        <v>43773.833333333336</v>
      </c>
      <c r="L862" s="3">
        <f t="shared" si="40"/>
        <v>4</v>
      </c>
      <c r="M862" s="3">
        <f t="shared" si="41"/>
        <v>20</v>
      </c>
      <c r="N862" s="3">
        <v>0</v>
      </c>
      <c r="O862" s="3">
        <v>57</v>
      </c>
      <c r="P862" s="3">
        <v>56</v>
      </c>
      <c r="Q862" s="3">
        <v>0</v>
      </c>
      <c r="R862" s="3"/>
      <c r="S862" s="3">
        <f>IF(ISBLANK(Table13[[#This Row],[T1]]),0,IF(Table13[[#This Row],[T1]]&gt;0,1,0))</f>
        <v>1</v>
      </c>
      <c r="T862" s="3">
        <f>IF(ISBLANK(Table13[[#This Row],[T2]]),0,IF(Table13[[#This Row],[T2]]&gt;0,1,0))</f>
        <v>0</v>
      </c>
      <c r="U862" s="3">
        <f>IF(ISBLANK(Table13[[#This Row],[T3]]),0,IF(Table13[[#This Row],[T3]]&gt;0,1,0))</f>
        <v>0</v>
      </c>
      <c r="V862" s="3">
        <f>IF(ISBLANK(Table13[[#This Row],[T4]]),0,IF(Table13[[#This Row],[T4]]&gt;0,1,0))</f>
        <v>0</v>
      </c>
      <c r="W862" s="25">
        <v>52</v>
      </c>
      <c r="X862" s="23">
        <v>13</v>
      </c>
      <c r="Y862" s="3">
        <v>2.2999999999999998</v>
      </c>
      <c r="Z862" s="3"/>
      <c r="AB862" s="30">
        <v>832</v>
      </c>
      <c r="AC862" s="30">
        <v>1.3514842582208872</v>
      </c>
      <c r="AD862" s="30">
        <v>-0.75148425822088716</v>
      </c>
    </row>
    <row r="863" spans="1:30">
      <c r="A863" s="4">
        <v>43773.875</v>
      </c>
      <c r="B863">
        <v>43773</v>
      </c>
      <c r="C863" s="3">
        <v>0.875</v>
      </c>
      <c r="D863" s="3">
        <v>21</v>
      </c>
      <c r="E863" s="3">
        <v>35</v>
      </c>
      <c r="F863" s="3">
        <v>1</v>
      </c>
      <c r="G863" s="5">
        <v>0.9</v>
      </c>
      <c r="H863" s="3">
        <v>1.9</v>
      </c>
      <c r="I863" s="3">
        <v>1.55139</v>
      </c>
      <c r="J863" s="12">
        <f t="shared" si="39"/>
        <v>1.2499999999999998</v>
      </c>
      <c r="K863" s="4">
        <v>43773.875</v>
      </c>
      <c r="L863" s="3">
        <f t="shared" si="40"/>
        <v>4</v>
      </c>
      <c r="M863" s="3">
        <f t="shared" si="41"/>
        <v>21</v>
      </c>
      <c r="N863" s="3">
        <v>30</v>
      </c>
      <c r="O863" s="3">
        <v>58</v>
      </c>
      <c r="P863" s="3">
        <v>58</v>
      </c>
      <c r="Q863" s="3">
        <v>0</v>
      </c>
      <c r="R863" s="3"/>
      <c r="S863" s="3">
        <f>IF(ISBLANK(Table13[[#This Row],[T1]]),0,IF(Table13[[#This Row],[T1]]&gt;0,1,0))</f>
        <v>1</v>
      </c>
      <c r="T863" s="3">
        <f>IF(ISBLANK(Table13[[#This Row],[T2]]),0,IF(Table13[[#This Row],[T2]]&gt;0,1,0))</f>
        <v>1</v>
      </c>
      <c r="U863" s="3">
        <f>IF(ISBLANK(Table13[[#This Row],[T3]]),0,IF(Table13[[#This Row],[T3]]&gt;0,1,0))</f>
        <v>1</v>
      </c>
      <c r="V863" s="3">
        <f>IF(ISBLANK(Table13[[#This Row],[T4]]),0,IF(Table13[[#This Row],[T4]]&gt;0,1,0))</f>
        <v>1</v>
      </c>
      <c r="W863" s="26">
        <v>51</v>
      </c>
      <c r="X863" s="22">
        <v>13</v>
      </c>
      <c r="Y863" s="3">
        <v>1.9</v>
      </c>
      <c r="Z863" s="3"/>
      <c r="AB863" s="30">
        <v>833</v>
      </c>
      <c r="AC863" s="30">
        <v>1.3729308232589976</v>
      </c>
      <c r="AD863" s="30">
        <v>-0.77293082325899765</v>
      </c>
    </row>
    <row r="864" spans="1:30">
      <c r="A864" s="4">
        <v>43773.916666666664</v>
      </c>
      <c r="B864">
        <v>43773</v>
      </c>
      <c r="C864" s="3">
        <v>0.91666666666666663</v>
      </c>
      <c r="D864" s="3">
        <v>22</v>
      </c>
      <c r="E864" s="3">
        <v>35</v>
      </c>
      <c r="F864" s="3">
        <v>1.7</v>
      </c>
      <c r="G864" s="5">
        <v>0.5</v>
      </c>
      <c r="H864" s="3">
        <v>2.2000000000000002</v>
      </c>
      <c r="I864" s="3">
        <v>1.55139</v>
      </c>
      <c r="J864" s="12">
        <f t="shared" si="39"/>
        <v>1.2041666666666666</v>
      </c>
      <c r="K864" s="4">
        <v>43773.916666666664</v>
      </c>
      <c r="L864" s="3">
        <f t="shared" si="40"/>
        <v>4</v>
      </c>
      <c r="M864" s="3">
        <f t="shared" si="41"/>
        <v>22</v>
      </c>
      <c r="N864" s="3">
        <v>58</v>
      </c>
      <c r="O864" s="3">
        <v>58</v>
      </c>
      <c r="P864" s="3">
        <v>58</v>
      </c>
      <c r="Q864" s="3">
        <v>0</v>
      </c>
      <c r="R864" s="3"/>
      <c r="S864" s="3">
        <f>IF(ISBLANK(Table13[[#This Row],[T1]]),0,IF(Table13[[#This Row],[T1]]&gt;0,1,0))</f>
        <v>1</v>
      </c>
      <c r="T864" s="3">
        <f>IF(ISBLANK(Table13[[#This Row],[T2]]),0,IF(Table13[[#This Row],[T2]]&gt;0,1,0))</f>
        <v>1</v>
      </c>
      <c r="U864" s="3">
        <f>IF(ISBLANK(Table13[[#This Row],[T3]]),0,IF(Table13[[#This Row],[T3]]&gt;0,1,0))</f>
        <v>1</v>
      </c>
      <c r="V864" s="3">
        <f>IF(ISBLANK(Table13[[#This Row],[T4]]),0,IF(Table13[[#This Row],[T4]]&gt;0,1,0))</f>
        <v>0</v>
      </c>
      <c r="W864" s="25">
        <v>51</v>
      </c>
      <c r="X864" s="23">
        <v>13</v>
      </c>
      <c r="Y864" s="3">
        <v>2.2000000000000002</v>
      </c>
      <c r="Z864" s="3"/>
      <c r="AB864" s="30">
        <v>834</v>
      </c>
      <c r="AC864" s="30">
        <v>1.4763353294407602</v>
      </c>
      <c r="AD864" s="30">
        <v>0.52366467055923982</v>
      </c>
    </row>
    <row r="865" spans="1:30">
      <c r="A865" s="4">
        <v>43773.958333333336</v>
      </c>
      <c r="B865">
        <v>43773</v>
      </c>
      <c r="C865" s="3">
        <v>0.95833333333333337</v>
      </c>
      <c r="D865" s="3">
        <v>23</v>
      </c>
      <c r="E865" s="3">
        <v>35</v>
      </c>
      <c r="F865" s="3">
        <v>1.7</v>
      </c>
      <c r="G865" s="5">
        <v>0.2</v>
      </c>
      <c r="H865" s="3">
        <v>1.9</v>
      </c>
      <c r="I865" s="3">
        <v>1.55139</v>
      </c>
      <c r="J865" s="12">
        <f t="shared" si="39"/>
        <v>1.2291666666666667</v>
      </c>
      <c r="K865" s="4">
        <v>43773.958333333336</v>
      </c>
      <c r="L865" s="3">
        <f t="shared" si="40"/>
        <v>4</v>
      </c>
      <c r="M865" s="3">
        <f t="shared" si="41"/>
        <v>23</v>
      </c>
      <c r="N865" s="3">
        <v>57</v>
      </c>
      <c r="O865" s="3">
        <v>57</v>
      </c>
      <c r="P865" s="3">
        <v>57</v>
      </c>
      <c r="Q865" s="3">
        <v>0</v>
      </c>
      <c r="R865" s="3"/>
      <c r="S865" s="3">
        <f>IF(ISBLANK(Table13[[#This Row],[T1]]),0,IF(Table13[[#This Row],[T1]]&gt;0,1,0))</f>
        <v>1</v>
      </c>
      <c r="T865" s="3">
        <f>IF(ISBLANK(Table13[[#This Row],[T2]]),0,IF(Table13[[#This Row],[T2]]&gt;0,1,0))</f>
        <v>1</v>
      </c>
      <c r="U865" s="3">
        <f>IF(ISBLANK(Table13[[#This Row],[T3]]),0,IF(Table13[[#This Row],[T3]]&gt;0,1,0))</f>
        <v>1</v>
      </c>
      <c r="V865" s="3">
        <f>IF(ISBLANK(Table13[[#This Row],[T4]]),0,IF(Table13[[#This Row],[T4]]&gt;0,1,0))</f>
        <v>0</v>
      </c>
      <c r="W865" s="26">
        <v>49</v>
      </c>
      <c r="X865" s="22">
        <v>13</v>
      </c>
      <c r="Y865" s="3">
        <v>1.9</v>
      </c>
      <c r="Z865" s="3"/>
      <c r="AB865" s="30">
        <v>835</v>
      </c>
      <c r="AC865" s="30">
        <v>1.6059214041322689</v>
      </c>
      <c r="AD865" s="30">
        <v>1.4940785958677307</v>
      </c>
    </row>
    <row r="866" spans="1:30">
      <c r="A866" s="4">
        <v>43774</v>
      </c>
      <c r="B866">
        <v>43774</v>
      </c>
      <c r="C866" s="3">
        <v>0</v>
      </c>
      <c r="D866" s="3">
        <v>0</v>
      </c>
      <c r="E866" s="3">
        <v>36</v>
      </c>
      <c r="F866" s="3">
        <v>0.2</v>
      </c>
      <c r="G866" s="5">
        <v>0.4</v>
      </c>
      <c r="H866" s="3">
        <v>0.60000000000000009</v>
      </c>
      <c r="I866" s="3">
        <v>1.55139</v>
      </c>
      <c r="J866" s="12">
        <f t="shared" si="39"/>
        <v>1.2</v>
      </c>
      <c r="K866" s="4">
        <v>43774</v>
      </c>
      <c r="L866" s="3">
        <f t="shared" si="40"/>
        <v>5</v>
      </c>
      <c r="M866" s="3">
        <f t="shared" si="41"/>
        <v>0</v>
      </c>
      <c r="N866" s="3">
        <v>58</v>
      </c>
      <c r="O866" s="3">
        <v>58</v>
      </c>
      <c r="P866" s="3">
        <v>58</v>
      </c>
      <c r="Q866" s="3">
        <v>0</v>
      </c>
      <c r="R866" s="3"/>
      <c r="S866" s="3">
        <f>IF(ISBLANK(Table13[[#This Row],[T1]]),0,IF(Table13[[#This Row],[T1]]&gt;0,1,0))</f>
        <v>1</v>
      </c>
      <c r="T866" s="3">
        <f>IF(ISBLANK(Table13[[#This Row],[T2]]),0,IF(Table13[[#This Row],[T2]]&gt;0,1,0))</f>
        <v>1</v>
      </c>
      <c r="U866" s="3">
        <f>IF(ISBLANK(Table13[[#This Row],[T3]]),0,IF(Table13[[#This Row],[T3]]&gt;0,1,0))</f>
        <v>1</v>
      </c>
      <c r="V866" s="3">
        <f>IF(ISBLANK(Table13[[#This Row],[T4]]),0,IF(Table13[[#This Row],[T4]]&gt;0,1,0))</f>
        <v>0</v>
      </c>
      <c r="W866" s="25">
        <v>48</v>
      </c>
      <c r="X866" s="23">
        <v>17</v>
      </c>
      <c r="Y866" s="3">
        <v>0.60000000000000009</v>
      </c>
      <c r="Z866" s="3"/>
      <c r="AB866" s="30">
        <v>836</v>
      </c>
      <c r="AC866" s="30">
        <v>1.6380912516894346</v>
      </c>
      <c r="AD866" s="30">
        <v>0.56190874831056559</v>
      </c>
    </row>
    <row r="867" spans="1:30">
      <c r="A867" s="4">
        <v>43774.041666666664</v>
      </c>
      <c r="B867">
        <v>43774</v>
      </c>
      <c r="C867" s="3">
        <v>4.1666666666666664E-2</v>
      </c>
      <c r="D867" s="3">
        <v>1</v>
      </c>
      <c r="E867" s="3">
        <v>36</v>
      </c>
      <c r="F867" s="3">
        <v>0.3</v>
      </c>
      <c r="G867" s="5">
        <v>0.5</v>
      </c>
      <c r="H867" s="3">
        <v>0.8</v>
      </c>
      <c r="I867" s="3">
        <v>1.55139</v>
      </c>
      <c r="J867" s="12">
        <f t="shared" si="39"/>
        <v>1.1916666666666667</v>
      </c>
      <c r="K867" s="4">
        <v>43774.041666666664</v>
      </c>
      <c r="L867" s="3">
        <f t="shared" si="40"/>
        <v>5</v>
      </c>
      <c r="M867" s="3">
        <f t="shared" si="41"/>
        <v>1</v>
      </c>
      <c r="N867" s="3">
        <v>58</v>
      </c>
      <c r="O867" s="3">
        <v>58</v>
      </c>
      <c r="P867" s="3">
        <v>58</v>
      </c>
      <c r="Q867" s="3">
        <v>0</v>
      </c>
      <c r="R867" s="3"/>
      <c r="S867" s="3">
        <f>IF(ISBLANK(Table13[[#This Row],[T1]]),0,IF(Table13[[#This Row],[T1]]&gt;0,1,0))</f>
        <v>1</v>
      </c>
      <c r="T867" s="3">
        <f>IF(ISBLANK(Table13[[#This Row],[T2]]),0,IF(Table13[[#This Row],[T2]]&gt;0,1,0))</f>
        <v>1</v>
      </c>
      <c r="U867" s="3">
        <f>IF(ISBLANK(Table13[[#This Row],[T3]]),0,IF(Table13[[#This Row],[T3]]&gt;0,1,0))</f>
        <v>1</v>
      </c>
      <c r="V867" s="3">
        <f>IF(ISBLANK(Table13[[#This Row],[T4]]),0,IF(Table13[[#This Row],[T4]]&gt;0,1,0))</f>
        <v>0</v>
      </c>
      <c r="W867" s="26">
        <v>47</v>
      </c>
      <c r="X867" s="22">
        <v>17</v>
      </c>
      <c r="Y867" s="3">
        <v>0.8</v>
      </c>
      <c r="Z867" s="3"/>
      <c r="AB867" s="30">
        <v>837</v>
      </c>
      <c r="AC867" s="30">
        <v>1.5018470583347776</v>
      </c>
      <c r="AD867" s="30">
        <v>-0.1018470583347777</v>
      </c>
    </row>
    <row r="868" spans="1:30">
      <c r="A868" s="4">
        <v>43774.083333333336</v>
      </c>
      <c r="B868">
        <v>43774</v>
      </c>
      <c r="C868" s="3">
        <v>8.3333333333333329E-2</v>
      </c>
      <c r="D868" s="3">
        <v>2</v>
      </c>
      <c r="E868" s="3">
        <v>36</v>
      </c>
      <c r="F868" s="3">
        <v>0.2</v>
      </c>
      <c r="G868" s="5">
        <v>0.5</v>
      </c>
      <c r="H868" s="3">
        <v>0.7</v>
      </c>
      <c r="I868" s="3">
        <v>1.55139</v>
      </c>
      <c r="J868" s="12">
        <f t="shared" si="39"/>
        <v>1.1875000000000002</v>
      </c>
      <c r="K868" s="4">
        <v>43774.083333333336</v>
      </c>
      <c r="L868" s="3">
        <f t="shared" si="40"/>
        <v>5</v>
      </c>
      <c r="M868" s="3">
        <f t="shared" si="41"/>
        <v>2</v>
      </c>
      <c r="N868" s="3">
        <v>58</v>
      </c>
      <c r="O868" s="3">
        <v>58</v>
      </c>
      <c r="P868" s="3">
        <v>58</v>
      </c>
      <c r="Q868" s="3">
        <v>0</v>
      </c>
      <c r="R868" s="3"/>
      <c r="S868" s="3">
        <f>IF(ISBLANK(Table13[[#This Row],[T1]]),0,IF(Table13[[#This Row],[T1]]&gt;0,1,0))</f>
        <v>1</v>
      </c>
      <c r="T868" s="3">
        <f>IF(ISBLANK(Table13[[#This Row],[T2]]),0,IF(Table13[[#This Row],[T2]]&gt;0,1,0))</f>
        <v>1</v>
      </c>
      <c r="U868" s="3">
        <f>IF(ISBLANK(Table13[[#This Row],[T3]]),0,IF(Table13[[#This Row],[T3]]&gt;0,1,0))</f>
        <v>1</v>
      </c>
      <c r="V868" s="3">
        <f>IF(ISBLANK(Table13[[#This Row],[T4]]),0,IF(Table13[[#This Row],[T4]]&gt;0,1,0))</f>
        <v>0</v>
      </c>
      <c r="W868" s="25">
        <v>45</v>
      </c>
      <c r="X868" s="23">
        <v>17</v>
      </c>
      <c r="Y868" s="3">
        <v>0.7</v>
      </c>
      <c r="Z868" s="3"/>
      <c r="AB868" s="30">
        <v>838</v>
      </c>
      <c r="AC868" s="30">
        <v>1.5018470583347776</v>
      </c>
      <c r="AD868" s="30">
        <v>0.99815294166522239</v>
      </c>
    </row>
    <row r="869" spans="1:30">
      <c r="A869" s="4">
        <v>43774.125</v>
      </c>
      <c r="B869">
        <v>43774</v>
      </c>
      <c r="C869" s="3">
        <v>0.125</v>
      </c>
      <c r="D869" s="3">
        <v>3</v>
      </c>
      <c r="E869" s="3">
        <v>36</v>
      </c>
      <c r="F869" s="3">
        <v>0.5</v>
      </c>
      <c r="G869" s="5">
        <v>0.4</v>
      </c>
      <c r="H869" s="3">
        <v>0.9</v>
      </c>
      <c r="I869" s="3">
        <v>1.55139</v>
      </c>
      <c r="J869" s="12">
        <f t="shared" si="39"/>
        <v>1.1958333333333335</v>
      </c>
      <c r="K869" s="4">
        <v>43774.125</v>
      </c>
      <c r="L869" s="3">
        <f t="shared" si="40"/>
        <v>5</v>
      </c>
      <c r="M869" s="3">
        <f t="shared" si="41"/>
        <v>3</v>
      </c>
      <c r="N869" s="3">
        <v>58</v>
      </c>
      <c r="O869" s="3">
        <v>58</v>
      </c>
      <c r="P869" s="3">
        <v>58</v>
      </c>
      <c r="Q869" s="3">
        <v>0</v>
      </c>
      <c r="R869" s="3"/>
      <c r="S869" s="3">
        <f>IF(ISBLANK(Table13[[#This Row],[T1]]),0,IF(Table13[[#This Row],[T1]]&gt;0,1,0))</f>
        <v>1</v>
      </c>
      <c r="T869" s="3">
        <f>IF(ISBLANK(Table13[[#This Row],[T2]]),0,IF(Table13[[#This Row],[T2]]&gt;0,1,0))</f>
        <v>1</v>
      </c>
      <c r="U869" s="3">
        <f>IF(ISBLANK(Table13[[#This Row],[T3]]),0,IF(Table13[[#This Row],[T3]]&gt;0,1,0))</f>
        <v>1</v>
      </c>
      <c r="V869" s="3">
        <f>IF(ISBLANK(Table13[[#This Row],[T4]]),0,IF(Table13[[#This Row],[T4]]&gt;0,1,0))</f>
        <v>0</v>
      </c>
      <c r="W869" s="26">
        <v>46</v>
      </c>
      <c r="X869" s="22">
        <v>17</v>
      </c>
      <c r="Y869" s="3">
        <v>0.9</v>
      </c>
      <c r="Z869" s="3"/>
      <c r="AB869" s="30">
        <v>839</v>
      </c>
      <c r="AC869" s="30">
        <v>1.5125703408538329</v>
      </c>
      <c r="AD869" s="30">
        <v>-0.612570340853833</v>
      </c>
    </row>
    <row r="870" spans="1:30">
      <c r="A870" s="4">
        <v>43774.166666666664</v>
      </c>
      <c r="B870">
        <v>43774</v>
      </c>
      <c r="C870" s="3">
        <v>0.16666666666666666</v>
      </c>
      <c r="D870" s="3">
        <v>4</v>
      </c>
      <c r="E870" s="3">
        <v>36</v>
      </c>
      <c r="F870" s="3">
        <v>0.4</v>
      </c>
      <c r="G870" s="5">
        <v>0.3</v>
      </c>
      <c r="H870" s="3">
        <v>0.7</v>
      </c>
      <c r="I870" s="3">
        <v>1.55139</v>
      </c>
      <c r="J870" s="12">
        <f t="shared" si="39"/>
        <v>1.1875</v>
      </c>
      <c r="K870" s="4">
        <v>43774.166666666664</v>
      </c>
      <c r="L870" s="3">
        <f t="shared" si="40"/>
        <v>5</v>
      </c>
      <c r="M870" s="3">
        <f t="shared" si="41"/>
        <v>4</v>
      </c>
      <c r="N870" s="3">
        <v>58</v>
      </c>
      <c r="O870" s="3">
        <v>58</v>
      </c>
      <c r="P870" s="3">
        <v>58</v>
      </c>
      <c r="Q870" s="3">
        <v>0</v>
      </c>
      <c r="R870" s="3"/>
      <c r="S870" s="3">
        <f>IF(ISBLANK(Table13[[#This Row],[T1]]),0,IF(Table13[[#This Row],[T1]]&gt;0,1,0))</f>
        <v>1</v>
      </c>
      <c r="T870" s="3">
        <f>IF(ISBLANK(Table13[[#This Row],[T2]]),0,IF(Table13[[#This Row],[T2]]&gt;0,1,0))</f>
        <v>1</v>
      </c>
      <c r="U870" s="3">
        <f>IF(ISBLANK(Table13[[#This Row],[T3]]),0,IF(Table13[[#This Row],[T3]]&gt;0,1,0))</f>
        <v>1</v>
      </c>
      <c r="V870" s="3">
        <f>IF(ISBLANK(Table13[[#This Row],[T4]]),0,IF(Table13[[#This Row],[T4]]&gt;0,1,0))</f>
        <v>0</v>
      </c>
      <c r="W870" s="25">
        <v>45</v>
      </c>
      <c r="X870" s="23">
        <v>17</v>
      </c>
      <c r="Y870" s="3">
        <v>0.7</v>
      </c>
      <c r="Z870" s="3"/>
      <c r="AB870" s="30">
        <v>840</v>
      </c>
      <c r="AC870" s="30">
        <v>1.5125703408538329</v>
      </c>
      <c r="AD870" s="30">
        <v>-0.51257034085383291</v>
      </c>
    </row>
    <row r="871" spans="1:30">
      <c r="A871" s="4">
        <v>43774.208333333336</v>
      </c>
      <c r="B871">
        <v>43774</v>
      </c>
      <c r="C871" s="3">
        <v>0.20833333333333334</v>
      </c>
      <c r="D871" s="3">
        <v>5</v>
      </c>
      <c r="E871" s="3">
        <v>36</v>
      </c>
      <c r="F871" s="3">
        <v>1.2</v>
      </c>
      <c r="G871" s="5">
        <v>1.3</v>
      </c>
      <c r="H871" s="3">
        <v>2.5</v>
      </c>
      <c r="I871" s="3">
        <v>1.55139</v>
      </c>
      <c r="J871" s="12">
        <f t="shared" si="39"/>
        <v>1.1875</v>
      </c>
      <c r="K871" s="4">
        <v>43774.208333333336</v>
      </c>
      <c r="L871" s="3">
        <f t="shared" si="40"/>
        <v>5</v>
      </c>
      <c r="M871" s="3">
        <f t="shared" si="41"/>
        <v>5</v>
      </c>
      <c r="N871" s="3">
        <v>57</v>
      </c>
      <c r="O871" s="3">
        <v>57</v>
      </c>
      <c r="P871" s="3">
        <v>57</v>
      </c>
      <c r="Q871" s="3">
        <v>0</v>
      </c>
      <c r="R871" s="3"/>
      <c r="S871" s="3">
        <f>IF(ISBLANK(Table13[[#This Row],[T1]]),0,IF(Table13[[#This Row],[T1]]&gt;0,1,0))</f>
        <v>1</v>
      </c>
      <c r="T871" s="3">
        <f>IF(ISBLANK(Table13[[#This Row],[T2]]),0,IF(Table13[[#This Row],[T2]]&gt;0,1,0))</f>
        <v>1</v>
      </c>
      <c r="U871" s="3">
        <f>IF(ISBLANK(Table13[[#This Row],[T3]]),0,IF(Table13[[#This Row],[T3]]&gt;0,1,0))</f>
        <v>1</v>
      </c>
      <c r="V871" s="3">
        <f>IF(ISBLANK(Table13[[#This Row],[T4]]),0,IF(Table13[[#This Row],[T4]]&gt;0,1,0))</f>
        <v>0</v>
      </c>
      <c r="W871" s="26">
        <v>45</v>
      </c>
      <c r="X871" s="22">
        <v>17</v>
      </c>
      <c r="Y871" s="3">
        <v>2.5</v>
      </c>
      <c r="Z871" s="3"/>
      <c r="AB871" s="30">
        <v>841</v>
      </c>
      <c r="AC871" s="30">
        <v>1.5340169058919433</v>
      </c>
      <c r="AD871" s="30">
        <v>-0.43401690589194319</v>
      </c>
    </row>
    <row r="872" spans="1:30">
      <c r="A872" s="4">
        <v>43774.25</v>
      </c>
      <c r="B872">
        <v>43774</v>
      </c>
      <c r="C872" s="3">
        <v>0.25</v>
      </c>
      <c r="D872" s="3">
        <v>6</v>
      </c>
      <c r="E872" s="3">
        <v>36</v>
      </c>
      <c r="F872" s="3">
        <v>2.4</v>
      </c>
      <c r="G872" s="5">
        <v>2.6</v>
      </c>
      <c r="H872" s="3">
        <v>5</v>
      </c>
      <c r="I872" s="3">
        <v>1.55139</v>
      </c>
      <c r="J872" s="12">
        <f t="shared" si="39"/>
        <v>1.1666666666666667</v>
      </c>
      <c r="K872" s="4">
        <v>43774.25</v>
      </c>
      <c r="L872" s="3">
        <f t="shared" si="40"/>
        <v>5</v>
      </c>
      <c r="M872" s="3">
        <f t="shared" si="41"/>
        <v>6</v>
      </c>
      <c r="N872" s="3">
        <v>58</v>
      </c>
      <c r="O872" s="3">
        <v>58</v>
      </c>
      <c r="P872" s="3">
        <v>58</v>
      </c>
      <c r="Q872" s="3">
        <v>0</v>
      </c>
      <c r="R872" s="3"/>
      <c r="S872" s="3">
        <f>IF(ISBLANK(Table13[[#This Row],[T1]]),0,IF(Table13[[#This Row],[T1]]&gt;0,1,0))</f>
        <v>1</v>
      </c>
      <c r="T872" s="3">
        <f>IF(ISBLANK(Table13[[#This Row],[T2]]),0,IF(Table13[[#This Row],[T2]]&gt;0,1,0))</f>
        <v>1</v>
      </c>
      <c r="U872" s="3">
        <f>IF(ISBLANK(Table13[[#This Row],[T3]]),0,IF(Table13[[#This Row],[T3]]&gt;0,1,0))</f>
        <v>1</v>
      </c>
      <c r="V872" s="3">
        <f>IF(ISBLANK(Table13[[#This Row],[T4]]),0,IF(Table13[[#This Row],[T4]]&gt;0,1,0))</f>
        <v>0</v>
      </c>
      <c r="W872" s="25">
        <v>45</v>
      </c>
      <c r="X872" s="23">
        <v>17</v>
      </c>
      <c r="Y872" s="3">
        <v>5</v>
      </c>
      <c r="Z872" s="3"/>
      <c r="AB872" s="30">
        <v>842</v>
      </c>
      <c r="AC872" s="30">
        <v>1.566186753449109</v>
      </c>
      <c r="AD872" s="30">
        <v>-0.16618675344910905</v>
      </c>
    </row>
    <row r="873" spans="1:30">
      <c r="A873" s="4">
        <v>43774.291666666664</v>
      </c>
      <c r="B873">
        <v>43774</v>
      </c>
      <c r="C873" s="3">
        <v>0.29166666666666669</v>
      </c>
      <c r="D873" s="3">
        <v>7</v>
      </c>
      <c r="E873" s="3">
        <v>36</v>
      </c>
      <c r="F873" s="3">
        <v>1.5</v>
      </c>
      <c r="G873" s="5">
        <v>2.2000000000000002</v>
      </c>
      <c r="H873" s="3">
        <v>3.7</v>
      </c>
      <c r="I873" s="3">
        <v>1.55139</v>
      </c>
      <c r="J873" s="12">
        <f t="shared" si="39"/>
        <v>1.0541666666666665</v>
      </c>
      <c r="K873" s="4">
        <v>43774.291666666664</v>
      </c>
      <c r="L873" s="3">
        <f t="shared" si="40"/>
        <v>5</v>
      </c>
      <c r="M873" s="3">
        <f t="shared" si="41"/>
        <v>7</v>
      </c>
      <c r="N873" s="3">
        <v>49</v>
      </c>
      <c r="O873" s="3">
        <v>22</v>
      </c>
      <c r="P873" s="3">
        <v>30</v>
      </c>
      <c r="Q873" s="3">
        <v>0</v>
      </c>
      <c r="R873" s="3"/>
      <c r="S873" s="3">
        <f>IF(ISBLANK(Table13[[#This Row],[T1]]),0,IF(Table13[[#This Row],[T1]]&gt;0,1,0))</f>
        <v>1</v>
      </c>
      <c r="T873" s="3">
        <f>IF(ISBLANK(Table13[[#This Row],[T2]]),0,IF(Table13[[#This Row],[T2]]&gt;0,1,0))</f>
        <v>1</v>
      </c>
      <c r="U873" s="3">
        <f>IF(ISBLANK(Table13[[#This Row],[T3]]),0,IF(Table13[[#This Row],[T3]]&gt;0,1,0))</f>
        <v>1</v>
      </c>
      <c r="V873" s="3">
        <f>IF(ISBLANK(Table13[[#This Row],[T4]]),0,IF(Table13[[#This Row],[T4]]&gt;0,1,0))</f>
        <v>0</v>
      </c>
      <c r="W873" s="26">
        <v>48</v>
      </c>
      <c r="X873" s="22">
        <v>17</v>
      </c>
      <c r="Y873" s="3">
        <v>3.7</v>
      </c>
      <c r="Z873" s="3"/>
      <c r="AB873" s="30">
        <v>843</v>
      </c>
      <c r="AC873" s="30">
        <v>1.5844518255881086</v>
      </c>
      <c r="AD873" s="30">
        <v>-0.28445182558810855</v>
      </c>
    </row>
    <row r="874" spans="1:30">
      <c r="A874" s="4">
        <v>43774.333333333336</v>
      </c>
      <c r="B874">
        <v>43774</v>
      </c>
      <c r="C874" s="3">
        <v>0.33333333333333331</v>
      </c>
      <c r="D874" s="3">
        <v>8</v>
      </c>
      <c r="E874" s="3">
        <v>36</v>
      </c>
      <c r="F874" s="3">
        <v>0.3</v>
      </c>
      <c r="G874" s="5">
        <v>0.2</v>
      </c>
      <c r="H874" s="3">
        <v>0.5</v>
      </c>
      <c r="I874" s="3">
        <v>1.55139</v>
      </c>
      <c r="J874" s="12">
        <f t="shared" si="39"/>
        <v>1.05</v>
      </c>
      <c r="K874" s="4">
        <v>43774.333333043978</v>
      </c>
      <c r="L874" s="3">
        <f t="shared" si="40"/>
        <v>5</v>
      </c>
      <c r="M874" s="3">
        <f t="shared" si="41"/>
        <v>8</v>
      </c>
      <c r="N874" s="3"/>
      <c r="O874" s="3"/>
      <c r="P874" s="3"/>
      <c r="Q874" s="3"/>
      <c r="R874" s="3"/>
      <c r="S874" s="3">
        <f>IF(ISBLANK(Table13[[#This Row],[T1]]),0,IF(Table13[[#This Row],[T1]]&gt;0,1,0))</f>
        <v>0</v>
      </c>
      <c r="T874" s="3">
        <f>IF(ISBLANK(Table13[[#This Row],[T2]]),0,IF(Table13[[#This Row],[T2]]&gt;0,1,0))</f>
        <v>0</v>
      </c>
      <c r="U874" s="3">
        <f>IF(ISBLANK(Table13[[#This Row],[T3]]),0,IF(Table13[[#This Row],[T3]]&gt;0,1,0))</f>
        <v>1</v>
      </c>
      <c r="V874" s="3">
        <f>IF(ISBLANK(Table13[[#This Row],[T4]]),0,IF(Table13[[#This Row],[T4]]&gt;0,1,0))</f>
        <v>0</v>
      </c>
      <c r="W874" s="25">
        <v>51</v>
      </c>
      <c r="X874" s="23">
        <v>17</v>
      </c>
      <c r="Y874" s="3">
        <v>0.5</v>
      </c>
      <c r="Z874" s="3"/>
      <c r="AB874" s="30">
        <v>844</v>
      </c>
      <c r="AC874" s="30">
        <v>1.605898390626219</v>
      </c>
      <c r="AD874" s="30">
        <v>-0.30589839062621893</v>
      </c>
    </row>
    <row r="875" spans="1:30">
      <c r="A875" s="4">
        <v>43774.375</v>
      </c>
      <c r="B875">
        <v>43774</v>
      </c>
      <c r="C875" s="3">
        <v>0.375</v>
      </c>
      <c r="D875" s="3">
        <v>9</v>
      </c>
      <c r="E875" s="3">
        <v>36</v>
      </c>
      <c r="F875" s="3">
        <v>0.2</v>
      </c>
      <c r="G875" s="5">
        <v>0.2</v>
      </c>
      <c r="H875" s="3">
        <v>0.4</v>
      </c>
      <c r="I875" s="3">
        <v>1.55139</v>
      </c>
      <c r="J875" s="12">
        <f t="shared" si="39"/>
        <v>1.1291666666666667</v>
      </c>
      <c r="K875" s="4">
        <v>43774.374999652777</v>
      </c>
      <c r="L875" s="3">
        <f t="shared" si="40"/>
        <v>5</v>
      </c>
      <c r="M875" s="3">
        <f t="shared" si="41"/>
        <v>9</v>
      </c>
      <c r="N875" s="3"/>
      <c r="O875" s="3"/>
      <c r="P875" s="3"/>
      <c r="Q875" s="3"/>
      <c r="R875" s="3"/>
      <c r="S875" s="3">
        <f>IF(ISBLANK(Table13[[#This Row],[T1]]),0,IF(Table13[[#This Row],[T1]]&gt;0,1,0))</f>
        <v>0</v>
      </c>
      <c r="T875" s="3">
        <f>IF(ISBLANK(Table13[[#This Row],[T2]]),0,IF(Table13[[#This Row],[T2]]&gt;0,1,0))</f>
        <v>0</v>
      </c>
      <c r="U875" s="3">
        <f>IF(ISBLANK(Table13[[#This Row],[T3]]),0,IF(Table13[[#This Row],[T3]]&gt;0,1,0))</f>
        <v>0</v>
      </c>
      <c r="V875" s="3">
        <f>IF(ISBLANK(Table13[[#This Row],[T4]]),0,IF(Table13[[#This Row],[T4]]&gt;0,1,0))</f>
        <v>0</v>
      </c>
      <c r="W875" s="26">
        <v>53</v>
      </c>
      <c r="X875" s="22">
        <v>13</v>
      </c>
      <c r="Y875" s="3">
        <v>0.4</v>
      </c>
      <c r="Z875" s="3"/>
      <c r="AB875" s="30">
        <v>845</v>
      </c>
      <c r="AC875" s="30">
        <v>1.605898390626219</v>
      </c>
      <c r="AD875" s="30">
        <v>-5.8983906262188857E-3</v>
      </c>
    </row>
    <row r="876" spans="1:30">
      <c r="A876" s="4">
        <v>43774.416666666664</v>
      </c>
      <c r="B876">
        <v>43774</v>
      </c>
      <c r="C876" s="3">
        <v>0.41666666666666669</v>
      </c>
      <c r="D876" s="3">
        <v>10</v>
      </c>
      <c r="E876" s="3">
        <v>36</v>
      </c>
      <c r="F876" s="3">
        <v>0.2</v>
      </c>
      <c r="G876" s="5">
        <v>0.2</v>
      </c>
      <c r="H876" s="3">
        <v>0.4</v>
      </c>
      <c r="I876" s="3">
        <v>1.55139</v>
      </c>
      <c r="J876" s="12">
        <f t="shared" si="39"/>
        <v>1.1291666666666667</v>
      </c>
      <c r="K876" s="4">
        <v>43774.416666261575</v>
      </c>
      <c r="L876" s="3">
        <f t="shared" si="40"/>
        <v>5</v>
      </c>
      <c r="M876" s="3">
        <f t="shared" si="41"/>
        <v>10</v>
      </c>
      <c r="N876" s="3"/>
      <c r="O876" s="3"/>
      <c r="P876" s="3"/>
      <c r="Q876" s="3"/>
      <c r="R876" s="3"/>
      <c r="S876" s="3">
        <f>IF(ISBLANK(Table13[[#This Row],[T1]]),0,IF(Table13[[#This Row],[T1]]&gt;0,1,0))</f>
        <v>0</v>
      </c>
      <c r="T876" s="3">
        <f>IF(ISBLANK(Table13[[#This Row],[T2]]),0,IF(Table13[[#This Row],[T2]]&gt;0,1,0))</f>
        <v>0</v>
      </c>
      <c r="U876" s="3">
        <f>IF(ISBLANK(Table13[[#This Row],[T3]]),0,IF(Table13[[#This Row],[T3]]&gt;0,1,0))</f>
        <v>0</v>
      </c>
      <c r="V876" s="3">
        <f>IF(ISBLANK(Table13[[#This Row],[T4]]),0,IF(Table13[[#This Row],[T4]]&gt;0,1,0))</f>
        <v>0</v>
      </c>
      <c r="W876" s="25">
        <v>55</v>
      </c>
      <c r="X876" s="23">
        <v>13</v>
      </c>
      <c r="Y876" s="3">
        <v>0.4</v>
      </c>
      <c r="Z876" s="3"/>
      <c r="AB876" s="30">
        <v>846</v>
      </c>
      <c r="AC876" s="30">
        <v>1.5554634709300537</v>
      </c>
      <c r="AD876" s="30">
        <v>0.94453652906994634</v>
      </c>
    </row>
    <row r="877" spans="1:30">
      <c r="A877" s="4">
        <v>43774.458333333336</v>
      </c>
      <c r="B877">
        <v>43774</v>
      </c>
      <c r="C877" s="3">
        <v>0.45833333333333331</v>
      </c>
      <c r="D877" s="3">
        <v>11</v>
      </c>
      <c r="E877" s="3">
        <v>36</v>
      </c>
      <c r="F877" s="3">
        <v>0.2</v>
      </c>
      <c r="G877" s="5">
        <v>0.1</v>
      </c>
      <c r="H877" s="3">
        <v>0.30000000000000004</v>
      </c>
      <c r="I877" s="3">
        <v>1.55139</v>
      </c>
      <c r="J877" s="12">
        <f t="shared" si="39"/>
        <v>1.125</v>
      </c>
      <c r="K877" s="4">
        <v>43774.458332870374</v>
      </c>
      <c r="L877" s="3">
        <f t="shared" si="40"/>
        <v>5</v>
      </c>
      <c r="M877" s="3">
        <f t="shared" si="41"/>
        <v>11</v>
      </c>
      <c r="N877" s="3"/>
      <c r="O877" s="3"/>
      <c r="P877" s="3"/>
      <c r="Q877" s="3"/>
      <c r="R877" s="3"/>
      <c r="S877" s="3">
        <f>IF(ISBLANK(Table13[[#This Row],[T1]]),0,IF(Table13[[#This Row],[T1]]&gt;0,1,0))</f>
        <v>0</v>
      </c>
      <c r="T877" s="3">
        <f>IF(ISBLANK(Table13[[#This Row],[T2]]),0,IF(Table13[[#This Row],[T2]]&gt;0,1,0))</f>
        <v>0</v>
      </c>
      <c r="U877" s="3">
        <f>IF(ISBLANK(Table13[[#This Row],[T3]]),0,IF(Table13[[#This Row],[T3]]&gt;0,1,0))</f>
        <v>0</v>
      </c>
      <c r="V877" s="3">
        <f>IF(ISBLANK(Table13[[#This Row],[T4]]),0,IF(Table13[[#This Row],[T4]]&gt;0,1,0))</f>
        <v>0</v>
      </c>
      <c r="W877" s="26">
        <v>58</v>
      </c>
      <c r="X877" s="22">
        <v>13</v>
      </c>
      <c r="Y877" s="3">
        <v>0.30000000000000004</v>
      </c>
      <c r="Z877" s="3"/>
      <c r="AB877" s="30">
        <v>847</v>
      </c>
      <c r="AC877" s="30">
        <v>1.5554634709300537</v>
      </c>
      <c r="AD877" s="30">
        <v>2.7445365290699462</v>
      </c>
    </row>
    <row r="878" spans="1:30">
      <c r="A878" s="4">
        <v>43774.5</v>
      </c>
      <c r="B878">
        <v>43774</v>
      </c>
      <c r="C878" s="3">
        <v>0.5</v>
      </c>
      <c r="D878" s="3">
        <v>12</v>
      </c>
      <c r="E878" s="3">
        <v>36</v>
      </c>
      <c r="F878" s="3">
        <v>0.2</v>
      </c>
      <c r="G878" s="5">
        <v>0.2</v>
      </c>
      <c r="H878" s="3">
        <v>0.4</v>
      </c>
      <c r="I878" s="3">
        <v>1.55139</v>
      </c>
      <c r="J878" s="12">
        <f t="shared" si="39"/>
        <v>1.125</v>
      </c>
      <c r="K878" s="4">
        <v>43774.499999479165</v>
      </c>
      <c r="L878" s="3">
        <f t="shared" si="40"/>
        <v>5</v>
      </c>
      <c r="M878" s="3">
        <f t="shared" si="41"/>
        <v>12</v>
      </c>
      <c r="N878" s="3"/>
      <c r="O878" s="3"/>
      <c r="P878" s="3"/>
      <c r="Q878" s="3"/>
      <c r="R878" s="3"/>
      <c r="S878" s="3">
        <f>IF(ISBLANK(Table13[[#This Row],[T1]]),0,IF(Table13[[#This Row],[T1]]&gt;0,1,0))</f>
        <v>0</v>
      </c>
      <c r="T878" s="3">
        <f>IF(ISBLANK(Table13[[#This Row],[T2]]),0,IF(Table13[[#This Row],[T2]]&gt;0,1,0))</f>
        <v>0</v>
      </c>
      <c r="U878" s="3">
        <f>IF(ISBLANK(Table13[[#This Row],[T3]]),0,IF(Table13[[#This Row],[T3]]&gt;0,1,0))</f>
        <v>0</v>
      </c>
      <c r="V878" s="3">
        <f>IF(ISBLANK(Table13[[#This Row],[T4]]),0,IF(Table13[[#This Row],[T4]]&gt;0,1,0))</f>
        <v>0</v>
      </c>
      <c r="W878" s="25">
        <v>61</v>
      </c>
      <c r="X878" s="23">
        <v>13</v>
      </c>
      <c r="Y878" s="3">
        <v>0.4</v>
      </c>
      <c r="Z878" s="3"/>
      <c r="AB878" s="30">
        <v>848</v>
      </c>
      <c r="AC878" s="30">
        <v>1.5808686650851436</v>
      </c>
      <c r="AD878" s="30">
        <v>0.91913133491485643</v>
      </c>
    </row>
    <row r="879" spans="1:30">
      <c r="A879" s="4">
        <v>43774.541666666664</v>
      </c>
      <c r="B879">
        <v>43774</v>
      </c>
      <c r="C879" s="3">
        <v>0.54166666666666663</v>
      </c>
      <c r="D879" s="3">
        <v>13</v>
      </c>
      <c r="E879" s="3">
        <v>36</v>
      </c>
      <c r="F879" s="3">
        <v>0.1</v>
      </c>
      <c r="G879" s="5">
        <v>0.3</v>
      </c>
      <c r="H879" s="3">
        <v>0.4</v>
      </c>
      <c r="I879" s="3">
        <v>1.55139</v>
      </c>
      <c r="J879" s="12">
        <f t="shared" si="39"/>
        <v>1.1249999999999998</v>
      </c>
      <c r="K879" s="4">
        <v>43774.541666087964</v>
      </c>
      <c r="L879" s="3">
        <f t="shared" si="40"/>
        <v>5</v>
      </c>
      <c r="M879" s="3">
        <f t="shared" si="41"/>
        <v>13</v>
      </c>
      <c r="N879" s="3"/>
      <c r="O879" s="3"/>
      <c r="P879" s="3"/>
      <c r="Q879" s="3"/>
      <c r="R879" s="3"/>
      <c r="S879" s="3">
        <f>IF(ISBLANK(Table13[[#This Row],[T1]]),0,IF(Table13[[#This Row],[T1]]&gt;0,1,0))</f>
        <v>0</v>
      </c>
      <c r="T879" s="3">
        <f>IF(ISBLANK(Table13[[#This Row],[T2]]),0,IF(Table13[[#This Row],[T2]]&gt;0,1,0))</f>
        <v>0</v>
      </c>
      <c r="U879" s="3">
        <f>IF(ISBLANK(Table13[[#This Row],[T3]]),0,IF(Table13[[#This Row],[T3]]&gt;0,1,0))</f>
        <v>0</v>
      </c>
      <c r="V879" s="3">
        <f>IF(ISBLANK(Table13[[#This Row],[T4]]),0,IF(Table13[[#This Row],[T4]]&gt;0,1,0))</f>
        <v>0</v>
      </c>
      <c r="W879" s="26">
        <v>63</v>
      </c>
      <c r="X879" s="22">
        <v>13</v>
      </c>
      <c r="Y879" s="3">
        <v>0.4</v>
      </c>
      <c r="Z879" s="3"/>
      <c r="AB879" s="30">
        <v>849</v>
      </c>
      <c r="AC879" s="30">
        <v>1.5055688426046399</v>
      </c>
      <c r="AD879" s="30">
        <v>-1.0055688426046399</v>
      </c>
    </row>
    <row r="880" spans="1:30">
      <c r="A880" s="4">
        <v>43774.583333333336</v>
      </c>
      <c r="B880">
        <v>43774</v>
      </c>
      <c r="C880" s="3">
        <v>0.58333333333333337</v>
      </c>
      <c r="D880" s="3">
        <v>14</v>
      </c>
      <c r="E880" s="3">
        <v>36</v>
      </c>
      <c r="F880" s="3">
        <v>1</v>
      </c>
      <c r="G880" s="5">
        <v>0.1</v>
      </c>
      <c r="H880" s="3">
        <v>1.1000000000000001</v>
      </c>
      <c r="I880" s="3">
        <v>1.55139</v>
      </c>
      <c r="J880" s="12">
        <f t="shared" si="39"/>
        <v>1.1208333333333333</v>
      </c>
      <c r="K880" s="4">
        <v>43774.583332696762</v>
      </c>
      <c r="L880" s="3">
        <f t="shared" si="40"/>
        <v>5</v>
      </c>
      <c r="M880" s="3">
        <f t="shared" si="41"/>
        <v>14</v>
      </c>
      <c r="N880" s="3"/>
      <c r="O880" s="3"/>
      <c r="P880" s="3"/>
      <c r="Q880" s="3"/>
      <c r="R880" s="3"/>
      <c r="S880" s="3">
        <f>IF(ISBLANK(Table13[[#This Row],[T1]]),0,IF(Table13[[#This Row],[T1]]&gt;0,1,0))</f>
        <v>0</v>
      </c>
      <c r="T880" s="3">
        <f>IF(ISBLANK(Table13[[#This Row],[T2]]),0,IF(Table13[[#This Row],[T2]]&gt;0,1,0))</f>
        <v>1</v>
      </c>
      <c r="U880" s="3">
        <f>IF(ISBLANK(Table13[[#This Row],[T3]]),0,IF(Table13[[#This Row],[T3]]&gt;0,1,0))</f>
        <v>0</v>
      </c>
      <c r="V880" s="3">
        <f>IF(ISBLANK(Table13[[#This Row],[T4]]),0,IF(Table13[[#This Row],[T4]]&gt;0,1,0))</f>
        <v>0</v>
      </c>
      <c r="W880" s="25">
        <v>62</v>
      </c>
      <c r="X880" s="23">
        <v>13</v>
      </c>
      <c r="Y880" s="3">
        <v>1.1000000000000001</v>
      </c>
      <c r="Z880" s="3"/>
      <c r="AB880" s="30">
        <v>850</v>
      </c>
      <c r="AC880" s="30">
        <v>1.4841222775665295</v>
      </c>
      <c r="AD880" s="30">
        <v>-0.78412227756652952</v>
      </c>
    </row>
    <row r="881" spans="1:30">
      <c r="A881" s="4">
        <v>43774.625</v>
      </c>
      <c r="B881">
        <v>43774</v>
      </c>
      <c r="C881" s="3">
        <v>0.625</v>
      </c>
      <c r="D881" s="3">
        <v>15</v>
      </c>
      <c r="E881" s="3">
        <v>36</v>
      </c>
      <c r="F881" s="3">
        <v>0.2</v>
      </c>
      <c r="G881" s="5">
        <v>0.7</v>
      </c>
      <c r="H881" s="3">
        <v>0.89999999999999991</v>
      </c>
      <c r="I881" s="3">
        <v>1.55139</v>
      </c>
      <c r="J881" s="12">
        <f t="shared" si="39"/>
        <v>1.0874999999999999</v>
      </c>
      <c r="K881" s="4">
        <v>43774.624999305554</v>
      </c>
      <c r="L881" s="3">
        <f t="shared" si="40"/>
        <v>5</v>
      </c>
      <c r="M881" s="3">
        <f t="shared" si="41"/>
        <v>15</v>
      </c>
      <c r="N881" s="3"/>
      <c r="O881" s="3"/>
      <c r="P881" s="3"/>
      <c r="Q881" s="3"/>
      <c r="R881" s="3"/>
      <c r="S881" s="3">
        <f>IF(ISBLANK(Table13[[#This Row],[T1]]),0,IF(Table13[[#This Row],[T1]]&gt;0,1,0))</f>
        <v>0</v>
      </c>
      <c r="T881" s="3">
        <f>IF(ISBLANK(Table13[[#This Row],[T2]]),0,IF(Table13[[#This Row],[T2]]&gt;0,1,0))</f>
        <v>1</v>
      </c>
      <c r="U881" s="3">
        <f>IF(ISBLANK(Table13[[#This Row],[T3]]),0,IF(Table13[[#This Row],[T3]]&gt;0,1,0))</f>
        <v>0</v>
      </c>
      <c r="V881" s="3">
        <f>IF(ISBLANK(Table13[[#This Row],[T4]]),0,IF(Table13[[#This Row],[T4]]&gt;0,1,0))</f>
        <v>0</v>
      </c>
      <c r="W881" s="26">
        <v>63</v>
      </c>
      <c r="X881" s="22">
        <v>13</v>
      </c>
      <c r="Y881" s="3">
        <v>0.89999999999999991</v>
      </c>
      <c r="Z881" s="3"/>
      <c r="AB881" s="30">
        <v>851</v>
      </c>
      <c r="AC881" s="30">
        <v>1.4197825824521979</v>
      </c>
      <c r="AD881" s="30">
        <v>-1.0197825824521978</v>
      </c>
    </row>
    <row r="882" spans="1:30">
      <c r="A882" s="4">
        <v>43774.666666666664</v>
      </c>
      <c r="B882">
        <v>43774</v>
      </c>
      <c r="C882" s="3">
        <v>0.66666666666666663</v>
      </c>
      <c r="D882" s="3">
        <v>16</v>
      </c>
      <c r="E882" s="3">
        <v>36</v>
      </c>
      <c r="F882" s="3">
        <v>0.1</v>
      </c>
      <c r="G882" s="5">
        <v>0.2</v>
      </c>
      <c r="H882" s="3">
        <v>0.30000000000000004</v>
      </c>
      <c r="I882" s="3">
        <v>1.55139</v>
      </c>
      <c r="J882" s="12">
        <f t="shared" si="39"/>
        <v>1.0999999999999999</v>
      </c>
      <c r="K882" s="4">
        <v>43774.666665914352</v>
      </c>
      <c r="L882" s="3">
        <f t="shared" si="40"/>
        <v>5</v>
      </c>
      <c r="M882" s="3">
        <f t="shared" si="41"/>
        <v>16</v>
      </c>
      <c r="N882" s="3"/>
      <c r="O882" s="3"/>
      <c r="P882" s="3"/>
      <c r="Q882" s="3"/>
      <c r="R882" s="3"/>
      <c r="S882" s="3">
        <f>IF(ISBLANK(Table13[[#This Row],[T1]]),0,IF(Table13[[#This Row],[T1]]&gt;0,1,0))</f>
        <v>1</v>
      </c>
      <c r="T882" s="3">
        <f>IF(ISBLANK(Table13[[#This Row],[T2]]),0,IF(Table13[[#This Row],[T2]]&gt;0,1,0))</f>
        <v>1</v>
      </c>
      <c r="U882" s="3">
        <f>IF(ISBLANK(Table13[[#This Row],[T3]]),0,IF(Table13[[#This Row],[T3]]&gt;0,1,0))</f>
        <v>0</v>
      </c>
      <c r="V882" s="3">
        <f>IF(ISBLANK(Table13[[#This Row],[T4]]),0,IF(Table13[[#This Row],[T4]]&gt;0,1,0))</f>
        <v>0</v>
      </c>
      <c r="W882" s="25">
        <v>60</v>
      </c>
      <c r="X882" s="23">
        <v>13</v>
      </c>
      <c r="Y882" s="3">
        <v>0.30000000000000004</v>
      </c>
      <c r="Z882" s="3"/>
      <c r="AB882" s="30">
        <v>852</v>
      </c>
      <c r="AC882" s="30">
        <v>1.3590260478408316</v>
      </c>
      <c r="AD882" s="30">
        <v>-0.95902604784083156</v>
      </c>
    </row>
    <row r="883" spans="1:30">
      <c r="A883" s="4">
        <v>43774.708333333336</v>
      </c>
      <c r="B883">
        <v>43774</v>
      </c>
      <c r="C883" s="3">
        <v>0.70833333333333337</v>
      </c>
      <c r="D883" s="3">
        <v>17</v>
      </c>
      <c r="E883" s="3">
        <v>36</v>
      </c>
      <c r="F883" s="3">
        <v>0.5</v>
      </c>
      <c r="G883" s="5">
        <v>0.3</v>
      </c>
      <c r="H883" s="3">
        <v>0.8</v>
      </c>
      <c r="I883" s="3">
        <v>1.55139</v>
      </c>
      <c r="J883" s="12">
        <f t="shared" si="39"/>
        <v>1.1499999999999999</v>
      </c>
      <c r="K883" s="4">
        <v>43774.708333333336</v>
      </c>
      <c r="L883" s="3">
        <f t="shared" si="40"/>
        <v>5</v>
      </c>
      <c r="M883" s="3">
        <f t="shared" si="41"/>
        <v>17</v>
      </c>
      <c r="N883" s="3">
        <v>0</v>
      </c>
      <c r="O883" s="3">
        <v>0</v>
      </c>
      <c r="P883" s="3">
        <v>1</v>
      </c>
      <c r="Q883" s="3">
        <v>0</v>
      </c>
      <c r="R883" s="3"/>
      <c r="S883" s="3">
        <f>IF(ISBLANK(Table13[[#This Row],[T1]]),0,IF(Table13[[#This Row],[T1]]&gt;0,1,0))</f>
        <v>1</v>
      </c>
      <c r="T883" s="3">
        <f>IF(ISBLANK(Table13[[#This Row],[T2]]),0,IF(Table13[[#This Row],[T2]]&gt;0,1,0))</f>
        <v>1</v>
      </c>
      <c r="U883" s="3">
        <f>IF(ISBLANK(Table13[[#This Row],[T3]]),0,IF(Table13[[#This Row],[T3]]&gt;0,1,0))</f>
        <v>1</v>
      </c>
      <c r="V883" s="3">
        <f>IF(ISBLANK(Table13[[#This Row],[T4]]),0,IF(Table13[[#This Row],[T4]]&gt;0,1,0))</f>
        <v>0</v>
      </c>
      <c r="W883" s="26">
        <v>58</v>
      </c>
      <c r="X883" s="22">
        <v>13</v>
      </c>
      <c r="Y883" s="3">
        <v>0.8</v>
      </c>
      <c r="Z883" s="3"/>
      <c r="AB883" s="30">
        <v>853</v>
      </c>
      <c r="AC883" s="30">
        <v>1.3483027653217763</v>
      </c>
      <c r="AD883" s="30">
        <v>-0.94830276532177626</v>
      </c>
    </row>
    <row r="884" spans="1:30">
      <c r="A884" s="4">
        <v>43774.75</v>
      </c>
      <c r="B884">
        <v>43774</v>
      </c>
      <c r="C884" s="3">
        <v>0.75</v>
      </c>
      <c r="D884" s="3">
        <v>18</v>
      </c>
      <c r="E884" s="3">
        <v>36</v>
      </c>
      <c r="F884" s="3">
        <v>1.2</v>
      </c>
      <c r="G884" s="5">
        <v>0.9</v>
      </c>
      <c r="H884" s="3">
        <v>2.1</v>
      </c>
      <c r="I884" s="3">
        <v>1.55139</v>
      </c>
      <c r="J884" s="12">
        <f t="shared" si="39"/>
        <v>1.1499999999999999</v>
      </c>
      <c r="K884" s="4">
        <v>43774.75</v>
      </c>
      <c r="L884" s="3">
        <f t="shared" si="40"/>
        <v>5</v>
      </c>
      <c r="M884" s="3">
        <f t="shared" si="41"/>
        <v>18</v>
      </c>
      <c r="N884" s="3">
        <v>0</v>
      </c>
      <c r="O884" s="3">
        <v>18</v>
      </c>
      <c r="P884" s="3">
        <v>40</v>
      </c>
      <c r="Q884" s="3">
        <v>0</v>
      </c>
      <c r="R884" s="3"/>
      <c r="S884" s="3">
        <f>IF(ISBLANK(Table13[[#This Row],[T1]]),0,IF(Table13[[#This Row],[T1]]&gt;0,1,0))</f>
        <v>1</v>
      </c>
      <c r="T884" s="3">
        <f>IF(ISBLANK(Table13[[#This Row],[T2]]),0,IF(Table13[[#This Row],[T2]]&gt;0,1,0))</f>
        <v>1</v>
      </c>
      <c r="U884" s="3">
        <f>IF(ISBLANK(Table13[[#This Row],[T3]]),0,IF(Table13[[#This Row],[T3]]&gt;0,1,0))</f>
        <v>1</v>
      </c>
      <c r="V884" s="3">
        <f>IF(ISBLANK(Table13[[#This Row],[T4]]),0,IF(Table13[[#This Row],[T4]]&gt;0,1,0))</f>
        <v>1</v>
      </c>
      <c r="W884" s="25">
        <v>55</v>
      </c>
      <c r="X884" s="23">
        <v>17</v>
      </c>
      <c r="Y884" s="3">
        <v>2.1</v>
      </c>
      <c r="Z884" s="3"/>
      <c r="AB884" s="30">
        <v>854</v>
      </c>
      <c r="AC884" s="30">
        <v>1.3483027653217763</v>
      </c>
      <c r="AD884" s="30">
        <v>-0.94830276532177626</v>
      </c>
    </row>
    <row r="885" spans="1:30">
      <c r="A885" s="4">
        <v>43774.791666666664</v>
      </c>
      <c r="B885">
        <v>43774</v>
      </c>
      <c r="C885" s="3">
        <v>0.79166666666666663</v>
      </c>
      <c r="D885" s="3">
        <v>19</v>
      </c>
      <c r="E885" s="3">
        <v>36</v>
      </c>
      <c r="F885" s="3">
        <v>0.3</v>
      </c>
      <c r="G885" s="5">
        <v>0.5</v>
      </c>
      <c r="H885" s="3">
        <v>0.8</v>
      </c>
      <c r="I885" s="3">
        <v>1.55139</v>
      </c>
      <c r="J885" s="12">
        <f t="shared" si="39"/>
        <v>1.1166666666666667</v>
      </c>
      <c r="K885" s="4">
        <v>43774.791665914352</v>
      </c>
      <c r="L885" s="3">
        <f t="shared" si="40"/>
        <v>5</v>
      </c>
      <c r="M885" s="3">
        <f t="shared" si="41"/>
        <v>19</v>
      </c>
      <c r="N885" s="3"/>
      <c r="O885" s="3"/>
      <c r="P885" s="3"/>
      <c r="Q885" s="3"/>
      <c r="R885" s="3"/>
      <c r="S885" s="3">
        <f>IF(ISBLANK(Table13[[#This Row],[T1]]),0,IF(Table13[[#This Row],[T1]]&gt;0,1,0))</f>
        <v>0</v>
      </c>
      <c r="T885" s="3">
        <f>IF(ISBLANK(Table13[[#This Row],[T2]]),0,IF(Table13[[#This Row],[T2]]&gt;0,1,0))</f>
        <v>1</v>
      </c>
      <c r="U885" s="3">
        <f>IF(ISBLANK(Table13[[#This Row],[T3]]),0,IF(Table13[[#This Row],[T3]]&gt;0,1,0))</f>
        <v>1</v>
      </c>
      <c r="V885" s="3">
        <f>IF(ISBLANK(Table13[[#This Row],[T4]]),0,IF(Table13[[#This Row],[T4]]&gt;0,1,0))</f>
        <v>1</v>
      </c>
      <c r="W885" s="26">
        <v>53</v>
      </c>
      <c r="X885" s="22">
        <v>17</v>
      </c>
      <c r="Y885" s="3">
        <v>0.8</v>
      </c>
      <c r="Z885" s="3"/>
      <c r="AB885" s="30">
        <v>855</v>
      </c>
      <c r="AC885" s="30">
        <v>1.3483027653217763</v>
      </c>
      <c r="AD885" s="30">
        <v>-0.94830276532177626</v>
      </c>
    </row>
    <row r="886" spans="1:30">
      <c r="A886" s="4">
        <v>43774.833333333336</v>
      </c>
      <c r="B886">
        <v>43774</v>
      </c>
      <c r="C886" s="3">
        <v>0.83333333333333337</v>
      </c>
      <c r="D886" s="3">
        <v>20</v>
      </c>
      <c r="E886" s="3">
        <v>36</v>
      </c>
      <c r="F886" s="3">
        <v>0.4</v>
      </c>
      <c r="G886" s="5">
        <v>0.3</v>
      </c>
      <c r="H886" s="3">
        <v>0.7</v>
      </c>
      <c r="I886" s="3">
        <v>1.55139</v>
      </c>
      <c r="J886" s="12">
        <f t="shared" si="39"/>
        <v>1.1375</v>
      </c>
      <c r="K886" s="4">
        <v>43774.833332581016</v>
      </c>
      <c r="L886" s="3">
        <f t="shared" si="40"/>
        <v>5</v>
      </c>
      <c r="M886" s="3">
        <f t="shared" si="41"/>
        <v>20</v>
      </c>
      <c r="N886" s="3"/>
      <c r="O886" s="3"/>
      <c r="P886" s="3"/>
      <c r="Q886" s="3"/>
      <c r="R886" s="3"/>
      <c r="S886" s="3">
        <f>IF(ISBLANK(Table13[[#This Row],[T1]]),0,IF(Table13[[#This Row],[T1]]&gt;0,1,0))</f>
        <v>0</v>
      </c>
      <c r="T886" s="3">
        <f>IF(ISBLANK(Table13[[#This Row],[T2]]),0,IF(Table13[[#This Row],[T2]]&gt;0,1,0))</f>
        <v>1</v>
      </c>
      <c r="U886" s="3">
        <f>IF(ISBLANK(Table13[[#This Row],[T3]]),0,IF(Table13[[#This Row],[T3]]&gt;0,1,0))</f>
        <v>0</v>
      </c>
      <c r="V886" s="3">
        <f>IF(ISBLANK(Table13[[#This Row],[T4]]),0,IF(Table13[[#This Row],[T4]]&gt;0,1,0))</f>
        <v>0</v>
      </c>
      <c r="W886" s="25">
        <v>53</v>
      </c>
      <c r="X886" s="23">
        <v>13</v>
      </c>
      <c r="Y886" s="3">
        <v>0.7</v>
      </c>
      <c r="Z886" s="3"/>
      <c r="AB886" s="30">
        <v>856</v>
      </c>
      <c r="AC886" s="30">
        <v>1.2196003615870639</v>
      </c>
      <c r="AD886" s="30">
        <v>0.68039963841293605</v>
      </c>
    </row>
    <row r="887" spans="1:30">
      <c r="A887" s="4">
        <v>43774.875</v>
      </c>
      <c r="B887">
        <v>43774</v>
      </c>
      <c r="C887" s="3">
        <v>0.875</v>
      </c>
      <c r="D887" s="3">
        <v>21</v>
      </c>
      <c r="E887" s="3">
        <v>36</v>
      </c>
      <c r="F887" s="3">
        <v>0.5</v>
      </c>
      <c r="G887" s="5">
        <v>0.3</v>
      </c>
      <c r="H887" s="3">
        <v>0.8</v>
      </c>
      <c r="I887" s="3">
        <v>1.55139</v>
      </c>
      <c r="J887" s="12">
        <f t="shared" si="39"/>
        <v>1.2916666666666667</v>
      </c>
      <c r="K887" s="4">
        <v>43774.875</v>
      </c>
      <c r="L887" s="3">
        <f t="shared" si="40"/>
        <v>5</v>
      </c>
      <c r="M887" s="3">
        <f t="shared" si="41"/>
        <v>21</v>
      </c>
      <c r="N887" s="3">
        <v>0</v>
      </c>
      <c r="O887" s="3">
        <v>5</v>
      </c>
      <c r="P887" s="3">
        <v>12</v>
      </c>
      <c r="Q887" s="3">
        <v>0</v>
      </c>
      <c r="R887" s="3"/>
      <c r="S887" s="3">
        <f>IF(ISBLANK(Table13[[#This Row],[T1]]),0,IF(Table13[[#This Row],[T1]]&gt;0,1,0))</f>
        <v>0</v>
      </c>
      <c r="T887" s="3">
        <f>IF(ISBLANK(Table13[[#This Row],[T2]]),0,IF(Table13[[#This Row],[T2]]&gt;0,1,0))</f>
        <v>0</v>
      </c>
      <c r="U887" s="3">
        <f>IF(ISBLANK(Table13[[#This Row],[T3]]),0,IF(Table13[[#This Row],[T3]]&gt;0,1,0))</f>
        <v>0</v>
      </c>
      <c r="V887" s="3">
        <f>IF(ISBLANK(Table13[[#This Row],[T4]]),0,IF(Table13[[#This Row],[T4]]&gt;0,1,0))</f>
        <v>0</v>
      </c>
      <c r="W887" s="26">
        <v>51</v>
      </c>
      <c r="X887" s="22">
        <v>13</v>
      </c>
      <c r="Y887" s="3">
        <v>0.8</v>
      </c>
      <c r="Z887" s="3"/>
      <c r="AB887" s="30">
        <v>857</v>
      </c>
      <c r="AC887" s="30">
        <v>1.2517702091442295</v>
      </c>
      <c r="AD887" s="30">
        <v>0.44822979085577064</v>
      </c>
    </row>
    <row r="888" spans="1:30">
      <c r="A888" s="4">
        <v>43774.916666666664</v>
      </c>
      <c r="B888">
        <v>43774</v>
      </c>
      <c r="C888" s="3">
        <v>0.91666666666666663</v>
      </c>
      <c r="D888" s="3">
        <v>22</v>
      </c>
      <c r="E888" s="3">
        <v>36</v>
      </c>
      <c r="F888" s="3">
        <v>1.2</v>
      </c>
      <c r="G888" s="5">
        <v>1.6</v>
      </c>
      <c r="H888" s="3">
        <v>2.8</v>
      </c>
      <c r="I888" s="3">
        <v>1.55139</v>
      </c>
      <c r="J888" s="12">
        <f t="shared" si="39"/>
        <v>1.3833333333333335</v>
      </c>
      <c r="K888" s="4">
        <v>43774.916666666664</v>
      </c>
      <c r="L888" s="3">
        <f t="shared" si="40"/>
        <v>5</v>
      </c>
      <c r="M888" s="3">
        <f t="shared" si="41"/>
        <v>22</v>
      </c>
      <c r="N888" s="3">
        <v>0</v>
      </c>
      <c r="O888" s="3">
        <v>58</v>
      </c>
      <c r="P888" s="3">
        <v>58</v>
      </c>
      <c r="Q888" s="3">
        <v>0</v>
      </c>
      <c r="R888" s="3"/>
      <c r="S888" s="3">
        <f>IF(ISBLANK(Table13[[#This Row],[T1]]),0,IF(Table13[[#This Row],[T1]]&gt;0,1,0))</f>
        <v>1</v>
      </c>
      <c r="T888" s="3">
        <f>IF(ISBLANK(Table13[[#This Row],[T2]]),0,IF(Table13[[#This Row],[T2]]&gt;0,1,0))</f>
        <v>1</v>
      </c>
      <c r="U888" s="3">
        <f>IF(ISBLANK(Table13[[#This Row],[T3]]),0,IF(Table13[[#This Row],[T3]]&gt;0,1,0))</f>
        <v>0</v>
      </c>
      <c r="V888" s="3">
        <f>IF(ISBLANK(Table13[[#This Row],[T4]]),0,IF(Table13[[#This Row],[T4]]&gt;0,1,0))</f>
        <v>0</v>
      </c>
      <c r="W888" s="25">
        <v>52</v>
      </c>
      <c r="X888" s="23">
        <v>17</v>
      </c>
      <c r="Y888" s="3">
        <v>2.8</v>
      </c>
      <c r="Z888" s="3"/>
      <c r="AB888" s="30">
        <v>858</v>
      </c>
      <c r="AC888" s="30">
        <v>1.3337281502878813</v>
      </c>
      <c r="AD888" s="30">
        <v>-0.43372815028788136</v>
      </c>
    </row>
    <row r="889" spans="1:30">
      <c r="A889" s="4">
        <v>43774.958333333336</v>
      </c>
      <c r="B889">
        <v>43774</v>
      </c>
      <c r="C889" s="3">
        <v>0.95833333333333337</v>
      </c>
      <c r="D889" s="3">
        <v>23</v>
      </c>
      <c r="E889" s="3">
        <v>36</v>
      </c>
      <c r="F889" s="3">
        <v>0.6</v>
      </c>
      <c r="G889" s="5">
        <v>0.6</v>
      </c>
      <c r="H889" s="3">
        <v>1.2</v>
      </c>
      <c r="I889" s="3">
        <v>1.55139</v>
      </c>
      <c r="J889" s="12">
        <f t="shared" si="39"/>
        <v>1.3666666666666669</v>
      </c>
      <c r="K889" s="4">
        <v>43774.958333333336</v>
      </c>
      <c r="L889" s="3">
        <f t="shared" si="40"/>
        <v>5</v>
      </c>
      <c r="M889" s="3">
        <f t="shared" si="41"/>
        <v>23</v>
      </c>
      <c r="N889" s="3">
        <v>0</v>
      </c>
      <c r="O889" s="3">
        <v>58</v>
      </c>
      <c r="P889" s="3">
        <v>58</v>
      </c>
      <c r="Q889" s="3">
        <v>0</v>
      </c>
      <c r="R889" s="3"/>
      <c r="S889" s="3">
        <f>IF(ISBLANK(Table13[[#This Row],[T1]]),0,IF(Table13[[#This Row],[T1]]&gt;0,1,0))</f>
        <v>1</v>
      </c>
      <c r="T889" s="3">
        <f>IF(ISBLANK(Table13[[#This Row],[T2]]),0,IF(Table13[[#This Row],[T2]]&gt;0,1,0))</f>
        <v>1</v>
      </c>
      <c r="U889" s="3">
        <f>IF(ISBLANK(Table13[[#This Row],[T3]]),0,IF(Table13[[#This Row],[T3]]&gt;0,1,0))</f>
        <v>1</v>
      </c>
      <c r="V889" s="3">
        <f>IF(ISBLANK(Table13[[#This Row],[T4]]),0,IF(Table13[[#This Row],[T4]]&gt;0,1,0))</f>
        <v>0</v>
      </c>
      <c r="W889" s="26">
        <v>51</v>
      </c>
      <c r="X889" s="22">
        <v>21</v>
      </c>
      <c r="Y889" s="3">
        <v>1.2</v>
      </c>
      <c r="Z889" s="3"/>
      <c r="AB889" s="30">
        <v>859</v>
      </c>
      <c r="AC889" s="30">
        <v>1.4135261313929037</v>
      </c>
      <c r="AD889" s="30">
        <v>-0.51352613139290382</v>
      </c>
    </row>
    <row r="890" spans="1:30">
      <c r="A890" s="4">
        <v>43775</v>
      </c>
      <c r="B890">
        <v>43775</v>
      </c>
      <c r="C890" s="3">
        <v>0</v>
      </c>
      <c r="D890" s="3">
        <v>0</v>
      </c>
      <c r="E890" s="3">
        <v>37</v>
      </c>
      <c r="F890" s="3">
        <v>0.2</v>
      </c>
      <c r="G890" s="5">
        <v>0.2</v>
      </c>
      <c r="H890" s="3">
        <v>0.4</v>
      </c>
      <c r="I890" s="3">
        <v>1.55139</v>
      </c>
      <c r="J890" s="12">
        <f t="shared" si="39"/>
        <v>1.3333333333333337</v>
      </c>
      <c r="K890" s="4">
        <v>43775</v>
      </c>
      <c r="L890" s="3">
        <f t="shared" si="40"/>
        <v>6</v>
      </c>
      <c r="M890" s="3">
        <f t="shared" si="41"/>
        <v>0</v>
      </c>
      <c r="N890" s="3">
        <v>0</v>
      </c>
      <c r="O890" s="3">
        <v>57</v>
      </c>
      <c r="P890" s="3">
        <v>57</v>
      </c>
      <c r="Q890" s="3">
        <v>0</v>
      </c>
      <c r="R890" s="3"/>
      <c r="S890" s="3">
        <f>IF(ISBLANK(Table13[[#This Row],[T1]]),0,IF(Table13[[#This Row],[T1]]&gt;0,1,0))</f>
        <v>1</v>
      </c>
      <c r="T890" s="3">
        <f>IF(ISBLANK(Table13[[#This Row],[T2]]),0,IF(Table13[[#This Row],[T2]]&gt;0,1,0))</f>
        <v>1</v>
      </c>
      <c r="U890" s="3">
        <f>IF(ISBLANK(Table13[[#This Row],[T3]]),0,IF(Table13[[#This Row],[T3]]&gt;0,1,0))</f>
        <v>1</v>
      </c>
      <c r="V890" s="3">
        <f>IF(ISBLANK(Table13[[#This Row],[T4]]),0,IF(Table13[[#This Row],[T4]]&gt;0,1,0))</f>
        <v>0</v>
      </c>
      <c r="W890" s="25">
        <v>50</v>
      </c>
      <c r="X890" s="23">
        <v>21</v>
      </c>
      <c r="Y890" s="3">
        <v>0.4</v>
      </c>
      <c r="Z890" s="3"/>
      <c r="AB890" s="30">
        <v>860</v>
      </c>
      <c r="AC890" s="30">
        <v>1.4135261313929037</v>
      </c>
      <c r="AD890" s="30">
        <v>-0.11352613139290391</v>
      </c>
    </row>
    <row r="891" spans="1:30">
      <c r="A891" s="4">
        <v>43775.041666666664</v>
      </c>
      <c r="B891">
        <v>43775</v>
      </c>
      <c r="C891" s="3">
        <v>4.1666666666666664E-2</v>
      </c>
      <c r="D891" s="3">
        <v>1</v>
      </c>
      <c r="E891" s="3">
        <v>37</v>
      </c>
      <c r="F891" s="3">
        <v>0.5</v>
      </c>
      <c r="G891" s="5">
        <v>0.2</v>
      </c>
      <c r="H891" s="3">
        <v>0.7</v>
      </c>
      <c r="I891" s="3">
        <v>1.55139</v>
      </c>
      <c r="J891" s="12">
        <f t="shared" si="39"/>
        <v>1.3416666666666668</v>
      </c>
      <c r="K891" s="4">
        <v>43775.041666666664</v>
      </c>
      <c r="L891" s="3">
        <f t="shared" si="40"/>
        <v>6</v>
      </c>
      <c r="M891" s="3">
        <f t="shared" si="41"/>
        <v>1</v>
      </c>
      <c r="N891" s="3">
        <v>0</v>
      </c>
      <c r="O891" s="3">
        <v>58</v>
      </c>
      <c r="P891" s="3">
        <v>58</v>
      </c>
      <c r="Q891" s="3">
        <v>0</v>
      </c>
      <c r="R891" s="3"/>
      <c r="S891" s="3">
        <f>IF(ISBLANK(Table13[[#This Row],[T1]]),0,IF(Table13[[#This Row],[T1]]&gt;0,1,0))</f>
        <v>1</v>
      </c>
      <c r="T891" s="3">
        <f>IF(ISBLANK(Table13[[#This Row],[T2]]),0,IF(Table13[[#This Row],[T2]]&gt;0,1,0))</f>
        <v>1</v>
      </c>
      <c r="U891" s="3">
        <f>IF(ISBLANK(Table13[[#This Row],[T3]]),0,IF(Table13[[#This Row],[T3]]&gt;0,1,0))</f>
        <v>1</v>
      </c>
      <c r="V891" s="3">
        <f>IF(ISBLANK(Table13[[#This Row],[T4]]),0,IF(Table13[[#This Row],[T4]]&gt;0,1,0))</f>
        <v>0</v>
      </c>
      <c r="W891" s="26">
        <v>49</v>
      </c>
      <c r="X891" s="22">
        <v>21</v>
      </c>
      <c r="Y891" s="3">
        <v>0.7</v>
      </c>
      <c r="Z891" s="3"/>
      <c r="AB891" s="30">
        <v>861</v>
      </c>
      <c r="AC891" s="30">
        <v>1.603386737342837</v>
      </c>
      <c r="AD891" s="30">
        <v>0.69661326265716284</v>
      </c>
    </row>
    <row r="892" spans="1:30">
      <c r="A892" s="4">
        <v>43775.083333333336</v>
      </c>
      <c r="B892">
        <v>43775</v>
      </c>
      <c r="C892" s="3">
        <v>8.3333333333333329E-2</v>
      </c>
      <c r="D892" s="3">
        <v>2</v>
      </c>
      <c r="E892" s="3">
        <v>37</v>
      </c>
      <c r="F892" s="3">
        <v>0.4</v>
      </c>
      <c r="G892" s="5">
        <v>0.5</v>
      </c>
      <c r="H892" s="3">
        <v>0.9</v>
      </c>
      <c r="I892" s="3">
        <v>1.55139</v>
      </c>
      <c r="J892" s="12">
        <f t="shared" si="39"/>
        <v>1.3333333333333337</v>
      </c>
      <c r="K892" s="4">
        <v>43775.083333333336</v>
      </c>
      <c r="L892" s="3">
        <f t="shared" si="40"/>
        <v>6</v>
      </c>
      <c r="M892" s="3">
        <f t="shared" si="41"/>
        <v>2</v>
      </c>
      <c r="N892" s="3">
        <v>0</v>
      </c>
      <c r="O892" s="3">
        <v>58</v>
      </c>
      <c r="P892" s="3">
        <v>58</v>
      </c>
      <c r="Q892" s="3">
        <v>0</v>
      </c>
      <c r="R892" s="3"/>
      <c r="S892" s="3">
        <f>IF(ISBLANK(Table13[[#This Row],[T1]]),0,IF(Table13[[#This Row],[T1]]&gt;0,1,0))</f>
        <v>1</v>
      </c>
      <c r="T892" s="3">
        <f>IF(ISBLANK(Table13[[#This Row],[T2]]),0,IF(Table13[[#This Row],[T2]]&gt;0,1,0))</f>
        <v>1</v>
      </c>
      <c r="U892" s="3">
        <f>IF(ISBLANK(Table13[[#This Row],[T3]]),0,IF(Table13[[#This Row],[T3]]&gt;0,1,0))</f>
        <v>1</v>
      </c>
      <c r="V892" s="3">
        <f>IF(ISBLANK(Table13[[#This Row],[T4]]),0,IF(Table13[[#This Row],[T4]]&gt;0,1,0))</f>
        <v>0</v>
      </c>
      <c r="W892" s="25">
        <v>48</v>
      </c>
      <c r="X892" s="23">
        <v>21</v>
      </c>
      <c r="Y892" s="3">
        <v>0.9</v>
      </c>
      <c r="Z892" s="3"/>
      <c r="AB892" s="30">
        <v>862</v>
      </c>
      <c r="AC892" s="30">
        <v>1.5852289618059769</v>
      </c>
      <c r="AD892" s="30">
        <v>0.31477103819402297</v>
      </c>
    </row>
    <row r="893" spans="1:30">
      <c r="A893" s="4">
        <v>43775.125</v>
      </c>
      <c r="B893">
        <v>43775</v>
      </c>
      <c r="C893" s="3">
        <v>0.125</v>
      </c>
      <c r="D893" s="3">
        <v>3</v>
      </c>
      <c r="E893" s="3">
        <v>37</v>
      </c>
      <c r="F893" s="3">
        <v>0.2</v>
      </c>
      <c r="G893" s="5">
        <v>0.5</v>
      </c>
      <c r="H893" s="3">
        <v>0.7</v>
      </c>
      <c r="I893" s="3">
        <v>1.55139</v>
      </c>
      <c r="J893" s="12">
        <f t="shared" si="39"/>
        <v>1.325</v>
      </c>
      <c r="K893" s="4">
        <v>43775.125</v>
      </c>
      <c r="L893" s="3">
        <f t="shared" si="40"/>
        <v>6</v>
      </c>
      <c r="M893" s="3">
        <f t="shared" si="41"/>
        <v>3</v>
      </c>
      <c r="N893" s="3">
        <v>0</v>
      </c>
      <c r="O893" s="3">
        <v>57</v>
      </c>
      <c r="P893" s="3">
        <v>58</v>
      </c>
      <c r="Q893" s="3">
        <v>0</v>
      </c>
      <c r="R893" s="3"/>
      <c r="S893" s="3">
        <f>IF(ISBLANK(Table13[[#This Row],[T1]]),0,IF(Table13[[#This Row],[T1]]&gt;0,1,0))</f>
        <v>1</v>
      </c>
      <c r="T893" s="3">
        <f>IF(ISBLANK(Table13[[#This Row],[T2]]),0,IF(Table13[[#This Row],[T2]]&gt;0,1,0))</f>
        <v>1</v>
      </c>
      <c r="U893" s="3">
        <f>IF(ISBLANK(Table13[[#This Row],[T3]]),0,IF(Table13[[#This Row],[T3]]&gt;0,1,0))</f>
        <v>1</v>
      </c>
      <c r="V893" s="3">
        <f>IF(ISBLANK(Table13[[#This Row],[T4]]),0,IF(Table13[[#This Row],[T4]]&gt;0,1,0))</f>
        <v>0</v>
      </c>
      <c r="W893" s="26">
        <v>46</v>
      </c>
      <c r="X893" s="22">
        <v>21</v>
      </c>
      <c r="Y893" s="3">
        <v>0.7</v>
      </c>
      <c r="Z893" s="3"/>
      <c r="AB893" s="30">
        <v>863</v>
      </c>
      <c r="AC893" s="30">
        <v>1.5169306375746663</v>
      </c>
      <c r="AD893" s="30">
        <v>0.68306936242533389</v>
      </c>
    </row>
    <row r="894" spans="1:30">
      <c r="A894" s="4">
        <v>43775.166666666664</v>
      </c>
      <c r="B894">
        <v>43775</v>
      </c>
      <c r="C894" s="3">
        <v>0.16666666666666666</v>
      </c>
      <c r="D894" s="3">
        <v>4</v>
      </c>
      <c r="E894" s="3">
        <v>37</v>
      </c>
      <c r="F894" s="3">
        <v>0.5</v>
      </c>
      <c r="G894" s="5">
        <v>0.2</v>
      </c>
      <c r="H894" s="3">
        <v>0.7</v>
      </c>
      <c r="I894" s="3">
        <v>1.55139</v>
      </c>
      <c r="J894" s="12">
        <f t="shared" si="39"/>
        <v>1.3291666666666668</v>
      </c>
      <c r="K894" s="4">
        <v>43775.166666666664</v>
      </c>
      <c r="L894" s="3">
        <f t="shared" si="40"/>
        <v>6</v>
      </c>
      <c r="M894" s="3">
        <f t="shared" si="41"/>
        <v>4</v>
      </c>
      <c r="N894" s="3">
        <v>0</v>
      </c>
      <c r="O894" s="3">
        <v>57</v>
      </c>
      <c r="P894" s="3">
        <v>57</v>
      </c>
      <c r="Q894" s="3">
        <v>0</v>
      </c>
      <c r="R894" s="3"/>
      <c r="S894" s="3">
        <f>IF(ISBLANK(Table13[[#This Row],[T1]]),0,IF(Table13[[#This Row],[T1]]&gt;0,1,0))</f>
        <v>1</v>
      </c>
      <c r="T894" s="3">
        <f>IF(ISBLANK(Table13[[#This Row],[T2]]),0,IF(Table13[[#This Row],[T2]]&gt;0,1,0))</f>
        <v>1</v>
      </c>
      <c r="U894" s="3">
        <f>IF(ISBLANK(Table13[[#This Row],[T3]]),0,IF(Table13[[#This Row],[T3]]&gt;0,1,0))</f>
        <v>1</v>
      </c>
      <c r="V894" s="3">
        <f>IF(ISBLANK(Table13[[#This Row],[T4]]),0,IF(Table13[[#This Row],[T4]]&gt;0,1,0))</f>
        <v>0</v>
      </c>
      <c r="W894" s="25">
        <v>46</v>
      </c>
      <c r="X894" s="23">
        <v>21</v>
      </c>
      <c r="Y894" s="3">
        <v>0.7</v>
      </c>
      <c r="Z894" s="3"/>
      <c r="AB894" s="30">
        <v>864</v>
      </c>
      <c r="AC894" s="30">
        <v>1.5383772026127767</v>
      </c>
      <c r="AD894" s="30">
        <v>0.36162279738722325</v>
      </c>
    </row>
    <row r="895" spans="1:30">
      <c r="A895" s="4">
        <v>43775.208333333336</v>
      </c>
      <c r="B895">
        <v>43775</v>
      </c>
      <c r="C895" s="3">
        <v>0.20833333333333334</v>
      </c>
      <c r="D895" s="3">
        <v>5</v>
      </c>
      <c r="E895" s="3">
        <v>37</v>
      </c>
      <c r="F895" s="3">
        <v>0.5</v>
      </c>
      <c r="G895" s="5">
        <v>1.5</v>
      </c>
      <c r="H895" s="3">
        <v>2</v>
      </c>
      <c r="I895" s="3">
        <v>1.55139</v>
      </c>
      <c r="J895" s="12">
        <f t="shared" si="39"/>
        <v>1.3333333333333333</v>
      </c>
      <c r="K895" s="4">
        <v>43775.208333333336</v>
      </c>
      <c r="L895" s="3">
        <f t="shared" si="40"/>
        <v>6</v>
      </c>
      <c r="M895" s="3">
        <f t="shared" si="41"/>
        <v>5</v>
      </c>
      <c r="N895" s="3">
        <v>0</v>
      </c>
      <c r="O895" s="3">
        <v>58</v>
      </c>
      <c r="P895" s="3">
        <v>58</v>
      </c>
      <c r="Q895" s="3">
        <v>0</v>
      </c>
      <c r="R895" s="3"/>
      <c r="S895" s="3">
        <f>IF(ISBLANK(Table13[[#This Row],[T1]]),0,IF(Table13[[#This Row],[T1]]&gt;0,1,0))</f>
        <v>1</v>
      </c>
      <c r="T895" s="3">
        <f>IF(ISBLANK(Table13[[#This Row],[T2]]),0,IF(Table13[[#This Row],[T2]]&gt;0,1,0))</f>
        <v>1</v>
      </c>
      <c r="U895" s="3">
        <f>IF(ISBLANK(Table13[[#This Row],[T3]]),0,IF(Table13[[#This Row],[T3]]&gt;0,1,0))</f>
        <v>1</v>
      </c>
      <c r="V895" s="3">
        <f>IF(ISBLANK(Table13[[#This Row],[T4]]),0,IF(Table13[[#This Row],[T4]]&gt;0,1,0))</f>
        <v>0</v>
      </c>
      <c r="W895" s="26">
        <v>45</v>
      </c>
      <c r="X895" s="22">
        <v>21</v>
      </c>
      <c r="Y895" s="3">
        <v>2</v>
      </c>
      <c r="Z895" s="3"/>
      <c r="AB895" s="30">
        <v>865</v>
      </c>
      <c r="AC895" s="30">
        <v>1.5093888479547219</v>
      </c>
      <c r="AD895" s="30">
        <v>-0.90938884795472186</v>
      </c>
    </row>
    <row r="896" spans="1:30">
      <c r="A896" s="4">
        <v>43775.25</v>
      </c>
      <c r="B896">
        <v>43775</v>
      </c>
      <c r="C896" s="3">
        <v>0.25</v>
      </c>
      <c r="D896" s="3">
        <v>6</v>
      </c>
      <c r="E896" s="3">
        <v>37</v>
      </c>
      <c r="F896" s="3">
        <v>0.9</v>
      </c>
      <c r="G896" s="5">
        <v>1.4</v>
      </c>
      <c r="H896" s="3">
        <v>2.2999999999999998</v>
      </c>
      <c r="I896" s="3">
        <v>1.55139</v>
      </c>
      <c r="J896" s="12">
        <f t="shared" si="39"/>
        <v>1.3333333333333333</v>
      </c>
      <c r="K896" s="4">
        <v>43775.25</v>
      </c>
      <c r="L896" s="3">
        <f t="shared" si="40"/>
        <v>6</v>
      </c>
      <c r="M896" s="3">
        <f t="shared" si="41"/>
        <v>6</v>
      </c>
      <c r="N896" s="3">
        <v>5</v>
      </c>
      <c r="O896" s="3">
        <v>58</v>
      </c>
      <c r="P896" s="3">
        <v>58</v>
      </c>
      <c r="Q896" s="3">
        <v>0</v>
      </c>
      <c r="R896" s="3"/>
      <c r="S896" s="3">
        <f>IF(ISBLANK(Table13[[#This Row],[T1]]),0,IF(Table13[[#This Row],[T1]]&gt;0,1,0))</f>
        <v>1</v>
      </c>
      <c r="T896" s="3">
        <f>IF(ISBLANK(Table13[[#This Row],[T2]]),0,IF(Table13[[#This Row],[T2]]&gt;0,1,0))</f>
        <v>1</v>
      </c>
      <c r="U896" s="3">
        <f>IF(ISBLANK(Table13[[#This Row],[T3]]),0,IF(Table13[[#This Row],[T3]]&gt;0,1,0))</f>
        <v>1</v>
      </c>
      <c r="V896" s="3">
        <f>IF(ISBLANK(Table13[[#This Row],[T4]]),0,IF(Table13[[#This Row],[T4]]&gt;0,1,0))</f>
        <v>0</v>
      </c>
      <c r="W896" s="25">
        <v>45</v>
      </c>
      <c r="X896" s="23">
        <v>21</v>
      </c>
      <c r="Y896" s="3">
        <v>2.2999999999999998</v>
      </c>
      <c r="Z896" s="3"/>
      <c r="AB896" s="30">
        <v>866</v>
      </c>
      <c r="AC896" s="30">
        <v>1.520112130473777</v>
      </c>
      <c r="AD896" s="30">
        <v>-0.72011213047377698</v>
      </c>
    </row>
    <row r="897" spans="1:30">
      <c r="A897" s="4">
        <v>43775.291666666664</v>
      </c>
      <c r="B897">
        <v>43775</v>
      </c>
      <c r="C897" s="3">
        <v>0.29166666666666669</v>
      </c>
      <c r="D897" s="3">
        <v>7</v>
      </c>
      <c r="E897" s="3">
        <v>37</v>
      </c>
      <c r="F897" s="3">
        <v>1.1000000000000001</v>
      </c>
      <c r="G897" s="5">
        <v>2.5</v>
      </c>
      <c r="H897" s="3">
        <v>3.6</v>
      </c>
      <c r="I897" s="3">
        <v>1.55139</v>
      </c>
      <c r="J897" s="12">
        <f t="shared" si="39"/>
        <v>1.3083333333333333</v>
      </c>
      <c r="K897" s="4">
        <v>43775.291666666664</v>
      </c>
      <c r="L897" s="3">
        <f t="shared" si="40"/>
        <v>6</v>
      </c>
      <c r="M897" s="3">
        <f t="shared" si="41"/>
        <v>7</v>
      </c>
      <c r="N897" s="3">
        <v>58</v>
      </c>
      <c r="O897" s="3">
        <v>41</v>
      </c>
      <c r="P897" s="3">
        <v>53</v>
      </c>
      <c r="Q897" s="3">
        <v>0</v>
      </c>
      <c r="R897" s="3"/>
      <c r="S897" s="3">
        <f>IF(ISBLANK(Table13[[#This Row],[T1]]),0,IF(Table13[[#This Row],[T1]]&gt;0,1,0))</f>
        <v>1</v>
      </c>
      <c r="T897" s="3">
        <f>IF(ISBLANK(Table13[[#This Row],[T2]]),0,IF(Table13[[#This Row],[T2]]&gt;0,1,0))</f>
        <v>1</v>
      </c>
      <c r="U897" s="3">
        <f>IF(ISBLANK(Table13[[#This Row],[T3]]),0,IF(Table13[[#This Row],[T3]]&gt;0,1,0))</f>
        <v>1</v>
      </c>
      <c r="V897" s="3">
        <f>IF(ISBLANK(Table13[[#This Row],[T4]]),0,IF(Table13[[#This Row],[T4]]&gt;0,1,0))</f>
        <v>0</v>
      </c>
      <c r="W897" s="26">
        <v>50</v>
      </c>
      <c r="X897" s="22">
        <v>21</v>
      </c>
      <c r="Y897" s="3">
        <v>3.6</v>
      </c>
      <c r="Z897" s="3"/>
      <c r="AB897" s="30">
        <v>867</v>
      </c>
      <c r="AC897" s="30">
        <v>1.5415586955118876</v>
      </c>
      <c r="AD897" s="30">
        <v>-0.84155869551188767</v>
      </c>
    </row>
    <row r="898" spans="1:30">
      <c r="A898" s="4">
        <v>43775.333333333336</v>
      </c>
      <c r="B898">
        <v>43775</v>
      </c>
      <c r="C898" s="3">
        <v>0.33333333333333331</v>
      </c>
      <c r="D898" s="3">
        <v>8</v>
      </c>
      <c r="E898" s="3">
        <v>37</v>
      </c>
      <c r="F898" s="3">
        <v>0.6</v>
      </c>
      <c r="G898" s="5">
        <v>1.8</v>
      </c>
      <c r="H898" s="3">
        <v>2.4</v>
      </c>
      <c r="I898" s="3">
        <v>1.55139</v>
      </c>
      <c r="J898" s="12">
        <f t="shared" ref="J898:J961" si="42">AVERAGE(H898:H921)</f>
        <v>1.2708333333333333</v>
      </c>
      <c r="K898" s="4">
        <v>43775.333333333336</v>
      </c>
      <c r="L898" s="3">
        <f t="shared" ref="L898:L961" si="43">DAY(K898)</f>
        <v>6</v>
      </c>
      <c r="M898" s="3">
        <f t="shared" ref="M898:M961" si="44">HOUR(K898)</f>
        <v>8</v>
      </c>
      <c r="N898" s="3">
        <v>57</v>
      </c>
      <c r="O898" s="3">
        <v>23</v>
      </c>
      <c r="P898" s="3">
        <v>0</v>
      </c>
      <c r="Q898" s="3">
        <v>0</v>
      </c>
      <c r="R898" s="3"/>
      <c r="S898" s="3">
        <f>IF(ISBLANK(Table13[[#This Row],[T1]]),0,IF(Table13[[#This Row],[T1]]&gt;0,1,0))</f>
        <v>1</v>
      </c>
      <c r="T898" s="3">
        <f>IF(ISBLANK(Table13[[#This Row],[T2]]),0,IF(Table13[[#This Row],[T2]]&gt;0,1,0))</f>
        <v>1</v>
      </c>
      <c r="U898" s="3">
        <f>IF(ISBLANK(Table13[[#This Row],[T3]]),0,IF(Table13[[#This Row],[T3]]&gt;0,1,0))</f>
        <v>1</v>
      </c>
      <c r="V898" s="3">
        <f>IF(ISBLANK(Table13[[#This Row],[T4]]),0,IF(Table13[[#This Row],[T4]]&gt;0,1,0))</f>
        <v>0</v>
      </c>
      <c r="W898" s="25">
        <v>52</v>
      </c>
      <c r="X898" s="23">
        <v>21</v>
      </c>
      <c r="Y898" s="3">
        <v>2.4</v>
      </c>
      <c r="Z898" s="3"/>
      <c r="AB898" s="30">
        <v>868</v>
      </c>
      <c r="AC898" s="30">
        <v>1.5308354129928323</v>
      </c>
      <c r="AD898" s="30">
        <v>-0.6308354129928323</v>
      </c>
    </row>
    <row r="899" spans="1:30">
      <c r="A899" s="4">
        <v>43775.375</v>
      </c>
      <c r="B899">
        <v>43775</v>
      </c>
      <c r="C899" s="3">
        <v>0.375</v>
      </c>
      <c r="D899" s="3">
        <v>9</v>
      </c>
      <c r="E899" s="3">
        <v>37</v>
      </c>
      <c r="F899" s="3">
        <v>0.2</v>
      </c>
      <c r="G899" s="5">
        <v>0.2</v>
      </c>
      <c r="H899" s="3">
        <v>0.4</v>
      </c>
      <c r="I899" s="3">
        <v>1.55139</v>
      </c>
      <c r="J899" s="12">
        <f t="shared" si="42"/>
        <v>1.1958333333333333</v>
      </c>
      <c r="K899" s="4">
        <v>43775.375</v>
      </c>
      <c r="L899" s="3">
        <f t="shared" si="43"/>
        <v>6</v>
      </c>
      <c r="M899" s="3">
        <f t="shared" si="44"/>
        <v>9</v>
      </c>
      <c r="N899" s="3">
        <v>8</v>
      </c>
      <c r="O899" s="3">
        <v>0</v>
      </c>
      <c r="P899" s="3">
        <v>0</v>
      </c>
      <c r="Q899" s="3">
        <v>0</v>
      </c>
      <c r="R899" s="3"/>
      <c r="S899" s="3">
        <f>IF(ISBLANK(Table13[[#This Row],[T1]]),0,IF(Table13[[#This Row],[T1]]&gt;0,1,0))</f>
        <v>0</v>
      </c>
      <c r="T899" s="3">
        <f>IF(ISBLANK(Table13[[#This Row],[T2]]),0,IF(Table13[[#This Row],[T2]]&gt;0,1,0))</f>
        <v>0</v>
      </c>
      <c r="U899" s="3">
        <f>IF(ISBLANK(Table13[[#This Row],[T3]]),0,IF(Table13[[#This Row],[T3]]&gt;0,1,0))</f>
        <v>1</v>
      </c>
      <c r="V899" s="3">
        <f>IF(ISBLANK(Table13[[#This Row],[T4]]),0,IF(Table13[[#This Row],[T4]]&gt;0,1,0))</f>
        <v>0</v>
      </c>
      <c r="W899" s="26">
        <v>53</v>
      </c>
      <c r="X899" s="22">
        <v>21</v>
      </c>
      <c r="Y899" s="3">
        <v>0.4</v>
      </c>
      <c r="Z899" s="3"/>
      <c r="AB899" s="30">
        <v>869</v>
      </c>
      <c r="AC899" s="30">
        <v>1.5415586955118876</v>
      </c>
      <c r="AD899" s="30">
        <v>-0.84155869551188767</v>
      </c>
    </row>
    <row r="900" spans="1:30">
      <c r="A900" s="4">
        <v>43775.416666666664</v>
      </c>
      <c r="B900">
        <v>43775</v>
      </c>
      <c r="C900" s="3">
        <v>0.41666666666666669</v>
      </c>
      <c r="D900" s="3">
        <v>10</v>
      </c>
      <c r="E900" s="3">
        <v>37</v>
      </c>
      <c r="F900" s="3">
        <v>0.1</v>
      </c>
      <c r="G900" s="5">
        <v>0.2</v>
      </c>
      <c r="H900" s="3">
        <v>0.30000000000000004</v>
      </c>
      <c r="I900" s="3">
        <v>1.55139</v>
      </c>
      <c r="J900" s="12">
        <f t="shared" si="42"/>
        <v>1.1958333333333333</v>
      </c>
      <c r="K900" s="4">
        <v>43775.416666261575</v>
      </c>
      <c r="L900" s="3">
        <f t="shared" si="43"/>
        <v>6</v>
      </c>
      <c r="M900" s="3">
        <f t="shared" si="44"/>
        <v>10</v>
      </c>
      <c r="N900" s="3"/>
      <c r="O900" s="3"/>
      <c r="P900" s="3"/>
      <c r="Q900" s="3"/>
      <c r="R900" s="3"/>
      <c r="S900" s="3">
        <f>IF(ISBLANK(Table13[[#This Row],[T1]]),0,IF(Table13[[#This Row],[T1]]&gt;0,1,0))</f>
        <v>0</v>
      </c>
      <c r="T900" s="3">
        <f>IF(ISBLANK(Table13[[#This Row],[T2]]),0,IF(Table13[[#This Row],[T2]]&gt;0,1,0))</f>
        <v>0</v>
      </c>
      <c r="U900" s="3">
        <f>IF(ISBLANK(Table13[[#This Row],[T3]]),0,IF(Table13[[#This Row],[T3]]&gt;0,1,0))</f>
        <v>1</v>
      </c>
      <c r="V900" s="3">
        <f>IF(ISBLANK(Table13[[#This Row],[T4]]),0,IF(Table13[[#This Row],[T4]]&gt;0,1,0))</f>
        <v>0</v>
      </c>
      <c r="W900" s="25">
        <v>56</v>
      </c>
      <c r="X900" s="23">
        <v>21</v>
      </c>
      <c r="Y900" s="3">
        <v>0.30000000000000004</v>
      </c>
      <c r="Z900" s="3"/>
      <c r="AB900" s="30">
        <v>870</v>
      </c>
      <c r="AC900" s="30">
        <v>1.5415586955118876</v>
      </c>
      <c r="AD900" s="30">
        <v>0.95844130448811238</v>
      </c>
    </row>
    <row r="901" spans="1:30">
      <c r="A901" s="4">
        <v>43775.458333333336</v>
      </c>
      <c r="B901">
        <v>43775</v>
      </c>
      <c r="C901" s="3">
        <v>0.45833333333333331</v>
      </c>
      <c r="D901" s="3">
        <v>11</v>
      </c>
      <c r="E901" s="3">
        <v>37</v>
      </c>
      <c r="F901" s="3">
        <v>0.2</v>
      </c>
      <c r="G901" s="5">
        <v>0.1</v>
      </c>
      <c r="H901" s="3">
        <v>0.30000000000000004</v>
      </c>
      <c r="I901" s="3">
        <v>1.55139</v>
      </c>
      <c r="J901" s="12">
        <f t="shared" si="42"/>
        <v>1.2</v>
      </c>
      <c r="K901" s="4">
        <v>43775.458332870374</v>
      </c>
      <c r="L901" s="3">
        <f t="shared" si="43"/>
        <v>6</v>
      </c>
      <c r="M901" s="3">
        <f t="shared" si="44"/>
        <v>11</v>
      </c>
      <c r="N901" s="3"/>
      <c r="O901" s="3"/>
      <c r="P901" s="3"/>
      <c r="Q901" s="3"/>
      <c r="R901" s="3"/>
      <c r="S901" s="3">
        <f>IF(ISBLANK(Table13[[#This Row],[T1]]),0,IF(Table13[[#This Row],[T1]]&gt;0,1,0))</f>
        <v>0</v>
      </c>
      <c r="T901" s="3">
        <f>IF(ISBLANK(Table13[[#This Row],[T2]]),0,IF(Table13[[#This Row],[T2]]&gt;0,1,0))</f>
        <v>0</v>
      </c>
      <c r="U901" s="3">
        <f>IF(ISBLANK(Table13[[#This Row],[T3]]),0,IF(Table13[[#This Row],[T3]]&gt;0,1,0))</f>
        <v>1</v>
      </c>
      <c r="V901" s="3">
        <f>IF(ISBLANK(Table13[[#This Row],[T4]]),0,IF(Table13[[#This Row],[T4]]&gt;0,1,0))</f>
        <v>0</v>
      </c>
      <c r="W901" s="26">
        <v>57</v>
      </c>
      <c r="X901" s="22">
        <v>21</v>
      </c>
      <c r="Y901" s="3">
        <v>0.30000000000000004</v>
      </c>
      <c r="Z901" s="3"/>
      <c r="AB901" s="30">
        <v>871</v>
      </c>
      <c r="AC901" s="30">
        <v>1.5415586955118876</v>
      </c>
      <c r="AD901" s="30">
        <v>3.4584413044881126</v>
      </c>
    </row>
    <row r="902" spans="1:30">
      <c r="A902" s="4">
        <v>43775.5</v>
      </c>
      <c r="B902">
        <v>43775</v>
      </c>
      <c r="C902" s="3">
        <v>0.5</v>
      </c>
      <c r="D902" s="3">
        <v>12</v>
      </c>
      <c r="E902" s="3">
        <v>37</v>
      </c>
      <c r="F902" s="3">
        <v>0.2</v>
      </c>
      <c r="G902" s="5">
        <v>0.2</v>
      </c>
      <c r="H902" s="3">
        <v>0.4</v>
      </c>
      <c r="I902" s="3">
        <v>1.55139</v>
      </c>
      <c r="J902" s="12">
        <f t="shared" si="42"/>
        <v>1.2041666666666664</v>
      </c>
      <c r="K902" s="4">
        <v>43775.499999479165</v>
      </c>
      <c r="L902" s="3">
        <f t="shared" si="43"/>
        <v>6</v>
      </c>
      <c r="M902" s="3">
        <f t="shared" si="44"/>
        <v>12</v>
      </c>
      <c r="N902" s="3"/>
      <c r="O902" s="3"/>
      <c r="P902" s="3"/>
      <c r="Q902" s="3"/>
      <c r="R902" s="3"/>
      <c r="S902" s="3">
        <f>IF(ISBLANK(Table13[[#This Row],[T1]]),0,IF(Table13[[#This Row],[T1]]&gt;0,1,0))</f>
        <v>1</v>
      </c>
      <c r="T902" s="3">
        <f>IF(ISBLANK(Table13[[#This Row],[T2]]),0,IF(Table13[[#This Row],[T2]]&gt;0,1,0))</f>
        <v>1</v>
      </c>
      <c r="U902" s="3">
        <f>IF(ISBLANK(Table13[[#This Row],[T3]]),0,IF(Table13[[#This Row],[T3]]&gt;0,1,0))</f>
        <v>1</v>
      </c>
      <c r="V902" s="3">
        <f>IF(ISBLANK(Table13[[#This Row],[T4]]),0,IF(Table13[[#This Row],[T4]]&gt;0,1,0))</f>
        <v>0</v>
      </c>
      <c r="W902" s="25">
        <v>58</v>
      </c>
      <c r="X902" s="23">
        <v>21</v>
      </c>
      <c r="Y902" s="3">
        <v>0.4</v>
      </c>
      <c r="Z902" s="3"/>
      <c r="AB902" s="30">
        <v>872</v>
      </c>
      <c r="AC902" s="30">
        <v>1.5093888479547219</v>
      </c>
      <c r="AD902" s="30">
        <v>2.1906111520452782</v>
      </c>
    </row>
    <row r="903" spans="1:30">
      <c r="A903" s="4">
        <v>43775.541666666664</v>
      </c>
      <c r="B903">
        <v>43775</v>
      </c>
      <c r="C903" s="3">
        <v>0.54166666666666663</v>
      </c>
      <c r="D903" s="3">
        <v>13</v>
      </c>
      <c r="E903" s="3">
        <v>37</v>
      </c>
      <c r="F903" s="3">
        <v>0.1</v>
      </c>
      <c r="G903" s="5">
        <v>0.2</v>
      </c>
      <c r="H903" s="3">
        <v>0.30000000000000004</v>
      </c>
      <c r="I903" s="3">
        <v>1.55139</v>
      </c>
      <c r="J903" s="12">
        <f t="shared" si="42"/>
        <v>1.2041666666666664</v>
      </c>
      <c r="K903" s="4">
        <v>43775.541666087964</v>
      </c>
      <c r="L903" s="3">
        <f t="shared" si="43"/>
        <v>6</v>
      </c>
      <c r="M903" s="3">
        <f t="shared" si="44"/>
        <v>13</v>
      </c>
      <c r="N903" s="3"/>
      <c r="O903" s="3"/>
      <c r="P903" s="3"/>
      <c r="Q903" s="3"/>
      <c r="R903" s="3"/>
      <c r="S903" s="3">
        <f>IF(ISBLANK(Table13[[#This Row],[T1]]),0,IF(Table13[[#This Row],[T1]]&gt;0,1,0))</f>
        <v>1</v>
      </c>
      <c r="T903" s="3">
        <f>IF(ISBLANK(Table13[[#This Row],[T2]]),0,IF(Table13[[#This Row],[T2]]&gt;0,1,0))</f>
        <v>1</v>
      </c>
      <c r="U903" s="3">
        <f>IF(ISBLANK(Table13[[#This Row],[T3]]),0,IF(Table13[[#This Row],[T3]]&gt;0,1,0))</f>
        <v>1</v>
      </c>
      <c r="V903" s="3">
        <f>IF(ISBLANK(Table13[[#This Row],[T4]]),0,IF(Table13[[#This Row],[T4]]&gt;0,1,0))</f>
        <v>0</v>
      </c>
      <c r="W903" s="26">
        <v>59</v>
      </c>
      <c r="X903" s="22">
        <v>21</v>
      </c>
      <c r="Y903" s="3">
        <v>0.30000000000000004</v>
      </c>
      <c r="Z903" s="3"/>
      <c r="AB903" s="30">
        <v>873</v>
      </c>
      <c r="AC903" s="30">
        <v>1.5160469666178702</v>
      </c>
      <c r="AD903" s="30">
        <v>-1.0160469666178702</v>
      </c>
    </row>
    <row r="904" spans="1:30">
      <c r="A904" s="4">
        <v>43775.583333333336</v>
      </c>
      <c r="B904">
        <v>43775</v>
      </c>
      <c r="C904" s="3">
        <v>0.58333333333333337</v>
      </c>
      <c r="D904" s="3">
        <v>14</v>
      </c>
      <c r="E904" s="3">
        <v>37</v>
      </c>
      <c r="F904" s="3">
        <v>0.1</v>
      </c>
      <c r="G904" s="5">
        <v>0.2</v>
      </c>
      <c r="H904" s="3">
        <v>0.30000000000000004</v>
      </c>
      <c r="I904" s="3">
        <v>1.55139</v>
      </c>
      <c r="J904" s="12">
        <f t="shared" si="42"/>
        <v>1.208333333333333</v>
      </c>
      <c r="K904" s="4">
        <v>43775.583332696762</v>
      </c>
      <c r="L904" s="3">
        <f t="shared" si="43"/>
        <v>6</v>
      </c>
      <c r="M904" s="3">
        <f t="shared" si="44"/>
        <v>14</v>
      </c>
      <c r="N904" s="3"/>
      <c r="O904" s="3"/>
      <c r="P904" s="3"/>
      <c r="Q904" s="3"/>
      <c r="R904" s="3"/>
      <c r="S904" s="3">
        <f>IF(ISBLANK(Table13[[#This Row],[T1]]),0,IF(Table13[[#This Row],[T1]]&gt;0,1,0))</f>
        <v>1</v>
      </c>
      <c r="T904" s="3">
        <f>IF(ISBLANK(Table13[[#This Row],[T2]]),0,IF(Table13[[#This Row],[T2]]&gt;0,1,0))</f>
        <v>1</v>
      </c>
      <c r="U904" s="3">
        <f>IF(ISBLANK(Table13[[#This Row],[T3]]),0,IF(Table13[[#This Row],[T3]]&gt;0,1,0))</f>
        <v>1</v>
      </c>
      <c r="V904" s="3">
        <f>IF(ISBLANK(Table13[[#This Row],[T4]]),0,IF(Table13[[#This Row],[T4]]&gt;0,1,0))</f>
        <v>1</v>
      </c>
      <c r="W904" s="25">
        <v>59</v>
      </c>
      <c r="X904" s="23">
        <v>21</v>
      </c>
      <c r="Y904" s="3">
        <v>0.30000000000000004</v>
      </c>
      <c r="Z904" s="3"/>
      <c r="AB904" s="30">
        <v>874</v>
      </c>
      <c r="AC904" s="30">
        <v>1.463077380132273</v>
      </c>
      <c r="AD904" s="30">
        <v>-1.063077380132273</v>
      </c>
    </row>
    <row r="905" spans="1:30">
      <c r="A905" s="4">
        <v>43775.625</v>
      </c>
      <c r="B905">
        <v>43775</v>
      </c>
      <c r="C905" s="3">
        <v>0.625</v>
      </c>
      <c r="D905" s="3">
        <v>15</v>
      </c>
      <c r="E905" s="3">
        <v>37</v>
      </c>
      <c r="F905" s="3">
        <v>0.2</v>
      </c>
      <c r="G905" s="5">
        <v>1</v>
      </c>
      <c r="H905" s="3">
        <v>1.2</v>
      </c>
      <c r="I905" s="3">
        <v>1.55139</v>
      </c>
      <c r="J905" s="12">
        <f t="shared" si="42"/>
        <v>1.2208333333333332</v>
      </c>
      <c r="K905" s="4">
        <v>43775.624999305554</v>
      </c>
      <c r="L905" s="3">
        <f t="shared" si="43"/>
        <v>6</v>
      </c>
      <c r="M905" s="3">
        <f t="shared" si="44"/>
        <v>15</v>
      </c>
      <c r="N905" s="3"/>
      <c r="O905" s="3"/>
      <c r="P905" s="3"/>
      <c r="Q905" s="3"/>
      <c r="R905" s="3"/>
      <c r="S905" s="3">
        <f>IF(ISBLANK(Table13[[#This Row],[T1]]),0,IF(Table13[[#This Row],[T1]]&gt;0,1,0))</f>
        <v>0</v>
      </c>
      <c r="T905" s="3">
        <f>IF(ISBLANK(Table13[[#This Row],[T2]]),0,IF(Table13[[#This Row],[T2]]&gt;0,1,0))</f>
        <v>1</v>
      </c>
      <c r="U905" s="3">
        <f>IF(ISBLANK(Table13[[#This Row],[T3]]),0,IF(Table13[[#This Row],[T3]]&gt;0,1,0))</f>
        <v>1</v>
      </c>
      <c r="V905" s="3">
        <f>IF(ISBLANK(Table13[[#This Row],[T4]]),0,IF(Table13[[#This Row],[T4]]&gt;0,1,0))</f>
        <v>1</v>
      </c>
      <c r="W905" s="26">
        <v>58</v>
      </c>
      <c r="X905" s="22">
        <v>21</v>
      </c>
      <c r="Y905" s="3">
        <v>1.2</v>
      </c>
      <c r="Z905" s="3"/>
      <c r="AB905" s="30">
        <v>875</v>
      </c>
      <c r="AC905" s="30">
        <v>1.4416308150941624</v>
      </c>
      <c r="AD905" s="30">
        <v>-1.0416308150941624</v>
      </c>
    </row>
    <row r="906" spans="1:30">
      <c r="A906" s="4">
        <v>43775.666666666664</v>
      </c>
      <c r="B906">
        <v>43775</v>
      </c>
      <c r="C906" s="3">
        <v>0.66666666666666663</v>
      </c>
      <c r="D906" s="3">
        <v>16</v>
      </c>
      <c r="E906" s="3">
        <v>37</v>
      </c>
      <c r="F906" s="3">
        <v>0.2</v>
      </c>
      <c r="G906" s="5">
        <v>1.3</v>
      </c>
      <c r="H906" s="3">
        <v>1.5</v>
      </c>
      <c r="I906" s="3">
        <v>1.55139</v>
      </c>
      <c r="J906" s="12">
        <f t="shared" si="42"/>
        <v>1.2625</v>
      </c>
      <c r="K906" s="4">
        <v>43775.666665914352</v>
      </c>
      <c r="L906" s="3">
        <f t="shared" si="43"/>
        <v>6</v>
      </c>
      <c r="M906" s="3">
        <f t="shared" si="44"/>
        <v>16</v>
      </c>
      <c r="N906" s="3"/>
      <c r="O906" s="3"/>
      <c r="P906" s="3"/>
      <c r="Q906" s="3"/>
      <c r="R906" s="3"/>
      <c r="S906" s="3">
        <f>IF(ISBLANK(Table13[[#This Row],[T1]]),0,IF(Table13[[#This Row],[T1]]&gt;0,1,0))</f>
        <v>0</v>
      </c>
      <c r="T906" s="3">
        <f>IF(ISBLANK(Table13[[#This Row],[T2]]),0,IF(Table13[[#This Row],[T2]]&gt;0,1,0))</f>
        <v>1</v>
      </c>
      <c r="U906" s="3">
        <f>IF(ISBLANK(Table13[[#This Row],[T3]]),0,IF(Table13[[#This Row],[T3]]&gt;0,1,0))</f>
        <v>0</v>
      </c>
      <c r="V906" s="3">
        <f>IF(ISBLANK(Table13[[#This Row],[T4]]),0,IF(Table13[[#This Row],[T4]]&gt;0,1,0))</f>
        <v>0</v>
      </c>
      <c r="W906" s="25">
        <v>55</v>
      </c>
      <c r="X906" s="23">
        <v>21</v>
      </c>
      <c r="Y906" s="3">
        <v>1.5</v>
      </c>
      <c r="Z906" s="3"/>
      <c r="AB906" s="30">
        <v>876</v>
      </c>
      <c r="AC906" s="30">
        <v>1.4094609675369969</v>
      </c>
      <c r="AD906" s="30">
        <v>-1.1094609675369969</v>
      </c>
    </row>
    <row r="907" spans="1:30">
      <c r="A907" s="4">
        <v>43775.708333333336</v>
      </c>
      <c r="B907">
        <v>43775</v>
      </c>
      <c r="C907" s="3">
        <v>0.70833333333333337</v>
      </c>
      <c r="D907" s="3">
        <v>17</v>
      </c>
      <c r="E907" s="3">
        <v>37</v>
      </c>
      <c r="F907" s="3">
        <v>0.4</v>
      </c>
      <c r="G907" s="5">
        <v>0.4</v>
      </c>
      <c r="H907" s="3">
        <v>0.8</v>
      </c>
      <c r="I907" s="3">
        <v>1.55139</v>
      </c>
      <c r="J907" s="12">
        <f t="shared" si="42"/>
        <v>1.2166666666666663</v>
      </c>
      <c r="K907" s="4">
        <v>43775.708332523151</v>
      </c>
      <c r="L907" s="3">
        <f t="shared" si="43"/>
        <v>6</v>
      </c>
      <c r="M907" s="3">
        <f t="shared" si="44"/>
        <v>17</v>
      </c>
      <c r="N907" s="3"/>
      <c r="O907" s="3"/>
      <c r="P907" s="3"/>
      <c r="Q907" s="3"/>
      <c r="R907" s="3"/>
      <c r="S907" s="3">
        <f>IF(ISBLANK(Table13[[#This Row],[T1]]),0,IF(Table13[[#This Row],[T1]]&gt;0,1,0))</f>
        <v>0</v>
      </c>
      <c r="T907" s="3">
        <f>IF(ISBLANK(Table13[[#This Row],[T2]]),0,IF(Table13[[#This Row],[T2]]&gt;0,1,0))</f>
        <v>1</v>
      </c>
      <c r="U907" s="3">
        <f>IF(ISBLANK(Table13[[#This Row],[T3]]),0,IF(Table13[[#This Row],[T3]]&gt;0,1,0))</f>
        <v>0</v>
      </c>
      <c r="V907" s="3">
        <f>IF(ISBLANK(Table13[[#This Row],[T4]]),0,IF(Table13[[#This Row],[T4]]&gt;0,1,0))</f>
        <v>0</v>
      </c>
      <c r="W907" s="26">
        <v>55</v>
      </c>
      <c r="X907" s="22">
        <v>21</v>
      </c>
      <c r="Y907" s="3">
        <v>0.8</v>
      </c>
      <c r="Z907" s="3"/>
      <c r="AB907" s="30">
        <v>877</v>
      </c>
      <c r="AC907" s="30">
        <v>1.377291119979831</v>
      </c>
      <c r="AD907" s="30">
        <v>-0.97729111997983098</v>
      </c>
    </row>
    <row r="908" spans="1:30">
      <c r="A908" s="4">
        <v>43775.75</v>
      </c>
      <c r="B908">
        <v>43775</v>
      </c>
      <c r="C908" s="3">
        <v>0.75</v>
      </c>
      <c r="D908" s="3">
        <v>18</v>
      </c>
      <c r="E908" s="3">
        <v>37</v>
      </c>
      <c r="F908" s="3">
        <v>0.8</v>
      </c>
      <c r="G908" s="5">
        <v>0.5</v>
      </c>
      <c r="H908" s="3">
        <v>1.3</v>
      </c>
      <c r="I908" s="3">
        <v>1.55139</v>
      </c>
      <c r="J908" s="12">
        <f t="shared" si="42"/>
        <v>1.2249999999999996</v>
      </c>
      <c r="K908" s="4">
        <v>43775.749999131942</v>
      </c>
      <c r="L908" s="3">
        <f t="shared" si="43"/>
        <v>6</v>
      </c>
      <c r="M908" s="3">
        <f t="shared" si="44"/>
        <v>18</v>
      </c>
      <c r="N908" s="3"/>
      <c r="O908" s="3"/>
      <c r="P908" s="3"/>
      <c r="Q908" s="3"/>
      <c r="R908" s="3"/>
      <c r="S908" s="3">
        <f>IF(ISBLANK(Table13[[#This Row],[T1]]),0,IF(Table13[[#This Row],[T1]]&gt;0,1,0))</f>
        <v>0</v>
      </c>
      <c r="T908" s="3">
        <f>IF(ISBLANK(Table13[[#This Row],[T2]]),0,IF(Table13[[#This Row],[T2]]&gt;0,1,0))</f>
        <v>1</v>
      </c>
      <c r="U908" s="3">
        <f>IF(ISBLANK(Table13[[#This Row],[T3]]),0,IF(Table13[[#This Row],[T3]]&gt;0,1,0))</f>
        <v>0</v>
      </c>
      <c r="V908" s="3">
        <f>IF(ISBLANK(Table13[[#This Row],[T4]]),0,IF(Table13[[#This Row],[T4]]&gt;0,1,0))</f>
        <v>0</v>
      </c>
      <c r="W908" s="25">
        <v>52</v>
      </c>
      <c r="X908" s="23">
        <v>21</v>
      </c>
      <c r="Y908" s="3">
        <v>1.3</v>
      </c>
      <c r="Z908" s="3"/>
      <c r="AB908" s="30">
        <v>878</v>
      </c>
      <c r="AC908" s="30">
        <v>1.3558445549417204</v>
      </c>
      <c r="AD908" s="30">
        <v>-0.95584455494172038</v>
      </c>
    </row>
    <row r="909" spans="1:30">
      <c r="A909" s="4">
        <v>43775.791666666664</v>
      </c>
      <c r="B909">
        <v>43775</v>
      </c>
      <c r="C909" s="3">
        <v>0.79166666666666663</v>
      </c>
      <c r="D909" s="3">
        <v>19</v>
      </c>
      <c r="E909" s="3">
        <v>37</v>
      </c>
      <c r="F909" s="3">
        <v>0.7</v>
      </c>
      <c r="G909" s="5">
        <v>0.6</v>
      </c>
      <c r="H909" s="3">
        <v>1.2999999999999998</v>
      </c>
      <c r="I909" s="3">
        <v>1.55139</v>
      </c>
      <c r="J909" s="12">
        <f t="shared" si="42"/>
        <v>1.2166666666666663</v>
      </c>
      <c r="K909" s="4">
        <v>43775.791666666664</v>
      </c>
      <c r="L909" s="3">
        <f t="shared" si="43"/>
        <v>6</v>
      </c>
      <c r="M909" s="3">
        <f t="shared" si="44"/>
        <v>19</v>
      </c>
      <c r="N909" s="3">
        <v>54</v>
      </c>
      <c r="O909" s="3">
        <v>0</v>
      </c>
      <c r="P909" s="3">
        <v>0</v>
      </c>
      <c r="Q909" s="3">
        <v>0</v>
      </c>
      <c r="R909" s="3"/>
      <c r="S909" s="3">
        <f>IF(ISBLANK(Table13[[#This Row],[T1]]),0,IF(Table13[[#This Row],[T1]]&gt;0,1,0))</f>
        <v>0</v>
      </c>
      <c r="T909" s="3">
        <f>IF(ISBLANK(Table13[[#This Row],[T2]]),0,IF(Table13[[#This Row],[T2]]&gt;0,1,0))</f>
        <v>0</v>
      </c>
      <c r="U909" s="3">
        <f>IF(ISBLANK(Table13[[#This Row],[T3]]),0,IF(Table13[[#This Row],[T3]]&gt;0,1,0))</f>
        <v>0</v>
      </c>
      <c r="V909" s="3">
        <f>IF(ISBLANK(Table13[[#This Row],[T4]]),0,IF(Table13[[#This Row],[T4]]&gt;0,1,0))</f>
        <v>1</v>
      </c>
      <c r="W909" s="26">
        <v>51</v>
      </c>
      <c r="X909" s="22">
        <v>21</v>
      </c>
      <c r="Y909" s="3">
        <v>1.2999999999999998</v>
      </c>
      <c r="Z909" s="3"/>
      <c r="AB909" s="30">
        <v>879</v>
      </c>
      <c r="AC909" s="30">
        <v>1.1981537965489535</v>
      </c>
      <c r="AD909" s="30">
        <v>-9.8153796548953398E-2</v>
      </c>
    </row>
    <row r="910" spans="1:30">
      <c r="A910" s="4">
        <v>43775.833333333336</v>
      </c>
      <c r="B910">
        <v>43775</v>
      </c>
      <c r="C910" s="3">
        <v>0.83333333333333337</v>
      </c>
      <c r="D910" s="3">
        <v>20</v>
      </c>
      <c r="E910" s="3">
        <v>37</v>
      </c>
      <c r="F910" s="3">
        <v>2.1</v>
      </c>
      <c r="G910" s="5">
        <v>2.2999999999999998</v>
      </c>
      <c r="H910" s="3">
        <v>4.4000000000000004</v>
      </c>
      <c r="I910" s="3">
        <v>1.55139</v>
      </c>
      <c r="J910" s="12">
        <f t="shared" si="42"/>
        <v>1.220833333333333</v>
      </c>
      <c r="K910" s="4">
        <v>43775.833333333336</v>
      </c>
      <c r="L910" s="3">
        <f t="shared" si="43"/>
        <v>6</v>
      </c>
      <c r="M910" s="3">
        <f t="shared" si="44"/>
        <v>20</v>
      </c>
      <c r="N910" s="3">
        <v>58</v>
      </c>
      <c r="O910" s="3">
        <v>18</v>
      </c>
      <c r="P910" s="3">
        <v>0</v>
      </c>
      <c r="Q910" s="3">
        <v>0</v>
      </c>
      <c r="R910" s="3"/>
      <c r="S910" s="3">
        <f>IF(ISBLANK(Table13[[#This Row],[T1]]),0,IF(Table13[[#This Row],[T1]]&gt;0,1,0))</f>
        <v>0</v>
      </c>
      <c r="T910" s="3">
        <f>IF(ISBLANK(Table13[[#This Row],[T2]]),0,IF(Table13[[#This Row],[T2]]&gt;0,1,0))</f>
        <v>0</v>
      </c>
      <c r="U910" s="3">
        <f>IF(ISBLANK(Table13[[#This Row],[T3]]),0,IF(Table13[[#This Row],[T3]]&gt;0,1,0))</f>
        <v>0</v>
      </c>
      <c r="V910" s="3">
        <f>IF(ISBLANK(Table13[[#This Row],[T4]]),0,IF(Table13[[#This Row],[T4]]&gt;0,1,0))</f>
        <v>1</v>
      </c>
      <c r="W910" s="25">
        <v>50</v>
      </c>
      <c r="X910" s="23">
        <v>21</v>
      </c>
      <c r="Y910" s="3">
        <v>4.4000000000000004</v>
      </c>
      <c r="Z910" s="3"/>
      <c r="AB910" s="30">
        <v>880</v>
      </c>
      <c r="AC910" s="30">
        <v>1.1874305140298982</v>
      </c>
      <c r="AD910" s="30">
        <v>-0.28743051402989828</v>
      </c>
    </row>
    <row r="911" spans="1:30">
      <c r="A911" s="4">
        <v>43775.875</v>
      </c>
      <c r="B911">
        <v>43775</v>
      </c>
      <c r="C911" s="3">
        <v>0.875</v>
      </c>
      <c r="D911" s="3">
        <v>21</v>
      </c>
      <c r="E911" s="3">
        <v>37</v>
      </c>
      <c r="F911" s="3">
        <v>1.9</v>
      </c>
      <c r="G911" s="5">
        <v>1.1000000000000001</v>
      </c>
      <c r="H911" s="3">
        <v>3</v>
      </c>
      <c r="I911" s="3">
        <v>1.55139</v>
      </c>
      <c r="J911" s="12">
        <f t="shared" si="42"/>
        <v>1.2166666666666666</v>
      </c>
      <c r="K911" s="4">
        <v>43775.875</v>
      </c>
      <c r="L911" s="3">
        <f t="shared" si="43"/>
        <v>6</v>
      </c>
      <c r="M911" s="3">
        <f t="shared" si="44"/>
        <v>21</v>
      </c>
      <c r="N911" s="3">
        <v>58</v>
      </c>
      <c r="O911" s="3">
        <v>58</v>
      </c>
      <c r="P911" s="3">
        <v>0</v>
      </c>
      <c r="Q911" s="3">
        <v>0</v>
      </c>
      <c r="R911" s="3"/>
      <c r="S911" s="3">
        <f>IF(ISBLANK(Table13[[#This Row],[T1]]),0,IF(Table13[[#This Row],[T1]]&gt;0,1,0))</f>
        <v>0</v>
      </c>
      <c r="T911" s="3">
        <f>IF(ISBLANK(Table13[[#This Row],[T2]]),0,IF(Table13[[#This Row],[T2]]&gt;0,1,0))</f>
        <v>1</v>
      </c>
      <c r="U911" s="3">
        <f>IF(ISBLANK(Table13[[#This Row],[T3]]),0,IF(Table13[[#This Row],[T3]]&gt;0,1,0))</f>
        <v>0</v>
      </c>
      <c r="V911" s="3">
        <f>IF(ISBLANK(Table13[[#This Row],[T4]]),0,IF(Table13[[#This Row],[T4]]&gt;0,1,0))</f>
        <v>1</v>
      </c>
      <c r="W911" s="26">
        <v>49</v>
      </c>
      <c r="X911" s="22">
        <v>13</v>
      </c>
      <c r="Y911" s="3">
        <v>3</v>
      </c>
      <c r="Z911" s="3"/>
      <c r="AB911" s="30">
        <v>881</v>
      </c>
      <c r="AC911" s="30">
        <v>1.3491864362785724</v>
      </c>
      <c r="AD911" s="30">
        <v>-1.0491864362785723</v>
      </c>
    </row>
    <row r="912" spans="1:30">
      <c r="A912" s="4">
        <v>43775.916666666664</v>
      </c>
      <c r="B912">
        <v>43775</v>
      </c>
      <c r="C912" s="3">
        <v>0.91666666666666663</v>
      </c>
      <c r="D912" s="3">
        <v>22</v>
      </c>
      <c r="E912" s="3">
        <v>37</v>
      </c>
      <c r="F912" s="3">
        <v>1.9</v>
      </c>
      <c r="G912" s="5">
        <v>0.5</v>
      </c>
      <c r="H912" s="3">
        <v>2.4</v>
      </c>
      <c r="I912" s="3">
        <v>1.55139</v>
      </c>
      <c r="J912" s="12">
        <f t="shared" si="42"/>
        <v>1.1791666666666665</v>
      </c>
      <c r="K912" s="4">
        <v>43775.916666666664</v>
      </c>
      <c r="L912" s="3">
        <f t="shared" si="43"/>
        <v>6</v>
      </c>
      <c r="M912" s="3">
        <f t="shared" si="44"/>
        <v>22</v>
      </c>
      <c r="N912" s="3">
        <v>57</v>
      </c>
      <c r="O912" s="3">
        <v>57</v>
      </c>
      <c r="P912" s="3">
        <v>42</v>
      </c>
      <c r="Q912" s="3">
        <v>0</v>
      </c>
      <c r="R912" s="3"/>
      <c r="S912" s="3">
        <f>IF(ISBLANK(Table13[[#This Row],[T1]]),0,IF(Table13[[#This Row],[T1]]&gt;0,1,0))</f>
        <v>0</v>
      </c>
      <c r="T912" s="3">
        <f>IF(ISBLANK(Table13[[#This Row],[T2]]),0,IF(Table13[[#This Row],[T2]]&gt;0,1,0))</f>
        <v>1</v>
      </c>
      <c r="U912" s="3">
        <f>IF(ISBLANK(Table13[[#This Row],[T3]]),0,IF(Table13[[#This Row],[T3]]&gt;0,1,0))</f>
        <v>0</v>
      </c>
      <c r="V912" s="3">
        <f>IF(ISBLANK(Table13[[#This Row],[T4]]),0,IF(Table13[[#This Row],[T4]]&gt;0,1,0))</f>
        <v>1</v>
      </c>
      <c r="W912" s="25">
        <v>47</v>
      </c>
      <c r="X912" s="23">
        <v>13</v>
      </c>
      <c r="Y912" s="3">
        <v>2.4</v>
      </c>
      <c r="Z912" s="3"/>
      <c r="AB912" s="30">
        <v>882</v>
      </c>
      <c r="AC912" s="30">
        <v>1.4418676599412796</v>
      </c>
      <c r="AD912" s="30">
        <v>-0.64186765994127959</v>
      </c>
    </row>
    <row r="913" spans="1:30">
      <c r="A913" s="4">
        <v>43775.958333333336</v>
      </c>
      <c r="B913">
        <v>43775</v>
      </c>
      <c r="C913" s="3">
        <v>0.95833333333333337</v>
      </c>
      <c r="D913" s="3">
        <v>23</v>
      </c>
      <c r="E913" s="3">
        <v>37</v>
      </c>
      <c r="F913" s="3">
        <v>0.2</v>
      </c>
      <c r="G913" s="5">
        <v>0.2</v>
      </c>
      <c r="H913" s="3">
        <v>0.4</v>
      </c>
      <c r="I913" s="3">
        <v>1.55139</v>
      </c>
      <c r="J913" s="12">
        <f t="shared" si="42"/>
        <v>1.175</v>
      </c>
      <c r="K913" s="4">
        <v>43775.958333333336</v>
      </c>
      <c r="L913" s="3">
        <f t="shared" si="43"/>
        <v>6</v>
      </c>
      <c r="M913" s="3">
        <f t="shared" si="44"/>
        <v>23</v>
      </c>
      <c r="N913" s="3">
        <v>58</v>
      </c>
      <c r="O913" s="3">
        <v>58</v>
      </c>
      <c r="P913" s="3">
        <v>58</v>
      </c>
      <c r="Q913" s="3">
        <v>0</v>
      </c>
      <c r="R913" s="3"/>
      <c r="S913" s="3">
        <f>IF(ISBLANK(Table13[[#This Row],[T1]]),0,IF(Table13[[#This Row],[T1]]&gt;0,1,0))</f>
        <v>0</v>
      </c>
      <c r="T913" s="3">
        <f>IF(ISBLANK(Table13[[#This Row],[T2]]),0,IF(Table13[[#This Row],[T2]]&gt;0,1,0))</f>
        <v>1</v>
      </c>
      <c r="U913" s="3">
        <f>IF(ISBLANK(Table13[[#This Row],[T3]]),0,IF(Table13[[#This Row],[T3]]&gt;0,1,0))</f>
        <v>0</v>
      </c>
      <c r="V913" s="3">
        <f>IF(ISBLANK(Table13[[#This Row],[T4]]),0,IF(Table13[[#This Row],[T4]]&gt;0,1,0))</f>
        <v>1</v>
      </c>
      <c r="W913" s="26">
        <v>46</v>
      </c>
      <c r="X913" s="22">
        <v>17</v>
      </c>
      <c r="Y913" s="3">
        <v>0.4</v>
      </c>
      <c r="Z913" s="3"/>
      <c r="AB913" s="30">
        <v>883</v>
      </c>
      <c r="AC913" s="30">
        <v>1.5026241945526457</v>
      </c>
      <c r="AD913" s="30">
        <v>0.59737580544735436</v>
      </c>
    </row>
    <row r="914" spans="1:30">
      <c r="A914" s="4">
        <v>43776</v>
      </c>
      <c r="B914">
        <v>43776</v>
      </c>
      <c r="C914" s="3">
        <v>0</v>
      </c>
      <c r="D914" s="3">
        <v>0</v>
      </c>
      <c r="E914" s="3">
        <v>38</v>
      </c>
      <c r="F914" s="3">
        <v>0.2</v>
      </c>
      <c r="G914" s="5">
        <v>0.4</v>
      </c>
      <c r="H914" s="3">
        <v>0.60000000000000009</v>
      </c>
      <c r="I914" s="3">
        <v>1.55139</v>
      </c>
      <c r="J914" s="12">
        <f t="shared" si="42"/>
        <v>1.1875</v>
      </c>
      <c r="K914" s="4">
        <v>43776</v>
      </c>
      <c r="L914" s="3">
        <f t="shared" si="43"/>
        <v>7</v>
      </c>
      <c r="M914" s="3">
        <f t="shared" si="44"/>
        <v>0</v>
      </c>
      <c r="N914" s="3">
        <v>58</v>
      </c>
      <c r="O914" s="3">
        <v>58</v>
      </c>
      <c r="P914" s="3">
        <v>58</v>
      </c>
      <c r="Q914" s="3">
        <v>0</v>
      </c>
      <c r="R914" s="3"/>
      <c r="S914" s="3">
        <f>IF(ISBLANK(Table13[[#This Row],[T1]]),0,IF(Table13[[#This Row],[T1]]&gt;0,1,0))</f>
        <v>1</v>
      </c>
      <c r="T914" s="3">
        <f>IF(ISBLANK(Table13[[#This Row],[T2]]),0,IF(Table13[[#This Row],[T2]]&gt;0,1,0))</f>
        <v>1</v>
      </c>
      <c r="U914" s="3">
        <f>IF(ISBLANK(Table13[[#This Row],[T3]]),0,IF(Table13[[#This Row],[T3]]&gt;0,1,0))</f>
        <v>1</v>
      </c>
      <c r="V914" s="3">
        <f>IF(ISBLANK(Table13[[#This Row],[T4]]),0,IF(Table13[[#This Row],[T4]]&gt;0,1,0))</f>
        <v>1</v>
      </c>
      <c r="W914" s="25">
        <v>46</v>
      </c>
      <c r="X914" s="23">
        <v>13</v>
      </c>
      <c r="Y914" s="3">
        <v>0.60000000000000009</v>
      </c>
      <c r="Z914" s="3"/>
      <c r="AB914" s="30">
        <v>884</v>
      </c>
      <c r="AC914" s="30">
        <v>1.3944846848992476</v>
      </c>
      <c r="AD914" s="30">
        <v>-0.59448468489924755</v>
      </c>
    </row>
    <row r="915" spans="1:30">
      <c r="A915" s="4">
        <v>43776.041666666664</v>
      </c>
      <c r="B915">
        <v>43776</v>
      </c>
      <c r="C915" s="3">
        <v>4.1666666666666664E-2</v>
      </c>
      <c r="D915" s="3">
        <v>1</v>
      </c>
      <c r="E915" s="3">
        <v>38</v>
      </c>
      <c r="F915" s="3">
        <v>0.3</v>
      </c>
      <c r="G915" s="5">
        <v>0.2</v>
      </c>
      <c r="H915" s="3">
        <v>0.5</v>
      </c>
      <c r="I915" s="3">
        <v>1.55139</v>
      </c>
      <c r="J915" s="12">
        <f t="shared" si="42"/>
        <v>1.1916666666666667</v>
      </c>
      <c r="K915" s="4">
        <v>43776.041666666664</v>
      </c>
      <c r="L915" s="3">
        <f t="shared" si="43"/>
        <v>7</v>
      </c>
      <c r="M915" s="3">
        <f t="shared" si="44"/>
        <v>1</v>
      </c>
      <c r="N915" s="3">
        <v>58</v>
      </c>
      <c r="O915" s="3">
        <v>58</v>
      </c>
      <c r="P915" s="3">
        <v>58</v>
      </c>
      <c r="Q915" s="3">
        <v>0</v>
      </c>
      <c r="R915" s="3"/>
      <c r="S915" s="3">
        <f>IF(ISBLANK(Table13[[#This Row],[T1]]),0,IF(Table13[[#This Row],[T1]]&gt;0,1,0))</f>
        <v>1</v>
      </c>
      <c r="T915" s="3">
        <f>IF(ISBLANK(Table13[[#This Row],[T2]]),0,IF(Table13[[#This Row],[T2]]&gt;0,1,0))</f>
        <v>1</v>
      </c>
      <c r="U915" s="3">
        <f>IF(ISBLANK(Table13[[#This Row],[T3]]),0,IF(Table13[[#This Row],[T3]]&gt;0,1,0))</f>
        <v>1</v>
      </c>
      <c r="V915" s="3">
        <f>IF(ISBLANK(Table13[[#This Row],[T4]]),0,IF(Table13[[#This Row],[T4]]&gt;0,1,0))</f>
        <v>1</v>
      </c>
      <c r="W915" s="26">
        <v>48</v>
      </c>
      <c r="X915" s="22">
        <v>11</v>
      </c>
      <c r="Y915" s="3">
        <v>0.5</v>
      </c>
      <c r="Z915" s="3"/>
      <c r="AB915" s="30">
        <v>885</v>
      </c>
      <c r="AC915" s="30">
        <v>1.2946633392204505</v>
      </c>
      <c r="AD915" s="30">
        <v>-0.59466333922045056</v>
      </c>
    </row>
    <row r="916" spans="1:30">
      <c r="A916" s="4">
        <v>43776.083333333336</v>
      </c>
      <c r="B916">
        <v>43776</v>
      </c>
      <c r="C916" s="3">
        <v>8.3333333333333329E-2</v>
      </c>
      <c r="D916" s="3">
        <v>2</v>
      </c>
      <c r="E916" s="3">
        <v>38</v>
      </c>
      <c r="F916" s="3">
        <v>0.4</v>
      </c>
      <c r="G916" s="5">
        <v>0.3</v>
      </c>
      <c r="H916" s="3">
        <v>0.7</v>
      </c>
      <c r="I916" s="3">
        <v>1.55139</v>
      </c>
      <c r="J916" s="12">
        <f t="shared" si="42"/>
        <v>1.1958333333333333</v>
      </c>
      <c r="K916" s="4">
        <v>43776.083333333336</v>
      </c>
      <c r="L916" s="3">
        <f t="shared" si="43"/>
        <v>7</v>
      </c>
      <c r="M916" s="3">
        <f t="shared" si="44"/>
        <v>2</v>
      </c>
      <c r="N916" s="3">
        <v>57</v>
      </c>
      <c r="O916" s="3">
        <v>57</v>
      </c>
      <c r="P916" s="3">
        <v>57</v>
      </c>
      <c r="Q916" s="3">
        <v>0</v>
      </c>
      <c r="R916" s="3"/>
      <c r="S916" s="3">
        <f>IF(ISBLANK(Table13[[#This Row],[T1]]),0,IF(Table13[[#This Row],[T1]]&gt;0,1,0))</f>
        <v>1</v>
      </c>
      <c r="T916" s="3">
        <f>IF(ISBLANK(Table13[[#This Row],[T2]]),0,IF(Table13[[#This Row],[T2]]&gt;0,1,0))</f>
        <v>1</v>
      </c>
      <c r="U916" s="3">
        <f>IF(ISBLANK(Table13[[#This Row],[T3]]),0,IF(Table13[[#This Row],[T3]]&gt;0,1,0))</f>
        <v>1</v>
      </c>
      <c r="V916" s="3">
        <f>IF(ISBLANK(Table13[[#This Row],[T4]]),0,IF(Table13[[#This Row],[T4]]&gt;0,1,0))</f>
        <v>1</v>
      </c>
      <c r="W916" s="25">
        <v>48</v>
      </c>
      <c r="X916" s="23">
        <v>11</v>
      </c>
      <c r="Y916" s="3">
        <v>0.7</v>
      </c>
      <c r="Z916" s="3"/>
      <c r="AB916" s="30">
        <v>886</v>
      </c>
      <c r="AC916" s="30">
        <v>1.4845239451703836</v>
      </c>
      <c r="AD916" s="30">
        <v>-0.68452394517038351</v>
      </c>
    </row>
    <row r="917" spans="1:30">
      <c r="A917" s="4">
        <v>43776.125</v>
      </c>
      <c r="B917">
        <v>43776</v>
      </c>
      <c r="C917" s="3">
        <v>0.125</v>
      </c>
      <c r="D917" s="3">
        <v>3</v>
      </c>
      <c r="E917" s="3">
        <v>38</v>
      </c>
      <c r="F917" s="3">
        <v>0.3</v>
      </c>
      <c r="G917" s="5">
        <v>0.5</v>
      </c>
      <c r="H917" s="3">
        <v>0.8</v>
      </c>
      <c r="I917" s="3">
        <v>1.55139</v>
      </c>
      <c r="J917" s="12">
        <f t="shared" si="42"/>
        <v>1.2083333333333335</v>
      </c>
      <c r="K917" s="4">
        <v>43776.125</v>
      </c>
      <c r="L917" s="3">
        <f t="shared" si="43"/>
        <v>7</v>
      </c>
      <c r="M917" s="3">
        <f t="shared" si="44"/>
        <v>3</v>
      </c>
      <c r="N917" s="3">
        <v>58</v>
      </c>
      <c r="O917" s="3">
        <v>58</v>
      </c>
      <c r="P917" s="3">
        <v>58</v>
      </c>
      <c r="Q917" s="3">
        <v>0</v>
      </c>
      <c r="R917" s="3"/>
      <c r="S917" s="3">
        <f>IF(ISBLANK(Table13[[#This Row],[T1]]),0,IF(Table13[[#This Row],[T1]]&gt;0,1,0))</f>
        <v>1</v>
      </c>
      <c r="T917" s="3">
        <f>IF(ISBLANK(Table13[[#This Row],[T2]]),0,IF(Table13[[#This Row],[T2]]&gt;0,1,0))</f>
        <v>1</v>
      </c>
      <c r="U917" s="3">
        <f>IF(ISBLANK(Table13[[#This Row],[T3]]),0,IF(Table13[[#This Row],[T3]]&gt;0,1,0))</f>
        <v>1</v>
      </c>
      <c r="V917" s="3">
        <f>IF(ISBLANK(Table13[[#This Row],[T4]]),0,IF(Table13[[#This Row],[T4]]&gt;0,1,0))</f>
        <v>1</v>
      </c>
      <c r="W917" s="26">
        <v>48</v>
      </c>
      <c r="X917" s="22">
        <v>11</v>
      </c>
      <c r="Y917" s="3">
        <v>0.8</v>
      </c>
      <c r="Z917" s="3"/>
      <c r="AB917" s="30">
        <v>887</v>
      </c>
      <c r="AC917" s="30">
        <v>1.3952610592539043</v>
      </c>
      <c r="AD917" s="30">
        <v>1.4047389407460955</v>
      </c>
    </row>
    <row r="918" spans="1:30">
      <c r="A918" s="4">
        <v>43776.166666666664</v>
      </c>
      <c r="B918">
        <v>43776</v>
      </c>
      <c r="C918" s="3">
        <v>0.16666666666666666</v>
      </c>
      <c r="D918" s="3">
        <v>4</v>
      </c>
      <c r="E918" s="3">
        <v>38</v>
      </c>
      <c r="F918" s="3">
        <v>0.5</v>
      </c>
      <c r="G918" s="5">
        <v>0.3</v>
      </c>
      <c r="H918" s="3">
        <v>0.8</v>
      </c>
      <c r="I918" s="3">
        <v>1.55139</v>
      </c>
      <c r="J918" s="12">
        <f t="shared" si="42"/>
        <v>1.2166666666666666</v>
      </c>
      <c r="K918" s="4">
        <v>43776.166666666664</v>
      </c>
      <c r="L918" s="3">
        <f t="shared" si="43"/>
        <v>7</v>
      </c>
      <c r="M918" s="3">
        <f t="shared" si="44"/>
        <v>4</v>
      </c>
      <c r="N918" s="3">
        <v>58</v>
      </c>
      <c r="O918" s="3">
        <v>9</v>
      </c>
      <c r="P918" s="3">
        <v>58</v>
      </c>
      <c r="Q918" s="3">
        <v>0</v>
      </c>
      <c r="R918" s="3"/>
      <c r="S918" s="3">
        <f>IF(ISBLANK(Table13[[#This Row],[T1]]),0,IF(Table13[[#This Row],[T1]]&gt;0,1,0))</f>
        <v>1</v>
      </c>
      <c r="T918" s="3">
        <f>IF(ISBLANK(Table13[[#This Row],[T2]]),0,IF(Table13[[#This Row],[T2]]&gt;0,1,0))</f>
        <v>1</v>
      </c>
      <c r="U918" s="3">
        <f>IF(ISBLANK(Table13[[#This Row],[T3]]),0,IF(Table13[[#This Row],[T3]]&gt;0,1,0))</f>
        <v>1</v>
      </c>
      <c r="V918" s="3">
        <f>IF(ISBLANK(Table13[[#This Row],[T4]]),0,IF(Table13[[#This Row],[T4]]&gt;0,1,0))</f>
        <v>1</v>
      </c>
      <c r="W918" s="25">
        <v>49</v>
      </c>
      <c r="X918" s="23">
        <v>11</v>
      </c>
      <c r="Y918" s="3">
        <v>0.8</v>
      </c>
      <c r="Z918" s="3"/>
      <c r="AB918" s="30">
        <v>888</v>
      </c>
      <c r="AC918" s="30">
        <v>1.4375073632204463</v>
      </c>
      <c r="AD918" s="30">
        <v>-0.2375073632204463</v>
      </c>
    </row>
    <row r="919" spans="1:30">
      <c r="A919" s="4">
        <v>43776.208333333336</v>
      </c>
      <c r="B919">
        <v>43776</v>
      </c>
      <c r="C919" s="3">
        <v>0.20833333333333334</v>
      </c>
      <c r="D919" s="3">
        <v>5</v>
      </c>
      <c r="E919" s="3">
        <v>38</v>
      </c>
      <c r="F919" s="3">
        <v>0.5</v>
      </c>
      <c r="G919" s="5">
        <v>1.5</v>
      </c>
      <c r="H919" s="3">
        <v>2</v>
      </c>
      <c r="I919" s="3">
        <v>1.55139</v>
      </c>
      <c r="J919" s="12">
        <f t="shared" si="42"/>
        <v>1.2333333333333334</v>
      </c>
      <c r="K919" s="4">
        <v>43776.208333333336</v>
      </c>
      <c r="L919" s="3">
        <f t="shared" si="43"/>
        <v>7</v>
      </c>
      <c r="M919" s="3">
        <f t="shared" si="44"/>
        <v>5</v>
      </c>
      <c r="N919" s="3">
        <v>58</v>
      </c>
      <c r="O919" s="3">
        <v>0</v>
      </c>
      <c r="P919" s="3">
        <v>58</v>
      </c>
      <c r="Q919" s="3">
        <v>0</v>
      </c>
      <c r="R919" s="3"/>
      <c r="S919" s="3">
        <f>IF(ISBLANK(Table13[[#This Row],[T1]]),0,IF(Table13[[#This Row],[T1]]&gt;0,1,0))</f>
        <v>1</v>
      </c>
      <c r="T919" s="3">
        <f>IF(ISBLANK(Table13[[#This Row],[T2]]),0,IF(Table13[[#This Row],[T2]]&gt;0,1,0))</f>
        <v>1</v>
      </c>
      <c r="U919" s="3">
        <f>IF(ISBLANK(Table13[[#This Row],[T3]]),0,IF(Table13[[#This Row],[T3]]&gt;0,1,0))</f>
        <v>1</v>
      </c>
      <c r="V919" s="3">
        <f>IF(ISBLANK(Table13[[#This Row],[T4]]),0,IF(Table13[[#This Row],[T4]]&gt;0,1,0))</f>
        <v>1</v>
      </c>
      <c r="W919" s="26">
        <v>49</v>
      </c>
      <c r="X919" s="22">
        <v>11</v>
      </c>
      <c r="Y919" s="3">
        <v>2</v>
      </c>
      <c r="Z919" s="3"/>
      <c r="AB919" s="30">
        <v>889</v>
      </c>
      <c r="AC919" s="30">
        <v>1.4482306457395016</v>
      </c>
      <c r="AD919" s="30">
        <v>-1.0482306457395016</v>
      </c>
    </row>
    <row r="920" spans="1:30">
      <c r="A920" s="4">
        <v>43776.25</v>
      </c>
      <c r="B920">
        <v>43776</v>
      </c>
      <c r="C920" s="3">
        <v>0.25</v>
      </c>
      <c r="D920" s="3">
        <v>6</v>
      </c>
      <c r="E920" s="3">
        <v>38</v>
      </c>
      <c r="F920" s="3">
        <v>0.5</v>
      </c>
      <c r="G920" s="5">
        <v>1.2</v>
      </c>
      <c r="H920" s="3">
        <v>1.7</v>
      </c>
      <c r="I920" s="3">
        <v>1.55139</v>
      </c>
      <c r="J920" s="12">
        <f t="shared" si="42"/>
        <v>1.2625</v>
      </c>
      <c r="K920" s="4">
        <v>43776.25</v>
      </c>
      <c r="L920" s="3">
        <f t="shared" si="43"/>
        <v>7</v>
      </c>
      <c r="M920" s="3">
        <f t="shared" si="44"/>
        <v>6</v>
      </c>
      <c r="N920" s="3">
        <v>40</v>
      </c>
      <c r="O920" s="3">
        <v>0</v>
      </c>
      <c r="P920" s="3">
        <v>57</v>
      </c>
      <c r="Q920" s="3">
        <v>0</v>
      </c>
      <c r="R920" s="3"/>
      <c r="S920" s="3">
        <f>IF(ISBLANK(Table13[[#This Row],[T1]]),0,IF(Table13[[#This Row],[T1]]&gt;0,1,0))</f>
        <v>1</v>
      </c>
      <c r="T920" s="3">
        <f>IF(ISBLANK(Table13[[#This Row],[T2]]),0,IF(Table13[[#This Row],[T2]]&gt;0,1,0))</f>
        <v>1</v>
      </c>
      <c r="U920" s="3">
        <f>IF(ISBLANK(Table13[[#This Row],[T3]]),0,IF(Table13[[#This Row],[T3]]&gt;0,1,0))</f>
        <v>1</v>
      </c>
      <c r="V920" s="3">
        <f>IF(ISBLANK(Table13[[#This Row],[T4]]),0,IF(Table13[[#This Row],[T4]]&gt;0,1,0))</f>
        <v>1</v>
      </c>
      <c r="W920" s="25">
        <v>50</v>
      </c>
      <c r="X920" s="23">
        <v>13</v>
      </c>
      <c r="Y920" s="3">
        <v>1.7</v>
      </c>
      <c r="Z920" s="3"/>
      <c r="AB920" s="30">
        <v>890</v>
      </c>
      <c r="AC920" s="30">
        <v>1.4589539282585566</v>
      </c>
      <c r="AD920" s="30">
        <v>-0.75895392825855668</v>
      </c>
    </row>
    <row r="921" spans="1:30">
      <c r="A921" s="4">
        <v>43776.291666666664</v>
      </c>
      <c r="B921">
        <v>43776</v>
      </c>
      <c r="C921" s="3">
        <v>0.29166666666666669</v>
      </c>
      <c r="D921" s="3">
        <v>7</v>
      </c>
      <c r="E921" s="3">
        <v>38</v>
      </c>
      <c r="F921" s="3">
        <v>0.8</v>
      </c>
      <c r="G921" s="5">
        <v>1.9</v>
      </c>
      <c r="H921" s="3">
        <v>2.7</v>
      </c>
      <c r="I921" s="3">
        <v>1.55139</v>
      </c>
      <c r="J921" s="12">
        <f t="shared" si="42"/>
        <v>1.2916666666666667</v>
      </c>
      <c r="K921" s="4">
        <v>43776.291666666664</v>
      </c>
      <c r="L921" s="3">
        <f t="shared" si="43"/>
        <v>7</v>
      </c>
      <c r="M921" s="3">
        <f t="shared" si="44"/>
        <v>7</v>
      </c>
      <c r="N921" s="3">
        <v>0</v>
      </c>
      <c r="O921" s="3">
        <v>0</v>
      </c>
      <c r="P921" s="3">
        <v>46</v>
      </c>
      <c r="Q921" s="3">
        <v>0</v>
      </c>
      <c r="R921" s="3"/>
      <c r="S921" s="3">
        <f>IF(ISBLANK(Table13[[#This Row],[T1]]),0,IF(Table13[[#This Row],[T1]]&gt;0,1,0))</f>
        <v>1</v>
      </c>
      <c r="T921" s="3">
        <f>IF(ISBLANK(Table13[[#This Row],[T2]]),0,IF(Table13[[#This Row],[T2]]&gt;0,1,0))</f>
        <v>1</v>
      </c>
      <c r="U921" s="3">
        <f>IF(ISBLANK(Table13[[#This Row],[T3]]),0,IF(Table13[[#This Row],[T3]]&gt;0,1,0))</f>
        <v>1</v>
      </c>
      <c r="V921" s="3">
        <f>IF(ISBLANK(Table13[[#This Row],[T4]]),0,IF(Table13[[#This Row],[T4]]&gt;0,1,0))</f>
        <v>1</v>
      </c>
      <c r="W921" s="26">
        <v>50</v>
      </c>
      <c r="X921" s="22">
        <v>11</v>
      </c>
      <c r="Y921" s="3">
        <v>2.7</v>
      </c>
      <c r="Z921" s="3"/>
      <c r="AB921" s="30">
        <v>891</v>
      </c>
      <c r="AC921" s="30">
        <v>1.4696772107776119</v>
      </c>
      <c r="AD921" s="30">
        <v>-0.56967721077761191</v>
      </c>
    </row>
    <row r="922" spans="1:30">
      <c r="A922" s="4">
        <v>43776.333333333336</v>
      </c>
      <c r="B922">
        <v>43776</v>
      </c>
      <c r="C922" s="3">
        <v>0.33333333333333331</v>
      </c>
      <c r="D922" s="3">
        <v>8</v>
      </c>
      <c r="E922" s="3">
        <v>38</v>
      </c>
      <c r="F922" s="3">
        <v>0.4</v>
      </c>
      <c r="G922" s="5">
        <v>0.2</v>
      </c>
      <c r="H922" s="3">
        <v>0.60000000000000009</v>
      </c>
      <c r="I922" s="3">
        <v>1.55139</v>
      </c>
      <c r="J922" s="12">
        <f t="shared" si="42"/>
        <v>1.3416666666666666</v>
      </c>
      <c r="K922" s="4">
        <v>43776.333333333336</v>
      </c>
      <c r="L922" s="3">
        <f t="shared" si="43"/>
        <v>7</v>
      </c>
      <c r="M922" s="3">
        <f t="shared" si="44"/>
        <v>8</v>
      </c>
      <c r="N922" s="3">
        <v>0</v>
      </c>
      <c r="O922" s="3">
        <v>0</v>
      </c>
      <c r="P922" s="3">
        <v>1</v>
      </c>
      <c r="Q922" s="3">
        <v>0</v>
      </c>
      <c r="R922" s="3"/>
      <c r="S922" s="3">
        <f>IF(ISBLANK(Table13[[#This Row],[T1]]),0,IF(Table13[[#This Row],[T1]]&gt;0,1,0))</f>
        <v>1</v>
      </c>
      <c r="T922" s="3">
        <f>IF(ISBLANK(Table13[[#This Row],[T2]]),0,IF(Table13[[#This Row],[T2]]&gt;0,1,0))</f>
        <v>0</v>
      </c>
      <c r="U922" s="3">
        <f>IF(ISBLANK(Table13[[#This Row],[T3]]),0,IF(Table13[[#This Row],[T3]]&gt;0,1,0))</f>
        <v>1</v>
      </c>
      <c r="V922" s="3">
        <f>IF(ISBLANK(Table13[[#This Row],[T4]]),0,IF(Table13[[#This Row],[T4]]&gt;0,1,0))</f>
        <v>1</v>
      </c>
      <c r="W922" s="25">
        <v>51</v>
      </c>
      <c r="X922" s="23">
        <v>11</v>
      </c>
      <c r="Y922" s="3">
        <v>0.60000000000000009</v>
      </c>
      <c r="Z922" s="3"/>
      <c r="AB922" s="30">
        <v>892</v>
      </c>
      <c r="AC922" s="30">
        <v>1.4911237758157223</v>
      </c>
      <c r="AD922" s="30">
        <v>-0.79112377581572235</v>
      </c>
    </row>
    <row r="923" spans="1:30">
      <c r="A923" s="4">
        <v>43776.375</v>
      </c>
      <c r="B923">
        <v>43776</v>
      </c>
      <c r="C923" s="3">
        <v>0.375</v>
      </c>
      <c r="D923" s="3">
        <v>9</v>
      </c>
      <c r="E923" s="3">
        <v>38</v>
      </c>
      <c r="F923" s="3">
        <v>0.2</v>
      </c>
      <c r="G923" s="5">
        <v>0.2</v>
      </c>
      <c r="H923" s="3">
        <v>0.4</v>
      </c>
      <c r="I923" s="3">
        <v>1.55139</v>
      </c>
      <c r="J923" s="12">
        <f t="shared" si="42"/>
        <v>1.3416666666666666</v>
      </c>
      <c r="K923" s="4">
        <v>43776.375000231485</v>
      </c>
      <c r="L923" s="3">
        <f t="shared" si="43"/>
        <v>7</v>
      </c>
      <c r="M923" s="3">
        <f t="shared" si="44"/>
        <v>9</v>
      </c>
      <c r="N923" s="3"/>
      <c r="O923" s="3"/>
      <c r="P923" s="3"/>
      <c r="Q923" s="3"/>
      <c r="R923" s="3"/>
      <c r="S923" s="3">
        <f>IF(ISBLANK(Table13[[#This Row],[T1]]),0,IF(Table13[[#This Row],[T1]]&gt;0,1,0))</f>
        <v>1</v>
      </c>
      <c r="T923" s="3">
        <f>IF(ISBLANK(Table13[[#This Row],[T2]]),0,IF(Table13[[#This Row],[T2]]&gt;0,1,0))</f>
        <v>0</v>
      </c>
      <c r="U923" s="3">
        <f>IF(ISBLANK(Table13[[#This Row],[T3]]),0,IF(Table13[[#This Row],[T3]]&gt;0,1,0))</f>
        <v>1</v>
      </c>
      <c r="V923" s="3">
        <f>IF(ISBLANK(Table13[[#This Row],[T4]]),0,IF(Table13[[#This Row],[T4]]&gt;0,1,0))</f>
        <v>1</v>
      </c>
      <c r="W923" s="26">
        <v>53</v>
      </c>
      <c r="X923" s="22">
        <v>11</v>
      </c>
      <c r="Y923" s="3">
        <v>0.4</v>
      </c>
      <c r="Z923" s="3"/>
      <c r="AB923" s="30">
        <v>893</v>
      </c>
      <c r="AC923" s="30">
        <v>1.4911237758157223</v>
      </c>
      <c r="AD923" s="30">
        <v>-0.79112377581572235</v>
      </c>
    </row>
    <row r="924" spans="1:30">
      <c r="A924" s="4">
        <v>43776.416666666664</v>
      </c>
      <c r="B924">
        <v>43776</v>
      </c>
      <c r="C924" s="3">
        <v>0.41666666666666669</v>
      </c>
      <c r="D924" s="3">
        <v>10</v>
      </c>
      <c r="E924" s="3">
        <v>38</v>
      </c>
      <c r="F924" s="3">
        <v>0.2</v>
      </c>
      <c r="G924" s="5">
        <v>0.2</v>
      </c>
      <c r="H924" s="3">
        <v>0.4</v>
      </c>
      <c r="I924" s="3">
        <v>1.55139</v>
      </c>
      <c r="J924" s="12">
        <f t="shared" si="42"/>
        <v>1.3916666666666666</v>
      </c>
      <c r="K924" s="4">
        <v>43776.416666956022</v>
      </c>
      <c r="L924" s="3">
        <f t="shared" si="43"/>
        <v>7</v>
      </c>
      <c r="M924" s="3">
        <f t="shared" si="44"/>
        <v>10</v>
      </c>
      <c r="N924" s="3"/>
      <c r="O924" s="3"/>
      <c r="P924" s="3"/>
      <c r="Q924" s="3"/>
      <c r="R924" s="3"/>
      <c r="S924" s="3">
        <f>IF(ISBLANK(Table13[[#This Row],[T1]]),0,IF(Table13[[#This Row],[T1]]&gt;0,1,0))</f>
        <v>1</v>
      </c>
      <c r="T924" s="3">
        <f>IF(ISBLANK(Table13[[#This Row],[T2]]),0,IF(Table13[[#This Row],[T2]]&gt;0,1,0))</f>
        <v>0</v>
      </c>
      <c r="U924" s="3">
        <f>IF(ISBLANK(Table13[[#This Row],[T3]]),0,IF(Table13[[#This Row],[T3]]&gt;0,1,0))</f>
        <v>1</v>
      </c>
      <c r="V924" s="3">
        <f>IF(ISBLANK(Table13[[#This Row],[T4]]),0,IF(Table13[[#This Row],[T4]]&gt;0,1,0))</f>
        <v>1</v>
      </c>
      <c r="W924" s="25">
        <v>54</v>
      </c>
      <c r="X924" s="23">
        <v>11</v>
      </c>
      <c r="Y924" s="3">
        <v>0.4</v>
      </c>
      <c r="Z924" s="3"/>
      <c r="AB924" s="30">
        <v>894</v>
      </c>
      <c r="AC924" s="30">
        <v>1.5018470583347776</v>
      </c>
      <c r="AD924" s="30">
        <v>0.49815294166522239</v>
      </c>
    </row>
    <row r="925" spans="1:30">
      <c r="A925" s="4">
        <v>43776.458333333336</v>
      </c>
      <c r="B925">
        <v>43776</v>
      </c>
      <c r="C925" s="3">
        <v>0.45833333333333331</v>
      </c>
      <c r="D925" s="3">
        <v>11</v>
      </c>
      <c r="E925" s="3">
        <v>38</v>
      </c>
      <c r="F925" s="3">
        <v>0.2</v>
      </c>
      <c r="G925" s="5">
        <v>0.2</v>
      </c>
      <c r="H925" s="3">
        <v>0.4</v>
      </c>
      <c r="I925" s="3">
        <v>1.55139</v>
      </c>
      <c r="J925" s="12">
        <f t="shared" si="42"/>
        <v>1.5</v>
      </c>
      <c r="K925" s="4">
        <v>43776.458333680559</v>
      </c>
      <c r="L925" s="3">
        <f t="shared" si="43"/>
        <v>7</v>
      </c>
      <c r="M925" s="3">
        <f t="shared" si="44"/>
        <v>11</v>
      </c>
      <c r="N925" s="3"/>
      <c r="O925" s="3"/>
      <c r="P925" s="3"/>
      <c r="Q925" s="3"/>
      <c r="R925" s="3"/>
      <c r="S925" s="3">
        <f>IF(ISBLANK(Table13[[#This Row],[T1]]),0,IF(Table13[[#This Row],[T1]]&gt;0,1,0))</f>
        <v>0</v>
      </c>
      <c r="T925" s="3">
        <f>IF(ISBLANK(Table13[[#This Row],[T2]]),0,IF(Table13[[#This Row],[T2]]&gt;0,1,0))</f>
        <v>0</v>
      </c>
      <c r="U925" s="3">
        <f>IF(ISBLANK(Table13[[#This Row],[T3]]),0,IF(Table13[[#This Row],[T3]]&gt;0,1,0))</f>
        <v>0</v>
      </c>
      <c r="V925" s="3">
        <f>IF(ISBLANK(Table13[[#This Row],[T4]]),0,IF(Table13[[#This Row],[T4]]&gt;0,1,0))</f>
        <v>1</v>
      </c>
      <c r="W925" s="26">
        <v>56</v>
      </c>
      <c r="X925" s="22">
        <v>11</v>
      </c>
      <c r="Y925" s="3">
        <v>0.4</v>
      </c>
      <c r="Z925" s="3"/>
      <c r="AB925" s="30">
        <v>895</v>
      </c>
      <c r="AC925" s="30">
        <v>1.5018470583347776</v>
      </c>
      <c r="AD925" s="30">
        <v>0.79815294166522222</v>
      </c>
    </row>
    <row r="926" spans="1:30">
      <c r="A926" s="4">
        <v>43776.5</v>
      </c>
      <c r="B926">
        <v>43776</v>
      </c>
      <c r="C926" s="3">
        <v>0.5</v>
      </c>
      <c r="D926" s="3">
        <v>12</v>
      </c>
      <c r="E926" s="3">
        <v>38</v>
      </c>
      <c r="F926" s="3">
        <v>0.2</v>
      </c>
      <c r="G926" s="5">
        <v>0.2</v>
      </c>
      <c r="H926" s="3">
        <v>0.4</v>
      </c>
      <c r="I926" s="3">
        <v>1.55139</v>
      </c>
      <c r="J926" s="12">
        <f t="shared" si="42"/>
        <v>1.4958333333333333</v>
      </c>
      <c r="K926" s="4">
        <v>43776.5</v>
      </c>
      <c r="L926" s="3">
        <f t="shared" si="43"/>
        <v>7</v>
      </c>
      <c r="M926" s="3">
        <f t="shared" si="44"/>
        <v>12</v>
      </c>
      <c r="N926" s="3">
        <v>0</v>
      </c>
      <c r="O926" s="3">
        <v>22</v>
      </c>
      <c r="P926" s="3">
        <v>0</v>
      </c>
      <c r="Q926" s="3">
        <v>0</v>
      </c>
      <c r="R926" s="3"/>
      <c r="S926" s="3">
        <f>IF(ISBLANK(Table13[[#This Row],[T1]]),0,IF(Table13[[#This Row],[T1]]&gt;0,1,0))</f>
        <v>0</v>
      </c>
      <c r="T926" s="3">
        <f>IF(ISBLANK(Table13[[#This Row],[T2]]),0,IF(Table13[[#This Row],[T2]]&gt;0,1,0))</f>
        <v>0</v>
      </c>
      <c r="U926" s="3">
        <f>IF(ISBLANK(Table13[[#This Row],[T3]]),0,IF(Table13[[#This Row],[T3]]&gt;0,1,0))</f>
        <v>0</v>
      </c>
      <c r="V926" s="3">
        <f>IF(ISBLANK(Table13[[#This Row],[T4]]),0,IF(Table13[[#This Row],[T4]]&gt;0,1,0))</f>
        <v>0</v>
      </c>
      <c r="W926" s="25">
        <v>57</v>
      </c>
      <c r="X926" s="23">
        <v>11</v>
      </c>
      <c r="Y926" s="3">
        <v>0.4</v>
      </c>
      <c r="Z926" s="3"/>
      <c r="AB926" s="30">
        <v>896</v>
      </c>
      <c r="AC926" s="30">
        <v>1.4482306457395016</v>
      </c>
      <c r="AD926" s="30">
        <v>2.1517693542604985</v>
      </c>
    </row>
    <row r="927" spans="1:30">
      <c r="A927" s="4">
        <v>43776.541666666664</v>
      </c>
      <c r="B927">
        <v>43776</v>
      </c>
      <c r="C927" s="3">
        <v>0.54166666666666663</v>
      </c>
      <c r="D927" s="3">
        <v>13</v>
      </c>
      <c r="E927" s="3">
        <v>38</v>
      </c>
      <c r="F927" s="3">
        <v>0.2</v>
      </c>
      <c r="G927" s="5">
        <v>0.2</v>
      </c>
      <c r="H927" s="3">
        <v>0.4</v>
      </c>
      <c r="I927" s="3">
        <v>1.55139</v>
      </c>
      <c r="J927" s="12">
        <f t="shared" si="42"/>
        <v>1.4958333333333329</v>
      </c>
      <c r="K927" s="4">
        <v>43776.541666666664</v>
      </c>
      <c r="L927" s="3">
        <f t="shared" si="43"/>
        <v>7</v>
      </c>
      <c r="M927" s="3">
        <f t="shared" si="44"/>
        <v>13</v>
      </c>
      <c r="N927" s="3">
        <v>0</v>
      </c>
      <c r="O927" s="3">
        <v>58</v>
      </c>
      <c r="P927" s="3">
        <v>0</v>
      </c>
      <c r="Q927" s="3">
        <v>0</v>
      </c>
      <c r="R927" s="3"/>
      <c r="S927" s="3">
        <f>IF(ISBLANK(Table13[[#This Row],[T1]]),0,IF(Table13[[#This Row],[T1]]&gt;0,1,0))</f>
        <v>0</v>
      </c>
      <c r="T927" s="3">
        <f>IF(ISBLANK(Table13[[#This Row],[T2]]),0,IF(Table13[[#This Row],[T2]]&gt;0,1,0))</f>
        <v>1</v>
      </c>
      <c r="U927" s="3">
        <f>IF(ISBLANK(Table13[[#This Row],[T3]]),0,IF(Table13[[#This Row],[T3]]&gt;0,1,0))</f>
        <v>0</v>
      </c>
      <c r="V927" s="3">
        <f>IF(ISBLANK(Table13[[#This Row],[T4]]),0,IF(Table13[[#This Row],[T4]]&gt;0,1,0))</f>
        <v>0</v>
      </c>
      <c r="W927" s="26">
        <v>60</v>
      </c>
      <c r="X927" s="22">
        <v>11</v>
      </c>
      <c r="Y927" s="3">
        <v>0.4</v>
      </c>
      <c r="Z927" s="3"/>
      <c r="AB927" s="30">
        <v>897</v>
      </c>
      <c r="AC927" s="30">
        <v>1.426784080701391</v>
      </c>
      <c r="AD927" s="30">
        <v>0.97321591929860896</v>
      </c>
    </row>
    <row r="928" spans="1:30">
      <c r="A928" s="4">
        <v>43776.583333333336</v>
      </c>
      <c r="B928">
        <v>43776</v>
      </c>
      <c r="C928" s="3">
        <v>0.58333333333333337</v>
      </c>
      <c r="D928" s="3">
        <v>14</v>
      </c>
      <c r="E928" s="3">
        <v>38</v>
      </c>
      <c r="F928" s="3">
        <v>0.3</v>
      </c>
      <c r="G928" s="5">
        <v>0.3</v>
      </c>
      <c r="H928" s="3">
        <v>0.6</v>
      </c>
      <c r="I928" s="3">
        <v>1.55139</v>
      </c>
      <c r="J928" s="12">
        <f t="shared" si="42"/>
        <v>1.4958333333333329</v>
      </c>
      <c r="K928" s="4">
        <v>43776.583333333336</v>
      </c>
      <c r="L928" s="3">
        <f t="shared" si="43"/>
        <v>7</v>
      </c>
      <c r="M928" s="3">
        <f t="shared" si="44"/>
        <v>14</v>
      </c>
      <c r="N928" s="3">
        <v>0</v>
      </c>
      <c r="O928" s="3">
        <v>58</v>
      </c>
      <c r="P928" s="3">
        <v>0</v>
      </c>
      <c r="Q928" s="3">
        <v>0</v>
      </c>
      <c r="R928" s="3"/>
      <c r="S928" s="3">
        <f>IF(ISBLANK(Table13[[#This Row],[T1]]),0,IF(Table13[[#This Row],[T1]]&gt;0,1,0))</f>
        <v>0</v>
      </c>
      <c r="T928" s="3">
        <f>IF(ISBLANK(Table13[[#This Row],[T2]]),0,IF(Table13[[#This Row],[T2]]&gt;0,1,0))</f>
        <v>1</v>
      </c>
      <c r="U928" s="3">
        <f>IF(ISBLANK(Table13[[#This Row],[T3]]),0,IF(Table13[[#This Row],[T3]]&gt;0,1,0))</f>
        <v>0</v>
      </c>
      <c r="V928" s="3">
        <f>IF(ISBLANK(Table13[[#This Row],[T4]]),0,IF(Table13[[#This Row],[T4]]&gt;0,1,0))</f>
        <v>0</v>
      </c>
      <c r="W928" s="25">
        <v>61</v>
      </c>
      <c r="X928" s="23">
        <v>11</v>
      </c>
      <c r="Y928" s="3">
        <v>0.6</v>
      </c>
      <c r="Z928" s="3"/>
      <c r="AB928" s="30">
        <v>898</v>
      </c>
      <c r="AC928" s="30">
        <v>1.4548887644026496</v>
      </c>
      <c r="AD928" s="30">
        <v>-1.0548887644026497</v>
      </c>
    </row>
    <row r="929" spans="1:30">
      <c r="A929" s="4">
        <v>43776.625</v>
      </c>
      <c r="B929">
        <v>43776</v>
      </c>
      <c r="C929" s="3">
        <v>0.625</v>
      </c>
      <c r="D929" s="3">
        <v>15</v>
      </c>
      <c r="E929" s="3">
        <v>38</v>
      </c>
      <c r="F929" s="3">
        <v>1.3</v>
      </c>
      <c r="G929" s="5">
        <v>0.9</v>
      </c>
      <c r="H929" s="3">
        <v>2.2000000000000002</v>
      </c>
      <c r="I929" s="3">
        <v>1.55139</v>
      </c>
      <c r="J929" s="12">
        <f t="shared" si="42"/>
        <v>1.4833333333333327</v>
      </c>
      <c r="K929" s="4">
        <v>43776.625</v>
      </c>
      <c r="L929" s="3">
        <f t="shared" si="43"/>
        <v>7</v>
      </c>
      <c r="M929" s="3">
        <f t="shared" si="44"/>
        <v>15</v>
      </c>
      <c r="N929" s="3">
        <v>0</v>
      </c>
      <c r="O929" s="3">
        <v>18</v>
      </c>
      <c r="P929" s="3">
        <v>0</v>
      </c>
      <c r="Q929" s="3">
        <v>0</v>
      </c>
      <c r="R929" s="3"/>
      <c r="S929" s="3">
        <f>IF(ISBLANK(Table13[[#This Row],[T1]]),0,IF(Table13[[#This Row],[T1]]&gt;0,1,0))</f>
        <v>1</v>
      </c>
      <c r="T929" s="3">
        <f>IF(ISBLANK(Table13[[#This Row],[T2]]),0,IF(Table13[[#This Row],[T2]]&gt;0,1,0))</f>
        <v>1</v>
      </c>
      <c r="U929" s="3">
        <f>IF(ISBLANK(Table13[[#This Row],[T3]]),0,IF(Table13[[#This Row],[T3]]&gt;0,1,0))</f>
        <v>1</v>
      </c>
      <c r="V929" s="3">
        <f>IF(ISBLANK(Table13[[#This Row],[T4]]),0,IF(Table13[[#This Row],[T4]]&gt;0,1,0))</f>
        <v>1</v>
      </c>
      <c r="W929" s="26">
        <v>61</v>
      </c>
      <c r="X929" s="22">
        <v>11</v>
      </c>
      <c r="Y929" s="3">
        <v>2.2000000000000002</v>
      </c>
      <c r="Z929" s="3"/>
      <c r="AB929" s="30">
        <v>899</v>
      </c>
      <c r="AC929" s="30">
        <v>1.4227189168454839</v>
      </c>
      <c r="AD929" s="30">
        <v>-1.1227189168454839</v>
      </c>
    </row>
    <row r="930" spans="1:30">
      <c r="A930" s="4">
        <v>43776.666666666664</v>
      </c>
      <c r="B930">
        <v>43776</v>
      </c>
      <c r="C930" s="3">
        <v>0.66666666666666663</v>
      </c>
      <c r="D930" s="3">
        <v>16</v>
      </c>
      <c r="E930" s="3">
        <v>38</v>
      </c>
      <c r="F930" s="3">
        <v>0.2</v>
      </c>
      <c r="G930" s="5">
        <v>0.2</v>
      </c>
      <c r="H930" s="3">
        <v>0.4</v>
      </c>
      <c r="I930" s="3">
        <v>1.55139</v>
      </c>
      <c r="J930" s="12">
        <f t="shared" si="42"/>
        <v>1.4999999999999993</v>
      </c>
      <c r="K930" s="4">
        <v>43776.666667303238</v>
      </c>
      <c r="L930" s="3">
        <f t="shared" si="43"/>
        <v>7</v>
      </c>
      <c r="M930" s="3">
        <f t="shared" si="44"/>
        <v>16</v>
      </c>
      <c r="N930" s="3"/>
      <c r="O930" s="3"/>
      <c r="P930" s="3"/>
      <c r="Q930" s="3"/>
      <c r="R930" s="3"/>
      <c r="S930" s="3">
        <f>IF(ISBLANK(Table13[[#This Row],[T1]]),0,IF(Table13[[#This Row],[T1]]&gt;0,1,0))</f>
        <v>1</v>
      </c>
      <c r="T930" s="3">
        <f>IF(ISBLANK(Table13[[#This Row],[T2]]),0,IF(Table13[[#This Row],[T2]]&gt;0,1,0))</f>
        <v>1</v>
      </c>
      <c r="U930" s="3">
        <f>IF(ISBLANK(Table13[[#This Row],[T3]]),0,IF(Table13[[#This Row],[T3]]&gt;0,1,0))</f>
        <v>1</v>
      </c>
      <c r="V930" s="3">
        <f>IF(ISBLANK(Table13[[#This Row],[T4]]),0,IF(Table13[[#This Row],[T4]]&gt;0,1,0))</f>
        <v>1</v>
      </c>
      <c r="W930" s="25">
        <v>59</v>
      </c>
      <c r="X930" s="23">
        <v>8</v>
      </c>
      <c r="Y930" s="3">
        <v>0.4</v>
      </c>
      <c r="Z930" s="3"/>
      <c r="AB930" s="30">
        <v>900</v>
      </c>
      <c r="AC930" s="30">
        <v>1.4119956343264286</v>
      </c>
      <c r="AD930" s="30">
        <v>-1.1119956343264286</v>
      </c>
    </row>
    <row r="931" spans="1:30">
      <c r="A931" s="4">
        <v>43776.708333333336</v>
      </c>
      <c r="B931">
        <v>43776</v>
      </c>
      <c r="C931" s="3">
        <v>0.70833333333333337</v>
      </c>
      <c r="D931" s="3">
        <v>17</v>
      </c>
      <c r="E931" s="3">
        <v>38</v>
      </c>
      <c r="F931" s="3">
        <v>0.3</v>
      </c>
      <c r="G931" s="5">
        <v>0.7</v>
      </c>
      <c r="H931" s="3">
        <v>1</v>
      </c>
      <c r="I931" s="3">
        <v>1.55139</v>
      </c>
      <c r="J931" s="12">
        <f t="shared" si="42"/>
        <v>1.6666666666666663</v>
      </c>
      <c r="K931" s="4">
        <v>43776.708334027775</v>
      </c>
      <c r="L931" s="3">
        <f t="shared" si="43"/>
        <v>7</v>
      </c>
      <c r="M931" s="3">
        <f t="shared" si="44"/>
        <v>17</v>
      </c>
      <c r="N931" s="3"/>
      <c r="O931" s="3"/>
      <c r="P931" s="3"/>
      <c r="Q931" s="3"/>
      <c r="R931" s="3"/>
      <c r="S931" s="3">
        <f>IF(ISBLANK(Table13[[#This Row],[T1]]),0,IF(Table13[[#This Row],[T1]]&gt;0,1,0))</f>
        <v>1</v>
      </c>
      <c r="T931" s="3">
        <f>IF(ISBLANK(Table13[[#This Row],[T2]]),0,IF(Table13[[#This Row],[T2]]&gt;0,1,0))</f>
        <v>0</v>
      </c>
      <c r="U931" s="3">
        <f>IF(ISBLANK(Table13[[#This Row],[T3]]),0,IF(Table13[[#This Row],[T3]]&gt;0,1,0))</f>
        <v>1</v>
      </c>
      <c r="V931" s="3">
        <f>IF(ISBLANK(Table13[[#This Row],[T4]]),0,IF(Table13[[#This Row],[T4]]&gt;0,1,0))</f>
        <v>0</v>
      </c>
      <c r="W931" s="26">
        <v>55</v>
      </c>
      <c r="X931" s="22">
        <v>8</v>
      </c>
      <c r="Y931" s="3">
        <v>1</v>
      </c>
      <c r="Z931" s="3"/>
      <c r="AB931" s="30">
        <v>901</v>
      </c>
      <c r="AC931" s="30">
        <v>1.3624443855870596</v>
      </c>
      <c r="AD931" s="30">
        <v>-0.96244438558705958</v>
      </c>
    </row>
    <row r="932" spans="1:30">
      <c r="A932" s="4">
        <v>43776.75</v>
      </c>
      <c r="B932">
        <v>43776</v>
      </c>
      <c r="C932" s="3">
        <v>0.75</v>
      </c>
      <c r="D932" s="3">
        <v>18</v>
      </c>
      <c r="E932" s="3">
        <v>38</v>
      </c>
      <c r="F932" s="3">
        <v>0.4</v>
      </c>
      <c r="G932" s="5">
        <v>0.7</v>
      </c>
      <c r="H932" s="3">
        <v>1.1000000000000001</v>
      </c>
      <c r="I932" s="3">
        <v>1.55139</v>
      </c>
      <c r="J932" s="12">
        <f t="shared" si="42"/>
        <v>1.8499999999999999</v>
      </c>
      <c r="K932" s="4">
        <v>43776.75</v>
      </c>
      <c r="L932" s="3">
        <f t="shared" si="43"/>
        <v>7</v>
      </c>
      <c r="M932" s="3">
        <f t="shared" si="44"/>
        <v>18</v>
      </c>
      <c r="N932" s="3">
        <v>0</v>
      </c>
      <c r="O932" s="3">
        <v>0</v>
      </c>
      <c r="P932" s="3">
        <v>56</v>
      </c>
      <c r="Q932" s="3">
        <v>0</v>
      </c>
      <c r="R932" s="3"/>
      <c r="S932" s="3">
        <f>IF(ISBLANK(Table13[[#This Row],[T1]]),0,IF(Table13[[#This Row],[T1]]&gt;0,1,0))</f>
        <v>1</v>
      </c>
      <c r="T932" s="3">
        <f>IF(ISBLANK(Table13[[#This Row],[T2]]),0,IF(Table13[[#This Row],[T2]]&gt;0,1,0))</f>
        <v>1</v>
      </c>
      <c r="U932" s="3">
        <f>IF(ISBLANK(Table13[[#This Row],[T3]]),0,IF(Table13[[#This Row],[T3]]&gt;0,1,0))</f>
        <v>1</v>
      </c>
      <c r="V932" s="3">
        <f>IF(ISBLANK(Table13[[#This Row],[T4]]),0,IF(Table13[[#This Row],[T4]]&gt;0,1,0))</f>
        <v>0</v>
      </c>
      <c r="W932" s="25">
        <v>55</v>
      </c>
      <c r="X932" s="23">
        <v>8</v>
      </c>
      <c r="Y932" s="3">
        <v>1.1000000000000001</v>
      </c>
      <c r="Z932" s="3"/>
      <c r="AB932" s="30">
        <v>902</v>
      </c>
      <c r="AC932" s="30">
        <v>1.3517211030680043</v>
      </c>
      <c r="AD932" s="30">
        <v>-1.0517211030680043</v>
      </c>
    </row>
    <row r="933" spans="1:30">
      <c r="A933" s="4">
        <v>43776.791666666664</v>
      </c>
      <c r="B933">
        <v>43776</v>
      </c>
      <c r="C933" s="3">
        <v>0.79166666666666663</v>
      </c>
      <c r="D933" s="3">
        <v>19</v>
      </c>
      <c r="E933" s="3">
        <v>38</v>
      </c>
      <c r="F933" s="3">
        <v>0.6</v>
      </c>
      <c r="G933" s="5">
        <v>0.8</v>
      </c>
      <c r="H933" s="3">
        <v>1.4</v>
      </c>
      <c r="I933" s="3">
        <v>1.55139</v>
      </c>
      <c r="J933" s="12">
        <f t="shared" si="42"/>
        <v>1.9083333333333332</v>
      </c>
      <c r="K933" s="4">
        <v>43776.791666666664</v>
      </c>
      <c r="L933" s="3">
        <f t="shared" si="43"/>
        <v>7</v>
      </c>
      <c r="M933" s="3">
        <f t="shared" si="44"/>
        <v>19</v>
      </c>
      <c r="N933" s="3">
        <v>47</v>
      </c>
      <c r="O933" s="3">
        <v>0</v>
      </c>
      <c r="P933" s="3">
        <v>57</v>
      </c>
      <c r="Q933" s="3">
        <v>0</v>
      </c>
      <c r="R933" s="3"/>
      <c r="S933" s="3">
        <f>IF(ISBLANK(Table13[[#This Row],[T1]]),0,IF(Table13[[#This Row],[T1]]&gt;0,1,0))</f>
        <v>1</v>
      </c>
      <c r="T933" s="3">
        <f>IF(ISBLANK(Table13[[#This Row],[T2]]),0,IF(Table13[[#This Row],[T2]]&gt;0,1,0))</f>
        <v>1</v>
      </c>
      <c r="U933" s="3">
        <f>IF(ISBLANK(Table13[[#This Row],[T3]]),0,IF(Table13[[#This Row],[T3]]&gt;0,1,0))</f>
        <v>1</v>
      </c>
      <c r="V933" s="3">
        <f>IF(ISBLANK(Table13[[#This Row],[T4]]),0,IF(Table13[[#This Row],[T4]]&gt;0,1,0))</f>
        <v>0</v>
      </c>
      <c r="W933" s="26">
        <v>54</v>
      </c>
      <c r="X933" s="22">
        <v>8</v>
      </c>
      <c r="Y933" s="3">
        <v>1.4</v>
      </c>
      <c r="Z933" s="3"/>
      <c r="AB933" s="30">
        <v>903</v>
      </c>
      <c r="AC933" s="30">
        <v>1.420019427299315</v>
      </c>
      <c r="AD933" s="30">
        <v>-1.1200194272993149</v>
      </c>
    </row>
    <row r="934" spans="1:30">
      <c r="A934" s="4">
        <v>43776.833333333336</v>
      </c>
      <c r="B934">
        <v>43776</v>
      </c>
      <c r="C934" s="3">
        <v>0.83333333333333337</v>
      </c>
      <c r="D934" s="3">
        <v>20</v>
      </c>
      <c r="E934" s="3">
        <v>38</v>
      </c>
      <c r="F934" s="3">
        <v>0.9</v>
      </c>
      <c r="G934" s="5">
        <v>3.4</v>
      </c>
      <c r="H934" s="3">
        <v>4.3</v>
      </c>
      <c r="I934" s="3">
        <v>1.55139</v>
      </c>
      <c r="J934" s="12">
        <f t="shared" si="42"/>
        <v>2.0416666666666665</v>
      </c>
      <c r="K934" s="4">
        <v>43776.833333333336</v>
      </c>
      <c r="L934" s="3">
        <f t="shared" si="43"/>
        <v>7</v>
      </c>
      <c r="M934" s="3">
        <f t="shared" si="44"/>
        <v>20</v>
      </c>
      <c r="N934" s="3">
        <v>58</v>
      </c>
      <c r="O934" s="3">
        <v>28</v>
      </c>
      <c r="P934" s="3">
        <v>57</v>
      </c>
      <c r="Q934" s="3">
        <v>0</v>
      </c>
      <c r="R934" s="3"/>
      <c r="S934" s="3">
        <f>IF(ISBLANK(Table13[[#This Row],[T1]]),0,IF(Table13[[#This Row],[T1]]&gt;0,1,0))</f>
        <v>1</v>
      </c>
      <c r="T934" s="3">
        <f>IF(ISBLANK(Table13[[#This Row],[T2]]),0,IF(Table13[[#This Row],[T2]]&gt;0,1,0))</f>
        <v>1</v>
      </c>
      <c r="U934" s="3">
        <f>IF(ISBLANK(Table13[[#This Row],[T3]]),0,IF(Table13[[#This Row],[T3]]&gt;0,1,0))</f>
        <v>1</v>
      </c>
      <c r="V934" s="3">
        <f>IF(ISBLANK(Table13[[#This Row],[T4]]),0,IF(Table13[[#This Row],[T4]]&gt;0,1,0))</f>
        <v>0</v>
      </c>
      <c r="W934" s="25">
        <v>52</v>
      </c>
      <c r="X934" s="23">
        <v>8</v>
      </c>
      <c r="Y934" s="3">
        <v>4.3</v>
      </c>
      <c r="Z934" s="3"/>
      <c r="AB934" s="30">
        <v>904</v>
      </c>
      <c r="AC934" s="30">
        <v>1.3011566351268615</v>
      </c>
      <c r="AD934" s="30">
        <v>-0.10115663512686157</v>
      </c>
    </row>
    <row r="935" spans="1:30">
      <c r="A935" s="4">
        <v>43776.875</v>
      </c>
      <c r="B935">
        <v>43776</v>
      </c>
      <c r="C935" s="3">
        <v>0.875</v>
      </c>
      <c r="D935" s="3">
        <v>21</v>
      </c>
      <c r="E935" s="3">
        <v>38</v>
      </c>
      <c r="F935" s="3">
        <v>1.4</v>
      </c>
      <c r="G935" s="5">
        <v>0.7</v>
      </c>
      <c r="H935" s="3">
        <v>2.0999999999999996</v>
      </c>
      <c r="I935" s="3">
        <v>1.55139</v>
      </c>
      <c r="J935" s="12">
        <f t="shared" si="42"/>
        <v>2.0249999999999999</v>
      </c>
      <c r="K935" s="4">
        <v>43776.875</v>
      </c>
      <c r="L935" s="3">
        <f t="shared" si="43"/>
        <v>7</v>
      </c>
      <c r="M935" s="3">
        <f t="shared" si="44"/>
        <v>21</v>
      </c>
      <c r="N935" s="3">
        <v>57</v>
      </c>
      <c r="O935" s="3">
        <v>57</v>
      </c>
      <c r="P935" s="3">
        <v>57</v>
      </c>
      <c r="Q935" s="3">
        <v>0</v>
      </c>
      <c r="R935" s="3"/>
      <c r="S935" s="3">
        <f>IF(ISBLANK(Table13[[#This Row],[T1]]),0,IF(Table13[[#This Row],[T1]]&gt;0,1,0))</f>
        <v>1</v>
      </c>
      <c r="T935" s="3">
        <f>IF(ISBLANK(Table13[[#This Row],[T2]]),0,IF(Table13[[#This Row],[T2]]&gt;0,1,0))</f>
        <v>1</v>
      </c>
      <c r="U935" s="3">
        <f>IF(ISBLANK(Table13[[#This Row],[T3]]),0,IF(Table13[[#This Row],[T3]]&gt;0,1,0))</f>
        <v>1</v>
      </c>
      <c r="V935" s="3">
        <f>IF(ISBLANK(Table13[[#This Row],[T4]]),0,IF(Table13[[#This Row],[T4]]&gt;0,1,0))</f>
        <v>1</v>
      </c>
      <c r="W935" s="26">
        <v>50</v>
      </c>
      <c r="X935" s="22">
        <v>8</v>
      </c>
      <c r="Y935" s="3">
        <v>2.0999999999999996</v>
      </c>
      <c r="Z935" s="3"/>
      <c r="AB935" s="30">
        <v>905</v>
      </c>
      <c r="AC935" s="30">
        <v>1.1937934998281201</v>
      </c>
      <c r="AD935" s="30">
        <v>0.30620650017187989</v>
      </c>
    </row>
    <row r="936" spans="1:30">
      <c r="A936" s="4">
        <v>43776.916666666664</v>
      </c>
      <c r="B936">
        <v>43776</v>
      </c>
      <c r="C936" s="3">
        <v>0.91666666666666663</v>
      </c>
      <c r="D936" s="3">
        <v>22</v>
      </c>
      <c r="E936" s="3">
        <v>38</v>
      </c>
      <c r="F936" s="3">
        <v>1.9</v>
      </c>
      <c r="G936" s="5">
        <v>0.4</v>
      </c>
      <c r="H936" s="3">
        <v>2.2999999999999998</v>
      </c>
      <c r="I936" s="3">
        <v>1.55139</v>
      </c>
      <c r="J936" s="12">
        <f t="shared" si="42"/>
        <v>2.0416666666666665</v>
      </c>
      <c r="K936" s="4">
        <v>43776.916666666664</v>
      </c>
      <c r="L936" s="3">
        <f t="shared" si="43"/>
        <v>7</v>
      </c>
      <c r="M936" s="3">
        <f t="shared" si="44"/>
        <v>22</v>
      </c>
      <c r="N936" s="3">
        <v>58</v>
      </c>
      <c r="O936" s="3">
        <v>58</v>
      </c>
      <c r="P936" s="3">
        <v>57</v>
      </c>
      <c r="Q936" s="3">
        <v>0</v>
      </c>
      <c r="R936" s="3"/>
      <c r="S936" s="3">
        <f>IF(ISBLANK(Table13[[#This Row],[T1]]),0,IF(Table13[[#This Row],[T1]]&gt;0,1,0))</f>
        <v>1</v>
      </c>
      <c r="T936" s="3">
        <f>IF(ISBLANK(Table13[[#This Row],[T2]]),0,IF(Table13[[#This Row],[T2]]&gt;0,1,0))</f>
        <v>1</v>
      </c>
      <c r="U936" s="3">
        <f>IF(ISBLANK(Table13[[#This Row],[T3]]),0,IF(Table13[[#This Row],[T3]]&gt;0,1,0))</f>
        <v>1</v>
      </c>
      <c r="V936" s="3">
        <f>IF(ISBLANK(Table13[[#This Row],[T4]]),0,IF(Table13[[#This Row],[T4]]&gt;0,1,0))</f>
        <v>1</v>
      </c>
      <c r="W936" s="25">
        <v>49</v>
      </c>
      <c r="X936" s="23">
        <v>11</v>
      </c>
      <c r="Y936" s="3">
        <v>2.2999999999999998</v>
      </c>
      <c r="Z936" s="3"/>
      <c r="AB936" s="30">
        <v>906</v>
      </c>
      <c r="AC936" s="30">
        <v>1.1937934998281201</v>
      </c>
      <c r="AD936" s="30">
        <v>-0.39379349982812006</v>
      </c>
    </row>
    <row r="937" spans="1:30">
      <c r="A937" s="4">
        <v>43776.958333333336</v>
      </c>
      <c r="B937">
        <v>43776</v>
      </c>
      <c r="C937" s="3">
        <v>0.95833333333333337</v>
      </c>
      <c r="D937" s="3">
        <v>23</v>
      </c>
      <c r="E937" s="3">
        <v>38</v>
      </c>
      <c r="F937" s="3">
        <v>0.2</v>
      </c>
      <c r="G937" s="5">
        <v>0.5</v>
      </c>
      <c r="H937" s="3">
        <v>0.7</v>
      </c>
      <c r="I937" s="3">
        <v>1.55139</v>
      </c>
      <c r="J937" s="12">
        <f t="shared" si="42"/>
        <v>1.9625000000000001</v>
      </c>
      <c r="K937" s="4">
        <v>43776.958333333336</v>
      </c>
      <c r="L937" s="3">
        <f t="shared" si="43"/>
        <v>7</v>
      </c>
      <c r="M937" s="3">
        <f t="shared" si="44"/>
        <v>23</v>
      </c>
      <c r="N937" s="3">
        <v>58</v>
      </c>
      <c r="O937" s="3">
        <v>58</v>
      </c>
      <c r="P937" s="3">
        <v>58</v>
      </c>
      <c r="Q937" s="3">
        <v>0</v>
      </c>
      <c r="R937" s="3"/>
      <c r="S937" s="3">
        <f>IF(ISBLANK(Table13[[#This Row],[T1]]),0,IF(Table13[[#This Row],[T1]]&gt;0,1,0))</f>
        <v>1</v>
      </c>
      <c r="T937" s="3">
        <f>IF(ISBLANK(Table13[[#This Row],[T2]]),0,IF(Table13[[#This Row],[T2]]&gt;0,1,0))</f>
        <v>1</v>
      </c>
      <c r="U937" s="3">
        <f>IF(ISBLANK(Table13[[#This Row],[T3]]),0,IF(Table13[[#This Row],[T3]]&gt;0,1,0))</f>
        <v>1</v>
      </c>
      <c r="V937" s="3">
        <f>IF(ISBLANK(Table13[[#This Row],[T4]]),0,IF(Table13[[#This Row],[T4]]&gt;0,1,0))</f>
        <v>1</v>
      </c>
      <c r="W937" s="26">
        <v>47</v>
      </c>
      <c r="X937" s="22">
        <v>11</v>
      </c>
      <c r="Y937" s="3">
        <v>0.7</v>
      </c>
      <c r="Z937" s="3"/>
      <c r="AB937" s="30">
        <v>907</v>
      </c>
      <c r="AC937" s="30">
        <v>1.2259633473852858</v>
      </c>
      <c r="AD937" s="30">
        <v>7.403665261471426E-2</v>
      </c>
    </row>
    <row r="938" spans="1:30">
      <c r="A938" s="4">
        <v>43777</v>
      </c>
      <c r="B938">
        <v>43777</v>
      </c>
      <c r="C938" s="3">
        <v>0</v>
      </c>
      <c r="D938" s="3">
        <v>0</v>
      </c>
      <c r="E938" s="3">
        <v>39</v>
      </c>
      <c r="F938" s="3">
        <v>0.2</v>
      </c>
      <c r="G938" s="5">
        <v>0.5</v>
      </c>
      <c r="H938" s="3">
        <v>0.7</v>
      </c>
      <c r="I938" s="3">
        <v>1.55139</v>
      </c>
      <c r="J938" s="12">
        <f t="shared" si="42"/>
        <v>2</v>
      </c>
      <c r="K938" s="4">
        <v>43777</v>
      </c>
      <c r="L938" s="3">
        <f t="shared" si="43"/>
        <v>8</v>
      </c>
      <c r="M938" s="3">
        <f t="shared" si="44"/>
        <v>0</v>
      </c>
      <c r="N938" s="3">
        <v>58</v>
      </c>
      <c r="O938" s="3">
        <v>57</v>
      </c>
      <c r="P938" s="3">
        <v>58</v>
      </c>
      <c r="Q938" s="3">
        <v>0</v>
      </c>
      <c r="R938" s="3"/>
      <c r="S938" s="3">
        <f>IF(ISBLANK(Table13[[#This Row],[T1]]),0,IF(Table13[[#This Row],[T1]]&gt;0,1,0))</f>
        <v>1</v>
      </c>
      <c r="T938" s="3">
        <f>IF(ISBLANK(Table13[[#This Row],[T2]]),0,IF(Table13[[#This Row],[T2]]&gt;0,1,0))</f>
        <v>1</v>
      </c>
      <c r="U938" s="3">
        <f>IF(ISBLANK(Table13[[#This Row],[T3]]),0,IF(Table13[[#This Row],[T3]]&gt;0,1,0))</f>
        <v>1</v>
      </c>
      <c r="V938" s="3">
        <f>IF(ISBLANK(Table13[[#This Row],[T4]]),0,IF(Table13[[#This Row],[T4]]&gt;0,1,0))</f>
        <v>1</v>
      </c>
      <c r="W938" s="25">
        <v>45</v>
      </c>
      <c r="X938" s="23">
        <v>11</v>
      </c>
      <c r="Y938" s="3">
        <v>0.7</v>
      </c>
      <c r="Z938" s="3"/>
      <c r="AB938" s="30">
        <v>908</v>
      </c>
      <c r="AC938" s="30">
        <v>1.4733989950474742</v>
      </c>
      <c r="AD938" s="30">
        <v>-0.17339899504747436</v>
      </c>
    </row>
    <row r="939" spans="1:30">
      <c r="A939" s="4">
        <v>43777.041666666664</v>
      </c>
      <c r="B939">
        <v>43777</v>
      </c>
      <c r="C939" s="3">
        <v>4.1666666666666664E-2</v>
      </c>
      <c r="D939" s="3">
        <v>1</v>
      </c>
      <c r="E939" s="3">
        <v>39</v>
      </c>
      <c r="F939" s="3">
        <v>0.2</v>
      </c>
      <c r="G939" s="5">
        <v>0.4</v>
      </c>
      <c r="H939" s="3">
        <v>0.60000000000000009</v>
      </c>
      <c r="I939" s="3">
        <v>1.55139</v>
      </c>
      <c r="J939" s="12">
        <f t="shared" si="42"/>
        <v>2.0958333333333332</v>
      </c>
      <c r="K939" s="4">
        <v>43777.041666666664</v>
      </c>
      <c r="L939" s="3">
        <f t="shared" si="43"/>
        <v>8</v>
      </c>
      <c r="M939" s="3">
        <f t="shared" si="44"/>
        <v>1</v>
      </c>
      <c r="N939" s="3">
        <v>57</v>
      </c>
      <c r="O939" s="3">
        <v>57</v>
      </c>
      <c r="P939" s="3">
        <v>57</v>
      </c>
      <c r="Q939" s="3">
        <v>0</v>
      </c>
      <c r="R939" s="3"/>
      <c r="S939" s="3">
        <f>IF(ISBLANK(Table13[[#This Row],[T1]]),0,IF(Table13[[#This Row],[T1]]&gt;0,1,0))</f>
        <v>1</v>
      </c>
      <c r="T939" s="3">
        <f>IF(ISBLANK(Table13[[#This Row],[T2]]),0,IF(Table13[[#This Row],[T2]]&gt;0,1,0))</f>
        <v>1</v>
      </c>
      <c r="U939" s="3">
        <f>IF(ISBLANK(Table13[[#This Row],[T3]]),0,IF(Table13[[#This Row],[T3]]&gt;0,1,0))</f>
        <v>1</v>
      </c>
      <c r="V939" s="3">
        <f>IF(ISBLANK(Table13[[#This Row],[T4]]),0,IF(Table13[[#This Row],[T4]]&gt;0,1,0))</f>
        <v>1</v>
      </c>
      <c r="W939" s="26">
        <v>44</v>
      </c>
      <c r="X939" s="22">
        <v>11</v>
      </c>
      <c r="Y939" s="3">
        <v>0.60000000000000009</v>
      </c>
      <c r="Z939" s="3"/>
      <c r="AB939" s="30">
        <v>909</v>
      </c>
      <c r="AC939" s="30">
        <v>1.4841222775665295</v>
      </c>
      <c r="AD939" s="30">
        <v>2.9158777224334709</v>
      </c>
    </row>
    <row r="940" spans="1:30">
      <c r="A940" s="4">
        <v>43777.083333333336</v>
      </c>
      <c r="B940">
        <v>43777</v>
      </c>
      <c r="C940" s="3">
        <v>8.3333333333333329E-2</v>
      </c>
      <c r="D940" s="3">
        <v>2</v>
      </c>
      <c r="E940" s="3">
        <v>39</v>
      </c>
      <c r="F940" s="3">
        <v>0.5</v>
      </c>
      <c r="G940" s="5">
        <v>0.5</v>
      </c>
      <c r="H940" s="3">
        <v>1</v>
      </c>
      <c r="I940" s="3">
        <v>1.55139</v>
      </c>
      <c r="J940" s="12">
        <f t="shared" si="42"/>
        <v>2.1708333333333329</v>
      </c>
      <c r="K940" s="4">
        <v>43777.083333333336</v>
      </c>
      <c r="L940" s="3">
        <f t="shared" si="43"/>
        <v>8</v>
      </c>
      <c r="M940" s="3">
        <f t="shared" si="44"/>
        <v>2</v>
      </c>
      <c r="N940" s="3">
        <v>58</v>
      </c>
      <c r="O940" s="3">
        <v>58</v>
      </c>
      <c r="P940" s="3">
        <v>58</v>
      </c>
      <c r="Q940" s="3">
        <v>0</v>
      </c>
      <c r="R940" s="3"/>
      <c r="S940" s="3">
        <f>IF(ISBLANK(Table13[[#This Row],[T1]]),0,IF(Table13[[#This Row],[T1]]&gt;0,1,0))</f>
        <v>1</v>
      </c>
      <c r="T940" s="3">
        <f>IF(ISBLANK(Table13[[#This Row],[T2]]),0,IF(Table13[[#This Row],[T2]]&gt;0,1,0))</f>
        <v>1</v>
      </c>
      <c r="U940" s="3">
        <f>IF(ISBLANK(Table13[[#This Row],[T3]]),0,IF(Table13[[#This Row],[T3]]&gt;0,1,0))</f>
        <v>1</v>
      </c>
      <c r="V940" s="3">
        <f>IF(ISBLANK(Table13[[#This Row],[T4]]),0,IF(Table13[[#This Row],[T4]]&gt;0,1,0))</f>
        <v>1</v>
      </c>
      <c r="W940" s="25">
        <v>42</v>
      </c>
      <c r="X940" s="23">
        <v>21</v>
      </c>
      <c r="Y940" s="3">
        <v>1</v>
      </c>
      <c r="Z940" s="3"/>
      <c r="AB940" s="30">
        <v>910</v>
      </c>
      <c r="AC940" s="30">
        <v>1.4058547935279819</v>
      </c>
      <c r="AD940" s="30">
        <v>1.5941452064720181</v>
      </c>
    </row>
    <row r="941" spans="1:30">
      <c r="A941" s="4">
        <v>43777.125</v>
      </c>
      <c r="B941">
        <v>43777</v>
      </c>
      <c r="C941" s="3">
        <v>0.125</v>
      </c>
      <c r="D941" s="3">
        <v>3</v>
      </c>
      <c r="E941" s="3">
        <v>39</v>
      </c>
      <c r="F941" s="3">
        <v>0.5</v>
      </c>
      <c r="G941" s="5">
        <v>0.5</v>
      </c>
      <c r="H941" s="3">
        <v>1</v>
      </c>
      <c r="I941" s="3">
        <v>1.55139</v>
      </c>
      <c r="J941" s="12">
        <f t="shared" si="42"/>
        <v>2.2249999999999996</v>
      </c>
      <c r="K941" s="4">
        <v>43777.125</v>
      </c>
      <c r="L941" s="3">
        <f t="shared" si="43"/>
        <v>8</v>
      </c>
      <c r="M941" s="3">
        <f t="shared" si="44"/>
        <v>3</v>
      </c>
      <c r="N941" s="3">
        <v>58</v>
      </c>
      <c r="O941" s="3">
        <v>58</v>
      </c>
      <c r="P941" s="3">
        <v>58</v>
      </c>
      <c r="Q941" s="3">
        <v>0</v>
      </c>
      <c r="R941" s="3"/>
      <c r="S941" s="3">
        <f>IF(ISBLANK(Table13[[#This Row],[T1]]),0,IF(Table13[[#This Row],[T1]]&gt;0,1,0))</f>
        <v>1</v>
      </c>
      <c r="T941" s="3">
        <f>IF(ISBLANK(Table13[[#This Row],[T2]]),0,IF(Table13[[#This Row],[T2]]&gt;0,1,0))</f>
        <v>1</v>
      </c>
      <c r="U941" s="3">
        <f>IF(ISBLANK(Table13[[#This Row],[T3]]),0,IF(Table13[[#This Row],[T3]]&gt;0,1,0))</f>
        <v>1</v>
      </c>
      <c r="V941" s="3">
        <f>IF(ISBLANK(Table13[[#This Row],[T4]]),0,IF(Table13[[#This Row],[T4]]&gt;0,1,0))</f>
        <v>1</v>
      </c>
      <c r="W941" s="26">
        <v>41</v>
      </c>
      <c r="X941" s="22">
        <v>13</v>
      </c>
      <c r="Y941" s="3">
        <v>1</v>
      </c>
      <c r="Z941" s="3"/>
      <c r="AB941" s="30">
        <v>911</v>
      </c>
      <c r="AC941" s="30">
        <v>1.4273013585660923</v>
      </c>
      <c r="AD941" s="30">
        <v>0.97269864143390761</v>
      </c>
    </row>
    <row r="942" spans="1:30">
      <c r="A942" s="4">
        <v>43777.166666666664</v>
      </c>
      <c r="B942">
        <v>43777</v>
      </c>
      <c r="C942" s="3">
        <v>0.16666666666666666</v>
      </c>
      <c r="D942" s="3">
        <v>4</v>
      </c>
      <c r="E942" s="3">
        <v>39</v>
      </c>
      <c r="F942" s="3">
        <v>0.6</v>
      </c>
      <c r="G942" s="5">
        <v>0.6</v>
      </c>
      <c r="H942" s="3">
        <v>1.2</v>
      </c>
      <c r="I942" s="3">
        <v>1.55139</v>
      </c>
      <c r="J942" s="12">
        <f t="shared" si="42"/>
        <v>2.2833333333333332</v>
      </c>
      <c r="K942" s="4">
        <v>43777.166666666664</v>
      </c>
      <c r="L942" s="3">
        <f t="shared" si="43"/>
        <v>8</v>
      </c>
      <c r="M942" s="3">
        <f t="shared" si="44"/>
        <v>4</v>
      </c>
      <c r="N942" s="3">
        <v>58</v>
      </c>
      <c r="O942" s="3">
        <v>58</v>
      </c>
      <c r="P942" s="3">
        <v>58</v>
      </c>
      <c r="Q942" s="3">
        <v>0</v>
      </c>
      <c r="R942" s="3"/>
      <c r="S942" s="3">
        <f>IF(ISBLANK(Table13[[#This Row],[T1]]),0,IF(Table13[[#This Row],[T1]]&gt;0,1,0))</f>
        <v>1</v>
      </c>
      <c r="T942" s="3">
        <f>IF(ISBLANK(Table13[[#This Row],[T2]]),0,IF(Table13[[#This Row],[T2]]&gt;0,1,0))</f>
        <v>1</v>
      </c>
      <c r="U942" s="3">
        <f>IF(ISBLANK(Table13[[#This Row],[T3]]),0,IF(Table13[[#This Row],[T3]]&gt;0,1,0))</f>
        <v>1</v>
      </c>
      <c r="V942" s="3">
        <f>IF(ISBLANK(Table13[[#This Row],[T4]]),0,IF(Table13[[#This Row],[T4]]&gt;0,1,0))</f>
        <v>1</v>
      </c>
      <c r="W942" s="25">
        <v>41</v>
      </c>
      <c r="X942" s="23">
        <v>13</v>
      </c>
      <c r="Y942" s="3">
        <v>1.2</v>
      </c>
      <c r="Z942" s="3"/>
      <c r="AB942" s="30">
        <v>912</v>
      </c>
      <c r="AC942" s="30">
        <v>1.3983130039080376</v>
      </c>
      <c r="AD942" s="30">
        <v>-0.99831300390803757</v>
      </c>
    </row>
    <row r="943" spans="1:30">
      <c r="A943" s="4">
        <v>43777.208333333336</v>
      </c>
      <c r="B943">
        <v>43777</v>
      </c>
      <c r="C943" s="3">
        <v>0.20833333333333334</v>
      </c>
      <c r="D943" s="3">
        <v>5</v>
      </c>
      <c r="E943" s="3">
        <v>39</v>
      </c>
      <c r="F943" s="3">
        <v>0.5</v>
      </c>
      <c r="G943" s="5">
        <v>2.2000000000000002</v>
      </c>
      <c r="H943" s="3">
        <v>2.7</v>
      </c>
      <c r="I943" s="3">
        <v>1.55139</v>
      </c>
      <c r="J943" s="12">
        <f t="shared" si="42"/>
        <v>2.333333333333333</v>
      </c>
      <c r="K943" s="4">
        <v>43777.208333333336</v>
      </c>
      <c r="L943" s="3">
        <f t="shared" si="43"/>
        <v>8</v>
      </c>
      <c r="M943" s="3">
        <f t="shared" si="44"/>
        <v>5</v>
      </c>
      <c r="N943" s="3">
        <v>57</v>
      </c>
      <c r="O943" s="3">
        <v>52</v>
      </c>
      <c r="P943" s="3">
        <v>57</v>
      </c>
      <c r="Q943" s="3">
        <v>0</v>
      </c>
      <c r="R943" s="3"/>
      <c r="S943" s="3">
        <f>IF(ISBLANK(Table13[[#This Row],[T1]]),0,IF(Table13[[#This Row],[T1]]&gt;0,1,0))</f>
        <v>1</v>
      </c>
      <c r="T943" s="3">
        <f>IF(ISBLANK(Table13[[#This Row],[T2]]),0,IF(Table13[[#This Row],[T2]]&gt;0,1,0))</f>
        <v>1</v>
      </c>
      <c r="U943" s="3">
        <f>IF(ISBLANK(Table13[[#This Row],[T3]]),0,IF(Table13[[#This Row],[T3]]&gt;0,1,0))</f>
        <v>1</v>
      </c>
      <c r="V943" s="3">
        <f>IF(ISBLANK(Table13[[#This Row],[T4]]),0,IF(Table13[[#This Row],[T4]]&gt;0,1,0))</f>
        <v>1</v>
      </c>
      <c r="W943" s="26">
        <v>39</v>
      </c>
      <c r="X943" s="22">
        <v>17</v>
      </c>
      <c r="Y943" s="3">
        <v>2.7</v>
      </c>
      <c r="Z943" s="3"/>
      <c r="AB943" s="30">
        <v>913</v>
      </c>
      <c r="AC943" s="30">
        <v>1.638845374401253</v>
      </c>
      <c r="AD943" s="30">
        <v>-1.0388453744012529</v>
      </c>
    </row>
    <row r="944" spans="1:30">
      <c r="A944" s="4">
        <v>43777.25</v>
      </c>
      <c r="B944">
        <v>43777</v>
      </c>
      <c r="C944" s="3">
        <v>0.25</v>
      </c>
      <c r="D944" s="3">
        <v>6</v>
      </c>
      <c r="E944" s="3">
        <v>39</v>
      </c>
      <c r="F944" s="3">
        <v>0.2</v>
      </c>
      <c r="G944" s="5">
        <v>2.2000000000000002</v>
      </c>
      <c r="H944" s="3">
        <v>2.4000000000000004</v>
      </c>
      <c r="I944" s="3">
        <v>1.55139</v>
      </c>
      <c r="J944" s="12">
        <f t="shared" si="42"/>
        <v>2.3458333333333332</v>
      </c>
      <c r="K944" s="4">
        <v>43777.25</v>
      </c>
      <c r="L944" s="3">
        <f t="shared" si="43"/>
        <v>8</v>
      </c>
      <c r="M944" s="3">
        <f t="shared" si="44"/>
        <v>6</v>
      </c>
      <c r="N944" s="3">
        <v>58</v>
      </c>
      <c r="O944" s="3">
        <v>58</v>
      </c>
      <c r="P944" s="3">
        <v>58</v>
      </c>
      <c r="Q944" s="3">
        <v>0</v>
      </c>
      <c r="R944" s="3"/>
      <c r="S944" s="3">
        <f>IF(ISBLANK(Table13[[#This Row],[T1]]),0,IF(Table13[[#This Row],[T1]]&gt;0,1,0))</f>
        <v>1</v>
      </c>
      <c r="T944" s="3">
        <f>IF(ISBLANK(Table13[[#This Row],[T2]]),0,IF(Table13[[#This Row],[T2]]&gt;0,1,0))</f>
        <v>1</v>
      </c>
      <c r="U944" s="3">
        <f>IF(ISBLANK(Table13[[#This Row],[T3]]),0,IF(Table13[[#This Row],[T3]]&gt;0,1,0))</f>
        <v>1</v>
      </c>
      <c r="V944" s="3">
        <f>IF(ISBLANK(Table13[[#This Row],[T4]]),0,IF(Table13[[#This Row],[T4]]&gt;0,1,0))</f>
        <v>1</v>
      </c>
      <c r="W944" s="25">
        <v>38</v>
      </c>
      <c r="X944" s="23">
        <v>17</v>
      </c>
      <c r="Y944" s="3">
        <v>2.4000000000000004</v>
      </c>
      <c r="Z944" s="3"/>
      <c r="AB944" s="30">
        <v>914</v>
      </c>
      <c r="AC944" s="30">
        <v>1.6372546279516975</v>
      </c>
      <c r="AD944" s="30">
        <v>-1.1372546279516975</v>
      </c>
    </row>
    <row r="945" spans="1:30">
      <c r="A945" s="4">
        <v>43777.291666666664</v>
      </c>
      <c r="B945">
        <v>43777</v>
      </c>
      <c r="C945" s="3">
        <v>0.29166666666666669</v>
      </c>
      <c r="D945" s="3">
        <v>7</v>
      </c>
      <c r="E945" s="3">
        <v>39</v>
      </c>
      <c r="F945" s="3">
        <v>2.7</v>
      </c>
      <c r="G945" s="5">
        <v>1.2</v>
      </c>
      <c r="H945" s="3">
        <v>3.9000000000000004</v>
      </c>
      <c r="I945" s="3">
        <v>1.55139</v>
      </c>
      <c r="J945" s="12">
        <f t="shared" si="42"/>
        <v>2.4124999999999996</v>
      </c>
      <c r="K945" s="4">
        <v>43777.291666666664</v>
      </c>
      <c r="L945" s="3">
        <f t="shared" si="43"/>
        <v>8</v>
      </c>
      <c r="M945" s="3">
        <f t="shared" si="44"/>
        <v>7</v>
      </c>
      <c r="N945" s="3">
        <v>54</v>
      </c>
      <c r="O945" s="3">
        <v>41</v>
      </c>
      <c r="P945" s="3">
        <v>58</v>
      </c>
      <c r="Q945" s="3">
        <v>0</v>
      </c>
      <c r="R945" s="3"/>
      <c r="S945" s="3">
        <f>IF(ISBLANK(Table13[[#This Row],[T1]]),0,IF(Table13[[#This Row],[T1]]&gt;0,1,0))</f>
        <v>1</v>
      </c>
      <c r="T945" s="3">
        <f>IF(ISBLANK(Table13[[#This Row],[T2]]),0,IF(Table13[[#This Row],[T2]]&gt;0,1,0))</f>
        <v>1</v>
      </c>
      <c r="U945" s="3">
        <f>IF(ISBLANK(Table13[[#This Row],[T3]]),0,IF(Table13[[#This Row],[T3]]&gt;0,1,0))</f>
        <v>1</v>
      </c>
      <c r="V945" s="3">
        <f>IF(ISBLANK(Table13[[#This Row],[T4]]),0,IF(Table13[[#This Row],[T4]]&gt;0,1,0))</f>
        <v>1</v>
      </c>
      <c r="W945" s="26">
        <v>39</v>
      </c>
      <c r="X945" s="22">
        <v>17</v>
      </c>
      <c r="Y945" s="3">
        <v>3.9000000000000004</v>
      </c>
      <c r="Z945" s="3"/>
      <c r="AB945" s="30">
        <v>915</v>
      </c>
      <c r="AC945" s="30">
        <v>1.6372546279516975</v>
      </c>
      <c r="AD945" s="30">
        <v>-0.93725462795169756</v>
      </c>
    </row>
    <row r="946" spans="1:30">
      <c r="A946" s="4">
        <v>43777.333333333336</v>
      </c>
      <c r="B946">
        <v>43777</v>
      </c>
      <c r="C946" s="3">
        <v>0.33333333333333331</v>
      </c>
      <c r="D946" s="3">
        <v>8</v>
      </c>
      <c r="E946" s="3">
        <v>39</v>
      </c>
      <c r="F946" s="3">
        <v>0.3</v>
      </c>
      <c r="G946" s="5">
        <v>0.3</v>
      </c>
      <c r="H946" s="3">
        <v>0.6</v>
      </c>
      <c r="I946" s="3">
        <v>1.55139</v>
      </c>
      <c r="J946" s="12">
        <f t="shared" si="42"/>
        <v>2.3916666666666662</v>
      </c>
      <c r="K946" s="4">
        <v>43777.333333333336</v>
      </c>
      <c r="L946" s="3">
        <f t="shared" si="43"/>
        <v>8</v>
      </c>
      <c r="M946" s="3">
        <f t="shared" si="44"/>
        <v>8</v>
      </c>
      <c r="N946" s="3">
        <v>0</v>
      </c>
      <c r="O946" s="3">
        <v>0</v>
      </c>
      <c r="P946" s="3">
        <v>58</v>
      </c>
      <c r="Q946" s="3">
        <v>0</v>
      </c>
      <c r="R946" s="3"/>
      <c r="S946" s="3">
        <f>IF(ISBLANK(Table13[[#This Row],[T1]]),0,IF(Table13[[#This Row],[T1]]&gt;0,1,0))</f>
        <v>0</v>
      </c>
      <c r="T946" s="3">
        <f>IF(ISBLANK(Table13[[#This Row],[T2]]),0,IF(Table13[[#This Row],[T2]]&gt;0,1,0))</f>
        <v>0</v>
      </c>
      <c r="U946" s="3">
        <f>IF(ISBLANK(Table13[[#This Row],[T3]]),0,IF(Table13[[#This Row],[T3]]&gt;0,1,0))</f>
        <v>0</v>
      </c>
      <c r="V946" s="3">
        <f>IF(ISBLANK(Table13[[#This Row],[T4]]),0,IF(Table13[[#This Row],[T4]]&gt;0,1,0))</f>
        <v>1</v>
      </c>
      <c r="W946" s="25">
        <v>40</v>
      </c>
      <c r="X946" s="23">
        <v>20</v>
      </c>
      <c r="Y946" s="3">
        <v>0.6</v>
      </c>
      <c r="Z946" s="3"/>
      <c r="AB946" s="30">
        <v>916</v>
      </c>
      <c r="AC946" s="30">
        <v>1.6372546279516975</v>
      </c>
      <c r="AD946" s="30">
        <v>-0.83725462795169747</v>
      </c>
    </row>
    <row r="947" spans="1:30">
      <c r="A947" s="4">
        <v>43777.375</v>
      </c>
      <c r="B947">
        <v>43777</v>
      </c>
      <c r="C947" s="3">
        <v>0.375</v>
      </c>
      <c r="D947" s="3">
        <v>9</v>
      </c>
      <c r="E947" s="3">
        <v>39</v>
      </c>
      <c r="F947" s="3">
        <v>1.1000000000000001</v>
      </c>
      <c r="G947" s="5">
        <v>0.5</v>
      </c>
      <c r="H947" s="3">
        <v>1.6</v>
      </c>
      <c r="I947" s="3">
        <v>1.55139</v>
      </c>
      <c r="J947" s="12">
        <f t="shared" si="42"/>
        <v>2.504166666666666</v>
      </c>
      <c r="K947" s="4">
        <v>43777.375</v>
      </c>
      <c r="L947" s="3">
        <f t="shared" si="43"/>
        <v>8</v>
      </c>
      <c r="M947" s="3">
        <f t="shared" si="44"/>
        <v>9</v>
      </c>
      <c r="N947" s="3">
        <v>0</v>
      </c>
      <c r="O947" s="3">
        <v>0</v>
      </c>
      <c r="P947" s="3">
        <v>54</v>
      </c>
      <c r="Q947" s="3">
        <v>0</v>
      </c>
      <c r="R947" s="3"/>
      <c r="S947" s="3">
        <f>IF(ISBLANK(Table13[[#This Row],[T1]]),0,IF(Table13[[#This Row],[T1]]&gt;0,1,0))</f>
        <v>0</v>
      </c>
      <c r="T947" s="3">
        <f>IF(ISBLANK(Table13[[#This Row],[T2]]),0,IF(Table13[[#This Row],[T2]]&gt;0,1,0))</f>
        <v>0</v>
      </c>
      <c r="U947" s="3">
        <f>IF(ISBLANK(Table13[[#This Row],[T3]]),0,IF(Table13[[#This Row],[T3]]&gt;0,1,0))</f>
        <v>0</v>
      </c>
      <c r="V947" s="3">
        <f>IF(ISBLANK(Table13[[#This Row],[T4]]),0,IF(Table13[[#This Row],[T4]]&gt;0,1,0))</f>
        <v>0</v>
      </c>
      <c r="W947" s="26">
        <v>42</v>
      </c>
      <c r="X947" s="22">
        <v>21</v>
      </c>
      <c r="Y947" s="3">
        <v>1.6</v>
      </c>
      <c r="Z947" s="3"/>
      <c r="AB947" s="30">
        <v>917</v>
      </c>
      <c r="AC947" s="30">
        <v>1.6265313454326422</v>
      </c>
      <c r="AD947" s="30">
        <v>-0.82653134543264217</v>
      </c>
    </row>
    <row r="948" spans="1:30">
      <c r="A948" s="4">
        <v>43777.416666666664</v>
      </c>
      <c r="B948">
        <v>43777</v>
      </c>
      <c r="C948" s="3">
        <v>0.41666666666666669</v>
      </c>
      <c r="D948" s="3">
        <v>10</v>
      </c>
      <c r="E948" s="3">
        <v>39</v>
      </c>
      <c r="F948" s="3">
        <v>0.7</v>
      </c>
      <c r="G948" s="5">
        <v>2.2999999999999998</v>
      </c>
      <c r="H948" s="3">
        <v>3</v>
      </c>
      <c r="I948" s="3">
        <v>1.55139</v>
      </c>
      <c r="J948" s="12">
        <f t="shared" si="42"/>
        <v>2.5291666666666663</v>
      </c>
      <c r="K948" s="4">
        <v>43777.416666666664</v>
      </c>
      <c r="L948" s="3">
        <f t="shared" si="43"/>
        <v>8</v>
      </c>
      <c r="M948" s="3">
        <f t="shared" si="44"/>
        <v>10</v>
      </c>
      <c r="N948" s="3">
        <v>0</v>
      </c>
      <c r="O948" s="3">
        <v>0</v>
      </c>
      <c r="P948" s="3">
        <v>44</v>
      </c>
      <c r="Q948" s="3">
        <v>0</v>
      </c>
      <c r="R948" s="3"/>
      <c r="S948" s="3">
        <f>IF(ISBLANK(Table13[[#This Row],[T1]]),0,IF(Table13[[#This Row],[T1]]&gt;0,1,0))</f>
        <v>0</v>
      </c>
      <c r="T948" s="3">
        <f>IF(ISBLANK(Table13[[#This Row],[T2]]),0,IF(Table13[[#This Row],[T2]]&gt;0,1,0))</f>
        <v>0</v>
      </c>
      <c r="U948" s="3">
        <f>IF(ISBLANK(Table13[[#This Row],[T3]]),0,IF(Table13[[#This Row],[T3]]&gt;0,1,0))</f>
        <v>0</v>
      </c>
      <c r="V948" s="3">
        <f>IF(ISBLANK(Table13[[#This Row],[T4]]),0,IF(Table13[[#This Row],[T4]]&gt;0,1,0))</f>
        <v>0</v>
      </c>
      <c r="W948" s="25">
        <v>42</v>
      </c>
      <c r="X948" s="23">
        <v>17</v>
      </c>
      <c r="Y948" s="3">
        <v>3</v>
      </c>
      <c r="Z948" s="3"/>
      <c r="AB948" s="30">
        <v>918</v>
      </c>
      <c r="AC948" s="30">
        <v>1.6265313454326422</v>
      </c>
      <c r="AD948" s="30">
        <v>0.37346865456735778</v>
      </c>
    </row>
    <row r="949" spans="1:30">
      <c r="A949" s="4">
        <v>43777.458333333336</v>
      </c>
      <c r="B949">
        <v>43777</v>
      </c>
      <c r="C949" s="3">
        <v>0.45833333333333331</v>
      </c>
      <c r="D949" s="3">
        <v>11</v>
      </c>
      <c r="E949" s="3">
        <v>39</v>
      </c>
      <c r="F949" s="3">
        <v>0.2</v>
      </c>
      <c r="G949" s="5">
        <v>0.1</v>
      </c>
      <c r="H949" s="3">
        <v>0.30000000000000004</v>
      </c>
      <c r="I949" s="3">
        <v>1.55139</v>
      </c>
      <c r="J949" s="12">
        <f t="shared" si="42"/>
        <v>2.5708333333333329</v>
      </c>
      <c r="K949" s="4">
        <v>43777.458333043978</v>
      </c>
      <c r="L949" s="3">
        <f t="shared" si="43"/>
        <v>8</v>
      </c>
      <c r="M949" s="3">
        <f t="shared" si="44"/>
        <v>11</v>
      </c>
      <c r="N949" s="3"/>
      <c r="O949" s="3"/>
      <c r="P949" s="3"/>
      <c r="Q949" s="3"/>
      <c r="R949" s="3"/>
      <c r="S949" s="3">
        <f>IF(ISBLANK(Table13[[#This Row],[T1]]),0,IF(Table13[[#This Row],[T1]]&gt;0,1,0))</f>
        <v>0</v>
      </c>
      <c r="T949" s="3">
        <f>IF(ISBLANK(Table13[[#This Row],[T2]]),0,IF(Table13[[#This Row],[T2]]&gt;0,1,0))</f>
        <v>0</v>
      </c>
      <c r="U949" s="3">
        <f>IF(ISBLANK(Table13[[#This Row],[T3]]),0,IF(Table13[[#This Row],[T3]]&gt;0,1,0))</f>
        <v>0</v>
      </c>
      <c r="V949" s="3">
        <f>IF(ISBLANK(Table13[[#This Row],[T4]]),0,IF(Table13[[#This Row],[T4]]&gt;0,1,0))</f>
        <v>0</v>
      </c>
      <c r="W949" s="26">
        <v>43</v>
      </c>
      <c r="X949" s="22">
        <v>13</v>
      </c>
      <c r="Y949" s="3">
        <v>0.30000000000000004</v>
      </c>
      <c r="Z949" s="3"/>
      <c r="AB949" s="30">
        <v>919</v>
      </c>
      <c r="AC949" s="30">
        <v>1.5959522443250322</v>
      </c>
      <c r="AD949" s="30">
        <v>0.10404775567496771</v>
      </c>
    </row>
    <row r="950" spans="1:30">
      <c r="A950" s="4">
        <v>43777.5</v>
      </c>
      <c r="B950">
        <v>43777</v>
      </c>
      <c r="C950" s="3">
        <v>0.5</v>
      </c>
      <c r="D950" s="3">
        <v>12</v>
      </c>
      <c r="E950" s="3">
        <v>39</v>
      </c>
      <c r="F950" s="3">
        <v>0.2</v>
      </c>
      <c r="G950" s="5">
        <v>0.2</v>
      </c>
      <c r="H950" s="3">
        <v>0.4</v>
      </c>
      <c r="I950" s="3">
        <v>1.55139</v>
      </c>
      <c r="J950" s="12">
        <f t="shared" si="42"/>
        <v>2.6541666666666663</v>
      </c>
      <c r="K950" s="4">
        <v>43777.499999652777</v>
      </c>
      <c r="L950" s="3">
        <f t="shared" si="43"/>
        <v>8</v>
      </c>
      <c r="M950" s="3">
        <f t="shared" si="44"/>
        <v>12</v>
      </c>
      <c r="N950" s="3"/>
      <c r="O950" s="3"/>
      <c r="P950" s="3"/>
      <c r="Q950" s="3"/>
      <c r="R950" s="3"/>
      <c r="S950" s="3">
        <f>IF(ISBLANK(Table13[[#This Row],[T1]]),0,IF(Table13[[#This Row],[T1]]&gt;0,1,0))</f>
        <v>0</v>
      </c>
      <c r="T950" s="3">
        <f>IF(ISBLANK(Table13[[#This Row],[T2]]),0,IF(Table13[[#This Row],[T2]]&gt;0,1,0))</f>
        <v>0</v>
      </c>
      <c r="U950" s="3">
        <f>IF(ISBLANK(Table13[[#This Row],[T3]]),0,IF(Table13[[#This Row],[T3]]&gt;0,1,0))</f>
        <v>0</v>
      </c>
      <c r="V950" s="3">
        <f>IF(ISBLANK(Table13[[#This Row],[T4]]),0,IF(Table13[[#This Row],[T4]]&gt;0,1,0))</f>
        <v>0</v>
      </c>
      <c r="W950" s="25">
        <v>44</v>
      </c>
      <c r="X950" s="23">
        <v>13</v>
      </c>
      <c r="Y950" s="3">
        <v>0.4</v>
      </c>
      <c r="Z950" s="3"/>
      <c r="AB950" s="30">
        <v>920</v>
      </c>
      <c r="AC950" s="30">
        <v>1.6158080629135871</v>
      </c>
      <c r="AD950" s="30">
        <v>1.084191937086413</v>
      </c>
    </row>
    <row r="951" spans="1:30">
      <c r="A951" s="4">
        <v>43777.541666666664</v>
      </c>
      <c r="B951">
        <v>43777</v>
      </c>
      <c r="C951" s="3">
        <v>0.54166666666666663</v>
      </c>
      <c r="D951" s="3">
        <v>13</v>
      </c>
      <c r="E951" s="3">
        <v>39</v>
      </c>
      <c r="F951" s="3">
        <v>0.2</v>
      </c>
      <c r="G951" s="5">
        <v>0.2</v>
      </c>
      <c r="H951" s="3">
        <v>0.4</v>
      </c>
      <c r="I951" s="3">
        <v>1.55139</v>
      </c>
      <c r="J951" s="12">
        <f t="shared" si="42"/>
        <v>2.8291666666666662</v>
      </c>
      <c r="K951" s="4">
        <v>43777.541666261575</v>
      </c>
      <c r="L951" s="3">
        <f t="shared" si="43"/>
        <v>8</v>
      </c>
      <c r="M951" s="3">
        <f t="shared" si="44"/>
        <v>13</v>
      </c>
      <c r="N951" s="3"/>
      <c r="O951" s="3"/>
      <c r="P951" s="3"/>
      <c r="Q951" s="3"/>
      <c r="R951" s="3"/>
      <c r="S951" s="3">
        <f>IF(ISBLANK(Table13[[#This Row],[T1]]),0,IF(Table13[[#This Row],[T1]]&gt;0,1,0))</f>
        <v>0</v>
      </c>
      <c r="T951" s="3">
        <f>IF(ISBLANK(Table13[[#This Row],[T2]]),0,IF(Table13[[#This Row],[T2]]&gt;0,1,0))</f>
        <v>0</v>
      </c>
      <c r="U951" s="3">
        <f>IF(ISBLANK(Table13[[#This Row],[T3]]),0,IF(Table13[[#This Row],[T3]]&gt;0,1,0))</f>
        <v>0</v>
      </c>
      <c r="V951" s="3">
        <f>IF(ISBLANK(Table13[[#This Row],[T4]]),0,IF(Table13[[#This Row],[T4]]&gt;0,1,0))</f>
        <v>0</v>
      </c>
      <c r="W951" s="26">
        <v>43</v>
      </c>
      <c r="X951" s="22">
        <v>13</v>
      </c>
      <c r="Y951" s="3">
        <v>0.4</v>
      </c>
      <c r="Z951" s="3"/>
      <c r="AB951" s="30">
        <v>921</v>
      </c>
      <c r="AC951" s="30">
        <v>1.7734988213063545</v>
      </c>
      <c r="AD951" s="30">
        <v>-1.1734988213063544</v>
      </c>
    </row>
    <row r="952" spans="1:30">
      <c r="A952" s="4">
        <v>43777.583333333336</v>
      </c>
      <c r="B952">
        <v>43777</v>
      </c>
      <c r="C952" s="3">
        <v>0.58333333333333337</v>
      </c>
      <c r="D952" s="3">
        <v>14</v>
      </c>
      <c r="E952" s="3">
        <v>39</v>
      </c>
      <c r="F952" s="3">
        <v>0.1</v>
      </c>
      <c r="G952" s="5">
        <v>0.2</v>
      </c>
      <c r="H952" s="3">
        <v>0.30000000000000004</v>
      </c>
      <c r="I952" s="3">
        <v>1.55139</v>
      </c>
      <c r="J952" s="12">
        <f t="shared" si="42"/>
        <v>2.8708333333333331</v>
      </c>
      <c r="K952" s="4">
        <v>43777.583332870374</v>
      </c>
      <c r="L952" s="3">
        <f t="shared" si="43"/>
        <v>8</v>
      </c>
      <c r="M952" s="3">
        <f t="shared" si="44"/>
        <v>14</v>
      </c>
      <c r="N952" s="3"/>
      <c r="O952" s="3"/>
      <c r="P952" s="3"/>
      <c r="Q952" s="3"/>
      <c r="R952" s="3"/>
      <c r="S952" s="3">
        <f>IF(ISBLANK(Table13[[#This Row],[T1]]),0,IF(Table13[[#This Row],[T1]]&gt;0,1,0))</f>
        <v>0</v>
      </c>
      <c r="T952" s="3">
        <f>IF(ISBLANK(Table13[[#This Row],[T2]]),0,IF(Table13[[#This Row],[T2]]&gt;0,1,0))</f>
        <v>0</v>
      </c>
      <c r="U952" s="3">
        <f>IF(ISBLANK(Table13[[#This Row],[T3]]),0,IF(Table13[[#This Row],[T3]]&gt;0,1,0))</f>
        <v>0</v>
      </c>
      <c r="V952" s="3">
        <f>IF(ISBLANK(Table13[[#This Row],[T4]]),0,IF(Table13[[#This Row],[T4]]&gt;0,1,0))</f>
        <v>0</v>
      </c>
      <c r="W952" s="25">
        <v>43</v>
      </c>
      <c r="X952" s="23">
        <v>13</v>
      </c>
      <c r="Y952" s="3">
        <v>0.30000000000000004</v>
      </c>
      <c r="Z952" s="3"/>
      <c r="AB952" s="30">
        <v>922</v>
      </c>
      <c r="AC952" s="30">
        <v>1.7520522562682439</v>
      </c>
      <c r="AD952" s="30">
        <v>-1.352052256268244</v>
      </c>
    </row>
    <row r="953" spans="1:30">
      <c r="A953" s="4">
        <v>43777.625</v>
      </c>
      <c r="B953">
        <v>43777</v>
      </c>
      <c r="C953" s="3">
        <v>0.625</v>
      </c>
      <c r="D953" s="3">
        <v>15</v>
      </c>
      <c r="E953" s="3">
        <v>39</v>
      </c>
      <c r="F953" s="3">
        <v>0.8</v>
      </c>
      <c r="G953" s="5">
        <v>1.8</v>
      </c>
      <c r="H953" s="3">
        <v>2.6</v>
      </c>
      <c r="I953" s="3">
        <v>1.55139</v>
      </c>
      <c r="J953" s="12">
        <f t="shared" si="42"/>
        <v>2.9166666666666665</v>
      </c>
      <c r="K953" s="4">
        <v>43777.624999479165</v>
      </c>
      <c r="L953" s="3">
        <f t="shared" si="43"/>
        <v>8</v>
      </c>
      <c r="M953" s="3">
        <f t="shared" si="44"/>
        <v>15</v>
      </c>
      <c r="N953" s="3"/>
      <c r="O953" s="3"/>
      <c r="P953" s="3"/>
      <c r="Q953" s="3"/>
      <c r="R953" s="3"/>
      <c r="S953" s="3">
        <f>IF(ISBLANK(Table13[[#This Row],[T1]]),0,IF(Table13[[#This Row],[T1]]&gt;0,1,0))</f>
        <v>0</v>
      </c>
      <c r="T953" s="3">
        <f>IF(ISBLANK(Table13[[#This Row],[T2]]),0,IF(Table13[[#This Row],[T2]]&gt;0,1,0))</f>
        <v>0</v>
      </c>
      <c r="U953" s="3">
        <f>IF(ISBLANK(Table13[[#This Row],[T3]]),0,IF(Table13[[#This Row],[T3]]&gt;0,1,0))</f>
        <v>0</v>
      </c>
      <c r="V953" s="3">
        <f>IF(ISBLANK(Table13[[#This Row],[T4]]),0,IF(Table13[[#This Row],[T4]]&gt;0,1,0))</f>
        <v>0</v>
      </c>
      <c r="W953" s="26">
        <v>42</v>
      </c>
      <c r="X953" s="22">
        <v>13</v>
      </c>
      <c r="Y953" s="3">
        <v>2.6</v>
      </c>
      <c r="Z953" s="3"/>
      <c r="AB953" s="30">
        <v>923</v>
      </c>
      <c r="AC953" s="30">
        <v>1.7413289737491886</v>
      </c>
      <c r="AD953" s="30">
        <v>-1.3413289737491887</v>
      </c>
    </row>
    <row r="954" spans="1:30">
      <c r="A954" s="4">
        <v>43777.666666666664</v>
      </c>
      <c r="B954">
        <v>43777</v>
      </c>
      <c r="C954" s="3">
        <v>0.66666666666666663</v>
      </c>
      <c r="D954" s="3">
        <v>16</v>
      </c>
      <c r="E954" s="3">
        <v>39</v>
      </c>
      <c r="F954" s="3">
        <v>1.3</v>
      </c>
      <c r="G954" s="5">
        <v>3.1</v>
      </c>
      <c r="H954" s="3">
        <v>4.4000000000000004</v>
      </c>
      <c r="I954" s="3">
        <v>1.55139</v>
      </c>
      <c r="J954" s="12">
        <f t="shared" si="42"/>
        <v>2.8624999999999994</v>
      </c>
      <c r="K954" s="4">
        <v>43777.666666666664</v>
      </c>
      <c r="L954" s="3">
        <f t="shared" si="43"/>
        <v>8</v>
      </c>
      <c r="M954" s="3">
        <f t="shared" si="44"/>
        <v>16</v>
      </c>
      <c r="N954" s="3">
        <v>11</v>
      </c>
      <c r="O954" s="3">
        <v>0</v>
      </c>
      <c r="P954" s="3">
        <v>0</v>
      </c>
      <c r="Q954" s="3">
        <v>0</v>
      </c>
      <c r="R954" s="3"/>
      <c r="S954" s="3">
        <f>IF(ISBLANK(Table13[[#This Row],[T1]]),0,IF(Table13[[#This Row],[T1]]&gt;0,1,0))</f>
        <v>0</v>
      </c>
      <c r="T954" s="3">
        <f>IF(ISBLANK(Table13[[#This Row],[T2]]),0,IF(Table13[[#This Row],[T2]]&gt;0,1,0))</f>
        <v>0</v>
      </c>
      <c r="U954" s="3">
        <f>IF(ISBLANK(Table13[[#This Row],[T3]]),0,IF(Table13[[#This Row],[T3]]&gt;0,1,0))</f>
        <v>0</v>
      </c>
      <c r="V954" s="3">
        <f>IF(ISBLANK(Table13[[#This Row],[T4]]),0,IF(Table13[[#This Row],[T4]]&gt;0,1,0))</f>
        <v>0</v>
      </c>
      <c r="W954" s="25">
        <v>41</v>
      </c>
      <c r="X954" s="23">
        <v>13</v>
      </c>
      <c r="Y954" s="3">
        <v>4.4000000000000004</v>
      </c>
      <c r="Z954" s="3"/>
      <c r="AB954" s="30">
        <v>924</v>
      </c>
      <c r="AC954" s="30">
        <v>1.5190616753949728</v>
      </c>
      <c r="AD954" s="30">
        <v>-1.1190616753949727</v>
      </c>
    </row>
    <row r="955" spans="1:30">
      <c r="A955" s="4">
        <v>43777.708333333336</v>
      </c>
      <c r="B955">
        <v>43777</v>
      </c>
      <c r="C955" s="3">
        <v>0.70833333333333337</v>
      </c>
      <c r="D955" s="3">
        <v>17</v>
      </c>
      <c r="E955" s="3">
        <v>39</v>
      </c>
      <c r="F955" s="3">
        <v>3.5</v>
      </c>
      <c r="G955" s="5">
        <v>1.9</v>
      </c>
      <c r="H955" s="3">
        <v>5.4</v>
      </c>
      <c r="I955" s="3">
        <v>1.55139</v>
      </c>
      <c r="J955" s="12">
        <f t="shared" si="42"/>
        <v>2.7291666666666665</v>
      </c>
      <c r="K955" s="4">
        <v>43777.708333333336</v>
      </c>
      <c r="L955" s="3">
        <f t="shared" si="43"/>
        <v>8</v>
      </c>
      <c r="M955" s="3">
        <f t="shared" si="44"/>
        <v>17</v>
      </c>
      <c r="N955" s="3">
        <v>58</v>
      </c>
      <c r="O955" s="3">
        <v>0</v>
      </c>
      <c r="P955" s="3">
        <v>0</v>
      </c>
      <c r="Q955" s="3">
        <v>0</v>
      </c>
      <c r="R955" s="3"/>
      <c r="S955" s="3">
        <f>IF(ISBLANK(Table13[[#This Row],[T1]]),0,IF(Table13[[#This Row],[T1]]&gt;0,1,0))</f>
        <v>0</v>
      </c>
      <c r="T955" s="3">
        <f>IF(ISBLANK(Table13[[#This Row],[T2]]),0,IF(Table13[[#This Row],[T2]]&gt;0,1,0))</f>
        <v>0</v>
      </c>
      <c r="U955" s="3">
        <f>IF(ISBLANK(Table13[[#This Row],[T3]]),0,IF(Table13[[#This Row],[T3]]&gt;0,1,0))</f>
        <v>1</v>
      </c>
      <c r="V955" s="3">
        <f>IF(ISBLANK(Table13[[#This Row],[T4]]),0,IF(Table13[[#This Row],[T4]]&gt;0,1,0))</f>
        <v>0</v>
      </c>
      <c r="W955" s="26">
        <v>40</v>
      </c>
      <c r="X955" s="22">
        <v>17</v>
      </c>
      <c r="Y955" s="3">
        <v>5.4</v>
      </c>
      <c r="Z955" s="3"/>
      <c r="AB955" s="30">
        <v>925</v>
      </c>
      <c r="AC955" s="30">
        <v>1.4400400686446069</v>
      </c>
      <c r="AD955" s="30">
        <v>-1.0400400686446067</v>
      </c>
    </row>
    <row r="956" spans="1:30">
      <c r="A956" s="4">
        <v>43777.75</v>
      </c>
      <c r="B956">
        <v>43777</v>
      </c>
      <c r="C956" s="3">
        <v>0.75</v>
      </c>
      <c r="D956" s="3">
        <v>18</v>
      </c>
      <c r="E956" s="3">
        <v>39</v>
      </c>
      <c r="F956" s="3">
        <v>1</v>
      </c>
      <c r="G956" s="5">
        <v>1.5</v>
      </c>
      <c r="H956" s="3">
        <v>2.5</v>
      </c>
      <c r="I956" s="3">
        <v>1.55139</v>
      </c>
      <c r="J956" s="12">
        <f t="shared" si="42"/>
        <v>2.5791666666666662</v>
      </c>
      <c r="K956" s="4">
        <v>43777.75</v>
      </c>
      <c r="L956" s="3">
        <f t="shared" si="43"/>
        <v>8</v>
      </c>
      <c r="M956" s="3">
        <f t="shared" si="44"/>
        <v>18</v>
      </c>
      <c r="N956" s="3">
        <v>58</v>
      </c>
      <c r="O956" s="3">
        <v>27</v>
      </c>
      <c r="P956" s="3">
        <v>0</v>
      </c>
      <c r="Q956" s="3">
        <v>0</v>
      </c>
      <c r="R956" s="3"/>
      <c r="S956" s="3">
        <f>IF(ISBLANK(Table13[[#This Row],[T1]]),0,IF(Table13[[#This Row],[T1]]&gt;0,1,0))</f>
        <v>0</v>
      </c>
      <c r="T956" s="3">
        <f>IF(ISBLANK(Table13[[#This Row],[T2]]),0,IF(Table13[[#This Row],[T2]]&gt;0,1,0))</f>
        <v>1</v>
      </c>
      <c r="U956" s="3">
        <f>IF(ISBLANK(Table13[[#This Row],[T3]]),0,IF(Table13[[#This Row],[T3]]&gt;0,1,0))</f>
        <v>1</v>
      </c>
      <c r="V956" s="3">
        <f>IF(ISBLANK(Table13[[#This Row],[T4]]),0,IF(Table13[[#This Row],[T4]]&gt;0,1,0))</f>
        <v>1</v>
      </c>
      <c r="W956" s="25">
        <v>39</v>
      </c>
      <c r="X956" s="23">
        <v>13</v>
      </c>
      <c r="Y956" s="3">
        <v>2.5</v>
      </c>
      <c r="Z956" s="3"/>
      <c r="AB956" s="30">
        <v>926</v>
      </c>
      <c r="AC956" s="30">
        <v>1.2394561801756188</v>
      </c>
      <c r="AD956" s="30">
        <v>-0.83945618017561874</v>
      </c>
    </row>
    <row r="957" spans="1:30">
      <c r="A957" s="4">
        <v>43777.791666666664</v>
      </c>
      <c r="B957">
        <v>43777</v>
      </c>
      <c r="C957" s="3">
        <v>0.79166666666666663</v>
      </c>
      <c r="D957" s="3">
        <v>19</v>
      </c>
      <c r="E957" s="3">
        <v>39</v>
      </c>
      <c r="F957" s="3">
        <v>1.8</v>
      </c>
      <c r="G957" s="5">
        <v>2.8</v>
      </c>
      <c r="H957" s="3">
        <v>4.5999999999999996</v>
      </c>
      <c r="I957" s="3">
        <v>1.55139</v>
      </c>
      <c r="J957" s="12">
        <f t="shared" si="42"/>
        <v>2.5583333333333331</v>
      </c>
      <c r="K957" s="4">
        <v>43777.791666666664</v>
      </c>
      <c r="L957" s="3">
        <f t="shared" si="43"/>
        <v>8</v>
      </c>
      <c r="M957" s="3">
        <f t="shared" si="44"/>
        <v>19</v>
      </c>
      <c r="N957" s="3">
        <v>57</v>
      </c>
      <c r="O957" s="3">
        <v>36</v>
      </c>
      <c r="P957" s="3">
        <v>0</v>
      </c>
      <c r="Q957" s="3">
        <v>0</v>
      </c>
      <c r="R957" s="3"/>
      <c r="S957" s="3">
        <f>IF(ISBLANK(Table13[[#This Row],[T1]]),0,IF(Table13[[#This Row],[T1]]&gt;0,1,0))</f>
        <v>0</v>
      </c>
      <c r="T957" s="3">
        <f>IF(ISBLANK(Table13[[#This Row],[T2]]),0,IF(Table13[[#This Row],[T2]]&gt;0,1,0))</f>
        <v>1</v>
      </c>
      <c r="U957" s="3">
        <f>IF(ISBLANK(Table13[[#This Row],[T3]]),0,IF(Table13[[#This Row],[T3]]&gt;0,1,0))</f>
        <v>1</v>
      </c>
      <c r="V957" s="3">
        <f>IF(ISBLANK(Table13[[#This Row],[T4]]),0,IF(Table13[[#This Row],[T4]]&gt;0,1,0))</f>
        <v>0</v>
      </c>
      <c r="W957" s="26">
        <v>39</v>
      </c>
      <c r="X957" s="22">
        <v>17</v>
      </c>
      <c r="Y957" s="3">
        <v>4.5999999999999996</v>
      </c>
      <c r="Z957" s="3"/>
      <c r="AB957" s="30">
        <v>927</v>
      </c>
      <c r="AC957" s="30">
        <v>1.2287328976565635</v>
      </c>
      <c r="AD957" s="30">
        <v>-0.62873289765656348</v>
      </c>
    </row>
    <row r="958" spans="1:30">
      <c r="A958" s="4">
        <v>43777.833333333336</v>
      </c>
      <c r="B958">
        <v>43777</v>
      </c>
      <c r="C958" s="3">
        <v>0.83333333333333337</v>
      </c>
      <c r="D958" s="3">
        <v>20</v>
      </c>
      <c r="E958" s="3">
        <v>39</v>
      </c>
      <c r="F958" s="3">
        <v>2.7</v>
      </c>
      <c r="G958" s="5">
        <v>1.2</v>
      </c>
      <c r="H958" s="3">
        <v>3.9000000000000004</v>
      </c>
      <c r="I958" s="3">
        <v>1.55139</v>
      </c>
      <c r="J958" s="12">
        <f t="shared" si="42"/>
        <v>2.4791666666666665</v>
      </c>
      <c r="K958" s="4">
        <v>43777.833333333336</v>
      </c>
      <c r="L958" s="3">
        <f t="shared" si="43"/>
        <v>8</v>
      </c>
      <c r="M958" s="3">
        <f t="shared" si="44"/>
        <v>20</v>
      </c>
      <c r="N958" s="3">
        <v>58</v>
      </c>
      <c r="O958" s="3">
        <v>0</v>
      </c>
      <c r="P958" s="3">
        <v>0</v>
      </c>
      <c r="Q958" s="3">
        <v>0</v>
      </c>
      <c r="R958" s="3"/>
      <c r="S958" s="3">
        <f>IF(ISBLANK(Table13[[#This Row],[T1]]),0,IF(Table13[[#This Row],[T1]]&gt;0,1,0))</f>
        <v>0</v>
      </c>
      <c r="T958" s="3">
        <f>IF(ISBLANK(Table13[[#This Row],[T2]]),0,IF(Table13[[#This Row],[T2]]&gt;0,1,0))</f>
        <v>1</v>
      </c>
      <c r="U958" s="3">
        <f>IF(ISBLANK(Table13[[#This Row],[T3]]),0,IF(Table13[[#This Row],[T3]]&gt;0,1,0))</f>
        <v>1</v>
      </c>
      <c r="V958" s="3">
        <f>IF(ISBLANK(Table13[[#This Row],[T4]]),0,IF(Table13[[#This Row],[T4]]&gt;0,1,0))</f>
        <v>0</v>
      </c>
      <c r="W958" s="25">
        <v>38</v>
      </c>
      <c r="X958" s="23">
        <v>17</v>
      </c>
      <c r="Y958" s="3">
        <v>3.9000000000000004</v>
      </c>
      <c r="Z958" s="3"/>
      <c r="AB958" s="30">
        <v>928</v>
      </c>
      <c r="AC958" s="30">
        <v>1.4978519552039793</v>
      </c>
      <c r="AD958" s="30">
        <v>0.70214804479602089</v>
      </c>
    </row>
    <row r="959" spans="1:30">
      <c r="A959" s="4">
        <v>43777.875</v>
      </c>
      <c r="B959">
        <v>43777</v>
      </c>
      <c r="C959" s="3">
        <v>0.875</v>
      </c>
      <c r="D959" s="3">
        <v>21</v>
      </c>
      <c r="E959" s="3">
        <v>39</v>
      </c>
      <c r="F959" s="3">
        <v>1.2</v>
      </c>
      <c r="G959" s="5">
        <v>1.3</v>
      </c>
      <c r="H959" s="3">
        <v>2.5</v>
      </c>
      <c r="I959" s="3">
        <v>1.55139</v>
      </c>
      <c r="J959" s="12">
        <f t="shared" si="42"/>
        <v>2.3874999999999997</v>
      </c>
      <c r="K959" s="4">
        <v>43777.875</v>
      </c>
      <c r="L959" s="3">
        <f t="shared" si="43"/>
        <v>8</v>
      </c>
      <c r="M959" s="3">
        <f t="shared" si="44"/>
        <v>21</v>
      </c>
      <c r="N959" s="3">
        <v>58</v>
      </c>
      <c r="O959" s="3">
        <v>0</v>
      </c>
      <c r="P959" s="3">
        <v>0</v>
      </c>
      <c r="Q959" s="3">
        <v>0</v>
      </c>
      <c r="R959" s="3"/>
      <c r="S959" s="3">
        <f>IF(ISBLANK(Table13[[#This Row],[T1]]),0,IF(Table13[[#This Row],[T1]]&gt;0,1,0))</f>
        <v>1</v>
      </c>
      <c r="T959" s="3">
        <f>IF(ISBLANK(Table13[[#This Row],[T2]]),0,IF(Table13[[#This Row],[T2]]&gt;0,1,0))</f>
        <v>1</v>
      </c>
      <c r="U959" s="3">
        <f>IF(ISBLANK(Table13[[#This Row],[T3]]),0,IF(Table13[[#This Row],[T3]]&gt;0,1,0))</f>
        <v>1</v>
      </c>
      <c r="V959" s="3">
        <f>IF(ISBLANK(Table13[[#This Row],[T4]]),0,IF(Table13[[#This Row],[T4]]&gt;0,1,0))</f>
        <v>0</v>
      </c>
      <c r="W959" s="26">
        <v>37</v>
      </c>
      <c r="X959" s="22">
        <v>17</v>
      </c>
      <c r="Y959" s="3">
        <v>2.5</v>
      </c>
      <c r="Z959" s="3"/>
      <c r="AB959" s="30">
        <v>929</v>
      </c>
      <c r="AC959" s="30">
        <v>1.5490822481249225</v>
      </c>
      <c r="AD959" s="30">
        <v>-1.1490822481249223</v>
      </c>
    </row>
    <row r="960" spans="1:30">
      <c r="A960" s="4">
        <v>43777.916666666664</v>
      </c>
      <c r="B960">
        <v>43777</v>
      </c>
      <c r="C960" s="3">
        <v>0.91666666666666663</v>
      </c>
      <c r="D960" s="3">
        <v>22</v>
      </c>
      <c r="E960" s="3">
        <v>39</v>
      </c>
      <c r="F960" s="3">
        <v>0.3</v>
      </c>
      <c r="G960" s="5">
        <v>0.1</v>
      </c>
      <c r="H960" s="3">
        <v>0.4</v>
      </c>
      <c r="I960" s="3">
        <v>1.55139</v>
      </c>
      <c r="J960" s="12">
        <f t="shared" si="42"/>
        <v>2.3666666666666667</v>
      </c>
      <c r="K960" s="4">
        <v>43777.916666666664</v>
      </c>
      <c r="L960" s="3">
        <f t="shared" si="43"/>
        <v>8</v>
      </c>
      <c r="M960" s="3">
        <f t="shared" si="44"/>
        <v>22</v>
      </c>
      <c r="N960" s="3">
        <v>58</v>
      </c>
      <c r="O960" s="3">
        <v>0</v>
      </c>
      <c r="P960" s="3">
        <v>0</v>
      </c>
      <c r="Q960" s="3">
        <v>0</v>
      </c>
      <c r="R960" s="3"/>
      <c r="S960" s="3">
        <f>IF(ISBLANK(Table13[[#This Row],[T1]]),0,IF(Table13[[#This Row],[T1]]&gt;0,1,0))</f>
        <v>1</v>
      </c>
      <c r="T960" s="3">
        <f>IF(ISBLANK(Table13[[#This Row],[T2]]),0,IF(Table13[[#This Row],[T2]]&gt;0,1,0))</f>
        <v>1</v>
      </c>
      <c r="U960" s="3">
        <f>IF(ISBLANK(Table13[[#This Row],[T3]]),0,IF(Table13[[#This Row],[T3]]&gt;0,1,0))</f>
        <v>1</v>
      </c>
      <c r="V960" s="3">
        <f>IF(ISBLANK(Table13[[#This Row],[T4]]),0,IF(Table13[[#This Row],[T4]]&gt;0,1,0))</f>
        <v>0</v>
      </c>
      <c r="W960" s="25">
        <v>36</v>
      </c>
      <c r="X960" s="23">
        <v>13</v>
      </c>
      <c r="Y960" s="3">
        <v>0.4</v>
      </c>
      <c r="Z960" s="3"/>
      <c r="AB960" s="30">
        <v>930</v>
      </c>
      <c r="AC960" s="30">
        <v>1.6920910948816552</v>
      </c>
      <c r="AD960" s="30">
        <v>-0.69209109488165521</v>
      </c>
    </row>
    <row r="961" spans="1:30">
      <c r="A961" s="4">
        <v>43777.958333333336</v>
      </c>
      <c r="B961">
        <v>43777</v>
      </c>
      <c r="C961" s="3">
        <v>0.95833333333333337</v>
      </c>
      <c r="D961" s="3">
        <v>23</v>
      </c>
      <c r="E961" s="3">
        <v>39</v>
      </c>
      <c r="F961" s="3">
        <v>0.6</v>
      </c>
      <c r="G961" s="5">
        <v>1</v>
      </c>
      <c r="H961" s="3">
        <v>1.6</v>
      </c>
      <c r="I961" s="3">
        <v>1.55139</v>
      </c>
      <c r="J961" s="12">
        <f t="shared" si="42"/>
        <v>2.4208333333333334</v>
      </c>
      <c r="K961" s="4">
        <v>43777.958333333336</v>
      </c>
      <c r="L961" s="3">
        <f t="shared" si="43"/>
        <v>8</v>
      </c>
      <c r="M961" s="3">
        <f t="shared" si="44"/>
        <v>23</v>
      </c>
      <c r="N961" s="3">
        <v>58</v>
      </c>
      <c r="O961" s="3">
        <v>0</v>
      </c>
      <c r="P961" s="3">
        <v>0</v>
      </c>
      <c r="Q961" s="3">
        <v>0</v>
      </c>
      <c r="R961" s="3"/>
      <c r="S961" s="3">
        <f>IF(ISBLANK(Table13[[#This Row],[T1]]),0,IF(Table13[[#This Row],[T1]]&gt;0,1,0))</f>
        <v>1</v>
      </c>
      <c r="T961" s="3">
        <f>IF(ISBLANK(Table13[[#This Row],[T2]]),0,IF(Table13[[#This Row],[T2]]&gt;0,1,0))</f>
        <v>1</v>
      </c>
      <c r="U961" s="3">
        <f>IF(ISBLANK(Table13[[#This Row],[T3]]),0,IF(Table13[[#This Row],[T3]]&gt;0,1,0))</f>
        <v>1</v>
      </c>
      <c r="V961" s="3">
        <f>IF(ISBLANK(Table13[[#This Row],[T4]]),0,IF(Table13[[#This Row],[T4]]&gt;0,1,0))</f>
        <v>0</v>
      </c>
      <c r="W961" s="26">
        <v>35</v>
      </c>
      <c r="X961" s="22">
        <v>13</v>
      </c>
      <c r="Y961" s="3">
        <v>1.6</v>
      </c>
      <c r="Z961" s="3"/>
      <c r="AB961" s="30">
        <v>931</v>
      </c>
      <c r="AC961" s="30">
        <v>1.5236770539698326</v>
      </c>
      <c r="AD961" s="30">
        <v>-0.42367705396983246</v>
      </c>
    </row>
    <row r="962" spans="1:30">
      <c r="A962" s="4">
        <v>43778</v>
      </c>
      <c r="B962">
        <v>43778</v>
      </c>
      <c r="C962" s="3">
        <v>0</v>
      </c>
      <c r="D962" s="3">
        <v>0</v>
      </c>
      <c r="E962" s="3">
        <v>40</v>
      </c>
      <c r="F962" s="3">
        <v>1</v>
      </c>
      <c r="G962" s="5">
        <v>2</v>
      </c>
      <c r="H962" s="3">
        <v>3</v>
      </c>
      <c r="I962" s="3">
        <v>1.55139</v>
      </c>
      <c r="J962" s="12">
        <f t="shared" ref="J962:J1025" si="45">AVERAGE(H962:H985)</f>
        <v>2.3708333333333331</v>
      </c>
      <c r="K962" s="4">
        <v>43778</v>
      </c>
      <c r="L962" s="3">
        <f t="shared" ref="L962:L1025" si="46">DAY(K962)</f>
        <v>9</v>
      </c>
      <c r="M962" s="3">
        <f t="shared" ref="M962:M1025" si="47">HOUR(K962)</f>
        <v>0</v>
      </c>
      <c r="N962" s="3">
        <v>57</v>
      </c>
      <c r="O962" s="3">
        <v>0</v>
      </c>
      <c r="P962" s="3">
        <v>0</v>
      </c>
      <c r="Q962" s="3">
        <v>0</v>
      </c>
      <c r="R962" s="3"/>
      <c r="S962" s="3">
        <f>IF(ISBLANK(Table13[[#This Row],[T1]]),0,IF(Table13[[#This Row],[T1]]&gt;0,1,0))</f>
        <v>1</v>
      </c>
      <c r="T962" s="3">
        <f>IF(ISBLANK(Table13[[#This Row],[T2]]),0,IF(Table13[[#This Row],[T2]]&gt;0,1,0))</f>
        <v>1</v>
      </c>
      <c r="U962" s="3">
        <f>IF(ISBLANK(Table13[[#This Row],[T3]]),0,IF(Table13[[#This Row],[T3]]&gt;0,1,0))</f>
        <v>1</v>
      </c>
      <c r="V962" s="3">
        <f>IF(ISBLANK(Table13[[#This Row],[T4]]),0,IF(Table13[[#This Row],[T4]]&gt;0,1,0))</f>
        <v>1</v>
      </c>
      <c r="W962" s="25">
        <v>34</v>
      </c>
      <c r="X962" s="23">
        <v>13</v>
      </c>
      <c r="Y962" s="3">
        <v>3</v>
      </c>
      <c r="Z962" s="3"/>
      <c r="AB962" s="30">
        <v>932</v>
      </c>
      <c r="AC962" s="30">
        <v>1.5344003364888879</v>
      </c>
      <c r="AD962" s="30">
        <v>-0.13440033648888794</v>
      </c>
    </row>
    <row r="963" spans="1:30">
      <c r="A963" s="4">
        <v>43778.041666666664</v>
      </c>
      <c r="B963">
        <v>43778</v>
      </c>
      <c r="C963" s="3">
        <v>4.1666666666666664E-2</v>
      </c>
      <c r="D963" s="3">
        <v>1</v>
      </c>
      <c r="E963" s="3">
        <v>40</v>
      </c>
      <c r="F963" s="3">
        <v>1.2</v>
      </c>
      <c r="G963" s="5">
        <v>1.2</v>
      </c>
      <c r="H963" s="3">
        <v>2.4</v>
      </c>
      <c r="I963" s="3">
        <v>1.55139</v>
      </c>
      <c r="J963" s="12">
        <f t="shared" si="45"/>
        <v>2.2916666666666665</v>
      </c>
      <c r="K963" s="4">
        <v>43778.041666666664</v>
      </c>
      <c r="L963" s="3">
        <f t="shared" si="46"/>
        <v>9</v>
      </c>
      <c r="M963" s="3">
        <f t="shared" si="47"/>
        <v>1</v>
      </c>
      <c r="N963" s="3">
        <v>58</v>
      </c>
      <c r="O963" s="3">
        <v>0</v>
      </c>
      <c r="P963" s="3">
        <v>0</v>
      </c>
      <c r="Q963" s="3">
        <v>0</v>
      </c>
      <c r="R963" s="3"/>
      <c r="S963" s="3">
        <f>IF(ISBLANK(Table13[[#This Row],[T1]]),0,IF(Table13[[#This Row],[T1]]&gt;0,1,0))</f>
        <v>1</v>
      </c>
      <c r="T963" s="3">
        <f>IF(ISBLANK(Table13[[#This Row],[T2]]),0,IF(Table13[[#This Row],[T2]]&gt;0,1,0))</f>
        <v>1</v>
      </c>
      <c r="U963" s="3">
        <f>IF(ISBLANK(Table13[[#This Row],[T3]]),0,IF(Table13[[#This Row],[T3]]&gt;0,1,0))</f>
        <v>1</v>
      </c>
      <c r="V963" s="3">
        <f>IF(ISBLANK(Table13[[#This Row],[T4]]),0,IF(Table13[[#This Row],[T4]]&gt;0,1,0))</f>
        <v>1</v>
      </c>
      <c r="W963" s="26">
        <v>33</v>
      </c>
      <c r="X963" s="22">
        <v>13</v>
      </c>
      <c r="Y963" s="3">
        <v>2.4</v>
      </c>
      <c r="Z963" s="3"/>
      <c r="AB963" s="30">
        <v>933</v>
      </c>
      <c r="AC963" s="30">
        <v>1.5558469015269984</v>
      </c>
      <c r="AD963" s="30">
        <v>2.7441530984730012</v>
      </c>
    </row>
    <row r="964" spans="1:30">
      <c r="A964" s="4">
        <v>43778.083333333336</v>
      </c>
      <c r="B964">
        <v>43778</v>
      </c>
      <c r="C964" s="3">
        <v>8.3333333333333329E-2</v>
      </c>
      <c r="D964" s="3">
        <v>2</v>
      </c>
      <c r="E964" s="3">
        <v>40</v>
      </c>
      <c r="F964" s="3">
        <v>1.1000000000000001</v>
      </c>
      <c r="G964" s="5">
        <v>1.2</v>
      </c>
      <c r="H964" s="3">
        <v>2.2999999999999998</v>
      </c>
      <c r="I964" s="3">
        <v>1.55139</v>
      </c>
      <c r="J964" s="12">
        <f t="shared" si="45"/>
        <v>2.2541666666666669</v>
      </c>
      <c r="K964" s="4">
        <v>43778.083333333336</v>
      </c>
      <c r="L964" s="3">
        <f t="shared" si="46"/>
        <v>9</v>
      </c>
      <c r="M964" s="3">
        <f t="shared" si="47"/>
        <v>2</v>
      </c>
      <c r="N964" s="3">
        <v>58</v>
      </c>
      <c r="O964" s="3">
        <v>0</v>
      </c>
      <c r="P964" s="3">
        <v>0</v>
      </c>
      <c r="Q964" s="3">
        <v>0</v>
      </c>
      <c r="R964" s="3"/>
      <c r="S964" s="3">
        <f>IF(ISBLANK(Table13[[#This Row],[T1]]),0,IF(Table13[[#This Row],[T1]]&gt;0,1,0))</f>
        <v>1</v>
      </c>
      <c r="T964" s="3">
        <f>IF(ISBLANK(Table13[[#This Row],[T2]]),0,IF(Table13[[#This Row],[T2]]&gt;0,1,0))</f>
        <v>1</v>
      </c>
      <c r="U964" s="3">
        <f>IF(ISBLANK(Table13[[#This Row],[T3]]),0,IF(Table13[[#This Row],[T3]]&gt;0,1,0))</f>
        <v>1</v>
      </c>
      <c r="V964" s="3">
        <f>IF(ISBLANK(Table13[[#This Row],[T4]]),0,IF(Table13[[#This Row],[T4]]&gt;0,1,0))</f>
        <v>1</v>
      </c>
      <c r="W964" s="25">
        <v>32</v>
      </c>
      <c r="X964" s="23">
        <v>13</v>
      </c>
      <c r="Y964" s="3">
        <v>2.2999999999999998</v>
      </c>
      <c r="Z964" s="3"/>
      <c r="AB964" s="30">
        <v>934</v>
      </c>
      <c r="AC964" s="30">
        <v>1.6455917907964197</v>
      </c>
      <c r="AD964" s="30">
        <v>0.45440820920357994</v>
      </c>
    </row>
    <row r="965" spans="1:30">
      <c r="A965" s="4">
        <v>43778.125</v>
      </c>
      <c r="B965">
        <v>43778</v>
      </c>
      <c r="C965" s="3">
        <v>0.125</v>
      </c>
      <c r="D965" s="3">
        <v>3</v>
      </c>
      <c r="E965" s="3">
        <v>40</v>
      </c>
      <c r="F965" s="3">
        <v>1.2</v>
      </c>
      <c r="G965" s="5">
        <v>1.2</v>
      </c>
      <c r="H965" s="3">
        <v>2.4</v>
      </c>
      <c r="I965" s="3">
        <v>1.55139</v>
      </c>
      <c r="J965" s="12">
        <f t="shared" si="45"/>
        <v>2.2208333333333337</v>
      </c>
      <c r="K965" s="4">
        <v>43778.125</v>
      </c>
      <c r="L965" s="3">
        <f t="shared" si="46"/>
        <v>9</v>
      </c>
      <c r="M965" s="3">
        <f t="shared" si="47"/>
        <v>3</v>
      </c>
      <c r="N965" s="3">
        <v>58</v>
      </c>
      <c r="O965" s="3">
        <v>0</v>
      </c>
      <c r="P965" s="3">
        <v>0</v>
      </c>
      <c r="Q965" s="3">
        <v>0</v>
      </c>
      <c r="R965" s="3"/>
      <c r="S965" s="3">
        <f>IF(ISBLANK(Table13[[#This Row],[T1]]),0,IF(Table13[[#This Row],[T1]]&gt;0,1,0))</f>
        <v>1</v>
      </c>
      <c r="T965" s="3">
        <f>IF(ISBLANK(Table13[[#This Row],[T2]]),0,IF(Table13[[#This Row],[T2]]&gt;0,1,0))</f>
        <v>1</v>
      </c>
      <c r="U965" s="3">
        <f>IF(ISBLANK(Table13[[#This Row],[T3]]),0,IF(Table13[[#This Row],[T3]]&gt;0,1,0))</f>
        <v>1</v>
      </c>
      <c r="V965" s="3">
        <f>IF(ISBLANK(Table13[[#This Row],[T4]]),0,IF(Table13[[#This Row],[T4]]&gt;0,1,0))</f>
        <v>1</v>
      </c>
      <c r="W965" s="26">
        <v>31</v>
      </c>
      <c r="X965" s="22">
        <v>13</v>
      </c>
      <c r="Y965" s="3">
        <v>2.4</v>
      </c>
      <c r="Z965" s="3"/>
      <c r="AB965" s="30">
        <v>935</v>
      </c>
      <c r="AC965" s="30">
        <v>1.6265313454326422</v>
      </c>
      <c r="AD965" s="30">
        <v>0.67346865456735761</v>
      </c>
    </row>
    <row r="966" spans="1:30">
      <c r="A966" s="4">
        <v>43778.166666666664</v>
      </c>
      <c r="B966">
        <v>43778</v>
      </c>
      <c r="C966" s="3">
        <v>0.16666666666666666</v>
      </c>
      <c r="D966" s="3">
        <v>4</v>
      </c>
      <c r="E966" s="3">
        <v>40</v>
      </c>
      <c r="F966" s="3">
        <v>1.2</v>
      </c>
      <c r="G966" s="5">
        <v>1.2</v>
      </c>
      <c r="H966" s="3">
        <v>2.4</v>
      </c>
      <c r="I966" s="3">
        <v>1.55139</v>
      </c>
      <c r="J966" s="12">
        <f t="shared" si="45"/>
        <v>2.1875000000000004</v>
      </c>
      <c r="K966" s="4">
        <v>43778.166666666664</v>
      </c>
      <c r="L966" s="3">
        <f t="shared" si="46"/>
        <v>9</v>
      </c>
      <c r="M966" s="3">
        <f t="shared" si="47"/>
        <v>4</v>
      </c>
      <c r="N966" s="3">
        <v>58</v>
      </c>
      <c r="O966" s="3">
        <v>0</v>
      </c>
      <c r="P966" s="3">
        <v>0</v>
      </c>
      <c r="Q966" s="3">
        <v>0</v>
      </c>
      <c r="R966" s="3"/>
      <c r="S966" s="3">
        <f>IF(ISBLANK(Table13[[#This Row],[T1]]),0,IF(Table13[[#This Row],[T1]]&gt;0,1,0))</f>
        <v>1</v>
      </c>
      <c r="T966" s="3">
        <f>IF(ISBLANK(Table13[[#This Row],[T2]]),0,IF(Table13[[#This Row],[T2]]&gt;0,1,0))</f>
        <v>1</v>
      </c>
      <c r="U966" s="3">
        <f>IF(ISBLANK(Table13[[#This Row],[T3]]),0,IF(Table13[[#This Row],[T3]]&gt;0,1,0))</f>
        <v>1</v>
      </c>
      <c r="V966" s="3">
        <f>IF(ISBLANK(Table13[[#This Row],[T4]]),0,IF(Table13[[#This Row],[T4]]&gt;0,1,0))</f>
        <v>1</v>
      </c>
      <c r="W966" s="25">
        <v>32</v>
      </c>
      <c r="X966" s="23">
        <v>21</v>
      </c>
      <c r="Y966" s="3">
        <v>2.4</v>
      </c>
      <c r="Z966" s="3"/>
      <c r="AB966" s="30">
        <v>936</v>
      </c>
      <c r="AC966" s="30">
        <v>1.6479779104707526</v>
      </c>
      <c r="AD966" s="30">
        <v>-0.94797791047075264</v>
      </c>
    </row>
    <row r="967" spans="1:30">
      <c r="A967" s="4">
        <v>43778.208333333336</v>
      </c>
      <c r="B967">
        <v>43778</v>
      </c>
      <c r="C967" s="3">
        <v>0.20833333333333334</v>
      </c>
      <c r="D967" s="3">
        <v>5</v>
      </c>
      <c r="E967" s="3">
        <v>40</v>
      </c>
      <c r="F967" s="3">
        <v>1.5</v>
      </c>
      <c r="G967" s="5">
        <v>1.5</v>
      </c>
      <c r="H967" s="3">
        <v>3</v>
      </c>
      <c r="I967" s="3">
        <v>1.55139</v>
      </c>
      <c r="J967" s="12">
        <f t="shared" si="45"/>
        <v>2.1958333333333333</v>
      </c>
      <c r="K967" s="4">
        <v>43778.208333333336</v>
      </c>
      <c r="L967" s="3">
        <f t="shared" si="46"/>
        <v>9</v>
      </c>
      <c r="M967" s="3">
        <f t="shared" si="47"/>
        <v>5</v>
      </c>
      <c r="N967" s="3">
        <v>57</v>
      </c>
      <c r="O967" s="3">
        <v>0</v>
      </c>
      <c r="P967" s="3">
        <v>0</v>
      </c>
      <c r="Q967" s="3">
        <v>0</v>
      </c>
      <c r="R967" s="3"/>
      <c r="S967" s="3">
        <f>IF(ISBLANK(Table13[[#This Row],[T1]]),0,IF(Table13[[#This Row],[T1]]&gt;0,1,0))</f>
        <v>1</v>
      </c>
      <c r="T967" s="3">
        <f>IF(ISBLANK(Table13[[#This Row],[T2]]),0,IF(Table13[[#This Row],[T2]]&gt;0,1,0))</f>
        <v>1</v>
      </c>
      <c r="U967" s="3">
        <f>IF(ISBLANK(Table13[[#This Row],[T3]]),0,IF(Table13[[#This Row],[T3]]&gt;0,1,0))</f>
        <v>1</v>
      </c>
      <c r="V967" s="3">
        <f>IF(ISBLANK(Table13[[#This Row],[T4]]),0,IF(Table13[[#This Row],[T4]]&gt;0,1,0))</f>
        <v>1</v>
      </c>
      <c r="W967" s="26">
        <v>32</v>
      </c>
      <c r="X967" s="22">
        <v>21</v>
      </c>
      <c r="Y967" s="3">
        <v>3</v>
      </c>
      <c r="Z967" s="3"/>
      <c r="AB967" s="30">
        <v>937</v>
      </c>
      <c r="AC967" s="30">
        <v>1.6694244755088632</v>
      </c>
      <c r="AD967" s="30">
        <v>-0.96942447550886324</v>
      </c>
    </row>
    <row r="968" spans="1:30">
      <c r="A968" s="4">
        <v>43778.25</v>
      </c>
      <c r="B968">
        <v>43778</v>
      </c>
      <c r="C968" s="3">
        <v>0.25</v>
      </c>
      <c r="D968" s="3">
        <v>6</v>
      </c>
      <c r="E968" s="3">
        <v>40</v>
      </c>
      <c r="F968" s="3">
        <v>2.1</v>
      </c>
      <c r="G968" s="5">
        <v>1.9</v>
      </c>
      <c r="H968" s="3">
        <v>4</v>
      </c>
      <c r="I968" s="3">
        <v>1.55139</v>
      </c>
      <c r="J968" s="12">
        <f t="shared" si="45"/>
        <v>2.1416666666666671</v>
      </c>
      <c r="K968" s="4">
        <v>43778.25</v>
      </c>
      <c r="L968" s="3">
        <f t="shared" si="46"/>
        <v>9</v>
      </c>
      <c r="M968" s="3">
        <f t="shared" si="47"/>
        <v>6</v>
      </c>
      <c r="N968" s="3">
        <v>58</v>
      </c>
      <c r="O968" s="3">
        <v>0</v>
      </c>
      <c r="P968" s="3">
        <v>0</v>
      </c>
      <c r="Q968" s="3">
        <v>0</v>
      </c>
      <c r="R968" s="3"/>
      <c r="S968" s="3">
        <f>IF(ISBLANK(Table13[[#This Row],[T1]]),0,IF(Table13[[#This Row],[T1]]&gt;0,1,0))</f>
        <v>1</v>
      </c>
      <c r="T968" s="3">
        <f>IF(ISBLANK(Table13[[#This Row],[T2]]),0,IF(Table13[[#This Row],[T2]]&gt;0,1,0))</f>
        <v>1</v>
      </c>
      <c r="U968" s="3">
        <f>IF(ISBLANK(Table13[[#This Row],[T3]]),0,IF(Table13[[#This Row],[T3]]&gt;0,1,0))</f>
        <v>1</v>
      </c>
      <c r="V968" s="3">
        <f>IF(ISBLANK(Table13[[#This Row],[T4]]),0,IF(Table13[[#This Row],[T4]]&gt;0,1,0))</f>
        <v>1</v>
      </c>
      <c r="W968" s="25">
        <v>32</v>
      </c>
      <c r="X968" s="23">
        <v>21</v>
      </c>
      <c r="Y968" s="3">
        <v>4</v>
      </c>
      <c r="Z968" s="3"/>
      <c r="AB968" s="30">
        <v>938</v>
      </c>
      <c r="AC968" s="30">
        <v>1.6801477580279185</v>
      </c>
      <c r="AD968" s="30">
        <v>-1.0801477580279184</v>
      </c>
    </row>
    <row r="969" spans="1:30">
      <c r="A969" s="4">
        <v>43778.291666666664</v>
      </c>
      <c r="B969">
        <v>43778</v>
      </c>
      <c r="C969" s="3">
        <v>0.29166666666666669</v>
      </c>
      <c r="D969" s="3">
        <v>7</v>
      </c>
      <c r="E969" s="3">
        <v>40</v>
      </c>
      <c r="F969" s="3">
        <v>1.9</v>
      </c>
      <c r="G969" s="5">
        <v>1.5</v>
      </c>
      <c r="H969" s="3">
        <v>3.4</v>
      </c>
      <c r="I969" s="3">
        <v>1.55139</v>
      </c>
      <c r="J969" s="12">
        <f t="shared" si="45"/>
        <v>2.0375000000000001</v>
      </c>
      <c r="K969" s="4">
        <v>43778.291666666664</v>
      </c>
      <c r="L969" s="3">
        <f t="shared" si="46"/>
        <v>9</v>
      </c>
      <c r="M969" s="3">
        <f t="shared" si="47"/>
        <v>7</v>
      </c>
      <c r="N969" s="3">
        <v>58</v>
      </c>
      <c r="O969" s="3">
        <v>0</v>
      </c>
      <c r="P969" s="3">
        <v>0</v>
      </c>
      <c r="Q969" s="3">
        <v>0</v>
      </c>
      <c r="R969" s="3"/>
      <c r="S969" s="3">
        <f>IF(ISBLANK(Table13[[#This Row],[T1]]),0,IF(Table13[[#This Row],[T1]]&gt;0,1,0))</f>
        <v>1</v>
      </c>
      <c r="T969" s="3">
        <f>IF(ISBLANK(Table13[[#This Row],[T2]]),0,IF(Table13[[#This Row],[T2]]&gt;0,1,0))</f>
        <v>1</v>
      </c>
      <c r="U969" s="3">
        <f>IF(ISBLANK(Table13[[#This Row],[T3]]),0,IF(Table13[[#This Row],[T3]]&gt;0,1,0))</f>
        <v>1</v>
      </c>
      <c r="V969" s="3">
        <f>IF(ISBLANK(Table13[[#This Row],[T4]]),0,IF(Table13[[#This Row],[T4]]&gt;0,1,0))</f>
        <v>1</v>
      </c>
      <c r="W969" s="26">
        <v>35</v>
      </c>
      <c r="X969" s="22">
        <v>21</v>
      </c>
      <c r="Y969" s="3">
        <v>3.4</v>
      </c>
      <c r="Z969" s="3"/>
      <c r="AB969" s="30">
        <v>939</v>
      </c>
      <c r="AC969" s="30">
        <v>1.6023152301232539</v>
      </c>
      <c r="AD969" s="30">
        <v>-0.60231523012325394</v>
      </c>
    </row>
    <row r="970" spans="1:30">
      <c r="A970" s="4">
        <v>43778.333333333336</v>
      </c>
      <c r="B970">
        <v>43778</v>
      </c>
      <c r="C970" s="3">
        <v>0.33333333333333331</v>
      </c>
      <c r="D970" s="3">
        <v>8</v>
      </c>
      <c r="E970" s="3">
        <v>40</v>
      </c>
      <c r="F970" s="3">
        <v>2.2999999999999998</v>
      </c>
      <c r="G970" s="5">
        <v>1</v>
      </c>
      <c r="H970" s="3">
        <v>3.3</v>
      </c>
      <c r="I970" s="3">
        <v>1.55139</v>
      </c>
      <c r="J970" s="12">
        <f t="shared" si="45"/>
        <v>1.9583333333333333</v>
      </c>
      <c r="K970" s="4">
        <v>43778.333333333336</v>
      </c>
      <c r="L970" s="3">
        <f t="shared" si="46"/>
        <v>9</v>
      </c>
      <c r="M970" s="3">
        <f t="shared" si="47"/>
        <v>8</v>
      </c>
      <c r="N970" s="3">
        <v>58</v>
      </c>
      <c r="O970" s="3">
        <v>0</v>
      </c>
      <c r="P970" s="3">
        <v>0</v>
      </c>
      <c r="Q970" s="3">
        <v>0</v>
      </c>
      <c r="R970" s="3"/>
      <c r="S970" s="3">
        <f>IF(ISBLANK(Table13[[#This Row],[T1]]),0,IF(Table13[[#This Row],[T1]]&gt;0,1,0))</f>
        <v>0</v>
      </c>
      <c r="T970" s="3">
        <f>IF(ISBLANK(Table13[[#This Row],[T2]]),0,IF(Table13[[#This Row],[T2]]&gt;0,1,0))</f>
        <v>0</v>
      </c>
      <c r="U970" s="3">
        <f>IF(ISBLANK(Table13[[#This Row],[T3]]),0,IF(Table13[[#This Row],[T3]]&gt;0,1,0))</f>
        <v>1</v>
      </c>
      <c r="V970" s="3">
        <f>IF(ISBLANK(Table13[[#This Row],[T4]]),0,IF(Table13[[#This Row],[T4]]&gt;0,1,0))</f>
        <v>1</v>
      </c>
      <c r="W970" s="25">
        <v>37</v>
      </c>
      <c r="X970" s="23">
        <v>17</v>
      </c>
      <c r="Y970" s="3">
        <v>3.3</v>
      </c>
      <c r="Z970" s="3"/>
      <c r="AB970" s="30">
        <v>940</v>
      </c>
      <c r="AC970" s="30">
        <v>1.6924617869965293</v>
      </c>
      <c r="AD970" s="30">
        <v>-0.69246178699652927</v>
      </c>
    </row>
    <row r="971" spans="1:30">
      <c r="A971" s="4">
        <v>43778.375</v>
      </c>
      <c r="B971">
        <v>43778</v>
      </c>
      <c r="C971" s="3">
        <v>0.375</v>
      </c>
      <c r="D971" s="3">
        <v>9</v>
      </c>
      <c r="E971" s="3">
        <v>40</v>
      </c>
      <c r="F971" s="3">
        <v>0.8</v>
      </c>
      <c r="G971" s="5">
        <v>1.4</v>
      </c>
      <c r="H971" s="3">
        <v>2.2000000000000002</v>
      </c>
      <c r="I971" s="3">
        <v>1.55139</v>
      </c>
      <c r="J971" s="12">
        <f t="shared" si="45"/>
        <v>1.8875000000000002</v>
      </c>
      <c r="K971" s="4">
        <v>43778.375</v>
      </c>
      <c r="L971" s="3">
        <f t="shared" si="46"/>
        <v>9</v>
      </c>
      <c r="M971" s="3">
        <f t="shared" si="47"/>
        <v>9</v>
      </c>
      <c r="N971" s="3">
        <v>54</v>
      </c>
      <c r="O971" s="3">
        <v>0</v>
      </c>
      <c r="P971" s="3">
        <v>0</v>
      </c>
      <c r="Q971" s="3">
        <v>0</v>
      </c>
      <c r="R971" s="3"/>
      <c r="S971" s="3">
        <f>IF(ISBLANK(Table13[[#This Row],[T1]]),0,IF(Table13[[#This Row],[T1]]&gt;0,1,0))</f>
        <v>0</v>
      </c>
      <c r="T971" s="3">
        <f>IF(ISBLANK(Table13[[#This Row],[T2]]),0,IF(Table13[[#This Row],[T2]]&gt;0,1,0))</f>
        <v>0</v>
      </c>
      <c r="U971" s="3">
        <f>IF(ISBLANK(Table13[[#This Row],[T3]]),0,IF(Table13[[#This Row],[T3]]&gt;0,1,0))</f>
        <v>1</v>
      </c>
      <c r="V971" s="3">
        <f>IF(ISBLANK(Table13[[#This Row],[T4]]),0,IF(Table13[[#This Row],[T4]]&gt;0,1,0))</f>
        <v>1</v>
      </c>
      <c r="W971" s="26">
        <v>39</v>
      </c>
      <c r="X971" s="22">
        <v>21</v>
      </c>
      <c r="Y971" s="3">
        <v>2.2000000000000002</v>
      </c>
      <c r="Z971" s="3"/>
      <c r="AB971" s="30">
        <v>941</v>
      </c>
      <c r="AC971" s="30">
        <v>1.6924617869965293</v>
      </c>
      <c r="AD971" s="30">
        <v>-0.49246178699652932</v>
      </c>
    </row>
    <row r="972" spans="1:30">
      <c r="A972" s="4">
        <v>43778.416666666664</v>
      </c>
      <c r="B972">
        <v>43778</v>
      </c>
      <c r="C972" s="3">
        <v>0.41666666666666669</v>
      </c>
      <c r="D972" s="3">
        <v>10</v>
      </c>
      <c r="E972" s="3">
        <v>40</v>
      </c>
      <c r="F972" s="3">
        <v>2.4</v>
      </c>
      <c r="G972" s="5">
        <v>1.6</v>
      </c>
      <c r="H972" s="3">
        <v>4</v>
      </c>
      <c r="I972" s="3">
        <v>1.55139</v>
      </c>
      <c r="J972" s="12">
        <f t="shared" si="45"/>
        <v>1.8583333333333334</v>
      </c>
      <c r="K972" s="4">
        <v>43778.416666666664</v>
      </c>
      <c r="L972" s="3">
        <f t="shared" si="46"/>
        <v>9</v>
      </c>
      <c r="M972" s="3">
        <f t="shared" si="47"/>
        <v>10</v>
      </c>
      <c r="N972" s="3">
        <v>57</v>
      </c>
      <c r="O972" s="3">
        <v>0</v>
      </c>
      <c r="P972" s="3">
        <v>0</v>
      </c>
      <c r="Q972" s="3">
        <v>0</v>
      </c>
      <c r="R972" s="3"/>
      <c r="S972" s="3">
        <f>IF(ISBLANK(Table13[[#This Row],[T1]]),0,IF(Table13[[#This Row],[T1]]&gt;0,1,0))</f>
        <v>0</v>
      </c>
      <c r="T972" s="3">
        <f>IF(ISBLANK(Table13[[#This Row],[T2]]),0,IF(Table13[[#This Row],[T2]]&gt;0,1,0))</f>
        <v>0</v>
      </c>
      <c r="U972" s="3">
        <f>IF(ISBLANK(Table13[[#This Row],[T3]]),0,IF(Table13[[#This Row],[T3]]&gt;0,1,0))</f>
        <v>1</v>
      </c>
      <c r="V972" s="3">
        <f>IF(ISBLANK(Table13[[#This Row],[T4]]),0,IF(Table13[[#This Row],[T4]]&gt;0,1,0))</f>
        <v>1</v>
      </c>
      <c r="W972" s="25">
        <v>42</v>
      </c>
      <c r="X972" s="23">
        <v>21</v>
      </c>
      <c r="Y972" s="3">
        <v>4</v>
      </c>
      <c r="Z972" s="3"/>
      <c r="AB972" s="30">
        <v>942</v>
      </c>
      <c r="AC972" s="30">
        <v>1.6741967148575296</v>
      </c>
      <c r="AD972" s="30">
        <v>1.0258032851424705</v>
      </c>
    </row>
    <row r="973" spans="1:30">
      <c r="A973" s="4">
        <v>43778.458333333336</v>
      </c>
      <c r="B973">
        <v>43778</v>
      </c>
      <c r="C973" s="3">
        <v>0.45833333333333331</v>
      </c>
      <c r="D973" s="3">
        <v>11</v>
      </c>
      <c r="E973" s="3">
        <v>40</v>
      </c>
      <c r="F973" s="3">
        <v>1.2</v>
      </c>
      <c r="G973" s="5">
        <v>1.1000000000000001</v>
      </c>
      <c r="H973" s="3">
        <v>2.2999999999999998</v>
      </c>
      <c r="I973" s="3">
        <v>1.55139</v>
      </c>
      <c r="J973" s="12">
        <f t="shared" si="45"/>
        <v>1.8041666666666669</v>
      </c>
      <c r="K973" s="4">
        <v>43778.458333333336</v>
      </c>
      <c r="L973" s="3">
        <f t="shared" si="46"/>
        <v>9</v>
      </c>
      <c r="M973" s="3">
        <f t="shared" si="47"/>
        <v>11</v>
      </c>
      <c r="N973" s="3">
        <v>58</v>
      </c>
      <c r="O973" s="3">
        <v>0</v>
      </c>
      <c r="P973" s="3">
        <v>0</v>
      </c>
      <c r="Q973" s="3">
        <v>0</v>
      </c>
      <c r="R973" s="3"/>
      <c r="S973" s="3">
        <f>IF(ISBLANK(Table13[[#This Row],[T1]]),0,IF(Table13[[#This Row],[T1]]&gt;0,1,0))</f>
        <v>0</v>
      </c>
      <c r="T973" s="3">
        <f>IF(ISBLANK(Table13[[#This Row],[T2]]),0,IF(Table13[[#This Row],[T2]]&gt;0,1,0))</f>
        <v>0</v>
      </c>
      <c r="U973" s="3">
        <f>IF(ISBLANK(Table13[[#This Row],[T3]]),0,IF(Table13[[#This Row],[T3]]&gt;0,1,0))</f>
        <v>1</v>
      </c>
      <c r="V973" s="3">
        <f>IF(ISBLANK(Table13[[#This Row],[T4]]),0,IF(Table13[[#This Row],[T4]]&gt;0,1,0))</f>
        <v>1</v>
      </c>
      <c r="W973" s="26">
        <v>43</v>
      </c>
      <c r="X973" s="22">
        <v>17</v>
      </c>
      <c r="Y973" s="3">
        <v>2.2999999999999998</v>
      </c>
      <c r="Z973" s="3"/>
      <c r="AB973" s="30">
        <v>943</v>
      </c>
      <c r="AC973" s="30">
        <v>1.6849199973765849</v>
      </c>
      <c r="AD973" s="30">
        <v>0.71508000262341542</v>
      </c>
    </row>
    <row r="974" spans="1:30">
      <c r="A974" s="4">
        <v>43778.5</v>
      </c>
      <c r="B974">
        <v>43778</v>
      </c>
      <c r="C974" s="3">
        <v>0.5</v>
      </c>
      <c r="D974" s="3">
        <v>12</v>
      </c>
      <c r="E974" s="3">
        <v>40</v>
      </c>
      <c r="F974" s="3">
        <v>2.9</v>
      </c>
      <c r="G974" s="5">
        <v>1.7</v>
      </c>
      <c r="H974" s="3">
        <v>4.5999999999999996</v>
      </c>
      <c r="I974" s="3">
        <v>1.55139</v>
      </c>
      <c r="J974" s="12">
        <f t="shared" si="45"/>
        <v>1.7500000000000002</v>
      </c>
      <c r="K974" s="4">
        <v>43778.5</v>
      </c>
      <c r="L974" s="3">
        <f t="shared" si="46"/>
        <v>9</v>
      </c>
      <c r="M974" s="3">
        <f t="shared" si="47"/>
        <v>12</v>
      </c>
      <c r="N974" s="3">
        <v>26</v>
      </c>
      <c r="O974" s="3">
        <v>0</v>
      </c>
      <c r="P974" s="3">
        <v>0</v>
      </c>
      <c r="Q974" s="3">
        <v>0</v>
      </c>
      <c r="R974" s="3"/>
      <c r="S974" s="3">
        <f>IF(ISBLANK(Table13[[#This Row],[T1]]),0,IF(Table13[[#This Row],[T1]]&gt;0,1,0))</f>
        <v>0</v>
      </c>
      <c r="T974" s="3">
        <f>IF(ISBLANK(Table13[[#This Row],[T2]]),0,IF(Table13[[#This Row],[T2]]&gt;0,1,0))</f>
        <v>0</v>
      </c>
      <c r="U974" s="3">
        <f>IF(ISBLANK(Table13[[#This Row],[T3]]),0,IF(Table13[[#This Row],[T3]]&gt;0,1,0))</f>
        <v>1</v>
      </c>
      <c r="V974" s="3">
        <f>IF(ISBLANK(Table13[[#This Row],[T4]]),0,IF(Table13[[#This Row],[T4]]&gt;0,1,0))</f>
        <v>1</v>
      </c>
      <c r="W974" s="25">
        <v>45</v>
      </c>
      <c r="X974" s="23">
        <v>13</v>
      </c>
      <c r="Y974" s="3">
        <v>4.5999999999999996</v>
      </c>
      <c r="Z974" s="3"/>
      <c r="AB974" s="30">
        <v>944</v>
      </c>
      <c r="AC974" s="30">
        <v>1.6741967148575296</v>
      </c>
      <c r="AD974" s="30">
        <v>2.2258032851424705</v>
      </c>
    </row>
    <row r="975" spans="1:30">
      <c r="A975" s="4">
        <v>43778.541666666664</v>
      </c>
      <c r="B975">
        <v>43778</v>
      </c>
      <c r="C975" s="3">
        <v>0.54166666666666663</v>
      </c>
      <c r="D975" s="3">
        <v>13</v>
      </c>
      <c r="E975" s="3">
        <v>40</v>
      </c>
      <c r="F975" s="3">
        <v>0.9</v>
      </c>
      <c r="G975" s="5">
        <v>0.5</v>
      </c>
      <c r="H975" s="3">
        <v>1.4</v>
      </c>
      <c r="I975" s="3">
        <v>1.55139</v>
      </c>
      <c r="J975" s="12">
        <f t="shared" si="45"/>
        <v>1.5833333333333337</v>
      </c>
      <c r="K975" s="4">
        <v>43778.541666666664</v>
      </c>
      <c r="L975" s="3">
        <f t="shared" si="46"/>
        <v>9</v>
      </c>
      <c r="M975" s="3">
        <f t="shared" si="47"/>
        <v>13</v>
      </c>
      <c r="N975" s="3">
        <v>46</v>
      </c>
      <c r="O975" s="3">
        <v>0</v>
      </c>
      <c r="P975" s="3">
        <v>0</v>
      </c>
      <c r="Q975" s="3">
        <v>0</v>
      </c>
      <c r="R975" s="3"/>
      <c r="S975" s="3">
        <f>IF(ISBLANK(Table13[[#This Row],[T1]]),0,IF(Table13[[#This Row],[T1]]&gt;0,1,0))</f>
        <v>0</v>
      </c>
      <c r="T975" s="3">
        <f>IF(ISBLANK(Table13[[#This Row],[T2]]),0,IF(Table13[[#This Row],[T2]]&gt;0,1,0))</f>
        <v>0</v>
      </c>
      <c r="U975" s="3">
        <f>IF(ISBLANK(Table13[[#This Row],[T3]]),0,IF(Table13[[#This Row],[T3]]&gt;0,1,0))</f>
        <v>1</v>
      </c>
      <c r="V975" s="3">
        <f>IF(ISBLANK(Table13[[#This Row],[T4]]),0,IF(Table13[[#This Row],[T4]]&gt;0,1,0))</f>
        <v>1</v>
      </c>
      <c r="W975" s="26">
        <v>44</v>
      </c>
      <c r="X975" s="22">
        <v>13</v>
      </c>
      <c r="Y975" s="3">
        <v>1.4</v>
      </c>
      <c r="Z975" s="3"/>
      <c r="AB975" s="30">
        <v>945</v>
      </c>
      <c r="AC975" s="30">
        <v>1.601283012051359</v>
      </c>
      <c r="AD975" s="30">
        <v>-1.0012830120513589</v>
      </c>
    </row>
    <row r="976" spans="1:30">
      <c r="A976" s="4">
        <v>43778.583333333336</v>
      </c>
      <c r="B976">
        <v>43778</v>
      </c>
      <c r="C976" s="3">
        <v>0.58333333333333337</v>
      </c>
      <c r="D976" s="3">
        <v>14</v>
      </c>
      <c r="E976" s="3">
        <v>40</v>
      </c>
      <c r="F976" s="3">
        <v>0.7</v>
      </c>
      <c r="G976" s="5">
        <v>0.7</v>
      </c>
      <c r="H976" s="3">
        <v>1.4</v>
      </c>
      <c r="I976" s="3">
        <v>1.55139</v>
      </c>
      <c r="J976" s="12">
        <f t="shared" si="45"/>
        <v>1.5750000000000004</v>
      </c>
      <c r="K976" s="4">
        <v>43778.583333333336</v>
      </c>
      <c r="L976" s="3">
        <f t="shared" si="46"/>
        <v>9</v>
      </c>
      <c r="M976" s="3">
        <f t="shared" si="47"/>
        <v>14</v>
      </c>
      <c r="N976" s="3">
        <v>57</v>
      </c>
      <c r="O976" s="3">
        <v>0</v>
      </c>
      <c r="P976" s="3">
        <v>0</v>
      </c>
      <c r="Q976" s="3">
        <v>0</v>
      </c>
      <c r="R976" s="3"/>
      <c r="S976" s="3">
        <f>IF(ISBLANK(Table13[[#This Row],[T1]]),0,IF(Table13[[#This Row],[T1]]&gt;0,1,0))</f>
        <v>0</v>
      </c>
      <c r="T976" s="3">
        <f>IF(ISBLANK(Table13[[#This Row],[T2]]),0,IF(Table13[[#This Row],[T2]]&gt;0,1,0))</f>
        <v>0</v>
      </c>
      <c r="U976" s="3">
        <f>IF(ISBLANK(Table13[[#This Row],[T3]]),0,IF(Table13[[#This Row],[T3]]&gt;0,1,0))</f>
        <v>1</v>
      </c>
      <c r="V976" s="3">
        <f>IF(ISBLANK(Table13[[#This Row],[T4]]),0,IF(Table13[[#This Row],[T4]]&gt;0,1,0))</f>
        <v>1</v>
      </c>
      <c r="W976" s="25">
        <v>45</v>
      </c>
      <c r="X976" s="23">
        <v>13</v>
      </c>
      <c r="Y976" s="3">
        <v>1.4</v>
      </c>
      <c r="Z976" s="3"/>
      <c r="AB976" s="30">
        <v>946</v>
      </c>
      <c r="AC976" s="30">
        <v>1.5016102134876606</v>
      </c>
      <c r="AD976" s="30">
        <v>9.8389786512339539E-2</v>
      </c>
    </row>
    <row r="977" spans="1:30">
      <c r="A977" s="4">
        <v>43778.625</v>
      </c>
      <c r="B977">
        <v>43778</v>
      </c>
      <c r="C977" s="3">
        <v>0.625</v>
      </c>
      <c r="D977" s="3">
        <v>15</v>
      </c>
      <c r="E977" s="3">
        <v>40</v>
      </c>
      <c r="F977" s="3">
        <v>0.5</v>
      </c>
      <c r="G977" s="5">
        <v>0.8</v>
      </c>
      <c r="H977" s="3">
        <v>1.3</v>
      </c>
      <c r="I977" s="3">
        <v>1.55139</v>
      </c>
      <c r="J977" s="12">
        <f t="shared" si="45"/>
        <v>1.604166666666667</v>
      </c>
      <c r="K977" s="4">
        <v>43778.625</v>
      </c>
      <c r="L977" s="3">
        <f t="shared" si="46"/>
        <v>9</v>
      </c>
      <c r="M977" s="3">
        <f t="shared" si="47"/>
        <v>15</v>
      </c>
      <c r="N977" s="3">
        <v>58</v>
      </c>
      <c r="O977" s="3">
        <v>0</v>
      </c>
      <c r="P977" s="3">
        <v>0</v>
      </c>
      <c r="Q977" s="3">
        <v>0</v>
      </c>
      <c r="R977" s="3"/>
      <c r="S977" s="3">
        <f>IF(ISBLANK(Table13[[#This Row],[T1]]),0,IF(Table13[[#This Row],[T1]]&gt;0,1,0))</f>
        <v>0</v>
      </c>
      <c r="T977" s="3">
        <f>IF(ISBLANK(Table13[[#This Row],[T2]]),0,IF(Table13[[#This Row],[T2]]&gt;0,1,0))</f>
        <v>0</v>
      </c>
      <c r="U977" s="3">
        <f>IF(ISBLANK(Table13[[#This Row],[T3]]),0,IF(Table13[[#This Row],[T3]]&gt;0,1,0))</f>
        <v>1</v>
      </c>
      <c r="V977" s="3">
        <f>IF(ISBLANK(Table13[[#This Row],[T4]]),0,IF(Table13[[#This Row],[T4]]&gt;0,1,0))</f>
        <v>1</v>
      </c>
      <c r="W977" s="26">
        <v>45</v>
      </c>
      <c r="X977" s="22">
        <v>13</v>
      </c>
      <c r="Y977" s="3">
        <v>1.3</v>
      </c>
      <c r="Z977" s="3"/>
      <c r="AB977" s="30">
        <v>947</v>
      </c>
      <c r="AC977" s="30">
        <v>1.5413218506647706</v>
      </c>
      <c r="AD977" s="30">
        <v>1.4586781493352294</v>
      </c>
    </row>
    <row r="978" spans="1:30">
      <c r="A978" s="4">
        <v>43778.666666666664</v>
      </c>
      <c r="B978">
        <v>43778</v>
      </c>
      <c r="C978" s="3">
        <v>0.66666666666666663</v>
      </c>
      <c r="D978" s="3">
        <v>16</v>
      </c>
      <c r="E978" s="3">
        <v>40</v>
      </c>
      <c r="F978" s="3">
        <v>0.7</v>
      </c>
      <c r="G978" s="5">
        <v>0.5</v>
      </c>
      <c r="H978" s="3">
        <v>1.2</v>
      </c>
      <c r="I978" s="3">
        <v>1.55139</v>
      </c>
      <c r="J978" s="12">
        <f t="shared" si="45"/>
        <v>1.5833333333333337</v>
      </c>
      <c r="K978" s="4">
        <v>43778.666666666664</v>
      </c>
      <c r="L978" s="3">
        <f t="shared" si="46"/>
        <v>9</v>
      </c>
      <c r="M978" s="3">
        <f t="shared" si="47"/>
        <v>16</v>
      </c>
      <c r="N978" s="3">
        <v>58</v>
      </c>
      <c r="O978" s="3">
        <v>0</v>
      </c>
      <c r="P978" s="3">
        <v>0</v>
      </c>
      <c r="Q978" s="3">
        <v>0</v>
      </c>
      <c r="R978" s="3"/>
      <c r="S978" s="3">
        <f>IF(ISBLANK(Table13[[#This Row],[T1]]),0,IF(Table13[[#This Row],[T1]]&gt;0,1,0))</f>
        <v>0</v>
      </c>
      <c r="T978" s="3">
        <f>IF(ISBLANK(Table13[[#This Row],[T2]]),0,IF(Table13[[#This Row],[T2]]&gt;0,1,0))</f>
        <v>0</v>
      </c>
      <c r="U978" s="3">
        <f>IF(ISBLANK(Table13[[#This Row],[T3]]),0,IF(Table13[[#This Row],[T3]]&gt;0,1,0))</f>
        <v>1</v>
      </c>
      <c r="V978" s="3">
        <f>IF(ISBLANK(Table13[[#This Row],[T4]]),0,IF(Table13[[#This Row],[T4]]&gt;0,1,0))</f>
        <v>1</v>
      </c>
      <c r="W978" s="25">
        <v>43</v>
      </c>
      <c r="X978" s="23">
        <v>13</v>
      </c>
      <c r="Y978" s="3">
        <v>1.2</v>
      </c>
      <c r="Z978" s="3"/>
      <c r="AB978" s="30">
        <v>948</v>
      </c>
      <c r="AC978" s="30">
        <v>1.5703102053228255</v>
      </c>
      <c r="AD978" s="30">
        <v>-1.2703102053228255</v>
      </c>
    </row>
    <row r="979" spans="1:30">
      <c r="A979" s="4">
        <v>43778.708333333336</v>
      </c>
      <c r="B979">
        <v>43778</v>
      </c>
      <c r="C979" s="3">
        <v>0.70833333333333337</v>
      </c>
      <c r="D979" s="3">
        <v>17</v>
      </c>
      <c r="E979" s="3">
        <v>40</v>
      </c>
      <c r="F979" s="3">
        <v>1</v>
      </c>
      <c r="G979" s="5">
        <v>0.8</v>
      </c>
      <c r="H979" s="3">
        <v>1.8</v>
      </c>
      <c r="I979" s="3">
        <v>1.55139</v>
      </c>
      <c r="J979" s="12">
        <f t="shared" si="45"/>
        <v>1.5708333333333335</v>
      </c>
      <c r="K979" s="4">
        <v>43778.708333333336</v>
      </c>
      <c r="L979" s="3">
        <f t="shared" si="46"/>
        <v>9</v>
      </c>
      <c r="M979" s="3">
        <f t="shared" si="47"/>
        <v>17</v>
      </c>
      <c r="N979" s="3">
        <v>58</v>
      </c>
      <c r="O979" s="3">
        <v>0</v>
      </c>
      <c r="P979" s="3">
        <v>0</v>
      </c>
      <c r="Q979" s="3">
        <v>0</v>
      </c>
      <c r="R979" s="3"/>
      <c r="S979" s="3">
        <f>IF(ISBLANK(Table13[[#This Row],[T1]]),0,IF(Table13[[#This Row],[T1]]&gt;0,1,0))</f>
        <v>0</v>
      </c>
      <c r="T979" s="3">
        <f>IF(ISBLANK(Table13[[#This Row],[T2]]),0,IF(Table13[[#This Row],[T2]]&gt;0,1,0))</f>
        <v>0</v>
      </c>
      <c r="U979" s="3">
        <f>IF(ISBLANK(Table13[[#This Row],[T3]]),0,IF(Table13[[#This Row],[T3]]&gt;0,1,0))</f>
        <v>1</v>
      </c>
      <c r="V979" s="3">
        <f>IF(ISBLANK(Table13[[#This Row],[T4]]),0,IF(Table13[[#This Row],[T4]]&gt;0,1,0))</f>
        <v>0</v>
      </c>
      <c r="W979" s="26">
        <v>41</v>
      </c>
      <c r="X979" s="22">
        <v>13</v>
      </c>
      <c r="Y979" s="3">
        <v>1.8</v>
      </c>
      <c r="Z979" s="3"/>
      <c r="AB979" s="30">
        <v>949</v>
      </c>
      <c r="AC979" s="30">
        <v>1.5595869228037702</v>
      </c>
      <c r="AD979" s="30">
        <v>-1.1595869228037703</v>
      </c>
    </row>
    <row r="980" spans="1:30">
      <c r="A980" s="4">
        <v>43778.75</v>
      </c>
      <c r="B980">
        <v>43778</v>
      </c>
      <c r="C980" s="3">
        <v>0.75</v>
      </c>
      <c r="D980" s="3">
        <v>18</v>
      </c>
      <c r="E980" s="3">
        <v>40</v>
      </c>
      <c r="F980" s="3">
        <v>1</v>
      </c>
      <c r="G980" s="5">
        <v>1</v>
      </c>
      <c r="H980" s="3">
        <v>2</v>
      </c>
      <c r="I980" s="3">
        <v>1.55139</v>
      </c>
      <c r="J980" s="12">
        <f t="shared" si="45"/>
        <v>1.541666666666667</v>
      </c>
      <c r="K980" s="4">
        <v>43778.75</v>
      </c>
      <c r="L980" s="3">
        <f t="shared" si="46"/>
        <v>9</v>
      </c>
      <c r="M980" s="3">
        <f t="shared" si="47"/>
        <v>18</v>
      </c>
      <c r="N980" s="3">
        <v>58</v>
      </c>
      <c r="O980" s="3">
        <v>0</v>
      </c>
      <c r="P980" s="3">
        <v>0</v>
      </c>
      <c r="Q980" s="3">
        <v>0</v>
      </c>
      <c r="R980" s="3"/>
      <c r="S980" s="3">
        <f>IF(ISBLANK(Table13[[#This Row],[T1]]),0,IF(Table13[[#This Row],[T1]]&gt;0,1,0))</f>
        <v>1</v>
      </c>
      <c r="T980" s="3">
        <f>IF(ISBLANK(Table13[[#This Row],[T2]]),0,IF(Table13[[#This Row],[T2]]&gt;0,1,0))</f>
        <v>0</v>
      </c>
      <c r="U980" s="3">
        <f>IF(ISBLANK(Table13[[#This Row],[T3]]),0,IF(Table13[[#This Row],[T3]]&gt;0,1,0))</f>
        <v>1</v>
      </c>
      <c r="V980" s="3">
        <f>IF(ISBLANK(Table13[[#This Row],[T4]]),0,IF(Table13[[#This Row],[T4]]&gt;0,1,0))</f>
        <v>0</v>
      </c>
      <c r="W980" s="25">
        <v>41</v>
      </c>
      <c r="X980" s="23">
        <v>13</v>
      </c>
      <c r="Y980" s="3">
        <v>2</v>
      </c>
      <c r="Z980" s="3"/>
      <c r="AB980" s="30">
        <v>950</v>
      </c>
      <c r="AC980" s="30">
        <v>1.5703102053228255</v>
      </c>
      <c r="AD980" s="30">
        <v>-1.1703102053228256</v>
      </c>
    </row>
    <row r="981" spans="1:30">
      <c r="A981" s="4">
        <v>43778.791666666664</v>
      </c>
      <c r="B981">
        <v>43778</v>
      </c>
      <c r="C981" s="3">
        <v>0.79166666666666663</v>
      </c>
      <c r="D981" s="3">
        <v>19</v>
      </c>
      <c r="E981" s="3">
        <v>40</v>
      </c>
      <c r="F981" s="3">
        <v>1.7</v>
      </c>
      <c r="G981" s="5">
        <v>1</v>
      </c>
      <c r="H981" s="3">
        <v>2.7</v>
      </c>
      <c r="I981" s="3">
        <v>1.55139</v>
      </c>
      <c r="J981" s="12">
        <f t="shared" si="45"/>
        <v>1.6916666666666667</v>
      </c>
      <c r="K981" s="4">
        <v>43778.791666666664</v>
      </c>
      <c r="L981" s="3">
        <f t="shared" si="46"/>
        <v>9</v>
      </c>
      <c r="M981" s="3">
        <f t="shared" si="47"/>
        <v>19</v>
      </c>
      <c r="N981" s="3">
        <v>11</v>
      </c>
      <c r="O981" s="3">
        <v>0</v>
      </c>
      <c r="P981" s="3">
        <v>0</v>
      </c>
      <c r="Q981" s="3">
        <v>0</v>
      </c>
      <c r="R981" s="3"/>
      <c r="S981" s="3">
        <f>IF(ISBLANK(Table13[[#This Row],[T1]]),0,IF(Table13[[#This Row],[T1]]&gt;0,1,0))</f>
        <v>1</v>
      </c>
      <c r="T981" s="3">
        <f>IF(ISBLANK(Table13[[#This Row],[T2]]),0,IF(Table13[[#This Row],[T2]]&gt;0,1,0))</f>
        <v>0</v>
      </c>
      <c r="U981" s="3">
        <f>IF(ISBLANK(Table13[[#This Row],[T3]]),0,IF(Table13[[#This Row],[T3]]&gt;0,1,0))</f>
        <v>1</v>
      </c>
      <c r="V981" s="3">
        <f>IF(ISBLANK(Table13[[#This Row],[T4]]),0,IF(Table13[[#This Row],[T4]]&gt;0,1,0))</f>
        <v>0</v>
      </c>
      <c r="W981" s="26">
        <v>40</v>
      </c>
      <c r="X981" s="22">
        <v>17</v>
      </c>
      <c r="Y981" s="3">
        <v>2.7</v>
      </c>
      <c r="Z981" s="3"/>
      <c r="AB981" s="30">
        <v>951</v>
      </c>
      <c r="AC981" s="30">
        <v>1.5703102053228255</v>
      </c>
      <c r="AD981" s="30">
        <v>-1.2703102053228255</v>
      </c>
    </row>
    <row r="982" spans="1:30">
      <c r="A982" s="4">
        <v>43778.833333333336</v>
      </c>
      <c r="B982">
        <v>43778</v>
      </c>
      <c r="C982" s="3">
        <v>0.83333333333333337</v>
      </c>
      <c r="D982" s="3">
        <v>20</v>
      </c>
      <c r="E982" s="3">
        <v>40</v>
      </c>
      <c r="F982" s="3">
        <v>0.8</v>
      </c>
      <c r="G982" s="5">
        <v>0.9</v>
      </c>
      <c r="H982" s="3">
        <v>1.7000000000000002</v>
      </c>
      <c r="I982" s="3">
        <v>1.55139</v>
      </c>
      <c r="J982" s="12">
        <f t="shared" si="45"/>
        <v>1.6166666666666665</v>
      </c>
      <c r="K982" s="4">
        <v>43778.833333333336</v>
      </c>
      <c r="L982" s="3">
        <f t="shared" si="46"/>
        <v>9</v>
      </c>
      <c r="M982" s="3">
        <f t="shared" si="47"/>
        <v>20</v>
      </c>
      <c r="N982" s="3"/>
      <c r="O982" s="3"/>
      <c r="P982" s="3"/>
      <c r="Q982" s="3"/>
      <c r="R982" s="3"/>
      <c r="S982" s="3">
        <f>IF(ISBLANK(Table13[[#This Row],[T1]]),0,IF(Table13[[#This Row],[T1]]&gt;0,1,0))</f>
        <v>1</v>
      </c>
      <c r="T982" s="3">
        <f>IF(ISBLANK(Table13[[#This Row],[T2]]),0,IF(Table13[[#This Row],[T2]]&gt;0,1,0))</f>
        <v>0</v>
      </c>
      <c r="U982" s="3">
        <f>IF(ISBLANK(Table13[[#This Row],[T3]]),0,IF(Table13[[#This Row],[T3]]&gt;0,1,0))</f>
        <v>1</v>
      </c>
      <c r="V982" s="3">
        <f>IF(ISBLANK(Table13[[#This Row],[T4]]),0,IF(Table13[[#This Row],[T4]]&gt;0,1,0))</f>
        <v>0</v>
      </c>
      <c r="W982" s="25">
        <v>38</v>
      </c>
      <c r="X982" s="23">
        <v>13</v>
      </c>
      <c r="Y982" s="3">
        <v>1.7000000000000002</v>
      </c>
      <c r="Z982" s="3"/>
      <c r="AB982" s="30">
        <v>952</v>
      </c>
      <c r="AC982" s="30">
        <v>1.5810334878418806</v>
      </c>
      <c r="AD982" s="30">
        <v>1.0189665121581195</v>
      </c>
    </row>
    <row r="983" spans="1:30">
      <c r="A983" s="4">
        <v>43778.875</v>
      </c>
      <c r="B983">
        <v>43778</v>
      </c>
      <c r="C983" s="3">
        <v>0.875</v>
      </c>
      <c r="D983" s="3">
        <v>21</v>
      </c>
      <c r="E983" s="3">
        <v>40</v>
      </c>
      <c r="F983" s="3">
        <v>1</v>
      </c>
      <c r="G983" s="5">
        <v>1</v>
      </c>
      <c r="H983" s="3">
        <v>2</v>
      </c>
      <c r="I983" s="3">
        <v>1.55139</v>
      </c>
      <c r="J983" s="12">
        <f t="shared" si="45"/>
        <v>1.5833333333333333</v>
      </c>
      <c r="K983" s="4">
        <v>43778.875</v>
      </c>
      <c r="L983" s="3">
        <f t="shared" si="46"/>
        <v>9</v>
      </c>
      <c r="M983" s="3">
        <f t="shared" si="47"/>
        <v>21</v>
      </c>
      <c r="N983" s="3">
        <v>12</v>
      </c>
      <c r="O983" s="3">
        <v>0</v>
      </c>
      <c r="P983" s="3">
        <v>0</v>
      </c>
      <c r="Q983" s="3">
        <v>0</v>
      </c>
      <c r="R983" s="3"/>
      <c r="S983" s="3">
        <f>IF(ISBLANK(Table13[[#This Row],[T1]]),0,IF(Table13[[#This Row],[T1]]&gt;0,1,0))</f>
        <v>1</v>
      </c>
      <c r="T983" s="3">
        <f>IF(ISBLANK(Table13[[#This Row],[T2]]),0,IF(Table13[[#This Row],[T2]]&gt;0,1,0))</f>
        <v>1</v>
      </c>
      <c r="U983" s="3">
        <f>IF(ISBLANK(Table13[[#This Row],[T3]]),0,IF(Table13[[#This Row],[T3]]&gt;0,1,0))</f>
        <v>1</v>
      </c>
      <c r="V983" s="3">
        <f>IF(ISBLANK(Table13[[#This Row],[T4]]),0,IF(Table13[[#This Row],[T4]]&gt;0,1,0))</f>
        <v>0</v>
      </c>
      <c r="W983" s="26">
        <v>39</v>
      </c>
      <c r="X983" s="22">
        <v>17</v>
      </c>
      <c r="Y983" s="3">
        <v>2</v>
      </c>
      <c r="Z983" s="3"/>
      <c r="AB983" s="30">
        <v>953</v>
      </c>
      <c r="AC983" s="30">
        <v>1.5917567703609359</v>
      </c>
      <c r="AD983" s="30">
        <v>2.8082432296390643</v>
      </c>
    </row>
    <row r="984" spans="1:30">
      <c r="A984" s="4">
        <v>43778.916666666664</v>
      </c>
      <c r="B984">
        <v>43778</v>
      </c>
      <c r="C984" s="3">
        <v>0.91666666666666663</v>
      </c>
      <c r="D984" s="3">
        <v>22</v>
      </c>
      <c r="E984" s="3">
        <v>40</v>
      </c>
      <c r="F984" s="3">
        <v>0.9</v>
      </c>
      <c r="G984" s="5">
        <v>0.8</v>
      </c>
      <c r="H984" s="3">
        <v>1.7000000000000002</v>
      </c>
      <c r="I984" s="3">
        <v>1.55139</v>
      </c>
      <c r="J984" s="12">
        <f t="shared" si="45"/>
        <v>1.5374999999999999</v>
      </c>
      <c r="K984" s="4">
        <v>43778.916666666664</v>
      </c>
      <c r="L984" s="3">
        <f t="shared" si="46"/>
        <v>9</v>
      </c>
      <c r="M984" s="3">
        <f t="shared" si="47"/>
        <v>22</v>
      </c>
      <c r="N984" s="3">
        <v>58</v>
      </c>
      <c r="O984" s="3">
        <v>0</v>
      </c>
      <c r="P984" s="3">
        <v>0</v>
      </c>
      <c r="Q984" s="3">
        <v>0</v>
      </c>
      <c r="R984" s="3"/>
      <c r="S984" s="3">
        <f>IF(ISBLANK(Table13[[#This Row],[T1]]),0,IF(Table13[[#This Row],[T1]]&gt;0,1,0))</f>
        <v>1</v>
      </c>
      <c r="T984" s="3">
        <f>IF(ISBLANK(Table13[[#This Row],[T2]]),0,IF(Table13[[#This Row],[T2]]&gt;0,1,0))</f>
        <v>1</v>
      </c>
      <c r="U984" s="3">
        <f>IF(ISBLANK(Table13[[#This Row],[T3]]),0,IF(Table13[[#This Row],[T3]]&gt;0,1,0))</f>
        <v>1</v>
      </c>
      <c r="V984" s="3">
        <f>IF(ISBLANK(Table13[[#This Row],[T4]]),0,IF(Table13[[#This Row],[T4]]&gt;0,1,0))</f>
        <v>0</v>
      </c>
      <c r="W984" s="25">
        <v>39</v>
      </c>
      <c r="X984" s="23">
        <v>13</v>
      </c>
      <c r="Y984" s="3">
        <v>1.7000000000000002</v>
      </c>
      <c r="Z984" s="3"/>
      <c r="AB984" s="30">
        <v>954</v>
      </c>
      <c r="AC984" s="30">
        <v>1.6340030743274776</v>
      </c>
      <c r="AD984" s="30">
        <v>3.765996925672523</v>
      </c>
    </row>
    <row r="985" spans="1:30">
      <c r="A985" s="4">
        <v>43778.958333333336</v>
      </c>
      <c r="B985">
        <v>43778</v>
      </c>
      <c r="C985" s="3">
        <v>0.95833333333333337</v>
      </c>
      <c r="D985" s="3">
        <v>23</v>
      </c>
      <c r="E985" s="3">
        <v>40</v>
      </c>
      <c r="F985" s="3">
        <v>0.2</v>
      </c>
      <c r="G985" s="5">
        <v>0.2</v>
      </c>
      <c r="H985" s="3">
        <v>0.4</v>
      </c>
      <c r="I985" s="3">
        <v>1.55139</v>
      </c>
      <c r="J985" s="12">
        <f t="shared" si="45"/>
        <v>1.5874999999999997</v>
      </c>
      <c r="K985" s="4">
        <v>43778.958333333336</v>
      </c>
      <c r="L985" s="3">
        <f t="shared" si="46"/>
        <v>9</v>
      </c>
      <c r="M985" s="3">
        <f t="shared" si="47"/>
        <v>23</v>
      </c>
      <c r="N985" s="3">
        <v>58</v>
      </c>
      <c r="O985" s="3">
        <v>0</v>
      </c>
      <c r="P985" s="3">
        <v>0</v>
      </c>
      <c r="Q985" s="3">
        <v>0</v>
      </c>
      <c r="R985" s="3"/>
      <c r="S985" s="3">
        <f>IF(ISBLANK(Table13[[#This Row],[T1]]),0,IF(Table13[[#This Row],[T1]]&gt;0,1,0))</f>
        <v>1</v>
      </c>
      <c r="T985" s="3">
        <f>IF(ISBLANK(Table13[[#This Row],[T2]]),0,IF(Table13[[#This Row],[T2]]&gt;0,1,0))</f>
        <v>1</v>
      </c>
      <c r="U985" s="3">
        <f>IF(ISBLANK(Table13[[#This Row],[T3]]),0,IF(Table13[[#This Row],[T3]]&gt;0,1,0))</f>
        <v>1</v>
      </c>
      <c r="V985" s="3">
        <f>IF(ISBLANK(Table13[[#This Row],[T4]]),0,IF(Table13[[#This Row],[T4]]&gt;0,1,0))</f>
        <v>0</v>
      </c>
      <c r="W985" s="26">
        <v>37</v>
      </c>
      <c r="X985" s="22">
        <v>13</v>
      </c>
      <c r="Y985" s="3">
        <v>0.4</v>
      </c>
      <c r="Z985" s="3"/>
      <c r="AB985" s="30">
        <v>955</v>
      </c>
      <c r="AC985" s="30">
        <v>1.5843222773431309</v>
      </c>
      <c r="AD985" s="30">
        <v>0.91567772265686909</v>
      </c>
    </row>
    <row r="986" spans="1:30">
      <c r="A986" s="4">
        <v>43779</v>
      </c>
      <c r="B986">
        <v>43779</v>
      </c>
      <c r="C986" s="3">
        <v>0</v>
      </c>
      <c r="D986" s="3">
        <v>0</v>
      </c>
      <c r="E986" s="3">
        <v>41</v>
      </c>
      <c r="F986" s="3">
        <v>0.4</v>
      </c>
      <c r="G986" s="5">
        <v>0.7</v>
      </c>
      <c r="H986" s="3">
        <v>1.1000000000000001</v>
      </c>
      <c r="I986" s="3">
        <v>1.55139</v>
      </c>
      <c r="J986" s="12">
        <f t="shared" si="45"/>
        <v>1.6124999999999998</v>
      </c>
      <c r="K986" s="4">
        <v>43779</v>
      </c>
      <c r="L986" s="3">
        <f t="shared" si="46"/>
        <v>10</v>
      </c>
      <c r="M986" s="3">
        <f t="shared" si="47"/>
        <v>0</v>
      </c>
      <c r="N986" s="3">
        <v>57</v>
      </c>
      <c r="O986" s="3">
        <v>0</v>
      </c>
      <c r="P986" s="3">
        <v>0</v>
      </c>
      <c r="Q986" s="3">
        <v>0</v>
      </c>
      <c r="R986" s="3"/>
      <c r="S986" s="3">
        <f>IF(ISBLANK(Table13[[#This Row],[T1]]),0,IF(Table13[[#This Row],[T1]]&gt;0,1,0))</f>
        <v>1</v>
      </c>
      <c r="T986" s="3">
        <f>IF(ISBLANK(Table13[[#This Row],[T2]]),0,IF(Table13[[#This Row],[T2]]&gt;0,1,0))</f>
        <v>1</v>
      </c>
      <c r="U986" s="3">
        <f>IF(ISBLANK(Table13[[#This Row],[T3]]),0,IF(Table13[[#This Row],[T3]]&gt;0,1,0))</f>
        <v>1</v>
      </c>
      <c r="V986" s="3">
        <f>IF(ISBLANK(Table13[[#This Row],[T4]]),0,IF(Table13[[#This Row],[T4]]&gt;0,1,0))</f>
        <v>0</v>
      </c>
      <c r="W986" s="25">
        <v>37</v>
      </c>
      <c r="X986" s="23">
        <v>11</v>
      </c>
      <c r="Y986" s="3">
        <v>1.1000000000000001</v>
      </c>
      <c r="Z986" s="3"/>
      <c r="AB986" s="30">
        <v>956</v>
      </c>
      <c r="AC986" s="30">
        <v>1.4763123159347102</v>
      </c>
      <c r="AD986" s="30">
        <v>3.1236876840652892</v>
      </c>
    </row>
    <row r="987" spans="1:30">
      <c r="A987" s="4">
        <v>43779.041666666664</v>
      </c>
      <c r="B987">
        <v>43779</v>
      </c>
      <c r="C987" s="3">
        <v>4.1666666666666664E-2</v>
      </c>
      <c r="D987" s="3">
        <v>1</v>
      </c>
      <c r="E987" s="3">
        <v>41</v>
      </c>
      <c r="F987" s="3">
        <v>0.6</v>
      </c>
      <c r="G987" s="5">
        <v>0.9</v>
      </c>
      <c r="H987" s="3">
        <v>1.5</v>
      </c>
      <c r="I987" s="3">
        <v>1.55139</v>
      </c>
      <c r="J987" s="12">
        <f t="shared" si="45"/>
        <v>1.6041666666666663</v>
      </c>
      <c r="K987" s="4">
        <v>43779.041666666664</v>
      </c>
      <c r="L987" s="3">
        <f t="shared" si="46"/>
        <v>10</v>
      </c>
      <c r="M987" s="3">
        <f t="shared" si="47"/>
        <v>1</v>
      </c>
      <c r="N987" s="3">
        <v>58</v>
      </c>
      <c r="O987" s="3">
        <v>0</v>
      </c>
      <c r="P987" s="3">
        <v>0</v>
      </c>
      <c r="Q987" s="3">
        <v>0</v>
      </c>
      <c r="R987" s="3"/>
      <c r="S987" s="3">
        <f>IF(ISBLANK(Table13[[#This Row],[T1]]),0,IF(Table13[[#This Row],[T1]]&gt;0,1,0))</f>
        <v>1</v>
      </c>
      <c r="T987" s="3">
        <f>IF(ISBLANK(Table13[[#This Row],[T2]]),0,IF(Table13[[#This Row],[T2]]&gt;0,1,0))</f>
        <v>1</v>
      </c>
      <c r="U987" s="3">
        <f>IF(ISBLANK(Table13[[#This Row],[T3]]),0,IF(Table13[[#This Row],[T3]]&gt;0,1,0))</f>
        <v>1</v>
      </c>
      <c r="V987" s="3">
        <f>IF(ISBLANK(Table13[[#This Row],[T4]]),0,IF(Table13[[#This Row],[T4]]&gt;0,1,0))</f>
        <v>0</v>
      </c>
      <c r="W987" s="26">
        <v>37</v>
      </c>
      <c r="X987" s="22">
        <v>11</v>
      </c>
      <c r="Y987" s="3">
        <v>1.5</v>
      </c>
      <c r="Z987" s="3"/>
      <c r="AB987" s="30">
        <v>957</v>
      </c>
      <c r="AC987" s="30">
        <v>1.4870355984537655</v>
      </c>
      <c r="AD987" s="30">
        <v>2.412964401546235</v>
      </c>
    </row>
    <row r="988" spans="1:30">
      <c r="A988" s="4">
        <v>43779.083333333336</v>
      </c>
      <c r="B988">
        <v>43779</v>
      </c>
      <c r="C988" s="3">
        <v>8.3333333333333329E-2</v>
      </c>
      <c r="D988" s="3">
        <v>2</v>
      </c>
      <c r="E988" s="3">
        <v>41</v>
      </c>
      <c r="F988" s="3">
        <v>0.8</v>
      </c>
      <c r="G988" s="5">
        <v>0.7</v>
      </c>
      <c r="H988" s="3">
        <v>1.5</v>
      </c>
      <c r="I988" s="3">
        <v>1.55139</v>
      </c>
      <c r="J988" s="12">
        <f t="shared" si="45"/>
        <v>1.5708333333333331</v>
      </c>
      <c r="K988" s="4">
        <v>43779.083333333336</v>
      </c>
      <c r="L988" s="3">
        <f t="shared" si="46"/>
        <v>10</v>
      </c>
      <c r="M988" s="3">
        <f t="shared" si="47"/>
        <v>2</v>
      </c>
      <c r="N988" s="3">
        <v>58</v>
      </c>
      <c r="O988" s="3">
        <v>0</v>
      </c>
      <c r="P988" s="3">
        <v>0</v>
      </c>
      <c r="Q988" s="3">
        <v>0</v>
      </c>
      <c r="R988" s="3"/>
      <c r="S988" s="3">
        <f>IF(ISBLANK(Table13[[#This Row],[T1]]),0,IF(Table13[[#This Row],[T1]]&gt;0,1,0))</f>
        <v>1</v>
      </c>
      <c r="T988" s="3">
        <f>IF(ISBLANK(Table13[[#This Row],[T2]]),0,IF(Table13[[#This Row],[T2]]&gt;0,1,0))</f>
        <v>1</v>
      </c>
      <c r="U988" s="3">
        <f>IF(ISBLANK(Table13[[#This Row],[T3]]),0,IF(Table13[[#This Row],[T3]]&gt;0,1,0))</f>
        <v>1</v>
      </c>
      <c r="V988" s="3">
        <f>IF(ISBLANK(Table13[[#This Row],[T4]]),0,IF(Table13[[#This Row],[T4]]&gt;0,1,0))</f>
        <v>0</v>
      </c>
      <c r="W988" s="25">
        <v>37</v>
      </c>
      <c r="X988" s="23">
        <v>11</v>
      </c>
      <c r="Y988" s="3">
        <v>1.5</v>
      </c>
      <c r="Z988" s="3"/>
      <c r="AB988" s="30">
        <v>958</v>
      </c>
      <c r="AC988" s="30">
        <v>1.6273449556643296</v>
      </c>
      <c r="AD988" s="30">
        <v>0.87265504433567043</v>
      </c>
    </row>
    <row r="989" spans="1:30">
      <c r="A989" s="4">
        <v>43779.125</v>
      </c>
      <c r="B989">
        <v>43779</v>
      </c>
      <c r="C989" s="3">
        <v>0.125</v>
      </c>
      <c r="D989" s="3">
        <v>3</v>
      </c>
      <c r="E989" s="3">
        <v>41</v>
      </c>
      <c r="F989" s="3">
        <v>0.9</v>
      </c>
      <c r="G989" s="5">
        <v>0.7</v>
      </c>
      <c r="H989" s="3">
        <v>1.6</v>
      </c>
      <c r="I989" s="3">
        <v>1.55139</v>
      </c>
      <c r="J989" s="12">
        <f t="shared" si="45"/>
        <v>1.5541666666666665</v>
      </c>
      <c r="K989" s="4">
        <v>43779.125</v>
      </c>
      <c r="L989" s="3">
        <f t="shared" si="46"/>
        <v>10</v>
      </c>
      <c r="M989" s="3">
        <f t="shared" si="47"/>
        <v>3</v>
      </c>
      <c r="N989" s="3">
        <v>58</v>
      </c>
      <c r="O989" s="3">
        <v>0</v>
      </c>
      <c r="P989" s="3">
        <v>0</v>
      </c>
      <c r="Q989" s="3">
        <v>0</v>
      </c>
      <c r="R989" s="3"/>
      <c r="S989" s="3">
        <f>IF(ISBLANK(Table13[[#This Row],[T1]]),0,IF(Table13[[#This Row],[T1]]&gt;0,1,0))</f>
        <v>1</v>
      </c>
      <c r="T989" s="3">
        <f>IF(ISBLANK(Table13[[#This Row],[T2]]),0,IF(Table13[[#This Row],[T2]]&gt;0,1,0))</f>
        <v>1</v>
      </c>
      <c r="U989" s="3">
        <f>IF(ISBLANK(Table13[[#This Row],[T3]]),0,IF(Table13[[#This Row],[T3]]&gt;0,1,0))</f>
        <v>1</v>
      </c>
      <c r="V989" s="3">
        <f>IF(ISBLANK(Table13[[#This Row],[T4]]),0,IF(Table13[[#This Row],[T4]]&gt;0,1,0))</f>
        <v>0</v>
      </c>
      <c r="W989" s="26">
        <v>39</v>
      </c>
      <c r="X989" s="22">
        <v>21</v>
      </c>
      <c r="Y989" s="3">
        <v>1.6</v>
      </c>
      <c r="Z989" s="3"/>
      <c r="AB989" s="30">
        <v>959</v>
      </c>
      <c r="AC989" s="30">
        <v>1.6777798753604949</v>
      </c>
      <c r="AD989" s="30">
        <v>-1.277779875360495</v>
      </c>
    </row>
    <row r="990" spans="1:30">
      <c r="A990" s="4">
        <v>43779.166666666664</v>
      </c>
      <c r="B990">
        <v>43779</v>
      </c>
      <c r="C990" s="3">
        <v>0.16666666666666666</v>
      </c>
      <c r="D990" s="3">
        <v>4</v>
      </c>
      <c r="E990" s="3">
        <v>41</v>
      </c>
      <c r="F990" s="3">
        <v>1.5</v>
      </c>
      <c r="G990" s="5">
        <v>1.1000000000000001</v>
      </c>
      <c r="H990" s="3">
        <v>2.6</v>
      </c>
      <c r="I990" s="3">
        <v>1.55139</v>
      </c>
      <c r="J990" s="12">
        <f t="shared" si="45"/>
        <v>1.5666666666666664</v>
      </c>
      <c r="K990" s="4">
        <v>43779.166666666664</v>
      </c>
      <c r="L990" s="3">
        <f t="shared" si="46"/>
        <v>10</v>
      </c>
      <c r="M990" s="3">
        <f t="shared" si="47"/>
        <v>4</v>
      </c>
      <c r="N990" s="3">
        <v>58</v>
      </c>
      <c r="O990" s="3">
        <v>0</v>
      </c>
      <c r="P990" s="3">
        <v>0</v>
      </c>
      <c r="Q990" s="3">
        <v>0</v>
      </c>
      <c r="R990" s="3"/>
      <c r="S990" s="3">
        <f>IF(ISBLANK(Table13[[#This Row],[T1]]),0,IF(Table13[[#This Row],[T1]]&gt;0,1,0))</f>
        <v>1</v>
      </c>
      <c r="T990" s="3">
        <f>IF(ISBLANK(Table13[[#This Row],[T2]]),0,IF(Table13[[#This Row],[T2]]&gt;0,1,0))</f>
        <v>1</v>
      </c>
      <c r="U990" s="3">
        <f>IF(ISBLANK(Table13[[#This Row],[T3]]),0,IF(Table13[[#This Row],[T3]]&gt;0,1,0))</f>
        <v>1</v>
      </c>
      <c r="V990" s="3">
        <f>IF(ISBLANK(Table13[[#This Row],[T4]]),0,IF(Table13[[#This Row],[T4]]&gt;0,1,0))</f>
        <v>0</v>
      </c>
      <c r="W990" s="25">
        <v>40</v>
      </c>
      <c r="X990" s="23">
        <v>11</v>
      </c>
      <c r="Y990" s="3">
        <v>2.6</v>
      </c>
      <c r="Z990" s="3"/>
      <c r="AB990" s="30">
        <v>960</v>
      </c>
      <c r="AC990" s="30">
        <v>1.68850315787955</v>
      </c>
      <c r="AD990" s="30">
        <v>-8.8503157879549876E-2</v>
      </c>
    </row>
    <row r="991" spans="1:30">
      <c r="A991" s="4">
        <v>43779.208333333336</v>
      </c>
      <c r="B991">
        <v>43779</v>
      </c>
      <c r="C991" s="3">
        <v>0.20833333333333334</v>
      </c>
      <c r="D991" s="3">
        <v>5</v>
      </c>
      <c r="E991" s="3">
        <v>41</v>
      </c>
      <c r="F991" s="3">
        <v>0.7</v>
      </c>
      <c r="G991" s="5">
        <v>1</v>
      </c>
      <c r="H991" s="3">
        <v>1.7</v>
      </c>
      <c r="I991" s="3">
        <v>1.55139</v>
      </c>
      <c r="J991" s="12">
        <f t="shared" si="45"/>
        <v>1.5124999999999993</v>
      </c>
      <c r="K991" s="4">
        <v>43779.208333333336</v>
      </c>
      <c r="L991" s="3">
        <f t="shared" si="46"/>
        <v>10</v>
      </c>
      <c r="M991" s="3">
        <f t="shared" si="47"/>
        <v>5</v>
      </c>
      <c r="N991" s="3">
        <v>58</v>
      </c>
      <c r="O991" s="3">
        <v>0</v>
      </c>
      <c r="P991" s="3">
        <v>0</v>
      </c>
      <c r="Q991" s="3">
        <v>0</v>
      </c>
      <c r="R991" s="3"/>
      <c r="S991" s="3">
        <f>IF(ISBLANK(Table13[[#This Row],[T1]]),0,IF(Table13[[#This Row],[T1]]&gt;0,1,0))</f>
        <v>1</v>
      </c>
      <c r="T991" s="3">
        <f>IF(ISBLANK(Table13[[#This Row],[T2]]),0,IF(Table13[[#This Row],[T2]]&gt;0,1,0))</f>
        <v>1</v>
      </c>
      <c r="U991" s="3">
        <f>IF(ISBLANK(Table13[[#This Row],[T3]]),0,IF(Table13[[#This Row],[T3]]&gt;0,1,0))</f>
        <v>1</v>
      </c>
      <c r="V991" s="3">
        <f>IF(ISBLANK(Table13[[#This Row],[T4]]),0,IF(Table13[[#This Row],[T4]]&gt;0,1,0))</f>
        <v>0</v>
      </c>
      <c r="W991" s="26">
        <v>40</v>
      </c>
      <c r="X991" s="22">
        <v>11</v>
      </c>
      <c r="Y991" s="3">
        <v>1.7</v>
      </c>
      <c r="Z991" s="3"/>
      <c r="AB991" s="30">
        <v>961</v>
      </c>
      <c r="AC991" s="30">
        <v>1.7675247646299159</v>
      </c>
      <c r="AD991" s="30">
        <v>1.2324752353700841</v>
      </c>
    </row>
    <row r="992" spans="1:30">
      <c r="A992" s="4">
        <v>43779.25</v>
      </c>
      <c r="B992">
        <v>43779</v>
      </c>
      <c r="C992" s="3">
        <v>0.25</v>
      </c>
      <c r="D992" s="3">
        <v>6</v>
      </c>
      <c r="E992" s="3">
        <v>41</v>
      </c>
      <c r="F992" s="3">
        <v>0.6</v>
      </c>
      <c r="G992" s="5">
        <v>0.9</v>
      </c>
      <c r="H992" s="3">
        <v>1.5</v>
      </c>
      <c r="I992" s="3">
        <v>1.55139</v>
      </c>
      <c r="J992" s="12">
        <f t="shared" si="45"/>
        <v>1.5125</v>
      </c>
      <c r="K992" s="4">
        <v>43779.25</v>
      </c>
      <c r="L992" s="3">
        <f t="shared" si="46"/>
        <v>10</v>
      </c>
      <c r="M992" s="3">
        <f t="shared" si="47"/>
        <v>6</v>
      </c>
      <c r="N992" s="3">
        <v>57</v>
      </c>
      <c r="O992" s="3">
        <v>0</v>
      </c>
      <c r="P992" s="3">
        <v>0</v>
      </c>
      <c r="Q992" s="3">
        <v>0</v>
      </c>
      <c r="R992" s="3"/>
      <c r="S992" s="3">
        <f>IF(ISBLANK(Table13[[#This Row],[T1]]),0,IF(Table13[[#This Row],[T1]]&gt;0,1,0))</f>
        <v>1</v>
      </c>
      <c r="T992" s="3">
        <f>IF(ISBLANK(Table13[[#This Row],[T2]]),0,IF(Table13[[#This Row],[T2]]&gt;0,1,0))</f>
        <v>1</v>
      </c>
      <c r="U992" s="3">
        <f>IF(ISBLANK(Table13[[#This Row],[T3]]),0,IF(Table13[[#This Row],[T3]]&gt;0,1,0))</f>
        <v>1</v>
      </c>
      <c r="V992" s="3">
        <f>IF(ISBLANK(Table13[[#This Row],[T4]]),0,IF(Table13[[#This Row],[T4]]&gt;0,1,0))</f>
        <v>0</v>
      </c>
      <c r="W992" s="25">
        <v>40</v>
      </c>
      <c r="X992" s="23">
        <v>13</v>
      </c>
      <c r="Y992" s="3">
        <v>1.5</v>
      </c>
      <c r="Z992" s="3"/>
      <c r="AB992" s="30">
        <v>962</v>
      </c>
      <c r="AC992" s="30">
        <v>1.7782480471489712</v>
      </c>
      <c r="AD992" s="30">
        <v>0.62175195285102869</v>
      </c>
    </row>
    <row r="993" spans="1:30">
      <c r="A993" s="4">
        <v>43779.291666666664</v>
      </c>
      <c r="B993">
        <v>43779</v>
      </c>
      <c r="C993" s="3">
        <v>0.29166666666666669</v>
      </c>
      <c r="D993" s="3">
        <v>7</v>
      </c>
      <c r="E993" s="3">
        <v>41</v>
      </c>
      <c r="F993" s="3">
        <v>0.9</v>
      </c>
      <c r="G993" s="5">
        <v>0.6</v>
      </c>
      <c r="H993" s="3">
        <v>1.5</v>
      </c>
      <c r="I993" s="3">
        <v>1.55139</v>
      </c>
      <c r="J993" s="12">
        <f t="shared" si="45"/>
        <v>1.4916666666666663</v>
      </c>
      <c r="K993" s="4">
        <v>43779.291666666664</v>
      </c>
      <c r="L993" s="3">
        <f t="shared" si="46"/>
        <v>10</v>
      </c>
      <c r="M993" s="3">
        <f t="shared" si="47"/>
        <v>7</v>
      </c>
      <c r="N993" s="3">
        <v>58</v>
      </c>
      <c r="O993" s="3">
        <v>0</v>
      </c>
      <c r="P993" s="3">
        <v>0</v>
      </c>
      <c r="Q993" s="3">
        <v>0</v>
      </c>
      <c r="R993" s="3"/>
      <c r="S993" s="3">
        <f>IF(ISBLANK(Table13[[#This Row],[T1]]),0,IF(Table13[[#This Row],[T1]]&gt;0,1,0))</f>
        <v>1</v>
      </c>
      <c r="T993" s="3">
        <f>IF(ISBLANK(Table13[[#This Row],[T2]]),0,IF(Table13[[#This Row],[T2]]&gt;0,1,0))</f>
        <v>1</v>
      </c>
      <c r="U993" s="3">
        <f>IF(ISBLANK(Table13[[#This Row],[T3]]),0,IF(Table13[[#This Row],[T3]]&gt;0,1,0))</f>
        <v>1</v>
      </c>
      <c r="V993" s="3">
        <f>IF(ISBLANK(Table13[[#This Row],[T4]]),0,IF(Table13[[#This Row],[T4]]&gt;0,1,0))</f>
        <v>0</v>
      </c>
      <c r="W993" s="26">
        <v>41</v>
      </c>
      <c r="X993" s="22">
        <v>13</v>
      </c>
      <c r="Y993" s="3">
        <v>1.5</v>
      </c>
      <c r="Z993" s="3"/>
      <c r="AB993" s="30">
        <v>963</v>
      </c>
      <c r="AC993" s="30">
        <v>1.7889713296680263</v>
      </c>
      <c r="AD993" s="30">
        <v>0.51102867033197352</v>
      </c>
    </row>
    <row r="994" spans="1:30">
      <c r="A994" s="4">
        <v>43779.333333333336</v>
      </c>
      <c r="B994">
        <v>43779</v>
      </c>
      <c r="C994" s="3">
        <v>0.33333333333333331</v>
      </c>
      <c r="D994" s="3">
        <v>8</v>
      </c>
      <c r="E994" s="3">
        <v>41</v>
      </c>
      <c r="F994" s="3">
        <v>0.9</v>
      </c>
      <c r="G994" s="5">
        <v>0.7</v>
      </c>
      <c r="H994" s="3">
        <v>1.6</v>
      </c>
      <c r="I994" s="3">
        <v>1.55139</v>
      </c>
      <c r="J994" s="12">
        <f t="shared" si="45"/>
        <v>1.5499999999999998</v>
      </c>
      <c r="K994" s="4">
        <v>43779.333333333336</v>
      </c>
      <c r="L994" s="3">
        <f t="shared" si="46"/>
        <v>10</v>
      </c>
      <c r="M994" s="3">
        <f t="shared" si="47"/>
        <v>8</v>
      </c>
      <c r="N994" s="3">
        <v>58</v>
      </c>
      <c r="O994" s="3">
        <v>0</v>
      </c>
      <c r="P994" s="3">
        <v>0</v>
      </c>
      <c r="Q994" s="3">
        <v>0</v>
      </c>
      <c r="R994" s="3"/>
      <c r="S994" s="3">
        <f>IF(ISBLANK(Table13[[#This Row],[T1]]),0,IF(Table13[[#This Row],[T1]]&gt;0,1,0))</f>
        <v>0</v>
      </c>
      <c r="T994" s="3">
        <f>IF(ISBLANK(Table13[[#This Row],[T2]]),0,IF(Table13[[#This Row],[T2]]&gt;0,1,0))</f>
        <v>0</v>
      </c>
      <c r="U994" s="3">
        <f>IF(ISBLANK(Table13[[#This Row],[T3]]),0,IF(Table13[[#This Row],[T3]]&gt;0,1,0))</f>
        <v>0</v>
      </c>
      <c r="V994" s="3">
        <f>IF(ISBLANK(Table13[[#This Row],[T4]]),0,IF(Table13[[#This Row],[T4]]&gt;0,1,0))</f>
        <v>1</v>
      </c>
      <c r="W994" s="25">
        <v>43</v>
      </c>
      <c r="X994" s="23">
        <v>13</v>
      </c>
      <c r="Y994" s="3">
        <v>1.6</v>
      </c>
      <c r="Z994" s="3"/>
      <c r="AB994" s="30">
        <v>964</v>
      </c>
      <c r="AC994" s="30">
        <v>1.7996946121870816</v>
      </c>
      <c r="AD994" s="30">
        <v>0.60030538781291831</v>
      </c>
    </row>
    <row r="995" spans="1:30">
      <c r="A995" s="4">
        <v>43779.375</v>
      </c>
      <c r="B995">
        <v>43779</v>
      </c>
      <c r="C995" s="3">
        <v>0.375</v>
      </c>
      <c r="D995" s="3">
        <v>9</v>
      </c>
      <c r="E995" s="3">
        <v>41</v>
      </c>
      <c r="F995" s="3">
        <v>0.6</v>
      </c>
      <c r="G995" s="5">
        <v>0.9</v>
      </c>
      <c r="H995" s="3">
        <v>1.5</v>
      </c>
      <c r="I995" s="3">
        <v>1.55139</v>
      </c>
      <c r="J995" s="12">
        <f t="shared" si="45"/>
        <v>1.4958333333333327</v>
      </c>
      <c r="K995" s="4">
        <v>43779.375</v>
      </c>
      <c r="L995" s="3">
        <f t="shared" si="46"/>
        <v>10</v>
      </c>
      <c r="M995" s="3">
        <f t="shared" si="47"/>
        <v>9</v>
      </c>
      <c r="N995" s="3">
        <v>58</v>
      </c>
      <c r="O995" s="3">
        <v>0</v>
      </c>
      <c r="P995" s="3">
        <v>0</v>
      </c>
      <c r="Q995" s="3">
        <v>0</v>
      </c>
      <c r="R995" s="3"/>
      <c r="S995" s="3">
        <f>IF(ISBLANK(Table13[[#This Row],[T1]]),0,IF(Table13[[#This Row],[T1]]&gt;0,1,0))</f>
        <v>0</v>
      </c>
      <c r="T995" s="3">
        <f>IF(ISBLANK(Table13[[#This Row],[T2]]),0,IF(Table13[[#This Row],[T2]]&gt;0,1,0))</f>
        <v>0</v>
      </c>
      <c r="U995" s="3">
        <f>IF(ISBLANK(Table13[[#This Row],[T3]]),0,IF(Table13[[#This Row],[T3]]&gt;0,1,0))</f>
        <v>0</v>
      </c>
      <c r="V995" s="3">
        <f>IF(ISBLANK(Table13[[#This Row],[T4]]),0,IF(Table13[[#This Row],[T4]]&gt;0,1,0))</f>
        <v>1</v>
      </c>
      <c r="W995" s="26">
        <v>47</v>
      </c>
      <c r="X995" s="22">
        <v>17</v>
      </c>
      <c r="Y995" s="3">
        <v>1.5</v>
      </c>
      <c r="Z995" s="3"/>
      <c r="AB995" s="30">
        <v>965</v>
      </c>
      <c r="AC995" s="30">
        <v>1.7095480553138063</v>
      </c>
      <c r="AD995" s="30">
        <v>0.69045194468619364</v>
      </c>
    </row>
    <row r="996" spans="1:30">
      <c r="A996" s="4">
        <v>43779.416666666664</v>
      </c>
      <c r="B996">
        <v>43779</v>
      </c>
      <c r="C996" s="3">
        <v>0.41666666666666669</v>
      </c>
      <c r="D996" s="3">
        <v>10</v>
      </c>
      <c r="E996" s="3">
        <v>41</v>
      </c>
      <c r="F996" s="3">
        <v>2.2999999999999998</v>
      </c>
      <c r="G996" s="5">
        <v>0.4</v>
      </c>
      <c r="H996" s="3">
        <v>2.6999999999999997</v>
      </c>
      <c r="I996" s="3">
        <v>1.55139</v>
      </c>
      <c r="J996" s="12">
        <f t="shared" si="45"/>
        <v>1.4458333333333329</v>
      </c>
      <c r="K996" s="4">
        <v>43779.416666666664</v>
      </c>
      <c r="L996" s="3">
        <f t="shared" si="46"/>
        <v>10</v>
      </c>
      <c r="M996" s="3">
        <f t="shared" si="47"/>
        <v>10</v>
      </c>
      <c r="N996" s="3">
        <v>55</v>
      </c>
      <c r="O996" s="3">
        <v>0</v>
      </c>
      <c r="P996" s="3">
        <v>0</v>
      </c>
      <c r="Q996" s="3">
        <v>0</v>
      </c>
      <c r="R996" s="3"/>
      <c r="S996" s="3">
        <f>IF(ISBLANK(Table13[[#This Row],[T1]]),0,IF(Table13[[#This Row],[T1]]&gt;0,1,0))</f>
        <v>0</v>
      </c>
      <c r="T996" s="3">
        <f>IF(ISBLANK(Table13[[#This Row],[T2]]),0,IF(Table13[[#This Row],[T2]]&gt;0,1,0))</f>
        <v>0</v>
      </c>
      <c r="U996" s="3">
        <f>IF(ISBLANK(Table13[[#This Row],[T3]]),0,IF(Table13[[#This Row],[T3]]&gt;0,1,0))</f>
        <v>0</v>
      </c>
      <c r="V996" s="3">
        <f>IF(ISBLANK(Table13[[#This Row],[T4]]),0,IF(Table13[[#This Row],[T4]]&gt;0,1,0))</f>
        <v>1</v>
      </c>
      <c r="W996" s="25">
        <v>49</v>
      </c>
      <c r="X996" s="23">
        <v>17</v>
      </c>
      <c r="Y996" s="3">
        <v>2.6999999999999997</v>
      </c>
      <c r="Z996" s="3"/>
      <c r="AB996" s="30">
        <v>966</v>
      </c>
      <c r="AC996" s="30">
        <v>1.7095480553138063</v>
      </c>
      <c r="AD996" s="30">
        <v>1.2904519446861937</v>
      </c>
    </row>
    <row r="997" spans="1:30">
      <c r="A997" s="4">
        <v>43779.458333333336</v>
      </c>
      <c r="B997">
        <v>43779</v>
      </c>
      <c r="C997" s="3">
        <v>0.45833333333333331</v>
      </c>
      <c r="D997" s="3">
        <v>11</v>
      </c>
      <c r="E997" s="3">
        <v>41</v>
      </c>
      <c r="F997" s="3">
        <v>0.5</v>
      </c>
      <c r="G997" s="5">
        <v>0.5</v>
      </c>
      <c r="H997" s="3">
        <v>1</v>
      </c>
      <c r="I997" s="3">
        <v>1.55139</v>
      </c>
      <c r="J997" s="12">
        <f t="shared" si="45"/>
        <v>1.3499999999999999</v>
      </c>
      <c r="K997" s="4">
        <v>43779.458333333336</v>
      </c>
      <c r="L997" s="3">
        <f t="shared" si="46"/>
        <v>10</v>
      </c>
      <c r="M997" s="3">
        <f t="shared" si="47"/>
        <v>11</v>
      </c>
      <c r="N997" s="3"/>
      <c r="O997" s="3"/>
      <c r="P997" s="3"/>
      <c r="Q997" s="3"/>
      <c r="R997" s="3"/>
      <c r="S997" s="3">
        <f>IF(ISBLANK(Table13[[#This Row],[T1]]),0,IF(Table13[[#This Row],[T1]]&gt;0,1,0))</f>
        <v>0</v>
      </c>
      <c r="T997" s="3">
        <f>IF(ISBLANK(Table13[[#This Row],[T2]]),0,IF(Table13[[#This Row],[T2]]&gt;0,1,0))</f>
        <v>0</v>
      </c>
      <c r="U997" s="3">
        <f>IF(ISBLANK(Table13[[#This Row],[T3]]),0,IF(Table13[[#This Row],[T3]]&gt;0,1,0))</f>
        <v>0</v>
      </c>
      <c r="V997" s="3">
        <f>IF(ISBLANK(Table13[[#This Row],[T4]]),0,IF(Table13[[#This Row],[T4]]&gt;0,1,0))</f>
        <v>1</v>
      </c>
      <c r="W997" s="26">
        <v>52</v>
      </c>
      <c r="X997" s="22">
        <v>13</v>
      </c>
      <c r="Y997" s="3">
        <v>1</v>
      </c>
      <c r="Z997" s="3"/>
      <c r="AB997" s="30">
        <v>967</v>
      </c>
      <c r="AC997" s="30">
        <v>1.7095480553138063</v>
      </c>
      <c r="AD997" s="30">
        <v>2.2904519446861937</v>
      </c>
    </row>
    <row r="998" spans="1:30">
      <c r="A998" s="4">
        <v>43779.5</v>
      </c>
      <c r="B998">
        <v>43779</v>
      </c>
      <c r="C998" s="3">
        <v>0.5</v>
      </c>
      <c r="D998" s="3">
        <v>12</v>
      </c>
      <c r="E998" s="3">
        <v>41</v>
      </c>
      <c r="F998" s="3">
        <v>0.1</v>
      </c>
      <c r="G998" s="5">
        <v>0.5</v>
      </c>
      <c r="H998" s="3">
        <v>0.6</v>
      </c>
      <c r="I998" s="3">
        <v>1.55139</v>
      </c>
      <c r="J998" s="12">
        <f t="shared" si="45"/>
        <v>1.325</v>
      </c>
      <c r="K998" s="4">
        <v>43779.499999826388</v>
      </c>
      <c r="L998" s="3">
        <f t="shared" si="46"/>
        <v>10</v>
      </c>
      <c r="M998" s="3">
        <f t="shared" si="47"/>
        <v>12</v>
      </c>
      <c r="N998" s="3"/>
      <c r="O998" s="3"/>
      <c r="P998" s="3"/>
      <c r="Q998" s="3"/>
      <c r="R998" s="3"/>
      <c r="S998" s="3">
        <f>IF(ISBLANK(Table13[[#This Row],[T1]]),0,IF(Table13[[#This Row],[T1]]&gt;0,1,0))</f>
        <v>0</v>
      </c>
      <c r="T998" s="3">
        <f>IF(ISBLANK(Table13[[#This Row],[T2]]),0,IF(Table13[[#This Row],[T2]]&gt;0,1,0))</f>
        <v>0</v>
      </c>
      <c r="U998" s="3">
        <f>IF(ISBLANK(Table13[[#This Row],[T3]]),0,IF(Table13[[#This Row],[T3]]&gt;0,1,0))</f>
        <v>0</v>
      </c>
      <c r="V998" s="3">
        <f>IF(ISBLANK(Table13[[#This Row],[T4]]),0,IF(Table13[[#This Row],[T4]]&gt;0,1,0))</f>
        <v>1</v>
      </c>
      <c r="W998" s="25">
        <v>53</v>
      </c>
      <c r="X998" s="23">
        <v>13</v>
      </c>
      <c r="Y998" s="3">
        <v>0.6</v>
      </c>
      <c r="Z998" s="3"/>
      <c r="AB998" s="30">
        <v>968</v>
      </c>
      <c r="AC998" s="30">
        <v>1.6773782077566406</v>
      </c>
      <c r="AD998" s="30">
        <v>1.7226217922433593</v>
      </c>
    </row>
    <row r="999" spans="1:30">
      <c r="A999" s="4">
        <v>43779.541666666664</v>
      </c>
      <c r="B999">
        <v>43779</v>
      </c>
      <c r="C999" s="3">
        <v>0.54166666666666663</v>
      </c>
      <c r="D999" s="3">
        <v>13</v>
      </c>
      <c r="E999" s="3">
        <v>41</v>
      </c>
      <c r="F999" s="3">
        <v>0.2</v>
      </c>
      <c r="G999" s="5">
        <v>1</v>
      </c>
      <c r="H999" s="3">
        <v>1.2</v>
      </c>
      <c r="I999" s="3">
        <v>1.55139</v>
      </c>
      <c r="J999" s="12">
        <f t="shared" si="45"/>
        <v>1.3124999999999998</v>
      </c>
      <c r="K999" s="4">
        <v>43779.541666666664</v>
      </c>
      <c r="L999" s="3">
        <f t="shared" si="46"/>
        <v>10</v>
      </c>
      <c r="M999" s="3">
        <f t="shared" si="47"/>
        <v>13</v>
      </c>
      <c r="N999" s="3">
        <v>0</v>
      </c>
      <c r="O999" s="3">
        <v>10</v>
      </c>
      <c r="P999" s="3">
        <v>0</v>
      </c>
      <c r="Q999" s="3">
        <v>0</v>
      </c>
      <c r="R999" s="3"/>
      <c r="S999" s="3">
        <f>IF(ISBLANK(Table13[[#This Row],[T1]]),0,IF(Table13[[#This Row],[T1]]&gt;0,1,0))</f>
        <v>0</v>
      </c>
      <c r="T999" s="3">
        <f>IF(ISBLANK(Table13[[#This Row],[T2]]),0,IF(Table13[[#This Row],[T2]]&gt;0,1,0))</f>
        <v>0</v>
      </c>
      <c r="U999" s="3">
        <f>IF(ISBLANK(Table13[[#This Row],[T3]]),0,IF(Table13[[#This Row],[T3]]&gt;0,1,0))</f>
        <v>0</v>
      </c>
      <c r="V999" s="3">
        <f>IF(ISBLANK(Table13[[#This Row],[T4]]),0,IF(Table13[[#This Row],[T4]]&gt;0,1,0))</f>
        <v>1</v>
      </c>
      <c r="W999" s="26">
        <v>55</v>
      </c>
      <c r="X999" s="22">
        <v>11</v>
      </c>
      <c r="Y999" s="3">
        <v>1.2</v>
      </c>
      <c r="Z999" s="3"/>
      <c r="AB999" s="30">
        <v>969</v>
      </c>
      <c r="AC999" s="30">
        <v>1.7344712461159542</v>
      </c>
      <c r="AD999" s="30">
        <v>1.5655287538840457</v>
      </c>
    </row>
    <row r="1000" spans="1:30">
      <c r="A1000" s="4">
        <v>43779.583333333336</v>
      </c>
      <c r="B1000">
        <v>43779</v>
      </c>
      <c r="C1000" s="3">
        <v>0.58333333333333337</v>
      </c>
      <c r="D1000" s="3">
        <v>14</v>
      </c>
      <c r="E1000" s="3">
        <v>41</v>
      </c>
      <c r="F1000" s="3">
        <v>0.4</v>
      </c>
      <c r="G1000" s="5">
        <v>1.7</v>
      </c>
      <c r="H1000" s="3">
        <v>2.1</v>
      </c>
      <c r="I1000" s="3">
        <v>1.55139</v>
      </c>
      <c r="J1000" s="12">
        <f t="shared" si="45"/>
        <v>1.2749999999999999</v>
      </c>
      <c r="K1000" s="4">
        <v>43779.583333333336</v>
      </c>
      <c r="L1000" s="3">
        <f t="shared" si="46"/>
        <v>10</v>
      </c>
      <c r="M1000" s="3">
        <f t="shared" si="47"/>
        <v>14</v>
      </c>
      <c r="N1000" s="3">
        <v>0</v>
      </c>
      <c r="O1000" s="3">
        <v>45</v>
      </c>
      <c r="P1000" s="3">
        <v>0</v>
      </c>
      <c r="Q1000" s="3">
        <v>0</v>
      </c>
      <c r="R1000" s="3"/>
      <c r="S1000" s="3">
        <f>IF(ISBLANK(Table13[[#This Row],[T1]]),0,IF(Table13[[#This Row],[T1]]&gt;0,1,0))</f>
        <v>0</v>
      </c>
      <c r="T1000" s="3">
        <f>IF(ISBLANK(Table13[[#This Row],[T2]]),0,IF(Table13[[#This Row],[T2]]&gt;0,1,0))</f>
        <v>0</v>
      </c>
      <c r="U1000" s="3">
        <f>IF(ISBLANK(Table13[[#This Row],[T3]]),0,IF(Table13[[#This Row],[T3]]&gt;0,1,0))</f>
        <v>0</v>
      </c>
      <c r="V1000" s="3">
        <f>IF(ISBLANK(Table13[[#This Row],[T4]]),0,IF(Table13[[#This Row],[T4]]&gt;0,1,0))</f>
        <v>1</v>
      </c>
      <c r="W1000" s="25">
        <v>55</v>
      </c>
      <c r="X1000" s="23">
        <v>11</v>
      </c>
      <c r="Y1000" s="3">
        <v>2.1</v>
      </c>
      <c r="Z1000" s="3"/>
      <c r="AB1000" s="30">
        <v>970</v>
      </c>
      <c r="AC1000" s="30">
        <v>1.6733130439007335</v>
      </c>
      <c r="AD1000" s="30">
        <v>0.52668695609926663</v>
      </c>
    </row>
    <row r="1001" spans="1:30">
      <c r="A1001" s="4">
        <v>43779.625</v>
      </c>
      <c r="B1001">
        <v>43779</v>
      </c>
      <c r="C1001" s="3">
        <v>0.625</v>
      </c>
      <c r="D1001" s="3">
        <v>15</v>
      </c>
      <c r="E1001" s="3">
        <v>41</v>
      </c>
      <c r="F1001" s="3">
        <v>0.4</v>
      </c>
      <c r="G1001" s="5">
        <v>0.4</v>
      </c>
      <c r="H1001" s="3">
        <v>0.8</v>
      </c>
      <c r="I1001" s="3">
        <v>1.55139</v>
      </c>
      <c r="J1001" s="12">
        <f t="shared" si="45"/>
        <v>1.2041666666666666</v>
      </c>
      <c r="K1001" s="4">
        <v>43779.625</v>
      </c>
      <c r="L1001" s="3">
        <f t="shared" si="46"/>
        <v>10</v>
      </c>
      <c r="M1001" s="3">
        <f t="shared" si="47"/>
        <v>15</v>
      </c>
      <c r="N1001" s="3">
        <v>0</v>
      </c>
      <c r="O1001" s="3">
        <v>58</v>
      </c>
      <c r="P1001" s="3">
        <v>0</v>
      </c>
      <c r="Q1001" s="3">
        <v>0</v>
      </c>
      <c r="R1001" s="3"/>
      <c r="S1001" s="3">
        <f>IF(ISBLANK(Table13[[#This Row],[T1]]),0,IF(Table13[[#This Row],[T1]]&gt;0,1,0))</f>
        <v>0</v>
      </c>
      <c r="T1001" s="3">
        <f>IF(ISBLANK(Table13[[#This Row],[T2]]),0,IF(Table13[[#This Row],[T2]]&gt;0,1,0))</f>
        <v>0</v>
      </c>
      <c r="U1001" s="3">
        <f>IF(ISBLANK(Table13[[#This Row],[T3]]),0,IF(Table13[[#This Row],[T3]]&gt;0,1,0))</f>
        <v>0</v>
      </c>
      <c r="V1001" s="3">
        <f>IF(ISBLANK(Table13[[#This Row],[T4]]),0,IF(Table13[[#This Row],[T4]]&gt;0,1,0))</f>
        <v>1</v>
      </c>
      <c r="W1001" s="26">
        <v>55</v>
      </c>
      <c r="X1001" s="22">
        <v>13</v>
      </c>
      <c r="Y1001" s="3">
        <v>0.8</v>
      </c>
      <c r="Z1001" s="3"/>
      <c r="AB1001" s="30">
        <v>971</v>
      </c>
      <c r="AC1001" s="30">
        <v>1.6411431963435679</v>
      </c>
      <c r="AD1001" s="30">
        <v>2.3588568036564324</v>
      </c>
    </row>
    <row r="1002" spans="1:30">
      <c r="A1002" s="4">
        <v>43779.666666666664</v>
      </c>
      <c r="B1002">
        <v>43779</v>
      </c>
      <c r="C1002" s="3">
        <v>0.66666666666666663</v>
      </c>
      <c r="D1002" s="3">
        <v>16</v>
      </c>
      <c r="E1002" s="3">
        <v>41</v>
      </c>
      <c r="F1002" s="3">
        <v>0.4</v>
      </c>
      <c r="G1002" s="5">
        <v>0.5</v>
      </c>
      <c r="H1002" s="3">
        <v>0.9</v>
      </c>
      <c r="I1002" s="3">
        <v>1.55139</v>
      </c>
      <c r="J1002" s="12">
        <f t="shared" si="45"/>
        <v>1.2041666666666666</v>
      </c>
      <c r="K1002" s="4">
        <v>43779.666666666664</v>
      </c>
      <c r="L1002" s="3">
        <f t="shared" si="46"/>
        <v>10</v>
      </c>
      <c r="M1002" s="3">
        <f t="shared" si="47"/>
        <v>16</v>
      </c>
      <c r="N1002" s="3">
        <v>0</v>
      </c>
      <c r="O1002" s="3">
        <v>58</v>
      </c>
      <c r="P1002" s="3">
        <v>0</v>
      </c>
      <c r="Q1002" s="3">
        <v>0</v>
      </c>
      <c r="R1002" s="3"/>
      <c r="S1002" s="3">
        <f>IF(ISBLANK(Table13[[#This Row],[T1]]),0,IF(Table13[[#This Row],[T1]]&gt;0,1,0))</f>
        <v>0</v>
      </c>
      <c r="T1002" s="3">
        <f>IF(ISBLANK(Table13[[#This Row],[T2]]),0,IF(Table13[[#This Row],[T2]]&gt;0,1,0))</f>
        <v>0</v>
      </c>
      <c r="U1002" s="3">
        <f>IF(ISBLANK(Table13[[#This Row],[T3]]),0,IF(Table13[[#This Row],[T3]]&gt;0,1,0))</f>
        <v>0</v>
      </c>
      <c r="V1002" s="3">
        <f>IF(ISBLANK(Table13[[#This Row],[T4]]),0,IF(Table13[[#This Row],[T4]]&gt;0,1,0))</f>
        <v>1</v>
      </c>
      <c r="W1002" s="25">
        <v>53</v>
      </c>
      <c r="X1002" s="23">
        <v>13</v>
      </c>
      <c r="Y1002" s="3">
        <v>0.9</v>
      </c>
      <c r="Z1002" s="3"/>
      <c r="AB1002" s="30">
        <v>972</v>
      </c>
      <c r="AC1002" s="30">
        <v>1.6701315510016228</v>
      </c>
      <c r="AD1002" s="30">
        <v>0.62986844899837702</v>
      </c>
    </row>
    <row r="1003" spans="1:30">
      <c r="A1003" s="4">
        <v>43779.708333333336</v>
      </c>
      <c r="B1003">
        <v>43779</v>
      </c>
      <c r="C1003" s="3">
        <v>0.70833333333333337</v>
      </c>
      <c r="D1003" s="3">
        <v>17</v>
      </c>
      <c r="E1003" s="3">
        <v>41</v>
      </c>
      <c r="F1003" s="3">
        <v>0.6</v>
      </c>
      <c r="G1003" s="5">
        <v>0.5</v>
      </c>
      <c r="H1003" s="3">
        <v>1.1000000000000001</v>
      </c>
      <c r="I1003" s="3">
        <v>1.55139</v>
      </c>
      <c r="J1003" s="12">
        <f t="shared" si="45"/>
        <v>1.2458333333333331</v>
      </c>
      <c r="K1003" s="4">
        <v>43779.708333333336</v>
      </c>
      <c r="L1003" s="3">
        <f t="shared" si="46"/>
        <v>10</v>
      </c>
      <c r="M1003" s="3">
        <f t="shared" si="47"/>
        <v>17</v>
      </c>
      <c r="N1003" s="3">
        <v>0</v>
      </c>
      <c r="O1003" s="3">
        <v>17</v>
      </c>
      <c r="P1003" s="3">
        <v>0</v>
      </c>
      <c r="Q1003" s="3">
        <v>0</v>
      </c>
      <c r="R1003" s="3"/>
      <c r="S1003" s="3">
        <f>IF(ISBLANK(Table13[[#This Row],[T1]]),0,IF(Table13[[#This Row],[T1]]&gt;0,1,0))</f>
        <v>0</v>
      </c>
      <c r="T1003" s="3">
        <f>IF(ISBLANK(Table13[[#This Row],[T2]]),0,IF(Table13[[#This Row],[T2]]&gt;0,1,0))</f>
        <v>0</v>
      </c>
      <c r="U1003" s="3">
        <f>IF(ISBLANK(Table13[[#This Row],[T3]]),0,IF(Table13[[#This Row],[T3]]&gt;0,1,0))</f>
        <v>0</v>
      </c>
      <c r="V1003" s="3">
        <f>IF(ISBLANK(Table13[[#This Row],[T4]]),0,IF(Table13[[#This Row],[T4]]&gt;0,1,0))</f>
        <v>0</v>
      </c>
      <c r="W1003" s="26">
        <v>53</v>
      </c>
      <c r="X1003" s="22">
        <v>13</v>
      </c>
      <c r="Y1003" s="3">
        <v>1.1000000000000001</v>
      </c>
      <c r="Z1003" s="3"/>
      <c r="AB1003" s="30">
        <v>973</v>
      </c>
      <c r="AC1003" s="30">
        <v>1.6883966231406222</v>
      </c>
      <c r="AD1003" s="30">
        <v>2.9116033768593774</v>
      </c>
    </row>
    <row r="1004" spans="1:30">
      <c r="A1004" s="4">
        <v>43779.75</v>
      </c>
      <c r="B1004">
        <v>43779</v>
      </c>
      <c r="C1004" s="3">
        <v>0.75</v>
      </c>
      <c r="D1004" s="3">
        <v>18</v>
      </c>
      <c r="E1004" s="3">
        <v>41</v>
      </c>
      <c r="F1004" s="3">
        <v>2.4</v>
      </c>
      <c r="G1004" s="5">
        <v>3.2</v>
      </c>
      <c r="H1004" s="3">
        <v>5.6</v>
      </c>
      <c r="I1004" s="3">
        <v>1.55139</v>
      </c>
      <c r="J1004" s="12">
        <f t="shared" si="45"/>
        <v>1.2208333333333332</v>
      </c>
      <c r="K1004" s="4">
        <v>43779.75</v>
      </c>
      <c r="L1004" s="3">
        <f t="shared" si="46"/>
        <v>10</v>
      </c>
      <c r="M1004" s="3">
        <f t="shared" si="47"/>
        <v>18</v>
      </c>
      <c r="N1004" s="3">
        <v>0</v>
      </c>
      <c r="O1004" s="3">
        <v>58</v>
      </c>
      <c r="P1004" s="3">
        <v>0</v>
      </c>
      <c r="Q1004" s="3">
        <v>0</v>
      </c>
      <c r="R1004" s="3"/>
      <c r="S1004" s="3">
        <f>IF(ISBLANK(Table13[[#This Row],[T1]]),0,IF(Table13[[#This Row],[T1]]&gt;0,1,0))</f>
        <v>1</v>
      </c>
      <c r="T1004" s="3">
        <f>IF(ISBLANK(Table13[[#This Row],[T2]]),0,IF(Table13[[#This Row],[T2]]&gt;0,1,0))</f>
        <v>0</v>
      </c>
      <c r="U1004" s="3">
        <f>IF(ISBLANK(Table13[[#This Row],[T3]]),0,IF(Table13[[#This Row],[T3]]&gt;0,1,0))</f>
        <v>1</v>
      </c>
      <c r="V1004" s="3">
        <f>IF(ISBLANK(Table13[[#This Row],[T4]]),0,IF(Table13[[#This Row],[T4]]&gt;0,1,0))</f>
        <v>0</v>
      </c>
      <c r="W1004" s="25">
        <v>51</v>
      </c>
      <c r="X1004" s="23">
        <v>13</v>
      </c>
      <c r="Y1004" s="3">
        <v>5.6</v>
      </c>
      <c r="Z1004" s="3"/>
      <c r="AB1004" s="30">
        <v>974</v>
      </c>
      <c r="AC1004" s="30">
        <v>1.6991199056596775</v>
      </c>
      <c r="AD1004" s="30">
        <v>-0.29911990565967761</v>
      </c>
    </row>
    <row r="1005" spans="1:30">
      <c r="A1005" s="4">
        <v>43779.791666666664</v>
      </c>
      <c r="B1005">
        <v>43779</v>
      </c>
      <c r="C1005" s="3">
        <v>0.79166666666666663</v>
      </c>
      <c r="D1005" s="3">
        <v>19</v>
      </c>
      <c r="E1005" s="3">
        <v>41</v>
      </c>
      <c r="F1005" s="3">
        <v>0.5</v>
      </c>
      <c r="G1005" s="5">
        <v>0.4</v>
      </c>
      <c r="H1005" s="3">
        <v>0.9</v>
      </c>
      <c r="I1005" s="3">
        <v>1.55139</v>
      </c>
      <c r="J1005" s="12">
        <f t="shared" si="45"/>
        <v>1.0916666666666666</v>
      </c>
      <c r="K1005" s="4">
        <v>43779.791666666664</v>
      </c>
      <c r="L1005" s="3">
        <f t="shared" si="46"/>
        <v>10</v>
      </c>
      <c r="M1005" s="3">
        <f t="shared" si="47"/>
        <v>19</v>
      </c>
      <c r="N1005" s="3">
        <v>0</v>
      </c>
      <c r="O1005" s="3">
        <v>58</v>
      </c>
      <c r="P1005" s="3">
        <v>0</v>
      </c>
      <c r="Q1005" s="3">
        <v>0</v>
      </c>
      <c r="R1005" s="3"/>
      <c r="S1005" s="3">
        <f>IF(ISBLANK(Table13[[#This Row],[T1]]),0,IF(Table13[[#This Row],[T1]]&gt;0,1,0))</f>
        <v>1</v>
      </c>
      <c r="T1005" s="3">
        <f>IF(ISBLANK(Table13[[#This Row],[T2]]),0,IF(Table13[[#This Row],[T2]]&gt;0,1,0))</f>
        <v>0</v>
      </c>
      <c r="U1005" s="3">
        <f>IF(ISBLANK(Table13[[#This Row],[T3]]),0,IF(Table13[[#This Row],[T3]]&gt;0,1,0))</f>
        <v>1</v>
      </c>
      <c r="V1005" s="3">
        <f>IF(ISBLANK(Table13[[#This Row],[T4]]),0,IF(Table13[[#This Row],[T4]]&gt;0,1,0))</f>
        <v>0</v>
      </c>
      <c r="W1005" s="26">
        <v>50</v>
      </c>
      <c r="X1005" s="22">
        <v>13</v>
      </c>
      <c r="Y1005" s="3">
        <v>0.9</v>
      </c>
      <c r="Z1005" s="3"/>
      <c r="AB1005" s="30">
        <v>975</v>
      </c>
      <c r="AC1005" s="30">
        <v>1.6883966231406222</v>
      </c>
      <c r="AD1005" s="30">
        <v>-0.28839662314062231</v>
      </c>
    </row>
    <row r="1006" spans="1:30">
      <c r="A1006" s="4">
        <v>43779.833333333336</v>
      </c>
      <c r="B1006">
        <v>43779</v>
      </c>
      <c r="C1006" s="3">
        <v>0.83333333333333337</v>
      </c>
      <c r="D1006" s="3">
        <v>20</v>
      </c>
      <c r="E1006" s="3">
        <v>41</v>
      </c>
      <c r="F1006" s="3">
        <v>0.5</v>
      </c>
      <c r="G1006" s="5">
        <v>0.4</v>
      </c>
      <c r="H1006" s="3">
        <v>0.9</v>
      </c>
      <c r="I1006" s="3">
        <v>1.55139</v>
      </c>
      <c r="J1006" s="12">
        <f t="shared" si="45"/>
        <v>1.3291666666666666</v>
      </c>
      <c r="K1006" s="4">
        <v>43779.833333333336</v>
      </c>
      <c r="L1006" s="3">
        <f t="shared" si="46"/>
        <v>10</v>
      </c>
      <c r="M1006" s="3">
        <f t="shared" si="47"/>
        <v>20</v>
      </c>
      <c r="N1006" s="3">
        <v>0</v>
      </c>
      <c r="O1006" s="3">
        <v>58</v>
      </c>
      <c r="P1006" s="3">
        <v>0</v>
      </c>
      <c r="Q1006" s="3">
        <v>0</v>
      </c>
      <c r="R1006" s="3"/>
      <c r="S1006" s="3">
        <f>IF(ISBLANK(Table13[[#This Row],[T1]]),0,IF(Table13[[#This Row],[T1]]&gt;0,1,0))</f>
        <v>1</v>
      </c>
      <c r="T1006" s="3">
        <f>IF(ISBLANK(Table13[[#This Row],[T2]]),0,IF(Table13[[#This Row],[T2]]&gt;0,1,0))</f>
        <v>0</v>
      </c>
      <c r="U1006" s="3">
        <f>IF(ISBLANK(Table13[[#This Row],[T3]]),0,IF(Table13[[#This Row],[T3]]&gt;0,1,0))</f>
        <v>1</v>
      </c>
      <c r="V1006" s="3">
        <f>IF(ISBLANK(Table13[[#This Row],[T4]]),0,IF(Table13[[#This Row],[T4]]&gt;0,1,0))</f>
        <v>0</v>
      </c>
      <c r="W1006" s="25">
        <v>49</v>
      </c>
      <c r="X1006" s="23">
        <v>13</v>
      </c>
      <c r="Y1006" s="3">
        <v>0.9</v>
      </c>
      <c r="Z1006" s="3"/>
      <c r="AB1006" s="30">
        <v>976</v>
      </c>
      <c r="AC1006" s="30">
        <v>1.6883966231406222</v>
      </c>
      <c r="AD1006" s="30">
        <v>-0.38839662314062218</v>
      </c>
    </row>
    <row r="1007" spans="1:30">
      <c r="A1007" s="4">
        <v>43779.875</v>
      </c>
      <c r="B1007">
        <v>43779</v>
      </c>
      <c r="C1007" s="3">
        <v>0.875</v>
      </c>
      <c r="D1007" s="3">
        <v>21</v>
      </c>
      <c r="E1007" s="3">
        <v>41</v>
      </c>
      <c r="F1007" s="3">
        <v>0.5</v>
      </c>
      <c r="G1007" s="5">
        <v>0.4</v>
      </c>
      <c r="H1007" s="3">
        <v>0.9</v>
      </c>
      <c r="I1007" s="3">
        <v>1.55139</v>
      </c>
      <c r="J1007" s="12">
        <f t="shared" si="45"/>
        <v>1.4499999999999995</v>
      </c>
      <c r="K1007" s="4">
        <v>43779.875</v>
      </c>
      <c r="L1007" s="3">
        <f t="shared" si="46"/>
        <v>10</v>
      </c>
      <c r="M1007" s="3">
        <f t="shared" si="47"/>
        <v>21</v>
      </c>
      <c r="N1007" s="3">
        <v>0</v>
      </c>
      <c r="O1007" s="3">
        <v>58</v>
      </c>
      <c r="P1007" s="3">
        <v>0</v>
      </c>
      <c r="Q1007" s="3">
        <v>0</v>
      </c>
      <c r="R1007" s="3"/>
      <c r="S1007" s="3">
        <f>IF(ISBLANK(Table13[[#This Row],[T1]]),0,IF(Table13[[#This Row],[T1]]&gt;0,1,0))</f>
        <v>1</v>
      </c>
      <c r="T1007" s="3">
        <f>IF(ISBLANK(Table13[[#This Row],[T2]]),0,IF(Table13[[#This Row],[T2]]&gt;0,1,0))</f>
        <v>0</v>
      </c>
      <c r="U1007" s="3">
        <f>IF(ISBLANK(Table13[[#This Row],[T3]]),0,IF(Table13[[#This Row],[T3]]&gt;0,1,0))</f>
        <v>1</v>
      </c>
      <c r="V1007" s="3">
        <f>IF(ISBLANK(Table13[[#This Row],[T4]]),0,IF(Table13[[#This Row],[T4]]&gt;0,1,0))</f>
        <v>0</v>
      </c>
      <c r="W1007" s="26">
        <v>48</v>
      </c>
      <c r="X1007" s="22">
        <v>13</v>
      </c>
      <c r="Y1007" s="3">
        <v>0.9</v>
      </c>
      <c r="Z1007" s="3"/>
      <c r="AB1007" s="30">
        <v>977</v>
      </c>
      <c r="AC1007" s="30">
        <v>1.7098431881787328</v>
      </c>
      <c r="AD1007" s="30">
        <v>-0.50984318817873286</v>
      </c>
    </row>
    <row r="1008" spans="1:30">
      <c r="A1008" s="4">
        <v>43779.916666666664</v>
      </c>
      <c r="B1008">
        <v>43779</v>
      </c>
      <c r="C1008" s="3">
        <v>0.91666666666666663</v>
      </c>
      <c r="D1008" s="3">
        <v>22</v>
      </c>
      <c r="E1008" s="3">
        <v>41</v>
      </c>
      <c r="F1008" s="3">
        <v>2.5</v>
      </c>
      <c r="G1008" s="5">
        <v>0.4</v>
      </c>
      <c r="H1008" s="3">
        <v>2.9</v>
      </c>
      <c r="I1008" s="3">
        <v>1.55139</v>
      </c>
      <c r="J1008" s="12">
        <f t="shared" si="45"/>
        <v>1.5874999999999997</v>
      </c>
      <c r="K1008" s="4">
        <v>43779.916666666664</v>
      </c>
      <c r="L1008" s="3">
        <f t="shared" si="46"/>
        <v>10</v>
      </c>
      <c r="M1008" s="3">
        <f t="shared" si="47"/>
        <v>22</v>
      </c>
      <c r="N1008" s="3">
        <v>0</v>
      </c>
      <c r="O1008" s="3">
        <v>58</v>
      </c>
      <c r="P1008" s="3">
        <v>0</v>
      </c>
      <c r="Q1008" s="3">
        <v>0</v>
      </c>
      <c r="R1008" s="3"/>
      <c r="S1008" s="3">
        <f>IF(ISBLANK(Table13[[#This Row],[T1]]),0,IF(Table13[[#This Row],[T1]]&gt;0,1,0))</f>
        <v>1</v>
      </c>
      <c r="T1008" s="3">
        <f>IF(ISBLANK(Table13[[#This Row],[T2]]),0,IF(Table13[[#This Row],[T2]]&gt;0,1,0))</f>
        <v>0</v>
      </c>
      <c r="U1008" s="3">
        <f>IF(ISBLANK(Table13[[#This Row],[T3]]),0,IF(Table13[[#This Row],[T3]]&gt;0,1,0))</f>
        <v>1</v>
      </c>
      <c r="V1008" s="3">
        <f>IF(ISBLANK(Table13[[#This Row],[T4]]),0,IF(Table13[[#This Row],[T4]]&gt;0,1,0))</f>
        <v>0</v>
      </c>
      <c r="W1008" s="25">
        <v>48</v>
      </c>
      <c r="X1008" s="23">
        <v>17</v>
      </c>
      <c r="Y1008" s="3">
        <v>2.9</v>
      </c>
      <c r="Z1008" s="3"/>
      <c r="AB1008" s="30">
        <v>978</v>
      </c>
      <c r="AC1008" s="30">
        <v>1.6629914289855325</v>
      </c>
      <c r="AD1008" s="30">
        <v>0.13700857101446751</v>
      </c>
    </row>
    <row r="1009" spans="1:30">
      <c r="A1009" s="4">
        <v>43779.958333333336</v>
      </c>
      <c r="B1009">
        <v>43779</v>
      </c>
      <c r="C1009" s="3">
        <v>0.95833333333333337</v>
      </c>
      <c r="D1009" s="3">
        <v>23</v>
      </c>
      <c r="E1009" s="3">
        <v>41</v>
      </c>
      <c r="F1009" s="3">
        <v>0.7</v>
      </c>
      <c r="G1009" s="5">
        <v>0.3</v>
      </c>
      <c r="H1009" s="3">
        <v>1</v>
      </c>
      <c r="I1009" s="3">
        <v>1.55139</v>
      </c>
      <c r="J1009" s="12">
        <f t="shared" si="45"/>
        <v>1.5250000000000001</v>
      </c>
      <c r="K1009" s="4">
        <v>43779.958333333336</v>
      </c>
      <c r="L1009" s="3">
        <f t="shared" si="46"/>
        <v>10</v>
      </c>
      <c r="M1009" s="3">
        <f t="shared" si="47"/>
        <v>23</v>
      </c>
      <c r="N1009" s="3">
        <v>0</v>
      </c>
      <c r="O1009" s="3">
        <v>58</v>
      </c>
      <c r="P1009" s="3">
        <v>0</v>
      </c>
      <c r="Q1009" s="3">
        <v>0</v>
      </c>
      <c r="R1009" s="3"/>
      <c r="S1009" s="3">
        <f>IF(ISBLANK(Table13[[#This Row],[T1]]),0,IF(Table13[[#This Row],[T1]]&gt;0,1,0))</f>
        <v>1</v>
      </c>
      <c r="T1009" s="3">
        <f>IF(ISBLANK(Table13[[#This Row],[T2]]),0,IF(Table13[[#This Row],[T2]]&gt;0,1,0))</f>
        <v>1</v>
      </c>
      <c r="U1009" s="3">
        <f>IF(ISBLANK(Table13[[#This Row],[T3]]),0,IF(Table13[[#This Row],[T3]]&gt;0,1,0))</f>
        <v>1</v>
      </c>
      <c r="V1009" s="3">
        <f>IF(ISBLANK(Table13[[#This Row],[T4]]),0,IF(Table13[[#This Row],[T4]]&gt;0,1,0))</f>
        <v>0</v>
      </c>
      <c r="W1009" s="26">
        <v>47</v>
      </c>
      <c r="X1009" s="22">
        <v>17</v>
      </c>
      <c r="Y1009" s="3">
        <v>1</v>
      </c>
      <c r="Z1009" s="3"/>
      <c r="AB1009" s="30">
        <v>979</v>
      </c>
      <c r="AC1009" s="30">
        <v>1.7925775036770413</v>
      </c>
      <c r="AD1009" s="30">
        <v>0.20742249632295873</v>
      </c>
    </row>
    <row r="1010" spans="1:30">
      <c r="A1010" s="4">
        <v>43780</v>
      </c>
      <c r="B1010">
        <v>43780</v>
      </c>
      <c r="C1010" s="3">
        <v>0</v>
      </c>
      <c r="D1010" s="3">
        <v>0</v>
      </c>
      <c r="E1010" s="3">
        <v>42</v>
      </c>
      <c r="F1010" s="3">
        <v>0.5</v>
      </c>
      <c r="G1010" s="5">
        <v>0.4</v>
      </c>
      <c r="H1010" s="3">
        <v>0.9</v>
      </c>
      <c r="I1010" s="3">
        <v>1.55139</v>
      </c>
      <c r="J1010" s="12">
        <f t="shared" si="45"/>
        <v>1.5458333333333334</v>
      </c>
      <c r="K1010" s="4">
        <v>43780</v>
      </c>
      <c r="L1010" s="3">
        <f t="shared" si="46"/>
        <v>11</v>
      </c>
      <c r="M1010" s="3">
        <f t="shared" si="47"/>
        <v>0</v>
      </c>
      <c r="N1010" s="3">
        <v>0</v>
      </c>
      <c r="O1010" s="3">
        <v>57</v>
      </c>
      <c r="P1010" s="3">
        <v>0</v>
      </c>
      <c r="Q1010" s="3">
        <v>0</v>
      </c>
      <c r="R1010" s="3"/>
      <c r="S1010" s="3">
        <f>IF(ISBLANK(Table13[[#This Row],[T1]]),0,IF(Table13[[#This Row],[T1]]&gt;0,1,0))</f>
        <v>1</v>
      </c>
      <c r="T1010" s="3">
        <f>IF(ISBLANK(Table13[[#This Row],[T2]]),0,IF(Table13[[#This Row],[T2]]&gt;0,1,0))</f>
        <v>1</v>
      </c>
      <c r="U1010" s="3">
        <f>IF(ISBLANK(Table13[[#This Row],[T3]]),0,IF(Table13[[#This Row],[T3]]&gt;0,1,0))</f>
        <v>1</v>
      </c>
      <c r="V1010" s="3">
        <f>IF(ISBLANK(Table13[[#This Row],[T4]]),0,IF(Table13[[#This Row],[T4]]&gt;0,1,0))</f>
        <v>0</v>
      </c>
      <c r="W1010" s="25">
        <v>45</v>
      </c>
      <c r="X1010" s="23">
        <v>21</v>
      </c>
      <c r="Y1010" s="3">
        <v>0.9</v>
      </c>
      <c r="Z1010" s="3"/>
      <c r="AB1010" s="30">
        <v>980</v>
      </c>
      <c r="AC1010" s="30">
        <v>1.7635891490189863</v>
      </c>
      <c r="AD1010" s="30">
        <v>0.93641085098101384</v>
      </c>
    </row>
    <row r="1011" spans="1:30">
      <c r="A1011" s="4">
        <v>43780.041666666664</v>
      </c>
      <c r="B1011">
        <v>43780</v>
      </c>
      <c r="C1011" s="3">
        <v>4.1666666666666664E-2</v>
      </c>
      <c r="D1011" s="3">
        <v>1</v>
      </c>
      <c r="E1011" s="3">
        <v>42</v>
      </c>
      <c r="F1011" s="3">
        <v>0.2</v>
      </c>
      <c r="G1011" s="5">
        <v>0.5</v>
      </c>
      <c r="H1011" s="3">
        <v>0.7</v>
      </c>
      <c r="I1011" s="3">
        <v>1.55139</v>
      </c>
      <c r="J1011" s="12">
        <f t="shared" si="45"/>
        <v>1.5250000000000001</v>
      </c>
      <c r="K1011" s="4">
        <v>43780.041666666664</v>
      </c>
      <c r="L1011" s="3">
        <f t="shared" si="46"/>
        <v>11</v>
      </c>
      <c r="M1011" s="3">
        <f t="shared" si="47"/>
        <v>1</v>
      </c>
      <c r="N1011" s="3">
        <v>0</v>
      </c>
      <c r="O1011" s="3">
        <v>58</v>
      </c>
      <c r="P1011" s="3">
        <v>0</v>
      </c>
      <c r="Q1011" s="3">
        <v>0</v>
      </c>
      <c r="R1011" s="3"/>
      <c r="S1011" s="3">
        <f>IF(ISBLANK(Table13[[#This Row],[T1]]),0,IF(Table13[[#This Row],[T1]]&gt;0,1,0))</f>
        <v>1</v>
      </c>
      <c r="T1011" s="3">
        <f>IF(ISBLANK(Table13[[#This Row],[T2]]),0,IF(Table13[[#This Row],[T2]]&gt;0,1,0))</f>
        <v>0</v>
      </c>
      <c r="U1011" s="3">
        <f>IF(ISBLANK(Table13[[#This Row],[T3]]),0,IF(Table13[[#This Row],[T3]]&gt;0,1,0))</f>
        <v>1</v>
      </c>
      <c r="V1011" s="3">
        <f>IF(ISBLANK(Table13[[#This Row],[T4]]),0,IF(Table13[[#This Row],[T4]]&gt;0,1,0))</f>
        <v>0</v>
      </c>
      <c r="W1011" s="26">
        <v>45</v>
      </c>
      <c r="X1011" s="22">
        <v>21</v>
      </c>
      <c r="Y1011" s="3">
        <v>0.7</v>
      </c>
      <c r="Z1011" s="3"/>
      <c r="AB1011" s="30">
        <v>981</v>
      </c>
      <c r="AC1011" s="30">
        <v>1.8247473512342069</v>
      </c>
      <c r="AD1011" s="30">
        <v>-0.12474735123420677</v>
      </c>
    </row>
    <row r="1012" spans="1:30">
      <c r="A1012" s="4">
        <v>43780.083333333336</v>
      </c>
      <c r="B1012">
        <v>43780</v>
      </c>
      <c r="C1012" s="3">
        <v>8.3333333333333329E-2</v>
      </c>
      <c r="D1012" s="3">
        <v>2</v>
      </c>
      <c r="E1012" s="3">
        <v>42</v>
      </c>
      <c r="F1012" s="3">
        <v>0.4</v>
      </c>
      <c r="G1012" s="5">
        <v>0.7</v>
      </c>
      <c r="H1012" s="3">
        <v>1.1000000000000001</v>
      </c>
      <c r="I1012" s="3">
        <v>1.55139</v>
      </c>
      <c r="J1012" s="12">
        <f t="shared" si="45"/>
        <v>1.5125000000000002</v>
      </c>
      <c r="K1012" s="4">
        <v>43780.083333333336</v>
      </c>
      <c r="L1012" s="3">
        <f t="shared" si="46"/>
        <v>11</v>
      </c>
      <c r="M1012" s="3">
        <f t="shared" si="47"/>
        <v>2</v>
      </c>
      <c r="N1012" s="3">
        <v>0</v>
      </c>
      <c r="O1012" s="3">
        <v>58</v>
      </c>
      <c r="P1012" s="3">
        <v>0</v>
      </c>
      <c r="Q1012" s="3">
        <v>0</v>
      </c>
      <c r="R1012" s="3"/>
      <c r="S1012" s="3">
        <f>IF(ISBLANK(Table13[[#This Row],[T1]]),0,IF(Table13[[#This Row],[T1]]&gt;0,1,0))</f>
        <v>1</v>
      </c>
      <c r="T1012" s="3">
        <f>IF(ISBLANK(Table13[[#This Row],[T2]]),0,IF(Table13[[#This Row],[T2]]&gt;0,1,0))</f>
        <v>0</v>
      </c>
      <c r="U1012" s="3">
        <f>IF(ISBLANK(Table13[[#This Row],[T3]]),0,IF(Table13[[#This Row],[T3]]&gt;0,1,0))</f>
        <v>1</v>
      </c>
      <c r="V1012" s="3">
        <f>IF(ISBLANK(Table13[[#This Row],[T4]]),0,IF(Table13[[#This Row],[T4]]&gt;0,1,0))</f>
        <v>0</v>
      </c>
      <c r="W1012" s="25">
        <v>45</v>
      </c>
      <c r="X1012" s="23">
        <v>21</v>
      </c>
      <c r="Y1012" s="3">
        <v>1.1000000000000001</v>
      </c>
      <c r="Z1012" s="3"/>
      <c r="AB1012" s="30">
        <v>982</v>
      </c>
      <c r="AC1012" s="30">
        <v>1.605898390626219</v>
      </c>
      <c r="AD1012" s="30">
        <v>0.39410160937378103</v>
      </c>
    </row>
    <row r="1013" spans="1:30">
      <c r="A1013" s="4">
        <v>43780.125</v>
      </c>
      <c r="B1013">
        <v>43780</v>
      </c>
      <c r="C1013" s="3">
        <v>0.125</v>
      </c>
      <c r="D1013" s="3">
        <v>3</v>
      </c>
      <c r="E1013" s="3">
        <v>42</v>
      </c>
      <c r="F1013" s="3">
        <v>0.6</v>
      </c>
      <c r="G1013" s="5">
        <v>1.3</v>
      </c>
      <c r="H1013" s="3">
        <v>1.9</v>
      </c>
      <c r="I1013" s="3">
        <v>1.55139</v>
      </c>
      <c r="J1013" s="12">
        <f t="shared" si="45"/>
        <v>1.4833333333333334</v>
      </c>
      <c r="K1013" s="4">
        <v>43780.125</v>
      </c>
      <c r="L1013" s="3">
        <f t="shared" si="46"/>
        <v>11</v>
      </c>
      <c r="M1013" s="3">
        <f t="shared" si="47"/>
        <v>3</v>
      </c>
      <c r="N1013" s="3">
        <v>0</v>
      </c>
      <c r="O1013" s="3">
        <v>58</v>
      </c>
      <c r="P1013" s="3">
        <v>0</v>
      </c>
      <c r="Q1013" s="3">
        <v>0</v>
      </c>
      <c r="R1013" s="3"/>
      <c r="S1013" s="3">
        <f>IF(ISBLANK(Table13[[#This Row],[T1]]),0,IF(Table13[[#This Row],[T1]]&gt;0,1,0))</f>
        <v>1</v>
      </c>
      <c r="T1013" s="3">
        <f>IF(ISBLANK(Table13[[#This Row],[T2]]),0,IF(Table13[[#This Row],[T2]]&gt;0,1,0))</f>
        <v>0</v>
      </c>
      <c r="U1013" s="3">
        <f>IF(ISBLANK(Table13[[#This Row],[T3]]),0,IF(Table13[[#This Row],[T3]]&gt;0,1,0))</f>
        <v>1</v>
      </c>
      <c r="V1013" s="3">
        <f>IF(ISBLANK(Table13[[#This Row],[T4]]),0,IF(Table13[[#This Row],[T4]]&gt;0,1,0))</f>
        <v>0</v>
      </c>
      <c r="W1013" s="26">
        <v>42</v>
      </c>
      <c r="X1013" s="22">
        <v>17</v>
      </c>
      <c r="Y1013" s="3">
        <v>1.9</v>
      </c>
      <c r="Z1013" s="3"/>
      <c r="AB1013" s="30">
        <v>983</v>
      </c>
      <c r="AC1013" s="30">
        <v>1.645610027803329</v>
      </c>
      <c r="AD1013" s="30">
        <v>5.4389972196671188E-2</v>
      </c>
    </row>
    <row r="1014" spans="1:30">
      <c r="A1014" s="4">
        <v>43780.166666666664</v>
      </c>
      <c r="B1014">
        <v>43780</v>
      </c>
      <c r="C1014" s="3">
        <v>0.16666666666666666</v>
      </c>
      <c r="D1014" s="3">
        <v>4</v>
      </c>
      <c r="E1014" s="3">
        <v>42</v>
      </c>
      <c r="F1014" s="3">
        <v>0.7</v>
      </c>
      <c r="G1014" s="5">
        <v>0.6</v>
      </c>
      <c r="H1014" s="3">
        <v>1.2999999999999998</v>
      </c>
      <c r="I1014" s="3">
        <v>1.55139</v>
      </c>
      <c r="J1014" s="12">
        <f t="shared" si="45"/>
        <v>1.4208333333333332</v>
      </c>
      <c r="K1014" s="4">
        <v>43780.166666666664</v>
      </c>
      <c r="L1014" s="3">
        <f t="shared" si="46"/>
        <v>11</v>
      </c>
      <c r="M1014" s="3">
        <f t="shared" si="47"/>
        <v>4</v>
      </c>
      <c r="N1014" s="3">
        <v>0</v>
      </c>
      <c r="O1014" s="3">
        <v>55</v>
      </c>
      <c r="P1014" s="3">
        <v>0</v>
      </c>
      <c r="Q1014" s="3">
        <v>0</v>
      </c>
      <c r="R1014" s="3"/>
      <c r="S1014" s="3">
        <f>IF(ISBLANK(Table13[[#This Row],[T1]]),0,IF(Table13[[#This Row],[T1]]&gt;0,1,0))</f>
        <v>1</v>
      </c>
      <c r="T1014" s="3">
        <f>IF(ISBLANK(Table13[[#This Row],[T2]]),0,IF(Table13[[#This Row],[T2]]&gt;0,1,0))</f>
        <v>0</v>
      </c>
      <c r="U1014" s="3">
        <f>IF(ISBLANK(Table13[[#This Row],[T3]]),0,IF(Table13[[#This Row],[T3]]&gt;0,1,0))</f>
        <v>1</v>
      </c>
      <c r="V1014" s="3">
        <f>IF(ISBLANK(Table13[[#This Row],[T4]]),0,IF(Table13[[#This Row],[T4]]&gt;0,1,0))</f>
        <v>0</v>
      </c>
      <c r="W1014" s="25">
        <v>43</v>
      </c>
      <c r="X1014" s="23">
        <v>13</v>
      </c>
      <c r="Y1014" s="3">
        <v>1.2999999999999998</v>
      </c>
      <c r="Z1014" s="3"/>
      <c r="AB1014" s="30">
        <v>984</v>
      </c>
      <c r="AC1014" s="30">
        <v>1.6670565928414396</v>
      </c>
      <c r="AD1014" s="30">
        <v>-1.2670565928414397</v>
      </c>
    </row>
    <row r="1015" spans="1:30">
      <c r="A1015" s="4">
        <v>43780.208333333336</v>
      </c>
      <c r="B1015">
        <v>43780</v>
      </c>
      <c r="C1015" s="3">
        <v>0.20833333333333334</v>
      </c>
      <c r="D1015" s="3">
        <v>5</v>
      </c>
      <c r="E1015" s="3">
        <v>42</v>
      </c>
      <c r="F1015" s="3">
        <v>0.7</v>
      </c>
      <c r="G1015" s="5">
        <v>1</v>
      </c>
      <c r="H1015" s="3">
        <v>1.7</v>
      </c>
      <c r="I1015" s="3">
        <v>1.55139</v>
      </c>
      <c r="J1015" s="12">
        <f t="shared" si="45"/>
        <v>1.4124999999999999</v>
      </c>
      <c r="K1015" s="4">
        <v>43780.208333333336</v>
      </c>
      <c r="L1015" s="3">
        <f t="shared" si="46"/>
        <v>11</v>
      </c>
      <c r="M1015" s="3">
        <f t="shared" si="47"/>
        <v>5</v>
      </c>
      <c r="N1015" s="3">
        <v>0</v>
      </c>
      <c r="O1015" s="3">
        <v>58</v>
      </c>
      <c r="P1015" s="3">
        <v>0</v>
      </c>
      <c r="Q1015" s="3">
        <v>0</v>
      </c>
      <c r="R1015" s="3"/>
      <c r="S1015" s="3">
        <f>IF(ISBLANK(Table13[[#This Row],[T1]]),0,IF(Table13[[#This Row],[T1]]&gt;0,1,0))</f>
        <v>1</v>
      </c>
      <c r="T1015" s="3">
        <f>IF(ISBLANK(Table13[[#This Row],[T2]]),0,IF(Table13[[#This Row],[T2]]&gt;0,1,0))</f>
        <v>0</v>
      </c>
      <c r="U1015" s="3">
        <f>IF(ISBLANK(Table13[[#This Row],[T3]]),0,IF(Table13[[#This Row],[T3]]&gt;0,1,0))</f>
        <v>1</v>
      </c>
      <c r="V1015" s="3">
        <f>IF(ISBLANK(Table13[[#This Row],[T4]]),0,IF(Table13[[#This Row],[T4]]&gt;0,1,0))</f>
        <v>0</v>
      </c>
      <c r="W1015" s="26">
        <v>42</v>
      </c>
      <c r="X1015" s="22">
        <v>13</v>
      </c>
      <c r="Y1015" s="3">
        <v>1.7</v>
      </c>
      <c r="Z1015" s="3"/>
      <c r="AB1015" s="30">
        <v>985</v>
      </c>
      <c r="AC1015" s="30">
        <v>1.6869124114299945</v>
      </c>
      <c r="AD1015" s="30">
        <v>-0.5869124114299944</v>
      </c>
    </row>
    <row r="1016" spans="1:30">
      <c r="A1016" s="4">
        <v>43780.25</v>
      </c>
      <c r="B1016">
        <v>43780</v>
      </c>
      <c r="C1016" s="3">
        <v>0.25</v>
      </c>
      <c r="D1016" s="3">
        <v>6</v>
      </c>
      <c r="E1016" s="3">
        <v>42</v>
      </c>
      <c r="F1016" s="3">
        <v>0.5</v>
      </c>
      <c r="G1016" s="5">
        <v>0.5</v>
      </c>
      <c r="H1016" s="3">
        <v>1</v>
      </c>
      <c r="I1016" s="3">
        <v>1.55139</v>
      </c>
      <c r="J1016" s="12">
        <f t="shared" si="45"/>
        <v>1.4333333333333333</v>
      </c>
      <c r="K1016" s="4">
        <v>43780.25</v>
      </c>
      <c r="L1016" s="3">
        <f t="shared" si="46"/>
        <v>11</v>
      </c>
      <c r="M1016" s="3">
        <f t="shared" si="47"/>
        <v>6</v>
      </c>
      <c r="N1016" s="3">
        <v>0</v>
      </c>
      <c r="O1016" s="3">
        <v>57</v>
      </c>
      <c r="P1016" s="3">
        <v>0</v>
      </c>
      <c r="Q1016" s="3">
        <v>0</v>
      </c>
      <c r="R1016" s="3"/>
      <c r="S1016" s="3">
        <f>IF(ISBLANK(Table13[[#This Row],[T1]]),0,IF(Table13[[#This Row],[T1]]&gt;0,1,0))</f>
        <v>1</v>
      </c>
      <c r="T1016" s="3">
        <f>IF(ISBLANK(Table13[[#This Row],[T2]]),0,IF(Table13[[#This Row],[T2]]&gt;0,1,0))</f>
        <v>1</v>
      </c>
      <c r="U1016" s="3">
        <f>IF(ISBLANK(Table13[[#This Row],[T3]]),0,IF(Table13[[#This Row],[T3]]&gt;0,1,0))</f>
        <v>1</v>
      </c>
      <c r="V1016" s="3">
        <f>IF(ISBLANK(Table13[[#This Row],[T4]]),0,IF(Table13[[#This Row],[T4]]&gt;0,1,0))</f>
        <v>0</v>
      </c>
      <c r="W1016" s="25">
        <v>42</v>
      </c>
      <c r="X1016" s="23">
        <v>13</v>
      </c>
      <c r="Y1016" s="3">
        <v>1</v>
      </c>
      <c r="Z1016" s="3"/>
      <c r="AB1016" s="30">
        <v>986</v>
      </c>
      <c r="AC1016" s="30">
        <v>1.6869124114299945</v>
      </c>
      <c r="AD1016" s="30">
        <v>-0.18691241142999448</v>
      </c>
    </row>
    <row r="1017" spans="1:30">
      <c r="A1017" s="4">
        <v>43780.291666666664</v>
      </c>
      <c r="B1017">
        <v>43780</v>
      </c>
      <c r="C1017" s="3">
        <v>0.29166666666666669</v>
      </c>
      <c r="D1017" s="3">
        <v>7</v>
      </c>
      <c r="E1017" s="3">
        <v>42</v>
      </c>
      <c r="F1017" s="3">
        <v>1</v>
      </c>
      <c r="G1017" s="5">
        <v>1.9</v>
      </c>
      <c r="H1017" s="3">
        <v>2.9</v>
      </c>
      <c r="I1017" s="3">
        <v>1.55139</v>
      </c>
      <c r="J1017" s="12">
        <f t="shared" si="45"/>
        <v>1.4541666666666666</v>
      </c>
      <c r="K1017" s="4">
        <v>43780.291666666664</v>
      </c>
      <c r="L1017" s="3">
        <f t="shared" si="46"/>
        <v>11</v>
      </c>
      <c r="M1017" s="3">
        <f t="shared" si="47"/>
        <v>7</v>
      </c>
      <c r="N1017" s="3">
        <v>0</v>
      </c>
      <c r="O1017" s="3">
        <v>54</v>
      </c>
      <c r="P1017" s="3">
        <v>0</v>
      </c>
      <c r="Q1017" s="3">
        <v>0</v>
      </c>
      <c r="R1017" s="3"/>
      <c r="S1017" s="3">
        <f>IF(ISBLANK(Table13[[#This Row],[T1]]),0,IF(Table13[[#This Row],[T1]]&gt;0,1,0))</f>
        <v>1</v>
      </c>
      <c r="T1017" s="3">
        <f>IF(ISBLANK(Table13[[#This Row],[T2]]),0,IF(Table13[[#This Row],[T2]]&gt;0,1,0))</f>
        <v>1</v>
      </c>
      <c r="U1017" s="3">
        <f>IF(ISBLANK(Table13[[#This Row],[T3]]),0,IF(Table13[[#This Row],[T3]]&gt;0,1,0))</f>
        <v>1</v>
      </c>
      <c r="V1017" s="3">
        <f>IF(ISBLANK(Table13[[#This Row],[T4]]),0,IF(Table13[[#This Row],[T4]]&gt;0,1,0))</f>
        <v>0</v>
      </c>
      <c r="W1017" s="26">
        <v>45</v>
      </c>
      <c r="X1017" s="22">
        <v>13</v>
      </c>
      <c r="Y1017" s="3">
        <v>2.9</v>
      </c>
      <c r="Z1017" s="3"/>
      <c r="AB1017" s="30">
        <v>987</v>
      </c>
      <c r="AC1017" s="30">
        <v>1.6869124114299945</v>
      </c>
      <c r="AD1017" s="30">
        <v>-0.18691241142999448</v>
      </c>
    </row>
    <row r="1018" spans="1:30">
      <c r="A1018" s="4">
        <v>43780.333333333336</v>
      </c>
      <c r="B1018">
        <v>43780</v>
      </c>
      <c r="C1018" s="3">
        <v>0.33333333333333331</v>
      </c>
      <c r="D1018" s="3">
        <v>8</v>
      </c>
      <c r="E1018" s="3">
        <v>42</v>
      </c>
      <c r="F1018" s="3">
        <v>0.1</v>
      </c>
      <c r="G1018" s="5">
        <v>0.2</v>
      </c>
      <c r="H1018" s="3">
        <v>0.30000000000000004</v>
      </c>
      <c r="I1018" s="3">
        <v>1.55139</v>
      </c>
      <c r="J1018" s="12">
        <f t="shared" si="45"/>
        <v>1.4333333333333329</v>
      </c>
      <c r="K1018" s="4">
        <v>43780.333333333336</v>
      </c>
      <c r="L1018" s="3">
        <f t="shared" si="46"/>
        <v>11</v>
      </c>
      <c r="M1018" s="3">
        <f t="shared" si="47"/>
        <v>8</v>
      </c>
      <c r="N1018" s="3"/>
      <c r="O1018" s="3"/>
      <c r="P1018" s="3"/>
      <c r="Q1018" s="3"/>
      <c r="R1018" s="3"/>
      <c r="S1018" s="3">
        <f>IF(ISBLANK(Table13[[#This Row],[T1]]),0,IF(Table13[[#This Row],[T1]]&gt;0,1,0))</f>
        <v>0</v>
      </c>
      <c r="T1018" s="3">
        <f>IF(ISBLANK(Table13[[#This Row],[T2]]),0,IF(Table13[[#This Row],[T2]]&gt;0,1,0))</f>
        <v>1</v>
      </c>
      <c r="U1018" s="3">
        <f>IF(ISBLANK(Table13[[#This Row],[T3]]),0,IF(Table13[[#This Row],[T3]]&gt;0,1,0))</f>
        <v>0</v>
      </c>
      <c r="V1018" s="3">
        <f>IF(ISBLANK(Table13[[#This Row],[T4]]),0,IF(Table13[[#This Row],[T4]]&gt;0,1,0))</f>
        <v>1</v>
      </c>
      <c r="W1018" s="25">
        <v>48</v>
      </c>
      <c r="X1018" s="23">
        <v>13</v>
      </c>
      <c r="Y1018" s="3">
        <v>0.30000000000000004</v>
      </c>
      <c r="Z1018" s="3"/>
      <c r="AB1018" s="30">
        <v>988</v>
      </c>
      <c r="AC1018" s="30">
        <v>1.566186753449109</v>
      </c>
      <c r="AD1018" s="30">
        <v>3.381324655089113E-2</v>
      </c>
    </row>
    <row r="1019" spans="1:30">
      <c r="A1019" s="4">
        <v>43780.375</v>
      </c>
      <c r="B1019">
        <v>43780</v>
      </c>
      <c r="C1019" s="3">
        <v>0.375</v>
      </c>
      <c r="D1019" s="3">
        <v>9</v>
      </c>
      <c r="E1019" s="3">
        <v>42</v>
      </c>
      <c r="F1019" s="3">
        <v>0.2</v>
      </c>
      <c r="G1019" s="5">
        <v>0.1</v>
      </c>
      <c r="H1019" s="3">
        <v>0.30000000000000004</v>
      </c>
      <c r="I1019" s="3">
        <v>1.55139</v>
      </c>
      <c r="J1019" s="12">
        <f t="shared" si="45"/>
        <v>1.5083333333333331</v>
      </c>
      <c r="K1019" s="4">
        <v>43780.375</v>
      </c>
      <c r="L1019" s="3">
        <f t="shared" si="46"/>
        <v>11</v>
      </c>
      <c r="M1019" s="3">
        <f t="shared" si="47"/>
        <v>9</v>
      </c>
      <c r="N1019" s="3"/>
      <c r="O1019" s="3"/>
      <c r="P1019" s="3"/>
      <c r="Q1019" s="3"/>
      <c r="R1019" s="3"/>
      <c r="S1019" s="3">
        <f>IF(ISBLANK(Table13[[#This Row],[T1]]),0,IF(Table13[[#This Row],[T1]]&gt;0,1,0))</f>
        <v>0</v>
      </c>
      <c r="T1019" s="3">
        <f>IF(ISBLANK(Table13[[#This Row],[T2]]),0,IF(Table13[[#This Row],[T2]]&gt;0,1,0))</f>
        <v>1</v>
      </c>
      <c r="U1019" s="3">
        <f>IF(ISBLANK(Table13[[#This Row],[T3]]),0,IF(Table13[[#This Row],[T3]]&gt;0,1,0))</f>
        <v>0</v>
      </c>
      <c r="V1019" s="3">
        <f>IF(ISBLANK(Table13[[#This Row],[T4]]),0,IF(Table13[[#This Row],[T4]]&gt;0,1,0))</f>
        <v>1</v>
      </c>
      <c r="W1019" s="26">
        <v>51</v>
      </c>
      <c r="X1019" s="22">
        <v>13</v>
      </c>
      <c r="Y1019" s="3">
        <v>0.30000000000000004</v>
      </c>
      <c r="Z1019" s="3"/>
      <c r="AB1019" s="30">
        <v>989</v>
      </c>
      <c r="AC1019" s="30">
        <v>1.6547425638728286</v>
      </c>
      <c r="AD1019" s="30">
        <v>0.9452574361271715</v>
      </c>
    </row>
    <row r="1020" spans="1:30">
      <c r="A1020" s="4">
        <v>43780.416666666664</v>
      </c>
      <c r="B1020">
        <v>43780</v>
      </c>
      <c r="C1020" s="3">
        <v>0.41666666666666669</v>
      </c>
      <c r="D1020" s="3">
        <v>10</v>
      </c>
      <c r="E1020" s="3">
        <v>42</v>
      </c>
      <c r="F1020" s="3">
        <v>0.2</v>
      </c>
      <c r="G1020" s="5">
        <v>0.2</v>
      </c>
      <c r="H1020" s="3">
        <v>0.4</v>
      </c>
      <c r="I1020" s="3">
        <v>1.55139</v>
      </c>
      <c r="J1020" s="12">
        <f t="shared" si="45"/>
        <v>1.5374999999999996</v>
      </c>
      <c r="K1020" s="4">
        <v>43780.416666666664</v>
      </c>
      <c r="L1020" s="3">
        <f t="shared" si="46"/>
        <v>11</v>
      </c>
      <c r="M1020" s="3">
        <f t="shared" si="47"/>
        <v>10</v>
      </c>
      <c r="N1020" s="3"/>
      <c r="O1020" s="3"/>
      <c r="P1020" s="3"/>
      <c r="Q1020" s="3"/>
      <c r="R1020" s="3"/>
      <c r="S1020" s="3">
        <f>IF(ISBLANK(Table13[[#This Row],[T1]]),0,IF(Table13[[#This Row],[T1]]&gt;0,1,0))</f>
        <v>0</v>
      </c>
      <c r="T1020" s="3">
        <f>IF(ISBLANK(Table13[[#This Row],[T2]]),0,IF(Table13[[#This Row],[T2]]&gt;0,1,0))</f>
        <v>0</v>
      </c>
      <c r="U1020" s="3">
        <f>IF(ISBLANK(Table13[[#This Row],[T3]]),0,IF(Table13[[#This Row],[T3]]&gt;0,1,0))</f>
        <v>0</v>
      </c>
      <c r="V1020" s="3">
        <f>IF(ISBLANK(Table13[[#This Row],[T4]]),0,IF(Table13[[#This Row],[T4]]&gt;0,1,0))</f>
        <v>1</v>
      </c>
      <c r="W1020" s="25">
        <v>55</v>
      </c>
      <c r="X1020" s="23">
        <v>13</v>
      </c>
      <c r="Y1020" s="3">
        <v>0.4</v>
      </c>
      <c r="Z1020" s="3"/>
      <c r="AB1020" s="30">
        <v>990</v>
      </c>
      <c r="AC1020" s="30">
        <v>1.6547425638728286</v>
      </c>
      <c r="AD1020" s="30">
        <v>4.5257436127171369E-2</v>
      </c>
    </row>
    <row r="1021" spans="1:30">
      <c r="A1021" s="4">
        <v>43780.458333333336</v>
      </c>
      <c r="B1021">
        <v>43780</v>
      </c>
      <c r="C1021" s="3">
        <v>0.45833333333333331</v>
      </c>
      <c r="D1021" s="3">
        <v>11</v>
      </c>
      <c r="E1021" s="3">
        <v>42</v>
      </c>
      <c r="F1021" s="3">
        <v>0.2</v>
      </c>
      <c r="G1021" s="5">
        <v>0.2</v>
      </c>
      <c r="H1021" s="3">
        <v>0.4</v>
      </c>
      <c r="I1021" s="3">
        <v>1.55139</v>
      </c>
      <c r="J1021" s="12">
        <f t="shared" si="45"/>
        <v>1.5666666666666664</v>
      </c>
      <c r="K1021" s="4">
        <v>43780.458333333336</v>
      </c>
      <c r="L1021" s="3">
        <f t="shared" si="46"/>
        <v>11</v>
      </c>
      <c r="M1021" s="3">
        <f t="shared" si="47"/>
        <v>11</v>
      </c>
      <c r="N1021" s="3"/>
      <c r="O1021" s="3"/>
      <c r="P1021" s="3"/>
      <c r="Q1021" s="3"/>
      <c r="R1021" s="3"/>
      <c r="S1021" s="3">
        <f>IF(ISBLANK(Table13[[#This Row],[T1]]),0,IF(Table13[[#This Row],[T1]]&gt;0,1,0))</f>
        <v>0</v>
      </c>
      <c r="T1021" s="3">
        <f>IF(ISBLANK(Table13[[#This Row],[T2]]),0,IF(Table13[[#This Row],[T2]]&gt;0,1,0))</f>
        <v>0</v>
      </c>
      <c r="U1021" s="3">
        <f>IF(ISBLANK(Table13[[#This Row],[T3]]),0,IF(Table13[[#This Row],[T3]]&gt;0,1,0))</f>
        <v>0</v>
      </c>
      <c r="V1021" s="3">
        <f>IF(ISBLANK(Table13[[#This Row],[T4]]),0,IF(Table13[[#This Row],[T4]]&gt;0,1,0))</f>
        <v>1</v>
      </c>
      <c r="W1021" s="26">
        <v>60</v>
      </c>
      <c r="X1021" s="22">
        <v>13</v>
      </c>
      <c r="Y1021" s="3">
        <v>0.4</v>
      </c>
      <c r="Z1021" s="3"/>
      <c r="AB1021" s="30">
        <v>991</v>
      </c>
      <c r="AC1021" s="30">
        <v>1.6348867452842737</v>
      </c>
      <c r="AD1021" s="30">
        <v>-0.13488674528427369</v>
      </c>
    </row>
    <row r="1022" spans="1:30">
      <c r="A1022" s="4">
        <v>43780.5</v>
      </c>
      <c r="B1022">
        <v>43780</v>
      </c>
      <c r="C1022" s="3">
        <v>0.5</v>
      </c>
      <c r="D1022" s="3">
        <v>12</v>
      </c>
      <c r="E1022" s="3">
        <v>42</v>
      </c>
      <c r="F1022" s="3">
        <v>0.1</v>
      </c>
      <c r="G1022" s="5">
        <v>0.2</v>
      </c>
      <c r="H1022" s="3">
        <v>0.30000000000000004</v>
      </c>
      <c r="I1022" s="3">
        <v>1.55139</v>
      </c>
      <c r="J1022" s="12">
        <f t="shared" si="45"/>
        <v>1.575</v>
      </c>
      <c r="K1022" s="4">
        <v>43780.5</v>
      </c>
      <c r="L1022" s="3">
        <f t="shared" si="46"/>
        <v>11</v>
      </c>
      <c r="M1022" s="3">
        <f t="shared" si="47"/>
        <v>12</v>
      </c>
      <c r="N1022" s="3"/>
      <c r="O1022" s="3"/>
      <c r="P1022" s="3"/>
      <c r="Q1022" s="3"/>
      <c r="R1022" s="3"/>
      <c r="S1022" s="3">
        <f>IF(ISBLANK(Table13[[#This Row],[T1]]),0,IF(Table13[[#This Row],[T1]]&gt;0,1,0))</f>
        <v>0</v>
      </c>
      <c r="T1022" s="3">
        <f>IF(ISBLANK(Table13[[#This Row],[T2]]),0,IF(Table13[[#This Row],[T2]]&gt;0,1,0))</f>
        <v>0</v>
      </c>
      <c r="U1022" s="3">
        <f>IF(ISBLANK(Table13[[#This Row],[T3]]),0,IF(Table13[[#This Row],[T3]]&gt;0,1,0))</f>
        <v>0</v>
      </c>
      <c r="V1022" s="3">
        <f>IF(ISBLANK(Table13[[#This Row],[T4]]),0,IF(Table13[[#This Row],[T4]]&gt;0,1,0))</f>
        <v>1</v>
      </c>
      <c r="W1022" s="25">
        <v>64</v>
      </c>
      <c r="X1022" s="23">
        <v>13</v>
      </c>
      <c r="Y1022" s="3">
        <v>0.30000000000000004</v>
      </c>
      <c r="Z1022" s="3"/>
      <c r="AB1022" s="30">
        <v>992</v>
      </c>
      <c r="AC1022" s="30">
        <v>1.6241634627652186</v>
      </c>
      <c r="AD1022" s="30">
        <v>-0.12416346276521861</v>
      </c>
    </row>
    <row r="1023" spans="1:30">
      <c r="A1023" s="4">
        <v>43780.541666666664</v>
      </c>
      <c r="B1023">
        <v>43780</v>
      </c>
      <c r="C1023" s="3">
        <v>0.54166666666666663</v>
      </c>
      <c r="D1023" s="3">
        <v>13</v>
      </c>
      <c r="E1023" s="3">
        <v>42</v>
      </c>
      <c r="F1023" s="3">
        <v>0.2</v>
      </c>
      <c r="G1023" s="5">
        <v>0.1</v>
      </c>
      <c r="H1023" s="3">
        <v>0.30000000000000004</v>
      </c>
      <c r="I1023" s="3">
        <v>1.55139</v>
      </c>
      <c r="J1023" s="12">
        <f t="shared" si="45"/>
        <v>1.5916666666666668</v>
      </c>
      <c r="K1023" s="4">
        <v>43780.541666666664</v>
      </c>
      <c r="L1023" s="3">
        <f t="shared" si="46"/>
        <v>11</v>
      </c>
      <c r="M1023" s="3">
        <f t="shared" si="47"/>
        <v>13</v>
      </c>
      <c r="N1023" s="3"/>
      <c r="O1023" s="3"/>
      <c r="P1023" s="3"/>
      <c r="Q1023" s="3"/>
      <c r="R1023" s="3"/>
      <c r="S1023" s="3">
        <f>IF(ISBLANK(Table13[[#This Row],[T1]]),0,IF(Table13[[#This Row],[T1]]&gt;0,1,0))</f>
        <v>0</v>
      </c>
      <c r="T1023" s="3">
        <f>IF(ISBLANK(Table13[[#This Row],[T2]]),0,IF(Table13[[#This Row],[T2]]&gt;0,1,0))</f>
        <v>0</v>
      </c>
      <c r="U1023" s="3">
        <f>IF(ISBLANK(Table13[[#This Row],[T3]]),0,IF(Table13[[#This Row],[T3]]&gt;0,1,0))</f>
        <v>0</v>
      </c>
      <c r="V1023" s="3">
        <f>IF(ISBLANK(Table13[[#This Row],[T4]]),0,IF(Table13[[#This Row],[T4]]&gt;0,1,0))</f>
        <v>1</v>
      </c>
      <c r="W1023" s="26">
        <v>68</v>
      </c>
      <c r="X1023" s="22">
        <v>13</v>
      </c>
      <c r="Y1023" s="3">
        <v>0.30000000000000004</v>
      </c>
      <c r="Z1023" s="3"/>
      <c r="AB1023" s="30">
        <v>993</v>
      </c>
      <c r="AC1023" s="30">
        <v>1.6386085295541362</v>
      </c>
      <c r="AD1023" s="30">
        <v>-3.8608529554136073E-2</v>
      </c>
    </row>
    <row r="1024" spans="1:30">
      <c r="A1024" s="4">
        <v>43780.583333333336</v>
      </c>
      <c r="B1024">
        <v>43780</v>
      </c>
      <c r="C1024" s="3">
        <v>0.58333333333333337</v>
      </c>
      <c r="D1024" s="3">
        <v>14</v>
      </c>
      <c r="E1024" s="3">
        <v>42</v>
      </c>
      <c r="F1024" s="3">
        <v>0.2</v>
      </c>
      <c r="G1024" s="5">
        <v>0.2</v>
      </c>
      <c r="H1024" s="3">
        <v>0.4</v>
      </c>
      <c r="I1024" s="3">
        <v>1.55139</v>
      </c>
      <c r="J1024" s="12">
        <f t="shared" si="45"/>
        <v>1.6624999999999999</v>
      </c>
      <c r="K1024" s="4">
        <v>43780.583333333336</v>
      </c>
      <c r="L1024" s="3">
        <f t="shared" si="46"/>
        <v>11</v>
      </c>
      <c r="M1024" s="3">
        <f t="shared" si="47"/>
        <v>14</v>
      </c>
      <c r="N1024" s="3"/>
      <c r="O1024" s="3"/>
      <c r="P1024" s="3"/>
      <c r="Q1024" s="3"/>
      <c r="R1024" s="3"/>
      <c r="S1024" s="3">
        <f>IF(ISBLANK(Table13[[#This Row],[T1]]),0,IF(Table13[[#This Row],[T1]]&gt;0,1,0))</f>
        <v>0</v>
      </c>
      <c r="T1024" s="3">
        <f>IF(ISBLANK(Table13[[#This Row],[T2]]),0,IF(Table13[[#This Row],[T2]]&gt;0,1,0))</f>
        <v>0</v>
      </c>
      <c r="U1024" s="3">
        <f>IF(ISBLANK(Table13[[#This Row],[T3]]),0,IF(Table13[[#This Row],[T3]]&gt;0,1,0))</f>
        <v>0</v>
      </c>
      <c r="V1024" s="3">
        <f>IF(ISBLANK(Table13[[#This Row],[T4]]),0,IF(Table13[[#This Row],[T4]]&gt;0,1,0))</f>
        <v>1</v>
      </c>
      <c r="W1024" s="25">
        <v>67</v>
      </c>
      <c r="X1024" s="23">
        <v>13</v>
      </c>
      <c r="Y1024" s="3">
        <v>0.4</v>
      </c>
      <c r="Z1024" s="3"/>
      <c r="AB1024" s="30">
        <v>994</v>
      </c>
      <c r="AC1024" s="30">
        <v>1.5560037623008049</v>
      </c>
      <c r="AD1024" s="30">
        <v>-5.6003762300804949E-2</v>
      </c>
    </row>
    <row r="1025" spans="1:30">
      <c r="A1025" s="4">
        <v>43780.625</v>
      </c>
      <c r="B1025">
        <v>43780</v>
      </c>
      <c r="C1025" s="3">
        <v>0.625</v>
      </c>
      <c r="D1025" s="3">
        <v>15</v>
      </c>
      <c r="E1025" s="3">
        <v>42</v>
      </c>
      <c r="F1025" s="3">
        <v>0.1</v>
      </c>
      <c r="G1025" s="5">
        <v>0.7</v>
      </c>
      <c r="H1025" s="3">
        <v>0.79999999999999993</v>
      </c>
      <c r="I1025" s="3">
        <v>1.55139</v>
      </c>
      <c r="J1025" s="12">
        <f t="shared" si="45"/>
        <v>1.6791666666666665</v>
      </c>
      <c r="K1025" s="4">
        <v>43780.625</v>
      </c>
      <c r="L1025" s="3">
        <f t="shared" si="46"/>
        <v>11</v>
      </c>
      <c r="M1025" s="3">
        <f t="shared" si="47"/>
        <v>15</v>
      </c>
      <c r="N1025" s="3"/>
      <c r="O1025" s="3"/>
      <c r="P1025" s="3"/>
      <c r="Q1025" s="3"/>
      <c r="R1025" s="3"/>
      <c r="S1025" s="3">
        <f>IF(ISBLANK(Table13[[#This Row],[T1]]),0,IF(Table13[[#This Row],[T1]]&gt;0,1,0))</f>
        <v>0</v>
      </c>
      <c r="T1025" s="3">
        <f>IF(ISBLANK(Table13[[#This Row],[T2]]),0,IF(Table13[[#This Row],[T2]]&gt;0,1,0))</f>
        <v>0</v>
      </c>
      <c r="U1025" s="3">
        <f>IF(ISBLANK(Table13[[#This Row],[T3]]),0,IF(Table13[[#This Row],[T3]]&gt;0,1,0))</f>
        <v>0</v>
      </c>
      <c r="V1025" s="3">
        <f>IF(ISBLANK(Table13[[#This Row],[T4]]),0,IF(Table13[[#This Row],[T4]]&gt;0,1,0))</f>
        <v>0</v>
      </c>
      <c r="W1025" s="26">
        <v>64</v>
      </c>
      <c r="X1025" s="22">
        <v>13</v>
      </c>
      <c r="Y1025" s="3">
        <v>0.79999999999999993</v>
      </c>
      <c r="Z1025" s="3"/>
      <c r="AB1025" s="30">
        <v>995</v>
      </c>
      <c r="AC1025" s="30">
        <v>1.5345571972626946</v>
      </c>
      <c r="AD1025" s="30">
        <v>1.1654428027373052</v>
      </c>
    </row>
    <row r="1026" spans="1:30">
      <c r="A1026" s="4">
        <v>43780.666666666664</v>
      </c>
      <c r="B1026">
        <v>43780</v>
      </c>
      <c r="C1026" s="3">
        <v>0.66666666666666663</v>
      </c>
      <c r="D1026" s="3">
        <v>16</v>
      </c>
      <c r="E1026" s="3">
        <v>42</v>
      </c>
      <c r="F1026" s="3">
        <v>0.7</v>
      </c>
      <c r="G1026" s="5">
        <v>1.2</v>
      </c>
      <c r="H1026" s="3">
        <v>1.9</v>
      </c>
      <c r="I1026" s="3">
        <v>1.55139</v>
      </c>
      <c r="J1026" s="12">
        <f t="shared" ref="J1026:J1089" si="48">AVERAGE(H1026:H1049)</f>
        <v>1.6708333333333334</v>
      </c>
      <c r="K1026" s="4">
        <v>43780.666666666664</v>
      </c>
      <c r="L1026" s="3">
        <f t="shared" ref="L1026:L1089" si="49">DAY(K1026)</f>
        <v>11</v>
      </c>
      <c r="M1026" s="3">
        <f t="shared" ref="M1026:M1089" si="50">HOUR(K1026)</f>
        <v>16</v>
      </c>
      <c r="N1026" s="3"/>
      <c r="O1026" s="3"/>
      <c r="P1026" s="3"/>
      <c r="Q1026" s="3"/>
      <c r="R1026" s="3"/>
      <c r="S1026" s="3">
        <f>IF(ISBLANK(Table13[[#This Row],[T1]]),0,IF(Table13[[#This Row],[T1]]&gt;0,1,0))</f>
        <v>0</v>
      </c>
      <c r="T1026" s="3">
        <f>IF(ISBLANK(Table13[[#This Row],[T2]]),0,IF(Table13[[#This Row],[T2]]&gt;0,1,0))</f>
        <v>0</v>
      </c>
      <c r="U1026" s="3">
        <f>IF(ISBLANK(Table13[[#This Row],[T3]]),0,IF(Table13[[#This Row],[T3]]&gt;0,1,0))</f>
        <v>0</v>
      </c>
      <c r="V1026" s="3">
        <f>IF(ISBLANK(Table13[[#This Row],[T4]]),0,IF(Table13[[#This Row],[T4]]&gt;0,1,0))</f>
        <v>0</v>
      </c>
      <c r="W1026" s="25">
        <v>63</v>
      </c>
      <c r="X1026" s="23">
        <v>13</v>
      </c>
      <c r="Y1026" s="3">
        <v>1.9</v>
      </c>
      <c r="Z1026" s="3"/>
      <c r="AB1026" s="30">
        <v>996</v>
      </c>
      <c r="AC1026" s="30">
        <v>1.5420989868826389</v>
      </c>
      <c r="AD1026" s="30">
        <v>-0.54209898688263891</v>
      </c>
    </row>
    <row r="1027" spans="1:30">
      <c r="A1027" s="4">
        <v>43780.708333333336</v>
      </c>
      <c r="B1027">
        <v>43780</v>
      </c>
      <c r="C1027" s="3">
        <v>0.70833333333333337</v>
      </c>
      <c r="D1027" s="3">
        <v>17</v>
      </c>
      <c r="E1027" s="3">
        <v>42</v>
      </c>
      <c r="F1027" s="3">
        <v>0.2</v>
      </c>
      <c r="G1027" s="5">
        <v>0.3</v>
      </c>
      <c r="H1027" s="3">
        <v>0.5</v>
      </c>
      <c r="I1027" s="3">
        <v>1.55139</v>
      </c>
      <c r="J1027" s="12">
        <f t="shared" si="48"/>
        <v>1.6833333333333333</v>
      </c>
      <c r="K1027" s="4">
        <v>43780.708333333336</v>
      </c>
      <c r="L1027" s="3">
        <f t="shared" si="49"/>
        <v>11</v>
      </c>
      <c r="M1027" s="3">
        <f t="shared" si="50"/>
        <v>17</v>
      </c>
      <c r="N1027" s="3"/>
      <c r="O1027" s="3"/>
      <c r="P1027" s="3"/>
      <c r="Q1027" s="3"/>
      <c r="R1027" s="3"/>
      <c r="S1027" s="3">
        <f>IF(ISBLANK(Table13[[#This Row],[T1]]),0,IF(Table13[[#This Row],[T1]]&gt;0,1,0))</f>
        <v>0</v>
      </c>
      <c r="T1027" s="3">
        <f>IF(ISBLANK(Table13[[#This Row],[T2]]),0,IF(Table13[[#This Row],[T2]]&gt;0,1,0))</f>
        <v>0</v>
      </c>
      <c r="U1027" s="3">
        <f>IF(ISBLANK(Table13[[#This Row],[T3]]),0,IF(Table13[[#This Row],[T3]]&gt;0,1,0))</f>
        <v>1</v>
      </c>
      <c r="V1027" s="3">
        <f>IF(ISBLANK(Table13[[#This Row],[T4]]),0,IF(Table13[[#This Row],[T4]]&gt;0,1,0))</f>
        <v>0</v>
      </c>
      <c r="W1027" s="26">
        <v>60</v>
      </c>
      <c r="X1027" s="22">
        <v>13</v>
      </c>
      <c r="Y1027" s="3">
        <v>0.5</v>
      </c>
      <c r="Z1027" s="3"/>
      <c r="AB1027" s="30">
        <v>997</v>
      </c>
      <c r="AC1027" s="30">
        <v>1.5313757043635836</v>
      </c>
      <c r="AD1027" s="30">
        <v>-0.93137570436358363</v>
      </c>
    </row>
    <row r="1028" spans="1:30">
      <c r="A1028" s="4">
        <v>43780.75</v>
      </c>
      <c r="B1028">
        <v>43780</v>
      </c>
      <c r="C1028" s="3">
        <v>0.75</v>
      </c>
      <c r="D1028" s="3">
        <v>18</v>
      </c>
      <c r="E1028" s="3">
        <v>42</v>
      </c>
      <c r="F1028" s="3">
        <v>0.8</v>
      </c>
      <c r="G1028" s="5">
        <v>1.7</v>
      </c>
      <c r="H1028" s="3">
        <v>2.5</v>
      </c>
      <c r="I1028" s="3">
        <v>1.55139</v>
      </c>
      <c r="J1028" s="12">
        <f t="shared" si="48"/>
        <v>1.7333333333333334</v>
      </c>
      <c r="K1028" s="4">
        <v>43780.75</v>
      </c>
      <c r="L1028" s="3">
        <f t="shared" si="49"/>
        <v>11</v>
      </c>
      <c r="M1028" s="3">
        <f t="shared" si="50"/>
        <v>18</v>
      </c>
      <c r="N1028" s="3">
        <v>0</v>
      </c>
      <c r="O1028" s="3">
        <v>23</v>
      </c>
      <c r="P1028" s="3">
        <v>14</v>
      </c>
      <c r="Q1028" s="3">
        <v>0</v>
      </c>
      <c r="R1028" s="3"/>
      <c r="S1028" s="3">
        <f>IF(ISBLANK(Table13[[#This Row],[T1]]),0,IF(Table13[[#This Row],[T1]]&gt;0,1,0))</f>
        <v>1</v>
      </c>
      <c r="T1028" s="3">
        <f>IF(ISBLANK(Table13[[#This Row],[T2]]),0,IF(Table13[[#This Row],[T2]]&gt;0,1,0))</f>
        <v>0</v>
      </c>
      <c r="U1028" s="3">
        <f>IF(ISBLANK(Table13[[#This Row],[T3]]),0,IF(Table13[[#This Row],[T3]]&gt;0,1,0))</f>
        <v>1</v>
      </c>
      <c r="V1028" s="3">
        <f>IF(ISBLANK(Table13[[#This Row],[T4]]),0,IF(Table13[[#This Row],[T4]]&gt;0,1,0))</f>
        <v>0</v>
      </c>
      <c r="W1028" s="25">
        <v>58</v>
      </c>
      <c r="X1028" s="23">
        <v>17</v>
      </c>
      <c r="Y1028" s="3">
        <v>2.5</v>
      </c>
      <c r="Z1028" s="3"/>
      <c r="AB1028" s="30">
        <v>998</v>
      </c>
      <c r="AC1028" s="30">
        <v>1.5297849579140279</v>
      </c>
      <c r="AD1028" s="30">
        <v>-0.32978495791402795</v>
      </c>
    </row>
    <row r="1029" spans="1:30">
      <c r="A1029" s="4">
        <v>43780.791666666664</v>
      </c>
      <c r="B1029">
        <v>43780</v>
      </c>
      <c r="C1029" s="3">
        <v>0.79166666666666663</v>
      </c>
      <c r="D1029" s="3">
        <v>19</v>
      </c>
      <c r="E1029" s="3">
        <v>42</v>
      </c>
      <c r="F1029" s="3">
        <v>4.5999999999999996</v>
      </c>
      <c r="G1029" s="5">
        <v>2</v>
      </c>
      <c r="H1029" s="3">
        <v>6.6</v>
      </c>
      <c r="I1029" s="3">
        <v>1.55139</v>
      </c>
      <c r="J1029" s="12">
        <f t="shared" si="48"/>
        <v>1.7125000000000001</v>
      </c>
      <c r="K1029" s="4">
        <v>43780.791666666664</v>
      </c>
      <c r="L1029" s="3">
        <f t="shared" si="49"/>
        <v>11</v>
      </c>
      <c r="M1029" s="3">
        <f t="shared" si="50"/>
        <v>19</v>
      </c>
      <c r="N1029" s="3">
        <v>36</v>
      </c>
      <c r="O1029" s="3">
        <v>58</v>
      </c>
      <c r="P1029" s="3">
        <v>58</v>
      </c>
      <c r="Q1029" s="3">
        <v>0</v>
      </c>
      <c r="R1029" s="3"/>
      <c r="S1029" s="3">
        <f>IF(ISBLANK(Table13[[#This Row],[T1]]),0,IF(Table13[[#This Row],[T1]]&gt;0,1,0))</f>
        <v>1</v>
      </c>
      <c r="T1029" s="3">
        <f>IF(ISBLANK(Table13[[#This Row],[T2]]),0,IF(Table13[[#This Row],[T2]]&gt;0,1,0))</f>
        <v>1</v>
      </c>
      <c r="U1029" s="3">
        <f>IF(ISBLANK(Table13[[#This Row],[T3]]),0,IF(Table13[[#This Row],[T3]]&gt;0,1,0))</f>
        <v>1</v>
      </c>
      <c r="V1029" s="3">
        <f>IF(ISBLANK(Table13[[#This Row],[T4]]),0,IF(Table13[[#This Row],[T4]]&gt;0,1,0))</f>
        <v>0</v>
      </c>
      <c r="W1029" s="26">
        <v>56</v>
      </c>
      <c r="X1029" s="22">
        <v>17</v>
      </c>
      <c r="Y1029" s="3">
        <v>6.6</v>
      </c>
      <c r="Z1029" s="3"/>
      <c r="AB1029" s="30">
        <v>999</v>
      </c>
      <c r="AC1029" s="30">
        <v>1.5297849579140279</v>
      </c>
      <c r="AD1029" s="30">
        <v>0.57021504208597218</v>
      </c>
    </row>
    <row r="1030" spans="1:30">
      <c r="A1030" s="4">
        <v>43780.833333333336</v>
      </c>
      <c r="B1030">
        <v>43780</v>
      </c>
      <c r="C1030" s="3">
        <v>0.83333333333333337</v>
      </c>
      <c r="D1030" s="3">
        <v>20</v>
      </c>
      <c r="E1030" s="3">
        <v>42</v>
      </c>
      <c r="F1030" s="3">
        <v>2.9</v>
      </c>
      <c r="G1030" s="5">
        <v>0.9</v>
      </c>
      <c r="H1030" s="3">
        <v>3.8</v>
      </c>
      <c r="I1030" s="3">
        <v>1.55139</v>
      </c>
      <c r="J1030" s="12">
        <f t="shared" si="48"/>
        <v>1.5333333333333334</v>
      </c>
      <c r="K1030" s="4">
        <v>43780.833333333336</v>
      </c>
      <c r="L1030" s="3">
        <f t="shared" si="49"/>
        <v>11</v>
      </c>
      <c r="M1030" s="3">
        <f t="shared" si="50"/>
        <v>20</v>
      </c>
      <c r="N1030" s="3">
        <v>58</v>
      </c>
      <c r="O1030" s="3">
        <v>44</v>
      </c>
      <c r="P1030" s="3">
        <v>58</v>
      </c>
      <c r="Q1030" s="3">
        <v>0</v>
      </c>
      <c r="R1030" s="3"/>
      <c r="S1030" s="3">
        <f>IF(ISBLANK(Table13[[#This Row],[T1]]),0,IF(Table13[[#This Row],[T1]]&gt;0,1,0))</f>
        <v>1</v>
      </c>
      <c r="T1030" s="3">
        <f>IF(ISBLANK(Table13[[#This Row],[T2]]),0,IF(Table13[[#This Row],[T2]]&gt;0,1,0))</f>
        <v>1</v>
      </c>
      <c r="U1030" s="3">
        <f>IF(ISBLANK(Table13[[#This Row],[T3]]),0,IF(Table13[[#This Row],[T3]]&gt;0,1,0))</f>
        <v>1</v>
      </c>
      <c r="V1030" s="3">
        <f>IF(ISBLANK(Table13[[#This Row],[T4]]),0,IF(Table13[[#This Row],[T4]]&gt;0,1,0))</f>
        <v>0</v>
      </c>
      <c r="W1030" s="25">
        <v>57</v>
      </c>
      <c r="X1030" s="23">
        <v>17</v>
      </c>
      <c r="Y1030" s="3">
        <v>3.8</v>
      </c>
      <c r="Z1030" s="3"/>
      <c r="AB1030" s="30">
        <v>1000</v>
      </c>
      <c r="AC1030" s="30">
        <v>1.509929139325473</v>
      </c>
      <c r="AD1030" s="30">
        <v>-0.70992913932547297</v>
      </c>
    </row>
    <row r="1031" spans="1:30">
      <c r="A1031" s="4">
        <v>43780.875</v>
      </c>
      <c r="B1031">
        <v>43780</v>
      </c>
      <c r="C1031" s="3">
        <v>0.875</v>
      </c>
      <c r="D1031" s="3">
        <v>21</v>
      </c>
      <c r="E1031" s="3">
        <v>42</v>
      </c>
      <c r="F1031" s="3">
        <v>2.1</v>
      </c>
      <c r="G1031" s="5">
        <v>2.1</v>
      </c>
      <c r="H1031" s="3">
        <v>4.2</v>
      </c>
      <c r="I1031" s="3">
        <v>1.55139</v>
      </c>
      <c r="J1031" s="12">
        <f t="shared" si="48"/>
        <v>1.5333333333333332</v>
      </c>
      <c r="K1031" s="4">
        <v>43780.875</v>
      </c>
      <c r="L1031" s="3">
        <f t="shared" si="49"/>
        <v>11</v>
      </c>
      <c r="M1031" s="3">
        <f t="shared" si="50"/>
        <v>21</v>
      </c>
      <c r="N1031" s="3">
        <v>57</v>
      </c>
      <c r="O1031" s="3">
        <v>57</v>
      </c>
      <c r="P1031" s="3">
        <v>57</v>
      </c>
      <c r="Q1031" s="3">
        <v>0</v>
      </c>
      <c r="R1031" s="3"/>
      <c r="S1031" s="3">
        <f>IF(ISBLANK(Table13[[#This Row],[T1]]),0,IF(Table13[[#This Row],[T1]]&gt;0,1,0))</f>
        <v>1</v>
      </c>
      <c r="T1031" s="3">
        <f>IF(ISBLANK(Table13[[#This Row],[T2]]),0,IF(Table13[[#This Row],[T2]]&gt;0,1,0))</f>
        <v>1</v>
      </c>
      <c r="U1031" s="3">
        <f>IF(ISBLANK(Table13[[#This Row],[T3]]),0,IF(Table13[[#This Row],[T3]]&gt;0,1,0))</f>
        <v>1</v>
      </c>
      <c r="V1031" s="3">
        <f>IF(ISBLANK(Table13[[#This Row],[T4]]),0,IF(Table13[[#This Row],[T4]]&gt;0,1,0))</f>
        <v>0</v>
      </c>
      <c r="W1031" s="26">
        <v>58</v>
      </c>
      <c r="X1031" s="22">
        <v>11</v>
      </c>
      <c r="Y1031" s="3">
        <v>4.2</v>
      </c>
      <c r="Z1031" s="3"/>
      <c r="AB1031" s="30">
        <v>1001</v>
      </c>
      <c r="AC1031" s="30">
        <v>1.5313757043635836</v>
      </c>
      <c r="AD1031" s="30">
        <v>-0.63137570436358359</v>
      </c>
    </row>
    <row r="1032" spans="1:30">
      <c r="A1032" s="4">
        <v>43780.916666666664</v>
      </c>
      <c r="B1032">
        <v>43780</v>
      </c>
      <c r="C1032" s="3">
        <v>0.91666666666666663</v>
      </c>
      <c r="D1032" s="3">
        <v>22</v>
      </c>
      <c r="E1032" s="3">
        <v>42</v>
      </c>
      <c r="F1032" s="3">
        <v>1</v>
      </c>
      <c r="G1032" s="5">
        <v>0.4</v>
      </c>
      <c r="H1032" s="3">
        <v>1.4</v>
      </c>
      <c r="I1032" s="3">
        <v>1.55139</v>
      </c>
      <c r="J1032" s="12">
        <f t="shared" si="48"/>
        <v>1.4375</v>
      </c>
      <c r="K1032" s="4">
        <v>43780.916666666664</v>
      </c>
      <c r="L1032" s="3">
        <f t="shared" si="49"/>
        <v>11</v>
      </c>
      <c r="M1032" s="3">
        <f t="shared" si="50"/>
        <v>22</v>
      </c>
      <c r="N1032" s="3">
        <v>58</v>
      </c>
      <c r="O1032" s="3">
        <v>58</v>
      </c>
      <c r="P1032" s="3">
        <v>58</v>
      </c>
      <c r="Q1032" s="3">
        <v>0</v>
      </c>
      <c r="R1032" s="3"/>
      <c r="S1032" s="3">
        <f>IF(ISBLANK(Table13[[#This Row],[T1]]),0,IF(Table13[[#This Row],[T1]]&gt;0,1,0))</f>
        <v>1</v>
      </c>
      <c r="T1032" s="3">
        <f>IF(ISBLANK(Table13[[#This Row],[T2]]),0,IF(Table13[[#This Row],[T2]]&gt;0,1,0))</f>
        <v>1</v>
      </c>
      <c r="U1032" s="3">
        <f>IF(ISBLANK(Table13[[#This Row],[T3]]),0,IF(Table13[[#This Row],[T3]]&gt;0,1,0))</f>
        <v>1</v>
      </c>
      <c r="V1032" s="3">
        <f>IF(ISBLANK(Table13[[#This Row],[T4]]),0,IF(Table13[[#This Row],[T4]]&gt;0,1,0))</f>
        <v>0</v>
      </c>
      <c r="W1032" s="25">
        <v>60</v>
      </c>
      <c r="X1032" s="23">
        <v>11</v>
      </c>
      <c r="Y1032" s="3">
        <v>1.4</v>
      </c>
      <c r="Z1032" s="3"/>
      <c r="AB1032" s="30">
        <v>1002</v>
      </c>
      <c r="AC1032" s="30">
        <v>1.463077380132273</v>
      </c>
      <c r="AD1032" s="30">
        <v>-0.36307738013227286</v>
      </c>
    </row>
    <row r="1033" spans="1:30">
      <c r="A1033" s="4">
        <v>43780.958333333336</v>
      </c>
      <c r="B1033">
        <v>43780</v>
      </c>
      <c r="C1033" s="3">
        <v>0.95833333333333337</v>
      </c>
      <c r="D1033" s="3">
        <v>23</v>
      </c>
      <c r="E1033" s="3">
        <v>42</v>
      </c>
      <c r="F1033" s="3">
        <v>1.3</v>
      </c>
      <c r="G1033" s="5">
        <v>0.2</v>
      </c>
      <c r="H1033" s="3">
        <v>1.5</v>
      </c>
      <c r="I1033" s="3">
        <v>1.55139</v>
      </c>
      <c r="J1033" s="12">
        <f t="shared" si="48"/>
        <v>1.4541666666666666</v>
      </c>
      <c r="K1033" s="4">
        <v>43780.958333333336</v>
      </c>
      <c r="L1033" s="3">
        <f t="shared" si="49"/>
        <v>11</v>
      </c>
      <c r="M1033" s="3">
        <f t="shared" si="50"/>
        <v>23</v>
      </c>
      <c r="N1033" s="3">
        <v>58</v>
      </c>
      <c r="O1033" s="3">
        <v>58</v>
      </c>
      <c r="P1033" s="3">
        <v>58</v>
      </c>
      <c r="Q1033" s="3">
        <v>0</v>
      </c>
      <c r="R1033" s="3"/>
      <c r="S1033" s="3">
        <f>IF(ISBLANK(Table13[[#This Row],[T1]]),0,IF(Table13[[#This Row],[T1]]&gt;0,1,0))</f>
        <v>1</v>
      </c>
      <c r="T1033" s="3">
        <f>IF(ISBLANK(Table13[[#This Row],[T2]]),0,IF(Table13[[#This Row],[T2]]&gt;0,1,0))</f>
        <v>1</v>
      </c>
      <c r="U1033" s="3">
        <f>IF(ISBLANK(Table13[[#This Row],[T3]]),0,IF(Table13[[#This Row],[T3]]&gt;0,1,0))</f>
        <v>1</v>
      </c>
      <c r="V1033" s="3">
        <f>IF(ISBLANK(Table13[[#This Row],[T4]]),0,IF(Table13[[#This Row],[T4]]&gt;0,1,0))</f>
        <v>0</v>
      </c>
      <c r="W1033" s="26">
        <v>60</v>
      </c>
      <c r="X1033" s="22">
        <v>11</v>
      </c>
      <c r="Y1033" s="3">
        <v>1.5</v>
      </c>
      <c r="Z1033" s="3"/>
      <c r="AB1033" s="30">
        <v>1003</v>
      </c>
      <c r="AC1033" s="30">
        <v>1.6853446784864889</v>
      </c>
      <c r="AD1033" s="30">
        <v>3.9146553215135107</v>
      </c>
    </row>
    <row r="1034" spans="1:30">
      <c r="A1034" s="4">
        <v>43781</v>
      </c>
      <c r="B1034">
        <v>43781</v>
      </c>
      <c r="C1034" s="3">
        <v>0</v>
      </c>
      <c r="D1034" s="3">
        <v>0</v>
      </c>
      <c r="E1034" s="3">
        <v>43</v>
      </c>
      <c r="F1034" s="3">
        <v>0.2</v>
      </c>
      <c r="G1034" s="5">
        <v>0.2</v>
      </c>
      <c r="H1034" s="3">
        <v>0.4</v>
      </c>
      <c r="I1034" s="3">
        <v>1.55139</v>
      </c>
      <c r="J1034" s="12">
        <f t="shared" si="48"/>
        <v>1.4666666666666666</v>
      </c>
      <c r="K1034" s="4">
        <v>43781</v>
      </c>
      <c r="L1034" s="3">
        <f t="shared" si="49"/>
        <v>12</v>
      </c>
      <c r="M1034" s="3">
        <f t="shared" si="50"/>
        <v>0</v>
      </c>
      <c r="N1034" s="3">
        <v>58</v>
      </c>
      <c r="O1034" s="3">
        <v>58</v>
      </c>
      <c r="P1034" s="3">
        <v>58</v>
      </c>
      <c r="Q1034" s="3">
        <v>0</v>
      </c>
      <c r="R1034" s="3"/>
      <c r="S1034" s="3">
        <f>IF(ISBLANK(Table13[[#This Row],[T1]]),0,IF(Table13[[#This Row],[T1]]&gt;0,1,0))</f>
        <v>1</v>
      </c>
      <c r="T1034" s="3">
        <f>IF(ISBLANK(Table13[[#This Row],[T2]]),0,IF(Table13[[#This Row],[T2]]&gt;0,1,0))</f>
        <v>1</v>
      </c>
      <c r="U1034" s="3">
        <f>IF(ISBLANK(Table13[[#This Row],[T3]]),0,IF(Table13[[#This Row],[T3]]&gt;0,1,0))</f>
        <v>1</v>
      </c>
      <c r="V1034" s="3">
        <f>IF(ISBLANK(Table13[[#This Row],[T4]]),0,IF(Table13[[#This Row],[T4]]&gt;0,1,0))</f>
        <v>0</v>
      </c>
      <c r="W1034" s="25">
        <v>60</v>
      </c>
      <c r="X1034" s="23">
        <v>11</v>
      </c>
      <c r="Y1034" s="3">
        <v>0.4</v>
      </c>
      <c r="Z1034" s="3"/>
      <c r="AB1034" s="30">
        <v>1004</v>
      </c>
      <c r="AC1034" s="30">
        <v>1.6960679610055442</v>
      </c>
      <c r="AD1034" s="30">
        <v>-0.79606796100554422</v>
      </c>
    </row>
    <row r="1035" spans="1:30">
      <c r="A1035" s="4">
        <v>43781.041666666664</v>
      </c>
      <c r="B1035">
        <v>43781</v>
      </c>
      <c r="C1035" s="3">
        <v>4.1666666666666664E-2</v>
      </c>
      <c r="D1035" s="3">
        <v>1</v>
      </c>
      <c r="E1035" s="3">
        <v>43</v>
      </c>
      <c r="F1035" s="3">
        <v>0.2</v>
      </c>
      <c r="G1035" s="5">
        <v>0.2</v>
      </c>
      <c r="H1035" s="3">
        <v>0.4</v>
      </c>
      <c r="I1035" s="3">
        <v>1.55139</v>
      </c>
      <c r="J1035" s="12">
        <f t="shared" si="48"/>
        <v>1.5291666666666666</v>
      </c>
      <c r="K1035" s="4">
        <v>43781.041666666664</v>
      </c>
      <c r="L1035" s="3">
        <f t="shared" si="49"/>
        <v>12</v>
      </c>
      <c r="M1035" s="3">
        <f t="shared" si="50"/>
        <v>1</v>
      </c>
      <c r="N1035" s="3">
        <v>57</v>
      </c>
      <c r="O1035" s="3">
        <v>57</v>
      </c>
      <c r="P1035" s="3">
        <v>57</v>
      </c>
      <c r="Q1035" s="3">
        <v>0</v>
      </c>
      <c r="R1035" s="3"/>
      <c r="S1035" s="3">
        <f>IF(ISBLANK(Table13[[#This Row],[T1]]),0,IF(Table13[[#This Row],[T1]]&gt;0,1,0))</f>
        <v>1</v>
      </c>
      <c r="T1035" s="3">
        <f>IF(ISBLANK(Table13[[#This Row],[T2]]),0,IF(Table13[[#This Row],[T2]]&gt;0,1,0))</f>
        <v>1</v>
      </c>
      <c r="U1035" s="3">
        <f>IF(ISBLANK(Table13[[#This Row],[T3]]),0,IF(Table13[[#This Row],[T3]]&gt;0,1,0))</f>
        <v>1</v>
      </c>
      <c r="V1035" s="3">
        <f>IF(ISBLANK(Table13[[#This Row],[T4]]),0,IF(Table13[[#This Row],[T4]]&gt;0,1,0))</f>
        <v>0</v>
      </c>
      <c r="W1035" s="26">
        <v>59</v>
      </c>
      <c r="X1035" s="22">
        <v>11</v>
      </c>
      <c r="Y1035" s="3">
        <v>0.4</v>
      </c>
      <c r="Z1035" s="3"/>
      <c r="AB1035" s="30">
        <v>1005</v>
      </c>
      <c r="AC1035" s="30">
        <v>1.7067912435245993</v>
      </c>
      <c r="AD1035" s="30">
        <v>-0.8067912435245993</v>
      </c>
    </row>
    <row r="1036" spans="1:30">
      <c r="A1036" s="4">
        <v>43781.083333333336</v>
      </c>
      <c r="B1036">
        <v>43781</v>
      </c>
      <c r="C1036" s="3">
        <v>8.3333333333333329E-2</v>
      </c>
      <c r="D1036" s="3">
        <v>2</v>
      </c>
      <c r="E1036" s="3">
        <v>43</v>
      </c>
      <c r="F1036" s="3">
        <v>0.2</v>
      </c>
      <c r="G1036" s="5">
        <v>0.2</v>
      </c>
      <c r="H1036" s="3">
        <v>0.4</v>
      </c>
      <c r="I1036" s="3">
        <v>1.55139</v>
      </c>
      <c r="J1036" s="12">
        <f t="shared" si="48"/>
        <v>1.5874999999999995</v>
      </c>
      <c r="K1036" s="4">
        <v>43781.083333333336</v>
      </c>
      <c r="L1036" s="3">
        <f t="shared" si="49"/>
        <v>12</v>
      </c>
      <c r="M1036" s="3">
        <f t="shared" si="50"/>
        <v>2</v>
      </c>
      <c r="N1036" s="3">
        <v>58</v>
      </c>
      <c r="O1036" s="3">
        <v>58</v>
      </c>
      <c r="P1036" s="3">
        <v>58</v>
      </c>
      <c r="Q1036" s="3">
        <v>0</v>
      </c>
      <c r="R1036" s="3"/>
      <c r="S1036" s="3">
        <f>IF(ISBLANK(Table13[[#This Row],[T1]]),0,IF(Table13[[#This Row],[T1]]&gt;0,1,0))</f>
        <v>1</v>
      </c>
      <c r="T1036" s="3">
        <f>IF(ISBLANK(Table13[[#This Row],[T2]]),0,IF(Table13[[#This Row],[T2]]&gt;0,1,0))</f>
        <v>1</v>
      </c>
      <c r="U1036" s="3">
        <f>IF(ISBLANK(Table13[[#This Row],[T3]]),0,IF(Table13[[#This Row],[T3]]&gt;0,1,0))</f>
        <v>1</v>
      </c>
      <c r="V1036" s="3">
        <f>IF(ISBLANK(Table13[[#This Row],[T4]]),0,IF(Table13[[#This Row],[T4]]&gt;0,1,0))</f>
        <v>0</v>
      </c>
      <c r="W1036" s="25">
        <v>59</v>
      </c>
      <c r="X1036" s="23">
        <v>11</v>
      </c>
      <c r="Y1036" s="3">
        <v>0.4</v>
      </c>
      <c r="Z1036" s="3"/>
      <c r="AB1036" s="30">
        <v>1006</v>
      </c>
      <c r="AC1036" s="30">
        <v>1.7175145260436546</v>
      </c>
      <c r="AD1036" s="30">
        <v>-0.8175145260436546</v>
      </c>
    </row>
    <row r="1037" spans="1:30">
      <c r="A1037" s="4">
        <v>43781.125</v>
      </c>
      <c r="B1037">
        <v>43781</v>
      </c>
      <c r="C1037" s="3">
        <v>0.125</v>
      </c>
      <c r="D1037" s="3">
        <v>3</v>
      </c>
      <c r="E1037" s="3">
        <v>43</v>
      </c>
      <c r="F1037" s="3">
        <v>0.2</v>
      </c>
      <c r="G1037" s="5">
        <v>0.2</v>
      </c>
      <c r="H1037" s="3">
        <v>0.4</v>
      </c>
      <c r="I1037" s="3">
        <v>1.55139</v>
      </c>
      <c r="J1037" s="12">
        <f t="shared" si="48"/>
        <v>1.6999999999999995</v>
      </c>
      <c r="K1037" s="4">
        <v>43781.125</v>
      </c>
      <c r="L1037" s="3">
        <f t="shared" si="49"/>
        <v>12</v>
      </c>
      <c r="M1037" s="3">
        <f t="shared" si="50"/>
        <v>3</v>
      </c>
      <c r="N1037" s="3">
        <v>58</v>
      </c>
      <c r="O1037" s="3">
        <v>57</v>
      </c>
      <c r="P1037" s="3">
        <v>58</v>
      </c>
      <c r="Q1037" s="3">
        <v>0</v>
      </c>
      <c r="R1037" s="3"/>
      <c r="S1037" s="3">
        <f>IF(ISBLANK(Table13[[#This Row],[T1]]),0,IF(Table13[[#This Row],[T1]]&gt;0,1,0))</f>
        <v>1</v>
      </c>
      <c r="T1037" s="3">
        <f>IF(ISBLANK(Table13[[#This Row],[T2]]),0,IF(Table13[[#This Row],[T2]]&gt;0,1,0))</f>
        <v>1</v>
      </c>
      <c r="U1037" s="3">
        <f>IF(ISBLANK(Table13[[#This Row],[T3]]),0,IF(Table13[[#This Row],[T3]]&gt;0,1,0))</f>
        <v>1</v>
      </c>
      <c r="V1037" s="3">
        <f>IF(ISBLANK(Table13[[#This Row],[T4]]),0,IF(Table13[[#This Row],[T4]]&gt;0,1,0))</f>
        <v>0</v>
      </c>
      <c r="W1037" s="26">
        <v>58</v>
      </c>
      <c r="X1037" s="22">
        <v>8</v>
      </c>
      <c r="Y1037" s="3">
        <v>0.4</v>
      </c>
      <c r="Z1037" s="3"/>
      <c r="AB1037" s="30">
        <v>1007</v>
      </c>
      <c r="AC1037" s="30">
        <v>1.6778028888665446</v>
      </c>
      <c r="AD1037" s="30">
        <v>1.2221971111334553</v>
      </c>
    </row>
    <row r="1038" spans="1:30">
      <c r="A1038" s="4">
        <v>43781.166666666664</v>
      </c>
      <c r="B1038">
        <v>43781</v>
      </c>
      <c r="C1038" s="3">
        <v>0.16666666666666666</v>
      </c>
      <c r="D1038" s="3">
        <v>4</v>
      </c>
      <c r="E1038" s="3">
        <v>43</v>
      </c>
      <c r="F1038" s="3">
        <v>0.8</v>
      </c>
      <c r="G1038" s="5">
        <v>0.3</v>
      </c>
      <c r="H1038" s="3">
        <v>1.1000000000000001</v>
      </c>
      <c r="I1038" s="3">
        <v>1.55139</v>
      </c>
      <c r="J1038" s="12">
        <f t="shared" si="48"/>
        <v>1.7750000000000001</v>
      </c>
      <c r="K1038" s="4">
        <v>43781.166666666664</v>
      </c>
      <c r="L1038" s="3">
        <f t="shared" si="49"/>
        <v>12</v>
      </c>
      <c r="M1038" s="3">
        <f t="shared" si="50"/>
        <v>4</v>
      </c>
      <c r="N1038" s="3">
        <v>58</v>
      </c>
      <c r="O1038" s="3">
        <v>58</v>
      </c>
      <c r="P1038" s="3">
        <v>58</v>
      </c>
      <c r="Q1038" s="3">
        <v>0</v>
      </c>
      <c r="R1038" s="3"/>
      <c r="S1038" s="3">
        <f>IF(ISBLANK(Table13[[#This Row],[T1]]),0,IF(Table13[[#This Row],[T1]]&gt;0,1,0))</f>
        <v>1</v>
      </c>
      <c r="T1038" s="3">
        <f>IF(ISBLANK(Table13[[#This Row],[T2]]),0,IF(Table13[[#This Row],[T2]]&gt;0,1,0))</f>
        <v>1</v>
      </c>
      <c r="U1038" s="3">
        <f>IF(ISBLANK(Table13[[#This Row],[T3]]),0,IF(Table13[[#This Row],[T3]]&gt;0,1,0))</f>
        <v>1</v>
      </c>
      <c r="V1038" s="3">
        <f>IF(ISBLANK(Table13[[#This Row],[T4]]),0,IF(Table13[[#This Row],[T4]]&gt;0,1,0))</f>
        <v>0</v>
      </c>
      <c r="W1038" s="25">
        <v>54</v>
      </c>
      <c r="X1038" s="23">
        <v>8</v>
      </c>
      <c r="Y1038" s="3">
        <v>1.1000000000000001</v>
      </c>
      <c r="Z1038" s="3"/>
      <c r="AB1038" s="30">
        <v>1008</v>
      </c>
      <c r="AC1038" s="30">
        <v>1.520112130473777</v>
      </c>
      <c r="AD1038" s="30">
        <v>-0.52011213047377702</v>
      </c>
    </row>
    <row r="1039" spans="1:30">
      <c r="A1039" s="4">
        <v>43781.208333333336</v>
      </c>
      <c r="B1039">
        <v>43781</v>
      </c>
      <c r="C1039" s="3">
        <v>0.20833333333333334</v>
      </c>
      <c r="D1039" s="3">
        <v>5</v>
      </c>
      <c r="E1039" s="3">
        <v>43</v>
      </c>
      <c r="F1039" s="3">
        <v>1</v>
      </c>
      <c r="G1039" s="5">
        <v>1.2</v>
      </c>
      <c r="H1039" s="3">
        <v>2.2000000000000002</v>
      </c>
      <c r="I1039" s="3">
        <v>1.55139</v>
      </c>
      <c r="J1039" s="12">
        <f t="shared" si="48"/>
        <v>1.8125</v>
      </c>
      <c r="K1039" s="4">
        <v>43781.208333333336</v>
      </c>
      <c r="L1039" s="3">
        <f t="shared" si="49"/>
        <v>12</v>
      </c>
      <c r="M1039" s="3">
        <f t="shared" si="50"/>
        <v>5</v>
      </c>
      <c r="N1039" s="3">
        <v>57</v>
      </c>
      <c r="O1039" s="3">
        <v>33</v>
      </c>
      <c r="P1039" s="3">
        <v>57</v>
      </c>
      <c r="Q1039" s="3">
        <v>0</v>
      </c>
      <c r="R1039" s="3"/>
      <c r="S1039" s="3">
        <f>IF(ISBLANK(Table13[[#This Row],[T1]]),0,IF(Table13[[#This Row],[T1]]&gt;0,1,0))</f>
        <v>1</v>
      </c>
      <c r="T1039" s="3">
        <f>IF(ISBLANK(Table13[[#This Row],[T2]]),0,IF(Table13[[#This Row],[T2]]&gt;0,1,0))</f>
        <v>1</v>
      </c>
      <c r="U1039" s="3">
        <f>IF(ISBLANK(Table13[[#This Row],[T3]]),0,IF(Table13[[#This Row],[T3]]&gt;0,1,0))</f>
        <v>1</v>
      </c>
      <c r="V1039" s="3">
        <f>IF(ISBLANK(Table13[[#This Row],[T4]]),0,IF(Table13[[#This Row],[T4]]&gt;0,1,0))</f>
        <v>0</v>
      </c>
      <c r="W1039" s="26">
        <v>54</v>
      </c>
      <c r="X1039" s="22">
        <v>8</v>
      </c>
      <c r="Y1039" s="3">
        <v>2.2000000000000002</v>
      </c>
      <c r="Z1039" s="3"/>
      <c r="AB1039" s="30">
        <v>1009</v>
      </c>
      <c r="AC1039" s="30">
        <v>1.5018470583347776</v>
      </c>
      <c r="AD1039" s="30">
        <v>-0.60184705833477758</v>
      </c>
    </row>
    <row r="1040" spans="1:30">
      <c r="A1040" s="4">
        <v>43781.25</v>
      </c>
      <c r="B1040">
        <v>43781</v>
      </c>
      <c r="C1040" s="3">
        <v>0.25</v>
      </c>
      <c r="D1040" s="3">
        <v>6</v>
      </c>
      <c r="E1040" s="3">
        <v>43</v>
      </c>
      <c r="F1040" s="3">
        <v>0.2</v>
      </c>
      <c r="G1040" s="5">
        <v>1.3</v>
      </c>
      <c r="H1040" s="3">
        <v>1.5</v>
      </c>
      <c r="I1040" s="3">
        <v>1.55139</v>
      </c>
      <c r="J1040" s="12">
        <f t="shared" si="48"/>
        <v>1.8458333333333334</v>
      </c>
      <c r="K1040" s="4">
        <v>43781.25</v>
      </c>
      <c r="L1040" s="3">
        <f t="shared" si="49"/>
        <v>12</v>
      </c>
      <c r="M1040" s="3">
        <f t="shared" si="50"/>
        <v>6</v>
      </c>
      <c r="N1040" s="3">
        <v>58</v>
      </c>
      <c r="O1040" s="3">
        <v>0</v>
      </c>
      <c r="P1040" s="3">
        <v>58</v>
      </c>
      <c r="Q1040" s="3">
        <v>0</v>
      </c>
      <c r="R1040" s="3"/>
      <c r="S1040" s="3">
        <f>IF(ISBLANK(Table13[[#This Row],[T1]]),0,IF(Table13[[#This Row],[T1]]&gt;0,1,0))</f>
        <v>1</v>
      </c>
      <c r="T1040" s="3">
        <f>IF(ISBLANK(Table13[[#This Row],[T2]]),0,IF(Table13[[#This Row],[T2]]&gt;0,1,0))</f>
        <v>1</v>
      </c>
      <c r="U1040" s="3">
        <f>IF(ISBLANK(Table13[[#This Row],[T3]]),0,IF(Table13[[#This Row],[T3]]&gt;0,1,0))</f>
        <v>1</v>
      </c>
      <c r="V1040" s="3">
        <f>IF(ISBLANK(Table13[[#This Row],[T4]]),0,IF(Table13[[#This Row],[T4]]&gt;0,1,0))</f>
        <v>0</v>
      </c>
      <c r="W1040" s="25">
        <v>53</v>
      </c>
      <c r="X1040" s="23">
        <v>5</v>
      </c>
      <c r="Y1040" s="3">
        <v>1.5</v>
      </c>
      <c r="Z1040" s="3"/>
      <c r="AB1040" s="30">
        <v>1010</v>
      </c>
      <c r="AC1040" s="30">
        <v>1.6702610992466003</v>
      </c>
      <c r="AD1040" s="30">
        <v>-0.97026109924660031</v>
      </c>
    </row>
    <row r="1041" spans="1:30">
      <c r="A1041" s="4">
        <v>43781.291666666664</v>
      </c>
      <c r="B1041">
        <v>43781</v>
      </c>
      <c r="C1041" s="3">
        <v>0.29166666666666669</v>
      </c>
      <c r="D1041" s="3">
        <v>7</v>
      </c>
      <c r="E1041" s="3">
        <v>43</v>
      </c>
      <c r="F1041" s="3">
        <v>0.8</v>
      </c>
      <c r="G1041" s="5">
        <v>1.6</v>
      </c>
      <c r="H1041" s="3">
        <v>2.4000000000000004</v>
      </c>
      <c r="I1041" s="3">
        <v>1.55139</v>
      </c>
      <c r="J1041" s="12">
        <f t="shared" si="48"/>
        <v>1.9416666666666667</v>
      </c>
      <c r="K1041" s="4">
        <v>43781.291666666664</v>
      </c>
      <c r="L1041" s="3">
        <f t="shared" si="49"/>
        <v>12</v>
      </c>
      <c r="M1041" s="3">
        <f t="shared" si="50"/>
        <v>7</v>
      </c>
      <c r="N1041" s="3">
        <v>58</v>
      </c>
      <c r="O1041" s="3">
        <v>0</v>
      </c>
      <c r="P1041" s="3">
        <v>44</v>
      </c>
      <c r="Q1041" s="3">
        <v>0</v>
      </c>
      <c r="R1041" s="3"/>
      <c r="S1041" s="3">
        <f>IF(ISBLANK(Table13[[#This Row],[T1]]),0,IF(Table13[[#This Row],[T1]]&gt;0,1,0))</f>
        <v>1</v>
      </c>
      <c r="T1041" s="3">
        <f>IF(ISBLANK(Table13[[#This Row],[T2]]),0,IF(Table13[[#This Row],[T2]]&gt;0,1,0))</f>
        <v>1</v>
      </c>
      <c r="U1041" s="3">
        <f>IF(ISBLANK(Table13[[#This Row],[T3]]),0,IF(Table13[[#This Row],[T3]]&gt;0,1,0))</f>
        <v>1</v>
      </c>
      <c r="V1041" s="3">
        <f>IF(ISBLANK(Table13[[#This Row],[T4]]),0,IF(Table13[[#This Row],[T4]]&gt;0,1,0))</f>
        <v>1</v>
      </c>
      <c r="W1041" s="26">
        <v>47</v>
      </c>
      <c r="X1041" s="22">
        <v>8</v>
      </c>
      <c r="Y1041" s="3">
        <v>2.4000000000000004</v>
      </c>
      <c r="Z1041" s="3"/>
      <c r="AB1041" s="30">
        <v>1011</v>
      </c>
      <c r="AC1041" s="30">
        <v>1.6702610992466003</v>
      </c>
      <c r="AD1041" s="30">
        <v>-0.57026109924660018</v>
      </c>
    </row>
    <row r="1042" spans="1:30">
      <c r="A1042" s="4">
        <v>43781.333333333336</v>
      </c>
      <c r="B1042">
        <v>43781</v>
      </c>
      <c r="C1042" s="3">
        <v>0.33333333333333331</v>
      </c>
      <c r="D1042" s="3">
        <v>8</v>
      </c>
      <c r="E1042" s="3">
        <v>43</v>
      </c>
      <c r="F1042" s="3">
        <v>0.9</v>
      </c>
      <c r="G1042" s="5">
        <v>1.2</v>
      </c>
      <c r="H1042" s="3">
        <v>2.1</v>
      </c>
      <c r="I1042" s="3">
        <v>1.55139</v>
      </c>
      <c r="J1042" s="12">
        <f t="shared" si="48"/>
        <v>1.9500000000000002</v>
      </c>
      <c r="K1042" s="4">
        <v>43781.333333333336</v>
      </c>
      <c r="L1042" s="3">
        <f t="shared" si="49"/>
        <v>12</v>
      </c>
      <c r="M1042" s="3">
        <f t="shared" si="50"/>
        <v>8</v>
      </c>
      <c r="N1042" s="3">
        <v>58</v>
      </c>
      <c r="O1042" s="3">
        <v>0</v>
      </c>
      <c r="P1042" s="3">
        <v>0</v>
      </c>
      <c r="Q1042" s="3">
        <v>0</v>
      </c>
      <c r="R1042" s="3"/>
      <c r="S1042" s="3">
        <f>IF(ISBLANK(Table13[[#This Row],[T1]]),0,IF(Table13[[#This Row],[T1]]&gt;0,1,0))</f>
        <v>1</v>
      </c>
      <c r="T1042" s="3">
        <f>IF(ISBLANK(Table13[[#This Row],[T2]]),0,IF(Table13[[#This Row],[T2]]&gt;0,1,0))</f>
        <v>0</v>
      </c>
      <c r="U1042" s="3">
        <f>IF(ISBLANK(Table13[[#This Row],[T3]]),0,IF(Table13[[#This Row],[T3]]&gt;0,1,0))</f>
        <v>1</v>
      </c>
      <c r="V1042" s="3">
        <f>IF(ISBLANK(Table13[[#This Row],[T4]]),0,IF(Table13[[#This Row],[T4]]&gt;0,1,0))</f>
        <v>1</v>
      </c>
      <c r="W1042" s="25">
        <v>44</v>
      </c>
      <c r="X1042" s="23">
        <v>8</v>
      </c>
      <c r="Y1042" s="3">
        <v>2.1</v>
      </c>
      <c r="Z1042" s="3"/>
      <c r="AB1042" s="30">
        <v>1012</v>
      </c>
      <c r="AC1042" s="30">
        <v>1.742142583980876</v>
      </c>
      <c r="AD1042" s="30">
        <v>0.15785741601912395</v>
      </c>
    </row>
    <row r="1043" spans="1:30">
      <c r="A1043" s="4">
        <v>43781.375</v>
      </c>
      <c r="B1043">
        <v>43781</v>
      </c>
      <c r="C1043" s="3">
        <v>0.375</v>
      </c>
      <c r="D1043" s="3">
        <v>9</v>
      </c>
      <c r="E1043" s="3">
        <v>43</v>
      </c>
      <c r="F1043" s="3">
        <v>0.5</v>
      </c>
      <c r="G1043" s="5">
        <v>0.5</v>
      </c>
      <c r="H1043" s="3">
        <v>1</v>
      </c>
      <c r="I1043" s="3">
        <v>1.55139</v>
      </c>
      <c r="J1043" s="12">
        <f t="shared" si="48"/>
        <v>1.9500000000000002</v>
      </c>
      <c r="K1043" s="4">
        <v>43781.375</v>
      </c>
      <c r="L1043" s="3">
        <f t="shared" si="49"/>
        <v>12</v>
      </c>
      <c r="M1043" s="3">
        <f t="shared" si="50"/>
        <v>9</v>
      </c>
      <c r="N1043" s="3">
        <v>57</v>
      </c>
      <c r="O1043" s="3">
        <v>0</v>
      </c>
      <c r="P1043" s="3">
        <v>0</v>
      </c>
      <c r="Q1043" s="3">
        <v>0</v>
      </c>
      <c r="R1043" s="3"/>
      <c r="S1043" s="3">
        <f>IF(ISBLANK(Table13[[#This Row],[T1]]),0,IF(Table13[[#This Row],[T1]]&gt;0,1,0))</f>
        <v>0</v>
      </c>
      <c r="T1043" s="3">
        <f>IF(ISBLANK(Table13[[#This Row],[T2]]),0,IF(Table13[[#This Row],[T2]]&gt;0,1,0))</f>
        <v>0</v>
      </c>
      <c r="U1043" s="3">
        <f>IF(ISBLANK(Table13[[#This Row],[T3]]),0,IF(Table13[[#This Row],[T3]]&gt;0,1,0))</f>
        <v>0</v>
      </c>
      <c r="V1043" s="3">
        <f>IF(ISBLANK(Table13[[#This Row],[T4]]),0,IF(Table13[[#This Row],[T4]]&gt;0,1,0))</f>
        <v>1</v>
      </c>
      <c r="W1043" s="26">
        <v>43</v>
      </c>
      <c r="X1043" s="22">
        <v>10</v>
      </c>
      <c r="Y1043" s="3">
        <v>1</v>
      </c>
      <c r="Z1043" s="3"/>
      <c r="AB1043" s="30">
        <v>1013</v>
      </c>
      <c r="AC1043" s="30">
        <v>1.7711309386389309</v>
      </c>
      <c r="AD1043" s="30">
        <v>-0.47113093863893107</v>
      </c>
    </row>
    <row r="1044" spans="1:30">
      <c r="A1044" s="4">
        <v>43781.416666666664</v>
      </c>
      <c r="B1044">
        <v>43781</v>
      </c>
      <c r="C1044" s="3">
        <v>0.41666666666666669</v>
      </c>
      <c r="D1044" s="3">
        <v>10</v>
      </c>
      <c r="E1044" s="3">
        <v>43</v>
      </c>
      <c r="F1044" s="3">
        <v>0.5</v>
      </c>
      <c r="G1044" s="5">
        <v>0.6</v>
      </c>
      <c r="H1044" s="3">
        <v>1.1000000000000001</v>
      </c>
      <c r="I1044" s="3">
        <v>1.55139</v>
      </c>
      <c r="J1044" s="12">
        <f t="shared" si="48"/>
        <v>1.925</v>
      </c>
      <c r="K1044" s="4">
        <v>43781.416666666664</v>
      </c>
      <c r="L1044" s="3">
        <f t="shared" si="49"/>
        <v>12</v>
      </c>
      <c r="M1044" s="3">
        <f t="shared" si="50"/>
        <v>10</v>
      </c>
      <c r="N1044" s="3">
        <v>58</v>
      </c>
      <c r="O1044" s="3">
        <v>0</v>
      </c>
      <c r="P1044" s="3">
        <v>0</v>
      </c>
      <c r="Q1044" s="3">
        <v>0</v>
      </c>
      <c r="R1044" s="3"/>
      <c r="S1044" s="3">
        <f>IF(ISBLANK(Table13[[#This Row],[T1]]),0,IF(Table13[[#This Row],[T1]]&gt;0,1,0))</f>
        <v>0</v>
      </c>
      <c r="T1044" s="3">
        <f>IF(ISBLANK(Table13[[#This Row],[T2]]),0,IF(Table13[[#This Row],[T2]]&gt;0,1,0))</f>
        <v>0</v>
      </c>
      <c r="U1044" s="3">
        <f>IF(ISBLANK(Table13[[#This Row],[T3]]),0,IF(Table13[[#This Row],[T3]]&gt;0,1,0))</f>
        <v>0</v>
      </c>
      <c r="V1044" s="3">
        <f>IF(ISBLANK(Table13[[#This Row],[T4]]),0,IF(Table13[[#This Row],[T4]]&gt;0,1,0))</f>
        <v>1</v>
      </c>
      <c r="W1044" s="25">
        <v>39</v>
      </c>
      <c r="X1044" s="23">
        <v>8</v>
      </c>
      <c r="Y1044" s="3">
        <v>1.1000000000000001</v>
      </c>
      <c r="Z1044" s="3"/>
      <c r="AB1044" s="30">
        <v>1014</v>
      </c>
      <c r="AC1044" s="30">
        <v>1.781854221157986</v>
      </c>
      <c r="AD1044" s="30">
        <v>-8.1854221157986018E-2</v>
      </c>
    </row>
    <row r="1045" spans="1:30">
      <c r="A1045" s="4">
        <v>43781.458333333336</v>
      </c>
      <c r="B1045">
        <v>43781</v>
      </c>
      <c r="C1045" s="3">
        <v>0.45833333333333331</v>
      </c>
      <c r="D1045" s="3">
        <v>11</v>
      </c>
      <c r="E1045" s="3">
        <v>43</v>
      </c>
      <c r="F1045" s="3">
        <v>0.4</v>
      </c>
      <c r="G1045" s="5">
        <v>0.2</v>
      </c>
      <c r="H1045" s="3">
        <v>0.60000000000000009</v>
      </c>
      <c r="I1045" s="3">
        <v>1.55139</v>
      </c>
      <c r="J1045" s="12">
        <f t="shared" si="48"/>
        <v>1.9000000000000001</v>
      </c>
      <c r="K1045" s="4">
        <v>43781.458333333336</v>
      </c>
      <c r="L1045" s="3">
        <f t="shared" si="49"/>
        <v>12</v>
      </c>
      <c r="M1045" s="3">
        <f t="shared" si="50"/>
        <v>11</v>
      </c>
      <c r="N1045" s="3">
        <v>5</v>
      </c>
      <c r="O1045" s="3">
        <v>0</v>
      </c>
      <c r="P1045" s="3">
        <v>0</v>
      </c>
      <c r="Q1045" s="3">
        <v>0</v>
      </c>
      <c r="R1045" s="3"/>
      <c r="S1045" s="3">
        <f>IF(ISBLANK(Table13[[#This Row],[T1]]),0,IF(Table13[[#This Row],[T1]]&gt;0,1,0))</f>
        <v>0</v>
      </c>
      <c r="T1045" s="3">
        <f>IF(ISBLANK(Table13[[#This Row],[T2]]),0,IF(Table13[[#This Row],[T2]]&gt;0,1,0))</f>
        <v>0</v>
      </c>
      <c r="U1045" s="3">
        <f>IF(ISBLANK(Table13[[#This Row],[T3]]),0,IF(Table13[[#This Row],[T3]]&gt;0,1,0))</f>
        <v>0</v>
      </c>
      <c r="V1045" s="3">
        <f>IF(ISBLANK(Table13[[#This Row],[T4]]),0,IF(Table13[[#This Row],[T4]]&gt;0,1,0))</f>
        <v>0</v>
      </c>
      <c r="W1045" s="26">
        <v>40</v>
      </c>
      <c r="X1045" s="22">
        <v>8</v>
      </c>
      <c r="Y1045" s="3">
        <v>0.60000000000000009</v>
      </c>
      <c r="Z1045" s="3"/>
      <c r="AB1045" s="30">
        <v>1015</v>
      </c>
      <c r="AC1045" s="30">
        <v>1.6134401802461633</v>
      </c>
      <c r="AD1045" s="30">
        <v>-0.61344018024616331</v>
      </c>
    </row>
    <row r="1046" spans="1:30">
      <c r="A1046" s="4">
        <v>43781.5</v>
      </c>
      <c r="B1046">
        <v>43781</v>
      </c>
      <c r="C1046" s="3">
        <v>0.5</v>
      </c>
      <c r="D1046" s="3">
        <v>12</v>
      </c>
      <c r="E1046" s="3">
        <v>43</v>
      </c>
      <c r="F1046" s="3">
        <v>0.3</v>
      </c>
      <c r="G1046" s="5">
        <v>0.4</v>
      </c>
      <c r="H1046" s="3">
        <v>0.7</v>
      </c>
      <c r="I1046" s="3">
        <v>1.55139</v>
      </c>
      <c r="J1046" s="12">
        <f t="shared" si="48"/>
        <v>1.9000000000000001</v>
      </c>
      <c r="K1046" s="4">
        <v>43781.5</v>
      </c>
      <c r="L1046" s="3">
        <f t="shared" si="49"/>
        <v>12</v>
      </c>
      <c r="M1046" s="3">
        <f t="shared" si="50"/>
        <v>12</v>
      </c>
      <c r="N1046" s="3">
        <v>0</v>
      </c>
      <c r="O1046" s="3">
        <v>0</v>
      </c>
      <c r="P1046" s="3">
        <v>42</v>
      </c>
      <c r="Q1046" s="3">
        <v>0</v>
      </c>
      <c r="R1046" s="3"/>
      <c r="S1046" s="3">
        <f>IF(ISBLANK(Table13[[#This Row],[T1]]),0,IF(Table13[[#This Row],[T1]]&gt;0,1,0))</f>
        <v>0</v>
      </c>
      <c r="T1046" s="3">
        <f>IF(ISBLANK(Table13[[#This Row],[T2]]),0,IF(Table13[[#This Row],[T2]]&gt;0,1,0))</f>
        <v>0</v>
      </c>
      <c r="U1046" s="3">
        <f>IF(ISBLANK(Table13[[#This Row],[T3]]),0,IF(Table13[[#This Row],[T3]]&gt;0,1,0))</f>
        <v>0</v>
      </c>
      <c r="V1046" s="3">
        <f>IF(ISBLANK(Table13[[#This Row],[T4]]),0,IF(Table13[[#This Row],[T4]]&gt;0,1,0))</f>
        <v>0</v>
      </c>
      <c r="W1046" s="25">
        <v>41</v>
      </c>
      <c r="X1046" s="23">
        <v>11</v>
      </c>
      <c r="Y1046" s="3">
        <v>0.7</v>
      </c>
      <c r="Z1046" s="3"/>
      <c r="AB1046" s="30">
        <v>1016</v>
      </c>
      <c r="AC1046" s="30">
        <v>1.5812703326889976</v>
      </c>
      <c r="AD1046" s="30">
        <v>1.3187296673110023</v>
      </c>
    </row>
    <row r="1047" spans="1:30">
      <c r="A1047" s="4">
        <v>43781.541666666664</v>
      </c>
      <c r="B1047">
        <v>43781</v>
      </c>
      <c r="C1047" s="3">
        <v>0.54166666666666663</v>
      </c>
      <c r="D1047" s="3">
        <v>13</v>
      </c>
      <c r="E1047" s="3">
        <v>43</v>
      </c>
      <c r="F1047" s="3">
        <v>0.4</v>
      </c>
      <c r="G1047" s="5">
        <v>1.6</v>
      </c>
      <c r="H1047" s="3">
        <v>2</v>
      </c>
      <c r="I1047" s="3">
        <v>1.55139</v>
      </c>
      <c r="J1047" s="12">
        <f t="shared" si="48"/>
        <v>1.9000000000000004</v>
      </c>
      <c r="K1047" s="4">
        <v>43781.541666666664</v>
      </c>
      <c r="L1047" s="3">
        <f t="shared" si="49"/>
        <v>12</v>
      </c>
      <c r="M1047" s="3">
        <f t="shared" si="50"/>
        <v>13</v>
      </c>
      <c r="N1047" s="3">
        <v>0</v>
      </c>
      <c r="O1047" s="3">
        <v>0</v>
      </c>
      <c r="P1047" s="3">
        <v>58</v>
      </c>
      <c r="Q1047" s="3">
        <v>0</v>
      </c>
      <c r="R1047" s="3"/>
      <c r="S1047" s="3">
        <f>IF(ISBLANK(Table13[[#This Row],[T1]]),0,IF(Table13[[#This Row],[T1]]&gt;0,1,0))</f>
        <v>0</v>
      </c>
      <c r="T1047" s="3">
        <f>IF(ISBLANK(Table13[[#This Row],[T2]]),0,IF(Table13[[#This Row],[T2]]&gt;0,1,0))</f>
        <v>0</v>
      </c>
      <c r="U1047" s="3">
        <f>IF(ISBLANK(Table13[[#This Row],[T3]]),0,IF(Table13[[#This Row],[T3]]&gt;0,1,0))</f>
        <v>0</v>
      </c>
      <c r="V1047" s="3">
        <f>IF(ISBLANK(Table13[[#This Row],[T4]]),0,IF(Table13[[#This Row],[T4]]&gt;0,1,0))</f>
        <v>0</v>
      </c>
      <c r="W1047" s="26">
        <v>41</v>
      </c>
      <c r="X1047" s="22">
        <v>13</v>
      </c>
      <c r="Y1047" s="3">
        <v>2</v>
      </c>
      <c r="Z1047" s="3"/>
      <c r="AB1047" s="30">
        <v>1017</v>
      </c>
      <c r="AC1047" s="30">
        <v>1.4165780760470372</v>
      </c>
      <c r="AD1047" s="30">
        <v>-1.1165780760470372</v>
      </c>
    </row>
    <row r="1048" spans="1:30">
      <c r="A1048" s="4">
        <v>43781.583333333336</v>
      </c>
      <c r="B1048">
        <v>43781</v>
      </c>
      <c r="C1048" s="3">
        <v>0.58333333333333337</v>
      </c>
      <c r="D1048" s="3">
        <v>14</v>
      </c>
      <c r="E1048" s="3">
        <v>43</v>
      </c>
      <c r="F1048" s="3">
        <v>0.4</v>
      </c>
      <c r="G1048" s="5">
        <v>0.4</v>
      </c>
      <c r="H1048" s="3">
        <v>0.8</v>
      </c>
      <c r="I1048" s="3">
        <v>1.55139</v>
      </c>
      <c r="J1048" s="12">
        <f t="shared" si="48"/>
        <v>1.8333333333333337</v>
      </c>
      <c r="K1048" s="4">
        <v>43781.583333333336</v>
      </c>
      <c r="L1048" s="3">
        <f t="shared" si="49"/>
        <v>12</v>
      </c>
      <c r="M1048" s="3">
        <f t="shared" si="50"/>
        <v>14</v>
      </c>
      <c r="N1048" s="3">
        <v>0</v>
      </c>
      <c r="O1048" s="3">
        <v>0</v>
      </c>
      <c r="P1048" s="3">
        <v>51</v>
      </c>
      <c r="Q1048" s="3">
        <v>0</v>
      </c>
      <c r="R1048" s="3"/>
      <c r="S1048" s="3">
        <f>IF(ISBLANK(Table13[[#This Row],[T1]]),0,IF(Table13[[#This Row],[T1]]&gt;0,1,0))</f>
        <v>0</v>
      </c>
      <c r="T1048" s="3">
        <f>IF(ISBLANK(Table13[[#This Row],[T2]]),0,IF(Table13[[#This Row],[T2]]&gt;0,1,0))</f>
        <v>0</v>
      </c>
      <c r="U1048" s="3">
        <f>IF(ISBLANK(Table13[[#This Row],[T3]]),0,IF(Table13[[#This Row],[T3]]&gt;0,1,0))</f>
        <v>0</v>
      </c>
      <c r="V1048" s="3">
        <f>IF(ISBLANK(Table13[[#This Row],[T4]]),0,IF(Table13[[#This Row],[T4]]&gt;0,1,0))</f>
        <v>0</v>
      </c>
      <c r="W1048" s="25">
        <v>43</v>
      </c>
      <c r="X1048" s="23">
        <v>12</v>
      </c>
      <c r="Y1048" s="3">
        <v>0.8</v>
      </c>
      <c r="Z1048" s="3"/>
      <c r="AB1048" s="30">
        <v>1018</v>
      </c>
      <c r="AC1048" s="30">
        <v>1.3844082284898716</v>
      </c>
      <c r="AD1048" s="30">
        <v>-1.0844082284898715</v>
      </c>
    </row>
    <row r="1049" spans="1:30">
      <c r="A1049" s="4">
        <v>43781.625</v>
      </c>
      <c r="B1049">
        <v>43781</v>
      </c>
      <c r="C1049" s="3">
        <v>0.625</v>
      </c>
      <c r="D1049" s="3">
        <v>15</v>
      </c>
      <c r="E1049" s="3">
        <v>43</v>
      </c>
      <c r="F1049" s="3">
        <v>0.3</v>
      </c>
      <c r="G1049" s="5">
        <v>0.3</v>
      </c>
      <c r="H1049" s="3">
        <v>0.6</v>
      </c>
      <c r="I1049" s="3">
        <v>1.55139</v>
      </c>
      <c r="J1049" s="12">
        <f t="shared" si="48"/>
        <v>1.8166666666666667</v>
      </c>
      <c r="K1049" s="4">
        <v>43781.625</v>
      </c>
      <c r="L1049" s="3">
        <f t="shared" si="49"/>
        <v>12</v>
      </c>
      <c r="M1049" s="3">
        <f t="shared" si="50"/>
        <v>15</v>
      </c>
      <c r="N1049" s="3"/>
      <c r="O1049" s="3"/>
      <c r="P1049" s="3"/>
      <c r="Q1049" s="3"/>
      <c r="R1049" s="3"/>
      <c r="S1049" s="3">
        <f>IF(ISBLANK(Table13[[#This Row],[T1]]),0,IF(Table13[[#This Row],[T1]]&gt;0,1,0))</f>
        <v>1</v>
      </c>
      <c r="T1049" s="3">
        <f>IF(ISBLANK(Table13[[#This Row],[T2]]),0,IF(Table13[[#This Row],[T2]]&gt;0,1,0))</f>
        <v>0</v>
      </c>
      <c r="U1049" s="3">
        <f>IF(ISBLANK(Table13[[#This Row],[T3]]),0,IF(Table13[[#This Row],[T3]]&gt;0,1,0))</f>
        <v>0</v>
      </c>
      <c r="V1049" s="3">
        <f>IF(ISBLANK(Table13[[#This Row],[T4]]),0,IF(Table13[[#This Row],[T4]]&gt;0,1,0))</f>
        <v>0</v>
      </c>
      <c r="W1049" s="26">
        <v>40</v>
      </c>
      <c r="X1049" s="22">
        <v>13</v>
      </c>
      <c r="Y1049" s="3">
        <v>0.6</v>
      </c>
      <c r="Z1049" s="3"/>
      <c r="AB1049" s="30">
        <v>1019</v>
      </c>
      <c r="AC1049" s="30">
        <v>1.509929139325473</v>
      </c>
      <c r="AD1049" s="30">
        <v>-1.1099291393254731</v>
      </c>
    </row>
    <row r="1050" spans="1:30">
      <c r="A1050" s="4">
        <v>43781.666666666664</v>
      </c>
      <c r="B1050">
        <v>43781</v>
      </c>
      <c r="C1050" s="3">
        <v>0.66666666666666663</v>
      </c>
      <c r="D1050" s="3">
        <v>16</v>
      </c>
      <c r="E1050" s="3">
        <v>43</v>
      </c>
      <c r="F1050" s="3">
        <v>0.7</v>
      </c>
      <c r="G1050" s="5">
        <v>1.5</v>
      </c>
      <c r="H1050" s="3">
        <v>2.2000000000000002</v>
      </c>
      <c r="I1050" s="3">
        <v>1.55139</v>
      </c>
      <c r="J1050" s="12">
        <f t="shared" si="48"/>
        <v>1.8875</v>
      </c>
      <c r="K1050" s="4">
        <v>43781.666666666664</v>
      </c>
      <c r="L1050" s="3">
        <f t="shared" si="49"/>
        <v>12</v>
      </c>
      <c r="M1050" s="3">
        <f t="shared" si="50"/>
        <v>16</v>
      </c>
      <c r="N1050" s="3">
        <v>0</v>
      </c>
      <c r="O1050" s="3">
        <v>0</v>
      </c>
      <c r="P1050" s="3">
        <v>37</v>
      </c>
      <c r="Q1050" s="3">
        <v>0</v>
      </c>
      <c r="R1050" s="3"/>
      <c r="S1050" s="3">
        <f>IF(ISBLANK(Table13[[#This Row],[T1]]),0,IF(Table13[[#This Row],[T1]]&gt;0,1,0))</f>
        <v>1</v>
      </c>
      <c r="T1050" s="3">
        <f>IF(ISBLANK(Table13[[#This Row],[T2]]),0,IF(Table13[[#This Row],[T2]]&gt;0,1,0))</f>
        <v>0</v>
      </c>
      <c r="U1050" s="3">
        <f>IF(ISBLANK(Table13[[#This Row],[T3]]),0,IF(Table13[[#This Row],[T3]]&gt;0,1,0))</f>
        <v>0</v>
      </c>
      <c r="V1050" s="3">
        <f>IF(ISBLANK(Table13[[#This Row],[T4]]),0,IF(Table13[[#This Row],[T4]]&gt;0,1,0))</f>
        <v>0</v>
      </c>
      <c r="W1050" s="25">
        <v>41</v>
      </c>
      <c r="X1050" s="23">
        <v>13</v>
      </c>
      <c r="Y1050" s="3">
        <v>2.2000000000000002</v>
      </c>
      <c r="Z1050" s="3"/>
      <c r="AB1050" s="30">
        <v>1020</v>
      </c>
      <c r="AC1050" s="30">
        <v>1.456312726730197</v>
      </c>
      <c r="AD1050" s="30">
        <v>-1.056312726730197</v>
      </c>
    </row>
    <row r="1051" spans="1:30">
      <c r="A1051" s="4">
        <v>43781.708333333336</v>
      </c>
      <c r="B1051">
        <v>43781</v>
      </c>
      <c r="C1051" s="3">
        <v>0.70833333333333337</v>
      </c>
      <c r="D1051" s="3">
        <v>17</v>
      </c>
      <c r="E1051" s="3">
        <v>43</v>
      </c>
      <c r="F1051" s="3">
        <v>1.1000000000000001</v>
      </c>
      <c r="G1051" s="5">
        <v>0.6</v>
      </c>
      <c r="H1051" s="3">
        <v>1.7000000000000002</v>
      </c>
      <c r="I1051" s="3">
        <v>1.55139</v>
      </c>
      <c r="J1051" s="12">
        <f t="shared" si="48"/>
        <v>2.0041666666666669</v>
      </c>
      <c r="K1051" s="4">
        <v>43781.708333333336</v>
      </c>
      <c r="L1051" s="3">
        <f t="shared" si="49"/>
        <v>12</v>
      </c>
      <c r="M1051" s="3">
        <f t="shared" si="50"/>
        <v>17</v>
      </c>
      <c r="N1051" s="3">
        <v>0</v>
      </c>
      <c r="O1051" s="3">
        <v>0</v>
      </c>
      <c r="P1051" s="3">
        <v>58</v>
      </c>
      <c r="Q1051" s="3">
        <v>0</v>
      </c>
      <c r="R1051" s="3"/>
      <c r="S1051" s="3">
        <f>IF(ISBLANK(Table13[[#This Row],[T1]]),0,IF(Table13[[#This Row],[T1]]&gt;0,1,0))</f>
        <v>1</v>
      </c>
      <c r="T1051" s="3">
        <f>IF(ISBLANK(Table13[[#This Row],[T2]]),0,IF(Table13[[#This Row],[T2]]&gt;0,1,0))</f>
        <v>0</v>
      </c>
      <c r="U1051" s="3">
        <f>IF(ISBLANK(Table13[[#This Row],[T3]]),0,IF(Table13[[#This Row],[T3]]&gt;0,1,0))</f>
        <v>0</v>
      </c>
      <c r="V1051" s="3">
        <f>IF(ISBLANK(Table13[[#This Row],[T4]]),0,IF(Table13[[#This Row],[T4]]&gt;0,1,0))</f>
        <v>0</v>
      </c>
      <c r="W1051" s="26">
        <v>37</v>
      </c>
      <c r="X1051" s="22">
        <v>12</v>
      </c>
      <c r="Y1051" s="3">
        <v>1.7000000000000002</v>
      </c>
      <c r="Z1051" s="3"/>
      <c r="AB1051" s="30">
        <v>1021</v>
      </c>
      <c r="AC1051" s="30">
        <v>1.413419596653976</v>
      </c>
      <c r="AD1051" s="30">
        <v>-1.1134195966539759</v>
      </c>
    </row>
    <row r="1052" spans="1:30">
      <c r="A1052" s="4">
        <v>43781.75</v>
      </c>
      <c r="B1052">
        <v>43781</v>
      </c>
      <c r="C1052" s="3">
        <v>0.75</v>
      </c>
      <c r="D1052" s="3">
        <v>18</v>
      </c>
      <c r="E1052" s="3">
        <v>43</v>
      </c>
      <c r="F1052" s="3">
        <v>1</v>
      </c>
      <c r="G1052" s="5">
        <v>1</v>
      </c>
      <c r="H1052" s="3">
        <v>2</v>
      </c>
      <c r="I1052" s="3">
        <v>1.55139</v>
      </c>
      <c r="J1052" s="12">
        <f t="shared" si="48"/>
        <v>2.1458333333333335</v>
      </c>
      <c r="K1052" s="4">
        <v>43781.75</v>
      </c>
      <c r="L1052" s="3">
        <f t="shared" si="49"/>
        <v>12</v>
      </c>
      <c r="M1052" s="3">
        <f t="shared" si="50"/>
        <v>18</v>
      </c>
      <c r="N1052" s="3">
        <v>0</v>
      </c>
      <c r="O1052" s="3">
        <v>0</v>
      </c>
      <c r="P1052" s="3">
        <v>49</v>
      </c>
      <c r="Q1052" s="3">
        <v>0</v>
      </c>
      <c r="R1052" s="3"/>
      <c r="S1052" s="3">
        <f>IF(ISBLANK(Table13[[#This Row],[T1]]),0,IF(Table13[[#This Row],[T1]]&gt;0,1,0))</f>
        <v>1</v>
      </c>
      <c r="T1052" s="3">
        <f>IF(ISBLANK(Table13[[#This Row],[T2]]),0,IF(Table13[[#This Row],[T2]]&gt;0,1,0))</f>
        <v>0</v>
      </c>
      <c r="U1052" s="3">
        <f>IF(ISBLANK(Table13[[#This Row],[T3]]),0,IF(Table13[[#This Row],[T3]]&gt;0,1,0))</f>
        <v>1</v>
      </c>
      <c r="V1052" s="3">
        <f>IF(ISBLANK(Table13[[#This Row],[T4]]),0,IF(Table13[[#This Row],[T4]]&gt;0,1,0))</f>
        <v>0</v>
      </c>
      <c r="W1052" s="25">
        <v>36</v>
      </c>
      <c r="X1052" s="23">
        <v>17</v>
      </c>
      <c r="Y1052" s="3">
        <v>2</v>
      </c>
      <c r="Z1052" s="3"/>
      <c r="AB1052" s="30">
        <v>1022</v>
      </c>
      <c r="AC1052" s="30">
        <v>1.370526466577755</v>
      </c>
      <c r="AD1052" s="30">
        <v>-1.070526466577755</v>
      </c>
    </row>
    <row r="1053" spans="1:30">
      <c r="A1053" s="4">
        <v>43781.791666666664</v>
      </c>
      <c r="B1053">
        <v>43781</v>
      </c>
      <c r="C1053" s="3">
        <v>0.79166666666666663</v>
      </c>
      <c r="D1053" s="3">
        <v>19</v>
      </c>
      <c r="E1053" s="3">
        <v>43</v>
      </c>
      <c r="F1053" s="3">
        <v>0.9</v>
      </c>
      <c r="G1053" s="5">
        <v>1.4</v>
      </c>
      <c r="H1053" s="3">
        <v>2.2999999999999998</v>
      </c>
      <c r="I1053" s="3">
        <v>1.55139</v>
      </c>
      <c r="J1053" s="12">
        <f t="shared" si="48"/>
        <v>2.1750000000000003</v>
      </c>
      <c r="K1053" s="4">
        <v>43781.791666666664</v>
      </c>
      <c r="L1053" s="3">
        <f t="shared" si="49"/>
        <v>12</v>
      </c>
      <c r="M1053" s="3">
        <f t="shared" si="50"/>
        <v>19</v>
      </c>
      <c r="N1053" s="3">
        <v>0</v>
      </c>
      <c r="O1053" s="3">
        <v>50</v>
      </c>
      <c r="P1053" s="3">
        <v>0</v>
      </c>
      <c r="Q1053" s="3">
        <v>0</v>
      </c>
      <c r="R1053" s="3"/>
      <c r="S1053" s="3">
        <f>IF(ISBLANK(Table13[[#This Row],[T1]]),0,IF(Table13[[#This Row],[T1]]&gt;0,1,0))</f>
        <v>1</v>
      </c>
      <c r="T1053" s="3">
        <f>IF(ISBLANK(Table13[[#This Row],[T2]]),0,IF(Table13[[#This Row],[T2]]&gt;0,1,0))</f>
        <v>0</v>
      </c>
      <c r="U1053" s="3">
        <f>IF(ISBLANK(Table13[[#This Row],[T3]]),0,IF(Table13[[#This Row],[T3]]&gt;0,1,0))</f>
        <v>0</v>
      </c>
      <c r="V1053" s="3">
        <f>IF(ISBLANK(Table13[[#This Row],[T4]]),0,IF(Table13[[#This Row],[T4]]&gt;0,1,0))</f>
        <v>0</v>
      </c>
      <c r="W1053" s="26">
        <v>35</v>
      </c>
      <c r="X1053" s="22">
        <v>17</v>
      </c>
      <c r="Y1053" s="3">
        <v>2.2999999999999998</v>
      </c>
      <c r="Z1053" s="3"/>
      <c r="AB1053" s="30">
        <v>1023</v>
      </c>
      <c r="AC1053" s="30">
        <v>1.3812497490968103</v>
      </c>
      <c r="AD1053" s="30">
        <v>-0.98124974909681029</v>
      </c>
    </row>
    <row r="1054" spans="1:30">
      <c r="A1054" s="4">
        <v>43781.833333333336</v>
      </c>
      <c r="B1054">
        <v>43781</v>
      </c>
      <c r="C1054" s="3">
        <v>0.83333333333333337</v>
      </c>
      <c r="D1054" s="3">
        <v>20</v>
      </c>
      <c r="E1054" s="3">
        <v>43</v>
      </c>
      <c r="F1054" s="3">
        <v>1.7</v>
      </c>
      <c r="G1054" s="5">
        <v>2.1</v>
      </c>
      <c r="H1054" s="3">
        <v>3.8</v>
      </c>
      <c r="I1054" s="3">
        <v>1.55139</v>
      </c>
      <c r="J1054" s="12">
        <f t="shared" si="48"/>
        <v>2.1541666666666668</v>
      </c>
      <c r="K1054" s="4">
        <v>43781.833333333336</v>
      </c>
      <c r="L1054" s="3">
        <f t="shared" si="49"/>
        <v>12</v>
      </c>
      <c r="M1054" s="3">
        <f t="shared" si="50"/>
        <v>20</v>
      </c>
      <c r="N1054" s="3">
        <v>0</v>
      </c>
      <c r="O1054" s="3">
        <v>58</v>
      </c>
      <c r="P1054" s="3">
        <v>0</v>
      </c>
      <c r="Q1054" s="3">
        <v>0</v>
      </c>
      <c r="R1054" s="3"/>
      <c r="S1054" s="3">
        <f>IF(ISBLANK(Table13[[#This Row],[T1]]),0,IF(Table13[[#This Row],[T1]]&gt;0,1,0))</f>
        <v>1</v>
      </c>
      <c r="T1054" s="3">
        <f>IF(ISBLANK(Table13[[#This Row],[T2]]),0,IF(Table13[[#This Row],[T2]]&gt;0,1,0))</f>
        <v>0</v>
      </c>
      <c r="U1054" s="3">
        <f>IF(ISBLANK(Table13[[#This Row],[T3]]),0,IF(Table13[[#This Row],[T3]]&gt;0,1,0))</f>
        <v>0</v>
      </c>
      <c r="V1054" s="3">
        <f>IF(ISBLANK(Table13[[#This Row],[T4]]),0,IF(Table13[[#This Row],[T4]]&gt;0,1,0))</f>
        <v>0</v>
      </c>
      <c r="W1054" s="25">
        <v>34</v>
      </c>
      <c r="X1054" s="23">
        <v>21</v>
      </c>
      <c r="Y1054" s="3">
        <v>3.8</v>
      </c>
      <c r="Z1054" s="3"/>
      <c r="AB1054" s="30">
        <v>1024</v>
      </c>
      <c r="AC1054" s="30">
        <v>1.3451212724226653</v>
      </c>
      <c r="AD1054" s="30">
        <v>-0.54512127242266539</v>
      </c>
    </row>
    <row r="1055" spans="1:30">
      <c r="A1055" s="4">
        <v>43781.875</v>
      </c>
      <c r="B1055">
        <v>43781</v>
      </c>
      <c r="C1055" s="3">
        <v>0.875</v>
      </c>
      <c r="D1055" s="3">
        <v>21</v>
      </c>
      <c r="E1055" s="3">
        <v>43</v>
      </c>
      <c r="F1055" s="3">
        <v>1</v>
      </c>
      <c r="G1055" s="5">
        <v>0.9</v>
      </c>
      <c r="H1055" s="3">
        <v>1.9</v>
      </c>
      <c r="I1055" s="3">
        <v>1.55139</v>
      </c>
      <c r="J1055" s="12">
        <f t="shared" si="48"/>
        <v>2.0791666666666666</v>
      </c>
      <c r="K1055" s="4">
        <v>43781.875</v>
      </c>
      <c r="L1055" s="3">
        <f t="shared" si="49"/>
        <v>12</v>
      </c>
      <c r="M1055" s="3">
        <f t="shared" si="50"/>
        <v>21</v>
      </c>
      <c r="N1055" s="3">
        <v>0</v>
      </c>
      <c r="O1055" s="3">
        <v>58</v>
      </c>
      <c r="P1055" s="3">
        <v>0</v>
      </c>
      <c r="Q1055" s="3">
        <v>0</v>
      </c>
      <c r="R1055" s="3"/>
      <c r="S1055" s="3">
        <f>IF(ISBLANK(Table13[[#This Row],[T1]]),0,IF(Table13[[#This Row],[T1]]&gt;0,1,0))</f>
        <v>1</v>
      </c>
      <c r="T1055" s="3">
        <f>IF(ISBLANK(Table13[[#This Row],[T2]]),0,IF(Table13[[#This Row],[T2]]&gt;0,1,0))</f>
        <v>0</v>
      </c>
      <c r="U1055" s="3">
        <f>IF(ISBLANK(Table13[[#This Row],[T3]]),0,IF(Table13[[#This Row],[T3]]&gt;0,1,0))</f>
        <v>0</v>
      </c>
      <c r="V1055" s="3">
        <f>IF(ISBLANK(Table13[[#This Row],[T4]]),0,IF(Table13[[#This Row],[T4]]&gt;0,1,0))</f>
        <v>0</v>
      </c>
      <c r="W1055" s="26">
        <v>32</v>
      </c>
      <c r="X1055" s="22">
        <v>21</v>
      </c>
      <c r="Y1055" s="3">
        <v>1.9</v>
      </c>
      <c r="Z1055" s="3"/>
      <c r="AB1055" s="30">
        <v>1025</v>
      </c>
      <c r="AC1055" s="30">
        <v>1.3558445549417204</v>
      </c>
      <c r="AD1055" s="30">
        <v>0.54415544505827951</v>
      </c>
    </row>
    <row r="1056" spans="1:30">
      <c r="A1056" s="4">
        <v>43781.916666666664</v>
      </c>
      <c r="B1056">
        <v>43781</v>
      </c>
      <c r="C1056" s="3">
        <v>0.91666666666666663</v>
      </c>
      <c r="D1056" s="3">
        <v>22</v>
      </c>
      <c r="E1056" s="3">
        <v>43</v>
      </c>
      <c r="F1056" s="3">
        <v>0.6</v>
      </c>
      <c r="G1056" s="5">
        <v>1.2</v>
      </c>
      <c r="H1056" s="3">
        <v>1.7999999999999998</v>
      </c>
      <c r="I1056" s="3">
        <v>1.55139</v>
      </c>
      <c r="J1056" s="12">
        <f t="shared" si="48"/>
        <v>2.1333333333333333</v>
      </c>
      <c r="K1056" s="4">
        <v>43781.916666666664</v>
      </c>
      <c r="L1056" s="3">
        <f t="shared" si="49"/>
        <v>12</v>
      </c>
      <c r="M1056" s="3">
        <f t="shared" si="50"/>
        <v>22</v>
      </c>
      <c r="N1056" s="3">
        <v>32</v>
      </c>
      <c r="O1056" s="3">
        <v>58</v>
      </c>
      <c r="P1056" s="3">
        <v>21</v>
      </c>
      <c r="Q1056" s="3">
        <v>0</v>
      </c>
      <c r="R1056" s="3"/>
      <c r="S1056" s="3">
        <f>IF(ISBLANK(Table13[[#This Row],[T1]]),0,IF(Table13[[#This Row],[T1]]&gt;0,1,0))</f>
        <v>1</v>
      </c>
      <c r="T1056" s="3">
        <f>IF(ISBLANK(Table13[[#This Row],[T2]]),0,IF(Table13[[#This Row],[T2]]&gt;0,1,0))</f>
        <v>0</v>
      </c>
      <c r="U1056" s="3">
        <f>IF(ISBLANK(Table13[[#This Row],[T3]]),0,IF(Table13[[#This Row],[T3]]&gt;0,1,0))</f>
        <v>0</v>
      </c>
      <c r="V1056" s="3">
        <f>IF(ISBLANK(Table13[[#This Row],[T4]]),0,IF(Table13[[#This Row],[T4]]&gt;0,1,0))</f>
        <v>0</v>
      </c>
      <c r="W1056" s="25">
        <v>32</v>
      </c>
      <c r="X1056" s="23">
        <v>21</v>
      </c>
      <c r="Y1056" s="3">
        <v>1.7999999999999998</v>
      </c>
      <c r="Z1056" s="3"/>
      <c r="AB1056" s="30">
        <v>1026</v>
      </c>
      <c r="AC1056" s="30">
        <v>1.459249061123483</v>
      </c>
      <c r="AD1056" s="30">
        <v>-0.95924906112348296</v>
      </c>
    </row>
    <row r="1057" spans="1:30">
      <c r="A1057" s="4">
        <v>43781.958333333336</v>
      </c>
      <c r="B1057">
        <v>43781</v>
      </c>
      <c r="C1057" s="3">
        <v>0.95833333333333337</v>
      </c>
      <c r="D1057" s="3">
        <v>23</v>
      </c>
      <c r="E1057" s="3">
        <v>43</v>
      </c>
      <c r="F1057" s="3">
        <v>1</v>
      </c>
      <c r="G1057" s="5">
        <v>0.8</v>
      </c>
      <c r="H1057" s="3">
        <v>1.8</v>
      </c>
      <c r="I1057" s="3">
        <v>1.55139</v>
      </c>
      <c r="J1057" s="12">
        <f t="shared" si="48"/>
        <v>2.1875000000000004</v>
      </c>
      <c r="K1057" s="4">
        <v>43781.958333333336</v>
      </c>
      <c r="L1057" s="3">
        <f t="shared" si="49"/>
        <v>12</v>
      </c>
      <c r="M1057" s="3">
        <f t="shared" si="50"/>
        <v>23</v>
      </c>
      <c r="N1057" s="3">
        <v>58</v>
      </c>
      <c r="O1057" s="3">
        <v>51</v>
      </c>
      <c r="P1057" s="3">
        <v>57</v>
      </c>
      <c r="Q1057" s="3">
        <v>0</v>
      </c>
      <c r="R1057" s="3"/>
      <c r="S1057" s="3">
        <f>IF(ISBLANK(Table13[[#This Row],[T1]]),0,IF(Table13[[#This Row],[T1]]&gt;0,1,0))</f>
        <v>1</v>
      </c>
      <c r="T1057" s="3">
        <f>IF(ISBLANK(Table13[[#This Row],[T2]]),0,IF(Table13[[#This Row],[T2]]&gt;0,1,0))</f>
        <v>1</v>
      </c>
      <c r="U1057" s="3">
        <f>IF(ISBLANK(Table13[[#This Row],[T3]]),0,IF(Table13[[#This Row],[T3]]&gt;0,1,0))</f>
        <v>1</v>
      </c>
      <c r="V1057" s="3">
        <f>IF(ISBLANK(Table13[[#This Row],[T4]]),0,IF(Table13[[#This Row],[T4]]&gt;0,1,0))</f>
        <v>0</v>
      </c>
      <c r="W1057" s="26">
        <v>31</v>
      </c>
      <c r="X1057" s="22">
        <v>21</v>
      </c>
      <c r="Y1057" s="3">
        <v>1.8</v>
      </c>
      <c r="Z1057" s="3"/>
      <c r="AB1057" s="30">
        <v>1027</v>
      </c>
      <c r="AC1057" s="30">
        <v>1.5705700636759923</v>
      </c>
      <c r="AD1057" s="30">
        <v>0.92942993632400772</v>
      </c>
    </row>
    <row r="1058" spans="1:30">
      <c r="A1058" s="4">
        <v>43782</v>
      </c>
      <c r="B1058">
        <v>43782</v>
      </c>
      <c r="C1058" s="3">
        <v>0</v>
      </c>
      <c r="D1058" s="3">
        <v>0</v>
      </c>
      <c r="E1058" s="3">
        <v>44</v>
      </c>
      <c r="F1058" s="3">
        <v>1</v>
      </c>
      <c r="G1058" s="5">
        <v>0.9</v>
      </c>
      <c r="H1058" s="3">
        <v>1.9</v>
      </c>
      <c r="I1058" s="3">
        <v>1.55139</v>
      </c>
      <c r="J1058" s="12">
        <f t="shared" si="48"/>
        <v>2.2416666666666667</v>
      </c>
      <c r="K1058" s="4">
        <v>43782</v>
      </c>
      <c r="L1058" s="3">
        <f t="shared" si="49"/>
        <v>13</v>
      </c>
      <c r="M1058" s="3">
        <f t="shared" si="50"/>
        <v>0</v>
      </c>
      <c r="N1058" s="3">
        <v>57</v>
      </c>
      <c r="O1058" s="3">
        <v>56</v>
      </c>
      <c r="P1058" s="3">
        <v>57</v>
      </c>
      <c r="Q1058" s="3">
        <v>0</v>
      </c>
      <c r="R1058" s="3"/>
      <c r="S1058" s="3">
        <f>IF(ISBLANK(Table13[[#This Row],[T1]]),0,IF(Table13[[#This Row],[T1]]&gt;0,1,0))</f>
        <v>1</v>
      </c>
      <c r="T1058" s="3">
        <f>IF(ISBLANK(Table13[[#This Row],[T2]]),0,IF(Table13[[#This Row],[T2]]&gt;0,1,0))</f>
        <v>1</v>
      </c>
      <c r="U1058" s="3">
        <f>IF(ISBLANK(Table13[[#This Row],[T3]]),0,IF(Table13[[#This Row],[T3]]&gt;0,1,0))</f>
        <v>1</v>
      </c>
      <c r="V1058" s="3">
        <f>IF(ISBLANK(Table13[[#This Row],[T4]]),0,IF(Table13[[#This Row],[T4]]&gt;0,1,0))</f>
        <v>0</v>
      </c>
      <c r="W1058" s="25">
        <v>29</v>
      </c>
      <c r="X1058" s="23">
        <v>21</v>
      </c>
      <c r="Y1058" s="3">
        <v>1.9</v>
      </c>
      <c r="Z1058" s="3"/>
      <c r="AB1058" s="30">
        <v>1028</v>
      </c>
      <c r="AC1058" s="30">
        <v>1.42360258780228</v>
      </c>
      <c r="AD1058" s="30">
        <v>5.1763974121977192</v>
      </c>
    </row>
    <row r="1059" spans="1:30">
      <c r="A1059" s="4">
        <v>43782.041666666664</v>
      </c>
      <c r="B1059">
        <v>43782</v>
      </c>
      <c r="C1059" s="3">
        <v>4.1666666666666664E-2</v>
      </c>
      <c r="D1059" s="3">
        <v>1</v>
      </c>
      <c r="E1059" s="3">
        <v>44</v>
      </c>
      <c r="F1059" s="3">
        <v>0.9</v>
      </c>
      <c r="G1059" s="5">
        <v>0.9</v>
      </c>
      <c r="H1059" s="3">
        <v>1.8</v>
      </c>
      <c r="I1059" s="3">
        <v>1.55139</v>
      </c>
      <c r="J1059" s="12">
        <f t="shared" si="48"/>
        <v>2.2333333333333338</v>
      </c>
      <c r="K1059" s="4">
        <v>43782.041666666664</v>
      </c>
      <c r="L1059" s="3">
        <f t="shared" si="49"/>
        <v>13</v>
      </c>
      <c r="M1059" s="3">
        <f t="shared" si="50"/>
        <v>1</v>
      </c>
      <c r="N1059" s="3">
        <v>58</v>
      </c>
      <c r="O1059" s="3">
        <v>58</v>
      </c>
      <c r="P1059" s="3">
        <v>58</v>
      </c>
      <c r="Q1059" s="3">
        <v>0</v>
      </c>
      <c r="R1059" s="3"/>
      <c r="S1059" s="3">
        <f>IF(ISBLANK(Table13[[#This Row],[T1]]),0,IF(Table13[[#This Row],[T1]]&gt;0,1,0))</f>
        <v>1</v>
      </c>
      <c r="T1059" s="3">
        <f>IF(ISBLANK(Table13[[#This Row],[T2]]),0,IF(Table13[[#This Row],[T2]]&gt;0,1,0))</f>
        <v>1</v>
      </c>
      <c r="U1059" s="3">
        <f>IF(ISBLANK(Table13[[#This Row],[T3]]),0,IF(Table13[[#This Row],[T3]]&gt;0,1,0))</f>
        <v>1</v>
      </c>
      <c r="V1059" s="3">
        <f>IF(ISBLANK(Table13[[#This Row],[T4]]),0,IF(Table13[[#This Row],[T4]]&gt;0,1,0))</f>
        <v>0</v>
      </c>
      <c r="W1059" s="26">
        <v>28</v>
      </c>
      <c r="X1059" s="22">
        <v>21</v>
      </c>
      <c r="Y1059" s="3">
        <v>1.8</v>
      </c>
      <c r="Z1059" s="3"/>
      <c r="AB1059" s="30">
        <v>1029</v>
      </c>
      <c r="AC1059" s="30">
        <v>1.4128793052832247</v>
      </c>
      <c r="AD1059" s="30">
        <v>2.3871206947167751</v>
      </c>
    </row>
    <row r="1060" spans="1:30">
      <c r="A1060" s="4">
        <v>43782.083333333336</v>
      </c>
      <c r="B1060">
        <v>43782</v>
      </c>
      <c r="C1060" s="3">
        <v>8.3333333333333329E-2</v>
      </c>
      <c r="D1060" s="3">
        <v>2</v>
      </c>
      <c r="E1060" s="3">
        <v>44</v>
      </c>
      <c r="F1060" s="3">
        <v>1</v>
      </c>
      <c r="G1060" s="5">
        <v>2.1</v>
      </c>
      <c r="H1060" s="3">
        <v>3.1</v>
      </c>
      <c r="I1060" s="3">
        <v>1.55139</v>
      </c>
      <c r="J1060" s="12">
        <f t="shared" si="48"/>
        <v>2.2416666666666671</v>
      </c>
      <c r="K1060" s="4">
        <v>43782.083333333336</v>
      </c>
      <c r="L1060" s="3">
        <f t="shared" si="49"/>
        <v>13</v>
      </c>
      <c r="M1060" s="3">
        <f t="shared" si="50"/>
        <v>2</v>
      </c>
      <c r="N1060" s="3">
        <v>58</v>
      </c>
      <c r="O1060" s="3">
        <v>58</v>
      </c>
      <c r="P1060" s="3">
        <v>58</v>
      </c>
      <c r="Q1060" s="3">
        <v>0</v>
      </c>
      <c r="R1060" s="3"/>
      <c r="S1060" s="3">
        <f>IF(ISBLANK(Table13[[#This Row],[T1]]),0,IF(Table13[[#This Row],[T1]]&gt;0,1,0))</f>
        <v>1</v>
      </c>
      <c r="T1060" s="3">
        <f>IF(ISBLANK(Table13[[#This Row],[T2]]),0,IF(Table13[[#This Row],[T2]]&gt;0,1,0))</f>
        <v>1</v>
      </c>
      <c r="U1060" s="3">
        <f>IF(ISBLANK(Table13[[#This Row],[T3]]),0,IF(Table13[[#This Row],[T3]]&gt;0,1,0))</f>
        <v>1</v>
      </c>
      <c r="V1060" s="3">
        <f>IF(ISBLANK(Table13[[#This Row],[T4]]),0,IF(Table13[[#This Row],[T4]]&gt;0,1,0))</f>
        <v>0</v>
      </c>
      <c r="W1060" s="25">
        <v>28</v>
      </c>
      <c r="X1060" s="23">
        <v>21</v>
      </c>
      <c r="Y1060" s="3">
        <v>3.1</v>
      </c>
      <c r="Z1060" s="3"/>
      <c r="AB1060" s="30">
        <v>1030</v>
      </c>
      <c r="AC1060" s="30">
        <v>1.4617234785298345</v>
      </c>
      <c r="AD1060" s="30">
        <v>2.7382765214701656</v>
      </c>
    </row>
    <row r="1061" spans="1:30">
      <c r="A1061" s="4">
        <v>43782.125</v>
      </c>
      <c r="B1061">
        <v>43782</v>
      </c>
      <c r="C1061" s="3">
        <v>0.125</v>
      </c>
      <c r="D1061" s="3">
        <v>3</v>
      </c>
      <c r="E1061" s="3">
        <v>44</v>
      </c>
      <c r="F1061" s="3">
        <v>1</v>
      </c>
      <c r="G1061" s="5">
        <v>1.2</v>
      </c>
      <c r="H1061" s="3">
        <v>2.2000000000000002</v>
      </c>
      <c r="I1061" s="3">
        <v>1.55139</v>
      </c>
      <c r="J1061" s="12">
        <f t="shared" si="48"/>
        <v>2.1958333333333333</v>
      </c>
      <c r="K1061" s="4">
        <v>43782.125</v>
      </c>
      <c r="L1061" s="3">
        <f t="shared" si="49"/>
        <v>13</v>
      </c>
      <c r="M1061" s="3">
        <f t="shared" si="50"/>
        <v>3</v>
      </c>
      <c r="N1061" s="3">
        <v>58</v>
      </c>
      <c r="O1061" s="3">
        <v>58</v>
      </c>
      <c r="P1061" s="3">
        <v>58</v>
      </c>
      <c r="Q1061" s="3">
        <v>0</v>
      </c>
      <c r="R1061" s="3"/>
      <c r="S1061" s="3">
        <f>IF(ISBLANK(Table13[[#This Row],[T1]]),0,IF(Table13[[#This Row],[T1]]&gt;0,1,0))</f>
        <v>1</v>
      </c>
      <c r="T1061" s="3">
        <f>IF(ISBLANK(Table13[[#This Row],[T2]]),0,IF(Table13[[#This Row],[T2]]&gt;0,1,0))</f>
        <v>1</v>
      </c>
      <c r="U1061" s="3">
        <f>IF(ISBLANK(Table13[[#This Row],[T3]]),0,IF(Table13[[#This Row],[T3]]&gt;0,1,0))</f>
        <v>1</v>
      </c>
      <c r="V1061" s="3">
        <f>IF(ISBLANK(Table13[[#This Row],[T4]]),0,IF(Table13[[#This Row],[T4]]&gt;0,1,0))</f>
        <v>0</v>
      </c>
      <c r="W1061" s="26">
        <v>27</v>
      </c>
      <c r="X1061" s="22">
        <v>21</v>
      </c>
      <c r="Y1061" s="3">
        <v>2.2000000000000002</v>
      </c>
      <c r="Z1061" s="3"/>
      <c r="AB1061" s="30">
        <v>1031</v>
      </c>
      <c r="AC1061" s="30">
        <v>1.4402769134917239</v>
      </c>
      <c r="AD1061" s="30">
        <v>-4.027691349172402E-2</v>
      </c>
    </row>
    <row r="1062" spans="1:30">
      <c r="A1062" s="4">
        <v>43782.166666666664</v>
      </c>
      <c r="B1062">
        <v>43782</v>
      </c>
      <c r="C1062" s="3">
        <v>0.16666666666666666</v>
      </c>
      <c r="D1062" s="3">
        <v>4</v>
      </c>
      <c r="E1062" s="3">
        <v>44</v>
      </c>
      <c r="F1062" s="3">
        <v>1</v>
      </c>
      <c r="G1062" s="5">
        <v>1</v>
      </c>
      <c r="H1062" s="3">
        <v>2</v>
      </c>
      <c r="I1062" s="3">
        <v>1.55139</v>
      </c>
      <c r="J1062" s="12">
        <f t="shared" si="48"/>
        <v>2.1875000000000004</v>
      </c>
      <c r="K1062" s="4">
        <v>43782.166666666664</v>
      </c>
      <c r="L1062" s="3">
        <f t="shared" si="49"/>
        <v>13</v>
      </c>
      <c r="M1062" s="3">
        <f t="shared" si="50"/>
        <v>4</v>
      </c>
      <c r="N1062" s="3">
        <v>57</v>
      </c>
      <c r="O1062" s="3">
        <v>20</v>
      </c>
      <c r="P1062" s="3">
        <v>57</v>
      </c>
      <c r="Q1062" s="3">
        <v>0</v>
      </c>
      <c r="R1062" s="3"/>
      <c r="S1062" s="3">
        <f>IF(ISBLANK(Table13[[#This Row],[T1]]),0,IF(Table13[[#This Row],[T1]]&gt;0,1,0))</f>
        <v>1</v>
      </c>
      <c r="T1062" s="3">
        <f>IF(ISBLANK(Table13[[#This Row],[T2]]),0,IF(Table13[[#This Row],[T2]]&gt;0,1,0))</f>
        <v>1</v>
      </c>
      <c r="U1062" s="3">
        <f>IF(ISBLANK(Table13[[#This Row],[T3]]),0,IF(Table13[[#This Row],[T3]]&gt;0,1,0))</f>
        <v>1</v>
      </c>
      <c r="V1062" s="3">
        <f>IF(ISBLANK(Table13[[#This Row],[T4]]),0,IF(Table13[[#This Row],[T4]]&gt;0,1,0))</f>
        <v>0</v>
      </c>
      <c r="W1062" s="25">
        <v>27</v>
      </c>
      <c r="X1062" s="23">
        <v>21</v>
      </c>
      <c r="Y1062" s="3">
        <v>2</v>
      </c>
      <c r="Z1062" s="3"/>
      <c r="AB1062" s="30">
        <v>1032</v>
      </c>
      <c r="AC1062" s="30">
        <v>1.4402769134917239</v>
      </c>
      <c r="AD1062" s="30">
        <v>5.9723086508276069E-2</v>
      </c>
    </row>
    <row r="1063" spans="1:30">
      <c r="A1063" s="4">
        <v>43782.208333333336</v>
      </c>
      <c r="B1063">
        <v>43782</v>
      </c>
      <c r="C1063" s="3">
        <v>0.20833333333333334</v>
      </c>
      <c r="D1063" s="3">
        <v>5</v>
      </c>
      <c r="E1063" s="3">
        <v>44</v>
      </c>
      <c r="F1063" s="3">
        <v>1</v>
      </c>
      <c r="G1063" s="5">
        <v>2</v>
      </c>
      <c r="H1063" s="3">
        <v>3</v>
      </c>
      <c r="I1063" s="3">
        <v>1.55139</v>
      </c>
      <c r="J1063" s="12">
        <f t="shared" si="48"/>
        <v>2.2000000000000002</v>
      </c>
      <c r="K1063" s="4">
        <v>43782.208333333336</v>
      </c>
      <c r="L1063" s="3">
        <f t="shared" si="49"/>
        <v>13</v>
      </c>
      <c r="M1063" s="3">
        <f t="shared" si="50"/>
        <v>5</v>
      </c>
      <c r="N1063" s="3">
        <v>58</v>
      </c>
      <c r="O1063" s="3">
        <v>0</v>
      </c>
      <c r="P1063" s="3">
        <v>58</v>
      </c>
      <c r="Q1063" s="3">
        <v>0</v>
      </c>
      <c r="R1063" s="3"/>
      <c r="S1063" s="3">
        <f>IF(ISBLANK(Table13[[#This Row],[T1]]),0,IF(Table13[[#This Row],[T1]]&gt;0,1,0))</f>
        <v>1</v>
      </c>
      <c r="T1063" s="3">
        <f>IF(ISBLANK(Table13[[#This Row],[T2]]),0,IF(Table13[[#This Row],[T2]]&gt;0,1,0))</f>
        <v>1</v>
      </c>
      <c r="U1063" s="3">
        <f>IF(ISBLANK(Table13[[#This Row],[T3]]),0,IF(Table13[[#This Row],[T3]]&gt;0,1,0))</f>
        <v>1</v>
      </c>
      <c r="V1063" s="3">
        <f>IF(ISBLANK(Table13[[#This Row],[T4]]),0,IF(Table13[[#This Row],[T4]]&gt;0,1,0))</f>
        <v>0</v>
      </c>
      <c r="W1063" s="26">
        <v>26</v>
      </c>
      <c r="X1063" s="22">
        <v>21</v>
      </c>
      <c r="Y1063" s="3">
        <v>3</v>
      </c>
      <c r="Z1063" s="3"/>
      <c r="AB1063" s="30">
        <v>1033</v>
      </c>
      <c r="AC1063" s="30">
        <v>1.4402769134917239</v>
      </c>
      <c r="AD1063" s="30">
        <v>-1.040276913491724</v>
      </c>
    </row>
    <row r="1064" spans="1:30">
      <c r="A1064" s="4">
        <v>43782.25</v>
      </c>
      <c r="B1064">
        <v>43782</v>
      </c>
      <c r="C1064" s="3">
        <v>0.25</v>
      </c>
      <c r="D1064" s="3">
        <v>6</v>
      </c>
      <c r="E1064" s="3">
        <v>44</v>
      </c>
      <c r="F1064" s="3">
        <v>2.7</v>
      </c>
      <c r="G1064" s="5">
        <v>1.1000000000000001</v>
      </c>
      <c r="H1064" s="3">
        <v>3.8000000000000003</v>
      </c>
      <c r="I1064" s="3">
        <v>1.55139</v>
      </c>
      <c r="J1064" s="12">
        <f t="shared" si="48"/>
        <v>2.2208333333333337</v>
      </c>
      <c r="K1064" s="4">
        <v>43782.25</v>
      </c>
      <c r="L1064" s="3">
        <f t="shared" si="49"/>
        <v>13</v>
      </c>
      <c r="M1064" s="3">
        <f t="shared" si="50"/>
        <v>6</v>
      </c>
      <c r="N1064" s="3">
        <v>58</v>
      </c>
      <c r="O1064" s="3">
        <v>0</v>
      </c>
      <c r="P1064" s="3">
        <v>58</v>
      </c>
      <c r="Q1064" s="3">
        <v>0</v>
      </c>
      <c r="R1064" s="3"/>
      <c r="S1064" s="3">
        <f>IF(ISBLANK(Table13[[#This Row],[T1]]),0,IF(Table13[[#This Row],[T1]]&gt;0,1,0))</f>
        <v>1</v>
      </c>
      <c r="T1064" s="3">
        <f>IF(ISBLANK(Table13[[#This Row],[T2]]),0,IF(Table13[[#This Row],[T2]]&gt;0,1,0))</f>
        <v>1</v>
      </c>
      <c r="U1064" s="3">
        <f>IF(ISBLANK(Table13[[#This Row],[T3]]),0,IF(Table13[[#This Row],[T3]]&gt;0,1,0))</f>
        <v>1</v>
      </c>
      <c r="V1064" s="3">
        <f>IF(ISBLANK(Table13[[#This Row],[T4]]),0,IF(Table13[[#This Row],[T4]]&gt;0,1,0))</f>
        <v>0</v>
      </c>
      <c r="W1064" s="25">
        <v>26</v>
      </c>
      <c r="X1064" s="23">
        <v>21</v>
      </c>
      <c r="Y1064" s="3">
        <v>3.8000000000000003</v>
      </c>
      <c r="Z1064" s="3"/>
      <c r="AB1064" s="30">
        <v>1034</v>
      </c>
      <c r="AC1064" s="30">
        <v>1.4510001960107792</v>
      </c>
      <c r="AD1064" s="30">
        <v>-1.0510001960107793</v>
      </c>
    </row>
    <row r="1065" spans="1:30">
      <c r="A1065" s="4">
        <v>43782.291666666664</v>
      </c>
      <c r="B1065">
        <v>43782</v>
      </c>
      <c r="C1065" s="3">
        <v>0.29166666666666669</v>
      </c>
      <c r="D1065" s="3">
        <v>7</v>
      </c>
      <c r="E1065" s="3">
        <v>44</v>
      </c>
      <c r="F1065" s="3">
        <v>1.4</v>
      </c>
      <c r="G1065" s="5">
        <v>1.2</v>
      </c>
      <c r="H1065" s="3">
        <v>2.5999999999999996</v>
      </c>
      <c r="I1065" s="3">
        <v>1.55139</v>
      </c>
      <c r="J1065" s="12">
        <f t="shared" si="48"/>
        <v>2.1416666666666666</v>
      </c>
      <c r="K1065" s="4">
        <v>43782.291666666664</v>
      </c>
      <c r="L1065" s="3">
        <f t="shared" si="49"/>
        <v>13</v>
      </c>
      <c r="M1065" s="3">
        <f t="shared" si="50"/>
        <v>7</v>
      </c>
      <c r="N1065" s="3">
        <v>58</v>
      </c>
      <c r="O1065" s="3">
        <v>0</v>
      </c>
      <c r="P1065" s="3">
        <v>58</v>
      </c>
      <c r="Q1065" s="3">
        <v>0</v>
      </c>
      <c r="R1065" s="3"/>
      <c r="S1065" s="3">
        <f>IF(ISBLANK(Table13[[#This Row],[T1]]),0,IF(Table13[[#This Row],[T1]]&gt;0,1,0))</f>
        <v>1</v>
      </c>
      <c r="T1065" s="3">
        <f>IF(ISBLANK(Table13[[#This Row],[T2]]),0,IF(Table13[[#This Row],[T2]]&gt;0,1,0))</f>
        <v>1</v>
      </c>
      <c r="U1065" s="3">
        <f>IF(ISBLANK(Table13[[#This Row],[T3]]),0,IF(Table13[[#This Row],[T3]]&gt;0,1,0))</f>
        <v>1</v>
      </c>
      <c r="V1065" s="3">
        <f>IF(ISBLANK(Table13[[#This Row],[T4]]),0,IF(Table13[[#This Row],[T4]]&gt;0,1,0))</f>
        <v>0</v>
      </c>
      <c r="W1065" s="26">
        <v>27</v>
      </c>
      <c r="X1065" s="22">
        <v>21</v>
      </c>
      <c r="Y1065" s="3">
        <v>2.5999999999999996</v>
      </c>
      <c r="Z1065" s="3"/>
      <c r="AB1065" s="30">
        <v>1035</v>
      </c>
      <c r="AC1065" s="30">
        <v>1.4510001960107792</v>
      </c>
      <c r="AD1065" s="30">
        <v>-1.0510001960107793</v>
      </c>
    </row>
    <row r="1066" spans="1:30">
      <c r="A1066" s="4">
        <v>43782.333333333336</v>
      </c>
      <c r="B1066">
        <v>43782</v>
      </c>
      <c r="C1066" s="3">
        <v>0.33333333333333331</v>
      </c>
      <c r="D1066" s="3">
        <v>8</v>
      </c>
      <c r="E1066" s="3">
        <v>44</v>
      </c>
      <c r="F1066" s="3">
        <v>0.4</v>
      </c>
      <c r="G1066" s="5">
        <v>1.7</v>
      </c>
      <c r="H1066" s="3">
        <v>2.1</v>
      </c>
      <c r="I1066" s="3">
        <v>1.55139</v>
      </c>
      <c r="J1066" s="12">
        <f t="shared" si="48"/>
        <v>2.2208333333333332</v>
      </c>
      <c r="K1066" s="4">
        <v>43782.333333333336</v>
      </c>
      <c r="L1066" s="3">
        <f t="shared" si="49"/>
        <v>13</v>
      </c>
      <c r="M1066" s="3">
        <f t="shared" si="50"/>
        <v>8</v>
      </c>
      <c r="N1066" s="3">
        <v>44</v>
      </c>
      <c r="O1066" s="3">
        <v>0</v>
      </c>
      <c r="P1066" s="3">
        <v>58</v>
      </c>
      <c r="Q1066" s="3">
        <v>0</v>
      </c>
      <c r="R1066" s="3"/>
      <c r="S1066" s="3">
        <f>IF(ISBLANK(Table13[[#This Row],[T1]]),0,IF(Table13[[#This Row],[T1]]&gt;0,1,0))</f>
        <v>1</v>
      </c>
      <c r="T1066" s="3">
        <f>IF(ISBLANK(Table13[[#This Row],[T2]]),0,IF(Table13[[#This Row],[T2]]&gt;0,1,0))</f>
        <v>1</v>
      </c>
      <c r="U1066" s="3">
        <f>IF(ISBLANK(Table13[[#This Row],[T3]]),0,IF(Table13[[#This Row],[T3]]&gt;0,1,0))</f>
        <v>1</v>
      </c>
      <c r="V1066" s="3">
        <f>IF(ISBLANK(Table13[[#This Row],[T4]]),0,IF(Table13[[#This Row],[T4]]&gt;0,1,0))</f>
        <v>0</v>
      </c>
      <c r="W1066" s="25">
        <v>29</v>
      </c>
      <c r="X1066" s="23">
        <v>21</v>
      </c>
      <c r="Y1066" s="3">
        <v>2.1</v>
      </c>
      <c r="Z1066" s="3"/>
      <c r="AB1066" s="30">
        <v>1036</v>
      </c>
      <c r="AC1066" s="30">
        <v>1.4915072064126671</v>
      </c>
      <c r="AD1066" s="30">
        <v>-1.091507206412667</v>
      </c>
    </row>
    <row r="1067" spans="1:30">
      <c r="A1067" s="4">
        <v>43782.375</v>
      </c>
      <c r="B1067">
        <v>43782</v>
      </c>
      <c r="C1067" s="3">
        <v>0.375</v>
      </c>
      <c r="D1067" s="3">
        <v>9</v>
      </c>
      <c r="E1067" s="3">
        <v>44</v>
      </c>
      <c r="F1067" s="3">
        <v>0.2</v>
      </c>
      <c r="G1067" s="5">
        <v>0.2</v>
      </c>
      <c r="H1067" s="3">
        <v>0.4</v>
      </c>
      <c r="I1067" s="3">
        <v>1.55139</v>
      </c>
      <c r="J1067" s="12">
        <f t="shared" si="48"/>
        <v>2.15</v>
      </c>
      <c r="K1067" s="4">
        <v>43782.375</v>
      </c>
      <c r="L1067" s="3">
        <f t="shared" si="49"/>
        <v>13</v>
      </c>
      <c r="M1067" s="3">
        <f t="shared" si="50"/>
        <v>9</v>
      </c>
      <c r="N1067" s="3">
        <v>0</v>
      </c>
      <c r="O1067" s="3">
        <v>0</v>
      </c>
      <c r="P1067" s="3">
        <v>57</v>
      </c>
      <c r="Q1067" s="3">
        <v>0</v>
      </c>
      <c r="R1067" s="3"/>
      <c r="S1067" s="3">
        <f>IF(ISBLANK(Table13[[#This Row],[T1]]),0,IF(Table13[[#This Row],[T1]]&gt;0,1,0))</f>
        <v>0</v>
      </c>
      <c r="T1067" s="3">
        <f>IF(ISBLANK(Table13[[#This Row],[T2]]),0,IF(Table13[[#This Row],[T2]]&gt;0,1,0))</f>
        <v>1</v>
      </c>
      <c r="U1067" s="3">
        <f>IF(ISBLANK(Table13[[#This Row],[T3]]),0,IF(Table13[[#This Row],[T3]]&gt;0,1,0))</f>
        <v>1</v>
      </c>
      <c r="V1067" s="3">
        <f>IF(ISBLANK(Table13[[#This Row],[T4]]),0,IF(Table13[[#This Row],[T4]]&gt;0,1,0))</f>
        <v>0</v>
      </c>
      <c r="W1067" s="26">
        <v>33</v>
      </c>
      <c r="X1067" s="22">
        <v>21</v>
      </c>
      <c r="Y1067" s="3">
        <v>0.4</v>
      </c>
      <c r="Z1067" s="3"/>
      <c r="AB1067" s="30">
        <v>1037</v>
      </c>
      <c r="AC1067" s="30">
        <v>1.5344003364888879</v>
      </c>
      <c r="AD1067" s="30">
        <v>-0.43440033648888776</v>
      </c>
    </row>
    <row r="1068" spans="1:30">
      <c r="A1068" s="4">
        <v>43782.416666666664</v>
      </c>
      <c r="B1068">
        <v>43782</v>
      </c>
      <c r="C1068" s="3">
        <v>0.41666666666666669</v>
      </c>
      <c r="D1068" s="3">
        <v>10</v>
      </c>
      <c r="E1068" s="3">
        <v>44</v>
      </c>
      <c r="F1068" s="3">
        <v>0.2</v>
      </c>
      <c r="G1068" s="5">
        <v>0.3</v>
      </c>
      <c r="H1068" s="3">
        <v>0.5</v>
      </c>
      <c r="I1068" s="3">
        <v>1.55139</v>
      </c>
      <c r="J1068" s="12">
        <f t="shared" si="48"/>
        <v>2.1958333333333333</v>
      </c>
      <c r="K1068" s="4">
        <v>43782.416666666664</v>
      </c>
      <c r="L1068" s="3">
        <f t="shared" si="49"/>
        <v>13</v>
      </c>
      <c r="M1068" s="3">
        <f t="shared" si="50"/>
        <v>10</v>
      </c>
      <c r="N1068" s="3">
        <v>0</v>
      </c>
      <c r="O1068" s="3">
        <v>0</v>
      </c>
      <c r="P1068" s="3">
        <v>58</v>
      </c>
      <c r="Q1068" s="3">
        <v>0</v>
      </c>
      <c r="R1068" s="3"/>
      <c r="S1068" s="3">
        <f>IF(ISBLANK(Table13[[#This Row],[T1]]),0,IF(Table13[[#This Row],[T1]]&gt;0,1,0))</f>
        <v>0</v>
      </c>
      <c r="T1068" s="3">
        <f>IF(ISBLANK(Table13[[#This Row],[T2]]),0,IF(Table13[[#This Row],[T2]]&gt;0,1,0))</f>
        <v>1</v>
      </c>
      <c r="U1068" s="3">
        <f>IF(ISBLANK(Table13[[#This Row],[T3]]),0,IF(Table13[[#This Row],[T3]]&gt;0,1,0))</f>
        <v>1</v>
      </c>
      <c r="V1068" s="3">
        <f>IF(ISBLANK(Table13[[#This Row],[T4]]),0,IF(Table13[[#This Row],[T4]]&gt;0,1,0))</f>
        <v>0</v>
      </c>
      <c r="W1068" s="25">
        <v>34</v>
      </c>
      <c r="X1068" s="23">
        <v>21</v>
      </c>
      <c r="Y1068" s="3">
        <v>0.5</v>
      </c>
      <c r="Z1068" s="3"/>
      <c r="AB1068" s="30">
        <v>1038</v>
      </c>
      <c r="AC1068" s="30">
        <v>1.5344003364888879</v>
      </c>
      <c r="AD1068" s="30">
        <v>0.66559966351111233</v>
      </c>
    </row>
    <row r="1069" spans="1:30">
      <c r="A1069" s="4">
        <v>43782.458333333336</v>
      </c>
      <c r="B1069">
        <v>43782</v>
      </c>
      <c r="C1069" s="3">
        <v>0.45833333333333331</v>
      </c>
      <c r="D1069" s="3">
        <v>11</v>
      </c>
      <c r="E1069" s="3">
        <v>44</v>
      </c>
      <c r="F1069" s="3">
        <v>0.3</v>
      </c>
      <c r="G1069" s="5">
        <v>0.3</v>
      </c>
      <c r="H1069" s="3">
        <v>0.6</v>
      </c>
      <c r="I1069" s="3">
        <v>1.55139</v>
      </c>
      <c r="J1069" s="12">
        <f t="shared" si="48"/>
        <v>2.1958333333333333</v>
      </c>
      <c r="K1069" s="4">
        <v>43782.458333333336</v>
      </c>
      <c r="L1069" s="3">
        <f t="shared" si="49"/>
        <v>13</v>
      </c>
      <c r="M1069" s="3">
        <f t="shared" si="50"/>
        <v>11</v>
      </c>
      <c r="N1069" s="3">
        <v>0</v>
      </c>
      <c r="O1069" s="3">
        <v>0</v>
      </c>
      <c r="P1069" s="3">
        <v>58</v>
      </c>
      <c r="Q1069" s="3">
        <v>0</v>
      </c>
      <c r="R1069" s="3"/>
      <c r="S1069" s="3">
        <f>IF(ISBLANK(Table13[[#This Row],[T1]]),0,IF(Table13[[#This Row],[T1]]&gt;0,1,0))</f>
        <v>0</v>
      </c>
      <c r="T1069" s="3">
        <f>IF(ISBLANK(Table13[[#This Row],[T2]]),0,IF(Table13[[#This Row],[T2]]&gt;0,1,0))</f>
        <v>1</v>
      </c>
      <c r="U1069" s="3">
        <f>IF(ISBLANK(Table13[[#This Row],[T3]]),0,IF(Table13[[#This Row],[T3]]&gt;0,1,0))</f>
        <v>1</v>
      </c>
      <c r="V1069" s="3">
        <f>IF(ISBLANK(Table13[[#This Row],[T4]]),0,IF(Table13[[#This Row],[T4]]&gt;0,1,0))</f>
        <v>1</v>
      </c>
      <c r="W1069" s="26">
        <v>36</v>
      </c>
      <c r="X1069" s="22">
        <v>17</v>
      </c>
      <c r="Y1069" s="3">
        <v>0.6</v>
      </c>
      <c r="Z1069" s="3"/>
      <c r="AB1069" s="30">
        <v>1039</v>
      </c>
      <c r="AC1069" s="30">
        <v>1.5749073468907755</v>
      </c>
      <c r="AD1069" s="30">
        <v>-7.4907346890775495E-2</v>
      </c>
    </row>
    <row r="1070" spans="1:30">
      <c r="A1070" s="4">
        <v>43782.5</v>
      </c>
      <c r="B1070">
        <v>43782</v>
      </c>
      <c r="C1070" s="3">
        <v>0.5</v>
      </c>
      <c r="D1070" s="3">
        <v>12</v>
      </c>
      <c r="E1070" s="3">
        <v>44</v>
      </c>
      <c r="F1070" s="3">
        <v>0.4</v>
      </c>
      <c r="G1070" s="5">
        <v>0.3</v>
      </c>
      <c r="H1070" s="3">
        <v>0.7</v>
      </c>
      <c r="I1070" s="3">
        <v>1.55139</v>
      </c>
      <c r="J1070" s="12">
        <f t="shared" si="48"/>
        <v>2.1874999999999996</v>
      </c>
      <c r="K1070" s="4">
        <v>43782.5</v>
      </c>
      <c r="L1070" s="3">
        <f t="shared" si="49"/>
        <v>13</v>
      </c>
      <c r="M1070" s="3">
        <f t="shared" si="50"/>
        <v>12</v>
      </c>
      <c r="N1070" s="3">
        <v>0</v>
      </c>
      <c r="O1070" s="3">
        <v>0</v>
      </c>
      <c r="P1070" s="3">
        <v>58</v>
      </c>
      <c r="Q1070" s="3">
        <v>0</v>
      </c>
      <c r="R1070" s="3"/>
      <c r="S1070" s="3">
        <f>IF(ISBLANK(Table13[[#This Row],[T1]]),0,IF(Table13[[#This Row],[T1]]&gt;0,1,0))</f>
        <v>0</v>
      </c>
      <c r="T1070" s="3">
        <f>IF(ISBLANK(Table13[[#This Row],[T2]]),0,IF(Table13[[#This Row],[T2]]&gt;0,1,0))</f>
        <v>0</v>
      </c>
      <c r="U1070" s="3">
        <f>IF(ISBLANK(Table13[[#This Row],[T3]]),0,IF(Table13[[#This Row],[T3]]&gt;0,1,0))</f>
        <v>1</v>
      </c>
      <c r="V1070" s="3">
        <f>IF(ISBLANK(Table13[[#This Row],[T4]]),0,IF(Table13[[#This Row],[T4]]&gt;0,1,0))</f>
        <v>1</v>
      </c>
      <c r="W1070" s="25">
        <v>37</v>
      </c>
      <c r="X1070" s="23">
        <v>21</v>
      </c>
      <c r="Y1070" s="3">
        <v>0.7</v>
      </c>
      <c r="Z1070" s="3"/>
      <c r="AB1070" s="30">
        <v>1040</v>
      </c>
      <c r="AC1070" s="30">
        <v>1.6777616383535852</v>
      </c>
      <c r="AD1070" s="30">
        <v>0.72223836164641519</v>
      </c>
    </row>
    <row r="1071" spans="1:30">
      <c r="A1071" s="4">
        <v>43782.541666666664</v>
      </c>
      <c r="B1071">
        <v>43782</v>
      </c>
      <c r="C1071" s="3">
        <v>0.54166666666666663</v>
      </c>
      <c r="D1071" s="3">
        <v>13</v>
      </c>
      <c r="E1071" s="3">
        <v>44</v>
      </c>
      <c r="F1071" s="3">
        <v>0.2</v>
      </c>
      <c r="G1071" s="5">
        <v>0.2</v>
      </c>
      <c r="H1071" s="3">
        <v>0.4</v>
      </c>
      <c r="I1071" s="3">
        <v>1.55139</v>
      </c>
      <c r="J1071" s="12">
        <f t="shared" si="48"/>
        <v>2.1791666666666663</v>
      </c>
      <c r="K1071" s="4">
        <v>43782.541666666664</v>
      </c>
      <c r="L1071" s="3">
        <f t="shared" si="49"/>
        <v>13</v>
      </c>
      <c r="M1071" s="3">
        <f t="shared" si="50"/>
        <v>13</v>
      </c>
      <c r="N1071" s="3">
        <v>0</v>
      </c>
      <c r="O1071" s="3">
        <v>0</v>
      </c>
      <c r="P1071" s="3">
        <v>58</v>
      </c>
      <c r="Q1071" s="3">
        <v>0</v>
      </c>
      <c r="R1071" s="3"/>
      <c r="S1071" s="3">
        <f>IF(ISBLANK(Table13[[#This Row],[T1]]),0,IF(Table13[[#This Row],[T1]]&gt;0,1,0))</f>
        <v>0</v>
      </c>
      <c r="T1071" s="3">
        <f>IF(ISBLANK(Table13[[#This Row],[T2]]),0,IF(Table13[[#This Row],[T2]]&gt;0,1,0))</f>
        <v>0</v>
      </c>
      <c r="U1071" s="3">
        <f>IF(ISBLANK(Table13[[#This Row],[T3]]),0,IF(Table13[[#This Row],[T3]]&gt;0,1,0))</f>
        <v>1</v>
      </c>
      <c r="V1071" s="3">
        <f>IF(ISBLANK(Table13[[#This Row],[T4]]),0,IF(Table13[[#This Row],[T4]]&gt;0,1,0))</f>
        <v>1</v>
      </c>
      <c r="W1071" s="26">
        <v>38</v>
      </c>
      <c r="X1071" s="22">
        <v>21</v>
      </c>
      <c r="Y1071" s="3">
        <v>0.4</v>
      </c>
      <c r="Z1071" s="3"/>
      <c r="AB1071" s="30">
        <v>1041</v>
      </c>
      <c r="AC1071" s="30">
        <v>1.8783455268225737</v>
      </c>
      <c r="AD1071" s="30">
        <v>0.22165447317742637</v>
      </c>
    </row>
    <row r="1072" spans="1:30">
      <c r="A1072" s="4">
        <v>43782.583333333336</v>
      </c>
      <c r="B1072">
        <v>43782</v>
      </c>
      <c r="C1072" s="3">
        <v>0.58333333333333337</v>
      </c>
      <c r="D1072" s="3">
        <v>14</v>
      </c>
      <c r="E1072" s="3">
        <v>44</v>
      </c>
      <c r="F1072" s="3">
        <v>0.2</v>
      </c>
      <c r="G1072" s="5">
        <v>0.2</v>
      </c>
      <c r="H1072" s="3">
        <v>0.4</v>
      </c>
      <c r="I1072" s="3">
        <v>1.55139</v>
      </c>
      <c r="J1072" s="12">
        <f t="shared" si="48"/>
        <v>2.1791666666666667</v>
      </c>
      <c r="K1072" s="4">
        <v>43782.583333333336</v>
      </c>
      <c r="L1072" s="3">
        <f t="shared" si="49"/>
        <v>13</v>
      </c>
      <c r="M1072" s="3">
        <f t="shared" si="50"/>
        <v>14</v>
      </c>
      <c r="N1072" s="3">
        <v>0</v>
      </c>
      <c r="O1072" s="3">
        <v>0</v>
      </c>
      <c r="P1072" s="3">
        <v>58</v>
      </c>
      <c r="Q1072" s="3">
        <v>0</v>
      </c>
      <c r="R1072" s="3"/>
      <c r="S1072" s="3">
        <f>IF(ISBLANK(Table13[[#This Row],[T1]]),0,IF(Table13[[#This Row],[T1]]&gt;0,1,0))</f>
        <v>0</v>
      </c>
      <c r="T1072" s="3">
        <f>IF(ISBLANK(Table13[[#This Row],[T2]]),0,IF(Table13[[#This Row],[T2]]&gt;0,1,0))</f>
        <v>0</v>
      </c>
      <c r="U1072" s="3">
        <f>IF(ISBLANK(Table13[[#This Row],[T3]]),0,IF(Table13[[#This Row],[T3]]&gt;0,1,0))</f>
        <v>1</v>
      </c>
      <c r="V1072" s="3">
        <f>IF(ISBLANK(Table13[[#This Row],[T4]]),0,IF(Table13[[#This Row],[T4]]&gt;0,1,0))</f>
        <v>1</v>
      </c>
      <c r="W1072" s="25">
        <v>37</v>
      </c>
      <c r="X1072" s="23">
        <v>17</v>
      </c>
      <c r="Y1072" s="3">
        <v>0.4</v>
      </c>
      <c r="Z1072" s="3"/>
      <c r="AB1072" s="30">
        <v>1042</v>
      </c>
      <c r="AC1072" s="30">
        <v>1.6683922574369685</v>
      </c>
      <c r="AD1072" s="30">
        <v>-0.66839225743696851</v>
      </c>
    </row>
    <row r="1073" spans="1:30">
      <c r="A1073" s="4">
        <v>43782.625</v>
      </c>
      <c r="B1073">
        <v>43782</v>
      </c>
      <c r="C1073" s="3">
        <v>0.625</v>
      </c>
      <c r="D1073" s="3">
        <v>15</v>
      </c>
      <c r="E1073" s="3">
        <v>44</v>
      </c>
      <c r="F1073" s="3">
        <v>1.2</v>
      </c>
      <c r="G1073" s="5">
        <v>1.1000000000000001</v>
      </c>
      <c r="H1073" s="3">
        <v>2.2999999999999998</v>
      </c>
      <c r="I1073" s="3">
        <v>1.55139</v>
      </c>
      <c r="J1073" s="12">
        <f t="shared" si="48"/>
        <v>2.1791666666666663</v>
      </c>
      <c r="K1073" s="4">
        <v>43782.625</v>
      </c>
      <c r="L1073" s="3">
        <f t="shared" si="49"/>
        <v>13</v>
      </c>
      <c r="M1073" s="3">
        <f t="shared" si="50"/>
        <v>15</v>
      </c>
      <c r="N1073" s="3">
        <v>0</v>
      </c>
      <c r="O1073" s="3">
        <v>0</v>
      </c>
      <c r="P1073" s="3">
        <v>57</v>
      </c>
      <c r="Q1073" s="3">
        <v>0</v>
      </c>
      <c r="R1073" s="3"/>
      <c r="S1073" s="3">
        <f>IF(ISBLANK(Table13[[#This Row],[T1]]),0,IF(Table13[[#This Row],[T1]]&gt;0,1,0))</f>
        <v>0</v>
      </c>
      <c r="T1073" s="3">
        <f>IF(ISBLANK(Table13[[#This Row],[T2]]),0,IF(Table13[[#This Row],[T2]]&gt;0,1,0))</f>
        <v>0</v>
      </c>
      <c r="U1073" s="3">
        <f>IF(ISBLANK(Table13[[#This Row],[T3]]),0,IF(Table13[[#This Row],[T3]]&gt;0,1,0))</f>
        <v>1</v>
      </c>
      <c r="V1073" s="3">
        <f>IF(ISBLANK(Table13[[#This Row],[T4]]),0,IF(Table13[[#This Row],[T4]]&gt;0,1,0))</f>
        <v>0</v>
      </c>
      <c r="W1073" s="26">
        <v>37</v>
      </c>
      <c r="X1073" s="22">
        <v>17</v>
      </c>
      <c r="Y1073" s="3">
        <v>2.2999999999999998</v>
      </c>
      <c r="Z1073" s="3"/>
      <c r="AB1073" s="30">
        <v>1043</v>
      </c>
      <c r="AC1073" s="30">
        <v>1.7311412061017444</v>
      </c>
      <c r="AD1073" s="30">
        <v>-0.63114120610174429</v>
      </c>
    </row>
    <row r="1074" spans="1:30">
      <c r="A1074" s="4">
        <v>43782.666666666664</v>
      </c>
      <c r="B1074">
        <v>43782</v>
      </c>
      <c r="C1074" s="3">
        <v>0.66666666666666663</v>
      </c>
      <c r="D1074" s="3">
        <v>16</v>
      </c>
      <c r="E1074" s="3">
        <v>44</v>
      </c>
      <c r="F1074" s="3">
        <v>2.8</v>
      </c>
      <c r="G1074" s="5">
        <v>2.2000000000000002</v>
      </c>
      <c r="H1074" s="3">
        <v>5</v>
      </c>
      <c r="I1074" s="3">
        <v>1.55139</v>
      </c>
      <c r="J1074" s="12">
        <f t="shared" si="48"/>
        <v>2.2416666666666663</v>
      </c>
      <c r="K1074" s="4">
        <v>43782.666666666664</v>
      </c>
      <c r="L1074" s="3">
        <f t="shared" si="49"/>
        <v>13</v>
      </c>
      <c r="M1074" s="3">
        <f t="shared" si="50"/>
        <v>16</v>
      </c>
      <c r="N1074" s="3">
        <v>0</v>
      </c>
      <c r="O1074" s="3">
        <v>25</v>
      </c>
      <c r="P1074" s="3">
        <v>53</v>
      </c>
      <c r="Q1074" s="3">
        <v>0</v>
      </c>
      <c r="R1074" s="3"/>
      <c r="S1074" s="3">
        <f>IF(ISBLANK(Table13[[#This Row],[T1]]),0,IF(Table13[[#This Row],[T1]]&gt;0,1,0))</f>
        <v>0</v>
      </c>
      <c r="T1074" s="3">
        <f>IF(ISBLANK(Table13[[#This Row],[T2]]),0,IF(Table13[[#This Row],[T2]]&gt;0,1,0))</f>
        <v>0</v>
      </c>
      <c r="U1074" s="3">
        <f>IF(ISBLANK(Table13[[#This Row],[T3]]),0,IF(Table13[[#This Row],[T3]]&gt;0,1,0))</f>
        <v>1</v>
      </c>
      <c r="V1074" s="3">
        <f>IF(ISBLANK(Table13[[#This Row],[T4]]),0,IF(Table13[[#This Row],[T4]]&gt;0,1,0))</f>
        <v>0</v>
      </c>
      <c r="W1074" s="25">
        <v>36</v>
      </c>
      <c r="X1074" s="23">
        <v>13</v>
      </c>
      <c r="Y1074" s="3">
        <v>5</v>
      </c>
      <c r="Z1074" s="3"/>
      <c r="AB1074" s="30">
        <v>1044</v>
      </c>
      <c r="AC1074" s="30">
        <v>1.6521195993513784</v>
      </c>
      <c r="AD1074" s="30">
        <v>-1.0521195993513783</v>
      </c>
    </row>
    <row r="1075" spans="1:30">
      <c r="A1075" s="4">
        <v>43782.708333333336</v>
      </c>
      <c r="B1075">
        <v>43782</v>
      </c>
      <c r="C1075" s="3">
        <v>0.70833333333333337</v>
      </c>
      <c r="D1075" s="3">
        <v>17</v>
      </c>
      <c r="E1075" s="3">
        <v>44</v>
      </c>
      <c r="F1075" s="3">
        <v>3.8</v>
      </c>
      <c r="G1075" s="5">
        <v>1.3</v>
      </c>
      <c r="H1075" s="3">
        <v>5.0999999999999996</v>
      </c>
      <c r="I1075" s="3">
        <v>1.55139</v>
      </c>
      <c r="J1075" s="12">
        <f t="shared" si="48"/>
        <v>2.1583333333333328</v>
      </c>
      <c r="K1075" s="4">
        <v>43782.708333333336</v>
      </c>
      <c r="L1075" s="3">
        <f t="shared" si="49"/>
        <v>13</v>
      </c>
      <c r="M1075" s="3">
        <f t="shared" si="50"/>
        <v>17</v>
      </c>
      <c r="N1075" s="3">
        <v>0</v>
      </c>
      <c r="O1075" s="3">
        <v>58</v>
      </c>
      <c r="P1075" s="3">
        <v>16</v>
      </c>
      <c r="Q1075" s="3">
        <v>0</v>
      </c>
      <c r="R1075" s="3"/>
      <c r="S1075" s="3">
        <f>IF(ISBLANK(Table13[[#This Row],[T1]]),0,IF(Table13[[#This Row],[T1]]&gt;0,1,0))</f>
        <v>0</v>
      </c>
      <c r="T1075" s="3">
        <f>IF(ISBLANK(Table13[[#This Row],[T2]]),0,IF(Table13[[#This Row],[T2]]&gt;0,1,0))</f>
        <v>0</v>
      </c>
      <c r="U1075" s="3">
        <f>IF(ISBLANK(Table13[[#This Row],[T3]]),0,IF(Table13[[#This Row],[T3]]&gt;0,1,0))</f>
        <v>0</v>
      </c>
      <c r="V1075" s="3">
        <f>IF(ISBLANK(Table13[[#This Row],[T4]]),0,IF(Table13[[#This Row],[T4]]&gt;0,1,0))</f>
        <v>0</v>
      </c>
      <c r="W1075" s="26">
        <v>34</v>
      </c>
      <c r="X1075" s="22">
        <v>13</v>
      </c>
      <c r="Y1075" s="3">
        <v>5.0999999999999996</v>
      </c>
      <c r="Z1075" s="3"/>
      <c r="AB1075" s="30">
        <v>1045</v>
      </c>
      <c r="AC1075" s="30">
        <v>1.6116125889494908</v>
      </c>
      <c r="AD1075" s="30">
        <v>-0.91161258894949082</v>
      </c>
    </row>
    <row r="1076" spans="1:30">
      <c r="A1076" s="4">
        <v>43782.75</v>
      </c>
      <c r="B1076">
        <v>43782</v>
      </c>
      <c r="C1076" s="3">
        <v>0.75</v>
      </c>
      <c r="D1076" s="3">
        <v>18</v>
      </c>
      <c r="E1076" s="3">
        <v>44</v>
      </c>
      <c r="F1076" s="3">
        <v>1.3</v>
      </c>
      <c r="G1076" s="5">
        <v>1.4</v>
      </c>
      <c r="H1076" s="3">
        <v>2.7</v>
      </c>
      <c r="I1076" s="3">
        <v>1.55139</v>
      </c>
      <c r="J1076" s="12">
        <f t="shared" si="48"/>
        <v>2.1541666666666663</v>
      </c>
      <c r="K1076" s="4">
        <v>43782.75</v>
      </c>
      <c r="L1076" s="3">
        <f t="shared" si="49"/>
        <v>13</v>
      </c>
      <c r="M1076" s="3">
        <f t="shared" si="50"/>
        <v>18</v>
      </c>
      <c r="N1076" s="3">
        <v>0</v>
      </c>
      <c r="O1076" s="3">
        <v>56</v>
      </c>
      <c r="P1076" s="3">
        <v>0</v>
      </c>
      <c r="Q1076" s="3">
        <v>0</v>
      </c>
      <c r="R1076" s="3"/>
      <c r="S1076" s="3">
        <f>IF(ISBLANK(Table13[[#This Row],[T1]]),0,IF(Table13[[#This Row],[T1]]&gt;0,1,0))</f>
        <v>1</v>
      </c>
      <c r="T1076" s="3">
        <f>IF(ISBLANK(Table13[[#This Row],[T2]]),0,IF(Table13[[#This Row],[T2]]&gt;0,1,0))</f>
        <v>0</v>
      </c>
      <c r="U1076" s="3">
        <f>IF(ISBLANK(Table13[[#This Row],[T3]]),0,IF(Table13[[#This Row],[T3]]&gt;0,1,0))</f>
        <v>0</v>
      </c>
      <c r="V1076" s="3">
        <f>IF(ISBLANK(Table13[[#This Row],[T4]]),0,IF(Table13[[#This Row],[T4]]&gt;0,1,0))</f>
        <v>0</v>
      </c>
      <c r="W1076" s="25">
        <v>34</v>
      </c>
      <c r="X1076" s="23">
        <v>13</v>
      </c>
      <c r="Y1076" s="3">
        <v>2.7</v>
      </c>
      <c r="Z1076" s="3"/>
      <c r="AB1076" s="30">
        <v>1046</v>
      </c>
      <c r="AC1076" s="30">
        <v>1.5917567703609359</v>
      </c>
      <c r="AD1076" s="30">
        <v>0.40824322963906412</v>
      </c>
    </row>
    <row r="1077" spans="1:30">
      <c r="A1077" s="4">
        <v>43782.791666666664</v>
      </c>
      <c r="B1077">
        <v>43782</v>
      </c>
      <c r="C1077" s="3">
        <v>0.79166666666666663</v>
      </c>
      <c r="D1077" s="3">
        <v>19</v>
      </c>
      <c r="E1077" s="3">
        <v>44</v>
      </c>
      <c r="F1077" s="3">
        <v>0.7</v>
      </c>
      <c r="G1077" s="5">
        <v>1.1000000000000001</v>
      </c>
      <c r="H1077" s="3">
        <v>1.8</v>
      </c>
      <c r="I1077" s="3">
        <v>1.55139</v>
      </c>
      <c r="J1077" s="12">
        <f t="shared" si="48"/>
        <v>2.1583333333333328</v>
      </c>
      <c r="K1077" s="4">
        <v>43782.791666666664</v>
      </c>
      <c r="L1077" s="3">
        <f t="shared" si="49"/>
        <v>13</v>
      </c>
      <c r="M1077" s="3">
        <f t="shared" si="50"/>
        <v>19</v>
      </c>
      <c r="N1077" s="3">
        <v>0</v>
      </c>
      <c r="O1077" s="3">
        <v>54</v>
      </c>
      <c r="P1077" s="3">
        <v>0</v>
      </c>
      <c r="Q1077" s="3">
        <v>0</v>
      </c>
      <c r="R1077" s="3"/>
      <c r="S1077" s="3">
        <f>IF(ISBLANK(Table13[[#This Row],[T1]]),0,IF(Table13[[#This Row],[T1]]&gt;0,1,0))</f>
        <v>1</v>
      </c>
      <c r="T1077" s="3">
        <f>IF(ISBLANK(Table13[[#This Row],[T2]]),0,IF(Table13[[#This Row],[T2]]&gt;0,1,0))</f>
        <v>0</v>
      </c>
      <c r="U1077" s="3">
        <f>IF(ISBLANK(Table13[[#This Row],[T3]]),0,IF(Table13[[#This Row],[T3]]&gt;0,1,0))</f>
        <v>0</v>
      </c>
      <c r="V1077" s="3">
        <f>IF(ISBLANK(Table13[[#This Row],[T4]]),0,IF(Table13[[#This Row],[T4]]&gt;0,1,0))</f>
        <v>0</v>
      </c>
      <c r="W1077" s="26">
        <v>34</v>
      </c>
      <c r="X1077" s="22">
        <v>17</v>
      </c>
      <c r="Y1077" s="3">
        <v>1.8</v>
      </c>
      <c r="Z1077" s="3"/>
      <c r="AB1077" s="30">
        <v>1047</v>
      </c>
      <c r="AC1077" s="30">
        <v>1.580238114617103</v>
      </c>
      <c r="AD1077" s="30">
        <v>-0.78023811461710291</v>
      </c>
    </row>
    <row r="1078" spans="1:30">
      <c r="A1078" s="4">
        <v>43782.833333333336</v>
      </c>
      <c r="B1078">
        <v>43782</v>
      </c>
      <c r="C1078" s="3">
        <v>0.83333333333333337</v>
      </c>
      <c r="D1078" s="3">
        <v>20</v>
      </c>
      <c r="E1078" s="3">
        <v>44</v>
      </c>
      <c r="F1078" s="3">
        <v>1</v>
      </c>
      <c r="G1078" s="5">
        <v>1</v>
      </c>
      <c r="H1078" s="3">
        <v>2</v>
      </c>
      <c r="I1078" s="3">
        <v>1.55139</v>
      </c>
      <c r="J1078" s="12">
        <f t="shared" si="48"/>
        <v>2.1874999999999996</v>
      </c>
      <c r="K1078" s="4">
        <v>43782.833333333336</v>
      </c>
      <c r="L1078" s="3">
        <f t="shared" si="49"/>
        <v>13</v>
      </c>
      <c r="M1078" s="3">
        <f t="shared" si="50"/>
        <v>20</v>
      </c>
      <c r="N1078" s="3">
        <v>0</v>
      </c>
      <c r="O1078" s="3">
        <v>58</v>
      </c>
      <c r="P1078" s="3">
        <v>0</v>
      </c>
      <c r="Q1078" s="3">
        <v>0</v>
      </c>
      <c r="R1078" s="3"/>
      <c r="S1078" s="3">
        <f>IF(ISBLANK(Table13[[#This Row],[T1]]),0,IF(Table13[[#This Row],[T1]]&gt;0,1,0))</f>
        <v>1</v>
      </c>
      <c r="T1078" s="3">
        <f>IF(ISBLANK(Table13[[#This Row],[T2]]),0,IF(Table13[[#This Row],[T2]]&gt;0,1,0))</f>
        <v>0</v>
      </c>
      <c r="U1078" s="3">
        <f>IF(ISBLANK(Table13[[#This Row],[T3]]),0,IF(Table13[[#This Row],[T3]]&gt;0,1,0))</f>
        <v>0</v>
      </c>
      <c r="V1078" s="3">
        <f>IF(ISBLANK(Table13[[#This Row],[T4]]),0,IF(Table13[[#This Row],[T4]]&gt;0,1,0))</f>
        <v>0</v>
      </c>
      <c r="W1078" s="25">
        <v>34</v>
      </c>
      <c r="X1078" s="23">
        <v>17</v>
      </c>
      <c r="Y1078" s="3">
        <v>2</v>
      </c>
      <c r="Z1078" s="3"/>
      <c r="AB1078" s="30">
        <v>1048</v>
      </c>
      <c r="AC1078" s="30">
        <v>1.7320661275714997</v>
      </c>
      <c r="AD1078" s="30">
        <v>-1.1320661275714996</v>
      </c>
    </row>
    <row r="1079" spans="1:30">
      <c r="A1079" s="4">
        <v>43782.875</v>
      </c>
      <c r="B1079">
        <v>43782</v>
      </c>
      <c r="C1079" s="3">
        <v>0.875</v>
      </c>
      <c r="D1079" s="3">
        <v>21</v>
      </c>
      <c r="E1079" s="3">
        <v>44</v>
      </c>
      <c r="F1079" s="3">
        <v>1</v>
      </c>
      <c r="G1079" s="5">
        <v>2.2000000000000002</v>
      </c>
      <c r="H1079" s="3">
        <v>3.2</v>
      </c>
      <c r="I1079" s="3">
        <v>1.55139</v>
      </c>
      <c r="J1079" s="12">
        <f t="shared" si="48"/>
        <v>2.2083333333333326</v>
      </c>
      <c r="K1079" s="4">
        <v>43782.875</v>
      </c>
      <c r="L1079" s="3">
        <f t="shared" si="49"/>
        <v>13</v>
      </c>
      <c r="M1079" s="3">
        <f t="shared" si="50"/>
        <v>21</v>
      </c>
      <c r="N1079" s="3">
        <v>15</v>
      </c>
      <c r="O1079" s="3">
        <v>58</v>
      </c>
      <c r="P1079" s="3">
        <v>5</v>
      </c>
      <c r="Q1079" s="3">
        <v>0</v>
      </c>
      <c r="R1079" s="3"/>
      <c r="S1079" s="3">
        <f>IF(ISBLANK(Table13[[#This Row],[T1]]),0,IF(Table13[[#This Row],[T1]]&gt;0,1,0))</f>
        <v>1</v>
      </c>
      <c r="T1079" s="3">
        <f>IF(ISBLANK(Table13[[#This Row],[T2]]),0,IF(Table13[[#This Row],[T2]]&gt;0,1,0))</f>
        <v>0</v>
      </c>
      <c r="U1079" s="3">
        <f>IF(ISBLANK(Table13[[#This Row],[T3]]),0,IF(Table13[[#This Row],[T3]]&gt;0,1,0))</f>
        <v>0</v>
      </c>
      <c r="V1079" s="3">
        <f>IF(ISBLANK(Table13[[#This Row],[T4]]),0,IF(Table13[[#This Row],[T4]]&gt;0,1,0))</f>
        <v>0</v>
      </c>
      <c r="W1079" s="26">
        <v>32</v>
      </c>
      <c r="X1079" s="22">
        <v>13</v>
      </c>
      <c r="Y1079" s="3">
        <v>3.2</v>
      </c>
      <c r="Z1079" s="3"/>
      <c r="AB1079" s="30">
        <v>1049</v>
      </c>
      <c r="AC1079" s="30">
        <v>1.7213428450524446</v>
      </c>
      <c r="AD1079" s="30">
        <v>0.47865715494755556</v>
      </c>
    </row>
    <row r="1080" spans="1:30">
      <c r="A1080" s="4">
        <v>43782.916666666664</v>
      </c>
      <c r="B1080">
        <v>43782</v>
      </c>
      <c r="C1080" s="3">
        <v>0.91666666666666663</v>
      </c>
      <c r="D1080" s="3">
        <v>22</v>
      </c>
      <c r="E1080" s="3">
        <v>44</v>
      </c>
      <c r="F1080" s="3">
        <v>1.2</v>
      </c>
      <c r="G1080" s="5">
        <v>1.9</v>
      </c>
      <c r="H1080" s="3">
        <v>3.0999999999999996</v>
      </c>
      <c r="I1080" s="3">
        <v>1.55139</v>
      </c>
      <c r="J1080" s="12">
        <f t="shared" si="48"/>
        <v>2.1791666666666663</v>
      </c>
      <c r="K1080" s="4">
        <v>43782.916666666664</v>
      </c>
      <c r="L1080" s="3">
        <f t="shared" si="49"/>
        <v>13</v>
      </c>
      <c r="M1080" s="3">
        <f t="shared" si="50"/>
        <v>22</v>
      </c>
      <c r="N1080" s="3">
        <v>58</v>
      </c>
      <c r="O1080" s="3">
        <v>58</v>
      </c>
      <c r="P1080" s="3">
        <v>52</v>
      </c>
      <c r="Q1080" s="3">
        <v>0</v>
      </c>
      <c r="R1080" s="3"/>
      <c r="S1080" s="3">
        <f>IF(ISBLANK(Table13[[#This Row],[T1]]),0,IF(Table13[[#This Row],[T1]]&gt;0,1,0))</f>
        <v>1</v>
      </c>
      <c r="T1080" s="3">
        <f>IF(ISBLANK(Table13[[#This Row],[T2]]),0,IF(Table13[[#This Row],[T2]]&gt;0,1,0))</f>
        <v>0</v>
      </c>
      <c r="U1080" s="3">
        <f>IF(ISBLANK(Table13[[#This Row],[T3]]),0,IF(Table13[[#This Row],[T3]]&gt;0,1,0))</f>
        <v>0</v>
      </c>
      <c r="V1080" s="3">
        <f>IF(ISBLANK(Table13[[#This Row],[T4]]),0,IF(Table13[[#This Row],[T4]]&gt;0,1,0))</f>
        <v>0</v>
      </c>
      <c r="W1080" s="25">
        <v>33</v>
      </c>
      <c r="X1080" s="23">
        <v>13</v>
      </c>
      <c r="Y1080" s="3">
        <v>3.0999999999999996</v>
      </c>
      <c r="Z1080" s="3"/>
      <c r="AB1080" s="30">
        <v>1050</v>
      </c>
      <c r="AC1080" s="30">
        <v>1.774163884422943</v>
      </c>
      <c r="AD1080" s="30">
        <v>-7.4163884422942861E-2</v>
      </c>
    </row>
    <row r="1081" spans="1:30">
      <c r="A1081" s="4">
        <v>43782.958333333336</v>
      </c>
      <c r="B1081">
        <v>43782</v>
      </c>
      <c r="C1081" s="3">
        <v>0.95833333333333337</v>
      </c>
      <c r="D1081" s="3">
        <v>23</v>
      </c>
      <c r="E1081" s="3">
        <v>44</v>
      </c>
      <c r="F1081" s="3">
        <v>1.9</v>
      </c>
      <c r="G1081" s="5">
        <v>1.2</v>
      </c>
      <c r="H1081" s="3">
        <v>3.0999999999999996</v>
      </c>
      <c r="I1081" s="3">
        <v>1.55139</v>
      </c>
      <c r="J1081" s="12">
        <f t="shared" si="48"/>
        <v>2.2499999999999996</v>
      </c>
      <c r="K1081" s="4">
        <v>43782.958333333336</v>
      </c>
      <c r="L1081" s="3">
        <f t="shared" si="49"/>
        <v>13</v>
      </c>
      <c r="M1081" s="3">
        <f t="shared" si="50"/>
        <v>23</v>
      </c>
      <c r="N1081" s="3">
        <v>57</v>
      </c>
      <c r="O1081" s="3">
        <v>57</v>
      </c>
      <c r="P1081" s="3">
        <v>57</v>
      </c>
      <c r="Q1081" s="3">
        <v>0</v>
      </c>
      <c r="R1081" s="3"/>
      <c r="S1081" s="3">
        <f>IF(ISBLANK(Table13[[#This Row],[T1]]),0,IF(Table13[[#This Row],[T1]]&gt;0,1,0))</f>
        <v>1</v>
      </c>
      <c r="T1081" s="3">
        <f>IF(ISBLANK(Table13[[#This Row],[T2]]),0,IF(Table13[[#This Row],[T2]]&gt;0,1,0))</f>
        <v>0</v>
      </c>
      <c r="U1081" s="3">
        <f>IF(ISBLANK(Table13[[#This Row],[T3]]),0,IF(Table13[[#This Row],[T3]]&gt;0,1,0))</f>
        <v>1</v>
      </c>
      <c r="V1081" s="3">
        <f>IF(ISBLANK(Table13[[#This Row],[T4]]),0,IF(Table13[[#This Row],[T4]]&gt;0,1,0))</f>
        <v>0</v>
      </c>
      <c r="W1081" s="26">
        <v>33</v>
      </c>
      <c r="X1081" s="22">
        <v>13</v>
      </c>
      <c r="Y1081" s="3">
        <v>3.0999999999999996</v>
      </c>
      <c r="Z1081" s="3"/>
      <c r="AB1081" s="30">
        <v>1051</v>
      </c>
      <c r="AC1081" s="30">
        <v>1.8064822790952075</v>
      </c>
      <c r="AD1081" s="30">
        <v>0.19351772090479247</v>
      </c>
    </row>
    <row r="1082" spans="1:30">
      <c r="A1082" s="4">
        <v>43783</v>
      </c>
      <c r="B1082">
        <v>43783</v>
      </c>
      <c r="C1082" s="3">
        <v>0</v>
      </c>
      <c r="D1082" s="3">
        <v>0</v>
      </c>
      <c r="E1082" s="3">
        <v>45</v>
      </c>
      <c r="F1082" s="3">
        <v>0.8</v>
      </c>
      <c r="G1082" s="5">
        <v>0.9</v>
      </c>
      <c r="H1082" s="3">
        <v>1.7000000000000002</v>
      </c>
      <c r="I1082" s="3">
        <v>1.55139</v>
      </c>
      <c r="J1082" s="12">
        <f t="shared" si="48"/>
        <v>2.1624999999999996</v>
      </c>
      <c r="K1082" s="4">
        <v>43783</v>
      </c>
      <c r="L1082" s="3">
        <f t="shared" si="49"/>
        <v>14</v>
      </c>
      <c r="M1082" s="3">
        <f t="shared" si="50"/>
        <v>0</v>
      </c>
      <c r="N1082" s="3">
        <v>58</v>
      </c>
      <c r="O1082" s="3">
        <v>55</v>
      </c>
      <c r="P1082" s="3">
        <v>58</v>
      </c>
      <c r="Q1082" s="3">
        <v>0</v>
      </c>
      <c r="R1082" s="3"/>
      <c r="S1082" s="3">
        <f>IF(ISBLANK(Table13[[#This Row],[T1]]),0,IF(Table13[[#This Row],[T1]]&gt;0,1,0))</f>
        <v>1</v>
      </c>
      <c r="T1082" s="3">
        <f>IF(ISBLANK(Table13[[#This Row],[T2]]),0,IF(Table13[[#This Row],[T2]]&gt;0,1,0))</f>
        <v>1</v>
      </c>
      <c r="U1082" s="3">
        <f>IF(ISBLANK(Table13[[#This Row],[T3]]),0,IF(Table13[[#This Row],[T3]]&gt;0,1,0))</f>
        <v>1</v>
      </c>
      <c r="V1082" s="3">
        <f>IF(ISBLANK(Table13[[#This Row],[T4]]),0,IF(Table13[[#This Row],[T4]]&gt;0,1,0))</f>
        <v>0</v>
      </c>
      <c r="W1082" s="25">
        <v>30</v>
      </c>
      <c r="X1082" s="23">
        <v>13</v>
      </c>
      <c r="Y1082" s="3">
        <v>1.7000000000000002</v>
      </c>
      <c r="Z1082" s="3"/>
      <c r="AB1082" s="30">
        <v>1052</v>
      </c>
      <c r="AC1082" s="30">
        <v>1.745970902989666</v>
      </c>
      <c r="AD1082" s="30">
        <v>0.55402909701033387</v>
      </c>
    </row>
    <row r="1083" spans="1:30">
      <c r="A1083" s="4">
        <v>43783.041666666664</v>
      </c>
      <c r="B1083">
        <v>43783</v>
      </c>
      <c r="C1083" s="3">
        <v>4.1666666666666664E-2</v>
      </c>
      <c r="D1083" s="3">
        <v>1</v>
      </c>
      <c r="E1083" s="3">
        <v>45</v>
      </c>
      <c r="F1083" s="3">
        <v>1</v>
      </c>
      <c r="G1083" s="5">
        <v>1</v>
      </c>
      <c r="H1083" s="3">
        <v>2</v>
      </c>
      <c r="I1083" s="3">
        <v>1.55139</v>
      </c>
      <c r="J1083" s="12">
        <f t="shared" si="48"/>
        <v>2.1583333333333328</v>
      </c>
      <c r="K1083" s="4">
        <v>43783.041666666664</v>
      </c>
      <c r="L1083" s="3">
        <f t="shared" si="49"/>
        <v>14</v>
      </c>
      <c r="M1083" s="3">
        <f t="shared" si="50"/>
        <v>1</v>
      </c>
      <c r="N1083" s="3">
        <v>58</v>
      </c>
      <c r="O1083" s="3">
        <v>51</v>
      </c>
      <c r="P1083" s="3">
        <v>58</v>
      </c>
      <c r="Q1083" s="3">
        <v>0</v>
      </c>
      <c r="R1083" s="3"/>
      <c r="S1083" s="3">
        <f>IF(ISBLANK(Table13[[#This Row],[T1]]),0,IF(Table13[[#This Row],[T1]]&gt;0,1,0))</f>
        <v>1</v>
      </c>
      <c r="T1083" s="3">
        <f>IF(ISBLANK(Table13[[#This Row],[T2]]),0,IF(Table13[[#This Row],[T2]]&gt;0,1,0))</f>
        <v>1</v>
      </c>
      <c r="U1083" s="3">
        <f>IF(ISBLANK(Table13[[#This Row],[T3]]),0,IF(Table13[[#This Row],[T3]]&gt;0,1,0))</f>
        <v>1</v>
      </c>
      <c r="V1083" s="3">
        <f>IF(ISBLANK(Table13[[#This Row],[T4]]),0,IF(Table13[[#This Row],[T4]]&gt;0,1,0))</f>
        <v>0</v>
      </c>
      <c r="W1083" s="26">
        <v>31</v>
      </c>
      <c r="X1083" s="22">
        <v>13</v>
      </c>
      <c r="Y1083" s="3">
        <v>2</v>
      </c>
      <c r="Z1083" s="3"/>
      <c r="AB1083" s="30">
        <v>1053</v>
      </c>
      <c r="AC1083" s="30">
        <v>1.7169825483316112</v>
      </c>
      <c r="AD1083" s="30">
        <v>2.0830174516683888</v>
      </c>
    </row>
    <row r="1084" spans="1:30">
      <c r="A1084" s="4">
        <v>43783.083333333336</v>
      </c>
      <c r="B1084">
        <v>43783</v>
      </c>
      <c r="C1084" s="3">
        <v>8.3333333333333329E-2</v>
      </c>
      <c r="D1084" s="3">
        <v>2</v>
      </c>
      <c r="E1084" s="3">
        <v>45</v>
      </c>
      <c r="F1084" s="3">
        <v>1</v>
      </c>
      <c r="G1084" s="5">
        <v>1</v>
      </c>
      <c r="H1084" s="3">
        <v>2</v>
      </c>
      <c r="I1084" s="3">
        <v>1.55139</v>
      </c>
      <c r="J1084" s="12">
        <f t="shared" si="48"/>
        <v>2.1541666666666663</v>
      </c>
      <c r="K1084" s="4">
        <v>43783.083333333336</v>
      </c>
      <c r="L1084" s="3">
        <f t="shared" si="49"/>
        <v>14</v>
      </c>
      <c r="M1084" s="3">
        <f t="shared" si="50"/>
        <v>2</v>
      </c>
      <c r="N1084" s="3">
        <v>58</v>
      </c>
      <c r="O1084" s="3">
        <v>50</v>
      </c>
      <c r="P1084" s="3">
        <v>58</v>
      </c>
      <c r="Q1084" s="3">
        <v>0</v>
      </c>
      <c r="R1084" s="3"/>
      <c r="S1084" s="3">
        <f>IF(ISBLANK(Table13[[#This Row],[T1]]),0,IF(Table13[[#This Row],[T1]]&gt;0,1,0))</f>
        <v>1</v>
      </c>
      <c r="T1084" s="3">
        <f>IF(ISBLANK(Table13[[#This Row],[T2]]),0,IF(Table13[[#This Row],[T2]]&gt;0,1,0))</f>
        <v>1</v>
      </c>
      <c r="U1084" s="3">
        <f>IF(ISBLANK(Table13[[#This Row],[T3]]),0,IF(Table13[[#This Row],[T3]]&gt;0,1,0))</f>
        <v>1</v>
      </c>
      <c r="V1084" s="3">
        <f>IF(ISBLANK(Table13[[#This Row],[T4]]),0,IF(Table13[[#This Row],[T4]]&gt;0,1,0))</f>
        <v>0</v>
      </c>
      <c r="W1084" s="25">
        <v>30</v>
      </c>
      <c r="X1084" s="23">
        <v>13</v>
      </c>
      <c r="Y1084" s="3">
        <v>2</v>
      </c>
      <c r="Z1084" s="3"/>
      <c r="AB1084" s="30">
        <v>1054</v>
      </c>
      <c r="AC1084" s="30">
        <v>1.7384291133697216</v>
      </c>
      <c r="AD1084" s="30">
        <v>0.1615708866302783</v>
      </c>
    </row>
    <row r="1085" spans="1:30">
      <c r="A1085" s="4">
        <v>43783.125</v>
      </c>
      <c r="B1085">
        <v>43783</v>
      </c>
      <c r="C1085" s="3">
        <v>0.125</v>
      </c>
      <c r="D1085" s="3">
        <v>3</v>
      </c>
      <c r="E1085" s="3">
        <v>45</v>
      </c>
      <c r="F1085" s="3">
        <v>1</v>
      </c>
      <c r="G1085" s="5">
        <v>1</v>
      </c>
      <c r="H1085" s="3">
        <v>2</v>
      </c>
      <c r="I1085" s="3">
        <v>1.55139</v>
      </c>
      <c r="J1085" s="12">
        <f t="shared" si="48"/>
        <v>2.15</v>
      </c>
      <c r="K1085" s="4">
        <v>43783.125</v>
      </c>
      <c r="L1085" s="3">
        <f t="shared" si="49"/>
        <v>14</v>
      </c>
      <c r="M1085" s="3">
        <f t="shared" si="50"/>
        <v>3</v>
      </c>
      <c r="N1085" s="3">
        <v>57</v>
      </c>
      <c r="O1085" s="3">
        <v>41</v>
      </c>
      <c r="P1085" s="3">
        <v>57</v>
      </c>
      <c r="Q1085" s="3">
        <v>0</v>
      </c>
      <c r="R1085" s="3"/>
      <c r="S1085" s="3">
        <f>IF(ISBLANK(Table13[[#This Row],[T1]]),0,IF(Table13[[#This Row],[T1]]&gt;0,1,0))</f>
        <v>1</v>
      </c>
      <c r="T1085" s="3">
        <f>IF(ISBLANK(Table13[[#This Row],[T2]]),0,IF(Table13[[#This Row],[T2]]&gt;0,1,0))</f>
        <v>1</v>
      </c>
      <c r="U1085" s="3">
        <f>IF(ISBLANK(Table13[[#This Row],[T3]]),0,IF(Table13[[#This Row],[T3]]&gt;0,1,0))</f>
        <v>1</v>
      </c>
      <c r="V1085" s="3">
        <f>IF(ISBLANK(Table13[[#This Row],[T4]]),0,IF(Table13[[#This Row],[T4]]&gt;0,1,0))</f>
        <v>0</v>
      </c>
      <c r="W1085" s="26">
        <v>29</v>
      </c>
      <c r="X1085" s="22">
        <v>17</v>
      </c>
      <c r="Y1085" s="3">
        <v>2</v>
      </c>
      <c r="Z1085" s="3"/>
      <c r="AB1085" s="30">
        <v>1055</v>
      </c>
      <c r="AC1085" s="30">
        <v>1.7384291133697216</v>
      </c>
      <c r="AD1085" s="30">
        <v>6.157088663027821E-2</v>
      </c>
    </row>
    <row r="1086" spans="1:30">
      <c r="A1086" s="4">
        <v>43783.166666666664</v>
      </c>
      <c r="B1086">
        <v>43783</v>
      </c>
      <c r="C1086" s="3">
        <v>0.16666666666666666</v>
      </c>
      <c r="D1086" s="3">
        <v>4</v>
      </c>
      <c r="E1086" s="3">
        <v>45</v>
      </c>
      <c r="F1086" s="3">
        <v>1.1000000000000001</v>
      </c>
      <c r="G1086" s="5">
        <v>1.2</v>
      </c>
      <c r="H1086" s="3">
        <v>2.2999999999999998</v>
      </c>
      <c r="I1086" s="3">
        <v>1.55139</v>
      </c>
      <c r="J1086" s="12">
        <f t="shared" si="48"/>
        <v>2.15</v>
      </c>
      <c r="K1086" s="4">
        <v>43783.166666666664</v>
      </c>
      <c r="L1086" s="3">
        <f t="shared" si="49"/>
        <v>14</v>
      </c>
      <c r="M1086" s="3">
        <f t="shared" si="50"/>
        <v>4</v>
      </c>
      <c r="N1086" s="3">
        <v>58</v>
      </c>
      <c r="O1086" s="3">
        <v>57</v>
      </c>
      <c r="P1086" s="3">
        <v>58</v>
      </c>
      <c r="Q1086" s="3">
        <v>0</v>
      </c>
      <c r="R1086" s="3"/>
      <c r="S1086" s="3">
        <f>IF(ISBLANK(Table13[[#This Row],[T1]]),0,IF(Table13[[#This Row],[T1]]&gt;0,1,0))</f>
        <v>1</v>
      </c>
      <c r="T1086" s="3">
        <f>IF(ISBLANK(Table13[[#This Row],[T2]]),0,IF(Table13[[#This Row],[T2]]&gt;0,1,0))</f>
        <v>1</v>
      </c>
      <c r="U1086" s="3">
        <f>IF(ISBLANK(Table13[[#This Row],[T3]]),0,IF(Table13[[#This Row],[T3]]&gt;0,1,0))</f>
        <v>1</v>
      </c>
      <c r="V1086" s="3">
        <f>IF(ISBLANK(Table13[[#This Row],[T4]]),0,IF(Table13[[#This Row],[T4]]&gt;0,1,0))</f>
        <v>0</v>
      </c>
      <c r="W1086" s="25">
        <v>29</v>
      </c>
      <c r="X1086" s="23">
        <v>17</v>
      </c>
      <c r="Y1086" s="3">
        <v>2.2999999999999998</v>
      </c>
      <c r="Z1086" s="3"/>
      <c r="AB1086" s="30">
        <v>1056</v>
      </c>
      <c r="AC1086" s="30">
        <v>1.6519730136015509</v>
      </c>
      <c r="AD1086" s="30">
        <v>0.14802698639844913</v>
      </c>
    </row>
    <row r="1087" spans="1:30">
      <c r="A1087" s="4">
        <v>43783.208333333336</v>
      </c>
      <c r="B1087">
        <v>43783</v>
      </c>
      <c r="C1087" s="3">
        <v>0.20833333333333334</v>
      </c>
      <c r="D1087" s="3">
        <v>5</v>
      </c>
      <c r="E1087" s="3">
        <v>45</v>
      </c>
      <c r="F1087" s="3">
        <v>2.1</v>
      </c>
      <c r="G1087" s="5">
        <v>1.4</v>
      </c>
      <c r="H1087" s="3">
        <v>3.5</v>
      </c>
      <c r="I1087" s="3">
        <v>1.55139</v>
      </c>
      <c r="J1087" s="12">
        <f t="shared" si="48"/>
        <v>2.1374999999999997</v>
      </c>
      <c r="K1087" s="4">
        <v>43783.208333333336</v>
      </c>
      <c r="L1087" s="3">
        <f t="shared" si="49"/>
        <v>14</v>
      </c>
      <c r="M1087" s="3">
        <f t="shared" si="50"/>
        <v>5</v>
      </c>
      <c r="N1087" s="3">
        <v>58</v>
      </c>
      <c r="O1087" s="3">
        <v>58</v>
      </c>
      <c r="P1087" s="3">
        <v>58</v>
      </c>
      <c r="Q1087" s="3">
        <v>0</v>
      </c>
      <c r="R1087" s="3"/>
      <c r="S1087" s="3">
        <f>IF(ISBLANK(Table13[[#This Row],[T1]]),0,IF(Table13[[#This Row],[T1]]&gt;0,1,0))</f>
        <v>1</v>
      </c>
      <c r="T1087" s="3">
        <f>IF(ISBLANK(Table13[[#This Row],[T2]]),0,IF(Table13[[#This Row],[T2]]&gt;0,1,0))</f>
        <v>1</v>
      </c>
      <c r="U1087" s="3">
        <f>IF(ISBLANK(Table13[[#This Row],[T3]]),0,IF(Table13[[#This Row],[T3]]&gt;0,1,0))</f>
        <v>1</v>
      </c>
      <c r="V1087" s="3">
        <f>IF(ISBLANK(Table13[[#This Row],[T4]]),0,IF(Table13[[#This Row],[T4]]&gt;0,1,0))</f>
        <v>0</v>
      </c>
      <c r="W1087" s="26">
        <v>29</v>
      </c>
      <c r="X1087" s="22">
        <v>17</v>
      </c>
      <c r="Y1087" s="3">
        <v>3.5</v>
      </c>
      <c r="Z1087" s="3"/>
      <c r="AB1087" s="30">
        <v>1057</v>
      </c>
      <c r="AC1087" s="30">
        <v>1.6734195786396615</v>
      </c>
      <c r="AD1087" s="30">
        <v>0.2265804213603384</v>
      </c>
    </row>
    <row r="1088" spans="1:30">
      <c r="A1088" s="4">
        <v>43783.25</v>
      </c>
      <c r="B1088">
        <v>43783</v>
      </c>
      <c r="C1088" s="3">
        <v>0.25</v>
      </c>
      <c r="D1088" s="3">
        <v>6</v>
      </c>
      <c r="E1088" s="3">
        <v>45</v>
      </c>
      <c r="F1088" s="3">
        <v>1</v>
      </c>
      <c r="G1088" s="5">
        <v>0.9</v>
      </c>
      <c r="H1088" s="3">
        <v>1.9</v>
      </c>
      <c r="I1088" s="3">
        <v>1.55139</v>
      </c>
      <c r="J1088" s="12">
        <f t="shared" si="48"/>
        <v>2.1208333333333331</v>
      </c>
      <c r="K1088" s="4">
        <v>43783.25</v>
      </c>
      <c r="L1088" s="3">
        <f t="shared" si="49"/>
        <v>14</v>
      </c>
      <c r="M1088" s="3">
        <f t="shared" si="50"/>
        <v>6</v>
      </c>
      <c r="N1088" s="3">
        <v>58</v>
      </c>
      <c r="O1088" s="3">
        <v>24</v>
      </c>
      <c r="P1088" s="3">
        <v>58</v>
      </c>
      <c r="Q1088" s="3">
        <v>0</v>
      </c>
      <c r="R1088" s="3"/>
      <c r="S1088" s="3">
        <f>IF(ISBLANK(Table13[[#This Row],[T1]]),0,IF(Table13[[#This Row],[T1]]&gt;0,1,0))</f>
        <v>1</v>
      </c>
      <c r="T1088" s="3">
        <f>IF(ISBLANK(Table13[[#This Row],[T2]]),0,IF(Table13[[#This Row],[T2]]&gt;0,1,0))</f>
        <v>1</v>
      </c>
      <c r="U1088" s="3">
        <f>IF(ISBLANK(Table13[[#This Row],[T3]]),0,IF(Table13[[#This Row],[T3]]&gt;0,1,0))</f>
        <v>1</v>
      </c>
      <c r="V1088" s="3">
        <f>IF(ISBLANK(Table13[[#This Row],[T4]]),0,IF(Table13[[#This Row],[T4]]&gt;0,1,0))</f>
        <v>0</v>
      </c>
      <c r="W1088" s="25">
        <v>28</v>
      </c>
      <c r="X1088" s="23">
        <v>13</v>
      </c>
      <c r="Y1088" s="3">
        <v>1.9</v>
      </c>
      <c r="Z1088" s="3"/>
      <c r="AB1088" s="30">
        <v>1058</v>
      </c>
      <c r="AC1088" s="30">
        <v>1.6841428611587168</v>
      </c>
      <c r="AD1088" s="30">
        <v>0.11585713884128324</v>
      </c>
    </row>
    <row r="1089" spans="1:30">
      <c r="A1089" s="4">
        <v>43783.291666666664</v>
      </c>
      <c r="B1089">
        <v>43783</v>
      </c>
      <c r="C1089" s="3">
        <v>0.29166666666666669</v>
      </c>
      <c r="D1089" s="3">
        <v>7</v>
      </c>
      <c r="E1089" s="3">
        <v>45</v>
      </c>
      <c r="F1089" s="3">
        <v>2.8</v>
      </c>
      <c r="G1089" s="5">
        <v>1.7</v>
      </c>
      <c r="H1089" s="3">
        <v>4.5</v>
      </c>
      <c r="I1089" s="3">
        <v>1.55139</v>
      </c>
      <c r="J1089" s="12">
        <f t="shared" si="48"/>
        <v>2.1958333333333333</v>
      </c>
      <c r="K1089" s="4">
        <v>43783.291666666664</v>
      </c>
      <c r="L1089" s="3">
        <f t="shared" si="49"/>
        <v>14</v>
      </c>
      <c r="M1089" s="3">
        <f t="shared" si="50"/>
        <v>7</v>
      </c>
      <c r="N1089" s="3">
        <v>31</v>
      </c>
      <c r="O1089" s="3">
        <v>24</v>
      </c>
      <c r="P1089" s="3">
        <v>58</v>
      </c>
      <c r="Q1089" s="3">
        <v>0</v>
      </c>
      <c r="R1089" s="3"/>
      <c r="S1089" s="3">
        <f>IF(ISBLANK(Table13[[#This Row],[T1]]),0,IF(Table13[[#This Row],[T1]]&gt;0,1,0))</f>
        <v>1</v>
      </c>
      <c r="T1089" s="3">
        <f>IF(ISBLANK(Table13[[#This Row],[T2]]),0,IF(Table13[[#This Row],[T2]]&gt;0,1,0))</f>
        <v>1</v>
      </c>
      <c r="U1089" s="3">
        <f>IF(ISBLANK(Table13[[#This Row],[T3]]),0,IF(Table13[[#This Row],[T3]]&gt;0,1,0))</f>
        <v>1</v>
      </c>
      <c r="V1089" s="3">
        <f>IF(ISBLANK(Table13[[#This Row],[T4]]),0,IF(Table13[[#This Row],[T4]]&gt;0,1,0))</f>
        <v>0</v>
      </c>
      <c r="W1089" s="26">
        <v>31</v>
      </c>
      <c r="X1089" s="22">
        <v>13</v>
      </c>
      <c r="Y1089" s="3">
        <v>4.5</v>
      </c>
      <c r="Z1089" s="3"/>
      <c r="AB1089" s="30">
        <v>1059</v>
      </c>
      <c r="AC1089" s="30">
        <v>1.6841428611587168</v>
      </c>
      <c r="AD1089" s="30">
        <v>1.4158571388412833</v>
      </c>
    </row>
    <row r="1090" spans="1:30">
      <c r="A1090" s="4">
        <v>43783.333333333336</v>
      </c>
      <c r="B1090">
        <v>43783</v>
      </c>
      <c r="C1090" s="3">
        <v>0.33333333333333331</v>
      </c>
      <c r="D1090" s="3">
        <v>8</v>
      </c>
      <c r="E1090" s="3">
        <v>45</v>
      </c>
      <c r="F1090" s="3">
        <v>0.2</v>
      </c>
      <c r="G1090" s="5">
        <v>0.2</v>
      </c>
      <c r="H1090" s="3">
        <v>0.4</v>
      </c>
      <c r="I1090" s="3">
        <v>1.55139</v>
      </c>
      <c r="J1090" s="12">
        <f t="shared" ref="J1090:J1153" si="51">AVERAGE(H1090:H1113)</f>
        <v>2.2083333333333335</v>
      </c>
      <c r="K1090" s="4">
        <v>43783.333333333336</v>
      </c>
      <c r="L1090" s="3">
        <f t="shared" ref="L1090:L1153" si="52">DAY(K1090)</f>
        <v>14</v>
      </c>
      <c r="M1090" s="3">
        <f t="shared" ref="M1090:M1153" si="53">HOUR(K1090)</f>
        <v>8</v>
      </c>
      <c r="N1090" s="3">
        <v>0</v>
      </c>
      <c r="O1090" s="3">
        <v>0</v>
      </c>
      <c r="P1090" s="3">
        <v>57</v>
      </c>
      <c r="Q1090" s="3">
        <v>0</v>
      </c>
      <c r="R1090" s="3"/>
      <c r="S1090" s="3">
        <f>IF(ISBLANK(Table13[[#This Row],[T1]]),0,IF(Table13[[#This Row],[T1]]&gt;0,1,0))</f>
        <v>1</v>
      </c>
      <c r="T1090" s="3">
        <f>IF(ISBLANK(Table13[[#This Row],[T2]]),0,IF(Table13[[#This Row],[T2]]&gt;0,1,0))</f>
        <v>1</v>
      </c>
      <c r="U1090" s="3">
        <f>IF(ISBLANK(Table13[[#This Row],[T3]]),0,IF(Table13[[#This Row],[T3]]&gt;0,1,0))</f>
        <v>1</v>
      </c>
      <c r="V1090" s="3">
        <f>IF(ISBLANK(Table13[[#This Row],[T4]]),0,IF(Table13[[#This Row],[T4]]&gt;0,1,0))</f>
        <v>0</v>
      </c>
      <c r="W1090" s="25">
        <v>33</v>
      </c>
      <c r="X1090" s="23">
        <v>13</v>
      </c>
      <c r="Y1090" s="3">
        <v>0.4</v>
      </c>
      <c r="Z1090" s="3"/>
      <c r="AB1090" s="30">
        <v>1060</v>
      </c>
      <c r="AC1090" s="30">
        <v>1.6948661436777719</v>
      </c>
      <c r="AD1090" s="30">
        <v>0.50513385632222829</v>
      </c>
    </row>
    <row r="1091" spans="1:30">
      <c r="A1091" s="4">
        <v>43783.375</v>
      </c>
      <c r="B1091">
        <v>43783</v>
      </c>
      <c r="C1091" s="3">
        <v>0.375</v>
      </c>
      <c r="D1091" s="3">
        <v>9</v>
      </c>
      <c r="E1091" s="3">
        <v>45</v>
      </c>
      <c r="F1091" s="3">
        <v>1.3</v>
      </c>
      <c r="G1091" s="5">
        <v>0.2</v>
      </c>
      <c r="H1091" s="3">
        <v>1.5</v>
      </c>
      <c r="I1091" s="3">
        <v>1.55139</v>
      </c>
      <c r="J1091" s="12">
        <f t="shared" si="51"/>
        <v>2.2083333333333335</v>
      </c>
      <c r="K1091" s="4">
        <v>43783.375</v>
      </c>
      <c r="L1091" s="3">
        <f t="shared" si="52"/>
        <v>14</v>
      </c>
      <c r="M1091" s="3">
        <f t="shared" si="53"/>
        <v>9</v>
      </c>
      <c r="N1091" s="3">
        <v>0</v>
      </c>
      <c r="O1091" s="3">
        <v>0</v>
      </c>
      <c r="P1091" s="3">
        <v>58</v>
      </c>
      <c r="Q1091" s="3">
        <v>0</v>
      </c>
      <c r="R1091" s="3"/>
      <c r="S1091" s="3">
        <f>IF(ISBLANK(Table13[[#This Row],[T1]]),0,IF(Table13[[#This Row],[T1]]&gt;0,1,0))</f>
        <v>1</v>
      </c>
      <c r="T1091" s="3">
        <f>IF(ISBLANK(Table13[[#This Row],[T2]]),0,IF(Table13[[#This Row],[T2]]&gt;0,1,0))</f>
        <v>0</v>
      </c>
      <c r="U1091" s="3">
        <f>IF(ISBLANK(Table13[[#This Row],[T3]]),0,IF(Table13[[#This Row],[T3]]&gt;0,1,0))</f>
        <v>1</v>
      </c>
      <c r="V1091" s="3">
        <f>IF(ISBLANK(Table13[[#This Row],[T4]]),0,IF(Table13[[#This Row],[T4]]&gt;0,1,0))</f>
        <v>1</v>
      </c>
      <c r="W1091" s="26">
        <v>35</v>
      </c>
      <c r="X1091" s="22">
        <v>21</v>
      </c>
      <c r="Y1091" s="3">
        <v>1.5</v>
      </c>
      <c r="Z1091" s="3"/>
      <c r="AB1091" s="30">
        <v>1061</v>
      </c>
      <c r="AC1091" s="30">
        <v>1.6948661436777719</v>
      </c>
      <c r="AD1091" s="30">
        <v>0.30513385632222811</v>
      </c>
    </row>
    <row r="1092" spans="1:30">
      <c r="A1092" s="4">
        <v>43783.416666666664</v>
      </c>
      <c r="B1092">
        <v>43783</v>
      </c>
      <c r="C1092" s="3">
        <v>0.41666666666666669</v>
      </c>
      <c r="D1092" s="3">
        <v>10</v>
      </c>
      <c r="E1092" s="3">
        <v>45</v>
      </c>
      <c r="F1092" s="3">
        <v>0.3</v>
      </c>
      <c r="G1092" s="5">
        <v>0.2</v>
      </c>
      <c r="H1092" s="3">
        <v>0.5</v>
      </c>
      <c r="I1092" s="3">
        <v>1.55139</v>
      </c>
      <c r="J1092" s="12">
        <f t="shared" si="51"/>
        <v>2.166666666666667</v>
      </c>
      <c r="K1092" s="4">
        <v>43783.416666666664</v>
      </c>
      <c r="L1092" s="3">
        <f t="shared" si="52"/>
        <v>14</v>
      </c>
      <c r="M1092" s="3">
        <f t="shared" si="53"/>
        <v>10</v>
      </c>
      <c r="N1092" s="3">
        <v>0</v>
      </c>
      <c r="O1092" s="3">
        <v>0</v>
      </c>
      <c r="P1092" s="3">
        <v>58</v>
      </c>
      <c r="Q1092" s="3">
        <v>0</v>
      </c>
      <c r="R1092" s="3"/>
      <c r="S1092" s="3">
        <f>IF(ISBLANK(Table13[[#This Row],[T1]]),0,IF(Table13[[#This Row],[T1]]&gt;0,1,0))</f>
        <v>1</v>
      </c>
      <c r="T1092" s="3">
        <f>IF(ISBLANK(Table13[[#This Row],[T2]]),0,IF(Table13[[#This Row],[T2]]&gt;0,1,0))</f>
        <v>0</v>
      </c>
      <c r="U1092" s="3">
        <f>IF(ISBLANK(Table13[[#This Row],[T3]]),0,IF(Table13[[#This Row],[T3]]&gt;0,1,0))</f>
        <v>1</v>
      </c>
      <c r="V1092" s="3">
        <f>IF(ISBLANK(Table13[[#This Row],[T4]]),0,IF(Table13[[#This Row],[T4]]&gt;0,1,0))</f>
        <v>1</v>
      </c>
      <c r="W1092" s="25">
        <v>36</v>
      </c>
      <c r="X1092" s="23">
        <v>11</v>
      </c>
      <c r="Y1092" s="3">
        <v>0.5</v>
      </c>
      <c r="Z1092" s="3"/>
      <c r="AB1092" s="30">
        <v>1062</v>
      </c>
      <c r="AC1092" s="30">
        <v>1.7055894261968272</v>
      </c>
      <c r="AD1092" s="30">
        <v>1.2944105738031728</v>
      </c>
    </row>
    <row r="1093" spans="1:30">
      <c r="A1093" s="4">
        <v>43783.458333333336</v>
      </c>
      <c r="B1093">
        <v>43783</v>
      </c>
      <c r="C1093" s="3">
        <v>0.45833333333333331</v>
      </c>
      <c r="D1093" s="3">
        <v>11</v>
      </c>
      <c r="E1093" s="3">
        <v>45</v>
      </c>
      <c r="F1093" s="3">
        <v>0.2</v>
      </c>
      <c r="G1093" s="5">
        <v>0.2</v>
      </c>
      <c r="H1093" s="3">
        <v>0.4</v>
      </c>
      <c r="I1093" s="3">
        <v>1.55139</v>
      </c>
      <c r="J1093" s="12">
        <f t="shared" si="51"/>
        <v>2.1750000000000003</v>
      </c>
      <c r="K1093" s="4">
        <v>43783.458333333336</v>
      </c>
      <c r="L1093" s="3">
        <f t="shared" si="52"/>
        <v>14</v>
      </c>
      <c r="M1093" s="3">
        <f t="shared" si="53"/>
        <v>11</v>
      </c>
      <c r="N1093" s="3">
        <v>0</v>
      </c>
      <c r="O1093" s="3">
        <v>0</v>
      </c>
      <c r="P1093" s="3">
        <v>58</v>
      </c>
      <c r="Q1093" s="3">
        <v>0</v>
      </c>
      <c r="R1093" s="3"/>
      <c r="S1093" s="3">
        <f>IF(ISBLANK(Table13[[#This Row],[T1]]),0,IF(Table13[[#This Row],[T1]]&gt;0,1,0))</f>
        <v>0</v>
      </c>
      <c r="T1093" s="3">
        <f>IF(ISBLANK(Table13[[#This Row],[T2]]),0,IF(Table13[[#This Row],[T2]]&gt;0,1,0))</f>
        <v>0</v>
      </c>
      <c r="U1093" s="3">
        <f>IF(ISBLANK(Table13[[#This Row],[T3]]),0,IF(Table13[[#This Row],[T3]]&gt;0,1,0))</f>
        <v>1</v>
      </c>
      <c r="V1093" s="3">
        <f>IF(ISBLANK(Table13[[#This Row],[T4]]),0,IF(Table13[[#This Row],[T4]]&gt;0,1,0))</f>
        <v>0</v>
      </c>
      <c r="W1093" s="26">
        <v>38</v>
      </c>
      <c r="X1093" s="22">
        <v>11</v>
      </c>
      <c r="Y1093" s="3">
        <v>0.4</v>
      </c>
      <c r="Z1093" s="3"/>
      <c r="AB1093" s="30">
        <v>1063</v>
      </c>
      <c r="AC1093" s="30">
        <v>1.7055894261968272</v>
      </c>
      <c r="AD1093" s="30">
        <v>2.0944105738031729</v>
      </c>
    </row>
    <row r="1094" spans="1:30">
      <c r="A1094" s="4">
        <v>43783.5</v>
      </c>
      <c r="B1094">
        <v>43783</v>
      </c>
      <c r="C1094" s="3">
        <v>0.5</v>
      </c>
      <c r="D1094" s="3">
        <v>12</v>
      </c>
      <c r="E1094" s="3">
        <v>45</v>
      </c>
      <c r="F1094" s="3">
        <v>0.3</v>
      </c>
      <c r="G1094" s="5">
        <v>0.2</v>
      </c>
      <c r="H1094" s="3">
        <v>0.5</v>
      </c>
      <c r="I1094" s="3">
        <v>1.55139</v>
      </c>
      <c r="J1094" s="12">
        <f t="shared" si="51"/>
        <v>2.1916666666666669</v>
      </c>
      <c r="K1094" s="4">
        <v>43783.5</v>
      </c>
      <c r="L1094" s="3">
        <f t="shared" si="52"/>
        <v>14</v>
      </c>
      <c r="M1094" s="3">
        <f t="shared" si="53"/>
        <v>12</v>
      </c>
      <c r="N1094" s="3">
        <v>0</v>
      </c>
      <c r="O1094" s="3">
        <v>0</v>
      </c>
      <c r="P1094" s="3">
        <v>57</v>
      </c>
      <c r="Q1094" s="3">
        <v>0</v>
      </c>
      <c r="R1094" s="3"/>
      <c r="S1094" s="3">
        <f>IF(ISBLANK(Table13[[#This Row],[T1]]),0,IF(Table13[[#This Row],[T1]]&gt;0,1,0))</f>
        <v>0</v>
      </c>
      <c r="T1094" s="3">
        <f>IF(ISBLANK(Table13[[#This Row],[T2]]),0,IF(Table13[[#This Row],[T2]]&gt;0,1,0))</f>
        <v>0</v>
      </c>
      <c r="U1094" s="3">
        <f>IF(ISBLANK(Table13[[#This Row],[T3]]),0,IF(Table13[[#This Row],[T3]]&gt;0,1,0))</f>
        <v>0</v>
      </c>
      <c r="V1094" s="3">
        <f>IF(ISBLANK(Table13[[#This Row],[T4]]),0,IF(Table13[[#This Row],[T4]]&gt;0,1,0))</f>
        <v>0</v>
      </c>
      <c r="W1094" s="25">
        <v>40</v>
      </c>
      <c r="X1094" s="23">
        <v>13</v>
      </c>
      <c r="Y1094" s="3">
        <v>0.5</v>
      </c>
      <c r="Z1094" s="3"/>
      <c r="AB1094" s="30">
        <v>1064</v>
      </c>
      <c r="AC1094" s="30">
        <v>1.6948661436777719</v>
      </c>
      <c r="AD1094" s="30">
        <v>0.90513385632222776</v>
      </c>
    </row>
    <row r="1095" spans="1:30">
      <c r="A1095" s="4">
        <v>43783.541666666664</v>
      </c>
      <c r="B1095">
        <v>43783</v>
      </c>
      <c r="C1095" s="3">
        <v>0.54166666666666663</v>
      </c>
      <c r="D1095" s="3">
        <v>13</v>
      </c>
      <c r="E1095" s="3">
        <v>45</v>
      </c>
      <c r="F1095" s="3">
        <v>0.2</v>
      </c>
      <c r="G1095" s="5">
        <v>0.2</v>
      </c>
      <c r="H1095" s="3">
        <v>0.4</v>
      </c>
      <c r="I1095" s="3">
        <v>1.55139</v>
      </c>
      <c r="J1095" s="12">
        <f t="shared" si="51"/>
        <v>2.2041666666666666</v>
      </c>
      <c r="K1095" s="4">
        <v>43783.541666666664</v>
      </c>
      <c r="L1095" s="3">
        <f t="shared" si="52"/>
        <v>14</v>
      </c>
      <c r="M1095" s="3">
        <f t="shared" si="53"/>
        <v>13</v>
      </c>
      <c r="N1095" s="3">
        <v>0</v>
      </c>
      <c r="O1095" s="3">
        <v>0</v>
      </c>
      <c r="P1095" s="3">
        <v>58</v>
      </c>
      <c r="Q1095" s="3">
        <v>0</v>
      </c>
      <c r="R1095" s="3"/>
      <c r="S1095" s="3">
        <f>IF(ISBLANK(Table13[[#This Row],[T1]]),0,IF(Table13[[#This Row],[T1]]&gt;0,1,0))</f>
        <v>0</v>
      </c>
      <c r="T1095" s="3">
        <f>IF(ISBLANK(Table13[[#This Row],[T2]]),0,IF(Table13[[#This Row],[T2]]&gt;0,1,0))</f>
        <v>0</v>
      </c>
      <c r="U1095" s="3">
        <f>IF(ISBLANK(Table13[[#This Row],[T3]]),0,IF(Table13[[#This Row],[T3]]&gt;0,1,0))</f>
        <v>0</v>
      </c>
      <c r="V1095" s="3">
        <f>IF(ISBLANK(Table13[[#This Row],[T4]]),0,IF(Table13[[#This Row],[T4]]&gt;0,1,0))</f>
        <v>0</v>
      </c>
      <c r="W1095" s="26">
        <v>40</v>
      </c>
      <c r="X1095" s="22">
        <v>13</v>
      </c>
      <c r="Y1095" s="3">
        <v>0.4</v>
      </c>
      <c r="Z1095" s="3"/>
      <c r="AB1095" s="30">
        <v>1065</v>
      </c>
      <c r="AC1095" s="30">
        <v>1.6734195786396615</v>
      </c>
      <c r="AD1095" s="30">
        <v>0.42658042136033858</v>
      </c>
    </row>
    <row r="1096" spans="1:30">
      <c r="A1096" s="4">
        <v>43783.583333333336</v>
      </c>
      <c r="B1096">
        <v>43783</v>
      </c>
      <c r="C1096" s="3">
        <v>0.58333333333333337</v>
      </c>
      <c r="D1096" s="3">
        <v>14</v>
      </c>
      <c r="E1096" s="3">
        <v>45</v>
      </c>
      <c r="F1096" s="3">
        <v>0.2</v>
      </c>
      <c r="G1096" s="5">
        <v>0.2</v>
      </c>
      <c r="H1096" s="3">
        <v>0.4</v>
      </c>
      <c r="I1096" s="3">
        <v>1.55139</v>
      </c>
      <c r="J1096" s="12">
        <f t="shared" si="51"/>
        <v>2.2666666666666671</v>
      </c>
      <c r="K1096" s="4">
        <v>43783.583333333336</v>
      </c>
      <c r="L1096" s="3">
        <f t="shared" si="52"/>
        <v>14</v>
      </c>
      <c r="M1096" s="3">
        <f t="shared" si="53"/>
        <v>14</v>
      </c>
      <c r="N1096" s="3">
        <v>0</v>
      </c>
      <c r="O1096" s="3">
        <v>0</v>
      </c>
      <c r="P1096" s="3">
        <v>58</v>
      </c>
      <c r="Q1096" s="3">
        <v>0</v>
      </c>
      <c r="R1096" s="3"/>
      <c r="S1096" s="3">
        <f>IF(ISBLANK(Table13[[#This Row],[T1]]),0,IF(Table13[[#This Row],[T1]]&gt;0,1,0))</f>
        <v>1</v>
      </c>
      <c r="T1096" s="3">
        <f>IF(ISBLANK(Table13[[#This Row],[T2]]),0,IF(Table13[[#This Row],[T2]]&gt;0,1,0))</f>
        <v>1</v>
      </c>
      <c r="U1096" s="3">
        <f>IF(ISBLANK(Table13[[#This Row],[T3]]),0,IF(Table13[[#This Row],[T3]]&gt;0,1,0))</f>
        <v>0</v>
      </c>
      <c r="V1096" s="3">
        <f>IF(ISBLANK(Table13[[#This Row],[T4]]),0,IF(Table13[[#This Row],[T4]]&gt;0,1,0))</f>
        <v>0</v>
      </c>
      <c r="W1096" s="25">
        <v>41</v>
      </c>
      <c r="X1096" s="23">
        <v>13</v>
      </c>
      <c r="Y1096" s="3">
        <v>0.4</v>
      </c>
      <c r="Z1096" s="3"/>
      <c r="AB1096" s="30">
        <v>1066</v>
      </c>
      <c r="AC1096" s="30">
        <v>1.5009403738719318</v>
      </c>
      <c r="AD1096" s="30">
        <v>-1.1009403738719317</v>
      </c>
    </row>
    <row r="1097" spans="1:30">
      <c r="A1097" s="4">
        <v>43783.625</v>
      </c>
      <c r="B1097">
        <v>43783</v>
      </c>
      <c r="C1097" s="3">
        <v>0.625</v>
      </c>
      <c r="D1097" s="3">
        <v>15</v>
      </c>
      <c r="E1097" s="3">
        <v>45</v>
      </c>
      <c r="F1097" s="3">
        <v>1.3</v>
      </c>
      <c r="G1097" s="5">
        <v>2.5</v>
      </c>
      <c r="H1097" s="3">
        <v>3.8</v>
      </c>
      <c r="I1097" s="3">
        <v>1.55139</v>
      </c>
      <c r="J1097" s="12">
        <f t="shared" si="51"/>
        <v>2.2833333333333332</v>
      </c>
      <c r="K1097" s="4">
        <v>43783.625</v>
      </c>
      <c r="L1097" s="3">
        <f t="shared" si="52"/>
        <v>14</v>
      </c>
      <c r="M1097" s="3">
        <f t="shared" si="53"/>
        <v>15</v>
      </c>
      <c r="N1097" s="3">
        <v>0</v>
      </c>
      <c r="O1097" s="3">
        <v>0</v>
      </c>
      <c r="P1097" s="3">
        <v>58</v>
      </c>
      <c r="Q1097" s="3">
        <v>0</v>
      </c>
      <c r="R1097" s="3"/>
      <c r="S1097" s="3">
        <f>IF(ISBLANK(Table13[[#This Row],[T1]]),0,IF(Table13[[#This Row],[T1]]&gt;0,1,0))</f>
        <v>1</v>
      </c>
      <c r="T1097" s="3">
        <f>IF(ISBLANK(Table13[[#This Row],[T2]]),0,IF(Table13[[#This Row],[T2]]&gt;0,1,0))</f>
        <v>1</v>
      </c>
      <c r="U1097" s="3">
        <f>IF(ISBLANK(Table13[[#This Row],[T3]]),0,IF(Table13[[#This Row],[T3]]&gt;0,1,0))</f>
        <v>0</v>
      </c>
      <c r="V1097" s="3">
        <f>IF(ISBLANK(Table13[[#This Row],[T4]]),0,IF(Table13[[#This Row],[T4]]&gt;0,1,0))</f>
        <v>0</v>
      </c>
      <c r="W1097" s="26">
        <v>42</v>
      </c>
      <c r="X1097" s="22">
        <v>13</v>
      </c>
      <c r="Y1097" s="3">
        <v>3.8</v>
      </c>
      <c r="Z1097" s="3"/>
      <c r="AB1097" s="30">
        <v>1067</v>
      </c>
      <c r="AC1097" s="30">
        <v>1.4902170913528765</v>
      </c>
      <c r="AD1097" s="30">
        <v>-0.9902170913528765</v>
      </c>
    </row>
    <row r="1098" spans="1:30">
      <c r="A1098" s="4">
        <v>43783.666666666664</v>
      </c>
      <c r="B1098">
        <v>43783</v>
      </c>
      <c r="C1098" s="3">
        <v>0.66666666666666663</v>
      </c>
      <c r="D1098" s="3">
        <v>16</v>
      </c>
      <c r="E1098" s="3">
        <v>45</v>
      </c>
      <c r="F1098" s="3">
        <v>1.5</v>
      </c>
      <c r="G1098" s="5">
        <v>1.5</v>
      </c>
      <c r="H1098" s="3">
        <v>3</v>
      </c>
      <c r="I1098" s="3">
        <v>1.55139</v>
      </c>
      <c r="J1098" s="12">
        <f t="shared" si="51"/>
        <v>2.1625000000000001</v>
      </c>
      <c r="K1098" s="4">
        <v>43783.666666666664</v>
      </c>
      <c r="L1098" s="3">
        <f t="shared" si="52"/>
        <v>14</v>
      </c>
      <c r="M1098" s="3">
        <f t="shared" si="53"/>
        <v>16</v>
      </c>
      <c r="N1098" s="3">
        <v>0</v>
      </c>
      <c r="O1098" s="3">
        <v>0</v>
      </c>
      <c r="P1098" s="3">
        <v>39</v>
      </c>
      <c r="Q1098" s="3">
        <v>0</v>
      </c>
      <c r="R1098" s="3"/>
      <c r="S1098" s="3">
        <f>IF(ISBLANK(Table13[[#This Row],[T1]]),0,IF(Table13[[#This Row],[T1]]&gt;0,1,0))</f>
        <v>1</v>
      </c>
      <c r="T1098" s="3">
        <f>IF(ISBLANK(Table13[[#This Row],[T2]]),0,IF(Table13[[#This Row],[T2]]&gt;0,1,0))</f>
        <v>0</v>
      </c>
      <c r="U1098" s="3">
        <f>IF(ISBLANK(Table13[[#This Row],[T3]]),0,IF(Table13[[#This Row],[T3]]&gt;0,1,0))</f>
        <v>1</v>
      </c>
      <c r="V1098" s="3">
        <f>IF(ISBLANK(Table13[[#This Row],[T4]]),0,IF(Table13[[#This Row],[T4]]&gt;0,1,0))</f>
        <v>0</v>
      </c>
      <c r="W1098" s="25">
        <v>41</v>
      </c>
      <c r="X1098" s="23">
        <v>13</v>
      </c>
      <c r="Y1098" s="3">
        <v>3</v>
      </c>
      <c r="Z1098" s="3"/>
      <c r="AB1098" s="30">
        <v>1068</v>
      </c>
      <c r="AC1098" s="30">
        <v>1.5767804877231868</v>
      </c>
      <c r="AD1098" s="30">
        <v>-0.97678048772318682</v>
      </c>
    </row>
    <row r="1099" spans="1:30">
      <c r="A1099" s="4">
        <v>43783.708333333336</v>
      </c>
      <c r="B1099">
        <v>43783</v>
      </c>
      <c r="C1099" s="3">
        <v>0.70833333333333337</v>
      </c>
      <c r="D1099" s="3">
        <v>17</v>
      </c>
      <c r="E1099" s="3">
        <v>45</v>
      </c>
      <c r="F1099" s="3">
        <v>1.7</v>
      </c>
      <c r="G1099" s="5">
        <v>3.3</v>
      </c>
      <c r="H1099" s="3">
        <v>5</v>
      </c>
      <c r="I1099" s="3">
        <v>1.55139</v>
      </c>
      <c r="J1099" s="12">
        <f t="shared" si="51"/>
        <v>2.1541666666666663</v>
      </c>
      <c r="K1099" s="4">
        <v>43783.708333333336</v>
      </c>
      <c r="L1099" s="3">
        <f t="shared" si="52"/>
        <v>14</v>
      </c>
      <c r="M1099" s="3">
        <f t="shared" si="53"/>
        <v>17</v>
      </c>
      <c r="N1099" s="3">
        <v>0</v>
      </c>
      <c r="O1099" s="3">
        <v>47</v>
      </c>
      <c r="P1099" s="3">
        <v>0</v>
      </c>
      <c r="Q1099" s="3">
        <v>0</v>
      </c>
      <c r="R1099" s="3"/>
      <c r="S1099" s="3">
        <f>IF(ISBLANK(Table13[[#This Row],[T1]]),0,IF(Table13[[#This Row],[T1]]&gt;0,1,0))</f>
        <v>1</v>
      </c>
      <c r="T1099" s="3">
        <f>IF(ISBLANK(Table13[[#This Row],[T2]]),0,IF(Table13[[#This Row],[T2]]&gt;0,1,0))</f>
        <v>0</v>
      </c>
      <c r="U1099" s="3">
        <f>IF(ISBLANK(Table13[[#This Row],[T3]]),0,IF(Table13[[#This Row],[T3]]&gt;0,1,0))</f>
        <v>1</v>
      </c>
      <c r="V1099" s="3">
        <f>IF(ISBLANK(Table13[[#This Row],[T4]]),0,IF(Table13[[#This Row],[T4]]&gt;0,1,0))</f>
        <v>0</v>
      </c>
      <c r="W1099" s="26">
        <v>40</v>
      </c>
      <c r="X1099" s="22">
        <v>13</v>
      </c>
      <c r="Y1099" s="3">
        <v>5</v>
      </c>
      <c r="Z1099" s="3"/>
      <c r="AB1099" s="30">
        <v>1069</v>
      </c>
      <c r="AC1099" s="30">
        <v>1.6947596089388441</v>
      </c>
      <c r="AD1099" s="30">
        <v>-0.99475960893884419</v>
      </c>
    </row>
    <row r="1100" spans="1:30">
      <c r="A1100" s="4">
        <v>43783.75</v>
      </c>
      <c r="B1100">
        <v>43783</v>
      </c>
      <c r="C1100" s="3">
        <v>0.75</v>
      </c>
      <c r="D1100" s="3">
        <v>18</v>
      </c>
      <c r="E1100" s="3">
        <v>45</v>
      </c>
      <c r="F1100" s="3">
        <v>1.7</v>
      </c>
      <c r="G1100" s="5">
        <v>1.1000000000000001</v>
      </c>
      <c r="H1100" s="3">
        <v>2.8</v>
      </c>
      <c r="I1100" s="3">
        <v>1.55139</v>
      </c>
      <c r="J1100" s="12">
        <f t="shared" si="51"/>
        <v>2.020833333333333</v>
      </c>
      <c r="K1100" s="4">
        <v>43783.75</v>
      </c>
      <c r="L1100" s="3">
        <f t="shared" si="52"/>
        <v>14</v>
      </c>
      <c r="M1100" s="3">
        <f t="shared" si="53"/>
        <v>18</v>
      </c>
      <c r="N1100" s="3">
        <v>45</v>
      </c>
      <c r="O1100" s="3">
        <v>3</v>
      </c>
      <c r="P1100" s="3">
        <v>0</v>
      </c>
      <c r="Q1100" s="3">
        <v>0</v>
      </c>
      <c r="R1100" s="3"/>
      <c r="S1100" s="3">
        <f>IF(ISBLANK(Table13[[#This Row],[T1]]),0,IF(Table13[[#This Row],[T1]]&gt;0,1,0))</f>
        <v>1</v>
      </c>
      <c r="T1100" s="3">
        <f>IF(ISBLANK(Table13[[#This Row],[T2]]),0,IF(Table13[[#This Row],[T2]]&gt;0,1,0))</f>
        <v>0</v>
      </c>
      <c r="U1100" s="3">
        <f>IF(ISBLANK(Table13[[#This Row],[T3]]),0,IF(Table13[[#This Row],[T3]]&gt;0,1,0))</f>
        <v>1</v>
      </c>
      <c r="V1100" s="3">
        <f>IF(ISBLANK(Table13[[#This Row],[T4]]),0,IF(Table13[[#This Row],[T4]]&gt;0,1,0))</f>
        <v>0</v>
      </c>
      <c r="W1100" s="25">
        <v>40</v>
      </c>
      <c r="X1100" s="23">
        <v>17</v>
      </c>
      <c r="Y1100" s="3">
        <v>2.8</v>
      </c>
      <c r="Z1100" s="3"/>
      <c r="AB1100" s="30">
        <v>1070</v>
      </c>
      <c r="AC1100" s="30">
        <v>1.6840363264197888</v>
      </c>
      <c r="AD1100" s="30">
        <v>-1.2840363264197889</v>
      </c>
    </row>
    <row r="1101" spans="1:30">
      <c r="A1101" s="4">
        <v>43783.791666666664</v>
      </c>
      <c r="B1101">
        <v>43783</v>
      </c>
      <c r="C1101" s="3">
        <v>0.79166666666666663</v>
      </c>
      <c r="D1101" s="3">
        <v>19</v>
      </c>
      <c r="E1101" s="3">
        <v>45</v>
      </c>
      <c r="F1101" s="3">
        <v>1.3</v>
      </c>
      <c r="G1101" s="5">
        <v>1.2</v>
      </c>
      <c r="H1101" s="3">
        <v>2.5</v>
      </c>
      <c r="I1101" s="3">
        <v>1.55139</v>
      </c>
      <c r="J1101" s="12">
        <f t="shared" si="51"/>
        <v>2.0749999999999993</v>
      </c>
      <c r="K1101" s="4">
        <v>43783.791666666664</v>
      </c>
      <c r="L1101" s="3">
        <f t="shared" si="52"/>
        <v>14</v>
      </c>
      <c r="M1101" s="3">
        <f t="shared" si="53"/>
        <v>19</v>
      </c>
      <c r="N1101" s="3">
        <v>58</v>
      </c>
      <c r="O1101" s="3">
        <v>0</v>
      </c>
      <c r="P1101" s="3">
        <v>0</v>
      </c>
      <c r="Q1101" s="3">
        <v>0</v>
      </c>
      <c r="R1101" s="3"/>
      <c r="S1101" s="3">
        <f>IF(ISBLANK(Table13[[#This Row],[T1]]),0,IF(Table13[[#This Row],[T1]]&gt;0,1,0))</f>
        <v>1</v>
      </c>
      <c r="T1101" s="3">
        <f>IF(ISBLANK(Table13[[#This Row],[T2]]),0,IF(Table13[[#This Row],[T2]]&gt;0,1,0))</f>
        <v>1</v>
      </c>
      <c r="U1101" s="3">
        <f>IF(ISBLANK(Table13[[#This Row],[T3]]),0,IF(Table13[[#This Row],[T3]]&gt;0,1,0))</f>
        <v>1</v>
      </c>
      <c r="V1101" s="3">
        <f>IF(ISBLANK(Table13[[#This Row],[T4]]),0,IF(Table13[[#This Row],[T4]]&gt;0,1,0))</f>
        <v>0</v>
      </c>
      <c r="W1101" s="26">
        <v>39</v>
      </c>
      <c r="X1101" s="22">
        <v>13</v>
      </c>
      <c r="Y1101" s="3">
        <v>2.5</v>
      </c>
      <c r="Z1101" s="3"/>
      <c r="AB1101" s="30">
        <v>1071</v>
      </c>
      <c r="AC1101" s="30">
        <v>1.7344712461159542</v>
      </c>
      <c r="AD1101" s="30">
        <v>-1.334471246115954</v>
      </c>
    </row>
    <row r="1102" spans="1:30">
      <c r="A1102" s="4">
        <v>43783.833333333336</v>
      </c>
      <c r="B1102">
        <v>43783</v>
      </c>
      <c r="C1102" s="3">
        <v>0.83333333333333337</v>
      </c>
      <c r="D1102" s="3">
        <v>20</v>
      </c>
      <c r="E1102" s="3">
        <v>45</v>
      </c>
      <c r="F1102" s="3">
        <v>1.1000000000000001</v>
      </c>
      <c r="G1102" s="5">
        <v>1.4</v>
      </c>
      <c r="H1102" s="3">
        <v>2.5</v>
      </c>
      <c r="I1102" s="3">
        <v>1.55139</v>
      </c>
      <c r="J1102" s="12">
        <f t="shared" si="51"/>
        <v>2.0333333333333328</v>
      </c>
      <c r="K1102" s="4">
        <v>43783.833333333336</v>
      </c>
      <c r="L1102" s="3">
        <f t="shared" si="52"/>
        <v>14</v>
      </c>
      <c r="M1102" s="3">
        <f t="shared" si="53"/>
        <v>20</v>
      </c>
      <c r="N1102" s="3">
        <v>57</v>
      </c>
      <c r="O1102" s="3">
        <v>0</v>
      </c>
      <c r="P1102" s="3">
        <v>32</v>
      </c>
      <c r="Q1102" s="3">
        <v>0</v>
      </c>
      <c r="R1102" s="3"/>
      <c r="S1102" s="3">
        <f>IF(ISBLANK(Table13[[#This Row],[T1]]),0,IF(Table13[[#This Row],[T1]]&gt;0,1,0))</f>
        <v>1</v>
      </c>
      <c r="T1102" s="3">
        <f>IF(ISBLANK(Table13[[#This Row],[T2]]),0,IF(Table13[[#This Row],[T2]]&gt;0,1,0))</f>
        <v>1</v>
      </c>
      <c r="U1102" s="3">
        <f>IF(ISBLANK(Table13[[#This Row],[T3]]),0,IF(Table13[[#This Row],[T3]]&gt;0,1,0))</f>
        <v>1</v>
      </c>
      <c r="V1102" s="3">
        <f>IF(ISBLANK(Table13[[#This Row],[T4]]),0,IF(Table13[[#This Row],[T4]]&gt;0,1,0))</f>
        <v>0</v>
      </c>
      <c r="W1102" s="25">
        <v>37</v>
      </c>
      <c r="X1102" s="23">
        <v>17</v>
      </c>
      <c r="Y1102" s="3">
        <v>2.5</v>
      </c>
      <c r="Z1102" s="3"/>
      <c r="AB1102" s="30">
        <v>1072</v>
      </c>
      <c r="AC1102" s="30">
        <v>1.6661729218846435</v>
      </c>
      <c r="AD1102" s="30">
        <v>0.63382707811535632</v>
      </c>
    </row>
    <row r="1103" spans="1:30">
      <c r="A1103" s="4">
        <v>43783.875</v>
      </c>
      <c r="B1103">
        <v>43783</v>
      </c>
      <c r="C1103" s="3">
        <v>0.875</v>
      </c>
      <c r="D1103" s="3">
        <v>21</v>
      </c>
      <c r="E1103" s="3">
        <v>45</v>
      </c>
      <c r="F1103" s="3">
        <v>1.4</v>
      </c>
      <c r="G1103" s="5">
        <v>1.1000000000000001</v>
      </c>
      <c r="H1103" s="3">
        <v>2.5</v>
      </c>
      <c r="I1103" s="3">
        <v>1.55139</v>
      </c>
      <c r="J1103" s="12">
        <f t="shared" si="51"/>
        <v>1.970833333333333</v>
      </c>
      <c r="K1103" s="4">
        <v>43783.875</v>
      </c>
      <c r="L1103" s="3">
        <f t="shared" si="52"/>
        <v>14</v>
      </c>
      <c r="M1103" s="3">
        <f t="shared" si="53"/>
        <v>21</v>
      </c>
      <c r="N1103" s="3">
        <v>58</v>
      </c>
      <c r="O1103" s="3">
        <v>18</v>
      </c>
      <c r="P1103" s="3">
        <v>57</v>
      </c>
      <c r="Q1103" s="3">
        <v>0</v>
      </c>
      <c r="R1103" s="3"/>
      <c r="S1103" s="3">
        <f>IF(ISBLANK(Table13[[#This Row],[T1]]),0,IF(Table13[[#This Row],[T1]]&gt;0,1,0))</f>
        <v>1</v>
      </c>
      <c r="T1103" s="3">
        <f>IF(ISBLANK(Table13[[#This Row],[T2]]),0,IF(Table13[[#This Row],[T2]]&gt;0,1,0))</f>
        <v>1</v>
      </c>
      <c r="U1103" s="3">
        <f>IF(ISBLANK(Table13[[#This Row],[T3]]),0,IF(Table13[[#This Row],[T3]]&gt;0,1,0))</f>
        <v>1</v>
      </c>
      <c r="V1103" s="3">
        <f>IF(ISBLANK(Table13[[#This Row],[T4]]),0,IF(Table13[[#This Row],[T4]]&gt;0,1,0))</f>
        <v>0</v>
      </c>
      <c r="W1103" s="26">
        <v>37</v>
      </c>
      <c r="X1103" s="22">
        <v>13</v>
      </c>
      <c r="Y1103" s="3">
        <v>2.5</v>
      </c>
      <c r="Z1103" s="3"/>
      <c r="AB1103" s="30">
        <v>1073</v>
      </c>
      <c r="AC1103" s="30">
        <v>1.7166078415808088</v>
      </c>
      <c r="AD1103" s="30">
        <v>3.2833921584191912</v>
      </c>
    </row>
    <row r="1104" spans="1:30">
      <c r="A1104" s="4">
        <v>43783.916666666664</v>
      </c>
      <c r="B1104">
        <v>43783</v>
      </c>
      <c r="C1104" s="3">
        <v>0.91666666666666663</v>
      </c>
      <c r="D1104" s="3">
        <v>22</v>
      </c>
      <c r="E1104" s="3">
        <v>45</v>
      </c>
      <c r="F1104" s="3">
        <v>3</v>
      </c>
      <c r="G1104" s="5">
        <v>1.8</v>
      </c>
      <c r="H1104" s="3">
        <v>4.8</v>
      </c>
      <c r="I1104" s="3">
        <v>1.55139</v>
      </c>
      <c r="J1104" s="12">
        <f t="shared" si="51"/>
        <v>1.9208333333333327</v>
      </c>
      <c r="K1104" s="4">
        <v>43783.916666666664</v>
      </c>
      <c r="L1104" s="3">
        <f t="shared" si="52"/>
        <v>14</v>
      </c>
      <c r="M1104" s="3">
        <f t="shared" si="53"/>
        <v>22</v>
      </c>
      <c r="N1104" s="3">
        <v>58</v>
      </c>
      <c r="O1104" s="3">
        <v>57</v>
      </c>
      <c r="P1104" s="3">
        <v>58</v>
      </c>
      <c r="Q1104" s="3">
        <v>0</v>
      </c>
      <c r="R1104" s="3"/>
      <c r="S1104" s="3">
        <f>IF(ISBLANK(Table13[[#This Row],[T1]]),0,IF(Table13[[#This Row],[T1]]&gt;0,1,0))</f>
        <v>1</v>
      </c>
      <c r="T1104" s="3">
        <f>IF(ISBLANK(Table13[[#This Row],[T2]]),0,IF(Table13[[#This Row],[T2]]&gt;0,1,0))</f>
        <v>1</v>
      </c>
      <c r="U1104" s="3">
        <f>IF(ISBLANK(Table13[[#This Row],[T3]]),0,IF(Table13[[#This Row],[T3]]&gt;0,1,0))</f>
        <v>1</v>
      </c>
      <c r="V1104" s="3">
        <f>IF(ISBLANK(Table13[[#This Row],[T4]]),0,IF(Table13[[#This Row],[T4]]&gt;0,1,0))</f>
        <v>0</v>
      </c>
      <c r="W1104" s="25">
        <v>39</v>
      </c>
      <c r="X1104" s="23">
        <v>13</v>
      </c>
      <c r="Y1104" s="3">
        <v>4.8</v>
      </c>
      <c r="Z1104" s="3"/>
      <c r="AB1104" s="30">
        <v>1074</v>
      </c>
      <c r="AC1104" s="30">
        <v>1.6668197479943225</v>
      </c>
      <c r="AD1104" s="30">
        <v>3.4331802520056769</v>
      </c>
    </row>
    <row r="1105" spans="1:30">
      <c r="A1105" s="4">
        <v>43783.958333333336</v>
      </c>
      <c r="B1105">
        <v>43783</v>
      </c>
      <c r="C1105" s="3">
        <v>0.95833333333333337</v>
      </c>
      <c r="D1105" s="3">
        <v>23</v>
      </c>
      <c r="E1105" s="3">
        <v>45</v>
      </c>
      <c r="F1105" s="3">
        <v>0.3</v>
      </c>
      <c r="G1105" s="5">
        <v>0.7</v>
      </c>
      <c r="H1105" s="3">
        <v>1</v>
      </c>
      <c r="I1105" s="3">
        <v>1.55139</v>
      </c>
      <c r="J1105" s="12">
        <f t="shared" si="51"/>
        <v>1.7874999999999999</v>
      </c>
      <c r="K1105" s="4">
        <v>43783.958333333336</v>
      </c>
      <c r="L1105" s="3">
        <f t="shared" si="52"/>
        <v>14</v>
      </c>
      <c r="M1105" s="3">
        <f t="shared" si="53"/>
        <v>23</v>
      </c>
      <c r="N1105" s="3">
        <v>57</v>
      </c>
      <c r="O1105" s="3">
        <v>53</v>
      </c>
      <c r="P1105" s="3">
        <v>57</v>
      </c>
      <c r="Q1105" s="3">
        <v>0</v>
      </c>
      <c r="R1105" s="3"/>
      <c r="S1105" s="3">
        <f>IF(ISBLANK(Table13[[#This Row],[T1]]),0,IF(Table13[[#This Row],[T1]]&gt;0,1,0))</f>
        <v>1</v>
      </c>
      <c r="T1105" s="3">
        <f>IF(ISBLANK(Table13[[#This Row],[T2]]),0,IF(Table13[[#This Row],[T2]]&gt;0,1,0))</f>
        <v>1</v>
      </c>
      <c r="U1105" s="3">
        <f>IF(ISBLANK(Table13[[#This Row],[T3]]),0,IF(Table13[[#This Row],[T3]]&gt;0,1,0))</f>
        <v>1</v>
      </c>
      <c r="V1105" s="3">
        <f>IF(ISBLANK(Table13[[#This Row],[T4]]),0,IF(Table13[[#This Row],[T4]]&gt;0,1,0))</f>
        <v>0</v>
      </c>
      <c r="W1105" s="26">
        <v>39</v>
      </c>
      <c r="X1105" s="22">
        <v>17</v>
      </c>
      <c r="Y1105" s="3">
        <v>1</v>
      </c>
      <c r="Z1105" s="3"/>
      <c r="AB1105" s="30">
        <v>1075</v>
      </c>
      <c r="AC1105" s="30">
        <v>1.7964058226858313</v>
      </c>
      <c r="AD1105" s="30">
        <v>0.90359417731416891</v>
      </c>
    </row>
    <row r="1106" spans="1:30">
      <c r="A1106" s="4">
        <v>43784</v>
      </c>
      <c r="B1106">
        <v>43784</v>
      </c>
      <c r="C1106" s="3">
        <v>0</v>
      </c>
      <c r="D1106" s="3">
        <v>0</v>
      </c>
      <c r="E1106" s="3">
        <v>46</v>
      </c>
      <c r="F1106" s="3">
        <v>0.9</v>
      </c>
      <c r="G1106" s="5">
        <v>0.7</v>
      </c>
      <c r="H1106" s="3">
        <v>1.6</v>
      </c>
      <c r="I1106" s="3">
        <v>1.55139</v>
      </c>
      <c r="J1106" s="12">
        <f t="shared" si="51"/>
        <v>1.8125</v>
      </c>
      <c r="K1106" s="4">
        <v>43784</v>
      </c>
      <c r="L1106" s="3">
        <f t="shared" si="52"/>
        <v>15</v>
      </c>
      <c r="M1106" s="3">
        <f t="shared" si="53"/>
        <v>0</v>
      </c>
      <c r="N1106" s="3">
        <v>58</v>
      </c>
      <c r="O1106" s="3">
        <v>54</v>
      </c>
      <c r="P1106" s="3">
        <v>58</v>
      </c>
      <c r="Q1106" s="3">
        <v>0</v>
      </c>
      <c r="R1106" s="3"/>
      <c r="S1106" s="3">
        <f>IF(ISBLANK(Table13[[#This Row],[T1]]),0,IF(Table13[[#This Row],[T1]]&gt;0,1,0))</f>
        <v>1</v>
      </c>
      <c r="T1106" s="3">
        <f>IF(ISBLANK(Table13[[#This Row],[T2]]),0,IF(Table13[[#This Row],[T2]]&gt;0,1,0))</f>
        <v>1</v>
      </c>
      <c r="U1106" s="3">
        <f>IF(ISBLANK(Table13[[#This Row],[T3]]),0,IF(Table13[[#This Row],[T3]]&gt;0,1,0))</f>
        <v>1</v>
      </c>
      <c r="V1106" s="3">
        <f>IF(ISBLANK(Table13[[#This Row],[T4]]),0,IF(Table13[[#This Row],[T4]]&gt;0,1,0))</f>
        <v>0</v>
      </c>
      <c r="W1106" s="25">
        <v>37</v>
      </c>
      <c r="X1106" s="23">
        <v>13</v>
      </c>
      <c r="Y1106" s="3">
        <v>1.6</v>
      </c>
      <c r="Z1106" s="3"/>
      <c r="AB1106" s="30">
        <v>1076</v>
      </c>
      <c r="AC1106" s="30">
        <v>1.7566941855087213</v>
      </c>
      <c r="AD1106" s="30">
        <v>4.3305814491278793E-2</v>
      </c>
    </row>
    <row r="1107" spans="1:30">
      <c r="A1107" s="4">
        <v>43784.041666666664</v>
      </c>
      <c r="B1107">
        <v>43784</v>
      </c>
      <c r="C1107" s="3">
        <v>4.1666666666666664E-2</v>
      </c>
      <c r="D1107" s="3">
        <v>1</v>
      </c>
      <c r="E1107" s="3">
        <v>46</v>
      </c>
      <c r="F1107" s="3">
        <v>1</v>
      </c>
      <c r="G1107" s="5">
        <v>0.9</v>
      </c>
      <c r="H1107" s="3">
        <v>1.9</v>
      </c>
      <c r="I1107" s="3">
        <v>1.55139</v>
      </c>
      <c r="J1107" s="12">
        <f t="shared" si="51"/>
        <v>1.8666666666666665</v>
      </c>
      <c r="K1107" s="4">
        <v>43784.041666666664</v>
      </c>
      <c r="L1107" s="3">
        <f t="shared" si="52"/>
        <v>15</v>
      </c>
      <c r="M1107" s="3">
        <f t="shared" si="53"/>
        <v>1</v>
      </c>
      <c r="N1107" s="3">
        <v>58</v>
      </c>
      <c r="O1107" s="3">
        <v>54</v>
      </c>
      <c r="P1107" s="3">
        <v>58</v>
      </c>
      <c r="Q1107" s="3">
        <v>0</v>
      </c>
      <c r="R1107" s="3"/>
      <c r="S1107" s="3">
        <f>IF(ISBLANK(Table13[[#This Row],[T1]]),0,IF(Table13[[#This Row],[T1]]&gt;0,1,0))</f>
        <v>1</v>
      </c>
      <c r="T1107" s="3">
        <f>IF(ISBLANK(Table13[[#This Row],[T2]]),0,IF(Table13[[#This Row],[T2]]&gt;0,1,0))</f>
        <v>1</v>
      </c>
      <c r="U1107" s="3">
        <f>IF(ISBLANK(Table13[[#This Row],[T3]]),0,IF(Table13[[#This Row],[T3]]&gt;0,1,0))</f>
        <v>1</v>
      </c>
      <c r="V1107" s="3">
        <f>IF(ISBLANK(Table13[[#This Row],[T4]]),0,IF(Table13[[#This Row],[T4]]&gt;0,1,0))</f>
        <v>0</v>
      </c>
      <c r="W1107" s="26">
        <v>35</v>
      </c>
      <c r="X1107" s="22">
        <v>13</v>
      </c>
      <c r="Y1107" s="3">
        <v>1.9</v>
      </c>
      <c r="Z1107" s="3"/>
      <c r="AB1107" s="30">
        <v>1077</v>
      </c>
      <c r="AC1107" s="30">
        <v>1.7566941855087213</v>
      </c>
      <c r="AD1107" s="30">
        <v>0.24330581449127875</v>
      </c>
    </row>
    <row r="1108" spans="1:30">
      <c r="A1108" s="4">
        <v>43784.083333333336</v>
      </c>
      <c r="B1108">
        <v>43784</v>
      </c>
      <c r="C1108" s="3">
        <v>8.3333333333333329E-2</v>
      </c>
      <c r="D1108" s="3">
        <v>2</v>
      </c>
      <c r="E1108" s="3">
        <v>46</v>
      </c>
      <c r="F1108" s="3">
        <v>0.9</v>
      </c>
      <c r="G1108" s="5">
        <v>1</v>
      </c>
      <c r="H1108" s="3">
        <v>1.9</v>
      </c>
      <c r="I1108" s="3">
        <v>1.55139</v>
      </c>
      <c r="J1108" s="12">
        <f t="shared" si="51"/>
        <v>1.8416666666666666</v>
      </c>
      <c r="K1108" s="4">
        <v>43784.083333333336</v>
      </c>
      <c r="L1108" s="3">
        <f t="shared" si="52"/>
        <v>15</v>
      </c>
      <c r="M1108" s="3">
        <f t="shared" si="53"/>
        <v>2</v>
      </c>
      <c r="N1108" s="3">
        <v>57</v>
      </c>
      <c r="O1108" s="3">
        <v>53</v>
      </c>
      <c r="P1108" s="3">
        <v>57</v>
      </c>
      <c r="Q1108" s="3">
        <v>0</v>
      </c>
      <c r="R1108" s="3"/>
      <c r="S1108" s="3">
        <f>IF(ISBLANK(Table13[[#This Row],[T1]]),0,IF(Table13[[#This Row],[T1]]&gt;0,1,0))</f>
        <v>1</v>
      </c>
      <c r="T1108" s="3">
        <f>IF(ISBLANK(Table13[[#This Row],[T2]]),0,IF(Table13[[#This Row],[T2]]&gt;0,1,0))</f>
        <v>1</v>
      </c>
      <c r="U1108" s="3">
        <f>IF(ISBLANK(Table13[[#This Row],[T3]]),0,IF(Table13[[#This Row],[T3]]&gt;0,1,0))</f>
        <v>1</v>
      </c>
      <c r="V1108" s="3">
        <f>IF(ISBLANK(Table13[[#This Row],[T4]]),0,IF(Table13[[#This Row],[T4]]&gt;0,1,0))</f>
        <v>0</v>
      </c>
      <c r="W1108" s="25">
        <v>35</v>
      </c>
      <c r="X1108" s="23">
        <v>11</v>
      </c>
      <c r="Y1108" s="3">
        <v>1.9</v>
      </c>
      <c r="Z1108" s="3"/>
      <c r="AB1108" s="30">
        <v>1078</v>
      </c>
      <c r="AC1108" s="30">
        <v>1.8178523877239416</v>
      </c>
      <c r="AD1108" s="30">
        <v>1.3821476122760585</v>
      </c>
    </row>
    <row r="1109" spans="1:30">
      <c r="A1109" s="4">
        <v>43784.125</v>
      </c>
      <c r="B1109">
        <v>43784</v>
      </c>
      <c r="C1109" s="3">
        <v>0.125</v>
      </c>
      <c r="D1109" s="3">
        <v>3</v>
      </c>
      <c r="E1109" s="3">
        <v>46</v>
      </c>
      <c r="F1109" s="3">
        <v>1</v>
      </c>
      <c r="G1109" s="5">
        <v>1</v>
      </c>
      <c r="H1109" s="3">
        <v>2</v>
      </c>
      <c r="I1109" s="3">
        <v>1.55139</v>
      </c>
      <c r="J1109" s="12">
        <f t="shared" si="51"/>
        <v>1.8125</v>
      </c>
      <c r="K1109" s="4">
        <v>43784.125</v>
      </c>
      <c r="L1109" s="3">
        <f t="shared" si="52"/>
        <v>15</v>
      </c>
      <c r="M1109" s="3">
        <f t="shared" si="53"/>
        <v>3</v>
      </c>
      <c r="N1109" s="3">
        <v>58</v>
      </c>
      <c r="O1109" s="3">
        <v>56</v>
      </c>
      <c r="P1109" s="3">
        <v>58</v>
      </c>
      <c r="Q1109" s="3">
        <v>0</v>
      </c>
      <c r="R1109" s="3"/>
      <c r="S1109" s="3">
        <f>IF(ISBLANK(Table13[[#This Row],[T1]]),0,IF(Table13[[#This Row],[T1]]&gt;0,1,0))</f>
        <v>1</v>
      </c>
      <c r="T1109" s="3">
        <f>IF(ISBLANK(Table13[[#This Row],[T2]]),0,IF(Table13[[#This Row],[T2]]&gt;0,1,0))</f>
        <v>1</v>
      </c>
      <c r="U1109" s="3">
        <f>IF(ISBLANK(Table13[[#This Row],[T3]]),0,IF(Table13[[#This Row],[T3]]&gt;0,1,0))</f>
        <v>1</v>
      </c>
      <c r="V1109" s="3">
        <f>IF(ISBLANK(Table13[[#This Row],[T4]]),0,IF(Table13[[#This Row],[T4]]&gt;0,1,0))</f>
        <v>0</v>
      </c>
      <c r="W1109" s="26">
        <v>36</v>
      </c>
      <c r="X1109" s="22">
        <v>11</v>
      </c>
      <c r="Y1109" s="3">
        <v>2</v>
      </c>
      <c r="Z1109" s="3"/>
      <c r="AB1109" s="30">
        <v>1079</v>
      </c>
      <c r="AC1109" s="30">
        <v>1.8071291052048866</v>
      </c>
      <c r="AD1109" s="30">
        <v>1.2928708947951131</v>
      </c>
    </row>
    <row r="1110" spans="1:30">
      <c r="A1110" s="4">
        <v>43784.166666666664</v>
      </c>
      <c r="B1110">
        <v>43784</v>
      </c>
      <c r="C1110" s="3">
        <v>0.16666666666666666</v>
      </c>
      <c r="D1110" s="3">
        <v>4</v>
      </c>
      <c r="E1110" s="3">
        <v>46</v>
      </c>
      <c r="F1110" s="3">
        <v>1</v>
      </c>
      <c r="G1110" s="5">
        <v>1</v>
      </c>
      <c r="H1110" s="3">
        <v>2</v>
      </c>
      <c r="I1110" s="3">
        <v>1.55139</v>
      </c>
      <c r="J1110" s="12">
        <f t="shared" si="51"/>
        <v>1.7833333333333332</v>
      </c>
      <c r="K1110" s="4">
        <v>43784.166666666664</v>
      </c>
      <c r="L1110" s="3">
        <f t="shared" si="52"/>
        <v>15</v>
      </c>
      <c r="M1110" s="3">
        <f t="shared" si="53"/>
        <v>4</v>
      </c>
      <c r="N1110" s="3">
        <v>58</v>
      </c>
      <c r="O1110" s="3">
        <v>55</v>
      </c>
      <c r="P1110" s="3">
        <v>58</v>
      </c>
      <c r="Q1110" s="3">
        <v>0</v>
      </c>
      <c r="R1110" s="3"/>
      <c r="S1110" s="3">
        <f>IF(ISBLANK(Table13[[#This Row],[T1]]),0,IF(Table13[[#This Row],[T1]]&gt;0,1,0))</f>
        <v>1</v>
      </c>
      <c r="T1110" s="3">
        <f>IF(ISBLANK(Table13[[#This Row],[T2]]),0,IF(Table13[[#This Row],[T2]]&gt;0,1,0))</f>
        <v>1</v>
      </c>
      <c r="U1110" s="3">
        <f>IF(ISBLANK(Table13[[#This Row],[T3]]),0,IF(Table13[[#This Row],[T3]]&gt;0,1,0))</f>
        <v>1</v>
      </c>
      <c r="V1110" s="3">
        <f>IF(ISBLANK(Table13[[#This Row],[T4]]),0,IF(Table13[[#This Row],[T4]]&gt;0,1,0))</f>
        <v>0</v>
      </c>
      <c r="W1110" s="25">
        <v>34</v>
      </c>
      <c r="X1110" s="23">
        <v>11</v>
      </c>
      <c r="Y1110" s="3">
        <v>2</v>
      </c>
      <c r="Z1110" s="3"/>
      <c r="AB1110" s="30">
        <v>1080</v>
      </c>
      <c r="AC1110" s="30">
        <v>1.878363763829483</v>
      </c>
      <c r="AD1110" s="30">
        <v>1.2216362361705166</v>
      </c>
    </row>
    <row r="1111" spans="1:30">
      <c r="A1111" s="4">
        <v>43784.208333333336</v>
      </c>
      <c r="B1111">
        <v>43784</v>
      </c>
      <c r="C1111" s="3">
        <v>0.20833333333333334</v>
      </c>
      <c r="D1111" s="3">
        <v>5</v>
      </c>
      <c r="E1111" s="3">
        <v>46</v>
      </c>
      <c r="F1111" s="3">
        <v>1</v>
      </c>
      <c r="G1111" s="5">
        <v>2.1</v>
      </c>
      <c r="H1111" s="3">
        <v>3.1</v>
      </c>
      <c r="I1111" s="3">
        <v>1.55139</v>
      </c>
      <c r="J1111" s="12">
        <f t="shared" si="51"/>
        <v>1.7625</v>
      </c>
      <c r="K1111" s="4">
        <v>43784.208333333336</v>
      </c>
      <c r="L1111" s="3">
        <f t="shared" si="52"/>
        <v>15</v>
      </c>
      <c r="M1111" s="3">
        <f t="shared" si="53"/>
        <v>5</v>
      </c>
      <c r="N1111" s="3">
        <v>58</v>
      </c>
      <c r="O1111" s="3">
        <v>54</v>
      </c>
      <c r="P1111" s="3">
        <v>58</v>
      </c>
      <c r="Q1111" s="3">
        <v>0</v>
      </c>
      <c r="R1111" s="3"/>
      <c r="S1111" s="3">
        <f>IF(ISBLANK(Table13[[#This Row],[T1]]),0,IF(Table13[[#This Row],[T1]]&gt;0,1,0))</f>
        <v>1</v>
      </c>
      <c r="T1111" s="3">
        <f>IF(ISBLANK(Table13[[#This Row],[T2]]),0,IF(Table13[[#This Row],[T2]]&gt;0,1,0))</f>
        <v>1</v>
      </c>
      <c r="U1111" s="3">
        <f>IF(ISBLANK(Table13[[#This Row],[T3]]),0,IF(Table13[[#This Row],[T3]]&gt;0,1,0))</f>
        <v>1</v>
      </c>
      <c r="V1111" s="3">
        <f>IF(ISBLANK(Table13[[#This Row],[T4]]),0,IF(Table13[[#This Row],[T4]]&gt;0,1,0))</f>
        <v>0</v>
      </c>
      <c r="W1111" s="26">
        <v>35</v>
      </c>
      <c r="X1111" s="22">
        <v>11</v>
      </c>
      <c r="Y1111" s="3">
        <v>3.1</v>
      </c>
      <c r="Z1111" s="3"/>
      <c r="AB1111" s="30">
        <v>1081</v>
      </c>
      <c r="AC1111" s="30">
        <v>1.7421195704748262</v>
      </c>
      <c r="AD1111" s="30">
        <v>-4.2119570474826062E-2</v>
      </c>
    </row>
    <row r="1112" spans="1:30">
      <c r="A1112" s="4">
        <v>43784.25</v>
      </c>
      <c r="B1112">
        <v>43784</v>
      </c>
      <c r="C1112" s="3">
        <v>0.25</v>
      </c>
      <c r="D1112" s="3">
        <v>6</v>
      </c>
      <c r="E1112" s="3">
        <v>46</v>
      </c>
      <c r="F1112" s="3">
        <v>1.6</v>
      </c>
      <c r="G1112" s="5">
        <v>2.1</v>
      </c>
      <c r="H1112" s="3">
        <v>3.7</v>
      </c>
      <c r="I1112" s="3">
        <v>1.55139</v>
      </c>
      <c r="J1112" s="12">
        <f t="shared" si="51"/>
        <v>1.6958333333333335</v>
      </c>
      <c r="K1112" s="4">
        <v>43784.25</v>
      </c>
      <c r="L1112" s="3">
        <f t="shared" si="52"/>
        <v>15</v>
      </c>
      <c r="M1112" s="3">
        <f t="shared" si="53"/>
        <v>6</v>
      </c>
      <c r="N1112" s="3">
        <v>57</v>
      </c>
      <c r="O1112" s="3">
        <v>57</v>
      </c>
      <c r="P1112" s="3">
        <v>57</v>
      </c>
      <c r="Q1112" s="3">
        <v>0</v>
      </c>
      <c r="R1112" s="3"/>
      <c r="S1112" s="3">
        <f>IF(ISBLANK(Table13[[#This Row],[T1]]),0,IF(Table13[[#This Row],[T1]]&gt;0,1,0))</f>
        <v>1</v>
      </c>
      <c r="T1112" s="3">
        <f>IF(ISBLANK(Table13[[#This Row],[T2]]),0,IF(Table13[[#This Row],[T2]]&gt;0,1,0))</f>
        <v>1</v>
      </c>
      <c r="U1112" s="3">
        <f>IF(ISBLANK(Table13[[#This Row],[T3]]),0,IF(Table13[[#This Row],[T3]]&gt;0,1,0))</f>
        <v>1</v>
      </c>
      <c r="V1112" s="3">
        <f>IF(ISBLANK(Table13[[#This Row],[T4]]),0,IF(Table13[[#This Row],[T4]]&gt;0,1,0))</f>
        <v>0</v>
      </c>
      <c r="W1112" s="25">
        <v>36</v>
      </c>
      <c r="X1112" s="23">
        <v>11</v>
      </c>
      <c r="Y1112" s="3">
        <v>3.7</v>
      </c>
      <c r="Z1112" s="3"/>
      <c r="AB1112" s="30">
        <v>1082</v>
      </c>
      <c r="AC1112" s="30">
        <v>1.7313962879557709</v>
      </c>
      <c r="AD1112" s="30">
        <v>0.26860371204422906</v>
      </c>
    </row>
    <row r="1113" spans="1:30">
      <c r="A1113" s="4">
        <v>43784.291666666664</v>
      </c>
      <c r="B1113">
        <v>43784</v>
      </c>
      <c r="C1113" s="3">
        <v>0.29166666666666669</v>
      </c>
      <c r="D1113" s="3">
        <v>7</v>
      </c>
      <c r="E1113" s="3">
        <v>46</v>
      </c>
      <c r="F1113" s="3">
        <v>2.1</v>
      </c>
      <c r="G1113" s="5">
        <v>2.7</v>
      </c>
      <c r="H1113" s="3">
        <v>4.8000000000000007</v>
      </c>
      <c r="I1113" s="3">
        <v>1.55139</v>
      </c>
      <c r="J1113" s="12">
        <f t="shared" si="51"/>
        <v>1.6000000000000003</v>
      </c>
      <c r="K1113" s="4">
        <v>43784.291666666664</v>
      </c>
      <c r="L1113" s="3">
        <f t="shared" si="52"/>
        <v>15</v>
      </c>
      <c r="M1113" s="3">
        <f t="shared" si="53"/>
        <v>7</v>
      </c>
      <c r="N1113" s="3">
        <v>49</v>
      </c>
      <c r="O1113" s="3">
        <v>29</v>
      </c>
      <c r="P1113" s="3">
        <v>58</v>
      </c>
      <c r="Q1113" s="3">
        <v>0</v>
      </c>
      <c r="R1113" s="3"/>
      <c r="S1113" s="3">
        <f>IF(ISBLANK(Table13[[#This Row],[T1]]),0,IF(Table13[[#This Row],[T1]]&gt;0,1,0))</f>
        <v>1</v>
      </c>
      <c r="T1113" s="3">
        <f>IF(ISBLANK(Table13[[#This Row],[T2]]),0,IF(Table13[[#This Row],[T2]]&gt;0,1,0))</f>
        <v>1</v>
      </c>
      <c r="U1113" s="3">
        <f>IF(ISBLANK(Table13[[#This Row],[T3]]),0,IF(Table13[[#This Row],[T3]]&gt;0,1,0))</f>
        <v>1</v>
      </c>
      <c r="V1113" s="3">
        <f>IF(ISBLANK(Table13[[#This Row],[T4]]),0,IF(Table13[[#This Row],[T4]]&gt;0,1,0))</f>
        <v>0</v>
      </c>
      <c r="W1113" s="26">
        <v>37</v>
      </c>
      <c r="X1113" s="22">
        <v>11</v>
      </c>
      <c r="Y1113" s="3">
        <v>4.8000000000000007</v>
      </c>
      <c r="Z1113" s="3"/>
      <c r="AB1113" s="30">
        <v>1083</v>
      </c>
      <c r="AC1113" s="30">
        <v>1.7421195704748262</v>
      </c>
      <c r="AD1113" s="30">
        <v>0.25788042952517376</v>
      </c>
    </row>
    <row r="1114" spans="1:30">
      <c r="A1114" s="4">
        <v>43784.333333333336</v>
      </c>
      <c r="B1114">
        <v>43784</v>
      </c>
      <c r="C1114" s="3">
        <v>0.33333333333333331</v>
      </c>
      <c r="D1114" s="3">
        <v>8</v>
      </c>
      <c r="E1114" s="3">
        <v>46</v>
      </c>
      <c r="F1114" s="3">
        <v>0.2</v>
      </c>
      <c r="G1114" s="5">
        <v>0.2</v>
      </c>
      <c r="H1114" s="3">
        <v>0.4</v>
      </c>
      <c r="I1114" s="3">
        <v>1.55139</v>
      </c>
      <c r="J1114" s="12">
        <f t="shared" si="51"/>
        <v>1.4583333333333333</v>
      </c>
      <c r="K1114" s="4">
        <v>43784.333333333336</v>
      </c>
      <c r="L1114" s="3">
        <f t="shared" si="52"/>
        <v>15</v>
      </c>
      <c r="M1114" s="3">
        <f t="shared" si="53"/>
        <v>8</v>
      </c>
      <c r="N1114" s="3">
        <v>0</v>
      </c>
      <c r="O1114" s="3">
        <v>0</v>
      </c>
      <c r="P1114" s="3">
        <v>58</v>
      </c>
      <c r="Q1114" s="3">
        <v>0</v>
      </c>
      <c r="R1114" s="3"/>
      <c r="S1114" s="3">
        <f>IF(ISBLANK(Table13[[#This Row],[T1]]),0,IF(Table13[[#This Row],[T1]]&gt;0,1,0))</f>
        <v>1</v>
      </c>
      <c r="T1114" s="3">
        <f>IF(ISBLANK(Table13[[#This Row],[T2]]),0,IF(Table13[[#This Row],[T2]]&gt;0,1,0))</f>
        <v>0</v>
      </c>
      <c r="U1114" s="3">
        <f>IF(ISBLANK(Table13[[#This Row],[T3]]),0,IF(Table13[[#This Row],[T3]]&gt;0,1,0))</f>
        <v>0</v>
      </c>
      <c r="V1114" s="3">
        <f>IF(ISBLANK(Table13[[#This Row],[T4]]),0,IF(Table13[[#This Row],[T4]]&gt;0,1,0))</f>
        <v>1</v>
      </c>
      <c r="W1114" s="25">
        <v>40</v>
      </c>
      <c r="X1114" s="23">
        <v>11</v>
      </c>
      <c r="Y1114" s="3">
        <v>0.4</v>
      </c>
      <c r="Z1114" s="3"/>
      <c r="AB1114" s="30">
        <v>1084</v>
      </c>
      <c r="AC1114" s="30">
        <v>1.7131312158167715</v>
      </c>
      <c r="AD1114" s="30">
        <v>0.28686878418322848</v>
      </c>
    </row>
    <row r="1115" spans="1:30">
      <c r="A1115" s="4">
        <v>43784.375</v>
      </c>
      <c r="B1115">
        <v>43784</v>
      </c>
      <c r="C1115" s="3">
        <v>0.375</v>
      </c>
      <c r="D1115" s="3">
        <v>9</v>
      </c>
      <c r="E1115" s="3">
        <v>46</v>
      </c>
      <c r="F1115" s="3">
        <v>0.3</v>
      </c>
      <c r="G1115" s="5">
        <v>0.2</v>
      </c>
      <c r="H1115" s="3">
        <v>0.5</v>
      </c>
      <c r="I1115" s="3">
        <v>1.55139</v>
      </c>
      <c r="J1115" s="12">
        <f t="shared" si="51"/>
        <v>1.5500000000000005</v>
      </c>
      <c r="K1115" s="4">
        <v>43784.375</v>
      </c>
      <c r="L1115" s="3">
        <f t="shared" si="52"/>
        <v>15</v>
      </c>
      <c r="M1115" s="3">
        <f t="shared" si="53"/>
        <v>9</v>
      </c>
      <c r="N1115" s="3">
        <v>0</v>
      </c>
      <c r="O1115" s="3">
        <v>0</v>
      </c>
      <c r="P1115" s="3">
        <v>58</v>
      </c>
      <c r="Q1115" s="3">
        <v>0</v>
      </c>
      <c r="R1115" s="3"/>
      <c r="S1115" s="3">
        <f>IF(ISBLANK(Table13[[#This Row],[T1]]),0,IF(Table13[[#This Row],[T1]]&gt;0,1,0))</f>
        <v>0</v>
      </c>
      <c r="T1115" s="3">
        <f>IF(ISBLANK(Table13[[#This Row],[T2]]),0,IF(Table13[[#This Row],[T2]]&gt;0,1,0))</f>
        <v>0</v>
      </c>
      <c r="U1115" s="3">
        <f>IF(ISBLANK(Table13[[#This Row],[T3]]),0,IF(Table13[[#This Row],[T3]]&gt;0,1,0))</f>
        <v>0</v>
      </c>
      <c r="V1115" s="3">
        <f>IF(ISBLANK(Table13[[#This Row],[T4]]),0,IF(Table13[[#This Row],[T4]]&gt;0,1,0))</f>
        <v>0</v>
      </c>
      <c r="W1115" s="26">
        <v>43</v>
      </c>
      <c r="X1115" s="22">
        <v>11</v>
      </c>
      <c r="Y1115" s="3">
        <v>0.5</v>
      </c>
      <c r="Z1115" s="3"/>
      <c r="AB1115" s="30">
        <v>1085</v>
      </c>
      <c r="AC1115" s="30">
        <v>1.7131312158167715</v>
      </c>
      <c r="AD1115" s="30">
        <v>0.5868687841832283</v>
      </c>
    </row>
    <row r="1116" spans="1:30">
      <c r="A1116" s="4">
        <v>43784.416666666664</v>
      </c>
      <c r="B1116">
        <v>43784</v>
      </c>
      <c r="C1116" s="3">
        <v>0.41666666666666669</v>
      </c>
      <c r="D1116" s="3">
        <v>10</v>
      </c>
      <c r="E1116" s="3">
        <v>46</v>
      </c>
      <c r="F1116" s="3">
        <v>0.3</v>
      </c>
      <c r="G1116" s="5">
        <v>0.4</v>
      </c>
      <c r="H1116" s="3">
        <v>0.7</v>
      </c>
      <c r="I1116" s="3">
        <v>1.55139</v>
      </c>
      <c r="J1116" s="12">
        <f t="shared" si="51"/>
        <v>1.5750000000000004</v>
      </c>
      <c r="K1116" s="4">
        <v>43784.416666666664</v>
      </c>
      <c r="L1116" s="3">
        <f t="shared" si="52"/>
        <v>15</v>
      </c>
      <c r="M1116" s="3">
        <f t="shared" si="53"/>
        <v>10</v>
      </c>
      <c r="N1116" s="3">
        <v>0</v>
      </c>
      <c r="O1116" s="3">
        <v>0</v>
      </c>
      <c r="P1116" s="3">
        <v>58</v>
      </c>
      <c r="Q1116" s="3">
        <v>0</v>
      </c>
      <c r="R1116" s="3"/>
      <c r="S1116" s="3">
        <f>IF(ISBLANK(Table13[[#This Row],[T1]]),0,IF(Table13[[#This Row],[T1]]&gt;0,1,0))</f>
        <v>0</v>
      </c>
      <c r="T1116" s="3">
        <f>IF(ISBLANK(Table13[[#This Row],[T2]]),0,IF(Table13[[#This Row],[T2]]&gt;0,1,0))</f>
        <v>0</v>
      </c>
      <c r="U1116" s="3">
        <f>IF(ISBLANK(Table13[[#This Row],[T3]]),0,IF(Table13[[#This Row],[T3]]&gt;0,1,0))</f>
        <v>0</v>
      </c>
      <c r="V1116" s="3">
        <f>IF(ISBLANK(Table13[[#This Row],[T4]]),0,IF(Table13[[#This Row],[T4]]&gt;0,1,0))</f>
        <v>0</v>
      </c>
      <c r="W1116" s="25">
        <v>51</v>
      </c>
      <c r="X1116" s="23">
        <v>13</v>
      </c>
      <c r="Y1116" s="3">
        <v>0.7</v>
      </c>
      <c r="Z1116" s="3"/>
      <c r="AB1116" s="30">
        <v>1086</v>
      </c>
      <c r="AC1116" s="30">
        <v>1.7131312158167715</v>
      </c>
      <c r="AD1116" s="30">
        <v>1.7868687841832285</v>
      </c>
    </row>
    <row r="1117" spans="1:30">
      <c r="A1117" s="4">
        <v>43784.458333333336</v>
      </c>
      <c r="B1117">
        <v>43784</v>
      </c>
      <c r="C1117" s="3">
        <v>0.45833333333333331</v>
      </c>
      <c r="D1117" s="3">
        <v>11</v>
      </c>
      <c r="E1117" s="3">
        <v>46</v>
      </c>
      <c r="F1117" s="3">
        <v>0.4</v>
      </c>
      <c r="G1117" s="5">
        <v>0.4</v>
      </c>
      <c r="H1117" s="3">
        <v>0.8</v>
      </c>
      <c r="I1117" s="3">
        <v>1.55139</v>
      </c>
      <c r="J1117" s="12">
        <f t="shared" si="51"/>
        <v>1.7625000000000004</v>
      </c>
      <c r="K1117" s="4">
        <v>43784.458333333336</v>
      </c>
      <c r="L1117" s="3">
        <f t="shared" si="52"/>
        <v>15</v>
      </c>
      <c r="M1117" s="3">
        <f t="shared" si="53"/>
        <v>11</v>
      </c>
      <c r="N1117" s="3">
        <v>0</v>
      </c>
      <c r="O1117" s="3">
        <v>0</v>
      </c>
      <c r="P1117" s="3">
        <v>57</v>
      </c>
      <c r="Q1117" s="3">
        <v>0</v>
      </c>
      <c r="R1117" s="3"/>
      <c r="S1117" s="3">
        <f>IF(ISBLANK(Table13[[#This Row],[T1]]),0,IF(Table13[[#This Row],[T1]]&gt;0,1,0))</f>
        <v>0</v>
      </c>
      <c r="T1117" s="3">
        <f>IF(ISBLANK(Table13[[#This Row],[T2]]),0,IF(Table13[[#This Row],[T2]]&gt;0,1,0))</f>
        <v>0</v>
      </c>
      <c r="U1117" s="3">
        <f>IF(ISBLANK(Table13[[#This Row],[T3]]),0,IF(Table13[[#This Row],[T3]]&gt;0,1,0))</f>
        <v>0</v>
      </c>
      <c r="V1117" s="3">
        <f>IF(ISBLANK(Table13[[#This Row],[T4]]),0,IF(Table13[[#This Row],[T4]]&gt;0,1,0))</f>
        <v>0</v>
      </c>
      <c r="W1117" s="26">
        <v>53</v>
      </c>
      <c r="X1117" s="22">
        <v>13</v>
      </c>
      <c r="Y1117" s="3">
        <v>0.8</v>
      </c>
      <c r="Z1117" s="3"/>
      <c r="AB1117" s="30">
        <v>1087</v>
      </c>
      <c r="AC1117" s="30">
        <v>1.7635661355129368</v>
      </c>
      <c r="AD1117" s="30">
        <v>0.13643386448706307</v>
      </c>
    </row>
    <row r="1118" spans="1:30">
      <c r="A1118" s="4">
        <v>43784.5</v>
      </c>
      <c r="B1118">
        <v>43784</v>
      </c>
      <c r="C1118" s="3">
        <v>0.5</v>
      </c>
      <c r="D1118" s="3">
        <v>12</v>
      </c>
      <c r="E1118" s="3">
        <v>46</v>
      </c>
      <c r="F1118" s="3">
        <v>0.4</v>
      </c>
      <c r="G1118" s="5">
        <v>0.4</v>
      </c>
      <c r="H1118" s="3">
        <v>0.8</v>
      </c>
      <c r="I1118" s="3">
        <v>1.55139</v>
      </c>
      <c r="J1118" s="12">
        <f t="shared" si="51"/>
        <v>1.8333333333333337</v>
      </c>
      <c r="K1118" s="4">
        <v>43784.5</v>
      </c>
      <c r="L1118" s="3">
        <f t="shared" si="52"/>
        <v>15</v>
      </c>
      <c r="M1118" s="3">
        <f t="shared" si="53"/>
        <v>12</v>
      </c>
      <c r="N1118" s="3">
        <v>0</v>
      </c>
      <c r="O1118" s="3">
        <v>0</v>
      </c>
      <c r="P1118" s="3">
        <v>57</v>
      </c>
      <c r="Q1118" s="3">
        <v>0</v>
      </c>
      <c r="R1118" s="3"/>
      <c r="S1118" s="3">
        <f>IF(ISBLANK(Table13[[#This Row],[T1]]),0,IF(Table13[[#This Row],[T1]]&gt;0,1,0))</f>
        <v>0</v>
      </c>
      <c r="T1118" s="3">
        <f>IF(ISBLANK(Table13[[#This Row],[T2]]),0,IF(Table13[[#This Row],[T2]]&gt;0,1,0))</f>
        <v>0</v>
      </c>
      <c r="U1118" s="3">
        <f>IF(ISBLANK(Table13[[#This Row],[T3]]),0,IF(Table13[[#This Row],[T3]]&gt;0,1,0))</f>
        <v>0</v>
      </c>
      <c r="V1118" s="3">
        <f>IF(ISBLANK(Table13[[#This Row],[T4]]),0,IF(Table13[[#This Row],[T4]]&gt;0,1,0))</f>
        <v>0</v>
      </c>
      <c r="W1118" s="25">
        <v>54</v>
      </c>
      <c r="X1118" s="23">
        <v>13</v>
      </c>
      <c r="Y1118" s="3">
        <v>0.8</v>
      </c>
      <c r="Z1118" s="3"/>
      <c r="AB1118" s="30">
        <v>1088</v>
      </c>
      <c r="AC1118" s="30">
        <v>1.7313962879557709</v>
      </c>
      <c r="AD1118" s="30">
        <v>2.7686037120442291</v>
      </c>
    </row>
    <row r="1119" spans="1:30">
      <c r="A1119" s="4">
        <v>43784.541666666664</v>
      </c>
      <c r="B1119">
        <v>43784</v>
      </c>
      <c r="C1119" s="3">
        <v>0.54166666666666663</v>
      </c>
      <c r="D1119" s="3">
        <v>13</v>
      </c>
      <c r="E1119" s="3">
        <v>46</v>
      </c>
      <c r="F1119" s="3">
        <v>0.4</v>
      </c>
      <c r="G1119" s="5">
        <v>1.5</v>
      </c>
      <c r="H1119" s="3">
        <v>1.9</v>
      </c>
      <c r="I1119" s="3">
        <v>1.55139</v>
      </c>
      <c r="J1119" s="12">
        <f t="shared" si="51"/>
        <v>1.875</v>
      </c>
      <c r="K1119" s="4">
        <v>43784.541666666664</v>
      </c>
      <c r="L1119" s="3">
        <f t="shared" si="52"/>
        <v>15</v>
      </c>
      <c r="M1119" s="3">
        <f t="shared" si="53"/>
        <v>13</v>
      </c>
      <c r="N1119" s="3">
        <v>0</v>
      </c>
      <c r="O1119" s="3">
        <v>0</v>
      </c>
      <c r="P1119" s="3">
        <v>57</v>
      </c>
      <c r="Q1119" s="3">
        <v>0</v>
      </c>
      <c r="R1119" s="3"/>
      <c r="S1119" s="3">
        <f>IF(ISBLANK(Table13[[#This Row],[T1]]),0,IF(Table13[[#This Row],[T1]]&gt;0,1,0))</f>
        <v>0</v>
      </c>
      <c r="T1119" s="3">
        <f>IF(ISBLANK(Table13[[#This Row],[T2]]),0,IF(Table13[[#This Row],[T2]]&gt;0,1,0))</f>
        <v>0</v>
      </c>
      <c r="U1119" s="3">
        <f>IF(ISBLANK(Table13[[#This Row],[T3]]),0,IF(Table13[[#This Row],[T3]]&gt;0,1,0))</f>
        <v>0</v>
      </c>
      <c r="V1119" s="3">
        <f>IF(ISBLANK(Table13[[#This Row],[T4]]),0,IF(Table13[[#This Row],[T4]]&gt;0,1,0))</f>
        <v>0</v>
      </c>
      <c r="W1119" s="26">
        <v>54</v>
      </c>
      <c r="X1119" s="22">
        <v>11</v>
      </c>
      <c r="Y1119" s="3">
        <v>1.9</v>
      </c>
      <c r="Z1119" s="3"/>
      <c r="AB1119" s="30">
        <v>1089</v>
      </c>
      <c r="AC1119" s="30">
        <v>1.7099497229176606</v>
      </c>
      <c r="AD1119" s="30">
        <v>-1.3099497229176604</v>
      </c>
    </row>
    <row r="1120" spans="1:30">
      <c r="A1120" s="4">
        <v>43784.583333333336</v>
      </c>
      <c r="B1120">
        <v>43784</v>
      </c>
      <c r="C1120" s="3">
        <v>0.58333333333333337</v>
      </c>
      <c r="D1120" s="3">
        <v>14</v>
      </c>
      <c r="E1120" s="3">
        <v>46</v>
      </c>
      <c r="F1120" s="3">
        <v>0.4</v>
      </c>
      <c r="G1120" s="5">
        <v>0.4</v>
      </c>
      <c r="H1120" s="3">
        <v>0.8</v>
      </c>
      <c r="I1120" s="3">
        <v>1.55139</v>
      </c>
      <c r="J1120" s="12">
        <f t="shared" si="51"/>
        <v>1.8624999999999998</v>
      </c>
      <c r="K1120" s="4">
        <v>43784.583333333336</v>
      </c>
      <c r="L1120" s="3">
        <f t="shared" si="52"/>
        <v>15</v>
      </c>
      <c r="M1120" s="3">
        <f t="shared" si="53"/>
        <v>14</v>
      </c>
      <c r="N1120" s="3">
        <v>0</v>
      </c>
      <c r="O1120" s="3">
        <v>0</v>
      </c>
      <c r="P1120" s="3">
        <v>58</v>
      </c>
      <c r="Q1120" s="3">
        <v>0</v>
      </c>
      <c r="R1120" s="3"/>
      <c r="S1120" s="3">
        <f>IF(ISBLANK(Table13[[#This Row],[T1]]),0,IF(Table13[[#This Row],[T1]]&gt;0,1,0))</f>
        <v>0</v>
      </c>
      <c r="T1120" s="3">
        <f>IF(ISBLANK(Table13[[#This Row],[T2]]),0,IF(Table13[[#This Row],[T2]]&gt;0,1,0))</f>
        <v>0</v>
      </c>
      <c r="U1120" s="3">
        <f>IF(ISBLANK(Table13[[#This Row],[T3]]),0,IF(Table13[[#This Row],[T3]]&gt;0,1,0))</f>
        <v>0</v>
      </c>
      <c r="V1120" s="3">
        <f>IF(ISBLANK(Table13[[#This Row],[T4]]),0,IF(Table13[[#This Row],[T4]]&gt;0,1,0))</f>
        <v>0</v>
      </c>
      <c r="W1120" s="25">
        <v>53</v>
      </c>
      <c r="X1120" s="23">
        <v>11</v>
      </c>
      <c r="Y1120" s="3">
        <v>0.8</v>
      </c>
      <c r="Z1120" s="3"/>
      <c r="AB1120" s="30">
        <v>1090</v>
      </c>
      <c r="AC1120" s="30">
        <v>1.8457922486684635</v>
      </c>
      <c r="AD1120" s="30">
        <v>-0.34579224866846348</v>
      </c>
    </row>
    <row r="1121" spans="1:30">
      <c r="A1121" s="4">
        <v>43784.625</v>
      </c>
      <c r="B1121">
        <v>43784</v>
      </c>
      <c r="C1121" s="3">
        <v>0.625</v>
      </c>
      <c r="D1121" s="3">
        <v>15</v>
      </c>
      <c r="E1121" s="3">
        <v>46</v>
      </c>
      <c r="F1121" s="3">
        <v>0.4</v>
      </c>
      <c r="G1121" s="5">
        <v>0.5</v>
      </c>
      <c r="H1121" s="3">
        <v>0.9</v>
      </c>
      <c r="I1121" s="3">
        <v>1.55139</v>
      </c>
      <c r="J1121" s="12">
        <f t="shared" si="51"/>
        <v>1.8666666666666665</v>
      </c>
      <c r="K1121" s="4">
        <v>43784.625</v>
      </c>
      <c r="L1121" s="3">
        <f t="shared" si="52"/>
        <v>15</v>
      </c>
      <c r="M1121" s="3">
        <f t="shared" si="53"/>
        <v>15</v>
      </c>
      <c r="N1121" s="3">
        <v>0</v>
      </c>
      <c r="O1121" s="3">
        <v>0</v>
      </c>
      <c r="P1121" s="3">
        <v>58</v>
      </c>
      <c r="Q1121" s="3">
        <v>0</v>
      </c>
      <c r="R1121" s="3"/>
      <c r="S1121" s="3">
        <f>IF(ISBLANK(Table13[[#This Row],[T1]]),0,IF(Table13[[#This Row],[T1]]&gt;0,1,0))</f>
        <v>0</v>
      </c>
      <c r="T1121" s="3">
        <f>IF(ISBLANK(Table13[[#This Row],[T2]]),0,IF(Table13[[#This Row],[T2]]&gt;0,1,0))</f>
        <v>0</v>
      </c>
      <c r="U1121" s="3">
        <f>IF(ISBLANK(Table13[[#This Row],[T3]]),0,IF(Table13[[#This Row],[T3]]&gt;0,1,0))</f>
        <v>0</v>
      </c>
      <c r="V1121" s="3">
        <f>IF(ISBLANK(Table13[[#This Row],[T4]]),0,IF(Table13[[#This Row],[T4]]&gt;0,1,0))</f>
        <v>0</v>
      </c>
      <c r="W1121" s="26">
        <v>52</v>
      </c>
      <c r="X1121" s="22">
        <v>11</v>
      </c>
      <c r="Y1121" s="3">
        <v>0.9</v>
      </c>
      <c r="Z1121" s="3"/>
      <c r="AB1121" s="30">
        <v>1091</v>
      </c>
      <c r="AC1121" s="30">
        <v>1.9343480590921831</v>
      </c>
      <c r="AD1121" s="30">
        <v>-1.4343480590921831</v>
      </c>
    </row>
    <row r="1122" spans="1:30">
      <c r="A1122" s="4">
        <v>43784.666666666664</v>
      </c>
      <c r="B1122">
        <v>43784</v>
      </c>
      <c r="C1122" s="3">
        <v>0.66666666666666663</v>
      </c>
      <c r="D1122" s="3">
        <v>16</v>
      </c>
      <c r="E1122" s="3">
        <v>46</v>
      </c>
      <c r="F1122" s="3">
        <v>1.6</v>
      </c>
      <c r="G1122" s="5">
        <v>1.2</v>
      </c>
      <c r="H1122" s="3">
        <v>2.8</v>
      </c>
      <c r="I1122" s="3">
        <v>1.55139</v>
      </c>
      <c r="J1122" s="12">
        <f t="shared" si="51"/>
        <v>1.8791666666666667</v>
      </c>
      <c r="K1122" s="4">
        <v>43784.666666666664</v>
      </c>
      <c r="L1122" s="3">
        <f t="shared" si="52"/>
        <v>15</v>
      </c>
      <c r="M1122" s="3">
        <f t="shared" si="53"/>
        <v>16</v>
      </c>
      <c r="N1122" s="3">
        <v>0</v>
      </c>
      <c r="O1122" s="3">
        <v>0</v>
      </c>
      <c r="P1122" s="3">
        <v>57</v>
      </c>
      <c r="Q1122" s="3">
        <v>0</v>
      </c>
      <c r="R1122" s="3"/>
      <c r="S1122" s="3">
        <f>IF(ISBLANK(Table13[[#This Row],[T1]]),0,IF(Table13[[#This Row],[T1]]&gt;0,1,0))</f>
        <v>0</v>
      </c>
      <c r="T1122" s="3">
        <f>IF(ISBLANK(Table13[[#This Row],[T2]]),0,IF(Table13[[#This Row],[T2]]&gt;0,1,0))</f>
        <v>0</v>
      </c>
      <c r="U1122" s="3">
        <f>IF(ISBLANK(Table13[[#This Row],[T3]]),0,IF(Table13[[#This Row],[T3]]&gt;0,1,0))</f>
        <v>0</v>
      </c>
      <c r="V1122" s="3">
        <f>IF(ISBLANK(Table13[[#This Row],[T4]]),0,IF(Table13[[#This Row],[T4]]&gt;0,1,0))</f>
        <v>0</v>
      </c>
      <c r="W1122" s="25">
        <v>51</v>
      </c>
      <c r="X1122" s="23">
        <v>13</v>
      </c>
      <c r="Y1122" s="3">
        <v>2.8</v>
      </c>
      <c r="Z1122" s="3"/>
      <c r="AB1122" s="30">
        <v>1092</v>
      </c>
      <c r="AC1122" s="30">
        <v>1.7150170951312531</v>
      </c>
      <c r="AD1122" s="30">
        <v>-1.3150170951312532</v>
      </c>
    </row>
    <row r="1123" spans="1:30">
      <c r="A1123" s="4">
        <v>43784.708333333336</v>
      </c>
      <c r="B1123">
        <v>43784</v>
      </c>
      <c r="C1123" s="3">
        <v>0.70833333333333337</v>
      </c>
      <c r="D1123" s="3">
        <v>17</v>
      </c>
      <c r="E1123" s="3">
        <v>46</v>
      </c>
      <c r="F1123" s="3">
        <v>1.1000000000000001</v>
      </c>
      <c r="G1123" s="5">
        <v>0.7</v>
      </c>
      <c r="H1123" s="3">
        <v>1.8</v>
      </c>
      <c r="I1123" s="3">
        <v>1.55139</v>
      </c>
      <c r="J1123" s="12">
        <f t="shared" si="51"/>
        <v>1.8999999999999997</v>
      </c>
      <c r="K1123" s="4">
        <v>43784.708333333336</v>
      </c>
      <c r="L1123" s="3">
        <f t="shared" si="52"/>
        <v>15</v>
      </c>
      <c r="M1123" s="3">
        <f t="shared" si="53"/>
        <v>17</v>
      </c>
      <c r="N1123" s="3">
        <v>25</v>
      </c>
      <c r="O1123" s="3">
        <v>0</v>
      </c>
      <c r="P1123" s="3">
        <v>57</v>
      </c>
      <c r="Q1123" s="3">
        <v>0</v>
      </c>
      <c r="R1123" s="3"/>
      <c r="S1123" s="3">
        <f>IF(ISBLANK(Table13[[#This Row],[T1]]),0,IF(Table13[[#This Row],[T1]]&gt;0,1,0))</f>
        <v>0</v>
      </c>
      <c r="T1123" s="3">
        <f>IF(ISBLANK(Table13[[#This Row],[T2]]),0,IF(Table13[[#This Row],[T2]]&gt;0,1,0))</f>
        <v>0</v>
      </c>
      <c r="U1123" s="3">
        <f>IF(ISBLANK(Table13[[#This Row],[T3]]),0,IF(Table13[[#This Row],[T3]]&gt;0,1,0))</f>
        <v>1</v>
      </c>
      <c r="V1123" s="3">
        <f>IF(ISBLANK(Table13[[#This Row],[T4]]),0,IF(Table13[[#This Row],[T4]]&gt;0,1,0))</f>
        <v>0</v>
      </c>
      <c r="W1123" s="26">
        <v>50</v>
      </c>
      <c r="X1123" s="22">
        <v>13</v>
      </c>
      <c r="Y1123" s="3">
        <v>1.8</v>
      </c>
      <c r="Z1123" s="3"/>
      <c r="AB1123" s="30">
        <v>1093</v>
      </c>
      <c r="AC1123" s="30">
        <v>1.602480052879991</v>
      </c>
      <c r="AD1123" s="30">
        <v>-1.102480052879991</v>
      </c>
    </row>
    <row r="1124" spans="1:30">
      <c r="A1124" s="4">
        <v>43784.75</v>
      </c>
      <c r="B1124">
        <v>43784</v>
      </c>
      <c r="C1124" s="3">
        <v>0.75</v>
      </c>
      <c r="D1124" s="3">
        <v>18</v>
      </c>
      <c r="E1124" s="3">
        <v>46</v>
      </c>
      <c r="F1124" s="3">
        <v>1.8</v>
      </c>
      <c r="G1124" s="5">
        <v>2.2999999999999998</v>
      </c>
      <c r="H1124" s="3">
        <v>4.0999999999999996</v>
      </c>
      <c r="I1124" s="3">
        <v>1.55139</v>
      </c>
      <c r="J1124" s="12">
        <f t="shared" si="51"/>
        <v>1.8999999999999997</v>
      </c>
      <c r="K1124" s="4">
        <v>43784.75</v>
      </c>
      <c r="L1124" s="3">
        <f t="shared" si="52"/>
        <v>15</v>
      </c>
      <c r="M1124" s="3">
        <f t="shared" si="53"/>
        <v>18</v>
      </c>
      <c r="N1124" s="3">
        <v>58</v>
      </c>
      <c r="O1124" s="3">
        <v>16</v>
      </c>
      <c r="P1124" s="3">
        <v>44</v>
      </c>
      <c r="Q1124" s="3">
        <v>0</v>
      </c>
      <c r="R1124" s="3"/>
      <c r="S1124" s="3">
        <f>IF(ISBLANK(Table13[[#This Row],[T1]]),0,IF(Table13[[#This Row],[T1]]&gt;0,1,0))</f>
        <v>0</v>
      </c>
      <c r="T1124" s="3">
        <f>IF(ISBLANK(Table13[[#This Row],[T2]]),0,IF(Table13[[#This Row],[T2]]&gt;0,1,0))</f>
        <v>1</v>
      </c>
      <c r="U1124" s="3">
        <f>IF(ISBLANK(Table13[[#This Row],[T3]]),0,IF(Table13[[#This Row],[T3]]&gt;0,1,0))</f>
        <v>1</v>
      </c>
      <c r="V1124" s="3">
        <f>IF(ISBLANK(Table13[[#This Row],[T4]]),0,IF(Table13[[#This Row],[T4]]&gt;0,1,0))</f>
        <v>0</v>
      </c>
      <c r="W1124" s="25">
        <v>49</v>
      </c>
      <c r="X1124" s="23">
        <v>11</v>
      </c>
      <c r="Y1124" s="3">
        <v>4.0999999999999996</v>
      </c>
      <c r="Z1124" s="3"/>
      <c r="AB1124" s="30">
        <v>1094</v>
      </c>
      <c r="AC1124" s="30">
        <v>1.602480052879991</v>
      </c>
      <c r="AD1124" s="30">
        <v>-1.202480052879991</v>
      </c>
    </row>
    <row r="1125" spans="1:30">
      <c r="A1125" s="4">
        <v>43784.791666666664</v>
      </c>
      <c r="B1125">
        <v>43784</v>
      </c>
      <c r="C1125" s="3">
        <v>0.79166666666666663</v>
      </c>
      <c r="D1125" s="3">
        <v>19</v>
      </c>
      <c r="E1125" s="3">
        <v>46</v>
      </c>
      <c r="F1125" s="3">
        <v>1.1000000000000001</v>
      </c>
      <c r="G1125" s="5">
        <v>0.4</v>
      </c>
      <c r="H1125" s="3">
        <v>1.5</v>
      </c>
      <c r="I1125" s="3">
        <v>1.55139</v>
      </c>
      <c r="J1125" s="12">
        <f t="shared" si="51"/>
        <v>1.8499999999999996</v>
      </c>
      <c r="K1125" s="4">
        <v>43784.791666666664</v>
      </c>
      <c r="L1125" s="3">
        <f t="shared" si="52"/>
        <v>15</v>
      </c>
      <c r="M1125" s="3">
        <f t="shared" si="53"/>
        <v>19</v>
      </c>
      <c r="N1125" s="3">
        <v>41</v>
      </c>
      <c r="O1125" s="3">
        <v>54</v>
      </c>
      <c r="P1125" s="3">
        <v>0</v>
      </c>
      <c r="Q1125" s="3">
        <v>0</v>
      </c>
      <c r="R1125" s="3"/>
      <c r="S1125" s="3">
        <f>IF(ISBLANK(Table13[[#This Row],[T1]]),0,IF(Table13[[#This Row],[T1]]&gt;0,1,0))</f>
        <v>0</v>
      </c>
      <c r="T1125" s="3">
        <f>IF(ISBLANK(Table13[[#This Row],[T2]]),0,IF(Table13[[#This Row],[T2]]&gt;0,1,0))</f>
        <v>1</v>
      </c>
      <c r="U1125" s="3">
        <f>IF(ISBLANK(Table13[[#This Row],[T3]]),0,IF(Table13[[#This Row],[T3]]&gt;0,1,0))</f>
        <v>1</v>
      </c>
      <c r="V1125" s="3">
        <f>IF(ISBLANK(Table13[[#This Row],[T4]]),0,IF(Table13[[#This Row],[T4]]&gt;0,1,0))</f>
        <v>0</v>
      </c>
      <c r="W1125" s="26">
        <v>47</v>
      </c>
      <c r="X1125" s="22">
        <v>13</v>
      </c>
      <c r="Y1125" s="3">
        <v>1.5</v>
      </c>
      <c r="Z1125" s="3"/>
      <c r="AB1125" s="30">
        <v>1095</v>
      </c>
      <c r="AC1125" s="30">
        <v>1.552928804140622</v>
      </c>
      <c r="AD1125" s="30">
        <v>-1.1529288041406218</v>
      </c>
    </row>
    <row r="1126" spans="1:30">
      <c r="A1126" s="4">
        <v>43784.833333333336</v>
      </c>
      <c r="B1126">
        <v>43784</v>
      </c>
      <c r="C1126" s="3">
        <v>0.83333333333333337</v>
      </c>
      <c r="D1126" s="3">
        <v>20</v>
      </c>
      <c r="E1126" s="3">
        <v>46</v>
      </c>
      <c r="F1126" s="3">
        <v>0.3</v>
      </c>
      <c r="G1126" s="5">
        <v>0.7</v>
      </c>
      <c r="H1126" s="3">
        <v>1</v>
      </c>
      <c r="I1126" s="3">
        <v>1.55139</v>
      </c>
      <c r="J1126" s="12">
        <f t="shared" si="51"/>
        <v>2.0374999999999996</v>
      </c>
      <c r="K1126" s="4">
        <v>43784.833333333336</v>
      </c>
      <c r="L1126" s="3">
        <f t="shared" si="52"/>
        <v>15</v>
      </c>
      <c r="M1126" s="3">
        <f t="shared" si="53"/>
        <v>20</v>
      </c>
      <c r="N1126" s="3">
        <v>0</v>
      </c>
      <c r="O1126" s="3">
        <v>58</v>
      </c>
      <c r="P1126" s="3">
        <v>0</v>
      </c>
      <c r="Q1126" s="3">
        <v>0</v>
      </c>
      <c r="R1126" s="3"/>
      <c r="S1126" s="3">
        <f>IF(ISBLANK(Table13[[#This Row],[T1]]),0,IF(Table13[[#This Row],[T1]]&gt;0,1,0))</f>
        <v>0</v>
      </c>
      <c r="T1126" s="3">
        <f>IF(ISBLANK(Table13[[#This Row],[T2]]),0,IF(Table13[[#This Row],[T2]]&gt;0,1,0))</f>
        <v>1</v>
      </c>
      <c r="U1126" s="3">
        <f>IF(ISBLANK(Table13[[#This Row],[T3]]),0,IF(Table13[[#This Row],[T3]]&gt;0,1,0))</f>
        <v>1</v>
      </c>
      <c r="V1126" s="3">
        <f>IF(ISBLANK(Table13[[#This Row],[T4]]),0,IF(Table13[[#This Row],[T4]]&gt;0,1,0))</f>
        <v>0</v>
      </c>
      <c r="W1126" s="25">
        <v>44</v>
      </c>
      <c r="X1126" s="23">
        <v>13</v>
      </c>
      <c r="Y1126" s="3">
        <v>1</v>
      </c>
      <c r="Z1126" s="3"/>
      <c r="AB1126" s="30">
        <v>1096</v>
      </c>
      <c r="AC1126" s="30">
        <v>1.5422055216215667</v>
      </c>
      <c r="AD1126" s="30">
        <v>2.2577944783784334</v>
      </c>
    </row>
    <row r="1127" spans="1:30">
      <c r="A1127" s="4">
        <v>43784.875</v>
      </c>
      <c r="B1127">
        <v>43784</v>
      </c>
      <c r="C1127" s="3">
        <v>0.875</v>
      </c>
      <c r="D1127" s="3">
        <v>21</v>
      </c>
      <c r="E1127" s="3">
        <v>46</v>
      </c>
      <c r="F1127" s="3">
        <v>0.6</v>
      </c>
      <c r="G1127" s="5">
        <v>0.7</v>
      </c>
      <c r="H1127" s="3">
        <v>1.2999999999999998</v>
      </c>
      <c r="I1127" s="3">
        <v>1.55139</v>
      </c>
      <c r="J1127" s="12">
        <f t="shared" si="51"/>
        <v>2.0583333333333331</v>
      </c>
      <c r="K1127" s="4">
        <v>43784.875</v>
      </c>
      <c r="L1127" s="3">
        <f t="shared" si="52"/>
        <v>15</v>
      </c>
      <c r="M1127" s="3">
        <f t="shared" si="53"/>
        <v>21</v>
      </c>
      <c r="N1127" s="3">
        <v>0</v>
      </c>
      <c r="O1127" s="3">
        <v>56</v>
      </c>
      <c r="P1127" s="3">
        <v>0</v>
      </c>
      <c r="Q1127" s="3">
        <v>0</v>
      </c>
      <c r="R1127" s="3"/>
      <c r="S1127" s="3">
        <f>IF(ISBLANK(Table13[[#This Row],[T1]]),0,IF(Table13[[#This Row],[T1]]&gt;0,1,0))</f>
        <v>1</v>
      </c>
      <c r="T1127" s="3">
        <f>IF(ISBLANK(Table13[[#This Row],[T2]]),0,IF(Table13[[#This Row],[T2]]&gt;0,1,0))</f>
        <v>1</v>
      </c>
      <c r="U1127" s="3">
        <f>IF(ISBLANK(Table13[[#This Row],[T3]]),0,IF(Table13[[#This Row],[T3]]&gt;0,1,0))</f>
        <v>1</v>
      </c>
      <c r="V1127" s="3">
        <f>IF(ISBLANK(Table13[[#This Row],[T4]]),0,IF(Table13[[#This Row],[T4]]&gt;0,1,0))</f>
        <v>0</v>
      </c>
      <c r="W1127" s="26">
        <v>41</v>
      </c>
      <c r="X1127" s="22">
        <v>21</v>
      </c>
      <c r="Y1127" s="3">
        <v>1.2999999999999998</v>
      </c>
      <c r="Z1127" s="3"/>
      <c r="AB1127" s="30">
        <v>1097</v>
      </c>
      <c r="AC1127" s="30">
        <v>1.7925775036770413</v>
      </c>
      <c r="AD1127" s="30">
        <v>1.2074224963229587</v>
      </c>
    </row>
    <row r="1128" spans="1:30">
      <c r="A1128" s="4">
        <v>43784.916666666664</v>
      </c>
      <c r="B1128">
        <v>43784</v>
      </c>
      <c r="C1128" s="3">
        <v>0.91666666666666663</v>
      </c>
      <c r="D1128" s="3">
        <v>22</v>
      </c>
      <c r="E1128" s="3">
        <v>46</v>
      </c>
      <c r="F1128" s="3">
        <v>0.9</v>
      </c>
      <c r="G1128" s="5">
        <v>0.7</v>
      </c>
      <c r="H1128" s="3">
        <v>1.6</v>
      </c>
      <c r="I1128" s="3">
        <v>1.55139</v>
      </c>
      <c r="J1128" s="12">
        <f t="shared" si="51"/>
        <v>2.1583333333333332</v>
      </c>
      <c r="K1128" s="4">
        <v>43784.916666666664</v>
      </c>
      <c r="L1128" s="3">
        <f t="shared" si="52"/>
        <v>15</v>
      </c>
      <c r="M1128" s="3">
        <f t="shared" si="53"/>
        <v>22</v>
      </c>
      <c r="N1128" s="3">
        <v>0</v>
      </c>
      <c r="O1128" s="3">
        <v>55</v>
      </c>
      <c r="P1128" s="3">
        <v>0</v>
      </c>
      <c r="Q1128" s="3">
        <v>0</v>
      </c>
      <c r="R1128" s="3"/>
      <c r="S1128" s="3">
        <f>IF(ISBLANK(Table13[[#This Row],[T1]]),0,IF(Table13[[#This Row],[T1]]&gt;0,1,0))</f>
        <v>1</v>
      </c>
      <c r="T1128" s="3">
        <f>IF(ISBLANK(Table13[[#This Row],[T2]]),0,IF(Table13[[#This Row],[T2]]&gt;0,1,0))</f>
        <v>1</v>
      </c>
      <c r="U1128" s="3">
        <f>IF(ISBLANK(Table13[[#This Row],[T3]]),0,IF(Table13[[#This Row],[T3]]&gt;0,1,0))</f>
        <v>1</v>
      </c>
      <c r="V1128" s="3">
        <f>IF(ISBLANK(Table13[[#This Row],[T4]]),0,IF(Table13[[#This Row],[T4]]&gt;0,1,0))</f>
        <v>0</v>
      </c>
      <c r="W1128" s="25">
        <v>40</v>
      </c>
      <c r="X1128" s="23">
        <v>21</v>
      </c>
      <c r="Y1128" s="3">
        <v>1.6</v>
      </c>
      <c r="Z1128" s="3"/>
      <c r="AB1128" s="30">
        <v>1098</v>
      </c>
      <c r="AC1128" s="30">
        <v>1.8033007861960964</v>
      </c>
      <c r="AD1128" s="30">
        <v>3.1966992138039036</v>
      </c>
    </row>
    <row r="1129" spans="1:30">
      <c r="A1129" s="4">
        <v>43784.958333333336</v>
      </c>
      <c r="B1129">
        <v>43784</v>
      </c>
      <c r="C1129" s="3">
        <v>0.95833333333333337</v>
      </c>
      <c r="D1129" s="3">
        <v>23</v>
      </c>
      <c r="E1129" s="3">
        <v>46</v>
      </c>
      <c r="F1129" s="3">
        <v>0.8</v>
      </c>
      <c r="G1129" s="5">
        <v>0.8</v>
      </c>
      <c r="H1129" s="3">
        <v>1.6</v>
      </c>
      <c r="I1129" s="3">
        <v>1.55139</v>
      </c>
      <c r="J1129" s="12">
        <f t="shared" si="51"/>
        <v>2.1916666666666669</v>
      </c>
      <c r="K1129" s="4">
        <v>43784.958333333336</v>
      </c>
      <c r="L1129" s="3">
        <f t="shared" si="52"/>
        <v>15</v>
      </c>
      <c r="M1129" s="3">
        <f t="shared" si="53"/>
        <v>23</v>
      </c>
      <c r="N1129" s="3">
        <v>0</v>
      </c>
      <c r="O1129" s="3">
        <v>57</v>
      </c>
      <c r="P1129" s="3">
        <v>55</v>
      </c>
      <c r="Q1129" s="3">
        <v>0</v>
      </c>
      <c r="R1129" s="3"/>
      <c r="S1129" s="3">
        <f>IF(ISBLANK(Table13[[#This Row],[T1]]),0,IF(Table13[[#This Row],[T1]]&gt;0,1,0))</f>
        <v>1</v>
      </c>
      <c r="T1129" s="3">
        <f>IF(ISBLANK(Table13[[#This Row],[T2]]),0,IF(Table13[[#This Row],[T2]]&gt;0,1,0))</f>
        <v>1</v>
      </c>
      <c r="U1129" s="3">
        <f>IF(ISBLANK(Table13[[#This Row],[T3]]),0,IF(Table13[[#This Row],[T3]]&gt;0,1,0))</f>
        <v>1</v>
      </c>
      <c r="V1129" s="3">
        <f>IF(ISBLANK(Table13[[#This Row],[T4]]),0,IF(Table13[[#This Row],[T4]]&gt;0,1,0))</f>
        <v>1</v>
      </c>
      <c r="W1129" s="26">
        <v>42</v>
      </c>
      <c r="X1129" s="22">
        <v>21</v>
      </c>
      <c r="Y1129" s="3">
        <v>1.6</v>
      </c>
      <c r="Z1129" s="3"/>
      <c r="AB1129" s="30">
        <v>1099</v>
      </c>
      <c r="AC1129" s="30">
        <v>1.7635891490189863</v>
      </c>
      <c r="AD1129" s="30">
        <v>1.0364108509810135</v>
      </c>
    </row>
    <row r="1130" spans="1:30">
      <c r="A1130" s="4">
        <v>43785</v>
      </c>
      <c r="B1130">
        <v>43785</v>
      </c>
      <c r="C1130" s="3">
        <v>0</v>
      </c>
      <c r="D1130" s="3">
        <v>0</v>
      </c>
      <c r="E1130" s="3">
        <v>47</v>
      </c>
      <c r="F1130" s="3">
        <v>0.8</v>
      </c>
      <c r="G1130" s="5">
        <v>2.1</v>
      </c>
      <c r="H1130" s="3">
        <v>2.9000000000000004</v>
      </c>
      <c r="I1130" s="3">
        <v>1.55139</v>
      </c>
      <c r="J1130" s="12">
        <f t="shared" si="51"/>
        <v>2.1583333333333328</v>
      </c>
      <c r="K1130" s="4">
        <v>43785</v>
      </c>
      <c r="L1130" s="3">
        <f t="shared" si="52"/>
        <v>16</v>
      </c>
      <c r="M1130" s="3">
        <f t="shared" si="53"/>
        <v>0</v>
      </c>
      <c r="N1130" s="3">
        <v>8</v>
      </c>
      <c r="O1130" s="3">
        <v>55</v>
      </c>
      <c r="P1130" s="3">
        <v>58</v>
      </c>
      <c r="Q1130" s="3">
        <v>0</v>
      </c>
      <c r="R1130" s="3"/>
      <c r="S1130" s="3">
        <f>IF(ISBLANK(Table13[[#This Row],[T1]]),0,IF(Table13[[#This Row],[T1]]&gt;0,1,0))</f>
        <v>1</v>
      </c>
      <c r="T1130" s="3">
        <f>IF(ISBLANK(Table13[[#This Row],[T2]]),0,IF(Table13[[#This Row],[T2]]&gt;0,1,0))</f>
        <v>1</v>
      </c>
      <c r="U1130" s="3">
        <f>IF(ISBLANK(Table13[[#This Row],[T3]]),0,IF(Table13[[#This Row],[T3]]&gt;0,1,0))</f>
        <v>1</v>
      </c>
      <c r="V1130" s="3">
        <f>IF(ISBLANK(Table13[[#This Row],[T4]]),0,IF(Table13[[#This Row],[T4]]&gt;0,1,0))</f>
        <v>1</v>
      </c>
      <c r="W1130" s="25">
        <v>42</v>
      </c>
      <c r="X1130" s="23">
        <v>21</v>
      </c>
      <c r="Y1130" s="3">
        <v>2.9000000000000004</v>
      </c>
      <c r="Z1130" s="3"/>
      <c r="AB1130" s="30">
        <v>1100</v>
      </c>
      <c r="AC1130" s="30">
        <v>1.645610027803329</v>
      </c>
      <c r="AD1130" s="30">
        <v>0.85438997219667101</v>
      </c>
    </row>
    <row r="1131" spans="1:30">
      <c r="A1131" s="4">
        <v>43785.041666666664</v>
      </c>
      <c r="B1131">
        <v>43785</v>
      </c>
      <c r="C1131" s="3">
        <v>4.1666666666666664E-2</v>
      </c>
      <c r="D1131" s="3">
        <v>1</v>
      </c>
      <c r="E1131" s="3">
        <v>47</v>
      </c>
      <c r="F1131" s="3">
        <v>0.8</v>
      </c>
      <c r="G1131" s="5">
        <v>0.5</v>
      </c>
      <c r="H1131" s="3">
        <v>1.3</v>
      </c>
      <c r="I1131" s="3">
        <v>1.55139</v>
      </c>
      <c r="J1131" s="12">
        <f t="shared" si="51"/>
        <v>2.0874999999999999</v>
      </c>
      <c r="K1131" s="4">
        <v>43785.041666666664</v>
      </c>
      <c r="L1131" s="3">
        <f t="shared" si="52"/>
        <v>16</v>
      </c>
      <c r="M1131" s="3">
        <f t="shared" si="53"/>
        <v>1</v>
      </c>
      <c r="N1131" s="3">
        <v>58</v>
      </c>
      <c r="O1131" s="3">
        <v>58</v>
      </c>
      <c r="P1131" s="3">
        <v>58</v>
      </c>
      <c r="Q1131" s="3">
        <v>0</v>
      </c>
      <c r="R1131" s="3"/>
      <c r="S1131" s="3">
        <f>IF(ISBLANK(Table13[[#This Row],[T1]]),0,IF(Table13[[#This Row],[T1]]&gt;0,1,0))</f>
        <v>1</v>
      </c>
      <c r="T1131" s="3">
        <f>IF(ISBLANK(Table13[[#This Row],[T2]]),0,IF(Table13[[#This Row],[T2]]&gt;0,1,0))</f>
        <v>1</v>
      </c>
      <c r="U1131" s="3">
        <f>IF(ISBLANK(Table13[[#This Row],[T3]]),0,IF(Table13[[#This Row],[T3]]&gt;0,1,0))</f>
        <v>1</v>
      </c>
      <c r="V1131" s="3">
        <f>IF(ISBLANK(Table13[[#This Row],[T4]]),0,IF(Table13[[#This Row],[T4]]&gt;0,1,0))</f>
        <v>1</v>
      </c>
      <c r="W1131" s="26">
        <v>41</v>
      </c>
      <c r="X1131" s="22">
        <v>21</v>
      </c>
      <c r="Y1131" s="3">
        <v>1.3</v>
      </c>
      <c r="Z1131" s="3"/>
      <c r="AB1131" s="30">
        <v>1101</v>
      </c>
      <c r="AC1131" s="30">
        <v>1.6273449556643296</v>
      </c>
      <c r="AD1131" s="30">
        <v>0.87265504433567043</v>
      </c>
    </row>
    <row r="1132" spans="1:30">
      <c r="A1132" s="4">
        <v>43785.083333333336</v>
      </c>
      <c r="B1132">
        <v>43785</v>
      </c>
      <c r="C1132" s="3">
        <v>8.3333333333333329E-2</v>
      </c>
      <c r="D1132" s="3">
        <v>2</v>
      </c>
      <c r="E1132" s="3">
        <v>47</v>
      </c>
      <c r="F1132" s="3">
        <v>0.5</v>
      </c>
      <c r="G1132" s="5">
        <v>0.7</v>
      </c>
      <c r="H1132" s="3">
        <v>1.2</v>
      </c>
      <c r="I1132" s="3">
        <v>1.55139</v>
      </c>
      <c r="J1132" s="12">
        <f t="shared" si="51"/>
        <v>2.1</v>
      </c>
      <c r="K1132" s="4">
        <v>43785.083333333336</v>
      </c>
      <c r="L1132" s="3">
        <f t="shared" si="52"/>
        <v>16</v>
      </c>
      <c r="M1132" s="3">
        <f t="shared" si="53"/>
        <v>2</v>
      </c>
      <c r="N1132" s="3">
        <v>58</v>
      </c>
      <c r="O1132" s="3">
        <v>58</v>
      </c>
      <c r="P1132" s="3">
        <v>58</v>
      </c>
      <c r="Q1132" s="3">
        <v>0</v>
      </c>
      <c r="R1132" s="3"/>
      <c r="S1132" s="3">
        <f>IF(ISBLANK(Table13[[#This Row],[T1]]),0,IF(Table13[[#This Row],[T1]]&gt;0,1,0))</f>
        <v>1</v>
      </c>
      <c r="T1132" s="3">
        <f>IF(ISBLANK(Table13[[#This Row],[T2]]),0,IF(Table13[[#This Row],[T2]]&gt;0,1,0))</f>
        <v>1</v>
      </c>
      <c r="U1132" s="3">
        <f>IF(ISBLANK(Table13[[#This Row],[T3]]),0,IF(Table13[[#This Row],[T3]]&gt;0,1,0))</f>
        <v>1</v>
      </c>
      <c r="V1132" s="3">
        <f>IF(ISBLANK(Table13[[#This Row],[T4]]),0,IF(Table13[[#This Row],[T4]]&gt;0,1,0))</f>
        <v>1</v>
      </c>
      <c r="W1132" s="25">
        <v>40</v>
      </c>
      <c r="X1132" s="23">
        <v>17</v>
      </c>
      <c r="Y1132" s="3">
        <v>1.2</v>
      </c>
      <c r="Z1132" s="3"/>
      <c r="AB1132" s="30">
        <v>1102</v>
      </c>
      <c r="AC1132" s="30">
        <v>1.6670565928414396</v>
      </c>
      <c r="AD1132" s="30">
        <v>0.83294340715856041</v>
      </c>
    </row>
    <row r="1133" spans="1:30">
      <c r="A1133" s="4">
        <v>43785.125</v>
      </c>
      <c r="B1133">
        <v>43785</v>
      </c>
      <c r="C1133" s="3">
        <v>0.125</v>
      </c>
      <c r="D1133" s="3">
        <v>3</v>
      </c>
      <c r="E1133" s="3">
        <v>47</v>
      </c>
      <c r="F1133" s="3">
        <v>0.7</v>
      </c>
      <c r="G1133" s="5">
        <v>0.6</v>
      </c>
      <c r="H1133" s="3">
        <v>1.2999999999999998</v>
      </c>
      <c r="I1133" s="3">
        <v>1.55139</v>
      </c>
      <c r="J1133" s="12">
        <f t="shared" si="51"/>
        <v>2.1458333333333335</v>
      </c>
      <c r="K1133" s="4">
        <v>43785.125</v>
      </c>
      <c r="L1133" s="3">
        <f t="shared" si="52"/>
        <v>16</v>
      </c>
      <c r="M1133" s="3">
        <f t="shared" si="53"/>
        <v>3</v>
      </c>
      <c r="N1133" s="3">
        <v>58</v>
      </c>
      <c r="O1133" s="3">
        <v>58</v>
      </c>
      <c r="P1133" s="3">
        <v>58</v>
      </c>
      <c r="Q1133" s="3">
        <v>0</v>
      </c>
      <c r="R1133" s="3"/>
      <c r="S1133" s="3">
        <f>IF(ISBLANK(Table13[[#This Row],[T1]]),0,IF(Table13[[#This Row],[T1]]&gt;0,1,0))</f>
        <v>1</v>
      </c>
      <c r="T1133" s="3">
        <f>IF(ISBLANK(Table13[[#This Row],[T2]]),0,IF(Table13[[#This Row],[T2]]&gt;0,1,0))</f>
        <v>1</v>
      </c>
      <c r="U1133" s="3">
        <f>IF(ISBLANK(Table13[[#This Row],[T3]]),0,IF(Table13[[#This Row],[T3]]&gt;0,1,0))</f>
        <v>1</v>
      </c>
      <c r="V1133" s="3">
        <f>IF(ISBLANK(Table13[[#This Row],[T4]]),0,IF(Table13[[#This Row],[T4]]&gt;0,1,0))</f>
        <v>1</v>
      </c>
      <c r="W1133" s="26">
        <v>38</v>
      </c>
      <c r="X1133" s="22">
        <v>17</v>
      </c>
      <c r="Y1133" s="3">
        <v>1.2999999999999998</v>
      </c>
      <c r="Z1133" s="3"/>
      <c r="AB1133" s="30">
        <v>1103</v>
      </c>
      <c r="AC1133" s="30">
        <v>1.645610027803329</v>
      </c>
      <c r="AD1133" s="30">
        <v>3.1543899721966708</v>
      </c>
    </row>
    <row r="1134" spans="1:30">
      <c r="A1134" s="4">
        <v>43785.166666666664</v>
      </c>
      <c r="B1134">
        <v>43785</v>
      </c>
      <c r="C1134" s="3">
        <v>0.16666666666666666</v>
      </c>
      <c r="D1134" s="3">
        <v>4</v>
      </c>
      <c r="E1134" s="3">
        <v>47</v>
      </c>
      <c r="F1134" s="3">
        <v>0.7</v>
      </c>
      <c r="G1134" s="5">
        <v>0.8</v>
      </c>
      <c r="H1134" s="3">
        <v>1.5</v>
      </c>
      <c r="I1134" s="3">
        <v>1.55139</v>
      </c>
      <c r="J1134" s="12">
        <f t="shared" si="51"/>
        <v>2.1583333333333337</v>
      </c>
      <c r="K1134" s="4">
        <v>43785.166666666664</v>
      </c>
      <c r="L1134" s="3">
        <f t="shared" si="52"/>
        <v>16</v>
      </c>
      <c r="M1134" s="3">
        <f t="shared" si="53"/>
        <v>4</v>
      </c>
      <c r="N1134" s="3">
        <v>57</v>
      </c>
      <c r="O1134" s="3">
        <v>57</v>
      </c>
      <c r="P1134" s="3">
        <v>57</v>
      </c>
      <c r="Q1134" s="3">
        <v>0</v>
      </c>
      <c r="R1134" s="3"/>
      <c r="S1134" s="3">
        <f>IF(ISBLANK(Table13[[#This Row],[T1]]),0,IF(Table13[[#This Row],[T1]]&gt;0,1,0))</f>
        <v>1</v>
      </c>
      <c r="T1134" s="3">
        <f>IF(ISBLANK(Table13[[#This Row],[T2]]),0,IF(Table13[[#This Row],[T2]]&gt;0,1,0))</f>
        <v>1</v>
      </c>
      <c r="U1134" s="3">
        <f>IF(ISBLANK(Table13[[#This Row],[T3]]),0,IF(Table13[[#This Row],[T3]]&gt;0,1,0))</f>
        <v>1</v>
      </c>
      <c r="V1134" s="3">
        <f>IF(ISBLANK(Table13[[#This Row],[T4]]),0,IF(Table13[[#This Row],[T4]]&gt;0,1,0))</f>
        <v>1</v>
      </c>
      <c r="W1134" s="25">
        <v>37</v>
      </c>
      <c r="X1134" s="23">
        <v>21</v>
      </c>
      <c r="Y1134" s="3">
        <v>1.5</v>
      </c>
      <c r="Z1134" s="3"/>
      <c r="AB1134" s="30">
        <v>1104</v>
      </c>
      <c r="AC1134" s="30">
        <v>1.605898390626219</v>
      </c>
      <c r="AD1134" s="30">
        <v>-0.60589839062621897</v>
      </c>
    </row>
    <row r="1135" spans="1:30">
      <c r="A1135" s="4">
        <v>43785.208333333336</v>
      </c>
      <c r="B1135">
        <v>43785</v>
      </c>
      <c r="C1135" s="3">
        <v>0.20833333333333334</v>
      </c>
      <c r="D1135" s="3">
        <v>5</v>
      </c>
      <c r="E1135" s="3">
        <v>47</v>
      </c>
      <c r="F1135" s="3">
        <v>0.6</v>
      </c>
      <c r="G1135" s="5">
        <v>0.9</v>
      </c>
      <c r="H1135" s="3">
        <v>1.5</v>
      </c>
      <c r="I1135" s="3">
        <v>1.55139</v>
      </c>
      <c r="J1135" s="12">
        <f t="shared" si="51"/>
        <v>2.1625000000000001</v>
      </c>
      <c r="K1135" s="4">
        <v>43785.208333333336</v>
      </c>
      <c r="L1135" s="3">
        <f t="shared" si="52"/>
        <v>16</v>
      </c>
      <c r="M1135" s="3">
        <f t="shared" si="53"/>
        <v>5</v>
      </c>
      <c r="N1135" s="3">
        <v>58</v>
      </c>
      <c r="O1135" s="3">
        <v>58</v>
      </c>
      <c r="P1135" s="3">
        <v>58</v>
      </c>
      <c r="Q1135" s="3">
        <v>0</v>
      </c>
      <c r="R1135" s="3"/>
      <c r="S1135" s="3">
        <f>IF(ISBLANK(Table13[[#This Row],[T1]]),0,IF(Table13[[#This Row],[T1]]&gt;0,1,0))</f>
        <v>1</v>
      </c>
      <c r="T1135" s="3">
        <f>IF(ISBLANK(Table13[[#This Row],[T2]]),0,IF(Table13[[#This Row],[T2]]&gt;0,1,0))</f>
        <v>1</v>
      </c>
      <c r="U1135" s="3">
        <f>IF(ISBLANK(Table13[[#This Row],[T3]]),0,IF(Table13[[#This Row],[T3]]&gt;0,1,0))</f>
        <v>1</v>
      </c>
      <c r="V1135" s="3">
        <f>IF(ISBLANK(Table13[[#This Row],[T4]]),0,IF(Table13[[#This Row],[T4]]&gt;0,1,0))</f>
        <v>1</v>
      </c>
      <c r="W1135" s="26">
        <v>38</v>
      </c>
      <c r="X1135" s="22">
        <v>21</v>
      </c>
      <c r="Y1135" s="3">
        <v>1.5</v>
      </c>
      <c r="Z1135" s="3"/>
      <c r="AB1135" s="30">
        <v>1105</v>
      </c>
      <c r="AC1135" s="30">
        <v>1.6670565928414396</v>
      </c>
      <c r="AD1135" s="30">
        <v>-6.70565928414395E-2</v>
      </c>
    </row>
    <row r="1136" spans="1:30">
      <c r="A1136" s="4">
        <v>43785.25</v>
      </c>
      <c r="B1136">
        <v>43785</v>
      </c>
      <c r="C1136" s="3">
        <v>0.25</v>
      </c>
      <c r="D1136" s="3">
        <v>6</v>
      </c>
      <c r="E1136" s="3">
        <v>47</v>
      </c>
      <c r="F1136" s="3">
        <v>0.6</v>
      </c>
      <c r="G1136" s="5">
        <v>0.8</v>
      </c>
      <c r="H1136" s="3">
        <v>1.4</v>
      </c>
      <c r="I1136" s="3">
        <v>1.55139</v>
      </c>
      <c r="J1136" s="12">
        <f t="shared" si="51"/>
        <v>2.166666666666667</v>
      </c>
      <c r="K1136" s="4">
        <v>43785.25</v>
      </c>
      <c r="L1136" s="3">
        <f t="shared" si="52"/>
        <v>16</v>
      </c>
      <c r="M1136" s="3">
        <f t="shared" si="53"/>
        <v>6</v>
      </c>
      <c r="N1136" s="3">
        <v>58</v>
      </c>
      <c r="O1136" s="3">
        <v>58</v>
      </c>
      <c r="P1136" s="3">
        <v>58</v>
      </c>
      <c r="Q1136" s="3">
        <v>0</v>
      </c>
      <c r="R1136" s="3"/>
      <c r="S1136" s="3">
        <f>IF(ISBLANK(Table13[[#This Row],[T1]]),0,IF(Table13[[#This Row],[T1]]&gt;0,1,0))</f>
        <v>1</v>
      </c>
      <c r="T1136" s="3">
        <f>IF(ISBLANK(Table13[[#This Row],[T2]]),0,IF(Table13[[#This Row],[T2]]&gt;0,1,0))</f>
        <v>1</v>
      </c>
      <c r="U1136" s="3">
        <f>IF(ISBLANK(Table13[[#This Row],[T3]]),0,IF(Table13[[#This Row],[T3]]&gt;0,1,0))</f>
        <v>1</v>
      </c>
      <c r="V1136" s="3">
        <f>IF(ISBLANK(Table13[[#This Row],[T4]]),0,IF(Table13[[#This Row],[T4]]&gt;0,1,0))</f>
        <v>1</v>
      </c>
      <c r="W1136" s="25">
        <v>37</v>
      </c>
      <c r="X1136" s="23">
        <v>21</v>
      </c>
      <c r="Y1136" s="3">
        <v>1.4</v>
      </c>
      <c r="Z1136" s="3"/>
      <c r="AB1136" s="30">
        <v>1106</v>
      </c>
      <c r="AC1136" s="30">
        <v>1.68850315787955</v>
      </c>
      <c r="AD1136" s="30">
        <v>0.21149684212044995</v>
      </c>
    </row>
    <row r="1137" spans="1:30">
      <c r="A1137" s="4">
        <v>43785.291666666664</v>
      </c>
      <c r="B1137">
        <v>43785</v>
      </c>
      <c r="C1137" s="3">
        <v>0.29166666666666669</v>
      </c>
      <c r="D1137" s="3">
        <v>7</v>
      </c>
      <c r="E1137" s="3">
        <v>47</v>
      </c>
      <c r="F1137" s="3">
        <v>0.8</v>
      </c>
      <c r="G1137" s="5">
        <v>0.6</v>
      </c>
      <c r="H1137" s="3">
        <v>1.4</v>
      </c>
      <c r="I1137" s="3">
        <v>1.55139</v>
      </c>
      <c r="J1137" s="12">
        <f t="shared" si="51"/>
        <v>2.1708333333333334</v>
      </c>
      <c r="K1137" s="4">
        <v>43785.291666666664</v>
      </c>
      <c r="L1137" s="3">
        <f t="shared" si="52"/>
        <v>16</v>
      </c>
      <c r="M1137" s="3">
        <f t="shared" si="53"/>
        <v>7</v>
      </c>
      <c r="N1137" s="3">
        <v>58</v>
      </c>
      <c r="O1137" s="3">
        <v>58</v>
      </c>
      <c r="P1137" s="3">
        <v>58</v>
      </c>
      <c r="Q1137" s="3">
        <v>0</v>
      </c>
      <c r="R1137" s="3"/>
      <c r="S1137" s="3">
        <f>IF(ISBLANK(Table13[[#This Row],[T1]]),0,IF(Table13[[#This Row],[T1]]&gt;0,1,0))</f>
        <v>1</v>
      </c>
      <c r="T1137" s="3">
        <f>IF(ISBLANK(Table13[[#This Row],[T2]]),0,IF(Table13[[#This Row],[T2]]&gt;0,1,0))</f>
        <v>1</v>
      </c>
      <c r="U1137" s="3">
        <f>IF(ISBLANK(Table13[[#This Row],[T3]]),0,IF(Table13[[#This Row],[T3]]&gt;0,1,0))</f>
        <v>1</v>
      </c>
      <c r="V1137" s="3">
        <f>IF(ISBLANK(Table13[[#This Row],[T4]]),0,IF(Table13[[#This Row],[T4]]&gt;0,1,0))</f>
        <v>1</v>
      </c>
      <c r="W1137" s="26">
        <v>39</v>
      </c>
      <c r="X1137" s="22">
        <v>21</v>
      </c>
      <c r="Y1137" s="3">
        <v>1.4</v>
      </c>
      <c r="Z1137" s="3"/>
      <c r="AB1137" s="30">
        <v>1107</v>
      </c>
      <c r="AC1137" s="30">
        <v>1.7083589764681049</v>
      </c>
      <c r="AD1137" s="30">
        <v>0.19164102353189505</v>
      </c>
    </row>
    <row r="1138" spans="1:30">
      <c r="A1138" s="4">
        <v>43785.333333333336</v>
      </c>
      <c r="B1138">
        <v>43785</v>
      </c>
      <c r="C1138" s="3">
        <v>0.33333333333333331</v>
      </c>
      <c r="D1138" s="3">
        <v>8</v>
      </c>
      <c r="E1138" s="3">
        <v>47</v>
      </c>
      <c r="F1138" s="3">
        <v>2.1</v>
      </c>
      <c r="G1138" s="5">
        <v>0.5</v>
      </c>
      <c r="H1138" s="3">
        <v>2.6</v>
      </c>
      <c r="I1138" s="3">
        <v>1.55139</v>
      </c>
      <c r="J1138" s="12">
        <f t="shared" si="51"/>
        <v>2.183333333333334</v>
      </c>
      <c r="K1138" s="4">
        <v>43785.333333333336</v>
      </c>
      <c r="L1138" s="3">
        <f t="shared" si="52"/>
        <v>16</v>
      </c>
      <c r="M1138" s="3">
        <f t="shared" si="53"/>
        <v>8</v>
      </c>
      <c r="N1138" s="3">
        <v>57</v>
      </c>
      <c r="O1138" s="3">
        <v>57</v>
      </c>
      <c r="P1138" s="3">
        <v>57</v>
      </c>
      <c r="Q1138" s="3">
        <v>0</v>
      </c>
      <c r="R1138" s="3"/>
      <c r="S1138" s="3">
        <f>IF(ISBLANK(Table13[[#This Row],[T1]]),0,IF(Table13[[#This Row],[T1]]&gt;0,1,0))</f>
        <v>0</v>
      </c>
      <c r="T1138" s="3">
        <f>IF(ISBLANK(Table13[[#This Row],[T2]]),0,IF(Table13[[#This Row],[T2]]&gt;0,1,0))</f>
        <v>0</v>
      </c>
      <c r="U1138" s="3">
        <f>IF(ISBLANK(Table13[[#This Row],[T3]]),0,IF(Table13[[#This Row],[T3]]&gt;0,1,0))</f>
        <v>0</v>
      </c>
      <c r="V1138" s="3">
        <f>IF(ISBLANK(Table13[[#This Row],[T4]]),0,IF(Table13[[#This Row],[T4]]&gt;0,1,0))</f>
        <v>1</v>
      </c>
      <c r="W1138" s="25">
        <v>41</v>
      </c>
      <c r="X1138" s="23">
        <v>21</v>
      </c>
      <c r="Y1138" s="3">
        <v>2.6</v>
      </c>
      <c r="Z1138" s="3"/>
      <c r="AB1138" s="30">
        <v>1108</v>
      </c>
      <c r="AC1138" s="30">
        <v>1.6976356939490498</v>
      </c>
      <c r="AD1138" s="30">
        <v>0.30236430605095022</v>
      </c>
    </row>
    <row r="1139" spans="1:30">
      <c r="A1139" s="4">
        <v>43785.375</v>
      </c>
      <c r="B1139">
        <v>43785</v>
      </c>
      <c r="C1139" s="3">
        <v>0.375</v>
      </c>
      <c r="D1139" s="3">
        <v>9</v>
      </c>
      <c r="E1139" s="3">
        <v>47</v>
      </c>
      <c r="F1139" s="3">
        <v>0.5</v>
      </c>
      <c r="G1139" s="5">
        <v>0.6</v>
      </c>
      <c r="H1139" s="3">
        <v>1.1000000000000001</v>
      </c>
      <c r="I1139" s="3">
        <v>1.55139</v>
      </c>
      <c r="J1139" s="12">
        <f t="shared" si="51"/>
        <v>2.2166666666666668</v>
      </c>
      <c r="K1139" s="4">
        <v>43785.375</v>
      </c>
      <c r="L1139" s="3">
        <f t="shared" si="52"/>
        <v>16</v>
      </c>
      <c r="M1139" s="3">
        <f t="shared" si="53"/>
        <v>9</v>
      </c>
      <c r="N1139" s="3">
        <v>58</v>
      </c>
      <c r="O1139" s="3">
        <v>49</v>
      </c>
      <c r="P1139" s="3">
        <v>58</v>
      </c>
      <c r="Q1139" s="3">
        <v>0</v>
      </c>
      <c r="R1139" s="3"/>
      <c r="S1139" s="3">
        <f>IF(ISBLANK(Table13[[#This Row],[T1]]),0,IF(Table13[[#This Row],[T1]]&gt;0,1,0))</f>
        <v>0</v>
      </c>
      <c r="T1139" s="3">
        <f>IF(ISBLANK(Table13[[#This Row],[T2]]),0,IF(Table13[[#This Row],[T2]]&gt;0,1,0))</f>
        <v>0</v>
      </c>
      <c r="U1139" s="3">
        <f>IF(ISBLANK(Table13[[#This Row],[T3]]),0,IF(Table13[[#This Row],[T3]]&gt;0,1,0))</f>
        <v>0</v>
      </c>
      <c r="V1139" s="3">
        <f>IF(ISBLANK(Table13[[#This Row],[T4]]),0,IF(Table13[[#This Row],[T4]]&gt;0,1,0))</f>
        <v>1</v>
      </c>
      <c r="W1139" s="26">
        <v>44</v>
      </c>
      <c r="X1139" s="22">
        <v>21</v>
      </c>
      <c r="Y1139" s="3">
        <v>1.1000000000000001</v>
      </c>
      <c r="Z1139" s="3"/>
      <c r="AB1139" s="30">
        <v>1109</v>
      </c>
      <c r="AC1139" s="30">
        <v>1.7190822589871602</v>
      </c>
      <c r="AD1139" s="30">
        <v>0.28091774101283984</v>
      </c>
    </row>
    <row r="1140" spans="1:30">
      <c r="A1140" s="4">
        <v>43785.416666666664</v>
      </c>
      <c r="B1140">
        <v>43785</v>
      </c>
      <c r="C1140" s="3">
        <v>0.41666666666666669</v>
      </c>
      <c r="D1140" s="3">
        <v>10</v>
      </c>
      <c r="E1140" s="3">
        <v>47</v>
      </c>
      <c r="F1140" s="3">
        <v>2.5</v>
      </c>
      <c r="G1140" s="5">
        <v>2.7</v>
      </c>
      <c r="H1140" s="3">
        <v>5.2</v>
      </c>
      <c r="I1140" s="3">
        <v>1.55139</v>
      </c>
      <c r="J1140" s="12">
        <f t="shared" si="51"/>
        <v>2.2625000000000002</v>
      </c>
      <c r="K1140" s="4">
        <v>43785.416666666664</v>
      </c>
      <c r="L1140" s="3">
        <f t="shared" si="52"/>
        <v>16</v>
      </c>
      <c r="M1140" s="3">
        <f t="shared" si="53"/>
        <v>10</v>
      </c>
      <c r="N1140" s="3">
        <v>58</v>
      </c>
      <c r="O1140" s="3">
        <v>0</v>
      </c>
      <c r="P1140" s="3">
        <v>33</v>
      </c>
      <c r="Q1140" s="3">
        <v>0</v>
      </c>
      <c r="R1140" s="3"/>
      <c r="S1140" s="3">
        <f>IF(ISBLANK(Table13[[#This Row],[T1]]),0,IF(Table13[[#This Row],[T1]]&gt;0,1,0))</f>
        <v>0</v>
      </c>
      <c r="T1140" s="3">
        <f>IF(ISBLANK(Table13[[#This Row],[T2]]),0,IF(Table13[[#This Row],[T2]]&gt;0,1,0))</f>
        <v>0</v>
      </c>
      <c r="U1140" s="3">
        <f>IF(ISBLANK(Table13[[#This Row],[T3]]),0,IF(Table13[[#This Row],[T3]]&gt;0,1,0))</f>
        <v>0</v>
      </c>
      <c r="V1140" s="3">
        <f>IF(ISBLANK(Table13[[#This Row],[T4]]),0,IF(Table13[[#This Row],[T4]]&gt;0,1,0))</f>
        <v>1</v>
      </c>
      <c r="W1140" s="25">
        <v>45</v>
      </c>
      <c r="X1140" s="23">
        <v>17</v>
      </c>
      <c r="Y1140" s="3">
        <v>5.2</v>
      </c>
      <c r="Z1140" s="3"/>
      <c r="AB1140" s="30">
        <v>1110</v>
      </c>
      <c r="AC1140" s="30">
        <v>1.7083589764681049</v>
      </c>
      <c r="AD1140" s="30">
        <v>1.3916410235318952</v>
      </c>
    </row>
    <row r="1141" spans="1:30">
      <c r="A1141" s="4">
        <v>43785.458333333336</v>
      </c>
      <c r="B1141">
        <v>43785</v>
      </c>
      <c r="C1141" s="3">
        <v>0.45833333333333331</v>
      </c>
      <c r="D1141" s="3">
        <v>11</v>
      </c>
      <c r="E1141" s="3">
        <v>47</v>
      </c>
      <c r="F1141" s="3">
        <v>0.6</v>
      </c>
      <c r="G1141" s="5">
        <v>1.9</v>
      </c>
      <c r="H1141" s="3">
        <v>2.5</v>
      </c>
      <c r="I1141" s="3">
        <v>1.55139</v>
      </c>
      <c r="J1141" s="12">
        <f t="shared" si="51"/>
        <v>2.166666666666667</v>
      </c>
      <c r="K1141" s="4">
        <v>43785.458333333336</v>
      </c>
      <c r="L1141" s="3">
        <f t="shared" si="52"/>
        <v>16</v>
      </c>
      <c r="M1141" s="3">
        <f t="shared" si="53"/>
        <v>11</v>
      </c>
      <c r="N1141" s="3">
        <v>58</v>
      </c>
      <c r="O1141" s="3">
        <v>0</v>
      </c>
      <c r="P1141" s="3">
        <v>0</v>
      </c>
      <c r="Q1141" s="3">
        <v>0</v>
      </c>
      <c r="R1141" s="3"/>
      <c r="S1141" s="3">
        <f>IF(ISBLANK(Table13[[#This Row],[T1]]),0,IF(Table13[[#This Row],[T1]]&gt;0,1,0))</f>
        <v>0</v>
      </c>
      <c r="T1141" s="3">
        <f>IF(ISBLANK(Table13[[#This Row],[T2]]),0,IF(Table13[[#This Row],[T2]]&gt;0,1,0))</f>
        <v>0</v>
      </c>
      <c r="U1141" s="3">
        <f>IF(ISBLANK(Table13[[#This Row],[T3]]),0,IF(Table13[[#This Row],[T3]]&gt;0,1,0))</f>
        <v>0</v>
      </c>
      <c r="V1141" s="3">
        <f>IF(ISBLANK(Table13[[#This Row],[T4]]),0,IF(Table13[[#This Row],[T4]]&gt;0,1,0))</f>
        <v>1</v>
      </c>
      <c r="W1141" s="26">
        <v>46</v>
      </c>
      <c r="X1141" s="22">
        <v>17</v>
      </c>
      <c r="Y1141" s="3">
        <v>2.5</v>
      </c>
      <c r="Z1141" s="3"/>
      <c r="AB1141" s="30">
        <v>1111</v>
      </c>
      <c r="AC1141" s="30">
        <v>1.6976356939490498</v>
      </c>
      <c r="AD1141" s="30">
        <v>2.0023643060509504</v>
      </c>
    </row>
    <row r="1142" spans="1:30">
      <c r="A1142" s="4">
        <v>43785.5</v>
      </c>
      <c r="B1142">
        <v>43785</v>
      </c>
      <c r="C1142" s="3">
        <v>0.5</v>
      </c>
      <c r="D1142" s="3">
        <v>12</v>
      </c>
      <c r="E1142" s="3">
        <v>47</v>
      </c>
      <c r="F1142" s="3">
        <v>1.5</v>
      </c>
      <c r="G1142" s="5">
        <v>0.3</v>
      </c>
      <c r="H1142" s="3">
        <v>1.8</v>
      </c>
      <c r="I1142" s="3">
        <v>1.55139</v>
      </c>
      <c r="J1142" s="12">
        <f t="shared" si="51"/>
        <v>2.2000000000000002</v>
      </c>
      <c r="K1142" s="4">
        <v>43785.5</v>
      </c>
      <c r="L1142" s="3">
        <f t="shared" si="52"/>
        <v>16</v>
      </c>
      <c r="M1142" s="3">
        <f t="shared" si="53"/>
        <v>12</v>
      </c>
      <c r="N1142" s="3">
        <v>55</v>
      </c>
      <c r="O1142" s="3">
        <v>0</v>
      </c>
      <c r="P1142" s="3">
        <v>0</v>
      </c>
      <c r="Q1142" s="3">
        <v>0</v>
      </c>
      <c r="R1142" s="3"/>
      <c r="S1142" s="3">
        <f>IF(ISBLANK(Table13[[#This Row],[T1]]),0,IF(Table13[[#This Row],[T1]]&gt;0,1,0))</f>
        <v>0</v>
      </c>
      <c r="T1142" s="3">
        <f>IF(ISBLANK(Table13[[#This Row],[T2]]),0,IF(Table13[[#This Row],[T2]]&gt;0,1,0))</f>
        <v>0</v>
      </c>
      <c r="U1142" s="3">
        <f>IF(ISBLANK(Table13[[#This Row],[T3]]),0,IF(Table13[[#This Row],[T3]]&gt;0,1,0))</f>
        <v>0</v>
      </c>
      <c r="V1142" s="3">
        <f>IF(ISBLANK(Table13[[#This Row],[T4]]),0,IF(Table13[[#This Row],[T4]]&gt;0,1,0))</f>
        <v>1</v>
      </c>
      <c r="W1142" s="25">
        <v>46</v>
      </c>
      <c r="X1142" s="23">
        <v>21</v>
      </c>
      <c r="Y1142" s="3">
        <v>1.8</v>
      </c>
      <c r="Z1142" s="3"/>
      <c r="AB1142" s="30">
        <v>1112</v>
      </c>
      <c r="AC1142" s="30">
        <v>1.6869124114299945</v>
      </c>
      <c r="AD1142" s="30">
        <v>3.1130875885700062</v>
      </c>
    </row>
    <row r="1143" spans="1:30">
      <c r="A1143" s="4">
        <v>43785.541666666664</v>
      </c>
      <c r="B1143">
        <v>43785</v>
      </c>
      <c r="C1143" s="3">
        <v>0.54166666666666663</v>
      </c>
      <c r="D1143" s="3">
        <v>13</v>
      </c>
      <c r="E1143" s="3">
        <v>47</v>
      </c>
      <c r="F1143" s="3">
        <v>0.3</v>
      </c>
      <c r="G1143" s="5">
        <v>1.3</v>
      </c>
      <c r="H1143" s="3">
        <v>1.6</v>
      </c>
      <c r="I1143" s="3">
        <v>1.55139</v>
      </c>
      <c r="J1143" s="12">
        <f t="shared" si="51"/>
        <v>2.166666666666667</v>
      </c>
      <c r="K1143" s="4">
        <v>43785.541666666664</v>
      </c>
      <c r="L1143" s="3">
        <f t="shared" si="52"/>
        <v>16</v>
      </c>
      <c r="M1143" s="3">
        <f t="shared" si="53"/>
        <v>13</v>
      </c>
      <c r="N1143" s="3">
        <v>57</v>
      </c>
      <c r="O1143" s="3">
        <v>0</v>
      </c>
      <c r="P1143" s="3">
        <v>0</v>
      </c>
      <c r="Q1143" s="3">
        <v>0</v>
      </c>
      <c r="R1143" s="3"/>
      <c r="S1143" s="3">
        <f>IF(ISBLANK(Table13[[#This Row],[T1]]),0,IF(Table13[[#This Row],[T1]]&gt;0,1,0))</f>
        <v>0</v>
      </c>
      <c r="T1143" s="3">
        <f>IF(ISBLANK(Table13[[#This Row],[T2]]),0,IF(Table13[[#This Row],[T2]]&gt;0,1,0))</f>
        <v>0</v>
      </c>
      <c r="U1143" s="3">
        <f>IF(ISBLANK(Table13[[#This Row],[T3]]),0,IF(Table13[[#This Row],[T3]]&gt;0,1,0))</f>
        <v>0</v>
      </c>
      <c r="V1143" s="3">
        <f>IF(ISBLANK(Table13[[#This Row],[T4]]),0,IF(Table13[[#This Row],[T4]]&gt;0,1,0))</f>
        <v>1</v>
      </c>
      <c r="W1143" s="26">
        <v>47</v>
      </c>
      <c r="X1143" s="22">
        <v>21</v>
      </c>
      <c r="Y1143" s="3">
        <v>1.6</v>
      </c>
      <c r="Z1143" s="3"/>
      <c r="AB1143" s="30">
        <v>1113</v>
      </c>
      <c r="AC1143" s="30">
        <v>1.8202202703913652</v>
      </c>
      <c r="AD1143" s="30">
        <v>-1.4202202703913653</v>
      </c>
    </row>
    <row r="1144" spans="1:30">
      <c r="A1144" s="4">
        <v>43785.583333333336</v>
      </c>
      <c r="B1144">
        <v>43785</v>
      </c>
      <c r="C1144" s="3">
        <v>0.58333333333333337</v>
      </c>
      <c r="D1144" s="3">
        <v>14</v>
      </c>
      <c r="E1144" s="3">
        <v>47</v>
      </c>
      <c r="F1144" s="3">
        <v>0.3</v>
      </c>
      <c r="G1144" s="5">
        <v>0.6</v>
      </c>
      <c r="H1144" s="3">
        <v>0.89999999999999991</v>
      </c>
      <c r="I1144" s="3">
        <v>1.55139</v>
      </c>
      <c r="J1144" s="12">
        <f t="shared" si="51"/>
        <v>2.1541666666666668</v>
      </c>
      <c r="K1144" s="4">
        <v>43785.583333333336</v>
      </c>
      <c r="L1144" s="3">
        <f t="shared" si="52"/>
        <v>16</v>
      </c>
      <c r="M1144" s="3">
        <f t="shared" si="53"/>
        <v>14</v>
      </c>
      <c r="N1144" s="3">
        <v>44</v>
      </c>
      <c r="O1144" s="3">
        <v>44</v>
      </c>
      <c r="P1144" s="3">
        <v>0</v>
      </c>
      <c r="Q1144" s="3">
        <v>0</v>
      </c>
      <c r="R1144" s="3"/>
      <c r="S1144" s="3">
        <f>IF(ISBLANK(Table13[[#This Row],[T1]]),0,IF(Table13[[#This Row],[T1]]&gt;0,1,0))</f>
        <v>0</v>
      </c>
      <c r="T1144" s="3">
        <f>IF(ISBLANK(Table13[[#This Row],[T2]]),0,IF(Table13[[#This Row],[T2]]&gt;0,1,0))</f>
        <v>0</v>
      </c>
      <c r="U1144" s="3">
        <f>IF(ISBLANK(Table13[[#This Row],[T3]]),0,IF(Table13[[#This Row],[T3]]&gt;0,1,0))</f>
        <v>0</v>
      </c>
      <c r="V1144" s="3">
        <f>IF(ISBLANK(Table13[[#This Row],[T4]]),0,IF(Table13[[#This Row],[T4]]&gt;0,1,0))</f>
        <v>1</v>
      </c>
      <c r="W1144" s="25">
        <v>46</v>
      </c>
      <c r="X1144" s="23">
        <v>21</v>
      </c>
      <c r="Y1144" s="3">
        <v>0.89999999999999991</v>
      </c>
      <c r="Z1144" s="3"/>
      <c r="AB1144" s="30">
        <v>1114</v>
      </c>
      <c r="AC1144" s="30">
        <v>1.5901660239113804</v>
      </c>
      <c r="AD1144" s="30">
        <v>-1.0901660239113804</v>
      </c>
    </row>
    <row r="1145" spans="1:30">
      <c r="A1145" s="4">
        <v>43785.625</v>
      </c>
      <c r="B1145">
        <v>43785</v>
      </c>
      <c r="C1145" s="3">
        <v>0.625</v>
      </c>
      <c r="D1145" s="3">
        <v>15</v>
      </c>
      <c r="E1145" s="3">
        <v>47</v>
      </c>
      <c r="F1145" s="3">
        <v>0.5</v>
      </c>
      <c r="G1145" s="5">
        <v>0.7</v>
      </c>
      <c r="H1145" s="3">
        <v>1.2</v>
      </c>
      <c r="I1145" s="3">
        <v>1.55139</v>
      </c>
      <c r="J1145" s="12">
        <f t="shared" si="51"/>
        <v>2.1916666666666664</v>
      </c>
      <c r="K1145" s="4">
        <v>43785.625</v>
      </c>
      <c r="L1145" s="3">
        <f t="shared" si="52"/>
        <v>16</v>
      </c>
      <c r="M1145" s="3">
        <f t="shared" si="53"/>
        <v>15</v>
      </c>
      <c r="N1145" s="3">
        <v>0</v>
      </c>
      <c r="O1145" s="3">
        <v>41</v>
      </c>
      <c r="P1145" s="3">
        <v>0</v>
      </c>
      <c r="Q1145" s="3">
        <v>0</v>
      </c>
      <c r="R1145" s="3"/>
      <c r="S1145" s="3">
        <f>IF(ISBLANK(Table13[[#This Row],[T1]]),0,IF(Table13[[#This Row],[T1]]&gt;0,1,0))</f>
        <v>0</v>
      </c>
      <c r="T1145" s="3">
        <f>IF(ISBLANK(Table13[[#This Row],[T2]]),0,IF(Table13[[#This Row],[T2]]&gt;0,1,0))</f>
        <v>0</v>
      </c>
      <c r="U1145" s="3">
        <f>IF(ISBLANK(Table13[[#This Row],[T3]]),0,IF(Table13[[#This Row],[T3]]&gt;0,1,0))</f>
        <v>0</v>
      </c>
      <c r="V1145" s="3">
        <f>IF(ISBLANK(Table13[[#This Row],[T4]]),0,IF(Table13[[#This Row],[T4]]&gt;0,1,0))</f>
        <v>1</v>
      </c>
      <c r="W1145" s="26">
        <v>44</v>
      </c>
      <c r="X1145" s="22">
        <v>21</v>
      </c>
      <c r="Y1145" s="3">
        <v>1.2</v>
      </c>
      <c r="Z1145" s="3"/>
      <c r="AB1145" s="30">
        <v>1115</v>
      </c>
      <c r="AC1145" s="30">
        <v>1.4845239451703836</v>
      </c>
      <c r="AD1145" s="30">
        <v>-0.7845239451703836</v>
      </c>
    </row>
    <row r="1146" spans="1:30">
      <c r="A1146" s="4">
        <v>43785.666666666664</v>
      </c>
      <c r="B1146">
        <v>43785</v>
      </c>
      <c r="C1146" s="3">
        <v>0.66666666666666663</v>
      </c>
      <c r="D1146" s="3">
        <v>16</v>
      </c>
      <c r="E1146" s="3">
        <v>47</v>
      </c>
      <c r="F1146" s="3">
        <v>2.5</v>
      </c>
      <c r="G1146" s="5">
        <v>0.8</v>
      </c>
      <c r="H1146" s="3">
        <v>3.3</v>
      </c>
      <c r="I1146" s="3">
        <v>1.55139</v>
      </c>
      <c r="J1146" s="12">
        <f t="shared" si="51"/>
        <v>2.1999999999999997</v>
      </c>
      <c r="K1146" s="4">
        <v>43785.666666666664</v>
      </c>
      <c r="L1146" s="3">
        <f t="shared" si="52"/>
        <v>16</v>
      </c>
      <c r="M1146" s="3">
        <f t="shared" si="53"/>
        <v>16</v>
      </c>
      <c r="N1146" s="3">
        <v>0</v>
      </c>
      <c r="O1146" s="3">
        <v>53</v>
      </c>
      <c r="P1146" s="3">
        <v>0</v>
      </c>
      <c r="Q1146" s="3">
        <v>0</v>
      </c>
      <c r="R1146" s="3"/>
      <c r="S1146" s="3">
        <f>IF(ISBLANK(Table13[[#This Row],[T1]]),0,IF(Table13[[#This Row],[T1]]&gt;0,1,0))</f>
        <v>0</v>
      </c>
      <c r="T1146" s="3">
        <f>IF(ISBLANK(Table13[[#This Row],[T2]]),0,IF(Table13[[#This Row],[T2]]&gt;0,1,0))</f>
        <v>0</v>
      </c>
      <c r="U1146" s="3">
        <f>IF(ISBLANK(Table13[[#This Row],[T3]]),0,IF(Table13[[#This Row],[T3]]&gt;0,1,0))</f>
        <v>0</v>
      </c>
      <c r="V1146" s="3">
        <f>IF(ISBLANK(Table13[[#This Row],[T4]]),0,IF(Table13[[#This Row],[T4]]&gt;0,1,0))</f>
        <v>1</v>
      </c>
      <c r="W1146" s="25">
        <v>42</v>
      </c>
      <c r="X1146" s="23">
        <v>21</v>
      </c>
      <c r="Y1146" s="3">
        <v>3.3</v>
      </c>
      <c r="Z1146" s="3"/>
      <c r="AB1146" s="30">
        <v>1116</v>
      </c>
      <c r="AC1146" s="30">
        <v>1.463077380132273</v>
      </c>
      <c r="AD1146" s="30">
        <v>-0.66307738013227291</v>
      </c>
    </row>
    <row r="1147" spans="1:30">
      <c r="A1147" s="4">
        <v>43785.708333333336</v>
      </c>
      <c r="B1147">
        <v>43785</v>
      </c>
      <c r="C1147" s="3">
        <v>0.70833333333333337</v>
      </c>
      <c r="D1147" s="3">
        <v>17</v>
      </c>
      <c r="E1147" s="3">
        <v>47</v>
      </c>
      <c r="F1147" s="3">
        <v>0.7</v>
      </c>
      <c r="G1147" s="5">
        <v>1.1000000000000001</v>
      </c>
      <c r="H1147" s="3">
        <v>1.8</v>
      </c>
      <c r="I1147" s="3">
        <v>1.55139</v>
      </c>
      <c r="J1147" s="12">
        <f t="shared" si="51"/>
        <v>2.1041666666666665</v>
      </c>
      <c r="K1147" s="4">
        <v>43785.708333333336</v>
      </c>
      <c r="L1147" s="3">
        <f t="shared" si="52"/>
        <v>16</v>
      </c>
      <c r="M1147" s="3">
        <f t="shared" si="53"/>
        <v>17</v>
      </c>
      <c r="N1147" s="3">
        <v>0</v>
      </c>
      <c r="O1147" s="3">
        <v>58</v>
      </c>
      <c r="P1147" s="3">
        <v>0</v>
      </c>
      <c r="Q1147" s="3">
        <v>0</v>
      </c>
      <c r="R1147" s="3"/>
      <c r="S1147" s="3">
        <f>IF(ISBLANK(Table13[[#This Row],[T1]]),0,IF(Table13[[#This Row],[T1]]&gt;0,1,0))</f>
        <v>1</v>
      </c>
      <c r="T1147" s="3">
        <f>IF(ISBLANK(Table13[[#This Row],[T2]]),0,IF(Table13[[#This Row],[T2]]&gt;0,1,0))</f>
        <v>0</v>
      </c>
      <c r="U1147" s="3">
        <f>IF(ISBLANK(Table13[[#This Row],[T3]]),0,IF(Table13[[#This Row],[T3]]&gt;0,1,0))</f>
        <v>1</v>
      </c>
      <c r="V1147" s="3">
        <f>IF(ISBLANK(Table13[[#This Row],[T4]]),0,IF(Table13[[#This Row],[T4]]&gt;0,1,0))</f>
        <v>1</v>
      </c>
      <c r="W1147" s="26">
        <v>40</v>
      </c>
      <c r="X1147" s="22">
        <v>21</v>
      </c>
      <c r="Y1147" s="3">
        <v>1.8</v>
      </c>
      <c r="Z1147" s="3"/>
      <c r="AB1147" s="30">
        <v>1117</v>
      </c>
      <c r="AC1147" s="30">
        <v>1.4523540976132177</v>
      </c>
      <c r="AD1147" s="30">
        <v>-0.65235409761321761</v>
      </c>
    </row>
    <row r="1148" spans="1:30">
      <c r="A1148" s="4">
        <v>43785.75</v>
      </c>
      <c r="B1148">
        <v>43785</v>
      </c>
      <c r="C1148" s="3">
        <v>0.75</v>
      </c>
      <c r="D1148" s="3">
        <v>18</v>
      </c>
      <c r="E1148" s="3">
        <v>47</v>
      </c>
      <c r="F1148" s="3">
        <v>1.4</v>
      </c>
      <c r="G1148" s="5">
        <v>1.5</v>
      </c>
      <c r="H1148" s="3">
        <v>2.9</v>
      </c>
      <c r="I1148" s="3">
        <v>1.55139</v>
      </c>
      <c r="J1148" s="12">
        <f t="shared" si="51"/>
        <v>2.2041666666666666</v>
      </c>
      <c r="K1148" s="4">
        <v>43785.75</v>
      </c>
      <c r="L1148" s="3">
        <f t="shared" si="52"/>
        <v>16</v>
      </c>
      <c r="M1148" s="3">
        <f t="shared" si="53"/>
        <v>18</v>
      </c>
      <c r="N1148" s="3">
        <v>0</v>
      </c>
      <c r="O1148" s="3">
        <v>28</v>
      </c>
      <c r="P1148" s="3">
        <v>0</v>
      </c>
      <c r="Q1148" s="3">
        <v>0</v>
      </c>
      <c r="R1148" s="3"/>
      <c r="S1148" s="3">
        <f>IF(ISBLANK(Table13[[#This Row],[T1]]),0,IF(Table13[[#This Row],[T1]]&gt;0,1,0))</f>
        <v>1</v>
      </c>
      <c r="T1148" s="3">
        <f>IF(ISBLANK(Table13[[#This Row],[T2]]),0,IF(Table13[[#This Row],[T2]]&gt;0,1,0))</f>
        <v>0</v>
      </c>
      <c r="U1148" s="3">
        <f>IF(ISBLANK(Table13[[#This Row],[T3]]),0,IF(Table13[[#This Row],[T3]]&gt;0,1,0))</f>
        <v>1</v>
      </c>
      <c r="V1148" s="3">
        <f>IF(ISBLANK(Table13[[#This Row],[T4]]),0,IF(Table13[[#This Row],[T4]]&gt;0,1,0))</f>
        <v>1</v>
      </c>
      <c r="W1148" s="25">
        <v>40</v>
      </c>
      <c r="X1148" s="23">
        <v>21</v>
      </c>
      <c r="Y1148" s="3">
        <v>2.9</v>
      </c>
      <c r="Z1148" s="3"/>
      <c r="AB1148" s="30">
        <v>1118</v>
      </c>
      <c r="AC1148" s="30">
        <v>1.4722099162017726</v>
      </c>
      <c r="AD1148" s="30">
        <v>0.42779008379822736</v>
      </c>
    </row>
    <row r="1149" spans="1:30">
      <c r="A1149" s="4">
        <v>43785.791666666664</v>
      </c>
      <c r="B1149">
        <v>43785</v>
      </c>
      <c r="C1149" s="3">
        <v>0.79166666666666663</v>
      </c>
      <c r="D1149" s="3">
        <v>19</v>
      </c>
      <c r="E1149" s="3">
        <v>47</v>
      </c>
      <c r="F1149" s="3">
        <v>4.0999999999999996</v>
      </c>
      <c r="G1149" s="5">
        <v>1.9</v>
      </c>
      <c r="H1149" s="3">
        <v>6</v>
      </c>
      <c r="I1149" s="3">
        <v>1.55139</v>
      </c>
      <c r="J1149" s="12">
        <f t="shared" si="51"/>
        <v>2.1875</v>
      </c>
      <c r="K1149" s="4">
        <v>43785.791666666664</v>
      </c>
      <c r="L1149" s="3">
        <f t="shared" si="52"/>
        <v>16</v>
      </c>
      <c r="M1149" s="3">
        <f t="shared" si="53"/>
        <v>19</v>
      </c>
      <c r="N1149" s="3">
        <v>0</v>
      </c>
      <c r="O1149" s="3">
        <v>58</v>
      </c>
      <c r="P1149" s="3">
        <v>8</v>
      </c>
      <c r="Q1149" s="3">
        <v>0</v>
      </c>
      <c r="R1149" s="3"/>
      <c r="S1149" s="3">
        <f>IF(ISBLANK(Table13[[#This Row],[T1]]),0,IF(Table13[[#This Row],[T1]]&gt;0,1,0))</f>
        <v>0</v>
      </c>
      <c r="T1149" s="3">
        <f>IF(ISBLANK(Table13[[#This Row],[T2]]),0,IF(Table13[[#This Row],[T2]]&gt;0,1,0))</f>
        <v>1</v>
      </c>
      <c r="U1149" s="3">
        <f>IF(ISBLANK(Table13[[#This Row],[T3]]),0,IF(Table13[[#This Row],[T3]]&gt;0,1,0))</f>
        <v>0</v>
      </c>
      <c r="V1149" s="3">
        <f>IF(ISBLANK(Table13[[#This Row],[T4]]),0,IF(Table13[[#This Row],[T4]]&gt;0,1,0))</f>
        <v>0</v>
      </c>
      <c r="W1149" s="26">
        <v>40</v>
      </c>
      <c r="X1149" s="22">
        <v>11</v>
      </c>
      <c r="Y1149" s="3">
        <v>6</v>
      </c>
      <c r="Z1149" s="3"/>
      <c r="AB1149" s="30">
        <v>1119</v>
      </c>
      <c r="AC1149" s="30">
        <v>1.4829331987208278</v>
      </c>
      <c r="AD1149" s="30">
        <v>-0.68293319872082781</v>
      </c>
    </row>
    <row r="1150" spans="1:30">
      <c r="A1150" s="4">
        <v>43785.833333333336</v>
      </c>
      <c r="B1150">
        <v>43785</v>
      </c>
      <c r="C1150" s="3">
        <v>0.83333333333333337</v>
      </c>
      <c r="D1150" s="3">
        <v>20</v>
      </c>
      <c r="E1150" s="3">
        <v>47</v>
      </c>
      <c r="F1150" s="3">
        <v>0.9</v>
      </c>
      <c r="G1150" s="5">
        <v>0.6</v>
      </c>
      <c r="H1150" s="3">
        <v>1.5</v>
      </c>
      <c r="I1150" s="3">
        <v>1.55139</v>
      </c>
      <c r="J1150" s="12">
        <f t="shared" si="51"/>
        <v>1.9874999999999998</v>
      </c>
      <c r="K1150" s="4">
        <v>43785.833333333336</v>
      </c>
      <c r="L1150" s="3">
        <f t="shared" si="52"/>
        <v>16</v>
      </c>
      <c r="M1150" s="3">
        <f t="shared" si="53"/>
        <v>20</v>
      </c>
      <c r="N1150" s="3">
        <v>22</v>
      </c>
      <c r="O1150" s="3">
        <v>58</v>
      </c>
      <c r="P1150" s="3">
        <v>0</v>
      </c>
      <c r="Q1150" s="3">
        <v>0</v>
      </c>
      <c r="R1150" s="3"/>
      <c r="S1150" s="3">
        <f>IF(ISBLANK(Table13[[#This Row],[T1]]),0,IF(Table13[[#This Row],[T1]]&gt;0,1,0))</f>
        <v>0</v>
      </c>
      <c r="T1150" s="3">
        <f>IF(ISBLANK(Table13[[#This Row],[T2]]),0,IF(Table13[[#This Row],[T2]]&gt;0,1,0))</f>
        <v>1</v>
      </c>
      <c r="U1150" s="3">
        <f>IF(ISBLANK(Table13[[#This Row],[T3]]),0,IF(Table13[[#This Row],[T3]]&gt;0,1,0))</f>
        <v>0</v>
      </c>
      <c r="V1150" s="3">
        <f>IF(ISBLANK(Table13[[#This Row],[T4]]),0,IF(Table13[[#This Row],[T4]]&gt;0,1,0))</f>
        <v>0</v>
      </c>
      <c r="W1150" s="25">
        <v>39</v>
      </c>
      <c r="X1150" s="23">
        <v>13</v>
      </c>
      <c r="Y1150" s="3">
        <v>1.5</v>
      </c>
      <c r="Z1150" s="3"/>
      <c r="AB1150" s="30">
        <v>1120</v>
      </c>
      <c r="AC1150" s="30">
        <v>1.4936564812398831</v>
      </c>
      <c r="AD1150" s="30">
        <v>-0.59365648123988313</v>
      </c>
    </row>
    <row r="1151" spans="1:30">
      <c r="A1151" s="4">
        <v>43785.875</v>
      </c>
      <c r="B1151">
        <v>43785</v>
      </c>
      <c r="C1151" s="3">
        <v>0.875</v>
      </c>
      <c r="D1151" s="3">
        <v>21</v>
      </c>
      <c r="E1151" s="3">
        <v>47</v>
      </c>
      <c r="F1151" s="3">
        <v>1.2</v>
      </c>
      <c r="G1151" s="5">
        <v>2.5</v>
      </c>
      <c r="H1151" s="3">
        <v>3.7</v>
      </c>
      <c r="I1151" s="3">
        <v>1.55139</v>
      </c>
      <c r="J1151" s="12">
        <f t="shared" si="51"/>
        <v>2.0791666666666666</v>
      </c>
      <c r="K1151" s="4">
        <v>43785.875</v>
      </c>
      <c r="L1151" s="3">
        <f t="shared" si="52"/>
        <v>16</v>
      </c>
      <c r="M1151" s="3">
        <f t="shared" si="53"/>
        <v>21</v>
      </c>
      <c r="N1151" s="3">
        <v>58</v>
      </c>
      <c r="O1151" s="3">
        <v>58</v>
      </c>
      <c r="P1151" s="3">
        <v>0</v>
      </c>
      <c r="Q1151" s="3">
        <v>0</v>
      </c>
      <c r="R1151" s="3"/>
      <c r="S1151" s="3">
        <f>IF(ISBLANK(Table13[[#This Row],[T1]]),0,IF(Table13[[#This Row],[T1]]&gt;0,1,0))</f>
        <v>1</v>
      </c>
      <c r="T1151" s="3">
        <f>IF(ISBLANK(Table13[[#This Row],[T2]]),0,IF(Table13[[#This Row],[T2]]&gt;0,1,0))</f>
        <v>1</v>
      </c>
      <c r="U1151" s="3">
        <f>IF(ISBLANK(Table13[[#This Row],[T3]]),0,IF(Table13[[#This Row],[T3]]&gt;0,1,0))</f>
        <v>0</v>
      </c>
      <c r="V1151" s="3">
        <f>IF(ISBLANK(Table13[[#This Row],[T4]]),0,IF(Table13[[#This Row],[T4]]&gt;0,1,0))</f>
        <v>0</v>
      </c>
      <c r="W1151" s="26">
        <v>39</v>
      </c>
      <c r="X1151" s="22">
        <v>13</v>
      </c>
      <c r="Y1151" s="3">
        <v>3.7</v>
      </c>
      <c r="Z1151" s="3"/>
      <c r="AB1151" s="30">
        <v>1121</v>
      </c>
      <c r="AC1151" s="30">
        <v>1.4845239451703836</v>
      </c>
      <c r="AD1151" s="30">
        <v>1.3154760548296163</v>
      </c>
    </row>
    <row r="1152" spans="1:30">
      <c r="A1152" s="4">
        <v>43785.916666666664</v>
      </c>
      <c r="B1152">
        <v>43785</v>
      </c>
      <c r="C1152" s="3">
        <v>0.91666666666666663</v>
      </c>
      <c r="D1152" s="3">
        <v>22</v>
      </c>
      <c r="E1152" s="3">
        <v>47</v>
      </c>
      <c r="F1152" s="3">
        <v>1.6</v>
      </c>
      <c r="G1152" s="5">
        <v>0.8</v>
      </c>
      <c r="H1152" s="3">
        <v>2.4000000000000004</v>
      </c>
      <c r="I1152" s="3">
        <v>1.55139</v>
      </c>
      <c r="J1152" s="12">
        <f t="shared" si="51"/>
        <v>2.0166666666666671</v>
      </c>
      <c r="K1152" s="4">
        <v>43785.916666666664</v>
      </c>
      <c r="L1152" s="3">
        <f t="shared" si="52"/>
        <v>16</v>
      </c>
      <c r="M1152" s="3">
        <f t="shared" si="53"/>
        <v>22</v>
      </c>
      <c r="N1152" s="3">
        <v>58</v>
      </c>
      <c r="O1152" s="3">
        <v>58</v>
      </c>
      <c r="P1152" s="3">
        <v>44</v>
      </c>
      <c r="Q1152" s="3">
        <v>0</v>
      </c>
      <c r="R1152" s="3"/>
      <c r="S1152" s="3">
        <f>IF(ISBLANK(Table13[[#This Row],[T1]]),0,IF(Table13[[#This Row],[T1]]&gt;0,1,0))</f>
        <v>1</v>
      </c>
      <c r="T1152" s="3">
        <f>IF(ISBLANK(Table13[[#This Row],[T2]]),0,IF(Table13[[#This Row],[T2]]&gt;0,1,0))</f>
        <v>1</v>
      </c>
      <c r="U1152" s="3">
        <f>IF(ISBLANK(Table13[[#This Row],[T3]]),0,IF(Table13[[#This Row],[T3]]&gt;0,1,0))</f>
        <v>1</v>
      </c>
      <c r="V1152" s="3">
        <f>IF(ISBLANK(Table13[[#This Row],[T4]]),0,IF(Table13[[#This Row],[T4]]&gt;0,1,0))</f>
        <v>0</v>
      </c>
      <c r="W1152" s="25">
        <v>39</v>
      </c>
      <c r="X1152" s="23">
        <v>11</v>
      </c>
      <c r="Y1152" s="3">
        <v>2.4000000000000004</v>
      </c>
      <c r="Z1152" s="3"/>
      <c r="AB1152" s="30">
        <v>1122</v>
      </c>
      <c r="AC1152" s="30">
        <v>1.5664818863140355</v>
      </c>
      <c r="AD1152" s="30">
        <v>0.23351811368596453</v>
      </c>
    </row>
    <row r="1153" spans="1:30">
      <c r="A1153" s="4">
        <v>43785.958333333336</v>
      </c>
      <c r="B1153">
        <v>43785</v>
      </c>
      <c r="C1153" s="3">
        <v>0.95833333333333337</v>
      </c>
      <c r="D1153" s="3">
        <v>23</v>
      </c>
      <c r="E1153" s="3">
        <v>47</v>
      </c>
      <c r="F1153" s="3">
        <v>0.4</v>
      </c>
      <c r="G1153" s="5">
        <v>0.4</v>
      </c>
      <c r="H1153" s="3">
        <v>0.8</v>
      </c>
      <c r="I1153" s="3">
        <v>1.55139</v>
      </c>
      <c r="J1153" s="12">
        <f t="shared" si="51"/>
        <v>2.0333333333333337</v>
      </c>
      <c r="K1153" s="4">
        <v>43785.958333333336</v>
      </c>
      <c r="L1153" s="3">
        <f t="shared" si="52"/>
        <v>16</v>
      </c>
      <c r="M1153" s="3">
        <f t="shared" si="53"/>
        <v>23</v>
      </c>
      <c r="N1153" s="3">
        <v>57</v>
      </c>
      <c r="O1153" s="3">
        <v>57</v>
      </c>
      <c r="P1153" s="3">
        <v>57</v>
      </c>
      <c r="Q1153" s="3">
        <v>0</v>
      </c>
      <c r="R1153" s="3"/>
      <c r="S1153" s="3">
        <f>IF(ISBLANK(Table13[[#This Row],[T1]]),0,IF(Table13[[#This Row],[T1]]&gt;0,1,0))</f>
        <v>1</v>
      </c>
      <c r="T1153" s="3">
        <f>IF(ISBLANK(Table13[[#This Row],[T2]]),0,IF(Table13[[#This Row],[T2]]&gt;0,1,0))</f>
        <v>1</v>
      </c>
      <c r="U1153" s="3">
        <f>IF(ISBLANK(Table13[[#This Row],[T3]]),0,IF(Table13[[#This Row],[T3]]&gt;0,1,0))</f>
        <v>1</v>
      </c>
      <c r="V1153" s="3">
        <f>IF(ISBLANK(Table13[[#This Row],[T4]]),0,IF(Table13[[#This Row],[T4]]&gt;0,1,0))</f>
        <v>0</v>
      </c>
      <c r="W1153" s="26">
        <v>39</v>
      </c>
      <c r="X1153" s="22">
        <v>11</v>
      </c>
      <c r="Y1153" s="3">
        <v>0.8</v>
      </c>
      <c r="Z1153" s="3"/>
      <c r="AB1153" s="30">
        <v>1123</v>
      </c>
      <c r="AC1153" s="30">
        <v>1.4286469465098228</v>
      </c>
      <c r="AD1153" s="30">
        <v>2.6713530534901766</v>
      </c>
    </row>
    <row r="1154" spans="1:30">
      <c r="A1154" s="4">
        <v>43786</v>
      </c>
      <c r="B1154">
        <v>43786</v>
      </c>
      <c r="C1154" s="3">
        <v>0</v>
      </c>
      <c r="D1154" s="3">
        <v>0</v>
      </c>
      <c r="E1154" s="3">
        <v>48</v>
      </c>
      <c r="F1154" s="3">
        <v>0.4</v>
      </c>
      <c r="G1154" s="5">
        <v>0.8</v>
      </c>
      <c r="H1154" s="3">
        <v>1.2000000000000002</v>
      </c>
      <c r="I1154" s="3">
        <v>1.55139</v>
      </c>
      <c r="J1154" s="12">
        <f t="shared" ref="J1154:J1217" si="54">AVERAGE(H1154:H1177)</f>
        <v>2.0625000000000004</v>
      </c>
      <c r="K1154" s="4">
        <v>43786</v>
      </c>
      <c r="L1154" s="3">
        <f t="shared" ref="L1154:L1217" si="55">DAY(K1154)</f>
        <v>17</v>
      </c>
      <c r="M1154" s="3">
        <f t="shared" ref="M1154:M1217" si="56">HOUR(K1154)</f>
        <v>0</v>
      </c>
      <c r="N1154" s="3">
        <v>58</v>
      </c>
      <c r="O1154" s="3">
        <v>58</v>
      </c>
      <c r="P1154" s="3">
        <v>58</v>
      </c>
      <c r="Q1154" s="3">
        <v>0</v>
      </c>
      <c r="R1154" s="3"/>
      <c r="S1154" s="3">
        <f>IF(ISBLANK(Table13[[#This Row],[T1]]),0,IF(Table13[[#This Row],[T1]]&gt;0,1,0))</f>
        <v>1</v>
      </c>
      <c r="T1154" s="3">
        <f>IF(ISBLANK(Table13[[#This Row],[T2]]),0,IF(Table13[[#This Row],[T2]]&gt;0,1,0))</f>
        <v>1</v>
      </c>
      <c r="U1154" s="3">
        <f>IF(ISBLANK(Table13[[#This Row],[T3]]),0,IF(Table13[[#This Row],[T3]]&gt;0,1,0))</f>
        <v>1</v>
      </c>
      <c r="V1154" s="3">
        <f>IF(ISBLANK(Table13[[#This Row],[T4]]),0,IF(Table13[[#This Row],[T4]]&gt;0,1,0))</f>
        <v>0</v>
      </c>
      <c r="W1154" s="25">
        <v>39</v>
      </c>
      <c r="X1154" s="23">
        <v>11</v>
      </c>
      <c r="Y1154" s="3">
        <v>1.2000000000000002</v>
      </c>
      <c r="Z1154" s="3"/>
      <c r="AB1154" s="30">
        <v>1124</v>
      </c>
      <c r="AC1154" s="30">
        <v>1.4302376929593783</v>
      </c>
      <c r="AD1154" s="30">
        <v>6.9762307040621696E-2</v>
      </c>
    </row>
    <row r="1155" spans="1:30">
      <c r="A1155" s="4">
        <v>43786.041666666664</v>
      </c>
      <c r="B1155">
        <v>43786</v>
      </c>
      <c r="C1155" s="3">
        <v>4.1666666666666664E-2</v>
      </c>
      <c r="D1155" s="3">
        <v>1</v>
      </c>
      <c r="E1155" s="3">
        <v>48</v>
      </c>
      <c r="F1155" s="3">
        <v>0.9</v>
      </c>
      <c r="G1155" s="5">
        <v>0.7</v>
      </c>
      <c r="H1155" s="3">
        <v>1.6</v>
      </c>
      <c r="I1155" s="3">
        <v>1.55139</v>
      </c>
      <c r="J1155" s="12">
        <f t="shared" si="54"/>
        <v>2.0458333333333334</v>
      </c>
      <c r="K1155" s="4">
        <v>43786.041666666664</v>
      </c>
      <c r="L1155" s="3">
        <f t="shared" si="55"/>
        <v>17</v>
      </c>
      <c r="M1155" s="3">
        <f t="shared" si="56"/>
        <v>1</v>
      </c>
      <c r="N1155" s="3">
        <v>58</v>
      </c>
      <c r="O1155" s="3">
        <v>58</v>
      </c>
      <c r="P1155" s="3">
        <v>58</v>
      </c>
      <c r="Q1155" s="3">
        <v>0</v>
      </c>
      <c r="R1155" s="3"/>
      <c r="S1155" s="3">
        <f>IF(ISBLANK(Table13[[#This Row],[T1]]),0,IF(Table13[[#This Row],[T1]]&gt;0,1,0))</f>
        <v>1</v>
      </c>
      <c r="T1155" s="3">
        <f>IF(ISBLANK(Table13[[#This Row],[T2]]),0,IF(Table13[[#This Row],[T2]]&gt;0,1,0))</f>
        <v>1</v>
      </c>
      <c r="U1155" s="3">
        <f>IF(ISBLANK(Table13[[#This Row],[T3]]),0,IF(Table13[[#This Row],[T3]]&gt;0,1,0))</f>
        <v>1</v>
      </c>
      <c r="V1155" s="3">
        <f>IF(ISBLANK(Table13[[#This Row],[T4]]),0,IF(Table13[[#This Row],[T4]]&gt;0,1,0))</f>
        <v>0</v>
      </c>
      <c r="W1155" s="26">
        <v>38</v>
      </c>
      <c r="X1155" s="22">
        <v>11</v>
      </c>
      <c r="Y1155" s="3">
        <v>1.6</v>
      </c>
      <c r="Z1155" s="3"/>
      <c r="AB1155" s="30">
        <v>1125</v>
      </c>
      <c r="AC1155" s="30">
        <v>1.4624075405165442</v>
      </c>
      <c r="AD1155" s="30">
        <v>-0.4624075405165442</v>
      </c>
    </row>
    <row r="1156" spans="1:30">
      <c r="A1156" s="4">
        <v>43786.083333333336</v>
      </c>
      <c r="B1156">
        <v>43786</v>
      </c>
      <c r="C1156" s="3">
        <v>8.3333333333333329E-2</v>
      </c>
      <c r="D1156" s="3">
        <v>2</v>
      </c>
      <c r="E1156" s="3">
        <v>48</v>
      </c>
      <c r="F1156" s="3">
        <v>1.7</v>
      </c>
      <c r="G1156" s="5">
        <v>0.6</v>
      </c>
      <c r="H1156" s="3">
        <v>2.2999999999999998</v>
      </c>
      <c r="I1156" s="3">
        <v>1.55139</v>
      </c>
      <c r="J1156" s="12">
        <f t="shared" si="54"/>
        <v>2.0250000000000004</v>
      </c>
      <c r="K1156" s="4">
        <v>43786.083333333336</v>
      </c>
      <c r="L1156" s="3">
        <f t="shared" si="55"/>
        <v>17</v>
      </c>
      <c r="M1156" s="3">
        <f t="shared" si="56"/>
        <v>2</v>
      </c>
      <c r="N1156" s="3">
        <v>58</v>
      </c>
      <c r="O1156" s="3">
        <v>58</v>
      </c>
      <c r="P1156" s="3">
        <v>58</v>
      </c>
      <c r="Q1156" s="3">
        <v>0</v>
      </c>
      <c r="R1156" s="3"/>
      <c r="S1156" s="3">
        <f>IF(ISBLANK(Table13[[#This Row],[T1]]),0,IF(Table13[[#This Row],[T1]]&gt;0,1,0))</f>
        <v>1</v>
      </c>
      <c r="T1156" s="3">
        <f>IF(ISBLANK(Table13[[#This Row],[T2]]),0,IF(Table13[[#This Row],[T2]]&gt;0,1,0))</f>
        <v>1</v>
      </c>
      <c r="U1156" s="3">
        <f>IF(ISBLANK(Table13[[#This Row],[T3]]),0,IF(Table13[[#This Row],[T3]]&gt;0,1,0))</f>
        <v>1</v>
      </c>
      <c r="V1156" s="3">
        <f>IF(ISBLANK(Table13[[#This Row],[T4]]),0,IF(Table13[[#This Row],[T4]]&gt;0,1,0))</f>
        <v>0</v>
      </c>
      <c r="W1156" s="25">
        <v>38</v>
      </c>
      <c r="X1156" s="23">
        <v>11</v>
      </c>
      <c r="Y1156" s="3">
        <v>2.2999999999999998</v>
      </c>
      <c r="Z1156" s="3"/>
      <c r="AB1156" s="30">
        <v>1126</v>
      </c>
      <c r="AC1156" s="30">
        <v>1.5447401884109986</v>
      </c>
      <c r="AD1156" s="30">
        <v>-0.24474018841099876</v>
      </c>
    </row>
    <row r="1157" spans="1:30">
      <c r="A1157" s="4">
        <v>43786.125</v>
      </c>
      <c r="B1157">
        <v>43786</v>
      </c>
      <c r="C1157" s="3">
        <v>0.125</v>
      </c>
      <c r="D1157" s="3">
        <v>3</v>
      </c>
      <c r="E1157" s="3">
        <v>48</v>
      </c>
      <c r="F1157" s="3">
        <v>0.8</v>
      </c>
      <c r="G1157" s="5">
        <v>0.8</v>
      </c>
      <c r="H1157" s="3">
        <v>1.6</v>
      </c>
      <c r="I1157" s="3">
        <v>1.55139</v>
      </c>
      <c r="J1157" s="12">
        <f t="shared" si="54"/>
        <v>1.979166666666667</v>
      </c>
      <c r="K1157" s="4">
        <v>43786.125</v>
      </c>
      <c r="L1157" s="3">
        <f t="shared" si="55"/>
        <v>17</v>
      </c>
      <c r="M1157" s="3">
        <f t="shared" si="56"/>
        <v>3</v>
      </c>
      <c r="N1157" s="3">
        <v>58</v>
      </c>
      <c r="O1157" s="3">
        <v>57</v>
      </c>
      <c r="P1157" s="3">
        <v>58</v>
      </c>
      <c r="Q1157" s="3">
        <v>0</v>
      </c>
      <c r="R1157" s="3"/>
      <c r="S1157" s="3">
        <f>IF(ISBLANK(Table13[[#This Row],[T1]]),0,IF(Table13[[#This Row],[T1]]&gt;0,1,0))</f>
        <v>1</v>
      </c>
      <c r="T1157" s="3">
        <f>IF(ISBLANK(Table13[[#This Row],[T2]]),0,IF(Table13[[#This Row],[T2]]&gt;0,1,0))</f>
        <v>1</v>
      </c>
      <c r="U1157" s="3">
        <f>IF(ISBLANK(Table13[[#This Row],[T3]]),0,IF(Table13[[#This Row],[T3]]&gt;0,1,0))</f>
        <v>1</v>
      </c>
      <c r="V1157" s="3">
        <f>IF(ISBLANK(Table13[[#This Row],[T4]]),0,IF(Table13[[#This Row],[T4]]&gt;0,1,0))</f>
        <v>0</v>
      </c>
      <c r="W1157" s="26">
        <v>37</v>
      </c>
      <c r="X1157" s="22">
        <v>11</v>
      </c>
      <c r="Y1157" s="3">
        <v>1.6</v>
      </c>
      <c r="Z1157" s="3"/>
      <c r="AB1157" s="30">
        <v>1127</v>
      </c>
      <c r="AC1157" s="30">
        <v>1.5554634709300537</v>
      </c>
      <c r="AD1157" s="30">
        <v>4.4536529069946429E-2</v>
      </c>
    </row>
    <row r="1158" spans="1:30">
      <c r="A1158" s="4">
        <v>43786.166666666664</v>
      </c>
      <c r="B1158">
        <v>43786</v>
      </c>
      <c r="C1158" s="3">
        <v>0.16666666666666666</v>
      </c>
      <c r="D1158" s="3">
        <v>4</v>
      </c>
      <c r="E1158" s="3">
        <v>48</v>
      </c>
      <c r="F1158" s="3">
        <v>0.9</v>
      </c>
      <c r="G1158" s="5">
        <v>0.7</v>
      </c>
      <c r="H1158" s="3">
        <v>1.6</v>
      </c>
      <c r="I1158" s="3">
        <v>1.55139</v>
      </c>
      <c r="J1158" s="12">
        <f t="shared" si="54"/>
        <v>1.9583333333333337</v>
      </c>
      <c r="K1158" s="4">
        <v>43786.166666666664</v>
      </c>
      <c r="L1158" s="3">
        <f t="shared" si="55"/>
        <v>17</v>
      </c>
      <c r="M1158" s="3">
        <f t="shared" si="56"/>
        <v>4</v>
      </c>
      <c r="N1158" s="3">
        <v>57</v>
      </c>
      <c r="O1158" s="3">
        <v>57</v>
      </c>
      <c r="P1158" s="3">
        <v>57</v>
      </c>
      <c r="Q1158" s="3">
        <v>0</v>
      </c>
      <c r="R1158" s="3"/>
      <c r="S1158" s="3">
        <f>IF(ISBLANK(Table13[[#This Row],[T1]]),0,IF(Table13[[#This Row],[T1]]&gt;0,1,0))</f>
        <v>1</v>
      </c>
      <c r="T1158" s="3">
        <f>IF(ISBLANK(Table13[[#This Row],[T2]]),0,IF(Table13[[#This Row],[T2]]&gt;0,1,0))</f>
        <v>1</v>
      </c>
      <c r="U1158" s="3">
        <f>IF(ISBLANK(Table13[[#This Row],[T3]]),0,IF(Table13[[#This Row],[T3]]&gt;0,1,0))</f>
        <v>1</v>
      </c>
      <c r="V1158" s="3">
        <f>IF(ISBLANK(Table13[[#This Row],[T4]]),0,IF(Table13[[#This Row],[T4]]&gt;0,1,0))</f>
        <v>0</v>
      </c>
      <c r="W1158" s="25">
        <v>37</v>
      </c>
      <c r="X1158" s="23">
        <v>11</v>
      </c>
      <c r="Y1158" s="3">
        <v>1.6</v>
      </c>
      <c r="Z1158" s="3"/>
      <c r="AB1158" s="30">
        <v>1128</v>
      </c>
      <c r="AC1158" s="30">
        <v>1.6023152301232539</v>
      </c>
      <c r="AD1158" s="30">
        <v>-2.315230123253853E-3</v>
      </c>
    </row>
    <row r="1159" spans="1:30">
      <c r="A1159" s="4">
        <v>43786.208333333336</v>
      </c>
      <c r="B1159">
        <v>43786</v>
      </c>
      <c r="C1159" s="3">
        <v>0.20833333333333334</v>
      </c>
      <c r="D1159" s="3">
        <v>5</v>
      </c>
      <c r="E1159" s="3">
        <v>48</v>
      </c>
      <c r="F1159" s="3">
        <v>0.7</v>
      </c>
      <c r="G1159" s="5">
        <v>0.9</v>
      </c>
      <c r="H1159" s="3">
        <v>1.6</v>
      </c>
      <c r="I1159" s="3">
        <v>1.55139</v>
      </c>
      <c r="J1159" s="12">
        <f t="shared" si="54"/>
        <v>1.9333333333333336</v>
      </c>
      <c r="K1159" s="4">
        <v>43786.208333333336</v>
      </c>
      <c r="L1159" s="3">
        <f t="shared" si="55"/>
        <v>17</v>
      </c>
      <c r="M1159" s="3">
        <f t="shared" si="56"/>
        <v>5</v>
      </c>
      <c r="N1159" s="3">
        <v>58</v>
      </c>
      <c r="O1159" s="3">
        <v>57</v>
      </c>
      <c r="P1159" s="3">
        <v>58</v>
      </c>
      <c r="Q1159" s="3">
        <v>0</v>
      </c>
      <c r="R1159" s="3"/>
      <c r="S1159" s="3">
        <f>IF(ISBLANK(Table13[[#This Row],[T1]]),0,IF(Table13[[#This Row],[T1]]&gt;0,1,0))</f>
        <v>1</v>
      </c>
      <c r="T1159" s="3">
        <f>IF(ISBLANK(Table13[[#This Row],[T2]]),0,IF(Table13[[#This Row],[T2]]&gt;0,1,0))</f>
        <v>1</v>
      </c>
      <c r="U1159" s="3">
        <f>IF(ISBLANK(Table13[[#This Row],[T3]]),0,IF(Table13[[#This Row],[T3]]&gt;0,1,0))</f>
        <v>1</v>
      </c>
      <c r="V1159" s="3">
        <f>IF(ISBLANK(Table13[[#This Row],[T4]]),0,IF(Table13[[#This Row],[T4]]&gt;0,1,0))</f>
        <v>0</v>
      </c>
      <c r="W1159" s="26">
        <v>37</v>
      </c>
      <c r="X1159" s="22">
        <v>11</v>
      </c>
      <c r="Y1159" s="3">
        <v>1.6</v>
      </c>
      <c r="Z1159" s="3"/>
      <c r="AB1159" s="30">
        <v>1129</v>
      </c>
      <c r="AC1159" s="30">
        <v>1.6023152301232539</v>
      </c>
      <c r="AD1159" s="30">
        <v>1.2976847698767464</v>
      </c>
    </row>
    <row r="1160" spans="1:30">
      <c r="A1160" s="4">
        <v>43786.25</v>
      </c>
      <c r="B1160">
        <v>43786</v>
      </c>
      <c r="C1160" s="3">
        <v>0.25</v>
      </c>
      <c r="D1160" s="3">
        <v>6</v>
      </c>
      <c r="E1160" s="3">
        <v>48</v>
      </c>
      <c r="F1160" s="3">
        <v>0.6</v>
      </c>
      <c r="G1160" s="5">
        <v>0.9</v>
      </c>
      <c r="H1160" s="3">
        <v>1.5</v>
      </c>
      <c r="I1160" s="3">
        <v>1.55139</v>
      </c>
      <c r="J1160" s="12">
        <f t="shared" si="54"/>
        <v>1.916666666666667</v>
      </c>
      <c r="K1160" s="4">
        <v>43786.25</v>
      </c>
      <c r="L1160" s="3">
        <f t="shared" si="55"/>
        <v>17</v>
      </c>
      <c r="M1160" s="3">
        <f t="shared" si="56"/>
        <v>6</v>
      </c>
      <c r="N1160" s="3">
        <v>58</v>
      </c>
      <c r="O1160" s="3">
        <v>57</v>
      </c>
      <c r="P1160" s="3">
        <v>58</v>
      </c>
      <c r="Q1160" s="3">
        <v>0</v>
      </c>
      <c r="R1160" s="3"/>
      <c r="S1160" s="3">
        <f>IF(ISBLANK(Table13[[#This Row],[T1]]),0,IF(Table13[[#This Row],[T1]]&gt;0,1,0))</f>
        <v>1</v>
      </c>
      <c r="T1160" s="3">
        <f>IF(ISBLANK(Table13[[#This Row],[T2]]),0,IF(Table13[[#This Row],[T2]]&gt;0,1,0))</f>
        <v>1</v>
      </c>
      <c r="U1160" s="3">
        <f>IF(ISBLANK(Table13[[#This Row],[T3]]),0,IF(Table13[[#This Row],[T3]]&gt;0,1,0))</f>
        <v>1</v>
      </c>
      <c r="V1160" s="3">
        <f>IF(ISBLANK(Table13[[#This Row],[T4]]),0,IF(Table13[[#This Row],[T4]]&gt;0,1,0))</f>
        <v>0</v>
      </c>
      <c r="W1160" s="25">
        <v>37</v>
      </c>
      <c r="X1160" s="23">
        <v>11</v>
      </c>
      <c r="Y1160" s="3">
        <v>1.5</v>
      </c>
      <c r="Z1160" s="3"/>
      <c r="AB1160" s="30">
        <v>1130</v>
      </c>
      <c r="AC1160" s="30">
        <v>1.6130385126423092</v>
      </c>
      <c r="AD1160" s="30">
        <v>-0.3130385126423092</v>
      </c>
    </row>
    <row r="1161" spans="1:30">
      <c r="A1161" s="4">
        <v>43786.291666666664</v>
      </c>
      <c r="B1161">
        <v>43786</v>
      </c>
      <c r="C1161" s="3">
        <v>0.29166666666666669</v>
      </c>
      <c r="D1161" s="3">
        <v>7</v>
      </c>
      <c r="E1161" s="3">
        <v>48</v>
      </c>
      <c r="F1161" s="3">
        <v>0.8</v>
      </c>
      <c r="G1161" s="5">
        <v>0.9</v>
      </c>
      <c r="H1161" s="3">
        <v>1.7000000000000002</v>
      </c>
      <c r="I1161" s="3">
        <v>1.55139</v>
      </c>
      <c r="J1161" s="12">
        <f t="shared" si="54"/>
        <v>1.9791666666666667</v>
      </c>
      <c r="K1161" s="4">
        <v>43786.291666666664</v>
      </c>
      <c r="L1161" s="3">
        <f t="shared" si="55"/>
        <v>17</v>
      </c>
      <c r="M1161" s="3">
        <f t="shared" si="56"/>
        <v>7</v>
      </c>
      <c r="N1161" s="3">
        <v>58</v>
      </c>
      <c r="O1161" s="3">
        <v>56</v>
      </c>
      <c r="P1161" s="3">
        <v>58</v>
      </c>
      <c r="Q1161" s="3">
        <v>0</v>
      </c>
      <c r="R1161" s="3"/>
      <c r="S1161" s="3">
        <f>IF(ISBLANK(Table13[[#This Row],[T1]]),0,IF(Table13[[#This Row],[T1]]&gt;0,1,0))</f>
        <v>1</v>
      </c>
      <c r="T1161" s="3">
        <f>IF(ISBLANK(Table13[[#This Row],[T2]]),0,IF(Table13[[#This Row],[T2]]&gt;0,1,0))</f>
        <v>1</v>
      </c>
      <c r="U1161" s="3">
        <f>IF(ISBLANK(Table13[[#This Row],[T3]]),0,IF(Table13[[#This Row],[T3]]&gt;0,1,0))</f>
        <v>1</v>
      </c>
      <c r="V1161" s="3">
        <f>IF(ISBLANK(Table13[[#This Row],[T4]]),0,IF(Table13[[#This Row],[T4]]&gt;0,1,0))</f>
        <v>0</v>
      </c>
      <c r="W1161" s="26">
        <v>37</v>
      </c>
      <c r="X1161" s="22">
        <v>11</v>
      </c>
      <c r="Y1161" s="3">
        <v>1.7000000000000002</v>
      </c>
      <c r="Z1161" s="3"/>
      <c r="AB1161" s="30">
        <v>1131</v>
      </c>
      <c r="AC1161" s="30">
        <v>1.6634734323384743</v>
      </c>
      <c r="AD1161" s="30">
        <v>-0.46347343233847438</v>
      </c>
    </row>
    <row r="1162" spans="1:30">
      <c r="A1162" s="4">
        <v>43786.333333333336</v>
      </c>
      <c r="B1162">
        <v>43786</v>
      </c>
      <c r="C1162" s="3">
        <v>0.33333333333333331</v>
      </c>
      <c r="D1162" s="3">
        <v>8</v>
      </c>
      <c r="E1162" s="3">
        <v>48</v>
      </c>
      <c r="F1162" s="3">
        <v>0.8</v>
      </c>
      <c r="G1162" s="5">
        <v>2.6</v>
      </c>
      <c r="H1162" s="3">
        <v>3.4000000000000004</v>
      </c>
      <c r="I1162" s="3">
        <v>1.55139</v>
      </c>
      <c r="J1162" s="12">
        <f t="shared" si="54"/>
        <v>2.0291666666666668</v>
      </c>
      <c r="K1162" s="4">
        <v>43786.333333333336</v>
      </c>
      <c r="L1162" s="3">
        <f t="shared" si="55"/>
        <v>17</v>
      </c>
      <c r="M1162" s="3">
        <f t="shared" si="56"/>
        <v>8</v>
      </c>
      <c r="N1162" s="3">
        <v>58</v>
      </c>
      <c r="O1162" s="3">
        <v>51</v>
      </c>
      <c r="P1162" s="3">
        <v>58</v>
      </c>
      <c r="Q1162" s="3">
        <v>0</v>
      </c>
      <c r="R1162" s="3"/>
      <c r="S1162" s="3">
        <f>IF(ISBLANK(Table13[[#This Row],[T1]]),0,IF(Table13[[#This Row],[T1]]&gt;0,1,0))</f>
        <v>1</v>
      </c>
      <c r="T1162" s="3">
        <f>IF(ISBLANK(Table13[[#This Row],[T2]]),0,IF(Table13[[#This Row],[T2]]&gt;0,1,0))</f>
        <v>0</v>
      </c>
      <c r="U1162" s="3">
        <f>IF(ISBLANK(Table13[[#This Row],[T3]]),0,IF(Table13[[#This Row],[T3]]&gt;0,1,0))</f>
        <v>0</v>
      </c>
      <c r="V1162" s="3">
        <f>IF(ISBLANK(Table13[[#This Row],[T4]]),0,IF(Table13[[#This Row],[T4]]&gt;0,1,0))</f>
        <v>1</v>
      </c>
      <c r="W1162" s="25">
        <v>38</v>
      </c>
      <c r="X1162" s="23">
        <v>11</v>
      </c>
      <c r="Y1162" s="3">
        <v>3.4000000000000004</v>
      </c>
      <c r="Z1162" s="3"/>
      <c r="AB1162" s="30">
        <v>1132</v>
      </c>
      <c r="AC1162" s="30">
        <v>1.6849199973765849</v>
      </c>
      <c r="AD1162" s="30">
        <v>-0.38491999737658511</v>
      </c>
    </row>
    <row r="1163" spans="1:30">
      <c r="A1163" s="4">
        <v>43786.375</v>
      </c>
      <c r="B1163">
        <v>43786</v>
      </c>
      <c r="C1163" s="3">
        <v>0.375</v>
      </c>
      <c r="D1163" s="3">
        <v>9</v>
      </c>
      <c r="E1163" s="3">
        <v>48</v>
      </c>
      <c r="F1163" s="3">
        <v>1.3</v>
      </c>
      <c r="G1163" s="5">
        <v>0.9</v>
      </c>
      <c r="H1163" s="3">
        <v>2.2000000000000002</v>
      </c>
      <c r="I1163" s="3">
        <v>1.55139</v>
      </c>
      <c r="J1163" s="12">
        <f t="shared" si="54"/>
        <v>1.9625000000000001</v>
      </c>
      <c r="K1163" s="4">
        <v>43786.375</v>
      </c>
      <c r="L1163" s="3">
        <f t="shared" si="55"/>
        <v>17</v>
      </c>
      <c r="M1163" s="3">
        <f t="shared" si="56"/>
        <v>9</v>
      </c>
      <c r="N1163" s="3">
        <v>57</v>
      </c>
      <c r="O1163" s="3">
        <v>0</v>
      </c>
      <c r="P1163" s="3">
        <v>57</v>
      </c>
      <c r="Q1163" s="3">
        <v>0</v>
      </c>
      <c r="R1163" s="3"/>
      <c r="S1163" s="3">
        <f>IF(ISBLANK(Table13[[#This Row],[T1]]),0,IF(Table13[[#This Row],[T1]]&gt;0,1,0))</f>
        <v>0</v>
      </c>
      <c r="T1163" s="3">
        <f>IF(ISBLANK(Table13[[#This Row],[T2]]),0,IF(Table13[[#This Row],[T2]]&gt;0,1,0))</f>
        <v>0</v>
      </c>
      <c r="U1163" s="3">
        <f>IF(ISBLANK(Table13[[#This Row],[T3]]),0,IF(Table13[[#This Row],[T3]]&gt;0,1,0))</f>
        <v>0</v>
      </c>
      <c r="V1163" s="3">
        <f>IF(ISBLANK(Table13[[#This Row],[T4]]),0,IF(Table13[[#This Row],[T4]]&gt;0,1,0))</f>
        <v>1</v>
      </c>
      <c r="W1163" s="26">
        <v>40</v>
      </c>
      <c r="X1163" s="22">
        <v>11</v>
      </c>
      <c r="Y1163" s="3">
        <v>2.2000000000000002</v>
      </c>
      <c r="Z1163" s="3"/>
      <c r="AB1163" s="30">
        <v>1133</v>
      </c>
      <c r="AC1163" s="30">
        <v>1.6559316427185302</v>
      </c>
      <c r="AD1163" s="30">
        <v>-0.15593164271853022</v>
      </c>
    </row>
    <row r="1164" spans="1:30">
      <c r="A1164" s="4">
        <v>43786.416666666664</v>
      </c>
      <c r="B1164">
        <v>43786</v>
      </c>
      <c r="C1164" s="3">
        <v>0.41666666666666669</v>
      </c>
      <c r="D1164" s="3">
        <v>10</v>
      </c>
      <c r="E1164" s="3">
        <v>48</v>
      </c>
      <c r="F1164" s="3">
        <v>2.2999999999999998</v>
      </c>
      <c r="G1164" s="5">
        <v>0.6</v>
      </c>
      <c r="H1164" s="3">
        <v>2.9</v>
      </c>
      <c r="I1164" s="3">
        <v>1.55139</v>
      </c>
      <c r="J1164" s="12">
        <f t="shared" si="54"/>
        <v>1.8875000000000002</v>
      </c>
      <c r="K1164" s="4">
        <v>43786.416666666664</v>
      </c>
      <c r="L1164" s="3">
        <f t="shared" si="55"/>
        <v>17</v>
      </c>
      <c r="M1164" s="3">
        <f t="shared" si="56"/>
        <v>10</v>
      </c>
      <c r="N1164" s="3">
        <v>18</v>
      </c>
      <c r="O1164" s="3">
        <v>0</v>
      </c>
      <c r="P1164" s="3">
        <v>58</v>
      </c>
      <c r="Q1164" s="3">
        <v>0</v>
      </c>
      <c r="R1164" s="3"/>
      <c r="S1164" s="3">
        <f>IF(ISBLANK(Table13[[#This Row],[T1]]),0,IF(Table13[[#This Row],[T1]]&gt;0,1,0))</f>
        <v>0</v>
      </c>
      <c r="T1164" s="3">
        <f>IF(ISBLANK(Table13[[#This Row],[T2]]),0,IF(Table13[[#This Row],[T2]]&gt;0,1,0))</f>
        <v>0</v>
      </c>
      <c r="U1164" s="3">
        <f>IF(ISBLANK(Table13[[#This Row],[T3]]),0,IF(Table13[[#This Row],[T3]]&gt;0,1,0))</f>
        <v>0</v>
      </c>
      <c r="V1164" s="3">
        <f>IF(ISBLANK(Table13[[#This Row],[T4]]),0,IF(Table13[[#This Row],[T4]]&gt;0,1,0))</f>
        <v>1</v>
      </c>
      <c r="W1164" s="25">
        <v>43</v>
      </c>
      <c r="X1164" s="23">
        <v>11</v>
      </c>
      <c r="Y1164" s="3">
        <v>2.9</v>
      </c>
      <c r="Z1164" s="3"/>
      <c r="AB1164" s="30">
        <v>1134</v>
      </c>
      <c r="AC1164" s="30">
        <v>1.6452083601994749</v>
      </c>
      <c r="AD1164" s="30">
        <v>-0.14520836019947492</v>
      </c>
    </row>
    <row r="1165" spans="1:30">
      <c r="A1165" s="4">
        <v>43786.458333333336</v>
      </c>
      <c r="B1165">
        <v>43786</v>
      </c>
      <c r="C1165" s="3">
        <v>0.45833333333333331</v>
      </c>
      <c r="D1165" s="3">
        <v>11</v>
      </c>
      <c r="E1165" s="3">
        <v>48</v>
      </c>
      <c r="F1165" s="3">
        <v>2.5</v>
      </c>
      <c r="G1165" s="5">
        <v>0.8</v>
      </c>
      <c r="H1165" s="3">
        <v>3.3</v>
      </c>
      <c r="I1165" s="3">
        <v>1.55139</v>
      </c>
      <c r="J1165" s="12">
        <f t="shared" si="54"/>
        <v>1.7833333333333332</v>
      </c>
      <c r="K1165" s="4">
        <v>43786.458333333336</v>
      </c>
      <c r="L1165" s="3">
        <f t="shared" si="55"/>
        <v>17</v>
      </c>
      <c r="M1165" s="3">
        <f t="shared" si="56"/>
        <v>11</v>
      </c>
      <c r="N1165" s="3">
        <v>0</v>
      </c>
      <c r="O1165" s="3">
        <v>31</v>
      </c>
      <c r="P1165" s="3">
        <v>22</v>
      </c>
      <c r="Q1165" s="3">
        <v>0</v>
      </c>
      <c r="R1165" s="3"/>
      <c r="S1165" s="3">
        <f>IF(ISBLANK(Table13[[#This Row],[T1]]),0,IF(Table13[[#This Row],[T1]]&gt;0,1,0))</f>
        <v>0</v>
      </c>
      <c r="T1165" s="3">
        <f>IF(ISBLANK(Table13[[#This Row],[T2]]),0,IF(Table13[[#This Row],[T2]]&gt;0,1,0))</f>
        <v>0</v>
      </c>
      <c r="U1165" s="3">
        <f>IF(ISBLANK(Table13[[#This Row],[T3]]),0,IF(Table13[[#This Row],[T3]]&gt;0,1,0))</f>
        <v>0</v>
      </c>
      <c r="V1165" s="3">
        <f>IF(ISBLANK(Table13[[#This Row],[T4]]),0,IF(Table13[[#This Row],[T4]]&gt;0,1,0))</f>
        <v>1</v>
      </c>
      <c r="W1165" s="26">
        <v>43</v>
      </c>
      <c r="X1165" s="22">
        <v>11</v>
      </c>
      <c r="Y1165" s="3">
        <v>3.3</v>
      </c>
      <c r="Z1165" s="3"/>
      <c r="AB1165" s="30">
        <v>1135</v>
      </c>
      <c r="AC1165" s="30">
        <v>1.6559316427185302</v>
      </c>
      <c r="AD1165" s="30">
        <v>-0.25593164271853031</v>
      </c>
    </row>
    <row r="1166" spans="1:30">
      <c r="A1166" s="4">
        <v>43786.5</v>
      </c>
      <c r="B1166">
        <v>43786</v>
      </c>
      <c r="C1166" s="3">
        <v>0.5</v>
      </c>
      <c r="D1166" s="3">
        <v>12</v>
      </c>
      <c r="E1166" s="3">
        <v>48</v>
      </c>
      <c r="F1166" s="3">
        <v>0.5</v>
      </c>
      <c r="G1166" s="5">
        <v>0.5</v>
      </c>
      <c r="H1166" s="3">
        <v>1</v>
      </c>
      <c r="I1166" s="3">
        <v>1.55139</v>
      </c>
      <c r="J1166" s="12">
        <f t="shared" si="54"/>
        <v>1.658333333333333</v>
      </c>
      <c r="K1166" s="4">
        <v>43786.5</v>
      </c>
      <c r="L1166" s="3">
        <f t="shared" si="55"/>
        <v>17</v>
      </c>
      <c r="M1166" s="3">
        <f t="shared" si="56"/>
        <v>12</v>
      </c>
      <c r="N1166" s="3">
        <v>0</v>
      </c>
      <c r="O1166" s="3">
        <v>57</v>
      </c>
      <c r="P1166" s="3">
        <v>0</v>
      </c>
      <c r="Q1166" s="3">
        <v>0</v>
      </c>
      <c r="R1166" s="3"/>
      <c r="S1166" s="3">
        <f>IF(ISBLANK(Table13[[#This Row],[T1]]),0,IF(Table13[[#This Row],[T1]]&gt;0,1,0))</f>
        <v>0</v>
      </c>
      <c r="T1166" s="3">
        <f>IF(ISBLANK(Table13[[#This Row],[T2]]),0,IF(Table13[[#This Row],[T2]]&gt;0,1,0))</f>
        <v>0</v>
      </c>
      <c r="U1166" s="3">
        <f>IF(ISBLANK(Table13[[#This Row],[T3]]),0,IF(Table13[[#This Row],[T3]]&gt;0,1,0))</f>
        <v>0</v>
      </c>
      <c r="V1166" s="3">
        <f>IF(ISBLANK(Table13[[#This Row],[T4]]),0,IF(Table13[[#This Row],[T4]]&gt;0,1,0))</f>
        <v>1</v>
      </c>
      <c r="W1166" s="25">
        <v>45</v>
      </c>
      <c r="X1166" s="23">
        <v>11</v>
      </c>
      <c r="Y1166" s="3">
        <v>1</v>
      </c>
      <c r="Z1166" s="3"/>
      <c r="AB1166" s="30">
        <v>1136</v>
      </c>
      <c r="AC1166" s="30">
        <v>1.6344850776804196</v>
      </c>
      <c r="AD1166" s="30">
        <v>-0.23448507768041971</v>
      </c>
    </row>
    <row r="1167" spans="1:30">
      <c r="A1167" s="4">
        <v>43786.541666666664</v>
      </c>
      <c r="B1167">
        <v>43786</v>
      </c>
      <c r="C1167" s="3">
        <v>0.54166666666666663</v>
      </c>
      <c r="D1167" s="3">
        <v>13</v>
      </c>
      <c r="E1167" s="3">
        <v>48</v>
      </c>
      <c r="F1167" s="3">
        <v>0.6</v>
      </c>
      <c r="G1167" s="5">
        <v>0.7</v>
      </c>
      <c r="H1167" s="3">
        <v>1.2999999999999998</v>
      </c>
      <c r="I1167" s="3">
        <v>1.55139</v>
      </c>
      <c r="J1167" s="12">
        <f t="shared" si="54"/>
        <v>1.6374999999999995</v>
      </c>
      <c r="K1167" s="4">
        <v>43786.541666666664</v>
      </c>
      <c r="L1167" s="3">
        <f t="shared" si="55"/>
        <v>17</v>
      </c>
      <c r="M1167" s="3">
        <f t="shared" si="56"/>
        <v>13</v>
      </c>
      <c r="N1167" s="3">
        <v>0</v>
      </c>
      <c r="O1167" s="3">
        <v>57</v>
      </c>
      <c r="P1167" s="3">
        <v>0</v>
      </c>
      <c r="Q1167" s="3">
        <v>0</v>
      </c>
      <c r="R1167" s="3"/>
      <c r="S1167" s="3">
        <f>IF(ISBLANK(Table13[[#This Row],[T1]]),0,IF(Table13[[#This Row],[T1]]&gt;0,1,0))</f>
        <v>0</v>
      </c>
      <c r="T1167" s="3">
        <f>IF(ISBLANK(Table13[[#This Row],[T2]]),0,IF(Table13[[#This Row],[T2]]&gt;0,1,0))</f>
        <v>0</v>
      </c>
      <c r="U1167" s="3">
        <f>IF(ISBLANK(Table13[[#This Row],[T3]]),0,IF(Table13[[#This Row],[T3]]&gt;0,1,0))</f>
        <v>0</v>
      </c>
      <c r="V1167" s="3">
        <f>IF(ISBLANK(Table13[[#This Row],[T4]]),0,IF(Table13[[#This Row],[T4]]&gt;0,1,0))</f>
        <v>1</v>
      </c>
      <c r="W1167" s="26">
        <v>45</v>
      </c>
      <c r="X1167" s="22">
        <v>11</v>
      </c>
      <c r="Y1167" s="3">
        <v>1.2999999999999998</v>
      </c>
      <c r="Z1167" s="3"/>
      <c r="AB1167" s="30">
        <v>1137</v>
      </c>
      <c r="AC1167" s="30">
        <v>1.5806318202380265</v>
      </c>
      <c r="AD1167" s="30">
        <v>1.0193681797619736</v>
      </c>
    </row>
    <row r="1168" spans="1:30">
      <c r="A1168" s="4">
        <v>43786.583333333336</v>
      </c>
      <c r="B1168">
        <v>43786</v>
      </c>
      <c r="C1168" s="3">
        <v>0.58333333333333337</v>
      </c>
      <c r="D1168" s="3">
        <v>14</v>
      </c>
      <c r="E1168" s="3">
        <v>48</v>
      </c>
      <c r="F1168" s="3">
        <v>0.4</v>
      </c>
      <c r="G1168" s="5">
        <v>1.4</v>
      </c>
      <c r="H1168" s="3">
        <v>1.7999999999999998</v>
      </c>
      <c r="I1168" s="3">
        <v>1.55139</v>
      </c>
      <c r="J1168" s="12">
        <f t="shared" si="54"/>
        <v>1.6041666666666663</v>
      </c>
      <c r="K1168" s="4">
        <v>43786.583333333336</v>
      </c>
      <c r="L1168" s="3">
        <f t="shared" si="55"/>
        <v>17</v>
      </c>
      <c r="M1168" s="3">
        <f t="shared" si="56"/>
        <v>14</v>
      </c>
      <c r="N1168" s="3">
        <v>25</v>
      </c>
      <c r="O1168" s="3">
        <v>26</v>
      </c>
      <c r="P1168" s="3">
        <v>0</v>
      </c>
      <c r="Q1168" s="3">
        <v>0</v>
      </c>
      <c r="R1168" s="3"/>
      <c r="S1168" s="3">
        <f>IF(ISBLANK(Table13[[#This Row],[T1]]),0,IF(Table13[[#This Row],[T1]]&gt;0,1,0))</f>
        <v>0</v>
      </c>
      <c r="T1168" s="3">
        <f>IF(ISBLANK(Table13[[#This Row],[T2]]),0,IF(Table13[[#This Row],[T2]]&gt;0,1,0))</f>
        <v>0</v>
      </c>
      <c r="U1168" s="3">
        <f>IF(ISBLANK(Table13[[#This Row],[T3]]),0,IF(Table13[[#This Row],[T3]]&gt;0,1,0))</f>
        <v>0</v>
      </c>
      <c r="V1168" s="3">
        <f>IF(ISBLANK(Table13[[#This Row],[T4]]),0,IF(Table13[[#This Row],[T4]]&gt;0,1,0))</f>
        <v>1</v>
      </c>
      <c r="W1168" s="25">
        <v>46</v>
      </c>
      <c r="X1168" s="23">
        <v>11</v>
      </c>
      <c r="Y1168" s="3">
        <v>1.7999999999999998</v>
      </c>
      <c r="Z1168" s="3"/>
      <c r="AB1168" s="30">
        <v>1138</v>
      </c>
      <c r="AC1168" s="30">
        <v>1.5484619726808608</v>
      </c>
      <c r="AD1168" s="30">
        <v>-0.44846197268086074</v>
      </c>
    </row>
    <row r="1169" spans="1:30">
      <c r="A1169" s="4">
        <v>43786.625</v>
      </c>
      <c r="B1169">
        <v>43786</v>
      </c>
      <c r="C1169" s="3">
        <v>0.625</v>
      </c>
      <c r="D1169" s="3">
        <v>15</v>
      </c>
      <c r="E1169" s="3">
        <v>48</v>
      </c>
      <c r="F1169" s="3">
        <v>0.9</v>
      </c>
      <c r="G1169" s="5">
        <v>0.5</v>
      </c>
      <c r="H1169" s="3">
        <v>1.4</v>
      </c>
      <c r="I1169" s="3">
        <v>1.55139</v>
      </c>
      <c r="J1169" s="12">
        <f t="shared" si="54"/>
        <v>1.5499999999999998</v>
      </c>
      <c r="K1169" s="4">
        <v>43786.625</v>
      </c>
      <c r="L1169" s="3">
        <f t="shared" si="55"/>
        <v>17</v>
      </c>
      <c r="M1169" s="3">
        <f t="shared" si="56"/>
        <v>15</v>
      </c>
      <c r="N1169" s="3">
        <v>58</v>
      </c>
      <c r="O1169" s="3">
        <v>0</v>
      </c>
      <c r="P1169" s="3">
        <v>0</v>
      </c>
      <c r="Q1169" s="3">
        <v>0</v>
      </c>
      <c r="R1169" s="3"/>
      <c r="S1169" s="3">
        <f>IF(ISBLANK(Table13[[#This Row],[T1]]),0,IF(Table13[[#This Row],[T1]]&gt;0,1,0))</f>
        <v>0</v>
      </c>
      <c r="T1169" s="3">
        <f>IF(ISBLANK(Table13[[#This Row],[T2]]),0,IF(Table13[[#This Row],[T2]]&gt;0,1,0))</f>
        <v>0</v>
      </c>
      <c r="U1169" s="3">
        <f>IF(ISBLANK(Table13[[#This Row],[T3]]),0,IF(Table13[[#This Row],[T3]]&gt;0,1,0))</f>
        <v>0</v>
      </c>
      <c r="V1169" s="3">
        <f>IF(ISBLANK(Table13[[#This Row],[T4]]),0,IF(Table13[[#This Row],[T4]]&gt;0,1,0))</f>
        <v>1</v>
      </c>
      <c r="W1169" s="26">
        <v>45</v>
      </c>
      <c r="X1169" s="22">
        <v>11</v>
      </c>
      <c r="Y1169" s="3">
        <v>1.4</v>
      </c>
      <c r="Z1169" s="3"/>
      <c r="AB1169" s="30">
        <v>1139</v>
      </c>
      <c r="AC1169" s="30">
        <v>1.5774503273389155</v>
      </c>
      <c r="AD1169" s="30">
        <v>3.6225496726610844</v>
      </c>
    </row>
    <row r="1170" spans="1:30">
      <c r="A1170" s="4">
        <v>43786.666666666664</v>
      </c>
      <c r="B1170">
        <v>43786</v>
      </c>
      <c r="C1170" s="3">
        <v>0.66666666666666663</v>
      </c>
      <c r="D1170" s="3">
        <v>16</v>
      </c>
      <c r="E1170" s="3">
        <v>48</v>
      </c>
      <c r="F1170" s="3">
        <v>0.5</v>
      </c>
      <c r="G1170" s="5">
        <v>0.5</v>
      </c>
      <c r="H1170" s="3">
        <v>1</v>
      </c>
      <c r="I1170" s="3">
        <v>1.55139</v>
      </c>
      <c r="J1170" s="12">
        <f t="shared" si="54"/>
        <v>1.5333333333333332</v>
      </c>
      <c r="K1170" s="4">
        <v>43786.666666666664</v>
      </c>
      <c r="L1170" s="3">
        <f t="shared" si="55"/>
        <v>17</v>
      </c>
      <c r="M1170" s="3">
        <f t="shared" si="56"/>
        <v>16</v>
      </c>
      <c r="N1170" s="3">
        <v>58</v>
      </c>
      <c r="O1170" s="3">
        <v>0</v>
      </c>
      <c r="P1170" s="3">
        <v>0</v>
      </c>
      <c r="Q1170" s="3">
        <v>0</v>
      </c>
      <c r="R1170" s="3"/>
      <c r="S1170" s="3">
        <f>IF(ISBLANK(Table13[[#This Row],[T1]]),0,IF(Table13[[#This Row],[T1]]&gt;0,1,0))</f>
        <v>0</v>
      </c>
      <c r="T1170" s="3">
        <f>IF(ISBLANK(Table13[[#This Row],[T2]]),0,IF(Table13[[#This Row],[T2]]&gt;0,1,0))</f>
        <v>0</v>
      </c>
      <c r="U1170" s="3">
        <f>IF(ISBLANK(Table13[[#This Row],[T3]]),0,IF(Table13[[#This Row],[T3]]&gt;0,1,0))</f>
        <v>0</v>
      </c>
      <c r="V1170" s="3">
        <f>IF(ISBLANK(Table13[[#This Row],[T4]]),0,IF(Table13[[#This Row],[T4]]&gt;0,1,0))</f>
        <v>1</v>
      </c>
      <c r="W1170" s="25">
        <v>44</v>
      </c>
      <c r="X1170" s="23">
        <v>11</v>
      </c>
      <c r="Y1170" s="3">
        <v>1</v>
      </c>
      <c r="Z1170" s="3"/>
      <c r="AB1170" s="30">
        <v>1140</v>
      </c>
      <c r="AC1170" s="30">
        <v>1.5667270448198602</v>
      </c>
      <c r="AD1170" s="30">
        <v>0.93327295518013975</v>
      </c>
    </row>
    <row r="1171" spans="1:30">
      <c r="A1171" s="4">
        <v>43786.708333333336</v>
      </c>
      <c r="B1171">
        <v>43786</v>
      </c>
      <c r="C1171" s="3">
        <v>0.70833333333333337</v>
      </c>
      <c r="D1171" s="3">
        <v>17</v>
      </c>
      <c r="E1171" s="3">
        <v>48</v>
      </c>
      <c r="F1171" s="3">
        <v>0.5</v>
      </c>
      <c r="G1171" s="5">
        <v>3.7</v>
      </c>
      <c r="H1171" s="3">
        <v>4.2</v>
      </c>
      <c r="I1171" s="3">
        <v>1.55139</v>
      </c>
      <c r="J1171" s="12">
        <f t="shared" si="54"/>
        <v>1.6375</v>
      </c>
      <c r="K1171" s="4">
        <v>43786.708333333336</v>
      </c>
      <c r="L1171" s="3">
        <f t="shared" si="55"/>
        <v>17</v>
      </c>
      <c r="M1171" s="3">
        <f t="shared" si="56"/>
        <v>17</v>
      </c>
      <c r="N1171" s="3">
        <v>58</v>
      </c>
      <c r="O1171" s="3">
        <v>0</v>
      </c>
      <c r="P1171" s="3">
        <v>7</v>
      </c>
      <c r="Q1171" s="3">
        <v>0</v>
      </c>
      <c r="R1171" s="3"/>
      <c r="S1171" s="3">
        <f>IF(ISBLANK(Table13[[#This Row],[T1]]),0,IF(Table13[[#This Row],[T1]]&gt;0,1,0))</f>
        <v>0</v>
      </c>
      <c r="T1171" s="3">
        <f>IF(ISBLANK(Table13[[#This Row],[T2]]),0,IF(Table13[[#This Row],[T2]]&gt;0,1,0))</f>
        <v>0</v>
      </c>
      <c r="U1171" s="3">
        <f>IF(ISBLANK(Table13[[#This Row],[T3]]),0,IF(Table13[[#This Row],[T3]]&gt;0,1,0))</f>
        <v>0</v>
      </c>
      <c r="V1171" s="3">
        <f>IF(ISBLANK(Table13[[#This Row],[T4]]),0,IF(Table13[[#This Row],[T4]]&gt;0,1,0))</f>
        <v>1</v>
      </c>
      <c r="W1171" s="26">
        <v>44</v>
      </c>
      <c r="X1171" s="22">
        <v>11</v>
      </c>
      <c r="Y1171" s="3">
        <v>4.2</v>
      </c>
      <c r="Z1171" s="3"/>
      <c r="AB1171" s="30">
        <v>1141</v>
      </c>
      <c r="AC1171" s="30">
        <v>1.5270154076427502</v>
      </c>
      <c r="AD1171" s="30">
        <v>0.27298459235724981</v>
      </c>
    </row>
    <row r="1172" spans="1:30">
      <c r="A1172" s="4">
        <v>43786.75</v>
      </c>
      <c r="B1172">
        <v>43786</v>
      </c>
      <c r="C1172" s="3">
        <v>0.75</v>
      </c>
      <c r="D1172" s="3">
        <v>18</v>
      </c>
      <c r="E1172" s="3">
        <v>48</v>
      </c>
      <c r="F1172" s="3">
        <v>1.8</v>
      </c>
      <c r="G1172" s="5">
        <v>0.7</v>
      </c>
      <c r="H1172" s="3">
        <v>2.5</v>
      </c>
      <c r="I1172" s="3">
        <v>1.55139</v>
      </c>
      <c r="J1172" s="12">
        <f t="shared" si="54"/>
        <v>1.5250000000000001</v>
      </c>
      <c r="K1172" s="4">
        <v>43786.75</v>
      </c>
      <c r="L1172" s="3">
        <f t="shared" si="55"/>
        <v>17</v>
      </c>
      <c r="M1172" s="3">
        <f t="shared" si="56"/>
        <v>18</v>
      </c>
      <c r="N1172" s="3">
        <v>58</v>
      </c>
      <c r="O1172" s="3">
        <v>0</v>
      </c>
      <c r="P1172" s="3">
        <v>58</v>
      </c>
      <c r="Q1172" s="3">
        <v>0</v>
      </c>
      <c r="R1172" s="3"/>
      <c r="S1172" s="3">
        <f>IF(ISBLANK(Table13[[#This Row],[T1]]),0,IF(Table13[[#This Row],[T1]]&gt;0,1,0))</f>
        <v>0</v>
      </c>
      <c r="T1172" s="3">
        <f>IF(ISBLANK(Table13[[#This Row],[T2]]),0,IF(Table13[[#This Row],[T2]]&gt;0,1,0))</f>
        <v>0</v>
      </c>
      <c r="U1172" s="3">
        <f>IF(ISBLANK(Table13[[#This Row],[T3]]),0,IF(Table13[[#This Row],[T3]]&gt;0,1,0))</f>
        <v>1</v>
      </c>
      <c r="V1172" s="3">
        <f>IF(ISBLANK(Table13[[#This Row],[T4]]),0,IF(Table13[[#This Row],[T4]]&gt;0,1,0))</f>
        <v>1</v>
      </c>
      <c r="W1172" s="25">
        <v>44</v>
      </c>
      <c r="X1172" s="23">
        <v>11</v>
      </c>
      <c r="Y1172" s="3">
        <v>2.5</v>
      </c>
      <c r="Z1172" s="3"/>
      <c r="AB1172" s="30">
        <v>1142</v>
      </c>
      <c r="AC1172" s="30">
        <v>1.5162921251236949</v>
      </c>
      <c r="AD1172" s="30">
        <v>8.3707874876305155E-2</v>
      </c>
    </row>
    <row r="1173" spans="1:30">
      <c r="A1173" s="4">
        <v>43786.791666666664</v>
      </c>
      <c r="B1173">
        <v>43786</v>
      </c>
      <c r="C1173" s="3">
        <v>0.79166666666666663</v>
      </c>
      <c r="D1173" s="3">
        <v>19</v>
      </c>
      <c r="E1173" s="3">
        <v>48</v>
      </c>
      <c r="F1173" s="3">
        <v>0.6</v>
      </c>
      <c r="G1173" s="5">
        <v>0.6</v>
      </c>
      <c r="H1173" s="3">
        <v>1.2</v>
      </c>
      <c r="I1173" s="3">
        <v>1.55139</v>
      </c>
      <c r="J1173" s="12">
        <f t="shared" si="54"/>
        <v>1.4999999999999998</v>
      </c>
      <c r="K1173" s="4">
        <v>43786.791666666664</v>
      </c>
      <c r="L1173" s="3">
        <f t="shared" si="55"/>
        <v>17</v>
      </c>
      <c r="M1173" s="3">
        <f t="shared" si="56"/>
        <v>19</v>
      </c>
      <c r="N1173" s="3">
        <v>57</v>
      </c>
      <c r="O1173" s="3">
        <v>0</v>
      </c>
      <c r="P1173" s="3">
        <v>56</v>
      </c>
      <c r="Q1173" s="3">
        <v>0</v>
      </c>
      <c r="R1173" s="3"/>
      <c r="S1173" s="3">
        <f>IF(ISBLANK(Table13[[#This Row],[T1]]),0,IF(Table13[[#This Row],[T1]]&gt;0,1,0))</f>
        <v>1</v>
      </c>
      <c r="T1173" s="3">
        <f>IF(ISBLANK(Table13[[#This Row],[T2]]),0,IF(Table13[[#This Row],[T2]]&gt;0,1,0))</f>
        <v>0</v>
      </c>
      <c r="U1173" s="3">
        <f>IF(ISBLANK(Table13[[#This Row],[T3]]),0,IF(Table13[[#This Row],[T3]]&gt;0,1,0))</f>
        <v>1</v>
      </c>
      <c r="V1173" s="3">
        <f>IF(ISBLANK(Table13[[#This Row],[T4]]),0,IF(Table13[[#This Row],[T4]]&gt;0,1,0))</f>
        <v>1</v>
      </c>
      <c r="W1173" s="26">
        <v>43</v>
      </c>
      <c r="X1173" s="22">
        <v>11</v>
      </c>
      <c r="Y1173" s="3">
        <v>1.2</v>
      </c>
      <c r="Z1173" s="3"/>
      <c r="AB1173" s="30">
        <v>1143</v>
      </c>
      <c r="AC1173" s="30">
        <v>1.5270154076427502</v>
      </c>
      <c r="AD1173" s="30">
        <v>-0.62701540764275032</v>
      </c>
    </row>
    <row r="1174" spans="1:30">
      <c r="A1174" s="4">
        <v>43786.833333333336</v>
      </c>
      <c r="B1174">
        <v>43786</v>
      </c>
      <c r="C1174" s="3">
        <v>0.83333333333333337</v>
      </c>
      <c r="D1174" s="3">
        <v>20</v>
      </c>
      <c r="E1174" s="3">
        <v>48</v>
      </c>
      <c r="F1174" s="3">
        <v>2.4</v>
      </c>
      <c r="G1174" s="5">
        <v>1.3</v>
      </c>
      <c r="H1174" s="3">
        <v>3.7</v>
      </c>
      <c r="I1174" s="3">
        <v>1.55139</v>
      </c>
      <c r="J1174" s="12">
        <f t="shared" si="54"/>
        <v>1.5124999999999995</v>
      </c>
      <c r="K1174" s="4">
        <v>43786.833333333336</v>
      </c>
      <c r="L1174" s="3">
        <f t="shared" si="55"/>
        <v>17</v>
      </c>
      <c r="M1174" s="3">
        <f t="shared" si="56"/>
        <v>20</v>
      </c>
      <c r="N1174" s="3">
        <v>48</v>
      </c>
      <c r="O1174" s="3">
        <v>0</v>
      </c>
      <c r="P1174" s="3">
        <v>48</v>
      </c>
      <c r="Q1174" s="3">
        <v>0</v>
      </c>
      <c r="R1174" s="3"/>
      <c r="S1174" s="3">
        <f>IF(ISBLANK(Table13[[#This Row],[T1]]),0,IF(Table13[[#This Row],[T1]]&gt;0,1,0))</f>
        <v>1</v>
      </c>
      <c r="T1174" s="3">
        <f>IF(ISBLANK(Table13[[#This Row],[T2]]),0,IF(Table13[[#This Row],[T2]]&gt;0,1,0))</f>
        <v>0</v>
      </c>
      <c r="U1174" s="3">
        <f>IF(ISBLANK(Table13[[#This Row],[T3]]),0,IF(Table13[[#This Row],[T3]]&gt;0,1,0))</f>
        <v>1</v>
      </c>
      <c r="V1174" s="3">
        <f>IF(ISBLANK(Table13[[#This Row],[T4]]),0,IF(Table13[[#This Row],[T4]]&gt;0,1,0))</f>
        <v>0</v>
      </c>
      <c r="W1174" s="25">
        <v>43</v>
      </c>
      <c r="X1174" s="23">
        <v>11</v>
      </c>
      <c r="Y1174" s="3">
        <v>3.7</v>
      </c>
      <c r="Z1174" s="3"/>
      <c r="AB1174" s="30">
        <v>1144</v>
      </c>
      <c r="AC1174" s="30">
        <v>1.5484619726808608</v>
      </c>
      <c r="AD1174" s="30">
        <v>-0.34846197268086088</v>
      </c>
    </row>
    <row r="1175" spans="1:30">
      <c r="A1175" s="4">
        <v>43786.875</v>
      </c>
      <c r="B1175">
        <v>43786</v>
      </c>
      <c r="C1175" s="3">
        <v>0.875</v>
      </c>
      <c r="D1175" s="3">
        <v>21</v>
      </c>
      <c r="E1175" s="3">
        <v>48</v>
      </c>
      <c r="F1175" s="3">
        <v>1.2</v>
      </c>
      <c r="G1175" s="5">
        <v>1</v>
      </c>
      <c r="H1175" s="3">
        <v>2.2000000000000002</v>
      </c>
      <c r="I1175" s="3">
        <v>1.55139</v>
      </c>
      <c r="J1175" s="12">
        <f t="shared" si="54"/>
        <v>1.4749999999999996</v>
      </c>
      <c r="K1175" s="4">
        <v>43786.875</v>
      </c>
      <c r="L1175" s="3">
        <f t="shared" si="55"/>
        <v>17</v>
      </c>
      <c r="M1175" s="3">
        <f t="shared" si="56"/>
        <v>21</v>
      </c>
      <c r="N1175" s="3">
        <v>58</v>
      </c>
      <c r="O1175" s="3">
        <v>0</v>
      </c>
      <c r="P1175" s="3">
        <v>57</v>
      </c>
      <c r="Q1175" s="3">
        <v>0</v>
      </c>
      <c r="R1175" s="3"/>
      <c r="S1175" s="3">
        <f>IF(ISBLANK(Table13[[#This Row],[T1]]),0,IF(Table13[[#This Row],[T1]]&gt;0,1,0))</f>
        <v>1</v>
      </c>
      <c r="T1175" s="3">
        <f>IF(ISBLANK(Table13[[#This Row],[T2]]),0,IF(Table13[[#This Row],[T2]]&gt;0,1,0))</f>
        <v>1</v>
      </c>
      <c r="U1175" s="3">
        <f>IF(ISBLANK(Table13[[#This Row],[T3]]),0,IF(Table13[[#This Row],[T3]]&gt;0,1,0))</f>
        <v>1</v>
      </c>
      <c r="V1175" s="3">
        <f>IF(ISBLANK(Table13[[#This Row],[T4]]),0,IF(Table13[[#This Row],[T4]]&gt;0,1,0))</f>
        <v>0</v>
      </c>
      <c r="W1175" s="26">
        <v>43</v>
      </c>
      <c r="X1175" s="22">
        <v>11</v>
      </c>
      <c r="Y1175" s="3">
        <v>2.2000000000000002</v>
      </c>
      <c r="Z1175" s="3"/>
      <c r="AB1175" s="30">
        <v>1145</v>
      </c>
      <c r="AC1175" s="30">
        <v>1.5699085377189712</v>
      </c>
      <c r="AD1175" s="30">
        <v>1.7300914622810286</v>
      </c>
    </row>
    <row r="1176" spans="1:30">
      <c r="A1176" s="4">
        <v>43786.916666666664</v>
      </c>
      <c r="B1176">
        <v>43786</v>
      </c>
      <c r="C1176" s="3">
        <v>0.91666666666666663</v>
      </c>
      <c r="D1176" s="3">
        <v>22</v>
      </c>
      <c r="E1176" s="3">
        <v>48</v>
      </c>
      <c r="F1176" s="3">
        <v>1.5</v>
      </c>
      <c r="G1176" s="5">
        <v>1.3</v>
      </c>
      <c r="H1176" s="3">
        <v>2.8</v>
      </c>
      <c r="I1176" s="3">
        <v>1.55139</v>
      </c>
      <c r="J1176" s="12">
        <f t="shared" si="54"/>
        <v>1.5249999999999997</v>
      </c>
      <c r="K1176" s="4">
        <v>43786.916666666664</v>
      </c>
      <c r="L1176" s="3">
        <f t="shared" si="55"/>
        <v>17</v>
      </c>
      <c r="M1176" s="3">
        <f t="shared" si="56"/>
        <v>22</v>
      </c>
      <c r="N1176" s="3">
        <v>58</v>
      </c>
      <c r="O1176" s="3">
        <v>26</v>
      </c>
      <c r="P1176" s="3">
        <v>57</v>
      </c>
      <c r="Q1176" s="3">
        <v>0</v>
      </c>
      <c r="R1176" s="3"/>
      <c r="S1176" s="3">
        <f>IF(ISBLANK(Table13[[#This Row],[T1]]),0,IF(Table13[[#This Row],[T1]]&gt;0,1,0))</f>
        <v>1</v>
      </c>
      <c r="T1176" s="3">
        <f>IF(ISBLANK(Table13[[#This Row],[T2]]),0,IF(Table13[[#This Row],[T2]]&gt;0,1,0))</f>
        <v>1</v>
      </c>
      <c r="U1176" s="3">
        <f>IF(ISBLANK(Table13[[#This Row],[T3]]),0,IF(Table13[[#This Row],[T3]]&gt;0,1,0))</f>
        <v>1</v>
      </c>
      <c r="V1176" s="3">
        <f>IF(ISBLANK(Table13[[#This Row],[T4]]),0,IF(Table13[[#This Row],[T4]]&gt;0,1,0))</f>
        <v>0</v>
      </c>
      <c r="W1176" s="25">
        <v>43</v>
      </c>
      <c r="X1176" s="23">
        <v>11</v>
      </c>
      <c r="Y1176" s="3">
        <v>2.8</v>
      </c>
      <c r="Z1176" s="3"/>
      <c r="AB1176" s="30">
        <v>1146</v>
      </c>
      <c r="AC1176" s="30">
        <v>1.792175836073187</v>
      </c>
      <c r="AD1176" s="30">
        <v>7.8241639268130658E-3</v>
      </c>
    </row>
    <row r="1177" spans="1:30">
      <c r="A1177" s="4">
        <v>43786.958333333336</v>
      </c>
      <c r="B1177">
        <v>43786</v>
      </c>
      <c r="C1177" s="3">
        <v>0.95833333333333337</v>
      </c>
      <c r="D1177" s="3">
        <v>23</v>
      </c>
      <c r="E1177" s="3">
        <v>48</v>
      </c>
      <c r="F1177" s="3">
        <v>0.4</v>
      </c>
      <c r="G1177" s="5">
        <v>1.1000000000000001</v>
      </c>
      <c r="H1177" s="3">
        <v>1.5</v>
      </c>
      <c r="I1177" s="3">
        <v>1.55139</v>
      </c>
      <c r="J1177" s="12">
        <f t="shared" si="54"/>
        <v>1.4541666666666666</v>
      </c>
      <c r="K1177" s="4">
        <v>43786.958333333336</v>
      </c>
      <c r="L1177" s="3">
        <f t="shared" si="55"/>
        <v>17</v>
      </c>
      <c r="M1177" s="3">
        <f t="shared" si="56"/>
        <v>23</v>
      </c>
      <c r="N1177" s="3">
        <v>57</v>
      </c>
      <c r="O1177" s="3">
        <v>57</v>
      </c>
      <c r="P1177" s="3">
        <v>57</v>
      </c>
      <c r="Q1177" s="3">
        <v>0</v>
      </c>
      <c r="R1177" s="3"/>
      <c r="S1177" s="3">
        <f>IF(ISBLANK(Table13[[#This Row],[T1]]),0,IF(Table13[[#This Row],[T1]]&gt;0,1,0))</f>
        <v>1</v>
      </c>
      <c r="T1177" s="3">
        <f>IF(ISBLANK(Table13[[#This Row],[T2]]),0,IF(Table13[[#This Row],[T2]]&gt;0,1,0))</f>
        <v>1</v>
      </c>
      <c r="U1177" s="3">
        <f>IF(ISBLANK(Table13[[#This Row],[T3]]),0,IF(Table13[[#This Row],[T3]]&gt;0,1,0))</f>
        <v>1</v>
      </c>
      <c r="V1177" s="3">
        <f>IF(ISBLANK(Table13[[#This Row],[T4]]),0,IF(Table13[[#This Row],[T4]]&gt;0,1,0))</f>
        <v>0</v>
      </c>
      <c r="W1177" s="26">
        <v>42</v>
      </c>
      <c r="X1177" s="22">
        <v>11</v>
      </c>
      <c r="Y1177" s="3">
        <v>1.5</v>
      </c>
      <c r="Z1177" s="3"/>
      <c r="AB1177" s="30">
        <v>1147</v>
      </c>
      <c r="AC1177" s="30">
        <v>1.792175836073187</v>
      </c>
      <c r="AD1177" s="30">
        <v>1.1078241639268129</v>
      </c>
    </row>
    <row r="1178" spans="1:30">
      <c r="A1178" s="4">
        <v>43787</v>
      </c>
      <c r="B1178">
        <v>43787</v>
      </c>
      <c r="C1178" s="3">
        <v>0</v>
      </c>
      <c r="D1178" s="3">
        <v>0</v>
      </c>
      <c r="E1178" s="3">
        <v>49</v>
      </c>
      <c r="F1178" s="3">
        <v>0.6</v>
      </c>
      <c r="G1178" s="5">
        <v>0.2</v>
      </c>
      <c r="H1178" s="3">
        <v>0.8</v>
      </c>
      <c r="I1178" s="3">
        <v>1.55139</v>
      </c>
      <c r="J1178" s="12">
        <f t="shared" si="54"/>
        <v>1.4333333333333336</v>
      </c>
      <c r="K1178" s="4">
        <v>43787</v>
      </c>
      <c r="L1178" s="3">
        <f t="shared" si="55"/>
        <v>18</v>
      </c>
      <c r="M1178" s="3">
        <f t="shared" si="56"/>
        <v>0</v>
      </c>
      <c r="N1178" s="3">
        <v>58</v>
      </c>
      <c r="O1178" s="3">
        <v>58</v>
      </c>
      <c r="P1178" s="3">
        <v>58</v>
      </c>
      <c r="Q1178" s="3">
        <v>0</v>
      </c>
      <c r="R1178" s="3"/>
      <c r="S1178" s="3">
        <f>IF(ISBLANK(Table13[[#This Row],[T1]]),0,IF(Table13[[#This Row],[T1]]&gt;0,1,0))</f>
        <v>1</v>
      </c>
      <c r="T1178" s="3">
        <f>IF(ISBLANK(Table13[[#This Row],[T2]]),0,IF(Table13[[#This Row],[T2]]&gt;0,1,0))</f>
        <v>1</v>
      </c>
      <c r="U1178" s="3">
        <f>IF(ISBLANK(Table13[[#This Row],[T3]]),0,IF(Table13[[#This Row],[T3]]&gt;0,1,0))</f>
        <v>1</v>
      </c>
      <c r="V1178" s="3">
        <f>IF(ISBLANK(Table13[[#This Row],[T4]]),0,IF(Table13[[#This Row],[T4]]&gt;0,1,0))</f>
        <v>0</v>
      </c>
      <c r="W1178" s="25">
        <v>41</v>
      </c>
      <c r="X1178" s="23">
        <v>9</v>
      </c>
      <c r="Y1178" s="3">
        <v>0.8</v>
      </c>
      <c r="Z1178" s="3"/>
      <c r="AB1178" s="30">
        <v>1148</v>
      </c>
      <c r="AC1178" s="30">
        <v>1.4539218305567236</v>
      </c>
      <c r="AD1178" s="30">
        <v>4.5460781694432768</v>
      </c>
    </row>
    <row r="1179" spans="1:30">
      <c r="A1179" s="4">
        <v>43787.041666666664</v>
      </c>
      <c r="B1179">
        <v>43787</v>
      </c>
      <c r="C1179" s="3">
        <v>4.1666666666666664E-2</v>
      </c>
      <c r="D1179" s="3">
        <v>1</v>
      </c>
      <c r="E1179" s="3">
        <v>49</v>
      </c>
      <c r="F1179" s="3">
        <v>0.5</v>
      </c>
      <c r="G1179" s="5">
        <v>0.6</v>
      </c>
      <c r="H1179" s="3">
        <v>1.1000000000000001</v>
      </c>
      <c r="I1179" s="3">
        <v>1.55139</v>
      </c>
      <c r="J1179" s="12">
        <f t="shared" si="54"/>
        <v>1.4416666666666671</v>
      </c>
      <c r="K1179" s="4">
        <v>43787.041666666664</v>
      </c>
      <c r="L1179" s="3">
        <f t="shared" si="55"/>
        <v>18</v>
      </c>
      <c r="M1179" s="3">
        <f t="shared" si="56"/>
        <v>1</v>
      </c>
      <c r="N1179" s="3">
        <v>58</v>
      </c>
      <c r="O1179" s="3">
        <v>58</v>
      </c>
      <c r="P1179" s="3">
        <v>58</v>
      </c>
      <c r="Q1179" s="3">
        <v>0</v>
      </c>
      <c r="R1179" s="3"/>
      <c r="S1179" s="3">
        <f>IF(ISBLANK(Table13[[#This Row],[T1]]),0,IF(Table13[[#This Row],[T1]]&gt;0,1,0))</f>
        <v>1</v>
      </c>
      <c r="T1179" s="3">
        <f>IF(ISBLANK(Table13[[#This Row],[T2]]),0,IF(Table13[[#This Row],[T2]]&gt;0,1,0))</f>
        <v>1</v>
      </c>
      <c r="U1179" s="3">
        <f>IF(ISBLANK(Table13[[#This Row],[T3]]),0,IF(Table13[[#This Row],[T3]]&gt;0,1,0))</f>
        <v>1</v>
      </c>
      <c r="V1179" s="3">
        <f>IF(ISBLANK(Table13[[#This Row],[T4]]),0,IF(Table13[[#This Row],[T4]]&gt;0,1,0))</f>
        <v>0</v>
      </c>
      <c r="W1179" s="26">
        <v>41</v>
      </c>
      <c r="X1179" s="22">
        <v>9</v>
      </c>
      <c r="Y1179" s="3">
        <v>1.1000000000000001</v>
      </c>
      <c r="Z1179" s="3"/>
      <c r="AB1179" s="30">
        <v>1149</v>
      </c>
      <c r="AC1179" s="30">
        <v>1.4447892944872238</v>
      </c>
      <c r="AD1179" s="30">
        <v>5.5210705512776181E-2</v>
      </c>
    </row>
    <row r="1180" spans="1:30">
      <c r="A1180" s="4">
        <v>43787.083333333336</v>
      </c>
      <c r="B1180">
        <v>43787</v>
      </c>
      <c r="C1180" s="3">
        <v>8.3333333333333329E-2</v>
      </c>
      <c r="D1180" s="3">
        <v>2</v>
      </c>
      <c r="E1180" s="3">
        <v>49</v>
      </c>
      <c r="F1180" s="3">
        <v>0.6</v>
      </c>
      <c r="G1180" s="5">
        <v>0.6</v>
      </c>
      <c r="H1180" s="3">
        <v>1.2</v>
      </c>
      <c r="I1180" s="3">
        <v>1.55139</v>
      </c>
      <c r="J1180" s="12">
        <f t="shared" si="54"/>
        <v>1.4416666666666671</v>
      </c>
      <c r="K1180" s="4">
        <v>43787.083333333336</v>
      </c>
      <c r="L1180" s="3">
        <f t="shared" si="55"/>
        <v>18</v>
      </c>
      <c r="M1180" s="3">
        <f t="shared" si="56"/>
        <v>2</v>
      </c>
      <c r="N1180" s="3">
        <v>58</v>
      </c>
      <c r="O1180" s="3">
        <v>58</v>
      </c>
      <c r="P1180" s="3">
        <v>58</v>
      </c>
      <c r="Q1180" s="3">
        <v>0</v>
      </c>
      <c r="R1180" s="3"/>
      <c r="S1180" s="3">
        <f>IF(ISBLANK(Table13[[#This Row],[T1]]),0,IF(Table13[[#This Row],[T1]]&gt;0,1,0))</f>
        <v>1</v>
      </c>
      <c r="T1180" s="3">
        <f>IF(ISBLANK(Table13[[#This Row],[T2]]),0,IF(Table13[[#This Row],[T2]]&gt;0,1,0))</f>
        <v>1</v>
      </c>
      <c r="U1180" s="3">
        <f>IF(ISBLANK(Table13[[#This Row],[T3]]),0,IF(Table13[[#This Row],[T3]]&gt;0,1,0))</f>
        <v>1</v>
      </c>
      <c r="V1180" s="3">
        <f>IF(ISBLANK(Table13[[#This Row],[T4]]),0,IF(Table13[[#This Row],[T4]]&gt;0,1,0))</f>
        <v>0</v>
      </c>
      <c r="W1180" s="25">
        <v>41</v>
      </c>
      <c r="X1180" s="23">
        <v>11</v>
      </c>
      <c r="Y1180" s="3">
        <v>1.2</v>
      </c>
      <c r="Z1180" s="3"/>
      <c r="AB1180" s="30">
        <v>1150</v>
      </c>
      <c r="AC1180" s="30">
        <v>1.5743753691787323</v>
      </c>
      <c r="AD1180" s="30">
        <v>2.1256246308212678</v>
      </c>
    </row>
    <row r="1181" spans="1:30">
      <c r="A1181" s="4">
        <v>43787.125</v>
      </c>
      <c r="B1181">
        <v>43787</v>
      </c>
      <c r="C1181" s="3">
        <v>0.125</v>
      </c>
      <c r="D1181" s="3">
        <v>3</v>
      </c>
      <c r="E1181" s="3">
        <v>49</v>
      </c>
      <c r="F1181" s="3">
        <v>0.5</v>
      </c>
      <c r="G1181" s="5">
        <v>0.6</v>
      </c>
      <c r="H1181" s="3">
        <v>1.1000000000000001</v>
      </c>
      <c r="I1181" s="3">
        <v>1.55139</v>
      </c>
      <c r="J1181" s="12">
        <f t="shared" si="54"/>
        <v>1.4291666666666669</v>
      </c>
      <c r="K1181" s="4">
        <v>43787.125</v>
      </c>
      <c r="L1181" s="3">
        <f t="shared" si="55"/>
        <v>18</v>
      </c>
      <c r="M1181" s="3">
        <f t="shared" si="56"/>
        <v>3</v>
      </c>
      <c r="N1181" s="3">
        <v>57</v>
      </c>
      <c r="O1181" s="3">
        <v>57</v>
      </c>
      <c r="P1181" s="3">
        <v>57</v>
      </c>
      <c r="Q1181" s="3">
        <v>0</v>
      </c>
      <c r="R1181" s="3"/>
      <c r="S1181" s="3">
        <f>IF(ISBLANK(Table13[[#This Row],[T1]]),0,IF(Table13[[#This Row],[T1]]&gt;0,1,0))</f>
        <v>1</v>
      </c>
      <c r="T1181" s="3">
        <f>IF(ISBLANK(Table13[[#This Row],[T2]]),0,IF(Table13[[#This Row],[T2]]&gt;0,1,0))</f>
        <v>1</v>
      </c>
      <c r="U1181" s="3">
        <f>IF(ISBLANK(Table13[[#This Row],[T3]]),0,IF(Table13[[#This Row],[T3]]&gt;0,1,0))</f>
        <v>1</v>
      </c>
      <c r="V1181" s="3">
        <f>IF(ISBLANK(Table13[[#This Row],[T4]]),0,IF(Table13[[#This Row],[T4]]&gt;0,1,0))</f>
        <v>0</v>
      </c>
      <c r="W1181" s="26">
        <v>41</v>
      </c>
      <c r="X1181" s="22">
        <v>9</v>
      </c>
      <c r="Y1181" s="3">
        <v>1.1000000000000001</v>
      </c>
      <c r="Z1181" s="3"/>
      <c r="AB1181" s="30">
        <v>1151</v>
      </c>
      <c r="AC1181" s="30">
        <v>1.6654658463918839</v>
      </c>
      <c r="AD1181" s="30">
        <v>0.73453415360811647</v>
      </c>
    </row>
    <row r="1182" spans="1:30">
      <c r="A1182" s="4">
        <v>43787.166666666664</v>
      </c>
      <c r="B1182">
        <v>43787</v>
      </c>
      <c r="C1182" s="3">
        <v>0.16666666666666666</v>
      </c>
      <c r="D1182" s="3">
        <v>4</v>
      </c>
      <c r="E1182" s="3">
        <v>49</v>
      </c>
      <c r="F1182" s="3">
        <v>0.5</v>
      </c>
      <c r="G1182" s="5">
        <v>0.5</v>
      </c>
      <c r="H1182" s="3">
        <v>1</v>
      </c>
      <c r="I1182" s="3">
        <v>1.55139</v>
      </c>
      <c r="J1182" s="12">
        <f t="shared" si="54"/>
        <v>1.425</v>
      </c>
      <c r="K1182" s="4">
        <v>43787.166666666664</v>
      </c>
      <c r="L1182" s="3">
        <f t="shared" si="55"/>
        <v>18</v>
      </c>
      <c r="M1182" s="3">
        <f t="shared" si="56"/>
        <v>4</v>
      </c>
      <c r="N1182" s="3">
        <v>58</v>
      </c>
      <c r="O1182" s="3">
        <v>58</v>
      </c>
      <c r="P1182" s="3">
        <v>58</v>
      </c>
      <c r="Q1182" s="3">
        <v>0</v>
      </c>
      <c r="R1182" s="3"/>
      <c r="S1182" s="3">
        <f>IF(ISBLANK(Table13[[#This Row],[T1]]),0,IF(Table13[[#This Row],[T1]]&gt;0,1,0))</f>
        <v>1</v>
      </c>
      <c r="T1182" s="3">
        <f>IF(ISBLANK(Table13[[#This Row],[T2]]),0,IF(Table13[[#This Row],[T2]]&gt;0,1,0))</f>
        <v>1</v>
      </c>
      <c r="U1182" s="3">
        <f>IF(ISBLANK(Table13[[#This Row],[T3]]),0,IF(Table13[[#This Row],[T3]]&gt;0,1,0))</f>
        <v>1</v>
      </c>
      <c r="V1182" s="3">
        <f>IF(ISBLANK(Table13[[#This Row],[T4]]),0,IF(Table13[[#This Row],[T4]]&gt;0,1,0))</f>
        <v>0</v>
      </c>
      <c r="W1182" s="25">
        <v>40</v>
      </c>
      <c r="X1182" s="23">
        <v>9</v>
      </c>
      <c r="Y1182" s="3">
        <v>1</v>
      </c>
      <c r="Z1182" s="3"/>
      <c r="AB1182" s="30">
        <v>1152</v>
      </c>
      <c r="AC1182" s="30">
        <v>1.6654658463918839</v>
      </c>
      <c r="AD1182" s="30">
        <v>-0.86546584639188384</v>
      </c>
    </row>
    <row r="1183" spans="1:30">
      <c r="A1183" s="4">
        <v>43787.208333333336</v>
      </c>
      <c r="B1183">
        <v>43787</v>
      </c>
      <c r="C1183" s="3">
        <v>0.20833333333333334</v>
      </c>
      <c r="D1183" s="3">
        <v>5</v>
      </c>
      <c r="E1183" s="3">
        <v>49</v>
      </c>
      <c r="F1183" s="3">
        <v>0.6</v>
      </c>
      <c r="G1183" s="5">
        <v>0.6</v>
      </c>
      <c r="H1183" s="3">
        <v>1.2</v>
      </c>
      <c r="I1183" s="3">
        <v>1.55139</v>
      </c>
      <c r="J1183" s="12">
        <f t="shared" si="54"/>
        <v>1.4458333333333335</v>
      </c>
      <c r="K1183" s="4">
        <v>43787.208333333336</v>
      </c>
      <c r="L1183" s="3">
        <f t="shared" si="55"/>
        <v>18</v>
      </c>
      <c r="M1183" s="3">
        <f t="shared" si="56"/>
        <v>5</v>
      </c>
      <c r="N1183" s="3">
        <v>58</v>
      </c>
      <c r="O1183" s="3">
        <v>58</v>
      </c>
      <c r="P1183" s="3">
        <v>58</v>
      </c>
      <c r="Q1183" s="3">
        <v>0</v>
      </c>
      <c r="R1183" s="3"/>
      <c r="S1183" s="3">
        <f>IF(ISBLANK(Table13[[#This Row],[T1]]),0,IF(Table13[[#This Row],[T1]]&gt;0,1,0))</f>
        <v>1</v>
      </c>
      <c r="T1183" s="3">
        <f>IF(ISBLANK(Table13[[#This Row],[T2]]),0,IF(Table13[[#This Row],[T2]]&gt;0,1,0))</f>
        <v>1</v>
      </c>
      <c r="U1183" s="3">
        <f>IF(ISBLANK(Table13[[#This Row],[T3]]),0,IF(Table13[[#This Row],[T3]]&gt;0,1,0))</f>
        <v>1</v>
      </c>
      <c r="V1183" s="3">
        <f>IF(ISBLANK(Table13[[#This Row],[T4]]),0,IF(Table13[[#This Row],[T4]]&gt;0,1,0))</f>
        <v>0</v>
      </c>
      <c r="W1183" s="26">
        <v>40</v>
      </c>
      <c r="X1183" s="22">
        <v>11</v>
      </c>
      <c r="Y1183" s="3">
        <v>1.2</v>
      </c>
      <c r="Z1183" s="3"/>
      <c r="AB1183" s="30">
        <v>1153</v>
      </c>
      <c r="AC1183" s="30">
        <v>1.6654658463918839</v>
      </c>
      <c r="AD1183" s="30">
        <v>-0.46546584639188371</v>
      </c>
    </row>
    <row r="1184" spans="1:30">
      <c r="A1184" s="4">
        <v>43787.25</v>
      </c>
      <c r="B1184">
        <v>43787</v>
      </c>
      <c r="C1184" s="3">
        <v>0.25</v>
      </c>
      <c r="D1184" s="3">
        <v>6</v>
      </c>
      <c r="E1184" s="3">
        <v>49</v>
      </c>
      <c r="F1184" s="3">
        <v>1.1000000000000001</v>
      </c>
      <c r="G1184" s="5">
        <v>1.9</v>
      </c>
      <c r="H1184" s="3">
        <v>3</v>
      </c>
      <c r="I1184" s="3">
        <v>1.55139</v>
      </c>
      <c r="J1184" s="12">
        <f t="shared" si="54"/>
        <v>1.5</v>
      </c>
      <c r="K1184" s="4">
        <v>43787.25</v>
      </c>
      <c r="L1184" s="3">
        <f t="shared" si="55"/>
        <v>18</v>
      </c>
      <c r="M1184" s="3">
        <f t="shared" si="56"/>
        <v>6</v>
      </c>
      <c r="N1184" s="3">
        <v>58</v>
      </c>
      <c r="O1184" s="3">
        <v>58</v>
      </c>
      <c r="P1184" s="3">
        <v>58</v>
      </c>
      <c r="Q1184" s="3">
        <v>0</v>
      </c>
      <c r="R1184" s="3"/>
      <c r="S1184" s="3">
        <f>IF(ISBLANK(Table13[[#This Row],[T1]]),0,IF(Table13[[#This Row],[T1]]&gt;0,1,0))</f>
        <v>1</v>
      </c>
      <c r="T1184" s="3">
        <f>IF(ISBLANK(Table13[[#This Row],[T2]]),0,IF(Table13[[#This Row],[T2]]&gt;0,1,0))</f>
        <v>1</v>
      </c>
      <c r="U1184" s="3">
        <f>IF(ISBLANK(Table13[[#This Row],[T3]]),0,IF(Table13[[#This Row],[T3]]&gt;0,1,0))</f>
        <v>1</v>
      </c>
      <c r="V1184" s="3">
        <f>IF(ISBLANK(Table13[[#This Row],[T4]]),0,IF(Table13[[#This Row],[T4]]&gt;0,1,0))</f>
        <v>0</v>
      </c>
      <c r="W1184" s="25">
        <v>41</v>
      </c>
      <c r="X1184" s="23">
        <v>11</v>
      </c>
      <c r="Y1184" s="3">
        <v>3</v>
      </c>
      <c r="Z1184" s="3"/>
      <c r="AB1184" s="30">
        <v>1154</v>
      </c>
      <c r="AC1184" s="30">
        <v>1.6761891289109392</v>
      </c>
      <c r="AD1184" s="30">
        <v>-7.6189128910939097E-2</v>
      </c>
    </row>
    <row r="1185" spans="1:30">
      <c r="A1185" s="4">
        <v>43787.291666666664</v>
      </c>
      <c r="B1185">
        <v>43787</v>
      </c>
      <c r="C1185" s="3">
        <v>0.29166666666666669</v>
      </c>
      <c r="D1185" s="3">
        <v>7</v>
      </c>
      <c r="E1185" s="3">
        <v>49</v>
      </c>
      <c r="F1185" s="3">
        <v>0.9</v>
      </c>
      <c r="G1185" s="5">
        <v>2</v>
      </c>
      <c r="H1185" s="3">
        <v>2.9</v>
      </c>
      <c r="I1185" s="3">
        <v>1.55139</v>
      </c>
      <c r="J1185" s="12">
        <f t="shared" si="54"/>
        <v>1.416666666666667</v>
      </c>
      <c r="K1185" s="4">
        <v>43787.291666666664</v>
      </c>
      <c r="L1185" s="3">
        <f t="shared" si="55"/>
        <v>18</v>
      </c>
      <c r="M1185" s="3">
        <f t="shared" si="56"/>
        <v>7</v>
      </c>
      <c r="N1185" s="3">
        <v>58</v>
      </c>
      <c r="O1185" s="3">
        <v>42</v>
      </c>
      <c r="P1185" s="3">
        <v>58</v>
      </c>
      <c r="Q1185" s="3">
        <v>0</v>
      </c>
      <c r="R1185" s="3"/>
      <c r="S1185" s="3">
        <f>IF(ISBLANK(Table13[[#This Row],[T1]]),0,IF(Table13[[#This Row],[T1]]&gt;0,1,0))</f>
        <v>1</v>
      </c>
      <c r="T1185" s="3">
        <f>IF(ISBLANK(Table13[[#This Row],[T2]]),0,IF(Table13[[#This Row],[T2]]&gt;0,1,0))</f>
        <v>1</v>
      </c>
      <c r="U1185" s="3">
        <f>IF(ISBLANK(Table13[[#This Row],[T3]]),0,IF(Table13[[#This Row],[T3]]&gt;0,1,0))</f>
        <v>1</v>
      </c>
      <c r="V1185" s="3">
        <f>IF(ISBLANK(Table13[[#This Row],[T4]]),0,IF(Table13[[#This Row],[T4]]&gt;0,1,0))</f>
        <v>0</v>
      </c>
      <c r="W1185" s="26">
        <v>41</v>
      </c>
      <c r="X1185" s="22">
        <v>11</v>
      </c>
      <c r="Y1185" s="3">
        <v>2.9</v>
      </c>
      <c r="Z1185" s="3"/>
      <c r="AB1185" s="30">
        <v>1155</v>
      </c>
      <c r="AC1185" s="30">
        <v>1.6761891289109392</v>
      </c>
      <c r="AD1185" s="30">
        <v>0.62381087108906064</v>
      </c>
    </row>
    <row r="1186" spans="1:30">
      <c r="A1186" s="4">
        <v>43787.333333333336</v>
      </c>
      <c r="B1186">
        <v>43787</v>
      </c>
      <c r="C1186" s="3">
        <v>0.33333333333333331</v>
      </c>
      <c r="D1186" s="3">
        <v>8</v>
      </c>
      <c r="E1186" s="3">
        <v>49</v>
      </c>
      <c r="F1186" s="3">
        <v>0.8</v>
      </c>
      <c r="G1186" s="5">
        <v>1</v>
      </c>
      <c r="H1186" s="3">
        <v>1.8</v>
      </c>
      <c r="I1186" s="3">
        <v>1.55139</v>
      </c>
      <c r="J1186" s="12">
        <f t="shared" si="54"/>
        <v>1.4375</v>
      </c>
      <c r="K1186" s="4">
        <v>43787.333333333336</v>
      </c>
      <c r="L1186" s="3">
        <f t="shared" si="55"/>
        <v>18</v>
      </c>
      <c r="M1186" s="3">
        <f t="shared" si="56"/>
        <v>8</v>
      </c>
      <c r="N1186" s="3">
        <v>1</v>
      </c>
      <c r="O1186" s="3">
        <v>32</v>
      </c>
      <c r="P1186" s="3">
        <v>57</v>
      </c>
      <c r="Q1186" s="3">
        <v>0</v>
      </c>
      <c r="R1186" s="3"/>
      <c r="S1186" s="3">
        <f>IF(ISBLANK(Table13[[#This Row],[T1]]),0,IF(Table13[[#This Row],[T1]]&gt;0,1,0))</f>
        <v>1</v>
      </c>
      <c r="T1186" s="3">
        <f>IF(ISBLANK(Table13[[#This Row],[T2]]),0,IF(Table13[[#This Row],[T2]]&gt;0,1,0))</f>
        <v>0</v>
      </c>
      <c r="U1186" s="3">
        <f>IF(ISBLANK(Table13[[#This Row],[T3]]),0,IF(Table13[[#This Row],[T3]]&gt;0,1,0))</f>
        <v>0</v>
      </c>
      <c r="V1186" s="3">
        <f>IF(ISBLANK(Table13[[#This Row],[T4]]),0,IF(Table13[[#This Row],[T4]]&gt;0,1,0))</f>
        <v>1</v>
      </c>
      <c r="W1186" s="25">
        <v>41</v>
      </c>
      <c r="X1186" s="23">
        <v>11</v>
      </c>
      <c r="Y1186" s="3">
        <v>1.8</v>
      </c>
      <c r="Z1186" s="3"/>
      <c r="AB1186" s="30">
        <v>1156</v>
      </c>
      <c r="AC1186" s="30">
        <v>1.6869124114299945</v>
      </c>
      <c r="AD1186" s="30">
        <v>-8.6912411429994396E-2</v>
      </c>
    </row>
    <row r="1187" spans="1:30">
      <c r="A1187" s="4">
        <v>43787.375</v>
      </c>
      <c r="B1187">
        <v>43787</v>
      </c>
      <c r="C1187" s="3">
        <v>0.375</v>
      </c>
      <c r="D1187" s="3">
        <v>9</v>
      </c>
      <c r="E1187" s="3">
        <v>49</v>
      </c>
      <c r="F1187" s="3">
        <v>0.2</v>
      </c>
      <c r="G1187" s="5">
        <v>0.2</v>
      </c>
      <c r="H1187" s="3">
        <v>0.4</v>
      </c>
      <c r="I1187" s="3">
        <v>1.55139</v>
      </c>
      <c r="J1187" s="12">
        <f t="shared" si="54"/>
        <v>1.3791666666666667</v>
      </c>
      <c r="K1187" s="4">
        <v>43787.375</v>
      </c>
      <c r="L1187" s="3">
        <f t="shared" si="55"/>
        <v>18</v>
      </c>
      <c r="M1187" s="3">
        <f t="shared" si="56"/>
        <v>9</v>
      </c>
      <c r="N1187" s="3">
        <v>0</v>
      </c>
      <c r="O1187" s="3">
        <v>0</v>
      </c>
      <c r="P1187" s="3">
        <v>58</v>
      </c>
      <c r="Q1187" s="3">
        <v>0</v>
      </c>
      <c r="R1187" s="3"/>
      <c r="S1187" s="3">
        <f>IF(ISBLANK(Table13[[#This Row],[T1]]),0,IF(Table13[[#This Row],[T1]]&gt;0,1,0))</f>
        <v>0</v>
      </c>
      <c r="T1187" s="3">
        <f>IF(ISBLANK(Table13[[#This Row],[T2]]),0,IF(Table13[[#This Row],[T2]]&gt;0,1,0))</f>
        <v>0</v>
      </c>
      <c r="U1187" s="3">
        <f>IF(ISBLANK(Table13[[#This Row],[T3]]),0,IF(Table13[[#This Row],[T3]]&gt;0,1,0))</f>
        <v>0</v>
      </c>
      <c r="V1187" s="3">
        <f>IF(ISBLANK(Table13[[#This Row],[T4]]),0,IF(Table13[[#This Row],[T4]]&gt;0,1,0))</f>
        <v>1</v>
      </c>
      <c r="W1187" s="26">
        <v>41</v>
      </c>
      <c r="X1187" s="22">
        <v>11</v>
      </c>
      <c r="Y1187" s="3">
        <v>0.4</v>
      </c>
      <c r="Z1187" s="3"/>
      <c r="AB1187" s="30">
        <v>1157</v>
      </c>
      <c r="AC1187" s="30">
        <v>1.6869124114299945</v>
      </c>
      <c r="AD1187" s="30">
        <v>-8.6912411429994396E-2</v>
      </c>
    </row>
    <row r="1188" spans="1:30">
      <c r="A1188" s="4">
        <v>43787.416666666664</v>
      </c>
      <c r="B1188">
        <v>43787</v>
      </c>
      <c r="C1188" s="3">
        <v>0.41666666666666669</v>
      </c>
      <c r="D1188" s="3">
        <v>10</v>
      </c>
      <c r="E1188" s="3">
        <v>49</v>
      </c>
      <c r="F1188" s="3">
        <v>0.2</v>
      </c>
      <c r="G1188" s="5">
        <v>0.2</v>
      </c>
      <c r="H1188" s="3">
        <v>0.4</v>
      </c>
      <c r="I1188" s="3">
        <v>1.55139</v>
      </c>
      <c r="J1188" s="12">
        <f t="shared" si="54"/>
        <v>1.3791666666666664</v>
      </c>
      <c r="K1188" s="4">
        <v>43787.416666666664</v>
      </c>
      <c r="L1188" s="3">
        <f t="shared" si="55"/>
        <v>18</v>
      </c>
      <c r="M1188" s="3">
        <f t="shared" si="56"/>
        <v>10</v>
      </c>
      <c r="N1188" s="3">
        <v>0</v>
      </c>
      <c r="O1188" s="3">
        <v>0</v>
      </c>
      <c r="P1188" s="3">
        <v>58</v>
      </c>
      <c r="Q1188" s="3">
        <v>0</v>
      </c>
      <c r="R1188" s="3"/>
      <c r="S1188" s="3">
        <f>IF(ISBLANK(Table13[[#This Row],[T1]]),0,IF(Table13[[#This Row],[T1]]&gt;0,1,0))</f>
        <v>0</v>
      </c>
      <c r="T1188" s="3">
        <f>IF(ISBLANK(Table13[[#This Row],[T2]]),0,IF(Table13[[#This Row],[T2]]&gt;0,1,0))</f>
        <v>0</v>
      </c>
      <c r="U1188" s="3">
        <f>IF(ISBLANK(Table13[[#This Row],[T3]]),0,IF(Table13[[#This Row],[T3]]&gt;0,1,0))</f>
        <v>0</v>
      </c>
      <c r="V1188" s="3">
        <f>IF(ISBLANK(Table13[[#This Row],[T4]]),0,IF(Table13[[#This Row],[T4]]&gt;0,1,0))</f>
        <v>0</v>
      </c>
      <c r="W1188" s="25">
        <v>42</v>
      </c>
      <c r="X1188" s="23">
        <v>9</v>
      </c>
      <c r="Y1188" s="3">
        <v>0.4</v>
      </c>
      <c r="Z1188" s="3"/>
      <c r="AB1188" s="30">
        <v>1158</v>
      </c>
      <c r="AC1188" s="30">
        <v>1.6869124114299945</v>
      </c>
      <c r="AD1188" s="30">
        <v>-8.6912411429994396E-2</v>
      </c>
    </row>
    <row r="1189" spans="1:30">
      <c r="A1189" s="4">
        <v>43787.458333333336</v>
      </c>
      <c r="B1189">
        <v>43787</v>
      </c>
      <c r="C1189" s="3">
        <v>0.45833333333333331</v>
      </c>
      <c r="D1189" s="3">
        <v>11</v>
      </c>
      <c r="E1189" s="3">
        <v>49</v>
      </c>
      <c r="F1189" s="3">
        <v>0.2</v>
      </c>
      <c r="G1189" s="5">
        <v>0.1</v>
      </c>
      <c r="H1189" s="3">
        <v>0.30000000000000004</v>
      </c>
      <c r="I1189" s="3">
        <v>1.55139</v>
      </c>
      <c r="J1189" s="12">
        <f t="shared" si="54"/>
        <v>1.4833333333333332</v>
      </c>
      <c r="K1189" s="4">
        <v>43787.458333333336</v>
      </c>
      <c r="L1189" s="3">
        <f t="shared" si="55"/>
        <v>18</v>
      </c>
      <c r="M1189" s="3">
        <f t="shared" si="56"/>
        <v>11</v>
      </c>
      <c r="N1189" s="3">
        <v>0</v>
      </c>
      <c r="O1189" s="3">
        <v>0</v>
      </c>
      <c r="P1189" s="3">
        <v>58</v>
      </c>
      <c r="Q1189" s="3">
        <v>0</v>
      </c>
      <c r="R1189" s="3"/>
      <c r="S1189" s="3">
        <f>IF(ISBLANK(Table13[[#This Row],[T1]]),0,IF(Table13[[#This Row],[T1]]&gt;0,1,0))</f>
        <v>0</v>
      </c>
      <c r="T1189" s="3">
        <f>IF(ISBLANK(Table13[[#This Row],[T2]]),0,IF(Table13[[#This Row],[T2]]&gt;0,1,0))</f>
        <v>0</v>
      </c>
      <c r="U1189" s="3">
        <f>IF(ISBLANK(Table13[[#This Row],[T3]]),0,IF(Table13[[#This Row],[T3]]&gt;0,1,0))</f>
        <v>0</v>
      </c>
      <c r="V1189" s="3">
        <f>IF(ISBLANK(Table13[[#This Row],[T4]]),0,IF(Table13[[#This Row],[T4]]&gt;0,1,0))</f>
        <v>0</v>
      </c>
      <c r="W1189" s="26">
        <v>42</v>
      </c>
      <c r="X1189" s="22">
        <v>11</v>
      </c>
      <c r="Y1189" s="3">
        <v>0.30000000000000004</v>
      </c>
      <c r="Z1189" s="3"/>
      <c r="AB1189" s="30">
        <v>1159</v>
      </c>
      <c r="AC1189" s="30">
        <v>1.6869124114299945</v>
      </c>
      <c r="AD1189" s="30">
        <v>-0.18691241142999448</v>
      </c>
    </row>
    <row r="1190" spans="1:30">
      <c r="A1190" s="4">
        <v>43787.5</v>
      </c>
      <c r="B1190">
        <v>43787</v>
      </c>
      <c r="C1190" s="3">
        <v>0.5</v>
      </c>
      <c r="D1190" s="3">
        <v>12</v>
      </c>
      <c r="E1190" s="3">
        <v>49</v>
      </c>
      <c r="F1190" s="3">
        <v>0.2</v>
      </c>
      <c r="G1190" s="5">
        <v>0.3</v>
      </c>
      <c r="H1190" s="3">
        <v>0.5</v>
      </c>
      <c r="I1190" s="3">
        <v>1.55139</v>
      </c>
      <c r="J1190" s="12">
        <f t="shared" si="54"/>
        <v>1.5458333333333332</v>
      </c>
      <c r="K1190" s="4">
        <v>43787.5</v>
      </c>
      <c r="L1190" s="3">
        <f t="shared" si="55"/>
        <v>18</v>
      </c>
      <c r="M1190" s="3">
        <f t="shared" si="56"/>
        <v>12</v>
      </c>
      <c r="N1190" s="3">
        <v>0</v>
      </c>
      <c r="O1190" s="3">
        <v>0</v>
      </c>
      <c r="P1190" s="3">
        <v>58</v>
      </c>
      <c r="Q1190" s="3">
        <v>0</v>
      </c>
      <c r="R1190" s="3"/>
      <c r="S1190" s="3">
        <f>IF(ISBLANK(Table13[[#This Row],[T1]]),0,IF(Table13[[#This Row],[T1]]&gt;0,1,0))</f>
        <v>0</v>
      </c>
      <c r="T1190" s="3">
        <f>IF(ISBLANK(Table13[[#This Row],[T2]]),0,IF(Table13[[#This Row],[T2]]&gt;0,1,0))</f>
        <v>0</v>
      </c>
      <c r="U1190" s="3">
        <f>IF(ISBLANK(Table13[[#This Row],[T3]]),0,IF(Table13[[#This Row],[T3]]&gt;0,1,0))</f>
        <v>0</v>
      </c>
      <c r="V1190" s="3">
        <f>IF(ISBLANK(Table13[[#This Row],[T4]]),0,IF(Table13[[#This Row],[T4]]&gt;0,1,0))</f>
        <v>0</v>
      </c>
      <c r="W1190" s="25">
        <v>43</v>
      </c>
      <c r="X1190" s="23">
        <v>11</v>
      </c>
      <c r="Y1190" s="3">
        <v>0.5</v>
      </c>
      <c r="Z1190" s="3"/>
      <c r="AB1190" s="30">
        <v>1160</v>
      </c>
      <c r="AC1190" s="30">
        <v>1.6869124114299945</v>
      </c>
      <c r="AD1190" s="30">
        <v>1.3087588570005693E-2</v>
      </c>
    </row>
    <row r="1191" spans="1:30">
      <c r="A1191" s="4">
        <v>43787.541666666664</v>
      </c>
      <c r="B1191">
        <v>43787</v>
      </c>
      <c r="C1191" s="3">
        <v>0.54166666666666663</v>
      </c>
      <c r="D1191" s="3">
        <v>13</v>
      </c>
      <c r="E1191" s="3">
        <v>49</v>
      </c>
      <c r="F1191" s="3">
        <v>0.3</v>
      </c>
      <c r="G1191" s="5">
        <v>0.2</v>
      </c>
      <c r="H1191" s="3">
        <v>0.5</v>
      </c>
      <c r="I1191" s="3">
        <v>1.55139</v>
      </c>
      <c r="J1191" s="12">
        <f t="shared" si="54"/>
        <v>1.7249999999999996</v>
      </c>
      <c r="K1191" s="4">
        <v>43787.541666666664</v>
      </c>
      <c r="L1191" s="3">
        <f t="shared" si="55"/>
        <v>18</v>
      </c>
      <c r="M1191" s="3">
        <f t="shared" si="56"/>
        <v>13</v>
      </c>
      <c r="N1191" s="3">
        <v>0</v>
      </c>
      <c r="O1191" s="3">
        <v>0</v>
      </c>
      <c r="P1191" s="3">
        <v>58</v>
      </c>
      <c r="Q1191" s="3">
        <v>0</v>
      </c>
      <c r="R1191" s="3"/>
      <c r="S1191" s="3">
        <f>IF(ISBLANK(Table13[[#This Row],[T1]]),0,IF(Table13[[#This Row],[T1]]&gt;0,1,0))</f>
        <v>0</v>
      </c>
      <c r="T1191" s="3">
        <f>IF(ISBLANK(Table13[[#This Row],[T2]]),0,IF(Table13[[#This Row],[T2]]&gt;0,1,0))</f>
        <v>0</v>
      </c>
      <c r="U1191" s="3">
        <f>IF(ISBLANK(Table13[[#This Row],[T3]]),0,IF(Table13[[#This Row],[T3]]&gt;0,1,0))</f>
        <v>0</v>
      </c>
      <c r="V1191" s="3">
        <f>IF(ISBLANK(Table13[[#This Row],[T4]]),0,IF(Table13[[#This Row],[T4]]&gt;0,1,0))</f>
        <v>0</v>
      </c>
      <c r="W1191" s="26">
        <v>46</v>
      </c>
      <c r="X1191" s="22">
        <v>11</v>
      </c>
      <c r="Y1191" s="3">
        <v>0.5</v>
      </c>
      <c r="Z1191" s="3"/>
      <c r="AB1191" s="30">
        <v>1161</v>
      </c>
      <c r="AC1191" s="30">
        <v>1.8416668354294758</v>
      </c>
      <c r="AD1191" s="30">
        <v>1.5583331645705245</v>
      </c>
    </row>
    <row r="1192" spans="1:30">
      <c r="A1192" s="4">
        <v>43787.583333333336</v>
      </c>
      <c r="B1192">
        <v>43787</v>
      </c>
      <c r="C1192" s="3">
        <v>0.58333333333333337</v>
      </c>
      <c r="D1192" s="3">
        <v>14</v>
      </c>
      <c r="E1192" s="3">
        <v>49</v>
      </c>
      <c r="F1192" s="3">
        <v>0.3</v>
      </c>
      <c r="G1192" s="5">
        <v>0.2</v>
      </c>
      <c r="H1192" s="3">
        <v>0.5</v>
      </c>
      <c r="I1192" s="3">
        <v>1.55139</v>
      </c>
      <c r="J1192" s="12">
        <f t="shared" si="54"/>
        <v>1.770833333333333</v>
      </c>
      <c r="K1192" s="4">
        <v>43787.583333333336</v>
      </c>
      <c r="L1192" s="3">
        <f t="shared" si="55"/>
        <v>18</v>
      </c>
      <c r="M1192" s="3">
        <f t="shared" si="56"/>
        <v>14</v>
      </c>
      <c r="N1192" s="3">
        <v>0</v>
      </c>
      <c r="O1192" s="3">
        <v>0</v>
      </c>
      <c r="P1192" s="3">
        <v>57</v>
      </c>
      <c r="Q1192" s="3">
        <v>0</v>
      </c>
      <c r="R1192" s="3"/>
      <c r="S1192" s="3">
        <f>IF(ISBLANK(Table13[[#This Row],[T1]]),0,IF(Table13[[#This Row],[T1]]&gt;0,1,0))</f>
        <v>0</v>
      </c>
      <c r="T1192" s="3">
        <f>IF(ISBLANK(Table13[[#This Row],[T2]]),0,IF(Table13[[#This Row],[T2]]&gt;0,1,0))</f>
        <v>0</v>
      </c>
      <c r="U1192" s="3">
        <f>IF(ISBLANK(Table13[[#This Row],[T3]]),0,IF(Table13[[#This Row],[T3]]&gt;0,1,0))</f>
        <v>0</v>
      </c>
      <c r="V1192" s="3">
        <f>IF(ISBLANK(Table13[[#This Row],[T4]]),0,IF(Table13[[#This Row],[T4]]&gt;0,1,0))</f>
        <v>0</v>
      </c>
      <c r="W1192" s="25">
        <v>47</v>
      </c>
      <c r="X1192" s="23">
        <v>13</v>
      </c>
      <c r="Y1192" s="3">
        <v>0.5</v>
      </c>
      <c r="Z1192" s="3"/>
      <c r="AB1192" s="30">
        <v>1162</v>
      </c>
      <c r="AC1192" s="30">
        <v>1.6906341956998565</v>
      </c>
      <c r="AD1192" s="30">
        <v>0.50936580430014367</v>
      </c>
    </row>
    <row r="1193" spans="1:30">
      <c r="A1193" s="4">
        <v>43787.625</v>
      </c>
      <c r="B1193">
        <v>43787</v>
      </c>
      <c r="C1193" s="3">
        <v>0.625</v>
      </c>
      <c r="D1193" s="3">
        <v>15</v>
      </c>
      <c r="E1193" s="3">
        <v>49</v>
      </c>
      <c r="F1193" s="3">
        <v>0.2</v>
      </c>
      <c r="G1193" s="5">
        <v>0.8</v>
      </c>
      <c r="H1193" s="3">
        <v>1</v>
      </c>
      <c r="I1193" s="3">
        <v>1.55139</v>
      </c>
      <c r="J1193" s="12">
        <f t="shared" si="54"/>
        <v>1.7874999999999996</v>
      </c>
      <c r="K1193" s="4">
        <v>43787.625</v>
      </c>
      <c r="L1193" s="3">
        <f t="shared" si="55"/>
        <v>18</v>
      </c>
      <c r="M1193" s="3">
        <f t="shared" si="56"/>
        <v>15</v>
      </c>
      <c r="N1193" s="3">
        <v>0</v>
      </c>
      <c r="O1193" s="3">
        <v>0</v>
      </c>
      <c r="P1193" s="3">
        <v>58</v>
      </c>
      <c r="Q1193" s="3">
        <v>0</v>
      </c>
      <c r="R1193" s="3"/>
      <c r="S1193" s="3">
        <f>IF(ISBLANK(Table13[[#This Row],[T1]]),0,IF(Table13[[#This Row],[T1]]&gt;0,1,0))</f>
        <v>0</v>
      </c>
      <c r="T1193" s="3">
        <f>IF(ISBLANK(Table13[[#This Row],[T2]]),0,IF(Table13[[#This Row],[T2]]&gt;0,1,0))</f>
        <v>0</v>
      </c>
      <c r="U1193" s="3">
        <f>IF(ISBLANK(Table13[[#This Row],[T3]]),0,IF(Table13[[#This Row],[T3]]&gt;0,1,0))</f>
        <v>0</v>
      </c>
      <c r="V1193" s="3">
        <f>IF(ISBLANK(Table13[[#This Row],[T4]]),0,IF(Table13[[#This Row],[T4]]&gt;0,1,0))</f>
        <v>0</v>
      </c>
      <c r="W1193" s="26">
        <v>46</v>
      </c>
      <c r="X1193" s="22">
        <v>13</v>
      </c>
      <c r="Y1193" s="3">
        <v>1</v>
      </c>
      <c r="Z1193" s="3"/>
      <c r="AB1193" s="30">
        <v>1163</v>
      </c>
      <c r="AC1193" s="30">
        <v>1.6584643481426911</v>
      </c>
      <c r="AD1193" s="30">
        <v>1.2415356518573089</v>
      </c>
    </row>
    <row r="1194" spans="1:30">
      <c r="A1194" s="4">
        <v>43787.666666666664</v>
      </c>
      <c r="B1194">
        <v>43787</v>
      </c>
      <c r="C1194" s="3">
        <v>0.66666666666666663</v>
      </c>
      <c r="D1194" s="3">
        <v>16</v>
      </c>
      <c r="E1194" s="3">
        <v>49</v>
      </c>
      <c r="F1194" s="3">
        <v>2.4</v>
      </c>
      <c r="G1194" s="5">
        <v>1.1000000000000001</v>
      </c>
      <c r="H1194" s="3">
        <v>3.5</v>
      </c>
      <c r="I1194" s="3">
        <v>1.55139</v>
      </c>
      <c r="J1194" s="12">
        <f t="shared" si="54"/>
        <v>1.770833333333333</v>
      </c>
      <c r="K1194" s="4">
        <v>43787.666666666664</v>
      </c>
      <c r="L1194" s="3">
        <f t="shared" si="55"/>
        <v>18</v>
      </c>
      <c r="M1194" s="3">
        <f t="shared" si="56"/>
        <v>16</v>
      </c>
      <c r="N1194" s="3">
        <v>0</v>
      </c>
      <c r="O1194" s="3">
        <v>0</v>
      </c>
      <c r="P1194" s="3">
        <v>58</v>
      </c>
      <c r="Q1194" s="3">
        <v>0</v>
      </c>
      <c r="R1194" s="3"/>
      <c r="S1194" s="3">
        <f>IF(ISBLANK(Table13[[#This Row],[T1]]),0,IF(Table13[[#This Row],[T1]]&gt;0,1,0))</f>
        <v>0</v>
      </c>
      <c r="T1194" s="3">
        <f>IF(ISBLANK(Table13[[#This Row],[T2]]),0,IF(Table13[[#This Row],[T2]]&gt;0,1,0))</f>
        <v>0</v>
      </c>
      <c r="U1194" s="3">
        <f>IF(ISBLANK(Table13[[#This Row],[T3]]),0,IF(Table13[[#This Row],[T3]]&gt;0,1,0))</f>
        <v>0</v>
      </c>
      <c r="V1194" s="3">
        <f>IF(ISBLANK(Table13[[#This Row],[T4]]),0,IF(Table13[[#This Row],[T4]]&gt;0,1,0))</f>
        <v>0</v>
      </c>
      <c r="W1194" s="25">
        <v>46</v>
      </c>
      <c r="X1194" s="23">
        <v>13</v>
      </c>
      <c r="Y1194" s="3">
        <v>3.5</v>
      </c>
      <c r="Z1194" s="3"/>
      <c r="AB1194" s="30">
        <v>1164</v>
      </c>
      <c r="AC1194" s="30">
        <v>1.6584643481426911</v>
      </c>
      <c r="AD1194" s="30">
        <v>1.6415356518573088</v>
      </c>
    </row>
    <row r="1195" spans="1:30">
      <c r="A1195" s="4">
        <v>43787.708333333336</v>
      </c>
      <c r="B1195">
        <v>43787</v>
      </c>
      <c r="C1195" s="3">
        <v>0.70833333333333337</v>
      </c>
      <c r="D1195" s="3">
        <v>17</v>
      </c>
      <c r="E1195" s="3">
        <v>49</v>
      </c>
      <c r="F1195" s="3">
        <v>1</v>
      </c>
      <c r="G1195" s="5">
        <v>0.5</v>
      </c>
      <c r="H1195" s="3">
        <v>1.5</v>
      </c>
      <c r="I1195" s="3">
        <v>1.55139</v>
      </c>
      <c r="J1195" s="12">
        <f t="shared" si="54"/>
        <v>1.7375</v>
      </c>
      <c r="K1195" s="4">
        <v>43787.708333333336</v>
      </c>
      <c r="L1195" s="3">
        <f t="shared" si="55"/>
        <v>18</v>
      </c>
      <c r="M1195" s="3">
        <f t="shared" si="56"/>
        <v>17</v>
      </c>
      <c r="N1195" s="3">
        <v>4</v>
      </c>
      <c r="O1195" s="3">
        <v>0</v>
      </c>
      <c r="P1195" s="3">
        <v>58</v>
      </c>
      <c r="Q1195" s="3">
        <v>0</v>
      </c>
      <c r="R1195" s="3"/>
      <c r="S1195" s="3">
        <f>IF(ISBLANK(Table13[[#This Row],[T1]]),0,IF(Table13[[#This Row],[T1]]&gt;0,1,0))</f>
        <v>0</v>
      </c>
      <c r="T1195" s="3">
        <f>IF(ISBLANK(Table13[[#This Row],[T2]]),0,IF(Table13[[#This Row],[T2]]&gt;0,1,0))</f>
        <v>0</v>
      </c>
      <c r="U1195" s="3">
        <f>IF(ISBLANK(Table13[[#This Row],[T3]]),0,IF(Table13[[#This Row],[T3]]&gt;0,1,0))</f>
        <v>1</v>
      </c>
      <c r="V1195" s="3">
        <f>IF(ISBLANK(Table13[[#This Row],[T4]]),0,IF(Table13[[#This Row],[T4]]&gt;0,1,0))</f>
        <v>0</v>
      </c>
      <c r="W1195" s="26">
        <v>45</v>
      </c>
      <c r="X1195" s="22">
        <v>13</v>
      </c>
      <c r="Y1195" s="3">
        <v>1.5</v>
      </c>
      <c r="Z1195" s="3"/>
      <c r="AB1195" s="30">
        <v>1165</v>
      </c>
      <c r="AC1195" s="30">
        <v>1.6370177831045805</v>
      </c>
      <c r="AD1195" s="30">
        <v>-0.63701778310458046</v>
      </c>
    </row>
    <row r="1196" spans="1:30">
      <c r="A1196" s="4">
        <v>43787.75</v>
      </c>
      <c r="B1196">
        <v>43787</v>
      </c>
      <c r="C1196" s="3">
        <v>0.75</v>
      </c>
      <c r="D1196" s="3">
        <v>18</v>
      </c>
      <c r="E1196" s="3">
        <v>49</v>
      </c>
      <c r="F1196" s="3">
        <v>1.1000000000000001</v>
      </c>
      <c r="G1196" s="5">
        <v>0.8</v>
      </c>
      <c r="H1196" s="3">
        <v>1.9000000000000001</v>
      </c>
      <c r="I1196" s="3">
        <v>1.55139</v>
      </c>
      <c r="J1196" s="12">
        <f t="shared" si="54"/>
        <v>1.7083333333333333</v>
      </c>
      <c r="K1196" s="4">
        <v>43787.75</v>
      </c>
      <c r="L1196" s="3">
        <f t="shared" si="55"/>
        <v>18</v>
      </c>
      <c r="M1196" s="3">
        <f t="shared" si="56"/>
        <v>18</v>
      </c>
      <c r="N1196" s="3">
        <v>21</v>
      </c>
      <c r="O1196" s="3">
        <v>0</v>
      </c>
      <c r="P1196" s="3">
        <v>58</v>
      </c>
      <c r="Q1196" s="3">
        <v>0</v>
      </c>
      <c r="R1196" s="3"/>
      <c r="S1196" s="3">
        <f>IF(ISBLANK(Table13[[#This Row],[T1]]),0,IF(Table13[[#This Row],[T1]]&gt;0,1,0))</f>
        <v>1</v>
      </c>
      <c r="T1196" s="3">
        <f>IF(ISBLANK(Table13[[#This Row],[T2]]),0,IF(Table13[[#This Row],[T2]]&gt;0,1,0))</f>
        <v>0</v>
      </c>
      <c r="U1196" s="3">
        <f>IF(ISBLANK(Table13[[#This Row],[T3]]),0,IF(Table13[[#This Row],[T3]]&gt;0,1,0))</f>
        <v>1</v>
      </c>
      <c r="V1196" s="3">
        <f>IF(ISBLANK(Table13[[#This Row],[T4]]),0,IF(Table13[[#This Row],[T4]]&gt;0,1,0))</f>
        <v>0</v>
      </c>
      <c r="W1196" s="25">
        <v>44</v>
      </c>
      <c r="X1196" s="23">
        <v>8</v>
      </c>
      <c r="Y1196" s="3">
        <v>1.9000000000000001</v>
      </c>
      <c r="Z1196" s="3"/>
      <c r="AB1196" s="30">
        <v>1166</v>
      </c>
      <c r="AC1196" s="30">
        <v>1.6370177831045805</v>
      </c>
      <c r="AD1196" s="30">
        <v>-0.33701778310458064</v>
      </c>
    </row>
    <row r="1197" spans="1:30">
      <c r="A1197" s="4">
        <v>43787.791666666664</v>
      </c>
      <c r="B1197">
        <v>43787</v>
      </c>
      <c r="C1197" s="3">
        <v>0.79166666666666663</v>
      </c>
      <c r="D1197" s="3">
        <v>19</v>
      </c>
      <c r="E1197" s="3">
        <v>49</v>
      </c>
      <c r="F1197" s="3">
        <v>0.7</v>
      </c>
      <c r="G1197" s="5">
        <v>0.8</v>
      </c>
      <c r="H1197" s="3">
        <v>1.5</v>
      </c>
      <c r="I1197" s="3">
        <v>1.55139</v>
      </c>
      <c r="J1197" s="12">
        <f t="shared" si="54"/>
        <v>1.6791666666666669</v>
      </c>
      <c r="K1197" s="4">
        <v>43787.791666666664</v>
      </c>
      <c r="L1197" s="3">
        <f t="shared" si="55"/>
        <v>18</v>
      </c>
      <c r="M1197" s="3">
        <f t="shared" si="56"/>
        <v>19</v>
      </c>
      <c r="N1197" s="3">
        <v>0</v>
      </c>
      <c r="O1197" s="3">
        <v>18</v>
      </c>
      <c r="P1197" s="3">
        <v>57</v>
      </c>
      <c r="Q1197" s="3">
        <v>0</v>
      </c>
      <c r="R1197" s="3"/>
      <c r="S1197" s="3">
        <f>IF(ISBLANK(Table13[[#This Row],[T1]]),0,IF(Table13[[#This Row],[T1]]&gt;0,1,0))</f>
        <v>1</v>
      </c>
      <c r="T1197" s="3">
        <f>IF(ISBLANK(Table13[[#This Row],[T2]]),0,IF(Table13[[#This Row],[T2]]&gt;0,1,0))</f>
        <v>0</v>
      </c>
      <c r="U1197" s="3">
        <f>IF(ISBLANK(Table13[[#This Row],[T3]]),0,IF(Table13[[#This Row],[T3]]&gt;0,1,0))</f>
        <v>1</v>
      </c>
      <c r="V1197" s="3">
        <f>IF(ISBLANK(Table13[[#This Row],[T4]]),0,IF(Table13[[#This Row],[T4]]&gt;0,1,0))</f>
        <v>1</v>
      </c>
      <c r="W1197" s="26">
        <v>44</v>
      </c>
      <c r="X1197" s="22">
        <v>8</v>
      </c>
      <c r="Y1197" s="3">
        <v>1.5</v>
      </c>
      <c r="Z1197" s="3"/>
      <c r="AB1197" s="30">
        <v>1167</v>
      </c>
      <c r="AC1197" s="30">
        <v>1.6262945005855252</v>
      </c>
      <c r="AD1197" s="30">
        <v>0.17370549941447466</v>
      </c>
    </row>
    <row r="1198" spans="1:30">
      <c r="A1198" s="4">
        <v>43787.833333333336</v>
      </c>
      <c r="B1198">
        <v>43787</v>
      </c>
      <c r="C1198" s="3">
        <v>0.83333333333333337</v>
      </c>
      <c r="D1198" s="3">
        <v>20</v>
      </c>
      <c r="E1198" s="3">
        <v>49</v>
      </c>
      <c r="F1198" s="3">
        <v>1.5</v>
      </c>
      <c r="G1198" s="5">
        <v>1.3</v>
      </c>
      <c r="H1198" s="3">
        <v>2.8</v>
      </c>
      <c r="I1198" s="3">
        <v>1.55139</v>
      </c>
      <c r="J1198" s="12">
        <f t="shared" si="54"/>
        <v>1.6458333333333337</v>
      </c>
      <c r="K1198" s="4">
        <v>43787.833333333336</v>
      </c>
      <c r="L1198" s="3">
        <f t="shared" si="55"/>
        <v>18</v>
      </c>
      <c r="M1198" s="3">
        <f t="shared" si="56"/>
        <v>20</v>
      </c>
      <c r="N1198" s="3">
        <v>0</v>
      </c>
      <c r="O1198" s="3">
        <v>58</v>
      </c>
      <c r="P1198" s="3">
        <v>57</v>
      </c>
      <c r="Q1198" s="3">
        <v>0</v>
      </c>
      <c r="R1198" s="3"/>
      <c r="S1198" s="3">
        <f>IF(ISBLANK(Table13[[#This Row],[T1]]),0,IF(Table13[[#This Row],[T1]]&gt;0,1,0))</f>
        <v>1</v>
      </c>
      <c r="T1198" s="3">
        <f>IF(ISBLANK(Table13[[#This Row],[T2]]),0,IF(Table13[[#This Row],[T2]]&gt;0,1,0))</f>
        <v>0</v>
      </c>
      <c r="U1198" s="3">
        <f>IF(ISBLANK(Table13[[#This Row],[T3]]),0,IF(Table13[[#This Row],[T3]]&gt;0,1,0))</f>
        <v>1</v>
      </c>
      <c r="V1198" s="3">
        <f>IF(ISBLANK(Table13[[#This Row],[T4]]),0,IF(Table13[[#This Row],[T4]]&gt;0,1,0))</f>
        <v>1</v>
      </c>
      <c r="W1198" s="25">
        <v>44</v>
      </c>
      <c r="X1198" s="23">
        <v>8</v>
      </c>
      <c r="Y1198" s="3">
        <v>2.8</v>
      </c>
      <c r="Z1198" s="3"/>
      <c r="AB1198" s="30">
        <v>1168</v>
      </c>
      <c r="AC1198" s="30">
        <v>1.6370177831045805</v>
      </c>
      <c r="AD1198" s="30">
        <v>-0.23701778310458055</v>
      </c>
    </row>
    <row r="1199" spans="1:30">
      <c r="A1199" s="4">
        <v>43787.875</v>
      </c>
      <c r="B1199">
        <v>43787</v>
      </c>
      <c r="C1199" s="3">
        <v>0.875</v>
      </c>
      <c r="D1199" s="3">
        <v>21</v>
      </c>
      <c r="E1199" s="3">
        <v>49</v>
      </c>
      <c r="F1199" s="3">
        <v>1.6</v>
      </c>
      <c r="G1199" s="5">
        <v>1.8</v>
      </c>
      <c r="H1199" s="3">
        <v>3.4000000000000004</v>
      </c>
      <c r="I1199" s="3">
        <v>1.55139</v>
      </c>
      <c r="J1199" s="12">
        <f t="shared" si="54"/>
        <v>1.5583333333333336</v>
      </c>
      <c r="K1199" s="4">
        <v>43787.875</v>
      </c>
      <c r="L1199" s="3">
        <f t="shared" si="55"/>
        <v>18</v>
      </c>
      <c r="M1199" s="3">
        <f t="shared" si="56"/>
        <v>21</v>
      </c>
      <c r="N1199" s="3">
        <v>0</v>
      </c>
      <c r="O1199" s="3">
        <v>51</v>
      </c>
      <c r="P1199" s="3">
        <v>54</v>
      </c>
      <c r="Q1199" s="3">
        <v>0</v>
      </c>
      <c r="R1199" s="3"/>
      <c r="S1199" s="3">
        <f>IF(ISBLANK(Table13[[#This Row],[T1]]),0,IF(Table13[[#This Row],[T1]]&gt;0,1,0))</f>
        <v>1</v>
      </c>
      <c r="T1199" s="3">
        <f>IF(ISBLANK(Table13[[#This Row],[T2]]),0,IF(Table13[[#This Row],[T2]]&gt;0,1,0))</f>
        <v>0</v>
      </c>
      <c r="U1199" s="3">
        <f>IF(ISBLANK(Table13[[#This Row],[T3]]),0,IF(Table13[[#This Row],[T3]]&gt;0,1,0))</f>
        <v>1</v>
      </c>
      <c r="V1199" s="3">
        <f>IF(ISBLANK(Table13[[#This Row],[T4]]),0,IF(Table13[[#This Row],[T4]]&gt;0,1,0))</f>
        <v>0</v>
      </c>
      <c r="W1199" s="26">
        <v>44</v>
      </c>
      <c r="X1199" s="22">
        <v>5</v>
      </c>
      <c r="Y1199" s="3">
        <v>3.4000000000000004</v>
      </c>
      <c r="Z1199" s="3"/>
      <c r="AB1199" s="30">
        <v>1169</v>
      </c>
      <c r="AC1199" s="30">
        <v>1.6477410656236358</v>
      </c>
      <c r="AD1199" s="30">
        <v>-0.64774106562363576</v>
      </c>
    </row>
    <row r="1200" spans="1:30">
      <c r="A1200" s="4">
        <v>43787.916666666664</v>
      </c>
      <c r="B1200">
        <v>43787</v>
      </c>
      <c r="C1200" s="3">
        <v>0.91666666666666663</v>
      </c>
      <c r="D1200" s="3">
        <v>22</v>
      </c>
      <c r="E1200" s="3">
        <v>49</v>
      </c>
      <c r="F1200" s="3">
        <v>0.5</v>
      </c>
      <c r="G1200" s="5">
        <v>0.6</v>
      </c>
      <c r="H1200" s="3">
        <v>1.1000000000000001</v>
      </c>
      <c r="I1200" s="3">
        <v>1.55139</v>
      </c>
      <c r="J1200" s="12">
        <f t="shared" si="54"/>
        <v>1.5291666666666675</v>
      </c>
      <c r="K1200" s="4">
        <v>43787.916666666664</v>
      </c>
      <c r="L1200" s="3">
        <f t="shared" si="55"/>
        <v>18</v>
      </c>
      <c r="M1200" s="3">
        <f t="shared" si="56"/>
        <v>22</v>
      </c>
      <c r="N1200" s="3">
        <v>22</v>
      </c>
      <c r="O1200" s="3">
        <v>58</v>
      </c>
      <c r="P1200" s="3">
        <v>58</v>
      </c>
      <c r="Q1200" s="3">
        <v>0</v>
      </c>
      <c r="R1200" s="3"/>
      <c r="S1200" s="3">
        <f>IF(ISBLANK(Table13[[#This Row],[T1]]),0,IF(Table13[[#This Row],[T1]]&gt;0,1,0))</f>
        <v>1</v>
      </c>
      <c r="T1200" s="3">
        <f>IF(ISBLANK(Table13[[#This Row],[T2]]),0,IF(Table13[[#This Row],[T2]]&gt;0,1,0))</f>
        <v>1</v>
      </c>
      <c r="U1200" s="3">
        <f>IF(ISBLANK(Table13[[#This Row],[T3]]),0,IF(Table13[[#This Row],[T3]]&gt;0,1,0))</f>
        <v>1</v>
      </c>
      <c r="V1200" s="3">
        <f>IF(ISBLANK(Table13[[#This Row],[T4]]),0,IF(Table13[[#This Row],[T4]]&gt;0,1,0))</f>
        <v>0</v>
      </c>
      <c r="W1200" s="25">
        <v>44</v>
      </c>
      <c r="X1200" s="23">
        <v>5</v>
      </c>
      <c r="Y1200" s="3">
        <v>1.1000000000000001</v>
      </c>
      <c r="Z1200" s="3"/>
      <c r="AB1200" s="30">
        <v>1170</v>
      </c>
      <c r="AC1200" s="30">
        <v>1.6477410656236358</v>
      </c>
      <c r="AD1200" s="30">
        <v>2.5522589343763644</v>
      </c>
    </row>
    <row r="1201" spans="1:30">
      <c r="A1201" s="4">
        <v>43787.958333333336</v>
      </c>
      <c r="B1201">
        <v>43787</v>
      </c>
      <c r="C1201" s="3">
        <v>0.95833333333333337</v>
      </c>
      <c r="D1201" s="3">
        <v>23</v>
      </c>
      <c r="E1201" s="3">
        <v>49</v>
      </c>
      <c r="F1201" s="3">
        <v>0.3</v>
      </c>
      <c r="G1201" s="5">
        <v>0.7</v>
      </c>
      <c r="H1201" s="3">
        <v>1</v>
      </c>
      <c r="I1201" s="3">
        <v>1.55139</v>
      </c>
      <c r="J1201" s="12">
        <f t="shared" si="54"/>
        <v>1.541666666666667</v>
      </c>
      <c r="K1201" s="4">
        <v>43787.958333333336</v>
      </c>
      <c r="L1201" s="3">
        <f t="shared" si="55"/>
        <v>18</v>
      </c>
      <c r="M1201" s="3">
        <f t="shared" si="56"/>
        <v>23</v>
      </c>
      <c r="N1201" s="3">
        <v>57</v>
      </c>
      <c r="O1201" s="3">
        <v>57</v>
      </c>
      <c r="P1201" s="3">
        <v>57</v>
      </c>
      <c r="Q1201" s="3">
        <v>0</v>
      </c>
      <c r="R1201" s="3"/>
      <c r="S1201" s="3">
        <f>IF(ISBLANK(Table13[[#This Row],[T1]]),0,IF(Table13[[#This Row],[T1]]&gt;0,1,0))</f>
        <v>1</v>
      </c>
      <c r="T1201" s="3">
        <f>IF(ISBLANK(Table13[[#This Row],[T2]]),0,IF(Table13[[#This Row],[T2]]&gt;0,1,0))</f>
        <v>1</v>
      </c>
      <c r="U1201" s="3">
        <f>IF(ISBLANK(Table13[[#This Row],[T3]]),0,IF(Table13[[#This Row],[T3]]&gt;0,1,0))</f>
        <v>1</v>
      </c>
      <c r="V1201" s="3">
        <f>IF(ISBLANK(Table13[[#This Row],[T4]]),0,IF(Table13[[#This Row],[T4]]&gt;0,1,0))</f>
        <v>0</v>
      </c>
      <c r="W1201" s="26">
        <v>44</v>
      </c>
      <c r="X1201" s="22">
        <v>8</v>
      </c>
      <c r="Y1201" s="3">
        <v>1</v>
      </c>
      <c r="Z1201" s="3"/>
      <c r="AB1201" s="30">
        <v>1171</v>
      </c>
      <c r="AC1201" s="30">
        <v>1.7189757242482324</v>
      </c>
      <c r="AD1201" s="30">
        <v>0.78102427575176758</v>
      </c>
    </row>
    <row r="1202" spans="1:30">
      <c r="A1202" s="4">
        <v>43788</v>
      </c>
      <c r="B1202">
        <v>43788</v>
      </c>
      <c r="C1202" s="3">
        <v>0</v>
      </c>
      <c r="D1202" s="3">
        <v>0</v>
      </c>
      <c r="E1202" s="3">
        <v>50</v>
      </c>
      <c r="F1202" s="3">
        <v>0.5</v>
      </c>
      <c r="G1202" s="5">
        <v>0.5</v>
      </c>
      <c r="H1202" s="3">
        <v>1</v>
      </c>
      <c r="I1202" s="3">
        <v>1.55139</v>
      </c>
      <c r="J1202" s="12">
        <f t="shared" si="54"/>
        <v>1.5875000000000001</v>
      </c>
      <c r="K1202" s="4">
        <v>43788</v>
      </c>
      <c r="L1202" s="3">
        <f t="shared" si="55"/>
        <v>19</v>
      </c>
      <c r="M1202" s="3">
        <f t="shared" si="56"/>
        <v>0</v>
      </c>
      <c r="N1202" s="3">
        <v>58</v>
      </c>
      <c r="O1202" s="3">
        <v>58</v>
      </c>
      <c r="P1202" s="3">
        <v>58</v>
      </c>
      <c r="Q1202" s="3">
        <v>0</v>
      </c>
      <c r="R1202" s="3"/>
      <c r="S1202" s="3">
        <f>IF(ISBLANK(Table13[[#This Row],[T1]]),0,IF(Table13[[#This Row],[T1]]&gt;0,1,0))</f>
        <v>1</v>
      </c>
      <c r="T1202" s="3">
        <f>IF(ISBLANK(Table13[[#This Row],[T2]]),0,IF(Table13[[#This Row],[T2]]&gt;0,1,0))</f>
        <v>1</v>
      </c>
      <c r="U1202" s="3">
        <f>IF(ISBLANK(Table13[[#This Row],[T3]]),0,IF(Table13[[#This Row],[T3]]&gt;0,1,0))</f>
        <v>1</v>
      </c>
      <c r="V1202" s="3">
        <f>IF(ISBLANK(Table13[[#This Row],[T4]]),0,IF(Table13[[#This Row],[T4]]&gt;0,1,0))</f>
        <v>0</v>
      </c>
      <c r="W1202" s="25">
        <v>44</v>
      </c>
      <c r="X1202" s="23">
        <v>8</v>
      </c>
      <c r="Y1202" s="3">
        <v>1</v>
      </c>
      <c r="Z1202" s="3"/>
      <c r="AB1202" s="30">
        <v>1172</v>
      </c>
      <c r="AC1202" s="30">
        <v>1.8592850814587965</v>
      </c>
      <c r="AD1202" s="30">
        <v>-0.6592850814587965</v>
      </c>
    </row>
    <row r="1203" spans="1:30">
      <c r="A1203" s="4">
        <v>43788.041666666664</v>
      </c>
      <c r="B1203">
        <v>43788</v>
      </c>
      <c r="C1203" s="3">
        <v>4.1666666666666664E-2</v>
      </c>
      <c r="D1203" s="3">
        <v>1</v>
      </c>
      <c r="E1203" s="3">
        <v>50</v>
      </c>
      <c r="F1203" s="3">
        <v>0.5</v>
      </c>
      <c r="G1203" s="5">
        <v>0.6</v>
      </c>
      <c r="H1203" s="3">
        <v>1.1000000000000001</v>
      </c>
      <c r="I1203" s="3">
        <v>1.55139</v>
      </c>
      <c r="J1203" s="12">
        <f t="shared" si="54"/>
        <v>1.5750000000000002</v>
      </c>
      <c r="K1203" s="4">
        <v>43788.041666666664</v>
      </c>
      <c r="L1203" s="3">
        <f t="shared" si="55"/>
        <v>19</v>
      </c>
      <c r="M1203" s="3">
        <f t="shared" si="56"/>
        <v>1</v>
      </c>
      <c r="N1203" s="3">
        <v>58</v>
      </c>
      <c r="O1203" s="3">
        <v>58</v>
      </c>
      <c r="P1203" s="3">
        <v>58</v>
      </c>
      <c r="Q1203" s="3">
        <v>0</v>
      </c>
      <c r="R1203" s="3"/>
      <c r="S1203" s="3">
        <f>IF(ISBLANK(Table13[[#This Row],[T1]]),0,IF(Table13[[#This Row],[T1]]&gt;0,1,0))</f>
        <v>1</v>
      </c>
      <c r="T1203" s="3">
        <f>IF(ISBLANK(Table13[[#This Row],[T2]]),0,IF(Table13[[#This Row],[T2]]&gt;0,1,0))</f>
        <v>1</v>
      </c>
      <c r="U1203" s="3">
        <f>IF(ISBLANK(Table13[[#This Row],[T3]]),0,IF(Table13[[#This Row],[T3]]&gt;0,1,0))</f>
        <v>1</v>
      </c>
      <c r="V1203" s="3">
        <f>IF(ISBLANK(Table13[[#This Row],[T4]]),0,IF(Table13[[#This Row],[T4]]&gt;0,1,0))</f>
        <v>0</v>
      </c>
      <c r="W1203" s="26">
        <v>44</v>
      </c>
      <c r="X1203" s="22">
        <v>11</v>
      </c>
      <c r="Y1203" s="3">
        <v>1.1000000000000001</v>
      </c>
      <c r="Z1203" s="3"/>
      <c r="AB1203" s="30">
        <v>1173</v>
      </c>
      <c r="AC1203" s="30">
        <v>1.7909867572274858</v>
      </c>
      <c r="AD1203" s="30">
        <v>1.9090132427725144</v>
      </c>
    </row>
    <row r="1204" spans="1:30">
      <c r="A1204" s="4">
        <v>43788.083333333336</v>
      </c>
      <c r="B1204">
        <v>43788</v>
      </c>
      <c r="C1204" s="3">
        <v>8.3333333333333329E-2</v>
      </c>
      <c r="D1204" s="3">
        <v>2</v>
      </c>
      <c r="E1204" s="3">
        <v>50</v>
      </c>
      <c r="F1204" s="3">
        <v>0.4</v>
      </c>
      <c r="G1204" s="5">
        <v>0.5</v>
      </c>
      <c r="H1204" s="3">
        <v>0.9</v>
      </c>
      <c r="I1204" s="3">
        <v>1.55139</v>
      </c>
      <c r="J1204" s="12">
        <f t="shared" si="54"/>
        <v>1.5583333333333336</v>
      </c>
      <c r="K1204" s="4">
        <v>43788.083333333336</v>
      </c>
      <c r="L1204" s="3">
        <f t="shared" si="55"/>
        <v>19</v>
      </c>
      <c r="M1204" s="3">
        <f t="shared" si="56"/>
        <v>2</v>
      </c>
      <c r="N1204" s="3">
        <v>58</v>
      </c>
      <c r="O1204" s="3">
        <v>58</v>
      </c>
      <c r="P1204" s="3">
        <v>58</v>
      </c>
      <c r="Q1204" s="3">
        <v>0</v>
      </c>
      <c r="R1204" s="3"/>
      <c r="S1204" s="3">
        <f>IF(ISBLANK(Table13[[#This Row],[T1]]),0,IF(Table13[[#This Row],[T1]]&gt;0,1,0))</f>
        <v>1</v>
      </c>
      <c r="T1204" s="3">
        <f>IF(ISBLANK(Table13[[#This Row],[T2]]),0,IF(Table13[[#This Row],[T2]]&gt;0,1,0))</f>
        <v>1</v>
      </c>
      <c r="U1204" s="3">
        <f>IF(ISBLANK(Table13[[#This Row],[T3]]),0,IF(Table13[[#This Row],[T3]]&gt;0,1,0))</f>
        <v>1</v>
      </c>
      <c r="V1204" s="3">
        <f>IF(ISBLANK(Table13[[#This Row],[T4]]),0,IF(Table13[[#This Row],[T4]]&gt;0,1,0))</f>
        <v>0</v>
      </c>
      <c r="W1204" s="25">
        <v>44</v>
      </c>
      <c r="X1204" s="23">
        <v>11</v>
      </c>
      <c r="Y1204" s="3">
        <v>0.9</v>
      </c>
      <c r="Z1204" s="3"/>
      <c r="AB1204" s="30">
        <v>1174</v>
      </c>
      <c r="AC1204" s="30">
        <v>1.6225727163156631</v>
      </c>
      <c r="AD1204" s="30">
        <v>0.57742728368433704</v>
      </c>
    </row>
    <row r="1205" spans="1:30">
      <c r="A1205" s="4">
        <v>43788.125</v>
      </c>
      <c r="B1205">
        <v>43788</v>
      </c>
      <c r="C1205" s="3">
        <v>0.125</v>
      </c>
      <c r="D1205" s="3">
        <v>3</v>
      </c>
      <c r="E1205" s="3">
        <v>50</v>
      </c>
      <c r="F1205" s="3">
        <v>0.5</v>
      </c>
      <c r="G1205" s="5">
        <v>0.5</v>
      </c>
      <c r="H1205" s="3">
        <v>1</v>
      </c>
      <c r="I1205" s="3">
        <v>1.55139</v>
      </c>
      <c r="J1205" s="12">
        <f t="shared" si="54"/>
        <v>1.5458333333333336</v>
      </c>
      <c r="K1205" s="4">
        <v>43788.125</v>
      </c>
      <c r="L1205" s="3">
        <f t="shared" si="55"/>
        <v>19</v>
      </c>
      <c r="M1205" s="3">
        <f t="shared" si="56"/>
        <v>3</v>
      </c>
      <c r="N1205" s="3">
        <v>58</v>
      </c>
      <c r="O1205" s="3">
        <v>58</v>
      </c>
      <c r="P1205" s="3">
        <v>58</v>
      </c>
      <c r="Q1205" s="3">
        <v>0</v>
      </c>
      <c r="R1205" s="3"/>
      <c r="S1205" s="3">
        <f>IF(ISBLANK(Table13[[#This Row],[T1]]),0,IF(Table13[[#This Row],[T1]]&gt;0,1,0))</f>
        <v>1</v>
      </c>
      <c r="T1205" s="3">
        <f>IF(ISBLANK(Table13[[#This Row],[T2]]),0,IF(Table13[[#This Row],[T2]]&gt;0,1,0))</f>
        <v>1</v>
      </c>
      <c r="U1205" s="3">
        <f>IF(ISBLANK(Table13[[#This Row],[T3]]),0,IF(Table13[[#This Row],[T3]]&gt;0,1,0))</f>
        <v>1</v>
      </c>
      <c r="V1205" s="3">
        <f>IF(ISBLANK(Table13[[#This Row],[T4]]),0,IF(Table13[[#This Row],[T4]]&gt;0,1,0))</f>
        <v>0</v>
      </c>
      <c r="W1205" s="26">
        <v>44</v>
      </c>
      <c r="X1205" s="22">
        <v>11</v>
      </c>
      <c r="Y1205" s="3">
        <v>1</v>
      </c>
      <c r="Z1205" s="3"/>
      <c r="AB1205" s="30">
        <v>1175</v>
      </c>
      <c r="AC1205" s="30">
        <v>1.6225727163156631</v>
      </c>
      <c r="AD1205" s="30">
        <v>1.1774272836843367</v>
      </c>
    </row>
    <row r="1206" spans="1:30">
      <c r="A1206" s="4">
        <v>43788.166666666664</v>
      </c>
      <c r="B1206">
        <v>43788</v>
      </c>
      <c r="C1206" s="3">
        <v>0.16666666666666666</v>
      </c>
      <c r="D1206" s="3">
        <v>4</v>
      </c>
      <c r="E1206" s="3">
        <v>50</v>
      </c>
      <c r="F1206" s="3">
        <v>0.4</v>
      </c>
      <c r="G1206" s="5">
        <v>1.1000000000000001</v>
      </c>
      <c r="H1206" s="3">
        <v>1.5</v>
      </c>
      <c r="I1206" s="3">
        <v>1.55139</v>
      </c>
      <c r="J1206" s="12">
        <f t="shared" si="54"/>
        <v>1.5375000000000003</v>
      </c>
      <c r="K1206" s="4">
        <v>43788.166666666664</v>
      </c>
      <c r="L1206" s="3">
        <f t="shared" si="55"/>
        <v>19</v>
      </c>
      <c r="M1206" s="3">
        <f t="shared" si="56"/>
        <v>4</v>
      </c>
      <c r="N1206" s="3">
        <v>58</v>
      </c>
      <c r="O1206" s="3">
        <v>58</v>
      </c>
      <c r="P1206" s="3">
        <v>58</v>
      </c>
      <c r="Q1206" s="3">
        <v>0</v>
      </c>
      <c r="R1206" s="3"/>
      <c r="S1206" s="3">
        <f>IF(ISBLANK(Table13[[#This Row],[T1]]),0,IF(Table13[[#This Row],[T1]]&gt;0,1,0))</f>
        <v>1</v>
      </c>
      <c r="T1206" s="3">
        <f>IF(ISBLANK(Table13[[#This Row],[T2]]),0,IF(Table13[[#This Row],[T2]]&gt;0,1,0))</f>
        <v>1</v>
      </c>
      <c r="U1206" s="3">
        <f>IF(ISBLANK(Table13[[#This Row],[T3]]),0,IF(Table13[[#This Row],[T3]]&gt;0,1,0))</f>
        <v>1</v>
      </c>
      <c r="V1206" s="3">
        <f>IF(ISBLANK(Table13[[#This Row],[T4]]),0,IF(Table13[[#This Row],[T4]]&gt;0,1,0))</f>
        <v>0</v>
      </c>
      <c r="W1206" s="25">
        <v>44</v>
      </c>
      <c r="X1206" s="23">
        <v>11</v>
      </c>
      <c r="Y1206" s="3">
        <v>1.5</v>
      </c>
      <c r="Z1206" s="3"/>
      <c r="AB1206" s="30">
        <v>1176</v>
      </c>
      <c r="AC1206" s="30">
        <v>1.6332959988347182</v>
      </c>
      <c r="AD1206" s="30">
        <v>-0.13329599883471821</v>
      </c>
    </row>
    <row r="1207" spans="1:30">
      <c r="A1207" s="4">
        <v>43788.208333333336</v>
      </c>
      <c r="B1207">
        <v>43788</v>
      </c>
      <c r="C1207" s="3">
        <v>0.20833333333333334</v>
      </c>
      <c r="D1207" s="3">
        <v>5</v>
      </c>
      <c r="E1207" s="3">
        <v>50</v>
      </c>
      <c r="F1207" s="3">
        <v>1</v>
      </c>
      <c r="G1207" s="5">
        <v>1.5</v>
      </c>
      <c r="H1207" s="3">
        <v>2.5</v>
      </c>
      <c r="I1207" s="3">
        <v>1.55139</v>
      </c>
      <c r="J1207" s="12">
        <f t="shared" si="54"/>
        <v>1.5083333333333335</v>
      </c>
      <c r="K1207" s="4">
        <v>43788.208333333336</v>
      </c>
      <c r="L1207" s="3">
        <f t="shared" si="55"/>
        <v>19</v>
      </c>
      <c r="M1207" s="3">
        <f t="shared" si="56"/>
        <v>5</v>
      </c>
      <c r="N1207" s="3">
        <v>57</v>
      </c>
      <c r="O1207" s="3">
        <v>33</v>
      </c>
      <c r="P1207" s="3">
        <v>57</v>
      </c>
      <c r="Q1207" s="3">
        <v>0</v>
      </c>
      <c r="R1207" s="3"/>
      <c r="S1207" s="3">
        <f>IF(ISBLANK(Table13[[#This Row],[T1]]),0,IF(Table13[[#This Row],[T1]]&gt;0,1,0))</f>
        <v>1</v>
      </c>
      <c r="T1207" s="3">
        <f>IF(ISBLANK(Table13[[#This Row],[T2]]),0,IF(Table13[[#This Row],[T2]]&gt;0,1,0))</f>
        <v>1</v>
      </c>
      <c r="U1207" s="3">
        <f>IF(ISBLANK(Table13[[#This Row],[T3]]),0,IF(Table13[[#This Row],[T3]]&gt;0,1,0))</f>
        <v>1</v>
      </c>
      <c r="V1207" s="3">
        <f>IF(ISBLANK(Table13[[#This Row],[T4]]),0,IF(Table13[[#This Row],[T4]]&gt;0,1,0))</f>
        <v>0</v>
      </c>
      <c r="W1207" s="26">
        <v>45</v>
      </c>
      <c r="X1207" s="22">
        <v>11</v>
      </c>
      <c r="Y1207" s="3">
        <v>2.5</v>
      </c>
      <c r="Z1207" s="3"/>
      <c r="AB1207" s="30">
        <v>1177</v>
      </c>
      <c r="AC1207" s="30">
        <v>1.6638750999423284</v>
      </c>
      <c r="AD1207" s="30">
        <v>-0.86387509994232836</v>
      </c>
    </row>
    <row r="1208" spans="1:30">
      <c r="A1208" s="4">
        <v>43788.25</v>
      </c>
      <c r="B1208">
        <v>43788</v>
      </c>
      <c r="C1208" s="3">
        <v>0.25</v>
      </c>
      <c r="D1208" s="3">
        <v>6</v>
      </c>
      <c r="E1208" s="3">
        <v>50</v>
      </c>
      <c r="F1208" s="3">
        <v>0.5</v>
      </c>
      <c r="G1208" s="5">
        <v>0.5</v>
      </c>
      <c r="H1208" s="3">
        <v>1</v>
      </c>
      <c r="I1208" s="3">
        <v>1.55139</v>
      </c>
      <c r="J1208" s="12">
        <f t="shared" si="54"/>
        <v>1.45</v>
      </c>
      <c r="K1208" s="4">
        <v>43788.25</v>
      </c>
      <c r="L1208" s="3">
        <f t="shared" si="55"/>
        <v>19</v>
      </c>
      <c r="M1208" s="3">
        <f t="shared" si="56"/>
        <v>6</v>
      </c>
      <c r="N1208" s="3">
        <v>58</v>
      </c>
      <c r="O1208" s="3">
        <v>0</v>
      </c>
      <c r="P1208" s="3">
        <v>58</v>
      </c>
      <c r="Q1208" s="3">
        <v>0</v>
      </c>
      <c r="R1208" s="3"/>
      <c r="S1208" s="3">
        <f>IF(ISBLANK(Table13[[#This Row],[T1]]),0,IF(Table13[[#This Row],[T1]]&gt;0,1,0))</f>
        <v>1</v>
      </c>
      <c r="T1208" s="3">
        <f>IF(ISBLANK(Table13[[#This Row],[T2]]),0,IF(Table13[[#This Row],[T2]]&gt;0,1,0))</f>
        <v>1</v>
      </c>
      <c r="U1208" s="3">
        <f>IF(ISBLANK(Table13[[#This Row],[T3]]),0,IF(Table13[[#This Row],[T3]]&gt;0,1,0))</f>
        <v>1</v>
      </c>
      <c r="V1208" s="3">
        <f>IF(ISBLANK(Table13[[#This Row],[T4]]),0,IF(Table13[[#This Row],[T4]]&gt;0,1,0))</f>
        <v>0</v>
      </c>
      <c r="W1208" s="25">
        <v>45</v>
      </c>
      <c r="X1208" s="23">
        <v>11</v>
      </c>
      <c r="Y1208" s="3">
        <v>1</v>
      </c>
      <c r="Z1208" s="3"/>
      <c r="AB1208" s="30">
        <v>1178</v>
      </c>
      <c r="AC1208" s="30">
        <v>1.6638750999423284</v>
      </c>
      <c r="AD1208" s="30">
        <v>-0.56387509994232832</v>
      </c>
    </row>
    <row r="1209" spans="1:30">
      <c r="A1209" s="4">
        <v>43788.291666666664</v>
      </c>
      <c r="B1209">
        <v>43788</v>
      </c>
      <c r="C1209" s="3">
        <v>0.29166666666666669</v>
      </c>
      <c r="D1209" s="3">
        <v>7</v>
      </c>
      <c r="E1209" s="3">
        <v>50</v>
      </c>
      <c r="F1209" s="3">
        <v>2.2000000000000002</v>
      </c>
      <c r="G1209" s="5">
        <v>1.2</v>
      </c>
      <c r="H1209" s="3">
        <v>3.4000000000000004</v>
      </c>
      <c r="I1209" s="3">
        <v>1.55139</v>
      </c>
      <c r="J1209" s="12">
        <f t="shared" si="54"/>
        <v>1.5208333333333333</v>
      </c>
      <c r="K1209" s="4">
        <v>43788.291666666664</v>
      </c>
      <c r="L1209" s="3">
        <f t="shared" si="55"/>
        <v>19</v>
      </c>
      <c r="M1209" s="3">
        <f t="shared" si="56"/>
        <v>7</v>
      </c>
      <c r="N1209" s="3">
        <v>58</v>
      </c>
      <c r="O1209" s="3">
        <v>0</v>
      </c>
      <c r="P1209" s="3">
        <v>58</v>
      </c>
      <c r="Q1209" s="3">
        <v>0</v>
      </c>
      <c r="R1209" s="3"/>
      <c r="S1209" s="3">
        <f>IF(ISBLANK(Table13[[#This Row],[T1]]),0,IF(Table13[[#This Row],[T1]]&gt;0,1,0))</f>
        <v>1</v>
      </c>
      <c r="T1209" s="3">
        <f>IF(ISBLANK(Table13[[#This Row],[T2]]),0,IF(Table13[[#This Row],[T2]]&gt;0,1,0))</f>
        <v>1</v>
      </c>
      <c r="U1209" s="3">
        <f>IF(ISBLANK(Table13[[#This Row],[T3]]),0,IF(Table13[[#This Row],[T3]]&gt;0,1,0))</f>
        <v>1</v>
      </c>
      <c r="V1209" s="3">
        <f>IF(ISBLANK(Table13[[#This Row],[T4]]),0,IF(Table13[[#This Row],[T4]]&gt;0,1,0))</f>
        <v>0</v>
      </c>
      <c r="W1209" s="26">
        <v>44</v>
      </c>
      <c r="X1209" s="22">
        <v>13</v>
      </c>
      <c r="Y1209" s="3">
        <v>3.4000000000000004</v>
      </c>
      <c r="Z1209" s="3"/>
      <c r="AB1209" s="30">
        <v>1179</v>
      </c>
      <c r="AC1209" s="30">
        <v>1.6440192813537735</v>
      </c>
      <c r="AD1209" s="30">
        <v>-0.44401928135377355</v>
      </c>
    </row>
    <row r="1210" spans="1:30">
      <c r="A1210" s="4">
        <v>43788.333333333336</v>
      </c>
      <c r="B1210">
        <v>43788</v>
      </c>
      <c r="C1210" s="3">
        <v>0.33333333333333331</v>
      </c>
      <c r="D1210" s="3">
        <v>8</v>
      </c>
      <c r="E1210" s="3">
        <v>50</v>
      </c>
      <c r="F1210" s="3">
        <v>0.2</v>
      </c>
      <c r="G1210" s="5">
        <v>0.2</v>
      </c>
      <c r="H1210" s="3">
        <v>0.4</v>
      </c>
      <c r="I1210" s="3">
        <v>1.55139</v>
      </c>
      <c r="J1210" s="12">
        <f t="shared" si="54"/>
        <v>1.5291666666666668</v>
      </c>
      <c r="K1210" s="4">
        <v>43788.333333333336</v>
      </c>
      <c r="L1210" s="3">
        <f t="shared" si="55"/>
        <v>19</v>
      </c>
      <c r="M1210" s="3">
        <f t="shared" si="56"/>
        <v>8</v>
      </c>
      <c r="N1210" s="3">
        <v>9</v>
      </c>
      <c r="O1210" s="3">
        <v>0</v>
      </c>
      <c r="P1210" s="3">
        <v>58</v>
      </c>
      <c r="Q1210" s="3">
        <v>0</v>
      </c>
      <c r="R1210" s="3"/>
      <c r="S1210" s="3">
        <f>IF(ISBLANK(Table13[[#This Row],[T1]]),0,IF(Table13[[#This Row],[T1]]&gt;0,1,0))</f>
        <v>1</v>
      </c>
      <c r="T1210" s="3">
        <f>IF(ISBLANK(Table13[[#This Row],[T2]]),0,IF(Table13[[#This Row],[T2]]&gt;0,1,0))</f>
        <v>1</v>
      </c>
      <c r="U1210" s="3">
        <f>IF(ISBLANK(Table13[[#This Row],[T3]]),0,IF(Table13[[#This Row],[T3]]&gt;0,1,0))</f>
        <v>0</v>
      </c>
      <c r="V1210" s="3">
        <f>IF(ISBLANK(Table13[[#This Row],[T4]]),0,IF(Table13[[#This Row],[T4]]&gt;0,1,0))</f>
        <v>1</v>
      </c>
      <c r="W1210" s="25">
        <v>46</v>
      </c>
      <c r="X1210" s="23">
        <v>13</v>
      </c>
      <c r="Y1210" s="3">
        <v>0.4</v>
      </c>
      <c r="Z1210" s="3"/>
      <c r="AB1210" s="30">
        <v>1180</v>
      </c>
      <c r="AC1210" s="30">
        <v>1.6638750999423284</v>
      </c>
      <c r="AD1210" s="30">
        <v>-0.56387509994232832</v>
      </c>
    </row>
    <row r="1211" spans="1:30">
      <c r="A1211" s="4">
        <v>43788.375</v>
      </c>
      <c r="B1211">
        <v>43788</v>
      </c>
      <c r="C1211" s="3">
        <v>0.375</v>
      </c>
      <c r="D1211" s="3">
        <v>9</v>
      </c>
      <c r="E1211" s="3">
        <v>50</v>
      </c>
      <c r="F1211" s="3">
        <v>0.2</v>
      </c>
      <c r="G1211" s="5">
        <v>0.2</v>
      </c>
      <c r="H1211" s="3">
        <v>0.4</v>
      </c>
      <c r="I1211" s="3">
        <v>1.55139</v>
      </c>
      <c r="J1211" s="12">
        <f t="shared" si="54"/>
        <v>1.5458333333333334</v>
      </c>
      <c r="K1211" s="4">
        <v>43788.375</v>
      </c>
      <c r="L1211" s="3">
        <f t="shared" si="55"/>
        <v>19</v>
      </c>
      <c r="M1211" s="3">
        <f t="shared" si="56"/>
        <v>9</v>
      </c>
      <c r="N1211" s="3">
        <v>0</v>
      </c>
      <c r="O1211" s="3">
        <v>0</v>
      </c>
      <c r="P1211" s="3">
        <v>58</v>
      </c>
      <c r="Q1211" s="3">
        <v>0</v>
      </c>
      <c r="R1211" s="3"/>
      <c r="S1211" s="3">
        <f>IF(ISBLANK(Table13[[#This Row],[T1]]),0,IF(Table13[[#This Row],[T1]]&gt;0,1,0))</f>
        <v>0</v>
      </c>
      <c r="T1211" s="3">
        <f>IF(ISBLANK(Table13[[#This Row],[T2]]),0,IF(Table13[[#This Row],[T2]]&gt;0,1,0))</f>
        <v>1</v>
      </c>
      <c r="U1211" s="3">
        <f>IF(ISBLANK(Table13[[#This Row],[T3]]),0,IF(Table13[[#This Row],[T3]]&gt;0,1,0))</f>
        <v>0</v>
      </c>
      <c r="V1211" s="3">
        <f>IF(ISBLANK(Table13[[#This Row],[T4]]),0,IF(Table13[[#This Row],[T4]]&gt;0,1,0))</f>
        <v>1</v>
      </c>
      <c r="W1211" s="26">
        <v>46</v>
      </c>
      <c r="X1211" s="22">
        <v>17</v>
      </c>
      <c r="Y1211" s="3">
        <v>0.4</v>
      </c>
      <c r="Z1211" s="3"/>
      <c r="AB1211" s="30">
        <v>1181</v>
      </c>
      <c r="AC1211" s="30">
        <v>1.6745983824613835</v>
      </c>
      <c r="AD1211" s="30">
        <v>-0.67459838246138348</v>
      </c>
    </row>
    <row r="1212" spans="1:30">
      <c r="A1212" s="4">
        <v>43788.416666666664</v>
      </c>
      <c r="B1212">
        <v>43788</v>
      </c>
      <c r="C1212" s="3">
        <v>0.41666666666666669</v>
      </c>
      <c r="D1212" s="3">
        <v>10</v>
      </c>
      <c r="E1212" s="3">
        <v>50</v>
      </c>
      <c r="F1212" s="3">
        <v>0.3</v>
      </c>
      <c r="G1212" s="5">
        <v>2.6</v>
      </c>
      <c r="H1212" s="3">
        <v>2.9</v>
      </c>
      <c r="I1212" s="3">
        <v>1.55139</v>
      </c>
      <c r="J1212" s="12">
        <f t="shared" si="54"/>
        <v>1.5458333333333334</v>
      </c>
      <c r="K1212" s="4">
        <v>43788.416666666664</v>
      </c>
      <c r="L1212" s="3">
        <f t="shared" si="55"/>
        <v>19</v>
      </c>
      <c r="M1212" s="3">
        <f t="shared" si="56"/>
        <v>10</v>
      </c>
      <c r="N1212" s="3">
        <v>0</v>
      </c>
      <c r="O1212" s="3">
        <v>0</v>
      </c>
      <c r="P1212" s="3">
        <v>57</v>
      </c>
      <c r="Q1212" s="3">
        <v>0</v>
      </c>
      <c r="R1212" s="3"/>
      <c r="S1212" s="3">
        <f>IF(ISBLANK(Table13[[#This Row],[T1]]),0,IF(Table13[[#This Row],[T1]]&gt;0,1,0))</f>
        <v>0</v>
      </c>
      <c r="T1212" s="3">
        <f>IF(ISBLANK(Table13[[#This Row],[T2]]),0,IF(Table13[[#This Row],[T2]]&gt;0,1,0))</f>
        <v>0</v>
      </c>
      <c r="U1212" s="3">
        <f>IF(ISBLANK(Table13[[#This Row],[T3]]),0,IF(Table13[[#This Row],[T3]]&gt;0,1,0))</f>
        <v>0</v>
      </c>
      <c r="V1212" s="3">
        <f>IF(ISBLANK(Table13[[#This Row],[T4]]),0,IF(Table13[[#This Row],[T4]]&gt;0,1,0))</f>
        <v>1</v>
      </c>
      <c r="W1212" s="25">
        <v>50</v>
      </c>
      <c r="X1212" s="23">
        <v>17</v>
      </c>
      <c r="Y1212" s="3">
        <v>2.9</v>
      </c>
      <c r="Z1212" s="3"/>
      <c r="AB1212" s="30">
        <v>1182</v>
      </c>
      <c r="AC1212" s="30">
        <v>1.6547425638728286</v>
      </c>
      <c r="AD1212" s="30">
        <v>-0.45474256387282863</v>
      </c>
    </row>
    <row r="1213" spans="1:30">
      <c r="A1213" s="4">
        <v>43788.458333333336</v>
      </c>
      <c r="B1213">
        <v>43788</v>
      </c>
      <c r="C1213" s="3">
        <v>0.45833333333333331</v>
      </c>
      <c r="D1213" s="3">
        <v>11</v>
      </c>
      <c r="E1213" s="3">
        <v>50</v>
      </c>
      <c r="F1213" s="3">
        <v>1.6</v>
      </c>
      <c r="G1213" s="5">
        <v>0.2</v>
      </c>
      <c r="H1213" s="3">
        <v>1.8</v>
      </c>
      <c r="I1213" s="3">
        <v>1.55139</v>
      </c>
      <c r="J1213" s="12">
        <f t="shared" si="54"/>
        <v>1.45</v>
      </c>
      <c r="K1213" s="4">
        <v>43788.458333333336</v>
      </c>
      <c r="L1213" s="3">
        <f t="shared" si="55"/>
        <v>19</v>
      </c>
      <c r="M1213" s="3">
        <f t="shared" si="56"/>
        <v>11</v>
      </c>
      <c r="N1213" s="3">
        <v>0</v>
      </c>
      <c r="O1213" s="3">
        <v>0</v>
      </c>
      <c r="P1213" s="3">
        <v>58</v>
      </c>
      <c r="Q1213" s="3">
        <v>0</v>
      </c>
      <c r="R1213" s="3"/>
      <c r="S1213" s="3">
        <f>IF(ISBLANK(Table13[[#This Row],[T1]]),0,IF(Table13[[#This Row],[T1]]&gt;0,1,0))</f>
        <v>0</v>
      </c>
      <c r="T1213" s="3">
        <f>IF(ISBLANK(Table13[[#This Row],[T2]]),0,IF(Table13[[#This Row],[T2]]&gt;0,1,0))</f>
        <v>0</v>
      </c>
      <c r="U1213" s="3">
        <f>IF(ISBLANK(Table13[[#This Row],[T3]]),0,IF(Table13[[#This Row],[T3]]&gt;0,1,0))</f>
        <v>0</v>
      </c>
      <c r="V1213" s="3">
        <f>IF(ISBLANK(Table13[[#This Row],[T4]]),0,IF(Table13[[#This Row],[T4]]&gt;0,1,0))</f>
        <v>1</v>
      </c>
      <c r="W1213" s="26">
        <v>50</v>
      </c>
      <c r="X1213" s="22">
        <v>13</v>
      </c>
      <c r="Y1213" s="3">
        <v>1.8</v>
      </c>
      <c r="Z1213" s="3"/>
      <c r="AB1213" s="30">
        <v>1183</v>
      </c>
      <c r="AC1213" s="30">
        <v>1.6440192813537735</v>
      </c>
      <c r="AD1213" s="30">
        <v>1.3559807186462265</v>
      </c>
    </row>
    <row r="1214" spans="1:30">
      <c r="A1214" s="4">
        <v>43788.5</v>
      </c>
      <c r="B1214">
        <v>43788</v>
      </c>
      <c r="C1214" s="3">
        <v>0.5</v>
      </c>
      <c r="D1214" s="3">
        <v>12</v>
      </c>
      <c r="E1214" s="3">
        <v>50</v>
      </c>
      <c r="F1214" s="3">
        <v>1.6</v>
      </c>
      <c r="G1214" s="5">
        <v>3.2</v>
      </c>
      <c r="H1214" s="3">
        <v>4.8000000000000007</v>
      </c>
      <c r="I1214" s="3">
        <v>1.55139</v>
      </c>
      <c r="J1214" s="12">
        <f t="shared" si="54"/>
        <v>1.4458333333333335</v>
      </c>
      <c r="K1214" s="4">
        <v>43788.5</v>
      </c>
      <c r="L1214" s="3">
        <f t="shared" si="55"/>
        <v>19</v>
      </c>
      <c r="M1214" s="3">
        <f t="shared" si="56"/>
        <v>12</v>
      </c>
      <c r="N1214" s="3">
        <v>0</v>
      </c>
      <c r="O1214" s="3">
        <v>0</v>
      </c>
      <c r="P1214" s="3">
        <v>30</v>
      </c>
      <c r="Q1214" s="3">
        <v>0</v>
      </c>
      <c r="R1214" s="3"/>
      <c r="S1214" s="3">
        <f>IF(ISBLANK(Table13[[#This Row],[T1]]),0,IF(Table13[[#This Row],[T1]]&gt;0,1,0))</f>
        <v>0</v>
      </c>
      <c r="T1214" s="3">
        <f>IF(ISBLANK(Table13[[#This Row],[T2]]),0,IF(Table13[[#This Row],[T2]]&gt;0,1,0))</f>
        <v>0</v>
      </c>
      <c r="U1214" s="3">
        <f>IF(ISBLANK(Table13[[#This Row],[T3]]),0,IF(Table13[[#This Row],[T3]]&gt;0,1,0))</f>
        <v>1</v>
      </c>
      <c r="V1214" s="3">
        <f>IF(ISBLANK(Table13[[#This Row],[T4]]),0,IF(Table13[[#This Row],[T4]]&gt;0,1,0))</f>
        <v>1</v>
      </c>
      <c r="W1214" s="25">
        <v>54</v>
      </c>
      <c r="X1214" s="23">
        <v>11</v>
      </c>
      <c r="Y1214" s="3">
        <v>4.8000000000000007</v>
      </c>
      <c r="Z1214" s="3"/>
      <c r="AB1214" s="30">
        <v>1184</v>
      </c>
      <c r="AC1214" s="30">
        <v>1.6440192813537735</v>
      </c>
      <c r="AD1214" s="30">
        <v>1.2559807186462264</v>
      </c>
    </row>
    <row r="1215" spans="1:30">
      <c r="A1215" s="4">
        <v>43788.541666666664</v>
      </c>
      <c r="B1215">
        <v>43788</v>
      </c>
      <c r="C1215" s="3">
        <v>0.54166666666666663</v>
      </c>
      <c r="D1215" s="3">
        <v>13</v>
      </c>
      <c r="E1215" s="3">
        <v>50</v>
      </c>
      <c r="F1215" s="3">
        <v>1.1000000000000001</v>
      </c>
      <c r="G1215" s="5">
        <v>0.5</v>
      </c>
      <c r="H1215" s="3">
        <v>1.6</v>
      </c>
      <c r="I1215" s="3">
        <v>1.55139</v>
      </c>
      <c r="J1215" s="12">
        <f t="shared" si="54"/>
        <v>1.2708333333333333</v>
      </c>
      <c r="K1215" s="4">
        <v>43788.541666666664</v>
      </c>
      <c r="L1215" s="3">
        <f t="shared" si="55"/>
        <v>19</v>
      </c>
      <c r="M1215" s="3">
        <f t="shared" si="56"/>
        <v>13</v>
      </c>
      <c r="N1215" s="3">
        <v>0</v>
      </c>
      <c r="O1215" s="3">
        <v>0</v>
      </c>
      <c r="P1215" s="3">
        <v>58</v>
      </c>
      <c r="Q1215" s="3">
        <v>0</v>
      </c>
      <c r="R1215" s="3"/>
      <c r="S1215" s="3">
        <f>IF(ISBLANK(Table13[[#This Row],[T1]]),0,IF(Table13[[#This Row],[T1]]&gt;0,1,0))</f>
        <v>0</v>
      </c>
      <c r="T1215" s="3">
        <f>IF(ISBLANK(Table13[[#This Row],[T2]]),0,IF(Table13[[#This Row],[T2]]&gt;0,1,0))</f>
        <v>0</v>
      </c>
      <c r="U1215" s="3">
        <f>IF(ISBLANK(Table13[[#This Row],[T3]]),0,IF(Table13[[#This Row],[T3]]&gt;0,1,0))</f>
        <v>1</v>
      </c>
      <c r="V1215" s="3">
        <f>IF(ISBLANK(Table13[[#This Row],[T4]]),0,IF(Table13[[#This Row],[T4]]&gt;0,1,0))</f>
        <v>1</v>
      </c>
      <c r="W1215" s="26">
        <v>56</v>
      </c>
      <c r="X1215" s="22">
        <v>13</v>
      </c>
      <c r="Y1215" s="3">
        <v>1.6</v>
      </c>
      <c r="Z1215" s="3"/>
      <c r="AB1215" s="30">
        <v>1185</v>
      </c>
      <c r="AC1215" s="30">
        <v>1.8094969878723102</v>
      </c>
      <c r="AD1215" s="30">
        <v>-9.4969878723101253E-3</v>
      </c>
    </row>
    <row r="1216" spans="1:30">
      <c r="A1216" s="4">
        <v>43788.583333333336</v>
      </c>
      <c r="B1216">
        <v>43788</v>
      </c>
      <c r="C1216" s="3">
        <v>0.58333333333333337</v>
      </c>
      <c r="D1216" s="3">
        <v>14</v>
      </c>
      <c r="E1216" s="3">
        <v>50</v>
      </c>
      <c r="F1216" s="3">
        <v>0.6</v>
      </c>
      <c r="G1216" s="5">
        <v>0.3</v>
      </c>
      <c r="H1216" s="3">
        <v>0.89999999999999991</v>
      </c>
      <c r="I1216" s="3">
        <v>1.55139</v>
      </c>
      <c r="J1216" s="12">
        <f t="shared" si="54"/>
        <v>1.2249999999999999</v>
      </c>
      <c r="K1216" s="4">
        <v>43788.583333333336</v>
      </c>
      <c r="L1216" s="3">
        <f t="shared" si="55"/>
        <v>19</v>
      </c>
      <c r="M1216" s="3">
        <f t="shared" si="56"/>
        <v>14</v>
      </c>
      <c r="N1216" s="3">
        <v>0</v>
      </c>
      <c r="O1216" s="3">
        <v>0</v>
      </c>
      <c r="P1216" s="3">
        <v>58</v>
      </c>
      <c r="Q1216" s="3">
        <v>0</v>
      </c>
      <c r="R1216" s="3"/>
      <c r="S1216" s="3">
        <f>IF(ISBLANK(Table13[[#This Row],[T1]]),0,IF(Table13[[#This Row],[T1]]&gt;0,1,0))</f>
        <v>0</v>
      </c>
      <c r="T1216" s="3">
        <f>IF(ISBLANK(Table13[[#This Row],[T2]]),0,IF(Table13[[#This Row],[T2]]&gt;0,1,0))</f>
        <v>0</v>
      </c>
      <c r="U1216" s="3">
        <f>IF(ISBLANK(Table13[[#This Row],[T3]]),0,IF(Table13[[#This Row],[T3]]&gt;0,1,0))</f>
        <v>1</v>
      </c>
      <c r="V1216" s="3">
        <f>IF(ISBLANK(Table13[[#This Row],[T4]]),0,IF(Table13[[#This Row],[T4]]&gt;0,1,0))</f>
        <v>1</v>
      </c>
      <c r="W1216" s="25">
        <v>54</v>
      </c>
      <c r="X1216" s="23">
        <v>13</v>
      </c>
      <c r="Y1216" s="3">
        <v>0.89999999999999991</v>
      </c>
      <c r="Z1216" s="3"/>
      <c r="AB1216" s="30">
        <v>1186</v>
      </c>
      <c r="AC1216" s="30">
        <v>1.6799109131808014</v>
      </c>
      <c r="AD1216" s="30">
        <v>-1.2799109131808013</v>
      </c>
    </row>
    <row r="1217" spans="1:30">
      <c r="A1217" s="4">
        <v>43788.625</v>
      </c>
      <c r="B1217">
        <v>43788</v>
      </c>
      <c r="C1217" s="3">
        <v>0.625</v>
      </c>
      <c r="D1217" s="3">
        <v>15</v>
      </c>
      <c r="E1217" s="3">
        <v>50</v>
      </c>
      <c r="F1217" s="3">
        <v>0.3</v>
      </c>
      <c r="G1217" s="5">
        <v>0.3</v>
      </c>
      <c r="H1217" s="3">
        <v>0.6</v>
      </c>
      <c r="I1217" s="3">
        <v>1.55139</v>
      </c>
      <c r="J1217" s="12">
        <f t="shared" si="54"/>
        <v>1.2625</v>
      </c>
      <c r="K1217" s="4">
        <v>43788.625</v>
      </c>
      <c r="L1217" s="3">
        <f t="shared" si="55"/>
        <v>19</v>
      </c>
      <c r="M1217" s="3">
        <f t="shared" si="56"/>
        <v>15</v>
      </c>
      <c r="N1217" s="3">
        <v>0</v>
      </c>
      <c r="O1217" s="3">
        <v>0</v>
      </c>
      <c r="P1217" s="3">
        <v>58</v>
      </c>
      <c r="Q1217" s="3">
        <v>0</v>
      </c>
      <c r="R1217" s="3"/>
      <c r="S1217" s="3">
        <f>IF(ISBLANK(Table13[[#This Row],[T1]]),0,IF(Table13[[#This Row],[T1]]&gt;0,1,0))</f>
        <v>0</v>
      </c>
      <c r="T1217" s="3">
        <f>IF(ISBLANK(Table13[[#This Row],[T2]]),0,IF(Table13[[#This Row],[T2]]&gt;0,1,0))</f>
        <v>0</v>
      </c>
      <c r="U1217" s="3">
        <f>IF(ISBLANK(Table13[[#This Row],[T3]]),0,IF(Table13[[#This Row],[T3]]&gt;0,1,0))</f>
        <v>1</v>
      </c>
      <c r="V1217" s="3">
        <f>IF(ISBLANK(Table13[[#This Row],[T4]]),0,IF(Table13[[#This Row],[T4]]&gt;0,1,0))</f>
        <v>1</v>
      </c>
      <c r="W1217" s="26">
        <v>53</v>
      </c>
      <c r="X1217" s="22">
        <v>13</v>
      </c>
      <c r="Y1217" s="3">
        <v>0.6</v>
      </c>
      <c r="Z1217" s="3"/>
      <c r="AB1217" s="30">
        <v>1187</v>
      </c>
      <c r="AC1217" s="30">
        <v>1.6207451250189904</v>
      </c>
      <c r="AD1217" s="30">
        <v>-1.2207451250189902</v>
      </c>
    </row>
    <row r="1218" spans="1:30">
      <c r="A1218" s="4">
        <v>43788.666666666664</v>
      </c>
      <c r="B1218">
        <v>43788</v>
      </c>
      <c r="C1218" s="3">
        <v>0.66666666666666663</v>
      </c>
      <c r="D1218" s="3">
        <v>16</v>
      </c>
      <c r="E1218" s="3">
        <v>50</v>
      </c>
      <c r="F1218" s="3">
        <v>0.8</v>
      </c>
      <c r="G1218" s="5">
        <v>1.9</v>
      </c>
      <c r="H1218" s="3">
        <v>2.7</v>
      </c>
      <c r="I1218" s="3">
        <v>1.55139</v>
      </c>
      <c r="J1218" s="12">
        <f t="shared" ref="J1218:J1281" si="57">AVERAGE(H1218:H1241)</f>
        <v>1.2874999999999999</v>
      </c>
      <c r="K1218" s="4">
        <v>43788.666666666664</v>
      </c>
      <c r="L1218" s="3">
        <f t="shared" ref="L1218:L1281" si="58">DAY(K1218)</f>
        <v>19</v>
      </c>
      <c r="M1218" s="3">
        <f t="shared" ref="M1218:M1281" si="59">HOUR(K1218)</f>
        <v>16</v>
      </c>
      <c r="N1218" s="3">
        <v>0</v>
      </c>
      <c r="O1218" s="3">
        <v>0</v>
      </c>
      <c r="P1218" s="3">
        <v>58</v>
      </c>
      <c r="Q1218" s="3">
        <v>0</v>
      </c>
      <c r="R1218" s="3"/>
      <c r="S1218" s="3">
        <f>IF(ISBLANK(Table13[[#This Row],[T1]]),0,IF(Table13[[#This Row],[T1]]&gt;0,1,0))</f>
        <v>1</v>
      </c>
      <c r="T1218" s="3">
        <f>IF(ISBLANK(Table13[[#This Row],[T2]]),0,IF(Table13[[#This Row],[T2]]&gt;0,1,0))</f>
        <v>0</v>
      </c>
      <c r="U1218" s="3">
        <f>IF(ISBLANK(Table13[[#This Row],[T3]]),0,IF(Table13[[#This Row],[T3]]&gt;0,1,0))</f>
        <v>1</v>
      </c>
      <c r="V1218" s="3">
        <f>IF(ISBLANK(Table13[[#This Row],[T4]]),0,IF(Table13[[#This Row],[T4]]&gt;0,1,0))</f>
        <v>0</v>
      </c>
      <c r="W1218" s="25">
        <v>52</v>
      </c>
      <c r="X1218" s="23">
        <v>13</v>
      </c>
      <c r="Y1218" s="3">
        <v>2.7</v>
      </c>
      <c r="Z1218" s="3"/>
      <c r="AB1218" s="30">
        <v>1188</v>
      </c>
      <c r="AC1218" s="30">
        <v>1.6008893064304355</v>
      </c>
      <c r="AD1218" s="30">
        <v>-1.3008893064304354</v>
      </c>
    </row>
    <row r="1219" spans="1:30">
      <c r="A1219" s="4">
        <v>43788.708333333336</v>
      </c>
      <c r="B1219">
        <v>43788</v>
      </c>
      <c r="C1219" s="3">
        <v>0.70833333333333337</v>
      </c>
      <c r="D1219" s="3">
        <v>17</v>
      </c>
      <c r="E1219" s="3">
        <v>50</v>
      </c>
      <c r="F1219" s="3">
        <v>0.3</v>
      </c>
      <c r="G1219" s="5">
        <v>0.5</v>
      </c>
      <c r="H1219" s="3">
        <v>0.8</v>
      </c>
      <c r="I1219" s="3">
        <v>1.55139</v>
      </c>
      <c r="J1219" s="12">
        <f t="shared" si="57"/>
        <v>1.2875000000000001</v>
      </c>
      <c r="K1219" s="4">
        <v>43788.708333333336</v>
      </c>
      <c r="L1219" s="3">
        <f t="shared" si="58"/>
        <v>19</v>
      </c>
      <c r="M1219" s="3">
        <f t="shared" si="59"/>
        <v>17</v>
      </c>
      <c r="N1219" s="3">
        <v>0</v>
      </c>
      <c r="O1219" s="3">
        <v>0</v>
      </c>
      <c r="P1219" s="3">
        <v>56</v>
      </c>
      <c r="Q1219" s="3">
        <v>0</v>
      </c>
      <c r="R1219" s="3"/>
      <c r="S1219" s="3">
        <f>IF(ISBLANK(Table13[[#This Row],[T1]]),0,IF(Table13[[#This Row],[T1]]&gt;0,1,0))</f>
        <v>1</v>
      </c>
      <c r="T1219" s="3">
        <f>IF(ISBLANK(Table13[[#This Row],[T2]]),0,IF(Table13[[#This Row],[T2]]&gt;0,1,0))</f>
        <v>0</v>
      </c>
      <c r="U1219" s="3">
        <f>IF(ISBLANK(Table13[[#This Row],[T3]]),0,IF(Table13[[#This Row],[T3]]&gt;0,1,0))</f>
        <v>1</v>
      </c>
      <c r="V1219" s="3">
        <f>IF(ISBLANK(Table13[[#This Row],[T4]]),0,IF(Table13[[#This Row],[T4]]&gt;0,1,0))</f>
        <v>0</v>
      </c>
      <c r="W1219" s="26">
        <v>53</v>
      </c>
      <c r="X1219" s="22">
        <v>13</v>
      </c>
      <c r="Y1219" s="3">
        <v>0.8</v>
      </c>
      <c r="Z1219" s="3"/>
      <c r="AB1219" s="30">
        <v>1189</v>
      </c>
      <c r="AC1219" s="30">
        <v>1.5901660239113804</v>
      </c>
      <c r="AD1219" s="30">
        <v>-1.0901660239113804</v>
      </c>
    </row>
    <row r="1220" spans="1:30">
      <c r="A1220" s="4">
        <v>43788.75</v>
      </c>
      <c r="B1220">
        <v>43788</v>
      </c>
      <c r="C1220" s="3">
        <v>0.75</v>
      </c>
      <c r="D1220" s="3">
        <v>18</v>
      </c>
      <c r="E1220" s="3">
        <v>50</v>
      </c>
      <c r="F1220" s="3">
        <v>0.6</v>
      </c>
      <c r="G1220" s="5">
        <v>0.6</v>
      </c>
      <c r="H1220" s="3">
        <v>1.2</v>
      </c>
      <c r="I1220" s="3">
        <v>1.55139</v>
      </c>
      <c r="J1220" s="12">
        <f t="shared" si="57"/>
        <v>1.3291666666666666</v>
      </c>
      <c r="K1220" s="4">
        <v>43788.75</v>
      </c>
      <c r="L1220" s="3">
        <f t="shared" si="58"/>
        <v>19</v>
      </c>
      <c r="M1220" s="3">
        <f t="shared" si="59"/>
        <v>18</v>
      </c>
      <c r="N1220" s="3">
        <v>0</v>
      </c>
      <c r="O1220" s="3">
        <v>0</v>
      </c>
      <c r="P1220" s="3">
        <v>55</v>
      </c>
      <c r="Q1220" s="3">
        <v>0</v>
      </c>
      <c r="R1220" s="3"/>
      <c r="S1220" s="3">
        <f>IF(ISBLANK(Table13[[#This Row],[T1]]),0,IF(Table13[[#This Row],[T1]]&gt;0,1,0))</f>
        <v>1</v>
      </c>
      <c r="T1220" s="3">
        <f>IF(ISBLANK(Table13[[#This Row],[T2]]),0,IF(Table13[[#This Row],[T2]]&gt;0,1,0))</f>
        <v>0</v>
      </c>
      <c r="U1220" s="3">
        <f>IF(ISBLANK(Table13[[#This Row],[T3]]),0,IF(Table13[[#This Row],[T3]]&gt;0,1,0))</f>
        <v>1</v>
      </c>
      <c r="V1220" s="3">
        <f>IF(ISBLANK(Table13[[#This Row],[T4]]),0,IF(Table13[[#This Row],[T4]]&gt;0,1,0))</f>
        <v>0</v>
      </c>
      <c r="W1220" s="25">
        <v>51</v>
      </c>
      <c r="X1220" s="23">
        <v>11</v>
      </c>
      <c r="Y1220" s="3">
        <v>1.2</v>
      </c>
      <c r="Z1220" s="3"/>
      <c r="AB1220" s="30">
        <v>1190</v>
      </c>
      <c r="AC1220" s="30">
        <v>1.5579961763542145</v>
      </c>
      <c r="AD1220" s="30">
        <v>-1.0579961763542145</v>
      </c>
    </row>
    <row r="1221" spans="1:30">
      <c r="A1221" s="4">
        <v>43788.791666666664</v>
      </c>
      <c r="B1221">
        <v>43788</v>
      </c>
      <c r="C1221" s="3">
        <v>0.79166666666666663</v>
      </c>
      <c r="D1221" s="3">
        <v>19</v>
      </c>
      <c r="E1221" s="3">
        <v>50</v>
      </c>
      <c r="F1221" s="3">
        <v>0.2</v>
      </c>
      <c r="G1221" s="5">
        <v>0.5</v>
      </c>
      <c r="H1221" s="3">
        <v>0.7</v>
      </c>
      <c r="I1221" s="3">
        <v>1.55139</v>
      </c>
      <c r="J1221" s="12">
        <f t="shared" si="57"/>
        <v>1.3958333333333333</v>
      </c>
      <c r="K1221" s="4">
        <v>43788.791666261575</v>
      </c>
      <c r="L1221" s="3">
        <f t="shared" si="58"/>
        <v>19</v>
      </c>
      <c r="M1221" s="3">
        <f t="shared" si="59"/>
        <v>19</v>
      </c>
      <c r="N1221" s="3"/>
      <c r="O1221" s="3"/>
      <c r="P1221" s="3"/>
      <c r="Q1221" s="3"/>
      <c r="R1221" s="3"/>
      <c r="S1221" s="3">
        <f>IF(ISBLANK(Table13[[#This Row],[T1]]),0,IF(Table13[[#This Row],[T1]]&gt;0,1,0))</f>
        <v>1</v>
      </c>
      <c r="T1221" s="3">
        <f>IF(ISBLANK(Table13[[#This Row],[T2]]),0,IF(Table13[[#This Row],[T2]]&gt;0,1,0))</f>
        <v>0</v>
      </c>
      <c r="U1221" s="3">
        <f>IF(ISBLANK(Table13[[#This Row],[T3]]),0,IF(Table13[[#This Row],[T3]]&gt;0,1,0))</f>
        <v>1</v>
      </c>
      <c r="V1221" s="3">
        <f>IF(ISBLANK(Table13[[#This Row],[T4]]),0,IF(Table13[[#This Row],[T4]]&gt;0,1,0))</f>
        <v>0</v>
      </c>
      <c r="W1221" s="26">
        <v>52</v>
      </c>
      <c r="X1221" s="22">
        <v>11</v>
      </c>
      <c r="Y1221" s="3">
        <v>0.7</v>
      </c>
      <c r="Z1221" s="3"/>
      <c r="AB1221" s="30">
        <v>1191</v>
      </c>
      <c r="AC1221" s="30">
        <v>1.5274170752466043</v>
      </c>
      <c r="AD1221" s="30">
        <v>-1.0274170752466043</v>
      </c>
    </row>
    <row r="1222" spans="1:30">
      <c r="A1222" s="4">
        <v>43788.833333333336</v>
      </c>
      <c r="B1222">
        <v>43788</v>
      </c>
      <c r="C1222" s="3">
        <v>0.83333333333333337</v>
      </c>
      <c r="D1222" s="3">
        <v>20</v>
      </c>
      <c r="E1222" s="3">
        <v>50</v>
      </c>
      <c r="F1222" s="3">
        <v>0.3</v>
      </c>
      <c r="G1222" s="5">
        <v>0.4</v>
      </c>
      <c r="H1222" s="3">
        <v>0.7</v>
      </c>
      <c r="I1222" s="3">
        <v>1.55139</v>
      </c>
      <c r="J1222" s="12">
        <f t="shared" si="57"/>
        <v>1.45</v>
      </c>
      <c r="K1222" s="4">
        <v>43788.833332870374</v>
      </c>
      <c r="L1222" s="3">
        <f t="shared" si="58"/>
        <v>19</v>
      </c>
      <c r="M1222" s="3">
        <f t="shared" si="59"/>
        <v>20</v>
      </c>
      <c r="N1222" s="3"/>
      <c r="O1222" s="3"/>
      <c r="P1222" s="3"/>
      <c r="Q1222" s="3"/>
      <c r="R1222" s="3"/>
      <c r="S1222" s="3">
        <f>IF(ISBLANK(Table13[[#This Row],[T1]]),0,IF(Table13[[#This Row],[T1]]&gt;0,1,0))</f>
        <v>0</v>
      </c>
      <c r="T1222" s="3">
        <f>IF(ISBLANK(Table13[[#This Row],[T2]]),0,IF(Table13[[#This Row],[T2]]&gt;0,1,0))</f>
        <v>0</v>
      </c>
      <c r="U1222" s="3">
        <f>IF(ISBLANK(Table13[[#This Row],[T3]]),0,IF(Table13[[#This Row],[T3]]&gt;0,1,0))</f>
        <v>1</v>
      </c>
      <c r="V1222" s="3">
        <f>IF(ISBLANK(Table13[[#This Row],[T4]]),0,IF(Table13[[#This Row],[T4]]&gt;0,1,0))</f>
        <v>0</v>
      </c>
      <c r="W1222" s="25">
        <v>48</v>
      </c>
      <c r="X1222" s="23">
        <v>11</v>
      </c>
      <c r="Y1222" s="3">
        <v>0.7</v>
      </c>
      <c r="Z1222" s="3"/>
      <c r="AB1222" s="30">
        <v>1192</v>
      </c>
      <c r="AC1222" s="30">
        <v>1.5381403577656596</v>
      </c>
      <c r="AD1222" s="30">
        <v>-0.5381403577656596</v>
      </c>
    </row>
    <row r="1223" spans="1:30">
      <c r="A1223" s="4">
        <v>43788.875</v>
      </c>
      <c r="B1223">
        <v>43788</v>
      </c>
      <c r="C1223" s="3">
        <v>0.875</v>
      </c>
      <c r="D1223" s="3">
        <v>21</v>
      </c>
      <c r="E1223" s="3">
        <v>50</v>
      </c>
      <c r="F1223" s="3">
        <v>0.6</v>
      </c>
      <c r="G1223" s="5">
        <v>2.1</v>
      </c>
      <c r="H1223" s="3">
        <v>2.7</v>
      </c>
      <c r="I1223" s="3">
        <v>1.55139</v>
      </c>
      <c r="J1223" s="12">
        <f t="shared" si="57"/>
        <v>1.5750000000000002</v>
      </c>
      <c r="K1223" s="4">
        <v>43788.875</v>
      </c>
      <c r="L1223" s="3">
        <f t="shared" si="58"/>
        <v>19</v>
      </c>
      <c r="M1223" s="3">
        <f t="shared" si="59"/>
        <v>21</v>
      </c>
      <c r="N1223" s="3">
        <v>29</v>
      </c>
      <c r="O1223" s="3">
        <v>9</v>
      </c>
      <c r="P1223" s="3">
        <v>0</v>
      </c>
      <c r="Q1223" s="3">
        <v>0</v>
      </c>
      <c r="R1223" s="3"/>
      <c r="S1223" s="3">
        <f>IF(ISBLANK(Table13[[#This Row],[T1]]),0,IF(Table13[[#This Row],[T1]]&gt;0,1,0))</f>
        <v>0</v>
      </c>
      <c r="T1223" s="3">
        <f>IF(ISBLANK(Table13[[#This Row],[T2]]),0,IF(Table13[[#This Row],[T2]]&gt;0,1,0))</f>
        <v>0</v>
      </c>
      <c r="U1223" s="3">
        <f>IF(ISBLANK(Table13[[#This Row],[T3]]),0,IF(Table13[[#This Row],[T3]]&gt;0,1,0))</f>
        <v>1</v>
      </c>
      <c r="V1223" s="3">
        <f>IF(ISBLANK(Table13[[#This Row],[T4]]),0,IF(Table13[[#This Row],[T4]]&gt;0,1,0))</f>
        <v>0</v>
      </c>
      <c r="W1223" s="26">
        <v>48</v>
      </c>
      <c r="X1223" s="22">
        <v>11</v>
      </c>
      <c r="Y1223" s="3">
        <v>2.7</v>
      </c>
      <c r="Z1223" s="3"/>
      <c r="AB1223" s="30">
        <v>1193</v>
      </c>
      <c r="AC1223" s="30">
        <v>1.5381403577656596</v>
      </c>
      <c r="AD1223" s="30">
        <v>1.9618596422343404</v>
      </c>
    </row>
    <row r="1224" spans="1:30">
      <c r="A1224" s="4">
        <v>43788.916666666664</v>
      </c>
      <c r="B1224">
        <v>43788</v>
      </c>
      <c r="C1224" s="3">
        <v>0.91666666666666663</v>
      </c>
      <c r="D1224" s="3">
        <v>22</v>
      </c>
      <c r="E1224" s="3">
        <v>50</v>
      </c>
      <c r="F1224" s="3">
        <v>0.9</v>
      </c>
      <c r="G1224" s="5">
        <v>0.5</v>
      </c>
      <c r="H1224" s="3">
        <v>1.4</v>
      </c>
      <c r="I1224" s="3">
        <v>1.55139</v>
      </c>
      <c r="J1224" s="12">
        <f t="shared" si="57"/>
        <v>1.5666666666666667</v>
      </c>
      <c r="K1224" s="4">
        <v>43788.916666666664</v>
      </c>
      <c r="L1224" s="3">
        <f t="shared" si="58"/>
        <v>19</v>
      </c>
      <c r="M1224" s="3">
        <f t="shared" si="59"/>
        <v>22</v>
      </c>
      <c r="N1224" s="3">
        <v>57</v>
      </c>
      <c r="O1224" s="3">
        <v>57</v>
      </c>
      <c r="P1224" s="3">
        <v>0</v>
      </c>
      <c r="Q1224" s="3">
        <v>0</v>
      </c>
      <c r="R1224" s="3"/>
      <c r="S1224" s="3">
        <f>IF(ISBLANK(Table13[[#This Row],[T1]]),0,IF(Table13[[#This Row],[T1]]&gt;0,1,0))</f>
        <v>0</v>
      </c>
      <c r="T1224" s="3">
        <f>IF(ISBLANK(Table13[[#This Row],[T2]]),0,IF(Table13[[#This Row],[T2]]&gt;0,1,0))</f>
        <v>0</v>
      </c>
      <c r="U1224" s="3">
        <f>IF(ISBLANK(Table13[[#This Row],[T3]]),0,IF(Table13[[#This Row],[T3]]&gt;0,1,0))</f>
        <v>1</v>
      </c>
      <c r="V1224" s="3">
        <f>IF(ISBLANK(Table13[[#This Row],[T4]]),0,IF(Table13[[#This Row],[T4]]&gt;0,1,0))</f>
        <v>0</v>
      </c>
      <c r="W1224" s="25">
        <v>48</v>
      </c>
      <c r="X1224" s="23">
        <v>11</v>
      </c>
      <c r="Y1224" s="3">
        <v>1.4</v>
      </c>
      <c r="Z1224" s="3"/>
      <c r="AB1224" s="30">
        <v>1194</v>
      </c>
      <c r="AC1224" s="30">
        <v>1.6200982989093116</v>
      </c>
      <c r="AD1224" s="30">
        <v>-0.12009829890931156</v>
      </c>
    </row>
    <row r="1225" spans="1:30">
      <c r="A1225" s="4">
        <v>43788.958333333336</v>
      </c>
      <c r="B1225">
        <v>43788</v>
      </c>
      <c r="C1225" s="3">
        <v>0.95833333333333337</v>
      </c>
      <c r="D1225" s="3">
        <v>23</v>
      </c>
      <c r="E1225" s="3">
        <v>50</v>
      </c>
      <c r="F1225" s="3">
        <v>1.4</v>
      </c>
      <c r="G1225" s="5">
        <v>0.7</v>
      </c>
      <c r="H1225" s="3">
        <v>2.0999999999999996</v>
      </c>
      <c r="I1225" s="3">
        <v>1.55139</v>
      </c>
      <c r="J1225" s="12">
        <f t="shared" si="57"/>
        <v>1.5750000000000002</v>
      </c>
      <c r="K1225" s="4">
        <v>43788.958333333336</v>
      </c>
      <c r="L1225" s="3">
        <f t="shared" si="58"/>
        <v>19</v>
      </c>
      <c r="M1225" s="3">
        <f t="shared" si="59"/>
        <v>23</v>
      </c>
      <c r="N1225" s="3">
        <v>58</v>
      </c>
      <c r="O1225" s="3">
        <v>58</v>
      </c>
      <c r="P1225" s="3">
        <v>34</v>
      </c>
      <c r="Q1225" s="3">
        <v>0</v>
      </c>
      <c r="R1225" s="3"/>
      <c r="S1225" s="3">
        <f>IF(ISBLANK(Table13[[#This Row],[T1]]),0,IF(Table13[[#This Row],[T1]]&gt;0,1,0))</f>
        <v>0</v>
      </c>
      <c r="T1225" s="3">
        <f>IF(ISBLANK(Table13[[#This Row],[T2]]),0,IF(Table13[[#This Row],[T2]]&gt;0,1,0))</f>
        <v>0</v>
      </c>
      <c r="U1225" s="3">
        <f>IF(ISBLANK(Table13[[#This Row],[T3]]),0,IF(Table13[[#This Row],[T3]]&gt;0,1,0))</f>
        <v>1</v>
      </c>
      <c r="V1225" s="3">
        <f>IF(ISBLANK(Table13[[#This Row],[T4]]),0,IF(Table13[[#This Row],[T4]]&gt;0,1,0))</f>
        <v>0</v>
      </c>
      <c r="W1225" s="26">
        <v>48</v>
      </c>
      <c r="X1225" s="22">
        <v>11</v>
      </c>
      <c r="Y1225" s="3">
        <v>2.0999999999999996</v>
      </c>
      <c r="Z1225" s="3"/>
      <c r="AB1225" s="30">
        <v>1195</v>
      </c>
      <c r="AC1225" s="30">
        <v>1.8100472025912631</v>
      </c>
      <c r="AD1225" s="30">
        <v>8.9952797408737073E-2</v>
      </c>
    </row>
    <row r="1226" spans="1:30">
      <c r="A1226" s="4">
        <v>43789</v>
      </c>
      <c r="B1226">
        <v>43789</v>
      </c>
      <c r="C1226" s="3">
        <v>0</v>
      </c>
      <c r="D1226" s="3">
        <v>0</v>
      </c>
      <c r="E1226" s="3">
        <v>51</v>
      </c>
      <c r="F1226" s="3">
        <v>0.2</v>
      </c>
      <c r="G1226" s="5">
        <v>0.5</v>
      </c>
      <c r="H1226" s="3">
        <v>0.7</v>
      </c>
      <c r="I1226" s="3">
        <v>1.55139</v>
      </c>
      <c r="J1226" s="12">
        <f t="shared" si="57"/>
        <v>1.5041666666666664</v>
      </c>
      <c r="K1226" s="4">
        <v>43789</v>
      </c>
      <c r="L1226" s="3">
        <f t="shared" si="58"/>
        <v>20</v>
      </c>
      <c r="M1226" s="3">
        <f t="shared" si="59"/>
        <v>0</v>
      </c>
      <c r="N1226" s="3">
        <v>58</v>
      </c>
      <c r="O1226" s="3">
        <v>58</v>
      </c>
      <c r="P1226" s="3">
        <v>58</v>
      </c>
      <c r="Q1226" s="3">
        <v>0</v>
      </c>
      <c r="R1226" s="3"/>
      <c r="S1226" s="3">
        <f>IF(ISBLANK(Table13[[#This Row],[T1]]),0,IF(Table13[[#This Row],[T1]]&gt;0,1,0))</f>
        <v>1</v>
      </c>
      <c r="T1226" s="3">
        <f>IF(ISBLANK(Table13[[#This Row],[T2]]),0,IF(Table13[[#This Row],[T2]]&gt;0,1,0))</f>
        <v>0</v>
      </c>
      <c r="U1226" s="3">
        <f>IF(ISBLANK(Table13[[#This Row],[T3]]),0,IF(Table13[[#This Row],[T3]]&gt;0,1,0))</f>
        <v>1</v>
      </c>
      <c r="V1226" s="3">
        <f>IF(ISBLANK(Table13[[#This Row],[T4]]),0,IF(Table13[[#This Row],[T4]]&gt;0,1,0))</f>
        <v>0</v>
      </c>
      <c r="W1226" s="25">
        <v>50</v>
      </c>
      <c r="X1226" s="23">
        <v>11</v>
      </c>
      <c r="Y1226" s="3">
        <v>0.7</v>
      </c>
      <c r="Z1226" s="3"/>
      <c r="AB1226" s="30">
        <v>1196</v>
      </c>
      <c r="AC1226" s="30">
        <v>1.8783455268225737</v>
      </c>
      <c r="AD1226" s="30">
        <v>-0.37834552682257372</v>
      </c>
    </row>
    <row r="1227" spans="1:30">
      <c r="A1227" s="4">
        <v>43789.041666666664</v>
      </c>
      <c r="B1227">
        <v>43789</v>
      </c>
      <c r="C1227" s="3">
        <v>4.1666666666666664E-2</v>
      </c>
      <c r="D1227" s="3">
        <v>1</v>
      </c>
      <c r="E1227" s="3">
        <v>51</v>
      </c>
      <c r="F1227" s="3">
        <v>0.2</v>
      </c>
      <c r="G1227" s="5">
        <v>0.5</v>
      </c>
      <c r="H1227" s="3">
        <v>0.7</v>
      </c>
      <c r="I1227" s="3">
        <v>1.55139</v>
      </c>
      <c r="J1227" s="12">
        <f t="shared" si="57"/>
        <v>1.4916666666666665</v>
      </c>
      <c r="K1227" s="4">
        <v>43789.041666666664</v>
      </c>
      <c r="L1227" s="3">
        <f t="shared" si="58"/>
        <v>20</v>
      </c>
      <c r="M1227" s="3">
        <f t="shared" si="59"/>
        <v>1</v>
      </c>
      <c r="N1227" s="3">
        <v>58</v>
      </c>
      <c r="O1227" s="3">
        <v>58</v>
      </c>
      <c r="P1227" s="3">
        <v>58</v>
      </c>
      <c r="Q1227" s="3">
        <v>0</v>
      </c>
      <c r="R1227" s="3"/>
      <c r="S1227" s="3">
        <f>IF(ISBLANK(Table13[[#This Row],[T1]]),0,IF(Table13[[#This Row],[T1]]&gt;0,1,0))</f>
        <v>1</v>
      </c>
      <c r="T1227" s="3">
        <f>IF(ISBLANK(Table13[[#This Row],[T2]]),0,IF(Table13[[#This Row],[T2]]&gt;0,1,0))</f>
        <v>0</v>
      </c>
      <c r="U1227" s="3">
        <f>IF(ISBLANK(Table13[[#This Row],[T3]]),0,IF(Table13[[#This Row],[T3]]&gt;0,1,0))</f>
        <v>1</v>
      </c>
      <c r="V1227" s="3">
        <f>IF(ISBLANK(Table13[[#This Row],[T4]]),0,IF(Table13[[#This Row],[T4]]&gt;0,1,0))</f>
        <v>0</v>
      </c>
      <c r="W1227" s="26">
        <v>50</v>
      </c>
      <c r="X1227" s="22">
        <v>11</v>
      </c>
      <c r="Y1227" s="3">
        <v>0.7</v>
      </c>
      <c r="Z1227" s="3"/>
      <c r="AB1227" s="30">
        <v>1197</v>
      </c>
      <c r="AC1227" s="30">
        <v>1.8783455268225737</v>
      </c>
      <c r="AD1227" s="30">
        <v>0.9216544731774261</v>
      </c>
    </row>
    <row r="1228" spans="1:30">
      <c r="A1228" s="4">
        <v>43789.083333333336</v>
      </c>
      <c r="B1228">
        <v>43789</v>
      </c>
      <c r="C1228" s="3">
        <v>8.3333333333333329E-2</v>
      </c>
      <c r="D1228" s="3">
        <v>2</v>
      </c>
      <c r="E1228" s="3">
        <v>51</v>
      </c>
      <c r="F1228" s="3">
        <v>0.2</v>
      </c>
      <c r="G1228" s="5">
        <v>0.4</v>
      </c>
      <c r="H1228" s="3">
        <v>0.60000000000000009</v>
      </c>
      <c r="I1228" s="3">
        <v>1.55139</v>
      </c>
      <c r="J1228" s="12">
        <f t="shared" si="57"/>
        <v>1.4833333333333334</v>
      </c>
      <c r="K1228" s="4">
        <v>43789.083333333336</v>
      </c>
      <c r="L1228" s="3">
        <f t="shared" si="58"/>
        <v>20</v>
      </c>
      <c r="M1228" s="3">
        <f t="shared" si="59"/>
        <v>2</v>
      </c>
      <c r="N1228" s="3">
        <v>57</v>
      </c>
      <c r="O1228" s="3">
        <v>57</v>
      </c>
      <c r="P1228" s="3">
        <v>57</v>
      </c>
      <c r="Q1228" s="3">
        <v>0</v>
      </c>
      <c r="R1228" s="3"/>
      <c r="S1228" s="3">
        <f>IF(ISBLANK(Table13[[#This Row],[T1]]),0,IF(Table13[[#This Row],[T1]]&gt;0,1,0))</f>
        <v>1</v>
      </c>
      <c r="T1228" s="3">
        <f>IF(ISBLANK(Table13[[#This Row],[T2]]),0,IF(Table13[[#This Row],[T2]]&gt;0,1,0))</f>
        <v>0</v>
      </c>
      <c r="U1228" s="3">
        <f>IF(ISBLANK(Table13[[#This Row],[T3]]),0,IF(Table13[[#This Row],[T3]]&gt;0,1,0))</f>
        <v>1</v>
      </c>
      <c r="V1228" s="3">
        <f>IF(ISBLANK(Table13[[#This Row],[T4]]),0,IF(Table13[[#This Row],[T4]]&gt;0,1,0))</f>
        <v>0</v>
      </c>
      <c r="W1228" s="25">
        <v>48</v>
      </c>
      <c r="X1228" s="23">
        <v>11</v>
      </c>
      <c r="Y1228" s="3">
        <v>0.60000000000000009</v>
      </c>
      <c r="Z1228" s="3"/>
      <c r="AB1228" s="30">
        <v>1198</v>
      </c>
      <c r="AC1228" s="30">
        <v>1.8398309304740954</v>
      </c>
      <c r="AD1228" s="30">
        <v>1.560169069525905</v>
      </c>
    </row>
    <row r="1229" spans="1:30">
      <c r="A1229" s="4">
        <v>43789.125</v>
      </c>
      <c r="B1229">
        <v>43789</v>
      </c>
      <c r="C1229" s="3">
        <v>0.125</v>
      </c>
      <c r="D1229" s="3">
        <v>3</v>
      </c>
      <c r="E1229" s="3">
        <v>51</v>
      </c>
      <c r="F1229" s="3">
        <v>0.5</v>
      </c>
      <c r="G1229" s="5">
        <v>0.3</v>
      </c>
      <c r="H1229" s="3">
        <v>0.8</v>
      </c>
      <c r="I1229" s="3">
        <v>1.55139</v>
      </c>
      <c r="J1229" s="12">
        <f t="shared" si="57"/>
        <v>1.4958333333333329</v>
      </c>
      <c r="K1229" s="4">
        <v>43789.125</v>
      </c>
      <c r="L1229" s="3">
        <f t="shared" si="58"/>
        <v>20</v>
      </c>
      <c r="M1229" s="3">
        <f t="shared" si="59"/>
        <v>3</v>
      </c>
      <c r="N1229" s="3">
        <v>58</v>
      </c>
      <c r="O1229" s="3">
        <v>58</v>
      </c>
      <c r="P1229" s="3">
        <v>58</v>
      </c>
      <c r="Q1229" s="3">
        <v>0</v>
      </c>
      <c r="R1229" s="3"/>
      <c r="S1229" s="3">
        <f>IF(ISBLANK(Table13[[#This Row],[T1]]),0,IF(Table13[[#This Row],[T1]]&gt;0,1,0))</f>
        <v>1</v>
      </c>
      <c r="T1229" s="3">
        <f>IF(ISBLANK(Table13[[#This Row],[T2]]),0,IF(Table13[[#This Row],[T2]]&gt;0,1,0))</f>
        <v>0</v>
      </c>
      <c r="U1229" s="3">
        <f>IF(ISBLANK(Table13[[#This Row],[T3]]),0,IF(Table13[[#This Row],[T3]]&gt;0,1,0))</f>
        <v>1</v>
      </c>
      <c r="V1229" s="3">
        <f>IF(ISBLANK(Table13[[#This Row],[T4]]),0,IF(Table13[[#This Row],[T4]]&gt;0,1,0))</f>
        <v>0</v>
      </c>
      <c r="W1229" s="26">
        <v>48</v>
      </c>
      <c r="X1229" s="22">
        <v>11</v>
      </c>
      <c r="Y1229" s="3">
        <v>0.8</v>
      </c>
      <c r="Z1229" s="3"/>
      <c r="AB1229" s="30">
        <v>1199</v>
      </c>
      <c r="AC1229" s="30">
        <v>1.6714168895622727</v>
      </c>
      <c r="AD1229" s="30">
        <v>-0.57141688956227266</v>
      </c>
    </row>
    <row r="1230" spans="1:30">
      <c r="A1230" s="4">
        <v>43789.166666666664</v>
      </c>
      <c r="B1230">
        <v>43789</v>
      </c>
      <c r="C1230" s="3">
        <v>0.16666666666666666</v>
      </c>
      <c r="D1230" s="3">
        <v>4</v>
      </c>
      <c r="E1230" s="3">
        <v>51</v>
      </c>
      <c r="F1230" s="3">
        <v>0.3</v>
      </c>
      <c r="G1230" s="5">
        <v>0.5</v>
      </c>
      <c r="H1230" s="3">
        <v>0.8</v>
      </c>
      <c r="I1230" s="3">
        <v>1.55139</v>
      </c>
      <c r="J1230" s="12">
        <f t="shared" si="57"/>
        <v>1.4999999999999998</v>
      </c>
      <c r="K1230" s="4">
        <v>43789.166666666664</v>
      </c>
      <c r="L1230" s="3">
        <f t="shared" si="58"/>
        <v>20</v>
      </c>
      <c r="M1230" s="3">
        <f t="shared" si="59"/>
        <v>4</v>
      </c>
      <c r="N1230" s="3">
        <v>58</v>
      </c>
      <c r="O1230" s="3">
        <v>58</v>
      </c>
      <c r="P1230" s="3">
        <v>58</v>
      </c>
      <c r="Q1230" s="3">
        <v>0</v>
      </c>
      <c r="R1230" s="3"/>
      <c r="S1230" s="3">
        <f>IF(ISBLANK(Table13[[#This Row],[T1]]),0,IF(Table13[[#This Row],[T1]]&gt;0,1,0))</f>
        <v>1</v>
      </c>
      <c r="T1230" s="3">
        <f>IF(ISBLANK(Table13[[#This Row],[T2]]),0,IF(Table13[[#This Row],[T2]]&gt;0,1,0))</f>
        <v>0</v>
      </c>
      <c r="U1230" s="3">
        <f>IF(ISBLANK(Table13[[#This Row],[T3]]),0,IF(Table13[[#This Row],[T3]]&gt;0,1,0))</f>
        <v>1</v>
      </c>
      <c r="V1230" s="3">
        <f>IF(ISBLANK(Table13[[#This Row],[T4]]),0,IF(Table13[[#This Row],[T4]]&gt;0,1,0))</f>
        <v>0</v>
      </c>
      <c r="W1230" s="25">
        <v>48</v>
      </c>
      <c r="X1230" s="23">
        <v>11</v>
      </c>
      <c r="Y1230" s="3">
        <v>0.8</v>
      </c>
      <c r="Z1230" s="3"/>
      <c r="AB1230" s="30">
        <v>1200</v>
      </c>
      <c r="AC1230" s="30">
        <v>1.6416331616794404</v>
      </c>
      <c r="AD1230" s="30">
        <v>-0.6416331616794404</v>
      </c>
    </row>
    <row r="1231" spans="1:30">
      <c r="A1231" s="4">
        <v>43789.208333333336</v>
      </c>
      <c r="B1231">
        <v>43789</v>
      </c>
      <c r="C1231" s="3">
        <v>0.20833333333333334</v>
      </c>
      <c r="D1231" s="3">
        <v>5</v>
      </c>
      <c r="E1231" s="3">
        <v>51</v>
      </c>
      <c r="F1231" s="3">
        <v>0.5</v>
      </c>
      <c r="G1231" s="5">
        <v>0.6</v>
      </c>
      <c r="H1231" s="3">
        <v>1.1000000000000001</v>
      </c>
      <c r="I1231" s="3">
        <v>1.55139</v>
      </c>
      <c r="J1231" s="12">
        <f t="shared" si="57"/>
        <v>1.5624999999999993</v>
      </c>
      <c r="K1231" s="4">
        <v>43789.208333333336</v>
      </c>
      <c r="L1231" s="3">
        <f t="shared" si="58"/>
        <v>20</v>
      </c>
      <c r="M1231" s="3">
        <f t="shared" si="59"/>
        <v>5</v>
      </c>
      <c r="N1231" s="3">
        <v>58</v>
      </c>
      <c r="O1231" s="3">
        <v>58</v>
      </c>
      <c r="P1231" s="3">
        <v>58</v>
      </c>
      <c r="Q1231" s="3">
        <v>0</v>
      </c>
      <c r="R1231" s="3"/>
      <c r="S1231" s="3">
        <f>IF(ISBLANK(Table13[[#This Row],[T1]]),0,IF(Table13[[#This Row],[T1]]&gt;0,1,0))</f>
        <v>1</v>
      </c>
      <c r="T1231" s="3">
        <f>IF(ISBLANK(Table13[[#This Row],[T2]]),0,IF(Table13[[#This Row],[T2]]&gt;0,1,0))</f>
        <v>0</v>
      </c>
      <c r="U1231" s="3">
        <f>IF(ISBLANK(Table13[[#This Row],[T3]]),0,IF(Table13[[#This Row],[T3]]&gt;0,1,0))</f>
        <v>1</v>
      </c>
      <c r="V1231" s="3">
        <f>IF(ISBLANK(Table13[[#This Row],[T4]]),0,IF(Table13[[#This Row],[T4]]&gt;0,1,0))</f>
        <v>0</v>
      </c>
      <c r="W1231" s="26">
        <v>47</v>
      </c>
      <c r="X1231" s="22">
        <v>11</v>
      </c>
      <c r="Y1231" s="3">
        <v>1.1000000000000001</v>
      </c>
      <c r="Z1231" s="3"/>
      <c r="AB1231" s="30">
        <v>1201</v>
      </c>
      <c r="AC1231" s="30">
        <v>1.6416331616794404</v>
      </c>
      <c r="AD1231" s="30">
        <v>-0.6416331616794404</v>
      </c>
    </row>
    <row r="1232" spans="1:30">
      <c r="A1232" s="4">
        <v>43789.25</v>
      </c>
      <c r="B1232">
        <v>43789</v>
      </c>
      <c r="C1232" s="3">
        <v>0.25</v>
      </c>
      <c r="D1232" s="3">
        <v>6</v>
      </c>
      <c r="E1232" s="3">
        <v>51</v>
      </c>
      <c r="F1232" s="3">
        <v>0.3</v>
      </c>
      <c r="G1232" s="5">
        <v>2.4</v>
      </c>
      <c r="H1232" s="3">
        <v>2.6999999999999997</v>
      </c>
      <c r="I1232" s="3">
        <v>1.55139</v>
      </c>
      <c r="J1232" s="12">
        <f t="shared" si="57"/>
        <v>1.5499999999999996</v>
      </c>
      <c r="K1232" s="4">
        <v>43789.25</v>
      </c>
      <c r="L1232" s="3">
        <f t="shared" si="58"/>
        <v>20</v>
      </c>
      <c r="M1232" s="3">
        <f t="shared" si="59"/>
        <v>6</v>
      </c>
      <c r="N1232" s="3">
        <v>57</v>
      </c>
      <c r="O1232" s="3">
        <v>57</v>
      </c>
      <c r="P1232" s="3">
        <v>57</v>
      </c>
      <c r="Q1232" s="3">
        <v>0</v>
      </c>
      <c r="R1232" s="3"/>
      <c r="S1232" s="3">
        <f>IF(ISBLANK(Table13[[#This Row],[T1]]),0,IF(Table13[[#This Row],[T1]]&gt;0,1,0))</f>
        <v>1</v>
      </c>
      <c r="T1232" s="3">
        <f>IF(ISBLANK(Table13[[#This Row],[T2]]),0,IF(Table13[[#This Row],[T2]]&gt;0,1,0))</f>
        <v>0</v>
      </c>
      <c r="U1232" s="3">
        <f>IF(ISBLANK(Table13[[#This Row],[T3]]),0,IF(Table13[[#This Row],[T3]]&gt;0,1,0))</f>
        <v>1</v>
      </c>
      <c r="V1232" s="3">
        <f>IF(ISBLANK(Table13[[#This Row],[T4]]),0,IF(Table13[[#This Row],[T4]]&gt;0,1,0))</f>
        <v>0</v>
      </c>
      <c r="W1232" s="25">
        <v>48</v>
      </c>
      <c r="X1232" s="23">
        <v>11</v>
      </c>
      <c r="Y1232" s="3">
        <v>2.6999999999999997</v>
      </c>
      <c r="Z1232" s="3"/>
      <c r="AB1232" s="30">
        <v>1202</v>
      </c>
      <c r="AC1232" s="30">
        <v>1.6118494337966078</v>
      </c>
      <c r="AD1232" s="30">
        <v>-0.51184943379660774</v>
      </c>
    </row>
    <row r="1233" spans="1:30">
      <c r="A1233" s="4">
        <v>43789.291666666664</v>
      </c>
      <c r="B1233">
        <v>43789</v>
      </c>
      <c r="C1233" s="3">
        <v>0.29166666666666669</v>
      </c>
      <c r="D1233" s="3">
        <v>7</v>
      </c>
      <c r="E1233" s="3">
        <v>51</v>
      </c>
      <c r="F1233" s="3">
        <v>2.8</v>
      </c>
      <c r="G1233" s="5">
        <v>0.8</v>
      </c>
      <c r="H1233" s="3">
        <v>3.5999999999999996</v>
      </c>
      <c r="I1233" s="3">
        <v>1.55139</v>
      </c>
      <c r="J1233" s="12">
        <f t="shared" si="57"/>
        <v>1.5124999999999995</v>
      </c>
      <c r="K1233" s="4">
        <v>43789.291666666664</v>
      </c>
      <c r="L1233" s="3">
        <f t="shared" si="58"/>
        <v>20</v>
      </c>
      <c r="M1233" s="3">
        <f t="shared" si="59"/>
        <v>7</v>
      </c>
      <c r="N1233" s="3">
        <v>58</v>
      </c>
      <c r="O1233" s="3">
        <v>24</v>
      </c>
      <c r="P1233" s="3">
        <v>58</v>
      </c>
      <c r="Q1233" s="3">
        <v>0</v>
      </c>
      <c r="R1233" s="3"/>
      <c r="S1233" s="3">
        <f>IF(ISBLANK(Table13[[#This Row],[T1]]),0,IF(Table13[[#This Row],[T1]]&gt;0,1,0))</f>
        <v>1</v>
      </c>
      <c r="T1233" s="3">
        <f>IF(ISBLANK(Table13[[#This Row],[T2]]),0,IF(Table13[[#This Row],[T2]]&gt;0,1,0))</f>
        <v>0</v>
      </c>
      <c r="U1233" s="3">
        <f>IF(ISBLANK(Table13[[#This Row],[T3]]),0,IF(Table13[[#This Row],[T3]]&gt;0,1,0))</f>
        <v>1</v>
      </c>
      <c r="V1233" s="3">
        <f>IF(ISBLANK(Table13[[#This Row],[T4]]),0,IF(Table13[[#This Row],[T4]]&gt;0,1,0))</f>
        <v>0</v>
      </c>
      <c r="W1233" s="26">
        <v>48</v>
      </c>
      <c r="X1233" s="22">
        <v>11</v>
      </c>
      <c r="Y1233" s="3">
        <v>3.5999999999999996</v>
      </c>
      <c r="Z1233" s="3"/>
      <c r="AB1233" s="30">
        <v>1203</v>
      </c>
      <c r="AC1233" s="30">
        <v>1.6118494337966078</v>
      </c>
      <c r="AD1233" s="30">
        <v>-0.71184943379660781</v>
      </c>
    </row>
    <row r="1234" spans="1:30">
      <c r="A1234" s="4">
        <v>43789.333333333336</v>
      </c>
      <c r="B1234">
        <v>43789</v>
      </c>
      <c r="C1234" s="3">
        <v>0.33333333333333331</v>
      </c>
      <c r="D1234" s="3">
        <v>8</v>
      </c>
      <c r="E1234" s="3">
        <v>51</v>
      </c>
      <c r="F1234" s="3">
        <v>0.5</v>
      </c>
      <c r="G1234" s="5">
        <v>0.3</v>
      </c>
      <c r="H1234" s="3">
        <v>0.8</v>
      </c>
      <c r="I1234" s="3">
        <v>1.55139</v>
      </c>
      <c r="J1234" s="12">
        <f t="shared" si="57"/>
        <v>1.5125</v>
      </c>
      <c r="K1234" s="4">
        <v>43789.333333333336</v>
      </c>
      <c r="L1234" s="3">
        <f t="shared" si="58"/>
        <v>20</v>
      </c>
      <c r="M1234" s="3">
        <f t="shared" si="59"/>
        <v>8</v>
      </c>
      <c r="N1234" s="3">
        <v>50</v>
      </c>
      <c r="O1234" s="3">
        <v>0</v>
      </c>
      <c r="P1234" s="3">
        <v>58</v>
      </c>
      <c r="Q1234" s="3">
        <v>0</v>
      </c>
      <c r="R1234" s="3"/>
      <c r="S1234" s="3">
        <f>IF(ISBLANK(Table13[[#This Row],[T1]]),0,IF(Table13[[#This Row],[T1]]&gt;0,1,0))</f>
        <v>1</v>
      </c>
      <c r="T1234" s="3">
        <f>IF(ISBLANK(Table13[[#This Row],[T2]]),0,IF(Table13[[#This Row],[T2]]&gt;0,1,0))</f>
        <v>0</v>
      </c>
      <c r="U1234" s="3">
        <f>IF(ISBLANK(Table13[[#This Row],[T3]]),0,IF(Table13[[#This Row],[T3]]&gt;0,1,0))</f>
        <v>1</v>
      </c>
      <c r="V1234" s="3">
        <f>IF(ISBLANK(Table13[[#This Row],[T4]]),0,IF(Table13[[#This Row],[T4]]&gt;0,1,0))</f>
        <v>0</v>
      </c>
      <c r="W1234" s="25">
        <v>49</v>
      </c>
      <c r="X1234" s="23">
        <v>11</v>
      </c>
      <c r="Y1234" s="3">
        <v>0.8</v>
      </c>
      <c r="Z1234" s="3"/>
      <c r="AB1234" s="30">
        <v>1204</v>
      </c>
      <c r="AC1234" s="30">
        <v>1.6118494337966078</v>
      </c>
      <c r="AD1234" s="30">
        <v>-0.61184943379660783</v>
      </c>
    </row>
    <row r="1235" spans="1:30">
      <c r="A1235" s="4">
        <v>43789.375</v>
      </c>
      <c r="B1235">
        <v>43789</v>
      </c>
      <c r="C1235" s="3">
        <v>0.375</v>
      </c>
      <c r="D1235" s="3">
        <v>9</v>
      </c>
      <c r="E1235" s="3">
        <v>51</v>
      </c>
      <c r="F1235" s="3">
        <v>0.2</v>
      </c>
      <c r="G1235" s="5">
        <v>0.2</v>
      </c>
      <c r="H1235" s="3">
        <v>0.4</v>
      </c>
      <c r="I1235" s="3">
        <v>1.55139</v>
      </c>
      <c r="J1235" s="12">
        <f t="shared" si="57"/>
        <v>1.4958333333333333</v>
      </c>
      <c r="K1235" s="4">
        <v>43789.375</v>
      </c>
      <c r="L1235" s="3">
        <f t="shared" si="58"/>
        <v>20</v>
      </c>
      <c r="M1235" s="3">
        <f t="shared" si="59"/>
        <v>9</v>
      </c>
      <c r="N1235" s="3">
        <v>0</v>
      </c>
      <c r="O1235" s="3">
        <v>0</v>
      </c>
      <c r="P1235" s="3">
        <v>58</v>
      </c>
      <c r="Q1235" s="3">
        <v>0</v>
      </c>
      <c r="R1235" s="3"/>
      <c r="S1235" s="3">
        <f>IF(ISBLANK(Table13[[#This Row],[T1]]),0,IF(Table13[[#This Row],[T1]]&gt;0,1,0))</f>
        <v>1</v>
      </c>
      <c r="T1235" s="3">
        <f>IF(ISBLANK(Table13[[#This Row],[T2]]),0,IF(Table13[[#This Row],[T2]]&gt;0,1,0))</f>
        <v>0</v>
      </c>
      <c r="U1235" s="3">
        <f>IF(ISBLANK(Table13[[#This Row],[T3]]),0,IF(Table13[[#This Row],[T3]]&gt;0,1,0))</f>
        <v>1</v>
      </c>
      <c r="V1235" s="3">
        <f>IF(ISBLANK(Table13[[#This Row],[T4]]),0,IF(Table13[[#This Row],[T4]]&gt;0,1,0))</f>
        <v>0</v>
      </c>
      <c r="W1235" s="26">
        <v>49</v>
      </c>
      <c r="X1235" s="22">
        <v>11</v>
      </c>
      <c r="Y1235" s="3">
        <v>0.4</v>
      </c>
      <c r="Z1235" s="3"/>
      <c r="AB1235" s="30">
        <v>1205</v>
      </c>
      <c r="AC1235" s="30">
        <v>1.6118494337966078</v>
      </c>
      <c r="AD1235" s="30">
        <v>-0.11184943379660783</v>
      </c>
    </row>
    <row r="1236" spans="1:30">
      <c r="A1236" s="4">
        <v>43789.416666666664</v>
      </c>
      <c r="B1236">
        <v>43789</v>
      </c>
      <c r="C1236" s="3">
        <v>0.41666666666666669</v>
      </c>
      <c r="D1236" s="3">
        <v>10</v>
      </c>
      <c r="E1236" s="3">
        <v>51</v>
      </c>
      <c r="F1236" s="3">
        <v>0.2</v>
      </c>
      <c r="G1236" s="5">
        <v>0.4</v>
      </c>
      <c r="H1236" s="3">
        <v>0.60000000000000009</v>
      </c>
      <c r="I1236" s="3">
        <v>1.55139</v>
      </c>
      <c r="J1236" s="12">
        <f t="shared" si="57"/>
        <v>1.4999999999999998</v>
      </c>
      <c r="K1236" s="4">
        <v>43789.416666666664</v>
      </c>
      <c r="L1236" s="3">
        <f t="shared" si="58"/>
        <v>20</v>
      </c>
      <c r="M1236" s="3">
        <f t="shared" si="59"/>
        <v>10</v>
      </c>
      <c r="N1236" s="3">
        <v>0</v>
      </c>
      <c r="O1236" s="3">
        <v>0</v>
      </c>
      <c r="P1236" s="3">
        <v>58</v>
      </c>
      <c r="Q1236" s="3">
        <v>0</v>
      </c>
      <c r="R1236" s="3"/>
      <c r="S1236" s="3">
        <f>IF(ISBLANK(Table13[[#This Row],[T1]]),0,IF(Table13[[#This Row],[T1]]&gt;0,1,0))</f>
        <v>1</v>
      </c>
      <c r="T1236" s="3">
        <f>IF(ISBLANK(Table13[[#This Row],[T2]]),0,IF(Table13[[#This Row],[T2]]&gt;0,1,0))</f>
        <v>0</v>
      </c>
      <c r="U1236" s="3">
        <f>IF(ISBLANK(Table13[[#This Row],[T3]]),0,IF(Table13[[#This Row],[T3]]&gt;0,1,0))</f>
        <v>1</v>
      </c>
      <c r="V1236" s="3">
        <f>IF(ISBLANK(Table13[[#This Row],[T4]]),0,IF(Table13[[#This Row],[T4]]&gt;0,1,0))</f>
        <v>0</v>
      </c>
      <c r="W1236" s="25">
        <v>51</v>
      </c>
      <c r="X1236" s="23">
        <v>11</v>
      </c>
      <c r="Y1236" s="3">
        <v>0.60000000000000009</v>
      </c>
      <c r="Z1236" s="3"/>
      <c r="AB1236" s="30">
        <v>1206</v>
      </c>
      <c r="AC1236" s="30">
        <v>1.6011261512775525</v>
      </c>
      <c r="AD1236" s="30">
        <v>0.89887384872244747</v>
      </c>
    </row>
    <row r="1237" spans="1:30">
      <c r="A1237" s="4">
        <v>43789.458333333336</v>
      </c>
      <c r="B1237">
        <v>43789</v>
      </c>
      <c r="C1237" s="3">
        <v>0.45833333333333331</v>
      </c>
      <c r="D1237" s="3">
        <v>11</v>
      </c>
      <c r="E1237" s="3">
        <v>51</v>
      </c>
      <c r="F1237" s="3">
        <v>1</v>
      </c>
      <c r="G1237" s="5">
        <v>0.7</v>
      </c>
      <c r="H1237" s="3">
        <v>1.7</v>
      </c>
      <c r="I1237" s="3">
        <v>1.55139</v>
      </c>
      <c r="J1237" s="12">
        <f t="shared" si="57"/>
        <v>1.4916666666666665</v>
      </c>
      <c r="K1237" s="4">
        <v>43789.458333333336</v>
      </c>
      <c r="L1237" s="3">
        <f t="shared" si="58"/>
        <v>20</v>
      </c>
      <c r="M1237" s="3">
        <f t="shared" si="59"/>
        <v>11</v>
      </c>
      <c r="N1237" s="3">
        <v>0</v>
      </c>
      <c r="O1237" s="3">
        <v>0</v>
      </c>
      <c r="P1237" s="3">
        <v>58</v>
      </c>
      <c r="Q1237" s="3">
        <v>0</v>
      </c>
      <c r="R1237" s="3"/>
      <c r="S1237" s="3">
        <f>IF(ISBLANK(Table13[[#This Row],[T1]]),0,IF(Table13[[#This Row],[T1]]&gt;0,1,0))</f>
        <v>1</v>
      </c>
      <c r="T1237" s="3">
        <f>IF(ISBLANK(Table13[[#This Row],[T2]]),0,IF(Table13[[#This Row],[T2]]&gt;0,1,0))</f>
        <v>0</v>
      </c>
      <c r="U1237" s="3">
        <f>IF(ISBLANK(Table13[[#This Row],[T3]]),0,IF(Table13[[#This Row],[T3]]&gt;0,1,0))</f>
        <v>1</v>
      </c>
      <c r="V1237" s="3">
        <f>IF(ISBLANK(Table13[[#This Row],[T4]]),0,IF(Table13[[#This Row],[T4]]&gt;0,1,0))</f>
        <v>0</v>
      </c>
      <c r="W1237" s="26">
        <v>53</v>
      </c>
      <c r="X1237" s="22">
        <v>13</v>
      </c>
      <c r="Y1237" s="3">
        <v>1.7</v>
      </c>
      <c r="Z1237" s="3"/>
      <c r="AB1237" s="30">
        <v>1207</v>
      </c>
      <c r="AC1237" s="30">
        <v>1.6011261512775525</v>
      </c>
      <c r="AD1237" s="30">
        <v>-0.60112615127755253</v>
      </c>
    </row>
    <row r="1238" spans="1:30">
      <c r="A1238" s="4">
        <v>43789.5</v>
      </c>
      <c r="B1238">
        <v>43789</v>
      </c>
      <c r="C1238" s="3">
        <v>0.5</v>
      </c>
      <c r="D1238" s="3">
        <v>12</v>
      </c>
      <c r="E1238" s="3">
        <v>51</v>
      </c>
      <c r="F1238" s="3">
        <v>0.3</v>
      </c>
      <c r="G1238" s="5">
        <v>0.3</v>
      </c>
      <c r="H1238" s="3">
        <v>0.6</v>
      </c>
      <c r="I1238" s="3">
        <v>1.55139</v>
      </c>
      <c r="J1238" s="12">
        <f t="shared" si="57"/>
        <v>1.4458333333333331</v>
      </c>
      <c r="K1238" s="4">
        <v>43789.5</v>
      </c>
      <c r="L1238" s="3">
        <f t="shared" si="58"/>
        <v>20</v>
      </c>
      <c r="M1238" s="3">
        <f t="shared" si="59"/>
        <v>12</v>
      </c>
      <c r="N1238" s="3">
        <v>0</v>
      </c>
      <c r="O1238" s="3">
        <v>0</v>
      </c>
      <c r="P1238" s="3">
        <v>57</v>
      </c>
      <c r="Q1238" s="3">
        <v>0</v>
      </c>
      <c r="R1238" s="3"/>
      <c r="S1238" s="3">
        <f>IF(ISBLANK(Table13[[#This Row],[T1]]),0,IF(Table13[[#This Row],[T1]]&gt;0,1,0))</f>
        <v>1</v>
      </c>
      <c r="T1238" s="3">
        <f>IF(ISBLANK(Table13[[#This Row],[T2]]),0,IF(Table13[[#This Row],[T2]]&gt;0,1,0))</f>
        <v>0</v>
      </c>
      <c r="U1238" s="3">
        <f>IF(ISBLANK(Table13[[#This Row],[T3]]),0,IF(Table13[[#This Row],[T3]]&gt;0,1,0))</f>
        <v>1</v>
      </c>
      <c r="V1238" s="3">
        <f>IF(ISBLANK(Table13[[#This Row],[T4]]),0,IF(Table13[[#This Row],[T4]]&gt;0,1,0))</f>
        <v>0</v>
      </c>
      <c r="W1238" s="25">
        <v>54</v>
      </c>
      <c r="X1238" s="23">
        <v>13</v>
      </c>
      <c r="Y1238" s="3">
        <v>0.6</v>
      </c>
      <c r="Z1238" s="3"/>
      <c r="AB1238" s="30">
        <v>1208</v>
      </c>
      <c r="AC1238" s="30">
        <v>1.5919936152080529</v>
      </c>
      <c r="AD1238" s="30">
        <v>1.8080063847919474</v>
      </c>
    </row>
    <row r="1239" spans="1:30">
      <c r="A1239" s="4">
        <v>43789.541666666664</v>
      </c>
      <c r="B1239">
        <v>43789</v>
      </c>
      <c r="C1239" s="3">
        <v>0.54166666666666663</v>
      </c>
      <c r="D1239" s="3">
        <v>13</v>
      </c>
      <c r="E1239" s="3">
        <v>51</v>
      </c>
      <c r="F1239" s="3">
        <v>0.3</v>
      </c>
      <c r="G1239" s="5">
        <v>0.2</v>
      </c>
      <c r="H1239" s="3">
        <v>0.5</v>
      </c>
      <c r="I1239" s="3">
        <v>1.55139</v>
      </c>
      <c r="J1239" s="12">
        <f t="shared" si="57"/>
        <v>1.4833333333333332</v>
      </c>
      <c r="K1239" s="4">
        <v>43789.541666666664</v>
      </c>
      <c r="L1239" s="3">
        <f t="shared" si="58"/>
        <v>20</v>
      </c>
      <c r="M1239" s="3">
        <f t="shared" si="59"/>
        <v>13</v>
      </c>
      <c r="N1239" s="3">
        <v>0</v>
      </c>
      <c r="O1239" s="3">
        <v>0</v>
      </c>
      <c r="P1239" s="3">
        <v>58</v>
      </c>
      <c r="Q1239" s="3">
        <v>0</v>
      </c>
      <c r="R1239" s="3"/>
      <c r="S1239" s="3">
        <f>IF(ISBLANK(Table13[[#This Row],[T1]]),0,IF(Table13[[#This Row],[T1]]&gt;0,1,0))</f>
        <v>1</v>
      </c>
      <c r="T1239" s="3">
        <f>IF(ISBLANK(Table13[[#This Row],[T2]]),0,IF(Table13[[#This Row],[T2]]&gt;0,1,0))</f>
        <v>0</v>
      </c>
      <c r="U1239" s="3">
        <f>IF(ISBLANK(Table13[[#This Row],[T3]]),0,IF(Table13[[#This Row],[T3]]&gt;0,1,0))</f>
        <v>1</v>
      </c>
      <c r="V1239" s="3">
        <f>IF(ISBLANK(Table13[[#This Row],[T4]]),0,IF(Table13[[#This Row],[T4]]&gt;0,1,0))</f>
        <v>0</v>
      </c>
      <c r="W1239" s="26">
        <v>52</v>
      </c>
      <c r="X1239" s="22">
        <v>11</v>
      </c>
      <c r="Y1239" s="3">
        <v>0.5</v>
      </c>
      <c r="Z1239" s="3"/>
      <c r="AB1239" s="30">
        <v>1209</v>
      </c>
      <c r="AC1239" s="30">
        <v>1.5676107157766563</v>
      </c>
      <c r="AD1239" s="30">
        <v>-1.1676107157766564</v>
      </c>
    </row>
    <row r="1240" spans="1:30">
      <c r="A1240" s="4">
        <v>43789.583333333336</v>
      </c>
      <c r="B1240">
        <v>43789</v>
      </c>
      <c r="C1240" s="3">
        <v>0.58333333333333337</v>
      </c>
      <c r="D1240" s="3">
        <v>14</v>
      </c>
      <c r="E1240" s="3">
        <v>51</v>
      </c>
      <c r="F1240" s="3">
        <v>1.4</v>
      </c>
      <c r="G1240" s="5">
        <v>0.4</v>
      </c>
      <c r="H1240" s="3">
        <v>1.7999999999999998</v>
      </c>
      <c r="I1240" s="3">
        <v>1.55139</v>
      </c>
      <c r="J1240" s="12">
        <f t="shared" si="57"/>
        <v>1.4916666666666669</v>
      </c>
      <c r="K1240" s="4">
        <v>43789.583333333336</v>
      </c>
      <c r="L1240" s="3">
        <f t="shared" si="58"/>
        <v>20</v>
      </c>
      <c r="M1240" s="3">
        <f t="shared" si="59"/>
        <v>14</v>
      </c>
      <c r="N1240" s="3">
        <v>0</v>
      </c>
      <c r="O1240" s="3">
        <v>0</v>
      </c>
      <c r="P1240" s="3">
        <v>25</v>
      </c>
      <c r="Q1240" s="3">
        <v>0</v>
      </c>
      <c r="R1240" s="3"/>
      <c r="S1240" s="3">
        <f>IF(ISBLANK(Table13[[#This Row],[T1]]),0,IF(Table13[[#This Row],[T1]]&gt;0,1,0))</f>
        <v>1</v>
      </c>
      <c r="T1240" s="3">
        <f>IF(ISBLANK(Table13[[#This Row],[T2]]),0,IF(Table13[[#This Row],[T2]]&gt;0,1,0))</f>
        <v>0</v>
      </c>
      <c r="U1240" s="3">
        <f>IF(ISBLANK(Table13[[#This Row],[T3]]),0,IF(Table13[[#This Row],[T3]]&gt;0,1,0))</f>
        <v>1</v>
      </c>
      <c r="V1240" s="3">
        <f>IF(ISBLANK(Table13[[#This Row],[T4]]),0,IF(Table13[[#This Row],[T4]]&gt;0,1,0))</f>
        <v>0</v>
      </c>
      <c r="W1240" s="25">
        <v>54</v>
      </c>
      <c r="X1240" s="23">
        <v>13</v>
      </c>
      <c r="Y1240" s="3">
        <v>1.7999999999999998</v>
      </c>
      <c r="Z1240" s="3"/>
      <c r="AB1240" s="30">
        <v>1210</v>
      </c>
      <c r="AC1240" s="30">
        <v>1.3983130039080376</v>
      </c>
      <c r="AD1240" s="30">
        <v>-0.99831300390803757</v>
      </c>
    </row>
    <row r="1241" spans="1:30">
      <c r="A1241" s="4">
        <v>43789.625</v>
      </c>
      <c r="B1241">
        <v>43789</v>
      </c>
      <c r="C1241" s="3">
        <v>0.625</v>
      </c>
      <c r="D1241" s="3">
        <v>15</v>
      </c>
      <c r="E1241" s="3">
        <v>51</v>
      </c>
      <c r="F1241" s="3">
        <v>0.2</v>
      </c>
      <c r="G1241" s="5">
        <v>1</v>
      </c>
      <c r="H1241" s="3">
        <v>1.2</v>
      </c>
      <c r="I1241" s="3">
        <v>1.55139</v>
      </c>
      <c r="J1241" s="12">
        <f t="shared" si="57"/>
        <v>1.4375</v>
      </c>
      <c r="K1241" s="4">
        <v>43789.624999652777</v>
      </c>
      <c r="L1241" s="3">
        <f t="shared" si="58"/>
        <v>20</v>
      </c>
      <c r="M1241" s="3">
        <f t="shared" si="59"/>
        <v>15</v>
      </c>
      <c r="N1241" s="3"/>
      <c r="O1241" s="3"/>
      <c r="P1241" s="3"/>
      <c r="Q1241" s="3"/>
      <c r="R1241" s="3"/>
      <c r="S1241" s="3">
        <f>IF(ISBLANK(Table13[[#This Row],[T1]]),0,IF(Table13[[#This Row],[T1]]&gt;0,1,0))</f>
        <v>1</v>
      </c>
      <c r="T1241" s="3">
        <f>IF(ISBLANK(Table13[[#This Row],[T2]]),0,IF(Table13[[#This Row],[T2]]&gt;0,1,0))</f>
        <v>0</v>
      </c>
      <c r="U1241" s="3">
        <f>IF(ISBLANK(Table13[[#This Row],[T3]]),0,IF(Table13[[#This Row],[T3]]&gt;0,1,0))</f>
        <v>1</v>
      </c>
      <c r="V1241" s="3">
        <f>IF(ISBLANK(Table13[[#This Row],[T4]]),0,IF(Table13[[#This Row],[T4]]&gt;0,1,0))</f>
        <v>0</v>
      </c>
      <c r="W1241" s="26">
        <v>52</v>
      </c>
      <c r="X1241" s="22">
        <v>11</v>
      </c>
      <c r="Y1241" s="3">
        <v>1.2</v>
      </c>
      <c r="Z1241" s="3"/>
      <c r="AB1241" s="30">
        <v>1211</v>
      </c>
      <c r="AC1241" s="30">
        <v>1.5238339147436395</v>
      </c>
      <c r="AD1241" s="30">
        <v>1.3761660852563604</v>
      </c>
    </row>
    <row r="1242" spans="1:30">
      <c r="A1242" s="4">
        <v>43789.666666666664</v>
      </c>
      <c r="B1242">
        <v>43789</v>
      </c>
      <c r="C1242" s="3">
        <v>0.66666666666666663</v>
      </c>
      <c r="D1242" s="3">
        <v>16</v>
      </c>
      <c r="E1242" s="3">
        <v>51</v>
      </c>
      <c r="F1242" s="3">
        <v>1.4</v>
      </c>
      <c r="G1242" s="5">
        <v>1.3</v>
      </c>
      <c r="H1242" s="3">
        <v>2.7</v>
      </c>
      <c r="I1242" s="3">
        <v>1.55139</v>
      </c>
      <c r="J1242" s="12">
        <f t="shared" si="57"/>
        <v>1.4333333333333333</v>
      </c>
      <c r="K1242" s="4">
        <v>43789.666666666664</v>
      </c>
      <c r="L1242" s="3">
        <f t="shared" si="58"/>
        <v>20</v>
      </c>
      <c r="M1242" s="3">
        <f t="shared" si="59"/>
        <v>16</v>
      </c>
      <c r="N1242" s="3">
        <v>0</v>
      </c>
      <c r="O1242" s="3">
        <v>0</v>
      </c>
      <c r="P1242" s="3">
        <v>27</v>
      </c>
      <c r="Q1242" s="3">
        <v>0</v>
      </c>
      <c r="R1242" s="3"/>
      <c r="S1242" s="3">
        <f>IF(ISBLANK(Table13[[#This Row],[T1]]),0,IF(Table13[[#This Row],[T1]]&gt;0,1,0))</f>
        <v>1</v>
      </c>
      <c r="T1242" s="3">
        <f>IF(ISBLANK(Table13[[#This Row],[T2]]),0,IF(Table13[[#This Row],[T2]]&gt;0,1,0))</f>
        <v>0</v>
      </c>
      <c r="U1242" s="3">
        <f>IF(ISBLANK(Table13[[#This Row],[T3]]),0,IF(Table13[[#This Row],[T3]]&gt;0,1,0))</f>
        <v>1</v>
      </c>
      <c r="V1242" s="3">
        <f>IF(ISBLANK(Table13[[#This Row],[T4]]),0,IF(Table13[[#This Row],[T4]]&gt;0,1,0))</f>
        <v>0</v>
      </c>
      <c r="W1242" s="25">
        <v>51</v>
      </c>
      <c r="X1242" s="23">
        <v>11</v>
      </c>
      <c r="Y1242" s="3">
        <v>2.7</v>
      </c>
      <c r="Z1242" s="3"/>
      <c r="AB1242" s="30">
        <v>1212</v>
      </c>
      <c r="AC1242" s="30">
        <v>1.5635455519207495</v>
      </c>
      <c r="AD1242" s="30">
        <v>0.23645444807925053</v>
      </c>
    </row>
    <row r="1243" spans="1:30">
      <c r="A1243" s="4">
        <v>43789.708333333336</v>
      </c>
      <c r="B1243">
        <v>43789</v>
      </c>
      <c r="C1243" s="3">
        <v>0.70833333333333337</v>
      </c>
      <c r="D1243" s="3">
        <v>17</v>
      </c>
      <c r="E1243" s="3">
        <v>51</v>
      </c>
      <c r="F1243" s="3">
        <v>1.1000000000000001</v>
      </c>
      <c r="G1243" s="5">
        <v>0.7</v>
      </c>
      <c r="H1243" s="3">
        <v>1.8</v>
      </c>
      <c r="I1243" s="3">
        <v>1.55139</v>
      </c>
      <c r="J1243" s="12">
        <f t="shared" si="57"/>
        <v>1.4291666666666669</v>
      </c>
      <c r="K1243" s="4">
        <v>43789.708333333336</v>
      </c>
      <c r="L1243" s="3">
        <f t="shared" si="58"/>
        <v>20</v>
      </c>
      <c r="M1243" s="3">
        <f t="shared" si="59"/>
        <v>17</v>
      </c>
      <c r="N1243" s="3">
        <v>0</v>
      </c>
      <c r="O1243" s="3">
        <v>0</v>
      </c>
      <c r="P1243" s="3">
        <v>57</v>
      </c>
      <c r="Q1243" s="3">
        <v>0</v>
      </c>
      <c r="R1243" s="3"/>
      <c r="S1243" s="3">
        <f>IF(ISBLANK(Table13[[#This Row],[T1]]),0,IF(Table13[[#This Row],[T1]]&gt;0,1,0))</f>
        <v>1</v>
      </c>
      <c r="T1243" s="3">
        <f>IF(ISBLANK(Table13[[#This Row],[T2]]),0,IF(Table13[[#This Row],[T2]]&gt;0,1,0))</f>
        <v>0</v>
      </c>
      <c r="U1243" s="3">
        <f>IF(ISBLANK(Table13[[#This Row],[T3]]),0,IF(Table13[[#This Row],[T3]]&gt;0,1,0))</f>
        <v>1</v>
      </c>
      <c r="V1243" s="3">
        <f>IF(ISBLANK(Table13[[#This Row],[T4]]),0,IF(Table13[[#This Row],[T4]]&gt;0,1,0))</f>
        <v>0</v>
      </c>
      <c r="W1243" s="26">
        <v>51</v>
      </c>
      <c r="X1243" s="22">
        <v>13</v>
      </c>
      <c r="Y1243" s="3">
        <v>1.8</v>
      </c>
      <c r="Z1243" s="3"/>
      <c r="AB1243" s="30">
        <v>1213</v>
      </c>
      <c r="AC1243" s="30">
        <v>1.6117428990576799</v>
      </c>
      <c r="AD1243" s="30">
        <v>3.1882571009423208</v>
      </c>
    </row>
    <row r="1244" spans="1:30">
      <c r="A1244" s="4">
        <v>43789.75</v>
      </c>
      <c r="B1244">
        <v>43789</v>
      </c>
      <c r="C1244" s="3">
        <v>0.75</v>
      </c>
      <c r="D1244" s="3">
        <v>18</v>
      </c>
      <c r="E1244" s="3">
        <v>51</v>
      </c>
      <c r="F1244" s="3">
        <v>1</v>
      </c>
      <c r="G1244" s="5">
        <v>1.8</v>
      </c>
      <c r="H1244" s="3">
        <v>2.8</v>
      </c>
      <c r="I1244" s="3">
        <v>1.55139</v>
      </c>
      <c r="J1244" s="12">
        <f t="shared" si="57"/>
        <v>1.5166666666666666</v>
      </c>
      <c r="K1244" s="4">
        <v>43789.75</v>
      </c>
      <c r="L1244" s="3">
        <f t="shared" si="58"/>
        <v>20</v>
      </c>
      <c r="M1244" s="3">
        <f t="shared" si="59"/>
        <v>18</v>
      </c>
      <c r="N1244" s="3">
        <v>0</v>
      </c>
      <c r="O1244" s="3">
        <v>0</v>
      </c>
      <c r="P1244" s="3">
        <v>58</v>
      </c>
      <c r="Q1244" s="3">
        <v>0</v>
      </c>
      <c r="R1244" s="3"/>
      <c r="S1244" s="3">
        <f>IF(ISBLANK(Table13[[#This Row],[T1]]),0,IF(Table13[[#This Row],[T1]]&gt;0,1,0))</f>
        <v>1</v>
      </c>
      <c r="T1244" s="3">
        <f>IF(ISBLANK(Table13[[#This Row],[T2]]),0,IF(Table13[[#This Row],[T2]]&gt;0,1,0))</f>
        <v>0</v>
      </c>
      <c r="U1244" s="3">
        <f>IF(ISBLANK(Table13[[#This Row],[T3]]),0,IF(Table13[[#This Row],[T3]]&gt;0,1,0))</f>
        <v>1</v>
      </c>
      <c r="V1244" s="3">
        <f>IF(ISBLANK(Table13[[#This Row],[T4]]),0,IF(Table13[[#This Row],[T4]]&gt;0,1,0))</f>
        <v>0</v>
      </c>
      <c r="W1244" s="25">
        <v>51</v>
      </c>
      <c r="X1244" s="23">
        <v>11</v>
      </c>
      <c r="Y1244" s="3">
        <v>2.8</v>
      </c>
      <c r="Z1244" s="3"/>
      <c r="AB1244" s="30">
        <v>1214</v>
      </c>
      <c r="AC1244" s="30">
        <v>1.5704405154310146</v>
      </c>
      <c r="AD1244" s="30">
        <v>2.9559484568985495E-2</v>
      </c>
    </row>
    <row r="1245" spans="1:30">
      <c r="A1245" s="4">
        <v>43789.791666666664</v>
      </c>
      <c r="B1245">
        <v>43789</v>
      </c>
      <c r="C1245" s="3">
        <v>0.79166666666666663</v>
      </c>
      <c r="D1245" s="3">
        <v>19</v>
      </c>
      <c r="E1245" s="3">
        <v>51</v>
      </c>
      <c r="F1245" s="3">
        <v>1</v>
      </c>
      <c r="G1245" s="5">
        <v>1</v>
      </c>
      <c r="H1245" s="3">
        <v>2</v>
      </c>
      <c r="I1245" s="3">
        <v>1.55139</v>
      </c>
      <c r="J1245" s="12">
        <f t="shared" si="57"/>
        <v>1.5541666666666669</v>
      </c>
      <c r="K1245" s="4">
        <v>43789.791666666664</v>
      </c>
      <c r="L1245" s="3">
        <f t="shared" si="58"/>
        <v>20</v>
      </c>
      <c r="M1245" s="3">
        <f t="shared" si="59"/>
        <v>19</v>
      </c>
      <c r="N1245" s="3">
        <v>47</v>
      </c>
      <c r="O1245" s="3">
        <v>13</v>
      </c>
      <c r="P1245" s="3">
        <v>56</v>
      </c>
      <c r="Q1245" s="3">
        <v>0</v>
      </c>
      <c r="R1245" s="3"/>
      <c r="S1245" s="3">
        <f>IF(ISBLANK(Table13[[#This Row],[T1]]),0,IF(Table13[[#This Row],[T1]]&gt;0,1,0))</f>
        <v>1</v>
      </c>
      <c r="T1245" s="3">
        <f>IF(ISBLANK(Table13[[#This Row],[T2]]),0,IF(Table13[[#This Row],[T2]]&gt;0,1,0))</f>
        <v>0</v>
      </c>
      <c r="U1245" s="3">
        <f>IF(ISBLANK(Table13[[#This Row],[T3]]),0,IF(Table13[[#This Row],[T3]]&gt;0,1,0))</f>
        <v>1</v>
      </c>
      <c r="V1245" s="3">
        <f>IF(ISBLANK(Table13[[#This Row],[T4]]),0,IF(Table13[[#This Row],[T4]]&gt;0,1,0))</f>
        <v>0</v>
      </c>
      <c r="W1245" s="26">
        <v>50</v>
      </c>
      <c r="X1245" s="22">
        <v>11</v>
      </c>
      <c r="Y1245" s="3">
        <v>2</v>
      </c>
      <c r="Z1245" s="3"/>
      <c r="AB1245" s="30">
        <v>1215</v>
      </c>
      <c r="AC1245" s="30">
        <v>1.591887080469125</v>
      </c>
      <c r="AD1245" s="30">
        <v>-0.69188708046912506</v>
      </c>
    </row>
    <row r="1246" spans="1:30">
      <c r="A1246" s="4">
        <v>43789.833333333336</v>
      </c>
      <c r="B1246">
        <v>43789</v>
      </c>
      <c r="C1246" s="3">
        <v>0.83333333333333337</v>
      </c>
      <c r="D1246" s="3">
        <v>20</v>
      </c>
      <c r="E1246" s="3">
        <v>51</v>
      </c>
      <c r="F1246" s="3">
        <v>2.7</v>
      </c>
      <c r="G1246" s="5">
        <v>1</v>
      </c>
      <c r="H1246" s="3">
        <v>3.7</v>
      </c>
      <c r="I1246" s="3">
        <v>1.55139</v>
      </c>
      <c r="J1246" s="12">
        <f t="shared" si="57"/>
        <v>1.6583333333333334</v>
      </c>
      <c r="K1246" s="4">
        <v>43789.833333333336</v>
      </c>
      <c r="L1246" s="3">
        <f t="shared" si="58"/>
        <v>20</v>
      </c>
      <c r="M1246" s="3">
        <f t="shared" si="59"/>
        <v>20</v>
      </c>
      <c r="N1246" s="3">
        <v>57</v>
      </c>
      <c r="O1246" s="3">
        <v>52</v>
      </c>
      <c r="P1246" s="3">
        <v>57</v>
      </c>
      <c r="Q1246" s="3">
        <v>0</v>
      </c>
      <c r="R1246" s="3"/>
      <c r="S1246" s="3">
        <f>IF(ISBLANK(Table13[[#This Row],[T1]]),0,IF(Table13[[#This Row],[T1]]&gt;0,1,0))</f>
        <v>1</v>
      </c>
      <c r="T1246" s="3">
        <f>IF(ISBLANK(Table13[[#This Row],[T2]]),0,IF(Table13[[#This Row],[T2]]&gt;0,1,0))</f>
        <v>0</v>
      </c>
      <c r="U1246" s="3">
        <f>IF(ISBLANK(Table13[[#This Row],[T3]]),0,IF(Table13[[#This Row],[T3]]&gt;0,1,0))</f>
        <v>1</v>
      </c>
      <c r="V1246" s="3">
        <f>IF(ISBLANK(Table13[[#This Row],[T4]]),0,IF(Table13[[#This Row],[T4]]&gt;0,1,0))</f>
        <v>0</v>
      </c>
      <c r="W1246" s="25">
        <v>49</v>
      </c>
      <c r="X1246" s="23">
        <v>13</v>
      </c>
      <c r="Y1246" s="3">
        <v>3.7</v>
      </c>
      <c r="Z1246" s="3"/>
      <c r="AB1246" s="30">
        <v>1216</v>
      </c>
      <c r="AC1246" s="30">
        <v>1.6026103629881803</v>
      </c>
      <c r="AD1246" s="30">
        <v>-1.0026103629881802</v>
      </c>
    </row>
    <row r="1247" spans="1:30">
      <c r="A1247" s="4">
        <v>43789.875</v>
      </c>
      <c r="B1247">
        <v>43789</v>
      </c>
      <c r="C1247" s="3">
        <v>0.875</v>
      </c>
      <c r="D1247" s="3">
        <v>21</v>
      </c>
      <c r="E1247" s="3">
        <v>51</v>
      </c>
      <c r="F1247" s="3">
        <v>0.9</v>
      </c>
      <c r="G1247" s="5">
        <v>1.6</v>
      </c>
      <c r="H1247" s="3">
        <v>2.5</v>
      </c>
      <c r="I1247" s="3">
        <v>1.55139</v>
      </c>
      <c r="J1247" s="12">
        <f t="shared" si="57"/>
        <v>1.6916666666666667</v>
      </c>
      <c r="K1247" s="4">
        <v>43789.875</v>
      </c>
      <c r="L1247" s="3">
        <f t="shared" si="58"/>
        <v>20</v>
      </c>
      <c r="M1247" s="3">
        <f t="shared" si="59"/>
        <v>21</v>
      </c>
      <c r="N1247" s="3">
        <v>58</v>
      </c>
      <c r="O1247" s="3">
        <v>58</v>
      </c>
      <c r="P1247" s="3">
        <v>56</v>
      </c>
      <c r="Q1247" s="3">
        <v>0</v>
      </c>
      <c r="R1247" s="3"/>
      <c r="S1247" s="3">
        <f>IF(ISBLANK(Table13[[#This Row],[T1]]),0,IF(Table13[[#This Row],[T1]]&gt;0,1,0))</f>
        <v>1</v>
      </c>
      <c r="T1247" s="3">
        <f>IF(ISBLANK(Table13[[#This Row],[T2]]),0,IF(Table13[[#This Row],[T2]]&gt;0,1,0))</f>
        <v>0</v>
      </c>
      <c r="U1247" s="3">
        <f>IF(ISBLANK(Table13[[#This Row],[T3]]),0,IF(Table13[[#This Row],[T3]]&gt;0,1,0))</f>
        <v>1</v>
      </c>
      <c r="V1247" s="3">
        <f>IF(ISBLANK(Table13[[#This Row],[T4]]),0,IF(Table13[[#This Row],[T4]]&gt;0,1,0))</f>
        <v>0</v>
      </c>
      <c r="W1247" s="26">
        <v>48</v>
      </c>
      <c r="X1247" s="22">
        <v>13</v>
      </c>
      <c r="Y1247" s="3">
        <v>2.5</v>
      </c>
      <c r="Z1247" s="3"/>
      <c r="AB1247" s="30">
        <v>1217</v>
      </c>
      <c r="AC1247" s="30">
        <v>1.6746213959674336</v>
      </c>
      <c r="AD1247" s="30">
        <v>1.0253786040325665</v>
      </c>
    </row>
    <row r="1248" spans="1:30">
      <c r="A1248" s="4">
        <v>43789.916666666664</v>
      </c>
      <c r="B1248">
        <v>43789</v>
      </c>
      <c r="C1248" s="3">
        <v>0.91666666666666663</v>
      </c>
      <c r="D1248" s="3">
        <v>22</v>
      </c>
      <c r="E1248" s="3">
        <v>51</v>
      </c>
      <c r="F1248" s="3">
        <v>1.1000000000000001</v>
      </c>
      <c r="G1248" s="5">
        <v>0.5</v>
      </c>
      <c r="H1248" s="3">
        <v>1.6</v>
      </c>
      <c r="I1248" s="3">
        <v>1.55139</v>
      </c>
      <c r="J1248" s="12">
        <f t="shared" si="57"/>
        <v>1.6666666666666667</v>
      </c>
      <c r="K1248" s="4">
        <v>43789.916666666664</v>
      </c>
      <c r="L1248" s="3">
        <f t="shared" si="58"/>
        <v>20</v>
      </c>
      <c r="M1248" s="3">
        <f t="shared" si="59"/>
        <v>22</v>
      </c>
      <c r="N1248" s="3">
        <v>57</v>
      </c>
      <c r="O1248" s="3">
        <v>57</v>
      </c>
      <c r="P1248" s="3">
        <v>57</v>
      </c>
      <c r="Q1248" s="3">
        <v>0</v>
      </c>
      <c r="R1248" s="3"/>
      <c r="S1248" s="3">
        <f>IF(ISBLANK(Table13[[#This Row],[T1]]),0,IF(Table13[[#This Row],[T1]]&gt;0,1,0))</f>
        <v>1</v>
      </c>
      <c r="T1248" s="3">
        <f>IF(ISBLANK(Table13[[#This Row],[T2]]),0,IF(Table13[[#This Row],[T2]]&gt;0,1,0))</f>
        <v>1</v>
      </c>
      <c r="U1248" s="3">
        <f>IF(ISBLANK(Table13[[#This Row],[T3]]),0,IF(Table13[[#This Row],[T3]]&gt;0,1,0))</f>
        <v>1</v>
      </c>
      <c r="V1248" s="3">
        <f>IF(ISBLANK(Table13[[#This Row],[T4]]),0,IF(Table13[[#This Row],[T4]]&gt;0,1,0))</f>
        <v>0</v>
      </c>
      <c r="W1248" s="25">
        <v>46</v>
      </c>
      <c r="X1248" s="23">
        <v>17</v>
      </c>
      <c r="Y1248" s="3">
        <v>1.6</v>
      </c>
      <c r="Z1248" s="3"/>
      <c r="AB1248" s="30">
        <v>1218</v>
      </c>
      <c r="AC1248" s="30">
        <v>1.6638981134483783</v>
      </c>
      <c r="AD1248" s="30">
        <v>-0.8638981134483783</v>
      </c>
    </row>
    <row r="1249" spans="1:30">
      <c r="A1249" s="4">
        <v>43789.958333333336</v>
      </c>
      <c r="B1249">
        <v>43789</v>
      </c>
      <c r="C1249" s="3">
        <v>0.95833333333333337</v>
      </c>
      <c r="D1249" s="3">
        <v>23</v>
      </c>
      <c r="E1249" s="3">
        <v>51</v>
      </c>
      <c r="F1249" s="3">
        <v>0.2</v>
      </c>
      <c r="G1249" s="5">
        <v>0.2</v>
      </c>
      <c r="H1249" s="3">
        <v>0.4</v>
      </c>
      <c r="I1249" s="3">
        <v>1.55139</v>
      </c>
      <c r="J1249" s="12">
        <f t="shared" si="57"/>
        <v>1.6916666666666667</v>
      </c>
      <c r="K1249" s="4">
        <v>43789.958333333336</v>
      </c>
      <c r="L1249" s="3">
        <f t="shared" si="58"/>
        <v>20</v>
      </c>
      <c r="M1249" s="3">
        <f t="shared" si="59"/>
        <v>23</v>
      </c>
      <c r="N1249" s="3">
        <v>58</v>
      </c>
      <c r="O1249" s="3">
        <v>58</v>
      </c>
      <c r="P1249" s="3">
        <v>58</v>
      </c>
      <c r="Q1249" s="3">
        <v>0</v>
      </c>
      <c r="R1249" s="3"/>
      <c r="S1249" s="3">
        <f>IF(ISBLANK(Table13[[#This Row],[T1]]),0,IF(Table13[[#This Row],[T1]]&gt;0,1,0))</f>
        <v>1</v>
      </c>
      <c r="T1249" s="3">
        <f>IF(ISBLANK(Table13[[#This Row],[T2]]),0,IF(Table13[[#This Row],[T2]]&gt;0,1,0))</f>
        <v>1</v>
      </c>
      <c r="U1249" s="3">
        <f>IF(ISBLANK(Table13[[#This Row],[T3]]),0,IF(Table13[[#This Row],[T3]]&gt;0,1,0))</f>
        <v>1</v>
      </c>
      <c r="V1249" s="3">
        <f>IF(ISBLANK(Table13[[#This Row],[T4]]),0,IF(Table13[[#This Row],[T4]]&gt;0,1,0))</f>
        <v>0</v>
      </c>
      <c r="W1249" s="26">
        <v>47</v>
      </c>
      <c r="X1249" s="22">
        <v>21</v>
      </c>
      <c r="Y1249" s="3">
        <v>0.4</v>
      </c>
      <c r="Z1249" s="3"/>
      <c r="AB1249" s="30">
        <v>1219</v>
      </c>
      <c r="AC1249" s="30">
        <v>1.7052004970750438</v>
      </c>
      <c r="AD1249" s="30">
        <v>-0.50520049707504389</v>
      </c>
    </row>
    <row r="1250" spans="1:30">
      <c r="A1250" s="4">
        <v>43790</v>
      </c>
      <c r="B1250">
        <v>43790</v>
      </c>
      <c r="C1250" s="3">
        <v>0</v>
      </c>
      <c r="D1250" s="3">
        <v>0</v>
      </c>
      <c r="E1250" s="3">
        <v>52</v>
      </c>
      <c r="F1250" s="3">
        <v>0.2</v>
      </c>
      <c r="G1250" s="5">
        <v>0.2</v>
      </c>
      <c r="H1250" s="3">
        <v>0.4</v>
      </c>
      <c r="I1250" s="3">
        <v>1.55139</v>
      </c>
      <c r="J1250" s="12">
        <f t="shared" si="57"/>
        <v>1.8458333333333332</v>
      </c>
      <c r="K1250" s="4">
        <v>43790</v>
      </c>
      <c r="L1250" s="3">
        <f t="shared" si="58"/>
        <v>21</v>
      </c>
      <c r="M1250" s="3">
        <f t="shared" si="59"/>
        <v>0</v>
      </c>
      <c r="N1250" s="3">
        <v>58</v>
      </c>
      <c r="O1250" s="3">
        <v>58</v>
      </c>
      <c r="P1250" s="3">
        <v>58</v>
      </c>
      <c r="Q1250" s="3">
        <v>0</v>
      </c>
      <c r="R1250" s="3"/>
      <c r="S1250" s="3">
        <f>IF(ISBLANK(Table13[[#This Row],[T1]]),0,IF(Table13[[#This Row],[T1]]&gt;0,1,0))</f>
        <v>1</v>
      </c>
      <c r="T1250" s="3">
        <f>IF(ISBLANK(Table13[[#This Row],[T2]]),0,IF(Table13[[#This Row],[T2]]&gt;0,1,0))</f>
        <v>1</v>
      </c>
      <c r="U1250" s="3">
        <f>IF(ISBLANK(Table13[[#This Row],[T3]]),0,IF(Table13[[#This Row],[T3]]&gt;0,1,0))</f>
        <v>1</v>
      </c>
      <c r="V1250" s="3">
        <f>IF(ISBLANK(Table13[[#This Row],[T4]]),0,IF(Table13[[#This Row],[T4]]&gt;0,1,0))</f>
        <v>0</v>
      </c>
      <c r="W1250" s="25">
        <v>46</v>
      </c>
      <c r="X1250" s="23">
        <v>21</v>
      </c>
      <c r="Y1250" s="3">
        <v>0.4</v>
      </c>
      <c r="Z1250" s="3"/>
      <c r="AB1250" s="30">
        <v>1220</v>
      </c>
      <c r="AC1250" s="30">
        <v>1.6944772145559885</v>
      </c>
      <c r="AD1250" s="30">
        <v>-0.99447721455598859</v>
      </c>
    </row>
    <row r="1251" spans="1:30">
      <c r="A1251" s="4">
        <v>43790.041666666664</v>
      </c>
      <c r="B1251">
        <v>43790</v>
      </c>
      <c r="C1251" s="3">
        <v>4.1666666666666664E-2</v>
      </c>
      <c r="D1251" s="3">
        <v>1</v>
      </c>
      <c r="E1251" s="3">
        <v>52</v>
      </c>
      <c r="F1251" s="3">
        <v>0.2</v>
      </c>
      <c r="G1251" s="5">
        <v>0.3</v>
      </c>
      <c r="H1251" s="3">
        <v>0.5</v>
      </c>
      <c r="I1251" s="3">
        <v>1.55139</v>
      </c>
      <c r="J1251" s="12">
        <f t="shared" si="57"/>
        <v>1.8458333333333334</v>
      </c>
      <c r="K1251" s="4">
        <v>43790.041666666664</v>
      </c>
      <c r="L1251" s="3">
        <f t="shared" si="58"/>
        <v>21</v>
      </c>
      <c r="M1251" s="3">
        <f t="shared" si="59"/>
        <v>1</v>
      </c>
      <c r="N1251" s="3">
        <v>58</v>
      </c>
      <c r="O1251" s="3">
        <v>58</v>
      </c>
      <c r="P1251" s="3">
        <v>58</v>
      </c>
      <c r="Q1251" s="3">
        <v>0</v>
      </c>
      <c r="R1251" s="3"/>
      <c r="S1251" s="3">
        <f>IF(ISBLANK(Table13[[#This Row],[T1]]),0,IF(Table13[[#This Row],[T1]]&gt;0,1,0))</f>
        <v>1</v>
      </c>
      <c r="T1251" s="3">
        <f>IF(ISBLANK(Table13[[#This Row],[T2]]),0,IF(Table13[[#This Row],[T2]]&gt;0,1,0))</f>
        <v>1</v>
      </c>
      <c r="U1251" s="3">
        <f>IF(ISBLANK(Table13[[#This Row],[T3]]),0,IF(Table13[[#This Row],[T3]]&gt;0,1,0))</f>
        <v>1</v>
      </c>
      <c r="V1251" s="3">
        <f>IF(ISBLANK(Table13[[#This Row],[T4]]),0,IF(Table13[[#This Row],[T4]]&gt;0,1,0))</f>
        <v>0</v>
      </c>
      <c r="W1251" s="26">
        <v>45</v>
      </c>
      <c r="X1251" s="22">
        <v>21</v>
      </c>
      <c r="Y1251" s="3">
        <v>0.5</v>
      </c>
      <c r="Z1251" s="3"/>
      <c r="AB1251" s="30">
        <v>1221</v>
      </c>
      <c r="AC1251" s="30">
        <v>1.6077842699407008</v>
      </c>
      <c r="AD1251" s="30">
        <v>-0.90778426994070083</v>
      </c>
    </row>
    <row r="1252" spans="1:30">
      <c r="A1252" s="4">
        <v>43790.083333333336</v>
      </c>
      <c r="B1252">
        <v>43790</v>
      </c>
      <c r="C1252" s="3">
        <v>8.3333333333333329E-2</v>
      </c>
      <c r="D1252" s="3">
        <v>2</v>
      </c>
      <c r="E1252" s="3">
        <v>52</v>
      </c>
      <c r="F1252" s="3">
        <v>0.4</v>
      </c>
      <c r="G1252" s="5">
        <v>0.5</v>
      </c>
      <c r="H1252" s="3">
        <v>0.9</v>
      </c>
      <c r="I1252" s="3">
        <v>1.55139</v>
      </c>
      <c r="J1252" s="12">
        <f t="shared" si="57"/>
        <v>1.8416666666666666</v>
      </c>
      <c r="K1252" s="4">
        <v>43790.083333333336</v>
      </c>
      <c r="L1252" s="3">
        <f t="shared" si="58"/>
        <v>21</v>
      </c>
      <c r="M1252" s="3">
        <f t="shared" si="59"/>
        <v>2</v>
      </c>
      <c r="N1252" s="3">
        <v>58</v>
      </c>
      <c r="O1252" s="3">
        <v>58</v>
      </c>
      <c r="P1252" s="3">
        <v>58</v>
      </c>
      <c r="Q1252" s="3">
        <v>0</v>
      </c>
      <c r="R1252" s="3"/>
      <c r="S1252" s="3">
        <f>IF(ISBLANK(Table13[[#This Row],[T1]]),0,IF(Table13[[#This Row],[T1]]&gt;0,1,0))</f>
        <v>1</v>
      </c>
      <c r="T1252" s="3">
        <f>IF(ISBLANK(Table13[[#This Row],[T2]]),0,IF(Table13[[#This Row],[T2]]&gt;0,1,0))</f>
        <v>1</v>
      </c>
      <c r="U1252" s="3">
        <f>IF(ISBLANK(Table13[[#This Row],[T3]]),0,IF(Table13[[#This Row],[T3]]&gt;0,1,0))</f>
        <v>1</v>
      </c>
      <c r="V1252" s="3">
        <f>IF(ISBLANK(Table13[[#This Row],[T4]]),0,IF(Table13[[#This Row],[T4]]&gt;0,1,0))</f>
        <v>0</v>
      </c>
      <c r="W1252" s="25">
        <v>43</v>
      </c>
      <c r="X1252" s="23">
        <v>21</v>
      </c>
      <c r="Y1252" s="3">
        <v>0.9</v>
      </c>
      <c r="Z1252" s="3"/>
      <c r="AB1252" s="30">
        <v>1222</v>
      </c>
      <c r="AC1252" s="30">
        <v>1.6077842699407008</v>
      </c>
      <c r="AD1252" s="30">
        <v>1.0922157300592994</v>
      </c>
    </row>
    <row r="1253" spans="1:30">
      <c r="A1253" s="4">
        <v>43790.125</v>
      </c>
      <c r="B1253">
        <v>43790</v>
      </c>
      <c r="C1253" s="3">
        <v>0.125</v>
      </c>
      <c r="D1253" s="3">
        <v>3</v>
      </c>
      <c r="E1253" s="3">
        <v>52</v>
      </c>
      <c r="F1253" s="3">
        <v>0.5</v>
      </c>
      <c r="G1253" s="5">
        <v>0.4</v>
      </c>
      <c r="H1253" s="3">
        <v>0.9</v>
      </c>
      <c r="I1253" s="3">
        <v>1.55139</v>
      </c>
      <c r="J1253" s="12">
        <f t="shared" si="57"/>
        <v>1.8208333333333331</v>
      </c>
      <c r="K1253" s="4">
        <v>43790.125</v>
      </c>
      <c r="L1253" s="3">
        <f t="shared" si="58"/>
        <v>21</v>
      </c>
      <c r="M1253" s="3">
        <f t="shared" si="59"/>
        <v>3</v>
      </c>
      <c r="N1253" s="3">
        <v>58</v>
      </c>
      <c r="O1253" s="3">
        <v>58</v>
      </c>
      <c r="P1253" s="3">
        <v>58</v>
      </c>
      <c r="Q1253" s="3">
        <v>0</v>
      </c>
      <c r="R1253" s="3"/>
      <c r="S1253" s="3">
        <f>IF(ISBLANK(Table13[[#This Row],[T1]]),0,IF(Table13[[#This Row],[T1]]&gt;0,1,0))</f>
        <v>1</v>
      </c>
      <c r="T1253" s="3">
        <f>IF(ISBLANK(Table13[[#This Row],[T2]]),0,IF(Table13[[#This Row],[T2]]&gt;0,1,0))</f>
        <v>1</v>
      </c>
      <c r="U1253" s="3">
        <f>IF(ISBLANK(Table13[[#This Row],[T3]]),0,IF(Table13[[#This Row],[T3]]&gt;0,1,0))</f>
        <v>1</v>
      </c>
      <c r="V1253" s="3">
        <f>IF(ISBLANK(Table13[[#This Row],[T4]]),0,IF(Table13[[#This Row],[T4]]&gt;0,1,0))</f>
        <v>0</v>
      </c>
      <c r="W1253" s="26">
        <v>40</v>
      </c>
      <c r="X1253" s="22">
        <v>17</v>
      </c>
      <c r="Y1253" s="3">
        <v>0.9</v>
      </c>
      <c r="Z1253" s="3"/>
      <c r="AB1253" s="30">
        <v>1223</v>
      </c>
      <c r="AC1253" s="30">
        <v>1.6077842699407008</v>
      </c>
      <c r="AD1253" s="30">
        <v>-0.20778426994070087</v>
      </c>
    </row>
    <row r="1254" spans="1:30">
      <c r="A1254" s="4">
        <v>43790.166666666664</v>
      </c>
      <c r="B1254">
        <v>43790</v>
      </c>
      <c r="C1254" s="3">
        <v>0.16666666666666666</v>
      </c>
      <c r="D1254" s="3">
        <v>4</v>
      </c>
      <c r="E1254" s="3">
        <v>52</v>
      </c>
      <c r="F1254" s="3">
        <v>1.5</v>
      </c>
      <c r="G1254" s="5">
        <v>0.8</v>
      </c>
      <c r="H1254" s="3">
        <v>2.2999999999999998</v>
      </c>
      <c r="I1254" s="3">
        <v>1.55139</v>
      </c>
      <c r="J1254" s="12">
        <f t="shared" si="57"/>
        <v>1.7999999999999998</v>
      </c>
      <c r="K1254" s="4">
        <v>43790.166666666664</v>
      </c>
      <c r="L1254" s="3">
        <f t="shared" si="58"/>
        <v>21</v>
      </c>
      <c r="M1254" s="3">
        <f t="shared" si="59"/>
        <v>4</v>
      </c>
      <c r="N1254" s="3">
        <v>57</v>
      </c>
      <c r="O1254" s="3">
        <v>55</v>
      </c>
      <c r="P1254" s="3">
        <v>57</v>
      </c>
      <c r="Q1254" s="3">
        <v>0</v>
      </c>
      <c r="R1254" s="3"/>
      <c r="S1254" s="3">
        <f>IF(ISBLANK(Table13[[#This Row],[T1]]),0,IF(Table13[[#This Row],[T1]]&gt;0,1,0))</f>
        <v>1</v>
      </c>
      <c r="T1254" s="3">
        <f>IF(ISBLANK(Table13[[#This Row],[T2]]),0,IF(Table13[[#This Row],[T2]]&gt;0,1,0))</f>
        <v>1</v>
      </c>
      <c r="U1254" s="3">
        <f>IF(ISBLANK(Table13[[#This Row],[T3]]),0,IF(Table13[[#This Row],[T3]]&gt;0,1,0))</f>
        <v>1</v>
      </c>
      <c r="V1254" s="3">
        <f>IF(ISBLANK(Table13[[#This Row],[T4]]),0,IF(Table13[[#This Row],[T4]]&gt;0,1,0))</f>
        <v>0</v>
      </c>
      <c r="W1254" s="25">
        <v>41</v>
      </c>
      <c r="X1254" s="23">
        <v>17</v>
      </c>
      <c r="Y1254" s="3">
        <v>2.2999999999999998</v>
      </c>
      <c r="Z1254" s="3"/>
      <c r="AB1254" s="30">
        <v>1224</v>
      </c>
      <c r="AC1254" s="30">
        <v>1.6077842699407008</v>
      </c>
      <c r="AD1254" s="30">
        <v>0.49221573005929886</v>
      </c>
    </row>
    <row r="1255" spans="1:30">
      <c r="A1255" s="4">
        <v>43790.208333333336</v>
      </c>
      <c r="B1255">
        <v>43790</v>
      </c>
      <c r="C1255" s="3">
        <v>0.20833333333333334</v>
      </c>
      <c r="D1255" s="3">
        <v>5</v>
      </c>
      <c r="E1255" s="3">
        <v>52</v>
      </c>
      <c r="F1255" s="3">
        <v>0.2</v>
      </c>
      <c r="G1255" s="5">
        <v>0.6</v>
      </c>
      <c r="H1255" s="3">
        <v>0.8</v>
      </c>
      <c r="I1255" s="3">
        <v>1.55139</v>
      </c>
      <c r="J1255" s="12">
        <f t="shared" si="57"/>
        <v>1.7291666666666667</v>
      </c>
      <c r="K1255" s="4">
        <v>43790.208333333336</v>
      </c>
      <c r="L1255" s="3">
        <f t="shared" si="58"/>
        <v>21</v>
      </c>
      <c r="M1255" s="3">
        <f t="shared" si="59"/>
        <v>5</v>
      </c>
      <c r="N1255" s="3">
        <v>58</v>
      </c>
      <c r="O1255" s="3">
        <v>27</v>
      </c>
      <c r="P1255" s="3">
        <v>58</v>
      </c>
      <c r="Q1255" s="3">
        <v>0</v>
      </c>
      <c r="R1255" s="3"/>
      <c r="S1255" s="3">
        <f>IF(ISBLANK(Table13[[#This Row],[T1]]),0,IF(Table13[[#This Row],[T1]]&gt;0,1,0))</f>
        <v>1</v>
      </c>
      <c r="T1255" s="3">
        <f>IF(ISBLANK(Table13[[#This Row],[T2]]),0,IF(Table13[[#This Row],[T2]]&gt;0,1,0))</f>
        <v>1</v>
      </c>
      <c r="U1255" s="3">
        <f>IF(ISBLANK(Table13[[#This Row],[T3]]),0,IF(Table13[[#This Row],[T3]]&gt;0,1,0))</f>
        <v>1</v>
      </c>
      <c r="V1255" s="3">
        <f>IF(ISBLANK(Table13[[#This Row],[T4]]),0,IF(Table13[[#This Row],[T4]]&gt;0,1,0))</f>
        <v>0</v>
      </c>
      <c r="W1255" s="26">
        <v>41</v>
      </c>
      <c r="X1255" s="22">
        <v>13</v>
      </c>
      <c r="Y1255" s="3">
        <v>0.8</v>
      </c>
      <c r="Z1255" s="3"/>
      <c r="AB1255" s="30">
        <v>1225</v>
      </c>
      <c r="AC1255" s="30">
        <v>1.7159237795940991</v>
      </c>
      <c r="AD1255" s="30">
        <v>-1.0159237795940992</v>
      </c>
    </row>
    <row r="1256" spans="1:30">
      <c r="A1256" s="4">
        <v>43790.25</v>
      </c>
      <c r="B1256">
        <v>43790</v>
      </c>
      <c r="C1256" s="3">
        <v>0.25</v>
      </c>
      <c r="D1256" s="3">
        <v>6</v>
      </c>
      <c r="E1256" s="3">
        <v>52</v>
      </c>
      <c r="F1256" s="3">
        <v>0.5</v>
      </c>
      <c r="G1256" s="5">
        <v>1.3</v>
      </c>
      <c r="H1256" s="3">
        <v>1.8</v>
      </c>
      <c r="I1256" s="3">
        <v>1.55139</v>
      </c>
      <c r="J1256" s="12">
        <f t="shared" si="57"/>
        <v>1.7625</v>
      </c>
      <c r="K1256" s="4">
        <v>43790.25</v>
      </c>
      <c r="L1256" s="3">
        <f t="shared" si="58"/>
        <v>21</v>
      </c>
      <c r="M1256" s="3">
        <f t="shared" si="59"/>
        <v>6</v>
      </c>
      <c r="N1256" s="3">
        <v>58</v>
      </c>
      <c r="O1256" s="3">
        <v>0</v>
      </c>
      <c r="P1256" s="3">
        <v>58</v>
      </c>
      <c r="Q1256" s="3">
        <v>0</v>
      </c>
      <c r="R1256" s="3"/>
      <c r="S1256" s="3">
        <f>IF(ISBLANK(Table13[[#This Row],[T1]]),0,IF(Table13[[#This Row],[T1]]&gt;0,1,0))</f>
        <v>1</v>
      </c>
      <c r="T1256" s="3">
        <f>IF(ISBLANK(Table13[[#This Row],[T2]]),0,IF(Table13[[#This Row],[T2]]&gt;0,1,0))</f>
        <v>1</v>
      </c>
      <c r="U1256" s="3">
        <f>IF(ISBLANK(Table13[[#This Row],[T3]]),0,IF(Table13[[#This Row],[T3]]&gt;0,1,0))</f>
        <v>1</v>
      </c>
      <c r="V1256" s="3">
        <f>IF(ISBLANK(Table13[[#This Row],[T4]]),0,IF(Table13[[#This Row],[T4]]&gt;0,1,0))</f>
        <v>0</v>
      </c>
      <c r="W1256" s="25">
        <v>43</v>
      </c>
      <c r="X1256" s="23">
        <v>13</v>
      </c>
      <c r="Y1256" s="3">
        <v>1.8</v>
      </c>
      <c r="Z1256" s="3"/>
      <c r="AB1256" s="30">
        <v>1226</v>
      </c>
      <c r="AC1256" s="30">
        <v>1.7159237795940991</v>
      </c>
      <c r="AD1256" s="30">
        <v>-1.0159237795940992</v>
      </c>
    </row>
    <row r="1257" spans="1:30">
      <c r="A1257" s="4">
        <v>43790.291666666664</v>
      </c>
      <c r="B1257">
        <v>43790</v>
      </c>
      <c r="C1257" s="3">
        <v>0.29166666666666669</v>
      </c>
      <c r="D1257" s="3">
        <v>7</v>
      </c>
      <c r="E1257" s="3">
        <v>52</v>
      </c>
      <c r="F1257" s="3">
        <v>2.7</v>
      </c>
      <c r="G1257" s="5">
        <v>0.9</v>
      </c>
      <c r="H1257" s="3">
        <v>3.6</v>
      </c>
      <c r="I1257" s="3">
        <v>1.55139</v>
      </c>
      <c r="J1257" s="12">
        <f t="shared" si="57"/>
        <v>1.7666666666666666</v>
      </c>
      <c r="K1257" s="4">
        <v>43790.291666666664</v>
      </c>
      <c r="L1257" s="3">
        <f t="shared" si="58"/>
        <v>21</v>
      </c>
      <c r="M1257" s="3">
        <f t="shared" si="59"/>
        <v>7</v>
      </c>
      <c r="N1257" s="3">
        <v>51</v>
      </c>
      <c r="O1257" s="3">
        <v>0</v>
      </c>
      <c r="P1257" s="3">
        <v>58</v>
      </c>
      <c r="Q1257" s="3">
        <v>0</v>
      </c>
      <c r="R1257" s="3"/>
      <c r="S1257" s="3">
        <f>IF(ISBLANK(Table13[[#This Row],[T1]]),0,IF(Table13[[#This Row],[T1]]&gt;0,1,0))</f>
        <v>1</v>
      </c>
      <c r="T1257" s="3">
        <f>IF(ISBLANK(Table13[[#This Row],[T2]]),0,IF(Table13[[#This Row],[T2]]&gt;0,1,0))</f>
        <v>1</v>
      </c>
      <c r="U1257" s="3">
        <f>IF(ISBLANK(Table13[[#This Row],[T3]]),0,IF(Table13[[#This Row],[T3]]&gt;0,1,0))</f>
        <v>1</v>
      </c>
      <c r="V1257" s="3">
        <f>IF(ISBLANK(Table13[[#This Row],[T4]]),0,IF(Table13[[#This Row],[T4]]&gt;0,1,0))</f>
        <v>0</v>
      </c>
      <c r="W1257" s="26">
        <v>45</v>
      </c>
      <c r="X1257" s="22">
        <v>13</v>
      </c>
      <c r="Y1257" s="3">
        <v>3.6</v>
      </c>
      <c r="Z1257" s="3"/>
      <c r="AB1257" s="30">
        <v>1227</v>
      </c>
      <c r="AC1257" s="30">
        <v>1.7373703446322095</v>
      </c>
      <c r="AD1257" s="30">
        <v>-1.1373703446322094</v>
      </c>
    </row>
    <row r="1258" spans="1:30">
      <c r="A1258" s="4">
        <v>43790.333333333336</v>
      </c>
      <c r="B1258">
        <v>43790</v>
      </c>
      <c r="C1258" s="3">
        <v>0.33333333333333331</v>
      </c>
      <c r="D1258" s="3">
        <v>8</v>
      </c>
      <c r="E1258" s="3">
        <v>52</v>
      </c>
      <c r="F1258" s="3">
        <v>0.2</v>
      </c>
      <c r="G1258" s="5">
        <v>0.2</v>
      </c>
      <c r="H1258" s="3">
        <v>0.4</v>
      </c>
      <c r="I1258" s="3">
        <v>1.55139</v>
      </c>
      <c r="J1258" s="12">
        <f t="shared" si="57"/>
        <v>1.8125</v>
      </c>
      <c r="K1258" s="4">
        <v>43790.333333333336</v>
      </c>
      <c r="L1258" s="3">
        <f t="shared" si="58"/>
        <v>21</v>
      </c>
      <c r="M1258" s="3">
        <f t="shared" si="59"/>
        <v>8</v>
      </c>
      <c r="N1258" s="3">
        <v>0</v>
      </c>
      <c r="O1258" s="3">
        <v>0</v>
      </c>
      <c r="P1258" s="3">
        <v>58</v>
      </c>
      <c r="Q1258" s="3">
        <v>0</v>
      </c>
      <c r="R1258" s="3"/>
      <c r="S1258" s="3">
        <f>IF(ISBLANK(Table13[[#This Row],[T1]]),0,IF(Table13[[#This Row],[T1]]&gt;0,1,0))</f>
        <v>1</v>
      </c>
      <c r="T1258" s="3">
        <f>IF(ISBLANK(Table13[[#This Row],[T2]]),0,IF(Table13[[#This Row],[T2]]&gt;0,1,0))</f>
        <v>1</v>
      </c>
      <c r="U1258" s="3">
        <f>IF(ISBLANK(Table13[[#This Row],[T3]]),0,IF(Table13[[#This Row],[T3]]&gt;0,1,0))</f>
        <v>1</v>
      </c>
      <c r="V1258" s="3">
        <f>IF(ISBLANK(Table13[[#This Row],[T4]]),0,IF(Table13[[#This Row],[T4]]&gt;0,1,0))</f>
        <v>0</v>
      </c>
      <c r="W1258" s="25">
        <v>45</v>
      </c>
      <c r="X1258" s="23">
        <v>13</v>
      </c>
      <c r="Y1258" s="3">
        <v>0.4</v>
      </c>
      <c r="Z1258" s="3"/>
      <c r="AB1258" s="30">
        <v>1228</v>
      </c>
      <c r="AC1258" s="30">
        <v>1.7373703446322095</v>
      </c>
      <c r="AD1258" s="30">
        <v>-0.93737034463220947</v>
      </c>
    </row>
    <row r="1259" spans="1:30">
      <c r="A1259" s="4">
        <v>43790.375</v>
      </c>
      <c r="B1259">
        <v>43790</v>
      </c>
      <c r="C1259" s="3">
        <v>0.375</v>
      </c>
      <c r="D1259" s="3">
        <v>9</v>
      </c>
      <c r="E1259" s="3">
        <v>52</v>
      </c>
      <c r="F1259" s="3">
        <v>0.3</v>
      </c>
      <c r="G1259" s="5">
        <v>0.2</v>
      </c>
      <c r="H1259" s="3">
        <v>0.5</v>
      </c>
      <c r="I1259" s="3">
        <v>1.55139</v>
      </c>
      <c r="J1259" s="12">
        <f t="shared" si="57"/>
        <v>1.8374999999999997</v>
      </c>
      <c r="K1259" s="4">
        <v>43790.375</v>
      </c>
      <c r="L1259" s="3">
        <f t="shared" si="58"/>
        <v>21</v>
      </c>
      <c r="M1259" s="3">
        <f t="shared" si="59"/>
        <v>9</v>
      </c>
      <c r="N1259" s="3">
        <v>0</v>
      </c>
      <c r="O1259" s="3">
        <v>0</v>
      </c>
      <c r="P1259" s="3">
        <v>57</v>
      </c>
      <c r="Q1259" s="3">
        <v>0</v>
      </c>
      <c r="R1259" s="3"/>
      <c r="S1259" s="3">
        <f>IF(ISBLANK(Table13[[#This Row],[T1]]),0,IF(Table13[[#This Row],[T1]]&gt;0,1,0))</f>
        <v>0</v>
      </c>
      <c r="T1259" s="3">
        <f>IF(ISBLANK(Table13[[#This Row],[T2]]),0,IF(Table13[[#This Row],[T2]]&gt;0,1,0))</f>
        <v>0</v>
      </c>
      <c r="U1259" s="3">
        <f>IF(ISBLANK(Table13[[#This Row],[T3]]),0,IF(Table13[[#This Row],[T3]]&gt;0,1,0))</f>
        <v>1</v>
      </c>
      <c r="V1259" s="3">
        <f>IF(ISBLANK(Table13[[#This Row],[T4]]),0,IF(Table13[[#This Row],[T4]]&gt;0,1,0))</f>
        <v>0</v>
      </c>
      <c r="W1259" s="26">
        <v>50</v>
      </c>
      <c r="X1259" s="22">
        <v>17</v>
      </c>
      <c r="Y1259" s="3">
        <v>0.5</v>
      </c>
      <c r="Z1259" s="3"/>
      <c r="AB1259" s="30">
        <v>1229</v>
      </c>
      <c r="AC1259" s="30">
        <v>1.7373703446322095</v>
      </c>
      <c r="AD1259" s="30">
        <v>-0.93737034463220947</v>
      </c>
    </row>
    <row r="1260" spans="1:30">
      <c r="A1260" s="4">
        <v>43790.416666666664</v>
      </c>
      <c r="B1260">
        <v>43790</v>
      </c>
      <c r="C1260" s="3">
        <v>0.41666666666666669</v>
      </c>
      <c r="D1260" s="3">
        <v>10</v>
      </c>
      <c r="E1260" s="3">
        <v>52</v>
      </c>
      <c r="F1260" s="3">
        <v>0.2</v>
      </c>
      <c r="G1260" s="5">
        <v>0.2</v>
      </c>
      <c r="H1260" s="3">
        <v>0.4</v>
      </c>
      <c r="I1260" s="3">
        <v>1.55139</v>
      </c>
      <c r="J1260" s="12">
        <f t="shared" si="57"/>
        <v>1.8374999999999997</v>
      </c>
      <c r="K1260" s="4">
        <v>43790.416666666664</v>
      </c>
      <c r="L1260" s="3">
        <f t="shared" si="58"/>
        <v>21</v>
      </c>
      <c r="M1260" s="3">
        <f t="shared" si="59"/>
        <v>10</v>
      </c>
      <c r="N1260" s="3">
        <v>0</v>
      </c>
      <c r="O1260" s="3">
        <v>0</v>
      </c>
      <c r="P1260" s="3">
        <v>58</v>
      </c>
      <c r="Q1260" s="3">
        <v>0</v>
      </c>
      <c r="R1260" s="3"/>
      <c r="S1260" s="3">
        <f>IF(ISBLANK(Table13[[#This Row],[T1]]),0,IF(Table13[[#This Row],[T1]]&gt;0,1,0))</f>
        <v>0</v>
      </c>
      <c r="T1260" s="3">
        <f>IF(ISBLANK(Table13[[#This Row],[T2]]),0,IF(Table13[[#This Row],[T2]]&gt;0,1,0))</f>
        <v>0</v>
      </c>
      <c r="U1260" s="3">
        <f>IF(ISBLANK(Table13[[#This Row],[T3]]),0,IF(Table13[[#This Row],[T3]]&gt;0,1,0))</f>
        <v>1</v>
      </c>
      <c r="V1260" s="3">
        <f>IF(ISBLANK(Table13[[#This Row],[T4]]),0,IF(Table13[[#This Row],[T4]]&gt;0,1,0))</f>
        <v>0</v>
      </c>
      <c r="W1260" s="25">
        <v>51</v>
      </c>
      <c r="X1260" s="23">
        <v>17</v>
      </c>
      <c r="Y1260" s="3">
        <v>0.4</v>
      </c>
      <c r="Z1260" s="3"/>
      <c r="AB1260" s="30">
        <v>1230</v>
      </c>
      <c r="AC1260" s="30">
        <v>1.7480936271512646</v>
      </c>
      <c r="AD1260" s="30">
        <v>-0.64809362715126451</v>
      </c>
    </row>
    <row r="1261" spans="1:30">
      <c r="A1261" s="4">
        <v>43790.458333333336</v>
      </c>
      <c r="B1261">
        <v>43790</v>
      </c>
      <c r="C1261" s="3">
        <v>0.45833333333333331</v>
      </c>
      <c r="D1261" s="3">
        <v>11</v>
      </c>
      <c r="E1261" s="3">
        <v>52</v>
      </c>
      <c r="F1261" s="3">
        <v>0.4</v>
      </c>
      <c r="G1261" s="5">
        <v>0.2</v>
      </c>
      <c r="H1261" s="3">
        <v>0.60000000000000009</v>
      </c>
      <c r="I1261" s="3">
        <v>1.55139</v>
      </c>
      <c r="J1261" s="12">
        <f t="shared" si="57"/>
        <v>1.8374999999999997</v>
      </c>
      <c r="K1261" s="4">
        <v>43790.458333333336</v>
      </c>
      <c r="L1261" s="3">
        <f t="shared" si="58"/>
        <v>21</v>
      </c>
      <c r="M1261" s="3">
        <f t="shared" si="59"/>
        <v>11</v>
      </c>
      <c r="N1261" s="3">
        <v>0</v>
      </c>
      <c r="O1261" s="3">
        <v>0</v>
      </c>
      <c r="P1261" s="3">
        <v>58</v>
      </c>
      <c r="Q1261" s="3">
        <v>0</v>
      </c>
      <c r="R1261" s="3"/>
      <c r="S1261" s="3">
        <f>IF(ISBLANK(Table13[[#This Row],[T1]]),0,IF(Table13[[#This Row],[T1]]&gt;0,1,0))</f>
        <v>0</v>
      </c>
      <c r="T1261" s="3">
        <f>IF(ISBLANK(Table13[[#This Row],[T2]]),0,IF(Table13[[#This Row],[T2]]&gt;0,1,0))</f>
        <v>0</v>
      </c>
      <c r="U1261" s="3">
        <f>IF(ISBLANK(Table13[[#This Row],[T3]]),0,IF(Table13[[#This Row],[T3]]&gt;0,1,0))</f>
        <v>1</v>
      </c>
      <c r="V1261" s="3">
        <f>IF(ISBLANK(Table13[[#This Row],[T4]]),0,IF(Table13[[#This Row],[T4]]&gt;0,1,0))</f>
        <v>0</v>
      </c>
      <c r="W1261" s="26">
        <v>51</v>
      </c>
      <c r="X1261" s="22">
        <v>13</v>
      </c>
      <c r="Y1261" s="3">
        <v>0.60000000000000009</v>
      </c>
      <c r="Z1261" s="3"/>
      <c r="AB1261" s="30">
        <v>1231</v>
      </c>
      <c r="AC1261" s="30">
        <v>1.7373703446322095</v>
      </c>
      <c r="AD1261" s="30">
        <v>0.96262965536779022</v>
      </c>
    </row>
    <row r="1262" spans="1:30">
      <c r="A1262" s="4">
        <v>43790.5</v>
      </c>
      <c r="B1262">
        <v>43790</v>
      </c>
      <c r="C1262" s="3">
        <v>0.5</v>
      </c>
      <c r="D1262" s="3">
        <v>12</v>
      </c>
      <c r="E1262" s="3">
        <v>52</v>
      </c>
      <c r="F1262" s="3">
        <v>1.3</v>
      </c>
      <c r="G1262" s="5">
        <v>0.2</v>
      </c>
      <c r="H1262" s="3">
        <v>1.5</v>
      </c>
      <c r="I1262" s="3">
        <v>1.55139</v>
      </c>
      <c r="J1262" s="12">
        <f t="shared" si="57"/>
        <v>1.8291666666666664</v>
      </c>
      <c r="K1262" s="4">
        <v>43790.5</v>
      </c>
      <c r="L1262" s="3">
        <f t="shared" si="58"/>
        <v>21</v>
      </c>
      <c r="M1262" s="3">
        <f t="shared" si="59"/>
        <v>12</v>
      </c>
      <c r="N1262" s="3">
        <v>0</v>
      </c>
      <c r="O1262" s="3">
        <v>0</v>
      </c>
      <c r="P1262" s="3">
        <v>57</v>
      </c>
      <c r="Q1262" s="3">
        <v>0</v>
      </c>
      <c r="R1262" s="3"/>
      <c r="S1262" s="3">
        <f>IF(ISBLANK(Table13[[#This Row],[T1]]),0,IF(Table13[[#This Row],[T1]]&gt;0,1,0))</f>
        <v>0</v>
      </c>
      <c r="T1262" s="3">
        <f>IF(ISBLANK(Table13[[#This Row],[T2]]),0,IF(Table13[[#This Row],[T2]]&gt;0,1,0))</f>
        <v>1</v>
      </c>
      <c r="U1262" s="3">
        <f>IF(ISBLANK(Table13[[#This Row],[T3]]),0,IF(Table13[[#This Row],[T3]]&gt;0,1,0))</f>
        <v>1</v>
      </c>
      <c r="V1262" s="3">
        <f>IF(ISBLANK(Table13[[#This Row],[T4]]),0,IF(Table13[[#This Row],[T4]]&gt;0,1,0))</f>
        <v>0</v>
      </c>
      <c r="W1262" s="25">
        <v>52</v>
      </c>
      <c r="X1262" s="23">
        <v>11</v>
      </c>
      <c r="Y1262" s="3">
        <v>1.5</v>
      </c>
      <c r="Z1262" s="3"/>
      <c r="AB1262" s="30">
        <v>1232</v>
      </c>
      <c r="AC1262" s="30">
        <v>1.7373703446322095</v>
      </c>
      <c r="AD1262" s="30">
        <v>1.8626296553677901</v>
      </c>
    </row>
    <row r="1263" spans="1:30">
      <c r="A1263" s="4">
        <v>43790.541666666664</v>
      </c>
      <c r="B1263">
        <v>43790</v>
      </c>
      <c r="C1263" s="3">
        <v>0.54166666666666663</v>
      </c>
      <c r="D1263" s="3">
        <v>13</v>
      </c>
      <c r="E1263" s="3">
        <v>52</v>
      </c>
      <c r="F1263" s="3">
        <v>0.3</v>
      </c>
      <c r="G1263" s="5">
        <v>0.4</v>
      </c>
      <c r="H1263" s="3">
        <v>0.7</v>
      </c>
      <c r="I1263" s="3">
        <v>1.55139</v>
      </c>
      <c r="J1263" s="12">
        <f t="shared" si="57"/>
        <v>1.8666666666666663</v>
      </c>
      <c r="K1263" s="4">
        <v>43790.541666666664</v>
      </c>
      <c r="L1263" s="3">
        <f t="shared" si="58"/>
        <v>21</v>
      </c>
      <c r="M1263" s="3">
        <f t="shared" si="59"/>
        <v>13</v>
      </c>
      <c r="N1263" s="3">
        <v>0</v>
      </c>
      <c r="O1263" s="3">
        <v>0</v>
      </c>
      <c r="P1263" s="3">
        <v>58</v>
      </c>
      <c r="Q1263" s="3">
        <v>0</v>
      </c>
      <c r="R1263" s="3"/>
      <c r="S1263" s="3">
        <f>IF(ISBLANK(Table13[[#This Row],[T1]]),0,IF(Table13[[#This Row],[T1]]&gt;0,1,0))</f>
        <v>0</v>
      </c>
      <c r="T1263" s="3">
        <f>IF(ISBLANK(Table13[[#This Row],[T2]]),0,IF(Table13[[#This Row],[T2]]&gt;0,1,0))</f>
        <v>0</v>
      </c>
      <c r="U1263" s="3">
        <f>IF(ISBLANK(Table13[[#This Row],[T3]]),0,IF(Table13[[#This Row],[T3]]&gt;0,1,0))</f>
        <v>1</v>
      </c>
      <c r="V1263" s="3">
        <f>IF(ISBLANK(Table13[[#This Row],[T4]]),0,IF(Table13[[#This Row],[T4]]&gt;0,1,0))</f>
        <v>0</v>
      </c>
      <c r="W1263" s="26">
        <v>52</v>
      </c>
      <c r="X1263" s="22">
        <v>13</v>
      </c>
      <c r="Y1263" s="3">
        <v>0.7</v>
      </c>
      <c r="Z1263" s="3"/>
      <c r="AB1263" s="30">
        <v>1233</v>
      </c>
      <c r="AC1263" s="30">
        <v>1.7266470621131542</v>
      </c>
      <c r="AD1263" s="30">
        <v>-0.92664706211315417</v>
      </c>
    </row>
    <row r="1264" spans="1:30">
      <c r="A1264" s="4">
        <v>43790.583333333336</v>
      </c>
      <c r="B1264">
        <v>43790</v>
      </c>
      <c r="C1264" s="3">
        <v>0.58333333333333337</v>
      </c>
      <c r="D1264" s="3">
        <v>14</v>
      </c>
      <c r="E1264" s="3">
        <v>52</v>
      </c>
      <c r="F1264" s="3">
        <v>0.2</v>
      </c>
      <c r="G1264" s="5">
        <v>0.3</v>
      </c>
      <c r="H1264" s="3">
        <v>0.5</v>
      </c>
      <c r="I1264" s="3">
        <v>1.55139</v>
      </c>
      <c r="J1264" s="12">
        <f t="shared" si="57"/>
        <v>1.9041666666666666</v>
      </c>
      <c r="K1264" s="4">
        <v>43790.583333333336</v>
      </c>
      <c r="L1264" s="3">
        <f t="shared" si="58"/>
        <v>21</v>
      </c>
      <c r="M1264" s="3">
        <f t="shared" si="59"/>
        <v>14</v>
      </c>
      <c r="N1264" s="3">
        <v>0</v>
      </c>
      <c r="O1264" s="3">
        <v>0</v>
      </c>
      <c r="P1264" s="3">
        <v>58</v>
      </c>
      <c r="Q1264" s="3">
        <v>0</v>
      </c>
      <c r="R1264" s="3"/>
      <c r="S1264" s="3">
        <f>IF(ISBLANK(Table13[[#This Row],[T1]]),0,IF(Table13[[#This Row],[T1]]&gt;0,1,0))</f>
        <v>0</v>
      </c>
      <c r="T1264" s="3">
        <f>IF(ISBLANK(Table13[[#This Row],[T2]]),0,IF(Table13[[#This Row],[T2]]&gt;0,1,0))</f>
        <v>0</v>
      </c>
      <c r="U1264" s="3">
        <f>IF(ISBLANK(Table13[[#This Row],[T3]]),0,IF(Table13[[#This Row],[T3]]&gt;0,1,0))</f>
        <v>1</v>
      </c>
      <c r="V1264" s="3">
        <f>IF(ISBLANK(Table13[[#This Row],[T4]]),0,IF(Table13[[#This Row],[T4]]&gt;0,1,0))</f>
        <v>0</v>
      </c>
      <c r="W1264" s="25">
        <v>52</v>
      </c>
      <c r="X1264" s="23">
        <v>13</v>
      </c>
      <c r="Y1264" s="3">
        <v>0.5</v>
      </c>
      <c r="Z1264" s="3"/>
      <c r="AB1264" s="30">
        <v>1234</v>
      </c>
      <c r="AC1264" s="30">
        <v>1.7266470621131542</v>
      </c>
      <c r="AD1264" s="30">
        <v>-1.3266470621131541</v>
      </c>
    </row>
    <row r="1265" spans="1:30">
      <c r="A1265" s="4">
        <v>43790.625</v>
      </c>
      <c r="B1265">
        <v>43790</v>
      </c>
      <c r="C1265" s="3">
        <v>0.625</v>
      </c>
      <c r="D1265" s="3">
        <v>15</v>
      </c>
      <c r="E1265" s="3">
        <v>52</v>
      </c>
      <c r="F1265" s="3">
        <v>0.2</v>
      </c>
      <c r="G1265" s="5">
        <v>0.9</v>
      </c>
      <c r="H1265" s="3">
        <v>1.1000000000000001</v>
      </c>
      <c r="I1265" s="3">
        <v>1.55139</v>
      </c>
      <c r="J1265" s="12">
        <f t="shared" si="57"/>
        <v>2.0291666666666663</v>
      </c>
      <c r="K1265" s="4">
        <v>43790.625</v>
      </c>
      <c r="L1265" s="3">
        <f t="shared" si="58"/>
        <v>21</v>
      </c>
      <c r="M1265" s="3">
        <f t="shared" si="59"/>
        <v>15</v>
      </c>
      <c r="N1265" s="3">
        <v>0</v>
      </c>
      <c r="O1265" s="3">
        <v>0</v>
      </c>
      <c r="P1265" s="3">
        <v>58</v>
      </c>
      <c r="Q1265" s="3">
        <v>0</v>
      </c>
      <c r="R1265" s="3"/>
      <c r="S1265" s="3">
        <f>IF(ISBLANK(Table13[[#This Row],[T1]]),0,IF(Table13[[#This Row],[T1]]&gt;0,1,0))</f>
        <v>1</v>
      </c>
      <c r="T1265" s="3">
        <f>IF(ISBLANK(Table13[[#This Row],[T2]]),0,IF(Table13[[#This Row],[T2]]&gt;0,1,0))</f>
        <v>0</v>
      </c>
      <c r="U1265" s="3">
        <f>IF(ISBLANK(Table13[[#This Row],[T3]]),0,IF(Table13[[#This Row],[T3]]&gt;0,1,0))</f>
        <v>1</v>
      </c>
      <c r="V1265" s="3">
        <f>IF(ISBLANK(Table13[[#This Row],[T4]]),0,IF(Table13[[#This Row],[T4]]&gt;0,1,0))</f>
        <v>0</v>
      </c>
      <c r="W1265" s="26">
        <v>52</v>
      </c>
      <c r="X1265" s="22">
        <v>13</v>
      </c>
      <c r="Y1265" s="3">
        <v>1.1000000000000001</v>
      </c>
      <c r="Z1265" s="3"/>
      <c r="AB1265" s="30">
        <v>1235</v>
      </c>
      <c r="AC1265" s="30">
        <v>1.7052004970750438</v>
      </c>
      <c r="AD1265" s="30">
        <v>-1.1052004970750438</v>
      </c>
    </row>
    <row r="1266" spans="1:30">
      <c r="A1266" s="4">
        <v>43790.666666666664</v>
      </c>
      <c r="B1266">
        <v>43790</v>
      </c>
      <c r="C1266" s="3">
        <v>0.66666666666666663</v>
      </c>
      <c r="D1266" s="3">
        <v>16</v>
      </c>
      <c r="E1266" s="3">
        <v>52</v>
      </c>
      <c r="F1266" s="3">
        <v>1.5</v>
      </c>
      <c r="G1266" s="5">
        <v>1.1000000000000001</v>
      </c>
      <c r="H1266" s="3">
        <v>2.6</v>
      </c>
      <c r="I1266" s="3">
        <v>1.55139</v>
      </c>
      <c r="J1266" s="12">
        <f t="shared" si="57"/>
        <v>2.1208333333333331</v>
      </c>
      <c r="K1266" s="4">
        <v>43790.666666666664</v>
      </c>
      <c r="L1266" s="3">
        <f t="shared" si="58"/>
        <v>21</v>
      </c>
      <c r="M1266" s="3">
        <f t="shared" si="59"/>
        <v>16</v>
      </c>
      <c r="N1266" s="3">
        <v>0</v>
      </c>
      <c r="O1266" s="3">
        <v>0</v>
      </c>
      <c r="P1266" s="3">
        <v>57</v>
      </c>
      <c r="Q1266" s="3">
        <v>0</v>
      </c>
      <c r="R1266" s="3"/>
      <c r="S1266" s="3">
        <f>IF(ISBLANK(Table13[[#This Row],[T1]]),0,IF(Table13[[#This Row],[T1]]&gt;0,1,0))</f>
        <v>1</v>
      </c>
      <c r="T1266" s="3">
        <f>IF(ISBLANK(Table13[[#This Row],[T2]]),0,IF(Table13[[#This Row],[T2]]&gt;0,1,0))</f>
        <v>0</v>
      </c>
      <c r="U1266" s="3">
        <f>IF(ISBLANK(Table13[[#This Row],[T3]]),0,IF(Table13[[#This Row],[T3]]&gt;0,1,0))</f>
        <v>1</v>
      </c>
      <c r="V1266" s="3">
        <f>IF(ISBLANK(Table13[[#This Row],[T4]]),0,IF(Table13[[#This Row],[T4]]&gt;0,1,0))</f>
        <v>0</v>
      </c>
      <c r="W1266" s="25">
        <v>51</v>
      </c>
      <c r="X1266" s="23">
        <v>13</v>
      </c>
      <c r="Y1266" s="3">
        <v>2.6</v>
      </c>
      <c r="Z1266" s="3"/>
      <c r="AB1266" s="30">
        <v>1236</v>
      </c>
      <c r="AC1266" s="30">
        <v>1.6638981134483783</v>
      </c>
      <c r="AD1266" s="30">
        <v>3.6101886551621609E-2</v>
      </c>
    </row>
    <row r="1267" spans="1:30">
      <c r="A1267" s="4">
        <v>43790.708333333336</v>
      </c>
      <c r="B1267">
        <v>43790</v>
      </c>
      <c r="C1267" s="3">
        <v>0.70833333333333337</v>
      </c>
      <c r="D1267" s="3">
        <v>17</v>
      </c>
      <c r="E1267" s="3">
        <v>52</v>
      </c>
      <c r="F1267" s="3">
        <v>1.1000000000000001</v>
      </c>
      <c r="G1267" s="5">
        <v>2.8</v>
      </c>
      <c r="H1267" s="3">
        <v>3.9</v>
      </c>
      <c r="I1267" s="3">
        <v>1.55139</v>
      </c>
      <c r="J1267" s="12">
        <f t="shared" si="57"/>
        <v>2.129166666666666</v>
      </c>
      <c r="K1267" s="4">
        <v>43790.708333333336</v>
      </c>
      <c r="L1267" s="3">
        <f t="shared" si="58"/>
        <v>21</v>
      </c>
      <c r="M1267" s="3">
        <f t="shared" si="59"/>
        <v>17</v>
      </c>
      <c r="N1267" s="3">
        <v>0</v>
      </c>
      <c r="O1267" s="3">
        <v>0</v>
      </c>
      <c r="P1267" s="3">
        <v>58</v>
      </c>
      <c r="Q1267" s="3">
        <v>0</v>
      </c>
      <c r="R1267" s="3"/>
      <c r="S1267" s="3">
        <f>IF(ISBLANK(Table13[[#This Row],[T1]]),0,IF(Table13[[#This Row],[T1]]&gt;0,1,0))</f>
        <v>1</v>
      </c>
      <c r="T1267" s="3">
        <f>IF(ISBLANK(Table13[[#This Row],[T2]]),0,IF(Table13[[#This Row],[T2]]&gt;0,1,0))</f>
        <v>1</v>
      </c>
      <c r="U1267" s="3">
        <f>IF(ISBLANK(Table13[[#This Row],[T3]]),0,IF(Table13[[#This Row],[T3]]&gt;0,1,0))</f>
        <v>1</v>
      </c>
      <c r="V1267" s="3">
        <f>IF(ISBLANK(Table13[[#This Row],[T4]]),0,IF(Table13[[#This Row],[T4]]&gt;0,1,0))</f>
        <v>0</v>
      </c>
      <c r="W1267" s="26">
        <v>51</v>
      </c>
      <c r="X1267" s="22">
        <v>11</v>
      </c>
      <c r="Y1267" s="3">
        <v>3.9</v>
      </c>
      <c r="Z1267" s="3"/>
      <c r="AB1267" s="30">
        <v>1237</v>
      </c>
      <c r="AC1267" s="30">
        <v>1.653174830929323</v>
      </c>
      <c r="AD1267" s="30">
        <v>-1.053174830929323</v>
      </c>
    </row>
    <row r="1268" spans="1:30">
      <c r="A1268" s="4">
        <v>43790.75</v>
      </c>
      <c r="B1268">
        <v>43790</v>
      </c>
      <c r="C1268" s="3">
        <v>0.75</v>
      </c>
      <c r="D1268" s="3">
        <v>18</v>
      </c>
      <c r="E1268" s="3">
        <v>52</v>
      </c>
      <c r="F1268" s="3">
        <v>2</v>
      </c>
      <c r="G1268" s="5">
        <v>1.7</v>
      </c>
      <c r="H1268" s="3">
        <v>3.7</v>
      </c>
      <c r="I1268" s="3">
        <v>1.55139</v>
      </c>
      <c r="J1268" s="12">
        <f t="shared" si="57"/>
        <v>2.0791666666666662</v>
      </c>
      <c r="K1268" s="4">
        <v>43790.75</v>
      </c>
      <c r="L1268" s="3">
        <f t="shared" si="58"/>
        <v>21</v>
      </c>
      <c r="M1268" s="3">
        <f t="shared" si="59"/>
        <v>18</v>
      </c>
      <c r="N1268" s="3">
        <v>0</v>
      </c>
      <c r="O1268" s="3">
        <v>41</v>
      </c>
      <c r="P1268" s="3">
        <v>58</v>
      </c>
      <c r="Q1268" s="3">
        <v>0</v>
      </c>
      <c r="R1268" s="3"/>
      <c r="S1268" s="3">
        <f>IF(ISBLANK(Table13[[#This Row],[T1]]),0,IF(Table13[[#This Row],[T1]]&gt;0,1,0))</f>
        <v>1</v>
      </c>
      <c r="T1268" s="3">
        <f>IF(ISBLANK(Table13[[#This Row],[T2]]),0,IF(Table13[[#This Row],[T2]]&gt;0,1,0))</f>
        <v>1</v>
      </c>
      <c r="U1268" s="3">
        <f>IF(ISBLANK(Table13[[#This Row],[T3]]),0,IF(Table13[[#This Row],[T3]]&gt;0,1,0))</f>
        <v>1</v>
      </c>
      <c r="V1268" s="3">
        <f>IF(ISBLANK(Table13[[#This Row],[T4]]),0,IF(Table13[[#This Row],[T4]]&gt;0,1,0))</f>
        <v>0</v>
      </c>
      <c r="W1268" s="25">
        <v>50</v>
      </c>
      <c r="X1268" s="23">
        <v>11</v>
      </c>
      <c r="Y1268" s="3">
        <v>3.7</v>
      </c>
      <c r="Z1268" s="3"/>
      <c r="AB1268" s="30">
        <v>1238</v>
      </c>
      <c r="AC1268" s="30">
        <v>1.6944772145559885</v>
      </c>
      <c r="AD1268" s="30">
        <v>-1.1944772145559885</v>
      </c>
    </row>
    <row r="1269" spans="1:30">
      <c r="A1269" s="4">
        <v>43790.791666666664</v>
      </c>
      <c r="B1269">
        <v>43790</v>
      </c>
      <c r="C1269" s="3">
        <v>0.79166666666666663</v>
      </c>
      <c r="D1269" s="3">
        <v>19</v>
      </c>
      <c r="E1269" s="3">
        <v>52</v>
      </c>
      <c r="F1269" s="3">
        <v>0.6</v>
      </c>
      <c r="G1269" s="5">
        <v>3.9</v>
      </c>
      <c r="H1269" s="3">
        <v>4.5</v>
      </c>
      <c r="I1269" s="3">
        <v>1.55139</v>
      </c>
      <c r="J1269" s="12">
        <f t="shared" si="57"/>
        <v>2.0124999999999997</v>
      </c>
      <c r="K1269" s="4">
        <v>43790.791666666664</v>
      </c>
      <c r="L1269" s="3">
        <f t="shared" si="58"/>
        <v>21</v>
      </c>
      <c r="M1269" s="3">
        <f t="shared" si="59"/>
        <v>19</v>
      </c>
      <c r="N1269" s="3">
        <v>58</v>
      </c>
      <c r="O1269" s="3">
        <v>58</v>
      </c>
      <c r="P1269" s="3">
        <v>58</v>
      </c>
      <c r="Q1269" s="3">
        <v>0</v>
      </c>
      <c r="R1269" s="3"/>
      <c r="S1269" s="3">
        <f>IF(ISBLANK(Table13[[#This Row],[T1]]),0,IF(Table13[[#This Row],[T1]]&gt;0,1,0))</f>
        <v>1</v>
      </c>
      <c r="T1269" s="3">
        <f>IF(ISBLANK(Table13[[#This Row],[T2]]),0,IF(Table13[[#This Row],[T2]]&gt;0,1,0))</f>
        <v>1</v>
      </c>
      <c r="U1269" s="3">
        <f>IF(ISBLANK(Table13[[#This Row],[T3]]),0,IF(Table13[[#This Row],[T3]]&gt;0,1,0))</f>
        <v>1</v>
      </c>
      <c r="V1269" s="3">
        <f>IF(ISBLANK(Table13[[#This Row],[T4]]),0,IF(Table13[[#This Row],[T4]]&gt;0,1,0))</f>
        <v>0</v>
      </c>
      <c r="W1269" s="26">
        <v>49</v>
      </c>
      <c r="X1269" s="22">
        <v>13</v>
      </c>
      <c r="Y1269" s="3">
        <v>4.5</v>
      </c>
      <c r="Z1269" s="3"/>
      <c r="AB1269" s="30">
        <v>1239</v>
      </c>
      <c r="AC1269" s="30">
        <v>1.653174830929323</v>
      </c>
      <c r="AD1269" s="30">
        <v>0.14682516907067678</v>
      </c>
    </row>
    <row r="1270" spans="1:30">
      <c r="A1270" s="4">
        <v>43790.833333333336</v>
      </c>
      <c r="B1270">
        <v>43790</v>
      </c>
      <c r="C1270" s="3">
        <v>0.83333333333333337</v>
      </c>
      <c r="D1270" s="3">
        <v>20</v>
      </c>
      <c r="E1270" s="3">
        <v>52</v>
      </c>
      <c r="F1270" s="3">
        <v>2.2999999999999998</v>
      </c>
      <c r="G1270" s="5">
        <v>2.2000000000000002</v>
      </c>
      <c r="H1270" s="3">
        <v>4.5</v>
      </c>
      <c r="I1270" s="3">
        <v>1.55139</v>
      </c>
      <c r="J1270" s="12">
        <f t="shared" si="57"/>
        <v>1.8458333333333332</v>
      </c>
      <c r="K1270" s="4">
        <v>43790.833333333336</v>
      </c>
      <c r="L1270" s="3">
        <f t="shared" si="58"/>
        <v>21</v>
      </c>
      <c r="M1270" s="3">
        <f t="shared" si="59"/>
        <v>20</v>
      </c>
      <c r="N1270" s="3">
        <v>57</v>
      </c>
      <c r="O1270" s="3">
        <v>54</v>
      </c>
      <c r="P1270" s="3">
        <v>57</v>
      </c>
      <c r="Q1270" s="3">
        <v>0</v>
      </c>
      <c r="R1270" s="3"/>
      <c r="S1270" s="3">
        <f>IF(ISBLANK(Table13[[#This Row],[T1]]),0,IF(Table13[[#This Row],[T1]]&gt;0,1,0))</f>
        <v>1</v>
      </c>
      <c r="T1270" s="3">
        <f>IF(ISBLANK(Table13[[#This Row],[T2]]),0,IF(Table13[[#This Row],[T2]]&gt;0,1,0))</f>
        <v>1</v>
      </c>
      <c r="U1270" s="3">
        <f>IF(ISBLANK(Table13[[#This Row],[T3]]),0,IF(Table13[[#This Row],[T3]]&gt;0,1,0))</f>
        <v>1</v>
      </c>
      <c r="V1270" s="3">
        <f>IF(ISBLANK(Table13[[#This Row],[T4]]),0,IF(Table13[[#This Row],[T4]]&gt;0,1,0))</f>
        <v>0</v>
      </c>
      <c r="W1270" s="25">
        <v>50</v>
      </c>
      <c r="X1270" s="23">
        <v>13</v>
      </c>
      <c r="Y1270" s="3">
        <v>4.5</v>
      </c>
      <c r="Z1270" s="3"/>
      <c r="AB1270" s="30">
        <v>1240</v>
      </c>
      <c r="AC1270" s="30">
        <v>1.6944772145559885</v>
      </c>
      <c r="AD1270" s="30">
        <v>-0.49447721455598859</v>
      </c>
    </row>
    <row r="1271" spans="1:30">
      <c r="A1271" s="4">
        <v>43790.875</v>
      </c>
      <c r="B1271">
        <v>43790</v>
      </c>
      <c r="C1271" s="3">
        <v>0.875</v>
      </c>
      <c r="D1271" s="3">
        <v>21</v>
      </c>
      <c r="E1271" s="3">
        <v>52</v>
      </c>
      <c r="F1271" s="3">
        <v>1.2</v>
      </c>
      <c r="G1271" s="5">
        <v>0.7</v>
      </c>
      <c r="H1271" s="3">
        <v>1.9</v>
      </c>
      <c r="I1271" s="3">
        <v>1.55139</v>
      </c>
      <c r="J1271" s="12">
        <f t="shared" si="57"/>
        <v>1.7166666666666668</v>
      </c>
      <c r="K1271" s="4">
        <v>43790.875</v>
      </c>
      <c r="L1271" s="3">
        <f t="shared" si="58"/>
        <v>21</v>
      </c>
      <c r="M1271" s="3">
        <f t="shared" si="59"/>
        <v>21</v>
      </c>
      <c r="N1271" s="3">
        <v>58</v>
      </c>
      <c r="O1271" s="3">
        <v>58</v>
      </c>
      <c r="P1271" s="3">
        <v>58</v>
      </c>
      <c r="Q1271" s="3">
        <v>0</v>
      </c>
      <c r="R1271" s="3"/>
      <c r="S1271" s="3">
        <f>IF(ISBLANK(Table13[[#This Row],[T1]]),0,IF(Table13[[#This Row],[T1]]&gt;0,1,0))</f>
        <v>1</v>
      </c>
      <c r="T1271" s="3">
        <f>IF(ISBLANK(Table13[[#This Row],[T2]]),0,IF(Table13[[#This Row],[T2]]&gt;0,1,0))</f>
        <v>1</v>
      </c>
      <c r="U1271" s="3">
        <f>IF(ISBLANK(Table13[[#This Row],[T3]]),0,IF(Table13[[#This Row],[T3]]&gt;0,1,0))</f>
        <v>1</v>
      </c>
      <c r="V1271" s="3">
        <f>IF(ISBLANK(Table13[[#This Row],[T4]]),0,IF(Table13[[#This Row],[T4]]&gt;0,1,0))</f>
        <v>0</v>
      </c>
      <c r="W1271" s="26">
        <v>51</v>
      </c>
      <c r="X1271" s="22">
        <v>11</v>
      </c>
      <c r="Y1271" s="3">
        <v>1.9</v>
      </c>
      <c r="Z1271" s="3"/>
      <c r="AB1271" s="30">
        <v>1241</v>
      </c>
      <c r="AC1271" s="30">
        <v>1.7052004970750438</v>
      </c>
      <c r="AD1271" s="30">
        <v>0.99479950292495634</v>
      </c>
    </row>
    <row r="1272" spans="1:30">
      <c r="A1272" s="4">
        <v>43790.916666666664</v>
      </c>
      <c r="B1272">
        <v>43790</v>
      </c>
      <c r="C1272" s="3">
        <v>0.91666666666666663</v>
      </c>
      <c r="D1272" s="3">
        <v>22</v>
      </c>
      <c r="E1272" s="3">
        <v>52</v>
      </c>
      <c r="F1272" s="3">
        <v>1.5</v>
      </c>
      <c r="G1272" s="5">
        <v>0.7</v>
      </c>
      <c r="H1272" s="3">
        <v>2.2000000000000002</v>
      </c>
      <c r="I1272" s="3">
        <v>1.55139</v>
      </c>
      <c r="J1272" s="12">
        <f t="shared" si="57"/>
        <v>1.7375</v>
      </c>
      <c r="K1272" s="4">
        <v>43790.916666666664</v>
      </c>
      <c r="L1272" s="3">
        <f t="shared" si="58"/>
        <v>21</v>
      </c>
      <c r="M1272" s="3">
        <f t="shared" si="59"/>
        <v>22</v>
      </c>
      <c r="N1272" s="3">
        <v>58</v>
      </c>
      <c r="O1272" s="3">
        <v>58</v>
      </c>
      <c r="P1272" s="3">
        <v>58</v>
      </c>
      <c r="Q1272" s="3">
        <v>0</v>
      </c>
      <c r="R1272" s="3"/>
      <c r="S1272" s="3">
        <f>IF(ISBLANK(Table13[[#This Row],[T1]]),0,IF(Table13[[#This Row],[T1]]&gt;0,1,0))</f>
        <v>1</v>
      </c>
      <c r="T1272" s="3">
        <f>IF(ISBLANK(Table13[[#This Row],[T2]]),0,IF(Table13[[#This Row],[T2]]&gt;0,1,0))</f>
        <v>1</v>
      </c>
      <c r="U1272" s="3">
        <f>IF(ISBLANK(Table13[[#This Row],[T3]]),0,IF(Table13[[#This Row],[T3]]&gt;0,1,0))</f>
        <v>1</v>
      </c>
      <c r="V1272" s="3">
        <f>IF(ISBLANK(Table13[[#This Row],[T4]]),0,IF(Table13[[#This Row],[T4]]&gt;0,1,0))</f>
        <v>0</v>
      </c>
      <c r="W1272" s="25">
        <v>50</v>
      </c>
      <c r="X1272" s="23">
        <v>11</v>
      </c>
      <c r="Y1272" s="3">
        <v>2.2000000000000002</v>
      </c>
      <c r="Z1272" s="3"/>
      <c r="AB1272" s="30">
        <v>1242</v>
      </c>
      <c r="AC1272" s="30">
        <v>1.6853446784864889</v>
      </c>
      <c r="AD1272" s="30">
        <v>0.1146553215135111</v>
      </c>
    </row>
    <row r="1273" spans="1:30">
      <c r="A1273" s="4">
        <v>43790.958333333336</v>
      </c>
      <c r="B1273">
        <v>43790</v>
      </c>
      <c r="C1273" s="3">
        <v>0.95833333333333337</v>
      </c>
      <c r="D1273" s="3">
        <v>23</v>
      </c>
      <c r="E1273" s="3">
        <v>52</v>
      </c>
      <c r="F1273" s="3">
        <v>2.9</v>
      </c>
      <c r="G1273" s="5">
        <v>1.2</v>
      </c>
      <c r="H1273" s="3">
        <v>4.0999999999999996</v>
      </c>
      <c r="I1273" s="3">
        <v>1.55139</v>
      </c>
      <c r="J1273" s="12">
        <f t="shared" si="57"/>
        <v>1.7083333333333333</v>
      </c>
      <c r="K1273" s="4">
        <v>43790.958333333336</v>
      </c>
      <c r="L1273" s="3">
        <f t="shared" si="58"/>
        <v>21</v>
      </c>
      <c r="M1273" s="3">
        <f t="shared" si="59"/>
        <v>23</v>
      </c>
      <c r="N1273" s="3">
        <v>57</v>
      </c>
      <c r="O1273" s="3">
        <v>57</v>
      </c>
      <c r="P1273" s="3">
        <v>57</v>
      </c>
      <c r="Q1273" s="3">
        <v>0</v>
      </c>
      <c r="R1273" s="3"/>
      <c r="S1273" s="3">
        <f>IF(ISBLANK(Table13[[#This Row],[T1]]),0,IF(Table13[[#This Row],[T1]]&gt;0,1,0))</f>
        <v>1</v>
      </c>
      <c r="T1273" s="3">
        <f>IF(ISBLANK(Table13[[#This Row],[T2]]),0,IF(Table13[[#This Row],[T2]]&gt;0,1,0))</f>
        <v>1</v>
      </c>
      <c r="U1273" s="3">
        <f>IF(ISBLANK(Table13[[#This Row],[T3]]),0,IF(Table13[[#This Row],[T3]]&gt;0,1,0))</f>
        <v>1</v>
      </c>
      <c r="V1273" s="3">
        <f>IF(ISBLANK(Table13[[#This Row],[T4]]),0,IF(Table13[[#This Row],[T4]]&gt;0,1,0))</f>
        <v>1</v>
      </c>
      <c r="W1273" s="26">
        <v>51</v>
      </c>
      <c r="X1273" s="22">
        <v>11</v>
      </c>
      <c r="Y1273" s="3">
        <v>4.0999999999999996</v>
      </c>
      <c r="Z1273" s="3"/>
      <c r="AB1273" s="30">
        <v>1243</v>
      </c>
      <c r="AC1273" s="30">
        <v>1.7052004970750438</v>
      </c>
      <c r="AD1273" s="30">
        <v>1.094799502924956</v>
      </c>
    </row>
    <row r="1274" spans="1:30">
      <c r="A1274" s="4">
        <v>43791</v>
      </c>
      <c r="B1274">
        <v>43791</v>
      </c>
      <c r="C1274" s="3">
        <v>0</v>
      </c>
      <c r="D1274" s="3">
        <v>0</v>
      </c>
      <c r="E1274" s="3">
        <v>53</v>
      </c>
      <c r="F1274" s="3">
        <v>0.2</v>
      </c>
      <c r="G1274" s="5">
        <v>0.2</v>
      </c>
      <c r="H1274" s="3">
        <v>0.4</v>
      </c>
      <c r="I1274" s="3">
        <v>1.55139</v>
      </c>
      <c r="J1274" s="12">
        <f t="shared" si="57"/>
        <v>1.5666666666666671</v>
      </c>
      <c r="K1274" s="4">
        <v>43791</v>
      </c>
      <c r="L1274" s="3">
        <f t="shared" si="58"/>
        <v>22</v>
      </c>
      <c r="M1274" s="3">
        <f t="shared" si="59"/>
        <v>0</v>
      </c>
      <c r="N1274" s="3">
        <v>58</v>
      </c>
      <c r="O1274" s="3">
        <v>58</v>
      </c>
      <c r="P1274" s="3">
        <v>58</v>
      </c>
      <c r="Q1274" s="3">
        <v>0</v>
      </c>
      <c r="R1274" s="3"/>
      <c r="S1274" s="3">
        <f>IF(ISBLANK(Table13[[#This Row],[T1]]),0,IF(Table13[[#This Row],[T1]]&gt;0,1,0))</f>
        <v>1</v>
      </c>
      <c r="T1274" s="3">
        <f>IF(ISBLANK(Table13[[#This Row],[T2]]),0,IF(Table13[[#This Row],[T2]]&gt;0,1,0))</f>
        <v>1</v>
      </c>
      <c r="U1274" s="3">
        <f>IF(ISBLANK(Table13[[#This Row],[T3]]),0,IF(Table13[[#This Row],[T3]]&gt;0,1,0))</f>
        <v>1</v>
      </c>
      <c r="V1274" s="3">
        <f>IF(ISBLANK(Table13[[#This Row],[T4]]),0,IF(Table13[[#This Row],[T4]]&gt;0,1,0))</f>
        <v>1</v>
      </c>
      <c r="W1274" s="25">
        <v>52</v>
      </c>
      <c r="X1274" s="23">
        <v>11</v>
      </c>
      <c r="Y1274" s="3">
        <v>0.4</v>
      </c>
      <c r="Z1274" s="3"/>
      <c r="AB1274" s="30">
        <v>1244</v>
      </c>
      <c r="AC1274" s="30">
        <v>1.7159237795940991</v>
      </c>
      <c r="AD1274" s="30">
        <v>0.28407622040590086</v>
      </c>
    </row>
    <row r="1275" spans="1:30">
      <c r="A1275" s="4">
        <v>43791.041666666664</v>
      </c>
      <c r="B1275">
        <v>43791</v>
      </c>
      <c r="C1275" s="3">
        <v>4.1666666666666664E-2</v>
      </c>
      <c r="D1275" s="3">
        <v>1</v>
      </c>
      <c r="E1275" s="3">
        <v>53</v>
      </c>
      <c r="F1275" s="3">
        <v>0.2</v>
      </c>
      <c r="G1275" s="5">
        <v>0.2</v>
      </c>
      <c r="H1275" s="3">
        <v>0.4</v>
      </c>
      <c r="I1275" s="3">
        <v>1.55139</v>
      </c>
      <c r="J1275" s="12">
        <f t="shared" si="57"/>
        <v>1.6166666666666669</v>
      </c>
      <c r="K1275" s="4">
        <v>43791.041666666664</v>
      </c>
      <c r="L1275" s="3">
        <f t="shared" si="58"/>
        <v>22</v>
      </c>
      <c r="M1275" s="3">
        <f t="shared" si="59"/>
        <v>1</v>
      </c>
      <c r="N1275" s="3">
        <v>58</v>
      </c>
      <c r="O1275" s="3">
        <v>58</v>
      </c>
      <c r="P1275" s="3">
        <v>58</v>
      </c>
      <c r="Q1275" s="3">
        <v>0</v>
      </c>
      <c r="R1275" s="3"/>
      <c r="S1275" s="3">
        <f>IF(ISBLANK(Table13[[#This Row],[T1]]),0,IF(Table13[[#This Row],[T1]]&gt;0,1,0))</f>
        <v>1</v>
      </c>
      <c r="T1275" s="3">
        <f>IF(ISBLANK(Table13[[#This Row],[T2]]),0,IF(Table13[[#This Row],[T2]]&gt;0,1,0))</f>
        <v>1</v>
      </c>
      <c r="U1275" s="3">
        <f>IF(ISBLANK(Table13[[#This Row],[T3]]),0,IF(Table13[[#This Row],[T3]]&gt;0,1,0))</f>
        <v>1</v>
      </c>
      <c r="V1275" s="3">
        <f>IF(ISBLANK(Table13[[#This Row],[T4]]),0,IF(Table13[[#This Row],[T4]]&gt;0,1,0))</f>
        <v>1</v>
      </c>
      <c r="W1275" s="26">
        <v>50</v>
      </c>
      <c r="X1275" s="22">
        <v>21</v>
      </c>
      <c r="Y1275" s="3">
        <v>0.4</v>
      </c>
      <c r="Z1275" s="3"/>
      <c r="AB1275" s="30">
        <v>1245</v>
      </c>
      <c r="AC1275" s="30">
        <v>1.7067912435245993</v>
      </c>
      <c r="AD1275" s="30">
        <v>1.9932087564754009</v>
      </c>
    </row>
    <row r="1276" spans="1:30">
      <c r="A1276" s="4">
        <v>43791.083333333336</v>
      </c>
      <c r="B1276">
        <v>43791</v>
      </c>
      <c r="C1276" s="3">
        <v>8.3333333333333329E-2</v>
      </c>
      <c r="D1276" s="3">
        <v>2</v>
      </c>
      <c r="E1276" s="3">
        <v>53</v>
      </c>
      <c r="F1276" s="3">
        <v>0.2</v>
      </c>
      <c r="G1276" s="5">
        <v>0.2</v>
      </c>
      <c r="H1276" s="3">
        <v>0.4</v>
      </c>
      <c r="I1276" s="3">
        <v>1.55139</v>
      </c>
      <c r="J1276" s="12">
        <f t="shared" si="57"/>
        <v>1.6375000000000002</v>
      </c>
      <c r="K1276" s="4">
        <v>43791.083333333336</v>
      </c>
      <c r="L1276" s="3">
        <f t="shared" si="58"/>
        <v>22</v>
      </c>
      <c r="M1276" s="3">
        <f t="shared" si="59"/>
        <v>2</v>
      </c>
      <c r="N1276" s="3">
        <v>58</v>
      </c>
      <c r="O1276" s="3">
        <v>58</v>
      </c>
      <c r="P1276" s="3">
        <v>58</v>
      </c>
      <c r="Q1276" s="3">
        <v>0</v>
      </c>
      <c r="R1276" s="3"/>
      <c r="S1276" s="3">
        <f>IF(ISBLANK(Table13[[#This Row],[T1]]),0,IF(Table13[[#This Row],[T1]]&gt;0,1,0))</f>
        <v>1</v>
      </c>
      <c r="T1276" s="3">
        <f>IF(ISBLANK(Table13[[#This Row],[T2]]),0,IF(Table13[[#This Row],[T2]]&gt;0,1,0))</f>
        <v>1</v>
      </c>
      <c r="U1276" s="3">
        <f>IF(ISBLANK(Table13[[#This Row],[T3]]),0,IF(Table13[[#This Row],[T3]]&gt;0,1,0))</f>
        <v>1</v>
      </c>
      <c r="V1276" s="3">
        <f>IF(ISBLANK(Table13[[#This Row],[T4]]),0,IF(Table13[[#This Row],[T4]]&gt;0,1,0))</f>
        <v>1</v>
      </c>
      <c r="W1276" s="25">
        <v>48</v>
      </c>
      <c r="X1276" s="23">
        <v>13</v>
      </c>
      <c r="Y1276" s="3">
        <v>0.4</v>
      </c>
      <c r="Z1276" s="3"/>
      <c r="AB1276" s="30">
        <v>1246</v>
      </c>
      <c r="AC1276" s="30">
        <v>1.7175145260436546</v>
      </c>
      <c r="AD1276" s="30">
        <v>0.78248547395634538</v>
      </c>
    </row>
    <row r="1277" spans="1:30">
      <c r="A1277" s="4">
        <v>43791.125</v>
      </c>
      <c r="B1277">
        <v>43791</v>
      </c>
      <c r="C1277" s="3">
        <v>0.125</v>
      </c>
      <c r="D1277" s="3">
        <v>3</v>
      </c>
      <c r="E1277" s="3">
        <v>53</v>
      </c>
      <c r="F1277" s="3">
        <v>0.2</v>
      </c>
      <c r="G1277" s="5">
        <v>0.2</v>
      </c>
      <c r="H1277" s="3">
        <v>0.4</v>
      </c>
      <c r="I1277" s="3">
        <v>1.55139</v>
      </c>
      <c r="J1277" s="12">
        <f t="shared" si="57"/>
        <v>1.675</v>
      </c>
      <c r="K1277" s="4">
        <v>43791.125</v>
      </c>
      <c r="L1277" s="3">
        <f t="shared" si="58"/>
        <v>22</v>
      </c>
      <c r="M1277" s="3">
        <f t="shared" si="59"/>
        <v>3</v>
      </c>
      <c r="N1277" s="3">
        <v>57</v>
      </c>
      <c r="O1277" s="3">
        <v>57</v>
      </c>
      <c r="P1277" s="3">
        <v>57</v>
      </c>
      <c r="Q1277" s="3">
        <v>0</v>
      </c>
      <c r="R1277" s="3"/>
      <c r="S1277" s="3">
        <f>IF(ISBLANK(Table13[[#This Row],[T1]]),0,IF(Table13[[#This Row],[T1]]&gt;0,1,0))</f>
        <v>1</v>
      </c>
      <c r="T1277" s="3">
        <f>IF(ISBLANK(Table13[[#This Row],[T2]]),0,IF(Table13[[#This Row],[T2]]&gt;0,1,0))</f>
        <v>1</v>
      </c>
      <c r="U1277" s="3">
        <f>IF(ISBLANK(Table13[[#This Row],[T3]]),0,IF(Table13[[#This Row],[T3]]&gt;0,1,0))</f>
        <v>1</v>
      </c>
      <c r="V1277" s="3">
        <f>IF(ISBLANK(Table13[[#This Row],[T4]]),0,IF(Table13[[#This Row],[T4]]&gt;0,1,0))</f>
        <v>1</v>
      </c>
      <c r="W1277" s="26">
        <v>49</v>
      </c>
      <c r="X1277" s="22">
        <v>13</v>
      </c>
      <c r="Y1277" s="3">
        <v>0.4</v>
      </c>
      <c r="Z1277" s="3"/>
      <c r="AB1277" s="30">
        <v>1247</v>
      </c>
      <c r="AC1277" s="30">
        <v>1.5308354129928323</v>
      </c>
      <c r="AD1277" s="30">
        <v>6.9164587007167766E-2</v>
      </c>
    </row>
    <row r="1278" spans="1:30">
      <c r="A1278" s="4">
        <v>43791.166666666664</v>
      </c>
      <c r="B1278">
        <v>43791</v>
      </c>
      <c r="C1278" s="3">
        <v>0.16666666666666666</v>
      </c>
      <c r="D1278" s="3">
        <v>4</v>
      </c>
      <c r="E1278" s="3">
        <v>53</v>
      </c>
      <c r="F1278" s="3">
        <v>0.4</v>
      </c>
      <c r="G1278" s="5">
        <v>0.2</v>
      </c>
      <c r="H1278" s="3">
        <v>0.60000000000000009</v>
      </c>
      <c r="I1278" s="3">
        <v>1.55139</v>
      </c>
      <c r="J1278" s="12">
        <f t="shared" si="57"/>
        <v>1.7041666666666668</v>
      </c>
      <c r="K1278" s="4">
        <v>43791.166666666664</v>
      </c>
      <c r="L1278" s="3">
        <f t="shared" si="58"/>
        <v>22</v>
      </c>
      <c r="M1278" s="3">
        <f t="shared" si="59"/>
        <v>4</v>
      </c>
      <c r="N1278" s="3">
        <v>58</v>
      </c>
      <c r="O1278" s="3">
        <v>58</v>
      </c>
      <c r="P1278" s="3">
        <v>58</v>
      </c>
      <c r="Q1278" s="3">
        <v>0</v>
      </c>
      <c r="R1278" s="3"/>
      <c r="S1278" s="3">
        <f>IF(ISBLANK(Table13[[#This Row],[T1]]),0,IF(Table13[[#This Row],[T1]]&gt;0,1,0))</f>
        <v>1</v>
      </c>
      <c r="T1278" s="3">
        <f>IF(ISBLANK(Table13[[#This Row],[T2]]),0,IF(Table13[[#This Row],[T2]]&gt;0,1,0))</f>
        <v>1</v>
      </c>
      <c r="U1278" s="3">
        <f>IF(ISBLANK(Table13[[#This Row],[T3]]),0,IF(Table13[[#This Row],[T3]]&gt;0,1,0))</f>
        <v>1</v>
      </c>
      <c r="V1278" s="3">
        <f>IF(ISBLANK(Table13[[#This Row],[T4]]),0,IF(Table13[[#This Row],[T4]]&gt;0,1,0))</f>
        <v>1</v>
      </c>
      <c r="W1278" s="25">
        <v>49</v>
      </c>
      <c r="X1278" s="23">
        <v>21</v>
      </c>
      <c r="Y1278" s="3">
        <v>0.60000000000000009</v>
      </c>
      <c r="Z1278" s="3"/>
      <c r="AB1278" s="30">
        <v>1248</v>
      </c>
      <c r="AC1278" s="30">
        <v>1.480400493296667</v>
      </c>
      <c r="AD1278" s="30">
        <v>-1.0804004932966671</v>
      </c>
    </row>
    <row r="1279" spans="1:30">
      <c r="A1279" s="4">
        <v>43791.208333333336</v>
      </c>
      <c r="B1279">
        <v>43791</v>
      </c>
      <c r="C1279" s="3">
        <v>0.20833333333333334</v>
      </c>
      <c r="D1279" s="3">
        <v>5</v>
      </c>
      <c r="E1279" s="3">
        <v>53</v>
      </c>
      <c r="F1279" s="3">
        <v>0.5</v>
      </c>
      <c r="G1279" s="5">
        <v>1.1000000000000001</v>
      </c>
      <c r="H1279" s="3">
        <v>1.6</v>
      </c>
      <c r="I1279" s="3">
        <v>1.55139</v>
      </c>
      <c r="J1279" s="12">
        <f t="shared" si="57"/>
        <v>1.7416666666666669</v>
      </c>
      <c r="K1279" s="4">
        <v>43791.208333333336</v>
      </c>
      <c r="L1279" s="3">
        <f t="shared" si="58"/>
        <v>22</v>
      </c>
      <c r="M1279" s="3">
        <f t="shared" si="59"/>
        <v>5</v>
      </c>
      <c r="N1279" s="3">
        <v>58</v>
      </c>
      <c r="O1279" s="3">
        <v>58</v>
      </c>
      <c r="P1279" s="3">
        <v>58</v>
      </c>
      <c r="Q1279" s="3">
        <v>0</v>
      </c>
      <c r="R1279" s="3"/>
      <c r="S1279" s="3">
        <f>IF(ISBLANK(Table13[[#This Row],[T1]]),0,IF(Table13[[#This Row],[T1]]&gt;0,1,0))</f>
        <v>1</v>
      </c>
      <c r="T1279" s="3">
        <f>IF(ISBLANK(Table13[[#This Row],[T2]]),0,IF(Table13[[#This Row],[T2]]&gt;0,1,0))</f>
        <v>1</v>
      </c>
      <c r="U1279" s="3">
        <f>IF(ISBLANK(Table13[[#This Row],[T3]]),0,IF(Table13[[#This Row],[T3]]&gt;0,1,0))</f>
        <v>1</v>
      </c>
      <c r="V1279" s="3">
        <f>IF(ISBLANK(Table13[[#This Row],[T4]]),0,IF(Table13[[#This Row],[T4]]&gt;0,1,0))</f>
        <v>1</v>
      </c>
      <c r="W1279" s="26">
        <v>50</v>
      </c>
      <c r="X1279" s="22">
        <v>13</v>
      </c>
      <c r="Y1279" s="3">
        <v>1.6</v>
      </c>
      <c r="Z1279" s="3"/>
      <c r="AB1279" s="30">
        <v>1249</v>
      </c>
      <c r="AC1279" s="30">
        <v>1.4911237758157223</v>
      </c>
      <c r="AD1279" s="30">
        <v>-1.0911237758157224</v>
      </c>
    </row>
    <row r="1280" spans="1:30">
      <c r="A1280" s="4">
        <v>43791.25</v>
      </c>
      <c r="B1280">
        <v>43791</v>
      </c>
      <c r="C1280" s="3">
        <v>0.25</v>
      </c>
      <c r="D1280" s="3">
        <v>6</v>
      </c>
      <c r="E1280" s="3">
        <v>53</v>
      </c>
      <c r="F1280" s="3">
        <v>0.6</v>
      </c>
      <c r="G1280" s="5">
        <v>1.3</v>
      </c>
      <c r="H1280" s="3">
        <v>1.9</v>
      </c>
      <c r="I1280" s="3">
        <v>1.55139</v>
      </c>
      <c r="J1280" s="12">
        <f t="shared" si="57"/>
        <v>1.7374999999999998</v>
      </c>
      <c r="K1280" s="4">
        <v>43791.25</v>
      </c>
      <c r="L1280" s="3">
        <f t="shared" si="58"/>
        <v>22</v>
      </c>
      <c r="M1280" s="3">
        <f t="shared" si="59"/>
        <v>6</v>
      </c>
      <c r="N1280" s="3">
        <v>58</v>
      </c>
      <c r="O1280" s="3">
        <v>58</v>
      </c>
      <c r="P1280" s="3">
        <v>58</v>
      </c>
      <c r="Q1280" s="3">
        <v>0</v>
      </c>
      <c r="R1280" s="3"/>
      <c r="S1280" s="3">
        <f>IF(ISBLANK(Table13[[#This Row],[T1]]),0,IF(Table13[[#This Row],[T1]]&gt;0,1,0))</f>
        <v>1</v>
      </c>
      <c r="T1280" s="3">
        <f>IF(ISBLANK(Table13[[#This Row],[T2]]),0,IF(Table13[[#This Row],[T2]]&gt;0,1,0))</f>
        <v>1</v>
      </c>
      <c r="U1280" s="3">
        <f>IF(ISBLANK(Table13[[#This Row],[T3]]),0,IF(Table13[[#This Row],[T3]]&gt;0,1,0))</f>
        <v>1</v>
      </c>
      <c r="V1280" s="3">
        <f>IF(ISBLANK(Table13[[#This Row],[T4]]),0,IF(Table13[[#This Row],[T4]]&gt;0,1,0))</f>
        <v>1</v>
      </c>
      <c r="W1280" s="25">
        <v>49</v>
      </c>
      <c r="X1280" s="23">
        <v>11</v>
      </c>
      <c r="Y1280" s="3">
        <v>1.9</v>
      </c>
      <c r="Z1280" s="3"/>
      <c r="AB1280" s="30">
        <v>1250</v>
      </c>
      <c r="AC1280" s="30">
        <v>1.5018470583347776</v>
      </c>
      <c r="AD1280" s="30">
        <v>-1.0018470583347776</v>
      </c>
    </row>
    <row r="1281" spans="1:30">
      <c r="A1281" s="4">
        <v>43791.291666666664</v>
      </c>
      <c r="B1281">
        <v>43791</v>
      </c>
      <c r="C1281" s="3">
        <v>0.29166666666666669</v>
      </c>
      <c r="D1281" s="3">
        <v>7</v>
      </c>
      <c r="E1281" s="3">
        <v>53</v>
      </c>
      <c r="F1281" s="3">
        <v>2</v>
      </c>
      <c r="G1281" s="5">
        <v>2.7</v>
      </c>
      <c r="H1281" s="3">
        <v>4.7</v>
      </c>
      <c r="I1281" s="3">
        <v>1.55139</v>
      </c>
      <c r="J1281" s="12">
        <f t="shared" si="57"/>
        <v>1.7249999999999999</v>
      </c>
      <c r="K1281" s="4">
        <v>43791.291666666664</v>
      </c>
      <c r="L1281" s="3">
        <f t="shared" si="58"/>
        <v>22</v>
      </c>
      <c r="M1281" s="3">
        <f t="shared" si="59"/>
        <v>7</v>
      </c>
      <c r="N1281" s="3">
        <v>58</v>
      </c>
      <c r="O1281" s="3">
        <v>40</v>
      </c>
      <c r="P1281" s="3">
        <v>58</v>
      </c>
      <c r="Q1281" s="3">
        <v>0</v>
      </c>
      <c r="R1281" s="3"/>
      <c r="S1281" s="3">
        <f>IF(ISBLANK(Table13[[#This Row],[T1]]),0,IF(Table13[[#This Row],[T1]]&gt;0,1,0))</f>
        <v>1</v>
      </c>
      <c r="T1281" s="3">
        <f>IF(ISBLANK(Table13[[#This Row],[T2]]),0,IF(Table13[[#This Row],[T2]]&gt;0,1,0))</f>
        <v>1</v>
      </c>
      <c r="U1281" s="3">
        <f>IF(ISBLANK(Table13[[#This Row],[T3]]),0,IF(Table13[[#This Row],[T3]]&gt;0,1,0))</f>
        <v>1</v>
      </c>
      <c r="V1281" s="3">
        <f>IF(ISBLANK(Table13[[#This Row],[T4]]),0,IF(Table13[[#This Row],[T4]]&gt;0,1,0))</f>
        <v>1</v>
      </c>
      <c r="W1281" s="26">
        <v>51</v>
      </c>
      <c r="X1281" s="22">
        <v>13</v>
      </c>
      <c r="Y1281" s="3">
        <v>4.7</v>
      </c>
      <c r="Z1281" s="3"/>
      <c r="AB1281" s="30">
        <v>1251</v>
      </c>
      <c r="AC1281" s="30">
        <v>1.5232936233728882</v>
      </c>
      <c r="AD1281" s="30">
        <v>-0.62329362337288818</v>
      </c>
    </row>
    <row r="1282" spans="1:30">
      <c r="A1282" s="4">
        <v>43791.333333333336</v>
      </c>
      <c r="B1282">
        <v>43791</v>
      </c>
      <c r="C1282" s="3">
        <v>0.33333333333333331</v>
      </c>
      <c r="D1282" s="3">
        <v>8</v>
      </c>
      <c r="E1282" s="3">
        <v>53</v>
      </c>
      <c r="F1282" s="3">
        <v>0.6</v>
      </c>
      <c r="G1282" s="5">
        <v>0.4</v>
      </c>
      <c r="H1282" s="3">
        <v>1</v>
      </c>
      <c r="I1282" s="3">
        <v>1.55139</v>
      </c>
      <c r="J1282" s="12">
        <f t="shared" ref="J1282:J1345" si="60">AVERAGE(H1282:H1305)</f>
        <v>1.6499999999999997</v>
      </c>
      <c r="K1282" s="4">
        <v>43791.333333333336</v>
      </c>
      <c r="L1282" s="3">
        <f t="shared" ref="L1282:L1345" si="61">DAY(K1282)</f>
        <v>22</v>
      </c>
      <c r="M1282" s="3">
        <f t="shared" ref="M1282:M1345" si="62">HOUR(K1282)</f>
        <v>8</v>
      </c>
      <c r="N1282" s="3">
        <v>7</v>
      </c>
      <c r="O1282" s="3">
        <v>0</v>
      </c>
      <c r="P1282" s="3">
        <v>57</v>
      </c>
      <c r="Q1282" s="3">
        <v>0</v>
      </c>
      <c r="R1282" s="3"/>
      <c r="S1282" s="3">
        <f>IF(ISBLANK(Table13[[#This Row],[T1]]),0,IF(Table13[[#This Row],[T1]]&gt;0,1,0))</f>
        <v>1</v>
      </c>
      <c r="T1282" s="3">
        <f>IF(ISBLANK(Table13[[#This Row],[T2]]),0,IF(Table13[[#This Row],[T2]]&gt;0,1,0))</f>
        <v>0</v>
      </c>
      <c r="U1282" s="3">
        <f>IF(ISBLANK(Table13[[#This Row],[T3]]),0,IF(Table13[[#This Row],[T3]]&gt;0,1,0))</f>
        <v>1</v>
      </c>
      <c r="V1282" s="3">
        <f>IF(ISBLANK(Table13[[#This Row],[T4]]),0,IF(Table13[[#This Row],[T4]]&gt;0,1,0))</f>
        <v>1</v>
      </c>
      <c r="W1282" s="25">
        <v>52</v>
      </c>
      <c r="X1282" s="23">
        <v>11</v>
      </c>
      <c r="Y1282" s="3">
        <v>1</v>
      </c>
      <c r="Z1282" s="3"/>
      <c r="AB1282" s="30">
        <v>1252</v>
      </c>
      <c r="AC1282" s="30">
        <v>1.5951751081071637</v>
      </c>
      <c r="AD1282" s="30">
        <v>-0.69517510810716365</v>
      </c>
    </row>
    <row r="1283" spans="1:30">
      <c r="A1283" s="4">
        <v>43791.375</v>
      </c>
      <c r="B1283">
        <v>43791</v>
      </c>
      <c r="C1283" s="3">
        <v>0.375</v>
      </c>
      <c r="D1283" s="3">
        <v>9</v>
      </c>
      <c r="E1283" s="3">
        <v>53</v>
      </c>
      <c r="F1283" s="3">
        <v>0.3</v>
      </c>
      <c r="G1283" s="5">
        <v>0.2</v>
      </c>
      <c r="H1283" s="3">
        <v>0.5</v>
      </c>
      <c r="I1283" s="3">
        <v>1.55139</v>
      </c>
      <c r="J1283" s="12">
        <f t="shared" si="60"/>
        <v>1.6375000000000002</v>
      </c>
      <c r="K1283" s="4">
        <v>43791.375</v>
      </c>
      <c r="L1283" s="3">
        <f t="shared" si="61"/>
        <v>22</v>
      </c>
      <c r="M1283" s="3">
        <f t="shared" si="62"/>
        <v>9</v>
      </c>
      <c r="N1283" s="3">
        <v>0</v>
      </c>
      <c r="O1283" s="3">
        <v>0</v>
      </c>
      <c r="P1283" s="3">
        <v>58</v>
      </c>
      <c r="Q1283" s="3">
        <v>0</v>
      </c>
      <c r="R1283" s="3"/>
      <c r="S1283" s="3">
        <f>IF(ISBLANK(Table13[[#This Row],[T1]]),0,IF(Table13[[#This Row],[T1]]&gt;0,1,0))</f>
        <v>1</v>
      </c>
      <c r="T1283" s="3">
        <f>IF(ISBLANK(Table13[[#This Row],[T2]]),0,IF(Table13[[#This Row],[T2]]&gt;0,1,0))</f>
        <v>0</v>
      </c>
      <c r="U1283" s="3">
        <f>IF(ISBLANK(Table13[[#This Row],[T3]]),0,IF(Table13[[#This Row],[T3]]&gt;0,1,0))</f>
        <v>1</v>
      </c>
      <c r="V1283" s="3">
        <f>IF(ISBLANK(Table13[[#This Row],[T4]]),0,IF(Table13[[#This Row],[T4]]&gt;0,1,0))</f>
        <v>1</v>
      </c>
      <c r="W1283" s="26">
        <v>52</v>
      </c>
      <c r="X1283" s="22">
        <v>8</v>
      </c>
      <c r="Y1283" s="3">
        <v>0.5</v>
      </c>
      <c r="Z1283" s="3"/>
      <c r="AB1283" s="30">
        <v>1253</v>
      </c>
      <c r="AC1283" s="30">
        <v>1.5844518255881086</v>
      </c>
      <c r="AD1283" s="30">
        <v>0.71554817441189122</v>
      </c>
    </row>
    <row r="1284" spans="1:30">
      <c r="A1284" s="4">
        <v>43791.416666666664</v>
      </c>
      <c r="B1284">
        <v>43791</v>
      </c>
      <c r="C1284" s="3">
        <v>0.41666666666666669</v>
      </c>
      <c r="D1284" s="3">
        <v>10</v>
      </c>
      <c r="E1284" s="3">
        <v>53</v>
      </c>
      <c r="F1284" s="3">
        <v>0.2</v>
      </c>
      <c r="G1284" s="5">
        <v>0.2</v>
      </c>
      <c r="H1284" s="3">
        <v>0.4</v>
      </c>
      <c r="I1284" s="3">
        <v>1.55139</v>
      </c>
      <c r="J1284" s="12">
        <f t="shared" si="60"/>
        <v>1.7125000000000001</v>
      </c>
      <c r="K1284" s="4">
        <v>43791.416666666664</v>
      </c>
      <c r="L1284" s="3">
        <f t="shared" si="61"/>
        <v>22</v>
      </c>
      <c r="M1284" s="3">
        <f t="shared" si="62"/>
        <v>10</v>
      </c>
      <c r="N1284" s="3">
        <v>0</v>
      </c>
      <c r="O1284" s="3">
        <v>0</v>
      </c>
      <c r="P1284" s="3">
        <v>58</v>
      </c>
      <c r="Q1284" s="3">
        <v>0</v>
      </c>
      <c r="R1284" s="3"/>
      <c r="S1284" s="3">
        <f>IF(ISBLANK(Table13[[#This Row],[T1]]),0,IF(Table13[[#This Row],[T1]]&gt;0,1,0))</f>
        <v>1</v>
      </c>
      <c r="T1284" s="3">
        <f>IF(ISBLANK(Table13[[#This Row],[T2]]),0,IF(Table13[[#This Row],[T2]]&gt;0,1,0))</f>
        <v>0</v>
      </c>
      <c r="U1284" s="3">
        <f>IF(ISBLANK(Table13[[#This Row],[T3]]),0,IF(Table13[[#This Row],[T3]]&gt;0,1,0))</f>
        <v>1</v>
      </c>
      <c r="V1284" s="3">
        <f>IF(ISBLANK(Table13[[#This Row],[T4]]),0,IF(Table13[[#This Row],[T4]]&gt;0,1,0))</f>
        <v>1</v>
      </c>
      <c r="W1284" s="25">
        <v>51</v>
      </c>
      <c r="X1284" s="23">
        <v>5</v>
      </c>
      <c r="Y1284" s="3">
        <v>0.4</v>
      </c>
      <c r="Z1284" s="3"/>
      <c r="AB1284" s="30">
        <v>1254</v>
      </c>
      <c r="AC1284" s="30">
        <v>1.6241634627652186</v>
      </c>
      <c r="AD1284" s="30">
        <v>-0.82416346276521857</v>
      </c>
    </row>
    <row r="1285" spans="1:30">
      <c r="A1285" s="4">
        <v>43791.458333333336</v>
      </c>
      <c r="B1285">
        <v>43791</v>
      </c>
      <c r="C1285" s="3">
        <v>0.45833333333333331</v>
      </c>
      <c r="D1285" s="3">
        <v>11</v>
      </c>
      <c r="E1285" s="3">
        <v>53</v>
      </c>
      <c r="F1285" s="3">
        <v>0.2</v>
      </c>
      <c r="G1285" s="5">
        <v>0.2</v>
      </c>
      <c r="H1285" s="3">
        <v>0.4</v>
      </c>
      <c r="I1285" s="3">
        <v>1.55139</v>
      </c>
      <c r="J1285" s="12">
        <f t="shared" si="60"/>
        <v>1.7250000000000003</v>
      </c>
      <c r="K1285" s="4">
        <v>43791.458333333336</v>
      </c>
      <c r="L1285" s="3">
        <f t="shared" si="61"/>
        <v>22</v>
      </c>
      <c r="M1285" s="3">
        <f t="shared" si="62"/>
        <v>11</v>
      </c>
      <c r="N1285" s="3">
        <v>0</v>
      </c>
      <c r="O1285" s="3">
        <v>0</v>
      </c>
      <c r="P1285" s="3">
        <v>58</v>
      </c>
      <c r="Q1285" s="3">
        <v>0</v>
      </c>
      <c r="R1285" s="3"/>
      <c r="S1285" s="3">
        <f>IF(ISBLANK(Table13[[#This Row],[T1]]),0,IF(Table13[[#This Row],[T1]]&gt;0,1,0))</f>
        <v>1</v>
      </c>
      <c r="T1285" s="3">
        <f>IF(ISBLANK(Table13[[#This Row],[T2]]),0,IF(Table13[[#This Row],[T2]]&gt;0,1,0))</f>
        <v>0</v>
      </c>
      <c r="U1285" s="3">
        <f>IF(ISBLANK(Table13[[#This Row],[T3]]),0,IF(Table13[[#This Row],[T3]]&gt;0,1,0))</f>
        <v>1</v>
      </c>
      <c r="V1285" s="3">
        <f>IF(ISBLANK(Table13[[#This Row],[T4]]),0,IF(Table13[[#This Row],[T4]]&gt;0,1,0))</f>
        <v>1</v>
      </c>
      <c r="W1285" s="26">
        <v>51</v>
      </c>
      <c r="X1285" s="22">
        <v>5</v>
      </c>
      <c r="Y1285" s="3">
        <v>0.4</v>
      </c>
      <c r="Z1285" s="3"/>
      <c r="AB1285" s="30">
        <v>1255</v>
      </c>
      <c r="AC1285" s="30">
        <v>1.6027168977271082</v>
      </c>
      <c r="AD1285" s="30">
        <v>0.19728310227289181</v>
      </c>
    </row>
    <row r="1286" spans="1:30">
      <c r="A1286" s="4">
        <v>43791.5</v>
      </c>
      <c r="B1286">
        <v>43791</v>
      </c>
      <c r="C1286" s="3">
        <v>0.5</v>
      </c>
      <c r="D1286" s="3">
        <v>12</v>
      </c>
      <c r="E1286" s="3">
        <v>53</v>
      </c>
      <c r="F1286" s="3">
        <v>0.4</v>
      </c>
      <c r="G1286" s="5">
        <v>2</v>
      </c>
      <c r="H1286" s="3">
        <v>2.4</v>
      </c>
      <c r="I1286" s="3">
        <v>1.55139</v>
      </c>
      <c r="J1286" s="12">
        <f t="shared" si="60"/>
        <v>1.7333333333333334</v>
      </c>
      <c r="K1286" s="4">
        <v>43791.5</v>
      </c>
      <c r="L1286" s="3">
        <f t="shared" si="61"/>
        <v>22</v>
      </c>
      <c r="M1286" s="3">
        <f t="shared" si="62"/>
        <v>12</v>
      </c>
      <c r="N1286" s="3">
        <v>0</v>
      </c>
      <c r="O1286" s="3">
        <v>0</v>
      </c>
      <c r="P1286" s="3">
        <v>58</v>
      </c>
      <c r="Q1286" s="3">
        <v>0</v>
      </c>
      <c r="R1286" s="3"/>
      <c r="S1286" s="3">
        <f>IF(ISBLANK(Table13[[#This Row],[T1]]),0,IF(Table13[[#This Row],[T1]]&gt;0,1,0))</f>
        <v>1</v>
      </c>
      <c r="T1286" s="3">
        <f>IF(ISBLANK(Table13[[#This Row],[T2]]),0,IF(Table13[[#This Row],[T2]]&gt;0,1,0))</f>
        <v>0</v>
      </c>
      <c r="U1286" s="3">
        <f>IF(ISBLANK(Table13[[#This Row],[T3]]),0,IF(Table13[[#This Row],[T3]]&gt;0,1,0))</f>
        <v>1</v>
      </c>
      <c r="V1286" s="3">
        <f>IF(ISBLANK(Table13[[#This Row],[T4]]),0,IF(Table13[[#This Row],[T4]]&gt;0,1,0))</f>
        <v>1</v>
      </c>
      <c r="W1286" s="25">
        <v>53</v>
      </c>
      <c r="X1286" s="23">
        <v>11</v>
      </c>
      <c r="Y1286" s="3">
        <v>2.4</v>
      </c>
      <c r="Z1286" s="3"/>
      <c r="AB1286" s="30">
        <v>1256</v>
      </c>
      <c r="AC1286" s="30">
        <v>1.5812703326889976</v>
      </c>
      <c r="AD1286" s="30">
        <v>2.0187296673110025</v>
      </c>
    </row>
    <row r="1287" spans="1:30">
      <c r="A1287" s="4">
        <v>43791.541666666664</v>
      </c>
      <c r="B1287">
        <v>43791</v>
      </c>
      <c r="C1287" s="3">
        <v>0.54166666666666663</v>
      </c>
      <c r="D1287" s="3">
        <v>13</v>
      </c>
      <c r="E1287" s="3">
        <v>53</v>
      </c>
      <c r="F1287" s="3">
        <v>1.2</v>
      </c>
      <c r="G1287" s="5">
        <v>0.4</v>
      </c>
      <c r="H1287" s="3">
        <v>1.6</v>
      </c>
      <c r="I1287" s="3">
        <v>1.55139</v>
      </c>
      <c r="J1287" s="12">
        <f t="shared" si="60"/>
        <v>1.6625000000000003</v>
      </c>
      <c r="K1287" s="4">
        <v>43791.541666666664</v>
      </c>
      <c r="L1287" s="3">
        <f t="shared" si="61"/>
        <v>22</v>
      </c>
      <c r="M1287" s="3">
        <f t="shared" si="62"/>
        <v>13</v>
      </c>
      <c r="N1287" s="3">
        <v>0</v>
      </c>
      <c r="O1287" s="3">
        <v>0</v>
      </c>
      <c r="P1287" s="3">
        <v>57</v>
      </c>
      <c r="Q1287" s="3">
        <v>0</v>
      </c>
      <c r="R1287" s="3"/>
      <c r="S1287" s="3">
        <f>IF(ISBLANK(Table13[[#This Row],[T1]]),0,IF(Table13[[#This Row],[T1]]&gt;0,1,0))</f>
        <v>1</v>
      </c>
      <c r="T1287" s="3">
        <f>IF(ISBLANK(Table13[[#This Row],[T2]]),0,IF(Table13[[#This Row],[T2]]&gt;0,1,0))</f>
        <v>0</v>
      </c>
      <c r="U1287" s="3">
        <f>IF(ISBLANK(Table13[[#This Row],[T3]]),0,IF(Table13[[#This Row],[T3]]&gt;0,1,0))</f>
        <v>1</v>
      </c>
      <c r="V1287" s="3">
        <f>IF(ISBLANK(Table13[[#This Row],[T4]]),0,IF(Table13[[#This Row],[T4]]&gt;0,1,0))</f>
        <v>1</v>
      </c>
      <c r="W1287" s="26">
        <v>54</v>
      </c>
      <c r="X1287" s="22">
        <v>11</v>
      </c>
      <c r="Y1287" s="3">
        <v>1.6</v>
      </c>
      <c r="Z1287" s="3"/>
      <c r="AB1287" s="30">
        <v>1257</v>
      </c>
      <c r="AC1287" s="30">
        <v>1.5812703326889976</v>
      </c>
      <c r="AD1287" s="30">
        <v>-1.1812703326889977</v>
      </c>
    </row>
    <row r="1288" spans="1:30">
      <c r="A1288" s="4">
        <v>43791.583333333336</v>
      </c>
      <c r="B1288">
        <v>43791</v>
      </c>
      <c r="C1288" s="3">
        <v>0.58333333333333337</v>
      </c>
      <c r="D1288" s="3">
        <v>14</v>
      </c>
      <c r="E1288" s="3">
        <v>53</v>
      </c>
      <c r="F1288" s="3">
        <v>1.5</v>
      </c>
      <c r="G1288" s="5">
        <v>2</v>
      </c>
      <c r="H1288" s="3">
        <v>3.5</v>
      </c>
      <c r="I1288" s="3">
        <v>1.55139</v>
      </c>
      <c r="J1288" s="12">
        <f t="shared" si="60"/>
        <v>1.7833333333333339</v>
      </c>
      <c r="K1288" s="4">
        <v>43791.583333333336</v>
      </c>
      <c r="L1288" s="3">
        <f t="shared" si="61"/>
        <v>22</v>
      </c>
      <c r="M1288" s="3">
        <f t="shared" si="62"/>
        <v>14</v>
      </c>
      <c r="N1288" s="3">
        <v>0</v>
      </c>
      <c r="O1288" s="3">
        <v>0</v>
      </c>
      <c r="P1288" s="3">
        <v>58</v>
      </c>
      <c r="Q1288" s="3">
        <v>0</v>
      </c>
      <c r="R1288" s="3"/>
      <c r="S1288" s="3">
        <f>IF(ISBLANK(Table13[[#This Row],[T1]]),0,IF(Table13[[#This Row],[T1]]&gt;0,1,0))</f>
        <v>1</v>
      </c>
      <c r="T1288" s="3">
        <f>IF(ISBLANK(Table13[[#This Row],[T2]]),0,IF(Table13[[#This Row],[T2]]&gt;0,1,0))</f>
        <v>0</v>
      </c>
      <c r="U1288" s="3">
        <f>IF(ISBLANK(Table13[[#This Row],[T3]]),0,IF(Table13[[#This Row],[T3]]&gt;0,1,0))</f>
        <v>1</v>
      </c>
      <c r="V1288" s="3">
        <f>IF(ISBLANK(Table13[[#This Row],[T4]]),0,IF(Table13[[#This Row],[T4]]&gt;0,1,0))</f>
        <v>1</v>
      </c>
      <c r="W1288" s="25">
        <v>55</v>
      </c>
      <c r="X1288" s="23">
        <v>11</v>
      </c>
      <c r="Y1288" s="3">
        <v>3.5</v>
      </c>
      <c r="Z1288" s="3"/>
      <c r="AB1288" s="30">
        <v>1258</v>
      </c>
      <c r="AC1288" s="30">
        <v>1.5267702491369255</v>
      </c>
      <c r="AD1288" s="30">
        <v>-1.0267702491369255</v>
      </c>
    </row>
    <row r="1289" spans="1:30">
      <c r="A1289" s="4">
        <v>43791.625</v>
      </c>
      <c r="B1289">
        <v>43791</v>
      </c>
      <c r="C1289" s="3">
        <v>0.625</v>
      </c>
      <c r="D1289" s="3">
        <v>15</v>
      </c>
      <c r="E1289" s="3">
        <v>53</v>
      </c>
      <c r="F1289" s="3">
        <v>0.8</v>
      </c>
      <c r="G1289" s="5">
        <v>2.5</v>
      </c>
      <c r="H1289" s="3">
        <v>3.3</v>
      </c>
      <c r="I1289" s="3">
        <v>1.55139</v>
      </c>
      <c r="J1289" s="12">
        <f t="shared" si="60"/>
        <v>1.6916666666666671</v>
      </c>
      <c r="K1289" s="4">
        <v>43791.625</v>
      </c>
      <c r="L1289" s="3">
        <f t="shared" si="61"/>
        <v>22</v>
      </c>
      <c r="M1289" s="3">
        <f t="shared" si="62"/>
        <v>15</v>
      </c>
      <c r="N1289" s="3">
        <v>0</v>
      </c>
      <c r="O1289" s="3">
        <v>0</v>
      </c>
      <c r="P1289" s="3">
        <v>58</v>
      </c>
      <c r="Q1289" s="3">
        <v>0</v>
      </c>
      <c r="R1289" s="3"/>
      <c r="S1289" s="3">
        <f>IF(ISBLANK(Table13[[#This Row],[T1]]),0,IF(Table13[[#This Row],[T1]]&gt;0,1,0))</f>
        <v>1</v>
      </c>
      <c r="T1289" s="3">
        <f>IF(ISBLANK(Table13[[#This Row],[T2]]),0,IF(Table13[[#This Row],[T2]]&gt;0,1,0))</f>
        <v>0</v>
      </c>
      <c r="U1289" s="3">
        <f>IF(ISBLANK(Table13[[#This Row],[T3]]),0,IF(Table13[[#This Row],[T3]]&gt;0,1,0))</f>
        <v>1</v>
      </c>
      <c r="V1289" s="3">
        <f>IF(ISBLANK(Table13[[#This Row],[T4]]),0,IF(Table13[[#This Row],[T4]]&gt;0,1,0))</f>
        <v>1</v>
      </c>
      <c r="W1289" s="26">
        <v>55</v>
      </c>
      <c r="X1289" s="22">
        <v>13</v>
      </c>
      <c r="Y1289" s="3">
        <v>3.3</v>
      </c>
      <c r="Z1289" s="3"/>
      <c r="AB1289" s="30">
        <v>1259</v>
      </c>
      <c r="AC1289" s="30">
        <v>1.5160469666178702</v>
      </c>
      <c r="AD1289" s="30">
        <v>-1.1160469666178701</v>
      </c>
    </row>
    <row r="1290" spans="1:30">
      <c r="A1290" s="4">
        <v>43791.666666666664</v>
      </c>
      <c r="B1290">
        <v>43791</v>
      </c>
      <c r="C1290" s="3">
        <v>0.66666666666666663</v>
      </c>
      <c r="D1290" s="3">
        <v>16</v>
      </c>
      <c r="E1290" s="3">
        <v>53</v>
      </c>
      <c r="F1290" s="3">
        <v>1.3</v>
      </c>
      <c r="G1290" s="5">
        <v>1.5</v>
      </c>
      <c r="H1290" s="3">
        <v>2.8</v>
      </c>
      <c r="I1290" s="3">
        <v>1.55139</v>
      </c>
      <c r="J1290" s="12">
        <f t="shared" si="60"/>
        <v>1.6124999999999998</v>
      </c>
      <c r="K1290" s="4">
        <v>43791.666666666664</v>
      </c>
      <c r="L1290" s="3">
        <f t="shared" si="61"/>
        <v>22</v>
      </c>
      <c r="M1290" s="3">
        <f t="shared" si="62"/>
        <v>16</v>
      </c>
      <c r="N1290" s="3">
        <v>0</v>
      </c>
      <c r="O1290" s="3">
        <v>0</v>
      </c>
      <c r="P1290" s="3">
        <v>58</v>
      </c>
      <c r="Q1290" s="3">
        <v>0</v>
      </c>
      <c r="R1290" s="3"/>
      <c r="S1290" s="3">
        <f>IF(ISBLANK(Table13[[#This Row],[T1]]),0,IF(Table13[[#This Row],[T1]]&gt;0,1,0))</f>
        <v>1</v>
      </c>
      <c r="T1290" s="3">
        <f>IF(ISBLANK(Table13[[#This Row],[T2]]),0,IF(Table13[[#This Row],[T2]]&gt;0,1,0))</f>
        <v>0</v>
      </c>
      <c r="U1290" s="3">
        <f>IF(ISBLANK(Table13[[#This Row],[T3]]),0,IF(Table13[[#This Row],[T3]]&gt;0,1,0))</f>
        <v>1</v>
      </c>
      <c r="V1290" s="3">
        <f>IF(ISBLANK(Table13[[#This Row],[T4]]),0,IF(Table13[[#This Row],[T4]]&gt;0,1,0))</f>
        <v>1</v>
      </c>
      <c r="W1290" s="25">
        <v>53</v>
      </c>
      <c r="X1290" s="23">
        <v>13</v>
      </c>
      <c r="Y1290" s="3">
        <v>2.8</v>
      </c>
      <c r="Z1290" s="3"/>
      <c r="AB1290" s="30">
        <v>1260</v>
      </c>
      <c r="AC1290" s="30">
        <v>1.5557586037949802</v>
      </c>
      <c r="AD1290" s="30">
        <v>-0.95575860379498012</v>
      </c>
    </row>
    <row r="1291" spans="1:30">
      <c r="A1291" s="4">
        <v>43791.708333333336</v>
      </c>
      <c r="B1291">
        <v>43791</v>
      </c>
      <c r="C1291" s="3">
        <v>0.70833333333333337</v>
      </c>
      <c r="D1291" s="3">
        <v>17</v>
      </c>
      <c r="E1291" s="3">
        <v>53</v>
      </c>
      <c r="F1291" s="3">
        <v>0.8</v>
      </c>
      <c r="G1291" s="5">
        <v>1.9</v>
      </c>
      <c r="H1291" s="3">
        <v>2.7</v>
      </c>
      <c r="I1291" s="3">
        <v>1.55139</v>
      </c>
      <c r="J1291" s="12">
        <f t="shared" si="60"/>
        <v>1.5541666666666665</v>
      </c>
      <c r="K1291" s="4">
        <v>43791.708333333336</v>
      </c>
      <c r="L1291" s="3">
        <f t="shared" si="61"/>
        <v>22</v>
      </c>
      <c r="M1291" s="3">
        <f t="shared" si="62"/>
        <v>17</v>
      </c>
      <c r="N1291" s="3">
        <v>4</v>
      </c>
      <c r="O1291" s="3">
        <v>0</v>
      </c>
      <c r="P1291" s="3">
        <v>58</v>
      </c>
      <c r="Q1291" s="3">
        <v>0</v>
      </c>
      <c r="R1291" s="3"/>
      <c r="S1291" s="3">
        <f>IF(ISBLANK(Table13[[#This Row],[T1]]),0,IF(Table13[[#This Row],[T1]]&gt;0,1,0))</f>
        <v>1</v>
      </c>
      <c r="T1291" s="3">
        <f>IF(ISBLANK(Table13[[#This Row],[T2]]),0,IF(Table13[[#This Row],[T2]]&gt;0,1,0))</f>
        <v>0</v>
      </c>
      <c r="U1291" s="3">
        <f>IF(ISBLANK(Table13[[#This Row],[T3]]),0,IF(Table13[[#This Row],[T3]]&gt;0,1,0))</f>
        <v>1</v>
      </c>
      <c r="V1291" s="3">
        <f>IF(ISBLANK(Table13[[#This Row],[T4]]),0,IF(Table13[[#This Row],[T4]]&gt;0,1,0))</f>
        <v>1</v>
      </c>
      <c r="W1291" s="26">
        <v>52</v>
      </c>
      <c r="X1291" s="22">
        <v>13</v>
      </c>
      <c r="Y1291" s="3">
        <v>2.7</v>
      </c>
      <c r="Z1291" s="3"/>
      <c r="AB1291" s="30">
        <v>1261</v>
      </c>
      <c r="AC1291" s="30">
        <v>1.3964770989526571</v>
      </c>
      <c r="AD1291" s="30">
        <v>0.10352290104734285</v>
      </c>
    </row>
    <row r="1292" spans="1:30">
      <c r="A1292" s="4">
        <v>43791.75</v>
      </c>
      <c r="B1292">
        <v>43791</v>
      </c>
      <c r="C1292" s="3">
        <v>0.75</v>
      </c>
      <c r="D1292" s="3">
        <v>18</v>
      </c>
      <c r="E1292" s="3">
        <v>53</v>
      </c>
      <c r="F1292" s="3">
        <v>1.8</v>
      </c>
      <c r="G1292" s="5">
        <v>0.3</v>
      </c>
      <c r="H1292" s="3">
        <v>2.1</v>
      </c>
      <c r="I1292" s="3">
        <v>1.55139</v>
      </c>
      <c r="J1292" s="12">
        <f t="shared" si="60"/>
        <v>1.7</v>
      </c>
      <c r="K1292" s="4">
        <v>43791.75</v>
      </c>
      <c r="L1292" s="3">
        <f t="shared" si="61"/>
        <v>22</v>
      </c>
      <c r="M1292" s="3">
        <f t="shared" si="62"/>
        <v>18</v>
      </c>
      <c r="N1292" s="3">
        <v>45</v>
      </c>
      <c r="O1292" s="3">
        <v>0</v>
      </c>
      <c r="P1292" s="3">
        <v>44</v>
      </c>
      <c r="Q1292" s="3">
        <v>0</v>
      </c>
      <c r="R1292" s="3"/>
      <c r="S1292" s="3">
        <f>IF(ISBLANK(Table13[[#This Row],[T1]]),0,IF(Table13[[#This Row],[T1]]&gt;0,1,0))</f>
        <v>1</v>
      </c>
      <c r="T1292" s="3">
        <f>IF(ISBLANK(Table13[[#This Row],[T2]]),0,IF(Table13[[#This Row],[T2]]&gt;0,1,0))</f>
        <v>0</v>
      </c>
      <c r="U1292" s="3">
        <f>IF(ISBLANK(Table13[[#This Row],[T3]]),0,IF(Table13[[#This Row],[T3]]&gt;0,1,0))</f>
        <v>1</v>
      </c>
      <c r="V1292" s="3">
        <f>IF(ISBLANK(Table13[[#This Row],[T4]]),0,IF(Table13[[#This Row],[T4]]&gt;0,1,0))</f>
        <v>1</v>
      </c>
      <c r="W1292" s="25">
        <v>50</v>
      </c>
      <c r="X1292" s="23">
        <v>21</v>
      </c>
      <c r="Y1292" s="3">
        <v>2.1</v>
      </c>
      <c r="Z1292" s="3"/>
      <c r="AB1292" s="30">
        <v>1262</v>
      </c>
      <c r="AC1292" s="30">
        <v>1.5450353212759249</v>
      </c>
      <c r="AD1292" s="30">
        <v>-0.84503532127592496</v>
      </c>
    </row>
    <row r="1293" spans="1:30">
      <c r="A1293" s="4">
        <v>43791.791666666664</v>
      </c>
      <c r="B1293">
        <v>43791</v>
      </c>
      <c r="C1293" s="3">
        <v>0.79166666666666663</v>
      </c>
      <c r="D1293" s="3">
        <v>19</v>
      </c>
      <c r="E1293" s="3">
        <v>53</v>
      </c>
      <c r="F1293" s="3">
        <v>0.2</v>
      </c>
      <c r="G1293" s="5">
        <v>0.3</v>
      </c>
      <c r="H1293" s="3">
        <v>0.5</v>
      </c>
      <c r="I1293" s="3">
        <v>1.55139</v>
      </c>
      <c r="J1293" s="12">
        <f t="shared" si="60"/>
        <v>1.7333333333333334</v>
      </c>
      <c r="K1293" s="4">
        <v>43791.791666956022</v>
      </c>
      <c r="L1293" s="3">
        <f t="shared" si="61"/>
        <v>22</v>
      </c>
      <c r="M1293" s="3">
        <f t="shared" si="62"/>
        <v>19</v>
      </c>
      <c r="N1293" s="3"/>
      <c r="O1293" s="3"/>
      <c r="P1293" s="3"/>
      <c r="Q1293" s="3"/>
      <c r="R1293" s="3"/>
      <c r="S1293" s="3">
        <f>IF(ISBLANK(Table13[[#This Row],[T1]]),0,IF(Table13[[#This Row],[T1]]&gt;0,1,0))</f>
        <v>1</v>
      </c>
      <c r="T1293" s="3">
        <f>IF(ISBLANK(Table13[[#This Row],[T2]]),0,IF(Table13[[#This Row],[T2]]&gt;0,1,0))</f>
        <v>0</v>
      </c>
      <c r="U1293" s="3">
        <f>IF(ISBLANK(Table13[[#This Row],[T3]]),0,IF(Table13[[#This Row],[T3]]&gt;0,1,0))</f>
        <v>1</v>
      </c>
      <c r="V1293" s="3">
        <f>IF(ISBLANK(Table13[[#This Row],[T4]]),0,IF(Table13[[#This Row],[T4]]&gt;0,1,0))</f>
        <v>1</v>
      </c>
      <c r="W1293" s="26">
        <v>48</v>
      </c>
      <c r="X1293" s="22">
        <v>21</v>
      </c>
      <c r="Y1293" s="3">
        <v>0.5</v>
      </c>
      <c r="Z1293" s="3"/>
      <c r="AB1293" s="30">
        <v>1263</v>
      </c>
      <c r="AC1293" s="30">
        <v>1.5450353212759249</v>
      </c>
      <c r="AD1293" s="30">
        <v>-1.0450353212759249</v>
      </c>
    </row>
    <row r="1294" spans="1:30">
      <c r="A1294" s="4">
        <v>43791.833333333336</v>
      </c>
      <c r="B1294">
        <v>43791</v>
      </c>
      <c r="C1294" s="3">
        <v>0.83333333333333337</v>
      </c>
      <c r="D1294" s="3">
        <v>20</v>
      </c>
      <c r="E1294" s="3">
        <v>53</v>
      </c>
      <c r="F1294" s="3">
        <v>0.7</v>
      </c>
      <c r="G1294" s="5">
        <v>0.7</v>
      </c>
      <c r="H1294" s="3">
        <v>1.4</v>
      </c>
      <c r="I1294" s="3">
        <v>1.55139</v>
      </c>
      <c r="J1294" s="12">
        <f t="shared" si="60"/>
        <v>1.825</v>
      </c>
      <c r="K1294" s="4">
        <v>43791.833333680559</v>
      </c>
      <c r="L1294" s="3">
        <f t="shared" si="61"/>
        <v>22</v>
      </c>
      <c r="M1294" s="3">
        <f t="shared" si="62"/>
        <v>20</v>
      </c>
      <c r="N1294" s="3"/>
      <c r="O1294" s="3"/>
      <c r="P1294" s="3"/>
      <c r="Q1294" s="3"/>
      <c r="R1294" s="3"/>
      <c r="S1294" s="3">
        <f>IF(ISBLANK(Table13[[#This Row],[T1]]),0,IF(Table13[[#This Row],[T1]]&gt;0,1,0))</f>
        <v>1</v>
      </c>
      <c r="T1294" s="3">
        <f>IF(ISBLANK(Table13[[#This Row],[T2]]),0,IF(Table13[[#This Row],[T2]]&gt;0,1,0))</f>
        <v>0</v>
      </c>
      <c r="U1294" s="3">
        <f>IF(ISBLANK(Table13[[#This Row],[T3]]),0,IF(Table13[[#This Row],[T3]]&gt;0,1,0))</f>
        <v>1</v>
      </c>
      <c r="V1294" s="3">
        <f>IF(ISBLANK(Table13[[#This Row],[T4]]),0,IF(Table13[[#This Row],[T4]]&gt;0,1,0))</f>
        <v>1</v>
      </c>
      <c r="W1294" s="25">
        <v>45</v>
      </c>
      <c r="X1294" s="23">
        <v>21</v>
      </c>
      <c r="Y1294" s="3">
        <v>1.4</v>
      </c>
      <c r="Z1294" s="3"/>
      <c r="AB1294" s="30">
        <v>1264</v>
      </c>
      <c r="AC1294" s="30">
        <v>1.6746213959674336</v>
      </c>
      <c r="AD1294" s="30">
        <v>-0.57462139596743356</v>
      </c>
    </row>
    <row r="1295" spans="1:30">
      <c r="A1295" s="4">
        <v>43791.875</v>
      </c>
      <c r="B1295">
        <v>43791</v>
      </c>
      <c r="C1295" s="3">
        <v>0.875</v>
      </c>
      <c r="D1295" s="3">
        <v>21</v>
      </c>
      <c r="E1295" s="3">
        <v>53</v>
      </c>
      <c r="F1295" s="3">
        <v>0.6</v>
      </c>
      <c r="G1295" s="5">
        <v>1.8</v>
      </c>
      <c r="H1295" s="3">
        <v>2.4</v>
      </c>
      <c r="I1295" s="3">
        <v>1.55139</v>
      </c>
      <c r="J1295" s="12">
        <f t="shared" si="60"/>
        <v>1.8375000000000001</v>
      </c>
      <c r="K1295" s="4">
        <v>43791.875</v>
      </c>
      <c r="L1295" s="3">
        <f t="shared" si="61"/>
        <v>22</v>
      </c>
      <c r="M1295" s="3">
        <f t="shared" si="62"/>
        <v>21</v>
      </c>
      <c r="N1295" s="3">
        <v>0</v>
      </c>
      <c r="O1295" s="3">
        <v>20</v>
      </c>
      <c r="P1295" s="3">
        <v>21</v>
      </c>
      <c r="Q1295" s="3">
        <v>0</v>
      </c>
      <c r="R1295" s="3"/>
      <c r="S1295" s="3">
        <f>IF(ISBLANK(Table13[[#This Row],[T1]]),0,IF(Table13[[#This Row],[T1]]&gt;0,1,0))</f>
        <v>1</v>
      </c>
      <c r="T1295" s="3">
        <f>IF(ISBLANK(Table13[[#This Row],[T2]]),0,IF(Table13[[#This Row],[T2]]&gt;0,1,0))</f>
        <v>0</v>
      </c>
      <c r="U1295" s="3">
        <f>IF(ISBLANK(Table13[[#This Row],[T3]]),0,IF(Table13[[#This Row],[T3]]&gt;0,1,0))</f>
        <v>1</v>
      </c>
      <c r="V1295" s="3">
        <f>IF(ISBLANK(Table13[[#This Row],[T4]]),0,IF(Table13[[#This Row],[T4]]&gt;0,1,0))</f>
        <v>1</v>
      </c>
      <c r="W1295" s="26">
        <v>43</v>
      </c>
      <c r="X1295" s="22">
        <v>21</v>
      </c>
      <c r="Y1295" s="3">
        <v>2.4</v>
      </c>
      <c r="Z1295" s="3"/>
      <c r="AB1295" s="30">
        <v>1265</v>
      </c>
      <c r="AC1295" s="30">
        <v>1.6853446784864889</v>
      </c>
      <c r="AD1295" s="30">
        <v>0.91465532151351114</v>
      </c>
    </row>
    <row r="1296" spans="1:30">
      <c r="A1296" s="4">
        <v>43791.916666666664</v>
      </c>
      <c r="B1296">
        <v>43791</v>
      </c>
      <c r="C1296" s="3">
        <v>0.91666666666666663</v>
      </c>
      <c r="D1296" s="3">
        <v>22</v>
      </c>
      <c r="E1296" s="3">
        <v>53</v>
      </c>
      <c r="F1296" s="3">
        <v>0.9</v>
      </c>
      <c r="G1296" s="5">
        <v>0.6</v>
      </c>
      <c r="H1296" s="3">
        <v>1.5</v>
      </c>
      <c r="I1296" s="3">
        <v>1.55139</v>
      </c>
      <c r="J1296" s="12">
        <f t="shared" si="60"/>
        <v>1.8666666666666665</v>
      </c>
      <c r="K1296" s="4">
        <v>43791.916666666664</v>
      </c>
      <c r="L1296" s="3">
        <f t="shared" si="61"/>
        <v>22</v>
      </c>
      <c r="M1296" s="3">
        <f t="shared" si="62"/>
        <v>22</v>
      </c>
      <c r="N1296" s="3">
        <v>0</v>
      </c>
      <c r="O1296" s="3">
        <v>56</v>
      </c>
      <c r="P1296" s="3">
        <v>58</v>
      </c>
      <c r="Q1296" s="3">
        <v>0</v>
      </c>
      <c r="R1296" s="3"/>
      <c r="S1296" s="3">
        <f>IF(ISBLANK(Table13[[#This Row],[T1]]),0,IF(Table13[[#This Row],[T1]]&gt;0,1,0))</f>
        <v>1</v>
      </c>
      <c r="T1296" s="3">
        <f>IF(ISBLANK(Table13[[#This Row],[T2]]),0,IF(Table13[[#This Row],[T2]]&gt;0,1,0))</f>
        <v>0</v>
      </c>
      <c r="U1296" s="3">
        <f>IF(ISBLANK(Table13[[#This Row],[T3]]),0,IF(Table13[[#This Row],[T3]]&gt;0,1,0))</f>
        <v>1</v>
      </c>
      <c r="V1296" s="3">
        <f>IF(ISBLANK(Table13[[#This Row],[T4]]),0,IF(Table13[[#This Row],[T4]]&gt;0,1,0))</f>
        <v>1</v>
      </c>
      <c r="W1296" s="25">
        <v>42</v>
      </c>
      <c r="X1296" s="23">
        <v>21</v>
      </c>
      <c r="Y1296" s="3">
        <v>1.5</v>
      </c>
      <c r="Z1296" s="3"/>
      <c r="AB1296" s="30">
        <v>1266</v>
      </c>
      <c r="AC1296" s="30">
        <v>1.5367864561632212</v>
      </c>
      <c r="AD1296" s="30">
        <v>2.3632135438367787</v>
      </c>
    </row>
    <row r="1297" spans="1:30">
      <c r="A1297" s="4">
        <v>43791.958333333336</v>
      </c>
      <c r="B1297">
        <v>43791</v>
      </c>
      <c r="C1297" s="3">
        <v>0.95833333333333337</v>
      </c>
      <c r="D1297" s="3">
        <v>23</v>
      </c>
      <c r="E1297" s="3">
        <v>53</v>
      </c>
      <c r="F1297" s="3">
        <v>0.4</v>
      </c>
      <c r="G1297" s="5">
        <v>0.3</v>
      </c>
      <c r="H1297" s="3">
        <v>0.7</v>
      </c>
      <c r="I1297" s="3">
        <v>1.55139</v>
      </c>
      <c r="J1297" s="12">
        <f t="shared" si="60"/>
        <v>1.8791666666666664</v>
      </c>
      <c r="K1297" s="4">
        <v>43791.958333333336</v>
      </c>
      <c r="L1297" s="3">
        <f t="shared" si="61"/>
        <v>22</v>
      </c>
      <c r="M1297" s="3">
        <f t="shared" si="62"/>
        <v>23</v>
      </c>
      <c r="N1297" s="3">
        <v>2</v>
      </c>
      <c r="O1297" s="3">
        <v>57</v>
      </c>
      <c r="P1297" s="3">
        <v>57</v>
      </c>
      <c r="Q1297" s="3">
        <v>0</v>
      </c>
      <c r="R1297" s="3"/>
      <c r="S1297" s="3">
        <f>IF(ISBLANK(Table13[[#This Row],[T1]]),0,IF(Table13[[#This Row],[T1]]&gt;0,1,0))</f>
        <v>1</v>
      </c>
      <c r="T1297" s="3">
        <f>IF(ISBLANK(Table13[[#This Row],[T2]]),0,IF(Table13[[#This Row],[T2]]&gt;0,1,0))</f>
        <v>1</v>
      </c>
      <c r="U1297" s="3">
        <f>IF(ISBLANK(Table13[[#This Row],[T3]]),0,IF(Table13[[#This Row],[T3]]&gt;0,1,0))</f>
        <v>1</v>
      </c>
      <c r="V1297" s="3">
        <f>IF(ISBLANK(Table13[[#This Row],[T4]]),0,IF(Table13[[#This Row],[T4]]&gt;0,1,0))</f>
        <v>1</v>
      </c>
      <c r="W1297" s="26">
        <v>40</v>
      </c>
      <c r="X1297" s="22">
        <v>21</v>
      </c>
      <c r="Y1297" s="3">
        <v>0.7</v>
      </c>
      <c r="Z1297" s="3"/>
      <c r="AB1297" s="30">
        <v>1267</v>
      </c>
      <c r="AC1297" s="30">
        <v>1.5475097386822765</v>
      </c>
      <c r="AD1297" s="30">
        <v>2.1524902613177237</v>
      </c>
    </row>
    <row r="1298" spans="1:30">
      <c r="A1298" s="4">
        <v>43792</v>
      </c>
      <c r="B1298">
        <v>43792</v>
      </c>
      <c r="C1298" s="3">
        <v>0</v>
      </c>
      <c r="D1298" s="3">
        <v>0</v>
      </c>
      <c r="E1298" s="3">
        <v>54</v>
      </c>
      <c r="F1298" s="3">
        <v>1.4</v>
      </c>
      <c r="G1298" s="5">
        <v>0.2</v>
      </c>
      <c r="H1298" s="3">
        <v>1.5999999999999999</v>
      </c>
      <c r="I1298" s="3">
        <v>1.55139</v>
      </c>
      <c r="J1298" s="12">
        <f t="shared" si="60"/>
        <v>1.875</v>
      </c>
      <c r="K1298" s="4">
        <v>43792</v>
      </c>
      <c r="L1298" s="3">
        <f t="shared" si="61"/>
        <v>23</v>
      </c>
      <c r="M1298" s="3">
        <f t="shared" si="62"/>
        <v>0</v>
      </c>
      <c r="N1298" s="3">
        <v>58</v>
      </c>
      <c r="O1298" s="3">
        <v>58</v>
      </c>
      <c r="P1298" s="3">
        <v>58</v>
      </c>
      <c r="Q1298" s="3">
        <v>0</v>
      </c>
      <c r="R1298" s="3"/>
      <c r="S1298" s="3">
        <f>IF(ISBLANK(Table13[[#This Row],[T1]]),0,IF(Table13[[#This Row],[T1]]&gt;0,1,0))</f>
        <v>1</v>
      </c>
      <c r="T1298" s="3">
        <f>IF(ISBLANK(Table13[[#This Row],[T2]]),0,IF(Table13[[#This Row],[T2]]&gt;0,1,0))</f>
        <v>1</v>
      </c>
      <c r="U1298" s="3">
        <f>IF(ISBLANK(Table13[[#This Row],[T3]]),0,IF(Table13[[#This Row],[T3]]&gt;0,1,0))</f>
        <v>1</v>
      </c>
      <c r="V1298" s="3">
        <f>IF(ISBLANK(Table13[[#This Row],[T4]]),0,IF(Table13[[#This Row],[T4]]&gt;0,1,0))</f>
        <v>1</v>
      </c>
      <c r="W1298" s="25">
        <v>39</v>
      </c>
      <c r="X1298" s="23">
        <v>21</v>
      </c>
      <c r="Y1298" s="3">
        <v>1.5999999999999999</v>
      </c>
      <c r="Z1298" s="3"/>
      <c r="AB1298" s="30">
        <v>1268</v>
      </c>
      <c r="AC1298" s="30">
        <v>1.5383772026127767</v>
      </c>
      <c r="AD1298" s="30">
        <v>2.9616227973872231</v>
      </c>
    </row>
    <row r="1299" spans="1:30">
      <c r="A1299" s="4">
        <v>43792.041666666664</v>
      </c>
      <c r="B1299">
        <v>43792</v>
      </c>
      <c r="C1299" s="3">
        <v>4.1666666666666664E-2</v>
      </c>
      <c r="D1299" s="3">
        <v>1</v>
      </c>
      <c r="E1299" s="3">
        <v>54</v>
      </c>
      <c r="F1299" s="3">
        <v>0.3</v>
      </c>
      <c r="G1299" s="5">
        <v>0.6</v>
      </c>
      <c r="H1299" s="3">
        <v>0.89999999999999991</v>
      </c>
      <c r="I1299" s="3">
        <v>1.55139</v>
      </c>
      <c r="J1299" s="12">
        <f t="shared" si="60"/>
        <v>1.8291666666666666</v>
      </c>
      <c r="K1299" s="4">
        <v>43792.041666666664</v>
      </c>
      <c r="L1299" s="3">
        <f t="shared" si="61"/>
        <v>23</v>
      </c>
      <c r="M1299" s="3">
        <f t="shared" si="62"/>
        <v>1</v>
      </c>
      <c r="N1299" s="3">
        <v>58</v>
      </c>
      <c r="O1299" s="3">
        <v>58</v>
      </c>
      <c r="P1299" s="3">
        <v>58</v>
      </c>
      <c r="Q1299" s="3">
        <v>0</v>
      </c>
      <c r="R1299" s="3"/>
      <c r="S1299" s="3">
        <f>IF(ISBLANK(Table13[[#This Row],[T1]]),0,IF(Table13[[#This Row],[T1]]&gt;0,1,0))</f>
        <v>1</v>
      </c>
      <c r="T1299" s="3">
        <f>IF(ISBLANK(Table13[[#This Row],[T2]]),0,IF(Table13[[#This Row],[T2]]&gt;0,1,0))</f>
        <v>1</v>
      </c>
      <c r="U1299" s="3">
        <f>IF(ISBLANK(Table13[[#This Row],[T3]]),0,IF(Table13[[#This Row],[T3]]&gt;0,1,0))</f>
        <v>1</v>
      </c>
      <c r="V1299" s="3">
        <f>IF(ISBLANK(Table13[[#This Row],[T4]]),0,IF(Table13[[#This Row],[T4]]&gt;0,1,0))</f>
        <v>1</v>
      </c>
      <c r="W1299" s="26">
        <v>38</v>
      </c>
      <c r="X1299" s="22">
        <v>21</v>
      </c>
      <c r="Y1299" s="3">
        <v>0.89999999999999991</v>
      </c>
      <c r="Z1299" s="3"/>
      <c r="AB1299" s="30">
        <v>1269</v>
      </c>
      <c r="AC1299" s="30">
        <v>1.5276539200937216</v>
      </c>
      <c r="AD1299" s="30">
        <v>2.9723460799062784</v>
      </c>
    </row>
    <row r="1300" spans="1:30">
      <c r="A1300" s="4">
        <v>43792.083333333336</v>
      </c>
      <c r="B1300">
        <v>43792</v>
      </c>
      <c r="C1300" s="3">
        <v>8.3333333333333329E-2</v>
      </c>
      <c r="D1300" s="3">
        <v>2</v>
      </c>
      <c r="E1300" s="3">
        <v>54</v>
      </c>
      <c r="F1300" s="3">
        <v>0.6</v>
      </c>
      <c r="G1300" s="5">
        <v>0.7</v>
      </c>
      <c r="H1300" s="3">
        <v>1.2999999999999998</v>
      </c>
      <c r="I1300" s="3">
        <v>1.55139</v>
      </c>
      <c r="J1300" s="12">
        <f t="shared" si="60"/>
        <v>1.825</v>
      </c>
      <c r="K1300" s="4">
        <v>43792.083333333336</v>
      </c>
      <c r="L1300" s="3">
        <f t="shared" si="61"/>
        <v>23</v>
      </c>
      <c r="M1300" s="3">
        <f t="shared" si="62"/>
        <v>2</v>
      </c>
      <c r="N1300" s="3">
        <v>58</v>
      </c>
      <c r="O1300" s="3">
        <v>58</v>
      </c>
      <c r="P1300" s="3">
        <v>58</v>
      </c>
      <c r="Q1300" s="3">
        <v>0</v>
      </c>
      <c r="R1300" s="3"/>
      <c r="S1300" s="3">
        <f>IF(ISBLANK(Table13[[#This Row],[T1]]),0,IF(Table13[[#This Row],[T1]]&gt;0,1,0))</f>
        <v>1</v>
      </c>
      <c r="T1300" s="3">
        <f>IF(ISBLANK(Table13[[#This Row],[T2]]),0,IF(Table13[[#This Row],[T2]]&gt;0,1,0))</f>
        <v>1</v>
      </c>
      <c r="U1300" s="3">
        <f>IF(ISBLANK(Table13[[#This Row],[T3]]),0,IF(Table13[[#This Row],[T3]]&gt;0,1,0))</f>
        <v>1</v>
      </c>
      <c r="V1300" s="3">
        <f>IF(ISBLANK(Table13[[#This Row],[T4]]),0,IF(Table13[[#This Row],[T4]]&gt;0,1,0))</f>
        <v>1</v>
      </c>
      <c r="W1300" s="25">
        <v>37</v>
      </c>
      <c r="X1300" s="23">
        <v>13</v>
      </c>
      <c r="Y1300" s="3">
        <v>1.2999999999999998</v>
      </c>
      <c r="Z1300" s="3"/>
      <c r="AB1300" s="30">
        <v>1270</v>
      </c>
      <c r="AC1300" s="30">
        <v>1.5367864561632212</v>
      </c>
      <c r="AD1300" s="30">
        <v>0.36321354383677873</v>
      </c>
    </row>
    <row r="1301" spans="1:30">
      <c r="A1301" s="4">
        <v>43792.125</v>
      </c>
      <c r="B1301">
        <v>43792</v>
      </c>
      <c r="C1301" s="3">
        <v>0.125</v>
      </c>
      <c r="D1301" s="3">
        <v>3</v>
      </c>
      <c r="E1301" s="3">
        <v>54</v>
      </c>
      <c r="F1301" s="3">
        <v>0.5</v>
      </c>
      <c r="G1301" s="5">
        <v>0.6</v>
      </c>
      <c r="H1301" s="3">
        <v>1.1000000000000001</v>
      </c>
      <c r="I1301" s="3">
        <v>1.55139</v>
      </c>
      <c r="J1301" s="12">
        <f t="shared" si="60"/>
        <v>1.8208333333333331</v>
      </c>
      <c r="K1301" s="4">
        <v>43792.125</v>
      </c>
      <c r="L1301" s="3">
        <f t="shared" si="61"/>
        <v>23</v>
      </c>
      <c r="M1301" s="3">
        <f t="shared" si="62"/>
        <v>3</v>
      </c>
      <c r="N1301" s="3">
        <v>58</v>
      </c>
      <c r="O1301" s="3">
        <v>58</v>
      </c>
      <c r="P1301" s="3">
        <v>58</v>
      </c>
      <c r="Q1301" s="3">
        <v>0</v>
      </c>
      <c r="R1301" s="3"/>
      <c r="S1301" s="3">
        <f>IF(ISBLANK(Table13[[#This Row],[T1]]),0,IF(Table13[[#This Row],[T1]]&gt;0,1,0))</f>
        <v>1</v>
      </c>
      <c r="T1301" s="3">
        <f>IF(ISBLANK(Table13[[#This Row],[T2]]),0,IF(Table13[[#This Row],[T2]]&gt;0,1,0))</f>
        <v>1</v>
      </c>
      <c r="U1301" s="3">
        <f>IF(ISBLANK(Table13[[#This Row],[T3]]),0,IF(Table13[[#This Row],[T3]]&gt;0,1,0))</f>
        <v>1</v>
      </c>
      <c r="V1301" s="3">
        <f>IF(ISBLANK(Table13[[#This Row],[T4]]),0,IF(Table13[[#This Row],[T4]]&gt;0,1,0))</f>
        <v>1</v>
      </c>
      <c r="W1301" s="26">
        <v>38</v>
      </c>
      <c r="X1301" s="22">
        <v>13</v>
      </c>
      <c r="Y1301" s="3">
        <v>1.1000000000000001</v>
      </c>
      <c r="Z1301" s="3"/>
      <c r="AB1301" s="30">
        <v>1271</v>
      </c>
      <c r="AC1301" s="30">
        <v>1.5475097386822765</v>
      </c>
      <c r="AD1301" s="30">
        <v>0.6524902613177237</v>
      </c>
    </row>
    <row r="1302" spans="1:30">
      <c r="A1302" s="4">
        <v>43792.166666666664</v>
      </c>
      <c r="B1302">
        <v>43792</v>
      </c>
      <c r="C1302" s="3">
        <v>0.16666666666666666</v>
      </c>
      <c r="D1302" s="3">
        <v>4</v>
      </c>
      <c r="E1302" s="3">
        <v>54</v>
      </c>
      <c r="F1302" s="3">
        <v>0.8</v>
      </c>
      <c r="G1302" s="5">
        <v>0.7</v>
      </c>
      <c r="H1302" s="3">
        <v>1.5</v>
      </c>
      <c r="I1302" s="3">
        <v>1.55139</v>
      </c>
      <c r="J1302" s="12">
        <f t="shared" si="60"/>
        <v>1.8250000000000002</v>
      </c>
      <c r="K1302" s="4">
        <v>43792.166666666664</v>
      </c>
      <c r="L1302" s="3">
        <f t="shared" si="61"/>
        <v>23</v>
      </c>
      <c r="M1302" s="3">
        <f t="shared" si="62"/>
        <v>4</v>
      </c>
      <c r="N1302" s="3">
        <v>58</v>
      </c>
      <c r="O1302" s="3">
        <v>58</v>
      </c>
      <c r="P1302" s="3">
        <v>58</v>
      </c>
      <c r="Q1302" s="3">
        <v>0</v>
      </c>
      <c r="R1302" s="3"/>
      <c r="S1302" s="3">
        <f>IF(ISBLANK(Table13[[#This Row],[T1]]),0,IF(Table13[[#This Row],[T1]]&gt;0,1,0))</f>
        <v>1</v>
      </c>
      <c r="T1302" s="3">
        <f>IF(ISBLANK(Table13[[#This Row],[T2]]),0,IF(Table13[[#This Row],[T2]]&gt;0,1,0))</f>
        <v>1</v>
      </c>
      <c r="U1302" s="3">
        <f>IF(ISBLANK(Table13[[#This Row],[T3]]),0,IF(Table13[[#This Row],[T3]]&gt;0,1,0))</f>
        <v>1</v>
      </c>
      <c r="V1302" s="3">
        <f>IF(ISBLANK(Table13[[#This Row],[T4]]),0,IF(Table13[[#This Row],[T4]]&gt;0,1,0))</f>
        <v>1</v>
      </c>
      <c r="W1302" s="25">
        <v>37</v>
      </c>
      <c r="X1302" s="23">
        <v>13</v>
      </c>
      <c r="Y1302" s="3">
        <v>1.5</v>
      </c>
      <c r="Z1302" s="3"/>
      <c r="AB1302" s="30">
        <v>1272</v>
      </c>
      <c r="AC1302" s="30">
        <v>1.6050847803945318</v>
      </c>
      <c r="AD1302" s="30">
        <v>2.4949152196054678</v>
      </c>
    </row>
    <row r="1303" spans="1:30">
      <c r="A1303" s="4">
        <v>43792.208333333336</v>
      </c>
      <c r="B1303">
        <v>43792</v>
      </c>
      <c r="C1303" s="3">
        <v>0.20833333333333334</v>
      </c>
      <c r="D1303" s="3">
        <v>5</v>
      </c>
      <c r="E1303" s="3">
        <v>54</v>
      </c>
      <c r="F1303" s="3">
        <v>0.6</v>
      </c>
      <c r="G1303" s="5">
        <v>0.9</v>
      </c>
      <c r="H1303" s="3">
        <v>1.5</v>
      </c>
      <c r="I1303" s="3">
        <v>1.55139</v>
      </c>
      <c r="J1303" s="12">
        <f t="shared" si="60"/>
        <v>1.8208333333333331</v>
      </c>
      <c r="K1303" s="4">
        <v>43792.208333333336</v>
      </c>
      <c r="L1303" s="3">
        <f t="shared" si="61"/>
        <v>23</v>
      </c>
      <c r="M1303" s="3">
        <f t="shared" si="62"/>
        <v>5</v>
      </c>
      <c r="N1303" s="3">
        <v>57</v>
      </c>
      <c r="O1303" s="3">
        <v>51</v>
      </c>
      <c r="P1303" s="3">
        <v>57</v>
      </c>
      <c r="Q1303" s="3">
        <v>0</v>
      </c>
      <c r="R1303" s="3"/>
      <c r="S1303" s="3">
        <f>IF(ISBLANK(Table13[[#This Row],[T1]]),0,IF(Table13[[#This Row],[T1]]&gt;0,1,0))</f>
        <v>1</v>
      </c>
      <c r="T1303" s="3">
        <f>IF(ISBLANK(Table13[[#This Row],[T2]]),0,IF(Table13[[#This Row],[T2]]&gt;0,1,0))</f>
        <v>1</v>
      </c>
      <c r="U1303" s="3">
        <f>IF(ISBLANK(Table13[[#This Row],[T3]]),0,IF(Table13[[#This Row],[T3]]&gt;0,1,0))</f>
        <v>1</v>
      </c>
      <c r="V1303" s="3">
        <f>IF(ISBLANK(Table13[[#This Row],[T4]]),0,IF(Table13[[#This Row],[T4]]&gt;0,1,0))</f>
        <v>1</v>
      </c>
      <c r="W1303" s="26">
        <v>36</v>
      </c>
      <c r="X1303" s="22">
        <v>13</v>
      </c>
      <c r="Y1303" s="3">
        <v>1.5</v>
      </c>
      <c r="Z1303" s="3"/>
      <c r="AB1303" s="30">
        <v>1273</v>
      </c>
      <c r="AC1303" s="30">
        <v>1.5943614978754765</v>
      </c>
      <c r="AD1303" s="30">
        <v>-1.1943614978754766</v>
      </c>
    </row>
    <row r="1304" spans="1:30">
      <c r="A1304" s="4">
        <v>43792.25</v>
      </c>
      <c r="B1304">
        <v>43792</v>
      </c>
      <c r="C1304" s="3">
        <v>0.25</v>
      </c>
      <c r="D1304" s="3">
        <v>6</v>
      </c>
      <c r="E1304" s="3">
        <v>54</v>
      </c>
      <c r="F1304" s="3">
        <v>0.9</v>
      </c>
      <c r="G1304" s="5">
        <v>0.7</v>
      </c>
      <c r="H1304" s="3">
        <v>1.6</v>
      </c>
      <c r="I1304" s="3">
        <v>1.55139</v>
      </c>
      <c r="J1304" s="12">
        <f t="shared" si="60"/>
        <v>1.8208333333333331</v>
      </c>
      <c r="K1304" s="4">
        <v>43792.25</v>
      </c>
      <c r="L1304" s="3">
        <f t="shared" si="61"/>
        <v>23</v>
      </c>
      <c r="M1304" s="3">
        <f t="shared" si="62"/>
        <v>6</v>
      </c>
      <c r="N1304" s="3">
        <v>58</v>
      </c>
      <c r="O1304" s="3">
        <v>0</v>
      </c>
      <c r="P1304" s="3">
        <v>58</v>
      </c>
      <c r="Q1304" s="3">
        <v>0</v>
      </c>
      <c r="R1304" s="3"/>
      <c r="S1304" s="3">
        <f>IF(ISBLANK(Table13[[#This Row],[T1]]),0,IF(Table13[[#This Row],[T1]]&gt;0,1,0))</f>
        <v>1</v>
      </c>
      <c r="T1304" s="3">
        <f>IF(ISBLANK(Table13[[#This Row],[T2]]),0,IF(Table13[[#This Row],[T2]]&gt;0,1,0))</f>
        <v>1</v>
      </c>
      <c r="U1304" s="3">
        <f>IF(ISBLANK(Table13[[#This Row],[T3]]),0,IF(Table13[[#This Row],[T3]]&gt;0,1,0))</f>
        <v>1</v>
      </c>
      <c r="V1304" s="3">
        <f>IF(ISBLANK(Table13[[#This Row],[T4]]),0,IF(Table13[[#This Row],[T4]]&gt;0,1,0))</f>
        <v>1</v>
      </c>
      <c r="W1304" s="25">
        <v>37</v>
      </c>
      <c r="X1304" s="23">
        <v>13</v>
      </c>
      <c r="Y1304" s="3">
        <v>1.6</v>
      </c>
      <c r="Z1304" s="3"/>
      <c r="AB1304" s="30">
        <v>1274</v>
      </c>
      <c r="AC1304" s="30">
        <v>1.5165289699708122</v>
      </c>
      <c r="AD1304" s="30">
        <v>-1.1165289699708123</v>
      </c>
    </row>
    <row r="1305" spans="1:30">
      <c r="A1305" s="4">
        <v>43792.291666666664</v>
      </c>
      <c r="B1305">
        <v>43792</v>
      </c>
      <c r="C1305" s="3">
        <v>0.29166666666666669</v>
      </c>
      <c r="D1305" s="3">
        <v>7</v>
      </c>
      <c r="E1305" s="3">
        <v>54</v>
      </c>
      <c r="F1305" s="3">
        <v>1.1000000000000001</v>
      </c>
      <c r="G1305" s="5">
        <v>1.8</v>
      </c>
      <c r="H1305" s="3">
        <v>2.9000000000000004</v>
      </c>
      <c r="I1305" s="3">
        <v>1.55139</v>
      </c>
      <c r="J1305" s="12">
        <f t="shared" si="60"/>
        <v>1.8791666666666664</v>
      </c>
      <c r="K1305" s="4">
        <v>43792.291666666664</v>
      </c>
      <c r="L1305" s="3">
        <f t="shared" si="61"/>
        <v>23</v>
      </c>
      <c r="M1305" s="3">
        <f t="shared" si="62"/>
        <v>7</v>
      </c>
      <c r="N1305" s="3">
        <v>58</v>
      </c>
      <c r="O1305" s="3">
        <v>0</v>
      </c>
      <c r="P1305" s="3">
        <v>58</v>
      </c>
      <c r="Q1305" s="3">
        <v>0</v>
      </c>
      <c r="R1305" s="3"/>
      <c r="S1305" s="3">
        <f>IF(ISBLANK(Table13[[#This Row],[T1]]),0,IF(Table13[[#This Row],[T1]]&gt;0,1,0))</f>
        <v>1</v>
      </c>
      <c r="T1305" s="3">
        <f>IF(ISBLANK(Table13[[#This Row],[T2]]),0,IF(Table13[[#This Row],[T2]]&gt;0,1,0))</f>
        <v>1</v>
      </c>
      <c r="U1305" s="3">
        <f>IF(ISBLANK(Table13[[#This Row],[T3]]),0,IF(Table13[[#This Row],[T3]]&gt;0,1,0))</f>
        <v>1</v>
      </c>
      <c r="V1305" s="3">
        <f>IF(ISBLANK(Table13[[#This Row],[T4]]),0,IF(Table13[[#This Row],[T4]]&gt;0,1,0))</f>
        <v>1</v>
      </c>
      <c r="W1305" s="26">
        <v>37</v>
      </c>
      <c r="X1305" s="22">
        <v>13</v>
      </c>
      <c r="Y1305" s="3">
        <v>2.9000000000000004</v>
      </c>
      <c r="Z1305" s="3"/>
      <c r="AB1305" s="30">
        <v>1275</v>
      </c>
      <c r="AC1305" s="30">
        <v>1.6173988093631426</v>
      </c>
      <c r="AD1305" s="30">
        <v>-1.2173988093631425</v>
      </c>
    </row>
    <row r="1306" spans="1:30">
      <c r="A1306" s="4">
        <v>43792.333333333336</v>
      </c>
      <c r="B1306">
        <v>43792</v>
      </c>
      <c r="C1306" s="3">
        <v>0.33333333333333331</v>
      </c>
      <c r="D1306" s="3">
        <v>8</v>
      </c>
      <c r="E1306" s="3">
        <v>54</v>
      </c>
      <c r="F1306" s="3">
        <v>0.3</v>
      </c>
      <c r="G1306" s="5">
        <v>0.4</v>
      </c>
      <c r="H1306" s="3">
        <v>0.7</v>
      </c>
      <c r="I1306" s="3">
        <v>1.55139</v>
      </c>
      <c r="J1306" s="12">
        <f t="shared" si="60"/>
        <v>1.8541666666666667</v>
      </c>
      <c r="K1306" s="4">
        <v>43792.333333333336</v>
      </c>
      <c r="L1306" s="3">
        <f t="shared" si="61"/>
        <v>23</v>
      </c>
      <c r="M1306" s="3">
        <f t="shared" si="62"/>
        <v>8</v>
      </c>
      <c r="N1306" s="3">
        <v>58</v>
      </c>
      <c r="O1306" s="3">
        <v>0</v>
      </c>
      <c r="P1306" s="3">
        <v>58</v>
      </c>
      <c r="Q1306" s="3">
        <v>0</v>
      </c>
      <c r="R1306" s="3"/>
      <c r="S1306" s="3">
        <f>IF(ISBLANK(Table13[[#This Row],[T1]]),0,IF(Table13[[#This Row],[T1]]&gt;0,1,0))</f>
        <v>0</v>
      </c>
      <c r="T1306" s="3">
        <f>IF(ISBLANK(Table13[[#This Row],[T2]]),0,IF(Table13[[#This Row],[T2]]&gt;0,1,0))</f>
        <v>1</v>
      </c>
      <c r="U1306" s="3">
        <f>IF(ISBLANK(Table13[[#This Row],[T3]]),0,IF(Table13[[#This Row],[T3]]&gt;0,1,0))</f>
        <v>0</v>
      </c>
      <c r="V1306" s="3">
        <f>IF(ISBLANK(Table13[[#This Row],[T4]]),0,IF(Table13[[#This Row],[T4]]&gt;0,1,0))</f>
        <v>1</v>
      </c>
      <c r="W1306" s="25">
        <v>38</v>
      </c>
      <c r="X1306" s="23">
        <v>13</v>
      </c>
      <c r="Y1306" s="3">
        <v>0.7</v>
      </c>
      <c r="Z1306" s="3"/>
      <c r="AB1306" s="30">
        <v>1276</v>
      </c>
      <c r="AC1306" s="30">
        <v>1.6066755268440873</v>
      </c>
      <c r="AD1306" s="30">
        <v>-1.2066755268440872</v>
      </c>
    </row>
    <row r="1307" spans="1:30">
      <c r="A1307" s="4">
        <v>43792.375</v>
      </c>
      <c r="B1307">
        <v>43792</v>
      </c>
      <c r="C1307" s="3">
        <v>0.375</v>
      </c>
      <c r="D1307" s="3">
        <v>9</v>
      </c>
      <c r="E1307" s="3">
        <v>54</v>
      </c>
      <c r="F1307" s="3">
        <v>2</v>
      </c>
      <c r="G1307" s="5">
        <v>0.3</v>
      </c>
      <c r="H1307" s="3">
        <v>2.2999999999999998</v>
      </c>
      <c r="I1307" s="3">
        <v>1.55139</v>
      </c>
      <c r="J1307" s="12">
        <f t="shared" si="60"/>
        <v>1.9500000000000002</v>
      </c>
      <c r="K1307" s="4">
        <v>43792.375</v>
      </c>
      <c r="L1307" s="3">
        <f t="shared" si="61"/>
        <v>23</v>
      </c>
      <c r="M1307" s="3">
        <f t="shared" si="62"/>
        <v>9</v>
      </c>
      <c r="N1307" s="3">
        <v>55</v>
      </c>
      <c r="O1307" s="3">
        <v>0</v>
      </c>
      <c r="P1307" s="3">
        <v>56</v>
      </c>
      <c r="Q1307" s="3">
        <v>0</v>
      </c>
      <c r="R1307" s="3"/>
      <c r="S1307" s="3">
        <f>IF(ISBLANK(Table13[[#This Row],[T1]]),0,IF(Table13[[#This Row],[T1]]&gt;0,1,0))</f>
        <v>0</v>
      </c>
      <c r="T1307" s="3">
        <f>IF(ISBLANK(Table13[[#This Row],[T2]]),0,IF(Table13[[#This Row],[T2]]&gt;0,1,0))</f>
        <v>0</v>
      </c>
      <c r="U1307" s="3">
        <f>IF(ISBLANK(Table13[[#This Row],[T3]]),0,IF(Table13[[#This Row],[T3]]&gt;0,1,0))</f>
        <v>0</v>
      </c>
      <c r="V1307" s="3">
        <f>IF(ISBLANK(Table13[[#This Row],[T4]]),0,IF(Table13[[#This Row],[T4]]&gt;0,1,0))</f>
        <v>1</v>
      </c>
      <c r="W1307" s="26">
        <v>41</v>
      </c>
      <c r="X1307" s="22">
        <v>13</v>
      </c>
      <c r="Y1307" s="3">
        <v>2.2999999999999998</v>
      </c>
      <c r="Z1307" s="3"/>
      <c r="AB1307" s="30">
        <v>1277</v>
      </c>
      <c r="AC1307" s="30">
        <v>1.5272522524898673</v>
      </c>
      <c r="AD1307" s="30">
        <v>-0.9272522524898672</v>
      </c>
    </row>
    <row r="1308" spans="1:30">
      <c r="A1308" s="4">
        <v>43792.416666666664</v>
      </c>
      <c r="B1308">
        <v>43792</v>
      </c>
      <c r="C1308" s="3">
        <v>0.41666666666666669</v>
      </c>
      <c r="D1308" s="3">
        <v>10</v>
      </c>
      <c r="E1308" s="3">
        <v>54</v>
      </c>
      <c r="F1308" s="3">
        <v>0.4</v>
      </c>
      <c r="G1308" s="5">
        <v>0.3</v>
      </c>
      <c r="H1308" s="3">
        <v>0.7</v>
      </c>
      <c r="I1308" s="3">
        <v>1.55139</v>
      </c>
      <c r="J1308" s="12">
        <f t="shared" si="60"/>
        <v>1.9375</v>
      </c>
      <c r="K1308" s="4">
        <v>43792.416666666664</v>
      </c>
      <c r="L1308" s="3">
        <f t="shared" si="61"/>
        <v>23</v>
      </c>
      <c r="M1308" s="3">
        <f t="shared" si="62"/>
        <v>10</v>
      </c>
      <c r="N1308" s="3">
        <v>0</v>
      </c>
      <c r="O1308" s="3">
        <v>0</v>
      </c>
      <c r="P1308" s="3">
        <v>57</v>
      </c>
      <c r="Q1308" s="3">
        <v>0</v>
      </c>
      <c r="R1308" s="3"/>
      <c r="S1308" s="3">
        <f>IF(ISBLANK(Table13[[#This Row],[T1]]),0,IF(Table13[[#This Row],[T1]]&gt;0,1,0))</f>
        <v>0</v>
      </c>
      <c r="T1308" s="3">
        <f>IF(ISBLANK(Table13[[#This Row],[T2]]),0,IF(Table13[[#This Row],[T2]]&gt;0,1,0))</f>
        <v>0</v>
      </c>
      <c r="U1308" s="3">
        <f>IF(ISBLANK(Table13[[#This Row],[T3]]),0,IF(Table13[[#This Row],[T3]]&gt;0,1,0))</f>
        <v>0</v>
      </c>
      <c r="V1308" s="3">
        <f>IF(ISBLANK(Table13[[#This Row],[T4]]),0,IF(Table13[[#This Row],[T4]]&gt;0,1,0))</f>
        <v>1</v>
      </c>
      <c r="W1308" s="25">
        <v>41</v>
      </c>
      <c r="X1308" s="23">
        <v>13</v>
      </c>
      <c r="Y1308" s="3">
        <v>0.7</v>
      </c>
      <c r="Z1308" s="3"/>
      <c r="AB1308" s="30">
        <v>1278</v>
      </c>
      <c r="AC1308" s="30">
        <v>1.5959522443250322</v>
      </c>
      <c r="AD1308" s="30">
        <v>4.0477556749678456E-3</v>
      </c>
    </row>
    <row r="1309" spans="1:30">
      <c r="A1309" s="4">
        <v>43792.458333333336</v>
      </c>
      <c r="B1309">
        <v>43792</v>
      </c>
      <c r="C1309" s="3">
        <v>0.45833333333333331</v>
      </c>
      <c r="D1309" s="3">
        <v>11</v>
      </c>
      <c r="E1309" s="3">
        <v>54</v>
      </c>
      <c r="F1309" s="3">
        <v>0.3</v>
      </c>
      <c r="G1309" s="5">
        <v>0.3</v>
      </c>
      <c r="H1309" s="3">
        <v>0.6</v>
      </c>
      <c r="I1309" s="3">
        <v>1.55139</v>
      </c>
      <c r="J1309" s="12">
        <f t="shared" si="60"/>
        <v>1.9541666666666666</v>
      </c>
      <c r="K1309" s="4">
        <v>43792.458333333336</v>
      </c>
      <c r="L1309" s="3">
        <f t="shared" si="61"/>
        <v>23</v>
      </c>
      <c r="M1309" s="3">
        <f t="shared" si="62"/>
        <v>11</v>
      </c>
      <c r="N1309" s="3">
        <v>0</v>
      </c>
      <c r="O1309" s="3">
        <v>0</v>
      </c>
      <c r="P1309" s="3">
        <v>57</v>
      </c>
      <c r="Q1309" s="3">
        <v>0</v>
      </c>
      <c r="R1309" s="3"/>
      <c r="S1309" s="3">
        <f>IF(ISBLANK(Table13[[#This Row],[T1]]),0,IF(Table13[[#This Row],[T1]]&gt;0,1,0))</f>
        <v>0</v>
      </c>
      <c r="T1309" s="3">
        <f>IF(ISBLANK(Table13[[#This Row],[T2]]),0,IF(Table13[[#This Row],[T2]]&gt;0,1,0))</f>
        <v>0</v>
      </c>
      <c r="U1309" s="3">
        <f>IF(ISBLANK(Table13[[#This Row],[T3]]),0,IF(Table13[[#This Row],[T3]]&gt;0,1,0))</f>
        <v>0</v>
      </c>
      <c r="V1309" s="3">
        <f>IF(ISBLANK(Table13[[#This Row],[T4]]),0,IF(Table13[[#This Row],[T4]]&gt;0,1,0))</f>
        <v>1</v>
      </c>
      <c r="W1309" s="26">
        <v>42</v>
      </c>
      <c r="X1309" s="22">
        <v>13</v>
      </c>
      <c r="Y1309" s="3">
        <v>0.6</v>
      </c>
      <c r="Z1309" s="3"/>
      <c r="AB1309" s="30">
        <v>1279</v>
      </c>
      <c r="AC1309" s="30">
        <v>1.6265313454326422</v>
      </c>
      <c r="AD1309" s="30">
        <v>0.27346865456735769</v>
      </c>
    </row>
    <row r="1310" spans="1:30">
      <c r="A1310" s="4">
        <v>43792.5</v>
      </c>
      <c r="B1310">
        <v>43792</v>
      </c>
      <c r="C1310" s="3">
        <v>0.5</v>
      </c>
      <c r="D1310" s="3">
        <v>12</v>
      </c>
      <c r="E1310" s="3">
        <v>54</v>
      </c>
      <c r="F1310" s="3">
        <v>0.4</v>
      </c>
      <c r="G1310" s="5">
        <v>0.3</v>
      </c>
      <c r="H1310" s="3">
        <v>0.7</v>
      </c>
      <c r="I1310" s="3">
        <v>1.55139</v>
      </c>
      <c r="J1310" s="12">
        <f t="shared" si="60"/>
        <v>2.0249999999999999</v>
      </c>
      <c r="K1310" s="4">
        <v>43792.5</v>
      </c>
      <c r="L1310" s="3">
        <f t="shared" si="61"/>
        <v>23</v>
      </c>
      <c r="M1310" s="3">
        <f t="shared" si="62"/>
        <v>12</v>
      </c>
      <c r="N1310" s="3">
        <v>0</v>
      </c>
      <c r="O1310" s="3">
        <v>0</v>
      </c>
      <c r="P1310" s="3">
        <v>57</v>
      </c>
      <c r="Q1310" s="3">
        <v>0</v>
      </c>
      <c r="R1310" s="3"/>
      <c r="S1310" s="3">
        <f>IF(ISBLANK(Table13[[#This Row],[T1]]),0,IF(Table13[[#This Row],[T1]]&gt;0,1,0))</f>
        <v>0</v>
      </c>
      <c r="T1310" s="3">
        <f>IF(ISBLANK(Table13[[#This Row],[T2]]),0,IF(Table13[[#This Row],[T2]]&gt;0,1,0))</f>
        <v>0</v>
      </c>
      <c r="U1310" s="3">
        <f>IF(ISBLANK(Table13[[#This Row],[T3]]),0,IF(Table13[[#This Row],[T3]]&gt;0,1,0))</f>
        <v>0</v>
      </c>
      <c r="V1310" s="3">
        <f>IF(ISBLANK(Table13[[#This Row],[T4]]),0,IF(Table13[[#This Row],[T4]]&gt;0,1,0))</f>
        <v>1</v>
      </c>
      <c r="W1310" s="25">
        <v>43</v>
      </c>
      <c r="X1310" s="23">
        <v>13</v>
      </c>
      <c r="Y1310" s="3">
        <v>0.7</v>
      </c>
      <c r="Z1310" s="3"/>
      <c r="AB1310" s="30">
        <v>1280</v>
      </c>
      <c r="AC1310" s="30">
        <v>1.5852289618059769</v>
      </c>
      <c r="AD1310" s="30">
        <v>3.1147710381940232</v>
      </c>
    </row>
    <row r="1311" spans="1:30">
      <c r="A1311" s="4">
        <v>43792.541666666664</v>
      </c>
      <c r="B1311">
        <v>43792</v>
      </c>
      <c r="C1311" s="3">
        <v>0.54166666666666663</v>
      </c>
      <c r="D1311" s="3">
        <v>13</v>
      </c>
      <c r="E1311" s="3">
        <v>54</v>
      </c>
      <c r="F1311" s="3">
        <v>1</v>
      </c>
      <c r="G1311" s="5">
        <v>3.5</v>
      </c>
      <c r="H1311" s="3">
        <v>4.5</v>
      </c>
      <c r="I1311" s="3">
        <v>1.55139</v>
      </c>
      <c r="J1311" s="12">
        <f t="shared" si="60"/>
        <v>2.0124999999999997</v>
      </c>
      <c r="K1311" s="4">
        <v>43792.541666666664</v>
      </c>
      <c r="L1311" s="3">
        <f t="shared" si="61"/>
        <v>23</v>
      </c>
      <c r="M1311" s="3">
        <f t="shared" si="62"/>
        <v>13</v>
      </c>
      <c r="N1311" s="3">
        <v>0</v>
      </c>
      <c r="O1311" s="3">
        <v>41</v>
      </c>
      <c r="P1311" s="3">
        <v>58</v>
      </c>
      <c r="Q1311" s="3">
        <v>0</v>
      </c>
      <c r="R1311" s="3"/>
      <c r="S1311" s="3">
        <f>IF(ISBLANK(Table13[[#This Row],[T1]]),0,IF(Table13[[#This Row],[T1]]&gt;0,1,0))</f>
        <v>0</v>
      </c>
      <c r="T1311" s="3">
        <f>IF(ISBLANK(Table13[[#This Row],[T2]]),0,IF(Table13[[#This Row],[T2]]&gt;0,1,0))</f>
        <v>0</v>
      </c>
      <c r="U1311" s="3">
        <f>IF(ISBLANK(Table13[[#This Row],[T3]]),0,IF(Table13[[#This Row],[T3]]&gt;0,1,0))</f>
        <v>0</v>
      </c>
      <c r="V1311" s="3">
        <f>IF(ISBLANK(Table13[[#This Row],[T4]]),0,IF(Table13[[#This Row],[T4]]&gt;0,1,0))</f>
        <v>1</v>
      </c>
      <c r="W1311" s="26">
        <v>44</v>
      </c>
      <c r="X1311" s="22">
        <v>13</v>
      </c>
      <c r="Y1311" s="3">
        <v>4.5</v>
      </c>
      <c r="Z1311" s="3"/>
      <c r="AB1311" s="30">
        <v>1281</v>
      </c>
      <c r="AC1311" s="30">
        <v>1.7627755387872992</v>
      </c>
      <c r="AD1311" s="30">
        <v>-0.7627755387872992</v>
      </c>
    </row>
    <row r="1312" spans="1:30">
      <c r="A1312" s="4">
        <v>43792.583333333336</v>
      </c>
      <c r="B1312">
        <v>43792</v>
      </c>
      <c r="C1312" s="3">
        <v>0.58333333333333337</v>
      </c>
      <c r="D1312" s="3">
        <v>14</v>
      </c>
      <c r="E1312" s="3">
        <v>54</v>
      </c>
      <c r="F1312" s="3">
        <v>0.9</v>
      </c>
      <c r="G1312" s="5">
        <v>0.4</v>
      </c>
      <c r="H1312" s="3">
        <v>1.3</v>
      </c>
      <c r="I1312" s="3">
        <v>1.55139</v>
      </c>
      <c r="J1312" s="12">
        <f t="shared" si="60"/>
        <v>1.8416666666666666</v>
      </c>
      <c r="K1312" s="4">
        <v>43792.583333333336</v>
      </c>
      <c r="L1312" s="3">
        <f t="shared" si="61"/>
        <v>23</v>
      </c>
      <c r="M1312" s="3">
        <f t="shared" si="62"/>
        <v>14</v>
      </c>
      <c r="N1312" s="3">
        <v>0</v>
      </c>
      <c r="O1312" s="3">
        <v>1</v>
      </c>
      <c r="P1312" s="3">
        <v>58</v>
      </c>
      <c r="Q1312" s="3">
        <v>0</v>
      </c>
      <c r="R1312" s="3"/>
      <c r="S1312" s="3">
        <f>IF(ISBLANK(Table13[[#This Row],[T1]]),0,IF(Table13[[#This Row],[T1]]&gt;0,1,0))</f>
        <v>0</v>
      </c>
      <c r="T1312" s="3">
        <f>IF(ISBLANK(Table13[[#This Row],[T2]]),0,IF(Table13[[#This Row],[T2]]&gt;0,1,0))</f>
        <v>0</v>
      </c>
      <c r="U1312" s="3">
        <f>IF(ISBLANK(Table13[[#This Row],[T3]]),0,IF(Table13[[#This Row],[T3]]&gt;0,1,0))</f>
        <v>0</v>
      </c>
      <c r="V1312" s="3">
        <f>IF(ISBLANK(Table13[[#This Row],[T4]]),0,IF(Table13[[#This Row],[T4]]&gt;0,1,0))</f>
        <v>1</v>
      </c>
      <c r="W1312" s="25">
        <v>44</v>
      </c>
      <c r="X1312" s="23">
        <v>11</v>
      </c>
      <c r="Y1312" s="3">
        <v>1.3</v>
      </c>
      <c r="Z1312" s="3"/>
      <c r="AB1312" s="30">
        <v>1282</v>
      </c>
      <c r="AC1312" s="30">
        <v>1.7925592666701318</v>
      </c>
      <c r="AD1312" s="30">
        <v>-1.2925592666701318</v>
      </c>
    </row>
    <row r="1313" spans="1:30">
      <c r="A1313" s="4">
        <v>43792.625</v>
      </c>
      <c r="B1313">
        <v>43792</v>
      </c>
      <c r="C1313" s="3">
        <v>0.625</v>
      </c>
      <c r="D1313" s="3">
        <v>15</v>
      </c>
      <c r="E1313" s="3">
        <v>54</v>
      </c>
      <c r="F1313" s="3">
        <v>0.7</v>
      </c>
      <c r="G1313" s="5">
        <v>0.7</v>
      </c>
      <c r="H1313" s="3">
        <v>1.4</v>
      </c>
      <c r="I1313" s="3">
        <v>1.55139</v>
      </c>
      <c r="J1313" s="12">
        <f t="shared" si="60"/>
        <v>1.8041666666666665</v>
      </c>
      <c r="K1313" s="4">
        <v>43792.625</v>
      </c>
      <c r="L1313" s="3">
        <f t="shared" si="61"/>
        <v>23</v>
      </c>
      <c r="M1313" s="3">
        <f t="shared" si="62"/>
        <v>15</v>
      </c>
      <c r="N1313" s="3">
        <v>0</v>
      </c>
      <c r="O1313" s="3">
        <v>0</v>
      </c>
      <c r="P1313" s="3">
        <v>58</v>
      </c>
      <c r="Q1313" s="3">
        <v>0</v>
      </c>
      <c r="R1313" s="3"/>
      <c r="S1313" s="3">
        <f>IF(ISBLANK(Table13[[#This Row],[T1]]),0,IF(Table13[[#This Row],[T1]]&gt;0,1,0))</f>
        <v>0</v>
      </c>
      <c r="T1313" s="3">
        <f>IF(ISBLANK(Table13[[#This Row],[T2]]),0,IF(Table13[[#This Row],[T2]]&gt;0,1,0))</f>
        <v>0</v>
      </c>
      <c r="U1313" s="3">
        <f>IF(ISBLANK(Table13[[#This Row],[T3]]),0,IF(Table13[[#This Row],[T3]]&gt;0,1,0))</f>
        <v>0</v>
      </c>
      <c r="V1313" s="3">
        <f>IF(ISBLANK(Table13[[#This Row],[T4]]),0,IF(Table13[[#This Row],[T4]]&gt;0,1,0))</f>
        <v>0</v>
      </c>
      <c r="W1313" s="26">
        <v>44</v>
      </c>
      <c r="X1313" s="22">
        <v>8</v>
      </c>
      <c r="Y1313" s="3">
        <v>1.4</v>
      </c>
      <c r="Z1313" s="3"/>
      <c r="AB1313" s="30">
        <v>1283</v>
      </c>
      <c r="AC1313" s="30">
        <v>1.8330662770720194</v>
      </c>
      <c r="AD1313" s="30">
        <v>-1.4330662770720193</v>
      </c>
    </row>
    <row r="1314" spans="1:30">
      <c r="A1314" s="4">
        <v>43792.666666666664</v>
      </c>
      <c r="B1314">
        <v>43792</v>
      </c>
      <c r="C1314" s="3">
        <v>0.66666666666666663</v>
      </c>
      <c r="D1314" s="3">
        <v>16</v>
      </c>
      <c r="E1314" s="3">
        <v>54</v>
      </c>
      <c r="F1314" s="3">
        <v>0.7</v>
      </c>
      <c r="G1314" s="5">
        <v>0.7</v>
      </c>
      <c r="H1314" s="3">
        <v>1.4</v>
      </c>
      <c r="I1314" s="3">
        <v>1.55139</v>
      </c>
      <c r="J1314" s="12">
        <f t="shared" si="60"/>
        <v>1.7999999999999996</v>
      </c>
      <c r="K1314" s="4">
        <v>43792.666666666664</v>
      </c>
      <c r="L1314" s="3">
        <f t="shared" si="61"/>
        <v>23</v>
      </c>
      <c r="M1314" s="3">
        <f t="shared" si="62"/>
        <v>16</v>
      </c>
      <c r="N1314" s="3">
        <v>0</v>
      </c>
      <c r="O1314" s="3">
        <v>0</v>
      </c>
      <c r="P1314" s="3">
        <v>57</v>
      </c>
      <c r="Q1314" s="3">
        <v>0</v>
      </c>
      <c r="R1314" s="3"/>
      <c r="S1314" s="3">
        <f>IF(ISBLANK(Table13[[#This Row],[T1]]),0,IF(Table13[[#This Row],[T1]]&gt;0,1,0))</f>
        <v>0</v>
      </c>
      <c r="T1314" s="3">
        <f>IF(ISBLANK(Table13[[#This Row],[T2]]),0,IF(Table13[[#This Row],[T2]]&gt;0,1,0))</f>
        <v>0</v>
      </c>
      <c r="U1314" s="3">
        <f>IF(ISBLANK(Table13[[#This Row],[T3]]),0,IF(Table13[[#This Row],[T3]]&gt;0,1,0))</f>
        <v>0</v>
      </c>
      <c r="V1314" s="3">
        <f>IF(ISBLANK(Table13[[#This Row],[T4]]),0,IF(Table13[[#This Row],[T4]]&gt;0,1,0))</f>
        <v>0</v>
      </c>
      <c r="W1314" s="25">
        <v>43</v>
      </c>
      <c r="X1314" s="23">
        <v>8</v>
      </c>
      <c r="Y1314" s="3">
        <v>1.4</v>
      </c>
      <c r="Z1314" s="3"/>
      <c r="AB1314" s="30">
        <v>1284</v>
      </c>
      <c r="AC1314" s="30">
        <v>1.8330662770720194</v>
      </c>
      <c r="AD1314" s="30">
        <v>-1.4330662770720193</v>
      </c>
    </row>
    <row r="1315" spans="1:30">
      <c r="A1315" s="4">
        <v>43792.708333333336</v>
      </c>
      <c r="B1315">
        <v>43792</v>
      </c>
      <c r="C1315" s="3">
        <v>0.70833333333333337</v>
      </c>
      <c r="D1315" s="3">
        <v>17</v>
      </c>
      <c r="E1315" s="3">
        <v>54</v>
      </c>
      <c r="F1315" s="3">
        <v>4.0999999999999996</v>
      </c>
      <c r="G1315" s="5">
        <v>2.1</v>
      </c>
      <c r="H1315" s="3">
        <v>6.1999999999999993</v>
      </c>
      <c r="I1315" s="3">
        <v>1.55139</v>
      </c>
      <c r="J1315" s="12">
        <f t="shared" si="60"/>
        <v>1.875</v>
      </c>
      <c r="K1315" s="4">
        <v>43792.708333333336</v>
      </c>
      <c r="L1315" s="3">
        <f t="shared" si="61"/>
        <v>23</v>
      </c>
      <c r="M1315" s="3">
        <f t="shared" si="62"/>
        <v>17</v>
      </c>
      <c r="N1315" s="3">
        <v>17</v>
      </c>
      <c r="O1315" s="3">
        <v>0</v>
      </c>
      <c r="P1315" s="3">
        <v>58</v>
      </c>
      <c r="Q1315" s="3">
        <v>0</v>
      </c>
      <c r="R1315" s="3"/>
      <c r="S1315" s="3">
        <f>IF(ISBLANK(Table13[[#This Row],[T1]]),0,IF(Table13[[#This Row],[T1]]&gt;0,1,0))</f>
        <v>0</v>
      </c>
      <c r="T1315" s="3">
        <f>IF(ISBLANK(Table13[[#This Row],[T2]]),0,IF(Table13[[#This Row],[T2]]&gt;0,1,0))</f>
        <v>0</v>
      </c>
      <c r="U1315" s="3">
        <f>IF(ISBLANK(Table13[[#This Row],[T3]]),0,IF(Table13[[#This Row],[T3]]&gt;0,1,0))</f>
        <v>1</v>
      </c>
      <c r="V1315" s="3">
        <f>IF(ISBLANK(Table13[[#This Row],[T4]]),0,IF(Table13[[#This Row],[T4]]&gt;0,1,0))</f>
        <v>1</v>
      </c>
      <c r="W1315" s="26">
        <v>42</v>
      </c>
      <c r="X1315" s="22">
        <v>8</v>
      </c>
      <c r="Y1315" s="3">
        <v>6.1999999999999993</v>
      </c>
      <c r="Z1315" s="3"/>
      <c r="AB1315" s="30">
        <v>1285</v>
      </c>
      <c r="AC1315" s="30">
        <v>1.7520522562682439</v>
      </c>
      <c r="AD1315" s="30">
        <v>0.64794774373175601</v>
      </c>
    </row>
    <row r="1316" spans="1:30">
      <c r="A1316" s="4">
        <v>43792.75</v>
      </c>
      <c r="B1316">
        <v>43792</v>
      </c>
      <c r="C1316" s="3">
        <v>0.75</v>
      </c>
      <c r="D1316" s="3">
        <v>18</v>
      </c>
      <c r="E1316" s="3">
        <v>54</v>
      </c>
      <c r="F1316" s="3">
        <v>1.5</v>
      </c>
      <c r="G1316" s="5">
        <v>1.4</v>
      </c>
      <c r="H1316" s="3">
        <v>2.9</v>
      </c>
      <c r="I1316" s="3">
        <v>1.55139</v>
      </c>
      <c r="J1316" s="12">
        <f t="shared" si="60"/>
        <v>1.7916666666666667</v>
      </c>
      <c r="K1316" s="4">
        <v>43792.75</v>
      </c>
      <c r="L1316" s="3">
        <f t="shared" si="61"/>
        <v>23</v>
      </c>
      <c r="M1316" s="3">
        <f t="shared" si="62"/>
        <v>18</v>
      </c>
      <c r="N1316" s="3">
        <v>58</v>
      </c>
      <c r="O1316" s="3">
        <v>0</v>
      </c>
      <c r="P1316" s="3">
        <v>57</v>
      </c>
      <c r="Q1316" s="3">
        <v>0</v>
      </c>
      <c r="R1316" s="3"/>
      <c r="S1316" s="3">
        <f>IF(ISBLANK(Table13[[#This Row],[T1]]),0,IF(Table13[[#This Row],[T1]]&gt;0,1,0))</f>
        <v>0</v>
      </c>
      <c r="T1316" s="3">
        <f>IF(ISBLANK(Table13[[#This Row],[T2]]),0,IF(Table13[[#This Row],[T2]]&gt;0,1,0))</f>
        <v>0</v>
      </c>
      <c r="U1316" s="3">
        <f>IF(ISBLANK(Table13[[#This Row],[T3]]),0,IF(Table13[[#This Row],[T3]]&gt;0,1,0))</f>
        <v>1</v>
      </c>
      <c r="V1316" s="3">
        <f>IF(ISBLANK(Table13[[#This Row],[T4]]),0,IF(Table13[[#This Row],[T4]]&gt;0,1,0))</f>
        <v>1</v>
      </c>
      <c r="W1316" s="25">
        <v>42</v>
      </c>
      <c r="X1316" s="23">
        <v>8</v>
      </c>
      <c r="Y1316" s="3">
        <v>2.9</v>
      </c>
      <c r="Z1316" s="3"/>
      <c r="AB1316" s="30">
        <v>1286</v>
      </c>
      <c r="AC1316" s="30">
        <v>1.7413289737491886</v>
      </c>
      <c r="AD1316" s="30">
        <v>-0.14132897374918851</v>
      </c>
    </row>
    <row r="1317" spans="1:30">
      <c r="A1317" s="4">
        <v>43792.791666666664</v>
      </c>
      <c r="B1317">
        <v>43792</v>
      </c>
      <c r="C1317" s="3">
        <v>0.79166666666666663</v>
      </c>
      <c r="D1317" s="3">
        <v>19</v>
      </c>
      <c r="E1317" s="3">
        <v>54</v>
      </c>
      <c r="F1317" s="3">
        <v>1.9</v>
      </c>
      <c r="G1317" s="5">
        <v>0.8</v>
      </c>
      <c r="H1317" s="3">
        <v>2.7</v>
      </c>
      <c r="I1317" s="3">
        <v>1.55139</v>
      </c>
      <c r="J1317" s="12">
        <f t="shared" si="60"/>
        <v>1.7333333333333334</v>
      </c>
      <c r="K1317" s="4">
        <v>43792.791666666664</v>
      </c>
      <c r="L1317" s="3">
        <f t="shared" si="61"/>
        <v>23</v>
      </c>
      <c r="M1317" s="3">
        <f t="shared" si="62"/>
        <v>19</v>
      </c>
      <c r="N1317" s="3">
        <v>10</v>
      </c>
      <c r="O1317" s="3">
        <v>0</v>
      </c>
      <c r="P1317" s="3">
        <v>9</v>
      </c>
      <c r="Q1317" s="3">
        <v>0</v>
      </c>
      <c r="R1317" s="3"/>
      <c r="S1317" s="3">
        <f>IF(ISBLANK(Table13[[#This Row],[T1]]),0,IF(Table13[[#This Row],[T1]]&gt;0,1,0))</f>
        <v>0</v>
      </c>
      <c r="T1317" s="3">
        <f>IF(ISBLANK(Table13[[#This Row],[T2]]),0,IF(Table13[[#This Row],[T2]]&gt;0,1,0))</f>
        <v>0</v>
      </c>
      <c r="U1317" s="3">
        <f>IF(ISBLANK(Table13[[#This Row],[T3]]),0,IF(Table13[[#This Row],[T3]]&gt;0,1,0))</f>
        <v>1</v>
      </c>
      <c r="V1317" s="3">
        <f>IF(ISBLANK(Table13[[#This Row],[T4]]),0,IF(Table13[[#This Row],[T4]]&gt;0,1,0))</f>
        <v>0</v>
      </c>
      <c r="W1317" s="26">
        <v>41</v>
      </c>
      <c r="X1317" s="22">
        <v>8</v>
      </c>
      <c r="Y1317" s="3">
        <v>2.7</v>
      </c>
      <c r="Z1317" s="3"/>
      <c r="AB1317" s="30">
        <v>1287</v>
      </c>
      <c r="AC1317" s="30">
        <v>1.7306056912301333</v>
      </c>
      <c r="AD1317" s="30">
        <v>1.7693943087698667</v>
      </c>
    </row>
    <row r="1318" spans="1:30">
      <c r="A1318" s="4">
        <v>43792.833333333336</v>
      </c>
      <c r="B1318">
        <v>43792</v>
      </c>
      <c r="C1318" s="3">
        <v>0.83333333333333337</v>
      </c>
      <c r="D1318" s="3">
        <v>20</v>
      </c>
      <c r="E1318" s="3">
        <v>54</v>
      </c>
      <c r="F1318" s="3">
        <v>0.9</v>
      </c>
      <c r="G1318" s="5">
        <v>0.8</v>
      </c>
      <c r="H1318" s="3">
        <v>1.7000000000000002</v>
      </c>
      <c r="I1318" s="3">
        <v>1.55139</v>
      </c>
      <c r="J1318" s="12">
        <f t="shared" si="60"/>
        <v>1.6833333333333333</v>
      </c>
      <c r="K1318" s="4">
        <v>43792.833333333336</v>
      </c>
      <c r="L1318" s="3">
        <f t="shared" si="61"/>
        <v>23</v>
      </c>
      <c r="M1318" s="3">
        <f t="shared" si="62"/>
        <v>20</v>
      </c>
      <c r="N1318" s="3">
        <v>0</v>
      </c>
      <c r="O1318" s="3">
        <v>14</v>
      </c>
      <c r="P1318" s="3">
        <v>0</v>
      </c>
      <c r="Q1318" s="3">
        <v>0</v>
      </c>
      <c r="R1318" s="3"/>
      <c r="S1318" s="3">
        <f>IF(ISBLANK(Table13[[#This Row],[T1]]),0,IF(Table13[[#This Row],[T1]]&gt;0,1,0))</f>
        <v>1</v>
      </c>
      <c r="T1318" s="3">
        <f>IF(ISBLANK(Table13[[#This Row],[T2]]),0,IF(Table13[[#This Row],[T2]]&gt;0,1,0))</f>
        <v>1</v>
      </c>
      <c r="U1318" s="3">
        <f>IF(ISBLANK(Table13[[#This Row],[T3]]),0,IF(Table13[[#This Row],[T3]]&gt;0,1,0))</f>
        <v>1</v>
      </c>
      <c r="V1318" s="3">
        <f>IF(ISBLANK(Table13[[#This Row],[T4]]),0,IF(Table13[[#This Row],[T4]]&gt;0,1,0))</f>
        <v>0</v>
      </c>
      <c r="W1318" s="25">
        <v>41</v>
      </c>
      <c r="X1318" s="23">
        <v>11</v>
      </c>
      <c r="Y1318" s="3">
        <v>1.7000000000000002</v>
      </c>
      <c r="Z1318" s="3"/>
      <c r="AB1318" s="30">
        <v>1288</v>
      </c>
      <c r="AC1318" s="30">
        <v>1.7107498726415784</v>
      </c>
      <c r="AD1318" s="30">
        <v>1.5892501273584214</v>
      </c>
    </row>
    <row r="1319" spans="1:30">
      <c r="A1319" s="4">
        <v>43792.875</v>
      </c>
      <c r="B1319">
        <v>43792</v>
      </c>
      <c r="C1319" s="3">
        <v>0.875</v>
      </c>
      <c r="D1319" s="3">
        <v>21</v>
      </c>
      <c r="E1319" s="3">
        <v>54</v>
      </c>
      <c r="F1319" s="3">
        <v>2</v>
      </c>
      <c r="G1319" s="5">
        <v>1.1000000000000001</v>
      </c>
      <c r="H1319" s="3">
        <v>3.1</v>
      </c>
      <c r="I1319" s="3">
        <v>1.55139</v>
      </c>
      <c r="J1319" s="12">
        <f t="shared" si="60"/>
        <v>1.6749999999999998</v>
      </c>
      <c r="K1319" s="4">
        <v>43792.875</v>
      </c>
      <c r="L1319" s="3">
        <f t="shared" si="61"/>
        <v>23</v>
      </c>
      <c r="M1319" s="3">
        <f t="shared" si="62"/>
        <v>21</v>
      </c>
      <c r="N1319" s="3">
        <v>0</v>
      </c>
      <c r="O1319" s="3">
        <v>58</v>
      </c>
      <c r="P1319" s="3">
        <v>0</v>
      </c>
      <c r="Q1319" s="3">
        <v>0</v>
      </c>
      <c r="R1319" s="3"/>
      <c r="S1319" s="3">
        <f>IF(ISBLANK(Table13[[#This Row],[T1]]),0,IF(Table13[[#This Row],[T1]]&gt;0,1,0))</f>
        <v>1</v>
      </c>
      <c r="T1319" s="3">
        <f>IF(ISBLANK(Table13[[#This Row],[T2]]),0,IF(Table13[[#This Row],[T2]]&gt;0,1,0))</f>
        <v>1</v>
      </c>
      <c r="U1319" s="3">
        <f>IF(ISBLANK(Table13[[#This Row],[T3]]),0,IF(Table13[[#This Row],[T3]]&gt;0,1,0))</f>
        <v>1</v>
      </c>
      <c r="V1319" s="3">
        <f>IF(ISBLANK(Table13[[#This Row],[T4]]),0,IF(Table13[[#This Row],[T4]]&gt;0,1,0))</f>
        <v>0</v>
      </c>
      <c r="W1319" s="26">
        <v>41</v>
      </c>
      <c r="X1319" s="22">
        <v>5</v>
      </c>
      <c r="Y1319" s="3">
        <v>3.1</v>
      </c>
      <c r="Z1319" s="3"/>
      <c r="AB1319" s="30">
        <v>1289</v>
      </c>
      <c r="AC1319" s="30">
        <v>1.732196437679689</v>
      </c>
      <c r="AD1319" s="30">
        <v>1.0678035623203108</v>
      </c>
    </row>
    <row r="1320" spans="1:30">
      <c r="A1320" s="4">
        <v>43792.916666666664</v>
      </c>
      <c r="B1320">
        <v>43792</v>
      </c>
      <c r="C1320" s="3">
        <v>0.91666666666666663</v>
      </c>
      <c r="D1320" s="3">
        <v>22</v>
      </c>
      <c r="E1320" s="3">
        <v>54</v>
      </c>
      <c r="F1320" s="3">
        <v>1</v>
      </c>
      <c r="G1320" s="5">
        <v>0.8</v>
      </c>
      <c r="H1320" s="3">
        <v>1.8</v>
      </c>
      <c r="I1320" s="3">
        <v>1.55139</v>
      </c>
      <c r="J1320" s="12">
        <f t="shared" si="60"/>
        <v>1.6666666666666667</v>
      </c>
      <c r="K1320" s="4">
        <v>43792.916666666664</v>
      </c>
      <c r="L1320" s="3">
        <f t="shared" si="61"/>
        <v>23</v>
      </c>
      <c r="M1320" s="3">
        <f t="shared" si="62"/>
        <v>22</v>
      </c>
      <c r="N1320" s="3">
        <v>1</v>
      </c>
      <c r="O1320" s="3">
        <v>57</v>
      </c>
      <c r="P1320" s="3">
        <v>0</v>
      </c>
      <c r="Q1320" s="3">
        <v>0</v>
      </c>
      <c r="R1320" s="3"/>
      <c r="S1320" s="3">
        <f>IF(ISBLANK(Table13[[#This Row],[T1]]),0,IF(Table13[[#This Row],[T1]]&gt;0,1,0))</f>
        <v>1</v>
      </c>
      <c r="T1320" s="3">
        <f>IF(ISBLANK(Table13[[#This Row],[T2]]),0,IF(Table13[[#This Row],[T2]]&gt;0,1,0))</f>
        <v>1</v>
      </c>
      <c r="U1320" s="3">
        <f>IF(ISBLANK(Table13[[#This Row],[T3]]),0,IF(Table13[[#This Row],[T3]]&gt;0,1,0))</f>
        <v>1</v>
      </c>
      <c r="V1320" s="3">
        <f>IF(ISBLANK(Table13[[#This Row],[T4]]),0,IF(Table13[[#This Row],[T4]]&gt;0,1,0))</f>
        <v>1</v>
      </c>
      <c r="W1320" s="25">
        <v>41</v>
      </c>
      <c r="X1320" s="23">
        <v>5</v>
      </c>
      <c r="Y1320" s="3">
        <v>1.8</v>
      </c>
      <c r="Z1320" s="3"/>
      <c r="AB1320" s="30">
        <v>1290</v>
      </c>
      <c r="AC1320" s="30">
        <v>1.7429197201987443</v>
      </c>
      <c r="AD1320" s="30">
        <v>0.95708027980125587</v>
      </c>
    </row>
    <row r="1321" spans="1:30">
      <c r="A1321" s="4">
        <v>43792.958333333336</v>
      </c>
      <c r="B1321">
        <v>43792</v>
      </c>
      <c r="C1321" s="3">
        <v>0.95833333333333337</v>
      </c>
      <c r="D1321" s="3">
        <v>23</v>
      </c>
      <c r="E1321" s="3">
        <v>54</v>
      </c>
      <c r="F1321" s="3">
        <v>0.3</v>
      </c>
      <c r="G1321" s="5">
        <v>0.3</v>
      </c>
      <c r="H1321" s="3">
        <v>0.6</v>
      </c>
      <c r="I1321" s="3">
        <v>1.55139</v>
      </c>
      <c r="J1321" s="12">
        <f t="shared" si="60"/>
        <v>1.6666666666666663</v>
      </c>
      <c r="K1321" s="4">
        <v>43792.958333333336</v>
      </c>
      <c r="L1321" s="3">
        <f t="shared" si="61"/>
        <v>23</v>
      </c>
      <c r="M1321" s="3">
        <f t="shared" si="62"/>
        <v>23</v>
      </c>
      <c r="N1321" s="3">
        <v>58</v>
      </c>
      <c r="O1321" s="3">
        <v>58</v>
      </c>
      <c r="P1321" s="3">
        <v>58</v>
      </c>
      <c r="Q1321" s="3">
        <v>0</v>
      </c>
      <c r="R1321" s="3"/>
      <c r="S1321" s="3">
        <f>IF(ISBLANK(Table13[[#This Row],[T1]]),0,IF(Table13[[#This Row],[T1]]&gt;0,1,0))</f>
        <v>1</v>
      </c>
      <c r="T1321" s="3">
        <f>IF(ISBLANK(Table13[[#This Row],[T2]]),0,IF(Table13[[#This Row],[T2]]&gt;0,1,0))</f>
        <v>1</v>
      </c>
      <c r="U1321" s="3">
        <f>IF(ISBLANK(Table13[[#This Row],[T3]]),0,IF(Table13[[#This Row],[T3]]&gt;0,1,0))</f>
        <v>1</v>
      </c>
      <c r="V1321" s="3">
        <f>IF(ISBLANK(Table13[[#This Row],[T4]]),0,IF(Table13[[#This Row],[T4]]&gt;0,1,0))</f>
        <v>1</v>
      </c>
      <c r="W1321" s="26">
        <v>41</v>
      </c>
      <c r="X1321" s="22">
        <v>1</v>
      </c>
      <c r="Y1321" s="3">
        <v>0.6</v>
      </c>
      <c r="Z1321" s="3"/>
      <c r="AB1321" s="30">
        <v>1291</v>
      </c>
      <c r="AC1321" s="30">
        <v>1.6849430108826349</v>
      </c>
      <c r="AD1321" s="30">
        <v>0.41505698911736522</v>
      </c>
    </row>
    <row r="1322" spans="1:30">
      <c r="A1322" s="4">
        <v>43793</v>
      </c>
      <c r="B1322">
        <v>43793</v>
      </c>
      <c r="C1322" s="3">
        <v>0</v>
      </c>
      <c r="D1322" s="3">
        <v>0</v>
      </c>
      <c r="E1322" s="3">
        <v>55</v>
      </c>
      <c r="F1322" s="3">
        <v>0.3</v>
      </c>
      <c r="G1322" s="5">
        <v>0.2</v>
      </c>
      <c r="H1322" s="3">
        <v>0.5</v>
      </c>
      <c r="I1322" s="3">
        <v>1.55139</v>
      </c>
      <c r="J1322" s="12">
        <f t="shared" si="60"/>
        <v>1.6666666666666663</v>
      </c>
      <c r="K1322" s="4">
        <v>43793</v>
      </c>
      <c r="L1322" s="3">
        <f t="shared" si="61"/>
        <v>24</v>
      </c>
      <c r="M1322" s="3">
        <f t="shared" si="62"/>
        <v>0</v>
      </c>
      <c r="N1322" s="3">
        <v>58</v>
      </c>
      <c r="O1322" s="3">
        <v>58</v>
      </c>
      <c r="P1322" s="3">
        <v>58</v>
      </c>
      <c r="Q1322" s="3">
        <v>0</v>
      </c>
      <c r="R1322" s="3"/>
      <c r="S1322" s="3">
        <f>IF(ISBLANK(Table13[[#This Row],[T1]]),0,IF(Table13[[#This Row],[T1]]&gt;0,1,0))</f>
        <v>1</v>
      </c>
      <c r="T1322" s="3">
        <f>IF(ISBLANK(Table13[[#This Row],[T2]]),0,IF(Table13[[#This Row],[T2]]&gt;0,1,0))</f>
        <v>1</v>
      </c>
      <c r="U1322" s="3">
        <f>IF(ISBLANK(Table13[[#This Row],[T3]]),0,IF(Table13[[#This Row],[T3]]&gt;0,1,0))</f>
        <v>1</v>
      </c>
      <c r="V1322" s="3">
        <f>IF(ISBLANK(Table13[[#This Row],[T4]]),0,IF(Table13[[#This Row],[T4]]&gt;0,1,0))</f>
        <v>1</v>
      </c>
      <c r="W1322" s="25">
        <v>41</v>
      </c>
      <c r="X1322" s="23">
        <v>5</v>
      </c>
      <c r="Y1322" s="3">
        <v>0.5</v>
      </c>
      <c r="Z1322" s="3"/>
      <c r="AB1322" s="30">
        <v>1292</v>
      </c>
      <c r="AC1322" s="30">
        <v>1.7063895759207452</v>
      </c>
      <c r="AD1322" s="30">
        <v>-1.2063895759207452</v>
      </c>
    </row>
    <row r="1323" spans="1:30">
      <c r="A1323" s="4">
        <v>43793.041666666664</v>
      </c>
      <c r="B1323">
        <v>43793</v>
      </c>
      <c r="C1323" s="3">
        <v>4.1666666666666664E-2</v>
      </c>
      <c r="D1323" s="3">
        <v>1</v>
      </c>
      <c r="E1323" s="3">
        <v>55</v>
      </c>
      <c r="F1323" s="3">
        <v>0.3</v>
      </c>
      <c r="G1323" s="5">
        <v>0.5</v>
      </c>
      <c r="H1323" s="3">
        <v>0.8</v>
      </c>
      <c r="I1323" s="3">
        <v>1.55139</v>
      </c>
      <c r="J1323" s="12">
        <f t="shared" si="60"/>
        <v>1.6624999999999996</v>
      </c>
      <c r="K1323" s="4">
        <v>43793.041666666664</v>
      </c>
      <c r="L1323" s="3">
        <f t="shared" si="61"/>
        <v>24</v>
      </c>
      <c r="M1323" s="3">
        <f t="shared" si="62"/>
        <v>1</v>
      </c>
      <c r="N1323" s="3">
        <v>58</v>
      </c>
      <c r="O1323" s="3">
        <v>58</v>
      </c>
      <c r="P1323" s="3">
        <v>58</v>
      </c>
      <c r="Q1323" s="3">
        <v>0</v>
      </c>
      <c r="R1323" s="3"/>
      <c r="S1323" s="3">
        <f>IF(ISBLANK(Table13[[#This Row],[T1]]),0,IF(Table13[[#This Row],[T1]]&gt;0,1,0))</f>
        <v>1</v>
      </c>
      <c r="T1323" s="3">
        <f>IF(ISBLANK(Table13[[#This Row],[T2]]),0,IF(Table13[[#This Row],[T2]]&gt;0,1,0))</f>
        <v>1</v>
      </c>
      <c r="U1323" s="3">
        <f>IF(ISBLANK(Table13[[#This Row],[T3]]),0,IF(Table13[[#This Row],[T3]]&gt;0,1,0))</f>
        <v>1</v>
      </c>
      <c r="V1323" s="3">
        <f>IF(ISBLANK(Table13[[#This Row],[T4]]),0,IF(Table13[[#This Row],[T4]]&gt;0,1,0))</f>
        <v>1</v>
      </c>
      <c r="W1323" s="26">
        <v>41</v>
      </c>
      <c r="X1323" s="22">
        <v>8</v>
      </c>
      <c r="Y1323" s="3">
        <v>0.8</v>
      </c>
      <c r="Z1323" s="3"/>
      <c r="AB1323" s="30">
        <v>1293</v>
      </c>
      <c r="AC1323" s="30">
        <v>1.7385594234779109</v>
      </c>
      <c r="AD1323" s="30">
        <v>-0.33855942347791101</v>
      </c>
    </row>
    <row r="1324" spans="1:30">
      <c r="A1324" s="4">
        <v>43793.083333333336</v>
      </c>
      <c r="B1324">
        <v>43793</v>
      </c>
      <c r="C1324" s="3">
        <v>8.3333333333333329E-2</v>
      </c>
      <c r="D1324" s="3">
        <v>2</v>
      </c>
      <c r="E1324" s="3">
        <v>55</v>
      </c>
      <c r="F1324" s="3">
        <v>0.6</v>
      </c>
      <c r="G1324" s="5">
        <v>0.6</v>
      </c>
      <c r="H1324" s="3">
        <v>1.2</v>
      </c>
      <c r="I1324" s="3">
        <v>1.55139</v>
      </c>
      <c r="J1324" s="12">
        <f t="shared" si="60"/>
        <v>1.6791666666666665</v>
      </c>
      <c r="K1324" s="4">
        <v>43793.083333333336</v>
      </c>
      <c r="L1324" s="3">
        <f t="shared" si="61"/>
        <v>24</v>
      </c>
      <c r="M1324" s="3">
        <f t="shared" si="62"/>
        <v>2</v>
      </c>
      <c r="N1324" s="3">
        <v>58</v>
      </c>
      <c r="O1324" s="3">
        <v>58</v>
      </c>
      <c r="P1324" s="3">
        <v>58</v>
      </c>
      <c r="Q1324" s="3">
        <v>0</v>
      </c>
      <c r="R1324" s="3"/>
      <c r="S1324" s="3">
        <f>IF(ISBLANK(Table13[[#This Row],[T1]]),0,IF(Table13[[#This Row],[T1]]&gt;0,1,0))</f>
        <v>1</v>
      </c>
      <c r="T1324" s="3">
        <f>IF(ISBLANK(Table13[[#This Row],[T2]]),0,IF(Table13[[#This Row],[T2]]&gt;0,1,0))</f>
        <v>1</v>
      </c>
      <c r="U1324" s="3">
        <f>IF(ISBLANK(Table13[[#This Row],[T3]]),0,IF(Table13[[#This Row],[T3]]&gt;0,1,0))</f>
        <v>1</v>
      </c>
      <c r="V1324" s="3">
        <f>IF(ISBLANK(Table13[[#This Row],[T4]]),0,IF(Table13[[#This Row],[T4]]&gt;0,1,0))</f>
        <v>1</v>
      </c>
      <c r="W1324" s="25">
        <v>41</v>
      </c>
      <c r="X1324" s="23">
        <v>8</v>
      </c>
      <c r="Y1324" s="3">
        <v>1.2</v>
      </c>
      <c r="Z1324" s="3"/>
      <c r="AB1324" s="30">
        <v>1294</v>
      </c>
      <c r="AC1324" s="30">
        <v>1.7600059885160215</v>
      </c>
      <c r="AD1324" s="30">
        <v>0.63999401148397839</v>
      </c>
    </row>
    <row r="1325" spans="1:30">
      <c r="A1325" s="4">
        <v>43793.125</v>
      </c>
      <c r="B1325">
        <v>43793</v>
      </c>
      <c r="C1325" s="3">
        <v>0.125</v>
      </c>
      <c r="D1325" s="3">
        <v>3</v>
      </c>
      <c r="E1325" s="3">
        <v>55</v>
      </c>
      <c r="F1325" s="3">
        <v>0.6</v>
      </c>
      <c r="G1325" s="5">
        <v>0.6</v>
      </c>
      <c r="H1325" s="3">
        <v>1.2</v>
      </c>
      <c r="I1325" s="3">
        <v>1.55139</v>
      </c>
      <c r="J1325" s="12">
        <f t="shared" si="60"/>
        <v>1.6833333333333327</v>
      </c>
      <c r="K1325" s="4">
        <v>43793.125</v>
      </c>
      <c r="L1325" s="3">
        <f t="shared" si="61"/>
        <v>24</v>
      </c>
      <c r="M1325" s="3">
        <f t="shared" si="62"/>
        <v>3</v>
      </c>
      <c r="N1325" s="3">
        <v>58</v>
      </c>
      <c r="O1325" s="3">
        <v>58</v>
      </c>
      <c r="P1325" s="3">
        <v>58</v>
      </c>
      <c r="Q1325" s="3">
        <v>0</v>
      </c>
      <c r="R1325" s="3"/>
      <c r="S1325" s="3">
        <f>IF(ISBLANK(Table13[[#This Row],[T1]]),0,IF(Table13[[#This Row],[T1]]&gt;0,1,0))</f>
        <v>1</v>
      </c>
      <c r="T1325" s="3">
        <f>IF(ISBLANK(Table13[[#This Row],[T2]]),0,IF(Table13[[#This Row],[T2]]&gt;0,1,0))</f>
        <v>1</v>
      </c>
      <c r="U1325" s="3">
        <f>IF(ISBLANK(Table13[[#This Row],[T3]]),0,IF(Table13[[#This Row],[T3]]&gt;0,1,0))</f>
        <v>1</v>
      </c>
      <c r="V1325" s="3">
        <f>IF(ISBLANK(Table13[[#This Row],[T4]]),0,IF(Table13[[#This Row],[T4]]&gt;0,1,0))</f>
        <v>1</v>
      </c>
      <c r="W1325" s="26">
        <v>41</v>
      </c>
      <c r="X1325" s="22">
        <v>11</v>
      </c>
      <c r="Y1325" s="3">
        <v>1.2</v>
      </c>
      <c r="Z1325" s="3"/>
      <c r="AB1325" s="30">
        <v>1295</v>
      </c>
      <c r="AC1325" s="30">
        <v>1.7707292710350766</v>
      </c>
      <c r="AD1325" s="30">
        <v>-0.2707292710350766</v>
      </c>
    </row>
    <row r="1326" spans="1:30">
      <c r="A1326" s="4">
        <v>43793.166666666664</v>
      </c>
      <c r="B1326">
        <v>43793</v>
      </c>
      <c r="C1326" s="3">
        <v>0.16666666666666666</v>
      </c>
      <c r="D1326" s="3">
        <v>4</v>
      </c>
      <c r="E1326" s="3">
        <v>55</v>
      </c>
      <c r="F1326" s="3">
        <v>0.7</v>
      </c>
      <c r="G1326" s="5">
        <v>0.7</v>
      </c>
      <c r="H1326" s="3">
        <v>1.4</v>
      </c>
      <c r="I1326" s="3">
        <v>1.55139</v>
      </c>
      <c r="J1326" s="12">
        <f t="shared" si="60"/>
        <v>1.6916666666666662</v>
      </c>
      <c r="K1326" s="4">
        <v>43793.166666666664</v>
      </c>
      <c r="L1326" s="3">
        <f t="shared" si="61"/>
        <v>24</v>
      </c>
      <c r="M1326" s="3">
        <f t="shared" si="62"/>
        <v>4</v>
      </c>
      <c r="N1326" s="3">
        <v>57</v>
      </c>
      <c r="O1326" s="3">
        <v>57</v>
      </c>
      <c r="P1326" s="3">
        <v>57</v>
      </c>
      <c r="Q1326" s="3">
        <v>0</v>
      </c>
      <c r="R1326" s="3"/>
      <c r="S1326" s="3">
        <f>IF(ISBLANK(Table13[[#This Row],[T1]]),0,IF(Table13[[#This Row],[T1]]&gt;0,1,0))</f>
        <v>1</v>
      </c>
      <c r="T1326" s="3">
        <f>IF(ISBLANK(Table13[[#This Row],[T2]]),0,IF(Table13[[#This Row],[T2]]&gt;0,1,0))</f>
        <v>1</v>
      </c>
      <c r="U1326" s="3">
        <f>IF(ISBLANK(Table13[[#This Row],[T3]]),0,IF(Table13[[#This Row],[T3]]&gt;0,1,0))</f>
        <v>1</v>
      </c>
      <c r="V1326" s="3">
        <f>IF(ISBLANK(Table13[[#This Row],[T4]]),0,IF(Table13[[#This Row],[T4]]&gt;0,1,0))</f>
        <v>1</v>
      </c>
      <c r="W1326" s="25">
        <v>41</v>
      </c>
      <c r="X1326" s="23">
        <v>11</v>
      </c>
      <c r="Y1326" s="3">
        <v>1.4</v>
      </c>
      <c r="Z1326" s="3"/>
      <c r="AB1326" s="30">
        <v>1296</v>
      </c>
      <c r="AC1326" s="30">
        <v>1.6237617951613643</v>
      </c>
      <c r="AD1326" s="30">
        <v>-0.92376179516136436</v>
      </c>
    </row>
    <row r="1327" spans="1:30">
      <c r="A1327" s="4">
        <v>43793.208333333336</v>
      </c>
      <c r="B1327">
        <v>43793</v>
      </c>
      <c r="C1327" s="3">
        <v>0.20833333333333334</v>
      </c>
      <c r="D1327" s="3">
        <v>5</v>
      </c>
      <c r="E1327" s="3">
        <v>55</v>
      </c>
      <c r="F1327" s="3">
        <v>0.8</v>
      </c>
      <c r="G1327" s="5">
        <v>0.7</v>
      </c>
      <c r="H1327" s="3">
        <v>1.5</v>
      </c>
      <c r="I1327" s="3">
        <v>1.55139</v>
      </c>
      <c r="J1327" s="12">
        <f t="shared" si="60"/>
        <v>1.6874999999999998</v>
      </c>
      <c r="K1327" s="4">
        <v>43793.208333333336</v>
      </c>
      <c r="L1327" s="3">
        <f t="shared" si="61"/>
        <v>24</v>
      </c>
      <c r="M1327" s="3">
        <f t="shared" si="62"/>
        <v>5</v>
      </c>
      <c r="N1327" s="3">
        <v>58</v>
      </c>
      <c r="O1327" s="3">
        <v>58</v>
      </c>
      <c r="P1327" s="3">
        <v>58</v>
      </c>
      <c r="Q1327" s="3">
        <v>0</v>
      </c>
      <c r="R1327" s="3"/>
      <c r="S1327" s="3">
        <f>IF(ISBLANK(Table13[[#This Row],[T1]]),0,IF(Table13[[#This Row],[T1]]&gt;0,1,0))</f>
        <v>1</v>
      </c>
      <c r="T1327" s="3">
        <f>IF(ISBLANK(Table13[[#This Row],[T2]]),0,IF(Table13[[#This Row],[T2]]&gt;0,1,0))</f>
        <v>1</v>
      </c>
      <c r="U1327" s="3">
        <f>IF(ISBLANK(Table13[[#This Row],[T3]]),0,IF(Table13[[#This Row],[T3]]&gt;0,1,0))</f>
        <v>1</v>
      </c>
      <c r="V1327" s="3">
        <f>IF(ISBLANK(Table13[[#This Row],[T4]]),0,IF(Table13[[#This Row],[T4]]&gt;0,1,0))</f>
        <v>1</v>
      </c>
      <c r="W1327" s="26">
        <v>41</v>
      </c>
      <c r="X1327" s="22">
        <v>13</v>
      </c>
      <c r="Y1327" s="3">
        <v>1.5</v>
      </c>
      <c r="Z1327" s="3"/>
      <c r="AB1327" s="30">
        <v>1297</v>
      </c>
      <c r="AC1327" s="30">
        <v>1.6344850776804196</v>
      </c>
      <c r="AD1327" s="30">
        <v>-3.4485077680419751E-2</v>
      </c>
    </row>
    <row r="1328" spans="1:30">
      <c r="A1328" s="4">
        <v>43793.25</v>
      </c>
      <c r="B1328">
        <v>43793</v>
      </c>
      <c r="C1328" s="3">
        <v>0.25</v>
      </c>
      <c r="D1328" s="3">
        <v>6</v>
      </c>
      <c r="E1328" s="3">
        <v>55</v>
      </c>
      <c r="F1328" s="3">
        <v>1.5</v>
      </c>
      <c r="G1328" s="5">
        <v>1.5</v>
      </c>
      <c r="H1328" s="3">
        <v>3</v>
      </c>
      <c r="I1328" s="3">
        <v>1.55139</v>
      </c>
      <c r="J1328" s="12">
        <f t="shared" si="60"/>
        <v>1.7541666666666664</v>
      </c>
      <c r="K1328" s="4">
        <v>43793.25</v>
      </c>
      <c r="L1328" s="3">
        <f t="shared" si="61"/>
        <v>24</v>
      </c>
      <c r="M1328" s="3">
        <f t="shared" si="62"/>
        <v>6</v>
      </c>
      <c r="N1328" s="3">
        <v>58</v>
      </c>
      <c r="O1328" s="3">
        <v>58</v>
      </c>
      <c r="P1328" s="3">
        <v>58</v>
      </c>
      <c r="Q1328" s="3">
        <v>0</v>
      </c>
      <c r="R1328" s="3"/>
      <c r="S1328" s="3">
        <f>IF(ISBLANK(Table13[[#This Row],[T1]]),0,IF(Table13[[#This Row],[T1]]&gt;0,1,0))</f>
        <v>1</v>
      </c>
      <c r="T1328" s="3">
        <f>IF(ISBLANK(Table13[[#This Row],[T2]]),0,IF(Table13[[#This Row],[T2]]&gt;0,1,0))</f>
        <v>1</v>
      </c>
      <c r="U1328" s="3">
        <f>IF(ISBLANK(Table13[[#This Row],[T3]]),0,IF(Table13[[#This Row],[T3]]&gt;0,1,0))</f>
        <v>1</v>
      </c>
      <c r="V1328" s="3">
        <f>IF(ISBLANK(Table13[[#This Row],[T4]]),0,IF(Table13[[#This Row],[T4]]&gt;0,1,0))</f>
        <v>1</v>
      </c>
      <c r="W1328" s="25">
        <v>41</v>
      </c>
      <c r="X1328" s="23">
        <v>11</v>
      </c>
      <c r="Y1328" s="3">
        <v>3</v>
      </c>
      <c r="Z1328" s="3"/>
      <c r="AB1328" s="30">
        <v>1298</v>
      </c>
      <c r="AC1328" s="30">
        <v>1.6452083601994749</v>
      </c>
      <c r="AD1328" s="30">
        <v>-0.74520836019947501</v>
      </c>
    </row>
    <row r="1329" spans="1:30">
      <c r="A1329" s="4">
        <v>43793.291666666664</v>
      </c>
      <c r="B1329">
        <v>43793</v>
      </c>
      <c r="C1329" s="3">
        <v>0.29166666666666669</v>
      </c>
      <c r="D1329" s="3">
        <v>7</v>
      </c>
      <c r="E1329" s="3">
        <v>55</v>
      </c>
      <c r="F1329" s="3">
        <v>0.5</v>
      </c>
      <c r="G1329" s="5">
        <v>1.8</v>
      </c>
      <c r="H1329" s="3">
        <v>2.2999999999999998</v>
      </c>
      <c r="I1329" s="3">
        <v>1.55139</v>
      </c>
      <c r="J1329" s="12">
        <f t="shared" si="60"/>
        <v>1.7666666666666664</v>
      </c>
      <c r="K1329" s="4">
        <v>43793.291666666664</v>
      </c>
      <c r="L1329" s="3">
        <f t="shared" si="61"/>
        <v>24</v>
      </c>
      <c r="M1329" s="3">
        <f t="shared" si="62"/>
        <v>7</v>
      </c>
      <c r="N1329" s="3">
        <v>58</v>
      </c>
      <c r="O1329" s="3">
        <v>58</v>
      </c>
      <c r="P1329" s="3">
        <v>58</v>
      </c>
      <c r="Q1329" s="3">
        <v>0</v>
      </c>
      <c r="R1329" s="3"/>
      <c r="S1329" s="3">
        <f>IF(ISBLANK(Table13[[#This Row],[T1]]),0,IF(Table13[[#This Row],[T1]]&gt;0,1,0))</f>
        <v>1</v>
      </c>
      <c r="T1329" s="3">
        <f>IF(ISBLANK(Table13[[#This Row],[T2]]),0,IF(Table13[[#This Row],[T2]]&gt;0,1,0))</f>
        <v>1</v>
      </c>
      <c r="U1329" s="3">
        <f>IF(ISBLANK(Table13[[#This Row],[T3]]),0,IF(Table13[[#This Row],[T3]]&gt;0,1,0))</f>
        <v>1</v>
      </c>
      <c r="V1329" s="3">
        <f>IF(ISBLANK(Table13[[#This Row],[T4]]),0,IF(Table13[[#This Row],[T4]]&gt;0,1,0))</f>
        <v>1</v>
      </c>
      <c r="W1329" s="26">
        <v>44</v>
      </c>
      <c r="X1329" s="22">
        <v>13</v>
      </c>
      <c r="Y1329" s="3">
        <v>2.2999999999999998</v>
      </c>
      <c r="Z1329" s="3"/>
      <c r="AB1329" s="30">
        <v>1299</v>
      </c>
      <c r="AC1329" s="30">
        <v>1.7353549170727502</v>
      </c>
      <c r="AD1329" s="30">
        <v>-0.43535491707275042</v>
      </c>
    </row>
    <row r="1330" spans="1:30">
      <c r="A1330" s="4">
        <v>43793.333333333336</v>
      </c>
      <c r="B1330">
        <v>43793</v>
      </c>
      <c r="C1330" s="3">
        <v>0.33333333333333331</v>
      </c>
      <c r="D1330" s="3">
        <v>8</v>
      </c>
      <c r="E1330" s="3">
        <v>55</v>
      </c>
      <c r="F1330" s="3">
        <v>1.5</v>
      </c>
      <c r="G1330" s="5">
        <v>1.5</v>
      </c>
      <c r="H1330" s="3">
        <v>3</v>
      </c>
      <c r="I1330" s="3">
        <v>1.55139</v>
      </c>
      <c r="J1330" s="12">
        <f t="shared" si="60"/>
        <v>1.8666666666666665</v>
      </c>
      <c r="K1330" s="4">
        <v>43793.333333333336</v>
      </c>
      <c r="L1330" s="3">
        <f t="shared" si="61"/>
        <v>24</v>
      </c>
      <c r="M1330" s="3">
        <f t="shared" si="62"/>
        <v>8</v>
      </c>
      <c r="N1330" s="3">
        <v>58</v>
      </c>
      <c r="O1330" s="3">
        <v>32</v>
      </c>
      <c r="P1330" s="3">
        <v>58</v>
      </c>
      <c r="Q1330" s="3">
        <v>0</v>
      </c>
      <c r="R1330" s="3"/>
      <c r="S1330" s="3">
        <f>IF(ISBLANK(Table13[[#This Row],[T1]]),0,IF(Table13[[#This Row],[T1]]&gt;0,1,0))</f>
        <v>0</v>
      </c>
      <c r="T1330" s="3">
        <f>IF(ISBLANK(Table13[[#This Row],[T2]]),0,IF(Table13[[#This Row],[T2]]&gt;0,1,0))</f>
        <v>0</v>
      </c>
      <c r="U1330" s="3">
        <f>IF(ISBLANK(Table13[[#This Row],[T3]]),0,IF(Table13[[#This Row],[T3]]&gt;0,1,0))</f>
        <v>0</v>
      </c>
      <c r="V1330" s="3">
        <f>IF(ISBLANK(Table13[[#This Row],[T4]]),0,IF(Table13[[#This Row],[T4]]&gt;0,1,0))</f>
        <v>1</v>
      </c>
      <c r="W1330" s="25">
        <v>46</v>
      </c>
      <c r="X1330" s="23">
        <v>11</v>
      </c>
      <c r="Y1330" s="3">
        <v>3</v>
      </c>
      <c r="Z1330" s="3"/>
      <c r="AB1330" s="30">
        <v>1300</v>
      </c>
      <c r="AC1330" s="30">
        <v>1.7246316345536949</v>
      </c>
      <c r="AD1330" s="30">
        <v>-0.62463163455369486</v>
      </c>
    </row>
    <row r="1331" spans="1:30">
      <c r="A1331" s="4">
        <v>43793.375</v>
      </c>
      <c r="B1331">
        <v>43793</v>
      </c>
      <c r="C1331" s="3">
        <v>0.375</v>
      </c>
      <c r="D1331" s="3">
        <v>9</v>
      </c>
      <c r="E1331" s="3">
        <v>55</v>
      </c>
      <c r="F1331" s="3">
        <v>1.1000000000000001</v>
      </c>
      <c r="G1331" s="5">
        <v>0.9</v>
      </c>
      <c r="H1331" s="3">
        <v>2</v>
      </c>
      <c r="I1331" s="3">
        <v>1.55139</v>
      </c>
      <c r="J1331" s="12">
        <f t="shared" si="60"/>
        <v>1.7708333333333333</v>
      </c>
      <c r="K1331" s="4">
        <v>43793.375</v>
      </c>
      <c r="L1331" s="3">
        <f t="shared" si="61"/>
        <v>24</v>
      </c>
      <c r="M1331" s="3">
        <f t="shared" si="62"/>
        <v>9</v>
      </c>
      <c r="N1331" s="3">
        <v>58</v>
      </c>
      <c r="O1331" s="3">
        <v>0</v>
      </c>
      <c r="P1331" s="3">
        <v>58</v>
      </c>
      <c r="Q1331" s="3">
        <v>0</v>
      </c>
      <c r="R1331" s="3"/>
      <c r="S1331" s="3">
        <f>IF(ISBLANK(Table13[[#This Row],[T1]]),0,IF(Table13[[#This Row],[T1]]&gt;0,1,0))</f>
        <v>0</v>
      </c>
      <c r="T1331" s="3">
        <f>IF(ISBLANK(Table13[[#This Row],[T2]]),0,IF(Table13[[#This Row],[T2]]&gt;0,1,0))</f>
        <v>0</v>
      </c>
      <c r="U1331" s="3">
        <f>IF(ISBLANK(Table13[[#This Row],[T3]]),0,IF(Table13[[#This Row],[T3]]&gt;0,1,0))</f>
        <v>0</v>
      </c>
      <c r="V1331" s="3">
        <f>IF(ISBLANK(Table13[[#This Row],[T4]]),0,IF(Table13[[#This Row],[T4]]&gt;0,1,0))</f>
        <v>0</v>
      </c>
      <c r="W1331" s="26">
        <v>46</v>
      </c>
      <c r="X1331" s="22">
        <v>11</v>
      </c>
      <c r="Y1331" s="3">
        <v>2</v>
      </c>
      <c r="Z1331" s="3"/>
      <c r="AB1331" s="30">
        <v>1301</v>
      </c>
      <c r="AC1331" s="30">
        <v>1.7353549170727502</v>
      </c>
      <c r="AD1331" s="30">
        <v>-0.23535491707275025</v>
      </c>
    </row>
    <row r="1332" spans="1:30">
      <c r="A1332" s="4">
        <v>43793.416666666664</v>
      </c>
      <c r="B1332">
        <v>43793</v>
      </c>
      <c r="C1332" s="3">
        <v>0.41666666666666669</v>
      </c>
      <c r="D1332" s="3">
        <v>10</v>
      </c>
      <c r="E1332" s="3">
        <v>55</v>
      </c>
      <c r="F1332" s="3">
        <v>0.8</v>
      </c>
      <c r="G1332" s="5">
        <v>0.3</v>
      </c>
      <c r="H1332" s="3">
        <v>1.1000000000000001</v>
      </c>
      <c r="I1332" s="3">
        <v>1.55139</v>
      </c>
      <c r="J1332" s="12">
        <f t="shared" si="60"/>
        <v>1.7083333333333337</v>
      </c>
      <c r="K1332" s="4">
        <v>43793.416666666664</v>
      </c>
      <c r="L1332" s="3">
        <f t="shared" si="61"/>
        <v>24</v>
      </c>
      <c r="M1332" s="3">
        <f t="shared" si="62"/>
        <v>10</v>
      </c>
      <c r="N1332" s="3">
        <v>10</v>
      </c>
      <c r="O1332" s="3">
        <v>0</v>
      </c>
      <c r="P1332" s="3">
        <v>57</v>
      </c>
      <c r="Q1332" s="3">
        <v>0</v>
      </c>
      <c r="R1332" s="3"/>
      <c r="S1332" s="3">
        <f>IF(ISBLANK(Table13[[#This Row],[T1]]),0,IF(Table13[[#This Row],[T1]]&gt;0,1,0))</f>
        <v>0</v>
      </c>
      <c r="T1332" s="3">
        <f>IF(ISBLANK(Table13[[#This Row],[T2]]),0,IF(Table13[[#This Row],[T2]]&gt;0,1,0))</f>
        <v>0</v>
      </c>
      <c r="U1332" s="3">
        <f>IF(ISBLANK(Table13[[#This Row],[T3]]),0,IF(Table13[[#This Row],[T3]]&gt;0,1,0))</f>
        <v>0</v>
      </c>
      <c r="V1332" s="3">
        <f>IF(ISBLANK(Table13[[#This Row],[T4]]),0,IF(Table13[[#This Row],[T4]]&gt;0,1,0))</f>
        <v>0</v>
      </c>
      <c r="W1332" s="25">
        <v>45</v>
      </c>
      <c r="X1332" s="23">
        <v>11</v>
      </c>
      <c r="Y1332" s="3">
        <v>1.1000000000000001</v>
      </c>
      <c r="Z1332" s="3"/>
      <c r="AB1332" s="30">
        <v>1302</v>
      </c>
      <c r="AC1332" s="30">
        <v>1.7460781995918055</v>
      </c>
      <c r="AD1332" s="30">
        <v>-0.24607819959180555</v>
      </c>
    </row>
    <row r="1333" spans="1:30">
      <c r="A1333" s="4">
        <v>43793.458333333336</v>
      </c>
      <c r="B1333">
        <v>43793</v>
      </c>
      <c r="C1333" s="3">
        <v>0.45833333333333331</v>
      </c>
      <c r="D1333" s="3">
        <v>11</v>
      </c>
      <c r="E1333" s="3">
        <v>55</v>
      </c>
      <c r="F1333" s="3">
        <v>0.4</v>
      </c>
      <c r="G1333" s="5">
        <v>1.9</v>
      </c>
      <c r="H1333" s="3">
        <v>2.2999999999999998</v>
      </c>
      <c r="I1333" s="3">
        <v>1.55139</v>
      </c>
      <c r="J1333" s="12">
        <f t="shared" si="60"/>
        <v>1.6833333333333336</v>
      </c>
      <c r="K1333" s="4">
        <v>43793.458333333336</v>
      </c>
      <c r="L1333" s="3">
        <f t="shared" si="61"/>
        <v>24</v>
      </c>
      <c r="M1333" s="3">
        <f t="shared" si="62"/>
        <v>11</v>
      </c>
      <c r="N1333" s="3">
        <v>0</v>
      </c>
      <c r="O1333" s="3">
        <v>0</v>
      </c>
      <c r="P1333" s="3">
        <v>47</v>
      </c>
      <c r="Q1333" s="3">
        <v>0</v>
      </c>
      <c r="R1333" s="3"/>
      <c r="S1333" s="3">
        <f>IF(ISBLANK(Table13[[#This Row],[T1]]),0,IF(Table13[[#This Row],[T1]]&gt;0,1,0))</f>
        <v>0</v>
      </c>
      <c r="T1333" s="3">
        <f>IF(ISBLANK(Table13[[#This Row],[T2]]),0,IF(Table13[[#This Row],[T2]]&gt;0,1,0))</f>
        <v>0</v>
      </c>
      <c r="U1333" s="3">
        <f>IF(ISBLANK(Table13[[#This Row],[T3]]),0,IF(Table13[[#This Row],[T3]]&gt;0,1,0))</f>
        <v>0</v>
      </c>
      <c r="V1333" s="3">
        <f>IF(ISBLANK(Table13[[#This Row],[T4]]),0,IF(Table13[[#This Row],[T4]]&gt;0,1,0))</f>
        <v>0</v>
      </c>
      <c r="W1333" s="26">
        <v>48</v>
      </c>
      <c r="X1333" s="22">
        <v>11</v>
      </c>
      <c r="Y1333" s="3">
        <v>2.2999999999999998</v>
      </c>
      <c r="Z1333" s="3"/>
      <c r="AB1333" s="30">
        <v>1303</v>
      </c>
      <c r="AC1333" s="30">
        <v>1.7353549170727502</v>
      </c>
      <c r="AD1333" s="30">
        <v>-0.13535491707275016</v>
      </c>
    </row>
    <row r="1334" spans="1:30">
      <c r="A1334" s="4">
        <v>43793.5</v>
      </c>
      <c r="B1334">
        <v>43793</v>
      </c>
      <c r="C1334" s="3">
        <v>0.5</v>
      </c>
      <c r="D1334" s="3">
        <v>12</v>
      </c>
      <c r="E1334" s="3">
        <v>55</v>
      </c>
      <c r="F1334" s="3">
        <v>0.2</v>
      </c>
      <c r="G1334" s="5">
        <v>0.2</v>
      </c>
      <c r="H1334" s="3">
        <v>0.4</v>
      </c>
      <c r="I1334" s="3">
        <v>1.55139</v>
      </c>
      <c r="J1334" s="12">
        <f t="shared" si="60"/>
        <v>1.604166666666667</v>
      </c>
      <c r="K1334" s="4">
        <v>43793.500000231485</v>
      </c>
      <c r="L1334" s="3">
        <f t="shared" si="61"/>
        <v>24</v>
      </c>
      <c r="M1334" s="3">
        <f t="shared" si="62"/>
        <v>12</v>
      </c>
      <c r="N1334" s="3"/>
      <c r="O1334" s="3"/>
      <c r="P1334" s="3"/>
      <c r="Q1334" s="3"/>
      <c r="R1334" s="3"/>
      <c r="S1334" s="3">
        <f>IF(ISBLANK(Table13[[#This Row],[T1]]),0,IF(Table13[[#This Row],[T1]]&gt;0,1,0))</f>
        <v>0</v>
      </c>
      <c r="T1334" s="3">
        <f>IF(ISBLANK(Table13[[#This Row],[T2]]),0,IF(Table13[[#This Row],[T2]]&gt;0,1,0))</f>
        <v>0</v>
      </c>
      <c r="U1334" s="3">
        <f>IF(ISBLANK(Table13[[#This Row],[T3]]),0,IF(Table13[[#This Row],[T3]]&gt;0,1,0))</f>
        <v>0</v>
      </c>
      <c r="V1334" s="3">
        <f>IF(ISBLANK(Table13[[#This Row],[T4]]),0,IF(Table13[[#This Row],[T4]]&gt;0,1,0))</f>
        <v>0</v>
      </c>
      <c r="W1334" s="25">
        <v>52</v>
      </c>
      <c r="X1334" s="23">
        <v>13</v>
      </c>
      <c r="Y1334" s="3">
        <v>0.4</v>
      </c>
      <c r="Z1334" s="3"/>
      <c r="AB1334" s="30">
        <v>1304</v>
      </c>
      <c r="AC1334" s="30">
        <v>1.7353549170727502</v>
      </c>
      <c r="AD1334" s="30">
        <v>1.1646450829272501</v>
      </c>
    </row>
    <row r="1335" spans="1:30">
      <c r="A1335" s="4">
        <v>43793.541666666664</v>
      </c>
      <c r="B1335">
        <v>43793</v>
      </c>
      <c r="C1335" s="3">
        <v>0.54166666666666663</v>
      </c>
      <c r="D1335" s="3">
        <v>13</v>
      </c>
      <c r="E1335" s="3">
        <v>55</v>
      </c>
      <c r="F1335" s="3">
        <v>0.2</v>
      </c>
      <c r="G1335" s="5">
        <v>0.2</v>
      </c>
      <c r="H1335" s="3">
        <v>0.4</v>
      </c>
      <c r="I1335" s="3">
        <v>1.55139</v>
      </c>
      <c r="J1335" s="12">
        <f t="shared" si="60"/>
        <v>1.6791666666666669</v>
      </c>
      <c r="K1335" s="4">
        <v>43793.541666956022</v>
      </c>
      <c r="L1335" s="3">
        <f t="shared" si="61"/>
        <v>24</v>
      </c>
      <c r="M1335" s="3">
        <f t="shared" si="62"/>
        <v>13</v>
      </c>
      <c r="N1335" s="3"/>
      <c r="O1335" s="3"/>
      <c r="P1335" s="3"/>
      <c r="Q1335" s="3"/>
      <c r="R1335" s="3"/>
      <c r="S1335" s="3">
        <f>IF(ISBLANK(Table13[[#This Row],[T1]]),0,IF(Table13[[#This Row],[T1]]&gt;0,1,0))</f>
        <v>0</v>
      </c>
      <c r="T1335" s="3">
        <f>IF(ISBLANK(Table13[[#This Row],[T2]]),0,IF(Table13[[#This Row],[T2]]&gt;0,1,0))</f>
        <v>0</v>
      </c>
      <c r="U1335" s="3">
        <f>IF(ISBLANK(Table13[[#This Row],[T3]]),0,IF(Table13[[#This Row],[T3]]&gt;0,1,0))</f>
        <v>0</v>
      </c>
      <c r="V1335" s="3">
        <f>IF(ISBLANK(Table13[[#This Row],[T4]]),0,IF(Table13[[#This Row],[T4]]&gt;0,1,0))</f>
        <v>0</v>
      </c>
      <c r="W1335" s="26">
        <v>53</v>
      </c>
      <c r="X1335" s="22">
        <v>21</v>
      </c>
      <c r="Y1335" s="3">
        <v>0.4</v>
      </c>
      <c r="Z1335" s="3"/>
      <c r="AB1335" s="30">
        <v>1305</v>
      </c>
      <c r="AC1335" s="30">
        <v>1.5238109012375896</v>
      </c>
      <c r="AD1335" s="30">
        <v>-0.8238109012375896</v>
      </c>
    </row>
    <row r="1336" spans="1:30">
      <c r="A1336" s="4">
        <v>43793.583333333336</v>
      </c>
      <c r="B1336">
        <v>43793</v>
      </c>
      <c r="C1336" s="3">
        <v>0.58333333333333337</v>
      </c>
      <c r="D1336" s="3">
        <v>14</v>
      </c>
      <c r="E1336" s="3">
        <v>55</v>
      </c>
      <c r="F1336" s="3">
        <v>0.2</v>
      </c>
      <c r="G1336" s="5">
        <v>0.2</v>
      </c>
      <c r="H1336" s="3">
        <v>0.4</v>
      </c>
      <c r="I1336" s="3">
        <v>1.55139</v>
      </c>
      <c r="J1336" s="12">
        <f t="shared" si="60"/>
        <v>1.675</v>
      </c>
      <c r="K1336" s="4">
        <v>43793.583333333336</v>
      </c>
      <c r="L1336" s="3">
        <f t="shared" si="61"/>
        <v>24</v>
      </c>
      <c r="M1336" s="3">
        <f t="shared" si="62"/>
        <v>14</v>
      </c>
      <c r="N1336" s="3">
        <v>26</v>
      </c>
      <c r="O1336" s="3">
        <v>0</v>
      </c>
      <c r="P1336" s="3">
        <v>0</v>
      </c>
      <c r="Q1336" s="3">
        <v>0</v>
      </c>
      <c r="R1336" s="3"/>
      <c r="S1336" s="3">
        <f>IF(ISBLANK(Table13[[#This Row],[T1]]),0,IF(Table13[[#This Row],[T1]]&gt;0,1,0))</f>
        <v>0</v>
      </c>
      <c r="T1336" s="3">
        <f>IF(ISBLANK(Table13[[#This Row],[T2]]),0,IF(Table13[[#This Row],[T2]]&gt;0,1,0))</f>
        <v>0</v>
      </c>
      <c r="U1336" s="3">
        <f>IF(ISBLANK(Table13[[#This Row],[T3]]),0,IF(Table13[[#This Row],[T3]]&gt;0,1,0))</f>
        <v>0</v>
      </c>
      <c r="V1336" s="3">
        <f>IF(ISBLANK(Table13[[#This Row],[T4]]),0,IF(Table13[[#This Row],[T4]]&gt;0,1,0))</f>
        <v>0</v>
      </c>
      <c r="W1336" s="25">
        <v>53</v>
      </c>
      <c r="X1336" s="23">
        <v>21</v>
      </c>
      <c r="Y1336" s="3">
        <v>0.4</v>
      </c>
      <c r="Z1336" s="3"/>
      <c r="AB1336" s="30">
        <v>1306</v>
      </c>
      <c r="AC1336" s="30">
        <v>1.6600550945922465</v>
      </c>
      <c r="AD1336" s="30">
        <v>0.63994490540775328</v>
      </c>
    </row>
    <row r="1337" spans="1:30">
      <c r="A1337" s="4">
        <v>43793.625</v>
      </c>
      <c r="B1337">
        <v>43793</v>
      </c>
      <c r="C1337" s="3">
        <v>0.625</v>
      </c>
      <c r="D1337" s="3">
        <v>15</v>
      </c>
      <c r="E1337" s="3">
        <v>55</v>
      </c>
      <c r="F1337" s="3">
        <v>0.3</v>
      </c>
      <c r="G1337" s="5">
        <v>1</v>
      </c>
      <c r="H1337" s="3">
        <v>1.3</v>
      </c>
      <c r="I1337" s="3">
        <v>1.55139</v>
      </c>
      <c r="J1337" s="12">
        <f t="shared" si="60"/>
        <v>1.6833333333333336</v>
      </c>
      <c r="K1337" s="4">
        <v>43793.625</v>
      </c>
      <c r="L1337" s="3">
        <f t="shared" si="61"/>
        <v>24</v>
      </c>
      <c r="M1337" s="3">
        <f t="shared" si="62"/>
        <v>15</v>
      </c>
      <c r="N1337" s="3">
        <v>58</v>
      </c>
      <c r="O1337" s="3">
        <v>0</v>
      </c>
      <c r="P1337" s="3">
        <v>0</v>
      </c>
      <c r="Q1337" s="3">
        <v>0</v>
      </c>
      <c r="R1337" s="3"/>
      <c r="S1337" s="3">
        <f>IF(ISBLANK(Table13[[#This Row],[T1]]),0,IF(Table13[[#This Row],[T1]]&gt;0,1,0))</f>
        <v>0</v>
      </c>
      <c r="T1337" s="3">
        <f>IF(ISBLANK(Table13[[#This Row],[T2]]),0,IF(Table13[[#This Row],[T2]]&gt;0,1,0))</f>
        <v>0</v>
      </c>
      <c r="U1337" s="3">
        <f>IF(ISBLANK(Table13[[#This Row],[T3]]),0,IF(Table13[[#This Row],[T3]]&gt;0,1,0))</f>
        <v>0</v>
      </c>
      <c r="V1337" s="3">
        <f>IF(ISBLANK(Table13[[#This Row],[T4]]),0,IF(Table13[[#This Row],[T4]]&gt;0,1,0))</f>
        <v>0</v>
      </c>
      <c r="W1337" s="26">
        <v>52</v>
      </c>
      <c r="X1337" s="22">
        <v>17</v>
      </c>
      <c r="Y1337" s="3">
        <v>1.3</v>
      </c>
      <c r="Z1337" s="3"/>
      <c r="AB1337" s="30">
        <v>1307</v>
      </c>
      <c r="AC1337" s="30">
        <v>1.6600550945922465</v>
      </c>
      <c r="AD1337" s="30">
        <v>-0.96005509459224658</v>
      </c>
    </row>
    <row r="1338" spans="1:30">
      <c r="A1338" s="4">
        <v>43793.666666666664</v>
      </c>
      <c r="B1338">
        <v>43793</v>
      </c>
      <c r="C1338" s="3">
        <v>0.66666666666666663</v>
      </c>
      <c r="D1338" s="3">
        <v>16</v>
      </c>
      <c r="E1338" s="3">
        <v>55</v>
      </c>
      <c r="F1338" s="3">
        <v>1.6</v>
      </c>
      <c r="G1338" s="5">
        <v>1.6</v>
      </c>
      <c r="H1338" s="3">
        <v>3.2</v>
      </c>
      <c r="I1338" s="3">
        <v>1.55139</v>
      </c>
      <c r="J1338" s="12">
        <f t="shared" si="60"/>
        <v>1.6708333333333336</v>
      </c>
      <c r="K1338" s="4">
        <v>43793.666666666664</v>
      </c>
      <c r="L1338" s="3">
        <f t="shared" si="61"/>
        <v>24</v>
      </c>
      <c r="M1338" s="3">
        <f t="shared" si="62"/>
        <v>16</v>
      </c>
      <c r="N1338" s="3">
        <v>57</v>
      </c>
      <c r="O1338" s="3">
        <v>0</v>
      </c>
      <c r="P1338" s="3">
        <v>0</v>
      </c>
      <c r="Q1338" s="3">
        <v>0</v>
      </c>
      <c r="R1338" s="3"/>
      <c r="S1338" s="3">
        <f>IF(ISBLANK(Table13[[#This Row],[T1]]),0,IF(Table13[[#This Row],[T1]]&gt;0,1,0))</f>
        <v>0</v>
      </c>
      <c r="T1338" s="3">
        <f>IF(ISBLANK(Table13[[#This Row],[T2]]),0,IF(Table13[[#This Row],[T2]]&gt;0,1,0))</f>
        <v>0</v>
      </c>
      <c r="U1338" s="3">
        <f>IF(ISBLANK(Table13[[#This Row],[T3]]),0,IF(Table13[[#This Row],[T3]]&gt;0,1,0))</f>
        <v>0</v>
      </c>
      <c r="V1338" s="3">
        <f>IF(ISBLANK(Table13[[#This Row],[T4]]),0,IF(Table13[[#This Row],[T4]]&gt;0,1,0))</f>
        <v>0</v>
      </c>
      <c r="W1338" s="25">
        <v>50</v>
      </c>
      <c r="X1338" s="23">
        <v>21</v>
      </c>
      <c r="Y1338" s="3">
        <v>3.2</v>
      </c>
      <c r="Z1338" s="3"/>
      <c r="AB1338" s="30">
        <v>1308</v>
      </c>
      <c r="AC1338" s="30">
        <v>1.6493318120731912</v>
      </c>
      <c r="AD1338" s="30">
        <v>-1.0493318120731914</v>
      </c>
    </row>
    <row r="1339" spans="1:30">
      <c r="A1339" s="4">
        <v>43793.708333333336</v>
      </c>
      <c r="B1339">
        <v>43793</v>
      </c>
      <c r="C1339" s="3">
        <v>0.70833333333333337</v>
      </c>
      <c r="D1339" s="3">
        <v>17</v>
      </c>
      <c r="E1339" s="3">
        <v>55</v>
      </c>
      <c r="F1339" s="3">
        <v>2.5</v>
      </c>
      <c r="G1339" s="5">
        <v>1.7</v>
      </c>
      <c r="H1339" s="3">
        <v>4.2</v>
      </c>
      <c r="I1339" s="3">
        <v>1.55139</v>
      </c>
      <c r="J1339" s="12">
        <f t="shared" si="60"/>
        <v>1.6583333333333332</v>
      </c>
      <c r="K1339" s="4">
        <v>43793.708333333336</v>
      </c>
      <c r="L1339" s="3">
        <f t="shared" si="61"/>
        <v>24</v>
      </c>
      <c r="M1339" s="3">
        <f t="shared" si="62"/>
        <v>17</v>
      </c>
      <c r="N1339" s="3">
        <v>58</v>
      </c>
      <c r="O1339" s="3">
        <v>29</v>
      </c>
      <c r="P1339" s="3">
        <v>0</v>
      </c>
      <c r="Q1339" s="3">
        <v>0</v>
      </c>
      <c r="R1339" s="3"/>
      <c r="S1339" s="3">
        <f>IF(ISBLANK(Table13[[#This Row],[T1]]),0,IF(Table13[[#This Row],[T1]]&gt;0,1,0))</f>
        <v>0</v>
      </c>
      <c r="T1339" s="3">
        <f>IF(ISBLANK(Table13[[#This Row],[T2]]),0,IF(Table13[[#This Row],[T2]]&gt;0,1,0))</f>
        <v>0</v>
      </c>
      <c r="U1339" s="3">
        <f>IF(ISBLANK(Table13[[#This Row],[T3]]),0,IF(Table13[[#This Row],[T3]]&gt;0,1,0))</f>
        <v>0</v>
      </c>
      <c r="V1339" s="3">
        <f>IF(ISBLANK(Table13[[#This Row],[T4]]),0,IF(Table13[[#This Row],[T4]]&gt;0,1,0))</f>
        <v>0</v>
      </c>
      <c r="W1339" s="26">
        <v>48</v>
      </c>
      <c r="X1339" s="22">
        <v>21</v>
      </c>
      <c r="Y1339" s="3">
        <v>4.2</v>
      </c>
      <c r="Z1339" s="3"/>
      <c r="AB1339" s="30">
        <v>1309</v>
      </c>
      <c r="AC1339" s="30">
        <v>1.6386085295541362</v>
      </c>
      <c r="AD1339" s="30">
        <v>-0.93860852955413621</v>
      </c>
    </row>
    <row r="1340" spans="1:30">
      <c r="A1340" s="4">
        <v>43793.75</v>
      </c>
      <c r="B1340">
        <v>43793</v>
      </c>
      <c r="C1340" s="3">
        <v>0.75</v>
      </c>
      <c r="D1340" s="3">
        <v>18</v>
      </c>
      <c r="E1340" s="3">
        <v>55</v>
      </c>
      <c r="F1340" s="3">
        <v>0.9</v>
      </c>
      <c r="G1340" s="5">
        <v>0.6</v>
      </c>
      <c r="H1340" s="3">
        <v>1.5</v>
      </c>
      <c r="I1340" s="3">
        <v>1.55139</v>
      </c>
      <c r="J1340" s="12">
        <f t="shared" si="60"/>
        <v>1.5458333333333334</v>
      </c>
      <c r="K1340" s="4">
        <v>43793.75</v>
      </c>
      <c r="L1340" s="3">
        <f t="shared" si="61"/>
        <v>24</v>
      </c>
      <c r="M1340" s="3">
        <f t="shared" si="62"/>
        <v>18</v>
      </c>
      <c r="N1340" s="3">
        <v>53</v>
      </c>
      <c r="O1340" s="3">
        <v>0</v>
      </c>
      <c r="P1340" s="3">
        <v>0</v>
      </c>
      <c r="Q1340" s="3">
        <v>0</v>
      </c>
      <c r="R1340" s="3"/>
      <c r="S1340" s="3">
        <f>IF(ISBLANK(Table13[[#This Row],[T1]]),0,IF(Table13[[#This Row],[T1]]&gt;0,1,0))</f>
        <v>1</v>
      </c>
      <c r="T1340" s="3">
        <f>IF(ISBLANK(Table13[[#This Row],[T2]]),0,IF(Table13[[#This Row],[T2]]&gt;0,1,0))</f>
        <v>0</v>
      </c>
      <c r="U1340" s="3">
        <f>IF(ISBLANK(Table13[[#This Row],[T3]]),0,IF(Table13[[#This Row],[T3]]&gt;0,1,0))</f>
        <v>1</v>
      </c>
      <c r="V1340" s="3">
        <f>IF(ISBLANK(Table13[[#This Row],[T4]]),0,IF(Table13[[#This Row],[T4]]&gt;0,1,0))</f>
        <v>0</v>
      </c>
      <c r="W1340" s="25">
        <v>47</v>
      </c>
      <c r="X1340" s="23">
        <v>21</v>
      </c>
      <c r="Y1340" s="3">
        <v>1.5</v>
      </c>
      <c r="Z1340" s="3"/>
      <c r="AB1340" s="30">
        <v>1310</v>
      </c>
      <c r="AC1340" s="30">
        <v>1.6278852470350809</v>
      </c>
      <c r="AD1340" s="30">
        <v>2.8721147529649191</v>
      </c>
    </row>
    <row r="1341" spans="1:30">
      <c r="A1341" s="4">
        <v>43793.791666666664</v>
      </c>
      <c r="B1341">
        <v>43793</v>
      </c>
      <c r="C1341" s="3">
        <v>0.79166666666666663</v>
      </c>
      <c r="D1341" s="3">
        <v>19</v>
      </c>
      <c r="E1341" s="3">
        <v>55</v>
      </c>
      <c r="F1341" s="3">
        <v>0.5</v>
      </c>
      <c r="G1341" s="5">
        <v>1</v>
      </c>
      <c r="H1341" s="3">
        <v>1.5</v>
      </c>
      <c r="I1341" s="3">
        <v>1.55139</v>
      </c>
      <c r="J1341" s="12">
        <f t="shared" si="60"/>
        <v>1.5250000000000001</v>
      </c>
      <c r="K1341" s="4">
        <v>43793.791666666664</v>
      </c>
      <c r="L1341" s="3">
        <f t="shared" si="61"/>
        <v>24</v>
      </c>
      <c r="M1341" s="3">
        <f t="shared" si="62"/>
        <v>19</v>
      </c>
      <c r="N1341" s="3">
        <v>58</v>
      </c>
      <c r="O1341" s="3">
        <v>0</v>
      </c>
      <c r="P1341" s="3">
        <v>0</v>
      </c>
      <c r="Q1341" s="3">
        <v>0</v>
      </c>
      <c r="R1341" s="3"/>
      <c r="S1341" s="3">
        <f>IF(ISBLANK(Table13[[#This Row],[T1]]),0,IF(Table13[[#This Row],[T1]]&gt;0,1,0))</f>
        <v>1</v>
      </c>
      <c r="T1341" s="3">
        <f>IF(ISBLANK(Table13[[#This Row],[T2]]),0,IF(Table13[[#This Row],[T2]]&gt;0,1,0))</f>
        <v>0</v>
      </c>
      <c r="U1341" s="3">
        <f>IF(ISBLANK(Table13[[#This Row],[T3]]),0,IF(Table13[[#This Row],[T3]]&gt;0,1,0))</f>
        <v>1</v>
      </c>
      <c r="V1341" s="3">
        <f>IF(ISBLANK(Table13[[#This Row],[T4]]),0,IF(Table13[[#This Row],[T4]]&gt;0,1,0))</f>
        <v>0</v>
      </c>
      <c r="W1341" s="26">
        <v>46</v>
      </c>
      <c r="X1341" s="22">
        <v>21</v>
      </c>
      <c r="Y1341" s="3">
        <v>1.5</v>
      </c>
      <c r="Z1341" s="3"/>
      <c r="AB1341" s="30">
        <v>1311</v>
      </c>
      <c r="AC1341" s="30">
        <v>1.6477410656236358</v>
      </c>
      <c r="AD1341" s="30">
        <v>-0.34774106562363571</v>
      </c>
    </row>
    <row r="1342" spans="1:30">
      <c r="A1342" s="4">
        <v>43793.833333333336</v>
      </c>
      <c r="B1342">
        <v>43793</v>
      </c>
      <c r="C1342" s="3">
        <v>0.83333333333333337</v>
      </c>
      <c r="D1342" s="3">
        <v>20</v>
      </c>
      <c r="E1342" s="3">
        <v>55</v>
      </c>
      <c r="F1342" s="3">
        <v>0.8</v>
      </c>
      <c r="G1342" s="5">
        <v>0.7</v>
      </c>
      <c r="H1342" s="3">
        <v>1.5</v>
      </c>
      <c r="I1342" s="3">
        <v>1.55139</v>
      </c>
      <c r="J1342" s="12">
        <f t="shared" si="60"/>
        <v>1.5374999999999996</v>
      </c>
      <c r="K1342" s="4">
        <v>43793.833333333336</v>
      </c>
      <c r="L1342" s="3">
        <f t="shared" si="61"/>
        <v>24</v>
      </c>
      <c r="M1342" s="3">
        <f t="shared" si="62"/>
        <v>20</v>
      </c>
      <c r="N1342" s="3">
        <v>58</v>
      </c>
      <c r="O1342" s="3">
        <v>53</v>
      </c>
      <c r="P1342" s="3">
        <v>0</v>
      </c>
      <c r="Q1342" s="3">
        <v>0</v>
      </c>
      <c r="R1342" s="3"/>
      <c r="S1342" s="3">
        <f>IF(ISBLANK(Table13[[#This Row],[T1]]),0,IF(Table13[[#This Row],[T1]]&gt;0,1,0))</f>
        <v>1</v>
      </c>
      <c r="T1342" s="3">
        <f>IF(ISBLANK(Table13[[#This Row],[T2]]),0,IF(Table13[[#This Row],[T2]]&gt;0,1,0))</f>
        <v>0</v>
      </c>
      <c r="U1342" s="3">
        <f>IF(ISBLANK(Table13[[#This Row],[T3]]),0,IF(Table13[[#This Row],[T3]]&gt;0,1,0))</f>
        <v>1</v>
      </c>
      <c r="V1342" s="3">
        <f>IF(ISBLANK(Table13[[#This Row],[T4]]),0,IF(Table13[[#This Row],[T4]]&gt;0,1,0))</f>
        <v>0</v>
      </c>
      <c r="W1342" s="25">
        <v>46</v>
      </c>
      <c r="X1342" s="23">
        <v>21</v>
      </c>
      <c r="Y1342" s="3">
        <v>1.5</v>
      </c>
      <c r="Z1342" s="3"/>
      <c r="AB1342" s="30">
        <v>1312</v>
      </c>
      <c r="AC1342" s="30">
        <v>1.6092264692751577</v>
      </c>
      <c r="AD1342" s="30">
        <v>-0.20922646927515776</v>
      </c>
    </row>
    <row r="1343" spans="1:30">
      <c r="A1343" s="4">
        <v>43793.875</v>
      </c>
      <c r="B1343">
        <v>43793</v>
      </c>
      <c r="C1343" s="3">
        <v>0.875</v>
      </c>
      <c r="D1343" s="3">
        <v>21</v>
      </c>
      <c r="E1343" s="3">
        <v>55</v>
      </c>
      <c r="F1343" s="3">
        <v>2</v>
      </c>
      <c r="G1343" s="5">
        <v>0.9</v>
      </c>
      <c r="H1343" s="3">
        <v>2.9</v>
      </c>
      <c r="I1343" s="3">
        <v>1.55139</v>
      </c>
      <c r="J1343" s="12">
        <f t="shared" si="60"/>
        <v>1.658333333333333</v>
      </c>
      <c r="K1343" s="4">
        <v>43793.875</v>
      </c>
      <c r="L1343" s="3">
        <f t="shared" si="61"/>
        <v>24</v>
      </c>
      <c r="M1343" s="3">
        <f t="shared" si="62"/>
        <v>21</v>
      </c>
      <c r="N1343" s="3">
        <v>58</v>
      </c>
      <c r="O1343" s="3">
        <v>58</v>
      </c>
      <c r="P1343" s="3">
        <v>0</v>
      </c>
      <c r="Q1343" s="3">
        <v>0</v>
      </c>
      <c r="R1343" s="3"/>
      <c r="S1343" s="3">
        <f>IF(ISBLANK(Table13[[#This Row],[T1]]),0,IF(Table13[[#This Row],[T1]]&gt;0,1,0))</f>
        <v>1</v>
      </c>
      <c r="T1343" s="3">
        <f>IF(ISBLANK(Table13[[#This Row],[T2]]),0,IF(Table13[[#This Row],[T2]]&gt;0,1,0))</f>
        <v>1</v>
      </c>
      <c r="U1343" s="3">
        <f>IF(ISBLANK(Table13[[#This Row],[T3]]),0,IF(Table13[[#This Row],[T3]]&gt;0,1,0))</f>
        <v>1</v>
      </c>
      <c r="V1343" s="3">
        <f>IF(ISBLANK(Table13[[#This Row],[T4]]),0,IF(Table13[[#This Row],[T4]]&gt;0,1,0))</f>
        <v>0</v>
      </c>
      <c r="W1343" s="26">
        <v>45</v>
      </c>
      <c r="X1343" s="22">
        <v>21</v>
      </c>
      <c r="Y1343" s="3">
        <v>2.9</v>
      </c>
      <c r="Z1343" s="3"/>
      <c r="AB1343" s="30">
        <v>1313</v>
      </c>
      <c r="AC1343" s="30">
        <v>1.619949751794213</v>
      </c>
      <c r="AD1343" s="30">
        <v>-0.21994975179421306</v>
      </c>
    </row>
    <row r="1344" spans="1:30">
      <c r="A1344" s="4">
        <v>43793.916666666664</v>
      </c>
      <c r="B1344">
        <v>43793</v>
      </c>
      <c r="C1344" s="3">
        <v>0.91666666666666663</v>
      </c>
      <c r="D1344" s="3">
        <v>22</v>
      </c>
      <c r="E1344" s="3">
        <v>55</v>
      </c>
      <c r="F1344" s="3">
        <v>1</v>
      </c>
      <c r="G1344" s="5">
        <v>0.8</v>
      </c>
      <c r="H1344" s="3">
        <v>1.8</v>
      </c>
      <c r="I1344" s="3">
        <v>1.55139</v>
      </c>
      <c r="J1344" s="12">
        <f t="shared" si="60"/>
        <v>1.658333333333333</v>
      </c>
      <c r="K1344" s="4">
        <v>43793.916666666664</v>
      </c>
      <c r="L1344" s="3">
        <f t="shared" si="61"/>
        <v>24</v>
      </c>
      <c r="M1344" s="3">
        <f t="shared" si="62"/>
        <v>22</v>
      </c>
      <c r="N1344" s="3">
        <v>57</v>
      </c>
      <c r="O1344" s="3">
        <v>57</v>
      </c>
      <c r="P1344" s="3">
        <v>0</v>
      </c>
      <c r="Q1344" s="3">
        <v>0</v>
      </c>
      <c r="R1344" s="3"/>
      <c r="S1344" s="3">
        <f>IF(ISBLANK(Table13[[#This Row],[T1]]),0,IF(Table13[[#This Row],[T1]]&gt;0,1,0))</f>
        <v>1</v>
      </c>
      <c r="T1344" s="3">
        <f>IF(ISBLANK(Table13[[#This Row],[T2]]),0,IF(Table13[[#This Row],[T2]]&gt;0,1,0))</f>
        <v>1</v>
      </c>
      <c r="U1344" s="3">
        <f>IF(ISBLANK(Table13[[#This Row],[T3]]),0,IF(Table13[[#This Row],[T3]]&gt;0,1,0))</f>
        <v>1</v>
      </c>
      <c r="V1344" s="3">
        <f>IF(ISBLANK(Table13[[#This Row],[T4]]),0,IF(Table13[[#This Row],[T4]]&gt;0,1,0))</f>
        <v>0</v>
      </c>
      <c r="W1344" s="25">
        <v>43</v>
      </c>
      <c r="X1344" s="23">
        <v>21</v>
      </c>
      <c r="Y1344" s="3">
        <v>1.8</v>
      </c>
      <c r="Z1344" s="3"/>
      <c r="AB1344" s="30">
        <v>1314</v>
      </c>
      <c r="AC1344" s="30">
        <v>1.7702060171691754</v>
      </c>
      <c r="AD1344" s="30">
        <v>4.4297939828308239</v>
      </c>
    </row>
    <row r="1345" spans="1:30">
      <c r="A1345" s="4">
        <v>43793.958333333336</v>
      </c>
      <c r="B1345">
        <v>43793</v>
      </c>
      <c r="C1345" s="3">
        <v>0.95833333333333337</v>
      </c>
      <c r="D1345" s="3">
        <v>23</v>
      </c>
      <c r="E1345" s="3">
        <v>55</v>
      </c>
      <c r="F1345" s="3">
        <v>0.3</v>
      </c>
      <c r="G1345" s="5">
        <v>0.3</v>
      </c>
      <c r="H1345" s="3">
        <v>0.6</v>
      </c>
      <c r="I1345" s="3">
        <v>1.55139</v>
      </c>
      <c r="J1345" s="12">
        <f t="shared" si="60"/>
        <v>1.7166666666666668</v>
      </c>
      <c r="K1345" s="4">
        <v>43793.958333333336</v>
      </c>
      <c r="L1345" s="3">
        <f t="shared" si="61"/>
        <v>24</v>
      </c>
      <c r="M1345" s="3">
        <f t="shared" si="62"/>
        <v>23</v>
      </c>
      <c r="N1345" s="3">
        <v>58</v>
      </c>
      <c r="O1345" s="3">
        <v>58</v>
      </c>
      <c r="P1345" s="3">
        <v>0</v>
      </c>
      <c r="Q1345" s="3">
        <v>0</v>
      </c>
      <c r="R1345" s="3"/>
      <c r="S1345" s="3">
        <f>IF(ISBLANK(Table13[[#This Row],[T1]]),0,IF(Table13[[#This Row],[T1]]&gt;0,1,0))</f>
        <v>1</v>
      </c>
      <c r="T1345" s="3">
        <f>IF(ISBLANK(Table13[[#This Row],[T2]]),0,IF(Table13[[#This Row],[T2]]&gt;0,1,0))</f>
        <v>1</v>
      </c>
      <c r="U1345" s="3">
        <f>IF(ISBLANK(Table13[[#This Row],[T3]]),0,IF(Table13[[#This Row],[T3]]&gt;0,1,0))</f>
        <v>1</v>
      </c>
      <c r="V1345" s="3">
        <f>IF(ISBLANK(Table13[[#This Row],[T4]]),0,IF(Table13[[#This Row],[T4]]&gt;0,1,0))</f>
        <v>0</v>
      </c>
      <c r="W1345" s="26">
        <v>40</v>
      </c>
      <c r="X1345" s="22">
        <v>21</v>
      </c>
      <c r="Y1345" s="3">
        <v>0.6</v>
      </c>
      <c r="Z1345" s="3"/>
      <c r="AB1345" s="30">
        <v>1315</v>
      </c>
      <c r="AC1345" s="30">
        <v>1.7702060171691754</v>
      </c>
      <c r="AD1345" s="30">
        <v>1.1297939828308246</v>
      </c>
    </row>
    <row r="1346" spans="1:30">
      <c r="A1346" s="4">
        <v>43794</v>
      </c>
      <c r="B1346">
        <v>43794</v>
      </c>
      <c r="C1346" s="3">
        <v>0</v>
      </c>
      <c r="D1346" s="3">
        <v>0</v>
      </c>
      <c r="E1346" s="3">
        <v>56</v>
      </c>
      <c r="F1346" s="3">
        <v>0.2</v>
      </c>
      <c r="G1346" s="5">
        <v>0.2</v>
      </c>
      <c r="H1346" s="3">
        <v>0.4</v>
      </c>
      <c r="I1346" s="3">
        <v>1.55139</v>
      </c>
      <c r="J1346" s="12">
        <f t="shared" ref="J1346:J1409" si="63">AVERAGE(H1346:H1369)</f>
        <v>1.7125000000000001</v>
      </c>
      <c r="K1346" s="4">
        <v>43794</v>
      </c>
      <c r="L1346" s="3">
        <f t="shared" ref="L1346:L1409" si="64">DAY(K1346)</f>
        <v>25</v>
      </c>
      <c r="M1346" s="3">
        <f t="shared" ref="M1346:M1409" si="65">HOUR(K1346)</f>
        <v>0</v>
      </c>
      <c r="N1346" s="3">
        <v>58</v>
      </c>
      <c r="O1346" s="3">
        <v>58</v>
      </c>
      <c r="P1346" s="3">
        <v>0</v>
      </c>
      <c r="Q1346" s="3">
        <v>0</v>
      </c>
      <c r="R1346" s="3"/>
      <c r="S1346" s="3">
        <f>IF(ISBLANK(Table13[[#This Row],[T1]]),0,IF(Table13[[#This Row],[T1]]&gt;0,1,0))</f>
        <v>1</v>
      </c>
      <c r="T1346" s="3">
        <f>IF(ISBLANK(Table13[[#This Row],[T2]]),0,IF(Table13[[#This Row],[T2]]&gt;0,1,0))</f>
        <v>1</v>
      </c>
      <c r="U1346" s="3">
        <f>IF(ISBLANK(Table13[[#This Row],[T3]]),0,IF(Table13[[#This Row],[T3]]&gt;0,1,0))</f>
        <v>1</v>
      </c>
      <c r="V1346" s="3">
        <f>IF(ISBLANK(Table13[[#This Row],[T4]]),0,IF(Table13[[#This Row],[T4]]&gt;0,1,0))</f>
        <v>1</v>
      </c>
      <c r="W1346" s="25">
        <v>39</v>
      </c>
      <c r="X1346" s="23">
        <v>21</v>
      </c>
      <c r="Y1346" s="3">
        <v>0.4</v>
      </c>
      <c r="Z1346" s="3"/>
      <c r="AB1346" s="30">
        <v>1316</v>
      </c>
      <c r="AC1346" s="30">
        <v>1.71263097545692</v>
      </c>
      <c r="AD1346" s="30">
        <v>0.98736902454308018</v>
      </c>
    </row>
    <row r="1347" spans="1:30">
      <c r="A1347" s="4">
        <v>43794.041666666664</v>
      </c>
      <c r="B1347">
        <v>43794</v>
      </c>
      <c r="C1347" s="3">
        <v>4.1666666666666664E-2</v>
      </c>
      <c r="D1347" s="3">
        <v>1</v>
      </c>
      <c r="E1347" s="3">
        <v>56</v>
      </c>
      <c r="F1347" s="3">
        <v>0.5</v>
      </c>
      <c r="G1347" s="5">
        <v>0.7</v>
      </c>
      <c r="H1347" s="3">
        <v>1.2</v>
      </c>
      <c r="I1347" s="3">
        <v>1.55139</v>
      </c>
      <c r="J1347" s="12">
        <f t="shared" si="63"/>
        <v>1.7250000000000003</v>
      </c>
      <c r="K1347" s="4">
        <v>43794.041666666664</v>
      </c>
      <c r="L1347" s="3">
        <f t="shared" si="64"/>
        <v>25</v>
      </c>
      <c r="M1347" s="3">
        <f t="shared" si="65"/>
        <v>1</v>
      </c>
      <c r="N1347" s="3">
        <v>58</v>
      </c>
      <c r="O1347" s="3">
        <v>58</v>
      </c>
      <c r="P1347" s="3">
        <v>0</v>
      </c>
      <c r="Q1347" s="3">
        <v>0</v>
      </c>
      <c r="R1347" s="3"/>
      <c r="S1347" s="3">
        <f>IF(ISBLANK(Table13[[#This Row],[T1]]),0,IF(Table13[[#This Row],[T1]]&gt;0,1,0))</f>
        <v>1</v>
      </c>
      <c r="T1347" s="3">
        <f>IF(ISBLANK(Table13[[#This Row],[T2]]),0,IF(Table13[[#This Row],[T2]]&gt;0,1,0))</f>
        <v>1</v>
      </c>
      <c r="U1347" s="3">
        <f>IF(ISBLANK(Table13[[#This Row],[T3]]),0,IF(Table13[[#This Row],[T3]]&gt;0,1,0))</f>
        <v>1</v>
      </c>
      <c r="V1347" s="3">
        <f>IF(ISBLANK(Table13[[#This Row],[T4]]),0,IF(Table13[[#This Row],[T4]]&gt;0,1,0))</f>
        <v>0</v>
      </c>
      <c r="W1347" s="26">
        <v>38</v>
      </c>
      <c r="X1347" s="22">
        <v>21</v>
      </c>
      <c r="Y1347" s="3">
        <v>1.2</v>
      </c>
      <c r="Z1347" s="3"/>
      <c r="AB1347" s="30">
        <v>1317</v>
      </c>
      <c r="AC1347" s="30">
        <v>1.6440192813537735</v>
      </c>
      <c r="AD1347" s="30">
        <v>5.5980718646226668E-2</v>
      </c>
    </row>
    <row r="1348" spans="1:30">
      <c r="A1348" s="4">
        <v>43794.083333333336</v>
      </c>
      <c r="B1348">
        <v>43794</v>
      </c>
      <c r="C1348" s="3">
        <v>8.3333333333333329E-2</v>
      </c>
      <c r="D1348" s="3">
        <v>2</v>
      </c>
      <c r="E1348" s="3">
        <v>56</v>
      </c>
      <c r="F1348" s="3">
        <v>0.7</v>
      </c>
      <c r="G1348" s="5">
        <v>0.6</v>
      </c>
      <c r="H1348" s="3">
        <v>1.2999999999999998</v>
      </c>
      <c r="I1348" s="3">
        <v>1.55139</v>
      </c>
      <c r="J1348" s="12">
        <f t="shared" si="63"/>
        <v>1.7125000000000001</v>
      </c>
      <c r="K1348" s="4">
        <v>43794.083333333336</v>
      </c>
      <c r="L1348" s="3">
        <f t="shared" si="64"/>
        <v>25</v>
      </c>
      <c r="M1348" s="3">
        <f t="shared" si="65"/>
        <v>2</v>
      </c>
      <c r="N1348" s="3">
        <v>58</v>
      </c>
      <c r="O1348" s="3">
        <v>58</v>
      </c>
      <c r="P1348" s="3">
        <v>0</v>
      </c>
      <c r="Q1348" s="3">
        <v>0</v>
      </c>
      <c r="R1348" s="3"/>
      <c r="S1348" s="3">
        <f>IF(ISBLANK(Table13[[#This Row],[T1]]),0,IF(Table13[[#This Row],[T1]]&gt;0,1,0))</f>
        <v>1</v>
      </c>
      <c r="T1348" s="3">
        <f>IF(ISBLANK(Table13[[#This Row],[T2]]),0,IF(Table13[[#This Row],[T2]]&gt;0,1,0))</f>
        <v>1</v>
      </c>
      <c r="U1348" s="3">
        <f>IF(ISBLANK(Table13[[#This Row],[T3]]),0,IF(Table13[[#This Row],[T3]]&gt;0,1,0))</f>
        <v>1</v>
      </c>
      <c r="V1348" s="3">
        <f>IF(ISBLANK(Table13[[#This Row],[T4]]),0,IF(Table13[[#This Row],[T4]]&gt;0,1,0))</f>
        <v>0</v>
      </c>
      <c r="W1348" s="25">
        <v>37</v>
      </c>
      <c r="X1348" s="23">
        <v>21</v>
      </c>
      <c r="Y1348" s="3">
        <v>1.2999999999999998</v>
      </c>
      <c r="Z1348" s="3"/>
      <c r="AB1348" s="30">
        <v>1318</v>
      </c>
      <c r="AC1348" s="30">
        <v>1.7035867371194384</v>
      </c>
      <c r="AD1348" s="30">
        <v>1.3964132628805617</v>
      </c>
    </row>
    <row r="1349" spans="1:30">
      <c r="A1349" s="4">
        <v>43794.125</v>
      </c>
      <c r="B1349">
        <v>43794</v>
      </c>
      <c r="C1349" s="3">
        <v>0.125</v>
      </c>
      <c r="D1349" s="3">
        <v>3</v>
      </c>
      <c r="E1349" s="3">
        <v>56</v>
      </c>
      <c r="F1349" s="3">
        <v>0.6</v>
      </c>
      <c r="G1349" s="5">
        <v>0.8</v>
      </c>
      <c r="H1349" s="3">
        <v>1.4</v>
      </c>
      <c r="I1349" s="3">
        <v>1.55139</v>
      </c>
      <c r="J1349" s="12">
        <f t="shared" si="63"/>
        <v>1.7000000000000004</v>
      </c>
      <c r="K1349" s="4">
        <v>43794.125</v>
      </c>
      <c r="L1349" s="3">
        <f t="shared" si="64"/>
        <v>25</v>
      </c>
      <c r="M1349" s="3">
        <f t="shared" si="65"/>
        <v>3</v>
      </c>
      <c r="N1349" s="3">
        <v>57</v>
      </c>
      <c r="O1349" s="3">
        <v>57</v>
      </c>
      <c r="P1349" s="3">
        <v>0</v>
      </c>
      <c r="Q1349" s="3">
        <v>0</v>
      </c>
      <c r="R1349" s="3"/>
      <c r="S1349" s="3">
        <f>IF(ISBLANK(Table13[[#This Row],[T1]]),0,IF(Table13[[#This Row],[T1]]&gt;0,1,0))</f>
        <v>1</v>
      </c>
      <c r="T1349" s="3">
        <f>IF(ISBLANK(Table13[[#This Row],[T2]]),0,IF(Table13[[#This Row],[T2]]&gt;0,1,0))</f>
        <v>1</v>
      </c>
      <c r="U1349" s="3">
        <f>IF(ISBLANK(Table13[[#This Row],[T3]]),0,IF(Table13[[#This Row],[T3]]&gt;0,1,0))</f>
        <v>1</v>
      </c>
      <c r="V1349" s="3">
        <f>IF(ISBLANK(Table13[[#This Row],[T4]]),0,IF(Table13[[#This Row],[T4]]&gt;0,1,0))</f>
        <v>0</v>
      </c>
      <c r="W1349" s="26">
        <v>37</v>
      </c>
      <c r="X1349" s="22">
        <v>21</v>
      </c>
      <c r="Y1349" s="3">
        <v>1.4</v>
      </c>
      <c r="Z1349" s="3"/>
      <c r="AB1349" s="30">
        <v>1319</v>
      </c>
      <c r="AC1349" s="30">
        <v>1.7718850613507491</v>
      </c>
      <c r="AD1349" s="30">
        <v>2.8114938649250965E-2</v>
      </c>
    </row>
    <row r="1350" spans="1:30">
      <c r="A1350" s="4">
        <v>43794.166666666664</v>
      </c>
      <c r="B1350">
        <v>43794</v>
      </c>
      <c r="C1350" s="3">
        <v>0.16666666666666666</v>
      </c>
      <c r="D1350" s="3">
        <v>4</v>
      </c>
      <c r="E1350" s="3">
        <v>56</v>
      </c>
      <c r="F1350" s="3">
        <v>0.6</v>
      </c>
      <c r="G1350" s="5">
        <v>0.7</v>
      </c>
      <c r="H1350" s="3">
        <v>1.2999999999999998</v>
      </c>
      <c r="I1350" s="3">
        <v>1.55139</v>
      </c>
      <c r="J1350" s="12">
        <f t="shared" si="63"/>
        <v>1.6875000000000002</v>
      </c>
      <c r="K1350" s="4">
        <v>43794.166666666664</v>
      </c>
      <c r="L1350" s="3">
        <f t="shared" si="64"/>
        <v>25</v>
      </c>
      <c r="M1350" s="3">
        <f t="shared" si="65"/>
        <v>4</v>
      </c>
      <c r="N1350" s="3">
        <v>58</v>
      </c>
      <c r="O1350" s="3">
        <v>58</v>
      </c>
      <c r="P1350" s="3">
        <v>0</v>
      </c>
      <c r="Q1350" s="3">
        <v>0</v>
      </c>
      <c r="R1350" s="3"/>
      <c r="S1350" s="3">
        <f>IF(ISBLANK(Table13[[#This Row],[T1]]),0,IF(Table13[[#This Row],[T1]]&gt;0,1,0))</f>
        <v>1</v>
      </c>
      <c r="T1350" s="3">
        <f>IF(ISBLANK(Table13[[#This Row],[T2]]),0,IF(Table13[[#This Row],[T2]]&gt;0,1,0))</f>
        <v>1</v>
      </c>
      <c r="U1350" s="3">
        <f>IF(ISBLANK(Table13[[#This Row],[T3]]),0,IF(Table13[[#This Row],[T3]]&gt;0,1,0))</f>
        <v>1</v>
      </c>
      <c r="V1350" s="3">
        <f>IF(ISBLANK(Table13[[#This Row],[T4]]),0,IF(Table13[[#This Row],[T4]]&gt;0,1,0))</f>
        <v>0</v>
      </c>
      <c r="W1350" s="25">
        <v>37</v>
      </c>
      <c r="X1350" s="23">
        <v>21</v>
      </c>
      <c r="Y1350" s="3">
        <v>1.2999999999999998</v>
      </c>
      <c r="Z1350" s="3"/>
      <c r="AB1350" s="30">
        <v>1320</v>
      </c>
      <c r="AC1350" s="30">
        <v>1.8115966985278591</v>
      </c>
      <c r="AD1350" s="30">
        <v>-1.2115966985278592</v>
      </c>
    </row>
    <row r="1351" spans="1:30">
      <c r="A1351" s="4">
        <v>43794.208333333336</v>
      </c>
      <c r="B1351">
        <v>43794</v>
      </c>
      <c r="C1351" s="3">
        <v>0.20833333333333334</v>
      </c>
      <c r="D1351" s="3">
        <v>5</v>
      </c>
      <c r="E1351" s="3">
        <v>56</v>
      </c>
      <c r="F1351" s="3">
        <v>2.2000000000000002</v>
      </c>
      <c r="G1351" s="5">
        <v>0.9</v>
      </c>
      <c r="H1351" s="3">
        <v>3.1</v>
      </c>
      <c r="I1351" s="3">
        <v>1.55139</v>
      </c>
      <c r="J1351" s="12">
        <f t="shared" si="63"/>
        <v>1.6750000000000005</v>
      </c>
      <c r="K1351" s="4">
        <v>43794.208333333336</v>
      </c>
      <c r="L1351" s="3">
        <f t="shared" si="64"/>
        <v>25</v>
      </c>
      <c r="M1351" s="3">
        <f t="shared" si="65"/>
        <v>5</v>
      </c>
      <c r="N1351" s="3">
        <v>58</v>
      </c>
      <c r="O1351" s="3">
        <v>57</v>
      </c>
      <c r="P1351" s="3">
        <v>0</v>
      </c>
      <c r="Q1351" s="3">
        <v>0</v>
      </c>
      <c r="R1351" s="3"/>
      <c r="S1351" s="3">
        <f>IF(ISBLANK(Table13[[#This Row],[T1]]),0,IF(Table13[[#This Row],[T1]]&gt;0,1,0))</f>
        <v>1</v>
      </c>
      <c r="T1351" s="3">
        <f>IF(ISBLANK(Table13[[#This Row],[T2]]),0,IF(Table13[[#This Row],[T2]]&gt;0,1,0))</f>
        <v>1</v>
      </c>
      <c r="U1351" s="3">
        <f>IF(ISBLANK(Table13[[#This Row],[T3]]),0,IF(Table13[[#This Row],[T3]]&gt;0,1,0))</f>
        <v>1</v>
      </c>
      <c r="V1351" s="3">
        <f>IF(ISBLANK(Table13[[#This Row],[T4]]),0,IF(Table13[[#This Row],[T4]]&gt;0,1,0))</f>
        <v>0</v>
      </c>
      <c r="W1351" s="26">
        <v>37</v>
      </c>
      <c r="X1351" s="22">
        <v>13</v>
      </c>
      <c r="Y1351" s="3">
        <v>3.1</v>
      </c>
      <c r="Z1351" s="3"/>
      <c r="AB1351" s="30">
        <v>1321</v>
      </c>
      <c r="AC1351" s="30">
        <v>1.7718850613507491</v>
      </c>
      <c r="AD1351" s="30">
        <v>-1.2718850613507491</v>
      </c>
    </row>
    <row r="1352" spans="1:30">
      <c r="A1352" s="4">
        <v>43794.25</v>
      </c>
      <c r="B1352">
        <v>43794</v>
      </c>
      <c r="C1352" s="3">
        <v>0.25</v>
      </c>
      <c r="D1352" s="3">
        <v>6</v>
      </c>
      <c r="E1352" s="3">
        <v>56</v>
      </c>
      <c r="F1352" s="3">
        <v>0.7</v>
      </c>
      <c r="G1352" s="5">
        <v>2.6</v>
      </c>
      <c r="H1352" s="3">
        <v>3.3</v>
      </c>
      <c r="I1352" s="3">
        <v>1.55139</v>
      </c>
      <c r="J1352" s="12">
        <f t="shared" si="63"/>
        <v>1.591666666666667</v>
      </c>
      <c r="K1352" s="4">
        <v>43794.25</v>
      </c>
      <c r="L1352" s="3">
        <f t="shared" si="64"/>
        <v>25</v>
      </c>
      <c r="M1352" s="3">
        <f t="shared" si="65"/>
        <v>6</v>
      </c>
      <c r="N1352" s="3">
        <v>58</v>
      </c>
      <c r="O1352" s="3">
        <v>58</v>
      </c>
      <c r="P1352" s="3">
        <v>0</v>
      </c>
      <c r="Q1352" s="3">
        <v>0</v>
      </c>
      <c r="R1352" s="3"/>
      <c r="S1352" s="3">
        <f>IF(ISBLANK(Table13[[#This Row],[T1]]),0,IF(Table13[[#This Row],[T1]]&gt;0,1,0))</f>
        <v>1</v>
      </c>
      <c r="T1352" s="3">
        <f>IF(ISBLANK(Table13[[#This Row],[T2]]),0,IF(Table13[[#This Row],[T2]]&gt;0,1,0))</f>
        <v>1</v>
      </c>
      <c r="U1352" s="3">
        <f>IF(ISBLANK(Table13[[#This Row],[T3]]),0,IF(Table13[[#This Row],[T3]]&gt;0,1,0))</f>
        <v>1</v>
      </c>
      <c r="V1352" s="3">
        <f>IF(ISBLANK(Table13[[#This Row],[T4]]),0,IF(Table13[[#This Row],[T4]]&gt;0,1,0))</f>
        <v>0</v>
      </c>
      <c r="W1352" s="25">
        <v>38</v>
      </c>
      <c r="X1352" s="23">
        <v>17</v>
      </c>
      <c r="Y1352" s="3">
        <v>3.3</v>
      </c>
      <c r="Z1352" s="3"/>
      <c r="AB1352" s="30">
        <v>1322</v>
      </c>
      <c r="AC1352" s="30">
        <v>1.7421013334679167</v>
      </c>
      <c r="AD1352" s="30">
        <v>-0.94210133346791669</v>
      </c>
    </row>
    <row r="1353" spans="1:30">
      <c r="A1353" s="4">
        <v>43794.291666666664</v>
      </c>
      <c r="B1353">
        <v>43794</v>
      </c>
      <c r="C1353" s="3">
        <v>0.29166666666666669</v>
      </c>
      <c r="D1353" s="3">
        <v>7</v>
      </c>
      <c r="E1353" s="3">
        <v>56</v>
      </c>
      <c r="F1353" s="3">
        <v>3</v>
      </c>
      <c r="G1353" s="5">
        <v>1.7</v>
      </c>
      <c r="H1353" s="3">
        <v>4.7</v>
      </c>
      <c r="I1353" s="3">
        <v>1.55139</v>
      </c>
      <c r="J1353" s="12">
        <f t="shared" si="63"/>
        <v>1.575</v>
      </c>
      <c r="K1353" s="4">
        <v>43794.291666666664</v>
      </c>
      <c r="L1353" s="3">
        <f t="shared" si="64"/>
        <v>25</v>
      </c>
      <c r="M1353" s="3">
        <f t="shared" si="65"/>
        <v>7</v>
      </c>
      <c r="N1353" s="3">
        <v>51</v>
      </c>
      <c r="O1353" s="3">
        <v>50</v>
      </c>
      <c r="P1353" s="3">
        <v>14</v>
      </c>
      <c r="Q1353" s="3">
        <v>0</v>
      </c>
      <c r="R1353" s="3"/>
      <c r="S1353" s="3">
        <f>IF(ISBLANK(Table13[[#This Row],[T1]]),0,IF(Table13[[#This Row],[T1]]&gt;0,1,0))</f>
        <v>1</v>
      </c>
      <c r="T1353" s="3">
        <f>IF(ISBLANK(Table13[[#This Row],[T2]]),0,IF(Table13[[#This Row],[T2]]&gt;0,1,0))</f>
        <v>1</v>
      </c>
      <c r="U1353" s="3">
        <f>IF(ISBLANK(Table13[[#This Row],[T3]]),0,IF(Table13[[#This Row],[T3]]&gt;0,1,0))</f>
        <v>1</v>
      </c>
      <c r="V1353" s="3">
        <f>IF(ISBLANK(Table13[[#This Row],[T4]]),0,IF(Table13[[#This Row],[T4]]&gt;0,1,0))</f>
        <v>1</v>
      </c>
      <c r="W1353" s="26">
        <v>40</v>
      </c>
      <c r="X1353" s="22">
        <v>21</v>
      </c>
      <c r="Y1353" s="3">
        <v>4.7</v>
      </c>
      <c r="Z1353" s="3"/>
      <c r="AB1353" s="30">
        <v>1323</v>
      </c>
      <c r="AC1353" s="30">
        <v>1.7421013334679167</v>
      </c>
      <c r="AD1353" s="30">
        <v>-0.54210133346791678</v>
      </c>
    </row>
    <row r="1354" spans="1:30">
      <c r="A1354" s="4">
        <v>43794.333333333336</v>
      </c>
      <c r="B1354">
        <v>43794</v>
      </c>
      <c r="C1354" s="3">
        <v>0.33333333333333331</v>
      </c>
      <c r="D1354" s="3">
        <v>8</v>
      </c>
      <c r="E1354" s="3">
        <v>56</v>
      </c>
      <c r="F1354" s="3">
        <v>0.4</v>
      </c>
      <c r="G1354" s="5">
        <v>0.3</v>
      </c>
      <c r="H1354" s="3">
        <v>0.7</v>
      </c>
      <c r="I1354" s="3">
        <v>1.55139</v>
      </c>
      <c r="J1354" s="12">
        <f t="shared" si="63"/>
        <v>1.4166666666666667</v>
      </c>
      <c r="K1354" s="4">
        <v>43794.333333333336</v>
      </c>
      <c r="L1354" s="3">
        <f t="shared" si="64"/>
        <v>25</v>
      </c>
      <c r="M1354" s="3">
        <f t="shared" si="65"/>
        <v>8</v>
      </c>
      <c r="N1354" s="3">
        <v>0</v>
      </c>
      <c r="O1354" s="3">
        <v>0</v>
      </c>
      <c r="P1354" s="3">
        <v>58</v>
      </c>
      <c r="Q1354" s="3">
        <v>0</v>
      </c>
      <c r="R1354" s="3"/>
      <c r="S1354" s="3">
        <f>IF(ISBLANK(Table13[[#This Row],[T1]]),0,IF(Table13[[#This Row],[T1]]&gt;0,1,0))</f>
        <v>0</v>
      </c>
      <c r="T1354" s="3">
        <f>IF(ISBLANK(Table13[[#This Row],[T2]]),0,IF(Table13[[#This Row],[T2]]&gt;0,1,0))</f>
        <v>1</v>
      </c>
      <c r="U1354" s="3">
        <f>IF(ISBLANK(Table13[[#This Row],[T3]]),0,IF(Table13[[#This Row],[T3]]&gt;0,1,0))</f>
        <v>0</v>
      </c>
      <c r="V1354" s="3">
        <f>IF(ISBLANK(Table13[[#This Row],[T4]]),0,IF(Table13[[#This Row],[T4]]&gt;0,1,0))</f>
        <v>1</v>
      </c>
      <c r="W1354" s="25">
        <v>44</v>
      </c>
      <c r="X1354" s="23">
        <v>17</v>
      </c>
      <c r="Y1354" s="3">
        <v>0.7</v>
      </c>
      <c r="Z1354" s="3"/>
      <c r="AB1354" s="30">
        <v>1324</v>
      </c>
      <c r="AC1354" s="30">
        <v>1.7123176055850842</v>
      </c>
      <c r="AD1354" s="30">
        <v>-0.51231760558508421</v>
      </c>
    </row>
    <row r="1355" spans="1:30">
      <c r="A1355" s="4">
        <v>43794.375</v>
      </c>
      <c r="B1355">
        <v>43794</v>
      </c>
      <c r="C1355" s="3">
        <v>0.375</v>
      </c>
      <c r="D1355" s="3">
        <v>9</v>
      </c>
      <c r="E1355" s="3">
        <v>56</v>
      </c>
      <c r="F1355" s="3">
        <v>0.2</v>
      </c>
      <c r="G1355" s="5">
        <v>0.3</v>
      </c>
      <c r="H1355" s="3">
        <v>0.5</v>
      </c>
      <c r="I1355" s="3">
        <v>1.55139</v>
      </c>
      <c r="J1355" s="12">
        <f t="shared" si="63"/>
        <v>1.4833333333333332</v>
      </c>
      <c r="K1355" s="4">
        <v>43794.375</v>
      </c>
      <c r="L1355" s="3">
        <f t="shared" si="64"/>
        <v>25</v>
      </c>
      <c r="M1355" s="3">
        <f t="shared" si="65"/>
        <v>9</v>
      </c>
      <c r="N1355" s="3">
        <v>0</v>
      </c>
      <c r="O1355" s="3">
        <v>0</v>
      </c>
      <c r="P1355" s="3">
        <v>57</v>
      </c>
      <c r="Q1355" s="3">
        <v>0</v>
      </c>
      <c r="R1355" s="3"/>
      <c r="S1355" s="3">
        <f>IF(ISBLANK(Table13[[#This Row],[T1]]),0,IF(Table13[[#This Row],[T1]]&gt;0,1,0))</f>
        <v>0</v>
      </c>
      <c r="T1355" s="3">
        <f>IF(ISBLANK(Table13[[#This Row],[T2]]),0,IF(Table13[[#This Row],[T2]]&gt;0,1,0))</f>
        <v>0</v>
      </c>
      <c r="U1355" s="3">
        <f>IF(ISBLANK(Table13[[#This Row],[T3]]),0,IF(Table13[[#This Row],[T3]]&gt;0,1,0))</f>
        <v>0</v>
      </c>
      <c r="V1355" s="3">
        <f>IF(ISBLANK(Table13[[#This Row],[T4]]),0,IF(Table13[[#This Row],[T4]]&gt;0,1,0))</f>
        <v>1</v>
      </c>
      <c r="W1355" s="26">
        <v>48</v>
      </c>
      <c r="X1355" s="22">
        <v>17</v>
      </c>
      <c r="Y1355" s="3">
        <v>0.5</v>
      </c>
      <c r="Z1355" s="3"/>
      <c r="AB1355" s="30">
        <v>1325</v>
      </c>
      <c r="AC1355" s="30">
        <v>1.7123176055850842</v>
      </c>
      <c r="AD1355" s="30">
        <v>-0.31231760558508426</v>
      </c>
    </row>
    <row r="1356" spans="1:30">
      <c r="A1356" s="4">
        <v>43794.416666666664</v>
      </c>
      <c r="B1356">
        <v>43794</v>
      </c>
      <c r="C1356" s="3">
        <v>0.41666666666666669</v>
      </c>
      <c r="D1356" s="3">
        <v>10</v>
      </c>
      <c r="E1356" s="3">
        <v>56</v>
      </c>
      <c r="F1356" s="3">
        <v>0.3</v>
      </c>
      <c r="G1356" s="5">
        <v>0.2</v>
      </c>
      <c r="H1356" s="3">
        <v>0.5</v>
      </c>
      <c r="I1356" s="3">
        <v>1.55139</v>
      </c>
      <c r="J1356" s="12">
        <f t="shared" si="63"/>
        <v>1.5291666666666666</v>
      </c>
      <c r="K1356" s="4">
        <v>43794.416666666664</v>
      </c>
      <c r="L1356" s="3">
        <f t="shared" si="64"/>
        <v>25</v>
      </c>
      <c r="M1356" s="3">
        <f t="shared" si="65"/>
        <v>10</v>
      </c>
      <c r="N1356" s="3">
        <v>0</v>
      </c>
      <c r="O1356" s="3">
        <v>0</v>
      </c>
      <c r="P1356" s="3">
        <v>58</v>
      </c>
      <c r="Q1356" s="3">
        <v>0</v>
      </c>
      <c r="R1356" s="3"/>
      <c r="S1356" s="3">
        <f>IF(ISBLANK(Table13[[#This Row],[T1]]),0,IF(Table13[[#This Row],[T1]]&gt;0,1,0))</f>
        <v>0</v>
      </c>
      <c r="T1356" s="3">
        <f>IF(ISBLANK(Table13[[#This Row],[T2]]),0,IF(Table13[[#This Row],[T2]]&gt;0,1,0))</f>
        <v>0</v>
      </c>
      <c r="U1356" s="3">
        <f>IF(ISBLANK(Table13[[#This Row],[T3]]),0,IF(Table13[[#This Row],[T3]]&gt;0,1,0))</f>
        <v>0</v>
      </c>
      <c r="V1356" s="3">
        <f>IF(ISBLANK(Table13[[#This Row],[T4]]),0,IF(Table13[[#This Row],[T4]]&gt;0,1,0))</f>
        <v>1</v>
      </c>
      <c r="W1356" s="25">
        <v>51</v>
      </c>
      <c r="X1356" s="23">
        <v>17</v>
      </c>
      <c r="Y1356" s="3">
        <v>0.5</v>
      </c>
      <c r="Z1356" s="3"/>
      <c r="AB1356" s="30">
        <v>1326</v>
      </c>
      <c r="AC1356" s="30">
        <v>1.6924617869965293</v>
      </c>
      <c r="AD1356" s="30">
        <v>-0.19246178699652927</v>
      </c>
    </row>
    <row r="1357" spans="1:30">
      <c r="A1357" s="4">
        <v>43794.458333333336</v>
      </c>
      <c r="B1357">
        <v>43794</v>
      </c>
      <c r="C1357" s="3">
        <v>0.45833333333333331</v>
      </c>
      <c r="D1357" s="3">
        <v>11</v>
      </c>
      <c r="E1357" s="3">
        <v>56</v>
      </c>
      <c r="F1357" s="3">
        <v>0.2</v>
      </c>
      <c r="G1357" s="5">
        <v>0.2</v>
      </c>
      <c r="H1357" s="3">
        <v>0.4</v>
      </c>
      <c r="I1357" s="3">
        <v>1.55139</v>
      </c>
      <c r="J1357" s="12">
        <f t="shared" si="63"/>
        <v>1.5249999999999997</v>
      </c>
      <c r="K1357" s="4">
        <v>43794.458333333336</v>
      </c>
      <c r="L1357" s="3">
        <f t="shared" si="64"/>
        <v>25</v>
      </c>
      <c r="M1357" s="3">
        <f t="shared" si="65"/>
        <v>11</v>
      </c>
      <c r="N1357" s="3">
        <v>0</v>
      </c>
      <c r="O1357" s="3">
        <v>0</v>
      </c>
      <c r="P1357" s="3">
        <v>57</v>
      </c>
      <c r="Q1357" s="3">
        <v>0</v>
      </c>
      <c r="R1357" s="3"/>
      <c r="S1357" s="3">
        <f>IF(ISBLANK(Table13[[#This Row],[T1]]),0,IF(Table13[[#This Row],[T1]]&gt;0,1,0))</f>
        <v>0</v>
      </c>
      <c r="T1357" s="3">
        <f>IF(ISBLANK(Table13[[#This Row],[T2]]),0,IF(Table13[[#This Row],[T2]]&gt;0,1,0))</f>
        <v>0</v>
      </c>
      <c r="U1357" s="3">
        <f>IF(ISBLANK(Table13[[#This Row],[T3]]),0,IF(Table13[[#This Row],[T3]]&gt;0,1,0))</f>
        <v>0</v>
      </c>
      <c r="V1357" s="3">
        <f>IF(ISBLANK(Table13[[#This Row],[T4]]),0,IF(Table13[[#This Row],[T4]]&gt;0,1,0))</f>
        <v>1</v>
      </c>
      <c r="W1357" s="26">
        <v>53</v>
      </c>
      <c r="X1357" s="22">
        <v>21</v>
      </c>
      <c r="Y1357" s="3">
        <v>0.4</v>
      </c>
      <c r="Z1357" s="3"/>
      <c r="AB1357" s="30">
        <v>1327</v>
      </c>
      <c r="AC1357" s="30">
        <v>1.7123176055850842</v>
      </c>
      <c r="AD1357" s="30">
        <v>1.2876823944149158</v>
      </c>
    </row>
    <row r="1358" spans="1:30">
      <c r="A1358" s="4">
        <v>43794.5</v>
      </c>
      <c r="B1358">
        <v>43794</v>
      </c>
      <c r="C1358" s="3">
        <v>0.5</v>
      </c>
      <c r="D1358" s="3">
        <v>12</v>
      </c>
      <c r="E1358" s="3">
        <v>56</v>
      </c>
      <c r="F1358" s="3">
        <v>2</v>
      </c>
      <c r="G1358" s="5">
        <v>0.2</v>
      </c>
      <c r="H1358" s="3">
        <v>2.2000000000000002</v>
      </c>
      <c r="I1358" s="3">
        <v>1.55139</v>
      </c>
      <c r="J1358" s="12">
        <f t="shared" si="63"/>
        <v>1.5249999999999997</v>
      </c>
      <c r="K1358" s="4">
        <v>43794.5</v>
      </c>
      <c r="L1358" s="3">
        <f t="shared" si="64"/>
        <v>25</v>
      </c>
      <c r="M1358" s="3">
        <f t="shared" si="65"/>
        <v>12</v>
      </c>
      <c r="N1358" s="3">
        <v>0</v>
      </c>
      <c r="O1358" s="3">
        <v>0</v>
      </c>
      <c r="P1358" s="3">
        <v>18</v>
      </c>
      <c r="Q1358" s="3">
        <v>0</v>
      </c>
      <c r="R1358" s="3"/>
      <c r="S1358" s="3">
        <f>IF(ISBLANK(Table13[[#This Row],[T1]]),0,IF(Table13[[#This Row],[T1]]&gt;0,1,0))</f>
        <v>0</v>
      </c>
      <c r="T1358" s="3">
        <f>IF(ISBLANK(Table13[[#This Row],[T2]]),0,IF(Table13[[#This Row],[T2]]&gt;0,1,0))</f>
        <v>0</v>
      </c>
      <c r="U1358" s="3">
        <f>IF(ISBLANK(Table13[[#This Row],[T3]]),0,IF(Table13[[#This Row],[T3]]&gt;0,1,0))</f>
        <v>0</v>
      </c>
      <c r="V1358" s="3">
        <f>IF(ISBLANK(Table13[[#This Row],[T4]]),0,IF(Table13[[#This Row],[T4]]&gt;0,1,0))</f>
        <v>0</v>
      </c>
      <c r="W1358" s="25">
        <v>55</v>
      </c>
      <c r="X1358" s="23">
        <v>21</v>
      </c>
      <c r="Y1358" s="3">
        <v>2.2000000000000002</v>
      </c>
      <c r="Z1358" s="3"/>
      <c r="AB1358" s="30">
        <v>1328</v>
      </c>
      <c r="AC1358" s="30">
        <v>1.6602919394393636</v>
      </c>
      <c r="AD1358" s="30">
        <v>0.63970806056063623</v>
      </c>
    </row>
    <row r="1359" spans="1:30">
      <c r="A1359" s="4">
        <v>43794.541666666664</v>
      </c>
      <c r="B1359">
        <v>43794</v>
      </c>
      <c r="C1359" s="3">
        <v>0.54166666666666663</v>
      </c>
      <c r="D1359" s="3">
        <v>13</v>
      </c>
      <c r="E1359" s="3">
        <v>56</v>
      </c>
      <c r="F1359" s="3">
        <v>0.2</v>
      </c>
      <c r="G1359" s="5">
        <v>0.1</v>
      </c>
      <c r="H1359" s="3">
        <v>0.30000000000000004</v>
      </c>
      <c r="I1359" s="3">
        <v>1.55139</v>
      </c>
      <c r="J1359" s="12">
        <f t="shared" si="63"/>
        <v>1.45</v>
      </c>
      <c r="K1359" s="4">
        <v>43794.541666666664</v>
      </c>
      <c r="L1359" s="3">
        <f t="shared" si="64"/>
        <v>25</v>
      </c>
      <c r="M1359" s="3">
        <f t="shared" si="65"/>
        <v>13</v>
      </c>
      <c r="N1359" s="3">
        <v>0</v>
      </c>
      <c r="O1359" s="3">
        <v>0</v>
      </c>
      <c r="P1359" s="3">
        <v>2</v>
      </c>
      <c r="Q1359" s="3">
        <v>0</v>
      </c>
      <c r="R1359" s="3"/>
      <c r="S1359" s="3">
        <f>IF(ISBLANK(Table13[[#This Row],[T1]]),0,IF(Table13[[#This Row],[T1]]&gt;0,1,0))</f>
        <v>0</v>
      </c>
      <c r="T1359" s="3">
        <f>IF(ISBLANK(Table13[[#This Row],[T2]]),0,IF(Table13[[#This Row],[T2]]&gt;0,1,0))</f>
        <v>0</v>
      </c>
      <c r="U1359" s="3">
        <f>IF(ISBLANK(Table13[[#This Row],[T3]]),0,IF(Table13[[#This Row],[T3]]&gt;0,1,0))</f>
        <v>0</v>
      </c>
      <c r="V1359" s="3">
        <f>IF(ISBLANK(Table13[[#This Row],[T4]]),0,IF(Table13[[#This Row],[T4]]&gt;0,1,0))</f>
        <v>0</v>
      </c>
      <c r="W1359" s="26">
        <v>57</v>
      </c>
      <c r="X1359" s="22">
        <v>21</v>
      </c>
      <c r="Y1359" s="3">
        <v>0.30000000000000004</v>
      </c>
      <c r="Z1359" s="3"/>
      <c r="AB1359" s="30">
        <v>1329</v>
      </c>
      <c r="AC1359" s="30">
        <v>1.6262945005855252</v>
      </c>
      <c r="AD1359" s="30">
        <v>1.3737054994144748</v>
      </c>
    </row>
    <row r="1360" spans="1:30">
      <c r="A1360" s="4">
        <v>43794.583333333336</v>
      </c>
      <c r="B1360">
        <v>43794</v>
      </c>
      <c r="C1360" s="3">
        <v>0.58333333333333337</v>
      </c>
      <c r="D1360" s="3">
        <v>14</v>
      </c>
      <c r="E1360" s="3">
        <v>56</v>
      </c>
      <c r="F1360" s="3">
        <v>0.3</v>
      </c>
      <c r="G1360" s="5">
        <v>0.3</v>
      </c>
      <c r="H1360" s="3">
        <v>0.6</v>
      </c>
      <c r="I1360" s="3">
        <v>1.55139</v>
      </c>
      <c r="J1360" s="12">
        <f t="shared" si="63"/>
        <v>1.4541666666666664</v>
      </c>
      <c r="K1360" s="4">
        <v>43794.583333333336</v>
      </c>
      <c r="L1360" s="3">
        <f t="shared" si="64"/>
        <v>25</v>
      </c>
      <c r="M1360" s="3">
        <f t="shared" si="65"/>
        <v>14</v>
      </c>
      <c r="N1360" s="3">
        <v>0</v>
      </c>
      <c r="O1360" s="3">
        <v>0</v>
      </c>
      <c r="P1360" s="3">
        <v>55</v>
      </c>
      <c r="Q1360" s="3">
        <v>0</v>
      </c>
      <c r="R1360" s="3"/>
      <c r="S1360" s="3">
        <f>IF(ISBLANK(Table13[[#This Row],[T1]]),0,IF(Table13[[#This Row],[T1]]&gt;0,1,0))</f>
        <v>0</v>
      </c>
      <c r="T1360" s="3">
        <f>IF(ISBLANK(Table13[[#This Row],[T2]]),0,IF(Table13[[#This Row],[T2]]&gt;0,1,0))</f>
        <v>0</v>
      </c>
      <c r="U1360" s="3">
        <f>IF(ISBLANK(Table13[[#This Row],[T3]]),0,IF(Table13[[#This Row],[T3]]&gt;0,1,0))</f>
        <v>0</v>
      </c>
      <c r="V1360" s="3">
        <f>IF(ISBLANK(Table13[[#This Row],[T4]]),0,IF(Table13[[#This Row],[T4]]&gt;0,1,0))</f>
        <v>0</v>
      </c>
      <c r="W1360" s="25">
        <v>57</v>
      </c>
      <c r="X1360" s="23">
        <v>21</v>
      </c>
      <c r="Y1360" s="3">
        <v>0.6</v>
      </c>
      <c r="Z1360" s="3"/>
      <c r="AB1360" s="30">
        <v>1330</v>
      </c>
      <c r="AC1360" s="30">
        <v>1.5579961763542145</v>
      </c>
      <c r="AD1360" s="30">
        <v>0.4420038236457855</v>
      </c>
    </row>
    <row r="1361" spans="1:30">
      <c r="A1361" s="4">
        <v>43794.625</v>
      </c>
      <c r="B1361">
        <v>43794</v>
      </c>
      <c r="C1361" s="3">
        <v>0.625</v>
      </c>
      <c r="D1361" s="3">
        <v>15</v>
      </c>
      <c r="E1361" s="3">
        <v>56</v>
      </c>
      <c r="F1361" s="3">
        <v>0.3</v>
      </c>
      <c r="G1361" s="5">
        <v>0.7</v>
      </c>
      <c r="H1361" s="3">
        <v>1</v>
      </c>
      <c r="I1361" s="3">
        <v>1.55139</v>
      </c>
      <c r="J1361" s="12">
        <f t="shared" si="63"/>
        <v>1.4749999999999999</v>
      </c>
      <c r="K1361" s="4">
        <v>43794.625</v>
      </c>
      <c r="L1361" s="3">
        <f t="shared" si="64"/>
        <v>25</v>
      </c>
      <c r="M1361" s="3">
        <f t="shared" si="65"/>
        <v>15</v>
      </c>
      <c r="N1361" s="3">
        <v>0</v>
      </c>
      <c r="O1361" s="3">
        <v>0</v>
      </c>
      <c r="P1361" s="3">
        <v>57</v>
      </c>
      <c r="Q1361" s="3">
        <v>0</v>
      </c>
      <c r="R1361" s="3"/>
      <c r="S1361" s="3">
        <f>IF(ISBLANK(Table13[[#This Row],[T1]]),0,IF(Table13[[#This Row],[T1]]&gt;0,1,0))</f>
        <v>0</v>
      </c>
      <c r="T1361" s="3">
        <f>IF(ISBLANK(Table13[[#This Row],[T2]]),0,IF(Table13[[#This Row],[T2]]&gt;0,1,0))</f>
        <v>0</v>
      </c>
      <c r="U1361" s="3">
        <f>IF(ISBLANK(Table13[[#This Row],[T3]]),0,IF(Table13[[#This Row],[T3]]&gt;0,1,0))</f>
        <v>0</v>
      </c>
      <c r="V1361" s="3">
        <f>IF(ISBLANK(Table13[[#This Row],[T4]]),0,IF(Table13[[#This Row],[T4]]&gt;0,1,0))</f>
        <v>0</v>
      </c>
      <c r="W1361" s="26">
        <v>54</v>
      </c>
      <c r="X1361" s="22">
        <v>21</v>
      </c>
      <c r="Y1361" s="3">
        <v>1</v>
      </c>
      <c r="Z1361" s="3"/>
      <c r="AB1361" s="30">
        <v>1331</v>
      </c>
      <c r="AC1361" s="30">
        <v>1.5687194588732698</v>
      </c>
      <c r="AD1361" s="30">
        <v>-0.46871945887326971</v>
      </c>
    </row>
    <row r="1362" spans="1:30">
      <c r="A1362" s="4">
        <v>43794.666666666664</v>
      </c>
      <c r="B1362">
        <v>43794</v>
      </c>
      <c r="C1362" s="3">
        <v>0.66666666666666663</v>
      </c>
      <c r="D1362" s="3">
        <v>16</v>
      </c>
      <c r="E1362" s="3">
        <v>56</v>
      </c>
      <c r="F1362" s="3">
        <v>1.6</v>
      </c>
      <c r="G1362" s="5">
        <v>1.3</v>
      </c>
      <c r="H1362" s="3">
        <v>2.9000000000000004</v>
      </c>
      <c r="I1362" s="3">
        <v>1.55139</v>
      </c>
      <c r="J1362" s="12">
        <f t="shared" si="63"/>
        <v>1.5</v>
      </c>
      <c r="K1362" s="4">
        <v>43794.666666666664</v>
      </c>
      <c r="L1362" s="3">
        <f t="shared" si="64"/>
        <v>25</v>
      </c>
      <c r="M1362" s="3">
        <f t="shared" si="65"/>
        <v>16</v>
      </c>
      <c r="N1362" s="3">
        <v>0</v>
      </c>
      <c r="O1362" s="3">
        <v>0</v>
      </c>
      <c r="P1362" s="3">
        <v>58</v>
      </c>
      <c r="Q1362" s="3">
        <v>0</v>
      </c>
      <c r="R1362" s="3"/>
      <c r="S1362" s="3">
        <f>IF(ISBLANK(Table13[[#This Row],[T1]]),0,IF(Table13[[#This Row],[T1]]&gt;0,1,0))</f>
        <v>0</v>
      </c>
      <c r="T1362" s="3">
        <f>IF(ISBLANK(Table13[[#This Row],[T2]]),0,IF(Table13[[#This Row],[T2]]&gt;0,1,0))</f>
        <v>0</v>
      </c>
      <c r="U1362" s="3">
        <f>IF(ISBLANK(Table13[[#This Row],[T3]]),0,IF(Table13[[#This Row],[T3]]&gt;0,1,0))</f>
        <v>0</v>
      </c>
      <c r="V1362" s="3">
        <f>IF(ISBLANK(Table13[[#This Row],[T4]]),0,IF(Table13[[#This Row],[T4]]&gt;0,1,0))</f>
        <v>0</v>
      </c>
      <c r="W1362" s="25">
        <v>52</v>
      </c>
      <c r="X1362" s="23">
        <v>17</v>
      </c>
      <c r="Y1362" s="3">
        <v>2.9000000000000004</v>
      </c>
      <c r="Z1362" s="3"/>
      <c r="AB1362" s="30">
        <v>1332</v>
      </c>
      <c r="AC1362" s="30">
        <v>1.5365496113161041</v>
      </c>
      <c r="AD1362" s="30">
        <v>0.7634503886838957</v>
      </c>
    </row>
    <row r="1363" spans="1:30">
      <c r="A1363" s="4">
        <v>43794.708333333336</v>
      </c>
      <c r="B1363">
        <v>43794</v>
      </c>
      <c r="C1363" s="3">
        <v>0.70833333333333337</v>
      </c>
      <c r="D1363" s="3">
        <v>17</v>
      </c>
      <c r="E1363" s="3">
        <v>56</v>
      </c>
      <c r="F1363" s="3">
        <v>1</v>
      </c>
      <c r="G1363" s="5">
        <v>0.5</v>
      </c>
      <c r="H1363" s="3">
        <v>1.5</v>
      </c>
      <c r="I1363" s="3">
        <v>1.55139</v>
      </c>
      <c r="J1363" s="12">
        <f t="shared" si="63"/>
        <v>1.4958333333333329</v>
      </c>
      <c r="K1363" s="4">
        <v>43794.708333333336</v>
      </c>
      <c r="L1363" s="3">
        <f t="shared" si="64"/>
        <v>25</v>
      </c>
      <c r="M1363" s="3">
        <f t="shared" si="65"/>
        <v>17</v>
      </c>
      <c r="N1363" s="3">
        <v>0</v>
      </c>
      <c r="O1363" s="3">
        <v>0</v>
      </c>
      <c r="P1363" s="3">
        <v>58</v>
      </c>
      <c r="Q1363" s="3">
        <v>0</v>
      </c>
      <c r="R1363" s="3"/>
      <c r="S1363" s="3">
        <f>IF(ISBLANK(Table13[[#This Row],[T1]]),0,IF(Table13[[#This Row],[T1]]&gt;0,1,0))</f>
        <v>0</v>
      </c>
      <c r="T1363" s="3">
        <f>IF(ISBLANK(Table13[[#This Row],[T2]]),0,IF(Table13[[#This Row],[T2]]&gt;0,1,0))</f>
        <v>0</v>
      </c>
      <c r="U1363" s="3">
        <f>IF(ISBLANK(Table13[[#This Row],[T3]]),0,IF(Table13[[#This Row],[T3]]&gt;0,1,0))</f>
        <v>1</v>
      </c>
      <c r="V1363" s="3">
        <f>IF(ISBLANK(Table13[[#This Row],[T4]]),0,IF(Table13[[#This Row],[T4]]&gt;0,1,0))</f>
        <v>0</v>
      </c>
      <c r="W1363" s="26">
        <v>50</v>
      </c>
      <c r="X1363" s="22">
        <v>17</v>
      </c>
      <c r="Y1363" s="3">
        <v>1.5</v>
      </c>
      <c r="Z1363" s="3"/>
      <c r="AB1363" s="30">
        <v>1333</v>
      </c>
      <c r="AC1363" s="30">
        <v>1.4738006626513283</v>
      </c>
      <c r="AD1363" s="30">
        <v>-1.0738006626513283</v>
      </c>
    </row>
    <row r="1364" spans="1:30">
      <c r="A1364" s="4">
        <v>43794.75</v>
      </c>
      <c r="B1364">
        <v>43794</v>
      </c>
      <c r="C1364" s="3">
        <v>0.75</v>
      </c>
      <c r="D1364" s="3">
        <v>18</v>
      </c>
      <c r="E1364" s="3">
        <v>56</v>
      </c>
      <c r="F1364" s="3">
        <v>0.6</v>
      </c>
      <c r="G1364" s="5">
        <v>0.4</v>
      </c>
      <c r="H1364" s="3">
        <v>1</v>
      </c>
      <c r="I1364" s="3">
        <v>1.55139</v>
      </c>
      <c r="J1364" s="12">
        <f t="shared" si="63"/>
        <v>1.4958333333333333</v>
      </c>
      <c r="K1364" s="4">
        <v>43794.75</v>
      </c>
      <c r="L1364" s="3">
        <f t="shared" si="64"/>
        <v>25</v>
      </c>
      <c r="M1364" s="3">
        <f t="shared" si="65"/>
        <v>18</v>
      </c>
      <c r="N1364" s="3">
        <v>0</v>
      </c>
      <c r="O1364" s="3">
        <v>0</v>
      </c>
      <c r="P1364" s="3">
        <v>58</v>
      </c>
      <c r="Q1364" s="3">
        <v>0</v>
      </c>
      <c r="R1364" s="3"/>
      <c r="S1364" s="3">
        <f>IF(ISBLANK(Table13[[#This Row],[T1]]),0,IF(Table13[[#This Row],[T1]]&gt;0,1,0))</f>
        <v>1</v>
      </c>
      <c r="T1364" s="3">
        <f>IF(ISBLANK(Table13[[#This Row],[T2]]),0,IF(Table13[[#This Row],[T2]]&gt;0,1,0))</f>
        <v>0</v>
      </c>
      <c r="U1364" s="3">
        <f>IF(ISBLANK(Table13[[#This Row],[T3]]),0,IF(Table13[[#This Row],[T3]]&gt;0,1,0))</f>
        <v>1</v>
      </c>
      <c r="V1364" s="3">
        <f>IF(ISBLANK(Table13[[#This Row],[T4]]),0,IF(Table13[[#This Row],[T4]]&gt;0,1,0))</f>
        <v>0</v>
      </c>
      <c r="W1364" s="25">
        <v>48</v>
      </c>
      <c r="X1364" s="23">
        <v>17</v>
      </c>
      <c r="Y1364" s="3">
        <v>1</v>
      </c>
      <c r="Z1364" s="3"/>
      <c r="AB1364" s="30">
        <v>1334</v>
      </c>
      <c r="AC1364" s="30">
        <v>1.3836541057780529</v>
      </c>
      <c r="AD1364" s="30">
        <v>-0.9836541057780529</v>
      </c>
    </row>
    <row r="1365" spans="1:30">
      <c r="A1365" s="4">
        <v>43794.791666666664</v>
      </c>
      <c r="B1365">
        <v>43794</v>
      </c>
      <c r="C1365" s="3">
        <v>0.79166666666666663</v>
      </c>
      <c r="D1365" s="3">
        <v>19</v>
      </c>
      <c r="E1365" s="3">
        <v>56</v>
      </c>
      <c r="F1365" s="3">
        <v>0.5</v>
      </c>
      <c r="G1365" s="5">
        <v>1.3</v>
      </c>
      <c r="H1365" s="3">
        <v>1.8</v>
      </c>
      <c r="I1365" s="3">
        <v>1.55139</v>
      </c>
      <c r="J1365" s="12">
        <f t="shared" si="63"/>
        <v>1.5208333333333333</v>
      </c>
      <c r="K1365" s="4">
        <v>43794.791666666664</v>
      </c>
      <c r="L1365" s="3">
        <f t="shared" si="64"/>
        <v>25</v>
      </c>
      <c r="M1365" s="3">
        <f t="shared" si="65"/>
        <v>19</v>
      </c>
      <c r="N1365" s="3">
        <v>42</v>
      </c>
      <c r="O1365" s="3">
        <v>0</v>
      </c>
      <c r="P1365" s="3">
        <v>58</v>
      </c>
      <c r="Q1365" s="3">
        <v>0</v>
      </c>
      <c r="R1365" s="3"/>
      <c r="S1365" s="3">
        <f>IF(ISBLANK(Table13[[#This Row],[T1]]),0,IF(Table13[[#This Row],[T1]]&gt;0,1,0))</f>
        <v>1</v>
      </c>
      <c r="T1365" s="3">
        <f>IF(ISBLANK(Table13[[#This Row],[T2]]),0,IF(Table13[[#This Row],[T2]]&gt;0,1,0))</f>
        <v>1</v>
      </c>
      <c r="U1365" s="3">
        <f>IF(ISBLANK(Table13[[#This Row],[T3]]),0,IF(Table13[[#This Row],[T3]]&gt;0,1,0))</f>
        <v>1</v>
      </c>
      <c r="V1365" s="3">
        <f>IF(ISBLANK(Table13[[#This Row],[T4]]),0,IF(Table13[[#This Row],[T4]]&gt;0,1,0))</f>
        <v>0</v>
      </c>
      <c r="W1365" s="26">
        <v>49</v>
      </c>
      <c r="X1365" s="22">
        <v>17</v>
      </c>
      <c r="Y1365" s="3">
        <v>1.8</v>
      </c>
      <c r="Z1365" s="3"/>
      <c r="AB1365" s="30">
        <v>1335</v>
      </c>
      <c r="AC1365" s="30">
        <v>1.3836541057780529</v>
      </c>
      <c r="AD1365" s="30">
        <v>-0.9836541057780529</v>
      </c>
    </row>
    <row r="1366" spans="1:30">
      <c r="A1366" s="4">
        <v>43794.833333333336</v>
      </c>
      <c r="B1366">
        <v>43794</v>
      </c>
      <c r="C1366" s="3">
        <v>0.83333333333333337</v>
      </c>
      <c r="D1366" s="3">
        <v>20</v>
      </c>
      <c r="E1366" s="3">
        <v>56</v>
      </c>
      <c r="F1366" s="3">
        <v>2.8</v>
      </c>
      <c r="G1366" s="5">
        <v>1.6</v>
      </c>
      <c r="H1366" s="3">
        <v>4.4000000000000004</v>
      </c>
      <c r="I1366" s="3">
        <v>1.55139</v>
      </c>
      <c r="J1366" s="12">
        <f t="shared" si="63"/>
        <v>1.5249999999999997</v>
      </c>
      <c r="K1366" s="4">
        <v>43794.833333333336</v>
      </c>
      <c r="L1366" s="3">
        <f t="shared" si="64"/>
        <v>25</v>
      </c>
      <c r="M1366" s="3">
        <f t="shared" si="65"/>
        <v>20</v>
      </c>
      <c r="N1366" s="3">
        <v>58</v>
      </c>
      <c r="O1366" s="3">
        <v>0</v>
      </c>
      <c r="P1366" s="3">
        <v>55</v>
      </c>
      <c r="Q1366" s="3">
        <v>0</v>
      </c>
      <c r="R1366" s="3"/>
      <c r="S1366" s="3">
        <f>IF(ISBLANK(Table13[[#This Row],[T1]]),0,IF(Table13[[#This Row],[T1]]&gt;0,1,0))</f>
        <v>1</v>
      </c>
      <c r="T1366" s="3">
        <f>IF(ISBLANK(Table13[[#This Row],[T2]]),0,IF(Table13[[#This Row],[T2]]&gt;0,1,0))</f>
        <v>1</v>
      </c>
      <c r="U1366" s="3">
        <f>IF(ISBLANK(Table13[[#This Row],[T3]]),0,IF(Table13[[#This Row],[T3]]&gt;0,1,0))</f>
        <v>1</v>
      </c>
      <c r="V1366" s="3">
        <f>IF(ISBLANK(Table13[[#This Row],[T4]]),0,IF(Table13[[#This Row],[T4]]&gt;0,1,0))</f>
        <v>0</v>
      </c>
      <c r="W1366" s="25">
        <v>47</v>
      </c>
      <c r="X1366" s="23">
        <v>21</v>
      </c>
      <c r="Y1366" s="3">
        <v>4.4000000000000004</v>
      </c>
      <c r="Z1366" s="3"/>
      <c r="AB1366" s="30">
        <v>1336</v>
      </c>
      <c r="AC1366" s="30">
        <v>1.4340890254742182</v>
      </c>
      <c r="AD1366" s="30">
        <v>-0.13408902547421819</v>
      </c>
    </row>
    <row r="1367" spans="1:30">
      <c r="A1367" s="4">
        <v>43794.875</v>
      </c>
      <c r="B1367">
        <v>43794</v>
      </c>
      <c r="C1367" s="3">
        <v>0.875</v>
      </c>
      <c r="D1367" s="3">
        <v>21</v>
      </c>
      <c r="E1367" s="3">
        <v>56</v>
      </c>
      <c r="F1367" s="3">
        <v>1.1000000000000001</v>
      </c>
      <c r="G1367" s="5">
        <v>1.8</v>
      </c>
      <c r="H1367" s="3">
        <v>2.9000000000000004</v>
      </c>
      <c r="I1367" s="3">
        <v>1.55139</v>
      </c>
      <c r="J1367" s="12">
        <f t="shared" si="63"/>
        <v>1.5083333333333335</v>
      </c>
      <c r="K1367" s="4">
        <v>43794.875</v>
      </c>
      <c r="L1367" s="3">
        <f t="shared" si="64"/>
        <v>25</v>
      </c>
      <c r="M1367" s="3">
        <f t="shared" si="65"/>
        <v>21</v>
      </c>
      <c r="N1367" s="3">
        <v>57</v>
      </c>
      <c r="O1367" s="3">
        <v>4</v>
      </c>
      <c r="P1367" s="3">
        <v>57</v>
      </c>
      <c r="Q1367" s="3">
        <v>0</v>
      </c>
      <c r="R1367" s="3"/>
      <c r="S1367" s="3">
        <f>IF(ISBLANK(Table13[[#This Row],[T1]]),0,IF(Table13[[#This Row],[T1]]&gt;0,1,0))</f>
        <v>1</v>
      </c>
      <c r="T1367" s="3">
        <f>IF(ISBLANK(Table13[[#This Row],[T2]]),0,IF(Table13[[#This Row],[T2]]&gt;0,1,0))</f>
        <v>1</v>
      </c>
      <c r="U1367" s="3">
        <f>IF(ISBLANK(Table13[[#This Row],[T3]]),0,IF(Table13[[#This Row],[T3]]&gt;0,1,0))</f>
        <v>1</v>
      </c>
      <c r="V1367" s="3">
        <f>IF(ISBLANK(Table13[[#This Row],[T4]]),0,IF(Table13[[#This Row],[T4]]&gt;0,1,0))</f>
        <v>0</v>
      </c>
      <c r="W1367" s="26">
        <v>46</v>
      </c>
      <c r="X1367" s="22">
        <v>21</v>
      </c>
      <c r="Y1367" s="3">
        <v>2.9000000000000004</v>
      </c>
      <c r="Z1367" s="3"/>
      <c r="AB1367" s="30">
        <v>1337</v>
      </c>
      <c r="AC1367" s="30">
        <v>1.4158239533352188</v>
      </c>
      <c r="AD1367" s="30">
        <v>1.7841760466647814</v>
      </c>
    </row>
    <row r="1368" spans="1:30">
      <c r="A1368" s="4">
        <v>43794.916666666664</v>
      </c>
      <c r="B1368">
        <v>43794</v>
      </c>
      <c r="C1368" s="3">
        <v>0.91666666666666663</v>
      </c>
      <c r="D1368" s="3">
        <v>22</v>
      </c>
      <c r="E1368" s="3">
        <v>56</v>
      </c>
      <c r="F1368" s="3">
        <v>1.6</v>
      </c>
      <c r="G1368" s="5">
        <v>1.6</v>
      </c>
      <c r="H1368" s="3">
        <v>3.2</v>
      </c>
      <c r="I1368" s="3">
        <v>1.55139</v>
      </c>
      <c r="J1368" s="12">
        <f t="shared" si="63"/>
        <v>1.4666666666666666</v>
      </c>
      <c r="K1368" s="4">
        <v>43794.916666666664</v>
      </c>
      <c r="L1368" s="3">
        <f t="shared" si="64"/>
        <v>25</v>
      </c>
      <c r="M1368" s="3">
        <f t="shared" si="65"/>
        <v>22</v>
      </c>
      <c r="N1368" s="3">
        <v>58</v>
      </c>
      <c r="O1368" s="3">
        <v>53</v>
      </c>
      <c r="P1368" s="3">
        <v>58</v>
      </c>
      <c r="Q1368" s="3">
        <v>0</v>
      </c>
      <c r="R1368" s="3"/>
      <c r="S1368" s="3">
        <f>IF(ISBLANK(Table13[[#This Row],[T1]]),0,IF(Table13[[#This Row],[T1]]&gt;0,1,0))</f>
        <v>1</v>
      </c>
      <c r="T1368" s="3">
        <f>IF(ISBLANK(Table13[[#This Row],[T2]]),0,IF(Table13[[#This Row],[T2]]&gt;0,1,0))</f>
        <v>1</v>
      </c>
      <c r="U1368" s="3">
        <f>IF(ISBLANK(Table13[[#This Row],[T3]]),0,IF(Table13[[#This Row],[T3]]&gt;0,1,0))</f>
        <v>1</v>
      </c>
      <c r="V1368" s="3">
        <f>IF(ISBLANK(Table13[[#This Row],[T4]]),0,IF(Table13[[#This Row],[T4]]&gt;0,1,0))</f>
        <v>0</v>
      </c>
      <c r="W1368" s="25">
        <v>43</v>
      </c>
      <c r="X1368" s="23">
        <v>21</v>
      </c>
      <c r="Y1368" s="3">
        <v>3.2</v>
      </c>
      <c r="Z1368" s="3"/>
      <c r="AB1368" s="30">
        <v>1338</v>
      </c>
      <c r="AC1368" s="30">
        <v>1.4372705183733292</v>
      </c>
      <c r="AD1368" s="30">
        <v>2.7627294816266712</v>
      </c>
    </row>
    <row r="1369" spans="1:30">
      <c r="A1369" s="4">
        <v>43794.958333333336</v>
      </c>
      <c r="B1369">
        <v>43794</v>
      </c>
      <c r="C1369" s="3">
        <v>0.95833333333333337</v>
      </c>
      <c r="D1369" s="3">
        <v>23</v>
      </c>
      <c r="E1369" s="3">
        <v>56</v>
      </c>
      <c r="F1369" s="3">
        <v>0.2</v>
      </c>
      <c r="G1369" s="5">
        <v>0.3</v>
      </c>
      <c r="H1369" s="3">
        <v>0.5</v>
      </c>
      <c r="I1369" s="3">
        <v>1.55139</v>
      </c>
      <c r="J1369" s="12">
        <f t="shared" si="63"/>
        <v>1.4916666666666669</v>
      </c>
      <c r="K1369" s="4">
        <v>43794.958333333336</v>
      </c>
      <c r="L1369" s="3">
        <f t="shared" si="64"/>
        <v>25</v>
      </c>
      <c r="M1369" s="3">
        <f t="shared" si="65"/>
        <v>23</v>
      </c>
      <c r="N1369" s="3">
        <v>58</v>
      </c>
      <c r="O1369" s="3">
        <v>58</v>
      </c>
      <c r="P1369" s="3">
        <v>58</v>
      </c>
      <c r="Q1369" s="3">
        <v>0</v>
      </c>
      <c r="R1369" s="3"/>
      <c r="S1369" s="3">
        <f>IF(ISBLANK(Table13[[#This Row],[T1]]),0,IF(Table13[[#This Row],[T1]]&gt;0,1,0))</f>
        <v>1</v>
      </c>
      <c r="T1369" s="3">
        <f>IF(ISBLANK(Table13[[#This Row],[T2]]),0,IF(Table13[[#This Row],[T2]]&gt;0,1,0))</f>
        <v>1</v>
      </c>
      <c r="U1369" s="3">
        <f>IF(ISBLANK(Table13[[#This Row],[T3]]),0,IF(Table13[[#This Row],[T3]]&gt;0,1,0))</f>
        <v>1</v>
      </c>
      <c r="V1369" s="3">
        <f>IF(ISBLANK(Table13[[#This Row],[T4]]),0,IF(Table13[[#This Row],[T4]]&gt;0,1,0))</f>
        <v>0</v>
      </c>
      <c r="W1369" s="26">
        <v>42</v>
      </c>
      <c r="X1369" s="22">
        <v>21</v>
      </c>
      <c r="Y1369" s="3">
        <v>0.5</v>
      </c>
      <c r="Z1369" s="3"/>
      <c r="AB1369" s="30">
        <v>1339</v>
      </c>
      <c r="AC1369" s="30">
        <v>1.6488145342084897</v>
      </c>
      <c r="AD1369" s="30">
        <v>-0.14881453420848967</v>
      </c>
    </row>
    <row r="1370" spans="1:30">
      <c r="A1370" s="4">
        <v>43795</v>
      </c>
      <c r="B1370">
        <v>43795</v>
      </c>
      <c r="C1370" s="3">
        <v>0</v>
      </c>
      <c r="D1370" s="3">
        <v>0</v>
      </c>
      <c r="E1370" s="3">
        <v>57</v>
      </c>
      <c r="F1370" s="3">
        <v>0.2</v>
      </c>
      <c r="G1370" s="5">
        <v>0.5</v>
      </c>
      <c r="H1370" s="3">
        <v>0.7</v>
      </c>
      <c r="I1370" s="3">
        <v>1.55139</v>
      </c>
      <c r="J1370" s="12">
        <f t="shared" si="63"/>
        <v>1.4875</v>
      </c>
      <c r="K1370" s="4">
        <v>43795</v>
      </c>
      <c r="L1370" s="3">
        <f t="shared" si="64"/>
        <v>26</v>
      </c>
      <c r="M1370" s="3">
        <f t="shared" si="65"/>
        <v>0</v>
      </c>
      <c r="N1370" s="3">
        <v>58</v>
      </c>
      <c r="O1370" s="3">
        <v>58</v>
      </c>
      <c r="P1370" s="3">
        <v>58</v>
      </c>
      <c r="Q1370" s="3">
        <v>0</v>
      </c>
      <c r="R1370" s="3"/>
      <c r="S1370" s="3">
        <f>IF(ISBLANK(Table13[[#This Row],[T1]]),0,IF(Table13[[#This Row],[T1]]&gt;0,1,0))</f>
        <v>1</v>
      </c>
      <c r="T1370" s="3">
        <f>IF(ISBLANK(Table13[[#This Row],[T2]]),0,IF(Table13[[#This Row],[T2]]&gt;0,1,0))</f>
        <v>1</v>
      </c>
      <c r="U1370" s="3">
        <f>IF(ISBLANK(Table13[[#This Row],[T3]]),0,IF(Table13[[#This Row],[T3]]&gt;0,1,0))</f>
        <v>1</v>
      </c>
      <c r="V1370" s="3">
        <f>IF(ISBLANK(Table13[[#This Row],[T4]]),0,IF(Table13[[#This Row],[T4]]&gt;0,1,0))</f>
        <v>0</v>
      </c>
      <c r="W1370" s="25">
        <v>44</v>
      </c>
      <c r="X1370" s="23">
        <v>17</v>
      </c>
      <c r="Y1370" s="3">
        <v>0.7</v>
      </c>
      <c r="Z1370" s="3"/>
      <c r="AB1370" s="30">
        <v>1340</v>
      </c>
      <c r="AC1370" s="30">
        <v>1.659537816727545</v>
      </c>
      <c r="AD1370" s="30">
        <v>-0.15953781672754497</v>
      </c>
    </row>
    <row r="1371" spans="1:30">
      <c r="A1371" s="4">
        <v>43795.041666666664</v>
      </c>
      <c r="B1371">
        <v>43795</v>
      </c>
      <c r="C1371" s="3">
        <v>4.1666666666666664E-2</v>
      </c>
      <c r="D1371" s="3">
        <v>1</v>
      </c>
      <c r="E1371" s="3">
        <v>57</v>
      </c>
      <c r="F1371" s="3">
        <v>0.4</v>
      </c>
      <c r="G1371" s="5">
        <v>0.5</v>
      </c>
      <c r="H1371" s="3">
        <v>0.9</v>
      </c>
      <c r="I1371" s="3">
        <v>1.55139</v>
      </c>
      <c r="J1371" s="12">
        <f t="shared" si="63"/>
        <v>1.4749999999999999</v>
      </c>
      <c r="K1371" s="4">
        <v>43795.041666666664</v>
      </c>
      <c r="L1371" s="3">
        <f t="shared" si="64"/>
        <v>26</v>
      </c>
      <c r="M1371" s="3">
        <f t="shared" si="65"/>
        <v>1</v>
      </c>
      <c r="N1371" s="3">
        <v>58</v>
      </c>
      <c r="O1371" s="3">
        <v>58</v>
      </c>
      <c r="P1371" s="3">
        <v>58</v>
      </c>
      <c r="Q1371" s="3">
        <v>0</v>
      </c>
      <c r="R1371" s="3"/>
      <c r="S1371" s="3">
        <f>IF(ISBLANK(Table13[[#This Row],[T1]]),0,IF(Table13[[#This Row],[T1]]&gt;0,1,0))</f>
        <v>1</v>
      </c>
      <c r="T1371" s="3">
        <f>IF(ISBLANK(Table13[[#This Row],[T2]]),0,IF(Table13[[#This Row],[T2]]&gt;0,1,0))</f>
        <v>1</v>
      </c>
      <c r="U1371" s="3">
        <f>IF(ISBLANK(Table13[[#This Row],[T3]]),0,IF(Table13[[#This Row],[T3]]&gt;0,1,0))</f>
        <v>1</v>
      </c>
      <c r="V1371" s="3">
        <f>IF(ISBLANK(Table13[[#This Row],[T4]]),0,IF(Table13[[#This Row],[T4]]&gt;0,1,0))</f>
        <v>0</v>
      </c>
      <c r="W1371" s="26">
        <v>42</v>
      </c>
      <c r="X1371" s="22">
        <v>13</v>
      </c>
      <c r="Y1371" s="3">
        <v>0.9</v>
      </c>
      <c r="Z1371" s="3"/>
      <c r="AB1371" s="30">
        <v>1341</v>
      </c>
      <c r="AC1371" s="30">
        <v>1.659537816727545</v>
      </c>
      <c r="AD1371" s="30">
        <v>-0.15953781672754497</v>
      </c>
    </row>
    <row r="1372" spans="1:30">
      <c r="A1372" s="4">
        <v>43795.083333333336</v>
      </c>
      <c r="B1372">
        <v>43795</v>
      </c>
      <c r="C1372" s="3">
        <v>8.3333333333333329E-2</v>
      </c>
      <c r="D1372" s="3">
        <v>2</v>
      </c>
      <c r="E1372" s="3">
        <v>57</v>
      </c>
      <c r="F1372" s="3">
        <v>0.5</v>
      </c>
      <c r="G1372" s="5">
        <v>0.5</v>
      </c>
      <c r="H1372" s="3">
        <v>1</v>
      </c>
      <c r="I1372" s="3">
        <v>1.55139</v>
      </c>
      <c r="J1372" s="12">
        <f t="shared" si="63"/>
        <v>1.4541666666666666</v>
      </c>
      <c r="K1372" s="4">
        <v>43795.083333333336</v>
      </c>
      <c r="L1372" s="3">
        <f t="shared" si="64"/>
        <v>26</v>
      </c>
      <c r="M1372" s="3">
        <f t="shared" si="65"/>
        <v>2</v>
      </c>
      <c r="N1372" s="3">
        <v>57</v>
      </c>
      <c r="O1372" s="3">
        <v>57</v>
      </c>
      <c r="P1372" s="3">
        <v>57</v>
      </c>
      <c r="Q1372" s="3">
        <v>0</v>
      </c>
      <c r="R1372" s="3"/>
      <c r="S1372" s="3">
        <f>IF(ISBLANK(Table13[[#This Row],[T1]]),0,IF(Table13[[#This Row],[T1]]&gt;0,1,0))</f>
        <v>1</v>
      </c>
      <c r="T1372" s="3">
        <f>IF(ISBLANK(Table13[[#This Row],[T2]]),0,IF(Table13[[#This Row],[T2]]&gt;0,1,0))</f>
        <v>1</v>
      </c>
      <c r="U1372" s="3">
        <f>IF(ISBLANK(Table13[[#This Row],[T3]]),0,IF(Table13[[#This Row],[T3]]&gt;0,1,0))</f>
        <v>1</v>
      </c>
      <c r="V1372" s="3">
        <f>IF(ISBLANK(Table13[[#This Row],[T4]]),0,IF(Table13[[#This Row],[T4]]&gt;0,1,0))</f>
        <v>0</v>
      </c>
      <c r="W1372" s="25">
        <v>42</v>
      </c>
      <c r="X1372" s="23">
        <v>17</v>
      </c>
      <c r="Y1372" s="3">
        <v>1</v>
      </c>
      <c r="Z1372" s="3"/>
      <c r="AB1372" s="30">
        <v>1342</v>
      </c>
      <c r="AC1372" s="30">
        <v>1.5018470583347776</v>
      </c>
      <c r="AD1372" s="30">
        <v>1.3981529416652223</v>
      </c>
    </row>
    <row r="1373" spans="1:30">
      <c r="A1373" s="4">
        <v>43795.125</v>
      </c>
      <c r="B1373">
        <v>43795</v>
      </c>
      <c r="C1373" s="3">
        <v>0.125</v>
      </c>
      <c r="D1373" s="3">
        <v>3</v>
      </c>
      <c r="E1373" s="3">
        <v>57</v>
      </c>
      <c r="F1373" s="3">
        <v>0.5</v>
      </c>
      <c r="G1373" s="5">
        <v>0.6</v>
      </c>
      <c r="H1373" s="3">
        <v>1.1000000000000001</v>
      </c>
      <c r="I1373" s="3">
        <v>1.55139</v>
      </c>
      <c r="J1373" s="12">
        <f t="shared" si="63"/>
        <v>1.4416666666666664</v>
      </c>
      <c r="K1373" s="4">
        <v>43795.125</v>
      </c>
      <c r="L1373" s="3">
        <f t="shared" si="64"/>
        <v>26</v>
      </c>
      <c r="M1373" s="3">
        <f t="shared" si="65"/>
        <v>3</v>
      </c>
      <c r="N1373" s="3">
        <v>58</v>
      </c>
      <c r="O1373" s="3">
        <v>58</v>
      </c>
      <c r="P1373" s="3">
        <v>58</v>
      </c>
      <c r="Q1373" s="3">
        <v>0</v>
      </c>
      <c r="R1373" s="3"/>
      <c r="S1373" s="3">
        <f>IF(ISBLANK(Table13[[#This Row],[T1]]),0,IF(Table13[[#This Row],[T1]]&gt;0,1,0))</f>
        <v>1</v>
      </c>
      <c r="T1373" s="3">
        <f>IF(ISBLANK(Table13[[#This Row],[T2]]),0,IF(Table13[[#This Row],[T2]]&gt;0,1,0))</f>
        <v>1</v>
      </c>
      <c r="U1373" s="3">
        <f>IF(ISBLANK(Table13[[#This Row],[T3]]),0,IF(Table13[[#This Row],[T3]]&gt;0,1,0))</f>
        <v>1</v>
      </c>
      <c r="V1373" s="3">
        <f>IF(ISBLANK(Table13[[#This Row],[T4]]),0,IF(Table13[[#This Row],[T4]]&gt;0,1,0))</f>
        <v>0</v>
      </c>
      <c r="W1373" s="26">
        <v>42</v>
      </c>
      <c r="X1373" s="22">
        <v>17</v>
      </c>
      <c r="Y1373" s="3">
        <v>1.1000000000000001</v>
      </c>
      <c r="Z1373" s="3"/>
      <c r="AB1373" s="30">
        <v>1343</v>
      </c>
      <c r="AC1373" s="30">
        <v>1.5232936233728882</v>
      </c>
      <c r="AD1373" s="30">
        <v>0.27670637662711184</v>
      </c>
    </row>
    <row r="1374" spans="1:30">
      <c r="A1374" s="4">
        <v>43795.166666666664</v>
      </c>
      <c r="B1374">
        <v>43795</v>
      </c>
      <c r="C1374" s="3">
        <v>0.16666666666666666</v>
      </c>
      <c r="D1374" s="3">
        <v>4</v>
      </c>
      <c r="E1374" s="3">
        <v>57</v>
      </c>
      <c r="F1374" s="3">
        <v>0.5</v>
      </c>
      <c r="G1374" s="5">
        <v>0.5</v>
      </c>
      <c r="H1374" s="3">
        <v>1</v>
      </c>
      <c r="I1374" s="3">
        <v>1.55139</v>
      </c>
      <c r="J1374" s="12">
        <f t="shared" si="63"/>
        <v>1.425</v>
      </c>
      <c r="K1374" s="4">
        <v>43795.166666666664</v>
      </c>
      <c r="L1374" s="3">
        <f t="shared" si="64"/>
        <v>26</v>
      </c>
      <c r="M1374" s="3">
        <f t="shared" si="65"/>
        <v>4</v>
      </c>
      <c r="N1374" s="3">
        <v>58</v>
      </c>
      <c r="O1374" s="3">
        <v>58</v>
      </c>
      <c r="P1374" s="3">
        <v>58</v>
      </c>
      <c r="Q1374" s="3">
        <v>0</v>
      </c>
      <c r="R1374" s="3"/>
      <c r="S1374" s="3">
        <f>IF(ISBLANK(Table13[[#This Row],[T1]]),0,IF(Table13[[#This Row],[T1]]&gt;0,1,0))</f>
        <v>1</v>
      </c>
      <c r="T1374" s="3">
        <f>IF(ISBLANK(Table13[[#This Row],[T2]]),0,IF(Table13[[#This Row],[T2]]&gt;0,1,0))</f>
        <v>1</v>
      </c>
      <c r="U1374" s="3">
        <f>IF(ISBLANK(Table13[[#This Row],[T3]]),0,IF(Table13[[#This Row],[T3]]&gt;0,1,0))</f>
        <v>1</v>
      </c>
      <c r="V1374" s="3">
        <f>IF(ISBLANK(Table13[[#This Row],[T4]]),0,IF(Table13[[#This Row],[T4]]&gt;0,1,0))</f>
        <v>0</v>
      </c>
      <c r="W1374" s="25">
        <v>40</v>
      </c>
      <c r="X1374" s="23">
        <v>17</v>
      </c>
      <c r="Y1374" s="3">
        <v>1</v>
      </c>
      <c r="Z1374" s="3"/>
      <c r="AB1374" s="30">
        <v>1344</v>
      </c>
      <c r="AC1374" s="30">
        <v>1.5554634709300537</v>
      </c>
      <c r="AD1374" s="30">
        <v>-0.95546347093005368</v>
      </c>
    </row>
    <row r="1375" spans="1:30">
      <c r="A1375" s="4">
        <v>43795.208333333336</v>
      </c>
      <c r="B1375">
        <v>43795</v>
      </c>
      <c r="C1375" s="3">
        <v>0.20833333333333334</v>
      </c>
      <c r="D1375" s="3">
        <v>5</v>
      </c>
      <c r="E1375" s="3">
        <v>57</v>
      </c>
      <c r="F1375" s="3">
        <v>0.5</v>
      </c>
      <c r="G1375" s="5">
        <v>0.6</v>
      </c>
      <c r="H1375" s="3">
        <v>1.1000000000000001</v>
      </c>
      <c r="I1375" s="3">
        <v>1.55139</v>
      </c>
      <c r="J1375" s="12">
        <f t="shared" si="63"/>
        <v>1.4125000000000003</v>
      </c>
      <c r="K1375" s="4">
        <v>43795.208333333336</v>
      </c>
      <c r="L1375" s="3">
        <f t="shared" si="64"/>
        <v>26</v>
      </c>
      <c r="M1375" s="3">
        <f t="shared" si="65"/>
        <v>5</v>
      </c>
      <c r="N1375" s="3">
        <v>58</v>
      </c>
      <c r="O1375" s="3">
        <v>58</v>
      </c>
      <c r="P1375" s="3">
        <v>58</v>
      </c>
      <c r="Q1375" s="3">
        <v>0</v>
      </c>
      <c r="R1375" s="3"/>
      <c r="S1375" s="3">
        <f>IF(ISBLANK(Table13[[#This Row],[T1]]),0,IF(Table13[[#This Row],[T1]]&gt;0,1,0))</f>
        <v>1</v>
      </c>
      <c r="T1375" s="3">
        <f>IF(ISBLANK(Table13[[#This Row],[T2]]),0,IF(Table13[[#This Row],[T2]]&gt;0,1,0))</f>
        <v>1</v>
      </c>
      <c r="U1375" s="3">
        <f>IF(ISBLANK(Table13[[#This Row],[T3]]),0,IF(Table13[[#This Row],[T3]]&gt;0,1,0))</f>
        <v>1</v>
      </c>
      <c r="V1375" s="3">
        <f>IF(ISBLANK(Table13[[#This Row],[T4]]),0,IF(Table13[[#This Row],[T4]]&gt;0,1,0))</f>
        <v>0</v>
      </c>
      <c r="W1375" s="26">
        <v>40</v>
      </c>
      <c r="X1375" s="22">
        <v>17</v>
      </c>
      <c r="Y1375" s="3">
        <v>1.1000000000000001</v>
      </c>
      <c r="Z1375" s="3"/>
      <c r="AB1375" s="30">
        <v>1345</v>
      </c>
      <c r="AC1375" s="30">
        <v>1.6344850776804196</v>
      </c>
      <c r="AD1375" s="30">
        <v>-1.2344850776804197</v>
      </c>
    </row>
    <row r="1376" spans="1:30">
      <c r="A1376" s="4">
        <v>43795.25</v>
      </c>
      <c r="B1376">
        <v>43795</v>
      </c>
      <c r="C1376" s="3">
        <v>0.25</v>
      </c>
      <c r="D1376" s="3">
        <v>6</v>
      </c>
      <c r="E1376" s="3">
        <v>57</v>
      </c>
      <c r="F1376" s="3">
        <v>1.5</v>
      </c>
      <c r="G1376" s="5">
        <v>1.4</v>
      </c>
      <c r="H1376" s="3">
        <v>2.9</v>
      </c>
      <c r="I1376" s="3">
        <v>1.55139</v>
      </c>
      <c r="J1376" s="12">
        <f t="shared" si="63"/>
        <v>1.3999999999999997</v>
      </c>
      <c r="K1376" s="4">
        <v>43795.25</v>
      </c>
      <c r="L1376" s="3">
        <f t="shared" si="64"/>
        <v>26</v>
      </c>
      <c r="M1376" s="3">
        <f t="shared" si="65"/>
        <v>6</v>
      </c>
      <c r="N1376" s="3">
        <v>57</v>
      </c>
      <c r="O1376" s="3">
        <v>57</v>
      </c>
      <c r="P1376" s="3">
        <v>57</v>
      </c>
      <c r="Q1376" s="3">
        <v>0</v>
      </c>
      <c r="R1376" s="3"/>
      <c r="S1376" s="3">
        <f>IF(ISBLANK(Table13[[#This Row],[T1]]),0,IF(Table13[[#This Row],[T1]]&gt;0,1,0))</f>
        <v>1</v>
      </c>
      <c r="T1376" s="3">
        <f>IF(ISBLANK(Table13[[#This Row],[T2]]),0,IF(Table13[[#This Row],[T2]]&gt;0,1,0))</f>
        <v>1</v>
      </c>
      <c r="U1376" s="3">
        <f>IF(ISBLANK(Table13[[#This Row],[T3]]),0,IF(Table13[[#This Row],[T3]]&gt;0,1,0))</f>
        <v>1</v>
      </c>
      <c r="V1376" s="3">
        <f>IF(ISBLANK(Table13[[#This Row],[T4]]),0,IF(Table13[[#This Row],[T4]]&gt;0,1,0))</f>
        <v>0</v>
      </c>
      <c r="W1376" s="25">
        <v>38</v>
      </c>
      <c r="X1376" s="23">
        <v>21</v>
      </c>
      <c r="Y1376" s="3">
        <v>2.9</v>
      </c>
      <c r="Z1376" s="3"/>
      <c r="AB1376" s="30">
        <v>1346</v>
      </c>
      <c r="AC1376" s="30">
        <v>1.5769100359681643</v>
      </c>
      <c r="AD1376" s="30">
        <v>-0.3769100359681643</v>
      </c>
    </row>
    <row r="1377" spans="1:30">
      <c r="A1377" s="4">
        <v>43795.291666666664</v>
      </c>
      <c r="B1377">
        <v>43795</v>
      </c>
      <c r="C1377" s="3">
        <v>0.29166666666666669</v>
      </c>
      <c r="D1377" s="3">
        <v>7</v>
      </c>
      <c r="E1377" s="3">
        <v>57</v>
      </c>
      <c r="F1377" s="3">
        <v>0.4</v>
      </c>
      <c r="G1377" s="5">
        <v>0.5</v>
      </c>
      <c r="H1377" s="3">
        <v>0.9</v>
      </c>
      <c r="I1377" s="3">
        <v>1.55139</v>
      </c>
      <c r="J1377" s="12">
        <f t="shared" si="63"/>
        <v>1.4416666666666664</v>
      </c>
      <c r="K1377" s="4">
        <v>43795.291666666664</v>
      </c>
      <c r="L1377" s="3">
        <f t="shared" si="64"/>
        <v>26</v>
      </c>
      <c r="M1377" s="3">
        <f t="shared" si="65"/>
        <v>7</v>
      </c>
      <c r="N1377" s="3">
        <v>49</v>
      </c>
      <c r="O1377" s="3">
        <v>47</v>
      </c>
      <c r="P1377" s="3">
        <v>58</v>
      </c>
      <c r="Q1377" s="3">
        <v>0</v>
      </c>
      <c r="R1377" s="3"/>
      <c r="S1377" s="3">
        <f>IF(ISBLANK(Table13[[#This Row],[T1]]),0,IF(Table13[[#This Row],[T1]]&gt;0,1,0))</f>
        <v>1</v>
      </c>
      <c r="T1377" s="3">
        <f>IF(ISBLANK(Table13[[#This Row],[T2]]),0,IF(Table13[[#This Row],[T2]]&gt;0,1,0))</f>
        <v>1</v>
      </c>
      <c r="U1377" s="3">
        <f>IF(ISBLANK(Table13[[#This Row],[T3]]),0,IF(Table13[[#This Row],[T3]]&gt;0,1,0))</f>
        <v>1</v>
      </c>
      <c r="V1377" s="3">
        <f>IF(ISBLANK(Table13[[#This Row],[T4]]),0,IF(Table13[[#This Row],[T4]]&gt;0,1,0))</f>
        <v>0</v>
      </c>
      <c r="W1377" s="26">
        <v>41</v>
      </c>
      <c r="X1377" s="22">
        <v>21</v>
      </c>
      <c r="Y1377" s="3">
        <v>0.9</v>
      </c>
      <c r="Z1377" s="3"/>
      <c r="AB1377" s="30">
        <v>1347</v>
      </c>
      <c r="AC1377" s="30">
        <v>1.5876333184872196</v>
      </c>
      <c r="AD1377" s="30">
        <v>-0.28763331848721974</v>
      </c>
    </row>
    <row r="1378" spans="1:30">
      <c r="A1378" s="4">
        <v>43795.333333333336</v>
      </c>
      <c r="B1378">
        <v>43795</v>
      </c>
      <c r="C1378" s="3">
        <v>0.33333333333333331</v>
      </c>
      <c r="D1378" s="3">
        <v>8</v>
      </c>
      <c r="E1378" s="3">
        <v>57</v>
      </c>
      <c r="F1378" s="3">
        <v>0.3</v>
      </c>
      <c r="G1378" s="5">
        <v>2</v>
      </c>
      <c r="H1378" s="3">
        <v>2.2999999999999998</v>
      </c>
      <c r="I1378" s="3">
        <v>1.55139</v>
      </c>
      <c r="J1378" s="12">
        <f t="shared" si="63"/>
        <v>1.4624999999999997</v>
      </c>
      <c r="K1378" s="4">
        <v>43795.333333333336</v>
      </c>
      <c r="L1378" s="3">
        <f t="shared" si="64"/>
        <v>26</v>
      </c>
      <c r="M1378" s="3">
        <f t="shared" si="65"/>
        <v>8</v>
      </c>
      <c r="N1378" s="3">
        <v>0</v>
      </c>
      <c r="O1378" s="3">
        <v>51</v>
      </c>
      <c r="P1378" s="3">
        <v>58</v>
      </c>
      <c r="Q1378" s="3">
        <v>0</v>
      </c>
      <c r="R1378" s="3"/>
      <c r="S1378" s="3">
        <f>IF(ISBLANK(Table13[[#This Row],[T1]]),0,IF(Table13[[#This Row],[T1]]&gt;0,1,0))</f>
        <v>1</v>
      </c>
      <c r="T1378" s="3">
        <f>IF(ISBLANK(Table13[[#This Row],[T2]]),0,IF(Table13[[#This Row],[T2]]&gt;0,1,0))</f>
        <v>0</v>
      </c>
      <c r="U1378" s="3">
        <f>IF(ISBLANK(Table13[[#This Row],[T3]]),0,IF(Table13[[#This Row],[T3]]&gt;0,1,0))</f>
        <v>1</v>
      </c>
      <c r="V1378" s="3">
        <f>IF(ISBLANK(Table13[[#This Row],[T4]]),0,IF(Table13[[#This Row],[T4]]&gt;0,1,0))</f>
        <v>0</v>
      </c>
      <c r="W1378" s="25">
        <v>44</v>
      </c>
      <c r="X1378" s="23">
        <v>21</v>
      </c>
      <c r="Y1378" s="3">
        <v>2.2999999999999998</v>
      </c>
      <c r="Z1378" s="3"/>
      <c r="AB1378" s="30">
        <v>1348</v>
      </c>
      <c r="AC1378" s="30">
        <v>1.5876333184872196</v>
      </c>
      <c r="AD1378" s="30">
        <v>-0.18763331848721965</v>
      </c>
    </row>
    <row r="1379" spans="1:30">
      <c r="A1379" s="4">
        <v>43795.375</v>
      </c>
      <c r="B1379">
        <v>43795</v>
      </c>
      <c r="C1379" s="3">
        <v>0.375</v>
      </c>
      <c r="D1379" s="3">
        <v>9</v>
      </c>
      <c r="E1379" s="3">
        <v>57</v>
      </c>
      <c r="F1379" s="3">
        <v>1.4</v>
      </c>
      <c r="G1379" s="5">
        <v>0.2</v>
      </c>
      <c r="H1379" s="3">
        <v>1.5999999999999999</v>
      </c>
      <c r="I1379" s="3">
        <v>1.55139</v>
      </c>
      <c r="J1379" s="12">
        <f t="shared" si="63"/>
        <v>1.4958333333333329</v>
      </c>
      <c r="K1379" s="4">
        <v>43795.375</v>
      </c>
      <c r="L1379" s="3">
        <f t="shared" si="64"/>
        <v>26</v>
      </c>
      <c r="M1379" s="3">
        <f t="shared" si="65"/>
        <v>9</v>
      </c>
      <c r="N1379" s="3">
        <v>0</v>
      </c>
      <c r="O1379" s="3">
        <v>4</v>
      </c>
      <c r="P1379" s="3">
        <v>58</v>
      </c>
      <c r="Q1379" s="3">
        <v>0</v>
      </c>
      <c r="R1379" s="3"/>
      <c r="S1379" s="3">
        <f>IF(ISBLANK(Table13[[#This Row],[T1]]),0,IF(Table13[[#This Row],[T1]]&gt;0,1,0))</f>
        <v>0</v>
      </c>
      <c r="T1379" s="3">
        <f>IF(ISBLANK(Table13[[#This Row],[T2]]),0,IF(Table13[[#This Row],[T2]]&gt;0,1,0))</f>
        <v>0</v>
      </c>
      <c r="U1379" s="3">
        <f>IF(ISBLANK(Table13[[#This Row],[T3]]),0,IF(Table13[[#This Row],[T3]]&gt;0,1,0))</f>
        <v>0</v>
      </c>
      <c r="V1379" s="3">
        <f>IF(ISBLANK(Table13[[#This Row],[T4]]),0,IF(Table13[[#This Row],[T4]]&gt;0,1,0))</f>
        <v>1</v>
      </c>
      <c r="W1379" s="26">
        <v>47</v>
      </c>
      <c r="X1379" s="22">
        <v>21</v>
      </c>
      <c r="Y1379" s="3">
        <v>1.5999999999999999</v>
      </c>
      <c r="Z1379" s="3"/>
      <c r="AB1379" s="30">
        <v>1349</v>
      </c>
      <c r="AC1379" s="30">
        <v>1.5876333184872196</v>
      </c>
      <c r="AD1379" s="30">
        <v>-0.28763331848721974</v>
      </c>
    </row>
    <row r="1380" spans="1:30">
      <c r="A1380" s="4">
        <v>43795.416666666664</v>
      </c>
      <c r="B1380">
        <v>43795</v>
      </c>
      <c r="C1380" s="3">
        <v>0.41666666666666669</v>
      </c>
      <c r="D1380" s="3">
        <v>10</v>
      </c>
      <c r="E1380" s="3">
        <v>57</v>
      </c>
      <c r="F1380" s="3">
        <v>0.2</v>
      </c>
      <c r="G1380" s="5">
        <v>0.2</v>
      </c>
      <c r="H1380" s="3">
        <v>0.4</v>
      </c>
      <c r="I1380" s="3">
        <v>1.55139</v>
      </c>
      <c r="J1380" s="12">
        <f t="shared" si="63"/>
        <v>1.6499999999999997</v>
      </c>
      <c r="K1380" s="4">
        <v>43795.416666666664</v>
      </c>
      <c r="L1380" s="3">
        <f t="shared" si="64"/>
        <v>26</v>
      </c>
      <c r="M1380" s="3">
        <f t="shared" si="65"/>
        <v>10</v>
      </c>
      <c r="N1380" s="3">
        <v>0</v>
      </c>
      <c r="O1380" s="3">
        <v>0</v>
      </c>
      <c r="P1380" s="3">
        <v>58</v>
      </c>
      <c r="Q1380" s="3">
        <v>0</v>
      </c>
      <c r="R1380" s="3"/>
      <c r="S1380" s="3">
        <f>IF(ISBLANK(Table13[[#This Row],[T1]]),0,IF(Table13[[#This Row],[T1]]&gt;0,1,0))</f>
        <v>0</v>
      </c>
      <c r="T1380" s="3">
        <f>IF(ISBLANK(Table13[[#This Row],[T2]]),0,IF(Table13[[#This Row],[T2]]&gt;0,1,0))</f>
        <v>0</v>
      </c>
      <c r="U1380" s="3">
        <f>IF(ISBLANK(Table13[[#This Row],[T3]]),0,IF(Table13[[#This Row],[T3]]&gt;0,1,0))</f>
        <v>0</v>
      </c>
      <c r="V1380" s="3">
        <f>IF(ISBLANK(Table13[[#This Row],[T4]]),0,IF(Table13[[#This Row],[T4]]&gt;0,1,0))</f>
        <v>1</v>
      </c>
      <c r="W1380" s="25">
        <v>50</v>
      </c>
      <c r="X1380" s="23">
        <v>21</v>
      </c>
      <c r="Y1380" s="3">
        <v>0.4</v>
      </c>
      <c r="Z1380" s="3"/>
      <c r="AB1380" s="30">
        <v>1350</v>
      </c>
      <c r="AC1380" s="30">
        <v>1.6670565928414396</v>
      </c>
      <c r="AD1380" s="30">
        <v>1.4329434071585605</v>
      </c>
    </row>
    <row r="1381" spans="1:30">
      <c r="A1381" s="4">
        <v>43795.458333333336</v>
      </c>
      <c r="B1381">
        <v>43795</v>
      </c>
      <c r="C1381" s="3">
        <v>0.45833333333333331</v>
      </c>
      <c r="D1381" s="3">
        <v>11</v>
      </c>
      <c r="E1381" s="3">
        <v>57</v>
      </c>
      <c r="F1381" s="3">
        <v>0.2</v>
      </c>
      <c r="G1381" s="5">
        <v>0.2</v>
      </c>
      <c r="H1381" s="3">
        <v>0.4</v>
      </c>
      <c r="I1381" s="3">
        <v>1.55139</v>
      </c>
      <c r="J1381" s="12">
        <f t="shared" si="63"/>
        <v>1.6624999999999996</v>
      </c>
      <c r="K1381" s="4">
        <v>43795.458333333336</v>
      </c>
      <c r="L1381" s="3">
        <f t="shared" si="64"/>
        <v>26</v>
      </c>
      <c r="M1381" s="3">
        <f t="shared" si="65"/>
        <v>11</v>
      </c>
      <c r="N1381" s="3">
        <v>0</v>
      </c>
      <c r="O1381" s="3">
        <v>0</v>
      </c>
      <c r="P1381" s="3">
        <v>57</v>
      </c>
      <c r="Q1381" s="3">
        <v>0</v>
      </c>
      <c r="R1381" s="3"/>
      <c r="S1381" s="3">
        <f>IF(ISBLANK(Table13[[#This Row],[T1]]),0,IF(Table13[[#This Row],[T1]]&gt;0,1,0))</f>
        <v>0</v>
      </c>
      <c r="T1381" s="3">
        <f>IF(ISBLANK(Table13[[#This Row],[T2]]),0,IF(Table13[[#This Row],[T2]]&gt;0,1,0))</f>
        <v>0</v>
      </c>
      <c r="U1381" s="3">
        <f>IF(ISBLANK(Table13[[#This Row],[T3]]),0,IF(Table13[[#This Row],[T3]]&gt;0,1,0))</f>
        <v>0</v>
      </c>
      <c r="V1381" s="3">
        <f>IF(ISBLANK(Table13[[#This Row],[T4]]),0,IF(Table13[[#This Row],[T4]]&gt;0,1,0))</f>
        <v>1</v>
      </c>
      <c r="W1381" s="26">
        <v>54</v>
      </c>
      <c r="X1381" s="22">
        <v>17</v>
      </c>
      <c r="Y1381" s="3">
        <v>0.4</v>
      </c>
      <c r="Z1381" s="3"/>
      <c r="AB1381" s="30">
        <v>1351</v>
      </c>
      <c r="AC1381" s="30">
        <v>1.6166216731452743</v>
      </c>
      <c r="AD1381" s="30">
        <v>1.6833783268547255</v>
      </c>
    </row>
    <row r="1382" spans="1:30">
      <c r="A1382" s="4">
        <v>43795.5</v>
      </c>
      <c r="B1382">
        <v>43795</v>
      </c>
      <c r="C1382" s="3">
        <v>0.5</v>
      </c>
      <c r="D1382" s="3">
        <v>12</v>
      </c>
      <c r="E1382" s="3">
        <v>57</v>
      </c>
      <c r="F1382" s="3">
        <v>0.2</v>
      </c>
      <c r="G1382" s="5">
        <v>0.2</v>
      </c>
      <c r="H1382" s="3">
        <v>0.4</v>
      </c>
      <c r="I1382" s="3">
        <v>1.55139</v>
      </c>
      <c r="J1382" s="12">
        <f t="shared" si="63"/>
        <v>1.6666666666666663</v>
      </c>
      <c r="K1382" s="4">
        <v>43795.5</v>
      </c>
      <c r="L1382" s="3">
        <f t="shared" si="64"/>
        <v>26</v>
      </c>
      <c r="M1382" s="3">
        <f t="shared" si="65"/>
        <v>12</v>
      </c>
      <c r="N1382" s="3">
        <v>0</v>
      </c>
      <c r="O1382" s="3">
        <v>0</v>
      </c>
      <c r="P1382" s="3">
        <v>57</v>
      </c>
      <c r="Q1382" s="3">
        <v>0</v>
      </c>
      <c r="R1382" s="3"/>
      <c r="S1382" s="3">
        <f>IF(ISBLANK(Table13[[#This Row],[T1]]),0,IF(Table13[[#This Row],[T1]]&gt;0,1,0))</f>
        <v>0</v>
      </c>
      <c r="T1382" s="3">
        <f>IF(ISBLANK(Table13[[#This Row],[T2]]),0,IF(Table13[[#This Row],[T2]]&gt;0,1,0))</f>
        <v>0</v>
      </c>
      <c r="U1382" s="3">
        <f>IF(ISBLANK(Table13[[#This Row],[T3]]),0,IF(Table13[[#This Row],[T3]]&gt;0,1,0))</f>
        <v>0</v>
      </c>
      <c r="V1382" s="3">
        <f>IF(ISBLANK(Table13[[#This Row],[T4]]),0,IF(Table13[[#This Row],[T4]]&gt;0,1,0))</f>
        <v>1</v>
      </c>
      <c r="W1382" s="25">
        <v>58</v>
      </c>
      <c r="X1382" s="23">
        <v>13</v>
      </c>
      <c r="Y1382" s="3">
        <v>0.4</v>
      </c>
      <c r="Z1382" s="3"/>
      <c r="AB1382" s="30">
        <v>1352</v>
      </c>
      <c r="AC1382" s="30">
        <v>1.6237617951613643</v>
      </c>
      <c r="AD1382" s="30">
        <v>3.0762382048386359</v>
      </c>
    </row>
    <row r="1383" spans="1:30">
      <c r="A1383" s="4">
        <v>43795.541666666664</v>
      </c>
      <c r="B1383">
        <v>43795</v>
      </c>
      <c r="C1383" s="3">
        <v>0.54166666666666663</v>
      </c>
      <c r="D1383" s="3">
        <v>13</v>
      </c>
      <c r="E1383" s="3">
        <v>57</v>
      </c>
      <c r="F1383" s="3">
        <v>0.2</v>
      </c>
      <c r="G1383" s="5">
        <v>0.2</v>
      </c>
      <c r="H1383" s="3">
        <v>0.4</v>
      </c>
      <c r="I1383" s="3">
        <v>1.55139</v>
      </c>
      <c r="J1383" s="12">
        <f t="shared" si="63"/>
        <v>1.6708333333333332</v>
      </c>
      <c r="K1383" s="4">
        <v>43795.541666666664</v>
      </c>
      <c r="L1383" s="3">
        <f t="shared" si="64"/>
        <v>26</v>
      </c>
      <c r="M1383" s="3">
        <f t="shared" si="65"/>
        <v>13</v>
      </c>
      <c r="N1383" s="3">
        <v>0</v>
      </c>
      <c r="O1383" s="3">
        <v>0</v>
      </c>
      <c r="P1383" s="3">
        <v>27</v>
      </c>
      <c r="Q1383" s="3">
        <v>0</v>
      </c>
      <c r="R1383" s="3"/>
      <c r="S1383" s="3">
        <f>IF(ISBLANK(Table13[[#This Row],[T1]]),0,IF(Table13[[#This Row],[T1]]&gt;0,1,0))</f>
        <v>0</v>
      </c>
      <c r="T1383" s="3">
        <f>IF(ISBLANK(Table13[[#This Row],[T2]]),0,IF(Table13[[#This Row],[T2]]&gt;0,1,0))</f>
        <v>0</v>
      </c>
      <c r="U1383" s="3">
        <f>IF(ISBLANK(Table13[[#This Row],[T3]]),0,IF(Table13[[#This Row],[T3]]&gt;0,1,0))</f>
        <v>0</v>
      </c>
      <c r="V1383" s="3">
        <f>IF(ISBLANK(Table13[[#This Row],[T4]]),0,IF(Table13[[#This Row],[T4]]&gt;0,1,0))</f>
        <v>1</v>
      </c>
      <c r="W1383" s="26">
        <v>61</v>
      </c>
      <c r="X1383" s="22">
        <v>17</v>
      </c>
      <c r="Y1383" s="3">
        <v>0.4</v>
      </c>
      <c r="Z1383" s="3"/>
      <c r="AB1383" s="30">
        <v>1353</v>
      </c>
      <c r="AC1383" s="30">
        <v>1.4197595689461482</v>
      </c>
      <c r="AD1383" s="30">
        <v>-0.71975956894614823</v>
      </c>
    </row>
    <row r="1384" spans="1:30">
      <c r="A1384" s="4">
        <v>43795.583333333336</v>
      </c>
      <c r="B1384">
        <v>43795</v>
      </c>
      <c r="C1384" s="3">
        <v>0.58333333333333337</v>
      </c>
      <c r="D1384" s="3">
        <v>14</v>
      </c>
      <c r="E1384" s="3">
        <v>57</v>
      </c>
      <c r="F1384" s="3">
        <v>0.2</v>
      </c>
      <c r="G1384" s="5">
        <v>0.9</v>
      </c>
      <c r="H1384" s="3">
        <v>1.1000000000000001</v>
      </c>
      <c r="I1384" s="3">
        <v>1.55139</v>
      </c>
      <c r="J1384" s="12">
        <f t="shared" si="63"/>
        <v>1.6708333333333332</v>
      </c>
      <c r="K1384" s="4">
        <v>43795.583333333336</v>
      </c>
      <c r="L1384" s="3">
        <f t="shared" si="64"/>
        <v>26</v>
      </c>
      <c r="M1384" s="3">
        <f t="shared" si="65"/>
        <v>14</v>
      </c>
      <c r="N1384" s="3">
        <v>0</v>
      </c>
      <c r="O1384" s="3">
        <v>0</v>
      </c>
      <c r="P1384" s="3">
        <v>24</v>
      </c>
      <c r="Q1384" s="3">
        <v>0</v>
      </c>
      <c r="R1384" s="3"/>
      <c r="S1384" s="3">
        <f>IF(ISBLANK(Table13[[#This Row],[T1]]),0,IF(Table13[[#This Row],[T1]]&gt;0,1,0))</f>
        <v>0</v>
      </c>
      <c r="T1384" s="3">
        <f>IF(ISBLANK(Table13[[#This Row],[T2]]),0,IF(Table13[[#This Row],[T2]]&gt;0,1,0))</f>
        <v>0</v>
      </c>
      <c r="U1384" s="3">
        <f>IF(ISBLANK(Table13[[#This Row],[T3]]),0,IF(Table13[[#This Row],[T3]]&gt;0,1,0))</f>
        <v>0</v>
      </c>
      <c r="V1384" s="3">
        <f>IF(ISBLANK(Table13[[#This Row],[T4]]),0,IF(Table13[[#This Row],[T4]]&gt;0,1,0))</f>
        <v>1</v>
      </c>
      <c r="W1384" s="25">
        <v>62</v>
      </c>
      <c r="X1384" s="23">
        <v>13</v>
      </c>
      <c r="Y1384" s="3">
        <v>1.1000000000000001</v>
      </c>
      <c r="Z1384" s="3"/>
      <c r="AB1384" s="30">
        <v>1354</v>
      </c>
      <c r="AC1384" s="30">
        <v>1.5452804797817499</v>
      </c>
      <c r="AD1384" s="30">
        <v>-1.0452804797817499</v>
      </c>
    </row>
    <row r="1385" spans="1:30">
      <c r="A1385" s="4">
        <v>43795.625</v>
      </c>
      <c r="B1385">
        <v>43795</v>
      </c>
      <c r="C1385" s="3">
        <v>0.625</v>
      </c>
      <c r="D1385" s="3">
        <v>15</v>
      </c>
      <c r="E1385" s="3">
        <v>57</v>
      </c>
      <c r="F1385" s="3">
        <v>0.8</v>
      </c>
      <c r="G1385" s="5">
        <v>0.8</v>
      </c>
      <c r="H1385" s="3">
        <v>1.6</v>
      </c>
      <c r="I1385" s="3">
        <v>1.55139</v>
      </c>
      <c r="J1385" s="12">
        <f t="shared" si="63"/>
        <v>1.645833333333333</v>
      </c>
      <c r="K1385" s="4">
        <v>43795.625</v>
      </c>
      <c r="L1385" s="3">
        <f t="shared" si="64"/>
        <v>26</v>
      </c>
      <c r="M1385" s="3">
        <f t="shared" si="65"/>
        <v>15</v>
      </c>
      <c r="N1385" s="3">
        <v>0</v>
      </c>
      <c r="O1385" s="3">
        <v>0</v>
      </c>
      <c r="P1385" s="3">
        <v>58</v>
      </c>
      <c r="Q1385" s="3">
        <v>0</v>
      </c>
      <c r="R1385" s="3"/>
      <c r="S1385" s="3">
        <f>IF(ISBLANK(Table13[[#This Row],[T1]]),0,IF(Table13[[#This Row],[T1]]&gt;0,1,0))</f>
        <v>0</v>
      </c>
      <c r="T1385" s="3">
        <f>IF(ISBLANK(Table13[[#This Row],[T2]]),0,IF(Table13[[#This Row],[T2]]&gt;0,1,0))</f>
        <v>0</v>
      </c>
      <c r="U1385" s="3">
        <f>IF(ISBLANK(Table13[[#This Row],[T3]]),0,IF(Table13[[#This Row],[T3]]&gt;0,1,0))</f>
        <v>0</v>
      </c>
      <c r="V1385" s="3">
        <f>IF(ISBLANK(Table13[[#This Row],[T4]]),0,IF(Table13[[#This Row],[T4]]&gt;0,1,0))</f>
        <v>1</v>
      </c>
      <c r="W1385" s="26">
        <v>60</v>
      </c>
      <c r="X1385" s="22">
        <v>13</v>
      </c>
      <c r="Y1385" s="3">
        <v>1.6</v>
      </c>
      <c r="Z1385" s="3"/>
      <c r="AB1385" s="30">
        <v>1355</v>
      </c>
      <c r="AC1385" s="30">
        <v>1.5131106322245842</v>
      </c>
      <c r="AD1385" s="30">
        <v>-1.0131106322245842</v>
      </c>
    </row>
    <row r="1386" spans="1:30">
      <c r="A1386" s="4">
        <v>43795.666666666664</v>
      </c>
      <c r="B1386">
        <v>43795</v>
      </c>
      <c r="C1386" s="3">
        <v>0.66666666666666663</v>
      </c>
      <c r="D1386" s="3">
        <v>16</v>
      </c>
      <c r="E1386" s="3">
        <v>57</v>
      </c>
      <c r="F1386" s="3">
        <v>1.6</v>
      </c>
      <c r="G1386" s="5">
        <v>1.2</v>
      </c>
      <c r="H1386" s="3">
        <v>2.8</v>
      </c>
      <c r="I1386" s="3">
        <v>1.55139</v>
      </c>
      <c r="J1386" s="12">
        <f t="shared" si="63"/>
        <v>1.5999999999999996</v>
      </c>
      <c r="K1386" s="4">
        <v>43795.666666666664</v>
      </c>
      <c r="L1386" s="3">
        <f t="shared" si="64"/>
        <v>26</v>
      </c>
      <c r="M1386" s="3">
        <f t="shared" si="65"/>
        <v>16</v>
      </c>
      <c r="N1386" s="3">
        <v>0</v>
      </c>
      <c r="O1386" s="3">
        <v>0</v>
      </c>
      <c r="P1386" s="3">
        <v>58</v>
      </c>
      <c r="Q1386" s="3">
        <v>0</v>
      </c>
      <c r="R1386" s="3"/>
      <c r="S1386" s="3">
        <f>IF(ISBLANK(Table13[[#This Row],[T1]]),0,IF(Table13[[#This Row],[T1]]&gt;0,1,0))</f>
        <v>0</v>
      </c>
      <c r="T1386" s="3">
        <f>IF(ISBLANK(Table13[[#This Row],[T2]]),0,IF(Table13[[#This Row],[T2]]&gt;0,1,0))</f>
        <v>0</v>
      </c>
      <c r="U1386" s="3">
        <f>IF(ISBLANK(Table13[[#This Row],[T3]]),0,IF(Table13[[#This Row],[T3]]&gt;0,1,0))</f>
        <v>0</v>
      </c>
      <c r="V1386" s="3">
        <f>IF(ISBLANK(Table13[[#This Row],[T4]]),0,IF(Table13[[#This Row],[T4]]&gt;0,1,0))</f>
        <v>1</v>
      </c>
      <c r="W1386" s="25">
        <v>57</v>
      </c>
      <c r="X1386" s="23">
        <v>13</v>
      </c>
      <c r="Y1386" s="3">
        <v>2.8</v>
      </c>
      <c r="Z1386" s="3"/>
      <c r="AB1386" s="30">
        <v>1356</v>
      </c>
      <c r="AC1386" s="30">
        <v>1.4519524300093636</v>
      </c>
      <c r="AD1386" s="30">
        <v>-1.0519524300093637</v>
      </c>
    </row>
    <row r="1387" spans="1:30">
      <c r="A1387" s="4">
        <v>43795.708333333336</v>
      </c>
      <c r="B1387">
        <v>43795</v>
      </c>
      <c r="C1387" s="3">
        <v>0.70833333333333337</v>
      </c>
      <c r="D1387" s="3">
        <v>17</v>
      </c>
      <c r="E1387" s="3">
        <v>57</v>
      </c>
      <c r="F1387" s="3">
        <v>0.8</v>
      </c>
      <c r="G1387" s="5">
        <v>0.7</v>
      </c>
      <c r="H1387" s="3">
        <v>1.5</v>
      </c>
      <c r="I1387" s="3">
        <v>1.55139</v>
      </c>
      <c r="J1387" s="12">
        <f t="shared" si="63"/>
        <v>1.6333333333333335</v>
      </c>
      <c r="K1387" s="4">
        <v>43795.708333333336</v>
      </c>
      <c r="L1387" s="3">
        <f t="shared" si="64"/>
        <v>26</v>
      </c>
      <c r="M1387" s="3">
        <f t="shared" si="65"/>
        <v>17</v>
      </c>
      <c r="N1387" s="3">
        <v>0</v>
      </c>
      <c r="O1387" s="3">
        <v>0</v>
      </c>
      <c r="P1387" s="3">
        <v>56</v>
      </c>
      <c r="Q1387" s="3">
        <v>0</v>
      </c>
      <c r="R1387" s="3"/>
      <c r="S1387" s="3">
        <f>IF(ISBLANK(Table13[[#This Row],[T1]]),0,IF(Table13[[#This Row],[T1]]&gt;0,1,0))</f>
        <v>1</v>
      </c>
      <c r="T1387" s="3">
        <f>IF(ISBLANK(Table13[[#This Row],[T2]]),0,IF(Table13[[#This Row],[T2]]&gt;0,1,0))</f>
        <v>0</v>
      </c>
      <c r="U1387" s="3">
        <f>IF(ISBLANK(Table13[[#This Row],[T3]]),0,IF(Table13[[#This Row],[T3]]&gt;0,1,0))</f>
        <v>1</v>
      </c>
      <c r="V1387" s="3">
        <f>IF(ISBLANK(Table13[[#This Row],[T4]]),0,IF(Table13[[#This Row],[T4]]&gt;0,1,0))</f>
        <v>0</v>
      </c>
      <c r="W1387" s="26">
        <v>54</v>
      </c>
      <c r="X1387" s="22">
        <v>13</v>
      </c>
      <c r="Y1387" s="3">
        <v>1.5</v>
      </c>
      <c r="Z1387" s="3"/>
      <c r="AB1387" s="30">
        <v>1357</v>
      </c>
      <c r="AC1387" s="30">
        <v>1.3622075407399423</v>
      </c>
      <c r="AD1387" s="30">
        <v>0.83779245926005785</v>
      </c>
    </row>
    <row r="1388" spans="1:30">
      <c r="A1388" s="4">
        <v>43795.75</v>
      </c>
      <c r="B1388">
        <v>43795</v>
      </c>
      <c r="C1388" s="3">
        <v>0.75</v>
      </c>
      <c r="D1388" s="3">
        <v>18</v>
      </c>
      <c r="E1388" s="3">
        <v>57</v>
      </c>
      <c r="F1388" s="3">
        <v>0.8</v>
      </c>
      <c r="G1388" s="5">
        <v>0.8</v>
      </c>
      <c r="H1388" s="3">
        <v>1.6</v>
      </c>
      <c r="I1388" s="3">
        <v>1.55139</v>
      </c>
      <c r="J1388" s="12">
        <f t="shared" si="63"/>
        <v>1.6375000000000002</v>
      </c>
      <c r="K1388" s="4">
        <v>43795.75</v>
      </c>
      <c r="L1388" s="3">
        <f t="shared" si="64"/>
        <v>26</v>
      </c>
      <c r="M1388" s="3">
        <f t="shared" si="65"/>
        <v>18</v>
      </c>
      <c r="N1388" s="3">
        <v>0</v>
      </c>
      <c r="O1388" s="3">
        <v>0</v>
      </c>
      <c r="P1388" s="3">
        <v>58</v>
      </c>
      <c r="Q1388" s="3">
        <v>0</v>
      </c>
      <c r="R1388" s="3"/>
      <c r="S1388" s="3">
        <f>IF(ISBLANK(Table13[[#This Row],[T1]]),0,IF(Table13[[#This Row],[T1]]&gt;0,1,0))</f>
        <v>1</v>
      </c>
      <c r="T1388" s="3">
        <f>IF(ISBLANK(Table13[[#This Row],[T2]]),0,IF(Table13[[#This Row],[T2]]&gt;0,1,0))</f>
        <v>0</v>
      </c>
      <c r="U1388" s="3">
        <f>IF(ISBLANK(Table13[[#This Row],[T3]]),0,IF(Table13[[#This Row],[T3]]&gt;0,1,0))</f>
        <v>1</v>
      </c>
      <c r="V1388" s="3">
        <f>IF(ISBLANK(Table13[[#This Row],[T4]]),0,IF(Table13[[#This Row],[T4]]&gt;0,1,0))</f>
        <v>0</v>
      </c>
      <c r="W1388" s="25">
        <v>53</v>
      </c>
      <c r="X1388" s="23">
        <v>13</v>
      </c>
      <c r="Y1388" s="3">
        <v>1.6</v>
      </c>
      <c r="Z1388" s="3"/>
      <c r="AB1388" s="30">
        <v>1358</v>
      </c>
      <c r="AC1388" s="30">
        <v>1.3407609757018319</v>
      </c>
      <c r="AD1388" s="30">
        <v>-1.0407609757018319</v>
      </c>
    </row>
    <row r="1389" spans="1:30">
      <c r="A1389" s="4">
        <v>43795.791666666664</v>
      </c>
      <c r="B1389">
        <v>43795</v>
      </c>
      <c r="C1389" s="3">
        <v>0.79166666666666663</v>
      </c>
      <c r="D1389" s="3">
        <v>19</v>
      </c>
      <c r="E1389" s="3">
        <v>57</v>
      </c>
      <c r="F1389" s="3">
        <v>0.7</v>
      </c>
      <c r="G1389" s="5">
        <v>1.2</v>
      </c>
      <c r="H1389" s="3">
        <v>1.9</v>
      </c>
      <c r="I1389" s="3">
        <v>1.55139</v>
      </c>
      <c r="J1389" s="12">
        <f t="shared" si="63"/>
        <v>1.6041666666666667</v>
      </c>
      <c r="K1389" s="4">
        <v>43795.791666666664</v>
      </c>
      <c r="L1389" s="3">
        <f t="shared" si="64"/>
        <v>26</v>
      </c>
      <c r="M1389" s="3">
        <f t="shared" si="65"/>
        <v>19</v>
      </c>
      <c r="N1389" s="3">
        <v>0</v>
      </c>
      <c r="O1389" s="3">
        <v>0</v>
      </c>
      <c r="P1389" s="3">
        <v>58</v>
      </c>
      <c r="Q1389" s="3">
        <v>0</v>
      </c>
      <c r="R1389" s="3"/>
      <c r="S1389" s="3">
        <f>IF(ISBLANK(Table13[[#This Row],[T1]]),0,IF(Table13[[#This Row],[T1]]&gt;0,1,0))</f>
        <v>1</v>
      </c>
      <c r="T1389" s="3">
        <f>IF(ISBLANK(Table13[[#This Row],[T2]]),0,IF(Table13[[#This Row],[T2]]&gt;0,1,0))</f>
        <v>0</v>
      </c>
      <c r="U1389" s="3">
        <f>IF(ISBLANK(Table13[[#This Row],[T3]]),0,IF(Table13[[#This Row],[T3]]&gt;0,1,0))</f>
        <v>1</v>
      </c>
      <c r="V1389" s="3">
        <f>IF(ISBLANK(Table13[[#This Row],[T4]]),0,IF(Table13[[#This Row],[T4]]&gt;0,1,0))</f>
        <v>0</v>
      </c>
      <c r="W1389" s="26">
        <v>52</v>
      </c>
      <c r="X1389" s="22">
        <v>13</v>
      </c>
      <c r="Y1389" s="3">
        <v>1.9</v>
      </c>
      <c r="Z1389" s="3"/>
      <c r="AB1389" s="30">
        <v>1359</v>
      </c>
      <c r="AC1389" s="30">
        <v>1.3407609757018319</v>
      </c>
      <c r="AD1389" s="30">
        <v>-0.74076097570183197</v>
      </c>
    </row>
    <row r="1390" spans="1:30">
      <c r="A1390" s="4">
        <v>43795.833333333336</v>
      </c>
      <c r="B1390">
        <v>43795</v>
      </c>
      <c r="C1390" s="3">
        <v>0.83333333333333337</v>
      </c>
      <c r="D1390" s="3">
        <v>20</v>
      </c>
      <c r="E1390" s="3">
        <v>57</v>
      </c>
      <c r="F1390" s="3">
        <v>1.7</v>
      </c>
      <c r="G1390" s="5">
        <v>2.2999999999999998</v>
      </c>
      <c r="H1390" s="3">
        <v>4</v>
      </c>
      <c r="I1390" s="3">
        <v>1.55139</v>
      </c>
      <c r="J1390" s="12">
        <f t="shared" si="63"/>
        <v>1.5666666666666664</v>
      </c>
      <c r="K1390" s="4">
        <v>43795.833333333336</v>
      </c>
      <c r="L1390" s="3">
        <f t="shared" si="64"/>
        <v>26</v>
      </c>
      <c r="M1390" s="3">
        <f t="shared" si="65"/>
        <v>20</v>
      </c>
      <c r="N1390" s="3">
        <v>0</v>
      </c>
      <c r="O1390" s="3">
        <v>0</v>
      </c>
      <c r="P1390" s="3">
        <v>58</v>
      </c>
      <c r="Q1390" s="3">
        <v>0</v>
      </c>
      <c r="R1390" s="3"/>
      <c r="S1390" s="3">
        <f>IF(ISBLANK(Table13[[#This Row],[T1]]),0,IF(Table13[[#This Row],[T1]]&gt;0,1,0))</f>
        <v>1</v>
      </c>
      <c r="T1390" s="3">
        <f>IF(ISBLANK(Table13[[#This Row],[T2]]),0,IF(Table13[[#This Row],[T2]]&gt;0,1,0))</f>
        <v>0</v>
      </c>
      <c r="U1390" s="3">
        <f>IF(ISBLANK(Table13[[#This Row],[T3]]),0,IF(Table13[[#This Row],[T3]]&gt;0,1,0))</f>
        <v>1</v>
      </c>
      <c r="V1390" s="3">
        <f>IF(ISBLANK(Table13[[#This Row],[T4]]),0,IF(Table13[[#This Row],[T4]]&gt;0,1,0))</f>
        <v>0</v>
      </c>
      <c r="W1390" s="25">
        <v>51</v>
      </c>
      <c r="X1390" s="23">
        <v>13</v>
      </c>
      <c r="Y1390" s="3">
        <v>4</v>
      </c>
      <c r="Z1390" s="3"/>
      <c r="AB1390" s="30">
        <v>1360</v>
      </c>
      <c r="AC1390" s="30">
        <v>1.3729308232589976</v>
      </c>
      <c r="AD1390" s="30">
        <v>-0.37293082325899762</v>
      </c>
    </row>
    <row r="1391" spans="1:30">
      <c r="A1391" s="4">
        <v>43795.875</v>
      </c>
      <c r="B1391">
        <v>43795</v>
      </c>
      <c r="C1391" s="3">
        <v>0.875</v>
      </c>
      <c r="D1391" s="3">
        <v>21</v>
      </c>
      <c r="E1391" s="3">
        <v>57</v>
      </c>
      <c r="F1391" s="3">
        <v>1</v>
      </c>
      <c r="G1391" s="5">
        <v>0.9</v>
      </c>
      <c r="H1391" s="3">
        <v>1.9</v>
      </c>
      <c r="I1391" s="3">
        <v>1.55139</v>
      </c>
      <c r="J1391" s="12">
        <f t="shared" si="63"/>
        <v>1.4749999999999999</v>
      </c>
      <c r="K1391" s="4">
        <v>43795.875</v>
      </c>
      <c r="L1391" s="3">
        <f t="shared" si="64"/>
        <v>26</v>
      </c>
      <c r="M1391" s="3">
        <f t="shared" si="65"/>
        <v>21</v>
      </c>
      <c r="N1391" s="3">
        <v>6</v>
      </c>
      <c r="O1391" s="3">
        <v>18</v>
      </c>
      <c r="P1391" s="3">
        <v>56</v>
      </c>
      <c r="Q1391" s="3">
        <v>0</v>
      </c>
      <c r="R1391" s="3"/>
      <c r="S1391" s="3">
        <f>IF(ISBLANK(Table13[[#This Row],[T1]]),0,IF(Table13[[#This Row],[T1]]&gt;0,1,0))</f>
        <v>1</v>
      </c>
      <c r="T1391" s="3">
        <f>IF(ISBLANK(Table13[[#This Row],[T2]]),0,IF(Table13[[#This Row],[T2]]&gt;0,1,0))</f>
        <v>0</v>
      </c>
      <c r="U1391" s="3">
        <f>IF(ISBLANK(Table13[[#This Row],[T3]]),0,IF(Table13[[#This Row],[T3]]&gt;0,1,0))</f>
        <v>1</v>
      </c>
      <c r="V1391" s="3">
        <f>IF(ISBLANK(Table13[[#This Row],[T4]]),0,IF(Table13[[#This Row],[T4]]&gt;0,1,0))</f>
        <v>0</v>
      </c>
      <c r="W1391" s="26">
        <v>52</v>
      </c>
      <c r="X1391" s="22">
        <v>13</v>
      </c>
      <c r="Y1391" s="3">
        <v>1.9</v>
      </c>
      <c r="Z1391" s="3"/>
      <c r="AB1391" s="30">
        <v>1361</v>
      </c>
      <c r="AC1391" s="30">
        <v>1.4340890254742182</v>
      </c>
      <c r="AD1391" s="30">
        <v>1.4659109745257821</v>
      </c>
    </row>
    <row r="1392" spans="1:30">
      <c r="A1392" s="4">
        <v>43795.916666666664</v>
      </c>
      <c r="B1392">
        <v>43795</v>
      </c>
      <c r="C1392" s="3">
        <v>0.91666666666666663</v>
      </c>
      <c r="D1392" s="3">
        <v>22</v>
      </c>
      <c r="E1392" s="3">
        <v>57</v>
      </c>
      <c r="F1392" s="3">
        <v>2.1</v>
      </c>
      <c r="G1392" s="5">
        <v>1.7</v>
      </c>
      <c r="H1392" s="3">
        <v>3.8</v>
      </c>
      <c r="I1392" s="3">
        <v>1.55139</v>
      </c>
      <c r="J1392" s="12">
        <f t="shared" si="63"/>
        <v>1.4708333333333332</v>
      </c>
      <c r="K1392" s="4">
        <v>43795.916666666664</v>
      </c>
      <c r="L1392" s="3">
        <f t="shared" si="64"/>
        <v>26</v>
      </c>
      <c r="M1392" s="3">
        <f t="shared" si="65"/>
        <v>22</v>
      </c>
      <c r="N1392" s="3">
        <v>57</v>
      </c>
      <c r="O1392" s="3">
        <v>47</v>
      </c>
      <c r="P1392" s="3">
        <v>57</v>
      </c>
      <c r="Q1392" s="3">
        <v>0</v>
      </c>
      <c r="R1392" s="3"/>
      <c r="S1392" s="3">
        <f>IF(ISBLANK(Table13[[#This Row],[T1]]),0,IF(Table13[[#This Row],[T1]]&gt;0,1,0))</f>
        <v>1</v>
      </c>
      <c r="T1392" s="3">
        <f>IF(ISBLANK(Table13[[#This Row],[T2]]),0,IF(Table13[[#This Row],[T2]]&gt;0,1,0))</f>
        <v>1</v>
      </c>
      <c r="U1392" s="3">
        <f>IF(ISBLANK(Table13[[#This Row],[T3]]),0,IF(Table13[[#This Row],[T3]]&gt;0,1,0))</f>
        <v>1</v>
      </c>
      <c r="V1392" s="3">
        <f>IF(ISBLANK(Table13[[#This Row],[T4]]),0,IF(Table13[[#This Row],[T4]]&gt;0,1,0))</f>
        <v>0</v>
      </c>
      <c r="W1392" s="25">
        <v>49</v>
      </c>
      <c r="X1392" s="23">
        <v>13</v>
      </c>
      <c r="Y1392" s="3">
        <v>3.8</v>
      </c>
      <c r="Z1392" s="3"/>
      <c r="AB1392" s="30">
        <v>1362</v>
      </c>
      <c r="AC1392" s="30">
        <v>1.5267702491369255</v>
      </c>
      <c r="AD1392" s="30">
        <v>-2.6770249136925495E-2</v>
      </c>
    </row>
    <row r="1393" spans="1:30">
      <c r="A1393" s="4">
        <v>43795.958333333336</v>
      </c>
      <c r="B1393">
        <v>43795</v>
      </c>
      <c r="C1393" s="3">
        <v>0.95833333333333337</v>
      </c>
      <c r="D1393" s="3">
        <v>23</v>
      </c>
      <c r="E1393" s="3">
        <v>57</v>
      </c>
      <c r="F1393" s="3">
        <v>0.2</v>
      </c>
      <c r="G1393" s="5">
        <v>0.2</v>
      </c>
      <c r="H1393" s="3">
        <v>0.4</v>
      </c>
      <c r="I1393" s="3">
        <v>1.55139</v>
      </c>
      <c r="J1393" s="12">
        <f t="shared" si="63"/>
        <v>1.425</v>
      </c>
      <c r="K1393" s="4">
        <v>43795.958333333336</v>
      </c>
      <c r="L1393" s="3">
        <f t="shared" si="64"/>
        <v>26</v>
      </c>
      <c r="M1393" s="3">
        <f t="shared" si="65"/>
        <v>23</v>
      </c>
      <c r="N1393" s="3">
        <v>58</v>
      </c>
      <c r="O1393" s="3">
        <v>57</v>
      </c>
      <c r="P1393" s="3">
        <v>57</v>
      </c>
      <c r="Q1393" s="3">
        <v>0</v>
      </c>
      <c r="R1393" s="3"/>
      <c r="S1393" s="3">
        <f>IF(ISBLANK(Table13[[#This Row],[T1]]),0,IF(Table13[[#This Row],[T1]]&gt;0,1,0))</f>
        <v>1</v>
      </c>
      <c r="T1393" s="3">
        <f>IF(ISBLANK(Table13[[#This Row],[T2]]),0,IF(Table13[[#This Row],[T2]]&gt;0,1,0))</f>
        <v>1</v>
      </c>
      <c r="U1393" s="3">
        <f>IF(ISBLANK(Table13[[#This Row],[T3]]),0,IF(Table13[[#This Row],[T3]]&gt;0,1,0))</f>
        <v>1</v>
      </c>
      <c r="V1393" s="3">
        <f>IF(ISBLANK(Table13[[#This Row],[T4]]),0,IF(Table13[[#This Row],[T4]]&gt;0,1,0))</f>
        <v>0</v>
      </c>
      <c r="W1393" s="26">
        <v>47</v>
      </c>
      <c r="X1393" s="22">
        <v>13</v>
      </c>
      <c r="Y1393" s="3">
        <v>0.4</v>
      </c>
      <c r="Z1393" s="3"/>
      <c r="AB1393" s="30">
        <v>1363</v>
      </c>
      <c r="AC1393" s="30">
        <v>1.6778028888665446</v>
      </c>
      <c r="AD1393" s="30">
        <v>-0.67780288886654461</v>
      </c>
    </row>
    <row r="1394" spans="1:30">
      <c r="A1394" s="4">
        <v>43796</v>
      </c>
      <c r="B1394">
        <v>43796</v>
      </c>
      <c r="C1394" s="3">
        <v>0</v>
      </c>
      <c r="D1394" s="3">
        <v>0</v>
      </c>
      <c r="E1394" s="3">
        <v>58</v>
      </c>
      <c r="F1394" s="3">
        <v>0.2</v>
      </c>
      <c r="G1394" s="5">
        <v>0.2</v>
      </c>
      <c r="H1394" s="3">
        <v>0.4</v>
      </c>
      <c r="I1394" s="3">
        <v>1.55139</v>
      </c>
      <c r="J1394" s="12">
        <f t="shared" si="63"/>
        <v>1.4750000000000003</v>
      </c>
      <c r="K1394" s="4">
        <v>43796</v>
      </c>
      <c r="L1394" s="3">
        <f t="shared" si="64"/>
        <v>27</v>
      </c>
      <c r="M1394" s="3">
        <f t="shared" si="65"/>
        <v>0</v>
      </c>
      <c r="N1394" s="3">
        <v>58</v>
      </c>
      <c r="O1394" s="3">
        <v>58</v>
      </c>
      <c r="P1394" s="3">
        <v>58</v>
      </c>
      <c r="Q1394" s="3">
        <v>0</v>
      </c>
      <c r="R1394" s="3"/>
      <c r="S1394" s="3">
        <f>IF(ISBLANK(Table13[[#This Row],[T1]]),0,IF(Table13[[#This Row],[T1]]&gt;0,1,0))</f>
        <v>1</v>
      </c>
      <c r="T1394" s="3">
        <f>IF(ISBLANK(Table13[[#This Row],[T2]]),0,IF(Table13[[#This Row],[T2]]&gt;0,1,0))</f>
        <v>1</v>
      </c>
      <c r="U1394" s="3">
        <f>IF(ISBLANK(Table13[[#This Row],[T3]]),0,IF(Table13[[#This Row],[T3]]&gt;0,1,0))</f>
        <v>1</v>
      </c>
      <c r="V1394" s="3">
        <f>IF(ISBLANK(Table13[[#This Row],[T4]]),0,IF(Table13[[#This Row],[T4]]&gt;0,1,0))</f>
        <v>0</v>
      </c>
      <c r="W1394" s="25">
        <v>47</v>
      </c>
      <c r="X1394" s="23">
        <v>13</v>
      </c>
      <c r="Y1394" s="3">
        <v>0.4</v>
      </c>
      <c r="Z1394" s="3"/>
      <c r="AB1394" s="30">
        <v>1364</v>
      </c>
      <c r="AC1394" s="30">
        <v>1.4986655654356666</v>
      </c>
      <c r="AD1394" s="30">
        <v>0.3013344345643334</v>
      </c>
    </row>
    <row r="1395" spans="1:30">
      <c r="A1395" s="4">
        <v>43796.041666666664</v>
      </c>
      <c r="B1395">
        <v>43796</v>
      </c>
      <c r="C1395" s="3">
        <v>4.1666666666666664E-2</v>
      </c>
      <c r="D1395" s="3">
        <v>1</v>
      </c>
      <c r="E1395" s="3">
        <v>58</v>
      </c>
      <c r="F1395" s="3">
        <v>0.2</v>
      </c>
      <c r="G1395" s="5">
        <v>0.2</v>
      </c>
      <c r="H1395" s="3">
        <v>0.4</v>
      </c>
      <c r="I1395" s="3">
        <v>1.55139</v>
      </c>
      <c r="J1395" s="12">
        <f t="shared" si="63"/>
        <v>1.5083333333333337</v>
      </c>
      <c r="K1395" s="4">
        <v>43796.041666666664</v>
      </c>
      <c r="L1395" s="3">
        <f t="shared" si="64"/>
        <v>27</v>
      </c>
      <c r="M1395" s="3">
        <f t="shared" si="65"/>
        <v>1</v>
      </c>
      <c r="N1395" s="3">
        <v>58</v>
      </c>
      <c r="O1395" s="3">
        <v>58</v>
      </c>
      <c r="P1395" s="3">
        <v>58</v>
      </c>
      <c r="Q1395" s="3">
        <v>0</v>
      </c>
      <c r="R1395" s="3"/>
      <c r="S1395" s="3">
        <f>IF(ISBLANK(Table13[[#This Row],[T1]]),0,IF(Table13[[#This Row],[T1]]&gt;0,1,0))</f>
        <v>1</v>
      </c>
      <c r="T1395" s="3">
        <f>IF(ISBLANK(Table13[[#This Row],[T2]]),0,IF(Table13[[#This Row],[T2]]&gt;0,1,0))</f>
        <v>1</v>
      </c>
      <c r="U1395" s="3">
        <f>IF(ISBLANK(Table13[[#This Row],[T3]]),0,IF(Table13[[#This Row],[T3]]&gt;0,1,0))</f>
        <v>1</v>
      </c>
      <c r="V1395" s="3">
        <f>IF(ISBLANK(Table13[[#This Row],[T4]]),0,IF(Table13[[#This Row],[T4]]&gt;0,1,0))</f>
        <v>0</v>
      </c>
      <c r="W1395" s="26">
        <v>45</v>
      </c>
      <c r="X1395" s="22">
        <v>13</v>
      </c>
      <c r="Y1395" s="3">
        <v>0.4</v>
      </c>
      <c r="Z1395" s="3"/>
      <c r="AB1395" s="30">
        <v>1365</v>
      </c>
      <c r="AC1395" s="30">
        <v>1.480400493296667</v>
      </c>
      <c r="AD1395" s="30">
        <v>2.9195995067033333</v>
      </c>
    </row>
    <row r="1396" spans="1:30">
      <c r="A1396" s="4">
        <v>43796.083333333336</v>
      </c>
      <c r="B1396">
        <v>43796</v>
      </c>
      <c r="C1396" s="3">
        <v>8.3333333333333329E-2</v>
      </c>
      <c r="D1396" s="3">
        <v>2</v>
      </c>
      <c r="E1396" s="3">
        <v>58</v>
      </c>
      <c r="F1396" s="3">
        <v>0.2</v>
      </c>
      <c r="G1396" s="5">
        <v>0.5</v>
      </c>
      <c r="H1396" s="3">
        <v>0.7</v>
      </c>
      <c r="I1396" s="3">
        <v>1.55139</v>
      </c>
      <c r="J1396" s="12">
        <f t="shared" si="63"/>
        <v>1.6166666666666669</v>
      </c>
      <c r="K1396" s="4">
        <v>43796.083333333336</v>
      </c>
      <c r="L1396" s="3">
        <f t="shared" si="64"/>
        <v>27</v>
      </c>
      <c r="M1396" s="3">
        <f t="shared" si="65"/>
        <v>2</v>
      </c>
      <c r="N1396" s="3">
        <v>58</v>
      </c>
      <c r="O1396" s="3">
        <v>58</v>
      </c>
      <c r="P1396" s="3">
        <v>58</v>
      </c>
      <c r="Q1396" s="3">
        <v>0</v>
      </c>
      <c r="R1396" s="3"/>
      <c r="S1396" s="3">
        <f>IF(ISBLANK(Table13[[#This Row],[T1]]),0,IF(Table13[[#This Row],[T1]]&gt;0,1,0))</f>
        <v>1</v>
      </c>
      <c r="T1396" s="3">
        <f>IF(ISBLANK(Table13[[#This Row],[T2]]),0,IF(Table13[[#This Row],[T2]]&gt;0,1,0))</f>
        <v>1</v>
      </c>
      <c r="U1396" s="3">
        <f>IF(ISBLANK(Table13[[#This Row],[T3]]),0,IF(Table13[[#This Row],[T3]]&gt;0,1,0))</f>
        <v>1</v>
      </c>
      <c r="V1396" s="3">
        <f>IF(ISBLANK(Table13[[#This Row],[T4]]),0,IF(Table13[[#This Row],[T4]]&gt;0,1,0))</f>
        <v>0</v>
      </c>
      <c r="W1396" s="25">
        <v>45</v>
      </c>
      <c r="X1396" s="23">
        <v>13</v>
      </c>
      <c r="Y1396" s="3">
        <v>0.7</v>
      </c>
      <c r="Z1396" s="3"/>
      <c r="AB1396" s="30">
        <v>1366</v>
      </c>
      <c r="AC1396" s="30">
        <v>1.4911237758157223</v>
      </c>
      <c r="AD1396" s="30">
        <v>1.408876224184278</v>
      </c>
    </row>
    <row r="1397" spans="1:30">
      <c r="A1397" s="4">
        <v>43796.125</v>
      </c>
      <c r="B1397">
        <v>43796</v>
      </c>
      <c r="C1397" s="3">
        <v>0.125</v>
      </c>
      <c r="D1397" s="3">
        <v>3</v>
      </c>
      <c r="E1397" s="3">
        <v>58</v>
      </c>
      <c r="F1397" s="3">
        <v>0.2</v>
      </c>
      <c r="G1397" s="5">
        <v>0.5</v>
      </c>
      <c r="H1397" s="3">
        <v>0.7</v>
      </c>
      <c r="I1397" s="3">
        <v>1.55139</v>
      </c>
      <c r="J1397" s="12">
        <f t="shared" si="63"/>
        <v>1.6291666666666671</v>
      </c>
      <c r="K1397" s="4">
        <v>43796.125</v>
      </c>
      <c r="L1397" s="3">
        <f t="shared" si="64"/>
        <v>27</v>
      </c>
      <c r="M1397" s="3">
        <f t="shared" si="65"/>
        <v>3</v>
      </c>
      <c r="N1397" s="3">
        <v>57</v>
      </c>
      <c r="O1397" s="3">
        <v>57</v>
      </c>
      <c r="P1397" s="3">
        <v>57</v>
      </c>
      <c r="Q1397" s="3">
        <v>0</v>
      </c>
      <c r="R1397" s="3"/>
      <c r="S1397" s="3">
        <f>IF(ISBLANK(Table13[[#This Row],[T1]]),0,IF(Table13[[#This Row],[T1]]&gt;0,1,0))</f>
        <v>1</v>
      </c>
      <c r="T1397" s="3">
        <f>IF(ISBLANK(Table13[[#This Row],[T2]]),0,IF(Table13[[#This Row],[T2]]&gt;0,1,0))</f>
        <v>1</v>
      </c>
      <c r="U1397" s="3">
        <f>IF(ISBLANK(Table13[[#This Row],[T3]]),0,IF(Table13[[#This Row],[T3]]&gt;0,1,0))</f>
        <v>1</v>
      </c>
      <c r="V1397" s="3">
        <f>IF(ISBLANK(Table13[[#This Row],[T4]]),0,IF(Table13[[#This Row],[T4]]&gt;0,1,0))</f>
        <v>0</v>
      </c>
      <c r="W1397" s="26">
        <v>46</v>
      </c>
      <c r="X1397" s="22">
        <v>11</v>
      </c>
      <c r="Y1397" s="3">
        <v>0.7</v>
      </c>
      <c r="Z1397" s="3"/>
      <c r="AB1397" s="30">
        <v>1367</v>
      </c>
      <c r="AC1397" s="30">
        <v>1.5232936233728882</v>
      </c>
      <c r="AD1397" s="30">
        <v>1.676706376627112</v>
      </c>
    </row>
    <row r="1398" spans="1:30">
      <c r="A1398" s="4">
        <v>43796.166666666664</v>
      </c>
      <c r="B1398">
        <v>43796</v>
      </c>
      <c r="C1398" s="3">
        <v>0.16666666666666666</v>
      </c>
      <c r="D1398" s="3">
        <v>4</v>
      </c>
      <c r="E1398" s="3">
        <v>58</v>
      </c>
      <c r="F1398" s="3">
        <v>0.2</v>
      </c>
      <c r="G1398" s="5">
        <v>0.5</v>
      </c>
      <c r="H1398" s="3">
        <v>0.7</v>
      </c>
      <c r="I1398" s="3">
        <v>1.55139</v>
      </c>
      <c r="J1398" s="12">
        <f t="shared" si="63"/>
        <v>1.6208333333333336</v>
      </c>
      <c r="K1398" s="4">
        <v>43796.166666666664</v>
      </c>
      <c r="L1398" s="3">
        <f t="shared" si="64"/>
        <v>27</v>
      </c>
      <c r="M1398" s="3">
        <f t="shared" si="65"/>
        <v>4</v>
      </c>
      <c r="N1398" s="3">
        <v>58</v>
      </c>
      <c r="O1398" s="3">
        <v>58</v>
      </c>
      <c r="P1398" s="3">
        <v>58</v>
      </c>
      <c r="Q1398" s="3">
        <v>0</v>
      </c>
      <c r="R1398" s="3"/>
      <c r="S1398" s="3">
        <f>IF(ISBLANK(Table13[[#This Row],[T1]]),0,IF(Table13[[#This Row],[T1]]&gt;0,1,0))</f>
        <v>1</v>
      </c>
      <c r="T1398" s="3">
        <f>IF(ISBLANK(Table13[[#This Row],[T2]]),0,IF(Table13[[#This Row],[T2]]&gt;0,1,0))</f>
        <v>1</v>
      </c>
      <c r="U1398" s="3">
        <f>IF(ISBLANK(Table13[[#This Row],[T3]]),0,IF(Table13[[#This Row],[T3]]&gt;0,1,0))</f>
        <v>1</v>
      </c>
      <c r="V1398" s="3">
        <f>IF(ISBLANK(Table13[[#This Row],[T4]]),0,IF(Table13[[#This Row],[T4]]&gt;0,1,0))</f>
        <v>0</v>
      </c>
      <c r="W1398" s="25">
        <v>46</v>
      </c>
      <c r="X1398" s="23">
        <v>11</v>
      </c>
      <c r="Y1398" s="3">
        <v>0.7</v>
      </c>
      <c r="Z1398" s="3"/>
      <c r="AB1398" s="30">
        <v>1368</v>
      </c>
      <c r="AC1398" s="30">
        <v>1.5340169058919433</v>
      </c>
      <c r="AD1398" s="30">
        <v>-1.0340169058919433</v>
      </c>
    </row>
    <row r="1399" spans="1:30">
      <c r="A1399" s="4">
        <v>43796.208333333336</v>
      </c>
      <c r="B1399">
        <v>43796</v>
      </c>
      <c r="C1399" s="3">
        <v>0.20833333333333334</v>
      </c>
      <c r="D1399" s="3">
        <v>5</v>
      </c>
      <c r="E1399" s="3">
        <v>58</v>
      </c>
      <c r="F1399" s="3">
        <v>0.2</v>
      </c>
      <c r="G1399" s="5">
        <v>0.6</v>
      </c>
      <c r="H1399" s="3">
        <v>0.8</v>
      </c>
      <c r="I1399" s="3">
        <v>1.55139</v>
      </c>
      <c r="J1399" s="12">
        <f t="shared" si="63"/>
        <v>1.6125</v>
      </c>
      <c r="K1399" s="4">
        <v>43796.208333333336</v>
      </c>
      <c r="L1399" s="3">
        <f t="shared" si="64"/>
        <v>27</v>
      </c>
      <c r="M1399" s="3">
        <f t="shared" si="65"/>
        <v>5</v>
      </c>
      <c r="N1399" s="3">
        <v>58</v>
      </c>
      <c r="O1399" s="3">
        <v>58</v>
      </c>
      <c r="P1399" s="3">
        <v>58</v>
      </c>
      <c r="Q1399" s="3">
        <v>0</v>
      </c>
      <c r="R1399" s="3"/>
      <c r="S1399" s="3">
        <f>IF(ISBLANK(Table13[[#This Row],[T1]]),0,IF(Table13[[#This Row],[T1]]&gt;0,1,0))</f>
        <v>1</v>
      </c>
      <c r="T1399" s="3">
        <f>IF(ISBLANK(Table13[[#This Row],[T2]]),0,IF(Table13[[#This Row],[T2]]&gt;0,1,0))</f>
        <v>1</v>
      </c>
      <c r="U1399" s="3">
        <f>IF(ISBLANK(Table13[[#This Row],[T3]]),0,IF(Table13[[#This Row],[T3]]&gt;0,1,0))</f>
        <v>1</v>
      </c>
      <c r="V1399" s="3">
        <f>IF(ISBLANK(Table13[[#This Row],[T4]]),0,IF(Table13[[#This Row],[T4]]&gt;0,1,0))</f>
        <v>0</v>
      </c>
      <c r="W1399" s="26">
        <v>48</v>
      </c>
      <c r="X1399" s="22">
        <v>11</v>
      </c>
      <c r="Y1399" s="3">
        <v>0.8</v>
      </c>
      <c r="Z1399" s="3"/>
      <c r="AB1399" s="30">
        <v>1369</v>
      </c>
      <c r="AC1399" s="30">
        <v>1.5522819780309429</v>
      </c>
      <c r="AD1399" s="30">
        <v>-0.85228197803094297</v>
      </c>
    </row>
    <row r="1400" spans="1:30">
      <c r="A1400" s="4">
        <v>43796.25</v>
      </c>
      <c r="B1400">
        <v>43796</v>
      </c>
      <c r="C1400" s="3">
        <v>0.25</v>
      </c>
      <c r="D1400" s="3">
        <v>6</v>
      </c>
      <c r="E1400" s="3">
        <v>58</v>
      </c>
      <c r="F1400" s="3">
        <v>1.7</v>
      </c>
      <c r="G1400" s="5">
        <v>2.2000000000000002</v>
      </c>
      <c r="H1400" s="3">
        <v>3.9000000000000004</v>
      </c>
      <c r="I1400" s="3">
        <v>1.55139</v>
      </c>
      <c r="J1400" s="12">
        <f t="shared" si="63"/>
        <v>1.6000000000000003</v>
      </c>
      <c r="K1400" s="4">
        <v>43796.25</v>
      </c>
      <c r="L1400" s="3">
        <f t="shared" si="64"/>
        <v>27</v>
      </c>
      <c r="M1400" s="3">
        <f t="shared" si="65"/>
        <v>6</v>
      </c>
      <c r="N1400" s="3">
        <v>58</v>
      </c>
      <c r="O1400" s="3">
        <v>58</v>
      </c>
      <c r="P1400" s="3">
        <v>58</v>
      </c>
      <c r="Q1400" s="3">
        <v>0</v>
      </c>
      <c r="R1400" s="3"/>
      <c r="S1400" s="3">
        <f>IF(ISBLANK(Table13[[#This Row],[T1]]),0,IF(Table13[[#This Row],[T1]]&gt;0,1,0))</f>
        <v>1</v>
      </c>
      <c r="T1400" s="3">
        <f>IF(ISBLANK(Table13[[#This Row],[T2]]),0,IF(Table13[[#This Row],[T2]]&gt;0,1,0))</f>
        <v>1</v>
      </c>
      <c r="U1400" s="3">
        <f>IF(ISBLANK(Table13[[#This Row],[T3]]),0,IF(Table13[[#This Row],[T3]]&gt;0,1,0))</f>
        <v>1</v>
      </c>
      <c r="V1400" s="3">
        <f>IF(ISBLANK(Table13[[#This Row],[T4]]),0,IF(Table13[[#This Row],[T4]]&gt;0,1,0))</f>
        <v>0</v>
      </c>
      <c r="W1400" s="25">
        <v>50</v>
      </c>
      <c r="X1400" s="23">
        <v>8</v>
      </c>
      <c r="Y1400" s="3">
        <v>3.9000000000000004</v>
      </c>
      <c r="Z1400" s="3"/>
      <c r="AB1400" s="30">
        <v>1370</v>
      </c>
      <c r="AC1400" s="30">
        <v>1.6134401802461633</v>
      </c>
      <c r="AD1400" s="30">
        <v>-0.71344018024616329</v>
      </c>
    </row>
    <row r="1401" spans="1:30">
      <c r="A1401" s="4">
        <v>43796.291666666664</v>
      </c>
      <c r="B1401">
        <v>43796</v>
      </c>
      <c r="C1401" s="3">
        <v>0.29166666666666669</v>
      </c>
      <c r="D1401" s="3">
        <v>7</v>
      </c>
      <c r="E1401" s="3">
        <v>58</v>
      </c>
      <c r="F1401" s="3">
        <v>0.8</v>
      </c>
      <c r="G1401" s="5">
        <v>0.6</v>
      </c>
      <c r="H1401" s="3">
        <v>1.4</v>
      </c>
      <c r="I1401" s="3">
        <v>1.55139</v>
      </c>
      <c r="J1401" s="12">
        <f t="shared" si="63"/>
        <v>1.4708333333333332</v>
      </c>
      <c r="K1401" s="4">
        <v>43796.291666666664</v>
      </c>
      <c r="L1401" s="3">
        <f t="shared" si="64"/>
        <v>27</v>
      </c>
      <c r="M1401" s="3">
        <f t="shared" si="65"/>
        <v>7</v>
      </c>
      <c r="N1401" s="3">
        <v>15</v>
      </c>
      <c r="O1401" s="3">
        <v>57</v>
      </c>
      <c r="P1401" s="3">
        <v>57</v>
      </c>
      <c r="Q1401" s="3">
        <v>0</v>
      </c>
      <c r="R1401" s="3"/>
      <c r="S1401" s="3">
        <f>IF(ISBLANK(Table13[[#This Row],[T1]]),0,IF(Table13[[#This Row],[T1]]&gt;0,1,0))</f>
        <v>1</v>
      </c>
      <c r="T1401" s="3">
        <f>IF(ISBLANK(Table13[[#This Row],[T2]]),0,IF(Table13[[#This Row],[T2]]&gt;0,1,0))</f>
        <v>1</v>
      </c>
      <c r="U1401" s="3">
        <f>IF(ISBLANK(Table13[[#This Row],[T3]]),0,IF(Table13[[#This Row],[T3]]&gt;0,1,0))</f>
        <v>1</v>
      </c>
      <c r="V1401" s="3">
        <f>IF(ISBLANK(Table13[[#This Row],[T4]]),0,IF(Table13[[#This Row],[T4]]&gt;0,1,0))</f>
        <v>0</v>
      </c>
      <c r="W1401" s="26">
        <v>51</v>
      </c>
      <c r="X1401" s="22">
        <v>8</v>
      </c>
      <c r="Y1401" s="3">
        <v>1.4</v>
      </c>
      <c r="Z1401" s="3"/>
      <c r="AB1401" s="30">
        <v>1371</v>
      </c>
      <c r="AC1401" s="30">
        <v>1.5737285430690533</v>
      </c>
      <c r="AD1401" s="30">
        <v>-0.5737285430690533</v>
      </c>
    </row>
    <row r="1402" spans="1:30">
      <c r="A1402" s="4">
        <v>43796.333333333336</v>
      </c>
      <c r="B1402">
        <v>43796</v>
      </c>
      <c r="C1402" s="3">
        <v>0.33333333333333331</v>
      </c>
      <c r="D1402" s="3">
        <v>8</v>
      </c>
      <c r="E1402" s="3">
        <v>58</v>
      </c>
      <c r="F1402" s="3">
        <v>1.4</v>
      </c>
      <c r="G1402" s="5">
        <v>1.7</v>
      </c>
      <c r="H1402" s="3">
        <v>3.0999999999999996</v>
      </c>
      <c r="I1402" s="3">
        <v>1.55139</v>
      </c>
      <c r="J1402" s="12">
        <f t="shared" si="63"/>
        <v>1.4916666666666665</v>
      </c>
      <c r="K1402" s="4">
        <v>43796.333333333336</v>
      </c>
      <c r="L1402" s="3">
        <f t="shared" si="64"/>
        <v>27</v>
      </c>
      <c r="M1402" s="3">
        <f t="shared" si="65"/>
        <v>8</v>
      </c>
      <c r="N1402" s="3">
        <v>58</v>
      </c>
      <c r="O1402" s="3">
        <v>38</v>
      </c>
      <c r="P1402" s="3">
        <v>58</v>
      </c>
      <c r="Q1402" s="3">
        <v>0</v>
      </c>
      <c r="R1402" s="3"/>
      <c r="S1402" s="3">
        <f>IF(ISBLANK(Table13[[#This Row],[T1]]),0,IF(Table13[[#This Row],[T1]]&gt;0,1,0))</f>
        <v>1</v>
      </c>
      <c r="T1402" s="3">
        <f>IF(ISBLANK(Table13[[#This Row],[T2]]),0,IF(Table13[[#This Row],[T2]]&gt;0,1,0))</f>
        <v>0</v>
      </c>
      <c r="U1402" s="3">
        <f>IF(ISBLANK(Table13[[#This Row],[T3]]),0,IF(Table13[[#This Row],[T3]]&gt;0,1,0))</f>
        <v>1</v>
      </c>
      <c r="V1402" s="3">
        <f>IF(ISBLANK(Table13[[#This Row],[T4]]),0,IF(Table13[[#This Row],[T4]]&gt;0,1,0))</f>
        <v>0</v>
      </c>
      <c r="W1402" s="25">
        <v>51</v>
      </c>
      <c r="X1402" s="23">
        <v>11</v>
      </c>
      <c r="Y1402" s="3">
        <v>3.0999999999999996</v>
      </c>
      <c r="Z1402" s="3"/>
      <c r="AB1402" s="30">
        <v>1372</v>
      </c>
      <c r="AC1402" s="30">
        <v>1.5737285430690533</v>
      </c>
      <c r="AD1402" s="30">
        <v>-0.47372854306905321</v>
      </c>
    </row>
    <row r="1403" spans="1:30">
      <c r="A1403" s="4">
        <v>43796.375</v>
      </c>
      <c r="B1403">
        <v>43796</v>
      </c>
      <c r="C1403" s="3">
        <v>0.375</v>
      </c>
      <c r="D1403" s="3">
        <v>9</v>
      </c>
      <c r="E1403" s="3">
        <v>58</v>
      </c>
      <c r="F1403" s="3">
        <v>2.5</v>
      </c>
      <c r="G1403" s="5">
        <v>2.8</v>
      </c>
      <c r="H1403" s="3">
        <v>5.3</v>
      </c>
      <c r="I1403" s="3">
        <v>1.55139</v>
      </c>
      <c r="J1403" s="12">
        <f t="shared" si="63"/>
        <v>1.3916666666666668</v>
      </c>
      <c r="K1403" s="4">
        <v>43796.375</v>
      </c>
      <c r="L1403" s="3">
        <f t="shared" si="64"/>
        <v>27</v>
      </c>
      <c r="M1403" s="3">
        <f t="shared" si="65"/>
        <v>9</v>
      </c>
      <c r="N1403" s="3">
        <v>19</v>
      </c>
      <c r="O1403" s="3">
        <v>0</v>
      </c>
      <c r="P1403" s="3">
        <v>40</v>
      </c>
      <c r="Q1403" s="3">
        <v>0</v>
      </c>
      <c r="R1403" s="3"/>
      <c r="S1403" s="3">
        <f>IF(ISBLANK(Table13[[#This Row],[T1]]),0,IF(Table13[[#This Row],[T1]]&gt;0,1,0))</f>
        <v>1</v>
      </c>
      <c r="T1403" s="3">
        <f>IF(ISBLANK(Table13[[#This Row],[T2]]),0,IF(Table13[[#This Row],[T2]]&gt;0,1,0))</f>
        <v>0</v>
      </c>
      <c r="U1403" s="3">
        <f>IF(ISBLANK(Table13[[#This Row],[T3]]),0,IF(Table13[[#This Row],[T3]]&gt;0,1,0))</f>
        <v>1</v>
      </c>
      <c r="V1403" s="3">
        <f>IF(ISBLANK(Table13[[#This Row],[T4]]),0,IF(Table13[[#This Row],[T4]]&gt;0,1,0))</f>
        <v>0</v>
      </c>
      <c r="W1403" s="26">
        <v>51</v>
      </c>
      <c r="X1403" s="22">
        <v>11</v>
      </c>
      <c r="Y1403" s="3">
        <v>5.3</v>
      </c>
      <c r="Z1403" s="3"/>
      <c r="AB1403" s="30">
        <v>1373</v>
      </c>
      <c r="AC1403" s="30">
        <v>1.5951751081071637</v>
      </c>
      <c r="AD1403" s="30">
        <v>-0.59517510810716368</v>
      </c>
    </row>
    <row r="1404" spans="1:30">
      <c r="A1404" s="4">
        <v>43796.416666666664</v>
      </c>
      <c r="B1404">
        <v>43796</v>
      </c>
      <c r="C1404" s="3">
        <v>0.41666666666666669</v>
      </c>
      <c r="D1404" s="3">
        <v>10</v>
      </c>
      <c r="E1404" s="3">
        <v>58</v>
      </c>
      <c r="F1404" s="3">
        <v>0.5</v>
      </c>
      <c r="G1404" s="5">
        <v>0.2</v>
      </c>
      <c r="H1404" s="3">
        <v>0.7</v>
      </c>
      <c r="I1404" s="3">
        <v>1.55139</v>
      </c>
      <c r="J1404" s="12">
        <f t="shared" si="63"/>
        <v>1.2958333333333334</v>
      </c>
      <c r="K1404" s="4">
        <v>43796.416666666664</v>
      </c>
      <c r="L1404" s="3">
        <f t="shared" si="64"/>
        <v>27</v>
      </c>
      <c r="M1404" s="3">
        <f t="shared" si="65"/>
        <v>10</v>
      </c>
      <c r="N1404" s="3">
        <v>0</v>
      </c>
      <c r="O1404" s="3">
        <v>0</v>
      </c>
      <c r="P1404" s="3">
        <v>2</v>
      </c>
      <c r="Q1404" s="3">
        <v>0</v>
      </c>
      <c r="R1404" s="3"/>
      <c r="S1404" s="3">
        <f>IF(ISBLANK(Table13[[#This Row],[T1]]),0,IF(Table13[[#This Row],[T1]]&gt;0,1,0))</f>
        <v>1</v>
      </c>
      <c r="T1404" s="3">
        <f>IF(ISBLANK(Table13[[#This Row],[T2]]),0,IF(Table13[[#This Row],[T2]]&gt;0,1,0))</f>
        <v>1</v>
      </c>
      <c r="U1404" s="3">
        <f>IF(ISBLANK(Table13[[#This Row],[T3]]),0,IF(Table13[[#This Row],[T3]]&gt;0,1,0))</f>
        <v>1</v>
      </c>
      <c r="V1404" s="3">
        <f>IF(ISBLANK(Table13[[#This Row],[T4]]),0,IF(Table13[[#This Row],[T4]]&gt;0,1,0))</f>
        <v>0</v>
      </c>
      <c r="W1404" s="25">
        <v>53</v>
      </c>
      <c r="X1404" s="23">
        <v>11</v>
      </c>
      <c r="Y1404" s="3">
        <v>0.7</v>
      </c>
      <c r="Z1404" s="3"/>
      <c r="AB1404" s="30">
        <v>1374</v>
      </c>
      <c r="AC1404" s="30">
        <v>1.5951751081071637</v>
      </c>
      <c r="AD1404" s="30">
        <v>-0.49517510810716359</v>
      </c>
    </row>
    <row r="1405" spans="1:30">
      <c r="A1405" s="4">
        <v>43796.458333333336</v>
      </c>
      <c r="B1405">
        <v>43796</v>
      </c>
      <c r="C1405" s="3">
        <v>0.45833333333333331</v>
      </c>
      <c r="D1405" s="3">
        <v>11</v>
      </c>
      <c r="E1405" s="3">
        <v>58</v>
      </c>
      <c r="F1405" s="3">
        <v>0.3</v>
      </c>
      <c r="G1405" s="5">
        <v>0.2</v>
      </c>
      <c r="H1405" s="3">
        <v>0.5</v>
      </c>
      <c r="I1405" s="3">
        <v>1.55139</v>
      </c>
      <c r="J1405" s="12">
        <f t="shared" si="63"/>
        <v>1.4583333333333333</v>
      </c>
      <c r="K1405" s="4">
        <v>43796.458333506947</v>
      </c>
      <c r="L1405" s="3">
        <f t="shared" si="64"/>
        <v>27</v>
      </c>
      <c r="M1405" s="3">
        <f t="shared" si="65"/>
        <v>11</v>
      </c>
      <c r="N1405" s="3"/>
      <c r="O1405" s="3"/>
      <c r="P1405" s="3"/>
      <c r="Q1405" s="3"/>
      <c r="R1405" s="3"/>
      <c r="S1405" s="3">
        <f>IF(ISBLANK(Table13[[#This Row],[T1]]),0,IF(Table13[[#This Row],[T1]]&gt;0,1,0))</f>
        <v>0</v>
      </c>
      <c r="T1405" s="3">
        <f>IF(ISBLANK(Table13[[#This Row],[T2]]),0,IF(Table13[[#This Row],[T2]]&gt;0,1,0))</f>
        <v>1</v>
      </c>
      <c r="U1405" s="3">
        <f>IF(ISBLANK(Table13[[#This Row],[T3]]),0,IF(Table13[[#This Row],[T3]]&gt;0,1,0))</f>
        <v>0</v>
      </c>
      <c r="V1405" s="3">
        <f>IF(ISBLANK(Table13[[#This Row],[T4]]),0,IF(Table13[[#This Row],[T4]]&gt;0,1,0))</f>
        <v>0</v>
      </c>
      <c r="W1405" s="26">
        <v>56</v>
      </c>
      <c r="X1405" s="22">
        <v>11</v>
      </c>
      <c r="Y1405" s="3">
        <v>0.5</v>
      </c>
      <c r="Z1405" s="3"/>
      <c r="AB1405" s="30">
        <v>1375</v>
      </c>
      <c r="AC1405" s="30">
        <v>1.5769100359681643</v>
      </c>
      <c r="AD1405" s="30">
        <v>1.3230899640318357</v>
      </c>
    </row>
    <row r="1406" spans="1:30">
      <c r="A1406" s="4">
        <v>43796.5</v>
      </c>
      <c r="B1406">
        <v>43796</v>
      </c>
      <c r="C1406" s="3">
        <v>0.5</v>
      </c>
      <c r="D1406" s="3">
        <v>12</v>
      </c>
      <c r="E1406" s="3">
        <v>58</v>
      </c>
      <c r="F1406" s="3">
        <v>0.2</v>
      </c>
      <c r="G1406" s="5">
        <v>0.3</v>
      </c>
      <c r="H1406" s="3">
        <v>0.5</v>
      </c>
      <c r="I1406" s="3">
        <v>1.55139</v>
      </c>
      <c r="J1406" s="12">
        <f t="shared" si="63"/>
        <v>1.5875000000000001</v>
      </c>
      <c r="K1406" s="4">
        <v>43796.500000231485</v>
      </c>
      <c r="L1406" s="3">
        <f t="shared" si="64"/>
        <v>27</v>
      </c>
      <c r="M1406" s="3">
        <f t="shared" si="65"/>
        <v>12</v>
      </c>
      <c r="N1406" s="3"/>
      <c r="O1406" s="3"/>
      <c r="P1406" s="3"/>
      <c r="Q1406" s="3"/>
      <c r="R1406" s="3"/>
      <c r="S1406" s="3">
        <f>IF(ISBLANK(Table13[[#This Row],[T1]]),0,IF(Table13[[#This Row],[T1]]&gt;0,1,0))</f>
        <v>0</v>
      </c>
      <c r="T1406" s="3">
        <f>IF(ISBLANK(Table13[[#This Row],[T2]]),0,IF(Table13[[#This Row],[T2]]&gt;0,1,0))</f>
        <v>1</v>
      </c>
      <c r="U1406" s="3">
        <f>IF(ISBLANK(Table13[[#This Row],[T3]]),0,IF(Table13[[#This Row],[T3]]&gt;0,1,0))</f>
        <v>1</v>
      </c>
      <c r="V1406" s="3">
        <f>IF(ISBLANK(Table13[[#This Row],[T4]]),0,IF(Table13[[#This Row],[T4]]&gt;0,1,0))</f>
        <v>0</v>
      </c>
      <c r="W1406" s="25">
        <v>57</v>
      </c>
      <c r="X1406" s="23">
        <v>10</v>
      </c>
      <c r="Y1406" s="3">
        <v>0.5</v>
      </c>
      <c r="Z1406" s="3"/>
      <c r="AB1406" s="30">
        <v>1376</v>
      </c>
      <c r="AC1406" s="30">
        <v>1.5447401884109986</v>
      </c>
      <c r="AD1406" s="30">
        <v>-0.64474018841099856</v>
      </c>
    </row>
    <row r="1407" spans="1:30">
      <c r="A1407" s="4">
        <v>43796.541666666664</v>
      </c>
      <c r="B1407">
        <v>43796</v>
      </c>
      <c r="C1407" s="3">
        <v>0.54166666666666663</v>
      </c>
      <c r="D1407" s="3">
        <v>13</v>
      </c>
      <c r="E1407" s="3">
        <v>58</v>
      </c>
      <c r="F1407" s="3">
        <v>0.2</v>
      </c>
      <c r="G1407" s="5">
        <v>0.2</v>
      </c>
      <c r="H1407" s="3">
        <v>0.4</v>
      </c>
      <c r="I1407" s="3">
        <v>1.55139</v>
      </c>
      <c r="J1407" s="12">
        <f t="shared" si="63"/>
        <v>1.5833333333333333</v>
      </c>
      <c r="K1407" s="4">
        <v>43796.541666956022</v>
      </c>
      <c r="L1407" s="3">
        <f t="shared" si="64"/>
        <v>27</v>
      </c>
      <c r="M1407" s="3">
        <f t="shared" si="65"/>
        <v>13</v>
      </c>
      <c r="N1407" s="3"/>
      <c r="O1407" s="3"/>
      <c r="P1407" s="3"/>
      <c r="Q1407" s="3"/>
      <c r="R1407" s="3"/>
      <c r="S1407" s="3">
        <f>IF(ISBLANK(Table13[[#This Row],[T1]]),0,IF(Table13[[#This Row],[T1]]&gt;0,1,0))</f>
        <v>0</v>
      </c>
      <c r="T1407" s="3">
        <f>IF(ISBLANK(Table13[[#This Row],[T2]]),0,IF(Table13[[#This Row],[T2]]&gt;0,1,0))</f>
        <v>1</v>
      </c>
      <c r="U1407" s="3">
        <f>IF(ISBLANK(Table13[[#This Row],[T3]]),0,IF(Table13[[#This Row],[T3]]&gt;0,1,0))</f>
        <v>1</v>
      </c>
      <c r="V1407" s="3">
        <f>IF(ISBLANK(Table13[[#This Row],[T4]]),0,IF(Table13[[#This Row],[T4]]&gt;0,1,0))</f>
        <v>0</v>
      </c>
      <c r="W1407" s="26">
        <v>57</v>
      </c>
      <c r="X1407" s="22">
        <v>10</v>
      </c>
      <c r="Y1407" s="3">
        <v>0.4</v>
      </c>
      <c r="Z1407" s="3"/>
      <c r="AB1407" s="30">
        <v>1377</v>
      </c>
      <c r="AC1407" s="30">
        <v>1.6809843817656556</v>
      </c>
      <c r="AD1407" s="30">
        <v>0.61901561823434426</v>
      </c>
    </row>
    <row r="1408" spans="1:30">
      <c r="A1408" s="4">
        <v>43796.583333333336</v>
      </c>
      <c r="B1408">
        <v>43796</v>
      </c>
      <c r="C1408" s="3">
        <v>0.58333333333333337</v>
      </c>
      <c r="D1408" s="3">
        <v>14</v>
      </c>
      <c r="E1408" s="3">
        <v>58</v>
      </c>
      <c r="F1408" s="3">
        <v>0.3</v>
      </c>
      <c r="G1408" s="5">
        <v>0.2</v>
      </c>
      <c r="H1408" s="3">
        <v>0.5</v>
      </c>
      <c r="I1408" s="3">
        <v>1.55139</v>
      </c>
      <c r="J1408" s="12">
        <f t="shared" si="63"/>
        <v>1.5833333333333333</v>
      </c>
      <c r="K1408" s="4">
        <v>43796.583333680559</v>
      </c>
      <c r="L1408" s="3">
        <f t="shared" si="64"/>
        <v>27</v>
      </c>
      <c r="M1408" s="3">
        <f t="shared" si="65"/>
        <v>14</v>
      </c>
      <c r="N1408" s="3"/>
      <c r="O1408" s="3"/>
      <c r="P1408" s="3"/>
      <c r="Q1408" s="3"/>
      <c r="R1408" s="3"/>
      <c r="S1408" s="3">
        <f>IF(ISBLANK(Table13[[#This Row],[T1]]),0,IF(Table13[[#This Row],[T1]]&gt;0,1,0))</f>
        <v>0</v>
      </c>
      <c r="T1408" s="3">
        <f>IF(ISBLANK(Table13[[#This Row],[T2]]),0,IF(Table13[[#This Row],[T2]]&gt;0,1,0))</f>
        <v>1</v>
      </c>
      <c r="U1408" s="3">
        <f>IF(ISBLANK(Table13[[#This Row],[T3]]),0,IF(Table13[[#This Row],[T3]]&gt;0,1,0))</f>
        <v>1</v>
      </c>
      <c r="V1408" s="3">
        <f>IF(ISBLANK(Table13[[#This Row],[T4]]),0,IF(Table13[[#This Row],[T4]]&gt;0,1,0))</f>
        <v>0</v>
      </c>
      <c r="W1408" s="25">
        <v>57</v>
      </c>
      <c r="X1408" s="23">
        <v>11</v>
      </c>
      <c r="Y1408" s="3">
        <v>0.5</v>
      </c>
      <c r="Z1408" s="3"/>
      <c r="AB1408" s="30">
        <v>1378</v>
      </c>
      <c r="AC1408" s="30">
        <v>1.5162921251236949</v>
      </c>
      <c r="AD1408" s="30">
        <v>8.3707874876304933E-2</v>
      </c>
    </row>
    <row r="1409" spans="1:30">
      <c r="A1409" s="4">
        <v>43796.625</v>
      </c>
      <c r="B1409">
        <v>43796</v>
      </c>
      <c r="C1409" s="3">
        <v>0.625</v>
      </c>
      <c r="D1409" s="3">
        <v>15</v>
      </c>
      <c r="E1409" s="3">
        <v>58</v>
      </c>
      <c r="F1409" s="3">
        <v>0.2</v>
      </c>
      <c r="G1409" s="5">
        <v>0.3</v>
      </c>
      <c r="H1409" s="3">
        <v>0.5</v>
      </c>
      <c r="I1409" s="3">
        <v>1.55139</v>
      </c>
      <c r="J1409" s="12">
        <f t="shared" si="63"/>
        <v>1.5791666666666666</v>
      </c>
      <c r="K1409" s="4">
        <v>43796.625000405096</v>
      </c>
      <c r="L1409" s="3">
        <f t="shared" si="64"/>
        <v>27</v>
      </c>
      <c r="M1409" s="3">
        <f t="shared" si="65"/>
        <v>15</v>
      </c>
      <c r="N1409" s="3"/>
      <c r="O1409" s="3"/>
      <c r="P1409" s="3"/>
      <c r="Q1409" s="3"/>
      <c r="R1409" s="3"/>
      <c r="S1409" s="3">
        <f>IF(ISBLANK(Table13[[#This Row],[T1]]),0,IF(Table13[[#This Row],[T1]]&gt;0,1,0))</f>
        <v>0</v>
      </c>
      <c r="T1409" s="3">
        <f>IF(ISBLANK(Table13[[#This Row],[T2]]),0,IF(Table13[[#This Row],[T2]]&gt;0,1,0))</f>
        <v>0</v>
      </c>
      <c r="U1409" s="3">
        <f>IF(ISBLANK(Table13[[#This Row],[T3]]),0,IF(Table13[[#This Row],[T3]]&gt;0,1,0))</f>
        <v>1</v>
      </c>
      <c r="V1409" s="3">
        <f>IF(ISBLANK(Table13[[#This Row],[T4]]),0,IF(Table13[[#This Row],[T4]]&gt;0,1,0))</f>
        <v>0</v>
      </c>
      <c r="W1409" s="26">
        <v>58</v>
      </c>
      <c r="X1409" s="22">
        <v>10</v>
      </c>
      <c r="Y1409" s="3">
        <v>0.5</v>
      </c>
      <c r="Z1409" s="3"/>
      <c r="AB1409" s="30">
        <v>1379</v>
      </c>
      <c r="AC1409" s="30">
        <v>1.4841222775665295</v>
      </c>
      <c r="AD1409" s="30">
        <v>-1.0841222775665296</v>
      </c>
    </row>
    <row r="1410" spans="1:30">
      <c r="A1410" s="4">
        <v>43796.666666666664</v>
      </c>
      <c r="B1410">
        <v>43796</v>
      </c>
      <c r="C1410" s="3">
        <v>0.66666666666666663</v>
      </c>
      <c r="D1410" s="3">
        <v>16</v>
      </c>
      <c r="E1410" s="3">
        <v>58</v>
      </c>
      <c r="F1410" s="3">
        <v>1.6</v>
      </c>
      <c r="G1410" s="5">
        <v>2</v>
      </c>
      <c r="H1410" s="3">
        <v>3.6</v>
      </c>
      <c r="I1410" s="3">
        <v>1.55139</v>
      </c>
      <c r="J1410" s="12">
        <f t="shared" ref="J1410:J1473" si="66">AVERAGE(H1410:H1433)</f>
        <v>1.5833333333333333</v>
      </c>
      <c r="K1410" s="4">
        <v>43796.666666666664</v>
      </c>
      <c r="L1410" s="3">
        <f t="shared" ref="L1410:L1473" si="67">DAY(K1410)</f>
        <v>27</v>
      </c>
      <c r="M1410" s="3">
        <f t="shared" ref="M1410:M1473" si="68">HOUR(K1410)</f>
        <v>16</v>
      </c>
      <c r="N1410" s="3">
        <v>45</v>
      </c>
      <c r="O1410" s="3">
        <v>0</v>
      </c>
      <c r="P1410" s="3">
        <v>0</v>
      </c>
      <c r="Q1410" s="3">
        <v>0</v>
      </c>
      <c r="R1410" s="3"/>
      <c r="S1410" s="3">
        <f>IF(ISBLANK(Table13[[#This Row],[T1]]),0,IF(Table13[[#This Row],[T1]]&gt;0,1,0))</f>
        <v>0</v>
      </c>
      <c r="T1410" s="3">
        <f>IF(ISBLANK(Table13[[#This Row],[T2]]),0,IF(Table13[[#This Row],[T2]]&gt;0,1,0))</f>
        <v>0</v>
      </c>
      <c r="U1410" s="3">
        <f>IF(ISBLANK(Table13[[#This Row],[T3]]),0,IF(Table13[[#This Row],[T3]]&gt;0,1,0))</f>
        <v>1</v>
      </c>
      <c r="V1410" s="3">
        <f>IF(ISBLANK(Table13[[#This Row],[T4]]),0,IF(Table13[[#This Row],[T4]]&gt;0,1,0))</f>
        <v>0</v>
      </c>
      <c r="W1410" s="25">
        <v>57</v>
      </c>
      <c r="X1410" s="23">
        <v>17</v>
      </c>
      <c r="Y1410" s="3">
        <v>3.6</v>
      </c>
      <c r="Z1410" s="3"/>
      <c r="AB1410" s="30">
        <v>1380</v>
      </c>
      <c r="AC1410" s="30">
        <v>1.4809407846674183</v>
      </c>
      <c r="AD1410" s="30">
        <v>-1.0809407846674182</v>
      </c>
    </row>
    <row r="1411" spans="1:30">
      <c r="A1411" s="4">
        <v>43796.708333333336</v>
      </c>
      <c r="B1411">
        <v>43796</v>
      </c>
      <c r="C1411" s="3">
        <v>0.70833333333333337</v>
      </c>
      <c r="D1411" s="3">
        <v>17</v>
      </c>
      <c r="E1411" s="3">
        <v>58</v>
      </c>
      <c r="F1411" s="3">
        <v>1</v>
      </c>
      <c r="G1411" s="5">
        <v>0.6</v>
      </c>
      <c r="H1411" s="3">
        <v>1.6</v>
      </c>
      <c r="I1411" s="3">
        <v>1.55139</v>
      </c>
      <c r="J1411" s="12">
        <f t="shared" si="66"/>
        <v>1.5458333333333334</v>
      </c>
      <c r="K1411" s="4">
        <v>43796.708333333336</v>
      </c>
      <c r="L1411" s="3">
        <f t="shared" si="67"/>
        <v>27</v>
      </c>
      <c r="M1411" s="3">
        <f t="shared" si="68"/>
        <v>17</v>
      </c>
      <c r="N1411" s="3">
        <v>58</v>
      </c>
      <c r="O1411" s="3">
        <v>0</v>
      </c>
      <c r="P1411" s="3">
        <v>0</v>
      </c>
      <c r="Q1411" s="3">
        <v>0</v>
      </c>
      <c r="R1411" s="3"/>
      <c r="S1411" s="3">
        <f>IF(ISBLANK(Table13[[#This Row],[T1]]),0,IF(Table13[[#This Row],[T1]]&gt;0,1,0))</f>
        <v>0</v>
      </c>
      <c r="T1411" s="3">
        <f>IF(ISBLANK(Table13[[#This Row],[T2]]),0,IF(Table13[[#This Row],[T2]]&gt;0,1,0))</f>
        <v>0</v>
      </c>
      <c r="U1411" s="3">
        <f>IF(ISBLANK(Table13[[#This Row],[T3]]),0,IF(Table13[[#This Row],[T3]]&gt;0,1,0))</f>
        <v>1</v>
      </c>
      <c r="V1411" s="3">
        <f>IF(ISBLANK(Table13[[#This Row],[T4]]),0,IF(Table13[[#This Row],[T4]]&gt;0,1,0))</f>
        <v>0</v>
      </c>
      <c r="W1411" s="26">
        <v>57</v>
      </c>
      <c r="X1411" s="22">
        <v>20</v>
      </c>
      <c r="Y1411" s="3">
        <v>1.6</v>
      </c>
      <c r="Z1411" s="3"/>
      <c r="AB1411" s="30">
        <v>1381</v>
      </c>
      <c r="AC1411" s="30">
        <v>1.4777592917683076</v>
      </c>
      <c r="AD1411" s="30">
        <v>-1.0777592917683076</v>
      </c>
    </row>
    <row r="1412" spans="1:30">
      <c r="A1412" s="4">
        <v>43796.75</v>
      </c>
      <c r="B1412">
        <v>43796</v>
      </c>
      <c r="C1412" s="3">
        <v>0.75</v>
      </c>
      <c r="D1412" s="3">
        <v>18</v>
      </c>
      <c r="E1412" s="3">
        <v>58</v>
      </c>
      <c r="F1412" s="3">
        <v>0.3</v>
      </c>
      <c r="G1412" s="5">
        <v>0.5</v>
      </c>
      <c r="H1412" s="3">
        <v>0.8</v>
      </c>
      <c r="I1412" s="3">
        <v>1.55139</v>
      </c>
      <c r="J1412" s="12">
        <f t="shared" si="66"/>
        <v>1.5666666666666667</v>
      </c>
      <c r="K1412" s="4">
        <v>43796.75</v>
      </c>
      <c r="L1412" s="3">
        <f t="shared" si="67"/>
        <v>27</v>
      </c>
      <c r="M1412" s="3">
        <f t="shared" si="68"/>
        <v>18</v>
      </c>
      <c r="N1412" s="3">
        <v>32</v>
      </c>
      <c r="O1412" s="3">
        <v>0</v>
      </c>
      <c r="P1412" s="3">
        <v>0</v>
      </c>
      <c r="Q1412" s="3">
        <v>0</v>
      </c>
      <c r="R1412" s="3"/>
      <c r="S1412" s="3">
        <f>IF(ISBLANK(Table13[[#This Row],[T1]]),0,IF(Table13[[#This Row],[T1]]&gt;0,1,0))</f>
        <v>0</v>
      </c>
      <c r="T1412" s="3">
        <f>IF(ISBLANK(Table13[[#This Row],[T2]]),0,IF(Table13[[#This Row],[T2]]&gt;0,1,0))</f>
        <v>0</v>
      </c>
      <c r="U1412" s="3">
        <f>IF(ISBLANK(Table13[[#This Row],[T3]]),0,IF(Table13[[#This Row],[T3]]&gt;0,1,0))</f>
        <v>1</v>
      </c>
      <c r="V1412" s="3">
        <f>IF(ISBLANK(Table13[[#This Row],[T4]]),0,IF(Table13[[#This Row],[T4]]&gt;0,1,0))</f>
        <v>0</v>
      </c>
      <c r="W1412" s="25">
        <v>57</v>
      </c>
      <c r="X1412" s="23">
        <v>21</v>
      </c>
      <c r="Y1412" s="3">
        <v>0.8</v>
      </c>
      <c r="Z1412" s="3"/>
      <c r="AB1412" s="30">
        <v>1382</v>
      </c>
      <c r="AC1412" s="30">
        <v>1.4058778070340316</v>
      </c>
      <c r="AD1412" s="30">
        <v>-1.0058778070340315</v>
      </c>
    </row>
    <row r="1413" spans="1:30">
      <c r="A1413" s="4">
        <v>43796.791666666664</v>
      </c>
      <c r="B1413">
        <v>43796</v>
      </c>
      <c r="C1413" s="3">
        <v>0.79166666666666663</v>
      </c>
      <c r="D1413" s="3">
        <v>19</v>
      </c>
      <c r="E1413" s="3">
        <v>58</v>
      </c>
      <c r="F1413" s="3">
        <v>0.5</v>
      </c>
      <c r="G1413" s="5">
        <v>0.5</v>
      </c>
      <c r="H1413" s="3">
        <v>1</v>
      </c>
      <c r="I1413" s="3">
        <v>1.55139</v>
      </c>
      <c r="J1413" s="12">
        <f t="shared" si="66"/>
        <v>1.5999999999999999</v>
      </c>
      <c r="K1413" s="4">
        <v>43796.791667303238</v>
      </c>
      <c r="L1413" s="3">
        <f t="shared" si="67"/>
        <v>27</v>
      </c>
      <c r="M1413" s="3">
        <f t="shared" si="68"/>
        <v>19</v>
      </c>
      <c r="N1413" s="3"/>
      <c r="O1413" s="3"/>
      <c r="P1413" s="3"/>
      <c r="Q1413" s="3"/>
      <c r="R1413" s="3"/>
      <c r="S1413" s="3">
        <f>IF(ISBLANK(Table13[[#This Row],[T1]]),0,IF(Table13[[#This Row],[T1]]&gt;0,1,0))</f>
        <v>0</v>
      </c>
      <c r="T1413" s="3">
        <f>IF(ISBLANK(Table13[[#This Row],[T2]]),0,IF(Table13[[#This Row],[T2]]&gt;0,1,0))</f>
        <v>0</v>
      </c>
      <c r="U1413" s="3">
        <f>IF(ISBLANK(Table13[[#This Row],[T3]]),0,IF(Table13[[#This Row],[T3]]&gt;0,1,0))</f>
        <v>1</v>
      </c>
      <c r="V1413" s="3">
        <f>IF(ISBLANK(Table13[[#This Row],[T4]]),0,IF(Table13[[#This Row],[T4]]&gt;0,1,0))</f>
        <v>0</v>
      </c>
      <c r="W1413" s="26">
        <v>57</v>
      </c>
      <c r="X1413" s="22">
        <v>21</v>
      </c>
      <c r="Y1413" s="3">
        <v>1</v>
      </c>
      <c r="Z1413" s="3"/>
      <c r="AB1413" s="30">
        <v>1383</v>
      </c>
      <c r="AC1413" s="30">
        <v>1.4348661616920864</v>
      </c>
      <c r="AD1413" s="30">
        <v>-0.33486616169208627</v>
      </c>
    </row>
    <row r="1414" spans="1:30">
      <c r="A1414" s="4">
        <v>43796.833333333336</v>
      </c>
      <c r="B1414">
        <v>43796</v>
      </c>
      <c r="C1414" s="3">
        <v>0.83333333333333337</v>
      </c>
      <c r="D1414" s="3">
        <v>20</v>
      </c>
      <c r="E1414" s="3">
        <v>58</v>
      </c>
      <c r="F1414" s="3">
        <v>1.3</v>
      </c>
      <c r="G1414" s="5">
        <v>0.5</v>
      </c>
      <c r="H1414" s="3">
        <v>1.8</v>
      </c>
      <c r="I1414" s="3">
        <v>1.55139</v>
      </c>
      <c r="J1414" s="12">
        <f t="shared" si="66"/>
        <v>1.6625000000000003</v>
      </c>
      <c r="K1414" s="4">
        <v>43796.833334027775</v>
      </c>
      <c r="L1414" s="3">
        <f t="shared" si="67"/>
        <v>27</v>
      </c>
      <c r="M1414" s="3">
        <f t="shared" si="68"/>
        <v>20</v>
      </c>
      <c r="N1414" s="3"/>
      <c r="O1414" s="3"/>
      <c r="P1414" s="3"/>
      <c r="Q1414" s="3"/>
      <c r="R1414" s="3"/>
      <c r="S1414" s="3">
        <f>IF(ISBLANK(Table13[[#This Row],[T1]]),0,IF(Table13[[#This Row],[T1]]&gt;0,1,0))</f>
        <v>0</v>
      </c>
      <c r="T1414" s="3">
        <f>IF(ISBLANK(Table13[[#This Row],[T2]]),0,IF(Table13[[#This Row],[T2]]&gt;0,1,0))</f>
        <v>0</v>
      </c>
      <c r="U1414" s="3">
        <f>IF(ISBLANK(Table13[[#This Row],[T3]]),0,IF(Table13[[#This Row],[T3]]&gt;0,1,0))</f>
        <v>1</v>
      </c>
      <c r="V1414" s="3">
        <f>IF(ISBLANK(Table13[[#This Row],[T4]]),0,IF(Table13[[#This Row],[T4]]&gt;0,1,0))</f>
        <v>0</v>
      </c>
      <c r="W1414" s="25">
        <v>55</v>
      </c>
      <c r="X1414" s="23">
        <v>21</v>
      </c>
      <c r="Y1414" s="3">
        <v>1.8</v>
      </c>
      <c r="Z1414" s="3"/>
      <c r="AB1414" s="30">
        <v>1384</v>
      </c>
      <c r="AC1414" s="30">
        <v>1.456312726730197</v>
      </c>
      <c r="AD1414" s="30">
        <v>0.14368727326980313</v>
      </c>
    </row>
    <row r="1415" spans="1:30">
      <c r="A1415" s="4">
        <v>43796.875</v>
      </c>
      <c r="B1415">
        <v>43796</v>
      </c>
      <c r="C1415" s="3">
        <v>0.875</v>
      </c>
      <c r="D1415" s="3">
        <v>21</v>
      </c>
      <c r="E1415" s="3">
        <v>58</v>
      </c>
      <c r="F1415" s="3">
        <v>0.5</v>
      </c>
      <c r="G1415" s="5">
        <v>1.3</v>
      </c>
      <c r="H1415" s="3">
        <v>1.8</v>
      </c>
      <c r="I1415" s="3">
        <v>1.55139</v>
      </c>
      <c r="J1415" s="12">
        <f t="shared" si="66"/>
        <v>1.6500000000000001</v>
      </c>
      <c r="K1415" s="4">
        <v>43796.875</v>
      </c>
      <c r="L1415" s="3">
        <f t="shared" si="67"/>
        <v>27</v>
      </c>
      <c r="M1415" s="3">
        <f t="shared" si="68"/>
        <v>21</v>
      </c>
      <c r="N1415" s="3">
        <v>16</v>
      </c>
      <c r="O1415" s="3">
        <v>21</v>
      </c>
      <c r="P1415" s="3">
        <v>0</v>
      </c>
      <c r="Q1415" s="3">
        <v>0</v>
      </c>
      <c r="R1415" s="3"/>
      <c r="S1415" s="3">
        <f>IF(ISBLANK(Table13[[#This Row],[T1]]),0,IF(Table13[[#This Row],[T1]]&gt;0,1,0))</f>
        <v>1</v>
      </c>
      <c r="T1415" s="3">
        <f>IF(ISBLANK(Table13[[#This Row],[T2]]),0,IF(Table13[[#This Row],[T2]]&gt;0,1,0))</f>
        <v>0</v>
      </c>
      <c r="U1415" s="3">
        <f>IF(ISBLANK(Table13[[#This Row],[T3]]),0,IF(Table13[[#This Row],[T3]]&gt;0,1,0))</f>
        <v>1</v>
      </c>
      <c r="V1415" s="3">
        <f>IF(ISBLANK(Table13[[#This Row],[T4]]),0,IF(Table13[[#This Row],[T4]]&gt;0,1,0))</f>
        <v>0</v>
      </c>
      <c r="W1415" s="26">
        <v>53</v>
      </c>
      <c r="X1415" s="22">
        <v>21</v>
      </c>
      <c r="Y1415" s="3">
        <v>1.8</v>
      </c>
      <c r="Z1415" s="3"/>
      <c r="AB1415" s="30">
        <v>1385</v>
      </c>
      <c r="AC1415" s="30">
        <v>1.4884825742873626</v>
      </c>
      <c r="AD1415" s="30">
        <v>1.3115174257126372</v>
      </c>
    </row>
    <row r="1416" spans="1:30">
      <c r="A1416" s="4">
        <v>43796.916666666664</v>
      </c>
      <c r="B1416">
        <v>43796</v>
      </c>
      <c r="C1416" s="3">
        <v>0.91666666666666663</v>
      </c>
      <c r="D1416" s="3">
        <v>22</v>
      </c>
      <c r="E1416" s="3">
        <v>58</v>
      </c>
      <c r="F1416" s="3">
        <v>1.6</v>
      </c>
      <c r="G1416" s="5">
        <v>1.1000000000000001</v>
      </c>
      <c r="H1416" s="3">
        <v>2.7</v>
      </c>
      <c r="I1416" s="3">
        <v>1.55139</v>
      </c>
      <c r="J1416" s="12">
        <f t="shared" si="66"/>
        <v>1.6333333333333331</v>
      </c>
      <c r="K1416" s="4">
        <v>43796.916666666664</v>
      </c>
      <c r="L1416" s="3">
        <f t="shared" si="67"/>
        <v>27</v>
      </c>
      <c r="M1416" s="3">
        <f t="shared" si="68"/>
        <v>22</v>
      </c>
      <c r="N1416" s="3">
        <v>57</v>
      </c>
      <c r="O1416" s="3">
        <v>45</v>
      </c>
      <c r="P1416" s="3">
        <v>0</v>
      </c>
      <c r="Q1416" s="3">
        <v>0</v>
      </c>
      <c r="R1416" s="3"/>
      <c r="S1416" s="3">
        <f>IF(ISBLANK(Table13[[#This Row],[T1]]),0,IF(Table13[[#This Row],[T1]]&gt;0,1,0))</f>
        <v>1</v>
      </c>
      <c r="T1416" s="3">
        <f>IF(ISBLANK(Table13[[#This Row],[T2]]),0,IF(Table13[[#This Row],[T2]]&gt;0,1,0))</f>
        <v>0</v>
      </c>
      <c r="U1416" s="3">
        <f>IF(ISBLANK(Table13[[#This Row],[T3]]),0,IF(Table13[[#This Row],[T3]]&gt;0,1,0))</f>
        <v>1</v>
      </c>
      <c r="V1416" s="3">
        <f>IF(ISBLANK(Table13[[#This Row],[T4]]),0,IF(Table13[[#This Row],[T4]]&gt;0,1,0))</f>
        <v>0</v>
      </c>
      <c r="W1416" s="25">
        <v>57</v>
      </c>
      <c r="X1416" s="23">
        <v>20</v>
      </c>
      <c r="Y1416" s="3">
        <v>2.7</v>
      </c>
      <c r="Z1416" s="3"/>
      <c r="AB1416" s="30">
        <v>1386</v>
      </c>
      <c r="AC1416" s="30">
        <v>1.653174830929323</v>
      </c>
      <c r="AD1416" s="30">
        <v>-0.15317483092932305</v>
      </c>
    </row>
    <row r="1417" spans="1:30">
      <c r="A1417" s="4">
        <v>43796.958333333336</v>
      </c>
      <c r="B1417">
        <v>43796</v>
      </c>
      <c r="C1417" s="3">
        <v>0.95833333333333337</v>
      </c>
      <c r="D1417" s="3">
        <v>23</v>
      </c>
      <c r="E1417" s="3">
        <v>58</v>
      </c>
      <c r="F1417" s="3">
        <v>0.8</v>
      </c>
      <c r="G1417" s="5">
        <v>0.8</v>
      </c>
      <c r="H1417" s="3">
        <v>1.6</v>
      </c>
      <c r="I1417" s="3">
        <v>1.55139</v>
      </c>
      <c r="J1417" s="12">
        <f t="shared" si="66"/>
        <v>1.5916666666666668</v>
      </c>
      <c r="K1417" s="4">
        <v>43796.958333333336</v>
      </c>
      <c r="L1417" s="3">
        <f t="shared" si="67"/>
        <v>27</v>
      </c>
      <c r="M1417" s="3">
        <f t="shared" si="68"/>
        <v>23</v>
      </c>
      <c r="N1417" s="3">
        <v>58</v>
      </c>
      <c r="O1417" s="3">
        <v>30</v>
      </c>
      <c r="P1417" s="3">
        <v>0</v>
      </c>
      <c r="Q1417" s="3">
        <v>0</v>
      </c>
      <c r="R1417" s="3"/>
      <c r="S1417" s="3">
        <f>IF(ISBLANK(Table13[[#This Row],[T1]]),0,IF(Table13[[#This Row],[T1]]&gt;0,1,0))</f>
        <v>1</v>
      </c>
      <c r="T1417" s="3">
        <f>IF(ISBLANK(Table13[[#This Row],[T2]]),0,IF(Table13[[#This Row],[T2]]&gt;0,1,0))</f>
        <v>0</v>
      </c>
      <c r="U1417" s="3">
        <f>IF(ISBLANK(Table13[[#This Row],[T3]]),0,IF(Table13[[#This Row],[T3]]&gt;0,1,0))</f>
        <v>1</v>
      </c>
      <c r="V1417" s="3">
        <f>IF(ISBLANK(Table13[[#This Row],[T4]]),0,IF(Table13[[#This Row],[T4]]&gt;0,1,0))</f>
        <v>0</v>
      </c>
      <c r="W1417" s="26">
        <v>55</v>
      </c>
      <c r="X1417" s="22">
        <v>21</v>
      </c>
      <c r="Y1417" s="3">
        <v>1.6</v>
      </c>
      <c r="Z1417" s="3"/>
      <c r="AB1417" s="30">
        <v>1387</v>
      </c>
      <c r="AC1417" s="30">
        <v>1.6638981134483783</v>
      </c>
      <c r="AD1417" s="30">
        <v>-6.3898113448378258E-2</v>
      </c>
    </row>
    <row r="1418" spans="1:30">
      <c r="A1418" s="4">
        <v>43797</v>
      </c>
      <c r="B1418">
        <v>43797</v>
      </c>
      <c r="C1418" s="3">
        <v>0</v>
      </c>
      <c r="D1418" s="3">
        <v>0</v>
      </c>
      <c r="E1418" s="3">
        <v>59</v>
      </c>
      <c r="F1418" s="3">
        <v>0.6</v>
      </c>
      <c r="G1418" s="5">
        <v>0.6</v>
      </c>
      <c r="H1418" s="3">
        <v>1.2</v>
      </c>
      <c r="I1418" s="3">
        <v>1.55139</v>
      </c>
      <c r="J1418" s="12">
        <f t="shared" si="66"/>
        <v>1.5416666666666667</v>
      </c>
      <c r="K1418" s="4">
        <v>43797</v>
      </c>
      <c r="L1418" s="3">
        <f t="shared" si="67"/>
        <v>28</v>
      </c>
      <c r="M1418" s="3">
        <f t="shared" si="68"/>
        <v>0</v>
      </c>
      <c r="N1418" s="3">
        <v>57</v>
      </c>
      <c r="O1418" s="3">
        <v>23</v>
      </c>
      <c r="P1418" s="3">
        <v>0</v>
      </c>
      <c r="Q1418" s="3">
        <v>0</v>
      </c>
      <c r="R1418" s="3"/>
      <c r="S1418" s="3">
        <f>IF(ISBLANK(Table13[[#This Row],[T1]]),0,IF(Table13[[#This Row],[T1]]&gt;0,1,0))</f>
        <v>1</v>
      </c>
      <c r="T1418" s="3">
        <f>IF(ISBLANK(Table13[[#This Row],[T2]]),0,IF(Table13[[#This Row],[T2]]&gt;0,1,0))</f>
        <v>0</v>
      </c>
      <c r="U1418" s="3">
        <f>IF(ISBLANK(Table13[[#This Row],[T3]]),0,IF(Table13[[#This Row],[T3]]&gt;0,1,0))</f>
        <v>1</v>
      </c>
      <c r="V1418" s="3">
        <f>IF(ISBLANK(Table13[[#This Row],[T4]]),0,IF(Table13[[#This Row],[T4]]&gt;0,1,0))</f>
        <v>0</v>
      </c>
      <c r="W1418" s="25">
        <v>53</v>
      </c>
      <c r="X1418" s="23">
        <v>16</v>
      </c>
      <c r="Y1418" s="3">
        <v>1.2</v>
      </c>
      <c r="Z1418" s="3"/>
      <c r="AB1418" s="30">
        <v>1388</v>
      </c>
      <c r="AC1418" s="30">
        <v>1.6746213959674336</v>
      </c>
      <c r="AD1418" s="30">
        <v>0.22537860403256627</v>
      </c>
    </row>
    <row r="1419" spans="1:30">
      <c r="A1419" s="4">
        <v>43797.041666666664</v>
      </c>
      <c r="B1419">
        <v>43797</v>
      </c>
      <c r="C1419" s="3">
        <v>4.1666666666666664E-2</v>
      </c>
      <c r="D1419" s="3">
        <v>1</v>
      </c>
      <c r="E1419" s="3">
        <v>59</v>
      </c>
      <c r="F1419" s="3">
        <v>2</v>
      </c>
      <c r="G1419" s="5">
        <v>1</v>
      </c>
      <c r="H1419" s="3">
        <v>3</v>
      </c>
      <c r="I1419" s="3">
        <v>1.55139</v>
      </c>
      <c r="J1419" s="12">
        <f t="shared" si="66"/>
        <v>1.5291666666666666</v>
      </c>
      <c r="K1419" s="4">
        <v>43797.041666666664</v>
      </c>
      <c r="L1419" s="3">
        <f t="shared" si="67"/>
        <v>28</v>
      </c>
      <c r="M1419" s="3">
        <f t="shared" si="68"/>
        <v>1</v>
      </c>
      <c r="N1419" s="3">
        <v>58</v>
      </c>
      <c r="O1419" s="3">
        <v>58</v>
      </c>
      <c r="P1419" s="3">
        <v>0</v>
      </c>
      <c r="Q1419" s="3">
        <v>0</v>
      </c>
      <c r="R1419" s="3"/>
      <c r="S1419" s="3">
        <f>IF(ISBLANK(Table13[[#This Row],[T1]]),0,IF(Table13[[#This Row],[T1]]&gt;0,1,0))</f>
        <v>1</v>
      </c>
      <c r="T1419" s="3">
        <f>IF(ISBLANK(Table13[[#This Row],[T2]]),0,IF(Table13[[#This Row],[T2]]&gt;0,1,0))</f>
        <v>0</v>
      </c>
      <c r="U1419" s="3">
        <f>IF(ISBLANK(Table13[[#This Row],[T3]]),0,IF(Table13[[#This Row],[T3]]&gt;0,1,0))</f>
        <v>1</v>
      </c>
      <c r="V1419" s="3">
        <f>IF(ISBLANK(Table13[[#This Row],[T4]]),0,IF(Table13[[#This Row],[T4]]&gt;0,1,0))</f>
        <v>0</v>
      </c>
      <c r="W1419" s="26">
        <v>52</v>
      </c>
      <c r="X1419" s="22">
        <v>16</v>
      </c>
      <c r="Y1419" s="3">
        <v>3</v>
      </c>
      <c r="Z1419" s="3"/>
      <c r="AB1419" s="30">
        <v>1389</v>
      </c>
      <c r="AC1419" s="30">
        <v>1.6853446784864889</v>
      </c>
      <c r="AD1419" s="30">
        <v>2.3146553215135111</v>
      </c>
    </row>
    <row r="1420" spans="1:30">
      <c r="A1420" s="4">
        <v>43797.083333333336</v>
      </c>
      <c r="B1420">
        <v>43797</v>
      </c>
      <c r="C1420" s="3">
        <v>8.3333333333333329E-2</v>
      </c>
      <c r="D1420" s="3">
        <v>2</v>
      </c>
      <c r="E1420" s="3">
        <v>59</v>
      </c>
      <c r="F1420" s="3">
        <v>0.6</v>
      </c>
      <c r="G1420" s="5">
        <v>0.4</v>
      </c>
      <c r="H1420" s="3">
        <v>1</v>
      </c>
      <c r="I1420" s="3">
        <v>1.55139</v>
      </c>
      <c r="J1420" s="12">
        <f t="shared" si="66"/>
        <v>1.4416666666666664</v>
      </c>
      <c r="K1420" s="4">
        <v>43797.083333333336</v>
      </c>
      <c r="L1420" s="3">
        <f t="shared" si="67"/>
        <v>28</v>
      </c>
      <c r="M1420" s="3">
        <f t="shared" si="68"/>
        <v>2</v>
      </c>
      <c r="N1420" s="3">
        <v>58</v>
      </c>
      <c r="O1420" s="3">
        <v>58</v>
      </c>
      <c r="P1420" s="3">
        <v>0</v>
      </c>
      <c r="Q1420" s="3">
        <v>0</v>
      </c>
      <c r="R1420" s="3"/>
      <c r="S1420" s="3">
        <f>IF(ISBLANK(Table13[[#This Row],[T1]]),0,IF(Table13[[#This Row],[T1]]&gt;0,1,0))</f>
        <v>1</v>
      </c>
      <c r="T1420" s="3">
        <f>IF(ISBLANK(Table13[[#This Row],[T2]]),0,IF(Table13[[#This Row],[T2]]&gt;0,1,0))</f>
        <v>0</v>
      </c>
      <c r="U1420" s="3">
        <f>IF(ISBLANK(Table13[[#This Row],[T3]]),0,IF(Table13[[#This Row],[T3]]&gt;0,1,0))</f>
        <v>1</v>
      </c>
      <c r="V1420" s="3">
        <f>IF(ISBLANK(Table13[[#This Row],[T4]]),0,IF(Table13[[#This Row],[T4]]&gt;0,1,0))</f>
        <v>0</v>
      </c>
      <c r="W1420" s="25">
        <v>51</v>
      </c>
      <c r="X1420" s="23">
        <v>13</v>
      </c>
      <c r="Y1420" s="3">
        <v>1</v>
      </c>
      <c r="Z1420" s="3"/>
      <c r="AB1420" s="30">
        <v>1390</v>
      </c>
      <c r="AC1420" s="30">
        <v>1.6746213959674336</v>
      </c>
      <c r="AD1420" s="30">
        <v>0.22537860403256627</v>
      </c>
    </row>
    <row r="1421" spans="1:30">
      <c r="A1421" s="4">
        <v>43797.125</v>
      </c>
      <c r="B1421">
        <v>43797</v>
      </c>
      <c r="C1421" s="3">
        <v>0.125</v>
      </c>
      <c r="D1421" s="3">
        <v>3</v>
      </c>
      <c r="E1421" s="3">
        <v>59</v>
      </c>
      <c r="F1421" s="3">
        <v>0.3</v>
      </c>
      <c r="G1421" s="5">
        <v>0.2</v>
      </c>
      <c r="H1421" s="3">
        <v>0.5</v>
      </c>
      <c r="I1421" s="3">
        <v>1.55139</v>
      </c>
      <c r="J1421" s="12">
        <f t="shared" si="66"/>
        <v>1.4458333333333331</v>
      </c>
      <c r="K1421" s="4">
        <v>43797.125</v>
      </c>
      <c r="L1421" s="3">
        <f t="shared" si="67"/>
        <v>28</v>
      </c>
      <c r="M1421" s="3">
        <f t="shared" si="68"/>
        <v>3</v>
      </c>
      <c r="N1421" s="3">
        <v>58</v>
      </c>
      <c r="O1421" s="3">
        <v>58</v>
      </c>
      <c r="P1421" s="3">
        <v>0</v>
      </c>
      <c r="Q1421" s="3">
        <v>0</v>
      </c>
      <c r="R1421" s="3"/>
      <c r="S1421" s="3">
        <f>IF(ISBLANK(Table13[[#This Row],[T1]]),0,IF(Table13[[#This Row],[T1]]&gt;0,1,0))</f>
        <v>1</v>
      </c>
      <c r="T1421" s="3">
        <f>IF(ISBLANK(Table13[[#This Row],[T2]]),0,IF(Table13[[#This Row],[T2]]&gt;0,1,0))</f>
        <v>0</v>
      </c>
      <c r="U1421" s="3">
        <f>IF(ISBLANK(Table13[[#This Row],[T3]]),0,IF(Table13[[#This Row],[T3]]&gt;0,1,0))</f>
        <v>1</v>
      </c>
      <c r="V1421" s="3">
        <f>IF(ISBLANK(Table13[[#This Row],[T4]]),0,IF(Table13[[#This Row],[T4]]&gt;0,1,0))</f>
        <v>0</v>
      </c>
      <c r="W1421" s="26">
        <v>50</v>
      </c>
      <c r="X1421" s="22">
        <v>17</v>
      </c>
      <c r="Y1421" s="3">
        <v>0.5</v>
      </c>
      <c r="Z1421" s="3"/>
      <c r="AB1421" s="30">
        <v>1391</v>
      </c>
      <c r="AC1421" s="30">
        <v>1.5383772026127767</v>
      </c>
      <c r="AD1421" s="30">
        <v>2.2616227973872229</v>
      </c>
    </row>
    <row r="1422" spans="1:30">
      <c r="A1422" s="4">
        <v>43797.166666666664</v>
      </c>
      <c r="B1422">
        <v>43797</v>
      </c>
      <c r="C1422" s="3">
        <v>0.16666666666666666</v>
      </c>
      <c r="D1422" s="3">
        <v>4</v>
      </c>
      <c r="E1422" s="3">
        <v>59</v>
      </c>
      <c r="F1422" s="3">
        <v>0.3</v>
      </c>
      <c r="G1422" s="5">
        <v>0.2</v>
      </c>
      <c r="H1422" s="3">
        <v>0.5</v>
      </c>
      <c r="I1422" s="3">
        <v>1.55139</v>
      </c>
      <c r="J1422" s="12">
        <f t="shared" si="66"/>
        <v>1.4833333333333332</v>
      </c>
      <c r="K1422" s="4">
        <v>43797.166666666664</v>
      </c>
      <c r="L1422" s="3">
        <f t="shared" si="67"/>
        <v>28</v>
      </c>
      <c r="M1422" s="3">
        <f t="shared" si="68"/>
        <v>4</v>
      </c>
      <c r="N1422" s="3">
        <v>58</v>
      </c>
      <c r="O1422" s="3">
        <v>58</v>
      </c>
      <c r="P1422" s="3">
        <v>0</v>
      </c>
      <c r="Q1422" s="3">
        <v>0</v>
      </c>
      <c r="R1422" s="3"/>
      <c r="S1422" s="3">
        <f>IF(ISBLANK(Table13[[#This Row],[T1]]),0,IF(Table13[[#This Row],[T1]]&gt;0,1,0))</f>
        <v>1</v>
      </c>
      <c r="T1422" s="3">
        <f>IF(ISBLANK(Table13[[#This Row],[T2]]),0,IF(Table13[[#This Row],[T2]]&gt;0,1,0))</f>
        <v>0</v>
      </c>
      <c r="U1422" s="3">
        <f>IF(ISBLANK(Table13[[#This Row],[T3]]),0,IF(Table13[[#This Row],[T3]]&gt;0,1,0))</f>
        <v>1</v>
      </c>
      <c r="V1422" s="3">
        <f>IF(ISBLANK(Table13[[#This Row],[T4]]),0,IF(Table13[[#This Row],[T4]]&gt;0,1,0))</f>
        <v>0</v>
      </c>
      <c r="W1422" s="25">
        <v>48</v>
      </c>
      <c r="X1422" s="23">
        <v>21</v>
      </c>
      <c r="Y1422" s="3">
        <v>0.5</v>
      </c>
      <c r="Z1422" s="3"/>
      <c r="AB1422" s="30">
        <v>1392</v>
      </c>
      <c r="AC1422" s="30">
        <v>1.559823767650887</v>
      </c>
      <c r="AD1422" s="30">
        <v>-1.1598237676508871</v>
      </c>
    </row>
    <row r="1423" spans="1:30">
      <c r="A1423" s="4">
        <v>43797.208333333336</v>
      </c>
      <c r="B1423">
        <v>43797</v>
      </c>
      <c r="C1423" s="3">
        <v>0.20833333333333334</v>
      </c>
      <c r="D1423" s="3">
        <v>5</v>
      </c>
      <c r="E1423" s="3">
        <v>59</v>
      </c>
      <c r="F1423" s="3">
        <v>0.3</v>
      </c>
      <c r="G1423" s="5">
        <v>0.2</v>
      </c>
      <c r="H1423" s="3">
        <v>0.5</v>
      </c>
      <c r="I1423" s="3">
        <v>1.55139</v>
      </c>
      <c r="J1423" s="12">
        <f t="shared" si="66"/>
        <v>1.5083333333333335</v>
      </c>
      <c r="K1423" s="4">
        <v>43797.208333333336</v>
      </c>
      <c r="L1423" s="3">
        <f t="shared" si="67"/>
        <v>28</v>
      </c>
      <c r="M1423" s="3">
        <f t="shared" si="68"/>
        <v>5</v>
      </c>
      <c r="N1423" s="3">
        <v>57</v>
      </c>
      <c r="O1423" s="3">
        <v>57</v>
      </c>
      <c r="P1423" s="3">
        <v>0</v>
      </c>
      <c r="Q1423" s="3">
        <v>0</v>
      </c>
      <c r="R1423" s="3"/>
      <c r="S1423" s="3">
        <f>IF(ISBLANK(Table13[[#This Row],[T1]]),0,IF(Table13[[#This Row],[T1]]&gt;0,1,0))</f>
        <v>1</v>
      </c>
      <c r="T1423" s="3">
        <f>IF(ISBLANK(Table13[[#This Row],[T2]]),0,IF(Table13[[#This Row],[T2]]&gt;0,1,0))</f>
        <v>0</v>
      </c>
      <c r="U1423" s="3">
        <f>IF(ISBLANK(Table13[[#This Row],[T3]]),0,IF(Table13[[#This Row],[T3]]&gt;0,1,0))</f>
        <v>1</v>
      </c>
      <c r="V1423" s="3">
        <f>IF(ISBLANK(Table13[[#This Row],[T4]]),0,IF(Table13[[#This Row],[T4]]&gt;0,1,0))</f>
        <v>0</v>
      </c>
      <c r="W1423" s="26">
        <v>47</v>
      </c>
      <c r="X1423" s="22">
        <v>21</v>
      </c>
      <c r="Y1423" s="3">
        <v>0.5</v>
      </c>
      <c r="Z1423" s="3"/>
      <c r="AB1423" s="30">
        <v>1393</v>
      </c>
      <c r="AC1423" s="30">
        <v>1.559823767650887</v>
      </c>
      <c r="AD1423" s="30">
        <v>-1.1598237676508871</v>
      </c>
    </row>
    <row r="1424" spans="1:30">
      <c r="A1424" s="4">
        <v>43797.25</v>
      </c>
      <c r="B1424">
        <v>43797</v>
      </c>
      <c r="C1424" s="3">
        <v>0.25</v>
      </c>
      <c r="D1424" s="3">
        <v>6</v>
      </c>
      <c r="E1424" s="3">
        <v>59</v>
      </c>
      <c r="F1424" s="3">
        <v>0.6</v>
      </c>
      <c r="G1424" s="5">
        <v>0.2</v>
      </c>
      <c r="H1424" s="3">
        <v>0.8</v>
      </c>
      <c r="I1424" s="3">
        <v>1.55139</v>
      </c>
      <c r="J1424" s="12">
        <f t="shared" si="66"/>
        <v>1.5458333333333334</v>
      </c>
      <c r="K1424" s="4">
        <v>43797.25</v>
      </c>
      <c r="L1424" s="3">
        <f t="shared" si="67"/>
        <v>28</v>
      </c>
      <c r="M1424" s="3">
        <f t="shared" si="68"/>
        <v>6</v>
      </c>
      <c r="N1424" s="3">
        <v>58</v>
      </c>
      <c r="O1424" s="3">
        <v>58</v>
      </c>
      <c r="P1424" s="3">
        <v>0</v>
      </c>
      <c r="Q1424" s="3">
        <v>0</v>
      </c>
      <c r="R1424" s="3"/>
      <c r="S1424" s="3">
        <f>IF(ISBLANK(Table13[[#This Row],[T1]]),0,IF(Table13[[#This Row],[T1]]&gt;0,1,0))</f>
        <v>1</v>
      </c>
      <c r="T1424" s="3">
        <f>IF(ISBLANK(Table13[[#This Row],[T2]]),0,IF(Table13[[#This Row],[T2]]&gt;0,1,0))</f>
        <v>0</v>
      </c>
      <c r="U1424" s="3">
        <f>IF(ISBLANK(Table13[[#This Row],[T3]]),0,IF(Table13[[#This Row],[T3]]&gt;0,1,0))</f>
        <v>1</v>
      </c>
      <c r="V1424" s="3">
        <f>IF(ISBLANK(Table13[[#This Row],[T4]]),0,IF(Table13[[#This Row],[T4]]&gt;0,1,0))</f>
        <v>0</v>
      </c>
      <c r="W1424" s="25">
        <v>46</v>
      </c>
      <c r="X1424" s="23">
        <v>21</v>
      </c>
      <c r="Y1424" s="3">
        <v>0.8</v>
      </c>
      <c r="Z1424" s="3"/>
      <c r="AB1424" s="30">
        <v>1394</v>
      </c>
      <c r="AC1424" s="30">
        <v>1.5812703326889976</v>
      </c>
      <c r="AD1424" s="30">
        <v>-1.1812703326889977</v>
      </c>
    </row>
    <row r="1425" spans="1:30">
      <c r="A1425" s="4">
        <v>43797.291666666664</v>
      </c>
      <c r="B1425">
        <v>43797</v>
      </c>
      <c r="C1425" s="3">
        <v>0.29166666666666669</v>
      </c>
      <c r="D1425" s="3">
        <v>7</v>
      </c>
      <c r="E1425" s="3">
        <v>59</v>
      </c>
      <c r="F1425" s="3">
        <v>1.5</v>
      </c>
      <c r="G1425" s="5">
        <v>0.4</v>
      </c>
      <c r="H1425" s="3">
        <v>1.9</v>
      </c>
      <c r="I1425" s="3">
        <v>1.55139</v>
      </c>
      <c r="J1425" s="12">
        <f t="shared" si="66"/>
        <v>1.5625</v>
      </c>
      <c r="K1425" s="4">
        <v>43797.291666666664</v>
      </c>
      <c r="L1425" s="3">
        <f t="shared" si="67"/>
        <v>28</v>
      </c>
      <c r="M1425" s="3">
        <f t="shared" si="68"/>
        <v>7</v>
      </c>
      <c r="N1425" s="3">
        <v>58</v>
      </c>
      <c r="O1425" s="3">
        <v>58</v>
      </c>
      <c r="P1425" s="3">
        <v>0</v>
      </c>
      <c r="Q1425" s="3">
        <v>0</v>
      </c>
      <c r="R1425" s="3"/>
      <c r="S1425" s="3">
        <f>IF(ISBLANK(Table13[[#This Row],[T1]]),0,IF(Table13[[#This Row],[T1]]&gt;0,1,0))</f>
        <v>1</v>
      </c>
      <c r="T1425" s="3">
        <f>IF(ISBLANK(Table13[[#This Row],[T2]]),0,IF(Table13[[#This Row],[T2]]&gt;0,1,0))</f>
        <v>0</v>
      </c>
      <c r="U1425" s="3">
        <f>IF(ISBLANK(Table13[[#This Row],[T3]]),0,IF(Table13[[#This Row],[T3]]&gt;0,1,0))</f>
        <v>1</v>
      </c>
      <c r="V1425" s="3">
        <f>IF(ISBLANK(Table13[[#This Row],[T4]]),0,IF(Table13[[#This Row],[T4]]&gt;0,1,0))</f>
        <v>0</v>
      </c>
      <c r="W1425" s="26">
        <v>46</v>
      </c>
      <c r="X1425" s="22">
        <v>21</v>
      </c>
      <c r="Y1425" s="3">
        <v>1.9</v>
      </c>
      <c r="Z1425" s="3"/>
      <c r="AB1425" s="30">
        <v>1395</v>
      </c>
      <c r="AC1425" s="30">
        <v>1.5812703326889976</v>
      </c>
      <c r="AD1425" s="30">
        <v>-0.88127033268899768</v>
      </c>
    </row>
    <row r="1426" spans="1:30">
      <c r="A1426" s="4">
        <v>43797.333333333336</v>
      </c>
      <c r="B1426">
        <v>43797</v>
      </c>
      <c r="C1426" s="3">
        <v>0.33333333333333331</v>
      </c>
      <c r="D1426" s="3">
        <v>8</v>
      </c>
      <c r="E1426" s="3">
        <v>59</v>
      </c>
      <c r="F1426" s="3">
        <v>0.2</v>
      </c>
      <c r="G1426" s="5">
        <v>0.5</v>
      </c>
      <c r="H1426" s="3">
        <v>0.7</v>
      </c>
      <c r="I1426" s="3">
        <v>1.55139</v>
      </c>
      <c r="J1426" s="12">
        <f t="shared" si="66"/>
        <v>1.5458333333333334</v>
      </c>
      <c r="K1426" s="4">
        <v>43797.333333333336</v>
      </c>
      <c r="L1426" s="3">
        <f t="shared" si="67"/>
        <v>28</v>
      </c>
      <c r="M1426" s="3">
        <f t="shared" si="68"/>
        <v>8</v>
      </c>
      <c r="N1426" s="3">
        <v>58</v>
      </c>
      <c r="O1426" s="3">
        <v>57</v>
      </c>
      <c r="P1426" s="3">
        <v>0</v>
      </c>
      <c r="Q1426" s="3">
        <v>0</v>
      </c>
      <c r="R1426" s="3"/>
      <c r="S1426" s="3">
        <f>IF(ISBLANK(Table13[[#This Row],[T1]]),0,IF(Table13[[#This Row],[T1]]&gt;0,1,0))</f>
        <v>1</v>
      </c>
      <c r="T1426" s="3">
        <f>IF(ISBLANK(Table13[[#This Row],[T2]]),0,IF(Table13[[#This Row],[T2]]&gt;0,1,0))</f>
        <v>0</v>
      </c>
      <c r="U1426" s="3">
        <f>IF(ISBLANK(Table13[[#This Row],[T3]]),0,IF(Table13[[#This Row],[T3]]&gt;0,1,0))</f>
        <v>1</v>
      </c>
      <c r="V1426" s="3">
        <f>IF(ISBLANK(Table13[[#This Row],[T4]]),0,IF(Table13[[#This Row],[T4]]&gt;0,1,0))</f>
        <v>0</v>
      </c>
      <c r="W1426" s="25">
        <v>47</v>
      </c>
      <c r="X1426" s="23">
        <v>12</v>
      </c>
      <c r="Y1426" s="3">
        <v>0.7</v>
      </c>
      <c r="Z1426" s="3"/>
      <c r="AB1426" s="30">
        <v>1396</v>
      </c>
      <c r="AC1426" s="30">
        <v>1.5904028687584972</v>
      </c>
      <c r="AD1426" s="30">
        <v>-0.89040286875849728</v>
      </c>
    </row>
    <row r="1427" spans="1:30">
      <c r="A1427" s="4">
        <v>43797.375</v>
      </c>
      <c r="B1427">
        <v>43797</v>
      </c>
      <c r="C1427" s="3">
        <v>0.375</v>
      </c>
      <c r="D1427" s="3">
        <v>9</v>
      </c>
      <c r="E1427" s="3">
        <v>59</v>
      </c>
      <c r="F1427" s="3">
        <v>1.4</v>
      </c>
      <c r="G1427" s="5">
        <v>1.6</v>
      </c>
      <c r="H1427" s="3">
        <v>3</v>
      </c>
      <c r="I1427" s="3">
        <v>1.55139</v>
      </c>
      <c r="J1427" s="12">
        <f t="shared" si="66"/>
        <v>1.5999999999999999</v>
      </c>
      <c r="K1427" s="4">
        <v>43797.375</v>
      </c>
      <c r="L1427" s="3">
        <f t="shared" si="67"/>
        <v>28</v>
      </c>
      <c r="M1427" s="3">
        <f t="shared" si="68"/>
        <v>9</v>
      </c>
      <c r="N1427" s="3">
        <v>58</v>
      </c>
      <c r="O1427" s="3">
        <v>58</v>
      </c>
      <c r="P1427" s="3">
        <v>0</v>
      </c>
      <c r="Q1427" s="3">
        <v>0</v>
      </c>
      <c r="R1427" s="3"/>
      <c r="S1427" s="3">
        <f>IF(ISBLANK(Table13[[#This Row],[T1]]),0,IF(Table13[[#This Row],[T1]]&gt;0,1,0))</f>
        <v>0</v>
      </c>
      <c r="T1427" s="3">
        <f>IF(ISBLANK(Table13[[#This Row],[T2]]),0,IF(Table13[[#This Row],[T2]]&gt;0,1,0))</f>
        <v>0</v>
      </c>
      <c r="U1427" s="3">
        <f>IF(ISBLANK(Table13[[#This Row],[T3]]),0,IF(Table13[[#This Row],[T3]]&gt;0,1,0))</f>
        <v>1</v>
      </c>
      <c r="V1427" s="3">
        <f>IF(ISBLANK(Table13[[#This Row],[T4]]),0,IF(Table13[[#This Row],[T4]]&gt;0,1,0))</f>
        <v>0</v>
      </c>
      <c r="W1427" s="26">
        <v>49</v>
      </c>
      <c r="X1427" s="22">
        <v>13</v>
      </c>
      <c r="Y1427" s="3">
        <v>3</v>
      </c>
      <c r="Z1427" s="3"/>
      <c r="AB1427" s="30">
        <v>1397</v>
      </c>
      <c r="AC1427" s="30">
        <v>1.5904028687584972</v>
      </c>
      <c r="AD1427" s="30">
        <v>-0.89040286875849728</v>
      </c>
    </row>
    <row r="1428" spans="1:30">
      <c r="A1428" s="4">
        <v>43797.416666666664</v>
      </c>
      <c r="B1428">
        <v>43797</v>
      </c>
      <c r="C1428" s="3">
        <v>0.41666666666666669</v>
      </c>
      <c r="D1428" s="3">
        <v>10</v>
      </c>
      <c r="E1428" s="3">
        <v>59</v>
      </c>
      <c r="F1428" s="3">
        <v>2.1</v>
      </c>
      <c r="G1428" s="5">
        <v>2.5</v>
      </c>
      <c r="H1428" s="3">
        <v>4.5999999999999996</v>
      </c>
      <c r="I1428" s="3">
        <v>1.55139</v>
      </c>
      <c r="J1428" s="12">
        <f t="shared" si="66"/>
        <v>1.5041666666666664</v>
      </c>
      <c r="K1428" s="4">
        <v>43797.416666666664</v>
      </c>
      <c r="L1428" s="3">
        <f t="shared" si="67"/>
        <v>28</v>
      </c>
      <c r="M1428" s="3">
        <f t="shared" si="68"/>
        <v>10</v>
      </c>
      <c r="N1428" s="3">
        <v>18</v>
      </c>
      <c r="O1428" s="3">
        <v>54</v>
      </c>
      <c r="P1428" s="3">
        <v>0</v>
      </c>
      <c r="Q1428" s="3">
        <v>0</v>
      </c>
      <c r="R1428" s="3"/>
      <c r="S1428" s="3">
        <f>IF(ISBLANK(Table13[[#This Row],[T1]]),0,IF(Table13[[#This Row],[T1]]&gt;0,1,0))</f>
        <v>0</v>
      </c>
      <c r="T1428" s="3">
        <f>IF(ISBLANK(Table13[[#This Row],[T2]]),0,IF(Table13[[#This Row],[T2]]&gt;0,1,0))</f>
        <v>0</v>
      </c>
      <c r="U1428" s="3">
        <f>IF(ISBLANK(Table13[[#This Row],[T3]]),0,IF(Table13[[#This Row],[T3]]&gt;0,1,0))</f>
        <v>1</v>
      </c>
      <c r="V1428" s="3">
        <f>IF(ISBLANK(Table13[[#This Row],[T4]]),0,IF(Table13[[#This Row],[T4]]&gt;0,1,0))</f>
        <v>0</v>
      </c>
      <c r="W1428" s="25">
        <v>50</v>
      </c>
      <c r="X1428" s="23">
        <v>13</v>
      </c>
      <c r="Y1428" s="3">
        <v>4.5999999999999996</v>
      </c>
      <c r="Z1428" s="3"/>
      <c r="AB1428" s="30">
        <v>1398</v>
      </c>
      <c r="AC1428" s="30">
        <v>1.5689563037203869</v>
      </c>
      <c r="AD1428" s="30">
        <v>-0.76895630372038681</v>
      </c>
    </row>
    <row r="1429" spans="1:30">
      <c r="A1429" s="4">
        <v>43797.458333333336</v>
      </c>
      <c r="B1429">
        <v>43797</v>
      </c>
      <c r="C1429" s="3">
        <v>0.45833333333333331</v>
      </c>
      <c r="D1429" s="3">
        <v>11</v>
      </c>
      <c r="E1429" s="3">
        <v>59</v>
      </c>
      <c r="F1429" s="3">
        <v>1.8</v>
      </c>
      <c r="G1429" s="5">
        <v>1.8</v>
      </c>
      <c r="H1429" s="3">
        <v>3.6</v>
      </c>
      <c r="I1429" s="3">
        <v>1.55139</v>
      </c>
      <c r="J1429" s="12">
        <f t="shared" si="66"/>
        <v>1.4208333333333332</v>
      </c>
      <c r="K1429" s="4">
        <v>43797.458333333336</v>
      </c>
      <c r="L1429" s="3">
        <f t="shared" si="67"/>
        <v>28</v>
      </c>
      <c r="M1429" s="3">
        <f t="shared" si="68"/>
        <v>11</v>
      </c>
      <c r="N1429" s="3">
        <v>0</v>
      </c>
      <c r="O1429" s="3">
        <v>45</v>
      </c>
      <c r="P1429" s="3">
        <v>0</v>
      </c>
      <c r="Q1429" s="3">
        <v>0</v>
      </c>
      <c r="R1429" s="3"/>
      <c r="S1429" s="3">
        <f>IF(ISBLANK(Table13[[#This Row],[T1]]),0,IF(Table13[[#This Row],[T1]]&gt;0,1,0))</f>
        <v>0</v>
      </c>
      <c r="T1429" s="3">
        <f>IF(ISBLANK(Table13[[#This Row],[T2]]),0,IF(Table13[[#This Row],[T2]]&gt;0,1,0))</f>
        <v>0</v>
      </c>
      <c r="U1429" s="3">
        <f>IF(ISBLANK(Table13[[#This Row],[T3]]),0,IF(Table13[[#This Row],[T3]]&gt;0,1,0))</f>
        <v>1</v>
      </c>
      <c r="V1429" s="3">
        <f>IF(ISBLANK(Table13[[#This Row],[T4]]),0,IF(Table13[[#This Row],[T4]]&gt;0,1,0))</f>
        <v>0</v>
      </c>
      <c r="W1429" s="26">
        <v>49</v>
      </c>
      <c r="X1429" s="22">
        <v>13</v>
      </c>
      <c r="Y1429" s="3">
        <v>3.6</v>
      </c>
      <c r="Z1429" s="3"/>
      <c r="AB1429" s="30">
        <v>1399</v>
      </c>
      <c r="AC1429" s="30">
        <v>1.577293466565109</v>
      </c>
      <c r="AD1429" s="30">
        <v>2.3227065334348911</v>
      </c>
    </row>
    <row r="1430" spans="1:30">
      <c r="A1430" s="4">
        <v>43797.5</v>
      </c>
      <c r="B1430">
        <v>43797</v>
      </c>
      <c r="C1430" s="3">
        <v>0.5</v>
      </c>
      <c r="D1430" s="3">
        <v>12</v>
      </c>
      <c r="E1430" s="3">
        <v>59</v>
      </c>
      <c r="F1430" s="3">
        <v>0.2</v>
      </c>
      <c r="G1430" s="5">
        <v>0.2</v>
      </c>
      <c r="H1430" s="3">
        <v>0.4</v>
      </c>
      <c r="I1430" s="3">
        <v>1.55139</v>
      </c>
      <c r="J1430" s="12">
        <f t="shared" si="66"/>
        <v>1.3708333333333333</v>
      </c>
      <c r="K1430" s="4">
        <v>43797.5</v>
      </c>
      <c r="L1430" s="3">
        <f t="shared" si="67"/>
        <v>28</v>
      </c>
      <c r="M1430" s="3">
        <f t="shared" si="68"/>
        <v>12</v>
      </c>
      <c r="N1430" s="3"/>
      <c r="O1430" s="3"/>
      <c r="P1430" s="3"/>
      <c r="Q1430" s="3"/>
      <c r="R1430" s="3"/>
      <c r="S1430" s="3">
        <f>IF(ISBLANK(Table13[[#This Row],[T1]]),0,IF(Table13[[#This Row],[T1]]&gt;0,1,0))</f>
        <v>0</v>
      </c>
      <c r="T1430" s="3">
        <f>IF(ISBLANK(Table13[[#This Row],[T2]]),0,IF(Table13[[#This Row],[T2]]&gt;0,1,0))</f>
        <v>0</v>
      </c>
      <c r="U1430" s="3">
        <f>IF(ISBLANK(Table13[[#This Row],[T3]]),0,IF(Table13[[#This Row],[T3]]&gt;0,1,0))</f>
        <v>0</v>
      </c>
      <c r="V1430" s="3">
        <f>IF(ISBLANK(Table13[[#This Row],[T4]]),0,IF(Table13[[#This Row],[T4]]&gt;0,1,0))</f>
        <v>0</v>
      </c>
      <c r="W1430" s="25">
        <v>49</v>
      </c>
      <c r="X1430" s="23">
        <v>12</v>
      </c>
      <c r="Y1430" s="3">
        <v>0.4</v>
      </c>
      <c r="Z1430" s="3"/>
      <c r="AB1430" s="30">
        <v>1400</v>
      </c>
      <c r="AC1430" s="30">
        <v>1.5665701840460537</v>
      </c>
      <c r="AD1430" s="30">
        <v>-0.16657018404605384</v>
      </c>
    </row>
    <row r="1431" spans="1:30">
      <c r="A1431" s="4">
        <v>43797.541666666664</v>
      </c>
      <c r="B1431">
        <v>43797</v>
      </c>
      <c r="C1431" s="3">
        <v>0.54166666666666663</v>
      </c>
      <c r="D1431" s="3">
        <v>13</v>
      </c>
      <c r="E1431" s="3">
        <v>59</v>
      </c>
      <c r="F1431" s="3">
        <v>0.2</v>
      </c>
      <c r="G1431" s="5">
        <v>0.2</v>
      </c>
      <c r="H1431" s="3">
        <v>0.4</v>
      </c>
      <c r="I1431" s="3">
        <v>1.55139</v>
      </c>
      <c r="J1431" s="12">
        <f t="shared" si="66"/>
        <v>1.3708333333333333</v>
      </c>
      <c r="K1431" s="4">
        <v>43797.541666666664</v>
      </c>
      <c r="L1431" s="3">
        <f t="shared" si="67"/>
        <v>28</v>
      </c>
      <c r="M1431" s="3">
        <f t="shared" si="68"/>
        <v>13</v>
      </c>
      <c r="N1431" s="3"/>
      <c r="O1431" s="3"/>
      <c r="P1431" s="3"/>
      <c r="Q1431" s="3"/>
      <c r="R1431" s="3"/>
      <c r="S1431" s="3">
        <f>IF(ISBLANK(Table13[[#This Row],[T1]]),0,IF(Table13[[#This Row],[T1]]&gt;0,1,0))</f>
        <v>0</v>
      </c>
      <c r="T1431" s="3">
        <f>IF(ISBLANK(Table13[[#This Row],[T2]]),0,IF(Table13[[#This Row],[T2]]&gt;0,1,0))</f>
        <v>0</v>
      </c>
      <c r="U1431" s="3">
        <f>IF(ISBLANK(Table13[[#This Row],[T3]]),0,IF(Table13[[#This Row],[T3]]&gt;0,1,0))</f>
        <v>1</v>
      </c>
      <c r="V1431" s="3">
        <f>IF(ISBLANK(Table13[[#This Row],[T4]]),0,IF(Table13[[#This Row],[T4]]&gt;0,1,0))</f>
        <v>0</v>
      </c>
      <c r="W1431" s="26">
        <v>48</v>
      </c>
      <c r="X1431" s="22">
        <v>10</v>
      </c>
      <c r="Y1431" s="3">
        <v>0.4</v>
      </c>
      <c r="Z1431" s="3"/>
      <c r="AB1431" s="30">
        <v>1401</v>
      </c>
      <c r="AC1431" s="30">
        <v>1.7052004970750438</v>
      </c>
      <c r="AD1431" s="30">
        <v>1.3947995029249558</v>
      </c>
    </row>
    <row r="1432" spans="1:30">
      <c r="A1432" s="4">
        <v>43797.583333333336</v>
      </c>
      <c r="B1432">
        <v>43797</v>
      </c>
      <c r="C1432" s="3">
        <v>0.58333333333333337</v>
      </c>
      <c r="D1432" s="3">
        <v>14</v>
      </c>
      <c r="E1432" s="3">
        <v>59</v>
      </c>
      <c r="F1432" s="3">
        <v>0.2</v>
      </c>
      <c r="G1432" s="5">
        <v>0.2</v>
      </c>
      <c r="H1432" s="3">
        <v>0.4</v>
      </c>
      <c r="I1432" s="3">
        <v>1.55139</v>
      </c>
      <c r="J1432" s="12">
        <f t="shared" si="66"/>
        <v>1.3749999999999998</v>
      </c>
      <c r="K1432" s="4">
        <v>43797.583333333336</v>
      </c>
      <c r="L1432" s="3">
        <f t="shared" si="67"/>
        <v>28</v>
      </c>
      <c r="M1432" s="3">
        <f t="shared" si="68"/>
        <v>14</v>
      </c>
      <c r="N1432" s="3"/>
      <c r="O1432" s="3"/>
      <c r="P1432" s="3"/>
      <c r="Q1432" s="3"/>
      <c r="R1432" s="3"/>
      <c r="S1432" s="3">
        <f>IF(ISBLANK(Table13[[#This Row],[T1]]),0,IF(Table13[[#This Row],[T1]]&gt;0,1,0))</f>
        <v>1</v>
      </c>
      <c r="T1432" s="3">
        <f>IF(ISBLANK(Table13[[#This Row],[T2]]),0,IF(Table13[[#This Row],[T2]]&gt;0,1,0))</f>
        <v>0</v>
      </c>
      <c r="U1432" s="3">
        <f>IF(ISBLANK(Table13[[#This Row],[T3]]),0,IF(Table13[[#This Row],[T3]]&gt;0,1,0))</f>
        <v>1</v>
      </c>
      <c r="V1432" s="3">
        <f>IF(ISBLANK(Table13[[#This Row],[T4]]),0,IF(Table13[[#This Row],[T4]]&gt;0,1,0))</f>
        <v>0</v>
      </c>
      <c r="W1432" s="25">
        <v>48</v>
      </c>
      <c r="X1432" s="23">
        <v>11</v>
      </c>
      <c r="Y1432" s="3">
        <v>0.4</v>
      </c>
      <c r="Z1432" s="3"/>
      <c r="AB1432" s="30">
        <v>1402</v>
      </c>
      <c r="AC1432" s="30">
        <v>1.7052004970750438</v>
      </c>
      <c r="AD1432" s="30">
        <v>3.594799502924956</v>
      </c>
    </row>
    <row r="1433" spans="1:30">
      <c r="A1433" s="4">
        <v>43797.625</v>
      </c>
      <c r="B1433">
        <v>43797</v>
      </c>
      <c r="C1433" s="3">
        <v>0.625</v>
      </c>
      <c r="D1433" s="3">
        <v>15</v>
      </c>
      <c r="E1433" s="3">
        <v>59</v>
      </c>
      <c r="F1433" s="3">
        <v>0.2</v>
      </c>
      <c r="G1433" s="5">
        <v>0.4</v>
      </c>
      <c r="H1433" s="3">
        <v>0.60000000000000009</v>
      </c>
      <c r="I1433" s="3">
        <v>1.55139</v>
      </c>
      <c r="J1433" s="12">
        <f t="shared" si="66"/>
        <v>1.3875</v>
      </c>
      <c r="K1433" s="4">
        <v>43797.625</v>
      </c>
      <c r="L1433" s="3">
        <f t="shared" si="67"/>
        <v>28</v>
      </c>
      <c r="M1433" s="3">
        <f t="shared" si="68"/>
        <v>15</v>
      </c>
      <c r="N1433" s="3"/>
      <c r="O1433" s="3"/>
      <c r="P1433" s="3"/>
      <c r="Q1433" s="3"/>
      <c r="R1433" s="3"/>
      <c r="S1433" s="3">
        <f>IF(ISBLANK(Table13[[#This Row],[T1]]),0,IF(Table13[[#This Row],[T1]]&gt;0,1,0))</f>
        <v>1</v>
      </c>
      <c r="T1433" s="3">
        <f>IF(ISBLANK(Table13[[#This Row],[T2]]),0,IF(Table13[[#This Row],[T2]]&gt;0,1,0))</f>
        <v>0</v>
      </c>
      <c r="U1433" s="3">
        <f>IF(ISBLANK(Table13[[#This Row],[T3]]),0,IF(Table13[[#This Row],[T3]]&gt;0,1,0))</f>
        <v>1</v>
      </c>
      <c r="V1433" s="3">
        <f>IF(ISBLANK(Table13[[#This Row],[T4]]),0,IF(Table13[[#This Row],[T4]]&gt;0,1,0))</f>
        <v>0</v>
      </c>
      <c r="W1433" s="26">
        <v>48</v>
      </c>
      <c r="X1433" s="22">
        <v>13</v>
      </c>
      <c r="Y1433" s="3">
        <v>0.60000000000000009</v>
      </c>
      <c r="Z1433" s="3"/>
      <c r="AB1433" s="30">
        <v>1403</v>
      </c>
      <c r="AC1433" s="30">
        <v>1.5153398911251106</v>
      </c>
      <c r="AD1433" s="30">
        <v>-0.81533989112511063</v>
      </c>
    </row>
    <row r="1434" spans="1:30">
      <c r="A1434" s="4">
        <v>43797.666666666664</v>
      </c>
      <c r="B1434">
        <v>43797</v>
      </c>
      <c r="C1434" s="3">
        <v>0.66666666666666663</v>
      </c>
      <c r="D1434" s="3">
        <v>16</v>
      </c>
      <c r="E1434" s="3">
        <v>59</v>
      </c>
      <c r="F1434" s="3">
        <v>1.3</v>
      </c>
      <c r="G1434" s="5">
        <v>1.4</v>
      </c>
      <c r="H1434" s="3">
        <v>2.7</v>
      </c>
      <c r="I1434" s="3">
        <v>1.55139</v>
      </c>
      <c r="J1434" s="12">
        <f t="shared" si="66"/>
        <v>1.4166666666666663</v>
      </c>
      <c r="K1434" s="4">
        <v>43797.666666666664</v>
      </c>
      <c r="L1434" s="3">
        <f t="shared" si="67"/>
        <v>28</v>
      </c>
      <c r="M1434" s="3">
        <f t="shared" si="68"/>
        <v>16</v>
      </c>
      <c r="N1434" s="3"/>
      <c r="O1434" s="3"/>
      <c r="P1434" s="3"/>
      <c r="Q1434" s="3"/>
      <c r="R1434" s="3"/>
      <c r="S1434" s="3">
        <f>IF(ISBLANK(Table13[[#This Row],[T1]]),0,IF(Table13[[#This Row],[T1]]&gt;0,1,0))</f>
        <v>1</v>
      </c>
      <c r="T1434" s="3">
        <f>IF(ISBLANK(Table13[[#This Row],[T2]]),0,IF(Table13[[#This Row],[T2]]&gt;0,1,0))</f>
        <v>0</v>
      </c>
      <c r="U1434" s="3">
        <f>IF(ISBLANK(Table13[[#This Row],[T3]]),0,IF(Table13[[#This Row],[T3]]&gt;0,1,0))</f>
        <v>1</v>
      </c>
      <c r="V1434" s="3">
        <f>IF(ISBLANK(Table13[[#This Row],[T4]]),0,IF(Table13[[#This Row],[T4]]&gt;0,1,0))</f>
        <v>0</v>
      </c>
      <c r="W1434" s="25">
        <v>47</v>
      </c>
      <c r="X1434" s="23">
        <v>13</v>
      </c>
      <c r="Y1434" s="3">
        <v>2.7</v>
      </c>
      <c r="Z1434" s="3"/>
      <c r="AB1434" s="30">
        <v>1404</v>
      </c>
      <c r="AC1434" s="30">
        <v>1.2823493102518397</v>
      </c>
      <c r="AD1434" s="30">
        <v>-0.78234931025183974</v>
      </c>
    </row>
    <row r="1435" spans="1:30">
      <c r="A1435" s="4">
        <v>43797.708333333336</v>
      </c>
      <c r="B1435">
        <v>43797</v>
      </c>
      <c r="C1435" s="3">
        <v>0.70833333333333337</v>
      </c>
      <c r="D1435" s="3">
        <v>17</v>
      </c>
      <c r="E1435" s="3">
        <v>59</v>
      </c>
      <c r="F1435" s="3">
        <v>1.1000000000000001</v>
      </c>
      <c r="G1435" s="5">
        <v>1</v>
      </c>
      <c r="H1435" s="3">
        <v>2.1</v>
      </c>
      <c r="I1435" s="3">
        <v>1.55139</v>
      </c>
      <c r="J1435" s="12">
        <f t="shared" si="66"/>
        <v>1.4208333333333332</v>
      </c>
      <c r="K1435" s="4">
        <v>43797.708333333336</v>
      </c>
      <c r="L1435" s="3">
        <f t="shared" si="67"/>
        <v>28</v>
      </c>
      <c r="M1435" s="3">
        <f t="shared" si="68"/>
        <v>17</v>
      </c>
      <c r="N1435" s="3"/>
      <c r="O1435" s="3"/>
      <c r="P1435" s="3"/>
      <c r="Q1435" s="3"/>
      <c r="R1435" s="3"/>
      <c r="S1435" s="3">
        <f>IF(ISBLANK(Table13[[#This Row],[T1]]),0,IF(Table13[[#This Row],[T1]]&gt;0,1,0))</f>
        <v>1</v>
      </c>
      <c r="T1435" s="3">
        <f>IF(ISBLANK(Table13[[#This Row],[T2]]),0,IF(Table13[[#This Row],[T2]]&gt;0,1,0))</f>
        <v>0</v>
      </c>
      <c r="U1435" s="3">
        <f>IF(ISBLANK(Table13[[#This Row],[T3]]),0,IF(Table13[[#This Row],[T3]]&gt;0,1,0))</f>
        <v>1</v>
      </c>
      <c r="V1435" s="3">
        <f>IF(ISBLANK(Table13[[#This Row],[T4]]),0,IF(Table13[[#This Row],[T4]]&gt;0,1,0))</f>
        <v>0</v>
      </c>
      <c r="W1435" s="26">
        <v>46</v>
      </c>
      <c r="X1435" s="22">
        <v>13</v>
      </c>
      <c r="Y1435" s="3">
        <v>2.1</v>
      </c>
      <c r="Z1435" s="3"/>
      <c r="AB1435" s="30">
        <v>1405</v>
      </c>
      <c r="AC1435" s="30">
        <v>1.3527885956516583</v>
      </c>
      <c r="AD1435" s="30">
        <v>-0.85278859565165832</v>
      </c>
    </row>
    <row r="1436" spans="1:30">
      <c r="A1436" s="4">
        <v>43797.75</v>
      </c>
      <c r="B1436">
        <v>43797</v>
      </c>
      <c r="C1436" s="3">
        <v>0.75</v>
      </c>
      <c r="D1436" s="3">
        <v>18</v>
      </c>
      <c r="E1436" s="3">
        <v>59</v>
      </c>
      <c r="F1436" s="3">
        <v>0.9</v>
      </c>
      <c r="G1436" s="5">
        <v>0.7</v>
      </c>
      <c r="H1436" s="3">
        <v>1.6</v>
      </c>
      <c r="I1436" s="3">
        <v>1.55139</v>
      </c>
      <c r="J1436" s="12">
        <f t="shared" si="66"/>
        <v>1.4666666666666666</v>
      </c>
      <c r="K1436" s="4">
        <v>43797.75</v>
      </c>
      <c r="L1436" s="3">
        <f t="shared" si="67"/>
        <v>28</v>
      </c>
      <c r="M1436" s="3">
        <f t="shared" si="68"/>
        <v>18</v>
      </c>
      <c r="N1436" s="3"/>
      <c r="O1436" s="3"/>
      <c r="P1436" s="3"/>
      <c r="Q1436" s="3"/>
      <c r="R1436" s="3"/>
      <c r="S1436" s="3">
        <f>IF(ISBLANK(Table13[[#This Row],[T1]]),0,IF(Table13[[#This Row],[T1]]&gt;0,1,0))</f>
        <v>1</v>
      </c>
      <c r="T1436" s="3">
        <f>IF(ISBLANK(Table13[[#This Row],[T2]]),0,IF(Table13[[#This Row],[T2]]&gt;0,1,0))</f>
        <v>0</v>
      </c>
      <c r="U1436" s="3">
        <f>IF(ISBLANK(Table13[[#This Row],[T3]]),0,IF(Table13[[#This Row],[T3]]&gt;0,1,0))</f>
        <v>1</v>
      </c>
      <c r="V1436" s="3">
        <f>IF(ISBLANK(Table13[[#This Row],[T4]]),0,IF(Table13[[#This Row],[T4]]&gt;0,1,0))</f>
        <v>0</v>
      </c>
      <c r="W1436" s="25">
        <v>46</v>
      </c>
      <c r="X1436" s="23">
        <v>13</v>
      </c>
      <c r="Y1436" s="3">
        <v>1.6</v>
      </c>
      <c r="Z1436" s="3"/>
      <c r="AB1436" s="30">
        <v>1406</v>
      </c>
      <c r="AC1436" s="30">
        <v>1.3527885956516583</v>
      </c>
      <c r="AD1436" s="30">
        <v>-0.9527885956516583</v>
      </c>
    </row>
    <row r="1437" spans="1:30">
      <c r="A1437" s="4">
        <v>43797.791666666664</v>
      </c>
      <c r="B1437">
        <v>43797</v>
      </c>
      <c r="C1437" s="3">
        <v>0.79166666666666663</v>
      </c>
      <c r="D1437" s="3">
        <v>19</v>
      </c>
      <c r="E1437" s="3">
        <v>59</v>
      </c>
      <c r="F1437" s="3">
        <v>0.7</v>
      </c>
      <c r="G1437" s="5">
        <v>1.8</v>
      </c>
      <c r="H1437" s="3">
        <v>2.5</v>
      </c>
      <c r="I1437" s="3">
        <v>1.55139</v>
      </c>
      <c r="J1437" s="12">
        <f t="shared" si="66"/>
        <v>1.458333333333333</v>
      </c>
      <c r="K1437" s="4">
        <v>43797.791666666664</v>
      </c>
      <c r="L1437" s="3">
        <f t="shared" si="67"/>
        <v>28</v>
      </c>
      <c r="M1437" s="3">
        <f t="shared" si="68"/>
        <v>19</v>
      </c>
      <c r="N1437" s="3"/>
      <c r="O1437" s="3"/>
      <c r="P1437" s="3"/>
      <c r="Q1437" s="3"/>
      <c r="R1437" s="3"/>
      <c r="S1437" s="3">
        <f>IF(ISBLANK(Table13[[#This Row],[T1]]),0,IF(Table13[[#This Row],[T1]]&gt;0,1,0))</f>
        <v>1</v>
      </c>
      <c r="T1437" s="3">
        <f>IF(ISBLANK(Table13[[#This Row],[T2]]),0,IF(Table13[[#This Row],[T2]]&gt;0,1,0))</f>
        <v>0</v>
      </c>
      <c r="U1437" s="3">
        <f>IF(ISBLANK(Table13[[#This Row],[T3]]),0,IF(Table13[[#This Row],[T3]]&gt;0,1,0))</f>
        <v>1</v>
      </c>
      <c r="V1437" s="3">
        <f>IF(ISBLANK(Table13[[#This Row],[T4]]),0,IF(Table13[[#This Row],[T4]]&gt;0,1,0))</f>
        <v>0</v>
      </c>
      <c r="W1437" s="26">
        <v>45</v>
      </c>
      <c r="X1437" s="22">
        <v>11</v>
      </c>
      <c r="Y1437" s="3">
        <v>2.5</v>
      </c>
      <c r="Z1437" s="3"/>
      <c r="AB1437" s="30">
        <v>1407</v>
      </c>
      <c r="AC1437" s="30">
        <v>1.3428606863573809</v>
      </c>
      <c r="AD1437" s="30">
        <v>-0.84286068635738087</v>
      </c>
    </row>
    <row r="1438" spans="1:30">
      <c r="A1438" s="4">
        <v>43797.833333333336</v>
      </c>
      <c r="B1438">
        <v>43797</v>
      </c>
      <c r="C1438" s="3">
        <v>0.83333333333333337</v>
      </c>
      <c r="D1438" s="3">
        <v>20</v>
      </c>
      <c r="E1438" s="3">
        <v>59</v>
      </c>
      <c r="F1438" s="3">
        <v>0.8</v>
      </c>
      <c r="G1438" s="5">
        <v>0.7</v>
      </c>
      <c r="H1438" s="3">
        <v>1.5</v>
      </c>
      <c r="I1438" s="3">
        <v>1.55139</v>
      </c>
      <c r="J1438" s="12">
        <f t="shared" si="66"/>
        <v>1.4208333333333332</v>
      </c>
      <c r="K1438" s="4">
        <v>43797.833333333336</v>
      </c>
      <c r="L1438" s="3">
        <f t="shared" si="67"/>
        <v>28</v>
      </c>
      <c r="M1438" s="3">
        <f t="shared" si="68"/>
        <v>20</v>
      </c>
      <c r="N1438" s="3"/>
      <c r="O1438" s="3"/>
      <c r="P1438" s="3"/>
      <c r="Q1438" s="3"/>
      <c r="R1438" s="3"/>
      <c r="S1438" s="3">
        <f>IF(ISBLANK(Table13[[#This Row],[T1]]),0,IF(Table13[[#This Row],[T1]]&gt;0,1,0))</f>
        <v>1</v>
      </c>
      <c r="T1438" s="3">
        <f>IF(ISBLANK(Table13[[#This Row],[T2]]),0,IF(Table13[[#This Row],[T2]]&gt;0,1,0))</f>
        <v>0</v>
      </c>
      <c r="U1438" s="3">
        <f>IF(ISBLANK(Table13[[#This Row],[T3]]),0,IF(Table13[[#This Row],[T3]]&gt;0,1,0))</f>
        <v>1</v>
      </c>
      <c r="V1438" s="3">
        <f>IF(ISBLANK(Table13[[#This Row],[T4]]),0,IF(Table13[[#This Row],[T4]]&gt;0,1,0))</f>
        <v>0</v>
      </c>
      <c r="W1438" s="25">
        <v>44</v>
      </c>
      <c r="X1438" s="23">
        <v>11</v>
      </c>
      <c r="Y1438" s="3">
        <v>1.5</v>
      </c>
      <c r="Z1438" s="3"/>
      <c r="AB1438" s="30">
        <v>1408</v>
      </c>
      <c r="AC1438" s="30">
        <v>1.5104793540444259</v>
      </c>
      <c r="AD1438" s="30">
        <v>-1.0104793540444259</v>
      </c>
    </row>
    <row r="1439" spans="1:30">
      <c r="A1439" s="4">
        <v>43797.875</v>
      </c>
      <c r="B1439">
        <v>43797</v>
      </c>
      <c r="C1439" s="3">
        <v>0.875</v>
      </c>
      <c r="D1439" s="3">
        <v>21</v>
      </c>
      <c r="E1439" s="3">
        <v>59</v>
      </c>
      <c r="F1439" s="3">
        <v>0.6</v>
      </c>
      <c r="G1439" s="5">
        <v>0.8</v>
      </c>
      <c r="H1439" s="3">
        <v>1.4</v>
      </c>
      <c r="I1439" s="3">
        <v>1.55139</v>
      </c>
      <c r="J1439" s="12">
        <f t="shared" si="66"/>
        <v>1.4291666666666665</v>
      </c>
      <c r="K1439" s="4">
        <v>43797.875</v>
      </c>
      <c r="L1439" s="3">
        <f t="shared" si="67"/>
        <v>28</v>
      </c>
      <c r="M1439" s="3">
        <f t="shared" si="68"/>
        <v>21</v>
      </c>
      <c r="N1439" s="3">
        <v>0</v>
      </c>
      <c r="O1439" s="3">
        <v>21</v>
      </c>
      <c r="P1439" s="3">
        <v>0</v>
      </c>
      <c r="Q1439" s="3">
        <v>0</v>
      </c>
      <c r="R1439" s="3"/>
      <c r="S1439" s="3">
        <f>IF(ISBLANK(Table13[[#This Row],[T1]]),0,IF(Table13[[#This Row],[T1]]&gt;0,1,0))</f>
        <v>1</v>
      </c>
      <c r="T1439" s="3">
        <f>IF(ISBLANK(Table13[[#This Row],[T2]]),0,IF(Table13[[#This Row],[T2]]&gt;0,1,0))</f>
        <v>1</v>
      </c>
      <c r="U1439" s="3">
        <f>IF(ISBLANK(Table13[[#This Row],[T3]]),0,IF(Table13[[#This Row],[T3]]&gt;0,1,0))</f>
        <v>1</v>
      </c>
      <c r="V1439" s="3">
        <f>IF(ISBLANK(Table13[[#This Row],[T4]]),0,IF(Table13[[#This Row],[T4]]&gt;0,1,0))</f>
        <v>0</v>
      </c>
      <c r="W1439" s="26">
        <v>44</v>
      </c>
      <c r="X1439" s="22">
        <v>21</v>
      </c>
      <c r="Y1439" s="3">
        <v>1.4</v>
      </c>
      <c r="Z1439" s="3"/>
      <c r="AB1439" s="30">
        <v>1409</v>
      </c>
      <c r="AC1439" s="30">
        <v>1.4517072715035386</v>
      </c>
      <c r="AD1439" s="30">
        <v>2.1482927284964615</v>
      </c>
    </row>
    <row r="1440" spans="1:30">
      <c r="A1440" s="4">
        <v>43797.916666666664</v>
      </c>
      <c r="B1440">
        <v>43797</v>
      </c>
      <c r="C1440" s="3">
        <v>0.91666666666666663</v>
      </c>
      <c r="D1440" s="3">
        <v>22</v>
      </c>
      <c r="E1440" s="3">
        <v>59</v>
      </c>
      <c r="F1440" s="3">
        <v>0.4</v>
      </c>
      <c r="G1440" s="5">
        <v>1.3</v>
      </c>
      <c r="H1440" s="3">
        <v>1.7000000000000002</v>
      </c>
      <c r="I1440" s="3">
        <v>1.55139</v>
      </c>
      <c r="J1440" s="12">
        <f t="shared" si="66"/>
        <v>1.5583333333333333</v>
      </c>
      <c r="K1440" s="4">
        <v>43797.916666666664</v>
      </c>
      <c r="L1440" s="3">
        <f t="shared" si="67"/>
        <v>28</v>
      </c>
      <c r="M1440" s="3">
        <f t="shared" si="68"/>
        <v>22</v>
      </c>
      <c r="N1440" s="3">
        <v>0</v>
      </c>
      <c r="O1440" s="3">
        <v>45</v>
      </c>
      <c r="P1440" s="3">
        <v>0</v>
      </c>
      <c r="Q1440" s="3">
        <v>0</v>
      </c>
      <c r="R1440" s="3"/>
      <c r="S1440" s="3">
        <f>IF(ISBLANK(Table13[[#This Row],[T1]]),0,IF(Table13[[#This Row],[T1]]&gt;0,1,0))</f>
        <v>1</v>
      </c>
      <c r="T1440" s="3">
        <f>IF(ISBLANK(Table13[[#This Row],[T2]]),0,IF(Table13[[#This Row],[T2]]&gt;0,1,0))</f>
        <v>1</v>
      </c>
      <c r="U1440" s="3">
        <f>IF(ISBLANK(Table13[[#This Row],[T3]]),0,IF(Table13[[#This Row],[T3]]&gt;0,1,0))</f>
        <v>1</v>
      </c>
      <c r="V1440" s="3">
        <f>IF(ISBLANK(Table13[[#This Row],[T4]]),0,IF(Table13[[#This Row],[T4]]&gt;0,1,0))</f>
        <v>0</v>
      </c>
      <c r="W1440" s="25">
        <v>44</v>
      </c>
      <c r="X1440" s="23">
        <v>11</v>
      </c>
      <c r="Y1440" s="3">
        <v>1.7000000000000002</v>
      </c>
      <c r="Z1440" s="3"/>
      <c r="AB1440" s="30">
        <v>1410</v>
      </c>
      <c r="AC1440" s="30">
        <v>1.4219235436207063</v>
      </c>
      <c r="AD1440" s="30">
        <v>0.17807645637929381</v>
      </c>
    </row>
    <row r="1441" spans="1:30">
      <c r="A1441" s="4">
        <v>43797.958333333336</v>
      </c>
      <c r="B1441">
        <v>43797</v>
      </c>
      <c r="C1441" s="3">
        <v>0.95833333333333337</v>
      </c>
      <c r="D1441" s="3">
        <v>23</v>
      </c>
      <c r="E1441" s="3">
        <v>59</v>
      </c>
      <c r="F1441" s="3">
        <v>0.2</v>
      </c>
      <c r="G1441" s="5">
        <v>0.2</v>
      </c>
      <c r="H1441" s="3">
        <v>0.4</v>
      </c>
      <c r="I1441" s="3">
        <v>1.55139</v>
      </c>
      <c r="J1441" s="12">
        <f t="shared" si="66"/>
        <v>1.5708333333333335</v>
      </c>
      <c r="K1441" s="4">
        <v>43797.958333333336</v>
      </c>
      <c r="L1441" s="3">
        <f t="shared" si="67"/>
        <v>28</v>
      </c>
      <c r="M1441" s="3">
        <f t="shared" si="68"/>
        <v>23</v>
      </c>
      <c r="N1441" s="3">
        <v>0</v>
      </c>
      <c r="O1441" s="3">
        <v>38</v>
      </c>
      <c r="P1441" s="3">
        <v>0</v>
      </c>
      <c r="Q1441" s="3">
        <v>0</v>
      </c>
      <c r="R1441" s="3"/>
      <c r="S1441" s="3">
        <f>IF(ISBLANK(Table13[[#This Row],[T1]]),0,IF(Table13[[#This Row],[T1]]&gt;0,1,0))</f>
        <v>1</v>
      </c>
      <c r="T1441" s="3">
        <f>IF(ISBLANK(Table13[[#This Row],[T2]]),0,IF(Table13[[#This Row],[T2]]&gt;0,1,0))</f>
        <v>1</v>
      </c>
      <c r="U1441" s="3">
        <f>IF(ISBLANK(Table13[[#This Row],[T3]]),0,IF(Table13[[#This Row],[T3]]&gt;0,1,0))</f>
        <v>1</v>
      </c>
      <c r="V1441" s="3">
        <f>IF(ISBLANK(Table13[[#This Row],[T4]]),0,IF(Table13[[#This Row],[T4]]&gt;0,1,0))</f>
        <v>0</v>
      </c>
      <c r="W1441" s="26">
        <v>43</v>
      </c>
      <c r="X1441" s="22">
        <v>11</v>
      </c>
      <c r="Y1441" s="3">
        <v>0.4</v>
      </c>
      <c r="Z1441" s="3"/>
      <c r="AB1441" s="30">
        <v>1411</v>
      </c>
      <c r="AC1441" s="30">
        <v>1.4119956343264286</v>
      </c>
      <c r="AD1441" s="30">
        <v>-0.61199563432642856</v>
      </c>
    </row>
    <row r="1442" spans="1:30">
      <c r="A1442" s="4">
        <v>43798</v>
      </c>
      <c r="B1442">
        <v>43798</v>
      </c>
      <c r="C1442" s="3">
        <v>0</v>
      </c>
      <c r="D1442" s="3">
        <v>0</v>
      </c>
      <c r="E1442" s="3">
        <v>60</v>
      </c>
      <c r="F1442" s="3">
        <v>0.4</v>
      </c>
      <c r="G1442" s="5">
        <v>0.5</v>
      </c>
      <c r="H1442" s="3">
        <v>0.9</v>
      </c>
      <c r="I1442" s="3">
        <v>1.55139</v>
      </c>
      <c r="J1442" s="12">
        <f t="shared" si="66"/>
        <v>1.575</v>
      </c>
      <c r="K1442" s="4">
        <v>43798</v>
      </c>
      <c r="L1442" s="3">
        <f t="shared" si="67"/>
        <v>29</v>
      </c>
      <c r="M1442" s="3">
        <f t="shared" si="68"/>
        <v>0</v>
      </c>
      <c r="N1442" s="3">
        <v>0</v>
      </c>
      <c r="O1442" s="3">
        <v>25</v>
      </c>
      <c r="P1442" s="3">
        <v>0</v>
      </c>
      <c r="Q1442" s="3">
        <v>0</v>
      </c>
      <c r="R1442" s="3"/>
      <c r="S1442" s="3">
        <f>IF(ISBLANK(Table13[[#This Row],[T1]]),0,IF(Table13[[#This Row],[T1]]&gt;0,1,0))</f>
        <v>1</v>
      </c>
      <c r="T1442" s="3">
        <f>IF(ISBLANK(Table13[[#This Row],[T2]]),0,IF(Table13[[#This Row],[T2]]&gt;0,1,0))</f>
        <v>1</v>
      </c>
      <c r="U1442" s="3">
        <f>IF(ISBLANK(Table13[[#This Row],[T3]]),0,IF(Table13[[#This Row],[T3]]&gt;0,1,0))</f>
        <v>1</v>
      </c>
      <c r="V1442" s="3">
        <f>IF(ISBLANK(Table13[[#This Row],[T4]]),0,IF(Table13[[#This Row],[T4]]&gt;0,1,0))</f>
        <v>0</v>
      </c>
      <c r="W1442" s="25">
        <v>42</v>
      </c>
      <c r="X1442" s="23">
        <v>11</v>
      </c>
      <c r="Y1442" s="3">
        <v>0.9</v>
      </c>
      <c r="Z1442" s="3"/>
      <c r="AB1442" s="30">
        <v>1412</v>
      </c>
      <c r="AC1442" s="30">
        <v>1.4119956343264286</v>
      </c>
      <c r="AD1442" s="30">
        <v>-0.41199563432642861</v>
      </c>
    </row>
    <row r="1443" spans="1:30">
      <c r="A1443" s="4">
        <v>43798.041666666664</v>
      </c>
      <c r="B1443">
        <v>43798</v>
      </c>
      <c r="C1443" s="3">
        <v>4.1666666666666664E-2</v>
      </c>
      <c r="D1443" s="3">
        <v>1</v>
      </c>
      <c r="E1443" s="3">
        <v>60</v>
      </c>
      <c r="F1443" s="3">
        <v>0.5</v>
      </c>
      <c r="G1443" s="5">
        <v>0.4</v>
      </c>
      <c r="H1443" s="3">
        <v>0.9</v>
      </c>
      <c r="I1443" s="3">
        <v>1.55139</v>
      </c>
      <c r="J1443" s="12">
        <f t="shared" si="66"/>
        <v>1.5541666666666665</v>
      </c>
      <c r="K1443" s="4">
        <v>43798.041666666664</v>
      </c>
      <c r="L1443" s="3">
        <f t="shared" si="67"/>
        <v>29</v>
      </c>
      <c r="M1443" s="3">
        <f t="shared" si="68"/>
        <v>1</v>
      </c>
      <c r="N1443" s="3">
        <v>0</v>
      </c>
      <c r="O1443" s="3">
        <v>32</v>
      </c>
      <c r="P1443" s="3">
        <v>0</v>
      </c>
      <c r="Q1443" s="3">
        <v>0</v>
      </c>
      <c r="R1443" s="3"/>
      <c r="S1443" s="3">
        <f>IF(ISBLANK(Table13[[#This Row],[T1]]),0,IF(Table13[[#This Row],[T1]]&gt;0,1,0))</f>
        <v>1</v>
      </c>
      <c r="T1443" s="3">
        <f>IF(ISBLANK(Table13[[#This Row],[T2]]),0,IF(Table13[[#This Row],[T2]]&gt;0,1,0))</f>
        <v>1</v>
      </c>
      <c r="U1443" s="3">
        <f>IF(ISBLANK(Table13[[#This Row],[T3]]),0,IF(Table13[[#This Row],[T3]]&gt;0,1,0))</f>
        <v>1</v>
      </c>
      <c r="V1443" s="3">
        <f>IF(ISBLANK(Table13[[#This Row],[T4]]),0,IF(Table13[[#This Row],[T4]]&gt;0,1,0))</f>
        <v>0</v>
      </c>
      <c r="W1443" s="26">
        <v>41</v>
      </c>
      <c r="X1443" s="22">
        <v>11</v>
      </c>
      <c r="Y1443" s="3">
        <v>0.9</v>
      </c>
      <c r="Z1443" s="3"/>
      <c r="AB1443" s="30">
        <v>1413</v>
      </c>
      <c r="AC1443" s="30">
        <v>1.433442199364539</v>
      </c>
      <c r="AD1443" s="30">
        <v>0.36655780063546106</v>
      </c>
    </row>
    <row r="1444" spans="1:30">
      <c r="A1444" s="4">
        <v>43798.083333333336</v>
      </c>
      <c r="B1444">
        <v>43798</v>
      </c>
      <c r="C1444" s="3">
        <v>8.3333333333333329E-2</v>
      </c>
      <c r="D1444" s="3">
        <v>2</v>
      </c>
      <c r="E1444" s="3">
        <v>60</v>
      </c>
      <c r="F1444" s="3">
        <v>0.5</v>
      </c>
      <c r="G1444" s="5">
        <v>0.6</v>
      </c>
      <c r="H1444" s="3">
        <v>1.1000000000000001</v>
      </c>
      <c r="I1444" s="3">
        <v>1.55139</v>
      </c>
      <c r="J1444" s="12">
        <f t="shared" si="66"/>
        <v>1.5541666666666665</v>
      </c>
      <c r="K1444" s="4">
        <v>43798.083333333336</v>
      </c>
      <c r="L1444" s="3">
        <f t="shared" si="67"/>
        <v>29</v>
      </c>
      <c r="M1444" s="3">
        <f t="shared" si="68"/>
        <v>2</v>
      </c>
      <c r="N1444" s="3">
        <v>0</v>
      </c>
      <c r="O1444" s="3">
        <v>26</v>
      </c>
      <c r="P1444" s="3">
        <v>0</v>
      </c>
      <c r="Q1444" s="3">
        <v>0</v>
      </c>
      <c r="R1444" s="3"/>
      <c r="S1444" s="3">
        <f>IF(ISBLANK(Table13[[#This Row],[T1]]),0,IF(Table13[[#This Row],[T1]]&gt;0,1,0))</f>
        <v>1</v>
      </c>
      <c r="T1444" s="3">
        <f>IF(ISBLANK(Table13[[#This Row],[T2]]),0,IF(Table13[[#This Row],[T2]]&gt;0,1,0))</f>
        <v>1</v>
      </c>
      <c r="U1444" s="3">
        <f>IF(ISBLANK(Table13[[#This Row],[T3]]),0,IF(Table13[[#This Row],[T3]]&gt;0,1,0))</f>
        <v>1</v>
      </c>
      <c r="V1444" s="3">
        <f>IF(ISBLANK(Table13[[#This Row],[T4]]),0,IF(Table13[[#This Row],[T4]]&gt;0,1,0))</f>
        <v>0</v>
      </c>
      <c r="W1444" s="25">
        <v>41</v>
      </c>
      <c r="X1444" s="23">
        <v>11</v>
      </c>
      <c r="Y1444" s="3">
        <v>1.1000000000000001</v>
      </c>
      <c r="Z1444" s="3"/>
      <c r="AB1444" s="30">
        <v>1414</v>
      </c>
      <c r="AC1444" s="30">
        <v>1.5844748390941583</v>
      </c>
      <c r="AD1444" s="30">
        <v>0.21552516090584173</v>
      </c>
    </row>
    <row r="1445" spans="1:30">
      <c r="A1445" s="4">
        <v>43798.125</v>
      </c>
      <c r="B1445">
        <v>43798</v>
      </c>
      <c r="C1445" s="3">
        <v>0.125</v>
      </c>
      <c r="D1445" s="3">
        <v>3</v>
      </c>
      <c r="E1445" s="3">
        <v>60</v>
      </c>
      <c r="F1445" s="3">
        <v>0.7</v>
      </c>
      <c r="G1445" s="5">
        <v>0.7</v>
      </c>
      <c r="H1445" s="3">
        <v>1.4</v>
      </c>
      <c r="I1445" s="3">
        <v>1.55139</v>
      </c>
      <c r="J1445" s="12">
        <f t="shared" si="66"/>
        <v>1.5499999999999998</v>
      </c>
      <c r="K1445" s="4">
        <v>43798.125</v>
      </c>
      <c r="L1445" s="3">
        <f t="shared" si="67"/>
        <v>29</v>
      </c>
      <c r="M1445" s="3">
        <f t="shared" si="68"/>
        <v>3</v>
      </c>
      <c r="N1445" s="3">
        <v>0</v>
      </c>
      <c r="O1445" s="3">
        <v>38</v>
      </c>
      <c r="P1445" s="3">
        <v>0</v>
      </c>
      <c r="Q1445" s="3">
        <v>0</v>
      </c>
      <c r="R1445" s="3"/>
      <c r="S1445" s="3">
        <f>IF(ISBLANK(Table13[[#This Row],[T1]]),0,IF(Table13[[#This Row],[T1]]&gt;0,1,0))</f>
        <v>1</v>
      </c>
      <c r="T1445" s="3">
        <f>IF(ISBLANK(Table13[[#This Row],[T2]]),0,IF(Table13[[#This Row],[T2]]&gt;0,1,0))</f>
        <v>1</v>
      </c>
      <c r="U1445" s="3">
        <f>IF(ISBLANK(Table13[[#This Row],[T3]]),0,IF(Table13[[#This Row],[T3]]&gt;0,1,0))</f>
        <v>1</v>
      </c>
      <c r="V1445" s="3">
        <f>IF(ISBLANK(Table13[[#This Row],[T4]]),0,IF(Table13[[#This Row],[T4]]&gt;0,1,0))</f>
        <v>0</v>
      </c>
      <c r="W1445" s="26">
        <v>39</v>
      </c>
      <c r="X1445" s="22">
        <v>11</v>
      </c>
      <c r="Y1445" s="3">
        <v>1.4</v>
      </c>
      <c r="Z1445" s="3"/>
      <c r="AB1445" s="30">
        <v>1415</v>
      </c>
      <c r="AC1445" s="30">
        <v>1.551509618312215</v>
      </c>
      <c r="AD1445" s="30">
        <v>1.1484903816877852</v>
      </c>
    </row>
    <row r="1446" spans="1:30">
      <c r="A1446" s="4">
        <v>43798.166666666664</v>
      </c>
      <c r="B1446">
        <v>43798</v>
      </c>
      <c r="C1446" s="3">
        <v>0.16666666666666666</v>
      </c>
      <c r="D1446" s="3">
        <v>4</v>
      </c>
      <c r="E1446" s="3">
        <v>60</v>
      </c>
      <c r="F1446" s="3">
        <v>0.6</v>
      </c>
      <c r="G1446" s="5">
        <v>0.5</v>
      </c>
      <c r="H1446" s="3">
        <v>1.1000000000000001</v>
      </c>
      <c r="I1446" s="3">
        <v>1.55139</v>
      </c>
      <c r="J1446" s="12">
        <f t="shared" si="66"/>
        <v>1.5416666666666667</v>
      </c>
      <c r="K1446" s="4">
        <v>43798.166666666664</v>
      </c>
      <c r="L1446" s="3">
        <f t="shared" si="67"/>
        <v>29</v>
      </c>
      <c r="M1446" s="3">
        <f t="shared" si="68"/>
        <v>4</v>
      </c>
      <c r="N1446" s="3">
        <v>0</v>
      </c>
      <c r="O1446" s="3">
        <v>26</v>
      </c>
      <c r="P1446" s="3">
        <v>0</v>
      </c>
      <c r="Q1446" s="3">
        <v>0</v>
      </c>
      <c r="R1446" s="3"/>
      <c r="S1446" s="3">
        <f>IF(ISBLANK(Table13[[#This Row],[T1]]),0,IF(Table13[[#This Row],[T1]]&gt;0,1,0))</f>
        <v>1</v>
      </c>
      <c r="T1446" s="3">
        <f>IF(ISBLANK(Table13[[#This Row],[T2]]),0,IF(Table13[[#This Row],[T2]]&gt;0,1,0))</f>
        <v>1</v>
      </c>
      <c r="U1446" s="3">
        <f>IF(ISBLANK(Table13[[#This Row],[T3]]),0,IF(Table13[[#This Row],[T3]]&gt;0,1,0))</f>
        <v>1</v>
      </c>
      <c r="V1446" s="3">
        <f>IF(ISBLANK(Table13[[#This Row],[T4]]),0,IF(Table13[[#This Row],[T4]]&gt;0,1,0))</f>
        <v>0</v>
      </c>
      <c r="W1446" s="25">
        <v>39</v>
      </c>
      <c r="X1446" s="23">
        <v>11</v>
      </c>
      <c r="Y1446" s="3">
        <v>1.1000000000000001</v>
      </c>
      <c r="Z1446" s="3"/>
      <c r="AB1446" s="30">
        <v>1416</v>
      </c>
      <c r="AC1446" s="30">
        <v>1.5630282740560477</v>
      </c>
      <c r="AD1446" s="30">
        <v>3.6971725943952372E-2</v>
      </c>
    </row>
    <row r="1447" spans="1:30">
      <c r="A1447" s="4">
        <v>43798.208333333336</v>
      </c>
      <c r="B1447">
        <v>43798</v>
      </c>
      <c r="C1447" s="3">
        <v>0.20833333333333334</v>
      </c>
      <c r="D1447" s="3">
        <v>5</v>
      </c>
      <c r="E1447" s="3">
        <v>60</v>
      </c>
      <c r="F1447" s="3">
        <v>0.6</v>
      </c>
      <c r="G1447" s="5">
        <v>0.8</v>
      </c>
      <c r="H1447" s="3">
        <v>1.4</v>
      </c>
      <c r="I1447" s="3">
        <v>1.55139</v>
      </c>
      <c r="J1447" s="12">
        <f t="shared" si="66"/>
        <v>1.5499999999999998</v>
      </c>
      <c r="K1447" s="4">
        <v>43798.208333333336</v>
      </c>
      <c r="L1447" s="3">
        <f t="shared" si="67"/>
        <v>29</v>
      </c>
      <c r="M1447" s="3">
        <f t="shared" si="68"/>
        <v>5</v>
      </c>
      <c r="N1447" s="3">
        <v>0</v>
      </c>
      <c r="O1447" s="3">
        <v>25</v>
      </c>
      <c r="P1447" s="3">
        <v>0</v>
      </c>
      <c r="Q1447" s="3">
        <v>0</v>
      </c>
      <c r="R1447" s="3"/>
      <c r="S1447" s="3">
        <f>IF(ISBLANK(Table13[[#This Row],[T1]]),0,IF(Table13[[#This Row],[T1]]&gt;0,1,0))</f>
        <v>1</v>
      </c>
      <c r="T1447" s="3">
        <f>IF(ISBLANK(Table13[[#This Row],[T2]]),0,IF(Table13[[#This Row],[T2]]&gt;0,1,0))</f>
        <v>1</v>
      </c>
      <c r="U1447" s="3">
        <f>IF(ISBLANK(Table13[[#This Row],[T3]]),0,IF(Table13[[#This Row],[T3]]&gt;0,1,0))</f>
        <v>1</v>
      </c>
      <c r="V1447" s="3">
        <f>IF(ISBLANK(Table13[[#This Row],[T4]]),0,IF(Table13[[#This Row],[T4]]&gt;0,1,0))</f>
        <v>0</v>
      </c>
      <c r="W1447" s="26">
        <v>38</v>
      </c>
      <c r="X1447" s="22">
        <v>11</v>
      </c>
      <c r="Y1447" s="3">
        <v>1.4</v>
      </c>
      <c r="Z1447" s="3"/>
      <c r="AB1447" s="30">
        <v>1417</v>
      </c>
      <c r="AC1447" s="30">
        <v>1.6341143855655458</v>
      </c>
      <c r="AD1447" s="30">
        <v>-0.43411438556554582</v>
      </c>
    </row>
    <row r="1448" spans="1:30">
      <c r="A1448" s="4">
        <v>43798.25</v>
      </c>
      <c r="B1448">
        <v>43798</v>
      </c>
      <c r="C1448" s="3">
        <v>0.25</v>
      </c>
      <c r="D1448" s="3">
        <v>6</v>
      </c>
      <c r="E1448" s="3">
        <v>60</v>
      </c>
      <c r="F1448" s="3">
        <v>0.7</v>
      </c>
      <c r="G1448" s="5">
        <v>0.5</v>
      </c>
      <c r="H1448" s="3">
        <v>1.2</v>
      </c>
      <c r="I1448" s="3">
        <v>1.55139</v>
      </c>
      <c r="J1448" s="12">
        <f t="shared" si="66"/>
        <v>1.6166666666666665</v>
      </c>
      <c r="K1448" s="4">
        <v>43798.25</v>
      </c>
      <c r="L1448" s="3">
        <f t="shared" si="67"/>
        <v>29</v>
      </c>
      <c r="M1448" s="3">
        <f t="shared" si="68"/>
        <v>6</v>
      </c>
      <c r="N1448" s="3">
        <v>0</v>
      </c>
      <c r="O1448" s="3">
        <v>29</v>
      </c>
      <c r="P1448" s="3">
        <v>0</v>
      </c>
      <c r="Q1448" s="3">
        <v>0</v>
      </c>
      <c r="R1448" s="3"/>
      <c r="S1448" s="3">
        <f>IF(ISBLANK(Table13[[#This Row],[T1]]),0,IF(Table13[[#This Row],[T1]]&gt;0,1,0))</f>
        <v>1</v>
      </c>
      <c r="T1448" s="3">
        <f>IF(ISBLANK(Table13[[#This Row],[T2]]),0,IF(Table13[[#This Row],[T2]]&gt;0,1,0))</f>
        <v>0</v>
      </c>
      <c r="U1448" s="3">
        <f>IF(ISBLANK(Table13[[#This Row],[T3]]),0,IF(Table13[[#This Row],[T3]]&gt;0,1,0))</f>
        <v>1</v>
      </c>
      <c r="V1448" s="3">
        <f>IF(ISBLANK(Table13[[#This Row],[T4]]),0,IF(Table13[[#This Row],[T4]]&gt;0,1,0))</f>
        <v>1</v>
      </c>
      <c r="W1448" s="25">
        <v>38</v>
      </c>
      <c r="X1448" s="23">
        <v>13</v>
      </c>
      <c r="Y1448" s="3">
        <v>1.2</v>
      </c>
      <c r="Z1448" s="3"/>
      <c r="AB1448" s="30">
        <v>1418</v>
      </c>
      <c r="AC1448" s="30">
        <v>1.6448376680846011</v>
      </c>
      <c r="AD1448" s="30">
        <v>1.3551623319153989</v>
      </c>
    </row>
    <row r="1449" spans="1:30">
      <c r="A1449" s="4">
        <v>43798.291666666664</v>
      </c>
      <c r="B1449">
        <v>43798</v>
      </c>
      <c r="C1449" s="3">
        <v>0.29166666666666669</v>
      </c>
      <c r="D1449" s="3">
        <v>7</v>
      </c>
      <c r="E1449" s="3">
        <v>60</v>
      </c>
      <c r="F1449" s="3">
        <v>0.9</v>
      </c>
      <c r="G1449" s="5">
        <v>0.6</v>
      </c>
      <c r="H1449" s="3">
        <v>1.5</v>
      </c>
      <c r="I1449" s="3">
        <v>1.55139</v>
      </c>
      <c r="J1449" s="12">
        <f t="shared" si="66"/>
        <v>1.6624999999999996</v>
      </c>
      <c r="K1449" s="4">
        <v>43798.291666666664</v>
      </c>
      <c r="L1449" s="3">
        <f t="shared" si="67"/>
        <v>29</v>
      </c>
      <c r="M1449" s="3">
        <f t="shared" si="68"/>
        <v>7</v>
      </c>
      <c r="N1449" s="3">
        <v>0</v>
      </c>
      <c r="O1449" s="3">
        <v>33</v>
      </c>
      <c r="P1449" s="3">
        <v>0</v>
      </c>
      <c r="Q1449" s="3">
        <v>0</v>
      </c>
      <c r="R1449" s="3"/>
      <c r="S1449" s="3">
        <f>IF(ISBLANK(Table13[[#This Row],[T1]]),0,IF(Table13[[#This Row],[T1]]&gt;0,1,0))</f>
        <v>1</v>
      </c>
      <c r="T1449" s="3">
        <f>IF(ISBLANK(Table13[[#This Row],[T2]]),0,IF(Table13[[#This Row],[T2]]&gt;0,1,0))</f>
        <v>0</v>
      </c>
      <c r="U1449" s="3">
        <f>IF(ISBLANK(Table13[[#This Row],[T3]]),0,IF(Table13[[#This Row],[T3]]&gt;0,1,0))</f>
        <v>1</v>
      </c>
      <c r="V1449" s="3">
        <f>IF(ISBLANK(Table13[[#This Row],[T4]]),0,IF(Table13[[#This Row],[T4]]&gt;0,1,0))</f>
        <v>1</v>
      </c>
      <c r="W1449" s="26">
        <v>40</v>
      </c>
      <c r="X1449" s="22">
        <v>13</v>
      </c>
      <c r="Y1449" s="3">
        <v>1.5</v>
      </c>
      <c r="Z1449" s="3"/>
      <c r="AB1449" s="30">
        <v>1419</v>
      </c>
      <c r="AC1449" s="30">
        <v>1.6853446784864889</v>
      </c>
      <c r="AD1449" s="30">
        <v>-0.68534467848648895</v>
      </c>
    </row>
    <row r="1450" spans="1:30">
      <c r="A1450" s="4">
        <v>43798.333333333336</v>
      </c>
      <c r="B1450">
        <v>43798</v>
      </c>
      <c r="C1450" s="3">
        <v>0.33333333333333331</v>
      </c>
      <c r="D1450" s="3">
        <v>8</v>
      </c>
      <c r="E1450" s="3">
        <v>60</v>
      </c>
      <c r="F1450" s="3">
        <v>0.5</v>
      </c>
      <c r="G1450" s="5">
        <v>1.5</v>
      </c>
      <c r="H1450" s="3">
        <v>2</v>
      </c>
      <c r="I1450" s="3">
        <v>1.55139</v>
      </c>
      <c r="J1450" s="12">
        <f t="shared" si="66"/>
        <v>1.708333333333333</v>
      </c>
      <c r="K1450" s="4">
        <v>43798.333333333336</v>
      </c>
      <c r="L1450" s="3">
        <f t="shared" si="67"/>
        <v>29</v>
      </c>
      <c r="M1450" s="3">
        <f t="shared" si="68"/>
        <v>8</v>
      </c>
      <c r="N1450" s="3">
        <v>0</v>
      </c>
      <c r="O1450" s="3">
        <v>36</v>
      </c>
      <c r="P1450" s="3">
        <v>0</v>
      </c>
      <c r="Q1450" s="3">
        <v>0</v>
      </c>
      <c r="R1450" s="3"/>
      <c r="S1450" s="3">
        <f>IF(ISBLANK(Table13[[#This Row],[T1]]),0,IF(Table13[[#This Row],[T1]]&gt;0,1,0))</f>
        <v>1</v>
      </c>
      <c r="T1450" s="3">
        <f>IF(ISBLANK(Table13[[#This Row],[T2]]),0,IF(Table13[[#This Row],[T2]]&gt;0,1,0))</f>
        <v>0</v>
      </c>
      <c r="U1450" s="3">
        <f>IF(ISBLANK(Table13[[#This Row],[T3]]),0,IF(Table13[[#This Row],[T3]]&gt;0,1,0))</f>
        <v>1</v>
      </c>
      <c r="V1450" s="3">
        <f>IF(ISBLANK(Table13[[#This Row],[T4]]),0,IF(Table13[[#This Row],[T4]]&gt;0,1,0))</f>
        <v>1</v>
      </c>
      <c r="W1450" s="25">
        <v>42</v>
      </c>
      <c r="X1450" s="23">
        <v>13</v>
      </c>
      <c r="Y1450" s="3">
        <v>2</v>
      </c>
      <c r="Z1450" s="3"/>
      <c r="AB1450" s="30">
        <v>1420</v>
      </c>
      <c r="AC1450" s="30">
        <v>1.6563563238284342</v>
      </c>
      <c r="AD1450" s="30">
        <v>-1.1563563238284342</v>
      </c>
    </row>
    <row r="1451" spans="1:30">
      <c r="A1451" s="4">
        <v>43798.375</v>
      </c>
      <c r="B1451">
        <v>43798</v>
      </c>
      <c r="C1451" s="3">
        <v>0.375</v>
      </c>
      <c r="D1451" s="3">
        <v>9</v>
      </c>
      <c r="E1451" s="3">
        <v>60</v>
      </c>
      <c r="F1451" s="3">
        <v>0.2</v>
      </c>
      <c r="G1451" s="5">
        <v>0.5</v>
      </c>
      <c r="H1451" s="3">
        <v>0.7</v>
      </c>
      <c r="I1451" s="3">
        <v>1.55139</v>
      </c>
      <c r="J1451" s="12">
        <f t="shared" si="66"/>
        <v>1.6541666666666666</v>
      </c>
      <c r="K1451" s="4">
        <v>43798.375</v>
      </c>
      <c r="L1451" s="3">
        <f t="shared" si="67"/>
        <v>29</v>
      </c>
      <c r="M1451" s="3">
        <f t="shared" si="68"/>
        <v>9</v>
      </c>
      <c r="N1451" s="3">
        <v>0</v>
      </c>
      <c r="O1451" s="3">
        <v>58</v>
      </c>
      <c r="P1451" s="3">
        <v>0</v>
      </c>
      <c r="Q1451" s="3">
        <v>0</v>
      </c>
      <c r="R1451" s="3"/>
      <c r="S1451" s="3">
        <f>IF(ISBLANK(Table13[[#This Row],[T1]]),0,IF(Table13[[#This Row],[T1]]&gt;0,1,0))</f>
        <v>0</v>
      </c>
      <c r="T1451" s="3">
        <f>IF(ISBLANK(Table13[[#This Row],[T2]]),0,IF(Table13[[#This Row],[T2]]&gt;0,1,0))</f>
        <v>0</v>
      </c>
      <c r="U1451" s="3">
        <f>IF(ISBLANK(Table13[[#This Row],[T3]]),0,IF(Table13[[#This Row],[T3]]&gt;0,1,0))</f>
        <v>0</v>
      </c>
      <c r="V1451" s="3">
        <f>IF(ISBLANK(Table13[[#This Row],[T4]]),0,IF(Table13[[#This Row],[T4]]&gt;0,1,0))</f>
        <v>0</v>
      </c>
      <c r="W1451" s="26">
        <v>44</v>
      </c>
      <c r="X1451" s="22">
        <v>17</v>
      </c>
      <c r="Y1451" s="3">
        <v>0.7</v>
      </c>
      <c r="Z1451" s="3"/>
      <c r="AB1451" s="30">
        <v>1421</v>
      </c>
      <c r="AC1451" s="30">
        <v>1.6380912516894346</v>
      </c>
      <c r="AD1451" s="30">
        <v>-1.1380912516894346</v>
      </c>
    </row>
    <row r="1452" spans="1:30">
      <c r="A1452" s="4">
        <v>43798.416666666664</v>
      </c>
      <c r="B1452">
        <v>43798</v>
      </c>
      <c r="C1452" s="3">
        <v>0.41666666666666669</v>
      </c>
      <c r="D1452" s="3">
        <v>10</v>
      </c>
      <c r="E1452" s="3">
        <v>60</v>
      </c>
      <c r="F1452" s="3">
        <v>0.3</v>
      </c>
      <c r="G1452" s="5">
        <v>2.2999999999999998</v>
      </c>
      <c r="H1452" s="3">
        <v>2.5999999999999996</v>
      </c>
      <c r="I1452" s="3">
        <v>1.55139</v>
      </c>
      <c r="J1452" s="12">
        <f t="shared" si="66"/>
        <v>1.6999999999999995</v>
      </c>
      <c r="K1452" s="4">
        <v>43798.416666666664</v>
      </c>
      <c r="L1452" s="3">
        <f t="shared" si="67"/>
        <v>29</v>
      </c>
      <c r="M1452" s="3">
        <f t="shared" si="68"/>
        <v>10</v>
      </c>
      <c r="N1452" s="3">
        <v>0</v>
      </c>
      <c r="O1452" s="3">
        <v>54</v>
      </c>
      <c r="P1452" s="3">
        <v>0</v>
      </c>
      <c r="Q1452" s="3">
        <v>0</v>
      </c>
      <c r="R1452" s="3"/>
      <c r="S1452" s="3">
        <f>IF(ISBLANK(Table13[[#This Row],[T1]]),0,IF(Table13[[#This Row],[T1]]&gt;0,1,0))</f>
        <v>0</v>
      </c>
      <c r="T1452" s="3">
        <f>IF(ISBLANK(Table13[[#This Row],[T2]]),0,IF(Table13[[#This Row],[T2]]&gt;0,1,0))</f>
        <v>0</v>
      </c>
      <c r="U1452" s="3">
        <f>IF(ISBLANK(Table13[[#This Row],[T3]]),0,IF(Table13[[#This Row],[T3]]&gt;0,1,0))</f>
        <v>0</v>
      </c>
      <c r="V1452" s="3">
        <f>IF(ISBLANK(Table13[[#This Row],[T4]]),0,IF(Table13[[#This Row],[T4]]&gt;0,1,0))</f>
        <v>0</v>
      </c>
      <c r="W1452" s="25">
        <v>48</v>
      </c>
      <c r="X1452" s="23">
        <v>13</v>
      </c>
      <c r="Y1452" s="3">
        <v>2.5999999999999996</v>
      </c>
      <c r="Z1452" s="3"/>
      <c r="AB1452" s="30">
        <v>1422</v>
      </c>
      <c r="AC1452" s="30">
        <v>1.6488145342084897</v>
      </c>
      <c r="AD1452" s="30">
        <v>-1.1488145342084897</v>
      </c>
    </row>
    <row r="1453" spans="1:30">
      <c r="A1453" s="4">
        <v>43798.458333333336</v>
      </c>
      <c r="B1453">
        <v>43798</v>
      </c>
      <c r="C1453" s="3">
        <v>0.45833333333333331</v>
      </c>
      <c r="D1453" s="3">
        <v>11</v>
      </c>
      <c r="E1453" s="3">
        <v>60</v>
      </c>
      <c r="F1453" s="3">
        <v>2.2000000000000002</v>
      </c>
      <c r="G1453" s="5">
        <v>0.2</v>
      </c>
      <c r="H1453" s="3">
        <v>2.4000000000000004</v>
      </c>
      <c r="I1453" s="3">
        <v>1.55139</v>
      </c>
      <c r="J1453" s="12">
        <f t="shared" si="66"/>
        <v>1.7374999999999998</v>
      </c>
      <c r="K1453" s="4">
        <v>43798.458333333336</v>
      </c>
      <c r="L1453" s="3">
        <f t="shared" si="67"/>
        <v>29</v>
      </c>
      <c r="M1453" s="3">
        <f t="shared" si="68"/>
        <v>11</v>
      </c>
      <c r="N1453" s="3">
        <v>0</v>
      </c>
      <c r="O1453" s="3">
        <v>19</v>
      </c>
      <c r="P1453" s="3">
        <v>0</v>
      </c>
      <c r="Q1453" s="3">
        <v>0</v>
      </c>
      <c r="R1453" s="3"/>
      <c r="S1453" s="3">
        <f>IF(ISBLANK(Table13[[#This Row],[T1]]),0,IF(Table13[[#This Row],[T1]]&gt;0,1,0))</f>
        <v>0</v>
      </c>
      <c r="T1453" s="3">
        <f>IF(ISBLANK(Table13[[#This Row],[T2]]),0,IF(Table13[[#This Row],[T2]]&gt;0,1,0))</f>
        <v>0</v>
      </c>
      <c r="U1453" s="3">
        <f>IF(ISBLANK(Table13[[#This Row],[T3]]),0,IF(Table13[[#This Row],[T3]]&gt;0,1,0))</f>
        <v>0</v>
      </c>
      <c r="V1453" s="3">
        <f>IF(ISBLANK(Table13[[#This Row],[T4]]),0,IF(Table13[[#This Row],[T4]]&gt;0,1,0))</f>
        <v>0</v>
      </c>
      <c r="W1453" s="26">
        <v>49</v>
      </c>
      <c r="X1453" s="22">
        <v>13</v>
      </c>
      <c r="Y1453" s="3">
        <v>2.4000000000000004</v>
      </c>
      <c r="Z1453" s="3"/>
      <c r="AB1453" s="30">
        <v>1423</v>
      </c>
      <c r="AC1453" s="30">
        <v>1.659537816727545</v>
      </c>
      <c r="AD1453" s="30">
        <v>-0.85953781672754492</v>
      </c>
    </row>
    <row r="1454" spans="1:30">
      <c r="A1454" s="4">
        <v>43798.5</v>
      </c>
      <c r="B1454">
        <v>43798</v>
      </c>
      <c r="C1454" s="3">
        <v>0.5</v>
      </c>
      <c r="D1454" s="3">
        <v>12</v>
      </c>
      <c r="E1454" s="3">
        <v>60</v>
      </c>
      <c r="F1454" s="3">
        <v>0.2</v>
      </c>
      <c r="G1454" s="5">
        <v>0.2</v>
      </c>
      <c r="H1454" s="3">
        <v>0.4</v>
      </c>
      <c r="I1454" s="3">
        <v>1.55139</v>
      </c>
      <c r="J1454" s="12">
        <f t="shared" si="66"/>
        <v>1.9583333333333333</v>
      </c>
      <c r="K1454" s="4">
        <v>43798.499999826388</v>
      </c>
      <c r="L1454" s="3">
        <f t="shared" si="67"/>
        <v>29</v>
      </c>
      <c r="M1454" s="3">
        <f t="shared" si="68"/>
        <v>12</v>
      </c>
      <c r="N1454" s="3"/>
      <c r="O1454" s="3"/>
      <c r="P1454" s="3"/>
      <c r="Q1454" s="3"/>
      <c r="R1454" s="3"/>
      <c r="S1454" s="3">
        <f>IF(ISBLANK(Table13[[#This Row],[T1]]),0,IF(Table13[[#This Row],[T1]]&gt;0,1,0))</f>
        <v>0</v>
      </c>
      <c r="T1454" s="3">
        <f>IF(ISBLANK(Table13[[#This Row],[T2]]),0,IF(Table13[[#This Row],[T2]]&gt;0,1,0))</f>
        <v>0</v>
      </c>
      <c r="U1454" s="3">
        <f>IF(ISBLANK(Table13[[#This Row],[T3]]),0,IF(Table13[[#This Row],[T3]]&gt;0,1,0))</f>
        <v>0</v>
      </c>
      <c r="V1454" s="3">
        <f>IF(ISBLANK(Table13[[#This Row],[T4]]),0,IF(Table13[[#This Row],[T4]]&gt;0,1,0))</f>
        <v>0</v>
      </c>
      <c r="W1454" s="25">
        <v>50</v>
      </c>
      <c r="X1454" s="23">
        <v>17</v>
      </c>
      <c r="Y1454" s="3">
        <v>0.4</v>
      </c>
      <c r="Z1454" s="3"/>
      <c r="AB1454" s="30">
        <v>1424</v>
      </c>
      <c r="AC1454" s="30">
        <v>1.659537816727545</v>
      </c>
      <c r="AD1454" s="30">
        <v>0.24046218327245494</v>
      </c>
    </row>
    <row r="1455" spans="1:30">
      <c r="A1455" s="4">
        <v>43798.541666666664</v>
      </c>
      <c r="B1455">
        <v>43798</v>
      </c>
      <c r="C1455" s="3">
        <v>0.54166666666666663</v>
      </c>
      <c r="D1455" s="3">
        <v>13</v>
      </c>
      <c r="E1455" s="3">
        <v>60</v>
      </c>
      <c r="F1455" s="3">
        <v>0.2</v>
      </c>
      <c r="G1455" s="5">
        <v>0.3</v>
      </c>
      <c r="H1455" s="3">
        <v>0.5</v>
      </c>
      <c r="I1455" s="3">
        <v>1.55139</v>
      </c>
      <c r="J1455" s="12">
        <f t="shared" si="66"/>
        <v>2.0624999999999996</v>
      </c>
      <c r="K1455" s="4">
        <v>43798.541666666664</v>
      </c>
      <c r="L1455" s="3">
        <f t="shared" si="67"/>
        <v>29</v>
      </c>
      <c r="M1455" s="3">
        <f t="shared" si="68"/>
        <v>13</v>
      </c>
      <c r="N1455" s="3">
        <v>0</v>
      </c>
      <c r="O1455" s="3">
        <v>6</v>
      </c>
      <c r="P1455" s="3">
        <v>0</v>
      </c>
      <c r="Q1455" s="3">
        <v>0</v>
      </c>
      <c r="R1455" s="3"/>
      <c r="S1455" s="3">
        <f>IF(ISBLANK(Table13[[#This Row],[T1]]),0,IF(Table13[[#This Row],[T1]]&gt;0,1,0))</f>
        <v>0</v>
      </c>
      <c r="T1455" s="3">
        <f>IF(ISBLANK(Table13[[#This Row],[T2]]),0,IF(Table13[[#This Row],[T2]]&gt;0,1,0))</f>
        <v>0</v>
      </c>
      <c r="U1455" s="3">
        <f>IF(ISBLANK(Table13[[#This Row],[T3]]),0,IF(Table13[[#This Row],[T3]]&gt;0,1,0))</f>
        <v>0</v>
      </c>
      <c r="V1455" s="3">
        <f>IF(ISBLANK(Table13[[#This Row],[T4]]),0,IF(Table13[[#This Row],[T4]]&gt;0,1,0))</f>
        <v>0</v>
      </c>
      <c r="W1455" s="26">
        <v>52</v>
      </c>
      <c r="X1455" s="22">
        <v>21</v>
      </c>
      <c r="Y1455" s="3">
        <v>0.5</v>
      </c>
      <c r="Z1455" s="3"/>
      <c r="AB1455" s="30">
        <v>1425</v>
      </c>
      <c r="AC1455" s="30">
        <v>1.7381657178569871</v>
      </c>
      <c r="AD1455" s="30">
        <v>-1.0381657178569872</v>
      </c>
    </row>
    <row r="1456" spans="1:30">
      <c r="A1456" s="4">
        <v>43798.583333333336</v>
      </c>
      <c r="B1456">
        <v>43798</v>
      </c>
      <c r="C1456" s="3">
        <v>0.58333333333333337</v>
      </c>
      <c r="D1456" s="3">
        <v>14</v>
      </c>
      <c r="E1456" s="3">
        <v>60</v>
      </c>
      <c r="F1456" s="3">
        <v>0.4</v>
      </c>
      <c r="G1456" s="5">
        <v>0.3</v>
      </c>
      <c r="H1456" s="3">
        <v>0.7</v>
      </c>
      <c r="I1456" s="3">
        <v>1.55139</v>
      </c>
      <c r="J1456" s="12">
        <f t="shared" si="66"/>
        <v>2.1249999999999996</v>
      </c>
      <c r="K1456" s="4">
        <v>43798.583333333336</v>
      </c>
      <c r="L1456" s="3">
        <f t="shared" si="67"/>
        <v>29</v>
      </c>
      <c r="M1456" s="3">
        <f t="shared" si="68"/>
        <v>14</v>
      </c>
      <c r="N1456" s="3">
        <v>0</v>
      </c>
      <c r="O1456" s="3">
        <v>58</v>
      </c>
      <c r="P1456" s="3">
        <v>0</v>
      </c>
      <c r="Q1456" s="3">
        <v>0</v>
      </c>
      <c r="R1456" s="3"/>
      <c r="S1456" s="3">
        <f>IF(ISBLANK(Table13[[#This Row],[T1]]),0,IF(Table13[[#This Row],[T1]]&gt;0,1,0))</f>
        <v>0</v>
      </c>
      <c r="T1456" s="3">
        <f>IF(ISBLANK(Table13[[#This Row],[T2]]),0,IF(Table13[[#This Row],[T2]]&gt;0,1,0))</f>
        <v>0</v>
      </c>
      <c r="U1456" s="3">
        <f>IF(ISBLANK(Table13[[#This Row],[T3]]),0,IF(Table13[[#This Row],[T3]]&gt;0,1,0))</f>
        <v>0</v>
      </c>
      <c r="V1456" s="3">
        <f>IF(ISBLANK(Table13[[#This Row],[T4]]),0,IF(Table13[[#This Row],[T4]]&gt;0,1,0))</f>
        <v>0</v>
      </c>
      <c r="W1456" s="25">
        <v>52</v>
      </c>
      <c r="X1456" s="23">
        <v>21</v>
      </c>
      <c r="Y1456" s="3">
        <v>0.7</v>
      </c>
      <c r="Z1456" s="3"/>
      <c r="AB1456" s="30">
        <v>1426</v>
      </c>
      <c r="AC1456" s="30">
        <v>1.5772051688330906</v>
      </c>
      <c r="AD1456" s="30">
        <v>1.4227948311669094</v>
      </c>
    </row>
    <row r="1457" spans="1:30">
      <c r="A1457" s="4">
        <v>43798.625</v>
      </c>
      <c r="B1457">
        <v>43798</v>
      </c>
      <c r="C1457" s="3">
        <v>0.625</v>
      </c>
      <c r="D1457" s="3">
        <v>15</v>
      </c>
      <c r="E1457" s="3">
        <v>60</v>
      </c>
      <c r="F1457" s="3">
        <v>0.3</v>
      </c>
      <c r="G1457" s="5">
        <v>1</v>
      </c>
      <c r="H1457" s="3">
        <v>1.3</v>
      </c>
      <c r="I1457" s="3">
        <v>1.55139</v>
      </c>
      <c r="J1457" s="12">
        <f t="shared" si="66"/>
        <v>2.1874999999999996</v>
      </c>
      <c r="K1457" s="4">
        <v>43798.625</v>
      </c>
      <c r="L1457" s="3">
        <f t="shared" si="67"/>
        <v>29</v>
      </c>
      <c r="M1457" s="3">
        <f t="shared" si="68"/>
        <v>15</v>
      </c>
      <c r="N1457" s="3">
        <v>0</v>
      </c>
      <c r="O1457" s="3">
        <v>19</v>
      </c>
      <c r="P1457" s="3">
        <v>0</v>
      </c>
      <c r="Q1457" s="3">
        <v>0</v>
      </c>
      <c r="R1457" s="3"/>
      <c r="S1457" s="3">
        <f>IF(ISBLANK(Table13[[#This Row],[T1]]),0,IF(Table13[[#This Row],[T1]]&gt;0,1,0))</f>
        <v>0</v>
      </c>
      <c r="T1457" s="3">
        <f>IF(ISBLANK(Table13[[#This Row],[T2]]),0,IF(Table13[[#This Row],[T2]]&gt;0,1,0))</f>
        <v>0</v>
      </c>
      <c r="U1457" s="3">
        <f>IF(ISBLANK(Table13[[#This Row],[T3]]),0,IF(Table13[[#This Row],[T3]]&gt;0,1,0))</f>
        <v>0</v>
      </c>
      <c r="V1457" s="3">
        <f>IF(ISBLANK(Table13[[#This Row],[T4]]),0,IF(Table13[[#This Row],[T4]]&gt;0,1,0))</f>
        <v>0</v>
      </c>
      <c r="W1457" s="26">
        <v>51</v>
      </c>
      <c r="X1457" s="22">
        <v>13</v>
      </c>
      <c r="Y1457" s="3">
        <v>1.3</v>
      </c>
      <c r="Z1457" s="3"/>
      <c r="AB1457" s="30">
        <v>1427</v>
      </c>
      <c r="AC1457" s="30">
        <v>1.5664818863140355</v>
      </c>
      <c r="AD1457" s="30">
        <v>3.0335181136859641</v>
      </c>
    </row>
    <row r="1458" spans="1:30">
      <c r="A1458" s="4">
        <v>43798.666666666664</v>
      </c>
      <c r="B1458">
        <v>43798</v>
      </c>
      <c r="C1458" s="3">
        <v>0.66666666666666663</v>
      </c>
      <c r="D1458" s="3">
        <v>16</v>
      </c>
      <c r="E1458" s="3">
        <v>60</v>
      </c>
      <c r="F1458" s="3">
        <v>1.4</v>
      </c>
      <c r="G1458" s="5">
        <v>1.4</v>
      </c>
      <c r="H1458" s="3">
        <v>2.8</v>
      </c>
      <c r="I1458" s="3">
        <v>1.55139</v>
      </c>
      <c r="J1458" s="12">
        <f t="shared" si="66"/>
        <v>2.1916666666666664</v>
      </c>
      <c r="K1458" s="4">
        <v>43798.66666678241</v>
      </c>
      <c r="L1458" s="3">
        <f t="shared" si="67"/>
        <v>29</v>
      </c>
      <c r="M1458" s="3">
        <f t="shared" si="68"/>
        <v>16</v>
      </c>
      <c r="N1458" s="3"/>
      <c r="O1458" s="3"/>
      <c r="P1458" s="3"/>
      <c r="Q1458" s="3"/>
      <c r="R1458" s="3"/>
      <c r="S1458" s="3">
        <f>IF(ISBLANK(Table13[[#This Row],[T1]]),0,IF(Table13[[#This Row],[T1]]&gt;0,1,0))</f>
        <v>0</v>
      </c>
      <c r="T1458" s="3">
        <f>IF(ISBLANK(Table13[[#This Row],[T2]]),0,IF(Table13[[#This Row],[T2]]&gt;0,1,0))</f>
        <v>0</v>
      </c>
      <c r="U1458" s="3">
        <f>IF(ISBLANK(Table13[[#This Row],[T3]]),0,IF(Table13[[#This Row],[T3]]&gt;0,1,0))</f>
        <v>0</v>
      </c>
      <c r="V1458" s="3">
        <f>IF(ISBLANK(Table13[[#This Row],[T4]]),0,IF(Table13[[#This Row],[T4]]&gt;0,1,0))</f>
        <v>0</v>
      </c>
      <c r="W1458" s="25">
        <v>50</v>
      </c>
      <c r="X1458" s="23">
        <v>13</v>
      </c>
      <c r="Y1458" s="3">
        <v>2.8</v>
      </c>
      <c r="Z1458" s="3"/>
      <c r="AB1458" s="30">
        <v>1428</v>
      </c>
      <c r="AC1458" s="30">
        <v>1.5772051688330906</v>
      </c>
      <c r="AD1458" s="30">
        <v>2.0227948311669097</v>
      </c>
    </row>
    <row r="1459" spans="1:30">
      <c r="A1459" s="4">
        <v>43798.708333333336</v>
      </c>
      <c r="B1459">
        <v>43798</v>
      </c>
      <c r="C1459" s="3">
        <v>0.70833333333333337</v>
      </c>
      <c r="D1459" s="3">
        <v>17</v>
      </c>
      <c r="E1459" s="3">
        <v>60</v>
      </c>
      <c r="F1459" s="3">
        <v>2.2000000000000002</v>
      </c>
      <c r="G1459" s="5">
        <v>1</v>
      </c>
      <c r="H1459" s="3">
        <v>3.2</v>
      </c>
      <c r="I1459" s="3">
        <v>1.55139</v>
      </c>
      <c r="J1459" s="12">
        <f t="shared" si="66"/>
        <v>2.1374999999999997</v>
      </c>
      <c r="K1459" s="4">
        <v>43798.708333506947</v>
      </c>
      <c r="L1459" s="3">
        <f t="shared" si="67"/>
        <v>29</v>
      </c>
      <c r="M1459" s="3">
        <f t="shared" si="68"/>
        <v>17</v>
      </c>
      <c r="N1459" s="3"/>
      <c r="O1459" s="3"/>
      <c r="P1459" s="3"/>
      <c r="Q1459" s="3"/>
      <c r="R1459" s="3"/>
      <c r="S1459" s="3">
        <f>IF(ISBLANK(Table13[[#This Row],[T1]]),0,IF(Table13[[#This Row],[T1]]&gt;0,1,0))</f>
        <v>0</v>
      </c>
      <c r="T1459" s="3">
        <f>IF(ISBLANK(Table13[[#This Row],[T2]]),0,IF(Table13[[#This Row],[T2]]&gt;0,1,0))</f>
        <v>0</v>
      </c>
      <c r="U1459" s="3">
        <f>IF(ISBLANK(Table13[[#This Row],[T3]]),0,IF(Table13[[#This Row],[T3]]&gt;0,1,0))</f>
        <v>1</v>
      </c>
      <c r="V1459" s="3">
        <f>IF(ISBLANK(Table13[[#This Row],[T4]]),0,IF(Table13[[#This Row],[T4]]&gt;0,1,0))</f>
        <v>0</v>
      </c>
      <c r="W1459" s="26">
        <v>48</v>
      </c>
      <c r="X1459" s="22">
        <v>11</v>
      </c>
      <c r="Y1459" s="3">
        <v>3.2</v>
      </c>
      <c r="Z1459" s="3"/>
      <c r="AB1459" s="30">
        <v>1429</v>
      </c>
      <c r="AC1459" s="30">
        <v>1.5158984195027714</v>
      </c>
      <c r="AD1459" s="30">
        <v>-1.1158984195027712</v>
      </c>
    </row>
    <row r="1460" spans="1:30">
      <c r="A1460" s="4">
        <v>43798.75</v>
      </c>
      <c r="B1460">
        <v>43798</v>
      </c>
      <c r="C1460" s="3">
        <v>0.75</v>
      </c>
      <c r="D1460" s="3">
        <v>18</v>
      </c>
      <c r="E1460" s="3">
        <v>60</v>
      </c>
      <c r="F1460" s="3">
        <v>0.5</v>
      </c>
      <c r="G1460" s="5">
        <v>0.9</v>
      </c>
      <c r="H1460" s="3">
        <v>1.4</v>
      </c>
      <c r="I1460" s="3">
        <v>1.55139</v>
      </c>
      <c r="J1460" s="12">
        <f t="shared" si="66"/>
        <v>2.0708333333333333</v>
      </c>
      <c r="K1460" s="4">
        <v>43798.750000231485</v>
      </c>
      <c r="L1460" s="3">
        <f t="shared" si="67"/>
        <v>29</v>
      </c>
      <c r="M1460" s="3">
        <f t="shared" si="68"/>
        <v>18</v>
      </c>
      <c r="N1460" s="3"/>
      <c r="O1460" s="3"/>
      <c r="P1460" s="3"/>
      <c r="Q1460" s="3"/>
      <c r="R1460" s="3"/>
      <c r="S1460" s="3">
        <f>IF(ISBLANK(Table13[[#This Row],[T1]]),0,IF(Table13[[#This Row],[T1]]&gt;0,1,0))</f>
        <v>0</v>
      </c>
      <c r="T1460" s="3">
        <f>IF(ISBLANK(Table13[[#This Row],[T2]]),0,IF(Table13[[#This Row],[T2]]&gt;0,1,0))</f>
        <v>0</v>
      </c>
      <c r="U1460" s="3">
        <f>IF(ISBLANK(Table13[[#This Row],[T3]]),0,IF(Table13[[#This Row],[T3]]&gt;0,1,0))</f>
        <v>1</v>
      </c>
      <c r="V1460" s="3">
        <f>IF(ISBLANK(Table13[[#This Row],[T4]]),0,IF(Table13[[#This Row],[T4]]&gt;0,1,0))</f>
        <v>1</v>
      </c>
      <c r="W1460" s="25">
        <v>46</v>
      </c>
      <c r="X1460" s="23">
        <v>13</v>
      </c>
      <c r="Y1460" s="3">
        <v>1.4</v>
      </c>
      <c r="Z1460" s="3"/>
      <c r="AB1460" s="30">
        <v>1430</v>
      </c>
      <c r="AC1460" s="30">
        <v>1.6177121792349782</v>
      </c>
      <c r="AD1460" s="30">
        <v>-1.2177121792349781</v>
      </c>
    </row>
    <row r="1461" spans="1:30">
      <c r="A1461" s="4">
        <v>43798.791666666664</v>
      </c>
      <c r="B1461">
        <v>43798</v>
      </c>
      <c r="C1461" s="3">
        <v>0.79166666666666663</v>
      </c>
      <c r="D1461" s="3">
        <v>19</v>
      </c>
      <c r="E1461" s="3">
        <v>60</v>
      </c>
      <c r="F1461" s="3">
        <v>0.9</v>
      </c>
      <c r="G1461" s="5">
        <v>0.7</v>
      </c>
      <c r="H1461" s="3">
        <v>1.6</v>
      </c>
      <c r="I1461" s="3">
        <v>1.55139</v>
      </c>
      <c r="J1461" s="12">
        <f t="shared" si="66"/>
        <v>2.0750000000000002</v>
      </c>
      <c r="K1461" s="4">
        <v>43798.791666666664</v>
      </c>
      <c r="L1461" s="3">
        <f t="shared" si="67"/>
        <v>29</v>
      </c>
      <c r="M1461" s="3">
        <f t="shared" si="68"/>
        <v>19</v>
      </c>
      <c r="N1461" s="3">
        <v>0</v>
      </c>
      <c r="O1461" s="3">
        <v>0</v>
      </c>
      <c r="P1461" s="3">
        <v>10</v>
      </c>
      <c r="Q1461" s="3">
        <v>0</v>
      </c>
      <c r="R1461" s="3"/>
      <c r="S1461" s="3">
        <f>IF(ISBLANK(Table13[[#This Row],[T1]]),0,IF(Table13[[#This Row],[T1]]&gt;0,1,0))</f>
        <v>0</v>
      </c>
      <c r="T1461" s="3">
        <f>IF(ISBLANK(Table13[[#This Row],[T2]]),0,IF(Table13[[#This Row],[T2]]&gt;0,1,0))</f>
        <v>0</v>
      </c>
      <c r="U1461" s="3">
        <f>IF(ISBLANK(Table13[[#This Row],[T3]]),0,IF(Table13[[#This Row],[T3]]&gt;0,1,0))</f>
        <v>1</v>
      </c>
      <c r="V1461" s="3">
        <f>IF(ISBLANK(Table13[[#This Row],[T4]]),0,IF(Table13[[#This Row],[T4]]&gt;0,1,0))</f>
        <v>1</v>
      </c>
      <c r="W1461" s="26">
        <v>46</v>
      </c>
      <c r="X1461" s="22">
        <v>13</v>
      </c>
      <c r="Y1461" s="3">
        <v>1.6</v>
      </c>
      <c r="Z1461" s="3"/>
      <c r="AB1461" s="30">
        <v>1431</v>
      </c>
      <c r="AC1461" s="30">
        <v>1.7373703446322095</v>
      </c>
      <c r="AD1461" s="30">
        <v>-1.3373703446322094</v>
      </c>
    </row>
    <row r="1462" spans="1:30">
      <c r="A1462" s="4">
        <v>43798.833333333336</v>
      </c>
      <c r="B1462">
        <v>43798</v>
      </c>
      <c r="C1462" s="3">
        <v>0.83333333333333337</v>
      </c>
      <c r="D1462" s="3">
        <v>20</v>
      </c>
      <c r="E1462" s="3">
        <v>60</v>
      </c>
      <c r="F1462" s="3">
        <v>0.7</v>
      </c>
      <c r="G1462" s="5">
        <v>1</v>
      </c>
      <c r="H1462" s="3">
        <v>1.7</v>
      </c>
      <c r="I1462" s="3">
        <v>1.55139</v>
      </c>
      <c r="J1462" s="12">
        <f t="shared" si="66"/>
        <v>2.083333333333333</v>
      </c>
      <c r="K1462" s="4">
        <v>43798.833333333336</v>
      </c>
      <c r="L1462" s="3">
        <f t="shared" si="67"/>
        <v>29</v>
      </c>
      <c r="M1462" s="3">
        <f t="shared" si="68"/>
        <v>20</v>
      </c>
      <c r="N1462" s="3">
        <v>0</v>
      </c>
      <c r="O1462" s="3">
        <v>0</v>
      </c>
      <c r="P1462" s="3">
        <v>57</v>
      </c>
      <c r="Q1462" s="3">
        <v>0</v>
      </c>
      <c r="R1462" s="3"/>
      <c r="S1462" s="3">
        <f>IF(ISBLANK(Table13[[#This Row],[T1]]),0,IF(Table13[[#This Row],[T1]]&gt;0,1,0))</f>
        <v>0</v>
      </c>
      <c r="T1462" s="3">
        <f>IF(ISBLANK(Table13[[#This Row],[T2]]),0,IF(Table13[[#This Row],[T2]]&gt;0,1,0))</f>
        <v>0</v>
      </c>
      <c r="U1462" s="3">
        <f>IF(ISBLANK(Table13[[#This Row],[T3]]),0,IF(Table13[[#This Row],[T3]]&gt;0,1,0))</f>
        <v>1</v>
      </c>
      <c r="V1462" s="3">
        <f>IF(ISBLANK(Table13[[#This Row],[T4]]),0,IF(Table13[[#This Row],[T4]]&gt;0,1,0))</f>
        <v>1</v>
      </c>
      <c r="W1462" s="25">
        <v>45</v>
      </c>
      <c r="X1462" s="23">
        <v>11</v>
      </c>
      <c r="Y1462" s="3">
        <v>1.7</v>
      </c>
      <c r="Z1462" s="3"/>
      <c r="AB1462" s="30">
        <v>1432</v>
      </c>
      <c r="AC1462" s="30">
        <v>1.7175145260436546</v>
      </c>
      <c r="AD1462" s="30">
        <v>-1.1175145260436545</v>
      </c>
    </row>
    <row r="1463" spans="1:30">
      <c r="A1463" s="4">
        <v>43798.875</v>
      </c>
      <c r="B1463">
        <v>43798</v>
      </c>
      <c r="C1463" s="3">
        <v>0.875</v>
      </c>
      <c r="D1463" s="3">
        <v>21</v>
      </c>
      <c r="E1463" s="3">
        <v>60</v>
      </c>
      <c r="F1463" s="3">
        <v>2.6</v>
      </c>
      <c r="G1463" s="5">
        <v>1.9</v>
      </c>
      <c r="H1463" s="3">
        <v>4.5</v>
      </c>
      <c r="I1463" s="3">
        <v>1.55139</v>
      </c>
      <c r="J1463" s="12">
        <f t="shared" si="66"/>
        <v>2.0791666666666671</v>
      </c>
      <c r="K1463" s="4">
        <v>43798.875</v>
      </c>
      <c r="L1463" s="3">
        <f t="shared" si="67"/>
        <v>29</v>
      </c>
      <c r="M1463" s="3">
        <f t="shared" si="68"/>
        <v>21</v>
      </c>
      <c r="N1463" s="3">
        <v>0</v>
      </c>
      <c r="O1463" s="3">
        <v>47</v>
      </c>
      <c r="P1463" s="3">
        <v>58</v>
      </c>
      <c r="Q1463" s="3">
        <v>0</v>
      </c>
      <c r="R1463" s="3"/>
      <c r="S1463" s="3">
        <f>IF(ISBLANK(Table13[[#This Row],[T1]]),0,IF(Table13[[#This Row],[T1]]&gt;0,1,0))</f>
        <v>1</v>
      </c>
      <c r="T1463" s="3">
        <f>IF(ISBLANK(Table13[[#This Row],[T2]]),0,IF(Table13[[#This Row],[T2]]&gt;0,1,0))</f>
        <v>0</v>
      </c>
      <c r="U1463" s="3">
        <f>IF(ISBLANK(Table13[[#This Row],[T3]]),0,IF(Table13[[#This Row],[T3]]&gt;0,1,0))</f>
        <v>1</v>
      </c>
      <c r="V1463" s="3">
        <f>IF(ISBLANK(Table13[[#This Row],[T4]]),0,IF(Table13[[#This Row],[T4]]&gt;0,1,0))</f>
        <v>1</v>
      </c>
      <c r="W1463" s="26">
        <v>44</v>
      </c>
      <c r="X1463" s="22">
        <v>11</v>
      </c>
      <c r="Y1463" s="3">
        <v>4.5</v>
      </c>
      <c r="Z1463" s="3"/>
      <c r="AB1463" s="30">
        <v>1433</v>
      </c>
      <c r="AC1463" s="30">
        <v>1.7282378085627097</v>
      </c>
      <c r="AD1463" s="30">
        <v>0.97176219143729048</v>
      </c>
    </row>
    <row r="1464" spans="1:30">
      <c r="A1464" s="4">
        <v>43798.916666666664</v>
      </c>
      <c r="B1464">
        <v>43798</v>
      </c>
      <c r="C1464" s="3">
        <v>0.91666666666666663</v>
      </c>
      <c r="D1464" s="3">
        <v>22</v>
      </c>
      <c r="E1464" s="3">
        <v>60</v>
      </c>
      <c r="F1464" s="3">
        <v>1</v>
      </c>
      <c r="G1464" s="5">
        <v>1</v>
      </c>
      <c r="H1464" s="3">
        <v>2</v>
      </c>
      <c r="I1464" s="3">
        <v>1.55139</v>
      </c>
      <c r="J1464" s="12">
        <f t="shared" si="66"/>
        <v>2.0041666666666669</v>
      </c>
      <c r="K1464" s="4">
        <v>43798.916666666664</v>
      </c>
      <c r="L1464" s="3">
        <f t="shared" si="67"/>
        <v>29</v>
      </c>
      <c r="M1464" s="3">
        <f t="shared" si="68"/>
        <v>22</v>
      </c>
      <c r="N1464" s="3">
        <v>0</v>
      </c>
      <c r="O1464" s="3">
        <v>31</v>
      </c>
      <c r="P1464" s="3">
        <v>58</v>
      </c>
      <c r="Q1464" s="3">
        <v>0</v>
      </c>
      <c r="R1464" s="3"/>
      <c r="S1464" s="3">
        <f>IF(ISBLANK(Table13[[#This Row],[T1]]),0,IF(Table13[[#This Row],[T1]]&gt;0,1,0))</f>
        <v>1</v>
      </c>
      <c r="T1464" s="3">
        <f>IF(ISBLANK(Table13[[#This Row],[T2]]),0,IF(Table13[[#This Row],[T2]]&gt;0,1,0))</f>
        <v>0</v>
      </c>
      <c r="U1464" s="3">
        <f>IF(ISBLANK(Table13[[#This Row],[T3]]),0,IF(Table13[[#This Row],[T3]]&gt;0,1,0))</f>
        <v>1</v>
      </c>
      <c r="V1464" s="3">
        <f>IF(ISBLANK(Table13[[#This Row],[T4]]),0,IF(Table13[[#This Row],[T4]]&gt;0,1,0))</f>
        <v>1</v>
      </c>
      <c r="W1464" s="25">
        <v>43</v>
      </c>
      <c r="X1464" s="23">
        <v>11</v>
      </c>
      <c r="Y1464" s="3">
        <v>2</v>
      </c>
      <c r="Z1464" s="3"/>
      <c r="AB1464" s="30">
        <v>1434</v>
      </c>
      <c r="AC1464" s="30">
        <v>1.738961091081765</v>
      </c>
      <c r="AD1464" s="30">
        <v>0.36103890891823509</v>
      </c>
    </row>
    <row r="1465" spans="1:30">
      <c r="A1465" s="4">
        <v>43798.958333333336</v>
      </c>
      <c r="B1465">
        <v>43798</v>
      </c>
      <c r="C1465" s="3">
        <v>0.95833333333333337</v>
      </c>
      <c r="D1465" s="3">
        <v>23</v>
      </c>
      <c r="E1465" s="3">
        <v>60</v>
      </c>
      <c r="F1465" s="3">
        <v>0.3</v>
      </c>
      <c r="G1465" s="5">
        <v>0.2</v>
      </c>
      <c r="H1465" s="3">
        <v>0.5</v>
      </c>
      <c r="I1465" s="3">
        <v>1.55139</v>
      </c>
      <c r="J1465" s="12">
        <f t="shared" si="66"/>
        <v>1.9833333333333334</v>
      </c>
      <c r="K1465" s="4">
        <v>43798.958333333336</v>
      </c>
      <c r="L1465" s="3">
        <f t="shared" si="67"/>
        <v>29</v>
      </c>
      <c r="M1465" s="3">
        <f t="shared" si="68"/>
        <v>23</v>
      </c>
      <c r="N1465" s="3">
        <v>0</v>
      </c>
      <c r="O1465" s="3">
        <v>27</v>
      </c>
      <c r="P1465" s="3">
        <v>58</v>
      </c>
      <c r="Q1465" s="3">
        <v>0</v>
      </c>
      <c r="R1465" s="3"/>
      <c r="S1465" s="3">
        <f>IF(ISBLANK(Table13[[#This Row],[T1]]),0,IF(Table13[[#This Row],[T1]]&gt;0,1,0))</f>
        <v>1</v>
      </c>
      <c r="T1465" s="3">
        <f>IF(ISBLANK(Table13[[#This Row],[T2]]),0,IF(Table13[[#This Row],[T2]]&gt;0,1,0))</f>
        <v>1</v>
      </c>
      <c r="U1465" s="3">
        <f>IF(ISBLANK(Table13[[#This Row],[T3]]),0,IF(Table13[[#This Row],[T3]]&gt;0,1,0))</f>
        <v>1</v>
      </c>
      <c r="V1465" s="3">
        <f>IF(ISBLANK(Table13[[#This Row],[T4]]),0,IF(Table13[[#This Row],[T4]]&gt;0,1,0))</f>
        <v>1</v>
      </c>
      <c r="W1465" s="26">
        <v>43</v>
      </c>
      <c r="X1465" s="22">
        <v>11</v>
      </c>
      <c r="Y1465" s="3">
        <v>0.5</v>
      </c>
      <c r="Z1465" s="3"/>
      <c r="AB1465" s="30">
        <v>1435</v>
      </c>
      <c r="AC1465" s="30">
        <v>1.738961091081765</v>
      </c>
      <c r="AD1465" s="30">
        <v>-0.13896109108176491</v>
      </c>
    </row>
    <row r="1466" spans="1:30">
      <c r="A1466" s="4">
        <v>43799</v>
      </c>
      <c r="B1466">
        <v>43799</v>
      </c>
      <c r="C1466" s="3">
        <v>0</v>
      </c>
      <c r="D1466" s="3">
        <v>0</v>
      </c>
      <c r="E1466" s="3">
        <v>61</v>
      </c>
      <c r="F1466" s="3">
        <v>0.2</v>
      </c>
      <c r="G1466" s="5">
        <v>0.2</v>
      </c>
      <c r="H1466" s="3">
        <v>0.4</v>
      </c>
      <c r="I1466" s="3">
        <v>1.55139</v>
      </c>
      <c r="J1466" s="12">
        <f t="shared" si="66"/>
        <v>1.9791666666666667</v>
      </c>
      <c r="K1466" s="4">
        <v>43799</v>
      </c>
      <c r="L1466" s="3">
        <f t="shared" si="67"/>
        <v>30</v>
      </c>
      <c r="M1466" s="3">
        <f t="shared" si="68"/>
        <v>0</v>
      </c>
      <c r="N1466" s="3">
        <v>0</v>
      </c>
      <c r="O1466" s="3">
        <v>18</v>
      </c>
      <c r="P1466" s="3">
        <v>57</v>
      </c>
      <c r="Q1466" s="3">
        <v>0</v>
      </c>
      <c r="R1466" s="3"/>
      <c r="S1466" s="3">
        <f>IF(ISBLANK(Table13[[#This Row],[T1]]),0,IF(Table13[[#This Row],[T1]]&gt;0,1,0))</f>
        <v>1</v>
      </c>
      <c r="T1466" s="3">
        <f>IF(ISBLANK(Table13[[#This Row],[T2]]),0,IF(Table13[[#This Row],[T2]]&gt;0,1,0))</f>
        <v>1</v>
      </c>
      <c r="U1466" s="3">
        <f>IF(ISBLANK(Table13[[#This Row],[T3]]),0,IF(Table13[[#This Row],[T3]]&gt;0,1,0))</f>
        <v>1</v>
      </c>
      <c r="V1466" s="3">
        <f>IF(ISBLANK(Table13[[#This Row],[T4]]),0,IF(Table13[[#This Row],[T4]]&gt;0,1,0))</f>
        <v>1</v>
      </c>
      <c r="W1466" s="25">
        <v>42</v>
      </c>
      <c r="X1466" s="23">
        <v>11</v>
      </c>
      <c r="Y1466" s="3">
        <v>0.4</v>
      </c>
      <c r="Z1466" s="3"/>
      <c r="AB1466" s="30">
        <v>1436</v>
      </c>
      <c r="AC1466" s="30">
        <v>1.7695401921893752</v>
      </c>
      <c r="AD1466" s="30">
        <v>0.73045980781062481</v>
      </c>
    </row>
    <row r="1467" spans="1:30">
      <c r="A1467" s="4">
        <v>43799.041666666664</v>
      </c>
      <c r="B1467">
        <v>43799</v>
      </c>
      <c r="C1467" s="3">
        <v>4.1666666666666664E-2</v>
      </c>
      <c r="D1467" s="3">
        <v>1</v>
      </c>
      <c r="E1467" s="3">
        <v>61</v>
      </c>
      <c r="F1467" s="3">
        <v>0.4</v>
      </c>
      <c r="G1467" s="5">
        <v>0.5</v>
      </c>
      <c r="H1467" s="3">
        <v>0.9</v>
      </c>
      <c r="I1467" s="3">
        <v>1.55139</v>
      </c>
      <c r="J1467" s="12">
        <f t="shared" si="66"/>
        <v>1.9791666666666663</v>
      </c>
      <c r="K1467" s="4">
        <v>43799.041666666664</v>
      </c>
      <c r="L1467" s="3">
        <f t="shared" si="67"/>
        <v>30</v>
      </c>
      <c r="M1467" s="3">
        <f t="shared" si="68"/>
        <v>1</v>
      </c>
      <c r="N1467" s="3">
        <v>0</v>
      </c>
      <c r="O1467" s="3">
        <v>30</v>
      </c>
      <c r="P1467" s="3">
        <v>58</v>
      </c>
      <c r="Q1467" s="3">
        <v>0</v>
      </c>
      <c r="R1467" s="3"/>
      <c r="S1467" s="3">
        <f>IF(ISBLANK(Table13[[#This Row],[T1]]),0,IF(Table13[[#This Row],[T1]]&gt;0,1,0))</f>
        <v>1</v>
      </c>
      <c r="T1467" s="3">
        <f>IF(ISBLANK(Table13[[#This Row],[T2]]),0,IF(Table13[[#This Row],[T2]]&gt;0,1,0))</f>
        <v>1</v>
      </c>
      <c r="U1467" s="3">
        <f>IF(ISBLANK(Table13[[#This Row],[T3]]),0,IF(Table13[[#This Row],[T3]]&gt;0,1,0))</f>
        <v>1</v>
      </c>
      <c r="V1467" s="3">
        <f>IF(ISBLANK(Table13[[#This Row],[T4]]),0,IF(Table13[[#This Row],[T4]]&gt;0,1,0))</f>
        <v>1</v>
      </c>
      <c r="W1467" s="26">
        <v>42</v>
      </c>
      <c r="X1467" s="22">
        <v>11</v>
      </c>
      <c r="Y1467" s="3">
        <v>0.9</v>
      </c>
      <c r="Z1467" s="3"/>
      <c r="AB1467" s="30">
        <v>1437</v>
      </c>
      <c r="AC1467" s="30">
        <v>1.7802634747084305</v>
      </c>
      <c r="AD1467" s="30">
        <v>-0.28026347470843049</v>
      </c>
    </row>
    <row r="1468" spans="1:30">
      <c r="A1468" s="4">
        <v>43799.083333333336</v>
      </c>
      <c r="B1468">
        <v>43799</v>
      </c>
      <c r="C1468" s="3">
        <v>8.3333333333333329E-2</v>
      </c>
      <c r="D1468" s="3">
        <v>2</v>
      </c>
      <c r="E1468" s="3">
        <v>61</v>
      </c>
      <c r="F1468" s="3">
        <v>0.5</v>
      </c>
      <c r="G1468" s="5">
        <v>0.5</v>
      </c>
      <c r="H1468" s="3">
        <v>1</v>
      </c>
      <c r="I1468" s="3">
        <v>1.55139</v>
      </c>
      <c r="J1468" s="12">
        <f t="shared" si="66"/>
        <v>1.9833333333333332</v>
      </c>
      <c r="K1468" s="4">
        <v>43799.083333333336</v>
      </c>
      <c r="L1468" s="3">
        <f t="shared" si="67"/>
        <v>30</v>
      </c>
      <c r="M1468" s="3">
        <f t="shared" si="68"/>
        <v>2</v>
      </c>
      <c r="N1468" s="3">
        <v>0</v>
      </c>
      <c r="O1468" s="3">
        <v>20</v>
      </c>
      <c r="P1468" s="3">
        <v>58</v>
      </c>
      <c r="Q1468" s="3">
        <v>0</v>
      </c>
      <c r="R1468" s="3"/>
      <c r="S1468" s="3">
        <f>IF(ISBLANK(Table13[[#This Row],[T1]]),0,IF(Table13[[#This Row],[T1]]&gt;0,1,0))</f>
        <v>1</v>
      </c>
      <c r="T1468" s="3">
        <f>IF(ISBLANK(Table13[[#This Row],[T2]]),0,IF(Table13[[#This Row],[T2]]&gt;0,1,0))</f>
        <v>1</v>
      </c>
      <c r="U1468" s="3">
        <f>IF(ISBLANK(Table13[[#This Row],[T3]]),0,IF(Table13[[#This Row],[T3]]&gt;0,1,0))</f>
        <v>1</v>
      </c>
      <c r="V1468" s="3">
        <f>IF(ISBLANK(Table13[[#This Row],[T4]]),0,IF(Table13[[#This Row],[T4]]&gt;0,1,0))</f>
        <v>1</v>
      </c>
      <c r="W1468" s="25">
        <v>41</v>
      </c>
      <c r="X1468" s="23">
        <v>11</v>
      </c>
      <c r="Y1468" s="3">
        <v>1</v>
      </c>
      <c r="Z1468" s="3"/>
      <c r="AB1468" s="30">
        <v>1438</v>
      </c>
      <c r="AC1468" s="30">
        <v>1.5125703408538329</v>
      </c>
      <c r="AD1468" s="30">
        <v>-0.112570340853833</v>
      </c>
    </row>
    <row r="1469" spans="1:30">
      <c r="A1469" s="4">
        <v>43799.125</v>
      </c>
      <c r="B1469">
        <v>43799</v>
      </c>
      <c r="C1469" s="3">
        <v>0.125</v>
      </c>
      <c r="D1469" s="3">
        <v>3</v>
      </c>
      <c r="E1469" s="3">
        <v>61</v>
      </c>
      <c r="F1469" s="3">
        <v>0.6</v>
      </c>
      <c r="G1469" s="5">
        <v>0.6</v>
      </c>
      <c r="H1469" s="3">
        <v>1.2</v>
      </c>
      <c r="I1469" s="3">
        <v>1.55139</v>
      </c>
      <c r="J1469" s="12">
        <f t="shared" si="66"/>
        <v>1.9791666666666663</v>
      </c>
      <c r="K1469" s="4">
        <v>43799.125</v>
      </c>
      <c r="L1469" s="3">
        <f t="shared" si="67"/>
        <v>30</v>
      </c>
      <c r="M1469" s="3">
        <f t="shared" si="68"/>
        <v>3</v>
      </c>
      <c r="N1469" s="3">
        <v>0</v>
      </c>
      <c r="O1469" s="3">
        <v>20</v>
      </c>
      <c r="P1469" s="3">
        <v>58</v>
      </c>
      <c r="Q1469" s="3">
        <v>0</v>
      </c>
      <c r="R1469" s="3"/>
      <c r="S1469" s="3">
        <f>IF(ISBLANK(Table13[[#This Row],[T1]]),0,IF(Table13[[#This Row],[T1]]&gt;0,1,0))</f>
        <v>1</v>
      </c>
      <c r="T1469" s="3">
        <f>IF(ISBLANK(Table13[[#This Row],[T2]]),0,IF(Table13[[#This Row],[T2]]&gt;0,1,0))</f>
        <v>1</v>
      </c>
      <c r="U1469" s="3">
        <f>IF(ISBLANK(Table13[[#This Row],[T3]]),0,IF(Table13[[#This Row],[T3]]&gt;0,1,0))</f>
        <v>1</v>
      </c>
      <c r="V1469" s="3">
        <f>IF(ISBLANK(Table13[[#This Row],[T4]]),0,IF(Table13[[#This Row],[T4]]&gt;0,1,0))</f>
        <v>1</v>
      </c>
      <c r="W1469" s="26">
        <v>41</v>
      </c>
      <c r="X1469" s="22">
        <v>11</v>
      </c>
      <c r="Y1469" s="3">
        <v>1.2</v>
      </c>
      <c r="Z1469" s="3"/>
      <c r="AB1469" s="30">
        <v>1439</v>
      </c>
      <c r="AC1469" s="30">
        <v>1.6118494337966078</v>
      </c>
      <c r="AD1469" s="30">
        <v>8.8150566203392344E-2</v>
      </c>
    </row>
    <row r="1470" spans="1:30">
      <c r="A1470" s="4">
        <v>43799.166666666664</v>
      </c>
      <c r="B1470">
        <v>43799</v>
      </c>
      <c r="C1470" s="3">
        <v>0.16666666666666666</v>
      </c>
      <c r="D1470" s="3">
        <v>4</v>
      </c>
      <c r="E1470" s="3">
        <v>61</v>
      </c>
      <c r="F1470" s="3">
        <v>0.6</v>
      </c>
      <c r="G1470" s="5">
        <v>0.7</v>
      </c>
      <c r="H1470" s="3">
        <v>1.2999999999999998</v>
      </c>
      <c r="I1470" s="3">
        <v>1.55139</v>
      </c>
      <c r="J1470" s="12">
        <f t="shared" si="66"/>
        <v>1.970833333333333</v>
      </c>
      <c r="K1470" s="4">
        <v>43799.166666666664</v>
      </c>
      <c r="L1470" s="3">
        <f t="shared" si="67"/>
        <v>30</v>
      </c>
      <c r="M1470" s="3">
        <f t="shared" si="68"/>
        <v>4</v>
      </c>
      <c r="N1470" s="3">
        <v>0</v>
      </c>
      <c r="O1470" s="3">
        <v>7</v>
      </c>
      <c r="P1470" s="3">
        <v>58</v>
      </c>
      <c r="Q1470" s="3">
        <v>0</v>
      </c>
      <c r="R1470" s="3"/>
      <c r="S1470" s="3">
        <f>IF(ISBLANK(Table13[[#This Row],[T1]]),0,IF(Table13[[#This Row],[T1]]&gt;0,1,0))</f>
        <v>1</v>
      </c>
      <c r="T1470" s="3">
        <f>IF(ISBLANK(Table13[[#This Row],[T2]]),0,IF(Table13[[#This Row],[T2]]&gt;0,1,0))</f>
        <v>1</v>
      </c>
      <c r="U1470" s="3">
        <f>IF(ISBLANK(Table13[[#This Row],[T3]]),0,IF(Table13[[#This Row],[T3]]&gt;0,1,0))</f>
        <v>1</v>
      </c>
      <c r="V1470" s="3">
        <f>IF(ISBLANK(Table13[[#This Row],[T4]]),0,IF(Table13[[#This Row],[T4]]&gt;0,1,0))</f>
        <v>1</v>
      </c>
      <c r="W1470" s="25">
        <v>41</v>
      </c>
      <c r="X1470" s="23">
        <v>11</v>
      </c>
      <c r="Y1470" s="3">
        <v>1.2999999999999998</v>
      </c>
      <c r="Z1470" s="3"/>
      <c r="AB1470" s="30">
        <v>1440</v>
      </c>
      <c r="AC1470" s="30">
        <v>1.6225727163156631</v>
      </c>
      <c r="AD1470" s="30">
        <v>-1.2225727163156632</v>
      </c>
    </row>
    <row r="1471" spans="1:30">
      <c r="A1471" s="4">
        <v>43799.208333333336</v>
      </c>
      <c r="B1471">
        <v>43799</v>
      </c>
      <c r="C1471" s="3">
        <v>0.20833333333333334</v>
      </c>
      <c r="D1471" s="3">
        <v>5</v>
      </c>
      <c r="E1471" s="3">
        <v>61</v>
      </c>
      <c r="F1471" s="3">
        <v>0.5</v>
      </c>
      <c r="G1471" s="5">
        <v>2.5</v>
      </c>
      <c r="H1471" s="3">
        <v>3</v>
      </c>
      <c r="I1471" s="3">
        <v>1.55139</v>
      </c>
      <c r="J1471" s="12">
        <f t="shared" si="66"/>
        <v>1.958333333333333</v>
      </c>
      <c r="K1471" s="4">
        <v>43799.208333333336</v>
      </c>
      <c r="L1471" s="3">
        <f t="shared" si="67"/>
        <v>30</v>
      </c>
      <c r="M1471" s="3">
        <f t="shared" si="68"/>
        <v>5</v>
      </c>
      <c r="N1471" s="3">
        <v>0</v>
      </c>
      <c r="O1471" s="3">
        <v>34</v>
      </c>
      <c r="P1471" s="3">
        <v>57</v>
      </c>
      <c r="Q1471" s="3">
        <v>0</v>
      </c>
      <c r="R1471" s="3"/>
      <c r="S1471" s="3">
        <f>IF(ISBLANK(Table13[[#This Row],[T1]]),0,IF(Table13[[#This Row],[T1]]&gt;0,1,0))</f>
        <v>1</v>
      </c>
      <c r="T1471" s="3">
        <f>IF(ISBLANK(Table13[[#This Row],[T2]]),0,IF(Table13[[#This Row],[T2]]&gt;0,1,0))</f>
        <v>1</v>
      </c>
      <c r="U1471" s="3">
        <f>IF(ISBLANK(Table13[[#This Row],[T3]]),0,IF(Table13[[#This Row],[T3]]&gt;0,1,0))</f>
        <v>1</v>
      </c>
      <c r="V1471" s="3">
        <f>IF(ISBLANK(Table13[[#This Row],[T4]]),0,IF(Table13[[#This Row],[T4]]&gt;0,1,0))</f>
        <v>1</v>
      </c>
      <c r="W1471" s="26">
        <v>41</v>
      </c>
      <c r="X1471" s="22">
        <v>11</v>
      </c>
      <c r="Y1471" s="3">
        <v>3</v>
      </c>
      <c r="Z1471" s="3"/>
      <c r="AB1471" s="30">
        <v>1441</v>
      </c>
      <c r="AC1471" s="30">
        <v>1.6332959988347182</v>
      </c>
      <c r="AD1471" s="30">
        <v>-0.73329599883471819</v>
      </c>
    </row>
    <row r="1472" spans="1:30">
      <c r="A1472" s="4">
        <v>43799.25</v>
      </c>
      <c r="B1472">
        <v>43799</v>
      </c>
      <c r="C1472" s="3">
        <v>0.25</v>
      </c>
      <c r="D1472" s="3">
        <v>6</v>
      </c>
      <c r="E1472" s="3">
        <v>61</v>
      </c>
      <c r="F1472" s="3">
        <v>1.4</v>
      </c>
      <c r="G1472" s="5">
        <v>0.9</v>
      </c>
      <c r="H1472" s="3">
        <v>2.2999999999999998</v>
      </c>
      <c r="I1472" s="3">
        <v>1.55139</v>
      </c>
      <c r="J1472" s="12">
        <f t="shared" si="66"/>
        <v>1.8749999999999998</v>
      </c>
      <c r="K1472" s="4">
        <v>43799.25</v>
      </c>
      <c r="L1472" s="3">
        <f t="shared" si="67"/>
        <v>30</v>
      </c>
      <c r="M1472" s="3">
        <f t="shared" si="68"/>
        <v>6</v>
      </c>
      <c r="N1472" s="3">
        <v>0</v>
      </c>
      <c r="O1472" s="3">
        <v>30</v>
      </c>
      <c r="P1472" s="3">
        <v>58</v>
      </c>
      <c r="Q1472" s="3">
        <v>0</v>
      </c>
      <c r="R1472" s="3"/>
      <c r="S1472" s="3">
        <f>IF(ISBLANK(Table13[[#This Row],[T1]]),0,IF(Table13[[#This Row],[T1]]&gt;0,1,0))</f>
        <v>1</v>
      </c>
      <c r="T1472" s="3">
        <f>IF(ISBLANK(Table13[[#This Row],[T2]]),0,IF(Table13[[#This Row],[T2]]&gt;0,1,0))</f>
        <v>1</v>
      </c>
      <c r="U1472" s="3">
        <f>IF(ISBLANK(Table13[[#This Row],[T3]]),0,IF(Table13[[#This Row],[T3]]&gt;0,1,0))</f>
        <v>1</v>
      </c>
      <c r="V1472" s="3">
        <f>IF(ISBLANK(Table13[[#This Row],[T4]]),0,IF(Table13[[#This Row],[T4]]&gt;0,1,0))</f>
        <v>1</v>
      </c>
      <c r="W1472" s="25">
        <v>41</v>
      </c>
      <c r="X1472" s="23">
        <v>11</v>
      </c>
      <c r="Y1472" s="3">
        <v>2.2999999999999998</v>
      </c>
      <c r="Z1472" s="3"/>
      <c r="AB1472" s="30">
        <v>1442</v>
      </c>
      <c r="AC1472" s="30">
        <v>1.6440192813537735</v>
      </c>
      <c r="AD1472" s="30">
        <v>-0.74401928135377349</v>
      </c>
    </row>
    <row r="1473" spans="1:30">
      <c r="A1473" s="4">
        <v>43799.291666666664</v>
      </c>
      <c r="B1473">
        <v>43799</v>
      </c>
      <c r="C1473" s="3">
        <v>0.29166666666666669</v>
      </c>
      <c r="D1473" s="3">
        <v>7</v>
      </c>
      <c r="E1473" s="3">
        <v>61</v>
      </c>
      <c r="F1473" s="3">
        <v>1.9</v>
      </c>
      <c r="G1473" s="5">
        <v>0.7</v>
      </c>
      <c r="H1473" s="3">
        <v>2.5999999999999996</v>
      </c>
      <c r="I1473" s="3">
        <v>1.55139</v>
      </c>
      <c r="J1473" s="12">
        <f t="shared" si="66"/>
        <v>1.8791666666666664</v>
      </c>
      <c r="K1473" s="4">
        <v>43799.291666666664</v>
      </c>
      <c r="L1473" s="3">
        <f t="shared" si="67"/>
        <v>30</v>
      </c>
      <c r="M1473" s="3">
        <f t="shared" si="68"/>
        <v>7</v>
      </c>
      <c r="N1473" s="3">
        <v>0</v>
      </c>
      <c r="O1473" s="3">
        <v>0</v>
      </c>
      <c r="P1473" s="3">
        <v>58</v>
      </c>
      <c r="Q1473" s="3">
        <v>0</v>
      </c>
      <c r="R1473" s="3"/>
      <c r="S1473" s="3">
        <f>IF(ISBLANK(Table13[[#This Row],[T1]]),0,IF(Table13[[#This Row],[T1]]&gt;0,1,0))</f>
        <v>1</v>
      </c>
      <c r="T1473" s="3">
        <f>IF(ISBLANK(Table13[[#This Row],[T2]]),0,IF(Table13[[#This Row],[T2]]&gt;0,1,0))</f>
        <v>1</v>
      </c>
      <c r="U1473" s="3">
        <f>IF(ISBLANK(Table13[[#This Row],[T3]]),0,IF(Table13[[#This Row],[T3]]&gt;0,1,0))</f>
        <v>1</v>
      </c>
      <c r="V1473" s="3">
        <f>IF(ISBLANK(Table13[[#This Row],[T4]]),0,IF(Table13[[#This Row],[T4]]&gt;0,1,0))</f>
        <v>1</v>
      </c>
      <c r="W1473" s="26">
        <v>41</v>
      </c>
      <c r="X1473" s="22">
        <v>11</v>
      </c>
      <c r="Y1473" s="3">
        <v>2.5999999999999996</v>
      </c>
      <c r="Z1473" s="3"/>
      <c r="AB1473" s="30">
        <v>1443</v>
      </c>
      <c r="AC1473" s="30">
        <v>1.6440192813537735</v>
      </c>
      <c r="AD1473" s="30">
        <v>-0.54401928135377342</v>
      </c>
    </row>
    <row r="1474" spans="1:30">
      <c r="A1474" s="4">
        <v>43799.333333333336</v>
      </c>
      <c r="B1474">
        <v>43799</v>
      </c>
      <c r="C1474" s="3">
        <v>0.33333333333333331</v>
      </c>
      <c r="D1474" s="3">
        <v>8</v>
      </c>
      <c r="E1474" s="3">
        <v>61</v>
      </c>
      <c r="F1474" s="3">
        <v>0.3</v>
      </c>
      <c r="G1474" s="5">
        <v>0.4</v>
      </c>
      <c r="H1474" s="3">
        <v>0.7</v>
      </c>
      <c r="I1474" s="3">
        <v>1.55139</v>
      </c>
      <c r="J1474" s="12">
        <f t="shared" ref="J1474:J1537" si="69">AVERAGE(H1474:H1497)</f>
        <v>1.8416666666666666</v>
      </c>
      <c r="K1474" s="4">
        <v>43799.333333333336</v>
      </c>
      <c r="L1474" s="3">
        <f t="shared" ref="L1474:L1537" si="70">DAY(K1474)</f>
        <v>30</v>
      </c>
      <c r="M1474" s="3">
        <f t="shared" ref="M1474:M1537" si="71">HOUR(K1474)</f>
        <v>8</v>
      </c>
      <c r="N1474" s="3">
        <v>0</v>
      </c>
      <c r="O1474" s="3">
        <v>0</v>
      </c>
      <c r="P1474" s="3">
        <v>58</v>
      </c>
      <c r="Q1474" s="3">
        <v>0</v>
      </c>
      <c r="R1474" s="3"/>
      <c r="S1474" s="3">
        <f>IF(ISBLANK(Table13[[#This Row],[T1]]),0,IF(Table13[[#This Row],[T1]]&gt;0,1,0))</f>
        <v>0</v>
      </c>
      <c r="T1474" s="3">
        <f>IF(ISBLANK(Table13[[#This Row],[T2]]),0,IF(Table13[[#This Row],[T2]]&gt;0,1,0))</f>
        <v>1</v>
      </c>
      <c r="U1474" s="3">
        <f>IF(ISBLANK(Table13[[#This Row],[T3]]),0,IF(Table13[[#This Row],[T3]]&gt;0,1,0))</f>
        <v>0</v>
      </c>
      <c r="V1474" s="3">
        <f>IF(ISBLANK(Table13[[#This Row],[T4]]),0,IF(Table13[[#This Row],[T4]]&gt;0,1,0))</f>
        <v>1</v>
      </c>
      <c r="W1474" s="25">
        <v>42</v>
      </c>
      <c r="X1474" s="23">
        <v>11</v>
      </c>
      <c r="Y1474" s="3">
        <v>0.7</v>
      </c>
      <c r="Z1474" s="3"/>
      <c r="AB1474" s="30">
        <v>1444</v>
      </c>
      <c r="AC1474" s="30">
        <v>1.6654658463918839</v>
      </c>
      <c r="AD1474" s="30">
        <v>-0.26546584639188398</v>
      </c>
    </row>
    <row r="1475" spans="1:30">
      <c r="A1475" s="4">
        <v>43799.375</v>
      </c>
      <c r="B1475">
        <v>43799</v>
      </c>
      <c r="C1475" s="3">
        <v>0.375</v>
      </c>
      <c r="D1475" s="3">
        <v>9</v>
      </c>
      <c r="E1475" s="3">
        <v>61</v>
      </c>
      <c r="F1475" s="3">
        <v>0.3</v>
      </c>
      <c r="G1475" s="5">
        <v>1.5</v>
      </c>
      <c r="H1475" s="3">
        <v>1.8</v>
      </c>
      <c r="I1475" s="3">
        <v>1.55139</v>
      </c>
      <c r="J1475" s="12">
        <f t="shared" si="69"/>
        <v>1.9708333333333332</v>
      </c>
      <c r="K1475" s="4">
        <v>43799.375</v>
      </c>
      <c r="L1475" s="3">
        <f t="shared" si="70"/>
        <v>30</v>
      </c>
      <c r="M1475" s="3">
        <f t="shared" si="71"/>
        <v>9</v>
      </c>
      <c r="N1475" s="3">
        <v>0</v>
      </c>
      <c r="O1475" s="3">
        <v>0</v>
      </c>
      <c r="P1475" s="3">
        <v>58</v>
      </c>
      <c r="Q1475" s="3">
        <v>0</v>
      </c>
      <c r="R1475" s="3"/>
      <c r="S1475" s="3">
        <f>IF(ISBLANK(Table13[[#This Row],[T1]]),0,IF(Table13[[#This Row],[T1]]&gt;0,1,0))</f>
        <v>0</v>
      </c>
      <c r="T1475" s="3">
        <f>IF(ISBLANK(Table13[[#This Row],[T2]]),0,IF(Table13[[#This Row],[T2]]&gt;0,1,0))</f>
        <v>1</v>
      </c>
      <c r="U1475" s="3">
        <f>IF(ISBLANK(Table13[[#This Row],[T3]]),0,IF(Table13[[#This Row],[T3]]&gt;0,1,0))</f>
        <v>0</v>
      </c>
      <c r="V1475" s="3">
        <f>IF(ISBLANK(Table13[[#This Row],[T4]]),0,IF(Table13[[#This Row],[T4]]&gt;0,1,0))</f>
        <v>0</v>
      </c>
      <c r="W1475" s="26">
        <v>43</v>
      </c>
      <c r="X1475" s="22">
        <v>11</v>
      </c>
      <c r="Y1475" s="3">
        <v>1.8</v>
      </c>
      <c r="Z1475" s="3"/>
      <c r="AB1475" s="30">
        <v>1445</v>
      </c>
      <c r="AC1475" s="30">
        <v>1.6654658463918839</v>
      </c>
      <c r="AD1475" s="30">
        <v>-0.5654658463918838</v>
      </c>
    </row>
    <row r="1476" spans="1:30">
      <c r="A1476" s="4">
        <v>43799.416666666664</v>
      </c>
      <c r="B1476">
        <v>43799</v>
      </c>
      <c r="C1476" s="3">
        <v>0.41666666666666669</v>
      </c>
      <c r="D1476" s="3">
        <v>10</v>
      </c>
      <c r="E1476" s="3">
        <v>61</v>
      </c>
      <c r="F1476" s="3">
        <v>1.6</v>
      </c>
      <c r="G1476" s="5">
        <v>1.9</v>
      </c>
      <c r="H1476" s="3">
        <v>3.5</v>
      </c>
      <c r="I1476" s="3">
        <v>1.55139</v>
      </c>
      <c r="J1476" s="12">
        <f t="shared" si="69"/>
        <v>1.9416666666666667</v>
      </c>
      <c r="K1476" s="4">
        <v>43799.416666666664</v>
      </c>
      <c r="L1476" s="3">
        <f t="shared" si="70"/>
        <v>30</v>
      </c>
      <c r="M1476" s="3">
        <f t="shared" si="71"/>
        <v>10</v>
      </c>
      <c r="N1476" s="3">
        <v>0</v>
      </c>
      <c r="O1476" s="3">
        <v>0</v>
      </c>
      <c r="P1476" s="3">
        <v>27</v>
      </c>
      <c r="Q1476" s="3">
        <v>0</v>
      </c>
      <c r="R1476" s="3"/>
      <c r="S1476" s="3">
        <f>IF(ISBLANK(Table13[[#This Row],[T1]]),0,IF(Table13[[#This Row],[T1]]&gt;0,1,0))</f>
        <v>0</v>
      </c>
      <c r="T1476" s="3">
        <f>IF(ISBLANK(Table13[[#This Row],[T2]]),0,IF(Table13[[#This Row],[T2]]&gt;0,1,0))</f>
        <v>1</v>
      </c>
      <c r="U1476" s="3">
        <f>IF(ISBLANK(Table13[[#This Row],[T3]]),0,IF(Table13[[#This Row],[T3]]&gt;0,1,0))</f>
        <v>0</v>
      </c>
      <c r="V1476" s="3">
        <f>IF(ISBLANK(Table13[[#This Row],[T4]]),0,IF(Table13[[#This Row],[T4]]&gt;0,1,0))</f>
        <v>0</v>
      </c>
      <c r="W1476" s="25">
        <v>43</v>
      </c>
      <c r="X1476" s="23">
        <v>11</v>
      </c>
      <c r="Y1476" s="3">
        <v>3.5</v>
      </c>
      <c r="Z1476" s="3"/>
      <c r="AB1476" s="30">
        <v>1446</v>
      </c>
      <c r="AC1476" s="30">
        <v>1.6761891289109392</v>
      </c>
      <c r="AD1476" s="30">
        <v>-0.27618912891093927</v>
      </c>
    </row>
    <row r="1477" spans="1:30">
      <c r="A1477" s="4">
        <v>43799.458333333336</v>
      </c>
      <c r="B1477">
        <v>43799</v>
      </c>
      <c r="C1477" s="3">
        <v>0.45833333333333331</v>
      </c>
      <c r="D1477" s="3">
        <v>11</v>
      </c>
      <c r="E1477" s="3">
        <v>61</v>
      </c>
      <c r="F1477" s="3">
        <v>3.9</v>
      </c>
      <c r="G1477" s="5">
        <v>3.8</v>
      </c>
      <c r="H1477" s="3">
        <v>7.6999999999999993</v>
      </c>
      <c r="I1477" s="3">
        <v>1.55139</v>
      </c>
      <c r="J1477" s="12">
        <f t="shared" si="69"/>
        <v>1.825</v>
      </c>
      <c r="K1477" s="4">
        <v>43799.458333333336</v>
      </c>
      <c r="L1477" s="3">
        <f t="shared" si="70"/>
        <v>30</v>
      </c>
      <c r="M1477" s="3">
        <f t="shared" si="71"/>
        <v>11</v>
      </c>
      <c r="N1477" s="3">
        <v>0</v>
      </c>
      <c r="O1477" s="3">
        <v>0</v>
      </c>
      <c r="P1477" s="3">
        <v>44</v>
      </c>
      <c r="Q1477" s="3">
        <v>0</v>
      </c>
      <c r="R1477" s="3"/>
      <c r="S1477" s="3">
        <f>IF(ISBLANK(Table13[[#This Row],[T1]]),0,IF(Table13[[#This Row],[T1]]&gt;0,1,0))</f>
        <v>0</v>
      </c>
      <c r="T1477" s="3">
        <f>IF(ISBLANK(Table13[[#This Row],[T2]]),0,IF(Table13[[#This Row],[T2]]&gt;0,1,0))</f>
        <v>0</v>
      </c>
      <c r="U1477" s="3">
        <f>IF(ISBLANK(Table13[[#This Row],[T3]]),0,IF(Table13[[#This Row],[T3]]&gt;0,1,0))</f>
        <v>0</v>
      </c>
      <c r="V1477" s="3">
        <f>IF(ISBLANK(Table13[[#This Row],[T4]]),0,IF(Table13[[#This Row],[T4]]&gt;0,1,0))</f>
        <v>0</v>
      </c>
      <c r="W1477" s="26">
        <v>44</v>
      </c>
      <c r="X1477" s="22">
        <v>11</v>
      </c>
      <c r="Y1477" s="3">
        <v>7.6999999999999993</v>
      </c>
      <c r="Z1477" s="3"/>
      <c r="AB1477" s="30">
        <v>1447</v>
      </c>
      <c r="AC1477" s="30">
        <v>1.8930456754655176</v>
      </c>
      <c r="AD1477" s="30">
        <v>-0.69304567546551765</v>
      </c>
    </row>
    <row r="1478" spans="1:30">
      <c r="A1478" s="4">
        <v>43799.5</v>
      </c>
      <c r="B1478">
        <v>43799</v>
      </c>
      <c r="C1478" s="3">
        <v>0.5</v>
      </c>
      <c r="D1478" s="3">
        <v>12</v>
      </c>
      <c r="E1478" s="3">
        <v>61</v>
      </c>
      <c r="F1478" s="3">
        <v>1</v>
      </c>
      <c r="G1478" s="5">
        <v>1.9</v>
      </c>
      <c r="H1478" s="3">
        <v>2.9</v>
      </c>
      <c r="I1478" s="3">
        <v>1.55139</v>
      </c>
      <c r="J1478" s="12">
        <f t="shared" si="69"/>
        <v>1.6333333333333331</v>
      </c>
      <c r="K1478" s="4">
        <v>43799.5</v>
      </c>
      <c r="L1478" s="3">
        <f t="shared" si="70"/>
        <v>30</v>
      </c>
      <c r="M1478" s="3">
        <f t="shared" si="71"/>
        <v>12</v>
      </c>
      <c r="N1478" s="3">
        <v>8</v>
      </c>
      <c r="O1478" s="3">
        <v>0</v>
      </c>
      <c r="P1478" s="3">
        <v>12</v>
      </c>
      <c r="Q1478" s="3">
        <v>0</v>
      </c>
      <c r="R1478" s="3"/>
      <c r="S1478" s="3">
        <f>IF(ISBLANK(Table13[[#This Row],[T1]]),0,IF(Table13[[#This Row],[T1]]&gt;0,1,0))</f>
        <v>0</v>
      </c>
      <c r="T1478" s="3">
        <f>IF(ISBLANK(Table13[[#This Row],[T2]]),0,IF(Table13[[#This Row],[T2]]&gt;0,1,0))</f>
        <v>0</v>
      </c>
      <c r="U1478" s="3">
        <f>IF(ISBLANK(Table13[[#This Row],[T3]]),0,IF(Table13[[#This Row],[T3]]&gt;0,1,0))</f>
        <v>0</v>
      </c>
      <c r="V1478" s="3">
        <f>IF(ISBLANK(Table13[[#This Row],[T4]]),0,IF(Table13[[#This Row],[T4]]&gt;0,1,0))</f>
        <v>0</v>
      </c>
      <c r="W1478" s="25">
        <v>45</v>
      </c>
      <c r="X1478" s="23">
        <v>11</v>
      </c>
      <c r="Y1478" s="3">
        <v>2.9</v>
      </c>
      <c r="Z1478" s="3"/>
      <c r="AB1478" s="30">
        <v>1448</v>
      </c>
      <c r="AC1478" s="30">
        <v>1.871599110427407</v>
      </c>
      <c r="AD1478" s="30">
        <v>-0.37159911042740701</v>
      </c>
    </row>
    <row r="1479" spans="1:30">
      <c r="A1479" s="4">
        <v>43799.541666666664</v>
      </c>
      <c r="B1479">
        <v>43799</v>
      </c>
      <c r="C1479" s="3">
        <v>0.54166666666666663</v>
      </c>
      <c r="D1479" s="3">
        <v>13</v>
      </c>
      <c r="E1479" s="3">
        <v>61</v>
      </c>
      <c r="F1479" s="3">
        <v>1.1000000000000001</v>
      </c>
      <c r="G1479" s="5">
        <v>0.9</v>
      </c>
      <c r="H1479" s="3">
        <v>2</v>
      </c>
      <c r="I1479" s="3">
        <v>1.55139</v>
      </c>
      <c r="J1479" s="12">
        <f t="shared" si="69"/>
        <v>1.7</v>
      </c>
      <c r="L1479" s="3">
        <f t="shared" si="70"/>
        <v>0</v>
      </c>
      <c r="M1479" s="3">
        <f t="shared" si="71"/>
        <v>0</v>
      </c>
      <c r="N1479" s="3"/>
      <c r="O1479" s="3"/>
      <c r="P1479" s="3"/>
      <c r="Q1479" s="3"/>
      <c r="R1479" s="3"/>
      <c r="S1479" s="3">
        <f>IF(ISBLANK(Table13[[#This Row],[T1]]),0,IF(Table13[[#This Row],[T1]]&gt;0,1,0))</f>
        <v>0</v>
      </c>
      <c r="T1479" s="3">
        <f>IF(ISBLANK(Table13[[#This Row],[T2]]),0,IF(Table13[[#This Row],[T2]]&gt;0,1,0))</f>
        <v>0</v>
      </c>
      <c r="U1479" s="3">
        <f>IF(ISBLANK(Table13[[#This Row],[T3]]),0,IF(Table13[[#This Row],[T3]]&gt;0,1,0))</f>
        <v>0</v>
      </c>
      <c r="V1479" s="3">
        <f>IF(ISBLANK(Table13[[#This Row],[T4]]),0,IF(Table13[[#This Row],[T4]]&gt;0,1,0))</f>
        <v>0</v>
      </c>
      <c r="W1479" s="26">
        <v>45</v>
      </c>
      <c r="X1479" s="22">
        <v>11</v>
      </c>
      <c r="Y1479" s="3">
        <v>2</v>
      </c>
      <c r="Z1479" s="3"/>
      <c r="AB1479" s="30">
        <v>1449</v>
      </c>
      <c r="AC1479" s="30">
        <v>1.8501525453892966</v>
      </c>
      <c r="AD1479" s="30">
        <v>0.14984745461070337</v>
      </c>
    </row>
    <row r="1480" spans="1:30">
      <c r="A1480" s="4">
        <v>43799.583333333336</v>
      </c>
      <c r="B1480">
        <v>43799</v>
      </c>
      <c r="C1480" s="3">
        <v>0.58333333333333337</v>
      </c>
      <c r="D1480" s="3">
        <v>14</v>
      </c>
      <c r="E1480" s="3">
        <v>61</v>
      </c>
      <c r="F1480" s="3">
        <v>0.4</v>
      </c>
      <c r="G1480" s="5">
        <v>1.8</v>
      </c>
      <c r="H1480" s="3">
        <v>2.2000000000000002</v>
      </c>
      <c r="I1480" s="3">
        <v>1.55139</v>
      </c>
      <c r="J1480" s="12">
        <f t="shared" si="69"/>
        <v>1.7249999999999999</v>
      </c>
      <c r="L1480" s="3">
        <f t="shared" si="70"/>
        <v>0</v>
      </c>
      <c r="M1480" s="3">
        <f t="shared" si="71"/>
        <v>0</v>
      </c>
      <c r="N1480" s="3"/>
      <c r="O1480" s="3"/>
      <c r="P1480" s="3"/>
      <c r="Q1480" s="3"/>
      <c r="R1480" s="3"/>
      <c r="S1480" s="3">
        <f>IF(ISBLANK(Table13[[#This Row],[T1]]),0,IF(Table13[[#This Row],[T1]]&gt;0,1,0))</f>
        <v>0</v>
      </c>
      <c r="T1480" s="3">
        <f>IF(ISBLANK(Table13[[#This Row],[T2]]),0,IF(Table13[[#This Row],[T2]]&gt;0,1,0))</f>
        <v>0</v>
      </c>
      <c r="U1480" s="3">
        <f>IF(ISBLANK(Table13[[#This Row],[T3]]),0,IF(Table13[[#This Row],[T3]]&gt;0,1,0))</f>
        <v>0</v>
      </c>
      <c r="V1480" s="3">
        <f>IF(ISBLANK(Table13[[#This Row],[T4]]),0,IF(Table13[[#This Row],[T4]]&gt;0,1,0))</f>
        <v>0</v>
      </c>
      <c r="W1480" s="25">
        <v>45</v>
      </c>
      <c r="X1480" s="23">
        <v>11</v>
      </c>
      <c r="Y1480" s="3">
        <v>2.2000000000000002</v>
      </c>
      <c r="Z1480" s="3"/>
      <c r="AB1480" s="30">
        <v>1450</v>
      </c>
      <c r="AC1480" s="30">
        <v>1.5198752856266602</v>
      </c>
      <c r="AD1480" s="30">
        <v>-0.81987528562666023</v>
      </c>
    </row>
    <row r="1481" spans="1:30">
      <c r="A1481" s="4">
        <v>43799.625</v>
      </c>
      <c r="B1481">
        <v>43799</v>
      </c>
      <c r="C1481" s="3">
        <v>0.625</v>
      </c>
      <c r="D1481" s="3">
        <v>15</v>
      </c>
      <c r="E1481" s="3">
        <v>61</v>
      </c>
      <c r="F1481" s="3">
        <v>0.6</v>
      </c>
      <c r="G1481" s="5">
        <v>0.8</v>
      </c>
      <c r="H1481" s="3">
        <v>1.4</v>
      </c>
      <c r="I1481" s="3">
        <v>1.55139</v>
      </c>
      <c r="J1481" s="12">
        <f t="shared" si="69"/>
        <v>1.7958333333333334</v>
      </c>
      <c r="L1481" s="3">
        <f t="shared" si="70"/>
        <v>0</v>
      </c>
      <c r="M1481" s="3">
        <f t="shared" si="71"/>
        <v>0</v>
      </c>
      <c r="N1481" s="3"/>
      <c r="O1481" s="3"/>
      <c r="P1481" s="3"/>
      <c r="Q1481" s="3"/>
      <c r="R1481" s="3"/>
      <c r="S1481" s="3">
        <f>IF(ISBLANK(Table13[[#This Row],[T1]]),0,IF(Table13[[#This Row],[T1]]&gt;0,1,0))</f>
        <v>0</v>
      </c>
      <c r="T1481" s="3">
        <f>IF(ISBLANK(Table13[[#This Row],[T2]]),0,IF(Table13[[#This Row],[T2]]&gt;0,1,0))</f>
        <v>0</v>
      </c>
      <c r="U1481" s="3">
        <f>IF(ISBLANK(Table13[[#This Row],[T3]]),0,IF(Table13[[#This Row],[T3]]&gt;0,1,0))</f>
        <v>0</v>
      </c>
      <c r="V1481" s="3">
        <f>IF(ISBLANK(Table13[[#This Row],[T4]]),0,IF(Table13[[#This Row],[T4]]&gt;0,1,0))</f>
        <v>0</v>
      </c>
      <c r="W1481" s="26">
        <v>45</v>
      </c>
      <c r="X1481" s="22">
        <v>11</v>
      </c>
      <c r="Y1481" s="3">
        <v>1.4</v>
      </c>
      <c r="Z1481" s="3"/>
      <c r="AB1481" s="30">
        <v>1451</v>
      </c>
      <c r="AC1481" s="30">
        <v>1.5166937927275492</v>
      </c>
      <c r="AD1481" s="30">
        <v>1.0833062072724504</v>
      </c>
    </row>
    <row r="1482" spans="1:30">
      <c r="A1482" s="4">
        <v>43799.666666666664</v>
      </c>
      <c r="B1482">
        <v>43799</v>
      </c>
      <c r="C1482" s="3">
        <v>0.66666666666666663</v>
      </c>
      <c r="D1482" s="3">
        <v>16</v>
      </c>
      <c r="E1482" s="3">
        <v>61</v>
      </c>
      <c r="F1482" s="3">
        <v>0.8</v>
      </c>
      <c r="G1482" s="5">
        <v>0.7</v>
      </c>
      <c r="H1482" s="3">
        <v>1.5</v>
      </c>
      <c r="I1482" s="3">
        <v>1.55139</v>
      </c>
      <c r="J1482" s="12">
        <f t="shared" si="69"/>
        <v>1.9083333333333332</v>
      </c>
      <c r="L1482" s="3">
        <f t="shared" si="70"/>
        <v>0</v>
      </c>
      <c r="M1482" s="3">
        <f t="shared" si="71"/>
        <v>0</v>
      </c>
      <c r="N1482" s="3"/>
      <c r="O1482" s="3"/>
      <c r="P1482" s="3"/>
      <c r="Q1482" s="3"/>
      <c r="R1482" s="3"/>
      <c r="S1482" s="3">
        <f>IF(ISBLANK(Table13[[#This Row],[T1]]),0,IF(Table13[[#This Row],[T1]]&gt;0,1,0))</f>
        <v>0</v>
      </c>
      <c r="T1482" s="3">
        <f>IF(ISBLANK(Table13[[#This Row],[T2]]),0,IF(Table13[[#This Row],[T2]]&gt;0,1,0))</f>
        <v>0</v>
      </c>
      <c r="U1482" s="3">
        <f>IF(ISBLANK(Table13[[#This Row],[T3]]),0,IF(Table13[[#This Row],[T3]]&gt;0,1,0))</f>
        <v>0</v>
      </c>
      <c r="V1482" s="3">
        <f>IF(ISBLANK(Table13[[#This Row],[T4]]),0,IF(Table13[[#This Row],[T4]]&gt;0,1,0))</f>
        <v>0</v>
      </c>
      <c r="W1482" s="25">
        <v>45</v>
      </c>
      <c r="X1482" s="23">
        <v>11</v>
      </c>
      <c r="Y1482" s="3">
        <v>1.5</v>
      </c>
      <c r="Z1482" s="3"/>
      <c r="AB1482" s="30">
        <v>1452</v>
      </c>
      <c r="AC1482" s="30">
        <v>1.5059705102084939</v>
      </c>
      <c r="AD1482" s="30">
        <v>0.89402948979150643</v>
      </c>
    </row>
    <row r="1483" spans="1:30">
      <c r="A1483" s="4">
        <v>43799.708333333336</v>
      </c>
      <c r="B1483">
        <v>43799</v>
      </c>
      <c r="C1483" s="3">
        <v>0.70833333333333337</v>
      </c>
      <c r="D1483" s="3">
        <v>17</v>
      </c>
      <c r="E1483" s="3">
        <v>61</v>
      </c>
      <c r="F1483" s="3">
        <v>0.8</v>
      </c>
      <c r="G1483" s="5">
        <v>0.8</v>
      </c>
      <c r="H1483" s="3">
        <v>1.6</v>
      </c>
      <c r="I1483" s="3">
        <v>1.55139</v>
      </c>
      <c r="J1483" s="12">
        <f t="shared" si="69"/>
        <v>1.9833333333333332</v>
      </c>
      <c r="L1483" s="3">
        <f t="shared" si="70"/>
        <v>0</v>
      </c>
      <c r="M1483" s="3">
        <f t="shared" si="71"/>
        <v>0</v>
      </c>
      <c r="N1483" s="3"/>
      <c r="O1483" s="3"/>
      <c r="P1483" s="3"/>
      <c r="Q1483" s="3"/>
      <c r="R1483" s="3"/>
      <c r="S1483" s="3">
        <f>IF(ISBLANK(Table13[[#This Row],[T1]]),0,IF(Table13[[#This Row],[T1]]&gt;0,1,0))</f>
        <v>0</v>
      </c>
      <c r="T1483" s="3">
        <f>IF(ISBLANK(Table13[[#This Row],[T2]]),0,IF(Table13[[#This Row],[T2]]&gt;0,1,0))</f>
        <v>0</v>
      </c>
      <c r="U1483" s="3">
        <f>IF(ISBLANK(Table13[[#This Row],[T3]]),0,IF(Table13[[#This Row],[T3]]&gt;0,1,0))</f>
        <v>1</v>
      </c>
      <c r="V1483" s="3">
        <f>IF(ISBLANK(Table13[[#This Row],[T4]]),0,IF(Table13[[#This Row],[T4]]&gt;0,1,0))</f>
        <v>0</v>
      </c>
      <c r="W1483" s="26">
        <v>45</v>
      </c>
      <c r="X1483" s="22">
        <v>11</v>
      </c>
      <c r="Y1483" s="3">
        <v>1.6</v>
      </c>
      <c r="Z1483" s="3"/>
      <c r="AB1483" s="30">
        <v>1453</v>
      </c>
      <c r="AC1483" s="30">
        <v>1.4555355905123288</v>
      </c>
      <c r="AD1483" s="30">
        <v>-1.0555355905123287</v>
      </c>
    </row>
    <row r="1484" spans="1:30">
      <c r="A1484" s="4">
        <v>43799.75</v>
      </c>
      <c r="B1484">
        <v>43799</v>
      </c>
      <c r="C1484" s="3">
        <v>0.75</v>
      </c>
      <c r="D1484" s="3">
        <v>18</v>
      </c>
      <c r="E1484" s="3">
        <v>61</v>
      </c>
      <c r="F1484" s="3">
        <v>0.7</v>
      </c>
      <c r="G1484" s="5">
        <v>0.8</v>
      </c>
      <c r="H1484" s="3">
        <v>1.5</v>
      </c>
      <c r="I1484" s="3">
        <v>1.55139</v>
      </c>
      <c r="J1484" s="12">
        <f t="shared" si="69"/>
        <v>2.0041666666666669</v>
      </c>
      <c r="L1484" s="3">
        <f t="shared" si="70"/>
        <v>0</v>
      </c>
      <c r="M1484" s="3">
        <f t="shared" si="71"/>
        <v>0</v>
      </c>
      <c r="N1484" s="3"/>
      <c r="O1484" s="3"/>
      <c r="P1484" s="3"/>
      <c r="Q1484" s="3"/>
      <c r="R1484" s="3"/>
      <c r="S1484" s="3">
        <f>IF(ISBLANK(Table13[[#This Row],[T1]]),0,IF(Table13[[#This Row],[T1]]&gt;0,1,0))</f>
        <v>0</v>
      </c>
      <c r="T1484" s="3">
        <f>IF(ISBLANK(Table13[[#This Row],[T2]]),0,IF(Table13[[#This Row],[T2]]&gt;0,1,0))</f>
        <v>0</v>
      </c>
      <c r="U1484" s="3">
        <f>IF(ISBLANK(Table13[[#This Row],[T3]]),0,IF(Table13[[#This Row],[T3]]&gt;0,1,0))</f>
        <v>1</v>
      </c>
      <c r="V1484" s="3">
        <f>IF(ISBLANK(Table13[[#This Row],[T4]]),0,IF(Table13[[#This Row],[T4]]&gt;0,1,0))</f>
        <v>0</v>
      </c>
      <c r="W1484" s="25">
        <v>45</v>
      </c>
      <c r="X1484" s="23">
        <v>11</v>
      </c>
      <c r="Y1484" s="3">
        <v>1.5</v>
      </c>
      <c r="Z1484" s="3"/>
      <c r="AB1484" s="30">
        <v>1454</v>
      </c>
      <c r="AC1484" s="30">
        <v>1.3943773882971082</v>
      </c>
      <c r="AD1484" s="30">
        <v>-0.89437738829710822</v>
      </c>
    </row>
    <row r="1485" spans="1:30">
      <c r="A1485" s="4">
        <v>43799.791666666664</v>
      </c>
      <c r="B1485">
        <v>43799</v>
      </c>
      <c r="C1485" s="3">
        <v>0.79166666666666663</v>
      </c>
      <c r="D1485" s="3">
        <v>19</v>
      </c>
      <c r="E1485" s="3">
        <v>61</v>
      </c>
      <c r="F1485" s="3">
        <v>0.9</v>
      </c>
      <c r="G1485" s="5">
        <v>0.9</v>
      </c>
      <c r="H1485" s="3">
        <v>1.8</v>
      </c>
      <c r="I1485" s="3">
        <v>1.55139</v>
      </c>
      <c r="J1485" s="12">
        <f t="shared" si="69"/>
        <v>2.0166666666666666</v>
      </c>
      <c r="L1485" s="3">
        <f t="shared" si="70"/>
        <v>0</v>
      </c>
      <c r="M1485" s="3">
        <f t="shared" si="71"/>
        <v>0</v>
      </c>
      <c r="N1485" s="3"/>
      <c r="O1485" s="3"/>
      <c r="P1485" s="3"/>
      <c r="Q1485" s="3"/>
      <c r="R1485" s="3"/>
      <c r="S1485" s="3">
        <f>IF(ISBLANK(Table13[[#This Row],[T1]]),0,IF(Table13[[#This Row],[T1]]&gt;0,1,0))</f>
        <v>0</v>
      </c>
      <c r="T1485" s="3">
        <f>IF(ISBLANK(Table13[[#This Row],[T2]]),0,IF(Table13[[#This Row],[T2]]&gt;0,1,0))</f>
        <v>0</v>
      </c>
      <c r="U1485" s="3">
        <f>IF(ISBLANK(Table13[[#This Row],[T3]]),0,IF(Table13[[#This Row],[T3]]&gt;0,1,0))</f>
        <v>0</v>
      </c>
      <c r="V1485" s="3">
        <f>IF(ISBLANK(Table13[[#This Row],[T4]]),0,IF(Table13[[#This Row],[T4]]&gt;0,1,0))</f>
        <v>0</v>
      </c>
      <c r="W1485" s="26">
        <v>44</v>
      </c>
      <c r="X1485" s="22">
        <v>11</v>
      </c>
      <c r="Y1485" s="3">
        <v>1.8</v>
      </c>
      <c r="Z1485" s="3"/>
      <c r="AB1485" s="30">
        <v>1455</v>
      </c>
      <c r="AC1485" s="30">
        <v>1.3943773882971082</v>
      </c>
      <c r="AD1485" s="30">
        <v>-0.69437738829710827</v>
      </c>
    </row>
    <row r="1486" spans="1:30">
      <c r="A1486" s="4">
        <v>43799.833333333336</v>
      </c>
      <c r="B1486">
        <v>43799</v>
      </c>
      <c r="C1486" s="3">
        <v>0.83333333333333337</v>
      </c>
      <c r="D1486" s="3">
        <v>20</v>
      </c>
      <c r="E1486" s="3">
        <v>61</v>
      </c>
      <c r="F1486" s="3">
        <v>0.7</v>
      </c>
      <c r="G1486" s="5">
        <v>0.9</v>
      </c>
      <c r="H1486" s="3">
        <v>1.6</v>
      </c>
      <c r="I1486" s="3">
        <v>1.55139</v>
      </c>
      <c r="J1486" s="12">
        <f t="shared" si="69"/>
        <v>2.0333333333333337</v>
      </c>
      <c r="L1486" s="3">
        <f t="shared" si="70"/>
        <v>0</v>
      </c>
      <c r="M1486" s="3">
        <f t="shared" si="71"/>
        <v>0</v>
      </c>
      <c r="N1486" s="3"/>
      <c r="O1486" s="3"/>
      <c r="P1486" s="3"/>
      <c r="Q1486" s="3"/>
      <c r="R1486" s="3"/>
      <c r="S1486" s="3">
        <f>IF(ISBLANK(Table13[[#This Row],[T1]]),0,IF(Table13[[#This Row],[T1]]&gt;0,1,0))</f>
        <v>0</v>
      </c>
      <c r="T1486" s="3">
        <f>IF(ISBLANK(Table13[[#This Row],[T2]]),0,IF(Table13[[#This Row],[T2]]&gt;0,1,0))</f>
        <v>0</v>
      </c>
      <c r="U1486" s="3">
        <f>IF(ISBLANK(Table13[[#This Row],[T3]]),0,IF(Table13[[#This Row],[T3]]&gt;0,1,0))</f>
        <v>0</v>
      </c>
      <c r="V1486" s="3">
        <f>IF(ISBLANK(Table13[[#This Row],[T4]]),0,IF(Table13[[#This Row],[T4]]&gt;0,1,0))</f>
        <v>0</v>
      </c>
      <c r="W1486" s="25">
        <v>43</v>
      </c>
      <c r="X1486" s="23">
        <v>11</v>
      </c>
      <c r="Y1486" s="3">
        <v>1.6</v>
      </c>
      <c r="Z1486" s="3"/>
      <c r="AB1486" s="30">
        <v>1456</v>
      </c>
      <c r="AC1486" s="30">
        <v>1.4845239451703836</v>
      </c>
      <c r="AD1486" s="30">
        <v>-0.18452394517038351</v>
      </c>
    </row>
    <row r="1487" spans="1:30">
      <c r="A1487" s="4">
        <v>43799.875</v>
      </c>
      <c r="B1487">
        <v>43799</v>
      </c>
      <c r="C1487" s="3">
        <v>0.875</v>
      </c>
      <c r="D1487" s="3">
        <v>21</v>
      </c>
      <c r="E1487" s="3">
        <v>61</v>
      </c>
      <c r="F1487" s="3">
        <v>0.9</v>
      </c>
      <c r="G1487" s="5">
        <v>1.8</v>
      </c>
      <c r="H1487" s="3">
        <v>2.7</v>
      </c>
      <c r="I1487" s="3">
        <v>1.55139</v>
      </c>
      <c r="J1487" s="12">
        <f t="shared" si="69"/>
        <v>2.1333333333333333</v>
      </c>
      <c r="L1487" s="3">
        <f t="shared" si="70"/>
        <v>0</v>
      </c>
      <c r="M1487" s="3">
        <f t="shared" si="71"/>
        <v>0</v>
      </c>
      <c r="N1487" s="3"/>
      <c r="O1487" s="3"/>
      <c r="P1487" s="3"/>
      <c r="Q1487" s="3"/>
      <c r="R1487" s="3"/>
      <c r="S1487" s="3">
        <f>IF(ISBLANK(Table13[[#This Row],[T1]]),0,IF(Table13[[#This Row],[T1]]&gt;0,1,0))</f>
        <v>1</v>
      </c>
      <c r="T1487" s="3">
        <f>IF(ISBLANK(Table13[[#This Row],[T2]]),0,IF(Table13[[#This Row],[T2]]&gt;0,1,0))</f>
        <v>1</v>
      </c>
      <c r="U1487" s="3">
        <f>IF(ISBLANK(Table13[[#This Row],[T3]]),0,IF(Table13[[#This Row],[T3]]&gt;0,1,0))</f>
        <v>0</v>
      </c>
      <c r="V1487" s="3">
        <f>IF(ISBLANK(Table13[[#This Row],[T4]]),0,IF(Table13[[#This Row],[T4]]&gt;0,1,0))</f>
        <v>0</v>
      </c>
      <c r="W1487" s="26">
        <v>43</v>
      </c>
      <c r="X1487" s="22">
        <v>11</v>
      </c>
      <c r="Y1487" s="3">
        <v>2.7</v>
      </c>
      <c r="Z1487" s="3"/>
      <c r="AB1487" s="30">
        <v>1457</v>
      </c>
      <c r="AC1487" s="30">
        <v>1.4952472276894389</v>
      </c>
      <c r="AD1487" s="30">
        <v>1.304752772310561</v>
      </c>
    </row>
    <row r="1488" spans="1:30">
      <c r="A1488" s="4">
        <v>43799.916666666664</v>
      </c>
      <c r="B1488">
        <v>43799</v>
      </c>
      <c r="C1488" s="3">
        <v>0.91666666666666663</v>
      </c>
      <c r="D1488" s="3">
        <v>22</v>
      </c>
      <c r="E1488" s="3">
        <v>61</v>
      </c>
      <c r="F1488" s="3">
        <v>0.7</v>
      </c>
      <c r="G1488" s="5">
        <v>0.8</v>
      </c>
      <c r="H1488" s="3">
        <v>1.5</v>
      </c>
      <c r="I1488" s="3">
        <v>1.55139</v>
      </c>
      <c r="J1488" s="12">
        <f t="shared" si="69"/>
        <v>2.1166666666666667</v>
      </c>
      <c r="L1488" s="3">
        <f t="shared" si="70"/>
        <v>0</v>
      </c>
      <c r="M1488" s="3">
        <f t="shared" si="71"/>
        <v>0</v>
      </c>
      <c r="N1488" s="3"/>
      <c r="O1488" s="3"/>
      <c r="P1488" s="3"/>
      <c r="Q1488" s="3"/>
      <c r="R1488" s="3"/>
      <c r="S1488" s="3">
        <f>IF(ISBLANK(Table13[[#This Row],[T1]]),0,IF(Table13[[#This Row],[T1]]&gt;0,1,0))</f>
        <v>1</v>
      </c>
      <c r="T1488" s="3">
        <f>IF(ISBLANK(Table13[[#This Row],[T2]]),0,IF(Table13[[#This Row],[T2]]&gt;0,1,0))</f>
        <v>1</v>
      </c>
      <c r="U1488" s="3">
        <f>IF(ISBLANK(Table13[[#This Row],[T3]]),0,IF(Table13[[#This Row],[T3]]&gt;0,1,0))</f>
        <v>1</v>
      </c>
      <c r="V1488" s="3">
        <f>IF(ISBLANK(Table13[[#This Row],[T4]]),0,IF(Table13[[#This Row],[T4]]&gt;0,1,0))</f>
        <v>0</v>
      </c>
      <c r="W1488" s="25">
        <v>43</v>
      </c>
      <c r="X1488" s="23">
        <v>11</v>
      </c>
      <c r="Y1488" s="3">
        <v>1.5</v>
      </c>
      <c r="Z1488" s="3"/>
      <c r="AB1488" s="30">
        <v>1458</v>
      </c>
      <c r="AC1488" s="30">
        <v>1.6077842699407008</v>
      </c>
      <c r="AD1488" s="30">
        <v>1.5922157300592994</v>
      </c>
    </row>
    <row r="1489" spans="1:30">
      <c r="A1489" s="4">
        <v>43799.958333333336</v>
      </c>
      <c r="B1489">
        <v>43799</v>
      </c>
      <c r="C1489" s="3">
        <v>0.95833333333333337</v>
      </c>
      <c r="D1489" s="3">
        <v>23</v>
      </c>
      <c r="E1489" s="3">
        <v>61</v>
      </c>
      <c r="F1489" s="3">
        <v>0.2</v>
      </c>
      <c r="G1489" s="5">
        <v>0.2</v>
      </c>
      <c r="H1489" s="3">
        <v>0.4</v>
      </c>
      <c r="I1489" s="3">
        <v>1.55139</v>
      </c>
      <c r="J1489" s="12">
        <f t="shared" si="69"/>
        <v>2.145833333333333</v>
      </c>
      <c r="L1489" s="3">
        <f t="shared" si="70"/>
        <v>0</v>
      </c>
      <c r="M1489" s="3">
        <f t="shared" si="71"/>
        <v>0</v>
      </c>
      <c r="N1489" s="3"/>
      <c r="O1489" s="3"/>
      <c r="P1489" s="3"/>
      <c r="Q1489" s="3"/>
      <c r="R1489" s="3"/>
      <c r="S1489" s="3">
        <f>IF(ISBLANK(Table13[[#This Row],[T1]]),0,IF(Table13[[#This Row],[T1]]&gt;0,1,0))</f>
        <v>1</v>
      </c>
      <c r="T1489" s="3">
        <f>IF(ISBLANK(Table13[[#This Row],[T2]]),0,IF(Table13[[#This Row],[T2]]&gt;0,1,0))</f>
        <v>1</v>
      </c>
      <c r="U1489" s="3">
        <f>IF(ISBLANK(Table13[[#This Row],[T3]]),0,IF(Table13[[#This Row],[T3]]&gt;0,1,0))</f>
        <v>1</v>
      </c>
      <c r="V1489" s="3">
        <f>IF(ISBLANK(Table13[[#This Row],[T4]]),0,IF(Table13[[#This Row],[T4]]&gt;0,1,0))</f>
        <v>0</v>
      </c>
      <c r="W1489" s="26">
        <v>43</v>
      </c>
      <c r="X1489" s="22">
        <v>11</v>
      </c>
      <c r="Y1489" s="3">
        <v>0.4</v>
      </c>
      <c r="Z1489" s="3"/>
      <c r="AB1489" s="30">
        <v>1459</v>
      </c>
      <c r="AC1489" s="30">
        <v>1.6776733406215669</v>
      </c>
      <c r="AD1489" s="30">
        <v>-0.27767334062156701</v>
      </c>
    </row>
    <row r="1490" spans="1:30">
      <c r="A1490" s="4">
        <v>43800</v>
      </c>
      <c r="B1490">
        <v>43800</v>
      </c>
      <c r="C1490" s="3">
        <v>0</v>
      </c>
      <c r="D1490" s="3">
        <v>0</v>
      </c>
      <c r="E1490" s="3">
        <v>62</v>
      </c>
      <c r="F1490" s="3">
        <v>0.2</v>
      </c>
      <c r="G1490" s="5">
        <v>0.2</v>
      </c>
      <c r="H1490" s="3">
        <v>0.4</v>
      </c>
      <c r="I1490" s="3">
        <v>1.55139</v>
      </c>
      <c r="J1490" s="12">
        <f t="shared" si="69"/>
        <v>2.1666666666666665</v>
      </c>
      <c r="L1490" s="3">
        <f t="shared" si="70"/>
        <v>0</v>
      </c>
      <c r="M1490" s="3">
        <f t="shared" si="71"/>
        <v>0</v>
      </c>
      <c r="N1490" s="3"/>
      <c r="O1490" s="3"/>
      <c r="P1490" s="3"/>
      <c r="Q1490" s="3"/>
      <c r="R1490" s="3"/>
      <c r="S1490" s="3">
        <f>IF(ISBLANK(Table13[[#This Row],[T1]]),0,IF(Table13[[#This Row],[T1]]&gt;0,1,0))</f>
        <v>1</v>
      </c>
      <c r="T1490" s="3">
        <f>IF(ISBLANK(Table13[[#This Row],[T2]]),0,IF(Table13[[#This Row],[T2]]&gt;0,1,0))</f>
        <v>1</v>
      </c>
      <c r="U1490" s="3">
        <f>IF(ISBLANK(Table13[[#This Row],[T3]]),0,IF(Table13[[#This Row],[T3]]&gt;0,1,0))</f>
        <v>1</v>
      </c>
      <c r="V1490" s="3">
        <f>IF(ISBLANK(Table13[[#This Row],[T4]]),0,IF(Table13[[#This Row],[T4]]&gt;0,1,0))</f>
        <v>0</v>
      </c>
      <c r="W1490" s="25">
        <v>43</v>
      </c>
      <c r="X1490" s="23">
        <v>11</v>
      </c>
      <c r="Y1490" s="3">
        <v>0.4</v>
      </c>
      <c r="Z1490" s="3"/>
      <c r="AB1490" s="30">
        <v>1460</v>
      </c>
      <c r="AC1490" s="30">
        <v>1.6776733406215669</v>
      </c>
      <c r="AD1490" s="30">
        <v>-7.7673340621566833E-2</v>
      </c>
    </row>
    <row r="1491" spans="1:30">
      <c r="A1491" s="4">
        <v>43800.041666666664</v>
      </c>
      <c r="B1491">
        <v>43800</v>
      </c>
      <c r="C1491" s="3">
        <v>4.1666666666666664E-2</v>
      </c>
      <c r="D1491" s="3">
        <v>1</v>
      </c>
      <c r="E1491" s="3">
        <v>62</v>
      </c>
      <c r="F1491" s="3">
        <v>0.5</v>
      </c>
      <c r="G1491" s="5">
        <v>0.5</v>
      </c>
      <c r="H1491" s="3">
        <v>1</v>
      </c>
      <c r="I1491" s="3">
        <v>1.55139</v>
      </c>
      <c r="J1491" s="12">
        <f t="shared" si="69"/>
        <v>2.1749999999999998</v>
      </c>
      <c r="L1491" s="3">
        <f t="shared" si="70"/>
        <v>0</v>
      </c>
      <c r="M1491" s="3">
        <f t="shared" si="71"/>
        <v>0</v>
      </c>
      <c r="N1491" s="3"/>
      <c r="O1491" s="3"/>
      <c r="P1491" s="3"/>
      <c r="Q1491" s="3"/>
      <c r="R1491" s="3"/>
      <c r="S1491" s="3">
        <f>IF(ISBLANK(Table13[[#This Row],[T1]]),0,IF(Table13[[#This Row],[T1]]&gt;0,1,0))</f>
        <v>1</v>
      </c>
      <c r="T1491" s="3">
        <f>IF(ISBLANK(Table13[[#This Row],[T2]]),0,IF(Table13[[#This Row],[T2]]&gt;0,1,0))</f>
        <v>1</v>
      </c>
      <c r="U1491" s="3">
        <f>IF(ISBLANK(Table13[[#This Row],[T3]]),0,IF(Table13[[#This Row],[T3]]&gt;0,1,0))</f>
        <v>1</v>
      </c>
      <c r="V1491" s="3">
        <f>IF(ISBLANK(Table13[[#This Row],[T4]]),0,IF(Table13[[#This Row],[T4]]&gt;0,1,0))</f>
        <v>0</v>
      </c>
      <c r="W1491" s="26">
        <v>42</v>
      </c>
      <c r="X1491" s="22">
        <v>11</v>
      </c>
      <c r="Y1491" s="3">
        <v>1</v>
      </c>
      <c r="Z1491" s="3"/>
      <c r="AB1491" s="30">
        <v>1461</v>
      </c>
      <c r="AC1491" s="30">
        <v>1.7082524417291771</v>
      </c>
      <c r="AD1491" s="30">
        <v>-8.2524417291771623E-3</v>
      </c>
    </row>
    <row r="1492" spans="1:30">
      <c r="A1492" s="4">
        <v>43800.083333333336</v>
      </c>
      <c r="B1492">
        <v>43800</v>
      </c>
      <c r="C1492" s="3">
        <v>8.3333333333333329E-2</v>
      </c>
      <c r="D1492" s="3">
        <v>2</v>
      </c>
      <c r="E1492" s="3">
        <v>62</v>
      </c>
      <c r="F1492" s="3">
        <v>0.5</v>
      </c>
      <c r="G1492" s="5">
        <v>0.4</v>
      </c>
      <c r="H1492" s="3">
        <v>0.9</v>
      </c>
      <c r="I1492" s="3">
        <v>1.55139</v>
      </c>
      <c r="J1492" s="12">
        <f t="shared" si="69"/>
        <v>2.1666666666666665</v>
      </c>
      <c r="L1492" s="3">
        <f t="shared" si="70"/>
        <v>0</v>
      </c>
      <c r="M1492" s="3">
        <f t="shared" si="71"/>
        <v>0</v>
      </c>
      <c r="N1492" s="3"/>
      <c r="O1492" s="3"/>
      <c r="P1492" s="3"/>
      <c r="Q1492" s="3"/>
      <c r="R1492" s="3"/>
      <c r="S1492" s="3">
        <f>IF(ISBLANK(Table13[[#This Row],[T1]]),0,IF(Table13[[#This Row],[T1]]&gt;0,1,0))</f>
        <v>1</v>
      </c>
      <c r="T1492" s="3">
        <f>IF(ISBLANK(Table13[[#This Row],[T2]]),0,IF(Table13[[#This Row],[T2]]&gt;0,1,0))</f>
        <v>1</v>
      </c>
      <c r="U1492" s="3">
        <f>IF(ISBLANK(Table13[[#This Row],[T3]]),0,IF(Table13[[#This Row],[T3]]&gt;0,1,0))</f>
        <v>1</v>
      </c>
      <c r="V1492" s="3">
        <f>IF(ISBLANK(Table13[[#This Row],[T4]]),0,IF(Table13[[#This Row],[T4]]&gt;0,1,0))</f>
        <v>0</v>
      </c>
      <c r="W1492" s="25">
        <v>42</v>
      </c>
      <c r="X1492" s="23">
        <v>11</v>
      </c>
      <c r="Y1492" s="3">
        <v>0.9</v>
      </c>
      <c r="Z1492" s="3"/>
      <c r="AB1492" s="30">
        <v>1462</v>
      </c>
      <c r="AC1492" s="30">
        <v>1.8485617989397412</v>
      </c>
      <c r="AD1492" s="30">
        <v>2.6514382010602588</v>
      </c>
    </row>
    <row r="1493" spans="1:30">
      <c r="A1493" s="4">
        <v>43800.125</v>
      </c>
      <c r="B1493">
        <v>43800</v>
      </c>
      <c r="C1493" s="3">
        <v>0.125</v>
      </c>
      <c r="D1493" s="3">
        <v>3</v>
      </c>
      <c r="E1493" s="3">
        <v>62</v>
      </c>
      <c r="F1493" s="3">
        <v>0.5</v>
      </c>
      <c r="G1493" s="5">
        <v>0.5</v>
      </c>
      <c r="H1493" s="3">
        <v>1</v>
      </c>
      <c r="I1493" s="3">
        <v>1.55139</v>
      </c>
      <c r="J1493" s="12">
        <f t="shared" si="69"/>
        <v>2.2416666666666667</v>
      </c>
      <c r="L1493" s="3">
        <f t="shared" si="70"/>
        <v>0</v>
      </c>
      <c r="M1493" s="3">
        <f t="shared" si="71"/>
        <v>0</v>
      </c>
      <c r="N1493" s="3"/>
      <c r="O1493" s="3"/>
      <c r="P1493" s="3"/>
      <c r="Q1493" s="3"/>
      <c r="R1493" s="3"/>
      <c r="S1493" s="3">
        <f>IF(ISBLANK(Table13[[#This Row],[T1]]),0,IF(Table13[[#This Row],[T1]]&gt;0,1,0))</f>
        <v>1</v>
      </c>
      <c r="T1493" s="3">
        <f>IF(ISBLANK(Table13[[#This Row],[T2]]),0,IF(Table13[[#This Row],[T2]]&gt;0,1,0))</f>
        <v>1</v>
      </c>
      <c r="U1493" s="3">
        <f>IF(ISBLANK(Table13[[#This Row],[T3]]),0,IF(Table13[[#This Row],[T3]]&gt;0,1,0))</f>
        <v>1</v>
      </c>
      <c r="V1493" s="3">
        <f>IF(ISBLANK(Table13[[#This Row],[T4]]),0,IF(Table13[[#This Row],[T4]]&gt;0,1,0))</f>
        <v>0</v>
      </c>
      <c r="W1493" s="26">
        <v>42</v>
      </c>
      <c r="X1493" s="22">
        <v>11</v>
      </c>
      <c r="Y1493" s="3">
        <v>1</v>
      </c>
      <c r="Z1493" s="3"/>
      <c r="AB1493" s="30">
        <v>1463</v>
      </c>
      <c r="AC1493" s="30">
        <v>1.8592850814587965</v>
      </c>
      <c r="AD1493" s="30">
        <v>0.14071491854120355</v>
      </c>
    </row>
    <row r="1494" spans="1:30">
      <c r="A1494" s="4">
        <v>43800.166666666664</v>
      </c>
      <c r="B1494">
        <v>43800</v>
      </c>
      <c r="C1494" s="3">
        <v>0.16666666666666666</v>
      </c>
      <c r="D1494" s="3">
        <v>4</v>
      </c>
      <c r="E1494" s="3">
        <v>62</v>
      </c>
      <c r="F1494" s="3">
        <v>0.5</v>
      </c>
      <c r="G1494" s="5">
        <v>0.5</v>
      </c>
      <c r="H1494" s="3">
        <v>1</v>
      </c>
      <c r="I1494" s="3">
        <v>1.55139</v>
      </c>
      <c r="J1494" s="12">
        <f t="shared" si="69"/>
        <v>2.25</v>
      </c>
      <c r="L1494" s="3">
        <f t="shared" si="70"/>
        <v>0</v>
      </c>
      <c r="M1494" s="3">
        <f t="shared" si="71"/>
        <v>0</v>
      </c>
      <c r="N1494" s="3"/>
      <c r="O1494" s="3"/>
      <c r="P1494" s="3"/>
      <c r="Q1494" s="3"/>
      <c r="R1494" s="3"/>
      <c r="S1494" s="3">
        <f>IF(ISBLANK(Table13[[#This Row],[T1]]),0,IF(Table13[[#This Row],[T1]]&gt;0,1,0))</f>
        <v>1</v>
      </c>
      <c r="T1494" s="3">
        <f>IF(ISBLANK(Table13[[#This Row],[T2]]),0,IF(Table13[[#This Row],[T2]]&gt;0,1,0))</f>
        <v>1</v>
      </c>
      <c r="U1494" s="3">
        <f>IF(ISBLANK(Table13[[#This Row],[T3]]),0,IF(Table13[[#This Row],[T3]]&gt;0,1,0))</f>
        <v>1</v>
      </c>
      <c r="V1494" s="3">
        <f>IF(ISBLANK(Table13[[#This Row],[T4]]),0,IF(Table13[[#This Row],[T4]]&gt;0,1,0))</f>
        <v>0</v>
      </c>
      <c r="W1494" s="25">
        <v>40</v>
      </c>
      <c r="X1494" s="23">
        <v>9</v>
      </c>
      <c r="Y1494" s="3">
        <v>1</v>
      </c>
      <c r="Z1494" s="3"/>
      <c r="AB1494" s="30">
        <v>1464</v>
      </c>
      <c r="AC1494" s="30">
        <v>1.6908710405469738</v>
      </c>
      <c r="AD1494" s="30">
        <v>-1.1908710405469738</v>
      </c>
    </row>
    <row r="1495" spans="1:30">
      <c r="A1495" s="4">
        <v>43800.208333333336</v>
      </c>
      <c r="B1495">
        <v>43800</v>
      </c>
      <c r="C1495" s="3">
        <v>0.20833333333333334</v>
      </c>
      <c r="D1495" s="3">
        <v>5</v>
      </c>
      <c r="E1495" s="3">
        <v>62</v>
      </c>
      <c r="F1495" s="3">
        <v>0.5</v>
      </c>
      <c r="G1495" s="5">
        <v>0.5</v>
      </c>
      <c r="H1495" s="3">
        <v>1</v>
      </c>
      <c r="I1495" s="3">
        <v>1.55139</v>
      </c>
      <c r="J1495" s="12">
        <f t="shared" si="69"/>
        <v>2.2708333333333335</v>
      </c>
      <c r="L1495" s="3">
        <f t="shared" si="70"/>
        <v>0</v>
      </c>
      <c r="M1495" s="3">
        <f t="shared" si="71"/>
        <v>0</v>
      </c>
      <c r="N1495" s="3"/>
      <c r="O1495" s="3"/>
      <c r="P1495" s="3"/>
      <c r="Q1495" s="3"/>
      <c r="R1495" s="3"/>
      <c r="S1495" s="3">
        <f>IF(ISBLANK(Table13[[#This Row],[T1]]),0,IF(Table13[[#This Row],[T1]]&gt;0,1,0))</f>
        <v>1</v>
      </c>
      <c r="T1495" s="3">
        <f>IF(ISBLANK(Table13[[#This Row],[T2]]),0,IF(Table13[[#This Row],[T2]]&gt;0,1,0))</f>
        <v>1</v>
      </c>
      <c r="U1495" s="3">
        <f>IF(ISBLANK(Table13[[#This Row],[T3]]),0,IF(Table13[[#This Row],[T3]]&gt;0,1,0))</f>
        <v>1</v>
      </c>
      <c r="V1495" s="3">
        <f>IF(ISBLANK(Table13[[#This Row],[T4]]),0,IF(Table13[[#This Row],[T4]]&gt;0,1,0))</f>
        <v>0</v>
      </c>
      <c r="W1495" s="26">
        <v>40</v>
      </c>
      <c r="X1495" s="22">
        <v>8</v>
      </c>
      <c r="Y1495" s="3">
        <v>1</v>
      </c>
      <c r="Z1495" s="3"/>
      <c r="AB1495" s="30">
        <v>1465</v>
      </c>
      <c r="AC1495" s="30">
        <v>1.7015943230660289</v>
      </c>
      <c r="AD1495" s="30">
        <v>-1.3015943230660287</v>
      </c>
    </row>
    <row r="1496" spans="1:30">
      <c r="A1496" s="4">
        <v>43800.25</v>
      </c>
      <c r="B1496">
        <v>43800</v>
      </c>
      <c r="C1496" s="3">
        <v>0.25</v>
      </c>
      <c r="D1496" s="3">
        <v>6</v>
      </c>
      <c r="E1496" s="3">
        <v>62</v>
      </c>
      <c r="F1496" s="3">
        <v>0.7</v>
      </c>
      <c r="G1496" s="5">
        <v>1.7</v>
      </c>
      <c r="H1496" s="3">
        <v>2.4</v>
      </c>
      <c r="I1496" s="3">
        <v>1.55139</v>
      </c>
      <c r="J1496" s="12">
        <f t="shared" si="69"/>
        <v>2.2916666666666665</v>
      </c>
      <c r="L1496" s="3">
        <f t="shared" si="70"/>
        <v>0</v>
      </c>
      <c r="M1496" s="3">
        <f t="shared" si="71"/>
        <v>0</v>
      </c>
      <c r="N1496" s="3"/>
      <c r="O1496" s="3"/>
      <c r="P1496" s="3"/>
      <c r="Q1496" s="3"/>
      <c r="R1496" s="3"/>
      <c r="S1496" s="3">
        <f>IF(ISBLANK(Table13[[#This Row],[T1]]),0,IF(Table13[[#This Row],[T1]]&gt;0,1,0))</f>
        <v>1</v>
      </c>
      <c r="T1496" s="3">
        <f>IF(ISBLANK(Table13[[#This Row],[T2]]),0,IF(Table13[[#This Row],[T2]]&gt;0,1,0))</f>
        <v>1</v>
      </c>
      <c r="U1496" s="3">
        <f>IF(ISBLANK(Table13[[#This Row],[T3]]),0,IF(Table13[[#This Row],[T3]]&gt;0,1,0))</f>
        <v>1</v>
      </c>
      <c r="V1496" s="3">
        <f>IF(ISBLANK(Table13[[#This Row],[T4]]),0,IF(Table13[[#This Row],[T4]]&gt;0,1,0))</f>
        <v>0</v>
      </c>
      <c r="W1496" s="25">
        <v>40</v>
      </c>
      <c r="X1496" s="23">
        <v>9</v>
      </c>
      <c r="Y1496" s="3">
        <v>2.4</v>
      </c>
      <c r="Z1496" s="3"/>
      <c r="AB1496" s="30">
        <v>1466</v>
      </c>
      <c r="AC1496" s="30">
        <v>1.7015943230660289</v>
      </c>
      <c r="AD1496" s="30">
        <v>-0.80159432306602885</v>
      </c>
    </row>
    <row r="1497" spans="1:30">
      <c r="A1497" s="4">
        <v>43800.291666666664</v>
      </c>
      <c r="B1497">
        <v>43800</v>
      </c>
      <c r="C1497" s="3">
        <v>0.29166666666666669</v>
      </c>
      <c r="D1497" s="3">
        <v>7</v>
      </c>
      <c r="E1497" s="3">
        <v>62</v>
      </c>
      <c r="F1497" s="3">
        <v>0.7</v>
      </c>
      <c r="G1497" s="5">
        <v>1</v>
      </c>
      <c r="H1497" s="3">
        <v>1.7</v>
      </c>
      <c r="I1497" s="3">
        <v>1.55139</v>
      </c>
      <c r="J1497" s="12">
        <f t="shared" si="69"/>
        <v>2.3083333333333336</v>
      </c>
      <c r="L1497" s="3">
        <f t="shared" si="70"/>
        <v>0</v>
      </c>
      <c r="M1497" s="3">
        <f t="shared" si="71"/>
        <v>0</v>
      </c>
      <c r="N1497" s="3"/>
      <c r="O1497" s="3"/>
      <c r="P1497" s="3"/>
      <c r="Q1497" s="3"/>
      <c r="R1497" s="3"/>
      <c r="S1497" s="3">
        <f>IF(ISBLANK(Table13[[#This Row],[T1]]),0,IF(Table13[[#This Row],[T1]]&gt;0,1,0))</f>
        <v>1</v>
      </c>
      <c r="T1497" s="3">
        <f>IF(ISBLANK(Table13[[#This Row],[T2]]),0,IF(Table13[[#This Row],[T2]]&gt;0,1,0))</f>
        <v>1</v>
      </c>
      <c r="U1497" s="3">
        <f>IF(ISBLANK(Table13[[#This Row],[T3]]),0,IF(Table13[[#This Row],[T3]]&gt;0,1,0))</f>
        <v>1</v>
      </c>
      <c r="V1497" s="3">
        <f>IF(ISBLANK(Table13[[#This Row],[T4]]),0,IF(Table13[[#This Row],[T4]]&gt;0,1,0))</f>
        <v>1</v>
      </c>
      <c r="W1497" s="26">
        <v>39</v>
      </c>
      <c r="X1497" s="22">
        <v>9</v>
      </c>
      <c r="Y1497" s="3">
        <v>1.7</v>
      </c>
      <c r="Z1497" s="3"/>
      <c r="AB1497" s="30">
        <v>1467</v>
      </c>
      <c r="AC1497" s="30">
        <v>1.7123176055850842</v>
      </c>
      <c r="AD1497" s="30">
        <v>-0.71231760558508417</v>
      </c>
    </row>
    <row r="1498" spans="1:30">
      <c r="A1498" s="4">
        <v>43800.333333333336</v>
      </c>
      <c r="B1498">
        <v>43800</v>
      </c>
      <c r="C1498" s="3">
        <v>0.33333333333333331</v>
      </c>
      <c r="D1498" s="3">
        <v>8</v>
      </c>
      <c r="E1498" s="3">
        <v>62</v>
      </c>
      <c r="F1498" s="3">
        <v>2.4</v>
      </c>
      <c r="G1498" s="5">
        <v>1.4</v>
      </c>
      <c r="H1498" s="3">
        <v>3.8</v>
      </c>
      <c r="I1498" s="3">
        <v>1.55139</v>
      </c>
      <c r="J1498" s="12">
        <f t="shared" si="69"/>
        <v>2.4208333333333334</v>
      </c>
      <c r="L1498" s="3">
        <f t="shared" si="70"/>
        <v>0</v>
      </c>
      <c r="M1498" s="3">
        <f t="shared" si="71"/>
        <v>0</v>
      </c>
      <c r="N1498" s="3"/>
      <c r="O1498" s="3"/>
      <c r="P1498" s="3"/>
      <c r="Q1498" s="3"/>
      <c r="R1498" s="3"/>
      <c r="S1498" s="3">
        <f>IF(ISBLANK(Table13[[#This Row],[T1]]),0,IF(Table13[[#This Row],[T1]]&gt;0,1,0))</f>
        <v>1</v>
      </c>
      <c r="T1498" s="3">
        <f>IF(ISBLANK(Table13[[#This Row],[T2]]),0,IF(Table13[[#This Row],[T2]]&gt;0,1,0))</f>
        <v>1</v>
      </c>
      <c r="U1498" s="3">
        <f>IF(ISBLANK(Table13[[#This Row],[T3]]),0,IF(Table13[[#This Row],[T3]]&gt;0,1,0))</f>
        <v>0</v>
      </c>
      <c r="V1498" s="3">
        <f>IF(ISBLANK(Table13[[#This Row],[T4]]),0,IF(Table13[[#This Row],[T4]]&gt;0,1,0))</f>
        <v>1</v>
      </c>
      <c r="W1498" s="25">
        <v>41</v>
      </c>
      <c r="X1498" s="23">
        <v>11</v>
      </c>
      <c r="Y1498" s="3">
        <v>3.8</v>
      </c>
      <c r="Z1498" s="3"/>
      <c r="AB1498" s="30">
        <v>1468</v>
      </c>
      <c r="AC1498" s="30">
        <v>1.7123176055850842</v>
      </c>
      <c r="AD1498" s="30">
        <v>-0.51231760558508421</v>
      </c>
    </row>
    <row r="1499" spans="1:30">
      <c r="A1499" s="4">
        <v>43800.375</v>
      </c>
      <c r="B1499">
        <v>43800</v>
      </c>
      <c r="C1499" s="3">
        <v>0.375</v>
      </c>
      <c r="D1499" s="3">
        <v>9</v>
      </c>
      <c r="E1499" s="3">
        <v>62</v>
      </c>
      <c r="F1499" s="3">
        <v>0.8</v>
      </c>
      <c r="G1499" s="5">
        <v>0.3</v>
      </c>
      <c r="H1499" s="3">
        <v>1.1000000000000001</v>
      </c>
      <c r="I1499" s="3">
        <v>1.55139</v>
      </c>
      <c r="J1499" s="12">
        <f t="shared" si="69"/>
        <v>2.2791666666666668</v>
      </c>
      <c r="L1499" s="3">
        <f t="shared" si="70"/>
        <v>0</v>
      </c>
      <c r="M1499" s="3">
        <f t="shared" si="71"/>
        <v>0</v>
      </c>
      <c r="N1499" s="3"/>
      <c r="O1499" s="3"/>
      <c r="P1499" s="3"/>
      <c r="Q1499" s="3"/>
      <c r="R1499" s="3"/>
      <c r="S1499" s="3">
        <f>IF(ISBLANK(Table13[[#This Row],[T1]]),0,IF(Table13[[#This Row],[T1]]&gt;0,1,0))</f>
        <v>0</v>
      </c>
      <c r="T1499" s="3">
        <f>IF(ISBLANK(Table13[[#This Row],[T2]]),0,IF(Table13[[#This Row],[T2]]&gt;0,1,0))</f>
        <v>0</v>
      </c>
      <c r="U1499" s="3">
        <f>IF(ISBLANK(Table13[[#This Row],[T3]]),0,IF(Table13[[#This Row],[T3]]&gt;0,1,0))</f>
        <v>0</v>
      </c>
      <c r="V1499" s="3">
        <f>IF(ISBLANK(Table13[[#This Row],[T4]]),0,IF(Table13[[#This Row],[T4]]&gt;0,1,0))</f>
        <v>0</v>
      </c>
      <c r="W1499" s="26">
        <v>42</v>
      </c>
      <c r="X1499" s="22">
        <v>8</v>
      </c>
      <c r="Y1499" s="3">
        <v>1.1000000000000001</v>
      </c>
      <c r="Z1499" s="3"/>
      <c r="AB1499" s="30">
        <v>1469</v>
      </c>
      <c r="AC1499" s="30">
        <v>1.7123176055850842</v>
      </c>
      <c r="AD1499" s="30">
        <v>-0.41231760558508435</v>
      </c>
    </row>
    <row r="1500" spans="1:30">
      <c r="A1500" s="4">
        <v>43800.416666666664</v>
      </c>
      <c r="B1500">
        <v>43800</v>
      </c>
      <c r="C1500" s="3">
        <v>0.41666666666666669</v>
      </c>
      <c r="D1500" s="3">
        <v>10</v>
      </c>
      <c r="E1500" s="3">
        <v>62</v>
      </c>
      <c r="F1500" s="3">
        <v>0.3</v>
      </c>
      <c r="G1500" s="5">
        <v>0.4</v>
      </c>
      <c r="H1500" s="3">
        <v>0.7</v>
      </c>
      <c r="I1500" s="3">
        <v>1.55139</v>
      </c>
      <c r="J1500" s="12">
        <f t="shared" si="69"/>
        <v>2.2416666666666667</v>
      </c>
      <c r="L1500" s="3">
        <f t="shared" si="70"/>
        <v>0</v>
      </c>
      <c r="M1500" s="3">
        <f t="shared" si="71"/>
        <v>0</v>
      </c>
      <c r="N1500" s="3"/>
      <c r="O1500" s="3"/>
      <c r="P1500" s="3"/>
      <c r="Q1500" s="3"/>
      <c r="R1500" s="3"/>
      <c r="S1500" s="3">
        <f>IF(ISBLANK(Table13[[#This Row],[T1]]),0,IF(Table13[[#This Row],[T1]]&gt;0,1,0))</f>
        <v>0</v>
      </c>
      <c r="T1500" s="3">
        <f>IF(ISBLANK(Table13[[#This Row],[T2]]),0,IF(Table13[[#This Row],[T2]]&gt;0,1,0))</f>
        <v>0</v>
      </c>
      <c r="U1500" s="3">
        <f>IF(ISBLANK(Table13[[#This Row],[T3]]),0,IF(Table13[[#This Row],[T3]]&gt;0,1,0))</f>
        <v>0</v>
      </c>
      <c r="V1500" s="3">
        <f>IF(ISBLANK(Table13[[#This Row],[T4]]),0,IF(Table13[[#This Row],[T4]]&gt;0,1,0))</f>
        <v>0</v>
      </c>
      <c r="W1500" s="25">
        <v>43</v>
      </c>
      <c r="X1500" s="23">
        <v>5</v>
      </c>
      <c r="Y1500" s="3">
        <v>0.7</v>
      </c>
      <c r="Z1500" s="3"/>
      <c r="AB1500" s="30">
        <v>1470</v>
      </c>
      <c r="AC1500" s="30">
        <v>1.7123176055850842</v>
      </c>
      <c r="AD1500" s="30">
        <v>1.2876823944149158</v>
      </c>
    </row>
    <row r="1501" spans="1:30">
      <c r="A1501" s="4">
        <v>43800.458333333336</v>
      </c>
      <c r="B1501">
        <v>43800</v>
      </c>
      <c r="C1501" s="3">
        <v>0.45833333333333331</v>
      </c>
      <c r="D1501" s="3">
        <v>11</v>
      </c>
      <c r="E1501" s="3">
        <v>62</v>
      </c>
      <c r="F1501" s="3">
        <v>2.4</v>
      </c>
      <c r="G1501" s="5">
        <v>0.7</v>
      </c>
      <c r="H1501" s="3">
        <v>3.0999999999999996</v>
      </c>
      <c r="I1501" s="3">
        <v>1.55139</v>
      </c>
      <c r="J1501" s="12">
        <f t="shared" si="69"/>
        <v>2.2291666666666665</v>
      </c>
      <c r="L1501" s="3">
        <f t="shared" si="70"/>
        <v>0</v>
      </c>
      <c r="M1501" s="3">
        <f t="shared" si="71"/>
        <v>0</v>
      </c>
      <c r="N1501" s="3"/>
      <c r="O1501" s="3"/>
      <c r="P1501" s="3"/>
      <c r="Q1501" s="3"/>
      <c r="R1501" s="3"/>
      <c r="S1501" s="3">
        <f>IF(ISBLANK(Table13[[#This Row],[T1]]),0,IF(Table13[[#This Row],[T1]]&gt;0,1,0))</f>
        <v>0</v>
      </c>
      <c r="T1501" s="3">
        <f>IF(ISBLANK(Table13[[#This Row],[T2]]),0,IF(Table13[[#This Row],[T2]]&gt;0,1,0))</f>
        <v>0</v>
      </c>
      <c r="U1501" s="3">
        <f>IF(ISBLANK(Table13[[#This Row],[T3]]),0,IF(Table13[[#This Row],[T3]]&gt;0,1,0))</f>
        <v>0</v>
      </c>
      <c r="V1501" s="3">
        <f>IF(ISBLANK(Table13[[#This Row],[T4]]),0,IF(Table13[[#This Row],[T4]]&gt;0,1,0))</f>
        <v>0</v>
      </c>
      <c r="W1501" s="26">
        <v>43</v>
      </c>
      <c r="X1501" s="22">
        <v>8</v>
      </c>
      <c r="Y1501" s="3">
        <v>3.0999999999999996</v>
      </c>
      <c r="Z1501" s="3"/>
      <c r="AB1501" s="30">
        <v>1471</v>
      </c>
      <c r="AC1501" s="30">
        <v>1.7123176055850842</v>
      </c>
      <c r="AD1501" s="30">
        <v>0.58768239441491565</v>
      </c>
    </row>
    <row r="1502" spans="1:30">
      <c r="A1502" s="4">
        <v>43800.5</v>
      </c>
      <c r="B1502">
        <v>43800</v>
      </c>
      <c r="C1502" s="3">
        <v>0.5</v>
      </c>
      <c r="D1502" s="3">
        <v>12</v>
      </c>
      <c r="E1502" s="3">
        <v>62</v>
      </c>
      <c r="F1502" s="3">
        <v>0.4</v>
      </c>
      <c r="G1502" s="5">
        <v>4.0999999999999996</v>
      </c>
      <c r="H1502" s="3">
        <v>4.5</v>
      </c>
      <c r="I1502" s="3">
        <v>1.55139</v>
      </c>
      <c r="J1502" s="12">
        <f t="shared" si="69"/>
        <v>2.1166666666666667</v>
      </c>
      <c r="L1502" s="3">
        <f t="shared" si="70"/>
        <v>0</v>
      </c>
      <c r="M1502" s="3">
        <f t="shared" si="71"/>
        <v>0</v>
      </c>
      <c r="N1502" s="3"/>
      <c r="O1502" s="3"/>
      <c r="P1502" s="3"/>
      <c r="Q1502" s="3"/>
      <c r="R1502" s="3"/>
      <c r="S1502" s="3">
        <f>IF(ISBLANK(Table13[[#This Row],[T1]]),0,IF(Table13[[#This Row],[T1]]&gt;0,1,0))</f>
        <v>0</v>
      </c>
      <c r="T1502" s="3">
        <f>IF(ISBLANK(Table13[[#This Row],[T2]]),0,IF(Table13[[#This Row],[T2]]&gt;0,1,0))</f>
        <v>0</v>
      </c>
      <c r="U1502" s="3">
        <f>IF(ISBLANK(Table13[[#This Row],[T3]]),0,IF(Table13[[#This Row],[T3]]&gt;0,1,0))</f>
        <v>0</v>
      </c>
      <c r="V1502" s="3">
        <f>IF(ISBLANK(Table13[[#This Row],[T4]]),0,IF(Table13[[#This Row],[T4]]&gt;0,1,0))</f>
        <v>0</v>
      </c>
      <c r="W1502" s="25">
        <v>45</v>
      </c>
      <c r="X1502" s="23">
        <v>1</v>
      </c>
      <c r="Y1502" s="3">
        <v>4.5</v>
      </c>
      <c r="Z1502" s="3"/>
      <c r="AB1502" s="30">
        <v>1472</v>
      </c>
      <c r="AC1502" s="30">
        <v>1.7123176055850842</v>
      </c>
      <c r="AD1502" s="30">
        <v>0.88768239441491548</v>
      </c>
    </row>
    <row r="1503" spans="1:30">
      <c r="A1503" s="4">
        <v>43800.541666666664</v>
      </c>
      <c r="B1503">
        <v>43800</v>
      </c>
      <c r="C1503" s="3">
        <v>0.54166666666666663</v>
      </c>
      <c r="D1503" s="3">
        <v>13</v>
      </c>
      <c r="E1503" s="3">
        <v>62</v>
      </c>
      <c r="F1503" s="3">
        <v>1.6</v>
      </c>
      <c r="G1503" s="5">
        <v>1</v>
      </c>
      <c r="H1503" s="3">
        <v>2.6</v>
      </c>
      <c r="I1503" s="3">
        <v>1.55139</v>
      </c>
      <c r="J1503" s="12">
        <f t="shared" si="69"/>
        <v>1.9624999999999997</v>
      </c>
      <c r="L1503" s="3">
        <f t="shared" si="70"/>
        <v>0</v>
      </c>
      <c r="M1503" s="3">
        <f t="shared" si="71"/>
        <v>0</v>
      </c>
      <c r="N1503" s="3"/>
      <c r="O1503" s="3"/>
      <c r="P1503" s="3"/>
      <c r="Q1503" s="3"/>
      <c r="R1503" s="3"/>
      <c r="S1503" s="3">
        <f>IF(ISBLANK(Table13[[#This Row],[T1]]),0,IF(Table13[[#This Row],[T1]]&gt;0,1,0))</f>
        <v>0</v>
      </c>
      <c r="T1503" s="3">
        <f>IF(ISBLANK(Table13[[#This Row],[T2]]),0,IF(Table13[[#This Row],[T2]]&gt;0,1,0))</f>
        <v>0</v>
      </c>
      <c r="U1503" s="3">
        <f>IF(ISBLANK(Table13[[#This Row],[T3]]),0,IF(Table13[[#This Row],[T3]]&gt;0,1,0))</f>
        <v>0</v>
      </c>
      <c r="V1503" s="3">
        <f>IF(ISBLANK(Table13[[#This Row],[T4]]),0,IF(Table13[[#This Row],[T4]]&gt;0,1,0))</f>
        <v>0</v>
      </c>
      <c r="W1503" s="26">
        <v>45</v>
      </c>
      <c r="X1503" s="22">
        <v>8</v>
      </c>
      <c r="Y1503" s="3">
        <v>2.6</v>
      </c>
      <c r="Z1503" s="3"/>
      <c r="AB1503" s="30">
        <v>1473</v>
      </c>
      <c r="AC1503" s="30">
        <v>1.5007735897499235</v>
      </c>
      <c r="AD1503" s="30">
        <v>-0.80077358974992352</v>
      </c>
    </row>
    <row r="1504" spans="1:30">
      <c r="A1504" s="4">
        <v>43800.583333333336</v>
      </c>
      <c r="B1504">
        <v>43800</v>
      </c>
      <c r="C1504" s="3">
        <v>0.58333333333333337</v>
      </c>
      <c r="D1504" s="3">
        <v>14</v>
      </c>
      <c r="E1504" s="3">
        <v>62</v>
      </c>
      <c r="F1504" s="3">
        <v>1.1000000000000001</v>
      </c>
      <c r="G1504" s="5">
        <v>2.8</v>
      </c>
      <c r="H1504" s="3">
        <v>3.9</v>
      </c>
      <c r="I1504" s="3">
        <v>1.55139</v>
      </c>
      <c r="J1504" s="12">
        <f t="shared" si="69"/>
        <v>1.8874999999999995</v>
      </c>
      <c r="L1504" s="3">
        <f t="shared" si="70"/>
        <v>0</v>
      </c>
      <c r="M1504" s="3">
        <f t="shared" si="71"/>
        <v>0</v>
      </c>
      <c r="N1504" s="3"/>
      <c r="O1504" s="3"/>
      <c r="P1504" s="3"/>
      <c r="Q1504" s="3"/>
      <c r="R1504" s="3"/>
      <c r="S1504" s="3">
        <f>IF(ISBLANK(Table13[[#This Row],[T1]]),0,IF(Table13[[#This Row],[T1]]&gt;0,1,0))</f>
        <v>0</v>
      </c>
      <c r="T1504" s="3">
        <f>IF(ISBLANK(Table13[[#This Row],[T2]]),0,IF(Table13[[#This Row],[T2]]&gt;0,1,0))</f>
        <v>0</v>
      </c>
      <c r="U1504" s="3">
        <f>IF(ISBLANK(Table13[[#This Row],[T3]]),0,IF(Table13[[#This Row],[T3]]&gt;0,1,0))</f>
        <v>0</v>
      </c>
      <c r="V1504" s="3">
        <f>IF(ISBLANK(Table13[[#This Row],[T4]]),0,IF(Table13[[#This Row],[T4]]&gt;0,1,0))</f>
        <v>0</v>
      </c>
      <c r="W1504" s="25">
        <v>45</v>
      </c>
      <c r="X1504" s="23">
        <v>8</v>
      </c>
      <c r="Y1504" s="3">
        <v>3.9</v>
      </c>
      <c r="Z1504" s="3"/>
      <c r="AB1504" s="30">
        <v>1474</v>
      </c>
      <c r="AC1504" s="30">
        <v>1.4217519829995577</v>
      </c>
      <c r="AD1504" s="30">
        <v>0.3782480170004423</v>
      </c>
    </row>
    <row r="1505" spans="1:30">
      <c r="A1505" s="4">
        <v>43800.625</v>
      </c>
      <c r="B1505">
        <v>43800</v>
      </c>
      <c r="C1505" s="3">
        <v>0.625</v>
      </c>
      <c r="D1505" s="3">
        <v>15</v>
      </c>
      <c r="E1505" s="3">
        <v>62</v>
      </c>
      <c r="F1505" s="3">
        <v>2.5</v>
      </c>
      <c r="G1505" s="5">
        <v>1.6</v>
      </c>
      <c r="H1505" s="3">
        <v>4.0999999999999996</v>
      </c>
      <c r="I1505" s="3">
        <v>1.55139</v>
      </c>
      <c r="J1505" s="12">
        <f t="shared" si="69"/>
        <v>1.770833333333333</v>
      </c>
      <c r="L1505" s="3">
        <f t="shared" si="70"/>
        <v>0</v>
      </c>
      <c r="M1505" s="3">
        <f t="shared" si="71"/>
        <v>0</v>
      </c>
      <c r="N1505" s="3"/>
      <c r="O1505" s="3"/>
      <c r="P1505" s="3"/>
      <c r="Q1505" s="3"/>
      <c r="R1505" s="3"/>
      <c r="S1505" s="3">
        <f>IF(ISBLANK(Table13[[#This Row],[T1]]),0,IF(Table13[[#This Row],[T1]]&gt;0,1,0))</f>
        <v>0</v>
      </c>
      <c r="T1505" s="3">
        <f>IF(ISBLANK(Table13[[#This Row],[T2]]),0,IF(Table13[[#This Row],[T2]]&gt;0,1,0))</f>
        <v>0</v>
      </c>
      <c r="U1505" s="3">
        <f>IF(ISBLANK(Table13[[#This Row],[T3]]),0,IF(Table13[[#This Row],[T3]]&gt;0,1,0))</f>
        <v>0</v>
      </c>
      <c r="V1505" s="3">
        <f>IF(ISBLANK(Table13[[#This Row],[T4]]),0,IF(Table13[[#This Row],[T4]]&gt;0,1,0))</f>
        <v>0</v>
      </c>
      <c r="W1505" s="26">
        <v>45</v>
      </c>
      <c r="X1505" s="22">
        <v>11</v>
      </c>
      <c r="Y1505" s="3">
        <v>4.0999999999999996</v>
      </c>
      <c r="Z1505" s="3"/>
      <c r="AB1505" s="30">
        <v>1475</v>
      </c>
      <c r="AC1505" s="30">
        <v>1.4217519829995577</v>
      </c>
      <c r="AD1505" s="30">
        <v>2.0782480170004423</v>
      </c>
    </row>
    <row r="1506" spans="1:30">
      <c r="A1506" s="4">
        <v>43800.666666666664</v>
      </c>
      <c r="B1506">
        <v>43800</v>
      </c>
      <c r="C1506" s="3">
        <v>0.66666666666666663</v>
      </c>
      <c r="D1506" s="3">
        <v>16</v>
      </c>
      <c r="E1506" s="3">
        <v>62</v>
      </c>
      <c r="F1506" s="3">
        <v>1.5</v>
      </c>
      <c r="G1506" s="5">
        <v>1.8</v>
      </c>
      <c r="H1506" s="3">
        <v>3.3</v>
      </c>
      <c r="I1506" s="3">
        <v>1.55139</v>
      </c>
      <c r="J1506" s="12">
        <f t="shared" si="69"/>
        <v>1.720833333333333</v>
      </c>
      <c r="L1506" s="3">
        <f t="shared" si="70"/>
        <v>0</v>
      </c>
      <c r="M1506" s="3">
        <f t="shared" si="71"/>
        <v>0</v>
      </c>
      <c r="N1506" s="3"/>
      <c r="O1506" s="3"/>
      <c r="P1506" s="3"/>
      <c r="Q1506" s="3"/>
      <c r="R1506" s="3"/>
      <c r="S1506" s="3">
        <f>IF(ISBLANK(Table13[[#This Row],[T1]]),0,IF(Table13[[#This Row],[T1]]&gt;0,1,0))</f>
        <v>0</v>
      </c>
      <c r="T1506" s="3">
        <f>IF(ISBLANK(Table13[[#This Row],[T2]]),0,IF(Table13[[#This Row],[T2]]&gt;0,1,0))</f>
        <v>0</v>
      </c>
      <c r="U1506" s="3">
        <f>IF(ISBLANK(Table13[[#This Row],[T3]]),0,IF(Table13[[#This Row],[T3]]&gt;0,1,0))</f>
        <v>0</v>
      </c>
      <c r="V1506" s="3">
        <f>IF(ISBLANK(Table13[[#This Row],[T4]]),0,IF(Table13[[#This Row],[T4]]&gt;0,1,0))</f>
        <v>0</v>
      </c>
      <c r="W1506" s="25">
        <v>45</v>
      </c>
      <c r="X1506" s="23">
        <v>9</v>
      </c>
      <c r="Y1506" s="3">
        <v>3.3</v>
      </c>
      <c r="Z1506" s="3"/>
      <c r="AB1506" s="30">
        <v>1476</v>
      </c>
      <c r="AC1506" s="30">
        <v>1.5794427413923251</v>
      </c>
      <c r="AD1506" s="30">
        <v>6.1205572586076737</v>
      </c>
    </row>
    <row r="1507" spans="1:30">
      <c r="A1507" s="4">
        <v>43800.708333333336</v>
      </c>
      <c r="B1507">
        <v>43800</v>
      </c>
      <c r="C1507" s="3">
        <v>0.70833333333333337</v>
      </c>
      <c r="D1507" s="3">
        <v>17</v>
      </c>
      <c r="E1507" s="3">
        <v>62</v>
      </c>
      <c r="F1507" s="3">
        <v>1.1000000000000001</v>
      </c>
      <c r="G1507" s="5">
        <v>1</v>
      </c>
      <c r="H1507" s="3">
        <v>2.1</v>
      </c>
      <c r="I1507" s="3">
        <v>1.55139</v>
      </c>
      <c r="J1507" s="12">
        <f t="shared" si="69"/>
        <v>1.6999999999999995</v>
      </c>
      <c r="L1507" s="3">
        <f t="shared" si="70"/>
        <v>0</v>
      </c>
      <c r="M1507" s="3">
        <f t="shared" si="71"/>
        <v>0</v>
      </c>
      <c r="N1507" s="3"/>
      <c r="O1507" s="3"/>
      <c r="P1507" s="3"/>
      <c r="Q1507" s="3"/>
      <c r="R1507" s="3"/>
      <c r="S1507" s="3">
        <f>IF(ISBLANK(Table13[[#This Row],[T1]]),0,IF(Table13[[#This Row],[T1]]&gt;0,1,0))</f>
        <v>0</v>
      </c>
      <c r="T1507" s="3">
        <f>IF(ISBLANK(Table13[[#This Row],[T2]]),0,IF(Table13[[#This Row],[T2]]&gt;0,1,0))</f>
        <v>0</v>
      </c>
      <c r="U1507" s="3">
        <f>IF(ISBLANK(Table13[[#This Row],[T3]]),0,IF(Table13[[#This Row],[T3]]&gt;0,1,0))</f>
        <v>0</v>
      </c>
      <c r="V1507" s="3">
        <f>IF(ISBLANK(Table13[[#This Row],[T4]]),0,IF(Table13[[#This Row],[T4]]&gt;0,1,0))</f>
        <v>0</v>
      </c>
      <c r="W1507" s="26">
        <v>45</v>
      </c>
      <c r="X1507" s="22">
        <v>11</v>
      </c>
      <c r="Y1507" s="3">
        <v>2.1</v>
      </c>
      <c r="Z1507" s="3"/>
      <c r="AB1507" s="30">
        <v>1477</v>
      </c>
      <c r="AC1507" s="30">
        <v>1.5687194588732698</v>
      </c>
      <c r="AD1507" s="30">
        <v>1.3312805411267301</v>
      </c>
    </row>
    <row r="1508" spans="1:30">
      <c r="A1508" s="4">
        <v>43800.75</v>
      </c>
      <c r="B1508">
        <v>43800</v>
      </c>
      <c r="C1508" s="3">
        <v>0.75</v>
      </c>
      <c r="D1508" s="3">
        <v>18</v>
      </c>
      <c r="E1508" s="3">
        <v>62</v>
      </c>
      <c r="F1508" s="3">
        <v>0.9</v>
      </c>
      <c r="G1508" s="5">
        <v>0.9</v>
      </c>
      <c r="H1508" s="3">
        <v>1.8</v>
      </c>
      <c r="I1508" s="3">
        <v>1.55139</v>
      </c>
      <c r="J1508" s="12">
        <f t="shared" si="69"/>
        <v>1.7374999999999996</v>
      </c>
      <c r="L1508" s="3">
        <f t="shared" si="70"/>
        <v>0</v>
      </c>
      <c r="M1508" s="3">
        <f t="shared" si="71"/>
        <v>0</v>
      </c>
      <c r="N1508" s="3"/>
      <c r="O1508" s="3"/>
      <c r="P1508" s="3"/>
      <c r="Q1508" s="3"/>
      <c r="R1508" s="3"/>
      <c r="S1508" s="3">
        <f>IF(ISBLANK(Table13[[#This Row],[T1]]),0,IF(Table13[[#This Row],[T1]]&gt;0,1,0))</f>
        <v>1</v>
      </c>
      <c r="T1508" s="3">
        <f>IF(ISBLANK(Table13[[#This Row],[T2]]),0,IF(Table13[[#This Row],[T2]]&gt;0,1,0))</f>
        <v>0</v>
      </c>
      <c r="U1508" s="3">
        <f>IF(ISBLANK(Table13[[#This Row],[T3]]),0,IF(Table13[[#This Row],[T3]]&gt;0,1,0))</f>
        <v>1</v>
      </c>
      <c r="V1508" s="3">
        <f>IF(ISBLANK(Table13[[#This Row],[T4]]),0,IF(Table13[[#This Row],[T4]]&gt;0,1,0))</f>
        <v>0</v>
      </c>
      <c r="W1508" s="25">
        <v>45</v>
      </c>
      <c r="X1508" s="23">
        <v>11</v>
      </c>
      <c r="Y1508" s="3">
        <v>1.8</v>
      </c>
      <c r="Z1508" s="3"/>
      <c r="AB1508" s="30">
        <v>1478</v>
      </c>
      <c r="AC1508" s="30">
        <v>1.5687194588732698</v>
      </c>
      <c r="AD1508" s="30">
        <v>0.4312805411267302</v>
      </c>
    </row>
    <row r="1509" spans="1:30">
      <c r="A1509" s="4">
        <v>43800.791666666664</v>
      </c>
      <c r="B1509">
        <v>43800</v>
      </c>
      <c r="C1509" s="3">
        <v>0.79166666666666663</v>
      </c>
      <c r="D1509" s="3">
        <v>19</v>
      </c>
      <c r="E1509" s="3">
        <v>62</v>
      </c>
      <c r="F1509" s="3">
        <v>1.3</v>
      </c>
      <c r="G1509" s="5">
        <v>0.9</v>
      </c>
      <c r="H1509" s="3">
        <v>2.2000000000000002</v>
      </c>
      <c r="I1509" s="3">
        <v>1.55139</v>
      </c>
      <c r="J1509" s="12">
        <f t="shared" si="69"/>
        <v>1.7541666666666667</v>
      </c>
      <c r="L1509" s="3">
        <f t="shared" si="70"/>
        <v>0</v>
      </c>
      <c r="M1509" s="3">
        <f t="shared" si="71"/>
        <v>0</v>
      </c>
      <c r="N1509" s="3"/>
      <c r="O1509" s="3"/>
      <c r="P1509" s="3"/>
      <c r="Q1509" s="3"/>
      <c r="R1509" s="3"/>
      <c r="S1509" s="3">
        <f>IF(ISBLANK(Table13[[#This Row],[T1]]),0,IF(Table13[[#This Row],[T1]]&gt;0,1,0))</f>
        <v>1</v>
      </c>
      <c r="T1509" s="3">
        <f>IF(ISBLANK(Table13[[#This Row],[T2]]),0,IF(Table13[[#This Row],[T2]]&gt;0,1,0))</f>
        <v>0</v>
      </c>
      <c r="U1509" s="3">
        <f>IF(ISBLANK(Table13[[#This Row],[T3]]),0,IF(Table13[[#This Row],[T3]]&gt;0,1,0))</f>
        <v>1</v>
      </c>
      <c r="V1509" s="3">
        <f>IF(ISBLANK(Table13[[#This Row],[T4]]),0,IF(Table13[[#This Row],[T4]]&gt;0,1,0))</f>
        <v>0</v>
      </c>
      <c r="W1509" s="26">
        <v>45</v>
      </c>
      <c r="X1509" s="22">
        <v>11</v>
      </c>
      <c r="Y1509" s="3">
        <v>2.2000000000000002</v>
      </c>
      <c r="Z1509" s="3"/>
      <c r="AB1509" s="30">
        <v>1479</v>
      </c>
      <c r="AC1509" s="30">
        <v>1.5687194588732698</v>
      </c>
      <c r="AD1509" s="30">
        <v>0.63128054112673038</v>
      </c>
    </row>
    <row r="1510" spans="1:30">
      <c r="A1510" s="4">
        <v>43800.833333333336</v>
      </c>
      <c r="B1510">
        <v>43800</v>
      </c>
      <c r="C1510" s="3">
        <v>0.83333333333333337</v>
      </c>
      <c r="D1510" s="3">
        <v>20</v>
      </c>
      <c r="E1510" s="3">
        <v>62</v>
      </c>
      <c r="F1510" s="3">
        <v>2.9</v>
      </c>
      <c r="G1510" s="5">
        <v>1.1000000000000001</v>
      </c>
      <c r="H1510" s="3">
        <v>4</v>
      </c>
      <c r="I1510" s="3">
        <v>1.55139</v>
      </c>
      <c r="J1510" s="12">
        <f t="shared" si="69"/>
        <v>1.7541666666666667</v>
      </c>
      <c r="L1510" s="3">
        <f t="shared" si="70"/>
        <v>0</v>
      </c>
      <c r="M1510" s="3">
        <f t="shared" si="71"/>
        <v>0</v>
      </c>
      <c r="N1510" s="3"/>
      <c r="O1510" s="3"/>
      <c r="P1510" s="3"/>
      <c r="Q1510" s="3"/>
      <c r="R1510" s="3"/>
      <c r="S1510" s="3">
        <f>IF(ISBLANK(Table13[[#This Row],[T1]]),0,IF(Table13[[#This Row],[T1]]&gt;0,1,0))</f>
        <v>1</v>
      </c>
      <c r="T1510" s="3">
        <f>IF(ISBLANK(Table13[[#This Row],[T2]]),0,IF(Table13[[#This Row],[T2]]&gt;0,1,0))</f>
        <v>0</v>
      </c>
      <c r="U1510" s="3">
        <f>IF(ISBLANK(Table13[[#This Row],[T3]]),0,IF(Table13[[#This Row],[T3]]&gt;0,1,0))</f>
        <v>1</v>
      </c>
      <c r="V1510" s="3">
        <f>IF(ISBLANK(Table13[[#This Row],[T4]]),0,IF(Table13[[#This Row],[T4]]&gt;0,1,0))</f>
        <v>0</v>
      </c>
      <c r="W1510" s="25">
        <v>42</v>
      </c>
      <c r="X1510" s="23">
        <v>11</v>
      </c>
      <c r="Y1510" s="3">
        <v>4</v>
      </c>
      <c r="Z1510" s="3"/>
      <c r="AB1510" s="30">
        <v>1480</v>
      </c>
      <c r="AC1510" s="30">
        <v>1.5687194588732698</v>
      </c>
      <c r="AD1510" s="30">
        <v>-0.16871945887326989</v>
      </c>
    </row>
    <row r="1511" spans="1:30">
      <c r="A1511" s="4">
        <v>43800.875</v>
      </c>
      <c r="B1511">
        <v>43800</v>
      </c>
      <c r="C1511" s="3">
        <v>0.875</v>
      </c>
      <c r="D1511" s="3">
        <v>21</v>
      </c>
      <c r="E1511" s="3">
        <v>62</v>
      </c>
      <c r="F1511" s="3">
        <v>1.1000000000000001</v>
      </c>
      <c r="G1511" s="5">
        <v>1.2</v>
      </c>
      <c r="H1511" s="3">
        <v>2.2999999999999998</v>
      </c>
      <c r="I1511" s="3">
        <v>1.55139</v>
      </c>
      <c r="J1511" s="12">
        <f t="shared" si="69"/>
        <v>1.675</v>
      </c>
      <c r="L1511" s="3">
        <f t="shared" si="70"/>
        <v>0</v>
      </c>
      <c r="M1511" s="3">
        <f t="shared" si="71"/>
        <v>0</v>
      </c>
      <c r="N1511" s="3"/>
      <c r="O1511" s="3"/>
      <c r="P1511" s="3"/>
      <c r="Q1511" s="3"/>
      <c r="R1511" s="3"/>
      <c r="S1511" s="3">
        <f>IF(ISBLANK(Table13[[#This Row],[T1]]),0,IF(Table13[[#This Row],[T1]]&gt;0,1,0))</f>
        <v>1</v>
      </c>
      <c r="T1511" s="3">
        <f>IF(ISBLANK(Table13[[#This Row],[T2]]),0,IF(Table13[[#This Row],[T2]]&gt;0,1,0))</f>
        <v>0</v>
      </c>
      <c r="U1511" s="3">
        <f>IF(ISBLANK(Table13[[#This Row],[T3]]),0,IF(Table13[[#This Row],[T3]]&gt;0,1,0))</f>
        <v>1</v>
      </c>
      <c r="V1511" s="3">
        <f>IF(ISBLANK(Table13[[#This Row],[T4]]),0,IF(Table13[[#This Row],[T4]]&gt;0,1,0))</f>
        <v>0</v>
      </c>
      <c r="W1511" s="26">
        <v>41</v>
      </c>
      <c r="X1511" s="22">
        <v>11</v>
      </c>
      <c r="Y1511" s="3">
        <v>2.2999999999999998</v>
      </c>
      <c r="Z1511" s="3"/>
      <c r="AB1511" s="30">
        <v>1481</v>
      </c>
      <c r="AC1511" s="30">
        <v>1.5687194588732698</v>
      </c>
      <c r="AD1511" s="30">
        <v>-6.8719458873269801E-2</v>
      </c>
    </row>
    <row r="1512" spans="1:30">
      <c r="A1512" s="4">
        <v>43800.916666666664</v>
      </c>
      <c r="B1512">
        <v>43800</v>
      </c>
      <c r="C1512" s="3">
        <v>0.91666666666666663</v>
      </c>
      <c r="D1512" s="3">
        <v>22</v>
      </c>
      <c r="E1512" s="3">
        <v>62</v>
      </c>
      <c r="F1512" s="3">
        <v>1.1000000000000001</v>
      </c>
      <c r="G1512" s="5">
        <v>1.1000000000000001</v>
      </c>
      <c r="H1512" s="3">
        <v>2.2000000000000002</v>
      </c>
      <c r="I1512" s="3">
        <v>1.55139</v>
      </c>
      <c r="J1512" s="12">
        <f t="shared" si="69"/>
        <v>1.7625000000000002</v>
      </c>
      <c r="L1512" s="3">
        <f t="shared" si="70"/>
        <v>0</v>
      </c>
      <c r="M1512" s="3">
        <f t="shared" si="71"/>
        <v>0</v>
      </c>
      <c r="N1512" s="3"/>
      <c r="O1512" s="3"/>
      <c r="P1512" s="3"/>
      <c r="Q1512" s="3"/>
      <c r="R1512" s="3"/>
      <c r="S1512" s="3">
        <f>IF(ISBLANK(Table13[[#This Row],[T1]]),0,IF(Table13[[#This Row],[T1]]&gt;0,1,0))</f>
        <v>1</v>
      </c>
      <c r="T1512" s="3">
        <f>IF(ISBLANK(Table13[[#This Row],[T2]]),0,IF(Table13[[#This Row],[T2]]&gt;0,1,0))</f>
        <v>1</v>
      </c>
      <c r="U1512" s="3">
        <f>IF(ISBLANK(Table13[[#This Row],[T3]]),0,IF(Table13[[#This Row],[T3]]&gt;0,1,0))</f>
        <v>1</v>
      </c>
      <c r="V1512" s="3">
        <f>IF(ISBLANK(Table13[[#This Row],[T4]]),0,IF(Table13[[#This Row],[T4]]&gt;0,1,0))</f>
        <v>1</v>
      </c>
      <c r="W1512" s="25">
        <v>40</v>
      </c>
      <c r="X1512" s="23">
        <v>11</v>
      </c>
      <c r="Y1512" s="3">
        <v>2.2000000000000002</v>
      </c>
      <c r="Z1512" s="3"/>
      <c r="AB1512" s="30">
        <v>1482</v>
      </c>
      <c r="AC1512" s="30">
        <v>1.6399541174978665</v>
      </c>
      <c r="AD1512" s="30">
        <v>-3.995411749786637E-2</v>
      </c>
    </row>
    <row r="1513" spans="1:30">
      <c r="A1513" s="4">
        <v>43800.958333333336</v>
      </c>
      <c r="B1513">
        <v>43800</v>
      </c>
      <c r="C1513" s="3">
        <v>0.95833333333333337</v>
      </c>
      <c r="D1513" s="3">
        <v>23</v>
      </c>
      <c r="E1513" s="3">
        <v>62</v>
      </c>
      <c r="F1513" s="3">
        <v>0.6</v>
      </c>
      <c r="G1513" s="5">
        <v>0.3</v>
      </c>
      <c r="H1513" s="3">
        <v>0.89999999999999991</v>
      </c>
      <c r="I1513" s="3">
        <v>1.55139</v>
      </c>
      <c r="J1513" s="12">
        <f t="shared" si="69"/>
        <v>1.7625</v>
      </c>
      <c r="L1513" s="3">
        <f t="shared" si="70"/>
        <v>0</v>
      </c>
      <c r="M1513" s="3">
        <f t="shared" si="71"/>
        <v>0</v>
      </c>
      <c r="N1513" s="3"/>
      <c r="O1513" s="3"/>
      <c r="P1513" s="3"/>
      <c r="Q1513" s="3"/>
      <c r="R1513" s="3"/>
      <c r="S1513" s="3">
        <f>IF(ISBLANK(Table13[[#This Row],[T1]]),0,IF(Table13[[#This Row],[T1]]&gt;0,1,0))</f>
        <v>1</v>
      </c>
      <c r="T1513" s="3">
        <f>IF(ISBLANK(Table13[[#This Row],[T2]]),0,IF(Table13[[#This Row],[T2]]&gt;0,1,0))</f>
        <v>1</v>
      </c>
      <c r="U1513" s="3">
        <f>IF(ISBLANK(Table13[[#This Row],[T3]]),0,IF(Table13[[#This Row],[T3]]&gt;0,1,0))</f>
        <v>1</v>
      </c>
      <c r="V1513" s="3">
        <f>IF(ISBLANK(Table13[[#This Row],[T4]]),0,IF(Table13[[#This Row],[T4]]&gt;0,1,0))</f>
        <v>1</v>
      </c>
      <c r="W1513" s="26">
        <v>40</v>
      </c>
      <c r="X1513" s="22">
        <v>11</v>
      </c>
      <c r="Y1513" s="3">
        <v>0.89999999999999991</v>
      </c>
      <c r="Z1513" s="3"/>
      <c r="AB1513" s="30">
        <v>1483</v>
      </c>
      <c r="AC1513" s="30">
        <v>1.6399541174978665</v>
      </c>
      <c r="AD1513" s="30">
        <v>-0.13995411749786646</v>
      </c>
    </row>
    <row r="1514" spans="1:30">
      <c r="A1514" s="4">
        <v>43801</v>
      </c>
      <c r="B1514">
        <v>43801</v>
      </c>
      <c r="C1514" s="3">
        <v>0</v>
      </c>
      <c r="D1514" s="3">
        <v>0</v>
      </c>
      <c r="E1514" s="3">
        <v>63</v>
      </c>
      <c r="F1514" s="3">
        <v>0.4</v>
      </c>
      <c r="G1514" s="5">
        <v>0.2</v>
      </c>
      <c r="H1514" s="3">
        <v>0.60000000000000009</v>
      </c>
      <c r="I1514" s="3">
        <v>1.55139</v>
      </c>
      <c r="J1514" s="12">
        <f t="shared" si="69"/>
        <v>1.7583333333333335</v>
      </c>
      <c r="L1514" s="3">
        <f t="shared" si="70"/>
        <v>0</v>
      </c>
      <c r="M1514" s="3">
        <f t="shared" si="71"/>
        <v>0</v>
      </c>
      <c r="N1514" s="3"/>
      <c r="O1514" s="3"/>
      <c r="P1514" s="3"/>
      <c r="Q1514" s="3"/>
      <c r="R1514" s="3"/>
      <c r="S1514" s="3">
        <f>IF(ISBLANK(Table13[[#This Row],[T1]]),0,IF(Table13[[#This Row],[T1]]&gt;0,1,0))</f>
        <v>1</v>
      </c>
      <c r="T1514" s="3">
        <f>IF(ISBLANK(Table13[[#This Row],[T2]]),0,IF(Table13[[#This Row],[T2]]&gt;0,1,0))</f>
        <v>1</v>
      </c>
      <c r="U1514" s="3">
        <f>IF(ISBLANK(Table13[[#This Row],[T3]]),0,IF(Table13[[#This Row],[T3]]&gt;0,1,0))</f>
        <v>1</v>
      </c>
      <c r="V1514" s="3">
        <f>IF(ISBLANK(Table13[[#This Row],[T4]]),0,IF(Table13[[#This Row],[T4]]&gt;0,1,0))</f>
        <v>1</v>
      </c>
      <c r="W1514" s="25">
        <v>40</v>
      </c>
      <c r="X1514" s="23">
        <v>11</v>
      </c>
      <c r="Y1514" s="3">
        <v>0.60000000000000009</v>
      </c>
      <c r="Z1514" s="3"/>
      <c r="AB1514" s="30">
        <v>1484</v>
      </c>
      <c r="AC1514" s="30">
        <v>1.5794427413923251</v>
      </c>
      <c r="AD1514" s="30">
        <v>0.22055725860767494</v>
      </c>
    </row>
    <row r="1515" spans="1:30">
      <c r="A1515" s="4">
        <v>43801.041666666664</v>
      </c>
      <c r="B1515">
        <v>43801</v>
      </c>
      <c r="C1515" s="3">
        <v>4.1666666666666664E-2</v>
      </c>
      <c r="D1515" s="3">
        <v>1</v>
      </c>
      <c r="E1515" s="3">
        <v>63</v>
      </c>
      <c r="F1515" s="3">
        <v>0.3</v>
      </c>
      <c r="G1515" s="5">
        <v>0.5</v>
      </c>
      <c r="H1515" s="3">
        <v>0.8</v>
      </c>
      <c r="I1515" s="3">
        <v>1.55139</v>
      </c>
      <c r="J1515" s="12">
        <f t="shared" si="69"/>
        <v>1.75</v>
      </c>
      <c r="L1515" s="3">
        <f t="shared" si="70"/>
        <v>0</v>
      </c>
      <c r="M1515" s="3">
        <f t="shared" si="71"/>
        <v>0</v>
      </c>
      <c r="N1515" s="3"/>
      <c r="O1515" s="3"/>
      <c r="P1515" s="3"/>
      <c r="Q1515" s="3"/>
      <c r="R1515" s="3"/>
      <c r="S1515" s="3">
        <f>IF(ISBLANK(Table13[[#This Row],[T1]]),0,IF(Table13[[#This Row],[T1]]&gt;0,1,0))</f>
        <v>1</v>
      </c>
      <c r="T1515" s="3">
        <f>IF(ISBLANK(Table13[[#This Row],[T2]]),0,IF(Table13[[#This Row],[T2]]&gt;0,1,0))</f>
        <v>1</v>
      </c>
      <c r="U1515" s="3">
        <f>IF(ISBLANK(Table13[[#This Row],[T3]]),0,IF(Table13[[#This Row],[T3]]&gt;0,1,0))</f>
        <v>1</v>
      </c>
      <c r="V1515" s="3">
        <f>IF(ISBLANK(Table13[[#This Row],[T4]]),0,IF(Table13[[#This Row],[T4]]&gt;0,1,0))</f>
        <v>1</v>
      </c>
      <c r="W1515" s="26">
        <v>40</v>
      </c>
      <c r="X1515" s="22">
        <v>11</v>
      </c>
      <c r="Y1515" s="3">
        <v>0.8</v>
      </c>
      <c r="Z1515" s="3"/>
      <c r="AB1515" s="30">
        <v>1485</v>
      </c>
      <c r="AC1515" s="30">
        <v>1.5901660239113804</v>
      </c>
      <c r="AD1515" s="30">
        <v>9.8339760886196892E-3</v>
      </c>
    </row>
    <row r="1516" spans="1:30">
      <c r="A1516" s="4">
        <v>43801.083333333336</v>
      </c>
      <c r="B1516">
        <v>43801</v>
      </c>
      <c r="C1516" s="3">
        <v>8.3333333333333329E-2</v>
      </c>
      <c r="D1516" s="3">
        <v>2</v>
      </c>
      <c r="E1516" s="3">
        <v>63</v>
      </c>
      <c r="F1516" s="3">
        <v>1.4</v>
      </c>
      <c r="G1516" s="5">
        <v>1.3</v>
      </c>
      <c r="H1516" s="3">
        <v>2.7</v>
      </c>
      <c r="I1516" s="3">
        <v>1.55139</v>
      </c>
      <c r="J1516" s="12">
        <f t="shared" si="69"/>
        <v>1.7541666666666664</v>
      </c>
      <c r="L1516" s="3">
        <f t="shared" si="70"/>
        <v>0</v>
      </c>
      <c r="M1516" s="3">
        <f t="shared" si="71"/>
        <v>0</v>
      </c>
      <c r="N1516" s="3"/>
      <c r="O1516" s="3"/>
      <c r="P1516" s="3"/>
      <c r="Q1516" s="3"/>
      <c r="R1516" s="3"/>
      <c r="S1516" s="3">
        <f>IF(ISBLANK(Table13[[#This Row],[T1]]),0,IF(Table13[[#This Row],[T1]]&gt;0,1,0))</f>
        <v>1</v>
      </c>
      <c r="T1516" s="3">
        <f>IF(ISBLANK(Table13[[#This Row],[T2]]),0,IF(Table13[[#This Row],[T2]]&gt;0,1,0))</f>
        <v>1</v>
      </c>
      <c r="U1516" s="3">
        <f>IF(ISBLANK(Table13[[#This Row],[T3]]),0,IF(Table13[[#This Row],[T3]]&gt;0,1,0))</f>
        <v>1</v>
      </c>
      <c r="V1516" s="3">
        <f>IF(ISBLANK(Table13[[#This Row],[T4]]),0,IF(Table13[[#This Row],[T4]]&gt;0,1,0))</f>
        <v>1</v>
      </c>
      <c r="W1516" s="25">
        <v>40</v>
      </c>
      <c r="X1516" s="23">
        <v>11</v>
      </c>
      <c r="Y1516" s="3">
        <v>2.7</v>
      </c>
      <c r="Z1516" s="3"/>
      <c r="AB1516" s="30">
        <v>1486</v>
      </c>
      <c r="AC1516" s="30">
        <v>1.5513380576910665</v>
      </c>
      <c r="AD1516" s="30">
        <v>1.1486619423089337</v>
      </c>
    </row>
    <row r="1517" spans="1:30">
      <c r="A1517" s="4">
        <v>43801.125</v>
      </c>
      <c r="B1517">
        <v>43801</v>
      </c>
      <c r="C1517" s="3">
        <v>0.125</v>
      </c>
      <c r="D1517" s="3">
        <v>3</v>
      </c>
      <c r="E1517" s="3">
        <v>63</v>
      </c>
      <c r="F1517" s="3">
        <v>0.6</v>
      </c>
      <c r="G1517" s="5">
        <v>0.6</v>
      </c>
      <c r="H1517" s="3">
        <v>1.2</v>
      </c>
      <c r="I1517" s="3">
        <v>1.55139</v>
      </c>
      <c r="J1517" s="12">
        <f t="shared" si="69"/>
        <v>1.6916666666666667</v>
      </c>
      <c r="L1517" s="3">
        <f t="shared" si="70"/>
        <v>0</v>
      </c>
      <c r="M1517" s="3">
        <f t="shared" si="71"/>
        <v>0</v>
      </c>
      <c r="N1517" s="3"/>
      <c r="O1517" s="3"/>
      <c r="P1517" s="3"/>
      <c r="Q1517" s="3"/>
      <c r="R1517" s="3"/>
      <c r="S1517" s="3">
        <f>IF(ISBLANK(Table13[[#This Row],[T1]]),0,IF(Table13[[#This Row],[T1]]&gt;0,1,0))</f>
        <v>1</v>
      </c>
      <c r="T1517" s="3">
        <f>IF(ISBLANK(Table13[[#This Row],[T2]]),0,IF(Table13[[#This Row],[T2]]&gt;0,1,0))</f>
        <v>1</v>
      </c>
      <c r="U1517" s="3">
        <f>IF(ISBLANK(Table13[[#This Row],[T3]]),0,IF(Table13[[#This Row],[T3]]&gt;0,1,0))</f>
        <v>1</v>
      </c>
      <c r="V1517" s="3">
        <f>IF(ISBLANK(Table13[[#This Row],[T4]]),0,IF(Table13[[#This Row],[T4]]&gt;0,1,0))</f>
        <v>1</v>
      </c>
      <c r="W1517" s="26">
        <v>40</v>
      </c>
      <c r="X1517" s="22">
        <v>11</v>
      </c>
      <c r="Y1517" s="3">
        <v>1.2</v>
      </c>
      <c r="Z1517" s="3"/>
      <c r="AB1517" s="30">
        <v>1487</v>
      </c>
      <c r="AC1517" s="30">
        <v>1.6225727163156631</v>
      </c>
      <c r="AD1517" s="30">
        <v>-0.12257271631566313</v>
      </c>
    </row>
    <row r="1518" spans="1:30">
      <c r="A1518" s="4">
        <v>43801.166666666664</v>
      </c>
      <c r="B1518">
        <v>43801</v>
      </c>
      <c r="C1518" s="3">
        <v>0.16666666666666666</v>
      </c>
      <c r="D1518" s="3">
        <v>4</v>
      </c>
      <c r="E1518" s="3">
        <v>63</v>
      </c>
      <c r="F1518" s="3">
        <v>0.7</v>
      </c>
      <c r="G1518" s="5">
        <v>0.8</v>
      </c>
      <c r="H1518" s="3">
        <v>1.5</v>
      </c>
      <c r="I1518" s="3">
        <v>1.55139</v>
      </c>
      <c r="J1518" s="12">
        <f t="shared" si="69"/>
        <v>1.7333333333333334</v>
      </c>
      <c r="L1518" s="3">
        <f t="shared" si="70"/>
        <v>0</v>
      </c>
      <c r="M1518" s="3">
        <f t="shared" si="71"/>
        <v>0</v>
      </c>
      <c r="N1518" s="3"/>
      <c r="O1518" s="3"/>
      <c r="P1518" s="3"/>
      <c r="Q1518" s="3"/>
      <c r="R1518" s="3"/>
      <c r="S1518" s="3">
        <f>IF(ISBLANK(Table13[[#This Row],[T1]]),0,IF(Table13[[#This Row],[T1]]&gt;0,1,0))</f>
        <v>1</v>
      </c>
      <c r="T1518" s="3">
        <f>IF(ISBLANK(Table13[[#This Row],[T2]]),0,IF(Table13[[#This Row],[T2]]&gt;0,1,0))</f>
        <v>1</v>
      </c>
      <c r="U1518" s="3">
        <f>IF(ISBLANK(Table13[[#This Row],[T3]]),0,IF(Table13[[#This Row],[T3]]&gt;0,1,0))</f>
        <v>1</v>
      </c>
      <c r="V1518" s="3">
        <f>IF(ISBLANK(Table13[[#This Row],[T4]]),0,IF(Table13[[#This Row],[T4]]&gt;0,1,0))</f>
        <v>1</v>
      </c>
      <c r="W1518" s="25">
        <v>40</v>
      </c>
      <c r="X1518" s="23">
        <v>11</v>
      </c>
      <c r="Y1518" s="3">
        <v>1.5</v>
      </c>
      <c r="Z1518" s="3"/>
      <c r="AB1518" s="30">
        <v>1488</v>
      </c>
      <c r="AC1518" s="30">
        <v>1.6225727163156631</v>
      </c>
      <c r="AD1518" s="30">
        <v>-1.2225727163156632</v>
      </c>
    </row>
    <row r="1519" spans="1:30">
      <c r="A1519" s="4">
        <v>43801.208333333336</v>
      </c>
      <c r="B1519">
        <v>43801</v>
      </c>
      <c r="C1519" s="3">
        <v>0.20833333333333334</v>
      </c>
      <c r="D1519" s="3">
        <v>5</v>
      </c>
      <c r="E1519" s="3">
        <v>63</v>
      </c>
      <c r="F1519" s="3">
        <v>1</v>
      </c>
      <c r="G1519" s="5">
        <v>0.5</v>
      </c>
      <c r="H1519" s="3">
        <v>1.5</v>
      </c>
      <c r="I1519" s="3">
        <v>1.55139</v>
      </c>
      <c r="J1519" s="12">
        <f t="shared" si="69"/>
        <v>1.7375</v>
      </c>
      <c r="L1519" s="3">
        <f t="shared" si="70"/>
        <v>0</v>
      </c>
      <c r="M1519" s="3">
        <f t="shared" si="71"/>
        <v>0</v>
      </c>
      <c r="N1519" s="3"/>
      <c r="O1519" s="3"/>
      <c r="P1519" s="3"/>
      <c r="Q1519" s="3"/>
      <c r="R1519" s="3"/>
      <c r="S1519" s="3">
        <f>IF(ISBLANK(Table13[[#This Row],[T1]]),0,IF(Table13[[#This Row],[T1]]&gt;0,1,0))</f>
        <v>1</v>
      </c>
      <c r="T1519" s="3">
        <f>IF(ISBLANK(Table13[[#This Row],[T2]]),0,IF(Table13[[#This Row],[T2]]&gt;0,1,0))</f>
        <v>1</v>
      </c>
      <c r="U1519" s="3">
        <f>IF(ISBLANK(Table13[[#This Row],[T3]]),0,IF(Table13[[#This Row],[T3]]&gt;0,1,0))</f>
        <v>1</v>
      </c>
      <c r="V1519" s="3">
        <f>IF(ISBLANK(Table13[[#This Row],[T4]]),0,IF(Table13[[#This Row],[T4]]&gt;0,1,0))</f>
        <v>1</v>
      </c>
      <c r="W1519" s="26">
        <v>40</v>
      </c>
      <c r="X1519" s="22">
        <v>11</v>
      </c>
      <c r="Y1519" s="3">
        <v>1.5</v>
      </c>
      <c r="Z1519" s="3"/>
      <c r="AB1519" s="30">
        <v>1489</v>
      </c>
      <c r="AC1519" s="30">
        <v>1.6225727163156631</v>
      </c>
      <c r="AD1519" s="30">
        <v>-1.2225727163156632</v>
      </c>
    </row>
    <row r="1520" spans="1:30">
      <c r="A1520" s="4">
        <v>43801.25</v>
      </c>
      <c r="B1520">
        <v>43801</v>
      </c>
      <c r="C1520" s="3">
        <v>0.25</v>
      </c>
      <c r="D1520" s="3">
        <v>6</v>
      </c>
      <c r="E1520" s="3">
        <v>63</v>
      </c>
      <c r="F1520" s="3">
        <v>0.5</v>
      </c>
      <c r="G1520" s="5">
        <v>2.2999999999999998</v>
      </c>
      <c r="H1520" s="3">
        <v>2.8</v>
      </c>
      <c r="I1520" s="3">
        <v>1.55139</v>
      </c>
      <c r="J1520" s="12">
        <f t="shared" si="69"/>
        <v>1.7541666666666671</v>
      </c>
      <c r="L1520" s="3">
        <f t="shared" si="70"/>
        <v>0</v>
      </c>
      <c r="M1520" s="3">
        <f t="shared" si="71"/>
        <v>0</v>
      </c>
      <c r="N1520" s="3"/>
      <c r="O1520" s="3"/>
      <c r="P1520" s="3"/>
      <c r="Q1520" s="3"/>
      <c r="R1520" s="3"/>
      <c r="S1520" s="3">
        <f>IF(ISBLANK(Table13[[#This Row],[T1]]),0,IF(Table13[[#This Row],[T1]]&gt;0,1,0))</f>
        <v>1</v>
      </c>
      <c r="T1520" s="3">
        <f>IF(ISBLANK(Table13[[#This Row],[T2]]),0,IF(Table13[[#This Row],[T2]]&gt;0,1,0))</f>
        <v>1</v>
      </c>
      <c r="U1520" s="3">
        <f>IF(ISBLANK(Table13[[#This Row],[T3]]),0,IF(Table13[[#This Row],[T3]]&gt;0,1,0))</f>
        <v>1</v>
      </c>
      <c r="V1520" s="3">
        <f>IF(ISBLANK(Table13[[#This Row],[T4]]),0,IF(Table13[[#This Row],[T4]]&gt;0,1,0))</f>
        <v>1</v>
      </c>
      <c r="W1520" s="25">
        <v>41</v>
      </c>
      <c r="X1520" s="23">
        <v>11</v>
      </c>
      <c r="Y1520" s="3">
        <v>2.8</v>
      </c>
      <c r="Z1520" s="3"/>
      <c r="AB1520" s="30">
        <v>1490</v>
      </c>
      <c r="AC1520" s="30">
        <v>1.6332959988347182</v>
      </c>
      <c r="AD1520" s="30">
        <v>-0.63329599883471821</v>
      </c>
    </row>
    <row r="1521" spans="1:30">
      <c r="A1521" s="4">
        <v>43801.291666666664</v>
      </c>
      <c r="B1521">
        <v>43801</v>
      </c>
      <c r="C1521" s="3">
        <v>0.29166666666666669</v>
      </c>
      <c r="D1521" s="3">
        <v>7</v>
      </c>
      <c r="E1521" s="3">
        <v>63</v>
      </c>
      <c r="F1521" s="3">
        <v>2.7</v>
      </c>
      <c r="G1521" s="5">
        <v>1.7</v>
      </c>
      <c r="H1521" s="3">
        <v>4.4000000000000004</v>
      </c>
      <c r="I1521" s="3">
        <v>1.55139</v>
      </c>
      <c r="J1521" s="12">
        <f t="shared" si="69"/>
        <v>1.7750000000000001</v>
      </c>
      <c r="L1521" s="3">
        <f t="shared" si="70"/>
        <v>0</v>
      </c>
      <c r="M1521" s="3">
        <f t="shared" si="71"/>
        <v>0</v>
      </c>
      <c r="N1521" s="3"/>
      <c r="O1521" s="3"/>
      <c r="P1521" s="3"/>
      <c r="Q1521" s="3"/>
      <c r="R1521" s="3"/>
      <c r="S1521" s="3">
        <f>IF(ISBLANK(Table13[[#This Row],[T1]]),0,IF(Table13[[#This Row],[T1]]&gt;0,1,0))</f>
        <v>1</v>
      </c>
      <c r="T1521" s="3">
        <f>IF(ISBLANK(Table13[[#This Row],[T2]]),0,IF(Table13[[#This Row],[T2]]&gt;0,1,0))</f>
        <v>1</v>
      </c>
      <c r="U1521" s="3">
        <f>IF(ISBLANK(Table13[[#This Row],[T3]]),0,IF(Table13[[#This Row],[T3]]&gt;0,1,0))</f>
        <v>1</v>
      </c>
      <c r="V1521" s="3">
        <f>IF(ISBLANK(Table13[[#This Row],[T4]]),0,IF(Table13[[#This Row],[T4]]&gt;0,1,0))</f>
        <v>1</v>
      </c>
      <c r="W1521" s="26">
        <v>41</v>
      </c>
      <c r="X1521" s="22">
        <v>11</v>
      </c>
      <c r="Y1521" s="3">
        <v>4.4000000000000004</v>
      </c>
      <c r="Z1521" s="3"/>
      <c r="AB1521" s="30">
        <v>1491</v>
      </c>
      <c r="AC1521" s="30">
        <v>1.6332959988347182</v>
      </c>
      <c r="AD1521" s="30">
        <v>-0.73329599883471819</v>
      </c>
    </row>
    <row r="1522" spans="1:30">
      <c r="A1522" s="4">
        <v>43801.333333333336</v>
      </c>
      <c r="B1522">
        <v>43801</v>
      </c>
      <c r="C1522" s="3">
        <v>0.33333333333333331</v>
      </c>
      <c r="D1522" s="3">
        <v>8</v>
      </c>
      <c r="E1522" s="3">
        <v>63</v>
      </c>
      <c r="F1522" s="3">
        <v>0.2</v>
      </c>
      <c r="G1522" s="5">
        <v>0.2</v>
      </c>
      <c r="H1522" s="3">
        <v>0.4</v>
      </c>
      <c r="I1522" s="3">
        <v>1.55139</v>
      </c>
      <c r="J1522" s="12">
        <f t="shared" si="69"/>
        <v>1.7416666666666665</v>
      </c>
      <c r="L1522" s="3">
        <f t="shared" si="70"/>
        <v>0</v>
      </c>
      <c r="M1522" s="3">
        <f t="shared" si="71"/>
        <v>0</v>
      </c>
      <c r="N1522" s="3"/>
      <c r="O1522" s="3"/>
      <c r="P1522" s="3"/>
      <c r="Q1522" s="3"/>
      <c r="R1522" s="3"/>
      <c r="S1522" s="3">
        <f>IF(ISBLANK(Table13[[#This Row],[T1]]),0,IF(Table13[[#This Row],[T1]]&gt;0,1,0))</f>
        <v>0</v>
      </c>
      <c r="T1522" s="3">
        <f>IF(ISBLANK(Table13[[#This Row],[T2]]),0,IF(Table13[[#This Row],[T2]]&gt;0,1,0))</f>
        <v>1</v>
      </c>
      <c r="U1522" s="3">
        <f>IF(ISBLANK(Table13[[#This Row],[T3]]),0,IF(Table13[[#This Row],[T3]]&gt;0,1,0))</f>
        <v>0</v>
      </c>
      <c r="V1522" s="3">
        <f>IF(ISBLANK(Table13[[#This Row],[T4]]),0,IF(Table13[[#This Row],[T4]]&gt;0,1,0))</f>
        <v>1</v>
      </c>
      <c r="W1522" s="25">
        <v>41</v>
      </c>
      <c r="X1522" s="23">
        <v>11</v>
      </c>
      <c r="Y1522" s="3">
        <v>0.4</v>
      </c>
      <c r="Z1522" s="3"/>
      <c r="AB1522" s="30">
        <v>1492</v>
      </c>
      <c r="AC1522" s="30">
        <v>1.6332959988347182</v>
      </c>
      <c r="AD1522" s="30">
        <v>-0.63329599883471821</v>
      </c>
    </row>
    <row r="1523" spans="1:30">
      <c r="A1523" s="4">
        <v>43801.375</v>
      </c>
      <c r="B1523">
        <v>43801</v>
      </c>
      <c r="C1523" s="3">
        <v>0.375</v>
      </c>
      <c r="D1523" s="3">
        <v>9</v>
      </c>
      <c r="E1523" s="3">
        <v>63</v>
      </c>
      <c r="F1523" s="3">
        <v>0.1</v>
      </c>
      <c r="G1523" s="5">
        <v>0.1</v>
      </c>
      <c r="H1523" s="3">
        <v>0.2</v>
      </c>
      <c r="I1523" s="3">
        <v>1.55139</v>
      </c>
      <c r="J1523" s="12">
        <f t="shared" si="69"/>
        <v>1.7416666666666663</v>
      </c>
      <c r="L1523" s="3">
        <f t="shared" si="70"/>
        <v>0</v>
      </c>
      <c r="M1523" s="3">
        <f t="shared" si="71"/>
        <v>0</v>
      </c>
      <c r="N1523" s="3"/>
      <c r="O1523" s="3"/>
      <c r="P1523" s="3"/>
      <c r="Q1523" s="3"/>
      <c r="R1523" s="3"/>
      <c r="S1523" s="3">
        <f>IF(ISBLANK(Table13[[#This Row],[T1]]),0,IF(Table13[[#This Row],[T1]]&gt;0,1,0))</f>
        <v>0</v>
      </c>
      <c r="T1523" s="3">
        <f>IF(ISBLANK(Table13[[#This Row],[T2]]),0,IF(Table13[[#This Row],[T2]]&gt;0,1,0))</f>
        <v>0</v>
      </c>
      <c r="U1523" s="3">
        <f>IF(ISBLANK(Table13[[#This Row],[T3]]),0,IF(Table13[[#This Row],[T3]]&gt;0,1,0))</f>
        <v>0</v>
      </c>
      <c r="V1523" s="3">
        <f>IF(ISBLANK(Table13[[#This Row],[T4]]),0,IF(Table13[[#This Row],[T4]]&gt;0,1,0))</f>
        <v>0</v>
      </c>
      <c r="W1523" s="26">
        <v>41</v>
      </c>
      <c r="X1523" s="22">
        <v>11</v>
      </c>
      <c r="Y1523" s="3">
        <v>0.2</v>
      </c>
      <c r="Z1523" s="3"/>
      <c r="AB1523" s="30">
        <v>1493</v>
      </c>
      <c r="AC1523" s="30">
        <v>1.6745983824613835</v>
      </c>
      <c r="AD1523" s="30">
        <v>-0.67459838246138348</v>
      </c>
    </row>
    <row r="1524" spans="1:30">
      <c r="A1524" s="4">
        <v>43801.416666666664</v>
      </c>
      <c r="B1524">
        <v>43801</v>
      </c>
      <c r="C1524" s="3">
        <v>0.41666666666666669</v>
      </c>
      <c r="D1524" s="3">
        <v>10</v>
      </c>
      <c r="E1524" s="3">
        <v>63</v>
      </c>
      <c r="F1524" s="3">
        <v>0.2</v>
      </c>
      <c r="G1524" s="5">
        <v>0.2</v>
      </c>
      <c r="H1524" s="3">
        <v>0.4</v>
      </c>
      <c r="I1524" s="3">
        <v>1.55139</v>
      </c>
      <c r="J1524" s="12">
        <f t="shared" si="69"/>
        <v>1.7499999999999998</v>
      </c>
      <c r="L1524" s="3">
        <f t="shared" si="70"/>
        <v>0</v>
      </c>
      <c r="M1524" s="3">
        <f t="shared" si="71"/>
        <v>0</v>
      </c>
      <c r="N1524" s="3"/>
      <c r="O1524" s="3"/>
      <c r="P1524" s="3"/>
      <c r="Q1524" s="3"/>
      <c r="R1524" s="3"/>
      <c r="S1524" s="3">
        <f>IF(ISBLANK(Table13[[#This Row],[T1]]),0,IF(Table13[[#This Row],[T1]]&gt;0,1,0))</f>
        <v>0</v>
      </c>
      <c r="T1524" s="3">
        <f>IF(ISBLANK(Table13[[#This Row],[T2]]),0,IF(Table13[[#This Row],[T2]]&gt;0,1,0))</f>
        <v>0</v>
      </c>
      <c r="U1524" s="3">
        <f>IF(ISBLANK(Table13[[#This Row],[T3]]),0,IF(Table13[[#This Row],[T3]]&gt;0,1,0))</f>
        <v>0</v>
      </c>
      <c r="V1524" s="3">
        <f>IF(ISBLANK(Table13[[#This Row],[T4]]),0,IF(Table13[[#This Row],[T4]]&gt;0,1,0))</f>
        <v>0</v>
      </c>
      <c r="W1524" s="25">
        <v>42</v>
      </c>
      <c r="X1524" s="23">
        <v>8</v>
      </c>
      <c r="Y1524" s="3">
        <v>0.4</v>
      </c>
      <c r="Z1524" s="3"/>
      <c r="AB1524" s="30">
        <v>1494</v>
      </c>
      <c r="AC1524" s="30">
        <v>1.6845262917556612</v>
      </c>
      <c r="AD1524" s="30">
        <v>-0.68452629175566115</v>
      </c>
    </row>
    <row r="1525" spans="1:30">
      <c r="A1525" s="4">
        <v>43801.458333333336</v>
      </c>
      <c r="B1525">
        <v>43801</v>
      </c>
      <c r="C1525" s="3">
        <v>0.45833333333333331</v>
      </c>
      <c r="D1525" s="3">
        <v>11</v>
      </c>
      <c r="E1525" s="3">
        <v>63</v>
      </c>
      <c r="F1525" s="3">
        <v>0.2</v>
      </c>
      <c r="G1525" s="5">
        <v>0.2</v>
      </c>
      <c r="H1525" s="3">
        <v>0.4</v>
      </c>
      <c r="I1525" s="3">
        <v>1.55139</v>
      </c>
      <c r="J1525" s="12">
        <f t="shared" si="69"/>
        <v>1.7458333333333329</v>
      </c>
      <c r="L1525" s="3">
        <f t="shared" si="70"/>
        <v>0</v>
      </c>
      <c r="M1525" s="3">
        <f t="shared" si="71"/>
        <v>0</v>
      </c>
      <c r="N1525" s="3"/>
      <c r="O1525" s="3"/>
      <c r="P1525" s="3"/>
      <c r="Q1525" s="3"/>
      <c r="R1525" s="3"/>
      <c r="S1525" s="3">
        <f>IF(ISBLANK(Table13[[#This Row],[T1]]),0,IF(Table13[[#This Row],[T1]]&gt;0,1,0))</f>
        <v>0</v>
      </c>
      <c r="T1525" s="3">
        <f>IF(ISBLANK(Table13[[#This Row],[T2]]),0,IF(Table13[[#This Row],[T2]]&gt;0,1,0))</f>
        <v>0</v>
      </c>
      <c r="U1525" s="3">
        <f>IF(ISBLANK(Table13[[#This Row],[T3]]),0,IF(Table13[[#This Row],[T3]]&gt;0,1,0))</f>
        <v>0</v>
      </c>
      <c r="V1525" s="3">
        <f>IF(ISBLANK(Table13[[#This Row],[T4]]),0,IF(Table13[[#This Row],[T4]]&gt;0,1,0))</f>
        <v>0</v>
      </c>
      <c r="W1525" s="26">
        <v>43</v>
      </c>
      <c r="X1525" s="22">
        <v>8</v>
      </c>
      <c r="Y1525" s="3">
        <v>0.4</v>
      </c>
      <c r="Z1525" s="3"/>
      <c r="AB1525" s="30">
        <v>1495</v>
      </c>
      <c r="AC1525" s="30">
        <v>1.6745983824613835</v>
      </c>
      <c r="AD1525" s="30">
        <v>0.72540161753861643</v>
      </c>
    </row>
    <row r="1526" spans="1:30">
      <c r="A1526" s="4">
        <v>43801.5</v>
      </c>
      <c r="B1526">
        <v>43801</v>
      </c>
      <c r="C1526" s="3">
        <v>0.5</v>
      </c>
      <c r="D1526" s="3">
        <v>12</v>
      </c>
      <c r="E1526" s="3">
        <v>63</v>
      </c>
      <c r="F1526" s="3">
        <v>0.4</v>
      </c>
      <c r="G1526" s="5">
        <v>0.4</v>
      </c>
      <c r="H1526" s="3">
        <v>0.8</v>
      </c>
      <c r="I1526" s="3">
        <v>1.55139</v>
      </c>
      <c r="J1526" s="12">
        <f t="shared" si="69"/>
        <v>1.7458333333333327</v>
      </c>
      <c r="L1526" s="3">
        <f t="shared" si="70"/>
        <v>0</v>
      </c>
      <c r="M1526" s="3">
        <f t="shared" si="71"/>
        <v>0</v>
      </c>
      <c r="N1526" s="3"/>
      <c r="O1526" s="3"/>
      <c r="P1526" s="3"/>
      <c r="Q1526" s="3"/>
      <c r="R1526" s="3"/>
      <c r="S1526" s="3">
        <f>IF(ISBLANK(Table13[[#This Row],[T1]]),0,IF(Table13[[#This Row],[T1]]&gt;0,1,0))</f>
        <v>0</v>
      </c>
      <c r="T1526" s="3">
        <f>IF(ISBLANK(Table13[[#This Row],[T2]]),0,IF(Table13[[#This Row],[T2]]&gt;0,1,0))</f>
        <v>0</v>
      </c>
      <c r="U1526" s="3">
        <f>IF(ISBLANK(Table13[[#This Row],[T3]]),0,IF(Table13[[#This Row],[T3]]&gt;0,1,0))</f>
        <v>0</v>
      </c>
      <c r="V1526" s="3">
        <f>IF(ISBLANK(Table13[[#This Row],[T4]]),0,IF(Table13[[#This Row],[T4]]&gt;0,1,0))</f>
        <v>0</v>
      </c>
      <c r="W1526" s="25">
        <v>42</v>
      </c>
      <c r="X1526" s="23">
        <v>8</v>
      </c>
      <c r="Y1526" s="3">
        <v>0.8</v>
      </c>
      <c r="Z1526" s="3"/>
      <c r="AB1526" s="30">
        <v>1496</v>
      </c>
      <c r="AC1526" s="30">
        <v>1.7536199892117494</v>
      </c>
      <c r="AD1526" s="30">
        <v>-5.3619989211749486E-2</v>
      </c>
    </row>
    <row r="1527" spans="1:30">
      <c r="A1527" s="4">
        <v>43801.541666666664</v>
      </c>
      <c r="B1527">
        <v>43801</v>
      </c>
      <c r="C1527" s="3">
        <v>0.54166666666666663</v>
      </c>
      <c r="D1527" s="3">
        <v>13</v>
      </c>
      <c r="E1527" s="3">
        <v>63</v>
      </c>
      <c r="F1527" s="3">
        <v>0.4</v>
      </c>
      <c r="G1527" s="5">
        <v>0.4</v>
      </c>
      <c r="H1527" s="3">
        <v>0.8</v>
      </c>
      <c r="I1527" s="3">
        <v>1.55139</v>
      </c>
      <c r="J1527" s="12">
        <f t="shared" si="69"/>
        <v>1.8041666666666663</v>
      </c>
      <c r="L1527" s="3">
        <f t="shared" si="70"/>
        <v>0</v>
      </c>
      <c r="M1527" s="3">
        <f t="shared" si="71"/>
        <v>0</v>
      </c>
      <c r="N1527" s="3"/>
      <c r="O1527" s="3"/>
      <c r="P1527" s="3"/>
      <c r="Q1527" s="3"/>
      <c r="R1527" s="3"/>
      <c r="S1527" s="3">
        <f>IF(ISBLANK(Table13[[#This Row],[T1]]),0,IF(Table13[[#This Row],[T1]]&gt;0,1,0))</f>
        <v>0</v>
      </c>
      <c r="T1527" s="3">
        <f>IF(ISBLANK(Table13[[#This Row],[T2]]),0,IF(Table13[[#This Row],[T2]]&gt;0,1,0))</f>
        <v>0</v>
      </c>
      <c r="U1527" s="3">
        <f>IF(ISBLANK(Table13[[#This Row],[T3]]),0,IF(Table13[[#This Row],[T3]]&gt;0,1,0))</f>
        <v>0</v>
      </c>
      <c r="V1527" s="3">
        <f>IF(ISBLANK(Table13[[#This Row],[T4]]),0,IF(Table13[[#This Row],[T4]]&gt;0,1,0))</f>
        <v>0</v>
      </c>
      <c r="W1527" s="26">
        <v>43</v>
      </c>
      <c r="X1527" s="22">
        <v>8</v>
      </c>
      <c r="Y1527" s="3">
        <v>0.8</v>
      </c>
      <c r="Z1527" s="3"/>
      <c r="AB1527" s="30">
        <v>1497</v>
      </c>
      <c r="AC1527" s="30">
        <v>1.6410829469604875</v>
      </c>
      <c r="AD1527" s="30">
        <v>2.1589170530395121</v>
      </c>
    </row>
    <row r="1528" spans="1:30">
      <c r="A1528" s="4">
        <v>43801.583333333336</v>
      </c>
      <c r="B1528">
        <v>43801</v>
      </c>
      <c r="C1528" s="3">
        <v>0.58333333333333337</v>
      </c>
      <c r="D1528" s="3">
        <v>14</v>
      </c>
      <c r="E1528" s="3">
        <v>63</v>
      </c>
      <c r="F1528" s="3">
        <v>0.4</v>
      </c>
      <c r="G1528" s="5">
        <v>0.7</v>
      </c>
      <c r="H1528" s="3">
        <v>1.1000000000000001</v>
      </c>
      <c r="I1528" s="3">
        <v>1.55139</v>
      </c>
      <c r="J1528" s="12">
        <f t="shared" si="69"/>
        <v>1.8541666666666663</v>
      </c>
      <c r="L1528" s="3">
        <f t="shared" si="70"/>
        <v>0</v>
      </c>
      <c r="M1528" s="3">
        <f t="shared" si="71"/>
        <v>0</v>
      </c>
      <c r="N1528" s="3"/>
      <c r="O1528" s="3"/>
      <c r="P1528" s="3"/>
      <c r="Q1528" s="3"/>
      <c r="R1528" s="3"/>
      <c r="S1528" s="3">
        <f>IF(ISBLANK(Table13[[#This Row],[T1]]),0,IF(Table13[[#This Row],[T1]]&gt;0,1,0))</f>
        <v>0</v>
      </c>
      <c r="T1528" s="3">
        <f>IF(ISBLANK(Table13[[#This Row],[T2]]),0,IF(Table13[[#This Row],[T2]]&gt;0,1,0))</f>
        <v>0</v>
      </c>
      <c r="U1528" s="3">
        <f>IF(ISBLANK(Table13[[#This Row],[T3]]),0,IF(Table13[[#This Row],[T3]]&gt;0,1,0))</f>
        <v>0</v>
      </c>
      <c r="V1528" s="3">
        <f>IF(ISBLANK(Table13[[#This Row],[T4]]),0,IF(Table13[[#This Row],[T4]]&gt;0,1,0))</f>
        <v>0</v>
      </c>
      <c r="W1528" s="25">
        <v>44</v>
      </c>
      <c r="X1528" s="23">
        <v>8</v>
      </c>
      <c r="Y1528" s="3">
        <v>1.1000000000000001</v>
      </c>
      <c r="Z1528" s="3"/>
      <c r="AB1528" s="30">
        <v>1498</v>
      </c>
      <c r="AC1528" s="30">
        <v>1.630673034313268</v>
      </c>
      <c r="AD1528" s="30">
        <v>-0.53067303431326796</v>
      </c>
    </row>
    <row r="1529" spans="1:30">
      <c r="A1529" s="4">
        <v>43801.625</v>
      </c>
      <c r="B1529">
        <v>43801</v>
      </c>
      <c r="C1529" s="3">
        <v>0.625</v>
      </c>
      <c r="D1529" s="3">
        <v>15</v>
      </c>
      <c r="E1529" s="3">
        <v>63</v>
      </c>
      <c r="F1529" s="3">
        <v>1.5</v>
      </c>
      <c r="G1529" s="5">
        <v>1.4</v>
      </c>
      <c r="H1529" s="3">
        <v>2.9</v>
      </c>
      <c r="I1529" s="3">
        <v>1.55139</v>
      </c>
      <c r="J1529" s="12">
        <f t="shared" si="69"/>
        <v>1.8416666666666661</v>
      </c>
      <c r="L1529" s="3">
        <f t="shared" si="70"/>
        <v>0</v>
      </c>
      <c r="M1529" s="3">
        <f t="shared" si="71"/>
        <v>0</v>
      </c>
      <c r="N1529" s="3"/>
      <c r="O1529" s="3"/>
      <c r="P1529" s="3"/>
      <c r="Q1529" s="3"/>
      <c r="R1529" s="3"/>
      <c r="S1529" s="3">
        <f>IF(ISBLANK(Table13[[#This Row],[T1]]),0,IF(Table13[[#This Row],[T1]]&gt;0,1,0))</f>
        <v>0</v>
      </c>
      <c r="T1529" s="3">
        <f>IF(ISBLANK(Table13[[#This Row],[T2]]),0,IF(Table13[[#This Row],[T2]]&gt;0,1,0))</f>
        <v>0</v>
      </c>
      <c r="U1529" s="3">
        <f>IF(ISBLANK(Table13[[#This Row],[T3]]),0,IF(Table13[[#This Row],[T3]]&gt;0,1,0))</f>
        <v>0</v>
      </c>
      <c r="V1529" s="3">
        <f>IF(ISBLANK(Table13[[#This Row],[T4]]),0,IF(Table13[[#This Row],[T4]]&gt;0,1,0))</f>
        <v>0</v>
      </c>
      <c r="W1529" s="26">
        <v>43</v>
      </c>
      <c r="X1529" s="22">
        <v>11</v>
      </c>
      <c r="Y1529" s="3">
        <v>2.9</v>
      </c>
      <c r="Z1529" s="3"/>
      <c r="AB1529" s="30">
        <v>1499</v>
      </c>
      <c r="AC1529" s="30">
        <v>1.6497334796770453</v>
      </c>
      <c r="AD1529" s="30">
        <v>-0.94973347967704536</v>
      </c>
    </row>
    <row r="1530" spans="1:30">
      <c r="A1530" s="4">
        <v>43801.666666666664</v>
      </c>
      <c r="B1530">
        <v>43801</v>
      </c>
      <c r="C1530" s="3">
        <v>0.66666666666666663</v>
      </c>
      <c r="D1530" s="3">
        <v>16</v>
      </c>
      <c r="E1530" s="3">
        <v>63</v>
      </c>
      <c r="F1530" s="3">
        <v>1.5</v>
      </c>
      <c r="G1530" s="5">
        <v>1.3</v>
      </c>
      <c r="H1530" s="3">
        <v>2.8</v>
      </c>
      <c r="I1530" s="3">
        <v>1.55139</v>
      </c>
      <c r="J1530" s="12">
        <f t="shared" si="69"/>
        <v>1.8291666666666664</v>
      </c>
      <c r="L1530" s="3">
        <f t="shared" si="70"/>
        <v>0</v>
      </c>
      <c r="M1530" s="3">
        <f t="shared" si="71"/>
        <v>0</v>
      </c>
      <c r="N1530" s="3"/>
      <c r="O1530" s="3"/>
      <c r="P1530" s="3"/>
      <c r="Q1530" s="3"/>
      <c r="R1530" s="3"/>
      <c r="S1530" s="3">
        <f>IF(ISBLANK(Table13[[#This Row],[T1]]),0,IF(Table13[[#This Row],[T1]]&gt;0,1,0))</f>
        <v>0</v>
      </c>
      <c r="T1530" s="3">
        <f>IF(ISBLANK(Table13[[#This Row],[T2]]),0,IF(Table13[[#This Row],[T2]]&gt;0,1,0))</f>
        <v>0</v>
      </c>
      <c r="U1530" s="3">
        <f>IF(ISBLANK(Table13[[#This Row],[T3]]),0,IF(Table13[[#This Row],[T3]]&gt;0,1,0))</f>
        <v>0</v>
      </c>
      <c r="V1530" s="3">
        <f>IF(ISBLANK(Table13[[#This Row],[T4]]),0,IF(Table13[[#This Row],[T4]]&gt;0,1,0))</f>
        <v>0</v>
      </c>
      <c r="W1530" s="25">
        <v>43</v>
      </c>
      <c r="X1530" s="23">
        <v>11</v>
      </c>
      <c r="Y1530" s="3">
        <v>2.8</v>
      </c>
      <c r="Z1530" s="3"/>
      <c r="AB1530" s="30">
        <v>1500</v>
      </c>
      <c r="AC1530" s="30">
        <v>1.619949751794213</v>
      </c>
      <c r="AD1530" s="30">
        <v>1.4800502482057867</v>
      </c>
    </row>
    <row r="1531" spans="1:30">
      <c r="A1531" s="4">
        <v>43801.708333333336</v>
      </c>
      <c r="B1531">
        <v>43801</v>
      </c>
      <c r="C1531" s="3">
        <v>0.70833333333333337</v>
      </c>
      <c r="D1531" s="3">
        <v>17</v>
      </c>
      <c r="E1531" s="3">
        <v>63</v>
      </c>
      <c r="F1531" s="3">
        <v>1.4</v>
      </c>
      <c r="G1531" s="5">
        <v>1.6</v>
      </c>
      <c r="H1531" s="3">
        <v>3</v>
      </c>
      <c r="I1531" s="3">
        <v>1.55139</v>
      </c>
      <c r="J1531" s="12">
        <f t="shared" si="69"/>
        <v>1.8416666666666666</v>
      </c>
      <c r="L1531" s="3">
        <f t="shared" si="70"/>
        <v>0</v>
      </c>
      <c r="M1531" s="3">
        <f t="shared" si="71"/>
        <v>0</v>
      </c>
      <c r="N1531" s="3"/>
      <c r="O1531" s="3"/>
      <c r="P1531" s="3"/>
      <c r="Q1531" s="3"/>
      <c r="R1531" s="3"/>
      <c r="S1531" s="3">
        <f>IF(ISBLANK(Table13[[#This Row],[T1]]),0,IF(Table13[[#This Row],[T1]]&gt;0,1,0))</f>
        <v>0</v>
      </c>
      <c r="T1531" s="3">
        <f>IF(ISBLANK(Table13[[#This Row],[T2]]),0,IF(Table13[[#This Row],[T2]]&gt;0,1,0))</f>
        <v>0</v>
      </c>
      <c r="U1531" s="3">
        <f>IF(ISBLANK(Table13[[#This Row],[T3]]),0,IF(Table13[[#This Row],[T3]]&gt;0,1,0))</f>
        <v>1</v>
      </c>
      <c r="V1531" s="3">
        <f>IF(ISBLANK(Table13[[#This Row],[T4]]),0,IF(Table13[[#This Row],[T4]]&gt;0,1,0))</f>
        <v>0</v>
      </c>
      <c r="W1531" s="26">
        <v>43</v>
      </c>
      <c r="X1531" s="22">
        <v>8</v>
      </c>
      <c r="Y1531" s="3">
        <v>3</v>
      </c>
      <c r="Z1531" s="3"/>
      <c r="AB1531" s="30">
        <v>1501</v>
      </c>
      <c r="AC1531" s="30">
        <v>1.6679985518160447</v>
      </c>
      <c r="AD1531" s="30">
        <v>2.8320014481839553</v>
      </c>
    </row>
    <row r="1532" spans="1:30">
      <c r="A1532" s="4">
        <v>43801.75</v>
      </c>
      <c r="B1532">
        <v>43801</v>
      </c>
      <c r="C1532" s="3">
        <v>0.75</v>
      </c>
      <c r="D1532" s="3">
        <v>18</v>
      </c>
      <c r="E1532" s="3">
        <v>63</v>
      </c>
      <c r="F1532" s="3">
        <v>1.5</v>
      </c>
      <c r="G1532" s="5">
        <v>0.7</v>
      </c>
      <c r="H1532" s="3">
        <v>2.2000000000000002</v>
      </c>
      <c r="I1532" s="3">
        <v>1.55139</v>
      </c>
      <c r="J1532" s="12">
        <f t="shared" si="69"/>
        <v>1.8291666666666668</v>
      </c>
      <c r="L1532" s="3">
        <f t="shared" si="70"/>
        <v>0</v>
      </c>
      <c r="M1532" s="3">
        <f t="shared" si="71"/>
        <v>0</v>
      </c>
      <c r="N1532" s="3"/>
      <c r="O1532" s="3"/>
      <c r="P1532" s="3"/>
      <c r="Q1532" s="3"/>
      <c r="R1532" s="3"/>
      <c r="S1532" s="3">
        <f>IF(ISBLANK(Table13[[#This Row],[T1]]),0,IF(Table13[[#This Row],[T1]]&gt;0,1,0))</f>
        <v>0</v>
      </c>
      <c r="T1532" s="3">
        <f>IF(ISBLANK(Table13[[#This Row],[T2]]),0,IF(Table13[[#This Row],[T2]]&gt;0,1,0))</f>
        <v>0</v>
      </c>
      <c r="U1532" s="3">
        <f>IF(ISBLANK(Table13[[#This Row],[T3]]),0,IF(Table13[[#This Row],[T3]]&gt;0,1,0))</f>
        <v>1</v>
      </c>
      <c r="V1532" s="3">
        <f>IF(ISBLANK(Table13[[#This Row],[T4]]),0,IF(Table13[[#This Row],[T4]]&gt;0,1,0))</f>
        <v>0</v>
      </c>
      <c r="W1532" s="25">
        <v>43</v>
      </c>
      <c r="X1532" s="23">
        <v>11</v>
      </c>
      <c r="Y1532" s="3">
        <v>2.2000000000000002</v>
      </c>
      <c r="Z1532" s="3"/>
      <c r="AB1532" s="30">
        <v>1502</v>
      </c>
      <c r="AC1532" s="30">
        <v>1.5985031867561024</v>
      </c>
      <c r="AD1532" s="30">
        <v>1.0014968132438977</v>
      </c>
    </row>
    <row r="1533" spans="1:30">
      <c r="A1533" s="4">
        <v>43801.791666666664</v>
      </c>
      <c r="B1533">
        <v>43801</v>
      </c>
      <c r="C1533" s="3">
        <v>0.79166666666666663</v>
      </c>
      <c r="D1533" s="3">
        <v>19</v>
      </c>
      <c r="E1533" s="3">
        <v>63</v>
      </c>
      <c r="F1533" s="3">
        <v>1.1000000000000001</v>
      </c>
      <c r="G1533" s="5">
        <v>1.1000000000000001</v>
      </c>
      <c r="H1533" s="3">
        <v>2.2000000000000002</v>
      </c>
      <c r="I1533" s="3">
        <v>1.55139</v>
      </c>
      <c r="J1533" s="12">
        <f t="shared" si="69"/>
        <v>1.8666666666666669</v>
      </c>
      <c r="L1533" s="3">
        <f t="shared" si="70"/>
        <v>0</v>
      </c>
      <c r="M1533" s="3">
        <f t="shared" si="71"/>
        <v>0</v>
      </c>
      <c r="N1533" s="3"/>
      <c r="O1533" s="3"/>
      <c r="P1533" s="3"/>
      <c r="Q1533" s="3"/>
      <c r="R1533" s="3"/>
      <c r="S1533" s="3">
        <f>IF(ISBLANK(Table13[[#This Row],[T1]]),0,IF(Table13[[#This Row],[T1]]&gt;0,1,0))</f>
        <v>0</v>
      </c>
      <c r="T1533" s="3">
        <f>IF(ISBLANK(Table13[[#This Row],[T2]]),0,IF(Table13[[#This Row],[T2]]&gt;0,1,0))</f>
        <v>0</v>
      </c>
      <c r="U1533" s="3">
        <f>IF(ISBLANK(Table13[[#This Row],[T3]]),0,IF(Table13[[#This Row],[T3]]&gt;0,1,0))</f>
        <v>1</v>
      </c>
      <c r="V1533" s="3">
        <f>IF(ISBLANK(Table13[[#This Row],[T4]]),0,IF(Table13[[#This Row],[T4]]&gt;0,1,0))</f>
        <v>0</v>
      </c>
      <c r="W1533" s="26">
        <v>43</v>
      </c>
      <c r="X1533" s="22">
        <v>8</v>
      </c>
      <c r="Y1533" s="3">
        <v>2.2000000000000002</v>
      </c>
      <c r="Z1533" s="3"/>
      <c r="AB1533" s="30">
        <v>1503</v>
      </c>
      <c r="AC1533" s="30">
        <v>1.5985031867561024</v>
      </c>
      <c r="AD1533" s="30">
        <v>2.3014968132438973</v>
      </c>
    </row>
    <row r="1534" spans="1:30">
      <c r="A1534" s="4">
        <v>43801.833333333336</v>
      </c>
      <c r="B1534">
        <v>43801</v>
      </c>
      <c r="C1534" s="3">
        <v>0.83333333333333337</v>
      </c>
      <c r="D1534" s="3">
        <v>20</v>
      </c>
      <c r="E1534" s="3">
        <v>63</v>
      </c>
      <c r="F1534" s="3">
        <v>1</v>
      </c>
      <c r="G1534" s="5">
        <v>1.1000000000000001</v>
      </c>
      <c r="H1534" s="3">
        <v>2.1</v>
      </c>
      <c r="I1534" s="3">
        <v>1.55139</v>
      </c>
      <c r="J1534" s="12">
        <f t="shared" si="69"/>
        <v>1.9041666666666668</v>
      </c>
      <c r="L1534" s="3">
        <f t="shared" si="70"/>
        <v>0</v>
      </c>
      <c r="M1534" s="3">
        <f t="shared" si="71"/>
        <v>0</v>
      </c>
      <c r="N1534" s="3"/>
      <c r="O1534" s="3"/>
      <c r="P1534" s="3"/>
      <c r="Q1534" s="3"/>
      <c r="R1534" s="3"/>
      <c r="S1534" s="3">
        <f>IF(ISBLANK(Table13[[#This Row],[T1]]),0,IF(Table13[[#This Row],[T1]]&gt;0,1,0))</f>
        <v>0</v>
      </c>
      <c r="T1534" s="3">
        <f>IF(ISBLANK(Table13[[#This Row],[T2]]),0,IF(Table13[[#This Row],[T2]]&gt;0,1,0))</f>
        <v>0</v>
      </c>
      <c r="U1534" s="3">
        <f>IF(ISBLANK(Table13[[#This Row],[T3]]),0,IF(Table13[[#This Row],[T3]]&gt;0,1,0))</f>
        <v>1</v>
      </c>
      <c r="V1534" s="3">
        <f>IF(ISBLANK(Table13[[#This Row],[T4]]),0,IF(Table13[[#This Row],[T4]]&gt;0,1,0))</f>
        <v>0</v>
      </c>
      <c r="W1534" s="25">
        <v>43</v>
      </c>
      <c r="X1534" s="23">
        <v>11</v>
      </c>
      <c r="Y1534" s="3">
        <v>2.1</v>
      </c>
      <c r="Z1534" s="3"/>
      <c r="AB1534" s="30">
        <v>1504</v>
      </c>
      <c r="AC1534" s="30">
        <v>1.5687194588732698</v>
      </c>
      <c r="AD1534" s="30">
        <v>2.5312805411267298</v>
      </c>
    </row>
    <row r="1535" spans="1:30">
      <c r="A1535" s="4">
        <v>43801.875</v>
      </c>
      <c r="B1535">
        <v>43801</v>
      </c>
      <c r="C1535" s="3">
        <v>0.875</v>
      </c>
      <c r="D1535" s="3">
        <v>21</v>
      </c>
      <c r="E1535" s="3">
        <v>63</v>
      </c>
      <c r="F1535" s="3">
        <v>1.1000000000000001</v>
      </c>
      <c r="G1535" s="5">
        <v>3.3</v>
      </c>
      <c r="H1535" s="3">
        <v>4.4000000000000004</v>
      </c>
      <c r="I1535" s="3">
        <v>1.55139</v>
      </c>
      <c r="J1535" s="12">
        <f t="shared" si="69"/>
        <v>1.904166666666667</v>
      </c>
      <c r="L1535" s="3">
        <f t="shared" si="70"/>
        <v>0</v>
      </c>
      <c r="M1535" s="3">
        <f t="shared" si="71"/>
        <v>0</v>
      </c>
      <c r="N1535" s="3"/>
      <c r="O1535" s="3"/>
      <c r="P1535" s="3"/>
      <c r="Q1535" s="3"/>
      <c r="R1535" s="3"/>
      <c r="S1535" s="3">
        <f>IF(ISBLANK(Table13[[#This Row],[T1]]),0,IF(Table13[[#This Row],[T1]]&gt;0,1,0))</f>
        <v>1</v>
      </c>
      <c r="T1535" s="3">
        <f>IF(ISBLANK(Table13[[#This Row],[T2]]),0,IF(Table13[[#This Row],[T2]]&gt;0,1,0))</f>
        <v>0</v>
      </c>
      <c r="U1535" s="3">
        <f>IF(ISBLANK(Table13[[#This Row],[T3]]),0,IF(Table13[[#This Row],[T3]]&gt;0,1,0))</f>
        <v>1</v>
      </c>
      <c r="V1535" s="3">
        <f>IF(ISBLANK(Table13[[#This Row],[T4]]),0,IF(Table13[[#This Row],[T4]]&gt;0,1,0))</f>
        <v>0</v>
      </c>
      <c r="W1535" s="26">
        <v>42</v>
      </c>
      <c r="X1535" s="22">
        <v>11</v>
      </c>
      <c r="Y1535" s="3">
        <v>4.4000000000000004</v>
      </c>
      <c r="Z1535" s="3"/>
      <c r="AB1535" s="30">
        <v>1505</v>
      </c>
      <c r="AC1535" s="30">
        <v>1.5885752774618247</v>
      </c>
      <c r="AD1535" s="30">
        <v>1.7114247225381751</v>
      </c>
    </row>
    <row r="1536" spans="1:30">
      <c r="A1536" s="4">
        <v>43801.916666666664</v>
      </c>
      <c r="B1536">
        <v>43801</v>
      </c>
      <c r="C1536" s="3">
        <v>0.91666666666666663</v>
      </c>
      <c r="D1536" s="3">
        <v>22</v>
      </c>
      <c r="E1536" s="3">
        <v>63</v>
      </c>
      <c r="F1536" s="3">
        <v>1.4</v>
      </c>
      <c r="G1536" s="5">
        <v>0.8</v>
      </c>
      <c r="H1536" s="3">
        <v>2.2000000000000002</v>
      </c>
      <c r="I1536" s="3">
        <v>1.55139</v>
      </c>
      <c r="J1536" s="12">
        <f t="shared" si="69"/>
        <v>1.7791666666666668</v>
      </c>
      <c r="L1536" s="3">
        <f t="shared" si="70"/>
        <v>0</v>
      </c>
      <c r="M1536" s="3">
        <f t="shared" si="71"/>
        <v>0</v>
      </c>
      <c r="N1536" s="3"/>
      <c r="O1536" s="3"/>
      <c r="P1536" s="3"/>
      <c r="Q1536" s="3"/>
      <c r="R1536" s="3"/>
      <c r="S1536" s="3">
        <f>IF(ISBLANK(Table13[[#This Row],[T1]]),0,IF(Table13[[#This Row],[T1]]&gt;0,1,0))</f>
        <v>1</v>
      </c>
      <c r="T1536" s="3">
        <f>IF(ISBLANK(Table13[[#This Row],[T2]]),0,IF(Table13[[#This Row],[T2]]&gt;0,1,0))</f>
        <v>1</v>
      </c>
      <c r="U1536" s="3">
        <f>IF(ISBLANK(Table13[[#This Row],[T3]]),0,IF(Table13[[#This Row],[T3]]&gt;0,1,0))</f>
        <v>1</v>
      </c>
      <c r="V1536" s="3">
        <f>IF(ISBLANK(Table13[[#This Row],[T4]]),0,IF(Table13[[#This Row],[T4]]&gt;0,1,0))</f>
        <v>0</v>
      </c>
      <c r="W1536" s="25">
        <v>42</v>
      </c>
      <c r="X1536" s="23">
        <v>11</v>
      </c>
      <c r="Y1536" s="3">
        <v>2.2000000000000002</v>
      </c>
      <c r="Z1536" s="3"/>
      <c r="AB1536" s="30">
        <v>1506</v>
      </c>
      <c r="AC1536" s="30">
        <v>1.5687194588732698</v>
      </c>
      <c r="AD1536" s="30">
        <v>0.53128054112673029</v>
      </c>
    </row>
    <row r="1537" spans="1:30">
      <c r="A1537" s="4">
        <v>43801.958333333336</v>
      </c>
      <c r="B1537">
        <v>43801</v>
      </c>
      <c r="C1537" s="3">
        <v>0.95833333333333337</v>
      </c>
      <c r="D1537" s="3">
        <v>23</v>
      </c>
      <c r="E1537" s="3">
        <v>63</v>
      </c>
      <c r="F1537" s="3">
        <v>0.2</v>
      </c>
      <c r="G1537" s="5">
        <v>0.6</v>
      </c>
      <c r="H1537" s="3">
        <v>0.8</v>
      </c>
      <c r="I1537" s="3">
        <v>1.55139</v>
      </c>
      <c r="J1537" s="12">
        <f t="shared" si="69"/>
        <v>1.7791666666666668</v>
      </c>
      <c r="L1537" s="3">
        <f t="shared" si="70"/>
        <v>0</v>
      </c>
      <c r="M1537" s="3">
        <f t="shared" si="71"/>
        <v>0</v>
      </c>
      <c r="N1537" s="3"/>
      <c r="O1537" s="3"/>
      <c r="P1537" s="3"/>
      <c r="Q1537" s="3"/>
      <c r="R1537" s="3"/>
      <c r="S1537" s="3">
        <f>IF(ISBLANK(Table13[[#This Row],[T1]]),0,IF(Table13[[#This Row],[T1]]&gt;0,1,0))</f>
        <v>1</v>
      </c>
      <c r="T1537" s="3">
        <f>IF(ISBLANK(Table13[[#This Row],[T2]]),0,IF(Table13[[#This Row],[T2]]&gt;0,1,0))</f>
        <v>1</v>
      </c>
      <c r="U1537" s="3">
        <f>IF(ISBLANK(Table13[[#This Row],[T3]]),0,IF(Table13[[#This Row],[T3]]&gt;0,1,0))</f>
        <v>1</v>
      </c>
      <c r="V1537" s="3">
        <f>IF(ISBLANK(Table13[[#This Row],[T4]]),0,IF(Table13[[#This Row],[T4]]&gt;0,1,0))</f>
        <v>1</v>
      </c>
      <c r="W1537" s="26">
        <v>40</v>
      </c>
      <c r="X1537" s="22">
        <v>17</v>
      </c>
      <c r="Y1537" s="3">
        <v>0.8</v>
      </c>
      <c r="Z1537" s="3"/>
      <c r="AB1537" s="30">
        <v>1507</v>
      </c>
      <c r="AC1537" s="30">
        <v>1.7695401921893752</v>
      </c>
      <c r="AD1537" s="30">
        <v>3.045980781062485E-2</v>
      </c>
    </row>
    <row r="1538" spans="1:30">
      <c r="A1538" s="4">
        <v>43802</v>
      </c>
      <c r="B1538">
        <v>43802</v>
      </c>
      <c r="C1538" s="3">
        <v>0</v>
      </c>
      <c r="D1538" s="3">
        <v>0</v>
      </c>
      <c r="E1538" s="3">
        <v>64</v>
      </c>
      <c r="F1538" s="3">
        <v>0.2</v>
      </c>
      <c r="G1538" s="5">
        <v>0.2</v>
      </c>
      <c r="H1538" s="3">
        <v>0.4</v>
      </c>
      <c r="I1538" s="3">
        <v>1.55139</v>
      </c>
      <c r="J1538" s="12">
        <f t="shared" ref="J1538:J1585" si="72">AVERAGE(H1538:H1561)</f>
        <v>1.7750000000000004</v>
      </c>
      <c r="L1538" s="3">
        <f t="shared" ref="L1538:L1585" si="73">DAY(K1538)</f>
        <v>0</v>
      </c>
      <c r="M1538" s="3">
        <f t="shared" ref="M1538:M1585" si="74">HOUR(K1538)</f>
        <v>0</v>
      </c>
      <c r="N1538" s="3"/>
      <c r="O1538" s="3"/>
      <c r="P1538" s="3"/>
      <c r="Q1538" s="3"/>
      <c r="R1538" s="3"/>
      <c r="S1538" s="3">
        <f>IF(ISBLANK(Table13[[#This Row],[T1]]),0,IF(Table13[[#This Row],[T1]]&gt;0,1,0))</f>
        <v>1</v>
      </c>
      <c r="T1538" s="3">
        <f>IF(ISBLANK(Table13[[#This Row],[T2]]),0,IF(Table13[[#This Row],[T2]]&gt;0,1,0))</f>
        <v>1</v>
      </c>
      <c r="U1538" s="3">
        <f>IF(ISBLANK(Table13[[#This Row],[T3]]),0,IF(Table13[[#This Row],[T3]]&gt;0,1,0))</f>
        <v>1</v>
      </c>
      <c r="V1538" s="3">
        <f>IF(ISBLANK(Table13[[#This Row],[T4]]),0,IF(Table13[[#This Row],[T4]]&gt;0,1,0))</f>
        <v>1</v>
      </c>
      <c r="W1538" s="25">
        <v>39</v>
      </c>
      <c r="X1538" s="23">
        <v>17</v>
      </c>
      <c r="Y1538" s="3">
        <v>0.4</v>
      </c>
      <c r="Z1538" s="3"/>
      <c r="AB1538" s="30">
        <v>1508</v>
      </c>
      <c r="AC1538" s="30">
        <v>1.7695401921893752</v>
      </c>
      <c r="AD1538" s="30">
        <v>0.43045980781062498</v>
      </c>
    </row>
    <row r="1539" spans="1:30">
      <c r="A1539" s="4">
        <v>43802.041666666664</v>
      </c>
      <c r="B1539">
        <v>43802</v>
      </c>
      <c r="C1539" s="3">
        <v>4.1666666666666664E-2</v>
      </c>
      <c r="D1539" s="3">
        <v>1</v>
      </c>
      <c r="E1539" s="3">
        <v>64</v>
      </c>
      <c r="F1539" s="3">
        <v>0.2</v>
      </c>
      <c r="G1539" s="5">
        <v>0.7</v>
      </c>
      <c r="H1539" s="3">
        <v>0.89999999999999991</v>
      </c>
      <c r="I1539" s="3">
        <v>1.55139</v>
      </c>
      <c r="J1539" s="12">
        <f t="shared" si="72"/>
        <v>1.779166666666667</v>
      </c>
      <c r="L1539" s="3">
        <f t="shared" si="73"/>
        <v>0</v>
      </c>
      <c r="M1539" s="3">
        <f t="shared" si="74"/>
        <v>0</v>
      </c>
      <c r="N1539" s="3"/>
      <c r="O1539" s="3"/>
      <c r="P1539" s="3"/>
      <c r="Q1539" s="3"/>
      <c r="R1539" s="3"/>
      <c r="S1539" s="3">
        <f>IF(ISBLANK(Table13[[#This Row],[T1]]),0,IF(Table13[[#This Row],[T1]]&gt;0,1,0))</f>
        <v>1</v>
      </c>
      <c r="T1539" s="3">
        <f>IF(ISBLANK(Table13[[#This Row],[T2]]),0,IF(Table13[[#This Row],[T2]]&gt;0,1,0))</f>
        <v>1</v>
      </c>
      <c r="U1539" s="3">
        <f>IF(ISBLANK(Table13[[#This Row],[T3]]),0,IF(Table13[[#This Row],[T3]]&gt;0,1,0))</f>
        <v>1</v>
      </c>
      <c r="V1539" s="3">
        <f>IF(ISBLANK(Table13[[#This Row],[T4]]),0,IF(Table13[[#This Row],[T4]]&gt;0,1,0))</f>
        <v>1</v>
      </c>
      <c r="W1539" s="26">
        <v>40</v>
      </c>
      <c r="X1539" s="22">
        <v>13</v>
      </c>
      <c r="Y1539" s="3">
        <v>0.89999999999999991</v>
      </c>
      <c r="Z1539" s="3"/>
      <c r="AB1539" s="30">
        <v>1509</v>
      </c>
      <c r="AC1539" s="30">
        <v>1.8017100397465409</v>
      </c>
      <c r="AD1539" s="30">
        <v>2.1982899602534589</v>
      </c>
    </row>
    <row r="1540" spans="1:30">
      <c r="A1540" s="4">
        <v>43802.083333333336</v>
      </c>
      <c r="B1540">
        <v>43802</v>
      </c>
      <c r="C1540" s="3">
        <v>8.3333333333333329E-2</v>
      </c>
      <c r="D1540" s="3">
        <v>2</v>
      </c>
      <c r="E1540" s="3">
        <v>64</v>
      </c>
      <c r="F1540" s="3">
        <v>0.6</v>
      </c>
      <c r="G1540" s="5">
        <v>0.6</v>
      </c>
      <c r="H1540" s="3">
        <v>1.2</v>
      </c>
      <c r="I1540" s="3">
        <v>1.55139</v>
      </c>
      <c r="J1540" s="12">
        <f t="shared" si="72"/>
        <v>1.8291666666666673</v>
      </c>
      <c r="L1540" s="3">
        <f t="shared" si="73"/>
        <v>0</v>
      </c>
      <c r="M1540" s="3">
        <f t="shared" si="74"/>
        <v>0</v>
      </c>
      <c r="N1540" s="3"/>
      <c r="O1540" s="3"/>
      <c r="P1540" s="3"/>
      <c r="Q1540" s="3"/>
      <c r="R1540" s="3"/>
      <c r="S1540" s="3">
        <f>IF(ISBLANK(Table13[[#This Row],[T1]]),0,IF(Table13[[#This Row],[T1]]&gt;0,1,0))</f>
        <v>1</v>
      </c>
      <c r="T1540" s="3">
        <f>IF(ISBLANK(Table13[[#This Row],[T2]]),0,IF(Table13[[#This Row],[T2]]&gt;0,1,0))</f>
        <v>1</v>
      </c>
      <c r="U1540" s="3">
        <f>IF(ISBLANK(Table13[[#This Row],[T3]]),0,IF(Table13[[#This Row],[T3]]&gt;0,1,0))</f>
        <v>1</v>
      </c>
      <c r="V1540" s="3">
        <f>IF(ISBLANK(Table13[[#This Row],[T4]]),0,IF(Table13[[#This Row],[T4]]&gt;0,1,0))</f>
        <v>1</v>
      </c>
      <c r="W1540" s="25">
        <v>40</v>
      </c>
      <c r="X1540" s="23">
        <v>13</v>
      </c>
      <c r="Y1540" s="3">
        <v>1.2</v>
      </c>
      <c r="Z1540" s="3"/>
      <c r="AB1540" s="30">
        <v>1510</v>
      </c>
      <c r="AC1540" s="30">
        <v>1.8124333222655962</v>
      </c>
      <c r="AD1540" s="30">
        <v>0.48756667773440365</v>
      </c>
    </row>
    <row r="1541" spans="1:30">
      <c r="A1541" s="4">
        <v>43802.125</v>
      </c>
      <c r="B1541">
        <v>43802</v>
      </c>
      <c r="C1541" s="3">
        <v>0.125</v>
      </c>
      <c r="D1541" s="3">
        <v>3</v>
      </c>
      <c r="E1541" s="3">
        <v>64</v>
      </c>
      <c r="F1541" s="3">
        <v>0.6</v>
      </c>
      <c r="G1541" s="5">
        <v>1.6</v>
      </c>
      <c r="H1541" s="3">
        <v>2.2000000000000002</v>
      </c>
      <c r="I1541" s="3">
        <v>1.55139</v>
      </c>
      <c r="J1541" s="12">
        <f t="shared" si="72"/>
        <v>1.8500000000000005</v>
      </c>
      <c r="L1541" s="3">
        <f t="shared" si="73"/>
        <v>0</v>
      </c>
      <c r="M1541" s="3">
        <f t="shared" si="74"/>
        <v>0</v>
      </c>
      <c r="N1541" s="3"/>
      <c r="O1541" s="3"/>
      <c r="P1541" s="3"/>
      <c r="Q1541" s="3"/>
      <c r="R1541" s="3"/>
      <c r="S1541" s="3">
        <f>IF(ISBLANK(Table13[[#This Row],[T1]]),0,IF(Table13[[#This Row],[T1]]&gt;0,1,0))</f>
        <v>1</v>
      </c>
      <c r="T1541" s="3">
        <f>IF(ISBLANK(Table13[[#This Row],[T2]]),0,IF(Table13[[#This Row],[T2]]&gt;0,1,0))</f>
        <v>1</v>
      </c>
      <c r="U1541" s="3">
        <f>IF(ISBLANK(Table13[[#This Row],[T3]]),0,IF(Table13[[#This Row],[T3]]&gt;0,1,0))</f>
        <v>1</v>
      </c>
      <c r="V1541" s="3">
        <f>IF(ISBLANK(Table13[[#This Row],[T4]]),0,IF(Table13[[#This Row],[T4]]&gt;0,1,0))</f>
        <v>1</v>
      </c>
      <c r="W1541" s="26">
        <v>40</v>
      </c>
      <c r="X1541" s="22">
        <v>13</v>
      </c>
      <c r="Y1541" s="3">
        <v>2.2000000000000002</v>
      </c>
      <c r="Z1541" s="3"/>
      <c r="AB1541" s="30">
        <v>1511</v>
      </c>
      <c r="AC1541" s="30">
        <v>1.7230408881041392</v>
      </c>
      <c r="AD1541" s="30">
        <v>0.47695911189586093</v>
      </c>
    </row>
    <row r="1542" spans="1:30">
      <c r="A1542" s="4">
        <v>43802.166666666664</v>
      </c>
      <c r="B1542">
        <v>43802</v>
      </c>
      <c r="C1542" s="3">
        <v>0.16666666666666666</v>
      </c>
      <c r="D1542" s="3">
        <v>4</v>
      </c>
      <c r="E1542" s="3">
        <v>64</v>
      </c>
      <c r="F1542" s="3">
        <v>0.8</v>
      </c>
      <c r="G1542" s="5">
        <v>0.8</v>
      </c>
      <c r="H1542" s="3">
        <v>1.6</v>
      </c>
      <c r="I1542" s="3">
        <v>1.55139</v>
      </c>
      <c r="J1542" s="12">
        <f t="shared" si="72"/>
        <v>1.8041666666666674</v>
      </c>
      <c r="L1542" s="3">
        <f t="shared" si="73"/>
        <v>0</v>
      </c>
      <c r="M1542" s="3">
        <f t="shared" si="74"/>
        <v>0</v>
      </c>
      <c r="N1542" s="3"/>
      <c r="O1542" s="3"/>
      <c r="P1542" s="3"/>
      <c r="Q1542" s="3"/>
      <c r="R1542" s="3"/>
      <c r="S1542" s="3">
        <f>IF(ISBLANK(Table13[[#This Row],[T1]]),0,IF(Table13[[#This Row],[T1]]&gt;0,1,0))</f>
        <v>1</v>
      </c>
      <c r="T1542" s="3">
        <f>IF(ISBLANK(Table13[[#This Row],[T2]]),0,IF(Table13[[#This Row],[T2]]&gt;0,1,0))</f>
        <v>1</v>
      </c>
      <c r="U1542" s="3">
        <f>IF(ISBLANK(Table13[[#This Row],[T3]]),0,IF(Table13[[#This Row],[T3]]&gt;0,1,0))</f>
        <v>1</v>
      </c>
      <c r="V1542" s="3">
        <f>IF(ISBLANK(Table13[[#This Row],[T4]]),0,IF(Table13[[#This Row],[T4]]&gt;0,1,0))</f>
        <v>1</v>
      </c>
      <c r="W1542" s="25">
        <v>40</v>
      </c>
      <c r="X1542" s="23">
        <v>21</v>
      </c>
      <c r="Y1542" s="3">
        <v>1.6</v>
      </c>
      <c r="Z1542" s="3"/>
      <c r="AB1542" s="30">
        <v>1512</v>
      </c>
      <c r="AC1542" s="30">
        <v>1.7230408881041392</v>
      </c>
      <c r="AD1542" s="30">
        <v>-0.82304088810413933</v>
      </c>
    </row>
    <row r="1543" spans="1:30">
      <c r="A1543" s="4">
        <v>43802.208333333336</v>
      </c>
      <c r="B1543">
        <v>43802</v>
      </c>
      <c r="C1543" s="3">
        <v>0.20833333333333334</v>
      </c>
      <c r="D1543" s="3">
        <v>5</v>
      </c>
      <c r="E1543" s="3">
        <v>64</v>
      </c>
      <c r="F1543" s="3">
        <v>0.5</v>
      </c>
      <c r="G1543" s="5">
        <v>1.4</v>
      </c>
      <c r="H1543" s="3">
        <v>1.9</v>
      </c>
      <c r="I1543" s="3">
        <v>1.55139</v>
      </c>
      <c r="J1543" s="12">
        <f t="shared" si="72"/>
        <v>1.8000000000000007</v>
      </c>
      <c r="L1543" s="3">
        <f t="shared" si="73"/>
        <v>0</v>
      </c>
      <c r="M1543" s="3">
        <f t="shared" si="74"/>
        <v>0</v>
      </c>
      <c r="N1543" s="3"/>
      <c r="O1543" s="3"/>
      <c r="P1543" s="3"/>
      <c r="Q1543" s="3"/>
      <c r="R1543" s="3"/>
      <c r="S1543" s="3">
        <f>IF(ISBLANK(Table13[[#This Row],[T1]]),0,IF(Table13[[#This Row],[T1]]&gt;0,1,0))</f>
        <v>1</v>
      </c>
      <c r="T1543" s="3">
        <f>IF(ISBLANK(Table13[[#This Row],[T2]]),0,IF(Table13[[#This Row],[T2]]&gt;0,1,0))</f>
        <v>1</v>
      </c>
      <c r="U1543" s="3">
        <f>IF(ISBLANK(Table13[[#This Row],[T3]]),0,IF(Table13[[#This Row],[T3]]&gt;0,1,0))</f>
        <v>1</v>
      </c>
      <c r="V1543" s="3">
        <f>IF(ISBLANK(Table13[[#This Row],[T4]]),0,IF(Table13[[#This Row],[T4]]&gt;0,1,0))</f>
        <v>1</v>
      </c>
      <c r="W1543" s="26">
        <v>40</v>
      </c>
      <c r="X1543" s="22">
        <v>17</v>
      </c>
      <c r="Y1543" s="3">
        <v>1.9</v>
      </c>
      <c r="Z1543" s="3"/>
      <c r="AB1543" s="30">
        <v>1513</v>
      </c>
      <c r="AC1543" s="30">
        <v>1.7230408881041392</v>
      </c>
      <c r="AD1543" s="30">
        <v>-1.1230408881041392</v>
      </c>
    </row>
    <row r="1544" spans="1:30">
      <c r="A1544" s="4">
        <v>43802.25</v>
      </c>
      <c r="B1544">
        <v>43802</v>
      </c>
      <c r="C1544" s="3">
        <v>0.25</v>
      </c>
      <c r="D1544" s="3">
        <v>6</v>
      </c>
      <c r="E1544" s="3">
        <v>64</v>
      </c>
      <c r="F1544" s="3">
        <v>1.8</v>
      </c>
      <c r="G1544" s="5">
        <v>1.5</v>
      </c>
      <c r="H1544" s="3">
        <v>3.3</v>
      </c>
      <c r="I1544" s="3">
        <v>1.55139</v>
      </c>
      <c r="J1544" s="12">
        <f t="shared" si="72"/>
        <v>1.7708333333333341</v>
      </c>
      <c r="L1544" s="3">
        <f t="shared" si="73"/>
        <v>0</v>
      </c>
      <c r="M1544" s="3">
        <f t="shared" si="74"/>
        <v>0</v>
      </c>
      <c r="N1544" s="3"/>
      <c r="O1544" s="3"/>
      <c r="P1544" s="3"/>
      <c r="Q1544" s="3"/>
      <c r="R1544" s="3"/>
      <c r="S1544" s="3">
        <f>IF(ISBLANK(Table13[[#This Row],[T1]]),0,IF(Table13[[#This Row],[T1]]&gt;0,1,0))</f>
        <v>1</v>
      </c>
      <c r="T1544" s="3">
        <f>IF(ISBLANK(Table13[[#This Row],[T2]]),0,IF(Table13[[#This Row],[T2]]&gt;0,1,0))</f>
        <v>1</v>
      </c>
      <c r="U1544" s="3">
        <f>IF(ISBLANK(Table13[[#This Row],[T3]]),0,IF(Table13[[#This Row],[T3]]&gt;0,1,0))</f>
        <v>1</v>
      </c>
      <c r="V1544" s="3">
        <f>IF(ISBLANK(Table13[[#This Row],[T4]]),0,IF(Table13[[#This Row],[T4]]&gt;0,1,0))</f>
        <v>1</v>
      </c>
      <c r="W1544" s="25">
        <v>40</v>
      </c>
      <c r="X1544" s="23">
        <v>13</v>
      </c>
      <c r="Y1544" s="3">
        <v>3.3</v>
      </c>
      <c r="Z1544" s="3"/>
      <c r="AB1544" s="30">
        <v>1514</v>
      </c>
      <c r="AC1544" s="30">
        <v>1.7230408881041392</v>
      </c>
      <c r="AD1544" s="30">
        <v>-0.9230408881041392</v>
      </c>
    </row>
    <row r="1545" spans="1:30">
      <c r="A1545" s="4">
        <v>43802.291666666664</v>
      </c>
      <c r="B1545">
        <v>43802</v>
      </c>
      <c r="C1545" s="3">
        <v>0.29166666666666669</v>
      </c>
      <c r="D1545" s="3">
        <v>7</v>
      </c>
      <c r="E1545" s="3">
        <v>64</v>
      </c>
      <c r="F1545" s="3">
        <v>2.5</v>
      </c>
      <c r="G1545" s="5">
        <v>1.1000000000000001</v>
      </c>
      <c r="H1545" s="3">
        <v>3.6</v>
      </c>
      <c r="I1545" s="3">
        <v>1.55139</v>
      </c>
      <c r="J1545" s="12">
        <f t="shared" si="72"/>
        <v>1.7750000000000004</v>
      </c>
      <c r="L1545" s="3">
        <f t="shared" si="73"/>
        <v>0</v>
      </c>
      <c r="M1545" s="3">
        <f t="shared" si="74"/>
        <v>0</v>
      </c>
      <c r="N1545" s="3"/>
      <c r="O1545" s="3"/>
      <c r="P1545" s="3"/>
      <c r="Q1545" s="3"/>
      <c r="R1545" s="3"/>
      <c r="S1545" s="3">
        <f>IF(ISBLANK(Table13[[#This Row],[T1]]),0,IF(Table13[[#This Row],[T1]]&gt;0,1,0))</f>
        <v>1</v>
      </c>
      <c r="T1545" s="3">
        <f>IF(ISBLANK(Table13[[#This Row],[T2]]),0,IF(Table13[[#This Row],[T2]]&gt;0,1,0))</f>
        <v>1</v>
      </c>
      <c r="U1545" s="3">
        <f>IF(ISBLANK(Table13[[#This Row],[T3]]),0,IF(Table13[[#This Row],[T3]]&gt;0,1,0))</f>
        <v>1</v>
      </c>
      <c r="V1545" s="3">
        <f>IF(ISBLANK(Table13[[#This Row],[T4]]),0,IF(Table13[[#This Row],[T4]]&gt;0,1,0))</f>
        <v>1</v>
      </c>
      <c r="W1545" s="26">
        <v>41</v>
      </c>
      <c r="X1545" s="22">
        <v>12</v>
      </c>
      <c r="Y1545" s="3">
        <v>3.6</v>
      </c>
      <c r="Z1545" s="3"/>
      <c r="AB1545" s="30">
        <v>1515</v>
      </c>
      <c r="AC1545" s="30">
        <v>1.7230408881041392</v>
      </c>
      <c r="AD1545" s="30">
        <v>0.97695911189586093</v>
      </c>
    </row>
    <row r="1546" spans="1:30">
      <c r="A1546" s="4">
        <v>43802.333333333336</v>
      </c>
      <c r="B1546">
        <v>43802</v>
      </c>
      <c r="C1546" s="3">
        <v>0.33333333333333331</v>
      </c>
      <c r="D1546" s="3">
        <v>8</v>
      </c>
      <c r="E1546" s="3">
        <v>64</v>
      </c>
      <c r="F1546" s="3">
        <v>0.2</v>
      </c>
      <c r="G1546" s="5">
        <v>0.2</v>
      </c>
      <c r="H1546" s="3">
        <v>0.4</v>
      </c>
      <c r="I1546" s="3">
        <v>1.55139</v>
      </c>
      <c r="J1546" s="12">
        <f t="shared" si="72"/>
        <v>1.7375</v>
      </c>
      <c r="L1546" s="3">
        <f t="shared" si="73"/>
        <v>0</v>
      </c>
      <c r="M1546" s="3">
        <f t="shared" si="74"/>
        <v>0</v>
      </c>
      <c r="N1546" s="3"/>
      <c r="O1546" s="3"/>
      <c r="P1546" s="3"/>
      <c r="Q1546" s="3"/>
      <c r="R1546" s="3"/>
      <c r="S1546" s="3">
        <f>IF(ISBLANK(Table13[[#This Row],[T1]]),0,IF(Table13[[#This Row],[T1]]&gt;0,1,0))</f>
        <v>1</v>
      </c>
      <c r="T1546" s="3">
        <f>IF(ISBLANK(Table13[[#This Row],[T2]]),0,IF(Table13[[#This Row],[T2]]&gt;0,1,0))</f>
        <v>1</v>
      </c>
      <c r="U1546" s="3">
        <f>IF(ISBLANK(Table13[[#This Row],[T3]]),0,IF(Table13[[#This Row],[T3]]&gt;0,1,0))</f>
        <v>0</v>
      </c>
      <c r="V1546" s="3">
        <f>IF(ISBLANK(Table13[[#This Row],[T4]]),0,IF(Table13[[#This Row],[T4]]&gt;0,1,0))</f>
        <v>1</v>
      </c>
      <c r="W1546" s="25">
        <v>43</v>
      </c>
      <c r="X1546" s="23">
        <v>16</v>
      </c>
      <c r="Y1546" s="3">
        <v>0.4</v>
      </c>
      <c r="Z1546" s="3"/>
      <c r="AB1546" s="30">
        <v>1516</v>
      </c>
      <c r="AC1546" s="30">
        <v>1.7230408881041392</v>
      </c>
      <c r="AD1546" s="30">
        <v>-0.52304088810413929</v>
      </c>
    </row>
    <row r="1547" spans="1:30">
      <c r="A1547" s="4">
        <v>43802.375</v>
      </c>
      <c r="B1547">
        <v>43802</v>
      </c>
      <c r="C1547" s="3">
        <v>0.375</v>
      </c>
      <c r="D1547" s="3">
        <v>9</v>
      </c>
      <c r="E1547" s="3">
        <v>64</v>
      </c>
      <c r="F1547" s="3">
        <v>0.2</v>
      </c>
      <c r="G1547" s="5">
        <v>0.2</v>
      </c>
      <c r="H1547" s="3">
        <v>0.4</v>
      </c>
      <c r="I1547" s="3">
        <v>1.55139</v>
      </c>
      <c r="J1547" s="12">
        <f t="shared" si="72"/>
        <v>1.8375000000000001</v>
      </c>
      <c r="L1547" s="3">
        <f t="shared" si="73"/>
        <v>0</v>
      </c>
      <c r="M1547" s="3">
        <f t="shared" si="74"/>
        <v>0</v>
      </c>
      <c r="N1547" s="3"/>
      <c r="O1547" s="3"/>
      <c r="P1547" s="3"/>
      <c r="Q1547" s="3"/>
      <c r="R1547" s="3"/>
      <c r="S1547" s="3">
        <f>IF(ISBLANK(Table13[[#This Row],[T1]]),0,IF(Table13[[#This Row],[T1]]&gt;0,1,0))</f>
        <v>0</v>
      </c>
      <c r="T1547" s="3">
        <f>IF(ISBLANK(Table13[[#This Row],[T2]]),0,IF(Table13[[#This Row],[T2]]&gt;0,1,0))</f>
        <v>0</v>
      </c>
      <c r="U1547" s="3">
        <f>IF(ISBLANK(Table13[[#This Row],[T3]]),0,IF(Table13[[#This Row],[T3]]&gt;0,1,0))</f>
        <v>0</v>
      </c>
      <c r="V1547" s="3">
        <f>IF(ISBLANK(Table13[[#This Row],[T4]]),0,IF(Table13[[#This Row],[T4]]&gt;0,1,0))</f>
        <v>1</v>
      </c>
      <c r="W1547" s="26">
        <v>44</v>
      </c>
      <c r="X1547" s="22">
        <v>12</v>
      </c>
      <c r="Y1547" s="3">
        <v>0.4</v>
      </c>
      <c r="Z1547" s="3"/>
      <c r="AB1547" s="30">
        <v>1517</v>
      </c>
      <c r="AC1547" s="30">
        <v>1.7230408881041392</v>
      </c>
      <c r="AD1547" s="30">
        <v>-0.22304088810413925</v>
      </c>
    </row>
    <row r="1548" spans="1:30">
      <c r="A1548" s="4">
        <v>43802.416666666664</v>
      </c>
      <c r="B1548">
        <v>43802</v>
      </c>
      <c r="C1548" s="3">
        <v>0.41666666666666669</v>
      </c>
      <c r="D1548" s="3">
        <v>10</v>
      </c>
      <c r="E1548" s="3">
        <v>64</v>
      </c>
      <c r="F1548" s="3">
        <v>0.1</v>
      </c>
      <c r="G1548" s="5">
        <v>0.2</v>
      </c>
      <c r="H1548" s="3">
        <v>0.30000000000000004</v>
      </c>
      <c r="I1548" s="3">
        <v>1.55139</v>
      </c>
      <c r="J1548" s="12">
        <f t="shared" si="72"/>
        <v>1.8375000000000001</v>
      </c>
      <c r="L1548" s="3">
        <f t="shared" si="73"/>
        <v>0</v>
      </c>
      <c r="M1548" s="3">
        <f t="shared" si="74"/>
        <v>0</v>
      </c>
      <c r="N1548" s="3"/>
      <c r="O1548" s="3"/>
      <c r="P1548" s="3"/>
      <c r="Q1548" s="3"/>
      <c r="R1548" s="3"/>
      <c r="S1548" s="3">
        <f>IF(ISBLANK(Table13[[#This Row],[T1]]),0,IF(Table13[[#This Row],[T1]]&gt;0,1,0))</f>
        <v>0</v>
      </c>
      <c r="T1548" s="3">
        <f>IF(ISBLANK(Table13[[#This Row],[T2]]),0,IF(Table13[[#This Row],[T2]]&gt;0,1,0))</f>
        <v>0</v>
      </c>
      <c r="U1548" s="3">
        <f>IF(ISBLANK(Table13[[#This Row],[T3]]),0,IF(Table13[[#This Row],[T3]]&gt;0,1,0))</f>
        <v>0</v>
      </c>
      <c r="V1548" s="3">
        <f>IF(ISBLANK(Table13[[#This Row],[T4]]),0,IF(Table13[[#This Row],[T4]]&gt;0,1,0))</f>
        <v>0</v>
      </c>
      <c r="W1548" s="25">
        <v>46</v>
      </c>
      <c r="X1548" s="23">
        <v>13</v>
      </c>
      <c r="Y1548" s="3">
        <v>0.30000000000000004</v>
      </c>
      <c r="Z1548" s="3"/>
      <c r="AB1548" s="30">
        <v>1518</v>
      </c>
      <c r="AC1548" s="30">
        <v>1.7230408881041392</v>
      </c>
      <c r="AD1548" s="30">
        <v>-0.22304088810413925</v>
      </c>
    </row>
    <row r="1549" spans="1:30">
      <c r="A1549" s="4">
        <v>43802.458333333336</v>
      </c>
      <c r="B1549">
        <v>43802</v>
      </c>
      <c r="C1549" s="3">
        <v>0.45833333333333331</v>
      </c>
      <c r="D1549" s="3">
        <v>11</v>
      </c>
      <c r="E1549" s="3">
        <v>64</v>
      </c>
      <c r="F1549" s="3">
        <v>0.2</v>
      </c>
      <c r="G1549" s="5">
        <v>0.2</v>
      </c>
      <c r="H1549" s="3">
        <v>0.4</v>
      </c>
      <c r="I1549" s="3">
        <v>1.55139</v>
      </c>
      <c r="J1549" s="12">
        <f t="shared" si="72"/>
        <v>1.8333333333333337</v>
      </c>
      <c r="L1549" s="3">
        <f t="shared" si="73"/>
        <v>0</v>
      </c>
      <c r="M1549" s="3">
        <f t="shared" si="74"/>
        <v>0</v>
      </c>
      <c r="N1549" s="3"/>
      <c r="O1549" s="3"/>
      <c r="P1549" s="3"/>
      <c r="Q1549" s="3"/>
      <c r="R1549" s="3"/>
      <c r="S1549" s="3">
        <f>IF(ISBLANK(Table13[[#This Row],[T1]]),0,IF(Table13[[#This Row],[T1]]&gt;0,1,0))</f>
        <v>0</v>
      </c>
      <c r="T1549" s="3">
        <f>IF(ISBLANK(Table13[[#This Row],[T2]]),0,IF(Table13[[#This Row],[T2]]&gt;0,1,0))</f>
        <v>0</v>
      </c>
      <c r="U1549" s="3">
        <f>IF(ISBLANK(Table13[[#This Row],[T3]]),0,IF(Table13[[#This Row],[T3]]&gt;0,1,0))</f>
        <v>0</v>
      </c>
      <c r="V1549" s="3">
        <f>IF(ISBLANK(Table13[[#This Row],[T4]]),0,IF(Table13[[#This Row],[T4]]&gt;0,1,0))</f>
        <v>0</v>
      </c>
      <c r="W1549" s="26">
        <v>47</v>
      </c>
      <c r="X1549" s="22">
        <v>17</v>
      </c>
      <c r="Y1549" s="3">
        <v>0.4</v>
      </c>
      <c r="Z1549" s="3"/>
      <c r="AB1549" s="30">
        <v>1519</v>
      </c>
      <c r="AC1549" s="30">
        <v>1.7123176055850842</v>
      </c>
      <c r="AD1549" s="30">
        <v>1.0876823944149157</v>
      </c>
    </row>
    <row r="1550" spans="1:30">
      <c r="A1550" s="4">
        <v>43802.5</v>
      </c>
      <c r="B1550">
        <v>43802</v>
      </c>
      <c r="C1550" s="3">
        <v>0.5</v>
      </c>
      <c r="D1550" s="3">
        <v>12</v>
      </c>
      <c r="E1550" s="3">
        <v>64</v>
      </c>
      <c r="F1550" s="3">
        <v>1.5</v>
      </c>
      <c r="G1550" s="5">
        <v>0.7</v>
      </c>
      <c r="H1550" s="3">
        <v>2.2000000000000002</v>
      </c>
      <c r="I1550" s="3">
        <v>1.55139</v>
      </c>
      <c r="J1550" s="12">
        <f t="shared" si="72"/>
        <v>1.8291666666666668</v>
      </c>
      <c r="L1550" s="3">
        <f t="shared" si="73"/>
        <v>0</v>
      </c>
      <c r="M1550" s="3">
        <f t="shared" si="74"/>
        <v>0</v>
      </c>
      <c r="N1550" s="3"/>
      <c r="O1550" s="3"/>
      <c r="P1550" s="3"/>
      <c r="Q1550" s="3"/>
      <c r="R1550" s="3"/>
      <c r="S1550" s="3">
        <f>IF(ISBLANK(Table13[[#This Row],[T1]]),0,IF(Table13[[#This Row],[T1]]&gt;0,1,0))</f>
        <v>0</v>
      </c>
      <c r="T1550" s="3">
        <f>IF(ISBLANK(Table13[[#This Row],[T2]]),0,IF(Table13[[#This Row],[T2]]&gt;0,1,0))</f>
        <v>0</v>
      </c>
      <c r="U1550" s="3">
        <f>IF(ISBLANK(Table13[[#This Row],[T3]]),0,IF(Table13[[#This Row],[T3]]&gt;0,1,0))</f>
        <v>0</v>
      </c>
      <c r="V1550" s="3">
        <f>IF(ISBLANK(Table13[[#This Row],[T4]]),0,IF(Table13[[#This Row],[T4]]&gt;0,1,0))</f>
        <v>0</v>
      </c>
      <c r="W1550" s="25">
        <v>48</v>
      </c>
      <c r="X1550" s="23">
        <v>17</v>
      </c>
      <c r="Y1550" s="3">
        <v>2.2000000000000002</v>
      </c>
      <c r="Z1550" s="3"/>
      <c r="AB1550" s="30">
        <v>1520</v>
      </c>
      <c r="AC1550" s="30">
        <v>1.7123176055850842</v>
      </c>
      <c r="AD1550" s="30">
        <v>2.6876823944149164</v>
      </c>
    </row>
    <row r="1551" spans="1:30">
      <c r="A1551" s="4">
        <v>43802.541666666664</v>
      </c>
      <c r="B1551">
        <v>43802</v>
      </c>
      <c r="C1551" s="3">
        <v>0.54166666666666663</v>
      </c>
      <c r="D1551" s="3">
        <v>13</v>
      </c>
      <c r="E1551" s="3">
        <v>64</v>
      </c>
      <c r="F1551" s="3">
        <v>1.7</v>
      </c>
      <c r="G1551" s="5">
        <v>0.3</v>
      </c>
      <c r="H1551" s="3">
        <v>2</v>
      </c>
      <c r="I1551" s="3">
        <v>1.55139</v>
      </c>
      <c r="J1551" s="12">
        <f t="shared" si="72"/>
        <v>1.7749999999999997</v>
      </c>
      <c r="L1551" s="3">
        <f t="shared" si="73"/>
        <v>0</v>
      </c>
      <c r="M1551" s="3">
        <f t="shared" si="74"/>
        <v>0</v>
      </c>
      <c r="N1551" s="3"/>
      <c r="O1551" s="3"/>
      <c r="P1551" s="3"/>
      <c r="Q1551" s="3"/>
      <c r="R1551" s="3"/>
      <c r="S1551" s="3">
        <f>IF(ISBLANK(Table13[[#This Row],[T1]]),0,IF(Table13[[#This Row],[T1]]&gt;0,1,0))</f>
        <v>0</v>
      </c>
      <c r="T1551" s="3">
        <f>IF(ISBLANK(Table13[[#This Row],[T2]]),0,IF(Table13[[#This Row],[T2]]&gt;0,1,0))</f>
        <v>0</v>
      </c>
      <c r="U1551" s="3">
        <f>IF(ISBLANK(Table13[[#This Row],[T3]]),0,IF(Table13[[#This Row],[T3]]&gt;0,1,0))</f>
        <v>0</v>
      </c>
      <c r="V1551" s="3">
        <f>IF(ISBLANK(Table13[[#This Row],[T4]]),0,IF(Table13[[#This Row],[T4]]&gt;0,1,0))</f>
        <v>0</v>
      </c>
      <c r="W1551" s="26">
        <v>49</v>
      </c>
      <c r="X1551" s="22">
        <v>17</v>
      </c>
      <c r="Y1551" s="3">
        <v>2</v>
      </c>
      <c r="Z1551" s="3"/>
      <c r="AB1551" s="30">
        <v>1521</v>
      </c>
      <c r="AC1551" s="30">
        <v>1.5114968722689788</v>
      </c>
      <c r="AD1551" s="30">
        <v>-1.1114968722689786</v>
      </c>
    </row>
    <row r="1552" spans="1:30">
      <c r="A1552" s="4">
        <v>43802.583333333336</v>
      </c>
      <c r="B1552">
        <v>43802</v>
      </c>
      <c r="C1552" s="3">
        <v>0.58333333333333337</v>
      </c>
      <c r="D1552" s="3">
        <v>14</v>
      </c>
      <c r="E1552" s="3">
        <v>64</v>
      </c>
      <c r="F1552" s="3">
        <v>0.4</v>
      </c>
      <c r="G1552" s="5">
        <v>0.4</v>
      </c>
      <c r="H1552" s="3">
        <v>0.8</v>
      </c>
      <c r="I1552" s="3">
        <v>1.55139</v>
      </c>
      <c r="J1552" s="12">
        <f t="shared" si="72"/>
        <v>1.7291666666666663</v>
      </c>
      <c r="L1552" s="3">
        <f t="shared" si="73"/>
        <v>0</v>
      </c>
      <c r="M1552" s="3">
        <f t="shared" si="74"/>
        <v>0</v>
      </c>
      <c r="N1552" s="3"/>
      <c r="O1552" s="3"/>
      <c r="P1552" s="3"/>
      <c r="Q1552" s="3"/>
      <c r="R1552" s="3"/>
      <c r="S1552" s="3">
        <f>IF(ISBLANK(Table13[[#This Row],[T1]]),0,IF(Table13[[#This Row],[T1]]&gt;0,1,0))</f>
        <v>0</v>
      </c>
      <c r="T1552" s="3">
        <f>IF(ISBLANK(Table13[[#This Row],[T2]]),0,IF(Table13[[#This Row],[T2]]&gt;0,1,0))</f>
        <v>0</v>
      </c>
      <c r="U1552" s="3">
        <f>IF(ISBLANK(Table13[[#This Row],[T3]]),0,IF(Table13[[#This Row],[T3]]&gt;0,1,0))</f>
        <v>0</v>
      </c>
      <c r="V1552" s="3">
        <f>IF(ISBLANK(Table13[[#This Row],[T4]]),0,IF(Table13[[#This Row],[T4]]&gt;0,1,0))</f>
        <v>0</v>
      </c>
      <c r="W1552" s="25">
        <v>48</v>
      </c>
      <c r="X1552" s="23">
        <v>13</v>
      </c>
      <c r="Y1552" s="3">
        <v>0.8</v>
      </c>
      <c r="Z1552" s="3"/>
      <c r="AB1552" s="30">
        <v>1522</v>
      </c>
      <c r="AC1552" s="30">
        <v>1.6116125889494908</v>
      </c>
      <c r="AD1552" s="30">
        <v>-1.4116125889494908</v>
      </c>
    </row>
    <row r="1553" spans="1:30">
      <c r="A1553" s="4">
        <v>43802.625</v>
      </c>
      <c r="B1553">
        <v>43802</v>
      </c>
      <c r="C1553" s="3">
        <v>0.625</v>
      </c>
      <c r="D1553" s="3">
        <v>15</v>
      </c>
      <c r="E1553" s="3">
        <v>64</v>
      </c>
      <c r="F1553" s="3">
        <v>1</v>
      </c>
      <c r="G1553" s="5">
        <v>1.6</v>
      </c>
      <c r="H1553" s="3">
        <v>2.6</v>
      </c>
      <c r="I1553" s="3">
        <v>1.55139</v>
      </c>
      <c r="J1553" s="12">
        <f t="shared" si="72"/>
        <v>1.7374999999999998</v>
      </c>
      <c r="L1553" s="3">
        <f t="shared" si="73"/>
        <v>0</v>
      </c>
      <c r="M1553" s="3">
        <f t="shared" si="74"/>
        <v>0</v>
      </c>
      <c r="N1553" s="3"/>
      <c r="O1553" s="3"/>
      <c r="P1553" s="3"/>
      <c r="Q1553" s="3"/>
      <c r="R1553" s="3"/>
      <c r="S1553" s="3">
        <f>IF(ISBLANK(Table13[[#This Row],[T1]]),0,IF(Table13[[#This Row],[T1]]&gt;0,1,0))</f>
        <v>0</v>
      </c>
      <c r="T1553" s="3">
        <f>IF(ISBLANK(Table13[[#This Row],[T2]]),0,IF(Table13[[#This Row],[T2]]&gt;0,1,0))</f>
        <v>0</v>
      </c>
      <c r="U1553" s="3">
        <f>IF(ISBLANK(Table13[[#This Row],[T3]]),0,IF(Table13[[#This Row],[T3]]&gt;0,1,0))</f>
        <v>0</v>
      </c>
      <c r="V1553" s="3">
        <f>IF(ISBLANK(Table13[[#This Row],[T4]]),0,IF(Table13[[#This Row],[T4]]&gt;0,1,0))</f>
        <v>0</v>
      </c>
      <c r="W1553" s="26">
        <v>47</v>
      </c>
      <c r="X1553" s="22">
        <v>13</v>
      </c>
      <c r="Y1553" s="3">
        <v>2.6</v>
      </c>
      <c r="Z1553" s="3"/>
      <c r="AB1553" s="30">
        <v>1523</v>
      </c>
      <c r="AC1553" s="30">
        <v>1.630673034313268</v>
      </c>
      <c r="AD1553" s="30">
        <v>-1.2306730343132681</v>
      </c>
    </row>
    <row r="1554" spans="1:30">
      <c r="A1554" s="4">
        <v>43802.666666666664</v>
      </c>
      <c r="B1554">
        <v>43802</v>
      </c>
      <c r="C1554" s="3">
        <v>0.66666666666666663</v>
      </c>
      <c r="D1554" s="3">
        <v>16</v>
      </c>
      <c r="E1554" s="3">
        <v>64</v>
      </c>
      <c r="F1554" s="3">
        <v>1.5</v>
      </c>
      <c r="G1554" s="5">
        <v>1.6</v>
      </c>
      <c r="H1554" s="3">
        <v>3.1</v>
      </c>
      <c r="I1554" s="3">
        <v>1.55139</v>
      </c>
      <c r="J1554" s="12">
        <f t="shared" si="72"/>
        <v>1.7666666666666664</v>
      </c>
      <c r="L1554" s="3">
        <f t="shared" si="73"/>
        <v>0</v>
      </c>
      <c r="M1554" s="3">
        <f t="shared" si="74"/>
        <v>0</v>
      </c>
      <c r="N1554" s="3"/>
      <c r="O1554" s="3"/>
      <c r="P1554" s="3"/>
      <c r="Q1554" s="3"/>
      <c r="R1554" s="3"/>
      <c r="S1554" s="3">
        <f>IF(ISBLANK(Table13[[#This Row],[T1]]),0,IF(Table13[[#This Row],[T1]]&gt;0,1,0))</f>
        <v>1</v>
      </c>
      <c r="T1554" s="3">
        <f>IF(ISBLANK(Table13[[#This Row],[T2]]),0,IF(Table13[[#This Row],[T2]]&gt;0,1,0))</f>
        <v>0</v>
      </c>
      <c r="U1554" s="3">
        <f>IF(ISBLANK(Table13[[#This Row],[T3]]),0,IF(Table13[[#This Row],[T3]]&gt;0,1,0))</f>
        <v>0</v>
      </c>
      <c r="V1554" s="3">
        <f>IF(ISBLANK(Table13[[#This Row],[T4]]),0,IF(Table13[[#This Row],[T4]]&gt;0,1,0))</f>
        <v>0</v>
      </c>
      <c r="W1554" s="25">
        <v>44</v>
      </c>
      <c r="X1554" s="23">
        <v>13</v>
      </c>
      <c r="Y1554" s="3">
        <v>3.1</v>
      </c>
      <c r="Z1554" s="3"/>
      <c r="AB1554" s="30">
        <v>1524</v>
      </c>
      <c r="AC1554" s="30">
        <v>1.619949751794213</v>
      </c>
      <c r="AD1554" s="30">
        <v>-1.2199497517942128</v>
      </c>
    </row>
    <row r="1555" spans="1:30">
      <c r="A1555" s="4">
        <v>43802.708333333336</v>
      </c>
      <c r="B1555">
        <v>43802</v>
      </c>
      <c r="C1555" s="3">
        <v>0.70833333333333337</v>
      </c>
      <c r="D1555" s="3">
        <v>17</v>
      </c>
      <c r="E1555" s="3">
        <v>64</v>
      </c>
      <c r="F1555" s="3">
        <v>1.4</v>
      </c>
      <c r="G1555" s="5">
        <v>1.3</v>
      </c>
      <c r="H1555" s="3">
        <v>2.7</v>
      </c>
      <c r="I1555" s="3">
        <v>1.55139</v>
      </c>
      <c r="J1555" s="12">
        <f t="shared" si="72"/>
        <v>1.7583333333333331</v>
      </c>
      <c r="L1555" s="3">
        <f t="shared" si="73"/>
        <v>0</v>
      </c>
      <c r="M1555" s="3">
        <f t="shared" si="74"/>
        <v>0</v>
      </c>
      <c r="N1555" s="3"/>
      <c r="O1555" s="3"/>
      <c r="P1555" s="3"/>
      <c r="Q1555" s="3"/>
      <c r="R1555" s="3"/>
      <c r="S1555" s="3">
        <f>IF(ISBLANK(Table13[[#This Row],[T1]]),0,IF(Table13[[#This Row],[T1]]&gt;0,1,0))</f>
        <v>1</v>
      </c>
      <c r="T1555" s="3">
        <f>IF(ISBLANK(Table13[[#This Row],[T2]]),0,IF(Table13[[#This Row],[T2]]&gt;0,1,0))</f>
        <v>0</v>
      </c>
      <c r="U1555" s="3">
        <f>IF(ISBLANK(Table13[[#This Row],[T3]]),0,IF(Table13[[#This Row],[T3]]&gt;0,1,0))</f>
        <v>0</v>
      </c>
      <c r="V1555" s="3">
        <f>IF(ISBLANK(Table13[[#This Row],[T4]]),0,IF(Table13[[#This Row],[T4]]&gt;0,1,0))</f>
        <v>0</v>
      </c>
      <c r="W1555" s="26">
        <v>43</v>
      </c>
      <c r="X1555" s="22">
        <v>17</v>
      </c>
      <c r="Y1555" s="3">
        <v>2.7</v>
      </c>
      <c r="Z1555" s="3"/>
      <c r="AB1555" s="30">
        <v>1525</v>
      </c>
      <c r="AC1555" s="30">
        <v>1.630673034313268</v>
      </c>
      <c r="AD1555" s="30">
        <v>-0.830673034313268</v>
      </c>
    </row>
    <row r="1556" spans="1:30">
      <c r="A1556" s="4">
        <v>43802.75</v>
      </c>
      <c r="B1556">
        <v>43802</v>
      </c>
      <c r="C1556" s="3">
        <v>0.75</v>
      </c>
      <c r="D1556" s="3">
        <v>18</v>
      </c>
      <c r="E1556" s="3">
        <v>64</v>
      </c>
      <c r="F1556" s="3">
        <v>0.9</v>
      </c>
      <c r="G1556" s="5">
        <v>2.2000000000000002</v>
      </c>
      <c r="H1556" s="3">
        <v>3.1</v>
      </c>
      <c r="I1556" s="3">
        <v>1.55139</v>
      </c>
      <c r="J1556" s="12">
        <f t="shared" si="72"/>
        <v>1.7374999999999998</v>
      </c>
      <c r="L1556" s="3">
        <f t="shared" si="73"/>
        <v>0</v>
      </c>
      <c r="M1556" s="3">
        <f t="shared" si="74"/>
        <v>0</v>
      </c>
      <c r="N1556" s="3"/>
      <c r="O1556" s="3"/>
      <c r="P1556" s="3"/>
      <c r="Q1556" s="3"/>
      <c r="R1556" s="3"/>
      <c r="S1556" s="3">
        <f>IF(ISBLANK(Table13[[#This Row],[T1]]),0,IF(Table13[[#This Row],[T1]]&gt;0,1,0))</f>
        <v>1</v>
      </c>
      <c r="T1556" s="3">
        <f>IF(ISBLANK(Table13[[#This Row],[T2]]),0,IF(Table13[[#This Row],[T2]]&gt;0,1,0))</f>
        <v>0</v>
      </c>
      <c r="U1556" s="3">
        <f>IF(ISBLANK(Table13[[#This Row],[T3]]),0,IF(Table13[[#This Row],[T3]]&gt;0,1,0))</f>
        <v>1</v>
      </c>
      <c r="V1556" s="3">
        <f>IF(ISBLANK(Table13[[#This Row],[T4]]),0,IF(Table13[[#This Row],[T4]]&gt;0,1,0))</f>
        <v>0</v>
      </c>
      <c r="W1556" s="25">
        <v>42</v>
      </c>
      <c r="X1556" s="23">
        <v>17</v>
      </c>
      <c r="Y1556" s="3">
        <v>3.1</v>
      </c>
      <c r="Z1556" s="3"/>
      <c r="AB1556" s="30">
        <v>1526</v>
      </c>
      <c r="AC1556" s="30">
        <v>1.619949751794213</v>
      </c>
      <c r="AD1556" s="30">
        <v>-0.81994975179421292</v>
      </c>
    </row>
    <row r="1557" spans="1:30">
      <c r="A1557" s="4">
        <v>43802.791666666664</v>
      </c>
      <c r="B1557">
        <v>43802</v>
      </c>
      <c r="C1557" s="3">
        <v>0.79166666666666663</v>
      </c>
      <c r="D1557" s="3">
        <v>19</v>
      </c>
      <c r="E1557" s="3">
        <v>64</v>
      </c>
      <c r="F1557" s="3">
        <v>2.1</v>
      </c>
      <c r="G1557" s="5">
        <v>1</v>
      </c>
      <c r="H1557" s="3">
        <v>3.1</v>
      </c>
      <c r="I1557" s="3">
        <v>1.55139</v>
      </c>
      <c r="J1557" s="12">
        <f t="shared" si="72"/>
        <v>1.7583333333333331</v>
      </c>
      <c r="L1557" s="3">
        <f t="shared" si="73"/>
        <v>0</v>
      </c>
      <c r="M1557" s="3">
        <f t="shared" si="74"/>
        <v>0</v>
      </c>
      <c r="N1557" s="3"/>
      <c r="O1557" s="3"/>
      <c r="P1557" s="3"/>
      <c r="Q1557" s="3"/>
      <c r="R1557" s="3"/>
      <c r="S1557" s="3">
        <f>IF(ISBLANK(Table13[[#This Row],[T1]]),0,IF(Table13[[#This Row],[T1]]&gt;0,1,0))</f>
        <v>1</v>
      </c>
      <c r="T1557" s="3">
        <f>IF(ISBLANK(Table13[[#This Row],[T2]]),0,IF(Table13[[#This Row],[T2]]&gt;0,1,0))</f>
        <v>0</v>
      </c>
      <c r="U1557" s="3">
        <f>IF(ISBLANK(Table13[[#This Row],[T3]]),0,IF(Table13[[#This Row],[T3]]&gt;0,1,0))</f>
        <v>0</v>
      </c>
      <c r="V1557" s="3">
        <f>IF(ISBLANK(Table13[[#This Row],[T4]]),0,IF(Table13[[#This Row],[T4]]&gt;0,1,0))</f>
        <v>0</v>
      </c>
      <c r="W1557" s="26">
        <v>41</v>
      </c>
      <c r="X1557" s="22">
        <v>21</v>
      </c>
      <c r="Y1557" s="3">
        <v>3.1</v>
      </c>
      <c r="Z1557" s="3"/>
      <c r="AB1557" s="30">
        <v>1527</v>
      </c>
      <c r="AC1557" s="30">
        <v>1.6092264692751577</v>
      </c>
      <c r="AD1557" s="30">
        <v>-0.50922646927515758</v>
      </c>
    </row>
    <row r="1558" spans="1:30">
      <c r="A1558" s="4">
        <v>43802.833333333336</v>
      </c>
      <c r="B1558">
        <v>43802</v>
      </c>
      <c r="C1558" s="3">
        <v>0.83333333333333337</v>
      </c>
      <c r="D1558" s="3">
        <v>20</v>
      </c>
      <c r="E1558" s="3">
        <v>64</v>
      </c>
      <c r="F1558" s="3">
        <v>1.1000000000000001</v>
      </c>
      <c r="G1558" s="5">
        <v>1</v>
      </c>
      <c r="H1558" s="3">
        <v>2.1</v>
      </c>
      <c r="I1558" s="3">
        <v>1.55139</v>
      </c>
      <c r="J1558" s="12">
        <f t="shared" si="72"/>
        <v>1.7166666666666668</v>
      </c>
      <c r="L1558" s="3">
        <f t="shared" si="73"/>
        <v>0</v>
      </c>
      <c r="M1558" s="3">
        <f t="shared" si="74"/>
        <v>0</v>
      </c>
      <c r="N1558" s="3"/>
      <c r="O1558" s="3"/>
      <c r="P1558" s="3"/>
      <c r="Q1558" s="3"/>
      <c r="R1558" s="3"/>
      <c r="S1558" s="3">
        <f>IF(ISBLANK(Table13[[#This Row],[T1]]),0,IF(Table13[[#This Row],[T1]]&gt;0,1,0))</f>
        <v>1</v>
      </c>
      <c r="T1558" s="3">
        <f>IF(ISBLANK(Table13[[#This Row],[T2]]),0,IF(Table13[[#This Row],[T2]]&gt;0,1,0))</f>
        <v>0</v>
      </c>
      <c r="U1558" s="3">
        <f>IF(ISBLANK(Table13[[#This Row],[T3]]),0,IF(Table13[[#This Row],[T3]]&gt;0,1,0))</f>
        <v>0</v>
      </c>
      <c r="V1558" s="3">
        <f>IF(ISBLANK(Table13[[#This Row],[T4]]),0,IF(Table13[[#This Row],[T4]]&gt;0,1,0))</f>
        <v>0</v>
      </c>
      <c r="W1558" s="25">
        <v>40</v>
      </c>
      <c r="X1558" s="23">
        <v>13</v>
      </c>
      <c r="Y1558" s="3">
        <v>2.1</v>
      </c>
      <c r="Z1558" s="3"/>
      <c r="AB1558" s="30">
        <v>1528</v>
      </c>
      <c r="AC1558" s="30">
        <v>1.5901660239113804</v>
      </c>
      <c r="AD1558" s="30">
        <v>1.3098339760886195</v>
      </c>
    </row>
    <row r="1559" spans="1:30">
      <c r="A1559" s="4">
        <v>43802.875</v>
      </c>
      <c r="B1559">
        <v>43802</v>
      </c>
      <c r="C1559" s="3">
        <v>0.875</v>
      </c>
      <c r="D1559" s="3">
        <v>21</v>
      </c>
      <c r="E1559" s="3">
        <v>64</v>
      </c>
      <c r="F1559" s="3">
        <v>0.6</v>
      </c>
      <c r="G1559" s="5">
        <v>0.8</v>
      </c>
      <c r="H1559" s="3">
        <v>1.4</v>
      </c>
      <c r="I1559" s="3">
        <v>1.55139</v>
      </c>
      <c r="J1559" s="12">
        <f t="shared" si="72"/>
        <v>1.8125</v>
      </c>
      <c r="L1559" s="3">
        <f t="shared" si="73"/>
        <v>0</v>
      </c>
      <c r="M1559" s="3">
        <f t="shared" si="74"/>
        <v>0</v>
      </c>
      <c r="N1559" s="3"/>
      <c r="O1559" s="3"/>
      <c r="P1559" s="3"/>
      <c r="Q1559" s="3"/>
      <c r="R1559" s="3"/>
      <c r="S1559" s="3">
        <f>IF(ISBLANK(Table13[[#This Row],[T1]]),0,IF(Table13[[#This Row],[T1]]&gt;0,1,0))</f>
        <v>1</v>
      </c>
      <c r="T1559" s="3">
        <f>IF(ISBLANK(Table13[[#This Row],[T2]]),0,IF(Table13[[#This Row],[T2]]&gt;0,1,0))</f>
        <v>0</v>
      </c>
      <c r="U1559" s="3">
        <f>IF(ISBLANK(Table13[[#This Row],[T3]]),0,IF(Table13[[#This Row],[T3]]&gt;0,1,0))</f>
        <v>0</v>
      </c>
      <c r="V1559" s="3">
        <f>IF(ISBLANK(Table13[[#This Row],[T4]]),0,IF(Table13[[#This Row],[T4]]&gt;0,1,0))</f>
        <v>0</v>
      </c>
      <c r="W1559" s="26">
        <v>40</v>
      </c>
      <c r="X1559" s="22">
        <v>13</v>
      </c>
      <c r="Y1559" s="3">
        <v>1.4</v>
      </c>
      <c r="Z1559" s="3"/>
      <c r="AB1559" s="30">
        <v>1529</v>
      </c>
      <c r="AC1559" s="30">
        <v>1.5901660239113804</v>
      </c>
      <c r="AD1559" s="30">
        <v>1.2098339760886194</v>
      </c>
    </row>
    <row r="1560" spans="1:30">
      <c r="A1560" s="4">
        <v>43802.916666666664</v>
      </c>
      <c r="B1560">
        <v>43802</v>
      </c>
      <c r="C1560" s="3">
        <v>0.91666666666666663</v>
      </c>
      <c r="D1560" s="3">
        <v>22</v>
      </c>
      <c r="E1560" s="3">
        <v>64</v>
      </c>
      <c r="F1560" s="3">
        <v>1.1000000000000001</v>
      </c>
      <c r="G1560" s="5">
        <v>1.1000000000000001</v>
      </c>
      <c r="H1560" s="3">
        <v>2.2000000000000002</v>
      </c>
      <c r="I1560" s="3">
        <v>1.55139</v>
      </c>
      <c r="J1560" s="12">
        <f t="shared" si="72"/>
        <v>1.8833333333333331</v>
      </c>
      <c r="L1560" s="3">
        <f t="shared" si="73"/>
        <v>0</v>
      </c>
      <c r="M1560" s="3">
        <f t="shared" si="74"/>
        <v>0</v>
      </c>
      <c r="N1560" s="3"/>
      <c r="O1560" s="3"/>
      <c r="P1560" s="3"/>
      <c r="Q1560" s="3"/>
      <c r="R1560" s="3"/>
      <c r="S1560" s="3">
        <f>IF(ISBLANK(Table13[[#This Row],[T1]]),0,IF(Table13[[#This Row],[T1]]&gt;0,1,0))</f>
        <v>1</v>
      </c>
      <c r="T1560" s="3">
        <f>IF(ISBLANK(Table13[[#This Row],[T2]]),0,IF(Table13[[#This Row],[T2]]&gt;0,1,0))</f>
        <v>0</v>
      </c>
      <c r="U1560" s="3">
        <f>IF(ISBLANK(Table13[[#This Row],[T3]]),0,IF(Table13[[#This Row],[T3]]&gt;0,1,0))</f>
        <v>1</v>
      </c>
      <c r="V1560" s="3">
        <f>IF(ISBLANK(Table13[[#This Row],[T4]]),0,IF(Table13[[#This Row],[T4]]&gt;0,1,0))</f>
        <v>0</v>
      </c>
      <c r="W1560" s="25">
        <v>41</v>
      </c>
      <c r="X1560" s="23">
        <v>11</v>
      </c>
      <c r="Y1560" s="3">
        <v>2.2000000000000002</v>
      </c>
      <c r="Z1560" s="3"/>
      <c r="AB1560" s="30">
        <v>1530</v>
      </c>
      <c r="AC1560" s="30">
        <v>1.6911844104188096</v>
      </c>
      <c r="AD1560" s="30">
        <v>1.3088155895811904</v>
      </c>
    </row>
    <row r="1561" spans="1:30">
      <c r="A1561" s="4">
        <v>43802.958333333336</v>
      </c>
      <c r="B1561">
        <v>43802</v>
      </c>
      <c r="C1561" s="3">
        <v>0.95833333333333337</v>
      </c>
      <c r="D1561" s="3">
        <v>23</v>
      </c>
      <c r="E1561" s="3">
        <v>64</v>
      </c>
      <c r="F1561" s="3">
        <v>0.4</v>
      </c>
      <c r="G1561" s="5">
        <v>0.3</v>
      </c>
      <c r="H1561" s="3">
        <v>0.7</v>
      </c>
      <c r="I1561" s="3">
        <v>1.55139</v>
      </c>
      <c r="J1561" s="12">
        <f t="shared" si="72"/>
        <v>1.9416666666666664</v>
      </c>
      <c r="L1561" s="3">
        <f t="shared" si="73"/>
        <v>0</v>
      </c>
      <c r="M1561" s="3">
        <f t="shared" si="74"/>
        <v>0</v>
      </c>
      <c r="N1561" s="3"/>
      <c r="O1561" s="3"/>
      <c r="P1561" s="3"/>
      <c r="Q1561" s="3"/>
      <c r="R1561" s="3"/>
      <c r="S1561" s="3">
        <f>IF(ISBLANK(Table13[[#This Row],[T1]]),0,IF(Table13[[#This Row],[T1]]&gt;0,1,0))</f>
        <v>1</v>
      </c>
      <c r="T1561" s="3">
        <f>IF(ISBLANK(Table13[[#This Row],[T2]]),0,IF(Table13[[#This Row],[T2]]&gt;0,1,0))</f>
        <v>0</v>
      </c>
      <c r="U1561" s="3">
        <f>IF(ISBLANK(Table13[[#This Row],[T3]]),0,IF(Table13[[#This Row],[T3]]&gt;0,1,0))</f>
        <v>1</v>
      </c>
      <c r="V1561" s="3">
        <f>IF(ISBLANK(Table13[[#This Row],[T4]]),0,IF(Table13[[#This Row],[T4]]&gt;0,1,0))</f>
        <v>0</v>
      </c>
      <c r="W1561" s="26">
        <v>39</v>
      </c>
      <c r="X1561" s="22">
        <v>11</v>
      </c>
      <c r="Y1561" s="3">
        <v>0.7</v>
      </c>
      <c r="Z1561" s="3"/>
      <c r="AB1561" s="30">
        <v>1531</v>
      </c>
      <c r="AC1561" s="30">
        <v>1.6614006825359771</v>
      </c>
      <c r="AD1561" s="30">
        <v>0.53859931746402312</v>
      </c>
    </row>
    <row r="1562" spans="1:30">
      <c r="A1562" s="4">
        <v>43803</v>
      </c>
      <c r="B1562">
        <v>43803</v>
      </c>
      <c r="C1562" s="3">
        <v>0</v>
      </c>
      <c r="D1562" s="3">
        <v>0</v>
      </c>
      <c r="E1562" s="3">
        <v>65</v>
      </c>
      <c r="F1562" s="3">
        <v>0.3</v>
      </c>
      <c r="G1562" s="5">
        <v>0.2</v>
      </c>
      <c r="H1562" s="3">
        <v>0.5</v>
      </c>
      <c r="I1562" s="3">
        <v>1.55139</v>
      </c>
      <c r="J1562" s="12">
        <f t="shared" si="72"/>
        <v>1.9541666666666666</v>
      </c>
      <c r="L1562" s="3">
        <f t="shared" si="73"/>
        <v>0</v>
      </c>
      <c r="M1562" s="3">
        <f t="shared" si="74"/>
        <v>0</v>
      </c>
      <c r="N1562" s="3"/>
      <c r="O1562" s="3"/>
      <c r="P1562" s="3"/>
      <c r="Q1562" s="3"/>
      <c r="R1562" s="3"/>
      <c r="S1562" s="3">
        <f>IF(ISBLANK(Table13[[#This Row],[T1]]),0,IF(Table13[[#This Row],[T1]]&gt;0,1,0))</f>
        <v>1</v>
      </c>
      <c r="T1562" s="3">
        <f>IF(ISBLANK(Table13[[#This Row],[T2]]),0,IF(Table13[[#This Row],[T2]]&gt;0,1,0))</f>
        <v>0</v>
      </c>
      <c r="U1562" s="3">
        <f>IF(ISBLANK(Table13[[#This Row],[T3]]),0,IF(Table13[[#This Row],[T3]]&gt;0,1,0))</f>
        <v>1</v>
      </c>
      <c r="V1562" s="3">
        <f>IF(ISBLANK(Table13[[#This Row],[T4]]),0,IF(Table13[[#This Row],[T4]]&gt;0,1,0))</f>
        <v>0</v>
      </c>
      <c r="W1562" s="27"/>
      <c r="Y1562" s="3">
        <v>0.5</v>
      </c>
      <c r="AB1562" s="30">
        <v>1532</v>
      </c>
      <c r="AC1562" s="30">
        <v>1.6911844104188096</v>
      </c>
      <c r="AD1562" s="30">
        <v>0.50881558958119055</v>
      </c>
    </row>
    <row r="1563" spans="1:30">
      <c r="A1563" s="4">
        <v>43803.041666666664</v>
      </c>
      <c r="B1563">
        <v>43803</v>
      </c>
      <c r="C1563" s="3">
        <v>4.1666666666666664E-2</v>
      </c>
      <c r="D1563" s="3">
        <v>1</v>
      </c>
      <c r="E1563" s="3">
        <v>65</v>
      </c>
      <c r="F1563" s="3">
        <v>0.5</v>
      </c>
      <c r="G1563" s="5">
        <v>1.6</v>
      </c>
      <c r="H1563" s="3">
        <v>2.1</v>
      </c>
      <c r="I1563" s="3">
        <v>1.55139</v>
      </c>
      <c r="J1563" s="12">
        <f t="shared" si="72"/>
        <v>2.017391304347826</v>
      </c>
      <c r="L1563" s="3">
        <f t="shared" si="73"/>
        <v>0</v>
      </c>
      <c r="M1563" s="3">
        <f t="shared" si="74"/>
        <v>0</v>
      </c>
      <c r="N1563" s="3"/>
      <c r="O1563" s="3"/>
      <c r="P1563" s="3"/>
      <c r="Q1563" s="3"/>
      <c r="R1563" s="3"/>
      <c r="S1563" s="3">
        <f>IF(ISBLANK(Table13[[#This Row],[T1]]),0,IF(Table13[[#This Row],[T1]]&gt;0,1,0))</f>
        <v>1</v>
      </c>
      <c r="T1563" s="3">
        <f>IF(ISBLANK(Table13[[#This Row],[T2]]),0,IF(Table13[[#This Row],[T2]]&gt;0,1,0))</f>
        <v>0</v>
      </c>
      <c r="U1563" s="3">
        <f>IF(ISBLANK(Table13[[#This Row],[T3]]),0,IF(Table13[[#This Row],[T3]]&gt;0,1,0))</f>
        <v>1</v>
      </c>
      <c r="V1563" s="3">
        <f>IF(ISBLANK(Table13[[#This Row],[T4]]),0,IF(Table13[[#This Row],[T4]]&gt;0,1,0))</f>
        <v>0</v>
      </c>
      <c r="W1563" s="27"/>
      <c r="Y1563" s="3">
        <v>2.1</v>
      </c>
      <c r="AB1563" s="30">
        <v>1533</v>
      </c>
      <c r="AC1563" s="30">
        <v>1.6614006825359771</v>
      </c>
      <c r="AD1563" s="30">
        <v>0.43859931746402303</v>
      </c>
    </row>
    <row r="1564" spans="1:30">
      <c r="A1564" s="4">
        <v>43803.083333333336</v>
      </c>
      <c r="B1564">
        <v>43803</v>
      </c>
      <c r="C1564" s="3">
        <v>8.3333333333333329E-2</v>
      </c>
      <c r="D1564" s="3">
        <v>2</v>
      </c>
      <c r="E1564" s="3">
        <v>65</v>
      </c>
      <c r="F1564" s="3">
        <v>1</v>
      </c>
      <c r="G1564" s="5">
        <v>0.7</v>
      </c>
      <c r="H1564" s="3">
        <v>1.7</v>
      </c>
      <c r="I1564" s="3">
        <v>1.55139</v>
      </c>
      <c r="J1564" s="12">
        <f t="shared" si="72"/>
        <v>2.0136363636363637</v>
      </c>
      <c r="L1564" s="3">
        <f t="shared" si="73"/>
        <v>0</v>
      </c>
      <c r="M1564" s="3">
        <f t="shared" si="74"/>
        <v>0</v>
      </c>
      <c r="N1564" s="3"/>
      <c r="O1564" s="3"/>
      <c r="P1564" s="3"/>
      <c r="Q1564" s="3"/>
      <c r="R1564" s="3"/>
      <c r="S1564" s="3">
        <f>IF(ISBLANK(Table13[[#This Row],[T1]]),0,IF(Table13[[#This Row],[T1]]&gt;0,1,0))</f>
        <v>1</v>
      </c>
      <c r="T1564" s="3">
        <f>IF(ISBLANK(Table13[[#This Row],[T2]]),0,IF(Table13[[#This Row],[T2]]&gt;0,1,0))</f>
        <v>1</v>
      </c>
      <c r="U1564" s="3">
        <f>IF(ISBLANK(Table13[[#This Row],[T3]]),0,IF(Table13[[#This Row],[T3]]&gt;0,1,0))</f>
        <v>1</v>
      </c>
      <c r="V1564" s="3">
        <f>IF(ISBLANK(Table13[[#This Row],[T4]]),0,IF(Table13[[#This Row],[T4]]&gt;0,1,0))</f>
        <v>0</v>
      </c>
      <c r="W1564" s="27"/>
      <c r="Y1564" s="3">
        <v>1.7</v>
      </c>
      <c r="AB1564" s="30">
        <v>1534</v>
      </c>
      <c r="AC1564" s="30">
        <v>1.8017100397465409</v>
      </c>
      <c r="AD1564" s="30">
        <v>2.5982899602534593</v>
      </c>
    </row>
    <row r="1565" spans="1:30">
      <c r="A1565" s="4">
        <v>43803.125</v>
      </c>
      <c r="B1565">
        <v>43803</v>
      </c>
      <c r="C1565" s="3">
        <v>0.125</v>
      </c>
      <c r="D1565" s="3">
        <v>3</v>
      </c>
      <c r="E1565" s="3">
        <v>65</v>
      </c>
      <c r="F1565" s="3">
        <v>0.5</v>
      </c>
      <c r="G1565" s="5">
        <v>0.6</v>
      </c>
      <c r="H1565" s="3">
        <v>1.1000000000000001</v>
      </c>
      <c r="I1565" s="3">
        <v>1.55139</v>
      </c>
      <c r="J1565" s="12">
        <f t="shared" si="72"/>
        <v>2.0285714285714285</v>
      </c>
      <c r="L1565" s="3">
        <f t="shared" si="73"/>
        <v>0</v>
      </c>
      <c r="M1565" s="3">
        <f t="shared" si="74"/>
        <v>0</v>
      </c>
      <c r="N1565" s="3"/>
      <c r="O1565" s="3"/>
      <c r="P1565" s="3"/>
      <c r="Q1565" s="3"/>
      <c r="R1565" s="3"/>
      <c r="S1565" s="3">
        <f>IF(ISBLANK(Table13[[#This Row],[T1]]),0,IF(Table13[[#This Row],[T1]]&gt;0,1,0))</f>
        <v>1</v>
      </c>
      <c r="T1565" s="3">
        <f>IF(ISBLANK(Table13[[#This Row],[T2]]),0,IF(Table13[[#This Row],[T2]]&gt;0,1,0))</f>
        <v>1</v>
      </c>
      <c r="U1565" s="3">
        <f>IF(ISBLANK(Table13[[#This Row],[T3]]),0,IF(Table13[[#This Row],[T3]]&gt;0,1,0))</f>
        <v>1</v>
      </c>
      <c r="V1565" s="3">
        <f>IF(ISBLANK(Table13[[#This Row],[T4]]),0,IF(Table13[[#This Row],[T4]]&gt;0,1,0))</f>
        <v>0</v>
      </c>
      <c r="W1565" s="27"/>
      <c r="Y1565" s="3">
        <v>1.1000000000000001</v>
      </c>
      <c r="AB1565" s="30">
        <v>1535</v>
      </c>
      <c r="AC1565" s="30">
        <v>1.6332959988347182</v>
      </c>
      <c r="AD1565" s="30">
        <v>0.56670400116528197</v>
      </c>
    </row>
    <row r="1566" spans="1:30">
      <c r="A1566" s="4">
        <v>43803.166666666664</v>
      </c>
      <c r="B1566">
        <v>43803</v>
      </c>
      <c r="C1566" s="3">
        <v>0.16666666666666666</v>
      </c>
      <c r="D1566" s="3">
        <v>4</v>
      </c>
      <c r="E1566" s="3">
        <v>65</v>
      </c>
      <c r="F1566" s="3">
        <v>0.7</v>
      </c>
      <c r="G1566" s="5">
        <v>0.8</v>
      </c>
      <c r="H1566" s="3">
        <v>1.5</v>
      </c>
      <c r="I1566" s="3">
        <v>1.55139</v>
      </c>
      <c r="J1566" s="12">
        <f t="shared" si="72"/>
        <v>2.0750000000000002</v>
      </c>
      <c r="L1566" s="3">
        <f t="shared" si="73"/>
        <v>0</v>
      </c>
      <c r="M1566" s="3">
        <f t="shared" si="74"/>
        <v>0</v>
      </c>
      <c r="N1566" s="3"/>
      <c r="O1566" s="3"/>
      <c r="P1566" s="3"/>
      <c r="Q1566" s="3"/>
      <c r="R1566" s="3"/>
      <c r="S1566" s="3">
        <f>IF(ISBLANK(Table13[[#This Row],[T1]]),0,IF(Table13[[#This Row],[T1]]&gt;0,1,0))</f>
        <v>1</v>
      </c>
      <c r="T1566" s="3">
        <f>IF(ISBLANK(Table13[[#This Row],[T2]]),0,IF(Table13[[#This Row],[T2]]&gt;0,1,0))</f>
        <v>1</v>
      </c>
      <c r="U1566" s="3">
        <f>IF(ISBLANK(Table13[[#This Row],[T3]]),0,IF(Table13[[#This Row],[T3]]&gt;0,1,0))</f>
        <v>1</v>
      </c>
      <c r="V1566" s="3">
        <f>IF(ISBLANK(Table13[[#This Row],[T4]]),0,IF(Table13[[#This Row],[T4]]&gt;0,1,0))</f>
        <v>0</v>
      </c>
      <c r="W1566" s="27"/>
      <c r="Y1566" s="3">
        <v>1.5</v>
      </c>
      <c r="AB1566" s="30">
        <v>1536</v>
      </c>
      <c r="AC1566" s="30">
        <v>1.6634734323384743</v>
      </c>
      <c r="AD1566" s="30">
        <v>-0.86347343233847429</v>
      </c>
    </row>
    <row r="1567" spans="1:30">
      <c r="A1567" s="4">
        <v>43803.208333333336</v>
      </c>
      <c r="B1567">
        <v>43803</v>
      </c>
      <c r="C1567" s="3">
        <v>0.20833333333333334</v>
      </c>
      <c r="D1567" s="3">
        <v>5</v>
      </c>
      <c r="E1567" s="3">
        <v>65</v>
      </c>
      <c r="F1567" s="3">
        <v>0.5</v>
      </c>
      <c r="G1567" s="5">
        <v>0.7</v>
      </c>
      <c r="H1567" s="3">
        <v>1.2</v>
      </c>
      <c r="I1567" s="3">
        <v>1.55139</v>
      </c>
      <c r="J1567" s="12">
        <f t="shared" si="72"/>
        <v>2.1052631578947367</v>
      </c>
      <c r="L1567" s="3">
        <f t="shared" si="73"/>
        <v>0</v>
      </c>
      <c r="M1567" s="3">
        <f t="shared" si="74"/>
        <v>0</v>
      </c>
      <c r="N1567" s="3"/>
      <c r="O1567" s="3"/>
      <c r="P1567" s="3"/>
      <c r="Q1567" s="3"/>
      <c r="R1567" s="3"/>
      <c r="S1567" s="3">
        <f>IF(ISBLANK(Table13[[#This Row],[T1]]),0,IF(Table13[[#This Row],[T1]]&gt;0,1,0))</f>
        <v>1</v>
      </c>
      <c r="T1567" s="3">
        <f>IF(ISBLANK(Table13[[#This Row],[T2]]),0,IF(Table13[[#This Row],[T2]]&gt;0,1,0))</f>
        <v>1</v>
      </c>
      <c r="U1567" s="3">
        <f>IF(ISBLANK(Table13[[#This Row],[T3]]),0,IF(Table13[[#This Row],[T3]]&gt;0,1,0))</f>
        <v>1</v>
      </c>
      <c r="V1567" s="3">
        <f>IF(ISBLANK(Table13[[#This Row],[T4]]),0,IF(Table13[[#This Row],[T4]]&gt;0,1,0))</f>
        <v>0</v>
      </c>
      <c r="W1567" s="27"/>
      <c r="Y1567" s="3">
        <v>1.2</v>
      </c>
      <c r="AB1567" s="30">
        <v>1537</v>
      </c>
      <c r="AC1567" s="30">
        <v>1.6741967148575296</v>
      </c>
      <c r="AD1567" s="30">
        <v>-1.2741967148575295</v>
      </c>
    </row>
    <row r="1568" spans="1:30">
      <c r="A1568" s="4">
        <v>43803.25</v>
      </c>
      <c r="B1568">
        <v>43803</v>
      </c>
      <c r="C1568" s="3">
        <v>0.25</v>
      </c>
      <c r="D1568" s="3">
        <v>6</v>
      </c>
      <c r="E1568" s="3">
        <v>65</v>
      </c>
      <c r="F1568" s="3">
        <v>0.8</v>
      </c>
      <c r="G1568" s="5">
        <v>2.6</v>
      </c>
      <c r="H1568" s="3">
        <v>3.4000000000000004</v>
      </c>
      <c r="I1568" s="3">
        <v>1.55139</v>
      </c>
      <c r="J1568" s="12">
        <f t="shared" si="72"/>
        <v>2.1555555555555559</v>
      </c>
      <c r="L1568" s="3">
        <f t="shared" si="73"/>
        <v>0</v>
      </c>
      <c r="M1568" s="3">
        <f t="shared" si="74"/>
        <v>0</v>
      </c>
      <c r="N1568" s="3"/>
      <c r="O1568" s="3"/>
      <c r="P1568" s="3"/>
      <c r="Q1568" s="3"/>
      <c r="R1568" s="3"/>
      <c r="S1568" s="3">
        <f>IF(ISBLANK(Table13[[#This Row],[T1]]),0,IF(Table13[[#This Row],[T1]]&gt;0,1,0))</f>
        <v>1</v>
      </c>
      <c r="T1568" s="3">
        <f>IF(ISBLANK(Table13[[#This Row],[T2]]),0,IF(Table13[[#This Row],[T2]]&gt;0,1,0))</f>
        <v>1</v>
      </c>
      <c r="U1568" s="3">
        <f>IF(ISBLANK(Table13[[#This Row],[T3]]),0,IF(Table13[[#This Row],[T3]]&gt;0,1,0))</f>
        <v>1</v>
      </c>
      <c r="V1568" s="3">
        <f>IF(ISBLANK(Table13[[#This Row],[T4]]),0,IF(Table13[[#This Row],[T4]]&gt;0,1,0))</f>
        <v>0</v>
      </c>
      <c r="W1568" s="27"/>
      <c r="Y1568" s="3">
        <v>3.4000000000000004</v>
      </c>
      <c r="AB1568" s="30">
        <v>1538</v>
      </c>
      <c r="AC1568" s="30">
        <v>1.7031850695155843</v>
      </c>
      <c r="AD1568" s="30">
        <v>-0.80318506951558444</v>
      </c>
    </row>
    <row r="1569" spans="1:30">
      <c r="A1569" s="4">
        <v>43803.291666666664</v>
      </c>
      <c r="B1569">
        <v>43803</v>
      </c>
      <c r="C1569" s="3">
        <v>0.29166666666666669</v>
      </c>
      <c r="D1569" s="3">
        <v>7</v>
      </c>
      <c r="E1569" s="3">
        <v>65</v>
      </c>
      <c r="F1569" s="3">
        <v>1.2</v>
      </c>
      <c r="G1569" s="5">
        <v>1.5</v>
      </c>
      <c r="H1569" s="3">
        <v>2.7</v>
      </c>
      <c r="I1569" s="3">
        <v>1.55139</v>
      </c>
      <c r="J1569" s="12">
        <f t="shared" si="72"/>
        <v>2.0823529411764707</v>
      </c>
      <c r="L1569" s="3">
        <f t="shared" si="73"/>
        <v>0</v>
      </c>
      <c r="M1569" s="3">
        <f t="shared" si="74"/>
        <v>0</v>
      </c>
      <c r="N1569" s="3"/>
      <c r="O1569" s="3"/>
      <c r="P1569" s="3"/>
      <c r="Q1569" s="3"/>
      <c r="R1569" s="3"/>
      <c r="S1569" s="3">
        <f>IF(ISBLANK(Table13[[#This Row],[T1]]),0,IF(Table13[[#This Row],[T1]]&gt;0,1,0))</f>
        <v>1</v>
      </c>
      <c r="T1569" s="3">
        <f>IF(ISBLANK(Table13[[#This Row],[T2]]),0,IF(Table13[[#This Row],[T2]]&gt;0,1,0))</f>
        <v>1</v>
      </c>
      <c r="U1569" s="3">
        <f>IF(ISBLANK(Table13[[#This Row],[T3]]),0,IF(Table13[[#This Row],[T3]]&gt;0,1,0))</f>
        <v>1</v>
      </c>
      <c r="V1569" s="3">
        <f>IF(ISBLANK(Table13[[#This Row],[T4]]),0,IF(Table13[[#This Row],[T4]]&gt;0,1,0))</f>
        <v>0</v>
      </c>
      <c r="W1569" s="27"/>
      <c r="Y1569" s="3">
        <v>2.7</v>
      </c>
      <c r="AB1569" s="30">
        <v>1539</v>
      </c>
      <c r="AC1569" s="30">
        <v>1.7031850695155843</v>
      </c>
      <c r="AD1569" s="30">
        <v>-0.50318506951558439</v>
      </c>
    </row>
    <row r="1570" spans="1:30">
      <c r="A1570" s="4">
        <v>43803.333333333336</v>
      </c>
      <c r="B1570">
        <v>43803</v>
      </c>
      <c r="C1570" s="3">
        <v>0.33333333333333331</v>
      </c>
      <c r="D1570" s="3">
        <v>8</v>
      </c>
      <c r="E1570" s="3">
        <v>65</v>
      </c>
      <c r="F1570" s="3">
        <v>1.4</v>
      </c>
      <c r="G1570" s="5">
        <v>1.4</v>
      </c>
      <c r="H1570" s="3">
        <v>2.8</v>
      </c>
      <c r="I1570" s="3">
        <v>1.55139</v>
      </c>
      <c r="J1570" s="12">
        <f t="shared" si="72"/>
        <v>2.0437500000000002</v>
      </c>
      <c r="L1570" s="3">
        <f t="shared" si="73"/>
        <v>0</v>
      </c>
      <c r="M1570" s="3">
        <f t="shared" si="74"/>
        <v>0</v>
      </c>
      <c r="N1570" s="3"/>
      <c r="O1570" s="3"/>
      <c r="P1570" s="3"/>
      <c r="Q1570" s="3"/>
      <c r="R1570" s="3"/>
      <c r="S1570" s="3">
        <f>IF(ISBLANK(Table13[[#This Row],[T1]]),0,IF(Table13[[#This Row],[T1]]&gt;0,1,0))</f>
        <v>1</v>
      </c>
      <c r="T1570" s="3">
        <f>IF(ISBLANK(Table13[[#This Row],[T2]]),0,IF(Table13[[#This Row],[T2]]&gt;0,1,0))</f>
        <v>1</v>
      </c>
      <c r="U1570" s="3">
        <f>IF(ISBLANK(Table13[[#This Row],[T3]]),0,IF(Table13[[#This Row],[T3]]&gt;0,1,0))</f>
        <v>1</v>
      </c>
      <c r="V1570" s="3">
        <f>IF(ISBLANK(Table13[[#This Row],[T4]]),0,IF(Table13[[#This Row],[T4]]&gt;0,1,0))</f>
        <v>0</v>
      </c>
      <c r="W1570" s="27"/>
      <c r="Y1570" s="3">
        <v>2.8</v>
      </c>
      <c r="AB1570" s="30">
        <v>1540</v>
      </c>
      <c r="AC1570" s="30">
        <v>1.7031850695155843</v>
      </c>
      <c r="AD1570" s="30">
        <v>0.49681493048441583</v>
      </c>
    </row>
    <row r="1571" spans="1:30">
      <c r="A1571" s="4">
        <v>43803.375</v>
      </c>
      <c r="B1571">
        <v>43803</v>
      </c>
      <c r="C1571" s="3">
        <v>0.375</v>
      </c>
      <c r="D1571" s="3">
        <v>9</v>
      </c>
      <c r="E1571" s="3">
        <v>65</v>
      </c>
      <c r="F1571" s="3">
        <v>0.2</v>
      </c>
      <c r="G1571" s="5">
        <v>0.2</v>
      </c>
      <c r="H1571" s="3">
        <v>0.4</v>
      </c>
      <c r="I1571" s="3">
        <v>1.55139</v>
      </c>
      <c r="J1571" s="12">
        <f t="shared" si="72"/>
        <v>1.9933333333333336</v>
      </c>
      <c r="L1571" s="3">
        <f t="shared" si="73"/>
        <v>0</v>
      </c>
      <c r="M1571" s="3">
        <f t="shared" si="74"/>
        <v>0</v>
      </c>
      <c r="N1571" s="3"/>
      <c r="O1571" s="3"/>
      <c r="P1571" s="3"/>
      <c r="Q1571" s="3"/>
      <c r="R1571" s="3"/>
      <c r="S1571" s="3">
        <f>IF(ISBLANK(Table13[[#This Row],[T1]]),0,IF(Table13[[#This Row],[T1]]&gt;0,1,0))</f>
        <v>1</v>
      </c>
      <c r="T1571" s="3">
        <f>IF(ISBLANK(Table13[[#This Row],[T2]]),0,IF(Table13[[#This Row],[T2]]&gt;0,1,0))</f>
        <v>1</v>
      </c>
      <c r="U1571" s="3">
        <f>IF(ISBLANK(Table13[[#This Row],[T3]]),0,IF(Table13[[#This Row],[T3]]&gt;0,1,0))</f>
        <v>1</v>
      </c>
      <c r="V1571" s="3">
        <f>IF(ISBLANK(Table13[[#This Row],[T4]]),0,IF(Table13[[#This Row],[T4]]&gt;0,1,0))</f>
        <v>1</v>
      </c>
      <c r="W1571" s="27"/>
      <c r="Y1571" s="3">
        <v>0.4</v>
      </c>
      <c r="AB1571" s="30">
        <v>1541</v>
      </c>
      <c r="AC1571" s="30">
        <v>1.6237617951613643</v>
      </c>
      <c r="AD1571" s="30">
        <v>-2.376179516136423E-2</v>
      </c>
    </row>
    <row r="1572" spans="1:30">
      <c r="A1572" s="4">
        <v>43803.416666666664</v>
      </c>
      <c r="B1572">
        <v>43803</v>
      </c>
      <c r="C1572" s="3">
        <v>0.41666666666666669</v>
      </c>
      <c r="D1572" s="3">
        <v>10</v>
      </c>
      <c r="E1572" s="3">
        <v>65</v>
      </c>
      <c r="F1572" s="3">
        <v>0.1</v>
      </c>
      <c r="G1572" s="5">
        <v>0.1</v>
      </c>
      <c r="H1572" s="3">
        <v>0.2</v>
      </c>
      <c r="I1572" s="3">
        <v>1.55139</v>
      </c>
      <c r="J1572" s="12">
        <f t="shared" si="72"/>
        <v>2.1071428571428572</v>
      </c>
      <c r="L1572" s="3">
        <f t="shared" si="73"/>
        <v>0</v>
      </c>
      <c r="M1572" s="3">
        <f t="shared" si="74"/>
        <v>0</v>
      </c>
      <c r="N1572" s="3"/>
      <c r="O1572" s="3"/>
      <c r="P1572" s="3"/>
      <c r="Q1572" s="3"/>
      <c r="R1572" s="3"/>
      <c r="S1572" s="3">
        <f>IF(ISBLANK(Table13[[#This Row],[T1]]),0,IF(Table13[[#This Row],[T1]]&gt;0,1,0))</f>
        <v>1</v>
      </c>
      <c r="T1572" s="3">
        <f>IF(ISBLANK(Table13[[#This Row],[T2]]),0,IF(Table13[[#This Row],[T2]]&gt;0,1,0))</f>
        <v>1</v>
      </c>
      <c r="U1572" s="3">
        <f>IF(ISBLANK(Table13[[#This Row],[T3]]),0,IF(Table13[[#This Row],[T3]]&gt;0,1,0))</f>
        <v>1</v>
      </c>
      <c r="V1572" s="3">
        <f>IF(ISBLANK(Table13[[#This Row],[T4]]),0,IF(Table13[[#This Row],[T4]]&gt;0,1,0))</f>
        <v>0</v>
      </c>
      <c r="W1572" s="27"/>
      <c r="Y1572" s="3">
        <v>0.2</v>
      </c>
      <c r="AB1572" s="30">
        <v>1542</v>
      </c>
      <c r="AC1572" s="30">
        <v>1.6634734323384743</v>
      </c>
      <c r="AD1572" s="30">
        <v>0.23652656766152558</v>
      </c>
    </row>
    <row r="1573" spans="1:30">
      <c r="A1573" s="4">
        <v>43803.458333333336</v>
      </c>
      <c r="B1573">
        <v>43803</v>
      </c>
      <c r="C1573" s="3">
        <v>0.45833333333333331</v>
      </c>
      <c r="D1573" s="3">
        <v>11</v>
      </c>
      <c r="E1573" s="3">
        <v>65</v>
      </c>
      <c r="F1573" s="3">
        <v>0.2</v>
      </c>
      <c r="G1573" s="5">
        <v>0.1</v>
      </c>
      <c r="H1573" s="3">
        <v>0.30000000000000004</v>
      </c>
      <c r="I1573" s="3">
        <v>1.55139</v>
      </c>
      <c r="J1573" s="12">
        <f t="shared" si="72"/>
        <v>2.2538461538461543</v>
      </c>
      <c r="L1573" s="3">
        <f t="shared" si="73"/>
        <v>0</v>
      </c>
      <c r="M1573" s="3">
        <f t="shared" si="74"/>
        <v>0</v>
      </c>
      <c r="N1573" s="3"/>
      <c r="O1573" s="3"/>
      <c r="P1573" s="3"/>
      <c r="Q1573" s="3"/>
      <c r="R1573" s="3"/>
      <c r="S1573" s="3">
        <f>IF(ISBLANK(Table13[[#This Row],[T1]]),0,IF(Table13[[#This Row],[T1]]&gt;0,1,0))</f>
        <v>1</v>
      </c>
      <c r="T1573" s="3">
        <f>IF(ISBLANK(Table13[[#This Row],[T2]]),0,IF(Table13[[#This Row],[T2]]&gt;0,1,0))</f>
        <v>1</v>
      </c>
      <c r="U1573" s="3">
        <f>IF(ISBLANK(Table13[[#This Row],[T3]]),0,IF(Table13[[#This Row],[T3]]&gt;0,1,0))</f>
        <v>1</v>
      </c>
      <c r="V1573" s="3">
        <f>IF(ISBLANK(Table13[[#This Row],[T4]]),0,IF(Table13[[#This Row],[T4]]&gt;0,1,0))</f>
        <v>0</v>
      </c>
      <c r="W1573" s="27"/>
      <c r="Y1573" s="3">
        <v>0.30000000000000004</v>
      </c>
      <c r="AB1573" s="30">
        <v>1543</v>
      </c>
      <c r="AC1573" s="30">
        <v>1.7031850695155843</v>
      </c>
      <c r="AD1573" s="30">
        <v>1.5968149304844155</v>
      </c>
    </row>
    <row r="1574" spans="1:30">
      <c r="A1574" s="4">
        <v>43803.5</v>
      </c>
      <c r="B1574">
        <v>43803</v>
      </c>
      <c r="C1574" s="3">
        <v>0.5</v>
      </c>
      <c r="D1574" s="3">
        <v>12</v>
      </c>
      <c r="E1574" s="3">
        <v>65</v>
      </c>
      <c r="F1574" s="3">
        <v>0.5</v>
      </c>
      <c r="G1574" s="5">
        <v>0.4</v>
      </c>
      <c r="H1574" s="3">
        <v>0.9</v>
      </c>
      <c r="I1574" s="3">
        <v>1.55139</v>
      </c>
      <c r="J1574" s="12">
        <f t="shared" si="72"/>
        <v>2.4166666666666665</v>
      </c>
      <c r="L1574" s="3">
        <f t="shared" si="73"/>
        <v>0</v>
      </c>
      <c r="M1574" s="3">
        <f t="shared" si="74"/>
        <v>0</v>
      </c>
      <c r="N1574" s="3"/>
      <c r="O1574" s="3"/>
      <c r="P1574" s="3"/>
      <c r="Q1574" s="3"/>
      <c r="R1574" s="3"/>
      <c r="S1574" s="3">
        <f>IF(ISBLANK(Table13[[#This Row],[T1]]),0,IF(Table13[[#This Row],[T1]]&gt;0,1,0))</f>
        <v>0</v>
      </c>
      <c r="T1574" s="3">
        <f>IF(ISBLANK(Table13[[#This Row],[T2]]),0,IF(Table13[[#This Row],[T2]]&gt;0,1,0))</f>
        <v>1</v>
      </c>
      <c r="U1574" s="3">
        <f>IF(ISBLANK(Table13[[#This Row],[T3]]),0,IF(Table13[[#This Row],[T3]]&gt;0,1,0))</f>
        <v>0</v>
      </c>
      <c r="V1574" s="3">
        <f>IF(ISBLANK(Table13[[#This Row],[T4]]),0,IF(Table13[[#This Row],[T4]]&gt;0,1,0))</f>
        <v>0</v>
      </c>
      <c r="W1574" s="27"/>
      <c r="Y1574" s="3">
        <v>0.9</v>
      </c>
      <c r="AB1574" s="30">
        <v>1544</v>
      </c>
      <c r="AC1574" s="30">
        <v>1.7023896962908067</v>
      </c>
      <c r="AD1574" s="30">
        <v>1.8976103037091934</v>
      </c>
    </row>
    <row r="1575" spans="1:30">
      <c r="A1575" s="4">
        <v>43803.541666666664</v>
      </c>
      <c r="B1575">
        <v>43803</v>
      </c>
      <c r="C1575" s="3">
        <v>0.54166666666666663</v>
      </c>
      <c r="D1575" s="3">
        <v>13</v>
      </c>
      <c r="E1575" s="3">
        <v>65</v>
      </c>
      <c r="F1575" s="3">
        <v>0.4</v>
      </c>
      <c r="G1575" s="5">
        <v>0.5</v>
      </c>
      <c r="H1575" s="3">
        <v>0.9</v>
      </c>
      <c r="I1575" s="3">
        <v>1.55139</v>
      </c>
      <c r="J1575" s="12">
        <f t="shared" si="72"/>
        <v>2.5545454545454547</v>
      </c>
      <c r="L1575" s="3">
        <f t="shared" si="73"/>
        <v>0</v>
      </c>
      <c r="M1575" s="3">
        <f t="shared" si="74"/>
        <v>0</v>
      </c>
      <c r="N1575" s="3"/>
      <c r="O1575" s="3"/>
      <c r="P1575" s="3"/>
      <c r="Q1575" s="3"/>
      <c r="R1575" s="3"/>
      <c r="S1575" s="3">
        <f>IF(ISBLANK(Table13[[#This Row],[T1]]),0,IF(Table13[[#This Row],[T1]]&gt;0,1,0))</f>
        <v>0</v>
      </c>
      <c r="T1575" s="3">
        <f>IF(ISBLANK(Table13[[#This Row],[T2]]),0,IF(Table13[[#This Row],[T2]]&gt;0,1,0))</f>
        <v>1</v>
      </c>
      <c r="U1575" s="3">
        <f>IF(ISBLANK(Table13[[#This Row],[T3]]),0,IF(Table13[[#This Row],[T3]]&gt;0,1,0))</f>
        <v>0</v>
      </c>
      <c r="V1575" s="3">
        <f>IF(ISBLANK(Table13[[#This Row],[T4]]),0,IF(Table13[[#This Row],[T4]]&gt;0,1,0))</f>
        <v>0</v>
      </c>
      <c r="W1575" s="27"/>
      <c r="Y1575" s="3">
        <v>0.9</v>
      </c>
      <c r="AB1575" s="30">
        <v>1545</v>
      </c>
      <c r="AC1575" s="30">
        <v>1.5699968354509897</v>
      </c>
      <c r="AD1575" s="30">
        <v>-1.1699968354509895</v>
      </c>
    </row>
    <row r="1576" spans="1:30">
      <c r="A1576" s="4">
        <v>43803.583333333336</v>
      </c>
      <c r="B1576">
        <v>43803</v>
      </c>
      <c r="C1576" s="3">
        <v>0.58333333333333337</v>
      </c>
      <c r="D1576" s="3">
        <v>14</v>
      </c>
      <c r="E1576" s="3">
        <v>65</v>
      </c>
      <c r="F1576" s="3">
        <v>0.5</v>
      </c>
      <c r="G1576" s="5">
        <v>0.5</v>
      </c>
      <c r="H1576" s="3">
        <v>1</v>
      </c>
      <c r="I1576" s="3">
        <v>1.55139</v>
      </c>
      <c r="J1576" s="12">
        <f t="shared" si="72"/>
        <v>2.72</v>
      </c>
      <c r="L1576" s="3">
        <f t="shared" si="73"/>
        <v>0</v>
      </c>
      <c r="M1576" s="3">
        <f t="shared" si="74"/>
        <v>0</v>
      </c>
      <c r="N1576" s="3"/>
      <c r="O1576" s="3"/>
      <c r="P1576" s="3"/>
      <c r="Q1576" s="3"/>
      <c r="R1576" s="3"/>
      <c r="S1576" s="3">
        <f>IF(ISBLANK(Table13[[#This Row],[T1]]),0,IF(Table13[[#This Row],[T1]]&gt;0,1,0))</f>
        <v>1</v>
      </c>
      <c r="T1576" s="3">
        <f>IF(ISBLANK(Table13[[#This Row],[T2]]),0,IF(Table13[[#This Row],[T2]]&gt;0,1,0))</f>
        <v>0</v>
      </c>
      <c r="U1576" s="3">
        <f>IF(ISBLANK(Table13[[#This Row],[T3]]),0,IF(Table13[[#This Row],[T3]]&gt;0,1,0))</f>
        <v>1</v>
      </c>
      <c r="V1576" s="3">
        <f>IF(ISBLANK(Table13[[#This Row],[T4]]),0,IF(Table13[[#This Row],[T4]]&gt;0,1,0))</f>
        <v>0</v>
      </c>
      <c r="W1576" s="27"/>
      <c r="Y1576" s="3">
        <v>1</v>
      </c>
      <c r="AB1576" s="30">
        <v>1546</v>
      </c>
      <c r="AC1576" s="30">
        <v>1.6378131563293583</v>
      </c>
      <c r="AD1576" s="30">
        <v>-1.2378131563293584</v>
      </c>
    </row>
    <row r="1577" spans="1:30">
      <c r="A1577" s="4">
        <v>43803.625</v>
      </c>
      <c r="B1577">
        <v>43803</v>
      </c>
      <c r="C1577" s="3">
        <v>0.625</v>
      </c>
      <c r="D1577" s="3">
        <v>15</v>
      </c>
      <c r="E1577" s="3">
        <v>65</v>
      </c>
      <c r="F1577" s="3">
        <v>1.7</v>
      </c>
      <c r="G1577" s="5">
        <v>1.6</v>
      </c>
      <c r="H1577" s="3">
        <v>3.3</v>
      </c>
      <c r="I1577" s="3">
        <v>1.55139</v>
      </c>
      <c r="J1577" s="12">
        <f t="shared" si="72"/>
        <v>2.9111111111111114</v>
      </c>
      <c r="L1577" s="3">
        <f t="shared" si="73"/>
        <v>0</v>
      </c>
      <c r="M1577" s="3">
        <f t="shared" si="74"/>
        <v>0</v>
      </c>
      <c r="N1577" s="3"/>
      <c r="O1577" s="3"/>
      <c r="P1577" s="3"/>
      <c r="Q1577" s="3"/>
      <c r="R1577" s="3"/>
      <c r="S1577" s="3">
        <f>IF(ISBLANK(Table13[[#This Row],[T1]]),0,IF(Table13[[#This Row],[T1]]&gt;0,1,0))</f>
        <v>1</v>
      </c>
      <c r="T1577" s="3">
        <f>IF(ISBLANK(Table13[[#This Row],[T2]]),0,IF(Table13[[#This Row],[T2]]&gt;0,1,0))</f>
        <v>0</v>
      </c>
      <c r="U1577" s="3">
        <f>IF(ISBLANK(Table13[[#This Row],[T3]]),0,IF(Table13[[#This Row],[T3]]&gt;0,1,0))</f>
        <v>1</v>
      </c>
      <c r="V1577" s="3">
        <f>IF(ISBLANK(Table13[[#This Row],[T4]]),0,IF(Table13[[#This Row],[T4]]&gt;0,1,0))</f>
        <v>0</v>
      </c>
      <c r="W1577" s="27"/>
      <c r="Y1577" s="3">
        <v>3.3</v>
      </c>
      <c r="AB1577" s="30">
        <v>1547</v>
      </c>
      <c r="AC1577" s="30">
        <v>1.5381403577656596</v>
      </c>
      <c r="AD1577" s="30">
        <v>-1.2381403577656596</v>
      </c>
    </row>
    <row r="1578" spans="1:30">
      <c r="A1578" s="4">
        <v>43803.666666666664</v>
      </c>
      <c r="B1578">
        <v>43803</v>
      </c>
      <c r="C1578" s="3">
        <v>0.66666666666666663</v>
      </c>
      <c r="D1578" s="3">
        <v>16</v>
      </c>
      <c r="E1578" s="3">
        <v>65</v>
      </c>
      <c r="F1578" s="3">
        <v>1.6</v>
      </c>
      <c r="G1578" s="5">
        <v>1.3</v>
      </c>
      <c r="H1578" s="3">
        <v>2.9000000000000004</v>
      </c>
      <c r="I1578" s="3">
        <v>1.55139</v>
      </c>
      <c r="J1578" s="12">
        <f t="shared" si="72"/>
        <v>2.8624999999999998</v>
      </c>
      <c r="L1578" s="3">
        <f t="shared" si="73"/>
        <v>0</v>
      </c>
      <c r="M1578" s="3">
        <f t="shared" si="74"/>
        <v>0</v>
      </c>
      <c r="N1578" s="3"/>
      <c r="O1578" s="3"/>
      <c r="P1578" s="3"/>
      <c r="Q1578" s="3"/>
      <c r="R1578" s="3"/>
      <c r="S1578" s="3">
        <f>IF(ISBLANK(Table13[[#This Row],[T1]]),0,IF(Table13[[#This Row],[T1]]&gt;0,1,0))</f>
        <v>1</v>
      </c>
      <c r="T1578" s="3">
        <f>IF(ISBLANK(Table13[[#This Row],[T2]]),0,IF(Table13[[#This Row],[T2]]&gt;0,1,0))</f>
        <v>0</v>
      </c>
      <c r="U1578" s="3">
        <f>IF(ISBLANK(Table13[[#This Row],[T3]]),0,IF(Table13[[#This Row],[T3]]&gt;0,1,0))</f>
        <v>1</v>
      </c>
      <c r="V1578" s="3">
        <f>IF(ISBLANK(Table13[[#This Row],[T4]]),0,IF(Table13[[#This Row],[T4]]&gt;0,1,0))</f>
        <v>0</v>
      </c>
      <c r="W1578" s="27"/>
      <c r="Y1578" s="3">
        <v>2.9000000000000004</v>
      </c>
      <c r="AB1578" s="30">
        <v>1548</v>
      </c>
      <c r="AC1578" s="30">
        <v>1.4877054380694943</v>
      </c>
      <c r="AD1578" s="30">
        <v>-1.0877054380694942</v>
      </c>
    </row>
    <row r="1579" spans="1:30">
      <c r="A1579" s="4">
        <v>43803.708333333336</v>
      </c>
      <c r="B1579">
        <v>43803</v>
      </c>
      <c r="C1579" s="3">
        <v>0.70833333333333337</v>
      </c>
      <c r="D1579" s="3">
        <v>17</v>
      </c>
      <c r="E1579" s="3">
        <v>65</v>
      </c>
      <c r="F1579" s="3">
        <v>1.2</v>
      </c>
      <c r="G1579" s="5">
        <v>1</v>
      </c>
      <c r="H1579" s="3">
        <v>2.2000000000000002</v>
      </c>
      <c r="I1579" s="3">
        <v>1.55139</v>
      </c>
      <c r="J1579" s="12">
        <f t="shared" si="72"/>
        <v>2.8571428571428572</v>
      </c>
      <c r="L1579" s="3">
        <f t="shared" si="73"/>
        <v>0</v>
      </c>
      <c r="M1579" s="3">
        <f t="shared" si="74"/>
        <v>0</v>
      </c>
      <c r="N1579" s="3"/>
      <c r="O1579" s="3"/>
      <c r="P1579" s="3"/>
      <c r="Q1579" s="3"/>
      <c r="R1579" s="3"/>
      <c r="S1579" s="3">
        <f>IF(ISBLANK(Table13[[#This Row],[T1]]),0,IF(Table13[[#This Row],[T1]]&gt;0,1,0))</f>
        <v>1</v>
      </c>
      <c r="T1579" s="3">
        <f>IF(ISBLANK(Table13[[#This Row],[T2]]),0,IF(Table13[[#This Row],[T2]]&gt;0,1,0))</f>
        <v>0</v>
      </c>
      <c r="U1579" s="3">
        <f>IF(ISBLANK(Table13[[#This Row],[T3]]),0,IF(Table13[[#This Row],[T3]]&gt;0,1,0))</f>
        <v>1</v>
      </c>
      <c r="V1579" s="3">
        <f>IF(ISBLANK(Table13[[#This Row],[T4]]),0,IF(Table13[[#This Row],[T4]]&gt;0,1,0))</f>
        <v>0</v>
      </c>
      <c r="W1579" s="27"/>
      <c r="Y1579" s="3">
        <v>2.2000000000000002</v>
      </c>
      <c r="AB1579" s="30">
        <v>1549</v>
      </c>
      <c r="AC1579" s="30">
        <v>1.4769821555504392</v>
      </c>
      <c r="AD1579" s="30">
        <v>0.72301784444956096</v>
      </c>
    </row>
    <row r="1580" spans="1:30">
      <c r="A1580" s="4">
        <v>43803.75</v>
      </c>
      <c r="B1580">
        <v>43803</v>
      </c>
      <c r="C1580" s="3">
        <v>0.75</v>
      </c>
      <c r="D1580" s="3">
        <v>18</v>
      </c>
      <c r="E1580" s="3">
        <v>65</v>
      </c>
      <c r="F1580" s="3">
        <v>1.7</v>
      </c>
      <c r="G1580" s="5">
        <v>1.9</v>
      </c>
      <c r="H1580" s="3">
        <v>3.5999999999999996</v>
      </c>
      <c r="I1580" s="3">
        <v>1.55139</v>
      </c>
      <c r="J1580" s="12">
        <f t="shared" si="72"/>
        <v>2.9666666666666663</v>
      </c>
      <c r="L1580" s="3">
        <f t="shared" si="73"/>
        <v>0</v>
      </c>
      <c r="M1580" s="3">
        <f t="shared" si="74"/>
        <v>0</v>
      </c>
      <c r="N1580" s="3"/>
      <c r="O1580" s="3"/>
      <c r="P1580" s="3"/>
      <c r="Q1580" s="3"/>
      <c r="R1580" s="3"/>
      <c r="S1580" s="3">
        <f>IF(ISBLANK(Table13[[#This Row],[T1]]),0,IF(Table13[[#This Row],[T1]]&gt;0,1,0))</f>
        <v>1</v>
      </c>
      <c r="T1580" s="3">
        <f>IF(ISBLANK(Table13[[#This Row],[T2]]),0,IF(Table13[[#This Row],[T2]]&gt;0,1,0))</f>
        <v>0</v>
      </c>
      <c r="U1580" s="3">
        <f>IF(ISBLANK(Table13[[#This Row],[T3]]),0,IF(Table13[[#This Row],[T3]]&gt;0,1,0))</f>
        <v>1</v>
      </c>
      <c r="V1580" s="3">
        <f>IF(ISBLANK(Table13[[#This Row],[T4]]),0,IF(Table13[[#This Row],[T4]]&gt;0,1,0))</f>
        <v>0</v>
      </c>
      <c r="W1580" s="27"/>
      <c r="Y1580" s="3">
        <v>3.5999999999999996</v>
      </c>
      <c r="AB1580" s="30">
        <v>1550</v>
      </c>
      <c r="AC1580" s="30">
        <v>1.4662588730313839</v>
      </c>
      <c r="AD1580" s="30">
        <v>0.53374112696861609</v>
      </c>
    </row>
    <row r="1581" spans="1:30">
      <c r="A1581" s="4">
        <v>43803.791666666664</v>
      </c>
      <c r="B1581">
        <v>43803</v>
      </c>
      <c r="C1581" s="3">
        <v>0.79166666666666663</v>
      </c>
      <c r="D1581" s="3">
        <v>19</v>
      </c>
      <c r="E1581" s="3">
        <v>65</v>
      </c>
      <c r="F1581" s="3">
        <v>1.1000000000000001</v>
      </c>
      <c r="G1581" s="5">
        <v>1</v>
      </c>
      <c r="H1581" s="3">
        <v>2.1</v>
      </c>
      <c r="I1581" s="3">
        <v>1.55139</v>
      </c>
      <c r="J1581" s="12">
        <f t="shared" si="72"/>
        <v>2.84</v>
      </c>
      <c r="L1581" s="3">
        <f t="shared" si="73"/>
        <v>0</v>
      </c>
      <c r="M1581" s="3">
        <f t="shared" si="74"/>
        <v>0</v>
      </c>
      <c r="N1581" s="3"/>
      <c r="O1581" s="3"/>
      <c r="P1581" s="3"/>
      <c r="Q1581" s="3"/>
      <c r="R1581" s="3"/>
      <c r="S1581" s="3">
        <f>IF(ISBLANK(Table13[[#This Row],[T1]]),0,IF(Table13[[#This Row],[T1]]&gt;0,1,0))</f>
        <v>1</v>
      </c>
      <c r="T1581" s="3">
        <f>IF(ISBLANK(Table13[[#This Row],[T2]]),0,IF(Table13[[#This Row],[T2]]&gt;0,1,0))</f>
        <v>0</v>
      </c>
      <c r="U1581" s="3">
        <f>IF(ISBLANK(Table13[[#This Row],[T3]]),0,IF(Table13[[#This Row],[T3]]&gt;0,1,0))</f>
        <v>0</v>
      </c>
      <c r="V1581" s="3">
        <f>IF(ISBLANK(Table13[[#This Row],[T4]]),0,IF(Table13[[#This Row],[T4]]&gt;0,1,0))</f>
        <v>0</v>
      </c>
      <c r="W1581" s="27"/>
      <c r="Y1581" s="3">
        <v>2.1</v>
      </c>
      <c r="AB1581" s="30">
        <v>1551</v>
      </c>
      <c r="AC1581" s="30">
        <v>1.5166937927275492</v>
      </c>
      <c r="AD1581" s="30">
        <v>-0.71669379272754918</v>
      </c>
    </row>
    <row r="1582" spans="1:30">
      <c r="A1582" s="4">
        <v>43803.833333333336</v>
      </c>
      <c r="B1582">
        <v>43803</v>
      </c>
      <c r="C1582" s="3">
        <v>0.83333333333333337</v>
      </c>
      <c r="D1582" s="3">
        <v>20</v>
      </c>
      <c r="E1582" s="3">
        <v>65</v>
      </c>
      <c r="F1582" s="3">
        <v>3.1</v>
      </c>
      <c r="G1582" s="5">
        <v>1.3</v>
      </c>
      <c r="H1582" s="3">
        <v>4.4000000000000004</v>
      </c>
      <c r="I1582" s="3">
        <v>1.55139</v>
      </c>
      <c r="J1582" s="12">
        <f t="shared" si="72"/>
        <v>3.0249999999999999</v>
      </c>
      <c r="L1582" s="3">
        <f t="shared" si="73"/>
        <v>0</v>
      </c>
      <c r="M1582" s="3">
        <f t="shared" si="74"/>
        <v>0</v>
      </c>
      <c r="N1582" s="3"/>
      <c r="O1582" s="3"/>
      <c r="P1582" s="3"/>
      <c r="Q1582" s="3"/>
      <c r="R1582" s="3"/>
      <c r="S1582" s="3">
        <f>IF(ISBLANK(Table13[[#This Row],[T1]]),0,IF(Table13[[#This Row],[T1]]&gt;0,1,0))</f>
        <v>1</v>
      </c>
      <c r="T1582" s="3">
        <f>IF(ISBLANK(Table13[[#This Row],[T2]]),0,IF(Table13[[#This Row],[T2]]&gt;0,1,0))</f>
        <v>0</v>
      </c>
      <c r="U1582" s="3">
        <f>IF(ISBLANK(Table13[[#This Row],[T3]]),0,IF(Table13[[#This Row],[T3]]&gt;0,1,0))</f>
        <v>0</v>
      </c>
      <c r="V1582" s="3">
        <f>IF(ISBLANK(Table13[[#This Row],[T4]]),0,IF(Table13[[#This Row],[T4]]&gt;0,1,0))</f>
        <v>0</v>
      </c>
      <c r="W1582" s="27"/>
      <c r="Y1582" s="3">
        <v>4.4000000000000004</v>
      </c>
      <c r="AB1582" s="30">
        <v>1552</v>
      </c>
      <c r="AC1582" s="30">
        <v>1.5274170752466043</v>
      </c>
      <c r="AD1582" s="30">
        <v>1.0725829247533958</v>
      </c>
    </row>
    <row r="1583" spans="1:30">
      <c r="A1583" s="4">
        <v>43803.875</v>
      </c>
      <c r="B1583">
        <v>43803</v>
      </c>
      <c r="C1583" s="3">
        <v>0.875</v>
      </c>
      <c r="D1583" s="3">
        <v>21</v>
      </c>
      <c r="E1583" s="3">
        <v>65</v>
      </c>
      <c r="F1583" s="3">
        <v>1.1000000000000001</v>
      </c>
      <c r="G1583" s="5">
        <v>2</v>
      </c>
      <c r="H1583" s="3">
        <v>3.1</v>
      </c>
      <c r="I1583" s="3">
        <v>1.55139</v>
      </c>
      <c r="J1583" s="12">
        <f t="shared" si="72"/>
        <v>2.5666666666666664</v>
      </c>
      <c r="L1583" s="3">
        <f t="shared" si="73"/>
        <v>0</v>
      </c>
      <c r="M1583" s="3">
        <f t="shared" si="74"/>
        <v>0</v>
      </c>
      <c r="N1583" s="3"/>
      <c r="O1583" s="3"/>
      <c r="P1583" s="3"/>
      <c r="Q1583" s="3"/>
      <c r="R1583" s="3"/>
      <c r="S1583" s="3">
        <f>IF(ISBLANK(Table13[[#This Row],[T1]]),0,IF(Table13[[#This Row],[T1]]&gt;0,1,0))</f>
        <v>1</v>
      </c>
      <c r="T1583" s="3">
        <f>IF(ISBLANK(Table13[[#This Row],[T2]]),0,IF(Table13[[#This Row],[T2]]&gt;0,1,0))</f>
        <v>0</v>
      </c>
      <c r="U1583" s="3">
        <f>IF(ISBLANK(Table13[[#This Row],[T3]]),0,IF(Table13[[#This Row],[T3]]&gt;0,1,0))</f>
        <v>0</v>
      </c>
      <c r="V1583" s="3">
        <f>IF(ISBLANK(Table13[[#This Row],[T4]]),0,IF(Table13[[#This Row],[T4]]&gt;0,1,0))</f>
        <v>0</v>
      </c>
      <c r="W1583" s="27"/>
      <c r="Y1583" s="3">
        <v>3.1</v>
      </c>
      <c r="AB1583" s="30">
        <v>1553</v>
      </c>
      <c r="AC1583" s="30">
        <v>1.6891729974952789</v>
      </c>
      <c r="AD1583" s="30">
        <v>1.4108270025047212</v>
      </c>
    </row>
    <row r="1584" spans="1:30">
      <c r="A1584" s="4">
        <v>43803.916666666664</v>
      </c>
      <c r="B1584">
        <v>43803</v>
      </c>
      <c r="C1584" s="3">
        <v>0.91666666666666663</v>
      </c>
      <c r="D1584" s="3">
        <v>22</v>
      </c>
      <c r="E1584" s="3">
        <v>65</v>
      </c>
      <c r="F1584" s="3">
        <v>1.3</v>
      </c>
      <c r="G1584" s="5">
        <v>2.2999999999999998</v>
      </c>
      <c r="H1584" s="3">
        <v>3.5999999999999996</v>
      </c>
      <c r="I1584" s="3">
        <v>1.55139</v>
      </c>
      <c r="J1584" s="12">
        <f t="shared" si="72"/>
        <v>2.2999999999999998</v>
      </c>
      <c r="L1584" s="3">
        <f t="shared" si="73"/>
        <v>0</v>
      </c>
      <c r="M1584" s="3">
        <f t="shared" si="74"/>
        <v>0</v>
      </c>
      <c r="N1584" s="3"/>
      <c r="O1584" s="3"/>
      <c r="P1584" s="3"/>
      <c r="Q1584" s="3"/>
      <c r="R1584" s="3"/>
      <c r="S1584" s="3">
        <f>IF(ISBLANK(Table13[[#This Row],[T1]]),0,IF(Table13[[#This Row],[T1]]&gt;0,1,0))</f>
        <v>1</v>
      </c>
      <c r="T1584" s="3">
        <f>IF(ISBLANK(Table13[[#This Row],[T2]]),0,IF(Table13[[#This Row],[T2]]&gt;0,1,0))</f>
        <v>0</v>
      </c>
      <c r="U1584" s="3">
        <f>IF(ISBLANK(Table13[[#This Row],[T3]]),0,IF(Table13[[#This Row],[T3]]&gt;0,1,0))</f>
        <v>1</v>
      </c>
      <c r="V1584" s="3">
        <f>IF(ISBLANK(Table13[[#This Row],[T4]]),0,IF(Table13[[#This Row],[T4]]&gt;0,1,0))</f>
        <v>0</v>
      </c>
      <c r="W1584" s="27"/>
      <c r="Y1584" s="3">
        <v>3.5999999999999996</v>
      </c>
      <c r="AB1584" s="30">
        <v>1554</v>
      </c>
      <c r="AC1584" s="30">
        <v>1.6601846428372242</v>
      </c>
      <c r="AD1584" s="30">
        <v>1.039815357162776</v>
      </c>
    </row>
    <row r="1585" spans="1:30">
      <c r="A1585" s="4">
        <v>43803.958333333336</v>
      </c>
      <c r="B1585">
        <v>43803</v>
      </c>
      <c r="C1585" s="3">
        <v>0.95833333333333337</v>
      </c>
      <c r="D1585" s="3">
        <v>23</v>
      </c>
      <c r="E1585" s="3">
        <v>65</v>
      </c>
      <c r="F1585" s="3">
        <v>0.6</v>
      </c>
      <c r="G1585" s="5">
        <v>0.4</v>
      </c>
      <c r="H1585" s="3">
        <v>1</v>
      </c>
      <c r="I1585" s="3">
        <v>1.55139</v>
      </c>
      <c r="J1585" s="12">
        <f t="shared" si="72"/>
        <v>1</v>
      </c>
      <c r="L1585" s="3">
        <f t="shared" si="73"/>
        <v>0</v>
      </c>
      <c r="M1585" s="3">
        <f t="shared" si="74"/>
        <v>0</v>
      </c>
      <c r="N1585" s="3"/>
      <c r="O1585" s="3"/>
      <c r="P1585" s="3"/>
      <c r="Q1585" s="3"/>
      <c r="R1585" s="3"/>
      <c r="S1585" s="3">
        <f>IF(ISBLANK(Table13[[#This Row],[T1]]),0,IF(Table13[[#This Row],[T1]]&gt;0,1,0))</f>
        <v>1</v>
      </c>
      <c r="T1585" s="3">
        <f>IF(ISBLANK(Table13[[#This Row],[T2]]),0,IF(Table13[[#This Row],[T2]]&gt;0,1,0))</f>
        <v>1</v>
      </c>
      <c r="U1585" s="3">
        <f>IF(ISBLANK(Table13[[#This Row],[T3]]),0,IF(Table13[[#This Row],[T3]]&gt;0,1,0))</f>
        <v>1</v>
      </c>
      <c r="V1585" s="3">
        <f>IF(ISBLANK(Table13[[#This Row],[T4]]),0,IF(Table13[[#This Row],[T4]]&gt;0,1,0))</f>
        <v>0</v>
      </c>
      <c r="W1585" s="27"/>
      <c r="Y1585" s="3">
        <v>1</v>
      </c>
      <c r="AB1585" s="30">
        <v>1555</v>
      </c>
      <c r="AC1585" s="30">
        <v>1.742142583980876</v>
      </c>
      <c r="AD1585" s="30">
        <v>1.3578574160191241</v>
      </c>
    </row>
    <row r="1586" spans="1:30">
      <c r="W1586" s="27"/>
      <c r="AB1586" s="30">
        <v>1556</v>
      </c>
      <c r="AC1586" s="30">
        <v>1.6419195706982246</v>
      </c>
      <c r="AD1586" s="30">
        <v>1.4580804293017755</v>
      </c>
    </row>
    <row r="1587" spans="1:30">
      <c r="W1587" s="27"/>
      <c r="AB1587" s="30">
        <v>1557</v>
      </c>
      <c r="AC1587" s="30">
        <v>1.7320661275714997</v>
      </c>
      <c r="AD1587" s="30">
        <v>0.3679338724285004</v>
      </c>
    </row>
    <row r="1588" spans="1:30">
      <c r="W1588" s="27"/>
      <c r="AB1588" s="30">
        <v>1558</v>
      </c>
      <c r="AC1588" s="30">
        <v>1.7320661275714997</v>
      </c>
      <c r="AD1588" s="30">
        <v>-0.33206612757149978</v>
      </c>
    </row>
    <row r="1589" spans="1:30">
      <c r="W1589" s="27"/>
      <c r="AB1589" s="30">
        <v>1559</v>
      </c>
      <c r="AC1589" s="30">
        <v>1.8124333222655962</v>
      </c>
      <c r="AD1589" s="30">
        <v>0.38756667773440401</v>
      </c>
    </row>
    <row r="1590" spans="1:30" ht="15.75" thickBot="1">
      <c r="W1590" s="27"/>
      <c r="AB1590" s="31">
        <v>1560</v>
      </c>
      <c r="AC1590" s="31">
        <v>1.8338798873037065</v>
      </c>
      <c r="AD1590" s="31">
        <v>-1.1338798873037066</v>
      </c>
    </row>
    <row r="1591" spans="1:30">
      <c r="W1591" s="27"/>
    </row>
    <row r="1592" spans="1:30">
      <c r="W1592" s="27"/>
    </row>
    <row r="1593" spans="1:30">
      <c r="W1593" s="27"/>
    </row>
    <row r="1594" spans="1:30">
      <c r="W1594" s="27"/>
    </row>
    <row r="1595" spans="1:30">
      <c r="W1595" s="27"/>
    </row>
    <row r="1596" spans="1:30">
      <c r="W1596" s="27"/>
    </row>
    <row r="1597" spans="1:30">
      <c r="W1597" s="27"/>
    </row>
    <row r="1598" spans="1:30">
      <c r="W1598" s="27"/>
    </row>
    <row r="1599" spans="1:30">
      <c r="W1599" s="27"/>
    </row>
    <row r="1600" spans="1:30">
      <c r="W1600" s="27"/>
    </row>
    <row r="1601" spans="23:23">
      <c r="W1601" s="27"/>
    </row>
    <row r="1602" spans="23:23">
      <c r="W1602" s="27"/>
    </row>
    <row r="1603" spans="23:23">
      <c r="W1603" s="27"/>
    </row>
    <row r="1604" spans="23:23">
      <c r="W1604" s="27"/>
    </row>
    <row r="1605" spans="23:23">
      <c r="W1605" s="27"/>
    </row>
    <row r="1606" spans="23:23">
      <c r="W1606" s="27"/>
    </row>
    <row r="1607" spans="23:23">
      <c r="W1607" s="27"/>
    </row>
    <row r="1608" spans="23:23">
      <c r="W1608" s="27"/>
    </row>
    <row r="1609" spans="23:23">
      <c r="W1609" s="27"/>
    </row>
    <row r="1610" spans="23:23">
      <c r="W1610" s="27"/>
    </row>
    <row r="1611" spans="23:23">
      <c r="W1611" s="27"/>
    </row>
    <row r="1612" spans="23:23">
      <c r="W1612" s="27"/>
    </row>
    <row r="1613" spans="23:23">
      <c r="W1613" s="27"/>
    </row>
    <row r="1614" spans="23:23">
      <c r="W1614" s="27"/>
    </row>
    <row r="1615" spans="23:23">
      <c r="W1615" s="27"/>
    </row>
    <row r="1616" spans="23:23">
      <c r="W1616" s="27"/>
    </row>
    <row r="1617" spans="23:23">
      <c r="W1617" s="27"/>
    </row>
    <row r="1618" spans="23:23">
      <c r="W1618" s="27"/>
    </row>
    <row r="1619" spans="23:23">
      <c r="W1619" s="27"/>
    </row>
    <row r="1620" spans="23:23">
      <c r="W1620" s="27"/>
    </row>
    <row r="1621" spans="23:23">
      <c r="W1621" s="27"/>
    </row>
    <row r="1622" spans="23:23">
      <c r="W1622" s="27"/>
    </row>
    <row r="1623" spans="23:23">
      <c r="W1623" s="27"/>
    </row>
    <row r="1624" spans="23:23">
      <c r="W1624" s="27"/>
    </row>
    <row r="1625" spans="23:23">
      <c r="W1625" s="27"/>
    </row>
    <row r="1626" spans="23:23">
      <c r="W1626" s="27"/>
    </row>
    <row r="1627" spans="23:23">
      <c r="W1627" s="27"/>
    </row>
    <row r="1628" spans="23:23">
      <c r="W1628" s="27"/>
    </row>
    <row r="1629" spans="23:23">
      <c r="W1629" s="27"/>
    </row>
    <row r="1630" spans="23:23">
      <c r="W1630" s="27"/>
    </row>
    <row r="1631" spans="23:23">
      <c r="W1631" s="27"/>
    </row>
    <row r="1632" spans="23:23">
      <c r="W1632" s="27"/>
    </row>
    <row r="1633" spans="23:23">
      <c r="W1633" s="27"/>
    </row>
    <row r="1634" spans="23:23">
      <c r="W1634" s="27"/>
    </row>
    <row r="1635" spans="23:23">
      <c r="W1635" s="27"/>
    </row>
    <row r="1636" spans="23:23">
      <c r="W1636" s="27"/>
    </row>
    <row r="1637" spans="23:23">
      <c r="W1637" s="27"/>
    </row>
    <row r="1638" spans="23:23">
      <c r="W1638" s="27"/>
    </row>
    <row r="1639" spans="23:23">
      <c r="W1639" s="27"/>
    </row>
    <row r="1640" spans="23:23">
      <c r="W1640" s="27"/>
    </row>
    <row r="1641" spans="23:23">
      <c r="W1641" s="27"/>
    </row>
    <row r="1642" spans="23:23">
      <c r="W1642" s="27"/>
    </row>
    <row r="1643" spans="23:23">
      <c r="W1643" s="27"/>
    </row>
    <row r="1644" spans="23:23">
      <c r="W1644" s="27"/>
    </row>
    <row r="1645" spans="23:23">
      <c r="W1645" s="27"/>
    </row>
    <row r="1646" spans="23:23">
      <c r="W1646" s="27"/>
    </row>
    <row r="1647" spans="23:23">
      <c r="W1647" s="27"/>
    </row>
    <row r="1648" spans="23:23">
      <c r="W1648" s="27"/>
    </row>
    <row r="1649" spans="23:23">
      <c r="W1649" s="27"/>
    </row>
    <row r="1650" spans="23:23">
      <c r="W1650" s="27"/>
    </row>
    <row r="1651" spans="23:23">
      <c r="W1651" s="27"/>
    </row>
    <row r="1652" spans="23:23">
      <c r="W1652" s="27"/>
    </row>
    <row r="1653" spans="23:23">
      <c r="W1653" s="27"/>
    </row>
    <row r="1654" spans="23:23">
      <c r="W1654" s="27"/>
    </row>
    <row r="1655" spans="23:23">
      <c r="W1655" s="27"/>
    </row>
    <row r="1656" spans="23:23">
      <c r="W1656" s="27"/>
    </row>
    <row r="1657" spans="23:23">
      <c r="W1657" s="27"/>
    </row>
    <row r="1658" spans="23:23">
      <c r="W1658" s="27"/>
    </row>
    <row r="1659" spans="23:23">
      <c r="W1659" s="27"/>
    </row>
    <row r="1660" spans="23:23">
      <c r="W1660" s="27"/>
    </row>
    <row r="1661" spans="23:23">
      <c r="W1661" s="27"/>
    </row>
    <row r="1662" spans="23:23">
      <c r="W1662" s="27"/>
    </row>
    <row r="1663" spans="23:23">
      <c r="W1663" s="27"/>
    </row>
    <row r="1664" spans="23:23">
      <c r="W1664" s="27"/>
    </row>
    <row r="1665" spans="23:23">
      <c r="W1665" s="27"/>
    </row>
    <row r="1666" spans="23:23">
      <c r="W1666" s="27"/>
    </row>
    <row r="1667" spans="23:23">
      <c r="W1667" s="27"/>
    </row>
    <row r="1668" spans="23:23">
      <c r="W1668" s="27"/>
    </row>
    <row r="1669" spans="23:23">
      <c r="W1669" s="27"/>
    </row>
    <row r="1670" spans="23:23">
      <c r="W1670" s="27"/>
    </row>
    <row r="1671" spans="23:23">
      <c r="W1671" s="27"/>
    </row>
    <row r="1672" spans="23:23">
      <c r="W1672" s="27"/>
    </row>
    <row r="1673" spans="23:23">
      <c r="W1673" s="27"/>
    </row>
    <row r="1674" spans="23:23">
      <c r="W1674" s="27"/>
    </row>
    <row r="1675" spans="23:23">
      <c r="W1675" s="27"/>
    </row>
    <row r="1676" spans="23:23">
      <c r="W1676" s="27"/>
    </row>
    <row r="1677" spans="23:23">
      <c r="W1677" s="27"/>
    </row>
    <row r="1678" spans="23:23">
      <c r="W1678" s="27"/>
    </row>
    <row r="1679" spans="23:23">
      <c r="W1679" s="27"/>
    </row>
    <row r="1680" spans="23:23">
      <c r="W1680" s="27"/>
    </row>
    <row r="1681" spans="23:23">
      <c r="W1681" s="27"/>
    </row>
    <row r="1682" spans="23:23">
      <c r="W1682" s="27"/>
    </row>
    <row r="1683" spans="23:23">
      <c r="W1683" s="27"/>
    </row>
    <row r="1684" spans="23:23">
      <c r="W1684" s="27"/>
    </row>
    <row r="1685" spans="23:23">
      <c r="W1685" s="27"/>
    </row>
    <row r="1686" spans="23:23">
      <c r="W1686" s="27"/>
    </row>
    <row r="1687" spans="23:23">
      <c r="W1687" s="27"/>
    </row>
    <row r="1688" spans="23:23">
      <c r="W1688" s="27"/>
    </row>
    <row r="1689" spans="23:23">
      <c r="W1689" s="27"/>
    </row>
    <row r="1690" spans="23:23">
      <c r="W1690" s="27"/>
    </row>
    <row r="1691" spans="23:23">
      <c r="W1691" s="27"/>
    </row>
    <row r="1692" spans="23:23">
      <c r="W1692" s="27"/>
    </row>
    <row r="1693" spans="23:23">
      <c r="W1693" s="27"/>
    </row>
    <row r="1694" spans="23:23">
      <c r="W1694" s="27"/>
    </row>
    <row r="1695" spans="23:23">
      <c r="W1695" s="27"/>
    </row>
    <row r="1696" spans="23:23">
      <c r="W1696" s="27"/>
    </row>
    <row r="1697" spans="23:23">
      <c r="W1697" s="27"/>
    </row>
    <row r="1698" spans="23:23">
      <c r="W1698" s="27"/>
    </row>
    <row r="1699" spans="23:23">
      <c r="W1699" s="27"/>
    </row>
    <row r="1700" spans="23:23">
      <c r="W1700" s="27"/>
    </row>
    <row r="1701" spans="23:23">
      <c r="W1701" s="27"/>
    </row>
    <row r="1702" spans="23:23">
      <c r="W1702" s="27"/>
    </row>
    <row r="1703" spans="23:23">
      <c r="W1703" s="27"/>
    </row>
    <row r="1704" spans="23:23">
      <c r="W1704" s="27"/>
    </row>
    <row r="1705" spans="23:23">
      <c r="W1705" s="27"/>
    </row>
    <row r="1706" spans="23:23">
      <c r="W1706" s="27"/>
    </row>
    <row r="1707" spans="23:23">
      <c r="W1707" s="27"/>
    </row>
    <row r="1708" spans="23:23">
      <c r="W1708" s="27"/>
    </row>
    <row r="1709" spans="23:23">
      <c r="W1709" s="27"/>
    </row>
    <row r="1710" spans="23:23">
      <c r="W1710" s="27"/>
    </row>
    <row r="1711" spans="23:23">
      <c r="W1711" s="27"/>
    </row>
    <row r="1712" spans="23:23">
      <c r="W1712" s="27"/>
    </row>
    <row r="1713" spans="23:23">
      <c r="W1713" s="27"/>
    </row>
    <row r="1714" spans="23:23">
      <c r="W1714" s="27"/>
    </row>
    <row r="1715" spans="23:23">
      <c r="W1715" s="27"/>
    </row>
    <row r="1716" spans="23:23">
      <c r="W1716" s="27"/>
    </row>
    <row r="1717" spans="23:23">
      <c r="W1717" s="27"/>
    </row>
    <row r="1718" spans="23:23">
      <c r="W1718" s="27"/>
    </row>
    <row r="1719" spans="23:23">
      <c r="W1719" s="27"/>
    </row>
    <row r="1720" spans="23:23">
      <c r="W1720" s="27"/>
    </row>
    <row r="1721" spans="23:23">
      <c r="W1721" s="27"/>
    </row>
    <row r="1722" spans="23:23">
      <c r="W1722" s="27"/>
    </row>
    <row r="1723" spans="23:23">
      <c r="W1723" s="27"/>
    </row>
    <row r="1724" spans="23:23">
      <c r="W1724" s="27"/>
    </row>
    <row r="1725" spans="23:23">
      <c r="W1725" s="27"/>
    </row>
    <row r="1726" spans="23:23">
      <c r="W1726" s="27"/>
    </row>
    <row r="1727" spans="23:23">
      <c r="W1727" s="27"/>
    </row>
    <row r="1728" spans="23:23">
      <c r="W1728" s="27"/>
    </row>
    <row r="1729" spans="23:23">
      <c r="W1729" s="27"/>
    </row>
    <row r="1730" spans="23:23">
      <c r="W1730" s="27"/>
    </row>
    <row r="1731" spans="23:23">
      <c r="W1731" s="27"/>
    </row>
    <row r="1732" spans="23:23">
      <c r="W1732" s="27"/>
    </row>
    <row r="1733" spans="23:23">
      <c r="W1733" s="27"/>
    </row>
    <row r="1734" spans="23:23">
      <c r="W1734" s="27"/>
    </row>
    <row r="1735" spans="23:23">
      <c r="W1735" s="27"/>
    </row>
    <row r="1736" spans="23:23">
      <c r="W1736" s="27"/>
    </row>
    <row r="1737" spans="23:23">
      <c r="W1737" s="27"/>
    </row>
    <row r="1738" spans="23:23">
      <c r="W1738" s="27"/>
    </row>
    <row r="1739" spans="23:23">
      <c r="W1739" s="27"/>
    </row>
    <row r="1740" spans="23:23">
      <c r="W1740" s="27"/>
    </row>
    <row r="1741" spans="23:23">
      <c r="W1741" s="27"/>
    </row>
    <row r="1742" spans="23:23">
      <c r="W1742" s="27"/>
    </row>
    <row r="1743" spans="23:23">
      <c r="W1743" s="27"/>
    </row>
    <row r="1744" spans="23:23">
      <c r="W1744" s="27"/>
    </row>
    <row r="1745" spans="23:23">
      <c r="W1745" s="27"/>
    </row>
    <row r="1746" spans="23:23">
      <c r="W1746" s="27"/>
    </row>
    <row r="1747" spans="23:23">
      <c r="W1747" s="27"/>
    </row>
    <row r="1748" spans="23:23">
      <c r="W1748" s="27"/>
    </row>
    <row r="1749" spans="23:23">
      <c r="W1749" s="27"/>
    </row>
    <row r="1750" spans="23:23">
      <c r="W1750" s="27"/>
    </row>
    <row r="1751" spans="23:23">
      <c r="W1751" s="27"/>
    </row>
    <row r="1752" spans="23:23">
      <c r="W1752" s="27"/>
    </row>
    <row r="1753" spans="23:23">
      <c r="W1753" s="27"/>
    </row>
    <row r="1754" spans="23:23">
      <c r="W1754" s="27"/>
    </row>
    <row r="1755" spans="23:23">
      <c r="W1755" s="27"/>
    </row>
    <row r="1756" spans="23:23">
      <c r="W1756" s="27"/>
    </row>
    <row r="1757" spans="23:23">
      <c r="W1757" s="27"/>
    </row>
    <row r="1758" spans="23:23">
      <c r="W1758" s="27"/>
    </row>
    <row r="1759" spans="23:23">
      <c r="W1759" s="27"/>
    </row>
    <row r="1760" spans="23:23">
      <c r="W1760" s="27"/>
    </row>
    <row r="1761" spans="23:23">
      <c r="W1761" s="27"/>
    </row>
    <row r="1762" spans="23:23">
      <c r="W1762" s="27"/>
    </row>
    <row r="1763" spans="23:23">
      <c r="W1763" s="27"/>
    </row>
    <row r="1764" spans="23:23">
      <c r="W1764" s="27"/>
    </row>
    <row r="1765" spans="23:23">
      <c r="W1765" s="27"/>
    </row>
    <row r="1766" spans="23:23">
      <c r="W1766" s="27"/>
    </row>
    <row r="1767" spans="23:23">
      <c r="W1767" s="27"/>
    </row>
    <row r="1768" spans="23:23">
      <c r="W1768" s="27"/>
    </row>
    <row r="1769" spans="23:23">
      <c r="W1769" s="27"/>
    </row>
    <row r="1770" spans="23:23">
      <c r="W1770" s="27"/>
    </row>
    <row r="1771" spans="23:23">
      <c r="W1771" s="27"/>
    </row>
    <row r="1772" spans="23:23">
      <c r="W1772" s="27"/>
    </row>
    <row r="1773" spans="23:23">
      <c r="W1773" s="27"/>
    </row>
    <row r="1774" spans="23:23">
      <c r="W1774" s="27"/>
    </row>
    <row r="1775" spans="23:23">
      <c r="W1775" s="27"/>
    </row>
    <row r="1776" spans="23:23">
      <c r="W1776" s="27"/>
    </row>
    <row r="1777" spans="23:23">
      <c r="W1777" s="27"/>
    </row>
    <row r="1778" spans="23:23">
      <c r="W1778" s="27"/>
    </row>
    <row r="1779" spans="23:23">
      <c r="W1779" s="27"/>
    </row>
    <row r="1780" spans="23:23">
      <c r="W1780" s="27"/>
    </row>
    <row r="1781" spans="23:23">
      <c r="W1781" s="27"/>
    </row>
    <row r="1782" spans="23:23">
      <c r="W1782" s="27"/>
    </row>
    <row r="1783" spans="23:23">
      <c r="W1783" s="27"/>
    </row>
    <row r="1784" spans="23:23">
      <c r="W1784" s="27"/>
    </row>
    <row r="1785" spans="23:23">
      <c r="W1785" s="27"/>
    </row>
    <row r="1786" spans="23:23">
      <c r="W1786" s="27"/>
    </row>
    <row r="1787" spans="23:23">
      <c r="W1787" s="27"/>
    </row>
    <row r="1788" spans="23:23">
      <c r="W1788" s="27"/>
    </row>
    <row r="1789" spans="23:23">
      <c r="W1789" s="27"/>
    </row>
    <row r="1790" spans="23:23">
      <c r="W1790" s="27"/>
    </row>
    <row r="1791" spans="23:23">
      <c r="W1791" s="27"/>
    </row>
    <row r="1792" spans="23:23">
      <c r="W1792" s="27"/>
    </row>
    <row r="1793" spans="23:23">
      <c r="W1793" s="27"/>
    </row>
    <row r="1794" spans="23:23">
      <c r="W1794" s="27"/>
    </row>
    <row r="1795" spans="23:23">
      <c r="W1795" s="27"/>
    </row>
    <row r="1796" spans="23:23">
      <c r="W1796" s="27"/>
    </row>
    <row r="1797" spans="23:23">
      <c r="W1797" s="27"/>
    </row>
    <row r="1798" spans="23:23">
      <c r="W1798" s="27"/>
    </row>
    <row r="1799" spans="23:23">
      <c r="W1799" s="27"/>
    </row>
    <row r="1800" spans="23:23">
      <c r="W1800" s="27"/>
    </row>
    <row r="1801" spans="23:23">
      <c r="W1801" s="27"/>
    </row>
    <row r="1802" spans="23:23">
      <c r="W1802" s="27"/>
    </row>
    <row r="1803" spans="23:23">
      <c r="W1803" s="27"/>
    </row>
    <row r="1804" spans="23:23">
      <c r="W1804" s="27"/>
    </row>
    <row r="1805" spans="23:23">
      <c r="W1805" s="27"/>
    </row>
    <row r="1806" spans="23:23">
      <c r="W1806" s="27"/>
    </row>
    <row r="1807" spans="23:23">
      <c r="W1807" s="27"/>
    </row>
    <row r="1808" spans="23:23">
      <c r="W1808" s="27"/>
    </row>
    <row r="1809" spans="23:23">
      <c r="W1809" s="27"/>
    </row>
    <row r="1810" spans="23:23">
      <c r="W1810" s="27"/>
    </row>
    <row r="1811" spans="23:23">
      <c r="W1811" s="27"/>
    </row>
    <row r="1812" spans="23:23">
      <c r="W1812" s="27"/>
    </row>
    <row r="1813" spans="23:23">
      <c r="W1813" s="27"/>
    </row>
    <row r="1814" spans="23:23">
      <c r="W1814" s="27"/>
    </row>
    <row r="1815" spans="23:23">
      <c r="W1815" s="27"/>
    </row>
    <row r="1816" spans="23:23">
      <c r="W1816" s="27"/>
    </row>
    <row r="1817" spans="23:23">
      <c r="W1817" s="27"/>
    </row>
    <row r="1818" spans="23:23">
      <c r="W1818" s="27"/>
    </row>
    <row r="1819" spans="23:23">
      <c r="W1819" s="27"/>
    </row>
    <row r="1820" spans="23:23">
      <c r="W1820" s="27"/>
    </row>
    <row r="1821" spans="23:23">
      <c r="W1821" s="27"/>
    </row>
    <row r="1822" spans="23:23">
      <c r="W1822" s="27"/>
    </row>
    <row r="1823" spans="23:23">
      <c r="W1823" s="27"/>
    </row>
    <row r="1824" spans="23:23">
      <c r="W1824" s="27"/>
    </row>
    <row r="1825" spans="23:23">
      <c r="W1825" s="27"/>
    </row>
    <row r="1826" spans="23:23">
      <c r="W1826" s="27"/>
    </row>
    <row r="1827" spans="23:23">
      <c r="W1827" s="27"/>
    </row>
    <row r="1828" spans="23:23">
      <c r="W1828" s="27"/>
    </row>
    <row r="1829" spans="23:23">
      <c r="W1829" s="27"/>
    </row>
    <row r="1830" spans="23:23">
      <c r="W1830" s="27"/>
    </row>
    <row r="1831" spans="23:23">
      <c r="W1831" s="27"/>
    </row>
    <row r="1832" spans="23:23">
      <c r="W1832" s="27"/>
    </row>
    <row r="1833" spans="23:23">
      <c r="W1833" s="27"/>
    </row>
    <row r="1834" spans="23:23">
      <c r="W1834" s="27"/>
    </row>
    <row r="1835" spans="23:23">
      <c r="W1835" s="27"/>
    </row>
    <row r="1836" spans="23:23">
      <c r="W1836" s="27"/>
    </row>
    <row r="1837" spans="23:23">
      <c r="W1837" s="27"/>
    </row>
    <row r="1838" spans="23:23">
      <c r="W1838" s="27"/>
    </row>
    <row r="1839" spans="23:23">
      <c r="W1839" s="27"/>
    </row>
    <row r="1840" spans="23:23">
      <c r="W1840" s="27"/>
    </row>
    <row r="1841" spans="23:23">
      <c r="W1841" s="27"/>
    </row>
    <row r="1842" spans="23:23">
      <c r="W1842" s="27"/>
    </row>
    <row r="1843" spans="23:23">
      <c r="W1843" s="27"/>
    </row>
    <row r="1844" spans="23:23">
      <c r="W1844" s="27"/>
    </row>
    <row r="1845" spans="23:23">
      <c r="W1845" s="27"/>
    </row>
    <row r="1846" spans="23:23">
      <c r="W1846" s="27"/>
    </row>
    <row r="1847" spans="23:23">
      <c r="W1847" s="27"/>
    </row>
    <row r="1848" spans="23:23">
      <c r="W1848" s="27"/>
    </row>
    <row r="1849" spans="23:23">
      <c r="W1849" s="27"/>
    </row>
    <row r="1850" spans="23:23">
      <c r="W1850" s="27"/>
    </row>
    <row r="1851" spans="23:23">
      <c r="W1851" s="27"/>
    </row>
    <row r="1852" spans="23:23">
      <c r="W1852" s="27"/>
    </row>
    <row r="1853" spans="23:23">
      <c r="W1853" s="27"/>
    </row>
    <row r="1854" spans="23:23">
      <c r="W1854" s="27"/>
    </row>
    <row r="1855" spans="23:23">
      <c r="W1855" s="27"/>
    </row>
    <row r="1856" spans="23:23">
      <c r="W1856" s="27"/>
    </row>
    <row r="1857" spans="23:23">
      <c r="W1857" s="27"/>
    </row>
    <row r="1858" spans="23:23">
      <c r="W1858" s="27"/>
    </row>
    <row r="1859" spans="23:23">
      <c r="W1859" s="27"/>
    </row>
    <row r="1860" spans="23:23">
      <c r="W1860" s="27"/>
    </row>
    <row r="1861" spans="23:23">
      <c r="W1861" s="27"/>
    </row>
    <row r="1862" spans="23:23">
      <c r="W1862" s="27"/>
    </row>
    <row r="1863" spans="23:23">
      <c r="W1863" s="27"/>
    </row>
    <row r="1864" spans="23:23">
      <c r="W1864" s="27"/>
    </row>
    <row r="1865" spans="23:23">
      <c r="W1865" s="27"/>
    </row>
    <row r="1866" spans="23:23">
      <c r="W1866" s="27"/>
    </row>
    <row r="1867" spans="23:23">
      <c r="W1867" s="27"/>
    </row>
    <row r="1868" spans="23:23">
      <c r="W1868" s="27"/>
    </row>
    <row r="1869" spans="23:23">
      <c r="W1869" s="27"/>
    </row>
    <row r="1870" spans="23:23">
      <c r="W1870" s="27"/>
    </row>
    <row r="1871" spans="23:23">
      <c r="W1871" s="27"/>
    </row>
    <row r="1872" spans="23:23">
      <c r="W1872" s="27"/>
    </row>
    <row r="1873" spans="23:23">
      <c r="W1873" s="27"/>
    </row>
    <row r="1874" spans="23:23">
      <c r="W1874" s="27"/>
    </row>
    <row r="1875" spans="23:23">
      <c r="W1875" s="27"/>
    </row>
    <row r="1876" spans="23:23">
      <c r="W1876" s="27"/>
    </row>
    <row r="1877" spans="23:23">
      <c r="W1877" s="27"/>
    </row>
    <row r="1878" spans="23:23">
      <c r="W1878" s="27"/>
    </row>
    <row r="1879" spans="23:23">
      <c r="W1879" s="27"/>
    </row>
    <row r="1880" spans="23:23">
      <c r="W1880" s="27"/>
    </row>
    <row r="1881" spans="23:23">
      <c r="W1881" s="27"/>
    </row>
    <row r="1882" spans="23:23">
      <c r="W1882" s="27"/>
    </row>
    <row r="1883" spans="23:23">
      <c r="W1883" s="27"/>
    </row>
    <row r="1884" spans="23:23">
      <c r="W1884" s="27"/>
    </row>
    <row r="1885" spans="23:23">
      <c r="W1885" s="27"/>
    </row>
    <row r="1886" spans="23:23">
      <c r="W1886" s="27"/>
    </row>
    <row r="1887" spans="23:23">
      <c r="W1887" s="27"/>
    </row>
    <row r="1888" spans="23:23">
      <c r="W1888" s="27"/>
    </row>
    <row r="1889" spans="23:23">
      <c r="W1889" s="27"/>
    </row>
    <row r="1890" spans="23:23">
      <c r="W1890" s="27"/>
    </row>
    <row r="1891" spans="23:23">
      <c r="W1891" s="27"/>
    </row>
    <row r="1892" spans="23:23">
      <c r="W1892" s="27"/>
    </row>
    <row r="1893" spans="23:23">
      <c r="W1893" s="27"/>
    </row>
    <row r="1894" spans="23:23">
      <c r="W1894" s="27"/>
    </row>
    <row r="1895" spans="23:23">
      <c r="W1895" s="27"/>
    </row>
    <row r="1896" spans="23:23">
      <c r="W1896" s="27"/>
    </row>
    <row r="1897" spans="23:23">
      <c r="W1897" s="27"/>
    </row>
    <row r="1898" spans="23:23">
      <c r="W1898" s="27"/>
    </row>
    <row r="1899" spans="23:23">
      <c r="W1899" s="27"/>
    </row>
    <row r="1900" spans="23:23">
      <c r="W1900" s="27"/>
    </row>
    <row r="1901" spans="23:23">
      <c r="W1901" s="27"/>
    </row>
    <row r="1902" spans="23:23">
      <c r="W1902" s="27"/>
    </row>
    <row r="1903" spans="23:23">
      <c r="W1903" s="27"/>
    </row>
    <row r="1904" spans="23:23">
      <c r="W1904" s="27"/>
    </row>
    <row r="1905" spans="23:23">
      <c r="W1905" s="27"/>
    </row>
    <row r="1906" spans="23:23">
      <c r="W1906" s="27"/>
    </row>
    <row r="1907" spans="23:23">
      <c r="W1907" s="27"/>
    </row>
    <row r="1908" spans="23:23">
      <c r="W1908" s="27"/>
    </row>
    <row r="1909" spans="23:23">
      <c r="W1909" s="27"/>
    </row>
    <row r="1910" spans="23:23">
      <c r="W1910" s="27"/>
    </row>
    <row r="1911" spans="23:23">
      <c r="W1911" s="27"/>
    </row>
    <row r="1912" spans="23:23">
      <c r="W1912" s="27"/>
    </row>
    <row r="1913" spans="23:23">
      <c r="W1913" s="27"/>
    </row>
    <row r="1914" spans="23:23">
      <c r="W1914" s="27"/>
    </row>
    <row r="1915" spans="23:23">
      <c r="W1915" s="27"/>
    </row>
    <row r="1916" spans="23:23">
      <c r="W1916" s="27"/>
    </row>
    <row r="1917" spans="23:23">
      <c r="W1917" s="27"/>
    </row>
    <row r="1918" spans="23:23">
      <c r="W1918" s="27"/>
    </row>
    <row r="1919" spans="23:23">
      <c r="W1919" s="27"/>
    </row>
    <row r="1920" spans="23:23">
      <c r="W1920" s="27"/>
    </row>
    <row r="1921" spans="23:23">
      <c r="W1921" s="27"/>
    </row>
    <row r="1922" spans="23:23">
      <c r="W1922" s="27"/>
    </row>
    <row r="1923" spans="23:23">
      <c r="W1923" s="27"/>
    </row>
    <row r="1924" spans="23:23">
      <c r="W1924" s="27"/>
    </row>
    <row r="1925" spans="23:23">
      <c r="W1925" s="27"/>
    </row>
    <row r="1926" spans="23:23">
      <c r="W1926" s="27"/>
    </row>
    <row r="1927" spans="23:23">
      <c r="W1927" s="27"/>
    </row>
    <row r="1928" spans="23:23">
      <c r="W1928" s="27"/>
    </row>
    <row r="1929" spans="23:23">
      <c r="W1929" s="27"/>
    </row>
    <row r="1930" spans="23:23">
      <c r="W1930" s="27"/>
    </row>
    <row r="1931" spans="23:23">
      <c r="W1931" s="27"/>
    </row>
    <row r="1932" spans="23:23">
      <c r="W1932" s="27"/>
    </row>
    <row r="1933" spans="23:23">
      <c r="W1933" s="27"/>
    </row>
    <row r="1934" spans="23:23">
      <c r="W1934" s="27"/>
    </row>
    <row r="1935" spans="23:23">
      <c r="W1935" s="27"/>
    </row>
    <row r="1936" spans="23:23">
      <c r="W1936" s="27"/>
    </row>
    <row r="1937" spans="23:23">
      <c r="W1937" s="27"/>
    </row>
    <row r="1938" spans="23:23">
      <c r="W1938" s="27"/>
    </row>
    <row r="1939" spans="23:23">
      <c r="W1939" s="27"/>
    </row>
    <row r="1940" spans="23:23">
      <c r="W1940" s="27"/>
    </row>
    <row r="1941" spans="23:23">
      <c r="W1941" s="27"/>
    </row>
    <row r="1942" spans="23:23">
      <c r="W1942" s="27"/>
    </row>
    <row r="1943" spans="23:23">
      <c r="W1943" s="27"/>
    </row>
    <row r="1944" spans="23:23">
      <c r="W1944" s="27"/>
    </row>
    <row r="1945" spans="23:23">
      <c r="W1945" s="27"/>
    </row>
    <row r="1946" spans="23:23">
      <c r="W1946" s="27"/>
    </row>
    <row r="1947" spans="23:23">
      <c r="W1947" s="27"/>
    </row>
    <row r="1948" spans="23:23">
      <c r="W1948" s="27"/>
    </row>
    <row r="1949" spans="23:23">
      <c r="W1949" s="27"/>
    </row>
    <row r="1950" spans="23:23">
      <c r="W1950" s="27"/>
    </row>
    <row r="1951" spans="23:23">
      <c r="W1951" s="27"/>
    </row>
    <row r="1952" spans="23:23">
      <c r="W1952" s="27"/>
    </row>
    <row r="1953" spans="23:23">
      <c r="W1953" s="27"/>
    </row>
    <row r="1954" spans="23:23">
      <c r="W1954" s="27"/>
    </row>
    <row r="1955" spans="23:23">
      <c r="W1955" s="27"/>
    </row>
    <row r="1956" spans="23:23">
      <c r="W1956" s="27"/>
    </row>
    <row r="1957" spans="23:23">
      <c r="W1957" s="27"/>
    </row>
    <row r="1958" spans="23:23">
      <c r="W1958" s="27"/>
    </row>
    <row r="1959" spans="23:23">
      <c r="W1959" s="27"/>
    </row>
    <row r="1960" spans="23:23">
      <c r="W1960" s="27"/>
    </row>
    <row r="1961" spans="23:23">
      <c r="W1961" s="27"/>
    </row>
    <row r="1962" spans="23:23">
      <c r="W1962" s="27"/>
    </row>
    <row r="1963" spans="23:23">
      <c r="W1963" s="27"/>
    </row>
    <row r="1964" spans="23:23">
      <c r="W1964" s="27"/>
    </row>
    <row r="1965" spans="23:23">
      <c r="W1965" s="27"/>
    </row>
    <row r="1966" spans="23:23">
      <c r="W1966" s="27"/>
    </row>
    <row r="1967" spans="23:23">
      <c r="W1967" s="27"/>
    </row>
    <row r="1968" spans="23:23">
      <c r="W1968" s="27"/>
    </row>
    <row r="1969" spans="23:23">
      <c r="W1969" s="27"/>
    </row>
    <row r="1970" spans="23:23">
      <c r="W1970" s="27"/>
    </row>
    <row r="1971" spans="23:23">
      <c r="W1971" s="27"/>
    </row>
    <row r="1972" spans="23:23">
      <c r="W1972" s="27"/>
    </row>
    <row r="1973" spans="23:23">
      <c r="W1973" s="27"/>
    </row>
    <row r="1974" spans="23:23">
      <c r="W1974" s="27"/>
    </row>
    <row r="1975" spans="23:23">
      <c r="W1975" s="27"/>
    </row>
    <row r="1976" spans="23:23">
      <c r="W1976" s="27"/>
    </row>
    <row r="1977" spans="23:23">
      <c r="W1977" s="27"/>
    </row>
    <row r="1978" spans="23:23">
      <c r="W1978" s="27"/>
    </row>
    <row r="1979" spans="23:23">
      <c r="W1979" s="27"/>
    </row>
    <row r="1980" spans="23:23">
      <c r="W1980" s="27"/>
    </row>
    <row r="1981" spans="23:23">
      <c r="W1981" s="27"/>
    </row>
    <row r="1982" spans="23:23">
      <c r="W1982" s="27"/>
    </row>
    <row r="1983" spans="23:23">
      <c r="W1983" s="27"/>
    </row>
    <row r="1984" spans="23:23">
      <c r="W1984" s="27"/>
    </row>
    <row r="1985" spans="23:23">
      <c r="W1985" s="27"/>
    </row>
    <row r="1986" spans="23:23">
      <c r="W1986" s="27"/>
    </row>
    <row r="1987" spans="23:23">
      <c r="W1987" s="27"/>
    </row>
    <row r="1988" spans="23:23">
      <c r="W1988" s="27"/>
    </row>
    <row r="1989" spans="23:23">
      <c r="W1989" s="27"/>
    </row>
    <row r="1990" spans="23:23">
      <c r="W1990" s="27"/>
    </row>
    <row r="1991" spans="23:23">
      <c r="W1991" s="27"/>
    </row>
    <row r="1992" spans="23:23">
      <c r="W1992" s="27"/>
    </row>
    <row r="1993" spans="23:23">
      <c r="W1993" s="27"/>
    </row>
    <row r="1994" spans="23:23">
      <c r="W1994" s="27"/>
    </row>
    <row r="1995" spans="23:23">
      <c r="W1995" s="27"/>
    </row>
    <row r="1996" spans="23:23">
      <c r="W1996" s="27"/>
    </row>
    <row r="1997" spans="23:23">
      <c r="W1997" s="27"/>
    </row>
    <row r="1998" spans="23:23">
      <c r="W1998" s="27"/>
    </row>
    <row r="1999" spans="23:23">
      <c r="W1999" s="27"/>
    </row>
    <row r="2000" spans="23:23">
      <c r="W2000" s="27"/>
    </row>
    <row r="2001" spans="23:23">
      <c r="W2001" s="27"/>
    </row>
    <row r="2002" spans="23:23">
      <c r="W2002" s="27"/>
    </row>
    <row r="2003" spans="23:23">
      <c r="W2003" s="27"/>
    </row>
    <row r="2004" spans="23:23">
      <c r="W2004" s="27"/>
    </row>
    <row r="2005" spans="23:23">
      <c r="W2005" s="27"/>
    </row>
    <row r="2006" spans="23:23">
      <c r="W2006" s="27"/>
    </row>
    <row r="2007" spans="23:23">
      <c r="W2007" s="27"/>
    </row>
    <row r="2008" spans="23:23">
      <c r="W2008" s="27"/>
    </row>
    <row r="2009" spans="23:23">
      <c r="W2009" s="27"/>
    </row>
    <row r="2010" spans="23:23">
      <c r="W2010" s="27"/>
    </row>
    <row r="2011" spans="23:23">
      <c r="W2011" s="27"/>
    </row>
    <row r="2012" spans="23:23">
      <c r="W2012" s="27"/>
    </row>
    <row r="2013" spans="23:23">
      <c r="W2013" s="27"/>
    </row>
    <row r="2014" spans="23:23">
      <c r="W2014" s="27"/>
    </row>
    <row r="2015" spans="23:23">
      <c r="W2015" s="27"/>
    </row>
    <row r="2016" spans="23:23">
      <c r="W2016" s="27"/>
    </row>
    <row r="2017" spans="23:23">
      <c r="W2017" s="27"/>
    </row>
    <row r="2018" spans="23:23">
      <c r="W2018" s="27"/>
    </row>
    <row r="2019" spans="23:23">
      <c r="W2019" s="27"/>
    </row>
    <row r="2020" spans="23:23">
      <c r="W2020" s="27"/>
    </row>
    <row r="2021" spans="23:23">
      <c r="W2021" s="27"/>
    </row>
    <row r="2022" spans="23:23">
      <c r="W2022" s="27"/>
    </row>
    <row r="2023" spans="23:23">
      <c r="W2023" s="27"/>
    </row>
    <row r="2024" spans="23:23">
      <c r="W2024" s="27"/>
    </row>
    <row r="2025" spans="23:23">
      <c r="W2025" s="27"/>
    </row>
    <row r="2026" spans="23:23">
      <c r="W2026" s="27"/>
    </row>
    <row r="2027" spans="23:23">
      <c r="W2027" s="27"/>
    </row>
    <row r="2028" spans="23:23">
      <c r="W2028" s="27"/>
    </row>
    <row r="2029" spans="23:23">
      <c r="W2029" s="27"/>
    </row>
    <row r="2030" spans="23:23">
      <c r="W2030" s="27"/>
    </row>
    <row r="2031" spans="23:23">
      <c r="W2031" s="27"/>
    </row>
    <row r="2032" spans="23:23">
      <c r="W2032" s="27"/>
    </row>
    <row r="2033" spans="23:23">
      <c r="W2033" s="27"/>
    </row>
    <row r="2034" spans="23:23">
      <c r="W2034" s="27"/>
    </row>
    <row r="2035" spans="23:23">
      <c r="W2035" s="27"/>
    </row>
    <row r="2036" spans="23:23">
      <c r="W2036" s="27"/>
    </row>
    <row r="2037" spans="23:23">
      <c r="W2037" s="27"/>
    </row>
    <row r="2038" spans="23:23">
      <c r="W2038" s="27"/>
    </row>
    <row r="2039" spans="23:23">
      <c r="W2039" s="27"/>
    </row>
    <row r="2040" spans="23:23">
      <c r="W2040" s="27"/>
    </row>
    <row r="2041" spans="23:23">
      <c r="W2041" s="27"/>
    </row>
    <row r="2042" spans="23:23">
      <c r="W2042" s="27"/>
    </row>
    <row r="2043" spans="23:23">
      <c r="W2043" s="27"/>
    </row>
    <row r="2044" spans="23:23">
      <c r="W2044" s="27"/>
    </row>
    <row r="2045" spans="23:23">
      <c r="W2045" s="27"/>
    </row>
    <row r="2046" spans="23:23">
      <c r="W2046" s="27"/>
    </row>
    <row r="2047" spans="23:23">
      <c r="W2047" s="27"/>
    </row>
    <row r="2048" spans="23:23">
      <c r="W2048" s="27"/>
    </row>
    <row r="2049" spans="23:23">
      <c r="W2049" s="27"/>
    </row>
    <row r="2050" spans="23:23">
      <c r="W2050" s="27"/>
    </row>
    <row r="2051" spans="23:23">
      <c r="W2051" s="27"/>
    </row>
    <row r="2052" spans="23:23">
      <c r="W2052" s="27"/>
    </row>
    <row r="2053" spans="23:23">
      <c r="W2053" s="27"/>
    </row>
    <row r="2054" spans="23:23">
      <c r="W2054" s="27"/>
    </row>
    <row r="2055" spans="23:23">
      <c r="W2055" s="27"/>
    </row>
    <row r="2056" spans="23:23">
      <c r="W2056" s="27"/>
    </row>
    <row r="2057" spans="23:23">
      <c r="W2057" s="27"/>
    </row>
    <row r="2058" spans="23:23">
      <c r="W2058" s="27"/>
    </row>
    <row r="2059" spans="23:23">
      <c r="W2059" s="27"/>
    </row>
    <row r="2060" spans="23:23">
      <c r="W2060" s="27"/>
    </row>
    <row r="2061" spans="23:23">
      <c r="W2061" s="27"/>
    </row>
    <row r="2062" spans="23:23">
      <c r="W2062" s="27"/>
    </row>
    <row r="2063" spans="23:23">
      <c r="W2063" s="27"/>
    </row>
    <row r="2064" spans="23:23">
      <c r="W2064" s="27"/>
    </row>
    <row r="2065" spans="23:23">
      <c r="W2065" s="27"/>
    </row>
    <row r="2066" spans="23:23">
      <c r="W2066" s="27"/>
    </row>
    <row r="2067" spans="23:23">
      <c r="W2067" s="27"/>
    </row>
    <row r="2068" spans="23:23">
      <c r="W2068" s="27"/>
    </row>
    <row r="2069" spans="23:23">
      <c r="W2069" s="27"/>
    </row>
    <row r="2070" spans="23:23">
      <c r="W2070" s="27"/>
    </row>
    <row r="2071" spans="23:23">
      <c r="W2071" s="27"/>
    </row>
    <row r="2072" spans="23:23">
      <c r="W2072" s="27"/>
    </row>
    <row r="2073" spans="23:23">
      <c r="W2073" s="27"/>
    </row>
    <row r="2074" spans="23:23">
      <c r="W2074" s="27"/>
    </row>
    <row r="2075" spans="23:23">
      <c r="W2075" s="27"/>
    </row>
    <row r="2076" spans="23:23">
      <c r="W2076" s="27"/>
    </row>
    <row r="2077" spans="23:23">
      <c r="W2077" s="27"/>
    </row>
    <row r="2078" spans="23:23">
      <c r="W2078" s="27"/>
    </row>
    <row r="2079" spans="23:23">
      <c r="W2079" s="27"/>
    </row>
    <row r="2080" spans="23:23">
      <c r="W2080" s="27"/>
    </row>
    <row r="2081" spans="23:23">
      <c r="W2081" s="27"/>
    </row>
    <row r="2082" spans="23:23">
      <c r="W2082" s="27"/>
    </row>
    <row r="2083" spans="23:23">
      <c r="W2083" s="27"/>
    </row>
    <row r="2084" spans="23:23">
      <c r="W2084" s="27"/>
    </row>
    <row r="2085" spans="23:23">
      <c r="W2085" s="27"/>
    </row>
    <row r="2086" spans="23:23">
      <c r="W2086" s="27"/>
    </row>
    <row r="2087" spans="23:23">
      <c r="W2087" s="27"/>
    </row>
    <row r="2088" spans="23:23">
      <c r="W2088" s="27"/>
    </row>
    <row r="2089" spans="23:23">
      <c r="W2089" s="27"/>
    </row>
    <row r="2090" spans="23:23">
      <c r="W2090" s="27"/>
    </row>
    <row r="2091" spans="23:23">
      <c r="W2091" s="27"/>
    </row>
    <row r="2092" spans="23:23">
      <c r="W2092" s="27"/>
    </row>
    <row r="2093" spans="23:23">
      <c r="W2093" s="27"/>
    </row>
    <row r="2094" spans="23:23">
      <c r="W2094" s="27"/>
    </row>
    <row r="2095" spans="23:23">
      <c r="W2095" s="27"/>
    </row>
    <row r="2096" spans="23:23">
      <c r="W2096" s="27"/>
    </row>
    <row r="2097" spans="23:23">
      <c r="W2097" s="27"/>
    </row>
    <row r="2098" spans="23:23">
      <c r="W2098" s="27"/>
    </row>
    <row r="2099" spans="23:23">
      <c r="W2099" s="27"/>
    </row>
    <row r="2100" spans="23:23">
      <c r="W2100" s="27"/>
    </row>
    <row r="2101" spans="23:23">
      <c r="W2101" s="27"/>
    </row>
    <row r="2102" spans="23:23">
      <c r="W2102" s="27"/>
    </row>
    <row r="2103" spans="23:23">
      <c r="W2103" s="27"/>
    </row>
    <row r="2104" spans="23:23">
      <c r="W2104" s="27"/>
    </row>
    <row r="2105" spans="23:23">
      <c r="W2105" s="27"/>
    </row>
    <row r="2106" spans="23:23">
      <c r="W2106" s="27"/>
    </row>
    <row r="2107" spans="23:23">
      <c r="W2107" s="27"/>
    </row>
    <row r="2108" spans="23:23">
      <c r="W2108" s="27"/>
    </row>
    <row r="2109" spans="23:23">
      <c r="W2109" s="27"/>
    </row>
    <row r="2110" spans="23:23">
      <c r="W2110" s="27"/>
    </row>
    <row r="2111" spans="23:23">
      <c r="W2111" s="27"/>
    </row>
    <row r="2112" spans="23:23">
      <c r="W2112" s="27"/>
    </row>
    <row r="2113" spans="23:23">
      <c r="W2113" s="27"/>
    </row>
    <row r="2114" spans="23:23">
      <c r="W2114" s="27"/>
    </row>
    <row r="2115" spans="23:23">
      <c r="W2115" s="27"/>
    </row>
    <row r="2116" spans="23:23">
      <c r="W2116" s="27"/>
    </row>
    <row r="2117" spans="23:23">
      <c r="W2117" s="27"/>
    </row>
    <row r="2118" spans="23:23">
      <c r="W2118" s="27"/>
    </row>
    <row r="2119" spans="23:23">
      <c r="W2119" s="27"/>
    </row>
    <row r="2120" spans="23:23">
      <c r="W2120" s="27"/>
    </row>
    <row r="2121" spans="23:23">
      <c r="W2121" s="27"/>
    </row>
    <row r="2122" spans="23:23">
      <c r="W2122" s="27"/>
    </row>
    <row r="2123" spans="23:23">
      <c r="W2123" s="27"/>
    </row>
    <row r="2124" spans="23:23">
      <c r="W2124" s="27"/>
    </row>
    <row r="2125" spans="23:23">
      <c r="W2125" s="27"/>
    </row>
    <row r="2126" spans="23:23">
      <c r="W2126" s="27"/>
    </row>
    <row r="2127" spans="23:23">
      <c r="W2127" s="27"/>
    </row>
    <row r="2128" spans="23:23">
      <c r="W2128" s="27"/>
    </row>
    <row r="2129" spans="23:23">
      <c r="W2129" s="27"/>
    </row>
    <row r="2130" spans="23:23">
      <c r="W2130" s="27"/>
    </row>
    <row r="2131" spans="23:23">
      <c r="W2131" s="27"/>
    </row>
    <row r="2132" spans="23:23">
      <c r="W2132" s="27"/>
    </row>
    <row r="2133" spans="23:23">
      <c r="W2133" s="27"/>
    </row>
    <row r="2134" spans="23:23">
      <c r="W2134" s="27"/>
    </row>
    <row r="2135" spans="23:23">
      <c r="W2135" s="27"/>
    </row>
    <row r="2136" spans="23:23">
      <c r="W2136" s="27"/>
    </row>
    <row r="2137" spans="23:23">
      <c r="W2137" s="27"/>
    </row>
    <row r="2138" spans="23:23">
      <c r="W2138" s="27"/>
    </row>
    <row r="2139" spans="23:23">
      <c r="W2139" s="27"/>
    </row>
    <row r="2140" spans="23:23">
      <c r="W2140" s="27"/>
    </row>
    <row r="2141" spans="23:23">
      <c r="W2141" s="27"/>
    </row>
    <row r="2142" spans="23:23">
      <c r="W2142" s="27"/>
    </row>
    <row r="2143" spans="23:23">
      <c r="W2143" s="27"/>
    </row>
    <row r="2144" spans="23:23">
      <c r="W2144" s="27"/>
    </row>
    <row r="2145" spans="23:23">
      <c r="W2145" s="27"/>
    </row>
    <row r="2146" spans="23:23">
      <c r="W2146" s="27"/>
    </row>
    <row r="2147" spans="23:23">
      <c r="W2147" s="27"/>
    </row>
    <row r="2148" spans="23:23">
      <c r="W2148" s="27"/>
    </row>
    <row r="2149" spans="23:23">
      <c r="W2149" s="27"/>
    </row>
    <row r="2150" spans="23:23">
      <c r="W2150" s="27"/>
    </row>
    <row r="2151" spans="23:23">
      <c r="W2151" s="27"/>
    </row>
    <row r="2152" spans="23:23">
      <c r="W2152" s="27"/>
    </row>
    <row r="2153" spans="23:23">
      <c r="W2153" s="27"/>
    </row>
    <row r="2154" spans="23:23">
      <c r="W2154" s="27"/>
    </row>
    <row r="2155" spans="23:23">
      <c r="W2155" s="27"/>
    </row>
    <row r="2156" spans="23:23">
      <c r="W2156" s="27"/>
    </row>
    <row r="2157" spans="23:23">
      <c r="W2157" s="27"/>
    </row>
    <row r="2158" spans="23:23">
      <c r="W2158" s="27"/>
    </row>
    <row r="2159" spans="23:23">
      <c r="W2159" s="27"/>
    </row>
    <row r="2160" spans="23:23">
      <c r="W2160" s="27"/>
    </row>
    <row r="2161" spans="23:23">
      <c r="W2161" s="27"/>
    </row>
    <row r="2162" spans="23:23">
      <c r="W2162" s="27"/>
    </row>
    <row r="2163" spans="23:23">
      <c r="W2163" s="27"/>
    </row>
    <row r="2164" spans="23:23">
      <c r="W2164" s="27"/>
    </row>
    <row r="2165" spans="23:23">
      <c r="W2165" s="27"/>
    </row>
    <row r="2166" spans="23:23">
      <c r="W2166" s="27"/>
    </row>
    <row r="2167" spans="23:23">
      <c r="W2167" s="27"/>
    </row>
    <row r="2168" spans="23:23">
      <c r="W2168" s="27"/>
    </row>
    <row r="2169" spans="23:23">
      <c r="W2169" s="27"/>
    </row>
    <row r="2170" spans="23:23">
      <c r="W2170" s="27"/>
    </row>
    <row r="2171" spans="23:23">
      <c r="W2171" s="27"/>
    </row>
    <row r="2172" spans="23:23">
      <c r="W2172" s="27"/>
    </row>
    <row r="2173" spans="23:23">
      <c r="W2173" s="27"/>
    </row>
    <row r="2174" spans="23:23">
      <c r="W2174" s="27"/>
    </row>
    <row r="2175" spans="23:23">
      <c r="W2175" s="27"/>
    </row>
    <row r="2176" spans="23:23">
      <c r="W2176" s="27"/>
    </row>
    <row r="2177" spans="23:23">
      <c r="W2177" s="27"/>
    </row>
    <row r="2178" spans="23:23">
      <c r="W2178" s="27"/>
    </row>
    <row r="2179" spans="23:23">
      <c r="W2179" s="27"/>
    </row>
    <row r="2180" spans="23:23">
      <c r="W2180" s="27"/>
    </row>
    <row r="2181" spans="23:23">
      <c r="W2181" s="27"/>
    </row>
    <row r="2182" spans="23:23">
      <c r="W2182" s="27"/>
    </row>
    <row r="2183" spans="23:23">
      <c r="W2183" s="27"/>
    </row>
    <row r="2184" spans="23:23">
      <c r="W2184" s="27"/>
    </row>
    <row r="2185" spans="23:23">
      <c r="W2185" s="27"/>
    </row>
    <row r="2186" spans="23:23">
      <c r="W2186" s="27"/>
    </row>
    <row r="2187" spans="23:23">
      <c r="W2187" s="27"/>
    </row>
    <row r="2188" spans="23:23">
      <c r="W2188" s="27"/>
    </row>
    <row r="2189" spans="23:23">
      <c r="W2189" s="27"/>
    </row>
    <row r="2190" spans="23:23">
      <c r="W2190" s="27"/>
    </row>
    <row r="2191" spans="23:23">
      <c r="W2191" s="27"/>
    </row>
    <row r="2192" spans="23:23">
      <c r="W2192" s="27"/>
    </row>
    <row r="2193" spans="23:23">
      <c r="W2193" s="27"/>
    </row>
    <row r="2194" spans="23:23">
      <c r="W2194" s="27"/>
    </row>
    <row r="2195" spans="23:23">
      <c r="W2195" s="27"/>
    </row>
    <row r="2196" spans="23:23">
      <c r="W2196" s="27"/>
    </row>
    <row r="2197" spans="23:23">
      <c r="W2197" s="27"/>
    </row>
    <row r="2198" spans="23:23">
      <c r="W2198" s="27"/>
    </row>
    <row r="2199" spans="23:23">
      <c r="W2199" s="27"/>
    </row>
    <row r="2200" spans="23:23">
      <c r="W2200" s="27"/>
    </row>
    <row r="2201" spans="23:23">
      <c r="W2201" s="27"/>
    </row>
    <row r="2202" spans="23:23">
      <c r="W2202" s="27"/>
    </row>
    <row r="2203" spans="23:23">
      <c r="W2203" s="27"/>
    </row>
    <row r="2204" spans="23:23">
      <c r="W2204" s="27"/>
    </row>
    <row r="2205" spans="23:23">
      <c r="W2205" s="27"/>
    </row>
    <row r="2206" spans="23:23">
      <c r="W2206" s="27"/>
    </row>
    <row r="2207" spans="23:23">
      <c r="W2207" s="27"/>
    </row>
    <row r="2208" spans="23:23">
      <c r="W2208" s="27"/>
    </row>
    <row r="2209" spans="23:23">
      <c r="W2209" s="27"/>
    </row>
    <row r="2210" spans="23:23">
      <c r="W2210" s="27"/>
    </row>
    <row r="2211" spans="23:23">
      <c r="W2211" s="27"/>
    </row>
    <row r="2212" spans="23:23">
      <c r="W2212" s="27"/>
    </row>
    <row r="2213" spans="23:23">
      <c r="W2213" s="27"/>
    </row>
    <row r="2214" spans="23:23">
      <c r="W2214" s="27"/>
    </row>
    <row r="2215" spans="23:23">
      <c r="W2215" s="27"/>
    </row>
    <row r="2216" spans="23:23">
      <c r="W2216" s="27"/>
    </row>
    <row r="2217" spans="23:23">
      <c r="W2217" s="27"/>
    </row>
    <row r="2218" spans="23:23">
      <c r="W2218" s="27"/>
    </row>
    <row r="2219" spans="23:23">
      <c r="W2219" s="27"/>
    </row>
    <row r="2220" spans="23:23">
      <c r="W2220" s="27"/>
    </row>
    <row r="2221" spans="23:23">
      <c r="W2221" s="27"/>
    </row>
    <row r="2222" spans="23:23">
      <c r="W2222" s="27"/>
    </row>
    <row r="2223" spans="23:23">
      <c r="W2223" s="27"/>
    </row>
    <row r="2224" spans="23:23">
      <c r="W2224" s="27"/>
    </row>
    <row r="2225" spans="23:23">
      <c r="W2225" s="27"/>
    </row>
    <row r="2226" spans="23:23">
      <c r="W2226" s="27"/>
    </row>
    <row r="2227" spans="23:23">
      <c r="W2227" s="27"/>
    </row>
    <row r="2228" spans="23:23">
      <c r="W2228" s="27"/>
    </row>
    <row r="2229" spans="23:23">
      <c r="W2229" s="27"/>
    </row>
    <row r="2230" spans="23:23">
      <c r="W2230" s="27"/>
    </row>
    <row r="2231" spans="23:23">
      <c r="W2231" s="27"/>
    </row>
    <row r="2232" spans="23:23">
      <c r="W2232" s="27"/>
    </row>
    <row r="2233" spans="23:23">
      <c r="W2233" s="27"/>
    </row>
    <row r="2234" spans="23:23">
      <c r="W2234" s="27"/>
    </row>
    <row r="2235" spans="23:23">
      <c r="W2235" s="27"/>
    </row>
    <row r="2236" spans="23:23">
      <c r="W2236" s="27"/>
    </row>
    <row r="2237" spans="23:23">
      <c r="W2237" s="27"/>
    </row>
    <row r="2238" spans="23:23">
      <c r="W2238" s="27"/>
    </row>
    <row r="2239" spans="23:23">
      <c r="W2239" s="27"/>
    </row>
    <row r="2240" spans="23:23">
      <c r="W2240" s="27"/>
    </row>
    <row r="2241" spans="23:23">
      <c r="W2241" s="27"/>
    </row>
    <row r="2242" spans="23:23">
      <c r="W2242" s="27"/>
    </row>
    <row r="2243" spans="23:23">
      <c r="W2243" s="27"/>
    </row>
    <row r="2244" spans="23:23">
      <c r="W2244" s="27"/>
    </row>
    <row r="2245" spans="23:23">
      <c r="W2245" s="27"/>
    </row>
    <row r="2246" spans="23:23">
      <c r="W2246" s="27"/>
    </row>
    <row r="2247" spans="23:23">
      <c r="W2247" s="27"/>
    </row>
    <row r="2248" spans="23:23">
      <c r="W2248" s="27"/>
    </row>
    <row r="2249" spans="23:23">
      <c r="W2249" s="27"/>
    </row>
    <row r="2250" spans="23:23">
      <c r="W2250" s="27"/>
    </row>
    <row r="2251" spans="23:23">
      <c r="W2251" s="27"/>
    </row>
    <row r="2252" spans="23:23">
      <c r="W2252" s="27"/>
    </row>
    <row r="2253" spans="23:23">
      <c r="W2253" s="27"/>
    </row>
    <row r="2254" spans="23:23">
      <c r="W2254" s="27"/>
    </row>
    <row r="2255" spans="23:23">
      <c r="W2255" s="27"/>
    </row>
    <row r="2256" spans="23:23">
      <c r="W2256" s="27"/>
    </row>
    <row r="2257" spans="23:23">
      <c r="W2257" s="27"/>
    </row>
    <row r="2258" spans="23:23">
      <c r="W2258" s="27"/>
    </row>
    <row r="2259" spans="23:23">
      <c r="W2259" s="27"/>
    </row>
    <row r="2260" spans="23:23">
      <c r="W2260" s="27"/>
    </row>
    <row r="2261" spans="23:23">
      <c r="W2261" s="27"/>
    </row>
    <row r="2262" spans="23:23">
      <c r="W2262" s="27"/>
    </row>
    <row r="2263" spans="23:23">
      <c r="W2263" s="27"/>
    </row>
    <row r="2264" spans="23:23">
      <c r="W2264" s="27"/>
    </row>
    <row r="2265" spans="23:23">
      <c r="W2265" s="27"/>
    </row>
    <row r="2266" spans="23:23">
      <c r="W2266" s="27"/>
    </row>
    <row r="2267" spans="23:23">
      <c r="W2267" s="27"/>
    </row>
    <row r="2268" spans="23:23">
      <c r="W2268" s="27"/>
    </row>
    <row r="2269" spans="23:23">
      <c r="W2269" s="27"/>
    </row>
    <row r="2270" spans="23:23">
      <c r="W2270" s="27"/>
    </row>
    <row r="2271" spans="23:23">
      <c r="W2271" s="27"/>
    </row>
    <row r="2272" spans="23:23">
      <c r="W2272" s="27"/>
    </row>
    <row r="2273" spans="23:23">
      <c r="W2273" s="27"/>
    </row>
    <row r="2274" spans="23:23">
      <c r="W2274" s="27"/>
    </row>
    <row r="2275" spans="23:23">
      <c r="W2275" s="27"/>
    </row>
    <row r="2276" spans="23:23">
      <c r="W2276" s="27"/>
    </row>
    <row r="2277" spans="23:23">
      <c r="W2277" s="27"/>
    </row>
    <row r="2278" spans="23:23">
      <c r="W2278" s="27"/>
    </row>
    <row r="2279" spans="23:23">
      <c r="W2279" s="27"/>
    </row>
    <row r="2280" spans="23:23">
      <c r="W2280" s="27"/>
    </row>
    <row r="2281" spans="23:23">
      <c r="W2281" s="27"/>
    </row>
    <row r="2282" spans="23:23">
      <c r="W2282" s="27"/>
    </row>
    <row r="2283" spans="23:23">
      <c r="W2283" s="27"/>
    </row>
    <row r="2284" spans="23:23">
      <c r="W2284" s="27"/>
    </row>
    <row r="2285" spans="23:23">
      <c r="W2285" s="27"/>
    </row>
    <row r="2286" spans="23:23">
      <c r="W2286" s="27"/>
    </row>
    <row r="2287" spans="23:23">
      <c r="W2287" s="27"/>
    </row>
    <row r="2288" spans="23:23">
      <c r="W2288" s="27"/>
    </row>
    <row r="2289" spans="23:23">
      <c r="W2289" s="27"/>
    </row>
    <row r="2290" spans="23:23">
      <c r="W2290" s="27"/>
    </row>
    <row r="2291" spans="23:23">
      <c r="W2291" s="27"/>
    </row>
    <row r="2292" spans="23:23">
      <c r="W2292" s="27"/>
    </row>
    <row r="2293" spans="23:23">
      <c r="W2293" s="27"/>
    </row>
    <row r="2294" spans="23:23">
      <c r="W2294" s="27"/>
    </row>
    <row r="2295" spans="23:23">
      <c r="W2295" s="27"/>
    </row>
    <row r="2296" spans="23:23">
      <c r="W2296" s="27"/>
    </row>
    <row r="2297" spans="23:23">
      <c r="W2297" s="27"/>
    </row>
    <row r="2298" spans="23:23">
      <c r="W2298" s="27"/>
    </row>
    <row r="2299" spans="23:23">
      <c r="W2299" s="27"/>
    </row>
    <row r="2300" spans="23:23">
      <c r="W2300" s="27"/>
    </row>
    <row r="2301" spans="23:23">
      <c r="W2301" s="27"/>
    </row>
    <row r="2302" spans="23:23">
      <c r="W2302" s="27"/>
    </row>
    <row r="2303" spans="23:23">
      <c r="W2303" s="27"/>
    </row>
    <row r="2304" spans="23:23">
      <c r="W2304" s="27"/>
    </row>
    <row r="2305" spans="23:23">
      <c r="W2305" s="27"/>
    </row>
    <row r="2306" spans="23:23">
      <c r="W2306" s="27"/>
    </row>
    <row r="2307" spans="23:23">
      <c r="W2307" s="27"/>
    </row>
    <row r="2308" spans="23:23">
      <c r="W2308" s="27"/>
    </row>
    <row r="2309" spans="23:23">
      <c r="W2309" s="27"/>
    </row>
    <row r="2310" spans="23:23">
      <c r="W2310" s="27"/>
    </row>
    <row r="2311" spans="23:23">
      <c r="W2311" s="27"/>
    </row>
    <row r="2312" spans="23:23">
      <c r="W2312" s="27"/>
    </row>
    <row r="2313" spans="23:23">
      <c r="W2313" s="27"/>
    </row>
    <row r="2314" spans="23:23">
      <c r="W2314" s="27"/>
    </row>
    <row r="2315" spans="23:23">
      <c r="W2315" s="27"/>
    </row>
    <row r="2316" spans="23:23">
      <c r="W2316" s="27"/>
    </row>
    <row r="2317" spans="23:23">
      <c r="W2317" s="27"/>
    </row>
    <row r="2318" spans="23:23">
      <c r="W2318" s="27"/>
    </row>
    <row r="2319" spans="23:23">
      <c r="W2319" s="27"/>
    </row>
    <row r="2320" spans="23:23">
      <c r="W2320" s="27"/>
    </row>
    <row r="2321" spans="23:23">
      <c r="W2321" s="27"/>
    </row>
    <row r="2322" spans="23:23">
      <c r="W2322" s="27"/>
    </row>
    <row r="2323" spans="23:23">
      <c r="W2323" s="27"/>
    </row>
    <row r="2324" spans="23:23">
      <c r="W2324" s="27"/>
    </row>
    <row r="2325" spans="23:23">
      <c r="W2325" s="27"/>
    </row>
    <row r="2326" spans="23:23">
      <c r="W2326" s="27"/>
    </row>
    <row r="2327" spans="23:23">
      <c r="W2327" s="27"/>
    </row>
    <row r="2328" spans="23:23">
      <c r="W2328" s="27"/>
    </row>
    <row r="2329" spans="23:23">
      <c r="W2329" s="27"/>
    </row>
    <row r="2330" spans="23:23">
      <c r="W2330" s="27"/>
    </row>
    <row r="2331" spans="23:23">
      <c r="W2331" s="27"/>
    </row>
    <row r="2332" spans="23:23">
      <c r="W2332" s="27"/>
    </row>
    <row r="2333" spans="23:23">
      <c r="W2333" s="27"/>
    </row>
    <row r="2334" spans="23:23">
      <c r="W2334" s="27"/>
    </row>
    <row r="2335" spans="23:23">
      <c r="W2335" s="27"/>
    </row>
    <row r="2336" spans="23:23">
      <c r="W2336" s="27"/>
    </row>
    <row r="2337" spans="23:23">
      <c r="W2337" s="27"/>
    </row>
    <row r="2338" spans="23:23">
      <c r="W2338" s="27"/>
    </row>
    <row r="2339" spans="23:23">
      <c r="W2339" s="27"/>
    </row>
    <row r="2340" spans="23:23">
      <c r="W2340" s="27"/>
    </row>
    <row r="2341" spans="23:23">
      <c r="W2341" s="27"/>
    </row>
    <row r="2342" spans="23:23">
      <c r="W2342" s="27"/>
    </row>
    <row r="2343" spans="23:23">
      <c r="W2343" s="27"/>
    </row>
    <row r="2344" spans="23:23">
      <c r="W2344" s="27"/>
    </row>
    <row r="2345" spans="23:23">
      <c r="W2345" s="27"/>
    </row>
    <row r="2346" spans="23:23">
      <c r="W2346" s="27"/>
    </row>
    <row r="2347" spans="23:23">
      <c r="W2347" s="27"/>
    </row>
    <row r="2348" spans="23:23">
      <c r="W2348" s="27"/>
    </row>
    <row r="2349" spans="23:23">
      <c r="W2349" s="27"/>
    </row>
    <row r="2350" spans="23:23">
      <c r="W2350" s="27"/>
    </row>
    <row r="2351" spans="23:23">
      <c r="W2351" s="27"/>
    </row>
    <row r="2352" spans="23:23">
      <c r="W2352" s="27"/>
    </row>
    <row r="2353" spans="23:23">
      <c r="W2353" s="27"/>
    </row>
    <row r="2354" spans="23:23">
      <c r="W2354" s="27"/>
    </row>
    <row r="2355" spans="23:23">
      <c r="W2355" s="27"/>
    </row>
    <row r="2356" spans="23:23">
      <c r="W2356" s="27"/>
    </row>
    <row r="2357" spans="23:23">
      <c r="W2357" s="27"/>
    </row>
    <row r="2358" spans="23:23">
      <c r="W2358" s="27"/>
    </row>
    <row r="2359" spans="23:23">
      <c r="W2359" s="27"/>
    </row>
    <row r="2360" spans="23:23">
      <c r="W2360" s="27"/>
    </row>
    <row r="2361" spans="23:23">
      <c r="W2361" s="27"/>
    </row>
    <row r="2362" spans="23:23">
      <c r="W2362" s="27"/>
    </row>
    <row r="2363" spans="23:23">
      <c r="W2363" s="27"/>
    </row>
    <row r="2364" spans="23:23">
      <c r="W2364" s="27"/>
    </row>
    <row r="2365" spans="23:23">
      <c r="W2365" s="27"/>
    </row>
    <row r="2366" spans="23:23">
      <c r="W2366" s="27"/>
    </row>
    <row r="2367" spans="23:23">
      <c r="W2367" s="27"/>
    </row>
    <row r="2368" spans="23:23">
      <c r="W2368" s="27"/>
    </row>
    <row r="2369" spans="23:23">
      <c r="W2369" s="27"/>
    </row>
    <row r="2370" spans="23:23">
      <c r="W2370" s="27"/>
    </row>
    <row r="2371" spans="23:23">
      <c r="W2371" s="27"/>
    </row>
    <row r="2372" spans="23:23">
      <c r="W2372" s="27"/>
    </row>
    <row r="2373" spans="23:23">
      <c r="W2373" s="27"/>
    </row>
    <row r="2374" spans="23:23">
      <c r="W2374" s="27"/>
    </row>
    <row r="2375" spans="23:23">
      <c r="W2375" s="27"/>
    </row>
    <row r="2376" spans="23:23">
      <c r="W2376" s="27"/>
    </row>
    <row r="2377" spans="23:23">
      <c r="W2377" s="27"/>
    </row>
    <row r="2378" spans="23:23">
      <c r="W2378" s="27"/>
    </row>
    <row r="2379" spans="23:23">
      <c r="W2379" s="27"/>
    </row>
    <row r="2380" spans="23:23">
      <c r="W2380" s="27"/>
    </row>
    <row r="2381" spans="23:23">
      <c r="W2381" s="27"/>
    </row>
    <row r="2382" spans="23:23">
      <c r="W2382" s="27"/>
    </row>
    <row r="2383" spans="23:23">
      <c r="W2383" s="27"/>
    </row>
    <row r="2384" spans="23:23">
      <c r="W2384" s="27"/>
    </row>
    <row r="2385" spans="23:23">
      <c r="W2385" s="27"/>
    </row>
    <row r="2386" spans="23:23">
      <c r="W2386" s="27"/>
    </row>
    <row r="2387" spans="23:23">
      <c r="W2387" s="27"/>
    </row>
    <row r="2388" spans="23:23">
      <c r="W2388" s="27"/>
    </row>
    <row r="2389" spans="23:23">
      <c r="W2389" s="27"/>
    </row>
    <row r="2390" spans="23:23">
      <c r="W2390" s="27"/>
    </row>
    <row r="2391" spans="23:23">
      <c r="W2391" s="27"/>
    </row>
    <row r="2392" spans="23:23">
      <c r="W2392" s="27"/>
    </row>
    <row r="2393" spans="23:23">
      <c r="W2393" s="27"/>
    </row>
    <row r="2394" spans="23:23">
      <c r="W2394" s="27"/>
    </row>
    <row r="2395" spans="23:23">
      <c r="W2395" s="27"/>
    </row>
    <row r="2396" spans="23:23">
      <c r="W2396" s="27"/>
    </row>
    <row r="2397" spans="23:23">
      <c r="W2397" s="27"/>
    </row>
    <row r="2398" spans="23:23">
      <c r="W2398" s="27"/>
    </row>
    <row r="2399" spans="23:23">
      <c r="W2399" s="27"/>
    </row>
    <row r="2400" spans="23:23">
      <c r="W2400" s="27"/>
    </row>
    <row r="2401" spans="23:23">
      <c r="W2401" s="27"/>
    </row>
    <row r="2402" spans="23:23">
      <c r="W2402" s="27"/>
    </row>
    <row r="2403" spans="23:23">
      <c r="W2403" s="27"/>
    </row>
    <row r="2404" spans="23:23">
      <c r="W2404" s="27"/>
    </row>
    <row r="2405" spans="23:23">
      <c r="W2405" s="27"/>
    </row>
    <row r="2406" spans="23:23">
      <c r="W2406" s="27"/>
    </row>
    <row r="2407" spans="23:23">
      <c r="W2407" s="27"/>
    </row>
    <row r="2408" spans="23:23">
      <c r="W2408" s="27"/>
    </row>
    <row r="2409" spans="23:23">
      <c r="W2409" s="27"/>
    </row>
    <row r="2410" spans="23:23">
      <c r="W2410" s="27"/>
    </row>
    <row r="2411" spans="23:23">
      <c r="W2411" s="27"/>
    </row>
    <row r="2412" spans="23:23">
      <c r="W2412" s="27"/>
    </row>
    <row r="2413" spans="23:23">
      <c r="W2413" s="27"/>
    </row>
    <row r="2414" spans="23:23">
      <c r="W2414" s="27"/>
    </row>
    <row r="2415" spans="23:23">
      <c r="W2415" s="27"/>
    </row>
    <row r="2416" spans="23:23">
      <c r="W2416" s="27"/>
    </row>
    <row r="2417" spans="23:23">
      <c r="W2417" s="27"/>
    </row>
    <row r="2418" spans="23:23">
      <c r="W2418" s="27"/>
    </row>
    <row r="2419" spans="23:23">
      <c r="W2419" s="27"/>
    </row>
    <row r="2420" spans="23:23">
      <c r="W2420" s="27"/>
    </row>
    <row r="2421" spans="23:23">
      <c r="W2421" s="27"/>
    </row>
    <row r="2422" spans="23:23">
      <c r="W2422" s="27"/>
    </row>
    <row r="2423" spans="23:23">
      <c r="W2423" s="27"/>
    </row>
    <row r="2424" spans="23:23">
      <c r="W2424" s="27"/>
    </row>
    <row r="2425" spans="23:23">
      <c r="W2425" s="27"/>
    </row>
    <row r="2426" spans="23:23">
      <c r="W2426" s="27"/>
    </row>
    <row r="2427" spans="23:23">
      <c r="W2427" s="27"/>
    </row>
    <row r="2428" spans="23:23">
      <c r="W2428" s="27"/>
    </row>
    <row r="2429" spans="23:23">
      <c r="W2429" s="27"/>
    </row>
    <row r="2430" spans="23:23">
      <c r="W2430" s="27"/>
    </row>
    <row r="2431" spans="23:23">
      <c r="W2431" s="27"/>
    </row>
    <row r="2432" spans="23:23">
      <c r="W2432" s="27"/>
    </row>
    <row r="2433" spans="23:23">
      <c r="W2433" s="27"/>
    </row>
    <row r="2434" spans="23:23">
      <c r="W2434" s="27"/>
    </row>
    <row r="2435" spans="23:23">
      <c r="W2435" s="27"/>
    </row>
    <row r="2436" spans="23:23">
      <c r="W2436" s="27"/>
    </row>
    <row r="2437" spans="23:23">
      <c r="W2437" s="27"/>
    </row>
    <row r="2438" spans="23:23">
      <c r="W2438" s="27"/>
    </row>
    <row r="2439" spans="23:23">
      <c r="W2439" s="27"/>
    </row>
    <row r="2440" spans="23:23">
      <c r="W2440" s="27"/>
    </row>
    <row r="2441" spans="23:23">
      <c r="W2441" s="27"/>
    </row>
    <row r="2442" spans="23:23">
      <c r="W2442" s="27"/>
    </row>
    <row r="2443" spans="23:23">
      <c r="W2443" s="27"/>
    </row>
    <row r="2444" spans="23:23">
      <c r="W2444" s="27"/>
    </row>
    <row r="2445" spans="23:23">
      <c r="W2445" s="27"/>
    </row>
    <row r="2446" spans="23:23">
      <c r="W2446" s="27"/>
    </row>
    <row r="2447" spans="23:23">
      <c r="W2447" s="27"/>
    </row>
    <row r="2448" spans="23:23">
      <c r="W2448" s="27"/>
    </row>
    <row r="2449" spans="23:23">
      <c r="W2449" s="27"/>
    </row>
    <row r="2450" spans="23:23">
      <c r="W2450" s="27"/>
    </row>
    <row r="2451" spans="23:23">
      <c r="W2451" s="27"/>
    </row>
    <row r="2452" spans="23:23">
      <c r="W2452" s="27"/>
    </row>
    <row r="2453" spans="23:23">
      <c r="W2453" s="27"/>
    </row>
    <row r="2454" spans="23:23">
      <c r="W2454" s="27"/>
    </row>
    <row r="2455" spans="23:23">
      <c r="W2455" s="27"/>
    </row>
    <row r="2456" spans="23:23">
      <c r="W2456" s="27"/>
    </row>
    <row r="2457" spans="23:23">
      <c r="W2457" s="27"/>
    </row>
    <row r="2458" spans="23:23">
      <c r="W2458" s="27"/>
    </row>
    <row r="2459" spans="23:23">
      <c r="W2459" s="27"/>
    </row>
    <row r="2460" spans="23:23">
      <c r="W2460" s="27"/>
    </row>
    <row r="2461" spans="23:23">
      <c r="W2461" s="27"/>
    </row>
    <row r="2462" spans="23:23">
      <c r="W2462" s="27"/>
    </row>
    <row r="2463" spans="23:23">
      <c r="W2463" s="27"/>
    </row>
    <row r="2464" spans="23:23">
      <c r="W2464" s="27"/>
    </row>
    <row r="2465" spans="23:23">
      <c r="W2465" s="27"/>
    </row>
    <row r="2466" spans="23:23">
      <c r="W2466" s="27"/>
    </row>
    <row r="2467" spans="23:23">
      <c r="W2467" s="27"/>
    </row>
    <row r="2468" spans="23:23">
      <c r="W2468" s="27"/>
    </row>
    <row r="2469" spans="23:23">
      <c r="W2469" s="27"/>
    </row>
    <row r="2470" spans="23:23">
      <c r="W2470" s="27"/>
    </row>
    <row r="2471" spans="23:23">
      <c r="W2471" s="27"/>
    </row>
    <row r="2472" spans="23:23">
      <c r="W2472" s="27"/>
    </row>
    <row r="2473" spans="23:23">
      <c r="W2473" s="27"/>
    </row>
    <row r="2474" spans="23:23">
      <c r="W2474" s="27"/>
    </row>
    <row r="2475" spans="23:23">
      <c r="W2475" s="27"/>
    </row>
    <row r="2476" spans="23:23">
      <c r="W2476" s="27"/>
    </row>
    <row r="2477" spans="23:23">
      <c r="W2477" s="27"/>
    </row>
    <row r="2478" spans="23:23">
      <c r="W2478" s="27"/>
    </row>
    <row r="2479" spans="23:23">
      <c r="W2479" s="27"/>
    </row>
    <row r="2480" spans="23:23">
      <c r="W2480" s="27"/>
    </row>
    <row r="2481" spans="23:23">
      <c r="W2481" s="27"/>
    </row>
    <row r="2482" spans="23:23">
      <c r="W2482" s="27"/>
    </row>
    <row r="2483" spans="23:23">
      <c r="W2483" s="27"/>
    </row>
    <row r="2484" spans="23:23">
      <c r="W2484" s="27"/>
    </row>
    <row r="2485" spans="23:23">
      <c r="W2485" s="27"/>
    </row>
    <row r="2486" spans="23:23">
      <c r="W2486" s="27"/>
    </row>
    <row r="2487" spans="23:23">
      <c r="W2487" s="27"/>
    </row>
    <row r="2488" spans="23:23">
      <c r="W2488" s="27"/>
    </row>
    <row r="2489" spans="23:23">
      <c r="W2489" s="27"/>
    </row>
    <row r="2490" spans="23:23">
      <c r="W2490" s="27"/>
    </row>
    <row r="2491" spans="23:23">
      <c r="W2491" s="27"/>
    </row>
    <row r="2492" spans="23:23">
      <c r="W2492" s="27"/>
    </row>
    <row r="2493" spans="23:23">
      <c r="W2493" s="27"/>
    </row>
    <row r="2494" spans="23:23">
      <c r="W2494" s="27"/>
    </row>
    <row r="2495" spans="23:23">
      <c r="W2495" s="27"/>
    </row>
    <row r="2496" spans="23:23">
      <c r="W2496" s="27"/>
    </row>
    <row r="2497" spans="23:23">
      <c r="W2497" s="27"/>
    </row>
    <row r="2498" spans="23:23">
      <c r="W2498" s="27"/>
    </row>
    <row r="2499" spans="23:23">
      <c r="W2499" s="27"/>
    </row>
    <row r="2500" spans="23:23">
      <c r="W2500" s="27"/>
    </row>
    <row r="2501" spans="23:23">
      <c r="W2501" s="27"/>
    </row>
    <row r="2502" spans="23:23">
      <c r="W2502" s="27"/>
    </row>
    <row r="2503" spans="23:23">
      <c r="W2503" s="27"/>
    </row>
    <row r="2504" spans="23:23">
      <c r="W2504" s="27"/>
    </row>
    <row r="2505" spans="23:23">
      <c r="W2505" s="27"/>
    </row>
    <row r="2506" spans="23:23">
      <c r="W2506" s="27"/>
    </row>
    <row r="2507" spans="23:23">
      <c r="W2507" s="27"/>
    </row>
    <row r="2508" spans="23:23">
      <c r="W2508" s="27"/>
    </row>
    <row r="2509" spans="23:23">
      <c r="W2509" s="27"/>
    </row>
    <row r="2510" spans="23:23">
      <c r="W2510" s="27"/>
    </row>
    <row r="2511" spans="23:23">
      <c r="W2511" s="27"/>
    </row>
    <row r="2512" spans="23:23">
      <c r="W2512" s="27"/>
    </row>
    <row r="2513" spans="23:23">
      <c r="W2513" s="27"/>
    </row>
    <row r="2514" spans="23:23">
      <c r="W2514" s="27"/>
    </row>
    <row r="2515" spans="23:23">
      <c r="W2515" s="27"/>
    </row>
    <row r="2516" spans="23:23">
      <c r="W2516" s="27"/>
    </row>
    <row r="2517" spans="23:23">
      <c r="W2517" s="27"/>
    </row>
    <row r="2518" spans="23:23">
      <c r="W2518" s="27"/>
    </row>
    <row r="2519" spans="23:23">
      <c r="W2519" s="27"/>
    </row>
    <row r="2520" spans="23:23">
      <c r="W2520" s="27"/>
    </row>
    <row r="2521" spans="23:23">
      <c r="W2521" s="27"/>
    </row>
    <row r="2522" spans="23:23">
      <c r="W2522" s="27"/>
    </row>
    <row r="2523" spans="23:23">
      <c r="W2523" s="27"/>
    </row>
    <row r="2524" spans="23:23">
      <c r="W2524" s="27"/>
    </row>
    <row r="2525" spans="23:23">
      <c r="W2525" s="27"/>
    </row>
    <row r="2526" spans="23:23">
      <c r="W2526" s="27"/>
    </row>
    <row r="2527" spans="23:23">
      <c r="W2527" s="27"/>
    </row>
    <row r="2528" spans="23:23">
      <c r="W2528" s="27"/>
    </row>
    <row r="2529" spans="23:23">
      <c r="W2529" s="27"/>
    </row>
    <row r="2530" spans="23:23">
      <c r="W2530" s="27"/>
    </row>
    <row r="2531" spans="23:23">
      <c r="W2531" s="27"/>
    </row>
    <row r="2532" spans="23:23">
      <c r="W2532" s="27"/>
    </row>
    <row r="2533" spans="23:23">
      <c r="W2533" s="27"/>
    </row>
    <row r="2534" spans="23:23">
      <c r="W2534" s="27"/>
    </row>
    <row r="2535" spans="23:23">
      <c r="W2535" s="27"/>
    </row>
    <row r="2536" spans="23:23">
      <c r="W2536" s="27"/>
    </row>
    <row r="2537" spans="23:23">
      <c r="W2537" s="27"/>
    </row>
    <row r="2538" spans="23:23">
      <c r="W2538" s="27"/>
    </row>
    <row r="2539" spans="23:23">
      <c r="W2539" s="27"/>
    </row>
    <row r="2540" spans="23:23">
      <c r="W2540" s="27"/>
    </row>
    <row r="2541" spans="23:23">
      <c r="W2541" s="27"/>
    </row>
    <row r="2542" spans="23:23">
      <c r="W2542" s="27"/>
    </row>
    <row r="2543" spans="23:23">
      <c r="W2543" s="27"/>
    </row>
    <row r="2544" spans="23:23">
      <c r="W2544" s="27"/>
    </row>
    <row r="2545" spans="23:23">
      <c r="W2545" s="27"/>
    </row>
    <row r="2546" spans="23:23">
      <c r="W2546" s="27"/>
    </row>
    <row r="2547" spans="23:23">
      <c r="W2547" s="27"/>
    </row>
    <row r="2548" spans="23:23">
      <c r="W2548" s="27"/>
    </row>
    <row r="2549" spans="23:23">
      <c r="W2549" s="27"/>
    </row>
    <row r="2550" spans="23:23">
      <c r="W2550" s="27"/>
    </row>
    <row r="2551" spans="23:23">
      <c r="W2551" s="27"/>
    </row>
    <row r="2552" spans="23:23">
      <c r="W2552" s="27"/>
    </row>
    <row r="2553" spans="23:23">
      <c r="W2553" s="27"/>
    </row>
    <row r="2554" spans="23:23">
      <c r="W2554" s="27"/>
    </row>
    <row r="2555" spans="23:23">
      <c r="W2555" s="27"/>
    </row>
    <row r="2556" spans="23:23">
      <c r="W2556" s="27"/>
    </row>
    <row r="2557" spans="23:23">
      <c r="W2557" s="27"/>
    </row>
    <row r="2558" spans="23:23">
      <c r="W2558" s="27"/>
    </row>
    <row r="2559" spans="23:23">
      <c r="W2559" s="27"/>
    </row>
    <row r="2560" spans="23:23">
      <c r="W2560" s="27"/>
    </row>
    <row r="2561" spans="23:23">
      <c r="W2561" s="27"/>
    </row>
    <row r="2562" spans="23:23">
      <c r="W2562" s="27"/>
    </row>
    <row r="2563" spans="23:23">
      <c r="W2563" s="27"/>
    </row>
    <row r="2564" spans="23:23">
      <c r="W2564" s="27"/>
    </row>
    <row r="2565" spans="23:23">
      <c r="W2565" s="27"/>
    </row>
    <row r="2566" spans="23:23">
      <c r="W2566" s="27"/>
    </row>
    <row r="2567" spans="23:23">
      <c r="W2567" s="27"/>
    </row>
    <row r="2568" spans="23:23">
      <c r="W2568" s="27"/>
    </row>
    <row r="2569" spans="23:23">
      <c r="W2569" s="27"/>
    </row>
    <row r="2570" spans="23:23">
      <c r="W2570" s="27"/>
    </row>
    <row r="2571" spans="23:23">
      <c r="W2571" s="27"/>
    </row>
    <row r="2572" spans="23:23">
      <c r="W2572" s="27"/>
    </row>
    <row r="2573" spans="23:23">
      <c r="W2573" s="27"/>
    </row>
    <row r="2574" spans="23:23">
      <c r="W2574" s="27"/>
    </row>
    <row r="2575" spans="23:23">
      <c r="W2575" s="27"/>
    </row>
    <row r="2576" spans="23:23">
      <c r="W2576" s="27"/>
    </row>
    <row r="2577" spans="23:23">
      <c r="W2577" s="27"/>
    </row>
    <row r="2578" spans="23:23">
      <c r="W2578" s="27"/>
    </row>
    <row r="2579" spans="23:23">
      <c r="W2579" s="27"/>
    </row>
    <row r="2580" spans="23:23">
      <c r="W2580" s="27"/>
    </row>
    <row r="2581" spans="23:23">
      <c r="W2581" s="27"/>
    </row>
    <row r="2582" spans="23:23">
      <c r="W2582" s="27"/>
    </row>
    <row r="2583" spans="23:23">
      <c r="W2583" s="27"/>
    </row>
    <row r="2584" spans="23:23">
      <c r="W2584" s="27"/>
    </row>
    <row r="2585" spans="23:23">
      <c r="W2585" s="27"/>
    </row>
    <row r="2586" spans="23:23">
      <c r="W2586" s="27"/>
    </row>
    <row r="2587" spans="23:23">
      <c r="W2587" s="27"/>
    </row>
    <row r="2588" spans="23:23">
      <c r="W2588" s="27"/>
    </row>
    <row r="2589" spans="23:23">
      <c r="W2589" s="27"/>
    </row>
    <row r="2590" spans="23:23">
      <c r="W2590" s="27"/>
    </row>
    <row r="2591" spans="23:23">
      <c r="W2591" s="27"/>
    </row>
    <row r="2592" spans="23:23">
      <c r="W2592" s="27"/>
    </row>
    <row r="2593" spans="23:23">
      <c r="W2593" s="27"/>
    </row>
    <row r="2594" spans="23:23">
      <c r="W2594" s="27"/>
    </row>
    <row r="2595" spans="23:23">
      <c r="W2595" s="27"/>
    </row>
    <row r="2596" spans="23:23">
      <c r="W2596" s="27"/>
    </row>
    <row r="2597" spans="23:23">
      <c r="W2597" s="27"/>
    </row>
    <row r="2598" spans="23:23">
      <c r="W2598" s="27"/>
    </row>
    <row r="2599" spans="23:23">
      <c r="W2599" s="27"/>
    </row>
    <row r="2600" spans="23:23">
      <c r="W2600" s="27"/>
    </row>
    <row r="2601" spans="23:23">
      <c r="W2601" s="27"/>
    </row>
    <row r="2602" spans="23:23">
      <c r="W2602" s="27"/>
    </row>
    <row r="2603" spans="23:23">
      <c r="W2603" s="27"/>
    </row>
    <row r="2604" spans="23:23">
      <c r="W2604" s="27"/>
    </row>
    <row r="2605" spans="23:23">
      <c r="W2605" s="27"/>
    </row>
    <row r="2606" spans="23:23">
      <c r="W2606" s="27"/>
    </row>
    <row r="2607" spans="23:23">
      <c r="W2607" s="27"/>
    </row>
    <row r="2608" spans="23:23">
      <c r="W2608" s="27"/>
    </row>
    <row r="2609" spans="23:23">
      <c r="W2609" s="27"/>
    </row>
    <row r="2610" spans="23:23">
      <c r="W2610" s="27"/>
    </row>
    <row r="2611" spans="23:23">
      <c r="W2611" s="27"/>
    </row>
    <row r="2612" spans="23:23">
      <c r="W2612" s="27"/>
    </row>
    <row r="2613" spans="23:23">
      <c r="W2613" s="27"/>
    </row>
    <row r="2614" spans="23:23">
      <c r="W2614" s="27"/>
    </row>
    <row r="2615" spans="23:23">
      <c r="W2615" s="27"/>
    </row>
    <row r="2616" spans="23:23">
      <c r="W2616" s="27"/>
    </row>
    <row r="2617" spans="23:23">
      <c r="W2617" s="27"/>
    </row>
    <row r="2618" spans="23:23">
      <c r="W2618" s="27"/>
    </row>
    <row r="2619" spans="23:23">
      <c r="W2619" s="27"/>
    </row>
    <row r="2620" spans="23:23">
      <c r="W2620" s="27"/>
    </row>
    <row r="2621" spans="23:23">
      <c r="W2621" s="27"/>
    </row>
    <row r="2622" spans="23:23">
      <c r="W2622" s="27"/>
    </row>
    <row r="2623" spans="23:23">
      <c r="W2623" s="27"/>
    </row>
    <row r="2624" spans="23:23">
      <c r="W2624" s="27"/>
    </row>
    <row r="2625" spans="23:23">
      <c r="W2625" s="27"/>
    </row>
    <row r="2626" spans="23:23">
      <c r="W2626" s="27"/>
    </row>
    <row r="2627" spans="23:23">
      <c r="W2627" s="27"/>
    </row>
    <row r="2628" spans="23:23">
      <c r="W2628" s="27"/>
    </row>
    <row r="2629" spans="23:23">
      <c r="W2629" s="27"/>
    </row>
    <row r="2630" spans="23:23">
      <c r="W2630" s="27"/>
    </row>
    <row r="2631" spans="23:23">
      <c r="W2631" s="27"/>
    </row>
    <row r="2632" spans="23:23">
      <c r="W2632" s="27"/>
    </row>
    <row r="2633" spans="23:23">
      <c r="W2633" s="27"/>
    </row>
    <row r="2634" spans="23:23">
      <c r="W2634" s="27"/>
    </row>
    <row r="2635" spans="23:23">
      <c r="W2635" s="27"/>
    </row>
    <row r="2636" spans="23:23">
      <c r="W2636" s="27"/>
    </row>
    <row r="2637" spans="23:23">
      <c r="W2637" s="27"/>
    </row>
    <row r="2638" spans="23:23">
      <c r="W2638" s="27"/>
    </row>
    <row r="2639" spans="23:23">
      <c r="W2639" s="27"/>
    </row>
    <row r="2640" spans="23:23">
      <c r="W2640" s="27"/>
    </row>
    <row r="2641" spans="23:23">
      <c r="W2641" s="27"/>
    </row>
    <row r="2642" spans="23:23">
      <c r="W2642" s="27"/>
    </row>
    <row r="2643" spans="23:23">
      <c r="W2643" s="27"/>
    </row>
    <row r="2644" spans="23:23">
      <c r="W2644" s="27"/>
    </row>
    <row r="2645" spans="23:23">
      <c r="W2645" s="27"/>
    </row>
    <row r="2646" spans="23:23">
      <c r="W2646" s="27"/>
    </row>
    <row r="2647" spans="23:23">
      <c r="W2647" s="27"/>
    </row>
    <row r="2648" spans="23:23">
      <c r="W2648" s="27"/>
    </row>
    <row r="2649" spans="23:23">
      <c r="W2649" s="27"/>
    </row>
    <row r="2650" spans="23:23">
      <c r="W2650" s="27"/>
    </row>
    <row r="2651" spans="23:23">
      <c r="W2651" s="27"/>
    </row>
    <row r="2652" spans="23:23">
      <c r="W2652" s="27"/>
    </row>
    <row r="2653" spans="23:23">
      <c r="W2653" s="27"/>
    </row>
    <row r="2654" spans="23:23">
      <c r="W2654" s="27"/>
    </row>
    <row r="2655" spans="23:23">
      <c r="W2655" s="27"/>
    </row>
    <row r="2656" spans="23:23">
      <c r="W2656" s="27"/>
    </row>
    <row r="2657" spans="23:23">
      <c r="W2657" s="27"/>
    </row>
    <row r="2658" spans="23:23">
      <c r="W2658" s="27"/>
    </row>
    <row r="2659" spans="23:23">
      <c r="W2659" s="27"/>
    </row>
    <row r="2660" spans="23:23">
      <c r="W2660" s="27"/>
    </row>
    <row r="2661" spans="23:23">
      <c r="W2661" s="27"/>
    </row>
    <row r="2662" spans="23:23">
      <c r="W2662" s="27"/>
    </row>
    <row r="2663" spans="23:23">
      <c r="W2663" s="27"/>
    </row>
    <row r="2664" spans="23:23">
      <c r="W2664" s="27"/>
    </row>
    <row r="2665" spans="23:23">
      <c r="W2665" s="27"/>
    </row>
    <row r="2666" spans="23:23">
      <c r="W2666" s="27"/>
    </row>
    <row r="2667" spans="23:23">
      <c r="W2667" s="27"/>
    </row>
    <row r="2668" spans="23:23">
      <c r="W2668" s="27"/>
    </row>
    <row r="2669" spans="23:23">
      <c r="W2669" s="27"/>
    </row>
    <row r="2670" spans="23:23">
      <c r="W2670" s="27"/>
    </row>
    <row r="2671" spans="23:23">
      <c r="W2671" s="27"/>
    </row>
    <row r="2672" spans="23:23">
      <c r="W2672" s="27"/>
    </row>
    <row r="2673" spans="23:23">
      <c r="W2673" s="27"/>
    </row>
    <row r="2674" spans="23:23">
      <c r="W2674" s="27"/>
    </row>
    <row r="2675" spans="23:23">
      <c r="W2675" s="27"/>
    </row>
    <row r="2676" spans="23:23">
      <c r="W2676" s="27"/>
    </row>
    <row r="2677" spans="23:23">
      <c r="W2677" s="27"/>
    </row>
    <row r="2678" spans="23:23">
      <c r="W2678" s="27"/>
    </row>
    <row r="2679" spans="23:23">
      <c r="W2679" s="27"/>
    </row>
    <row r="2680" spans="23:23">
      <c r="W2680" s="27"/>
    </row>
    <row r="2681" spans="23:23">
      <c r="W2681" s="27"/>
    </row>
    <row r="2682" spans="23:23">
      <c r="W2682" s="27"/>
    </row>
    <row r="2683" spans="23:23">
      <c r="W2683" s="27"/>
    </row>
    <row r="2684" spans="23:23">
      <c r="W2684" s="27"/>
    </row>
    <row r="2685" spans="23:23">
      <c r="W2685" s="27"/>
    </row>
    <row r="2686" spans="23:23">
      <c r="W2686" s="27"/>
    </row>
    <row r="2687" spans="23:23">
      <c r="W2687" s="27"/>
    </row>
    <row r="2688" spans="23:23">
      <c r="W2688" s="27"/>
    </row>
    <row r="2689" spans="23:23">
      <c r="W2689" s="27"/>
    </row>
    <row r="2690" spans="23:23">
      <c r="W2690" s="27"/>
    </row>
    <row r="2691" spans="23:23">
      <c r="W2691" s="27"/>
    </row>
    <row r="2692" spans="23:23">
      <c r="W2692" s="27"/>
    </row>
    <row r="2693" spans="23:23">
      <c r="W2693" s="27"/>
    </row>
    <row r="2694" spans="23:23">
      <c r="W2694" s="27"/>
    </row>
    <row r="2695" spans="23:23">
      <c r="W2695" s="27"/>
    </row>
    <row r="2696" spans="23:23">
      <c r="W2696" s="27"/>
    </row>
    <row r="2697" spans="23:23">
      <c r="W2697" s="27"/>
    </row>
    <row r="2698" spans="23:23">
      <c r="W2698" s="27"/>
    </row>
    <row r="2699" spans="23:23">
      <c r="W2699" s="27"/>
    </row>
    <row r="2700" spans="23:23">
      <c r="W2700" s="27"/>
    </row>
    <row r="2701" spans="23:23">
      <c r="W2701" s="27"/>
    </row>
    <row r="2702" spans="23:23">
      <c r="W2702" s="27"/>
    </row>
    <row r="2703" spans="23:23">
      <c r="W2703" s="27"/>
    </row>
    <row r="2704" spans="23:23">
      <c r="W2704" s="27"/>
    </row>
    <row r="2705" spans="23:23">
      <c r="W2705" s="27"/>
    </row>
    <row r="2706" spans="23:23">
      <c r="W2706" s="27"/>
    </row>
    <row r="2707" spans="23:23">
      <c r="W2707" s="27"/>
    </row>
    <row r="2708" spans="23:23">
      <c r="W2708" s="27"/>
    </row>
    <row r="2709" spans="23:23">
      <c r="W2709" s="27"/>
    </row>
    <row r="2710" spans="23:23">
      <c r="W2710" s="27"/>
    </row>
    <row r="2711" spans="23:23">
      <c r="W2711" s="27"/>
    </row>
    <row r="2712" spans="23:23">
      <c r="W2712" s="27"/>
    </row>
    <row r="2713" spans="23:23">
      <c r="W2713" s="27"/>
    </row>
    <row r="2714" spans="23:23">
      <c r="W2714" s="27"/>
    </row>
    <row r="2715" spans="23:23">
      <c r="W2715" s="27"/>
    </row>
    <row r="2716" spans="23:23">
      <c r="W2716" s="27"/>
    </row>
    <row r="2717" spans="23:23">
      <c r="W2717" s="27"/>
    </row>
    <row r="2718" spans="23:23">
      <c r="W2718" s="27"/>
    </row>
    <row r="2719" spans="23:23">
      <c r="W2719" s="27"/>
    </row>
    <row r="2720" spans="23:23">
      <c r="W2720" s="27"/>
    </row>
    <row r="2721" spans="23:23">
      <c r="W2721" s="27"/>
    </row>
    <row r="2722" spans="23:23">
      <c r="W2722" s="27"/>
    </row>
    <row r="2723" spans="23:23">
      <c r="W2723" s="27"/>
    </row>
    <row r="2724" spans="23:23">
      <c r="W2724" s="27"/>
    </row>
    <row r="2725" spans="23:23">
      <c r="W2725" s="27"/>
    </row>
    <row r="2726" spans="23:23">
      <c r="W2726" s="27"/>
    </row>
    <row r="2727" spans="23:23">
      <c r="W2727" s="27"/>
    </row>
    <row r="2728" spans="23:23">
      <c r="W2728" s="27"/>
    </row>
    <row r="2729" spans="23:23">
      <c r="W2729" s="27"/>
    </row>
    <row r="2730" spans="23:23">
      <c r="W2730" s="27"/>
    </row>
    <row r="2731" spans="23:23">
      <c r="W2731" s="27"/>
    </row>
    <row r="2732" spans="23:23">
      <c r="W2732" s="27"/>
    </row>
    <row r="2733" spans="23:23">
      <c r="W2733" s="27"/>
    </row>
    <row r="2734" spans="23:23">
      <c r="W2734" s="27"/>
    </row>
    <row r="2735" spans="23:23">
      <c r="W2735" s="27"/>
    </row>
    <row r="2736" spans="23:23">
      <c r="W2736" s="27"/>
    </row>
    <row r="2737" spans="23:23">
      <c r="W2737" s="27"/>
    </row>
    <row r="2738" spans="23:23">
      <c r="W2738" s="27"/>
    </row>
    <row r="2739" spans="23:23">
      <c r="W2739" s="27"/>
    </row>
    <row r="2740" spans="23:23">
      <c r="W2740" s="27"/>
    </row>
    <row r="2741" spans="23:23">
      <c r="W2741" s="27"/>
    </row>
    <row r="2742" spans="23:23">
      <c r="W2742" s="27"/>
    </row>
    <row r="2743" spans="23:23">
      <c r="W2743" s="27"/>
    </row>
    <row r="2744" spans="23:23">
      <c r="W2744" s="27"/>
    </row>
    <row r="2745" spans="23:23">
      <c r="W2745" s="27"/>
    </row>
    <row r="2746" spans="23:23">
      <c r="W2746" s="27"/>
    </row>
    <row r="2747" spans="23:23">
      <c r="W2747" s="27"/>
    </row>
    <row r="2748" spans="23:23">
      <c r="W2748" s="27"/>
    </row>
    <row r="2749" spans="23:23">
      <c r="W2749" s="27"/>
    </row>
    <row r="2750" spans="23:23">
      <c r="W2750" s="27"/>
    </row>
    <row r="2751" spans="23:23">
      <c r="W2751" s="27"/>
    </row>
    <row r="2752" spans="23:23">
      <c r="W2752" s="27"/>
    </row>
    <row r="2753" spans="23:23">
      <c r="W2753" s="27"/>
    </row>
    <row r="2754" spans="23:23">
      <c r="W2754" s="27"/>
    </row>
    <row r="2755" spans="23:23">
      <c r="W2755" s="27"/>
    </row>
    <row r="2756" spans="23:23">
      <c r="W2756" s="27"/>
    </row>
    <row r="2757" spans="23:23">
      <c r="W2757" s="27"/>
    </row>
    <row r="2758" spans="23:23">
      <c r="W2758" s="27"/>
    </row>
    <row r="2759" spans="23:23">
      <c r="W2759" s="27"/>
    </row>
    <row r="2760" spans="23:23">
      <c r="W2760" s="27"/>
    </row>
    <row r="2761" spans="23:23">
      <c r="W2761" s="27"/>
    </row>
    <row r="2762" spans="23:23">
      <c r="W2762" s="27"/>
    </row>
    <row r="2763" spans="23:23">
      <c r="W2763" s="27"/>
    </row>
    <row r="2764" spans="23:23">
      <c r="W2764" s="27"/>
    </row>
    <row r="2765" spans="23:23">
      <c r="W2765" s="27"/>
    </row>
    <row r="2766" spans="23:23">
      <c r="W2766" s="27"/>
    </row>
    <row r="2767" spans="23:23">
      <c r="W2767" s="27"/>
    </row>
    <row r="2768" spans="23:23">
      <c r="W2768" s="27"/>
    </row>
    <row r="2769" spans="23:23">
      <c r="W2769" s="27"/>
    </row>
    <row r="2770" spans="23:23">
      <c r="W2770" s="27"/>
    </row>
    <row r="2771" spans="23:23">
      <c r="W2771" s="27"/>
    </row>
    <row r="2772" spans="23:23">
      <c r="W2772" s="27"/>
    </row>
    <row r="2773" spans="23:23">
      <c r="W2773" s="27"/>
    </row>
    <row r="2774" spans="23:23">
      <c r="W2774" s="27"/>
    </row>
    <row r="2775" spans="23:23">
      <c r="W2775" s="27"/>
    </row>
    <row r="2776" spans="23:23">
      <c r="W2776" s="27"/>
    </row>
    <row r="2777" spans="23:23">
      <c r="W2777" s="27"/>
    </row>
    <row r="2778" spans="23:23">
      <c r="W2778" s="27"/>
    </row>
    <row r="2779" spans="23:23">
      <c r="W2779" s="27"/>
    </row>
    <row r="2780" spans="23:23">
      <c r="W2780" s="27"/>
    </row>
    <row r="2781" spans="23:23">
      <c r="W2781" s="27"/>
    </row>
    <row r="2782" spans="23:23">
      <c r="W2782" s="27"/>
    </row>
    <row r="2783" spans="23:23">
      <c r="W2783" s="27"/>
    </row>
    <row r="2784" spans="23:23">
      <c r="W2784" s="27"/>
    </row>
    <row r="2785" spans="23:23">
      <c r="W2785" s="27"/>
    </row>
    <row r="2786" spans="23:23">
      <c r="W2786" s="27"/>
    </row>
    <row r="2787" spans="23:23">
      <c r="W2787" s="27"/>
    </row>
    <row r="2788" spans="23:23">
      <c r="W2788" s="27"/>
    </row>
    <row r="2789" spans="23:23">
      <c r="W2789" s="27"/>
    </row>
    <row r="2790" spans="23:23">
      <c r="W2790" s="27"/>
    </row>
    <row r="2791" spans="23:23">
      <c r="W2791" s="27"/>
    </row>
    <row r="2792" spans="23:23">
      <c r="W2792" s="27"/>
    </row>
    <row r="2793" spans="23:23">
      <c r="W2793" s="27"/>
    </row>
    <row r="2794" spans="23:23">
      <c r="W2794" s="27"/>
    </row>
    <row r="2795" spans="23:23">
      <c r="W2795" s="27"/>
    </row>
    <row r="2796" spans="23:23">
      <c r="W2796" s="27"/>
    </row>
    <row r="2797" spans="23:23">
      <c r="W2797" s="27"/>
    </row>
    <row r="2798" spans="23:23">
      <c r="W2798" s="27"/>
    </row>
    <row r="2799" spans="23:23">
      <c r="W2799" s="27"/>
    </row>
    <row r="2800" spans="23:23">
      <c r="W2800" s="27"/>
    </row>
    <row r="2801" spans="23:23">
      <c r="W2801" s="27"/>
    </row>
    <row r="2802" spans="23:23">
      <c r="W2802" s="27"/>
    </row>
    <row r="2803" spans="23:23">
      <c r="W2803" s="27"/>
    </row>
    <row r="2804" spans="23:23">
      <c r="W2804" s="27"/>
    </row>
    <row r="2805" spans="23:23">
      <c r="W2805" s="27"/>
    </row>
    <row r="2806" spans="23:23">
      <c r="W2806" s="27"/>
    </row>
    <row r="2807" spans="23:23">
      <c r="W2807" s="27"/>
    </row>
    <row r="2808" spans="23:23">
      <c r="W2808" s="27"/>
    </row>
    <row r="2809" spans="23:23">
      <c r="W2809" s="27"/>
    </row>
    <row r="2810" spans="23:23">
      <c r="W2810" s="27"/>
    </row>
    <row r="2811" spans="23:23">
      <c r="W2811" s="27"/>
    </row>
    <row r="2812" spans="23:23">
      <c r="W2812" s="27"/>
    </row>
    <row r="2813" spans="23:23">
      <c r="W2813" s="27"/>
    </row>
    <row r="2814" spans="23:23">
      <c r="W2814" s="27"/>
    </row>
    <row r="2815" spans="23:23">
      <c r="W2815" s="27"/>
    </row>
    <row r="2816" spans="23:23">
      <c r="W2816" s="27"/>
    </row>
    <row r="2817" spans="23:23">
      <c r="W2817" s="27"/>
    </row>
    <row r="2818" spans="23:23">
      <c r="W2818" s="27"/>
    </row>
    <row r="2819" spans="23:23">
      <c r="W2819" s="27"/>
    </row>
    <row r="2820" spans="23:23">
      <c r="W2820" s="27"/>
    </row>
    <row r="2821" spans="23:23">
      <c r="W2821" s="27"/>
    </row>
    <row r="2822" spans="23:23">
      <c r="W2822" s="27"/>
    </row>
    <row r="2823" spans="23:23">
      <c r="W2823" s="27"/>
    </row>
    <row r="2824" spans="23:23">
      <c r="W2824" s="27"/>
    </row>
    <row r="2825" spans="23:23">
      <c r="W2825" s="27"/>
    </row>
    <row r="2826" spans="23:23">
      <c r="W2826" s="27"/>
    </row>
    <row r="2827" spans="23:23">
      <c r="W2827" s="27"/>
    </row>
    <row r="2828" spans="23:23">
      <c r="W2828" s="27"/>
    </row>
    <row r="2829" spans="23:23">
      <c r="W2829" s="27"/>
    </row>
    <row r="2830" spans="23:23">
      <c r="W2830" s="27"/>
    </row>
    <row r="2831" spans="23:23">
      <c r="W2831" s="27"/>
    </row>
    <row r="2832" spans="23:23">
      <c r="W2832" s="27"/>
    </row>
    <row r="2833" spans="23:23">
      <c r="W2833" s="27"/>
    </row>
    <row r="2834" spans="23:23">
      <c r="W2834" s="27"/>
    </row>
    <row r="2835" spans="23:23">
      <c r="W2835" s="27"/>
    </row>
    <row r="2836" spans="23:23">
      <c r="W2836" s="27"/>
    </row>
    <row r="2837" spans="23:23">
      <c r="W2837" s="27"/>
    </row>
    <row r="2838" spans="23:23">
      <c r="W2838" s="27"/>
    </row>
    <row r="2839" spans="23:23">
      <c r="W2839" s="27"/>
    </row>
    <row r="2840" spans="23:23">
      <c r="W2840" s="27"/>
    </row>
    <row r="2841" spans="23:23">
      <c r="W2841" s="27"/>
    </row>
    <row r="2842" spans="23:23">
      <c r="W2842" s="27"/>
    </row>
    <row r="2843" spans="23:23">
      <c r="W2843" s="27"/>
    </row>
    <row r="2844" spans="23:23">
      <c r="W2844" s="27"/>
    </row>
    <row r="2845" spans="23:23">
      <c r="W2845" s="27"/>
    </row>
    <row r="2846" spans="23:23">
      <c r="W2846" s="27"/>
    </row>
    <row r="2847" spans="23:23">
      <c r="W2847" s="27"/>
    </row>
    <row r="2848" spans="23:23">
      <c r="W2848" s="27"/>
    </row>
    <row r="2849" spans="23:23">
      <c r="W2849" s="27"/>
    </row>
    <row r="2850" spans="23:23">
      <c r="W2850" s="27"/>
    </row>
    <row r="2851" spans="23:23">
      <c r="W2851" s="27"/>
    </row>
    <row r="2852" spans="23:23">
      <c r="W2852" s="27"/>
    </row>
    <row r="2853" spans="23:23">
      <c r="W2853" s="27"/>
    </row>
    <row r="2854" spans="23:23">
      <c r="W2854" s="27"/>
    </row>
    <row r="2855" spans="23:23">
      <c r="W2855" s="27"/>
    </row>
    <row r="2856" spans="23:23">
      <c r="W2856" s="27"/>
    </row>
    <row r="2857" spans="23:23">
      <c r="W2857" s="27"/>
    </row>
    <row r="2858" spans="23:23">
      <c r="W2858" s="27"/>
    </row>
    <row r="2859" spans="23:23">
      <c r="W2859" s="27"/>
    </row>
    <row r="2860" spans="23:23">
      <c r="W2860" s="27"/>
    </row>
    <row r="2861" spans="23:23">
      <c r="W2861" s="27"/>
    </row>
    <row r="2862" spans="23:23">
      <c r="W2862" s="27"/>
    </row>
    <row r="2863" spans="23:23">
      <c r="W2863" s="27"/>
    </row>
    <row r="2864" spans="23:23">
      <c r="W2864" s="27"/>
    </row>
    <row r="2865" spans="23:23">
      <c r="W2865" s="27"/>
    </row>
    <row r="2866" spans="23:23">
      <c r="W2866" s="27"/>
    </row>
    <row r="2867" spans="23:23">
      <c r="W2867" s="27"/>
    </row>
    <row r="2868" spans="23:23">
      <c r="W2868" s="27"/>
    </row>
    <row r="2869" spans="23:23">
      <c r="W2869" s="27"/>
    </row>
    <row r="2870" spans="23:23">
      <c r="W2870" s="27"/>
    </row>
    <row r="2871" spans="23:23">
      <c r="W2871" s="27"/>
    </row>
    <row r="2872" spans="23:23">
      <c r="W2872" s="27"/>
    </row>
    <row r="2873" spans="23:23">
      <c r="W2873" s="27"/>
    </row>
    <row r="2874" spans="23:23">
      <c r="W2874" s="27"/>
    </row>
    <row r="2875" spans="23:23">
      <c r="W2875" s="27"/>
    </row>
    <row r="2876" spans="23:23">
      <c r="W2876" s="27"/>
    </row>
    <row r="2877" spans="23:23">
      <c r="W2877" s="27"/>
    </row>
    <row r="2878" spans="23:23">
      <c r="W2878" s="27"/>
    </row>
    <row r="2879" spans="23:23">
      <c r="W2879" s="27"/>
    </row>
    <row r="2880" spans="23:23">
      <c r="W2880" s="27"/>
    </row>
    <row r="2881" spans="23:23">
      <c r="W2881" s="27"/>
    </row>
    <row r="2882" spans="23:23">
      <c r="W2882" s="27"/>
    </row>
    <row r="2883" spans="23:23">
      <c r="W2883" s="27"/>
    </row>
    <row r="2884" spans="23:23">
      <c r="W2884" s="27"/>
    </row>
    <row r="2885" spans="23:23">
      <c r="W2885" s="27"/>
    </row>
    <row r="2886" spans="23:23">
      <c r="W2886" s="27"/>
    </row>
    <row r="2887" spans="23:23">
      <c r="W2887" s="27"/>
    </row>
    <row r="2888" spans="23:23">
      <c r="W2888" s="27"/>
    </row>
    <row r="2889" spans="23:23">
      <c r="W2889" s="27"/>
    </row>
    <row r="2890" spans="23:23">
      <c r="W2890" s="27"/>
    </row>
    <row r="2891" spans="23:23">
      <c r="W2891" s="27"/>
    </row>
    <row r="2892" spans="23:23">
      <c r="W2892" s="27"/>
    </row>
    <row r="2893" spans="23:23">
      <c r="W2893" s="27"/>
    </row>
    <row r="2894" spans="23:23">
      <c r="W2894" s="27"/>
    </row>
    <row r="2895" spans="23:23">
      <c r="W2895" s="27"/>
    </row>
    <row r="2896" spans="23:23">
      <c r="W2896" s="27"/>
    </row>
    <row r="2897" spans="23:23">
      <c r="W2897" s="27"/>
    </row>
    <row r="2898" spans="23:23">
      <c r="W2898" s="27"/>
    </row>
    <row r="2899" spans="23:23">
      <c r="W2899" s="27"/>
    </row>
    <row r="2900" spans="23:23">
      <c r="W2900" s="27"/>
    </row>
    <row r="2901" spans="23:23">
      <c r="W2901" s="27"/>
    </row>
    <row r="2902" spans="23:23">
      <c r="W2902" s="27"/>
    </row>
    <row r="2903" spans="23:23">
      <c r="W2903" s="27"/>
    </row>
    <row r="2904" spans="23:23">
      <c r="W2904" s="27"/>
    </row>
    <row r="2905" spans="23:23">
      <c r="W2905" s="27"/>
    </row>
    <row r="2906" spans="23:23">
      <c r="W2906" s="27"/>
    </row>
    <row r="2907" spans="23:23">
      <c r="W2907" s="27"/>
    </row>
    <row r="2908" spans="23:23">
      <c r="W2908" s="27"/>
    </row>
    <row r="2909" spans="23:23">
      <c r="W2909" s="27"/>
    </row>
    <row r="2910" spans="23:23">
      <c r="W2910" s="27"/>
    </row>
    <row r="2911" spans="23:23">
      <c r="W2911" s="27"/>
    </row>
    <row r="2912" spans="23:23">
      <c r="W2912" s="27"/>
    </row>
    <row r="2913" spans="23:23">
      <c r="W2913" s="27"/>
    </row>
    <row r="2914" spans="23:23">
      <c r="W2914" s="27"/>
    </row>
    <row r="2915" spans="23:23">
      <c r="W2915" s="27"/>
    </row>
    <row r="2916" spans="23:23">
      <c r="W2916" s="27"/>
    </row>
    <row r="2917" spans="23:23">
      <c r="W2917" s="27"/>
    </row>
    <row r="2918" spans="23:23">
      <c r="W2918" s="27"/>
    </row>
    <row r="2919" spans="23:23">
      <c r="W2919" s="27"/>
    </row>
    <row r="2920" spans="23:23">
      <c r="W2920" s="27"/>
    </row>
    <row r="2921" spans="23:23">
      <c r="W2921" s="27"/>
    </row>
    <row r="2922" spans="23:23">
      <c r="W2922" s="27"/>
    </row>
    <row r="2923" spans="23:23">
      <c r="W2923" s="27"/>
    </row>
    <row r="2924" spans="23:23">
      <c r="W2924" s="27"/>
    </row>
    <row r="2925" spans="23:23">
      <c r="W2925" s="27"/>
    </row>
    <row r="2926" spans="23:23">
      <c r="W2926" s="27"/>
    </row>
    <row r="2927" spans="23:23">
      <c r="W2927" s="27"/>
    </row>
    <row r="2928" spans="23:23">
      <c r="W2928" s="27"/>
    </row>
    <row r="2929" spans="23:23">
      <c r="W2929" s="27"/>
    </row>
    <row r="2930" spans="23:23">
      <c r="W2930" s="27"/>
    </row>
    <row r="2931" spans="23:23">
      <c r="W2931" s="27"/>
    </row>
    <row r="2932" spans="23:23">
      <c r="W2932" s="27"/>
    </row>
    <row r="2933" spans="23:23">
      <c r="W2933" s="27"/>
    </row>
    <row r="2934" spans="23:23">
      <c r="W2934" s="27"/>
    </row>
    <row r="2935" spans="23:23">
      <c r="W2935" s="27"/>
    </row>
    <row r="2936" spans="23:23">
      <c r="W2936" s="27"/>
    </row>
    <row r="2937" spans="23:23">
      <c r="W2937" s="27"/>
    </row>
    <row r="2938" spans="23:23">
      <c r="W2938" s="27"/>
    </row>
    <row r="2939" spans="23:23">
      <c r="W2939" s="27"/>
    </row>
    <row r="2940" spans="23:23">
      <c r="W2940" s="27"/>
    </row>
    <row r="2941" spans="23:23">
      <c r="W2941" s="27"/>
    </row>
    <row r="2942" spans="23:23">
      <c r="W2942" s="27"/>
    </row>
    <row r="2943" spans="23:23">
      <c r="W2943" s="27"/>
    </row>
    <row r="2944" spans="23:23">
      <c r="W2944" s="27"/>
    </row>
    <row r="2945" spans="23:23">
      <c r="W2945" s="27"/>
    </row>
    <row r="2946" spans="23:23">
      <c r="W2946" s="27"/>
    </row>
    <row r="2947" spans="23:23">
      <c r="W2947" s="27"/>
    </row>
    <row r="2948" spans="23:23">
      <c r="W2948" s="27"/>
    </row>
    <row r="2949" spans="23:23">
      <c r="W2949" s="27"/>
    </row>
    <row r="2950" spans="23:23">
      <c r="W2950" s="27"/>
    </row>
    <row r="2951" spans="23:23">
      <c r="W2951" s="27"/>
    </row>
    <row r="2952" spans="23:23">
      <c r="W2952" s="27"/>
    </row>
    <row r="2953" spans="23:23">
      <c r="W2953" s="27"/>
    </row>
    <row r="2954" spans="23:23">
      <c r="W2954" s="27"/>
    </row>
    <row r="2955" spans="23:23">
      <c r="W2955" s="27"/>
    </row>
    <row r="2956" spans="23:23">
      <c r="W2956" s="27"/>
    </row>
    <row r="2957" spans="23:23">
      <c r="W2957" s="27"/>
    </row>
    <row r="2958" spans="23:23">
      <c r="W2958" s="27"/>
    </row>
    <row r="2959" spans="23:23">
      <c r="W2959" s="27"/>
    </row>
    <row r="2960" spans="23:23">
      <c r="W2960" s="27"/>
    </row>
    <row r="2961" spans="23:23">
      <c r="W2961" s="27"/>
    </row>
    <row r="2962" spans="23:23">
      <c r="W2962" s="27"/>
    </row>
    <row r="2963" spans="23:23">
      <c r="W2963" s="27"/>
    </row>
    <row r="2964" spans="23:23">
      <c r="W2964" s="27"/>
    </row>
    <row r="2965" spans="23:23">
      <c r="W2965" s="27"/>
    </row>
    <row r="2966" spans="23:23">
      <c r="W2966" s="27"/>
    </row>
    <row r="2967" spans="23:23">
      <c r="W2967" s="27"/>
    </row>
    <row r="2968" spans="23:23">
      <c r="W2968" s="27"/>
    </row>
    <row r="2969" spans="23:23">
      <c r="W2969" s="27"/>
    </row>
    <row r="2970" spans="23:23">
      <c r="W2970" s="27"/>
    </row>
    <row r="2971" spans="23:23">
      <c r="W2971" s="27"/>
    </row>
    <row r="2972" spans="23:23">
      <c r="W2972" s="27"/>
    </row>
    <row r="2973" spans="23:23">
      <c r="W2973" s="27"/>
    </row>
    <row r="2974" spans="23:23">
      <c r="W2974" s="27"/>
    </row>
    <row r="2975" spans="23:23">
      <c r="W2975" s="27"/>
    </row>
    <row r="2976" spans="23:23">
      <c r="W2976" s="27"/>
    </row>
    <row r="2977" spans="23:23">
      <c r="W2977" s="27"/>
    </row>
    <row r="2978" spans="23:23">
      <c r="W2978" s="27"/>
    </row>
    <row r="2979" spans="23:23">
      <c r="W2979" s="27"/>
    </row>
    <row r="2980" spans="23:23">
      <c r="W2980" s="27"/>
    </row>
    <row r="2981" spans="23:23">
      <c r="W2981" s="27"/>
    </row>
    <row r="2982" spans="23:23">
      <c r="W2982" s="27"/>
    </row>
    <row r="2983" spans="23:23">
      <c r="W2983" s="27"/>
    </row>
    <row r="2984" spans="23:23">
      <c r="W2984" s="27"/>
    </row>
    <row r="2985" spans="23:23">
      <c r="W2985" s="27"/>
    </row>
    <row r="2986" spans="23:23">
      <c r="W2986" s="27"/>
    </row>
    <row r="2987" spans="23:23">
      <c r="W2987" s="27"/>
    </row>
    <row r="2988" spans="23:23">
      <c r="W2988" s="27"/>
    </row>
    <row r="2989" spans="23:23">
      <c r="W2989" s="27"/>
    </row>
    <row r="2990" spans="23:23">
      <c r="W2990" s="27"/>
    </row>
    <row r="2991" spans="23:23">
      <c r="W2991" s="27"/>
    </row>
    <row r="2992" spans="23:23">
      <c r="W2992" s="27"/>
    </row>
    <row r="2993" spans="23:23">
      <c r="W2993" s="27"/>
    </row>
    <row r="2994" spans="23:23">
      <c r="W2994" s="27"/>
    </row>
    <row r="2995" spans="23:23">
      <c r="W2995" s="27"/>
    </row>
    <row r="2996" spans="23:23">
      <c r="W2996" s="27"/>
    </row>
    <row r="2997" spans="23:23">
      <c r="W2997" s="27"/>
    </row>
    <row r="2998" spans="23:23">
      <c r="W2998" s="27"/>
    </row>
    <row r="2999" spans="23:23">
      <c r="W2999" s="27"/>
    </row>
    <row r="3000" spans="23:23">
      <c r="W3000" s="27"/>
    </row>
    <row r="3001" spans="23:23">
      <c r="W3001" s="27"/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001"/>
  <sheetViews>
    <sheetView topLeftCell="Q22" zoomScale="85" zoomScaleNormal="85" workbookViewId="0">
      <selection activeCell="AL22" sqref="AL22"/>
    </sheetView>
  </sheetViews>
  <sheetFormatPr defaultRowHeight="15"/>
  <cols>
    <col min="1" max="1" width="15.85546875" bestFit="1" customWidth="1"/>
    <col min="2" max="2" width="6.42578125" bestFit="1" customWidth="1"/>
    <col min="3" max="3" width="12" bestFit="1" customWidth="1"/>
    <col min="4" max="4" width="7.42578125" bestFit="1" customWidth="1"/>
    <col min="5" max="5" width="12.42578125" bestFit="1" customWidth="1"/>
    <col min="6" max="7" width="11" bestFit="1" customWidth="1"/>
    <col min="8" max="8" width="10.7109375" bestFit="1" customWidth="1"/>
    <col min="9" max="9" width="21.140625" bestFit="1" customWidth="1"/>
    <col min="10" max="10" width="16.28515625" bestFit="1" customWidth="1"/>
    <col min="11" max="11" width="15.85546875" style="4" bestFit="1" customWidth="1"/>
    <col min="12" max="12" width="7.42578125" bestFit="1" customWidth="1"/>
    <col min="13" max="13" width="8.42578125" bestFit="1" customWidth="1"/>
    <col min="23" max="23" width="10.7109375" style="28" customWidth="1"/>
    <col min="24" max="24" width="11.42578125" customWidth="1"/>
    <col min="25" max="25" width="10.7109375" bestFit="1" customWidth="1"/>
  </cols>
  <sheetData>
    <row r="1" spans="1:33">
      <c r="A1" s="4" t="s">
        <v>344</v>
      </c>
      <c r="B1" t="s">
        <v>337</v>
      </c>
      <c r="C1" s="1" t="s">
        <v>343</v>
      </c>
      <c r="D1" t="s">
        <v>338</v>
      </c>
      <c r="E1" t="s">
        <v>339</v>
      </c>
      <c r="F1" s="2" t="s">
        <v>340</v>
      </c>
      <c r="G1" t="s">
        <v>341</v>
      </c>
      <c r="H1" t="s">
        <v>342</v>
      </c>
      <c r="I1" t="s">
        <v>366</v>
      </c>
      <c r="J1" s="12" t="s">
        <v>367</v>
      </c>
      <c r="K1" s="4" t="s">
        <v>394</v>
      </c>
      <c r="L1" t="s">
        <v>395</v>
      </c>
      <c r="M1" t="s">
        <v>396</v>
      </c>
      <c r="N1" t="s">
        <v>373</v>
      </c>
      <c r="O1" t="s">
        <v>374</v>
      </c>
      <c r="P1" t="s">
        <v>375</v>
      </c>
      <c r="Q1" t="s">
        <v>376</v>
      </c>
      <c r="R1" t="s">
        <v>368</v>
      </c>
      <c r="S1" t="s">
        <v>369</v>
      </c>
      <c r="T1" t="s">
        <v>370</v>
      </c>
      <c r="U1" t="s">
        <v>371</v>
      </c>
      <c r="V1" t="s">
        <v>372</v>
      </c>
      <c r="W1" s="24" t="s">
        <v>426</v>
      </c>
      <c r="X1" t="s">
        <v>425</v>
      </c>
      <c r="Y1" t="s">
        <v>342</v>
      </c>
    </row>
    <row r="2" spans="1:33">
      <c r="A2" s="4">
        <v>43738</v>
      </c>
      <c r="B2">
        <v>43738</v>
      </c>
      <c r="C2" s="3">
        <v>0</v>
      </c>
      <c r="D2" s="3">
        <v>0</v>
      </c>
      <c r="E2" s="3">
        <v>0</v>
      </c>
      <c r="F2" s="3">
        <v>0.9</v>
      </c>
      <c r="G2" s="5">
        <v>0.9</v>
      </c>
      <c r="H2" s="3">
        <v>1.8</v>
      </c>
      <c r="I2" s="3">
        <v>1.55139</v>
      </c>
      <c r="J2" s="12">
        <f t="shared" ref="J2:J65" si="0">AVERAGE(H2:H25)</f>
        <v>1.4625000000000001</v>
      </c>
      <c r="K2" s="4">
        <v>43738</v>
      </c>
      <c r="L2" s="3">
        <f t="shared" ref="L2:L65" si="1">DAY(K2)</f>
        <v>30</v>
      </c>
      <c r="M2" s="3">
        <f t="shared" ref="M2:M65" si="2">HOUR(K2)</f>
        <v>0</v>
      </c>
      <c r="N2" s="3">
        <v>58</v>
      </c>
      <c r="O2" s="3">
        <v>58</v>
      </c>
      <c r="P2" s="3">
        <v>58</v>
      </c>
      <c r="Q2" s="3">
        <v>0</v>
      </c>
      <c r="R2" s="3"/>
      <c r="S2" s="3">
        <f>IF(ISBLANK(Table13[[#This Row],[T1]]),0,IF(Table13[[#This Row],[T1]]&gt;0,1,0))</f>
        <v>1</v>
      </c>
      <c r="T2" s="3">
        <f>IF(ISBLANK(Table13[[#This Row],[T2]]),0,IF(Table13[[#This Row],[T2]]&gt;0,1,0))</f>
        <v>1</v>
      </c>
      <c r="U2" s="3">
        <f>IF(ISBLANK(Table13[[#This Row],[T3]]),0,IF(Table13[[#This Row],[T3]]&gt;0,1,0))</f>
        <v>1</v>
      </c>
      <c r="V2" s="3">
        <f>IF(ISBLANK(Table13[[#This Row],[T4]]),0,IF(Table13[[#This Row],[T4]]&gt;0,1,0))</f>
        <v>0</v>
      </c>
      <c r="W2" s="25">
        <v>72</v>
      </c>
      <c r="X2" s="23">
        <v>11</v>
      </c>
      <c r="Y2" s="3">
        <v>1.8</v>
      </c>
      <c r="Z2" s="3"/>
      <c r="AB2" t="s">
        <v>427</v>
      </c>
    </row>
    <row r="3" spans="1:33" ht="15.75" thickBot="1">
      <c r="A3" s="4">
        <v>43738.041666666664</v>
      </c>
      <c r="B3">
        <v>43738</v>
      </c>
      <c r="C3" s="3">
        <v>4.1666666666666664E-2</v>
      </c>
      <c r="D3" s="3">
        <v>1</v>
      </c>
      <c r="E3" s="3">
        <v>0</v>
      </c>
      <c r="F3" s="3">
        <v>0.7</v>
      </c>
      <c r="G3" s="5">
        <v>1.6</v>
      </c>
      <c r="H3" s="3">
        <v>2.2999999999999998</v>
      </c>
      <c r="I3" s="3">
        <v>1.55139</v>
      </c>
      <c r="J3" s="12">
        <f t="shared" si="0"/>
        <v>1.4291666666666665</v>
      </c>
      <c r="K3" s="4">
        <v>43738.041666666664</v>
      </c>
      <c r="L3" s="3">
        <f t="shared" si="1"/>
        <v>30</v>
      </c>
      <c r="M3" s="3">
        <f t="shared" si="2"/>
        <v>1</v>
      </c>
      <c r="N3" s="3">
        <v>57</v>
      </c>
      <c r="O3" s="3">
        <v>57</v>
      </c>
      <c r="P3" s="3">
        <v>57</v>
      </c>
      <c r="Q3" s="3">
        <v>0</v>
      </c>
      <c r="R3" s="3"/>
      <c r="S3" s="3">
        <f>IF(ISBLANK(Table13[[#This Row],[T1]]),0,IF(Table13[[#This Row],[T1]]&gt;0,1,0))</f>
        <v>1</v>
      </c>
      <c r="T3" s="3">
        <f>IF(ISBLANK(Table13[[#This Row],[T2]]),0,IF(Table13[[#This Row],[T2]]&gt;0,1,0))</f>
        <v>1</v>
      </c>
      <c r="U3" s="3">
        <f>IF(ISBLANK(Table13[[#This Row],[T3]]),0,IF(Table13[[#This Row],[T3]]&gt;0,1,0))</f>
        <v>1</v>
      </c>
      <c r="V3" s="3">
        <f>IF(ISBLANK(Table13[[#This Row],[T4]]),0,IF(Table13[[#This Row],[T4]]&gt;0,1,0))</f>
        <v>0</v>
      </c>
      <c r="W3" s="26">
        <v>72</v>
      </c>
      <c r="X3" s="22">
        <v>13</v>
      </c>
      <c r="Y3" s="3">
        <v>2.2999999999999998</v>
      </c>
      <c r="Z3" s="3"/>
    </row>
    <row r="4" spans="1:33">
      <c r="A4" s="4">
        <v>43738.083333333336</v>
      </c>
      <c r="B4">
        <v>43738</v>
      </c>
      <c r="C4" s="3">
        <v>8.3333333333333329E-2</v>
      </c>
      <c r="D4" s="3">
        <v>2</v>
      </c>
      <c r="E4" s="3">
        <v>0</v>
      </c>
      <c r="F4" s="3">
        <v>0.6</v>
      </c>
      <c r="G4" s="5">
        <v>0.7</v>
      </c>
      <c r="H4" s="3">
        <v>1.2999999999999998</v>
      </c>
      <c r="I4" s="3">
        <v>1.55139</v>
      </c>
      <c r="J4" s="12">
        <f t="shared" si="0"/>
        <v>1.3666666666666665</v>
      </c>
      <c r="K4" s="4">
        <v>43738.083333333336</v>
      </c>
      <c r="L4" s="3">
        <f t="shared" si="1"/>
        <v>30</v>
      </c>
      <c r="M4" s="3">
        <f t="shared" si="2"/>
        <v>2</v>
      </c>
      <c r="N4" s="3">
        <v>58</v>
      </c>
      <c r="O4" s="3">
        <v>58</v>
      </c>
      <c r="P4" s="3">
        <v>58</v>
      </c>
      <c r="Q4" s="3">
        <v>0</v>
      </c>
      <c r="R4" s="3"/>
      <c r="S4" s="3">
        <f>IF(ISBLANK(Table13[[#This Row],[T1]]),0,IF(Table13[[#This Row],[T1]]&gt;0,1,0))</f>
        <v>1</v>
      </c>
      <c r="T4" s="3">
        <f>IF(ISBLANK(Table13[[#This Row],[T2]]),0,IF(Table13[[#This Row],[T2]]&gt;0,1,0))</f>
        <v>1</v>
      </c>
      <c r="U4" s="3">
        <f>IF(ISBLANK(Table13[[#This Row],[T3]]),0,IF(Table13[[#This Row],[T3]]&gt;0,1,0))</f>
        <v>1</v>
      </c>
      <c r="V4" s="3">
        <f>IF(ISBLANK(Table13[[#This Row],[T4]]),0,IF(Table13[[#This Row],[T4]]&gt;0,1,0))</f>
        <v>0</v>
      </c>
      <c r="W4" s="25">
        <v>72</v>
      </c>
      <c r="X4" s="23">
        <v>13</v>
      </c>
      <c r="Y4" s="3">
        <v>1.2999999999999998</v>
      </c>
      <c r="Z4" s="3"/>
      <c r="AB4" s="33" t="s">
        <v>428</v>
      </c>
      <c r="AC4" s="33"/>
    </row>
    <row r="5" spans="1:33">
      <c r="A5" s="4">
        <v>43738.125</v>
      </c>
      <c r="B5">
        <v>43738</v>
      </c>
      <c r="C5" s="3">
        <v>0.125</v>
      </c>
      <c r="D5" s="3">
        <v>3</v>
      </c>
      <c r="E5" s="3">
        <v>0</v>
      </c>
      <c r="F5" s="3">
        <v>0.6</v>
      </c>
      <c r="G5" s="5">
        <v>0.7</v>
      </c>
      <c r="H5" s="3">
        <v>1.2999999999999998</v>
      </c>
      <c r="I5" s="3">
        <v>1.55139</v>
      </c>
      <c r="J5" s="12">
        <f t="shared" si="0"/>
        <v>1.3458333333333332</v>
      </c>
      <c r="K5" s="4">
        <v>43738.125</v>
      </c>
      <c r="L5" s="3">
        <f t="shared" si="1"/>
        <v>30</v>
      </c>
      <c r="M5" s="3">
        <f t="shared" si="2"/>
        <v>3</v>
      </c>
      <c r="N5" s="3">
        <v>58</v>
      </c>
      <c r="O5" s="3">
        <v>48</v>
      </c>
      <c r="P5" s="3">
        <v>58</v>
      </c>
      <c r="Q5" s="3">
        <v>0</v>
      </c>
      <c r="R5" s="3"/>
      <c r="S5" s="3">
        <f>IF(ISBLANK(Table13[[#This Row],[T1]]),0,IF(Table13[[#This Row],[T1]]&gt;0,1,0))</f>
        <v>1</v>
      </c>
      <c r="T5" s="3">
        <f>IF(ISBLANK(Table13[[#This Row],[T2]]),0,IF(Table13[[#This Row],[T2]]&gt;0,1,0))</f>
        <v>1</v>
      </c>
      <c r="U5" s="3">
        <f>IF(ISBLANK(Table13[[#This Row],[T3]]),0,IF(Table13[[#This Row],[T3]]&gt;0,1,0))</f>
        <v>1</v>
      </c>
      <c r="V5" s="3">
        <f>IF(ISBLANK(Table13[[#This Row],[T4]]),0,IF(Table13[[#This Row],[T4]]&gt;0,1,0))</f>
        <v>0</v>
      </c>
      <c r="W5" s="26">
        <v>72</v>
      </c>
      <c r="X5" s="22">
        <v>13</v>
      </c>
      <c r="Y5" s="3">
        <v>1.2999999999999998</v>
      </c>
      <c r="Z5" s="3"/>
      <c r="AB5" s="30" t="s">
        <v>429</v>
      </c>
      <c r="AC5" s="30">
        <v>0.15698520586519532</v>
      </c>
    </row>
    <row r="6" spans="1:33">
      <c r="A6" s="4">
        <v>43738.166666666664</v>
      </c>
      <c r="B6">
        <v>43738</v>
      </c>
      <c r="C6" s="3">
        <v>0.16666666666666666</v>
      </c>
      <c r="D6" s="3">
        <v>4</v>
      </c>
      <c r="E6" s="3">
        <v>0</v>
      </c>
      <c r="F6" s="3">
        <v>0.3</v>
      </c>
      <c r="G6" s="5">
        <v>0.7</v>
      </c>
      <c r="H6" s="3">
        <v>1</v>
      </c>
      <c r="I6" s="3">
        <v>1.55139</v>
      </c>
      <c r="J6" s="12">
        <f t="shared" si="0"/>
        <v>1.3625</v>
      </c>
      <c r="K6" s="4">
        <v>43738.166666666664</v>
      </c>
      <c r="L6" s="3">
        <f t="shared" si="1"/>
        <v>30</v>
      </c>
      <c r="M6" s="3">
        <f t="shared" si="2"/>
        <v>4</v>
      </c>
      <c r="N6" s="3">
        <v>58</v>
      </c>
      <c r="O6" s="3">
        <v>51</v>
      </c>
      <c r="P6" s="3">
        <v>58</v>
      </c>
      <c r="Q6" s="3">
        <v>0</v>
      </c>
      <c r="R6" s="3"/>
      <c r="S6" s="3">
        <f>IF(ISBLANK(Table13[[#This Row],[T1]]),0,IF(Table13[[#This Row],[T1]]&gt;0,1,0))</f>
        <v>1</v>
      </c>
      <c r="T6" s="3">
        <f>IF(ISBLANK(Table13[[#This Row],[T2]]),0,IF(Table13[[#This Row],[T2]]&gt;0,1,0))</f>
        <v>1</v>
      </c>
      <c r="U6" s="3">
        <f>IF(ISBLANK(Table13[[#This Row],[T3]]),0,IF(Table13[[#This Row],[T3]]&gt;0,1,0))</f>
        <v>1</v>
      </c>
      <c r="V6" s="3">
        <f>IF(ISBLANK(Table13[[#This Row],[T4]]),0,IF(Table13[[#This Row],[T4]]&gt;0,1,0))</f>
        <v>0</v>
      </c>
      <c r="W6" s="25">
        <v>72</v>
      </c>
      <c r="X6" s="23">
        <v>13</v>
      </c>
      <c r="Y6" s="3">
        <v>1</v>
      </c>
      <c r="Z6" s="3"/>
      <c r="AB6" s="30" t="s">
        <v>430</v>
      </c>
      <c r="AC6" s="30">
        <v>2.4644354860537752E-2</v>
      </c>
    </row>
    <row r="7" spans="1:33">
      <c r="A7" s="4">
        <v>43738.208333333336</v>
      </c>
      <c r="B7">
        <v>43738</v>
      </c>
      <c r="C7" s="3">
        <v>0.20833333333333334</v>
      </c>
      <c r="D7" s="3">
        <v>5</v>
      </c>
      <c r="E7" s="3">
        <v>0</v>
      </c>
      <c r="F7" s="3">
        <v>0.6</v>
      </c>
      <c r="G7" s="5">
        <v>0.8</v>
      </c>
      <c r="H7" s="3">
        <v>1.4</v>
      </c>
      <c r="I7" s="3">
        <v>1.55139</v>
      </c>
      <c r="J7" s="12">
        <f t="shared" si="0"/>
        <v>1.3499999999999999</v>
      </c>
      <c r="K7" s="4">
        <v>43738.208333333336</v>
      </c>
      <c r="L7" s="3">
        <f t="shared" si="1"/>
        <v>30</v>
      </c>
      <c r="M7" s="3">
        <f t="shared" si="2"/>
        <v>5</v>
      </c>
      <c r="N7" s="3">
        <v>57</v>
      </c>
      <c r="O7" s="3">
        <v>55</v>
      </c>
      <c r="P7" s="3">
        <v>57</v>
      </c>
      <c r="Q7" s="3">
        <v>0</v>
      </c>
      <c r="R7" s="3"/>
      <c r="S7" s="3">
        <f>IF(ISBLANK(Table13[[#This Row],[T1]]),0,IF(Table13[[#This Row],[T1]]&gt;0,1,0))</f>
        <v>1</v>
      </c>
      <c r="T7" s="3">
        <f>IF(ISBLANK(Table13[[#This Row],[T2]]),0,IF(Table13[[#This Row],[T2]]&gt;0,1,0))</f>
        <v>1</v>
      </c>
      <c r="U7" s="3">
        <f>IF(ISBLANK(Table13[[#This Row],[T3]]),0,IF(Table13[[#This Row],[T3]]&gt;0,1,0))</f>
        <v>1</v>
      </c>
      <c r="V7" s="3">
        <f>IF(ISBLANK(Table13[[#This Row],[T4]]),0,IF(Table13[[#This Row],[T4]]&gt;0,1,0))</f>
        <v>0</v>
      </c>
      <c r="W7" s="26">
        <v>71</v>
      </c>
      <c r="X7" s="22">
        <v>13</v>
      </c>
      <c r="Y7" s="3">
        <v>1.4</v>
      </c>
      <c r="Z7" s="3"/>
      <c r="AB7" s="30" t="s">
        <v>431</v>
      </c>
      <c r="AC7" s="30">
        <v>2.0876078060256507E-2</v>
      </c>
    </row>
    <row r="8" spans="1:33">
      <c r="A8" s="4">
        <v>43738.25</v>
      </c>
      <c r="B8">
        <v>43738</v>
      </c>
      <c r="C8" s="3">
        <v>0.25</v>
      </c>
      <c r="D8" s="3">
        <v>6</v>
      </c>
      <c r="E8" s="3">
        <v>0</v>
      </c>
      <c r="F8" s="3">
        <v>1.4</v>
      </c>
      <c r="G8" s="5">
        <v>1.1000000000000001</v>
      </c>
      <c r="H8" s="3">
        <v>2.5</v>
      </c>
      <c r="I8" s="3">
        <v>1.55139</v>
      </c>
      <c r="J8" s="12">
        <f t="shared" si="0"/>
        <v>1.3166666666666667</v>
      </c>
      <c r="K8" s="4">
        <v>43738.25</v>
      </c>
      <c r="L8" s="3">
        <f t="shared" si="1"/>
        <v>30</v>
      </c>
      <c r="M8" s="3">
        <f t="shared" si="2"/>
        <v>6</v>
      </c>
      <c r="N8" s="3">
        <v>58</v>
      </c>
      <c r="O8" s="3">
        <v>0</v>
      </c>
      <c r="P8" s="3">
        <v>58</v>
      </c>
      <c r="Q8" s="3">
        <v>34</v>
      </c>
      <c r="R8" s="3"/>
      <c r="S8" s="3">
        <f>IF(ISBLANK(Table13[[#This Row],[T1]]),0,IF(Table13[[#This Row],[T1]]&gt;0,1,0))</f>
        <v>1</v>
      </c>
      <c r="T8" s="3">
        <f>IF(ISBLANK(Table13[[#This Row],[T2]]),0,IF(Table13[[#This Row],[T2]]&gt;0,1,0))</f>
        <v>1</v>
      </c>
      <c r="U8" s="3">
        <f>IF(ISBLANK(Table13[[#This Row],[T3]]),0,IF(Table13[[#This Row],[T3]]&gt;0,1,0))</f>
        <v>1</v>
      </c>
      <c r="V8" s="3">
        <f>IF(ISBLANK(Table13[[#This Row],[T4]]),0,IF(Table13[[#This Row],[T4]]&gt;0,1,0))</f>
        <v>0</v>
      </c>
      <c r="W8" s="25">
        <v>71</v>
      </c>
      <c r="X8" s="23">
        <v>13</v>
      </c>
      <c r="Y8" s="3">
        <v>2.5</v>
      </c>
      <c r="Z8" s="3"/>
      <c r="AB8" s="30" t="s">
        <v>432</v>
      </c>
      <c r="AC8" s="30">
        <v>1.1294921523726196</v>
      </c>
    </row>
    <row r="9" spans="1:33" ht="15.75" thickBot="1">
      <c r="A9" s="4">
        <v>43738.291666666664</v>
      </c>
      <c r="B9">
        <v>43738</v>
      </c>
      <c r="C9" s="3">
        <v>0.29166666666666669</v>
      </c>
      <c r="D9" s="3">
        <v>7</v>
      </c>
      <c r="E9" s="3">
        <v>0</v>
      </c>
      <c r="F9" s="3">
        <v>0.4</v>
      </c>
      <c r="G9" s="5">
        <v>1.5</v>
      </c>
      <c r="H9" s="3">
        <v>1.9</v>
      </c>
      <c r="I9" s="3">
        <v>1.55139</v>
      </c>
      <c r="J9" s="12">
        <f t="shared" si="0"/>
        <v>1.2458333333333338</v>
      </c>
      <c r="K9" s="4">
        <v>43738.291666666664</v>
      </c>
      <c r="L9" s="3">
        <f t="shared" si="1"/>
        <v>30</v>
      </c>
      <c r="M9" s="3">
        <f t="shared" si="2"/>
        <v>7</v>
      </c>
      <c r="N9" s="3">
        <v>58</v>
      </c>
      <c r="O9" s="3">
        <v>0</v>
      </c>
      <c r="P9" s="3">
        <v>58</v>
      </c>
      <c r="Q9" s="3">
        <v>57</v>
      </c>
      <c r="R9" s="3"/>
      <c r="S9" s="3">
        <f>IF(ISBLANK(Table13[[#This Row],[T1]]),0,IF(Table13[[#This Row],[T1]]&gt;0,1,0))</f>
        <v>1</v>
      </c>
      <c r="T9" s="3">
        <f>IF(ISBLANK(Table13[[#This Row],[T2]]),0,IF(Table13[[#This Row],[T2]]&gt;0,1,0))</f>
        <v>1</v>
      </c>
      <c r="U9" s="3">
        <f>IF(ISBLANK(Table13[[#This Row],[T3]]),0,IF(Table13[[#This Row],[T3]]&gt;0,1,0))</f>
        <v>1</v>
      </c>
      <c r="V9" s="3">
        <f>IF(ISBLANK(Table13[[#This Row],[T4]]),0,IF(Table13[[#This Row],[T4]]&gt;0,1,0))</f>
        <v>0</v>
      </c>
      <c r="W9" s="26">
        <v>72</v>
      </c>
      <c r="X9" s="22">
        <v>8</v>
      </c>
      <c r="Y9" s="3">
        <v>1.9</v>
      </c>
      <c r="Z9" s="3"/>
      <c r="AB9" s="31" t="s">
        <v>433</v>
      </c>
      <c r="AC9" s="31">
        <v>1560</v>
      </c>
    </row>
    <row r="10" spans="1:33">
      <c r="A10" s="4">
        <v>43738.333333333336</v>
      </c>
      <c r="B10">
        <v>43738</v>
      </c>
      <c r="C10" s="3">
        <v>0.33333333333333331</v>
      </c>
      <c r="D10" s="3">
        <v>8</v>
      </c>
      <c r="E10" s="3">
        <v>0</v>
      </c>
      <c r="F10" s="3">
        <v>1.6</v>
      </c>
      <c r="G10" s="5">
        <v>0.9</v>
      </c>
      <c r="H10" s="3">
        <v>2.5</v>
      </c>
      <c r="I10" s="3">
        <v>1.55139</v>
      </c>
      <c r="J10" s="12">
        <f t="shared" si="0"/>
        <v>1.2958333333333336</v>
      </c>
      <c r="K10" s="4">
        <v>43738.333333333336</v>
      </c>
      <c r="L10" s="3">
        <f t="shared" si="1"/>
        <v>30</v>
      </c>
      <c r="M10" s="3">
        <f t="shared" si="2"/>
        <v>8</v>
      </c>
      <c r="N10" s="3">
        <v>4</v>
      </c>
      <c r="O10" s="3">
        <v>0</v>
      </c>
      <c r="P10" s="3">
        <v>9</v>
      </c>
      <c r="Q10" s="3">
        <v>49</v>
      </c>
      <c r="R10" s="3"/>
      <c r="S10" s="3">
        <f>IF(ISBLANK(Table13[[#This Row],[T1]]),0,IF(Table13[[#This Row],[T1]]&gt;0,1,0))</f>
        <v>1</v>
      </c>
      <c r="T10" s="3">
        <f>IF(ISBLANK(Table13[[#This Row],[T2]]),0,IF(Table13[[#This Row],[T2]]&gt;0,1,0))</f>
        <v>0</v>
      </c>
      <c r="U10" s="3">
        <f>IF(ISBLANK(Table13[[#This Row],[T3]]),0,IF(Table13[[#This Row],[T3]]&gt;0,1,0))</f>
        <v>1</v>
      </c>
      <c r="V10" s="3">
        <f>IF(ISBLANK(Table13[[#This Row],[T4]]),0,IF(Table13[[#This Row],[T4]]&gt;0,1,0))</f>
        <v>0</v>
      </c>
      <c r="W10" s="25">
        <v>71</v>
      </c>
      <c r="X10" s="23">
        <v>8</v>
      </c>
      <c r="Y10" s="3">
        <v>2.5</v>
      </c>
      <c r="Z10" s="3"/>
    </row>
    <row r="11" spans="1:33" ht="15.75" thickBot="1">
      <c r="A11" s="4">
        <v>43738.375</v>
      </c>
      <c r="B11">
        <v>43738</v>
      </c>
      <c r="C11" s="3">
        <v>0.375</v>
      </c>
      <c r="D11" s="3">
        <v>9</v>
      </c>
      <c r="E11" s="3">
        <v>0</v>
      </c>
      <c r="F11" s="3">
        <v>1.5</v>
      </c>
      <c r="G11" s="5">
        <v>0.6</v>
      </c>
      <c r="H11" s="3">
        <v>2.1</v>
      </c>
      <c r="I11" s="3">
        <v>1.55139</v>
      </c>
      <c r="J11" s="12">
        <f t="shared" si="0"/>
        <v>1.3833333333333335</v>
      </c>
      <c r="K11" s="4">
        <v>43738.375000405096</v>
      </c>
      <c r="L11" s="3">
        <f t="shared" si="1"/>
        <v>30</v>
      </c>
      <c r="M11" s="3">
        <f t="shared" si="2"/>
        <v>9</v>
      </c>
      <c r="N11" s="3"/>
      <c r="O11" s="3"/>
      <c r="P11" s="3"/>
      <c r="Q11" s="3"/>
      <c r="R11" s="3"/>
      <c r="S11" s="3">
        <f>IF(ISBLANK(Table13[[#This Row],[T1]]),0,IF(Table13[[#This Row],[T1]]&gt;0,1,0))</f>
        <v>0</v>
      </c>
      <c r="T11" s="3">
        <f>IF(ISBLANK(Table13[[#This Row],[T2]]),0,IF(Table13[[#This Row],[T2]]&gt;0,1,0))</f>
        <v>0</v>
      </c>
      <c r="U11" s="3">
        <f>IF(ISBLANK(Table13[[#This Row],[T3]]),0,IF(Table13[[#This Row],[T3]]&gt;0,1,0))</f>
        <v>0</v>
      </c>
      <c r="V11" s="3">
        <f>IF(ISBLANK(Table13[[#This Row],[T4]]),0,IF(Table13[[#This Row],[T4]]&gt;0,1,0))</f>
        <v>0</v>
      </c>
      <c r="W11" s="26">
        <v>69</v>
      </c>
      <c r="X11" s="22">
        <v>8</v>
      </c>
      <c r="Y11" s="3">
        <v>2.1</v>
      </c>
      <c r="Z11" s="3"/>
      <c r="AB11" t="s">
        <v>434</v>
      </c>
    </row>
    <row r="12" spans="1:33">
      <c r="A12" s="4">
        <v>43738.416666666664</v>
      </c>
      <c r="B12">
        <v>43738</v>
      </c>
      <c r="C12" s="3">
        <v>0.41666666666666669</v>
      </c>
      <c r="D12" s="3">
        <v>10</v>
      </c>
      <c r="E12" s="3">
        <v>0</v>
      </c>
      <c r="F12" s="3">
        <v>0.6</v>
      </c>
      <c r="G12" s="5">
        <v>0.6</v>
      </c>
      <c r="H12" s="3">
        <v>1.2</v>
      </c>
      <c r="I12" s="3">
        <v>1.55139</v>
      </c>
      <c r="J12" s="12">
        <f t="shared" si="0"/>
        <v>1.3666666666666669</v>
      </c>
      <c r="K12" s="4">
        <v>43738.416667129626</v>
      </c>
      <c r="L12" s="3">
        <f t="shared" si="1"/>
        <v>30</v>
      </c>
      <c r="M12" s="3">
        <f t="shared" si="2"/>
        <v>10</v>
      </c>
      <c r="N12" s="3"/>
      <c r="O12" s="3"/>
      <c r="P12" s="3"/>
      <c r="Q12" s="3"/>
      <c r="R12" s="3"/>
      <c r="S12" s="3">
        <f>IF(ISBLANK(Table13[[#This Row],[T1]]),0,IF(Table13[[#This Row],[T1]]&gt;0,1,0))</f>
        <v>0</v>
      </c>
      <c r="T12" s="3">
        <f>IF(ISBLANK(Table13[[#This Row],[T2]]),0,IF(Table13[[#This Row],[T2]]&gt;0,1,0))</f>
        <v>0</v>
      </c>
      <c r="U12" s="3">
        <f>IF(ISBLANK(Table13[[#This Row],[T3]]),0,IF(Table13[[#This Row],[T3]]&gt;0,1,0))</f>
        <v>0</v>
      </c>
      <c r="V12" s="3">
        <f>IF(ISBLANK(Table13[[#This Row],[T4]]),0,IF(Table13[[#This Row],[T4]]&gt;0,1,0))</f>
        <v>0</v>
      </c>
      <c r="W12" s="25">
        <v>69</v>
      </c>
      <c r="X12" s="23">
        <v>8</v>
      </c>
      <c r="Y12" s="3">
        <v>1.2</v>
      </c>
      <c r="Z12" s="3"/>
      <c r="AB12" s="32"/>
      <c r="AC12" s="32" t="s">
        <v>439</v>
      </c>
      <c r="AD12" s="32" t="s">
        <v>440</v>
      </c>
      <c r="AE12" s="32" t="s">
        <v>441</v>
      </c>
      <c r="AF12" s="32" t="s">
        <v>442</v>
      </c>
      <c r="AG12" s="32" t="s">
        <v>443</v>
      </c>
    </row>
    <row r="13" spans="1:33">
      <c r="A13" s="4">
        <v>43738.458333333336</v>
      </c>
      <c r="B13">
        <v>43738</v>
      </c>
      <c r="C13" s="3">
        <v>0.45833333333333331</v>
      </c>
      <c r="D13" s="3">
        <v>11</v>
      </c>
      <c r="E13" s="3">
        <v>0</v>
      </c>
      <c r="F13" s="3">
        <v>0.6</v>
      </c>
      <c r="G13" s="5">
        <v>0.6</v>
      </c>
      <c r="H13" s="3">
        <v>1.2</v>
      </c>
      <c r="I13" s="3">
        <v>1.55139</v>
      </c>
      <c r="J13" s="12">
        <f t="shared" si="0"/>
        <v>1.425</v>
      </c>
      <c r="K13" s="4">
        <v>43738.458333854163</v>
      </c>
      <c r="L13" s="3">
        <f t="shared" si="1"/>
        <v>30</v>
      </c>
      <c r="M13" s="3">
        <f t="shared" si="2"/>
        <v>11</v>
      </c>
      <c r="N13" s="3"/>
      <c r="O13" s="3"/>
      <c r="P13" s="3"/>
      <c r="Q13" s="3"/>
      <c r="R13" s="3"/>
      <c r="S13" s="3">
        <f>IF(ISBLANK(Table13[[#This Row],[T1]]),0,IF(Table13[[#This Row],[T1]]&gt;0,1,0))</f>
        <v>0</v>
      </c>
      <c r="T13" s="3">
        <f>IF(ISBLANK(Table13[[#This Row],[T2]]),0,IF(Table13[[#This Row],[T2]]&gt;0,1,0))</f>
        <v>0</v>
      </c>
      <c r="U13" s="3">
        <f>IF(ISBLANK(Table13[[#This Row],[T3]]),0,IF(Table13[[#This Row],[T3]]&gt;0,1,0))</f>
        <v>0</v>
      </c>
      <c r="V13" s="3">
        <f>IF(ISBLANK(Table13[[#This Row],[T4]]),0,IF(Table13[[#This Row],[T4]]&gt;0,1,0))</f>
        <v>0</v>
      </c>
      <c r="W13" s="26">
        <v>69</v>
      </c>
      <c r="X13" s="22">
        <v>8</v>
      </c>
      <c r="Y13" s="3">
        <v>1.2</v>
      </c>
      <c r="Z13" s="3"/>
      <c r="AB13" s="30" t="s">
        <v>435</v>
      </c>
      <c r="AC13" s="30">
        <v>6</v>
      </c>
      <c r="AD13" s="30">
        <v>50.060172656214036</v>
      </c>
      <c r="AE13" s="30">
        <v>8.3433621093690054</v>
      </c>
      <c r="AF13" s="30">
        <v>6.539953449995612</v>
      </c>
      <c r="AG13" s="30">
        <v>7.8266422497433127E-7</v>
      </c>
    </row>
    <row r="14" spans="1:33">
      <c r="A14" s="4">
        <v>43738.5</v>
      </c>
      <c r="B14">
        <v>43738</v>
      </c>
      <c r="C14" s="3">
        <v>0.5</v>
      </c>
      <c r="D14" s="3">
        <v>12</v>
      </c>
      <c r="E14" s="3">
        <v>0</v>
      </c>
      <c r="F14" s="3">
        <v>0.5</v>
      </c>
      <c r="G14" s="5">
        <v>0.6</v>
      </c>
      <c r="H14" s="3">
        <v>1.1000000000000001</v>
      </c>
      <c r="I14" s="3">
        <v>1.55139</v>
      </c>
      <c r="J14" s="12">
        <f t="shared" si="0"/>
        <v>1.4166666666666667</v>
      </c>
      <c r="K14" s="4">
        <v>43738.500000578701</v>
      </c>
      <c r="L14" s="3">
        <f t="shared" si="1"/>
        <v>30</v>
      </c>
      <c r="M14" s="3">
        <f t="shared" si="2"/>
        <v>12</v>
      </c>
      <c r="N14" s="3"/>
      <c r="O14" s="3"/>
      <c r="P14" s="3"/>
      <c r="Q14" s="3"/>
      <c r="R14" s="3"/>
      <c r="S14" s="3">
        <f>IF(ISBLANK(Table13[[#This Row],[T1]]),0,IF(Table13[[#This Row],[T1]]&gt;0,1,0))</f>
        <v>0</v>
      </c>
      <c r="T14" s="3">
        <f>IF(ISBLANK(Table13[[#This Row],[T2]]),0,IF(Table13[[#This Row],[T2]]&gt;0,1,0))</f>
        <v>0</v>
      </c>
      <c r="U14" s="3">
        <f>IF(ISBLANK(Table13[[#This Row],[T3]]),0,IF(Table13[[#This Row],[T3]]&gt;0,1,0))</f>
        <v>0</v>
      </c>
      <c r="V14" s="3">
        <f>IF(ISBLANK(Table13[[#This Row],[T4]]),0,IF(Table13[[#This Row],[T4]]&gt;0,1,0))</f>
        <v>0</v>
      </c>
      <c r="W14" s="25">
        <v>69</v>
      </c>
      <c r="X14" s="23">
        <v>8</v>
      </c>
      <c r="Y14" s="3">
        <v>1.1000000000000001</v>
      </c>
      <c r="Z14" s="3"/>
      <c r="AB14" s="30" t="s">
        <v>436</v>
      </c>
      <c r="AC14" s="30">
        <v>1553</v>
      </c>
      <c r="AD14" s="30">
        <v>1981.2436670873797</v>
      </c>
      <c r="AE14" s="30">
        <v>1.2757525222713326</v>
      </c>
      <c r="AF14" s="30"/>
      <c r="AG14" s="30"/>
    </row>
    <row r="15" spans="1:33" ht="15.75" thickBot="1">
      <c r="A15" s="4">
        <v>43738.541666666664</v>
      </c>
      <c r="B15">
        <v>43738</v>
      </c>
      <c r="C15" s="3">
        <v>0.54166666666666663</v>
      </c>
      <c r="D15" s="3">
        <v>13</v>
      </c>
      <c r="E15" s="3">
        <v>0</v>
      </c>
      <c r="F15" s="3">
        <v>0.5</v>
      </c>
      <c r="G15" s="5">
        <v>0.5</v>
      </c>
      <c r="H15" s="3">
        <v>1</v>
      </c>
      <c r="I15" s="3">
        <v>1.55139</v>
      </c>
      <c r="J15" s="12">
        <f t="shared" si="0"/>
        <v>1.425</v>
      </c>
      <c r="K15" s="4">
        <v>43738.541667303238</v>
      </c>
      <c r="L15" s="3">
        <f t="shared" si="1"/>
        <v>30</v>
      </c>
      <c r="M15" s="3">
        <f t="shared" si="2"/>
        <v>13</v>
      </c>
      <c r="N15" s="3"/>
      <c r="O15" s="3"/>
      <c r="P15" s="3"/>
      <c r="Q15" s="3"/>
      <c r="R15" s="3"/>
      <c r="S15" s="3">
        <f>IF(ISBLANK(Table13[[#This Row],[T1]]),0,IF(Table13[[#This Row],[T1]]&gt;0,1,0))</f>
        <v>0</v>
      </c>
      <c r="T15" s="3">
        <f>IF(ISBLANK(Table13[[#This Row],[T2]]),0,IF(Table13[[#This Row],[T2]]&gt;0,1,0))</f>
        <v>0</v>
      </c>
      <c r="U15" s="3">
        <f>IF(ISBLANK(Table13[[#This Row],[T3]]),0,IF(Table13[[#This Row],[T3]]&gt;0,1,0))</f>
        <v>0</v>
      </c>
      <c r="V15" s="3">
        <f>IF(ISBLANK(Table13[[#This Row],[T4]]),0,IF(Table13[[#This Row],[T4]]&gt;0,1,0))</f>
        <v>0</v>
      </c>
      <c r="W15" s="26">
        <v>71</v>
      </c>
      <c r="X15" s="22">
        <v>13</v>
      </c>
      <c r="Y15" s="3">
        <v>1</v>
      </c>
      <c r="Z15" s="3"/>
      <c r="AB15" s="31" t="s">
        <v>437</v>
      </c>
      <c r="AC15" s="31">
        <v>1559</v>
      </c>
      <c r="AD15" s="31">
        <v>2031.3038397435937</v>
      </c>
      <c r="AE15" s="31"/>
      <c r="AF15" s="31"/>
      <c r="AG15" s="31"/>
    </row>
    <row r="16" spans="1:33" ht="15.75" thickBot="1">
      <c r="A16" s="4">
        <v>43738.583333333336</v>
      </c>
      <c r="B16">
        <v>43738</v>
      </c>
      <c r="C16" s="3">
        <v>0.58333333333333337</v>
      </c>
      <c r="D16" s="3">
        <v>14</v>
      </c>
      <c r="E16" s="3">
        <v>0</v>
      </c>
      <c r="F16" s="3">
        <v>0.7</v>
      </c>
      <c r="G16" s="5">
        <v>0.6</v>
      </c>
      <c r="H16" s="3">
        <v>1.2999999999999998</v>
      </c>
      <c r="I16" s="3">
        <v>1.55139</v>
      </c>
      <c r="J16" s="12">
        <f t="shared" si="0"/>
        <v>1.4416666666666667</v>
      </c>
      <c r="K16" s="4">
        <v>43738.583334027775</v>
      </c>
      <c r="L16" s="3">
        <f t="shared" si="1"/>
        <v>30</v>
      </c>
      <c r="M16" s="3">
        <f t="shared" si="2"/>
        <v>14</v>
      </c>
      <c r="N16" s="3"/>
      <c r="O16" s="3"/>
      <c r="P16" s="3"/>
      <c r="Q16" s="3"/>
      <c r="R16" s="3"/>
      <c r="S16" s="3">
        <f>IF(ISBLANK(Table13[[#This Row],[T1]]),0,IF(Table13[[#This Row],[T1]]&gt;0,1,0))</f>
        <v>0</v>
      </c>
      <c r="T16" s="3">
        <f>IF(ISBLANK(Table13[[#This Row],[T2]]),0,IF(Table13[[#This Row],[T2]]&gt;0,1,0))</f>
        <v>0</v>
      </c>
      <c r="U16" s="3">
        <f>IF(ISBLANK(Table13[[#This Row],[T3]]),0,IF(Table13[[#This Row],[T3]]&gt;0,1,0))</f>
        <v>0</v>
      </c>
      <c r="V16" s="3">
        <f>IF(ISBLANK(Table13[[#This Row],[T4]]),0,IF(Table13[[#This Row],[T4]]&gt;0,1,0))</f>
        <v>0</v>
      </c>
      <c r="W16" s="25">
        <v>71</v>
      </c>
      <c r="X16" s="23">
        <v>13</v>
      </c>
      <c r="Y16" s="3">
        <v>1.2999999999999998</v>
      </c>
      <c r="Z16" s="3"/>
    </row>
    <row r="17" spans="1:36">
      <c r="A17" s="4">
        <v>43738.625</v>
      </c>
      <c r="B17">
        <v>43738</v>
      </c>
      <c r="C17" s="3">
        <v>0.625</v>
      </c>
      <c r="D17" s="3">
        <v>15</v>
      </c>
      <c r="E17" s="3">
        <v>0</v>
      </c>
      <c r="F17" s="3">
        <v>0.6</v>
      </c>
      <c r="G17" s="5">
        <v>0.3</v>
      </c>
      <c r="H17" s="3">
        <v>0.89999999999999991</v>
      </c>
      <c r="I17" s="3">
        <v>1.55139</v>
      </c>
      <c r="J17" s="12">
        <f t="shared" si="0"/>
        <v>1.4541666666666668</v>
      </c>
      <c r="K17" s="4">
        <v>43738.625000752312</v>
      </c>
      <c r="L17" s="3">
        <f t="shared" si="1"/>
        <v>30</v>
      </c>
      <c r="M17" s="3">
        <f t="shared" si="2"/>
        <v>15</v>
      </c>
      <c r="N17" s="3"/>
      <c r="O17" s="3"/>
      <c r="P17" s="3"/>
      <c r="Q17" s="3"/>
      <c r="R17" s="3"/>
      <c r="S17" s="3">
        <f>IF(ISBLANK(Table13[[#This Row],[T1]]),0,IF(Table13[[#This Row],[T1]]&gt;0,1,0))</f>
        <v>0</v>
      </c>
      <c r="T17" s="3">
        <f>IF(ISBLANK(Table13[[#This Row],[T2]]),0,IF(Table13[[#This Row],[T2]]&gt;0,1,0))</f>
        <v>0</v>
      </c>
      <c r="U17" s="3">
        <f>IF(ISBLANK(Table13[[#This Row],[T3]]),0,IF(Table13[[#This Row],[T3]]&gt;0,1,0))</f>
        <v>0</v>
      </c>
      <c r="V17" s="3">
        <f>IF(ISBLANK(Table13[[#This Row],[T4]]),0,IF(Table13[[#This Row],[T4]]&gt;0,1,0))</f>
        <v>0</v>
      </c>
      <c r="W17" s="26">
        <v>72</v>
      </c>
      <c r="X17" s="22">
        <v>13</v>
      </c>
      <c r="Y17" s="3">
        <v>0.89999999999999991</v>
      </c>
      <c r="Z17" s="3"/>
      <c r="AB17" s="32"/>
      <c r="AC17" s="32" t="s">
        <v>444</v>
      </c>
      <c r="AD17" s="32" t="s">
        <v>432</v>
      </c>
      <c r="AE17" s="32" t="s">
        <v>445</v>
      </c>
      <c r="AF17" s="32" t="s">
        <v>446</v>
      </c>
      <c r="AG17" s="32" t="s">
        <v>447</v>
      </c>
      <c r="AH17" s="32" t="s">
        <v>448</v>
      </c>
      <c r="AI17" s="32" t="s">
        <v>449</v>
      </c>
      <c r="AJ17" s="32" t="s">
        <v>450</v>
      </c>
    </row>
    <row r="18" spans="1:36">
      <c r="A18" s="4">
        <v>43738.666666666664</v>
      </c>
      <c r="B18">
        <v>43738</v>
      </c>
      <c r="C18" s="3">
        <v>0.66666666666666663</v>
      </c>
      <c r="D18" s="3">
        <v>16</v>
      </c>
      <c r="E18" s="3">
        <v>0</v>
      </c>
      <c r="F18" s="3">
        <v>0.5</v>
      </c>
      <c r="G18" s="5">
        <v>0.4</v>
      </c>
      <c r="H18" s="3">
        <v>0.9</v>
      </c>
      <c r="I18" s="3">
        <v>1.55139</v>
      </c>
      <c r="J18" s="12">
        <f t="shared" si="0"/>
        <v>1.4875</v>
      </c>
      <c r="K18" s="4">
        <v>43738.666667476849</v>
      </c>
      <c r="L18" s="3">
        <f t="shared" si="1"/>
        <v>30</v>
      </c>
      <c r="M18" s="3">
        <f t="shared" si="2"/>
        <v>16</v>
      </c>
      <c r="N18" s="3"/>
      <c r="O18" s="3"/>
      <c r="P18" s="3"/>
      <c r="Q18" s="3"/>
      <c r="R18" s="3"/>
      <c r="S18" s="3">
        <f>IF(ISBLANK(Table13[[#This Row],[T1]]),0,IF(Table13[[#This Row],[T1]]&gt;0,1,0))</f>
        <v>0</v>
      </c>
      <c r="T18" s="3">
        <f>IF(ISBLANK(Table13[[#This Row],[T2]]),0,IF(Table13[[#This Row],[T2]]&gt;0,1,0))</f>
        <v>0</v>
      </c>
      <c r="U18" s="3">
        <f>IF(ISBLANK(Table13[[#This Row],[T3]]),0,IF(Table13[[#This Row],[T3]]&gt;0,1,0))</f>
        <v>0</v>
      </c>
      <c r="V18" s="3">
        <f>IF(ISBLANK(Table13[[#This Row],[T4]]),0,IF(Table13[[#This Row],[T4]]&gt;0,1,0))</f>
        <v>0</v>
      </c>
      <c r="W18" s="25">
        <v>72</v>
      </c>
      <c r="X18" s="23">
        <v>13</v>
      </c>
      <c r="Y18" s="3">
        <v>0.9</v>
      </c>
      <c r="Z18" s="3"/>
      <c r="AB18" s="30" t="s">
        <v>438</v>
      </c>
      <c r="AC18" s="30">
        <v>2.1946845215639388</v>
      </c>
      <c r="AD18" s="30">
        <v>0.19606212570658363</v>
      </c>
      <c r="AE18" s="30">
        <v>11.193821925854204</v>
      </c>
      <c r="AF18" s="30">
        <v>5.0050635854464381E-28</v>
      </c>
      <c r="AG18" s="30">
        <v>1.8101100939219024</v>
      </c>
      <c r="AH18" s="30">
        <v>2.579258949205975</v>
      </c>
      <c r="AI18" s="30">
        <v>1.8101100939219024</v>
      </c>
      <c r="AJ18" s="30">
        <v>2.579258949205975</v>
      </c>
    </row>
    <row r="19" spans="1:36">
      <c r="A19" s="4">
        <v>43738.708333333336</v>
      </c>
      <c r="B19">
        <v>43738</v>
      </c>
      <c r="C19" s="3">
        <v>0.70833333333333337</v>
      </c>
      <c r="D19" s="3">
        <v>17</v>
      </c>
      <c r="E19" s="3">
        <v>0</v>
      </c>
      <c r="F19" s="3">
        <v>0.5</v>
      </c>
      <c r="G19" s="5">
        <v>0.4</v>
      </c>
      <c r="H19" s="3">
        <v>0.9</v>
      </c>
      <c r="I19" s="3">
        <v>1.55139</v>
      </c>
      <c r="J19" s="12">
        <f t="shared" si="0"/>
        <v>1.5583333333333336</v>
      </c>
      <c r="K19" s="4">
        <v>43738.708333333336</v>
      </c>
      <c r="L19" s="3">
        <f t="shared" si="1"/>
        <v>30</v>
      </c>
      <c r="M19" s="3">
        <f t="shared" si="2"/>
        <v>17</v>
      </c>
      <c r="N19" s="3">
        <v>0</v>
      </c>
      <c r="O19" s="3">
        <v>0</v>
      </c>
      <c r="P19" s="3">
        <v>18</v>
      </c>
      <c r="Q19" s="3">
        <v>0</v>
      </c>
      <c r="R19" s="3"/>
      <c r="S19" s="3">
        <f>IF(ISBLANK(Table13[[#This Row],[T1]]),0,IF(Table13[[#This Row],[T1]]&gt;0,1,0))</f>
        <v>0</v>
      </c>
      <c r="T19" s="3">
        <f>IF(ISBLANK(Table13[[#This Row],[T2]]),0,IF(Table13[[#This Row],[T2]]&gt;0,1,0))</f>
        <v>0</v>
      </c>
      <c r="U19" s="3">
        <f>IF(ISBLANK(Table13[[#This Row],[T3]]),0,IF(Table13[[#This Row],[T3]]&gt;0,1,0))</f>
        <v>1</v>
      </c>
      <c r="V19" s="3">
        <f>IF(ISBLANK(Table13[[#This Row],[T4]]),0,IF(Table13[[#This Row],[T4]]&gt;0,1,0))</f>
        <v>0</v>
      </c>
      <c r="W19" s="26">
        <v>72</v>
      </c>
      <c r="X19" s="22">
        <v>13</v>
      </c>
      <c r="Y19" s="3">
        <v>0.9</v>
      </c>
      <c r="Z19" s="3"/>
      <c r="AB19" s="30" t="s">
        <v>369</v>
      </c>
      <c r="AC19" s="30">
        <v>0.13011035231391591</v>
      </c>
      <c r="AD19" s="30">
        <v>7.6591141166295659E-2</v>
      </c>
      <c r="AE19" s="30">
        <v>1.698765031211882</v>
      </c>
      <c r="AF19" s="30">
        <v>8.956375867502693E-2</v>
      </c>
      <c r="AG19" s="30">
        <v>-2.0122611703618898E-2</v>
      </c>
      <c r="AH19" s="30">
        <v>0.28034331633145071</v>
      </c>
      <c r="AI19" s="30">
        <v>-2.0122611703618898E-2</v>
      </c>
      <c r="AJ19" s="30">
        <v>0.28034331633145071</v>
      </c>
    </row>
    <row r="20" spans="1:36">
      <c r="A20" s="4">
        <v>43738.75</v>
      </c>
      <c r="B20">
        <v>43738</v>
      </c>
      <c r="C20" s="3">
        <v>0.75</v>
      </c>
      <c r="D20" s="3">
        <v>18</v>
      </c>
      <c r="E20" s="3">
        <v>0</v>
      </c>
      <c r="F20" s="3">
        <v>0.7</v>
      </c>
      <c r="G20" s="5">
        <v>1.7</v>
      </c>
      <c r="H20" s="3">
        <v>2.4</v>
      </c>
      <c r="I20" s="3">
        <v>1.55139</v>
      </c>
      <c r="J20" s="12">
        <f t="shared" si="0"/>
        <v>1.5833333333333337</v>
      </c>
      <c r="K20" s="4">
        <v>43738.75</v>
      </c>
      <c r="L20" s="3">
        <f t="shared" si="1"/>
        <v>30</v>
      </c>
      <c r="M20" s="3">
        <f t="shared" si="2"/>
        <v>18</v>
      </c>
      <c r="N20" s="3">
        <v>0</v>
      </c>
      <c r="O20" s="3">
        <v>0</v>
      </c>
      <c r="P20" s="3">
        <v>58</v>
      </c>
      <c r="Q20" s="3">
        <v>50</v>
      </c>
      <c r="R20" s="3"/>
      <c r="S20" s="3">
        <f>IF(ISBLANK(Table13[[#This Row],[T1]]),0,IF(Table13[[#This Row],[T1]]&gt;0,1,0))</f>
        <v>1</v>
      </c>
      <c r="T20" s="3">
        <f>IF(ISBLANK(Table13[[#This Row],[T2]]),0,IF(Table13[[#This Row],[T2]]&gt;0,1,0))</f>
        <v>0</v>
      </c>
      <c r="U20" s="3">
        <f>IF(ISBLANK(Table13[[#This Row],[T3]]),0,IF(Table13[[#This Row],[T3]]&gt;0,1,0))</f>
        <v>1</v>
      </c>
      <c r="V20" s="3">
        <f>IF(ISBLANK(Table13[[#This Row],[T4]]),0,IF(Table13[[#This Row],[T4]]&gt;0,1,0))</f>
        <v>0</v>
      </c>
      <c r="W20" s="25">
        <v>72</v>
      </c>
      <c r="X20" s="23">
        <v>13</v>
      </c>
      <c r="Y20" s="3">
        <v>2.4</v>
      </c>
      <c r="Z20" s="3"/>
      <c r="AB20" s="30" t="s">
        <v>370</v>
      </c>
      <c r="AC20" s="30">
        <v>-0.16585855410412106</v>
      </c>
      <c r="AD20" s="30">
        <v>6.7440406111623163E-2</v>
      </c>
      <c r="AE20" s="30">
        <v>-2.4593350435879984</v>
      </c>
      <c r="AF20" s="30">
        <v>1.4027820629852446E-2</v>
      </c>
      <c r="AG20" s="30">
        <v>-0.29814241814392151</v>
      </c>
      <c r="AH20" s="30">
        <v>-3.3574690064320623E-2</v>
      </c>
      <c r="AI20" s="30">
        <v>-0.29814241814392151</v>
      </c>
      <c r="AJ20" s="30">
        <v>-3.3574690064320623E-2</v>
      </c>
    </row>
    <row r="21" spans="1:36">
      <c r="A21" s="4">
        <v>43738.791666666664</v>
      </c>
      <c r="B21">
        <v>43738</v>
      </c>
      <c r="C21" s="3">
        <v>0.79166666666666663</v>
      </c>
      <c r="D21" s="3">
        <v>19</v>
      </c>
      <c r="E21" s="3">
        <v>0</v>
      </c>
      <c r="F21" s="3">
        <v>0.6</v>
      </c>
      <c r="G21" s="5">
        <v>0.5</v>
      </c>
      <c r="H21" s="3">
        <v>1.1000000000000001</v>
      </c>
      <c r="I21" s="3">
        <v>1.55139</v>
      </c>
      <c r="J21" s="12">
        <f t="shared" si="0"/>
        <v>1.5458333333333332</v>
      </c>
      <c r="K21" s="4">
        <v>43738.791666666664</v>
      </c>
      <c r="L21" s="3">
        <f t="shared" si="1"/>
        <v>30</v>
      </c>
      <c r="M21" s="3">
        <f t="shared" si="2"/>
        <v>19</v>
      </c>
      <c r="N21" s="3">
        <v>0</v>
      </c>
      <c r="O21" s="3">
        <v>0</v>
      </c>
      <c r="P21" s="3">
        <v>58</v>
      </c>
      <c r="Q21" s="3">
        <v>58</v>
      </c>
      <c r="R21" s="3"/>
      <c r="S21" s="3">
        <f>IF(ISBLANK(Table13[[#This Row],[T1]]),0,IF(Table13[[#This Row],[T1]]&gt;0,1,0))</f>
        <v>1</v>
      </c>
      <c r="T21" s="3">
        <f>IF(ISBLANK(Table13[[#This Row],[T2]]),0,IF(Table13[[#This Row],[T2]]&gt;0,1,0))</f>
        <v>0</v>
      </c>
      <c r="U21" s="3">
        <f>IF(ISBLANK(Table13[[#This Row],[T3]]),0,IF(Table13[[#This Row],[T3]]&gt;0,1,0))</f>
        <v>1</v>
      </c>
      <c r="V21" s="3">
        <f>IF(ISBLANK(Table13[[#This Row],[T4]]),0,IF(Table13[[#This Row],[T4]]&gt;0,1,0))</f>
        <v>0</v>
      </c>
      <c r="W21" s="26">
        <v>72</v>
      </c>
      <c r="X21" s="22">
        <v>13</v>
      </c>
      <c r="Y21" s="3">
        <v>1.1000000000000001</v>
      </c>
      <c r="Z21" s="3"/>
      <c r="AB21" s="30" t="s">
        <v>371</v>
      </c>
      <c r="AC21" s="30">
        <v>7.3715351111940983E-2</v>
      </c>
      <c r="AD21" s="30">
        <v>7.8548151919534209E-2</v>
      </c>
      <c r="AE21" s="30">
        <v>0.93847339893440129</v>
      </c>
      <c r="AF21" s="30">
        <v>0.34814711037345814</v>
      </c>
      <c r="AG21" s="30">
        <v>-8.0356275205126129E-2</v>
      </c>
      <c r="AH21" s="30">
        <v>0.22778697742900811</v>
      </c>
      <c r="AI21" s="30">
        <v>-8.0356275205126129E-2</v>
      </c>
      <c r="AJ21" s="30">
        <v>0.22778697742900811</v>
      </c>
    </row>
    <row r="22" spans="1:36">
      <c r="A22" s="4">
        <v>43738.833333333336</v>
      </c>
      <c r="B22">
        <v>43738</v>
      </c>
      <c r="C22" s="3">
        <v>0.83333333333333337</v>
      </c>
      <c r="D22" s="3">
        <v>20</v>
      </c>
      <c r="E22" s="3">
        <v>0</v>
      </c>
      <c r="F22" s="3">
        <v>0.8</v>
      </c>
      <c r="G22" s="5">
        <v>0.5</v>
      </c>
      <c r="H22" s="3">
        <v>1.3</v>
      </c>
      <c r="I22" s="3">
        <v>1.55139</v>
      </c>
      <c r="J22" s="12">
        <f t="shared" si="0"/>
        <v>1.5583333333333333</v>
      </c>
      <c r="K22" s="4">
        <v>43738.833333333336</v>
      </c>
      <c r="L22" s="3">
        <f t="shared" si="1"/>
        <v>30</v>
      </c>
      <c r="M22" s="3">
        <f t="shared" si="2"/>
        <v>20</v>
      </c>
      <c r="N22" s="3">
        <v>0</v>
      </c>
      <c r="O22" s="3">
        <v>0</v>
      </c>
      <c r="P22" s="3">
        <v>57</v>
      </c>
      <c r="Q22" s="3">
        <v>57</v>
      </c>
      <c r="R22" s="3"/>
      <c r="S22" s="3">
        <f>IF(ISBLANK(Table13[[#This Row],[T1]]),0,IF(Table13[[#This Row],[T1]]&gt;0,1,0))</f>
        <v>1</v>
      </c>
      <c r="T22" s="3">
        <f>IF(ISBLANK(Table13[[#This Row],[T2]]),0,IF(Table13[[#This Row],[T2]]&gt;0,1,0))</f>
        <v>1</v>
      </c>
      <c r="U22" s="3">
        <f>IF(ISBLANK(Table13[[#This Row],[T3]]),0,IF(Table13[[#This Row],[T3]]&gt;0,1,0))</f>
        <v>1</v>
      </c>
      <c r="V22" s="3">
        <f>IF(ISBLANK(Table13[[#This Row],[T4]]),0,IF(Table13[[#This Row],[T4]]&gt;0,1,0))</f>
        <v>0</v>
      </c>
      <c r="W22" s="25">
        <v>71</v>
      </c>
      <c r="X22" s="23">
        <v>13</v>
      </c>
      <c r="Y22" s="3">
        <v>1.3</v>
      </c>
      <c r="Z22" s="3"/>
      <c r="AB22" s="30" t="s">
        <v>372</v>
      </c>
      <c r="AC22" s="30">
        <v>6.5150382613721719E-2</v>
      </c>
      <c r="AD22" s="30">
        <v>8.5085118742771332E-2</v>
      </c>
      <c r="AE22" s="30">
        <v>0.76570831158717478</v>
      </c>
      <c r="AF22" s="30">
        <v>0.44396623611040131</v>
      </c>
      <c r="AG22" s="30">
        <v>-0.10174345638466478</v>
      </c>
      <c r="AH22" s="30">
        <v>0.23204422161210822</v>
      </c>
      <c r="AI22" s="30">
        <v>-0.10174345638466478</v>
      </c>
      <c r="AJ22" s="30">
        <v>0.23204422161210822</v>
      </c>
    </row>
    <row r="23" spans="1:36">
      <c r="A23" s="4">
        <v>43738.875</v>
      </c>
      <c r="B23">
        <v>43738</v>
      </c>
      <c r="C23" s="3">
        <v>0.875</v>
      </c>
      <c r="D23" s="3">
        <v>21</v>
      </c>
      <c r="E23" s="3">
        <v>0</v>
      </c>
      <c r="F23" s="3">
        <v>0.7</v>
      </c>
      <c r="G23" s="5">
        <v>0.9</v>
      </c>
      <c r="H23" s="3">
        <v>1.6</v>
      </c>
      <c r="I23" s="3">
        <v>1.55139</v>
      </c>
      <c r="J23" s="12">
        <f t="shared" si="0"/>
        <v>1.5541666666666669</v>
      </c>
      <c r="K23" s="4">
        <v>43738.875</v>
      </c>
      <c r="L23" s="3">
        <f t="shared" si="1"/>
        <v>30</v>
      </c>
      <c r="M23" s="3">
        <f t="shared" si="2"/>
        <v>21</v>
      </c>
      <c r="N23" s="3">
        <v>34</v>
      </c>
      <c r="O23" s="3">
        <v>0</v>
      </c>
      <c r="P23" s="3">
        <v>58</v>
      </c>
      <c r="Q23" s="3">
        <v>58</v>
      </c>
      <c r="R23" s="3"/>
      <c r="S23" s="3">
        <f>IF(ISBLANK(Table13[[#This Row],[T1]]),0,IF(Table13[[#This Row],[T1]]&gt;0,1,0))</f>
        <v>1</v>
      </c>
      <c r="T23" s="3">
        <f>IF(ISBLANK(Table13[[#This Row],[T2]]),0,IF(Table13[[#This Row],[T2]]&gt;0,1,0))</f>
        <v>1</v>
      </c>
      <c r="U23" s="3">
        <f>IF(ISBLANK(Table13[[#This Row],[T3]]),0,IF(Table13[[#This Row],[T3]]&gt;0,1,0))</f>
        <v>1</v>
      </c>
      <c r="V23" s="3">
        <f>IF(ISBLANK(Table13[[#This Row],[T4]]),0,IF(Table13[[#This Row],[T4]]&gt;0,1,0))</f>
        <v>0</v>
      </c>
      <c r="W23" s="26">
        <v>71</v>
      </c>
      <c r="X23" s="22">
        <v>8</v>
      </c>
      <c r="Y23" s="3">
        <v>1.6</v>
      </c>
      <c r="Z23" s="3"/>
      <c r="AB23" s="30" t="s">
        <v>426</v>
      </c>
      <c r="AC23" s="30">
        <v>-1.0662436069261837E-2</v>
      </c>
      <c r="AD23" s="30">
        <v>2.6102019919979885E-3</v>
      </c>
      <c r="AE23" s="30">
        <v>-4.0849084101342807</v>
      </c>
      <c r="AF23" s="30">
        <v>4.6342921876549183E-5</v>
      </c>
      <c r="AG23" s="30">
        <v>-1.5782328213066243E-2</v>
      </c>
      <c r="AH23" s="30">
        <v>-5.5425439254574299E-3</v>
      </c>
      <c r="AI23" s="30">
        <v>-1.5782328213066243E-2</v>
      </c>
      <c r="AJ23" s="30">
        <v>-5.5425439254574299E-3</v>
      </c>
    </row>
    <row r="24" spans="1:36" ht="15.75" thickBot="1">
      <c r="A24" s="4">
        <v>43738.916666666664</v>
      </c>
      <c r="B24">
        <v>43738</v>
      </c>
      <c r="C24" s="3">
        <v>0.91666666666666663</v>
      </c>
      <c r="D24" s="3">
        <v>22</v>
      </c>
      <c r="E24" s="3">
        <v>0</v>
      </c>
      <c r="F24" s="3">
        <v>0.5</v>
      </c>
      <c r="G24" s="5">
        <v>0.6</v>
      </c>
      <c r="H24" s="3">
        <v>1.1000000000000001</v>
      </c>
      <c r="I24" s="3">
        <v>1.55139</v>
      </c>
      <c r="J24" s="12">
        <f t="shared" si="0"/>
        <v>1.5541666666666671</v>
      </c>
      <c r="K24" s="4">
        <v>43738.916666666664</v>
      </c>
      <c r="L24" s="3">
        <f t="shared" si="1"/>
        <v>30</v>
      </c>
      <c r="M24" s="3">
        <f t="shared" si="2"/>
        <v>22</v>
      </c>
      <c r="N24" s="3">
        <v>58</v>
      </c>
      <c r="O24" s="3">
        <v>0</v>
      </c>
      <c r="P24" s="3">
        <v>58</v>
      </c>
      <c r="Q24" s="3">
        <v>58</v>
      </c>
      <c r="R24" s="3"/>
      <c r="S24" s="3">
        <f>IF(ISBLANK(Table13[[#This Row],[T1]]),0,IF(Table13[[#This Row],[T1]]&gt;0,1,0))</f>
        <v>1</v>
      </c>
      <c r="T24" s="3">
        <f>IF(ISBLANK(Table13[[#This Row],[T2]]),0,IF(Table13[[#This Row],[T2]]&gt;0,1,0))</f>
        <v>1</v>
      </c>
      <c r="U24" s="3">
        <f>IF(ISBLANK(Table13[[#This Row],[T3]]),0,IF(Table13[[#This Row],[T3]]&gt;0,1,0))</f>
        <v>1</v>
      </c>
      <c r="V24" s="3">
        <f>IF(ISBLANK(Table13[[#This Row],[T4]]),0,IF(Table13[[#This Row],[T4]]&gt;0,1,0))</f>
        <v>0</v>
      </c>
      <c r="W24" s="25">
        <v>70</v>
      </c>
      <c r="X24" s="23">
        <v>13</v>
      </c>
      <c r="Y24" s="3">
        <v>1.1000000000000001</v>
      </c>
      <c r="Z24" s="3"/>
      <c r="AB24" s="31" t="s">
        <v>425</v>
      </c>
      <c r="AC24" s="31">
        <v>-1.2531031641803948E-2</v>
      </c>
      <c r="AD24" s="31">
        <v>6.4158398073606718E-3</v>
      </c>
      <c r="AE24" s="31">
        <v>-1.9531397319845061</v>
      </c>
      <c r="AF24" s="31">
        <v>5.0982412423324255E-2</v>
      </c>
      <c r="AG24" s="31">
        <v>-2.5115654566127729E-2</v>
      </c>
      <c r="AH24" s="31">
        <v>5.3591282519832584E-5</v>
      </c>
      <c r="AI24" s="31">
        <v>-2.5115654566127729E-2</v>
      </c>
      <c r="AJ24" s="31">
        <v>5.3591282519832584E-5</v>
      </c>
    </row>
    <row r="25" spans="1:36">
      <c r="A25" s="4">
        <v>43738.958333333336</v>
      </c>
      <c r="B25">
        <v>43738</v>
      </c>
      <c r="C25" s="3">
        <v>0.95833333333333337</v>
      </c>
      <c r="D25" s="3">
        <v>23</v>
      </c>
      <c r="E25" s="3">
        <v>0</v>
      </c>
      <c r="F25" s="3">
        <v>0.7</v>
      </c>
      <c r="G25" s="5">
        <v>0.3</v>
      </c>
      <c r="H25" s="3">
        <v>1</v>
      </c>
      <c r="I25" s="3">
        <v>1.55139</v>
      </c>
      <c r="J25" s="12">
        <f t="shared" si="0"/>
        <v>1.5958333333333334</v>
      </c>
      <c r="K25" s="4">
        <v>43738.958333333336</v>
      </c>
      <c r="L25" s="3">
        <f t="shared" si="1"/>
        <v>30</v>
      </c>
      <c r="M25" s="3">
        <f t="shared" si="2"/>
        <v>23</v>
      </c>
      <c r="N25" s="3">
        <v>58</v>
      </c>
      <c r="O25" s="3">
        <v>49</v>
      </c>
      <c r="P25" s="3">
        <v>58</v>
      </c>
      <c r="Q25" s="3">
        <v>58</v>
      </c>
      <c r="R25" s="3"/>
      <c r="S25" s="3">
        <f>IF(ISBLANK(Table13[[#This Row],[T1]]),0,IF(Table13[[#This Row],[T1]]&gt;0,1,0))</f>
        <v>1</v>
      </c>
      <c r="T25" s="3">
        <f>IF(ISBLANK(Table13[[#This Row],[T2]]),0,IF(Table13[[#This Row],[T2]]&gt;0,1,0))</f>
        <v>1</v>
      </c>
      <c r="U25" s="3">
        <f>IF(ISBLANK(Table13[[#This Row],[T3]]),0,IF(Table13[[#This Row],[T3]]&gt;0,1,0))</f>
        <v>1</v>
      </c>
      <c r="V25" s="3">
        <f>IF(ISBLANK(Table13[[#This Row],[T4]]),0,IF(Table13[[#This Row],[T4]]&gt;0,1,0))</f>
        <v>0</v>
      </c>
      <c r="W25" s="26">
        <v>70</v>
      </c>
      <c r="X25" s="22">
        <v>13</v>
      </c>
      <c r="Y25" s="3">
        <v>1</v>
      </c>
      <c r="Z25" s="3"/>
    </row>
    <row r="26" spans="1:36">
      <c r="A26" s="4">
        <v>43739</v>
      </c>
      <c r="B26">
        <v>43739</v>
      </c>
      <c r="C26" s="3">
        <v>0</v>
      </c>
      <c r="D26" s="3">
        <v>0</v>
      </c>
      <c r="E26" s="3">
        <v>1</v>
      </c>
      <c r="F26" s="3">
        <v>0.5</v>
      </c>
      <c r="G26" s="5">
        <v>0.5</v>
      </c>
      <c r="H26" s="3">
        <v>1</v>
      </c>
      <c r="I26" s="3">
        <v>1.55139</v>
      </c>
      <c r="J26" s="12">
        <f t="shared" si="0"/>
        <v>1.6166666666666671</v>
      </c>
      <c r="K26" s="4">
        <v>43739</v>
      </c>
      <c r="L26" s="3">
        <f t="shared" si="1"/>
        <v>1</v>
      </c>
      <c r="M26" s="3">
        <f t="shared" si="2"/>
        <v>0</v>
      </c>
      <c r="N26" s="3">
        <v>57</v>
      </c>
      <c r="O26" s="3">
        <v>57</v>
      </c>
      <c r="P26" s="3">
        <v>57</v>
      </c>
      <c r="Q26" s="3">
        <v>56</v>
      </c>
      <c r="R26" s="3"/>
      <c r="S26" s="3">
        <f>IF(ISBLANK(Table13[[#This Row],[T1]]),0,IF(Table13[[#This Row],[T1]]&gt;0,1,0))</f>
        <v>1</v>
      </c>
      <c r="T26" s="3">
        <f>IF(ISBLANK(Table13[[#This Row],[T2]]),0,IF(Table13[[#This Row],[T2]]&gt;0,1,0))</f>
        <v>1</v>
      </c>
      <c r="U26" s="3">
        <f>IF(ISBLANK(Table13[[#This Row],[T3]]),0,IF(Table13[[#This Row],[T3]]&gt;0,1,0))</f>
        <v>1</v>
      </c>
      <c r="V26" s="3">
        <f>IF(ISBLANK(Table13[[#This Row],[T4]]),0,IF(Table13[[#This Row],[T4]]&gt;0,1,0))</f>
        <v>0</v>
      </c>
      <c r="W26" s="25">
        <v>70</v>
      </c>
      <c r="X26" s="23">
        <v>13</v>
      </c>
      <c r="Y26" s="3">
        <v>1</v>
      </c>
      <c r="Z26" s="3"/>
    </row>
    <row r="27" spans="1:36">
      <c r="A27" s="4">
        <v>43739.041666666664</v>
      </c>
      <c r="B27">
        <v>43739</v>
      </c>
      <c r="C27" s="3">
        <v>4.1666666666666664E-2</v>
      </c>
      <c r="D27" s="3">
        <v>1</v>
      </c>
      <c r="E27" s="3">
        <v>1</v>
      </c>
      <c r="F27" s="3">
        <v>0.4</v>
      </c>
      <c r="G27" s="5">
        <v>0.4</v>
      </c>
      <c r="H27" s="3">
        <v>0.8</v>
      </c>
      <c r="I27" s="3">
        <v>1.55139</v>
      </c>
      <c r="J27" s="12">
        <f t="shared" si="0"/>
        <v>1.6791666666666669</v>
      </c>
      <c r="K27" s="4">
        <v>43739.041666666664</v>
      </c>
      <c r="L27" s="3">
        <f t="shared" si="1"/>
        <v>1</v>
      </c>
      <c r="M27" s="3">
        <f t="shared" si="2"/>
        <v>1</v>
      </c>
      <c r="N27" s="3">
        <v>58</v>
      </c>
      <c r="O27" s="3">
        <v>58</v>
      </c>
      <c r="P27" s="3">
        <v>58</v>
      </c>
      <c r="Q27" s="3">
        <v>55</v>
      </c>
      <c r="R27" s="3"/>
      <c r="S27" s="3">
        <f>IF(ISBLANK(Table13[[#This Row],[T1]]),0,IF(Table13[[#This Row],[T1]]&gt;0,1,0))</f>
        <v>1</v>
      </c>
      <c r="T27" s="3">
        <f>IF(ISBLANK(Table13[[#This Row],[T2]]),0,IF(Table13[[#This Row],[T2]]&gt;0,1,0))</f>
        <v>1</v>
      </c>
      <c r="U27" s="3">
        <f>IF(ISBLANK(Table13[[#This Row],[T3]]),0,IF(Table13[[#This Row],[T3]]&gt;0,1,0))</f>
        <v>1</v>
      </c>
      <c r="V27" s="3">
        <f>IF(ISBLANK(Table13[[#This Row],[T4]]),0,IF(Table13[[#This Row],[T4]]&gt;0,1,0))</f>
        <v>0</v>
      </c>
      <c r="W27" s="26">
        <v>70</v>
      </c>
      <c r="X27" s="22">
        <v>13</v>
      </c>
      <c r="Y27" s="3">
        <v>0.8</v>
      </c>
      <c r="Z27" s="3"/>
    </row>
    <row r="28" spans="1:36">
      <c r="A28" s="4">
        <v>43739.083333333336</v>
      </c>
      <c r="B28">
        <v>43739</v>
      </c>
      <c r="C28" s="3">
        <v>8.3333333333333329E-2</v>
      </c>
      <c r="D28" s="3">
        <v>2</v>
      </c>
      <c r="E28" s="3">
        <v>1</v>
      </c>
      <c r="F28" s="3">
        <v>0.4</v>
      </c>
      <c r="G28" s="5">
        <v>0.4</v>
      </c>
      <c r="H28" s="3">
        <v>0.8</v>
      </c>
      <c r="I28" s="3">
        <v>1.55139</v>
      </c>
      <c r="J28" s="12">
        <f t="shared" si="0"/>
        <v>1.7041666666666666</v>
      </c>
      <c r="K28" s="4">
        <v>43739.083333333336</v>
      </c>
      <c r="L28" s="3">
        <f t="shared" si="1"/>
        <v>1</v>
      </c>
      <c r="M28" s="3">
        <f t="shared" si="2"/>
        <v>2</v>
      </c>
      <c r="N28" s="3">
        <v>58</v>
      </c>
      <c r="O28" s="3">
        <v>58</v>
      </c>
      <c r="P28" s="3">
        <v>58</v>
      </c>
      <c r="Q28" s="3">
        <v>58</v>
      </c>
      <c r="R28" s="3"/>
      <c r="S28" s="3">
        <f>IF(ISBLANK(Table13[[#This Row],[T1]]),0,IF(Table13[[#This Row],[T1]]&gt;0,1,0))</f>
        <v>1</v>
      </c>
      <c r="T28" s="3">
        <f>IF(ISBLANK(Table13[[#This Row],[T2]]),0,IF(Table13[[#This Row],[T2]]&gt;0,1,0))</f>
        <v>1</v>
      </c>
      <c r="U28" s="3">
        <f>IF(ISBLANK(Table13[[#This Row],[T3]]),0,IF(Table13[[#This Row],[T3]]&gt;0,1,0))</f>
        <v>1</v>
      </c>
      <c r="V28" s="3">
        <f>IF(ISBLANK(Table13[[#This Row],[T4]]),0,IF(Table13[[#This Row],[T4]]&gt;0,1,0))</f>
        <v>0</v>
      </c>
      <c r="W28" s="25">
        <v>70</v>
      </c>
      <c r="X28" s="23">
        <v>13</v>
      </c>
      <c r="Y28" s="3">
        <v>0.8</v>
      </c>
      <c r="Z28" s="3"/>
      <c r="AB28" t="s">
        <v>451</v>
      </c>
    </row>
    <row r="29" spans="1:36" ht="15.75" thickBot="1">
      <c r="A29" s="4">
        <v>43739.125</v>
      </c>
      <c r="B29">
        <v>43739</v>
      </c>
      <c r="C29" s="3">
        <v>0.125</v>
      </c>
      <c r="D29" s="3">
        <v>3</v>
      </c>
      <c r="E29" s="3">
        <v>1</v>
      </c>
      <c r="F29" s="3">
        <v>1.3</v>
      </c>
      <c r="G29" s="5">
        <v>0.4</v>
      </c>
      <c r="H29" s="3">
        <v>1.7000000000000002</v>
      </c>
      <c r="I29" s="3">
        <v>1.55139</v>
      </c>
      <c r="J29" s="12">
        <f t="shared" si="0"/>
        <v>1.7291666666666663</v>
      </c>
      <c r="K29" s="4">
        <v>43739.125</v>
      </c>
      <c r="L29" s="3">
        <f t="shared" si="1"/>
        <v>1</v>
      </c>
      <c r="M29" s="3">
        <f t="shared" si="2"/>
        <v>3</v>
      </c>
      <c r="N29" s="3">
        <v>57</v>
      </c>
      <c r="O29" s="3">
        <v>57</v>
      </c>
      <c r="P29" s="3">
        <v>57</v>
      </c>
      <c r="Q29" s="3">
        <v>57</v>
      </c>
      <c r="R29" s="3"/>
      <c r="S29" s="3">
        <f>IF(ISBLANK(Table13[[#This Row],[T1]]),0,IF(Table13[[#This Row],[T1]]&gt;0,1,0))</f>
        <v>1</v>
      </c>
      <c r="T29" s="3">
        <f>IF(ISBLANK(Table13[[#This Row],[T2]]),0,IF(Table13[[#This Row],[T2]]&gt;0,1,0))</f>
        <v>1</v>
      </c>
      <c r="U29" s="3">
        <f>IF(ISBLANK(Table13[[#This Row],[T3]]),0,IF(Table13[[#This Row],[T3]]&gt;0,1,0))</f>
        <v>1</v>
      </c>
      <c r="V29" s="3">
        <f>IF(ISBLANK(Table13[[#This Row],[T4]]),0,IF(Table13[[#This Row],[T4]]&gt;0,1,0))</f>
        <v>0</v>
      </c>
      <c r="W29" s="26">
        <v>70</v>
      </c>
      <c r="X29" s="22">
        <v>13</v>
      </c>
      <c r="Y29" s="3">
        <v>1.7000000000000002</v>
      </c>
      <c r="Z29" s="3"/>
    </row>
    <row r="30" spans="1:36">
      <c r="A30" s="4">
        <v>43739.166666666664</v>
      </c>
      <c r="B30">
        <v>43739</v>
      </c>
      <c r="C30" s="3">
        <v>0.16666666666666666</v>
      </c>
      <c r="D30" s="3">
        <v>4</v>
      </c>
      <c r="E30" s="3">
        <v>1</v>
      </c>
      <c r="F30" s="3">
        <v>0.4</v>
      </c>
      <c r="G30" s="5">
        <v>0.3</v>
      </c>
      <c r="H30" s="3">
        <v>0.7</v>
      </c>
      <c r="I30" s="3">
        <v>1.55139</v>
      </c>
      <c r="J30" s="12">
        <f t="shared" si="0"/>
        <v>1.7083333333333333</v>
      </c>
      <c r="K30" s="4">
        <v>43739.166666666664</v>
      </c>
      <c r="L30" s="3">
        <f t="shared" si="1"/>
        <v>1</v>
      </c>
      <c r="M30" s="3">
        <f t="shared" si="2"/>
        <v>4</v>
      </c>
      <c r="N30" s="3">
        <v>58</v>
      </c>
      <c r="O30" s="3">
        <v>58</v>
      </c>
      <c r="P30" s="3">
        <v>58</v>
      </c>
      <c r="Q30" s="3">
        <v>54</v>
      </c>
      <c r="R30" s="3"/>
      <c r="S30" s="3">
        <f>IF(ISBLANK(Table13[[#This Row],[T1]]),0,IF(Table13[[#This Row],[T1]]&gt;0,1,0))</f>
        <v>1</v>
      </c>
      <c r="T30" s="3">
        <f>IF(ISBLANK(Table13[[#This Row],[T2]]),0,IF(Table13[[#This Row],[T2]]&gt;0,1,0))</f>
        <v>1</v>
      </c>
      <c r="U30" s="3">
        <f>IF(ISBLANK(Table13[[#This Row],[T3]]),0,IF(Table13[[#This Row],[T3]]&gt;0,1,0))</f>
        <v>1</v>
      </c>
      <c r="V30" s="3">
        <f>IF(ISBLANK(Table13[[#This Row],[T4]]),0,IF(Table13[[#This Row],[T4]]&gt;0,1,0))</f>
        <v>0</v>
      </c>
      <c r="W30" s="25">
        <v>70</v>
      </c>
      <c r="X30" s="23">
        <v>13</v>
      </c>
      <c r="Y30" s="3">
        <v>0.7</v>
      </c>
      <c r="Z30" s="3"/>
      <c r="AB30" s="32" t="s">
        <v>452</v>
      </c>
      <c r="AC30" s="32" t="s">
        <v>453</v>
      </c>
      <c r="AD30" s="32" t="s">
        <v>454</v>
      </c>
    </row>
    <row r="31" spans="1:36">
      <c r="A31" s="4">
        <v>43739.208333333336</v>
      </c>
      <c r="B31">
        <v>43739</v>
      </c>
      <c r="C31" s="3">
        <v>0.20833333333333334</v>
      </c>
      <c r="D31" s="3">
        <v>5</v>
      </c>
      <c r="E31" s="3">
        <v>1</v>
      </c>
      <c r="F31" s="3">
        <v>0.2</v>
      </c>
      <c r="G31" s="5">
        <v>0.4</v>
      </c>
      <c r="H31" s="3">
        <v>0.60000000000000009</v>
      </c>
      <c r="I31" s="3">
        <v>1.55139</v>
      </c>
      <c r="J31" s="12">
        <f t="shared" si="0"/>
        <v>1.7291666666666667</v>
      </c>
      <c r="K31" s="4">
        <v>43739.208333333336</v>
      </c>
      <c r="L31" s="3">
        <f t="shared" si="1"/>
        <v>1</v>
      </c>
      <c r="M31" s="3">
        <f t="shared" si="2"/>
        <v>5</v>
      </c>
      <c r="N31" s="3">
        <v>58</v>
      </c>
      <c r="O31" s="3">
        <v>58</v>
      </c>
      <c r="P31" s="3">
        <v>58</v>
      </c>
      <c r="Q31" s="3">
        <v>54</v>
      </c>
      <c r="R31" s="3"/>
      <c r="S31" s="3">
        <f>IF(ISBLANK(Table13[[#This Row],[T1]]),0,IF(Table13[[#This Row],[T1]]&gt;0,1,0))</f>
        <v>1</v>
      </c>
      <c r="T31" s="3">
        <f>IF(ISBLANK(Table13[[#This Row],[T2]]),0,IF(Table13[[#This Row],[T2]]&gt;0,1,0))</f>
        <v>1</v>
      </c>
      <c r="U31" s="3">
        <f>IF(ISBLANK(Table13[[#This Row],[T3]]),0,IF(Table13[[#This Row],[T3]]&gt;0,1,0))</f>
        <v>1</v>
      </c>
      <c r="V31" s="3">
        <f>IF(ISBLANK(Table13[[#This Row],[T4]]),0,IF(Table13[[#This Row],[T4]]&gt;0,1,0))</f>
        <v>0</v>
      </c>
      <c r="W31" s="26">
        <v>69</v>
      </c>
      <c r="X31" s="22">
        <v>11</v>
      </c>
      <c r="Y31" s="3">
        <v>0.60000000000000009</v>
      </c>
      <c r="Z31" s="3"/>
      <c r="AB31" s="30">
        <v>1</v>
      </c>
      <c r="AC31" s="30">
        <v>1.3271149258389789</v>
      </c>
      <c r="AD31" s="30">
        <v>0.4728850741610211</v>
      </c>
    </row>
    <row r="32" spans="1:36">
      <c r="A32" s="4">
        <v>43739.25</v>
      </c>
      <c r="B32">
        <v>43739</v>
      </c>
      <c r="C32" s="3">
        <v>0.25</v>
      </c>
      <c r="D32" s="3">
        <v>6</v>
      </c>
      <c r="E32" s="3">
        <v>1</v>
      </c>
      <c r="F32" s="3">
        <v>0.4</v>
      </c>
      <c r="G32" s="5">
        <v>0.4</v>
      </c>
      <c r="H32" s="3">
        <v>0.8</v>
      </c>
      <c r="I32" s="3">
        <v>1.55139</v>
      </c>
      <c r="J32" s="12">
        <f t="shared" si="0"/>
        <v>1.7541666666666671</v>
      </c>
      <c r="K32" s="4">
        <v>43739.25</v>
      </c>
      <c r="L32" s="3">
        <f t="shared" si="1"/>
        <v>1</v>
      </c>
      <c r="M32" s="3">
        <f t="shared" si="2"/>
        <v>6</v>
      </c>
      <c r="N32" s="3">
        <v>58</v>
      </c>
      <c r="O32" s="3">
        <v>58</v>
      </c>
      <c r="P32" s="3">
        <v>58</v>
      </c>
      <c r="Q32" s="3">
        <v>58</v>
      </c>
      <c r="R32" s="3"/>
      <c r="S32" s="3">
        <f>IF(ISBLANK(Table13[[#This Row],[T1]]),0,IF(Table13[[#This Row],[T1]]&gt;0,1,0))</f>
        <v>1</v>
      </c>
      <c r="T32" s="3">
        <f>IF(ISBLANK(Table13[[#This Row],[T2]]),0,IF(Table13[[#This Row],[T2]]&gt;0,1,0))</f>
        <v>1</v>
      </c>
      <c r="U32" s="3">
        <f>IF(ISBLANK(Table13[[#This Row],[T3]]),0,IF(Table13[[#This Row],[T3]]&gt;0,1,0))</f>
        <v>1</v>
      </c>
      <c r="V32" s="3">
        <f>IF(ISBLANK(Table13[[#This Row],[T4]]),0,IF(Table13[[#This Row],[T4]]&gt;0,1,0))</f>
        <v>0</v>
      </c>
      <c r="W32" s="25">
        <v>70</v>
      </c>
      <c r="X32" s="23">
        <v>21</v>
      </c>
      <c r="Y32" s="3">
        <v>0.8</v>
      </c>
      <c r="Z32" s="3"/>
      <c r="AB32" s="30">
        <v>2</v>
      </c>
      <c r="AC32" s="30">
        <v>1.3020528625553711</v>
      </c>
      <c r="AD32" s="30">
        <v>0.99794713744462871</v>
      </c>
    </row>
    <row r="33" spans="1:30">
      <c r="A33" s="4">
        <v>43739.291666666664</v>
      </c>
      <c r="B33">
        <v>43739</v>
      </c>
      <c r="C33" s="3">
        <v>0.29166666666666669</v>
      </c>
      <c r="D33" s="3">
        <v>7</v>
      </c>
      <c r="E33" s="3">
        <v>1</v>
      </c>
      <c r="F33" s="3">
        <v>1.6</v>
      </c>
      <c r="G33" s="5">
        <v>1.5</v>
      </c>
      <c r="H33" s="3">
        <v>3.1</v>
      </c>
      <c r="I33" s="3">
        <v>1.55139</v>
      </c>
      <c r="J33" s="12">
        <f t="shared" si="0"/>
        <v>1.8458333333333334</v>
      </c>
      <c r="K33" s="4">
        <v>43739.291666666664</v>
      </c>
      <c r="L33" s="3">
        <f t="shared" si="1"/>
        <v>1</v>
      </c>
      <c r="M33" s="3">
        <f t="shared" si="2"/>
        <v>7</v>
      </c>
      <c r="N33" s="3">
        <v>23</v>
      </c>
      <c r="O33" s="3">
        <v>57</v>
      </c>
      <c r="P33" s="3">
        <v>34</v>
      </c>
      <c r="Q33" s="3">
        <v>57</v>
      </c>
      <c r="R33" s="3"/>
      <c r="S33" s="3">
        <f>IF(ISBLANK(Table13[[#This Row],[T1]]),0,IF(Table13[[#This Row],[T1]]&gt;0,1,0))</f>
        <v>1</v>
      </c>
      <c r="T33" s="3">
        <f>IF(ISBLANK(Table13[[#This Row],[T2]]),0,IF(Table13[[#This Row],[T2]]&gt;0,1,0))</f>
        <v>1</v>
      </c>
      <c r="U33" s="3">
        <f>IF(ISBLANK(Table13[[#This Row],[T3]]),0,IF(Table13[[#This Row],[T3]]&gt;0,1,0))</f>
        <v>1</v>
      </c>
      <c r="V33" s="3">
        <f>IF(ISBLANK(Table13[[#This Row],[T4]]),0,IF(Table13[[#This Row],[T4]]&gt;0,1,0))</f>
        <v>0</v>
      </c>
      <c r="W33" s="26">
        <v>72</v>
      </c>
      <c r="X33" s="22">
        <v>21</v>
      </c>
      <c r="Y33" s="3">
        <v>3.1</v>
      </c>
      <c r="Z33" s="3"/>
      <c r="AB33" s="30">
        <v>3</v>
      </c>
      <c r="AC33" s="30">
        <v>1.3020528625553711</v>
      </c>
      <c r="AD33" s="30">
        <v>-2.0528625553712931E-3</v>
      </c>
    </row>
    <row r="34" spans="1:30">
      <c r="A34" s="4">
        <v>43739.333333333336</v>
      </c>
      <c r="B34">
        <v>43739</v>
      </c>
      <c r="C34" s="3">
        <v>0.33333333333333331</v>
      </c>
      <c r="D34" s="3">
        <v>8</v>
      </c>
      <c r="E34" s="3">
        <v>1</v>
      </c>
      <c r="F34" s="3">
        <v>2.9</v>
      </c>
      <c r="G34" s="5">
        <v>1.7</v>
      </c>
      <c r="H34" s="3">
        <v>4.5999999999999996</v>
      </c>
      <c r="I34" s="3">
        <v>1.55139</v>
      </c>
      <c r="J34" s="12">
        <f t="shared" si="0"/>
        <v>1.8625000000000005</v>
      </c>
      <c r="K34" s="4">
        <v>43739.333333333336</v>
      </c>
      <c r="L34" s="3">
        <f t="shared" si="1"/>
        <v>1</v>
      </c>
      <c r="M34" s="3">
        <f t="shared" si="2"/>
        <v>8</v>
      </c>
      <c r="N34" s="3">
        <v>0</v>
      </c>
      <c r="O34" s="3">
        <v>55</v>
      </c>
      <c r="P34" s="3">
        <v>0</v>
      </c>
      <c r="Q34" s="3">
        <v>31</v>
      </c>
      <c r="R34" s="3"/>
      <c r="S34" s="3">
        <f>IF(ISBLANK(Table13[[#This Row],[T1]]),0,IF(Table13[[#This Row],[T1]]&gt;0,1,0))</f>
        <v>0</v>
      </c>
      <c r="T34" s="3">
        <f>IF(ISBLANK(Table13[[#This Row],[T2]]),0,IF(Table13[[#This Row],[T2]]&gt;0,1,0))</f>
        <v>0</v>
      </c>
      <c r="U34" s="3">
        <f>IF(ISBLANK(Table13[[#This Row],[T3]]),0,IF(Table13[[#This Row],[T3]]&gt;0,1,0))</f>
        <v>0</v>
      </c>
      <c r="V34" s="3">
        <f>IF(ISBLANK(Table13[[#This Row],[T4]]),0,IF(Table13[[#This Row],[T4]]&gt;0,1,0))</f>
        <v>0</v>
      </c>
      <c r="W34" s="25">
        <v>75</v>
      </c>
      <c r="X34" s="23">
        <v>21</v>
      </c>
      <c r="Y34" s="3">
        <v>4.5999999999999996</v>
      </c>
      <c r="Z34" s="3"/>
      <c r="AB34" s="30">
        <v>4</v>
      </c>
      <c r="AC34" s="30">
        <v>1.3020528625553711</v>
      </c>
      <c r="AD34" s="30">
        <v>-2.0528625553712931E-3</v>
      </c>
    </row>
    <row r="35" spans="1:30">
      <c r="A35" s="4">
        <v>43739.375</v>
      </c>
      <c r="B35">
        <v>43739</v>
      </c>
      <c r="C35" s="3">
        <v>0.375</v>
      </c>
      <c r="D35" s="3">
        <v>9</v>
      </c>
      <c r="E35" s="3">
        <v>1</v>
      </c>
      <c r="F35" s="3">
        <v>0.6</v>
      </c>
      <c r="G35" s="5">
        <v>1.1000000000000001</v>
      </c>
      <c r="H35" s="3">
        <v>1.7000000000000002</v>
      </c>
      <c r="I35" s="3">
        <v>1.55139</v>
      </c>
      <c r="J35" s="12">
        <f t="shared" si="0"/>
        <v>1.8083333333333333</v>
      </c>
      <c r="K35" s="4">
        <v>43739.375</v>
      </c>
      <c r="L35" s="3">
        <f t="shared" si="1"/>
        <v>1</v>
      </c>
      <c r="M35" s="3">
        <f t="shared" si="2"/>
        <v>9</v>
      </c>
      <c r="N35" s="3">
        <v>0</v>
      </c>
      <c r="O35" s="3">
        <v>54</v>
      </c>
      <c r="P35" s="3">
        <v>0</v>
      </c>
      <c r="Q35" s="3">
        <v>0</v>
      </c>
      <c r="R35" s="3"/>
      <c r="S35" s="3">
        <f>IF(ISBLANK(Table13[[#This Row],[T1]]),0,IF(Table13[[#This Row],[T1]]&gt;0,1,0))</f>
        <v>0</v>
      </c>
      <c r="T35" s="3">
        <f>IF(ISBLANK(Table13[[#This Row],[T2]]),0,IF(Table13[[#This Row],[T2]]&gt;0,1,0))</f>
        <v>0</v>
      </c>
      <c r="U35" s="3">
        <f>IF(ISBLANK(Table13[[#This Row],[T3]]),0,IF(Table13[[#This Row],[T3]]&gt;0,1,0))</f>
        <v>0</v>
      </c>
      <c r="V35" s="3">
        <f>IF(ISBLANK(Table13[[#This Row],[T4]]),0,IF(Table13[[#This Row],[T4]]&gt;0,1,0))</f>
        <v>0</v>
      </c>
      <c r="W35" s="26">
        <v>76</v>
      </c>
      <c r="X35" s="22">
        <v>11</v>
      </c>
      <c r="Y35" s="3">
        <v>1.7000000000000002</v>
      </c>
      <c r="Z35" s="3"/>
      <c r="AB35" s="30">
        <v>5</v>
      </c>
      <c r="AC35" s="30">
        <v>1.3020528625553711</v>
      </c>
      <c r="AD35" s="30">
        <v>-0.30205286255537112</v>
      </c>
    </row>
    <row r="36" spans="1:30">
      <c r="A36" s="4">
        <v>43739.416666666664</v>
      </c>
      <c r="B36">
        <v>43739</v>
      </c>
      <c r="C36" s="3">
        <v>0.41666666666666669</v>
      </c>
      <c r="D36" s="3">
        <v>10</v>
      </c>
      <c r="E36" s="3">
        <v>1</v>
      </c>
      <c r="F36" s="3">
        <v>1.8</v>
      </c>
      <c r="G36" s="5">
        <v>0.8</v>
      </c>
      <c r="H36" s="3">
        <v>2.6</v>
      </c>
      <c r="I36" s="3">
        <v>1.55139</v>
      </c>
      <c r="J36" s="12">
        <f t="shared" si="0"/>
        <v>1.8374999999999995</v>
      </c>
      <c r="K36" s="4">
        <v>43739.416666666664</v>
      </c>
      <c r="L36" s="3">
        <f t="shared" si="1"/>
        <v>1</v>
      </c>
      <c r="M36" s="3">
        <f t="shared" si="2"/>
        <v>10</v>
      </c>
      <c r="N36" s="3">
        <v>0</v>
      </c>
      <c r="O36" s="3">
        <v>18</v>
      </c>
      <c r="P36" s="3">
        <v>0</v>
      </c>
      <c r="Q36" s="3">
        <v>0</v>
      </c>
      <c r="R36" s="3"/>
      <c r="S36" s="3">
        <f>IF(ISBLANK(Table13[[#This Row],[T1]]),0,IF(Table13[[#This Row],[T1]]&gt;0,1,0))</f>
        <v>0</v>
      </c>
      <c r="T36" s="3">
        <f>IF(ISBLANK(Table13[[#This Row],[T2]]),0,IF(Table13[[#This Row],[T2]]&gt;0,1,0))</f>
        <v>0</v>
      </c>
      <c r="U36" s="3">
        <f>IF(ISBLANK(Table13[[#This Row],[T3]]),0,IF(Table13[[#This Row],[T3]]&gt;0,1,0))</f>
        <v>0</v>
      </c>
      <c r="V36" s="3">
        <f>IF(ISBLANK(Table13[[#This Row],[T4]]),0,IF(Table13[[#This Row],[T4]]&gt;0,1,0))</f>
        <v>0</v>
      </c>
      <c r="W36" s="25">
        <v>79</v>
      </c>
      <c r="X36" s="23">
        <v>21</v>
      </c>
      <c r="Y36" s="3">
        <v>2.6</v>
      </c>
      <c r="Z36" s="3"/>
      <c r="AB36" s="30">
        <v>6</v>
      </c>
      <c r="AC36" s="30">
        <v>1.3127152986246329</v>
      </c>
      <c r="AD36" s="30">
        <v>8.7284701375367035E-2</v>
      </c>
    </row>
    <row r="37" spans="1:30">
      <c r="A37" s="4">
        <v>43739.458333333336</v>
      </c>
      <c r="B37">
        <v>43739</v>
      </c>
      <c r="C37" s="3">
        <v>0.45833333333333331</v>
      </c>
      <c r="D37" s="3">
        <v>11</v>
      </c>
      <c r="E37" s="3">
        <v>1</v>
      </c>
      <c r="F37" s="3">
        <v>0.5</v>
      </c>
      <c r="G37" s="5">
        <v>0.5</v>
      </c>
      <c r="H37" s="3">
        <v>1</v>
      </c>
      <c r="I37" s="3">
        <v>1.55139</v>
      </c>
      <c r="J37" s="12">
        <f t="shared" si="0"/>
        <v>1.7874999999999996</v>
      </c>
      <c r="K37" s="4">
        <v>43739.458333680559</v>
      </c>
      <c r="L37" s="3">
        <f t="shared" si="1"/>
        <v>1</v>
      </c>
      <c r="M37" s="3">
        <f t="shared" si="2"/>
        <v>11</v>
      </c>
      <c r="N37" s="3"/>
      <c r="O37" s="3"/>
      <c r="P37" s="3"/>
      <c r="Q37" s="3"/>
      <c r="R37" s="3"/>
      <c r="S37" s="3">
        <f>IF(ISBLANK(Table13[[#This Row],[T1]]),0,IF(Table13[[#This Row],[T1]]&gt;0,1,0))</f>
        <v>0</v>
      </c>
      <c r="T37" s="3">
        <f>IF(ISBLANK(Table13[[#This Row],[T2]]),0,IF(Table13[[#This Row],[T2]]&gt;0,1,0))</f>
        <v>0</v>
      </c>
      <c r="U37" s="3">
        <f>IF(ISBLANK(Table13[[#This Row],[T3]]),0,IF(Table13[[#This Row],[T3]]&gt;0,1,0))</f>
        <v>0</v>
      </c>
      <c r="V37" s="3">
        <f>IF(ISBLANK(Table13[[#This Row],[T4]]),0,IF(Table13[[#This Row],[T4]]&gt;0,1,0))</f>
        <v>0</v>
      </c>
      <c r="W37" s="26">
        <v>81</v>
      </c>
      <c r="X37" s="22">
        <v>21</v>
      </c>
      <c r="Y37" s="3">
        <v>1</v>
      </c>
      <c r="Z37" s="3"/>
      <c r="AB37" s="30">
        <v>7</v>
      </c>
      <c r="AC37" s="30">
        <v>1.3127152986246329</v>
      </c>
      <c r="AD37" s="30">
        <v>1.1872847013753671</v>
      </c>
    </row>
    <row r="38" spans="1:30">
      <c r="A38" s="4">
        <v>43739.5</v>
      </c>
      <c r="B38">
        <v>43739</v>
      </c>
      <c r="C38" s="3">
        <v>0.5</v>
      </c>
      <c r="D38" s="3">
        <v>12</v>
      </c>
      <c r="E38" s="3">
        <v>1</v>
      </c>
      <c r="F38" s="3">
        <v>0.6</v>
      </c>
      <c r="G38" s="5">
        <v>0.7</v>
      </c>
      <c r="H38" s="3">
        <v>1.2999999999999998</v>
      </c>
      <c r="I38" s="3">
        <v>1.55139</v>
      </c>
      <c r="J38" s="12">
        <f t="shared" si="0"/>
        <v>1.8083333333333329</v>
      </c>
      <c r="K38" s="4">
        <v>43739.500000405096</v>
      </c>
      <c r="L38" s="3">
        <f t="shared" si="1"/>
        <v>1</v>
      </c>
      <c r="M38" s="3">
        <f t="shared" si="2"/>
        <v>12</v>
      </c>
      <c r="N38" s="3"/>
      <c r="O38" s="3"/>
      <c r="P38" s="3"/>
      <c r="Q38" s="3"/>
      <c r="R38" s="3"/>
      <c r="S38" s="3">
        <f>IF(ISBLANK(Table13[[#This Row],[T1]]),0,IF(Table13[[#This Row],[T1]]&gt;0,1,0))</f>
        <v>0</v>
      </c>
      <c r="T38" s="3">
        <f>IF(ISBLANK(Table13[[#This Row],[T2]]),0,IF(Table13[[#This Row],[T2]]&gt;0,1,0))</f>
        <v>0</v>
      </c>
      <c r="U38" s="3">
        <f>IF(ISBLANK(Table13[[#This Row],[T3]]),0,IF(Table13[[#This Row],[T3]]&gt;0,1,0))</f>
        <v>0</v>
      </c>
      <c r="V38" s="3">
        <f>IF(ISBLANK(Table13[[#This Row],[T4]]),0,IF(Table13[[#This Row],[T4]]&gt;0,1,0))</f>
        <v>0</v>
      </c>
      <c r="W38" s="25">
        <v>84</v>
      </c>
      <c r="X38" s="23">
        <v>21</v>
      </c>
      <c r="Y38" s="3">
        <v>1.2999999999999998</v>
      </c>
      <c r="Z38" s="3"/>
      <c r="AB38" s="30">
        <v>8</v>
      </c>
      <c r="AC38" s="30">
        <v>1.3647080207643909</v>
      </c>
      <c r="AD38" s="30">
        <v>0.53529197923560901</v>
      </c>
    </row>
    <row r="39" spans="1:30">
      <c r="A39" s="4">
        <v>43739.541666666664</v>
      </c>
      <c r="B39">
        <v>43739</v>
      </c>
      <c r="C39" s="3">
        <v>0.54166666666666663</v>
      </c>
      <c r="D39" s="3">
        <v>13</v>
      </c>
      <c r="E39" s="3">
        <v>1</v>
      </c>
      <c r="F39" s="3">
        <v>0.6</v>
      </c>
      <c r="G39" s="5">
        <v>0.8</v>
      </c>
      <c r="H39" s="3">
        <v>1.4</v>
      </c>
      <c r="I39" s="3">
        <v>1.55139</v>
      </c>
      <c r="J39" s="12">
        <f t="shared" si="0"/>
        <v>1.825</v>
      </c>
      <c r="K39" s="4">
        <v>43739.541667129626</v>
      </c>
      <c r="L39" s="3">
        <f t="shared" si="1"/>
        <v>1</v>
      </c>
      <c r="M39" s="3">
        <f t="shared" si="2"/>
        <v>13</v>
      </c>
      <c r="N39" s="3"/>
      <c r="O39" s="3"/>
      <c r="P39" s="3"/>
      <c r="Q39" s="3"/>
      <c r="R39" s="3"/>
      <c r="S39" s="3">
        <f>IF(ISBLANK(Table13[[#This Row],[T1]]),0,IF(Table13[[#This Row],[T1]]&gt;0,1,0))</f>
        <v>0</v>
      </c>
      <c r="T39" s="3">
        <f>IF(ISBLANK(Table13[[#This Row],[T2]]),0,IF(Table13[[#This Row],[T2]]&gt;0,1,0))</f>
        <v>0</v>
      </c>
      <c r="U39" s="3">
        <f>IF(ISBLANK(Table13[[#This Row],[T3]]),0,IF(Table13[[#This Row],[T3]]&gt;0,1,0))</f>
        <v>0</v>
      </c>
      <c r="V39" s="3">
        <f>IF(ISBLANK(Table13[[#This Row],[T4]]),0,IF(Table13[[#This Row],[T4]]&gt;0,1,0))</f>
        <v>0</v>
      </c>
      <c r="W39" s="26">
        <v>85</v>
      </c>
      <c r="X39" s="22">
        <v>21</v>
      </c>
      <c r="Y39" s="3">
        <v>1.4</v>
      </c>
      <c r="Z39" s="3"/>
      <c r="AB39" s="30">
        <v>9</v>
      </c>
      <c r="AC39" s="30">
        <v>1.5412290109377735</v>
      </c>
      <c r="AD39" s="30">
        <v>0.95877098906222646</v>
      </c>
    </row>
    <row r="40" spans="1:30">
      <c r="A40" s="4">
        <v>43739.583333333336</v>
      </c>
      <c r="B40">
        <v>43739</v>
      </c>
      <c r="C40" s="3">
        <v>0.58333333333333337</v>
      </c>
      <c r="D40" s="3">
        <v>14</v>
      </c>
      <c r="E40" s="3">
        <v>1</v>
      </c>
      <c r="F40" s="3">
        <v>0.7</v>
      </c>
      <c r="G40" s="5">
        <v>0.9</v>
      </c>
      <c r="H40" s="3">
        <v>1.6</v>
      </c>
      <c r="I40" s="3">
        <v>1.55139</v>
      </c>
      <c r="J40" s="12">
        <f t="shared" si="0"/>
        <v>1.8374999999999997</v>
      </c>
      <c r="K40" s="4">
        <v>43739.583333854163</v>
      </c>
      <c r="L40" s="3">
        <f t="shared" si="1"/>
        <v>1</v>
      </c>
      <c r="M40" s="3">
        <f t="shared" si="2"/>
        <v>14</v>
      </c>
      <c r="N40" s="3"/>
      <c r="O40" s="3"/>
      <c r="P40" s="3"/>
      <c r="Q40" s="3"/>
      <c r="R40" s="3"/>
      <c r="S40" s="3">
        <f>IF(ISBLANK(Table13[[#This Row],[T1]]),0,IF(Table13[[#This Row],[T1]]&gt;0,1,0))</f>
        <v>0</v>
      </c>
      <c r="T40" s="3">
        <f>IF(ISBLANK(Table13[[#This Row],[T2]]),0,IF(Table13[[#This Row],[T2]]&gt;0,1,0))</f>
        <v>0</v>
      </c>
      <c r="U40" s="3">
        <f>IF(ISBLANK(Table13[[#This Row],[T3]]),0,IF(Table13[[#This Row],[T3]]&gt;0,1,0))</f>
        <v>0</v>
      </c>
      <c r="V40" s="3">
        <f>IF(ISBLANK(Table13[[#This Row],[T4]]),0,IF(Table13[[#This Row],[T4]]&gt;0,1,0))</f>
        <v>0</v>
      </c>
      <c r="W40" s="25">
        <v>86</v>
      </c>
      <c r="X40" s="23">
        <v>21</v>
      </c>
      <c r="Y40" s="3">
        <v>1.6</v>
      </c>
      <c r="Z40" s="3"/>
      <c r="AB40" s="30">
        <v>10</v>
      </c>
      <c r="AC40" s="30">
        <v>1.3587281796504407</v>
      </c>
      <c r="AD40" s="30">
        <v>0.74127182034955941</v>
      </c>
    </row>
    <row r="41" spans="1:30">
      <c r="A41" s="4">
        <v>43739.625</v>
      </c>
      <c r="B41">
        <v>43739</v>
      </c>
      <c r="C41" s="3">
        <v>0.625</v>
      </c>
      <c r="D41" s="3">
        <v>15</v>
      </c>
      <c r="E41" s="3">
        <v>1</v>
      </c>
      <c r="F41" s="3">
        <v>0.7</v>
      </c>
      <c r="G41" s="5">
        <v>1</v>
      </c>
      <c r="H41" s="3">
        <v>1.7</v>
      </c>
      <c r="I41" s="3">
        <v>1.55139</v>
      </c>
      <c r="J41" s="12">
        <f t="shared" si="0"/>
        <v>1.845833333333333</v>
      </c>
      <c r="K41" s="4">
        <v>43739.625000578701</v>
      </c>
      <c r="L41" s="3">
        <f t="shared" si="1"/>
        <v>1</v>
      </c>
      <c r="M41" s="3">
        <f t="shared" si="2"/>
        <v>15</v>
      </c>
      <c r="N41" s="3"/>
      <c r="O41" s="3"/>
      <c r="P41" s="3"/>
      <c r="Q41" s="3"/>
      <c r="R41" s="3"/>
      <c r="S41" s="3">
        <f>IF(ISBLANK(Table13[[#This Row],[T1]]),0,IF(Table13[[#This Row],[T1]]&gt;0,1,0))</f>
        <v>0</v>
      </c>
      <c r="T41" s="3">
        <f>IF(ISBLANK(Table13[[#This Row],[T2]]),0,IF(Table13[[#This Row],[T2]]&gt;0,1,0))</f>
        <v>0</v>
      </c>
      <c r="U41" s="3">
        <f>IF(ISBLANK(Table13[[#This Row],[T3]]),0,IF(Table13[[#This Row],[T3]]&gt;0,1,0))</f>
        <v>0</v>
      </c>
      <c r="V41" s="3">
        <f>IF(ISBLANK(Table13[[#This Row],[T4]]),0,IF(Table13[[#This Row],[T4]]&gt;0,1,0))</f>
        <v>0</v>
      </c>
      <c r="W41" s="26">
        <v>85</v>
      </c>
      <c r="X41" s="22">
        <v>21</v>
      </c>
      <c r="Y41" s="3">
        <v>1.7</v>
      </c>
      <c r="Z41" s="3"/>
      <c r="AB41" s="30">
        <v>11</v>
      </c>
      <c r="AC41" s="30">
        <v>1.3587281796504407</v>
      </c>
      <c r="AD41" s="30">
        <v>-0.15872817965044073</v>
      </c>
    </row>
    <row r="42" spans="1:30">
      <c r="A42" s="4">
        <v>43739.666666666664</v>
      </c>
      <c r="B42">
        <v>43739</v>
      </c>
      <c r="C42" s="3">
        <v>0.66666666666666663</v>
      </c>
      <c r="D42" s="3">
        <v>16</v>
      </c>
      <c r="E42" s="3">
        <v>1</v>
      </c>
      <c r="F42" s="3">
        <v>0.8</v>
      </c>
      <c r="G42" s="5">
        <v>1.8</v>
      </c>
      <c r="H42" s="3">
        <v>2.6</v>
      </c>
      <c r="I42" s="3">
        <v>1.55139</v>
      </c>
      <c r="J42" s="12">
        <f t="shared" si="0"/>
        <v>1.8499999999999996</v>
      </c>
      <c r="K42" s="4">
        <v>43739.666667303238</v>
      </c>
      <c r="L42" s="3">
        <f t="shared" si="1"/>
        <v>1</v>
      </c>
      <c r="M42" s="3">
        <f t="shared" si="2"/>
        <v>16</v>
      </c>
      <c r="N42" s="3"/>
      <c r="O42" s="3"/>
      <c r="P42" s="3"/>
      <c r="Q42" s="3"/>
      <c r="R42" s="3"/>
      <c r="S42" s="3">
        <f>IF(ISBLANK(Table13[[#This Row],[T1]]),0,IF(Table13[[#This Row],[T1]]&gt;0,1,0))</f>
        <v>0</v>
      </c>
      <c r="T42" s="3">
        <f>IF(ISBLANK(Table13[[#This Row],[T2]]),0,IF(Table13[[#This Row],[T2]]&gt;0,1,0))</f>
        <v>0</v>
      </c>
      <c r="U42" s="3">
        <f>IF(ISBLANK(Table13[[#This Row],[T3]]),0,IF(Table13[[#This Row],[T3]]&gt;0,1,0))</f>
        <v>0</v>
      </c>
      <c r="V42" s="3">
        <f>IF(ISBLANK(Table13[[#This Row],[T4]]),0,IF(Table13[[#This Row],[T4]]&gt;0,1,0))</f>
        <v>0</v>
      </c>
      <c r="W42" s="25">
        <v>86</v>
      </c>
      <c r="X42" s="23">
        <v>21</v>
      </c>
      <c r="Y42" s="3">
        <v>2.6</v>
      </c>
      <c r="Z42" s="3"/>
      <c r="AB42" s="30">
        <v>12</v>
      </c>
      <c r="AC42" s="30">
        <v>1.3587281796504407</v>
      </c>
      <c r="AD42" s="30">
        <v>-0.15872817965044073</v>
      </c>
    </row>
    <row r="43" spans="1:30">
      <c r="A43" s="4">
        <v>43739.708333333336</v>
      </c>
      <c r="B43">
        <v>43739</v>
      </c>
      <c r="C43" s="3">
        <v>0.70833333333333337</v>
      </c>
      <c r="D43" s="3">
        <v>17</v>
      </c>
      <c r="E43" s="3">
        <v>1</v>
      </c>
      <c r="F43" s="3">
        <v>0.8</v>
      </c>
      <c r="G43" s="5">
        <v>0.7</v>
      </c>
      <c r="H43" s="3">
        <v>1.5</v>
      </c>
      <c r="I43" s="3">
        <v>1.55139</v>
      </c>
      <c r="J43" s="12">
        <f t="shared" si="0"/>
        <v>1.8166666666666664</v>
      </c>
      <c r="K43" s="4">
        <v>43739.708333333336</v>
      </c>
      <c r="L43" s="3">
        <f t="shared" si="1"/>
        <v>1</v>
      </c>
      <c r="M43" s="3">
        <f t="shared" si="2"/>
        <v>17</v>
      </c>
      <c r="N43" s="3">
        <v>0</v>
      </c>
      <c r="O43" s="3">
        <v>0</v>
      </c>
      <c r="P43" s="3">
        <v>2</v>
      </c>
      <c r="Q43" s="3">
        <v>0</v>
      </c>
      <c r="R43" s="3"/>
      <c r="S43" s="3">
        <f>IF(ISBLANK(Table13[[#This Row],[T1]]),0,IF(Table13[[#This Row],[T1]]&gt;0,1,0))</f>
        <v>0</v>
      </c>
      <c r="T43" s="3">
        <f>IF(ISBLANK(Table13[[#This Row],[T2]]),0,IF(Table13[[#This Row],[T2]]&gt;0,1,0))</f>
        <v>0</v>
      </c>
      <c r="U43" s="3">
        <f>IF(ISBLANK(Table13[[#This Row],[T3]]),0,IF(Table13[[#This Row],[T3]]&gt;0,1,0))</f>
        <v>1</v>
      </c>
      <c r="V43" s="3">
        <f>IF(ISBLANK(Table13[[#This Row],[T4]]),0,IF(Table13[[#This Row],[T4]]&gt;0,1,0))</f>
        <v>0</v>
      </c>
      <c r="W43" s="26">
        <v>83</v>
      </c>
      <c r="X43" s="22">
        <v>17</v>
      </c>
      <c r="Y43" s="3">
        <v>1.5</v>
      </c>
      <c r="Z43" s="3"/>
      <c r="AB43" s="30">
        <v>13</v>
      </c>
      <c r="AC43" s="30">
        <v>1.3587281796504407</v>
      </c>
      <c r="AD43" s="30">
        <v>-0.25872817965044059</v>
      </c>
    </row>
    <row r="44" spans="1:30">
      <c r="A44" s="4">
        <v>43739.75</v>
      </c>
      <c r="B44">
        <v>43739</v>
      </c>
      <c r="C44" s="3">
        <v>0.75</v>
      </c>
      <c r="D44" s="3">
        <v>18</v>
      </c>
      <c r="E44" s="3">
        <v>1</v>
      </c>
      <c r="F44" s="3">
        <v>0.9</v>
      </c>
      <c r="G44" s="5">
        <v>0.6</v>
      </c>
      <c r="H44" s="3">
        <v>1.5</v>
      </c>
      <c r="I44" s="3">
        <v>1.55139</v>
      </c>
      <c r="J44" s="12">
        <f t="shared" si="0"/>
        <v>1.8708333333333329</v>
      </c>
      <c r="K44" s="4">
        <v>43739.75</v>
      </c>
      <c r="L44" s="3">
        <f t="shared" si="1"/>
        <v>1</v>
      </c>
      <c r="M44" s="3">
        <f t="shared" si="2"/>
        <v>18</v>
      </c>
      <c r="N44" s="3">
        <v>0</v>
      </c>
      <c r="O44" s="3">
        <v>0</v>
      </c>
      <c r="P44" s="3">
        <v>37</v>
      </c>
      <c r="Q44" s="3">
        <v>0</v>
      </c>
      <c r="R44" s="3"/>
      <c r="S44" s="3">
        <f>IF(ISBLANK(Table13[[#This Row],[T1]]),0,IF(Table13[[#This Row],[T1]]&gt;0,1,0))</f>
        <v>1</v>
      </c>
      <c r="T44" s="3">
        <f>IF(ISBLANK(Table13[[#This Row],[T2]]),0,IF(Table13[[#This Row],[T2]]&gt;0,1,0))</f>
        <v>0</v>
      </c>
      <c r="U44" s="3">
        <f>IF(ISBLANK(Table13[[#This Row],[T3]]),0,IF(Table13[[#This Row],[T3]]&gt;0,1,0))</f>
        <v>1</v>
      </c>
      <c r="V44" s="3">
        <f>IF(ISBLANK(Table13[[#This Row],[T4]]),0,IF(Table13[[#This Row],[T4]]&gt;0,1,0))</f>
        <v>0</v>
      </c>
      <c r="W44" s="25">
        <v>80</v>
      </c>
      <c r="X44" s="23">
        <v>17</v>
      </c>
      <c r="Y44" s="3">
        <v>1.5</v>
      </c>
      <c r="Z44" s="3"/>
      <c r="AB44" s="30">
        <v>14</v>
      </c>
      <c r="AC44" s="30">
        <v>1.2747481493028969</v>
      </c>
      <c r="AD44" s="30">
        <v>-0.27474814930289693</v>
      </c>
    </row>
    <row r="45" spans="1:30">
      <c r="A45" s="4">
        <v>43739.791666666664</v>
      </c>
      <c r="B45">
        <v>43739</v>
      </c>
      <c r="C45" s="3">
        <v>0.79166666666666663</v>
      </c>
      <c r="D45" s="3">
        <v>19</v>
      </c>
      <c r="E45" s="3">
        <v>1</v>
      </c>
      <c r="F45" s="3">
        <v>0.8</v>
      </c>
      <c r="G45" s="5">
        <v>0.6</v>
      </c>
      <c r="H45" s="3">
        <v>1.4</v>
      </c>
      <c r="I45" s="3">
        <v>1.55139</v>
      </c>
      <c r="J45" s="12">
        <f t="shared" si="0"/>
        <v>1.895833333333333</v>
      </c>
      <c r="K45" s="4">
        <v>43739.79166707176</v>
      </c>
      <c r="L45" s="3">
        <f t="shared" si="1"/>
        <v>1</v>
      </c>
      <c r="M45" s="3">
        <f t="shared" si="2"/>
        <v>19</v>
      </c>
      <c r="N45" s="3"/>
      <c r="O45" s="3"/>
      <c r="P45" s="3"/>
      <c r="Q45" s="3"/>
      <c r="R45" s="3"/>
      <c r="S45" s="3">
        <f>IF(ISBLANK(Table13[[#This Row],[T1]]),0,IF(Table13[[#This Row],[T1]]&gt;0,1,0))</f>
        <v>1</v>
      </c>
      <c r="T45" s="3">
        <f>IF(ISBLANK(Table13[[#This Row],[T2]]),0,IF(Table13[[#This Row],[T2]]&gt;0,1,0))</f>
        <v>0</v>
      </c>
      <c r="U45" s="3">
        <f>IF(ISBLANK(Table13[[#This Row],[T3]]),0,IF(Table13[[#This Row],[T3]]&gt;0,1,0))</f>
        <v>1</v>
      </c>
      <c r="V45" s="3">
        <f>IF(ISBLANK(Table13[[#This Row],[T4]]),0,IF(Table13[[#This Row],[T4]]&gt;0,1,0))</f>
        <v>0</v>
      </c>
      <c r="W45" s="26">
        <v>79</v>
      </c>
      <c r="X45" s="22">
        <v>17</v>
      </c>
      <c r="Y45" s="3">
        <v>1.4</v>
      </c>
      <c r="Z45" s="3"/>
      <c r="AB45" s="30">
        <v>15</v>
      </c>
      <c r="AC45" s="30">
        <v>1.2747481493028969</v>
      </c>
      <c r="AD45" s="30">
        <v>2.5251850697102896E-2</v>
      </c>
    </row>
    <row r="46" spans="1:30">
      <c r="A46" s="4">
        <v>43739.833333333336</v>
      </c>
      <c r="B46">
        <v>43739</v>
      </c>
      <c r="C46" s="3">
        <v>0.83333333333333337</v>
      </c>
      <c r="D46" s="3">
        <v>20</v>
      </c>
      <c r="E46" s="3">
        <v>1</v>
      </c>
      <c r="F46" s="3">
        <v>0.6</v>
      </c>
      <c r="G46" s="5">
        <v>0.6</v>
      </c>
      <c r="H46" s="3">
        <v>1.2</v>
      </c>
      <c r="I46" s="3">
        <v>1.55139</v>
      </c>
      <c r="J46" s="12">
        <f t="shared" si="0"/>
        <v>1.9999999999999993</v>
      </c>
      <c r="K46" s="4">
        <v>43739.833333738425</v>
      </c>
      <c r="L46" s="3">
        <f t="shared" si="1"/>
        <v>1</v>
      </c>
      <c r="M46" s="3">
        <f t="shared" si="2"/>
        <v>20</v>
      </c>
      <c r="N46" s="3"/>
      <c r="O46" s="3"/>
      <c r="P46" s="3"/>
      <c r="Q46" s="3"/>
      <c r="R46" s="3"/>
      <c r="S46" s="3">
        <f>IF(ISBLANK(Table13[[#This Row],[T1]]),0,IF(Table13[[#This Row],[T1]]&gt;0,1,0))</f>
        <v>1</v>
      </c>
      <c r="T46" s="3">
        <f>IF(ISBLANK(Table13[[#This Row],[T2]]),0,IF(Table13[[#This Row],[T2]]&gt;0,1,0))</f>
        <v>0</v>
      </c>
      <c r="U46" s="3">
        <f>IF(ISBLANK(Table13[[#This Row],[T3]]),0,IF(Table13[[#This Row],[T3]]&gt;0,1,0))</f>
        <v>1</v>
      </c>
      <c r="V46" s="3">
        <f>IF(ISBLANK(Table13[[#This Row],[T4]]),0,IF(Table13[[#This Row],[T4]]&gt;0,1,0))</f>
        <v>0</v>
      </c>
      <c r="W46" s="25">
        <v>78</v>
      </c>
      <c r="X46" s="23">
        <v>11</v>
      </c>
      <c r="Y46" s="3">
        <v>1.2</v>
      </c>
      <c r="Z46" s="3"/>
      <c r="AB46" s="30">
        <v>16</v>
      </c>
      <c r="AC46" s="30">
        <v>1.2640857132336352</v>
      </c>
      <c r="AD46" s="30">
        <v>-0.36408571323363526</v>
      </c>
    </row>
    <row r="47" spans="1:30">
      <c r="A47" s="4">
        <v>43739.875</v>
      </c>
      <c r="B47">
        <v>43739</v>
      </c>
      <c r="C47" s="3">
        <v>0.875</v>
      </c>
      <c r="D47" s="3">
        <v>21</v>
      </c>
      <c r="E47" s="3">
        <v>1</v>
      </c>
      <c r="F47" s="3">
        <v>0.6</v>
      </c>
      <c r="G47" s="5">
        <v>1</v>
      </c>
      <c r="H47" s="3">
        <v>1.6</v>
      </c>
      <c r="I47" s="3">
        <v>1.55139</v>
      </c>
      <c r="J47" s="12">
        <f t="shared" si="0"/>
        <v>2.1458333333333326</v>
      </c>
      <c r="K47" s="4">
        <v>43739.875</v>
      </c>
      <c r="L47" s="3">
        <f t="shared" si="1"/>
        <v>1</v>
      </c>
      <c r="M47" s="3">
        <f t="shared" si="2"/>
        <v>21</v>
      </c>
      <c r="N47" s="3">
        <v>24</v>
      </c>
      <c r="O47" s="3">
        <v>21</v>
      </c>
      <c r="P47" s="3">
        <v>0</v>
      </c>
      <c r="Q47" s="3">
        <v>0</v>
      </c>
      <c r="R47" s="3"/>
      <c r="S47" s="3">
        <f>IF(ISBLANK(Table13[[#This Row],[T1]]),0,IF(Table13[[#This Row],[T1]]&gt;0,1,0))</f>
        <v>1</v>
      </c>
      <c r="T47" s="3">
        <f>IF(ISBLANK(Table13[[#This Row],[T2]]),0,IF(Table13[[#This Row],[T2]]&gt;0,1,0))</f>
        <v>0</v>
      </c>
      <c r="U47" s="3">
        <f>IF(ISBLANK(Table13[[#This Row],[T3]]),0,IF(Table13[[#This Row],[T3]]&gt;0,1,0))</f>
        <v>1</v>
      </c>
      <c r="V47" s="3">
        <f>IF(ISBLANK(Table13[[#This Row],[T4]]),0,IF(Table13[[#This Row],[T4]]&gt;0,1,0))</f>
        <v>0</v>
      </c>
      <c r="W47" s="26">
        <v>77</v>
      </c>
      <c r="X47" s="22">
        <v>11</v>
      </c>
      <c r="Y47" s="3">
        <v>1.6</v>
      </c>
      <c r="Z47" s="3"/>
      <c r="AB47" s="30">
        <v>17</v>
      </c>
      <c r="AC47" s="30">
        <v>1.2640857132336352</v>
      </c>
      <c r="AD47" s="30">
        <v>-0.36408571323363514</v>
      </c>
    </row>
    <row r="48" spans="1:30">
      <c r="A48" s="4">
        <v>43739.916666666664</v>
      </c>
      <c r="B48">
        <v>43739</v>
      </c>
      <c r="C48" s="3">
        <v>0.91666666666666663</v>
      </c>
      <c r="D48" s="3">
        <v>22</v>
      </c>
      <c r="E48" s="3">
        <v>1</v>
      </c>
      <c r="F48" s="3">
        <v>1</v>
      </c>
      <c r="G48" s="5">
        <v>1.1000000000000001</v>
      </c>
      <c r="H48" s="3">
        <v>2.1</v>
      </c>
      <c r="I48" s="3">
        <v>1.55139</v>
      </c>
      <c r="J48" s="12">
        <f t="shared" si="0"/>
        <v>2.1916666666666664</v>
      </c>
      <c r="K48" s="4">
        <v>43739.916666666664</v>
      </c>
      <c r="L48" s="3">
        <f t="shared" si="1"/>
        <v>1</v>
      </c>
      <c r="M48" s="3">
        <f t="shared" si="2"/>
        <v>22</v>
      </c>
      <c r="N48" s="3">
        <v>58</v>
      </c>
      <c r="O48" s="3">
        <v>49</v>
      </c>
      <c r="P48" s="3">
        <v>38</v>
      </c>
      <c r="Q48" s="3">
        <v>0</v>
      </c>
      <c r="R48" s="3"/>
      <c r="S48" s="3">
        <f>IF(ISBLANK(Table13[[#This Row],[T1]]),0,IF(Table13[[#This Row],[T1]]&gt;0,1,0))</f>
        <v>1</v>
      </c>
      <c r="T48" s="3">
        <f>IF(ISBLANK(Table13[[#This Row],[T2]]),0,IF(Table13[[#This Row],[T2]]&gt;0,1,0))</f>
        <v>1</v>
      </c>
      <c r="U48" s="3">
        <f>IF(ISBLANK(Table13[[#This Row],[T3]]),0,IF(Table13[[#This Row],[T3]]&gt;0,1,0))</f>
        <v>1</v>
      </c>
      <c r="V48" s="3">
        <f>IF(ISBLANK(Table13[[#This Row],[T4]]),0,IF(Table13[[#This Row],[T4]]&gt;0,1,0))</f>
        <v>0</v>
      </c>
      <c r="W48" s="25">
        <v>76</v>
      </c>
      <c r="X48" s="23">
        <v>11</v>
      </c>
      <c r="Y48" s="3">
        <v>2.1</v>
      </c>
      <c r="Z48" s="3"/>
      <c r="AB48" s="30">
        <v>18</v>
      </c>
      <c r="AC48" s="30">
        <v>1.337801064345576</v>
      </c>
      <c r="AD48" s="30">
        <v>-0.43780106434557597</v>
      </c>
    </row>
    <row r="49" spans="1:30">
      <c r="A49" s="4">
        <v>43739.958333333336</v>
      </c>
      <c r="B49">
        <v>43739</v>
      </c>
      <c r="C49" s="3">
        <v>0.95833333333333337</v>
      </c>
      <c r="D49" s="3">
        <v>23</v>
      </c>
      <c r="E49" s="3">
        <v>1</v>
      </c>
      <c r="F49" s="3">
        <v>0.8</v>
      </c>
      <c r="G49" s="5">
        <v>0.7</v>
      </c>
      <c r="H49" s="3">
        <v>1.5</v>
      </c>
      <c r="I49" s="3">
        <v>1.55139</v>
      </c>
      <c r="J49" s="12">
        <f t="shared" si="0"/>
        <v>2.2208333333333328</v>
      </c>
      <c r="K49" s="4">
        <v>43739.958333333336</v>
      </c>
      <c r="L49" s="3">
        <f t="shared" si="1"/>
        <v>1</v>
      </c>
      <c r="M49" s="3">
        <f t="shared" si="2"/>
        <v>23</v>
      </c>
      <c r="N49" s="3">
        <v>58</v>
      </c>
      <c r="O49" s="3">
        <v>38</v>
      </c>
      <c r="P49" s="3">
        <v>58</v>
      </c>
      <c r="Q49" s="3">
        <v>0</v>
      </c>
      <c r="R49" s="3"/>
      <c r="S49" s="3">
        <f>IF(ISBLANK(Table13[[#This Row],[T1]]),0,IF(Table13[[#This Row],[T1]]&gt;0,1,0))</f>
        <v>1</v>
      </c>
      <c r="T49" s="3">
        <f>IF(ISBLANK(Table13[[#This Row],[T2]]),0,IF(Table13[[#This Row],[T2]]&gt;0,1,0))</f>
        <v>1</v>
      </c>
      <c r="U49" s="3">
        <f>IF(ISBLANK(Table13[[#This Row],[T3]]),0,IF(Table13[[#This Row],[T3]]&gt;0,1,0))</f>
        <v>1</v>
      </c>
      <c r="V49" s="3">
        <f>IF(ISBLANK(Table13[[#This Row],[T4]]),0,IF(Table13[[#This Row],[T4]]&gt;0,1,0))</f>
        <v>0</v>
      </c>
      <c r="W49" s="26">
        <v>76</v>
      </c>
      <c r="X49" s="22">
        <v>11</v>
      </c>
      <c r="Y49" s="3">
        <v>1.5</v>
      </c>
      <c r="Z49" s="3"/>
      <c r="AB49" s="30">
        <v>19</v>
      </c>
      <c r="AC49" s="30">
        <v>1.467911416659492</v>
      </c>
      <c r="AD49" s="30">
        <v>0.93208858334050793</v>
      </c>
    </row>
    <row r="50" spans="1:30">
      <c r="A50" s="4">
        <v>43740</v>
      </c>
      <c r="B50">
        <v>43740</v>
      </c>
      <c r="C50" s="3">
        <v>0</v>
      </c>
      <c r="D50" s="3">
        <v>0</v>
      </c>
      <c r="E50" s="3">
        <v>2</v>
      </c>
      <c r="F50" s="3">
        <v>0.8</v>
      </c>
      <c r="G50" s="5">
        <v>1.7</v>
      </c>
      <c r="H50" s="3">
        <v>2.5</v>
      </c>
      <c r="I50" s="3">
        <v>1.55139</v>
      </c>
      <c r="J50" s="12">
        <f t="shared" si="0"/>
        <v>2.2791666666666663</v>
      </c>
      <c r="K50" s="4">
        <v>43740</v>
      </c>
      <c r="L50" s="3">
        <f t="shared" si="1"/>
        <v>2</v>
      </c>
      <c r="M50" s="3">
        <f t="shared" si="2"/>
        <v>0</v>
      </c>
      <c r="N50" s="3">
        <v>58</v>
      </c>
      <c r="O50" s="3">
        <v>32</v>
      </c>
      <c r="P50" s="3">
        <v>58</v>
      </c>
      <c r="Q50" s="3">
        <v>0</v>
      </c>
      <c r="R50" s="3"/>
      <c r="S50" s="3">
        <f>IF(ISBLANK(Table13[[#This Row],[T1]]),0,IF(Table13[[#This Row],[T1]]&gt;0,1,0))</f>
        <v>1</v>
      </c>
      <c r="T50" s="3">
        <f>IF(ISBLANK(Table13[[#This Row],[T2]]),0,IF(Table13[[#This Row],[T2]]&gt;0,1,0))</f>
        <v>1</v>
      </c>
      <c r="U50" s="3">
        <f>IF(ISBLANK(Table13[[#This Row],[T3]]),0,IF(Table13[[#This Row],[T3]]&gt;0,1,0))</f>
        <v>1</v>
      </c>
      <c r="V50" s="3">
        <f>IF(ISBLANK(Table13[[#This Row],[T4]]),0,IF(Table13[[#This Row],[T4]]&gt;0,1,0))</f>
        <v>0</v>
      </c>
      <c r="W50" s="25">
        <v>75</v>
      </c>
      <c r="X50" s="23">
        <v>11</v>
      </c>
      <c r="Y50" s="3">
        <v>2.5</v>
      </c>
      <c r="Z50" s="3"/>
      <c r="AB50" s="30">
        <v>20</v>
      </c>
      <c r="AC50" s="30">
        <v>1.467911416659492</v>
      </c>
      <c r="AD50" s="30">
        <v>-0.3679114166594919</v>
      </c>
    </row>
    <row r="51" spans="1:30">
      <c r="A51" s="4">
        <v>43740.041666666664</v>
      </c>
      <c r="B51">
        <v>43740</v>
      </c>
      <c r="C51" s="3">
        <v>4.1666666666666664E-2</v>
      </c>
      <c r="D51" s="3">
        <v>1</v>
      </c>
      <c r="E51" s="3">
        <v>2</v>
      </c>
      <c r="F51" s="3">
        <v>0.6</v>
      </c>
      <c r="G51" s="5">
        <v>0.8</v>
      </c>
      <c r="H51" s="3">
        <v>1.4</v>
      </c>
      <c r="I51" s="3">
        <v>1.55139</v>
      </c>
      <c r="J51" s="12">
        <f t="shared" si="0"/>
        <v>2.2583333333333333</v>
      </c>
      <c r="K51" s="4">
        <v>43740.041666666664</v>
      </c>
      <c r="L51" s="3">
        <f t="shared" si="1"/>
        <v>2</v>
      </c>
      <c r="M51" s="3">
        <f t="shared" si="2"/>
        <v>1</v>
      </c>
      <c r="N51" s="3">
        <v>57</v>
      </c>
      <c r="O51" s="3">
        <v>28</v>
      </c>
      <c r="P51" s="3">
        <v>57</v>
      </c>
      <c r="Q51" s="3">
        <v>0</v>
      </c>
      <c r="R51" s="3"/>
      <c r="S51" s="3">
        <f>IF(ISBLANK(Table13[[#This Row],[T1]]),0,IF(Table13[[#This Row],[T1]]&gt;0,1,0))</f>
        <v>1</v>
      </c>
      <c r="T51" s="3">
        <f>IF(ISBLANK(Table13[[#This Row],[T2]]),0,IF(Table13[[#This Row],[T2]]&gt;0,1,0))</f>
        <v>1</v>
      </c>
      <c r="U51" s="3">
        <f>IF(ISBLANK(Table13[[#This Row],[T3]]),0,IF(Table13[[#This Row],[T3]]&gt;0,1,0))</f>
        <v>1</v>
      </c>
      <c r="V51" s="3">
        <f>IF(ISBLANK(Table13[[#This Row],[T4]]),0,IF(Table13[[#This Row],[T4]]&gt;0,1,0))</f>
        <v>0</v>
      </c>
      <c r="W51" s="26">
        <v>75</v>
      </c>
      <c r="X51" s="22">
        <v>11</v>
      </c>
      <c r="Y51" s="3">
        <v>1.4</v>
      </c>
      <c r="Z51" s="3"/>
      <c r="AB51" s="30">
        <v>21</v>
      </c>
      <c r="AC51" s="30">
        <v>1.3127152986246329</v>
      </c>
      <c r="AD51" s="30">
        <v>-1.2715298624632831E-2</v>
      </c>
    </row>
    <row r="52" spans="1:30">
      <c r="A52" s="4">
        <v>43740.083333333336</v>
      </c>
      <c r="B52">
        <v>43740</v>
      </c>
      <c r="C52" s="3">
        <v>8.3333333333333329E-2</v>
      </c>
      <c r="D52" s="3">
        <v>2</v>
      </c>
      <c r="E52" s="3">
        <v>2</v>
      </c>
      <c r="F52" s="3">
        <v>0.6</v>
      </c>
      <c r="G52" s="5">
        <v>0.8</v>
      </c>
      <c r="H52" s="3">
        <v>1.4</v>
      </c>
      <c r="I52" s="3">
        <v>1.55139</v>
      </c>
      <c r="J52" s="12">
        <f t="shared" si="0"/>
        <v>2.2875000000000001</v>
      </c>
      <c r="K52" s="4">
        <v>43740.083333333336</v>
      </c>
      <c r="L52" s="3">
        <f t="shared" si="1"/>
        <v>2</v>
      </c>
      <c r="M52" s="3">
        <f t="shared" si="2"/>
        <v>2</v>
      </c>
      <c r="N52" s="3">
        <v>58</v>
      </c>
      <c r="O52" s="3">
        <v>28</v>
      </c>
      <c r="P52" s="3">
        <v>58</v>
      </c>
      <c r="Q52" s="3">
        <v>0</v>
      </c>
      <c r="R52" s="3"/>
      <c r="S52" s="3">
        <f>IF(ISBLANK(Table13[[#This Row],[T1]]),0,IF(Table13[[#This Row],[T1]]&gt;0,1,0))</f>
        <v>1</v>
      </c>
      <c r="T52" s="3">
        <f>IF(ISBLANK(Table13[[#This Row],[T2]]),0,IF(Table13[[#This Row],[T2]]&gt;0,1,0))</f>
        <v>1</v>
      </c>
      <c r="U52" s="3">
        <f>IF(ISBLANK(Table13[[#This Row],[T3]]),0,IF(Table13[[#This Row],[T3]]&gt;0,1,0))</f>
        <v>1</v>
      </c>
      <c r="V52" s="3">
        <f>IF(ISBLANK(Table13[[#This Row],[T4]]),0,IF(Table13[[#This Row],[T4]]&gt;0,1,0))</f>
        <v>0</v>
      </c>
      <c r="W52" s="25">
        <v>74</v>
      </c>
      <c r="X52" s="23">
        <v>11</v>
      </c>
      <c r="Y52" s="3">
        <v>1.4</v>
      </c>
      <c r="Z52" s="3"/>
      <c r="AB52" s="30">
        <v>22</v>
      </c>
      <c r="AC52" s="30">
        <v>1.3753704568336527</v>
      </c>
      <c r="AD52" s="30">
        <v>0.22462954316634742</v>
      </c>
    </row>
    <row r="53" spans="1:30">
      <c r="A53" s="4">
        <v>43740.125</v>
      </c>
      <c r="B53">
        <v>43740</v>
      </c>
      <c r="C53" s="3">
        <v>0.125</v>
      </c>
      <c r="D53" s="3">
        <v>3</v>
      </c>
      <c r="E53" s="3">
        <v>2</v>
      </c>
      <c r="F53" s="3">
        <v>0.6</v>
      </c>
      <c r="G53" s="5">
        <v>0.6</v>
      </c>
      <c r="H53" s="3">
        <v>1.2</v>
      </c>
      <c r="I53" s="3">
        <v>1.55139</v>
      </c>
      <c r="J53" s="12">
        <f t="shared" si="0"/>
        <v>2.2916666666666665</v>
      </c>
      <c r="K53" s="4">
        <v>43740.125</v>
      </c>
      <c r="L53" s="3">
        <f t="shared" si="1"/>
        <v>2</v>
      </c>
      <c r="M53" s="3">
        <f t="shared" si="2"/>
        <v>3</v>
      </c>
      <c r="N53" s="3">
        <v>58</v>
      </c>
      <c r="O53" s="3">
        <v>29</v>
      </c>
      <c r="P53" s="3">
        <v>58</v>
      </c>
      <c r="Q53" s="3">
        <v>0</v>
      </c>
      <c r="R53" s="3"/>
      <c r="S53" s="3">
        <f>IF(ISBLANK(Table13[[#This Row],[T1]]),0,IF(Table13[[#This Row],[T1]]&gt;0,1,0))</f>
        <v>1</v>
      </c>
      <c r="T53" s="3">
        <f>IF(ISBLANK(Table13[[#This Row],[T2]]),0,IF(Table13[[#This Row],[T2]]&gt;0,1,0))</f>
        <v>1</v>
      </c>
      <c r="U53" s="3">
        <f>IF(ISBLANK(Table13[[#This Row],[T3]]),0,IF(Table13[[#This Row],[T3]]&gt;0,1,0))</f>
        <v>1</v>
      </c>
      <c r="V53" s="3">
        <f>IF(ISBLANK(Table13[[#This Row],[T4]]),0,IF(Table13[[#This Row],[T4]]&gt;0,1,0))</f>
        <v>0</v>
      </c>
      <c r="W53" s="26">
        <v>74</v>
      </c>
      <c r="X53" s="22">
        <v>11</v>
      </c>
      <c r="Y53" s="3">
        <v>1.2</v>
      </c>
      <c r="Z53" s="3"/>
      <c r="AB53" s="30">
        <v>23</v>
      </c>
      <c r="AC53" s="30">
        <v>1.3233777346938949</v>
      </c>
      <c r="AD53" s="30">
        <v>-0.22337773469389477</v>
      </c>
    </row>
    <row r="54" spans="1:30">
      <c r="A54" s="4">
        <v>43740.166666666664</v>
      </c>
      <c r="B54">
        <v>43740</v>
      </c>
      <c r="C54" s="3">
        <v>0.16666666666666666</v>
      </c>
      <c r="D54" s="3">
        <v>4</v>
      </c>
      <c r="E54" s="3">
        <v>2</v>
      </c>
      <c r="F54" s="3">
        <v>0.6</v>
      </c>
      <c r="G54" s="5">
        <v>0.6</v>
      </c>
      <c r="H54" s="3">
        <v>1.2</v>
      </c>
      <c r="I54" s="3">
        <v>1.55139</v>
      </c>
      <c r="J54" s="12">
        <f t="shared" si="0"/>
        <v>2.3041666666666667</v>
      </c>
      <c r="K54" s="4">
        <v>43740.166666666664</v>
      </c>
      <c r="L54" s="3">
        <f t="shared" si="1"/>
        <v>2</v>
      </c>
      <c r="M54" s="3">
        <f t="shared" si="2"/>
        <v>4</v>
      </c>
      <c r="N54" s="3">
        <v>58</v>
      </c>
      <c r="O54" s="3">
        <v>25</v>
      </c>
      <c r="P54" s="3">
        <v>58</v>
      </c>
      <c r="Q54" s="3">
        <v>0</v>
      </c>
      <c r="R54" s="3"/>
      <c r="S54" s="3">
        <f>IF(ISBLANK(Table13[[#This Row],[T1]]),0,IF(Table13[[#This Row],[T1]]&gt;0,1,0))</f>
        <v>1</v>
      </c>
      <c r="T54" s="3">
        <f>IF(ISBLANK(Table13[[#This Row],[T2]]),0,IF(Table13[[#This Row],[T2]]&gt;0,1,0))</f>
        <v>1</v>
      </c>
      <c r="U54" s="3">
        <f>IF(ISBLANK(Table13[[#This Row],[T3]]),0,IF(Table13[[#This Row],[T3]]&gt;0,1,0))</f>
        <v>1</v>
      </c>
      <c r="V54" s="3">
        <f>IF(ISBLANK(Table13[[#This Row],[T4]]),0,IF(Table13[[#This Row],[T4]]&gt;0,1,0))</f>
        <v>0</v>
      </c>
      <c r="W54" s="25">
        <v>73</v>
      </c>
      <c r="X54" s="23">
        <v>11</v>
      </c>
      <c r="Y54" s="3">
        <v>1.2</v>
      </c>
      <c r="Z54" s="3"/>
      <c r="AB54" s="30">
        <v>24</v>
      </c>
      <c r="AC54" s="30">
        <v>1.3233777346938949</v>
      </c>
      <c r="AD54" s="30">
        <v>-0.32337773469389486</v>
      </c>
    </row>
    <row r="55" spans="1:30">
      <c r="A55" s="4">
        <v>43740.208333333336</v>
      </c>
      <c r="B55">
        <v>43740</v>
      </c>
      <c r="C55" s="3">
        <v>0.20833333333333334</v>
      </c>
      <c r="D55" s="3">
        <v>5</v>
      </c>
      <c r="E55" s="3">
        <v>2</v>
      </c>
      <c r="F55" s="3">
        <v>0.6</v>
      </c>
      <c r="G55" s="5">
        <v>0.6</v>
      </c>
      <c r="H55" s="3">
        <v>1.2</v>
      </c>
      <c r="I55" s="3">
        <v>1.55139</v>
      </c>
      <c r="J55" s="12">
        <f t="shared" si="0"/>
        <v>2.3416666666666672</v>
      </c>
      <c r="K55" s="4">
        <v>43740.208333333336</v>
      </c>
      <c r="L55" s="3">
        <f t="shared" si="1"/>
        <v>2</v>
      </c>
      <c r="M55" s="3">
        <f t="shared" si="2"/>
        <v>5</v>
      </c>
      <c r="N55" s="3">
        <v>58</v>
      </c>
      <c r="O55" s="3">
        <v>25</v>
      </c>
      <c r="P55" s="3">
        <v>58</v>
      </c>
      <c r="Q55" s="3">
        <v>0</v>
      </c>
      <c r="R55" s="3"/>
      <c r="S55" s="3">
        <f>IF(ISBLANK(Table13[[#This Row],[T1]]),0,IF(Table13[[#This Row],[T1]]&gt;0,1,0))</f>
        <v>1</v>
      </c>
      <c r="T55" s="3">
        <f>IF(ISBLANK(Table13[[#This Row],[T2]]),0,IF(Table13[[#This Row],[T2]]&gt;0,1,0))</f>
        <v>1</v>
      </c>
      <c r="U55" s="3">
        <f>IF(ISBLANK(Table13[[#This Row],[T3]]),0,IF(Table13[[#This Row],[T3]]&gt;0,1,0))</f>
        <v>1</v>
      </c>
      <c r="V55" s="3">
        <f>IF(ISBLANK(Table13[[#This Row],[T4]]),0,IF(Table13[[#This Row],[T4]]&gt;0,1,0))</f>
        <v>0</v>
      </c>
      <c r="W55" s="26">
        <v>73</v>
      </c>
      <c r="X55" s="22">
        <v>11</v>
      </c>
      <c r="Y55" s="3">
        <v>1.2</v>
      </c>
      <c r="Z55" s="3"/>
      <c r="AB55" s="30">
        <v>25</v>
      </c>
      <c r="AC55" s="30">
        <v>1.3233777346938949</v>
      </c>
      <c r="AD55" s="30">
        <v>-0.32337773469389486</v>
      </c>
    </row>
    <row r="56" spans="1:30">
      <c r="A56" s="4">
        <v>43740.25</v>
      </c>
      <c r="B56">
        <v>43740</v>
      </c>
      <c r="C56" s="3">
        <v>0.25</v>
      </c>
      <c r="D56" s="3">
        <v>6</v>
      </c>
      <c r="E56" s="3">
        <v>2</v>
      </c>
      <c r="F56" s="3">
        <v>1.1000000000000001</v>
      </c>
      <c r="G56" s="5">
        <v>1.9</v>
      </c>
      <c r="H56" s="3">
        <v>3</v>
      </c>
      <c r="I56" s="3">
        <v>1.55139</v>
      </c>
      <c r="J56" s="12">
        <f t="shared" si="0"/>
        <v>2.3583333333333338</v>
      </c>
      <c r="K56" s="4">
        <v>43740.25</v>
      </c>
      <c r="L56" s="3">
        <f t="shared" si="1"/>
        <v>2</v>
      </c>
      <c r="M56" s="3">
        <f t="shared" si="2"/>
        <v>6</v>
      </c>
      <c r="N56" s="3">
        <v>57</v>
      </c>
      <c r="O56" s="3">
        <v>53</v>
      </c>
      <c r="P56" s="3">
        <v>57</v>
      </c>
      <c r="Q56" s="3">
        <v>0</v>
      </c>
      <c r="R56" s="3"/>
      <c r="S56" s="3">
        <f>IF(ISBLANK(Table13[[#This Row],[T1]]),0,IF(Table13[[#This Row],[T1]]&gt;0,1,0))</f>
        <v>1</v>
      </c>
      <c r="T56" s="3">
        <f>IF(ISBLANK(Table13[[#This Row],[T2]]),0,IF(Table13[[#This Row],[T2]]&gt;0,1,0))</f>
        <v>1</v>
      </c>
      <c r="U56" s="3">
        <f>IF(ISBLANK(Table13[[#This Row],[T3]]),0,IF(Table13[[#This Row],[T3]]&gt;0,1,0))</f>
        <v>1</v>
      </c>
      <c r="V56" s="3">
        <f>IF(ISBLANK(Table13[[#This Row],[T4]]),0,IF(Table13[[#This Row],[T4]]&gt;0,1,0))</f>
        <v>0</v>
      </c>
      <c r="W56" s="25">
        <v>74</v>
      </c>
      <c r="X56" s="23">
        <v>11</v>
      </c>
      <c r="Y56" s="3">
        <v>3</v>
      </c>
      <c r="Z56" s="3"/>
      <c r="AB56" s="30">
        <v>26</v>
      </c>
      <c r="AC56" s="30">
        <v>1.3233777346938949</v>
      </c>
      <c r="AD56" s="30">
        <v>-0.52337773469389481</v>
      </c>
    </row>
    <row r="57" spans="1:30">
      <c r="A57" s="4">
        <v>43740.291666666664</v>
      </c>
      <c r="B57">
        <v>43740</v>
      </c>
      <c r="C57" s="3">
        <v>0.29166666666666669</v>
      </c>
      <c r="D57" s="3">
        <v>7</v>
      </c>
      <c r="E57" s="3">
        <v>2</v>
      </c>
      <c r="F57" s="3">
        <v>0.9</v>
      </c>
      <c r="G57" s="5">
        <v>2.6</v>
      </c>
      <c r="H57" s="3">
        <v>3.5</v>
      </c>
      <c r="I57" s="3">
        <v>1.55139</v>
      </c>
      <c r="J57" s="12">
        <f t="shared" si="0"/>
        <v>2.3166666666666669</v>
      </c>
      <c r="K57" s="4">
        <v>43740.291666666664</v>
      </c>
      <c r="L57" s="3">
        <f t="shared" si="1"/>
        <v>2</v>
      </c>
      <c r="M57" s="3">
        <f t="shared" si="2"/>
        <v>7</v>
      </c>
      <c r="N57" s="3">
        <v>58</v>
      </c>
      <c r="O57" s="3">
        <v>37</v>
      </c>
      <c r="P57" s="3">
        <v>50</v>
      </c>
      <c r="Q57" s="3">
        <v>19</v>
      </c>
      <c r="R57" s="3"/>
      <c r="S57" s="3">
        <f>IF(ISBLANK(Table13[[#This Row],[T1]]),0,IF(Table13[[#This Row],[T1]]&gt;0,1,0))</f>
        <v>1</v>
      </c>
      <c r="T57" s="3">
        <f>IF(ISBLANK(Table13[[#This Row],[T2]]),0,IF(Table13[[#This Row],[T2]]&gt;0,1,0))</f>
        <v>1</v>
      </c>
      <c r="U57" s="3">
        <f>IF(ISBLANK(Table13[[#This Row],[T3]]),0,IF(Table13[[#This Row],[T3]]&gt;0,1,0))</f>
        <v>1</v>
      </c>
      <c r="V57" s="3">
        <f>IF(ISBLANK(Table13[[#This Row],[T4]]),0,IF(Table13[[#This Row],[T4]]&gt;0,1,0))</f>
        <v>0</v>
      </c>
      <c r="W57" s="26">
        <v>76</v>
      </c>
      <c r="X57" s="22">
        <v>11</v>
      </c>
      <c r="Y57" s="3">
        <v>3.5</v>
      </c>
      <c r="Z57" s="3"/>
      <c r="AB57" s="30">
        <v>27</v>
      </c>
      <c r="AC57" s="30">
        <v>1.3233777346938949</v>
      </c>
      <c r="AD57" s="30">
        <v>-0.52337773469389481</v>
      </c>
    </row>
    <row r="58" spans="1:30">
      <c r="A58" s="4">
        <v>43740.333333333336</v>
      </c>
      <c r="B58">
        <v>43740</v>
      </c>
      <c r="C58" s="3">
        <v>0.33333333333333331</v>
      </c>
      <c r="D58" s="3">
        <v>8</v>
      </c>
      <c r="E58" s="3">
        <v>2</v>
      </c>
      <c r="F58" s="3">
        <v>2.2999999999999998</v>
      </c>
      <c r="G58" s="5">
        <v>1</v>
      </c>
      <c r="H58" s="3">
        <v>3.3</v>
      </c>
      <c r="I58" s="3">
        <v>1.55139</v>
      </c>
      <c r="J58" s="12">
        <f t="shared" si="0"/>
        <v>2.35</v>
      </c>
      <c r="K58" s="4">
        <v>43740.333333333336</v>
      </c>
      <c r="L58" s="3">
        <f t="shared" si="1"/>
        <v>2</v>
      </c>
      <c r="M58" s="3">
        <f t="shared" si="2"/>
        <v>8</v>
      </c>
      <c r="N58" s="3">
        <v>56</v>
      </c>
      <c r="O58" s="3">
        <v>12</v>
      </c>
      <c r="P58" s="3">
        <v>0</v>
      </c>
      <c r="Q58" s="3">
        <v>13</v>
      </c>
      <c r="R58" s="3"/>
      <c r="S58" s="3">
        <f>IF(ISBLANK(Table13[[#This Row],[T1]]),0,IF(Table13[[#This Row],[T1]]&gt;0,1,0))</f>
        <v>0</v>
      </c>
      <c r="T58" s="3">
        <f>IF(ISBLANK(Table13[[#This Row],[T2]]),0,IF(Table13[[#This Row],[T2]]&gt;0,1,0))</f>
        <v>0</v>
      </c>
      <c r="U58" s="3">
        <f>IF(ISBLANK(Table13[[#This Row],[T3]]),0,IF(Table13[[#This Row],[T3]]&gt;0,1,0))</f>
        <v>1</v>
      </c>
      <c r="V58" s="3">
        <f>IF(ISBLANK(Table13[[#This Row],[T4]]),0,IF(Table13[[#This Row],[T4]]&gt;0,1,0))</f>
        <v>0</v>
      </c>
      <c r="W58" s="25">
        <v>78</v>
      </c>
      <c r="X58" s="23">
        <v>17</v>
      </c>
      <c r="Y58" s="3">
        <v>3.3</v>
      </c>
      <c r="Z58" s="3"/>
      <c r="AB58" s="30">
        <v>28</v>
      </c>
      <c r="AC58" s="30">
        <v>1.3233777346938949</v>
      </c>
      <c r="AD58" s="30">
        <v>0.37662226530610532</v>
      </c>
    </row>
    <row r="59" spans="1:30">
      <c r="A59" s="4">
        <v>43740.375</v>
      </c>
      <c r="B59">
        <v>43740</v>
      </c>
      <c r="C59" s="3">
        <v>0.375</v>
      </c>
      <c r="D59" s="3">
        <v>9</v>
      </c>
      <c r="E59" s="3">
        <v>2</v>
      </c>
      <c r="F59" s="3">
        <v>1.5</v>
      </c>
      <c r="G59" s="5">
        <v>0.9</v>
      </c>
      <c r="H59" s="3">
        <v>2.4</v>
      </c>
      <c r="I59" s="3">
        <v>1.55139</v>
      </c>
      <c r="J59" s="12">
        <f t="shared" si="0"/>
        <v>2.4541666666666671</v>
      </c>
      <c r="K59" s="4">
        <v>43740.375</v>
      </c>
      <c r="L59" s="3">
        <f t="shared" si="1"/>
        <v>2</v>
      </c>
      <c r="M59" s="3">
        <f t="shared" si="2"/>
        <v>9</v>
      </c>
      <c r="N59" s="3"/>
      <c r="O59" s="3"/>
      <c r="P59" s="3"/>
      <c r="Q59" s="3"/>
      <c r="R59" s="3"/>
      <c r="S59" s="3">
        <f>IF(ISBLANK(Table13[[#This Row],[T1]]),0,IF(Table13[[#This Row],[T1]]&gt;0,1,0))</f>
        <v>0</v>
      </c>
      <c r="T59" s="3">
        <f>IF(ISBLANK(Table13[[#This Row],[T2]]),0,IF(Table13[[#This Row],[T2]]&gt;0,1,0))</f>
        <v>0</v>
      </c>
      <c r="U59" s="3">
        <f>IF(ISBLANK(Table13[[#This Row],[T3]]),0,IF(Table13[[#This Row],[T3]]&gt;0,1,0))</f>
        <v>0</v>
      </c>
      <c r="V59" s="3">
        <f>IF(ISBLANK(Table13[[#This Row],[T4]]),0,IF(Table13[[#This Row],[T4]]&gt;0,1,0))</f>
        <v>0</v>
      </c>
      <c r="W59" s="26">
        <v>83</v>
      </c>
      <c r="X59" s="22">
        <v>17</v>
      </c>
      <c r="Y59" s="3">
        <v>2.4</v>
      </c>
      <c r="Z59" s="3"/>
      <c r="AB59" s="30">
        <v>29</v>
      </c>
      <c r="AC59" s="30">
        <v>1.3233777346938949</v>
      </c>
      <c r="AD59" s="30">
        <v>-0.6233777346938949</v>
      </c>
    </row>
    <row r="60" spans="1:30">
      <c r="A60" s="4">
        <v>43740.416666666664</v>
      </c>
      <c r="B60">
        <v>43740</v>
      </c>
      <c r="C60" s="3">
        <v>0.41666666666666669</v>
      </c>
      <c r="D60" s="3">
        <v>10</v>
      </c>
      <c r="E60" s="3">
        <v>2</v>
      </c>
      <c r="F60" s="3">
        <v>0.8</v>
      </c>
      <c r="G60" s="5">
        <v>0.6</v>
      </c>
      <c r="H60" s="3">
        <v>1.4</v>
      </c>
      <c r="I60" s="3">
        <v>1.55139</v>
      </c>
      <c r="J60" s="12">
        <f t="shared" si="0"/>
        <v>2.4250000000000003</v>
      </c>
      <c r="K60" s="4">
        <v>43740.416666666664</v>
      </c>
      <c r="L60" s="3">
        <f t="shared" si="1"/>
        <v>2</v>
      </c>
      <c r="M60" s="3">
        <f t="shared" si="2"/>
        <v>10</v>
      </c>
      <c r="N60" s="3"/>
      <c r="O60" s="3"/>
      <c r="P60" s="3"/>
      <c r="Q60" s="3"/>
      <c r="R60" s="3"/>
      <c r="S60" s="3">
        <f>IF(ISBLANK(Table13[[#This Row],[T1]]),0,IF(Table13[[#This Row],[T1]]&gt;0,1,0))</f>
        <v>0</v>
      </c>
      <c r="T60" s="3">
        <f>IF(ISBLANK(Table13[[#This Row],[T2]]),0,IF(Table13[[#This Row],[T2]]&gt;0,1,0))</f>
        <v>0</v>
      </c>
      <c r="U60" s="3">
        <f>IF(ISBLANK(Table13[[#This Row],[T3]]),0,IF(Table13[[#This Row],[T3]]&gt;0,1,0))</f>
        <v>0</v>
      </c>
      <c r="V60" s="3">
        <f>IF(ISBLANK(Table13[[#This Row],[T4]]),0,IF(Table13[[#This Row],[T4]]&gt;0,1,0))</f>
        <v>0</v>
      </c>
      <c r="W60" s="25">
        <v>93</v>
      </c>
      <c r="X60" s="23">
        <v>11</v>
      </c>
      <c r="Y60" s="3">
        <v>1.4</v>
      </c>
      <c r="Z60" s="3"/>
      <c r="AB60" s="30">
        <v>30</v>
      </c>
      <c r="AC60" s="30">
        <v>1.3591022340467647</v>
      </c>
      <c r="AD60" s="30">
        <v>-0.75910223404676458</v>
      </c>
    </row>
    <row r="61" spans="1:30">
      <c r="A61" s="4">
        <v>43740.458333333336</v>
      </c>
      <c r="B61">
        <v>43740</v>
      </c>
      <c r="C61" s="3">
        <v>0.45833333333333331</v>
      </c>
      <c r="D61" s="3">
        <v>11</v>
      </c>
      <c r="E61" s="3">
        <v>2</v>
      </c>
      <c r="F61" s="3">
        <v>0.9</v>
      </c>
      <c r="G61" s="5">
        <v>0.6</v>
      </c>
      <c r="H61" s="3">
        <v>1.5</v>
      </c>
      <c r="I61" s="3">
        <v>1.55139</v>
      </c>
      <c r="J61" s="12">
        <f t="shared" si="0"/>
        <v>2.433333333333334</v>
      </c>
      <c r="K61" s="4">
        <v>43740.458333333336</v>
      </c>
      <c r="L61" s="3">
        <f t="shared" si="1"/>
        <v>2</v>
      </c>
      <c r="M61" s="3">
        <f t="shared" si="2"/>
        <v>11</v>
      </c>
      <c r="N61" s="3"/>
      <c r="O61" s="3"/>
      <c r="P61" s="3"/>
      <c r="Q61" s="3"/>
      <c r="R61" s="3"/>
      <c r="S61" s="3">
        <f>IF(ISBLANK(Table13[[#This Row],[T1]]),0,IF(Table13[[#This Row],[T1]]&gt;0,1,0))</f>
        <v>0</v>
      </c>
      <c r="T61" s="3">
        <f>IF(ISBLANK(Table13[[#This Row],[T2]]),0,IF(Table13[[#This Row],[T2]]&gt;0,1,0))</f>
        <v>0</v>
      </c>
      <c r="U61" s="3">
        <f>IF(ISBLANK(Table13[[#This Row],[T3]]),0,IF(Table13[[#This Row],[T3]]&gt;0,1,0))</f>
        <v>0</v>
      </c>
      <c r="V61" s="3">
        <f>IF(ISBLANK(Table13[[#This Row],[T4]]),0,IF(Table13[[#This Row],[T4]]&gt;0,1,0))</f>
        <v>0</v>
      </c>
      <c r="W61" s="26">
        <v>96</v>
      </c>
      <c r="X61" s="22">
        <v>17</v>
      </c>
      <c r="Y61" s="3">
        <v>1.5</v>
      </c>
      <c r="Z61" s="3"/>
      <c r="AB61" s="30">
        <v>31</v>
      </c>
      <c r="AC61" s="30">
        <v>1.2231294815594633</v>
      </c>
      <c r="AD61" s="30">
        <v>-0.42312948155946328</v>
      </c>
    </row>
    <row r="62" spans="1:30">
      <c r="A62" s="4">
        <v>43740.5</v>
      </c>
      <c r="B62">
        <v>43740</v>
      </c>
      <c r="C62" s="3">
        <v>0.5</v>
      </c>
      <c r="D62" s="3">
        <v>12</v>
      </c>
      <c r="E62" s="3">
        <v>2</v>
      </c>
      <c r="F62" s="3">
        <v>0.8</v>
      </c>
      <c r="G62" s="5">
        <v>0.9</v>
      </c>
      <c r="H62" s="3">
        <v>1.7000000000000002</v>
      </c>
      <c r="I62" s="3">
        <v>1.55139</v>
      </c>
      <c r="J62" s="12">
        <f t="shared" si="0"/>
        <v>2.4250000000000003</v>
      </c>
      <c r="K62" s="4">
        <v>43740.5</v>
      </c>
      <c r="L62" s="3">
        <f t="shared" si="1"/>
        <v>2</v>
      </c>
      <c r="M62" s="3">
        <f t="shared" si="2"/>
        <v>12</v>
      </c>
      <c r="N62" s="3"/>
      <c r="O62" s="3"/>
      <c r="P62" s="3"/>
      <c r="Q62" s="3"/>
      <c r="R62" s="3"/>
      <c r="S62" s="3">
        <f>IF(ISBLANK(Table13[[#This Row],[T1]]),0,IF(Table13[[#This Row],[T1]]&gt;0,1,0))</f>
        <v>0</v>
      </c>
      <c r="T62" s="3">
        <f>IF(ISBLANK(Table13[[#This Row],[T2]]),0,IF(Table13[[#This Row],[T2]]&gt;0,1,0))</f>
        <v>0</v>
      </c>
      <c r="U62" s="3">
        <f>IF(ISBLANK(Table13[[#This Row],[T3]]),0,IF(Table13[[#This Row],[T3]]&gt;0,1,0))</f>
        <v>0</v>
      </c>
      <c r="V62" s="3">
        <f>IF(ISBLANK(Table13[[#This Row],[T4]]),0,IF(Table13[[#This Row],[T4]]&gt;0,1,0))</f>
        <v>0</v>
      </c>
      <c r="W62" s="25">
        <v>96</v>
      </c>
      <c r="X62" s="23">
        <v>11</v>
      </c>
      <c r="Y62" s="3">
        <v>1.7000000000000002</v>
      </c>
      <c r="Z62" s="3"/>
      <c r="AB62" s="30">
        <v>32</v>
      </c>
      <c r="AC62" s="30">
        <v>1.2018046094209396</v>
      </c>
      <c r="AD62" s="30">
        <v>1.8981953905790605</v>
      </c>
    </row>
    <row r="63" spans="1:30">
      <c r="A63" s="4">
        <v>43740.541666666664</v>
      </c>
      <c r="B63">
        <v>43740</v>
      </c>
      <c r="C63" s="3">
        <v>0.54166666666666663</v>
      </c>
      <c r="D63" s="3">
        <v>13</v>
      </c>
      <c r="E63" s="3">
        <v>2</v>
      </c>
      <c r="F63" s="3">
        <v>0.7</v>
      </c>
      <c r="G63" s="5">
        <v>1</v>
      </c>
      <c r="H63" s="3">
        <v>1.7</v>
      </c>
      <c r="I63" s="3">
        <v>1.55139</v>
      </c>
      <c r="J63" s="12">
        <f t="shared" si="0"/>
        <v>2.4166666666666665</v>
      </c>
      <c r="K63" s="4">
        <v>43740.541666666664</v>
      </c>
      <c r="L63" s="3">
        <f t="shared" si="1"/>
        <v>2</v>
      </c>
      <c r="M63" s="3">
        <f t="shared" si="2"/>
        <v>13</v>
      </c>
      <c r="N63" s="3"/>
      <c r="O63" s="3"/>
      <c r="P63" s="3"/>
      <c r="Q63" s="3"/>
      <c r="R63" s="3"/>
      <c r="S63" s="3">
        <f>IF(ISBLANK(Table13[[#This Row],[T1]]),0,IF(Table13[[#This Row],[T1]]&gt;0,1,0))</f>
        <v>0</v>
      </c>
      <c r="T63" s="3">
        <f>IF(ISBLANK(Table13[[#This Row],[T2]]),0,IF(Table13[[#This Row],[T2]]&gt;0,1,0))</f>
        <v>0</v>
      </c>
      <c r="U63" s="3">
        <f>IF(ISBLANK(Table13[[#This Row],[T3]]),0,IF(Table13[[#This Row],[T3]]&gt;0,1,0))</f>
        <v>0</v>
      </c>
      <c r="V63" s="3">
        <f>IF(ISBLANK(Table13[[#This Row],[T4]]),0,IF(Table13[[#This Row],[T4]]&gt;0,1,0))</f>
        <v>0</v>
      </c>
      <c r="W63" s="26">
        <v>95</v>
      </c>
      <c r="X63" s="22">
        <v>11</v>
      </c>
      <c r="Y63" s="3">
        <v>1.7</v>
      </c>
      <c r="Z63" s="3"/>
      <c r="AB63" s="30">
        <v>33</v>
      </c>
      <c r="AC63" s="30">
        <v>1.1318501518914181</v>
      </c>
      <c r="AD63" s="30">
        <v>3.4681498481085815</v>
      </c>
    </row>
    <row r="64" spans="1:30">
      <c r="A64" s="4">
        <v>43740.583333333336</v>
      </c>
      <c r="B64">
        <v>43740</v>
      </c>
      <c r="C64" s="3">
        <v>0.58333333333333337</v>
      </c>
      <c r="D64" s="3">
        <v>14</v>
      </c>
      <c r="E64" s="3">
        <v>2</v>
      </c>
      <c r="F64" s="3">
        <v>0.7</v>
      </c>
      <c r="G64" s="5">
        <v>1.1000000000000001</v>
      </c>
      <c r="H64" s="3">
        <v>1.8</v>
      </c>
      <c r="I64" s="3">
        <v>1.55139</v>
      </c>
      <c r="J64" s="12">
        <f t="shared" si="0"/>
        <v>2.4</v>
      </c>
      <c r="K64" s="4">
        <v>43740.583333333336</v>
      </c>
      <c r="L64" s="3">
        <f t="shared" si="1"/>
        <v>2</v>
      </c>
      <c r="M64" s="3">
        <f t="shared" si="2"/>
        <v>14</v>
      </c>
      <c r="N64" s="3"/>
      <c r="O64" s="3"/>
      <c r="P64" s="3"/>
      <c r="Q64" s="3"/>
      <c r="R64" s="3"/>
      <c r="S64" s="3">
        <f>IF(ISBLANK(Table13[[#This Row],[T1]]),0,IF(Table13[[#This Row],[T1]]&gt;0,1,0))</f>
        <v>0</v>
      </c>
      <c r="T64" s="3">
        <f>IF(ISBLANK(Table13[[#This Row],[T2]]),0,IF(Table13[[#This Row],[T2]]&gt;0,1,0))</f>
        <v>0</v>
      </c>
      <c r="U64" s="3">
        <f>IF(ISBLANK(Table13[[#This Row],[T3]]),0,IF(Table13[[#This Row],[T3]]&gt;0,1,0))</f>
        <v>0</v>
      </c>
      <c r="V64" s="3">
        <f>IF(ISBLANK(Table13[[#This Row],[T4]]),0,IF(Table13[[#This Row],[T4]]&gt;0,1,0))</f>
        <v>0</v>
      </c>
      <c r="W64" s="25">
        <v>97</v>
      </c>
      <c r="X64" s="23">
        <v>17</v>
      </c>
      <c r="Y64" s="3">
        <v>1.8</v>
      </c>
      <c r="Z64" s="3"/>
      <c r="AB64" s="30">
        <v>34</v>
      </c>
      <c r="AC64" s="30">
        <v>1.2464980322401957</v>
      </c>
      <c r="AD64" s="30">
        <v>0.45350196775980445</v>
      </c>
    </row>
    <row r="65" spans="1:30">
      <c r="A65" s="4">
        <v>43740.625</v>
      </c>
      <c r="B65">
        <v>43740</v>
      </c>
      <c r="C65" s="3">
        <v>0.625</v>
      </c>
      <c r="D65" s="3">
        <v>15</v>
      </c>
      <c r="E65" s="3">
        <v>2</v>
      </c>
      <c r="F65" s="3">
        <v>0.8</v>
      </c>
      <c r="G65" s="5">
        <v>1</v>
      </c>
      <c r="H65" s="3">
        <v>1.8</v>
      </c>
      <c r="I65" s="3">
        <v>1.55139</v>
      </c>
      <c r="J65" s="12">
        <f t="shared" si="0"/>
        <v>2.4250000000000003</v>
      </c>
      <c r="K65" s="4">
        <v>43740.625</v>
      </c>
      <c r="L65" s="3">
        <f t="shared" si="1"/>
        <v>2</v>
      </c>
      <c r="M65" s="3">
        <f t="shared" si="2"/>
        <v>15</v>
      </c>
      <c r="N65" s="3"/>
      <c r="O65" s="3"/>
      <c r="P65" s="3"/>
      <c r="Q65" s="3"/>
      <c r="R65" s="3"/>
      <c r="S65" s="3">
        <f>IF(ISBLANK(Table13[[#This Row],[T1]]),0,IF(Table13[[#This Row],[T1]]&gt;0,1,0))</f>
        <v>0</v>
      </c>
      <c r="T65" s="3">
        <f>IF(ISBLANK(Table13[[#This Row],[T2]]),0,IF(Table13[[#This Row],[T2]]&gt;0,1,0))</f>
        <v>0</v>
      </c>
      <c r="U65" s="3">
        <f>IF(ISBLANK(Table13[[#This Row],[T3]]),0,IF(Table13[[#This Row],[T3]]&gt;0,1,0))</f>
        <v>0</v>
      </c>
      <c r="V65" s="3">
        <f>IF(ISBLANK(Table13[[#This Row],[T4]]),0,IF(Table13[[#This Row],[T4]]&gt;0,1,0))</f>
        <v>0</v>
      </c>
      <c r="W65" s="26">
        <v>95</v>
      </c>
      <c r="X65" s="22">
        <v>11</v>
      </c>
      <c r="Y65" s="3">
        <v>1.8</v>
      </c>
      <c r="Z65" s="3"/>
      <c r="AB65" s="30">
        <v>35</v>
      </c>
      <c r="AC65" s="30">
        <v>1.0892004076143709</v>
      </c>
      <c r="AD65" s="30">
        <v>1.5107995923856292</v>
      </c>
    </row>
    <row r="66" spans="1:30">
      <c r="A66" s="4">
        <v>43740.666666666664</v>
      </c>
      <c r="B66">
        <v>43740</v>
      </c>
      <c r="C66" s="3">
        <v>0.66666666666666663</v>
      </c>
      <c r="D66" s="3">
        <v>16</v>
      </c>
      <c r="E66" s="3">
        <v>2</v>
      </c>
      <c r="F66" s="3">
        <v>1</v>
      </c>
      <c r="G66" s="5">
        <v>0.8</v>
      </c>
      <c r="H66" s="3">
        <v>1.8</v>
      </c>
      <c r="I66" s="3">
        <v>1.55139</v>
      </c>
      <c r="J66" s="12">
        <f t="shared" ref="J66:J129" si="3">AVERAGE(H66:H89)</f>
        <v>2.4208333333333329</v>
      </c>
      <c r="K66" s="4">
        <v>43740.666666666664</v>
      </c>
      <c r="L66" s="3">
        <f t="shared" ref="L66:L129" si="4">DAY(K66)</f>
        <v>2</v>
      </c>
      <c r="M66" s="3">
        <f t="shared" ref="M66:M129" si="5">HOUR(K66)</f>
        <v>16</v>
      </c>
      <c r="N66" s="3"/>
      <c r="O66" s="3"/>
      <c r="P66" s="3"/>
      <c r="Q66" s="3"/>
      <c r="R66" s="3"/>
      <c r="S66" s="3">
        <f>IF(ISBLANK(Table13[[#This Row],[T1]]),0,IF(Table13[[#This Row],[T1]]&gt;0,1,0))</f>
        <v>0</v>
      </c>
      <c r="T66" s="3">
        <f>IF(ISBLANK(Table13[[#This Row],[T2]]),0,IF(Table13[[#This Row],[T2]]&gt;0,1,0))</f>
        <v>0</v>
      </c>
      <c r="U66" s="3">
        <f>IF(ISBLANK(Table13[[#This Row],[T3]]),0,IF(Table13[[#This Row],[T3]]&gt;0,1,0))</f>
        <v>0</v>
      </c>
      <c r="V66" s="3">
        <f>IF(ISBLANK(Table13[[#This Row],[T4]]),0,IF(Table13[[#This Row],[T4]]&gt;0,1,0))</f>
        <v>0</v>
      </c>
      <c r="W66" s="25">
        <v>95</v>
      </c>
      <c r="X66" s="23">
        <v>11</v>
      </c>
      <c r="Y66" s="3">
        <v>1.8</v>
      </c>
      <c r="Z66" s="3"/>
      <c r="AB66" s="30">
        <v>36</v>
      </c>
      <c r="AC66" s="30">
        <v>1.0678755354758471</v>
      </c>
      <c r="AD66" s="30">
        <v>-6.7875535475847126E-2</v>
      </c>
    </row>
    <row r="67" spans="1:30">
      <c r="A67" s="4">
        <v>43740.708333333336</v>
      </c>
      <c r="B67">
        <v>43740</v>
      </c>
      <c r="C67" s="3">
        <v>0.70833333333333337</v>
      </c>
      <c r="D67" s="3">
        <v>17</v>
      </c>
      <c r="E67" s="3">
        <v>2</v>
      </c>
      <c r="F67" s="3">
        <v>0.9</v>
      </c>
      <c r="G67" s="5">
        <v>1.9</v>
      </c>
      <c r="H67" s="3">
        <v>2.8</v>
      </c>
      <c r="I67" s="3">
        <v>1.55139</v>
      </c>
      <c r="J67" s="12">
        <f t="shared" si="3"/>
        <v>2.4166666666666665</v>
      </c>
      <c r="K67" s="4">
        <v>43740.708333333336</v>
      </c>
      <c r="L67" s="3">
        <f t="shared" si="4"/>
        <v>2</v>
      </c>
      <c r="M67" s="3">
        <f t="shared" si="5"/>
        <v>17</v>
      </c>
      <c r="N67" s="3"/>
      <c r="O67" s="3"/>
      <c r="P67" s="3"/>
      <c r="Q67" s="3"/>
      <c r="R67" s="3"/>
      <c r="S67" s="3">
        <f>IF(ISBLANK(Table13[[#This Row],[T1]]),0,IF(Table13[[#This Row],[T1]]&gt;0,1,0))</f>
        <v>1</v>
      </c>
      <c r="T67" s="3">
        <f>IF(ISBLANK(Table13[[#This Row],[T2]]),0,IF(Table13[[#This Row],[T2]]&gt;0,1,0))</f>
        <v>0</v>
      </c>
      <c r="U67" s="3">
        <f>IF(ISBLANK(Table13[[#This Row],[T3]]),0,IF(Table13[[#This Row],[T3]]&gt;0,1,0))</f>
        <v>0</v>
      </c>
      <c r="V67" s="3">
        <f>IF(ISBLANK(Table13[[#This Row],[T4]]),0,IF(Table13[[#This Row],[T4]]&gt;0,1,0))</f>
        <v>0</v>
      </c>
      <c r="W67" s="26">
        <v>91</v>
      </c>
      <c r="X67" s="22">
        <v>11</v>
      </c>
      <c r="Y67" s="3">
        <v>2.8</v>
      </c>
      <c r="Z67" s="3"/>
      <c r="AB67" s="30">
        <v>37</v>
      </c>
      <c r="AC67" s="30">
        <v>1.0358882272680616</v>
      </c>
      <c r="AD67" s="30">
        <v>0.2641117727319382</v>
      </c>
    </row>
    <row r="68" spans="1:30">
      <c r="A68" s="4">
        <v>43740.75</v>
      </c>
      <c r="B68">
        <v>43740</v>
      </c>
      <c r="C68" s="3">
        <v>0.75</v>
      </c>
      <c r="D68" s="3">
        <v>18</v>
      </c>
      <c r="E68" s="3">
        <v>2</v>
      </c>
      <c r="F68" s="3">
        <v>0.9</v>
      </c>
      <c r="G68" s="5">
        <v>1.2</v>
      </c>
      <c r="H68" s="3">
        <v>2.1</v>
      </c>
      <c r="I68" s="3">
        <v>1.55139</v>
      </c>
      <c r="J68" s="12">
        <f t="shared" si="3"/>
        <v>2.3625000000000003</v>
      </c>
      <c r="K68" s="4">
        <v>43740.75</v>
      </c>
      <c r="L68" s="3">
        <f t="shared" si="4"/>
        <v>2</v>
      </c>
      <c r="M68" s="3">
        <f t="shared" si="5"/>
        <v>18</v>
      </c>
      <c r="N68" s="3">
        <v>10</v>
      </c>
      <c r="O68" s="3">
        <v>0</v>
      </c>
      <c r="P68" s="3">
        <v>41</v>
      </c>
      <c r="Q68" s="3">
        <v>0</v>
      </c>
      <c r="R68" s="3"/>
      <c r="S68" s="3">
        <f>IF(ISBLANK(Table13[[#This Row],[T1]]),0,IF(Table13[[#This Row],[T1]]&gt;0,1,0))</f>
        <v>1</v>
      </c>
      <c r="T68" s="3">
        <f>IF(ISBLANK(Table13[[#This Row],[T2]]),0,IF(Table13[[#This Row],[T2]]&gt;0,1,0))</f>
        <v>0</v>
      </c>
      <c r="U68" s="3">
        <f>IF(ISBLANK(Table13[[#This Row],[T3]]),0,IF(Table13[[#This Row],[T3]]&gt;0,1,0))</f>
        <v>1</v>
      </c>
      <c r="V68" s="3">
        <f>IF(ISBLANK(Table13[[#This Row],[T4]]),0,IF(Table13[[#This Row],[T4]]&gt;0,1,0))</f>
        <v>0</v>
      </c>
      <c r="W68" s="25">
        <v>90</v>
      </c>
      <c r="X68" s="23">
        <v>17</v>
      </c>
      <c r="Y68" s="3">
        <v>2.1</v>
      </c>
      <c r="Z68" s="3"/>
      <c r="AB68" s="30">
        <v>38</v>
      </c>
      <c r="AC68" s="30">
        <v>1.0252257911987999</v>
      </c>
      <c r="AD68" s="30">
        <v>0.37477420880120005</v>
      </c>
    </row>
    <row r="69" spans="1:30">
      <c r="A69" s="4">
        <v>43740.791666666664</v>
      </c>
      <c r="B69">
        <v>43740</v>
      </c>
      <c r="C69" s="3">
        <v>0.79166666666666663</v>
      </c>
      <c r="D69" s="3">
        <v>19</v>
      </c>
      <c r="E69" s="3">
        <v>2</v>
      </c>
      <c r="F69" s="3">
        <v>1.1000000000000001</v>
      </c>
      <c r="G69" s="5">
        <v>2.8</v>
      </c>
      <c r="H69" s="3">
        <v>3.9</v>
      </c>
      <c r="I69" s="3">
        <v>1.55139</v>
      </c>
      <c r="J69" s="12">
        <f t="shared" si="3"/>
        <v>2.3333333333333335</v>
      </c>
      <c r="K69" s="4">
        <v>43740.791666666664</v>
      </c>
      <c r="L69" s="3">
        <f t="shared" si="4"/>
        <v>2</v>
      </c>
      <c r="M69" s="3">
        <f t="shared" si="5"/>
        <v>19</v>
      </c>
      <c r="N69" s="3">
        <v>58</v>
      </c>
      <c r="O69" s="3">
        <v>0</v>
      </c>
      <c r="P69" s="3">
        <v>58</v>
      </c>
      <c r="Q69" s="3">
        <v>0</v>
      </c>
      <c r="R69" s="3"/>
      <c r="S69" s="3">
        <f>IF(ISBLANK(Table13[[#This Row],[T1]]),0,IF(Table13[[#This Row],[T1]]&gt;0,1,0))</f>
        <v>1</v>
      </c>
      <c r="T69" s="3">
        <f>IF(ISBLANK(Table13[[#This Row],[T2]]),0,IF(Table13[[#This Row],[T2]]&gt;0,1,0))</f>
        <v>0</v>
      </c>
      <c r="U69" s="3">
        <f>IF(ISBLANK(Table13[[#This Row],[T3]]),0,IF(Table13[[#This Row],[T3]]&gt;0,1,0))</f>
        <v>1</v>
      </c>
      <c r="V69" s="3">
        <f>IF(ISBLANK(Table13[[#This Row],[T4]]),0,IF(Table13[[#This Row],[T4]]&gt;0,1,0))</f>
        <v>0</v>
      </c>
      <c r="W69" s="26">
        <v>88</v>
      </c>
      <c r="X69" s="22">
        <v>11</v>
      </c>
      <c r="Y69" s="3">
        <v>3.9</v>
      </c>
      <c r="Z69" s="3"/>
      <c r="AB69" s="30">
        <v>39</v>
      </c>
      <c r="AC69" s="30">
        <v>1.0145633551295379</v>
      </c>
      <c r="AD69" s="30">
        <v>0.58543664487046221</v>
      </c>
    </row>
    <row r="70" spans="1:30">
      <c r="A70" s="4">
        <v>43740.833333333336</v>
      </c>
      <c r="B70">
        <v>43740</v>
      </c>
      <c r="C70" s="3">
        <v>0.83333333333333337</v>
      </c>
      <c r="D70" s="3">
        <v>20</v>
      </c>
      <c r="E70" s="3">
        <v>2</v>
      </c>
      <c r="F70" s="3">
        <v>2.9</v>
      </c>
      <c r="G70" s="5">
        <v>1.8</v>
      </c>
      <c r="H70" s="3">
        <v>4.7</v>
      </c>
      <c r="I70" s="3">
        <v>1.55139</v>
      </c>
      <c r="J70" s="12">
        <f t="shared" si="3"/>
        <v>2.2208333333333337</v>
      </c>
      <c r="K70" s="4">
        <v>43740.833333333336</v>
      </c>
      <c r="L70" s="3">
        <f t="shared" si="4"/>
        <v>2</v>
      </c>
      <c r="M70" s="3">
        <f t="shared" si="5"/>
        <v>20</v>
      </c>
      <c r="N70" s="3">
        <v>58</v>
      </c>
      <c r="O70" s="3">
        <v>0</v>
      </c>
      <c r="P70" s="3">
        <v>58</v>
      </c>
      <c r="Q70" s="3">
        <v>0</v>
      </c>
      <c r="R70" s="3"/>
      <c r="S70" s="3">
        <f>IF(ISBLANK(Table13[[#This Row],[T1]]),0,IF(Table13[[#This Row],[T1]]&gt;0,1,0))</f>
        <v>1</v>
      </c>
      <c r="T70" s="3">
        <f>IF(ISBLANK(Table13[[#This Row],[T2]]),0,IF(Table13[[#This Row],[T2]]&gt;0,1,0))</f>
        <v>0</v>
      </c>
      <c r="U70" s="3">
        <f>IF(ISBLANK(Table13[[#This Row],[T3]]),0,IF(Table13[[#This Row],[T3]]&gt;0,1,0))</f>
        <v>1</v>
      </c>
      <c r="V70" s="3">
        <f>IF(ISBLANK(Table13[[#This Row],[T4]]),0,IF(Table13[[#This Row],[T4]]&gt;0,1,0))</f>
        <v>0</v>
      </c>
      <c r="W70" s="25">
        <v>86</v>
      </c>
      <c r="X70" s="23">
        <v>11</v>
      </c>
      <c r="Y70" s="3">
        <v>4.7</v>
      </c>
      <c r="Z70" s="3"/>
      <c r="AB70" s="30">
        <v>40</v>
      </c>
      <c r="AC70" s="30">
        <v>1.0252257911987999</v>
      </c>
      <c r="AD70" s="30">
        <v>0.67477420880120009</v>
      </c>
    </row>
    <row r="71" spans="1:30">
      <c r="A71" s="4">
        <v>43740.875</v>
      </c>
      <c r="B71">
        <v>43740</v>
      </c>
      <c r="C71" s="3">
        <v>0.875</v>
      </c>
      <c r="D71" s="3">
        <v>21</v>
      </c>
      <c r="E71" s="3">
        <v>2</v>
      </c>
      <c r="F71" s="3">
        <v>1.5</v>
      </c>
      <c r="G71" s="5">
        <v>1.2</v>
      </c>
      <c r="H71" s="3">
        <v>2.7</v>
      </c>
      <c r="I71" s="3">
        <v>1.55139</v>
      </c>
      <c r="J71" s="12">
        <f t="shared" si="3"/>
        <v>2.0791666666666671</v>
      </c>
      <c r="K71" s="4">
        <v>43740.875</v>
      </c>
      <c r="L71" s="3">
        <f t="shared" si="4"/>
        <v>2</v>
      </c>
      <c r="M71" s="3">
        <f t="shared" si="5"/>
        <v>21</v>
      </c>
      <c r="N71" s="3">
        <v>57</v>
      </c>
      <c r="O71" s="3">
        <v>0</v>
      </c>
      <c r="P71" s="3">
        <v>55</v>
      </c>
      <c r="Q71" s="3">
        <v>0</v>
      </c>
      <c r="R71" s="3"/>
      <c r="S71" s="3">
        <f>IF(ISBLANK(Table13[[#This Row],[T1]]),0,IF(Table13[[#This Row],[T1]]&gt;0,1,0))</f>
        <v>0</v>
      </c>
      <c r="T71" s="3">
        <f>IF(ISBLANK(Table13[[#This Row],[T2]]),0,IF(Table13[[#This Row],[T2]]&gt;0,1,0))</f>
        <v>0</v>
      </c>
      <c r="U71" s="3">
        <f>IF(ISBLANK(Table13[[#This Row],[T3]]),0,IF(Table13[[#This Row],[T3]]&gt;0,1,0))</f>
        <v>0</v>
      </c>
      <c r="V71" s="3">
        <f>IF(ISBLANK(Table13[[#This Row],[T4]]),0,IF(Table13[[#This Row],[T4]]&gt;0,1,0))</f>
        <v>0</v>
      </c>
      <c r="W71" s="26">
        <v>82</v>
      </c>
      <c r="X71" s="22">
        <v>11</v>
      </c>
      <c r="Y71" s="3">
        <v>2.7</v>
      </c>
      <c r="Z71" s="3"/>
      <c r="AB71" s="30">
        <v>41</v>
      </c>
      <c r="AC71" s="30">
        <v>1.0145633551295379</v>
      </c>
      <c r="AD71" s="30">
        <v>1.5854366448704622</v>
      </c>
    </row>
    <row r="72" spans="1:30">
      <c r="A72" s="4">
        <v>43740.916666666664</v>
      </c>
      <c r="B72">
        <v>43740</v>
      </c>
      <c r="C72" s="3">
        <v>0.91666666666666663</v>
      </c>
      <c r="D72" s="3">
        <v>22</v>
      </c>
      <c r="E72" s="3">
        <v>2</v>
      </c>
      <c r="F72" s="3">
        <v>1.1000000000000001</v>
      </c>
      <c r="G72" s="5">
        <v>1.7</v>
      </c>
      <c r="H72" s="3">
        <v>2.8</v>
      </c>
      <c r="I72" s="3">
        <v>1.55139</v>
      </c>
      <c r="J72" s="12">
        <f t="shared" si="3"/>
        <v>2.0083333333333333</v>
      </c>
      <c r="K72" s="4">
        <v>43740.916666666664</v>
      </c>
      <c r="L72" s="3">
        <f t="shared" si="4"/>
        <v>2</v>
      </c>
      <c r="M72" s="3">
        <f t="shared" si="5"/>
        <v>22</v>
      </c>
      <c r="N72" s="3">
        <v>58</v>
      </c>
      <c r="O72" s="3">
        <v>21</v>
      </c>
      <c r="P72" s="3">
        <v>57</v>
      </c>
      <c r="Q72" s="3">
        <v>5</v>
      </c>
      <c r="R72" s="3"/>
      <c r="S72" s="3">
        <f>IF(ISBLANK(Table13[[#This Row],[T1]]),0,IF(Table13[[#This Row],[T1]]&gt;0,1,0))</f>
        <v>1</v>
      </c>
      <c r="T72" s="3">
        <f>IF(ISBLANK(Table13[[#This Row],[T2]]),0,IF(Table13[[#This Row],[T2]]&gt;0,1,0))</f>
        <v>0</v>
      </c>
      <c r="U72" s="3">
        <f>IF(ISBLANK(Table13[[#This Row],[T3]]),0,IF(Table13[[#This Row],[T3]]&gt;0,1,0))</f>
        <v>1</v>
      </c>
      <c r="V72" s="3">
        <f>IF(ISBLANK(Table13[[#This Row],[T4]]),0,IF(Table13[[#This Row],[T4]]&gt;0,1,0))</f>
        <v>0</v>
      </c>
      <c r="W72" s="25">
        <v>80</v>
      </c>
      <c r="X72" s="23">
        <v>13</v>
      </c>
      <c r="Y72" s="3">
        <v>2.8</v>
      </c>
      <c r="Z72" s="3"/>
      <c r="AB72" s="30">
        <v>42</v>
      </c>
      <c r="AC72" s="30">
        <v>1.1703901410164799</v>
      </c>
      <c r="AD72" s="30">
        <v>0.32960985898352013</v>
      </c>
    </row>
    <row r="73" spans="1:30">
      <c r="A73" s="4">
        <v>43740.958333333336</v>
      </c>
      <c r="B73">
        <v>43740</v>
      </c>
      <c r="C73" s="3">
        <v>0.95833333333333337</v>
      </c>
      <c r="D73" s="3">
        <v>23</v>
      </c>
      <c r="E73" s="3">
        <v>2</v>
      </c>
      <c r="F73" s="3">
        <v>2</v>
      </c>
      <c r="G73" s="5">
        <v>0.9</v>
      </c>
      <c r="H73" s="3">
        <v>2.9</v>
      </c>
      <c r="I73" s="3">
        <v>1.55139</v>
      </c>
      <c r="J73" s="12">
        <f t="shared" si="3"/>
        <v>1.9750000000000003</v>
      </c>
      <c r="K73" s="4">
        <v>43740.958333333336</v>
      </c>
      <c r="L73" s="3">
        <f t="shared" si="4"/>
        <v>2</v>
      </c>
      <c r="M73" s="3">
        <f t="shared" si="5"/>
        <v>23</v>
      </c>
      <c r="N73" s="3">
        <v>58</v>
      </c>
      <c r="O73" s="3">
        <v>56</v>
      </c>
      <c r="P73" s="3">
        <v>58</v>
      </c>
      <c r="Q73" s="3">
        <v>56</v>
      </c>
      <c r="R73" s="3"/>
      <c r="S73" s="3">
        <f>IF(ISBLANK(Table13[[#This Row],[T1]]),0,IF(Table13[[#This Row],[T1]]&gt;0,1,0))</f>
        <v>1</v>
      </c>
      <c r="T73" s="3">
        <f>IF(ISBLANK(Table13[[#This Row],[T2]]),0,IF(Table13[[#This Row],[T2]]&gt;0,1,0))</f>
        <v>0</v>
      </c>
      <c r="U73" s="3">
        <f>IF(ISBLANK(Table13[[#This Row],[T3]]),0,IF(Table13[[#This Row],[T3]]&gt;0,1,0))</f>
        <v>1</v>
      </c>
      <c r="V73" s="3">
        <f>IF(ISBLANK(Table13[[#This Row],[T4]]),0,IF(Table13[[#This Row],[T4]]&gt;0,1,0))</f>
        <v>0</v>
      </c>
      <c r="W73" s="26">
        <v>81</v>
      </c>
      <c r="X73" s="22">
        <v>13</v>
      </c>
      <c r="Y73" s="3">
        <v>2.9</v>
      </c>
      <c r="Z73" s="3"/>
      <c r="AB73" s="30">
        <v>43</v>
      </c>
      <c r="AC73" s="30">
        <v>1.3324878015381814</v>
      </c>
      <c r="AD73" s="30">
        <v>0.16751219846181864</v>
      </c>
    </row>
    <row r="74" spans="1:30">
      <c r="A74" s="4">
        <v>43741</v>
      </c>
      <c r="B74">
        <v>43741</v>
      </c>
      <c r="C74" s="3">
        <v>0</v>
      </c>
      <c r="D74" s="3">
        <v>0</v>
      </c>
      <c r="E74" s="3">
        <v>3</v>
      </c>
      <c r="F74" s="3">
        <v>1.1000000000000001</v>
      </c>
      <c r="G74" s="5">
        <v>0.9</v>
      </c>
      <c r="H74" s="3">
        <v>2</v>
      </c>
      <c r="I74" s="3">
        <v>1.55139</v>
      </c>
      <c r="J74" s="12">
        <f t="shared" si="3"/>
        <v>1.9625000000000004</v>
      </c>
      <c r="K74" s="4">
        <v>43741</v>
      </c>
      <c r="L74" s="3">
        <f t="shared" si="4"/>
        <v>3</v>
      </c>
      <c r="M74" s="3">
        <f t="shared" si="5"/>
        <v>0</v>
      </c>
      <c r="N74" s="3">
        <v>58</v>
      </c>
      <c r="O74" s="3">
        <v>22</v>
      </c>
      <c r="P74" s="3">
        <v>58</v>
      </c>
      <c r="Q74" s="3">
        <v>56</v>
      </c>
      <c r="R74" s="3"/>
      <c r="S74" s="3">
        <f>IF(ISBLANK(Table13[[#This Row],[T1]]),0,IF(Table13[[#This Row],[T1]]&gt;0,1,0))</f>
        <v>1</v>
      </c>
      <c r="T74" s="3">
        <f>IF(ISBLANK(Table13[[#This Row],[T2]]),0,IF(Table13[[#This Row],[T2]]&gt;0,1,0))</f>
        <v>1</v>
      </c>
      <c r="U74" s="3">
        <f>IF(ISBLANK(Table13[[#This Row],[T3]]),0,IF(Table13[[#This Row],[T3]]&gt;0,1,0))</f>
        <v>1</v>
      </c>
      <c r="V74" s="3">
        <f>IF(ISBLANK(Table13[[#This Row],[T4]]),0,IF(Table13[[#This Row],[T4]]&gt;0,1,0))</f>
        <v>0</v>
      </c>
      <c r="W74" s="25">
        <v>80</v>
      </c>
      <c r="X74" s="23">
        <v>13</v>
      </c>
      <c r="Y74" s="3">
        <v>2</v>
      </c>
      <c r="Z74" s="3"/>
      <c r="AB74" s="30">
        <v>44</v>
      </c>
      <c r="AC74" s="30">
        <v>1.3431502376074433</v>
      </c>
      <c r="AD74" s="30">
        <v>5.6849762392556569E-2</v>
      </c>
    </row>
    <row r="75" spans="1:30">
      <c r="A75" s="4">
        <v>43741.041666666664</v>
      </c>
      <c r="B75">
        <v>43741</v>
      </c>
      <c r="C75" s="3">
        <v>4.1666666666666664E-2</v>
      </c>
      <c r="D75" s="3">
        <v>1</v>
      </c>
      <c r="E75" s="3">
        <v>3</v>
      </c>
      <c r="F75" s="3">
        <v>0.9</v>
      </c>
      <c r="G75" s="5">
        <v>1.2</v>
      </c>
      <c r="H75" s="3">
        <v>2.1</v>
      </c>
      <c r="I75" s="3">
        <v>1.55139</v>
      </c>
      <c r="J75" s="12">
        <f t="shared" si="3"/>
        <v>1.9333333333333333</v>
      </c>
      <c r="K75" s="4">
        <v>43741.041666666664</v>
      </c>
      <c r="L75" s="3">
        <f t="shared" si="4"/>
        <v>3</v>
      </c>
      <c r="M75" s="3">
        <f t="shared" si="5"/>
        <v>1</v>
      </c>
      <c r="N75" s="3">
        <v>57</v>
      </c>
      <c r="O75" s="3">
        <v>26</v>
      </c>
      <c r="P75" s="3">
        <v>57</v>
      </c>
      <c r="Q75" s="3">
        <v>55</v>
      </c>
      <c r="R75" s="3"/>
      <c r="S75" s="3">
        <f>IF(ISBLANK(Table13[[#This Row],[T1]]),0,IF(Table13[[#This Row],[T1]]&gt;0,1,0))</f>
        <v>1</v>
      </c>
      <c r="T75" s="3">
        <f>IF(ISBLANK(Table13[[#This Row],[T2]]),0,IF(Table13[[#This Row],[T2]]&gt;0,1,0))</f>
        <v>1</v>
      </c>
      <c r="U75" s="3">
        <f>IF(ISBLANK(Table13[[#This Row],[T3]]),0,IF(Table13[[#This Row],[T3]]&gt;0,1,0))</f>
        <v>1</v>
      </c>
      <c r="V75" s="3">
        <f>IF(ISBLANK(Table13[[#This Row],[T4]]),0,IF(Table13[[#This Row],[T4]]&gt;0,1,0))</f>
        <v>0</v>
      </c>
      <c r="W75" s="26">
        <v>81</v>
      </c>
      <c r="X75" s="22">
        <v>17</v>
      </c>
      <c r="Y75" s="3">
        <v>2.1</v>
      </c>
      <c r="Z75" s="3"/>
      <c r="AB75" s="30">
        <v>45</v>
      </c>
      <c r="AC75" s="30">
        <v>1.4289988635275288</v>
      </c>
      <c r="AD75" s="30">
        <v>-0.22899886352752885</v>
      </c>
    </row>
    <row r="76" spans="1:30">
      <c r="A76" s="4">
        <v>43741.083333333336</v>
      </c>
      <c r="B76">
        <v>43741</v>
      </c>
      <c r="C76" s="3">
        <v>8.3333333333333329E-2</v>
      </c>
      <c r="D76" s="3">
        <v>2</v>
      </c>
      <c r="E76" s="3">
        <v>3</v>
      </c>
      <c r="F76" s="3">
        <v>0.8</v>
      </c>
      <c r="G76" s="5">
        <v>0.7</v>
      </c>
      <c r="H76" s="3">
        <v>1.5</v>
      </c>
      <c r="I76" s="3">
        <v>1.55139</v>
      </c>
      <c r="J76" s="12">
        <f t="shared" si="3"/>
        <v>1.8958333333333333</v>
      </c>
      <c r="K76" s="4">
        <v>43741.083333333336</v>
      </c>
      <c r="L76" s="3">
        <f t="shared" si="4"/>
        <v>3</v>
      </c>
      <c r="M76" s="3">
        <f t="shared" si="5"/>
        <v>2</v>
      </c>
      <c r="N76" s="3">
        <v>58</v>
      </c>
      <c r="O76" s="3">
        <v>29</v>
      </c>
      <c r="P76" s="3">
        <v>58</v>
      </c>
      <c r="Q76" s="3">
        <v>54</v>
      </c>
      <c r="R76" s="3"/>
      <c r="S76" s="3">
        <f>IF(ISBLANK(Table13[[#This Row],[T1]]),0,IF(Table13[[#This Row],[T1]]&gt;0,1,0))</f>
        <v>1</v>
      </c>
      <c r="T76" s="3">
        <f>IF(ISBLANK(Table13[[#This Row],[T2]]),0,IF(Table13[[#This Row],[T2]]&gt;0,1,0))</f>
        <v>1</v>
      </c>
      <c r="U76" s="3">
        <f>IF(ISBLANK(Table13[[#This Row],[T3]]),0,IF(Table13[[#This Row],[T3]]&gt;0,1,0))</f>
        <v>1</v>
      </c>
      <c r="V76" s="3">
        <f>IF(ISBLANK(Table13[[#This Row],[T4]]),0,IF(Table13[[#This Row],[T4]]&gt;0,1,0))</f>
        <v>0</v>
      </c>
      <c r="W76" s="25">
        <v>79</v>
      </c>
      <c r="X76" s="23">
        <v>17</v>
      </c>
      <c r="Y76" s="3">
        <v>1.5</v>
      </c>
      <c r="Z76" s="3"/>
      <c r="AB76" s="30">
        <v>46</v>
      </c>
      <c r="AC76" s="30">
        <v>1.4396612995967906</v>
      </c>
      <c r="AD76" s="30">
        <v>0.16033870040320952</v>
      </c>
    </row>
    <row r="77" spans="1:30">
      <c r="A77" s="4">
        <v>43741.125</v>
      </c>
      <c r="B77">
        <v>43741</v>
      </c>
      <c r="C77" s="3">
        <v>0.125</v>
      </c>
      <c r="D77" s="3">
        <v>3</v>
      </c>
      <c r="E77" s="3">
        <v>3</v>
      </c>
      <c r="F77" s="3">
        <v>0.6</v>
      </c>
      <c r="G77" s="5">
        <v>0.9</v>
      </c>
      <c r="H77" s="3">
        <v>1.5</v>
      </c>
      <c r="I77" s="3">
        <v>1.55139</v>
      </c>
      <c r="J77" s="12">
        <f t="shared" si="3"/>
        <v>1.8833333333333335</v>
      </c>
      <c r="K77" s="4">
        <v>43741.125</v>
      </c>
      <c r="L77" s="3">
        <f t="shared" si="4"/>
        <v>3</v>
      </c>
      <c r="M77" s="3">
        <f t="shared" si="5"/>
        <v>3</v>
      </c>
      <c r="N77" s="3">
        <v>58</v>
      </c>
      <c r="O77" s="3">
        <v>31</v>
      </c>
      <c r="P77" s="3">
        <v>58</v>
      </c>
      <c r="Q77" s="3">
        <v>21</v>
      </c>
      <c r="R77" s="3"/>
      <c r="S77" s="3">
        <f>IF(ISBLANK(Table13[[#This Row],[T1]]),0,IF(Table13[[#This Row],[T1]]&gt;0,1,0))</f>
        <v>1</v>
      </c>
      <c r="T77" s="3">
        <f>IF(ISBLANK(Table13[[#This Row],[T2]]),0,IF(Table13[[#This Row],[T2]]&gt;0,1,0))</f>
        <v>1</v>
      </c>
      <c r="U77" s="3">
        <f>IF(ISBLANK(Table13[[#This Row],[T3]]),0,IF(Table13[[#This Row],[T3]]&gt;0,1,0))</f>
        <v>1</v>
      </c>
      <c r="V77" s="3">
        <f>IF(ISBLANK(Table13[[#This Row],[T4]]),0,IF(Table13[[#This Row],[T4]]&gt;0,1,0))</f>
        <v>0</v>
      </c>
      <c r="W77" s="26">
        <v>78</v>
      </c>
      <c r="X77" s="22">
        <v>17</v>
      </c>
      <c r="Y77" s="3">
        <v>1.5</v>
      </c>
      <c r="Z77" s="3"/>
      <c r="AB77" s="30">
        <v>47</v>
      </c>
      <c r="AC77" s="30">
        <v>1.2844651815619317</v>
      </c>
      <c r="AD77" s="30">
        <v>0.81553481843806841</v>
      </c>
    </row>
    <row r="78" spans="1:30">
      <c r="A78" s="4">
        <v>43741.166666666664</v>
      </c>
      <c r="B78">
        <v>43741</v>
      </c>
      <c r="C78" s="3">
        <v>0.16666666666666666</v>
      </c>
      <c r="D78" s="3">
        <v>4</v>
      </c>
      <c r="E78" s="3">
        <v>3</v>
      </c>
      <c r="F78" s="3">
        <v>0.8</v>
      </c>
      <c r="G78" s="5">
        <v>1.3</v>
      </c>
      <c r="H78" s="3">
        <v>2.1</v>
      </c>
      <c r="I78" s="3">
        <v>1.55139</v>
      </c>
      <c r="J78" s="12">
        <f t="shared" si="3"/>
        <v>1.8625</v>
      </c>
      <c r="K78" s="4">
        <v>43741.166666666664</v>
      </c>
      <c r="L78" s="3">
        <f t="shared" si="4"/>
        <v>3</v>
      </c>
      <c r="M78" s="3">
        <f t="shared" si="5"/>
        <v>4</v>
      </c>
      <c r="N78" s="3">
        <v>57</v>
      </c>
      <c r="O78" s="3">
        <v>21</v>
      </c>
      <c r="P78" s="3">
        <v>57</v>
      </c>
      <c r="Q78" s="3">
        <v>31</v>
      </c>
      <c r="R78" s="3"/>
      <c r="S78" s="3">
        <f>IF(ISBLANK(Table13[[#This Row],[T1]]),0,IF(Table13[[#This Row],[T1]]&gt;0,1,0))</f>
        <v>1</v>
      </c>
      <c r="T78" s="3">
        <f>IF(ISBLANK(Table13[[#This Row],[T2]]),0,IF(Table13[[#This Row],[T2]]&gt;0,1,0))</f>
        <v>1</v>
      </c>
      <c r="U78" s="3">
        <f>IF(ISBLANK(Table13[[#This Row],[T3]]),0,IF(Table13[[#This Row],[T3]]&gt;0,1,0))</f>
        <v>1</v>
      </c>
      <c r="V78" s="3">
        <f>IF(ISBLANK(Table13[[#This Row],[T4]]),0,IF(Table13[[#This Row],[T4]]&gt;0,1,0))</f>
        <v>0</v>
      </c>
      <c r="W78" s="25">
        <v>77</v>
      </c>
      <c r="X78" s="23">
        <v>17</v>
      </c>
      <c r="Y78" s="3">
        <v>2.1</v>
      </c>
      <c r="Z78" s="3"/>
      <c r="AB78" s="30">
        <v>48</v>
      </c>
      <c r="AC78" s="30">
        <v>1.2844651815619317</v>
      </c>
      <c r="AD78" s="30">
        <v>0.21553481843806832</v>
      </c>
    </row>
    <row r="79" spans="1:30">
      <c r="A79" s="4">
        <v>43741.208333333336</v>
      </c>
      <c r="B79">
        <v>43741</v>
      </c>
      <c r="C79" s="3">
        <v>0.20833333333333334</v>
      </c>
      <c r="D79" s="3">
        <v>5</v>
      </c>
      <c r="E79" s="3">
        <v>3</v>
      </c>
      <c r="F79" s="3">
        <v>1</v>
      </c>
      <c r="G79" s="5">
        <v>0.6</v>
      </c>
      <c r="H79" s="3">
        <v>1.6</v>
      </c>
      <c r="I79" s="3">
        <v>1.55139</v>
      </c>
      <c r="J79" s="12">
        <f t="shared" si="3"/>
        <v>1.8208333333333335</v>
      </c>
      <c r="K79" s="4">
        <v>43741.208333333336</v>
      </c>
      <c r="L79" s="3">
        <f t="shared" si="4"/>
        <v>3</v>
      </c>
      <c r="M79" s="3">
        <f t="shared" si="5"/>
        <v>5</v>
      </c>
      <c r="N79" s="3">
        <v>58</v>
      </c>
      <c r="O79" s="3">
        <v>30</v>
      </c>
      <c r="P79" s="3">
        <v>58</v>
      </c>
      <c r="Q79" s="3">
        <v>23</v>
      </c>
      <c r="R79" s="3"/>
      <c r="S79" s="3">
        <f>IF(ISBLANK(Table13[[#This Row],[T1]]),0,IF(Table13[[#This Row],[T1]]&gt;0,1,0))</f>
        <v>1</v>
      </c>
      <c r="T79" s="3">
        <f>IF(ISBLANK(Table13[[#This Row],[T2]]),0,IF(Table13[[#This Row],[T2]]&gt;0,1,0))</f>
        <v>1</v>
      </c>
      <c r="U79" s="3">
        <f>IF(ISBLANK(Table13[[#This Row],[T3]]),0,IF(Table13[[#This Row],[T3]]&gt;0,1,0))</f>
        <v>1</v>
      </c>
      <c r="V79" s="3">
        <f>IF(ISBLANK(Table13[[#This Row],[T4]]),0,IF(Table13[[#This Row],[T4]]&gt;0,1,0))</f>
        <v>0</v>
      </c>
      <c r="W79" s="26">
        <v>77</v>
      </c>
      <c r="X79" s="22">
        <v>11</v>
      </c>
      <c r="Y79" s="3">
        <v>1.6</v>
      </c>
      <c r="Z79" s="3"/>
      <c r="AB79" s="30">
        <v>49</v>
      </c>
      <c r="AC79" s="30">
        <v>1.2951276176311934</v>
      </c>
      <c r="AD79" s="30">
        <v>1.2048723823688066</v>
      </c>
    </row>
    <row r="80" spans="1:30">
      <c r="A80" s="4">
        <v>43741.25</v>
      </c>
      <c r="B80">
        <v>43741</v>
      </c>
      <c r="C80" s="3">
        <v>0.25</v>
      </c>
      <c r="D80" s="3">
        <v>6</v>
      </c>
      <c r="E80" s="3">
        <v>3</v>
      </c>
      <c r="F80" s="3">
        <v>0.9</v>
      </c>
      <c r="G80" s="5">
        <v>1.1000000000000001</v>
      </c>
      <c r="H80" s="3">
        <v>2</v>
      </c>
      <c r="I80" s="3">
        <v>1.55139</v>
      </c>
      <c r="J80" s="12">
        <f t="shared" si="3"/>
        <v>1.7916666666666667</v>
      </c>
      <c r="K80" s="4">
        <v>43741.25</v>
      </c>
      <c r="L80" s="3">
        <f t="shared" si="4"/>
        <v>3</v>
      </c>
      <c r="M80" s="3">
        <f t="shared" si="5"/>
        <v>6</v>
      </c>
      <c r="N80" s="3">
        <v>58</v>
      </c>
      <c r="O80" s="3">
        <v>48</v>
      </c>
      <c r="P80" s="3">
        <v>58</v>
      </c>
      <c r="Q80" s="3">
        <v>23</v>
      </c>
      <c r="R80" s="3"/>
      <c r="S80" s="3">
        <f>IF(ISBLANK(Table13[[#This Row],[T1]]),0,IF(Table13[[#This Row],[T1]]&gt;0,1,0))</f>
        <v>1</v>
      </c>
      <c r="T80" s="3">
        <f>IF(ISBLANK(Table13[[#This Row],[T2]]),0,IF(Table13[[#This Row],[T2]]&gt;0,1,0))</f>
        <v>1</v>
      </c>
      <c r="U80" s="3">
        <f>IF(ISBLANK(Table13[[#This Row],[T3]]),0,IF(Table13[[#This Row],[T3]]&gt;0,1,0))</f>
        <v>1</v>
      </c>
      <c r="V80" s="3">
        <f>IF(ISBLANK(Table13[[#This Row],[T4]]),0,IF(Table13[[#This Row],[T4]]&gt;0,1,0))</f>
        <v>0</v>
      </c>
      <c r="W80" s="25">
        <v>76</v>
      </c>
      <c r="X80" s="23">
        <v>11</v>
      </c>
      <c r="Y80" s="3">
        <v>2</v>
      </c>
      <c r="Z80" s="3"/>
      <c r="AB80" s="30">
        <v>50</v>
      </c>
      <c r="AC80" s="30">
        <v>1.2951276176311934</v>
      </c>
      <c r="AD80" s="30">
        <v>0.10487238236880647</v>
      </c>
    </row>
    <row r="81" spans="1:30">
      <c r="A81" s="4">
        <v>43741.291666666664</v>
      </c>
      <c r="B81">
        <v>43741</v>
      </c>
      <c r="C81" s="3">
        <v>0.29166666666666669</v>
      </c>
      <c r="D81" s="3">
        <v>7</v>
      </c>
      <c r="E81" s="3">
        <v>3</v>
      </c>
      <c r="F81" s="3">
        <v>2.1</v>
      </c>
      <c r="G81" s="5">
        <v>2.2000000000000002</v>
      </c>
      <c r="H81" s="3">
        <v>4.3000000000000007</v>
      </c>
      <c r="I81" s="3">
        <v>1.55139</v>
      </c>
      <c r="J81" s="12">
        <f t="shared" si="3"/>
        <v>1.7583333333333335</v>
      </c>
      <c r="K81" s="4">
        <v>43741.291666666664</v>
      </c>
      <c r="L81" s="3">
        <f t="shared" si="4"/>
        <v>3</v>
      </c>
      <c r="M81" s="3">
        <f t="shared" si="5"/>
        <v>7</v>
      </c>
      <c r="N81" s="3">
        <v>55</v>
      </c>
      <c r="O81" s="3">
        <v>44</v>
      </c>
      <c r="P81" s="3">
        <v>53</v>
      </c>
      <c r="Q81" s="3">
        <v>28</v>
      </c>
      <c r="R81" s="3"/>
      <c r="S81" s="3">
        <f>IF(ISBLANK(Table13[[#This Row],[T1]]),0,IF(Table13[[#This Row],[T1]]&gt;0,1,0))</f>
        <v>1</v>
      </c>
      <c r="T81" s="3">
        <f>IF(ISBLANK(Table13[[#This Row],[T2]]),0,IF(Table13[[#This Row],[T2]]&gt;0,1,0))</f>
        <v>1</v>
      </c>
      <c r="U81" s="3">
        <f>IF(ISBLANK(Table13[[#This Row],[T3]]),0,IF(Table13[[#This Row],[T3]]&gt;0,1,0))</f>
        <v>1</v>
      </c>
      <c r="V81" s="3">
        <f>IF(ISBLANK(Table13[[#This Row],[T4]]),0,IF(Table13[[#This Row],[T4]]&gt;0,1,0))</f>
        <v>0</v>
      </c>
      <c r="W81" s="26">
        <v>76</v>
      </c>
      <c r="X81" s="22">
        <v>13</v>
      </c>
      <c r="Y81" s="3">
        <v>4.3000000000000007</v>
      </c>
      <c r="Z81" s="3"/>
      <c r="AB81" s="30">
        <v>51</v>
      </c>
      <c r="AC81" s="30">
        <v>1.3057900537004552</v>
      </c>
      <c r="AD81" s="30">
        <v>9.4209946299544711E-2</v>
      </c>
    </row>
    <row r="82" spans="1:30">
      <c r="A82" s="4">
        <v>43741.333333333336</v>
      </c>
      <c r="B82">
        <v>43741</v>
      </c>
      <c r="C82" s="3">
        <v>0.33333333333333331</v>
      </c>
      <c r="D82" s="3">
        <v>8</v>
      </c>
      <c r="E82" s="3">
        <v>3</v>
      </c>
      <c r="F82" s="3">
        <v>2.8</v>
      </c>
      <c r="G82" s="5">
        <v>3</v>
      </c>
      <c r="H82" s="3">
        <v>5.8</v>
      </c>
      <c r="I82" s="3">
        <v>1.55139</v>
      </c>
      <c r="J82" s="12">
        <f t="shared" si="3"/>
        <v>1.7625000000000002</v>
      </c>
      <c r="K82" s="4">
        <v>43741.333333333336</v>
      </c>
      <c r="L82" s="3">
        <f t="shared" si="4"/>
        <v>3</v>
      </c>
      <c r="M82" s="3">
        <f t="shared" si="5"/>
        <v>8</v>
      </c>
      <c r="N82" s="3">
        <v>0</v>
      </c>
      <c r="O82" s="3">
        <v>21</v>
      </c>
      <c r="P82" s="3">
        <v>0</v>
      </c>
      <c r="Q82" s="3">
        <v>19</v>
      </c>
      <c r="R82" s="3"/>
      <c r="S82" s="3">
        <f>IF(ISBLANK(Table13[[#This Row],[T1]]),0,IF(Table13[[#This Row],[T1]]&gt;0,1,0))</f>
        <v>1</v>
      </c>
      <c r="T82" s="3">
        <f>IF(ISBLANK(Table13[[#This Row],[T2]]),0,IF(Table13[[#This Row],[T2]]&gt;0,1,0))</f>
        <v>1</v>
      </c>
      <c r="U82" s="3">
        <f>IF(ISBLANK(Table13[[#This Row],[T3]]),0,IF(Table13[[#This Row],[T3]]&gt;0,1,0))</f>
        <v>1</v>
      </c>
      <c r="V82" s="3">
        <f>IF(ISBLANK(Table13[[#This Row],[T4]]),0,IF(Table13[[#This Row],[T4]]&gt;0,1,0))</f>
        <v>0</v>
      </c>
      <c r="W82" s="25">
        <v>76</v>
      </c>
      <c r="X82" s="23">
        <v>13</v>
      </c>
      <c r="Y82" s="3">
        <v>5.8</v>
      </c>
      <c r="Z82" s="3"/>
      <c r="AB82" s="30">
        <v>52</v>
      </c>
      <c r="AC82" s="30">
        <v>1.3057900537004552</v>
      </c>
      <c r="AD82" s="30">
        <v>-0.10579005370045524</v>
      </c>
    </row>
    <row r="83" spans="1:30">
      <c r="A83" s="4">
        <v>43741.375</v>
      </c>
      <c r="B83">
        <v>43741</v>
      </c>
      <c r="C83" s="3">
        <v>0.375</v>
      </c>
      <c r="D83" s="3">
        <v>9</v>
      </c>
      <c r="E83" s="3">
        <v>3</v>
      </c>
      <c r="F83" s="3">
        <v>0.9</v>
      </c>
      <c r="G83" s="5">
        <v>0.8</v>
      </c>
      <c r="H83" s="3">
        <v>1.7000000000000002</v>
      </c>
      <c r="I83" s="3">
        <v>1.55139</v>
      </c>
      <c r="J83" s="12">
        <f t="shared" si="3"/>
        <v>1.7125000000000001</v>
      </c>
      <c r="K83" s="4">
        <v>43741.374999652777</v>
      </c>
      <c r="L83" s="3">
        <f t="shared" si="4"/>
        <v>3</v>
      </c>
      <c r="M83" s="3">
        <f t="shared" si="5"/>
        <v>9</v>
      </c>
      <c r="N83" s="3"/>
      <c r="O83" s="3"/>
      <c r="P83" s="3"/>
      <c r="Q83" s="3"/>
      <c r="R83" s="3"/>
      <c r="S83" s="3">
        <f>IF(ISBLANK(Table13[[#This Row],[T1]]),0,IF(Table13[[#This Row],[T1]]&gt;0,1,0))</f>
        <v>1</v>
      </c>
      <c r="T83" s="3">
        <f>IF(ISBLANK(Table13[[#This Row],[T2]]),0,IF(Table13[[#This Row],[T2]]&gt;0,1,0))</f>
        <v>1</v>
      </c>
      <c r="U83" s="3">
        <f>IF(ISBLANK(Table13[[#This Row],[T3]]),0,IF(Table13[[#This Row],[T3]]&gt;0,1,0))</f>
        <v>1</v>
      </c>
      <c r="V83" s="3">
        <f>IF(ISBLANK(Table13[[#This Row],[T4]]),0,IF(Table13[[#This Row],[T4]]&gt;0,1,0))</f>
        <v>0</v>
      </c>
      <c r="W83" s="26">
        <v>75</v>
      </c>
      <c r="X83" s="22">
        <v>13</v>
      </c>
      <c r="Y83" s="3">
        <v>1.7000000000000002</v>
      </c>
      <c r="Z83" s="3"/>
      <c r="AB83" s="30">
        <v>53</v>
      </c>
      <c r="AC83" s="30">
        <v>1.3164524897697172</v>
      </c>
      <c r="AD83" s="30">
        <v>-0.11645248976971723</v>
      </c>
    </row>
    <row r="84" spans="1:30">
      <c r="A84" s="4">
        <v>43741.416666666664</v>
      </c>
      <c r="B84">
        <v>43741</v>
      </c>
      <c r="C84" s="3">
        <v>0.41666666666666669</v>
      </c>
      <c r="D84" s="3">
        <v>10</v>
      </c>
      <c r="E84" s="3">
        <v>3</v>
      </c>
      <c r="F84" s="3">
        <v>0.8</v>
      </c>
      <c r="G84" s="5">
        <v>0.8</v>
      </c>
      <c r="H84" s="3">
        <v>1.6</v>
      </c>
      <c r="I84" s="3">
        <v>1.55139</v>
      </c>
      <c r="J84" s="12">
        <f t="shared" si="3"/>
        <v>1.7291666666666667</v>
      </c>
      <c r="K84" s="4">
        <v>43741.416666261575</v>
      </c>
      <c r="L84" s="3">
        <f t="shared" si="4"/>
        <v>3</v>
      </c>
      <c r="M84" s="3">
        <f t="shared" si="5"/>
        <v>10</v>
      </c>
      <c r="N84" s="3"/>
      <c r="O84" s="3"/>
      <c r="P84" s="3"/>
      <c r="Q84" s="3"/>
      <c r="R84" s="3"/>
      <c r="S84" s="3">
        <f>IF(ISBLANK(Table13[[#This Row],[T1]]),0,IF(Table13[[#This Row],[T1]]&gt;0,1,0))</f>
        <v>1</v>
      </c>
      <c r="T84" s="3">
        <f>IF(ISBLANK(Table13[[#This Row],[T2]]),0,IF(Table13[[#This Row],[T2]]&gt;0,1,0))</f>
        <v>1</v>
      </c>
      <c r="U84" s="3">
        <f>IF(ISBLANK(Table13[[#This Row],[T3]]),0,IF(Table13[[#This Row],[T3]]&gt;0,1,0))</f>
        <v>1</v>
      </c>
      <c r="V84" s="3">
        <f>IF(ISBLANK(Table13[[#This Row],[T4]]),0,IF(Table13[[#This Row],[T4]]&gt;0,1,0))</f>
        <v>0</v>
      </c>
      <c r="W84" s="25">
        <v>76</v>
      </c>
      <c r="X84" s="23">
        <v>13</v>
      </c>
      <c r="Y84" s="3">
        <v>1.6</v>
      </c>
      <c r="Z84" s="3"/>
      <c r="AB84" s="30">
        <v>54</v>
      </c>
      <c r="AC84" s="30">
        <v>1.3164524897697172</v>
      </c>
      <c r="AD84" s="30">
        <v>-0.11645248976971723</v>
      </c>
    </row>
    <row r="85" spans="1:30">
      <c r="A85" s="4">
        <v>43741.458333333336</v>
      </c>
      <c r="B85">
        <v>43741</v>
      </c>
      <c r="C85" s="3">
        <v>0.45833333333333331</v>
      </c>
      <c r="D85" s="3">
        <v>11</v>
      </c>
      <c r="E85" s="3">
        <v>3</v>
      </c>
      <c r="F85" s="3">
        <v>0.6</v>
      </c>
      <c r="G85" s="5">
        <v>0.7</v>
      </c>
      <c r="H85" s="3">
        <v>1.2999999999999998</v>
      </c>
      <c r="I85" s="3">
        <v>1.55139</v>
      </c>
      <c r="J85" s="12">
        <f t="shared" si="3"/>
        <v>1.7041666666666666</v>
      </c>
      <c r="K85" s="4">
        <v>43741.458332870374</v>
      </c>
      <c r="L85" s="3">
        <f t="shared" si="4"/>
        <v>3</v>
      </c>
      <c r="M85" s="3">
        <f t="shared" si="5"/>
        <v>11</v>
      </c>
      <c r="N85" s="3"/>
      <c r="O85" s="3"/>
      <c r="P85" s="3"/>
      <c r="Q85" s="3"/>
      <c r="R85" s="3"/>
      <c r="S85" s="3">
        <f>IF(ISBLANK(Table13[[#This Row],[T1]]),0,IF(Table13[[#This Row],[T1]]&gt;0,1,0))</f>
        <v>1</v>
      </c>
      <c r="T85" s="3">
        <f>IF(ISBLANK(Table13[[#This Row],[T2]]),0,IF(Table13[[#This Row],[T2]]&gt;0,1,0))</f>
        <v>1</v>
      </c>
      <c r="U85" s="3">
        <f>IF(ISBLANK(Table13[[#This Row],[T3]]),0,IF(Table13[[#This Row],[T3]]&gt;0,1,0))</f>
        <v>1</v>
      </c>
      <c r="V85" s="3">
        <f>IF(ISBLANK(Table13[[#This Row],[T4]]),0,IF(Table13[[#This Row],[T4]]&gt;0,1,0))</f>
        <v>0</v>
      </c>
      <c r="W85" s="26">
        <v>76</v>
      </c>
      <c r="X85" s="22">
        <v>13</v>
      </c>
      <c r="Y85" s="3">
        <v>1.2999999999999998</v>
      </c>
      <c r="Z85" s="3"/>
      <c r="AB85" s="30">
        <v>55</v>
      </c>
      <c r="AC85" s="30">
        <v>1.3057900537004552</v>
      </c>
      <c r="AD85" s="30">
        <v>1.6942099462995448</v>
      </c>
    </row>
    <row r="86" spans="1:30">
      <c r="A86" s="4">
        <v>43741.5</v>
      </c>
      <c r="B86">
        <v>43741</v>
      </c>
      <c r="C86" s="3">
        <v>0.5</v>
      </c>
      <c r="D86" s="3">
        <v>12</v>
      </c>
      <c r="E86" s="3">
        <v>3</v>
      </c>
      <c r="F86" s="3">
        <v>0.9</v>
      </c>
      <c r="G86" s="5">
        <v>0.6</v>
      </c>
      <c r="H86" s="3">
        <v>1.5</v>
      </c>
      <c r="I86" s="3">
        <v>1.55139</v>
      </c>
      <c r="J86" s="12">
        <f t="shared" si="3"/>
        <v>1.7041666666666666</v>
      </c>
      <c r="K86" s="4">
        <v>43741.499999479165</v>
      </c>
      <c r="L86" s="3">
        <f t="shared" si="4"/>
        <v>3</v>
      </c>
      <c r="M86" s="3">
        <f t="shared" si="5"/>
        <v>12</v>
      </c>
      <c r="N86" s="3"/>
      <c r="O86" s="3"/>
      <c r="P86" s="3"/>
      <c r="Q86" s="3"/>
      <c r="R86" s="3"/>
      <c r="S86" s="3">
        <f>IF(ISBLANK(Table13[[#This Row],[T1]]),0,IF(Table13[[#This Row],[T1]]&gt;0,1,0))</f>
        <v>1</v>
      </c>
      <c r="T86" s="3">
        <f>IF(ISBLANK(Table13[[#This Row],[T2]]),0,IF(Table13[[#This Row],[T2]]&gt;0,1,0))</f>
        <v>0</v>
      </c>
      <c r="U86" s="3">
        <f>IF(ISBLANK(Table13[[#This Row],[T3]]),0,IF(Table13[[#This Row],[T3]]&gt;0,1,0))</f>
        <v>0</v>
      </c>
      <c r="V86" s="3">
        <f>IF(ISBLANK(Table13[[#This Row],[T4]]),0,IF(Table13[[#This Row],[T4]]&gt;0,1,0))</f>
        <v>0</v>
      </c>
      <c r="W86" s="25">
        <v>78</v>
      </c>
      <c r="X86" s="23">
        <v>13</v>
      </c>
      <c r="Y86" s="3">
        <v>1.5</v>
      </c>
      <c r="Z86" s="3"/>
      <c r="AB86" s="30">
        <v>56</v>
      </c>
      <c r="AC86" s="30">
        <v>1.2844651815619317</v>
      </c>
      <c r="AD86" s="30">
        <v>2.2155348184380683</v>
      </c>
    </row>
    <row r="87" spans="1:30">
      <c r="A87" s="4">
        <v>43741.541666666664</v>
      </c>
      <c r="B87">
        <v>43741</v>
      </c>
      <c r="C87" s="3">
        <v>0.54166666666666663</v>
      </c>
      <c r="D87" s="3">
        <v>13</v>
      </c>
      <c r="E87" s="3">
        <v>3</v>
      </c>
      <c r="F87" s="3">
        <v>0.6</v>
      </c>
      <c r="G87" s="5">
        <v>0.7</v>
      </c>
      <c r="H87" s="3">
        <v>1.2999999999999998</v>
      </c>
      <c r="I87" s="3">
        <v>1.55139</v>
      </c>
      <c r="J87" s="12">
        <f t="shared" si="3"/>
        <v>1.6833333333333333</v>
      </c>
      <c r="K87" s="4">
        <v>43741.541666087964</v>
      </c>
      <c r="L87" s="3">
        <f t="shared" si="4"/>
        <v>3</v>
      </c>
      <c r="M87" s="3">
        <f t="shared" si="5"/>
        <v>13</v>
      </c>
      <c r="N87" s="3"/>
      <c r="O87" s="3"/>
      <c r="P87" s="3"/>
      <c r="Q87" s="3"/>
      <c r="R87" s="3"/>
      <c r="S87" s="3">
        <f>IF(ISBLANK(Table13[[#This Row],[T1]]),0,IF(Table13[[#This Row],[T1]]&gt;0,1,0))</f>
        <v>1</v>
      </c>
      <c r="T87" s="3">
        <f>IF(ISBLANK(Table13[[#This Row],[T2]]),0,IF(Table13[[#This Row],[T2]]&gt;0,1,0))</f>
        <v>0</v>
      </c>
      <c r="U87" s="3">
        <f>IF(ISBLANK(Table13[[#This Row],[T3]]),0,IF(Table13[[#This Row],[T3]]&gt;0,1,0))</f>
        <v>0</v>
      </c>
      <c r="V87" s="3">
        <f>IF(ISBLANK(Table13[[#This Row],[T4]]),0,IF(Table13[[#This Row],[T4]]&gt;0,1,0))</f>
        <v>0</v>
      </c>
      <c r="W87" s="26">
        <v>77</v>
      </c>
      <c r="X87" s="22">
        <v>13</v>
      </c>
      <c r="Y87" s="3">
        <v>1.2999999999999998</v>
      </c>
      <c r="Z87" s="3"/>
      <c r="AB87" s="30">
        <v>57</v>
      </c>
      <c r="AC87" s="30">
        <v>1.2237023213627891</v>
      </c>
      <c r="AD87" s="30">
        <v>2.0762976786372107</v>
      </c>
    </row>
    <row r="88" spans="1:30">
      <c r="A88" s="4">
        <v>43741.583333333336</v>
      </c>
      <c r="B88">
        <v>43741</v>
      </c>
      <c r="C88" s="3">
        <v>0.58333333333333337</v>
      </c>
      <c r="D88" s="3">
        <v>14</v>
      </c>
      <c r="E88" s="3">
        <v>3</v>
      </c>
      <c r="F88" s="3">
        <v>0.9</v>
      </c>
      <c r="G88" s="5">
        <v>1.5</v>
      </c>
      <c r="H88" s="3">
        <v>2.4</v>
      </c>
      <c r="I88" s="3">
        <v>1.55139</v>
      </c>
      <c r="J88" s="12">
        <f t="shared" si="3"/>
        <v>1.6833333333333333</v>
      </c>
      <c r="K88" s="4">
        <v>43741.583332696762</v>
      </c>
      <c r="L88" s="3">
        <f t="shared" si="4"/>
        <v>3</v>
      </c>
      <c r="M88" s="3">
        <f t="shared" si="5"/>
        <v>14</v>
      </c>
      <c r="N88" s="3"/>
      <c r="O88" s="3"/>
      <c r="P88" s="3"/>
      <c r="Q88" s="3"/>
      <c r="R88" s="3"/>
      <c r="S88" s="3">
        <f>IF(ISBLANK(Table13[[#This Row],[T1]]),0,IF(Table13[[#This Row],[T1]]&gt;0,1,0))</f>
        <v>1</v>
      </c>
      <c r="T88" s="3">
        <f>IF(ISBLANK(Table13[[#This Row],[T2]]),0,IF(Table13[[#This Row],[T2]]&gt;0,1,0))</f>
        <v>1</v>
      </c>
      <c r="U88" s="3">
        <f>IF(ISBLANK(Table13[[#This Row],[T3]]),0,IF(Table13[[#This Row],[T3]]&gt;0,1,0))</f>
        <v>0</v>
      </c>
      <c r="V88" s="3">
        <f>IF(ISBLANK(Table13[[#This Row],[T4]]),0,IF(Table13[[#This Row],[T4]]&gt;0,1,0))</f>
        <v>0</v>
      </c>
      <c r="W88" s="25">
        <v>77</v>
      </c>
      <c r="X88" s="23">
        <v>13</v>
      </c>
      <c r="Y88" s="3">
        <v>2.4</v>
      </c>
      <c r="Z88" s="3"/>
      <c r="AB88" s="30">
        <v>58</v>
      </c>
      <c r="AC88" s="30">
        <v>1.096674789904539</v>
      </c>
      <c r="AD88" s="30">
        <v>1.3033252100954609</v>
      </c>
    </row>
    <row r="89" spans="1:30">
      <c r="A89" s="4">
        <v>43741.625</v>
      </c>
      <c r="B89">
        <v>43741</v>
      </c>
      <c r="C89" s="3">
        <v>0.625</v>
      </c>
      <c r="D89" s="3">
        <v>15</v>
      </c>
      <c r="E89" s="3">
        <v>3</v>
      </c>
      <c r="F89" s="3">
        <v>0.7</v>
      </c>
      <c r="G89" s="5">
        <v>1</v>
      </c>
      <c r="H89" s="3">
        <v>1.7</v>
      </c>
      <c r="I89" s="3">
        <v>1.55139</v>
      </c>
      <c r="J89" s="12">
        <f t="shared" si="3"/>
        <v>1.6791666666666663</v>
      </c>
      <c r="K89" s="4">
        <v>43741.624999305554</v>
      </c>
      <c r="L89" s="3">
        <f t="shared" si="4"/>
        <v>3</v>
      </c>
      <c r="M89" s="3">
        <f t="shared" si="5"/>
        <v>15</v>
      </c>
      <c r="N89" s="3"/>
      <c r="O89" s="3"/>
      <c r="P89" s="3"/>
      <c r="Q89" s="3"/>
      <c r="R89" s="3"/>
      <c r="S89" s="3">
        <f>IF(ISBLANK(Table13[[#This Row],[T1]]),0,IF(Table13[[#This Row],[T1]]&gt;0,1,0))</f>
        <v>1</v>
      </c>
      <c r="T89" s="3">
        <f>IF(ISBLANK(Table13[[#This Row],[T2]]),0,IF(Table13[[#This Row],[T2]]&gt;0,1,0))</f>
        <v>0</v>
      </c>
      <c r="U89" s="3">
        <f>IF(ISBLANK(Table13[[#This Row],[T3]]),0,IF(Table13[[#This Row],[T3]]&gt;0,1,0))</f>
        <v>0</v>
      </c>
      <c r="V89" s="3">
        <f>IF(ISBLANK(Table13[[#This Row],[T4]]),0,IF(Table13[[#This Row],[T4]]&gt;0,1,0))</f>
        <v>0</v>
      </c>
      <c r="W89" s="26">
        <v>76</v>
      </c>
      <c r="X89" s="22">
        <v>13</v>
      </c>
      <c r="Y89" s="3">
        <v>1.7</v>
      </c>
      <c r="Z89" s="3"/>
      <c r="AB89" s="30">
        <v>59</v>
      </c>
      <c r="AC89" s="30">
        <v>1.0652366190627445</v>
      </c>
      <c r="AD89" s="30">
        <v>0.33476338093725544</v>
      </c>
    </row>
    <row r="90" spans="1:30">
      <c r="A90" s="4">
        <v>43741.666666666664</v>
      </c>
      <c r="B90">
        <v>43741</v>
      </c>
      <c r="C90" s="3">
        <v>0.66666666666666663</v>
      </c>
      <c r="D90" s="3">
        <v>16</v>
      </c>
      <c r="E90" s="3">
        <v>3</v>
      </c>
      <c r="F90" s="3">
        <v>0.7</v>
      </c>
      <c r="G90" s="5">
        <v>1</v>
      </c>
      <c r="H90" s="3">
        <v>1.7</v>
      </c>
      <c r="I90" s="3">
        <v>1.55139</v>
      </c>
      <c r="J90" s="12">
        <f t="shared" si="3"/>
        <v>1.6624999999999996</v>
      </c>
      <c r="K90" s="4">
        <v>43741.666665914352</v>
      </c>
      <c r="L90" s="3">
        <f t="shared" si="4"/>
        <v>3</v>
      </c>
      <c r="M90" s="3">
        <f t="shared" si="5"/>
        <v>16</v>
      </c>
      <c r="N90" s="3"/>
      <c r="O90" s="3"/>
      <c r="P90" s="3"/>
      <c r="Q90" s="3"/>
      <c r="R90" s="3"/>
      <c r="S90" s="3">
        <f>IF(ISBLANK(Table13[[#This Row],[T1]]),0,IF(Table13[[#This Row],[T1]]&gt;0,1,0))</f>
        <v>1</v>
      </c>
      <c r="T90" s="3">
        <f>IF(ISBLANK(Table13[[#This Row],[T2]]),0,IF(Table13[[#This Row],[T2]]&gt;0,1,0))</f>
        <v>0</v>
      </c>
      <c r="U90" s="3">
        <f>IF(ISBLANK(Table13[[#This Row],[T3]]),0,IF(Table13[[#This Row],[T3]]&gt;0,1,0))</f>
        <v>0</v>
      </c>
      <c r="V90" s="3">
        <f>IF(ISBLANK(Table13[[#This Row],[T4]]),0,IF(Table13[[#This Row],[T4]]&gt;0,1,0))</f>
        <v>0</v>
      </c>
      <c r="W90" s="25">
        <v>75</v>
      </c>
      <c r="X90" s="23">
        <v>11</v>
      </c>
      <c r="Y90" s="3">
        <v>1.7</v>
      </c>
      <c r="Z90" s="3"/>
      <c r="AB90" s="30">
        <v>60</v>
      </c>
      <c r="AC90" s="30">
        <v>0.95806312100413538</v>
      </c>
      <c r="AD90" s="30">
        <v>0.54193687899586462</v>
      </c>
    </row>
    <row r="91" spans="1:30">
      <c r="A91" s="4">
        <v>43741.708333333336</v>
      </c>
      <c r="B91">
        <v>43741</v>
      </c>
      <c r="C91" s="3">
        <v>0.70833333333333337</v>
      </c>
      <c r="D91" s="3">
        <v>17</v>
      </c>
      <c r="E91" s="3">
        <v>3</v>
      </c>
      <c r="F91" s="3">
        <v>0.8</v>
      </c>
      <c r="G91" s="5">
        <v>0.7</v>
      </c>
      <c r="H91" s="3">
        <v>1.5</v>
      </c>
      <c r="I91" s="3">
        <v>1.55139</v>
      </c>
      <c r="J91" s="12">
        <f t="shared" si="3"/>
        <v>1.6374999999999995</v>
      </c>
      <c r="K91" s="4">
        <v>43741.708333333336</v>
      </c>
      <c r="L91" s="3">
        <f t="shared" si="4"/>
        <v>3</v>
      </c>
      <c r="M91" s="3">
        <f t="shared" si="5"/>
        <v>17</v>
      </c>
      <c r="N91" s="3">
        <v>0</v>
      </c>
      <c r="O91" s="3">
        <v>0</v>
      </c>
      <c r="P91" s="3">
        <v>21</v>
      </c>
      <c r="Q91" s="3">
        <v>0</v>
      </c>
      <c r="R91" s="3"/>
      <c r="S91" s="3">
        <f>IF(ISBLANK(Table13[[#This Row],[T1]]),0,IF(Table13[[#This Row],[T1]]&gt;0,1,0))</f>
        <v>0</v>
      </c>
      <c r="T91" s="3">
        <f>IF(ISBLANK(Table13[[#This Row],[T2]]),0,IF(Table13[[#This Row],[T2]]&gt;0,1,0))</f>
        <v>0</v>
      </c>
      <c r="U91" s="3">
        <f>IF(ISBLANK(Table13[[#This Row],[T3]]),0,IF(Table13[[#This Row],[T3]]&gt;0,1,0))</f>
        <v>0</v>
      </c>
      <c r="V91" s="3">
        <f>IF(ISBLANK(Table13[[#This Row],[T4]]),0,IF(Table13[[#This Row],[T4]]&gt;0,1,0))</f>
        <v>0</v>
      </c>
      <c r="W91" s="26">
        <v>74</v>
      </c>
      <c r="X91" s="22">
        <v>13</v>
      </c>
      <c r="Y91" s="3">
        <v>1.5</v>
      </c>
      <c r="Z91" s="3"/>
      <c r="AB91" s="30">
        <v>61</v>
      </c>
      <c r="AC91" s="30">
        <v>1.033249310854959</v>
      </c>
      <c r="AD91" s="30">
        <v>0.66675068914504121</v>
      </c>
    </row>
    <row r="92" spans="1:30">
      <c r="A92" s="4">
        <v>43741.75</v>
      </c>
      <c r="B92">
        <v>43741</v>
      </c>
      <c r="C92" s="3">
        <v>0.75</v>
      </c>
      <c r="D92" s="3">
        <v>18</v>
      </c>
      <c r="E92" s="3">
        <v>3</v>
      </c>
      <c r="F92" s="3">
        <v>0.8</v>
      </c>
      <c r="G92" s="5">
        <v>0.6</v>
      </c>
      <c r="H92" s="3">
        <v>1.4</v>
      </c>
      <c r="I92" s="3">
        <v>1.55139</v>
      </c>
      <c r="J92" s="12">
        <f t="shared" si="3"/>
        <v>1.6375</v>
      </c>
      <c r="K92" s="4">
        <v>43741.75</v>
      </c>
      <c r="L92" s="3">
        <f t="shared" si="4"/>
        <v>3</v>
      </c>
      <c r="M92" s="3">
        <f t="shared" si="5"/>
        <v>18</v>
      </c>
      <c r="N92" s="3">
        <v>0</v>
      </c>
      <c r="O92" s="3">
        <v>0</v>
      </c>
      <c r="P92" s="3">
        <v>7</v>
      </c>
      <c r="Q92" s="3">
        <v>0</v>
      </c>
      <c r="R92" s="3"/>
      <c r="S92" s="3">
        <f>IF(ISBLANK(Table13[[#This Row],[T1]]),0,IF(Table13[[#This Row],[T1]]&gt;0,1,0))</f>
        <v>0</v>
      </c>
      <c r="T92" s="3">
        <f>IF(ISBLANK(Table13[[#This Row],[T2]]),0,IF(Table13[[#This Row],[T2]]&gt;0,1,0))</f>
        <v>0</v>
      </c>
      <c r="U92" s="3">
        <f>IF(ISBLANK(Table13[[#This Row],[T3]]),0,IF(Table13[[#This Row],[T3]]&gt;0,1,0))</f>
        <v>0</v>
      </c>
      <c r="V92" s="3">
        <f>IF(ISBLANK(Table13[[#This Row],[T4]]),0,IF(Table13[[#This Row],[T4]]&gt;0,1,0))</f>
        <v>0</v>
      </c>
      <c r="W92" s="25">
        <v>74</v>
      </c>
      <c r="X92" s="23">
        <v>13</v>
      </c>
      <c r="Y92" s="3">
        <v>1.4</v>
      </c>
      <c r="Z92" s="3"/>
      <c r="AB92" s="30">
        <v>62</v>
      </c>
      <c r="AC92" s="30">
        <v>1.0439117469242207</v>
      </c>
      <c r="AD92" s="30">
        <v>0.65608825307577923</v>
      </c>
    </row>
    <row r="93" spans="1:30">
      <c r="A93" s="4">
        <v>43741.791666666664</v>
      </c>
      <c r="B93">
        <v>43741</v>
      </c>
      <c r="C93" s="3">
        <v>0.79166666666666663</v>
      </c>
      <c r="D93" s="3">
        <v>19</v>
      </c>
      <c r="E93" s="3">
        <v>3</v>
      </c>
      <c r="F93" s="3">
        <v>0.6</v>
      </c>
      <c r="G93" s="5">
        <v>0.6</v>
      </c>
      <c r="H93" s="3">
        <v>1.2</v>
      </c>
      <c r="I93" s="3">
        <v>1.55139</v>
      </c>
      <c r="J93" s="12">
        <f t="shared" si="3"/>
        <v>1.6333333333333331</v>
      </c>
      <c r="K93" s="4">
        <v>43741.791666666664</v>
      </c>
      <c r="L93" s="3">
        <f t="shared" si="4"/>
        <v>3</v>
      </c>
      <c r="M93" s="3">
        <f t="shared" si="5"/>
        <v>19</v>
      </c>
      <c r="N93" s="3">
        <v>0</v>
      </c>
      <c r="O93" s="3">
        <v>0</v>
      </c>
      <c r="P93" s="3">
        <v>10</v>
      </c>
      <c r="Q93" s="3">
        <v>0</v>
      </c>
      <c r="R93" s="3"/>
      <c r="S93" s="3">
        <f>IF(ISBLANK(Table13[[#This Row],[T1]]),0,IF(Table13[[#This Row],[T1]]&gt;0,1,0))</f>
        <v>0</v>
      </c>
      <c r="T93" s="3">
        <f>IF(ISBLANK(Table13[[#This Row],[T2]]),0,IF(Table13[[#This Row],[T2]]&gt;0,1,0))</f>
        <v>0</v>
      </c>
      <c r="U93" s="3">
        <f>IF(ISBLANK(Table13[[#This Row],[T3]]),0,IF(Table13[[#This Row],[T3]]&gt;0,1,0))</f>
        <v>1</v>
      </c>
      <c r="V93" s="3">
        <f>IF(ISBLANK(Table13[[#This Row],[T4]]),0,IF(Table13[[#This Row],[T4]]&gt;0,1,0))</f>
        <v>0</v>
      </c>
      <c r="W93" s="26">
        <v>74</v>
      </c>
      <c r="X93" s="22">
        <v>13</v>
      </c>
      <c r="Y93" s="3">
        <v>1.2</v>
      </c>
      <c r="Z93" s="3"/>
      <c r="AB93" s="30">
        <v>63</v>
      </c>
      <c r="AC93" s="30">
        <v>0.94740068493487362</v>
      </c>
      <c r="AD93" s="30">
        <v>0.85259931506512643</v>
      </c>
    </row>
    <row r="94" spans="1:30">
      <c r="A94" s="4">
        <v>43741.833333333336</v>
      </c>
      <c r="B94">
        <v>43741</v>
      </c>
      <c r="C94" s="3">
        <v>0.83333333333333337</v>
      </c>
      <c r="D94" s="3">
        <v>20</v>
      </c>
      <c r="E94" s="3">
        <v>3</v>
      </c>
      <c r="F94" s="3">
        <v>0.6</v>
      </c>
      <c r="G94" s="5">
        <v>0.7</v>
      </c>
      <c r="H94" s="3">
        <v>1.2999999999999998</v>
      </c>
      <c r="I94" s="3">
        <v>1.55139</v>
      </c>
      <c r="J94" s="12">
        <f t="shared" si="3"/>
        <v>1.6374999999999995</v>
      </c>
      <c r="K94" s="4">
        <v>43741.833333333336</v>
      </c>
      <c r="L94" s="3">
        <f t="shared" si="4"/>
        <v>3</v>
      </c>
      <c r="M94" s="3">
        <f t="shared" si="5"/>
        <v>20</v>
      </c>
      <c r="N94" s="3">
        <v>0</v>
      </c>
      <c r="O94" s="3">
        <v>0</v>
      </c>
      <c r="P94" s="3">
        <v>58</v>
      </c>
      <c r="Q94" s="3">
        <v>0</v>
      </c>
      <c r="R94" s="3"/>
      <c r="S94" s="3">
        <f>IF(ISBLANK(Table13[[#This Row],[T1]]),0,IF(Table13[[#This Row],[T1]]&gt;0,1,0))</f>
        <v>1</v>
      </c>
      <c r="T94" s="3">
        <f>IF(ISBLANK(Table13[[#This Row],[T2]]),0,IF(Table13[[#This Row],[T2]]&gt;0,1,0))</f>
        <v>0</v>
      </c>
      <c r="U94" s="3">
        <f>IF(ISBLANK(Table13[[#This Row],[T3]]),0,IF(Table13[[#This Row],[T3]]&gt;0,1,0))</f>
        <v>1</v>
      </c>
      <c r="V94" s="3">
        <f>IF(ISBLANK(Table13[[#This Row],[T4]]),0,IF(Table13[[#This Row],[T4]]&gt;0,1,0))</f>
        <v>0</v>
      </c>
      <c r="W94" s="25">
        <v>74</v>
      </c>
      <c r="X94" s="23">
        <v>13</v>
      </c>
      <c r="Y94" s="3">
        <v>1.2999999999999998</v>
      </c>
      <c r="Z94" s="3"/>
      <c r="AB94" s="30">
        <v>64</v>
      </c>
      <c r="AC94" s="30">
        <v>1.0439117469242207</v>
      </c>
      <c r="AD94" s="30">
        <v>0.75608825307577932</v>
      </c>
    </row>
    <row r="95" spans="1:30">
      <c r="A95" s="4">
        <v>43741.875</v>
      </c>
      <c r="B95">
        <v>43741</v>
      </c>
      <c r="C95" s="3">
        <v>0.875</v>
      </c>
      <c r="D95" s="3">
        <v>21</v>
      </c>
      <c r="E95" s="3">
        <v>3</v>
      </c>
      <c r="F95" s="3">
        <v>0.5</v>
      </c>
      <c r="G95" s="5">
        <v>0.5</v>
      </c>
      <c r="H95" s="3">
        <v>1</v>
      </c>
      <c r="I95" s="3">
        <v>1.55139</v>
      </c>
      <c r="J95" s="12">
        <f t="shared" si="3"/>
        <v>1.6375</v>
      </c>
      <c r="K95" s="4">
        <v>43741.875</v>
      </c>
      <c r="L95" s="3">
        <f t="shared" si="4"/>
        <v>3</v>
      </c>
      <c r="M95" s="3">
        <f t="shared" si="5"/>
        <v>21</v>
      </c>
      <c r="N95" s="3">
        <v>5</v>
      </c>
      <c r="O95" s="3">
        <v>0</v>
      </c>
      <c r="P95" s="3">
        <v>57</v>
      </c>
      <c r="Q95" s="3">
        <v>0</v>
      </c>
      <c r="R95" s="3"/>
      <c r="S95" s="3">
        <f>IF(ISBLANK(Table13[[#This Row],[T1]]),0,IF(Table13[[#This Row],[T1]]&gt;0,1,0))</f>
        <v>1</v>
      </c>
      <c r="T95" s="3">
        <f>IF(ISBLANK(Table13[[#This Row],[T2]]),0,IF(Table13[[#This Row],[T2]]&gt;0,1,0))</f>
        <v>0</v>
      </c>
      <c r="U95" s="3">
        <f>IF(ISBLANK(Table13[[#This Row],[T3]]),0,IF(Table13[[#This Row],[T3]]&gt;0,1,0))</f>
        <v>0</v>
      </c>
      <c r="V95" s="3">
        <f>IF(ISBLANK(Table13[[#This Row],[T4]]),0,IF(Table13[[#This Row],[T4]]&gt;0,1,0))</f>
        <v>0</v>
      </c>
      <c r="W95" s="26">
        <v>73</v>
      </c>
      <c r="X95" s="22">
        <v>13</v>
      </c>
      <c r="Y95" s="3">
        <v>1</v>
      </c>
      <c r="Z95" s="3"/>
      <c r="AB95" s="30">
        <v>65</v>
      </c>
      <c r="AC95" s="30">
        <v>1.0439117469242207</v>
      </c>
      <c r="AD95" s="30">
        <v>0.75608825307577932</v>
      </c>
    </row>
    <row r="96" spans="1:30">
      <c r="A96" s="4">
        <v>43741.916666666664</v>
      </c>
      <c r="B96">
        <v>43741</v>
      </c>
      <c r="C96" s="3">
        <v>0.91666666666666663</v>
      </c>
      <c r="D96" s="3">
        <v>22</v>
      </c>
      <c r="E96" s="3">
        <v>3</v>
      </c>
      <c r="F96" s="3">
        <v>1.1000000000000001</v>
      </c>
      <c r="G96" s="5">
        <v>0.9</v>
      </c>
      <c r="H96" s="3">
        <v>2</v>
      </c>
      <c r="I96" s="3">
        <v>1.55139</v>
      </c>
      <c r="J96" s="12">
        <f t="shared" si="3"/>
        <v>1.6958333333333331</v>
      </c>
      <c r="K96" s="4">
        <v>43741.916666666664</v>
      </c>
      <c r="L96" s="3">
        <f t="shared" si="4"/>
        <v>3</v>
      </c>
      <c r="M96" s="3">
        <f t="shared" si="5"/>
        <v>22</v>
      </c>
      <c r="N96" s="3">
        <v>58</v>
      </c>
      <c r="O96" s="3">
        <v>51</v>
      </c>
      <c r="P96" s="3">
        <v>58</v>
      </c>
      <c r="Q96" s="3">
        <v>0</v>
      </c>
      <c r="R96" s="3"/>
      <c r="S96" s="3">
        <f>IF(ISBLANK(Table13[[#This Row],[T1]]),0,IF(Table13[[#This Row],[T1]]&gt;0,1,0))</f>
        <v>1</v>
      </c>
      <c r="T96" s="3">
        <f>IF(ISBLANK(Table13[[#This Row],[T2]]),0,IF(Table13[[#This Row],[T2]]&gt;0,1,0))</f>
        <v>0</v>
      </c>
      <c r="U96" s="3">
        <f>IF(ISBLANK(Table13[[#This Row],[T3]]),0,IF(Table13[[#This Row],[T3]]&gt;0,1,0))</f>
        <v>0</v>
      </c>
      <c r="V96" s="3">
        <f>IF(ISBLANK(Table13[[#This Row],[T4]]),0,IF(Table13[[#This Row],[T4]]&gt;0,1,0))</f>
        <v>0</v>
      </c>
      <c r="W96" s="25">
        <v>75</v>
      </c>
      <c r="X96" s="23">
        <v>13</v>
      </c>
      <c r="Y96" s="3">
        <v>2</v>
      </c>
      <c r="Z96" s="3"/>
      <c r="AB96" s="30">
        <v>66</v>
      </c>
      <c r="AC96" s="30">
        <v>1.2166718435151842</v>
      </c>
      <c r="AD96" s="30">
        <v>1.5833281564848156</v>
      </c>
    </row>
    <row r="97" spans="1:30">
      <c r="A97" s="4">
        <v>43741.958333333336</v>
      </c>
      <c r="B97">
        <v>43741</v>
      </c>
      <c r="C97" s="3">
        <v>0.95833333333333337</v>
      </c>
      <c r="D97" s="3">
        <v>23</v>
      </c>
      <c r="E97" s="3">
        <v>3</v>
      </c>
      <c r="F97" s="3">
        <v>1.8</v>
      </c>
      <c r="G97" s="5">
        <v>0.8</v>
      </c>
      <c r="H97" s="3">
        <v>2.6</v>
      </c>
      <c r="I97" s="3">
        <v>1.55139</v>
      </c>
      <c r="J97" s="12">
        <f t="shared" si="3"/>
        <v>1.7166666666666666</v>
      </c>
      <c r="K97" s="4">
        <v>43741.958333333336</v>
      </c>
      <c r="L97" s="3">
        <f t="shared" si="4"/>
        <v>3</v>
      </c>
      <c r="M97" s="3">
        <f t="shared" si="5"/>
        <v>23</v>
      </c>
      <c r="N97" s="3">
        <v>58</v>
      </c>
      <c r="O97" s="3">
        <v>48</v>
      </c>
      <c r="P97" s="3">
        <v>58</v>
      </c>
      <c r="Q97" s="3">
        <v>15</v>
      </c>
      <c r="R97" s="3"/>
      <c r="S97" s="3">
        <f>IF(ISBLANK(Table13[[#This Row],[T1]]),0,IF(Table13[[#This Row],[T1]]&gt;0,1,0))</f>
        <v>1</v>
      </c>
      <c r="T97" s="3">
        <f>IF(ISBLANK(Table13[[#This Row],[T2]]),0,IF(Table13[[#This Row],[T2]]&gt;0,1,0))</f>
        <v>0</v>
      </c>
      <c r="U97" s="3">
        <f>IF(ISBLANK(Table13[[#This Row],[T3]]),0,IF(Table13[[#This Row],[T3]]&gt;0,1,0))</f>
        <v>0</v>
      </c>
      <c r="V97" s="3">
        <f>IF(ISBLANK(Table13[[#This Row],[T4]]),0,IF(Table13[[#This Row],[T4]]&gt;0,1,0))</f>
        <v>0</v>
      </c>
      <c r="W97" s="26">
        <v>75</v>
      </c>
      <c r="X97" s="22">
        <v>13</v>
      </c>
      <c r="Y97" s="3">
        <v>2.6</v>
      </c>
      <c r="Z97" s="3"/>
      <c r="AB97" s="30">
        <v>67</v>
      </c>
      <c r="AC97" s="30">
        <v>1.2258634408455631</v>
      </c>
      <c r="AD97" s="30">
        <v>0.874136559154437</v>
      </c>
    </row>
    <row r="98" spans="1:30">
      <c r="A98" s="4">
        <v>43742</v>
      </c>
      <c r="B98">
        <v>43742</v>
      </c>
      <c r="C98" s="3">
        <v>0</v>
      </c>
      <c r="D98" s="3">
        <v>0</v>
      </c>
      <c r="E98" s="3">
        <v>4</v>
      </c>
      <c r="F98" s="3">
        <v>0.7</v>
      </c>
      <c r="G98" s="5">
        <v>0.6</v>
      </c>
      <c r="H98" s="3">
        <v>1.2999999999999998</v>
      </c>
      <c r="I98" s="3">
        <v>1.55139</v>
      </c>
      <c r="J98" s="12">
        <f t="shared" si="3"/>
        <v>1.6333333333333335</v>
      </c>
      <c r="K98" s="4">
        <v>43742</v>
      </c>
      <c r="L98" s="3">
        <f t="shared" si="4"/>
        <v>4</v>
      </c>
      <c r="M98" s="3">
        <f t="shared" si="5"/>
        <v>0</v>
      </c>
      <c r="N98" s="3">
        <v>57</v>
      </c>
      <c r="O98" s="3">
        <v>28</v>
      </c>
      <c r="P98" s="3">
        <v>57</v>
      </c>
      <c r="Q98" s="3">
        <v>57</v>
      </c>
      <c r="R98" s="3"/>
      <c r="S98" s="3">
        <f>IF(ISBLANK(Table13[[#This Row],[T1]]),0,IF(Table13[[#This Row],[T1]]&gt;0,1,0))</f>
        <v>1</v>
      </c>
      <c r="T98" s="3">
        <f>IF(ISBLANK(Table13[[#This Row],[T2]]),0,IF(Table13[[#This Row],[T2]]&gt;0,1,0))</f>
        <v>0</v>
      </c>
      <c r="U98" s="3">
        <f>IF(ISBLANK(Table13[[#This Row],[T3]]),0,IF(Table13[[#This Row],[T3]]&gt;0,1,0))</f>
        <v>0</v>
      </c>
      <c r="V98" s="3">
        <f>IF(ISBLANK(Table13[[#This Row],[T4]]),0,IF(Table13[[#This Row],[T4]]&gt;0,1,0))</f>
        <v>0</v>
      </c>
      <c r="W98" s="25">
        <v>75</v>
      </c>
      <c r="X98" s="23">
        <v>13</v>
      </c>
      <c r="Y98" s="3">
        <v>1.2999999999999998</v>
      </c>
      <c r="Z98" s="3"/>
      <c r="AB98" s="30">
        <v>68</v>
      </c>
      <c r="AC98" s="30">
        <v>1.3223745028349105</v>
      </c>
      <c r="AD98" s="30">
        <v>2.5776254971650894</v>
      </c>
    </row>
    <row r="99" spans="1:30">
      <c r="A99" s="4">
        <v>43742.041666666664</v>
      </c>
      <c r="B99">
        <v>43742</v>
      </c>
      <c r="C99" s="3">
        <v>4.1666666666666664E-2</v>
      </c>
      <c r="D99" s="3">
        <v>1</v>
      </c>
      <c r="E99" s="3">
        <v>4</v>
      </c>
      <c r="F99" s="3">
        <v>0.6</v>
      </c>
      <c r="G99" s="5">
        <v>0.6</v>
      </c>
      <c r="H99" s="3">
        <v>1.2</v>
      </c>
      <c r="I99" s="3">
        <v>1.55139</v>
      </c>
      <c r="J99" s="12">
        <f t="shared" si="3"/>
        <v>1.6000000000000003</v>
      </c>
      <c r="K99" s="4">
        <v>43742.041666666664</v>
      </c>
      <c r="L99" s="3">
        <f t="shared" si="4"/>
        <v>4</v>
      </c>
      <c r="M99" s="3">
        <f t="shared" si="5"/>
        <v>1</v>
      </c>
      <c r="N99" s="3">
        <v>58</v>
      </c>
      <c r="O99" s="3">
        <v>21</v>
      </c>
      <c r="P99" s="3">
        <v>58</v>
      </c>
      <c r="Q99" s="3">
        <v>58</v>
      </c>
      <c r="R99" s="3"/>
      <c r="S99" s="3">
        <f>IF(ISBLANK(Table13[[#This Row],[T1]]),0,IF(Table13[[#This Row],[T1]]&gt;0,1,0))</f>
        <v>1</v>
      </c>
      <c r="T99" s="3">
        <f>IF(ISBLANK(Table13[[#This Row],[T2]]),0,IF(Table13[[#This Row],[T2]]&gt;0,1,0))</f>
        <v>0</v>
      </c>
      <c r="U99" s="3">
        <f>IF(ISBLANK(Table13[[#This Row],[T3]]),0,IF(Table13[[#This Row],[T3]]&gt;0,1,0))</f>
        <v>1</v>
      </c>
      <c r="V99" s="3">
        <f>IF(ISBLANK(Table13[[#This Row],[T4]]),0,IF(Table13[[#This Row],[T4]]&gt;0,1,0))</f>
        <v>0</v>
      </c>
      <c r="W99" s="26">
        <v>75</v>
      </c>
      <c r="X99" s="22">
        <v>13</v>
      </c>
      <c r="Y99" s="3">
        <v>1.2</v>
      </c>
      <c r="Z99" s="3"/>
      <c r="AB99" s="30">
        <v>69</v>
      </c>
      <c r="AC99" s="30">
        <v>1.3436993749734341</v>
      </c>
      <c r="AD99" s="30">
        <v>3.3563006250265661</v>
      </c>
    </row>
    <row r="100" spans="1:30">
      <c r="A100" s="4">
        <v>43742.083333333336</v>
      </c>
      <c r="B100">
        <v>43742</v>
      </c>
      <c r="C100" s="3">
        <v>8.3333333333333329E-2</v>
      </c>
      <c r="D100" s="3">
        <v>2</v>
      </c>
      <c r="E100" s="3">
        <v>4</v>
      </c>
      <c r="F100" s="3">
        <v>0.7</v>
      </c>
      <c r="G100" s="5">
        <v>0.5</v>
      </c>
      <c r="H100" s="3">
        <v>1.2</v>
      </c>
      <c r="I100" s="3">
        <v>1.55139</v>
      </c>
      <c r="J100" s="12">
        <f t="shared" si="3"/>
        <v>1.5666666666666671</v>
      </c>
      <c r="K100" s="4">
        <v>43742.083333333336</v>
      </c>
      <c r="L100" s="3">
        <f t="shared" si="4"/>
        <v>4</v>
      </c>
      <c r="M100" s="3">
        <f t="shared" si="5"/>
        <v>2</v>
      </c>
      <c r="N100" s="3">
        <v>58</v>
      </c>
      <c r="O100" s="3">
        <v>26</v>
      </c>
      <c r="P100" s="3">
        <v>58</v>
      </c>
      <c r="Q100" s="3">
        <v>57</v>
      </c>
      <c r="R100" s="3"/>
      <c r="S100" s="3">
        <f>IF(ISBLANK(Table13[[#This Row],[T1]]),0,IF(Table13[[#This Row],[T1]]&gt;0,1,0))</f>
        <v>1</v>
      </c>
      <c r="T100" s="3">
        <f>IF(ISBLANK(Table13[[#This Row],[T2]]),0,IF(Table13[[#This Row],[T2]]&gt;0,1,0))</f>
        <v>1</v>
      </c>
      <c r="U100" s="3">
        <f>IF(ISBLANK(Table13[[#This Row],[T3]]),0,IF(Table13[[#This Row],[T3]]&gt;0,1,0))</f>
        <v>1</v>
      </c>
      <c r="V100" s="3">
        <f>IF(ISBLANK(Table13[[#This Row],[T4]]),0,IF(Table13[[#This Row],[T4]]&gt;0,1,0))</f>
        <v>0</v>
      </c>
      <c r="W100" s="25">
        <v>75</v>
      </c>
      <c r="X100" s="23">
        <v>13</v>
      </c>
      <c r="Y100" s="3">
        <v>1.2</v>
      </c>
      <c r="Z100" s="3"/>
      <c r="AB100" s="30">
        <v>70</v>
      </c>
      <c r="AC100" s="30">
        <v>1.1825234158246247</v>
      </c>
      <c r="AD100" s="30">
        <v>1.5174765841753755</v>
      </c>
    </row>
    <row r="101" spans="1:30">
      <c r="A101" s="4">
        <v>43742.125</v>
      </c>
      <c r="B101">
        <v>43742</v>
      </c>
      <c r="C101" s="3">
        <v>0.125</v>
      </c>
      <c r="D101" s="3">
        <v>3</v>
      </c>
      <c r="E101" s="3">
        <v>4</v>
      </c>
      <c r="F101" s="3">
        <v>0.5</v>
      </c>
      <c r="G101" s="5">
        <v>0.5</v>
      </c>
      <c r="H101" s="3">
        <v>1</v>
      </c>
      <c r="I101" s="3">
        <v>1.55139</v>
      </c>
      <c r="J101" s="12">
        <f t="shared" si="3"/>
        <v>1.5333333333333334</v>
      </c>
      <c r="K101" s="4">
        <v>43742.125</v>
      </c>
      <c r="L101" s="3">
        <f t="shared" si="4"/>
        <v>4</v>
      </c>
      <c r="M101" s="3">
        <f t="shared" si="5"/>
        <v>3</v>
      </c>
      <c r="N101" s="3">
        <v>58</v>
      </c>
      <c r="O101" s="3">
        <v>28</v>
      </c>
      <c r="P101" s="3">
        <v>58</v>
      </c>
      <c r="Q101" s="3">
        <v>32</v>
      </c>
      <c r="R101" s="3"/>
      <c r="S101" s="3">
        <f>IF(ISBLANK(Table13[[#This Row],[T1]]),0,IF(Table13[[#This Row],[T1]]&gt;0,1,0))</f>
        <v>1</v>
      </c>
      <c r="T101" s="3">
        <f>IF(ISBLANK(Table13[[#This Row],[T2]]),0,IF(Table13[[#This Row],[T2]]&gt;0,1,0))</f>
        <v>1</v>
      </c>
      <c r="U101" s="3">
        <f>IF(ISBLANK(Table13[[#This Row],[T3]]),0,IF(Table13[[#This Row],[T3]]&gt;0,1,0))</f>
        <v>1</v>
      </c>
      <c r="V101" s="3">
        <f>IF(ISBLANK(Table13[[#This Row],[T4]]),0,IF(Table13[[#This Row],[T4]]&gt;0,1,0))</f>
        <v>0</v>
      </c>
      <c r="W101" s="26">
        <v>75</v>
      </c>
      <c r="X101" s="22">
        <v>13</v>
      </c>
      <c r="Y101" s="3">
        <v>1</v>
      </c>
      <c r="Z101" s="3"/>
      <c r="AB101" s="30">
        <v>71</v>
      </c>
      <c r="AC101" s="30">
        <v>1.3826119281053972</v>
      </c>
      <c r="AD101" s="30">
        <v>1.4173880718946026</v>
      </c>
    </row>
    <row r="102" spans="1:30">
      <c r="A102" s="4">
        <v>43742.166666666664</v>
      </c>
      <c r="B102">
        <v>43742</v>
      </c>
      <c r="C102" s="3">
        <v>0.16666666666666666</v>
      </c>
      <c r="D102" s="3">
        <v>4</v>
      </c>
      <c r="E102" s="3">
        <v>4</v>
      </c>
      <c r="F102" s="3">
        <v>0.6</v>
      </c>
      <c r="G102" s="5">
        <v>0.5</v>
      </c>
      <c r="H102" s="3">
        <v>1.1000000000000001</v>
      </c>
      <c r="I102" s="3">
        <v>1.55139</v>
      </c>
      <c r="J102" s="12">
        <f t="shared" si="3"/>
        <v>1.5666666666666667</v>
      </c>
      <c r="K102" s="4">
        <v>43742.166666666664</v>
      </c>
      <c r="L102" s="3">
        <f t="shared" si="4"/>
        <v>4</v>
      </c>
      <c r="M102" s="3">
        <f t="shared" si="5"/>
        <v>4</v>
      </c>
      <c r="N102" s="3">
        <v>57</v>
      </c>
      <c r="O102" s="3">
        <v>22</v>
      </c>
      <c r="P102" s="3">
        <v>57</v>
      </c>
      <c r="Q102" s="3">
        <v>24</v>
      </c>
      <c r="R102" s="3"/>
      <c r="S102" s="3">
        <f>IF(ISBLANK(Table13[[#This Row],[T1]]),0,IF(Table13[[#This Row],[T1]]&gt;0,1,0))</f>
        <v>1</v>
      </c>
      <c r="T102" s="3">
        <f>IF(ISBLANK(Table13[[#This Row],[T2]]),0,IF(Table13[[#This Row],[T2]]&gt;0,1,0))</f>
        <v>1</v>
      </c>
      <c r="U102" s="3">
        <f>IF(ISBLANK(Table13[[#This Row],[T3]]),0,IF(Table13[[#This Row],[T3]]&gt;0,1,0))</f>
        <v>1</v>
      </c>
      <c r="V102" s="3">
        <f>IF(ISBLANK(Table13[[#This Row],[T4]]),0,IF(Table13[[#This Row],[T4]]&gt;0,1,0))</f>
        <v>0</v>
      </c>
      <c r="W102" s="25">
        <v>73</v>
      </c>
      <c r="X102" s="23">
        <v>17</v>
      </c>
      <c r="Y102" s="3">
        <v>1.1000000000000001</v>
      </c>
      <c r="Z102" s="3"/>
      <c r="AB102" s="30">
        <v>72</v>
      </c>
      <c r="AC102" s="30">
        <v>1.3719494920361355</v>
      </c>
      <c r="AD102" s="30">
        <v>1.5280505079638644</v>
      </c>
    </row>
    <row r="103" spans="1:30">
      <c r="A103" s="4">
        <v>43742.208333333336</v>
      </c>
      <c r="B103">
        <v>43742</v>
      </c>
      <c r="C103" s="3">
        <v>0.20833333333333334</v>
      </c>
      <c r="D103" s="3">
        <v>5</v>
      </c>
      <c r="E103" s="3">
        <v>4</v>
      </c>
      <c r="F103" s="3">
        <v>0.4</v>
      </c>
      <c r="G103" s="5">
        <v>0.5</v>
      </c>
      <c r="H103" s="3">
        <v>0.9</v>
      </c>
      <c r="I103" s="3">
        <v>1.55139</v>
      </c>
      <c r="J103" s="12">
        <f t="shared" si="3"/>
        <v>1.5374999999999999</v>
      </c>
      <c r="K103" s="4">
        <v>43742.208333333336</v>
      </c>
      <c r="L103" s="3">
        <f t="shared" si="4"/>
        <v>4</v>
      </c>
      <c r="M103" s="3">
        <f t="shared" si="5"/>
        <v>5</v>
      </c>
      <c r="N103" s="3">
        <v>58</v>
      </c>
      <c r="O103" s="3">
        <v>29</v>
      </c>
      <c r="P103" s="3">
        <v>58</v>
      </c>
      <c r="Q103" s="3">
        <v>18</v>
      </c>
      <c r="R103" s="3"/>
      <c r="S103" s="3">
        <f>IF(ISBLANK(Table13[[#This Row],[T1]]),0,IF(Table13[[#This Row],[T1]]&gt;0,1,0))</f>
        <v>1</v>
      </c>
      <c r="T103" s="3">
        <f>IF(ISBLANK(Table13[[#This Row],[T2]]),0,IF(Table13[[#This Row],[T2]]&gt;0,1,0))</f>
        <v>1</v>
      </c>
      <c r="U103" s="3">
        <f>IF(ISBLANK(Table13[[#This Row],[T3]]),0,IF(Table13[[#This Row],[T3]]&gt;0,1,0))</f>
        <v>1</v>
      </c>
      <c r="V103" s="3">
        <f>IF(ISBLANK(Table13[[#This Row],[T4]]),0,IF(Table13[[#This Row],[T4]]&gt;0,1,0))</f>
        <v>0</v>
      </c>
      <c r="W103" s="26">
        <v>71</v>
      </c>
      <c r="X103" s="22">
        <v>21</v>
      </c>
      <c r="Y103" s="3">
        <v>0.9</v>
      </c>
      <c r="Z103" s="3"/>
      <c r="AB103" s="30">
        <v>73</v>
      </c>
      <c r="AC103" s="30">
        <v>1.2167533740012764</v>
      </c>
      <c r="AD103" s="30">
        <v>0.78324662599872363</v>
      </c>
    </row>
    <row r="104" spans="1:30">
      <c r="A104" s="4">
        <v>43742.25</v>
      </c>
      <c r="B104">
        <v>43742</v>
      </c>
      <c r="C104" s="3">
        <v>0.25</v>
      </c>
      <c r="D104" s="3">
        <v>6</v>
      </c>
      <c r="E104" s="3">
        <v>4</v>
      </c>
      <c r="F104" s="3">
        <v>0.4</v>
      </c>
      <c r="G104" s="5">
        <v>0.8</v>
      </c>
      <c r="H104" s="3">
        <v>1.2000000000000002</v>
      </c>
      <c r="I104" s="3">
        <v>1.55139</v>
      </c>
      <c r="J104" s="12">
        <f t="shared" si="3"/>
        <v>1.5166666666666664</v>
      </c>
      <c r="K104" s="4">
        <v>43742.25</v>
      </c>
      <c r="L104" s="3">
        <f t="shared" si="4"/>
        <v>4</v>
      </c>
      <c r="M104" s="3">
        <f t="shared" si="5"/>
        <v>6</v>
      </c>
      <c r="N104" s="3">
        <v>58</v>
      </c>
      <c r="O104" s="3">
        <v>43</v>
      </c>
      <c r="P104" s="3">
        <v>58</v>
      </c>
      <c r="Q104" s="3">
        <v>22</v>
      </c>
      <c r="R104" s="3"/>
      <c r="S104" s="3">
        <f>IF(ISBLANK(Table13[[#This Row],[T1]]),0,IF(Table13[[#This Row],[T1]]&gt;0,1,0))</f>
        <v>1</v>
      </c>
      <c r="T104" s="3">
        <f>IF(ISBLANK(Table13[[#This Row],[T2]]),0,IF(Table13[[#This Row],[T2]]&gt;0,1,0))</f>
        <v>1</v>
      </c>
      <c r="U104" s="3">
        <f>IF(ISBLANK(Table13[[#This Row],[T3]]),0,IF(Table13[[#This Row],[T3]]&gt;0,1,0))</f>
        <v>1</v>
      </c>
      <c r="V104" s="3">
        <f>IF(ISBLANK(Table13[[#This Row],[T4]]),0,IF(Table13[[#This Row],[T4]]&gt;0,1,0))</f>
        <v>0</v>
      </c>
      <c r="W104" s="25">
        <v>71</v>
      </c>
      <c r="X104" s="23">
        <v>21</v>
      </c>
      <c r="Y104" s="3">
        <v>1.2000000000000002</v>
      </c>
      <c r="Z104" s="3"/>
      <c r="AB104" s="30">
        <v>74</v>
      </c>
      <c r="AC104" s="30">
        <v>1.1559668113647987</v>
      </c>
      <c r="AD104" s="30">
        <v>0.94403318863520136</v>
      </c>
    </row>
    <row r="105" spans="1:30">
      <c r="A105" s="4">
        <v>43742.291666666664</v>
      </c>
      <c r="B105">
        <v>43742</v>
      </c>
      <c r="C105" s="3">
        <v>0.29166666666666669</v>
      </c>
      <c r="D105" s="3">
        <v>7</v>
      </c>
      <c r="E105" s="3">
        <v>4</v>
      </c>
      <c r="F105" s="3">
        <v>2.6</v>
      </c>
      <c r="G105" s="5">
        <v>1.8</v>
      </c>
      <c r="H105" s="3">
        <v>4.4000000000000004</v>
      </c>
      <c r="I105" s="3">
        <v>1.55139</v>
      </c>
      <c r="J105" s="12">
        <f t="shared" si="3"/>
        <v>1.4833333333333332</v>
      </c>
      <c r="K105" s="4">
        <v>43742.291666666664</v>
      </c>
      <c r="L105" s="3">
        <f t="shared" si="4"/>
        <v>4</v>
      </c>
      <c r="M105" s="3">
        <f t="shared" si="5"/>
        <v>7</v>
      </c>
      <c r="N105" s="3">
        <v>56</v>
      </c>
      <c r="O105" s="3">
        <v>58</v>
      </c>
      <c r="P105" s="3">
        <v>56</v>
      </c>
      <c r="Q105" s="3">
        <v>7</v>
      </c>
      <c r="R105" s="3"/>
      <c r="S105" s="3">
        <f>IF(ISBLANK(Table13[[#This Row],[T1]]),0,IF(Table13[[#This Row],[T1]]&gt;0,1,0))</f>
        <v>1</v>
      </c>
      <c r="T105" s="3">
        <f>IF(ISBLANK(Table13[[#This Row],[T2]]),0,IF(Table13[[#This Row],[T2]]&gt;0,1,0))</f>
        <v>1</v>
      </c>
      <c r="U105" s="3">
        <f>IF(ISBLANK(Table13[[#This Row],[T3]]),0,IF(Table13[[#This Row],[T3]]&gt;0,1,0))</f>
        <v>1</v>
      </c>
      <c r="V105" s="3">
        <f>IF(ISBLANK(Table13[[#This Row],[T4]]),0,IF(Table13[[#This Row],[T4]]&gt;0,1,0))</f>
        <v>0</v>
      </c>
      <c r="W105" s="26">
        <v>72</v>
      </c>
      <c r="X105" s="22">
        <v>21</v>
      </c>
      <c r="Y105" s="3">
        <v>4.4000000000000004</v>
      </c>
      <c r="Z105" s="3"/>
      <c r="AB105" s="30">
        <v>75</v>
      </c>
      <c r="AC105" s="30">
        <v>1.1772916835033225</v>
      </c>
      <c r="AD105" s="30">
        <v>0.32270831649667753</v>
      </c>
    </row>
    <row r="106" spans="1:30">
      <c r="A106" s="4">
        <v>43742.333333333336</v>
      </c>
      <c r="B106">
        <v>43742</v>
      </c>
      <c r="C106" s="3">
        <v>0.33333333333333331</v>
      </c>
      <c r="D106" s="3">
        <v>8</v>
      </c>
      <c r="E106" s="3">
        <v>4</v>
      </c>
      <c r="F106" s="3">
        <v>1.6</v>
      </c>
      <c r="G106" s="5">
        <v>3</v>
      </c>
      <c r="H106" s="3">
        <v>4.5999999999999996</v>
      </c>
      <c r="I106" s="3">
        <v>1.55139</v>
      </c>
      <c r="J106" s="12">
        <f t="shared" si="3"/>
        <v>1.3166666666666667</v>
      </c>
      <c r="K106" s="4">
        <v>43742.333333333336</v>
      </c>
      <c r="L106" s="3">
        <f t="shared" si="4"/>
        <v>4</v>
      </c>
      <c r="M106" s="3">
        <f t="shared" si="5"/>
        <v>8</v>
      </c>
      <c r="N106" s="3">
        <v>11</v>
      </c>
      <c r="O106" s="3">
        <v>26</v>
      </c>
      <c r="P106" s="3">
        <v>0</v>
      </c>
      <c r="Q106" s="3">
        <v>33</v>
      </c>
      <c r="R106" s="3"/>
      <c r="S106" s="3">
        <f>IF(ISBLANK(Table13[[#This Row],[T1]]),0,IF(Table13[[#This Row],[T1]]&gt;0,1,0))</f>
        <v>1</v>
      </c>
      <c r="T106" s="3">
        <f>IF(ISBLANK(Table13[[#This Row],[T2]]),0,IF(Table13[[#This Row],[T2]]&gt;0,1,0))</f>
        <v>1</v>
      </c>
      <c r="U106" s="3">
        <f>IF(ISBLANK(Table13[[#This Row],[T3]]),0,IF(Table13[[#This Row],[T3]]&gt;0,1,0))</f>
        <v>1</v>
      </c>
      <c r="V106" s="3">
        <f>IF(ISBLANK(Table13[[#This Row],[T4]]),0,IF(Table13[[#This Row],[T4]]&gt;0,1,0))</f>
        <v>0</v>
      </c>
      <c r="W106" s="25">
        <v>74</v>
      </c>
      <c r="X106" s="23">
        <v>21</v>
      </c>
      <c r="Y106" s="3">
        <v>4.5999999999999996</v>
      </c>
      <c r="Z106" s="3"/>
      <c r="AB106" s="30">
        <v>76</v>
      </c>
      <c r="AC106" s="30">
        <v>1.1879541195725842</v>
      </c>
      <c r="AD106" s="30">
        <v>0.31204588042741577</v>
      </c>
    </row>
    <row r="107" spans="1:30">
      <c r="A107" s="4">
        <v>43742.375</v>
      </c>
      <c r="B107">
        <v>43742</v>
      </c>
      <c r="C107" s="3">
        <v>0.375</v>
      </c>
      <c r="D107" s="3">
        <v>9</v>
      </c>
      <c r="E107" s="3">
        <v>4</v>
      </c>
      <c r="F107" s="3">
        <v>1.3</v>
      </c>
      <c r="G107" s="5">
        <v>0.8</v>
      </c>
      <c r="H107" s="3">
        <v>2.1</v>
      </c>
      <c r="I107" s="3">
        <v>1.55139</v>
      </c>
      <c r="J107" s="12">
        <f t="shared" si="3"/>
        <v>1.145833333333333</v>
      </c>
      <c r="K107" s="4">
        <v>43742.375</v>
      </c>
      <c r="L107" s="3">
        <f t="shared" si="4"/>
        <v>4</v>
      </c>
      <c r="M107" s="3">
        <f t="shared" si="5"/>
        <v>9</v>
      </c>
      <c r="N107" s="3">
        <v>0</v>
      </c>
      <c r="O107" s="3">
        <v>0</v>
      </c>
      <c r="P107" s="3">
        <v>0</v>
      </c>
      <c r="Q107" s="3">
        <v>2</v>
      </c>
      <c r="R107" s="3"/>
      <c r="S107" s="3">
        <f>IF(ISBLANK(Table13[[#This Row],[T1]]),0,IF(Table13[[#This Row],[T1]]&gt;0,1,0))</f>
        <v>0</v>
      </c>
      <c r="T107" s="3">
        <f>IF(ISBLANK(Table13[[#This Row],[T2]]),0,IF(Table13[[#This Row],[T2]]&gt;0,1,0))</f>
        <v>1</v>
      </c>
      <c r="U107" s="3">
        <f>IF(ISBLANK(Table13[[#This Row],[T3]]),0,IF(Table13[[#This Row],[T3]]&gt;0,1,0))</f>
        <v>1</v>
      </c>
      <c r="V107" s="3">
        <f>IF(ISBLANK(Table13[[#This Row],[T4]]),0,IF(Table13[[#This Row],[T4]]&gt;0,1,0))</f>
        <v>0</v>
      </c>
      <c r="W107" s="26">
        <v>76</v>
      </c>
      <c r="X107" s="22">
        <v>17</v>
      </c>
      <c r="Y107" s="3">
        <v>2.1</v>
      </c>
      <c r="Z107" s="3"/>
      <c r="AB107" s="30">
        <v>77</v>
      </c>
      <c r="AC107" s="30">
        <v>1.198616555641846</v>
      </c>
      <c r="AD107" s="30">
        <v>0.9013834443581541</v>
      </c>
    </row>
    <row r="108" spans="1:30">
      <c r="A108" s="4">
        <v>43742.416666666664</v>
      </c>
      <c r="B108">
        <v>43742</v>
      </c>
      <c r="C108" s="3">
        <v>0.41666666666666669</v>
      </c>
      <c r="D108" s="3">
        <v>10</v>
      </c>
      <c r="E108" s="3">
        <v>4</v>
      </c>
      <c r="F108" s="3">
        <v>0.5</v>
      </c>
      <c r="G108" s="5">
        <v>0.5</v>
      </c>
      <c r="H108" s="3">
        <v>1</v>
      </c>
      <c r="I108" s="3">
        <v>1.55139</v>
      </c>
      <c r="J108" s="12">
        <f t="shared" si="3"/>
        <v>1.1083333333333329</v>
      </c>
      <c r="K108" s="4">
        <v>43742.416666956022</v>
      </c>
      <c r="L108" s="3">
        <f t="shared" si="4"/>
        <v>4</v>
      </c>
      <c r="M108" s="3">
        <f t="shared" si="5"/>
        <v>10</v>
      </c>
      <c r="N108" s="3"/>
      <c r="O108" s="3"/>
      <c r="P108" s="3"/>
      <c r="Q108" s="3"/>
      <c r="R108" s="3"/>
      <c r="S108" s="3">
        <f>IF(ISBLANK(Table13[[#This Row],[T1]]),0,IF(Table13[[#This Row],[T1]]&gt;0,1,0))</f>
        <v>0</v>
      </c>
      <c r="T108" s="3">
        <f>IF(ISBLANK(Table13[[#This Row],[T2]]),0,IF(Table13[[#This Row],[T2]]&gt;0,1,0))</f>
        <v>1</v>
      </c>
      <c r="U108" s="3">
        <f>IF(ISBLANK(Table13[[#This Row],[T3]]),0,IF(Table13[[#This Row],[T3]]&gt;0,1,0))</f>
        <v>1</v>
      </c>
      <c r="V108" s="3">
        <f>IF(ISBLANK(Table13[[#This Row],[T4]]),0,IF(Table13[[#This Row],[T4]]&gt;0,1,0))</f>
        <v>0</v>
      </c>
      <c r="W108" s="25">
        <v>77</v>
      </c>
      <c r="X108" s="23">
        <v>17</v>
      </c>
      <c r="Y108" s="3">
        <v>1</v>
      </c>
      <c r="Z108" s="3"/>
      <c r="AB108" s="30">
        <v>78</v>
      </c>
      <c r="AC108" s="30">
        <v>1.2738027454926697</v>
      </c>
      <c r="AD108" s="30">
        <v>0.32619725450733039</v>
      </c>
    </row>
    <row r="109" spans="1:30">
      <c r="A109" s="4">
        <v>43742.458333333336</v>
      </c>
      <c r="B109">
        <v>43742</v>
      </c>
      <c r="C109" s="3">
        <v>0.45833333333333331</v>
      </c>
      <c r="D109" s="3">
        <v>11</v>
      </c>
      <c r="E109" s="3">
        <v>4</v>
      </c>
      <c r="F109" s="3">
        <v>0.6</v>
      </c>
      <c r="G109" s="5">
        <v>0.7</v>
      </c>
      <c r="H109" s="3">
        <v>1.2999999999999998</v>
      </c>
      <c r="I109" s="3">
        <v>1.55139</v>
      </c>
      <c r="J109" s="12">
        <f t="shared" si="3"/>
        <v>1.2249999999999996</v>
      </c>
      <c r="K109" s="4">
        <v>43742.458333680559</v>
      </c>
      <c r="L109" s="3">
        <f t="shared" si="4"/>
        <v>4</v>
      </c>
      <c r="M109" s="3">
        <f t="shared" si="5"/>
        <v>11</v>
      </c>
      <c r="N109" s="3"/>
      <c r="O109" s="3"/>
      <c r="P109" s="3"/>
      <c r="Q109" s="3"/>
      <c r="R109" s="3"/>
      <c r="S109" s="3">
        <f>IF(ISBLANK(Table13[[#This Row],[T1]]),0,IF(Table13[[#This Row],[T1]]&gt;0,1,0))</f>
        <v>0</v>
      </c>
      <c r="T109" s="3">
        <f>IF(ISBLANK(Table13[[#This Row],[T2]]),0,IF(Table13[[#This Row],[T2]]&gt;0,1,0))</f>
        <v>0</v>
      </c>
      <c r="U109" s="3">
        <f>IF(ISBLANK(Table13[[#This Row],[T3]]),0,IF(Table13[[#This Row],[T3]]&gt;0,1,0))</f>
        <v>1</v>
      </c>
      <c r="V109" s="3">
        <f>IF(ISBLANK(Table13[[#This Row],[T4]]),0,IF(Table13[[#This Row],[T4]]&gt;0,1,0))</f>
        <v>0</v>
      </c>
      <c r="W109" s="26">
        <v>78</v>
      </c>
      <c r="X109" s="22">
        <v>17</v>
      </c>
      <c r="Y109" s="3">
        <v>1.2999999999999998</v>
      </c>
      <c r="Z109" s="3"/>
      <c r="AB109" s="30">
        <v>79</v>
      </c>
      <c r="AC109" s="30">
        <v>1.2844651815619317</v>
      </c>
      <c r="AD109" s="30">
        <v>0.71553481843806832</v>
      </c>
    </row>
    <row r="110" spans="1:30">
      <c r="A110" s="4">
        <v>43742.5</v>
      </c>
      <c r="B110">
        <v>43742</v>
      </c>
      <c r="C110" s="3">
        <v>0.5</v>
      </c>
      <c r="D110" s="3">
        <v>12</v>
      </c>
      <c r="E110" s="3">
        <v>4</v>
      </c>
      <c r="F110" s="3">
        <v>0.5</v>
      </c>
      <c r="G110" s="5">
        <v>0.5</v>
      </c>
      <c r="H110" s="3">
        <v>1</v>
      </c>
      <c r="I110" s="3">
        <v>1.55139</v>
      </c>
      <c r="J110" s="12">
        <f t="shared" si="3"/>
        <v>1.2916666666666665</v>
      </c>
      <c r="K110" s="4">
        <v>43742.500000405096</v>
      </c>
      <c r="L110" s="3">
        <f t="shared" si="4"/>
        <v>4</v>
      </c>
      <c r="M110" s="3">
        <f t="shared" si="5"/>
        <v>12</v>
      </c>
      <c r="N110" s="3"/>
      <c r="O110" s="3"/>
      <c r="P110" s="3"/>
      <c r="Q110" s="3"/>
      <c r="R110" s="3"/>
      <c r="S110" s="3">
        <f>IF(ISBLANK(Table13[[#This Row],[T1]]),0,IF(Table13[[#This Row],[T1]]&gt;0,1,0))</f>
        <v>1</v>
      </c>
      <c r="T110" s="3">
        <f>IF(ISBLANK(Table13[[#This Row],[T2]]),0,IF(Table13[[#This Row],[T2]]&gt;0,1,0))</f>
        <v>0</v>
      </c>
      <c r="U110" s="3">
        <f>IF(ISBLANK(Table13[[#This Row],[T3]]),0,IF(Table13[[#This Row],[T3]]&gt;0,1,0))</f>
        <v>0</v>
      </c>
      <c r="V110" s="3">
        <f>IF(ISBLANK(Table13[[#This Row],[T4]]),0,IF(Table13[[#This Row],[T4]]&gt;0,1,0))</f>
        <v>0</v>
      </c>
      <c r="W110" s="25">
        <v>79</v>
      </c>
      <c r="X110" s="23">
        <v>17</v>
      </c>
      <c r="Y110" s="3">
        <v>1</v>
      </c>
      <c r="Z110" s="3"/>
      <c r="AB110" s="30">
        <v>80</v>
      </c>
      <c r="AC110" s="30">
        <v>1.2594031182783239</v>
      </c>
      <c r="AD110" s="30">
        <v>3.0405968817216769</v>
      </c>
    </row>
    <row r="111" spans="1:30">
      <c r="A111" s="4">
        <v>43742.541666666664</v>
      </c>
      <c r="B111">
        <v>43742</v>
      </c>
      <c r="C111" s="3">
        <v>0.54166666666666663</v>
      </c>
      <c r="D111" s="3">
        <v>13</v>
      </c>
      <c r="E111" s="3">
        <v>4</v>
      </c>
      <c r="F111" s="3">
        <v>0.7</v>
      </c>
      <c r="G111" s="5">
        <v>0.6</v>
      </c>
      <c r="H111" s="3">
        <v>1.2999999999999998</v>
      </c>
      <c r="I111" s="3">
        <v>1.55139</v>
      </c>
      <c r="J111" s="12">
        <f t="shared" si="3"/>
        <v>1.4375</v>
      </c>
      <c r="K111" s="4">
        <v>43742.541667129626</v>
      </c>
      <c r="L111" s="3">
        <f t="shared" si="4"/>
        <v>4</v>
      </c>
      <c r="M111" s="3">
        <f t="shared" si="5"/>
        <v>13</v>
      </c>
      <c r="N111" s="3"/>
      <c r="O111" s="3"/>
      <c r="P111" s="3"/>
      <c r="Q111" s="3"/>
      <c r="R111" s="3"/>
      <c r="S111" s="3">
        <f>IF(ISBLANK(Table13[[#This Row],[T1]]),0,IF(Table13[[#This Row],[T1]]&gt;0,1,0))</f>
        <v>1</v>
      </c>
      <c r="T111" s="3">
        <f>IF(ISBLANK(Table13[[#This Row],[T2]]),0,IF(Table13[[#This Row],[T2]]&gt;0,1,0))</f>
        <v>1</v>
      </c>
      <c r="U111" s="3">
        <f>IF(ISBLANK(Table13[[#This Row],[T3]]),0,IF(Table13[[#This Row],[T3]]&gt;0,1,0))</f>
        <v>0</v>
      </c>
      <c r="V111" s="3">
        <f>IF(ISBLANK(Table13[[#This Row],[T4]]),0,IF(Table13[[#This Row],[T4]]&gt;0,1,0))</f>
        <v>0</v>
      </c>
      <c r="W111" s="26">
        <v>77</v>
      </c>
      <c r="X111" s="22">
        <v>17</v>
      </c>
      <c r="Y111" s="3">
        <v>1.2999999999999998</v>
      </c>
      <c r="Z111" s="3"/>
      <c r="AB111" s="30">
        <v>81</v>
      </c>
      <c r="AC111" s="30">
        <v>1.2594031182783239</v>
      </c>
      <c r="AD111" s="30">
        <v>4.540596881721676</v>
      </c>
    </row>
    <row r="112" spans="1:30">
      <c r="A112" s="4">
        <v>43742.583333333336</v>
      </c>
      <c r="B112">
        <v>43742</v>
      </c>
      <c r="C112" s="3">
        <v>0.58333333333333337</v>
      </c>
      <c r="D112" s="3">
        <v>14</v>
      </c>
      <c r="E112" s="3">
        <v>4</v>
      </c>
      <c r="F112" s="3">
        <v>1.6</v>
      </c>
      <c r="G112" s="5">
        <v>0.7</v>
      </c>
      <c r="H112" s="3">
        <v>2.2999999999999998</v>
      </c>
      <c r="I112" s="3">
        <v>1.55139</v>
      </c>
      <c r="J112" s="12">
        <f t="shared" si="3"/>
        <v>1.5291666666666661</v>
      </c>
      <c r="K112" s="4">
        <v>43742.583333854163</v>
      </c>
      <c r="L112" s="3">
        <f t="shared" si="4"/>
        <v>4</v>
      </c>
      <c r="M112" s="3">
        <f t="shared" si="5"/>
        <v>14</v>
      </c>
      <c r="N112" s="3"/>
      <c r="O112" s="3"/>
      <c r="P112" s="3"/>
      <c r="Q112" s="3"/>
      <c r="R112" s="3"/>
      <c r="S112" s="3">
        <f>IF(ISBLANK(Table13[[#This Row],[T1]]),0,IF(Table13[[#This Row],[T1]]&gt;0,1,0))</f>
        <v>0</v>
      </c>
      <c r="T112" s="3">
        <f>IF(ISBLANK(Table13[[#This Row],[T2]]),0,IF(Table13[[#This Row],[T2]]&gt;0,1,0))</f>
        <v>1</v>
      </c>
      <c r="U112" s="3">
        <f>IF(ISBLANK(Table13[[#This Row],[T3]]),0,IF(Table13[[#This Row],[T3]]&gt;0,1,0))</f>
        <v>0</v>
      </c>
      <c r="V112" s="3">
        <f>IF(ISBLANK(Table13[[#This Row],[T4]]),0,IF(Table13[[#This Row],[T4]]&gt;0,1,0))</f>
        <v>0</v>
      </c>
      <c r="W112" s="25">
        <v>79</v>
      </c>
      <c r="X112" s="23">
        <v>17</v>
      </c>
      <c r="Y112" s="3">
        <v>2.2999999999999998</v>
      </c>
      <c r="Z112" s="3"/>
      <c r="AB112" s="30">
        <v>82</v>
      </c>
      <c r="AC112" s="30">
        <v>1.2700655543475856</v>
      </c>
      <c r="AD112" s="30">
        <v>0.42993444565241457</v>
      </c>
    </row>
    <row r="113" spans="1:30">
      <c r="A113" s="4">
        <v>43742.625</v>
      </c>
      <c r="B113">
        <v>43742</v>
      </c>
      <c r="C113" s="3">
        <v>0.625</v>
      </c>
      <c r="D113" s="3">
        <v>15</v>
      </c>
      <c r="E113" s="3">
        <v>4</v>
      </c>
      <c r="F113" s="3">
        <v>0.6</v>
      </c>
      <c r="G113" s="5">
        <v>0.7</v>
      </c>
      <c r="H113" s="3">
        <v>1.2999999999999998</v>
      </c>
      <c r="I113" s="3">
        <v>1.55139</v>
      </c>
      <c r="J113" s="12">
        <f t="shared" si="3"/>
        <v>1.4749999999999996</v>
      </c>
      <c r="K113" s="4">
        <v>43742.625000578701</v>
      </c>
      <c r="L113" s="3">
        <f t="shared" si="4"/>
        <v>4</v>
      </c>
      <c r="M113" s="3">
        <f t="shared" si="5"/>
        <v>15</v>
      </c>
      <c r="N113" s="3"/>
      <c r="O113" s="3"/>
      <c r="P113" s="3"/>
      <c r="Q113" s="3"/>
      <c r="R113" s="3"/>
      <c r="S113" s="3">
        <f>IF(ISBLANK(Table13[[#This Row],[T1]]),0,IF(Table13[[#This Row],[T1]]&gt;0,1,0))</f>
        <v>0</v>
      </c>
      <c r="T113" s="3">
        <f>IF(ISBLANK(Table13[[#This Row],[T2]]),0,IF(Table13[[#This Row],[T2]]&gt;0,1,0))</f>
        <v>1</v>
      </c>
      <c r="U113" s="3">
        <f>IF(ISBLANK(Table13[[#This Row],[T3]]),0,IF(Table13[[#This Row],[T3]]&gt;0,1,0))</f>
        <v>1</v>
      </c>
      <c r="V113" s="3">
        <f>IF(ISBLANK(Table13[[#This Row],[T4]]),0,IF(Table13[[#This Row],[T4]]&gt;0,1,0))</f>
        <v>0</v>
      </c>
      <c r="W113" s="26">
        <v>78</v>
      </c>
      <c r="X113" s="22">
        <v>21</v>
      </c>
      <c r="Y113" s="3">
        <v>1.2999999999999998</v>
      </c>
      <c r="Z113" s="3"/>
      <c r="AB113" s="30">
        <v>83</v>
      </c>
      <c r="AC113" s="30">
        <v>1.2594031182783239</v>
      </c>
      <c r="AD113" s="30">
        <v>0.34059688172167624</v>
      </c>
    </row>
    <row r="114" spans="1:30">
      <c r="A114" s="4">
        <v>43742.666666666664</v>
      </c>
      <c r="B114">
        <v>43742</v>
      </c>
      <c r="C114" s="3">
        <v>0.66666666666666663</v>
      </c>
      <c r="D114" s="3">
        <v>16</v>
      </c>
      <c r="E114" s="3">
        <v>4</v>
      </c>
      <c r="F114" s="3">
        <v>0.5</v>
      </c>
      <c r="G114" s="5">
        <v>0.6</v>
      </c>
      <c r="H114" s="3">
        <v>1.1000000000000001</v>
      </c>
      <c r="I114" s="3">
        <v>1.55139</v>
      </c>
      <c r="J114" s="12">
        <f t="shared" si="3"/>
        <v>1.4666666666666666</v>
      </c>
      <c r="K114" s="4">
        <v>43742.666666666664</v>
      </c>
      <c r="L114" s="3">
        <f t="shared" si="4"/>
        <v>4</v>
      </c>
      <c r="M114" s="3">
        <f t="shared" si="5"/>
        <v>16</v>
      </c>
      <c r="N114" s="3">
        <v>22</v>
      </c>
      <c r="O114" s="3">
        <v>0</v>
      </c>
      <c r="P114" s="3">
        <v>0</v>
      </c>
      <c r="Q114" s="3">
        <v>0</v>
      </c>
      <c r="R114" s="3"/>
      <c r="S114" s="3">
        <f>IF(ISBLANK(Table13[[#This Row],[T1]]),0,IF(Table13[[#This Row],[T1]]&gt;0,1,0))</f>
        <v>0</v>
      </c>
      <c r="T114" s="3">
        <f>IF(ISBLANK(Table13[[#This Row],[T2]]),0,IF(Table13[[#This Row],[T2]]&gt;0,1,0))</f>
        <v>0</v>
      </c>
      <c r="U114" s="3">
        <f>IF(ISBLANK(Table13[[#This Row],[T3]]),0,IF(Table13[[#This Row],[T3]]&gt;0,1,0))</f>
        <v>1</v>
      </c>
      <c r="V114" s="3">
        <f>IF(ISBLANK(Table13[[#This Row],[T4]]),0,IF(Table13[[#This Row],[T4]]&gt;0,1,0))</f>
        <v>0</v>
      </c>
      <c r="W114" s="25">
        <v>74</v>
      </c>
      <c r="X114" s="23">
        <v>21</v>
      </c>
      <c r="Y114" s="3">
        <v>1.1000000000000001</v>
      </c>
      <c r="Z114" s="3"/>
      <c r="AB114" s="30">
        <v>84</v>
      </c>
      <c r="AC114" s="30">
        <v>1.2594031182783239</v>
      </c>
      <c r="AD114" s="30">
        <v>4.059688172167597E-2</v>
      </c>
    </row>
    <row r="115" spans="1:30">
      <c r="A115" s="4">
        <v>43742.708333333336</v>
      </c>
      <c r="B115">
        <v>43742</v>
      </c>
      <c r="C115" s="3">
        <v>0.70833333333333337</v>
      </c>
      <c r="D115" s="3">
        <v>17</v>
      </c>
      <c r="E115" s="3">
        <v>4</v>
      </c>
      <c r="F115" s="3">
        <v>0.9</v>
      </c>
      <c r="G115" s="5">
        <v>0.6</v>
      </c>
      <c r="H115" s="3">
        <v>1.5</v>
      </c>
      <c r="I115" s="3">
        <v>1.55139</v>
      </c>
      <c r="J115" s="12">
        <f t="shared" si="3"/>
        <v>1.4541666666666666</v>
      </c>
      <c r="K115" s="4">
        <v>43742.708333333336</v>
      </c>
      <c r="L115" s="3">
        <f t="shared" si="4"/>
        <v>4</v>
      </c>
      <c r="M115" s="3">
        <f t="shared" si="5"/>
        <v>17</v>
      </c>
      <c r="N115" s="3">
        <v>57</v>
      </c>
      <c r="O115" s="3">
        <v>0</v>
      </c>
      <c r="P115" s="3">
        <v>0</v>
      </c>
      <c r="Q115" s="3">
        <v>0</v>
      </c>
      <c r="R115" s="3"/>
      <c r="S115" s="3">
        <f>IF(ISBLANK(Table13[[#This Row],[T1]]),0,IF(Table13[[#This Row],[T1]]&gt;0,1,0))</f>
        <v>0</v>
      </c>
      <c r="T115" s="3">
        <f>IF(ISBLANK(Table13[[#This Row],[T2]]),0,IF(Table13[[#This Row],[T2]]&gt;0,1,0))</f>
        <v>0</v>
      </c>
      <c r="U115" s="3">
        <f>IF(ISBLANK(Table13[[#This Row],[T3]]),0,IF(Table13[[#This Row],[T3]]&gt;0,1,0))</f>
        <v>1</v>
      </c>
      <c r="V115" s="3">
        <f>IF(ISBLANK(Table13[[#This Row],[T4]]),0,IF(Table13[[#This Row],[T4]]&gt;0,1,0))</f>
        <v>0</v>
      </c>
      <c r="W115" s="26">
        <v>71</v>
      </c>
      <c r="X115" s="22">
        <v>21</v>
      </c>
      <c r="Y115" s="3">
        <v>1.5</v>
      </c>
      <c r="Z115" s="3"/>
      <c r="AB115" s="30">
        <v>85</v>
      </c>
      <c r="AC115" s="30">
        <v>1.3302214491319801</v>
      </c>
      <c r="AD115" s="30">
        <v>0.16977855086801985</v>
      </c>
    </row>
    <row r="116" spans="1:30">
      <c r="A116" s="4">
        <v>43742.75</v>
      </c>
      <c r="B116">
        <v>43742</v>
      </c>
      <c r="C116" s="3">
        <v>0.75</v>
      </c>
      <c r="D116" s="3">
        <v>18</v>
      </c>
      <c r="E116" s="3">
        <v>4</v>
      </c>
      <c r="F116" s="3">
        <v>0.6</v>
      </c>
      <c r="G116" s="5">
        <v>0.7</v>
      </c>
      <c r="H116" s="3">
        <v>1.2999999999999998</v>
      </c>
      <c r="I116" s="3">
        <v>1.55139</v>
      </c>
      <c r="J116" s="12">
        <f t="shared" si="3"/>
        <v>1.4333333333333333</v>
      </c>
      <c r="K116" s="4">
        <v>43742.75</v>
      </c>
      <c r="L116" s="3">
        <f t="shared" si="4"/>
        <v>4</v>
      </c>
      <c r="M116" s="3">
        <f t="shared" si="5"/>
        <v>18</v>
      </c>
      <c r="N116" s="3">
        <v>58</v>
      </c>
      <c r="O116" s="3">
        <v>0</v>
      </c>
      <c r="P116" s="3">
        <v>49</v>
      </c>
      <c r="Q116" s="3">
        <v>0</v>
      </c>
      <c r="R116" s="3"/>
      <c r="S116" s="3">
        <f>IF(ISBLANK(Table13[[#This Row],[T1]]),0,IF(Table13[[#This Row],[T1]]&gt;0,1,0))</f>
        <v>0</v>
      </c>
      <c r="T116" s="3">
        <f>IF(ISBLANK(Table13[[#This Row],[T2]]),0,IF(Table13[[#This Row],[T2]]&gt;0,1,0))</f>
        <v>0</v>
      </c>
      <c r="U116" s="3">
        <f>IF(ISBLANK(Table13[[#This Row],[T3]]),0,IF(Table13[[#This Row],[T3]]&gt;0,1,0))</f>
        <v>1</v>
      </c>
      <c r="V116" s="3">
        <f>IF(ISBLANK(Table13[[#This Row],[T4]]),0,IF(Table13[[#This Row],[T4]]&gt;0,1,0))</f>
        <v>0</v>
      </c>
      <c r="W116" s="25">
        <v>68</v>
      </c>
      <c r="X116" s="23">
        <v>21</v>
      </c>
      <c r="Y116" s="3">
        <v>1.2999999999999998</v>
      </c>
      <c r="Z116" s="3"/>
      <c r="AB116" s="30">
        <v>86</v>
      </c>
      <c r="AC116" s="30">
        <v>1.3408838852012419</v>
      </c>
      <c r="AD116" s="30">
        <v>-4.0883885201242087E-2</v>
      </c>
    </row>
    <row r="117" spans="1:30">
      <c r="A117" s="4">
        <v>43742.791666666664</v>
      </c>
      <c r="B117">
        <v>43742</v>
      </c>
      <c r="C117" s="3">
        <v>0.79166666666666663</v>
      </c>
      <c r="D117" s="3">
        <v>19</v>
      </c>
      <c r="E117" s="3">
        <v>4</v>
      </c>
      <c r="F117" s="3">
        <v>0.6</v>
      </c>
      <c r="G117" s="5">
        <v>0.7</v>
      </c>
      <c r="H117" s="3">
        <v>1.2999999999999998</v>
      </c>
      <c r="I117" s="3">
        <v>1.55139</v>
      </c>
      <c r="J117" s="12">
        <f t="shared" si="3"/>
        <v>1.4166666666666667</v>
      </c>
      <c r="K117" s="4">
        <v>43742.791666666664</v>
      </c>
      <c r="L117" s="3">
        <f t="shared" si="4"/>
        <v>4</v>
      </c>
      <c r="M117" s="3">
        <f t="shared" si="5"/>
        <v>19</v>
      </c>
      <c r="N117" s="3">
        <v>58</v>
      </c>
      <c r="O117" s="3">
        <v>0</v>
      </c>
      <c r="P117" s="3">
        <v>0</v>
      </c>
      <c r="Q117" s="3">
        <v>0</v>
      </c>
      <c r="R117" s="3"/>
      <c r="S117" s="3">
        <f>IF(ISBLANK(Table13[[#This Row],[T1]]),0,IF(Table13[[#This Row],[T1]]&gt;0,1,0))</f>
        <v>0</v>
      </c>
      <c r="T117" s="3">
        <f>IF(ISBLANK(Table13[[#This Row],[T2]]),0,IF(Table13[[#This Row],[T2]]&gt;0,1,0))</f>
        <v>0</v>
      </c>
      <c r="U117" s="3">
        <f>IF(ISBLANK(Table13[[#This Row],[T3]]),0,IF(Table13[[#This Row],[T3]]&gt;0,1,0))</f>
        <v>1</v>
      </c>
      <c r="V117" s="3">
        <f>IF(ISBLANK(Table13[[#This Row],[T4]]),0,IF(Table13[[#This Row],[T4]]&gt;0,1,0))</f>
        <v>0</v>
      </c>
      <c r="W117" s="26">
        <v>63</v>
      </c>
      <c r="X117" s="22">
        <v>20</v>
      </c>
      <c r="Y117" s="3">
        <v>1.2999999999999998</v>
      </c>
      <c r="Z117" s="3"/>
      <c r="AB117" s="30">
        <v>87</v>
      </c>
      <c r="AC117" s="30">
        <v>1.175025331097121</v>
      </c>
      <c r="AD117" s="30">
        <v>1.2249746689028789</v>
      </c>
    </row>
    <row r="118" spans="1:30">
      <c r="A118" s="4">
        <v>43742.833333333336</v>
      </c>
      <c r="B118">
        <v>43742</v>
      </c>
      <c r="C118" s="3">
        <v>0.83333333333333337</v>
      </c>
      <c r="D118" s="3">
        <v>20</v>
      </c>
      <c r="E118" s="3">
        <v>4</v>
      </c>
      <c r="F118" s="3">
        <v>0.8</v>
      </c>
      <c r="G118" s="5">
        <v>0.5</v>
      </c>
      <c r="H118" s="3">
        <v>1.3</v>
      </c>
      <c r="I118" s="3">
        <v>1.55139</v>
      </c>
      <c r="J118" s="12">
        <f t="shared" si="3"/>
        <v>1.3958333333333333</v>
      </c>
      <c r="K118" s="4">
        <v>43742.833333333336</v>
      </c>
      <c r="L118" s="3">
        <f t="shared" si="4"/>
        <v>4</v>
      </c>
      <c r="M118" s="3">
        <f t="shared" si="5"/>
        <v>20</v>
      </c>
      <c r="N118" s="3">
        <v>58</v>
      </c>
      <c r="O118" s="3">
        <v>0</v>
      </c>
      <c r="P118" s="3">
        <v>0</v>
      </c>
      <c r="Q118" s="3">
        <v>0</v>
      </c>
      <c r="R118" s="3"/>
      <c r="S118" s="3">
        <f>IF(ISBLANK(Table13[[#This Row],[T1]]),0,IF(Table13[[#This Row],[T1]]&gt;0,1,0))</f>
        <v>1</v>
      </c>
      <c r="T118" s="3">
        <f>IF(ISBLANK(Table13[[#This Row],[T2]]),0,IF(Table13[[#This Row],[T2]]&gt;0,1,0))</f>
        <v>0</v>
      </c>
      <c r="U118" s="3">
        <f>IF(ISBLANK(Table13[[#This Row],[T3]]),0,IF(Table13[[#This Row],[T3]]&gt;0,1,0))</f>
        <v>1</v>
      </c>
      <c r="V118" s="3">
        <f>IF(ISBLANK(Table13[[#This Row],[T4]]),0,IF(Table13[[#This Row],[T4]]&gt;0,1,0))</f>
        <v>0</v>
      </c>
      <c r="W118" s="25">
        <v>59</v>
      </c>
      <c r="X118" s="23">
        <v>21</v>
      </c>
      <c r="Y118" s="3">
        <v>1.3</v>
      </c>
      <c r="Z118" s="3"/>
      <c r="AB118" s="30">
        <v>88</v>
      </c>
      <c r="AC118" s="30">
        <v>1.3515463212705039</v>
      </c>
      <c r="AD118" s="30">
        <v>0.34845367872949606</v>
      </c>
    </row>
    <row r="119" spans="1:30">
      <c r="A119" s="4">
        <v>43742.875</v>
      </c>
      <c r="B119">
        <v>43742</v>
      </c>
      <c r="C119" s="3">
        <v>0.875</v>
      </c>
      <c r="D119" s="3">
        <v>21</v>
      </c>
      <c r="E119" s="3">
        <v>4</v>
      </c>
      <c r="F119" s="3">
        <v>1.7</v>
      </c>
      <c r="G119" s="5">
        <v>0.7</v>
      </c>
      <c r="H119" s="3">
        <v>2.4</v>
      </c>
      <c r="I119" s="3">
        <v>1.55139</v>
      </c>
      <c r="J119" s="12">
        <f t="shared" si="3"/>
        <v>1.4166666666666667</v>
      </c>
      <c r="K119" s="4">
        <v>43742.875</v>
      </c>
      <c r="L119" s="3">
        <f t="shared" si="4"/>
        <v>4</v>
      </c>
      <c r="M119" s="3">
        <f t="shared" si="5"/>
        <v>21</v>
      </c>
      <c r="N119" s="3">
        <v>57</v>
      </c>
      <c r="O119" s="3">
        <v>0</v>
      </c>
      <c r="P119" s="3">
        <v>0</v>
      </c>
      <c r="Q119" s="3">
        <v>0</v>
      </c>
      <c r="R119" s="3"/>
      <c r="S119" s="3">
        <f>IF(ISBLANK(Table13[[#This Row],[T1]]),0,IF(Table13[[#This Row],[T1]]&gt;0,1,0))</f>
        <v>1</v>
      </c>
      <c r="T119" s="3">
        <f>IF(ISBLANK(Table13[[#This Row],[T2]]),0,IF(Table13[[#This Row],[T2]]&gt;0,1,0))</f>
        <v>0</v>
      </c>
      <c r="U119" s="3">
        <f>IF(ISBLANK(Table13[[#This Row],[T3]]),0,IF(Table13[[#This Row],[T3]]&gt;0,1,0))</f>
        <v>1</v>
      </c>
      <c r="V119" s="3">
        <f>IF(ISBLANK(Table13[[#This Row],[T4]]),0,IF(Table13[[#This Row],[T4]]&gt;0,1,0))</f>
        <v>0</v>
      </c>
      <c r="W119" s="26">
        <v>57</v>
      </c>
      <c r="X119" s="22">
        <v>21</v>
      </c>
      <c r="Y119" s="3">
        <v>2.4</v>
      </c>
      <c r="Z119" s="3"/>
      <c r="AB119" s="30">
        <v>89</v>
      </c>
      <c r="AC119" s="30">
        <v>1.3872708206233735</v>
      </c>
      <c r="AD119" s="30">
        <v>0.31272917937662648</v>
      </c>
    </row>
    <row r="120" spans="1:30">
      <c r="A120" s="4">
        <v>43742.916666666664</v>
      </c>
      <c r="B120">
        <v>43742</v>
      </c>
      <c r="C120" s="3">
        <v>0.91666666666666663</v>
      </c>
      <c r="D120" s="3">
        <v>22</v>
      </c>
      <c r="E120" s="3">
        <v>4</v>
      </c>
      <c r="F120" s="3">
        <v>1.6</v>
      </c>
      <c r="G120" s="5">
        <v>0.9</v>
      </c>
      <c r="H120" s="3">
        <v>2.5</v>
      </c>
      <c r="I120" s="3">
        <v>1.55139</v>
      </c>
      <c r="J120" s="12">
        <f t="shared" si="3"/>
        <v>1.3541666666666667</v>
      </c>
      <c r="K120" s="4">
        <v>43742.916666666664</v>
      </c>
      <c r="L120" s="3">
        <f t="shared" si="4"/>
        <v>4</v>
      </c>
      <c r="M120" s="3">
        <f t="shared" si="5"/>
        <v>22</v>
      </c>
      <c r="N120" s="3">
        <v>58</v>
      </c>
      <c r="O120" s="3">
        <v>0</v>
      </c>
      <c r="P120" s="3">
        <v>6</v>
      </c>
      <c r="Q120" s="3">
        <v>0</v>
      </c>
      <c r="R120" s="3"/>
      <c r="S120" s="3">
        <f>IF(ISBLANK(Table13[[#This Row],[T1]]),0,IF(Table13[[#This Row],[T1]]&gt;0,1,0))</f>
        <v>1</v>
      </c>
      <c r="T120" s="3">
        <f>IF(ISBLANK(Table13[[#This Row],[T2]]),0,IF(Table13[[#This Row],[T2]]&gt;0,1,0))</f>
        <v>1</v>
      </c>
      <c r="U120" s="3">
        <f>IF(ISBLANK(Table13[[#This Row],[T3]]),0,IF(Table13[[#This Row],[T3]]&gt;0,1,0))</f>
        <v>1</v>
      </c>
      <c r="V120" s="3">
        <f>IF(ISBLANK(Table13[[#This Row],[T4]]),0,IF(Table13[[#This Row],[T4]]&gt;0,1,0))</f>
        <v>0</v>
      </c>
      <c r="W120" s="25">
        <v>56</v>
      </c>
      <c r="X120" s="23">
        <v>17</v>
      </c>
      <c r="Y120" s="3">
        <v>2.5</v>
      </c>
      <c r="Z120" s="3"/>
      <c r="AB120" s="30">
        <v>90</v>
      </c>
      <c r="AC120" s="30">
        <v>1.2427608410951114</v>
      </c>
      <c r="AD120" s="30">
        <v>0.25723915890488858</v>
      </c>
    </row>
    <row r="121" spans="1:30">
      <c r="A121" s="4">
        <v>43742.958333333336</v>
      </c>
      <c r="B121">
        <v>43742</v>
      </c>
      <c r="C121" s="3">
        <v>0.95833333333333337</v>
      </c>
      <c r="D121" s="3">
        <v>23</v>
      </c>
      <c r="E121" s="3">
        <v>4</v>
      </c>
      <c r="F121" s="3">
        <v>0.3</v>
      </c>
      <c r="G121" s="5">
        <v>0.3</v>
      </c>
      <c r="H121" s="3">
        <v>0.6</v>
      </c>
      <c r="I121" s="3">
        <v>1.55139</v>
      </c>
      <c r="J121" s="12">
        <f t="shared" si="3"/>
        <v>1.2750000000000001</v>
      </c>
      <c r="K121" s="4">
        <v>43742.958333333336</v>
      </c>
      <c r="L121" s="3">
        <f t="shared" si="4"/>
        <v>4</v>
      </c>
      <c r="M121" s="3">
        <f t="shared" si="5"/>
        <v>23</v>
      </c>
      <c r="N121" s="3">
        <v>58</v>
      </c>
      <c r="O121" s="3">
        <v>0</v>
      </c>
      <c r="P121" s="3">
        <v>58</v>
      </c>
      <c r="Q121" s="3">
        <v>0</v>
      </c>
      <c r="R121" s="3"/>
      <c r="S121" s="3">
        <f>IF(ISBLANK(Table13[[#This Row],[T1]]),0,IF(Table13[[#This Row],[T1]]&gt;0,1,0))</f>
        <v>1</v>
      </c>
      <c r="T121" s="3">
        <f>IF(ISBLANK(Table13[[#This Row],[T2]]),0,IF(Table13[[#This Row],[T2]]&gt;0,1,0))</f>
        <v>1</v>
      </c>
      <c r="U121" s="3">
        <f>IF(ISBLANK(Table13[[#This Row],[T3]]),0,IF(Table13[[#This Row],[T3]]&gt;0,1,0))</f>
        <v>1</v>
      </c>
      <c r="V121" s="3">
        <f>IF(ISBLANK(Table13[[#This Row],[T4]]),0,IF(Table13[[#This Row],[T4]]&gt;0,1,0))</f>
        <v>0</v>
      </c>
      <c r="W121" s="26">
        <v>54</v>
      </c>
      <c r="X121" s="22">
        <v>17</v>
      </c>
      <c r="Y121" s="3">
        <v>0.6</v>
      </c>
      <c r="Z121" s="3"/>
      <c r="AB121" s="30">
        <v>91</v>
      </c>
      <c r="AC121" s="30">
        <v>1.2427608410951114</v>
      </c>
      <c r="AD121" s="30">
        <v>0.15723915890488849</v>
      </c>
    </row>
    <row r="122" spans="1:30">
      <c r="A122" s="4">
        <v>43743</v>
      </c>
      <c r="B122">
        <v>43743</v>
      </c>
      <c r="C122" s="3">
        <v>0</v>
      </c>
      <c r="D122" s="3">
        <v>0</v>
      </c>
      <c r="E122" s="3">
        <v>5</v>
      </c>
      <c r="F122" s="3">
        <v>0.3</v>
      </c>
      <c r="G122" s="5">
        <v>0.2</v>
      </c>
      <c r="H122" s="3">
        <v>0.5</v>
      </c>
      <c r="I122" s="3">
        <v>1.55139</v>
      </c>
      <c r="J122" s="12">
        <f t="shared" si="3"/>
        <v>1.3625</v>
      </c>
      <c r="K122" s="4">
        <v>43743</v>
      </c>
      <c r="L122" s="3">
        <f t="shared" si="4"/>
        <v>5</v>
      </c>
      <c r="M122" s="3">
        <f t="shared" si="5"/>
        <v>0</v>
      </c>
      <c r="N122" s="3">
        <v>58</v>
      </c>
      <c r="O122" s="3">
        <v>0</v>
      </c>
      <c r="P122" s="3">
        <v>58</v>
      </c>
      <c r="Q122" s="3">
        <v>0</v>
      </c>
      <c r="R122" s="3"/>
      <c r="S122" s="3">
        <f>IF(ISBLANK(Table13[[#This Row],[T1]]),0,IF(Table13[[#This Row],[T1]]&gt;0,1,0))</f>
        <v>1</v>
      </c>
      <c r="T122" s="3">
        <f>IF(ISBLANK(Table13[[#This Row],[T2]]),0,IF(Table13[[#This Row],[T2]]&gt;0,1,0))</f>
        <v>1</v>
      </c>
      <c r="U122" s="3">
        <f>IF(ISBLANK(Table13[[#This Row],[T3]]),0,IF(Table13[[#This Row],[T3]]&gt;0,1,0))</f>
        <v>1</v>
      </c>
      <c r="V122" s="3">
        <f>IF(ISBLANK(Table13[[#This Row],[T4]]),0,IF(Table13[[#This Row],[T4]]&gt;0,1,0))</f>
        <v>0</v>
      </c>
      <c r="W122" s="25">
        <v>54</v>
      </c>
      <c r="X122" s="23">
        <v>21</v>
      </c>
      <c r="Y122" s="3">
        <v>0.5</v>
      </c>
      <c r="Z122" s="3"/>
      <c r="AB122" s="30">
        <v>92</v>
      </c>
      <c r="AC122" s="30">
        <v>1.3164761922070523</v>
      </c>
      <c r="AD122" s="30">
        <v>-0.1164761922070523</v>
      </c>
    </row>
    <row r="123" spans="1:30">
      <c r="A123" s="4">
        <v>43743.041666666664</v>
      </c>
      <c r="B123">
        <v>43743</v>
      </c>
      <c r="C123" s="3">
        <v>4.1666666666666664E-2</v>
      </c>
      <c r="D123" s="3">
        <v>1</v>
      </c>
      <c r="E123" s="3">
        <v>5</v>
      </c>
      <c r="F123" s="3">
        <v>0.2</v>
      </c>
      <c r="G123" s="5">
        <v>0.2</v>
      </c>
      <c r="H123" s="3">
        <v>0.4</v>
      </c>
      <c r="I123" s="3">
        <v>1.55139</v>
      </c>
      <c r="J123" s="12">
        <f t="shared" si="3"/>
        <v>1.3791666666666667</v>
      </c>
      <c r="K123" s="4">
        <v>43743.041666666664</v>
      </c>
      <c r="L123" s="3">
        <f t="shared" si="4"/>
        <v>5</v>
      </c>
      <c r="M123" s="3">
        <f t="shared" si="5"/>
        <v>1</v>
      </c>
      <c r="N123" s="3">
        <v>58</v>
      </c>
      <c r="O123" s="3">
        <v>0</v>
      </c>
      <c r="P123" s="3">
        <v>58</v>
      </c>
      <c r="Q123" s="3">
        <v>0</v>
      </c>
      <c r="R123" s="3"/>
      <c r="S123" s="3">
        <f>IF(ISBLANK(Table13[[#This Row],[T1]]),0,IF(Table13[[#This Row],[T1]]&gt;0,1,0))</f>
        <v>1</v>
      </c>
      <c r="T123" s="3">
        <f>IF(ISBLANK(Table13[[#This Row],[T2]]),0,IF(Table13[[#This Row],[T2]]&gt;0,1,0))</f>
        <v>1</v>
      </c>
      <c r="U123" s="3">
        <f>IF(ISBLANK(Table13[[#This Row],[T3]]),0,IF(Table13[[#This Row],[T3]]&gt;0,1,0))</f>
        <v>1</v>
      </c>
      <c r="V123" s="3">
        <f>IF(ISBLANK(Table13[[#This Row],[T4]]),0,IF(Table13[[#This Row],[T4]]&gt;0,1,0))</f>
        <v>0</v>
      </c>
      <c r="W123" s="26">
        <v>53</v>
      </c>
      <c r="X123" s="22">
        <v>11</v>
      </c>
      <c r="Y123" s="3">
        <v>0.4</v>
      </c>
      <c r="Z123" s="3"/>
      <c r="AB123" s="30">
        <v>93</v>
      </c>
      <c r="AC123" s="30">
        <v>1.4465865445209682</v>
      </c>
      <c r="AD123" s="30">
        <v>-0.14658654452096842</v>
      </c>
    </row>
    <row r="124" spans="1:30">
      <c r="A124" s="4">
        <v>43743.083333333336</v>
      </c>
      <c r="B124">
        <v>43743</v>
      </c>
      <c r="C124" s="3">
        <v>8.3333333333333329E-2</v>
      </c>
      <c r="D124" s="3">
        <v>2</v>
      </c>
      <c r="E124" s="3">
        <v>5</v>
      </c>
      <c r="F124" s="3">
        <v>0.2</v>
      </c>
      <c r="G124" s="5">
        <v>0.2</v>
      </c>
      <c r="H124" s="3">
        <v>0.4</v>
      </c>
      <c r="I124" s="3">
        <v>1.55139</v>
      </c>
      <c r="J124" s="12">
        <f t="shared" si="3"/>
        <v>1.4333333333333336</v>
      </c>
      <c r="K124" s="4">
        <v>43743.083333333336</v>
      </c>
      <c r="L124" s="3">
        <f t="shared" si="4"/>
        <v>5</v>
      </c>
      <c r="M124" s="3">
        <f t="shared" si="5"/>
        <v>2</v>
      </c>
      <c r="N124" s="3">
        <v>57</v>
      </c>
      <c r="O124" s="3">
        <v>7</v>
      </c>
      <c r="P124" s="3">
        <v>57</v>
      </c>
      <c r="Q124" s="3">
        <v>0</v>
      </c>
      <c r="R124" s="3"/>
      <c r="S124" s="3">
        <f>IF(ISBLANK(Table13[[#This Row],[T1]]),0,IF(Table13[[#This Row],[T1]]&gt;0,1,0))</f>
        <v>1</v>
      </c>
      <c r="T124" s="3">
        <f>IF(ISBLANK(Table13[[#This Row],[T2]]),0,IF(Table13[[#This Row],[T2]]&gt;0,1,0))</f>
        <v>1</v>
      </c>
      <c r="U124" s="3">
        <f>IF(ISBLANK(Table13[[#This Row],[T3]]),0,IF(Table13[[#This Row],[T3]]&gt;0,1,0))</f>
        <v>1</v>
      </c>
      <c r="V124" s="3">
        <f>IF(ISBLANK(Table13[[#This Row],[T4]]),0,IF(Table13[[#This Row],[T4]]&gt;0,1,0))</f>
        <v>0</v>
      </c>
      <c r="W124" s="25">
        <v>51</v>
      </c>
      <c r="X124" s="23">
        <v>11</v>
      </c>
      <c r="Y124" s="3">
        <v>0.4</v>
      </c>
      <c r="Z124" s="3"/>
      <c r="AB124" s="30">
        <v>94</v>
      </c>
      <c r="AC124" s="30">
        <v>1.3835336294782894</v>
      </c>
      <c r="AD124" s="30">
        <v>-0.3835336294782894</v>
      </c>
    </row>
    <row r="125" spans="1:30">
      <c r="A125" s="4">
        <v>43743.125</v>
      </c>
      <c r="B125">
        <v>43743</v>
      </c>
      <c r="C125" s="3">
        <v>0.125</v>
      </c>
      <c r="D125" s="3">
        <v>3</v>
      </c>
      <c r="E125" s="3">
        <v>5</v>
      </c>
      <c r="F125" s="3">
        <v>0.8</v>
      </c>
      <c r="G125" s="5">
        <v>1</v>
      </c>
      <c r="H125" s="3">
        <v>1.8</v>
      </c>
      <c r="I125" s="3">
        <v>1.55139</v>
      </c>
      <c r="J125" s="12">
        <f t="shared" si="3"/>
        <v>1.4375000000000002</v>
      </c>
      <c r="K125" s="4">
        <v>43743.125</v>
      </c>
      <c r="L125" s="3">
        <f t="shared" si="4"/>
        <v>5</v>
      </c>
      <c r="M125" s="3">
        <f t="shared" si="5"/>
        <v>3</v>
      </c>
      <c r="N125" s="3">
        <v>58</v>
      </c>
      <c r="O125" s="3">
        <v>47</v>
      </c>
      <c r="P125" s="3">
        <v>58</v>
      </c>
      <c r="Q125" s="3">
        <v>0</v>
      </c>
      <c r="R125" s="3"/>
      <c r="S125" s="3">
        <f>IF(ISBLANK(Table13[[#This Row],[T1]]),0,IF(Table13[[#This Row],[T1]]&gt;0,1,0))</f>
        <v>1</v>
      </c>
      <c r="T125" s="3">
        <f>IF(ISBLANK(Table13[[#This Row],[T2]]),0,IF(Table13[[#This Row],[T2]]&gt;0,1,0))</f>
        <v>1</v>
      </c>
      <c r="U125" s="3">
        <f>IF(ISBLANK(Table13[[#This Row],[T3]]),0,IF(Table13[[#This Row],[T3]]&gt;0,1,0))</f>
        <v>1</v>
      </c>
      <c r="V125" s="3">
        <f>IF(ISBLANK(Table13[[#This Row],[T4]]),0,IF(Table13[[#This Row],[T4]]&gt;0,1,0))</f>
        <v>0</v>
      </c>
      <c r="W125" s="26">
        <v>51</v>
      </c>
      <c r="X125" s="22">
        <v>11</v>
      </c>
      <c r="Y125" s="3">
        <v>1.8</v>
      </c>
      <c r="Z125" s="3"/>
      <c r="AB125" s="30">
        <v>95</v>
      </c>
      <c r="AC125" s="30">
        <v>1.3622087573397657</v>
      </c>
      <c r="AD125" s="30">
        <v>0.63779124266023435</v>
      </c>
    </row>
    <row r="126" spans="1:30">
      <c r="A126" s="4">
        <v>43743.166666666664</v>
      </c>
      <c r="B126">
        <v>43743</v>
      </c>
      <c r="C126" s="3">
        <v>0.16666666666666666</v>
      </c>
      <c r="D126" s="3">
        <v>4</v>
      </c>
      <c r="E126" s="3">
        <v>5</v>
      </c>
      <c r="F126" s="3">
        <v>0.2</v>
      </c>
      <c r="G126" s="5">
        <v>0.2</v>
      </c>
      <c r="H126" s="3">
        <v>0.4</v>
      </c>
      <c r="I126" s="3">
        <v>1.55139</v>
      </c>
      <c r="J126" s="12">
        <f t="shared" si="3"/>
        <v>1.3833333333333335</v>
      </c>
      <c r="K126" s="4">
        <v>43743.166666666664</v>
      </c>
      <c r="L126" s="3">
        <f t="shared" si="4"/>
        <v>5</v>
      </c>
      <c r="M126" s="3">
        <f t="shared" si="5"/>
        <v>4</v>
      </c>
      <c r="N126" s="3">
        <v>58</v>
      </c>
      <c r="O126" s="3">
        <v>30</v>
      </c>
      <c r="P126" s="3">
        <v>58</v>
      </c>
      <c r="Q126" s="3">
        <v>0</v>
      </c>
      <c r="R126" s="3"/>
      <c r="S126" s="3">
        <f>IF(ISBLANK(Table13[[#This Row],[T1]]),0,IF(Table13[[#This Row],[T1]]&gt;0,1,0))</f>
        <v>1</v>
      </c>
      <c r="T126" s="3">
        <f>IF(ISBLANK(Table13[[#This Row],[T2]]),0,IF(Table13[[#This Row],[T2]]&gt;0,1,0))</f>
        <v>1</v>
      </c>
      <c r="U126" s="3">
        <f>IF(ISBLANK(Table13[[#This Row],[T3]]),0,IF(Table13[[#This Row],[T3]]&gt;0,1,0))</f>
        <v>1</v>
      </c>
      <c r="V126" s="3">
        <f>IF(ISBLANK(Table13[[#This Row],[T4]]),0,IF(Table13[[#This Row],[T4]]&gt;0,1,0))</f>
        <v>0</v>
      </c>
      <c r="W126" s="25">
        <v>50</v>
      </c>
      <c r="X126" s="23">
        <v>13</v>
      </c>
      <c r="Y126" s="3">
        <v>0.4</v>
      </c>
      <c r="Z126" s="3"/>
      <c r="AB126" s="30">
        <v>96</v>
      </c>
      <c r="AC126" s="30">
        <v>1.3622087573397657</v>
      </c>
      <c r="AD126" s="30">
        <v>1.2377912426602344</v>
      </c>
    </row>
    <row r="127" spans="1:30">
      <c r="A127" s="4">
        <v>43743.208333333336</v>
      </c>
      <c r="B127">
        <v>43743</v>
      </c>
      <c r="C127" s="3">
        <v>0.20833333333333334</v>
      </c>
      <c r="D127" s="3">
        <v>5</v>
      </c>
      <c r="E127" s="3">
        <v>5</v>
      </c>
      <c r="F127" s="3">
        <v>0.2</v>
      </c>
      <c r="G127" s="5">
        <v>0.2</v>
      </c>
      <c r="H127" s="3">
        <v>0.4</v>
      </c>
      <c r="I127" s="3">
        <v>1.55139</v>
      </c>
      <c r="J127" s="12">
        <f t="shared" si="3"/>
        <v>1.3833333333333331</v>
      </c>
      <c r="K127" s="4">
        <v>43743.208333333336</v>
      </c>
      <c r="L127" s="3">
        <f t="shared" si="4"/>
        <v>5</v>
      </c>
      <c r="M127" s="3">
        <f t="shared" si="5"/>
        <v>5</v>
      </c>
      <c r="N127" s="3">
        <v>58</v>
      </c>
      <c r="O127" s="3">
        <v>29</v>
      </c>
      <c r="P127" s="3">
        <v>58</v>
      </c>
      <c r="Q127" s="3">
        <v>0</v>
      </c>
      <c r="R127" s="3"/>
      <c r="S127" s="3">
        <f>IF(ISBLANK(Table13[[#This Row],[T1]]),0,IF(Table13[[#This Row],[T1]]&gt;0,1,0))</f>
        <v>1</v>
      </c>
      <c r="T127" s="3">
        <f>IF(ISBLANK(Table13[[#This Row],[T2]]),0,IF(Table13[[#This Row],[T2]]&gt;0,1,0))</f>
        <v>1</v>
      </c>
      <c r="U127" s="3">
        <f>IF(ISBLANK(Table13[[#This Row],[T3]]),0,IF(Table13[[#This Row],[T3]]&gt;0,1,0))</f>
        <v>1</v>
      </c>
      <c r="V127" s="3">
        <f>IF(ISBLANK(Table13[[#This Row],[T4]]),0,IF(Table13[[#This Row],[T4]]&gt;0,1,0))</f>
        <v>0</v>
      </c>
      <c r="W127" s="26">
        <v>50</v>
      </c>
      <c r="X127" s="22">
        <v>11</v>
      </c>
      <c r="Y127" s="3">
        <v>0.4</v>
      </c>
      <c r="Z127" s="3"/>
      <c r="AB127" s="30">
        <v>97</v>
      </c>
      <c r="AC127" s="30">
        <v>1.3622087573397657</v>
      </c>
      <c r="AD127" s="30">
        <v>-6.220875733976583E-2</v>
      </c>
    </row>
    <row r="128" spans="1:30">
      <c r="A128" s="4">
        <v>43743.25</v>
      </c>
      <c r="B128">
        <v>43743</v>
      </c>
      <c r="C128" s="3">
        <v>0.25</v>
      </c>
      <c r="D128" s="3">
        <v>6</v>
      </c>
      <c r="E128" s="3">
        <v>5</v>
      </c>
      <c r="F128" s="3">
        <v>0.2</v>
      </c>
      <c r="G128" s="5">
        <v>0.2</v>
      </c>
      <c r="H128" s="3">
        <v>0.4</v>
      </c>
      <c r="I128" s="3">
        <v>1.55139</v>
      </c>
      <c r="J128" s="12">
        <f t="shared" si="3"/>
        <v>1.3916666666666668</v>
      </c>
      <c r="K128" s="4">
        <v>43743.25</v>
      </c>
      <c r="L128" s="3">
        <f t="shared" si="4"/>
        <v>5</v>
      </c>
      <c r="M128" s="3">
        <f t="shared" si="5"/>
        <v>6</v>
      </c>
      <c r="N128" s="3">
        <v>58</v>
      </c>
      <c r="O128" s="3">
        <v>25</v>
      </c>
      <c r="P128" s="3">
        <v>58</v>
      </c>
      <c r="Q128" s="3">
        <v>0</v>
      </c>
      <c r="R128" s="3"/>
      <c r="S128" s="3">
        <f>IF(ISBLANK(Table13[[#This Row],[T1]]),0,IF(Table13[[#This Row],[T1]]&gt;0,1,0))</f>
        <v>1</v>
      </c>
      <c r="T128" s="3">
        <f>IF(ISBLANK(Table13[[#This Row],[T2]]),0,IF(Table13[[#This Row],[T2]]&gt;0,1,0))</f>
        <v>1</v>
      </c>
      <c r="U128" s="3">
        <f>IF(ISBLANK(Table13[[#This Row],[T3]]),0,IF(Table13[[#This Row],[T3]]&gt;0,1,0))</f>
        <v>1</v>
      </c>
      <c r="V128" s="3">
        <f>IF(ISBLANK(Table13[[#This Row],[T4]]),0,IF(Table13[[#This Row],[T4]]&gt;0,1,0))</f>
        <v>0</v>
      </c>
      <c r="W128" s="25">
        <v>49</v>
      </c>
      <c r="X128" s="23">
        <v>17</v>
      </c>
      <c r="Y128" s="3">
        <v>0.4</v>
      </c>
      <c r="Z128" s="3"/>
      <c r="AB128" s="30">
        <v>98</v>
      </c>
      <c r="AC128" s="30">
        <v>1.4359241084517065</v>
      </c>
      <c r="AD128" s="30">
        <v>-0.23592410845170653</v>
      </c>
    </row>
    <row r="129" spans="1:30">
      <c r="A129" s="4">
        <v>43743.291666666664</v>
      </c>
      <c r="B129">
        <v>43743</v>
      </c>
      <c r="C129" s="3">
        <v>0.29166666666666669</v>
      </c>
      <c r="D129" s="3">
        <v>7</v>
      </c>
      <c r="E129" s="3">
        <v>5</v>
      </c>
      <c r="F129" s="3">
        <v>0.2</v>
      </c>
      <c r="G129" s="5">
        <v>0.2</v>
      </c>
      <c r="H129" s="3">
        <v>0.4</v>
      </c>
      <c r="I129" s="3">
        <v>1.55139</v>
      </c>
      <c r="J129" s="12">
        <f t="shared" si="3"/>
        <v>1.4000000000000001</v>
      </c>
      <c r="K129" s="4">
        <v>43743.291666666664</v>
      </c>
      <c r="L129" s="3">
        <f t="shared" si="4"/>
        <v>5</v>
      </c>
      <c r="M129" s="3">
        <f t="shared" si="5"/>
        <v>7</v>
      </c>
      <c r="N129" s="3">
        <v>57</v>
      </c>
      <c r="O129" s="3">
        <v>29</v>
      </c>
      <c r="P129" s="3">
        <v>57</v>
      </c>
      <c r="Q129" s="3">
        <v>0</v>
      </c>
      <c r="R129" s="3"/>
      <c r="S129" s="3">
        <f>IF(ISBLANK(Table13[[#This Row],[T1]]),0,IF(Table13[[#This Row],[T1]]&gt;0,1,0))</f>
        <v>1</v>
      </c>
      <c r="T129" s="3">
        <f>IF(ISBLANK(Table13[[#This Row],[T2]]),0,IF(Table13[[#This Row],[T2]]&gt;0,1,0))</f>
        <v>1</v>
      </c>
      <c r="U129" s="3">
        <f>IF(ISBLANK(Table13[[#This Row],[T3]]),0,IF(Table13[[#This Row],[T3]]&gt;0,1,0))</f>
        <v>1</v>
      </c>
      <c r="V129" s="3">
        <f>IF(ISBLANK(Table13[[#This Row],[T4]]),0,IF(Table13[[#This Row],[T4]]&gt;0,1,0))</f>
        <v>0</v>
      </c>
      <c r="W129" s="26">
        <v>51</v>
      </c>
      <c r="X129" s="22">
        <v>11</v>
      </c>
      <c r="Y129" s="3">
        <v>0.4</v>
      </c>
      <c r="Z129" s="3"/>
      <c r="AB129" s="30">
        <v>99</v>
      </c>
      <c r="AC129" s="30">
        <v>1.2700655543475856</v>
      </c>
      <c r="AD129" s="30">
        <v>-7.0065554347585657E-2</v>
      </c>
    </row>
    <row r="130" spans="1:30">
      <c r="A130" s="4">
        <v>43743.333333333336</v>
      </c>
      <c r="B130">
        <v>43743</v>
      </c>
      <c r="C130" s="3">
        <v>0.33333333333333331</v>
      </c>
      <c r="D130" s="3">
        <v>8</v>
      </c>
      <c r="E130" s="3">
        <v>5</v>
      </c>
      <c r="F130" s="3">
        <v>0.2</v>
      </c>
      <c r="G130" s="5">
        <v>0.3</v>
      </c>
      <c r="H130" s="3">
        <v>0.5</v>
      </c>
      <c r="I130" s="3">
        <v>1.55139</v>
      </c>
      <c r="J130" s="12">
        <f t="shared" ref="J130:J193" si="6">AVERAGE(H130:H153)</f>
        <v>1.458333333333333</v>
      </c>
      <c r="K130" s="4">
        <v>43743.333333333336</v>
      </c>
      <c r="L130" s="3">
        <f t="shared" ref="L130:L193" si="7">DAY(K130)</f>
        <v>5</v>
      </c>
      <c r="M130" s="3">
        <f t="shared" ref="M130:M193" si="8">HOUR(K130)</f>
        <v>8</v>
      </c>
      <c r="N130" s="3">
        <v>50</v>
      </c>
      <c r="O130" s="3">
        <v>36</v>
      </c>
      <c r="P130" s="3">
        <v>58</v>
      </c>
      <c r="Q130" s="3">
        <v>0</v>
      </c>
      <c r="R130" s="3"/>
      <c r="S130" s="3">
        <f>IF(ISBLANK(Table13[[#This Row],[T1]]),0,IF(Table13[[#This Row],[T1]]&gt;0,1,0))</f>
        <v>0</v>
      </c>
      <c r="T130" s="3">
        <f>IF(ISBLANK(Table13[[#This Row],[T2]]),0,IF(Table13[[#This Row],[T2]]&gt;0,1,0))</f>
        <v>0</v>
      </c>
      <c r="U130" s="3">
        <f>IF(ISBLANK(Table13[[#This Row],[T3]]),0,IF(Table13[[#This Row],[T3]]&gt;0,1,0))</f>
        <v>0</v>
      </c>
      <c r="V130" s="3">
        <f>IF(ISBLANK(Table13[[#This Row],[T4]]),0,IF(Table13[[#This Row],[T4]]&gt;0,1,0))</f>
        <v>0</v>
      </c>
      <c r="W130" s="25">
        <v>55</v>
      </c>
      <c r="X130" s="23">
        <v>17</v>
      </c>
      <c r="Y130" s="3">
        <v>0.5</v>
      </c>
      <c r="Z130" s="3"/>
      <c r="AB130" s="30">
        <v>100</v>
      </c>
      <c r="AC130" s="30">
        <v>1.2700655543475856</v>
      </c>
      <c r="AD130" s="30">
        <v>-0.27006555434758561</v>
      </c>
    </row>
    <row r="131" spans="1:30">
      <c r="A131" s="4">
        <v>43743.375</v>
      </c>
      <c r="B131">
        <v>43743</v>
      </c>
      <c r="C131" s="3">
        <v>0.375</v>
      </c>
      <c r="D131" s="3">
        <v>9</v>
      </c>
      <c r="E131" s="3">
        <v>5</v>
      </c>
      <c r="F131" s="3">
        <v>0.3</v>
      </c>
      <c r="G131" s="5">
        <v>0.9</v>
      </c>
      <c r="H131" s="3">
        <v>1.2</v>
      </c>
      <c r="I131" s="3">
        <v>1.55139</v>
      </c>
      <c r="J131" s="12">
        <f t="shared" si="6"/>
        <v>1.595833333333333</v>
      </c>
      <c r="K131" s="4">
        <v>43743.375</v>
      </c>
      <c r="L131" s="3">
        <f t="shared" si="7"/>
        <v>5</v>
      </c>
      <c r="M131" s="3">
        <f t="shared" si="8"/>
        <v>9</v>
      </c>
      <c r="N131" s="3">
        <v>27</v>
      </c>
      <c r="O131" s="3">
        <v>40</v>
      </c>
      <c r="P131" s="3">
        <v>56</v>
      </c>
      <c r="Q131" s="3">
        <v>6</v>
      </c>
      <c r="R131" s="3"/>
      <c r="S131" s="3">
        <f>IF(ISBLANK(Table13[[#This Row],[T1]]),0,IF(Table13[[#This Row],[T1]]&gt;0,1,0))</f>
        <v>0</v>
      </c>
      <c r="T131" s="3">
        <f>IF(ISBLANK(Table13[[#This Row],[T2]]),0,IF(Table13[[#This Row],[T2]]&gt;0,1,0))</f>
        <v>0</v>
      </c>
      <c r="U131" s="3">
        <f>IF(ISBLANK(Table13[[#This Row],[T3]]),0,IF(Table13[[#This Row],[T3]]&gt;0,1,0))</f>
        <v>0</v>
      </c>
      <c r="V131" s="3">
        <f>IF(ISBLANK(Table13[[#This Row],[T4]]),0,IF(Table13[[#This Row],[T4]]&gt;0,1,0))</f>
        <v>0</v>
      </c>
      <c r="W131" s="26">
        <v>59</v>
      </c>
      <c r="X131" s="22">
        <v>11</v>
      </c>
      <c r="Y131" s="3">
        <v>1.2</v>
      </c>
      <c r="Z131" s="3"/>
      <c r="AB131" s="30">
        <v>101</v>
      </c>
      <c r="AC131" s="30">
        <v>1.2412662999188935</v>
      </c>
      <c r="AD131" s="30">
        <v>-0.14126629991889339</v>
      </c>
    </row>
    <row r="132" spans="1:30">
      <c r="A132" s="4">
        <v>43743.416666666664</v>
      </c>
      <c r="B132">
        <v>43743</v>
      </c>
      <c r="C132" s="3">
        <v>0.41666666666666669</v>
      </c>
      <c r="D132" s="3">
        <v>10</v>
      </c>
      <c r="E132" s="3">
        <v>5</v>
      </c>
      <c r="F132" s="3">
        <v>1.6</v>
      </c>
      <c r="G132" s="5">
        <v>2.2000000000000002</v>
      </c>
      <c r="H132" s="3">
        <v>3.8000000000000003</v>
      </c>
      <c r="I132" s="3">
        <v>1.55139</v>
      </c>
      <c r="J132" s="12">
        <f t="shared" si="6"/>
        <v>1.583333333333333</v>
      </c>
      <c r="K132" s="4">
        <v>43743.416666666664</v>
      </c>
      <c r="L132" s="3">
        <f t="shared" si="7"/>
        <v>5</v>
      </c>
      <c r="M132" s="3">
        <f t="shared" si="8"/>
        <v>10</v>
      </c>
      <c r="N132" s="3">
        <v>40</v>
      </c>
      <c r="O132" s="3">
        <v>48</v>
      </c>
      <c r="P132" s="3">
        <v>21</v>
      </c>
      <c r="Q132" s="3">
        <v>0</v>
      </c>
      <c r="R132" s="3"/>
      <c r="S132" s="3">
        <f>IF(ISBLANK(Table13[[#This Row],[T1]]),0,IF(Table13[[#This Row],[T1]]&gt;0,1,0))</f>
        <v>0</v>
      </c>
      <c r="T132" s="3">
        <f>IF(ISBLANK(Table13[[#This Row],[T2]]),0,IF(Table13[[#This Row],[T2]]&gt;0,1,0))</f>
        <v>0</v>
      </c>
      <c r="U132" s="3">
        <f>IF(ISBLANK(Table13[[#This Row],[T3]]),0,IF(Table13[[#This Row],[T3]]&gt;0,1,0))</f>
        <v>0</v>
      </c>
      <c r="V132" s="3">
        <f>IF(ISBLANK(Table13[[#This Row],[T4]]),0,IF(Table13[[#This Row],[T4]]&gt;0,1,0))</f>
        <v>0</v>
      </c>
      <c r="W132" s="25">
        <v>62</v>
      </c>
      <c r="X132" s="23">
        <v>11</v>
      </c>
      <c r="Y132" s="3">
        <v>3.8000000000000003</v>
      </c>
      <c r="Z132" s="3"/>
      <c r="AB132" s="30">
        <v>102</v>
      </c>
      <c r="AC132" s="30">
        <v>1.2124670454902013</v>
      </c>
      <c r="AD132" s="30">
        <v>-0.31246704549020132</v>
      </c>
    </row>
    <row r="133" spans="1:30">
      <c r="A133" s="4">
        <v>43743.458333333336</v>
      </c>
      <c r="B133">
        <v>43743</v>
      </c>
      <c r="C133" s="3">
        <v>0.45833333333333331</v>
      </c>
      <c r="D133" s="3">
        <v>11</v>
      </c>
      <c r="E133" s="3">
        <v>5</v>
      </c>
      <c r="F133" s="3">
        <v>2.2999999999999998</v>
      </c>
      <c r="G133" s="5">
        <v>0.6</v>
      </c>
      <c r="H133" s="3">
        <v>2.9</v>
      </c>
      <c r="I133" s="3">
        <v>1.55139</v>
      </c>
      <c r="J133" s="12">
        <f t="shared" si="6"/>
        <v>1.5583333333333333</v>
      </c>
      <c r="K133" s="4">
        <v>43743.458333333336</v>
      </c>
      <c r="L133" s="3">
        <f t="shared" si="7"/>
        <v>5</v>
      </c>
      <c r="M133" s="3">
        <f t="shared" si="8"/>
        <v>11</v>
      </c>
      <c r="N133" s="3">
        <v>19</v>
      </c>
      <c r="O133" s="3">
        <v>44</v>
      </c>
      <c r="P133" s="3">
        <v>27</v>
      </c>
      <c r="Q133" s="3">
        <v>0</v>
      </c>
      <c r="R133" s="3"/>
      <c r="S133" s="3">
        <f>IF(ISBLANK(Table13[[#This Row],[T1]]),0,IF(Table13[[#This Row],[T1]]&gt;0,1,0))</f>
        <v>0</v>
      </c>
      <c r="T133" s="3">
        <f>IF(ISBLANK(Table13[[#This Row],[T2]]),0,IF(Table13[[#This Row],[T2]]&gt;0,1,0))</f>
        <v>0</v>
      </c>
      <c r="U133" s="3">
        <f>IF(ISBLANK(Table13[[#This Row],[T3]]),0,IF(Table13[[#This Row],[T3]]&gt;0,1,0))</f>
        <v>0</v>
      </c>
      <c r="V133" s="3">
        <f>IF(ISBLANK(Table13[[#This Row],[T4]]),0,IF(Table13[[#This Row],[T4]]&gt;0,1,0))</f>
        <v>0</v>
      </c>
      <c r="W133" s="26">
        <v>62</v>
      </c>
      <c r="X133" s="22">
        <v>11</v>
      </c>
      <c r="Y133" s="3">
        <v>2.9</v>
      </c>
      <c r="Z133" s="3"/>
      <c r="AB133" s="30">
        <v>103</v>
      </c>
      <c r="AC133" s="30">
        <v>1.2124670454902013</v>
      </c>
      <c r="AD133" s="30">
        <v>-1.2467045490201167E-2</v>
      </c>
    </row>
    <row r="134" spans="1:30">
      <c r="A134" s="4">
        <v>43743.5</v>
      </c>
      <c r="B134">
        <v>43743</v>
      </c>
      <c r="C134" s="3">
        <v>0.5</v>
      </c>
      <c r="D134" s="3">
        <v>12</v>
      </c>
      <c r="E134" s="3">
        <v>5</v>
      </c>
      <c r="F134" s="3">
        <v>1.7</v>
      </c>
      <c r="G134" s="5">
        <v>2.8</v>
      </c>
      <c r="H134" s="3">
        <v>4.5</v>
      </c>
      <c r="I134" s="3">
        <v>1.55139</v>
      </c>
      <c r="J134" s="12">
        <f t="shared" si="6"/>
        <v>1.5041666666666667</v>
      </c>
      <c r="K134" s="4">
        <v>43743.5</v>
      </c>
      <c r="L134" s="3">
        <f t="shared" si="7"/>
        <v>5</v>
      </c>
      <c r="M134" s="3">
        <f t="shared" si="8"/>
        <v>12</v>
      </c>
      <c r="N134" s="3">
        <v>0</v>
      </c>
      <c r="O134" s="3">
        <v>43</v>
      </c>
      <c r="P134" s="3">
        <v>0</v>
      </c>
      <c r="Q134" s="3">
        <v>0</v>
      </c>
      <c r="R134" s="3"/>
      <c r="S134" s="3">
        <f>IF(ISBLANK(Table13[[#This Row],[T1]]),0,IF(Table13[[#This Row],[T1]]&gt;0,1,0))</f>
        <v>0</v>
      </c>
      <c r="T134" s="3">
        <f>IF(ISBLANK(Table13[[#This Row],[T2]]),0,IF(Table13[[#This Row],[T2]]&gt;0,1,0))</f>
        <v>0</v>
      </c>
      <c r="U134" s="3">
        <f>IF(ISBLANK(Table13[[#This Row],[T3]]),0,IF(Table13[[#This Row],[T3]]&gt;0,1,0))</f>
        <v>0</v>
      </c>
      <c r="V134" s="3">
        <f>IF(ISBLANK(Table13[[#This Row],[T4]]),0,IF(Table13[[#This Row],[T4]]&gt;0,1,0))</f>
        <v>0</v>
      </c>
      <c r="W134" s="25">
        <v>65</v>
      </c>
      <c r="X134" s="23">
        <v>11</v>
      </c>
      <c r="Y134" s="3">
        <v>4.5</v>
      </c>
      <c r="Z134" s="3"/>
      <c r="AB134" s="30">
        <v>104</v>
      </c>
      <c r="AC134" s="30">
        <v>1.2018046094209396</v>
      </c>
      <c r="AD134" s="30">
        <v>3.1981953905790608</v>
      </c>
    </row>
    <row r="135" spans="1:30">
      <c r="A135" s="4">
        <v>43743.541666666664</v>
      </c>
      <c r="B135">
        <v>43743</v>
      </c>
      <c r="C135" s="3">
        <v>0.54166666666666663</v>
      </c>
      <c r="D135" s="3">
        <v>13</v>
      </c>
      <c r="E135" s="3">
        <v>5</v>
      </c>
      <c r="F135" s="3">
        <v>2</v>
      </c>
      <c r="G135" s="5">
        <v>1.5</v>
      </c>
      <c r="H135" s="3">
        <v>3.5</v>
      </c>
      <c r="I135" s="3">
        <v>1.55139</v>
      </c>
      <c r="J135" s="12">
        <f t="shared" si="6"/>
        <v>1.4124999999999999</v>
      </c>
      <c r="K135" s="4">
        <v>43743.541666666664</v>
      </c>
      <c r="L135" s="3">
        <f t="shared" si="7"/>
        <v>5</v>
      </c>
      <c r="M135" s="3">
        <f t="shared" si="8"/>
        <v>13</v>
      </c>
      <c r="N135" s="3">
        <v>0</v>
      </c>
      <c r="O135" s="3">
        <v>5</v>
      </c>
      <c r="P135" s="3">
        <v>0</v>
      </c>
      <c r="Q135" s="3">
        <v>0</v>
      </c>
      <c r="R135" s="3"/>
      <c r="S135" s="3">
        <f>IF(ISBLANK(Table13[[#This Row],[T1]]),0,IF(Table13[[#This Row],[T1]]&gt;0,1,0))</f>
        <v>0</v>
      </c>
      <c r="T135" s="3">
        <f>IF(ISBLANK(Table13[[#This Row],[T2]]),0,IF(Table13[[#This Row],[T2]]&gt;0,1,0))</f>
        <v>0</v>
      </c>
      <c r="U135" s="3">
        <f>IF(ISBLANK(Table13[[#This Row],[T3]]),0,IF(Table13[[#This Row],[T3]]&gt;0,1,0))</f>
        <v>0</v>
      </c>
      <c r="V135" s="3">
        <f>IF(ISBLANK(Table13[[#This Row],[T4]]),0,IF(Table13[[#This Row],[T4]]&gt;0,1,0))</f>
        <v>0</v>
      </c>
      <c r="W135" s="26">
        <v>65</v>
      </c>
      <c r="X135" s="22">
        <v>11</v>
      </c>
      <c r="Y135" s="3">
        <v>3.5</v>
      </c>
      <c r="Z135" s="3"/>
      <c r="AB135" s="30">
        <v>105</v>
      </c>
      <c r="AC135" s="30">
        <v>1.1804797372824158</v>
      </c>
      <c r="AD135" s="30">
        <v>3.419520262717584</v>
      </c>
    </row>
    <row r="136" spans="1:30">
      <c r="A136" s="4">
        <v>43743.583333333336</v>
      </c>
      <c r="B136">
        <v>43743</v>
      </c>
      <c r="C136" s="3">
        <v>0.58333333333333337</v>
      </c>
      <c r="D136" s="3">
        <v>14</v>
      </c>
      <c r="E136" s="3">
        <v>5</v>
      </c>
      <c r="F136" s="3">
        <v>0.6</v>
      </c>
      <c r="G136" s="5">
        <v>0.4</v>
      </c>
      <c r="H136" s="3">
        <v>1</v>
      </c>
      <c r="I136" s="3">
        <v>1.55139</v>
      </c>
      <c r="J136" s="12">
        <f t="shared" si="6"/>
        <v>1.3166666666666669</v>
      </c>
      <c r="K136" s="4">
        <v>43743.583333333336</v>
      </c>
      <c r="L136" s="3">
        <f t="shared" si="7"/>
        <v>5</v>
      </c>
      <c r="M136" s="3">
        <f t="shared" si="8"/>
        <v>14</v>
      </c>
      <c r="N136" s="3">
        <v>47</v>
      </c>
      <c r="O136" s="3">
        <v>0</v>
      </c>
      <c r="P136" s="3">
        <v>49</v>
      </c>
      <c r="Q136" s="3">
        <v>0</v>
      </c>
      <c r="R136" s="3"/>
      <c r="S136" s="3">
        <f>IF(ISBLANK(Table13[[#This Row],[T1]]),0,IF(Table13[[#This Row],[T1]]&gt;0,1,0))</f>
        <v>0</v>
      </c>
      <c r="T136" s="3">
        <f>IF(ISBLANK(Table13[[#This Row],[T2]]),0,IF(Table13[[#This Row],[T2]]&gt;0,1,0))</f>
        <v>0</v>
      </c>
      <c r="U136" s="3">
        <f>IF(ISBLANK(Table13[[#This Row],[T3]]),0,IF(Table13[[#This Row],[T3]]&gt;0,1,0))</f>
        <v>0</v>
      </c>
      <c r="V136" s="3">
        <f>IF(ISBLANK(Table13[[#This Row],[T4]]),0,IF(Table13[[#This Row],[T4]]&gt;0,1,0))</f>
        <v>0</v>
      </c>
      <c r="W136" s="25">
        <v>66</v>
      </c>
      <c r="X136" s="23">
        <v>11</v>
      </c>
      <c r="Y136" s="3">
        <v>1</v>
      </c>
      <c r="Z136" s="3"/>
      <c r="AB136" s="30">
        <v>106</v>
      </c>
      <c r="AC136" s="30">
        <v>1.079168639397192</v>
      </c>
      <c r="AD136" s="30">
        <v>1.0208313606028081</v>
      </c>
    </row>
    <row r="137" spans="1:30">
      <c r="A137" s="4">
        <v>43743.625</v>
      </c>
      <c r="B137">
        <v>43743</v>
      </c>
      <c r="C137" s="3">
        <v>0.625</v>
      </c>
      <c r="D137" s="3">
        <v>15</v>
      </c>
      <c r="E137" s="3">
        <v>5</v>
      </c>
      <c r="F137" s="3">
        <v>0.6</v>
      </c>
      <c r="G137" s="5">
        <v>0.5</v>
      </c>
      <c r="H137" s="3">
        <v>1.1000000000000001</v>
      </c>
      <c r="I137" s="3">
        <v>1.55139</v>
      </c>
      <c r="J137" s="12">
        <f t="shared" si="6"/>
        <v>1.3333333333333333</v>
      </c>
      <c r="K137" s="4">
        <v>43743.625</v>
      </c>
      <c r="L137" s="3">
        <f t="shared" si="7"/>
        <v>5</v>
      </c>
      <c r="M137" s="3">
        <f t="shared" si="8"/>
        <v>15</v>
      </c>
      <c r="N137" s="3">
        <v>58</v>
      </c>
      <c r="O137" s="3">
        <v>0</v>
      </c>
      <c r="P137" s="3">
        <v>50</v>
      </c>
      <c r="Q137" s="3">
        <v>0</v>
      </c>
      <c r="R137" s="3"/>
      <c r="S137" s="3">
        <f>IF(ISBLANK(Table13[[#This Row],[T1]]),0,IF(Table13[[#This Row],[T1]]&gt;0,1,0))</f>
        <v>0</v>
      </c>
      <c r="T137" s="3">
        <f>IF(ISBLANK(Table13[[#This Row],[T2]]),0,IF(Table13[[#This Row],[T2]]&gt;0,1,0))</f>
        <v>0</v>
      </c>
      <c r="U137" s="3">
        <f>IF(ISBLANK(Table13[[#This Row],[T3]]),0,IF(Table13[[#This Row],[T3]]&gt;0,1,0))</f>
        <v>0</v>
      </c>
      <c r="V137" s="3">
        <f>IF(ISBLANK(Table13[[#This Row],[T4]]),0,IF(Table13[[#This Row],[T4]]&gt;0,1,0))</f>
        <v>0</v>
      </c>
      <c r="W137" s="26">
        <v>66</v>
      </c>
      <c r="X137" s="22">
        <v>11</v>
      </c>
      <c r="Y137" s="3">
        <v>1.1000000000000001</v>
      </c>
      <c r="Z137" s="3"/>
      <c r="AB137" s="30">
        <v>107</v>
      </c>
      <c r="AC137" s="30">
        <v>1.06850620332793</v>
      </c>
      <c r="AD137" s="30">
        <v>-6.8506203327930004E-2</v>
      </c>
    </row>
    <row r="138" spans="1:30">
      <c r="A138" s="4">
        <v>43743.666666666664</v>
      </c>
      <c r="B138">
        <v>43743</v>
      </c>
      <c r="C138" s="3">
        <v>0.66666666666666663</v>
      </c>
      <c r="D138" s="3">
        <v>16</v>
      </c>
      <c r="E138" s="3">
        <v>5</v>
      </c>
      <c r="F138" s="3">
        <v>0.3</v>
      </c>
      <c r="G138" s="5">
        <v>0.5</v>
      </c>
      <c r="H138" s="3">
        <v>0.8</v>
      </c>
      <c r="I138" s="3">
        <v>1.55139</v>
      </c>
      <c r="J138" s="12">
        <f t="shared" si="6"/>
        <v>1.4583333333333333</v>
      </c>
      <c r="K138" s="4">
        <v>43743.666666666664</v>
      </c>
      <c r="L138" s="3">
        <f t="shared" si="7"/>
        <v>5</v>
      </c>
      <c r="M138" s="3">
        <f t="shared" si="8"/>
        <v>16</v>
      </c>
      <c r="N138" s="3">
        <v>57</v>
      </c>
      <c r="O138" s="3">
        <v>0</v>
      </c>
      <c r="P138" s="3">
        <v>40</v>
      </c>
      <c r="Q138" s="3">
        <v>0</v>
      </c>
      <c r="R138" s="3"/>
      <c r="S138" s="3">
        <f>IF(ISBLANK(Table13[[#This Row],[T1]]),0,IF(Table13[[#This Row],[T1]]&gt;0,1,0))</f>
        <v>0</v>
      </c>
      <c r="T138" s="3">
        <f>IF(ISBLANK(Table13[[#This Row],[T2]]),0,IF(Table13[[#This Row],[T2]]&gt;0,1,0))</f>
        <v>0</v>
      </c>
      <c r="U138" s="3">
        <f>IF(ISBLANK(Table13[[#This Row],[T3]]),0,IF(Table13[[#This Row],[T3]]&gt;0,1,0))</f>
        <v>0</v>
      </c>
      <c r="V138" s="3">
        <f>IF(ISBLANK(Table13[[#This Row],[T4]]),0,IF(Table13[[#This Row],[T4]]&gt;0,1,0))</f>
        <v>0</v>
      </c>
      <c r="W138" s="25">
        <v>65</v>
      </c>
      <c r="X138" s="23">
        <v>11</v>
      </c>
      <c r="Y138" s="3">
        <v>0.8</v>
      </c>
      <c r="Z138" s="3"/>
      <c r="AB138" s="30">
        <v>108</v>
      </c>
      <c r="AC138" s="30">
        <v>1.2237023213627891</v>
      </c>
      <c r="AD138" s="30">
        <v>7.6297678637210709E-2</v>
      </c>
    </row>
    <row r="139" spans="1:30">
      <c r="A139" s="4">
        <v>43743.708333333336</v>
      </c>
      <c r="B139">
        <v>43743</v>
      </c>
      <c r="C139" s="3">
        <v>0.70833333333333337</v>
      </c>
      <c r="D139" s="3">
        <v>17</v>
      </c>
      <c r="E139" s="3">
        <v>5</v>
      </c>
      <c r="F139" s="3">
        <v>0.6</v>
      </c>
      <c r="G139" s="5">
        <v>0.4</v>
      </c>
      <c r="H139" s="3">
        <v>1</v>
      </c>
      <c r="I139" s="3">
        <v>1.55139</v>
      </c>
      <c r="J139" s="12">
        <f t="shared" si="6"/>
        <v>1.5874999999999997</v>
      </c>
      <c r="K139" s="4">
        <v>43743.708333333336</v>
      </c>
      <c r="L139" s="3">
        <f t="shared" si="7"/>
        <v>5</v>
      </c>
      <c r="M139" s="3">
        <f t="shared" si="8"/>
        <v>17</v>
      </c>
      <c r="N139" s="3">
        <v>58</v>
      </c>
      <c r="O139" s="3">
        <v>0</v>
      </c>
      <c r="P139" s="3">
        <v>53</v>
      </c>
      <c r="Q139" s="3">
        <v>0</v>
      </c>
      <c r="R139" s="3"/>
      <c r="S139" s="3">
        <f>IF(ISBLANK(Table13[[#This Row],[T1]]),0,IF(Table13[[#This Row],[T1]]&gt;0,1,0))</f>
        <v>0</v>
      </c>
      <c r="T139" s="3">
        <f>IF(ISBLANK(Table13[[#This Row],[T2]]),0,IF(Table13[[#This Row],[T2]]&gt;0,1,0))</f>
        <v>0</v>
      </c>
      <c r="U139" s="3">
        <f>IF(ISBLANK(Table13[[#This Row],[T3]]),0,IF(Table13[[#This Row],[T3]]&gt;0,1,0))</f>
        <v>1</v>
      </c>
      <c r="V139" s="3">
        <f>IF(ISBLANK(Table13[[#This Row],[T4]]),0,IF(Table13[[#This Row],[T4]]&gt;0,1,0))</f>
        <v>0</v>
      </c>
      <c r="W139" s="26">
        <v>64</v>
      </c>
      <c r="X139" s="22">
        <v>11</v>
      </c>
      <c r="Y139" s="3">
        <v>1</v>
      </c>
      <c r="Z139" s="3"/>
      <c r="AB139" s="30">
        <v>109</v>
      </c>
      <c r="AC139" s="30">
        <v>1.2694348864955025</v>
      </c>
      <c r="AD139" s="30">
        <v>-0.26943488649550251</v>
      </c>
    </row>
    <row r="140" spans="1:30">
      <c r="A140" s="4">
        <v>43743.75</v>
      </c>
      <c r="B140">
        <v>43743</v>
      </c>
      <c r="C140" s="3">
        <v>0.75</v>
      </c>
      <c r="D140" s="3">
        <v>18</v>
      </c>
      <c r="E140" s="3">
        <v>5</v>
      </c>
      <c r="F140" s="3">
        <v>0.6</v>
      </c>
      <c r="G140" s="5">
        <v>0.3</v>
      </c>
      <c r="H140" s="3">
        <v>0.89999999999999991</v>
      </c>
      <c r="I140" s="3">
        <v>1.55139</v>
      </c>
      <c r="J140" s="12">
        <f t="shared" si="6"/>
        <v>1.7374999999999998</v>
      </c>
      <c r="K140" s="4">
        <v>43743.75</v>
      </c>
      <c r="L140" s="3">
        <f t="shared" si="7"/>
        <v>5</v>
      </c>
      <c r="M140" s="3">
        <f t="shared" si="8"/>
        <v>18</v>
      </c>
      <c r="N140" s="3">
        <v>58</v>
      </c>
      <c r="O140" s="3">
        <v>0</v>
      </c>
      <c r="P140" s="3">
        <v>56</v>
      </c>
      <c r="Q140" s="3">
        <v>0</v>
      </c>
      <c r="R140" s="3"/>
      <c r="S140" s="3">
        <f>IF(ISBLANK(Table13[[#This Row],[T1]]),0,IF(Table13[[#This Row],[T1]]&gt;0,1,0))</f>
        <v>0</v>
      </c>
      <c r="T140" s="3">
        <f>IF(ISBLANK(Table13[[#This Row],[T2]]),0,IF(Table13[[#This Row],[T2]]&gt;0,1,0))</f>
        <v>0</v>
      </c>
      <c r="U140" s="3">
        <f>IF(ISBLANK(Table13[[#This Row],[T3]]),0,IF(Table13[[#This Row],[T3]]&gt;0,1,0))</f>
        <v>1</v>
      </c>
      <c r="V140" s="3">
        <f>IF(ISBLANK(Table13[[#This Row],[T4]]),0,IF(Table13[[#This Row],[T4]]&gt;0,1,0))</f>
        <v>0</v>
      </c>
      <c r="W140" s="25">
        <v>64</v>
      </c>
      <c r="X140" s="23">
        <v>13</v>
      </c>
      <c r="Y140" s="3">
        <v>0.89999999999999991</v>
      </c>
      <c r="Z140" s="3"/>
      <c r="AB140" s="30">
        <v>110</v>
      </c>
      <c r="AC140" s="30">
        <v>1.1249012045299052</v>
      </c>
      <c r="AD140" s="30">
        <v>0.17509879547009466</v>
      </c>
    </row>
    <row r="141" spans="1:30">
      <c r="A141" s="4">
        <v>43743.791666666664</v>
      </c>
      <c r="B141">
        <v>43743</v>
      </c>
      <c r="C141" s="3">
        <v>0.79166666666666663</v>
      </c>
      <c r="D141" s="3">
        <v>19</v>
      </c>
      <c r="E141" s="3">
        <v>5</v>
      </c>
      <c r="F141" s="3">
        <v>0.5</v>
      </c>
      <c r="G141" s="5">
        <v>0.3</v>
      </c>
      <c r="H141" s="3">
        <v>0.8</v>
      </c>
      <c r="I141" s="3">
        <v>1.55139</v>
      </c>
      <c r="J141" s="12">
        <f t="shared" si="6"/>
        <v>1.8291666666666666</v>
      </c>
      <c r="K141" s="4">
        <v>43743.791666666664</v>
      </c>
      <c r="L141" s="3">
        <f t="shared" si="7"/>
        <v>5</v>
      </c>
      <c r="M141" s="3">
        <f t="shared" si="8"/>
        <v>19</v>
      </c>
      <c r="N141" s="3">
        <v>58</v>
      </c>
      <c r="O141" s="3">
        <v>0</v>
      </c>
      <c r="P141" s="3">
        <v>0</v>
      </c>
      <c r="Q141" s="3">
        <v>0</v>
      </c>
      <c r="R141" s="3"/>
      <c r="S141" s="3">
        <f>IF(ISBLANK(Table13[[#This Row],[T1]]),0,IF(Table13[[#This Row],[T1]]&gt;0,1,0))</f>
        <v>0</v>
      </c>
      <c r="T141" s="3">
        <f>IF(ISBLANK(Table13[[#This Row],[T2]]),0,IF(Table13[[#This Row],[T2]]&gt;0,1,0))</f>
        <v>0</v>
      </c>
      <c r="U141" s="3">
        <f>IF(ISBLANK(Table13[[#This Row],[T3]]),0,IF(Table13[[#This Row],[T3]]&gt;0,1,0))</f>
        <v>1</v>
      </c>
      <c r="V141" s="3">
        <f>IF(ISBLANK(Table13[[#This Row],[T4]]),0,IF(Table13[[#This Row],[T4]]&gt;0,1,0))</f>
        <v>0</v>
      </c>
      <c r="W141" s="26">
        <v>63</v>
      </c>
      <c r="X141" s="22">
        <v>13</v>
      </c>
      <c r="Y141" s="3">
        <v>0.8</v>
      </c>
      <c r="Z141" s="3"/>
      <c r="AB141" s="30">
        <v>111</v>
      </c>
      <c r="AC141" s="30">
        <v>0.97346598007746576</v>
      </c>
      <c r="AD141" s="30">
        <v>1.3265340199225339</v>
      </c>
    </row>
    <row r="142" spans="1:30">
      <c r="A142" s="4">
        <v>43743.833333333336</v>
      </c>
      <c r="B142">
        <v>43743</v>
      </c>
      <c r="C142" s="3">
        <v>0.83333333333333337</v>
      </c>
      <c r="D142" s="3">
        <v>20</v>
      </c>
      <c r="E142" s="3">
        <v>5</v>
      </c>
      <c r="F142" s="3">
        <v>1.3</v>
      </c>
      <c r="G142" s="5">
        <v>0.5</v>
      </c>
      <c r="H142" s="3">
        <v>1.8</v>
      </c>
      <c r="I142" s="3">
        <v>1.55139</v>
      </c>
      <c r="J142" s="12">
        <f t="shared" si="6"/>
        <v>1.9625000000000001</v>
      </c>
      <c r="K142" s="4">
        <v>43743.833333333336</v>
      </c>
      <c r="L142" s="3">
        <f t="shared" si="7"/>
        <v>5</v>
      </c>
      <c r="M142" s="3">
        <f t="shared" si="8"/>
        <v>20</v>
      </c>
      <c r="N142" s="3">
        <v>58</v>
      </c>
      <c r="O142" s="3">
        <v>0</v>
      </c>
      <c r="P142" s="3">
        <v>0</v>
      </c>
      <c r="Q142" s="3">
        <v>0</v>
      </c>
      <c r="R142" s="3"/>
      <c r="S142" s="3">
        <f>IF(ISBLANK(Table13[[#This Row],[T1]]),0,IF(Table13[[#This Row],[T1]]&gt;0,1,0))</f>
        <v>0</v>
      </c>
      <c r="T142" s="3">
        <f>IF(ISBLANK(Table13[[#This Row],[T2]]),0,IF(Table13[[#This Row],[T2]]&gt;0,1,0))</f>
        <v>1</v>
      </c>
      <c r="U142" s="3">
        <f>IF(ISBLANK(Table13[[#This Row],[T3]]),0,IF(Table13[[#This Row],[T3]]&gt;0,1,0))</f>
        <v>1</v>
      </c>
      <c r="V142" s="3">
        <f>IF(ISBLANK(Table13[[#This Row],[T4]]),0,IF(Table13[[#This Row],[T4]]&gt;0,1,0))</f>
        <v>0</v>
      </c>
      <c r="W142" s="25">
        <v>62</v>
      </c>
      <c r="X142" s="23">
        <v>13</v>
      </c>
      <c r="Y142" s="3">
        <v>1.8</v>
      </c>
      <c r="Z142" s="3"/>
      <c r="AB142" s="30">
        <v>112</v>
      </c>
      <c r="AC142" s="30">
        <v>1.0077196406914526</v>
      </c>
      <c r="AD142" s="30">
        <v>0.29228035930854723</v>
      </c>
    </row>
    <row r="143" spans="1:30">
      <c r="A143" s="4">
        <v>43743.875</v>
      </c>
      <c r="B143">
        <v>43743</v>
      </c>
      <c r="C143" s="3">
        <v>0.875</v>
      </c>
      <c r="D143" s="3">
        <v>21</v>
      </c>
      <c r="E143" s="3">
        <v>5</v>
      </c>
      <c r="F143" s="3">
        <v>0.3</v>
      </c>
      <c r="G143" s="5">
        <v>0.6</v>
      </c>
      <c r="H143" s="3">
        <v>0.89999999999999991</v>
      </c>
      <c r="I143" s="3">
        <v>1.55139</v>
      </c>
      <c r="J143" s="12">
        <f t="shared" si="6"/>
        <v>2.0291666666666668</v>
      </c>
      <c r="K143" s="4">
        <v>43743.875</v>
      </c>
      <c r="L143" s="3">
        <f t="shared" si="7"/>
        <v>5</v>
      </c>
      <c r="M143" s="3">
        <f t="shared" si="8"/>
        <v>21</v>
      </c>
      <c r="N143" s="3">
        <v>57</v>
      </c>
      <c r="O143" s="3">
        <v>0</v>
      </c>
      <c r="P143" s="3">
        <v>0</v>
      </c>
      <c r="Q143" s="3">
        <v>0</v>
      </c>
      <c r="R143" s="3"/>
      <c r="S143" s="3">
        <f>IF(ISBLANK(Table13[[#This Row],[T1]]),0,IF(Table13[[#This Row],[T1]]&gt;0,1,0))</f>
        <v>1</v>
      </c>
      <c r="T143" s="3">
        <f>IF(ISBLANK(Table13[[#This Row],[T2]]),0,IF(Table13[[#This Row],[T2]]&gt;0,1,0))</f>
        <v>1</v>
      </c>
      <c r="U143" s="3">
        <f>IF(ISBLANK(Table13[[#This Row],[T3]]),0,IF(Table13[[#This Row],[T3]]&gt;0,1,0))</f>
        <v>1</v>
      </c>
      <c r="V143" s="3">
        <f>IF(ISBLANK(Table13[[#This Row],[T4]]),0,IF(Table13[[#This Row],[T4]]&gt;0,1,0))</f>
        <v>0</v>
      </c>
      <c r="W143" s="26">
        <v>62</v>
      </c>
      <c r="X143" s="22">
        <v>13</v>
      </c>
      <c r="Y143" s="3">
        <v>0.89999999999999991</v>
      </c>
      <c r="Z143" s="3"/>
      <c r="AB143" s="30">
        <v>113</v>
      </c>
      <c r="AC143" s="30">
        <v>1.2162279390726207</v>
      </c>
      <c r="AD143" s="30">
        <v>-0.11622793907262063</v>
      </c>
    </row>
    <row r="144" spans="1:30">
      <c r="A144" s="4">
        <v>43743.916666666664</v>
      </c>
      <c r="B144">
        <v>43743</v>
      </c>
      <c r="C144" s="3">
        <v>0.91666666666666663</v>
      </c>
      <c r="D144" s="3">
        <v>22</v>
      </c>
      <c r="E144" s="3">
        <v>5</v>
      </c>
      <c r="F144" s="3">
        <v>0.3</v>
      </c>
      <c r="G144" s="5">
        <v>0.3</v>
      </c>
      <c r="H144" s="3">
        <v>0.6</v>
      </c>
      <c r="I144" s="3">
        <v>1.55139</v>
      </c>
      <c r="J144" s="12">
        <f t="shared" si="6"/>
        <v>2.1</v>
      </c>
      <c r="K144" s="4">
        <v>43743.916666666664</v>
      </c>
      <c r="L144" s="3">
        <f t="shared" si="7"/>
        <v>5</v>
      </c>
      <c r="M144" s="3">
        <f t="shared" si="8"/>
        <v>22</v>
      </c>
      <c r="N144" s="3">
        <v>58</v>
      </c>
      <c r="O144" s="3">
        <v>0</v>
      </c>
      <c r="P144" s="3">
        <v>34</v>
      </c>
      <c r="Q144" s="3">
        <v>0</v>
      </c>
      <c r="R144" s="3"/>
      <c r="S144" s="3">
        <f>IF(ISBLANK(Table13[[#This Row],[T1]]),0,IF(Table13[[#This Row],[T1]]&gt;0,1,0))</f>
        <v>1</v>
      </c>
      <c r="T144" s="3">
        <f>IF(ISBLANK(Table13[[#This Row],[T2]]),0,IF(Table13[[#This Row],[T2]]&gt;0,1,0))</f>
        <v>1</v>
      </c>
      <c r="U144" s="3">
        <f>IF(ISBLANK(Table13[[#This Row],[T3]]),0,IF(Table13[[#This Row],[T3]]&gt;0,1,0))</f>
        <v>1</v>
      </c>
      <c r="V144" s="3">
        <f>IF(ISBLANK(Table13[[#This Row],[T4]]),0,IF(Table13[[#This Row],[T4]]&gt;0,1,0))</f>
        <v>0</v>
      </c>
      <c r="W144" s="25">
        <v>62</v>
      </c>
      <c r="X144" s="23">
        <v>13</v>
      </c>
      <c r="Y144" s="3">
        <v>0.6</v>
      </c>
      <c r="Z144" s="3"/>
      <c r="AB144" s="30">
        <v>114</v>
      </c>
      <c r="AC144" s="30">
        <v>1.2482152472804062</v>
      </c>
      <c r="AD144" s="30">
        <v>0.25178475271959377</v>
      </c>
    </row>
    <row r="145" spans="1:30">
      <c r="A145" s="4">
        <v>43743.958333333336</v>
      </c>
      <c r="B145">
        <v>43743</v>
      </c>
      <c r="C145" s="3">
        <v>0.95833333333333337</v>
      </c>
      <c r="D145" s="3">
        <v>23</v>
      </c>
      <c r="E145" s="3">
        <v>5</v>
      </c>
      <c r="F145" s="3">
        <v>2.2000000000000002</v>
      </c>
      <c r="G145" s="5">
        <v>0.5</v>
      </c>
      <c r="H145" s="3">
        <v>2.7</v>
      </c>
      <c r="I145" s="3">
        <v>1.55139</v>
      </c>
      <c r="J145" s="12">
        <f t="shared" si="6"/>
        <v>2.1750000000000003</v>
      </c>
      <c r="K145" s="4">
        <v>43743.958333333336</v>
      </c>
      <c r="L145" s="3">
        <f t="shared" si="7"/>
        <v>5</v>
      </c>
      <c r="M145" s="3">
        <f t="shared" si="8"/>
        <v>23</v>
      </c>
      <c r="N145" s="3">
        <v>58</v>
      </c>
      <c r="O145" s="3">
        <v>9</v>
      </c>
      <c r="P145" s="3">
        <v>58</v>
      </c>
      <c r="Q145" s="3">
        <v>0</v>
      </c>
      <c r="R145" s="3"/>
      <c r="S145" s="3">
        <f>IF(ISBLANK(Table13[[#This Row],[T1]]),0,IF(Table13[[#This Row],[T1]]&gt;0,1,0))</f>
        <v>1</v>
      </c>
      <c r="T145" s="3">
        <f>IF(ISBLANK(Table13[[#This Row],[T2]]),0,IF(Table13[[#This Row],[T2]]&gt;0,1,0))</f>
        <v>1</v>
      </c>
      <c r="U145" s="3">
        <f>IF(ISBLANK(Table13[[#This Row],[T3]]),0,IF(Table13[[#This Row],[T3]]&gt;0,1,0))</f>
        <v>1</v>
      </c>
      <c r="V145" s="3">
        <f>IF(ISBLANK(Table13[[#This Row],[T4]]),0,IF(Table13[[#This Row],[T4]]&gt;0,1,0))</f>
        <v>0</v>
      </c>
      <c r="W145" s="26">
        <v>62</v>
      </c>
      <c r="X145" s="22">
        <v>13</v>
      </c>
      <c r="Y145" s="3">
        <v>2.7</v>
      </c>
      <c r="Z145" s="3"/>
      <c r="AB145" s="30">
        <v>115</v>
      </c>
      <c r="AC145" s="30">
        <v>1.2802025554881917</v>
      </c>
      <c r="AD145" s="30">
        <v>1.9797444511808093E-2</v>
      </c>
    </row>
    <row r="146" spans="1:30">
      <c r="A146" s="4">
        <v>43744</v>
      </c>
      <c r="B146">
        <v>43744</v>
      </c>
      <c r="C146" s="3">
        <v>0</v>
      </c>
      <c r="D146" s="3">
        <v>0</v>
      </c>
      <c r="E146" s="3">
        <v>6</v>
      </c>
      <c r="F146" s="3">
        <v>0.5</v>
      </c>
      <c r="G146" s="5">
        <v>0.4</v>
      </c>
      <c r="H146" s="3">
        <v>0.9</v>
      </c>
      <c r="I146" s="3">
        <v>1.55139</v>
      </c>
      <c r="J146" s="12">
        <f t="shared" si="6"/>
        <v>2.1125000000000003</v>
      </c>
      <c r="K146" s="4">
        <v>43744</v>
      </c>
      <c r="L146" s="3">
        <f t="shared" si="7"/>
        <v>6</v>
      </c>
      <c r="M146" s="3">
        <f t="shared" si="8"/>
        <v>0</v>
      </c>
      <c r="N146" s="3">
        <v>58</v>
      </c>
      <c r="O146" s="3">
        <v>40</v>
      </c>
      <c r="P146" s="3">
        <v>58</v>
      </c>
      <c r="Q146" s="3">
        <v>0</v>
      </c>
      <c r="R146" s="3"/>
      <c r="S146" s="3">
        <f>IF(ISBLANK(Table13[[#This Row],[T1]]),0,IF(Table13[[#This Row],[T1]]&gt;0,1,0))</f>
        <v>1</v>
      </c>
      <c r="T146" s="3">
        <f>IF(ISBLANK(Table13[[#This Row],[T2]]),0,IF(Table13[[#This Row],[T2]]&gt;0,1,0))</f>
        <v>1</v>
      </c>
      <c r="U146" s="3">
        <f>IF(ISBLANK(Table13[[#This Row],[T3]]),0,IF(Table13[[#This Row],[T3]]&gt;0,1,0))</f>
        <v>1</v>
      </c>
      <c r="V146" s="3">
        <f>IF(ISBLANK(Table13[[#This Row],[T4]]),0,IF(Table13[[#This Row],[T4]]&gt;0,1,0))</f>
        <v>0</v>
      </c>
      <c r="W146" s="25">
        <v>62</v>
      </c>
      <c r="X146" s="23">
        <v>13</v>
      </c>
      <c r="Y146" s="3">
        <v>0.9</v>
      </c>
      <c r="Z146" s="3"/>
      <c r="AB146" s="30">
        <v>116</v>
      </c>
      <c r="AC146" s="30">
        <v>1.3460457674763051</v>
      </c>
      <c r="AD146" s="30">
        <v>-4.6045767476305288E-2</v>
      </c>
    </row>
    <row r="147" spans="1:30">
      <c r="A147" s="4">
        <v>43744.041666666664</v>
      </c>
      <c r="B147">
        <v>43744</v>
      </c>
      <c r="C147" s="3">
        <v>4.1666666666666664E-2</v>
      </c>
      <c r="D147" s="3">
        <v>1</v>
      </c>
      <c r="E147" s="3">
        <v>6</v>
      </c>
      <c r="F147" s="3">
        <v>0.2</v>
      </c>
      <c r="G147" s="5">
        <v>1.5</v>
      </c>
      <c r="H147" s="3">
        <v>1.7</v>
      </c>
      <c r="I147" s="3">
        <v>1.55139</v>
      </c>
      <c r="J147" s="12">
        <f t="shared" si="6"/>
        <v>2.1083333333333329</v>
      </c>
      <c r="K147" s="4">
        <v>43744.041666666664</v>
      </c>
      <c r="L147" s="3">
        <f t="shared" si="7"/>
        <v>6</v>
      </c>
      <c r="M147" s="3">
        <f t="shared" si="8"/>
        <v>1</v>
      </c>
      <c r="N147" s="3">
        <v>58</v>
      </c>
      <c r="O147" s="3">
        <v>29</v>
      </c>
      <c r="P147" s="3">
        <v>58</v>
      </c>
      <c r="Q147" s="3">
        <v>0</v>
      </c>
      <c r="R147" s="3"/>
      <c r="S147" s="3">
        <f>IF(ISBLANK(Table13[[#This Row],[T1]]),0,IF(Table13[[#This Row],[T1]]&gt;0,1,0))</f>
        <v>1</v>
      </c>
      <c r="T147" s="3">
        <f>IF(ISBLANK(Table13[[#This Row],[T2]]),0,IF(Table13[[#This Row],[T2]]&gt;0,1,0))</f>
        <v>1</v>
      </c>
      <c r="U147" s="3">
        <f>IF(ISBLANK(Table13[[#This Row],[T3]]),0,IF(Table13[[#This Row],[T3]]&gt;0,1,0))</f>
        <v>1</v>
      </c>
      <c r="V147" s="3">
        <f>IF(ISBLANK(Table13[[#This Row],[T4]]),0,IF(Table13[[#This Row],[T4]]&gt;0,1,0))</f>
        <v>0</v>
      </c>
      <c r="W147" s="26">
        <v>62</v>
      </c>
      <c r="X147" s="22">
        <v>13</v>
      </c>
      <c r="Y147" s="3">
        <v>1.7</v>
      </c>
      <c r="Z147" s="3"/>
      <c r="AB147" s="30">
        <v>117</v>
      </c>
      <c r="AC147" s="30">
        <v>1.5062748324254642</v>
      </c>
      <c r="AD147" s="30">
        <v>-0.20627483242546418</v>
      </c>
    </row>
    <row r="148" spans="1:30">
      <c r="A148" s="4">
        <v>43744.083333333336</v>
      </c>
      <c r="B148">
        <v>43744</v>
      </c>
      <c r="C148" s="3">
        <v>8.3333333333333329E-2</v>
      </c>
      <c r="D148" s="3">
        <v>2</v>
      </c>
      <c r="E148" s="3">
        <v>6</v>
      </c>
      <c r="F148" s="3">
        <v>0.2</v>
      </c>
      <c r="G148" s="5">
        <v>0.3</v>
      </c>
      <c r="H148" s="3">
        <v>0.5</v>
      </c>
      <c r="I148" s="3">
        <v>1.55139</v>
      </c>
      <c r="J148" s="12">
        <f t="shared" si="6"/>
        <v>2.0833333333333335</v>
      </c>
      <c r="K148" s="4">
        <v>43744.083333333336</v>
      </c>
      <c r="L148" s="3">
        <f t="shared" si="7"/>
        <v>6</v>
      </c>
      <c r="M148" s="3">
        <f t="shared" si="8"/>
        <v>2</v>
      </c>
      <c r="N148" s="3">
        <v>57</v>
      </c>
      <c r="O148" s="3">
        <v>28</v>
      </c>
      <c r="P148" s="3">
        <v>57</v>
      </c>
      <c r="Q148" s="3">
        <v>0</v>
      </c>
      <c r="R148" s="3"/>
      <c r="S148" s="3">
        <f>IF(ISBLANK(Table13[[#This Row],[T1]]),0,IF(Table13[[#This Row],[T1]]&gt;0,1,0))</f>
        <v>1</v>
      </c>
      <c r="T148" s="3">
        <f>IF(ISBLANK(Table13[[#This Row],[T2]]),0,IF(Table13[[#This Row],[T2]]&gt;0,1,0))</f>
        <v>1</v>
      </c>
      <c r="U148" s="3">
        <f>IF(ISBLANK(Table13[[#This Row],[T3]]),0,IF(Table13[[#This Row],[T3]]&gt;0,1,0))</f>
        <v>1</v>
      </c>
      <c r="V148" s="3">
        <f>IF(ISBLANK(Table13[[#This Row],[T4]]),0,IF(Table13[[#This Row],[T4]]&gt;0,1,0))</f>
        <v>0</v>
      </c>
      <c r="W148" s="25">
        <v>63</v>
      </c>
      <c r="X148" s="23">
        <v>13</v>
      </c>
      <c r="Y148" s="3">
        <v>0.5</v>
      </c>
      <c r="Z148" s="3"/>
      <c r="AB148" s="30">
        <v>118</v>
      </c>
      <c r="AC148" s="30">
        <v>1.5275997045639882</v>
      </c>
      <c r="AD148" s="30">
        <v>0.87240029543601172</v>
      </c>
    </row>
    <row r="149" spans="1:30">
      <c r="A149" s="4">
        <v>43744.125</v>
      </c>
      <c r="B149">
        <v>43744</v>
      </c>
      <c r="C149" s="3">
        <v>0.125</v>
      </c>
      <c r="D149" s="3">
        <v>3</v>
      </c>
      <c r="E149" s="3">
        <v>6</v>
      </c>
      <c r="F149" s="3">
        <v>0.3</v>
      </c>
      <c r="G149" s="5">
        <v>0.2</v>
      </c>
      <c r="H149" s="3">
        <v>0.5</v>
      </c>
      <c r="I149" s="3">
        <v>1.55139</v>
      </c>
      <c r="J149" s="12">
        <f t="shared" si="6"/>
        <v>2.1083333333333334</v>
      </c>
      <c r="K149" s="4">
        <v>43744.125</v>
      </c>
      <c r="L149" s="3">
        <f t="shared" si="7"/>
        <v>6</v>
      </c>
      <c r="M149" s="3">
        <f t="shared" si="8"/>
        <v>3</v>
      </c>
      <c r="N149" s="3">
        <v>58</v>
      </c>
      <c r="O149" s="3">
        <v>29</v>
      </c>
      <c r="P149" s="3">
        <v>58</v>
      </c>
      <c r="Q149" s="3">
        <v>0</v>
      </c>
      <c r="R149" s="3"/>
      <c r="S149" s="3">
        <f>IF(ISBLANK(Table13[[#This Row],[T1]]),0,IF(Table13[[#This Row],[T1]]&gt;0,1,0))</f>
        <v>1</v>
      </c>
      <c r="T149" s="3">
        <f>IF(ISBLANK(Table13[[#This Row],[T2]]),0,IF(Table13[[#This Row],[T2]]&gt;0,1,0))</f>
        <v>1</v>
      </c>
      <c r="U149" s="3">
        <f>IF(ISBLANK(Table13[[#This Row],[T3]]),0,IF(Table13[[#This Row],[T3]]&gt;0,1,0))</f>
        <v>1</v>
      </c>
      <c r="V149" s="3">
        <f>IF(ISBLANK(Table13[[#This Row],[T4]]),0,IF(Table13[[#This Row],[T4]]&gt;0,1,0))</f>
        <v>0</v>
      </c>
      <c r="W149" s="26">
        <v>63</v>
      </c>
      <c r="X149" s="22">
        <v>13</v>
      </c>
      <c r="Y149" s="3">
        <v>0.5</v>
      </c>
      <c r="Z149" s="3"/>
      <c r="AB149" s="30">
        <v>119</v>
      </c>
      <c r="AC149" s="30">
        <v>1.4225277130963447</v>
      </c>
      <c r="AD149" s="30">
        <v>1.0774722869036553</v>
      </c>
    </row>
    <row r="150" spans="1:30">
      <c r="A150" s="4">
        <v>43744.166666666664</v>
      </c>
      <c r="B150">
        <v>43744</v>
      </c>
      <c r="C150" s="3">
        <v>0.16666666666666666</v>
      </c>
      <c r="D150" s="3">
        <v>4</v>
      </c>
      <c r="E150" s="3">
        <v>6</v>
      </c>
      <c r="F150" s="3">
        <v>0.2</v>
      </c>
      <c r="G150" s="5">
        <v>0.2</v>
      </c>
      <c r="H150" s="3">
        <v>0.4</v>
      </c>
      <c r="I150" s="3">
        <v>1.55139</v>
      </c>
      <c r="J150" s="12">
        <f t="shared" si="6"/>
        <v>2.1291666666666669</v>
      </c>
      <c r="K150" s="4">
        <v>43744.166666666664</v>
      </c>
      <c r="L150" s="3">
        <f t="shared" si="7"/>
        <v>6</v>
      </c>
      <c r="M150" s="3">
        <f t="shared" si="8"/>
        <v>4</v>
      </c>
      <c r="N150" s="3">
        <v>58</v>
      </c>
      <c r="O150" s="3">
        <v>32</v>
      </c>
      <c r="P150" s="3">
        <v>58</v>
      </c>
      <c r="Q150" s="3">
        <v>0</v>
      </c>
      <c r="R150" s="3"/>
      <c r="S150" s="3">
        <f>IF(ISBLANK(Table13[[#This Row],[T1]]),0,IF(Table13[[#This Row],[T1]]&gt;0,1,0))</f>
        <v>1</v>
      </c>
      <c r="T150" s="3">
        <f>IF(ISBLANK(Table13[[#This Row],[T2]]),0,IF(Table13[[#This Row],[T2]]&gt;0,1,0))</f>
        <v>1</v>
      </c>
      <c r="U150" s="3">
        <f>IF(ISBLANK(Table13[[#This Row],[T3]]),0,IF(Table13[[#This Row],[T3]]&gt;0,1,0))</f>
        <v>1</v>
      </c>
      <c r="V150" s="3">
        <f>IF(ISBLANK(Table13[[#This Row],[T4]]),0,IF(Table13[[#This Row],[T4]]&gt;0,1,0))</f>
        <v>0</v>
      </c>
      <c r="W150" s="25">
        <v>63</v>
      </c>
      <c r="X150" s="23">
        <v>13</v>
      </c>
      <c r="Y150" s="3">
        <v>0.4</v>
      </c>
      <c r="Z150" s="3"/>
      <c r="AB150" s="30">
        <v>120</v>
      </c>
      <c r="AC150" s="30">
        <v>1.4438525852348685</v>
      </c>
      <c r="AD150" s="30">
        <v>-0.8438525852348685</v>
      </c>
    </row>
    <row r="151" spans="1:30">
      <c r="A151" s="4">
        <v>43744.208333333336</v>
      </c>
      <c r="B151">
        <v>43744</v>
      </c>
      <c r="C151" s="3">
        <v>0.20833333333333334</v>
      </c>
      <c r="D151" s="3">
        <v>5</v>
      </c>
      <c r="E151" s="3">
        <v>6</v>
      </c>
      <c r="F151" s="3">
        <v>0.4</v>
      </c>
      <c r="G151" s="5">
        <v>0.2</v>
      </c>
      <c r="H151" s="3">
        <v>0.60000000000000009</v>
      </c>
      <c r="I151" s="3">
        <v>1.55139</v>
      </c>
      <c r="J151" s="12">
        <f t="shared" si="6"/>
        <v>2.1583333333333332</v>
      </c>
      <c r="K151" s="4">
        <v>43744.208333333336</v>
      </c>
      <c r="L151" s="3">
        <f t="shared" si="7"/>
        <v>6</v>
      </c>
      <c r="M151" s="3">
        <f t="shared" si="8"/>
        <v>5</v>
      </c>
      <c r="N151" s="3">
        <v>58</v>
      </c>
      <c r="O151" s="3">
        <v>34</v>
      </c>
      <c r="P151" s="3">
        <v>58</v>
      </c>
      <c r="Q151" s="3">
        <v>0</v>
      </c>
      <c r="R151" s="3"/>
      <c r="S151" s="3">
        <f>IF(ISBLANK(Table13[[#This Row],[T1]]),0,IF(Table13[[#This Row],[T1]]&gt;0,1,0))</f>
        <v>1</v>
      </c>
      <c r="T151" s="3">
        <f>IF(ISBLANK(Table13[[#This Row],[T2]]),0,IF(Table13[[#This Row],[T2]]&gt;0,1,0))</f>
        <v>1</v>
      </c>
      <c r="U151" s="3">
        <f>IF(ISBLANK(Table13[[#This Row],[T3]]),0,IF(Table13[[#This Row],[T3]]&gt;0,1,0))</f>
        <v>1</v>
      </c>
      <c r="V151" s="3">
        <f>IF(ISBLANK(Table13[[#This Row],[T4]]),0,IF(Table13[[#This Row],[T4]]&gt;0,1,0))</f>
        <v>0</v>
      </c>
      <c r="W151" s="26">
        <v>64</v>
      </c>
      <c r="X151" s="22">
        <v>13</v>
      </c>
      <c r="Y151" s="3">
        <v>0.60000000000000009</v>
      </c>
      <c r="Z151" s="3"/>
      <c r="AB151" s="30">
        <v>121</v>
      </c>
      <c r="AC151" s="30">
        <v>1.3937284586676528</v>
      </c>
      <c r="AD151" s="30">
        <v>-0.89372845866765283</v>
      </c>
    </row>
    <row r="152" spans="1:30">
      <c r="A152" s="4">
        <v>43744.25</v>
      </c>
      <c r="B152">
        <v>43744</v>
      </c>
      <c r="C152" s="3">
        <v>0.25</v>
      </c>
      <c r="D152" s="3">
        <v>6</v>
      </c>
      <c r="E152" s="3">
        <v>6</v>
      </c>
      <c r="F152" s="3">
        <v>0.2</v>
      </c>
      <c r="G152" s="5">
        <v>0.4</v>
      </c>
      <c r="H152" s="3">
        <v>0.60000000000000009</v>
      </c>
      <c r="I152" s="3">
        <v>1.55139</v>
      </c>
      <c r="J152" s="12">
        <f t="shared" si="6"/>
        <v>2.2208333333333337</v>
      </c>
      <c r="K152" s="4">
        <v>43744.25</v>
      </c>
      <c r="L152" s="3">
        <f t="shared" si="7"/>
        <v>6</v>
      </c>
      <c r="M152" s="3">
        <f t="shared" si="8"/>
        <v>6</v>
      </c>
      <c r="N152" s="3">
        <v>58</v>
      </c>
      <c r="O152" s="3">
        <v>58</v>
      </c>
      <c r="P152" s="3">
        <v>58</v>
      </c>
      <c r="Q152" s="3">
        <v>0</v>
      </c>
      <c r="R152" s="3"/>
      <c r="S152" s="3">
        <f>IF(ISBLANK(Table13[[#This Row],[T1]]),0,IF(Table13[[#This Row],[T1]]&gt;0,1,0))</f>
        <v>1</v>
      </c>
      <c r="T152" s="3">
        <f>IF(ISBLANK(Table13[[#This Row],[T2]]),0,IF(Table13[[#This Row],[T2]]&gt;0,1,0))</f>
        <v>1</v>
      </c>
      <c r="U152" s="3">
        <f>IF(ISBLANK(Table13[[#This Row],[T3]]),0,IF(Table13[[#This Row],[T3]]&gt;0,1,0))</f>
        <v>1</v>
      </c>
      <c r="V152" s="3">
        <f>IF(ISBLANK(Table13[[#This Row],[T4]]),0,IF(Table13[[#This Row],[T4]]&gt;0,1,0))</f>
        <v>0</v>
      </c>
      <c r="W152" s="25">
        <v>65</v>
      </c>
      <c r="X152" s="23">
        <v>13</v>
      </c>
      <c r="Y152" s="3">
        <v>0.60000000000000009</v>
      </c>
      <c r="Z152" s="3"/>
      <c r="AB152" s="30">
        <v>122</v>
      </c>
      <c r="AC152" s="30">
        <v>1.5297012111549539</v>
      </c>
      <c r="AD152" s="30">
        <v>-1.1297012111549538</v>
      </c>
    </row>
    <row r="153" spans="1:30">
      <c r="A153" s="4">
        <v>43744.291666666664</v>
      </c>
      <c r="B153">
        <v>43744</v>
      </c>
      <c r="C153" s="3">
        <v>0.29166666666666669</v>
      </c>
      <c r="D153" s="3">
        <v>7</v>
      </c>
      <c r="E153" s="3">
        <v>6</v>
      </c>
      <c r="F153" s="3">
        <v>0.9</v>
      </c>
      <c r="G153" s="5">
        <v>0.9</v>
      </c>
      <c r="H153" s="3">
        <v>1.8</v>
      </c>
      <c r="I153" s="3">
        <v>1.55139</v>
      </c>
      <c r="J153" s="12">
        <f t="shared" si="6"/>
        <v>2.2666666666666671</v>
      </c>
      <c r="K153" s="4">
        <v>43744.291666666664</v>
      </c>
      <c r="L153" s="3">
        <f t="shared" si="7"/>
        <v>6</v>
      </c>
      <c r="M153" s="3">
        <f t="shared" si="8"/>
        <v>7</v>
      </c>
      <c r="N153" s="3">
        <v>57</v>
      </c>
      <c r="O153" s="3">
        <v>56</v>
      </c>
      <c r="P153" s="3">
        <v>57</v>
      </c>
      <c r="Q153" s="3">
        <v>0</v>
      </c>
      <c r="R153" s="3"/>
      <c r="S153" s="3">
        <f>IF(ISBLANK(Table13[[#This Row],[T1]]),0,IF(Table13[[#This Row],[T1]]&gt;0,1,0))</f>
        <v>1</v>
      </c>
      <c r="T153" s="3">
        <f>IF(ISBLANK(Table13[[#This Row],[T2]]),0,IF(Table13[[#This Row],[T2]]&gt;0,1,0))</f>
        <v>1</v>
      </c>
      <c r="U153" s="3">
        <f>IF(ISBLANK(Table13[[#This Row],[T3]]),0,IF(Table13[[#This Row],[T3]]&gt;0,1,0))</f>
        <v>1</v>
      </c>
      <c r="V153" s="3">
        <f>IF(ISBLANK(Table13[[#This Row],[T4]]),0,IF(Table13[[#This Row],[T4]]&gt;0,1,0))</f>
        <v>0</v>
      </c>
      <c r="W153" s="26">
        <v>65</v>
      </c>
      <c r="X153" s="22">
        <v>13</v>
      </c>
      <c r="Y153" s="3">
        <v>1.8</v>
      </c>
      <c r="Z153" s="3"/>
      <c r="AB153" s="30">
        <v>123</v>
      </c>
      <c r="AC153" s="30">
        <v>1.5510260832934777</v>
      </c>
      <c r="AD153" s="30">
        <v>-1.1510260832934778</v>
      </c>
    </row>
    <row r="154" spans="1:30">
      <c r="A154" s="4">
        <v>43744.333333333336</v>
      </c>
      <c r="B154">
        <v>43744</v>
      </c>
      <c r="C154" s="3">
        <v>0.33333333333333331</v>
      </c>
      <c r="D154" s="3">
        <v>8</v>
      </c>
      <c r="E154" s="3">
        <v>6</v>
      </c>
      <c r="F154" s="3">
        <v>1.7</v>
      </c>
      <c r="G154" s="5">
        <v>2.1</v>
      </c>
      <c r="H154" s="3">
        <v>3.8</v>
      </c>
      <c r="I154" s="3">
        <v>1.55139</v>
      </c>
      <c r="J154" s="12">
        <f t="shared" si="6"/>
        <v>2.3875000000000006</v>
      </c>
      <c r="K154" s="4">
        <v>43744.333333333336</v>
      </c>
      <c r="L154" s="3">
        <f t="shared" si="7"/>
        <v>6</v>
      </c>
      <c r="M154" s="3">
        <f t="shared" si="8"/>
        <v>8</v>
      </c>
      <c r="N154" s="3">
        <v>14</v>
      </c>
      <c r="O154" s="3">
        <v>53</v>
      </c>
      <c r="P154" s="3">
        <v>58</v>
      </c>
      <c r="Q154" s="3">
        <v>0</v>
      </c>
      <c r="R154" s="3"/>
      <c r="S154" s="3">
        <f>IF(ISBLANK(Table13[[#This Row],[T1]]),0,IF(Table13[[#This Row],[T1]]&gt;0,1,0))</f>
        <v>0</v>
      </c>
      <c r="T154" s="3">
        <f>IF(ISBLANK(Table13[[#This Row],[T2]]),0,IF(Table13[[#This Row],[T2]]&gt;0,1,0))</f>
        <v>1</v>
      </c>
      <c r="U154" s="3">
        <f>IF(ISBLANK(Table13[[#This Row],[T3]]),0,IF(Table13[[#This Row],[T3]]&gt;0,1,0))</f>
        <v>0</v>
      </c>
      <c r="V154" s="3">
        <f>IF(ISBLANK(Table13[[#This Row],[T4]]),0,IF(Table13[[#This Row],[T4]]&gt;0,1,0))</f>
        <v>0</v>
      </c>
      <c r="W154" s="25">
        <v>67</v>
      </c>
      <c r="X154" s="23">
        <v>13</v>
      </c>
      <c r="Y154" s="3">
        <v>3.8</v>
      </c>
      <c r="Z154" s="3"/>
      <c r="AB154" s="30">
        <v>124</v>
      </c>
      <c r="AC154" s="30">
        <v>1.5510260832934777</v>
      </c>
      <c r="AD154" s="30">
        <v>0.24897391670652236</v>
      </c>
    </row>
    <row r="155" spans="1:30">
      <c r="A155" s="4">
        <v>43744.375</v>
      </c>
      <c r="B155">
        <v>43744</v>
      </c>
      <c r="C155" s="3">
        <v>0.375</v>
      </c>
      <c r="D155" s="3">
        <v>9</v>
      </c>
      <c r="E155" s="3">
        <v>6</v>
      </c>
      <c r="F155" s="3">
        <v>0.6</v>
      </c>
      <c r="G155" s="5">
        <v>0.3</v>
      </c>
      <c r="H155" s="3">
        <v>0.89999999999999991</v>
      </c>
      <c r="I155" s="3">
        <v>1.55139</v>
      </c>
      <c r="J155" s="12">
        <f t="shared" si="6"/>
        <v>2.4166666666666674</v>
      </c>
      <c r="K155" s="4">
        <v>43744.375</v>
      </c>
      <c r="L155" s="3">
        <f t="shared" si="7"/>
        <v>6</v>
      </c>
      <c r="M155" s="3">
        <f t="shared" si="8"/>
        <v>9</v>
      </c>
      <c r="N155" s="3">
        <v>0</v>
      </c>
      <c r="O155" s="3">
        <v>0</v>
      </c>
      <c r="P155" s="3">
        <v>58</v>
      </c>
      <c r="Q155" s="3">
        <v>0</v>
      </c>
      <c r="R155" s="3"/>
      <c r="S155" s="3">
        <f>IF(ISBLANK(Table13[[#This Row],[T1]]),0,IF(Table13[[#This Row],[T1]]&gt;0,1,0))</f>
        <v>0</v>
      </c>
      <c r="T155" s="3">
        <f>IF(ISBLANK(Table13[[#This Row],[T2]]),0,IF(Table13[[#This Row],[T2]]&gt;0,1,0))</f>
        <v>0</v>
      </c>
      <c r="U155" s="3">
        <f>IF(ISBLANK(Table13[[#This Row],[T3]]),0,IF(Table13[[#This Row],[T3]]&gt;0,1,0))</f>
        <v>0</v>
      </c>
      <c r="V155" s="3">
        <f>IF(ISBLANK(Table13[[#This Row],[T4]]),0,IF(Table13[[#This Row],[T4]]&gt;0,1,0))</f>
        <v>0</v>
      </c>
      <c r="W155" s="26">
        <v>68</v>
      </c>
      <c r="X155" s="22">
        <v>13</v>
      </c>
      <c r="Y155" s="3">
        <v>0.89999999999999991</v>
      </c>
      <c r="Z155" s="3"/>
      <c r="AB155" s="30">
        <v>125</v>
      </c>
      <c r="AC155" s="30">
        <v>1.5366264560791316</v>
      </c>
      <c r="AD155" s="30">
        <v>-1.1366264560791315</v>
      </c>
    </row>
    <row r="156" spans="1:30">
      <c r="A156" s="4">
        <v>43744.416666666664</v>
      </c>
      <c r="B156">
        <v>43744</v>
      </c>
      <c r="C156" s="3">
        <v>0.41666666666666669</v>
      </c>
      <c r="D156" s="3">
        <v>10</v>
      </c>
      <c r="E156" s="3">
        <v>6</v>
      </c>
      <c r="F156" s="3">
        <v>1.4</v>
      </c>
      <c r="G156" s="5">
        <v>1.8</v>
      </c>
      <c r="H156" s="3">
        <v>3.2</v>
      </c>
      <c r="I156" s="3">
        <v>1.55139</v>
      </c>
      <c r="J156" s="12">
        <f t="shared" si="6"/>
        <v>2.4166666666666674</v>
      </c>
      <c r="K156" s="4">
        <v>43744.416666666664</v>
      </c>
      <c r="L156" s="3">
        <f t="shared" si="7"/>
        <v>6</v>
      </c>
      <c r="M156" s="3">
        <f t="shared" si="8"/>
        <v>10</v>
      </c>
      <c r="N156" s="3">
        <v>0</v>
      </c>
      <c r="O156" s="3">
        <v>0</v>
      </c>
      <c r="P156" s="3">
        <v>57</v>
      </c>
      <c r="Q156" s="3">
        <v>0</v>
      </c>
      <c r="R156" s="3"/>
      <c r="S156" s="3">
        <f>IF(ISBLANK(Table13[[#This Row],[T1]]),0,IF(Table13[[#This Row],[T1]]&gt;0,1,0))</f>
        <v>0</v>
      </c>
      <c r="T156" s="3">
        <f>IF(ISBLANK(Table13[[#This Row],[T2]]),0,IF(Table13[[#This Row],[T2]]&gt;0,1,0))</f>
        <v>0</v>
      </c>
      <c r="U156" s="3">
        <f>IF(ISBLANK(Table13[[#This Row],[T3]]),0,IF(Table13[[#This Row],[T3]]&gt;0,1,0))</f>
        <v>0</v>
      </c>
      <c r="V156" s="3">
        <f>IF(ISBLANK(Table13[[#This Row],[T4]]),0,IF(Table13[[#This Row],[T4]]&gt;0,1,0))</f>
        <v>0</v>
      </c>
      <c r="W156" s="25">
        <v>70</v>
      </c>
      <c r="X156" s="23">
        <v>13</v>
      </c>
      <c r="Y156" s="3">
        <v>3.2</v>
      </c>
      <c r="Z156" s="3"/>
      <c r="AB156" s="30">
        <v>126</v>
      </c>
      <c r="AC156" s="30">
        <v>1.5616885193627394</v>
      </c>
      <c r="AD156" s="30">
        <v>-1.1616885193627393</v>
      </c>
    </row>
    <row r="157" spans="1:30">
      <c r="A157" s="4">
        <v>43744.458333333336</v>
      </c>
      <c r="B157">
        <v>43744</v>
      </c>
      <c r="C157" s="3">
        <v>0.45833333333333331</v>
      </c>
      <c r="D157" s="3">
        <v>11</v>
      </c>
      <c r="E157" s="3">
        <v>6</v>
      </c>
      <c r="F157" s="3">
        <v>1</v>
      </c>
      <c r="G157" s="5">
        <v>0.6</v>
      </c>
      <c r="H157" s="3">
        <v>1.6</v>
      </c>
      <c r="I157" s="3">
        <v>1.55139</v>
      </c>
      <c r="J157" s="12">
        <f t="shared" si="6"/>
        <v>2.3333333333333339</v>
      </c>
      <c r="K157" s="4">
        <v>43744.458333333336</v>
      </c>
      <c r="L157" s="3">
        <f t="shared" si="7"/>
        <v>6</v>
      </c>
      <c r="M157" s="3">
        <f t="shared" si="8"/>
        <v>11</v>
      </c>
      <c r="N157" s="3">
        <v>0</v>
      </c>
      <c r="O157" s="3">
        <v>47</v>
      </c>
      <c r="P157" s="3">
        <v>13</v>
      </c>
      <c r="Q157" s="3">
        <v>0</v>
      </c>
      <c r="R157" s="3"/>
      <c r="S157" s="3">
        <f>IF(ISBLANK(Table13[[#This Row],[T1]]),0,IF(Table13[[#This Row],[T1]]&gt;0,1,0))</f>
        <v>0</v>
      </c>
      <c r="T157" s="3">
        <f>IF(ISBLANK(Table13[[#This Row],[T2]]),0,IF(Table13[[#This Row],[T2]]&gt;0,1,0))</f>
        <v>0</v>
      </c>
      <c r="U157" s="3">
        <f>IF(ISBLANK(Table13[[#This Row],[T3]]),0,IF(Table13[[#This Row],[T3]]&gt;0,1,0))</f>
        <v>0</v>
      </c>
      <c r="V157" s="3">
        <f>IF(ISBLANK(Table13[[#This Row],[T4]]),0,IF(Table13[[#This Row],[T4]]&gt;0,1,0))</f>
        <v>0</v>
      </c>
      <c r="W157" s="26">
        <v>70</v>
      </c>
      <c r="X157" s="22">
        <v>13</v>
      </c>
      <c r="Y157" s="3">
        <v>1.6</v>
      </c>
      <c r="Z157" s="3"/>
      <c r="AB157" s="30">
        <v>127</v>
      </c>
      <c r="AC157" s="30">
        <v>1.4971647655811775</v>
      </c>
      <c r="AD157" s="30">
        <v>-1.0971647655811774</v>
      </c>
    </row>
    <row r="158" spans="1:30">
      <c r="A158" s="4">
        <v>43744.5</v>
      </c>
      <c r="B158">
        <v>43744</v>
      </c>
      <c r="C158" s="3">
        <v>0.5</v>
      </c>
      <c r="D158" s="3">
        <v>12</v>
      </c>
      <c r="E158" s="3">
        <v>6</v>
      </c>
      <c r="F158" s="3">
        <v>1.8</v>
      </c>
      <c r="G158" s="5">
        <v>0.5</v>
      </c>
      <c r="H158" s="3">
        <v>2.2999999999999998</v>
      </c>
      <c r="I158" s="3">
        <v>1.55139</v>
      </c>
      <c r="J158" s="12">
        <f t="shared" si="6"/>
        <v>2.3125000000000004</v>
      </c>
      <c r="K158" s="4">
        <v>43744.499999652777</v>
      </c>
      <c r="L158" s="3">
        <f t="shared" si="7"/>
        <v>6</v>
      </c>
      <c r="M158" s="3">
        <f t="shared" si="8"/>
        <v>12</v>
      </c>
      <c r="N158" s="3"/>
      <c r="O158" s="3"/>
      <c r="P158" s="3"/>
      <c r="Q158" s="3"/>
      <c r="R158" s="3"/>
      <c r="S158" s="3">
        <f>IF(ISBLANK(Table13[[#This Row],[T1]]),0,IF(Table13[[#This Row],[T1]]&gt;0,1,0))</f>
        <v>0</v>
      </c>
      <c r="T158" s="3">
        <f>IF(ISBLANK(Table13[[#This Row],[T2]]),0,IF(Table13[[#This Row],[T2]]&gt;0,1,0))</f>
        <v>0</v>
      </c>
      <c r="U158" s="3">
        <f>IF(ISBLANK(Table13[[#This Row],[T3]]),0,IF(Table13[[#This Row],[T3]]&gt;0,1,0))</f>
        <v>0</v>
      </c>
      <c r="V158" s="3">
        <f>IF(ISBLANK(Table13[[#This Row],[T4]]),0,IF(Table13[[#This Row],[T4]]&gt;0,1,0))</f>
        <v>0</v>
      </c>
      <c r="W158" s="25">
        <v>72</v>
      </c>
      <c r="X158" s="23">
        <v>13</v>
      </c>
      <c r="Y158" s="3">
        <v>2.2999999999999998</v>
      </c>
      <c r="Z158" s="3"/>
      <c r="AB158" s="30">
        <v>128</v>
      </c>
      <c r="AC158" s="30">
        <v>1.5510260832934777</v>
      </c>
      <c r="AD158" s="30">
        <v>-1.1510260832934778</v>
      </c>
    </row>
    <row r="159" spans="1:30">
      <c r="A159" s="4">
        <v>43744.541666666664</v>
      </c>
      <c r="B159">
        <v>43744</v>
      </c>
      <c r="C159" s="3">
        <v>0.54166666666666663</v>
      </c>
      <c r="D159" s="3">
        <v>13</v>
      </c>
      <c r="E159" s="3">
        <v>6</v>
      </c>
      <c r="F159" s="3">
        <v>0.5</v>
      </c>
      <c r="G159" s="5">
        <v>0.7</v>
      </c>
      <c r="H159" s="3">
        <v>1.2</v>
      </c>
      <c r="I159" s="3">
        <v>1.55139</v>
      </c>
      <c r="J159" s="12">
        <f t="shared" si="6"/>
        <v>2.2500000000000004</v>
      </c>
      <c r="K159" s="4">
        <v>43744.541666666664</v>
      </c>
      <c r="L159" s="3">
        <f t="shared" si="7"/>
        <v>6</v>
      </c>
      <c r="M159" s="3">
        <f t="shared" si="8"/>
        <v>13</v>
      </c>
      <c r="N159" s="3">
        <v>0</v>
      </c>
      <c r="O159" s="3">
        <v>18</v>
      </c>
      <c r="P159" s="3">
        <v>0</v>
      </c>
      <c r="Q159" s="3">
        <v>8</v>
      </c>
      <c r="R159" s="3"/>
      <c r="S159" s="3">
        <f>IF(ISBLANK(Table13[[#This Row],[T1]]),0,IF(Table13[[#This Row],[T1]]&gt;0,1,0))</f>
        <v>0</v>
      </c>
      <c r="T159" s="3">
        <f>IF(ISBLANK(Table13[[#This Row],[T2]]),0,IF(Table13[[#This Row],[T2]]&gt;0,1,0))</f>
        <v>0</v>
      </c>
      <c r="U159" s="3">
        <f>IF(ISBLANK(Table13[[#This Row],[T3]]),0,IF(Table13[[#This Row],[T3]]&gt;0,1,0))</f>
        <v>0</v>
      </c>
      <c r="V159" s="3">
        <f>IF(ISBLANK(Table13[[#This Row],[T4]]),0,IF(Table13[[#This Row],[T4]]&gt;0,1,0))</f>
        <v>0</v>
      </c>
      <c r="W159" s="26">
        <v>72</v>
      </c>
      <c r="X159" s="22">
        <v>13</v>
      </c>
      <c r="Y159" s="3">
        <v>1.2</v>
      </c>
      <c r="Z159" s="3"/>
      <c r="AB159" s="30">
        <v>129</v>
      </c>
      <c r="AC159" s="30">
        <v>1.3952229998438705</v>
      </c>
      <c r="AD159" s="30">
        <v>-0.89522299984387055</v>
      </c>
    </row>
    <row r="160" spans="1:30">
      <c r="A160" s="4">
        <v>43744.583333333336</v>
      </c>
      <c r="B160">
        <v>43744</v>
      </c>
      <c r="C160" s="3">
        <v>0.58333333333333337</v>
      </c>
      <c r="D160" s="3">
        <v>14</v>
      </c>
      <c r="E160" s="3">
        <v>6</v>
      </c>
      <c r="F160" s="3">
        <v>0.6</v>
      </c>
      <c r="G160" s="5">
        <v>0.8</v>
      </c>
      <c r="H160" s="3">
        <v>1.4</v>
      </c>
      <c r="I160" s="3">
        <v>1.55139</v>
      </c>
      <c r="J160" s="12">
        <f t="shared" si="6"/>
        <v>2.245833333333334</v>
      </c>
      <c r="K160" s="4">
        <v>43744.583333333336</v>
      </c>
      <c r="L160" s="3">
        <f t="shared" si="7"/>
        <v>6</v>
      </c>
      <c r="M160" s="3">
        <f t="shared" si="8"/>
        <v>14</v>
      </c>
      <c r="N160" s="3">
        <v>30</v>
      </c>
      <c r="O160" s="3">
        <v>0</v>
      </c>
      <c r="P160" s="3">
        <v>0</v>
      </c>
      <c r="Q160" s="3">
        <v>58</v>
      </c>
      <c r="R160" s="3"/>
      <c r="S160" s="3">
        <f>IF(ISBLANK(Table13[[#This Row],[T1]]),0,IF(Table13[[#This Row],[T1]]&gt;0,1,0))</f>
        <v>0</v>
      </c>
      <c r="T160" s="3">
        <f>IF(ISBLANK(Table13[[#This Row],[T2]]),0,IF(Table13[[#This Row],[T2]]&gt;0,1,0))</f>
        <v>0</v>
      </c>
      <c r="U160" s="3">
        <f>IF(ISBLANK(Table13[[#This Row],[T3]]),0,IF(Table13[[#This Row],[T3]]&gt;0,1,0))</f>
        <v>0</v>
      </c>
      <c r="V160" s="3">
        <f>IF(ISBLANK(Table13[[#This Row],[T4]]),0,IF(Table13[[#This Row],[T4]]&gt;0,1,0))</f>
        <v>0</v>
      </c>
      <c r="W160" s="25">
        <v>73</v>
      </c>
      <c r="X160" s="23">
        <v>13</v>
      </c>
      <c r="Y160" s="3">
        <v>1.4</v>
      </c>
      <c r="Z160" s="3"/>
      <c r="AB160" s="30">
        <v>130</v>
      </c>
      <c r="AC160" s="30">
        <v>1.4277594454176468</v>
      </c>
      <c r="AD160" s="30">
        <v>-0.22775944541764681</v>
      </c>
    </row>
    <row r="161" spans="1:30">
      <c r="A161" s="4">
        <v>43744.625</v>
      </c>
      <c r="B161">
        <v>43744</v>
      </c>
      <c r="C161" s="3">
        <v>0.625</v>
      </c>
      <c r="D161" s="3">
        <v>15</v>
      </c>
      <c r="E161" s="3">
        <v>6</v>
      </c>
      <c r="F161" s="3">
        <v>1.1000000000000001</v>
      </c>
      <c r="G161" s="5">
        <v>3</v>
      </c>
      <c r="H161" s="3">
        <v>4.0999999999999996</v>
      </c>
      <c r="I161" s="3">
        <v>1.55139</v>
      </c>
      <c r="J161" s="12">
        <f t="shared" si="6"/>
        <v>2.2708333333333335</v>
      </c>
      <c r="K161" s="4">
        <v>43744.625</v>
      </c>
      <c r="L161" s="3">
        <f t="shared" si="7"/>
        <v>6</v>
      </c>
      <c r="M161" s="3">
        <f t="shared" si="8"/>
        <v>15</v>
      </c>
      <c r="N161" s="3">
        <v>58</v>
      </c>
      <c r="O161" s="3">
        <v>0</v>
      </c>
      <c r="P161" s="3">
        <v>51</v>
      </c>
      <c r="Q161" s="3">
        <v>57</v>
      </c>
      <c r="R161" s="3"/>
      <c r="S161" s="3">
        <f>IF(ISBLANK(Table13[[#This Row],[T1]]),0,IF(Table13[[#This Row],[T1]]&gt;0,1,0))</f>
        <v>0</v>
      </c>
      <c r="T161" s="3">
        <f>IF(ISBLANK(Table13[[#This Row],[T2]]),0,IF(Table13[[#This Row],[T2]]&gt;0,1,0))</f>
        <v>0</v>
      </c>
      <c r="U161" s="3">
        <f>IF(ISBLANK(Table13[[#This Row],[T3]]),0,IF(Table13[[#This Row],[T3]]&gt;0,1,0))</f>
        <v>0</v>
      </c>
      <c r="V161" s="3">
        <f>IF(ISBLANK(Table13[[#This Row],[T4]]),0,IF(Table13[[#This Row],[T4]]&gt;0,1,0))</f>
        <v>0</v>
      </c>
      <c r="W161" s="26">
        <v>73</v>
      </c>
      <c r="X161" s="22">
        <v>13</v>
      </c>
      <c r="Y161" s="3">
        <v>4.0999999999999996</v>
      </c>
      <c r="Z161" s="3"/>
      <c r="AB161" s="30">
        <v>131</v>
      </c>
      <c r="AC161" s="30">
        <v>1.3957721372098613</v>
      </c>
      <c r="AD161" s="30">
        <v>2.404227862790139</v>
      </c>
    </row>
    <row r="162" spans="1:30">
      <c r="A162" s="4">
        <v>43744.666666666664</v>
      </c>
      <c r="B162">
        <v>43744</v>
      </c>
      <c r="C162" s="3">
        <v>0.66666666666666663</v>
      </c>
      <c r="D162" s="3">
        <v>16</v>
      </c>
      <c r="E162" s="3">
        <v>6</v>
      </c>
      <c r="F162" s="3">
        <v>1.8</v>
      </c>
      <c r="G162" s="5">
        <v>2.1</v>
      </c>
      <c r="H162" s="3">
        <v>3.9000000000000004</v>
      </c>
      <c r="I162" s="3">
        <v>1.55139</v>
      </c>
      <c r="J162" s="12">
        <f t="shared" si="6"/>
        <v>2.1375000000000006</v>
      </c>
      <c r="K162" s="4">
        <v>43744.666666666664</v>
      </c>
      <c r="L162" s="3">
        <f t="shared" si="7"/>
        <v>6</v>
      </c>
      <c r="M162" s="3">
        <f t="shared" si="8"/>
        <v>16</v>
      </c>
      <c r="N162" s="3">
        <v>58</v>
      </c>
      <c r="O162" s="3">
        <v>8</v>
      </c>
      <c r="P162" s="3">
        <v>58</v>
      </c>
      <c r="Q162" s="3">
        <v>55</v>
      </c>
      <c r="R162" s="3"/>
      <c r="S162" s="3">
        <f>IF(ISBLANK(Table13[[#This Row],[T1]]),0,IF(Table13[[#This Row],[T1]]&gt;0,1,0))</f>
        <v>0</v>
      </c>
      <c r="T162" s="3">
        <f>IF(ISBLANK(Table13[[#This Row],[T2]]),0,IF(Table13[[#This Row],[T2]]&gt;0,1,0))</f>
        <v>0</v>
      </c>
      <c r="U162" s="3">
        <f>IF(ISBLANK(Table13[[#This Row],[T3]]),0,IF(Table13[[#This Row],[T3]]&gt;0,1,0))</f>
        <v>0</v>
      </c>
      <c r="V162" s="3">
        <f>IF(ISBLANK(Table13[[#This Row],[T4]]),0,IF(Table13[[#This Row],[T4]]&gt;0,1,0))</f>
        <v>0</v>
      </c>
      <c r="W162" s="25">
        <v>73</v>
      </c>
      <c r="X162" s="23">
        <v>13</v>
      </c>
      <c r="Y162" s="3">
        <v>3.9000000000000004</v>
      </c>
      <c r="Z162" s="3"/>
      <c r="AB162" s="30">
        <v>132</v>
      </c>
      <c r="AC162" s="30">
        <v>1.3957721372098613</v>
      </c>
      <c r="AD162" s="30">
        <v>1.5042278627901386</v>
      </c>
    </row>
    <row r="163" spans="1:30">
      <c r="A163" s="4">
        <v>43744.708333333336</v>
      </c>
      <c r="B163">
        <v>43744</v>
      </c>
      <c r="C163" s="3">
        <v>0.70833333333333337</v>
      </c>
      <c r="D163" s="3">
        <v>17</v>
      </c>
      <c r="E163" s="3">
        <v>6</v>
      </c>
      <c r="F163" s="3">
        <v>2.8</v>
      </c>
      <c r="G163" s="5">
        <v>1.8</v>
      </c>
      <c r="H163" s="3">
        <v>4.5999999999999996</v>
      </c>
      <c r="I163" s="3">
        <v>1.55139</v>
      </c>
      <c r="J163" s="12">
        <f t="shared" si="6"/>
        <v>2.0208333333333335</v>
      </c>
      <c r="K163" s="4">
        <v>43744.708333333336</v>
      </c>
      <c r="L163" s="3">
        <f t="shared" si="7"/>
        <v>6</v>
      </c>
      <c r="M163" s="3">
        <f t="shared" si="8"/>
        <v>17</v>
      </c>
      <c r="N163" s="3">
        <v>46</v>
      </c>
      <c r="O163" s="3">
        <v>0</v>
      </c>
      <c r="P163" s="3">
        <v>46</v>
      </c>
      <c r="Q163" s="3">
        <v>18</v>
      </c>
      <c r="R163" s="3"/>
      <c r="S163" s="3">
        <f>IF(ISBLANK(Table13[[#This Row],[T1]]),0,IF(Table13[[#This Row],[T1]]&gt;0,1,0))</f>
        <v>0</v>
      </c>
      <c r="T163" s="3">
        <f>IF(ISBLANK(Table13[[#This Row],[T2]]),0,IF(Table13[[#This Row],[T2]]&gt;0,1,0))</f>
        <v>0</v>
      </c>
      <c r="U163" s="3">
        <f>IF(ISBLANK(Table13[[#This Row],[T3]]),0,IF(Table13[[#This Row],[T3]]&gt;0,1,0))</f>
        <v>1</v>
      </c>
      <c r="V163" s="3">
        <f>IF(ISBLANK(Table13[[#This Row],[T4]]),0,IF(Table13[[#This Row],[T4]]&gt;0,1,0))</f>
        <v>0</v>
      </c>
      <c r="W163" s="26">
        <v>72</v>
      </c>
      <c r="X163" s="22">
        <v>13</v>
      </c>
      <c r="Y163" s="3">
        <v>4.5999999999999996</v>
      </c>
      <c r="Z163" s="3"/>
      <c r="AB163" s="30">
        <v>133</v>
      </c>
      <c r="AC163" s="30">
        <v>1.3637848290020758</v>
      </c>
      <c r="AD163" s="30">
        <v>3.1362151709979242</v>
      </c>
    </row>
    <row r="164" spans="1:30">
      <c r="A164" s="4">
        <v>43744.75</v>
      </c>
      <c r="B164">
        <v>43744</v>
      </c>
      <c r="C164" s="3">
        <v>0.75</v>
      </c>
      <c r="D164" s="3">
        <v>18</v>
      </c>
      <c r="E164" s="3">
        <v>6</v>
      </c>
      <c r="F164" s="3">
        <v>1.3</v>
      </c>
      <c r="G164" s="5">
        <v>1.8</v>
      </c>
      <c r="H164" s="3">
        <v>3.1</v>
      </c>
      <c r="I164" s="3">
        <v>1.55139</v>
      </c>
      <c r="J164" s="12">
        <f t="shared" si="6"/>
        <v>1.8791666666666671</v>
      </c>
      <c r="K164" s="4">
        <v>43744.75</v>
      </c>
      <c r="L164" s="3">
        <f t="shared" si="7"/>
        <v>6</v>
      </c>
      <c r="M164" s="3">
        <f t="shared" si="8"/>
        <v>18</v>
      </c>
      <c r="N164" s="3">
        <v>52</v>
      </c>
      <c r="O164" s="3">
        <v>0</v>
      </c>
      <c r="P164" s="3">
        <v>53</v>
      </c>
      <c r="Q164" s="3">
        <v>0</v>
      </c>
      <c r="R164" s="3"/>
      <c r="S164" s="3">
        <f>IF(ISBLANK(Table13[[#This Row],[T1]]),0,IF(Table13[[#This Row],[T1]]&gt;0,1,0))</f>
        <v>0</v>
      </c>
      <c r="T164" s="3">
        <f>IF(ISBLANK(Table13[[#This Row],[T2]]),0,IF(Table13[[#This Row],[T2]]&gt;0,1,0))</f>
        <v>0</v>
      </c>
      <c r="U164" s="3">
        <f>IF(ISBLANK(Table13[[#This Row],[T3]]),0,IF(Table13[[#This Row],[T3]]&gt;0,1,0))</f>
        <v>1</v>
      </c>
      <c r="V164" s="3">
        <f>IF(ISBLANK(Table13[[#This Row],[T4]]),0,IF(Table13[[#This Row],[T4]]&gt;0,1,0))</f>
        <v>0</v>
      </c>
      <c r="W164" s="25">
        <v>72</v>
      </c>
      <c r="X164" s="23">
        <v>13</v>
      </c>
      <c r="Y164" s="3">
        <v>3.1</v>
      </c>
      <c r="Z164" s="3"/>
      <c r="AB164" s="30">
        <v>134</v>
      </c>
      <c r="AC164" s="30">
        <v>1.3637848290020758</v>
      </c>
      <c r="AD164" s="30">
        <v>2.1362151709979242</v>
      </c>
    </row>
    <row r="165" spans="1:30">
      <c r="A165" s="4">
        <v>43744.791666666664</v>
      </c>
      <c r="B165">
        <v>43744</v>
      </c>
      <c r="C165" s="3">
        <v>0.79166666666666663</v>
      </c>
      <c r="D165" s="3">
        <v>19</v>
      </c>
      <c r="E165" s="3">
        <v>6</v>
      </c>
      <c r="F165" s="3">
        <v>1.7</v>
      </c>
      <c r="G165" s="5">
        <v>2.2999999999999998</v>
      </c>
      <c r="H165" s="3">
        <v>4</v>
      </c>
      <c r="I165" s="3">
        <v>1.55139</v>
      </c>
      <c r="J165" s="12">
        <f t="shared" si="6"/>
        <v>1.7958333333333336</v>
      </c>
      <c r="K165" s="4">
        <v>43744.791666666664</v>
      </c>
      <c r="L165" s="3">
        <f t="shared" si="7"/>
        <v>6</v>
      </c>
      <c r="M165" s="3">
        <f t="shared" si="8"/>
        <v>19</v>
      </c>
      <c r="N165" s="3">
        <v>58</v>
      </c>
      <c r="O165" s="3">
        <v>0</v>
      </c>
      <c r="P165" s="3">
        <v>56</v>
      </c>
      <c r="Q165" s="3">
        <v>0</v>
      </c>
      <c r="R165" s="3"/>
      <c r="S165" s="3">
        <f>IF(ISBLANK(Table13[[#This Row],[T1]]),0,IF(Table13[[#This Row],[T1]]&gt;0,1,0))</f>
        <v>0</v>
      </c>
      <c r="T165" s="3">
        <f>IF(ISBLANK(Table13[[#This Row],[T2]]),0,IF(Table13[[#This Row],[T2]]&gt;0,1,0))</f>
        <v>0</v>
      </c>
      <c r="U165" s="3">
        <f>IF(ISBLANK(Table13[[#This Row],[T3]]),0,IF(Table13[[#This Row],[T3]]&gt;0,1,0))</f>
        <v>0</v>
      </c>
      <c r="V165" s="3">
        <f>IF(ISBLANK(Table13[[#This Row],[T4]]),0,IF(Table13[[#This Row],[T4]]&gt;0,1,0))</f>
        <v>0</v>
      </c>
      <c r="W165" s="26">
        <v>72</v>
      </c>
      <c r="X165" s="22">
        <v>11</v>
      </c>
      <c r="Y165" s="3">
        <v>4</v>
      </c>
      <c r="Z165" s="3"/>
      <c r="AB165" s="30">
        <v>135</v>
      </c>
      <c r="AC165" s="30">
        <v>1.3531223929328142</v>
      </c>
      <c r="AD165" s="30">
        <v>-0.35312239293281422</v>
      </c>
    </row>
    <row r="166" spans="1:30">
      <c r="A166" s="4">
        <v>43744.833333333336</v>
      </c>
      <c r="B166">
        <v>43744</v>
      </c>
      <c r="C166" s="3">
        <v>0.83333333333333337</v>
      </c>
      <c r="D166" s="3">
        <v>20</v>
      </c>
      <c r="E166" s="3">
        <v>6</v>
      </c>
      <c r="F166" s="3">
        <v>2</v>
      </c>
      <c r="G166" s="5">
        <v>1.4</v>
      </c>
      <c r="H166" s="3">
        <v>3.4</v>
      </c>
      <c r="I166" s="3">
        <v>1.55139</v>
      </c>
      <c r="J166" s="12">
        <f t="shared" si="6"/>
        <v>1.6708333333333334</v>
      </c>
      <c r="K166" s="4">
        <v>43744.833333333336</v>
      </c>
      <c r="L166" s="3">
        <f t="shared" si="7"/>
        <v>6</v>
      </c>
      <c r="M166" s="3">
        <f t="shared" si="8"/>
        <v>20</v>
      </c>
      <c r="N166" s="3">
        <v>57</v>
      </c>
      <c r="O166" s="3">
        <v>49</v>
      </c>
      <c r="P166" s="3">
        <v>52</v>
      </c>
      <c r="Q166" s="3">
        <v>0</v>
      </c>
      <c r="R166" s="3"/>
      <c r="S166" s="3">
        <f>IF(ISBLANK(Table13[[#This Row],[T1]]),0,IF(Table13[[#This Row],[T1]]&gt;0,1,0))</f>
        <v>0</v>
      </c>
      <c r="T166" s="3">
        <f>IF(ISBLANK(Table13[[#This Row],[T2]]),0,IF(Table13[[#This Row],[T2]]&gt;0,1,0))</f>
        <v>0</v>
      </c>
      <c r="U166" s="3">
        <f>IF(ISBLANK(Table13[[#This Row],[T3]]),0,IF(Table13[[#This Row],[T3]]&gt;0,1,0))</f>
        <v>0</v>
      </c>
      <c r="V166" s="3">
        <f>IF(ISBLANK(Table13[[#This Row],[T4]]),0,IF(Table13[[#This Row],[T4]]&gt;0,1,0))</f>
        <v>0</v>
      </c>
      <c r="W166" s="25">
        <v>72</v>
      </c>
      <c r="X166" s="23">
        <v>13</v>
      </c>
      <c r="Y166" s="3">
        <v>3.4</v>
      </c>
      <c r="Z166" s="3"/>
      <c r="AB166" s="30">
        <v>136</v>
      </c>
      <c r="AC166" s="30">
        <v>1.3531223929328142</v>
      </c>
      <c r="AD166" s="30">
        <v>-0.25312239293281413</v>
      </c>
    </row>
    <row r="167" spans="1:30">
      <c r="A167" s="4">
        <v>43744.875</v>
      </c>
      <c r="B167">
        <v>43744</v>
      </c>
      <c r="C167" s="3">
        <v>0.875</v>
      </c>
      <c r="D167" s="3">
        <v>21</v>
      </c>
      <c r="E167" s="3">
        <v>6</v>
      </c>
      <c r="F167" s="3">
        <v>1.1000000000000001</v>
      </c>
      <c r="G167" s="5">
        <v>1.5</v>
      </c>
      <c r="H167" s="3">
        <v>2.6</v>
      </c>
      <c r="I167" s="3">
        <v>1.55139</v>
      </c>
      <c r="J167" s="12">
        <f t="shared" si="6"/>
        <v>1.5708333333333335</v>
      </c>
      <c r="K167" s="4">
        <v>43744.875</v>
      </c>
      <c r="L167" s="3">
        <f t="shared" si="7"/>
        <v>6</v>
      </c>
      <c r="M167" s="3">
        <f t="shared" si="8"/>
        <v>21</v>
      </c>
      <c r="N167" s="3">
        <v>58</v>
      </c>
      <c r="O167" s="3">
        <v>58</v>
      </c>
      <c r="P167" s="3">
        <v>40</v>
      </c>
      <c r="Q167" s="3">
        <v>0</v>
      </c>
      <c r="R167" s="3"/>
      <c r="S167" s="3">
        <f>IF(ISBLANK(Table13[[#This Row],[T1]]),0,IF(Table13[[#This Row],[T1]]&gt;0,1,0))</f>
        <v>0</v>
      </c>
      <c r="T167" s="3">
        <f>IF(ISBLANK(Table13[[#This Row],[T2]]),0,IF(Table13[[#This Row],[T2]]&gt;0,1,0))</f>
        <v>0</v>
      </c>
      <c r="U167" s="3">
        <f>IF(ISBLANK(Table13[[#This Row],[T3]]),0,IF(Table13[[#This Row],[T3]]&gt;0,1,0))</f>
        <v>1</v>
      </c>
      <c r="V167" s="3">
        <f>IF(ISBLANK(Table13[[#This Row],[T4]]),0,IF(Table13[[#This Row],[T4]]&gt;0,1,0))</f>
        <v>0</v>
      </c>
      <c r="W167" s="26">
        <v>71</v>
      </c>
      <c r="X167" s="22">
        <v>13</v>
      </c>
      <c r="Y167" s="3">
        <v>2.6</v>
      </c>
      <c r="Z167" s="3"/>
      <c r="AB167" s="30">
        <v>137</v>
      </c>
      <c r="AC167" s="30">
        <v>1.3637848290020758</v>
      </c>
      <c r="AD167" s="30">
        <v>-0.56378482900207572</v>
      </c>
    </row>
    <row r="168" spans="1:30">
      <c r="A168" s="4">
        <v>43744.916666666664</v>
      </c>
      <c r="B168">
        <v>43744</v>
      </c>
      <c r="C168" s="3">
        <v>0.91666666666666663</v>
      </c>
      <c r="D168" s="3">
        <v>22</v>
      </c>
      <c r="E168" s="3">
        <v>6</v>
      </c>
      <c r="F168" s="3">
        <v>1.8</v>
      </c>
      <c r="G168" s="5">
        <v>0.6</v>
      </c>
      <c r="H168" s="3">
        <v>2.4</v>
      </c>
      <c r="I168" s="3">
        <v>1.55139</v>
      </c>
      <c r="J168" s="12">
        <f t="shared" si="6"/>
        <v>1.5</v>
      </c>
      <c r="K168" s="4">
        <v>43744.916666666664</v>
      </c>
      <c r="L168" s="3">
        <f t="shared" si="7"/>
        <v>6</v>
      </c>
      <c r="M168" s="3">
        <f t="shared" si="8"/>
        <v>22</v>
      </c>
      <c r="N168" s="3">
        <v>58</v>
      </c>
      <c r="O168" s="3">
        <v>58</v>
      </c>
      <c r="P168" s="3">
        <v>28</v>
      </c>
      <c r="Q168" s="3">
        <v>0</v>
      </c>
      <c r="R168" s="3"/>
      <c r="S168" s="3">
        <f>IF(ISBLANK(Table13[[#This Row],[T1]]),0,IF(Table13[[#This Row],[T1]]&gt;0,1,0))</f>
        <v>0</v>
      </c>
      <c r="T168" s="3">
        <f>IF(ISBLANK(Table13[[#This Row],[T2]]),0,IF(Table13[[#This Row],[T2]]&gt;0,1,0))</f>
        <v>1</v>
      </c>
      <c r="U168" s="3">
        <f>IF(ISBLANK(Table13[[#This Row],[T3]]),0,IF(Table13[[#This Row],[T3]]&gt;0,1,0))</f>
        <v>1</v>
      </c>
      <c r="V168" s="3">
        <f>IF(ISBLANK(Table13[[#This Row],[T4]]),0,IF(Table13[[#This Row],[T4]]&gt;0,1,0))</f>
        <v>0</v>
      </c>
      <c r="W168" s="25">
        <v>71</v>
      </c>
      <c r="X168" s="23">
        <v>13</v>
      </c>
      <c r="Y168" s="3">
        <v>2.4</v>
      </c>
      <c r="Z168" s="3"/>
      <c r="AB168" s="30">
        <v>138</v>
      </c>
      <c r="AC168" s="30">
        <v>1.4481626161832786</v>
      </c>
      <c r="AD168" s="30">
        <v>-0.44816261618327857</v>
      </c>
    </row>
    <row r="169" spans="1:30">
      <c r="A169" s="4">
        <v>43744.958333333336</v>
      </c>
      <c r="B169">
        <v>43744</v>
      </c>
      <c r="C169" s="3">
        <v>0.95833333333333337</v>
      </c>
      <c r="D169" s="3">
        <v>23</v>
      </c>
      <c r="E169" s="3">
        <v>6</v>
      </c>
      <c r="F169" s="3">
        <v>0.7</v>
      </c>
      <c r="G169" s="5">
        <v>0.5</v>
      </c>
      <c r="H169" s="3">
        <v>1.2</v>
      </c>
      <c r="I169" s="3">
        <v>1.55139</v>
      </c>
      <c r="J169" s="12">
        <f t="shared" si="6"/>
        <v>1.4916666666666669</v>
      </c>
      <c r="K169" s="4">
        <v>43744.958333333336</v>
      </c>
      <c r="L169" s="3">
        <f t="shared" si="7"/>
        <v>6</v>
      </c>
      <c r="M169" s="3">
        <f t="shared" si="8"/>
        <v>23</v>
      </c>
      <c r="N169" s="3">
        <v>58</v>
      </c>
      <c r="O169" s="3">
        <v>58</v>
      </c>
      <c r="P169" s="3">
        <v>58</v>
      </c>
      <c r="Q169" s="3">
        <v>0</v>
      </c>
      <c r="R169" s="3"/>
      <c r="S169" s="3">
        <f>IF(ISBLANK(Table13[[#This Row],[T1]]),0,IF(Table13[[#This Row],[T1]]&gt;0,1,0))</f>
        <v>0</v>
      </c>
      <c r="T169" s="3">
        <f>IF(ISBLANK(Table13[[#This Row],[T2]]),0,IF(Table13[[#This Row],[T2]]&gt;0,1,0))</f>
        <v>1</v>
      </c>
      <c r="U169" s="3">
        <f>IF(ISBLANK(Table13[[#This Row],[T3]]),0,IF(Table13[[#This Row],[T3]]&gt;0,1,0))</f>
        <v>1</v>
      </c>
      <c r="V169" s="3">
        <f>IF(ISBLANK(Table13[[#This Row],[T4]]),0,IF(Table13[[#This Row],[T4]]&gt;0,1,0))</f>
        <v>0</v>
      </c>
      <c r="W169" s="26">
        <v>70</v>
      </c>
      <c r="X169" s="22">
        <v>13</v>
      </c>
      <c r="Y169" s="3">
        <v>1.2</v>
      </c>
      <c r="Z169" s="3"/>
      <c r="AB169" s="30">
        <v>139</v>
      </c>
      <c r="AC169" s="30">
        <v>1.4231005528996707</v>
      </c>
      <c r="AD169" s="30">
        <v>-0.52310055289967083</v>
      </c>
    </row>
    <row r="170" spans="1:30">
      <c r="A170" s="4">
        <v>43745</v>
      </c>
      <c r="B170">
        <v>43745</v>
      </c>
      <c r="C170" s="3">
        <v>0</v>
      </c>
      <c r="D170" s="3">
        <v>0</v>
      </c>
      <c r="E170" s="3">
        <v>7</v>
      </c>
      <c r="F170" s="3">
        <v>0.4</v>
      </c>
      <c r="G170" s="5">
        <v>0.4</v>
      </c>
      <c r="H170" s="3">
        <v>0.8</v>
      </c>
      <c r="I170" s="3">
        <v>1.55139</v>
      </c>
      <c r="J170" s="12">
        <f t="shared" si="6"/>
        <v>1.4791666666666667</v>
      </c>
      <c r="K170" s="4">
        <v>43745</v>
      </c>
      <c r="L170" s="3">
        <f t="shared" si="7"/>
        <v>7</v>
      </c>
      <c r="M170" s="3">
        <f t="shared" si="8"/>
        <v>0</v>
      </c>
      <c r="N170" s="3">
        <v>57</v>
      </c>
      <c r="O170" s="3">
        <v>57</v>
      </c>
      <c r="P170" s="3">
        <v>57</v>
      </c>
      <c r="Q170" s="3">
        <v>0</v>
      </c>
      <c r="R170" s="3"/>
      <c r="S170" s="3">
        <f>IF(ISBLANK(Table13[[#This Row],[T1]]),0,IF(Table13[[#This Row],[T1]]&gt;0,1,0))</f>
        <v>0</v>
      </c>
      <c r="T170" s="3">
        <f>IF(ISBLANK(Table13[[#This Row],[T2]]),0,IF(Table13[[#This Row],[T2]]&gt;0,1,0))</f>
        <v>1</v>
      </c>
      <c r="U170" s="3">
        <f>IF(ISBLANK(Table13[[#This Row],[T3]]),0,IF(Table13[[#This Row],[T3]]&gt;0,1,0))</f>
        <v>1</v>
      </c>
      <c r="V170" s="3">
        <f>IF(ISBLANK(Table13[[#This Row],[T4]]),0,IF(Table13[[#This Row],[T4]]&gt;0,1,0))</f>
        <v>0</v>
      </c>
      <c r="W170" s="25">
        <v>72</v>
      </c>
      <c r="X170" s="23">
        <v>13</v>
      </c>
      <c r="Y170" s="3">
        <v>0.8</v>
      </c>
      <c r="Z170" s="3"/>
      <c r="AB170" s="30">
        <v>140</v>
      </c>
      <c r="AC170" s="30">
        <v>1.4337629889689327</v>
      </c>
      <c r="AD170" s="30">
        <v>-0.63376298896893268</v>
      </c>
    </row>
    <row r="171" spans="1:30">
      <c r="A171" s="4">
        <v>43745.041666666664</v>
      </c>
      <c r="B171">
        <v>43745</v>
      </c>
      <c r="C171" s="3">
        <v>4.1666666666666664E-2</v>
      </c>
      <c r="D171" s="3">
        <v>1</v>
      </c>
      <c r="E171" s="3">
        <v>7</v>
      </c>
      <c r="F171" s="3">
        <v>0.5</v>
      </c>
      <c r="G171" s="5">
        <v>0.6</v>
      </c>
      <c r="H171" s="3">
        <v>1.1000000000000001</v>
      </c>
      <c r="I171" s="3">
        <v>1.55139</v>
      </c>
      <c r="J171" s="12">
        <f t="shared" si="6"/>
        <v>1.4791666666666667</v>
      </c>
      <c r="K171" s="4">
        <v>43745.041666666664</v>
      </c>
      <c r="L171" s="3">
        <f t="shared" si="7"/>
        <v>7</v>
      </c>
      <c r="M171" s="3">
        <f t="shared" si="8"/>
        <v>1</v>
      </c>
      <c r="N171" s="3">
        <v>58</v>
      </c>
      <c r="O171" s="3">
        <v>58</v>
      </c>
      <c r="P171" s="3">
        <v>58</v>
      </c>
      <c r="Q171" s="3">
        <v>0</v>
      </c>
      <c r="R171" s="3"/>
      <c r="S171" s="3">
        <f>IF(ISBLANK(Table13[[#This Row],[T1]]),0,IF(Table13[[#This Row],[T1]]&gt;0,1,0))</f>
        <v>0</v>
      </c>
      <c r="T171" s="3">
        <f>IF(ISBLANK(Table13[[#This Row],[T2]]),0,IF(Table13[[#This Row],[T2]]&gt;0,1,0))</f>
        <v>1</v>
      </c>
      <c r="U171" s="3">
        <f>IF(ISBLANK(Table13[[#This Row],[T3]]),0,IF(Table13[[#This Row],[T3]]&gt;0,1,0))</f>
        <v>1</v>
      </c>
      <c r="V171" s="3">
        <f>IF(ISBLANK(Table13[[#This Row],[T4]]),0,IF(Table13[[#This Row],[T4]]&gt;0,1,0))</f>
        <v>0</v>
      </c>
      <c r="W171" s="26">
        <v>72</v>
      </c>
      <c r="X171" s="22">
        <v>13</v>
      </c>
      <c r="Y171" s="3">
        <v>1.1000000000000001</v>
      </c>
      <c r="Z171" s="3"/>
      <c r="AB171" s="30">
        <v>141</v>
      </c>
      <c r="AC171" s="30">
        <v>1.2785668709340734</v>
      </c>
      <c r="AD171" s="30">
        <v>0.52143312906592665</v>
      </c>
    </row>
    <row r="172" spans="1:30">
      <c r="A172" s="4">
        <v>43745.083333333336</v>
      </c>
      <c r="B172">
        <v>43745</v>
      </c>
      <c r="C172" s="3">
        <v>8.3333333333333329E-2</v>
      </c>
      <c r="D172" s="3">
        <v>2</v>
      </c>
      <c r="E172" s="3">
        <v>7</v>
      </c>
      <c r="F172" s="3">
        <v>0.7</v>
      </c>
      <c r="G172" s="5">
        <v>0.4</v>
      </c>
      <c r="H172" s="3">
        <v>1.1000000000000001</v>
      </c>
      <c r="I172" s="3">
        <v>1.55139</v>
      </c>
      <c r="J172" s="12">
        <f t="shared" si="6"/>
        <v>1.4583333333333333</v>
      </c>
      <c r="K172" s="4">
        <v>43745.083333333336</v>
      </c>
      <c r="L172" s="3">
        <f t="shared" si="7"/>
        <v>7</v>
      </c>
      <c r="M172" s="3">
        <f t="shared" si="8"/>
        <v>2</v>
      </c>
      <c r="N172" s="3">
        <v>58</v>
      </c>
      <c r="O172" s="3">
        <v>57</v>
      </c>
      <c r="P172" s="3">
        <v>58</v>
      </c>
      <c r="Q172" s="3">
        <v>0</v>
      </c>
      <c r="R172" s="3"/>
      <c r="S172" s="3">
        <f>IF(ISBLANK(Table13[[#This Row],[T1]]),0,IF(Table13[[#This Row],[T1]]&gt;0,1,0))</f>
        <v>0</v>
      </c>
      <c r="T172" s="3">
        <f>IF(ISBLANK(Table13[[#This Row],[T2]]),0,IF(Table13[[#This Row],[T2]]&gt;0,1,0))</f>
        <v>1</v>
      </c>
      <c r="U172" s="3">
        <f>IF(ISBLANK(Table13[[#This Row],[T3]]),0,IF(Table13[[#This Row],[T3]]&gt;0,1,0))</f>
        <v>1</v>
      </c>
      <c r="V172" s="3">
        <f>IF(ISBLANK(Table13[[#This Row],[T4]]),0,IF(Table13[[#This Row],[T4]]&gt;0,1,0))</f>
        <v>0</v>
      </c>
      <c r="W172" s="25">
        <v>71</v>
      </c>
      <c r="X172" s="23">
        <v>13</v>
      </c>
      <c r="Y172" s="3">
        <v>1.1000000000000001</v>
      </c>
      <c r="Z172" s="3"/>
      <c r="AB172" s="30">
        <v>142</v>
      </c>
      <c r="AC172" s="30">
        <v>1.4086772232479894</v>
      </c>
      <c r="AD172" s="30">
        <v>-0.50867722324798947</v>
      </c>
    </row>
    <row r="173" spans="1:30">
      <c r="A173" s="4">
        <v>43745.125</v>
      </c>
      <c r="B173">
        <v>43745</v>
      </c>
      <c r="C173" s="3">
        <v>0.125</v>
      </c>
      <c r="D173" s="3">
        <v>3</v>
      </c>
      <c r="E173" s="3">
        <v>7</v>
      </c>
      <c r="F173" s="3">
        <v>0.5</v>
      </c>
      <c r="G173" s="5">
        <v>0.5</v>
      </c>
      <c r="H173" s="3">
        <v>1</v>
      </c>
      <c r="I173" s="3">
        <v>1.55139</v>
      </c>
      <c r="J173" s="12">
        <f t="shared" si="6"/>
        <v>1.4375</v>
      </c>
      <c r="K173" s="4">
        <v>43745.125</v>
      </c>
      <c r="L173" s="3">
        <f t="shared" si="7"/>
        <v>7</v>
      </c>
      <c r="M173" s="3">
        <f t="shared" si="8"/>
        <v>3</v>
      </c>
      <c r="N173" s="3">
        <v>58</v>
      </c>
      <c r="O173" s="3">
        <v>58</v>
      </c>
      <c r="P173" s="3">
        <v>58</v>
      </c>
      <c r="Q173" s="3">
        <v>0</v>
      </c>
      <c r="R173" s="3"/>
      <c r="S173" s="3">
        <f>IF(ISBLANK(Table13[[#This Row],[T1]]),0,IF(Table13[[#This Row],[T1]]&gt;0,1,0))</f>
        <v>0</v>
      </c>
      <c r="T173" s="3">
        <f>IF(ISBLANK(Table13[[#This Row],[T2]]),0,IF(Table13[[#This Row],[T2]]&gt;0,1,0))</f>
        <v>1</v>
      </c>
      <c r="U173" s="3">
        <f>IF(ISBLANK(Table13[[#This Row],[T3]]),0,IF(Table13[[#This Row],[T3]]&gt;0,1,0))</f>
        <v>1</v>
      </c>
      <c r="V173" s="3">
        <f>IF(ISBLANK(Table13[[#This Row],[T4]]),0,IF(Table13[[#This Row],[T4]]&gt;0,1,0))</f>
        <v>0</v>
      </c>
      <c r="W173" s="26">
        <v>71</v>
      </c>
      <c r="X173" s="22">
        <v>13</v>
      </c>
      <c r="Y173" s="3">
        <v>1</v>
      </c>
      <c r="Z173" s="3"/>
      <c r="AB173" s="30">
        <v>143</v>
      </c>
      <c r="AC173" s="30">
        <v>1.4086772232479894</v>
      </c>
      <c r="AD173" s="30">
        <v>-0.80867722324798941</v>
      </c>
    </row>
    <row r="174" spans="1:30">
      <c r="A174" s="4">
        <v>43745.166666666664</v>
      </c>
      <c r="B174">
        <v>43745</v>
      </c>
      <c r="C174" s="3">
        <v>0.16666666666666666</v>
      </c>
      <c r="D174" s="3">
        <v>4</v>
      </c>
      <c r="E174" s="3">
        <v>7</v>
      </c>
      <c r="F174" s="3">
        <v>0.5</v>
      </c>
      <c r="G174" s="5">
        <v>0.6</v>
      </c>
      <c r="H174" s="3">
        <v>1.1000000000000001</v>
      </c>
      <c r="I174" s="3">
        <v>1.55139</v>
      </c>
      <c r="J174" s="12">
        <f t="shared" si="6"/>
        <v>1.4208333333333336</v>
      </c>
      <c r="K174" s="4">
        <v>43745.166666666664</v>
      </c>
      <c r="L174" s="3">
        <f t="shared" si="7"/>
        <v>7</v>
      </c>
      <c r="M174" s="3">
        <f t="shared" si="8"/>
        <v>4</v>
      </c>
      <c r="N174" s="3">
        <v>58</v>
      </c>
      <c r="O174" s="3">
        <v>55</v>
      </c>
      <c r="P174" s="3">
        <v>58</v>
      </c>
      <c r="Q174" s="3">
        <v>0</v>
      </c>
      <c r="R174" s="3"/>
      <c r="S174" s="3">
        <f>IF(ISBLANK(Table13[[#This Row],[T1]]),0,IF(Table13[[#This Row],[T1]]&gt;0,1,0))</f>
        <v>0</v>
      </c>
      <c r="T174" s="3">
        <f>IF(ISBLANK(Table13[[#This Row],[T2]]),0,IF(Table13[[#This Row],[T2]]&gt;0,1,0))</f>
        <v>1</v>
      </c>
      <c r="U174" s="3">
        <f>IF(ISBLANK(Table13[[#This Row],[T3]]),0,IF(Table13[[#This Row],[T3]]&gt;0,1,0))</f>
        <v>1</v>
      </c>
      <c r="V174" s="3">
        <f>IF(ISBLANK(Table13[[#This Row],[T4]]),0,IF(Table13[[#This Row],[T4]]&gt;0,1,0))</f>
        <v>0</v>
      </c>
      <c r="W174" s="25">
        <v>70</v>
      </c>
      <c r="X174" s="23">
        <v>13</v>
      </c>
      <c r="Y174" s="3">
        <v>1.1000000000000001</v>
      </c>
      <c r="Z174" s="3"/>
      <c r="AB174" s="30">
        <v>144</v>
      </c>
      <c r="AC174" s="30">
        <v>1.4086772232479894</v>
      </c>
      <c r="AD174" s="30">
        <v>1.2913227767520108</v>
      </c>
    </row>
    <row r="175" spans="1:30">
      <c r="A175" s="4">
        <v>43745.208333333336</v>
      </c>
      <c r="B175">
        <v>43745</v>
      </c>
      <c r="C175" s="3">
        <v>0.20833333333333334</v>
      </c>
      <c r="D175" s="3">
        <v>5</v>
      </c>
      <c r="E175" s="3">
        <v>7</v>
      </c>
      <c r="F175" s="3">
        <v>0.6</v>
      </c>
      <c r="G175" s="5">
        <v>1.5</v>
      </c>
      <c r="H175" s="3">
        <v>2.1</v>
      </c>
      <c r="I175" s="3">
        <v>1.55139</v>
      </c>
      <c r="J175" s="12">
        <f t="shared" si="6"/>
        <v>1.4000000000000004</v>
      </c>
      <c r="K175" s="4">
        <v>43745.208333333336</v>
      </c>
      <c r="L175" s="3">
        <f t="shared" si="7"/>
        <v>7</v>
      </c>
      <c r="M175" s="3">
        <f t="shared" si="8"/>
        <v>5</v>
      </c>
      <c r="N175" s="3">
        <v>57</v>
      </c>
      <c r="O175" s="3">
        <v>57</v>
      </c>
      <c r="P175" s="3">
        <v>57</v>
      </c>
      <c r="Q175" s="3">
        <v>0</v>
      </c>
      <c r="R175" s="3"/>
      <c r="S175" s="3">
        <f>IF(ISBLANK(Table13[[#This Row],[T1]]),0,IF(Table13[[#This Row],[T1]]&gt;0,1,0))</f>
        <v>0</v>
      </c>
      <c r="T175" s="3">
        <f>IF(ISBLANK(Table13[[#This Row],[T2]]),0,IF(Table13[[#This Row],[T2]]&gt;0,1,0))</f>
        <v>1</v>
      </c>
      <c r="U175" s="3">
        <f>IF(ISBLANK(Table13[[#This Row],[T3]]),0,IF(Table13[[#This Row],[T3]]&gt;0,1,0))</f>
        <v>1</v>
      </c>
      <c r="V175" s="3">
        <f>IF(ISBLANK(Table13[[#This Row],[T4]]),0,IF(Table13[[#This Row],[T4]]&gt;0,1,0))</f>
        <v>0</v>
      </c>
      <c r="W175" s="26">
        <v>70</v>
      </c>
      <c r="X175" s="22">
        <v>13</v>
      </c>
      <c r="Y175" s="3">
        <v>2.1</v>
      </c>
      <c r="Z175" s="3"/>
      <c r="AB175" s="30">
        <v>145</v>
      </c>
      <c r="AC175" s="30">
        <v>1.4086772232479894</v>
      </c>
      <c r="AD175" s="30">
        <v>-0.50867722324798936</v>
      </c>
    </row>
    <row r="176" spans="1:30">
      <c r="A176" s="4">
        <v>43745.25</v>
      </c>
      <c r="B176">
        <v>43745</v>
      </c>
      <c r="C176" s="3">
        <v>0.25</v>
      </c>
      <c r="D176" s="3">
        <v>6</v>
      </c>
      <c r="E176" s="3">
        <v>7</v>
      </c>
      <c r="F176" s="3">
        <v>1.1000000000000001</v>
      </c>
      <c r="G176" s="5">
        <v>0.6</v>
      </c>
      <c r="H176" s="3">
        <v>1.7000000000000002</v>
      </c>
      <c r="I176" s="3">
        <v>1.55139</v>
      </c>
      <c r="J176" s="12">
        <f t="shared" si="6"/>
        <v>1.4416666666666667</v>
      </c>
      <c r="K176" s="4">
        <v>43745.25</v>
      </c>
      <c r="L176" s="3">
        <f t="shared" si="7"/>
        <v>7</v>
      </c>
      <c r="M176" s="3">
        <f t="shared" si="8"/>
        <v>6</v>
      </c>
      <c r="N176" s="3">
        <v>58</v>
      </c>
      <c r="O176" s="3">
        <v>58</v>
      </c>
      <c r="P176" s="3">
        <v>58</v>
      </c>
      <c r="Q176" s="3">
        <v>0</v>
      </c>
      <c r="R176" s="3"/>
      <c r="S176" s="3">
        <f>IF(ISBLANK(Table13[[#This Row],[T1]]),0,IF(Table13[[#This Row],[T1]]&gt;0,1,0))</f>
        <v>1</v>
      </c>
      <c r="T176" s="3">
        <f>IF(ISBLANK(Table13[[#This Row],[T2]]),0,IF(Table13[[#This Row],[T2]]&gt;0,1,0))</f>
        <v>1</v>
      </c>
      <c r="U176" s="3">
        <f>IF(ISBLANK(Table13[[#This Row],[T3]]),0,IF(Table13[[#This Row],[T3]]&gt;0,1,0))</f>
        <v>1</v>
      </c>
      <c r="V176" s="3">
        <f>IF(ISBLANK(Table13[[#This Row],[T4]]),0,IF(Table13[[#This Row],[T4]]&gt;0,1,0))</f>
        <v>0</v>
      </c>
      <c r="W176" s="25">
        <v>69</v>
      </c>
      <c r="X176" s="23">
        <v>13</v>
      </c>
      <c r="Y176" s="3">
        <v>1.7000000000000002</v>
      </c>
      <c r="Z176" s="3"/>
      <c r="AB176" s="30">
        <v>146</v>
      </c>
      <c r="AC176" s="30">
        <v>1.4086772232479894</v>
      </c>
      <c r="AD176" s="30">
        <v>0.29132277675201057</v>
      </c>
    </row>
    <row r="177" spans="1:30">
      <c r="A177" s="4">
        <v>43745.291666666664</v>
      </c>
      <c r="B177">
        <v>43745</v>
      </c>
      <c r="C177" s="3">
        <v>0.29166666666666669</v>
      </c>
      <c r="D177" s="3">
        <v>7</v>
      </c>
      <c r="E177" s="3">
        <v>7</v>
      </c>
      <c r="F177" s="3">
        <v>2.7</v>
      </c>
      <c r="G177" s="5">
        <v>2</v>
      </c>
      <c r="H177" s="3">
        <v>4.7</v>
      </c>
      <c r="I177" s="3">
        <v>1.55139</v>
      </c>
      <c r="J177" s="12">
        <f t="shared" si="6"/>
        <v>1.4708333333333334</v>
      </c>
      <c r="K177" s="4">
        <v>43745.291666666664</v>
      </c>
      <c r="L177" s="3">
        <f t="shared" si="7"/>
        <v>7</v>
      </c>
      <c r="M177" s="3">
        <f t="shared" si="8"/>
        <v>7</v>
      </c>
      <c r="N177" s="3">
        <v>51</v>
      </c>
      <c r="O177" s="3">
        <v>49</v>
      </c>
      <c r="P177" s="3">
        <v>28</v>
      </c>
      <c r="Q177" s="3">
        <v>12</v>
      </c>
      <c r="R177" s="3"/>
      <c r="S177" s="3">
        <f>IF(ISBLANK(Table13[[#This Row],[T1]]),0,IF(Table13[[#This Row],[T1]]&gt;0,1,0))</f>
        <v>1</v>
      </c>
      <c r="T177" s="3">
        <f>IF(ISBLANK(Table13[[#This Row],[T2]]),0,IF(Table13[[#This Row],[T2]]&gt;0,1,0))</f>
        <v>1</v>
      </c>
      <c r="U177" s="3">
        <f>IF(ISBLANK(Table13[[#This Row],[T3]]),0,IF(Table13[[#This Row],[T3]]&gt;0,1,0))</f>
        <v>1</v>
      </c>
      <c r="V177" s="3">
        <f>IF(ISBLANK(Table13[[#This Row],[T4]]),0,IF(Table13[[#This Row],[T4]]&gt;0,1,0))</f>
        <v>0</v>
      </c>
      <c r="W177" s="26">
        <v>70</v>
      </c>
      <c r="X177" s="22">
        <v>13</v>
      </c>
      <c r="Y177" s="3">
        <v>4.7</v>
      </c>
      <c r="Z177" s="3"/>
      <c r="AB177" s="30">
        <v>147</v>
      </c>
      <c r="AC177" s="30">
        <v>1.3980147871787278</v>
      </c>
      <c r="AD177" s="30">
        <v>-0.89801478717872785</v>
      </c>
    </row>
    <row r="178" spans="1:30">
      <c r="A178" s="4">
        <v>43745.333333333336</v>
      </c>
      <c r="B178">
        <v>43745</v>
      </c>
      <c r="C178" s="3">
        <v>0.33333333333333331</v>
      </c>
      <c r="D178" s="3">
        <v>8</v>
      </c>
      <c r="E178" s="3">
        <v>7</v>
      </c>
      <c r="F178" s="3">
        <v>2.5</v>
      </c>
      <c r="G178" s="5">
        <v>2</v>
      </c>
      <c r="H178" s="3">
        <v>4.5</v>
      </c>
      <c r="I178" s="3">
        <v>1.55139</v>
      </c>
      <c r="J178" s="12">
        <f t="shared" si="6"/>
        <v>1.4416666666666667</v>
      </c>
      <c r="K178" s="4">
        <v>43745.333333333336</v>
      </c>
      <c r="L178" s="3">
        <f t="shared" si="7"/>
        <v>7</v>
      </c>
      <c r="M178" s="3">
        <f t="shared" si="8"/>
        <v>8</v>
      </c>
      <c r="N178" s="3">
        <v>0</v>
      </c>
      <c r="O178" s="3">
        <v>0</v>
      </c>
      <c r="P178" s="3">
        <v>0</v>
      </c>
      <c r="Q178" s="3">
        <v>38</v>
      </c>
      <c r="R178" s="3"/>
      <c r="S178" s="3">
        <f>IF(ISBLANK(Table13[[#This Row],[T1]]),0,IF(Table13[[#This Row],[T1]]&gt;0,1,0))</f>
        <v>1</v>
      </c>
      <c r="T178" s="3">
        <f>IF(ISBLANK(Table13[[#This Row],[T2]]),0,IF(Table13[[#This Row],[T2]]&gt;0,1,0))</f>
        <v>0</v>
      </c>
      <c r="U178" s="3">
        <f>IF(ISBLANK(Table13[[#This Row],[T3]]),0,IF(Table13[[#This Row],[T3]]&gt;0,1,0))</f>
        <v>1</v>
      </c>
      <c r="V178" s="3">
        <f>IF(ISBLANK(Table13[[#This Row],[T4]]),0,IF(Table13[[#This Row],[T4]]&gt;0,1,0))</f>
        <v>0</v>
      </c>
      <c r="W178" s="25">
        <v>73</v>
      </c>
      <c r="X178" s="23">
        <v>17</v>
      </c>
      <c r="Y178" s="3">
        <v>4.5</v>
      </c>
      <c r="Z178" s="3"/>
      <c r="AB178" s="30">
        <v>148</v>
      </c>
      <c r="AC178" s="30">
        <v>1.3980147871787278</v>
      </c>
      <c r="AD178" s="30">
        <v>-0.89801478717872785</v>
      </c>
    </row>
    <row r="179" spans="1:30">
      <c r="A179" s="4">
        <v>43745.375</v>
      </c>
      <c r="B179">
        <v>43745</v>
      </c>
      <c r="C179" s="3">
        <v>0.375</v>
      </c>
      <c r="D179" s="3">
        <v>9</v>
      </c>
      <c r="E179" s="3">
        <v>7</v>
      </c>
      <c r="F179" s="3">
        <v>0.4</v>
      </c>
      <c r="G179" s="5">
        <v>0.5</v>
      </c>
      <c r="H179" s="3">
        <v>0.9</v>
      </c>
      <c r="I179" s="3">
        <v>1.55139</v>
      </c>
      <c r="J179" s="12">
        <f t="shared" si="6"/>
        <v>1.2875000000000003</v>
      </c>
      <c r="K179" s="4">
        <v>43745.375000405096</v>
      </c>
      <c r="L179" s="3">
        <f t="shared" si="7"/>
        <v>7</v>
      </c>
      <c r="M179" s="3">
        <f t="shared" si="8"/>
        <v>9</v>
      </c>
      <c r="N179" s="3"/>
      <c r="O179" s="3"/>
      <c r="P179" s="3"/>
      <c r="Q179" s="3"/>
      <c r="R179" s="3"/>
      <c r="S179" s="3">
        <f>IF(ISBLANK(Table13[[#This Row],[T1]]),0,IF(Table13[[#This Row],[T1]]&gt;0,1,0))</f>
        <v>0</v>
      </c>
      <c r="T179" s="3">
        <f>IF(ISBLANK(Table13[[#This Row],[T2]]),0,IF(Table13[[#This Row],[T2]]&gt;0,1,0))</f>
        <v>0</v>
      </c>
      <c r="U179" s="3">
        <f>IF(ISBLANK(Table13[[#This Row],[T3]]),0,IF(Table13[[#This Row],[T3]]&gt;0,1,0))</f>
        <v>0</v>
      </c>
      <c r="V179" s="3">
        <f>IF(ISBLANK(Table13[[#This Row],[T4]]),0,IF(Table13[[#This Row],[T4]]&gt;0,1,0))</f>
        <v>0</v>
      </c>
      <c r="W179" s="26">
        <v>76</v>
      </c>
      <c r="X179" s="22">
        <v>17</v>
      </c>
      <c r="Y179" s="3">
        <v>0.9</v>
      </c>
      <c r="Z179" s="3"/>
      <c r="AB179" s="30">
        <v>149</v>
      </c>
      <c r="AC179" s="30">
        <v>1.3980147871787278</v>
      </c>
      <c r="AD179" s="30">
        <v>-0.99801478717872782</v>
      </c>
    </row>
    <row r="180" spans="1:30">
      <c r="A180" s="4">
        <v>43745.416666666664</v>
      </c>
      <c r="B180">
        <v>43745</v>
      </c>
      <c r="C180" s="3">
        <v>0.41666666666666669</v>
      </c>
      <c r="D180" s="3">
        <v>10</v>
      </c>
      <c r="E180" s="3">
        <v>7</v>
      </c>
      <c r="F180" s="3">
        <v>0.8</v>
      </c>
      <c r="G180" s="5">
        <v>0.4</v>
      </c>
      <c r="H180" s="3">
        <v>1.2000000000000002</v>
      </c>
      <c r="I180" s="3">
        <v>1.55139</v>
      </c>
      <c r="J180" s="12">
        <f t="shared" si="6"/>
        <v>1.2750000000000004</v>
      </c>
      <c r="K180" s="4">
        <v>43745.416667129626</v>
      </c>
      <c r="L180" s="3">
        <f t="shared" si="7"/>
        <v>7</v>
      </c>
      <c r="M180" s="3">
        <f t="shared" si="8"/>
        <v>10</v>
      </c>
      <c r="N180" s="3"/>
      <c r="O180" s="3"/>
      <c r="P180" s="3"/>
      <c r="Q180" s="3"/>
      <c r="R180" s="3"/>
      <c r="S180" s="3">
        <f>IF(ISBLANK(Table13[[#This Row],[T1]]),0,IF(Table13[[#This Row],[T1]]&gt;0,1,0))</f>
        <v>0</v>
      </c>
      <c r="T180" s="3">
        <f>IF(ISBLANK(Table13[[#This Row],[T2]]),0,IF(Table13[[#This Row],[T2]]&gt;0,1,0))</f>
        <v>0</v>
      </c>
      <c r="U180" s="3">
        <f>IF(ISBLANK(Table13[[#This Row],[T3]]),0,IF(Table13[[#This Row],[T3]]&gt;0,1,0))</f>
        <v>0</v>
      </c>
      <c r="V180" s="3">
        <f>IF(ISBLANK(Table13[[#This Row],[T4]]),0,IF(Table13[[#This Row],[T4]]&gt;0,1,0))</f>
        <v>0</v>
      </c>
      <c r="W180" s="25">
        <v>79</v>
      </c>
      <c r="X180" s="23">
        <v>11</v>
      </c>
      <c r="Y180" s="3">
        <v>1.2000000000000002</v>
      </c>
      <c r="Z180" s="3"/>
      <c r="AB180" s="30">
        <v>150</v>
      </c>
      <c r="AC180" s="30">
        <v>1.3873523511094659</v>
      </c>
      <c r="AD180" s="30">
        <v>-0.78735235110946578</v>
      </c>
    </row>
    <row r="181" spans="1:30">
      <c r="A181" s="4">
        <v>43745.458333333336</v>
      </c>
      <c r="B181">
        <v>43745</v>
      </c>
      <c r="C181" s="3">
        <v>0.45833333333333331</v>
      </c>
      <c r="D181" s="3">
        <v>11</v>
      </c>
      <c r="E181" s="3">
        <v>7</v>
      </c>
      <c r="F181" s="3">
        <v>0.5</v>
      </c>
      <c r="G181" s="5">
        <v>0.6</v>
      </c>
      <c r="H181" s="3">
        <v>1.1000000000000001</v>
      </c>
      <c r="I181" s="3">
        <v>1.55139</v>
      </c>
      <c r="J181" s="12">
        <f t="shared" si="6"/>
        <v>1.2500000000000002</v>
      </c>
      <c r="K181" s="4">
        <v>43745.458333854163</v>
      </c>
      <c r="L181" s="3">
        <f t="shared" si="7"/>
        <v>7</v>
      </c>
      <c r="M181" s="3">
        <f t="shared" si="8"/>
        <v>11</v>
      </c>
      <c r="N181" s="3"/>
      <c r="O181" s="3"/>
      <c r="P181" s="3"/>
      <c r="Q181" s="3"/>
      <c r="R181" s="3"/>
      <c r="S181" s="3">
        <f>IF(ISBLANK(Table13[[#This Row],[T1]]),0,IF(Table13[[#This Row],[T1]]&gt;0,1,0))</f>
        <v>0</v>
      </c>
      <c r="T181" s="3">
        <f>IF(ISBLANK(Table13[[#This Row],[T2]]),0,IF(Table13[[#This Row],[T2]]&gt;0,1,0))</f>
        <v>0</v>
      </c>
      <c r="U181" s="3">
        <f>IF(ISBLANK(Table13[[#This Row],[T3]]),0,IF(Table13[[#This Row],[T3]]&gt;0,1,0))</f>
        <v>0</v>
      </c>
      <c r="V181" s="3">
        <f>IF(ISBLANK(Table13[[#This Row],[T4]]),0,IF(Table13[[#This Row],[T4]]&gt;0,1,0))</f>
        <v>0</v>
      </c>
      <c r="W181" s="26">
        <v>80</v>
      </c>
      <c r="X181" s="22">
        <v>11</v>
      </c>
      <c r="Y181" s="3">
        <v>1.1000000000000001</v>
      </c>
      <c r="Z181" s="3"/>
      <c r="AB181" s="30">
        <v>151</v>
      </c>
      <c r="AC181" s="30">
        <v>1.3766899150402039</v>
      </c>
      <c r="AD181" s="30">
        <v>-0.77668991504020379</v>
      </c>
    </row>
    <row r="182" spans="1:30">
      <c r="A182" s="4">
        <v>43745.5</v>
      </c>
      <c r="B182">
        <v>43745</v>
      </c>
      <c r="C182" s="3">
        <v>0.5</v>
      </c>
      <c r="D182" s="3">
        <v>12</v>
      </c>
      <c r="E182" s="3">
        <v>7</v>
      </c>
      <c r="F182" s="3">
        <v>0.4</v>
      </c>
      <c r="G182" s="5">
        <v>0.4</v>
      </c>
      <c r="H182" s="3">
        <v>0.8</v>
      </c>
      <c r="I182" s="3">
        <v>1.55139</v>
      </c>
      <c r="J182" s="12">
        <f t="shared" si="6"/>
        <v>1.2375000000000005</v>
      </c>
      <c r="K182" s="4">
        <v>43745.500000578701</v>
      </c>
      <c r="L182" s="3">
        <f t="shared" si="7"/>
        <v>7</v>
      </c>
      <c r="M182" s="3">
        <f t="shared" si="8"/>
        <v>12</v>
      </c>
      <c r="N182" s="3"/>
      <c r="O182" s="3"/>
      <c r="P182" s="3"/>
      <c r="Q182" s="3"/>
      <c r="R182" s="3"/>
      <c r="S182" s="3">
        <f>IF(ISBLANK(Table13[[#This Row],[T1]]),0,IF(Table13[[#This Row],[T1]]&gt;0,1,0))</f>
        <v>0</v>
      </c>
      <c r="T182" s="3">
        <f>IF(ISBLANK(Table13[[#This Row],[T2]]),0,IF(Table13[[#This Row],[T2]]&gt;0,1,0))</f>
        <v>0</v>
      </c>
      <c r="U182" s="3">
        <f>IF(ISBLANK(Table13[[#This Row],[T3]]),0,IF(Table13[[#This Row],[T3]]&gt;0,1,0))</f>
        <v>0</v>
      </c>
      <c r="V182" s="3">
        <f>IF(ISBLANK(Table13[[#This Row],[T4]]),0,IF(Table13[[#This Row],[T4]]&gt;0,1,0))</f>
        <v>0</v>
      </c>
      <c r="W182" s="25">
        <v>84</v>
      </c>
      <c r="X182" s="23">
        <v>13</v>
      </c>
      <c r="Y182" s="3">
        <v>0.8</v>
      </c>
      <c r="Z182" s="3"/>
      <c r="AB182" s="30">
        <v>152</v>
      </c>
      <c r="AC182" s="30">
        <v>1.3766899150402039</v>
      </c>
      <c r="AD182" s="30">
        <v>0.42331008495979616</v>
      </c>
    </row>
    <row r="183" spans="1:30">
      <c r="A183" s="4">
        <v>43745.541666666664</v>
      </c>
      <c r="B183">
        <v>43745</v>
      </c>
      <c r="C183" s="3">
        <v>0.54166666666666663</v>
      </c>
      <c r="D183" s="3">
        <v>13</v>
      </c>
      <c r="E183" s="3">
        <v>7</v>
      </c>
      <c r="F183" s="3">
        <v>0.7</v>
      </c>
      <c r="G183" s="5">
        <v>0.4</v>
      </c>
      <c r="H183" s="3">
        <v>1.1000000000000001</v>
      </c>
      <c r="I183" s="3">
        <v>1.55139</v>
      </c>
      <c r="J183" s="12">
        <f t="shared" si="6"/>
        <v>1.229166666666667</v>
      </c>
      <c r="K183" s="4">
        <v>43745.541667303238</v>
      </c>
      <c r="L183" s="3">
        <f t="shared" si="7"/>
        <v>7</v>
      </c>
      <c r="M183" s="3">
        <f t="shared" si="8"/>
        <v>13</v>
      </c>
      <c r="N183" s="3"/>
      <c r="O183" s="3"/>
      <c r="P183" s="3"/>
      <c r="Q183" s="3"/>
      <c r="R183" s="3"/>
      <c r="S183" s="3">
        <f>IF(ISBLANK(Table13[[#This Row],[T1]]),0,IF(Table13[[#This Row],[T1]]&gt;0,1,0))</f>
        <v>0</v>
      </c>
      <c r="T183" s="3">
        <f>IF(ISBLANK(Table13[[#This Row],[T2]]),0,IF(Table13[[#This Row],[T2]]&gt;0,1,0))</f>
        <v>0</v>
      </c>
      <c r="U183" s="3">
        <f>IF(ISBLANK(Table13[[#This Row],[T3]]),0,IF(Table13[[#This Row],[T3]]&gt;0,1,0))</f>
        <v>0</v>
      </c>
      <c r="V183" s="3">
        <f>IF(ISBLANK(Table13[[#This Row],[T4]]),0,IF(Table13[[#This Row],[T4]]&gt;0,1,0))</f>
        <v>0</v>
      </c>
      <c r="W183" s="26">
        <v>80</v>
      </c>
      <c r="X183" s="22">
        <v>11</v>
      </c>
      <c r="Y183" s="3">
        <v>1.1000000000000001</v>
      </c>
      <c r="Z183" s="3"/>
      <c r="AB183" s="30">
        <v>153</v>
      </c>
      <c r="AC183" s="30">
        <v>1.1515393394758235</v>
      </c>
      <c r="AD183" s="30">
        <v>2.6484606605241763</v>
      </c>
    </row>
    <row r="184" spans="1:30">
      <c r="A184" s="4">
        <v>43745.583333333336</v>
      </c>
      <c r="B184">
        <v>43745</v>
      </c>
      <c r="C184" s="3">
        <v>0.58333333333333337</v>
      </c>
      <c r="D184" s="3">
        <v>14</v>
      </c>
      <c r="E184" s="3">
        <v>7</v>
      </c>
      <c r="F184" s="3">
        <v>1.3</v>
      </c>
      <c r="G184" s="5">
        <v>0.7</v>
      </c>
      <c r="H184" s="3">
        <v>2</v>
      </c>
      <c r="I184" s="3">
        <v>1.55139</v>
      </c>
      <c r="J184" s="12">
        <f t="shared" si="6"/>
        <v>1.2500000000000002</v>
      </c>
      <c r="K184" s="4">
        <v>43745.583334027775</v>
      </c>
      <c r="L184" s="3">
        <f t="shared" si="7"/>
        <v>7</v>
      </c>
      <c r="M184" s="3">
        <f t="shared" si="8"/>
        <v>14</v>
      </c>
      <c r="N184" s="3"/>
      <c r="O184" s="3"/>
      <c r="P184" s="3"/>
      <c r="Q184" s="3"/>
      <c r="R184" s="3"/>
      <c r="S184" s="3">
        <f>IF(ISBLANK(Table13[[#This Row],[T1]]),0,IF(Table13[[#This Row],[T1]]&gt;0,1,0))</f>
        <v>0</v>
      </c>
      <c r="T184" s="3">
        <f>IF(ISBLANK(Table13[[#This Row],[T2]]),0,IF(Table13[[#This Row],[T2]]&gt;0,1,0))</f>
        <v>0</v>
      </c>
      <c r="U184" s="3">
        <f>IF(ISBLANK(Table13[[#This Row],[T3]]),0,IF(Table13[[#This Row],[T3]]&gt;0,1,0))</f>
        <v>0</v>
      </c>
      <c r="V184" s="3">
        <f>IF(ISBLANK(Table13[[#This Row],[T4]]),0,IF(Table13[[#This Row],[T4]]&gt;0,1,0))</f>
        <v>0</v>
      </c>
      <c r="W184" s="25">
        <v>82</v>
      </c>
      <c r="X184" s="23">
        <v>11</v>
      </c>
      <c r="Y184" s="3">
        <v>2</v>
      </c>
      <c r="Z184" s="3"/>
      <c r="AB184" s="30">
        <v>154</v>
      </c>
      <c r="AC184" s="30">
        <v>1.3067354575106824</v>
      </c>
      <c r="AD184" s="30">
        <v>-0.40673545751068252</v>
      </c>
    </row>
    <row r="185" spans="1:30">
      <c r="A185" s="4">
        <v>43745.625</v>
      </c>
      <c r="B185">
        <v>43745</v>
      </c>
      <c r="C185" s="3">
        <v>0.625</v>
      </c>
      <c r="D185" s="3">
        <v>15</v>
      </c>
      <c r="E185" s="3">
        <v>7</v>
      </c>
      <c r="F185" s="3">
        <v>0.4</v>
      </c>
      <c r="G185" s="5">
        <v>0.5</v>
      </c>
      <c r="H185" s="3">
        <v>0.9</v>
      </c>
      <c r="I185" s="3">
        <v>1.55139</v>
      </c>
      <c r="J185" s="12">
        <f t="shared" si="6"/>
        <v>1.2000000000000004</v>
      </c>
      <c r="K185" s="4">
        <v>43745.625000752312</v>
      </c>
      <c r="L185" s="3">
        <f t="shared" si="7"/>
        <v>7</v>
      </c>
      <c r="M185" s="3">
        <f t="shared" si="8"/>
        <v>15</v>
      </c>
      <c r="N185" s="3"/>
      <c r="O185" s="3"/>
      <c r="P185" s="3"/>
      <c r="Q185" s="3"/>
      <c r="R185" s="3"/>
      <c r="S185" s="3">
        <f>IF(ISBLANK(Table13[[#This Row],[T1]]),0,IF(Table13[[#This Row],[T1]]&gt;0,1,0))</f>
        <v>0</v>
      </c>
      <c r="T185" s="3">
        <f>IF(ISBLANK(Table13[[#This Row],[T2]]),0,IF(Table13[[#This Row],[T2]]&gt;0,1,0))</f>
        <v>0</v>
      </c>
      <c r="U185" s="3">
        <f>IF(ISBLANK(Table13[[#This Row],[T3]]),0,IF(Table13[[#This Row],[T3]]&gt;0,1,0))</f>
        <v>0</v>
      </c>
      <c r="V185" s="3">
        <f>IF(ISBLANK(Table13[[#This Row],[T4]]),0,IF(Table13[[#This Row],[T4]]&gt;0,1,0))</f>
        <v>0</v>
      </c>
      <c r="W185" s="26">
        <v>81</v>
      </c>
      <c r="X185" s="22">
        <v>11</v>
      </c>
      <c r="Y185" s="3">
        <v>0.9</v>
      </c>
      <c r="Z185" s="3"/>
      <c r="AB185" s="30">
        <v>155</v>
      </c>
      <c r="AC185" s="30">
        <v>1.2854105853721589</v>
      </c>
      <c r="AD185" s="30">
        <v>1.9145894146278413</v>
      </c>
    </row>
    <row r="186" spans="1:30">
      <c r="A186" s="4">
        <v>43745.666666666664</v>
      </c>
      <c r="B186">
        <v>43745</v>
      </c>
      <c r="C186" s="3">
        <v>0.66666666666666663</v>
      </c>
      <c r="D186" s="3">
        <v>16</v>
      </c>
      <c r="E186" s="3">
        <v>7</v>
      </c>
      <c r="F186" s="3">
        <v>0.7</v>
      </c>
      <c r="G186" s="5">
        <v>0.4</v>
      </c>
      <c r="H186" s="3">
        <v>1.1000000000000001</v>
      </c>
      <c r="I186" s="3">
        <v>1.55139</v>
      </c>
      <c r="J186" s="12">
        <f t="shared" si="6"/>
        <v>1.1875000000000002</v>
      </c>
      <c r="K186" s="4">
        <v>43745.666667476849</v>
      </c>
      <c r="L186" s="3">
        <f t="shared" si="7"/>
        <v>7</v>
      </c>
      <c r="M186" s="3">
        <f t="shared" si="8"/>
        <v>16</v>
      </c>
      <c r="N186" s="3"/>
      <c r="O186" s="3"/>
      <c r="P186" s="3"/>
      <c r="Q186" s="3"/>
      <c r="R186" s="3"/>
      <c r="S186" s="3">
        <f>IF(ISBLANK(Table13[[#This Row],[T1]]),0,IF(Table13[[#This Row],[T1]]&gt;0,1,0))</f>
        <v>0</v>
      </c>
      <c r="T186" s="3">
        <f>IF(ISBLANK(Table13[[#This Row],[T2]]),0,IF(Table13[[#This Row],[T2]]&gt;0,1,0))</f>
        <v>0</v>
      </c>
      <c r="U186" s="3">
        <f>IF(ISBLANK(Table13[[#This Row],[T3]]),0,IF(Table13[[#This Row],[T3]]&gt;0,1,0))</f>
        <v>0</v>
      </c>
      <c r="V186" s="3">
        <f>IF(ISBLANK(Table13[[#This Row],[T4]]),0,IF(Table13[[#This Row],[T4]]&gt;0,1,0))</f>
        <v>0</v>
      </c>
      <c r="W186" s="25">
        <v>79</v>
      </c>
      <c r="X186" s="23">
        <v>11</v>
      </c>
      <c r="Y186" s="3">
        <v>1.1000000000000001</v>
      </c>
      <c r="Z186" s="3"/>
      <c r="AB186" s="30">
        <v>156</v>
      </c>
      <c r="AC186" s="30">
        <v>1.2854105853721589</v>
      </c>
      <c r="AD186" s="30">
        <v>0.31458941462784118</v>
      </c>
    </row>
    <row r="187" spans="1:30">
      <c r="A187" s="4">
        <v>43745.708333333336</v>
      </c>
      <c r="B187">
        <v>43745</v>
      </c>
      <c r="C187" s="3">
        <v>0.70833333333333337</v>
      </c>
      <c r="D187" s="3">
        <v>17</v>
      </c>
      <c r="E187" s="3">
        <v>7</v>
      </c>
      <c r="F187" s="3">
        <v>0.6</v>
      </c>
      <c r="G187" s="5">
        <v>0.6</v>
      </c>
      <c r="H187" s="3">
        <v>1.2</v>
      </c>
      <c r="I187" s="3">
        <v>1.55139</v>
      </c>
      <c r="J187" s="12">
        <f t="shared" si="6"/>
        <v>1.1666666666666672</v>
      </c>
      <c r="K187" s="4">
        <v>43745.708333333336</v>
      </c>
      <c r="L187" s="3">
        <f t="shared" si="7"/>
        <v>7</v>
      </c>
      <c r="M187" s="3">
        <f t="shared" si="8"/>
        <v>17</v>
      </c>
      <c r="N187" s="3">
        <v>0</v>
      </c>
      <c r="O187" s="3">
        <v>0</v>
      </c>
      <c r="P187" s="3">
        <v>9</v>
      </c>
      <c r="Q187" s="3">
        <v>0</v>
      </c>
      <c r="R187" s="3"/>
      <c r="S187" s="3">
        <f>IF(ISBLANK(Table13[[#This Row],[T1]]),0,IF(Table13[[#This Row],[T1]]&gt;0,1,0))</f>
        <v>0</v>
      </c>
      <c r="T187" s="3">
        <f>IF(ISBLANK(Table13[[#This Row],[T2]]),0,IF(Table13[[#This Row],[T2]]&gt;0,1,0))</f>
        <v>1</v>
      </c>
      <c r="U187" s="3">
        <f>IF(ISBLANK(Table13[[#This Row],[T3]]),0,IF(Table13[[#This Row],[T3]]&gt;0,1,0))</f>
        <v>0</v>
      </c>
      <c r="V187" s="3">
        <f>IF(ISBLANK(Table13[[#This Row],[T4]]),0,IF(Table13[[#This Row],[T4]]&gt;0,1,0))</f>
        <v>0</v>
      </c>
      <c r="W187" s="26">
        <v>79</v>
      </c>
      <c r="X187" s="22">
        <v>11</v>
      </c>
      <c r="Y187" s="3">
        <v>1.2</v>
      </c>
      <c r="Z187" s="3"/>
      <c r="AB187" s="30">
        <v>157</v>
      </c>
      <c r="AC187" s="30">
        <v>1.2640857132336352</v>
      </c>
      <c r="AD187" s="30">
        <v>1.0359142867663647</v>
      </c>
    </row>
    <row r="188" spans="1:30">
      <c r="A188" s="4">
        <v>43745.75</v>
      </c>
      <c r="B188">
        <v>43745</v>
      </c>
      <c r="C188" s="3">
        <v>0.75</v>
      </c>
      <c r="D188" s="3">
        <v>18</v>
      </c>
      <c r="E188" s="3">
        <v>7</v>
      </c>
      <c r="F188" s="3">
        <v>0.5</v>
      </c>
      <c r="G188" s="5">
        <v>0.6</v>
      </c>
      <c r="H188" s="3">
        <v>1.1000000000000001</v>
      </c>
      <c r="I188" s="3">
        <v>1.55139</v>
      </c>
      <c r="J188" s="12">
        <f t="shared" si="6"/>
        <v>1.1458333333333337</v>
      </c>
      <c r="K188" s="4">
        <v>43745.75</v>
      </c>
      <c r="L188" s="3">
        <f t="shared" si="7"/>
        <v>7</v>
      </c>
      <c r="M188" s="3">
        <f t="shared" si="8"/>
        <v>18</v>
      </c>
      <c r="N188" s="3">
        <v>0</v>
      </c>
      <c r="O188" s="3">
        <v>0</v>
      </c>
      <c r="P188" s="3">
        <v>58</v>
      </c>
      <c r="Q188" s="3">
        <v>0</v>
      </c>
      <c r="R188" s="3"/>
      <c r="S188" s="3">
        <f>IF(ISBLANK(Table13[[#This Row],[T1]]),0,IF(Table13[[#This Row],[T1]]&gt;0,1,0))</f>
        <v>1</v>
      </c>
      <c r="T188" s="3">
        <f>IF(ISBLANK(Table13[[#This Row],[T2]]),0,IF(Table13[[#This Row],[T2]]&gt;0,1,0))</f>
        <v>0</v>
      </c>
      <c r="U188" s="3">
        <f>IF(ISBLANK(Table13[[#This Row],[T3]]),0,IF(Table13[[#This Row],[T3]]&gt;0,1,0))</f>
        <v>1</v>
      </c>
      <c r="V188" s="3">
        <f>IF(ISBLANK(Table13[[#This Row],[T4]]),0,IF(Table13[[#This Row],[T4]]&gt;0,1,0))</f>
        <v>0</v>
      </c>
      <c r="W188" s="25">
        <v>79</v>
      </c>
      <c r="X188" s="23">
        <v>13</v>
      </c>
      <c r="Y188" s="3">
        <v>1.1000000000000001</v>
      </c>
      <c r="Z188" s="3"/>
      <c r="AB188" s="30">
        <v>158</v>
      </c>
      <c r="AC188" s="30">
        <v>1.2640857132336352</v>
      </c>
      <c r="AD188" s="30">
        <v>-6.4085713233635211E-2</v>
      </c>
    </row>
    <row r="189" spans="1:30">
      <c r="A189" s="4">
        <v>43745.791666666664</v>
      </c>
      <c r="B189">
        <v>43745</v>
      </c>
      <c r="C189" s="3">
        <v>0.79166666666666663</v>
      </c>
      <c r="D189" s="3">
        <v>19</v>
      </c>
      <c r="E189" s="3">
        <v>7</v>
      </c>
      <c r="F189" s="3">
        <v>0.5</v>
      </c>
      <c r="G189" s="5">
        <v>0.5</v>
      </c>
      <c r="H189" s="3">
        <v>1</v>
      </c>
      <c r="I189" s="3">
        <v>1.55139</v>
      </c>
      <c r="J189" s="12">
        <f t="shared" si="6"/>
        <v>1.1375000000000004</v>
      </c>
      <c r="K189" s="4">
        <v>43745.791666666664</v>
      </c>
      <c r="L189" s="3">
        <f t="shared" si="7"/>
        <v>7</v>
      </c>
      <c r="M189" s="3">
        <f t="shared" si="8"/>
        <v>19</v>
      </c>
      <c r="N189" s="3">
        <v>0</v>
      </c>
      <c r="O189" s="3">
        <v>0</v>
      </c>
      <c r="P189" s="3">
        <v>58</v>
      </c>
      <c r="Q189" s="3">
        <v>0</v>
      </c>
      <c r="R189" s="3"/>
      <c r="S189" s="3">
        <f>IF(ISBLANK(Table13[[#This Row],[T1]]),0,IF(Table13[[#This Row],[T1]]&gt;0,1,0))</f>
        <v>1</v>
      </c>
      <c r="T189" s="3">
        <f>IF(ISBLANK(Table13[[#This Row],[T2]]),0,IF(Table13[[#This Row],[T2]]&gt;0,1,0))</f>
        <v>0</v>
      </c>
      <c r="U189" s="3">
        <f>IF(ISBLANK(Table13[[#This Row],[T3]]),0,IF(Table13[[#This Row],[T3]]&gt;0,1,0))</f>
        <v>1</v>
      </c>
      <c r="V189" s="3">
        <f>IF(ISBLANK(Table13[[#This Row],[T4]]),0,IF(Table13[[#This Row],[T4]]&gt;0,1,0))</f>
        <v>0</v>
      </c>
      <c r="W189" s="26">
        <v>70</v>
      </c>
      <c r="X189" s="22">
        <v>13</v>
      </c>
      <c r="Y189" s="3">
        <v>1</v>
      </c>
      <c r="Z189" s="3"/>
      <c r="AB189" s="30">
        <v>159</v>
      </c>
      <c r="AC189" s="30">
        <v>1.2534232771643734</v>
      </c>
      <c r="AD189" s="30">
        <v>0.14657672283562651</v>
      </c>
    </row>
    <row r="190" spans="1:30">
      <c r="A190" s="4">
        <v>43745.833333333336</v>
      </c>
      <c r="B190">
        <v>43745</v>
      </c>
      <c r="C190" s="3">
        <v>0.83333333333333337</v>
      </c>
      <c r="D190" s="3">
        <v>20</v>
      </c>
      <c r="E190" s="3">
        <v>7</v>
      </c>
      <c r="F190" s="3">
        <v>0.5</v>
      </c>
      <c r="G190" s="5">
        <v>0.5</v>
      </c>
      <c r="H190" s="3">
        <v>1</v>
      </c>
      <c r="I190" s="3">
        <v>1.55139</v>
      </c>
      <c r="J190" s="12">
        <f t="shared" si="6"/>
        <v>1.2083333333333337</v>
      </c>
      <c r="K190" s="4">
        <v>43745.833333333336</v>
      </c>
      <c r="L190" s="3">
        <f t="shared" si="7"/>
        <v>7</v>
      </c>
      <c r="M190" s="3">
        <f t="shared" si="8"/>
        <v>20</v>
      </c>
      <c r="N190" s="3">
        <v>0</v>
      </c>
      <c r="O190" s="3">
        <v>0</v>
      </c>
      <c r="P190" s="3">
        <v>57</v>
      </c>
      <c r="Q190" s="3">
        <v>0</v>
      </c>
      <c r="R190" s="3"/>
      <c r="S190" s="3">
        <f>IF(ISBLANK(Table13[[#This Row],[T1]]),0,IF(Table13[[#This Row],[T1]]&gt;0,1,0))</f>
        <v>1</v>
      </c>
      <c r="T190" s="3">
        <f>IF(ISBLANK(Table13[[#This Row],[T2]]),0,IF(Table13[[#This Row],[T2]]&gt;0,1,0))</f>
        <v>1</v>
      </c>
      <c r="U190" s="3">
        <f>IF(ISBLANK(Table13[[#This Row],[T3]]),0,IF(Table13[[#This Row],[T3]]&gt;0,1,0))</f>
        <v>1</v>
      </c>
      <c r="V190" s="3">
        <f>IF(ISBLANK(Table13[[#This Row],[T4]]),0,IF(Table13[[#This Row],[T4]]&gt;0,1,0))</f>
        <v>0</v>
      </c>
      <c r="W190" s="25">
        <v>67</v>
      </c>
      <c r="X190" s="23">
        <v>6</v>
      </c>
      <c r="Y190" s="3">
        <v>1</v>
      </c>
      <c r="Z190" s="3"/>
      <c r="AB190" s="30">
        <v>160</v>
      </c>
      <c r="AC190" s="30">
        <v>1.2534232771643734</v>
      </c>
      <c r="AD190" s="30">
        <v>2.8465767228356262</v>
      </c>
    </row>
    <row r="191" spans="1:30">
      <c r="A191" s="4">
        <v>43745.875</v>
      </c>
      <c r="B191">
        <v>43745</v>
      </c>
      <c r="C191" s="3">
        <v>0.875</v>
      </c>
      <c r="D191" s="3">
        <v>21</v>
      </c>
      <c r="E191" s="3">
        <v>7</v>
      </c>
      <c r="F191" s="3">
        <v>0.4</v>
      </c>
      <c r="G191" s="5">
        <v>0.5</v>
      </c>
      <c r="H191" s="3">
        <v>0.9</v>
      </c>
      <c r="I191" s="3">
        <v>1.55139</v>
      </c>
      <c r="J191" s="12">
        <f t="shared" si="6"/>
        <v>1.2125000000000004</v>
      </c>
      <c r="K191" s="4">
        <v>43745.875</v>
      </c>
      <c r="L191" s="3">
        <f t="shared" si="7"/>
        <v>7</v>
      </c>
      <c r="M191" s="3">
        <f t="shared" si="8"/>
        <v>21</v>
      </c>
      <c r="N191" s="3">
        <v>34</v>
      </c>
      <c r="O191" s="3">
        <v>9</v>
      </c>
      <c r="P191" s="3">
        <v>58</v>
      </c>
      <c r="Q191" s="3">
        <v>0</v>
      </c>
      <c r="R191" s="3"/>
      <c r="S191" s="3">
        <f>IF(ISBLANK(Table13[[#This Row],[T1]]),0,IF(Table13[[#This Row],[T1]]&gt;0,1,0))</f>
        <v>1</v>
      </c>
      <c r="T191" s="3">
        <f>IF(ISBLANK(Table13[[#This Row],[T2]]),0,IF(Table13[[#This Row],[T2]]&gt;0,1,0))</f>
        <v>1</v>
      </c>
      <c r="U191" s="3">
        <f>IF(ISBLANK(Table13[[#This Row],[T3]]),0,IF(Table13[[#This Row],[T3]]&gt;0,1,0))</f>
        <v>1</v>
      </c>
      <c r="V191" s="3">
        <f>IF(ISBLANK(Table13[[#This Row],[T4]]),0,IF(Table13[[#This Row],[T4]]&gt;0,1,0))</f>
        <v>0</v>
      </c>
      <c r="W191" s="26">
        <v>64</v>
      </c>
      <c r="X191" s="22">
        <v>13</v>
      </c>
      <c r="Y191" s="3">
        <v>0.9</v>
      </c>
      <c r="Z191" s="3"/>
      <c r="AB191" s="30">
        <v>161</v>
      </c>
      <c r="AC191" s="30">
        <v>1.2534232771643734</v>
      </c>
      <c r="AD191" s="30">
        <v>2.6465767228356269</v>
      </c>
    </row>
    <row r="192" spans="1:30">
      <c r="A192" s="4">
        <v>43745.916666666664</v>
      </c>
      <c r="B192">
        <v>43745</v>
      </c>
      <c r="C192" s="3">
        <v>0.91666666666666663</v>
      </c>
      <c r="D192" s="3">
        <v>22</v>
      </c>
      <c r="E192" s="3">
        <v>7</v>
      </c>
      <c r="F192" s="3">
        <v>1</v>
      </c>
      <c r="G192" s="5">
        <v>1.2</v>
      </c>
      <c r="H192" s="3">
        <v>2.2000000000000002</v>
      </c>
      <c r="I192" s="3">
        <v>1.55139</v>
      </c>
      <c r="J192" s="12">
        <f t="shared" si="6"/>
        <v>1.216666666666667</v>
      </c>
      <c r="K192" s="4">
        <v>43745.916666666664</v>
      </c>
      <c r="L192" s="3">
        <f t="shared" si="7"/>
        <v>7</v>
      </c>
      <c r="M192" s="3">
        <f t="shared" si="8"/>
        <v>22</v>
      </c>
      <c r="N192" s="3">
        <v>58</v>
      </c>
      <c r="O192" s="3">
        <v>58</v>
      </c>
      <c r="P192" s="3">
        <v>58</v>
      </c>
      <c r="Q192" s="3">
        <v>0</v>
      </c>
      <c r="R192" s="3"/>
      <c r="S192" s="3">
        <f>IF(ISBLANK(Table13[[#This Row],[T1]]),0,IF(Table13[[#This Row],[T1]]&gt;0,1,0))</f>
        <v>1</v>
      </c>
      <c r="T192" s="3">
        <f>IF(ISBLANK(Table13[[#This Row],[T2]]),0,IF(Table13[[#This Row],[T2]]&gt;0,1,0))</f>
        <v>1</v>
      </c>
      <c r="U192" s="3">
        <f>IF(ISBLANK(Table13[[#This Row],[T3]]),0,IF(Table13[[#This Row],[T3]]&gt;0,1,0))</f>
        <v>1</v>
      </c>
      <c r="V192" s="3">
        <f>IF(ISBLANK(Table13[[#This Row],[T4]]),0,IF(Table13[[#This Row],[T4]]&gt;0,1,0))</f>
        <v>0</v>
      </c>
      <c r="W192" s="25">
        <v>64</v>
      </c>
      <c r="X192" s="23">
        <v>13</v>
      </c>
      <c r="Y192" s="3">
        <v>2.2000000000000002</v>
      </c>
      <c r="Z192" s="3"/>
      <c r="AB192" s="30">
        <v>162</v>
      </c>
      <c r="AC192" s="30">
        <v>1.337801064345576</v>
      </c>
      <c r="AD192" s="30">
        <v>3.2621989356544239</v>
      </c>
    </row>
    <row r="193" spans="1:30">
      <c r="A193" s="4">
        <v>43745.958333333336</v>
      </c>
      <c r="B193">
        <v>43745</v>
      </c>
      <c r="C193" s="3">
        <v>0.95833333333333337</v>
      </c>
      <c r="D193" s="3">
        <v>23</v>
      </c>
      <c r="E193" s="3">
        <v>7</v>
      </c>
      <c r="F193" s="3">
        <v>0.5</v>
      </c>
      <c r="G193" s="5">
        <v>0.4</v>
      </c>
      <c r="H193" s="3">
        <v>0.9</v>
      </c>
      <c r="I193" s="3">
        <v>1.55139</v>
      </c>
      <c r="J193" s="12">
        <f t="shared" si="6"/>
        <v>1.1500000000000004</v>
      </c>
      <c r="K193" s="4">
        <v>43745.958333333336</v>
      </c>
      <c r="L193" s="3">
        <f t="shared" si="7"/>
        <v>7</v>
      </c>
      <c r="M193" s="3">
        <f t="shared" si="8"/>
        <v>23</v>
      </c>
      <c r="N193" s="3">
        <v>58</v>
      </c>
      <c r="O193" s="3">
        <v>58</v>
      </c>
      <c r="P193" s="3">
        <v>58</v>
      </c>
      <c r="Q193" s="3">
        <v>0</v>
      </c>
      <c r="R193" s="3"/>
      <c r="S193" s="3">
        <f>IF(ISBLANK(Table13[[#This Row],[T1]]),0,IF(Table13[[#This Row],[T1]]&gt;0,1,0))</f>
        <v>1</v>
      </c>
      <c r="T193" s="3">
        <f>IF(ISBLANK(Table13[[#This Row],[T2]]),0,IF(Table13[[#This Row],[T2]]&gt;0,1,0))</f>
        <v>1</v>
      </c>
      <c r="U193" s="3">
        <f>IF(ISBLANK(Table13[[#This Row],[T3]]),0,IF(Table13[[#This Row],[T3]]&gt;0,1,0))</f>
        <v>1</v>
      </c>
      <c r="V193" s="3">
        <f>IF(ISBLANK(Table13[[#This Row],[T4]]),0,IF(Table13[[#This Row],[T4]]&gt;0,1,0))</f>
        <v>0</v>
      </c>
      <c r="W193" s="26">
        <v>63</v>
      </c>
      <c r="X193" s="22">
        <v>13</v>
      </c>
      <c r="Y193" s="3">
        <v>0.9</v>
      </c>
      <c r="Z193" s="3"/>
      <c r="AB193" s="30">
        <v>163</v>
      </c>
      <c r="AC193" s="30">
        <v>1.337801064345576</v>
      </c>
      <c r="AD193" s="30">
        <v>1.7621989356544241</v>
      </c>
    </row>
    <row r="194" spans="1:30">
      <c r="A194" s="4">
        <v>43746</v>
      </c>
      <c r="B194">
        <v>43746</v>
      </c>
      <c r="C194" s="3">
        <v>0</v>
      </c>
      <c r="D194" s="3">
        <v>0</v>
      </c>
      <c r="E194" s="3">
        <v>8</v>
      </c>
      <c r="F194" s="3">
        <v>0.4</v>
      </c>
      <c r="G194" s="5">
        <v>0.4</v>
      </c>
      <c r="H194" s="3">
        <v>0.8</v>
      </c>
      <c r="I194" s="3">
        <v>1.55139</v>
      </c>
      <c r="J194" s="12">
        <f t="shared" ref="J194:J257" si="9">AVERAGE(H194:H217)</f>
        <v>1.1291666666666669</v>
      </c>
      <c r="K194" s="4">
        <v>43746</v>
      </c>
      <c r="L194" s="3">
        <f t="shared" ref="L194:L257" si="10">DAY(K194)</f>
        <v>8</v>
      </c>
      <c r="M194" s="3">
        <f t="shared" ref="M194:M257" si="11">HOUR(K194)</f>
        <v>0</v>
      </c>
      <c r="N194" s="3">
        <v>57</v>
      </c>
      <c r="O194" s="3">
        <v>38</v>
      </c>
      <c r="P194" s="3">
        <v>57</v>
      </c>
      <c r="Q194" s="3">
        <v>0</v>
      </c>
      <c r="R194" s="3"/>
      <c r="S194" s="3">
        <f>IF(ISBLANK(Table13[[#This Row],[T1]]),0,IF(Table13[[#This Row],[T1]]&gt;0,1,0))</f>
        <v>1</v>
      </c>
      <c r="T194" s="3">
        <f>IF(ISBLANK(Table13[[#This Row],[T2]]),0,IF(Table13[[#This Row],[T2]]&gt;0,1,0))</f>
        <v>1</v>
      </c>
      <c r="U194" s="3">
        <f>IF(ISBLANK(Table13[[#This Row],[T3]]),0,IF(Table13[[#This Row],[T3]]&gt;0,1,0))</f>
        <v>1</v>
      </c>
      <c r="V194" s="3">
        <f>IF(ISBLANK(Table13[[#This Row],[T4]]),0,IF(Table13[[#This Row],[T4]]&gt;0,1,0))</f>
        <v>0</v>
      </c>
      <c r="W194" s="25">
        <v>63</v>
      </c>
      <c r="X194" s="23">
        <v>13</v>
      </c>
      <c r="Y194" s="3">
        <v>0.8</v>
      </c>
      <c r="Z194" s="3"/>
      <c r="AB194" s="30">
        <v>164</v>
      </c>
      <c r="AC194" s="30">
        <v>1.289147776517243</v>
      </c>
      <c r="AD194" s="30">
        <v>2.7108522234827568</v>
      </c>
    </row>
    <row r="195" spans="1:30">
      <c r="A195" s="4">
        <v>43746.041666666664</v>
      </c>
      <c r="B195">
        <v>43746</v>
      </c>
      <c r="C195" s="3">
        <v>4.1666666666666664E-2</v>
      </c>
      <c r="D195" s="3">
        <v>1</v>
      </c>
      <c r="E195" s="3">
        <v>8</v>
      </c>
      <c r="F195" s="3">
        <v>0.2</v>
      </c>
      <c r="G195" s="5">
        <v>0.4</v>
      </c>
      <c r="H195" s="3">
        <v>0.60000000000000009</v>
      </c>
      <c r="I195" s="3">
        <v>1.55139</v>
      </c>
      <c r="J195" s="12">
        <f t="shared" si="9"/>
        <v>1.1125</v>
      </c>
      <c r="K195" s="4">
        <v>43746.041666666664</v>
      </c>
      <c r="L195" s="3">
        <f t="shared" si="10"/>
        <v>8</v>
      </c>
      <c r="M195" s="3">
        <f t="shared" si="11"/>
        <v>1</v>
      </c>
      <c r="N195" s="3">
        <v>58</v>
      </c>
      <c r="O195" s="3">
        <v>31</v>
      </c>
      <c r="P195" s="3">
        <v>58</v>
      </c>
      <c r="Q195" s="3">
        <v>0</v>
      </c>
      <c r="R195" s="3"/>
      <c r="S195" s="3">
        <f>IF(ISBLANK(Table13[[#This Row],[T1]]),0,IF(Table13[[#This Row],[T1]]&gt;0,1,0))</f>
        <v>1</v>
      </c>
      <c r="T195" s="3">
        <f>IF(ISBLANK(Table13[[#This Row],[T2]]),0,IF(Table13[[#This Row],[T2]]&gt;0,1,0))</f>
        <v>1</v>
      </c>
      <c r="U195" s="3">
        <f>IF(ISBLANK(Table13[[#This Row],[T3]]),0,IF(Table13[[#This Row],[T3]]&gt;0,1,0))</f>
        <v>1</v>
      </c>
      <c r="V195" s="3">
        <f>IF(ISBLANK(Table13[[#This Row],[T4]]),0,IF(Table13[[#This Row],[T4]]&gt;0,1,0))</f>
        <v>0</v>
      </c>
      <c r="W195" s="26">
        <v>62</v>
      </c>
      <c r="X195" s="22">
        <v>13</v>
      </c>
      <c r="Y195" s="3">
        <v>0.60000000000000009</v>
      </c>
      <c r="Z195" s="3"/>
      <c r="AB195" s="30">
        <v>165</v>
      </c>
      <c r="AC195" s="30">
        <v>1.2640857132336352</v>
      </c>
      <c r="AD195" s="30">
        <v>2.135914286766365</v>
      </c>
    </row>
    <row r="196" spans="1:30">
      <c r="A196" s="4">
        <v>43746.083333333336</v>
      </c>
      <c r="B196">
        <v>43746</v>
      </c>
      <c r="C196" s="3">
        <v>8.3333333333333329E-2</v>
      </c>
      <c r="D196" s="3">
        <v>2</v>
      </c>
      <c r="E196" s="3">
        <v>8</v>
      </c>
      <c r="F196" s="3">
        <v>0.2</v>
      </c>
      <c r="G196" s="5">
        <v>0.4</v>
      </c>
      <c r="H196" s="3">
        <v>0.60000000000000009</v>
      </c>
      <c r="I196" s="3">
        <v>1.55139</v>
      </c>
      <c r="J196" s="12">
        <f t="shared" si="9"/>
        <v>1.1083333333333334</v>
      </c>
      <c r="K196" s="4">
        <v>43746.083333333336</v>
      </c>
      <c r="L196" s="3">
        <f t="shared" si="10"/>
        <v>8</v>
      </c>
      <c r="M196" s="3">
        <f t="shared" si="11"/>
        <v>2</v>
      </c>
      <c r="N196" s="3">
        <v>58</v>
      </c>
      <c r="O196" s="3">
        <v>30</v>
      </c>
      <c r="P196" s="3">
        <v>58</v>
      </c>
      <c r="Q196" s="3">
        <v>0</v>
      </c>
      <c r="R196" s="3"/>
      <c r="S196" s="3">
        <f>IF(ISBLANK(Table13[[#This Row],[T1]]),0,IF(Table13[[#This Row],[T1]]&gt;0,1,0))</f>
        <v>1</v>
      </c>
      <c r="T196" s="3">
        <f>IF(ISBLANK(Table13[[#This Row],[T2]]),0,IF(Table13[[#This Row],[T2]]&gt;0,1,0))</f>
        <v>1</v>
      </c>
      <c r="U196" s="3">
        <f>IF(ISBLANK(Table13[[#This Row],[T3]]),0,IF(Table13[[#This Row],[T3]]&gt;0,1,0))</f>
        <v>1</v>
      </c>
      <c r="V196" s="3">
        <f>IF(ISBLANK(Table13[[#This Row],[T4]]),0,IF(Table13[[#This Row],[T4]]&gt;0,1,0))</f>
        <v>0</v>
      </c>
      <c r="W196" s="25">
        <v>62</v>
      </c>
      <c r="X196" s="23">
        <v>13</v>
      </c>
      <c r="Y196" s="3">
        <v>0.60000000000000009</v>
      </c>
      <c r="Z196" s="3"/>
      <c r="AB196" s="30">
        <v>166</v>
      </c>
      <c r="AC196" s="30">
        <v>1.3484635004148378</v>
      </c>
      <c r="AD196" s="30">
        <v>1.2515364995851623</v>
      </c>
    </row>
    <row r="197" spans="1:30">
      <c r="A197" s="4">
        <v>43746.125</v>
      </c>
      <c r="B197">
        <v>43746</v>
      </c>
      <c r="C197" s="3">
        <v>0.125</v>
      </c>
      <c r="D197" s="3">
        <v>3</v>
      </c>
      <c r="E197" s="3">
        <v>8</v>
      </c>
      <c r="F197" s="3">
        <v>0.3</v>
      </c>
      <c r="G197" s="5">
        <v>0.3</v>
      </c>
      <c r="H197" s="3">
        <v>0.6</v>
      </c>
      <c r="I197" s="3">
        <v>1.55139</v>
      </c>
      <c r="J197" s="12">
        <f t="shared" si="9"/>
        <v>1.1666666666666667</v>
      </c>
      <c r="K197" s="4">
        <v>43746.125</v>
      </c>
      <c r="L197" s="3">
        <f t="shared" si="10"/>
        <v>8</v>
      </c>
      <c r="M197" s="3">
        <f t="shared" si="11"/>
        <v>3</v>
      </c>
      <c r="N197" s="3">
        <v>58</v>
      </c>
      <c r="O197" s="3">
        <v>25</v>
      </c>
      <c r="P197" s="3">
        <v>58</v>
      </c>
      <c r="Q197" s="3">
        <v>0</v>
      </c>
      <c r="R197" s="3"/>
      <c r="S197" s="3">
        <f>IF(ISBLANK(Table13[[#This Row],[T1]]),0,IF(Table13[[#This Row],[T1]]&gt;0,1,0))</f>
        <v>1</v>
      </c>
      <c r="T197" s="3">
        <f>IF(ISBLANK(Table13[[#This Row],[T2]]),0,IF(Table13[[#This Row],[T2]]&gt;0,1,0))</f>
        <v>1</v>
      </c>
      <c r="U197" s="3">
        <f>IF(ISBLANK(Table13[[#This Row],[T3]]),0,IF(Table13[[#This Row],[T3]]&gt;0,1,0))</f>
        <v>1</v>
      </c>
      <c r="V197" s="3">
        <f>IF(ISBLANK(Table13[[#This Row],[T4]]),0,IF(Table13[[#This Row],[T4]]&gt;0,1,0))</f>
        <v>0</v>
      </c>
      <c r="W197" s="26">
        <v>62</v>
      </c>
      <c r="X197" s="22">
        <v>13</v>
      </c>
      <c r="Y197" s="3">
        <v>0.6</v>
      </c>
      <c r="Z197" s="3"/>
      <c r="AB197" s="30">
        <v>167</v>
      </c>
      <c r="AC197" s="30">
        <v>1.1826049463107169</v>
      </c>
      <c r="AD197" s="30">
        <v>1.217395053689283</v>
      </c>
    </row>
    <row r="198" spans="1:30">
      <c r="A198" s="4">
        <v>43746.166666666664</v>
      </c>
      <c r="B198">
        <v>43746</v>
      </c>
      <c r="C198" s="3">
        <v>0.16666666666666666</v>
      </c>
      <c r="D198" s="3">
        <v>4</v>
      </c>
      <c r="E198" s="3">
        <v>8</v>
      </c>
      <c r="F198" s="3">
        <v>0.4</v>
      </c>
      <c r="G198" s="5">
        <v>0.2</v>
      </c>
      <c r="H198" s="3">
        <v>0.60000000000000009</v>
      </c>
      <c r="I198" s="3">
        <v>1.55139</v>
      </c>
      <c r="J198" s="12">
        <f t="shared" si="9"/>
        <v>1.1666666666666667</v>
      </c>
      <c r="K198" s="4">
        <v>43746.166666666664</v>
      </c>
      <c r="L198" s="3">
        <f t="shared" si="10"/>
        <v>8</v>
      </c>
      <c r="M198" s="3">
        <f t="shared" si="11"/>
        <v>4</v>
      </c>
      <c r="N198" s="3">
        <v>57</v>
      </c>
      <c r="O198" s="3">
        <v>29</v>
      </c>
      <c r="P198" s="3">
        <v>57</v>
      </c>
      <c r="Q198" s="3">
        <v>0</v>
      </c>
      <c r="R198" s="3"/>
      <c r="S198" s="3">
        <f>IF(ISBLANK(Table13[[#This Row],[T1]]),0,IF(Table13[[#This Row],[T1]]&gt;0,1,0))</f>
        <v>1</v>
      </c>
      <c r="T198" s="3">
        <f>IF(ISBLANK(Table13[[#This Row],[T2]]),0,IF(Table13[[#This Row],[T2]]&gt;0,1,0))</f>
        <v>1</v>
      </c>
      <c r="U198" s="3">
        <f>IF(ISBLANK(Table13[[#This Row],[T3]]),0,IF(Table13[[#This Row],[T3]]&gt;0,1,0))</f>
        <v>1</v>
      </c>
      <c r="V198" s="3">
        <f>IF(ISBLANK(Table13[[#This Row],[T4]]),0,IF(Table13[[#This Row],[T4]]&gt;0,1,0))</f>
        <v>0</v>
      </c>
      <c r="W198" s="25">
        <v>61</v>
      </c>
      <c r="X198" s="23">
        <v>13</v>
      </c>
      <c r="Y198" s="3">
        <v>0.60000000000000009</v>
      </c>
      <c r="Z198" s="3"/>
      <c r="AB198" s="30">
        <v>168</v>
      </c>
      <c r="AC198" s="30">
        <v>1.1932673823799789</v>
      </c>
      <c r="AD198" s="30">
        <v>6.7326176200210863E-3</v>
      </c>
    </row>
    <row r="199" spans="1:30">
      <c r="A199" s="4">
        <v>43746.208333333336</v>
      </c>
      <c r="B199">
        <v>43746</v>
      </c>
      <c r="C199" s="3">
        <v>0.20833333333333334</v>
      </c>
      <c r="D199" s="3">
        <v>5</v>
      </c>
      <c r="E199" s="3">
        <v>8</v>
      </c>
      <c r="F199" s="3">
        <v>1.6</v>
      </c>
      <c r="G199" s="5">
        <v>1.5</v>
      </c>
      <c r="H199" s="3">
        <v>3.1</v>
      </c>
      <c r="I199" s="3">
        <v>1.55139</v>
      </c>
      <c r="J199" s="12">
        <f t="shared" si="9"/>
        <v>1.1583333333333332</v>
      </c>
      <c r="K199" s="4">
        <v>43746.208333333336</v>
      </c>
      <c r="L199" s="3">
        <f t="shared" si="10"/>
        <v>8</v>
      </c>
      <c r="M199" s="3">
        <f t="shared" si="11"/>
        <v>5</v>
      </c>
      <c r="N199" s="3">
        <v>58</v>
      </c>
      <c r="O199" s="3">
        <v>53</v>
      </c>
      <c r="P199" s="3">
        <v>58</v>
      </c>
      <c r="Q199" s="3">
        <v>0</v>
      </c>
      <c r="R199" s="3"/>
      <c r="S199" s="3">
        <f>IF(ISBLANK(Table13[[#This Row],[T1]]),0,IF(Table13[[#This Row],[T1]]&gt;0,1,0))</f>
        <v>1</v>
      </c>
      <c r="T199" s="3">
        <f>IF(ISBLANK(Table13[[#This Row],[T2]]),0,IF(Table13[[#This Row],[T2]]&gt;0,1,0))</f>
        <v>1</v>
      </c>
      <c r="U199" s="3">
        <f>IF(ISBLANK(Table13[[#This Row],[T3]]),0,IF(Table13[[#This Row],[T3]]&gt;0,1,0))</f>
        <v>1</v>
      </c>
      <c r="V199" s="3">
        <f>IF(ISBLANK(Table13[[#This Row],[T4]]),0,IF(Table13[[#This Row],[T4]]&gt;0,1,0))</f>
        <v>0</v>
      </c>
      <c r="W199" s="26">
        <v>62</v>
      </c>
      <c r="X199" s="22">
        <v>13</v>
      </c>
      <c r="Y199" s="3">
        <v>3.1</v>
      </c>
      <c r="Z199" s="3"/>
      <c r="AB199" s="30">
        <v>169</v>
      </c>
      <c r="AC199" s="30">
        <v>1.1719425102414551</v>
      </c>
      <c r="AD199" s="30">
        <v>-0.37194251024145508</v>
      </c>
    </row>
    <row r="200" spans="1:30">
      <c r="A200" s="4">
        <v>43746.25</v>
      </c>
      <c r="B200">
        <v>43746</v>
      </c>
      <c r="C200" s="3">
        <v>0.25</v>
      </c>
      <c r="D200" s="3">
        <v>6</v>
      </c>
      <c r="E200" s="3">
        <v>8</v>
      </c>
      <c r="F200" s="3">
        <v>1.4</v>
      </c>
      <c r="G200" s="5">
        <v>1</v>
      </c>
      <c r="H200" s="3">
        <v>2.4</v>
      </c>
      <c r="I200" s="3">
        <v>1.55139</v>
      </c>
      <c r="J200" s="12">
        <f t="shared" si="9"/>
        <v>1.0458333333333332</v>
      </c>
      <c r="K200" s="4">
        <v>43746.25</v>
      </c>
      <c r="L200" s="3">
        <f t="shared" si="10"/>
        <v>8</v>
      </c>
      <c r="M200" s="3">
        <f t="shared" si="11"/>
        <v>6</v>
      </c>
      <c r="N200" s="3">
        <v>58</v>
      </c>
      <c r="O200" s="3">
        <v>35</v>
      </c>
      <c r="P200" s="3">
        <v>57</v>
      </c>
      <c r="Q200" s="3">
        <v>0</v>
      </c>
      <c r="R200" s="3"/>
      <c r="S200" s="3">
        <f>IF(ISBLANK(Table13[[#This Row],[T1]]),0,IF(Table13[[#This Row],[T1]]&gt;0,1,0))</f>
        <v>1</v>
      </c>
      <c r="T200" s="3">
        <f>IF(ISBLANK(Table13[[#This Row],[T2]]),0,IF(Table13[[#This Row],[T2]]&gt;0,1,0))</f>
        <v>1</v>
      </c>
      <c r="U200" s="3">
        <f>IF(ISBLANK(Table13[[#This Row],[T3]]),0,IF(Table13[[#This Row],[T3]]&gt;0,1,0))</f>
        <v>1</v>
      </c>
      <c r="V200" s="3">
        <f>IF(ISBLANK(Table13[[#This Row],[T4]]),0,IF(Table13[[#This Row],[T4]]&gt;0,1,0))</f>
        <v>0</v>
      </c>
      <c r="W200" s="25">
        <v>62</v>
      </c>
      <c r="X200" s="23">
        <v>13</v>
      </c>
      <c r="Y200" s="3">
        <v>2.4</v>
      </c>
      <c r="Z200" s="3"/>
      <c r="AB200" s="30">
        <v>170</v>
      </c>
      <c r="AC200" s="30">
        <v>1.1719425102414551</v>
      </c>
      <c r="AD200" s="30">
        <v>-7.1942510241455038E-2</v>
      </c>
    </row>
    <row r="201" spans="1:30">
      <c r="A201" s="4">
        <v>43746.291666666664</v>
      </c>
      <c r="B201">
        <v>43746</v>
      </c>
      <c r="C201" s="3">
        <v>0.29166666666666669</v>
      </c>
      <c r="D201" s="3">
        <v>7</v>
      </c>
      <c r="E201" s="3">
        <v>8</v>
      </c>
      <c r="F201" s="3">
        <v>2.6</v>
      </c>
      <c r="G201" s="5">
        <v>1.4</v>
      </c>
      <c r="H201" s="3">
        <v>4</v>
      </c>
      <c r="I201" s="3">
        <v>1.55139</v>
      </c>
      <c r="J201" s="12">
        <f t="shared" si="9"/>
        <v>1.0291666666666666</v>
      </c>
      <c r="K201" s="4">
        <v>43746.291666666664</v>
      </c>
      <c r="L201" s="3">
        <f t="shared" si="10"/>
        <v>8</v>
      </c>
      <c r="M201" s="3">
        <f t="shared" si="11"/>
        <v>7</v>
      </c>
      <c r="N201" s="3">
        <v>48</v>
      </c>
      <c r="O201" s="3">
        <v>11</v>
      </c>
      <c r="P201" s="3">
        <v>35</v>
      </c>
      <c r="Q201" s="3">
        <v>0</v>
      </c>
      <c r="R201" s="3"/>
      <c r="S201" s="3">
        <f>IF(ISBLANK(Table13[[#This Row],[T1]]),0,IF(Table13[[#This Row],[T1]]&gt;0,1,0))</f>
        <v>1</v>
      </c>
      <c r="T201" s="3">
        <f>IF(ISBLANK(Table13[[#This Row],[T2]]),0,IF(Table13[[#This Row],[T2]]&gt;0,1,0))</f>
        <v>1</v>
      </c>
      <c r="U201" s="3">
        <f>IF(ISBLANK(Table13[[#This Row],[T3]]),0,IF(Table13[[#This Row],[T3]]&gt;0,1,0))</f>
        <v>1</v>
      </c>
      <c r="V201" s="3">
        <f>IF(ISBLANK(Table13[[#This Row],[T4]]),0,IF(Table13[[#This Row],[T4]]&gt;0,1,0))</f>
        <v>0</v>
      </c>
      <c r="W201" s="26">
        <v>63</v>
      </c>
      <c r="X201" s="22">
        <v>13</v>
      </c>
      <c r="Y201" s="3">
        <v>4</v>
      </c>
      <c r="Z201" s="3"/>
      <c r="AB201" s="30">
        <v>171</v>
      </c>
      <c r="AC201" s="30">
        <v>1.1826049463107169</v>
      </c>
      <c r="AD201" s="30">
        <v>-8.2604946310716798E-2</v>
      </c>
    </row>
    <row r="202" spans="1:30">
      <c r="A202" s="4">
        <v>43746.333333333336</v>
      </c>
      <c r="B202">
        <v>43746</v>
      </c>
      <c r="C202" s="3">
        <v>0.33333333333333331</v>
      </c>
      <c r="D202" s="3">
        <v>8</v>
      </c>
      <c r="E202" s="3">
        <v>8</v>
      </c>
      <c r="F202" s="3">
        <v>0.4</v>
      </c>
      <c r="G202" s="5">
        <v>0.4</v>
      </c>
      <c r="H202" s="3">
        <v>0.8</v>
      </c>
      <c r="I202" s="3">
        <v>1.55139</v>
      </c>
      <c r="J202" s="12">
        <f t="shared" si="9"/>
        <v>0.92083333333333328</v>
      </c>
      <c r="K202" s="4">
        <v>43746.333332870374</v>
      </c>
      <c r="L202" s="3">
        <f t="shared" si="10"/>
        <v>8</v>
      </c>
      <c r="M202" s="3">
        <f t="shared" si="11"/>
        <v>8</v>
      </c>
      <c r="N202" s="3"/>
      <c r="O202" s="3"/>
      <c r="P202" s="3"/>
      <c r="Q202" s="3"/>
      <c r="R202" s="3"/>
      <c r="S202" s="3">
        <f>IF(ISBLANK(Table13[[#This Row],[T1]]),0,IF(Table13[[#This Row],[T1]]&gt;0,1,0))</f>
        <v>0</v>
      </c>
      <c r="T202" s="3">
        <f>IF(ISBLANK(Table13[[#This Row],[T2]]),0,IF(Table13[[#This Row],[T2]]&gt;0,1,0))</f>
        <v>1</v>
      </c>
      <c r="U202" s="3">
        <f>IF(ISBLANK(Table13[[#This Row],[T3]]),0,IF(Table13[[#This Row],[T3]]&gt;0,1,0))</f>
        <v>1</v>
      </c>
      <c r="V202" s="3">
        <f>IF(ISBLANK(Table13[[#This Row],[T4]]),0,IF(Table13[[#This Row],[T4]]&gt;0,1,0))</f>
        <v>0</v>
      </c>
      <c r="W202" s="25">
        <v>64</v>
      </c>
      <c r="X202" s="23">
        <v>10</v>
      </c>
      <c r="Y202" s="3">
        <v>0.8</v>
      </c>
      <c r="Z202" s="3"/>
      <c r="AB202" s="30">
        <v>172</v>
      </c>
      <c r="AC202" s="30">
        <v>1.1826049463107169</v>
      </c>
      <c r="AD202" s="30">
        <v>-0.18260494631071689</v>
      </c>
    </row>
    <row r="203" spans="1:30">
      <c r="A203" s="4">
        <v>43746.375</v>
      </c>
      <c r="B203">
        <v>43746</v>
      </c>
      <c r="C203" s="3">
        <v>0.375</v>
      </c>
      <c r="D203" s="3">
        <v>9</v>
      </c>
      <c r="E203" s="3">
        <v>8</v>
      </c>
      <c r="F203" s="3">
        <v>0.2</v>
      </c>
      <c r="G203" s="5">
        <v>0.4</v>
      </c>
      <c r="H203" s="3">
        <v>0.60000000000000009</v>
      </c>
      <c r="I203" s="3">
        <v>1.55139</v>
      </c>
      <c r="J203" s="12">
        <f t="shared" si="9"/>
        <v>1.0125</v>
      </c>
      <c r="K203" s="4">
        <v>43746.374999479165</v>
      </c>
      <c r="L203" s="3">
        <f t="shared" si="10"/>
        <v>8</v>
      </c>
      <c r="M203" s="3">
        <f t="shared" si="11"/>
        <v>9</v>
      </c>
      <c r="N203" s="3"/>
      <c r="O203" s="3"/>
      <c r="P203" s="3"/>
      <c r="Q203" s="3"/>
      <c r="R203" s="3"/>
      <c r="S203" s="3">
        <f>IF(ISBLANK(Table13[[#This Row],[T1]]),0,IF(Table13[[#This Row],[T1]]&gt;0,1,0))</f>
        <v>0</v>
      </c>
      <c r="T203" s="3">
        <f>IF(ISBLANK(Table13[[#This Row],[T2]]),0,IF(Table13[[#This Row],[T2]]&gt;0,1,0))</f>
        <v>0</v>
      </c>
      <c r="U203" s="3">
        <f>IF(ISBLANK(Table13[[#This Row],[T3]]),0,IF(Table13[[#This Row],[T3]]&gt;0,1,0))</f>
        <v>0</v>
      </c>
      <c r="V203" s="3">
        <f>IF(ISBLANK(Table13[[#This Row],[T4]]),0,IF(Table13[[#This Row],[T4]]&gt;0,1,0))</f>
        <v>0</v>
      </c>
      <c r="W203" s="26">
        <v>65</v>
      </c>
      <c r="X203" s="22">
        <v>13</v>
      </c>
      <c r="Y203" s="3">
        <v>0.60000000000000009</v>
      </c>
      <c r="Z203" s="3"/>
      <c r="AB203" s="30">
        <v>173</v>
      </c>
      <c r="AC203" s="30">
        <v>1.1932673823799789</v>
      </c>
      <c r="AD203" s="30">
        <v>-9.326738237997878E-2</v>
      </c>
    </row>
    <row r="204" spans="1:30">
      <c r="A204" s="4">
        <v>43746.416666666664</v>
      </c>
      <c r="B204">
        <v>43746</v>
      </c>
      <c r="C204" s="3">
        <v>0.41666666666666669</v>
      </c>
      <c r="D204" s="3">
        <v>10</v>
      </c>
      <c r="E204" s="3">
        <v>8</v>
      </c>
      <c r="F204" s="3">
        <v>0.4</v>
      </c>
      <c r="G204" s="5">
        <v>0.2</v>
      </c>
      <c r="H204" s="3">
        <v>0.60000000000000009</v>
      </c>
      <c r="I204" s="3">
        <v>1.55139</v>
      </c>
      <c r="J204" s="12">
        <f t="shared" si="9"/>
        <v>1.0874999999999997</v>
      </c>
      <c r="K204" s="4">
        <v>43746.416666087964</v>
      </c>
      <c r="L204" s="3">
        <f t="shared" si="10"/>
        <v>8</v>
      </c>
      <c r="M204" s="3">
        <f t="shared" si="11"/>
        <v>10</v>
      </c>
      <c r="N204" s="3"/>
      <c r="O204" s="3"/>
      <c r="P204" s="3"/>
      <c r="Q204" s="3"/>
      <c r="R204" s="3"/>
      <c r="S204" s="3">
        <f>IF(ISBLANK(Table13[[#This Row],[T1]]),0,IF(Table13[[#This Row],[T1]]&gt;0,1,0))</f>
        <v>0</v>
      </c>
      <c r="T204" s="3">
        <f>IF(ISBLANK(Table13[[#This Row],[T2]]),0,IF(Table13[[#This Row],[T2]]&gt;0,1,0))</f>
        <v>0</v>
      </c>
      <c r="U204" s="3">
        <f>IF(ISBLANK(Table13[[#This Row],[T3]]),0,IF(Table13[[#This Row],[T3]]&gt;0,1,0))</f>
        <v>0</v>
      </c>
      <c r="V204" s="3">
        <f>IF(ISBLANK(Table13[[#This Row],[T4]]),0,IF(Table13[[#This Row],[T4]]&gt;0,1,0))</f>
        <v>0</v>
      </c>
      <c r="W204" s="25">
        <v>65</v>
      </c>
      <c r="X204" s="23">
        <v>13</v>
      </c>
      <c r="Y204" s="3">
        <v>0.60000000000000009</v>
      </c>
      <c r="Z204" s="3"/>
      <c r="AB204" s="30">
        <v>174</v>
      </c>
      <c r="AC204" s="30">
        <v>1.1932673823799789</v>
      </c>
      <c r="AD204" s="30">
        <v>0.90673261762002122</v>
      </c>
    </row>
    <row r="205" spans="1:30">
      <c r="A205" s="4">
        <v>43746.458333333336</v>
      </c>
      <c r="B205">
        <v>43746</v>
      </c>
      <c r="C205" s="3">
        <v>0.45833333333333331</v>
      </c>
      <c r="D205" s="3">
        <v>11</v>
      </c>
      <c r="E205" s="3">
        <v>8</v>
      </c>
      <c r="F205" s="3">
        <v>0.4</v>
      </c>
      <c r="G205" s="5">
        <v>0.4</v>
      </c>
      <c r="H205" s="3">
        <v>0.8</v>
      </c>
      <c r="I205" s="3">
        <v>1.55139</v>
      </c>
      <c r="J205" s="12">
        <f t="shared" si="9"/>
        <v>1.0916666666666666</v>
      </c>
      <c r="K205" s="4">
        <v>43746.458332696762</v>
      </c>
      <c r="L205" s="3">
        <f t="shared" si="10"/>
        <v>8</v>
      </c>
      <c r="M205" s="3">
        <f t="shared" si="11"/>
        <v>11</v>
      </c>
      <c r="N205" s="3"/>
      <c r="O205" s="3"/>
      <c r="P205" s="3"/>
      <c r="Q205" s="3"/>
      <c r="R205" s="3"/>
      <c r="S205" s="3">
        <f>IF(ISBLANK(Table13[[#This Row],[T1]]),0,IF(Table13[[#This Row],[T1]]&gt;0,1,0))</f>
        <v>0</v>
      </c>
      <c r="T205" s="3">
        <f>IF(ISBLANK(Table13[[#This Row],[T2]]),0,IF(Table13[[#This Row],[T2]]&gt;0,1,0))</f>
        <v>0</v>
      </c>
      <c r="U205" s="3">
        <f>IF(ISBLANK(Table13[[#This Row],[T3]]),0,IF(Table13[[#This Row],[T3]]&gt;0,1,0))</f>
        <v>0</v>
      </c>
      <c r="V205" s="3">
        <f>IF(ISBLANK(Table13[[#This Row],[T4]]),0,IF(Table13[[#This Row],[T4]]&gt;0,1,0))</f>
        <v>0</v>
      </c>
      <c r="W205" s="26">
        <v>66</v>
      </c>
      <c r="X205" s="22">
        <v>13</v>
      </c>
      <c r="Y205" s="3">
        <v>0.8</v>
      </c>
      <c r="Z205" s="3"/>
      <c r="AB205" s="30">
        <v>175</v>
      </c>
      <c r="AC205" s="30">
        <v>1.3340401707631568</v>
      </c>
      <c r="AD205" s="30">
        <v>0.36595982923684334</v>
      </c>
    </row>
    <row r="206" spans="1:30">
      <c r="A206" s="4">
        <v>43746.5</v>
      </c>
      <c r="B206">
        <v>43746</v>
      </c>
      <c r="C206" s="3">
        <v>0.5</v>
      </c>
      <c r="D206" s="3">
        <v>12</v>
      </c>
      <c r="E206" s="3">
        <v>8</v>
      </c>
      <c r="F206" s="3">
        <v>0.2</v>
      </c>
      <c r="G206" s="5">
        <v>0.4</v>
      </c>
      <c r="H206" s="3">
        <v>0.60000000000000009</v>
      </c>
      <c r="I206" s="3">
        <v>1.55139</v>
      </c>
      <c r="J206" s="12">
        <f t="shared" si="9"/>
        <v>1.0791666666666664</v>
      </c>
      <c r="K206" s="4">
        <v>43746.499999305554</v>
      </c>
      <c r="L206" s="3">
        <f t="shared" si="10"/>
        <v>8</v>
      </c>
      <c r="M206" s="3">
        <f t="shared" si="11"/>
        <v>12</v>
      </c>
      <c r="N206" s="3"/>
      <c r="O206" s="3"/>
      <c r="P206" s="3"/>
      <c r="Q206" s="3"/>
      <c r="R206" s="3"/>
      <c r="S206" s="3">
        <f>IF(ISBLANK(Table13[[#This Row],[T1]]),0,IF(Table13[[#This Row],[T1]]&gt;0,1,0))</f>
        <v>0</v>
      </c>
      <c r="T206" s="3">
        <f>IF(ISBLANK(Table13[[#This Row],[T2]]),0,IF(Table13[[#This Row],[T2]]&gt;0,1,0))</f>
        <v>0</v>
      </c>
      <c r="U206" s="3">
        <f>IF(ISBLANK(Table13[[#This Row],[T3]]),0,IF(Table13[[#This Row],[T3]]&gt;0,1,0))</f>
        <v>0</v>
      </c>
      <c r="V206" s="3">
        <f>IF(ISBLANK(Table13[[#This Row],[T4]]),0,IF(Table13[[#This Row],[T4]]&gt;0,1,0))</f>
        <v>0</v>
      </c>
      <c r="W206" s="25">
        <v>66</v>
      </c>
      <c r="X206" s="23">
        <v>13</v>
      </c>
      <c r="Y206" s="3">
        <v>0.60000000000000009</v>
      </c>
      <c r="Z206" s="3"/>
      <c r="AB206" s="30">
        <v>176</v>
      </c>
      <c r="AC206" s="30">
        <v>1.3233777346938949</v>
      </c>
      <c r="AD206" s="30">
        <v>3.3766222653061053</v>
      </c>
    </row>
    <row r="207" spans="1:30">
      <c r="A207" s="4">
        <v>43746.541666666664</v>
      </c>
      <c r="B207">
        <v>43746</v>
      </c>
      <c r="C207" s="3">
        <v>0.54166666666666663</v>
      </c>
      <c r="D207" s="3">
        <v>13</v>
      </c>
      <c r="E207" s="3">
        <v>8</v>
      </c>
      <c r="F207" s="3">
        <v>0.4</v>
      </c>
      <c r="G207" s="5">
        <v>1.2</v>
      </c>
      <c r="H207" s="3">
        <v>1.6</v>
      </c>
      <c r="I207" s="3">
        <v>1.55139</v>
      </c>
      <c r="J207" s="12">
        <f t="shared" si="9"/>
        <v>1.075</v>
      </c>
      <c r="K207" s="4">
        <v>43746.541665914352</v>
      </c>
      <c r="L207" s="3">
        <f t="shared" si="10"/>
        <v>8</v>
      </c>
      <c r="M207" s="3">
        <f t="shared" si="11"/>
        <v>13</v>
      </c>
      <c r="N207" s="3"/>
      <c r="O207" s="3"/>
      <c r="P207" s="3"/>
      <c r="Q207" s="3"/>
      <c r="R207" s="3"/>
      <c r="S207" s="3">
        <f>IF(ISBLANK(Table13[[#This Row],[T1]]),0,IF(Table13[[#This Row],[T1]]&gt;0,1,0))</f>
        <v>0</v>
      </c>
      <c r="T207" s="3">
        <f>IF(ISBLANK(Table13[[#This Row],[T2]]),0,IF(Table13[[#This Row],[T2]]&gt;0,1,0))</f>
        <v>0</v>
      </c>
      <c r="U207" s="3">
        <f>IF(ISBLANK(Table13[[#This Row],[T3]]),0,IF(Table13[[#This Row],[T3]]&gt;0,1,0))</f>
        <v>0</v>
      </c>
      <c r="V207" s="3">
        <f>IF(ISBLANK(Table13[[#This Row],[T4]]),0,IF(Table13[[#This Row],[T4]]&gt;0,1,0))</f>
        <v>0</v>
      </c>
      <c r="W207" s="26">
        <v>67</v>
      </c>
      <c r="X207" s="22">
        <v>13</v>
      </c>
      <c r="Y207" s="3">
        <v>1.6</v>
      </c>
      <c r="Z207" s="3"/>
      <c r="AB207" s="30">
        <v>177</v>
      </c>
      <c r="AC207" s="30">
        <v>1.4071248540230143</v>
      </c>
      <c r="AD207" s="30">
        <v>3.0928751459769854</v>
      </c>
    </row>
    <row r="208" spans="1:30">
      <c r="A208" s="4">
        <v>43746.583333333336</v>
      </c>
      <c r="B208">
        <v>43746</v>
      </c>
      <c r="C208" s="3">
        <v>0.58333333333333337</v>
      </c>
      <c r="D208" s="3">
        <v>14</v>
      </c>
      <c r="E208" s="3">
        <v>8</v>
      </c>
      <c r="F208" s="3">
        <v>0.4</v>
      </c>
      <c r="G208" s="5">
        <v>0.4</v>
      </c>
      <c r="H208" s="3">
        <v>0.8</v>
      </c>
      <c r="I208" s="3">
        <v>1.55139</v>
      </c>
      <c r="J208" s="12">
        <f t="shared" si="9"/>
        <v>1.0374999999999999</v>
      </c>
      <c r="K208" s="4">
        <v>43746.583332523151</v>
      </c>
      <c r="L208" s="3">
        <f t="shared" si="10"/>
        <v>8</v>
      </c>
      <c r="M208" s="3">
        <f t="shared" si="11"/>
        <v>14</v>
      </c>
      <c r="N208" s="3"/>
      <c r="O208" s="3"/>
      <c r="P208" s="3"/>
      <c r="Q208" s="3"/>
      <c r="R208" s="3"/>
      <c r="S208" s="3">
        <f>IF(ISBLANK(Table13[[#This Row],[T1]]),0,IF(Table13[[#This Row],[T1]]&gt;0,1,0))</f>
        <v>0</v>
      </c>
      <c r="T208" s="3">
        <f>IF(ISBLANK(Table13[[#This Row],[T2]]),0,IF(Table13[[#This Row],[T2]]&gt;0,1,0))</f>
        <v>0</v>
      </c>
      <c r="U208" s="3">
        <f>IF(ISBLANK(Table13[[#This Row],[T3]]),0,IF(Table13[[#This Row],[T3]]&gt;0,1,0))</f>
        <v>0</v>
      </c>
      <c r="V208" s="3">
        <f>IF(ISBLANK(Table13[[#This Row],[T4]]),0,IF(Table13[[#This Row],[T4]]&gt;0,1,0))</f>
        <v>0</v>
      </c>
      <c r="W208" s="25">
        <v>68</v>
      </c>
      <c r="X208" s="23">
        <v>11</v>
      </c>
      <c r="Y208" s="3">
        <v>0.8</v>
      </c>
      <c r="Z208" s="3"/>
      <c r="AB208" s="30">
        <v>178</v>
      </c>
      <c r="AC208" s="30">
        <v>1.171311842389372</v>
      </c>
      <c r="AD208" s="30">
        <v>-0.271311842389372</v>
      </c>
    </row>
    <row r="209" spans="1:30">
      <c r="A209" s="4">
        <v>43746.625</v>
      </c>
      <c r="B209">
        <v>43746</v>
      </c>
      <c r="C209" s="3">
        <v>0.625</v>
      </c>
      <c r="D209" s="3">
        <v>15</v>
      </c>
      <c r="E209" s="3">
        <v>8</v>
      </c>
      <c r="F209" s="3">
        <v>0.2</v>
      </c>
      <c r="G209" s="5">
        <v>0.4</v>
      </c>
      <c r="H209" s="3">
        <v>0.60000000000000009</v>
      </c>
      <c r="I209" s="3">
        <v>1.55139</v>
      </c>
      <c r="J209" s="12">
        <f t="shared" si="9"/>
        <v>1.0458333333333332</v>
      </c>
      <c r="K209" s="4">
        <v>43746.624999131942</v>
      </c>
      <c r="L209" s="3">
        <f t="shared" si="10"/>
        <v>8</v>
      </c>
      <c r="M209" s="3">
        <f t="shared" si="11"/>
        <v>15</v>
      </c>
      <c r="N209" s="3"/>
      <c r="O209" s="3"/>
      <c r="P209" s="3"/>
      <c r="Q209" s="3"/>
      <c r="R209" s="3"/>
      <c r="S209" s="3">
        <f>IF(ISBLANK(Table13[[#This Row],[T1]]),0,IF(Table13[[#This Row],[T1]]&gt;0,1,0))</f>
        <v>0</v>
      </c>
      <c r="T209" s="3">
        <f>IF(ISBLANK(Table13[[#This Row],[T2]]),0,IF(Table13[[#This Row],[T2]]&gt;0,1,0))</f>
        <v>0</v>
      </c>
      <c r="U209" s="3">
        <f>IF(ISBLANK(Table13[[#This Row],[T3]]),0,IF(Table13[[#This Row],[T3]]&gt;0,1,0))</f>
        <v>0</v>
      </c>
      <c r="V209" s="3">
        <f>IF(ISBLANK(Table13[[#This Row],[T4]]),0,IF(Table13[[#This Row],[T4]]&gt;0,1,0))</f>
        <v>0</v>
      </c>
      <c r="W209" s="26">
        <v>68</v>
      </c>
      <c r="X209" s="22">
        <v>11</v>
      </c>
      <c r="Y209" s="3">
        <v>0.60000000000000009</v>
      </c>
      <c r="Z209" s="3"/>
      <c r="AB209" s="30">
        <v>179</v>
      </c>
      <c r="AC209" s="30">
        <v>1.2145107240324102</v>
      </c>
      <c r="AD209" s="30">
        <v>-1.4510724032410049E-2</v>
      </c>
    </row>
    <row r="210" spans="1:30">
      <c r="A210" s="4">
        <v>43746.666666666664</v>
      </c>
      <c r="B210">
        <v>43746</v>
      </c>
      <c r="C210" s="3">
        <v>0.66666666666666663</v>
      </c>
      <c r="D210" s="3">
        <v>16</v>
      </c>
      <c r="E210" s="3">
        <v>8</v>
      </c>
      <c r="F210" s="3">
        <v>0.2</v>
      </c>
      <c r="G210" s="5">
        <v>0.4</v>
      </c>
      <c r="H210" s="3">
        <v>0.60000000000000009</v>
      </c>
      <c r="I210" s="3">
        <v>1.55139</v>
      </c>
      <c r="J210" s="12">
        <f t="shared" si="9"/>
        <v>1.0583333333333333</v>
      </c>
      <c r="K210" s="4">
        <v>43746.66666574074</v>
      </c>
      <c r="L210" s="3">
        <f t="shared" si="10"/>
        <v>8</v>
      </c>
      <c r="M210" s="3">
        <f t="shared" si="11"/>
        <v>16</v>
      </c>
      <c r="N210" s="3"/>
      <c r="O210" s="3"/>
      <c r="P210" s="3"/>
      <c r="Q210" s="3"/>
      <c r="R210" s="3"/>
      <c r="S210" s="3">
        <f>IF(ISBLANK(Table13[[#This Row],[T1]]),0,IF(Table13[[#This Row],[T1]]&gt;0,1,0))</f>
        <v>0</v>
      </c>
      <c r="T210" s="3">
        <f>IF(ISBLANK(Table13[[#This Row],[T2]]),0,IF(Table13[[#This Row],[T2]]&gt;0,1,0))</f>
        <v>0</v>
      </c>
      <c r="U210" s="3">
        <f>IF(ISBLANK(Table13[[#This Row],[T3]]),0,IF(Table13[[#This Row],[T3]]&gt;0,1,0))</f>
        <v>0</v>
      </c>
      <c r="V210" s="3">
        <f>IF(ISBLANK(Table13[[#This Row],[T4]]),0,IF(Table13[[#This Row],[T4]]&gt;0,1,0))</f>
        <v>0</v>
      </c>
      <c r="W210" s="25">
        <v>68</v>
      </c>
      <c r="X210" s="23">
        <v>13</v>
      </c>
      <c r="Y210" s="3">
        <v>0.60000000000000009</v>
      </c>
      <c r="Z210" s="3"/>
      <c r="AB210" s="30">
        <v>180</v>
      </c>
      <c r="AC210" s="30">
        <v>1.2038482879631482</v>
      </c>
      <c r="AD210" s="30">
        <v>-0.10384828796314816</v>
      </c>
    </row>
    <row r="211" spans="1:30">
      <c r="A211" s="4">
        <v>43746.708333333336</v>
      </c>
      <c r="B211">
        <v>43746</v>
      </c>
      <c r="C211" s="3">
        <v>0.70833333333333337</v>
      </c>
      <c r="D211" s="3">
        <v>17</v>
      </c>
      <c r="E211" s="3">
        <v>8</v>
      </c>
      <c r="F211" s="3">
        <v>0.5</v>
      </c>
      <c r="G211" s="5">
        <v>0.2</v>
      </c>
      <c r="H211" s="3">
        <v>0.7</v>
      </c>
      <c r="I211" s="3">
        <v>1.55139</v>
      </c>
      <c r="J211" s="12">
        <f t="shared" si="9"/>
        <v>1.0666666666666667</v>
      </c>
      <c r="K211" s="4">
        <v>43746.708333333336</v>
      </c>
      <c r="L211" s="3">
        <f t="shared" si="10"/>
        <v>8</v>
      </c>
      <c r="M211" s="3">
        <f t="shared" si="11"/>
        <v>17</v>
      </c>
      <c r="N211" s="3">
        <v>0</v>
      </c>
      <c r="O211" s="3">
        <v>0</v>
      </c>
      <c r="P211" s="3">
        <v>7</v>
      </c>
      <c r="Q211" s="3">
        <v>0</v>
      </c>
      <c r="R211" s="3"/>
      <c r="S211" s="3">
        <f>IF(ISBLANK(Table13[[#This Row],[T1]]),0,IF(Table13[[#This Row],[T1]]&gt;0,1,0))</f>
        <v>0</v>
      </c>
      <c r="T211" s="3">
        <f>IF(ISBLANK(Table13[[#This Row],[T2]]),0,IF(Table13[[#This Row],[T2]]&gt;0,1,0))</f>
        <v>0</v>
      </c>
      <c r="U211" s="3">
        <f>IF(ISBLANK(Table13[[#This Row],[T3]]),0,IF(Table13[[#This Row],[T3]]&gt;0,1,0))</f>
        <v>0</v>
      </c>
      <c r="V211" s="3">
        <f>IF(ISBLANK(Table13[[#This Row],[T4]]),0,IF(Table13[[#This Row],[T4]]&gt;0,1,0))</f>
        <v>0</v>
      </c>
      <c r="W211" s="26">
        <v>68</v>
      </c>
      <c r="X211" s="22">
        <v>11</v>
      </c>
      <c r="Y211" s="3">
        <v>0.7</v>
      </c>
      <c r="Z211" s="3"/>
      <c r="AB211" s="30">
        <v>181</v>
      </c>
      <c r="AC211" s="30">
        <v>1.1361364804024932</v>
      </c>
      <c r="AD211" s="30">
        <v>-0.33613648040249311</v>
      </c>
    </row>
    <row r="212" spans="1:30">
      <c r="A212" s="4">
        <v>43746.75</v>
      </c>
      <c r="B212">
        <v>43746</v>
      </c>
      <c r="C212" s="3">
        <v>0.75</v>
      </c>
      <c r="D212" s="3">
        <v>18</v>
      </c>
      <c r="E212" s="3">
        <v>8</v>
      </c>
      <c r="F212" s="3">
        <v>0.6</v>
      </c>
      <c r="G212" s="5">
        <v>0.3</v>
      </c>
      <c r="H212" s="3">
        <v>0.89999999999999991</v>
      </c>
      <c r="I212" s="3">
        <v>1.55139</v>
      </c>
      <c r="J212" s="12">
        <f t="shared" si="9"/>
        <v>1.0999999999999999</v>
      </c>
      <c r="K212" s="4">
        <v>43746.75</v>
      </c>
      <c r="L212" s="3">
        <f t="shared" si="10"/>
        <v>8</v>
      </c>
      <c r="M212" s="3">
        <f t="shared" si="11"/>
        <v>18</v>
      </c>
      <c r="N212" s="3">
        <v>0</v>
      </c>
      <c r="O212" s="3">
        <v>0</v>
      </c>
      <c r="P212" s="3">
        <v>49</v>
      </c>
      <c r="Q212" s="3">
        <v>0</v>
      </c>
      <c r="R212" s="3"/>
      <c r="S212" s="3">
        <f>IF(ISBLANK(Table13[[#This Row],[T1]]),0,IF(Table13[[#This Row],[T1]]&gt;0,1,0))</f>
        <v>1</v>
      </c>
      <c r="T212" s="3">
        <f>IF(ISBLANK(Table13[[#This Row],[T2]]),0,IF(Table13[[#This Row],[T2]]&gt;0,1,0))</f>
        <v>0</v>
      </c>
      <c r="U212" s="3">
        <f>IF(ISBLANK(Table13[[#This Row],[T3]]),0,IF(Table13[[#This Row],[T3]]&gt;0,1,0))</f>
        <v>0</v>
      </c>
      <c r="V212" s="3">
        <f>IF(ISBLANK(Table13[[#This Row],[T4]]),0,IF(Table13[[#This Row],[T4]]&gt;0,1,0))</f>
        <v>0</v>
      </c>
      <c r="W212" s="25">
        <v>67</v>
      </c>
      <c r="X212" s="23">
        <v>13</v>
      </c>
      <c r="Y212" s="3">
        <v>0.89999999999999991</v>
      </c>
      <c r="Z212" s="3"/>
      <c r="AB212" s="30">
        <v>182</v>
      </c>
      <c r="AC212" s="30">
        <v>1.2038482879631482</v>
      </c>
      <c r="AD212" s="30">
        <v>-0.10384828796314816</v>
      </c>
    </row>
    <row r="213" spans="1:30">
      <c r="A213" s="4">
        <v>43746.791666666664</v>
      </c>
      <c r="B213">
        <v>43746</v>
      </c>
      <c r="C213" s="3">
        <v>0.79166666666666663</v>
      </c>
      <c r="D213" s="3">
        <v>19</v>
      </c>
      <c r="E213" s="3">
        <v>8</v>
      </c>
      <c r="F213" s="3">
        <v>0.5</v>
      </c>
      <c r="G213" s="5">
        <v>2.2000000000000002</v>
      </c>
      <c r="H213" s="3">
        <v>2.7</v>
      </c>
      <c r="I213" s="3">
        <v>1.55139</v>
      </c>
      <c r="J213" s="12">
        <f t="shared" si="9"/>
        <v>1.0999999999999999</v>
      </c>
      <c r="K213" s="4">
        <v>43746.791666666664</v>
      </c>
      <c r="L213" s="3">
        <f t="shared" si="10"/>
        <v>8</v>
      </c>
      <c r="M213" s="3">
        <f t="shared" si="11"/>
        <v>19</v>
      </c>
      <c r="N213" s="3">
        <v>45</v>
      </c>
      <c r="O213" s="3">
        <v>0</v>
      </c>
      <c r="P213" s="3">
        <v>0</v>
      </c>
      <c r="Q213" s="3">
        <v>0</v>
      </c>
      <c r="R213" s="3"/>
      <c r="S213" s="3">
        <f>IF(ISBLANK(Table13[[#This Row],[T1]]),0,IF(Table13[[#This Row],[T1]]&gt;0,1,0))</f>
        <v>1</v>
      </c>
      <c r="T213" s="3">
        <f>IF(ISBLANK(Table13[[#This Row],[T2]]),0,IF(Table13[[#This Row],[T2]]&gt;0,1,0))</f>
        <v>0</v>
      </c>
      <c r="U213" s="3">
        <f>IF(ISBLANK(Table13[[#This Row],[T3]]),0,IF(Table13[[#This Row],[T3]]&gt;0,1,0))</f>
        <v>1</v>
      </c>
      <c r="V213" s="3">
        <f>IF(ISBLANK(Table13[[#This Row],[T4]]),0,IF(Table13[[#This Row],[T4]]&gt;0,1,0))</f>
        <v>0</v>
      </c>
      <c r="W213" s="26">
        <v>65</v>
      </c>
      <c r="X213" s="22">
        <v>13</v>
      </c>
      <c r="Y213" s="3">
        <v>2.7</v>
      </c>
      <c r="Z213" s="3"/>
      <c r="AB213" s="30">
        <v>183</v>
      </c>
      <c r="AC213" s="30">
        <v>1.1825234158246247</v>
      </c>
      <c r="AD213" s="30">
        <v>0.81747658417537528</v>
      </c>
    </row>
    <row r="214" spans="1:30">
      <c r="A214" s="4">
        <v>43746.833333333336</v>
      </c>
      <c r="B214">
        <v>43746</v>
      </c>
      <c r="C214" s="3">
        <v>0.83333333333333337</v>
      </c>
      <c r="D214" s="3">
        <v>20</v>
      </c>
      <c r="E214" s="3">
        <v>8</v>
      </c>
      <c r="F214" s="3">
        <v>0.5</v>
      </c>
      <c r="G214" s="5">
        <v>0.6</v>
      </c>
      <c r="H214" s="3">
        <v>1.1000000000000001</v>
      </c>
      <c r="I214" s="3">
        <v>1.55139</v>
      </c>
      <c r="J214" s="12">
        <f t="shared" si="9"/>
        <v>1.0166666666666664</v>
      </c>
      <c r="K214" s="4">
        <v>43746.833333333336</v>
      </c>
      <c r="L214" s="3">
        <f t="shared" si="10"/>
        <v>8</v>
      </c>
      <c r="M214" s="3">
        <f t="shared" si="11"/>
        <v>20</v>
      </c>
      <c r="N214" s="3">
        <v>58</v>
      </c>
      <c r="O214" s="3">
        <v>0</v>
      </c>
      <c r="P214" s="3">
        <v>0</v>
      </c>
      <c r="Q214" s="3">
        <v>0</v>
      </c>
      <c r="R214" s="3"/>
      <c r="S214" s="3">
        <f>IF(ISBLANK(Table13[[#This Row],[T1]]),0,IF(Table13[[#This Row],[T1]]&gt;0,1,0))</f>
        <v>1</v>
      </c>
      <c r="T214" s="3">
        <f>IF(ISBLANK(Table13[[#This Row],[T2]]),0,IF(Table13[[#This Row],[T2]]&gt;0,1,0))</f>
        <v>0</v>
      </c>
      <c r="U214" s="3">
        <f>IF(ISBLANK(Table13[[#This Row],[T3]]),0,IF(Table13[[#This Row],[T3]]&gt;0,1,0))</f>
        <v>1</v>
      </c>
      <c r="V214" s="3">
        <f>IF(ISBLANK(Table13[[#This Row],[T4]]),0,IF(Table13[[#This Row],[T4]]&gt;0,1,0))</f>
        <v>0</v>
      </c>
      <c r="W214" s="25">
        <v>65</v>
      </c>
      <c r="X214" s="23">
        <v>13</v>
      </c>
      <c r="Y214" s="3">
        <v>1.1000000000000001</v>
      </c>
      <c r="Z214" s="3"/>
      <c r="AB214" s="30">
        <v>184</v>
      </c>
      <c r="AC214" s="30">
        <v>1.1931858518938865</v>
      </c>
      <c r="AD214" s="30">
        <v>-0.29318585189388646</v>
      </c>
    </row>
    <row r="215" spans="1:30">
      <c r="A215" s="4">
        <v>43746.875</v>
      </c>
      <c r="B215">
        <v>43746</v>
      </c>
      <c r="C215" s="3">
        <v>0.875</v>
      </c>
      <c r="D215" s="3">
        <v>21</v>
      </c>
      <c r="E215" s="3">
        <v>8</v>
      </c>
      <c r="F215" s="3">
        <v>0.5</v>
      </c>
      <c r="G215" s="5">
        <v>0.5</v>
      </c>
      <c r="H215" s="3">
        <v>1</v>
      </c>
      <c r="I215" s="3">
        <v>1.55139</v>
      </c>
      <c r="J215" s="12">
        <f t="shared" si="9"/>
        <v>0.99999999999999989</v>
      </c>
      <c r="K215" s="4">
        <v>43746.875</v>
      </c>
      <c r="L215" s="3">
        <f t="shared" si="10"/>
        <v>8</v>
      </c>
      <c r="M215" s="3">
        <f t="shared" si="11"/>
        <v>21</v>
      </c>
      <c r="N215" s="3">
        <v>57</v>
      </c>
      <c r="O215" s="3">
        <v>0</v>
      </c>
      <c r="P215" s="3">
        <v>53</v>
      </c>
      <c r="Q215" s="3">
        <v>0</v>
      </c>
      <c r="R215" s="3"/>
      <c r="S215" s="3">
        <f>IF(ISBLANK(Table13[[#This Row],[T1]]),0,IF(Table13[[#This Row],[T1]]&gt;0,1,0))</f>
        <v>1</v>
      </c>
      <c r="T215" s="3">
        <f>IF(ISBLANK(Table13[[#This Row],[T2]]),0,IF(Table13[[#This Row],[T2]]&gt;0,1,0))</f>
        <v>1</v>
      </c>
      <c r="U215" s="3">
        <f>IF(ISBLANK(Table13[[#This Row],[T3]]),0,IF(Table13[[#This Row],[T3]]&gt;0,1,0))</f>
        <v>1</v>
      </c>
      <c r="V215" s="3">
        <f>IF(ISBLANK(Table13[[#This Row],[T4]]),0,IF(Table13[[#This Row],[T4]]&gt;0,1,0))</f>
        <v>0</v>
      </c>
      <c r="W215" s="26">
        <v>65</v>
      </c>
      <c r="X215" s="22">
        <v>13</v>
      </c>
      <c r="Y215" s="3">
        <v>1</v>
      </c>
      <c r="Z215" s="3"/>
      <c r="AB215" s="30">
        <v>185</v>
      </c>
      <c r="AC215" s="30">
        <v>1.2145107240324102</v>
      </c>
      <c r="AD215" s="30">
        <v>-0.11451072403241014</v>
      </c>
    </row>
    <row r="216" spans="1:30">
      <c r="A216" s="4">
        <v>43746.916666666664</v>
      </c>
      <c r="B216">
        <v>43746</v>
      </c>
      <c r="C216" s="3">
        <v>0.91666666666666663</v>
      </c>
      <c r="D216" s="3">
        <v>22</v>
      </c>
      <c r="E216" s="3">
        <v>8</v>
      </c>
      <c r="F216" s="3">
        <v>0.4</v>
      </c>
      <c r="G216" s="5">
        <v>0.2</v>
      </c>
      <c r="H216" s="3">
        <v>0.60000000000000009</v>
      </c>
      <c r="I216" s="3">
        <v>1.55139</v>
      </c>
      <c r="J216" s="12">
        <f t="shared" si="9"/>
        <v>0.99166666666666659</v>
      </c>
      <c r="K216" s="4">
        <v>43746.916666666664</v>
      </c>
      <c r="L216" s="3">
        <f t="shared" si="10"/>
        <v>8</v>
      </c>
      <c r="M216" s="3">
        <f t="shared" si="11"/>
        <v>22</v>
      </c>
      <c r="N216" s="3">
        <v>57</v>
      </c>
      <c r="O216" s="3">
        <v>0</v>
      </c>
      <c r="P216" s="3">
        <v>57</v>
      </c>
      <c r="Q216" s="3">
        <v>0</v>
      </c>
      <c r="R216" s="3"/>
      <c r="S216" s="3">
        <f>IF(ISBLANK(Table13[[#This Row],[T1]]),0,IF(Table13[[#This Row],[T1]]&gt;0,1,0))</f>
        <v>1</v>
      </c>
      <c r="T216" s="3">
        <f>IF(ISBLANK(Table13[[#This Row],[T2]]),0,IF(Table13[[#This Row],[T2]]&gt;0,1,0))</f>
        <v>1</v>
      </c>
      <c r="U216" s="3">
        <f>IF(ISBLANK(Table13[[#This Row],[T3]]),0,IF(Table13[[#This Row],[T3]]&gt;0,1,0))</f>
        <v>1</v>
      </c>
      <c r="V216" s="3">
        <f>IF(ISBLANK(Table13[[#This Row],[T4]]),0,IF(Table13[[#This Row],[T4]]&gt;0,1,0))</f>
        <v>0</v>
      </c>
      <c r="W216" s="25">
        <v>64</v>
      </c>
      <c r="X216" s="23">
        <v>13</v>
      </c>
      <c r="Y216" s="3">
        <v>0.60000000000000009</v>
      </c>
      <c r="Z216" s="3"/>
      <c r="AB216" s="30">
        <v>186</v>
      </c>
      <c r="AC216" s="30">
        <v>1.0486521699282894</v>
      </c>
      <c r="AD216" s="30">
        <v>0.1513478300717106</v>
      </c>
    </row>
    <row r="217" spans="1:30">
      <c r="A217" s="4">
        <v>43746.958333333336</v>
      </c>
      <c r="B217">
        <v>43746</v>
      </c>
      <c r="C217" s="3">
        <v>0.95833333333333337</v>
      </c>
      <c r="D217" s="3">
        <v>23</v>
      </c>
      <c r="E217" s="3">
        <v>8</v>
      </c>
      <c r="F217" s="3">
        <v>0.2</v>
      </c>
      <c r="G217" s="5">
        <v>0.2</v>
      </c>
      <c r="H217" s="3">
        <v>0.4</v>
      </c>
      <c r="I217" s="3">
        <v>1.55139</v>
      </c>
      <c r="J217" s="12">
        <f t="shared" si="9"/>
        <v>1.0416666666666665</v>
      </c>
      <c r="K217" s="4">
        <v>43746.958333333336</v>
      </c>
      <c r="L217" s="3">
        <f t="shared" si="10"/>
        <v>8</v>
      </c>
      <c r="M217" s="3">
        <f t="shared" si="11"/>
        <v>23</v>
      </c>
      <c r="N217" s="3">
        <v>58</v>
      </c>
      <c r="O217" s="3">
        <v>0</v>
      </c>
      <c r="P217" s="3">
        <v>58</v>
      </c>
      <c r="Q217" s="3">
        <v>0</v>
      </c>
      <c r="R217" s="3"/>
      <c r="S217" s="3">
        <f>IF(ISBLANK(Table13[[#This Row],[T1]]),0,IF(Table13[[#This Row],[T1]]&gt;0,1,0))</f>
        <v>1</v>
      </c>
      <c r="T217" s="3">
        <f>IF(ISBLANK(Table13[[#This Row],[T2]]),0,IF(Table13[[#This Row],[T2]]&gt;0,1,0))</f>
        <v>1</v>
      </c>
      <c r="U217" s="3">
        <f>IF(ISBLANK(Table13[[#This Row],[T3]]),0,IF(Table13[[#This Row],[T3]]&gt;0,1,0))</f>
        <v>1</v>
      </c>
      <c r="V217" s="3">
        <f>IF(ISBLANK(Table13[[#This Row],[T4]]),0,IF(Table13[[#This Row],[T4]]&gt;0,1,0))</f>
        <v>0</v>
      </c>
      <c r="W217" s="26">
        <v>64</v>
      </c>
      <c r="X217" s="22">
        <v>13</v>
      </c>
      <c r="Y217" s="3">
        <v>0.4</v>
      </c>
      <c r="Z217" s="3"/>
      <c r="AB217" s="30">
        <v>187</v>
      </c>
      <c r="AC217" s="30">
        <v>1.3932743641746592</v>
      </c>
      <c r="AD217" s="30">
        <v>-0.29327436417465913</v>
      </c>
    </row>
    <row r="218" spans="1:30">
      <c r="A218" s="4">
        <v>43747</v>
      </c>
      <c r="B218">
        <v>43747</v>
      </c>
      <c r="C218" s="3">
        <v>0</v>
      </c>
      <c r="D218" s="3">
        <v>0</v>
      </c>
      <c r="E218" s="3">
        <v>9</v>
      </c>
      <c r="F218" s="3">
        <v>0.2</v>
      </c>
      <c r="G218" s="5">
        <v>0.2</v>
      </c>
      <c r="H218" s="3">
        <v>0.4</v>
      </c>
      <c r="I218" s="3">
        <v>1.55139</v>
      </c>
      <c r="J218" s="12">
        <f t="shared" si="9"/>
        <v>1.075</v>
      </c>
      <c r="K218" s="4">
        <v>43747</v>
      </c>
      <c r="L218" s="3">
        <f t="shared" si="10"/>
        <v>9</v>
      </c>
      <c r="M218" s="3">
        <f t="shared" si="11"/>
        <v>0</v>
      </c>
      <c r="N218" s="3">
        <v>58</v>
      </c>
      <c r="O218" s="3">
        <v>0</v>
      </c>
      <c r="P218" s="3">
        <v>58</v>
      </c>
      <c r="Q218" s="3">
        <v>0</v>
      </c>
      <c r="R218" s="3"/>
      <c r="S218" s="3">
        <f>IF(ISBLANK(Table13[[#This Row],[T1]]),0,IF(Table13[[#This Row],[T1]]&gt;0,1,0))</f>
        <v>1</v>
      </c>
      <c r="T218" s="3">
        <f>IF(ISBLANK(Table13[[#This Row],[T2]]),0,IF(Table13[[#This Row],[T2]]&gt;0,1,0))</f>
        <v>1</v>
      </c>
      <c r="U218" s="3">
        <f>IF(ISBLANK(Table13[[#This Row],[T3]]),0,IF(Table13[[#This Row],[T3]]&gt;0,1,0))</f>
        <v>1</v>
      </c>
      <c r="V218" s="3">
        <f>IF(ISBLANK(Table13[[#This Row],[T4]]),0,IF(Table13[[#This Row],[T4]]&gt;0,1,0))</f>
        <v>0</v>
      </c>
      <c r="W218" s="25">
        <v>63</v>
      </c>
      <c r="X218" s="23">
        <v>13</v>
      </c>
      <c r="Y218" s="3">
        <v>0.4</v>
      </c>
      <c r="Z218" s="3"/>
      <c r="AB218" s="30">
        <v>188</v>
      </c>
      <c r="AC218" s="30">
        <v>1.4892362887980157</v>
      </c>
      <c r="AD218" s="30">
        <v>-0.48923628879801573</v>
      </c>
    </row>
    <row r="219" spans="1:30">
      <c r="A219" s="4">
        <v>43747.041666666664</v>
      </c>
      <c r="B219">
        <v>43747</v>
      </c>
      <c r="C219" s="3">
        <v>4.1666666666666664E-2</v>
      </c>
      <c r="D219" s="3">
        <v>1</v>
      </c>
      <c r="E219" s="3">
        <v>9</v>
      </c>
      <c r="F219" s="3">
        <v>0.2</v>
      </c>
      <c r="G219" s="5">
        <v>0.3</v>
      </c>
      <c r="H219" s="3">
        <v>0.5</v>
      </c>
      <c r="I219" s="3">
        <v>1.55139</v>
      </c>
      <c r="J219" s="12">
        <f t="shared" si="9"/>
        <v>1.0916666666666666</v>
      </c>
      <c r="K219" s="4">
        <v>43747.041666666664</v>
      </c>
      <c r="L219" s="3">
        <f t="shared" si="10"/>
        <v>9</v>
      </c>
      <c r="M219" s="3">
        <f t="shared" si="11"/>
        <v>1</v>
      </c>
      <c r="N219" s="3">
        <v>58</v>
      </c>
      <c r="O219" s="3">
        <v>5</v>
      </c>
      <c r="P219" s="3">
        <v>58</v>
      </c>
      <c r="Q219" s="3">
        <v>0</v>
      </c>
      <c r="R219" s="3"/>
      <c r="S219" s="3">
        <f>IF(ISBLANK(Table13[[#This Row],[T1]]),0,IF(Table13[[#This Row],[T1]]&gt;0,1,0))</f>
        <v>1</v>
      </c>
      <c r="T219" s="3">
        <f>IF(ISBLANK(Table13[[#This Row],[T2]]),0,IF(Table13[[#This Row],[T2]]&gt;0,1,0))</f>
        <v>1</v>
      </c>
      <c r="U219" s="3">
        <f>IF(ISBLANK(Table13[[#This Row],[T3]]),0,IF(Table13[[#This Row],[T3]]&gt;0,1,0))</f>
        <v>1</v>
      </c>
      <c r="V219" s="3">
        <f>IF(ISBLANK(Table13[[#This Row],[T4]]),0,IF(Table13[[#This Row],[T4]]&gt;0,1,0))</f>
        <v>0</v>
      </c>
      <c r="W219" s="26">
        <v>61</v>
      </c>
      <c r="X219" s="22">
        <v>13</v>
      </c>
      <c r="Y219" s="3">
        <v>0.5</v>
      </c>
      <c r="Z219" s="3"/>
      <c r="AB219" s="30">
        <v>189</v>
      </c>
      <c r="AC219" s="30">
        <v>1.443082264394308</v>
      </c>
      <c r="AD219" s="30">
        <v>-0.44308226439430798</v>
      </c>
    </row>
    <row r="220" spans="1:30">
      <c r="A220" s="4">
        <v>43747.083333333336</v>
      </c>
      <c r="B220">
        <v>43747</v>
      </c>
      <c r="C220" s="3">
        <v>8.3333333333333329E-2</v>
      </c>
      <c r="D220" s="3">
        <v>2</v>
      </c>
      <c r="E220" s="3">
        <v>9</v>
      </c>
      <c r="F220" s="3">
        <v>1.5</v>
      </c>
      <c r="G220" s="5">
        <v>0.5</v>
      </c>
      <c r="H220" s="3">
        <v>2</v>
      </c>
      <c r="I220" s="3">
        <v>1.55139</v>
      </c>
      <c r="J220" s="12">
        <f t="shared" si="9"/>
        <v>1.0999999999999999</v>
      </c>
      <c r="K220" s="4">
        <v>43747.083333333336</v>
      </c>
      <c r="L220" s="3">
        <f t="shared" si="10"/>
        <v>9</v>
      </c>
      <c r="M220" s="3">
        <f t="shared" si="11"/>
        <v>2</v>
      </c>
      <c r="N220" s="3">
        <v>58</v>
      </c>
      <c r="O220" s="3">
        <v>43</v>
      </c>
      <c r="P220" s="3">
        <v>58</v>
      </c>
      <c r="Q220" s="3">
        <v>0</v>
      </c>
      <c r="R220" s="3"/>
      <c r="S220" s="3">
        <f>IF(ISBLANK(Table13[[#This Row],[T1]]),0,IF(Table13[[#This Row],[T1]]&gt;0,1,0))</f>
        <v>1</v>
      </c>
      <c r="T220" s="3">
        <f>IF(ISBLANK(Table13[[#This Row],[T2]]),0,IF(Table13[[#This Row],[T2]]&gt;0,1,0))</f>
        <v>1</v>
      </c>
      <c r="U220" s="3">
        <f>IF(ISBLANK(Table13[[#This Row],[T3]]),0,IF(Table13[[#This Row],[T3]]&gt;0,1,0))</f>
        <v>1</v>
      </c>
      <c r="V220" s="3">
        <f>IF(ISBLANK(Table13[[#This Row],[T4]]),0,IF(Table13[[#This Row],[T4]]&gt;0,1,0))</f>
        <v>0</v>
      </c>
      <c r="W220" s="25">
        <v>60</v>
      </c>
      <c r="X220" s="23">
        <v>8</v>
      </c>
      <c r="Y220" s="3">
        <v>2</v>
      </c>
      <c r="Z220" s="3"/>
      <c r="AB220" s="30">
        <v>190</v>
      </c>
      <c r="AC220" s="30">
        <v>1.3873523511094659</v>
      </c>
      <c r="AD220" s="30">
        <v>-0.48735235110946584</v>
      </c>
    </row>
    <row r="221" spans="1:30">
      <c r="A221" s="4">
        <v>43747.125</v>
      </c>
      <c r="B221">
        <v>43747</v>
      </c>
      <c r="C221" s="3">
        <v>0.125</v>
      </c>
      <c r="D221" s="3">
        <v>3</v>
      </c>
      <c r="E221" s="3">
        <v>9</v>
      </c>
      <c r="F221" s="3">
        <v>0.2</v>
      </c>
      <c r="G221" s="5">
        <v>0.4</v>
      </c>
      <c r="H221" s="3">
        <v>0.60000000000000009</v>
      </c>
      <c r="I221" s="3">
        <v>1.55139</v>
      </c>
      <c r="J221" s="12">
        <f t="shared" si="9"/>
        <v>1.0416666666666665</v>
      </c>
      <c r="K221" s="4">
        <v>43747.125</v>
      </c>
      <c r="L221" s="3">
        <f t="shared" si="10"/>
        <v>9</v>
      </c>
      <c r="M221" s="3">
        <f t="shared" si="11"/>
        <v>3</v>
      </c>
      <c r="N221" s="3">
        <v>57</v>
      </c>
      <c r="O221" s="3">
        <v>28</v>
      </c>
      <c r="P221" s="3">
        <v>57</v>
      </c>
      <c r="Q221" s="3">
        <v>0</v>
      </c>
      <c r="R221" s="3"/>
      <c r="S221" s="3">
        <f>IF(ISBLANK(Table13[[#This Row],[T1]]),0,IF(Table13[[#This Row],[T1]]&gt;0,1,0))</f>
        <v>1</v>
      </c>
      <c r="T221" s="3">
        <f>IF(ISBLANK(Table13[[#This Row],[T2]]),0,IF(Table13[[#This Row],[T2]]&gt;0,1,0))</f>
        <v>1</v>
      </c>
      <c r="U221" s="3">
        <f>IF(ISBLANK(Table13[[#This Row],[T3]]),0,IF(Table13[[#This Row],[T3]]&gt;0,1,0))</f>
        <v>1</v>
      </c>
      <c r="V221" s="3">
        <f>IF(ISBLANK(Table13[[#This Row],[T4]]),0,IF(Table13[[#This Row],[T4]]&gt;0,1,0))</f>
        <v>0</v>
      </c>
      <c r="W221" s="26">
        <v>56</v>
      </c>
      <c r="X221" s="22">
        <v>13</v>
      </c>
      <c r="Y221" s="3">
        <v>0.60000000000000009</v>
      </c>
      <c r="Z221" s="3"/>
      <c r="AB221" s="30">
        <v>191</v>
      </c>
      <c r="AC221" s="30">
        <v>1.3873523511094659</v>
      </c>
      <c r="AD221" s="30">
        <v>0.81264764889053431</v>
      </c>
    </row>
    <row r="222" spans="1:30">
      <c r="A222" s="4">
        <v>43747.166666666664</v>
      </c>
      <c r="B222">
        <v>43747</v>
      </c>
      <c r="C222" s="3">
        <v>0.16666666666666666</v>
      </c>
      <c r="D222" s="3">
        <v>4</v>
      </c>
      <c r="E222" s="3">
        <v>9</v>
      </c>
      <c r="F222" s="3">
        <v>0.2</v>
      </c>
      <c r="G222" s="5">
        <v>0.2</v>
      </c>
      <c r="H222" s="3">
        <v>0.4</v>
      </c>
      <c r="I222" s="3">
        <v>1.55139</v>
      </c>
      <c r="J222" s="12">
        <f t="shared" si="9"/>
        <v>1.0416666666666667</v>
      </c>
      <c r="K222" s="4">
        <v>43747.166666666664</v>
      </c>
      <c r="L222" s="3">
        <f t="shared" si="10"/>
        <v>9</v>
      </c>
      <c r="M222" s="3">
        <f t="shared" si="11"/>
        <v>4</v>
      </c>
      <c r="N222" s="3">
        <v>58</v>
      </c>
      <c r="O222" s="3">
        <v>27</v>
      </c>
      <c r="P222" s="3">
        <v>58</v>
      </c>
      <c r="Q222" s="3">
        <v>0</v>
      </c>
      <c r="R222" s="3"/>
      <c r="S222" s="3">
        <f>IF(ISBLANK(Table13[[#This Row],[T1]]),0,IF(Table13[[#This Row],[T1]]&gt;0,1,0))</f>
        <v>1</v>
      </c>
      <c r="T222" s="3">
        <f>IF(ISBLANK(Table13[[#This Row],[T2]]),0,IF(Table13[[#This Row],[T2]]&gt;0,1,0))</f>
        <v>1</v>
      </c>
      <c r="U222" s="3">
        <f>IF(ISBLANK(Table13[[#This Row],[T3]]),0,IF(Table13[[#This Row],[T3]]&gt;0,1,0))</f>
        <v>1</v>
      </c>
      <c r="V222" s="3">
        <f>IF(ISBLANK(Table13[[#This Row],[T4]]),0,IF(Table13[[#This Row],[T4]]&gt;0,1,0))</f>
        <v>0</v>
      </c>
      <c r="W222" s="25">
        <v>57</v>
      </c>
      <c r="X222" s="23">
        <v>11</v>
      </c>
      <c r="Y222" s="3">
        <v>0.4</v>
      </c>
      <c r="Z222" s="3"/>
      <c r="AB222" s="30">
        <v>192</v>
      </c>
      <c r="AC222" s="30">
        <v>1.3980147871787278</v>
      </c>
      <c r="AD222" s="30">
        <v>-0.49801478717872782</v>
      </c>
    </row>
    <row r="223" spans="1:30">
      <c r="A223" s="4">
        <v>43747.208333333336</v>
      </c>
      <c r="B223">
        <v>43747</v>
      </c>
      <c r="C223" s="3">
        <v>0.20833333333333334</v>
      </c>
      <c r="D223" s="3">
        <v>5</v>
      </c>
      <c r="E223" s="3">
        <v>9</v>
      </c>
      <c r="F223" s="3">
        <v>0.2</v>
      </c>
      <c r="G223" s="5">
        <v>0.2</v>
      </c>
      <c r="H223" s="3">
        <v>0.4</v>
      </c>
      <c r="I223" s="3">
        <v>1.55139</v>
      </c>
      <c r="J223" s="12">
        <f t="shared" si="9"/>
        <v>1.0458333333333334</v>
      </c>
      <c r="K223" s="4">
        <v>43747.208333333336</v>
      </c>
      <c r="L223" s="3">
        <f t="shared" si="10"/>
        <v>9</v>
      </c>
      <c r="M223" s="3">
        <f t="shared" si="11"/>
        <v>5</v>
      </c>
      <c r="N223" s="3">
        <v>58</v>
      </c>
      <c r="O223" s="3">
        <v>30</v>
      </c>
      <c r="P223" s="3">
        <v>58</v>
      </c>
      <c r="Q223" s="3">
        <v>0</v>
      </c>
      <c r="R223" s="3"/>
      <c r="S223" s="3">
        <f>IF(ISBLANK(Table13[[#This Row],[T1]]),0,IF(Table13[[#This Row],[T1]]&gt;0,1,0))</f>
        <v>1</v>
      </c>
      <c r="T223" s="3">
        <f>IF(ISBLANK(Table13[[#This Row],[T2]]),0,IF(Table13[[#This Row],[T2]]&gt;0,1,0))</f>
        <v>1</v>
      </c>
      <c r="U223" s="3">
        <f>IF(ISBLANK(Table13[[#This Row],[T3]]),0,IF(Table13[[#This Row],[T3]]&gt;0,1,0))</f>
        <v>1</v>
      </c>
      <c r="V223" s="3">
        <f>IF(ISBLANK(Table13[[#This Row],[T4]]),0,IF(Table13[[#This Row],[T4]]&gt;0,1,0))</f>
        <v>0</v>
      </c>
      <c r="W223" s="26">
        <v>58</v>
      </c>
      <c r="X223" s="22">
        <v>11</v>
      </c>
      <c r="Y223" s="3">
        <v>0.4</v>
      </c>
      <c r="Z223" s="3"/>
      <c r="AB223" s="30">
        <v>193</v>
      </c>
      <c r="AC223" s="30">
        <v>1.3980147871787278</v>
      </c>
      <c r="AD223" s="30">
        <v>-0.5980147871787278</v>
      </c>
    </row>
    <row r="224" spans="1:30">
      <c r="A224" s="4">
        <v>43747.25</v>
      </c>
      <c r="B224">
        <v>43747</v>
      </c>
      <c r="C224" s="3">
        <v>0.25</v>
      </c>
      <c r="D224" s="3">
        <v>6</v>
      </c>
      <c r="E224" s="3">
        <v>9</v>
      </c>
      <c r="F224" s="3">
        <v>0.5</v>
      </c>
      <c r="G224" s="5">
        <v>1.5</v>
      </c>
      <c r="H224" s="3">
        <v>2</v>
      </c>
      <c r="I224" s="3">
        <v>1.55139</v>
      </c>
      <c r="J224" s="12">
        <f t="shared" si="9"/>
        <v>1.0541666666666669</v>
      </c>
      <c r="K224" s="4">
        <v>43747.25</v>
      </c>
      <c r="L224" s="3">
        <f t="shared" si="10"/>
        <v>9</v>
      </c>
      <c r="M224" s="3">
        <f t="shared" si="11"/>
        <v>6</v>
      </c>
      <c r="N224" s="3">
        <v>58</v>
      </c>
      <c r="O224" s="3">
        <v>32</v>
      </c>
      <c r="P224" s="3">
        <v>58</v>
      </c>
      <c r="Q224" s="3">
        <v>0</v>
      </c>
      <c r="R224" s="3"/>
      <c r="S224" s="3">
        <f>IF(ISBLANK(Table13[[#This Row],[T1]]),0,IF(Table13[[#This Row],[T1]]&gt;0,1,0))</f>
        <v>1</v>
      </c>
      <c r="T224" s="3">
        <f>IF(ISBLANK(Table13[[#This Row],[T2]]),0,IF(Table13[[#This Row],[T2]]&gt;0,1,0))</f>
        <v>0</v>
      </c>
      <c r="U224" s="3">
        <f>IF(ISBLANK(Table13[[#This Row],[T3]]),0,IF(Table13[[#This Row],[T3]]&gt;0,1,0))</f>
        <v>1</v>
      </c>
      <c r="V224" s="3">
        <f>IF(ISBLANK(Table13[[#This Row],[T4]]),0,IF(Table13[[#This Row],[T4]]&gt;0,1,0))</f>
        <v>0</v>
      </c>
      <c r="W224" s="25">
        <v>58</v>
      </c>
      <c r="X224" s="23">
        <v>11</v>
      </c>
      <c r="Y224" s="3">
        <v>2</v>
      </c>
      <c r="Z224" s="3"/>
      <c r="AB224" s="30">
        <v>194</v>
      </c>
      <c r="AC224" s="30">
        <v>1.4086772232479894</v>
      </c>
      <c r="AD224" s="30">
        <v>-0.8086772232479893</v>
      </c>
    </row>
    <row r="225" spans="1:30">
      <c r="A225" s="4">
        <v>43747.291666666664</v>
      </c>
      <c r="B225">
        <v>43747</v>
      </c>
      <c r="C225" s="3">
        <v>0.29166666666666669</v>
      </c>
      <c r="D225" s="3">
        <v>7</v>
      </c>
      <c r="E225" s="3">
        <v>9</v>
      </c>
      <c r="F225" s="3">
        <v>0.9</v>
      </c>
      <c r="G225" s="5">
        <v>0.5</v>
      </c>
      <c r="H225" s="3">
        <v>1.4</v>
      </c>
      <c r="I225" s="3">
        <v>1.55139</v>
      </c>
      <c r="J225" s="12">
        <f t="shared" si="9"/>
        <v>0.99166666666666681</v>
      </c>
      <c r="K225" s="4">
        <v>43747.291666666664</v>
      </c>
      <c r="L225" s="3">
        <f t="shared" si="10"/>
        <v>9</v>
      </c>
      <c r="M225" s="3">
        <f t="shared" si="11"/>
        <v>7</v>
      </c>
      <c r="N225" s="3">
        <v>57</v>
      </c>
      <c r="O225" s="3">
        <v>2</v>
      </c>
      <c r="P225" s="3">
        <v>54</v>
      </c>
      <c r="Q225" s="3">
        <v>6</v>
      </c>
      <c r="R225" s="3"/>
      <c r="S225" s="3">
        <f>IF(ISBLANK(Table13[[#This Row],[T1]]),0,IF(Table13[[#This Row],[T1]]&gt;0,1,0))</f>
        <v>1</v>
      </c>
      <c r="T225" s="3">
        <f>IF(ISBLANK(Table13[[#This Row],[T2]]),0,IF(Table13[[#This Row],[T2]]&gt;0,1,0))</f>
        <v>0</v>
      </c>
      <c r="U225" s="3">
        <f>IF(ISBLANK(Table13[[#This Row],[T3]]),0,IF(Table13[[#This Row],[T3]]&gt;0,1,0))</f>
        <v>1</v>
      </c>
      <c r="V225" s="3">
        <f>IF(ISBLANK(Table13[[#This Row],[T4]]),0,IF(Table13[[#This Row],[T4]]&gt;0,1,0))</f>
        <v>0</v>
      </c>
      <c r="W225" s="26">
        <v>60</v>
      </c>
      <c r="X225" s="22">
        <v>17</v>
      </c>
      <c r="Y225" s="3">
        <v>1.4</v>
      </c>
      <c r="Z225" s="3"/>
      <c r="AB225" s="30">
        <v>195</v>
      </c>
      <c r="AC225" s="30">
        <v>1.4086772232479894</v>
      </c>
      <c r="AD225" s="30">
        <v>-0.8086772232479893</v>
      </c>
    </row>
    <row r="226" spans="1:30">
      <c r="A226" s="4">
        <v>43747.333333333336</v>
      </c>
      <c r="B226">
        <v>43747</v>
      </c>
      <c r="C226" s="3">
        <v>0.33333333333333331</v>
      </c>
      <c r="D226" s="3">
        <v>8</v>
      </c>
      <c r="E226" s="3">
        <v>9</v>
      </c>
      <c r="F226" s="3">
        <v>2.7</v>
      </c>
      <c r="G226" s="5">
        <v>0.3</v>
      </c>
      <c r="H226" s="3">
        <v>3</v>
      </c>
      <c r="I226" s="3">
        <v>1.55139</v>
      </c>
      <c r="J226" s="12">
        <f t="shared" si="9"/>
        <v>1.104166666666667</v>
      </c>
      <c r="K226" s="4">
        <v>43747.333333333336</v>
      </c>
      <c r="L226" s="3">
        <f t="shared" si="10"/>
        <v>9</v>
      </c>
      <c r="M226" s="3">
        <f t="shared" si="11"/>
        <v>8</v>
      </c>
      <c r="N226" s="3">
        <v>36</v>
      </c>
      <c r="O226" s="3">
        <v>0</v>
      </c>
      <c r="P226" s="3">
        <v>58</v>
      </c>
      <c r="Q226" s="3">
        <v>19</v>
      </c>
      <c r="R226" s="3"/>
      <c r="S226" s="3">
        <f>IF(ISBLANK(Table13[[#This Row],[T1]]),0,IF(Table13[[#This Row],[T1]]&gt;0,1,0))</f>
        <v>1</v>
      </c>
      <c r="T226" s="3">
        <f>IF(ISBLANK(Table13[[#This Row],[T2]]),0,IF(Table13[[#This Row],[T2]]&gt;0,1,0))</f>
        <v>0</v>
      </c>
      <c r="U226" s="3">
        <f>IF(ISBLANK(Table13[[#This Row],[T3]]),0,IF(Table13[[#This Row],[T3]]&gt;0,1,0))</f>
        <v>1</v>
      </c>
      <c r="V226" s="3">
        <f>IF(ISBLANK(Table13[[#This Row],[T4]]),0,IF(Table13[[#This Row],[T4]]&gt;0,1,0))</f>
        <v>0</v>
      </c>
      <c r="W226" s="25">
        <v>63</v>
      </c>
      <c r="X226" s="23">
        <v>11</v>
      </c>
      <c r="Y226" s="3">
        <v>3</v>
      </c>
      <c r="Z226" s="3"/>
      <c r="AB226" s="30">
        <v>196</v>
      </c>
      <c r="AC226" s="30">
        <v>1.4086772232479894</v>
      </c>
      <c r="AD226" s="30">
        <v>-0.80867722324798941</v>
      </c>
    </row>
    <row r="227" spans="1:30">
      <c r="A227" s="4">
        <v>43747.375</v>
      </c>
      <c r="B227">
        <v>43747</v>
      </c>
      <c r="C227" s="3">
        <v>0.375</v>
      </c>
      <c r="D227" s="3">
        <v>9</v>
      </c>
      <c r="E227" s="3">
        <v>9</v>
      </c>
      <c r="F227" s="3">
        <v>0.5</v>
      </c>
      <c r="G227" s="5">
        <v>1.9</v>
      </c>
      <c r="H227" s="3">
        <v>2.4</v>
      </c>
      <c r="I227" s="3">
        <v>1.55139</v>
      </c>
      <c r="J227" s="12">
        <f t="shared" si="9"/>
        <v>1.0291666666666666</v>
      </c>
      <c r="K227" s="4">
        <v>43747.375</v>
      </c>
      <c r="L227" s="3">
        <f t="shared" si="10"/>
        <v>9</v>
      </c>
      <c r="M227" s="3">
        <f t="shared" si="11"/>
        <v>9</v>
      </c>
      <c r="N227" s="3">
        <v>0</v>
      </c>
      <c r="O227" s="3">
        <v>0</v>
      </c>
      <c r="P227" s="3">
        <v>44</v>
      </c>
      <c r="Q227" s="3">
        <v>0</v>
      </c>
      <c r="R227" s="3"/>
      <c r="S227" s="3">
        <f>IF(ISBLANK(Table13[[#This Row],[T1]]),0,IF(Table13[[#This Row],[T1]]&gt;0,1,0))</f>
        <v>0</v>
      </c>
      <c r="T227" s="3">
        <f>IF(ISBLANK(Table13[[#This Row],[T2]]),0,IF(Table13[[#This Row],[T2]]&gt;0,1,0))</f>
        <v>0</v>
      </c>
      <c r="U227" s="3">
        <f>IF(ISBLANK(Table13[[#This Row],[T3]]),0,IF(Table13[[#This Row],[T3]]&gt;0,1,0))</f>
        <v>0</v>
      </c>
      <c r="V227" s="3">
        <f>IF(ISBLANK(Table13[[#This Row],[T4]]),0,IF(Table13[[#This Row],[T4]]&gt;0,1,0))</f>
        <v>0</v>
      </c>
      <c r="W227" s="26">
        <v>65</v>
      </c>
      <c r="X227" s="22">
        <v>11</v>
      </c>
      <c r="Y227" s="3">
        <v>2.4</v>
      </c>
      <c r="Z227" s="3"/>
      <c r="AB227" s="30">
        <v>197</v>
      </c>
      <c r="AC227" s="30">
        <v>1.4193396593172514</v>
      </c>
      <c r="AD227" s="30">
        <v>-0.81933965931725128</v>
      </c>
    </row>
    <row r="228" spans="1:30">
      <c r="A228" s="4">
        <v>43747.416666666664</v>
      </c>
      <c r="B228">
        <v>43747</v>
      </c>
      <c r="C228" s="3">
        <v>0.41666666666666669</v>
      </c>
      <c r="D228" s="3">
        <v>10</v>
      </c>
      <c r="E228" s="3">
        <v>9</v>
      </c>
      <c r="F228" s="3">
        <v>0.3</v>
      </c>
      <c r="G228" s="5">
        <v>0.4</v>
      </c>
      <c r="H228" s="3">
        <v>0.7</v>
      </c>
      <c r="I228" s="3">
        <v>1.55139</v>
      </c>
      <c r="J228" s="12">
        <f t="shared" si="9"/>
        <v>1.0583333333333333</v>
      </c>
      <c r="K228" s="4">
        <v>43747.416666666664</v>
      </c>
      <c r="L228" s="3">
        <f t="shared" si="10"/>
        <v>9</v>
      </c>
      <c r="M228" s="3">
        <f t="shared" si="11"/>
        <v>10</v>
      </c>
      <c r="N228" s="3"/>
      <c r="O228" s="3"/>
      <c r="P228" s="3"/>
      <c r="Q228" s="3"/>
      <c r="R228" s="3"/>
      <c r="S228" s="3">
        <f>IF(ISBLANK(Table13[[#This Row],[T1]]),0,IF(Table13[[#This Row],[T1]]&gt;0,1,0))</f>
        <v>0</v>
      </c>
      <c r="T228" s="3">
        <f>IF(ISBLANK(Table13[[#This Row],[T2]]),0,IF(Table13[[#This Row],[T2]]&gt;0,1,0))</f>
        <v>1</v>
      </c>
      <c r="U228" s="3">
        <f>IF(ISBLANK(Table13[[#This Row],[T3]]),0,IF(Table13[[#This Row],[T3]]&gt;0,1,0))</f>
        <v>0</v>
      </c>
      <c r="V228" s="3">
        <f>IF(ISBLANK(Table13[[#This Row],[T4]]),0,IF(Table13[[#This Row],[T4]]&gt;0,1,0))</f>
        <v>0</v>
      </c>
      <c r="W228" s="25">
        <v>66</v>
      </c>
      <c r="X228" s="23">
        <v>11</v>
      </c>
      <c r="Y228" s="3">
        <v>0.7</v>
      </c>
      <c r="Z228" s="3"/>
      <c r="AB228" s="30">
        <v>198</v>
      </c>
      <c r="AC228" s="30">
        <v>1.4086772232479894</v>
      </c>
      <c r="AD228" s="30">
        <v>1.6913227767520107</v>
      </c>
    </row>
    <row r="229" spans="1:30">
      <c r="A229" s="4">
        <v>43747.458333333336</v>
      </c>
      <c r="B229">
        <v>43747</v>
      </c>
      <c r="C229" s="3">
        <v>0.45833333333333331</v>
      </c>
      <c r="D229" s="3">
        <v>11</v>
      </c>
      <c r="E229" s="3">
        <v>9</v>
      </c>
      <c r="F229" s="3">
        <v>0.1</v>
      </c>
      <c r="G229" s="5">
        <v>0.4</v>
      </c>
      <c r="H229" s="3">
        <v>0.5</v>
      </c>
      <c r="I229" s="3">
        <v>1.55139</v>
      </c>
      <c r="J229" s="12">
        <f t="shared" si="9"/>
        <v>1.0541666666666667</v>
      </c>
      <c r="K229" s="4">
        <v>43747.458333333336</v>
      </c>
      <c r="L229" s="3">
        <f t="shared" si="10"/>
        <v>9</v>
      </c>
      <c r="M229" s="3">
        <f t="shared" si="11"/>
        <v>11</v>
      </c>
      <c r="N229" s="3"/>
      <c r="O229" s="3"/>
      <c r="P229" s="3"/>
      <c r="Q229" s="3"/>
      <c r="R229" s="3"/>
      <c r="S229" s="3">
        <f>IF(ISBLANK(Table13[[#This Row],[T1]]),0,IF(Table13[[#This Row],[T1]]&gt;0,1,0))</f>
        <v>0</v>
      </c>
      <c r="T229" s="3">
        <f>IF(ISBLANK(Table13[[#This Row],[T2]]),0,IF(Table13[[#This Row],[T2]]&gt;0,1,0))</f>
        <v>1</v>
      </c>
      <c r="U229" s="3">
        <f>IF(ISBLANK(Table13[[#This Row],[T3]]),0,IF(Table13[[#This Row],[T3]]&gt;0,1,0))</f>
        <v>0</v>
      </c>
      <c r="V229" s="3">
        <f>IF(ISBLANK(Table13[[#This Row],[T4]]),0,IF(Table13[[#This Row],[T4]]&gt;0,1,0))</f>
        <v>0</v>
      </c>
      <c r="W229" s="26">
        <v>69</v>
      </c>
      <c r="X229" s="22">
        <v>17</v>
      </c>
      <c r="Y229" s="3">
        <v>0.5</v>
      </c>
      <c r="Z229" s="3"/>
      <c r="AB229" s="30">
        <v>199</v>
      </c>
      <c r="AC229" s="30">
        <v>1.4086772232479894</v>
      </c>
      <c r="AD229" s="30">
        <v>0.99132277675201053</v>
      </c>
    </row>
    <row r="230" spans="1:30">
      <c r="A230" s="4">
        <v>43747.5</v>
      </c>
      <c r="B230">
        <v>43747</v>
      </c>
      <c r="C230" s="3">
        <v>0.5</v>
      </c>
      <c r="D230" s="3">
        <v>12</v>
      </c>
      <c r="E230" s="3">
        <v>9</v>
      </c>
      <c r="F230" s="3">
        <v>0.4</v>
      </c>
      <c r="G230" s="5">
        <v>0.1</v>
      </c>
      <c r="H230" s="3">
        <v>0.5</v>
      </c>
      <c r="I230" s="3">
        <v>1.55139</v>
      </c>
      <c r="J230" s="12">
        <f t="shared" si="9"/>
        <v>1.0625</v>
      </c>
      <c r="K230" s="4">
        <v>43747.5</v>
      </c>
      <c r="L230" s="3">
        <f t="shared" si="10"/>
        <v>9</v>
      </c>
      <c r="M230" s="3">
        <f t="shared" si="11"/>
        <v>12</v>
      </c>
      <c r="N230" s="3"/>
      <c r="O230" s="3"/>
      <c r="P230" s="3"/>
      <c r="Q230" s="3"/>
      <c r="R230" s="3"/>
      <c r="S230" s="3">
        <f>IF(ISBLANK(Table13[[#This Row],[T1]]),0,IF(Table13[[#This Row],[T1]]&gt;0,1,0))</f>
        <v>0</v>
      </c>
      <c r="T230" s="3">
        <f>IF(ISBLANK(Table13[[#This Row],[T2]]),0,IF(Table13[[#This Row],[T2]]&gt;0,1,0))</f>
        <v>1</v>
      </c>
      <c r="U230" s="3">
        <f>IF(ISBLANK(Table13[[#This Row],[T3]]),0,IF(Table13[[#This Row],[T3]]&gt;0,1,0))</f>
        <v>0</v>
      </c>
      <c r="V230" s="3">
        <f>IF(ISBLANK(Table13[[#This Row],[T4]]),0,IF(Table13[[#This Row],[T4]]&gt;0,1,0))</f>
        <v>0</v>
      </c>
      <c r="W230" s="25">
        <v>71</v>
      </c>
      <c r="X230" s="23">
        <v>21</v>
      </c>
      <c r="Y230" s="3">
        <v>0.5</v>
      </c>
      <c r="Z230" s="3"/>
      <c r="AB230" s="30">
        <v>200</v>
      </c>
      <c r="AC230" s="30">
        <v>1.3980147871787278</v>
      </c>
      <c r="AD230" s="30">
        <v>2.6019852128212722</v>
      </c>
    </row>
    <row r="231" spans="1:30">
      <c r="A231" s="4">
        <v>43747.541666666664</v>
      </c>
      <c r="B231">
        <v>43747</v>
      </c>
      <c r="C231" s="3">
        <v>0.54166666666666663</v>
      </c>
      <c r="D231" s="3">
        <v>13</v>
      </c>
      <c r="E231" s="3">
        <v>9</v>
      </c>
      <c r="F231" s="3">
        <v>0.4</v>
      </c>
      <c r="G231" s="5">
        <v>0.3</v>
      </c>
      <c r="H231" s="3">
        <v>0.7</v>
      </c>
      <c r="I231" s="3">
        <v>1.55139</v>
      </c>
      <c r="J231" s="12">
        <f t="shared" si="9"/>
        <v>1.075</v>
      </c>
      <c r="K231" s="4">
        <v>43747.541666666664</v>
      </c>
      <c r="L231" s="3">
        <f t="shared" si="10"/>
        <v>9</v>
      </c>
      <c r="M231" s="3">
        <f t="shared" si="11"/>
        <v>13</v>
      </c>
      <c r="N231" s="3"/>
      <c r="O231" s="3"/>
      <c r="P231" s="3"/>
      <c r="Q231" s="3"/>
      <c r="R231" s="3"/>
      <c r="S231" s="3">
        <f>IF(ISBLANK(Table13[[#This Row],[T1]]),0,IF(Table13[[#This Row],[T1]]&gt;0,1,0))</f>
        <v>0</v>
      </c>
      <c r="T231" s="3">
        <f>IF(ISBLANK(Table13[[#This Row],[T2]]),0,IF(Table13[[#This Row],[T2]]&gt;0,1,0))</f>
        <v>1</v>
      </c>
      <c r="U231" s="3">
        <f>IF(ISBLANK(Table13[[#This Row],[T3]]),0,IF(Table13[[#This Row],[T3]]&gt;0,1,0))</f>
        <v>0</v>
      </c>
      <c r="V231" s="3">
        <f>IF(ISBLANK(Table13[[#This Row],[T4]]),0,IF(Table13[[#This Row],[T4]]&gt;0,1,0))</f>
        <v>0</v>
      </c>
      <c r="W231" s="26">
        <v>73</v>
      </c>
      <c r="X231" s="22">
        <v>21</v>
      </c>
      <c r="Y231" s="3">
        <v>0.7</v>
      </c>
      <c r="Z231" s="3"/>
      <c r="AB231" s="30">
        <v>201</v>
      </c>
      <c r="AC231" s="30">
        <v>1.2948350937209616</v>
      </c>
      <c r="AD231" s="30">
        <v>-0.49483509372096157</v>
      </c>
    </row>
    <row r="232" spans="1:30">
      <c r="A232" s="4">
        <v>43747.583333333336</v>
      </c>
      <c r="B232">
        <v>43747</v>
      </c>
      <c r="C232" s="3">
        <v>0.58333333333333337</v>
      </c>
      <c r="D232" s="3">
        <v>14</v>
      </c>
      <c r="E232" s="3">
        <v>9</v>
      </c>
      <c r="F232" s="3">
        <v>0.4</v>
      </c>
      <c r="G232" s="5">
        <v>0.6</v>
      </c>
      <c r="H232" s="3">
        <v>1</v>
      </c>
      <c r="I232" s="3">
        <v>1.55139</v>
      </c>
      <c r="J232" s="12">
        <f t="shared" si="9"/>
        <v>1.0791666666666668</v>
      </c>
      <c r="K232" s="4">
        <v>43747.583333333336</v>
      </c>
      <c r="L232" s="3">
        <f t="shared" si="10"/>
        <v>9</v>
      </c>
      <c r="M232" s="3">
        <f t="shared" si="11"/>
        <v>14</v>
      </c>
      <c r="N232" s="3"/>
      <c r="O232" s="3"/>
      <c r="P232" s="3"/>
      <c r="Q232" s="3"/>
      <c r="R232" s="3"/>
      <c r="S232" s="3">
        <f>IF(ISBLANK(Table13[[#This Row],[T1]]),0,IF(Table13[[#This Row],[T1]]&gt;0,1,0))</f>
        <v>0</v>
      </c>
      <c r="T232" s="3">
        <f>IF(ISBLANK(Table13[[#This Row],[T2]]),0,IF(Table13[[#This Row],[T2]]&gt;0,1,0))</f>
        <v>0</v>
      </c>
      <c r="U232" s="3">
        <f>IF(ISBLANK(Table13[[#This Row],[T3]]),0,IF(Table13[[#This Row],[T3]]&gt;0,1,0))</f>
        <v>0</v>
      </c>
      <c r="V232" s="3">
        <f>IF(ISBLANK(Table13[[#This Row],[T4]]),0,IF(Table13[[#This Row],[T4]]&gt;0,1,0))</f>
        <v>0</v>
      </c>
      <c r="W232" s="25">
        <v>72</v>
      </c>
      <c r="X232" s="23">
        <v>17</v>
      </c>
      <c r="Y232" s="3">
        <v>1</v>
      </c>
      <c r="Z232" s="3"/>
      <c r="AB232" s="30">
        <v>202</v>
      </c>
      <c r="AC232" s="30">
        <v>1.3387227657184679</v>
      </c>
      <c r="AD232" s="30">
        <v>-0.73872276571846784</v>
      </c>
    </row>
    <row r="233" spans="1:30">
      <c r="A233" s="4">
        <v>43747.625</v>
      </c>
      <c r="B233">
        <v>43747</v>
      </c>
      <c r="C233" s="3">
        <v>0.625</v>
      </c>
      <c r="D233" s="3">
        <v>15</v>
      </c>
      <c r="E233" s="3">
        <v>9</v>
      </c>
      <c r="F233" s="3">
        <v>0.4</v>
      </c>
      <c r="G233" s="5">
        <v>0.5</v>
      </c>
      <c r="H233" s="3">
        <v>0.9</v>
      </c>
      <c r="I233" s="3">
        <v>1.55139</v>
      </c>
      <c r="J233" s="12">
        <f t="shared" si="9"/>
        <v>1.075</v>
      </c>
      <c r="K233" s="4">
        <v>43747.625</v>
      </c>
      <c r="L233" s="3">
        <f t="shared" si="10"/>
        <v>9</v>
      </c>
      <c r="M233" s="3">
        <f t="shared" si="11"/>
        <v>15</v>
      </c>
      <c r="N233" s="3"/>
      <c r="O233" s="3"/>
      <c r="P233" s="3"/>
      <c r="Q233" s="3"/>
      <c r="R233" s="3"/>
      <c r="S233" s="3">
        <f>IF(ISBLANK(Table13[[#This Row],[T1]]),0,IF(Table13[[#This Row],[T1]]&gt;0,1,0))</f>
        <v>0</v>
      </c>
      <c r="T233" s="3">
        <f>IF(ISBLANK(Table13[[#This Row],[T2]]),0,IF(Table13[[#This Row],[T2]]&gt;0,1,0))</f>
        <v>1</v>
      </c>
      <c r="U233" s="3">
        <f>IF(ISBLANK(Table13[[#This Row],[T3]]),0,IF(Table13[[#This Row],[T3]]&gt;0,1,0))</f>
        <v>0</v>
      </c>
      <c r="V233" s="3">
        <f>IF(ISBLANK(Table13[[#This Row],[T4]]),0,IF(Table13[[#This Row],[T4]]&gt;0,1,0))</f>
        <v>0</v>
      </c>
      <c r="W233" s="26">
        <v>69</v>
      </c>
      <c r="X233" s="22">
        <v>17</v>
      </c>
      <c r="Y233" s="3">
        <v>0.9</v>
      </c>
      <c r="Z233" s="3"/>
      <c r="AB233" s="30">
        <v>203</v>
      </c>
      <c r="AC233" s="30">
        <v>1.3387227657184679</v>
      </c>
      <c r="AD233" s="30">
        <v>-0.73872276571846784</v>
      </c>
    </row>
    <row r="234" spans="1:30">
      <c r="A234" s="4">
        <v>43747.666666666664</v>
      </c>
      <c r="B234">
        <v>43747</v>
      </c>
      <c r="C234" s="3">
        <v>0.66666666666666663</v>
      </c>
      <c r="D234" s="3">
        <v>16</v>
      </c>
      <c r="E234" s="3">
        <v>9</v>
      </c>
      <c r="F234" s="3">
        <v>0.4</v>
      </c>
      <c r="G234" s="5">
        <v>0.4</v>
      </c>
      <c r="H234" s="3">
        <v>0.8</v>
      </c>
      <c r="I234" s="3">
        <v>1.55139</v>
      </c>
      <c r="J234" s="12">
        <f t="shared" si="9"/>
        <v>1.1208333333333333</v>
      </c>
      <c r="K234" s="4">
        <v>43747.666666666664</v>
      </c>
      <c r="L234" s="3">
        <f t="shared" si="10"/>
        <v>9</v>
      </c>
      <c r="M234" s="3">
        <f t="shared" si="11"/>
        <v>16</v>
      </c>
      <c r="N234" s="3"/>
      <c r="O234" s="3"/>
      <c r="P234" s="3"/>
      <c r="Q234" s="3"/>
      <c r="R234" s="3"/>
      <c r="S234" s="3">
        <f>IF(ISBLANK(Table13[[#This Row],[T1]]),0,IF(Table13[[#This Row],[T1]]&gt;0,1,0))</f>
        <v>0</v>
      </c>
      <c r="T234" s="3">
        <f>IF(ISBLANK(Table13[[#This Row],[T2]]),0,IF(Table13[[#This Row],[T2]]&gt;0,1,0))</f>
        <v>1</v>
      </c>
      <c r="U234" s="3">
        <f>IF(ISBLANK(Table13[[#This Row],[T3]]),0,IF(Table13[[#This Row],[T3]]&gt;0,1,0))</f>
        <v>0</v>
      </c>
      <c r="V234" s="3">
        <f>IF(ISBLANK(Table13[[#This Row],[T4]]),0,IF(Table13[[#This Row],[T4]]&gt;0,1,0))</f>
        <v>0</v>
      </c>
      <c r="W234" s="25">
        <v>66</v>
      </c>
      <c r="X234" s="23">
        <v>17</v>
      </c>
      <c r="Y234" s="3">
        <v>0.8</v>
      </c>
      <c r="Z234" s="3"/>
      <c r="AB234" s="30">
        <v>204</v>
      </c>
      <c r="AC234" s="30">
        <v>1.3280603296492064</v>
      </c>
      <c r="AD234" s="30">
        <v>-0.52806032964920635</v>
      </c>
    </row>
    <row r="235" spans="1:30">
      <c r="A235" s="4">
        <v>43747.708333333336</v>
      </c>
      <c r="B235">
        <v>43747</v>
      </c>
      <c r="C235" s="3">
        <v>0.70833333333333337</v>
      </c>
      <c r="D235" s="3">
        <v>17</v>
      </c>
      <c r="E235" s="3">
        <v>9</v>
      </c>
      <c r="F235" s="3">
        <v>1.2</v>
      </c>
      <c r="G235" s="5">
        <v>0.3</v>
      </c>
      <c r="H235" s="3">
        <v>1.5</v>
      </c>
      <c r="I235" s="3">
        <v>1.55139</v>
      </c>
      <c r="J235" s="12">
        <f t="shared" si="9"/>
        <v>1.1208333333333333</v>
      </c>
      <c r="K235" s="4">
        <v>43747.708333333336</v>
      </c>
      <c r="L235" s="3">
        <f t="shared" si="10"/>
        <v>9</v>
      </c>
      <c r="M235" s="3">
        <f t="shared" si="11"/>
        <v>17</v>
      </c>
      <c r="N235" s="3">
        <v>0</v>
      </c>
      <c r="O235" s="3">
        <v>0</v>
      </c>
      <c r="P235" s="3">
        <v>18</v>
      </c>
      <c r="Q235" s="3">
        <v>0</v>
      </c>
      <c r="R235" s="3"/>
      <c r="S235" s="3">
        <f>IF(ISBLANK(Table13[[#This Row],[T1]]),0,IF(Table13[[#This Row],[T1]]&gt;0,1,0))</f>
        <v>1</v>
      </c>
      <c r="T235" s="3">
        <f>IF(ISBLANK(Table13[[#This Row],[T2]]),0,IF(Table13[[#This Row],[T2]]&gt;0,1,0))</f>
        <v>1</v>
      </c>
      <c r="U235" s="3">
        <f>IF(ISBLANK(Table13[[#This Row],[T3]]),0,IF(Table13[[#This Row],[T3]]&gt;0,1,0))</f>
        <v>1</v>
      </c>
      <c r="V235" s="3">
        <f>IF(ISBLANK(Table13[[#This Row],[T4]]),0,IF(Table13[[#This Row],[T4]]&gt;0,1,0))</f>
        <v>0</v>
      </c>
      <c r="W235" s="26">
        <v>63</v>
      </c>
      <c r="X235" s="22">
        <v>17</v>
      </c>
      <c r="Y235" s="3">
        <v>1.5</v>
      </c>
      <c r="Z235" s="3"/>
      <c r="AB235" s="30">
        <v>205</v>
      </c>
      <c r="AC235" s="30">
        <v>1.3280603296492064</v>
      </c>
      <c r="AD235" s="30">
        <v>-0.72806032964920631</v>
      </c>
    </row>
    <row r="236" spans="1:30">
      <c r="A236" s="4">
        <v>43747.75</v>
      </c>
      <c r="B236">
        <v>43747</v>
      </c>
      <c r="C236" s="3">
        <v>0.75</v>
      </c>
      <c r="D236" s="3">
        <v>18</v>
      </c>
      <c r="E236" s="3">
        <v>9</v>
      </c>
      <c r="F236" s="3">
        <v>0.5</v>
      </c>
      <c r="G236" s="5">
        <v>0.4</v>
      </c>
      <c r="H236" s="3">
        <v>0.9</v>
      </c>
      <c r="I236" s="3">
        <v>1.55139</v>
      </c>
      <c r="J236" s="12">
        <f t="shared" si="9"/>
        <v>1.1458333333333333</v>
      </c>
      <c r="K236" s="4">
        <v>43747.75</v>
      </c>
      <c r="L236" s="3">
        <f t="shared" si="10"/>
        <v>9</v>
      </c>
      <c r="M236" s="3">
        <f t="shared" si="11"/>
        <v>18</v>
      </c>
      <c r="N236" s="3">
        <v>0</v>
      </c>
      <c r="O236" s="3">
        <v>0</v>
      </c>
      <c r="P236" s="3">
        <v>58</v>
      </c>
      <c r="Q236" s="3">
        <v>1</v>
      </c>
      <c r="R236" s="3"/>
      <c r="S236" s="3">
        <f>IF(ISBLANK(Table13[[#This Row],[T1]]),0,IF(Table13[[#This Row],[T1]]&gt;0,1,0))</f>
        <v>1</v>
      </c>
      <c r="T236" s="3">
        <f>IF(ISBLANK(Table13[[#This Row],[T2]]),0,IF(Table13[[#This Row],[T2]]&gt;0,1,0))</f>
        <v>0</v>
      </c>
      <c r="U236" s="3">
        <f>IF(ISBLANK(Table13[[#This Row],[T3]]),0,IF(Table13[[#This Row],[T3]]&gt;0,1,0))</f>
        <v>1</v>
      </c>
      <c r="V236" s="3">
        <f>IF(ISBLANK(Table13[[#This Row],[T4]]),0,IF(Table13[[#This Row],[T4]]&gt;0,1,0))</f>
        <v>0</v>
      </c>
      <c r="W236" s="25">
        <v>62</v>
      </c>
      <c r="X236" s="23">
        <v>17</v>
      </c>
      <c r="Y236" s="3">
        <v>0.9</v>
      </c>
      <c r="Z236" s="3"/>
      <c r="AB236" s="30">
        <v>206</v>
      </c>
      <c r="AC236" s="30">
        <v>1.3173978935799444</v>
      </c>
      <c r="AD236" s="30">
        <v>0.28260210642005568</v>
      </c>
    </row>
    <row r="237" spans="1:30">
      <c r="A237" s="4">
        <v>43747.791666666664</v>
      </c>
      <c r="B237">
        <v>43747</v>
      </c>
      <c r="C237" s="3">
        <v>0.79166666666666663</v>
      </c>
      <c r="D237" s="3">
        <v>19</v>
      </c>
      <c r="E237" s="3">
        <v>9</v>
      </c>
      <c r="F237" s="3">
        <v>0.3</v>
      </c>
      <c r="G237" s="5">
        <v>0.4</v>
      </c>
      <c r="H237" s="3">
        <v>0.7</v>
      </c>
      <c r="I237" s="3">
        <v>1.55139</v>
      </c>
      <c r="J237" s="12">
        <f t="shared" si="9"/>
        <v>1.1875</v>
      </c>
      <c r="K237" s="4">
        <v>43747.791666666664</v>
      </c>
      <c r="L237" s="3">
        <f t="shared" si="10"/>
        <v>9</v>
      </c>
      <c r="M237" s="3">
        <f t="shared" si="11"/>
        <v>19</v>
      </c>
      <c r="N237" s="3">
        <v>0</v>
      </c>
      <c r="O237" s="3">
        <v>0</v>
      </c>
      <c r="P237" s="3">
        <v>58</v>
      </c>
      <c r="Q237" s="3">
        <v>10</v>
      </c>
      <c r="R237" s="3"/>
      <c r="S237" s="3">
        <f>IF(ISBLANK(Table13[[#This Row],[T1]]),0,IF(Table13[[#This Row],[T1]]&gt;0,1,0))</f>
        <v>1</v>
      </c>
      <c r="T237" s="3">
        <f>IF(ISBLANK(Table13[[#This Row],[T2]]),0,IF(Table13[[#This Row],[T2]]&gt;0,1,0))</f>
        <v>0</v>
      </c>
      <c r="U237" s="3">
        <f>IF(ISBLANK(Table13[[#This Row],[T3]]),0,IF(Table13[[#This Row],[T3]]&gt;0,1,0))</f>
        <v>1</v>
      </c>
      <c r="V237" s="3">
        <f>IF(ISBLANK(Table13[[#This Row],[T4]]),0,IF(Table13[[#This Row],[T4]]&gt;0,1,0))</f>
        <v>0</v>
      </c>
      <c r="W237" s="26">
        <v>62</v>
      </c>
      <c r="X237" s="22">
        <v>11</v>
      </c>
      <c r="Y237" s="3">
        <v>0.7</v>
      </c>
      <c r="Z237" s="3"/>
      <c r="AB237" s="30">
        <v>207</v>
      </c>
      <c r="AC237" s="30">
        <v>1.3317975207942903</v>
      </c>
      <c r="AD237" s="30">
        <v>-0.53179752079429021</v>
      </c>
    </row>
    <row r="238" spans="1:30">
      <c r="A238" s="4">
        <v>43747.833333333336</v>
      </c>
      <c r="B238">
        <v>43747</v>
      </c>
      <c r="C238" s="3">
        <v>0.83333333333333337</v>
      </c>
      <c r="D238" s="3">
        <v>20</v>
      </c>
      <c r="E238" s="3">
        <v>9</v>
      </c>
      <c r="F238" s="3">
        <v>0.4</v>
      </c>
      <c r="G238" s="5">
        <v>0.3</v>
      </c>
      <c r="H238" s="3">
        <v>0.7</v>
      </c>
      <c r="I238" s="3">
        <v>1.55139</v>
      </c>
      <c r="J238" s="12">
        <f t="shared" si="9"/>
        <v>1.2166666666666666</v>
      </c>
      <c r="K238" s="4">
        <v>43747.833333333336</v>
      </c>
      <c r="L238" s="3">
        <f t="shared" si="10"/>
        <v>9</v>
      </c>
      <c r="M238" s="3">
        <f t="shared" si="11"/>
        <v>20</v>
      </c>
      <c r="N238" s="3">
        <v>0</v>
      </c>
      <c r="O238" s="3">
        <v>0</v>
      </c>
      <c r="P238" s="3">
        <v>58</v>
      </c>
      <c r="Q238" s="3">
        <v>0</v>
      </c>
      <c r="R238" s="3"/>
      <c r="S238" s="3">
        <f>IF(ISBLANK(Table13[[#This Row],[T1]]),0,IF(Table13[[#This Row],[T1]]&gt;0,1,0))</f>
        <v>1</v>
      </c>
      <c r="T238" s="3">
        <f>IF(ISBLANK(Table13[[#This Row],[T2]]),0,IF(Table13[[#This Row],[T2]]&gt;0,1,0))</f>
        <v>0</v>
      </c>
      <c r="U238" s="3">
        <f>IF(ISBLANK(Table13[[#This Row],[T3]]),0,IF(Table13[[#This Row],[T3]]&gt;0,1,0))</f>
        <v>1</v>
      </c>
      <c r="V238" s="3">
        <f>IF(ISBLANK(Table13[[#This Row],[T4]]),0,IF(Table13[[#This Row],[T4]]&gt;0,1,0))</f>
        <v>0</v>
      </c>
      <c r="W238" s="25">
        <v>62</v>
      </c>
      <c r="X238" s="23">
        <v>13</v>
      </c>
      <c r="Y238" s="3">
        <v>0.7</v>
      </c>
      <c r="Z238" s="3"/>
      <c r="AB238" s="30">
        <v>208</v>
      </c>
      <c r="AC238" s="30">
        <v>1.3317975207942903</v>
      </c>
      <c r="AD238" s="30">
        <v>-0.73179752079429017</v>
      </c>
    </row>
    <row r="239" spans="1:30">
      <c r="A239" s="4">
        <v>43747.875</v>
      </c>
      <c r="B239">
        <v>43747</v>
      </c>
      <c r="C239" s="3">
        <v>0.875</v>
      </c>
      <c r="D239" s="3">
        <v>21</v>
      </c>
      <c r="E239" s="3">
        <v>9</v>
      </c>
      <c r="F239" s="3">
        <v>0.4</v>
      </c>
      <c r="G239" s="5">
        <v>0.4</v>
      </c>
      <c r="H239" s="3">
        <v>0.8</v>
      </c>
      <c r="I239" s="3">
        <v>1.55139</v>
      </c>
      <c r="J239" s="12">
        <f t="shared" si="9"/>
        <v>1.2208333333333332</v>
      </c>
      <c r="K239" s="4">
        <v>43747.875</v>
      </c>
      <c r="L239" s="3">
        <f t="shared" si="10"/>
        <v>9</v>
      </c>
      <c r="M239" s="3">
        <f t="shared" si="11"/>
        <v>21</v>
      </c>
      <c r="N239" s="3">
        <v>18</v>
      </c>
      <c r="O239" s="3">
        <v>0</v>
      </c>
      <c r="P239" s="3">
        <v>58</v>
      </c>
      <c r="Q239" s="3">
        <v>0</v>
      </c>
      <c r="R239" s="3"/>
      <c r="S239" s="3">
        <f>IF(ISBLANK(Table13[[#This Row],[T1]]),0,IF(Table13[[#This Row],[T1]]&gt;0,1,0))</f>
        <v>1</v>
      </c>
      <c r="T239" s="3">
        <f>IF(ISBLANK(Table13[[#This Row],[T2]]),0,IF(Table13[[#This Row],[T2]]&gt;0,1,0))</f>
        <v>1</v>
      </c>
      <c r="U239" s="3">
        <f>IF(ISBLANK(Table13[[#This Row],[T3]]),0,IF(Table13[[#This Row],[T3]]&gt;0,1,0))</f>
        <v>1</v>
      </c>
      <c r="V239" s="3">
        <f>IF(ISBLANK(Table13[[#This Row],[T4]]),0,IF(Table13[[#This Row],[T4]]&gt;0,1,0))</f>
        <v>0</v>
      </c>
      <c r="W239" s="26">
        <v>61</v>
      </c>
      <c r="X239" s="22">
        <v>13</v>
      </c>
      <c r="Y239" s="3">
        <v>0.8</v>
      </c>
      <c r="Z239" s="3"/>
      <c r="AB239" s="30">
        <v>209</v>
      </c>
      <c r="AC239" s="30">
        <v>1.3067354575106824</v>
      </c>
      <c r="AD239" s="30">
        <v>-0.70673545751068234</v>
      </c>
    </row>
    <row r="240" spans="1:30">
      <c r="A240" s="4">
        <v>43747.916666666664</v>
      </c>
      <c r="B240">
        <v>43747</v>
      </c>
      <c r="C240" s="3">
        <v>0.91666666666666663</v>
      </c>
      <c r="D240" s="3">
        <v>22</v>
      </c>
      <c r="E240" s="3">
        <v>9</v>
      </c>
      <c r="F240" s="3">
        <v>0.4</v>
      </c>
      <c r="G240" s="5">
        <v>1.4</v>
      </c>
      <c r="H240" s="3">
        <v>1.7999999999999998</v>
      </c>
      <c r="I240" s="3">
        <v>1.55139</v>
      </c>
      <c r="J240" s="12">
        <f t="shared" si="9"/>
        <v>1.2166666666666666</v>
      </c>
      <c r="K240" s="4">
        <v>43747.916666666664</v>
      </c>
      <c r="L240" s="3">
        <f t="shared" si="10"/>
        <v>9</v>
      </c>
      <c r="M240" s="3">
        <f t="shared" si="11"/>
        <v>22</v>
      </c>
      <c r="N240" s="3">
        <v>57</v>
      </c>
      <c r="O240" s="3">
        <v>40</v>
      </c>
      <c r="P240" s="3">
        <v>57</v>
      </c>
      <c r="Q240" s="3">
        <v>0</v>
      </c>
      <c r="R240" s="3"/>
      <c r="S240" s="3">
        <f>IF(ISBLANK(Table13[[#This Row],[T1]]),0,IF(Table13[[#This Row],[T1]]&gt;0,1,0))</f>
        <v>1</v>
      </c>
      <c r="T240" s="3">
        <f>IF(ISBLANK(Table13[[#This Row],[T2]]),0,IF(Table13[[#This Row],[T2]]&gt;0,1,0))</f>
        <v>0</v>
      </c>
      <c r="U240" s="3">
        <f>IF(ISBLANK(Table13[[#This Row],[T3]]),0,IF(Table13[[#This Row],[T3]]&gt;0,1,0))</f>
        <v>1</v>
      </c>
      <c r="V240" s="3">
        <f>IF(ISBLANK(Table13[[#This Row],[T4]]),0,IF(Table13[[#This Row],[T4]]&gt;0,1,0))</f>
        <v>0</v>
      </c>
      <c r="W240" s="25">
        <v>60</v>
      </c>
      <c r="X240" s="23">
        <v>13</v>
      </c>
      <c r="Y240" s="3">
        <v>1.7999999999999998</v>
      </c>
      <c r="Z240" s="3"/>
      <c r="AB240" s="30">
        <v>210</v>
      </c>
      <c r="AC240" s="30">
        <v>1.3317975207942903</v>
      </c>
      <c r="AD240" s="30">
        <v>-0.6317975207942903</v>
      </c>
    </row>
    <row r="241" spans="1:30">
      <c r="A241" s="4">
        <v>43747.958333333336</v>
      </c>
      <c r="B241">
        <v>43747</v>
      </c>
      <c r="C241" s="3">
        <v>0.95833333333333337</v>
      </c>
      <c r="D241" s="3">
        <v>23</v>
      </c>
      <c r="E241" s="3">
        <v>9</v>
      </c>
      <c r="F241" s="3">
        <v>0.7</v>
      </c>
      <c r="G241" s="5">
        <v>0.5</v>
      </c>
      <c r="H241" s="3">
        <v>1.2</v>
      </c>
      <c r="I241" s="3">
        <v>1.55139</v>
      </c>
      <c r="J241" s="12">
        <f t="shared" si="9"/>
        <v>1.1916666666666664</v>
      </c>
      <c r="K241" s="4">
        <v>43747.958333333336</v>
      </c>
      <c r="L241" s="3">
        <f t="shared" si="10"/>
        <v>9</v>
      </c>
      <c r="M241" s="3">
        <f t="shared" si="11"/>
        <v>23</v>
      </c>
      <c r="N241" s="3">
        <v>58</v>
      </c>
      <c r="O241" s="3">
        <v>39</v>
      </c>
      <c r="P241" s="3">
        <v>58</v>
      </c>
      <c r="Q241" s="3">
        <v>0</v>
      </c>
      <c r="R241" s="3"/>
      <c r="S241" s="3">
        <f>IF(ISBLANK(Table13[[#This Row],[T1]]),0,IF(Table13[[#This Row],[T1]]&gt;0,1,0))</f>
        <v>1</v>
      </c>
      <c r="T241" s="3">
        <f>IF(ISBLANK(Table13[[#This Row],[T2]]),0,IF(Table13[[#This Row],[T2]]&gt;0,1,0))</f>
        <v>1</v>
      </c>
      <c r="U241" s="3">
        <f>IF(ISBLANK(Table13[[#This Row],[T3]]),0,IF(Table13[[#This Row],[T3]]&gt;0,1,0))</f>
        <v>1</v>
      </c>
      <c r="V241" s="3">
        <f>IF(ISBLANK(Table13[[#This Row],[T4]]),0,IF(Table13[[#This Row],[T4]]&gt;0,1,0))</f>
        <v>0</v>
      </c>
      <c r="W241" s="26">
        <v>59</v>
      </c>
      <c r="X241" s="22">
        <v>13</v>
      </c>
      <c r="Y241" s="3">
        <v>1.2</v>
      </c>
      <c r="Z241" s="3"/>
      <c r="AB241" s="30">
        <v>211</v>
      </c>
      <c r="AC241" s="30">
        <v>1.4475082458938604</v>
      </c>
      <c r="AD241" s="30">
        <v>-0.54750824589386049</v>
      </c>
    </row>
    <row r="242" spans="1:30">
      <c r="A242" s="4">
        <v>43748</v>
      </c>
      <c r="B242">
        <v>43748</v>
      </c>
      <c r="C242" s="3">
        <v>0</v>
      </c>
      <c r="D242" s="3">
        <v>0</v>
      </c>
      <c r="E242" s="3">
        <v>10</v>
      </c>
      <c r="F242" s="3">
        <v>0.3</v>
      </c>
      <c r="G242" s="5">
        <v>0.5</v>
      </c>
      <c r="H242" s="3">
        <v>0.8</v>
      </c>
      <c r="I242" s="3">
        <v>1.55139</v>
      </c>
      <c r="J242" s="12">
        <f t="shared" si="9"/>
        <v>1.2333333333333332</v>
      </c>
      <c r="K242" s="4">
        <v>43748</v>
      </c>
      <c r="L242" s="3">
        <f t="shared" si="10"/>
        <v>10</v>
      </c>
      <c r="M242" s="3">
        <f t="shared" si="11"/>
        <v>0</v>
      </c>
      <c r="N242" s="3">
        <v>58</v>
      </c>
      <c r="O242" s="3">
        <v>29</v>
      </c>
      <c r="P242" s="3">
        <v>58</v>
      </c>
      <c r="Q242" s="3">
        <v>0</v>
      </c>
      <c r="R242" s="3"/>
      <c r="S242" s="3">
        <f>IF(ISBLANK(Table13[[#This Row],[T1]]),0,IF(Table13[[#This Row],[T1]]&gt;0,1,0))</f>
        <v>1</v>
      </c>
      <c r="T242" s="3">
        <f>IF(ISBLANK(Table13[[#This Row],[T2]]),0,IF(Table13[[#This Row],[T2]]&gt;0,1,0))</f>
        <v>1</v>
      </c>
      <c r="U242" s="3">
        <f>IF(ISBLANK(Table13[[#This Row],[T3]]),0,IF(Table13[[#This Row],[T3]]&gt;0,1,0))</f>
        <v>1</v>
      </c>
      <c r="V242" s="3">
        <f>IF(ISBLANK(Table13[[#This Row],[T4]]),0,IF(Table13[[#This Row],[T4]]&gt;0,1,0))</f>
        <v>0</v>
      </c>
      <c r="W242" s="25">
        <v>59</v>
      </c>
      <c r="X242" s="23">
        <v>13</v>
      </c>
      <c r="Y242" s="3">
        <v>0.8</v>
      </c>
      <c r="Z242" s="3"/>
      <c r="AB242" s="30">
        <v>212</v>
      </c>
      <c r="AC242" s="30">
        <v>1.5425484691443248</v>
      </c>
      <c r="AD242" s="30">
        <v>1.1574515308556754</v>
      </c>
    </row>
    <row r="243" spans="1:30">
      <c r="A243" s="4">
        <v>43748.041666666664</v>
      </c>
      <c r="B243">
        <v>43748</v>
      </c>
      <c r="C243" s="3">
        <v>4.1666666666666664E-2</v>
      </c>
      <c r="D243" s="3">
        <v>1</v>
      </c>
      <c r="E243" s="3">
        <v>10</v>
      </c>
      <c r="F243" s="3">
        <v>0.3</v>
      </c>
      <c r="G243" s="5">
        <v>0.4</v>
      </c>
      <c r="H243" s="3">
        <v>0.7</v>
      </c>
      <c r="I243" s="3">
        <v>1.55139</v>
      </c>
      <c r="J243" s="12">
        <f t="shared" si="9"/>
        <v>1.2249999999999999</v>
      </c>
      <c r="K243" s="4">
        <v>43748.041666666664</v>
      </c>
      <c r="L243" s="3">
        <f t="shared" si="10"/>
        <v>10</v>
      </c>
      <c r="M243" s="3">
        <f t="shared" si="11"/>
        <v>1</v>
      </c>
      <c r="N243" s="3">
        <v>58</v>
      </c>
      <c r="O243" s="3">
        <v>33</v>
      </c>
      <c r="P243" s="3">
        <v>58</v>
      </c>
      <c r="Q243" s="3">
        <v>0</v>
      </c>
      <c r="R243" s="3"/>
      <c r="S243" s="3">
        <f>IF(ISBLANK(Table13[[#This Row],[T1]]),0,IF(Table13[[#This Row],[T1]]&gt;0,1,0))</f>
        <v>1</v>
      </c>
      <c r="T243" s="3">
        <f>IF(ISBLANK(Table13[[#This Row],[T2]]),0,IF(Table13[[#This Row],[T2]]&gt;0,1,0))</f>
        <v>1</v>
      </c>
      <c r="U243" s="3">
        <f>IF(ISBLANK(Table13[[#This Row],[T3]]),0,IF(Table13[[#This Row],[T3]]&gt;0,1,0))</f>
        <v>1</v>
      </c>
      <c r="V243" s="3">
        <f>IF(ISBLANK(Table13[[#This Row],[T4]]),0,IF(Table13[[#This Row],[T4]]&gt;0,1,0))</f>
        <v>0</v>
      </c>
      <c r="W243" s="26">
        <v>58</v>
      </c>
      <c r="X243" s="22">
        <v>13</v>
      </c>
      <c r="Y243" s="3">
        <v>0.7</v>
      </c>
      <c r="Z243" s="3"/>
      <c r="AB243" s="30">
        <v>213</v>
      </c>
      <c r="AC243" s="30">
        <v>1.5425484691443248</v>
      </c>
      <c r="AD243" s="30">
        <v>-0.44254846914432466</v>
      </c>
    </row>
    <row r="244" spans="1:30">
      <c r="A244" s="4">
        <v>43748.083333333336</v>
      </c>
      <c r="B244">
        <v>43748</v>
      </c>
      <c r="C244" s="3">
        <v>8.3333333333333329E-2</v>
      </c>
      <c r="D244" s="3">
        <v>2</v>
      </c>
      <c r="E244" s="3">
        <v>10</v>
      </c>
      <c r="F244" s="3">
        <v>0.3</v>
      </c>
      <c r="G244" s="5">
        <v>0.3</v>
      </c>
      <c r="H244" s="3">
        <v>0.6</v>
      </c>
      <c r="I244" s="3">
        <v>1.55139</v>
      </c>
      <c r="J244" s="12">
        <f t="shared" si="9"/>
        <v>1.2249999999999999</v>
      </c>
      <c r="K244" s="4">
        <v>43748.083333333336</v>
      </c>
      <c r="L244" s="3">
        <f t="shared" si="10"/>
        <v>10</v>
      </c>
      <c r="M244" s="3">
        <f t="shared" si="11"/>
        <v>2</v>
      </c>
      <c r="N244" s="3">
        <v>58</v>
      </c>
      <c r="O244" s="3">
        <v>23</v>
      </c>
      <c r="P244" s="3">
        <v>58</v>
      </c>
      <c r="Q244" s="3">
        <v>0</v>
      </c>
      <c r="R244" s="3"/>
      <c r="S244" s="3">
        <f>IF(ISBLANK(Table13[[#This Row],[T1]]),0,IF(Table13[[#This Row],[T1]]&gt;0,1,0))</f>
        <v>1</v>
      </c>
      <c r="T244" s="3">
        <f>IF(ISBLANK(Table13[[#This Row],[T2]]),0,IF(Table13[[#This Row],[T2]]&gt;0,1,0))</f>
        <v>1</v>
      </c>
      <c r="U244" s="3">
        <f>IF(ISBLANK(Table13[[#This Row],[T3]]),0,IF(Table13[[#This Row],[T3]]&gt;0,1,0))</f>
        <v>1</v>
      </c>
      <c r="V244" s="3">
        <f>IF(ISBLANK(Table13[[#This Row],[T4]]),0,IF(Table13[[#This Row],[T4]]&gt;0,1,0))</f>
        <v>0</v>
      </c>
      <c r="W244" s="25">
        <v>58</v>
      </c>
      <c r="X244" s="23">
        <v>13</v>
      </c>
      <c r="Y244" s="3">
        <v>0.6</v>
      </c>
      <c r="Z244" s="3"/>
      <c r="AB244" s="30">
        <v>214</v>
      </c>
      <c r="AC244" s="30">
        <v>1.3766899150402039</v>
      </c>
      <c r="AD244" s="30">
        <v>-0.37668991504020388</v>
      </c>
    </row>
    <row r="245" spans="1:30">
      <c r="A245" s="4">
        <v>43748.125</v>
      </c>
      <c r="B245">
        <v>43748</v>
      </c>
      <c r="C245" s="3">
        <v>0.125</v>
      </c>
      <c r="D245" s="3">
        <v>3</v>
      </c>
      <c r="E245" s="3">
        <v>10</v>
      </c>
      <c r="F245" s="3">
        <v>0.3</v>
      </c>
      <c r="G245" s="5">
        <v>0.3</v>
      </c>
      <c r="H245" s="3">
        <v>0.6</v>
      </c>
      <c r="I245" s="3">
        <v>1.55139</v>
      </c>
      <c r="J245" s="12">
        <f t="shared" si="9"/>
        <v>1.2374999999999998</v>
      </c>
      <c r="K245" s="4">
        <v>43748.125</v>
      </c>
      <c r="L245" s="3">
        <f t="shared" si="10"/>
        <v>10</v>
      </c>
      <c r="M245" s="3">
        <f t="shared" si="11"/>
        <v>3</v>
      </c>
      <c r="N245" s="3">
        <v>57</v>
      </c>
      <c r="O245" s="3">
        <v>25</v>
      </c>
      <c r="P245" s="3">
        <v>57</v>
      </c>
      <c r="Q245" s="3">
        <v>0</v>
      </c>
      <c r="R245" s="3"/>
      <c r="S245" s="3">
        <f>IF(ISBLANK(Table13[[#This Row],[T1]]),0,IF(Table13[[#This Row],[T1]]&gt;0,1,0))</f>
        <v>1</v>
      </c>
      <c r="T245" s="3">
        <f>IF(ISBLANK(Table13[[#This Row],[T2]]),0,IF(Table13[[#This Row],[T2]]&gt;0,1,0))</f>
        <v>1</v>
      </c>
      <c r="U245" s="3">
        <f>IF(ISBLANK(Table13[[#This Row],[T3]]),0,IF(Table13[[#This Row],[T3]]&gt;0,1,0))</f>
        <v>1</v>
      </c>
      <c r="V245" s="3">
        <f>IF(ISBLANK(Table13[[#This Row],[T4]]),0,IF(Table13[[#This Row],[T4]]&gt;0,1,0))</f>
        <v>0</v>
      </c>
      <c r="W245" s="26">
        <v>57</v>
      </c>
      <c r="X245" s="22">
        <v>13</v>
      </c>
      <c r="Y245" s="3">
        <v>0.6</v>
      </c>
      <c r="Z245" s="3"/>
      <c r="AB245" s="30">
        <v>215</v>
      </c>
      <c r="AC245" s="30">
        <v>1.3873523511094659</v>
      </c>
      <c r="AD245" s="30">
        <v>-0.78735235110946578</v>
      </c>
    </row>
    <row r="246" spans="1:30">
      <c r="A246" s="4">
        <v>43748.166666666664</v>
      </c>
      <c r="B246">
        <v>43748</v>
      </c>
      <c r="C246" s="3">
        <v>0.16666666666666666</v>
      </c>
      <c r="D246" s="3">
        <v>4</v>
      </c>
      <c r="E246" s="3">
        <v>10</v>
      </c>
      <c r="F246" s="3">
        <v>0.3</v>
      </c>
      <c r="G246" s="5">
        <v>0.2</v>
      </c>
      <c r="H246" s="3">
        <v>0.5</v>
      </c>
      <c r="I246" s="3">
        <v>1.55139</v>
      </c>
      <c r="J246" s="12">
        <f t="shared" si="9"/>
        <v>1.2333333333333332</v>
      </c>
      <c r="K246" s="4">
        <v>43748.166666666664</v>
      </c>
      <c r="L246" s="3">
        <f t="shared" si="10"/>
        <v>10</v>
      </c>
      <c r="M246" s="3">
        <f t="shared" si="11"/>
        <v>4</v>
      </c>
      <c r="N246" s="3">
        <v>58</v>
      </c>
      <c r="O246" s="3">
        <v>32</v>
      </c>
      <c r="P246" s="3">
        <v>58</v>
      </c>
      <c r="Q246" s="3">
        <v>0</v>
      </c>
      <c r="R246" s="3"/>
      <c r="S246" s="3">
        <f>IF(ISBLANK(Table13[[#This Row],[T1]]),0,IF(Table13[[#This Row],[T1]]&gt;0,1,0))</f>
        <v>1</v>
      </c>
      <c r="T246" s="3">
        <f>IF(ISBLANK(Table13[[#This Row],[T2]]),0,IF(Table13[[#This Row],[T2]]&gt;0,1,0))</f>
        <v>1</v>
      </c>
      <c r="U246" s="3">
        <f>IF(ISBLANK(Table13[[#This Row],[T3]]),0,IF(Table13[[#This Row],[T3]]&gt;0,1,0))</f>
        <v>1</v>
      </c>
      <c r="V246" s="3">
        <f>IF(ISBLANK(Table13[[#This Row],[T4]]),0,IF(Table13[[#This Row],[T4]]&gt;0,1,0))</f>
        <v>0</v>
      </c>
      <c r="W246" s="25">
        <v>58</v>
      </c>
      <c r="X246" s="23">
        <v>13</v>
      </c>
      <c r="Y246" s="3">
        <v>0.5</v>
      </c>
      <c r="Z246" s="3"/>
      <c r="AB246" s="30">
        <v>216</v>
      </c>
      <c r="AC246" s="30">
        <v>1.3873523511094659</v>
      </c>
      <c r="AD246" s="30">
        <v>-0.98735235110946584</v>
      </c>
    </row>
    <row r="247" spans="1:30">
      <c r="A247" s="4">
        <v>43748.208333333336</v>
      </c>
      <c r="B247">
        <v>43748</v>
      </c>
      <c r="C247" s="3">
        <v>0.20833333333333334</v>
      </c>
      <c r="D247" s="3">
        <v>5</v>
      </c>
      <c r="E247" s="3">
        <v>10</v>
      </c>
      <c r="F247" s="3">
        <v>0.3</v>
      </c>
      <c r="G247" s="5">
        <v>0.3</v>
      </c>
      <c r="H247" s="3">
        <v>0.6</v>
      </c>
      <c r="I247" s="3">
        <v>1.55139</v>
      </c>
      <c r="J247" s="12">
        <f t="shared" si="9"/>
        <v>1.2375</v>
      </c>
      <c r="K247" s="4">
        <v>43748.208333333336</v>
      </c>
      <c r="L247" s="3">
        <f t="shared" si="10"/>
        <v>10</v>
      </c>
      <c r="M247" s="3">
        <f t="shared" si="11"/>
        <v>5</v>
      </c>
      <c r="N247" s="3">
        <v>58</v>
      </c>
      <c r="O247" s="3">
        <v>26</v>
      </c>
      <c r="P247" s="3">
        <v>58</v>
      </c>
      <c r="Q247" s="3">
        <v>0</v>
      </c>
      <c r="R247" s="3"/>
      <c r="S247" s="3">
        <f>IF(ISBLANK(Table13[[#This Row],[T1]]),0,IF(Table13[[#This Row],[T1]]&gt;0,1,0))</f>
        <v>1</v>
      </c>
      <c r="T247" s="3">
        <f>IF(ISBLANK(Table13[[#This Row],[T2]]),0,IF(Table13[[#This Row],[T2]]&gt;0,1,0))</f>
        <v>1</v>
      </c>
      <c r="U247" s="3">
        <f>IF(ISBLANK(Table13[[#This Row],[T3]]),0,IF(Table13[[#This Row],[T3]]&gt;0,1,0))</f>
        <v>1</v>
      </c>
      <c r="V247" s="3">
        <f>IF(ISBLANK(Table13[[#This Row],[T4]]),0,IF(Table13[[#This Row],[T4]]&gt;0,1,0))</f>
        <v>0</v>
      </c>
      <c r="W247" s="26">
        <v>57</v>
      </c>
      <c r="X247" s="22">
        <v>13</v>
      </c>
      <c r="Y247" s="3">
        <v>0.6</v>
      </c>
      <c r="Z247" s="3"/>
      <c r="AB247" s="30">
        <v>217</v>
      </c>
      <c r="AC247" s="30">
        <v>1.3980147871787278</v>
      </c>
      <c r="AD247" s="30">
        <v>-0.99801478717872782</v>
      </c>
    </row>
    <row r="248" spans="1:30">
      <c r="A248" s="4">
        <v>43748.25</v>
      </c>
      <c r="B248">
        <v>43748</v>
      </c>
      <c r="C248" s="3">
        <v>0.25</v>
      </c>
      <c r="D248" s="3">
        <v>6</v>
      </c>
      <c r="E248" s="3">
        <v>10</v>
      </c>
      <c r="F248" s="3">
        <v>0.2</v>
      </c>
      <c r="G248" s="5">
        <v>0.3</v>
      </c>
      <c r="H248" s="3">
        <v>0.5</v>
      </c>
      <c r="I248" s="3">
        <v>1.55139</v>
      </c>
      <c r="J248" s="12">
        <f t="shared" si="9"/>
        <v>1.2333333333333332</v>
      </c>
      <c r="K248" s="4">
        <v>43748.25</v>
      </c>
      <c r="L248" s="3">
        <f t="shared" si="10"/>
        <v>10</v>
      </c>
      <c r="M248" s="3">
        <f t="shared" si="11"/>
        <v>6</v>
      </c>
      <c r="N248" s="3">
        <v>58</v>
      </c>
      <c r="O248" s="3">
        <v>28</v>
      </c>
      <c r="P248" s="3">
        <v>58</v>
      </c>
      <c r="Q248" s="3">
        <v>0</v>
      </c>
      <c r="R248" s="3"/>
      <c r="S248" s="3">
        <f>IF(ISBLANK(Table13[[#This Row],[T1]]),0,IF(Table13[[#This Row],[T1]]&gt;0,1,0))</f>
        <v>1</v>
      </c>
      <c r="T248" s="3">
        <f>IF(ISBLANK(Table13[[#This Row],[T2]]),0,IF(Table13[[#This Row],[T2]]&gt;0,1,0))</f>
        <v>1</v>
      </c>
      <c r="U248" s="3">
        <f>IF(ISBLANK(Table13[[#This Row],[T3]]),0,IF(Table13[[#This Row],[T3]]&gt;0,1,0))</f>
        <v>1</v>
      </c>
      <c r="V248" s="3">
        <f>IF(ISBLANK(Table13[[#This Row],[T4]]),0,IF(Table13[[#This Row],[T4]]&gt;0,1,0))</f>
        <v>0</v>
      </c>
      <c r="W248" s="25">
        <v>57</v>
      </c>
      <c r="X248" s="23">
        <v>11</v>
      </c>
      <c r="Y248" s="3">
        <v>0.5</v>
      </c>
      <c r="Z248" s="3"/>
      <c r="AB248" s="30">
        <v>218</v>
      </c>
      <c r="AC248" s="30">
        <v>1.4193396593172514</v>
      </c>
      <c r="AD248" s="30">
        <v>-0.91933965931725137</v>
      </c>
    </row>
    <row r="249" spans="1:30">
      <c r="A249" s="4">
        <v>43748.291666666664</v>
      </c>
      <c r="B249">
        <v>43748</v>
      </c>
      <c r="C249" s="3">
        <v>0.29166666666666669</v>
      </c>
      <c r="D249" s="3">
        <v>7</v>
      </c>
      <c r="E249" s="3">
        <v>10</v>
      </c>
      <c r="F249" s="3">
        <v>2.4</v>
      </c>
      <c r="G249" s="5">
        <v>1.7</v>
      </c>
      <c r="H249" s="3">
        <v>4.0999999999999996</v>
      </c>
      <c r="I249" s="3">
        <v>1.55139</v>
      </c>
      <c r="J249" s="12">
        <f t="shared" si="9"/>
        <v>1.2583333333333333</v>
      </c>
      <c r="K249" s="4">
        <v>43748.291666666664</v>
      </c>
      <c r="L249" s="3">
        <f t="shared" si="10"/>
        <v>10</v>
      </c>
      <c r="M249" s="3">
        <f t="shared" si="11"/>
        <v>7</v>
      </c>
      <c r="N249" s="3">
        <v>57</v>
      </c>
      <c r="O249" s="3">
        <v>43</v>
      </c>
      <c r="P249" s="3">
        <v>57</v>
      </c>
      <c r="Q249" s="3">
        <v>0</v>
      </c>
      <c r="R249" s="3"/>
      <c r="S249" s="3">
        <f>IF(ISBLANK(Table13[[#This Row],[T1]]),0,IF(Table13[[#This Row],[T1]]&gt;0,1,0))</f>
        <v>1</v>
      </c>
      <c r="T249" s="3">
        <f>IF(ISBLANK(Table13[[#This Row],[T2]]),0,IF(Table13[[#This Row],[T2]]&gt;0,1,0))</f>
        <v>1</v>
      </c>
      <c r="U249" s="3">
        <f>IF(ISBLANK(Table13[[#This Row],[T3]]),0,IF(Table13[[#This Row],[T3]]&gt;0,1,0))</f>
        <v>1</v>
      </c>
      <c r="V249" s="3">
        <f>IF(ISBLANK(Table13[[#This Row],[T4]]),0,IF(Table13[[#This Row],[T4]]&gt;0,1,0))</f>
        <v>0</v>
      </c>
      <c r="W249" s="26">
        <v>59</v>
      </c>
      <c r="X249" s="22">
        <v>13</v>
      </c>
      <c r="Y249" s="3">
        <v>4.0999999999999996</v>
      </c>
      <c r="Z249" s="3"/>
      <c r="AB249" s="30">
        <v>219</v>
      </c>
      <c r="AC249" s="30">
        <v>1.4926572535955331</v>
      </c>
      <c r="AD249" s="30">
        <v>0.50734274640446686</v>
      </c>
    </row>
    <row r="250" spans="1:30">
      <c r="A250" s="4">
        <v>43748.333333333336</v>
      </c>
      <c r="B250">
        <v>43748</v>
      </c>
      <c r="C250" s="3">
        <v>0.33333333333333331</v>
      </c>
      <c r="D250" s="3">
        <v>8</v>
      </c>
      <c r="E250" s="3">
        <v>10</v>
      </c>
      <c r="F250" s="3">
        <v>0.5</v>
      </c>
      <c r="G250" s="5">
        <v>0.7</v>
      </c>
      <c r="H250" s="3">
        <v>1.2</v>
      </c>
      <c r="I250" s="3">
        <v>1.55139</v>
      </c>
      <c r="J250" s="12">
        <f t="shared" si="9"/>
        <v>1.2666666666666668</v>
      </c>
      <c r="K250" s="4">
        <v>43748.333333333336</v>
      </c>
      <c r="L250" s="3">
        <f t="shared" si="10"/>
        <v>10</v>
      </c>
      <c r="M250" s="3">
        <f t="shared" si="11"/>
        <v>8</v>
      </c>
      <c r="N250" s="3">
        <v>0</v>
      </c>
      <c r="O250" s="3">
        <v>43</v>
      </c>
      <c r="P250" s="3">
        <v>58</v>
      </c>
      <c r="Q250" s="3">
        <v>0</v>
      </c>
      <c r="R250" s="3"/>
      <c r="S250" s="3">
        <f>IF(ISBLANK(Table13[[#This Row],[T1]]),0,IF(Table13[[#This Row],[T1]]&gt;0,1,0))</f>
        <v>1</v>
      </c>
      <c r="T250" s="3">
        <f>IF(ISBLANK(Table13[[#This Row],[T2]]),0,IF(Table13[[#This Row],[T2]]&gt;0,1,0))</f>
        <v>0</v>
      </c>
      <c r="U250" s="3">
        <f>IF(ISBLANK(Table13[[#This Row],[T3]]),0,IF(Table13[[#This Row],[T3]]&gt;0,1,0))</f>
        <v>0</v>
      </c>
      <c r="V250" s="3">
        <f>IF(ISBLANK(Table13[[#This Row],[T4]]),0,IF(Table13[[#This Row],[T4]]&gt;0,1,0))</f>
        <v>0</v>
      </c>
      <c r="W250" s="25">
        <v>62</v>
      </c>
      <c r="X250" s="23">
        <v>17</v>
      </c>
      <c r="Y250" s="3">
        <v>1.2</v>
      </c>
      <c r="Z250" s="3"/>
      <c r="AB250" s="30">
        <v>220</v>
      </c>
      <c r="AC250" s="30">
        <v>1.4726518396635606</v>
      </c>
      <c r="AD250" s="30">
        <v>-0.87265183966356052</v>
      </c>
    </row>
    <row r="251" spans="1:30">
      <c r="A251" s="4">
        <v>43748.375</v>
      </c>
      <c r="B251">
        <v>43748</v>
      </c>
      <c r="C251" s="3">
        <v>0.375</v>
      </c>
      <c r="D251" s="3">
        <v>9</v>
      </c>
      <c r="E251" s="3">
        <v>10</v>
      </c>
      <c r="F251" s="3">
        <v>2.6</v>
      </c>
      <c r="G251" s="5">
        <v>0.5</v>
      </c>
      <c r="H251" s="3">
        <v>3.1</v>
      </c>
      <c r="I251" s="3">
        <v>1.55139</v>
      </c>
      <c r="J251" s="12">
        <f t="shared" si="9"/>
        <v>1.2541666666666667</v>
      </c>
      <c r="K251" s="4">
        <v>43748.375</v>
      </c>
      <c r="L251" s="3">
        <f t="shared" si="10"/>
        <v>10</v>
      </c>
      <c r="M251" s="3">
        <f t="shared" si="11"/>
        <v>9</v>
      </c>
      <c r="N251" s="3">
        <v>0</v>
      </c>
      <c r="O251" s="3">
        <v>28</v>
      </c>
      <c r="P251" s="3">
        <v>10</v>
      </c>
      <c r="Q251" s="3">
        <v>0</v>
      </c>
      <c r="R251" s="3"/>
      <c r="S251" s="3">
        <f>IF(ISBLANK(Table13[[#This Row],[T1]]),0,IF(Table13[[#This Row],[T1]]&gt;0,1,0))</f>
        <v>1</v>
      </c>
      <c r="T251" s="3">
        <f>IF(ISBLANK(Table13[[#This Row],[T2]]),0,IF(Table13[[#This Row],[T2]]&gt;0,1,0))</f>
        <v>0</v>
      </c>
      <c r="U251" s="3">
        <f>IF(ISBLANK(Table13[[#This Row],[T3]]),0,IF(Table13[[#This Row],[T3]]&gt;0,1,0))</f>
        <v>0</v>
      </c>
      <c r="V251" s="3">
        <f>IF(ISBLANK(Table13[[#This Row],[T4]]),0,IF(Table13[[#This Row],[T4]]&gt;0,1,0))</f>
        <v>0</v>
      </c>
      <c r="W251" s="26">
        <v>65</v>
      </c>
      <c r="X251" s="22">
        <v>21</v>
      </c>
      <c r="Y251" s="3">
        <v>3.1</v>
      </c>
      <c r="Z251" s="3"/>
      <c r="AB251" s="30">
        <v>221</v>
      </c>
      <c r="AC251" s="30">
        <v>1.4870514668779067</v>
      </c>
      <c r="AD251" s="30">
        <v>-1.0870514668779068</v>
      </c>
    </row>
    <row r="252" spans="1:30">
      <c r="A252" s="4">
        <v>43748.416666666664</v>
      </c>
      <c r="B252">
        <v>43748</v>
      </c>
      <c r="C252" s="3">
        <v>0.41666666666666669</v>
      </c>
      <c r="D252" s="3">
        <v>10</v>
      </c>
      <c r="E252" s="3">
        <v>10</v>
      </c>
      <c r="F252" s="3">
        <v>0.4</v>
      </c>
      <c r="G252" s="5">
        <v>0.2</v>
      </c>
      <c r="H252" s="3">
        <v>0.60000000000000009</v>
      </c>
      <c r="I252" s="3">
        <v>1.55139</v>
      </c>
      <c r="J252" s="12">
        <f t="shared" si="9"/>
        <v>1.2333333333333336</v>
      </c>
      <c r="K252" s="4">
        <v>43748.416666666664</v>
      </c>
      <c r="L252" s="3">
        <f t="shared" si="10"/>
        <v>10</v>
      </c>
      <c r="M252" s="3">
        <f t="shared" si="11"/>
        <v>10</v>
      </c>
      <c r="N252" s="3">
        <v>0</v>
      </c>
      <c r="O252" s="3">
        <v>0</v>
      </c>
      <c r="P252" s="3">
        <v>23</v>
      </c>
      <c r="Q252" s="3">
        <v>0</v>
      </c>
      <c r="R252" s="3"/>
      <c r="S252" s="3">
        <f>IF(ISBLANK(Table13[[#This Row],[T1]]),0,IF(Table13[[#This Row],[T1]]&gt;0,1,0))</f>
        <v>0</v>
      </c>
      <c r="T252" s="3">
        <f>IF(ISBLANK(Table13[[#This Row],[T2]]),0,IF(Table13[[#This Row],[T2]]&gt;0,1,0))</f>
        <v>1</v>
      </c>
      <c r="U252" s="3">
        <f>IF(ISBLANK(Table13[[#This Row],[T3]]),0,IF(Table13[[#This Row],[T3]]&gt;0,1,0))</f>
        <v>0</v>
      </c>
      <c r="V252" s="3">
        <f>IF(ISBLANK(Table13[[#This Row],[T4]]),0,IF(Table13[[#This Row],[T4]]&gt;0,1,0))</f>
        <v>0</v>
      </c>
      <c r="W252" s="25">
        <v>68</v>
      </c>
      <c r="X252" s="23">
        <v>21</v>
      </c>
      <c r="Y252" s="3">
        <v>0.60000000000000009</v>
      </c>
      <c r="Z252" s="3"/>
      <c r="AB252" s="30">
        <v>222</v>
      </c>
      <c r="AC252" s="30">
        <v>1.4763890308086447</v>
      </c>
      <c r="AD252" s="30">
        <v>-1.0763890308086448</v>
      </c>
    </row>
    <row r="253" spans="1:30">
      <c r="A253" s="4">
        <v>43748.458333333336</v>
      </c>
      <c r="B253">
        <v>43748</v>
      </c>
      <c r="C253" s="3">
        <v>0.45833333333333331</v>
      </c>
      <c r="D253" s="3">
        <v>11</v>
      </c>
      <c r="E253" s="3">
        <v>10</v>
      </c>
      <c r="F253" s="3">
        <v>0.5</v>
      </c>
      <c r="G253" s="5">
        <v>0.2</v>
      </c>
      <c r="H253" s="3">
        <v>0.7</v>
      </c>
      <c r="I253" s="3">
        <v>1.55139</v>
      </c>
      <c r="J253" s="12">
        <f t="shared" si="9"/>
        <v>1.3583333333333334</v>
      </c>
      <c r="K253" s="4">
        <v>43748.458333333336</v>
      </c>
      <c r="L253" s="3">
        <f t="shared" si="10"/>
        <v>10</v>
      </c>
      <c r="M253" s="3">
        <f t="shared" si="11"/>
        <v>11</v>
      </c>
      <c r="N253" s="3">
        <v>0</v>
      </c>
      <c r="O253" s="3">
        <v>0</v>
      </c>
      <c r="P253" s="3">
        <v>58</v>
      </c>
      <c r="Q253" s="3">
        <v>0</v>
      </c>
      <c r="R253" s="3"/>
      <c r="S253" s="3">
        <f>IF(ISBLANK(Table13[[#This Row],[T1]]),0,IF(Table13[[#This Row],[T1]]&gt;0,1,0))</f>
        <v>0</v>
      </c>
      <c r="T253" s="3">
        <f>IF(ISBLANK(Table13[[#This Row],[T2]]),0,IF(Table13[[#This Row],[T2]]&gt;0,1,0))</f>
        <v>1</v>
      </c>
      <c r="U253" s="3">
        <f>IF(ISBLANK(Table13[[#This Row],[T3]]),0,IF(Table13[[#This Row],[T3]]&gt;0,1,0))</f>
        <v>0</v>
      </c>
      <c r="V253" s="3">
        <f>IF(ISBLANK(Table13[[#This Row],[T4]]),0,IF(Table13[[#This Row],[T4]]&gt;0,1,0))</f>
        <v>0</v>
      </c>
      <c r="W253" s="26">
        <v>72</v>
      </c>
      <c r="X253" s="22">
        <v>21</v>
      </c>
      <c r="Y253" s="3">
        <v>0.7</v>
      </c>
      <c r="Z253" s="3"/>
      <c r="AB253" s="30">
        <v>223</v>
      </c>
      <c r="AC253" s="30">
        <v>1.6422475849127656</v>
      </c>
      <c r="AD253" s="30">
        <v>0.35775241508723443</v>
      </c>
    </row>
    <row r="254" spans="1:30">
      <c r="A254" s="4">
        <v>43748.5</v>
      </c>
      <c r="B254">
        <v>43748</v>
      </c>
      <c r="C254" s="3">
        <v>0.5</v>
      </c>
      <c r="D254" s="3">
        <v>12</v>
      </c>
      <c r="E254" s="3">
        <v>10</v>
      </c>
      <c r="F254" s="3">
        <v>0.4</v>
      </c>
      <c r="G254" s="5">
        <v>0.4</v>
      </c>
      <c r="H254" s="3">
        <v>0.8</v>
      </c>
      <c r="I254" s="3">
        <v>1.55139</v>
      </c>
      <c r="J254" s="12">
        <f t="shared" si="9"/>
        <v>1.3958333333333337</v>
      </c>
      <c r="K254" s="4">
        <v>43748.5</v>
      </c>
      <c r="L254" s="3">
        <f t="shared" si="10"/>
        <v>10</v>
      </c>
      <c r="M254" s="3">
        <f t="shared" si="11"/>
        <v>12</v>
      </c>
      <c r="N254" s="3">
        <v>0</v>
      </c>
      <c r="O254" s="3">
        <v>0</v>
      </c>
      <c r="P254" s="3">
        <v>57</v>
      </c>
      <c r="Q254" s="3">
        <v>0</v>
      </c>
      <c r="R254" s="3"/>
      <c r="S254" s="3">
        <f>IF(ISBLANK(Table13[[#This Row],[T1]]),0,IF(Table13[[#This Row],[T1]]&gt;0,1,0))</f>
        <v>1</v>
      </c>
      <c r="T254" s="3">
        <f>IF(ISBLANK(Table13[[#This Row],[T2]]),0,IF(Table13[[#This Row],[T2]]&gt;0,1,0))</f>
        <v>1</v>
      </c>
      <c r="U254" s="3">
        <f>IF(ISBLANK(Table13[[#This Row],[T3]]),0,IF(Table13[[#This Row],[T3]]&gt;0,1,0))</f>
        <v>0</v>
      </c>
      <c r="V254" s="3">
        <f>IF(ISBLANK(Table13[[#This Row],[T4]]),0,IF(Table13[[#This Row],[T4]]&gt;0,1,0))</f>
        <v>0</v>
      </c>
      <c r="W254" s="25">
        <v>74</v>
      </c>
      <c r="X254" s="23">
        <v>21</v>
      </c>
      <c r="Y254" s="3">
        <v>0.8</v>
      </c>
      <c r="Z254" s="3"/>
      <c r="AB254" s="30">
        <v>224</v>
      </c>
      <c r="AC254" s="30">
        <v>1.5457365229234183</v>
      </c>
      <c r="AD254" s="30">
        <v>-0.14573652292341843</v>
      </c>
    </row>
    <row r="255" spans="1:30">
      <c r="A255" s="4">
        <v>43748.541666666664</v>
      </c>
      <c r="B255">
        <v>43748</v>
      </c>
      <c r="C255" s="3">
        <v>0.54166666666666663</v>
      </c>
      <c r="D255" s="3">
        <v>13</v>
      </c>
      <c r="E255" s="3">
        <v>10</v>
      </c>
      <c r="F255" s="3">
        <v>0.4</v>
      </c>
      <c r="G255" s="5">
        <v>0.4</v>
      </c>
      <c r="H255" s="3">
        <v>0.8</v>
      </c>
      <c r="I255" s="3">
        <v>1.55139</v>
      </c>
      <c r="J255" s="12">
        <f t="shared" si="9"/>
        <v>1.4041666666666668</v>
      </c>
      <c r="K255" s="4">
        <v>43748.541666666664</v>
      </c>
      <c r="L255" s="3">
        <f t="shared" si="10"/>
        <v>10</v>
      </c>
      <c r="M255" s="3">
        <f t="shared" si="11"/>
        <v>13</v>
      </c>
      <c r="N255" s="3">
        <v>0</v>
      </c>
      <c r="O255" s="3">
        <v>0</v>
      </c>
      <c r="P255" s="3">
        <v>58</v>
      </c>
      <c r="Q255" s="3">
        <v>0</v>
      </c>
      <c r="R255" s="3"/>
      <c r="S255" s="3">
        <f>IF(ISBLANK(Table13[[#This Row],[T1]]),0,IF(Table13[[#This Row],[T1]]&gt;0,1,0))</f>
        <v>0</v>
      </c>
      <c r="T255" s="3">
        <f>IF(ISBLANK(Table13[[#This Row],[T2]]),0,IF(Table13[[#This Row],[T2]]&gt;0,1,0))</f>
        <v>0</v>
      </c>
      <c r="U255" s="3">
        <f>IF(ISBLANK(Table13[[#This Row],[T3]]),0,IF(Table13[[#This Row],[T3]]&gt;0,1,0))</f>
        <v>0</v>
      </c>
      <c r="V255" s="3">
        <f>IF(ISBLANK(Table13[[#This Row],[T4]]),0,IF(Table13[[#This Row],[T4]]&gt;0,1,0))</f>
        <v>0</v>
      </c>
      <c r="W255" s="26">
        <v>78</v>
      </c>
      <c r="X255" s="22">
        <v>17</v>
      </c>
      <c r="Y255" s="3">
        <v>0.8</v>
      </c>
      <c r="Z255" s="3"/>
      <c r="AB255" s="30">
        <v>225</v>
      </c>
      <c r="AC255" s="30">
        <v>1.5889354045664565</v>
      </c>
      <c r="AD255" s="30">
        <v>1.4110645954335435</v>
      </c>
    </row>
    <row r="256" spans="1:30">
      <c r="A256" s="4">
        <v>43748.583333333336</v>
      </c>
      <c r="B256">
        <v>43748</v>
      </c>
      <c r="C256" s="3">
        <v>0.58333333333333337</v>
      </c>
      <c r="D256" s="3">
        <v>14</v>
      </c>
      <c r="E256" s="3">
        <v>10</v>
      </c>
      <c r="F256" s="3">
        <v>0.5</v>
      </c>
      <c r="G256" s="5">
        <v>0.4</v>
      </c>
      <c r="H256" s="3">
        <v>0.9</v>
      </c>
      <c r="I256" s="3">
        <v>1.55139</v>
      </c>
      <c r="J256" s="12">
        <f t="shared" si="9"/>
        <v>1.4083333333333334</v>
      </c>
      <c r="K256" s="4">
        <v>43748.583333333336</v>
      </c>
      <c r="L256" s="3">
        <f t="shared" si="10"/>
        <v>10</v>
      </c>
      <c r="M256" s="3">
        <f t="shared" si="11"/>
        <v>14</v>
      </c>
      <c r="N256" s="3">
        <v>0</v>
      </c>
      <c r="O256" s="3">
        <v>0</v>
      </c>
      <c r="P256" s="3">
        <v>58</v>
      </c>
      <c r="Q256" s="3">
        <v>0</v>
      </c>
      <c r="R256" s="3"/>
      <c r="S256" s="3">
        <f>IF(ISBLANK(Table13[[#This Row],[T1]]),0,IF(Table13[[#This Row],[T1]]&gt;0,1,0))</f>
        <v>0</v>
      </c>
      <c r="T256" s="3">
        <f>IF(ISBLANK(Table13[[#This Row],[T2]]),0,IF(Table13[[#This Row],[T2]]&gt;0,1,0))</f>
        <v>0</v>
      </c>
      <c r="U256" s="3">
        <f>IF(ISBLANK(Table13[[#This Row],[T3]]),0,IF(Table13[[#This Row],[T3]]&gt;0,1,0))</f>
        <v>0</v>
      </c>
      <c r="V256" s="3">
        <f>IF(ISBLANK(Table13[[#This Row],[T4]]),0,IF(Table13[[#This Row],[T4]]&gt;0,1,0))</f>
        <v>0</v>
      </c>
      <c r="W256" s="25">
        <v>78</v>
      </c>
      <c r="X256" s="23">
        <v>17</v>
      </c>
      <c r="Y256" s="3">
        <v>0.9</v>
      </c>
      <c r="Z256" s="3"/>
      <c r="AB256" s="30">
        <v>226</v>
      </c>
      <c r="AC256" s="30">
        <v>1.3637848290020758</v>
      </c>
      <c r="AD256" s="30">
        <v>1.0362151709979242</v>
      </c>
    </row>
    <row r="257" spans="1:30">
      <c r="A257" s="4">
        <v>43748.625</v>
      </c>
      <c r="B257">
        <v>43748</v>
      </c>
      <c r="C257" s="3">
        <v>0.625</v>
      </c>
      <c r="D257" s="3">
        <v>15</v>
      </c>
      <c r="E257" s="3">
        <v>10</v>
      </c>
      <c r="F257" s="3">
        <v>1.2</v>
      </c>
      <c r="G257" s="5">
        <v>0.8</v>
      </c>
      <c r="H257" s="3">
        <v>2</v>
      </c>
      <c r="I257" s="3">
        <v>1.55139</v>
      </c>
      <c r="J257" s="12">
        <f t="shared" si="9"/>
        <v>1.4083333333333334</v>
      </c>
      <c r="K257" s="4">
        <v>43748.625</v>
      </c>
      <c r="L257" s="3">
        <f t="shared" si="10"/>
        <v>10</v>
      </c>
      <c r="M257" s="3">
        <f t="shared" si="11"/>
        <v>15</v>
      </c>
      <c r="N257" s="3">
        <v>0</v>
      </c>
      <c r="O257" s="3">
        <v>0</v>
      </c>
      <c r="P257" s="3">
        <v>55</v>
      </c>
      <c r="Q257" s="3">
        <v>0</v>
      </c>
      <c r="R257" s="3"/>
      <c r="S257" s="3">
        <f>IF(ISBLANK(Table13[[#This Row],[T1]]),0,IF(Table13[[#This Row],[T1]]&gt;0,1,0))</f>
        <v>0</v>
      </c>
      <c r="T257" s="3">
        <f>IF(ISBLANK(Table13[[#This Row],[T2]]),0,IF(Table13[[#This Row],[T2]]&gt;0,1,0))</f>
        <v>0</v>
      </c>
      <c r="U257" s="3">
        <f>IF(ISBLANK(Table13[[#This Row],[T3]]),0,IF(Table13[[#This Row],[T3]]&gt;0,1,0))</f>
        <v>0</v>
      </c>
      <c r="V257" s="3">
        <f>IF(ISBLANK(Table13[[#This Row],[T4]]),0,IF(Table13[[#This Row],[T4]]&gt;0,1,0))</f>
        <v>0</v>
      </c>
      <c r="W257" s="26">
        <v>78</v>
      </c>
      <c r="X257" s="22">
        <v>17</v>
      </c>
      <c r="Y257" s="3">
        <v>2</v>
      </c>
      <c r="Z257" s="3"/>
      <c r="AB257" s="30">
        <v>227</v>
      </c>
      <c r="AC257" s="30">
        <v>1.1872638388286934</v>
      </c>
      <c r="AD257" s="30">
        <v>-0.4872638388286934</v>
      </c>
    </row>
    <row r="258" spans="1:30">
      <c r="A258" s="4">
        <v>43748.666666666664</v>
      </c>
      <c r="B258">
        <v>43748</v>
      </c>
      <c r="C258" s="3">
        <v>0.66666666666666663</v>
      </c>
      <c r="D258" s="3">
        <v>16</v>
      </c>
      <c r="E258" s="3">
        <v>10</v>
      </c>
      <c r="F258" s="3">
        <v>0.4</v>
      </c>
      <c r="G258" s="5">
        <v>0.4</v>
      </c>
      <c r="H258" s="3">
        <v>0.8</v>
      </c>
      <c r="I258" s="3">
        <v>1.55139</v>
      </c>
      <c r="J258" s="12">
        <f t="shared" ref="J258:J321" si="12">AVERAGE(H258:H281)</f>
        <v>1.3583333333333334</v>
      </c>
      <c r="K258" s="4">
        <v>43748.666666666664</v>
      </c>
      <c r="L258" s="3">
        <f t="shared" ref="L258:L321" si="13">DAY(K258)</f>
        <v>10</v>
      </c>
      <c r="M258" s="3">
        <f t="shared" ref="M258:M321" si="14">HOUR(K258)</f>
        <v>16</v>
      </c>
      <c r="N258" s="3">
        <v>0</v>
      </c>
      <c r="O258" s="3">
        <v>0</v>
      </c>
      <c r="P258" s="3">
        <v>57</v>
      </c>
      <c r="Q258" s="3">
        <v>0</v>
      </c>
      <c r="R258" s="3"/>
      <c r="S258" s="3">
        <f>IF(ISBLANK(Table13[[#This Row],[T1]]),0,IF(Table13[[#This Row],[T1]]&gt;0,1,0))</f>
        <v>0</v>
      </c>
      <c r="T258" s="3">
        <f>IF(ISBLANK(Table13[[#This Row],[T2]]),0,IF(Table13[[#This Row],[T2]]&gt;0,1,0))</f>
        <v>0</v>
      </c>
      <c r="U258" s="3">
        <f>IF(ISBLANK(Table13[[#This Row],[T3]]),0,IF(Table13[[#This Row],[T3]]&gt;0,1,0))</f>
        <v>0</v>
      </c>
      <c r="V258" s="3">
        <f>IF(ISBLANK(Table13[[#This Row],[T4]]),0,IF(Table13[[#This Row],[T4]]&gt;0,1,0))</f>
        <v>0</v>
      </c>
      <c r="W258" s="25">
        <v>76</v>
      </c>
      <c r="X258" s="23">
        <v>17</v>
      </c>
      <c r="Y258" s="3">
        <v>0.8</v>
      </c>
      <c r="Z258" s="3"/>
      <c r="AB258" s="30">
        <v>228</v>
      </c>
      <c r="AC258" s="30">
        <v>1.0800903407700841</v>
      </c>
      <c r="AD258" s="30">
        <v>-0.58009034077008415</v>
      </c>
    </row>
    <row r="259" spans="1:30">
      <c r="A259" s="4">
        <v>43748.708333333336</v>
      </c>
      <c r="B259">
        <v>43748</v>
      </c>
      <c r="C259" s="3">
        <v>0.70833333333333337</v>
      </c>
      <c r="D259" s="3">
        <v>17</v>
      </c>
      <c r="E259" s="3">
        <v>10</v>
      </c>
      <c r="F259" s="3">
        <v>0.4</v>
      </c>
      <c r="G259" s="5">
        <v>1.7</v>
      </c>
      <c r="H259" s="3">
        <v>2.1</v>
      </c>
      <c r="I259" s="3">
        <v>1.55139</v>
      </c>
      <c r="J259" s="12">
        <f t="shared" si="12"/>
        <v>1.3583333333333334</v>
      </c>
      <c r="K259" s="4">
        <v>43748.708333333336</v>
      </c>
      <c r="L259" s="3">
        <f t="shared" si="13"/>
        <v>10</v>
      </c>
      <c r="M259" s="3">
        <f t="shared" si="14"/>
        <v>17</v>
      </c>
      <c r="N259" s="3">
        <v>0</v>
      </c>
      <c r="O259" s="3">
        <v>0</v>
      </c>
      <c r="P259" s="3">
        <v>56</v>
      </c>
      <c r="Q259" s="3">
        <v>0</v>
      </c>
      <c r="R259" s="3"/>
      <c r="S259" s="3">
        <f>IF(ISBLANK(Table13[[#This Row],[T1]]),0,IF(Table13[[#This Row],[T1]]&gt;0,1,0))</f>
        <v>0</v>
      </c>
      <c r="T259" s="3">
        <f>IF(ISBLANK(Table13[[#This Row],[T2]]),0,IF(Table13[[#This Row],[T2]]&gt;0,1,0))</f>
        <v>0</v>
      </c>
      <c r="U259" s="3">
        <f>IF(ISBLANK(Table13[[#This Row],[T3]]),0,IF(Table13[[#This Row],[T3]]&gt;0,1,0))</f>
        <v>0</v>
      </c>
      <c r="V259" s="3">
        <f>IF(ISBLANK(Table13[[#This Row],[T4]]),0,IF(Table13[[#This Row],[T4]]&gt;0,1,0))</f>
        <v>0</v>
      </c>
      <c r="W259" s="26">
        <v>72</v>
      </c>
      <c r="X259" s="22">
        <v>21</v>
      </c>
      <c r="Y259" s="3">
        <v>2.1</v>
      </c>
      <c r="Z259" s="3"/>
      <c r="AB259" s="30">
        <v>229</v>
      </c>
      <c r="AC259" s="30">
        <v>1.0086413420643445</v>
      </c>
      <c r="AD259" s="30">
        <v>-0.50864134206434453</v>
      </c>
    </row>
    <row r="260" spans="1:30">
      <c r="A260" s="4">
        <v>43748.75</v>
      </c>
      <c r="B260">
        <v>43748</v>
      </c>
      <c r="C260" s="3">
        <v>0.75</v>
      </c>
      <c r="D260" s="3">
        <v>18</v>
      </c>
      <c r="E260" s="3">
        <v>10</v>
      </c>
      <c r="F260" s="3">
        <v>1.3</v>
      </c>
      <c r="G260" s="5">
        <v>0.6</v>
      </c>
      <c r="H260" s="3">
        <v>1.9</v>
      </c>
      <c r="I260" s="3">
        <v>1.55139</v>
      </c>
      <c r="J260" s="12">
        <f t="shared" si="12"/>
        <v>1.3416666666666668</v>
      </c>
      <c r="K260" s="4">
        <v>43748.75</v>
      </c>
      <c r="L260" s="3">
        <f t="shared" si="13"/>
        <v>10</v>
      </c>
      <c r="M260" s="3">
        <f t="shared" si="14"/>
        <v>18</v>
      </c>
      <c r="N260" s="3">
        <v>0</v>
      </c>
      <c r="O260" s="3">
        <v>0</v>
      </c>
      <c r="P260" s="3">
        <v>57</v>
      </c>
      <c r="Q260" s="3">
        <v>0</v>
      </c>
      <c r="R260" s="3"/>
      <c r="S260" s="3">
        <f>IF(ISBLANK(Table13[[#This Row],[T1]]),0,IF(Table13[[#This Row],[T1]]&gt;0,1,0))</f>
        <v>0</v>
      </c>
      <c r="T260" s="3">
        <f>IF(ISBLANK(Table13[[#This Row],[T2]]),0,IF(Table13[[#This Row],[T2]]&gt;0,1,0))</f>
        <v>0</v>
      </c>
      <c r="U260" s="3">
        <f>IF(ISBLANK(Table13[[#This Row],[T3]]),0,IF(Table13[[#This Row],[T3]]&gt;0,1,0))</f>
        <v>0</v>
      </c>
      <c r="V260" s="3">
        <f>IF(ISBLANK(Table13[[#This Row],[T4]]),0,IF(Table13[[#This Row],[T4]]&gt;0,1,0))</f>
        <v>0</v>
      </c>
      <c r="W260" s="25">
        <v>71</v>
      </c>
      <c r="X260" s="23">
        <v>21</v>
      </c>
      <c r="Y260" s="3">
        <v>1.9</v>
      </c>
      <c r="Z260" s="3"/>
      <c r="AB260" s="30">
        <v>230</v>
      </c>
      <c r="AC260" s="30">
        <v>0.98731646992582101</v>
      </c>
      <c r="AD260" s="30">
        <v>-0.28731646992582105</v>
      </c>
    </row>
    <row r="261" spans="1:30">
      <c r="A261" s="4">
        <v>43748.791666666664</v>
      </c>
      <c r="B261">
        <v>43748</v>
      </c>
      <c r="C261" s="3">
        <v>0.79166666666666663</v>
      </c>
      <c r="D261" s="3">
        <v>19</v>
      </c>
      <c r="E261" s="3">
        <v>10</v>
      </c>
      <c r="F261" s="3">
        <v>1</v>
      </c>
      <c r="G261" s="5">
        <v>0.4</v>
      </c>
      <c r="H261" s="3">
        <v>1.4</v>
      </c>
      <c r="I261" s="3">
        <v>1.55139</v>
      </c>
      <c r="J261" s="12">
        <f t="shared" si="12"/>
        <v>1.2875000000000001</v>
      </c>
      <c r="K261" s="4">
        <v>43748.791666666664</v>
      </c>
      <c r="L261" s="3">
        <f t="shared" si="13"/>
        <v>10</v>
      </c>
      <c r="M261" s="3">
        <f t="shared" si="14"/>
        <v>19</v>
      </c>
      <c r="N261" s="3">
        <v>0</v>
      </c>
      <c r="O261" s="3">
        <v>0</v>
      </c>
      <c r="P261" s="3">
        <v>58</v>
      </c>
      <c r="Q261" s="3">
        <v>0</v>
      </c>
      <c r="R261" s="3"/>
      <c r="S261" s="3">
        <f>IF(ISBLANK(Table13[[#This Row],[T1]]),0,IF(Table13[[#This Row],[T1]]&gt;0,1,0))</f>
        <v>0</v>
      </c>
      <c r="T261" s="3">
        <f>IF(ISBLANK(Table13[[#This Row],[T2]]),0,IF(Table13[[#This Row],[T2]]&gt;0,1,0))</f>
        <v>0</v>
      </c>
      <c r="U261" s="3">
        <f>IF(ISBLANK(Table13[[#This Row],[T3]]),0,IF(Table13[[#This Row],[T3]]&gt;0,1,0))</f>
        <v>1</v>
      </c>
      <c r="V261" s="3">
        <f>IF(ISBLANK(Table13[[#This Row],[T4]]),0,IF(Table13[[#This Row],[T4]]&gt;0,1,0))</f>
        <v>0</v>
      </c>
      <c r="W261" s="26">
        <v>68</v>
      </c>
      <c r="X261" s="22">
        <v>21</v>
      </c>
      <c r="Y261" s="3">
        <v>1.4</v>
      </c>
      <c r="Z261" s="3"/>
      <c r="AB261" s="30">
        <v>231</v>
      </c>
      <c r="AC261" s="30">
        <v>1.2139615866664193</v>
      </c>
      <c r="AD261" s="30">
        <v>-0.21396158666641929</v>
      </c>
    </row>
    <row r="262" spans="1:30">
      <c r="A262" s="4">
        <v>43748.833333333336</v>
      </c>
      <c r="B262">
        <v>43748</v>
      </c>
      <c r="C262" s="3">
        <v>0.83333333333333337</v>
      </c>
      <c r="D262" s="3">
        <v>20</v>
      </c>
      <c r="E262" s="3">
        <v>10</v>
      </c>
      <c r="F262" s="3">
        <v>0.4</v>
      </c>
      <c r="G262" s="5">
        <v>0.4</v>
      </c>
      <c r="H262" s="3">
        <v>0.8</v>
      </c>
      <c r="I262" s="3">
        <v>1.55139</v>
      </c>
      <c r="J262" s="12">
        <f t="shared" si="12"/>
        <v>1.2500000000000002</v>
      </c>
      <c r="K262" s="4">
        <v>43748.833333333336</v>
      </c>
      <c r="L262" s="3">
        <f t="shared" si="13"/>
        <v>10</v>
      </c>
      <c r="M262" s="3">
        <f t="shared" si="14"/>
        <v>20</v>
      </c>
      <c r="N262" s="3">
        <v>0</v>
      </c>
      <c r="O262" s="3">
        <v>0</v>
      </c>
      <c r="P262" s="3">
        <v>58</v>
      </c>
      <c r="Q262" s="3">
        <v>0</v>
      </c>
      <c r="R262" s="3"/>
      <c r="S262" s="3">
        <f>IF(ISBLANK(Table13[[#This Row],[T1]]),0,IF(Table13[[#This Row],[T1]]&gt;0,1,0))</f>
        <v>0</v>
      </c>
      <c r="T262" s="3">
        <f>IF(ISBLANK(Table13[[#This Row],[T2]]),0,IF(Table13[[#This Row],[T2]]&gt;0,1,0))</f>
        <v>0</v>
      </c>
      <c r="U262" s="3">
        <f>IF(ISBLANK(Table13[[#This Row],[T3]]),0,IF(Table13[[#This Row],[T3]]&gt;0,1,0))</f>
        <v>0</v>
      </c>
      <c r="V262" s="3">
        <f>IF(ISBLANK(Table13[[#This Row],[T4]]),0,IF(Table13[[#This Row],[T4]]&gt;0,1,0))</f>
        <v>0</v>
      </c>
      <c r="W262" s="25">
        <v>67</v>
      </c>
      <c r="X262" s="23">
        <v>21</v>
      </c>
      <c r="Y262" s="3">
        <v>0.8</v>
      </c>
      <c r="Z262" s="3"/>
      <c r="AB262" s="30">
        <v>232</v>
      </c>
      <c r="AC262" s="30">
        <v>1.0800903407700841</v>
      </c>
      <c r="AD262" s="30">
        <v>-0.18009034077008412</v>
      </c>
    </row>
    <row r="263" spans="1:30">
      <c r="A263" s="4">
        <v>43748.875</v>
      </c>
      <c r="B263">
        <v>43748</v>
      </c>
      <c r="C263" s="3">
        <v>0.875</v>
      </c>
      <c r="D263" s="3">
        <v>21</v>
      </c>
      <c r="E263" s="3">
        <v>10</v>
      </c>
      <c r="F263" s="3">
        <v>0.2</v>
      </c>
      <c r="G263" s="5">
        <v>0.5</v>
      </c>
      <c r="H263" s="3">
        <v>0.7</v>
      </c>
      <c r="I263" s="3">
        <v>1.55139</v>
      </c>
      <c r="J263" s="12">
        <f t="shared" si="12"/>
        <v>1.2375</v>
      </c>
      <c r="K263" s="4">
        <v>43748.875</v>
      </c>
      <c r="L263" s="3">
        <f t="shared" si="13"/>
        <v>10</v>
      </c>
      <c r="M263" s="3">
        <f t="shared" si="14"/>
        <v>21</v>
      </c>
      <c r="N263" s="3">
        <v>25</v>
      </c>
      <c r="O263" s="3">
        <v>0</v>
      </c>
      <c r="P263" s="3">
        <v>58</v>
      </c>
      <c r="Q263" s="3">
        <v>0</v>
      </c>
      <c r="R263" s="3"/>
      <c r="S263" s="3">
        <f>IF(ISBLANK(Table13[[#This Row],[T1]]),0,IF(Table13[[#This Row],[T1]]&gt;0,1,0))</f>
        <v>0</v>
      </c>
      <c r="T263" s="3">
        <f>IF(ISBLANK(Table13[[#This Row],[T2]]),0,IF(Table13[[#This Row],[T2]]&gt;0,1,0))</f>
        <v>0</v>
      </c>
      <c r="U263" s="3">
        <f>IF(ISBLANK(Table13[[#This Row],[T3]]),0,IF(Table13[[#This Row],[T3]]&gt;0,1,0))</f>
        <v>0</v>
      </c>
      <c r="V263" s="3">
        <f>IF(ISBLANK(Table13[[#This Row],[T4]]),0,IF(Table13[[#This Row],[T4]]&gt;0,1,0))</f>
        <v>0</v>
      </c>
      <c r="W263" s="26">
        <v>67</v>
      </c>
      <c r="X263" s="22">
        <v>11</v>
      </c>
      <c r="Y263" s="3">
        <v>0.7</v>
      </c>
      <c r="Z263" s="3"/>
      <c r="AB263" s="30">
        <v>233</v>
      </c>
      <c r="AC263" s="30">
        <v>1.1120776489778696</v>
      </c>
      <c r="AD263" s="30">
        <v>-0.3120776489778696</v>
      </c>
    </row>
    <row r="264" spans="1:30">
      <c r="A264" s="4">
        <v>43748.916666666664</v>
      </c>
      <c r="B264">
        <v>43748</v>
      </c>
      <c r="C264" s="3">
        <v>0.91666666666666663</v>
      </c>
      <c r="D264" s="3">
        <v>22</v>
      </c>
      <c r="E264" s="3">
        <v>10</v>
      </c>
      <c r="F264" s="3">
        <v>0.6</v>
      </c>
      <c r="G264" s="5">
        <v>0.6</v>
      </c>
      <c r="H264" s="3">
        <v>1.2</v>
      </c>
      <c r="I264" s="3">
        <v>1.55139</v>
      </c>
      <c r="J264" s="12">
        <f t="shared" si="12"/>
        <v>1.2375</v>
      </c>
      <c r="K264" s="4">
        <v>43748.916666666664</v>
      </c>
      <c r="L264" s="3">
        <f t="shared" si="13"/>
        <v>10</v>
      </c>
      <c r="M264" s="3">
        <f t="shared" si="14"/>
        <v>22</v>
      </c>
      <c r="N264" s="3">
        <v>57</v>
      </c>
      <c r="O264" s="3">
        <v>45</v>
      </c>
      <c r="P264" s="3">
        <v>57</v>
      </c>
      <c r="Q264" s="3">
        <v>0</v>
      </c>
      <c r="R264" s="3"/>
      <c r="S264" s="3">
        <f>IF(ISBLANK(Table13[[#This Row],[T1]]),0,IF(Table13[[#This Row],[T1]]&gt;0,1,0))</f>
        <v>0</v>
      </c>
      <c r="T264" s="3">
        <f>IF(ISBLANK(Table13[[#This Row],[T2]]),0,IF(Table13[[#This Row],[T2]]&gt;0,1,0))</f>
        <v>0</v>
      </c>
      <c r="U264" s="3">
        <f>IF(ISBLANK(Table13[[#This Row],[T3]]),0,IF(Table13[[#This Row],[T3]]&gt;0,1,0))</f>
        <v>0</v>
      </c>
      <c r="V264" s="3">
        <f>IF(ISBLANK(Table13[[#This Row],[T4]]),0,IF(Table13[[#This Row],[T4]]&gt;0,1,0))</f>
        <v>0</v>
      </c>
      <c r="W264" s="25">
        <v>66</v>
      </c>
      <c r="X264" s="23">
        <v>21</v>
      </c>
      <c r="Y264" s="3">
        <v>1.2</v>
      </c>
      <c r="Z264" s="3"/>
      <c r="AB264" s="30">
        <v>234</v>
      </c>
      <c r="AC264" s="30">
        <v>1.347890660611512</v>
      </c>
      <c r="AD264" s="30">
        <v>0.15210933938848803</v>
      </c>
    </row>
    <row r="265" spans="1:30">
      <c r="A265" s="4">
        <v>43748.958333333336</v>
      </c>
      <c r="B265">
        <v>43748</v>
      </c>
      <c r="C265" s="3">
        <v>0.95833333333333337</v>
      </c>
      <c r="D265" s="3">
        <v>23</v>
      </c>
      <c r="E265" s="3">
        <v>10</v>
      </c>
      <c r="F265" s="3">
        <v>1.7</v>
      </c>
      <c r="G265" s="5">
        <v>0.5</v>
      </c>
      <c r="H265" s="3">
        <v>2.2000000000000002</v>
      </c>
      <c r="I265" s="3">
        <v>1.55139</v>
      </c>
      <c r="J265" s="12">
        <f t="shared" si="12"/>
        <v>1.2249999999999999</v>
      </c>
      <c r="K265" s="4">
        <v>43748.958333333336</v>
      </c>
      <c r="L265" s="3">
        <f t="shared" si="13"/>
        <v>10</v>
      </c>
      <c r="M265" s="3">
        <f t="shared" si="14"/>
        <v>23</v>
      </c>
      <c r="N265" s="3">
        <v>58</v>
      </c>
      <c r="O265" s="3">
        <v>58</v>
      </c>
      <c r="P265" s="3">
        <v>58</v>
      </c>
      <c r="Q265" s="3">
        <v>0</v>
      </c>
      <c r="R265" s="3"/>
      <c r="S265" s="3">
        <f>IF(ISBLANK(Table13[[#This Row],[T1]]),0,IF(Table13[[#This Row],[T1]]&gt;0,1,0))</f>
        <v>0</v>
      </c>
      <c r="T265" s="3">
        <f>IF(ISBLANK(Table13[[#This Row],[T2]]),0,IF(Table13[[#This Row],[T2]]&gt;0,1,0))</f>
        <v>0</v>
      </c>
      <c r="U265" s="3">
        <f>IF(ISBLANK(Table13[[#This Row],[T3]]),0,IF(Table13[[#This Row],[T3]]&gt;0,1,0))</f>
        <v>1</v>
      </c>
      <c r="V265" s="3">
        <f>IF(ISBLANK(Table13[[#This Row],[T4]]),0,IF(Table13[[#This Row],[T4]]&gt;0,1,0))</f>
        <v>0</v>
      </c>
      <c r="W265" s="26">
        <v>64</v>
      </c>
      <c r="X265" s="22">
        <v>21</v>
      </c>
      <c r="Y265" s="3">
        <v>2.2000000000000002</v>
      </c>
      <c r="Z265" s="3"/>
      <c r="AB265" s="30">
        <v>235</v>
      </c>
      <c r="AC265" s="30">
        <v>1.5244116507848944</v>
      </c>
      <c r="AD265" s="30">
        <v>-0.62441165078489436</v>
      </c>
    </row>
    <row r="266" spans="1:30">
      <c r="A266" s="4">
        <v>43749</v>
      </c>
      <c r="B266">
        <v>43749</v>
      </c>
      <c r="C266" s="3">
        <v>0</v>
      </c>
      <c r="D266" s="3">
        <v>0</v>
      </c>
      <c r="E266" s="3">
        <v>11</v>
      </c>
      <c r="F266" s="3">
        <v>0.4</v>
      </c>
      <c r="G266" s="5">
        <v>0.2</v>
      </c>
      <c r="H266" s="3">
        <v>0.60000000000000009</v>
      </c>
      <c r="I266" s="3">
        <v>1.55139</v>
      </c>
      <c r="J266" s="12">
        <f t="shared" si="12"/>
        <v>1.1624999999999999</v>
      </c>
      <c r="K266" s="4">
        <v>43749</v>
      </c>
      <c r="L266" s="3">
        <f t="shared" si="13"/>
        <v>11</v>
      </c>
      <c r="M266" s="3">
        <f t="shared" si="14"/>
        <v>0</v>
      </c>
      <c r="N266" s="3">
        <v>58</v>
      </c>
      <c r="O266" s="3">
        <v>58</v>
      </c>
      <c r="P266" s="3">
        <v>58</v>
      </c>
      <c r="Q266" s="3">
        <v>0</v>
      </c>
      <c r="R266" s="3"/>
      <c r="S266" s="3">
        <f>IF(ISBLANK(Table13[[#This Row],[T1]]),0,IF(Table13[[#This Row],[T1]]&gt;0,1,0))</f>
        <v>0</v>
      </c>
      <c r="T266" s="3">
        <f>IF(ISBLANK(Table13[[#This Row],[T2]]),0,IF(Table13[[#This Row],[T2]]&gt;0,1,0))</f>
        <v>0</v>
      </c>
      <c r="U266" s="3">
        <f>IF(ISBLANK(Table13[[#This Row],[T3]]),0,IF(Table13[[#This Row],[T3]]&gt;0,1,0))</f>
        <v>1</v>
      </c>
      <c r="V266" s="3">
        <f>IF(ISBLANK(Table13[[#This Row],[T4]]),0,IF(Table13[[#This Row],[T4]]&gt;0,1,0))</f>
        <v>0</v>
      </c>
      <c r="W266" s="25">
        <v>62</v>
      </c>
      <c r="X266" s="23">
        <v>21</v>
      </c>
      <c r="Y266" s="3">
        <v>0.60000000000000009</v>
      </c>
      <c r="Z266" s="3"/>
      <c r="AB266" s="30">
        <v>236</v>
      </c>
      <c r="AC266" s="30">
        <v>1.5995978406357181</v>
      </c>
      <c r="AD266" s="30">
        <v>-0.89959784063571813</v>
      </c>
    </row>
    <row r="267" spans="1:30">
      <c r="A267" s="4">
        <v>43749.041666666664</v>
      </c>
      <c r="B267">
        <v>43749</v>
      </c>
      <c r="C267" s="3">
        <v>4.1666666666666664E-2</v>
      </c>
      <c r="D267" s="3">
        <v>1</v>
      </c>
      <c r="E267" s="3">
        <v>11</v>
      </c>
      <c r="F267" s="3">
        <v>0.5</v>
      </c>
      <c r="G267" s="5">
        <v>0.2</v>
      </c>
      <c r="H267" s="3">
        <v>0.7</v>
      </c>
      <c r="I267" s="3">
        <v>1.55139</v>
      </c>
      <c r="J267" s="12">
        <f t="shared" si="12"/>
        <v>1.1624999999999999</v>
      </c>
      <c r="K267" s="4">
        <v>43749.041666666664</v>
      </c>
      <c r="L267" s="3">
        <f t="shared" si="13"/>
        <v>11</v>
      </c>
      <c r="M267" s="3">
        <f t="shared" si="14"/>
        <v>1</v>
      </c>
      <c r="N267" s="3">
        <v>58</v>
      </c>
      <c r="O267" s="3">
        <v>58</v>
      </c>
      <c r="P267" s="3">
        <v>58</v>
      </c>
      <c r="Q267" s="3">
        <v>0</v>
      </c>
      <c r="R267" s="3"/>
      <c r="S267" s="3">
        <f>IF(ISBLANK(Table13[[#This Row],[T1]]),0,IF(Table13[[#This Row],[T1]]&gt;0,1,0))</f>
        <v>0</v>
      </c>
      <c r="T267" s="3">
        <f>IF(ISBLANK(Table13[[#This Row],[T2]]),0,IF(Table13[[#This Row],[T2]]&gt;0,1,0))</f>
        <v>1</v>
      </c>
      <c r="U267" s="3">
        <f>IF(ISBLANK(Table13[[#This Row],[T3]]),0,IF(Table13[[#This Row],[T3]]&gt;0,1,0))</f>
        <v>1</v>
      </c>
      <c r="V267" s="3">
        <f>IF(ISBLANK(Table13[[#This Row],[T4]]),0,IF(Table13[[#This Row],[T4]]&gt;0,1,0))</f>
        <v>0</v>
      </c>
      <c r="W267" s="26">
        <v>60</v>
      </c>
      <c r="X267" s="22">
        <v>21</v>
      </c>
      <c r="Y267" s="3">
        <v>0.7</v>
      </c>
      <c r="Z267" s="3"/>
      <c r="AB267" s="30">
        <v>237</v>
      </c>
      <c r="AC267" s="30">
        <v>1.5745357773521103</v>
      </c>
      <c r="AD267" s="30">
        <v>-0.8745357773521103</v>
      </c>
    </row>
    <row r="268" spans="1:30">
      <c r="A268" s="4">
        <v>43749.083333333336</v>
      </c>
      <c r="B268">
        <v>43749</v>
      </c>
      <c r="C268" s="3">
        <v>8.3333333333333329E-2</v>
      </c>
      <c r="D268" s="3">
        <v>2</v>
      </c>
      <c r="E268" s="3">
        <v>11</v>
      </c>
      <c r="F268" s="3">
        <v>0.5</v>
      </c>
      <c r="G268" s="5">
        <v>0.4</v>
      </c>
      <c r="H268" s="3">
        <v>0.9</v>
      </c>
      <c r="I268" s="3">
        <v>1.55139</v>
      </c>
      <c r="J268" s="12">
        <f t="shared" si="12"/>
        <v>1.2</v>
      </c>
      <c r="K268" s="4">
        <v>43749.083333333336</v>
      </c>
      <c r="L268" s="3">
        <f t="shared" si="13"/>
        <v>11</v>
      </c>
      <c r="M268" s="3">
        <f t="shared" si="14"/>
        <v>2</v>
      </c>
      <c r="N268" s="3">
        <v>57</v>
      </c>
      <c r="O268" s="3">
        <v>22</v>
      </c>
      <c r="P268" s="3">
        <v>57</v>
      </c>
      <c r="Q268" s="3">
        <v>0</v>
      </c>
      <c r="R268" s="3"/>
      <c r="S268" s="3">
        <f>IF(ISBLANK(Table13[[#This Row],[T1]]),0,IF(Table13[[#This Row],[T1]]&gt;0,1,0))</f>
        <v>0</v>
      </c>
      <c r="T268" s="3">
        <f>IF(ISBLANK(Table13[[#This Row],[T2]]),0,IF(Table13[[#This Row],[T2]]&gt;0,1,0))</f>
        <v>1</v>
      </c>
      <c r="U268" s="3">
        <f>IF(ISBLANK(Table13[[#This Row],[T3]]),0,IF(Table13[[#This Row],[T3]]&gt;0,1,0))</f>
        <v>1</v>
      </c>
      <c r="V268" s="3">
        <f>IF(ISBLANK(Table13[[#This Row],[T4]]),0,IF(Table13[[#This Row],[T4]]&gt;0,1,0))</f>
        <v>0</v>
      </c>
      <c r="W268" s="25">
        <v>58</v>
      </c>
      <c r="X268" s="23">
        <v>21</v>
      </c>
      <c r="Y268" s="3">
        <v>0.9</v>
      </c>
      <c r="Z268" s="3"/>
      <c r="AB268" s="30">
        <v>238</v>
      </c>
      <c r="AC268" s="30">
        <v>1.4193396593172514</v>
      </c>
      <c r="AD268" s="30">
        <v>-0.61933965931725132</v>
      </c>
    </row>
    <row r="269" spans="1:30">
      <c r="A269" s="4">
        <v>43749.125</v>
      </c>
      <c r="B269">
        <v>43749</v>
      </c>
      <c r="C269" s="3">
        <v>0.125</v>
      </c>
      <c r="D269" s="3">
        <v>3</v>
      </c>
      <c r="E269" s="3">
        <v>11</v>
      </c>
      <c r="F269" s="3">
        <v>0.2</v>
      </c>
      <c r="G269" s="5">
        <v>0.3</v>
      </c>
      <c r="H269" s="3">
        <v>0.5</v>
      </c>
      <c r="I269" s="3">
        <v>1.55139</v>
      </c>
      <c r="J269" s="12">
        <f t="shared" si="12"/>
        <v>1.1833333333333333</v>
      </c>
      <c r="K269" s="4">
        <v>43749.125</v>
      </c>
      <c r="L269" s="3">
        <f t="shared" si="13"/>
        <v>11</v>
      </c>
      <c r="M269" s="3">
        <f t="shared" si="14"/>
        <v>3</v>
      </c>
      <c r="N269" s="3">
        <v>58</v>
      </c>
      <c r="O269" s="3">
        <v>19</v>
      </c>
      <c r="P269" s="3">
        <v>58</v>
      </c>
      <c r="Q269" s="3">
        <v>0</v>
      </c>
      <c r="R269" s="3"/>
      <c r="S269" s="3">
        <f>IF(ISBLANK(Table13[[#This Row],[T1]]),0,IF(Table13[[#This Row],[T1]]&gt;0,1,0))</f>
        <v>0</v>
      </c>
      <c r="T269" s="3">
        <f>IF(ISBLANK(Table13[[#This Row],[T2]]),0,IF(Table13[[#This Row],[T2]]&gt;0,1,0))</f>
        <v>1</v>
      </c>
      <c r="U269" s="3">
        <f>IF(ISBLANK(Table13[[#This Row],[T3]]),0,IF(Table13[[#This Row],[T3]]&gt;0,1,0))</f>
        <v>1</v>
      </c>
      <c r="V269" s="3">
        <f>IF(ISBLANK(Table13[[#This Row],[T4]]),0,IF(Table13[[#This Row],[T4]]&gt;0,1,0))</f>
        <v>0</v>
      </c>
      <c r="W269" s="26">
        <v>58</v>
      </c>
      <c r="X269" s="22">
        <v>21</v>
      </c>
      <c r="Y269" s="3">
        <v>0.5</v>
      </c>
      <c r="Z269" s="3"/>
      <c r="AB269" s="30">
        <v>239</v>
      </c>
      <c r="AC269" s="30">
        <v>1.5958606494906342</v>
      </c>
      <c r="AD269" s="30">
        <v>0.2041393505093656</v>
      </c>
    </row>
    <row r="270" spans="1:30">
      <c r="A270" s="4">
        <v>43749.166666666664</v>
      </c>
      <c r="B270">
        <v>43749</v>
      </c>
      <c r="C270" s="3">
        <v>0.16666666666666666</v>
      </c>
      <c r="D270" s="3">
        <v>4</v>
      </c>
      <c r="E270" s="3">
        <v>11</v>
      </c>
      <c r="F270" s="3">
        <v>0.2</v>
      </c>
      <c r="G270" s="5">
        <v>0.4</v>
      </c>
      <c r="H270" s="3">
        <v>0.60000000000000009</v>
      </c>
      <c r="I270" s="3">
        <v>1.55139</v>
      </c>
      <c r="J270" s="12">
        <f t="shared" si="12"/>
        <v>1.1833333333333333</v>
      </c>
      <c r="K270" s="4">
        <v>43749.166666666664</v>
      </c>
      <c r="L270" s="3">
        <f t="shared" si="13"/>
        <v>11</v>
      </c>
      <c r="M270" s="3">
        <f t="shared" si="14"/>
        <v>4</v>
      </c>
      <c r="N270" s="3">
        <v>58</v>
      </c>
      <c r="O270" s="3">
        <v>22</v>
      </c>
      <c r="P270" s="3">
        <v>58</v>
      </c>
      <c r="Q270" s="3">
        <v>0</v>
      </c>
      <c r="R270" s="3"/>
      <c r="S270" s="3">
        <f>IF(ISBLANK(Table13[[#This Row],[T1]]),0,IF(Table13[[#This Row],[T1]]&gt;0,1,0))</f>
        <v>0</v>
      </c>
      <c r="T270" s="3">
        <f>IF(ISBLANK(Table13[[#This Row],[T2]]),0,IF(Table13[[#This Row],[T2]]&gt;0,1,0))</f>
        <v>1</v>
      </c>
      <c r="U270" s="3">
        <f>IF(ISBLANK(Table13[[#This Row],[T3]]),0,IF(Table13[[#This Row],[T3]]&gt;0,1,0))</f>
        <v>1</v>
      </c>
      <c r="V270" s="3">
        <f>IF(ISBLANK(Table13[[#This Row],[T4]]),0,IF(Table13[[#This Row],[T4]]&gt;0,1,0))</f>
        <v>0</v>
      </c>
      <c r="W270" s="25">
        <v>57</v>
      </c>
      <c r="X270" s="23">
        <v>21</v>
      </c>
      <c r="Y270" s="3">
        <v>0.60000000000000009</v>
      </c>
      <c r="Z270" s="3"/>
      <c r="AB270" s="30">
        <v>240</v>
      </c>
      <c r="AC270" s="30">
        <v>1.4406645314557749</v>
      </c>
      <c r="AD270" s="30">
        <v>-0.24066453145577493</v>
      </c>
    </row>
    <row r="271" spans="1:30">
      <c r="A271" s="4">
        <v>43749.208333333336</v>
      </c>
      <c r="B271">
        <v>43749</v>
      </c>
      <c r="C271" s="3">
        <v>0.20833333333333334</v>
      </c>
      <c r="D271" s="3">
        <v>5</v>
      </c>
      <c r="E271" s="3">
        <v>11</v>
      </c>
      <c r="F271" s="3">
        <v>0.3</v>
      </c>
      <c r="G271" s="5">
        <v>0.2</v>
      </c>
      <c r="H271" s="3">
        <v>0.5</v>
      </c>
      <c r="I271" s="3">
        <v>1.55139</v>
      </c>
      <c r="J271" s="12">
        <f t="shared" si="12"/>
        <v>1.175</v>
      </c>
      <c r="K271" s="4">
        <v>43749.208333333336</v>
      </c>
      <c r="L271" s="3">
        <f t="shared" si="13"/>
        <v>11</v>
      </c>
      <c r="M271" s="3">
        <f t="shared" si="14"/>
        <v>5</v>
      </c>
      <c r="N271" s="3">
        <v>58</v>
      </c>
      <c r="O271" s="3">
        <v>13</v>
      </c>
      <c r="P271" s="3">
        <v>58</v>
      </c>
      <c r="Q271" s="3">
        <v>0</v>
      </c>
      <c r="R271" s="3"/>
      <c r="S271" s="3">
        <f>IF(ISBLANK(Table13[[#This Row],[T1]]),0,IF(Table13[[#This Row],[T1]]&gt;0,1,0))</f>
        <v>0</v>
      </c>
      <c r="T271" s="3">
        <f>IF(ISBLANK(Table13[[#This Row],[T2]]),0,IF(Table13[[#This Row],[T2]]&gt;0,1,0))</f>
        <v>1</v>
      </c>
      <c r="U271" s="3">
        <f>IF(ISBLANK(Table13[[#This Row],[T3]]),0,IF(Table13[[#This Row],[T3]]&gt;0,1,0))</f>
        <v>1</v>
      </c>
      <c r="V271" s="3">
        <f>IF(ISBLANK(Table13[[#This Row],[T4]]),0,IF(Table13[[#This Row],[T4]]&gt;0,1,0))</f>
        <v>0</v>
      </c>
      <c r="W271" s="26">
        <v>56</v>
      </c>
      <c r="X271" s="22">
        <v>17</v>
      </c>
      <c r="Y271" s="3">
        <v>0.5</v>
      </c>
      <c r="Z271" s="3"/>
      <c r="AB271" s="30">
        <v>241</v>
      </c>
      <c r="AC271" s="30">
        <v>1.4406645314557749</v>
      </c>
      <c r="AD271" s="30">
        <v>-0.64066453145577484</v>
      </c>
    </row>
    <row r="272" spans="1:30">
      <c r="A272" s="4">
        <v>43749.25</v>
      </c>
      <c r="B272">
        <v>43749</v>
      </c>
      <c r="C272" s="3">
        <v>0.25</v>
      </c>
      <c r="D272" s="3">
        <v>6</v>
      </c>
      <c r="E272" s="3">
        <v>11</v>
      </c>
      <c r="F272" s="3">
        <v>0.5</v>
      </c>
      <c r="G272" s="5">
        <v>0.6</v>
      </c>
      <c r="H272" s="3">
        <v>1.1000000000000001</v>
      </c>
      <c r="I272" s="3">
        <v>1.55139</v>
      </c>
      <c r="J272" s="12">
        <f t="shared" si="12"/>
        <v>1.175</v>
      </c>
      <c r="K272" s="4">
        <v>43749.25</v>
      </c>
      <c r="L272" s="3">
        <f t="shared" si="13"/>
        <v>11</v>
      </c>
      <c r="M272" s="3">
        <f t="shared" si="14"/>
        <v>6</v>
      </c>
      <c r="N272" s="3">
        <v>57</v>
      </c>
      <c r="O272" s="3">
        <v>49</v>
      </c>
      <c r="P272" s="3">
        <v>57</v>
      </c>
      <c r="Q272" s="3">
        <v>0</v>
      </c>
      <c r="R272" s="3"/>
      <c r="S272" s="3">
        <f>IF(ISBLANK(Table13[[#This Row],[T1]]),0,IF(Table13[[#This Row],[T1]]&gt;0,1,0))</f>
        <v>0</v>
      </c>
      <c r="T272" s="3">
        <f>IF(ISBLANK(Table13[[#This Row],[T2]]),0,IF(Table13[[#This Row],[T2]]&gt;0,1,0))</f>
        <v>1</v>
      </c>
      <c r="U272" s="3">
        <f>IF(ISBLANK(Table13[[#This Row],[T3]]),0,IF(Table13[[#This Row],[T3]]&gt;0,1,0))</f>
        <v>1</v>
      </c>
      <c r="V272" s="3">
        <f>IF(ISBLANK(Table13[[#This Row],[T4]]),0,IF(Table13[[#This Row],[T4]]&gt;0,1,0))</f>
        <v>0</v>
      </c>
      <c r="W272" s="25">
        <v>57</v>
      </c>
      <c r="X272" s="23">
        <v>17</v>
      </c>
      <c r="Y272" s="3">
        <v>1.1000000000000001</v>
      </c>
      <c r="Z272" s="3"/>
      <c r="AB272" s="30">
        <v>242</v>
      </c>
      <c r="AC272" s="30">
        <v>1.4513269675250369</v>
      </c>
      <c r="AD272" s="30">
        <v>-0.75132696752503692</v>
      </c>
    </row>
    <row r="273" spans="1:30">
      <c r="A273" s="4">
        <v>43749.291666666664</v>
      </c>
      <c r="B273">
        <v>43749</v>
      </c>
      <c r="C273" s="3">
        <v>0.29166666666666669</v>
      </c>
      <c r="D273" s="3">
        <v>7</v>
      </c>
      <c r="E273" s="3">
        <v>11</v>
      </c>
      <c r="F273" s="3">
        <v>2.6</v>
      </c>
      <c r="G273" s="5">
        <v>1.7</v>
      </c>
      <c r="H273" s="3">
        <v>4.3</v>
      </c>
      <c r="I273" s="3">
        <v>1.55139</v>
      </c>
      <c r="J273" s="12">
        <f t="shared" si="12"/>
        <v>1.1458333333333333</v>
      </c>
      <c r="K273" s="4">
        <v>43749.291666666664</v>
      </c>
      <c r="L273" s="3">
        <f t="shared" si="13"/>
        <v>11</v>
      </c>
      <c r="M273" s="3">
        <f t="shared" si="14"/>
        <v>7</v>
      </c>
      <c r="N273" s="3">
        <v>58</v>
      </c>
      <c r="O273" s="3">
        <v>8</v>
      </c>
      <c r="P273" s="3">
        <v>34</v>
      </c>
      <c r="Q273" s="3">
        <v>0</v>
      </c>
      <c r="R273" s="3"/>
      <c r="S273" s="3">
        <f>IF(ISBLANK(Table13[[#This Row],[T1]]),0,IF(Table13[[#This Row],[T1]]&gt;0,1,0))</f>
        <v>0</v>
      </c>
      <c r="T273" s="3">
        <f>IF(ISBLANK(Table13[[#This Row],[T2]]),0,IF(Table13[[#This Row],[T2]]&gt;0,1,0))</f>
        <v>1</v>
      </c>
      <c r="U273" s="3">
        <f>IF(ISBLANK(Table13[[#This Row],[T3]]),0,IF(Table13[[#This Row],[T3]]&gt;0,1,0))</f>
        <v>1</v>
      </c>
      <c r="V273" s="3">
        <f>IF(ISBLANK(Table13[[#This Row],[T4]]),0,IF(Table13[[#This Row],[T4]]&gt;0,1,0))</f>
        <v>0</v>
      </c>
      <c r="W273" s="26">
        <v>61</v>
      </c>
      <c r="X273" s="22">
        <v>17</v>
      </c>
      <c r="Y273" s="3">
        <v>4.3</v>
      </c>
      <c r="Z273" s="3"/>
      <c r="AB273" s="30">
        <v>243</v>
      </c>
      <c r="AC273" s="30">
        <v>1.4513269675250369</v>
      </c>
      <c r="AD273" s="30">
        <v>-0.85132696752503689</v>
      </c>
    </row>
    <row r="274" spans="1:30">
      <c r="A274" s="4">
        <v>43749.333333333336</v>
      </c>
      <c r="B274">
        <v>43749</v>
      </c>
      <c r="C274" s="3">
        <v>0.33333333333333331</v>
      </c>
      <c r="D274" s="3">
        <v>8</v>
      </c>
      <c r="E274" s="3">
        <v>11</v>
      </c>
      <c r="F274" s="3">
        <v>0.2</v>
      </c>
      <c r="G274" s="5">
        <v>0.7</v>
      </c>
      <c r="H274" s="3">
        <v>0.89999999999999991</v>
      </c>
      <c r="I274" s="3">
        <v>1.55139</v>
      </c>
      <c r="J274" s="12">
        <f t="shared" si="12"/>
        <v>1.0458333333333332</v>
      </c>
      <c r="K274" s="4">
        <v>43749.333333333336</v>
      </c>
      <c r="L274" s="3">
        <f t="shared" si="13"/>
        <v>11</v>
      </c>
      <c r="M274" s="3">
        <f t="shared" si="14"/>
        <v>8</v>
      </c>
      <c r="N274" s="3">
        <v>58</v>
      </c>
      <c r="O274" s="3">
        <v>0</v>
      </c>
      <c r="P274" s="3">
        <v>0</v>
      </c>
      <c r="Q274" s="3">
        <v>0</v>
      </c>
      <c r="R274" s="3"/>
      <c r="S274" s="3">
        <f>IF(ISBLANK(Table13[[#This Row],[T1]]),0,IF(Table13[[#This Row],[T1]]&gt;0,1,0))</f>
        <v>0</v>
      </c>
      <c r="T274" s="3">
        <f>IF(ISBLANK(Table13[[#This Row],[T2]]),0,IF(Table13[[#This Row],[T2]]&gt;0,1,0))</f>
        <v>1</v>
      </c>
      <c r="U274" s="3">
        <f>IF(ISBLANK(Table13[[#This Row],[T3]]),0,IF(Table13[[#This Row],[T3]]&gt;0,1,0))</f>
        <v>1</v>
      </c>
      <c r="V274" s="3">
        <f>IF(ISBLANK(Table13[[#This Row],[T4]]),0,IF(Table13[[#This Row],[T4]]&gt;0,1,0))</f>
        <v>0</v>
      </c>
      <c r="W274" s="25">
        <v>63</v>
      </c>
      <c r="X274" s="23">
        <v>17</v>
      </c>
      <c r="Y274" s="3">
        <v>0.89999999999999991</v>
      </c>
      <c r="Z274" s="3"/>
      <c r="AB274" s="30">
        <v>244</v>
      </c>
      <c r="AC274" s="30">
        <v>1.4619894035942989</v>
      </c>
      <c r="AD274" s="30">
        <v>-0.86198940359429888</v>
      </c>
    </row>
    <row r="275" spans="1:30">
      <c r="A275" s="4">
        <v>43749.375</v>
      </c>
      <c r="B275">
        <v>43749</v>
      </c>
      <c r="C275" s="3">
        <v>0.375</v>
      </c>
      <c r="D275" s="3">
        <v>9</v>
      </c>
      <c r="E275" s="3">
        <v>11</v>
      </c>
      <c r="F275" s="3">
        <v>1.5</v>
      </c>
      <c r="G275" s="5">
        <v>1.1000000000000001</v>
      </c>
      <c r="H275" s="3">
        <v>2.6</v>
      </c>
      <c r="I275" s="3">
        <v>1.55139</v>
      </c>
      <c r="J275" s="12">
        <f t="shared" si="12"/>
        <v>1.0416666666666667</v>
      </c>
      <c r="K275" s="4">
        <v>43749.375</v>
      </c>
      <c r="L275" s="3">
        <f t="shared" si="13"/>
        <v>11</v>
      </c>
      <c r="M275" s="3">
        <f t="shared" si="14"/>
        <v>9</v>
      </c>
      <c r="N275" s="3">
        <v>58</v>
      </c>
      <c r="O275" s="3">
        <v>0</v>
      </c>
      <c r="P275" s="3">
        <v>0</v>
      </c>
      <c r="Q275" s="3">
        <v>0</v>
      </c>
      <c r="R275" s="3"/>
      <c r="S275" s="3">
        <f>IF(ISBLANK(Table13[[#This Row],[T1]]),0,IF(Table13[[#This Row],[T1]]&gt;0,1,0))</f>
        <v>0</v>
      </c>
      <c r="T275" s="3">
        <f>IF(ISBLANK(Table13[[#This Row],[T2]]),0,IF(Table13[[#This Row],[T2]]&gt;0,1,0))</f>
        <v>1</v>
      </c>
      <c r="U275" s="3">
        <f>IF(ISBLANK(Table13[[#This Row],[T3]]),0,IF(Table13[[#This Row],[T3]]&gt;0,1,0))</f>
        <v>1</v>
      </c>
      <c r="V275" s="3">
        <f>IF(ISBLANK(Table13[[#This Row],[T4]]),0,IF(Table13[[#This Row],[T4]]&gt;0,1,0))</f>
        <v>0</v>
      </c>
      <c r="W275" s="26">
        <v>66</v>
      </c>
      <c r="X275" s="22">
        <v>17</v>
      </c>
      <c r="Y275" s="3">
        <v>2.6</v>
      </c>
      <c r="Z275" s="3"/>
      <c r="AB275" s="30">
        <v>245</v>
      </c>
      <c r="AC275" s="30">
        <v>1.4513269675250369</v>
      </c>
      <c r="AD275" s="30">
        <v>-0.95132696752503687</v>
      </c>
    </row>
    <row r="276" spans="1:30">
      <c r="A276" s="4">
        <v>43749.416666666664</v>
      </c>
      <c r="B276">
        <v>43749</v>
      </c>
      <c r="C276" s="3">
        <v>0.41666666666666669</v>
      </c>
      <c r="D276" s="3">
        <v>10</v>
      </c>
      <c r="E276" s="3">
        <v>11</v>
      </c>
      <c r="F276" s="3">
        <v>2.2000000000000002</v>
      </c>
      <c r="G276" s="5">
        <v>1.4</v>
      </c>
      <c r="H276" s="3">
        <v>3.6</v>
      </c>
      <c r="I276" s="3">
        <v>1.55139</v>
      </c>
      <c r="J276" s="12">
        <f t="shared" si="12"/>
        <v>0.94999999999999973</v>
      </c>
      <c r="K276" s="4">
        <v>43749.416666666664</v>
      </c>
      <c r="L276" s="3">
        <f t="shared" si="13"/>
        <v>11</v>
      </c>
      <c r="M276" s="3">
        <f t="shared" si="14"/>
        <v>10</v>
      </c>
      <c r="N276" s="3">
        <v>58</v>
      </c>
      <c r="O276" s="3">
        <v>0</v>
      </c>
      <c r="P276" s="3">
        <v>0</v>
      </c>
      <c r="Q276" s="3">
        <v>0</v>
      </c>
      <c r="R276" s="3"/>
      <c r="S276" s="3">
        <f>IF(ISBLANK(Table13[[#This Row],[T1]]),0,IF(Table13[[#This Row],[T1]]&gt;0,1,0))</f>
        <v>0</v>
      </c>
      <c r="T276" s="3">
        <f>IF(ISBLANK(Table13[[#This Row],[T2]]),0,IF(Table13[[#This Row],[T2]]&gt;0,1,0))</f>
        <v>1</v>
      </c>
      <c r="U276" s="3">
        <f>IF(ISBLANK(Table13[[#This Row],[T3]]),0,IF(Table13[[#This Row],[T3]]&gt;0,1,0))</f>
        <v>1</v>
      </c>
      <c r="V276" s="3">
        <f>IF(ISBLANK(Table13[[#This Row],[T4]]),0,IF(Table13[[#This Row],[T4]]&gt;0,1,0))</f>
        <v>0</v>
      </c>
      <c r="W276" s="25">
        <v>69</v>
      </c>
      <c r="X276" s="23">
        <v>21</v>
      </c>
      <c r="Y276" s="3">
        <v>3.6</v>
      </c>
      <c r="Z276" s="3"/>
      <c r="AB276" s="30">
        <v>246</v>
      </c>
      <c r="AC276" s="30">
        <v>1.4619894035942989</v>
      </c>
      <c r="AD276" s="30">
        <v>-0.86198940359429888</v>
      </c>
    </row>
    <row r="277" spans="1:30">
      <c r="A277" s="4">
        <v>43749.458333333336</v>
      </c>
      <c r="B277">
        <v>43749</v>
      </c>
      <c r="C277" s="3">
        <v>0.45833333333333331</v>
      </c>
      <c r="D277" s="3">
        <v>11</v>
      </c>
      <c r="E277" s="3">
        <v>11</v>
      </c>
      <c r="F277" s="3">
        <v>0.8</v>
      </c>
      <c r="G277" s="5">
        <v>0.8</v>
      </c>
      <c r="H277" s="3">
        <v>1.6</v>
      </c>
      <c r="I277" s="3">
        <v>1.55139</v>
      </c>
      <c r="J277" s="12">
        <f t="shared" si="12"/>
        <v>0.82499999999999984</v>
      </c>
      <c r="K277" s="4">
        <v>43749.458333333336</v>
      </c>
      <c r="L277" s="3">
        <f t="shared" si="13"/>
        <v>11</v>
      </c>
      <c r="M277" s="3">
        <f t="shared" si="14"/>
        <v>11</v>
      </c>
      <c r="N277" s="3">
        <v>57</v>
      </c>
      <c r="O277" s="3">
        <v>0</v>
      </c>
      <c r="P277" s="3">
        <v>0</v>
      </c>
      <c r="Q277" s="3">
        <v>0</v>
      </c>
      <c r="R277" s="3"/>
      <c r="S277" s="3">
        <f>IF(ISBLANK(Table13[[#This Row],[T1]]),0,IF(Table13[[#This Row],[T1]]&gt;0,1,0))</f>
        <v>0</v>
      </c>
      <c r="T277" s="3">
        <f>IF(ISBLANK(Table13[[#This Row],[T2]]),0,IF(Table13[[#This Row],[T2]]&gt;0,1,0))</f>
        <v>1</v>
      </c>
      <c r="U277" s="3">
        <f>IF(ISBLANK(Table13[[#This Row],[T3]]),0,IF(Table13[[#This Row],[T3]]&gt;0,1,0))</f>
        <v>1</v>
      </c>
      <c r="V277" s="3">
        <f>IF(ISBLANK(Table13[[#This Row],[T4]]),0,IF(Table13[[#This Row],[T4]]&gt;0,1,0))</f>
        <v>0</v>
      </c>
      <c r="W277" s="26">
        <v>71</v>
      </c>
      <c r="X277" s="22">
        <v>21</v>
      </c>
      <c r="Y277" s="3">
        <v>1.6</v>
      </c>
      <c r="Z277" s="3"/>
      <c r="AB277" s="30">
        <v>247</v>
      </c>
      <c r="AC277" s="30">
        <v>1.4870514668779067</v>
      </c>
      <c r="AD277" s="30">
        <v>-0.98705146687790668</v>
      </c>
    </row>
    <row r="278" spans="1:30">
      <c r="A278" s="4">
        <v>43749.5</v>
      </c>
      <c r="B278">
        <v>43749</v>
      </c>
      <c r="C278" s="3">
        <v>0.5</v>
      </c>
      <c r="D278" s="3">
        <v>12</v>
      </c>
      <c r="E278" s="3">
        <v>11</v>
      </c>
      <c r="F278" s="3">
        <v>0.6</v>
      </c>
      <c r="G278" s="5">
        <v>0.4</v>
      </c>
      <c r="H278" s="3">
        <v>1</v>
      </c>
      <c r="I278" s="3">
        <v>1.55139</v>
      </c>
      <c r="J278" s="12">
        <f t="shared" si="12"/>
        <v>0.78333333333333333</v>
      </c>
      <c r="K278" s="4">
        <v>43749.5</v>
      </c>
      <c r="L278" s="3">
        <f t="shared" si="13"/>
        <v>11</v>
      </c>
      <c r="M278" s="3">
        <f t="shared" si="14"/>
        <v>12</v>
      </c>
      <c r="N278" s="3">
        <v>23</v>
      </c>
      <c r="O278" s="3">
        <v>0</v>
      </c>
      <c r="P278" s="3">
        <v>0</v>
      </c>
      <c r="Q278" s="3">
        <v>0</v>
      </c>
      <c r="R278" s="3"/>
      <c r="S278" s="3">
        <f>IF(ISBLANK(Table13[[#This Row],[T1]]),0,IF(Table13[[#This Row],[T1]]&gt;0,1,0))</f>
        <v>0</v>
      </c>
      <c r="T278" s="3">
        <f>IF(ISBLANK(Table13[[#This Row],[T2]]),0,IF(Table13[[#This Row],[T2]]&gt;0,1,0))</f>
        <v>0</v>
      </c>
      <c r="U278" s="3">
        <f>IF(ISBLANK(Table13[[#This Row],[T3]]),0,IF(Table13[[#This Row],[T3]]&gt;0,1,0))</f>
        <v>0</v>
      </c>
      <c r="V278" s="3">
        <f>IF(ISBLANK(Table13[[#This Row],[T4]]),0,IF(Table13[[#This Row],[T4]]&gt;0,1,0))</f>
        <v>0</v>
      </c>
      <c r="W278" s="25">
        <v>75</v>
      </c>
      <c r="X278" s="23">
        <v>21</v>
      </c>
      <c r="Y278" s="3">
        <v>1</v>
      </c>
      <c r="Z278" s="3"/>
      <c r="AB278" s="30">
        <v>248</v>
      </c>
      <c r="AC278" s="30">
        <v>1.4406645314557749</v>
      </c>
      <c r="AD278" s="30">
        <v>2.6593354685442248</v>
      </c>
    </row>
    <row r="279" spans="1:30">
      <c r="A279" s="4">
        <v>43749.541666666664</v>
      </c>
      <c r="B279">
        <v>43749</v>
      </c>
      <c r="C279" s="3">
        <v>0.54166666666666663</v>
      </c>
      <c r="D279" s="3">
        <v>13</v>
      </c>
      <c r="E279" s="3">
        <v>11</v>
      </c>
      <c r="F279" s="3">
        <v>0.5</v>
      </c>
      <c r="G279" s="5">
        <v>0.4</v>
      </c>
      <c r="H279" s="3">
        <v>0.9</v>
      </c>
      <c r="I279" s="3">
        <v>1.55139</v>
      </c>
      <c r="J279" s="12">
        <f t="shared" si="12"/>
        <v>0.77083333333333337</v>
      </c>
      <c r="K279" s="4">
        <v>43749.541666087964</v>
      </c>
      <c r="L279" s="3">
        <f t="shared" si="13"/>
        <v>11</v>
      </c>
      <c r="M279" s="3">
        <f t="shared" si="14"/>
        <v>13</v>
      </c>
      <c r="N279" s="3"/>
      <c r="O279" s="3"/>
      <c r="P279" s="3"/>
      <c r="Q279" s="3"/>
      <c r="R279" s="3"/>
      <c r="S279" s="3">
        <f>IF(ISBLANK(Table13[[#This Row],[T1]]),0,IF(Table13[[#This Row],[T1]]&gt;0,1,0))</f>
        <v>0</v>
      </c>
      <c r="T279" s="3">
        <f>IF(ISBLANK(Table13[[#This Row],[T2]]),0,IF(Table13[[#This Row],[T2]]&gt;0,1,0))</f>
        <v>1</v>
      </c>
      <c r="U279" s="3">
        <f>IF(ISBLANK(Table13[[#This Row],[T3]]),0,IF(Table13[[#This Row],[T3]]&gt;0,1,0))</f>
        <v>0</v>
      </c>
      <c r="V279" s="3">
        <f>IF(ISBLANK(Table13[[#This Row],[T4]]),0,IF(Table13[[#This Row],[T4]]&gt;0,1,0))</f>
        <v>0</v>
      </c>
      <c r="W279" s="26">
        <v>76</v>
      </c>
      <c r="X279" s="22">
        <v>21</v>
      </c>
      <c r="Y279" s="3">
        <v>0.9</v>
      </c>
      <c r="Z279" s="3"/>
      <c r="AB279" s="30">
        <v>249</v>
      </c>
      <c r="AC279" s="30">
        <v>1.4506962996729535</v>
      </c>
      <c r="AD279" s="30">
        <v>-0.25069629967295359</v>
      </c>
    </row>
    <row r="280" spans="1:30">
      <c r="A280" s="4">
        <v>43749.583333333336</v>
      </c>
      <c r="B280">
        <v>43749</v>
      </c>
      <c r="C280" s="3">
        <v>0.58333333333333337</v>
      </c>
      <c r="D280" s="3">
        <v>14</v>
      </c>
      <c r="E280" s="3">
        <v>11</v>
      </c>
      <c r="F280" s="3">
        <v>0.5</v>
      </c>
      <c r="G280" s="5">
        <v>0.4</v>
      </c>
      <c r="H280" s="3">
        <v>0.9</v>
      </c>
      <c r="I280" s="3">
        <v>1.55139</v>
      </c>
      <c r="J280" s="12">
        <f t="shared" si="12"/>
        <v>0.75833333333333341</v>
      </c>
      <c r="K280" s="4">
        <v>43749.583332696762</v>
      </c>
      <c r="L280" s="3">
        <f t="shared" si="13"/>
        <v>11</v>
      </c>
      <c r="M280" s="3">
        <f t="shared" si="14"/>
        <v>14</v>
      </c>
      <c r="N280" s="3"/>
      <c r="O280" s="3"/>
      <c r="P280" s="3"/>
      <c r="Q280" s="3"/>
      <c r="R280" s="3"/>
      <c r="S280" s="3">
        <f>IF(ISBLANK(Table13[[#This Row],[T1]]),0,IF(Table13[[#This Row],[T1]]&gt;0,1,0))</f>
        <v>0</v>
      </c>
      <c r="T280" s="3">
        <f>IF(ISBLANK(Table13[[#This Row],[T2]]),0,IF(Table13[[#This Row],[T2]]&gt;0,1,0))</f>
        <v>1</v>
      </c>
      <c r="U280" s="3">
        <f>IF(ISBLANK(Table13[[#This Row],[T3]]),0,IF(Table13[[#This Row],[T3]]&gt;0,1,0))</f>
        <v>1</v>
      </c>
      <c r="V280" s="3">
        <f>IF(ISBLANK(Table13[[#This Row],[T4]]),0,IF(Table13[[#This Row],[T4]]&gt;0,1,0))</f>
        <v>0</v>
      </c>
      <c r="W280" s="25">
        <v>76</v>
      </c>
      <c r="X280" s="23">
        <v>21</v>
      </c>
      <c r="Y280" s="3">
        <v>0.9</v>
      </c>
      <c r="Z280" s="3"/>
      <c r="AB280" s="30">
        <v>250</v>
      </c>
      <c r="AC280" s="30">
        <v>1.3685848648979524</v>
      </c>
      <c r="AD280" s="30">
        <v>1.7314151351020477</v>
      </c>
    </row>
    <row r="281" spans="1:30">
      <c r="A281" s="4">
        <v>43749.625</v>
      </c>
      <c r="B281">
        <v>43749</v>
      </c>
      <c r="C281" s="3">
        <v>0.625</v>
      </c>
      <c r="D281" s="3">
        <v>15</v>
      </c>
      <c r="E281" s="3">
        <v>11</v>
      </c>
      <c r="F281" s="3">
        <v>0.4</v>
      </c>
      <c r="G281" s="5">
        <v>0.4</v>
      </c>
      <c r="H281" s="3">
        <v>0.8</v>
      </c>
      <c r="I281" s="3">
        <v>1.55139</v>
      </c>
      <c r="J281" s="12">
        <f t="shared" si="12"/>
        <v>0.77500000000000024</v>
      </c>
      <c r="K281" s="4">
        <v>43749.624999305554</v>
      </c>
      <c r="L281" s="3">
        <f t="shared" si="13"/>
        <v>11</v>
      </c>
      <c r="M281" s="3">
        <f t="shared" si="14"/>
        <v>15</v>
      </c>
      <c r="N281" s="3"/>
      <c r="O281" s="3"/>
      <c r="P281" s="3"/>
      <c r="Q281" s="3"/>
      <c r="R281" s="3"/>
      <c r="S281" s="3">
        <f>IF(ISBLANK(Table13[[#This Row],[T1]]),0,IF(Table13[[#This Row],[T1]]&gt;0,1,0))</f>
        <v>0</v>
      </c>
      <c r="T281" s="3">
        <f>IF(ISBLANK(Table13[[#This Row],[T2]]),0,IF(Table13[[#This Row],[T2]]&gt;0,1,0))</f>
        <v>1</v>
      </c>
      <c r="U281" s="3">
        <f>IF(ISBLANK(Table13[[#This Row],[T3]]),0,IF(Table13[[#This Row],[T3]]&gt;0,1,0))</f>
        <v>1</v>
      </c>
      <c r="V281" s="3">
        <f>IF(ISBLANK(Table13[[#This Row],[T4]]),0,IF(Table13[[#This Row],[T4]]&gt;0,1,0))</f>
        <v>0</v>
      </c>
      <c r="W281" s="26">
        <v>75</v>
      </c>
      <c r="X281" s="22">
        <v>21</v>
      </c>
      <c r="Y281" s="3">
        <v>0.8</v>
      </c>
      <c r="Z281" s="3"/>
      <c r="AB281" s="30">
        <v>251</v>
      </c>
      <c r="AC281" s="30">
        <v>1.04062865027213</v>
      </c>
      <c r="AD281" s="30">
        <v>-0.44062865027212994</v>
      </c>
    </row>
    <row r="282" spans="1:30">
      <c r="A282" s="4">
        <v>43749.666666666664</v>
      </c>
      <c r="B282">
        <v>43749</v>
      </c>
      <c r="C282" s="3">
        <v>0.66666666666666663</v>
      </c>
      <c r="D282" s="3">
        <v>16</v>
      </c>
      <c r="E282" s="3">
        <v>11</v>
      </c>
      <c r="F282" s="3">
        <v>0.4</v>
      </c>
      <c r="G282" s="5">
        <v>0.4</v>
      </c>
      <c r="H282" s="3">
        <v>0.8</v>
      </c>
      <c r="I282" s="3">
        <v>1.55139</v>
      </c>
      <c r="J282" s="12">
        <f t="shared" si="12"/>
        <v>0.8125</v>
      </c>
      <c r="K282" s="4">
        <v>43749.666665914352</v>
      </c>
      <c r="L282" s="3">
        <f t="shared" si="13"/>
        <v>11</v>
      </c>
      <c r="M282" s="3">
        <f t="shared" si="14"/>
        <v>16</v>
      </c>
      <c r="N282" s="3"/>
      <c r="O282" s="3"/>
      <c r="P282" s="3"/>
      <c r="Q282" s="3"/>
      <c r="R282" s="3"/>
      <c r="S282" s="3">
        <f>IF(ISBLANK(Table13[[#This Row],[T1]]),0,IF(Table13[[#This Row],[T1]]&gt;0,1,0))</f>
        <v>0</v>
      </c>
      <c r="T282" s="3">
        <f>IF(ISBLANK(Table13[[#This Row],[T2]]),0,IF(Table13[[#This Row],[T2]]&gt;0,1,0))</f>
        <v>1</v>
      </c>
      <c r="U282" s="3">
        <f>IF(ISBLANK(Table13[[#This Row],[T3]]),0,IF(Table13[[#This Row],[T3]]&gt;0,1,0))</f>
        <v>1</v>
      </c>
      <c r="V282" s="3">
        <f>IF(ISBLANK(Table13[[#This Row],[T4]]),0,IF(Table13[[#This Row],[T4]]&gt;0,1,0))</f>
        <v>0</v>
      </c>
      <c r="W282" s="25">
        <v>73</v>
      </c>
      <c r="X282" s="23">
        <v>21</v>
      </c>
      <c r="Y282" s="3">
        <v>0.8</v>
      </c>
      <c r="Z282" s="3"/>
      <c r="AB282" s="30">
        <v>252</v>
      </c>
      <c r="AC282" s="30">
        <v>0.99797890599508277</v>
      </c>
      <c r="AD282" s="30">
        <v>-0.29797890599508281</v>
      </c>
    </row>
    <row r="283" spans="1:30">
      <c r="A283" s="4">
        <v>43749.708333333336</v>
      </c>
      <c r="B283">
        <v>43749</v>
      </c>
      <c r="C283" s="3">
        <v>0.70833333333333337</v>
      </c>
      <c r="D283" s="3">
        <v>17</v>
      </c>
      <c r="E283" s="3">
        <v>11</v>
      </c>
      <c r="F283" s="3">
        <v>1.3</v>
      </c>
      <c r="G283" s="5">
        <v>0.4</v>
      </c>
      <c r="H283" s="3">
        <v>1.7000000000000002</v>
      </c>
      <c r="I283" s="3">
        <v>1.55139</v>
      </c>
      <c r="J283" s="12">
        <f t="shared" si="12"/>
        <v>0.95833333333333337</v>
      </c>
      <c r="K283" s="4">
        <v>43749.708332523151</v>
      </c>
      <c r="L283" s="3">
        <f t="shared" si="13"/>
        <v>11</v>
      </c>
      <c r="M283" s="3">
        <f t="shared" si="14"/>
        <v>17</v>
      </c>
      <c r="N283" s="3"/>
      <c r="O283" s="3"/>
      <c r="P283" s="3"/>
      <c r="Q283" s="3"/>
      <c r="R283" s="3"/>
      <c r="S283" s="3">
        <f>IF(ISBLANK(Table13[[#This Row],[T1]]),0,IF(Table13[[#This Row],[T1]]&gt;0,1,0))</f>
        <v>1</v>
      </c>
      <c r="T283" s="3">
        <f>IF(ISBLANK(Table13[[#This Row],[T2]]),0,IF(Table13[[#This Row],[T2]]&gt;0,1,0))</f>
        <v>1</v>
      </c>
      <c r="U283" s="3">
        <f>IF(ISBLANK(Table13[[#This Row],[T3]]),0,IF(Table13[[#This Row],[T3]]&gt;0,1,0))</f>
        <v>1</v>
      </c>
      <c r="V283" s="3">
        <f>IF(ISBLANK(Table13[[#This Row],[T4]]),0,IF(Table13[[#This Row],[T4]]&gt;0,1,0))</f>
        <v>0</v>
      </c>
      <c r="W283" s="26">
        <v>70</v>
      </c>
      <c r="X283" s="22">
        <v>21</v>
      </c>
      <c r="Y283" s="3">
        <v>1.7000000000000002</v>
      </c>
      <c r="Z283" s="3"/>
      <c r="AB283" s="30">
        <v>253</v>
      </c>
      <c r="AC283" s="30">
        <v>1.106764386170475</v>
      </c>
      <c r="AD283" s="30">
        <v>-0.30676438617047497</v>
      </c>
    </row>
    <row r="284" spans="1:30">
      <c r="A284" s="4">
        <v>43749.75</v>
      </c>
      <c r="B284">
        <v>43749</v>
      </c>
      <c r="C284" s="3">
        <v>0.75</v>
      </c>
      <c r="D284" s="3">
        <v>18</v>
      </c>
      <c r="E284" s="3">
        <v>11</v>
      </c>
      <c r="F284" s="3">
        <v>0.2</v>
      </c>
      <c r="G284" s="5">
        <v>0.4</v>
      </c>
      <c r="H284" s="3">
        <v>0.60000000000000009</v>
      </c>
      <c r="I284" s="3">
        <v>1.55139</v>
      </c>
      <c r="J284" s="12">
        <f t="shared" si="12"/>
        <v>0.95833333333333337</v>
      </c>
      <c r="K284" s="4">
        <v>43749.749999131942</v>
      </c>
      <c r="L284" s="3">
        <f t="shared" si="13"/>
        <v>11</v>
      </c>
      <c r="M284" s="3">
        <f t="shared" si="14"/>
        <v>18</v>
      </c>
      <c r="N284" s="3"/>
      <c r="O284" s="3"/>
      <c r="P284" s="3"/>
      <c r="Q284" s="3"/>
      <c r="R284" s="3"/>
      <c r="S284" s="3">
        <f>IF(ISBLANK(Table13[[#This Row],[T1]]),0,IF(Table13[[#This Row],[T1]]&gt;0,1,0))</f>
        <v>1</v>
      </c>
      <c r="T284" s="3">
        <f>IF(ISBLANK(Table13[[#This Row],[T2]]),0,IF(Table13[[#This Row],[T2]]&gt;0,1,0))</f>
        <v>1</v>
      </c>
      <c r="U284" s="3">
        <f>IF(ISBLANK(Table13[[#This Row],[T3]]),0,IF(Table13[[#This Row],[T3]]&gt;0,1,0))</f>
        <v>1</v>
      </c>
      <c r="V284" s="3">
        <f>IF(ISBLANK(Table13[[#This Row],[T4]]),0,IF(Table13[[#This Row],[T4]]&gt;0,1,0))</f>
        <v>0</v>
      </c>
      <c r="W284" s="25">
        <v>69</v>
      </c>
      <c r="X284" s="23">
        <v>21</v>
      </c>
      <c r="Y284" s="3">
        <v>0.60000000000000009</v>
      </c>
      <c r="Z284" s="3"/>
      <c r="AB284" s="30">
        <v>254</v>
      </c>
      <c r="AC284" s="30">
        <v>1.1499869702508483</v>
      </c>
      <c r="AD284" s="30">
        <v>-0.34998697025084824</v>
      </c>
    </row>
    <row r="285" spans="1:30">
      <c r="A285" s="4">
        <v>43749.791666666664</v>
      </c>
      <c r="B285">
        <v>43749</v>
      </c>
      <c r="C285" s="3">
        <v>0.79166666666666663</v>
      </c>
      <c r="D285" s="3">
        <v>19</v>
      </c>
      <c r="E285" s="3">
        <v>11</v>
      </c>
      <c r="F285" s="3">
        <v>0.1</v>
      </c>
      <c r="G285" s="5">
        <v>0.4</v>
      </c>
      <c r="H285" s="3">
        <v>0.5</v>
      </c>
      <c r="I285" s="3">
        <v>1.55139</v>
      </c>
      <c r="J285" s="12">
        <f t="shared" si="12"/>
        <v>0.96666666666666679</v>
      </c>
      <c r="K285" s="4">
        <v>43749.79166574074</v>
      </c>
      <c r="L285" s="3">
        <f t="shared" si="13"/>
        <v>11</v>
      </c>
      <c r="M285" s="3">
        <f t="shared" si="14"/>
        <v>19</v>
      </c>
      <c r="N285" s="3"/>
      <c r="O285" s="3"/>
      <c r="P285" s="3"/>
      <c r="Q285" s="3"/>
      <c r="R285" s="3"/>
      <c r="S285" s="3">
        <f>IF(ISBLANK(Table13[[#This Row],[T1]]),0,IF(Table13[[#This Row],[T1]]&gt;0,1,0))</f>
        <v>0</v>
      </c>
      <c r="T285" s="3">
        <f>IF(ISBLANK(Table13[[#This Row],[T2]]),0,IF(Table13[[#This Row],[T2]]&gt;0,1,0))</f>
        <v>1</v>
      </c>
      <c r="U285" s="3">
        <f>IF(ISBLANK(Table13[[#This Row],[T3]]),0,IF(Table13[[#This Row],[T3]]&gt;0,1,0))</f>
        <v>1</v>
      </c>
      <c r="V285" s="3">
        <f>IF(ISBLANK(Table13[[#This Row],[T4]]),0,IF(Table13[[#This Row],[T4]]&gt;0,1,0))</f>
        <v>0</v>
      </c>
      <c r="W285" s="26">
        <v>66</v>
      </c>
      <c r="X285" s="22">
        <v>21</v>
      </c>
      <c r="Y285" s="3">
        <v>0.5</v>
      </c>
      <c r="Z285" s="3"/>
      <c r="AB285" s="30">
        <v>255</v>
      </c>
      <c r="AC285" s="30">
        <v>1.1499869702508483</v>
      </c>
      <c r="AD285" s="30">
        <v>-0.24998697025084826</v>
      </c>
    </row>
    <row r="286" spans="1:30">
      <c r="A286" s="4">
        <v>43749.833333333336</v>
      </c>
      <c r="B286">
        <v>43749</v>
      </c>
      <c r="C286" s="3">
        <v>0.83333333333333337</v>
      </c>
      <c r="D286" s="3">
        <v>20</v>
      </c>
      <c r="E286" s="3">
        <v>11</v>
      </c>
      <c r="F286" s="3">
        <v>0.2</v>
      </c>
      <c r="G286" s="5">
        <v>0.3</v>
      </c>
      <c r="H286" s="3">
        <v>0.5</v>
      </c>
      <c r="I286" s="3">
        <v>1.55139</v>
      </c>
      <c r="J286" s="12">
        <f t="shared" si="12"/>
        <v>0.96666666666666679</v>
      </c>
      <c r="K286" s="4">
        <v>43749.833332349539</v>
      </c>
      <c r="L286" s="3">
        <f t="shared" si="13"/>
        <v>11</v>
      </c>
      <c r="M286" s="3">
        <f t="shared" si="14"/>
        <v>20</v>
      </c>
      <c r="N286" s="3"/>
      <c r="O286" s="3"/>
      <c r="P286" s="3"/>
      <c r="Q286" s="3"/>
      <c r="R286" s="3"/>
      <c r="S286" s="3">
        <f>IF(ISBLANK(Table13[[#This Row],[T1]]),0,IF(Table13[[#This Row],[T1]]&gt;0,1,0))</f>
        <v>0</v>
      </c>
      <c r="T286" s="3">
        <f>IF(ISBLANK(Table13[[#This Row],[T2]]),0,IF(Table13[[#This Row],[T2]]&gt;0,1,0))</f>
        <v>0</v>
      </c>
      <c r="U286" s="3">
        <f>IF(ISBLANK(Table13[[#This Row],[T3]]),0,IF(Table13[[#This Row],[T3]]&gt;0,1,0))</f>
        <v>0</v>
      </c>
      <c r="V286" s="3">
        <f>IF(ISBLANK(Table13[[#This Row],[T4]]),0,IF(Table13[[#This Row],[T4]]&gt;0,1,0))</f>
        <v>0</v>
      </c>
      <c r="W286" s="25">
        <v>65</v>
      </c>
      <c r="X286" s="23">
        <v>21</v>
      </c>
      <c r="Y286" s="3">
        <v>0.5</v>
      </c>
      <c r="Z286" s="3"/>
      <c r="AB286" s="30">
        <v>256</v>
      </c>
      <c r="AC286" s="30">
        <v>1.1499869702508483</v>
      </c>
      <c r="AD286" s="30">
        <v>0.85001302974915172</v>
      </c>
    </row>
    <row r="287" spans="1:30">
      <c r="A287" s="4">
        <v>43749.875</v>
      </c>
      <c r="B287">
        <v>43749</v>
      </c>
      <c r="C287" s="3">
        <v>0.875</v>
      </c>
      <c r="D287" s="3">
        <v>21</v>
      </c>
      <c r="E287" s="3">
        <v>11</v>
      </c>
      <c r="F287" s="3">
        <v>0.4</v>
      </c>
      <c r="G287" s="5">
        <v>0.3</v>
      </c>
      <c r="H287" s="3">
        <v>0.7</v>
      </c>
      <c r="I287" s="3">
        <v>1.55139</v>
      </c>
      <c r="J287" s="12">
        <f t="shared" si="12"/>
        <v>0.97916666666666685</v>
      </c>
      <c r="K287" s="4">
        <v>43749.875</v>
      </c>
      <c r="L287" s="3">
        <f t="shared" si="13"/>
        <v>11</v>
      </c>
      <c r="M287" s="3">
        <f t="shared" si="14"/>
        <v>21</v>
      </c>
      <c r="N287" s="3">
        <v>0</v>
      </c>
      <c r="O287" s="3">
        <v>23</v>
      </c>
      <c r="P287" s="3">
        <v>0</v>
      </c>
      <c r="Q287" s="3">
        <v>0</v>
      </c>
      <c r="R287" s="3"/>
      <c r="S287" s="3">
        <f>IF(ISBLANK(Table13[[#This Row],[T1]]),0,IF(Table13[[#This Row],[T1]]&gt;0,1,0))</f>
        <v>0</v>
      </c>
      <c r="T287" s="3">
        <f>IF(ISBLANK(Table13[[#This Row],[T2]]),0,IF(Table13[[#This Row],[T2]]&gt;0,1,0))</f>
        <v>1</v>
      </c>
      <c r="U287" s="3">
        <f>IF(ISBLANK(Table13[[#This Row],[T3]]),0,IF(Table13[[#This Row],[T3]]&gt;0,1,0))</f>
        <v>0</v>
      </c>
      <c r="V287" s="3">
        <f>IF(ISBLANK(Table13[[#This Row],[T4]]),0,IF(Table13[[#This Row],[T4]]&gt;0,1,0))</f>
        <v>0</v>
      </c>
      <c r="W287" s="26">
        <v>63</v>
      </c>
      <c r="X287" s="22">
        <v>21</v>
      </c>
      <c r="Y287" s="3">
        <v>0.7</v>
      </c>
      <c r="Z287" s="3"/>
      <c r="AB287" s="30">
        <v>257</v>
      </c>
      <c r="AC287" s="30">
        <v>1.171311842389372</v>
      </c>
      <c r="AD287" s="30">
        <v>-0.37131184238937198</v>
      </c>
    </row>
    <row r="288" spans="1:30">
      <c r="A288" s="4">
        <v>43749.916666666664</v>
      </c>
      <c r="B288">
        <v>43749</v>
      </c>
      <c r="C288" s="3">
        <v>0.91666666666666663</v>
      </c>
      <c r="D288" s="3">
        <v>22</v>
      </c>
      <c r="E288" s="3">
        <v>11</v>
      </c>
      <c r="F288" s="3">
        <v>0.6</v>
      </c>
      <c r="G288" s="5">
        <v>0.3</v>
      </c>
      <c r="H288" s="3">
        <v>0.89999999999999991</v>
      </c>
      <c r="I288" s="3">
        <v>1.55139</v>
      </c>
      <c r="J288" s="12">
        <f t="shared" si="12"/>
        <v>1.0125</v>
      </c>
      <c r="K288" s="4">
        <v>43749.916666666664</v>
      </c>
      <c r="L288" s="3">
        <f t="shared" si="13"/>
        <v>11</v>
      </c>
      <c r="M288" s="3">
        <f t="shared" si="14"/>
        <v>22</v>
      </c>
      <c r="N288" s="3">
        <v>0</v>
      </c>
      <c r="O288" s="3">
        <v>58</v>
      </c>
      <c r="P288" s="3">
        <v>0</v>
      </c>
      <c r="Q288" s="3">
        <v>0</v>
      </c>
      <c r="R288" s="3"/>
      <c r="S288" s="3">
        <f>IF(ISBLANK(Table13[[#This Row],[T1]]),0,IF(Table13[[#This Row],[T1]]&gt;0,1,0))</f>
        <v>1</v>
      </c>
      <c r="T288" s="3">
        <f>IF(ISBLANK(Table13[[#This Row],[T2]]),0,IF(Table13[[#This Row],[T2]]&gt;0,1,0))</f>
        <v>1</v>
      </c>
      <c r="U288" s="3">
        <f>IF(ISBLANK(Table13[[#This Row],[T3]]),0,IF(Table13[[#This Row],[T3]]&gt;0,1,0))</f>
        <v>0</v>
      </c>
      <c r="V288" s="3">
        <f>IF(ISBLANK(Table13[[#This Row],[T4]]),0,IF(Table13[[#This Row],[T4]]&gt;0,1,0))</f>
        <v>0</v>
      </c>
      <c r="W288" s="25">
        <v>63</v>
      </c>
      <c r="X288" s="23">
        <v>21</v>
      </c>
      <c r="Y288" s="3">
        <v>0.89999999999999991</v>
      </c>
      <c r="Z288" s="3"/>
      <c r="AB288" s="30">
        <v>258</v>
      </c>
      <c r="AC288" s="30">
        <v>1.1638374600992036</v>
      </c>
      <c r="AD288" s="30">
        <v>0.93616253990079645</v>
      </c>
    </row>
    <row r="289" spans="1:30">
      <c r="A289" s="4">
        <v>43749.958333333336</v>
      </c>
      <c r="B289">
        <v>43749</v>
      </c>
      <c r="C289" s="3">
        <v>0.95833333333333337</v>
      </c>
      <c r="D289" s="3">
        <v>23</v>
      </c>
      <c r="E289" s="3">
        <v>11</v>
      </c>
      <c r="F289" s="3">
        <v>0.4</v>
      </c>
      <c r="G289" s="5">
        <v>0.3</v>
      </c>
      <c r="H289" s="3">
        <v>0.7</v>
      </c>
      <c r="I289" s="3">
        <v>1.55139</v>
      </c>
      <c r="J289" s="12">
        <f t="shared" si="12"/>
        <v>1.0583333333333333</v>
      </c>
      <c r="K289" s="4">
        <v>43749.958333333336</v>
      </c>
      <c r="L289" s="3">
        <f t="shared" si="13"/>
        <v>11</v>
      </c>
      <c r="M289" s="3">
        <f t="shared" si="14"/>
        <v>23</v>
      </c>
      <c r="N289" s="3">
        <v>0</v>
      </c>
      <c r="O289" s="3">
        <v>58</v>
      </c>
      <c r="P289" s="3">
        <v>0</v>
      </c>
      <c r="Q289" s="3">
        <v>0</v>
      </c>
      <c r="R289" s="3"/>
      <c r="S289" s="3">
        <f>IF(ISBLANK(Table13[[#This Row],[T1]]),0,IF(Table13[[#This Row],[T1]]&gt;0,1,0))</f>
        <v>1</v>
      </c>
      <c r="T289" s="3">
        <f>IF(ISBLANK(Table13[[#This Row],[T2]]),0,IF(Table13[[#This Row],[T2]]&gt;0,1,0))</f>
        <v>1</v>
      </c>
      <c r="U289" s="3">
        <f>IF(ISBLANK(Table13[[#This Row],[T3]]),0,IF(Table13[[#This Row],[T3]]&gt;0,1,0))</f>
        <v>1</v>
      </c>
      <c r="V289" s="3">
        <f>IF(ISBLANK(Table13[[#This Row],[T4]]),0,IF(Table13[[#This Row],[T4]]&gt;0,1,0))</f>
        <v>0</v>
      </c>
      <c r="W289" s="26">
        <v>61</v>
      </c>
      <c r="X289" s="22">
        <v>21</v>
      </c>
      <c r="Y289" s="3">
        <v>0.7</v>
      </c>
      <c r="Z289" s="3"/>
      <c r="AB289" s="30">
        <v>259</v>
      </c>
      <c r="AC289" s="30">
        <v>1.1744998961684654</v>
      </c>
      <c r="AD289" s="30">
        <v>0.72550010383153452</v>
      </c>
    </row>
    <row r="290" spans="1:30">
      <c r="A290" s="4">
        <v>43750</v>
      </c>
      <c r="B290">
        <v>43750</v>
      </c>
      <c r="C290" s="3">
        <v>0</v>
      </c>
      <c r="D290" s="3">
        <v>0</v>
      </c>
      <c r="E290" s="3">
        <v>12</v>
      </c>
      <c r="F290" s="3">
        <v>0.3</v>
      </c>
      <c r="G290" s="5">
        <v>0.3</v>
      </c>
      <c r="H290" s="3">
        <v>0.6</v>
      </c>
      <c r="I290" s="3">
        <v>1.55139</v>
      </c>
      <c r="J290" s="12">
        <f t="shared" si="12"/>
        <v>1.0541666666666669</v>
      </c>
      <c r="K290" s="4">
        <v>43750</v>
      </c>
      <c r="L290" s="3">
        <f t="shared" si="13"/>
        <v>12</v>
      </c>
      <c r="M290" s="3">
        <f t="shared" si="14"/>
        <v>0</v>
      </c>
      <c r="N290" s="3">
        <v>0</v>
      </c>
      <c r="O290" s="3">
        <v>58</v>
      </c>
      <c r="P290" s="3">
        <v>0</v>
      </c>
      <c r="Q290" s="3">
        <v>0</v>
      </c>
      <c r="R290" s="3"/>
      <c r="S290" s="3">
        <f>IF(ISBLANK(Table13[[#This Row],[T1]]),0,IF(Table13[[#This Row],[T1]]&gt;0,1,0))</f>
        <v>1</v>
      </c>
      <c r="T290" s="3">
        <f>IF(ISBLANK(Table13[[#This Row],[T2]]),0,IF(Table13[[#This Row],[T2]]&gt;0,1,0))</f>
        <v>1</v>
      </c>
      <c r="U290" s="3">
        <f>IF(ISBLANK(Table13[[#This Row],[T3]]),0,IF(Table13[[#This Row],[T3]]&gt;0,1,0))</f>
        <v>1</v>
      </c>
      <c r="V290" s="3">
        <f>IF(ISBLANK(Table13[[#This Row],[T4]]),0,IF(Table13[[#This Row],[T4]]&gt;0,1,0))</f>
        <v>0</v>
      </c>
      <c r="W290" s="25">
        <v>59</v>
      </c>
      <c r="X290" s="23">
        <v>21</v>
      </c>
      <c r="Y290" s="3">
        <v>0.6</v>
      </c>
      <c r="Z290" s="3"/>
      <c r="AB290" s="30">
        <v>260</v>
      </c>
      <c r="AC290" s="30">
        <v>1.2802025554881917</v>
      </c>
      <c r="AD290" s="30">
        <v>0.11979744451180818</v>
      </c>
    </row>
    <row r="291" spans="1:30">
      <c r="A291" s="4">
        <v>43750.041666666664</v>
      </c>
      <c r="B291">
        <v>43750</v>
      </c>
      <c r="C291" s="3">
        <v>4.1666666666666664E-2</v>
      </c>
      <c r="D291" s="3">
        <v>1</v>
      </c>
      <c r="E291" s="3">
        <v>12</v>
      </c>
      <c r="F291" s="3">
        <v>0.3</v>
      </c>
      <c r="G291" s="5">
        <v>1.3</v>
      </c>
      <c r="H291" s="3">
        <v>1.6</v>
      </c>
      <c r="I291" s="3">
        <v>1.55139</v>
      </c>
      <c r="J291" s="12">
        <f t="shared" si="12"/>
        <v>1.05</v>
      </c>
      <c r="K291" s="4">
        <v>43750.041666666664</v>
      </c>
      <c r="L291" s="3">
        <f t="shared" si="13"/>
        <v>12</v>
      </c>
      <c r="M291" s="3">
        <f t="shared" si="14"/>
        <v>1</v>
      </c>
      <c r="N291" s="3">
        <v>0</v>
      </c>
      <c r="O291" s="3">
        <v>57</v>
      </c>
      <c r="P291" s="3">
        <v>0</v>
      </c>
      <c r="Q291" s="3">
        <v>0</v>
      </c>
      <c r="R291" s="3"/>
      <c r="S291" s="3">
        <f>IF(ISBLANK(Table13[[#This Row],[T1]]),0,IF(Table13[[#This Row],[T1]]&gt;0,1,0))</f>
        <v>1</v>
      </c>
      <c r="T291" s="3">
        <f>IF(ISBLANK(Table13[[#This Row],[T2]]),0,IF(Table13[[#This Row],[T2]]&gt;0,1,0))</f>
        <v>1</v>
      </c>
      <c r="U291" s="3">
        <f>IF(ISBLANK(Table13[[#This Row],[T3]]),0,IF(Table13[[#This Row],[T3]]&gt;0,1,0))</f>
        <v>1</v>
      </c>
      <c r="V291" s="3">
        <f>IF(ISBLANK(Table13[[#This Row],[T4]]),0,IF(Table13[[#This Row],[T4]]&gt;0,1,0))</f>
        <v>0</v>
      </c>
      <c r="W291" s="26">
        <v>58</v>
      </c>
      <c r="X291" s="22">
        <v>21</v>
      </c>
      <c r="Y291" s="3">
        <v>1.6</v>
      </c>
      <c r="Z291" s="3"/>
      <c r="AB291" s="30">
        <v>261</v>
      </c>
      <c r="AC291" s="30">
        <v>1.2171496404455129</v>
      </c>
      <c r="AD291" s="30">
        <v>-0.41714964044551284</v>
      </c>
    </row>
    <row r="292" spans="1:30">
      <c r="A292" s="4">
        <v>43750.083333333336</v>
      </c>
      <c r="B292">
        <v>43750</v>
      </c>
      <c r="C292" s="3">
        <v>8.3333333333333329E-2</v>
      </c>
      <c r="D292" s="3">
        <v>2</v>
      </c>
      <c r="E292" s="3">
        <v>12</v>
      </c>
      <c r="F292" s="3">
        <v>0.3</v>
      </c>
      <c r="G292" s="5">
        <v>0.2</v>
      </c>
      <c r="H292" s="3">
        <v>0.5</v>
      </c>
      <c r="I292" s="3">
        <v>1.55139</v>
      </c>
      <c r="J292" s="12">
        <f t="shared" si="12"/>
        <v>0.99583333333333357</v>
      </c>
      <c r="K292" s="4">
        <v>43750.083333333336</v>
      </c>
      <c r="L292" s="3">
        <f t="shared" si="13"/>
        <v>12</v>
      </c>
      <c r="M292" s="3">
        <f t="shared" si="14"/>
        <v>2</v>
      </c>
      <c r="N292" s="3">
        <v>0</v>
      </c>
      <c r="O292" s="3">
        <v>58</v>
      </c>
      <c r="P292" s="3">
        <v>0</v>
      </c>
      <c r="Q292" s="3">
        <v>0</v>
      </c>
      <c r="R292" s="3"/>
      <c r="S292" s="3">
        <f>IF(ISBLANK(Table13[[#This Row],[T1]]),0,IF(Table13[[#This Row],[T1]]&gt;0,1,0))</f>
        <v>1</v>
      </c>
      <c r="T292" s="3">
        <f>IF(ISBLANK(Table13[[#This Row],[T2]]),0,IF(Table13[[#This Row],[T2]]&gt;0,1,0))</f>
        <v>1</v>
      </c>
      <c r="U292" s="3">
        <f>IF(ISBLANK(Table13[[#This Row],[T3]]),0,IF(Table13[[#This Row],[T3]]&gt;0,1,0))</f>
        <v>1</v>
      </c>
      <c r="V292" s="3">
        <f>IF(ISBLANK(Table13[[#This Row],[T4]]),0,IF(Table13[[#This Row],[T4]]&gt;0,1,0))</f>
        <v>0</v>
      </c>
      <c r="W292" s="25">
        <v>56</v>
      </c>
      <c r="X292" s="23">
        <v>11</v>
      </c>
      <c r="Y292" s="3">
        <v>0.5</v>
      </c>
      <c r="Z292" s="3"/>
      <c r="AB292" s="30">
        <v>262</v>
      </c>
      <c r="AC292" s="30">
        <v>1.3424599568635522</v>
      </c>
      <c r="AD292" s="30">
        <v>-0.64245995686355228</v>
      </c>
    </row>
    <row r="293" spans="1:30">
      <c r="A293" s="4">
        <v>43750.125</v>
      </c>
      <c r="B293">
        <v>43750</v>
      </c>
      <c r="C293" s="3">
        <v>0.125</v>
      </c>
      <c r="D293" s="3">
        <v>3</v>
      </c>
      <c r="E293" s="3">
        <v>12</v>
      </c>
      <c r="F293" s="3">
        <v>0.2</v>
      </c>
      <c r="G293" s="5">
        <v>0.3</v>
      </c>
      <c r="H293" s="3">
        <v>0.5</v>
      </c>
      <c r="I293" s="3">
        <v>1.55139</v>
      </c>
      <c r="J293" s="12">
        <f t="shared" si="12"/>
        <v>0.98750000000000027</v>
      </c>
      <c r="K293" s="4">
        <v>43750.125</v>
      </c>
      <c r="L293" s="3">
        <f t="shared" si="13"/>
        <v>12</v>
      </c>
      <c r="M293" s="3">
        <f t="shared" si="14"/>
        <v>3</v>
      </c>
      <c r="N293" s="3">
        <v>0</v>
      </c>
      <c r="O293" s="3">
        <v>58</v>
      </c>
      <c r="P293" s="3">
        <v>0</v>
      </c>
      <c r="Q293" s="3">
        <v>0</v>
      </c>
      <c r="R293" s="3"/>
      <c r="S293" s="3">
        <f>IF(ISBLANK(Table13[[#This Row],[T1]]),0,IF(Table13[[#This Row],[T1]]&gt;0,1,0))</f>
        <v>1</v>
      </c>
      <c r="T293" s="3">
        <f>IF(ISBLANK(Table13[[#This Row],[T2]]),0,IF(Table13[[#This Row],[T2]]&gt;0,1,0))</f>
        <v>1</v>
      </c>
      <c r="U293" s="3">
        <f>IF(ISBLANK(Table13[[#This Row],[T3]]),0,IF(Table13[[#This Row],[T3]]&gt;0,1,0))</f>
        <v>1</v>
      </c>
      <c r="V293" s="3">
        <f>IF(ISBLANK(Table13[[#This Row],[T4]]),0,IF(Table13[[#This Row],[T4]]&gt;0,1,0))</f>
        <v>0</v>
      </c>
      <c r="W293" s="26">
        <v>57</v>
      </c>
      <c r="X293" s="22">
        <v>13</v>
      </c>
      <c r="Y293" s="3">
        <v>0.5</v>
      </c>
      <c r="Z293" s="3"/>
      <c r="AB293" s="30">
        <v>263</v>
      </c>
      <c r="AC293" s="30">
        <v>1.2278120765147749</v>
      </c>
      <c r="AD293" s="30">
        <v>-2.7812076514774908E-2</v>
      </c>
    </row>
    <row r="294" spans="1:30">
      <c r="A294" s="4">
        <v>43750.166666666664</v>
      </c>
      <c r="B294">
        <v>43750</v>
      </c>
      <c r="C294" s="3">
        <v>0.16666666666666666</v>
      </c>
      <c r="D294" s="3">
        <v>4</v>
      </c>
      <c r="E294" s="3">
        <v>12</v>
      </c>
      <c r="F294" s="3">
        <v>0.2</v>
      </c>
      <c r="G294" s="5">
        <v>0.2</v>
      </c>
      <c r="H294" s="3">
        <v>0.4</v>
      </c>
      <c r="I294" s="3">
        <v>1.55139</v>
      </c>
      <c r="J294" s="12">
        <f t="shared" si="12"/>
        <v>0.9833333333333335</v>
      </c>
      <c r="K294" s="4">
        <v>43750.166666666664</v>
      </c>
      <c r="L294" s="3">
        <f t="shared" si="13"/>
        <v>12</v>
      </c>
      <c r="M294" s="3">
        <f t="shared" si="14"/>
        <v>4</v>
      </c>
      <c r="N294" s="3">
        <v>0</v>
      </c>
      <c r="O294" s="3">
        <v>58</v>
      </c>
      <c r="P294" s="3">
        <v>0</v>
      </c>
      <c r="Q294" s="3">
        <v>0</v>
      </c>
      <c r="R294" s="3"/>
      <c r="S294" s="3">
        <f>IF(ISBLANK(Table13[[#This Row],[T1]]),0,IF(Table13[[#This Row],[T1]]&gt;0,1,0))</f>
        <v>1</v>
      </c>
      <c r="T294" s="3">
        <f>IF(ISBLANK(Table13[[#This Row],[T2]]),0,IF(Table13[[#This Row],[T2]]&gt;0,1,0))</f>
        <v>1</v>
      </c>
      <c r="U294" s="3">
        <f>IF(ISBLANK(Table13[[#This Row],[T3]]),0,IF(Table13[[#This Row],[T3]]&gt;0,1,0))</f>
        <v>1</v>
      </c>
      <c r="V294" s="3">
        <f>IF(ISBLANK(Table13[[#This Row],[T4]]),0,IF(Table13[[#This Row],[T4]]&gt;0,1,0))</f>
        <v>0</v>
      </c>
      <c r="W294" s="25">
        <v>56</v>
      </c>
      <c r="X294" s="23">
        <v>13</v>
      </c>
      <c r="Y294" s="3">
        <v>0.4</v>
      </c>
      <c r="Z294" s="3"/>
      <c r="AB294" s="30">
        <v>264</v>
      </c>
      <c r="AC294" s="30">
        <v>1.3228522997652392</v>
      </c>
      <c r="AD294" s="30">
        <v>0.87714770023476096</v>
      </c>
    </row>
    <row r="295" spans="1:30">
      <c r="A295" s="4">
        <v>43750.208333333336</v>
      </c>
      <c r="B295">
        <v>43750</v>
      </c>
      <c r="C295" s="3">
        <v>0.20833333333333334</v>
      </c>
      <c r="D295" s="3">
        <v>5</v>
      </c>
      <c r="E295" s="3">
        <v>12</v>
      </c>
      <c r="F295" s="3">
        <v>0.2</v>
      </c>
      <c r="G295" s="5">
        <v>0.3</v>
      </c>
      <c r="H295" s="3">
        <v>0.5</v>
      </c>
      <c r="I295" s="3">
        <v>1.55139</v>
      </c>
      <c r="J295" s="12">
        <f t="shared" si="12"/>
        <v>0.97916666666666685</v>
      </c>
      <c r="K295" s="4">
        <v>43750.208333333336</v>
      </c>
      <c r="L295" s="3">
        <f t="shared" si="13"/>
        <v>12</v>
      </c>
      <c r="M295" s="3">
        <f t="shared" si="14"/>
        <v>5</v>
      </c>
      <c r="N295" s="3">
        <v>0</v>
      </c>
      <c r="O295" s="3">
        <v>58</v>
      </c>
      <c r="P295" s="3">
        <v>0</v>
      </c>
      <c r="Q295" s="3">
        <v>0</v>
      </c>
      <c r="R295" s="3"/>
      <c r="S295" s="3">
        <f>IF(ISBLANK(Table13[[#This Row],[T1]]),0,IF(Table13[[#This Row],[T1]]&gt;0,1,0))</f>
        <v>1</v>
      </c>
      <c r="T295" s="3">
        <f>IF(ISBLANK(Table13[[#This Row],[T2]]),0,IF(Table13[[#This Row],[T2]]&gt;0,1,0))</f>
        <v>1</v>
      </c>
      <c r="U295" s="3">
        <f>IF(ISBLANK(Table13[[#This Row],[T3]]),0,IF(Table13[[#This Row],[T3]]&gt;0,1,0))</f>
        <v>1</v>
      </c>
      <c r="V295" s="3">
        <f>IF(ISBLANK(Table13[[#This Row],[T4]]),0,IF(Table13[[#This Row],[T4]]&gt;0,1,0))</f>
        <v>0</v>
      </c>
      <c r="W295" s="26">
        <v>56</v>
      </c>
      <c r="X295" s="22">
        <v>11</v>
      </c>
      <c r="Y295" s="3">
        <v>0.5</v>
      </c>
      <c r="Z295" s="3"/>
      <c r="AB295" s="30">
        <v>265</v>
      </c>
      <c r="AC295" s="30">
        <v>1.3441771719037627</v>
      </c>
      <c r="AD295" s="30">
        <v>-0.74417717190376265</v>
      </c>
    </row>
    <row r="296" spans="1:30">
      <c r="A296" s="4">
        <v>43750.25</v>
      </c>
      <c r="B296">
        <v>43750</v>
      </c>
      <c r="C296" s="3">
        <v>0.25</v>
      </c>
      <c r="D296" s="3">
        <v>6</v>
      </c>
      <c r="E296" s="3">
        <v>12</v>
      </c>
      <c r="F296" s="3">
        <v>0.2</v>
      </c>
      <c r="G296" s="5">
        <v>0.2</v>
      </c>
      <c r="H296" s="3">
        <v>0.4</v>
      </c>
      <c r="I296" s="3">
        <v>1.55139</v>
      </c>
      <c r="J296" s="12">
        <f t="shared" si="12"/>
        <v>1.0416666666666667</v>
      </c>
      <c r="K296" s="4">
        <v>43750.25</v>
      </c>
      <c r="L296" s="3">
        <f t="shared" si="13"/>
        <v>12</v>
      </c>
      <c r="M296" s="3">
        <f t="shared" si="14"/>
        <v>6</v>
      </c>
      <c r="N296" s="3">
        <v>0</v>
      </c>
      <c r="O296" s="3">
        <v>57</v>
      </c>
      <c r="P296" s="3">
        <v>0</v>
      </c>
      <c r="Q296" s="3">
        <v>0</v>
      </c>
      <c r="R296" s="3"/>
      <c r="S296" s="3">
        <f>IF(ISBLANK(Table13[[#This Row],[T1]]),0,IF(Table13[[#This Row],[T1]]&gt;0,1,0))</f>
        <v>1</v>
      </c>
      <c r="T296" s="3">
        <f>IF(ISBLANK(Table13[[#This Row],[T2]]),0,IF(Table13[[#This Row],[T2]]&gt;0,1,0))</f>
        <v>0</v>
      </c>
      <c r="U296" s="3">
        <f>IF(ISBLANK(Table13[[#This Row],[T3]]),0,IF(Table13[[#This Row],[T3]]&gt;0,1,0))</f>
        <v>1</v>
      </c>
      <c r="V296" s="3">
        <f>IF(ISBLANK(Table13[[#This Row],[T4]]),0,IF(Table13[[#This Row],[T4]]&gt;0,1,0))</f>
        <v>0</v>
      </c>
      <c r="W296" s="25">
        <v>57</v>
      </c>
      <c r="X296" s="23">
        <v>17</v>
      </c>
      <c r="Y296" s="3">
        <v>0.4</v>
      </c>
      <c r="Z296" s="3"/>
      <c r="AB296" s="30">
        <v>266</v>
      </c>
      <c r="AC296" s="30">
        <v>1.1996434899381658</v>
      </c>
      <c r="AD296" s="30">
        <v>-0.49964348993816587</v>
      </c>
    </row>
    <row r="297" spans="1:30">
      <c r="A297" s="4">
        <v>43750.291666666664</v>
      </c>
      <c r="B297">
        <v>43750</v>
      </c>
      <c r="C297" s="3">
        <v>0.29166666666666669</v>
      </c>
      <c r="D297" s="3">
        <v>7</v>
      </c>
      <c r="E297" s="3">
        <v>12</v>
      </c>
      <c r="F297" s="3">
        <v>0.5</v>
      </c>
      <c r="G297" s="5">
        <v>1.4</v>
      </c>
      <c r="H297" s="3">
        <v>1.9</v>
      </c>
      <c r="I297" s="3">
        <v>1.55139</v>
      </c>
      <c r="J297" s="12">
        <f t="shared" si="12"/>
        <v>1.1375000000000002</v>
      </c>
      <c r="K297" s="4">
        <v>43750.291666666664</v>
      </c>
      <c r="L297" s="3">
        <f t="shared" si="13"/>
        <v>12</v>
      </c>
      <c r="M297" s="3">
        <f t="shared" si="14"/>
        <v>7</v>
      </c>
      <c r="N297" s="3">
        <v>0</v>
      </c>
      <c r="O297" s="3">
        <v>58</v>
      </c>
      <c r="P297" s="3">
        <v>0</v>
      </c>
      <c r="Q297" s="3">
        <v>0</v>
      </c>
      <c r="R297" s="3"/>
      <c r="S297" s="3">
        <f>IF(ISBLANK(Table13[[#This Row],[T1]]),0,IF(Table13[[#This Row],[T1]]&gt;0,1,0))</f>
        <v>1</v>
      </c>
      <c r="T297" s="3">
        <f>IF(ISBLANK(Table13[[#This Row],[T2]]),0,IF(Table13[[#This Row],[T2]]&gt;0,1,0))</f>
        <v>0</v>
      </c>
      <c r="U297" s="3">
        <f>IF(ISBLANK(Table13[[#This Row],[T3]]),0,IF(Table13[[#This Row],[T3]]&gt;0,1,0))</f>
        <v>1</v>
      </c>
      <c r="V297" s="3">
        <f>IF(ISBLANK(Table13[[#This Row],[T4]]),0,IF(Table13[[#This Row],[T4]]&gt;0,1,0))</f>
        <v>0</v>
      </c>
      <c r="W297" s="26">
        <v>59</v>
      </c>
      <c r="X297" s="22">
        <v>11</v>
      </c>
      <c r="Y297" s="3">
        <v>1.9</v>
      </c>
      <c r="Z297" s="3"/>
      <c r="AB297" s="30">
        <v>267</v>
      </c>
      <c r="AC297" s="30">
        <v>1.2209683620766894</v>
      </c>
      <c r="AD297" s="30">
        <v>-0.32096836207668933</v>
      </c>
    </row>
    <row r="298" spans="1:30">
      <c r="A298" s="4">
        <v>43750.333333333336</v>
      </c>
      <c r="B298">
        <v>43750</v>
      </c>
      <c r="C298" s="3">
        <v>0.33333333333333331</v>
      </c>
      <c r="D298" s="3">
        <v>8</v>
      </c>
      <c r="E298" s="3">
        <v>12</v>
      </c>
      <c r="F298" s="3">
        <v>0.6</v>
      </c>
      <c r="G298" s="5">
        <v>0.2</v>
      </c>
      <c r="H298" s="3">
        <v>0.8</v>
      </c>
      <c r="I298" s="3">
        <v>1.55139</v>
      </c>
      <c r="J298" s="12">
        <f t="shared" si="12"/>
        <v>1.104166666666667</v>
      </c>
      <c r="K298" s="4">
        <v>43750.333333333336</v>
      </c>
      <c r="L298" s="3">
        <f t="shared" si="13"/>
        <v>12</v>
      </c>
      <c r="M298" s="3">
        <f t="shared" si="14"/>
        <v>8</v>
      </c>
      <c r="N298" s="3">
        <v>0</v>
      </c>
      <c r="O298" s="3">
        <v>3</v>
      </c>
      <c r="P298" s="3">
        <v>0</v>
      </c>
      <c r="Q298" s="3">
        <v>0</v>
      </c>
      <c r="R298" s="3"/>
      <c r="S298" s="3">
        <f>IF(ISBLANK(Table13[[#This Row],[T1]]),0,IF(Table13[[#This Row],[T1]]&gt;0,1,0))</f>
        <v>1</v>
      </c>
      <c r="T298" s="3">
        <f>IF(ISBLANK(Table13[[#This Row],[T2]]),0,IF(Table13[[#This Row],[T2]]&gt;0,1,0))</f>
        <v>0</v>
      </c>
      <c r="U298" s="3">
        <f>IF(ISBLANK(Table13[[#This Row],[T3]]),0,IF(Table13[[#This Row],[T3]]&gt;0,1,0))</f>
        <v>1</v>
      </c>
      <c r="V298" s="3">
        <f>IF(ISBLANK(Table13[[#This Row],[T4]]),0,IF(Table13[[#This Row],[T4]]&gt;0,1,0))</f>
        <v>0</v>
      </c>
      <c r="W298" s="25">
        <v>61</v>
      </c>
      <c r="X298" s="23">
        <v>11</v>
      </c>
      <c r="Y298" s="3">
        <v>0.8</v>
      </c>
      <c r="Z298" s="3"/>
      <c r="AB298" s="30">
        <v>268</v>
      </c>
      <c r="AC298" s="30">
        <v>1.2209683620766894</v>
      </c>
      <c r="AD298" s="30">
        <v>-0.72096836207668935</v>
      </c>
    </row>
    <row r="299" spans="1:30">
      <c r="A299" s="4">
        <v>43750.375</v>
      </c>
      <c r="B299">
        <v>43750</v>
      </c>
      <c r="C299" s="3">
        <v>0.375</v>
      </c>
      <c r="D299" s="3">
        <v>9</v>
      </c>
      <c r="E299" s="3">
        <v>12</v>
      </c>
      <c r="F299" s="3">
        <v>0.2</v>
      </c>
      <c r="G299" s="5">
        <v>0.2</v>
      </c>
      <c r="H299" s="3">
        <v>0.4</v>
      </c>
      <c r="I299" s="3">
        <v>1.55139</v>
      </c>
      <c r="J299" s="12">
        <f t="shared" si="12"/>
        <v>1.1166666666666669</v>
      </c>
      <c r="K299" s="4">
        <v>43750.374999652777</v>
      </c>
      <c r="L299" s="3">
        <f t="shared" si="13"/>
        <v>12</v>
      </c>
      <c r="M299" s="3">
        <f t="shared" si="14"/>
        <v>9</v>
      </c>
      <c r="N299" s="3"/>
      <c r="O299" s="3"/>
      <c r="P299" s="3"/>
      <c r="Q299" s="3"/>
      <c r="R299" s="3"/>
      <c r="S299" s="3">
        <f>IF(ISBLANK(Table13[[#This Row],[T1]]),0,IF(Table13[[#This Row],[T1]]&gt;0,1,0))</f>
        <v>0</v>
      </c>
      <c r="T299" s="3">
        <f>IF(ISBLANK(Table13[[#This Row],[T2]]),0,IF(Table13[[#This Row],[T2]]&gt;0,1,0))</f>
        <v>0</v>
      </c>
      <c r="U299" s="3">
        <f>IF(ISBLANK(Table13[[#This Row],[T3]]),0,IF(Table13[[#This Row],[T3]]&gt;0,1,0))</f>
        <v>1</v>
      </c>
      <c r="V299" s="3">
        <f>IF(ISBLANK(Table13[[#This Row],[T4]]),0,IF(Table13[[#This Row],[T4]]&gt;0,1,0))</f>
        <v>0</v>
      </c>
      <c r="W299" s="26">
        <v>64</v>
      </c>
      <c r="X299" s="22">
        <v>11</v>
      </c>
      <c r="Y299" s="3">
        <v>0.4</v>
      </c>
      <c r="Z299" s="3"/>
      <c r="AB299" s="30">
        <v>269</v>
      </c>
      <c r="AC299" s="30">
        <v>1.2316307981459513</v>
      </c>
      <c r="AD299" s="30">
        <v>-0.63163079814595124</v>
      </c>
    </row>
    <row r="300" spans="1:30">
      <c r="A300" s="4">
        <v>43750.416666666664</v>
      </c>
      <c r="B300">
        <v>43750</v>
      </c>
      <c r="C300" s="3">
        <v>0.41666666666666669</v>
      </c>
      <c r="D300" s="3">
        <v>10</v>
      </c>
      <c r="E300" s="3">
        <v>12</v>
      </c>
      <c r="F300" s="3">
        <v>0.2</v>
      </c>
      <c r="G300" s="5">
        <v>0.4</v>
      </c>
      <c r="H300" s="3">
        <v>0.60000000000000009</v>
      </c>
      <c r="I300" s="3">
        <v>1.55139</v>
      </c>
      <c r="J300" s="12">
        <f t="shared" si="12"/>
        <v>1.1625000000000003</v>
      </c>
      <c r="K300" s="4">
        <v>43750.416666261575</v>
      </c>
      <c r="L300" s="3">
        <f t="shared" si="13"/>
        <v>12</v>
      </c>
      <c r="M300" s="3">
        <f t="shared" si="14"/>
        <v>10</v>
      </c>
      <c r="N300" s="3"/>
      <c r="O300" s="3"/>
      <c r="P300" s="3"/>
      <c r="Q300" s="3"/>
      <c r="R300" s="3"/>
      <c r="S300" s="3">
        <f>IF(ISBLANK(Table13[[#This Row],[T1]]),0,IF(Table13[[#This Row],[T1]]&gt;0,1,0))</f>
        <v>0</v>
      </c>
      <c r="T300" s="3">
        <f>IF(ISBLANK(Table13[[#This Row],[T2]]),0,IF(Table13[[#This Row],[T2]]&gt;0,1,0))</f>
        <v>0</v>
      </c>
      <c r="U300" s="3">
        <f>IF(ISBLANK(Table13[[#This Row],[T3]]),0,IF(Table13[[#This Row],[T3]]&gt;0,1,0))</f>
        <v>0</v>
      </c>
      <c r="V300" s="3">
        <f>IF(ISBLANK(Table13[[#This Row],[T4]]),0,IF(Table13[[#This Row],[T4]]&gt;0,1,0))</f>
        <v>0</v>
      </c>
      <c r="W300" s="25">
        <v>68</v>
      </c>
      <c r="X300" s="23">
        <v>11</v>
      </c>
      <c r="Y300" s="3">
        <v>0.60000000000000009</v>
      </c>
      <c r="Z300" s="3"/>
      <c r="AB300" s="30">
        <v>270</v>
      </c>
      <c r="AC300" s="30">
        <v>1.2924173607824287</v>
      </c>
      <c r="AD300" s="30">
        <v>-0.79241736078242875</v>
      </c>
    </row>
    <row r="301" spans="1:30">
      <c r="A301" s="4">
        <v>43750.458333333336</v>
      </c>
      <c r="B301">
        <v>43750</v>
      </c>
      <c r="C301" s="3">
        <v>0.45833333333333331</v>
      </c>
      <c r="D301" s="3">
        <v>11</v>
      </c>
      <c r="E301" s="3">
        <v>12</v>
      </c>
      <c r="F301" s="3">
        <v>0.2</v>
      </c>
      <c r="G301" s="5">
        <v>0.4</v>
      </c>
      <c r="H301" s="3">
        <v>0.60000000000000009</v>
      </c>
      <c r="I301" s="3">
        <v>1.55139</v>
      </c>
      <c r="J301" s="12">
        <f t="shared" si="12"/>
        <v>1.229166666666667</v>
      </c>
      <c r="K301" s="4">
        <v>43750.458332870374</v>
      </c>
      <c r="L301" s="3">
        <f t="shared" si="13"/>
        <v>12</v>
      </c>
      <c r="M301" s="3">
        <f t="shared" si="14"/>
        <v>11</v>
      </c>
      <c r="N301" s="3"/>
      <c r="O301" s="3"/>
      <c r="P301" s="3"/>
      <c r="Q301" s="3"/>
      <c r="R301" s="3"/>
      <c r="S301" s="3">
        <f>IF(ISBLANK(Table13[[#This Row],[T1]]),0,IF(Table13[[#This Row],[T1]]&gt;0,1,0))</f>
        <v>0</v>
      </c>
      <c r="T301" s="3">
        <f>IF(ISBLANK(Table13[[#This Row],[T2]]),0,IF(Table13[[#This Row],[T2]]&gt;0,1,0))</f>
        <v>0</v>
      </c>
      <c r="U301" s="3">
        <f>IF(ISBLANK(Table13[[#This Row],[T3]]),0,IF(Table13[[#This Row],[T3]]&gt;0,1,0))</f>
        <v>0</v>
      </c>
      <c r="V301" s="3">
        <f>IF(ISBLANK(Table13[[#This Row],[T4]]),0,IF(Table13[[#This Row],[T4]]&gt;0,1,0))</f>
        <v>0</v>
      </c>
      <c r="W301" s="26">
        <v>71</v>
      </c>
      <c r="X301" s="22">
        <v>11</v>
      </c>
      <c r="Y301" s="3">
        <v>0.60000000000000009</v>
      </c>
      <c r="Z301" s="3"/>
      <c r="AB301" s="30">
        <v>271</v>
      </c>
      <c r="AC301" s="30">
        <v>1.281754924713167</v>
      </c>
      <c r="AD301" s="30">
        <v>-0.1817549247131669</v>
      </c>
    </row>
    <row r="302" spans="1:30">
      <c r="A302" s="4">
        <v>43750.5</v>
      </c>
      <c r="B302">
        <v>43750</v>
      </c>
      <c r="C302" s="3">
        <v>0.5</v>
      </c>
      <c r="D302" s="3">
        <v>12</v>
      </c>
      <c r="E302" s="3">
        <v>12</v>
      </c>
      <c r="F302" s="3">
        <v>0.3</v>
      </c>
      <c r="G302" s="5">
        <v>0.4</v>
      </c>
      <c r="H302" s="3">
        <v>0.7</v>
      </c>
      <c r="I302" s="3">
        <v>1.55139</v>
      </c>
      <c r="J302" s="12">
        <f t="shared" si="12"/>
        <v>1.2375000000000003</v>
      </c>
      <c r="K302" s="4">
        <v>43750.499999479165</v>
      </c>
      <c r="L302" s="3">
        <f t="shared" si="13"/>
        <v>12</v>
      </c>
      <c r="M302" s="3">
        <f t="shared" si="14"/>
        <v>12</v>
      </c>
      <c r="N302" s="3"/>
      <c r="O302" s="3"/>
      <c r="P302" s="3"/>
      <c r="Q302" s="3"/>
      <c r="R302" s="3"/>
      <c r="S302" s="3">
        <f>IF(ISBLANK(Table13[[#This Row],[T1]]),0,IF(Table13[[#This Row],[T1]]&gt;0,1,0))</f>
        <v>0</v>
      </c>
      <c r="T302" s="3">
        <f>IF(ISBLANK(Table13[[#This Row],[T2]]),0,IF(Table13[[#This Row],[T2]]&gt;0,1,0))</f>
        <v>0</v>
      </c>
      <c r="U302" s="3">
        <f>IF(ISBLANK(Table13[[#This Row],[T3]]),0,IF(Table13[[#This Row],[T3]]&gt;0,1,0))</f>
        <v>0</v>
      </c>
      <c r="V302" s="3">
        <f>IF(ISBLANK(Table13[[#This Row],[T4]]),0,IF(Table13[[#This Row],[T4]]&gt;0,1,0))</f>
        <v>0</v>
      </c>
      <c r="W302" s="25">
        <v>72</v>
      </c>
      <c r="X302" s="23">
        <v>11</v>
      </c>
      <c r="Y302" s="3">
        <v>0.7</v>
      </c>
      <c r="Z302" s="3"/>
      <c r="AB302" s="30">
        <v>272</v>
      </c>
      <c r="AC302" s="30">
        <v>1.2391051804361195</v>
      </c>
      <c r="AD302" s="30">
        <v>3.0608948195638801</v>
      </c>
    </row>
    <row r="303" spans="1:30">
      <c r="A303" s="4">
        <v>43750.541666666664</v>
      </c>
      <c r="B303">
        <v>43750</v>
      </c>
      <c r="C303" s="3">
        <v>0.54166666666666663</v>
      </c>
      <c r="D303" s="3">
        <v>13</v>
      </c>
      <c r="E303" s="3">
        <v>12</v>
      </c>
      <c r="F303" s="3">
        <v>0.4</v>
      </c>
      <c r="G303" s="5">
        <v>0.2</v>
      </c>
      <c r="H303" s="3">
        <v>0.60000000000000009</v>
      </c>
      <c r="I303" s="3">
        <v>1.55139</v>
      </c>
      <c r="J303" s="12">
        <f t="shared" si="12"/>
        <v>1.2375000000000003</v>
      </c>
      <c r="K303" s="4">
        <v>43750.541666087964</v>
      </c>
      <c r="L303" s="3">
        <f t="shared" si="13"/>
        <v>12</v>
      </c>
      <c r="M303" s="3">
        <f t="shared" si="14"/>
        <v>13</v>
      </c>
      <c r="N303" s="3"/>
      <c r="O303" s="3"/>
      <c r="P303" s="3"/>
      <c r="Q303" s="3"/>
      <c r="R303" s="3"/>
      <c r="S303" s="3">
        <f>IF(ISBLANK(Table13[[#This Row],[T1]]),0,IF(Table13[[#This Row],[T1]]&gt;0,1,0))</f>
        <v>0</v>
      </c>
      <c r="T303" s="3">
        <f>IF(ISBLANK(Table13[[#This Row],[T2]]),0,IF(Table13[[#This Row],[T2]]&gt;0,1,0))</f>
        <v>0</v>
      </c>
      <c r="U303" s="3">
        <f>IF(ISBLANK(Table13[[#This Row],[T3]]),0,IF(Table13[[#This Row],[T3]]&gt;0,1,0))</f>
        <v>0</v>
      </c>
      <c r="V303" s="3">
        <f>IF(ISBLANK(Table13[[#This Row],[T4]]),0,IF(Table13[[#This Row],[T4]]&gt;0,1,0))</f>
        <v>0</v>
      </c>
      <c r="W303" s="26">
        <v>73</v>
      </c>
      <c r="X303" s="22">
        <v>13</v>
      </c>
      <c r="Y303" s="3">
        <v>0.60000000000000009</v>
      </c>
      <c r="Z303" s="3"/>
      <c r="AB303" s="30">
        <v>273</v>
      </c>
      <c r="AC303" s="30">
        <v>1.217780308297596</v>
      </c>
      <c r="AD303" s="30">
        <v>-0.31778030829759607</v>
      </c>
    </row>
    <row r="304" spans="1:30">
      <c r="A304" s="4">
        <v>43750.583333333336</v>
      </c>
      <c r="B304">
        <v>43750</v>
      </c>
      <c r="C304" s="3">
        <v>0.58333333333333337</v>
      </c>
      <c r="D304" s="3">
        <v>14</v>
      </c>
      <c r="E304" s="3">
        <v>12</v>
      </c>
      <c r="F304" s="3">
        <v>0.4</v>
      </c>
      <c r="G304" s="5">
        <v>0.9</v>
      </c>
      <c r="H304" s="3">
        <v>1.3</v>
      </c>
      <c r="I304" s="3">
        <v>1.55139</v>
      </c>
      <c r="J304" s="12">
        <f t="shared" si="12"/>
        <v>1.2958333333333334</v>
      </c>
      <c r="K304" s="4">
        <v>43750.583333333336</v>
      </c>
      <c r="L304" s="3">
        <f t="shared" si="13"/>
        <v>12</v>
      </c>
      <c r="M304" s="3">
        <f t="shared" si="14"/>
        <v>14</v>
      </c>
      <c r="N304" s="3">
        <v>0</v>
      </c>
      <c r="O304" s="3">
        <v>17</v>
      </c>
      <c r="P304" s="3">
        <v>0</v>
      </c>
      <c r="Q304" s="3">
        <v>0</v>
      </c>
      <c r="R304" s="3"/>
      <c r="S304" s="3">
        <f>IF(ISBLANK(Table13[[#This Row],[T1]]),0,IF(Table13[[#This Row],[T1]]&gt;0,1,0))</f>
        <v>0</v>
      </c>
      <c r="T304" s="3">
        <f>IF(ISBLANK(Table13[[#This Row],[T2]]),0,IF(Table13[[#This Row],[T2]]&gt;0,1,0))</f>
        <v>0</v>
      </c>
      <c r="U304" s="3">
        <f>IF(ISBLANK(Table13[[#This Row],[T3]]),0,IF(Table13[[#This Row],[T3]]&gt;0,1,0))</f>
        <v>0</v>
      </c>
      <c r="V304" s="3">
        <f>IF(ISBLANK(Table13[[#This Row],[T4]]),0,IF(Table13[[#This Row],[T4]]&gt;0,1,0))</f>
        <v>0</v>
      </c>
      <c r="W304" s="25">
        <v>73</v>
      </c>
      <c r="X304" s="23">
        <v>13</v>
      </c>
      <c r="Y304" s="3">
        <v>1.3</v>
      </c>
      <c r="Z304" s="3"/>
      <c r="AB304" s="30">
        <v>274</v>
      </c>
      <c r="AC304" s="30">
        <v>1.1857930000898105</v>
      </c>
      <c r="AD304" s="30">
        <v>1.4142069999101896</v>
      </c>
    </row>
    <row r="305" spans="1:30">
      <c r="A305" s="4">
        <v>43750.625</v>
      </c>
      <c r="B305">
        <v>43750</v>
      </c>
      <c r="C305" s="3">
        <v>0.625</v>
      </c>
      <c r="D305" s="3">
        <v>15</v>
      </c>
      <c r="E305" s="3">
        <v>12</v>
      </c>
      <c r="F305" s="3">
        <v>1.3</v>
      </c>
      <c r="G305" s="5">
        <v>0.4</v>
      </c>
      <c r="H305" s="3">
        <v>1.7000000000000002</v>
      </c>
      <c r="I305" s="3">
        <v>1.55139</v>
      </c>
      <c r="J305" s="12">
        <f t="shared" si="12"/>
        <v>1.2708333333333335</v>
      </c>
      <c r="K305" s="4">
        <v>43750.625</v>
      </c>
      <c r="L305" s="3">
        <f t="shared" si="13"/>
        <v>12</v>
      </c>
      <c r="M305" s="3">
        <f t="shared" si="14"/>
        <v>15</v>
      </c>
      <c r="N305" s="3">
        <v>0</v>
      </c>
      <c r="O305" s="3">
        <v>58</v>
      </c>
      <c r="P305" s="3">
        <v>0</v>
      </c>
      <c r="Q305" s="3">
        <v>0</v>
      </c>
      <c r="R305" s="3"/>
      <c r="S305" s="3">
        <f>IF(ISBLANK(Table13[[#This Row],[T1]]),0,IF(Table13[[#This Row],[T1]]&gt;0,1,0))</f>
        <v>0</v>
      </c>
      <c r="T305" s="3">
        <f>IF(ISBLANK(Table13[[#This Row],[T2]]),0,IF(Table13[[#This Row],[T2]]&gt;0,1,0))</f>
        <v>0</v>
      </c>
      <c r="U305" s="3">
        <f>IF(ISBLANK(Table13[[#This Row],[T3]]),0,IF(Table13[[#This Row],[T3]]&gt;0,1,0))</f>
        <v>0</v>
      </c>
      <c r="V305" s="3">
        <f>IF(ISBLANK(Table13[[#This Row],[T4]]),0,IF(Table13[[#This Row],[T4]]&gt;0,1,0))</f>
        <v>0</v>
      </c>
      <c r="W305" s="26">
        <v>71</v>
      </c>
      <c r="X305" s="22">
        <v>13</v>
      </c>
      <c r="Y305" s="3">
        <v>1.7000000000000002</v>
      </c>
      <c r="Z305" s="3"/>
      <c r="AB305" s="30">
        <v>275</v>
      </c>
      <c r="AC305" s="30">
        <v>1.1036815653148093</v>
      </c>
      <c r="AD305" s="30">
        <v>2.4963184346851905</v>
      </c>
    </row>
    <row r="306" spans="1:30">
      <c r="A306" s="4">
        <v>43750.666666666664</v>
      </c>
      <c r="B306">
        <v>43750</v>
      </c>
      <c r="C306" s="3">
        <v>0.66666666666666663</v>
      </c>
      <c r="D306" s="3">
        <v>16</v>
      </c>
      <c r="E306" s="3">
        <v>12</v>
      </c>
      <c r="F306" s="3">
        <v>2.1</v>
      </c>
      <c r="G306" s="5">
        <v>2.2000000000000002</v>
      </c>
      <c r="H306" s="3">
        <v>4.3000000000000007</v>
      </c>
      <c r="I306" s="3">
        <v>1.55139</v>
      </c>
      <c r="J306" s="12">
        <f t="shared" si="12"/>
        <v>1.2791666666666668</v>
      </c>
      <c r="K306" s="4">
        <v>43750.666666666664</v>
      </c>
      <c r="L306" s="3">
        <f t="shared" si="13"/>
        <v>12</v>
      </c>
      <c r="M306" s="3">
        <f t="shared" si="14"/>
        <v>16</v>
      </c>
      <c r="N306" s="3">
        <v>29</v>
      </c>
      <c r="O306" s="3">
        <v>56</v>
      </c>
      <c r="P306" s="3">
        <v>0</v>
      </c>
      <c r="Q306" s="3">
        <v>0</v>
      </c>
      <c r="R306" s="3"/>
      <c r="S306" s="3">
        <f>IF(ISBLANK(Table13[[#This Row],[T1]]),0,IF(Table13[[#This Row],[T1]]&gt;0,1,0))</f>
        <v>0</v>
      </c>
      <c r="T306" s="3">
        <f>IF(ISBLANK(Table13[[#This Row],[T2]]),0,IF(Table13[[#This Row],[T2]]&gt;0,1,0))</f>
        <v>0</v>
      </c>
      <c r="U306" s="3">
        <f>IF(ISBLANK(Table13[[#This Row],[T3]]),0,IF(Table13[[#This Row],[T3]]&gt;0,1,0))</f>
        <v>0</v>
      </c>
      <c r="V306" s="3">
        <f>IF(ISBLANK(Table13[[#This Row],[T4]]),0,IF(Table13[[#This Row],[T4]]&gt;0,1,0))</f>
        <v>0</v>
      </c>
      <c r="W306" s="25">
        <v>70</v>
      </c>
      <c r="X306" s="23">
        <v>11</v>
      </c>
      <c r="Y306" s="3">
        <v>4.3000000000000007</v>
      </c>
      <c r="Z306" s="3"/>
      <c r="AB306" s="30">
        <v>276</v>
      </c>
      <c r="AC306" s="30">
        <v>1.0823566931762854</v>
      </c>
      <c r="AD306" s="30">
        <v>0.51764330682371473</v>
      </c>
    </row>
    <row r="307" spans="1:30">
      <c r="A307" s="4">
        <v>43750.708333333336</v>
      </c>
      <c r="B307">
        <v>43750</v>
      </c>
      <c r="C307" s="3">
        <v>0.70833333333333337</v>
      </c>
      <c r="D307" s="3">
        <v>17</v>
      </c>
      <c r="E307" s="3">
        <v>12</v>
      </c>
      <c r="F307" s="3">
        <v>1.3</v>
      </c>
      <c r="G307" s="5">
        <v>0.4</v>
      </c>
      <c r="H307" s="3">
        <v>1.7000000000000002</v>
      </c>
      <c r="I307" s="3">
        <v>1.55139</v>
      </c>
      <c r="J307" s="12">
        <f t="shared" si="12"/>
        <v>1.1875</v>
      </c>
      <c r="K307" s="4">
        <v>43750.708333333336</v>
      </c>
      <c r="L307" s="3">
        <f t="shared" si="13"/>
        <v>12</v>
      </c>
      <c r="M307" s="3">
        <f t="shared" si="14"/>
        <v>17</v>
      </c>
      <c r="N307" s="3">
        <v>4</v>
      </c>
      <c r="O307" s="3">
        <v>39</v>
      </c>
      <c r="P307" s="3">
        <v>0</v>
      </c>
      <c r="Q307" s="3">
        <v>0</v>
      </c>
      <c r="R307" s="3"/>
      <c r="S307" s="3">
        <f>IF(ISBLANK(Table13[[#This Row],[T1]]),0,IF(Table13[[#This Row],[T1]]&gt;0,1,0))</f>
        <v>0</v>
      </c>
      <c r="T307" s="3">
        <f>IF(ISBLANK(Table13[[#This Row],[T2]]),0,IF(Table13[[#This Row],[T2]]&gt;0,1,0))</f>
        <v>0</v>
      </c>
      <c r="U307" s="3">
        <f>IF(ISBLANK(Table13[[#This Row],[T3]]),0,IF(Table13[[#This Row],[T3]]&gt;0,1,0))</f>
        <v>1</v>
      </c>
      <c r="V307" s="3">
        <f>IF(ISBLANK(Table13[[#This Row],[T4]]),0,IF(Table13[[#This Row],[T4]]&gt;0,1,0))</f>
        <v>0</v>
      </c>
      <c r="W307" s="26">
        <v>68</v>
      </c>
      <c r="X307" s="22">
        <v>11</v>
      </c>
      <c r="Y307" s="3">
        <v>1.7000000000000002</v>
      </c>
      <c r="Z307" s="3"/>
      <c r="AB307" s="30">
        <v>277</v>
      </c>
      <c r="AC307" s="30">
        <v>1.1318501518914181</v>
      </c>
      <c r="AD307" s="30">
        <v>-0.13185015189141813</v>
      </c>
    </row>
    <row r="308" spans="1:30">
      <c r="A308" s="4">
        <v>43750.75</v>
      </c>
      <c r="B308">
        <v>43750</v>
      </c>
      <c r="C308" s="3">
        <v>0.75</v>
      </c>
      <c r="D308" s="3">
        <v>18</v>
      </c>
      <c r="E308" s="3">
        <v>12</v>
      </c>
      <c r="F308" s="3">
        <v>0.4</v>
      </c>
      <c r="G308" s="5">
        <v>0.4</v>
      </c>
      <c r="H308" s="3">
        <v>0.8</v>
      </c>
      <c r="I308" s="3">
        <v>1.55139</v>
      </c>
      <c r="J308" s="12">
        <f t="shared" si="12"/>
        <v>1.1541666666666666</v>
      </c>
      <c r="K308" s="4">
        <v>43750.749999421299</v>
      </c>
      <c r="L308" s="3">
        <f t="shared" si="13"/>
        <v>12</v>
      </c>
      <c r="M308" s="3">
        <f t="shared" si="14"/>
        <v>18</v>
      </c>
      <c r="N308" s="3"/>
      <c r="O308" s="3"/>
      <c r="P308" s="3"/>
      <c r="Q308" s="3"/>
      <c r="R308" s="3"/>
      <c r="S308" s="3">
        <f>IF(ISBLANK(Table13[[#This Row],[T1]]),0,IF(Table13[[#This Row],[T1]]&gt;0,1,0))</f>
        <v>0</v>
      </c>
      <c r="T308" s="3">
        <f>IF(ISBLANK(Table13[[#This Row],[T2]]),0,IF(Table13[[#This Row],[T2]]&gt;0,1,0))</f>
        <v>1</v>
      </c>
      <c r="U308" s="3">
        <f>IF(ISBLANK(Table13[[#This Row],[T3]]),0,IF(Table13[[#This Row],[T3]]&gt;0,1,0))</f>
        <v>1</v>
      </c>
      <c r="V308" s="3">
        <f>IF(ISBLANK(Table13[[#This Row],[T4]]),0,IF(Table13[[#This Row],[T4]]&gt;0,1,0))</f>
        <v>0</v>
      </c>
      <c r="W308" s="25">
        <v>67</v>
      </c>
      <c r="X308" s="23">
        <v>11</v>
      </c>
      <c r="Y308" s="3">
        <v>0.8</v>
      </c>
      <c r="Z308" s="3"/>
      <c r="AB308" s="30">
        <v>278</v>
      </c>
      <c r="AC308" s="30">
        <v>0.9553291617180355</v>
      </c>
      <c r="AD308" s="30">
        <v>-5.532916171803548E-2</v>
      </c>
    </row>
    <row r="309" spans="1:30">
      <c r="A309" s="4">
        <v>43750.791666666664</v>
      </c>
      <c r="B309">
        <v>43750</v>
      </c>
      <c r="C309" s="3">
        <v>0.79166666666666663</v>
      </c>
      <c r="D309" s="3">
        <v>19</v>
      </c>
      <c r="E309" s="3">
        <v>12</v>
      </c>
      <c r="F309" s="3">
        <v>0.3</v>
      </c>
      <c r="G309" s="5">
        <v>0.2</v>
      </c>
      <c r="H309" s="3">
        <v>0.5</v>
      </c>
      <c r="I309" s="3">
        <v>1.55139</v>
      </c>
      <c r="J309" s="12">
        <f t="shared" si="12"/>
        <v>1.1708333333333332</v>
      </c>
      <c r="K309" s="4">
        <v>43750.791666087964</v>
      </c>
      <c r="L309" s="3">
        <f t="shared" si="13"/>
        <v>12</v>
      </c>
      <c r="M309" s="3">
        <f t="shared" si="14"/>
        <v>19</v>
      </c>
      <c r="N309" s="3"/>
      <c r="O309" s="3"/>
      <c r="P309" s="3"/>
      <c r="Q309" s="3"/>
      <c r="R309" s="3"/>
      <c r="S309" s="3">
        <f>IF(ISBLANK(Table13[[#This Row],[T1]]),0,IF(Table13[[#This Row],[T1]]&gt;0,1,0))</f>
        <v>0</v>
      </c>
      <c r="T309" s="3">
        <f>IF(ISBLANK(Table13[[#This Row],[T2]]),0,IF(Table13[[#This Row],[T2]]&gt;0,1,0))</f>
        <v>1</v>
      </c>
      <c r="U309" s="3">
        <f>IF(ISBLANK(Table13[[#This Row],[T3]]),0,IF(Table13[[#This Row],[T3]]&gt;0,1,0))</f>
        <v>1</v>
      </c>
      <c r="V309" s="3">
        <f>IF(ISBLANK(Table13[[#This Row],[T4]]),0,IF(Table13[[#This Row],[T4]]&gt;0,1,0))</f>
        <v>0</v>
      </c>
      <c r="W309" s="26">
        <v>66</v>
      </c>
      <c r="X309" s="22">
        <v>11</v>
      </c>
      <c r="Y309" s="3">
        <v>0.5</v>
      </c>
      <c r="Z309" s="3"/>
      <c r="AB309" s="30">
        <v>279</v>
      </c>
      <c r="AC309" s="30">
        <v>1.0290445128299763</v>
      </c>
      <c r="AD309" s="30">
        <v>-0.12904451282997631</v>
      </c>
    </row>
    <row r="310" spans="1:30">
      <c r="A310" s="4">
        <v>43750.833333333336</v>
      </c>
      <c r="B310">
        <v>43750</v>
      </c>
      <c r="C310" s="3">
        <v>0.83333333333333337</v>
      </c>
      <c r="D310" s="3">
        <v>20</v>
      </c>
      <c r="E310" s="3">
        <v>12</v>
      </c>
      <c r="F310" s="3">
        <v>0.4</v>
      </c>
      <c r="G310" s="5">
        <v>0.4</v>
      </c>
      <c r="H310" s="3">
        <v>0.8</v>
      </c>
      <c r="I310" s="3">
        <v>1.55139</v>
      </c>
      <c r="J310" s="12">
        <f t="shared" si="12"/>
        <v>1.1958333333333331</v>
      </c>
      <c r="K310" s="4">
        <v>43750.833333333336</v>
      </c>
      <c r="L310" s="3">
        <f t="shared" si="13"/>
        <v>12</v>
      </c>
      <c r="M310" s="3">
        <f t="shared" si="14"/>
        <v>20</v>
      </c>
      <c r="N310" s="3">
        <v>33</v>
      </c>
      <c r="O310" s="3">
        <v>0</v>
      </c>
      <c r="P310" s="3">
        <v>0</v>
      </c>
      <c r="Q310" s="3">
        <v>0</v>
      </c>
      <c r="R310" s="3"/>
      <c r="S310" s="3">
        <f>IF(ISBLANK(Table13[[#This Row],[T1]]),0,IF(Table13[[#This Row],[T1]]&gt;0,1,0))</f>
        <v>0</v>
      </c>
      <c r="T310" s="3">
        <f>IF(ISBLANK(Table13[[#This Row],[T2]]),0,IF(Table13[[#This Row],[T2]]&gt;0,1,0))</f>
        <v>1</v>
      </c>
      <c r="U310" s="3">
        <f>IF(ISBLANK(Table13[[#This Row],[T3]]),0,IF(Table13[[#This Row],[T3]]&gt;0,1,0))</f>
        <v>1</v>
      </c>
      <c r="V310" s="3">
        <f>IF(ISBLANK(Table13[[#This Row],[T4]]),0,IF(Table13[[#This Row],[T4]]&gt;0,1,0))</f>
        <v>0</v>
      </c>
      <c r="W310" s="25">
        <v>64</v>
      </c>
      <c r="X310" s="23">
        <v>17</v>
      </c>
      <c r="Y310" s="3">
        <v>0.8</v>
      </c>
      <c r="Z310" s="3"/>
      <c r="AB310" s="30">
        <v>280</v>
      </c>
      <c r="AC310" s="30">
        <v>1.0397069488992381</v>
      </c>
      <c r="AD310" s="30">
        <v>-0.23970694889923805</v>
      </c>
    </row>
    <row r="311" spans="1:30">
      <c r="A311" s="4">
        <v>43750.875</v>
      </c>
      <c r="B311">
        <v>43750</v>
      </c>
      <c r="C311" s="3">
        <v>0.875</v>
      </c>
      <c r="D311" s="3">
        <v>21</v>
      </c>
      <c r="E311" s="3">
        <v>12</v>
      </c>
      <c r="F311" s="3">
        <v>0.6</v>
      </c>
      <c r="G311" s="5">
        <v>0.9</v>
      </c>
      <c r="H311" s="3">
        <v>1.5</v>
      </c>
      <c r="I311" s="3">
        <v>1.55139</v>
      </c>
      <c r="J311" s="12">
        <f t="shared" si="12"/>
        <v>1.2083333333333333</v>
      </c>
      <c r="K311" s="4">
        <v>43750.875</v>
      </c>
      <c r="L311" s="3">
        <f t="shared" si="13"/>
        <v>12</v>
      </c>
      <c r="M311" s="3">
        <f t="shared" si="14"/>
        <v>21</v>
      </c>
      <c r="N311" s="3">
        <v>58</v>
      </c>
      <c r="O311" s="3">
        <v>27</v>
      </c>
      <c r="P311" s="3">
        <v>0</v>
      </c>
      <c r="Q311" s="3">
        <v>0</v>
      </c>
      <c r="R311" s="3"/>
      <c r="S311" s="3">
        <f>IF(ISBLANK(Table13[[#This Row],[T1]]),0,IF(Table13[[#This Row],[T1]]&gt;0,1,0))</f>
        <v>1</v>
      </c>
      <c r="T311" s="3">
        <f>IF(ISBLANK(Table13[[#This Row],[T2]]),0,IF(Table13[[#This Row],[T2]]&gt;0,1,0))</f>
        <v>0</v>
      </c>
      <c r="U311" s="3">
        <f>IF(ISBLANK(Table13[[#This Row],[T3]]),0,IF(Table13[[#This Row],[T3]]&gt;0,1,0))</f>
        <v>1</v>
      </c>
      <c r="V311" s="3">
        <f>IF(ISBLANK(Table13[[#This Row],[T4]]),0,IF(Table13[[#This Row],[T4]]&gt;0,1,0))</f>
        <v>0</v>
      </c>
      <c r="W311" s="26">
        <v>62</v>
      </c>
      <c r="X311" s="22">
        <v>17</v>
      </c>
      <c r="Y311" s="3">
        <v>1.5</v>
      </c>
      <c r="Z311" s="3"/>
      <c r="AB311" s="30">
        <v>281</v>
      </c>
      <c r="AC311" s="30">
        <v>1.0610318210377618</v>
      </c>
      <c r="AD311" s="30">
        <v>-0.26103182103776179</v>
      </c>
    </row>
    <row r="312" spans="1:30">
      <c r="A312" s="4">
        <v>43750.916666666664</v>
      </c>
      <c r="B312">
        <v>43750</v>
      </c>
      <c r="C312" s="3">
        <v>0.91666666666666663</v>
      </c>
      <c r="D312" s="3">
        <v>22</v>
      </c>
      <c r="E312" s="3">
        <v>12</v>
      </c>
      <c r="F312" s="3">
        <v>1.4</v>
      </c>
      <c r="G312" s="5">
        <v>0.6</v>
      </c>
      <c r="H312" s="3">
        <v>2</v>
      </c>
      <c r="I312" s="3">
        <v>1.55139</v>
      </c>
      <c r="J312" s="12">
        <f t="shared" si="12"/>
        <v>1.2416666666666667</v>
      </c>
      <c r="K312" s="4">
        <v>43750.916666666664</v>
      </c>
      <c r="L312" s="3">
        <f t="shared" si="13"/>
        <v>12</v>
      </c>
      <c r="M312" s="3">
        <f t="shared" si="14"/>
        <v>22</v>
      </c>
      <c r="N312" s="3">
        <v>58</v>
      </c>
      <c r="O312" s="3">
        <v>55</v>
      </c>
      <c r="P312" s="3">
        <v>0</v>
      </c>
      <c r="Q312" s="3">
        <v>0</v>
      </c>
      <c r="R312" s="3"/>
      <c r="S312" s="3">
        <f>IF(ISBLANK(Table13[[#This Row],[T1]]),0,IF(Table13[[#This Row],[T1]]&gt;0,1,0))</f>
        <v>1</v>
      </c>
      <c r="T312" s="3">
        <f>IF(ISBLANK(Table13[[#This Row],[T2]]),0,IF(Table13[[#This Row],[T2]]&gt;0,1,0))</f>
        <v>0</v>
      </c>
      <c r="U312" s="3">
        <f>IF(ISBLANK(Table13[[#This Row],[T3]]),0,IF(Table13[[#This Row],[T3]]&gt;0,1,0))</f>
        <v>1</v>
      </c>
      <c r="V312" s="3">
        <f>IF(ISBLANK(Table13[[#This Row],[T4]]),0,IF(Table13[[#This Row],[T4]]&gt;0,1,0))</f>
        <v>0</v>
      </c>
      <c r="W312" s="25">
        <v>61</v>
      </c>
      <c r="X312" s="23">
        <v>11</v>
      </c>
      <c r="Y312" s="3">
        <v>2</v>
      </c>
      <c r="Z312" s="3"/>
      <c r="AB312" s="30">
        <v>282</v>
      </c>
      <c r="AC312" s="30">
        <v>1.2231294815594633</v>
      </c>
      <c r="AD312" s="30">
        <v>0.47687051844053685</v>
      </c>
    </row>
    <row r="313" spans="1:30">
      <c r="A313" s="4">
        <v>43750.958333333336</v>
      </c>
      <c r="B313">
        <v>43750</v>
      </c>
      <c r="C313" s="3">
        <v>0.95833333333333337</v>
      </c>
      <c r="D313" s="3">
        <v>23</v>
      </c>
      <c r="E313" s="3">
        <v>12</v>
      </c>
      <c r="F313" s="3">
        <v>0.3</v>
      </c>
      <c r="G313" s="5">
        <v>0.3</v>
      </c>
      <c r="H313" s="3">
        <v>0.6</v>
      </c>
      <c r="I313" s="3">
        <v>1.55139</v>
      </c>
      <c r="J313" s="12">
        <f t="shared" si="12"/>
        <v>1.2125000000000001</v>
      </c>
      <c r="K313" s="4">
        <v>43750.958333333336</v>
      </c>
      <c r="L313" s="3">
        <f t="shared" si="13"/>
        <v>12</v>
      </c>
      <c r="M313" s="3">
        <f t="shared" si="14"/>
        <v>23</v>
      </c>
      <c r="N313" s="3">
        <v>58</v>
      </c>
      <c r="O313" s="3">
        <v>57</v>
      </c>
      <c r="P313" s="3">
        <v>0</v>
      </c>
      <c r="Q313" s="3">
        <v>0</v>
      </c>
      <c r="R313" s="3"/>
      <c r="S313" s="3">
        <f>IF(ISBLANK(Table13[[#This Row],[T1]]),0,IF(Table13[[#This Row],[T1]]&gt;0,1,0))</f>
        <v>1</v>
      </c>
      <c r="T313" s="3">
        <f>IF(ISBLANK(Table13[[#This Row],[T2]]),0,IF(Table13[[#This Row],[T2]]&gt;0,1,0))</f>
        <v>0</v>
      </c>
      <c r="U313" s="3">
        <f>IF(ISBLANK(Table13[[#This Row],[T3]]),0,IF(Table13[[#This Row],[T3]]&gt;0,1,0))</f>
        <v>1</v>
      </c>
      <c r="V313" s="3">
        <f>IF(ISBLANK(Table13[[#This Row],[T4]]),0,IF(Table13[[#This Row],[T4]]&gt;0,1,0))</f>
        <v>0</v>
      </c>
      <c r="W313" s="26">
        <v>58</v>
      </c>
      <c r="X313" s="22">
        <v>17</v>
      </c>
      <c r="Y313" s="3">
        <v>0.6</v>
      </c>
      <c r="Z313" s="3"/>
      <c r="AB313" s="30">
        <v>283</v>
      </c>
      <c r="AC313" s="30">
        <v>1.2337919176287253</v>
      </c>
      <c r="AD313" s="30">
        <v>-0.63379191762872522</v>
      </c>
    </row>
    <row r="314" spans="1:30">
      <c r="A314" s="4">
        <v>43751</v>
      </c>
      <c r="B314">
        <v>43751</v>
      </c>
      <c r="C314" s="3">
        <v>0</v>
      </c>
      <c r="D314" s="3">
        <v>0</v>
      </c>
      <c r="E314" s="3">
        <v>13</v>
      </c>
      <c r="F314" s="3">
        <v>0.3</v>
      </c>
      <c r="G314" s="5">
        <v>0.2</v>
      </c>
      <c r="H314" s="3">
        <v>0.5</v>
      </c>
      <c r="I314" s="3">
        <v>1.55139</v>
      </c>
      <c r="J314" s="12">
        <f t="shared" si="12"/>
        <v>1.2125000000000001</v>
      </c>
      <c r="K314" s="4">
        <v>43751</v>
      </c>
      <c r="L314" s="3">
        <f t="shared" si="13"/>
        <v>13</v>
      </c>
      <c r="M314" s="3">
        <f t="shared" si="14"/>
        <v>0</v>
      </c>
      <c r="N314" s="3">
        <v>57</v>
      </c>
      <c r="O314" s="3">
        <v>58</v>
      </c>
      <c r="P314" s="3">
        <v>0</v>
      </c>
      <c r="Q314" s="3">
        <v>0</v>
      </c>
      <c r="R314" s="3"/>
      <c r="S314" s="3">
        <f>IF(ISBLANK(Table13[[#This Row],[T1]]),0,IF(Table13[[#This Row],[T1]]&gt;0,1,0))</f>
        <v>1</v>
      </c>
      <c r="T314" s="3">
        <f>IF(ISBLANK(Table13[[#This Row],[T2]]),0,IF(Table13[[#This Row],[T2]]&gt;0,1,0))</f>
        <v>0</v>
      </c>
      <c r="U314" s="3">
        <f>IF(ISBLANK(Table13[[#This Row],[T3]]),0,IF(Table13[[#This Row],[T3]]&gt;0,1,0))</f>
        <v>1</v>
      </c>
      <c r="V314" s="3">
        <f>IF(ISBLANK(Table13[[#This Row],[T4]]),0,IF(Table13[[#This Row],[T4]]&gt;0,1,0))</f>
        <v>0</v>
      </c>
      <c r="W314" s="25">
        <v>57</v>
      </c>
      <c r="X314" s="23">
        <v>17</v>
      </c>
      <c r="Y314" s="3">
        <v>0.5</v>
      </c>
      <c r="Z314" s="3"/>
      <c r="AB314" s="30">
        <v>284</v>
      </c>
      <c r="AC314" s="30">
        <v>1.1356688735225948</v>
      </c>
      <c r="AD314" s="30">
        <v>-0.63566887352259482</v>
      </c>
    </row>
    <row r="315" spans="1:30">
      <c r="A315" s="4">
        <v>43751.041666666664</v>
      </c>
      <c r="B315">
        <v>43751</v>
      </c>
      <c r="C315" s="3">
        <v>4.1666666666666664E-2</v>
      </c>
      <c r="D315" s="3">
        <v>1</v>
      </c>
      <c r="E315" s="3">
        <v>13</v>
      </c>
      <c r="F315" s="3">
        <v>0.2</v>
      </c>
      <c r="G315" s="5">
        <v>0.1</v>
      </c>
      <c r="H315" s="3">
        <v>0.30000000000000004</v>
      </c>
      <c r="I315" s="3">
        <v>1.55139</v>
      </c>
      <c r="J315" s="12">
        <f t="shared" si="12"/>
        <v>1.2041666666666668</v>
      </c>
      <c r="K315" s="4">
        <v>43751.041666666664</v>
      </c>
      <c r="L315" s="3">
        <f t="shared" si="13"/>
        <v>13</v>
      </c>
      <c r="M315" s="3">
        <f t="shared" si="14"/>
        <v>1</v>
      </c>
      <c r="N315" s="3">
        <v>58</v>
      </c>
      <c r="O315" s="3">
        <v>58</v>
      </c>
      <c r="P315" s="3">
        <v>0</v>
      </c>
      <c r="Q315" s="3">
        <v>0</v>
      </c>
      <c r="R315" s="3"/>
      <c r="S315" s="3">
        <f>IF(ISBLANK(Table13[[#This Row],[T1]]),0,IF(Table13[[#This Row],[T1]]&gt;0,1,0))</f>
        <v>1</v>
      </c>
      <c r="T315" s="3">
        <f>IF(ISBLANK(Table13[[#This Row],[T2]]),0,IF(Table13[[#This Row],[T2]]&gt;0,1,0))</f>
        <v>0</v>
      </c>
      <c r="U315" s="3">
        <f>IF(ISBLANK(Table13[[#This Row],[T3]]),0,IF(Table13[[#This Row],[T3]]&gt;0,1,0))</f>
        <v>1</v>
      </c>
      <c r="V315" s="3">
        <f>IF(ISBLANK(Table13[[#This Row],[T4]]),0,IF(Table13[[#This Row],[T4]]&gt;0,1,0))</f>
        <v>0</v>
      </c>
      <c r="W315" s="26">
        <v>57</v>
      </c>
      <c r="X315" s="22">
        <v>11</v>
      </c>
      <c r="Y315" s="3">
        <v>0.30000000000000004</v>
      </c>
      <c r="Z315" s="3"/>
      <c r="AB315" s="30">
        <v>285</v>
      </c>
      <c r="AC315" s="30">
        <v>1.2384745125840364</v>
      </c>
      <c r="AD315" s="30">
        <v>-0.7384745125840364</v>
      </c>
    </row>
    <row r="316" spans="1:30">
      <c r="A316" s="4">
        <v>43751.083333333336</v>
      </c>
      <c r="B316">
        <v>43751</v>
      </c>
      <c r="C316" s="3">
        <v>8.3333333333333329E-2</v>
      </c>
      <c r="D316" s="3">
        <v>2</v>
      </c>
      <c r="E316" s="3">
        <v>13</v>
      </c>
      <c r="F316" s="3">
        <v>0.2</v>
      </c>
      <c r="G316" s="5">
        <v>0.1</v>
      </c>
      <c r="H316" s="3">
        <v>0.30000000000000004</v>
      </c>
      <c r="I316" s="3">
        <v>1.55139</v>
      </c>
      <c r="J316" s="12">
        <f t="shared" si="12"/>
        <v>1.2041666666666668</v>
      </c>
      <c r="K316" s="4">
        <v>43751.083333333336</v>
      </c>
      <c r="L316" s="3">
        <f t="shared" si="13"/>
        <v>13</v>
      </c>
      <c r="M316" s="3">
        <f t="shared" si="14"/>
        <v>2</v>
      </c>
      <c r="N316" s="3">
        <v>58</v>
      </c>
      <c r="O316" s="3">
        <v>58</v>
      </c>
      <c r="P316" s="3">
        <v>0</v>
      </c>
      <c r="Q316" s="3">
        <v>0</v>
      </c>
      <c r="R316" s="3"/>
      <c r="S316" s="3">
        <f>IF(ISBLANK(Table13[[#This Row],[T1]]),0,IF(Table13[[#This Row],[T1]]&gt;0,1,0))</f>
        <v>1</v>
      </c>
      <c r="T316" s="3">
        <f>IF(ISBLANK(Table13[[#This Row],[T2]]),0,IF(Table13[[#This Row],[T2]]&gt;0,1,0))</f>
        <v>1</v>
      </c>
      <c r="U316" s="3">
        <f>IF(ISBLANK(Table13[[#This Row],[T3]]),0,IF(Table13[[#This Row],[T3]]&gt;0,1,0))</f>
        <v>1</v>
      </c>
      <c r="V316" s="3">
        <f>IF(ISBLANK(Table13[[#This Row],[T4]]),0,IF(Table13[[#This Row],[T4]]&gt;0,1,0))</f>
        <v>0</v>
      </c>
      <c r="W316" s="25">
        <v>57</v>
      </c>
      <c r="X316" s="23">
        <v>11</v>
      </c>
      <c r="Y316" s="3">
        <v>0.30000000000000004</v>
      </c>
      <c r="Z316" s="3"/>
      <c r="AB316" s="30">
        <v>286</v>
      </c>
      <c r="AC316" s="30">
        <v>1.0939408306184395</v>
      </c>
      <c r="AD316" s="30">
        <v>-0.39394083061843954</v>
      </c>
    </row>
    <row r="317" spans="1:30">
      <c r="A317" s="4">
        <v>43751.125</v>
      </c>
      <c r="B317">
        <v>43751</v>
      </c>
      <c r="C317" s="3">
        <v>0.125</v>
      </c>
      <c r="D317" s="3">
        <v>3</v>
      </c>
      <c r="E317" s="3">
        <v>13</v>
      </c>
      <c r="F317" s="3">
        <v>0.2</v>
      </c>
      <c r="G317" s="5">
        <v>0.2</v>
      </c>
      <c r="H317" s="3">
        <v>0.4</v>
      </c>
      <c r="I317" s="3">
        <v>1.55139</v>
      </c>
      <c r="J317" s="12">
        <f t="shared" si="12"/>
        <v>1.2041666666666668</v>
      </c>
      <c r="K317" s="4">
        <v>43751.125</v>
      </c>
      <c r="L317" s="3">
        <f t="shared" si="13"/>
        <v>13</v>
      </c>
      <c r="M317" s="3">
        <f t="shared" si="14"/>
        <v>3</v>
      </c>
      <c r="N317" s="3">
        <v>58</v>
      </c>
      <c r="O317" s="3">
        <v>58</v>
      </c>
      <c r="P317" s="3">
        <v>0</v>
      </c>
      <c r="Q317" s="3">
        <v>0</v>
      </c>
      <c r="R317" s="3"/>
      <c r="S317" s="3">
        <f>IF(ISBLANK(Table13[[#This Row],[T1]]),0,IF(Table13[[#This Row],[T1]]&gt;0,1,0))</f>
        <v>1</v>
      </c>
      <c r="T317" s="3">
        <f>IF(ISBLANK(Table13[[#This Row],[T2]]),0,IF(Table13[[#This Row],[T2]]&gt;0,1,0))</f>
        <v>1</v>
      </c>
      <c r="U317" s="3">
        <f>IF(ISBLANK(Table13[[#This Row],[T3]]),0,IF(Table13[[#This Row],[T3]]&gt;0,1,0))</f>
        <v>1</v>
      </c>
      <c r="V317" s="3">
        <f>IF(ISBLANK(Table13[[#This Row],[T4]]),0,IF(Table13[[#This Row],[T4]]&gt;0,1,0))</f>
        <v>0</v>
      </c>
      <c r="W317" s="26">
        <v>57</v>
      </c>
      <c r="X317" s="22">
        <v>13</v>
      </c>
      <c r="Y317" s="3">
        <v>0.4</v>
      </c>
      <c r="Z317" s="3"/>
      <c r="AB317" s="30">
        <v>287</v>
      </c>
      <c r="AC317" s="30">
        <v>1.2240511829323555</v>
      </c>
      <c r="AD317" s="30">
        <v>-0.32405118293235557</v>
      </c>
    </row>
    <row r="318" spans="1:30">
      <c r="A318" s="4">
        <v>43751.166666666664</v>
      </c>
      <c r="B318">
        <v>43751</v>
      </c>
      <c r="C318" s="3">
        <v>0.16666666666666666</v>
      </c>
      <c r="D318" s="3">
        <v>4</v>
      </c>
      <c r="E318" s="3">
        <v>13</v>
      </c>
      <c r="F318" s="3">
        <v>0.1</v>
      </c>
      <c r="G318" s="5">
        <v>0.2</v>
      </c>
      <c r="H318" s="3">
        <v>0.30000000000000004</v>
      </c>
      <c r="I318" s="3">
        <v>1.55139</v>
      </c>
      <c r="J318" s="12">
        <f t="shared" si="12"/>
        <v>1.2041666666666668</v>
      </c>
      <c r="K318" s="4">
        <v>43751.166666666664</v>
      </c>
      <c r="L318" s="3">
        <f t="shared" si="13"/>
        <v>13</v>
      </c>
      <c r="M318" s="3">
        <f t="shared" si="14"/>
        <v>4</v>
      </c>
      <c r="N318" s="3">
        <v>57</v>
      </c>
      <c r="O318" s="3">
        <v>57</v>
      </c>
      <c r="P318" s="3">
        <v>0</v>
      </c>
      <c r="Q318" s="3">
        <v>0</v>
      </c>
      <c r="R318" s="3"/>
      <c r="S318" s="3">
        <f>IF(ISBLANK(Table13[[#This Row],[T1]]),0,IF(Table13[[#This Row],[T1]]&gt;0,1,0))</f>
        <v>1</v>
      </c>
      <c r="T318" s="3">
        <f>IF(ISBLANK(Table13[[#This Row],[T2]]),0,IF(Table13[[#This Row],[T2]]&gt;0,1,0))</f>
        <v>1</v>
      </c>
      <c r="U318" s="3">
        <f>IF(ISBLANK(Table13[[#This Row],[T3]]),0,IF(Table13[[#This Row],[T3]]&gt;0,1,0))</f>
        <v>1</v>
      </c>
      <c r="V318" s="3">
        <f>IF(ISBLANK(Table13[[#This Row],[T4]]),0,IF(Table13[[#This Row],[T4]]&gt;0,1,0))</f>
        <v>0</v>
      </c>
      <c r="W318" s="25">
        <v>57</v>
      </c>
      <c r="X318" s="23">
        <v>13</v>
      </c>
      <c r="Y318" s="3">
        <v>0.30000000000000004</v>
      </c>
      <c r="Z318" s="3"/>
      <c r="AB318" s="30">
        <v>288</v>
      </c>
      <c r="AC318" s="30">
        <v>1.3190914061828198</v>
      </c>
      <c r="AD318" s="30">
        <v>-0.61909140618281988</v>
      </c>
    </row>
    <row r="319" spans="1:30">
      <c r="A319" s="4">
        <v>43751.208333333336</v>
      </c>
      <c r="B319">
        <v>43751</v>
      </c>
      <c r="C319" s="3">
        <v>0.20833333333333334</v>
      </c>
      <c r="D319" s="3">
        <v>5</v>
      </c>
      <c r="E319" s="3">
        <v>13</v>
      </c>
      <c r="F319" s="3">
        <v>0.1</v>
      </c>
      <c r="G319" s="5">
        <v>1.9</v>
      </c>
      <c r="H319" s="3">
        <v>2</v>
      </c>
      <c r="I319" s="3">
        <v>1.55139</v>
      </c>
      <c r="J319" s="12">
        <f t="shared" si="12"/>
        <v>1.2458333333333336</v>
      </c>
      <c r="K319" s="4">
        <v>43751.208333333336</v>
      </c>
      <c r="L319" s="3">
        <f t="shared" si="13"/>
        <v>13</v>
      </c>
      <c r="M319" s="3">
        <f t="shared" si="14"/>
        <v>5</v>
      </c>
      <c r="N319" s="3">
        <v>58</v>
      </c>
      <c r="O319" s="3">
        <v>56</v>
      </c>
      <c r="P319" s="3">
        <v>0</v>
      </c>
      <c r="Q319" s="3">
        <v>0</v>
      </c>
      <c r="R319" s="3"/>
      <c r="S319" s="3">
        <f>IF(ISBLANK(Table13[[#This Row],[T1]]),0,IF(Table13[[#This Row],[T1]]&gt;0,1,0))</f>
        <v>1</v>
      </c>
      <c r="T319" s="3">
        <f>IF(ISBLANK(Table13[[#This Row],[T2]]),0,IF(Table13[[#This Row],[T2]]&gt;0,1,0))</f>
        <v>1</v>
      </c>
      <c r="U319" s="3">
        <f>IF(ISBLANK(Table13[[#This Row],[T3]]),0,IF(Table13[[#This Row],[T3]]&gt;0,1,0))</f>
        <v>1</v>
      </c>
      <c r="V319" s="3">
        <f>IF(ISBLANK(Table13[[#This Row],[T4]]),0,IF(Table13[[#This Row],[T4]]&gt;0,1,0))</f>
        <v>0</v>
      </c>
      <c r="W319" s="26">
        <v>56</v>
      </c>
      <c r="X319" s="22">
        <v>13</v>
      </c>
      <c r="Y319" s="3">
        <v>2</v>
      </c>
      <c r="Z319" s="3"/>
      <c r="AB319" s="30">
        <v>289</v>
      </c>
      <c r="AC319" s="30">
        <v>1.3404162783213434</v>
      </c>
      <c r="AD319" s="30">
        <v>-0.74041627832134338</v>
      </c>
    </row>
    <row r="320" spans="1:30">
      <c r="A320" s="4">
        <v>43751.25</v>
      </c>
      <c r="B320">
        <v>43751</v>
      </c>
      <c r="C320" s="3">
        <v>0.25</v>
      </c>
      <c r="D320" s="3">
        <v>6</v>
      </c>
      <c r="E320" s="3">
        <v>13</v>
      </c>
      <c r="F320" s="3">
        <v>2</v>
      </c>
      <c r="G320" s="5">
        <v>0.7</v>
      </c>
      <c r="H320" s="3">
        <v>2.7</v>
      </c>
      <c r="I320" s="3">
        <v>1.55139</v>
      </c>
      <c r="J320" s="12">
        <f t="shared" si="12"/>
        <v>1.2000000000000002</v>
      </c>
      <c r="K320" s="4">
        <v>43751.25</v>
      </c>
      <c r="L320" s="3">
        <f t="shared" si="13"/>
        <v>13</v>
      </c>
      <c r="M320" s="3">
        <f t="shared" si="14"/>
        <v>6</v>
      </c>
      <c r="N320" s="3">
        <v>58</v>
      </c>
      <c r="O320" s="3">
        <v>58</v>
      </c>
      <c r="P320" s="3">
        <v>0</v>
      </c>
      <c r="Q320" s="3">
        <v>0</v>
      </c>
      <c r="R320" s="3"/>
      <c r="S320" s="3">
        <f>IF(ISBLANK(Table13[[#This Row],[T1]]),0,IF(Table13[[#This Row],[T1]]&gt;0,1,0))</f>
        <v>1</v>
      </c>
      <c r="T320" s="3">
        <f>IF(ISBLANK(Table13[[#This Row],[T2]]),0,IF(Table13[[#This Row],[T2]]&gt;0,1,0))</f>
        <v>1</v>
      </c>
      <c r="U320" s="3">
        <f>IF(ISBLANK(Table13[[#This Row],[T3]]),0,IF(Table13[[#This Row],[T3]]&gt;0,1,0))</f>
        <v>1</v>
      </c>
      <c r="V320" s="3">
        <f>IF(ISBLANK(Table13[[#This Row],[T4]]),0,IF(Table13[[#This Row],[T4]]&gt;0,1,0))</f>
        <v>0</v>
      </c>
      <c r="W320" s="25">
        <v>56</v>
      </c>
      <c r="X320" s="23">
        <v>13</v>
      </c>
      <c r="Y320" s="3">
        <v>2.7</v>
      </c>
      <c r="Z320" s="3"/>
      <c r="AB320" s="30">
        <v>290</v>
      </c>
      <c r="AC320" s="30">
        <v>1.3510787143906053</v>
      </c>
      <c r="AD320" s="30">
        <v>0.24892128560939475</v>
      </c>
    </row>
    <row r="321" spans="1:30">
      <c r="A321" s="4">
        <v>43751.291666666664</v>
      </c>
      <c r="B321">
        <v>43751</v>
      </c>
      <c r="C321" s="3">
        <v>0.29166666666666669</v>
      </c>
      <c r="D321" s="3">
        <v>7</v>
      </c>
      <c r="E321" s="3">
        <v>13</v>
      </c>
      <c r="F321" s="3">
        <v>0.4</v>
      </c>
      <c r="G321" s="5">
        <v>0.7</v>
      </c>
      <c r="H321" s="3">
        <v>1.1000000000000001</v>
      </c>
      <c r="I321" s="3">
        <v>1.55139</v>
      </c>
      <c r="J321" s="12">
        <f t="shared" si="12"/>
        <v>1.1041666666666667</v>
      </c>
      <c r="K321" s="4">
        <v>43751.291666666664</v>
      </c>
      <c r="L321" s="3">
        <f t="shared" si="13"/>
        <v>13</v>
      </c>
      <c r="M321" s="3">
        <f t="shared" si="14"/>
        <v>7</v>
      </c>
      <c r="N321" s="3">
        <v>58</v>
      </c>
      <c r="O321" s="3">
        <v>6</v>
      </c>
      <c r="P321" s="3">
        <v>0</v>
      </c>
      <c r="Q321" s="3">
        <v>0</v>
      </c>
      <c r="R321" s="3"/>
      <c r="S321" s="3">
        <f>IF(ISBLANK(Table13[[#This Row],[T1]]),0,IF(Table13[[#This Row],[T1]]&gt;0,1,0))</f>
        <v>1</v>
      </c>
      <c r="T321" s="3">
        <f>IF(ISBLANK(Table13[[#This Row],[T2]]),0,IF(Table13[[#This Row],[T2]]&gt;0,1,0))</f>
        <v>1</v>
      </c>
      <c r="U321" s="3">
        <f>IF(ISBLANK(Table13[[#This Row],[T3]]),0,IF(Table13[[#This Row],[T3]]&gt;0,1,0))</f>
        <v>1</v>
      </c>
      <c r="V321" s="3">
        <f>IF(ISBLANK(Table13[[#This Row],[T4]]),0,IF(Table13[[#This Row],[T4]]&gt;0,1,0))</f>
        <v>0</v>
      </c>
      <c r="W321" s="26">
        <v>57</v>
      </c>
      <c r="X321" s="22">
        <v>11</v>
      </c>
      <c r="Y321" s="3">
        <v>1.1000000000000001</v>
      </c>
      <c r="Z321" s="3"/>
      <c r="AB321" s="30">
        <v>291</v>
      </c>
      <c r="AC321" s="30">
        <v>1.4977139029471684</v>
      </c>
      <c r="AD321" s="30">
        <v>-0.99771390294716844</v>
      </c>
    </row>
    <row r="322" spans="1:30">
      <c r="A322" s="4">
        <v>43751.333333333336</v>
      </c>
      <c r="B322">
        <v>43751</v>
      </c>
      <c r="C322" s="3">
        <v>0.33333333333333331</v>
      </c>
      <c r="D322" s="3">
        <v>8</v>
      </c>
      <c r="E322" s="3">
        <v>13</v>
      </c>
      <c r="F322" s="3">
        <v>0.9</v>
      </c>
      <c r="G322" s="5">
        <v>0.2</v>
      </c>
      <c r="H322" s="3">
        <v>1.1000000000000001</v>
      </c>
      <c r="I322" s="3">
        <v>1.55139</v>
      </c>
      <c r="J322" s="12">
        <f t="shared" ref="J322:J385" si="15">AVERAGE(H322:H345)</f>
        <v>1.2</v>
      </c>
      <c r="K322" s="4">
        <v>43751.333333333336</v>
      </c>
      <c r="L322" s="3">
        <f t="shared" ref="L322:L385" si="16">DAY(K322)</f>
        <v>13</v>
      </c>
      <c r="M322" s="3">
        <f t="shared" ref="M322:M385" si="17">HOUR(K322)</f>
        <v>8</v>
      </c>
      <c r="N322" s="3">
        <v>57</v>
      </c>
      <c r="O322" s="3">
        <v>0</v>
      </c>
      <c r="P322" s="3">
        <v>0</v>
      </c>
      <c r="Q322" s="3">
        <v>0</v>
      </c>
      <c r="R322" s="3"/>
      <c r="S322" s="3">
        <f>IF(ISBLANK(Table13[[#This Row],[T1]]),0,IF(Table13[[#This Row],[T1]]&gt;0,1,0))</f>
        <v>1</v>
      </c>
      <c r="T322" s="3">
        <f>IF(ISBLANK(Table13[[#This Row],[T2]]),0,IF(Table13[[#This Row],[T2]]&gt;0,1,0))</f>
        <v>1</v>
      </c>
      <c r="U322" s="3">
        <f>IF(ISBLANK(Table13[[#This Row],[T3]]),0,IF(Table13[[#This Row],[T3]]&gt;0,1,0))</f>
        <v>0</v>
      </c>
      <c r="V322" s="3">
        <f>IF(ISBLANK(Table13[[#This Row],[T4]]),0,IF(Table13[[#This Row],[T4]]&gt;0,1,0))</f>
        <v>0</v>
      </c>
      <c r="W322" s="25">
        <v>59</v>
      </c>
      <c r="X322" s="23">
        <v>11</v>
      </c>
      <c r="Y322" s="3">
        <v>1.1000000000000001</v>
      </c>
      <c r="Z322" s="3"/>
      <c r="AB322" s="30">
        <v>292</v>
      </c>
      <c r="AC322" s="30">
        <v>1.4619894035942989</v>
      </c>
      <c r="AD322" s="30">
        <v>-0.96198940359429885</v>
      </c>
    </row>
    <row r="323" spans="1:30">
      <c r="A323" s="4">
        <v>43751.375</v>
      </c>
      <c r="B323">
        <v>43751</v>
      </c>
      <c r="C323" s="3">
        <v>0.375</v>
      </c>
      <c r="D323" s="3">
        <v>9</v>
      </c>
      <c r="E323" s="3">
        <v>13</v>
      </c>
      <c r="F323" s="3">
        <v>0.3</v>
      </c>
      <c r="G323" s="5">
        <v>1.2</v>
      </c>
      <c r="H323" s="3">
        <v>1.5</v>
      </c>
      <c r="I323" s="3">
        <v>1.55139</v>
      </c>
      <c r="J323" s="12">
        <f t="shared" si="15"/>
        <v>1.1708333333333332</v>
      </c>
      <c r="K323" s="4">
        <v>43751.375</v>
      </c>
      <c r="L323" s="3">
        <f t="shared" si="16"/>
        <v>13</v>
      </c>
      <c r="M323" s="3">
        <f t="shared" si="17"/>
        <v>9</v>
      </c>
      <c r="N323" s="3">
        <v>58</v>
      </c>
      <c r="O323" s="3">
        <v>0</v>
      </c>
      <c r="P323" s="3">
        <v>0</v>
      </c>
      <c r="Q323" s="3">
        <v>0</v>
      </c>
      <c r="R323" s="3"/>
      <c r="S323" s="3">
        <f>IF(ISBLANK(Table13[[#This Row],[T1]]),0,IF(Table13[[#This Row],[T1]]&gt;0,1,0))</f>
        <v>0</v>
      </c>
      <c r="T323" s="3">
        <f>IF(ISBLANK(Table13[[#This Row],[T2]]),0,IF(Table13[[#This Row],[T2]]&gt;0,1,0))</f>
        <v>1</v>
      </c>
      <c r="U323" s="3">
        <f>IF(ISBLANK(Table13[[#This Row],[T3]]),0,IF(Table13[[#This Row],[T3]]&gt;0,1,0))</f>
        <v>0</v>
      </c>
      <c r="V323" s="3">
        <f>IF(ISBLANK(Table13[[#This Row],[T4]]),0,IF(Table13[[#This Row],[T4]]&gt;0,1,0))</f>
        <v>0</v>
      </c>
      <c r="W323" s="26">
        <v>61</v>
      </c>
      <c r="X323" s="22">
        <v>21</v>
      </c>
      <c r="Y323" s="3">
        <v>1.5</v>
      </c>
      <c r="Z323" s="3"/>
      <c r="AB323" s="30">
        <v>293</v>
      </c>
      <c r="AC323" s="30">
        <v>1.4726518396635606</v>
      </c>
      <c r="AD323" s="30">
        <v>-1.0726518396635605</v>
      </c>
    </row>
    <row r="324" spans="1:30">
      <c r="A324" s="4">
        <v>43751.416666666664</v>
      </c>
      <c r="B324">
        <v>43751</v>
      </c>
      <c r="C324" s="3">
        <v>0.41666666666666669</v>
      </c>
      <c r="D324" s="3">
        <v>10</v>
      </c>
      <c r="E324" s="3">
        <v>13</v>
      </c>
      <c r="F324" s="3">
        <v>1.4</v>
      </c>
      <c r="G324" s="5">
        <v>0.8</v>
      </c>
      <c r="H324" s="3">
        <v>2.2000000000000002</v>
      </c>
      <c r="I324" s="3">
        <v>1.55139</v>
      </c>
      <c r="J324" s="12">
        <f t="shared" si="15"/>
        <v>1.1291666666666667</v>
      </c>
      <c r="K324" s="4">
        <v>43751.416666666664</v>
      </c>
      <c r="L324" s="3">
        <f t="shared" si="16"/>
        <v>13</v>
      </c>
      <c r="M324" s="3">
        <f t="shared" si="17"/>
        <v>10</v>
      </c>
      <c r="N324" s="3">
        <v>16</v>
      </c>
      <c r="O324" s="3">
        <v>0</v>
      </c>
      <c r="P324" s="3">
        <v>0</v>
      </c>
      <c r="Q324" s="3">
        <v>0</v>
      </c>
      <c r="R324" s="3"/>
      <c r="S324" s="3">
        <f>IF(ISBLANK(Table13[[#This Row],[T1]]),0,IF(Table13[[#This Row],[T1]]&gt;0,1,0))</f>
        <v>0</v>
      </c>
      <c r="T324" s="3">
        <f>IF(ISBLANK(Table13[[#This Row],[T2]]),0,IF(Table13[[#This Row],[T2]]&gt;0,1,0))</f>
        <v>0</v>
      </c>
      <c r="U324" s="3">
        <f>IF(ISBLANK(Table13[[#This Row],[T3]]),0,IF(Table13[[#This Row],[T3]]&gt;0,1,0))</f>
        <v>0</v>
      </c>
      <c r="V324" s="3">
        <f>IF(ISBLANK(Table13[[#This Row],[T4]]),0,IF(Table13[[#This Row],[T4]]&gt;0,1,0))</f>
        <v>0</v>
      </c>
      <c r="W324" s="25">
        <v>63</v>
      </c>
      <c r="X324" s="23">
        <v>11</v>
      </c>
      <c r="Y324" s="3">
        <v>2.2000000000000002</v>
      </c>
      <c r="Z324" s="3"/>
      <c r="AB324" s="30">
        <v>294</v>
      </c>
      <c r="AC324" s="30">
        <v>1.4977139029471684</v>
      </c>
      <c r="AD324" s="30">
        <v>-0.99771390294716844</v>
      </c>
    </row>
    <row r="325" spans="1:30">
      <c r="A325" s="4">
        <v>43751.458333333336</v>
      </c>
      <c r="B325">
        <v>43751</v>
      </c>
      <c r="C325" s="3">
        <v>0.45833333333333331</v>
      </c>
      <c r="D325" s="3">
        <v>11</v>
      </c>
      <c r="E325" s="3">
        <v>13</v>
      </c>
      <c r="F325" s="3">
        <v>0.4</v>
      </c>
      <c r="G325" s="5">
        <v>0.4</v>
      </c>
      <c r="H325" s="3">
        <v>0.8</v>
      </c>
      <c r="I325" s="3">
        <v>1.55139</v>
      </c>
      <c r="J325" s="12">
        <f t="shared" si="15"/>
        <v>1.0624999999999998</v>
      </c>
      <c r="K325" s="4">
        <v>43751.458333043978</v>
      </c>
      <c r="L325" s="3">
        <f t="shared" si="16"/>
        <v>13</v>
      </c>
      <c r="M325" s="3">
        <f t="shared" si="17"/>
        <v>11</v>
      </c>
      <c r="N325" s="3"/>
      <c r="O325" s="3"/>
      <c r="P325" s="3"/>
      <c r="Q325" s="3"/>
      <c r="R325" s="3"/>
      <c r="S325" s="3">
        <f>IF(ISBLANK(Table13[[#This Row],[T1]]),0,IF(Table13[[#This Row],[T1]]&gt;0,1,0))</f>
        <v>0</v>
      </c>
      <c r="T325" s="3">
        <f>IF(ISBLANK(Table13[[#This Row],[T2]]),0,IF(Table13[[#This Row],[T2]]&gt;0,1,0))</f>
        <v>0</v>
      </c>
      <c r="U325" s="3">
        <f>IF(ISBLANK(Table13[[#This Row],[T3]]),0,IF(Table13[[#This Row],[T3]]&gt;0,1,0))</f>
        <v>0</v>
      </c>
      <c r="V325" s="3">
        <f>IF(ISBLANK(Table13[[#This Row],[T4]]),0,IF(Table13[[#This Row],[T4]]&gt;0,1,0))</f>
        <v>0</v>
      </c>
      <c r="W325" s="26">
        <v>65</v>
      </c>
      <c r="X325" s="22">
        <v>13</v>
      </c>
      <c r="Y325" s="3">
        <v>0.8</v>
      </c>
      <c r="Z325" s="3"/>
      <c r="AB325" s="30">
        <v>295</v>
      </c>
      <c r="AC325" s="30">
        <v>1.5777238311312038</v>
      </c>
      <c r="AD325" s="30">
        <v>-1.1777238311312037</v>
      </c>
    </row>
    <row r="326" spans="1:30">
      <c r="A326" s="4">
        <v>43751.5</v>
      </c>
      <c r="B326">
        <v>43751</v>
      </c>
      <c r="C326" s="3">
        <v>0.5</v>
      </c>
      <c r="D326" s="3">
        <v>12</v>
      </c>
      <c r="E326" s="3">
        <v>13</v>
      </c>
      <c r="F326" s="3">
        <v>0.2</v>
      </c>
      <c r="G326" s="5">
        <v>0.5</v>
      </c>
      <c r="H326" s="3">
        <v>0.7</v>
      </c>
      <c r="I326" s="3">
        <v>1.55139</v>
      </c>
      <c r="J326" s="12">
        <f t="shared" si="15"/>
        <v>1.0458333333333332</v>
      </c>
      <c r="K326" s="4">
        <v>43751.5</v>
      </c>
      <c r="L326" s="3">
        <f t="shared" si="16"/>
        <v>13</v>
      </c>
      <c r="M326" s="3">
        <f t="shared" si="17"/>
        <v>12</v>
      </c>
      <c r="N326" s="3">
        <v>0</v>
      </c>
      <c r="O326" s="3">
        <v>5</v>
      </c>
      <c r="P326" s="3">
        <v>0</v>
      </c>
      <c r="Q326" s="3">
        <v>0</v>
      </c>
      <c r="R326" s="3"/>
      <c r="S326" s="3">
        <f>IF(ISBLANK(Table13[[#This Row],[T1]]),0,IF(Table13[[#This Row],[T1]]&gt;0,1,0))</f>
        <v>0</v>
      </c>
      <c r="T326" s="3">
        <f>IF(ISBLANK(Table13[[#This Row],[T2]]),0,IF(Table13[[#This Row],[T2]]&gt;0,1,0))</f>
        <v>1</v>
      </c>
      <c r="U326" s="3">
        <f>IF(ISBLANK(Table13[[#This Row],[T3]]),0,IF(Table13[[#This Row],[T3]]&gt;0,1,0))</f>
        <v>0</v>
      </c>
      <c r="V326" s="3">
        <f>IF(ISBLANK(Table13[[#This Row],[T4]]),0,IF(Table13[[#This Row],[T4]]&gt;0,1,0))</f>
        <v>0</v>
      </c>
      <c r="W326" s="25">
        <v>65</v>
      </c>
      <c r="X326" s="23">
        <v>13</v>
      </c>
      <c r="Y326" s="3">
        <v>0.7</v>
      </c>
      <c r="Z326" s="3"/>
      <c r="AB326" s="30">
        <v>296</v>
      </c>
      <c r="AC326" s="30">
        <v>1.6315851488435036</v>
      </c>
      <c r="AD326" s="30">
        <v>0.26841485115649633</v>
      </c>
    </row>
    <row r="327" spans="1:30">
      <c r="A327" s="4">
        <v>43751.541666666664</v>
      </c>
      <c r="B327">
        <v>43751</v>
      </c>
      <c r="C327" s="3">
        <v>0.54166666666666663</v>
      </c>
      <c r="D327" s="3">
        <v>13</v>
      </c>
      <c r="E327" s="3">
        <v>13</v>
      </c>
      <c r="F327" s="3">
        <v>1.5</v>
      </c>
      <c r="G327" s="5">
        <v>0.5</v>
      </c>
      <c r="H327" s="3">
        <v>2</v>
      </c>
      <c r="I327" s="3">
        <v>1.55139</v>
      </c>
      <c r="J327" s="12">
        <f t="shared" si="15"/>
        <v>1.0416666666666663</v>
      </c>
      <c r="K327" s="4">
        <v>43751.541666666664</v>
      </c>
      <c r="L327" s="3">
        <f t="shared" si="16"/>
        <v>13</v>
      </c>
      <c r="M327" s="3">
        <f t="shared" si="17"/>
        <v>13</v>
      </c>
      <c r="N327" s="3">
        <v>0</v>
      </c>
      <c r="O327" s="3">
        <v>27</v>
      </c>
      <c r="P327" s="3">
        <v>0</v>
      </c>
      <c r="Q327" s="3">
        <v>0</v>
      </c>
      <c r="R327" s="3"/>
      <c r="S327" s="3">
        <f>IF(ISBLANK(Table13[[#This Row],[T1]]),0,IF(Table13[[#This Row],[T1]]&gt;0,1,0))</f>
        <v>0</v>
      </c>
      <c r="T327" s="3">
        <f>IF(ISBLANK(Table13[[#This Row],[T2]]),0,IF(Table13[[#This Row],[T2]]&gt;0,1,0))</f>
        <v>0</v>
      </c>
      <c r="U327" s="3">
        <f>IF(ISBLANK(Table13[[#This Row],[T3]]),0,IF(Table13[[#This Row],[T3]]&gt;0,1,0))</f>
        <v>0</v>
      </c>
      <c r="V327" s="3">
        <f>IF(ISBLANK(Table13[[#This Row],[T4]]),0,IF(Table13[[#This Row],[T4]]&gt;0,1,0))</f>
        <v>0</v>
      </c>
      <c r="W327" s="26">
        <v>63</v>
      </c>
      <c r="X327" s="22">
        <v>13</v>
      </c>
      <c r="Y327" s="3">
        <v>2</v>
      </c>
      <c r="Z327" s="3"/>
      <c r="AB327" s="30">
        <v>297</v>
      </c>
      <c r="AC327" s="30">
        <v>1.6102602767049801</v>
      </c>
      <c r="AD327" s="30">
        <v>-0.81026027670498002</v>
      </c>
    </row>
    <row r="328" spans="1:30">
      <c r="A328" s="4">
        <v>43751.583333333336</v>
      </c>
      <c r="B328">
        <v>43751</v>
      </c>
      <c r="C328" s="3">
        <v>0.58333333333333337</v>
      </c>
      <c r="D328" s="3">
        <v>14</v>
      </c>
      <c r="E328" s="3">
        <v>13</v>
      </c>
      <c r="F328" s="3">
        <v>0.4</v>
      </c>
      <c r="G328" s="5">
        <v>0.3</v>
      </c>
      <c r="H328" s="3">
        <v>0.7</v>
      </c>
      <c r="I328" s="3">
        <v>1.55139</v>
      </c>
      <c r="J328" s="12">
        <f t="shared" si="15"/>
        <v>0.99583333333333324</v>
      </c>
      <c r="K328" s="4">
        <v>43751.583333333336</v>
      </c>
      <c r="L328" s="3">
        <f t="shared" si="16"/>
        <v>13</v>
      </c>
      <c r="M328" s="3">
        <f t="shared" si="17"/>
        <v>14</v>
      </c>
      <c r="N328" s="3">
        <v>17</v>
      </c>
      <c r="O328" s="3">
        <v>0</v>
      </c>
      <c r="P328" s="3">
        <v>0</v>
      </c>
      <c r="Q328" s="3">
        <v>0</v>
      </c>
      <c r="R328" s="3"/>
      <c r="S328" s="3">
        <f>IF(ISBLANK(Table13[[#This Row],[T1]]),0,IF(Table13[[#This Row],[T1]]&gt;0,1,0))</f>
        <v>0</v>
      </c>
      <c r="T328" s="3">
        <f>IF(ISBLANK(Table13[[#This Row],[T2]]),0,IF(Table13[[#This Row],[T2]]&gt;0,1,0))</f>
        <v>1</v>
      </c>
      <c r="U328" s="3">
        <f>IF(ISBLANK(Table13[[#This Row],[T3]]),0,IF(Table13[[#This Row],[T3]]&gt;0,1,0))</f>
        <v>0</v>
      </c>
      <c r="V328" s="3">
        <f>IF(ISBLANK(Table13[[#This Row],[T4]]),0,IF(Table13[[#This Row],[T4]]&gt;0,1,0))</f>
        <v>0</v>
      </c>
      <c r="W328" s="25">
        <v>62</v>
      </c>
      <c r="X328" s="23">
        <v>8</v>
      </c>
      <c r="Y328" s="3">
        <v>0.7</v>
      </c>
      <c r="Z328" s="3"/>
      <c r="AB328" s="30">
        <v>298</v>
      </c>
      <c r="AC328" s="30">
        <v>1.4481626161832786</v>
      </c>
      <c r="AD328" s="30">
        <v>-1.0481626161832787</v>
      </c>
    </row>
    <row r="329" spans="1:30">
      <c r="A329" s="4">
        <v>43751.625</v>
      </c>
      <c r="B329">
        <v>43751</v>
      </c>
      <c r="C329" s="3">
        <v>0.625</v>
      </c>
      <c r="D329" s="3">
        <v>15</v>
      </c>
      <c r="E329" s="3">
        <v>13</v>
      </c>
      <c r="F329" s="3">
        <v>0.6</v>
      </c>
      <c r="G329" s="5">
        <v>1.3</v>
      </c>
      <c r="H329" s="3">
        <v>1.9</v>
      </c>
      <c r="I329" s="3">
        <v>1.55139</v>
      </c>
      <c r="J329" s="12">
        <f t="shared" si="15"/>
        <v>1.0208333333333333</v>
      </c>
      <c r="K329" s="4">
        <v>43751.625</v>
      </c>
      <c r="L329" s="3">
        <f t="shared" si="16"/>
        <v>13</v>
      </c>
      <c r="M329" s="3">
        <f t="shared" si="17"/>
        <v>15</v>
      </c>
      <c r="N329" s="3">
        <v>58</v>
      </c>
      <c r="O329" s="3">
        <v>0</v>
      </c>
      <c r="P329" s="3">
        <v>0</v>
      </c>
      <c r="Q329" s="3">
        <v>0</v>
      </c>
      <c r="R329" s="3"/>
      <c r="S329" s="3">
        <f>IF(ISBLANK(Table13[[#This Row],[T1]]),0,IF(Table13[[#This Row],[T1]]&gt;0,1,0))</f>
        <v>0</v>
      </c>
      <c r="T329" s="3">
        <f>IF(ISBLANK(Table13[[#This Row],[T2]]),0,IF(Table13[[#This Row],[T2]]&gt;0,1,0))</f>
        <v>1</v>
      </c>
      <c r="U329" s="3">
        <f>IF(ISBLANK(Table13[[#This Row],[T3]]),0,IF(Table13[[#This Row],[T3]]&gt;0,1,0))</f>
        <v>0</v>
      </c>
      <c r="V329" s="3">
        <f>IF(ISBLANK(Table13[[#This Row],[T4]]),0,IF(Table13[[#This Row],[T4]]&gt;0,1,0))</f>
        <v>0</v>
      </c>
      <c r="W329" s="26">
        <v>58</v>
      </c>
      <c r="X329" s="22">
        <v>2</v>
      </c>
      <c r="Y329" s="3">
        <v>1.9</v>
      </c>
      <c r="Z329" s="3"/>
      <c r="AB329" s="30">
        <v>299</v>
      </c>
      <c r="AC329" s="30">
        <v>1.3317975207942903</v>
      </c>
      <c r="AD329" s="30">
        <v>-0.73179752079429017</v>
      </c>
    </row>
    <row r="330" spans="1:30">
      <c r="A330" s="4">
        <v>43751.666666666664</v>
      </c>
      <c r="B330">
        <v>43751</v>
      </c>
      <c r="C330" s="3">
        <v>0.66666666666666663</v>
      </c>
      <c r="D330" s="3">
        <v>16</v>
      </c>
      <c r="E330" s="3">
        <v>13</v>
      </c>
      <c r="F330" s="3">
        <v>1.6</v>
      </c>
      <c r="G330" s="5">
        <v>0.5</v>
      </c>
      <c r="H330" s="3">
        <v>2.1</v>
      </c>
      <c r="I330" s="3">
        <v>1.55139</v>
      </c>
      <c r="J330" s="12">
        <f t="shared" si="15"/>
        <v>1.0166666666666668</v>
      </c>
      <c r="K330" s="4">
        <v>43751.666666666664</v>
      </c>
      <c r="L330" s="3">
        <f t="shared" si="16"/>
        <v>13</v>
      </c>
      <c r="M330" s="3">
        <f t="shared" si="17"/>
        <v>16</v>
      </c>
      <c r="N330" s="3">
        <v>58</v>
      </c>
      <c r="O330" s="3">
        <v>0</v>
      </c>
      <c r="P330" s="3">
        <v>0</v>
      </c>
      <c r="Q330" s="3">
        <v>0</v>
      </c>
      <c r="R330" s="3"/>
      <c r="S330" s="3">
        <f>IF(ISBLANK(Table13[[#This Row],[T1]]),0,IF(Table13[[#This Row],[T1]]&gt;0,1,0))</f>
        <v>0</v>
      </c>
      <c r="T330" s="3">
        <f>IF(ISBLANK(Table13[[#This Row],[T2]]),0,IF(Table13[[#This Row],[T2]]&gt;0,1,0))</f>
        <v>1</v>
      </c>
      <c r="U330" s="3">
        <f>IF(ISBLANK(Table13[[#This Row],[T3]]),0,IF(Table13[[#This Row],[T3]]&gt;0,1,0))</f>
        <v>0</v>
      </c>
      <c r="V330" s="3">
        <f>IF(ISBLANK(Table13[[#This Row],[T4]]),0,IF(Table13[[#This Row],[T4]]&gt;0,1,0))</f>
        <v>0</v>
      </c>
      <c r="W330" s="25">
        <v>59</v>
      </c>
      <c r="X330" s="23">
        <v>13</v>
      </c>
      <c r="Y330" s="3">
        <v>2.1</v>
      </c>
      <c r="Z330" s="3"/>
      <c r="AB330" s="30">
        <v>300</v>
      </c>
      <c r="AC330" s="30">
        <v>1.2998102125865048</v>
      </c>
      <c r="AD330" s="30">
        <v>-0.69981021258650467</v>
      </c>
    </row>
    <row r="331" spans="1:30">
      <c r="A331" s="4">
        <v>43751.708333333336</v>
      </c>
      <c r="B331">
        <v>43751</v>
      </c>
      <c r="C331" s="3">
        <v>0.70833333333333337</v>
      </c>
      <c r="D331" s="3">
        <v>17</v>
      </c>
      <c r="E331" s="3">
        <v>13</v>
      </c>
      <c r="F331" s="3">
        <v>0.4</v>
      </c>
      <c r="G331" s="5">
        <v>0.5</v>
      </c>
      <c r="H331" s="3">
        <v>0.9</v>
      </c>
      <c r="I331" s="3">
        <v>1.55139</v>
      </c>
      <c r="J331" s="12">
        <f t="shared" si="15"/>
        <v>0.9750000000000002</v>
      </c>
      <c r="K331" s="4">
        <v>43751.708333333336</v>
      </c>
      <c r="L331" s="3">
        <f t="shared" si="16"/>
        <v>13</v>
      </c>
      <c r="M331" s="3">
        <f t="shared" si="17"/>
        <v>17</v>
      </c>
      <c r="N331" s="3">
        <v>58</v>
      </c>
      <c r="O331" s="3">
        <v>0</v>
      </c>
      <c r="P331" s="3">
        <v>0</v>
      </c>
      <c r="Q331" s="3">
        <v>0</v>
      </c>
      <c r="R331" s="3"/>
      <c r="S331" s="3">
        <f>IF(ISBLANK(Table13[[#This Row],[T1]]),0,IF(Table13[[#This Row],[T1]]&gt;0,1,0))</f>
        <v>0</v>
      </c>
      <c r="T331" s="3">
        <f>IF(ISBLANK(Table13[[#This Row],[T2]]),0,IF(Table13[[#This Row],[T2]]&gt;0,1,0))</f>
        <v>1</v>
      </c>
      <c r="U331" s="3">
        <f>IF(ISBLANK(Table13[[#This Row],[T3]]),0,IF(Table13[[#This Row],[T3]]&gt;0,1,0))</f>
        <v>1</v>
      </c>
      <c r="V331" s="3">
        <f>IF(ISBLANK(Table13[[#This Row],[T4]]),0,IF(Table13[[#This Row],[T4]]&gt;0,1,0))</f>
        <v>0</v>
      </c>
      <c r="W331" s="26">
        <v>59</v>
      </c>
      <c r="X331" s="22">
        <v>13</v>
      </c>
      <c r="Y331" s="3">
        <v>0.9</v>
      </c>
      <c r="Z331" s="3"/>
      <c r="AB331" s="30">
        <v>301</v>
      </c>
      <c r="AC331" s="30">
        <v>1.289147776517243</v>
      </c>
      <c r="AD331" s="30">
        <v>-0.58914777651724304</v>
      </c>
    </row>
    <row r="332" spans="1:30">
      <c r="A332" s="4">
        <v>43751.75</v>
      </c>
      <c r="B332">
        <v>43751</v>
      </c>
      <c r="C332" s="3">
        <v>0.75</v>
      </c>
      <c r="D332" s="3">
        <v>18</v>
      </c>
      <c r="E332" s="3">
        <v>13</v>
      </c>
      <c r="F332" s="3">
        <v>0.7</v>
      </c>
      <c r="G332" s="5">
        <v>0.5</v>
      </c>
      <c r="H332" s="3">
        <v>1.2</v>
      </c>
      <c r="I332" s="3">
        <v>1.55139</v>
      </c>
      <c r="J332" s="12">
        <f t="shared" si="15"/>
        <v>1.0000000000000002</v>
      </c>
      <c r="K332" s="4">
        <v>43751.75</v>
      </c>
      <c r="L332" s="3">
        <f t="shared" si="16"/>
        <v>13</v>
      </c>
      <c r="M332" s="3">
        <f t="shared" si="17"/>
        <v>18</v>
      </c>
      <c r="N332" s="3">
        <v>58</v>
      </c>
      <c r="O332" s="3">
        <v>0</v>
      </c>
      <c r="P332" s="3">
        <v>0</v>
      </c>
      <c r="Q332" s="3">
        <v>0</v>
      </c>
      <c r="R332" s="3"/>
      <c r="S332" s="3">
        <f>IF(ISBLANK(Table13[[#This Row],[T1]]),0,IF(Table13[[#This Row],[T1]]&gt;0,1,0))</f>
        <v>0</v>
      </c>
      <c r="T332" s="3">
        <f>IF(ISBLANK(Table13[[#This Row],[T2]]),0,IF(Table13[[#This Row],[T2]]&gt;0,1,0))</f>
        <v>1</v>
      </c>
      <c r="U332" s="3">
        <f>IF(ISBLANK(Table13[[#This Row],[T3]]),0,IF(Table13[[#This Row],[T3]]&gt;0,1,0))</f>
        <v>1</v>
      </c>
      <c r="V332" s="3">
        <f>IF(ISBLANK(Table13[[#This Row],[T4]]),0,IF(Table13[[#This Row],[T4]]&gt;0,1,0))</f>
        <v>0</v>
      </c>
      <c r="W332" s="25">
        <v>58</v>
      </c>
      <c r="X332" s="23">
        <v>13</v>
      </c>
      <c r="Y332" s="3">
        <v>1.2</v>
      </c>
      <c r="Z332" s="3"/>
      <c r="AB332" s="30">
        <v>302</v>
      </c>
      <c r="AC332" s="30">
        <v>1.2534232771643734</v>
      </c>
      <c r="AD332" s="30">
        <v>-0.65342327716437332</v>
      </c>
    </row>
    <row r="333" spans="1:30">
      <c r="A333" s="4">
        <v>43751.791666666664</v>
      </c>
      <c r="B333">
        <v>43751</v>
      </c>
      <c r="C333" s="3">
        <v>0.79166666666666663</v>
      </c>
      <c r="D333" s="3">
        <v>19</v>
      </c>
      <c r="E333" s="3">
        <v>13</v>
      </c>
      <c r="F333" s="3">
        <v>0.6</v>
      </c>
      <c r="G333" s="5">
        <v>0.5</v>
      </c>
      <c r="H333" s="3">
        <v>1.1000000000000001</v>
      </c>
      <c r="I333" s="3">
        <v>1.55139</v>
      </c>
      <c r="J333" s="12">
        <f t="shared" si="15"/>
        <v>1.0083333333333335</v>
      </c>
      <c r="K333" s="4">
        <v>43751.791666666664</v>
      </c>
      <c r="L333" s="3">
        <f t="shared" si="16"/>
        <v>13</v>
      </c>
      <c r="M333" s="3">
        <f t="shared" si="17"/>
        <v>19</v>
      </c>
      <c r="N333" s="3">
        <v>40</v>
      </c>
      <c r="O333" s="3">
        <v>0</v>
      </c>
      <c r="P333" s="3">
        <v>0</v>
      </c>
      <c r="Q333" s="3">
        <v>0</v>
      </c>
      <c r="R333" s="3"/>
      <c r="S333" s="3">
        <f>IF(ISBLANK(Table13[[#This Row],[T1]]),0,IF(Table13[[#This Row],[T1]]&gt;0,1,0))</f>
        <v>0</v>
      </c>
      <c r="T333" s="3">
        <f>IF(ISBLANK(Table13[[#This Row],[T2]]),0,IF(Table13[[#This Row],[T2]]&gt;0,1,0))</f>
        <v>1</v>
      </c>
      <c r="U333" s="3">
        <f>IF(ISBLANK(Table13[[#This Row],[T3]]),0,IF(Table13[[#This Row],[T3]]&gt;0,1,0))</f>
        <v>1</v>
      </c>
      <c r="V333" s="3">
        <f>IF(ISBLANK(Table13[[#This Row],[T4]]),0,IF(Table13[[#This Row],[T4]]&gt;0,1,0))</f>
        <v>0</v>
      </c>
      <c r="W333" s="26">
        <v>58</v>
      </c>
      <c r="X333" s="22">
        <v>13</v>
      </c>
      <c r="Y333" s="3">
        <v>1.1000000000000001</v>
      </c>
      <c r="Z333" s="3"/>
      <c r="AB333" s="30">
        <v>303</v>
      </c>
      <c r="AC333" s="30">
        <v>1.2534232771643734</v>
      </c>
      <c r="AD333" s="30">
        <v>4.6576722835626638E-2</v>
      </c>
    </row>
    <row r="334" spans="1:30">
      <c r="A334" s="4">
        <v>43751.833333333336</v>
      </c>
      <c r="B334">
        <v>43751</v>
      </c>
      <c r="C334" s="3">
        <v>0.83333333333333337</v>
      </c>
      <c r="D334" s="3">
        <v>20</v>
      </c>
      <c r="E334" s="3">
        <v>13</v>
      </c>
      <c r="F334" s="3">
        <v>0.6</v>
      </c>
      <c r="G334" s="5">
        <v>0.5</v>
      </c>
      <c r="H334" s="3">
        <v>1.1000000000000001</v>
      </c>
      <c r="I334" s="3">
        <v>1.55139</v>
      </c>
      <c r="J334" s="12">
        <f t="shared" si="15"/>
        <v>1.0041666666666667</v>
      </c>
      <c r="K334" s="4">
        <v>43751.833333333336</v>
      </c>
      <c r="L334" s="3">
        <f t="shared" si="16"/>
        <v>13</v>
      </c>
      <c r="M334" s="3">
        <f t="shared" si="17"/>
        <v>20</v>
      </c>
      <c r="N334" s="3">
        <v>58</v>
      </c>
      <c r="O334" s="3">
        <v>0</v>
      </c>
      <c r="P334" s="3">
        <v>0</v>
      </c>
      <c r="Q334" s="3">
        <v>0</v>
      </c>
      <c r="R334" s="3"/>
      <c r="S334" s="3">
        <f>IF(ISBLANK(Table13[[#This Row],[T1]]),0,IF(Table13[[#This Row],[T1]]&gt;0,1,0))</f>
        <v>1</v>
      </c>
      <c r="T334" s="3">
        <f>IF(ISBLANK(Table13[[#This Row],[T2]]),0,IF(Table13[[#This Row],[T2]]&gt;0,1,0))</f>
        <v>0</v>
      </c>
      <c r="U334" s="3">
        <f>IF(ISBLANK(Table13[[#This Row],[T3]]),0,IF(Table13[[#This Row],[T3]]&gt;0,1,0))</f>
        <v>0</v>
      </c>
      <c r="V334" s="3">
        <f>IF(ISBLANK(Table13[[#This Row],[T4]]),0,IF(Table13[[#This Row],[T4]]&gt;0,1,0))</f>
        <v>0</v>
      </c>
      <c r="W334" s="25">
        <v>59</v>
      </c>
      <c r="X334" s="23">
        <v>13</v>
      </c>
      <c r="Y334" s="3">
        <v>1.1000000000000001</v>
      </c>
      <c r="Z334" s="3"/>
      <c r="AB334" s="30">
        <v>304</v>
      </c>
      <c r="AC334" s="30">
        <v>1.2747481493028969</v>
      </c>
      <c r="AD334" s="30">
        <v>0.42525185069710325</v>
      </c>
    </row>
    <row r="335" spans="1:30">
      <c r="A335" s="4">
        <v>43751.875</v>
      </c>
      <c r="B335">
        <v>43751</v>
      </c>
      <c r="C335" s="3">
        <v>0.875</v>
      </c>
      <c r="D335" s="3">
        <v>21</v>
      </c>
      <c r="E335" s="3">
        <v>13</v>
      </c>
      <c r="F335" s="3">
        <v>1.7</v>
      </c>
      <c r="G335" s="5">
        <v>0.6</v>
      </c>
      <c r="H335" s="3">
        <v>2.2999999999999998</v>
      </c>
      <c r="I335" s="3">
        <v>1.55139</v>
      </c>
      <c r="J335" s="12">
        <f t="shared" si="15"/>
        <v>0.9916666666666667</v>
      </c>
      <c r="K335" s="4">
        <v>43751.875</v>
      </c>
      <c r="L335" s="3">
        <f t="shared" si="16"/>
        <v>13</v>
      </c>
      <c r="M335" s="3">
        <f t="shared" si="17"/>
        <v>21</v>
      </c>
      <c r="N335" s="3">
        <v>58</v>
      </c>
      <c r="O335" s="3">
        <v>23</v>
      </c>
      <c r="P335" s="3">
        <v>0</v>
      </c>
      <c r="Q335" s="3">
        <v>0</v>
      </c>
      <c r="R335" s="3"/>
      <c r="S335" s="3">
        <f>IF(ISBLANK(Table13[[#This Row],[T1]]),0,IF(Table13[[#This Row],[T1]]&gt;0,1,0))</f>
        <v>1</v>
      </c>
      <c r="T335" s="3">
        <f>IF(ISBLANK(Table13[[#This Row],[T2]]),0,IF(Table13[[#This Row],[T2]]&gt;0,1,0))</f>
        <v>1</v>
      </c>
      <c r="U335" s="3">
        <f>IF(ISBLANK(Table13[[#This Row],[T3]]),0,IF(Table13[[#This Row],[T3]]&gt;0,1,0))</f>
        <v>1</v>
      </c>
      <c r="V335" s="3">
        <f>IF(ISBLANK(Table13[[#This Row],[T4]]),0,IF(Table13[[#This Row],[T4]]&gt;0,1,0))</f>
        <v>0</v>
      </c>
      <c r="W335" s="26">
        <v>59</v>
      </c>
      <c r="X335" s="22">
        <v>13</v>
      </c>
      <c r="Y335" s="3">
        <v>2.2999999999999998</v>
      </c>
      <c r="Z335" s="3"/>
      <c r="AB335" s="30">
        <v>305</v>
      </c>
      <c r="AC335" s="30">
        <v>1.3104726486557667</v>
      </c>
      <c r="AD335" s="30">
        <v>2.989527351344234</v>
      </c>
    </row>
    <row r="336" spans="1:30">
      <c r="A336" s="4">
        <v>43751.916666666664</v>
      </c>
      <c r="B336">
        <v>43751</v>
      </c>
      <c r="C336" s="3">
        <v>0.91666666666666663</v>
      </c>
      <c r="D336" s="3">
        <v>22</v>
      </c>
      <c r="E336" s="3">
        <v>13</v>
      </c>
      <c r="F336" s="3">
        <v>0.6</v>
      </c>
      <c r="G336" s="5">
        <v>0.7</v>
      </c>
      <c r="H336" s="3">
        <v>1.2999999999999998</v>
      </c>
      <c r="I336" s="3">
        <v>1.55139</v>
      </c>
      <c r="J336" s="12">
        <f t="shared" si="15"/>
        <v>1.0125000000000002</v>
      </c>
      <c r="K336" s="4">
        <v>43751.916666666664</v>
      </c>
      <c r="L336" s="3">
        <f t="shared" si="16"/>
        <v>13</v>
      </c>
      <c r="M336" s="3">
        <f t="shared" si="17"/>
        <v>22</v>
      </c>
      <c r="N336" s="3">
        <v>58</v>
      </c>
      <c r="O336" s="3">
        <v>58</v>
      </c>
      <c r="P336" s="3">
        <v>0</v>
      </c>
      <c r="Q336" s="3">
        <v>0</v>
      </c>
      <c r="R336" s="3"/>
      <c r="S336" s="3">
        <f>IF(ISBLANK(Table13[[#This Row],[T1]]),0,IF(Table13[[#This Row],[T1]]&gt;0,1,0))</f>
        <v>1</v>
      </c>
      <c r="T336" s="3">
        <f>IF(ISBLANK(Table13[[#This Row],[T2]]),0,IF(Table13[[#This Row],[T2]]&gt;0,1,0))</f>
        <v>1</v>
      </c>
      <c r="U336" s="3">
        <f>IF(ISBLANK(Table13[[#This Row],[T3]]),0,IF(Table13[[#This Row],[T3]]&gt;0,1,0))</f>
        <v>1</v>
      </c>
      <c r="V336" s="3">
        <f>IF(ISBLANK(Table13[[#This Row],[T4]]),0,IF(Table13[[#This Row],[T4]]&gt;0,1,0))</f>
        <v>0</v>
      </c>
      <c r="W336" s="25">
        <v>60</v>
      </c>
      <c r="X336" s="23">
        <v>13</v>
      </c>
      <c r="Y336" s="3">
        <v>1.2999999999999998</v>
      </c>
      <c r="Z336" s="3"/>
      <c r="AB336" s="30">
        <v>306</v>
      </c>
      <c r="AC336" s="30">
        <v>1.4055128719062311</v>
      </c>
      <c r="AD336" s="30">
        <v>0.29448712809376909</v>
      </c>
    </row>
    <row r="337" spans="1:30">
      <c r="A337" s="4">
        <v>43751.958333333336</v>
      </c>
      <c r="B337">
        <v>43751</v>
      </c>
      <c r="C337" s="3">
        <v>0.95833333333333337</v>
      </c>
      <c r="D337" s="3">
        <v>23</v>
      </c>
      <c r="E337" s="3">
        <v>13</v>
      </c>
      <c r="F337" s="3">
        <v>0.2</v>
      </c>
      <c r="G337" s="5">
        <v>0.4</v>
      </c>
      <c r="H337" s="3">
        <v>0.60000000000000009</v>
      </c>
      <c r="I337" s="3">
        <v>1.55139</v>
      </c>
      <c r="J337" s="12">
        <f t="shared" si="15"/>
        <v>1.0791666666666666</v>
      </c>
      <c r="K337" s="4">
        <v>43751.958333333336</v>
      </c>
      <c r="L337" s="3">
        <f t="shared" si="16"/>
        <v>13</v>
      </c>
      <c r="M337" s="3">
        <f t="shared" si="17"/>
        <v>23</v>
      </c>
      <c r="N337" s="3">
        <v>58</v>
      </c>
      <c r="O337" s="3">
        <v>58</v>
      </c>
      <c r="P337" s="3">
        <v>0</v>
      </c>
      <c r="Q337" s="3">
        <v>0</v>
      </c>
      <c r="R337" s="3"/>
      <c r="S337" s="3">
        <f>IF(ISBLANK(Table13[[#This Row],[T1]]),0,IF(Table13[[#This Row],[T1]]&gt;0,1,0))</f>
        <v>1</v>
      </c>
      <c r="T337" s="3">
        <f>IF(ISBLANK(Table13[[#This Row],[T2]]),0,IF(Table13[[#This Row],[T2]]&gt;0,1,0))</f>
        <v>1</v>
      </c>
      <c r="U337" s="3">
        <f>IF(ISBLANK(Table13[[#This Row],[T3]]),0,IF(Table13[[#This Row],[T3]]&gt;0,1,0))</f>
        <v>1</v>
      </c>
      <c r="V337" s="3">
        <f>IF(ISBLANK(Table13[[#This Row],[T4]]),0,IF(Table13[[#This Row],[T4]]&gt;0,1,0))</f>
        <v>0</v>
      </c>
      <c r="W337" s="26">
        <v>60</v>
      </c>
      <c r="X337" s="22">
        <v>11</v>
      </c>
      <c r="Y337" s="3">
        <v>0.60000000000000009</v>
      </c>
      <c r="Z337" s="3"/>
      <c r="AB337" s="30">
        <v>307</v>
      </c>
      <c r="AC337" s="30">
        <v>1.2503167538713722</v>
      </c>
      <c r="AD337" s="30">
        <v>-0.45031675387137216</v>
      </c>
    </row>
    <row r="338" spans="1:30">
      <c r="A338" s="4">
        <v>43752</v>
      </c>
      <c r="B338">
        <v>43752</v>
      </c>
      <c r="C338" s="3">
        <v>0</v>
      </c>
      <c r="D338" s="3">
        <v>0</v>
      </c>
      <c r="E338" s="3">
        <v>14</v>
      </c>
      <c r="F338" s="3">
        <v>0.1</v>
      </c>
      <c r="G338" s="5">
        <v>0.2</v>
      </c>
      <c r="H338" s="3">
        <v>0.30000000000000004</v>
      </c>
      <c r="I338" s="3">
        <v>1.55139</v>
      </c>
      <c r="J338" s="12">
        <f t="shared" si="15"/>
        <v>1.0999999999999999</v>
      </c>
      <c r="K338" s="4">
        <v>43752</v>
      </c>
      <c r="L338" s="3">
        <f t="shared" si="16"/>
        <v>14</v>
      </c>
      <c r="M338" s="3">
        <f t="shared" si="17"/>
        <v>0</v>
      </c>
      <c r="N338" s="3">
        <v>57</v>
      </c>
      <c r="O338" s="3">
        <v>57</v>
      </c>
      <c r="P338" s="3">
        <v>0</v>
      </c>
      <c r="Q338" s="3">
        <v>0</v>
      </c>
      <c r="R338" s="3"/>
      <c r="S338" s="3">
        <f>IF(ISBLANK(Table13[[#This Row],[T1]]),0,IF(Table13[[#This Row],[T1]]&gt;0,1,0))</f>
        <v>1</v>
      </c>
      <c r="T338" s="3">
        <f>IF(ISBLANK(Table13[[#This Row],[T2]]),0,IF(Table13[[#This Row],[T2]]&gt;0,1,0))</f>
        <v>1</v>
      </c>
      <c r="U338" s="3">
        <f>IF(ISBLANK(Table13[[#This Row],[T3]]),0,IF(Table13[[#This Row],[T3]]&gt;0,1,0))</f>
        <v>1</v>
      </c>
      <c r="V338" s="3">
        <f>IF(ISBLANK(Table13[[#This Row],[T4]]),0,IF(Table13[[#This Row],[T4]]&gt;0,1,0))</f>
        <v>0</v>
      </c>
      <c r="W338" s="25">
        <v>58</v>
      </c>
      <c r="X338" s="23">
        <v>21</v>
      </c>
      <c r="Y338" s="3">
        <v>0.30000000000000004</v>
      </c>
      <c r="Z338" s="3"/>
      <c r="AB338" s="30">
        <v>308</v>
      </c>
      <c r="AC338" s="30">
        <v>1.2609791899406342</v>
      </c>
      <c r="AD338" s="30">
        <v>-0.76097918994063418</v>
      </c>
    </row>
    <row r="339" spans="1:30">
      <c r="A339" s="4">
        <v>43752.041666666664</v>
      </c>
      <c r="B339">
        <v>43752</v>
      </c>
      <c r="C339" s="3">
        <v>4.1666666666666664E-2</v>
      </c>
      <c r="D339" s="3">
        <v>1</v>
      </c>
      <c r="E339" s="3">
        <v>14</v>
      </c>
      <c r="F339" s="3">
        <v>0.2</v>
      </c>
      <c r="G339" s="5">
        <v>0.1</v>
      </c>
      <c r="H339" s="3">
        <v>0.30000000000000004</v>
      </c>
      <c r="I339" s="3">
        <v>1.55139</v>
      </c>
      <c r="J339" s="12">
        <f t="shared" si="15"/>
        <v>1.1125</v>
      </c>
      <c r="K339" s="4">
        <v>43752.041666666664</v>
      </c>
      <c r="L339" s="3">
        <f t="shared" si="16"/>
        <v>14</v>
      </c>
      <c r="M339" s="3">
        <f t="shared" si="17"/>
        <v>1</v>
      </c>
      <c r="N339" s="3">
        <v>58</v>
      </c>
      <c r="O339" s="3">
        <v>58</v>
      </c>
      <c r="P339" s="3">
        <v>0</v>
      </c>
      <c r="Q339" s="3">
        <v>0</v>
      </c>
      <c r="R339" s="3"/>
      <c r="S339" s="3">
        <f>IF(ISBLANK(Table13[[#This Row],[T1]]),0,IF(Table13[[#This Row],[T1]]&gt;0,1,0))</f>
        <v>1</v>
      </c>
      <c r="T339" s="3">
        <f>IF(ISBLANK(Table13[[#This Row],[T2]]),0,IF(Table13[[#This Row],[T2]]&gt;0,1,0))</f>
        <v>1</v>
      </c>
      <c r="U339" s="3">
        <f>IF(ISBLANK(Table13[[#This Row],[T3]]),0,IF(Table13[[#This Row],[T3]]&gt;0,1,0))</f>
        <v>1</v>
      </c>
      <c r="V339" s="3">
        <f>IF(ISBLANK(Table13[[#This Row],[T4]]),0,IF(Table13[[#This Row],[T4]]&gt;0,1,0))</f>
        <v>0</v>
      </c>
      <c r="W339" s="26">
        <v>56</v>
      </c>
      <c r="X339" s="22">
        <v>21</v>
      </c>
      <c r="Y339" s="3">
        <v>0.30000000000000004</v>
      </c>
      <c r="Z339" s="3"/>
      <c r="AB339" s="30">
        <v>309</v>
      </c>
      <c r="AC339" s="30">
        <v>1.207117872228334</v>
      </c>
      <c r="AD339" s="30">
        <v>-0.40711787222833395</v>
      </c>
    </row>
    <row r="340" spans="1:30">
      <c r="A340" s="4">
        <v>43752.083333333336</v>
      </c>
      <c r="B340">
        <v>43752</v>
      </c>
      <c r="C340" s="3">
        <v>8.3333333333333329E-2</v>
      </c>
      <c r="D340" s="3">
        <v>2</v>
      </c>
      <c r="E340" s="3">
        <v>14</v>
      </c>
      <c r="F340" s="3">
        <v>0.2</v>
      </c>
      <c r="G340" s="5">
        <v>0.1</v>
      </c>
      <c r="H340" s="3">
        <v>0.30000000000000004</v>
      </c>
      <c r="I340" s="3">
        <v>1.55139</v>
      </c>
      <c r="J340" s="12">
        <f t="shared" si="15"/>
        <v>1.1166666666666669</v>
      </c>
      <c r="K340" s="4">
        <v>43752.083333333336</v>
      </c>
      <c r="L340" s="3">
        <f t="shared" si="16"/>
        <v>14</v>
      </c>
      <c r="M340" s="3">
        <f t="shared" si="17"/>
        <v>2</v>
      </c>
      <c r="N340" s="3">
        <v>58</v>
      </c>
      <c r="O340" s="3">
        <v>58</v>
      </c>
      <c r="P340" s="3">
        <v>0</v>
      </c>
      <c r="Q340" s="3">
        <v>0</v>
      </c>
      <c r="R340" s="3"/>
      <c r="S340" s="3">
        <f>IF(ISBLANK(Table13[[#This Row],[T1]]),0,IF(Table13[[#This Row],[T1]]&gt;0,1,0))</f>
        <v>1</v>
      </c>
      <c r="T340" s="3">
        <f>IF(ISBLANK(Table13[[#This Row],[T2]]),0,IF(Table13[[#This Row],[T2]]&gt;0,1,0))</f>
        <v>1</v>
      </c>
      <c r="U340" s="3">
        <f>IF(ISBLANK(Table13[[#This Row],[T3]]),0,IF(Table13[[#This Row],[T3]]&gt;0,1,0))</f>
        <v>1</v>
      </c>
      <c r="V340" s="3">
        <f>IF(ISBLANK(Table13[[#This Row],[T4]]),0,IF(Table13[[#This Row],[T4]]&gt;0,1,0))</f>
        <v>0</v>
      </c>
      <c r="W340" s="25">
        <v>55</v>
      </c>
      <c r="X340" s="23">
        <v>21</v>
      </c>
      <c r="Y340" s="3">
        <v>0.30000000000000004</v>
      </c>
      <c r="Z340" s="3"/>
      <c r="AB340" s="30">
        <v>310</v>
      </c>
      <c r="AC340" s="30">
        <v>1.5244116507848944</v>
      </c>
      <c r="AD340" s="30">
        <v>-2.4411650784894379E-2</v>
      </c>
    </row>
    <row r="341" spans="1:30">
      <c r="A341" s="4">
        <v>43752.125</v>
      </c>
      <c r="B341">
        <v>43752</v>
      </c>
      <c r="C341" s="3">
        <v>0.125</v>
      </c>
      <c r="D341" s="3">
        <v>3</v>
      </c>
      <c r="E341" s="3">
        <v>14</v>
      </c>
      <c r="F341" s="3">
        <v>0.2</v>
      </c>
      <c r="G341" s="5">
        <v>0.2</v>
      </c>
      <c r="H341" s="3">
        <v>0.4</v>
      </c>
      <c r="I341" s="3">
        <v>1.55139</v>
      </c>
      <c r="J341" s="12">
        <f t="shared" si="15"/>
        <v>1.1291666666666671</v>
      </c>
      <c r="K341" s="4">
        <v>43752.125</v>
      </c>
      <c r="L341" s="3">
        <f t="shared" si="16"/>
        <v>14</v>
      </c>
      <c r="M341" s="3">
        <f t="shared" si="17"/>
        <v>3</v>
      </c>
      <c r="N341" s="3">
        <v>58</v>
      </c>
      <c r="O341" s="3">
        <v>58</v>
      </c>
      <c r="P341" s="3">
        <v>0</v>
      </c>
      <c r="Q341" s="3">
        <v>0</v>
      </c>
      <c r="R341" s="3"/>
      <c r="S341" s="3">
        <f>IF(ISBLANK(Table13[[#This Row],[T1]]),0,IF(Table13[[#This Row],[T1]]&gt;0,1,0))</f>
        <v>1</v>
      </c>
      <c r="T341" s="3">
        <f>IF(ISBLANK(Table13[[#This Row],[T2]]),0,IF(Table13[[#This Row],[T2]]&gt;0,1,0))</f>
        <v>1</v>
      </c>
      <c r="U341" s="3">
        <f>IF(ISBLANK(Table13[[#This Row],[T3]]),0,IF(Table13[[#This Row],[T3]]&gt;0,1,0))</f>
        <v>1</v>
      </c>
      <c r="V341" s="3">
        <f>IF(ISBLANK(Table13[[#This Row],[T4]]),0,IF(Table13[[#This Row],[T4]]&gt;0,1,0))</f>
        <v>0</v>
      </c>
      <c r="W341" s="26">
        <v>55</v>
      </c>
      <c r="X341" s="22">
        <v>21</v>
      </c>
      <c r="Y341" s="3">
        <v>0.4</v>
      </c>
      <c r="Z341" s="3"/>
      <c r="AB341" s="30">
        <v>311</v>
      </c>
      <c r="AC341" s="30">
        <v>1.6102602767049801</v>
      </c>
      <c r="AD341" s="30">
        <v>0.38973972329501994</v>
      </c>
    </row>
    <row r="342" spans="1:30">
      <c r="A342" s="4">
        <v>43752.166666666664</v>
      </c>
      <c r="B342">
        <v>43752</v>
      </c>
      <c r="C342" s="3">
        <v>0.16666666666666666</v>
      </c>
      <c r="D342" s="3">
        <v>4</v>
      </c>
      <c r="E342" s="3">
        <v>14</v>
      </c>
      <c r="F342" s="3">
        <v>0.1</v>
      </c>
      <c r="G342" s="5">
        <v>1.2</v>
      </c>
      <c r="H342" s="3">
        <v>1.3</v>
      </c>
      <c r="I342" s="3">
        <v>1.55139</v>
      </c>
      <c r="J342" s="12">
        <f t="shared" si="15"/>
        <v>1.1291666666666667</v>
      </c>
      <c r="K342" s="4">
        <v>43752.166666666664</v>
      </c>
      <c r="L342" s="3">
        <f t="shared" si="16"/>
        <v>14</v>
      </c>
      <c r="M342" s="3">
        <f t="shared" si="17"/>
        <v>4</v>
      </c>
      <c r="N342" s="3">
        <v>58</v>
      </c>
      <c r="O342" s="3">
        <v>58</v>
      </c>
      <c r="P342" s="3">
        <v>0</v>
      </c>
      <c r="Q342" s="3">
        <v>0</v>
      </c>
      <c r="R342" s="3"/>
      <c r="S342" s="3">
        <f>IF(ISBLANK(Table13[[#This Row],[T1]]),0,IF(Table13[[#This Row],[T1]]&gt;0,1,0))</f>
        <v>1</v>
      </c>
      <c r="T342" s="3">
        <f>IF(ISBLANK(Table13[[#This Row],[T2]]),0,IF(Table13[[#This Row],[T2]]&gt;0,1,0))</f>
        <v>1</v>
      </c>
      <c r="U342" s="3">
        <f>IF(ISBLANK(Table13[[#This Row],[T3]]),0,IF(Table13[[#This Row],[T3]]&gt;0,1,0))</f>
        <v>1</v>
      </c>
      <c r="V342" s="3">
        <f>IF(ISBLANK(Table13[[#This Row],[T4]]),0,IF(Table13[[#This Row],[T4]]&gt;0,1,0))</f>
        <v>0</v>
      </c>
      <c r="W342" s="25">
        <v>54</v>
      </c>
      <c r="X342" s="23">
        <v>21</v>
      </c>
      <c r="Y342" s="3">
        <v>1.3</v>
      </c>
      <c r="Z342" s="3"/>
      <c r="AB342" s="30">
        <v>312</v>
      </c>
      <c r="AC342" s="30">
        <v>1.5670613950619419</v>
      </c>
      <c r="AD342" s="30">
        <v>-0.96706139506194189</v>
      </c>
    </row>
    <row r="343" spans="1:30">
      <c r="A343" s="4">
        <v>43752.208333333336</v>
      </c>
      <c r="B343">
        <v>43752</v>
      </c>
      <c r="C343" s="3">
        <v>0.20833333333333334</v>
      </c>
      <c r="D343" s="3">
        <v>5</v>
      </c>
      <c r="E343" s="3">
        <v>14</v>
      </c>
      <c r="F343" s="3">
        <v>0.2</v>
      </c>
      <c r="G343" s="5">
        <v>0.7</v>
      </c>
      <c r="H343" s="3">
        <v>0.89999999999999991</v>
      </c>
      <c r="I343" s="3">
        <v>1.55139</v>
      </c>
      <c r="J343" s="12">
        <f t="shared" si="15"/>
        <v>1.0916666666666668</v>
      </c>
      <c r="K343" s="4">
        <v>43752.208333333336</v>
      </c>
      <c r="L343" s="3">
        <f t="shared" si="16"/>
        <v>14</v>
      </c>
      <c r="M343" s="3">
        <f t="shared" si="17"/>
        <v>5</v>
      </c>
      <c r="N343" s="3">
        <v>57</v>
      </c>
      <c r="O343" s="3">
        <v>57</v>
      </c>
      <c r="P343" s="3">
        <v>0</v>
      </c>
      <c r="Q343" s="3">
        <v>0</v>
      </c>
      <c r="R343" s="3"/>
      <c r="S343" s="3">
        <f>IF(ISBLANK(Table13[[#This Row],[T1]]),0,IF(Table13[[#This Row],[T1]]&gt;0,1,0))</f>
        <v>1</v>
      </c>
      <c r="T343" s="3">
        <f>IF(ISBLANK(Table13[[#This Row],[T2]]),0,IF(Table13[[#This Row],[T2]]&gt;0,1,0))</f>
        <v>1</v>
      </c>
      <c r="U343" s="3">
        <f>IF(ISBLANK(Table13[[#This Row],[T3]]),0,IF(Table13[[#This Row],[T3]]&gt;0,1,0))</f>
        <v>1</v>
      </c>
      <c r="V343" s="3">
        <f>IF(ISBLANK(Table13[[#This Row],[T4]]),0,IF(Table13[[#This Row],[T4]]&gt;0,1,0))</f>
        <v>0</v>
      </c>
      <c r="W343" s="26">
        <v>53</v>
      </c>
      <c r="X343" s="22">
        <v>17</v>
      </c>
      <c r="Y343" s="3">
        <v>0.89999999999999991</v>
      </c>
      <c r="Z343" s="3"/>
      <c r="AB343" s="30">
        <v>313</v>
      </c>
      <c r="AC343" s="30">
        <v>1.5777238311312038</v>
      </c>
      <c r="AD343" s="30">
        <v>-1.0777238311312038</v>
      </c>
    </row>
    <row r="344" spans="1:30">
      <c r="A344" s="4">
        <v>43752.25</v>
      </c>
      <c r="B344">
        <v>43752</v>
      </c>
      <c r="C344" s="3">
        <v>0.25</v>
      </c>
      <c r="D344" s="3">
        <v>6</v>
      </c>
      <c r="E344" s="3">
        <v>14</v>
      </c>
      <c r="F344" s="3">
        <v>0.2</v>
      </c>
      <c r="G344" s="5">
        <v>0.2</v>
      </c>
      <c r="H344" s="3">
        <v>0.4</v>
      </c>
      <c r="I344" s="3">
        <v>1.55139</v>
      </c>
      <c r="J344" s="12">
        <f t="shared" si="15"/>
        <v>1.1041666666666667</v>
      </c>
      <c r="K344" s="4">
        <v>43752.25</v>
      </c>
      <c r="L344" s="3">
        <f t="shared" si="16"/>
        <v>14</v>
      </c>
      <c r="M344" s="3">
        <f t="shared" si="17"/>
        <v>6</v>
      </c>
      <c r="N344" s="3">
        <v>58</v>
      </c>
      <c r="O344" s="3">
        <v>57</v>
      </c>
      <c r="P344" s="3">
        <v>0</v>
      </c>
      <c r="Q344" s="3">
        <v>0</v>
      </c>
      <c r="R344" s="3"/>
      <c r="S344" s="3">
        <f>IF(ISBLANK(Table13[[#This Row],[T1]]),0,IF(Table13[[#This Row],[T1]]&gt;0,1,0))</f>
        <v>1</v>
      </c>
      <c r="T344" s="3">
        <f>IF(ISBLANK(Table13[[#This Row],[T2]]),0,IF(Table13[[#This Row],[T2]]&gt;0,1,0))</f>
        <v>1</v>
      </c>
      <c r="U344" s="3">
        <f>IF(ISBLANK(Table13[[#This Row],[T3]]),0,IF(Table13[[#This Row],[T3]]&gt;0,1,0))</f>
        <v>1</v>
      </c>
      <c r="V344" s="3">
        <f>IF(ISBLANK(Table13[[#This Row],[T4]]),0,IF(Table13[[#This Row],[T4]]&gt;0,1,0))</f>
        <v>0</v>
      </c>
      <c r="W344" s="25">
        <v>54</v>
      </c>
      <c r="X344" s="23">
        <v>17</v>
      </c>
      <c r="Y344" s="3">
        <v>0.4</v>
      </c>
      <c r="Z344" s="3"/>
      <c r="AB344" s="30">
        <v>314</v>
      </c>
      <c r="AC344" s="30">
        <v>1.6529100209820276</v>
      </c>
      <c r="AD344" s="30">
        <v>-1.3529100209820275</v>
      </c>
    </row>
    <row r="345" spans="1:30">
      <c r="A345" s="4">
        <v>43752.291666666664</v>
      </c>
      <c r="B345">
        <v>43752</v>
      </c>
      <c r="C345" s="3">
        <v>0.29166666666666669</v>
      </c>
      <c r="D345" s="3">
        <v>7</v>
      </c>
      <c r="E345" s="3">
        <v>14</v>
      </c>
      <c r="F345" s="3">
        <v>2</v>
      </c>
      <c r="G345" s="5">
        <v>1.4</v>
      </c>
      <c r="H345" s="3">
        <v>3.4</v>
      </c>
      <c r="I345" s="3">
        <v>1.55139</v>
      </c>
      <c r="J345" s="12">
        <f t="shared" si="15"/>
        <v>1.1375000000000002</v>
      </c>
      <c r="K345" s="4">
        <v>43752.291666666664</v>
      </c>
      <c r="L345" s="3">
        <f t="shared" si="16"/>
        <v>14</v>
      </c>
      <c r="M345" s="3">
        <f t="shared" si="17"/>
        <v>7</v>
      </c>
      <c r="N345" s="3">
        <v>53</v>
      </c>
      <c r="O345" s="3">
        <v>13</v>
      </c>
      <c r="P345" s="3">
        <v>0</v>
      </c>
      <c r="Q345" s="3">
        <v>0</v>
      </c>
      <c r="R345" s="3"/>
      <c r="S345" s="3">
        <f>IF(ISBLANK(Table13[[#This Row],[T1]]),0,IF(Table13[[#This Row],[T1]]&gt;0,1,0))</f>
        <v>1</v>
      </c>
      <c r="T345" s="3">
        <f>IF(ISBLANK(Table13[[#This Row],[T2]]),0,IF(Table13[[#This Row],[T2]]&gt;0,1,0))</f>
        <v>1</v>
      </c>
      <c r="U345" s="3">
        <f>IF(ISBLANK(Table13[[#This Row],[T3]]),0,IF(Table13[[#This Row],[T3]]&gt;0,1,0))</f>
        <v>1</v>
      </c>
      <c r="V345" s="3">
        <f>IF(ISBLANK(Table13[[#This Row],[T4]]),0,IF(Table13[[#This Row],[T4]]&gt;0,1,0))</f>
        <v>0</v>
      </c>
      <c r="W345" s="26">
        <v>59</v>
      </c>
      <c r="X345" s="22">
        <v>21</v>
      </c>
      <c r="Y345" s="3">
        <v>3.4</v>
      </c>
      <c r="Z345" s="3"/>
      <c r="AB345" s="30">
        <v>315</v>
      </c>
      <c r="AC345" s="30">
        <v>1.4870514668779067</v>
      </c>
      <c r="AD345" s="30">
        <v>-1.1870514668779066</v>
      </c>
    </row>
    <row r="346" spans="1:30">
      <c r="A346" s="4">
        <v>43752.333333333336</v>
      </c>
      <c r="B346">
        <v>43752</v>
      </c>
      <c r="C346" s="3">
        <v>0.33333333333333331</v>
      </c>
      <c r="D346" s="3">
        <v>8</v>
      </c>
      <c r="E346" s="3">
        <v>14</v>
      </c>
      <c r="F346" s="3">
        <v>0.2</v>
      </c>
      <c r="G346" s="5">
        <v>0.2</v>
      </c>
      <c r="H346" s="3">
        <v>0.4</v>
      </c>
      <c r="I346" s="3">
        <v>1.55139</v>
      </c>
      <c r="J346" s="12">
        <f t="shared" si="15"/>
        <v>1.1041666666666667</v>
      </c>
      <c r="K346" s="4">
        <v>43752.333333333336</v>
      </c>
      <c r="L346" s="3">
        <f t="shared" si="16"/>
        <v>14</v>
      </c>
      <c r="M346" s="3">
        <f t="shared" si="17"/>
        <v>8</v>
      </c>
      <c r="N346" s="3"/>
      <c r="O346" s="3"/>
      <c r="P346" s="3"/>
      <c r="Q346" s="3"/>
      <c r="R346" s="3"/>
      <c r="S346" s="3">
        <f>IF(ISBLANK(Table13[[#This Row],[T1]]),0,IF(Table13[[#This Row],[T1]]&gt;0,1,0))</f>
        <v>0</v>
      </c>
      <c r="T346" s="3">
        <f>IF(ISBLANK(Table13[[#This Row],[T2]]),0,IF(Table13[[#This Row],[T2]]&gt;0,1,0))</f>
        <v>0</v>
      </c>
      <c r="U346" s="3">
        <f>IF(ISBLANK(Table13[[#This Row],[T3]]),0,IF(Table13[[#This Row],[T3]]&gt;0,1,0))</f>
        <v>1</v>
      </c>
      <c r="V346" s="3">
        <f>IF(ISBLANK(Table13[[#This Row],[T4]]),0,IF(Table13[[#This Row],[T4]]&gt;0,1,0))</f>
        <v>0</v>
      </c>
      <c r="W346" s="25">
        <v>60</v>
      </c>
      <c r="X346" s="23">
        <v>21</v>
      </c>
      <c r="Y346" s="3">
        <v>0.4</v>
      </c>
      <c r="Z346" s="3"/>
      <c r="AB346" s="30">
        <v>316</v>
      </c>
      <c r="AC346" s="30">
        <v>1.4619894035942989</v>
      </c>
      <c r="AD346" s="30">
        <v>-1.0619894035942989</v>
      </c>
    </row>
    <row r="347" spans="1:30">
      <c r="A347" s="4">
        <v>43752.375</v>
      </c>
      <c r="B347">
        <v>43752</v>
      </c>
      <c r="C347" s="3">
        <v>0.375</v>
      </c>
      <c r="D347" s="3">
        <v>9</v>
      </c>
      <c r="E347" s="3">
        <v>14</v>
      </c>
      <c r="F347" s="3">
        <v>0.3</v>
      </c>
      <c r="G347" s="5">
        <v>0.2</v>
      </c>
      <c r="H347" s="3">
        <v>0.5</v>
      </c>
      <c r="I347" s="3">
        <v>1.55139</v>
      </c>
      <c r="J347" s="12">
        <f t="shared" si="15"/>
        <v>1.1916666666666667</v>
      </c>
      <c r="K347" s="4">
        <v>43752.375</v>
      </c>
      <c r="L347" s="3">
        <f t="shared" si="16"/>
        <v>14</v>
      </c>
      <c r="M347" s="3">
        <f t="shared" si="17"/>
        <v>9</v>
      </c>
      <c r="N347" s="3"/>
      <c r="O347" s="3"/>
      <c r="P347" s="3"/>
      <c r="Q347" s="3"/>
      <c r="R347" s="3"/>
      <c r="S347" s="3">
        <f>IF(ISBLANK(Table13[[#This Row],[T1]]),0,IF(Table13[[#This Row],[T1]]&gt;0,1,0))</f>
        <v>0</v>
      </c>
      <c r="T347" s="3">
        <f>IF(ISBLANK(Table13[[#This Row],[T2]]),0,IF(Table13[[#This Row],[T2]]&gt;0,1,0))</f>
        <v>0</v>
      </c>
      <c r="U347" s="3">
        <f>IF(ISBLANK(Table13[[#This Row],[T3]]),0,IF(Table13[[#This Row],[T3]]&gt;0,1,0))</f>
        <v>0</v>
      </c>
      <c r="V347" s="3">
        <f>IF(ISBLANK(Table13[[#This Row],[T4]]),0,IF(Table13[[#This Row],[T4]]&gt;0,1,0))</f>
        <v>0</v>
      </c>
      <c r="W347" s="26">
        <v>63</v>
      </c>
      <c r="X347" s="22">
        <v>21</v>
      </c>
      <c r="Y347" s="3">
        <v>0.5</v>
      </c>
      <c r="Z347" s="3"/>
      <c r="AB347" s="30">
        <v>317</v>
      </c>
      <c r="AC347" s="30">
        <v>1.4619894035942989</v>
      </c>
      <c r="AD347" s="30">
        <v>-1.1619894035942988</v>
      </c>
    </row>
    <row r="348" spans="1:30">
      <c r="A348" s="4">
        <v>43752.416666666664</v>
      </c>
      <c r="B348">
        <v>43752</v>
      </c>
      <c r="C348" s="3">
        <v>0.41666666666666669</v>
      </c>
      <c r="D348" s="3">
        <v>10</v>
      </c>
      <c r="E348" s="3">
        <v>14</v>
      </c>
      <c r="F348" s="3">
        <v>0.4</v>
      </c>
      <c r="G348" s="5">
        <v>0.2</v>
      </c>
      <c r="H348" s="3">
        <v>0.60000000000000009</v>
      </c>
      <c r="I348" s="3">
        <v>1.55139</v>
      </c>
      <c r="J348" s="12">
        <f t="shared" si="15"/>
        <v>1.2</v>
      </c>
      <c r="K348" s="4">
        <v>43752.416666666664</v>
      </c>
      <c r="L348" s="3">
        <f t="shared" si="16"/>
        <v>14</v>
      </c>
      <c r="M348" s="3">
        <f t="shared" si="17"/>
        <v>10</v>
      </c>
      <c r="N348" s="3"/>
      <c r="O348" s="3"/>
      <c r="P348" s="3"/>
      <c r="Q348" s="3"/>
      <c r="R348" s="3"/>
      <c r="S348" s="3">
        <f>IF(ISBLANK(Table13[[#This Row],[T1]]),0,IF(Table13[[#This Row],[T1]]&gt;0,1,0))</f>
        <v>0</v>
      </c>
      <c r="T348" s="3">
        <f>IF(ISBLANK(Table13[[#This Row],[T2]]),0,IF(Table13[[#This Row],[T2]]&gt;0,1,0))</f>
        <v>0</v>
      </c>
      <c r="U348" s="3">
        <f>IF(ISBLANK(Table13[[#This Row],[T3]]),0,IF(Table13[[#This Row],[T3]]&gt;0,1,0))</f>
        <v>0</v>
      </c>
      <c r="V348" s="3">
        <f>IF(ISBLANK(Table13[[#This Row],[T4]]),0,IF(Table13[[#This Row],[T4]]&gt;0,1,0))</f>
        <v>0</v>
      </c>
      <c r="W348" s="25">
        <v>68</v>
      </c>
      <c r="X348" s="23">
        <v>21</v>
      </c>
      <c r="Y348" s="3">
        <v>0.60000000000000009</v>
      </c>
      <c r="Z348" s="3"/>
      <c r="AB348" s="30">
        <v>318</v>
      </c>
      <c r="AC348" s="30">
        <v>1.4726518396635606</v>
      </c>
      <c r="AD348" s="30">
        <v>0.52734816033643939</v>
      </c>
    </row>
    <row r="349" spans="1:30">
      <c r="A349" s="4">
        <v>43752.458333333336</v>
      </c>
      <c r="B349">
        <v>43752</v>
      </c>
      <c r="C349" s="3">
        <v>0.45833333333333331</v>
      </c>
      <c r="D349" s="3">
        <v>11</v>
      </c>
      <c r="E349" s="3">
        <v>14</v>
      </c>
      <c r="F349" s="3">
        <v>0.2</v>
      </c>
      <c r="G349" s="5">
        <v>0.2</v>
      </c>
      <c r="H349" s="3">
        <v>0.4</v>
      </c>
      <c r="I349" s="3">
        <v>1.55139</v>
      </c>
      <c r="J349" s="12">
        <f t="shared" si="15"/>
        <v>1.2041666666666666</v>
      </c>
      <c r="K349" s="4">
        <v>43752.458333333336</v>
      </c>
      <c r="L349" s="3">
        <f t="shared" si="16"/>
        <v>14</v>
      </c>
      <c r="M349" s="3">
        <f t="shared" si="17"/>
        <v>11</v>
      </c>
      <c r="N349" s="3"/>
      <c r="O349" s="3"/>
      <c r="P349" s="3"/>
      <c r="Q349" s="3"/>
      <c r="R349" s="3"/>
      <c r="S349" s="3">
        <f>IF(ISBLANK(Table13[[#This Row],[T1]]),0,IF(Table13[[#This Row],[T1]]&gt;0,1,0))</f>
        <v>0</v>
      </c>
      <c r="T349" s="3">
        <f>IF(ISBLANK(Table13[[#This Row],[T2]]),0,IF(Table13[[#This Row],[T2]]&gt;0,1,0))</f>
        <v>0</v>
      </c>
      <c r="U349" s="3">
        <f>IF(ISBLANK(Table13[[#This Row],[T3]]),0,IF(Table13[[#This Row],[T3]]&gt;0,1,0))</f>
        <v>0</v>
      </c>
      <c r="V349" s="3">
        <f>IF(ISBLANK(Table13[[#This Row],[T4]]),0,IF(Table13[[#This Row],[T4]]&gt;0,1,0))</f>
        <v>0</v>
      </c>
      <c r="W349" s="26">
        <v>73</v>
      </c>
      <c r="X349" s="22">
        <v>21</v>
      </c>
      <c r="Y349" s="3">
        <v>0.4</v>
      </c>
      <c r="Z349" s="3"/>
      <c r="AB349" s="30">
        <v>319</v>
      </c>
      <c r="AC349" s="30">
        <v>1.4726518396635606</v>
      </c>
      <c r="AD349" s="30">
        <v>1.2273481603364396</v>
      </c>
    </row>
    <row r="350" spans="1:30">
      <c r="A350" s="4">
        <v>43752.5</v>
      </c>
      <c r="B350">
        <v>43752</v>
      </c>
      <c r="C350" s="3">
        <v>0.5</v>
      </c>
      <c r="D350" s="3">
        <v>12</v>
      </c>
      <c r="E350" s="3">
        <v>14</v>
      </c>
      <c r="F350" s="3">
        <v>0.4</v>
      </c>
      <c r="G350" s="5">
        <v>0.2</v>
      </c>
      <c r="H350" s="3">
        <v>0.60000000000000009</v>
      </c>
      <c r="I350" s="3">
        <v>1.55139</v>
      </c>
      <c r="J350" s="12">
        <f t="shared" si="15"/>
        <v>1.2166666666666666</v>
      </c>
      <c r="K350" s="4">
        <v>43752.5</v>
      </c>
      <c r="L350" s="3">
        <f t="shared" si="16"/>
        <v>14</v>
      </c>
      <c r="M350" s="3">
        <f t="shared" si="17"/>
        <v>12</v>
      </c>
      <c r="N350" s="3"/>
      <c r="O350" s="3"/>
      <c r="P350" s="3"/>
      <c r="Q350" s="3"/>
      <c r="R350" s="3"/>
      <c r="S350" s="3">
        <f>IF(ISBLANK(Table13[[#This Row],[T1]]),0,IF(Table13[[#This Row],[T1]]&gt;0,1,0))</f>
        <v>0</v>
      </c>
      <c r="T350" s="3">
        <f>IF(ISBLANK(Table13[[#This Row],[T2]]),0,IF(Table13[[#This Row],[T2]]&gt;0,1,0))</f>
        <v>0</v>
      </c>
      <c r="U350" s="3">
        <f>IF(ISBLANK(Table13[[#This Row],[T3]]),0,IF(Table13[[#This Row],[T3]]&gt;0,1,0))</f>
        <v>0</v>
      </c>
      <c r="V350" s="3">
        <f>IF(ISBLANK(Table13[[#This Row],[T4]]),0,IF(Table13[[#This Row],[T4]]&gt;0,1,0))</f>
        <v>0</v>
      </c>
      <c r="W350" s="25">
        <v>73</v>
      </c>
      <c r="X350" s="23">
        <v>21</v>
      </c>
      <c r="Y350" s="3">
        <v>0.60000000000000009</v>
      </c>
      <c r="Z350" s="3"/>
      <c r="AB350" s="30">
        <v>320</v>
      </c>
      <c r="AC350" s="30">
        <v>1.4870514668779067</v>
      </c>
      <c r="AD350" s="30">
        <v>-0.38705146687790659</v>
      </c>
    </row>
    <row r="351" spans="1:30">
      <c r="A351" s="4">
        <v>43752.541666666664</v>
      </c>
      <c r="B351">
        <v>43752</v>
      </c>
      <c r="C351" s="3">
        <v>0.54166666666666663</v>
      </c>
      <c r="D351" s="3">
        <v>13</v>
      </c>
      <c r="E351" s="3">
        <v>14</v>
      </c>
      <c r="F351" s="3">
        <v>0.4</v>
      </c>
      <c r="G351" s="5">
        <v>0.5</v>
      </c>
      <c r="H351" s="3">
        <v>0.9</v>
      </c>
      <c r="I351" s="3">
        <v>1.55139</v>
      </c>
      <c r="J351" s="12">
        <f t="shared" si="15"/>
        <v>1.2166666666666666</v>
      </c>
      <c r="K351" s="4">
        <v>43752.541666666664</v>
      </c>
      <c r="L351" s="3">
        <f t="shared" si="16"/>
        <v>14</v>
      </c>
      <c r="M351" s="3">
        <f t="shared" si="17"/>
        <v>13</v>
      </c>
      <c r="N351" s="3">
        <v>0</v>
      </c>
      <c r="O351" s="3">
        <v>0</v>
      </c>
      <c r="P351" s="3">
        <v>4</v>
      </c>
      <c r="Q351" s="3">
        <v>0</v>
      </c>
      <c r="R351" s="3"/>
      <c r="S351" s="3">
        <f>IF(ISBLANK(Table13[[#This Row],[T1]]),0,IF(Table13[[#This Row],[T1]]&gt;0,1,0))</f>
        <v>0</v>
      </c>
      <c r="T351" s="3">
        <f>IF(ISBLANK(Table13[[#This Row],[T2]]),0,IF(Table13[[#This Row],[T2]]&gt;0,1,0))</f>
        <v>0</v>
      </c>
      <c r="U351" s="3">
        <f>IF(ISBLANK(Table13[[#This Row],[T3]]),0,IF(Table13[[#This Row],[T3]]&gt;0,1,0))</f>
        <v>0</v>
      </c>
      <c r="V351" s="3">
        <f>IF(ISBLANK(Table13[[#This Row],[T4]]),0,IF(Table13[[#This Row],[T4]]&gt;0,1,0))</f>
        <v>0</v>
      </c>
      <c r="W351" s="26">
        <v>76</v>
      </c>
      <c r="X351" s="22">
        <v>21</v>
      </c>
      <c r="Y351" s="3">
        <v>0.9</v>
      </c>
      <c r="Z351" s="3"/>
      <c r="AB351" s="30">
        <v>321</v>
      </c>
      <c r="AC351" s="30">
        <v>1.3920112436274419</v>
      </c>
      <c r="AD351" s="30">
        <v>-0.2920112436274418</v>
      </c>
    </row>
    <row r="352" spans="1:30">
      <c r="A352" s="4">
        <v>43752.583333333336</v>
      </c>
      <c r="B352">
        <v>43752</v>
      </c>
      <c r="C352" s="3">
        <v>0.58333333333333337</v>
      </c>
      <c r="D352" s="3">
        <v>14</v>
      </c>
      <c r="E352" s="3">
        <v>14</v>
      </c>
      <c r="F352" s="3">
        <v>0.6</v>
      </c>
      <c r="G352" s="5">
        <v>0.7</v>
      </c>
      <c r="H352" s="3">
        <v>1.2999999999999998</v>
      </c>
      <c r="I352" s="3">
        <v>1.55139</v>
      </c>
      <c r="J352" s="12">
        <f t="shared" si="15"/>
        <v>1.2083333333333333</v>
      </c>
      <c r="K352" s="4">
        <v>43752.583333333336</v>
      </c>
      <c r="L352" s="3">
        <f t="shared" si="16"/>
        <v>14</v>
      </c>
      <c r="M352" s="3">
        <f t="shared" si="17"/>
        <v>14</v>
      </c>
      <c r="N352" s="3">
        <v>0</v>
      </c>
      <c r="O352" s="3">
        <v>0</v>
      </c>
      <c r="P352" s="3">
        <v>58</v>
      </c>
      <c r="Q352" s="3">
        <v>0</v>
      </c>
      <c r="R352" s="3"/>
      <c r="S352" s="3">
        <f>IF(ISBLANK(Table13[[#This Row],[T1]]),0,IF(Table13[[#This Row],[T1]]&gt;0,1,0))</f>
        <v>0</v>
      </c>
      <c r="T352" s="3">
        <f>IF(ISBLANK(Table13[[#This Row],[T2]]),0,IF(Table13[[#This Row],[T2]]&gt;0,1,0))</f>
        <v>0</v>
      </c>
      <c r="U352" s="3">
        <f>IF(ISBLANK(Table13[[#This Row],[T3]]),0,IF(Table13[[#This Row],[T3]]&gt;0,1,0))</f>
        <v>0</v>
      </c>
      <c r="V352" s="3">
        <f>IF(ISBLANK(Table13[[#This Row],[T4]]),0,IF(Table13[[#This Row],[T4]]&gt;0,1,0))</f>
        <v>0</v>
      </c>
      <c r="W352" s="25">
        <v>77</v>
      </c>
      <c r="X352" s="23">
        <v>21</v>
      </c>
      <c r="Y352" s="3">
        <v>1.2999999999999998</v>
      </c>
      <c r="Z352" s="3"/>
      <c r="AB352" s="30">
        <v>322</v>
      </c>
      <c r="AC352" s="30">
        <v>1.115265702756963</v>
      </c>
      <c r="AD352" s="30">
        <v>0.38473429724303698</v>
      </c>
    </row>
    <row r="353" spans="1:30">
      <c r="A353" s="4">
        <v>43752.625</v>
      </c>
      <c r="B353">
        <v>43752</v>
      </c>
      <c r="C353" s="3">
        <v>0.625</v>
      </c>
      <c r="D353" s="3">
        <v>15</v>
      </c>
      <c r="E353" s="3">
        <v>14</v>
      </c>
      <c r="F353" s="3">
        <v>1.4</v>
      </c>
      <c r="G353" s="5">
        <v>0.4</v>
      </c>
      <c r="H353" s="3">
        <v>1.7999999999999998</v>
      </c>
      <c r="I353" s="3">
        <v>1.55139</v>
      </c>
      <c r="J353" s="12">
        <f t="shared" si="15"/>
        <v>1.1874999999999998</v>
      </c>
      <c r="K353" s="4">
        <v>43752.625</v>
      </c>
      <c r="L353" s="3">
        <f t="shared" si="16"/>
        <v>14</v>
      </c>
      <c r="M353" s="3">
        <f t="shared" si="17"/>
        <v>15</v>
      </c>
      <c r="N353" s="3">
        <v>0</v>
      </c>
      <c r="O353" s="3">
        <v>0</v>
      </c>
      <c r="P353" s="3">
        <v>49</v>
      </c>
      <c r="Q353" s="3">
        <v>0</v>
      </c>
      <c r="R353" s="3"/>
      <c r="S353" s="3">
        <f>IF(ISBLANK(Table13[[#This Row],[T1]]),0,IF(Table13[[#This Row],[T1]]&gt;0,1,0))</f>
        <v>0</v>
      </c>
      <c r="T353" s="3">
        <f>IF(ISBLANK(Table13[[#This Row],[T2]]),0,IF(Table13[[#This Row],[T2]]&gt;0,1,0))</f>
        <v>0</v>
      </c>
      <c r="U353" s="3">
        <f>IF(ISBLANK(Table13[[#This Row],[T3]]),0,IF(Table13[[#This Row],[T3]]&gt;0,1,0))</f>
        <v>0</v>
      </c>
      <c r="V353" s="3">
        <f>IF(ISBLANK(Table13[[#This Row],[T4]]),0,IF(Table13[[#This Row],[T4]]&gt;0,1,0))</f>
        <v>0</v>
      </c>
      <c r="W353" s="26">
        <v>76</v>
      </c>
      <c r="X353" s="22">
        <v>21</v>
      </c>
      <c r="Y353" s="3">
        <v>1.7999999999999998</v>
      </c>
      <c r="Z353" s="3"/>
      <c r="AB353" s="30">
        <v>323</v>
      </c>
      <c r="AC353" s="30">
        <v>1.3851097011405997</v>
      </c>
      <c r="AD353" s="30">
        <v>0.81489029885940045</v>
      </c>
    </row>
    <row r="354" spans="1:30">
      <c r="A354" s="4">
        <v>43752.666666666664</v>
      </c>
      <c r="B354">
        <v>43752</v>
      </c>
      <c r="C354" s="3">
        <v>0.66666666666666663</v>
      </c>
      <c r="D354" s="3">
        <v>16</v>
      </c>
      <c r="E354" s="3">
        <v>14</v>
      </c>
      <c r="F354" s="3">
        <v>0.4</v>
      </c>
      <c r="G354" s="5">
        <v>0.7</v>
      </c>
      <c r="H354" s="3">
        <v>1.1000000000000001</v>
      </c>
      <c r="I354" s="3">
        <v>1.55139</v>
      </c>
      <c r="J354" s="12">
        <f t="shared" si="15"/>
        <v>1.1875</v>
      </c>
      <c r="K354" s="4">
        <v>43752.666666666664</v>
      </c>
      <c r="L354" s="3">
        <f t="shared" si="16"/>
        <v>14</v>
      </c>
      <c r="M354" s="3">
        <f t="shared" si="17"/>
        <v>16</v>
      </c>
      <c r="N354" s="3">
        <v>43</v>
      </c>
      <c r="O354" s="3">
        <v>0</v>
      </c>
      <c r="P354" s="3">
        <v>50</v>
      </c>
      <c r="Q354" s="3">
        <v>0</v>
      </c>
      <c r="R354" s="3"/>
      <c r="S354" s="3">
        <f>IF(ISBLANK(Table13[[#This Row],[T1]]),0,IF(Table13[[#This Row],[T1]]&gt;0,1,0))</f>
        <v>0</v>
      </c>
      <c r="T354" s="3">
        <f>IF(ISBLANK(Table13[[#This Row],[T2]]),0,IF(Table13[[#This Row],[T2]]&gt;0,1,0))</f>
        <v>0</v>
      </c>
      <c r="U354" s="3">
        <f>IF(ISBLANK(Table13[[#This Row],[T3]]),0,IF(Table13[[#This Row],[T3]]&gt;0,1,0))</f>
        <v>0</v>
      </c>
      <c r="V354" s="3">
        <f>IF(ISBLANK(Table13[[#This Row],[T4]]),0,IF(Table13[[#This Row],[T4]]&gt;0,1,0))</f>
        <v>0</v>
      </c>
      <c r="W354" s="25">
        <v>72</v>
      </c>
      <c r="X354" s="23">
        <v>21</v>
      </c>
      <c r="Y354" s="3">
        <v>1.1000000000000001</v>
      </c>
      <c r="Z354" s="3"/>
      <c r="AB354" s="30">
        <v>324</v>
      </c>
      <c r="AC354" s="30">
        <v>1.3387227657184679</v>
      </c>
      <c r="AD354" s="30">
        <v>-0.53872276571846789</v>
      </c>
    </row>
    <row r="355" spans="1:30">
      <c r="A355" s="4">
        <v>43752.708333333336</v>
      </c>
      <c r="B355">
        <v>43752</v>
      </c>
      <c r="C355" s="3">
        <v>0.70833333333333337</v>
      </c>
      <c r="D355" s="3">
        <v>17</v>
      </c>
      <c r="E355" s="3">
        <v>14</v>
      </c>
      <c r="F355" s="3">
        <v>0.8</v>
      </c>
      <c r="G355" s="5">
        <v>0.7</v>
      </c>
      <c r="H355" s="3">
        <v>1.5</v>
      </c>
      <c r="I355" s="3">
        <v>1.55139</v>
      </c>
      <c r="J355" s="12">
        <f t="shared" si="15"/>
        <v>1.1666666666666667</v>
      </c>
      <c r="K355" s="4">
        <v>43752.708333333336</v>
      </c>
      <c r="L355" s="3">
        <f t="shared" si="16"/>
        <v>14</v>
      </c>
      <c r="M355" s="3">
        <f t="shared" si="17"/>
        <v>17</v>
      </c>
      <c r="N355" s="3">
        <v>58</v>
      </c>
      <c r="O355" s="3">
        <v>0</v>
      </c>
      <c r="P355" s="3">
        <v>58</v>
      </c>
      <c r="Q355" s="3">
        <v>0</v>
      </c>
      <c r="R355" s="3"/>
      <c r="S355" s="3">
        <f>IF(ISBLANK(Table13[[#This Row],[T1]]),0,IF(Table13[[#This Row],[T1]]&gt;0,1,0))</f>
        <v>0</v>
      </c>
      <c r="T355" s="3">
        <f>IF(ISBLANK(Table13[[#This Row],[T2]]),0,IF(Table13[[#This Row],[T2]]&gt;0,1,0))</f>
        <v>0</v>
      </c>
      <c r="U355" s="3">
        <f>IF(ISBLANK(Table13[[#This Row],[T3]]),0,IF(Table13[[#This Row],[T3]]&gt;0,1,0))</f>
        <v>1</v>
      </c>
      <c r="V355" s="3">
        <f>IF(ISBLANK(Table13[[#This Row],[T4]]),0,IF(Table13[[#This Row],[T4]]&gt;0,1,0))</f>
        <v>0</v>
      </c>
      <c r="W355" s="26">
        <v>68</v>
      </c>
      <c r="X355" s="22">
        <v>21</v>
      </c>
      <c r="Y355" s="3">
        <v>1.5</v>
      </c>
      <c r="Z355" s="3"/>
      <c r="AB355" s="30">
        <v>325</v>
      </c>
      <c r="AC355" s="30">
        <v>1.1728642116143471</v>
      </c>
      <c r="AD355" s="30">
        <v>-0.47286421161434711</v>
      </c>
    </row>
    <row r="356" spans="1:30">
      <c r="A356" s="4">
        <v>43752.75</v>
      </c>
      <c r="B356">
        <v>43752</v>
      </c>
      <c r="C356" s="3">
        <v>0.75</v>
      </c>
      <c r="D356" s="3">
        <v>18</v>
      </c>
      <c r="E356" s="3">
        <v>14</v>
      </c>
      <c r="F356" s="3">
        <v>0.7</v>
      </c>
      <c r="G356" s="5">
        <v>0.7</v>
      </c>
      <c r="H356" s="3">
        <v>1.4</v>
      </c>
      <c r="I356" s="3">
        <v>1.55139</v>
      </c>
      <c r="J356" s="12">
        <f t="shared" si="15"/>
        <v>1.1291666666666667</v>
      </c>
      <c r="K356" s="4">
        <v>43752.75</v>
      </c>
      <c r="L356" s="3">
        <f t="shared" si="16"/>
        <v>14</v>
      </c>
      <c r="M356" s="3">
        <f t="shared" si="17"/>
        <v>18</v>
      </c>
      <c r="N356" s="3">
        <v>58</v>
      </c>
      <c r="O356" s="3">
        <v>0</v>
      </c>
      <c r="P356" s="3">
        <v>58</v>
      </c>
      <c r="Q356" s="3">
        <v>0</v>
      </c>
      <c r="R356" s="3"/>
      <c r="S356" s="3">
        <f>IF(ISBLANK(Table13[[#This Row],[T1]]),0,IF(Table13[[#This Row],[T1]]&gt;0,1,0))</f>
        <v>1</v>
      </c>
      <c r="T356" s="3">
        <f>IF(ISBLANK(Table13[[#This Row],[T2]]),0,IF(Table13[[#This Row],[T2]]&gt;0,1,0))</f>
        <v>0</v>
      </c>
      <c r="U356" s="3">
        <f>IF(ISBLANK(Table13[[#This Row],[T3]]),0,IF(Table13[[#This Row],[T3]]&gt;0,1,0))</f>
        <v>1</v>
      </c>
      <c r="V356" s="3">
        <f>IF(ISBLANK(Table13[[#This Row],[T4]]),0,IF(Table13[[#This Row],[T4]]&gt;0,1,0))</f>
        <v>0</v>
      </c>
      <c r="W356" s="25">
        <v>67</v>
      </c>
      <c r="X356" s="23">
        <v>21</v>
      </c>
      <c r="Y356" s="3">
        <v>1.4</v>
      </c>
      <c r="Z356" s="3"/>
      <c r="AB356" s="30">
        <v>326</v>
      </c>
      <c r="AC356" s="30">
        <v>1.3600476378569919</v>
      </c>
      <c r="AD356" s="30">
        <v>0.6399523621430081</v>
      </c>
    </row>
    <row r="357" spans="1:30">
      <c r="A357" s="4">
        <v>43752.791666666664</v>
      </c>
      <c r="B357">
        <v>43752</v>
      </c>
      <c r="C357" s="3">
        <v>0.79166666666666663</v>
      </c>
      <c r="D357" s="3">
        <v>19</v>
      </c>
      <c r="E357" s="3">
        <v>14</v>
      </c>
      <c r="F357" s="3">
        <v>0.6</v>
      </c>
      <c r="G357" s="5">
        <v>0.4</v>
      </c>
      <c r="H357" s="3">
        <v>1</v>
      </c>
      <c r="I357" s="3">
        <v>1.55139</v>
      </c>
      <c r="J357" s="12">
        <f t="shared" si="15"/>
        <v>1.1041666666666667</v>
      </c>
      <c r="K357" s="4">
        <v>43752.791666666664</v>
      </c>
      <c r="L357" s="3">
        <f t="shared" si="16"/>
        <v>14</v>
      </c>
      <c r="M357" s="3">
        <f t="shared" si="17"/>
        <v>19</v>
      </c>
      <c r="N357" s="3">
        <v>24</v>
      </c>
      <c r="O357" s="3">
        <v>0</v>
      </c>
      <c r="P357" s="3">
        <v>24</v>
      </c>
      <c r="Q357" s="3">
        <v>0</v>
      </c>
      <c r="R357" s="3"/>
      <c r="S357" s="3">
        <f>IF(ISBLANK(Table13[[#This Row],[T1]]),0,IF(Table13[[#This Row],[T1]]&gt;0,1,0))</f>
        <v>1</v>
      </c>
      <c r="T357" s="3">
        <f>IF(ISBLANK(Table13[[#This Row],[T2]]),0,IF(Table13[[#This Row],[T2]]&gt;0,1,0))</f>
        <v>1</v>
      </c>
      <c r="U357" s="3">
        <f>IF(ISBLANK(Table13[[#This Row],[T3]]),0,IF(Table13[[#This Row],[T3]]&gt;0,1,0))</f>
        <v>1</v>
      </c>
      <c r="V357" s="3">
        <f>IF(ISBLANK(Table13[[#This Row],[T4]]),0,IF(Table13[[#This Row],[T4]]&gt;0,1,0))</f>
        <v>0</v>
      </c>
      <c r="W357" s="26">
        <v>65</v>
      </c>
      <c r="X357" s="22">
        <v>21</v>
      </c>
      <c r="Y357" s="3">
        <v>1</v>
      </c>
      <c r="Z357" s="3"/>
      <c r="AB357" s="30">
        <v>327</v>
      </c>
      <c r="AC357" s="30">
        <v>1.2675066780311524</v>
      </c>
      <c r="AD357" s="30">
        <v>-0.5675066780311524</v>
      </c>
    </row>
    <row r="358" spans="1:30">
      <c r="A358" s="4">
        <v>43752.833333333336</v>
      </c>
      <c r="B358">
        <v>43752</v>
      </c>
      <c r="C358" s="3">
        <v>0.83333333333333337</v>
      </c>
      <c r="D358" s="3">
        <v>20</v>
      </c>
      <c r="E358" s="3">
        <v>14</v>
      </c>
      <c r="F358" s="3">
        <v>0.5</v>
      </c>
      <c r="G358" s="5">
        <v>0.3</v>
      </c>
      <c r="H358" s="3">
        <v>0.8</v>
      </c>
      <c r="I358" s="3">
        <v>1.55139</v>
      </c>
      <c r="J358" s="12">
        <f t="shared" si="15"/>
        <v>1.0875000000000001</v>
      </c>
      <c r="K358" s="4">
        <v>43752.833333333336</v>
      </c>
      <c r="L358" s="3">
        <f t="shared" si="16"/>
        <v>14</v>
      </c>
      <c r="M358" s="3">
        <f t="shared" si="17"/>
        <v>20</v>
      </c>
      <c r="N358" s="3">
        <v>10</v>
      </c>
      <c r="O358" s="3">
        <v>0</v>
      </c>
      <c r="P358" s="3">
        <v>9</v>
      </c>
      <c r="Q358" s="3">
        <v>0</v>
      </c>
      <c r="R358" s="3"/>
      <c r="S358" s="3">
        <f>IF(ISBLANK(Table13[[#This Row],[T1]]),0,IF(Table13[[#This Row],[T1]]&gt;0,1,0))</f>
        <v>1</v>
      </c>
      <c r="T358" s="3">
        <f>IF(ISBLANK(Table13[[#This Row],[T2]]),0,IF(Table13[[#This Row],[T2]]&gt;0,1,0))</f>
        <v>1</v>
      </c>
      <c r="U358" s="3">
        <f>IF(ISBLANK(Table13[[#This Row],[T3]]),0,IF(Table13[[#This Row],[T3]]&gt;0,1,0))</f>
        <v>1</v>
      </c>
      <c r="V358" s="3">
        <f>IF(ISBLANK(Table13[[#This Row],[T4]]),0,IF(Table13[[#This Row],[T4]]&gt;0,1,0))</f>
        <v>0</v>
      </c>
      <c r="W358" s="25">
        <v>64</v>
      </c>
      <c r="X358" s="23">
        <v>21</v>
      </c>
      <c r="Y358" s="3">
        <v>0.8</v>
      </c>
      <c r="Z358" s="3"/>
      <c r="AB358" s="30">
        <v>328</v>
      </c>
      <c r="AC358" s="30">
        <v>1.3853426121590235</v>
      </c>
      <c r="AD358" s="30">
        <v>0.51465738784097637</v>
      </c>
    </row>
    <row r="359" spans="1:30">
      <c r="A359" s="4">
        <v>43752.875</v>
      </c>
      <c r="B359">
        <v>43752</v>
      </c>
      <c r="C359" s="3">
        <v>0.875</v>
      </c>
      <c r="D359" s="3">
        <v>21</v>
      </c>
      <c r="E359" s="3">
        <v>14</v>
      </c>
      <c r="F359" s="3">
        <v>1.9</v>
      </c>
      <c r="G359" s="5">
        <v>0.9</v>
      </c>
      <c r="H359" s="3">
        <v>2.8</v>
      </c>
      <c r="I359" s="3">
        <v>1.55139</v>
      </c>
      <c r="J359" s="12">
        <f t="shared" si="15"/>
        <v>1.0750000000000002</v>
      </c>
      <c r="K359" s="4">
        <v>43752.875</v>
      </c>
      <c r="L359" s="3">
        <f t="shared" si="16"/>
        <v>14</v>
      </c>
      <c r="M359" s="3">
        <f t="shared" si="17"/>
        <v>21</v>
      </c>
      <c r="N359" s="3">
        <v>58</v>
      </c>
      <c r="O359" s="3">
        <v>53</v>
      </c>
      <c r="P359" s="3">
        <v>57</v>
      </c>
      <c r="Q359" s="3">
        <v>0</v>
      </c>
      <c r="R359" s="3"/>
      <c r="S359" s="3">
        <f>IF(ISBLANK(Table13[[#This Row],[T1]]),0,IF(Table13[[#This Row],[T1]]&gt;0,1,0))</f>
        <v>1</v>
      </c>
      <c r="T359" s="3">
        <f>IF(ISBLANK(Table13[[#This Row],[T2]]),0,IF(Table13[[#This Row],[T2]]&gt;0,1,0))</f>
        <v>1</v>
      </c>
      <c r="U359" s="3">
        <f>IF(ISBLANK(Table13[[#This Row],[T3]]),0,IF(Table13[[#This Row],[T3]]&gt;0,1,0))</f>
        <v>1</v>
      </c>
      <c r="V359" s="3">
        <f>IF(ISBLANK(Table13[[#This Row],[T4]]),0,IF(Table13[[#This Row],[T4]]&gt;0,1,0))</f>
        <v>0</v>
      </c>
      <c r="W359" s="26">
        <v>63</v>
      </c>
      <c r="X359" s="22">
        <v>21</v>
      </c>
      <c r="Y359" s="3">
        <v>2.8</v>
      </c>
      <c r="Z359" s="3"/>
      <c r="AB359" s="30">
        <v>329</v>
      </c>
      <c r="AC359" s="30">
        <v>1.2368388280299181</v>
      </c>
      <c r="AD359" s="30">
        <v>0.86316117197008202</v>
      </c>
    </row>
    <row r="360" spans="1:30">
      <c r="A360" s="4">
        <v>43752.916666666664</v>
      </c>
      <c r="B360">
        <v>43752</v>
      </c>
      <c r="C360" s="3">
        <v>0.91666666666666663</v>
      </c>
      <c r="D360" s="3">
        <v>22</v>
      </c>
      <c r="E360" s="3">
        <v>14</v>
      </c>
      <c r="F360" s="3">
        <v>1.8</v>
      </c>
      <c r="G360" s="5">
        <v>1.1000000000000001</v>
      </c>
      <c r="H360" s="3">
        <v>2.9000000000000004</v>
      </c>
      <c r="I360" s="3">
        <v>1.55139</v>
      </c>
      <c r="J360" s="12">
        <f t="shared" si="15"/>
        <v>0.99166666666666681</v>
      </c>
      <c r="K360" s="4">
        <v>43752.916666666664</v>
      </c>
      <c r="L360" s="3">
        <f t="shared" si="16"/>
        <v>14</v>
      </c>
      <c r="M360" s="3">
        <f t="shared" si="17"/>
        <v>22</v>
      </c>
      <c r="N360" s="3">
        <v>58</v>
      </c>
      <c r="O360" s="3">
        <v>58</v>
      </c>
      <c r="P360" s="3">
        <v>48</v>
      </c>
      <c r="Q360" s="3">
        <v>0</v>
      </c>
      <c r="R360" s="3"/>
      <c r="S360" s="3">
        <f>IF(ISBLANK(Table13[[#This Row],[T1]]),0,IF(Table13[[#This Row],[T1]]&gt;0,1,0))</f>
        <v>1</v>
      </c>
      <c r="T360" s="3">
        <f>IF(ISBLANK(Table13[[#This Row],[T2]]),0,IF(Table13[[#This Row],[T2]]&gt;0,1,0))</f>
        <v>1</v>
      </c>
      <c r="U360" s="3">
        <f>IF(ISBLANK(Table13[[#This Row],[T3]]),0,IF(Table13[[#This Row],[T3]]&gt;0,1,0))</f>
        <v>1</v>
      </c>
      <c r="V360" s="3">
        <f>IF(ISBLANK(Table13[[#This Row],[T4]]),0,IF(Table13[[#This Row],[T4]]&gt;0,1,0))</f>
        <v>0</v>
      </c>
      <c r="W360" s="25">
        <v>62</v>
      </c>
      <c r="X360" s="23">
        <v>21</v>
      </c>
      <c r="Y360" s="3">
        <v>2.9000000000000004</v>
      </c>
      <c r="Z360" s="3"/>
      <c r="AB360" s="30">
        <v>330</v>
      </c>
      <c r="AC360" s="30">
        <v>1.3105541791418589</v>
      </c>
      <c r="AD360" s="30">
        <v>-0.41055417914185888</v>
      </c>
    </row>
    <row r="361" spans="1:30">
      <c r="A361" s="4">
        <v>43752.958333333336</v>
      </c>
      <c r="B361">
        <v>43752</v>
      </c>
      <c r="C361" s="3">
        <v>0.95833333333333337</v>
      </c>
      <c r="D361" s="3">
        <v>23</v>
      </c>
      <c r="E361" s="3">
        <v>14</v>
      </c>
      <c r="F361" s="3">
        <v>0.6</v>
      </c>
      <c r="G361" s="5">
        <v>0.5</v>
      </c>
      <c r="H361" s="3">
        <v>1.1000000000000001</v>
      </c>
      <c r="I361" s="3">
        <v>1.55139</v>
      </c>
      <c r="J361" s="12">
        <f t="shared" si="15"/>
        <v>0.89583333333333348</v>
      </c>
      <c r="K361" s="4">
        <v>43752.958333333336</v>
      </c>
      <c r="L361" s="3">
        <f t="shared" si="16"/>
        <v>14</v>
      </c>
      <c r="M361" s="3">
        <f t="shared" si="17"/>
        <v>23</v>
      </c>
      <c r="N361" s="3">
        <v>58</v>
      </c>
      <c r="O361" s="3">
        <v>58</v>
      </c>
      <c r="P361" s="3">
        <v>56</v>
      </c>
      <c r="Q361" s="3">
        <v>0</v>
      </c>
      <c r="R361" s="3"/>
      <c r="S361" s="3">
        <f>IF(ISBLANK(Table13[[#This Row],[T1]]),0,IF(Table13[[#This Row],[T1]]&gt;0,1,0))</f>
        <v>1</v>
      </c>
      <c r="T361" s="3">
        <f>IF(ISBLANK(Table13[[#This Row],[T2]]),0,IF(Table13[[#This Row],[T2]]&gt;0,1,0))</f>
        <v>1</v>
      </c>
      <c r="U361" s="3">
        <f>IF(ISBLANK(Table13[[#This Row],[T3]]),0,IF(Table13[[#This Row],[T3]]&gt;0,1,0))</f>
        <v>1</v>
      </c>
      <c r="V361" s="3">
        <f>IF(ISBLANK(Table13[[#This Row],[T4]]),0,IF(Table13[[#This Row],[T4]]&gt;0,1,0))</f>
        <v>0</v>
      </c>
      <c r="W361" s="26">
        <v>60</v>
      </c>
      <c r="X361" s="22">
        <v>21</v>
      </c>
      <c r="Y361" s="3">
        <v>1.1000000000000001</v>
      </c>
      <c r="Z361" s="3"/>
      <c r="AB361" s="30">
        <v>331</v>
      </c>
      <c r="AC361" s="30">
        <v>1.3212166152111209</v>
      </c>
      <c r="AD361" s="30">
        <v>-0.12121661521112093</v>
      </c>
    </row>
    <row r="362" spans="1:30">
      <c r="A362" s="4">
        <v>43753</v>
      </c>
      <c r="B362">
        <v>43753</v>
      </c>
      <c r="C362" s="3">
        <v>0</v>
      </c>
      <c r="D362" s="3">
        <v>0</v>
      </c>
      <c r="E362" s="3">
        <v>15</v>
      </c>
      <c r="F362" s="3">
        <v>0.2</v>
      </c>
      <c r="G362" s="5">
        <v>0.4</v>
      </c>
      <c r="H362" s="3">
        <v>0.60000000000000009</v>
      </c>
      <c r="I362" s="3">
        <v>1.55139</v>
      </c>
      <c r="J362" s="12">
        <f t="shared" si="15"/>
        <v>0.86666666666666681</v>
      </c>
      <c r="K362" s="4">
        <v>43753</v>
      </c>
      <c r="L362" s="3">
        <f t="shared" si="16"/>
        <v>15</v>
      </c>
      <c r="M362" s="3">
        <f t="shared" si="17"/>
        <v>0</v>
      </c>
      <c r="N362" s="3">
        <v>57</v>
      </c>
      <c r="O362" s="3">
        <v>57</v>
      </c>
      <c r="P362" s="3">
        <v>57</v>
      </c>
      <c r="Q362" s="3">
        <v>0</v>
      </c>
      <c r="R362" s="3"/>
      <c r="S362" s="3">
        <f>IF(ISBLANK(Table13[[#This Row],[T1]]),0,IF(Table13[[#This Row],[T1]]&gt;0,1,0))</f>
        <v>1</v>
      </c>
      <c r="T362" s="3">
        <f>IF(ISBLANK(Table13[[#This Row],[T2]]),0,IF(Table13[[#This Row],[T2]]&gt;0,1,0))</f>
        <v>1</v>
      </c>
      <c r="U362" s="3">
        <f>IF(ISBLANK(Table13[[#This Row],[T3]]),0,IF(Table13[[#This Row],[T3]]&gt;0,1,0))</f>
        <v>1</v>
      </c>
      <c r="V362" s="3">
        <f>IF(ISBLANK(Table13[[#This Row],[T4]]),0,IF(Table13[[#This Row],[T4]]&gt;0,1,0))</f>
        <v>0</v>
      </c>
      <c r="W362" s="25">
        <v>60</v>
      </c>
      <c r="X362" s="23">
        <v>21</v>
      </c>
      <c r="Y362" s="3">
        <v>0.60000000000000009</v>
      </c>
      <c r="Z362" s="3"/>
      <c r="AB362" s="30">
        <v>332</v>
      </c>
      <c r="AC362" s="30">
        <v>1.3212166152111209</v>
      </c>
      <c r="AD362" s="30">
        <v>-0.22121661521112079</v>
      </c>
    </row>
    <row r="363" spans="1:30">
      <c r="A363" s="4">
        <v>43753.041666666664</v>
      </c>
      <c r="B363">
        <v>43753</v>
      </c>
      <c r="C363" s="3">
        <v>4.1666666666666664E-2</v>
      </c>
      <c r="D363" s="3">
        <v>1</v>
      </c>
      <c r="E363" s="3">
        <v>15</v>
      </c>
      <c r="F363" s="3">
        <v>0.2</v>
      </c>
      <c r="G363" s="5">
        <v>0.2</v>
      </c>
      <c r="H363" s="3">
        <v>0.4</v>
      </c>
      <c r="I363" s="3">
        <v>1.55139</v>
      </c>
      <c r="J363" s="12">
        <f t="shared" si="15"/>
        <v>0.9</v>
      </c>
      <c r="K363" s="4">
        <v>43753.041666666664</v>
      </c>
      <c r="L363" s="3">
        <f t="shared" si="16"/>
        <v>15</v>
      </c>
      <c r="M363" s="3">
        <f t="shared" si="17"/>
        <v>1</v>
      </c>
      <c r="N363" s="3">
        <v>58</v>
      </c>
      <c r="O363" s="3">
        <v>58</v>
      </c>
      <c r="P363" s="3">
        <v>58</v>
      </c>
      <c r="Q363" s="3">
        <v>0</v>
      </c>
      <c r="R363" s="3"/>
      <c r="S363" s="3">
        <f>IF(ISBLANK(Table13[[#This Row],[T1]]),0,IF(Table13[[#This Row],[T1]]&gt;0,1,0))</f>
        <v>1</v>
      </c>
      <c r="T363" s="3">
        <f>IF(ISBLANK(Table13[[#This Row],[T2]]),0,IF(Table13[[#This Row],[T2]]&gt;0,1,0))</f>
        <v>1</v>
      </c>
      <c r="U363" s="3">
        <f>IF(ISBLANK(Table13[[#This Row],[T3]]),0,IF(Table13[[#This Row],[T3]]&gt;0,1,0))</f>
        <v>1</v>
      </c>
      <c r="V363" s="3">
        <f>IF(ISBLANK(Table13[[#This Row],[T4]]),0,IF(Table13[[#This Row],[T4]]&gt;0,1,0))</f>
        <v>0</v>
      </c>
      <c r="W363" s="26">
        <v>56</v>
      </c>
      <c r="X363" s="22">
        <v>21</v>
      </c>
      <c r="Y363" s="3">
        <v>0.4</v>
      </c>
      <c r="Z363" s="3"/>
      <c r="AB363" s="30">
        <v>333</v>
      </c>
      <c r="AC363" s="30">
        <v>1.5328077344479549</v>
      </c>
      <c r="AD363" s="30">
        <v>-0.43280773444795484</v>
      </c>
    </row>
    <row r="364" spans="1:30">
      <c r="A364" s="4">
        <v>43753.083333333336</v>
      </c>
      <c r="B364">
        <v>43753</v>
      </c>
      <c r="C364" s="3">
        <v>8.3333333333333329E-2</v>
      </c>
      <c r="D364" s="3">
        <v>2</v>
      </c>
      <c r="E364" s="3">
        <v>15</v>
      </c>
      <c r="F364" s="3">
        <v>0.4</v>
      </c>
      <c r="G364" s="5">
        <v>0.2</v>
      </c>
      <c r="H364" s="3">
        <v>0.60000000000000009</v>
      </c>
      <c r="I364" s="3">
        <v>1.55139</v>
      </c>
      <c r="J364" s="12">
        <f t="shared" si="15"/>
        <v>0.90416666666666667</v>
      </c>
      <c r="K364" s="4">
        <v>43753.083333333336</v>
      </c>
      <c r="L364" s="3">
        <f t="shared" si="16"/>
        <v>15</v>
      </c>
      <c r="M364" s="3">
        <f t="shared" si="17"/>
        <v>2</v>
      </c>
      <c r="N364" s="3">
        <v>58</v>
      </c>
      <c r="O364" s="3">
        <v>58</v>
      </c>
      <c r="P364" s="3">
        <v>58</v>
      </c>
      <c r="Q364" s="3">
        <v>0</v>
      </c>
      <c r="R364" s="3"/>
      <c r="S364" s="3">
        <f>IF(ISBLANK(Table13[[#This Row],[T1]]),0,IF(Table13[[#This Row],[T1]]&gt;0,1,0))</f>
        <v>1</v>
      </c>
      <c r="T364" s="3">
        <f>IF(ISBLANK(Table13[[#This Row],[T2]]),0,IF(Table13[[#This Row],[T2]]&gt;0,1,0))</f>
        <v>1</v>
      </c>
      <c r="U364" s="3">
        <f>IF(ISBLANK(Table13[[#This Row],[T3]]),0,IF(Table13[[#This Row],[T3]]&gt;0,1,0))</f>
        <v>1</v>
      </c>
      <c r="V364" s="3">
        <f>IF(ISBLANK(Table13[[#This Row],[T4]]),0,IF(Table13[[#This Row],[T4]]&gt;0,1,0))</f>
        <v>0</v>
      </c>
      <c r="W364" s="25">
        <v>55</v>
      </c>
      <c r="X364" s="23">
        <v>21</v>
      </c>
      <c r="Y364" s="3">
        <v>0.60000000000000009</v>
      </c>
      <c r="Z364" s="3"/>
      <c r="AB364" s="30">
        <v>334</v>
      </c>
      <c r="AC364" s="30">
        <v>1.4406645314557749</v>
      </c>
      <c r="AD364" s="30">
        <v>0.85933546854422493</v>
      </c>
    </row>
    <row r="365" spans="1:30">
      <c r="A365" s="4">
        <v>43753.125</v>
      </c>
      <c r="B365">
        <v>43753</v>
      </c>
      <c r="C365" s="3">
        <v>0.125</v>
      </c>
      <c r="D365" s="3">
        <v>3</v>
      </c>
      <c r="E365" s="3">
        <v>15</v>
      </c>
      <c r="F365" s="3">
        <v>0.2</v>
      </c>
      <c r="G365" s="5">
        <v>0.2</v>
      </c>
      <c r="H365" s="3">
        <v>0.4</v>
      </c>
      <c r="I365" s="3">
        <v>1.55139</v>
      </c>
      <c r="J365" s="12">
        <f t="shared" si="15"/>
        <v>0.89999999999999991</v>
      </c>
      <c r="K365" s="4">
        <v>43753.125</v>
      </c>
      <c r="L365" s="3">
        <f t="shared" si="16"/>
        <v>15</v>
      </c>
      <c r="M365" s="3">
        <f t="shared" si="17"/>
        <v>3</v>
      </c>
      <c r="N365" s="3">
        <v>57</v>
      </c>
      <c r="O365" s="3">
        <v>55</v>
      </c>
      <c r="P365" s="3">
        <v>57</v>
      </c>
      <c r="Q365" s="3">
        <v>0</v>
      </c>
      <c r="R365" s="3"/>
      <c r="S365" s="3">
        <f>IF(ISBLANK(Table13[[#This Row],[T1]]),0,IF(Table13[[#This Row],[T1]]&gt;0,1,0))</f>
        <v>1</v>
      </c>
      <c r="T365" s="3">
        <f>IF(ISBLANK(Table13[[#This Row],[T2]]),0,IF(Table13[[#This Row],[T2]]&gt;0,1,0))</f>
        <v>1</v>
      </c>
      <c r="U365" s="3">
        <f>IF(ISBLANK(Table13[[#This Row],[T3]]),0,IF(Table13[[#This Row],[T3]]&gt;0,1,0))</f>
        <v>1</v>
      </c>
      <c r="V365" s="3">
        <f>IF(ISBLANK(Table13[[#This Row],[T4]]),0,IF(Table13[[#This Row],[T4]]&gt;0,1,0))</f>
        <v>0</v>
      </c>
      <c r="W365" s="26">
        <v>53</v>
      </c>
      <c r="X365" s="22">
        <v>21</v>
      </c>
      <c r="Y365" s="3">
        <v>0.4</v>
      </c>
      <c r="Z365" s="3"/>
      <c r="AB365" s="30">
        <v>335</v>
      </c>
      <c r="AC365" s="30">
        <v>1.4300020953865133</v>
      </c>
      <c r="AD365" s="30">
        <v>-0.13000209538651353</v>
      </c>
    </row>
    <row r="366" spans="1:30">
      <c r="A366" s="4">
        <v>43753.166666666664</v>
      </c>
      <c r="B366">
        <v>43753</v>
      </c>
      <c r="C366" s="3">
        <v>0.16666666666666666</v>
      </c>
      <c r="D366" s="3">
        <v>4</v>
      </c>
      <c r="E366" s="3">
        <v>15</v>
      </c>
      <c r="F366" s="3">
        <v>0.2</v>
      </c>
      <c r="G366" s="5">
        <v>0.2</v>
      </c>
      <c r="H366" s="3">
        <v>0.4</v>
      </c>
      <c r="I366" s="3">
        <v>1.55139</v>
      </c>
      <c r="J366" s="12">
        <f t="shared" si="15"/>
        <v>0.89999999999999991</v>
      </c>
      <c r="K366" s="4">
        <v>43753.166666666664</v>
      </c>
      <c r="L366" s="3">
        <f t="shared" si="16"/>
        <v>15</v>
      </c>
      <c r="M366" s="3">
        <f t="shared" si="17"/>
        <v>4</v>
      </c>
      <c r="N366" s="3">
        <v>58</v>
      </c>
      <c r="O366" s="3">
        <v>58</v>
      </c>
      <c r="P366" s="3">
        <v>58</v>
      </c>
      <c r="Q366" s="3">
        <v>0</v>
      </c>
      <c r="R366" s="3"/>
      <c r="S366" s="3">
        <f>IF(ISBLANK(Table13[[#This Row],[T1]]),0,IF(Table13[[#This Row],[T1]]&gt;0,1,0))</f>
        <v>1</v>
      </c>
      <c r="T366" s="3">
        <f>IF(ISBLANK(Table13[[#This Row],[T2]]),0,IF(Table13[[#This Row],[T2]]&gt;0,1,0))</f>
        <v>1</v>
      </c>
      <c r="U366" s="3">
        <f>IF(ISBLANK(Table13[[#This Row],[T3]]),0,IF(Table13[[#This Row],[T3]]&gt;0,1,0))</f>
        <v>1</v>
      </c>
      <c r="V366" s="3">
        <f>IF(ISBLANK(Table13[[#This Row],[T4]]),0,IF(Table13[[#This Row],[T4]]&gt;0,1,0))</f>
        <v>0</v>
      </c>
      <c r="W366" s="25">
        <v>53</v>
      </c>
      <c r="X366" s="23">
        <v>21</v>
      </c>
      <c r="Y366" s="3">
        <v>0.4</v>
      </c>
      <c r="Z366" s="3"/>
      <c r="AB366" s="30">
        <v>336</v>
      </c>
      <c r="AC366" s="30">
        <v>1.4550641586701212</v>
      </c>
      <c r="AD366" s="30">
        <v>-0.85506415867012109</v>
      </c>
    </row>
    <row r="367" spans="1:30">
      <c r="A367" s="4">
        <v>43753.208333333336</v>
      </c>
      <c r="B367">
        <v>43753</v>
      </c>
      <c r="C367" s="3">
        <v>0.20833333333333334</v>
      </c>
      <c r="D367" s="3">
        <v>5</v>
      </c>
      <c r="E367" s="3">
        <v>15</v>
      </c>
      <c r="F367" s="3">
        <v>0.2</v>
      </c>
      <c r="G367" s="5">
        <v>1</v>
      </c>
      <c r="H367" s="3">
        <v>1.2</v>
      </c>
      <c r="I367" s="3">
        <v>1.55139</v>
      </c>
      <c r="J367" s="12">
        <f t="shared" si="15"/>
        <v>0.90833333333333321</v>
      </c>
      <c r="K367" s="4">
        <v>43753.208333333336</v>
      </c>
      <c r="L367" s="3">
        <f t="shared" si="16"/>
        <v>15</v>
      </c>
      <c r="M367" s="3">
        <f t="shared" si="17"/>
        <v>5</v>
      </c>
      <c r="N367" s="3">
        <v>58</v>
      </c>
      <c r="O367" s="3">
        <v>57</v>
      </c>
      <c r="P367" s="3">
        <v>58</v>
      </c>
      <c r="Q367" s="3">
        <v>0</v>
      </c>
      <c r="R367" s="3"/>
      <c r="S367" s="3">
        <f>IF(ISBLANK(Table13[[#This Row],[T1]]),0,IF(Table13[[#This Row],[T1]]&gt;0,1,0))</f>
        <v>1</v>
      </c>
      <c r="T367" s="3">
        <f>IF(ISBLANK(Table13[[#This Row],[T2]]),0,IF(Table13[[#This Row],[T2]]&gt;0,1,0))</f>
        <v>1</v>
      </c>
      <c r="U367" s="3">
        <f>IF(ISBLANK(Table13[[#This Row],[T3]]),0,IF(Table13[[#This Row],[T3]]&gt;0,1,0))</f>
        <v>1</v>
      </c>
      <c r="V367" s="3">
        <f>IF(ISBLANK(Table13[[#This Row],[T4]]),0,IF(Table13[[#This Row],[T4]]&gt;0,1,0))</f>
        <v>0</v>
      </c>
      <c r="W367" s="26">
        <v>53</v>
      </c>
      <c r="X367" s="22">
        <v>21</v>
      </c>
      <c r="Y367" s="3">
        <v>1.2</v>
      </c>
      <c r="Z367" s="3"/>
      <c r="AB367" s="30">
        <v>337</v>
      </c>
      <c r="AC367" s="30">
        <v>1.3510787143906053</v>
      </c>
      <c r="AD367" s="30">
        <v>-1.0510787143906053</v>
      </c>
    </row>
    <row r="368" spans="1:30">
      <c r="A368" s="4">
        <v>43753.25</v>
      </c>
      <c r="B368">
        <v>43753</v>
      </c>
      <c r="C368" s="3">
        <v>0.25</v>
      </c>
      <c r="D368" s="3">
        <v>6</v>
      </c>
      <c r="E368" s="3">
        <v>15</v>
      </c>
      <c r="F368" s="3">
        <v>0.9</v>
      </c>
      <c r="G368" s="5">
        <v>0.3</v>
      </c>
      <c r="H368" s="3">
        <v>1.2</v>
      </c>
      <c r="I368" s="3">
        <v>1.55139</v>
      </c>
      <c r="J368" s="12">
        <f t="shared" si="15"/>
        <v>0.88749999999999984</v>
      </c>
      <c r="K368" s="4">
        <v>43753.25</v>
      </c>
      <c r="L368" s="3">
        <f t="shared" si="16"/>
        <v>15</v>
      </c>
      <c r="M368" s="3">
        <f t="shared" si="17"/>
        <v>6</v>
      </c>
      <c r="N368" s="3">
        <v>58</v>
      </c>
      <c r="O368" s="3">
        <v>58</v>
      </c>
      <c r="P368" s="3">
        <v>58</v>
      </c>
      <c r="Q368" s="3">
        <v>0</v>
      </c>
      <c r="R368" s="3"/>
      <c r="S368" s="3">
        <f>IF(ISBLANK(Table13[[#This Row],[T1]]),0,IF(Table13[[#This Row],[T1]]&gt;0,1,0))</f>
        <v>1</v>
      </c>
      <c r="T368" s="3">
        <f>IF(ISBLANK(Table13[[#This Row],[T2]]),0,IF(Table13[[#This Row],[T2]]&gt;0,1,0))</f>
        <v>1</v>
      </c>
      <c r="U368" s="3">
        <f>IF(ISBLANK(Table13[[#This Row],[T3]]),0,IF(Table13[[#This Row],[T3]]&gt;0,1,0))</f>
        <v>1</v>
      </c>
      <c r="V368" s="3">
        <f>IF(ISBLANK(Table13[[#This Row],[T4]]),0,IF(Table13[[#This Row],[T4]]&gt;0,1,0))</f>
        <v>0</v>
      </c>
      <c r="W368" s="25">
        <v>53</v>
      </c>
      <c r="X368" s="23">
        <v>21</v>
      </c>
      <c r="Y368" s="3">
        <v>1.2</v>
      </c>
      <c r="Z368" s="3"/>
      <c r="AB368" s="30">
        <v>338</v>
      </c>
      <c r="AC368" s="30">
        <v>1.3724035865291291</v>
      </c>
      <c r="AD368" s="30">
        <v>-1.072403586529129</v>
      </c>
    </row>
    <row r="369" spans="1:30">
      <c r="A369" s="4">
        <v>43753.291666666664</v>
      </c>
      <c r="B369">
        <v>43753</v>
      </c>
      <c r="C369" s="3">
        <v>0.29166666666666669</v>
      </c>
      <c r="D369" s="3">
        <v>7</v>
      </c>
      <c r="E369" s="3">
        <v>15</v>
      </c>
      <c r="F369" s="3">
        <v>1.1000000000000001</v>
      </c>
      <c r="G369" s="5">
        <v>1.5</v>
      </c>
      <c r="H369" s="3">
        <v>2.6</v>
      </c>
      <c r="I369" s="3">
        <v>1.55139</v>
      </c>
      <c r="J369" s="12">
        <f t="shared" si="15"/>
        <v>0.92916666666666659</v>
      </c>
      <c r="K369" s="4">
        <v>43753.291666666664</v>
      </c>
      <c r="L369" s="3">
        <f t="shared" si="16"/>
        <v>15</v>
      </c>
      <c r="M369" s="3">
        <f t="shared" si="17"/>
        <v>7</v>
      </c>
      <c r="N369" s="3">
        <v>44</v>
      </c>
      <c r="O369" s="3">
        <v>57</v>
      </c>
      <c r="P369" s="3">
        <v>36</v>
      </c>
      <c r="Q369" s="3">
        <v>0</v>
      </c>
      <c r="R369" s="3"/>
      <c r="S369" s="3">
        <f>IF(ISBLANK(Table13[[#This Row],[T1]]),0,IF(Table13[[#This Row],[T1]]&gt;0,1,0))</f>
        <v>1</v>
      </c>
      <c r="T369" s="3">
        <f>IF(ISBLANK(Table13[[#This Row],[T2]]),0,IF(Table13[[#This Row],[T2]]&gt;0,1,0))</f>
        <v>1</v>
      </c>
      <c r="U369" s="3">
        <f>IF(ISBLANK(Table13[[#This Row],[T3]]),0,IF(Table13[[#This Row],[T3]]&gt;0,1,0))</f>
        <v>1</v>
      </c>
      <c r="V369" s="3">
        <f>IF(ISBLANK(Table13[[#This Row],[T4]]),0,IF(Table13[[#This Row],[T4]]&gt;0,1,0))</f>
        <v>0</v>
      </c>
      <c r="W369" s="26">
        <v>58</v>
      </c>
      <c r="X369" s="22">
        <v>21</v>
      </c>
      <c r="Y369" s="3">
        <v>2.6</v>
      </c>
      <c r="Z369" s="3"/>
      <c r="AB369" s="30">
        <v>339</v>
      </c>
      <c r="AC369" s="30">
        <v>1.3830660225983908</v>
      </c>
      <c r="AD369" s="30">
        <v>-1.0830660225983908</v>
      </c>
    </row>
    <row r="370" spans="1:30">
      <c r="A370" s="4">
        <v>43753.333333333336</v>
      </c>
      <c r="B370">
        <v>43753</v>
      </c>
      <c r="C370" s="3">
        <v>0.33333333333333331</v>
      </c>
      <c r="D370" s="3">
        <v>8</v>
      </c>
      <c r="E370" s="3">
        <v>15</v>
      </c>
      <c r="F370" s="3">
        <v>2.1</v>
      </c>
      <c r="G370" s="5">
        <v>0.4</v>
      </c>
      <c r="H370" s="3">
        <v>2.5</v>
      </c>
      <c r="I370" s="3">
        <v>1.55139</v>
      </c>
      <c r="J370" s="12">
        <f t="shared" si="15"/>
        <v>0.97083333333333355</v>
      </c>
      <c r="K370" s="4">
        <v>43753.333333333336</v>
      </c>
      <c r="L370" s="3">
        <f t="shared" si="16"/>
        <v>15</v>
      </c>
      <c r="M370" s="3">
        <f t="shared" si="17"/>
        <v>8</v>
      </c>
      <c r="N370" s="3">
        <v>0</v>
      </c>
      <c r="O370" s="3">
        <v>30</v>
      </c>
      <c r="P370" s="3">
        <v>0</v>
      </c>
      <c r="Q370" s="3">
        <v>0</v>
      </c>
      <c r="R370" s="3"/>
      <c r="S370" s="3">
        <f>IF(ISBLANK(Table13[[#This Row],[T1]]),0,IF(Table13[[#This Row],[T1]]&gt;0,1,0))</f>
        <v>0</v>
      </c>
      <c r="T370" s="3">
        <f>IF(ISBLANK(Table13[[#This Row],[T2]]),0,IF(Table13[[#This Row],[T2]]&gt;0,1,0))</f>
        <v>0</v>
      </c>
      <c r="U370" s="3">
        <f>IF(ISBLANK(Table13[[#This Row],[T3]]),0,IF(Table13[[#This Row],[T3]]&gt;0,1,0))</f>
        <v>1</v>
      </c>
      <c r="V370" s="3">
        <f>IF(ISBLANK(Table13[[#This Row],[T4]]),0,IF(Table13[[#This Row],[T4]]&gt;0,1,0))</f>
        <v>0</v>
      </c>
      <c r="W370" s="25">
        <v>62</v>
      </c>
      <c r="X370" s="23">
        <v>21</v>
      </c>
      <c r="Y370" s="3">
        <v>2.5</v>
      </c>
      <c r="Z370" s="3"/>
      <c r="AB370" s="30">
        <v>340</v>
      </c>
      <c r="AC370" s="30">
        <v>1.3830660225983908</v>
      </c>
      <c r="AD370" s="30">
        <v>-0.98306602259839082</v>
      </c>
    </row>
    <row r="371" spans="1:30">
      <c r="A371" s="4">
        <v>43753.375</v>
      </c>
      <c r="B371">
        <v>43753</v>
      </c>
      <c r="C371" s="3">
        <v>0.375</v>
      </c>
      <c r="D371" s="3">
        <v>9</v>
      </c>
      <c r="E371" s="3">
        <v>15</v>
      </c>
      <c r="F371" s="3">
        <v>0.4</v>
      </c>
      <c r="G371" s="5">
        <v>0.3</v>
      </c>
      <c r="H371" s="3">
        <v>0.7</v>
      </c>
      <c r="I371" s="3">
        <v>1.55139</v>
      </c>
      <c r="J371" s="12">
        <f t="shared" si="15"/>
        <v>0.97083333333333321</v>
      </c>
      <c r="K371" s="4">
        <v>43753.375</v>
      </c>
      <c r="L371" s="3">
        <f t="shared" si="16"/>
        <v>15</v>
      </c>
      <c r="M371" s="3">
        <f t="shared" si="17"/>
        <v>9</v>
      </c>
      <c r="N371" s="3"/>
      <c r="O371" s="3"/>
      <c r="P371" s="3"/>
      <c r="Q371" s="3"/>
      <c r="R371" s="3"/>
      <c r="S371" s="3">
        <f>IF(ISBLANK(Table13[[#This Row],[T1]]),0,IF(Table13[[#This Row],[T1]]&gt;0,1,0))</f>
        <v>0</v>
      </c>
      <c r="T371" s="3">
        <f>IF(ISBLANK(Table13[[#This Row],[T2]]),0,IF(Table13[[#This Row],[T2]]&gt;0,1,0))</f>
        <v>0</v>
      </c>
      <c r="U371" s="3">
        <f>IF(ISBLANK(Table13[[#This Row],[T3]]),0,IF(Table13[[#This Row],[T3]]&gt;0,1,0))</f>
        <v>0</v>
      </c>
      <c r="V371" s="3">
        <f>IF(ISBLANK(Table13[[#This Row],[T4]]),0,IF(Table13[[#This Row],[T4]]&gt;0,1,0))</f>
        <v>0</v>
      </c>
      <c r="W371" s="26">
        <v>65</v>
      </c>
      <c r="X371" s="22">
        <v>21</v>
      </c>
      <c r="Y371" s="3">
        <v>0.7</v>
      </c>
      <c r="Z371" s="3"/>
      <c r="AB371" s="30">
        <v>341</v>
      </c>
      <c r="AC371" s="30">
        <v>1.3937284586676528</v>
      </c>
      <c r="AD371" s="30">
        <v>-9.3728458667652781E-2</v>
      </c>
    </row>
    <row r="372" spans="1:30">
      <c r="A372" s="4">
        <v>43753.416666666664</v>
      </c>
      <c r="B372">
        <v>43753</v>
      </c>
      <c r="C372" s="3">
        <v>0.41666666666666669</v>
      </c>
      <c r="D372" s="3">
        <v>10</v>
      </c>
      <c r="E372" s="3">
        <v>15</v>
      </c>
      <c r="F372" s="3">
        <v>0.5</v>
      </c>
      <c r="G372" s="5">
        <v>0.2</v>
      </c>
      <c r="H372" s="3">
        <v>0.7</v>
      </c>
      <c r="I372" s="3">
        <v>1.55139</v>
      </c>
      <c r="J372" s="12">
        <f t="shared" si="15"/>
        <v>0.99583333333333346</v>
      </c>
      <c r="K372" s="4">
        <v>43753.416666666664</v>
      </c>
      <c r="L372" s="3">
        <f t="shared" si="16"/>
        <v>15</v>
      </c>
      <c r="M372" s="3">
        <f t="shared" si="17"/>
        <v>10</v>
      </c>
      <c r="N372" s="3"/>
      <c r="O372" s="3"/>
      <c r="P372" s="3"/>
      <c r="Q372" s="3"/>
      <c r="R372" s="3"/>
      <c r="S372" s="3">
        <f>IF(ISBLANK(Table13[[#This Row],[T1]]),0,IF(Table13[[#This Row],[T1]]&gt;0,1,0))</f>
        <v>0</v>
      </c>
      <c r="T372" s="3">
        <f>IF(ISBLANK(Table13[[#This Row],[T2]]),0,IF(Table13[[#This Row],[T2]]&gt;0,1,0))</f>
        <v>0</v>
      </c>
      <c r="U372" s="3">
        <f>IF(ISBLANK(Table13[[#This Row],[T3]]),0,IF(Table13[[#This Row],[T3]]&gt;0,1,0))</f>
        <v>0</v>
      </c>
      <c r="V372" s="3">
        <f>IF(ISBLANK(Table13[[#This Row],[T4]]),0,IF(Table13[[#This Row],[T4]]&gt;0,1,0))</f>
        <v>0</v>
      </c>
      <c r="W372" s="25">
        <v>68</v>
      </c>
      <c r="X372" s="23">
        <v>21</v>
      </c>
      <c r="Y372" s="3">
        <v>0.7</v>
      </c>
      <c r="Z372" s="3"/>
      <c r="AB372" s="30">
        <v>342</v>
      </c>
      <c r="AC372" s="30">
        <v>1.4545150213041302</v>
      </c>
      <c r="AD372" s="30">
        <v>-0.55451502130413033</v>
      </c>
    </row>
    <row r="373" spans="1:30">
      <c r="A373" s="4">
        <v>43753.458333333336</v>
      </c>
      <c r="B373">
        <v>43753</v>
      </c>
      <c r="C373" s="3">
        <v>0.45833333333333331</v>
      </c>
      <c r="D373" s="3">
        <v>11</v>
      </c>
      <c r="E373" s="3">
        <v>15</v>
      </c>
      <c r="F373" s="3">
        <v>0.4</v>
      </c>
      <c r="G373" s="5">
        <v>0.3</v>
      </c>
      <c r="H373" s="3">
        <v>0.7</v>
      </c>
      <c r="I373" s="3">
        <v>1.55139</v>
      </c>
      <c r="J373" s="12">
        <f t="shared" si="15"/>
        <v>0.9916666666666667</v>
      </c>
      <c r="K373" s="4">
        <v>43753.458333333336</v>
      </c>
      <c r="L373" s="3">
        <f t="shared" si="16"/>
        <v>15</v>
      </c>
      <c r="M373" s="3">
        <f t="shared" si="17"/>
        <v>11</v>
      </c>
      <c r="N373" s="3"/>
      <c r="O373" s="3"/>
      <c r="P373" s="3"/>
      <c r="Q373" s="3"/>
      <c r="R373" s="3"/>
      <c r="S373" s="3">
        <f>IF(ISBLANK(Table13[[#This Row],[T1]]),0,IF(Table13[[#This Row],[T1]]&gt;0,1,0))</f>
        <v>0</v>
      </c>
      <c r="T373" s="3">
        <f>IF(ISBLANK(Table13[[#This Row],[T2]]),0,IF(Table13[[#This Row],[T2]]&gt;0,1,0))</f>
        <v>0</v>
      </c>
      <c r="U373" s="3">
        <f>IF(ISBLANK(Table13[[#This Row],[T3]]),0,IF(Table13[[#This Row],[T3]]&gt;0,1,0))</f>
        <v>0</v>
      </c>
      <c r="V373" s="3">
        <f>IF(ISBLANK(Table13[[#This Row],[T4]]),0,IF(Table13[[#This Row],[T4]]&gt;0,1,0))</f>
        <v>0</v>
      </c>
      <c r="W373" s="26">
        <v>69</v>
      </c>
      <c r="X373" s="22">
        <v>21</v>
      </c>
      <c r="Y373" s="3">
        <v>0.7</v>
      </c>
      <c r="Z373" s="3"/>
      <c r="AB373" s="30">
        <v>343</v>
      </c>
      <c r="AC373" s="30">
        <v>1.4438525852348685</v>
      </c>
      <c r="AD373" s="30">
        <v>-1.0438525852348683</v>
      </c>
    </row>
    <row r="374" spans="1:30">
      <c r="A374" s="4">
        <v>43753.5</v>
      </c>
      <c r="B374">
        <v>43753</v>
      </c>
      <c r="C374" s="3">
        <v>0.5</v>
      </c>
      <c r="D374" s="3">
        <v>12</v>
      </c>
      <c r="E374" s="3">
        <v>15</v>
      </c>
      <c r="F374" s="3">
        <v>0.2</v>
      </c>
      <c r="G374" s="5">
        <v>0.4</v>
      </c>
      <c r="H374" s="3">
        <v>0.60000000000000009</v>
      </c>
      <c r="I374" s="3">
        <v>1.55139</v>
      </c>
      <c r="J374" s="12">
        <f t="shared" si="15"/>
        <v>0.98750000000000027</v>
      </c>
      <c r="K374" s="4">
        <v>43753.5</v>
      </c>
      <c r="L374" s="3">
        <f t="shared" si="16"/>
        <v>15</v>
      </c>
      <c r="M374" s="3">
        <f t="shared" si="17"/>
        <v>12</v>
      </c>
      <c r="N374" s="3"/>
      <c r="O374" s="3"/>
      <c r="P374" s="3"/>
      <c r="Q374" s="3"/>
      <c r="R374" s="3"/>
      <c r="S374" s="3">
        <f>IF(ISBLANK(Table13[[#This Row],[T1]]),0,IF(Table13[[#This Row],[T1]]&gt;0,1,0))</f>
        <v>0</v>
      </c>
      <c r="T374" s="3">
        <f>IF(ISBLANK(Table13[[#This Row],[T2]]),0,IF(Table13[[#This Row],[T2]]&gt;0,1,0))</f>
        <v>0</v>
      </c>
      <c r="U374" s="3">
        <f>IF(ISBLANK(Table13[[#This Row],[T3]]),0,IF(Table13[[#This Row],[T3]]&gt;0,1,0))</f>
        <v>0</v>
      </c>
      <c r="V374" s="3">
        <f>IF(ISBLANK(Table13[[#This Row],[T4]]),0,IF(Table13[[#This Row],[T4]]&gt;0,1,0))</f>
        <v>0</v>
      </c>
      <c r="W374" s="25">
        <v>71</v>
      </c>
      <c r="X374" s="23">
        <v>21</v>
      </c>
      <c r="Y374" s="3">
        <v>0.60000000000000009</v>
      </c>
      <c r="Z374" s="3"/>
      <c r="AB374" s="30">
        <v>344</v>
      </c>
      <c r="AC374" s="30">
        <v>1.3404162783213434</v>
      </c>
      <c r="AD374" s="30">
        <v>2.0595837216786563</v>
      </c>
    </row>
    <row r="375" spans="1:30">
      <c r="A375" s="4">
        <v>43753.541666666664</v>
      </c>
      <c r="B375">
        <v>43753</v>
      </c>
      <c r="C375" s="3">
        <v>0.54166666666666663</v>
      </c>
      <c r="D375" s="3">
        <v>13</v>
      </c>
      <c r="E375" s="3">
        <v>15</v>
      </c>
      <c r="F375" s="3">
        <v>0.5</v>
      </c>
      <c r="G375" s="5">
        <v>0.2</v>
      </c>
      <c r="H375" s="3">
        <v>0.7</v>
      </c>
      <c r="I375" s="3">
        <v>1.55139</v>
      </c>
      <c r="J375" s="12">
        <f t="shared" si="15"/>
        <v>0.99166666666666681</v>
      </c>
      <c r="K375" s="4">
        <v>43753.541666666664</v>
      </c>
      <c r="L375" s="3">
        <f t="shared" si="16"/>
        <v>15</v>
      </c>
      <c r="M375" s="3">
        <f t="shared" si="17"/>
        <v>13</v>
      </c>
      <c r="N375" s="3"/>
      <c r="O375" s="3"/>
      <c r="P375" s="3"/>
      <c r="Q375" s="3"/>
      <c r="R375" s="3"/>
      <c r="S375" s="3">
        <f>IF(ISBLANK(Table13[[#This Row],[T1]]),0,IF(Table13[[#This Row],[T1]]&gt;0,1,0))</f>
        <v>0</v>
      </c>
      <c r="T375" s="3">
        <f>IF(ISBLANK(Table13[[#This Row],[T2]]),0,IF(Table13[[#This Row],[T2]]&gt;0,1,0))</f>
        <v>0</v>
      </c>
      <c r="U375" s="3">
        <f>IF(ISBLANK(Table13[[#This Row],[T3]]),0,IF(Table13[[#This Row],[T3]]&gt;0,1,0))</f>
        <v>0</v>
      </c>
      <c r="V375" s="3">
        <f>IF(ISBLANK(Table13[[#This Row],[T4]]),0,IF(Table13[[#This Row],[T4]]&gt;0,1,0))</f>
        <v>0</v>
      </c>
      <c r="W375" s="26">
        <v>71</v>
      </c>
      <c r="X375" s="22">
        <v>21</v>
      </c>
      <c r="Y375" s="3">
        <v>0.7</v>
      </c>
      <c r="Z375" s="3"/>
      <c r="AB375" s="30">
        <v>345</v>
      </c>
      <c r="AC375" s="30">
        <v>1.3655020440422867</v>
      </c>
      <c r="AD375" s="30">
        <v>-0.96550204404228668</v>
      </c>
    </row>
    <row r="376" spans="1:30">
      <c r="A376" s="4">
        <v>43753.583333333336</v>
      </c>
      <c r="B376">
        <v>43753</v>
      </c>
      <c r="C376" s="3">
        <v>0.58333333333333337</v>
      </c>
      <c r="D376" s="3">
        <v>14</v>
      </c>
      <c r="E376" s="3">
        <v>15</v>
      </c>
      <c r="F376" s="3">
        <v>0.4</v>
      </c>
      <c r="G376" s="5">
        <v>0.4</v>
      </c>
      <c r="H376" s="3">
        <v>0.8</v>
      </c>
      <c r="I376" s="3">
        <v>1.55139</v>
      </c>
      <c r="J376" s="12">
        <f t="shared" si="15"/>
        <v>0.97916666666666663</v>
      </c>
      <c r="K376" s="4">
        <v>43753.583333333336</v>
      </c>
      <c r="L376" s="3">
        <f t="shared" si="16"/>
        <v>15</v>
      </c>
      <c r="M376" s="3">
        <f t="shared" si="17"/>
        <v>14</v>
      </c>
      <c r="N376" s="3"/>
      <c r="O376" s="3"/>
      <c r="P376" s="3"/>
      <c r="Q376" s="3"/>
      <c r="R376" s="3"/>
      <c r="S376" s="3">
        <f>IF(ISBLANK(Table13[[#This Row],[T1]]),0,IF(Table13[[#This Row],[T1]]&gt;0,1,0))</f>
        <v>0</v>
      </c>
      <c r="T376" s="3">
        <f>IF(ISBLANK(Table13[[#This Row],[T2]]),0,IF(Table13[[#This Row],[T2]]&gt;0,1,0))</f>
        <v>0</v>
      </c>
      <c r="U376" s="3">
        <f>IF(ISBLANK(Table13[[#This Row],[T3]]),0,IF(Table13[[#This Row],[T3]]&gt;0,1,0))</f>
        <v>0</v>
      </c>
      <c r="V376" s="3">
        <f>IF(ISBLANK(Table13[[#This Row],[T4]]),0,IF(Table13[[#This Row],[T4]]&gt;0,1,0))</f>
        <v>0</v>
      </c>
      <c r="W376" s="25">
        <v>71</v>
      </c>
      <c r="X376" s="23">
        <v>21</v>
      </c>
      <c r="Y376" s="3">
        <v>0.8</v>
      </c>
      <c r="Z376" s="3"/>
      <c r="AB376" s="30">
        <v>346</v>
      </c>
      <c r="AC376" s="30">
        <v>1.2597993847225604</v>
      </c>
      <c r="AD376" s="30">
        <v>-0.75979938472256037</v>
      </c>
    </row>
    <row r="377" spans="1:30">
      <c r="A377" s="4">
        <v>43753.625</v>
      </c>
      <c r="B377">
        <v>43753</v>
      </c>
      <c r="C377" s="3">
        <v>0.625</v>
      </c>
      <c r="D377" s="3">
        <v>15</v>
      </c>
      <c r="E377" s="3">
        <v>15</v>
      </c>
      <c r="F377" s="3">
        <v>0.5</v>
      </c>
      <c r="G377" s="5">
        <v>1.3</v>
      </c>
      <c r="H377" s="3">
        <v>1.8</v>
      </c>
      <c r="I377" s="3">
        <v>1.55139</v>
      </c>
      <c r="J377" s="12">
        <f t="shared" si="15"/>
        <v>0.97083333333333355</v>
      </c>
      <c r="K377" s="4">
        <v>43753.625</v>
      </c>
      <c r="L377" s="3">
        <f t="shared" si="16"/>
        <v>15</v>
      </c>
      <c r="M377" s="3">
        <f t="shared" si="17"/>
        <v>15</v>
      </c>
      <c r="N377" s="3"/>
      <c r="O377" s="3"/>
      <c r="P377" s="3"/>
      <c r="Q377" s="3"/>
      <c r="R377" s="3"/>
      <c r="S377" s="3">
        <f>IF(ISBLANK(Table13[[#This Row],[T1]]),0,IF(Table13[[#This Row],[T1]]&gt;0,1,0))</f>
        <v>0</v>
      </c>
      <c r="T377" s="3">
        <f>IF(ISBLANK(Table13[[#This Row],[T2]]),0,IF(Table13[[#This Row],[T2]]&gt;0,1,0))</f>
        <v>0</v>
      </c>
      <c r="U377" s="3">
        <f>IF(ISBLANK(Table13[[#This Row],[T3]]),0,IF(Table13[[#This Row],[T3]]&gt;0,1,0))</f>
        <v>0</v>
      </c>
      <c r="V377" s="3">
        <f>IF(ISBLANK(Table13[[#This Row],[T4]]),0,IF(Table13[[#This Row],[T4]]&gt;0,1,0))</f>
        <v>0</v>
      </c>
      <c r="W377" s="26">
        <v>72</v>
      </c>
      <c r="X377" s="22">
        <v>21</v>
      </c>
      <c r="Y377" s="3">
        <v>1.8</v>
      </c>
      <c r="Z377" s="3"/>
      <c r="AB377" s="30">
        <v>347</v>
      </c>
      <c r="AC377" s="30">
        <v>1.2064872043762509</v>
      </c>
      <c r="AD377" s="30">
        <v>-0.60648720437625081</v>
      </c>
    </row>
    <row r="378" spans="1:30">
      <c r="A378" s="4">
        <v>43753.666666666664</v>
      </c>
      <c r="B378">
        <v>43753</v>
      </c>
      <c r="C378" s="3">
        <v>0.66666666666666663</v>
      </c>
      <c r="D378" s="3">
        <v>16</v>
      </c>
      <c r="E378" s="3">
        <v>15</v>
      </c>
      <c r="F378" s="3">
        <v>0.4</v>
      </c>
      <c r="G378" s="5">
        <v>0.2</v>
      </c>
      <c r="H378" s="3">
        <v>0.60000000000000009</v>
      </c>
      <c r="I378" s="3">
        <v>1.55139</v>
      </c>
      <c r="J378" s="12">
        <f t="shared" si="15"/>
        <v>0.91249999999999998</v>
      </c>
      <c r="K378" s="4">
        <v>43753.666666666664</v>
      </c>
      <c r="L378" s="3">
        <f t="shared" si="16"/>
        <v>15</v>
      </c>
      <c r="M378" s="3">
        <f t="shared" si="17"/>
        <v>16</v>
      </c>
      <c r="N378" s="3"/>
      <c r="O378" s="3"/>
      <c r="P378" s="3"/>
      <c r="Q378" s="3"/>
      <c r="R378" s="3"/>
      <c r="S378" s="3">
        <f>IF(ISBLANK(Table13[[#This Row],[T1]]),0,IF(Table13[[#This Row],[T1]]&gt;0,1,0))</f>
        <v>0</v>
      </c>
      <c r="T378" s="3">
        <f>IF(ISBLANK(Table13[[#This Row],[T2]]),0,IF(Table13[[#This Row],[T2]]&gt;0,1,0))</f>
        <v>0</v>
      </c>
      <c r="U378" s="3">
        <f>IF(ISBLANK(Table13[[#This Row],[T3]]),0,IF(Table13[[#This Row],[T3]]&gt;0,1,0))</f>
        <v>1</v>
      </c>
      <c r="V378" s="3">
        <f>IF(ISBLANK(Table13[[#This Row],[T4]]),0,IF(Table13[[#This Row],[T4]]&gt;0,1,0))</f>
        <v>0</v>
      </c>
      <c r="W378" s="25">
        <v>69</v>
      </c>
      <c r="X378" s="23">
        <v>17</v>
      </c>
      <c r="Y378" s="3">
        <v>0.60000000000000009</v>
      </c>
      <c r="Z378" s="3"/>
      <c r="AB378" s="30">
        <v>348</v>
      </c>
      <c r="AC378" s="30">
        <v>1.1531750240299419</v>
      </c>
      <c r="AD378" s="30">
        <v>-0.75317502402994185</v>
      </c>
    </row>
    <row r="379" spans="1:30">
      <c r="A379" s="4">
        <v>43753.708333333336</v>
      </c>
      <c r="B379">
        <v>43753</v>
      </c>
      <c r="C379" s="3">
        <v>0.70833333333333337</v>
      </c>
      <c r="D379" s="3">
        <v>17</v>
      </c>
      <c r="E379" s="3">
        <v>15</v>
      </c>
      <c r="F379" s="3">
        <v>0.4</v>
      </c>
      <c r="G379" s="5">
        <v>0.2</v>
      </c>
      <c r="H379" s="3">
        <v>0.60000000000000009</v>
      </c>
      <c r="I379" s="3">
        <v>1.55139</v>
      </c>
      <c r="J379" s="12">
        <f t="shared" si="15"/>
        <v>0.91249999999999998</v>
      </c>
      <c r="K379" s="4">
        <v>43753.708333333336</v>
      </c>
      <c r="L379" s="3">
        <f t="shared" si="16"/>
        <v>15</v>
      </c>
      <c r="M379" s="3">
        <f t="shared" si="17"/>
        <v>17</v>
      </c>
      <c r="N379" s="3"/>
      <c r="O379" s="3"/>
      <c r="P379" s="3"/>
      <c r="Q379" s="3"/>
      <c r="R379" s="3"/>
      <c r="S379" s="3">
        <f>IF(ISBLANK(Table13[[#This Row],[T1]]),0,IF(Table13[[#This Row],[T1]]&gt;0,1,0))</f>
        <v>0</v>
      </c>
      <c r="T379" s="3">
        <f>IF(ISBLANK(Table13[[#This Row],[T2]]),0,IF(Table13[[#This Row],[T2]]&gt;0,1,0))</f>
        <v>0</v>
      </c>
      <c r="U379" s="3">
        <f>IF(ISBLANK(Table13[[#This Row],[T3]]),0,IF(Table13[[#This Row],[T3]]&gt;0,1,0))</f>
        <v>0</v>
      </c>
      <c r="V379" s="3">
        <f>IF(ISBLANK(Table13[[#This Row],[T4]]),0,IF(Table13[[#This Row],[T4]]&gt;0,1,0))</f>
        <v>0</v>
      </c>
      <c r="W379" s="26">
        <v>66</v>
      </c>
      <c r="X379" s="22">
        <v>17</v>
      </c>
      <c r="Y379" s="3">
        <v>0.60000000000000009</v>
      </c>
      <c r="Z379" s="3"/>
      <c r="AB379" s="30">
        <v>349</v>
      </c>
      <c r="AC379" s="30">
        <v>1.1531750240299419</v>
      </c>
      <c r="AD379" s="30">
        <v>-0.55317502402994179</v>
      </c>
    </row>
    <row r="380" spans="1:30">
      <c r="A380" s="4">
        <v>43753.75</v>
      </c>
      <c r="B380">
        <v>43753</v>
      </c>
      <c r="C380" s="3">
        <v>0.75</v>
      </c>
      <c r="D380" s="3">
        <v>18</v>
      </c>
      <c r="E380" s="3">
        <v>15</v>
      </c>
      <c r="F380" s="3">
        <v>0.4</v>
      </c>
      <c r="G380" s="5">
        <v>0.4</v>
      </c>
      <c r="H380" s="3">
        <v>0.8</v>
      </c>
      <c r="I380" s="3">
        <v>1.55139</v>
      </c>
      <c r="J380" s="12">
        <f t="shared" si="15"/>
        <v>0.94166666666666687</v>
      </c>
      <c r="K380" s="4">
        <v>43753.75</v>
      </c>
      <c r="L380" s="3">
        <f t="shared" si="16"/>
        <v>15</v>
      </c>
      <c r="M380" s="3">
        <f t="shared" si="17"/>
        <v>18</v>
      </c>
      <c r="N380" s="3">
        <v>0</v>
      </c>
      <c r="O380" s="3">
        <v>0</v>
      </c>
      <c r="P380" s="3">
        <v>47</v>
      </c>
      <c r="Q380" s="3">
        <v>0</v>
      </c>
      <c r="R380" s="3"/>
      <c r="S380" s="3">
        <f>IF(ISBLANK(Table13[[#This Row],[T1]]),0,IF(Table13[[#This Row],[T1]]&gt;0,1,0))</f>
        <v>0</v>
      </c>
      <c r="T380" s="3">
        <f>IF(ISBLANK(Table13[[#This Row],[T2]]),0,IF(Table13[[#This Row],[T2]]&gt;0,1,0))</f>
        <v>0</v>
      </c>
      <c r="U380" s="3">
        <f>IF(ISBLANK(Table13[[#This Row],[T3]]),0,IF(Table13[[#This Row],[T3]]&gt;0,1,0))</f>
        <v>0</v>
      </c>
      <c r="V380" s="3">
        <f>IF(ISBLANK(Table13[[#This Row],[T4]]),0,IF(Table13[[#This Row],[T4]]&gt;0,1,0))</f>
        <v>0</v>
      </c>
      <c r="W380" s="25">
        <v>64</v>
      </c>
      <c r="X380" s="23">
        <v>17</v>
      </c>
      <c r="Y380" s="3">
        <v>0.8</v>
      </c>
      <c r="Z380" s="3"/>
      <c r="AB380" s="30">
        <v>350</v>
      </c>
      <c r="AC380" s="30">
        <v>1.1211877158221564</v>
      </c>
      <c r="AD380" s="30">
        <v>-0.22118771582215635</v>
      </c>
    </row>
    <row r="381" spans="1:30">
      <c r="A381" s="4">
        <v>43753.791666666664</v>
      </c>
      <c r="B381">
        <v>43753</v>
      </c>
      <c r="C381" s="3">
        <v>0.79166666666666663</v>
      </c>
      <c r="D381" s="3">
        <v>19</v>
      </c>
      <c r="E381" s="3">
        <v>15</v>
      </c>
      <c r="F381" s="3">
        <v>0.2</v>
      </c>
      <c r="G381" s="5">
        <v>0.4</v>
      </c>
      <c r="H381" s="3">
        <v>0.60000000000000009</v>
      </c>
      <c r="I381" s="3">
        <v>1.55139</v>
      </c>
      <c r="J381" s="12">
        <f t="shared" si="15"/>
        <v>0.94583333333333341</v>
      </c>
      <c r="K381" s="4">
        <v>43753.791666666664</v>
      </c>
      <c r="L381" s="3">
        <f t="shared" si="16"/>
        <v>15</v>
      </c>
      <c r="M381" s="3">
        <f t="shared" si="17"/>
        <v>19</v>
      </c>
      <c r="N381" s="3">
        <v>0</v>
      </c>
      <c r="O381" s="3">
        <v>0</v>
      </c>
      <c r="P381" s="3">
        <v>58</v>
      </c>
      <c r="Q381" s="3">
        <v>0</v>
      </c>
      <c r="R381" s="3"/>
      <c r="S381" s="3">
        <f>IF(ISBLANK(Table13[[#This Row],[T1]]),0,IF(Table13[[#This Row],[T1]]&gt;0,1,0))</f>
        <v>0</v>
      </c>
      <c r="T381" s="3">
        <f>IF(ISBLANK(Table13[[#This Row],[T2]]),0,IF(Table13[[#This Row],[T2]]&gt;0,1,0))</f>
        <v>0</v>
      </c>
      <c r="U381" s="3">
        <f>IF(ISBLANK(Table13[[#This Row],[T3]]),0,IF(Table13[[#This Row],[T3]]&gt;0,1,0))</f>
        <v>0</v>
      </c>
      <c r="V381" s="3">
        <f>IF(ISBLANK(Table13[[#This Row],[T4]]),0,IF(Table13[[#This Row],[T4]]&gt;0,1,0))</f>
        <v>0</v>
      </c>
      <c r="W381" s="26">
        <v>62</v>
      </c>
      <c r="X381" s="22">
        <v>21</v>
      </c>
      <c r="Y381" s="3">
        <v>0.60000000000000009</v>
      </c>
      <c r="Z381" s="3"/>
      <c r="AB381" s="30">
        <v>351</v>
      </c>
      <c r="AC381" s="30">
        <v>1.1105252797528944</v>
      </c>
      <c r="AD381" s="30">
        <v>0.18947472024710543</v>
      </c>
    </row>
    <row r="382" spans="1:30">
      <c r="A382" s="4">
        <v>43753.833333333336</v>
      </c>
      <c r="B382">
        <v>43753</v>
      </c>
      <c r="C382" s="3">
        <v>0.83333333333333337</v>
      </c>
      <c r="D382" s="3">
        <v>20</v>
      </c>
      <c r="E382" s="3">
        <v>15</v>
      </c>
      <c r="F382" s="3">
        <v>0.2</v>
      </c>
      <c r="G382" s="5">
        <v>0.3</v>
      </c>
      <c r="H382" s="3">
        <v>0.5</v>
      </c>
      <c r="I382" s="3">
        <v>1.55139</v>
      </c>
      <c r="J382" s="12">
        <f t="shared" si="15"/>
        <v>1.075</v>
      </c>
      <c r="K382" s="4">
        <v>43753.833333333336</v>
      </c>
      <c r="L382" s="3">
        <f t="shared" si="16"/>
        <v>15</v>
      </c>
      <c r="M382" s="3">
        <f t="shared" si="17"/>
        <v>20</v>
      </c>
      <c r="N382" s="3">
        <v>0</v>
      </c>
      <c r="O382" s="3">
        <v>1</v>
      </c>
      <c r="P382" s="3">
        <v>58</v>
      </c>
      <c r="Q382" s="3">
        <v>0</v>
      </c>
      <c r="R382" s="3"/>
      <c r="S382" s="3">
        <f>IF(ISBLANK(Table13[[#This Row],[T1]]),0,IF(Table13[[#This Row],[T1]]&gt;0,1,0))</f>
        <v>0</v>
      </c>
      <c r="T382" s="3">
        <f>IF(ISBLANK(Table13[[#This Row],[T2]]),0,IF(Table13[[#This Row],[T2]]&gt;0,1,0))</f>
        <v>0</v>
      </c>
      <c r="U382" s="3">
        <f>IF(ISBLANK(Table13[[#This Row],[T3]]),0,IF(Table13[[#This Row],[T3]]&gt;0,1,0))</f>
        <v>0</v>
      </c>
      <c r="V382" s="3">
        <f>IF(ISBLANK(Table13[[#This Row],[T4]]),0,IF(Table13[[#This Row],[T4]]&gt;0,1,0))</f>
        <v>0</v>
      </c>
      <c r="W382" s="25">
        <v>63</v>
      </c>
      <c r="X382" s="23">
        <v>11</v>
      </c>
      <c r="Y382" s="3">
        <v>0.5</v>
      </c>
      <c r="Z382" s="3"/>
      <c r="AB382" s="30">
        <v>352</v>
      </c>
      <c r="AC382" s="30">
        <v>1.1211877158221564</v>
      </c>
      <c r="AD382" s="30">
        <v>0.67881228417784345</v>
      </c>
    </row>
    <row r="383" spans="1:30">
      <c r="A383" s="4">
        <v>43753.875</v>
      </c>
      <c r="B383">
        <v>43753</v>
      </c>
      <c r="C383" s="3">
        <v>0.875</v>
      </c>
      <c r="D383" s="3">
        <v>21</v>
      </c>
      <c r="E383" s="3">
        <v>15</v>
      </c>
      <c r="F383" s="3">
        <v>0.3</v>
      </c>
      <c r="G383" s="5">
        <v>0.5</v>
      </c>
      <c r="H383" s="3">
        <v>0.8</v>
      </c>
      <c r="I383" s="3">
        <v>1.55139</v>
      </c>
      <c r="J383" s="12">
        <f t="shared" si="15"/>
        <v>1.1500000000000001</v>
      </c>
      <c r="K383" s="4">
        <v>43753.875</v>
      </c>
      <c r="L383" s="3">
        <f t="shared" si="16"/>
        <v>15</v>
      </c>
      <c r="M383" s="3">
        <f t="shared" si="17"/>
        <v>21</v>
      </c>
      <c r="N383" s="3">
        <v>23</v>
      </c>
      <c r="O383" s="3">
        <v>57</v>
      </c>
      <c r="P383" s="3">
        <v>58</v>
      </c>
      <c r="Q383" s="3">
        <v>0</v>
      </c>
      <c r="R383" s="3"/>
      <c r="S383" s="3">
        <f>IF(ISBLANK(Table13[[#This Row],[T1]]),0,IF(Table13[[#This Row],[T1]]&gt;0,1,0))</f>
        <v>0</v>
      </c>
      <c r="T383" s="3">
        <f>IF(ISBLANK(Table13[[#This Row],[T2]]),0,IF(Table13[[#This Row],[T2]]&gt;0,1,0))</f>
        <v>0</v>
      </c>
      <c r="U383" s="3">
        <f>IF(ISBLANK(Table13[[#This Row],[T3]]),0,IF(Table13[[#This Row],[T3]]&gt;0,1,0))</f>
        <v>0</v>
      </c>
      <c r="V383" s="3">
        <f>IF(ISBLANK(Table13[[#This Row],[T4]]),0,IF(Table13[[#This Row],[T4]]&gt;0,1,0))</f>
        <v>0</v>
      </c>
      <c r="W383" s="26">
        <v>61</v>
      </c>
      <c r="X383" s="22">
        <v>11</v>
      </c>
      <c r="Y383" s="3">
        <v>0.8</v>
      </c>
      <c r="Z383" s="3"/>
      <c r="AB383" s="30">
        <v>353</v>
      </c>
      <c r="AC383" s="30">
        <v>1.1638374600992036</v>
      </c>
      <c r="AD383" s="30">
        <v>-6.3837460099203547E-2</v>
      </c>
    </row>
    <row r="384" spans="1:30">
      <c r="A384" s="4">
        <v>43753.916666666664</v>
      </c>
      <c r="B384">
        <v>43753</v>
      </c>
      <c r="C384" s="3">
        <v>0.91666666666666663</v>
      </c>
      <c r="D384" s="3">
        <v>22</v>
      </c>
      <c r="E384" s="3">
        <v>15</v>
      </c>
      <c r="F384" s="3">
        <v>0.2</v>
      </c>
      <c r="G384" s="5">
        <v>0.4</v>
      </c>
      <c r="H384" s="3">
        <v>0.60000000000000009</v>
      </c>
      <c r="I384" s="3">
        <v>1.55139</v>
      </c>
      <c r="J384" s="12">
        <f t="shared" si="15"/>
        <v>1.1791666666666667</v>
      </c>
      <c r="K384" s="4">
        <v>43753.916666666664</v>
      </c>
      <c r="L384" s="3">
        <f t="shared" si="16"/>
        <v>15</v>
      </c>
      <c r="M384" s="3">
        <f t="shared" si="17"/>
        <v>22</v>
      </c>
      <c r="N384" s="3">
        <v>58</v>
      </c>
      <c r="O384" s="3">
        <v>58</v>
      </c>
      <c r="P384" s="3">
        <v>58</v>
      </c>
      <c r="Q384" s="3">
        <v>0</v>
      </c>
      <c r="R384" s="3"/>
      <c r="S384" s="3">
        <f>IF(ISBLANK(Table13[[#This Row],[T1]]),0,IF(Table13[[#This Row],[T1]]&gt;0,1,0))</f>
        <v>1</v>
      </c>
      <c r="T384" s="3">
        <f>IF(ISBLANK(Table13[[#This Row],[T2]]),0,IF(Table13[[#This Row],[T2]]&gt;0,1,0))</f>
        <v>1</v>
      </c>
      <c r="U384" s="3">
        <f>IF(ISBLANK(Table13[[#This Row],[T3]]),0,IF(Table13[[#This Row],[T3]]&gt;0,1,0))</f>
        <v>0</v>
      </c>
      <c r="V384" s="3">
        <f>IF(ISBLANK(Table13[[#This Row],[T4]]),0,IF(Table13[[#This Row],[T4]]&gt;0,1,0))</f>
        <v>0</v>
      </c>
      <c r="W384" s="25">
        <v>60</v>
      </c>
      <c r="X384" s="23">
        <v>13</v>
      </c>
      <c r="Y384" s="3">
        <v>0.60000000000000009</v>
      </c>
      <c r="Z384" s="3"/>
      <c r="AB384" s="30">
        <v>354</v>
      </c>
      <c r="AC384" s="30">
        <v>1.2802025554881917</v>
      </c>
      <c r="AD384" s="30">
        <v>0.21979744451180827</v>
      </c>
    </row>
    <row r="385" spans="1:30">
      <c r="A385" s="4">
        <v>43753.958333333336</v>
      </c>
      <c r="B385">
        <v>43753</v>
      </c>
      <c r="C385" s="3">
        <v>0.95833333333333337</v>
      </c>
      <c r="D385" s="3">
        <v>23</v>
      </c>
      <c r="E385" s="3">
        <v>15</v>
      </c>
      <c r="F385" s="3">
        <v>0.2</v>
      </c>
      <c r="G385" s="5">
        <v>0.2</v>
      </c>
      <c r="H385" s="3">
        <v>0.4</v>
      </c>
      <c r="I385" s="3">
        <v>1.55139</v>
      </c>
      <c r="J385" s="12">
        <f t="shared" si="15"/>
        <v>1.2249999999999999</v>
      </c>
      <c r="K385" s="4">
        <v>43753.958333333336</v>
      </c>
      <c r="L385" s="3">
        <f t="shared" si="16"/>
        <v>15</v>
      </c>
      <c r="M385" s="3">
        <f t="shared" si="17"/>
        <v>23</v>
      </c>
      <c r="N385" s="3">
        <v>57</v>
      </c>
      <c r="O385" s="3">
        <v>57</v>
      </c>
      <c r="P385" s="3">
        <v>57</v>
      </c>
      <c r="Q385" s="3">
        <v>0</v>
      </c>
      <c r="R385" s="3"/>
      <c r="S385" s="3">
        <f>IF(ISBLANK(Table13[[#This Row],[T1]]),0,IF(Table13[[#This Row],[T1]]&gt;0,1,0))</f>
        <v>1</v>
      </c>
      <c r="T385" s="3">
        <f>IF(ISBLANK(Table13[[#This Row],[T2]]),0,IF(Table13[[#This Row],[T2]]&gt;0,1,0))</f>
        <v>1</v>
      </c>
      <c r="U385" s="3">
        <f>IF(ISBLANK(Table13[[#This Row],[T3]]),0,IF(Table13[[#This Row],[T3]]&gt;0,1,0))</f>
        <v>1</v>
      </c>
      <c r="V385" s="3">
        <f>IF(ISBLANK(Table13[[#This Row],[T4]]),0,IF(Table13[[#This Row],[T4]]&gt;0,1,0))</f>
        <v>0</v>
      </c>
      <c r="W385" s="26">
        <v>59</v>
      </c>
      <c r="X385" s="22">
        <v>21</v>
      </c>
      <c r="Y385" s="3">
        <v>0.4</v>
      </c>
      <c r="Z385" s="3"/>
      <c r="AB385" s="30">
        <v>355</v>
      </c>
      <c r="AC385" s="30">
        <v>1.4209753438713697</v>
      </c>
      <c r="AD385" s="30">
        <v>-2.0975343871369789E-2</v>
      </c>
    </row>
    <row r="386" spans="1:30">
      <c r="A386" s="4">
        <v>43754</v>
      </c>
      <c r="B386">
        <v>43754</v>
      </c>
      <c r="C386" s="3">
        <v>0</v>
      </c>
      <c r="D386" s="3">
        <v>0</v>
      </c>
      <c r="E386" s="3">
        <v>16</v>
      </c>
      <c r="F386" s="3">
        <v>1.2</v>
      </c>
      <c r="G386" s="5">
        <v>0.2</v>
      </c>
      <c r="H386" s="3">
        <v>1.4</v>
      </c>
      <c r="I386" s="3">
        <v>1.55139</v>
      </c>
      <c r="J386" s="12">
        <f t="shared" ref="J386:J449" si="18">AVERAGE(H386:H409)</f>
        <v>1.3208333333333331</v>
      </c>
      <c r="K386" s="4">
        <v>43754</v>
      </c>
      <c r="L386" s="3">
        <f t="shared" ref="L386:L449" si="19">DAY(K386)</f>
        <v>16</v>
      </c>
      <c r="M386" s="3">
        <f t="shared" ref="M386:M449" si="20">HOUR(K386)</f>
        <v>0</v>
      </c>
      <c r="N386" s="3">
        <v>58</v>
      </c>
      <c r="O386" s="3">
        <v>58</v>
      </c>
      <c r="P386" s="3">
        <v>58</v>
      </c>
      <c r="Q386" s="3">
        <v>0</v>
      </c>
      <c r="R386" s="3"/>
      <c r="S386" s="3">
        <f>IF(ISBLANK(Table13[[#This Row],[T1]]),0,IF(Table13[[#This Row],[T1]]&gt;0,1,0))</f>
        <v>1</v>
      </c>
      <c r="T386" s="3">
        <f>IF(ISBLANK(Table13[[#This Row],[T2]]),0,IF(Table13[[#This Row],[T2]]&gt;0,1,0))</f>
        <v>1</v>
      </c>
      <c r="U386" s="3">
        <f>IF(ISBLANK(Table13[[#This Row],[T3]]),0,IF(Table13[[#This Row],[T3]]&gt;0,1,0))</f>
        <v>1</v>
      </c>
      <c r="V386" s="3">
        <f>IF(ISBLANK(Table13[[#This Row],[T4]]),0,IF(Table13[[#This Row],[T4]]&gt;0,1,0))</f>
        <v>0</v>
      </c>
      <c r="W386" s="25">
        <v>59</v>
      </c>
      <c r="X386" s="23">
        <v>11</v>
      </c>
      <c r="Y386" s="3">
        <v>1.4</v>
      </c>
      <c r="Z386" s="3"/>
      <c r="AB386" s="30">
        <v>356</v>
      </c>
      <c r="AC386" s="30">
        <v>1.2764416619057724</v>
      </c>
      <c r="AD386" s="30">
        <v>-0.27644166190577235</v>
      </c>
    </row>
    <row r="387" spans="1:30">
      <c r="A387" s="4">
        <v>43754.041666666664</v>
      </c>
      <c r="B387">
        <v>43754</v>
      </c>
      <c r="C387" s="3">
        <v>4.1666666666666664E-2</v>
      </c>
      <c r="D387" s="3">
        <v>1</v>
      </c>
      <c r="E387" s="3">
        <v>16</v>
      </c>
      <c r="F387" s="3">
        <v>0.2</v>
      </c>
      <c r="G387" s="5">
        <v>0.3</v>
      </c>
      <c r="H387" s="3">
        <v>0.5</v>
      </c>
      <c r="I387" s="3">
        <v>1.55139</v>
      </c>
      <c r="J387" s="12">
        <f t="shared" si="18"/>
        <v>1.2833333333333332</v>
      </c>
      <c r="K387" s="4">
        <v>43754.041666666664</v>
      </c>
      <c r="L387" s="3">
        <f t="shared" si="19"/>
        <v>16</v>
      </c>
      <c r="M387" s="3">
        <f t="shared" si="20"/>
        <v>1</v>
      </c>
      <c r="N387" s="3">
        <v>58</v>
      </c>
      <c r="O387" s="3">
        <v>58</v>
      </c>
      <c r="P387" s="3">
        <v>58</v>
      </c>
      <c r="Q387" s="3">
        <v>0</v>
      </c>
      <c r="R387" s="3"/>
      <c r="S387" s="3">
        <f>IF(ISBLANK(Table13[[#This Row],[T1]]),0,IF(Table13[[#This Row],[T1]]&gt;0,1,0))</f>
        <v>1</v>
      </c>
      <c r="T387" s="3">
        <f>IF(ISBLANK(Table13[[#This Row],[T2]]),0,IF(Table13[[#This Row],[T2]]&gt;0,1,0))</f>
        <v>1</v>
      </c>
      <c r="U387" s="3">
        <f>IF(ISBLANK(Table13[[#This Row],[T3]]),0,IF(Table13[[#This Row],[T3]]&gt;0,1,0))</f>
        <v>1</v>
      </c>
      <c r="V387" s="3">
        <f>IF(ISBLANK(Table13[[#This Row],[T4]]),0,IF(Table13[[#This Row],[T4]]&gt;0,1,0))</f>
        <v>0</v>
      </c>
      <c r="W387" s="26">
        <v>61</v>
      </c>
      <c r="X387" s="22">
        <v>13</v>
      </c>
      <c r="Y387" s="3">
        <v>0.5</v>
      </c>
      <c r="Z387" s="3"/>
      <c r="AB387" s="30">
        <v>357</v>
      </c>
      <c r="AC387" s="30">
        <v>1.2871040979750343</v>
      </c>
      <c r="AD387" s="30">
        <v>-0.48710409797503429</v>
      </c>
    </row>
    <row r="388" spans="1:30">
      <c r="A388" s="4">
        <v>43754.083333333336</v>
      </c>
      <c r="B388">
        <v>43754</v>
      </c>
      <c r="C388" s="3">
        <v>8.3333333333333329E-2</v>
      </c>
      <c r="D388" s="3">
        <v>2</v>
      </c>
      <c r="E388" s="3">
        <v>16</v>
      </c>
      <c r="F388" s="3">
        <v>0.3</v>
      </c>
      <c r="G388" s="5">
        <v>0.2</v>
      </c>
      <c r="H388" s="3">
        <v>0.5</v>
      </c>
      <c r="I388" s="3">
        <v>1.55139</v>
      </c>
      <c r="J388" s="12">
        <f t="shared" si="18"/>
        <v>1.2874999999999999</v>
      </c>
      <c r="K388" s="4">
        <v>43754.083333333336</v>
      </c>
      <c r="L388" s="3">
        <f t="shared" si="19"/>
        <v>16</v>
      </c>
      <c r="M388" s="3">
        <f t="shared" si="20"/>
        <v>2</v>
      </c>
      <c r="N388" s="3">
        <v>58</v>
      </c>
      <c r="O388" s="3">
        <v>58</v>
      </c>
      <c r="P388" s="3">
        <v>58</v>
      </c>
      <c r="Q388" s="3">
        <v>0</v>
      </c>
      <c r="R388" s="3"/>
      <c r="S388" s="3">
        <f>IF(ISBLANK(Table13[[#This Row],[T1]]),0,IF(Table13[[#This Row],[T1]]&gt;0,1,0))</f>
        <v>1</v>
      </c>
      <c r="T388" s="3">
        <f>IF(ISBLANK(Table13[[#This Row],[T2]]),0,IF(Table13[[#This Row],[T2]]&gt;0,1,0))</f>
        <v>1</v>
      </c>
      <c r="U388" s="3">
        <f>IF(ISBLANK(Table13[[#This Row],[T3]]),0,IF(Table13[[#This Row],[T3]]&gt;0,1,0))</f>
        <v>1</v>
      </c>
      <c r="V388" s="3">
        <f>IF(ISBLANK(Table13[[#This Row],[T4]]),0,IF(Table13[[#This Row],[T4]]&gt;0,1,0))</f>
        <v>0</v>
      </c>
      <c r="W388" s="25">
        <v>60</v>
      </c>
      <c r="X388" s="23">
        <v>13</v>
      </c>
      <c r="Y388" s="3">
        <v>0.5</v>
      </c>
      <c r="Z388" s="3"/>
      <c r="AB388" s="30">
        <v>358</v>
      </c>
      <c r="AC388" s="30">
        <v>1.2977665340442963</v>
      </c>
      <c r="AD388" s="30">
        <v>1.5022334659557035</v>
      </c>
    </row>
    <row r="389" spans="1:30">
      <c r="A389" s="4">
        <v>43754.125</v>
      </c>
      <c r="B389">
        <v>43754</v>
      </c>
      <c r="C389" s="3">
        <v>0.125</v>
      </c>
      <c r="D389" s="3">
        <v>3</v>
      </c>
      <c r="E389" s="3">
        <v>16</v>
      </c>
      <c r="F389" s="3">
        <v>0.2</v>
      </c>
      <c r="G389" s="5">
        <v>0.2</v>
      </c>
      <c r="H389" s="3">
        <v>0.4</v>
      </c>
      <c r="I389" s="3">
        <v>1.55139</v>
      </c>
      <c r="J389" s="12">
        <f t="shared" si="18"/>
        <v>1.2958333333333332</v>
      </c>
      <c r="K389" s="4">
        <v>43754.125</v>
      </c>
      <c r="L389" s="3">
        <f t="shared" si="19"/>
        <v>16</v>
      </c>
      <c r="M389" s="3">
        <f t="shared" si="20"/>
        <v>3</v>
      </c>
      <c r="N389" s="3">
        <v>57</v>
      </c>
      <c r="O389" s="3">
        <v>57</v>
      </c>
      <c r="P389" s="3">
        <v>57</v>
      </c>
      <c r="Q389" s="3">
        <v>0</v>
      </c>
      <c r="R389" s="3"/>
      <c r="S389" s="3">
        <f>IF(ISBLANK(Table13[[#This Row],[T1]]),0,IF(Table13[[#This Row],[T1]]&gt;0,1,0))</f>
        <v>1</v>
      </c>
      <c r="T389" s="3">
        <f>IF(ISBLANK(Table13[[#This Row],[T2]]),0,IF(Table13[[#This Row],[T2]]&gt;0,1,0))</f>
        <v>1</v>
      </c>
      <c r="U389" s="3">
        <f>IF(ISBLANK(Table13[[#This Row],[T3]]),0,IF(Table13[[#This Row],[T3]]&gt;0,1,0))</f>
        <v>1</v>
      </c>
      <c r="V389" s="3">
        <f>IF(ISBLANK(Table13[[#This Row],[T4]]),0,IF(Table13[[#This Row],[T4]]&gt;0,1,0))</f>
        <v>0</v>
      </c>
      <c r="W389" s="26">
        <v>60</v>
      </c>
      <c r="X389" s="22">
        <v>13</v>
      </c>
      <c r="Y389" s="3">
        <v>0.4</v>
      </c>
      <c r="Z389" s="3"/>
      <c r="AB389" s="30">
        <v>359</v>
      </c>
      <c r="AC389" s="30">
        <v>1.3084289701135579</v>
      </c>
      <c r="AD389" s="30">
        <v>1.5915710298864425</v>
      </c>
    </row>
    <row r="390" spans="1:30">
      <c r="A390" s="4">
        <v>43754.166666666664</v>
      </c>
      <c r="B390">
        <v>43754</v>
      </c>
      <c r="C390" s="3">
        <v>0.16666666666666666</v>
      </c>
      <c r="D390" s="3">
        <v>4</v>
      </c>
      <c r="E390" s="3">
        <v>16</v>
      </c>
      <c r="F390" s="3">
        <v>0.4</v>
      </c>
      <c r="G390" s="5">
        <v>0.2</v>
      </c>
      <c r="H390" s="3">
        <v>0.60000000000000009</v>
      </c>
      <c r="I390" s="3">
        <v>1.55139</v>
      </c>
      <c r="J390" s="12">
        <f t="shared" si="18"/>
        <v>1.2958333333333332</v>
      </c>
      <c r="K390" s="4">
        <v>43754.166666666664</v>
      </c>
      <c r="L390" s="3">
        <f t="shared" si="19"/>
        <v>16</v>
      </c>
      <c r="M390" s="3">
        <f t="shared" si="20"/>
        <v>4</v>
      </c>
      <c r="N390" s="3">
        <v>58</v>
      </c>
      <c r="O390" s="3">
        <v>58</v>
      </c>
      <c r="P390" s="3">
        <v>58</v>
      </c>
      <c r="Q390" s="3">
        <v>0</v>
      </c>
      <c r="R390" s="3"/>
      <c r="S390" s="3">
        <f>IF(ISBLANK(Table13[[#This Row],[T1]]),0,IF(Table13[[#This Row],[T1]]&gt;0,1,0))</f>
        <v>1</v>
      </c>
      <c r="T390" s="3">
        <f>IF(ISBLANK(Table13[[#This Row],[T2]]),0,IF(Table13[[#This Row],[T2]]&gt;0,1,0))</f>
        <v>1</v>
      </c>
      <c r="U390" s="3">
        <f>IF(ISBLANK(Table13[[#This Row],[T3]]),0,IF(Table13[[#This Row],[T3]]&gt;0,1,0))</f>
        <v>1</v>
      </c>
      <c r="V390" s="3">
        <f>IF(ISBLANK(Table13[[#This Row],[T4]]),0,IF(Table13[[#This Row],[T4]]&gt;0,1,0))</f>
        <v>0</v>
      </c>
      <c r="W390" s="25">
        <v>61</v>
      </c>
      <c r="X390" s="23">
        <v>13</v>
      </c>
      <c r="Y390" s="3">
        <v>0.60000000000000009</v>
      </c>
      <c r="Z390" s="3"/>
      <c r="AB390" s="30">
        <v>360</v>
      </c>
      <c r="AC390" s="30">
        <v>1.3297538422520818</v>
      </c>
      <c r="AD390" s="30">
        <v>-0.22975384225208173</v>
      </c>
    </row>
    <row r="391" spans="1:30">
      <c r="A391" s="4">
        <v>43754.208333333336</v>
      </c>
      <c r="B391">
        <v>43754</v>
      </c>
      <c r="C391" s="3">
        <v>0.20833333333333334</v>
      </c>
      <c r="D391" s="3">
        <v>5</v>
      </c>
      <c r="E391" s="3">
        <v>16</v>
      </c>
      <c r="F391" s="3">
        <v>0.2</v>
      </c>
      <c r="G391" s="5">
        <v>0.5</v>
      </c>
      <c r="H391" s="3">
        <v>0.7</v>
      </c>
      <c r="I391" s="3">
        <v>1.55139</v>
      </c>
      <c r="J391" s="12">
        <f t="shared" si="18"/>
        <v>1.2874999999999999</v>
      </c>
      <c r="K391" s="4">
        <v>43754.208333333336</v>
      </c>
      <c r="L391" s="3">
        <f t="shared" si="19"/>
        <v>16</v>
      </c>
      <c r="M391" s="3">
        <f t="shared" si="20"/>
        <v>5</v>
      </c>
      <c r="N391" s="3">
        <v>58</v>
      </c>
      <c r="O391" s="3">
        <v>58</v>
      </c>
      <c r="P391" s="3">
        <v>58</v>
      </c>
      <c r="Q391" s="3">
        <v>0</v>
      </c>
      <c r="R391" s="3"/>
      <c r="S391" s="3">
        <f>IF(ISBLANK(Table13[[#This Row],[T1]]),0,IF(Table13[[#This Row],[T1]]&gt;0,1,0))</f>
        <v>1</v>
      </c>
      <c r="T391" s="3">
        <f>IF(ISBLANK(Table13[[#This Row],[T2]]),0,IF(Table13[[#This Row],[T2]]&gt;0,1,0))</f>
        <v>1</v>
      </c>
      <c r="U391" s="3">
        <f>IF(ISBLANK(Table13[[#This Row],[T3]]),0,IF(Table13[[#This Row],[T3]]&gt;0,1,0))</f>
        <v>1</v>
      </c>
      <c r="V391" s="3">
        <f>IF(ISBLANK(Table13[[#This Row],[T4]]),0,IF(Table13[[#This Row],[T4]]&gt;0,1,0))</f>
        <v>0</v>
      </c>
      <c r="W391" s="26">
        <v>62</v>
      </c>
      <c r="X391" s="22">
        <v>13</v>
      </c>
      <c r="Y391" s="3">
        <v>0.7</v>
      </c>
      <c r="Z391" s="3"/>
      <c r="AB391" s="30">
        <v>361</v>
      </c>
      <c r="AC391" s="30">
        <v>1.3297538422520818</v>
      </c>
      <c r="AD391" s="30">
        <v>-0.72975384225208173</v>
      </c>
    </row>
    <row r="392" spans="1:30">
      <c r="A392" s="4">
        <v>43754.25</v>
      </c>
      <c r="B392">
        <v>43754</v>
      </c>
      <c r="C392" s="3">
        <v>0.25</v>
      </c>
      <c r="D392" s="3">
        <v>6</v>
      </c>
      <c r="E392" s="3">
        <v>16</v>
      </c>
      <c r="F392" s="3">
        <v>0.7</v>
      </c>
      <c r="G392" s="5">
        <v>1.5</v>
      </c>
      <c r="H392" s="3">
        <v>2.2000000000000002</v>
      </c>
      <c r="I392" s="3">
        <v>1.55139</v>
      </c>
      <c r="J392" s="12">
        <f t="shared" si="18"/>
        <v>1.2749999999999999</v>
      </c>
      <c r="K392" s="4">
        <v>43754.25</v>
      </c>
      <c r="L392" s="3">
        <f t="shared" si="19"/>
        <v>16</v>
      </c>
      <c r="M392" s="3">
        <f t="shared" si="20"/>
        <v>6</v>
      </c>
      <c r="N392" s="3">
        <v>58</v>
      </c>
      <c r="O392" s="3">
        <v>58</v>
      </c>
      <c r="P392" s="3">
        <v>58</v>
      </c>
      <c r="Q392" s="3">
        <v>0</v>
      </c>
      <c r="R392" s="3"/>
      <c r="S392" s="3">
        <f>IF(ISBLANK(Table13[[#This Row],[T1]]),0,IF(Table13[[#This Row],[T1]]&gt;0,1,0))</f>
        <v>1</v>
      </c>
      <c r="T392" s="3">
        <f>IF(ISBLANK(Table13[[#This Row],[T2]]),0,IF(Table13[[#This Row],[T2]]&gt;0,1,0))</f>
        <v>1</v>
      </c>
      <c r="U392" s="3">
        <f>IF(ISBLANK(Table13[[#This Row],[T3]]),0,IF(Table13[[#This Row],[T3]]&gt;0,1,0))</f>
        <v>1</v>
      </c>
      <c r="V392" s="3">
        <f>IF(ISBLANK(Table13[[#This Row],[T4]]),0,IF(Table13[[#This Row],[T4]]&gt;0,1,0))</f>
        <v>0</v>
      </c>
      <c r="W392" s="25">
        <v>62</v>
      </c>
      <c r="X392" s="23">
        <v>13</v>
      </c>
      <c r="Y392" s="3">
        <v>2.2000000000000002</v>
      </c>
      <c r="Z392" s="3"/>
      <c r="AB392" s="30">
        <v>362</v>
      </c>
      <c r="AC392" s="30">
        <v>1.3724035865291291</v>
      </c>
      <c r="AD392" s="30">
        <v>-0.97240358652912906</v>
      </c>
    </row>
    <row r="393" spans="1:30">
      <c r="A393" s="4">
        <v>43754.291666666664</v>
      </c>
      <c r="B393">
        <v>43754</v>
      </c>
      <c r="C393" s="3">
        <v>0.29166666666666669</v>
      </c>
      <c r="D393" s="3">
        <v>7</v>
      </c>
      <c r="E393" s="3">
        <v>16</v>
      </c>
      <c r="F393" s="3">
        <v>0.7</v>
      </c>
      <c r="G393" s="5">
        <v>2.9</v>
      </c>
      <c r="H393" s="3">
        <v>3.5999999999999996</v>
      </c>
      <c r="I393" s="3">
        <v>1.55139</v>
      </c>
      <c r="J393" s="12">
        <f t="shared" si="18"/>
        <v>1.2124999999999997</v>
      </c>
      <c r="K393" s="4">
        <v>43754.291666666664</v>
      </c>
      <c r="L393" s="3">
        <f t="shared" si="19"/>
        <v>16</v>
      </c>
      <c r="M393" s="3">
        <f t="shared" si="20"/>
        <v>7</v>
      </c>
      <c r="N393" s="3">
        <v>57</v>
      </c>
      <c r="O393" s="3">
        <v>57</v>
      </c>
      <c r="P393" s="3">
        <v>41</v>
      </c>
      <c r="Q393" s="3">
        <v>0</v>
      </c>
      <c r="R393" s="3"/>
      <c r="S393" s="3">
        <f>IF(ISBLANK(Table13[[#This Row],[T1]]),0,IF(Table13[[#This Row],[T1]]&gt;0,1,0))</f>
        <v>1</v>
      </c>
      <c r="T393" s="3">
        <f>IF(ISBLANK(Table13[[#This Row],[T2]]),0,IF(Table13[[#This Row],[T2]]&gt;0,1,0))</f>
        <v>1</v>
      </c>
      <c r="U393" s="3">
        <f>IF(ISBLANK(Table13[[#This Row],[T3]]),0,IF(Table13[[#This Row],[T3]]&gt;0,1,0))</f>
        <v>1</v>
      </c>
      <c r="V393" s="3">
        <f>IF(ISBLANK(Table13[[#This Row],[T4]]),0,IF(Table13[[#This Row],[T4]]&gt;0,1,0))</f>
        <v>0</v>
      </c>
      <c r="W393" s="26">
        <v>63</v>
      </c>
      <c r="X393" s="22">
        <v>13</v>
      </c>
      <c r="Y393" s="3">
        <v>3.5999999999999996</v>
      </c>
      <c r="Z393" s="3"/>
      <c r="AB393" s="30">
        <v>363</v>
      </c>
      <c r="AC393" s="30">
        <v>1.3830660225983908</v>
      </c>
      <c r="AD393" s="30">
        <v>-0.78306602259839075</v>
      </c>
    </row>
    <row r="394" spans="1:30">
      <c r="A394" s="4">
        <v>43754.333333333336</v>
      </c>
      <c r="B394">
        <v>43754</v>
      </c>
      <c r="C394" s="3">
        <v>0.33333333333333331</v>
      </c>
      <c r="D394" s="3">
        <v>8</v>
      </c>
      <c r="E394" s="3">
        <v>16</v>
      </c>
      <c r="F394" s="3">
        <v>1.3</v>
      </c>
      <c r="G394" s="5">
        <v>1.2</v>
      </c>
      <c r="H394" s="3">
        <v>2.5</v>
      </c>
      <c r="I394" s="3">
        <v>1.55139</v>
      </c>
      <c r="J394" s="12">
        <f t="shared" si="18"/>
        <v>1.2166666666666666</v>
      </c>
      <c r="K394" s="4">
        <v>43754.333333333336</v>
      </c>
      <c r="L394" s="3">
        <f t="shared" si="19"/>
        <v>16</v>
      </c>
      <c r="M394" s="3">
        <f t="shared" si="20"/>
        <v>8</v>
      </c>
      <c r="N394" s="3">
        <v>58</v>
      </c>
      <c r="O394" s="3">
        <v>15</v>
      </c>
      <c r="P394" s="3">
        <v>0</v>
      </c>
      <c r="Q394" s="3">
        <v>0</v>
      </c>
      <c r="R394" s="3"/>
      <c r="S394" s="3">
        <f>IF(ISBLANK(Table13[[#This Row],[T1]]),0,IF(Table13[[#This Row],[T1]]&gt;0,1,0))</f>
        <v>1</v>
      </c>
      <c r="T394" s="3">
        <f>IF(ISBLANK(Table13[[#This Row],[T2]]),0,IF(Table13[[#This Row],[T2]]&gt;0,1,0))</f>
        <v>1</v>
      </c>
      <c r="U394" s="3">
        <f>IF(ISBLANK(Table13[[#This Row],[T3]]),0,IF(Table13[[#This Row],[T3]]&gt;0,1,0))</f>
        <v>1</v>
      </c>
      <c r="V394" s="3">
        <f>IF(ISBLANK(Table13[[#This Row],[T4]]),0,IF(Table13[[#This Row],[T4]]&gt;0,1,0))</f>
        <v>0</v>
      </c>
      <c r="W394" s="25">
        <v>64</v>
      </c>
      <c r="X394" s="23">
        <v>13</v>
      </c>
      <c r="Y394" s="3">
        <v>2.5</v>
      </c>
      <c r="Z394" s="3"/>
      <c r="AB394" s="30">
        <v>364</v>
      </c>
      <c r="AC394" s="30">
        <v>1.4043908947369146</v>
      </c>
      <c r="AD394" s="30">
        <v>-1.0043908947369147</v>
      </c>
    </row>
    <row r="395" spans="1:30">
      <c r="A395" s="4">
        <v>43754.375</v>
      </c>
      <c r="B395">
        <v>43754</v>
      </c>
      <c r="C395" s="3">
        <v>0.375</v>
      </c>
      <c r="D395" s="3">
        <v>9</v>
      </c>
      <c r="E395" s="3">
        <v>16</v>
      </c>
      <c r="F395" s="3">
        <v>0.9</v>
      </c>
      <c r="G395" s="5">
        <v>0.4</v>
      </c>
      <c r="H395" s="3">
        <v>1.3</v>
      </c>
      <c r="I395" s="3">
        <v>1.55139</v>
      </c>
      <c r="J395" s="12">
        <f t="shared" si="18"/>
        <v>1.1291666666666664</v>
      </c>
      <c r="K395" s="4">
        <v>43754.375</v>
      </c>
      <c r="L395" s="3">
        <f t="shared" si="19"/>
        <v>16</v>
      </c>
      <c r="M395" s="3">
        <f t="shared" si="20"/>
        <v>9</v>
      </c>
      <c r="N395" s="3">
        <v>2</v>
      </c>
      <c r="O395" s="3">
        <v>0</v>
      </c>
      <c r="P395" s="3">
        <v>0</v>
      </c>
      <c r="Q395" s="3">
        <v>0</v>
      </c>
      <c r="R395" s="3"/>
      <c r="S395" s="3">
        <f>IF(ISBLANK(Table13[[#This Row],[T1]]),0,IF(Table13[[#This Row],[T1]]&gt;0,1,0))</f>
        <v>0</v>
      </c>
      <c r="T395" s="3">
        <f>IF(ISBLANK(Table13[[#This Row],[T2]]),0,IF(Table13[[#This Row],[T2]]&gt;0,1,0))</f>
        <v>0</v>
      </c>
      <c r="U395" s="3">
        <f>IF(ISBLANK(Table13[[#This Row],[T3]]),0,IF(Table13[[#This Row],[T3]]&gt;0,1,0))</f>
        <v>0</v>
      </c>
      <c r="V395" s="3">
        <f>IF(ISBLANK(Table13[[#This Row],[T4]]),0,IF(Table13[[#This Row],[T4]]&gt;0,1,0))</f>
        <v>0</v>
      </c>
      <c r="W395" s="26">
        <v>65</v>
      </c>
      <c r="X395" s="22">
        <v>8</v>
      </c>
      <c r="Y395" s="3">
        <v>1.3</v>
      </c>
      <c r="Z395" s="3"/>
      <c r="AB395" s="30">
        <v>365</v>
      </c>
      <c r="AC395" s="30">
        <v>1.4043908947369146</v>
      </c>
      <c r="AD395" s="30">
        <v>-1.0043908947369147</v>
      </c>
    </row>
    <row r="396" spans="1:30">
      <c r="A396" s="4">
        <v>43754.416666666664</v>
      </c>
      <c r="B396">
        <v>43754</v>
      </c>
      <c r="C396" s="3">
        <v>0.41666666666666669</v>
      </c>
      <c r="D396" s="3">
        <v>10</v>
      </c>
      <c r="E396" s="3">
        <v>16</v>
      </c>
      <c r="F396" s="3">
        <v>0.4</v>
      </c>
      <c r="G396" s="5">
        <v>0.2</v>
      </c>
      <c r="H396" s="3">
        <v>0.60000000000000009</v>
      </c>
      <c r="I396" s="3">
        <v>1.55139</v>
      </c>
      <c r="J396" s="12">
        <f t="shared" si="18"/>
        <v>1.1541666666666663</v>
      </c>
      <c r="K396" s="4">
        <v>43754.416666666664</v>
      </c>
      <c r="L396" s="3">
        <f t="shared" si="19"/>
        <v>16</v>
      </c>
      <c r="M396" s="3">
        <f t="shared" si="20"/>
        <v>10</v>
      </c>
      <c r="N396" s="3"/>
      <c r="O396" s="3"/>
      <c r="P396" s="3"/>
      <c r="Q396" s="3"/>
      <c r="R396" s="3"/>
      <c r="S396" s="3">
        <f>IF(ISBLANK(Table13[[#This Row],[T1]]),0,IF(Table13[[#This Row],[T1]]&gt;0,1,0))</f>
        <v>0</v>
      </c>
      <c r="T396" s="3">
        <f>IF(ISBLANK(Table13[[#This Row],[T2]]),0,IF(Table13[[#This Row],[T2]]&gt;0,1,0))</f>
        <v>0</v>
      </c>
      <c r="U396" s="3">
        <f>IF(ISBLANK(Table13[[#This Row],[T3]]),0,IF(Table13[[#This Row],[T3]]&gt;0,1,0))</f>
        <v>0</v>
      </c>
      <c r="V396" s="3">
        <f>IF(ISBLANK(Table13[[#This Row],[T4]]),0,IF(Table13[[#This Row],[T4]]&gt;0,1,0))</f>
        <v>0</v>
      </c>
      <c r="W396" s="25">
        <v>64</v>
      </c>
      <c r="X396" s="23">
        <v>5</v>
      </c>
      <c r="Y396" s="3">
        <v>0.60000000000000009</v>
      </c>
      <c r="Z396" s="3"/>
      <c r="AB396" s="30">
        <v>366</v>
      </c>
      <c r="AC396" s="30">
        <v>1.4043908947369146</v>
      </c>
      <c r="AD396" s="30">
        <v>-0.20439089473691463</v>
      </c>
    </row>
    <row r="397" spans="1:30">
      <c r="A397" s="4">
        <v>43754.458333333336</v>
      </c>
      <c r="B397">
        <v>43754</v>
      </c>
      <c r="C397" s="3">
        <v>0.45833333333333331</v>
      </c>
      <c r="D397" s="3">
        <v>11</v>
      </c>
      <c r="E397" s="3">
        <v>16</v>
      </c>
      <c r="F397" s="3">
        <v>0.4</v>
      </c>
      <c r="G397" s="5">
        <v>0.2</v>
      </c>
      <c r="H397" s="3">
        <v>0.60000000000000009</v>
      </c>
      <c r="I397" s="3">
        <v>1.55139</v>
      </c>
      <c r="J397" s="12">
        <f t="shared" si="18"/>
        <v>1.1458333333333328</v>
      </c>
      <c r="K397" s="4">
        <v>43754.458333333336</v>
      </c>
      <c r="L397" s="3">
        <f t="shared" si="19"/>
        <v>16</v>
      </c>
      <c r="M397" s="3">
        <f t="shared" si="20"/>
        <v>11</v>
      </c>
      <c r="N397" s="3"/>
      <c r="O397" s="3"/>
      <c r="P397" s="3"/>
      <c r="Q397" s="3"/>
      <c r="R397" s="3"/>
      <c r="S397" s="3">
        <f>IF(ISBLANK(Table13[[#This Row],[T1]]),0,IF(Table13[[#This Row],[T1]]&gt;0,1,0))</f>
        <v>0</v>
      </c>
      <c r="T397" s="3">
        <f>IF(ISBLANK(Table13[[#This Row],[T2]]),0,IF(Table13[[#This Row],[T2]]&gt;0,1,0))</f>
        <v>0</v>
      </c>
      <c r="U397" s="3">
        <f>IF(ISBLANK(Table13[[#This Row],[T3]]),0,IF(Table13[[#This Row],[T3]]&gt;0,1,0))</f>
        <v>0</v>
      </c>
      <c r="V397" s="3">
        <f>IF(ISBLANK(Table13[[#This Row],[T4]]),0,IF(Table13[[#This Row],[T4]]&gt;0,1,0))</f>
        <v>0</v>
      </c>
      <c r="W397" s="26">
        <v>62</v>
      </c>
      <c r="X397" s="22">
        <v>2</v>
      </c>
      <c r="Y397" s="3">
        <v>0.60000000000000009</v>
      </c>
      <c r="Z397" s="3"/>
      <c r="AB397" s="30">
        <v>367</v>
      </c>
      <c r="AC397" s="30">
        <v>1.4043908947369146</v>
      </c>
      <c r="AD397" s="30">
        <v>-0.20439089473691463</v>
      </c>
    </row>
    <row r="398" spans="1:30">
      <c r="A398" s="4">
        <v>43754.5</v>
      </c>
      <c r="B398">
        <v>43754</v>
      </c>
      <c r="C398" s="3">
        <v>0.5</v>
      </c>
      <c r="D398" s="3">
        <v>12</v>
      </c>
      <c r="E398" s="3">
        <v>16</v>
      </c>
      <c r="F398" s="3">
        <v>0.4</v>
      </c>
      <c r="G398" s="5">
        <v>0.3</v>
      </c>
      <c r="H398" s="3">
        <v>0.7</v>
      </c>
      <c r="I398" s="3">
        <v>1.55139</v>
      </c>
      <c r="J398" s="12">
        <f t="shared" si="18"/>
        <v>1.1374999999999995</v>
      </c>
      <c r="K398" s="4">
        <v>43754.5</v>
      </c>
      <c r="L398" s="3">
        <f t="shared" si="19"/>
        <v>16</v>
      </c>
      <c r="M398" s="3">
        <f t="shared" si="20"/>
        <v>12</v>
      </c>
      <c r="N398" s="3"/>
      <c r="O398" s="3"/>
      <c r="P398" s="3"/>
      <c r="Q398" s="3"/>
      <c r="R398" s="3"/>
      <c r="S398" s="3">
        <f>IF(ISBLANK(Table13[[#This Row],[T1]]),0,IF(Table13[[#This Row],[T1]]&gt;0,1,0))</f>
        <v>0</v>
      </c>
      <c r="T398" s="3">
        <f>IF(ISBLANK(Table13[[#This Row],[T2]]),0,IF(Table13[[#This Row],[T2]]&gt;0,1,0))</f>
        <v>0</v>
      </c>
      <c r="U398" s="3">
        <f>IF(ISBLANK(Table13[[#This Row],[T3]]),0,IF(Table13[[#This Row],[T3]]&gt;0,1,0))</f>
        <v>0</v>
      </c>
      <c r="V398" s="3">
        <f>IF(ISBLANK(Table13[[#This Row],[T4]]),0,IF(Table13[[#This Row],[T4]]&gt;0,1,0))</f>
        <v>0</v>
      </c>
      <c r="W398" s="25">
        <v>59</v>
      </c>
      <c r="X398" s="23">
        <v>2</v>
      </c>
      <c r="Y398" s="3">
        <v>0.7</v>
      </c>
      <c r="Z398" s="3"/>
      <c r="AB398" s="30">
        <v>368</v>
      </c>
      <c r="AC398" s="30">
        <v>1.3510787143906053</v>
      </c>
      <c r="AD398" s="30">
        <v>1.2489212856093947</v>
      </c>
    </row>
    <row r="399" spans="1:30">
      <c r="A399" s="4">
        <v>43754.541666666664</v>
      </c>
      <c r="B399">
        <v>43754</v>
      </c>
      <c r="C399" s="3">
        <v>0.54166666666666663</v>
      </c>
      <c r="D399" s="3">
        <v>13</v>
      </c>
      <c r="E399" s="3">
        <v>16</v>
      </c>
      <c r="F399" s="3">
        <v>0.2</v>
      </c>
      <c r="G399" s="5">
        <v>0.2</v>
      </c>
      <c r="H399" s="3">
        <v>0.4</v>
      </c>
      <c r="I399" s="3">
        <v>1.55139</v>
      </c>
      <c r="J399" s="12">
        <f t="shared" si="18"/>
        <v>1.1249999999999993</v>
      </c>
      <c r="K399" s="4">
        <v>43754.541666666664</v>
      </c>
      <c r="L399" s="3">
        <f t="shared" si="19"/>
        <v>16</v>
      </c>
      <c r="M399" s="3">
        <f t="shared" si="20"/>
        <v>13</v>
      </c>
      <c r="N399" s="3"/>
      <c r="O399" s="3"/>
      <c r="P399" s="3"/>
      <c r="Q399" s="3"/>
      <c r="R399" s="3"/>
      <c r="S399" s="3">
        <f>IF(ISBLANK(Table13[[#This Row],[T1]]),0,IF(Table13[[#This Row],[T1]]&gt;0,1,0))</f>
        <v>0</v>
      </c>
      <c r="T399" s="3">
        <f>IF(ISBLANK(Table13[[#This Row],[T2]]),0,IF(Table13[[#This Row],[T2]]&gt;0,1,0))</f>
        <v>0</v>
      </c>
      <c r="U399" s="3">
        <f>IF(ISBLANK(Table13[[#This Row],[T3]]),0,IF(Table13[[#This Row],[T3]]&gt;0,1,0))</f>
        <v>0</v>
      </c>
      <c r="V399" s="3">
        <f>IF(ISBLANK(Table13[[#This Row],[T4]]),0,IF(Table13[[#This Row],[T4]]&gt;0,1,0))</f>
        <v>0</v>
      </c>
      <c r="W399" s="26">
        <v>59</v>
      </c>
      <c r="X399" s="22">
        <v>5</v>
      </c>
      <c r="Y399" s="3">
        <v>0.4</v>
      </c>
      <c r="Z399" s="3"/>
      <c r="AB399" s="30">
        <v>369</v>
      </c>
      <c r="AC399" s="30">
        <v>1.3441771719037627</v>
      </c>
      <c r="AD399" s="30">
        <v>1.1558228280962373</v>
      </c>
    </row>
    <row r="400" spans="1:30">
      <c r="A400" s="4">
        <v>43754.583333333336</v>
      </c>
      <c r="B400">
        <v>43754</v>
      </c>
      <c r="C400" s="3">
        <v>0.58333333333333337</v>
      </c>
      <c r="D400" s="3">
        <v>14</v>
      </c>
      <c r="E400" s="3">
        <v>16</v>
      </c>
      <c r="F400" s="3">
        <v>0.2</v>
      </c>
      <c r="G400" s="5">
        <v>0.4</v>
      </c>
      <c r="H400" s="3">
        <v>0.60000000000000009</v>
      </c>
      <c r="I400" s="3">
        <v>1.55139</v>
      </c>
      <c r="J400" s="12">
        <f t="shared" si="18"/>
        <v>1.1249999999999993</v>
      </c>
      <c r="K400" s="4">
        <v>43754.583333333336</v>
      </c>
      <c r="L400" s="3">
        <f t="shared" si="19"/>
        <v>16</v>
      </c>
      <c r="M400" s="3">
        <f t="shared" si="20"/>
        <v>14</v>
      </c>
      <c r="N400" s="3"/>
      <c r="O400" s="3"/>
      <c r="P400" s="3"/>
      <c r="Q400" s="3"/>
      <c r="R400" s="3"/>
      <c r="S400" s="3">
        <f>IF(ISBLANK(Table13[[#This Row],[T1]]),0,IF(Table13[[#This Row],[T1]]&gt;0,1,0))</f>
        <v>0</v>
      </c>
      <c r="T400" s="3">
        <f>IF(ISBLANK(Table13[[#This Row],[T2]]),0,IF(Table13[[#This Row],[T2]]&gt;0,1,0))</f>
        <v>0</v>
      </c>
      <c r="U400" s="3">
        <f>IF(ISBLANK(Table13[[#This Row],[T3]]),0,IF(Table13[[#This Row],[T3]]&gt;0,1,0))</f>
        <v>0</v>
      </c>
      <c r="V400" s="3">
        <f>IF(ISBLANK(Table13[[#This Row],[T4]]),0,IF(Table13[[#This Row],[T4]]&gt;0,1,0))</f>
        <v>0</v>
      </c>
      <c r="W400" s="25">
        <v>60</v>
      </c>
      <c r="X400" s="23">
        <v>8</v>
      </c>
      <c r="Y400" s="3">
        <v>0.60000000000000009</v>
      </c>
      <c r="Z400" s="3"/>
      <c r="AB400" s="30">
        <v>370</v>
      </c>
      <c r="AC400" s="30">
        <v>1.2384745125840364</v>
      </c>
      <c r="AD400" s="30">
        <v>-0.53847451258403645</v>
      </c>
    </row>
    <row r="401" spans="1:30">
      <c r="A401" s="4">
        <v>43754.625</v>
      </c>
      <c r="B401">
        <v>43754</v>
      </c>
      <c r="C401" s="3">
        <v>0.625</v>
      </c>
      <c r="D401" s="3">
        <v>15</v>
      </c>
      <c r="E401" s="3">
        <v>16</v>
      </c>
      <c r="F401" s="3">
        <v>0.2</v>
      </c>
      <c r="G401" s="5">
        <v>0.2</v>
      </c>
      <c r="H401" s="3">
        <v>0.4</v>
      </c>
      <c r="I401" s="3">
        <v>1.55139</v>
      </c>
      <c r="J401" s="12">
        <f t="shared" si="18"/>
        <v>1.116666666666666</v>
      </c>
      <c r="K401" s="4">
        <v>43754.625</v>
      </c>
      <c r="L401" s="3">
        <f t="shared" si="19"/>
        <v>16</v>
      </c>
      <c r="M401" s="3">
        <f t="shared" si="20"/>
        <v>15</v>
      </c>
      <c r="N401" s="3"/>
      <c r="O401" s="3"/>
      <c r="P401" s="3"/>
      <c r="Q401" s="3"/>
      <c r="R401" s="3"/>
      <c r="S401" s="3">
        <f>IF(ISBLANK(Table13[[#This Row],[T1]]),0,IF(Table13[[#This Row],[T1]]&gt;0,1,0))</f>
        <v>0</v>
      </c>
      <c r="T401" s="3">
        <f>IF(ISBLANK(Table13[[#This Row],[T2]]),0,IF(Table13[[#This Row],[T2]]&gt;0,1,0))</f>
        <v>0</v>
      </c>
      <c r="U401" s="3">
        <f>IF(ISBLANK(Table13[[#This Row],[T3]]),0,IF(Table13[[#This Row],[T3]]&gt;0,1,0))</f>
        <v>0</v>
      </c>
      <c r="V401" s="3">
        <f>IF(ISBLANK(Table13[[#This Row],[T4]]),0,IF(Table13[[#This Row],[T4]]&gt;0,1,0))</f>
        <v>0</v>
      </c>
      <c r="W401" s="26">
        <v>61</v>
      </c>
      <c r="X401" s="22">
        <v>8</v>
      </c>
      <c r="Y401" s="3">
        <v>0.4</v>
      </c>
      <c r="Z401" s="3"/>
      <c r="AB401" s="30">
        <v>371</v>
      </c>
      <c r="AC401" s="30">
        <v>1.2064872043762509</v>
      </c>
      <c r="AD401" s="30">
        <v>-0.50648720437625094</v>
      </c>
    </row>
    <row r="402" spans="1:30">
      <c r="A402" s="4">
        <v>43754.666666666664</v>
      </c>
      <c r="B402">
        <v>43754</v>
      </c>
      <c r="C402" s="3">
        <v>0.66666666666666663</v>
      </c>
      <c r="D402" s="3">
        <v>16</v>
      </c>
      <c r="E402" s="3">
        <v>16</v>
      </c>
      <c r="F402" s="3">
        <v>0.4</v>
      </c>
      <c r="G402" s="5">
        <v>0.2</v>
      </c>
      <c r="H402" s="3">
        <v>0.60000000000000009</v>
      </c>
      <c r="I402" s="3">
        <v>1.55139</v>
      </c>
      <c r="J402" s="12">
        <f t="shared" si="18"/>
        <v>1.116666666666666</v>
      </c>
      <c r="K402" s="4">
        <v>43754.666666666664</v>
      </c>
      <c r="L402" s="3">
        <f t="shared" si="19"/>
        <v>16</v>
      </c>
      <c r="M402" s="3">
        <f t="shared" si="20"/>
        <v>16</v>
      </c>
      <c r="N402" s="3"/>
      <c r="O402" s="3"/>
      <c r="P402" s="3"/>
      <c r="Q402" s="3"/>
      <c r="R402" s="3"/>
      <c r="S402" s="3">
        <f>IF(ISBLANK(Table13[[#This Row],[T1]]),0,IF(Table13[[#This Row],[T1]]&gt;0,1,0))</f>
        <v>1</v>
      </c>
      <c r="T402" s="3">
        <f>IF(ISBLANK(Table13[[#This Row],[T2]]),0,IF(Table13[[#This Row],[T2]]&gt;0,1,0))</f>
        <v>0</v>
      </c>
      <c r="U402" s="3">
        <f>IF(ISBLANK(Table13[[#This Row],[T3]]),0,IF(Table13[[#This Row],[T3]]&gt;0,1,0))</f>
        <v>0</v>
      </c>
      <c r="V402" s="3">
        <f>IF(ISBLANK(Table13[[#This Row],[T4]]),0,IF(Table13[[#This Row],[T4]]&gt;0,1,0))</f>
        <v>0</v>
      </c>
      <c r="W402" s="25">
        <v>59</v>
      </c>
      <c r="X402" s="23">
        <v>11</v>
      </c>
      <c r="Y402" s="3">
        <v>0.60000000000000009</v>
      </c>
      <c r="Z402" s="3"/>
      <c r="AB402" s="30">
        <v>372</v>
      </c>
      <c r="AC402" s="30">
        <v>1.1958247683069894</v>
      </c>
      <c r="AD402" s="30">
        <v>-0.49582476830698941</v>
      </c>
    </row>
    <row r="403" spans="1:30">
      <c r="A403" s="4">
        <v>43754.708333333336</v>
      </c>
      <c r="B403">
        <v>43754</v>
      </c>
      <c r="C403" s="3">
        <v>0.70833333333333337</v>
      </c>
      <c r="D403" s="3">
        <v>17</v>
      </c>
      <c r="E403" s="3">
        <v>16</v>
      </c>
      <c r="F403" s="3">
        <v>0.2</v>
      </c>
      <c r="G403" s="5">
        <v>1.1000000000000001</v>
      </c>
      <c r="H403" s="3">
        <v>1.3</v>
      </c>
      <c r="I403" s="3">
        <v>1.55139</v>
      </c>
      <c r="J403" s="12">
        <f t="shared" si="18"/>
        <v>1.1083333333333325</v>
      </c>
      <c r="K403" s="4">
        <v>43754.708333333336</v>
      </c>
      <c r="L403" s="3">
        <f t="shared" si="19"/>
        <v>16</v>
      </c>
      <c r="M403" s="3">
        <f t="shared" si="20"/>
        <v>17</v>
      </c>
      <c r="N403" s="3"/>
      <c r="O403" s="3"/>
      <c r="P403" s="3"/>
      <c r="Q403" s="3"/>
      <c r="R403" s="3"/>
      <c r="S403" s="3">
        <f>IF(ISBLANK(Table13[[#This Row],[T1]]),0,IF(Table13[[#This Row],[T1]]&gt;0,1,0))</f>
        <v>1</v>
      </c>
      <c r="T403" s="3">
        <f>IF(ISBLANK(Table13[[#This Row],[T2]]),0,IF(Table13[[#This Row],[T2]]&gt;0,1,0))</f>
        <v>0</v>
      </c>
      <c r="U403" s="3">
        <f>IF(ISBLANK(Table13[[#This Row],[T3]]),0,IF(Table13[[#This Row],[T3]]&gt;0,1,0))</f>
        <v>0</v>
      </c>
      <c r="V403" s="3">
        <f>IF(ISBLANK(Table13[[#This Row],[T4]]),0,IF(Table13[[#This Row],[T4]]&gt;0,1,0))</f>
        <v>0</v>
      </c>
      <c r="W403" s="26">
        <v>57</v>
      </c>
      <c r="X403" s="22">
        <v>17</v>
      </c>
      <c r="Y403" s="3">
        <v>1.3</v>
      </c>
      <c r="Z403" s="3"/>
      <c r="AB403" s="30">
        <v>373</v>
      </c>
      <c r="AC403" s="30">
        <v>1.1744998961684654</v>
      </c>
      <c r="AD403" s="30">
        <v>-0.57449989616846531</v>
      </c>
    </row>
    <row r="404" spans="1:30">
      <c r="A404" s="4">
        <v>43754.75</v>
      </c>
      <c r="B404">
        <v>43754</v>
      </c>
      <c r="C404" s="3">
        <v>0.75</v>
      </c>
      <c r="D404" s="3">
        <v>18</v>
      </c>
      <c r="E404" s="3">
        <v>16</v>
      </c>
      <c r="F404" s="3">
        <v>0.3</v>
      </c>
      <c r="G404" s="5">
        <v>0.6</v>
      </c>
      <c r="H404" s="3">
        <v>0.89999999999999991</v>
      </c>
      <c r="I404" s="3">
        <v>1.55139</v>
      </c>
      <c r="J404" s="12">
        <f t="shared" si="18"/>
        <v>1.0708333333333326</v>
      </c>
      <c r="K404" s="4">
        <v>43754.75</v>
      </c>
      <c r="L404" s="3">
        <f t="shared" si="19"/>
        <v>16</v>
      </c>
      <c r="M404" s="3">
        <f t="shared" si="20"/>
        <v>18</v>
      </c>
      <c r="N404" s="3">
        <v>7</v>
      </c>
      <c r="O404" s="3">
        <v>0</v>
      </c>
      <c r="P404" s="3">
        <v>35</v>
      </c>
      <c r="Q404" s="3">
        <v>15</v>
      </c>
      <c r="R404" s="3"/>
      <c r="S404" s="3">
        <f>IF(ISBLANK(Table13[[#This Row],[T1]]),0,IF(Table13[[#This Row],[T1]]&gt;0,1,0))</f>
        <v>1</v>
      </c>
      <c r="T404" s="3">
        <f>IF(ISBLANK(Table13[[#This Row],[T2]]),0,IF(Table13[[#This Row],[T2]]&gt;0,1,0))</f>
        <v>0</v>
      </c>
      <c r="U404" s="3">
        <f>IF(ISBLANK(Table13[[#This Row],[T3]]),0,IF(Table13[[#This Row],[T3]]&gt;0,1,0))</f>
        <v>0</v>
      </c>
      <c r="V404" s="3">
        <f>IF(ISBLANK(Table13[[#This Row],[T4]]),0,IF(Table13[[#This Row],[T4]]&gt;0,1,0))</f>
        <v>0</v>
      </c>
      <c r="W404" s="25">
        <v>56</v>
      </c>
      <c r="X404" s="23">
        <v>21</v>
      </c>
      <c r="Y404" s="3">
        <v>0.89999999999999991</v>
      </c>
      <c r="Z404" s="3"/>
      <c r="AB404" s="30">
        <v>374</v>
      </c>
      <c r="AC404" s="30">
        <v>1.1744998961684654</v>
      </c>
      <c r="AD404" s="30">
        <v>-0.47449989616846544</v>
      </c>
    </row>
    <row r="405" spans="1:30">
      <c r="A405" s="4">
        <v>43754.791666666664</v>
      </c>
      <c r="B405">
        <v>43754</v>
      </c>
      <c r="C405" s="3">
        <v>0.79166666666666663</v>
      </c>
      <c r="D405" s="3">
        <v>19</v>
      </c>
      <c r="E405" s="3">
        <v>16</v>
      </c>
      <c r="F405" s="3">
        <v>1.3</v>
      </c>
      <c r="G405" s="5">
        <v>2.4</v>
      </c>
      <c r="H405" s="3">
        <v>3.7</v>
      </c>
      <c r="I405" s="3">
        <v>1.55139</v>
      </c>
      <c r="J405" s="12">
        <f t="shared" si="18"/>
        <v>1.1041666666666659</v>
      </c>
      <c r="K405" s="4">
        <v>43754.791666666664</v>
      </c>
      <c r="L405" s="3">
        <f t="shared" si="19"/>
        <v>16</v>
      </c>
      <c r="M405" s="3">
        <f t="shared" si="20"/>
        <v>19</v>
      </c>
      <c r="N405" s="3">
        <v>58</v>
      </c>
      <c r="O405" s="3">
        <v>0</v>
      </c>
      <c r="P405" s="3">
        <v>56</v>
      </c>
      <c r="Q405" s="3">
        <v>0</v>
      </c>
      <c r="R405" s="3"/>
      <c r="S405" s="3">
        <f>IF(ISBLANK(Table13[[#This Row],[T1]]),0,IF(Table13[[#This Row],[T1]]&gt;0,1,0))</f>
        <v>1</v>
      </c>
      <c r="T405" s="3">
        <f>IF(ISBLANK(Table13[[#This Row],[T2]]),0,IF(Table13[[#This Row],[T2]]&gt;0,1,0))</f>
        <v>0</v>
      </c>
      <c r="U405" s="3">
        <f>IF(ISBLANK(Table13[[#This Row],[T3]]),0,IF(Table13[[#This Row],[T3]]&gt;0,1,0))</f>
        <v>0</v>
      </c>
      <c r="V405" s="3">
        <f>IF(ISBLANK(Table13[[#This Row],[T4]]),0,IF(Table13[[#This Row],[T4]]&gt;0,1,0))</f>
        <v>0</v>
      </c>
      <c r="W405" s="26">
        <v>56</v>
      </c>
      <c r="X405" s="22">
        <v>20</v>
      </c>
      <c r="Y405" s="3">
        <v>3.7</v>
      </c>
      <c r="Z405" s="3"/>
      <c r="AB405" s="30">
        <v>375</v>
      </c>
      <c r="AC405" s="30">
        <v>1.1744998961684654</v>
      </c>
      <c r="AD405" s="30">
        <v>-0.37449989616846535</v>
      </c>
    </row>
    <row r="406" spans="1:30">
      <c r="A406" s="4">
        <v>43754.833333333336</v>
      </c>
      <c r="B406">
        <v>43754</v>
      </c>
      <c r="C406" s="3">
        <v>0.83333333333333337</v>
      </c>
      <c r="D406" s="3">
        <v>20</v>
      </c>
      <c r="E406" s="3">
        <v>16</v>
      </c>
      <c r="F406" s="3">
        <v>1</v>
      </c>
      <c r="G406" s="5">
        <v>1.3</v>
      </c>
      <c r="H406" s="3">
        <v>2.2999999999999998</v>
      </c>
      <c r="I406" s="3">
        <v>1.55139</v>
      </c>
      <c r="J406" s="12">
        <f t="shared" si="18"/>
        <v>1.0166666666666662</v>
      </c>
      <c r="K406" s="4">
        <v>43754.833333333336</v>
      </c>
      <c r="L406" s="3">
        <f t="shared" si="19"/>
        <v>16</v>
      </c>
      <c r="M406" s="3">
        <f t="shared" si="20"/>
        <v>20</v>
      </c>
      <c r="N406" s="3">
        <v>37</v>
      </c>
      <c r="O406" s="3">
        <v>1</v>
      </c>
      <c r="P406" s="3">
        <v>37</v>
      </c>
      <c r="Q406" s="3">
        <v>0</v>
      </c>
      <c r="R406" s="3"/>
      <c r="S406" s="3">
        <f>IF(ISBLANK(Table13[[#This Row],[T1]]),0,IF(Table13[[#This Row],[T1]]&gt;0,1,0))</f>
        <v>1</v>
      </c>
      <c r="T406" s="3">
        <f>IF(ISBLANK(Table13[[#This Row],[T2]]),0,IF(Table13[[#This Row],[T2]]&gt;0,1,0))</f>
        <v>1</v>
      </c>
      <c r="U406" s="3">
        <f>IF(ISBLANK(Table13[[#This Row],[T3]]),0,IF(Table13[[#This Row],[T3]]&gt;0,1,0))</f>
        <v>0</v>
      </c>
      <c r="V406" s="3">
        <f>IF(ISBLANK(Table13[[#This Row],[T4]]),0,IF(Table13[[#This Row],[T4]]&gt;0,1,0))</f>
        <v>0</v>
      </c>
      <c r="W406" s="25">
        <v>55</v>
      </c>
      <c r="X406" s="23">
        <v>21</v>
      </c>
      <c r="Y406" s="3">
        <v>2.2999999999999998</v>
      </c>
      <c r="Z406" s="3"/>
      <c r="AB406" s="30">
        <v>376</v>
      </c>
      <c r="AC406" s="30">
        <v>1.1638374600992036</v>
      </c>
      <c r="AD406" s="30">
        <v>0.63616253990079641</v>
      </c>
    </row>
    <row r="407" spans="1:30">
      <c r="A407" s="4">
        <v>43754.875</v>
      </c>
      <c r="B407">
        <v>43754</v>
      </c>
      <c r="C407" s="3">
        <v>0.875</v>
      </c>
      <c r="D407" s="3">
        <v>21</v>
      </c>
      <c r="E407" s="3">
        <v>16</v>
      </c>
      <c r="F407" s="3">
        <v>0.9</v>
      </c>
      <c r="G407" s="5">
        <v>0.6</v>
      </c>
      <c r="H407" s="3">
        <v>1.5</v>
      </c>
      <c r="I407" s="3">
        <v>1.55139</v>
      </c>
      <c r="J407" s="12">
        <f t="shared" si="18"/>
        <v>0.99999999999999956</v>
      </c>
      <c r="K407" s="4">
        <v>43754.875000405096</v>
      </c>
      <c r="L407" s="3">
        <f t="shared" si="19"/>
        <v>16</v>
      </c>
      <c r="M407" s="3">
        <f t="shared" si="20"/>
        <v>21</v>
      </c>
      <c r="N407" s="3"/>
      <c r="O407" s="3"/>
      <c r="P407" s="3"/>
      <c r="Q407" s="3"/>
      <c r="R407" s="3"/>
      <c r="S407" s="3">
        <f>IF(ISBLANK(Table13[[#This Row],[T1]]),0,IF(Table13[[#This Row],[T1]]&gt;0,1,0))</f>
        <v>1</v>
      </c>
      <c r="T407" s="3">
        <f>IF(ISBLANK(Table13[[#This Row],[T2]]),0,IF(Table13[[#This Row],[T2]]&gt;0,1,0))</f>
        <v>1</v>
      </c>
      <c r="U407" s="3">
        <f>IF(ISBLANK(Table13[[#This Row],[T3]]),0,IF(Table13[[#This Row],[T3]]&gt;0,1,0))</f>
        <v>1</v>
      </c>
      <c r="V407" s="3">
        <f>IF(ISBLANK(Table13[[#This Row],[T4]]),0,IF(Table13[[#This Row],[T4]]&gt;0,1,0))</f>
        <v>0</v>
      </c>
      <c r="W407" s="26">
        <v>54</v>
      </c>
      <c r="X407" s="22">
        <v>21</v>
      </c>
      <c r="Y407" s="3">
        <v>1.5</v>
      </c>
      <c r="Z407" s="3"/>
      <c r="AB407" s="30">
        <v>377</v>
      </c>
      <c r="AC407" s="30">
        <v>1.3196642459861458</v>
      </c>
      <c r="AD407" s="30">
        <v>-0.71966424598614576</v>
      </c>
    </row>
    <row r="408" spans="1:30">
      <c r="A408" s="4">
        <v>43754.916666666664</v>
      </c>
      <c r="B408">
        <v>43754</v>
      </c>
      <c r="C408" s="3">
        <v>0.91666666666666663</v>
      </c>
      <c r="D408" s="3">
        <v>22</v>
      </c>
      <c r="E408" s="3">
        <v>16</v>
      </c>
      <c r="F408" s="3">
        <v>1</v>
      </c>
      <c r="G408" s="5">
        <v>0.7</v>
      </c>
      <c r="H408" s="3">
        <v>1.7</v>
      </c>
      <c r="I408" s="3">
        <v>1.55139</v>
      </c>
      <c r="J408" s="12">
        <f t="shared" si="18"/>
        <v>0.99166666666666659</v>
      </c>
      <c r="K408" s="4">
        <v>43754.916667129626</v>
      </c>
      <c r="L408" s="3">
        <f t="shared" si="19"/>
        <v>16</v>
      </c>
      <c r="M408" s="3">
        <f t="shared" si="20"/>
        <v>22</v>
      </c>
      <c r="N408" s="3"/>
      <c r="O408" s="3"/>
      <c r="P408" s="3"/>
      <c r="Q408" s="3"/>
      <c r="R408" s="3"/>
      <c r="S408" s="3">
        <f>IF(ISBLANK(Table13[[#This Row],[T1]]),0,IF(Table13[[#This Row],[T1]]&gt;0,1,0))</f>
        <v>1</v>
      </c>
      <c r="T408" s="3">
        <f>IF(ISBLANK(Table13[[#This Row],[T2]]),0,IF(Table13[[#This Row],[T2]]&gt;0,1,0))</f>
        <v>1</v>
      </c>
      <c r="U408" s="3">
        <f>IF(ISBLANK(Table13[[#This Row],[T3]]),0,IF(Table13[[#This Row],[T3]]&gt;0,1,0))</f>
        <v>1</v>
      </c>
      <c r="V408" s="3">
        <f>IF(ISBLANK(Table13[[#This Row],[T4]]),0,IF(Table13[[#This Row],[T4]]&gt;0,1,0))</f>
        <v>0</v>
      </c>
      <c r="W408" s="25">
        <v>52</v>
      </c>
      <c r="X408" s="23">
        <v>21</v>
      </c>
      <c r="Y408" s="3">
        <v>1.7</v>
      </c>
      <c r="Z408" s="3"/>
      <c r="AB408" s="30">
        <v>378</v>
      </c>
      <c r="AC408" s="30">
        <v>1.2779362030819905</v>
      </c>
      <c r="AD408" s="30">
        <v>-0.67793620308199043</v>
      </c>
    </row>
    <row r="409" spans="1:30">
      <c r="A409" s="4">
        <v>43754.958333333336</v>
      </c>
      <c r="B409">
        <v>43754</v>
      </c>
      <c r="C409" s="3">
        <v>0.95833333333333337</v>
      </c>
      <c r="D409" s="3">
        <v>23</v>
      </c>
      <c r="E409" s="3">
        <v>16</v>
      </c>
      <c r="F409" s="3">
        <v>2</v>
      </c>
      <c r="G409" s="5">
        <v>0.7</v>
      </c>
      <c r="H409" s="3">
        <v>2.7</v>
      </c>
      <c r="I409" s="3">
        <v>1.55139</v>
      </c>
      <c r="J409" s="12">
        <f t="shared" si="18"/>
        <v>0.96250000000000024</v>
      </c>
      <c r="K409" s="4">
        <v>43754.958333854163</v>
      </c>
      <c r="L409" s="3">
        <f t="shared" si="19"/>
        <v>16</v>
      </c>
      <c r="M409" s="3">
        <f t="shared" si="20"/>
        <v>23</v>
      </c>
      <c r="N409" s="3"/>
      <c r="O409" s="3"/>
      <c r="P409" s="3"/>
      <c r="Q409" s="3"/>
      <c r="R409" s="3"/>
      <c r="S409" s="3">
        <f>IF(ISBLANK(Table13[[#This Row],[T1]]),0,IF(Table13[[#This Row],[T1]]&gt;0,1,0))</f>
        <v>1</v>
      </c>
      <c r="T409" s="3">
        <f>IF(ISBLANK(Table13[[#This Row],[T2]]),0,IF(Table13[[#This Row],[T2]]&gt;0,1,0))</f>
        <v>1</v>
      </c>
      <c r="U409" s="3">
        <f>IF(ISBLANK(Table13[[#This Row],[T3]]),0,IF(Table13[[#This Row],[T3]]&gt;0,1,0))</f>
        <v>1</v>
      </c>
      <c r="V409" s="3">
        <f>IF(ISBLANK(Table13[[#This Row],[T4]]),0,IF(Table13[[#This Row],[T4]]&gt;0,1,0))</f>
        <v>0</v>
      </c>
      <c r="W409" s="26">
        <v>52</v>
      </c>
      <c r="X409" s="22">
        <v>21</v>
      </c>
      <c r="Y409" s="3">
        <v>2.7</v>
      </c>
      <c r="Z409" s="3"/>
      <c r="AB409" s="30">
        <v>379</v>
      </c>
      <c r="AC409" s="30">
        <v>1.299261075220514</v>
      </c>
      <c r="AD409" s="30">
        <v>-0.49926107522051399</v>
      </c>
    </row>
    <row r="410" spans="1:30">
      <c r="A410" s="4">
        <v>43755</v>
      </c>
      <c r="B410">
        <v>43755</v>
      </c>
      <c r="C410" s="3">
        <v>0</v>
      </c>
      <c r="D410" s="3">
        <v>0</v>
      </c>
      <c r="E410" s="3">
        <v>17</v>
      </c>
      <c r="F410" s="3">
        <v>0.2</v>
      </c>
      <c r="G410" s="5">
        <v>0.3</v>
      </c>
      <c r="H410" s="3">
        <v>0.5</v>
      </c>
      <c r="I410" s="3">
        <v>1.55139</v>
      </c>
      <c r="J410" s="12">
        <f t="shared" si="18"/>
        <v>0.87500000000000011</v>
      </c>
      <c r="K410" s="4">
        <v>43755.000000578701</v>
      </c>
      <c r="L410" s="3">
        <f t="shared" si="19"/>
        <v>17</v>
      </c>
      <c r="M410" s="3">
        <f t="shared" si="20"/>
        <v>0</v>
      </c>
      <c r="N410" s="3"/>
      <c r="O410" s="3"/>
      <c r="P410" s="3"/>
      <c r="Q410" s="3"/>
      <c r="R410" s="3"/>
      <c r="S410" s="3">
        <f>IF(ISBLANK(Table13[[#This Row],[T1]]),0,IF(Table13[[#This Row],[T1]]&gt;0,1,0))</f>
        <v>1</v>
      </c>
      <c r="T410" s="3">
        <f>IF(ISBLANK(Table13[[#This Row],[T2]]),0,IF(Table13[[#This Row],[T2]]&gt;0,1,0))</f>
        <v>1</v>
      </c>
      <c r="U410" s="3">
        <f>IF(ISBLANK(Table13[[#This Row],[T3]]),0,IF(Table13[[#This Row],[T3]]&gt;0,1,0))</f>
        <v>1</v>
      </c>
      <c r="V410" s="3">
        <f>IF(ISBLANK(Table13[[#This Row],[T4]]),0,IF(Table13[[#This Row],[T4]]&gt;0,1,0))</f>
        <v>0</v>
      </c>
      <c r="W410" s="25">
        <v>50</v>
      </c>
      <c r="X410" s="23">
        <v>17</v>
      </c>
      <c r="Y410" s="3">
        <v>0.5</v>
      </c>
      <c r="Z410" s="3"/>
      <c r="AB410" s="30">
        <v>380</v>
      </c>
      <c r="AC410" s="30">
        <v>1.2704618207918219</v>
      </c>
      <c r="AD410" s="30">
        <v>-0.67046182079182182</v>
      </c>
    </row>
    <row r="411" spans="1:30">
      <c r="A411" s="4">
        <v>43755.041666666664</v>
      </c>
      <c r="B411">
        <v>43755</v>
      </c>
      <c r="C411" s="3">
        <v>4.1666666666666664E-2</v>
      </c>
      <c r="D411" s="3">
        <v>1</v>
      </c>
      <c r="E411" s="3">
        <v>17</v>
      </c>
      <c r="F411" s="3">
        <v>0.3</v>
      </c>
      <c r="G411" s="5">
        <v>0.3</v>
      </c>
      <c r="H411" s="3">
        <v>0.6</v>
      </c>
      <c r="I411" s="3">
        <v>1.55139</v>
      </c>
      <c r="J411" s="12">
        <f t="shared" si="18"/>
        <v>0.9208333333333335</v>
      </c>
      <c r="K411" s="4">
        <v>43755.041667303238</v>
      </c>
      <c r="L411" s="3">
        <f t="shared" si="19"/>
        <v>17</v>
      </c>
      <c r="M411" s="3">
        <f t="shared" si="20"/>
        <v>1</v>
      </c>
      <c r="N411" s="3"/>
      <c r="O411" s="3"/>
      <c r="P411" s="3"/>
      <c r="Q411" s="3"/>
      <c r="R411" s="3"/>
      <c r="S411" s="3">
        <f>IF(ISBLANK(Table13[[#This Row],[T1]]),0,IF(Table13[[#This Row],[T1]]&gt;0,1,0))</f>
        <v>1</v>
      </c>
      <c r="T411" s="3">
        <f>IF(ISBLANK(Table13[[#This Row],[T2]]),0,IF(Table13[[#This Row],[T2]]&gt;0,1,0))</f>
        <v>1</v>
      </c>
      <c r="U411" s="3">
        <f>IF(ISBLANK(Table13[[#This Row],[T3]]),0,IF(Table13[[#This Row],[T3]]&gt;0,1,0))</f>
        <v>1</v>
      </c>
      <c r="V411" s="3">
        <f>IF(ISBLANK(Table13[[#This Row],[T4]]),0,IF(Table13[[#This Row],[T4]]&gt;0,1,0))</f>
        <v>0</v>
      </c>
      <c r="W411" s="26">
        <v>53</v>
      </c>
      <c r="X411" s="22">
        <v>13</v>
      </c>
      <c r="Y411" s="3">
        <v>0.6</v>
      </c>
      <c r="Z411" s="3"/>
      <c r="AB411" s="30">
        <v>381</v>
      </c>
      <c r="AC411" s="30">
        <v>1.3851097011405997</v>
      </c>
      <c r="AD411" s="30">
        <v>-0.88510970114059973</v>
      </c>
    </row>
    <row r="412" spans="1:30">
      <c r="A412" s="4">
        <v>43755.083333333336</v>
      </c>
      <c r="B412">
        <v>43755</v>
      </c>
      <c r="C412" s="3">
        <v>8.3333333333333329E-2</v>
      </c>
      <c r="D412" s="3">
        <v>2</v>
      </c>
      <c r="E412" s="3">
        <v>17</v>
      </c>
      <c r="F412" s="3">
        <v>0.4</v>
      </c>
      <c r="G412" s="5">
        <v>0.3</v>
      </c>
      <c r="H412" s="3">
        <v>0.7</v>
      </c>
      <c r="I412" s="3">
        <v>1.55139</v>
      </c>
      <c r="J412" s="12">
        <f t="shared" si="18"/>
        <v>0.91666666666666685</v>
      </c>
      <c r="K412" s="4">
        <v>43755.083334027775</v>
      </c>
      <c r="L412" s="3">
        <f t="shared" si="19"/>
        <v>17</v>
      </c>
      <c r="M412" s="3">
        <f t="shared" si="20"/>
        <v>2</v>
      </c>
      <c r="N412" s="3"/>
      <c r="O412" s="3"/>
      <c r="P412" s="3"/>
      <c r="Q412" s="3"/>
      <c r="R412" s="3"/>
      <c r="S412" s="3">
        <f>IF(ISBLANK(Table13[[#This Row],[T1]]),0,IF(Table13[[#This Row],[T1]]&gt;0,1,0))</f>
        <v>1</v>
      </c>
      <c r="T412" s="3">
        <f>IF(ISBLANK(Table13[[#This Row],[T2]]),0,IF(Table13[[#This Row],[T2]]&gt;0,1,0))</f>
        <v>1</v>
      </c>
      <c r="U412" s="3">
        <f>IF(ISBLANK(Table13[[#This Row],[T3]]),0,IF(Table13[[#This Row],[T3]]&gt;0,1,0))</f>
        <v>1</v>
      </c>
      <c r="V412" s="3">
        <f>IF(ISBLANK(Table13[[#This Row],[T4]]),0,IF(Table13[[#This Row],[T4]]&gt;0,1,0))</f>
        <v>0</v>
      </c>
      <c r="W412" s="25">
        <v>53</v>
      </c>
      <c r="X412" s="23">
        <v>13</v>
      </c>
      <c r="Y412" s="3">
        <v>0.7</v>
      </c>
      <c r="Z412" s="3"/>
      <c r="AB412" s="30">
        <v>382</v>
      </c>
      <c r="AC412" s="30">
        <v>1.4064345732791232</v>
      </c>
      <c r="AD412" s="30">
        <v>-0.6064345732791232</v>
      </c>
    </row>
    <row r="413" spans="1:30">
      <c r="A413" s="4">
        <v>43755.125</v>
      </c>
      <c r="B413">
        <v>43755</v>
      </c>
      <c r="C413" s="3">
        <v>0.125</v>
      </c>
      <c r="D413" s="3">
        <v>3</v>
      </c>
      <c r="E413" s="3">
        <v>17</v>
      </c>
      <c r="F413" s="3">
        <v>0.2</v>
      </c>
      <c r="G413" s="5">
        <v>0.2</v>
      </c>
      <c r="H413" s="3">
        <v>0.4</v>
      </c>
      <c r="I413" s="3">
        <v>1.55139</v>
      </c>
      <c r="J413" s="12">
        <f t="shared" si="18"/>
        <v>0.90416666666666679</v>
      </c>
      <c r="K413" s="4">
        <v>43755.125000752312</v>
      </c>
      <c r="L413" s="3">
        <f t="shared" si="19"/>
        <v>17</v>
      </c>
      <c r="M413" s="3">
        <f t="shared" si="20"/>
        <v>3</v>
      </c>
      <c r="N413" s="3"/>
      <c r="O413" s="3"/>
      <c r="P413" s="3"/>
      <c r="Q413" s="3"/>
      <c r="R413" s="3"/>
      <c r="S413" s="3">
        <f>IF(ISBLANK(Table13[[#This Row],[T1]]),0,IF(Table13[[#This Row],[T1]]&gt;0,1,0))</f>
        <v>1</v>
      </c>
      <c r="T413" s="3">
        <f>IF(ISBLANK(Table13[[#This Row],[T2]]),0,IF(Table13[[#This Row],[T2]]&gt;0,1,0))</f>
        <v>1</v>
      </c>
      <c r="U413" s="3">
        <f>IF(ISBLANK(Table13[[#This Row],[T3]]),0,IF(Table13[[#This Row],[T3]]&gt;0,1,0))</f>
        <v>1</v>
      </c>
      <c r="V413" s="3">
        <f>IF(ISBLANK(Table13[[#This Row],[T4]]),0,IF(Table13[[#This Row],[T4]]&gt;0,1,0))</f>
        <v>0</v>
      </c>
      <c r="W413" s="26">
        <v>55</v>
      </c>
      <c r="X413" s="22">
        <v>11</v>
      </c>
      <c r="Y413" s="3">
        <v>0.4</v>
      </c>
      <c r="Z413" s="3"/>
      <c r="AB413" s="30">
        <v>383</v>
      </c>
      <c r="AC413" s="30">
        <v>1.3562867442745725</v>
      </c>
      <c r="AD413" s="30">
        <v>-0.75628674427457243</v>
      </c>
    </row>
    <row r="414" spans="1:30">
      <c r="A414" s="4">
        <v>43755.166666666664</v>
      </c>
      <c r="B414">
        <v>43755</v>
      </c>
      <c r="C414" s="3">
        <v>0.16666666666666666</v>
      </c>
      <c r="D414" s="3">
        <v>4</v>
      </c>
      <c r="E414" s="3">
        <v>17</v>
      </c>
      <c r="F414" s="3">
        <v>0.2</v>
      </c>
      <c r="G414" s="5">
        <v>0.2</v>
      </c>
      <c r="H414" s="3">
        <v>0.4</v>
      </c>
      <c r="I414" s="3">
        <v>1.55139</v>
      </c>
      <c r="J414" s="12">
        <f t="shared" si="18"/>
        <v>0.90416666666666679</v>
      </c>
      <c r="K414" s="4">
        <v>43755.166667476849</v>
      </c>
      <c r="L414" s="3">
        <f t="shared" si="19"/>
        <v>17</v>
      </c>
      <c r="M414" s="3">
        <f t="shared" si="20"/>
        <v>4</v>
      </c>
      <c r="N414" s="3"/>
      <c r="O414" s="3"/>
      <c r="P414" s="3"/>
      <c r="Q414" s="3"/>
      <c r="R414" s="3"/>
      <c r="S414" s="3">
        <f>IF(ISBLANK(Table13[[#This Row],[T1]]),0,IF(Table13[[#This Row],[T1]]&gt;0,1,0))</f>
        <v>1</v>
      </c>
      <c r="T414" s="3">
        <f>IF(ISBLANK(Table13[[#This Row],[T2]]),0,IF(Table13[[#This Row],[T2]]&gt;0,1,0))</f>
        <v>1</v>
      </c>
      <c r="U414" s="3">
        <f>IF(ISBLANK(Table13[[#This Row],[T3]]),0,IF(Table13[[#This Row],[T3]]&gt;0,1,0))</f>
        <v>1</v>
      </c>
      <c r="V414" s="3">
        <f>IF(ISBLANK(Table13[[#This Row],[T4]]),0,IF(Table13[[#This Row],[T4]]&gt;0,1,0))</f>
        <v>0</v>
      </c>
      <c r="W414" s="25">
        <v>55</v>
      </c>
      <c r="X414" s="23">
        <v>11</v>
      </c>
      <c r="Y414" s="3">
        <v>0.4</v>
      </c>
      <c r="Z414" s="3"/>
      <c r="AB414" s="30">
        <v>384</v>
      </c>
      <c r="AC414" s="30">
        <v>1.3404162783213434</v>
      </c>
      <c r="AD414" s="30">
        <v>-0.94041627832134334</v>
      </c>
    </row>
    <row r="415" spans="1:30">
      <c r="A415" s="4">
        <v>43755.208333333336</v>
      </c>
      <c r="B415">
        <v>43755</v>
      </c>
      <c r="C415" s="3">
        <v>0.20833333333333334</v>
      </c>
      <c r="D415" s="3">
        <v>5</v>
      </c>
      <c r="E415" s="3">
        <v>17</v>
      </c>
      <c r="F415" s="3">
        <v>0.2</v>
      </c>
      <c r="G415" s="5">
        <v>0.2</v>
      </c>
      <c r="H415" s="3">
        <v>0.4</v>
      </c>
      <c r="I415" s="3">
        <v>1.55139</v>
      </c>
      <c r="J415" s="12">
        <f t="shared" si="18"/>
        <v>0.92500000000000016</v>
      </c>
      <c r="K415" s="4">
        <v>43755.208334201387</v>
      </c>
      <c r="L415" s="3">
        <f t="shared" si="19"/>
        <v>17</v>
      </c>
      <c r="M415" s="3">
        <f t="shared" si="20"/>
        <v>5</v>
      </c>
      <c r="N415" s="3"/>
      <c r="O415" s="3"/>
      <c r="P415" s="3"/>
      <c r="Q415" s="3"/>
      <c r="R415" s="3"/>
      <c r="S415" s="3">
        <f>IF(ISBLANK(Table13[[#This Row],[T1]]),0,IF(Table13[[#This Row],[T1]]&gt;0,1,0))</f>
        <v>1</v>
      </c>
      <c r="T415" s="3">
        <f>IF(ISBLANK(Table13[[#This Row],[T2]]),0,IF(Table13[[#This Row],[T2]]&gt;0,1,0))</f>
        <v>1</v>
      </c>
      <c r="U415" s="3">
        <f>IF(ISBLANK(Table13[[#This Row],[T3]]),0,IF(Table13[[#This Row],[T3]]&gt;0,1,0))</f>
        <v>1</v>
      </c>
      <c r="V415" s="3">
        <f>IF(ISBLANK(Table13[[#This Row],[T4]]),0,IF(Table13[[#This Row],[T4]]&gt;0,1,0))</f>
        <v>0</v>
      </c>
      <c r="W415" s="26">
        <v>54</v>
      </c>
      <c r="X415" s="22">
        <v>11</v>
      </c>
      <c r="Y415" s="3">
        <v>0.4</v>
      </c>
      <c r="Z415" s="3"/>
      <c r="AB415" s="30">
        <v>385</v>
      </c>
      <c r="AC415" s="30">
        <v>1.4657265947393827</v>
      </c>
      <c r="AD415" s="30">
        <v>-6.5726594739382804E-2</v>
      </c>
    </row>
    <row r="416" spans="1:30">
      <c r="A416" s="4">
        <v>43755.25</v>
      </c>
      <c r="B416">
        <v>43755</v>
      </c>
      <c r="C416" s="3">
        <v>0.25</v>
      </c>
      <c r="D416" s="3">
        <v>6</v>
      </c>
      <c r="E416" s="3">
        <v>17</v>
      </c>
      <c r="F416" s="3">
        <v>0.2</v>
      </c>
      <c r="G416" s="5">
        <v>0.5</v>
      </c>
      <c r="H416" s="3">
        <v>0.7</v>
      </c>
      <c r="I416" s="3">
        <v>1.55139</v>
      </c>
      <c r="J416" s="12">
        <f t="shared" si="18"/>
        <v>0.9291666666666667</v>
      </c>
      <c r="K416" s="4">
        <v>43755.250000925924</v>
      </c>
      <c r="L416" s="3">
        <f t="shared" si="19"/>
        <v>17</v>
      </c>
      <c r="M416" s="3">
        <f t="shared" si="20"/>
        <v>6</v>
      </c>
      <c r="N416" s="3"/>
      <c r="O416" s="3"/>
      <c r="P416" s="3"/>
      <c r="Q416" s="3"/>
      <c r="R416" s="3"/>
      <c r="S416" s="3">
        <f>IF(ISBLANK(Table13[[#This Row],[T1]]),0,IF(Table13[[#This Row],[T1]]&gt;0,1,0))</f>
        <v>1</v>
      </c>
      <c r="T416" s="3">
        <f>IF(ISBLANK(Table13[[#This Row],[T2]]),0,IF(Table13[[#This Row],[T2]]&gt;0,1,0))</f>
        <v>0</v>
      </c>
      <c r="U416" s="3">
        <f>IF(ISBLANK(Table13[[#This Row],[T3]]),0,IF(Table13[[#This Row],[T3]]&gt;0,1,0))</f>
        <v>1</v>
      </c>
      <c r="V416" s="3">
        <f>IF(ISBLANK(Table13[[#This Row],[T4]]),0,IF(Table13[[#This Row],[T4]]&gt;0,1,0))</f>
        <v>0</v>
      </c>
      <c r="W416" s="25">
        <v>54</v>
      </c>
      <c r="X416" s="23">
        <v>11</v>
      </c>
      <c r="Y416" s="3">
        <v>0.7</v>
      </c>
      <c r="Z416" s="3"/>
      <c r="AB416" s="30">
        <v>386</v>
      </c>
      <c r="AC416" s="30">
        <v>1.4193396593172514</v>
      </c>
      <c r="AD416" s="30">
        <v>-0.91933965931725137</v>
      </c>
    </row>
    <row r="417" spans="1:30">
      <c r="A417" s="4">
        <v>43755.291666666664</v>
      </c>
      <c r="B417">
        <v>43755</v>
      </c>
      <c r="C417" s="3">
        <v>0.29166666666666669</v>
      </c>
      <c r="D417" s="3">
        <v>7</v>
      </c>
      <c r="E417" s="3">
        <v>17</v>
      </c>
      <c r="F417" s="3">
        <v>1.8</v>
      </c>
      <c r="G417" s="5">
        <v>1.9</v>
      </c>
      <c r="H417" s="3">
        <v>3.7</v>
      </c>
      <c r="I417" s="3">
        <v>1.55139</v>
      </c>
      <c r="J417" s="12">
        <f t="shared" si="18"/>
        <v>0.97083333333333333</v>
      </c>
      <c r="K417" s="4">
        <v>43755.291667650461</v>
      </c>
      <c r="L417" s="3">
        <f t="shared" si="19"/>
        <v>17</v>
      </c>
      <c r="M417" s="3">
        <f t="shared" si="20"/>
        <v>7</v>
      </c>
      <c r="N417" s="3"/>
      <c r="O417" s="3"/>
      <c r="P417" s="3"/>
      <c r="Q417" s="3"/>
      <c r="R417" s="3"/>
      <c r="S417" s="3">
        <f>IF(ISBLANK(Table13[[#This Row],[T1]]),0,IF(Table13[[#This Row],[T1]]&gt;0,1,0))</f>
        <v>1</v>
      </c>
      <c r="T417" s="3">
        <f>IF(ISBLANK(Table13[[#This Row],[T2]]),0,IF(Table13[[#This Row],[T2]]&gt;0,1,0))</f>
        <v>0</v>
      </c>
      <c r="U417" s="3">
        <f>IF(ISBLANK(Table13[[#This Row],[T3]]),0,IF(Table13[[#This Row],[T3]]&gt;0,1,0))</f>
        <v>1</v>
      </c>
      <c r="V417" s="3">
        <f>IF(ISBLANK(Table13[[#This Row],[T4]]),0,IF(Table13[[#This Row],[T4]]&gt;0,1,0))</f>
        <v>0</v>
      </c>
      <c r="W417" s="26">
        <v>55</v>
      </c>
      <c r="X417" s="22">
        <v>11</v>
      </c>
      <c r="Y417" s="3">
        <v>3.7</v>
      </c>
      <c r="Z417" s="3"/>
      <c r="AB417" s="30">
        <v>387</v>
      </c>
      <c r="AC417" s="30">
        <v>1.4300020953865133</v>
      </c>
      <c r="AD417" s="30">
        <v>-0.93000209538651335</v>
      </c>
    </row>
    <row r="418" spans="1:30">
      <c r="A418" s="4">
        <v>43755.333333333336</v>
      </c>
      <c r="B418">
        <v>43755</v>
      </c>
      <c r="C418" s="3">
        <v>0.33333333333333331</v>
      </c>
      <c r="D418" s="3">
        <v>8</v>
      </c>
      <c r="E418" s="3">
        <v>17</v>
      </c>
      <c r="F418" s="3">
        <v>0.2</v>
      </c>
      <c r="G418" s="5">
        <v>0.2</v>
      </c>
      <c r="H418" s="3">
        <v>0.4</v>
      </c>
      <c r="I418" s="3">
        <v>1.55139</v>
      </c>
      <c r="J418" s="12">
        <f t="shared" si="18"/>
        <v>0.9083333333333331</v>
      </c>
      <c r="K418" s="4">
        <v>43755.333334374998</v>
      </c>
      <c r="L418" s="3">
        <f t="shared" si="19"/>
        <v>17</v>
      </c>
      <c r="M418" s="3">
        <f t="shared" si="20"/>
        <v>8</v>
      </c>
      <c r="N418" s="3"/>
      <c r="O418" s="3"/>
      <c r="P418" s="3"/>
      <c r="Q418" s="3"/>
      <c r="R418" s="3"/>
      <c r="S418" s="3">
        <f>IF(ISBLANK(Table13[[#This Row],[T1]]),0,IF(Table13[[#This Row],[T1]]&gt;0,1,0))</f>
        <v>1</v>
      </c>
      <c r="T418" s="3">
        <f>IF(ISBLANK(Table13[[#This Row],[T2]]),0,IF(Table13[[#This Row],[T2]]&gt;0,1,0))</f>
        <v>0</v>
      </c>
      <c r="U418" s="3">
        <f>IF(ISBLANK(Table13[[#This Row],[T3]]),0,IF(Table13[[#This Row],[T3]]&gt;0,1,0))</f>
        <v>1</v>
      </c>
      <c r="V418" s="3">
        <f>IF(ISBLANK(Table13[[#This Row],[T4]]),0,IF(Table13[[#This Row],[T4]]&gt;0,1,0))</f>
        <v>0</v>
      </c>
      <c r="W418" s="25">
        <v>56</v>
      </c>
      <c r="X418" s="23">
        <v>11</v>
      </c>
      <c r="Y418" s="3">
        <v>0.4</v>
      </c>
      <c r="Z418" s="3"/>
      <c r="AB418" s="30">
        <v>388</v>
      </c>
      <c r="AC418" s="30">
        <v>1.4300020953865133</v>
      </c>
      <c r="AD418" s="30">
        <v>-1.0300020953865134</v>
      </c>
    </row>
    <row r="419" spans="1:30">
      <c r="A419" s="4">
        <v>43755.375</v>
      </c>
      <c r="B419">
        <v>43755</v>
      </c>
      <c r="C419" s="3">
        <v>0.375</v>
      </c>
      <c r="D419" s="3">
        <v>9</v>
      </c>
      <c r="E419" s="3">
        <v>17</v>
      </c>
      <c r="F419" s="3">
        <v>0.8</v>
      </c>
      <c r="G419" s="5">
        <v>1.1000000000000001</v>
      </c>
      <c r="H419" s="3">
        <v>1.9000000000000001</v>
      </c>
      <c r="I419" s="3">
        <v>1.55139</v>
      </c>
      <c r="J419" s="12">
        <f t="shared" si="18"/>
        <v>0.95416666666666661</v>
      </c>
      <c r="K419" s="4">
        <v>43755.375001099535</v>
      </c>
      <c r="L419" s="3">
        <f t="shared" si="19"/>
        <v>17</v>
      </c>
      <c r="M419" s="3">
        <f t="shared" si="20"/>
        <v>9</v>
      </c>
      <c r="N419" s="3"/>
      <c r="O419" s="3"/>
      <c r="P419" s="3"/>
      <c r="Q419" s="3"/>
      <c r="R419" s="3"/>
      <c r="S419" s="3">
        <f>IF(ISBLANK(Table13[[#This Row],[T1]]),0,IF(Table13[[#This Row],[T1]]&gt;0,1,0))</f>
        <v>1</v>
      </c>
      <c r="T419" s="3">
        <f>IF(ISBLANK(Table13[[#This Row],[T2]]),0,IF(Table13[[#This Row],[T2]]&gt;0,1,0))</f>
        <v>0</v>
      </c>
      <c r="U419" s="3">
        <f>IF(ISBLANK(Table13[[#This Row],[T3]]),0,IF(Table13[[#This Row],[T3]]&gt;0,1,0))</f>
        <v>0</v>
      </c>
      <c r="V419" s="3">
        <f>IF(ISBLANK(Table13[[#This Row],[T4]]),0,IF(Table13[[#This Row],[T4]]&gt;0,1,0))</f>
        <v>0</v>
      </c>
      <c r="W419" s="26">
        <v>59</v>
      </c>
      <c r="X419" s="22">
        <v>12</v>
      </c>
      <c r="Y419" s="3">
        <v>1.9000000000000001</v>
      </c>
      <c r="Z419" s="3"/>
      <c r="AB419" s="30">
        <v>389</v>
      </c>
      <c r="AC419" s="30">
        <v>1.4193396593172514</v>
      </c>
      <c r="AD419" s="30">
        <v>-0.81933965931725128</v>
      </c>
    </row>
    <row r="420" spans="1:30">
      <c r="A420" s="4">
        <v>43755.416666666664</v>
      </c>
      <c r="B420">
        <v>43755</v>
      </c>
      <c r="C420" s="3">
        <v>0.41666666666666669</v>
      </c>
      <c r="D420" s="3">
        <v>10</v>
      </c>
      <c r="E420" s="3">
        <v>17</v>
      </c>
      <c r="F420" s="3">
        <v>0.2</v>
      </c>
      <c r="G420" s="5">
        <v>0.2</v>
      </c>
      <c r="H420" s="3">
        <v>0.4</v>
      </c>
      <c r="I420" s="3">
        <v>1.55139</v>
      </c>
      <c r="J420" s="12">
        <f t="shared" si="18"/>
        <v>0.89166666666666661</v>
      </c>
      <c r="K420" s="4">
        <v>43755.416667824073</v>
      </c>
      <c r="L420" s="3">
        <f t="shared" si="19"/>
        <v>17</v>
      </c>
      <c r="M420" s="3">
        <f t="shared" si="20"/>
        <v>10</v>
      </c>
      <c r="N420" s="3"/>
      <c r="O420" s="3"/>
      <c r="P420" s="3"/>
      <c r="Q420" s="3"/>
      <c r="R420" s="3"/>
      <c r="S420" s="3">
        <f>IF(ISBLANK(Table13[[#This Row],[T1]]),0,IF(Table13[[#This Row],[T1]]&gt;0,1,0))</f>
        <v>1</v>
      </c>
      <c r="T420" s="3">
        <f>IF(ISBLANK(Table13[[#This Row],[T2]]),0,IF(Table13[[#This Row],[T2]]&gt;0,1,0))</f>
        <v>0</v>
      </c>
      <c r="U420" s="3">
        <f>IF(ISBLANK(Table13[[#This Row],[T3]]),0,IF(Table13[[#This Row],[T3]]&gt;0,1,0))</f>
        <v>0</v>
      </c>
      <c r="V420" s="3">
        <f>IF(ISBLANK(Table13[[#This Row],[T4]]),0,IF(Table13[[#This Row],[T4]]&gt;0,1,0))</f>
        <v>0</v>
      </c>
      <c r="W420" s="25">
        <v>60</v>
      </c>
      <c r="X420" s="23">
        <v>12</v>
      </c>
      <c r="Y420" s="3">
        <v>0.4</v>
      </c>
      <c r="Z420" s="3"/>
      <c r="AB420" s="30">
        <v>390</v>
      </c>
      <c r="AC420" s="30">
        <v>1.4086772232479894</v>
      </c>
      <c r="AD420" s="30">
        <v>-0.70867722324798943</v>
      </c>
    </row>
    <row r="421" spans="1:30">
      <c r="A421" s="4">
        <v>43755.458333333336</v>
      </c>
      <c r="B421">
        <v>43755</v>
      </c>
      <c r="C421" s="3">
        <v>0.45833333333333331</v>
      </c>
      <c r="D421" s="3">
        <v>11</v>
      </c>
      <c r="E421" s="3">
        <v>17</v>
      </c>
      <c r="F421" s="3">
        <v>0.2</v>
      </c>
      <c r="G421" s="5">
        <v>0.2</v>
      </c>
      <c r="H421" s="3">
        <v>0.4</v>
      </c>
      <c r="I421" s="3">
        <v>1.55139</v>
      </c>
      <c r="J421" s="12">
        <f t="shared" si="18"/>
        <v>0.89166666666666661</v>
      </c>
      <c r="K421" s="4">
        <v>43755.45833454861</v>
      </c>
      <c r="L421" s="3">
        <f t="shared" si="19"/>
        <v>17</v>
      </c>
      <c r="M421" s="3">
        <f t="shared" si="20"/>
        <v>11</v>
      </c>
      <c r="N421" s="3"/>
      <c r="O421" s="3"/>
      <c r="P421" s="3"/>
      <c r="Q421" s="3"/>
      <c r="R421" s="3"/>
      <c r="S421" s="3">
        <f>IF(ISBLANK(Table13[[#This Row],[T1]]),0,IF(Table13[[#This Row],[T1]]&gt;0,1,0))</f>
        <v>0</v>
      </c>
      <c r="T421" s="3">
        <f>IF(ISBLANK(Table13[[#This Row],[T2]]),0,IF(Table13[[#This Row],[T2]]&gt;0,1,0))</f>
        <v>0</v>
      </c>
      <c r="U421" s="3">
        <f>IF(ISBLANK(Table13[[#This Row],[T3]]),0,IF(Table13[[#This Row],[T3]]&gt;0,1,0))</f>
        <v>0</v>
      </c>
      <c r="V421" s="3">
        <f>IF(ISBLANK(Table13[[#This Row],[T4]]),0,IF(Table13[[#This Row],[T4]]&gt;0,1,0))</f>
        <v>0</v>
      </c>
      <c r="W421" s="26">
        <v>59</v>
      </c>
      <c r="X421" s="22">
        <v>11</v>
      </c>
      <c r="Y421" s="3">
        <v>0.4</v>
      </c>
      <c r="Z421" s="3"/>
      <c r="AB421" s="30">
        <v>391</v>
      </c>
      <c r="AC421" s="30">
        <v>1.4086772232479894</v>
      </c>
      <c r="AD421" s="30">
        <v>0.79132277675201079</v>
      </c>
    </row>
    <row r="422" spans="1:30">
      <c r="A422" s="4">
        <v>43755.5</v>
      </c>
      <c r="B422">
        <v>43755</v>
      </c>
      <c r="C422" s="3">
        <v>0.5</v>
      </c>
      <c r="D422" s="3">
        <v>12</v>
      </c>
      <c r="E422" s="3">
        <v>17</v>
      </c>
      <c r="F422" s="3">
        <v>0.2</v>
      </c>
      <c r="G422" s="5">
        <v>0.2</v>
      </c>
      <c r="H422" s="3">
        <v>0.4</v>
      </c>
      <c r="I422" s="3">
        <v>1.55139</v>
      </c>
      <c r="J422" s="12">
        <f t="shared" si="18"/>
        <v>0.8916666666666665</v>
      </c>
      <c r="K422" s="4">
        <v>43755.500001273147</v>
      </c>
      <c r="L422" s="3">
        <f t="shared" si="19"/>
        <v>17</v>
      </c>
      <c r="M422" s="3">
        <f t="shared" si="20"/>
        <v>12</v>
      </c>
      <c r="N422" s="3"/>
      <c r="O422" s="3"/>
      <c r="P422" s="3"/>
      <c r="Q422" s="3"/>
      <c r="R422" s="3"/>
      <c r="S422" s="3">
        <f>IF(ISBLANK(Table13[[#This Row],[T1]]),0,IF(Table13[[#This Row],[T1]]&gt;0,1,0))</f>
        <v>0</v>
      </c>
      <c r="T422" s="3">
        <f>IF(ISBLANK(Table13[[#This Row],[T2]]),0,IF(Table13[[#This Row],[T2]]&gt;0,1,0))</f>
        <v>0</v>
      </c>
      <c r="U422" s="3">
        <f>IF(ISBLANK(Table13[[#This Row],[T3]]),0,IF(Table13[[#This Row],[T3]]&gt;0,1,0))</f>
        <v>0</v>
      </c>
      <c r="V422" s="3">
        <f>IF(ISBLANK(Table13[[#This Row],[T4]]),0,IF(Table13[[#This Row],[T4]]&gt;0,1,0))</f>
        <v>0</v>
      </c>
      <c r="W422" s="25">
        <v>59</v>
      </c>
      <c r="X422" s="23">
        <v>12</v>
      </c>
      <c r="Y422" s="3">
        <v>0.4</v>
      </c>
      <c r="Z422" s="3"/>
      <c r="AB422" s="30">
        <v>392</v>
      </c>
      <c r="AC422" s="30">
        <v>1.3980147871787278</v>
      </c>
      <c r="AD422" s="30">
        <v>2.2019852128212718</v>
      </c>
    </row>
    <row r="423" spans="1:30">
      <c r="A423" s="4">
        <v>43755.541666666664</v>
      </c>
      <c r="B423">
        <v>43755</v>
      </c>
      <c r="C423" s="3">
        <v>0.54166666666666663</v>
      </c>
      <c r="D423" s="3">
        <v>13</v>
      </c>
      <c r="E423" s="3">
        <v>17</v>
      </c>
      <c r="F423" s="3">
        <v>0.2</v>
      </c>
      <c r="G423" s="5">
        <v>0.2</v>
      </c>
      <c r="H423" s="3">
        <v>0.4</v>
      </c>
      <c r="I423" s="3">
        <v>1.55139</v>
      </c>
      <c r="J423" s="12">
        <f t="shared" si="18"/>
        <v>0.8916666666666665</v>
      </c>
      <c r="K423" s="4">
        <v>43755.541667997684</v>
      </c>
      <c r="L423" s="3">
        <f t="shared" si="19"/>
        <v>17</v>
      </c>
      <c r="M423" s="3">
        <f t="shared" si="20"/>
        <v>13</v>
      </c>
      <c r="N423" s="3"/>
      <c r="O423" s="3"/>
      <c r="P423" s="3"/>
      <c r="Q423" s="3"/>
      <c r="R423" s="3"/>
      <c r="S423" s="3">
        <f>IF(ISBLANK(Table13[[#This Row],[T1]]),0,IF(Table13[[#This Row],[T1]]&gt;0,1,0))</f>
        <v>0</v>
      </c>
      <c r="T423" s="3">
        <f>IF(ISBLANK(Table13[[#This Row],[T2]]),0,IF(Table13[[#This Row],[T2]]&gt;0,1,0))</f>
        <v>0</v>
      </c>
      <c r="U423" s="3">
        <f>IF(ISBLANK(Table13[[#This Row],[T3]]),0,IF(Table13[[#This Row],[T3]]&gt;0,1,0))</f>
        <v>1</v>
      </c>
      <c r="V423" s="3">
        <f>IF(ISBLANK(Table13[[#This Row],[T4]]),0,IF(Table13[[#This Row],[T4]]&gt;0,1,0))</f>
        <v>0</v>
      </c>
      <c r="W423" s="26">
        <v>59</v>
      </c>
      <c r="X423" s="22">
        <v>12</v>
      </c>
      <c r="Y423" s="3">
        <v>0.4</v>
      </c>
      <c r="Z423" s="3"/>
      <c r="AB423" s="30">
        <v>393</v>
      </c>
      <c r="AC423" s="30">
        <v>1.3873523511094659</v>
      </c>
      <c r="AD423" s="30">
        <v>1.1126476488905341</v>
      </c>
    </row>
    <row r="424" spans="1:30">
      <c r="A424" s="4">
        <v>43755.583333333336</v>
      </c>
      <c r="B424">
        <v>43755</v>
      </c>
      <c r="C424" s="3">
        <v>0.58333333333333337</v>
      </c>
      <c r="D424" s="3">
        <v>14</v>
      </c>
      <c r="E424" s="3">
        <v>17</v>
      </c>
      <c r="F424" s="3">
        <v>0.2</v>
      </c>
      <c r="G424" s="5">
        <v>0.2</v>
      </c>
      <c r="H424" s="3">
        <v>0.4</v>
      </c>
      <c r="I424" s="3">
        <v>1.55139</v>
      </c>
      <c r="J424" s="12">
        <f t="shared" si="18"/>
        <v>0.8916666666666665</v>
      </c>
      <c r="K424" s="4">
        <v>43755.583334722221</v>
      </c>
      <c r="L424" s="3">
        <f t="shared" si="19"/>
        <v>17</v>
      </c>
      <c r="M424" s="3">
        <f t="shared" si="20"/>
        <v>14</v>
      </c>
      <c r="N424" s="3"/>
      <c r="O424" s="3"/>
      <c r="P424" s="3"/>
      <c r="Q424" s="3"/>
      <c r="R424" s="3"/>
      <c r="S424" s="3">
        <f>IF(ISBLANK(Table13[[#This Row],[T1]]),0,IF(Table13[[#This Row],[T1]]&gt;0,1,0))</f>
        <v>0</v>
      </c>
      <c r="T424" s="3">
        <f>IF(ISBLANK(Table13[[#This Row],[T2]]),0,IF(Table13[[#This Row],[T2]]&gt;0,1,0))</f>
        <v>0</v>
      </c>
      <c r="U424" s="3">
        <f>IF(ISBLANK(Table13[[#This Row],[T3]]),0,IF(Table13[[#This Row],[T3]]&gt;0,1,0))</f>
        <v>0</v>
      </c>
      <c r="V424" s="3">
        <f>IF(ISBLANK(Table13[[#This Row],[T4]]),0,IF(Table13[[#This Row],[T4]]&gt;0,1,0))</f>
        <v>0</v>
      </c>
      <c r="W424" s="25">
        <v>58</v>
      </c>
      <c r="X424" s="23">
        <v>12</v>
      </c>
      <c r="Y424" s="3">
        <v>0.4</v>
      </c>
      <c r="Z424" s="3"/>
      <c r="AB424" s="30">
        <v>394</v>
      </c>
      <c r="AC424" s="30">
        <v>1.4013779239274877</v>
      </c>
      <c r="AD424" s="30">
        <v>-0.10137792392748768</v>
      </c>
    </row>
    <row r="425" spans="1:30">
      <c r="A425" s="4">
        <v>43755.625</v>
      </c>
      <c r="B425">
        <v>43755</v>
      </c>
      <c r="C425" s="3">
        <v>0.625</v>
      </c>
      <c r="D425" s="3">
        <v>15</v>
      </c>
      <c r="E425" s="3">
        <v>17</v>
      </c>
      <c r="F425" s="3">
        <v>0.2</v>
      </c>
      <c r="G425" s="5">
        <v>0.2</v>
      </c>
      <c r="H425" s="3">
        <v>0.4</v>
      </c>
      <c r="I425" s="3">
        <v>1.55139</v>
      </c>
      <c r="J425" s="12">
        <f t="shared" si="18"/>
        <v>0.89166666666666627</v>
      </c>
      <c r="K425" s="4">
        <v>43755.625001446759</v>
      </c>
      <c r="L425" s="3">
        <f t="shared" si="19"/>
        <v>17</v>
      </c>
      <c r="M425" s="3">
        <f t="shared" si="20"/>
        <v>15</v>
      </c>
      <c r="N425" s="3"/>
      <c r="O425" s="3"/>
      <c r="P425" s="3"/>
      <c r="Q425" s="3"/>
      <c r="R425" s="3"/>
      <c r="S425" s="3">
        <f>IF(ISBLANK(Table13[[#This Row],[T1]]),0,IF(Table13[[#This Row],[T1]]&gt;0,1,0))</f>
        <v>0</v>
      </c>
      <c r="T425" s="3">
        <f>IF(ISBLANK(Table13[[#This Row],[T2]]),0,IF(Table13[[#This Row],[T2]]&gt;0,1,0))</f>
        <v>1</v>
      </c>
      <c r="U425" s="3">
        <f>IF(ISBLANK(Table13[[#This Row],[T3]]),0,IF(Table13[[#This Row],[T3]]&gt;0,1,0))</f>
        <v>0</v>
      </c>
      <c r="V425" s="3">
        <f>IF(ISBLANK(Table13[[#This Row],[T4]]),0,IF(Table13[[#This Row],[T4]]&gt;0,1,0))</f>
        <v>0</v>
      </c>
      <c r="W425" s="26">
        <v>57</v>
      </c>
      <c r="X425" s="22">
        <v>11</v>
      </c>
      <c r="Y425" s="3">
        <v>0.4</v>
      </c>
      <c r="Z425" s="3"/>
      <c r="AB425" s="30">
        <v>395</v>
      </c>
      <c r="AC425" s="30">
        <v>1.4496334549221614</v>
      </c>
      <c r="AD425" s="30">
        <v>-0.84963345492216136</v>
      </c>
    </row>
    <row r="426" spans="1:30">
      <c r="A426" s="4">
        <v>43755.666666666664</v>
      </c>
      <c r="B426">
        <v>43755</v>
      </c>
      <c r="C426" s="3">
        <v>0.66666666666666663</v>
      </c>
      <c r="D426" s="3">
        <v>16</v>
      </c>
      <c r="E426" s="3">
        <v>17</v>
      </c>
      <c r="F426" s="3">
        <v>0.2</v>
      </c>
      <c r="G426" s="5">
        <v>0.2</v>
      </c>
      <c r="H426" s="3">
        <v>0.4</v>
      </c>
      <c r="I426" s="3">
        <v>1.55139</v>
      </c>
      <c r="J426" s="12">
        <f t="shared" si="18"/>
        <v>0.92916666666666636</v>
      </c>
      <c r="K426" s="4">
        <v>43755.666668171296</v>
      </c>
      <c r="L426" s="3">
        <f t="shared" si="19"/>
        <v>17</v>
      </c>
      <c r="M426" s="3">
        <f t="shared" si="20"/>
        <v>16</v>
      </c>
      <c r="N426" s="3"/>
      <c r="O426" s="3"/>
      <c r="P426" s="3"/>
      <c r="Q426" s="3"/>
      <c r="R426" s="3"/>
      <c r="S426" s="3">
        <f>IF(ISBLANK(Table13[[#This Row],[T1]]),0,IF(Table13[[#This Row],[T1]]&gt;0,1,0))</f>
        <v>0</v>
      </c>
      <c r="T426" s="3">
        <f>IF(ISBLANK(Table13[[#This Row],[T2]]),0,IF(Table13[[#This Row],[T2]]&gt;0,1,0))</f>
        <v>1</v>
      </c>
      <c r="U426" s="3">
        <f>IF(ISBLANK(Table13[[#This Row],[T3]]),0,IF(Table13[[#This Row],[T3]]&gt;0,1,0))</f>
        <v>0</v>
      </c>
      <c r="V426" s="3">
        <f>IF(ISBLANK(Table13[[#This Row],[T4]]),0,IF(Table13[[#This Row],[T4]]&gt;0,1,0))</f>
        <v>0</v>
      </c>
      <c r="W426" s="25">
        <v>57</v>
      </c>
      <c r="X426" s="23">
        <v>17</v>
      </c>
      <c r="Y426" s="3">
        <v>0.4</v>
      </c>
      <c r="Z426" s="3"/>
      <c r="AB426" s="30">
        <v>396</v>
      </c>
      <c r="AC426" s="30">
        <v>1.5085514219860969</v>
      </c>
      <c r="AD426" s="30">
        <v>-0.90855142198609684</v>
      </c>
    </row>
    <row r="427" spans="1:30">
      <c r="A427" s="4">
        <v>43755.708333333336</v>
      </c>
      <c r="B427">
        <v>43755</v>
      </c>
      <c r="C427" s="3">
        <v>0.70833333333333337</v>
      </c>
      <c r="D427" s="3">
        <v>17</v>
      </c>
      <c r="E427" s="3">
        <v>17</v>
      </c>
      <c r="F427" s="3">
        <v>0.2</v>
      </c>
      <c r="G427" s="5">
        <v>0.2</v>
      </c>
      <c r="H427" s="3">
        <v>0.4</v>
      </c>
      <c r="I427" s="3">
        <v>1.55139</v>
      </c>
      <c r="J427" s="12">
        <f t="shared" si="18"/>
        <v>1.0874999999999997</v>
      </c>
      <c r="K427" s="4">
        <v>43755.708334895833</v>
      </c>
      <c r="L427" s="3">
        <f t="shared" si="19"/>
        <v>17</v>
      </c>
      <c r="M427" s="3">
        <f t="shared" si="20"/>
        <v>17</v>
      </c>
      <c r="N427" s="3"/>
      <c r="O427" s="3"/>
      <c r="P427" s="3"/>
      <c r="Q427" s="3"/>
      <c r="R427" s="3"/>
      <c r="S427" s="3">
        <f>IF(ISBLANK(Table13[[#This Row],[T1]]),0,IF(Table13[[#This Row],[T1]]&gt;0,1,0))</f>
        <v>0</v>
      </c>
      <c r="T427" s="3">
        <f>IF(ISBLANK(Table13[[#This Row],[T2]]),0,IF(Table13[[#This Row],[T2]]&gt;0,1,0))</f>
        <v>1</v>
      </c>
      <c r="U427" s="3">
        <f>IF(ISBLANK(Table13[[#This Row],[T3]]),0,IF(Table13[[#This Row],[T3]]&gt;0,1,0))</f>
        <v>1</v>
      </c>
      <c r="V427" s="3">
        <f>IF(ISBLANK(Table13[[#This Row],[T4]]),0,IF(Table13[[#This Row],[T4]]&gt;0,1,0))</f>
        <v>0</v>
      </c>
      <c r="W427" s="26">
        <v>57</v>
      </c>
      <c r="X427" s="22">
        <v>17</v>
      </c>
      <c r="Y427" s="3">
        <v>0.4</v>
      </c>
      <c r="Z427" s="3"/>
      <c r="AB427" s="30">
        <v>397</v>
      </c>
      <c r="AC427" s="30">
        <v>1.5405387301938824</v>
      </c>
      <c r="AD427" s="30">
        <v>-0.84053873019388248</v>
      </c>
    </row>
    <row r="428" spans="1:30">
      <c r="A428" s="4">
        <v>43755.75</v>
      </c>
      <c r="B428">
        <v>43755</v>
      </c>
      <c r="C428" s="3">
        <v>0.75</v>
      </c>
      <c r="D428" s="3">
        <v>18</v>
      </c>
      <c r="E428" s="3">
        <v>17</v>
      </c>
      <c r="F428" s="3">
        <v>1.2</v>
      </c>
      <c r="G428" s="5">
        <v>0.5</v>
      </c>
      <c r="H428" s="3">
        <v>1.7</v>
      </c>
      <c r="I428" s="3">
        <v>1.55139</v>
      </c>
      <c r="J428" s="12">
        <f t="shared" si="18"/>
        <v>1.1958333333333331</v>
      </c>
      <c r="K428" s="4">
        <v>43755.75000162037</v>
      </c>
      <c r="L428" s="3">
        <f t="shared" si="19"/>
        <v>17</v>
      </c>
      <c r="M428" s="3">
        <f t="shared" si="20"/>
        <v>18</v>
      </c>
      <c r="N428" s="3"/>
      <c r="O428" s="3"/>
      <c r="P428" s="3"/>
      <c r="Q428" s="3"/>
      <c r="R428" s="3"/>
      <c r="S428" s="3">
        <f>IF(ISBLANK(Table13[[#This Row],[T1]]),0,IF(Table13[[#This Row],[T1]]&gt;0,1,0))</f>
        <v>0</v>
      </c>
      <c r="T428" s="3">
        <f>IF(ISBLANK(Table13[[#This Row],[T2]]),0,IF(Table13[[#This Row],[T2]]&gt;0,1,0))</f>
        <v>1</v>
      </c>
      <c r="U428" s="3">
        <f>IF(ISBLANK(Table13[[#This Row],[T3]]),0,IF(Table13[[#This Row],[T3]]&gt;0,1,0))</f>
        <v>1</v>
      </c>
      <c r="V428" s="3">
        <f>IF(ISBLANK(Table13[[#This Row],[T4]]),0,IF(Table13[[#This Row],[T4]]&gt;0,1,0))</f>
        <v>0</v>
      </c>
      <c r="W428" s="25">
        <v>56</v>
      </c>
      <c r="X428" s="23">
        <v>21</v>
      </c>
      <c r="Y428" s="3">
        <v>1.7</v>
      </c>
      <c r="Z428" s="3"/>
      <c r="AB428" s="30">
        <v>398</v>
      </c>
      <c r="AC428" s="30">
        <v>1.5029456352684705</v>
      </c>
      <c r="AD428" s="30">
        <v>-1.1029456352684703</v>
      </c>
    </row>
    <row r="429" spans="1:30">
      <c r="A429" s="4">
        <v>43755.791666666664</v>
      </c>
      <c r="B429">
        <v>43755</v>
      </c>
      <c r="C429" s="3">
        <v>0.79166666666666663</v>
      </c>
      <c r="D429" s="3">
        <v>19</v>
      </c>
      <c r="E429" s="3">
        <v>17</v>
      </c>
      <c r="F429" s="3">
        <v>0.6</v>
      </c>
      <c r="G429" s="5">
        <v>1</v>
      </c>
      <c r="H429" s="3">
        <v>1.6</v>
      </c>
      <c r="I429" s="3">
        <v>1.55139</v>
      </c>
      <c r="J429" s="12">
        <f t="shared" si="18"/>
        <v>1.2374999999999996</v>
      </c>
      <c r="K429" s="4">
        <v>43755.791666666664</v>
      </c>
      <c r="L429" s="3">
        <f t="shared" si="19"/>
        <v>17</v>
      </c>
      <c r="M429" s="3">
        <f t="shared" si="20"/>
        <v>19</v>
      </c>
      <c r="N429" s="3">
        <v>9</v>
      </c>
      <c r="O429" s="3">
        <v>8</v>
      </c>
      <c r="P429" s="3">
        <v>9</v>
      </c>
      <c r="Q429" s="3">
        <v>0</v>
      </c>
      <c r="R429" s="3"/>
      <c r="S429" s="3">
        <f>IF(ISBLANK(Table13[[#This Row],[T1]]),0,IF(Table13[[#This Row],[T1]]&gt;0,1,0))</f>
        <v>0</v>
      </c>
      <c r="T429" s="3">
        <f>IF(ISBLANK(Table13[[#This Row],[T2]]),0,IF(Table13[[#This Row],[T2]]&gt;0,1,0))</f>
        <v>1</v>
      </c>
      <c r="U429" s="3">
        <f>IF(ISBLANK(Table13[[#This Row],[T3]]),0,IF(Table13[[#This Row],[T3]]&gt;0,1,0))</f>
        <v>1</v>
      </c>
      <c r="V429" s="3">
        <f>IF(ISBLANK(Table13[[#This Row],[T4]]),0,IF(Table13[[#This Row],[T4]]&gt;0,1,0))</f>
        <v>0</v>
      </c>
      <c r="W429" s="26">
        <v>55</v>
      </c>
      <c r="X429" s="22">
        <v>17</v>
      </c>
      <c r="Y429" s="3">
        <v>1.6</v>
      </c>
      <c r="Z429" s="3"/>
      <c r="AB429" s="30">
        <v>399</v>
      </c>
      <c r="AC429" s="30">
        <v>1.4546901042737972</v>
      </c>
      <c r="AD429" s="30">
        <v>-0.8546901042737971</v>
      </c>
    </row>
    <row r="430" spans="1:30">
      <c r="A430" s="4">
        <v>43755.833333333336</v>
      </c>
      <c r="B430">
        <v>43755</v>
      </c>
      <c r="C430" s="3">
        <v>0.83333333333333337</v>
      </c>
      <c r="D430" s="3">
        <v>20</v>
      </c>
      <c r="E430" s="3">
        <v>17</v>
      </c>
      <c r="F430" s="3">
        <v>0.9</v>
      </c>
      <c r="G430" s="5">
        <v>1</v>
      </c>
      <c r="H430" s="3">
        <v>1.9</v>
      </c>
      <c r="I430" s="3">
        <v>1.55139</v>
      </c>
      <c r="J430" s="12">
        <f t="shared" si="18"/>
        <v>1.3041666666666665</v>
      </c>
      <c r="K430" s="4">
        <v>43755.833333333336</v>
      </c>
      <c r="L430" s="3">
        <f t="shared" si="19"/>
        <v>17</v>
      </c>
      <c r="M430" s="3">
        <f t="shared" si="20"/>
        <v>20</v>
      </c>
      <c r="N430" s="3">
        <v>50</v>
      </c>
      <c r="O430" s="3">
        <v>58</v>
      </c>
      <c r="P430" s="3">
        <v>47</v>
      </c>
      <c r="Q430" s="3">
        <v>0</v>
      </c>
      <c r="R430" s="3"/>
      <c r="S430" s="3">
        <f>IF(ISBLANK(Table13[[#This Row],[T1]]),0,IF(Table13[[#This Row],[T1]]&gt;0,1,0))</f>
        <v>0</v>
      </c>
      <c r="T430" s="3">
        <f>IF(ISBLANK(Table13[[#This Row],[T2]]),0,IF(Table13[[#This Row],[T2]]&gt;0,1,0))</f>
        <v>0</v>
      </c>
      <c r="U430" s="3">
        <f>IF(ISBLANK(Table13[[#This Row],[T3]]),0,IF(Table13[[#This Row],[T3]]&gt;0,1,0))</f>
        <v>1</v>
      </c>
      <c r="V430" s="3">
        <f>IF(ISBLANK(Table13[[#This Row],[T4]]),0,IF(Table13[[#This Row],[T4]]&gt;0,1,0))</f>
        <v>0</v>
      </c>
      <c r="W430" s="25">
        <v>54</v>
      </c>
      <c r="X430" s="23">
        <v>21</v>
      </c>
      <c r="Y430" s="3">
        <v>1.9</v>
      </c>
      <c r="Z430" s="3"/>
      <c r="AB430" s="30">
        <v>400</v>
      </c>
      <c r="AC430" s="30">
        <v>1.4440276682045352</v>
      </c>
      <c r="AD430" s="30">
        <v>-1.0440276682045351</v>
      </c>
    </row>
    <row r="431" spans="1:30">
      <c r="A431" s="4">
        <v>43755.875</v>
      </c>
      <c r="B431">
        <v>43755</v>
      </c>
      <c r="C431" s="3">
        <v>0.875</v>
      </c>
      <c r="D431" s="3">
        <v>21</v>
      </c>
      <c r="E431" s="3">
        <v>17</v>
      </c>
      <c r="F431" s="3">
        <v>0.7</v>
      </c>
      <c r="G431" s="5">
        <v>0.6</v>
      </c>
      <c r="H431" s="3">
        <v>1.2999999999999998</v>
      </c>
      <c r="I431" s="3">
        <v>1.55139</v>
      </c>
      <c r="J431" s="12">
        <f t="shared" si="18"/>
        <v>1.3541666666666667</v>
      </c>
      <c r="K431" s="4">
        <v>43755.875</v>
      </c>
      <c r="L431" s="3">
        <f t="shared" si="19"/>
        <v>17</v>
      </c>
      <c r="M431" s="3">
        <f t="shared" si="20"/>
        <v>21</v>
      </c>
      <c r="N431" s="3">
        <v>58</v>
      </c>
      <c r="O431" s="3">
        <v>42</v>
      </c>
      <c r="P431" s="3">
        <v>58</v>
      </c>
      <c r="Q431" s="3">
        <v>0</v>
      </c>
      <c r="R431" s="3"/>
      <c r="S431" s="3">
        <f>IF(ISBLANK(Table13[[#This Row],[T1]]),0,IF(Table13[[#This Row],[T1]]&gt;0,1,0))</f>
        <v>0</v>
      </c>
      <c r="T431" s="3">
        <f>IF(ISBLANK(Table13[[#This Row],[T2]]),0,IF(Table13[[#This Row],[T2]]&gt;0,1,0))</f>
        <v>1</v>
      </c>
      <c r="U431" s="3">
        <f>IF(ISBLANK(Table13[[#This Row],[T3]]),0,IF(Table13[[#This Row],[T3]]&gt;0,1,0))</f>
        <v>1</v>
      </c>
      <c r="V431" s="3">
        <f>IF(ISBLANK(Table13[[#This Row],[T4]]),0,IF(Table13[[#This Row],[T4]]&gt;0,1,0))</f>
        <v>0</v>
      </c>
      <c r="W431" s="26">
        <v>54</v>
      </c>
      <c r="X431" s="22">
        <v>21</v>
      </c>
      <c r="Y431" s="3">
        <v>1.2999999999999998</v>
      </c>
      <c r="Z431" s="3"/>
      <c r="AB431" s="30">
        <v>401</v>
      </c>
      <c r="AC431" s="30">
        <v>1.5578697977315628</v>
      </c>
      <c r="AD431" s="30">
        <v>-0.95786979773156267</v>
      </c>
    </row>
    <row r="432" spans="1:30">
      <c r="A432" s="4">
        <v>43755.916666666664</v>
      </c>
      <c r="B432">
        <v>43755</v>
      </c>
      <c r="C432" s="3">
        <v>0.91666666666666663</v>
      </c>
      <c r="D432" s="3">
        <v>22</v>
      </c>
      <c r="E432" s="3">
        <v>17</v>
      </c>
      <c r="F432" s="3">
        <v>0.5</v>
      </c>
      <c r="G432" s="5">
        <v>0.5</v>
      </c>
      <c r="H432" s="3">
        <v>1</v>
      </c>
      <c r="I432" s="3">
        <v>1.55139</v>
      </c>
      <c r="J432" s="12">
        <f t="shared" si="18"/>
        <v>1.4333333333333336</v>
      </c>
      <c r="K432" s="4">
        <v>43755.916666666664</v>
      </c>
      <c r="L432" s="3">
        <f t="shared" si="19"/>
        <v>17</v>
      </c>
      <c r="M432" s="3">
        <f t="shared" si="20"/>
        <v>22</v>
      </c>
      <c r="N432" s="3">
        <v>58</v>
      </c>
      <c r="O432" s="3">
        <v>58</v>
      </c>
      <c r="P432" s="3">
        <v>58</v>
      </c>
      <c r="Q432" s="3">
        <v>0</v>
      </c>
      <c r="R432" s="3"/>
      <c r="S432" s="3">
        <f>IF(ISBLANK(Table13[[#This Row],[T1]]),0,IF(Table13[[#This Row],[T1]]&gt;0,1,0))</f>
        <v>1</v>
      </c>
      <c r="T432" s="3">
        <f>IF(ISBLANK(Table13[[#This Row],[T2]]),0,IF(Table13[[#This Row],[T2]]&gt;0,1,0))</f>
        <v>1</v>
      </c>
      <c r="U432" s="3">
        <f>IF(ISBLANK(Table13[[#This Row],[T3]]),0,IF(Table13[[#This Row],[T3]]&gt;0,1,0))</f>
        <v>1</v>
      </c>
      <c r="V432" s="3">
        <f>IF(ISBLANK(Table13[[#This Row],[T4]]),0,IF(Table13[[#This Row],[T4]]&gt;0,1,0))</f>
        <v>0</v>
      </c>
      <c r="W432" s="25">
        <v>53</v>
      </c>
      <c r="X432" s="23">
        <v>21</v>
      </c>
      <c r="Y432" s="3">
        <v>1</v>
      </c>
      <c r="Z432" s="3"/>
      <c r="AB432" s="30">
        <v>402</v>
      </c>
      <c r="AC432" s="30">
        <v>1.504008480019263</v>
      </c>
      <c r="AD432" s="30">
        <v>-0.20400848001926297</v>
      </c>
    </row>
    <row r="433" spans="1:30">
      <c r="A433" s="4">
        <v>43755.958333333336</v>
      </c>
      <c r="B433">
        <v>43755</v>
      </c>
      <c r="C433" s="3">
        <v>0.95833333333333337</v>
      </c>
      <c r="D433" s="3">
        <v>23</v>
      </c>
      <c r="E433" s="3">
        <v>17</v>
      </c>
      <c r="F433" s="3">
        <v>0.4</v>
      </c>
      <c r="G433" s="5">
        <v>0.2</v>
      </c>
      <c r="H433" s="3">
        <v>0.60000000000000009</v>
      </c>
      <c r="I433" s="3">
        <v>1.55139</v>
      </c>
      <c r="J433" s="12">
        <f t="shared" si="18"/>
        <v>1.4416666666666671</v>
      </c>
      <c r="K433" s="4">
        <v>43755.958333333336</v>
      </c>
      <c r="L433" s="3">
        <f t="shared" si="19"/>
        <v>17</v>
      </c>
      <c r="M433" s="3">
        <f t="shared" si="20"/>
        <v>23</v>
      </c>
      <c r="N433" s="3">
        <v>57</v>
      </c>
      <c r="O433" s="3">
        <v>57</v>
      </c>
      <c r="P433" s="3">
        <v>57</v>
      </c>
      <c r="Q433" s="3">
        <v>0</v>
      </c>
      <c r="R433" s="3"/>
      <c r="S433" s="3">
        <f>IF(ISBLANK(Table13[[#This Row],[T1]]),0,IF(Table13[[#This Row],[T1]]&gt;0,1,0))</f>
        <v>1</v>
      </c>
      <c r="T433" s="3">
        <f>IF(ISBLANK(Table13[[#This Row],[T2]]),0,IF(Table13[[#This Row],[T2]]&gt;0,1,0))</f>
        <v>0</v>
      </c>
      <c r="U433" s="3">
        <f>IF(ISBLANK(Table13[[#This Row],[T3]]),0,IF(Table13[[#This Row],[T3]]&gt;0,1,0))</f>
        <v>1</v>
      </c>
      <c r="V433" s="3">
        <f>IF(ISBLANK(Table13[[#This Row],[T4]]),0,IF(Table13[[#This Row],[T4]]&gt;0,1,0))</f>
        <v>0</v>
      </c>
      <c r="W433" s="26">
        <v>52</v>
      </c>
      <c r="X433" s="22">
        <v>21</v>
      </c>
      <c r="Y433" s="3">
        <v>0.60000000000000009</v>
      </c>
      <c r="Z433" s="3"/>
      <c r="AB433" s="30">
        <v>403</v>
      </c>
      <c r="AC433" s="30">
        <v>1.4645467895213091</v>
      </c>
      <c r="AD433" s="30">
        <v>-0.56454678952130921</v>
      </c>
    </row>
    <row r="434" spans="1:30">
      <c r="A434" s="4">
        <v>43756</v>
      </c>
      <c r="B434">
        <v>43756</v>
      </c>
      <c r="C434" s="3">
        <v>0</v>
      </c>
      <c r="D434" s="3">
        <v>0</v>
      </c>
      <c r="E434" s="3">
        <v>18</v>
      </c>
      <c r="F434" s="3">
        <v>0.3</v>
      </c>
      <c r="G434" s="5">
        <v>1.3</v>
      </c>
      <c r="H434" s="3">
        <v>1.6</v>
      </c>
      <c r="I434" s="3">
        <v>1.55139</v>
      </c>
      <c r="J434" s="12">
        <f t="shared" si="18"/>
        <v>1.4458333333333337</v>
      </c>
      <c r="K434" s="4">
        <v>43756</v>
      </c>
      <c r="L434" s="3">
        <f t="shared" si="19"/>
        <v>18</v>
      </c>
      <c r="M434" s="3">
        <f t="shared" si="20"/>
        <v>0</v>
      </c>
      <c r="N434" s="3">
        <v>58</v>
      </c>
      <c r="O434" s="3">
        <v>58</v>
      </c>
      <c r="P434" s="3">
        <v>58</v>
      </c>
      <c r="Q434" s="3">
        <v>0</v>
      </c>
      <c r="R434" s="3"/>
      <c r="S434" s="3">
        <f>IF(ISBLANK(Table13[[#This Row],[T1]]),0,IF(Table13[[#This Row],[T1]]&gt;0,1,0))</f>
        <v>1</v>
      </c>
      <c r="T434" s="3">
        <f>IF(ISBLANK(Table13[[#This Row],[T2]]),0,IF(Table13[[#This Row],[T2]]&gt;0,1,0))</f>
        <v>0</v>
      </c>
      <c r="U434" s="3">
        <f>IF(ISBLANK(Table13[[#This Row],[T3]]),0,IF(Table13[[#This Row],[T3]]&gt;0,1,0))</f>
        <v>1</v>
      </c>
      <c r="V434" s="3">
        <f>IF(ISBLANK(Table13[[#This Row],[T4]]),0,IF(Table13[[#This Row],[T4]]&gt;0,1,0))</f>
        <v>0</v>
      </c>
      <c r="W434" s="25">
        <v>50</v>
      </c>
      <c r="X434" s="23">
        <v>21</v>
      </c>
      <c r="Y434" s="3">
        <v>1.6</v>
      </c>
      <c r="Z434" s="3"/>
      <c r="AB434" s="30">
        <v>404</v>
      </c>
      <c r="AC434" s="30">
        <v>1.477077821163113</v>
      </c>
      <c r="AD434" s="30">
        <v>2.2229221788368871</v>
      </c>
    </row>
    <row r="435" spans="1:30">
      <c r="A435" s="4">
        <v>43756.041666666664</v>
      </c>
      <c r="B435">
        <v>43756</v>
      </c>
      <c r="C435" s="3">
        <v>4.1666666666666664E-2</v>
      </c>
      <c r="D435" s="3">
        <v>1</v>
      </c>
      <c r="E435" s="3">
        <v>18</v>
      </c>
      <c r="F435" s="3">
        <v>0.2</v>
      </c>
      <c r="G435" s="5">
        <v>0.3</v>
      </c>
      <c r="H435" s="3">
        <v>0.5</v>
      </c>
      <c r="I435" s="3">
        <v>1.55139</v>
      </c>
      <c r="J435" s="12">
        <f t="shared" si="18"/>
        <v>1.4000000000000001</v>
      </c>
      <c r="K435" s="4">
        <v>43756.041666666664</v>
      </c>
      <c r="L435" s="3">
        <f t="shared" si="19"/>
        <v>18</v>
      </c>
      <c r="M435" s="3">
        <f t="shared" si="20"/>
        <v>1</v>
      </c>
      <c r="N435" s="3">
        <v>58</v>
      </c>
      <c r="O435" s="3">
        <v>58</v>
      </c>
      <c r="P435" s="3">
        <v>58</v>
      </c>
      <c r="Q435" s="3">
        <v>0</v>
      </c>
      <c r="R435" s="3"/>
      <c r="S435" s="3">
        <f>IF(ISBLANK(Table13[[#This Row],[T1]]),0,IF(Table13[[#This Row],[T1]]&gt;0,1,0))</f>
        <v>1</v>
      </c>
      <c r="T435" s="3">
        <f>IF(ISBLANK(Table13[[#This Row],[T2]]),0,IF(Table13[[#This Row],[T2]]&gt;0,1,0))</f>
        <v>0</v>
      </c>
      <c r="U435" s="3">
        <f>IF(ISBLANK(Table13[[#This Row],[T3]]),0,IF(Table13[[#This Row],[T3]]&gt;0,1,0))</f>
        <v>1</v>
      </c>
      <c r="V435" s="3">
        <f>IF(ISBLANK(Table13[[#This Row],[T4]]),0,IF(Table13[[#This Row],[T4]]&gt;0,1,0))</f>
        <v>0</v>
      </c>
      <c r="W435" s="26">
        <v>50</v>
      </c>
      <c r="X435" s="22">
        <v>21</v>
      </c>
      <c r="Y435" s="3">
        <v>0.5</v>
      </c>
      <c r="Z435" s="3"/>
      <c r="AB435" s="30">
        <v>405</v>
      </c>
      <c r="AC435" s="30">
        <v>1.30935067148645</v>
      </c>
      <c r="AD435" s="30">
        <v>0.99064932851354981</v>
      </c>
    </row>
    <row r="436" spans="1:30">
      <c r="A436" s="4">
        <v>43756.083333333336</v>
      </c>
      <c r="B436">
        <v>43756</v>
      </c>
      <c r="C436" s="3">
        <v>8.3333333333333329E-2</v>
      </c>
      <c r="D436" s="3">
        <v>2</v>
      </c>
      <c r="E436" s="3">
        <v>18</v>
      </c>
      <c r="F436" s="3">
        <v>0.2</v>
      </c>
      <c r="G436" s="5">
        <v>0.2</v>
      </c>
      <c r="H436" s="3">
        <v>0.4</v>
      </c>
      <c r="I436" s="3">
        <v>1.55139</v>
      </c>
      <c r="J436" s="12">
        <f t="shared" si="18"/>
        <v>1.3916666666666666</v>
      </c>
      <c r="K436" s="4">
        <v>43756.083333333336</v>
      </c>
      <c r="L436" s="3">
        <f t="shared" si="19"/>
        <v>18</v>
      </c>
      <c r="M436" s="3">
        <f t="shared" si="20"/>
        <v>2</v>
      </c>
      <c r="N436" s="3">
        <v>58</v>
      </c>
      <c r="O436" s="3">
        <v>58</v>
      </c>
      <c r="P436" s="3">
        <v>58</v>
      </c>
      <c r="Q436" s="3">
        <v>0</v>
      </c>
      <c r="R436" s="3"/>
      <c r="S436" s="3">
        <f>IF(ISBLANK(Table13[[#This Row],[T1]]),0,IF(Table13[[#This Row],[T1]]&gt;0,1,0))</f>
        <v>1</v>
      </c>
      <c r="T436" s="3">
        <f>IF(ISBLANK(Table13[[#This Row],[T2]]),0,IF(Table13[[#This Row],[T2]]&gt;0,1,0))</f>
        <v>0</v>
      </c>
      <c r="U436" s="3">
        <f>IF(ISBLANK(Table13[[#This Row],[T3]]),0,IF(Table13[[#This Row],[T3]]&gt;0,1,0))</f>
        <v>1</v>
      </c>
      <c r="V436" s="3">
        <f>IF(ISBLANK(Table13[[#This Row],[T4]]),0,IF(Table13[[#This Row],[T4]]&gt;0,1,0))</f>
        <v>0</v>
      </c>
      <c r="W436" s="25">
        <v>49</v>
      </c>
      <c r="X436" s="23">
        <v>21</v>
      </c>
      <c r="Y436" s="3">
        <v>0.4</v>
      </c>
      <c r="Z436" s="3"/>
      <c r="AB436" s="30">
        <v>406</v>
      </c>
      <c r="AC436" s="30">
        <v>1.3937284586676528</v>
      </c>
      <c r="AD436" s="30">
        <v>0.10627154133234717</v>
      </c>
    </row>
    <row r="437" spans="1:30">
      <c r="A437" s="4">
        <v>43756.125</v>
      </c>
      <c r="B437">
        <v>43756</v>
      </c>
      <c r="C437" s="3">
        <v>0.125</v>
      </c>
      <c r="D437" s="3">
        <v>3</v>
      </c>
      <c r="E437" s="3">
        <v>18</v>
      </c>
      <c r="F437" s="3">
        <v>0.2</v>
      </c>
      <c r="G437" s="5">
        <v>0.2</v>
      </c>
      <c r="H437" s="3">
        <v>0.4</v>
      </c>
      <c r="I437" s="3">
        <v>1.55139</v>
      </c>
      <c r="J437" s="12">
        <f t="shared" si="18"/>
        <v>1.3916666666666666</v>
      </c>
      <c r="K437" s="4">
        <v>43756.125</v>
      </c>
      <c r="L437" s="3">
        <f t="shared" si="19"/>
        <v>18</v>
      </c>
      <c r="M437" s="3">
        <f t="shared" si="20"/>
        <v>3</v>
      </c>
      <c r="N437" s="3">
        <v>57</v>
      </c>
      <c r="O437" s="3">
        <v>57</v>
      </c>
      <c r="P437" s="3">
        <v>57</v>
      </c>
      <c r="Q437" s="3">
        <v>0</v>
      </c>
      <c r="R437" s="3"/>
      <c r="S437" s="3">
        <f>IF(ISBLANK(Table13[[#This Row],[T1]]),0,IF(Table13[[#This Row],[T1]]&gt;0,1,0))</f>
        <v>1</v>
      </c>
      <c r="T437" s="3">
        <f>IF(ISBLANK(Table13[[#This Row],[T2]]),0,IF(Table13[[#This Row],[T2]]&gt;0,1,0))</f>
        <v>0</v>
      </c>
      <c r="U437" s="3">
        <f>IF(ISBLANK(Table13[[#This Row],[T3]]),0,IF(Table13[[#This Row],[T3]]&gt;0,1,0))</f>
        <v>1</v>
      </c>
      <c r="V437" s="3">
        <f>IF(ISBLANK(Table13[[#This Row],[T4]]),0,IF(Table13[[#This Row],[T4]]&gt;0,1,0))</f>
        <v>0</v>
      </c>
      <c r="W437" s="26">
        <v>48</v>
      </c>
      <c r="X437" s="22">
        <v>21</v>
      </c>
      <c r="Y437" s="3">
        <v>0.4</v>
      </c>
      <c r="Z437" s="3"/>
      <c r="AB437" s="30">
        <v>407</v>
      </c>
      <c r="AC437" s="30">
        <v>1.4150533308061763</v>
      </c>
      <c r="AD437" s="30">
        <v>0.28494666919382361</v>
      </c>
    </row>
    <row r="438" spans="1:30">
      <c r="A438" s="4">
        <v>43756.166666666664</v>
      </c>
      <c r="B438">
        <v>43756</v>
      </c>
      <c r="C438" s="3">
        <v>0.16666666666666666</v>
      </c>
      <c r="D438" s="3">
        <v>4</v>
      </c>
      <c r="E438" s="3">
        <v>18</v>
      </c>
      <c r="F438" s="3">
        <v>0.3</v>
      </c>
      <c r="G438" s="5">
        <v>0.6</v>
      </c>
      <c r="H438" s="3">
        <v>0.89999999999999991</v>
      </c>
      <c r="I438" s="3">
        <v>1.55139</v>
      </c>
      <c r="J438" s="12">
        <f t="shared" si="18"/>
        <v>1.3916666666666664</v>
      </c>
      <c r="K438" s="4">
        <v>43756.166666666664</v>
      </c>
      <c r="L438" s="3">
        <f t="shared" si="19"/>
        <v>18</v>
      </c>
      <c r="M438" s="3">
        <f t="shared" si="20"/>
        <v>4</v>
      </c>
      <c r="N438" s="3">
        <v>58</v>
      </c>
      <c r="O438" s="3">
        <v>58</v>
      </c>
      <c r="P438" s="3">
        <v>58</v>
      </c>
      <c r="Q438" s="3">
        <v>0</v>
      </c>
      <c r="R438" s="3"/>
      <c r="S438" s="3">
        <f>IF(ISBLANK(Table13[[#This Row],[T1]]),0,IF(Table13[[#This Row],[T1]]&gt;0,1,0))</f>
        <v>1</v>
      </c>
      <c r="T438" s="3">
        <f>IF(ISBLANK(Table13[[#This Row],[T2]]),0,IF(Table13[[#This Row],[T2]]&gt;0,1,0))</f>
        <v>0</v>
      </c>
      <c r="U438" s="3">
        <f>IF(ISBLANK(Table13[[#This Row],[T3]]),0,IF(Table13[[#This Row],[T3]]&gt;0,1,0))</f>
        <v>1</v>
      </c>
      <c r="V438" s="3">
        <f>IF(ISBLANK(Table13[[#This Row],[T4]]),0,IF(Table13[[#This Row],[T4]]&gt;0,1,0))</f>
        <v>0</v>
      </c>
      <c r="W438" s="25">
        <v>48</v>
      </c>
      <c r="X438" s="23">
        <v>17</v>
      </c>
      <c r="Y438" s="3">
        <v>0.89999999999999991</v>
      </c>
      <c r="Z438" s="3"/>
      <c r="AB438" s="30">
        <v>408</v>
      </c>
      <c r="AC438" s="30">
        <v>1.4150533308061763</v>
      </c>
      <c r="AD438" s="30">
        <v>1.2849466691938238</v>
      </c>
    </row>
    <row r="439" spans="1:30">
      <c r="A439" s="4">
        <v>43756.208333333336</v>
      </c>
      <c r="B439">
        <v>43756</v>
      </c>
      <c r="C439" s="3">
        <v>0.20833333333333334</v>
      </c>
      <c r="D439" s="3">
        <v>5</v>
      </c>
      <c r="E439" s="3">
        <v>18</v>
      </c>
      <c r="F439" s="3">
        <v>0.3</v>
      </c>
      <c r="G439" s="5">
        <v>0.2</v>
      </c>
      <c r="H439" s="3">
        <v>0.5</v>
      </c>
      <c r="I439" s="3">
        <v>1.55139</v>
      </c>
      <c r="J439" s="12">
        <f t="shared" si="18"/>
        <v>1.3625</v>
      </c>
      <c r="K439" s="4">
        <v>43756.208333333336</v>
      </c>
      <c r="L439" s="3">
        <f t="shared" si="19"/>
        <v>18</v>
      </c>
      <c r="M439" s="3">
        <f t="shared" si="20"/>
        <v>5</v>
      </c>
      <c r="N439" s="3">
        <v>58</v>
      </c>
      <c r="O439" s="3">
        <v>58</v>
      </c>
      <c r="P439" s="3">
        <v>58</v>
      </c>
      <c r="Q439" s="3">
        <v>0</v>
      </c>
      <c r="R439" s="3"/>
      <c r="S439" s="3">
        <f>IF(ISBLANK(Table13[[#This Row],[T1]]),0,IF(Table13[[#This Row],[T1]]&gt;0,1,0))</f>
        <v>1</v>
      </c>
      <c r="T439" s="3">
        <f>IF(ISBLANK(Table13[[#This Row],[T2]]),0,IF(Table13[[#This Row],[T2]]&gt;0,1,0))</f>
        <v>0</v>
      </c>
      <c r="U439" s="3">
        <f>IF(ISBLANK(Table13[[#This Row],[T3]]),0,IF(Table13[[#This Row],[T3]]&gt;0,1,0))</f>
        <v>1</v>
      </c>
      <c r="V439" s="3">
        <f>IF(ISBLANK(Table13[[#This Row],[T4]]),0,IF(Table13[[#This Row],[T4]]&gt;0,1,0))</f>
        <v>0</v>
      </c>
      <c r="W439" s="26">
        <v>49</v>
      </c>
      <c r="X439" s="22">
        <v>21</v>
      </c>
      <c r="Y439" s="3">
        <v>0.5</v>
      </c>
      <c r="Z439" s="3"/>
      <c r="AB439" s="30">
        <v>409</v>
      </c>
      <c r="AC439" s="30">
        <v>1.4865023295119157</v>
      </c>
      <c r="AD439" s="30">
        <v>-0.98650232951191574</v>
      </c>
    </row>
    <row r="440" spans="1:30">
      <c r="A440" s="4">
        <v>43756.25</v>
      </c>
      <c r="B440">
        <v>43756</v>
      </c>
      <c r="C440" s="3">
        <v>0.25</v>
      </c>
      <c r="D440" s="3">
        <v>6</v>
      </c>
      <c r="E440" s="3">
        <v>18</v>
      </c>
      <c r="F440" s="3">
        <v>1.4</v>
      </c>
      <c r="G440" s="5">
        <v>0.3</v>
      </c>
      <c r="H440" s="3">
        <v>1.7</v>
      </c>
      <c r="I440" s="3">
        <v>1.55139</v>
      </c>
      <c r="J440" s="12">
        <f t="shared" si="18"/>
        <v>1.3666666666666669</v>
      </c>
      <c r="K440" s="4">
        <v>43756.25</v>
      </c>
      <c r="L440" s="3">
        <f t="shared" si="19"/>
        <v>18</v>
      </c>
      <c r="M440" s="3">
        <f t="shared" si="20"/>
        <v>6</v>
      </c>
      <c r="N440" s="3">
        <v>57</v>
      </c>
      <c r="O440" s="3">
        <v>47</v>
      </c>
      <c r="P440" s="3">
        <v>57</v>
      </c>
      <c r="Q440" s="3">
        <v>0</v>
      </c>
      <c r="R440" s="3"/>
      <c r="S440" s="3">
        <f>IF(ISBLANK(Table13[[#This Row],[T1]]),0,IF(Table13[[#This Row],[T1]]&gt;0,1,0))</f>
        <v>1</v>
      </c>
      <c r="T440" s="3">
        <f>IF(ISBLANK(Table13[[#This Row],[T2]]),0,IF(Table13[[#This Row],[T2]]&gt;0,1,0))</f>
        <v>1</v>
      </c>
      <c r="U440" s="3">
        <f>IF(ISBLANK(Table13[[#This Row],[T3]]),0,IF(Table13[[#This Row],[T3]]&gt;0,1,0))</f>
        <v>1</v>
      </c>
      <c r="V440" s="3">
        <f>IF(ISBLANK(Table13[[#This Row],[T4]]),0,IF(Table13[[#This Row],[T4]]&gt;0,1,0))</f>
        <v>0</v>
      </c>
      <c r="W440" s="25">
        <v>50</v>
      </c>
      <c r="X440" s="23">
        <v>21</v>
      </c>
      <c r="Y440" s="3">
        <v>1.7</v>
      </c>
      <c r="Z440" s="3"/>
      <c r="AB440" s="30">
        <v>410</v>
      </c>
      <c r="AC440" s="30">
        <v>1.5046391478713461</v>
      </c>
      <c r="AD440" s="30">
        <v>-0.90463914787134614</v>
      </c>
    </row>
    <row r="441" spans="1:30">
      <c r="A441" s="4">
        <v>43756.291666666664</v>
      </c>
      <c r="B441">
        <v>43756</v>
      </c>
      <c r="C441" s="3">
        <v>0.29166666666666669</v>
      </c>
      <c r="D441" s="3">
        <v>7</v>
      </c>
      <c r="E441" s="3">
        <v>18</v>
      </c>
      <c r="F441" s="3">
        <v>0.4</v>
      </c>
      <c r="G441" s="5">
        <v>1.8</v>
      </c>
      <c r="H441" s="3">
        <v>2.2000000000000002</v>
      </c>
      <c r="I441" s="3">
        <v>1.55139</v>
      </c>
      <c r="J441" s="12">
        <f t="shared" si="18"/>
        <v>1.3624999999999998</v>
      </c>
      <c r="K441" s="4">
        <v>43756.291666666664</v>
      </c>
      <c r="L441" s="3">
        <f t="shared" si="19"/>
        <v>18</v>
      </c>
      <c r="M441" s="3">
        <f t="shared" si="20"/>
        <v>7</v>
      </c>
      <c r="N441" s="3">
        <v>58</v>
      </c>
      <c r="O441" s="3">
        <v>0</v>
      </c>
      <c r="P441" s="3">
        <v>57</v>
      </c>
      <c r="Q441" s="3">
        <v>0</v>
      </c>
      <c r="R441" s="3"/>
      <c r="S441" s="3">
        <f>IF(ISBLANK(Table13[[#This Row],[T1]]),0,IF(Table13[[#This Row],[T1]]&gt;0,1,0))</f>
        <v>1</v>
      </c>
      <c r="T441" s="3">
        <f>IF(ISBLANK(Table13[[#This Row],[T2]]),0,IF(Table13[[#This Row],[T2]]&gt;0,1,0))</f>
        <v>1</v>
      </c>
      <c r="U441" s="3">
        <f>IF(ISBLANK(Table13[[#This Row],[T3]]),0,IF(Table13[[#This Row],[T3]]&gt;0,1,0))</f>
        <v>1</v>
      </c>
      <c r="V441" s="3">
        <f>IF(ISBLANK(Table13[[#This Row],[T4]]),0,IF(Table13[[#This Row],[T4]]&gt;0,1,0))</f>
        <v>0</v>
      </c>
      <c r="W441" s="26">
        <v>52</v>
      </c>
      <c r="X441" s="22">
        <v>21</v>
      </c>
      <c r="Y441" s="3">
        <v>2.2000000000000002</v>
      </c>
      <c r="Z441" s="3"/>
      <c r="AB441" s="30">
        <v>411</v>
      </c>
      <c r="AC441" s="30">
        <v>1.5046391478713461</v>
      </c>
      <c r="AD441" s="30">
        <v>-0.80463914787134616</v>
      </c>
    </row>
    <row r="442" spans="1:30">
      <c r="A442" s="4">
        <v>43756.333333333336</v>
      </c>
      <c r="B442">
        <v>43756</v>
      </c>
      <c r="C442" s="3">
        <v>0.33333333333333331</v>
      </c>
      <c r="D442" s="3">
        <v>8</v>
      </c>
      <c r="E442" s="3">
        <v>18</v>
      </c>
      <c r="F442" s="3">
        <v>0.2</v>
      </c>
      <c r="G442" s="5">
        <v>1.3</v>
      </c>
      <c r="H442" s="3">
        <v>1.5</v>
      </c>
      <c r="I442" s="3">
        <v>1.55139</v>
      </c>
      <c r="J442" s="12">
        <f t="shared" si="18"/>
        <v>1.2958333333333332</v>
      </c>
      <c r="K442" s="4">
        <v>43756.333333333336</v>
      </c>
      <c r="L442" s="3">
        <f t="shared" si="19"/>
        <v>18</v>
      </c>
      <c r="M442" s="3">
        <f t="shared" si="20"/>
        <v>8</v>
      </c>
      <c r="N442" s="3">
        <v>13</v>
      </c>
      <c r="O442" s="3">
        <v>0</v>
      </c>
      <c r="P442" s="3">
        <v>0</v>
      </c>
      <c r="Q442" s="3">
        <v>0</v>
      </c>
      <c r="R442" s="3"/>
      <c r="S442" s="3">
        <f>IF(ISBLANK(Table13[[#This Row],[T1]]),0,IF(Table13[[#This Row],[T1]]&gt;0,1,0))</f>
        <v>1</v>
      </c>
      <c r="T442" s="3">
        <f>IF(ISBLANK(Table13[[#This Row],[T2]]),0,IF(Table13[[#This Row],[T2]]&gt;0,1,0))</f>
        <v>1</v>
      </c>
      <c r="U442" s="3">
        <f>IF(ISBLANK(Table13[[#This Row],[T3]]),0,IF(Table13[[#This Row],[T3]]&gt;0,1,0))</f>
        <v>1</v>
      </c>
      <c r="V442" s="3">
        <f>IF(ISBLANK(Table13[[#This Row],[T4]]),0,IF(Table13[[#This Row],[T4]]&gt;0,1,0))</f>
        <v>0</v>
      </c>
      <c r="W442" s="25">
        <v>55</v>
      </c>
      <c r="X442" s="23">
        <v>17</v>
      </c>
      <c r="Y442" s="3">
        <v>1.5</v>
      </c>
      <c r="Z442" s="3"/>
      <c r="AB442" s="30">
        <v>412</v>
      </c>
      <c r="AC442" s="30">
        <v>1.5083763390164302</v>
      </c>
      <c r="AD442" s="30">
        <v>-1.1083763390164303</v>
      </c>
    </row>
    <row r="443" spans="1:30">
      <c r="A443" s="4">
        <v>43756.375</v>
      </c>
      <c r="B443">
        <v>43756</v>
      </c>
      <c r="C443" s="3">
        <v>0.375</v>
      </c>
      <c r="D443" s="3">
        <v>9</v>
      </c>
      <c r="E443" s="3">
        <v>18</v>
      </c>
      <c r="F443" s="3">
        <v>0.2</v>
      </c>
      <c r="G443" s="5">
        <v>0.2</v>
      </c>
      <c r="H443" s="3">
        <v>0.4</v>
      </c>
      <c r="I443" s="3">
        <v>1.55139</v>
      </c>
      <c r="J443" s="12">
        <f t="shared" si="18"/>
        <v>1.3124999999999998</v>
      </c>
      <c r="K443" s="4">
        <v>43756.375000231485</v>
      </c>
      <c r="L443" s="3">
        <f t="shared" si="19"/>
        <v>18</v>
      </c>
      <c r="M443" s="3">
        <f t="shared" si="20"/>
        <v>9</v>
      </c>
      <c r="N443" s="3"/>
      <c r="O443" s="3"/>
      <c r="P443" s="3"/>
      <c r="Q443" s="3"/>
      <c r="R443" s="3"/>
      <c r="S443" s="3">
        <f>IF(ISBLANK(Table13[[#This Row],[T1]]),0,IF(Table13[[#This Row],[T1]]&gt;0,1,0))</f>
        <v>0</v>
      </c>
      <c r="T443" s="3">
        <f>IF(ISBLANK(Table13[[#This Row],[T2]]),0,IF(Table13[[#This Row],[T2]]&gt;0,1,0))</f>
        <v>0</v>
      </c>
      <c r="U443" s="3">
        <f>IF(ISBLANK(Table13[[#This Row],[T3]]),0,IF(Table13[[#This Row],[T3]]&gt;0,1,0))</f>
        <v>1</v>
      </c>
      <c r="V443" s="3">
        <f>IF(ISBLANK(Table13[[#This Row],[T4]]),0,IF(Table13[[#This Row],[T4]]&gt;0,1,0))</f>
        <v>0</v>
      </c>
      <c r="W443" s="26">
        <v>57</v>
      </c>
      <c r="X443" s="22">
        <v>17</v>
      </c>
      <c r="Y443" s="3">
        <v>0.4</v>
      </c>
      <c r="Z443" s="3"/>
      <c r="AB443" s="30">
        <v>413</v>
      </c>
      <c r="AC443" s="30">
        <v>1.5083763390164302</v>
      </c>
      <c r="AD443" s="30">
        <v>-1.1083763390164303</v>
      </c>
    </row>
    <row r="444" spans="1:30">
      <c r="A444" s="4">
        <v>43756.416666666664</v>
      </c>
      <c r="B444">
        <v>43756</v>
      </c>
      <c r="C444" s="3">
        <v>0.41666666666666669</v>
      </c>
      <c r="D444" s="3">
        <v>10</v>
      </c>
      <c r="E444" s="3">
        <v>18</v>
      </c>
      <c r="F444" s="3">
        <v>0.2</v>
      </c>
      <c r="G444" s="5">
        <v>0.2</v>
      </c>
      <c r="H444" s="3">
        <v>0.4</v>
      </c>
      <c r="I444" s="3">
        <v>1.55139</v>
      </c>
      <c r="J444" s="12">
        <f t="shared" si="18"/>
        <v>1.45</v>
      </c>
      <c r="K444" s="4">
        <v>43756.416666956022</v>
      </c>
      <c r="L444" s="3">
        <f t="shared" si="19"/>
        <v>18</v>
      </c>
      <c r="M444" s="3">
        <f t="shared" si="20"/>
        <v>10</v>
      </c>
      <c r="N444" s="3"/>
      <c r="O444" s="3"/>
      <c r="P444" s="3"/>
      <c r="Q444" s="3"/>
      <c r="R444" s="3"/>
      <c r="S444" s="3">
        <f>IF(ISBLANK(Table13[[#This Row],[T1]]),0,IF(Table13[[#This Row],[T1]]&gt;0,1,0))</f>
        <v>0</v>
      </c>
      <c r="T444" s="3">
        <f>IF(ISBLANK(Table13[[#This Row],[T2]]),0,IF(Table13[[#This Row],[T2]]&gt;0,1,0))</f>
        <v>1</v>
      </c>
      <c r="U444" s="3">
        <f>IF(ISBLANK(Table13[[#This Row],[T3]]),0,IF(Table13[[#This Row],[T3]]&gt;0,1,0))</f>
        <v>1</v>
      </c>
      <c r="V444" s="3">
        <f>IF(ISBLANK(Table13[[#This Row],[T4]]),0,IF(Table13[[#This Row],[T4]]&gt;0,1,0))</f>
        <v>0</v>
      </c>
      <c r="W444" s="25">
        <v>60</v>
      </c>
      <c r="X444" s="23">
        <v>17</v>
      </c>
      <c r="Y444" s="3">
        <v>0.4</v>
      </c>
      <c r="Z444" s="3"/>
      <c r="AB444" s="30">
        <v>414</v>
      </c>
      <c r="AC444" s="30">
        <v>1.5190387750856922</v>
      </c>
      <c r="AD444" s="30">
        <v>-1.1190387750856923</v>
      </c>
    </row>
    <row r="445" spans="1:30">
      <c r="A445" s="4">
        <v>43756.458333333336</v>
      </c>
      <c r="B445">
        <v>43756</v>
      </c>
      <c r="C445" s="3">
        <v>0.45833333333333331</v>
      </c>
      <c r="D445" s="3">
        <v>11</v>
      </c>
      <c r="E445" s="3">
        <v>18</v>
      </c>
      <c r="F445" s="3">
        <v>0.2</v>
      </c>
      <c r="G445" s="5">
        <v>0.2</v>
      </c>
      <c r="H445" s="3">
        <v>0.4</v>
      </c>
      <c r="I445" s="3">
        <v>1.55139</v>
      </c>
      <c r="J445" s="12">
        <f t="shared" si="18"/>
        <v>1.5041666666666667</v>
      </c>
      <c r="K445" s="4">
        <v>43756.458333680559</v>
      </c>
      <c r="L445" s="3">
        <f t="shared" si="19"/>
        <v>18</v>
      </c>
      <c r="M445" s="3">
        <f t="shared" si="20"/>
        <v>11</v>
      </c>
      <c r="N445" s="3"/>
      <c r="O445" s="3"/>
      <c r="P445" s="3"/>
      <c r="Q445" s="3"/>
      <c r="R445" s="3"/>
      <c r="S445" s="3">
        <f>IF(ISBLANK(Table13[[#This Row],[T1]]),0,IF(Table13[[#This Row],[T1]]&gt;0,1,0))</f>
        <v>0</v>
      </c>
      <c r="T445" s="3">
        <f>IF(ISBLANK(Table13[[#This Row],[T2]]),0,IF(Table13[[#This Row],[T2]]&gt;0,1,0))</f>
        <v>1</v>
      </c>
      <c r="U445" s="3">
        <f>IF(ISBLANK(Table13[[#This Row],[T3]]),0,IF(Table13[[#This Row],[T3]]&gt;0,1,0))</f>
        <v>1</v>
      </c>
      <c r="V445" s="3">
        <f>IF(ISBLANK(Table13[[#This Row],[T4]]),0,IF(Table13[[#This Row],[T4]]&gt;0,1,0))</f>
        <v>0</v>
      </c>
      <c r="W445" s="26">
        <v>62</v>
      </c>
      <c r="X445" s="22">
        <v>16</v>
      </c>
      <c r="Y445" s="3">
        <v>0.4</v>
      </c>
      <c r="Z445" s="3"/>
      <c r="AB445" s="30">
        <v>415</v>
      </c>
      <c r="AC445" s="30">
        <v>1.6848973291898131</v>
      </c>
      <c r="AD445" s="30">
        <v>-0.9848973291898131</v>
      </c>
    </row>
    <row r="446" spans="1:30">
      <c r="A446" s="4">
        <v>43756.5</v>
      </c>
      <c r="B446">
        <v>43756</v>
      </c>
      <c r="C446" s="3">
        <v>0.5</v>
      </c>
      <c r="D446" s="3">
        <v>12</v>
      </c>
      <c r="E446" s="3">
        <v>18</v>
      </c>
      <c r="F446" s="3">
        <v>0.2</v>
      </c>
      <c r="G446" s="5">
        <v>0.2</v>
      </c>
      <c r="H446" s="3">
        <v>0.4</v>
      </c>
      <c r="I446" s="3">
        <v>1.55139</v>
      </c>
      <c r="J446" s="12">
        <f t="shared" si="18"/>
        <v>1.5125</v>
      </c>
      <c r="K446" s="4">
        <v>43756.500000405096</v>
      </c>
      <c r="L446" s="3">
        <f t="shared" si="19"/>
        <v>18</v>
      </c>
      <c r="M446" s="3">
        <f t="shared" si="20"/>
        <v>12</v>
      </c>
      <c r="N446" s="3"/>
      <c r="O446" s="3"/>
      <c r="P446" s="3"/>
      <c r="Q446" s="3"/>
      <c r="R446" s="3"/>
      <c r="S446" s="3">
        <f>IF(ISBLANK(Table13[[#This Row],[T1]]),0,IF(Table13[[#This Row],[T1]]&gt;0,1,0))</f>
        <v>0</v>
      </c>
      <c r="T446" s="3">
        <f>IF(ISBLANK(Table13[[#This Row],[T2]]),0,IF(Table13[[#This Row],[T2]]&gt;0,1,0))</f>
        <v>1</v>
      </c>
      <c r="U446" s="3">
        <f>IF(ISBLANK(Table13[[#This Row],[T3]]),0,IF(Table13[[#This Row],[T3]]&gt;0,1,0))</f>
        <v>1</v>
      </c>
      <c r="V446" s="3">
        <f>IF(ISBLANK(Table13[[#This Row],[T4]]),0,IF(Table13[[#This Row],[T4]]&gt;0,1,0))</f>
        <v>0</v>
      </c>
      <c r="W446" s="25">
        <v>63</v>
      </c>
      <c r="X446" s="23">
        <v>21</v>
      </c>
      <c r="Y446" s="3">
        <v>0.4</v>
      </c>
      <c r="Z446" s="3"/>
      <c r="AB446" s="30">
        <v>416</v>
      </c>
      <c r="AC446" s="30">
        <v>1.6742348931205511</v>
      </c>
      <c r="AD446" s="30">
        <v>2.0257651068794491</v>
      </c>
    </row>
    <row r="447" spans="1:30">
      <c r="A447" s="4">
        <v>43756.541666666664</v>
      </c>
      <c r="B447">
        <v>43756</v>
      </c>
      <c r="C447" s="3">
        <v>0.54166666666666663</v>
      </c>
      <c r="D447" s="3">
        <v>13</v>
      </c>
      <c r="E447" s="3">
        <v>18</v>
      </c>
      <c r="F447" s="3">
        <v>0.2</v>
      </c>
      <c r="G447" s="5">
        <v>0.2</v>
      </c>
      <c r="H447" s="3">
        <v>0.4</v>
      </c>
      <c r="I447" s="3">
        <v>1.55139</v>
      </c>
      <c r="J447" s="12">
        <f t="shared" si="18"/>
        <v>1.5125</v>
      </c>
      <c r="K447" s="4">
        <v>43756.541667129626</v>
      </c>
      <c r="L447" s="3">
        <f t="shared" si="19"/>
        <v>18</v>
      </c>
      <c r="M447" s="3">
        <f t="shared" si="20"/>
        <v>13</v>
      </c>
      <c r="N447" s="3"/>
      <c r="O447" s="3"/>
      <c r="P447" s="3"/>
      <c r="Q447" s="3"/>
      <c r="R447" s="3"/>
      <c r="S447" s="3">
        <f>IF(ISBLANK(Table13[[#This Row],[T1]]),0,IF(Table13[[#This Row],[T1]]&gt;0,1,0))</f>
        <v>0</v>
      </c>
      <c r="T447" s="3">
        <f>IF(ISBLANK(Table13[[#This Row],[T2]]),0,IF(Table13[[#This Row],[T2]]&gt;0,1,0))</f>
        <v>0</v>
      </c>
      <c r="U447" s="3">
        <f>IF(ISBLANK(Table13[[#This Row],[T3]]),0,IF(Table13[[#This Row],[T3]]&gt;0,1,0))</f>
        <v>1</v>
      </c>
      <c r="V447" s="3">
        <f>IF(ISBLANK(Table13[[#This Row],[T4]]),0,IF(Table13[[#This Row],[T4]]&gt;0,1,0))</f>
        <v>0</v>
      </c>
      <c r="W447" s="26">
        <v>65</v>
      </c>
      <c r="X447" s="22">
        <v>21</v>
      </c>
      <c r="Y447" s="3">
        <v>0.4</v>
      </c>
      <c r="Z447" s="3"/>
      <c r="AB447" s="30">
        <v>417</v>
      </c>
      <c r="AC447" s="30">
        <v>1.6635724570512893</v>
      </c>
      <c r="AD447" s="30">
        <v>-1.2635724570512892</v>
      </c>
    </row>
    <row r="448" spans="1:30">
      <c r="A448" s="4">
        <v>43756.583333333336</v>
      </c>
      <c r="B448">
        <v>43756</v>
      </c>
      <c r="C448" s="3">
        <v>0.58333333333333337</v>
      </c>
      <c r="D448" s="3">
        <v>14</v>
      </c>
      <c r="E448" s="3">
        <v>18</v>
      </c>
      <c r="F448" s="3">
        <v>0.2</v>
      </c>
      <c r="G448" s="5">
        <v>0.2</v>
      </c>
      <c r="H448" s="3">
        <v>0.4</v>
      </c>
      <c r="I448" s="3">
        <v>1.55139</v>
      </c>
      <c r="J448" s="12">
        <f t="shared" si="18"/>
        <v>1.5125</v>
      </c>
      <c r="K448" s="4">
        <v>43756.583333854163</v>
      </c>
      <c r="L448" s="3">
        <f t="shared" si="19"/>
        <v>18</v>
      </c>
      <c r="M448" s="3">
        <f t="shared" si="20"/>
        <v>14</v>
      </c>
      <c r="N448" s="3"/>
      <c r="O448" s="3"/>
      <c r="P448" s="3"/>
      <c r="Q448" s="3"/>
      <c r="R448" s="3"/>
      <c r="S448" s="3">
        <f>IF(ISBLANK(Table13[[#This Row],[T1]]),0,IF(Table13[[#This Row],[T1]]&gt;0,1,0))</f>
        <v>1</v>
      </c>
      <c r="T448" s="3">
        <f>IF(ISBLANK(Table13[[#This Row],[T2]]),0,IF(Table13[[#This Row],[T2]]&gt;0,1,0))</f>
        <v>0</v>
      </c>
      <c r="U448" s="3">
        <f>IF(ISBLANK(Table13[[#This Row],[T3]]),0,IF(Table13[[#This Row],[T3]]&gt;0,1,0))</f>
        <v>1</v>
      </c>
      <c r="V448" s="3">
        <f>IF(ISBLANK(Table13[[#This Row],[T4]]),0,IF(Table13[[#This Row],[T4]]&gt;0,1,0))</f>
        <v>0</v>
      </c>
      <c r="W448" s="25">
        <v>65</v>
      </c>
      <c r="X448" s="23">
        <v>21</v>
      </c>
      <c r="Y448" s="3">
        <v>0.4</v>
      </c>
      <c r="Z448" s="3"/>
      <c r="AB448" s="30">
        <v>418</v>
      </c>
      <c r="AC448" s="30">
        <v>1.5453387660897588</v>
      </c>
      <c r="AD448" s="30">
        <v>0.35466123391024129</v>
      </c>
    </row>
    <row r="449" spans="1:30">
      <c r="A449" s="4">
        <v>43756.625</v>
      </c>
      <c r="B449">
        <v>43756</v>
      </c>
      <c r="C449" s="3">
        <v>0.625</v>
      </c>
      <c r="D449" s="3">
        <v>15</v>
      </c>
      <c r="E449" s="3">
        <v>18</v>
      </c>
      <c r="F449" s="3">
        <v>0.2</v>
      </c>
      <c r="G449" s="5">
        <v>1.1000000000000001</v>
      </c>
      <c r="H449" s="3">
        <v>1.3</v>
      </c>
      <c r="I449" s="3">
        <v>1.55139</v>
      </c>
      <c r="J449" s="12">
        <f t="shared" si="18"/>
        <v>1.5541666666666665</v>
      </c>
      <c r="K449" s="4">
        <v>43756.625</v>
      </c>
      <c r="L449" s="3">
        <f t="shared" si="19"/>
        <v>18</v>
      </c>
      <c r="M449" s="3">
        <f t="shared" si="20"/>
        <v>15</v>
      </c>
      <c r="N449" s="3">
        <v>34</v>
      </c>
      <c r="O449" s="3">
        <v>0</v>
      </c>
      <c r="P449" s="3">
        <v>0</v>
      </c>
      <c r="Q449" s="3">
        <v>0</v>
      </c>
      <c r="R449" s="3"/>
      <c r="S449" s="3">
        <f>IF(ISBLANK(Table13[[#This Row],[T1]]),0,IF(Table13[[#This Row],[T1]]&gt;0,1,0))</f>
        <v>1</v>
      </c>
      <c r="T449" s="3">
        <f>IF(ISBLANK(Table13[[#This Row],[T2]]),0,IF(Table13[[#This Row],[T2]]&gt;0,1,0))</f>
        <v>0</v>
      </c>
      <c r="U449" s="3">
        <f>IF(ISBLANK(Table13[[#This Row],[T3]]),0,IF(Table13[[#This Row],[T3]]&gt;0,1,0))</f>
        <v>0</v>
      </c>
      <c r="V449" s="3">
        <f>IF(ISBLANK(Table13[[#This Row],[T4]]),0,IF(Table13[[#This Row],[T4]]&gt;0,1,0))</f>
        <v>0</v>
      </c>
      <c r="W449" s="26">
        <v>64</v>
      </c>
      <c r="X449" s="22">
        <v>21</v>
      </c>
      <c r="Y449" s="3">
        <v>1.3</v>
      </c>
      <c r="Z449" s="3"/>
      <c r="AB449" s="30">
        <v>419</v>
      </c>
      <c r="AC449" s="30">
        <v>1.5346763300204973</v>
      </c>
      <c r="AD449" s="30">
        <v>-1.1346763300204974</v>
      </c>
    </row>
    <row r="450" spans="1:30">
      <c r="A450" s="4">
        <v>43756.666666666664</v>
      </c>
      <c r="B450">
        <v>43756</v>
      </c>
      <c r="C450" s="3">
        <v>0.66666666666666663</v>
      </c>
      <c r="D450" s="3">
        <v>16</v>
      </c>
      <c r="E450" s="3">
        <v>18</v>
      </c>
      <c r="F450" s="3">
        <v>2.6</v>
      </c>
      <c r="G450" s="5">
        <v>1.6</v>
      </c>
      <c r="H450" s="3">
        <v>4.2</v>
      </c>
      <c r="I450" s="3">
        <v>1.55139</v>
      </c>
      <c r="J450" s="12">
        <f t="shared" ref="J450:J513" si="21">AVERAGE(H450:H473)</f>
        <v>1.5166666666666666</v>
      </c>
      <c r="K450" s="4">
        <v>43756.666666666664</v>
      </c>
      <c r="L450" s="3">
        <f t="shared" ref="L450:L513" si="22">DAY(K450)</f>
        <v>18</v>
      </c>
      <c r="M450" s="3">
        <f t="shared" ref="M450:M513" si="23">HOUR(K450)</f>
        <v>16</v>
      </c>
      <c r="N450" s="3">
        <v>58</v>
      </c>
      <c r="O450" s="3">
        <v>0</v>
      </c>
      <c r="P450" s="3">
        <v>0</v>
      </c>
      <c r="Q450" s="3">
        <v>0</v>
      </c>
      <c r="R450" s="3"/>
      <c r="S450" s="3">
        <f>IF(ISBLANK(Table13[[#This Row],[T1]]),0,IF(Table13[[#This Row],[T1]]&gt;0,1,0))</f>
        <v>1</v>
      </c>
      <c r="T450" s="3">
        <f>IF(ISBLANK(Table13[[#This Row],[T2]]),0,IF(Table13[[#This Row],[T2]]&gt;0,1,0))</f>
        <v>0</v>
      </c>
      <c r="U450" s="3">
        <f>IF(ISBLANK(Table13[[#This Row],[T3]]),0,IF(Table13[[#This Row],[T3]]&gt;0,1,0))</f>
        <v>0</v>
      </c>
      <c r="V450" s="3">
        <f>IF(ISBLANK(Table13[[#This Row],[T4]]),0,IF(Table13[[#This Row],[T4]]&gt;0,1,0))</f>
        <v>0</v>
      </c>
      <c r="W450" s="25">
        <v>62</v>
      </c>
      <c r="X450" s="23">
        <v>21</v>
      </c>
      <c r="Y450" s="3">
        <v>4.2</v>
      </c>
      <c r="Z450" s="3"/>
      <c r="AB450" s="30">
        <v>420</v>
      </c>
      <c r="AC450" s="30">
        <v>1.4277594454176468</v>
      </c>
      <c r="AD450" s="30">
        <v>-1.0277594454176469</v>
      </c>
    </row>
    <row r="451" spans="1:30">
      <c r="A451" s="4">
        <v>43756.708333333336</v>
      </c>
      <c r="B451">
        <v>43756</v>
      </c>
      <c r="C451" s="3">
        <v>0.70833333333333337</v>
      </c>
      <c r="D451" s="3">
        <v>17</v>
      </c>
      <c r="E451" s="3">
        <v>18</v>
      </c>
      <c r="F451" s="3">
        <v>2.1</v>
      </c>
      <c r="G451" s="5">
        <v>0.9</v>
      </c>
      <c r="H451" s="3">
        <v>3</v>
      </c>
      <c r="I451" s="3">
        <v>1.55139</v>
      </c>
      <c r="J451" s="12">
        <f t="shared" si="21"/>
        <v>1.3541666666666663</v>
      </c>
      <c r="K451" s="4">
        <v>43756.708333333336</v>
      </c>
      <c r="L451" s="3">
        <f t="shared" si="22"/>
        <v>18</v>
      </c>
      <c r="M451" s="3">
        <f t="shared" si="23"/>
        <v>17</v>
      </c>
      <c r="N451" s="3">
        <v>38</v>
      </c>
      <c r="O451" s="3">
        <v>0</v>
      </c>
      <c r="P451" s="3">
        <v>0</v>
      </c>
      <c r="Q451" s="3">
        <v>0</v>
      </c>
      <c r="R451" s="3"/>
      <c r="S451" s="3">
        <f>IF(ISBLANK(Table13[[#This Row],[T1]]),0,IF(Table13[[#This Row],[T1]]&gt;0,1,0))</f>
        <v>0</v>
      </c>
      <c r="T451" s="3">
        <f>IF(ISBLANK(Table13[[#This Row],[T2]]),0,IF(Table13[[#This Row],[T2]]&gt;0,1,0))</f>
        <v>0</v>
      </c>
      <c r="U451" s="3">
        <f>IF(ISBLANK(Table13[[#This Row],[T3]]),0,IF(Table13[[#This Row],[T3]]&gt;0,1,0))</f>
        <v>0</v>
      </c>
      <c r="V451" s="3">
        <f>IF(ISBLANK(Table13[[#This Row],[T4]]),0,IF(Table13[[#This Row],[T4]]&gt;0,1,0))</f>
        <v>0</v>
      </c>
      <c r="W451" s="26">
        <v>60</v>
      </c>
      <c r="X451" s="22">
        <v>21</v>
      </c>
      <c r="Y451" s="3">
        <v>3</v>
      </c>
      <c r="Z451" s="3"/>
      <c r="AB451" s="30">
        <v>421</v>
      </c>
      <c r="AC451" s="30">
        <v>1.4152284137758429</v>
      </c>
      <c r="AD451" s="30">
        <v>-1.0152284137758429</v>
      </c>
    </row>
    <row r="452" spans="1:30">
      <c r="A452" s="4">
        <v>43756.75</v>
      </c>
      <c r="B452">
        <v>43756</v>
      </c>
      <c r="C452" s="3">
        <v>0.75</v>
      </c>
      <c r="D452" s="3">
        <v>18</v>
      </c>
      <c r="E452" s="3">
        <v>18</v>
      </c>
      <c r="F452" s="3">
        <v>1.6</v>
      </c>
      <c r="G452" s="5">
        <v>1.1000000000000001</v>
      </c>
      <c r="H452" s="3">
        <v>2.7</v>
      </c>
      <c r="I452" s="3">
        <v>1.55139</v>
      </c>
      <c r="J452" s="12">
        <f t="shared" si="21"/>
        <v>1.2416666666666665</v>
      </c>
      <c r="K452" s="4">
        <v>43756.75</v>
      </c>
      <c r="L452" s="3">
        <f t="shared" si="22"/>
        <v>18</v>
      </c>
      <c r="M452" s="3">
        <f t="shared" si="23"/>
        <v>18</v>
      </c>
      <c r="N452" s="3">
        <v>57</v>
      </c>
      <c r="O452" s="3">
        <v>0</v>
      </c>
      <c r="P452" s="3">
        <v>46</v>
      </c>
      <c r="Q452" s="3">
        <v>0</v>
      </c>
      <c r="R452" s="3"/>
      <c r="S452" s="3">
        <f>IF(ISBLANK(Table13[[#This Row],[T1]]),0,IF(Table13[[#This Row],[T1]]&gt;0,1,0))</f>
        <v>1</v>
      </c>
      <c r="T452" s="3">
        <f>IF(ISBLANK(Table13[[#This Row],[T2]]),0,IF(Table13[[#This Row],[T2]]&gt;0,1,0))</f>
        <v>1</v>
      </c>
      <c r="U452" s="3">
        <f>IF(ISBLANK(Table13[[#This Row],[T3]]),0,IF(Table13[[#This Row],[T3]]&gt;0,1,0))</f>
        <v>1</v>
      </c>
      <c r="V452" s="3">
        <f>IF(ISBLANK(Table13[[#This Row],[T4]]),0,IF(Table13[[#This Row],[T4]]&gt;0,1,0))</f>
        <v>0</v>
      </c>
      <c r="W452" s="25">
        <v>59</v>
      </c>
      <c r="X452" s="23">
        <v>21</v>
      </c>
      <c r="Y452" s="3">
        <v>2.7</v>
      </c>
      <c r="Z452" s="3"/>
      <c r="AB452" s="30">
        <v>422</v>
      </c>
      <c r="AC452" s="30">
        <v>1.4889437648877837</v>
      </c>
      <c r="AD452" s="30">
        <v>-1.0889437648877838</v>
      </c>
    </row>
    <row r="453" spans="1:30">
      <c r="A453" s="4">
        <v>43756.791666666664</v>
      </c>
      <c r="B453">
        <v>43756</v>
      </c>
      <c r="C453" s="3">
        <v>0.79166666666666663</v>
      </c>
      <c r="D453" s="3">
        <v>19</v>
      </c>
      <c r="E453" s="3">
        <v>18</v>
      </c>
      <c r="F453" s="3">
        <v>1.1000000000000001</v>
      </c>
      <c r="G453" s="5">
        <v>2.1</v>
      </c>
      <c r="H453" s="3">
        <v>3.2</v>
      </c>
      <c r="I453" s="3">
        <v>1.55139</v>
      </c>
      <c r="J453" s="12">
        <f t="shared" si="21"/>
        <v>1.145833333333333</v>
      </c>
      <c r="K453" s="4">
        <v>43756.791666666664</v>
      </c>
      <c r="L453" s="3">
        <f t="shared" si="22"/>
        <v>18</v>
      </c>
      <c r="M453" s="3">
        <f t="shared" si="23"/>
        <v>19</v>
      </c>
      <c r="N453" s="3">
        <v>58</v>
      </c>
      <c r="O453" s="3">
        <v>44</v>
      </c>
      <c r="P453" s="3">
        <v>44</v>
      </c>
      <c r="Q453" s="3">
        <v>0</v>
      </c>
      <c r="R453" s="3"/>
      <c r="S453" s="3">
        <f>IF(ISBLANK(Table13[[#This Row],[T1]]),0,IF(Table13[[#This Row],[T1]]&gt;0,1,0))</f>
        <v>1</v>
      </c>
      <c r="T453" s="3">
        <f>IF(ISBLANK(Table13[[#This Row],[T2]]),0,IF(Table13[[#This Row],[T2]]&gt;0,1,0))</f>
        <v>1</v>
      </c>
      <c r="U453" s="3">
        <f>IF(ISBLANK(Table13[[#This Row],[T3]]),0,IF(Table13[[#This Row],[T3]]&gt;0,1,0))</f>
        <v>1</v>
      </c>
      <c r="V453" s="3">
        <f>IF(ISBLANK(Table13[[#This Row],[T4]]),0,IF(Table13[[#This Row],[T4]]&gt;0,1,0))</f>
        <v>0</v>
      </c>
      <c r="W453" s="26">
        <v>57</v>
      </c>
      <c r="X453" s="22">
        <v>21</v>
      </c>
      <c r="Y453" s="3">
        <v>3.2</v>
      </c>
      <c r="Z453" s="3"/>
      <c r="AB453" s="30">
        <v>423</v>
      </c>
      <c r="AC453" s="30">
        <v>1.4258908498451048</v>
      </c>
      <c r="AD453" s="30">
        <v>-1.0258908498451049</v>
      </c>
    </row>
    <row r="454" spans="1:30">
      <c r="A454" s="4">
        <v>43756.833333333336</v>
      </c>
      <c r="B454">
        <v>43756</v>
      </c>
      <c r="C454" s="3">
        <v>0.83333333333333337</v>
      </c>
      <c r="D454" s="3">
        <v>20</v>
      </c>
      <c r="E454" s="3">
        <v>18</v>
      </c>
      <c r="F454" s="3">
        <v>0.7</v>
      </c>
      <c r="G454" s="5">
        <v>2.4</v>
      </c>
      <c r="H454" s="3">
        <v>3.0999999999999996</v>
      </c>
      <c r="I454" s="3">
        <v>1.55139</v>
      </c>
      <c r="J454" s="12">
        <f t="shared" si="21"/>
        <v>1.0416666666666663</v>
      </c>
      <c r="K454" s="4">
        <v>43756.833333333336</v>
      </c>
      <c r="L454" s="3">
        <f t="shared" si="22"/>
        <v>18</v>
      </c>
      <c r="M454" s="3">
        <f t="shared" si="23"/>
        <v>20</v>
      </c>
      <c r="N454" s="3">
        <v>58</v>
      </c>
      <c r="O454" s="3">
        <v>58</v>
      </c>
      <c r="P454" s="3">
        <v>55</v>
      </c>
      <c r="Q454" s="3">
        <v>0</v>
      </c>
      <c r="R454" s="3"/>
      <c r="S454" s="3">
        <f>IF(ISBLANK(Table13[[#This Row],[T1]]),0,IF(Table13[[#This Row],[T1]]&gt;0,1,0))</f>
        <v>1</v>
      </c>
      <c r="T454" s="3">
        <f>IF(ISBLANK(Table13[[#This Row],[T2]]),0,IF(Table13[[#This Row],[T2]]&gt;0,1,0))</f>
        <v>1</v>
      </c>
      <c r="U454" s="3">
        <f>IF(ISBLANK(Table13[[#This Row],[T3]]),0,IF(Table13[[#This Row],[T3]]&gt;0,1,0))</f>
        <v>1</v>
      </c>
      <c r="V454" s="3">
        <f>IF(ISBLANK(Table13[[#This Row],[T4]]),0,IF(Table13[[#This Row],[T4]]&gt;0,1,0))</f>
        <v>0</v>
      </c>
      <c r="W454" s="25">
        <v>55</v>
      </c>
      <c r="X454" s="23">
        <v>21</v>
      </c>
      <c r="Y454" s="3">
        <v>3.0999999999999996</v>
      </c>
      <c r="Z454" s="3"/>
      <c r="AB454" s="30">
        <v>424</v>
      </c>
      <c r="AC454" s="30">
        <v>1.2832257634520499</v>
      </c>
      <c r="AD454" s="30">
        <v>-0.88322576345204984</v>
      </c>
    </row>
    <row r="455" spans="1:30">
      <c r="A455" s="4">
        <v>43756.875</v>
      </c>
      <c r="B455">
        <v>43756</v>
      </c>
      <c r="C455" s="3">
        <v>0.875</v>
      </c>
      <c r="D455" s="3">
        <v>21</v>
      </c>
      <c r="E455" s="3">
        <v>18</v>
      </c>
      <c r="F455" s="3">
        <v>2.4</v>
      </c>
      <c r="G455" s="5">
        <v>0.8</v>
      </c>
      <c r="H455" s="3">
        <v>3.2</v>
      </c>
      <c r="I455" s="3">
        <v>1.55139</v>
      </c>
      <c r="J455" s="12">
        <f t="shared" si="21"/>
        <v>0.94583333333333319</v>
      </c>
      <c r="K455" s="4">
        <v>43756.875</v>
      </c>
      <c r="L455" s="3">
        <f t="shared" si="22"/>
        <v>18</v>
      </c>
      <c r="M455" s="3">
        <f t="shared" si="23"/>
        <v>21</v>
      </c>
      <c r="N455" s="3">
        <v>57</v>
      </c>
      <c r="O455" s="3">
        <v>57</v>
      </c>
      <c r="P455" s="3">
        <v>53</v>
      </c>
      <c r="Q455" s="3">
        <v>0</v>
      </c>
      <c r="R455" s="3"/>
      <c r="S455" s="3">
        <f>IF(ISBLANK(Table13[[#This Row],[T1]]),0,IF(Table13[[#This Row],[T1]]&gt;0,1,0))</f>
        <v>1</v>
      </c>
      <c r="T455" s="3">
        <f>IF(ISBLANK(Table13[[#This Row],[T2]]),0,IF(Table13[[#This Row],[T2]]&gt;0,1,0))</f>
        <v>1</v>
      </c>
      <c r="U455" s="3">
        <f>IF(ISBLANK(Table13[[#This Row],[T3]]),0,IF(Table13[[#This Row],[T3]]&gt;0,1,0))</f>
        <v>1</v>
      </c>
      <c r="V455" s="3">
        <f>IF(ISBLANK(Table13[[#This Row],[T4]]),0,IF(Table13[[#This Row],[T4]]&gt;0,1,0))</f>
        <v>0</v>
      </c>
      <c r="W455" s="26">
        <v>52</v>
      </c>
      <c r="X455" s="22">
        <v>21</v>
      </c>
      <c r="Y455" s="3">
        <v>3.2</v>
      </c>
      <c r="Z455" s="3"/>
      <c r="AB455" s="30">
        <v>425</v>
      </c>
      <c r="AC455" s="30">
        <v>1.2080395736012262</v>
      </c>
      <c r="AD455" s="30">
        <v>-0.80803957360122614</v>
      </c>
    </row>
    <row r="456" spans="1:30">
      <c r="A456" s="4">
        <v>43756.916666666664</v>
      </c>
      <c r="B456">
        <v>43756</v>
      </c>
      <c r="C456" s="3">
        <v>0.91666666666666663</v>
      </c>
      <c r="D456" s="3">
        <v>22</v>
      </c>
      <c r="E456" s="3">
        <v>18</v>
      </c>
      <c r="F456" s="3">
        <v>0.5</v>
      </c>
      <c r="G456" s="5">
        <v>0.7</v>
      </c>
      <c r="H456" s="3">
        <v>1.2</v>
      </c>
      <c r="I456" s="3">
        <v>1.55139</v>
      </c>
      <c r="J456" s="12">
        <f t="shared" si="21"/>
        <v>0.84583333333333333</v>
      </c>
      <c r="K456" s="4">
        <v>43756.916666666664</v>
      </c>
      <c r="L456" s="3">
        <f t="shared" si="22"/>
        <v>18</v>
      </c>
      <c r="M456" s="3">
        <f t="shared" si="23"/>
        <v>22</v>
      </c>
      <c r="N456" s="3">
        <v>58</v>
      </c>
      <c r="O456" s="3">
        <v>58</v>
      </c>
      <c r="P456" s="3">
        <v>58</v>
      </c>
      <c r="Q456" s="3">
        <v>0</v>
      </c>
      <c r="R456" s="3"/>
      <c r="S456" s="3">
        <f>IF(ISBLANK(Table13[[#This Row],[T1]]),0,IF(Table13[[#This Row],[T1]]&gt;0,1,0))</f>
        <v>1</v>
      </c>
      <c r="T456" s="3">
        <f>IF(ISBLANK(Table13[[#This Row],[T2]]),0,IF(Table13[[#This Row],[T2]]&gt;0,1,0))</f>
        <v>1</v>
      </c>
      <c r="U456" s="3">
        <f>IF(ISBLANK(Table13[[#This Row],[T3]]),0,IF(Table13[[#This Row],[T3]]&gt;0,1,0))</f>
        <v>1</v>
      </c>
      <c r="V456" s="3">
        <f>IF(ISBLANK(Table13[[#This Row],[T4]]),0,IF(Table13[[#This Row],[T4]]&gt;0,1,0))</f>
        <v>0</v>
      </c>
      <c r="W456" s="25">
        <v>52</v>
      </c>
      <c r="X456" s="23">
        <v>21</v>
      </c>
      <c r="Y456" s="3">
        <v>1.2</v>
      </c>
      <c r="Z456" s="3"/>
      <c r="AB456" s="30">
        <v>426</v>
      </c>
      <c r="AC456" s="30">
        <v>1.281754924713167</v>
      </c>
      <c r="AD456" s="30">
        <v>-0.88175492471316697</v>
      </c>
    </row>
    <row r="457" spans="1:30">
      <c r="A457" s="4">
        <v>43756.958333333336</v>
      </c>
      <c r="B457">
        <v>43756</v>
      </c>
      <c r="C457" s="3">
        <v>0.95833333333333337</v>
      </c>
      <c r="D457" s="3">
        <v>23</v>
      </c>
      <c r="E457" s="3">
        <v>18</v>
      </c>
      <c r="F457" s="3">
        <v>0.5</v>
      </c>
      <c r="G457" s="5">
        <v>0.2</v>
      </c>
      <c r="H457" s="3">
        <v>0.7</v>
      </c>
      <c r="I457" s="3">
        <v>1.55139</v>
      </c>
      <c r="J457" s="12">
        <f t="shared" si="21"/>
        <v>0.84583333333333333</v>
      </c>
      <c r="K457" s="4">
        <v>43756.958333333336</v>
      </c>
      <c r="L457" s="3">
        <f t="shared" si="22"/>
        <v>18</v>
      </c>
      <c r="M457" s="3">
        <f t="shared" si="23"/>
        <v>23</v>
      </c>
      <c r="N457" s="3">
        <v>58</v>
      </c>
      <c r="O457" s="3">
        <v>58</v>
      </c>
      <c r="P457" s="3">
        <v>58</v>
      </c>
      <c r="Q457" s="3">
        <v>0</v>
      </c>
      <c r="R457" s="3"/>
      <c r="S457" s="3">
        <f>IF(ISBLANK(Table13[[#This Row],[T1]]),0,IF(Table13[[#This Row],[T1]]&gt;0,1,0))</f>
        <v>1</v>
      </c>
      <c r="T457" s="3">
        <f>IF(ISBLANK(Table13[[#This Row],[T2]]),0,IF(Table13[[#This Row],[T2]]&gt;0,1,0))</f>
        <v>1</v>
      </c>
      <c r="U457" s="3">
        <f>IF(ISBLANK(Table13[[#This Row],[T3]]),0,IF(Table13[[#This Row],[T3]]&gt;0,1,0))</f>
        <v>1</v>
      </c>
      <c r="V457" s="3">
        <f>IF(ISBLANK(Table13[[#This Row],[T4]]),0,IF(Table13[[#This Row],[T4]]&gt;0,1,0))</f>
        <v>0</v>
      </c>
      <c r="W457" s="26">
        <v>48</v>
      </c>
      <c r="X457" s="22">
        <v>21</v>
      </c>
      <c r="Y457" s="3">
        <v>0.7</v>
      </c>
      <c r="Z457" s="3"/>
      <c r="AB457" s="30">
        <v>427</v>
      </c>
      <c r="AC457" s="30">
        <v>1.2422932342152131</v>
      </c>
      <c r="AD457" s="30">
        <v>0.45770676578478686</v>
      </c>
    </row>
    <row r="458" spans="1:30">
      <c r="A458" s="4">
        <v>43757</v>
      </c>
      <c r="B458">
        <v>43757</v>
      </c>
      <c r="C458" s="3">
        <v>0</v>
      </c>
      <c r="D458" s="3">
        <v>0</v>
      </c>
      <c r="E458" s="3">
        <v>19</v>
      </c>
      <c r="F458" s="3">
        <v>0.3</v>
      </c>
      <c r="G458" s="5">
        <v>0.2</v>
      </c>
      <c r="H458" s="3">
        <v>0.5</v>
      </c>
      <c r="I458" s="3">
        <v>1.55139</v>
      </c>
      <c r="J458" s="12">
        <f t="shared" si="21"/>
        <v>0.91250000000000009</v>
      </c>
      <c r="K458" s="4">
        <v>43757</v>
      </c>
      <c r="L458" s="3">
        <f t="shared" si="22"/>
        <v>19</v>
      </c>
      <c r="M458" s="3">
        <f t="shared" si="23"/>
        <v>0</v>
      </c>
      <c r="N458" s="3">
        <v>57</v>
      </c>
      <c r="O458" s="3">
        <v>57</v>
      </c>
      <c r="P458" s="3">
        <v>57</v>
      </c>
      <c r="Q458" s="3">
        <v>0</v>
      </c>
      <c r="R458" s="3"/>
      <c r="S458" s="3">
        <f>IF(ISBLANK(Table13[[#This Row],[T1]]),0,IF(Table13[[#This Row],[T1]]&gt;0,1,0))</f>
        <v>1</v>
      </c>
      <c r="T458" s="3">
        <f>IF(ISBLANK(Table13[[#This Row],[T2]]),0,IF(Table13[[#This Row],[T2]]&gt;0,1,0))</f>
        <v>1</v>
      </c>
      <c r="U458" s="3">
        <f>IF(ISBLANK(Table13[[#This Row],[T3]]),0,IF(Table13[[#This Row],[T3]]&gt;0,1,0))</f>
        <v>1</v>
      </c>
      <c r="V458" s="3">
        <f>IF(ISBLANK(Table13[[#This Row],[T4]]),0,IF(Table13[[#This Row],[T4]]&gt;0,1,0))</f>
        <v>0</v>
      </c>
      <c r="W458" s="25">
        <v>48</v>
      </c>
      <c r="X458" s="23">
        <v>11</v>
      </c>
      <c r="Y458" s="3">
        <v>0.5</v>
      </c>
      <c r="Z458" s="3"/>
      <c r="AB458" s="30">
        <v>428</v>
      </c>
      <c r="AC458" s="30">
        <v>1.3030797968516905</v>
      </c>
      <c r="AD458" s="30">
        <v>0.29692020314830958</v>
      </c>
    </row>
    <row r="459" spans="1:30">
      <c r="A459" s="4">
        <v>43757.041666666664</v>
      </c>
      <c r="B459">
        <v>43757</v>
      </c>
      <c r="C459" s="3">
        <v>4.1666666666666664E-2</v>
      </c>
      <c r="D459" s="3">
        <v>1</v>
      </c>
      <c r="E459" s="3">
        <v>19</v>
      </c>
      <c r="F459" s="3">
        <v>0.2</v>
      </c>
      <c r="G459" s="5">
        <v>0.1</v>
      </c>
      <c r="H459" s="3">
        <v>0.30000000000000004</v>
      </c>
      <c r="I459" s="3">
        <v>1.55139</v>
      </c>
      <c r="J459" s="12">
        <f t="shared" si="21"/>
        <v>0.90833333333333333</v>
      </c>
      <c r="K459" s="4">
        <v>43757.041666666664</v>
      </c>
      <c r="L459" s="3">
        <f t="shared" si="22"/>
        <v>19</v>
      </c>
      <c r="M459" s="3">
        <f t="shared" si="23"/>
        <v>1</v>
      </c>
      <c r="N459" s="3">
        <v>58</v>
      </c>
      <c r="O459" s="3">
        <v>58</v>
      </c>
      <c r="P459" s="3">
        <v>58</v>
      </c>
      <c r="Q459" s="3">
        <v>0</v>
      </c>
      <c r="R459" s="3"/>
      <c r="S459" s="3">
        <f>IF(ISBLANK(Table13[[#This Row],[T1]]),0,IF(Table13[[#This Row],[T1]]&gt;0,1,0))</f>
        <v>1</v>
      </c>
      <c r="T459" s="3">
        <f>IF(ISBLANK(Table13[[#This Row],[T2]]),0,IF(Table13[[#This Row],[T2]]&gt;0,1,0))</f>
        <v>1</v>
      </c>
      <c r="U459" s="3">
        <f>IF(ISBLANK(Table13[[#This Row],[T3]]),0,IF(Table13[[#This Row],[T3]]&gt;0,1,0))</f>
        <v>1</v>
      </c>
      <c r="V459" s="3">
        <f>IF(ISBLANK(Table13[[#This Row],[T4]]),0,IF(Table13[[#This Row],[T4]]&gt;0,1,0))</f>
        <v>0</v>
      </c>
      <c r="W459" s="26">
        <v>49</v>
      </c>
      <c r="X459" s="22">
        <v>17</v>
      </c>
      <c r="Y459" s="3">
        <v>0.30000000000000004</v>
      </c>
      <c r="Z459" s="3"/>
      <c r="AB459" s="30">
        <v>429</v>
      </c>
      <c r="AC459" s="30">
        <v>1.4294766604578577</v>
      </c>
      <c r="AD459" s="30">
        <v>0.4705233395421422</v>
      </c>
    </row>
    <row r="460" spans="1:30">
      <c r="A460" s="4">
        <v>43757.083333333336</v>
      </c>
      <c r="B460">
        <v>43757</v>
      </c>
      <c r="C460" s="3">
        <v>8.3333333333333329E-2</v>
      </c>
      <c r="D460" s="3">
        <v>2</v>
      </c>
      <c r="E460" s="3">
        <v>19</v>
      </c>
      <c r="F460" s="3">
        <v>0.2</v>
      </c>
      <c r="G460" s="5">
        <v>0.2</v>
      </c>
      <c r="H460" s="3">
        <v>0.4</v>
      </c>
      <c r="I460" s="3">
        <v>1.55139</v>
      </c>
      <c r="J460" s="12">
        <f t="shared" si="21"/>
        <v>0.91250000000000009</v>
      </c>
      <c r="K460" s="4">
        <v>43757.083333333336</v>
      </c>
      <c r="L460" s="3">
        <f t="shared" si="22"/>
        <v>19</v>
      </c>
      <c r="M460" s="3">
        <f t="shared" si="23"/>
        <v>2</v>
      </c>
      <c r="N460" s="3">
        <v>58</v>
      </c>
      <c r="O460" s="3">
        <v>58</v>
      </c>
      <c r="P460" s="3">
        <v>58</v>
      </c>
      <c r="Q460" s="3">
        <v>0</v>
      </c>
      <c r="R460" s="3"/>
      <c r="S460" s="3">
        <f>IF(ISBLANK(Table13[[#This Row],[T1]]),0,IF(Table13[[#This Row],[T1]]&gt;0,1,0))</f>
        <v>1</v>
      </c>
      <c r="T460" s="3">
        <f>IF(ISBLANK(Table13[[#This Row],[T2]]),0,IF(Table13[[#This Row],[T2]]&gt;0,1,0))</f>
        <v>1</v>
      </c>
      <c r="U460" s="3">
        <f>IF(ISBLANK(Table13[[#This Row],[T3]]),0,IF(Table13[[#This Row],[T3]]&gt;0,1,0))</f>
        <v>1</v>
      </c>
      <c r="V460" s="3">
        <f>IF(ISBLANK(Table13[[#This Row],[T4]]),0,IF(Table13[[#This Row],[T4]]&gt;0,1,0))</f>
        <v>0</v>
      </c>
      <c r="W460" s="25">
        <v>48</v>
      </c>
      <c r="X460" s="23">
        <v>17</v>
      </c>
      <c r="Y460" s="3">
        <v>0.4</v>
      </c>
      <c r="Z460" s="3"/>
      <c r="AB460" s="30">
        <v>430</v>
      </c>
      <c r="AC460" s="30">
        <v>1.2636181063537368</v>
      </c>
      <c r="AD460" s="30">
        <v>3.6381893646262986E-2</v>
      </c>
    </row>
    <row r="461" spans="1:30">
      <c r="A461" s="4">
        <v>43757.125</v>
      </c>
      <c r="B461">
        <v>43757</v>
      </c>
      <c r="C461" s="3">
        <v>0.125</v>
      </c>
      <c r="D461" s="3">
        <v>3</v>
      </c>
      <c r="E461" s="3">
        <v>19</v>
      </c>
      <c r="F461" s="3">
        <v>0.2</v>
      </c>
      <c r="G461" s="5">
        <v>0.2</v>
      </c>
      <c r="H461" s="3">
        <v>0.4</v>
      </c>
      <c r="I461" s="3">
        <v>1.55139</v>
      </c>
      <c r="J461" s="12">
        <f t="shared" si="21"/>
        <v>0.91249999999999998</v>
      </c>
      <c r="K461" s="4">
        <v>43757.125</v>
      </c>
      <c r="L461" s="3">
        <f t="shared" si="22"/>
        <v>19</v>
      </c>
      <c r="M461" s="3">
        <f t="shared" si="23"/>
        <v>3</v>
      </c>
      <c r="N461" s="3">
        <v>58</v>
      </c>
      <c r="O461" s="3">
        <v>58</v>
      </c>
      <c r="P461" s="3">
        <v>58</v>
      </c>
      <c r="Q461" s="3">
        <v>0</v>
      </c>
      <c r="R461" s="3"/>
      <c r="S461" s="3">
        <f>IF(ISBLANK(Table13[[#This Row],[T1]]),0,IF(Table13[[#This Row],[T1]]&gt;0,1,0))</f>
        <v>1</v>
      </c>
      <c r="T461" s="3">
        <f>IF(ISBLANK(Table13[[#This Row],[T2]]),0,IF(Table13[[#This Row],[T2]]&gt;0,1,0))</f>
        <v>1</v>
      </c>
      <c r="U461" s="3">
        <f>IF(ISBLANK(Table13[[#This Row],[T3]]),0,IF(Table13[[#This Row],[T3]]&gt;0,1,0))</f>
        <v>1</v>
      </c>
      <c r="V461" s="3">
        <f>IF(ISBLANK(Table13[[#This Row],[T4]]),0,IF(Table13[[#This Row],[T4]]&gt;0,1,0))</f>
        <v>0</v>
      </c>
      <c r="W461" s="26">
        <v>46</v>
      </c>
      <c r="X461" s="22">
        <v>21</v>
      </c>
      <c r="Y461" s="3">
        <v>0.4</v>
      </c>
      <c r="Z461" s="3"/>
      <c r="AB461" s="30">
        <v>431</v>
      </c>
      <c r="AC461" s="30">
        <v>1.4043908947369146</v>
      </c>
      <c r="AD461" s="30">
        <v>-0.40439089473691459</v>
      </c>
    </row>
    <row r="462" spans="1:30">
      <c r="A462" s="4">
        <v>43757.166666666664</v>
      </c>
      <c r="B462">
        <v>43757</v>
      </c>
      <c r="C462" s="3">
        <v>0.16666666666666666</v>
      </c>
      <c r="D462" s="3">
        <v>4</v>
      </c>
      <c r="E462" s="3">
        <v>19</v>
      </c>
      <c r="F462" s="3">
        <v>0.1</v>
      </c>
      <c r="G462" s="5">
        <v>0.1</v>
      </c>
      <c r="H462" s="3">
        <v>0.2</v>
      </c>
      <c r="I462" s="3">
        <v>1.55139</v>
      </c>
      <c r="J462" s="12">
        <f t="shared" si="21"/>
        <v>0.9458333333333333</v>
      </c>
      <c r="K462" s="4">
        <v>43757.166666666664</v>
      </c>
      <c r="L462" s="3">
        <f t="shared" si="22"/>
        <v>19</v>
      </c>
      <c r="M462" s="3">
        <f t="shared" si="23"/>
        <v>4</v>
      </c>
      <c r="N462" s="3">
        <v>57</v>
      </c>
      <c r="O462" s="3">
        <v>57</v>
      </c>
      <c r="P462" s="3">
        <v>57</v>
      </c>
      <c r="Q462" s="3">
        <v>0</v>
      </c>
      <c r="R462" s="3"/>
      <c r="S462" s="3">
        <f>IF(ISBLANK(Table13[[#This Row],[T1]]),0,IF(Table13[[#This Row],[T1]]&gt;0,1,0))</f>
        <v>1</v>
      </c>
      <c r="T462" s="3">
        <f>IF(ISBLANK(Table13[[#This Row],[T2]]),0,IF(Table13[[#This Row],[T2]]&gt;0,1,0))</f>
        <v>1</v>
      </c>
      <c r="U462" s="3">
        <f>IF(ISBLANK(Table13[[#This Row],[T3]]),0,IF(Table13[[#This Row],[T3]]&gt;0,1,0))</f>
        <v>1</v>
      </c>
      <c r="V462" s="3">
        <f>IF(ISBLANK(Table13[[#This Row],[T4]]),0,IF(Table13[[#This Row],[T4]]&gt;0,1,0))</f>
        <v>0</v>
      </c>
      <c r="W462" s="25">
        <v>46</v>
      </c>
      <c r="X462" s="23">
        <v>21</v>
      </c>
      <c r="Y462" s="3">
        <v>0.2</v>
      </c>
      <c r="Z462" s="3"/>
      <c r="AB462" s="30">
        <v>432</v>
      </c>
      <c r="AC462" s="30">
        <v>1.5809118849102972</v>
      </c>
      <c r="AD462" s="30">
        <v>-0.98091188491029713</v>
      </c>
    </row>
    <row r="463" spans="1:30">
      <c r="A463" s="4">
        <v>43757.208333333336</v>
      </c>
      <c r="B463">
        <v>43757</v>
      </c>
      <c r="C463" s="3">
        <v>0.20833333333333334</v>
      </c>
      <c r="D463" s="3">
        <v>5</v>
      </c>
      <c r="E463" s="3">
        <v>19</v>
      </c>
      <c r="F463" s="3">
        <v>0.2</v>
      </c>
      <c r="G463" s="5">
        <v>0.4</v>
      </c>
      <c r="H463" s="3">
        <v>0.60000000000000009</v>
      </c>
      <c r="I463" s="3">
        <v>1.55139</v>
      </c>
      <c r="J463" s="12">
        <f t="shared" si="21"/>
        <v>1.0083333333333331</v>
      </c>
      <c r="K463" s="4">
        <v>43757.208333333336</v>
      </c>
      <c r="L463" s="3">
        <f t="shared" si="22"/>
        <v>19</v>
      </c>
      <c r="M463" s="3">
        <f t="shared" si="23"/>
        <v>5</v>
      </c>
      <c r="N463" s="3">
        <v>58</v>
      </c>
      <c r="O463" s="3">
        <v>58</v>
      </c>
      <c r="P463" s="3">
        <v>58</v>
      </c>
      <c r="Q463" s="3">
        <v>0</v>
      </c>
      <c r="R463" s="3"/>
      <c r="S463" s="3">
        <f>IF(ISBLANK(Table13[[#This Row],[T1]]),0,IF(Table13[[#This Row],[T1]]&gt;0,1,0))</f>
        <v>1</v>
      </c>
      <c r="T463" s="3">
        <f>IF(ISBLANK(Table13[[#This Row],[T2]]),0,IF(Table13[[#This Row],[T2]]&gt;0,1,0))</f>
        <v>1</v>
      </c>
      <c r="U463" s="3">
        <f>IF(ISBLANK(Table13[[#This Row],[T3]]),0,IF(Table13[[#This Row],[T3]]&gt;0,1,0))</f>
        <v>1</v>
      </c>
      <c r="V463" s="3">
        <f>IF(ISBLANK(Table13[[#This Row],[T4]]),0,IF(Table13[[#This Row],[T4]]&gt;0,1,0))</f>
        <v>0</v>
      </c>
      <c r="W463" s="26">
        <v>44</v>
      </c>
      <c r="X463" s="22">
        <v>21</v>
      </c>
      <c r="Y463" s="3">
        <v>0.60000000000000009</v>
      </c>
      <c r="Z463" s="3"/>
      <c r="AB463" s="30">
        <v>433</v>
      </c>
      <c r="AC463" s="30">
        <v>1.602236757048821</v>
      </c>
      <c r="AD463" s="30">
        <v>-2.2367570488208699E-3</v>
      </c>
    </row>
    <row r="464" spans="1:30">
      <c r="A464" s="4">
        <v>43757.25</v>
      </c>
      <c r="B464">
        <v>43757</v>
      </c>
      <c r="C464" s="3">
        <v>0.25</v>
      </c>
      <c r="D464" s="3">
        <v>6</v>
      </c>
      <c r="E464" s="3">
        <v>19</v>
      </c>
      <c r="F464" s="3">
        <v>0.9</v>
      </c>
      <c r="G464" s="5">
        <v>0.7</v>
      </c>
      <c r="H464" s="3">
        <v>1.6</v>
      </c>
      <c r="I464" s="3">
        <v>1.55139</v>
      </c>
      <c r="J464" s="12">
        <f t="shared" si="21"/>
        <v>0.99999999999999989</v>
      </c>
      <c r="K464" s="4">
        <v>43757.25</v>
      </c>
      <c r="L464" s="3">
        <f t="shared" si="22"/>
        <v>19</v>
      </c>
      <c r="M464" s="3">
        <f t="shared" si="23"/>
        <v>6</v>
      </c>
      <c r="N464" s="3">
        <v>58</v>
      </c>
      <c r="O464" s="3">
        <v>58</v>
      </c>
      <c r="P464" s="3">
        <v>58</v>
      </c>
      <c r="Q464" s="3">
        <v>0</v>
      </c>
      <c r="R464" s="3"/>
      <c r="S464" s="3">
        <f>IF(ISBLANK(Table13[[#This Row],[T1]]),0,IF(Table13[[#This Row],[T1]]&gt;0,1,0))</f>
        <v>1</v>
      </c>
      <c r="T464" s="3">
        <f>IF(ISBLANK(Table13[[#This Row],[T2]]),0,IF(Table13[[#This Row],[T2]]&gt;0,1,0))</f>
        <v>1</v>
      </c>
      <c r="U464" s="3">
        <f>IF(ISBLANK(Table13[[#This Row],[T3]]),0,IF(Table13[[#This Row],[T3]]&gt;0,1,0))</f>
        <v>1</v>
      </c>
      <c r="V464" s="3">
        <f>IF(ISBLANK(Table13[[#This Row],[T4]]),0,IF(Table13[[#This Row],[T4]]&gt;0,1,0))</f>
        <v>0</v>
      </c>
      <c r="W464" s="25">
        <v>47</v>
      </c>
      <c r="X464" s="23">
        <v>21</v>
      </c>
      <c r="Y464" s="3">
        <v>1.6</v>
      </c>
      <c r="Z464" s="3"/>
      <c r="AB464" s="30">
        <v>434</v>
      </c>
      <c r="AC464" s="30">
        <v>1.602236757048821</v>
      </c>
      <c r="AD464" s="30">
        <v>-1.102236757048821</v>
      </c>
    </row>
    <row r="465" spans="1:30">
      <c r="A465" s="4">
        <v>43757.291666666664</v>
      </c>
      <c r="B465">
        <v>43757</v>
      </c>
      <c r="C465" s="3">
        <v>0.29166666666666669</v>
      </c>
      <c r="D465" s="3">
        <v>7</v>
      </c>
      <c r="E465" s="3">
        <v>19</v>
      </c>
      <c r="F465" s="3">
        <v>0.4</v>
      </c>
      <c r="G465" s="5">
        <v>0.2</v>
      </c>
      <c r="H465" s="3">
        <v>0.60000000000000009</v>
      </c>
      <c r="I465" s="3">
        <v>1.55139</v>
      </c>
      <c r="J465" s="12">
        <f t="shared" si="21"/>
        <v>0.94999999999999984</v>
      </c>
      <c r="K465" s="4">
        <v>43757.291666666664</v>
      </c>
      <c r="L465" s="3">
        <f t="shared" si="22"/>
        <v>19</v>
      </c>
      <c r="M465" s="3">
        <f t="shared" si="23"/>
        <v>7</v>
      </c>
      <c r="N465" s="3">
        <v>57</v>
      </c>
      <c r="O465" s="3">
        <v>57</v>
      </c>
      <c r="P465" s="3">
        <v>57</v>
      </c>
      <c r="Q465" s="3">
        <v>0</v>
      </c>
      <c r="R465" s="3"/>
      <c r="S465" s="3">
        <f>IF(ISBLANK(Table13[[#This Row],[T1]]),0,IF(Table13[[#This Row],[T1]]&gt;0,1,0))</f>
        <v>1</v>
      </c>
      <c r="T465" s="3">
        <f>IF(ISBLANK(Table13[[#This Row],[T2]]),0,IF(Table13[[#This Row],[T2]]&gt;0,1,0))</f>
        <v>1</v>
      </c>
      <c r="U465" s="3">
        <f>IF(ISBLANK(Table13[[#This Row],[T3]]),0,IF(Table13[[#This Row],[T3]]&gt;0,1,0))</f>
        <v>1</v>
      </c>
      <c r="V465" s="3">
        <f>IF(ISBLANK(Table13[[#This Row],[T4]]),0,IF(Table13[[#This Row],[T4]]&gt;0,1,0))</f>
        <v>0</v>
      </c>
      <c r="W465" s="26">
        <v>50</v>
      </c>
      <c r="X465" s="22">
        <v>21</v>
      </c>
      <c r="Y465" s="3">
        <v>0.60000000000000009</v>
      </c>
      <c r="Z465" s="3"/>
      <c r="AB465" s="30">
        <v>435</v>
      </c>
      <c r="AC465" s="30">
        <v>1.6128991931180827</v>
      </c>
      <c r="AD465" s="30">
        <v>-1.2128991931180826</v>
      </c>
    </row>
    <row r="466" spans="1:30">
      <c r="A466" s="4">
        <v>43757.333333333336</v>
      </c>
      <c r="B466">
        <v>43757</v>
      </c>
      <c r="C466" s="3">
        <v>0.33333333333333331</v>
      </c>
      <c r="D466" s="3">
        <v>8</v>
      </c>
      <c r="E466" s="3">
        <v>19</v>
      </c>
      <c r="F466" s="3">
        <v>0.2</v>
      </c>
      <c r="G466" s="5">
        <v>1.7</v>
      </c>
      <c r="H466" s="3">
        <v>1.9</v>
      </c>
      <c r="I466" s="3">
        <v>1.55139</v>
      </c>
      <c r="J466" s="12">
        <f t="shared" si="21"/>
        <v>0.9541666666666665</v>
      </c>
      <c r="K466" s="4">
        <v>43757.333333333336</v>
      </c>
      <c r="L466" s="3">
        <f t="shared" si="22"/>
        <v>19</v>
      </c>
      <c r="M466" s="3">
        <f t="shared" si="23"/>
        <v>8</v>
      </c>
      <c r="N466" s="3">
        <v>58</v>
      </c>
      <c r="O466" s="3">
        <v>51</v>
      </c>
      <c r="P466" s="3">
        <v>58</v>
      </c>
      <c r="Q466" s="3">
        <v>0</v>
      </c>
      <c r="R466" s="3"/>
      <c r="S466" s="3">
        <f>IF(ISBLANK(Table13[[#This Row],[T1]]),0,IF(Table13[[#This Row],[T1]]&gt;0,1,0))</f>
        <v>1</v>
      </c>
      <c r="T466" s="3">
        <f>IF(ISBLANK(Table13[[#This Row],[T2]]),0,IF(Table13[[#This Row],[T2]]&gt;0,1,0))</f>
        <v>0</v>
      </c>
      <c r="U466" s="3">
        <f>IF(ISBLANK(Table13[[#This Row],[T3]]),0,IF(Table13[[#This Row],[T3]]&gt;0,1,0))</f>
        <v>0</v>
      </c>
      <c r="V466" s="3">
        <f>IF(ISBLANK(Table13[[#This Row],[T4]]),0,IF(Table13[[#This Row],[T4]]&gt;0,1,0))</f>
        <v>0</v>
      </c>
      <c r="W466" s="25">
        <v>54</v>
      </c>
      <c r="X466" s="23">
        <v>21</v>
      </c>
      <c r="Y466" s="3">
        <v>1.9</v>
      </c>
      <c r="Z466" s="3"/>
      <c r="AB466" s="30">
        <v>436</v>
      </c>
      <c r="AC466" s="30">
        <v>1.6235616291873447</v>
      </c>
      <c r="AD466" s="30">
        <v>-1.2235616291873446</v>
      </c>
    </row>
    <row r="467" spans="1:30">
      <c r="A467" s="4">
        <v>43757.375</v>
      </c>
      <c r="B467">
        <v>43757</v>
      </c>
      <c r="C467" s="3">
        <v>0.375</v>
      </c>
      <c r="D467" s="3">
        <v>9</v>
      </c>
      <c r="E467" s="3">
        <v>19</v>
      </c>
      <c r="F467" s="3">
        <v>2.4</v>
      </c>
      <c r="G467" s="5">
        <v>1.3</v>
      </c>
      <c r="H467" s="3">
        <v>3.7</v>
      </c>
      <c r="I467" s="3">
        <v>1.55139</v>
      </c>
      <c r="J467" s="12">
        <f t="shared" si="21"/>
        <v>0.93333333333333324</v>
      </c>
      <c r="K467" s="4">
        <v>43757.375</v>
      </c>
      <c r="L467" s="3">
        <f t="shared" si="22"/>
        <v>19</v>
      </c>
      <c r="M467" s="3">
        <f t="shared" si="23"/>
        <v>9</v>
      </c>
      <c r="N467" s="3">
        <v>58</v>
      </c>
      <c r="O467" s="3">
        <v>50</v>
      </c>
      <c r="P467" s="3">
        <v>13</v>
      </c>
      <c r="Q467" s="3">
        <v>0</v>
      </c>
      <c r="R467" s="3"/>
      <c r="S467" s="3">
        <f>IF(ISBLANK(Table13[[#This Row],[T1]]),0,IF(Table13[[#This Row],[T1]]&gt;0,1,0))</f>
        <v>0</v>
      </c>
      <c r="T467" s="3">
        <f>IF(ISBLANK(Table13[[#This Row],[T2]]),0,IF(Table13[[#This Row],[T2]]&gt;0,1,0))</f>
        <v>0</v>
      </c>
      <c r="U467" s="3">
        <f>IF(ISBLANK(Table13[[#This Row],[T3]]),0,IF(Table13[[#This Row],[T3]]&gt;0,1,0))</f>
        <v>0</v>
      </c>
      <c r="V467" s="3">
        <f>IF(ISBLANK(Table13[[#This Row],[T4]]),0,IF(Table13[[#This Row],[T4]]&gt;0,1,0))</f>
        <v>0</v>
      </c>
      <c r="W467" s="26">
        <v>57</v>
      </c>
      <c r="X467" s="22">
        <v>21</v>
      </c>
      <c r="Y467" s="3">
        <v>3.7</v>
      </c>
      <c r="Z467" s="3"/>
      <c r="AB467" s="30">
        <v>437</v>
      </c>
      <c r="AC467" s="30">
        <v>1.6736857557545604</v>
      </c>
      <c r="AD467" s="30">
        <v>-0.77368575575456044</v>
      </c>
    </row>
    <row r="468" spans="1:30">
      <c r="A468" s="4">
        <v>43757.416666666664</v>
      </c>
      <c r="B468">
        <v>43757</v>
      </c>
      <c r="C468" s="3">
        <v>0.41666666666666669</v>
      </c>
      <c r="D468" s="3">
        <v>10</v>
      </c>
      <c r="E468" s="3">
        <v>19</v>
      </c>
      <c r="F468" s="3">
        <v>1.5</v>
      </c>
      <c r="G468" s="5">
        <v>0.2</v>
      </c>
      <c r="H468" s="3">
        <v>1.7</v>
      </c>
      <c r="I468" s="3">
        <v>1.55139</v>
      </c>
      <c r="J468" s="12">
        <f t="shared" si="21"/>
        <v>0.79583333333333328</v>
      </c>
      <c r="K468" s="4">
        <v>43757.416666666664</v>
      </c>
      <c r="L468" s="3">
        <f t="shared" si="22"/>
        <v>19</v>
      </c>
      <c r="M468" s="3">
        <f t="shared" si="23"/>
        <v>10</v>
      </c>
      <c r="N468" s="3">
        <v>58</v>
      </c>
      <c r="O468" s="3">
        <v>13</v>
      </c>
      <c r="P468" s="3">
        <v>0</v>
      </c>
      <c r="Q468" s="3">
        <v>0</v>
      </c>
      <c r="R468" s="3"/>
      <c r="S468" s="3">
        <f>IF(ISBLANK(Table13[[#This Row],[T1]]),0,IF(Table13[[#This Row],[T1]]&gt;0,1,0))</f>
        <v>0</v>
      </c>
      <c r="T468" s="3">
        <f>IF(ISBLANK(Table13[[#This Row],[T2]]),0,IF(Table13[[#This Row],[T2]]&gt;0,1,0))</f>
        <v>0</v>
      </c>
      <c r="U468" s="3">
        <f>IF(ISBLANK(Table13[[#This Row],[T3]]),0,IF(Table13[[#This Row],[T3]]&gt;0,1,0))</f>
        <v>0</v>
      </c>
      <c r="V468" s="3">
        <f>IF(ISBLANK(Table13[[#This Row],[T4]]),0,IF(Table13[[#This Row],[T4]]&gt;0,1,0))</f>
        <v>0</v>
      </c>
      <c r="W468" s="25">
        <v>61</v>
      </c>
      <c r="X468" s="23">
        <v>17</v>
      </c>
      <c r="Y468" s="3">
        <v>1.7</v>
      </c>
      <c r="Z468" s="3"/>
      <c r="AB468" s="30">
        <v>438</v>
      </c>
      <c r="AC468" s="30">
        <v>1.6128991931180827</v>
      </c>
      <c r="AD468" s="30">
        <v>-1.1128991931180827</v>
      </c>
    </row>
    <row r="469" spans="1:30">
      <c r="A469" s="4">
        <v>43757.458333333336</v>
      </c>
      <c r="B469">
        <v>43757</v>
      </c>
      <c r="C469" s="3">
        <v>0.45833333333333331</v>
      </c>
      <c r="D469" s="3">
        <v>11</v>
      </c>
      <c r="E469" s="3">
        <v>19</v>
      </c>
      <c r="F469" s="3">
        <v>0.4</v>
      </c>
      <c r="G469" s="5">
        <v>0.2</v>
      </c>
      <c r="H469" s="3">
        <v>0.60000000000000009</v>
      </c>
      <c r="I469" s="3">
        <v>1.55139</v>
      </c>
      <c r="J469" s="12">
        <f t="shared" si="21"/>
        <v>0.74166666666666659</v>
      </c>
      <c r="K469" s="4">
        <v>43757.458333333336</v>
      </c>
      <c r="L469" s="3">
        <f t="shared" si="22"/>
        <v>19</v>
      </c>
      <c r="M469" s="3">
        <f t="shared" si="23"/>
        <v>11</v>
      </c>
      <c r="N469" s="3">
        <v>43</v>
      </c>
      <c r="O469" s="3">
        <v>0</v>
      </c>
      <c r="P469" s="3">
        <v>0</v>
      </c>
      <c r="Q469" s="3">
        <v>0</v>
      </c>
      <c r="R469" s="3"/>
      <c r="S469" s="3">
        <f>IF(ISBLANK(Table13[[#This Row],[T1]]),0,IF(Table13[[#This Row],[T1]]&gt;0,1,0))</f>
        <v>0</v>
      </c>
      <c r="T469" s="3">
        <f>IF(ISBLANK(Table13[[#This Row],[T2]]),0,IF(Table13[[#This Row],[T2]]&gt;0,1,0))</f>
        <v>0</v>
      </c>
      <c r="U469" s="3">
        <f>IF(ISBLANK(Table13[[#This Row],[T3]]),0,IF(Table13[[#This Row],[T3]]&gt;0,1,0))</f>
        <v>0</v>
      </c>
      <c r="V469" s="3">
        <f>IF(ISBLANK(Table13[[#This Row],[T4]]),0,IF(Table13[[#This Row],[T4]]&gt;0,1,0))</f>
        <v>0</v>
      </c>
      <c r="W469" s="26">
        <v>63</v>
      </c>
      <c r="X469" s="22">
        <v>17</v>
      </c>
      <c r="Y469" s="3">
        <v>0.60000000000000009</v>
      </c>
      <c r="Z469" s="3"/>
      <c r="AB469" s="30">
        <v>439</v>
      </c>
      <c r="AC469" s="30">
        <v>1.4363782029447001</v>
      </c>
      <c r="AD469" s="30">
        <v>0.26362179705529987</v>
      </c>
    </row>
    <row r="470" spans="1:30">
      <c r="A470" s="4">
        <v>43757.5</v>
      </c>
      <c r="B470">
        <v>43757</v>
      </c>
      <c r="C470" s="3">
        <v>0.5</v>
      </c>
      <c r="D470" s="3">
        <v>12</v>
      </c>
      <c r="E470" s="3">
        <v>19</v>
      </c>
      <c r="F470" s="3">
        <v>0.2</v>
      </c>
      <c r="G470" s="5">
        <v>0.2</v>
      </c>
      <c r="H470" s="3">
        <v>0.4</v>
      </c>
      <c r="I470" s="3">
        <v>1.55139</v>
      </c>
      <c r="J470" s="12">
        <f t="shared" si="21"/>
        <v>0.80416666666666659</v>
      </c>
      <c r="K470" s="4">
        <v>43757.499999652777</v>
      </c>
      <c r="L470" s="3">
        <f t="shared" si="22"/>
        <v>19</v>
      </c>
      <c r="M470" s="3">
        <f t="shared" si="23"/>
        <v>12</v>
      </c>
      <c r="N470" s="3"/>
      <c r="O470" s="3"/>
      <c r="P470" s="3"/>
      <c r="Q470" s="3"/>
      <c r="R470" s="3"/>
      <c r="S470" s="3">
        <f>IF(ISBLANK(Table13[[#This Row],[T1]]),0,IF(Table13[[#This Row],[T1]]&gt;0,1,0))</f>
        <v>0</v>
      </c>
      <c r="T470" s="3">
        <f>IF(ISBLANK(Table13[[#This Row],[T2]]),0,IF(Table13[[#This Row],[T2]]&gt;0,1,0))</f>
        <v>0</v>
      </c>
      <c r="U470" s="3">
        <f>IF(ISBLANK(Table13[[#This Row],[T3]]),0,IF(Table13[[#This Row],[T3]]&gt;0,1,0))</f>
        <v>0</v>
      </c>
      <c r="V470" s="3">
        <f>IF(ISBLANK(Table13[[#This Row],[T4]]),0,IF(Table13[[#This Row],[T4]]&gt;0,1,0))</f>
        <v>0</v>
      </c>
      <c r="W470" s="25">
        <v>65</v>
      </c>
      <c r="X470" s="23">
        <v>17</v>
      </c>
      <c r="Y470" s="3">
        <v>0.4</v>
      </c>
      <c r="Z470" s="3"/>
      <c r="AB470" s="30">
        <v>440</v>
      </c>
      <c r="AC470" s="30">
        <v>1.4150533308061763</v>
      </c>
      <c r="AD470" s="30">
        <v>0.78494666919382383</v>
      </c>
    </row>
    <row r="471" spans="1:30">
      <c r="A471" s="4">
        <v>43757.541666666664</v>
      </c>
      <c r="B471">
        <v>43757</v>
      </c>
      <c r="C471" s="3">
        <v>0.54166666666666663</v>
      </c>
      <c r="D471" s="3">
        <v>13</v>
      </c>
      <c r="E471" s="3">
        <v>19</v>
      </c>
      <c r="F471" s="3">
        <v>0.2</v>
      </c>
      <c r="G471" s="5">
        <v>0.2</v>
      </c>
      <c r="H471" s="3">
        <v>0.4</v>
      </c>
      <c r="I471" s="3">
        <v>1.55139</v>
      </c>
      <c r="J471" s="12">
        <f t="shared" si="21"/>
        <v>0.80416666666666659</v>
      </c>
      <c r="K471" s="4">
        <v>43757.541666261575</v>
      </c>
      <c r="L471" s="3">
        <f t="shared" si="22"/>
        <v>19</v>
      </c>
      <c r="M471" s="3">
        <f t="shared" si="23"/>
        <v>13</v>
      </c>
      <c r="N471" s="3"/>
      <c r="O471" s="3"/>
      <c r="P471" s="3"/>
      <c r="Q471" s="3"/>
      <c r="R471" s="3"/>
      <c r="S471" s="3">
        <f>IF(ISBLANK(Table13[[#This Row],[T1]]),0,IF(Table13[[#This Row],[T1]]&gt;0,1,0))</f>
        <v>0</v>
      </c>
      <c r="T471" s="3">
        <f>IF(ISBLANK(Table13[[#This Row],[T2]]),0,IF(Table13[[#This Row],[T2]]&gt;0,1,0))</f>
        <v>0</v>
      </c>
      <c r="U471" s="3">
        <f>IF(ISBLANK(Table13[[#This Row],[T3]]),0,IF(Table13[[#This Row],[T3]]&gt;0,1,0))</f>
        <v>0</v>
      </c>
      <c r="V471" s="3">
        <f>IF(ISBLANK(Table13[[#This Row],[T4]]),0,IF(Table13[[#This Row],[T4]]&gt;0,1,0))</f>
        <v>0</v>
      </c>
      <c r="W471" s="26">
        <v>63</v>
      </c>
      <c r="X471" s="22">
        <v>11</v>
      </c>
      <c r="Y471" s="3">
        <v>0.4</v>
      </c>
      <c r="Z471" s="3"/>
      <c r="AB471" s="30">
        <v>441</v>
      </c>
      <c r="AC471" s="30">
        <v>1.4331901491656065</v>
      </c>
      <c r="AD471" s="30">
        <v>6.6809850834393503E-2</v>
      </c>
    </row>
    <row r="472" spans="1:30">
      <c r="A472" s="4">
        <v>43757.583333333336</v>
      </c>
      <c r="B472">
        <v>43757</v>
      </c>
      <c r="C472" s="3">
        <v>0.58333333333333337</v>
      </c>
      <c r="D472" s="3">
        <v>14</v>
      </c>
      <c r="E472" s="3">
        <v>19</v>
      </c>
      <c r="F472" s="3">
        <v>0.2</v>
      </c>
      <c r="G472" s="5">
        <v>1.2</v>
      </c>
      <c r="H472" s="3">
        <v>1.4</v>
      </c>
      <c r="I472" s="3">
        <v>1.55139</v>
      </c>
      <c r="J472" s="12">
        <f t="shared" si="21"/>
        <v>0.85</v>
      </c>
      <c r="K472" s="4">
        <v>43757.583332870374</v>
      </c>
      <c r="L472" s="3">
        <f t="shared" si="22"/>
        <v>19</v>
      </c>
      <c r="M472" s="3">
        <f t="shared" si="23"/>
        <v>14</v>
      </c>
      <c r="N472" s="3"/>
      <c r="O472" s="3"/>
      <c r="P472" s="3"/>
      <c r="Q472" s="3"/>
      <c r="R472" s="3"/>
      <c r="S472" s="3">
        <f>IF(ISBLANK(Table13[[#This Row],[T1]]),0,IF(Table13[[#This Row],[T1]]&gt;0,1,0))</f>
        <v>0</v>
      </c>
      <c r="T472" s="3">
        <f>IF(ISBLANK(Table13[[#This Row],[T2]]),0,IF(Table13[[#This Row],[T2]]&gt;0,1,0))</f>
        <v>0</v>
      </c>
      <c r="U472" s="3">
        <f>IF(ISBLANK(Table13[[#This Row],[T3]]),0,IF(Table13[[#This Row],[T3]]&gt;0,1,0))</f>
        <v>0</v>
      </c>
      <c r="V472" s="3">
        <f>IF(ISBLANK(Table13[[#This Row],[T4]]),0,IF(Table13[[#This Row],[T4]]&gt;0,1,0))</f>
        <v>0</v>
      </c>
      <c r="W472" s="25">
        <v>63</v>
      </c>
      <c r="X472" s="23">
        <v>11</v>
      </c>
      <c r="Y472" s="3">
        <v>1.4</v>
      </c>
      <c r="Z472" s="3"/>
      <c r="AB472" s="30">
        <v>442</v>
      </c>
      <c r="AC472" s="30">
        <v>1.4476134788172879</v>
      </c>
      <c r="AD472" s="30">
        <v>-1.0476134788172877</v>
      </c>
    </row>
    <row r="473" spans="1:30">
      <c r="A473" s="4">
        <v>43757.625</v>
      </c>
      <c r="B473">
        <v>43757</v>
      </c>
      <c r="C473" s="3">
        <v>0.625</v>
      </c>
      <c r="D473" s="3">
        <v>15</v>
      </c>
      <c r="E473" s="3">
        <v>19</v>
      </c>
      <c r="F473" s="3">
        <v>0.2</v>
      </c>
      <c r="G473" s="5">
        <v>0.2</v>
      </c>
      <c r="H473" s="3">
        <v>0.4</v>
      </c>
      <c r="I473" s="3">
        <v>1.55139</v>
      </c>
      <c r="J473" s="12">
        <f t="shared" si="21"/>
        <v>1.0041666666666667</v>
      </c>
      <c r="K473" s="4">
        <v>43757.624999479165</v>
      </c>
      <c r="L473" s="3">
        <f t="shared" si="22"/>
        <v>19</v>
      </c>
      <c r="M473" s="3">
        <f t="shared" si="23"/>
        <v>15</v>
      </c>
      <c r="N473" s="3"/>
      <c r="O473" s="3"/>
      <c r="P473" s="3"/>
      <c r="Q473" s="3"/>
      <c r="R473" s="3"/>
      <c r="S473" s="3">
        <f>IF(ISBLANK(Table13[[#This Row],[T1]]),0,IF(Table13[[#This Row],[T1]]&gt;0,1,0))</f>
        <v>0</v>
      </c>
      <c r="T473" s="3">
        <f>IF(ISBLANK(Table13[[#This Row],[T2]]),0,IF(Table13[[#This Row],[T2]]&gt;0,1,0))</f>
        <v>0</v>
      </c>
      <c r="U473" s="3">
        <f>IF(ISBLANK(Table13[[#This Row],[T3]]),0,IF(Table13[[#This Row],[T3]]&gt;0,1,0))</f>
        <v>0</v>
      </c>
      <c r="V473" s="3">
        <f>IF(ISBLANK(Table13[[#This Row],[T4]]),0,IF(Table13[[#This Row],[T4]]&gt;0,1,0))</f>
        <v>0</v>
      </c>
      <c r="W473" s="26">
        <v>63</v>
      </c>
      <c r="X473" s="22">
        <v>11</v>
      </c>
      <c r="Y473" s="3">
        <v>0.4</v>
      </c>
      <c r="Z473" s="3"/>
      <c r="AB473" s="30">
        <v>443</v>
      </c>
      <c r="AC473" s="30">
        <v>1.2497676165053815</v>
      </c>
      <c r="AD473" s="30">
        <v>-0.84976761650538146</v>
      </c>
    </row>
    <row r="474" spans="1:30">
      <c r="A474" s="4">
        <v>43757.666666666664</v>
      </c>
      <c r="B474">
        <v>43757</v>
      </c>
      <c r="C474" s="3">
        <v>0.66666666666666663</v>
      </c>
      <c r="D474" s="3">
        <v>16</v>
      </c>
      <c r="E474" s="3">
        <v>19</v>
      </c>
      <c r="F474" s="3">
        <v>0.1</v>
      </c>
      <c r="G474" s="5">
        <v>0.2</v>
      </c>
      <c r="H474" s="3">
        <v>0.30000000000000004</v>
      </c>
      <c r="I474" s="3">
        <v>1.55139</v>
      </c>
      <c r="J474" s="12">
        <f t="shared" si="21"/>
        <v>1.1166666666666669</v>
      </c>
      <c r="K474" s="4">
        <v>43757.666666087964</v>
      </c>
      <c r="L474" s="3">
        <f t="shared" si="22"/>
        <v>19</v>
      </c>
      <c r="M474" s="3">
        <f t="shared" si="23"/>
        <v>16</v>
      </c>
      <c r="N474" s="3"/>
      <c r="O474" s="3"/>
      <c r="P474" s="3"/>
      <c r="Q474" s="3"/>
      <c r="R474" s="3"/>
      <c r="S474" s="3">
        <f>IF(ISBLANK(Table13[[#This Row],[T1]]),0,IF(Table13[[#This Row],[T1]]&gt;0,1,0))</f>
        <v>0</v>
      </c>
      <c r="T474" s="3">
        <f>IF(ISBLANK(Table13[[#This Row],[T2]]),0,IF(Table13[[#This Row],[T2]]&gt;0,1,0))</f>
        <v>0</v>
      </c>
      <c r="U474" s="3">
        <f>IF(ISBLANK(Table13[[#This Row],[T3]]),0,IF(Table13[[#This Row],[T3]]&gt;0,1,0))</f>
        <v>0</v>
      </c>
      <c r="V474" s="3">
        <f>IF(ISBLANK(Table13[[#This Row],[T4]]),0,IF(Table13[[#This Row],[T4]]&gt;0,1,0))</f>
        <v>0</v>
      </c>
      <c r="W474" s="25">
        <v>61</v>
      </c>
      <c r="X474" s="23">
        <v>13</v>
      </c>
      <c r="Y474" s="3">
        <v>0.30000000000000004</v>
      </c>
      <c r="Z474" s="3"/>
      <c r="AB474" s="30">
        <v>444</v>
      </c>
      <c r="AC474" s="30">
        <v>1.2409737760086617</v>
      </c>
      <c r="AD474" s="30">
        <v>-0.84097377600866163</v>
      </c>
    </row>
    <row r="475" spans="1:30">
      <c r="A475" s="4">
        <v>43757.708333333336</v>
      </c>
      <c r="B475">
        <v>43757</v>
      </c>
      <c r="C475" s="3">
        <v>0.70833333333333337</v>
      </c>
      <c r="D475" s="3">
        <v>17</v>
      </c>
      <c r="E475" s="3">
        <v>19</v>
      </c>
      <c r="F475" s="3">
        <v>0.2</v>
      </c>
      <c r="G475" s="5">
        <v>0.1</v>
      </c>
      <c r="H475" s="3">
        <v>0.30000000000000004</v>
      </c>
      <c r="I475" s="3">
        <v>1.55139</v>
      </c>
      <c r="J475" s="12">
        <f t="shared" si="21"/>
        <v>1.2125000000000001</v>
      </c>
      <c r="K475" s="4">
        <v>43757.708332696762</v>
      </c>
      <c r="L475" s="3">
        <f t="shared" si="22"/>
        <v>19</v>
      </c>
      <c r="M475" s="3">
        <f t="shared" si="23"/>
        <v>17</v>
      </c>
      <c r="N475" s="3"/>
      <c r="O475" s="3"/>
      <c r="P475" s="3"/>
      <c r="Q475" s="3"/>
      <c r="R475" s="3"/>
      <c r="S475" s="3">
        <f>IF(ISBLANK(Table13[[#This Row],[T1]]),0,IF(Table13[[#This Row],[T1]]&gt;0,1,0))</f>
        <v>0</v>
      </c>
      <c r="T475" s="3">
        <f>IF(ISBLANK(Table13[[#This Row],[T2]]),0,IF(Table13[[#This Row],[T2]]&gt;0,1,0))</f>
        <v>0</v>
      </c>
      <c r="U475" s="3">
        <f>IF(ISBLANK(Table13[[#This Row],[T3]]),0,IF(Table13[[#This Row],[T3]]&gt;0,1,0))</f>
        <v>1</v>
      </c>
      <c r="V475" s="3">
        <f>IF(ISBLANK(Table13[[#This Row],[T4]]),0,IF(Table13[[#This Row],[T4]]&gt;0,1,0))</f>
        <v>0</v>
      </c>
      <c r="W475" s="26">
        <v>60</v>
      </c>
      <c r="X475" s="22">
        <v>13</v>
      </c>
      <c r="Y475" s="3">
        <v>0.30000000000000004</v>
      </c>
      <c r="Z475" s="3"/>
      <c r="AB475" s="30">
        <v>445</v>
      </c>
      <c r="AC475" s="30">
        <v>1.1676561817303803</v>
      </c>
      <c r="AD475" s="30">
        <v>-0.7676561817303803</v>
      </c>
    </row>
    <row r="476" spans="1:30">
      <c r="A476" s="4">
        <v>43757.75</v>
      </c>
      <c r="B476">
        <v>43757</v>
      </c>
      <c r="C476" s="3">
        <v>0.75</v>
      </c>
      <c r="D476" s="3">
        <v>18</v>
      </c>
      <c r="E476" s="3">
        <v>19</v>
      </c>
      <c r="F476" s="3">
        <v>0.2</v>
      </c>
      <c r="G476" s="5">
        <v>0.2</v>
      </c>
      <c r="H476" s="3">
        <v>0.4</v>
      </c>
      <c r="I476" s="3">
        <v>1.55139</v>
      </c>
      <c r="J476" s="12">
        <f t="shared" si="21"/>
        <v>1.3291666666666668</v>
      </c>
      <c r="K476" s="4">
        <v>43757.749999305554</v>
      </c>
      <c r="L476" s="3">
        <f t="shared" si="22"/>
        <v>19</v>
      </c>
      <c r="M476" s="3">
        <f t="shared" si="23"/>
        <v>18</v>
      </c>
      <c r="N476" s="3"/>
      <c r="O476" s="3"/>
      <c r="P476" s="3"/>
      <c r="Q476" s="3"/>
      <c r="R476" s="3"/>
      <c r="S476" s="3">
        <f>IF(ISBLANK(Table13[[#This Row],[T1]]),0,IF(Table13[[#This Row],[T1]]&gt;0,1,0))</f>
        <v>0</v>
      </c>
      <c r="T476" s="3">
        <f>IF(ISBLANK(Table13[[#This Row],[T2]]),0,IF(Table13[[#This Row],[T2]]&gt;0,1,0))</f>
        <v>0</v>
      </c>
      <c r="U476" s="3">
        <f>IF(ISBLANK(Table13[[#This Row],[T3]]),0,IF(Table13[[#This Row],[T3]]&gt;0,1,0))</f>
        <v>1</v>
      </c>
      <c r="V476" s="3">
        <f>IF(ISBLANK(Table13[[#This Row],[T4]]),0,IF(Table13[[#This Row],[T4]]&gt;0,1,0))</f>
        <v>0</v>
      </c>
      <c r="W476" s="25">
        <v>60</v>
      </c>
      <c r="X476" s="23">
        <v>13</v>
      </c>
      <c r="Y476" s="3">
        <v>0.4</v>
      </c>
      <c r="Z476" s="3"/>
      <c r="AB476" s="30">
        <v>446</v>
      </c>
      <c r="AC476" s="30">
        <v>1.3121898636959772</v>
      </c>
      <c r="AD476" s="30">
        <v>-0.91218986369597721</v>
      </c>
    </row>
    <row r="477" spans="1:30">
      <c r="A477" s="4">
        <v>43757.791666666664</v>
      </c>
      <c r="B477">
        <v>43757</v>
      </c>
      <c r="C477" s="3">
        <v>0.79166666666666663</v>
      </c>
      <c r="D477" s="3">
        <v>19</v>
      </c>
      <c r="E477" s="3">
        <v>19</v>
      </c>
      <c r="F477" s="3">
        <v>0.3</v>
      </c>
      <c r="G477" s="5">
        <v>0.4</v>
      </c>
      <c r="H477" s="3">
        <v>0.7</v>
      </c>
      <c r="I477" s="3">
        <v>1.55139</v>
      </c>
      <c r="J477" s="12">
        <f t="shared" si="21"/>
        <v>1.404166666666667</v>
      </c>
      <c r="K477" s="4">
        <v>43757.791666666664</v>
      </c>
      <c r="L477" s="3">
        <f t="shared" si="22"/>
        <v>19</v>
      </c>
      <c r="M477" s="3">
        <f t="shared" si="23"/>
        <v>19</v>
      </c>
      <c r="N477" s="3">
        <v>47</v>
      </c>
      <c r="O477" s="3">
        <v>0</v>
      </c>
      <c r="P477" s="3">
        <v>0</v>
      </c>
      <c r="Q477" s="3">
        <v>0</v>
      </c>
      <c r="R477" s="3"/>
      <c r="S477" s="3">
        <f>IF(ISBLANK(Table13[[#This Row],[T1]]),0,IF(Table13[[#This Row],[T1]]&gt;0,1,0))</f>
        <v>0</v>
      </c>
      <c r="T477" s="3">
        <f>IF(ISBLANK(Table13[[#This Row],[T2]]),0,IF(Table13[[#This Row],[T2]]&gt;0,1,0))</f>
        <v>1</v>
      </c>
      <c r="U477" s="3">
        <f>IF(ISBLANK(Table13[[#This Row],[T3]]),0,IF(Table13[[#This Row],[T3]]&gt;0,1,0))</f>
        <v>1</v>
      </c>
      <c r="V477" s="3">
        <f>IF(ISBLANK(Table13[[#This Row],[T4]]),0,IF(Table13[[#This Row],[T4]]&gt;0,1,0))</f>
        <v>0</v>
      </c>
      <c r="W477" s="26">
        <v>59</v>
      </c>
      <c r="X477" s="22">
        <v>13</v>
      </c>
      <c r="Y477" s="3">
        <v>0.7</v>
      </c>
      <c r="Z477" s="3"/>
      <c r="AB477" s="30">
        <v>447</v>
      </c>
      <c r="AC477" s="30">
        <v>1.4423002160098932</v>
      </c>
      <c r="AD477" s="30">
        <v>-1.0423002160098931</v>
      </c>
    </row>
    <row r="478" spans="1:30">
      <c r="A478" s="4">
        <v>43757.833333333336</v>
      </c>
      <c r="B478">
        <v>43757</v>
      </c>
      <c r="C478" s="3">
        <v>0.83333333333333337</v>
      </c>
      <c r="D478" s="3">
        <v>20</v>
      </c>
      <c r="E478" s="3">
        <v>19</v>
      </c>
      <c r="F478" s="3">
        <v>0.4</v>
      </c>
      <c r="G478" s="5">
        <v>0.4</v>
      </c>
      <c r="H478" s="3">
        <v>0.8</v>
      </c>
      <c r="I478" s="3">
        <v>1.55139</v>
      </c>
      <c r="J478" s="12">
        <f t="shared" si="21"/>
        <v>1.4333333333333336</v>
      </c>
      <c r="K478" s="4">
        <v>43757.833333333336</v>
      </c>
      <c r="L478" s="3">
        <f t="shared" si="22"/>
        <v>19</v>
      </c>
      <c r="M478" s="3">
        <f t="shared" si="23"/>
        <v>20</v>
      </c>
      <c r="N478" s="3">
        <v>57</v>
      </c>
      <c r="O478" s="3">
        <v>0</v>
      </c>
      <c r="P478" s="3">
        <v>0</v>
      </c>
      <c r="Q478" s="3">
        <v>0</v>
      </c>
      <c r="R478" s="3"/>
      <c r="S478" s="3">
        <f>IF(ISBLANK(Table13[[#This Row],[T1]]),0,IF(Table13[[#This Row],[T1]]&gt;0,1,0))</f>
        <v>0</v>
      </c>
      <c r="T478" s="3">
        <f>IF(ISBLANK(Table13[[#This Row],[T2]]),0,IF(Table13[[#This Row],[T2]]&gt;0,1,0))</f>
        <v>1</v>
      </c>
      <c r="U478" s="3">
        <f>IF(ISBLANK(Table13[[#This Row],[T3]]),0,IF(Table13[[#This Row],[T3]]&gt;0,1,0))</f>
        <v>1</v>
      </c>
      <c r="V478" s="3">
        <f>IF(ISBLANK(Table13[[#This Row],[T4]]),0,IF(Table13[[#This Row],[T4]]&gt;0,1,0))</f>
        <v>0</v>
      </c>
      <c r="W478" s="25">
        <v>58</v>
      </c>
      <c r="X478" s="23">
        <v>13</v>
      </c>
      <c r="Y478" s="3">
        <v>0.8</v>
      </c>
      <c r="Z478" s="3"/>
      <c r="AB478" s="30">
        <v>448</v>
      </c>
      <c r="AC478" s="30">
        <v>1.3792473009672144</v>
      </c>
      <c r="AD478" s="30">
        <v>-7.9247300967214329E-2</v>
      </c>
    </row>
    <row r="479" spans="1:30">
      <c r="A479" s="4">
        <v>43757.875</v>
      </c>
      <c r="B479">
        <v>43757</v>
      </c>
      <c r="C479" s="3">
        <v>0.875</v>
      </c>
      <c r="D479" s="3">
        <v>21</v>
      </c>
      <c r="E479" s="3">
        <v>19</v>
      </c>
      <c r="F479" s="3">
        <v>0.4</v>
      </c>
      <c r="G479" s="5">
        <v>0.4</v>
      </c>
      <c r="H479" s="3">
        <v>0.8</v>
      </c>
      <c r="I479" s="3">
        <v>1.55139</v>
      </c>
      <c r="J479" s="12">
        <f t="shared" si="21"/>
        <v>1.5583333333333336</v>
      </c>
      <c r="K479" s="4">
        <v>43757.875</v>
      </c>
      <c r="L479" s="3">
        <f t="shared" si="22"/>
        <v>19</v>
      </c>
      <c r="M479" s="3">
        <f t="shared" si="23"/>
        <v>21</v>
      </c>
      <c r="N479" s="3">
        <v>58</v>
      </c>
      <c r="O479" s="3">
        <v>0</v>
      </c>
      <c r="P479" s="3">
        <v>0</v>
      </c>
      <c r="Q479" s="3">
        <v>0</v>
      </c>
      <c r="R479" s="3"/>
      <c r="S479" s="3">
        <f>IF(ISBLANK(Table13[[#This Row],[T1]]),0,IF(Table13[[#This Row],[T1]]&gt;0,1,0))</f>
        <v>1</v>
      </c>
      <c r="T479" s="3">
        <f>IF(ISBLANK(Table13[[#This Row],[T2]]),0,IF(Table13[[#This Row],[T2]]&gt;0,1,0))</f>
        <v>1</v>
      </c>
      <c r="U479" s="3">
        <f>IF(ISBLANK(Table13[[#This Row],[T3]]),0,IF(Table13[[#This Row],[T3]]&gt;0,1,0))</f>
        <v>1</v>
      </c>
      <c r="V479" s="3">
        <f>IF(ISBLANK(Table13[[#This Row],[T4]]),0,IF(Table13[[#This Row],[T4]]&gt;0,1,0))</f>
        <v>0</v>
      </c>
      <c r="W479" s="26">
        <v>58</v>
      </c>
      <c r="X479" s="22">
        <v>13</v>
      </c>
      <c r="Y479" s="3">
        <v>0.8</v>
      </c>
      <c r="Z479" s="3"/>
      <c r="AB479" s="30">
        <v>449</v>
      </c>
      <c r="AC479" s="30">
        <v>1.4005721731057379</v>
      </c>
      <c r="AD479" s="30">
        <v>2.7994278268942621</v>
      </c>
    </row>
    <row r="480" spans="1:30">
      <c r="A480" s="4">
        <v>43757.916666666664</v>
      </c>
      <c r="B480">
        <v>43757</v>
      </c>
      <c r="C480" s="3">
        <v>0.91666666666666663</v>
      </c>
      <c r="D480" s="3">
        <v>22</v>
      </c>
      <c r="E480" s="3">
        <v>19</v>
      </c>
      <c r="F480" s="3">
        <v>0.4</v>
      </c>
      <c r="G480" s="5">
        <v>0.8</v>
      </c>
      <c r="H480" s="3">
        <v>1.2000000000000002</v>
      </c>
      <c r="I480" s="3">
        <v>1.55139</v>
      </c>
      <c r="J480" s="12">
        <f t="shared" si="21"/>
        <v>1.6166666666666669</v>
      </c>
      <c r="K480" s="4">
        <v>43757.916666666664</v>
      </c>
      <c r="L480" s="3">
        <f t="shared" si="22"/>
        <v>19</v>
      </c>
      <c r="M480" s="3">
        <f t="shared" si="23"/>
        <v>22</v>
      </c>
      <c r="N480" s="3">
        <v>58</v>
      </c>
      <c r="O480" s="3">
        <v>28</v>
      </c>
      <c r="P480" s="3">
        <v>0</v>
      </c>
      <c r="Q480" s="3">
        <v>0</v>
      </c>
      <c r="R480" s="3"/>
      <c r="S480" s="3">
        <f>IF(ISBLANK(Table13[[#This Row],[T1]]),0,IF(Table13[[#This Row],[T1]]&gt;0,1,0))</f>
        <v>1</v>
      </c>
      <c r="T480" s="3">
        <f>IF(ISBLANK(Table13[[#This Row],[T2]]),0,IF(Table13[[#This Row],[T2]]&gt;0,1,0))</f>
        <v>1</v>
      </c>
      <c r="U480" s="3">
        <f>IF(ISBLANK(Table13[[#This Row],[T3]]),0,IF(Table13[[#This Row],[T3]]&gt;0,1,0))</f>
        <v>1</v>
      </c>
      <c r="V480" s="3">
        <f>IF(ISBLANK(Table13[[#This Row],[T4]]),0,IF(Table13[[#This Row],[T4]]&gt;0,1,0))</f>
        <v>0</v>
      </c>
      <c r="W480" s="25">
        <v>57</v>
      </c>
      <c r="X480" s="23">
        <v>13</v>
      </c>
      <c r="Y480" s="3">
        <v>1.2000000000000002</v>
      </c>
      <c r="Z480" s="3"/>
      <c r="AB480" s="30">
        <v>450</v>
      </c>
      <c r="AC480" s="30">
        <v>1.2917866929303459</v>
      </c>
      <c r="AD480" s="30">
        <v>1.7082133070696541</v>
      </c>
    </row>
    <row r="481" spans="1:30">
      <c r="A481" s="4">
        <v>43757.958333333336</v>
      </c>
      <c r="B481">
        <v>43757</v>
      </c>
      <c r="C481" s="3">
        <v>0.95833333333333337</v>
      </c>
      <c r="D481" s="3">
        <v>23</v>
      </c>
      <c r="E481" s="3">
        <v>19</v>
      </c>
      <c r="F481" s="3">
        <v>2.1</v>
      </c>
      <c r="G481" s="5">
        <v>0.2</v>
      </c>
      <c r="H481" s="3">
        <v>2.3000000000000003</v>
      </c>
      <c r="I481" s="3">
        <v>1.55139</v>
      </c>
      <c r="J481" s="12">
        <f t="shared" si="21"/>
        <v>1.6166666666666671</v>
      </c>
      <c r="K481" s="4">
        <v>43757.958333333336</v>
      </c>
      <c r="L481" s="3">
        <f t="shared" si="22"/>
        <v>19</v>
      </c>
      <c r="M481" s="3">
        <f t="shared" si="23"/>
        <v>23</v>
      </c>
      <c r="N481" s="3">
        <v>57</v>
      </c>
      <c r="O481" s="3">
        <v>57</v>
      </c>
      <c r="P481" s="3">
        <v>46</v>
      </c>
      <c r="Q481" s="3">
        <v>0</v>
      </c>
      <c r="R481" s="3"/>
      <c r="S481" s="3">
        <f>IF(ISBLANK(Table13[[#This Row],[T1]]),0,IF(Table13[[#This Row],[T1]]&gt;0,1,0))</f>
        <v>1</v>
      </c>
      <c r="T481" s="3">
        <f>IF(ISBLANK(Table13[[#This Row],[T2]]),0,IF(Table13[[#This Row],[T2]]&gt;0,1,0))</f>
        <v>1</v>
      </c>
      <c r="U481" s="3">
        <f>IF(ISBLANK(Table13[[#This Row],[T3]]),0,IF(Table13[[#This Row],[T3]]&gt;0,1,0))</f>
        <v>1</v>
      </c>
      <c r="V481" s="3">
        <f>IF(ISBLANK(Table13[[#This Row],[T4]]),0,IF(Table13[[#This Row],[T4]]&gt;0,1,0))</f>
        <v>0</v>
      </c>
      <c r="W481" s="26">
        <v>57</v>
      </c>
      <c r="X481" s="22">
        <v>11</v>
      </c>
      <c r="Y481" s="3">
        <v>2.3000000000000003</v>
      </c>
      <c r="Z481" s="3"/>
      <c r="AB481" s="30">
        <v>451</v>
      </c>
      <c r="AC481" s="30">
        <v>1.3404162783213434</v>
      </c>
      <c r="AD481" s="30">
        <v>1.3595837216786568</v>
      </c>
    </row>
    <row r="482" spans="1:30">
      <c r="A482" s="4">
        <v>43758</v>
      </c>
      <c r="B482">
        <v>43758</v>
      </c>
      <c r="C482" s="3">
        <v>0</v>
      </c>
      <c r="D482" s="3">
        <v>0</v>
      </c>
      <c r="E482" s="3">
        <v>20</v>
      </c>
      <c r="F482" s="3">
        <v>0.2</v>
      </c>
      <c r="G482" s="5">
        <v>0.2</v>
      </c>
      <c r="H482" s="3">
        <v>0.4</v>
      </c>
      <c r="I482" s="3">
        <v>1.55139</v>
      </c>
      <c r="J482" s="12">
        <f t="shared" si="21"/>
        <v>1.6125000000000005</v>
      </c>
      <c r="K482" s="4">
        <v>43758</v>
      </c>
      <c r="L482" s="3">
        <f t="shared" si="22"/>
        <v>20</v>
      </c>
      <c r="M482" s="3">
        <f t="shared" si="23"/>
        <v>0</v>
      </c>
      <c r="N482" s="3">
        <v>58</v>
      </c>
      <c r="O482" s="3">
        <v>58</v>
      </c>
      <c r="P482" s="3">
        <v>58</v>
      </c>
      <c r="Q482" s="3">
        <v>0</v>
      </c>
      <c r="R482" s="3"/>
      <c r="S482" s="3">
        <f>IF(ISBLANK(Table13[[#This Row],[T1]]),0,IF(Table13[[#This Row],[T1]]&gt;0,1,0))</f>
        <v>1</v>
      </c>
      <c r="T482" s="3">
        <f>IF(ISBLANK(Table13[[#This Row],[T2]]),0,IF(Table13[[#This Row],[T2]]&gt;0,1,0))</f>
        <v>1</v>
      </c>
      <c r="U482" s="3">
        <f>IF(ISBLANK(Table13[[#This Row],[T3]]),0,IF(Table13[[#This Row],[T3]]&gt;0,1,0))</f>
        <v>1</v>
      </c>
      <c r="V482" s="3">
        <f>IF(ISBLANK(Table13[[#This Row],[T4]]),0,IF(Table13[[#This Row],[T4]]&gt;0,1,0))</f>
        <v>0</v>
      </c>
      <c r="W482" s="25">
        <v>56</v>
      </c>
      <c r="X482" s="23">
        <v>13</v>
      </c>
      <c r="Y482" s="3">
        <v>0.4</v>
      </c>
      <c r="Z482" s="3"/>
      <c r="AB482" s="30">
        <v>452</v>
      </c>
      <c r="AC482" s="30">
        <v>1.3617411504598673</v>
      </c>
      <c r="AD482" s="30">
        <v>1.8382588495401329</v>
      </c>
    </row>
    <row r="483" spans="1:30">
      <c r="A483" s="4">
        <v>43758.041666666664</v>
      </c>
      <c r="B483">
        <v>43758</v>
      </c>
      <c r="C483" s="3">
        <v>4.1666666666666664E-2</v>
      </c>
      <c r="D483" s="3">
        <v>1</v>
      </c>
      <c r="E483" s="3">
        <v>20</v>
      </c>
      <c r="F483" s="3">
        <v>0.2</v>
      </c>
      <c r="G483" s="5">
        <v>0.2</v>
      </c>
      <c r="H483" s="3">
        <v>0.4</v>
      </c>
      <c r="I483" s="3">
        <v>1.55139</v>
      </c>
      <c r="J483" s="12">
        <f t="shared" si="21"/>
        <v>1.6250000000000007</v>
      </c>
      <c r="K483" s="4">
        <v>43758.041666666664</v>
      </c>
      <c r="L483" s="3">
        <f t="shared" si="22"/>
        <v>20</v>
      </c>
      <c r="M483" s="3">
        <f t="shared" si="23"/>
        <v>1</v>
      </c>
      <c r="N483" s="3">
        <v>58</v>
      </c>
      <c r="O483" s="3">
        <v>58</v>
      </c>
      <c r="P483" s="3">
        <v>58</v>
      </c>
      <c r="Q483" s="3">
        <v>0</v>
      </c>
      <c r="R483" s="3"/>
      <c r="S483" s="3">
        <f>IF(ISBLANK(Table13[[#This Row],[T1]]),0,IF(Table13[[#This Row],[T1]]&gt;0,1,0))</f>
        <v>1</v>
      </c>
      <c r="T483" s="3">
        <f>IF(ISBLANK(Table13[[#This Row],[T2]]),0,IF(Table13[[#This Row],[T2]]&gt;0,1,0))</f>
        <v>1</v>
      </c>
      <c r="U483" s="3">
        <f>IF(ISBLANK(Table13[[#This Row],[T3]]),0,IF(Table13[[#This Row],[T3]]&gt;0,1,0))</f>
        <v>1</v>
      </c>
      <c r="V483" s="3">
        <f>IF(ISBLANK(Table13[[#This Row],[T4]]),0,IF(Table13[[#This Row],[T4]]&gt;0,1,0))</f>
        <v>0</v>
      </c>
      <c r="W483" s="26">
        <v>57</v>
      </c>
      <c r="X483" s="22">
        <v>13</v>
      </c>
      <c r="Y483" s="3">
        <v>0.4</v>
      </c>
      <c r="Z483" s="3"/>
      <c r="AB483" s="30">
        <v>453</v>
      </c>
      <c r="AC483" s="30">
        <v>1.3830660225983908</v>
      </c>
      <c r="AD483" s="30">
        <v>1.7169339774016088</v>
      </c>
    </row>
    <row r="484" spans="1:30">
      <c r="A484" s="4">
        <v>43758.083333333336</v>
      </c>
      <c r="B484">
        <v>43758</v>
      </c>
      <c r="C484" s="3">
        <v>8.3333333333333329E-2</v>
      </c>
      <c r="D484" s="3">
        <v>2</v>
      </c>
      <c r="E484" s="3">
        <v>20</v>
      </c>
      <c r="F484" s="3">
        <v>0.2</v>
      </c>
      <c r="G484" s="5">
        <v>0.2</v>
      </c>
      <c r="H484" s="3">
        <v>0.4</v>
      </c>
      <c r="I484" s="3">
        <v>1.55139</v>
      </c>
      <c r="J484" s="12">
        <f t="shared" si="21"/>
        <v>1.6416666666666673</v>
      </c>
      <c r="K484" s="4">
        <v>43758.083333333336</v>
      </c>
      <c r="L484" s="3">
        <f t="shared" si="22"/>
        <v>20</v>
      </c>
      <c r="M484" s="3">
        <f t="shared" si="23"/>
        <v>2</v>
      </c>
      <c r="N484" s="3">
        <v>58</v>
      </c>
      <c r="O484" s="3">
        <v>58</v>
      </c>
      <c r="P484" s="3">
        <v>58</v>
      </c>
      <c r="Q484" s="3">
        <v>0</v>
      </c>
      <c r="R484" s="3"/>
      <c r="S484" s="3">
        <f>IF(ISBLANK(Table13[[#This Row],[T1]]),0,IF(Table13[[#This Row],[T1]]&gt;0,1,0))</f>
        <v>1</v>
      </c>
      <c r="T484" s="3">
        <f>IF(ISBLANK(Table13[[#This Row],[T2]]),0,IF(Table13[[#This Row],[T2]]&gt;0,1,0))</f>
        <v>1</v>
      </c>
      <c r="U484" s="3">
        <f>IF(ISBLANK(Table13[[#This Row],[T3]]),0,IF(Table13[[#This Row],[T3]]&gt;0,1,0))</f>
        <v>1</v>
      </c>
      <c r="V484" s="3">
        <f>IF(ISBLANK(Table13[[#This Row],[T4]]),0,IF(Table13[[#This Row],[T4]]&gt;0,1,0))</f>
        <v>0</v>
      </c>
      <c r="W484" s="25">
        <v>58</v>
      </c>
      <c r="X484" s="23">
        <v>13</v>
      </c>
      <c r="Y484" s="3">
        <v>0.4</v>
      </c>
      <c r="Z484" s="3"/>
      <c r="AB484" s="30">
        <v>454</v>
      </c>
      <c r="AC484" s="30">
        <v>1.4150533308061763</v>
      </c>
      <c r="AD484" s="30">
        <v>1.7849466691938238</v>
      </c>
    </row>
    <row r="485" spans="1:30">
      <c r="A485" s="4">
        <v>43758.125</v>
      </c>
      <c r="B485">
        <v>43758</v>
      </c>
      <c r="C485" s="3">
        <v>0.125</v>
      </c>
      <c r="D485" s="3">
        <v>3</v>
      </c>
      <c r="E485" s="3">
        <v>20</v>
      </c>
      <c r="F485" s="3">
        <v>0.2</v>
      </c>
      <c r="G485" s="5">
        <v>1</v>
      </c>
      <c r="H485" s="3">
        <v>1.2</v>
      </c>
      <c r="I485" s="3">
        <v>1.55139</v>
      </c>
      <c r="J485" s="12">
        <f t="shared" si="21"/>
        <v>1.654166666666667</v>
      </c>
      <c r="K485" s="4">
        <v>43758.125</v>
      </c>
      <c r="L485" s="3">
        <f t="shared" si="22"/>
        <v>20</v>
      </c>
      <c r="M485" s="3">
        <f t="shared" si="23"/>
        <v>3</v>
      </c>
      <c r="N485" s="3">
        <v>57</v>
      </c>
      <c r="O485" s="3">
        <v>57</v>
      </c>
      <c r="P485" s="3">
        <v>57</v>
      </c>
      <c r="Q485" s="3">
        <v>0</v>
      </c>
      <c r="R485" s="3"/>
      <c r="S485" s="3">
        <f>IF(ISBLANK(Table13[[#This Row],[T1]]),0,IF(Table13[[#This Row],[T1]]&gt;0,1,0))</f>
        <v>1</v>
      </c>
      <c r="T485" s="3">
        <f>IF(ISBLANK(Table13[[#This Row],[T2]]),0,IF(Table13[[#This Row],[T2]]&gt;0,1,0))</f>
        <v>1</v>
      </c>
      <c r="U485" s="3">
        <f>IF(ISBLANK(Table13[[#This Row],[T3]]),0,IF(Table13[[#This Row],[T3]]&gt;0,1,0))</f>
        <v>1</v>
      </c>
      <c r="V485" s="3">
        <f>IF(ISBLANK(Table13[[#This Row],[T4]]),0,IF(Table13[[#This Row],[T4]]&gt;0,1,0))</f>
        <v>0</v>
      </c>
      <c r="W485" s="26">
        <v>58</v>
      </c>
      <c r="X485" s="22">
        <v>8</v>
      </c>
      <c r="Y485" s="3">
        <v>1.2</v>
      </c>
      <c r="Z485" s="3"/>
      <c r="AB485" s="30">
        <v>455</v>
      </c>
      <c r="AC485" s="30">
        <v>1.4150533308061763</v>
      </c>
      <c r="AD485" s="30">
        <v>-0.21505333080617639</v>
      </c>
    </row>
    <row r="486" spans="1:30">
      <c r="A486" s="4">
        <v>43758.166666666664</v>
      </c>
      <c r="B486">
        <v>43758</v>
      </c>
      <c r="C486" s="3">
        <v>0.16666666666666666</v>
      </c>
      <c r="D486" s="3">
        <v>4</v>
      </c>
      <c r="E486" s="3">
        <v>20</v>
      </c>
      <c r="F486" s="3">
        <v>1.5</v>
      </c>
      <c r="G486" s="5">
        <v>0.2</v>
      </c>
      <c r="H486" s="3">
        <v>1.7</v>
      </c>
      <c r="I486" s="3">
        <v>1.55139</v>
      </c>
      <c r="J486" s="12">
        <f t="shared" si="21"/>
        <v>1.633333333333334</v>
      </c>
      <c r="K486" s="4">
        <v>43758.166666666664</v>
      </c>
      <c r="L486" s="3">
        <f t="shared" si="22"/>
        <v>20</v>
      </c>
      <c r="M486" s="3">
        <f t="shared" si="23"/>
        <v>4</v>
      </c>
      <c r="N486" s="3">
        <v>58</v>
      </c>
      <c r="O486" s="3">
        <v>35</v>
      </c>
      <c r="P486" s="3">
        <v>58</v>
      </c>
      <c r="Q486" s="3">
        <v>0</v>
      </c>
      <c r="R486" s="3"/>
      <c r="S486" s="3">
        <f>IF(ISBLANK(Table13[[#This Row],[T1]]),0,IF(Table13[[#This Row],[T1]]&gt;0,1,0))</f>
        <v>1</v>
      </c>
      <c r="T486" s="3">
        <f>IF(ISBLANK(Table13[[#This Row],[T2]]),0,IF(Table13[[#This Row],[T2]]&gt;0,1,0))</f>
        <v>1</v>
      </c>
      <c r="U486" s="3">
        <f>IF(ISBLANK(Table13[[#This Row],[T3]]),0,IF(Table13[[#This Row],[T3]]&gt;0,1,0))</f>
        <v>1</v>
      </c>
      <c r="V486" s="3">
        <f>IF(ISBLANK(Table13[[#This Row],[T4]]),0,IF(Table13[[#This Row],[T4]]&gt;0,1,0))</f>
        <v>0</v>
      </c>
      <c r="W486" s="25">
        <v>57</v>
      </c>
      <c r="X486" s="23">
        <v>8</v>
      </c>
      <c r="Y486" s="3">
        <v>1.7</v>
      </c>
      <c r="Z486" s="3"/>
      <c r="AB486" s="30">
        <v>456</v>
      </c>
      <c r="AC486" s="30">
        <v>1.4577030750832238</v>
      </c>
      <c r="AD486" s="30">
        <v>-0.75770307508322388</v>
      </c>
    </row>
    <row r="487" spans="1:30">
      <c r="A487" s="4">
        <v>43758.208333333336</v>
      </c>
      <c r="B487">
        <v>43758</v>
      </c>
      <c r="C487" s="3">
        <v>0.20833333333333334</v>
      </c>
      <c r="D487" s="3">
        <v>5</v>
      </c>
      <c r="E487" s="3">
        <v>20</v>
      </c>
      <c r="F487" s="3">
        <v>0.2</v>
      </c>
      <c r="G487" s="5">
        <v>0.2</v>
      </c>
      <c r="H487" s="3">
        <v>0.4</v>
      </c>
      <c r="I487" s="3">
        <v>1.55139</v>
      </c>
      <c r="J487" s="12">
        <f t="shared" si="21"/>
        <v>1.591666666666667</v>
      </c>
      <c r="K487" s="4">
        <v>43758.208333333336</v>
      </c>
      <c r="L487" s="3">
        <f t="shared" si="22"/>
        <v>20</v>
      </c>
      <c r="M487" s="3">
        <f t="shared" si="23"/>
        <v>5</v>
      </c>
      <c r="N487" s="3">
        <v>58</v>
      </c>
      <c r="O487" s="3">
        <v>0</v>
      </c>
      <c r="P487" s="3">
        <v>58</v>
      </c>
      <c r="Q487" s="3">
        <v>0</v>
      </c>
      <c r="R487" s="3"/>
      <c r="S487" s="3">
        <f>IF(ISBLANK(Table13[[#This Row],[T1]]),0,IF(Table13[[#This Row],[T1]]&gt;0,1,0))</f>
        <v>1</v>
      </c>
      <c r="T487" s="3">
        <f>IF(ISBLANK(Table13[[#This Row],[T2]]),0,IF(Table13[[#This Row],[T2]]&gt;0,1,0))</f>
        <v>1</v>
      </c>
      <c r="U487" s="3">
        <f>IF(ISBLANK(Table13[[#This Row],[T3]]),0,IF(Table13[[#This Row],[T3]]&gt;0,1,0))</f>
        <v>1</v>
      </c>
      <c r="V487" s="3">
        <f>IF(ISBLANK(Table13[[#This Row],[T4]]),0,IF(Table13[[#This Row],[T4]]&gt;0,1,0))</f>
        <v>0</v>
      </c>
      <c r="W487" s="26">
        <v>56</v>
      </c>
      <c r="X487" s="22">
        <v>8</v>
      </c>
      <c r="Y487" s="3">
        <v>0.4</v>
      </c>
      <c r="Z487" s="3"/>
      <c r="AB487" s="30">
        <v>457</v>
      </c>
      <c r="AC487" s="30">
        <v>1.5830133915012632</v>
      </c>
      <c r="AD487" s="30">
        <v>-1.0830133915012632</v>
      </c>
    </row>
    <row r="488" spans="1:30">
      <c r="A488" s="4">
        <v>43758.25</v>
      </c>
      <c r="B488">
        <v>43758</v>
      </c>
      <c r="C488" s="3">
        <v>0.25</v>
      </c>
      <c r="D488" s="3">
        <v>6</v>
      </c>
      <c r="E488" s="3">
        <v>20</v>
      </c>
      <c r="F488" s="3">
        <v>0.2</v>
      </c>
      <c r="G488" s="5">
        <v>0.2</v>
      </c>
      <c r="H488" s="3">
        <v>0.4</v>
      </c>
      <c r="I488" s="3">
        <v>1.55139</v>
      </c>
      <c r="J488" s="12">
        <f t="shared" si="21"/>
        <v>1.6000000000000005</v>
      </c>
      <c r="K488" s="4">
        <v>43758.25</v>
      </c>
      <c r="L488" s="3">
        <f t="shared" si="22"/>
        <v>20</v>
      </c>
      <c r="M488" s="3">
        <f t="shared" si="23"/>
        <v>6</v>
      </c>
      <c r="N488" s="3">
        <v>58</v>
      </c>
      <c r="O488" s="3">
        <v>0</v>
      </c>
      <c r="P488" s="3">
        <v>58</v>
      </c>
      <c r="Q488" s="3">
        <v>0</v>
      </c>
      <c r="R488" s="3"/>
      <c r="S488" s="3">
        <f>IF(ISBLANK(Table13[[#This Row],[T1]]),0,IF(Table13[[#This Row],[T1]]&gt;0,1,0))</f>
        <v>1</v>
      </c>
      <c r="T488" s="3">
        <f>IF(ISBLANK(Table13[[#This Row],[T2]]),0,IF(Table13[[#This Row],[T2]]&gt;0,1,0))</f>
        <v>1</v>
      </c>
      <c r="U488" s="3">
        <f>IF(ISBLANK(Table13[[#This Row],[T3]]),0,IF(Table13[[#This Row],[T3]]&gt;0,1,0))</f>
        <v>1</v>
      </c>
      <c r="V488" s="3">
        <f>IF(ISBLANK(Table13[[#This Row],[T4]]),0,IF(Table13[[#This Row],[T4]]&gt;0,1,0))</f>
        <v>0</v>
      </c>
      <c r="W488" s="25">
        <v>55</v>
      </c>
      <c r="X488" s="23">
        <v>5</v>
      </c>
      <c r="Y488" s="3">
        <v>0.4</v>
      </c>
      <c r="Z488" s="3"/>
      <c r="AB488" s="30">
        <v>458</v>
      </c>
      <c r="AC488" s="30">
        <v>1.4971647655811775</v>
      </c>
      <c r="AD488" s="30">
        <v>-1.1971647655811775</v>
      </c>
    </row>
    <row r="489" spans="1:30">
      <c r="A489" s="4">
        <v>43758.291666666664</v>
      </c>
      <c r="B489">
        <v>43758</v>
      </c>
      <c r="C489" s="3">
        <v>0.29166666666666669</v>
      </c>
      <c r="D489" s="3">
        <v>7</v>
      </c>
      <c r="E489" s="3">
        <v>20</v>
      </c>
      <c r="F489" s="3">
        <v>0.2</v>
      </c>
      <c r="G489" s="5">
        <v>0.5</v>
      </c>
      <c r="H489" s="3">
        <v>0.7</v>
      </c>
      <c r="I489" s="3">
        <v>1.55139</v>
      </c>
      <c r="J489" s="12">
        <f t="shared" si="21"/>
        <v>1.6291666666666671</v>
      </c>
      <c r="K489" s="4">
        <v>43758.291666666664</v>
      </c>
      <c r="L489" s="3">
        <f t="shared" si="22"/>
        <v>20</v>
      </c>
      <c r="M489" s="3">
        <f t="shared" si="23"/>
        <v>7</v>
      </c>
      <c r="N489" s="3">
        <v>57</v>
      </c>
      <c r="O489" s="3">
        <v>0</v>
      </c>
      <c r="P489" s="3">
        <v>57</v>
      </c>
      <c r="Q489" s="3">
        <v>0</v>
      </c>
      <c r="R489" s="3"/>
      <c r="S489" s="3">
        <f>IF(ISBLANK(Table13[[#This Row],[T1]]),0,IF(Table13[[#This Row],[T1]]&gt;0,1,0))</f>
        <v>1</v>
      </c>
      <c r="T489" s="3">
        <f>IF(ISBLANK(Table13[[#This Row],[T2]]),0,IF(Table13[[#This Row],[T2]]&gt;0,1,0))</f>
        <v>0</v>
      </c>
      <c r="U489" s="3">
        <f>IF(ISBLANK(Table13[[#This Row],[T3]]),0,IF(Table13[[#This Row],[T3]]&gt;0,1,0))</f>
        <v>1</v>
      </c>
      <c r="V489" s="3">
        <f>IF(ISBLANK(Table13[[#This Row],[T4]]),0,IF(Table13[[#This Row],[T4]]&gt;0,1,0))</f>
        <v>0</v>
      </c>
      <c r="W489" s="26">
        <v>55</v>
      </c>
      <c r="X489" s="22">
        <v>5</v>
      </c>
      <c r="Y489" s="3">
        <v>0.7</v>
      </c>
      <c r="Z489" s="3"/>
      <c r="AB489" s="30">
        <v>459</v>
      </c>
      <c r="AC489" s="30">
        <v>1.5078272016504395</v>
      </c>
      <c r="AD489" s="30">
        <v>-1.1078272016504394</v>
      </c>
    </row>
    <row r="490" spans="1:30">
      <c r="A490" s="4">
        <v>43758.333333333336</v>
      </c>
      <c r="B490">
        <v>43758</v>
      </c>
      <c r="C490" s="3">
        <v>0.33333333333333331</v>
      </c>
      <c r="D490" s="3">
        <v>8</v>
      </c>
      <c r="E490" s="3">
        <v>20</v>
      </c>
      <c r="F490" s="3">
        <v>1.2</v>
      </c>
      <c r="G490" s="5">
        <v>0.2</v>
      </c>
      <c r="H490" s="3">
        <v>1.4</v>
      </c>
      <c r="I490" s="3">
        <v>1.55139</v>
      </c>
      <c r="J490" s="12">
        <f t="shared" si="21"/>
        <v>1.7708333333333339</v>
      </c>
      <c r="K490" s="4">
        <v>43758.333333333336</v>
      </c>
      <c r="L490" s="3">
        <f t="shared" si="22"/>
        <v>20</v>
      </c>
      <c r="M490" s="3">
        <f t="shared" si="23"/>
        <v>8</v>
      </c>
      <c r="N490" s="3">
        <v>23</v>
      </c>
      <c r="O490" s="3">
        <v>0</v>
      </c>
      <c r="P490" s="3">
        <v>58</v>
      </c>
      <c r="Q490" s="3">
        <v>0</v>
      </c>
      <c r="R490" s="3"/>
      <c r="S490" s="3">
        <f>IF(ISBLANK(Table13[[#This Row],[T1]]),0,IF(Table13[[#This Row],[T1]]&gt;0,1,0))</f>
        <v>0</v>
      </c>
      <c r="T490" s="3">
        <f>IF(ISBLANK(Table13[[#This Row],[T2]]),0,IF(Table13[[#This Row],[T2]]&gt;0,1,0))</f>
        <v>0</v>
      </c>
      <c r="U490" s="3">
        <f>IF(ISBLANK(Table13[[#This Row],[T3]]),0,IF(Table13[[#This Row],[T3]]&gt;0,1,0))</f>
        <v>0</v>
      </c>
      <c r="V490" s="3">
        <f>IF(ISBLANK(Table13[[#This Row],[T4]]),0,IF(Table13[[#This Row],[T4]]&gt;0,1,0))</f>
        <v>0</v>
      </c>
      <c r="W490" s="25">
        <v>55</v>
      </c>
      <c r="X490" s="23">
        <v>2</v>
      </c>
      <c r="Y490" s="3">
        <v>1.4</v>
      </c>
      <c r="Z490" s="3"/>
      <c r="AB490" s="30">
        <v>460</v>
      </c>
      <c r="AC490" s="30">
        <v>1.4790279472217474</v>
      </c>
      <c r="AD490" s="30">
        <v>-1.0790279472217472</v>
      </c>
    </row>
    <row r="491" spans="1:30">
      <c r="A491" s="4">
        <v>43758.375</v>
      </c>
      <c r="B491">
        <v>43758</v>
      </c>
      <c r="C491" s="3">
        <v>0.375</v>
      </c>
      <c r="D491" s="3">
        <v>9</v>
      </c>
      <c r="E491" s="3">
        <v>20</v>
      </c>
      <c r="F491" s="3">
        <v>0.2</v>
      </c>
      <c r="G491" s="5">
        <v>0.2</v>
      </c>
      <c r="H491" s="3">
        <v>0.4</v>
      </c>
      <c r="I491" s="3">
        <v>1.55139</v>
      </c>
      <c r="J491" s="12">
        <f t="shared" si="21"/>
        <v>1.7416666666666671</v>
      </c>
      <c r="K491" s="4">
        <v>43758.375</v>
      </c>
      <c r="L491" s="3">
        <f t="shared" si="22"/>
        <v>20</v>
      </c>
      <c r="M491" s="3">
        <f t="shared" si="23"/>
        <v>9</v>
      </c>
      <c r="N491" s="3">
        <v>0</v>
      </c>
      <c r="O491" s="3">
        <v>0</v>
      </c>
      <c r="P491" s="3">
        <v>58</v>
      </c>
      <c r="Q491" s="3">
        <v>0</v>
      </c>
      <c r="R491" s="3"/>
      <c r="S491" s="3">
        <f>IF(ISBLANK(Table13[[#This Row],[T1]]),0,IF(Table13[[#This Row],[T1]]&gt;0,1,0))</f>
        <v>0</v>
      </c>
      <c r="T491" s="3">
        <f>IF(ISBLANK(Table13[[#This Row],[T2]]),0,IF(Table13[[#This Row],[T2]]&gt;0,1,0))</f>
        <v>0</v>
      </c>
      <c r="U491" s="3">
        <f>IF(ISBLANK(Table13[[#This Row],[T3]]),0,IF(Table13[[#This Row],[T3]]&gt;0,1,0))</f>
        <v>0</v>
      </c>
      <c r="V491" s="3">
        <f>IF(ISBLANK(Table13[[#This Row],[T4]]),0,IF(Table13[[#This Row],[T4]]&gt;0,1,0))</f>
        <v>0</v>
      </c>
      <c r="W491" s="26">
        <v>56</v>
      </c>
      <c r="X491" s="22">
        <v>5</v>
      </c>
      <c r="Y491" s="3">
        <v>0.4</v>
      </c>
      <c r="Z491" s="3"/>
      <c r="AB491" s="30">
        <v>461</v>
      </c>
      <c r="AC491" s="30">
        <v>1.4790279472217474</v>
      </c>
      <c r="AD491" s="30">
        <v>-1.2790279472217474</v>
      </c>
    </row>
    <row r="492" spans="1:30">
      <c r="A492" s="4">
        <v>43758.416666666664</v>
      </c>
      <c r="B492">
        <v>43758</v>
      </c>
      <c r="C492" s="3">
        <v>0.41666666666666669</v>
      </c>
      <c r="D492" s="3">
        <v>10</v>
      </c>
      <c r="E492" s="3">
        <v>20</v>
      </c>
      <c r="F492" s="3">
        <v>0.2</v>
      </c>
      <c r="G492" s="5">
        <v>0.2</v>
      </c>
      <c r="H492" s="3">
        <v>0.4</v>
      </c>
      <c r="I492" s="3">
        <v>1.55139</v>
      </c>
      <c r="J492" s="12">
        <f t="shared" si="21"/>
        <v>1.8125000000000002</v>
      </c>
      <c r="K492" s="4">
        <v>43758.416666666664</v>
      </c>
      <c r="L492" s="3">
        <f t="shared" si="22"/>
        <v>20</v>
      </c>
      <c r="M492" s="3">
        <f t="shared" si="23"/>
        <v>10</v>
      </c>
      <c r="N492" s="3">
        <v>0</v>
      </c>
      <c r="O492" s="3">
        <v>0</v>
      </c>
      <c r="P492" s="3">
        <v>57</v>
      </c>
      <c r="Q492" s="3">
        <v>0</v>
      </c>
      <c r="R492" s="3"/>
      <c r="S492" s="3">
        <f>IF(ISBLANK(Table13[[#This Row],[T1]]),0,IF(Table13[[#This Row],[T1]]&gt;0,1,0))</f>
        <v>0</v>
      </c>
      <c r="T492" s="3">
        <f>IF(ISBLANK(Table13[[#This Row],[T2]]),0,IF(Table13[[#This Row],[T2]]&gt;0,1,0))</f>
        <v>0</v>
      </c>
      <c r="U492" s="3">
        <f>IF(ISBLANK(Table13[[#This Row],[T3]]),0,IF(Table13[[#This Row],[T3]]&gt;0,1,0))</f>
        <v>0</v>
      </c>
      <c r="V492" s="3">
        <f>IF(ISBLANK(Table13[[#This Row],[T4]]),0,IF(Table13[[#This Row],[T4]]&gt;0,1,0))</f>
        <v>0</v>
      </c>
      <c r="W492" s="25">
        <v>56</v>
      </c>
      <c r="X492" s="23">
        <v>5</v>
      </c>
      <c r="Y492" s="3">
        <v>0.4</v>
      </c>
      <c r="Z492" s="3"/>
      <c r="AB492" s="30">
        <v>462</v>
      </c>
      <c r="AC492" s="30">
        <v>1.5003528193602711</v>
      </c>
      <c r="AD492" s="30">
        <v>-0.90035281936027101</v>
      </c>
    </row>
    <row r="493" spans="1:30">
      <c r="A493" s="4">
        <v>43758.458333333336</v>
      </c>
      <c r="B493">
        <v>43758</v>
      </c>
      <c r="C493" s="3">
        <v>0.45833333333333331</v>
      </c>
      <c r="D493" s="3">
        <v>11</v>
      </c>
      <c r="E493" s="3">
        <v>20</v>
      </c>
      <c r="F493" s="3">
        <v>1.9</v>
      </c>
      <c r="G493" s="5">
        <v>0.2</v>
      </c>
      <c r="H493" s="3">
        <v>2.1</v>
      </c>
      <c r="I493" s="3">
        <v>1.55139</v>
      </c>
      <c r="J493" s="12">
        <f t="shared" si="21"/>
        <v>1.8333333333333337</v>
      </c>
      <c r="K493" s="4">
        <v>43758.458333333336</v>
      </c>
      <c r="L493" s="3">
        <f t="shared" si="22"/>
        <v>20</v>
      </c>
      <c r="M493" s="3">
        <f t="shared" si="23"/>
        <v>11</v>
      </c>
      <c r="N493" s="3">
        <v>0</v>
      </c>
      <c r="O493" s="3">
        <v>0</v>
      </c>
      <c r="P493" s="3">
        <v>18</v>
      </c>
      <c r="Q493" s="3">
        <v>0</v>
      </c>
      <c r="R493" s="3"/>
      <c r="S493" s="3">
        <f>IF(ISBLANK(Table13[[#This Row],[T1]]),0,IF(Table13[[#This Row],[T1]]&gt;0,1,0))</f>
        <v>0</v>
      </c>
      <c r="T493" s="3">
        <f>IF(ISBLANK(Table13[[#This Row],[T2]]),0,IF(Table13[[#This Row],[T2]]&gt;0,1,0))</f>
        <v>0</v>
      </c>
      <c r="U493" s="3">
        <f>IF(ISBLANK(Table13[[#This Row],[T3]]),0,IF(Table13[[#This Row],[T3]]&gt;0,1,0))</f>
        <v>0</v>
      </c>
      <c r="V493" s="3">
        <f>IF(ISBLANK(Table13[[#This Row],[T4]]),0,IF(Table13[[#This Row],[T4]]&gt;0,1,0))</f>
        <v>0</v>
      </c>
      <c r="W493" s="26">
        <v>56</v>
      </c>
      <c r="X493" s="22">
        <v>2</v>
      </c>
      <c r="Y493" s="3">
        <v>2.1</v>
      </c>
      <c r="Z493" s="3"/>
      <c r="AB493" s="30">
        <v>463</v>
      </c>
      <c r="AC493" s="30">
        <v>1.4683655111524856</v>
      </c>
      <c r="AD493" s="30">
        <v>0.1316344888475145</v>
      </c>
    </row>
    <row r="494" spans="1:30">
      <c r="A494" s="4">
        <v>43758.5</v>
      </c>
      <c r="B494">
        <v>43758</v>
      </c>
      <c r="C494" s="3">
        <v>0.5</v>
      </c>
      <c r="D494" s="3">
        <v>12</v>
      </c>
      <c r="E494" s="3">
        <v>20</v>
      </c>
      <c r="F494" s="3">
        <v>0.2</v>
      </c>
      <c r="G494" s="5">
        <v>0.2</v>
      </c>
      <c r="H494" s="3">
        <v>0.4</v>
      </c>
      <c r="I494" s="3">
        <v>1.55139</v>
      </c>
      <c r="J494" s="12">
        <f t="shared" si="21"/>
        <v>1.7583333333333335</v>
      </c>
      <c r="K494" s="4">
        <v>43758.5</v>
      </c>
      <c r="L494" s="3">
        <f t="shared" si="22"/>
        <v>20</v>
      </c>
      <c r="M494" s="3">
        <f t="shared" si="23"/>
        <v>12</v>
      </c>
      <c r="N494" s="3"/>
      <c r="O494" s="3"/>
      <c r="P494" s="3"/>
      <c r="Q494" s="3"/>
      <c r="R494" s="3"/>
      <c r="S494" s="3">
        <f>IF(ISBLANK(Table13[[#This Row],[T1]]),0,IF(Table13[[#This Row],[T1]]&gt;0,1,0))</f>
        <v>0</v>
      </c>
      <c r="T494" s="3">
        <f>IF(ISBLANK(Table13[[#This Row],[T2]]),0,IF(Table13[[#This Row],[T2]]&gt;0,1,0))</f>
        <v>0</v>
      </c>
      <c r="U494" s="3">
        <f>IF(ISBLANK(Table13[[#This Row],[T3]]),0,IF(Table13[[#This Row],[T3]]&gt;0,1,0))</f>
        <v>0</v>
      </c>
      <c r="V494" s="3">
        <f>IF(ISBLANK(Table13[[#This Row],[T4]]),0,IF(Table13[[#This Row],[T4]]&gt;0,1,0))</f>
        <v>0</v>
      </c>
      <c r="W494" s="25">
        <v>56</v>
      </c>
      <c r="X494" s="23">
        <v>5</v>
      </c>
      <c r="Y494" s="3">
        <v>0.4</v>
      </c>
      <c r="Z494" s="3"/>
      <c r="AB494" s="30">
        <v>464</v>
      </c>
      <c r="AC494" s="30">
        <v>1.4363782029447001</v>
      </c>
      <c r="AD494" s="30">
        <v>-0.8363782029447</v>
      </c>
    </row>
    <row r="495" spans="1:30">
      <c r="A495" s="4">
        <v>43758.541666666664</v>
      </c>
      <c r="B495">
        <v>43758</v>
      </c>
      <c r="C495" s="3">
        <v>0.54166666666666663</v>
      </c>
      <c r="D495" s="3">
        <v>13</v>
      </c>
      <c r="E495" s="3">
        <v>20</v>
      </c>
      <c r="F495" s="3">
        <v>0.4</v>
      </c>
      <c r="G495" s="5">
        <v>1.1000000000000001</v>
      </c>
      <c r="H495" s="3">
        <v>1.5</v>
      </c>
      <c r="I495" s="3">
        <v>1.55139</v>
      </c>
      <c r="J495" s="12">
        <f t="shared" si="21"/>
        <v>1.7666666666666666</v>
      </c>
      <c r="K495" s="4">
        <v>43758.541666666664</v>
      </c>
      <c r="L495" s="3">
        <f t="shared" si="22"/>
        <v>20</v>
      </c>
      <c r="M495" s="3">
        <f t="shared" si="23"/>
        <v>13</v>
      </c>
      <c r="N495" s="3">
        <v>0</v>
      </c>
      <c r="O495" s="3">
        <v>0</v>
      </c>
      <c r="P495" s="3">
        <v>38</v>
      </c>
      <c r="Q495" s="3">
        <v>0</v>
      </c>
      <c r="R495" s="3"/>
      <c r="S495" s="3">
        <f>IF(ISBLANK(Table13[[#This Row],[T1]]),0,IF(Table13[[#This Row],[T1]]&gt;0,1,0))</f>
        <v>0</v>
      </c>
      <c r="T495" s="3">
        <f>IF(ISBLANK(Table13[[#This Row],[T2]]),0,IF(Table13[[#This Row],[T2]]&gt;0,1,0))</f>
        <v>0</v>
      </c>
      <c r="U495" s="3">
        <f>IF(ISBLANK(Table13[[#This Row],[T3]]),0,IF(Table13[[#This Row],[T3]]&gt;0,1,0))</f>
        <v>0</v>
      </c>
      <c r="V495" s="3">
        <f>IF(ISBLANK(Table13[[#This Row],[T4]]),0,IF(Table13[[#This Row],[T4]]&gt;0,1,0))</f>
        <v>0</v>
      </c>
      <c r="W495" s="26">
        <v>57</v>
      </c>
      <c r="X495" s="22">
        <v>5</v>
      </c>
      <c r="Y495" s="3">
        <v>1.5</v>
      </c>
      <c r="Z495" s="3"/>
      <c r="AB495" s="30">
        <v>465</v>
      </c>
      <c r="AC495" s="30">
        <v>1.4858716616598329</v>
      </c>
      <c r="AD495" s="30">
        <v>0.41412833834016705</v>
      </c>
    </row>
    <row r="496" spans="1:30">
      <c r="A496" s="4">
        <v>43758.583333333336</v>
      </c>
      <c r="B496">
        <v>43758</v>
      </c>
      <c r="C496" s="3">
        <v>0.58333333333333337</v>
      </c>
      <c r="D496" s="3">
        <v>14</v>
      </c>
      <c r="E496" s="3">
        <v>20</v>
      </c>
      <c r="F496" s="3">
        <v>1.8</v>
      </c>
      <c r="G496" s="5">
        <v>3.3</v>
      </c>
      <c r="H496" s="3">
        <v>5.0999999999999996</v>
      </c>
      <c r="I496" s="3">
        <v>1.55139</v>
      </c>
      <c r="J496" s="12">
        <f t="shared" si="21"/>
        <v>1.7458333333333333</v>
      </c>
      <c r="K496" s="4">
        <v>43758.583333333336</v>
      </c>
      <c r="L496" s="3">
        <f t="shared" si="22"/>
        <v>20</v>
      </c>
      <c r="M496" s="3">
        <f t="shared" si="23"/>
        <v>14</v>
      </c>
      <c r="N496" s="3">
        <v>33</v>
      </c>
      <c r="O496" s="3">
        <v>10</v>
      </c>
      <c r="P496" s="3">
        <v>57</v>
      </c>
      <c r="Q496" s="3">
        <v>0</v>
      </c>
      <c r="R496" s="3"/>
      <c r="S496" s="3">
        <f>IF(ISBLANK(Table13[[#This Row],[T1]]),0,IF(Table13[[#This Row],[T1]]&gt;0,1,0))</f>
        <v>0</v>
      </c>
      <c r="T496" s="3">
        <f>IF(ISBLANK(Table13[[#This Row],[T2]]),0,IF(Table13[[#This Row],[T2]]&gt;0,1,0))</f>
        <v>0</v>
      </c>
      <c r="U496" s="3">
        <f>IF(ISBLANK(Table13[[#This Row],[T3]]),0,IF(Table13[[#This Row],[T3]]&gt;0,1,0))</f>
        <v>0</v>
      </c>
      <c r="V496" s="3">
        <f>IF(ISBLANK(Table13[[#This Row],[T4]]),0,IF(Table13[[#This Row],[T4]]&gt;0,1,0))</f>
        <v>0</v>
      </c>
      <c r="W496" s="25">
        <v>58</v>
      </c>
      <c r="X496" s="23">
        <v>8</v>
      </c>
      <c r="Y496" s="3">
        <v>5.0999999999999996</v>
      </c>
      <c r="Z496" s="3"/>
      <c r="AB496" s="30">
        <v>466</v>
      </c>
      <c r="AC496" s="30">
        <v>1.3237740011381314</v>
      </c>
      <c r="AD496" s="30">
        <v>2.3762259988618686</v>
      </c>
    </row>
    <row r="497" spans="1:30">
      <c r="A497" s="4">
        <v>43758.625</v>
      </c>
      <c r="B497">
        <v>43758</v>
      </c>
      <c r="C497" s="3">
        <v>0.625</v>
      </c>
      <c r="D497" s="3">
        <v>15</v>
      </c>
      <c r="E497" s="3">
        <v>20</v>
      </c>
      <c r="F497" s="3">
        <v>2</v>
      </c>
      <c r="G497" s="5">
        <v>1.1000000000000001</v>
      </c>
      <c r="H497" s="3">
        <v>3.1</v>
      </c>
      <c r="I497" s="3">
        <v>1.55139</v>
      </c>
      <c r="J497" s="12">
        <f t="shared" si="21"/>
        <v>1.5708333333333329</v>
      </c>
      <c r="K497" s="4">
        <v>43758.625</v>
      </c>
      <c r="L497" s="3">
        <f t="shared" si="22"/>
        <v>20</v>
      </c>
      <c r="M497" s="3">
        <f t="shared" si="23"/>
        <v>15</v>
      </c>
      <c r="N497" s="3">
        <v>58</v>
      </c>
      <c r="O497" s="3">
        <v>58</v>
      </c>
      <c r="P497" s="3">
        <v>58</v>
      </c>
      <c r="Q497" s="3">
        <v>0</v>
      </c>
      <c r="R497" s="3"/>
      <c r="S497" s="3">
        <f>IF(ISBLANK(Table13[[#This Row],[T1]]),0,IF(Table13[[#This Row],[T1]]&gt;0,1,0))</f>
        <v>0</v>
      </c>
      <c r="T497" s="3">
        <f>IF(ISBLANK(Table13[[#This Row],[T2]]),0,IF(Table13[[#This Row],[T2]]&gt;0,1,0))</f>
        <v>0</v>
      </c>
      <c r="U497" s="3">
        <f>IF(ISBLANK(Table13[[#This Row],[T3]]),0,IF(Table13[[#This Row],[T3]]&gt;0,1,0))</f>
        <v>0</v>
      </c>
      <c r="V497" s="3">
        <f>IF(ISBLANK(Table13[[#This Row],[T4]]),0,IF(Table13[[#This Row],[T4]]&gt;0,1,0))</f>
        <v>0</v>
      </c>
      <c r="W497" s="26">
        <v>58</v>
      </c>
      <c r="X497" s="22">
        <v>5</v>
      </c>
      <c r="Y497" s="3">
        <v>3.1</v>
      </c>
      <c r="Z497" s="3"/>
      <c r="AB497" s="30">
        <v>467</v>
      </c>
      <c r="AC497" s="30">
        <v>1.3312483834282995</v>
      </c>
      <c r="AD497" s="30">
        <v>0.36875161657170041</v>
      </c>
    </row>
    <row r="498" spans="1:30">
      <c r="A498" s="4">
        <v>43758.666666666664</v>
      </c>
      <c r="B498">
        <v>43758</v>
      </c>
      <c r="C498" s="3">
        <v>0.66666666666666663</v>
      </c>
      <c r="D498" s="3">
        <v>16</v>
      </c>
      <c r="E498" s="3">
        <v>20</v>
      </c>
      <c r="F498" s="3">
        <v>1.7</v>
      </c>
      <c r="G498" s="5">
        <v>0.9</v>
      </c>
      <c r="H498" s="3">
        <v>2.6</v>
      </c>
      <c r="I498" s="3">
        <v>1.55139</v>
      </c>
      <c r="J498" s="12">
        <f t="shared" si="21"/>
        <v>1.5166666666666666</v>
      </c>
      <c r="K498" s="4">
        <v>43758.666666666664</v>
      </c>
      <c r="L498" s="3">
        <f t="shared" si="22"/>
        <v>20</v>
      </c>
      <c r="M498" s="3">
        <f t="shared" si="23"/>
        <v>16</v>
      </c>
      <c r="N498" s="3">
        <v>18</v>
      </c>
      <c r="O498" s="3">
        <v>58</v>
      </c>
      <c r="P498" s="3">
        <v>18</v>
      </c>
      <c r="Q498" s="3">
        <v>0</v>
      </c>
      <c r="R498" s="3"/>
      <c r="S498" s="3">
        <f>IF(ISBLANK(Table13[[#This Row],[T1]]),0,IF(Table13[[#This Row],[T1]]&gt;0,1,0))</f>
        <v>0</v>
      </c>
      <c r="T498" s="3">
        <f>IF(ISBLANK(Table13[[#This Row],[T2]]),0,IF(Table13[[#This Row],[T2]]&gt;0,1,0))</f>
        <v>0</v>
      </c>
      <c r="U498" s="3">
        <f>IF(ISBLANK(Table13[[#This Row],[T3]]),0,IF(Table13[[#This Row],[T3]]&gt;0,1,0))</f>
        <v>0</v>
      </c>
      <c r="V498" s="3">
        <f>IF(ISBLANK(Table13[[#This Row],[T4]]),0,IF(Table13[[#This Row],[T4]]&gt;0,1,0))</f>
        <v>0</v>
      </c>
      <c r="W498" s="25">
        <v>57</v>
      </c>
      <c r="X498" s="23">
        <v>8</v>
      </c>
      <c r="Y498" s="3">
        <v>2.6</v>
      </c>
      <c r="Z498" s="3"/>
      <c r="AB498" s="30">
        <v>468</v>
      </c>
      <c r="AC498" s="30">
        <v>1.309923511289776</v>
      </c>
      <c r="AD498" s="30">
        <v>-0.70992351128977593</v>
      </c>
    </row>
    <row r="499" spans="1:30">
      <c r="A499" s="4">
        <v>43758.708333333336</v>
      </c>
      <c r="B499">
        <v>43758</v>
      </c>
      <c r="C499" s="3">
        <v>0.70833333333333337</v>
      </c>
      <c r="D499" s="3">
        <v>17</v>
      </c>
      <c r="E499" s="3">
        <v>20</v>
      </c>
      <c r="F499" s="3">
        <v>0.8</v>
      </c>
      <c r="G499" s="5">
        <v>2.2999999999999998</v>
      </c>
      <c r="H499" s="3">
        <v>3.0999999999999996</v>
      </c>
      <c r="I499" s="3">
        <v>1.55139</v>
      </c>
      <c r="J499" s="12">
        <f t="shared" si="21"/>
        <v>1.4375</v>
      </c>
      <c r="K499" s="4">
        <v>43758.708333333336</v>
      </c>
      <c r="L499" s="3">
        <f t="shared" si="22"/>
        <v>20</v>
      </c>
      <c r="M499" s="3">
        <f t="shared" si="23"/>
        <v>17</v>
      </c>
      <c r="N499" s="3">
        <v>56</v>
      </c>
      <c r="O499" s="3">
        <v>46</v>
      </c>
      <c r="P499" s="3">
        <v>56</v>
      </c>
      <c r="Q499" s="3">
        <v>0</v>
      </c>
      <c r="R499" s="3"/>
      <c r="S499" s="3">
        <f>IF(ISBLANK(Table13[[#This Row],[T1]]),0,IF(Table13[[#This Row],[T1]]&gt;0,1,0))</f>
        <v>0</v>
      </c>
      <c r="T499" s="3">
        <f>IF(ISBLANK(Table13[[#This Row],[T2]]),0,IF(Table13[[#This Row],[T2]]&gt;0,1,0))</f>
        <v>0</v>
      </c>
      <c r="U499" s="3">
        <f>IF(ISBLANK(Table13[[#This Row],[T3]]),0,IF(Table13[[#This Row],[T3]]&gt;0,1,0))</f>
        <v>1</v>
      </c>
      <c r="V499" s="3">
        <f>IF(ISBLANK(Table13[[#This Row],[T4]]),0,IF(Table13[[#This Row],[T4]]&gt;0,1,0))</f>
        <v>0</v>
      </c>
      <c r="W499" s="26">
        <v>57</v>
      </c>
      <c r="X499" s="22">
        <v>8</v>
      </c>
      <c r="Y499" s="3">
        <v>3.0999999999999996</v>
      </c>
      <c r="Z499" s="3"/>
      <c r="AB499" s="30">
        <v>469</v>
      </c>
      <c r="AC499" s="30">
        <v>1.2885986391512521</v>
      </c>
      <c r="AD499" s="30">
        <v>-0.88859863915125203</v>
      </c>
    </row>
    <row r="500" spans="1:30">
      <c r="A500" s="4">
        <v>43758.75</v>
      </c>
      <c r="B500">
        <v>43758</v>
      </c>
      <c r="C500" s="3">
        <v>0.75</v>
      </c>
      <c r="D500" s="3">
        <v>18</v>
      </c>
      <c r="E500" s="3">
        <v>20</v>
      </c>
      <c r="F500" s="3">
        <v>0.8</v>
      </c>
      <c r="G500" s="5">
        <v>1.4</v>
      </c>
      <c r="H500" s="3">
        <v>2.2000000000000002</v>
      </c>
      <c r="I500" s="3">
        <v>1.55139</v>
      </c>
      <c r="J500" s="12">
        <f t="shared" si="21"/>
        <v>1.3291666666666666</v>
      </c>
      <c r="K500" s="4">
        <v>43758.75</v>
      </c>
      <c r="L500" s="3">
        <f t="shared" si="22"/>
        <v>20</v>
      </c>
      <c r="M500" s="3">
        <f t="shared" si="23"/>
        <v>18</v>
      </c>
      <c r="N500" s="3">
        <v>56</v>
      </c>
      <c r="O500" s="3">
        <v>0</v>
      </c>
      <c r="P500" s="3">
        <v>57</v>
      </c>
      <c r="Q500" s="3">
        <v>0</v>
      </c>
      <c r="R500" s="3"/>
      <c r="S500" s="3">
        <f>IF(ISBLANK(Table13[[#This Row],[T1]]),0,IF(Table13[[#This Row],[T1]]&gt;0,1,0))</f>
        <v>0</v>
      </c>
      <c r="T500" s="3">
        <f>IF(ISBLANK(Table13[[#This Row],[T2]]),0,IF(Table13[[#This Row],[T2]]&gt;0,1,0))</f>
        <v>0</v>
      </c>
      <c r="U500" s="3">
        <f>IF(ISBLANK(Table13[[#This Row],[T3]]),0,IF(Table13[[#This Row],[T3]]&gt;0,1,0))</f>
        <v>1</v>
      </c>
      <c r="V500" s="3">
        <f>IF(ISBLANK(Table13[[#This Row],[T4]]),0,IF(Table13[[#This Row],[T4]]&gt;0,1,0))</f>
        <v>0</v>
      </c>
      <c r="W500" s="25">
        <v>57</v>
      </c>
      <c r="X500" s="23">
        <v>13</v>
      </c>
      <c r="Y500" s="3">
        <v>2.2000000000000002</v>
      </c>
      <c r="Z500" s="3"/>
      <c r="AB500" s="30">
        <v>470</v>
      </c>
      <c r="AC500" s="30">
        <v>1.3851097011405997</v>
      </c>
      <c r="AD500" s="30">
        <v>-0.9851097011405997</v>
      </c>
    </row>
    <row r="501" spans="1:30">
      <c r="A501" s="4">
        <v>43758.791666666664</v>
      </c>
      <c r="B501">
        <v>43758</v>
      </c>
      <c r="C501" s="3">
        <v>0.79166666666666663</v>
      </c>
      <c r="D501" s="3">
        <v>19</v>
      </c>
      <c r="E501" s="3">
        <v>20</v>
      </c>
      <c r="F501" s="3">
        <v>0.7</v>
      </c>
      <c r="G501" s="5">
        <v>0.7</v>
      </c>
      <c r="H501" s="3">
        <v>1.4</v>
      </c>
      <c r="I501" s="3">
        <v>1.55139</v>
      </c>
      <c r="J501" s="12">
        <f t="shared" si="21"/>
        <v>1.3041666666666665</v>
      </c>
      <c r="K501" s="4">
        <v>43758.791666666664</v>
      </c>
      <c r="L501" s="3">
        <f t="shared" si="22"/>
        <v>20</v>
      </c>
      <c r="M501" s="3">
        <f t="shared" si="23"/>
        <v>19</v>
      </c>
      <c r="N501" s="3">
        <v>57</v>
      </c>
      <c r="O501" s="3">
        <v>0</v>
      </c>
      <c r="P501" s="3">
        <v>57</v>
      </c>
      <c r="Q501" s="3">
        <v>0</v>
      </c>
      <c r="R501" s="3"/>
      <c r="S501" s="3">
        <f>IF(ISBLANK(Table13[[#This Row],[T1]]),0,IF(Table13[[#This Row],[T1]]&gt;0,1,0))</f>
        <v>0</v>
      </c>
      <c r="T501" s="3">
        <f>IF(ISBLANK(Table13[[#This Row],[T2]]),0,IF(Table13[[#This Row],[T2]]&gt;0,1,0))</f>
        <v>0</v>
      </c>
      <c r="U501" s="3">
        <f>IF(ISBLANK(Table13[[#This Row],[T3]]),0,IF(Table13[[#This Row],[T3]]&gt;0,1,0))</f>
        <v>0</v>
      </c>
      <c r="V501" s="3">
        <f>IF(ISBLANK(Table13[[#This Row],[T4]]),0,IF(Table13[[#This Row],[T4]]&gt;0,1,0))</f>
        <v>0</v>
      </c>
      <c r="W501" s="26">
        <v>57</v>
      </c>
      <c r="X501" s="22">
        <v>13</v>
      </c>
      <c r="Y501" s="3">
        <v>1.4</v>
      </c>
      <c r="Z501" s="3"/>
      <c r="AB501" s="30">
        <v>471</v>
      </c>
      <c r="AC501" s="30">
        <v>1.3851097011405997</v>
      </c>
      <c r="AD501" s="30">
        <v>1.4890298859400186E-2</v>
      </c>
    </row>
    <row r="502" spans="1:30">
      <c r="A502" s="4">
        <v>43758.833333333336</v>
      </c>
      <c r="B502">
        <v>43758</v>
      </c>
      <c r="C502" s="3">
        <v>0.83333333333333337</v>
      </c>
      <c r="D502" s="3">
        <v>20</v>
      </c>
      <c r="E502" s="3">
        <v>20</v>
      </c>
      <c r="F502" s="3">
        <v>2.2000000000000002</v>
      </c>
      <c r="G502" s="5">
        <v>1.6</v>
      </c>
      <c r="H502" s="3">
        <v>3.8000000000000003</v>
      </c>
      <c r="I502" s="3">
        <v>1.55139</v>
      </c>
      <c r="J502" s="12">
        <f t="shared" si="21"/>
        <v>1.2958333333333332</v>
      </c>
      <c r="K502" s="4">
        <v>43758.833333333336</v>
      </c>
      <c r="L502" s="3">
        <f t="shared" si="22"/>
        <v>20</v>
      </c>
      <c r="M502" s="3">
        <f t="shared" si="23"/>
        <v>20</v>
      </c>
      <c r="N502" s="3">
        <v>58</v>
      </c>
      <c r="O502" s="3">
        <v>0</v>
      </c>
      <c r="P502" s="3">
        <v>58</v>
      </c>
      <c r="Q502" s="3">
        <v>0</v>
      </c>
      <c r="R502" s="3"/>
      <c r="S502" s="3">
        <f>IF(ISBLANK(Table13[[#This Row],[T1]]),0,IF(Table13[[#This Row],[T1]]&gt;0,1,0))</f>
        <v>0</v>
      </c>
      <c r="T502" s="3">
        <f>IF(ISBLANK(Table13[[#This Row],[T2]]),0,IF(Table13[[#This Row],[T2]]&gt;0,1,0))</f>
        <v>0</v>
      </c>
      <c r="U502" s="3">
        <f>IF(ISBLANK(Table13[[#This Row],[T3]]),0,IF(Table13[[#This Row],[T3]]&gt;0,1,0))</f>
        <v>0</v>
      </c>
      <c r="V502" s="3">
        <f>IF(ISBLANK(Table13[[#This Row],[T4]]),0,IF(Table13[[#This Row],[T4]]&gt;0,1,0))</f>
        <v>0</v>
      </c>
      <c r="W502" s="25">
        <v>57</v>
      </c>
      <c r="X502" s="23">
        <v>13</v>
      </c>
      <c r="Y502" s="3">
        <v>3.8000000000000003</v>
      </c>
      <c r="Z502" s="3"/>
      <c r="AB502" s="30">
        <v>472</v>
      </c>
      <c r="AC502" s="30">
        <v>1.3851097011405997</v>
      </c>
      <c r="AD502" s="30">
        <v>-0.9851097011405997</v>
      </c>
    </row>
    <row r="503" spans="1:30">
      <c r="A503" s="4">
        <v>43758.875</v>
      </c>
      <c r="B503">
        <v>43758</v>
      </c>
      <c r="C503" s="3">
        <v>0.875</v>
      </c>
      <c r="D503" s="3">
        <v>21</v>
      </c>
      <c r="E503" s="3">
        <v>20</v>
      </c>
      <c r="F503" s="3">
        <v>1.5</v>
      </c>
      <c r="G503" s="5">
        <v>0.7</v>
      </c>
      <c r="H503" s="3">
        <v>2.2000000000000002</v>
      </c>
      <c r="I503" s="3">
        <v>1.55139</v>
      </c>
      <c r="J503" s="12">
        <f t="shared" si="21"/>
        <v>1.1708333333333332</v>
      </c>
      <c r="K503" s="4">
        <v>43758.875</v>
      </c>
      <c r="L503" s="3">
        <f t="shared" si="22"/>
        <v>20</v>
      </c>
      <c r="M503" s="3">
        <f t="shared" si="23"/>
        <v>21</v>
      </c>
      <c r="N503" s="3">
        <v>57</v>
      </c>
      <c r="O503" s="3">
        <v>0</v>
      </c>
      <c r="P503" s="3">
        <v>57</v>
      </c>
      <c r="Q503" s="3">
        <v>0</v>
      </c>
      <c r="R503" s="3"/>
      <c r="S503" s="3">
        <f>IF(ISBLANK(Table13[[#This Row],[T1]]),0,IF(Table13[[#This Row],[T1]]&gt;0,1,0))</f>
        <v>1</v>
      </c>
      <c r="T503" s="3">
        <f>IF(ISBLANK(Table13[[#This Row],[T2]]),0,IF(Table13[[#This Row],[T2]]&gt;0,1,0))</f>
        <v>1</v>
      </c>
      <c r="U503" s="3">
        <f>IF(ISBLANK(Table13[[#This Row],[T3]]),0,IF(Table13[[#This Row],[T3]]&gt;0,1,0))</f>
        <v>1</v>
      </c>
      <c r="V503" s="3">
        <f>IF(ISBLANK(Table13[[#This Row],[T4]]),0,IF(Table13[[#This Row],[T4]]&gt;0,1,0))</f>
        <v>0</v>
      </c>
      <c r="W503" s="26">
        <v>57</v>
      </c>
      <c r="X503" s="22">
        <v>13</v>
      </c>
      <c r="Y503" s="3">
        <v>2.2000000000000002</v>
      </c>
      <c r="Z503" s="3"/>
      <c r="AB503" s="30">
        <v>473</v>
      </c>
      <c r="AC503" s="30">
        <v>1.3813725099955154</v>
      </c>
      <c r="AD503" s="30">
        <v>-1.0813725099955154</v>
      </c>
    </row>
    <row r="504" spans="1:30">
      <c r="A504" s="4">
        <v>43758.916666666664</v>
      </c>
      <c r="B504">
        <v>43758</v>
      </c>
      <c r="C504" s="3">
        <v>0.91666666666666663</v>
      </c>
      <c r="D504" s="3">
        <v>22</v>
      </c>
      <c r="E504" s="3">
        <v>20</v>
      </c>
      <c r="F504" s="3">
        <v>0.5</v>
      </c>
      <c r="G504" s="5">
        <v>0.7</v>
      </c>
      <c r="H504" s="3">
        <v>1.2</v>
      </c>
      <c r="I504" s="3">
        <v>1.55139</v>
      </c>
      <c r="J504" s="12">
        <f t="shared" si="21"/>
        <v>1.1125</v>
      </c>
      <c r="K504" s="4">
        <v>43758.916666666664</v>
      </c>
      <c r="L504" s="3">
        <f t="shared" si="22"/>
        <v>20</v>
      </c>
      <c r="M504" s="3">
        <f t="shared" si="23"/>
        <v>22</v>
      </c>
      <c r="N504" s="3">
        <v>58</v>
      </c>
      <c r="O504" s="3">
        <v>21</v>
      </c>
      <c r="P504" s="3">
        <v>58</v>
      </c>
      <c r="Q504" s="3">
        <v>0</v>
      </c>
      <c r="R504" s="3"/>
      <c r="S504" s="3">
        <f>IF(ISBLANK(Table13[[#This Row],[T1]]),0,IF(Table13[[#This Row],[T1]]&gt;0,1,0))</f>
        <v>1</v>
      </c>
      <c r="T504" s="3">
        <f>IF(ISBLANK(Table13[[#This Row],[T2]]),0,IF(Table13[[#This Row],[T2]]&gt;0,1,0))</f>
        <v>1</v>
      </c>
      <c r="U504" s="3">
        <f>IF(ISBLANK(Table13[[#This Row],[T3]]),0,IF(Table13[[#This Row],[T3]]&gt;0,1,0))</f>
        <v>1</v>
      </c>
      <c r="V504" s="3">
        <f>IF(ISBLANK(Table13[[#This Row],[T4]]),0,IF(Table13[[#This Row],[T4]]&gt;0,1,0))</f>
        <v>0</v>
      </c>
      <c r="W504" s="25">
        <v>56</v>
      </c>
      <c r="X504" s="23">
        <v>13</v>
      </c>
      <c r="Y504" s="3">
        <v>1.2</v>
      </c>
      <c r="Z504" s="3"/>
      <c r="AB504" s="30">
        <v>474</v>
      </c>
      <c r="AC504" s="30">
        <v>1.4657502971767182</v>
      </c>
      <c r="AD504" s="30">
        <v>-1.1657502971767182</v>
      </c>
    </row>
    <row r="505" spans="1:30">
      <c r="A505" s="4">
        <v>43758.958333333336</v>
      </c>
      <c r="B505">
        <v>43758</v>
      </c>
      <c r="C505" s="3">
        <v>0.95833333333333337</v>
      </c>
      <c r="D505" s="3">
        <v>23</v>
      </c>
      <c r="E505" s="3">
        <v>20</v>
      </c>
      <c r="F505" s="3">
        <v>1.6</v>
      </c>
      <c r="G505" s="5">
        <v>0.6</v>
      </c>
      <c r="H505" s="3">
        <v>2.2000000000000002</v>
      </c>
      <c r="I505" s="3">
        <v>1.55139</v>
      </c>
      <c r="J505" s="12">
        <f t="shared" si="21"/>
        <v>1.0833333333333333</v>
      </c>
      <c r="K505" s="4">
        <v>43758.958333333336</v>
      </c>
      <c r="L505" s="3">
        <f t="shared" si="22"/>
        <v>20</v>
      </c>
      <c r="M505" s="3">
        <f t="shared" si="23"/>
        <v>23</v>
      </c>
      <c r="N505" s="3">
        <v>59</v>
      </c>
      <c r="O505" s="3">
        <v>56</v>
      </c>
      <c r="P505" s="3">
        <v>59</v>
      </c>
      <c r="Q505" s="3">
        <v>0</v>
      </c>
      <c r="R505" s="3"/>
      <c r="S505" s="3">
        <f>IF(ISBLANK(Table13[[#This Row],[T1]]),0,IF(Table13[[#This Row],[T1]]&gt;0,1,0))</f>
        <v>1</v>
      </c>
      <c r="T505" s="3">
        <f>IF(ISBLANK(Table13[[#This Row],[T2]]),0,IF(Table13[[#This Row],[T2]]&gt;0,1,0))</f>
        <v>1</v>
      </c>
      <c r="U505" s="3">
        <f>IF(ISBLANK(Table13[[#This Row],[T3]]),0,IF(Table13[[#This Row],[T3]]&gt;0,1,0))</f>
        <v>1</v>
      </c>
      <c r="V505" s="3">
        <f>IF(ISBLANK(Table13[[#This Row],[T4]]),0,IF(Table13[[#This Row],[T4]]&gt;0,1,0))</f>
        <v>0</v>
      </c>
      <c r="W505" s="26">
        <v>56</v>
      </c>
      <c r="X505" s="22">
        <v>13</v>
      </c>
      <c r="Y505" s="3">
        <v>2.2000000000000002</v>
      </c>
      <c r="Z505" s="3"/>
      <c r="AB505" s="30">
        <v>475</v>
      </c>
      <c r="AC505" s="30">
        <v>1.4657502971767182</v>
      </c>
      <c r="AD505" s="30">
        <v>-1.0657502971767183</v>
      </c>
    </row>
    <row r="506" spans="1:30">
      <c r="A506" s="4">
        <v>43759</v>
      </c>
      <c r="B506">
        <v>43759</v>
      </c>
      <c r="C506" s="3">
        <v>0</v>
      </c>
      <c r="D506" s="3">
        <v>0</v>
      </c>
      <c r="E506" s="3">
        <v>21</v>
      </c>
      <c r="F506" s="3">
        <v>0.4</v>
      </c>
      <c r="G506" s="5">
        <v>0.3</v>
      </c>
      <c r="H506" s="3">
        <v>0.7</v>
      </c>
      <c r="I506" s="3">
        <v>1.55139</v>
      </c>
      <c r="J506" s="12">
        <f t="shared" si="21"/>
        <v>1.0125</v>
      </c>
      <c r="K506" s="4">
        <v>43759</v>
      </c>
      <c r="L506" s="3">
        <f t="shared" si="22"/>
        <v>21</v>
      </c>
      <c r="M506" s="3">
        <f t="shared" si="23"/>
        <v>0</v>
      </c>
      <c r="N506" s="3">
        <v>57</v>
      </c>
      <c r="O506" s="3">
        <v>57</v>
      </c>
      <c r="P506" s="3">
        <v>57</v>
      </c>
      <c r="Q506" s="3">
        <v>0</v>
      </c>
      <c r="R506" s="3"/>
      <c r="S506" s="3">
        <f>IF(ISBLANK(Table13[[#This Row],[T1]]),0,IF(Table13[[#This Row],[T1]]&gt;0,1,0))</f>
        <v>1</v>
      </c>
      <c r="T506" s="3">
        <f>IF(ISBLANK(Table13[[#This Row],[T2]]),0,IF(Table13[[#This Row],[T2]]&gt;0,1,0))</f>
        <v>1</v>
      </c>
      <c r="U506" s="3">
        <f>IF(ISBLANK(Table13[[#This Row],[T3]]),0,IF(Table13[[#This Row],[T3]]&gt;0,1,0))</f>
        <v>1</v>
      </c>
      <c r="V506" s="3">
        <f>IF(ISBLANK(Table13[[#This Row],[T4]]),0,IF(Table13[[#This Row],[T4]]&gt;0,1,0))</f>
        <v>0</v>
      </c>
      <c r="W506" s="25">
        <v>56</v>
      </c>
      <c r="X506" s="23">
        <v>13</v>
      </c>
      <c r="Y506" s="3">
        <v>0.7</v>
      </c>
      <c r="Z506" s="3"/>
      <c r="AB506" s="30">
        <v>476</v>
      </c>
      <c r="AC506" s="30">
        <v>1.3105541791418589</v>
      </c>
      <c r="AD506" s="30">
        <v>-0.61055417914185894</v>
      </c>
    </row>
    <row r="507" spans="1:30">
      <c r="A507" s="4">
        <v>43759.041666666664</v>
      </c>
      <c r="B507">
        <v>43759</v>
      </c>
      <c r="C507" s="3">
        <v>4.1666666666666664E-2</v>
      </c>
      <c r="D507" s="3">
        <v>1</v>
      </c>
      <c r="E507" s="3">
        <v>21</v>
      </c>
      <c r="F507" s="3">
        <v>0.4</v>
      </c>
      <c r="G507" s="5">
        <v>0.4</v>
      </c>
      <c r="H507" s="3">
        <v>0.8</v>
      </c>
      <c r="I507" s="3">
        <v>1.55139</v>
      </c>
      <c r="J507" s="12">
        <f t="shared" si="21"/>
        <v>1.0041666666666667</v>
      </c>
      <c r="K507" s="4">
        <v>43759.041666666664</v>
      </c>
      <c r="L507" s="3">
        <f t="shared" si="22"/>
        <v>21</v>
      </c>
      <c r="M507" s="3">
        <f t="shared" si="23"/>
        <v>1</v>
      </c>
      <c r="N507" s="3">
        <v>58</v>
      </c>
      <c r="O507" s="3">
        <v>58</v>
      </c>
      <c r="P507" s="3">
        <v>58</v>
      </c>
      <c r="Q507" s="3">
        <v>0</v>
      </c>
      <c r="R507" s="3"/>
      <c r="S507" s="3">
        <f>IF(ISBLANK(Table13[[#This Row],[T1]]),0,IF(Table13[[#This Row],[T1]]&gt;0,1,0))</f>
        <v>1</v>
      </c>
      <c r="T507" s="3">
        <f>IF(ISBLANK(Table13[[#This Row],[T2]]),0,IF(Table13[[#This Row],[T2]]&gt;0,1,0))</f>
        <v>1</v>
      </c>
      <c r="U507" s="3">
        <f>IF(ISBLANK(Table13[[#This Row],[T3]]),0,IF(Table13[[#This Row],[T3]]&gt;0,1,0))</f>
        <v>1</v>
      </c>
      <c r="V507" s="3">
        <f>IF(ISBLANK(Table13[[#This Row],[T4]]),0,IF(Table13[[#This Row],[T4]]&gt;0,1,0))</f>
        <v>0</v>
      </c>
      <c r="W507" s="26">
        <v>56</v>
      </c>
      <c r="X507" s="22">
        <v>13</v>
      </c>
      <c r="Y507" s="3">
        <v>0.8</v>
      </c>
      <c r="Z507" s="3"/>
      <c r="AB507" s="30">
        <v>477</v>
      </c>
      <c r="AC507" s="30">
        <v>1.3212166152111209</v>
      </c>
      <c r="AD507" s="30">
        <v>-0.52121661521112084</v>
      </c>
    </row>
    <row r="508" spans="1:30">
      <c r="A508" s="4">
        <v>43759.083333333336</v>
      </c>
      <c r="B508">
        <v>43759</v>
      </c>
      <c r="C508" s="3">
        <v>8.3333333333333329E-2</v>
      </c>
      <c r="D508" s="3">
        <v>2</v>
      </c>
      <c r="E508" s="3">
        <v>21</v>
      </c>
      <c r="F508" s="3">
        <v>0.4</v>
      </c>
      <c r="G508" s="5">
        <v>0.3</v>
      </c>
      <c r="H508" s="3">
        <v>0.7</v>
      </c>
      <c r="I508" s="3">
        <v>1.55139</v>
      </c>
      <c r="J508" s="12">
        <f t="shared" si="21"/>
        <v>0.99583333333333346</v>
      </c>
      <c r="K508" s="4">
        <v>43759.083333333336</v>
      </c>
      <c r="L508" s="3">
        <f t="shared" si="22"/>
        <v>21</v>
      </c>
      <c r="M508" s="3">
        <f t="shared" si="23"/>
        <v>2</v>
      </c>
      <c r="N508" s="3">
        <v>58</v>
      </c>
      <c r="O508" s="3">
        <v>58</v>
      </c>
      <c r="P508" s="3">
        <v>58</v>
      </c>
      <c r="Q508" s="3">
        <v>0</v>
      </c>
      <c r="R508" s="3"/>
      <c r="S508" s="3">
        <f>IF(ISBLANK(Table13[[#This Row],[T1]]),0,IF(Table13[[#This Row],[T1]]&gt;0,1,0))</f>
        <v>1</v>
      </c>
      <c r="T508" s="3">
        <f>IF(ISBLANK(Table13[[#This Row],[T2]]),0,IF(Table13[[#This Row],[T2]]&gt;0,1,0))</f>
        <v>1</v>
      </c>
      <c r="U508" s="3">
        <f>IF(ISBLANK(Table13[[#This Row],[T3]]),0,IF(Table13[[#This Row],[T3]]&gt;0,1,0))</f>
        <v>1</v>
      </c>
      <c r="V508" s="3">
        <f>IF(ISBLANK(Table13[[#This Row],[T4]]),0,IF(Table13[[#This Row],[T4]]&gt;0,1,0))</f>
        <v>0</v>
      </c>
      <c r="W508" s="25">
        <v>55</v>
      </c>
      <c r="X508" s="23">
        <v>13</v>
      </c>
      <c r="Y508" s="3">
        <v>0.7</v>
      </c>
      <c r="Z508" s="3"/>
      <c r="AB508" s="30">
        <v>478</v>
      </c>
      <c r="AC508" s="30">
        <v>1.4513269675250369</v>
      </c>
      <c r="AD508" s="30">
        <v>-0.65132696752503683</v>
      </c>
    </row>
    <row r="509" spans="1:30">
      <c r="A509" s="4">
        <v>43759.125</v>
      </c>
      <c r="B509">
        <v>43759</v>
      </c>
      <c r="C509" s="3">
        <v>0.125</v>
      </c>
      <c r="D509" s="3">
        <v>3</v>
      </c>
      <c r="E509" s="3">
        <v>21</v>
      </c>
      <c r="F509" s="3">
        <v>0.3</v>
      </c>
      <c r="G509" s="5">
        <v>0.4</v>
      </c>
      <c r="H509" s="3">
        <v>0.7</v>
      </c>
      <c r="I509" s="3">
        <v>1.55139</v>
      </c>
      <c r="J509" s="12">
        <f t="shared" si="21"/>
        <v>1.0250000000000001</v>
      </c>
      <c r="K509" s="4">
        <v>43759.125</v>
      </c>
      <c r="L509" s="3">
        <f t="shared" si="22"/>
        <v>21</v>
      </c>
      <c r="M509" s="3">
        <f t="shared" si="23"/>
        <v>3</v>
      </c>
      <c r="N509" s="3">
        <v>58</v>
      </c>
      <c r="O509" s="3">
        <v>56</v>
      </c>
      <c r="P509" s="3">
        <v>58</v>
      </c>
      <c r="Q509" s="3">
        <v>0</v>
      </c>
      <c r="R509" s="3"/>
      <c r="S509" s="3">
        <f>IF(ISBLANK(Table13[[#This Row],[T1]]),0,IF(Table13[[#This Row],[T1]]&gt;0,1,0))</f>
        <v>1</v>
      </c>
      <c r="T509" s="3">
        <f>IF(ISBLANK(Table13[[#This Row],[T2]]),0,IF(Table13[[#This Row],[T2]]&gt;0,1,0))</f>
        <v>1</v>
      </c>
      <c r="U509" s="3">
        <f>IF(ISBLANK(Table13[[#This Row],[T3]]),0,IF(Table13[[#This Row],[T3]]&gt;0,1,0))</f>
        <v>1</v>
      </c>
      <c r="V509" s="3">
        <f>IF(ISBLANK(Table13[[#This Row],[T4]]),0,IF(Table13[[#This Row],[T4]]&gt;0,1,0))</f>
        <v>0</v>
      </c>
      <c r="W509" s="26">
        <v>55</v>
      </c>
      <c r="X509" s="22">
        <v>13</v>
      </c>
      <c r="Y509" s="3">
        <v>0.7</v>
      </c>
      <c r="Z509" s="3"/>
      <c r="AB509" s="30">
        <v>479</v>
      </c>
      <c r="AC509" s="30">
        <v>1.4619894035942989</v>
      </c>
      <c r="AD509" s="30">
        <v>-0.26198940359429868</v>
      </c>
    </row>
    <row r="510" spans="1:30">
      <c r="A510" s="4">
        <v>43759.166666666664</v>
      </c>
      <c r="B510">
        <v>43759</v>
      </c>
      <c r="C510" s="3">
        <v>0.16666666666666666</v>
      </c>
      <c r="D510" s="3">
        <v>4</v>
      </c>
      <c r="E510" s="3">
        <v>21</v>
      </c>
      <c r="F510" s="3">
        <v>0.4</v>
      </c>
      <c r="G510" s="5">
        <v>0.3</v>
      </c>
      <c r="H510" s="3">
        <v>0.7</v>
      </c>
      <c r="I510" s="3">
        <v>1.55139</v>
      </c>
      <c r="J510" s="12">
        <f t="shared" si="21"/>
        <v>1.0208333333333335</v>
      </c>
      <c r="K510" s="4">
        <v>43759.166666666664</v>
      </c>
      <c r="L510" s="3">
        <f t="shared" si="22"/>
        <v>21</v>
      </c>
      <c r="M510" s="3">
        <f t="shared" si="23"/>
        <v>4</v>
      </c>
      <c r="N510" s="3">
        <v>58</v>
      </c>
      <c r="O510" s="3">
        <v>57</v>
      </c>
      <c r="P510" s="3">
        <v>58</v>
      </c>
      <c r="Q510" s="3">
        <v>0</v>
      </c>
      <c r="R510" s="3"/>
      <c r="S510" s="3">
        <f>IF(ISBLANK(Table13[[#This Row],[T1]]),0,IF(Table13[[#This Row],[T1]]&gt;0,1,0))</f>
        <v>1</v>
      </c>
      <c r="T510" s="3">
        <f>IF(ISBLANK(Table13[[#This Row],[T2]]),0,IF(Table13[[#This Row],[T2]]&gt;0,1,0))</f>
        <v>1</v>
      </c>
      <c r="U510" s="3">
        <f>IF(ISBLANK(Table13[[#This Row],[T3]]),0,IF(Table13[[#This Row],[T3]]&gt;0,1,0))</f>
        <v>1</v>
      </c>
      <c r="V510" s="3">
        <f>IF(ISBLANK(Table13[[#This Row],[T4]]),0,IF(Table13[[#This Row],[T4]]&gt;0,1,0))</f>
        <v>0</v>
      </c>
      <c r="W510" s="25">
        <v>55</v>
      </c>
      <c r="X510" s="23">
        <v>13</v>
      </c>
      <c r="Y510" s="3">
        <v>0.7</v>
      </c>
      <c r="Z510" s="3"/>
      <c r="AB510" s="30">
        <v>480</v>
      </c>
      <c r="AC510" s="30">
        <v>1.4870514668779067</v>
      </c>
      <c r="AD510" s="30">
        <v>0.81294853312209359</v>
      </c>
    </row>
    <row r="511" spans="1:30">
      <c r="A511" s="4">
        <v>43759.208333333336</v>
      </c>
      <c r="B511">
        <v>43759</v>
      </c>
      <c r="C511" s="3">
        <v>0.20833333333333334</v>
      </c>
      <c r="D511" s="3">
        <v>5</v>
      </c>
      <c r="E511" s="3">
        <v>21</v>
      </c>
      <c r="F511" s="3">
        <v>0.3</v>
      </c>
      <c r="G511" s="5">
        <v>0.3</v>
      </c>
      <c r="H511" s="3">
        <v>0.6</v>
      </c>
      <c r="I511" s="3">
        <v>1.55139</v>
      </c>
      <c r="J511" s="12">
        <f t="shared" si="21"/>
        <v>1.0083333333333335</v>
      </c>
      <c r="K511" s="4">
        <v>43759.208333333336</v>
      </c>
      <c r="L511" s="3">
        <f t="shared" si="22"/>
        <v>21</v>
      </c>
      <c r="M511" s="3">
        <f t="shared" si="23"/>
        <v>5</v>
      </c>
      <c r="N511" s="3">
        <v>57</v>
      </c>
      <c r="O511" s="3">
        <v>56</v>
      </c>
      <c r="P511" s="3">
        <v>57</v>
      </c>
      <c r="Q511" s="3">
        <v>0</v>
      </c>
      <c r="R511" s="3"/>
      <c r="S511" s="3">
        <f>IF(ISBLANK(Table13[[#This Row],[T1]]),0,IF(Table13[[#This Row],[T1]]&gt;0,1,0))</f>
        <v>1</v>
      </c>
      <c r="T511" s="3">
        <f>IF(ISBLANK(Table13[[#This Row],[T2]]),0,IF(Table13[[#This Row],[T2]]&gt;0,1,0))</f>
        <v>1</v>
      </c>
      <c r="U511" s="3">
        <f>IF(ISBLANK(Table13[[#This Row],[T3]]),0,IF(Table13[[#This Row],[T3]]&gt;0,1,0))</f>
        <v>1</v>
      </c>
      <c r="V511" s="3">
        <f>IF(ISBLANK(Table13[[#This Row],[T4]]),0,IF(Table13[[#This Row],[T4]]&gt;0,1,0))</f>
        <v>0</v>
      </c>
      <c r="W511" s="26">
        <v>55</v>
      </c>
      <c r="X511" s="22">
        <v>13</v>
      </c>
      <c r="Y511" s="3">
        <v>0.6</v>
      </c>
      <c r="Z511" s="3"/>
      <c r="AB511" s="30">
        <v>481</v>
      </c>
      <c r="AC511" s="30">
        <v>1.4726518396635606</v>
      </c>
      <c r="AD511" s="30">
        <v>-1.0726518396635605</v>
      </c>
    </row>
    <row r="512" spans="1:30">
      <c r="A512" s="4">
        <v>43759.25</v>
      </c>
      <c r="B512">
        <v>43759</v>
      </c>
      <c r="C512" s="3">
        <v>0.25</v>
      </c>
      <c r="D512" s="3">
        <v>6</v>
      </c>
      <c r="E512" s="3">
        <v>21</v>
      </c>
      <c r="F512" s="3">
        <v>0.3</v>
      </c>
      <c r="G512" s="5">
        <v>0.8</v>
      </c>
      <c r="H512" s="3">
        <v>1.1000000000000001</v>
      </c>
      <c r="I512" s="3">
        <v>1.55139</v>
      </c>
      <c r="J512" s="12">
        <f t="shared" si="21"/>
        <v>1.0166666666666668</v>
      </c>
      <c r="K512" s="4">
        <v>43759.25</v>
      </c>
      <c r="L512" s="3">
        <f t="shared" si="22"/>
        <v>21</v>
      </c>
      <c r="M512" s="3">
        <f t="shared" si="23"/>
        <v>6</v>
      </c>
      <c r="N512" s="3">
        <v>58</v>
      </c>
      <c r="O512" s="3">
        <v>57</v>
      </c>
      <c r="P512" s="3">
        <v>54</v>
      </c>
      <c r="Q512" s="3">
        <v>0</v>
      </c>
      <c r="R512" s="3"/>
      <c r="S512" s="3">
        <f>IF(ISBLANK(Table13[[#This Row],[T1]]),0,IF(Table13[[#This Row],[T1]]&gt;0,1,0))</f>
        <v>1</v>
      </c>
      <c r="T512" s="3">
        <f>IF(ISBLANK(Table13[[#This Row],[T2]]),0,IF(Table13[[#This Row],[T2]]&gt;0,1,0))</f>
        <v>1</v>
      </c>
      <c r="U512" s="3">
        <f>IF(ISBLANK(Table13[[#This Row],[T3]]),0,IF(Table13[[#This Row],[T3]]&gt;0,1,0))</f>
        <v>1</v>
      </c>
      <c r="V512" s="3">
        <f>IF(ISBLANK(Table13[[#This Row],[T4]]),0,IF(Table13[[#This Row],[T4]]&gt;0,1,0))</f>
        <v>0</v>
      </c>
      <c r="W512" s="25">
        <v>55</v>
      </c>
      <c r="X512" s="23">
        <v>13</v>
      </c>
      <c r="Y512" s="3">
        <v>1.1000000000000001</v>
      </c>
      <c r="Z512" s="3"/>
      <c r="AB512" s="30">
        <v>482</v>
      </c>
      <c r="AC512" s="30">
        <v>1.4619894035942989</v>
      </c>
      <c r="AD512" s="30">
        <v>-1.0619894035942989</v>
      </c>
    </row>
    <row r="513" spans="1:30">
      <c r="A513" s="4">
        <v>43759.291666666664</v>
      </c>
      <c r="B513">
        <v>43759</v>
      </c>
      <c r="C513" s="3">
        <v>0.29166666666666669</v>
      </c>
      <c r="D513" s="3">
        <v>7</v>
      </c>
      <c r="E513" s="3">
        <v>21</v>
      </c>
      <c r="F513" s="3">
        <v>2.5</v>
      </c>
      <c r="G513" s="5">
        <v>1.6</v>
      </c>
      <c r="H513" s="3">
        <v>4.0999999999999996</v>
      </c>
      <c r="I513" s="3">
        <v>1.55139</v>
      </c>
      <c r="J513" s="12">
        <f t="shared" si="21"/>
        <v>1.0250000000000001</v>
      </c>
      <c r="K513" s="4">
        <v>43759.291666666664</v>
      </c>
      <c r="L513" s="3">
        <f t="shared" si="22"/>
        <v>21</v>
      </c>
      <c r="M513" s="3">
        <f t="shared" si="23"/>
        <v>7</v>
      </c>
      <c r="N513" s="3">
        <v>47</v>
      </c>
      <c r="O513" s="3">
        <v>58</v>
      </c>
      <c r="P513" s="3">
        <v>17</v>
      </c>
      <c r="Q513" s="3">
        <v>0</v>
      </c>
      <c r="R513" s="3"/>
      <c r="S513" s="3">
        <f>IF(ISBLANK(Table13[[#This Row],[T1]]),0,IF(Table13[[#This Row],[T1]]&gt;0,1,0))</f>
        <v>1</v>
      </c>
      <c r="T513" s="3">
        <f>IF(ISBLANK(Table13[[#This Row],[T2]]),0,IF(Table13[[#This Row],[T2]]&gt;0,1,0))</f>
        <v>1</v>
      </c>
      <c r="U513" s="3">
        <f>IF(ISBLANK(Table13[[#This Row],[T3]]),0,IF(Table13[[#This Row],[T3]]&gt;0,1,0))</f>
        <v>1</v>
      </c>
      <c r="V513" s="3">
        <f>IF(ISBLANK(Table13[[#This Row],[T4]]),0,IF(Table13[[#This Row],[T4]]&gt;0,1,0))</f>
        <v>0</v>
      </c>
      <c r="W513" s="26">
        <v>56</v>
      </c>
      <c r="X513" s="22">
        <v>13</v>
      </c>
      <c r="Y513" s="3">
        <v>4.0999999999999996</v>
      </c>
      <c r="Z513" s="3"/>
      <c r="AB513" s="30">
        <v>483</v>
      </c>
      <c r="AC513" s="30">
        <v>1.4513269675250369</v>
      </c>
      <c r="AD513" s="30">
        <v>-1.051326967525037</v>
      </c>
    </row>
    <row r="514" spans="1:30">
      <c r="A514" s="4">
        <v>43759.333333333336</v>
      </c>
      <c r="B514">
        <v>43759</v>
      </c>
      <c r="C514" s="3">
        <v>0.33333333333333331</v>
      </c>
      <c r="D514" s="3">
        <v>8</v>
      </c>
      <c r="E514" s="3">
        <v>21</v>
      </c>
      <c r="F514" s="3">
        <v>0.4</v>
      </c>
      <c r="G514" s="5">
        <v>0.3</v>
      </c>
      <c r="H514" s="3">
        <v>0.7</v>
      </c>
      <c r="I514" s="3">
        <v>1.55139</v>
      </c>
      <c r="J514" s="12">
        <f t="shared" ref="J514:J577" si="24">AVERAGE(H514:H537)</f>
        <v>0.97916666666666663</v>
      </c>
      <c r="K514" s="4">
        <v>43759.333333333336</v>
      </c>
      <c r="L514" s="3">
        <f t="shared" ref="L514:L577" si="25">DAY(K514)</f>
        <v>21</v>
      </c>
      <c r="M514" s="3">
        <f t="shared" ref="M514:M577" si="26">HOUR(K514)</f>
        <v>8</v>
      </c>
      <c r="N514" s="3">
        <v>0</v>
      </c>
      <c r="O514" s="3">
        <v>58</v>
      </c>
      <c r="P514" s="3">
        <v>0</v>
      </c>
      <c r="Q514" s="3">
        <v>0</v>
      </c>
      <c r="R514" s="3"/>
      <c r="S514" s="3">
        <f>IF(ISBLANK(Table13[[#This Row],[T1]]),0,IF(Table13[[#This Row],[T1]]&gt;0,1,0))</f>
        <v>0</v>
      </c>
      <c r="T514" s="3">
        <f>IF(ISBLANK(Table13[[#This Row],[T2]]),0,IF(Table13[[#This Row],[T2]]&gt;0,1,0))</f>
        <v>0</v>
      </c>
      <c r="U514" s="3">
        <f>IF(ISBLANK(Table13[[#This Row],[T3]]),0,IF(Table13[[#This Row],[T3]]&gt;0,1,0))</f>
        <v>1</v>
      </c>
      <c r="V514" s="3">
        <f>IF(ISBLANK(Table13[[#This Row],[T4]]),0,IF(Table13[[#This Row],[T4]]&gt;0,1,0))</f>
        <v>0</v>
      </c>
      <c r="W514" s="25">
        <v>57</v>
      </c>
      <c r="X514" s="23">
        <v>11</v>
      </c>
      <c r="Y514" s="3">
        <v>0.7</v>
      </c>
      <c r="Z514" s="3"/>
      <c r="AB514" s="30">
        <v>484</v>
      </c>
      <c r="AC514" s="30">
        <v>1.5139821257340567</v>
      </c>
      <c r="AD514" s="30">
        <v>-0.31398212573405671</v>
      </c>
    </row>
    <row r="515" spans="1:30">
      <c r="A515" s="4">
        <v>43759.375</v>
      </c>
      <c r="B515">
        <v>43759</v>
      </c>
      <c r="C515" s="3">
        <v>0.375</v>
      </c>
      <c r="D515" s="3">
        <v>9</v>
      </c>
      <c r="E515" s="3">
        <v>21</v>
      </c>
      <c r="F515" s="3">
        <v>0.2</v>
      </c>
      <c r="G515" s="5">
        <v>1.9</v>
      </c>
      <c r="H515" s="3">
        <v>2.1</v>
      </c>
      <c r="I515" s="3">
        <v>1.55139</v>
      </c>
      <c r="J515" s="12">
        <f t="shared" si="24"/>
        <v>0.97916666666666663</v>
      </c>
      <c r="K515" s="4">
        <v>43759.375</v>
      </c>
      <c r="L515" s="3">
        <f t="shared" si="25"/>
        <v>21</v>
      </c>
      <c r="M515" s="3">
        <f t="shared" si="26"/>
        <v>9</v>
      </c>
      <c r="N515" s="3">
        <v>0</v>
      </c>
      <c r="O515" s="3">
        <v>57</v>
      </c>
      <c r="P515" s="3">
        <v>0</v>
      </c>
      <c r="Q515" s="3">
        <v>0</v>
      </c>
      <c r="R515" s="3"/>
      <c r="S515" s="3">
        <f>IF(ISBLANK(Table13[[#This Row],[T1]]),0,IF(Table13[[#This Row],[T1]]&gt;0,1,0))</f>
        <v>0</v>
      </c>
      <c r="T515" s="3">
        <f>IF(ISBLANK(Table13[[#This Row],[T2]]),0,IF(Table13[[#This Row],[T2]]&gt;0,1,0))</f>
        <v>0</v>
      </c>
      <c r="U515" s="3">
        <f>IF(ISBLANK(Table13[[#This Row],[T3]]),0,IF(Table13[[#This Row],[T3]]&gt;0,1,0))</f>
        <v>0</v>
      </c>
      <c r="V515" s="3">
        <f>IF(ISBLANK(Table13[[#This Row],[T4]]),0,IF(Table13[[#This Row],[T4]]&gt;0,1,0))</f>
        <v>0</v>
      </c>
      <c r="W515" s="26">
        <v>60</v>
      </c>
      <c r="X515" s="22">
        <v>11</v>
      </c>
      <c r="Y515" s="3">
        <v>2.1</v>
      </c>
      <c r="Z515" s="3"/>
      <c r="AB515" s="30">
        <v>485</v>
      </c>
      <c r="AC515" s="30">
        <v>1.5246445618033186</v>
      </c>
      <c r="AD515" s="30">
        <v>0.17535543819668131</v>
      </c>
    </row>
    <row r="516" spans="1:30">
      <c r="A516" s="4">
        <v>43759.416666666664</v>
      </c>
      <c r="B516">
        <v>43759</v>
      </c>
      <c r="C516" s="3">
        <v>0.41666666666666669</v>
      </c>
      <c r="D516" s="3">
        <v>10</v>
      </c>
      <c r="E516" s="3">
        <v>21</v>
      </c>
      <c r="F516" s="3">
        <v>0.5</v>
      </c>
      <c r="G516" s="5">
        <v>0.4</v>
      </c>
      <c r="H516" s="3">
        <v>0.9</v>
      </c>
      <c r="I516" s="3">
        <v>1.55139</v>
      </c>
      <c r="J516" s="12">
        <f t="shared" si="24"/>
        <v>0.92083333333333339</v>
      </c>
      <c r="K516" s="4">
        <v>43759.416666666664</v>
      </c>
      <c r="L516" s="3">
        <f t="shared" si="25"/>
        <v>21</v>
      </c>
      <c r="M516" s="3">
        <f t="shared" si="26"/>
        <v>10</v>
      </c>
      <c r="N516" s="3">
        <v>0</v>
      </c>
      <c r="O516" s="3">
        <v>3</v>
      </c>
      <c r="P516" s="3">
        <v>0</v>
      </c>
      <c r="Q516" s="3">
        <v>0</v>
      </c>
      <c r="R516" s="3"/>
      <c r="S516" s="3">
        <f>IF(ISBLANK(Table13[[#This Row],[T1]]),0,IF(Table13[[#This Row],[T1]]&gt;0,1,0))</f>
        <v>0</v>
      </c>
      <c r="T516" s="3">
        <f>IF(ISBLANK(Table13[[#This Row],[T2]]),0,IF(Table13[[#This Row],[T2]]&gt;0,1,0))</f>
        <v>0</v>
      </c>
      <c r="U516" s="3">
        <f>IF(ISBLANK(Table13[[#This Row],[T3]]),0,IF(Table13[[#This Row],[T3]]&gt;0,1,0))</f>
        <v>0</v>
      </c>
      <c r="V516" s="3">
        <f>IF(ISBLANK(Table13[[#This Row],[T4]]),0,IF(Table13[[#This Row],[T4]]&gt;0,1,0))</f>
        <v>0</v>
      </c>
      <c r="W516" s="25">
        <v>61</v>
      </c>
      <c r="X516" s="23">
        <v>17</v>
      </c>
      <c r="Y516" s="3">
        <v>0.9</v>
      </c>
      <c r="Z516" s="3"/>
      <c r="AB516" s="30">
        <v>486</v>
      </c>
      <c r="AC516" s="30">
        <v>1.5353069978725804</v>
      </c>
      <c r="AD516" s="30">
        <v>-1.1353069978725805</v>
      </c>
    </row>
    <row r="517" spans="1:30">
      <c r="A517" s="4">
        <v>43759.458333333336</v>
      </c>
      <c r="B517">
        <v>43759</v>
      </c>
      <c r="C517" s="3">
        <v>0.45833333333333331</v>
      </c>
      <c r="D517" s="3">
        <v>11</v>
      </c>
      <c r="E517" s="3">
        <v>21</v>
      </c>
      <c r="F517" s="3">
        <v>0.1</v>
      </c>
      <c r="G517" s="5">
        <v>0.2</v>
      </c>
      <c r="H517" s="3">
        <v>0.30000000000000004</v>
      </c>
      <c r="I517" s="3">
        <v>1.55139</v>
      </c>
      <c r="J517" s="12">
        <f t="shared" si="24"/>
        <v>0.91249999999999998</v>
      </c>
      <c r="K517" s="4">
        <v>43759.458332870374</v>
      </c>
      <c r="L517" s="3">
        <f t="shared" si="25"/>
        <v>21</v>
      </c>
      <c r="M517" s="3">
        <f t="shared" si="26"/>
        <v>11</v>
      </c>
      <c r="N517" s="3"/>
      <c r="O517" s="3"/>
      <c r="P517" s="3"/>
      <c r="Q517" s="3"/>
      <c r="R517" s="3"/>
      <c r="S517" s="3">
        <f>IF(ISBLANK(Table13[[#This Row],[T1]]),0,IF(Table13[[#This Row],[T1]]&gt;0,1,0))</f>
        <v>0</v>
      </c>
      <c r="T517" s="3">
        <f>IF(ISBLANK(Table13[[#This Row],[T2]]),0,IF(Table13[[#This Row],[T2]]&gt;0,1,0))</f>
        <v>0</v>
      </c>
      <c r="U517" s="3">
        <f>IF(ISBLANK(Table13[[#This Row],[T3]]),0,IF(Table13[[#This Row],[T3]]&gt;0,1,0))</f>
        <v>0</v>
      </c>
      <c r="V517" s="3">
        <f>IF(ISBLANK(Table13[[#This Row],[T4]]),0,IF(Table13[[#This Row],[T4]]&gt;0,1,0))</f>
        <v>0</v>
      </c>
      <c r="W517" s="26">
        <v>66</v>
      </c>
      <c r="X517" s="22">
        <v>21</v>
      </c>
      <c r="Y517" s="3">
        <v>0.30000000000000004</v>
      </c>
      <c r="Z517" s="3"/>
      <c r="AB517" s="30">
        <v>487</v>
      </c>
      <c r="AC517" s="30">
        <v>1.5835625288672539</v>
      </c>
      <c r="AD517" s="30">
        <v>-1.1835625288672538</v>
      </c>
    </row>
    <row r="518" spans="1:30">
      <c r="A518" s="4">
        <v>43759.5</v>
      </c>
      <c r="B518">
        <v>43759</v>
      </c>
      <c r="C518" s="3">
        <v>0.5</v>
      </c>
      <c r="D518" s="3">
        <v>12</v>
      </c>
      <c r="E518" s="3">
        <v>21</v>
      </c>
      <c r="F518" s="3">
        <v>0.3</v>
      </c>
      <c r="G518" s="5">
        <v>0.3</v>
      </c>
      <c r="H518" s="3">
        <v>0.6</v>
      </c>
      <c r="I518" s="3">
        <v>1.55139</v>
      </c>
      <c r="J518" s="12">
        <f t="shared" si="24"/>
        <v>0.92916666666666659</v>
      </c>
      <c r="K518" s="4">
        <v>43759.5</v>
      </c>
      <c r="L518" s="3">
        <f t="shared" si="25"/>
        <v>21</v>
      </c>
      <c r="M518" s="3">
        <f t="shared" si="26"/>
        <v>12</v>
      </c>
      <c r="N518" s="3">
        <v>0</v>
      </c>
      <c r="O518" s="3">
        <v>2</v>
      </c>
      <c r="P518" s="3">
        <v>0</v>
      </c>
      <c r="Q518" s="3">
        <v>0</v>
      </c>
      <c r="R518" s="3"/>
      <c r="S518" s="3">
        <f>IF(ISBLANK(Table13[[#This Row],[T1]]),0,IF(Table13[[#This Row],[T1]]&gt;0,1,0))</f>
        <v>0</v>
      </c>
      <c r="T518" s="3">
        <f>IF(ISBLANK(Table13[[#This Row],[T2]]),0,IF(Table13[[#This Row],[T2]]&gt;0,1,0))</f>
        <v>0</v>
      </c>
      <c r="U518" s="3">
        <f>IF(ISBLANK(Table13[[#This Row],[T3]]),0,IF(Table13[[#This Row],[T3]]&gt;0,1,0))</f>
        <v>0</v>
      </c>
      <c r="V518" s="3">
        <f>IF(ISBLANK(Table13[[#This Row],[T4]]),0,IF(Table13[[#This Row],[T4]]&gt;0,1,0))</f>
        <v>0</v>
      </c>
      <c r="W518" s="25">
        <v>67</v>
      </c>
      <c r="X518" s="23">
        <v>21</v>
      </c>
      <c r="Y518" s="3">
        <v>0.6</v>
      </c>
      <c r="Z518" s="3"/>
      <c r="AB518" s="30">
        <v>488</v>
      </c>
      <c r="AC518" s="30">
        <v>1.7494210829713748</v>
      </c>
      <c r="AD518" s="30">
        <v>-1.0494210829713748</v>
      </c>
    </row>
    <row r="519" spans="1:30">
      <c r="A519" s="4">
        <v>43759.541666666664</v>
      </c>
      <c r="B519">
        <v>43759</v>
      </c>
      <c r="C519" s="3">
        <v>0.54166666666666663</v>
      </c>
      <c r="D519" s="3">
        <v>13</v>
      </c>
      <c r="E519" s="3">
        <v>21</v>
      </c>
      <c r="F519" s="3">
        <v>0.6</v>
      </c>
      <c r="G519" s="5">
        <v>0.4</v>
      </c>
      <c r="H519" s="3">
        <v>1</v>
      </c>
      <c r="I519" s="3">
        <v>1.55139</v>
      </c>
      <c r="J519" s="12">
        <f t="shared" si="24"/>
        <v>0.94166666666666654</v>
      </c>
      <c r="K519" s="4">
        <v>43759.541666666664</v>
      </c>
      <c r="L519" s="3">
        <f t="shared" si="25"/>
        <v>21</v>
      </c>
      <c r="M519" s="3">
        <f t="shared" si="26"/>
        <v>13</v>
      </c>
      <c r="N519" s="3">
        <v>0</v>
      </c>
      <c r="O519" s="3">
        <v>25</v>
      </c>
      <c r="P519" s="3">
        <v>0</v>
      </c>
      <c r="Q519" s="3">
        <v>0</v>
      </c>
      <c r="R519" s="3"/>
      <c r="S519" s="3">
        <f>IF(ISBLANK(Table13[[#This Row],[T1]]),0,IF(Table13[[#This Row],[T1]]&gt;0,1,0))</f>
        <v>0</v>
      </c>
      <c r="T519" s="3">
        <f>IF(ISBLANK(Table13[[#This Row],[T2]]),0,IF(Table13[[#This Row],[T2]]&gt;0,1,0))</f>
        <v>0</v>
      </c>
      <c r="U519" s="3">
        <f>IF(ISBLANK(Table13[[#This Row],[T3]]),0,IF(Table13[[#This Row],[T3]]&gt;0,1,0))</f>
        <v>0</v>
      </c>
      <c r="V519" s="3">
        <f>IF(ISBLANK(Table13[[#This Row],[T4]]),0,IF(Table13[[#This Row],[T4]]&gt;0,1,0))</f>
        <v>0</v>
      </c>
      <c r="W519" s="26">
        <v>70</v>
      </c>
      <c r="X519" s="22">
        <v>17</v>
      </c>
      <c r="Y519" s="3">
        <v>1</v>
      </c>
      <c r="Z519" s="3"/>
      <c r="AB519" s="30">
        <v>489</v>
      </c>
      <c r="AC519" s="30">
        <v>1.5831884744709299</v>
      </c>
      <c r="AD519" s="30">
        <v>-0.18318847447093001</v>
      </c>
    </row>
    <row r="520" spans="1:30">
      <c r="A520" s="4">
        <v>43759.583333333336</v>
      </c>
      <c r="B520">
        <v>43759</v>
      </c>
      <c r="C520" s="3">
        <v>0.58333333333333337</v>
      </c>
      <c r="D520" s="3">
        <v>14</v>
      </c>
      <c r="E520" s="3">
        <v>21</v>
      </c>
      <c r="F520" s="3">
        <v>0.4</v>
      </c>
      <c r="G520" s="5">
        <v>0.5</v>
      </c>
      <c r="H520" s="3">
        <v>0.9</v>
      </c>
      <c r="I520" s="3">
        <v>1.55139</v>
      </c>
      <c r="J520" s="12">
        <f t="shared" si="24"/>
        <v>0.92083333333333306</v>
      </c>
      <c r="K520" s="4">
        <v>43759.583333043978</v>
      </c>
      <c r="L520" s="3">
        <f t="shared" si="25"/>
        <v>21</v>
      </c>
      <c r="M520" s="3">
        <f t="shared" si="26"/>
        <v>14</v>
      </c>
      <c r="N520" s="3"/>
      <c r="O520" s="3"/>
      <c r="P520" s="3"/>
      <c r="Q520" s="3"/>
      <c r="R520" s="3"/>
      <c r="S520" s="3">
        <f>IF(ISBLANK(Table13[[#This Row],[T1]]),0,IF(Table13[[#This Row],[T1]]&gt;0,1,0))</f>
        <v>0</v>
      </c>
      <c r="T520" s="3">
        <f>IF(ISBLANK(Table13[[#This Row],[T2]]),0,IF(Table13[[#This Row],[T2]]&gt;0,1,0))</f>
        <v>0</v>
      </c>
      <c r="U520" s="3">
        <f>IF(ISBLANK(Table13[[#This Row],[T3]]),0,IF(Table13[[#This Row],[T3]]&gt;0,1,0))</f>
        <v>0</v>
      </c>
      <c r="V520" s="3">
        <f>IF(ISBLANK(Table13[[#This Row],[T4]]),0,IF(Table13[[#This Row],[T4]]&gt;0,1,0))</f>
        <v>0</v>
      </c>
      <c r="W520" s="25">
        <v>69</v>
      </c>
      <c r="X520" s="23">
        <v>17</v>
      </c>
      <c r="Y520" s="3">
        <v>0.9</v>
      </c>
      <c r="Z520" s="3"/>
      <c r="AB520" s="30">
        <v>490</v>
      </c>
      <c r="AC520" s="30">
        <v>1.5349329434762562</v>
      </c>
      <c r="AD520" s="30">
        <v>-1.1349329434762563</v>
      </c>
    </row>
    <row r="521" spans="1:30">
      <c r="A521" s="4">
        <v>43759.625</v>
      </c>
      <c r="B521">
        <v>43759</v>
      </c>
      <c r="C521" s="3">
        <v>0.625</v>
      </c>
      <c r="D521" s="3">
        <v>15</v>
      </c>
      <c r="E521" s="3">
        <v>21</v>
      </c>
      <c r="F521" s="3">
        <v>0.4</v>
      </c>
      <c r="G521" s="5">
        <v>1.4</v>
      </c>
      <c r="H521" s="3">
        <v>1.7999999999999998</v>
      </c>
      <c r="I521" s="3">
        <v>1.55139</v>
      </c>
      <c r="J521" s="12">
        <f t="shared" si="24"/>
        <v>0.90833333333333321</v>
      </c>
      <c r="K521" s="4">
        <v>43759.624999652777</v>
      </c>
      <c r="L521" s="3">
        <f t="shared" si="25"/>
        <v>21</v>
      </c>
      <c r="M521" s="3">
        <f t="shared" si="26"/>
        <v>15</v>
      </c>
      <c r="N521" s="3"/>
      <c r="O521" s="3"/>
      <c r="P521" s="3"/>
      <c r="Q521" s="3"/>
      <c r="R521" s="3"/>
      <c r="S521" s="3">
        <f>IF(ISBLANK(Table13[[#This Row],[T1]]),0,IF(Table13[[#This Row],[T1]]&gt;0,1,0))</f>
        <v>0</v>
      </c>
      <c r="T521" s="3">
        <f>IF(ISBLANK(Table13[[#This Row],[T2]]),0,IF(Table13[[#This Row],[T2]]&gt;0,1,0))</f>
        <v>0</v>
      </c>
      <c r="U521" s="3">
        <f>IF(ISBLANK(Table13[[#This Row],[T3]]),0,IF(Table13[[#This Row],[T3]]&gt;0,1,0))</f>
        <v>0</v>
      </c>
      <c r="V521" s="3">
        <f>IF(ISBLANK(Table13[[#This Row],[T4]]),0,IF(Table13[[#This Row],[T4]]&gt;0,1,0))</f>
        <v>0</v>
      </c>
      <c r="W521" s="26">
        <v>68</v>
      </c>
      <c r="X521" s="22">
        <v>17</v>
      </c>
      <c r="Y521" s="3">
        <v>1.7999999999999998</v>
      </c>
      <c r="Z521" s="3"/>
      <c r="AB521" s="30">
        <v>491</v>
      </c>
      <c r="AC521" s="30">
        <v>1.5349329434762562</v>
      </c>
      <c r="AD521" s="30">
        <v>-1.1349329434762563</v>
      </c>
    </row>
    <row r="522" spans="1:30">
      <c r="A522" s="4">
        <v>43759.666666666664</v>
      </c>
      <c r="B522">
        <v>43759</v>
      </c>
      <c r="C522" s="3">
        <v>0.66666666666666663</v>
      </c>
      <c r="D522" s="3">
        <v>16</v>
      </c>
      <c r="E522" s="3">
        <v>21</v>
      </c>
      <c r="F522" s="3">
        <v>0.4</v>
      </c>
      <c r="G522" s="5">
        <v>0.3</v>
      </c>
      <c r="H522" s="3">
        <v>0.7</v>
      </c>
      <c r="I522" s="3">
        <v>1.55139</v>
      </c>
      <c r="J522" s="12">
        <f t="shared" si="24"/>
        <v>0.9</v>
      </c>
      <c r="K522" s="4">
        <v>43759.666666261575</v>
      </c>
      <c r="L522" s="3">
        <f t="shared" si="25"/>
        <v>21</v>
      </c>
      <c r="M522" s="3">
        <f t="shared" si="26"/>
        <v>16</v>
      </c>
      <c r="N522" s="3"/>
      <c r="O522" s="3"/>
      <c r="P522" s="3"/>
      <c r="Q522" s="3"/>
      <c r="R522" s="3"/>
      <c r="S522" s="3">
        <f>IF(ISBLANK(Table13[[#This Row],[T1]]),0,IF(Table13[[#This Row],[T1]]&gt;0,1,0))</f>
        <v>0</v>
      </c>
      <c r="T522" s="3">
        <f>IF(ISBLANK(Table13[[#This Row],[T2]]),0,IF(Table13[[#This Row],[T2]]&gt;0,1,0))</f>
        <v>0</v>
      </c>
      <c r="U522" s="3">
        <f>IF(ISBLANK(Table13[[#This Row],[T3]]),0,IF(Table13[[#This Row],[T3]]&gt;0,1,0))</f>
        <v>0</v>
      </c>
      <c r="V522" s="3">
        <f>IF(ISBLANK(Table13[[#This Row],[T4]]),0,IF(Table13[[#This Row],[T4]]&gt;0,1,0))</f>
        <v>0</v>
      </c>
      <c r="W522" s="25">
        <v>67</v>
      </c>
      <c r="X522" s="23">
        <v>17</v>
      </c>
      <c r="Y522" s="3">
        <v>0.7</v>
      </c>
      <c r="Z522" s="3"/>
      <c r="AB522" s="30">
        <v>492</v>
      </c>
      <c r="AC522" s="30">
        <v>1.5725260384016682</v>
      </c>
      <c r="AD522" s="30">
        <v>0.52747396159833193</v>
      </c>
    </row>
    <row r="523" spans="1:30">
      <c r="A523" s="4">
        <v>43759.708333333336</v>
      </c>
      <c r="B523">
        <v>43759</v>
      </c>
      <c r="C523" s="3">
        <v>0.70833333333333337</v>
      </c>
      <c r="D523" s="3">
        <v>17</v>
      </c>
      <c r="E523" s="3">
        <v>21</v>
      </c>
      <c r="F523" s="3">
        <v>0.2</v>
      </c>
      <c r="G523" s="5">
        <v>0.3</v>
      </c>
      <c r="H523" s="3">
        <v>0.5</v>
      </c>
      <c r="I523" s="3">
        <v>1.55139</v>
      </c>
      <c r="J523" s="12">
        <f t="shared" si="24"/>
        <v>0.90416666666666679</v>
      </c>
      <c r="K523" s="4">
        <v>43759.708332870374</v>
      </c>
      <c r="L523" s="3">
        <f t="shared" si="25"/>
        <v>21</v>
      </c>
      <c r="M523" s="3">
        <f t="shared" si="26"/>
        <v>17</v>
      </c>
      <c r="N523" s="3"/>
      <c r="O523" s="3"/>
      <c r="P523" s="3"/>
      <c r="Q523" s="3"/>
      <c r="R523" s="3"/>
      <c r="S523" s="3">
        <f>IF(ISBLANK(Table13[[#This Row],[T1]]),0,IF(Table13[[#This Row],[T1]]&gt;0,1,0))</f>
        <v>0</v>
      </c>
      <c r="T523" s="3">
        <f>IF(ISBLANK(Table13[[#This Row],[T2]]),0,IF(Table13[[#This Row],[T2]]&gt;0,1,0))</f>
        <v>0</v>
      </c>
      <c r="U523" s="3">
        <f>IF(ISBLANK(Table13[[#This Row],[T3]]),0,IF(Table13[[#This Row],[T3]]&gt;0,1,0))</f>
        <v>1</v>
      </c>
      <c r="V523" s="3">
        <f>IF(ISBLANK(Table13[[#This Row],[T4]]),0,IF(Table13[[#This Row],[T4]]&gt;0,1,0))</f>
        <v>0</v>
      </c>
      <c r="W523" s="26">
        <v>63</v>
      </c>
      <c r="X523" s="22">
        <v>17</v>
      </c>
      <c r="Y523" s="3">
        <v>0.5</v>
      </c>
      <c r="Z523" s="3"/>
      <c r="AB523" s="30">
        <v>493</v>
      </c>
      <c r="AC523" s="30">
        <v>1.5349329434762562</v>
      </c>
      <c r="AD523" s="30">
        <v>-1.1349329434762563</v>
      </c>
    </row>
    <row r="524" spans="1:30">
      <c r="A524" s="4">
        <v>43759.75</v>
      </c>
      <c r="B524">
        <v>43759</v>
      </c>
      <c r="C524" s="3">
        <v>0.75</v>
      </c>
      <c r="D524" s="3">
        <v>18</v>
      </c>
      <c r="E524" s="3">
        <v>21</v>
      </c>
      <c r="F524" s="3">
        <v>0.2</v>
      </c>
      <c r="G524" s="5">
        <v>1.4</v>
      </c>
      <c r="H524" s="3">
        <v>1.5999999999999999</v>
      </c>
      <c r="I524" s="3">
        <v>1.55139</v>
      </c>
      <c r="J524" s="12">
        <f t="shared" si="24"/>
        <v>0.91666666666666685</v>
      </c>
      <c r="K524" s="4">
        <v>43759.749999479165</v>
      </c>
      <c r="L524" s="3">
        <f t="shared" si="25"/>
        <v>21</v>
      </c>
      <c r="M524" s="3">
        <f t="shared" si="26"/>
        <v>18</v>
      </c>
      <c r="N524" s="3">
        <v>0</v>
      </c>
      <c r="O524" s="3">
        <v>0</v>
      </c>
      <c r="P524" s="3">
        <v>16</v>
      </c>
      <c r="Q524" s="3">
        <v>0</v>
      </c>
      <c r="R524" s="3"/>
      <c r="S524" s="3">
        <f>IF(ISBLANK(Table13[[#This Row],[T1]]),0,IF(Table13[[#This Row],[T1]]&gt;0,1,0))</f>
        <v>1</v>
      </c>
      <c r="T524" s="3">
        <f>IF(ISBLANK(Table13[[#This Row],[T2]]),0,IF(Table13[[#This Row],[T2]]&gt;0,1,0))</f>
        <v>1</v>
      </c>
      <c r="U524" s="3">
        <f>IF(ISBLANK(Table13[[#This Row],[T3]]),0,IF(Table13[[#This Row],[T3]]&gt;0,1,0))</f>
        <v>1</v>
      </c>
      <c r="V524" s="3">
        <f>IF(ISBLANK(Table13[[#This Row],[T4]]),0,IF(Table13[[#This Row],[T4]]&gt;0,1,0))</f>
        <v>0</v>
      </c>
      <c r="W524" s="25">
        <v>61</v>
      </c>
      <c r="X524" s="23">
        <v>11</v>
      </c>
      <c r="Y524" s="3">
        <v>1.5999999999999999</v>
      </c>
      <c r="Z524" s="3"/>
      <c r="AB524" s="30">
        <v>494</v>
      </c>
      <c r="AC524" s="30">
        <v>1.5242705074069944</v>
      </c>
      <c r="AD524" s="30">
        <v>-2.4270507406994435E-2</v>
      </c>
    </row>
    <row r="525" spans="1:30">
      <c r="A525" s="4">
        <v>43759.791666666664</v>
      </c>
      <c r="B525">
        <v>43759</v>
      </c>
      <c r="C525" s="3">
        <v>0.79166666666666663</v>
      </c>
      <c r="D525" s="3">
        <v>19</v>
      </c>
      <c r="E525" s="3">
        <v>21</v>
      </c>
      <c r="F525" s="3">
        <v>0.7</v>
      </c>
      <c r="G525" s="5">
        <v>0.5</v>
      </c>
      <c r="H525" s="3">
        <v>1.2</v>
      </c>
      <c r="I525" s="3">
        <v>1.55139</v>
      </c>
      <c r="J525" s="12">
        <f t="shared" si="24"/>
        <v>0.87916666666666676</v>
      </c>
      <c r="K525" s="4">
        <v>43759.791666666664</v>
      </c>
      <c r="L525" s="3">
        <f t="shared" si="25"/>
        <v>21</v>
      </c>
      <c r="M525" s="3">
        <f t="shared" si="26"/>
        <v>19</v>
      </c>
      <c r="N525" s="3">
        <v>0</v>
      </c>
      <c r="O525" s="3">
        <v>0</v>
      </c>
      <c r="P525" s="3">
        <v>57</v>
      </c>
      <c r="Q525" s="3">
        <v>0</v>
      </c>
      <c r="R525" s="3"/>
      <c r="S525" s="3">
        <f>IF(ISBLANK(Table13[[#This Row],[T1]]),0,IF(Table13[[#This Row],[T1]]&gt;0,1,0))</f>
        <v>1</v>
      </c>
      <c r="T525" s="3">
        <f>IF(ISBLANK(Table13[[#This Row],[T2]]),0,IF(Table13[[#This Row],[T2]]&gt;0,1,0))</f>
        <v>1</v>
      </c>
      <c r="U525" s="3">
        <f>IF(ISBLANK(Table13[[#This Row],[T3]]),0,IF(Table13[[#This Row],[T3]]&gt;0,1,0))</f>
        <v>1</v>
      </c>
      <c r="V525" s="3">
        <f>IF(ISBLANK(Table13[[#This Row],[T4]]),0,IF(Table13[[#This Row],[T4]]&gt;0,1,0))</f>
        <v>0</v>
      </c>
      <c r="W525" s="26">
        <v>61</v>
      </c>
      <c r="X525" s="22">
        <v>11</v>
      </c>
      <c r="Y525" s="3">
        <v>1.2</v>
      </c>
      <c r="Z525" s="3"/>
      <c r="AB525" s="30">
        <v>495</v>
      </c>
      <c r="AC525" s="30">
        <v>1.4760149764123207</v>
      </c>
      <c r="AD525" s="30">
        <v>3.6239850235876787</v>
      </c>
    </row>
    <row r="526" spans="1:30">
      <c r="A526" s="4">
        <v>43759.833333333336</v>
      </c>
      <c r="B526">
        <v>43759</v>
      </c>
      <c r="C526" s="3">
        <v>0.83333333333333337</v>
      </c>
      <c r="D526" s="3">
        <v>20</v>
      </c>
      <c r="E526" s="3">
        <v>21</v>
      </c>
      <c r="F526" s="3">
        <v>0.3</v>
      </c>
      <c r="G526" s="5">
        <v>0.5</v>
      </c>
      <c r="H526" s="3">
        <v>0.8</v>
      </c>
      <c r="I526" s="3">
        <v>1.55139</v>
      </c>
      <c r="J526" s="12">
        <f t="shared" si="24"/>
        <v>0.85416666666666663</v>
      </c>
      <c r="K526" s="4">
        <v>43759.833333333336</v>
      </c>
      <c r="L526" s="3">
        <f t="shared" si="25"/>
        <v>21</v>
      </c>
      <c r="M526" s="3">
        <f t="shared" si="26"/>
        <v>20</v>
      </c>
      <c r="N526" s="3">
        <v>0</v>
      </c>
      <c r="O526" s="3">
        <v>0</v>
      </c>
      <c r="P526" s="3">
        <v>50</v>
      </c>
      <c r="Q526" s="3">
        <v>0</v>
      </c>
      <c r="R526" s="3"/>
      <c r="S526" s="3">
        <f>IF(ISBLANK(Table13[[#This Row],[T1]]),0,IF(Table13[[#This Row],[T1]]&gt;0,1,0))</f>
        <v>1</v>
      </c>
      <c r="T526" s="3">
        <f>IF(ISBLANK(Table13[[#This Row],[T2]]),0,IF(Table13[[#This Row],[T2]]&gt;0,1,0))</f>
        <v>1</v>
      </c>
      <c r="U526" s="3">
        <f>IF(ISBLANK(Table13[[#This Row],[T3]]),0,IF(Table13[[#This Row],[T3]]&gt;0,1,0))</f>
        <v>1</v>
      </c>
      <c r="V526" s="3">
        <f>IF(ISBLANK(Table13[[#This Row],[T4]]),0,IF(Table13[[#This Row],[T4]]&gt;0,1,0))</f>
        <v>0</v>
      </c>
      <c r="W526" s="25">
        <v>60</v>
      </c>
      <c r="X526" s="23">
        <v>11</v>
      </c>
      <c r="Y526" s="3">
        <v>0.8</v>
      </c>
      <c r="Z526" s="3"/>
      <c r="AB526" s="30">
        <v>496</v>
      </c>
      <c r="AC526" s="30">
        <v>1.5136080713377325</v>
      </c>
      <c r="AD526" s="30">
        <v>1.5863919286622676</v>
      </c>
    </row>
    <row r="527" spans="1:30">
      <c r="A527" s="4">
        <v>43759.875</v>
      </c>
      <c r="B527">
        <v>43759</v>
      </c>
      <c r="C527" s="3">
        <v>0.875</v>
      </c>
      <c r="D527" s="3">
        <v>21</v>
      </c>
      <c r="E527" s="3">
        <v>21</v>
      </c>
      <c r="F527" s="3">
        <v>0.3</v>
      </c>
      <c r="G527" s="5">
        <v>0.5</v>
      </c>
      <c r="H527" s="3">
        <v>0.8</v>
      </c>
      <c r="I527" s="3">
        <v>1.55139</v>
      </c>
      <c r="J527" s="12">
        <f t="shared" si="24"/>
        <v>0.85416666666666663</v>
      </c>
      <c r="K527" s="4">
        <v>43759.875</v>
      </c>
      <c r="L527" s="3">
        <f t="shared" si="25"/>
        <v>21</v>
      </c>
      <c r="M527" s="3">
        <f t="shared" si="26"/>
        <v>21</v>
      </c>
      <c r="N527" s="3">
        <v>0</v>
      </c>
      <c r="O527" s="3">
        <v>44</v>
      </c>
      <c r="P527" s="3">
        <v>58</v>
      </c>
      <c r="Q527" s="3">
        <v>0</v>
      </c>
      <c r="R527" s="3"/>
      <c r="S527" s="3">
        <f>IF(ISBLANK(Table13[[#This Row],[T1]]),0,IF(Table13[[#This Row],[T1]]&gt;0,1,0))</f>
        <v>1</v>
      </c>
      <c r="T527" s="3">
        <f>IF(ISBLANK(Table13[[#This Row],[T2]]),0,IF(Table13[[#This Row],[T2]]&gt;0,1,0))</f>
        <v>1</v>
      </c>
      <c r="U527" s="3">
        <f>IF(ISBLANK(Table13[[#This Row],[T3]]),0,IF(Table13[[#This Row],[T3]]&gt;0,1,0))</f>
        <v>1</v>
      </c>
      <c r="V527" s="3">
        <f>IF(ISBLANK(Table13[[#This Row],[T4]]),0,IF(Table13[[#This Row],[T4]]&gt;0,1,0))</f>
        <v>0</v>
      </c>
      <c r="W527" s="26">
        <v>60</v>
      </c>
      <c r="X527" s="22">
        <v>13</v>
      </c>
      <c r="Y527" s="3">
        <v>0.8</v>
      </c>
      <c r="Z527" s="3"/>
      <c r="AB527" s="30">
        <v>497</v>
      </c>
      <c r="AC527" s="30">
        <v>1.4866774124815827</v>
      </c>
      <c r="AD527" s="30">
        <v>1.1133225875184174</v>
      </c>
    </row>
    <row r="528" spans="1:30">
      <c r="A528" s="4">
        <v>43759.916666666664</v>
      </c>
      <c r="B528">
        <v>43759</v>
      </c>
      <c r="C528" s="3">
        <v>0.91666666666666663</v>
      </c>
      <c r="D528" s="3">
        <v>22</v>
      </c>
      <c r="E528" s="3">
        <v>21</v>
      </c>
      <c r="F528" s="3">
        <v>0.2</v>
      </c>
      <c r="G528" s="5">
        <v>0.3</v>
      </c>
      <c r="H528" s="3">
        <v>0.5</v>
      </c>
      <c r="I528" s="3">
        <v>1.55139</v>
      </c>
      <c r="J528" s="12">
        <f t="shared" si="24"/>
        <v>0.89166666666666661</v>
      </c>
      <c r="K528" s="4">
        <v>43759.916666666664</v>
      </c>
      <c r="L528" s="3">
        <f t="shared" si="25"/>
        <v>21</v>
      </c>
      <c r="M528" s="3">
        <f t="shared" si="26"/>
        <v>22</v>
      </c>
      <c r="N528" s="3">
        <v>10</v>
      </c>
      <c r="O528" s="3">
        <v>55</v>
      </c>
      <c r="P528" s="3">
        <v>58</v>
      </c>
      <c r="Q528" s="3">
        <v>0</v>
      </c>
      <c r="R528" s="3"/>
      <c r="S528" s="3">
        <f>IF(ISBLANK(Table13[[#This Row],[T1]]),0,IF(Table13[[#This Row],[T1]]&gt;0,1,0))</f>
        <v>1</v>
      </c>
      <c r="T528" s="3">
        <f>IF(ISBLANK(Table13[[#This Row],[T2]]),0,IF(Table13[[#This Row],[T2]]&gt;0,1,0))</f>
        <v>1</v>
      </c>
      <c r="U528" s="3">
        <f>IF(ISBLANK(Table13[[#This Row],[T3]]),0,IF(Table13[[#This Row],[T3]]&gt;0,1,0))</f>
        <v>1</v>
      </c>
      <c r="V528" s="3">
        <f>IF(ISBLANK(Table13[[#This Row],[T4]]),0,IF(Table13[[#This Row],[T4]]&gt;0,1,0))</f>
        <v>0</v>
      </c>
      <c r="W528" s="25">
        <v>60</v>
      </c>
      <c r="X528" s="23">
        <v>13</v>
      </c>
      <c r="Y528" s="3">
        <v>0.5</v>
      </c>
      <c r="Z528" s="3"/>
      <c r="AB528" s="30">
        <v>498</v>
      </c>
      <c r="AC528" s="30">
        <v>1.5603927635935235</v>
      </c>
      <c r="AD528" s="30">
        <v>1.5396072364064761</v>
      </c>
    </row>
    <row r="529" spans="1:30">
      <c r="A529" s="4">
        <v>43759.958333333336</v>
      </c>
      <c r="B529">
        <v>43759</v>
      </c>
      <c r="C529" s="3">
        <v>0.95833333333333337</v>
      </c>
      <c r="D529" s="3">
        <v>23</v>
      </c>
      <c r="E529" s="3">
        <v>21</v>
      </c>
      <c r="F529" s="3">
        <v>0.2</v>
      </c>
      <c r="G529" s="5">
        <v>0.3</v>
      </c>
      <c r="H529" s="3">
        <v>0.5</v>
      </c>
      <c r="I529" s="3">
        <v>1.55139</v>
      </c>
      <c r="J529" s="12">
        <f t="shared" si="24"/>
        <v>0.96666666666666667</v>
      </c>
      <c r="K529" s="4">
        <v>43759.958333333336</v>
      </c>
      <c r="L529" s="3">
        <f t="shared" si="25"/>
        <v>21</v>
      </c>
      <c r="M529" s="3">
        <f t="shared" si="26"/>
        <v>23</v>
      </c>
      <c r="N529" s="3">
        <v>57</v>
      </c>
      <c r="O529" s="3">
        <v>55</v>
      </c>
      <c r="P529" s="3">
        <v>57</v>
      </c>
      <c r="Q529" s="3">
        <v>0</v>
      </c>
      <c r="R529" s="3"/>
      <c r="S529" s="3">
        <f>IF(ISBLANK(Table13[[#This Row],[T1]]),0,IF(Table13[[#This Row],[T1]]&gt;0,1,0))</f>
        <v>1</v>
      </c>
      <c r="T529" s="3">
        <f>IF(ISBLANK(Table13[[#This Row],[T2]]),0,IF(Table13[[#This Row],[T2]]&gt;0,1,0))</f>
        <v>1</v>
      </c>
      <c r="U529" s="3">
        <f>IF(ISBLANK(Table13[[#This Row],[T3]]),0,IF(Table13[[#This Row],[T3]]&gt;0,1,0))</f>
        <v>1</v>
      </c>
      <c r="V529" s="3">
        <f>IF(ISBLANK(Table13[[#This Row],[T4]]),0,IF(Table13[[#This Row],[T4]]&gt;0,1,0))</f>
        <v>0</v>
      </c>
      <c r="W529" s="26">
        <v>59</v>
      </c>
      <c r="X529" s="22">
        <v>13</v>
      </c>
      <c r="Y529" s="3">
        <v>0.5</v>
      </c>
      <c r="Z529" s="3"/>
      <c r="AB529" s="30">
        <v>499</v>
      </c>
      <c r="AC529" s="30">
        <v>1.4977376053845037</v>
      </c>
      <c r="AD529" s="30">
        <v>0.70226239461549644</v>
      </c>
    </row>
    <row r="530" spans="1:30">
      <c r="A530" s="4">
        <v>43760</v>
      </c>
      <c r="B530">
        <v>43760</v>
      </c>
      <c r="C530" s="3">
        <v>0</v>
      </c>
      <c r="D530" s="3">
        <v>0</v>
      </c>
      <c r="E530" s="3">
        <v>22</v>
      </c>
      <c r="F530" s="3">
        <v>0.3</v>
      </c>
      <c r="G530" s="5">
        <v>0.2</v>
      </c>
      <c r="H530" s="3">
        <v>0.5</v>
      </c>
      <c r="I530" s="3">
        <v>1.55139</v>
      </c>
      <c r="J530" s="12">
        <f t="shared" si="24"/>
        <v>0.97499999999999998</v>
      </c>
      <c r="K530" s="4">
        <v>43760</v>
      </c>
      <c r="L530" s="3">
        <f t="shared" si="25"/>
        <v>22</v>
      </c>
      <c r="M530" s="3">
        <f t="shared" si="26"/>
        <v>0</v>
      </c>
      <c r="N530" s="3">
        <v>58</v>
      </c>
      <c r="O530" s="3">
        <v>58</v>
      </c>
      <c r="P530" s="3">
        <v>58</v>
      </c>
      <c r="Q530" s="3">
        <v>0</v>
      </c>
      <c r="R530" s="3"/>
      <c r="S530" s="3">
        <f>IF(ISBLANK(Table13[[#This Row],[T1]]),0,IF(Table13[[#This Row],[T1]]&gt;0,1,0))</f>
        <v>1</v>
      </c>
      <c r="T530" s="3">
        <f>IF(ISBLANK(Table13[[#This Row],[T2]]),0,IF(Table13[[#This Row],[T2]]&gt;0,1,0))</f>
        <v>1</v>
      </c>
      <c r="U530" s="3">
        <f>IF(ISBLANK(Table13[[#This Row],[T3]]),0,IF(Table13[[#This Row],[T3]]&gt;0,1,0))</f>
        <v>1</v>
      </c>
      <c r="V530" s="3">
        <f>IF(ISBLANK(Table13[[#This Row],[T4]]),0,IF(Table13[[#This Row],[T4]]&gt;0,1,0))</f>
        <v>0</v>
      </c>
      <c r="W530" s="25">
        <v>59</v>
      </c>
      <c r="X530" s="23">
        <v>13</v>
      </c>
      <c r="Y530" s="3">
        <v>0.5</v>
      </c>
      <c r="Z530" s="3"/>
      <c r="AB530" s="30">
        <v>500</v>
      </c>
      <c r="AC530" s="30">
        <v>1.4240222542725629</v>
      </c>
      <c r="AD530" s="30">
        <v>-2.4022254272562993E-2</v>
      </c>
    </row>
    <row r="531" spans="1:30">
      <c r="A531" s="4">
        <v>43760.041666666664</v>
      </c>
      <c r="B531">
        <v>43760</v>
      </c>
      <c r="C531" s="3">
        <v>4.1666666666666664E-2</v>
      </c>
      <c r="D531" s="3">
        <v>1</v>
      </c>
      <c r="E531" s="3">
        <v>22</v>
      </c>
      <c r="F531" s="3">
        <v>0.4</v>
      </c>
      <c r="G531" s="5">
        <v>0.2</v>
      </c>
      <c r="H531" s="3">
        <v>0.60000000000000009</v>
      </c>
      <c r="I531" s="3">
        <v>1.55139</v>
      </c>
      <c r="J531" s="12">
        <f t="shared" si="24"/>
        <v>0.97083333333333321</v>
      </c>
      <c r="K531" s="4">
        <v>43760.041666666664</v>
      </c>
      <c r="L531" s="3">
        <f t="shared" si="25"/>
        <v>22</v>
      </c>
      <c r="M531" s="3">
        <f t="shared" si="26"/>
        <v>1</v>
      </c>
      <c r="N531" s="3">
        <v>58</v>
      </c>
      <c r="O531" s="3">
        <v>58</v>
      </c>
      <c r="P531" s="3">
        <v>58</v>
      </c>
      <c r="Q531" s="3">
        <v>0</v>
      </c>
      <c r="R531" s="3"/>
      <c r="S531" s="3">
        <f>IF(ISBLANK(Table13[[#This Row],[T1]]),0,IF(Table13[[#This Row],[T1]]&gt;0,1,0))</f>
        <v>1</v>
      </c>
      <c r="T531" s="3">
        <f>IF(ISBLANK(Table13[[#This Row],[T2]]),0,IF(Table13[[#This Row],[T2]]&gt;0,1,0))</f>
        <v>1</v>
      </c>
      <c r="U531" s="3">
        <f>IF(ISBLANK(Table13[[#This Row],[T3]]),0,IF(Table13[[#This Row],[T3]]&gt;0,1,0))</f>
        <v>1</v>
      </c>
      <c r="V531" s="3">
        <f>IF(ISBLANK(Table13[[#This Row],[T4]]),0,IF(Table13[[#This Row],[T4]]&gt;0,1,0))</f>
        <v>0</v>
      </c>
      <c r="W531" s="26">
        <v>59</v>
      </c>
      <c r="X531" s="22">
        <v>13</v>
      </c>
      <c r="Y531" s="3">
        <v>0.60000000000000009</v>
      </c>
      <c r="Z531" s="3"/>
      <c r="AB531" s="30">
        <v>501</v>
      </c>
      <c r="AC531" s="30">
        <v>1.4240222542725629</v>
      </c>
      <c r="AD531" s="30">
        <v>2.3759777457274374</v>
      </c>
    </row>
    <row r="532" spans="1:30">
      <c r="A532" s="4">
        <v>43760.083333333336</v>
      </c>
      <c r="B532">
        <v>43760</v>
      </c>
      <c r="C532" s="3">
        <v>8.3333333333333329E-2</v>
      </c>
      <c r="D532" s="3">
        <v>2</v>
      </c>
      <c r="E532" s="3">
        <v>22</v>
      </c>
      <c r="F532" s="3">
        <v>1</v>
      </c>
      <c r="G532" s="5">
        <v>0.4</v>
      </c>
      <c r="H532" s="3">
        <v>1.4</v>
      </c>
      <c r="I532" s="3">
        <v>1.55139</v>
      </c>
      <c r="J532" s="12">
        <f t="shared" si="24"/>
        <v>1.0125</v>
      </c>
      <c r="K532" s="4">
        <v>43760.083333333336</v>
      </c>
      <c r="L532" s="3">
        <f t="shared" si="25"/>
        <v>22</v>
      </c>
      <c r="M532" s="3">
        <f t="shared" si="26"/>
        <v>2</v>
      </c>
      <c r="N532" s="3">
        <v>58</v>
      </c>
      <c r="O532" s="3">
        <v>58</v>
      </c>
      <c r="P532" s="3">
        <v>58</v>
      </c>
      <c r="Q532" s="3">
        <v>0</v>
      </c>
      <c r="R532" s="3"/>
      <c r="S532" s="3">
        <f>IF(ISBLANK(Table13[[#This Row],[T1]]),0,IF(Table13[[#This Row],[T1]]&gt;0,1,0))</f>
        <v>1</v>
      </c>
      <c r="T532" s="3">
        <f>IF(ISBLANK(Table13[[#This Row],[T2]]),0,IF(Table13[[#This Row],[T2]]&gt;0,1,0))</f>
        <v>1</v>
      </c>
      <c r="U532" s="3">
        <f>IF(ISBLANK(Table13[[#This Row],[T3]]),0,IF(Table13[[#This Row],[T3]]&gt;0,1,0))</f>
        <v>1</v>
      </c>
      <c r="V532" s="3">
        <f>IF(ISBLANK(Table13[[#This Row],[T4]]),0,IF(Table13[[#This Row],[T4]]&gt;0,1,0))</f>
        <v>0</v>
      </c>
      <c r="W532" s="25">
        <v>59</v>
      </c>
      <c r="X532" s="23">
        <v>13</v>
      </c>
      <c r="Y532" s="3">
        <v>1.4</v>
      </c>
      <c r="Z532" s="3"/>
      <c r="AB532" s="30">
        <v>502</v>
      </c>
      <c r="AC532" s="30">
        <v>1.4619894035942989</v>
      </c>
      <c r="AD532" s="30">
        <v>0.73801059640570132</v>
      </c>
    </row>
    <row r="533" spans="1:30">
      <c r="A533" s="4">
        <v>43760.125</v>
      </c>
      <c r="B533">
        <v>43760</v>
      </c>
      <c r="C533" s="3">
        <v>0.125</v>
      </c>
      <c r="D533" s="3">
        <v>3</v>
      </c>
      <c r="E533" s="3">
        <v>22</v>
      </c>
      <c r="F533" s="3">
        <v>0.2</v>
      </c>
      <c r="G533" s="5">
        <v>0.4</v>
      </c>
      <c r="H533" s="3">
        <v>0.60000000000000009</v>
      </c>
      <c r="I533" s="3">
        <v>1.55139</v>
      </c>
      <c r="J533" s="12">
        <f t="shared" si="24"/>
        <v>0.97083333333333321</v>
      </c>
      <c r="K533" s="4">
        <v>43760.125</v>
      </c>
      <c r="L533" s="3">
        <f t="shared" si="25"/>
        <v>22</v>
      </c>
      <c r="M533" s="3">
        <f t="shared" si="26"/>
        <v>3</v>
      </c>
      <c r="N533" s="3">
        <v>57</v>
      </c>
      <c r="O533" s="3">
        <v>57</v>
      </c>
      <c r="P533" s="3">
        <v>57</v>
      </c>
      <c r="Q533" s="3">
        <v>0</v>
      </c>
      <c r="R533" s="3"/>
      <c r="S533" s="3">
        <f>IF(ISBLANK(Table13[[#This Row],[T1]]),0,IF(Table13[[#This Row],[T1]]&gt;0,1,0))</f>
        <v>1</v>
      </c>
      <c r="T533" s="3">
        <f>IF(ISBLANK(Table13[[#This Row],[T2]]),0,IF(Table13[[#This Row],[T2]]&gt;0,1,0))</f>
        <v>1</v>
      </c>
      <c r="U533" s="3">
        <f>IF(ISBLANK(Table13[[#This Row],[T3]]),0,IF(Table13[[#This Row],[T3]]&gt;0,1,0))</f>
        <v>1</v>
      </c>
      <c r="V533" s="3">
        <f>IF(ISBLANK(Table13[[#This Row],[T4]]),0,IF(Table13[[#This Row],[T4]]&gt;0,1,0))</f>
        <v>0</v>
      </c>
      <c r="W533" s="26">
        <v>59</v>
      </c>
      <c r="X533" s="22">
        <v>13</v>
      </c>
      <c r="Y533" s="3">
        <v>0.60000000000000009</v>
      </c>
      <c r="Z533" s="3"/>
      <c r="AB533" s="30">
        <v>503</v>
      </c>
      <c r="AC533" s="30">
        <v>1.4726518396635606</v>
      </c>
      <c r="AD533" s="30">
        <v>-0.27265183966356066</v>
      </c>
    </row>
    <row r="534" spans="1:30">
      <c r="A534" s="4">
        <v>43760.166666666664</v>
      </c>
      <c r="B534">
        <v>43760</v>
      </c>
      <c r="C534" s="3">
        <v>0.16666666666666666</v>
      </c>
      <c r="D534" s="3">
        <v>4</v>
      </c>
      <c r="E534" s="3">
        <v>22</v>
      </c>
      <c r="F534" s="3">
        <v>0.2</v>
      </c>
      <c r="G534" s="5">
        <v>0.2</v>
      </c>
      <c r="H534" s="3">
        <v>0.4</v>
      </c>
      <c r="I534" s="3">
        <v>1.55139</v>
      </c>
      <c r="J534" s="12">
        <f t="shared" si="24"/>
        <v>0.96249999999999991</v>
      </c>
      <c r="K534" s="4">
        <v>43760.166666666664</v>
      </c>
      <c r="L534" s="3">
        <f t="shared" si="25"/>
        <v>22</v>
      </c>
      <c r="M534" s="3">
        <f t="shared" si="26"/>
        <v>4</v>
      </c>
      <c r="N534" s="3">
        <v>58</v>
      </c>
      <c r="O534" s="3">
        <v>58</v>
      </c>
      <c r="P534" s="3">
        <v>58</v>
      </c>
      <c r="Q534" s="3">
        <v>0</v>
      </c>
      <c r="R534" s="3"/>
      <c r="S534" s="3">
        <f>IF(ISBLANK(Table13[[#This Row],[T1]]),0,IF(Table13[[#This Row],[T1]]&gt;0,1,0))</f>
        <v>1</v>
      </c>
      <c r="T534" s="3">
        <f>IF(ISBLANK(Table13[[#This Row],[T2]]),0,IF(Table13[[#This Row],[T2]]&gt;0,1,0))</f>
        <v>1</v>
      </c>
      <c r="U534" s="3">
        <f>IF(ISBLANK(Table13[[#This Row],[T3]]),0,IF(Table13[[#This Row],[T3]]&gt;0,1,0))</f>
        <v>1</v>
      </c>
      <c r="V534" s="3">
        <f>IF(ISBLANK(Table13[[#This Row],[T4]]),0,IF(Table13[[#This Row],[T4]]&gt;0,1,0))</f>
        <v>0</v>
      </c>
      <c r="W534" s="25">
        <v>59</v>
      </c>
      <c r="X534" s="23">
        <v>13</v>
      </c>
      <c r="Y534" s="3">
        <v>0.4</v>
      </c>
      <c r="Z534" s="3"/>
      <c r="AB534" s="30">
        <v>504</v>
      </c>
      <c r="AC534" s="30">
        <v>1.4726518396635606</v>
      </c>
      <c r="AD534" s="30">
        <v>0.72734816033643956</v>
      </c>
    </row>
    <row r="535" spans="1:30">
      <c r="A535" s="4">
        <v>43760.208333333336</v>
      </c>
      <c r="B535">
        <v>43760</v>
      </c>
      <c r="C535" s="3">
        <v>0.20833333333333334</v>
      </c>
      <c r="D535" s="3">
        <v>5</v>
      </c>
      <c r="E535" s="3">
        <v>22</v>
      </c>
      <c r="F535" s="3">
        <v>0.2</v>
      </c>
      <c r="G535" s="5">
        <v>0.6</v>
      </c>
      <c r="H535" s="3">
        <v>0.8</v>
      </c>
      <c r="I535" s="3">
        <v>1.55139</v>
      </c>
      <c r="J535" s="12">
        <f t="shared" si="24"/>
        <v>0.96249999999999991</v>
      </c>
      <c r="K535" s="4">
        <v>43760.208333333336</v>
      </c>
      <c r="L535" s="3">
        <f t="shared" si="25"/>
        <v>22</v>
      </c>
      <c r="M535" s="3">
        <f t="shared" si="26"/>
        <v>5</v>
      </c>
      <c r="N535" s="3">
        <v>58</v>
      </c>
      <c r="O535" s="3">
        <v>55</v>
      </c>
      <c r="P535" s="3">
        <v>58</v>
      </c>
      <c r="Q535" s="3">
        <v>0</v>
      </c>
      <c r="R535" s="3"/>
      <c r="S535" s="3">
        <f>IF(ISBLANK(Table13[[#This Row],[T1]]),0,IF(Table13[[#This Row],[T1]]&gt;0,1,0))</f>
        <v>1</v>
      </c>
      <c r="T535" s="3">
        <f>IF(ISBLANK(Table13[[#This Row],[T2]]),0,IF(Table13[[#This Row],[T2]]&gt;0,1,0))</f>
        <v>1</v>
      </c>
      <c r="U535" s="3">
        <f>IF(ISBLANK(Table13[[#This Row],[T3]]),0,IF(Table13[[#This Row],[T3]]&gt;0,1,0))</f>
        <v>1</v>
      </c>
      <c r="V535" s="3">
        <f>IF(ISBLANK(Table13[[#This Row],[T4]]),0,IF(Table13[[#This Row],[T4]]&gt;0,1,0))</f>
        <v>0</v>
      </c>
      <c r="W535" s="26">
        <v>59</v>
      </c>
      <c r="X535" s="22">
        <v>9</v>
      </c>
      <c r="Y535" s="3">
        <v>0.8</v>
      </c>
      <c r="Z535" s="3"/>
      <c r="AB535" s="30">
        <v>505</v>
      </c>
      <c r="AC535" s="30">
        <v>1.4726518396635606</v>
      </c>
      <c r="AD535" s="30">
        <v>-0.77265183966356066</v>
      </c>
    </row>
    <row r="536" spans="1:30">
      <c r="A536" s="4">
        <v>43760.25</v>
      </c>
      <c r="B536">
        <v>43760</v>
      </c>
      <c r="C536" s="3">
        <v>0.25</v>
      </c>
      <c r="D536" s="3">
        <v>6</v>
      </c>
      <c r="E536" s="3">
        <v>22</v>
      </c>
      <c r="F536" s="3">
        <v>0.3</v>
      </c>
      <c r="G536" s="5">
        <v>1</v>
      </c>
      <c r="H536" s="3">
        <v>1.3</v>
      </c>
      <c r="I536" s="3">
        <v>1.55139</v>
      </c>
      <c r="J536" s="12">
        <f t="shared" si="24"/>
        <v>0.94583333333333319</v>
      </c>
      <c r="K536" s="4">
        <v>43760.25</v>
      </c>
      <c r="L536" s="3">
        <f t="shared" si="25"/>
        <v>22</v>
      </c>
      <c r="M536" s="3">
        <f t="shared" si="26"/>
        <v>6</v>
      </c>
      <c r="N536" s="3">
        <v>39</v>
      </c>
      <c r="O536" s="3">
        <v>58</v>
      </c>
      <c r="P536" s="3">
        <v>58</v>
      </c>
      <c r="Q536" s="3">
        <v>0</v>
      </c>
      <c r="R536" s="3"/>
      <c r="S536" s="3">
        <f>IF(ISBLANK(Table13[[#This Row],[T1]]),0,IF(Table13[[#This Row],[T1]]&gt;0,1,0))</f>
        <v>1</v>
      </c>
      <c r="T536" s="3">
        <f>IF(ISBLANK(Table13[[#This Row],[T2]]),0,IF(Table13[[#This Row],[T2]]&gt;0,1,0))</f>
        <v>1</v>
      </c>
      <c r="U536" s="3">
        <f>IF(ISBLANK(Table13[[#This Row],[T3]]),0,IF(Table13[[#This Row],[T3]]&gt;0,1,0))</f>
        <v>1</v>
      </c>
      <c r="V536" s="3">
        <f>IF(ISBLANK(Table13[[#This Row],[T4]]),0,IF(Table13[[#This Row],[T4]]&gt;0,1,0))</f>
        <v>0</v>
      </c>
      <c r="W536" s="25">
        <v>59</v>
      </c>
      <c r="X536" s="23">
        <v>9</v>
      </c>
      <c r="Y536" s="3">
        <v>1.3</v>
      </c>
      <c r="Z536" s="3"/>
      <c r="AB536" s="30">
        <v>506</v>
      </c>
      <c r="AC536" s="30">
        <v>1.4726518396635606</v>
      </c>
      <c r="AD536" s="30">
        <v>-0.67265183966356057</v>
      </c>
    </row>
    <row r="537" spans="1:30">
      <c r="A537" s="4">
        <v>43760.291666666664</v>
      </c>
      <c r="B537">
        <v>43760</v>
      </c>
      <c r="C537" s="3">
        <v>0.29166666666666669</v>
      </c>
      <c r="D537" s="3">
        <v>7</v>
      </c>
      <c r="E537" s="3">
        <v>22</v>
      </c>
      <c r="F537" s="3">
        <v>1.3</v>
      </c>
      <c r="G537" s="5">
        <v>1.7</v>
      </c>
      <c r="H537" s="3">
        <v>3</v>
      </c>
      <c r="I537" s="3">
        <v>1.55139</v>
      </c>
      <c r="J537" s="12">
        <f t="shared" si="24"/>
        <v>0.91249999999999976</v>
      </c>
      <c r="K537" s="4">
        <v>43760.291666666664</v>
      </c>
      <c r="L537" s="3">
        <f t="shared" si="25"/>
        <v>22</v>
      </c>
      <c r="M537" s="3">
        <f t="shared" si="26"/>
        <v>7</v>
      </c>
      <c r="N537" s="3">
        <v>0</v>
      </c>
      <c r="O537" s="3">
        <v>49</v>
      </c>
      <c r="P537" s="3">
        <v>42</v>
      </c>
      <c r="Q537" s="3">
        <v>0</v>
      </c>
      <c r="R537" s="3"/>
      <c r="S537" s="3">
        <f>IF(ISBLANK(Table13[[#This Row],[T1]]),0,IF(Table13[[#This Row],[T1]]&gt;0,1,0))</f>
        <v>1</v>
      </c>
      <c r="T537" s="3">
        <f>IF(ISBLANK(Table13[[#This Row],[T2]]),0,IF(Table13[[#This Row],[T2]]&gt;0,1,0))</f>
        <v>1</v>
      </c>
      <c r="U537" s="3">
        <f>IF(ISBLANK(Table13[[#This Row],[T3]]),0,IF(Table13[[#This Row],[T3]]&gt;0,1,0))</f>
        <v>1</v>
      </c>
      <c r="V537" s="3">
        <f>IF(ISBLANK(Table13[[#This Row],[T4]]),0,IF(Table13[[#This Row],[T4]]&gt;0,1,0))</f>
        <v>0</v>
      </c>
      <c r="W537" s="26">
        <v>59</v>
      </c>
      <c r="X537" s="22">
        <v>13</v>
      </c>
      <c r="Y537" s="3">
        <v>3</v>
      </c>
      <c r="Z537" s="3"/>
      <c r="AB537" s="30">
        <v>507</v>
      </c>
      <c r="AC537" s="30">
        <v>1.4833142757328224</v>
      </c>
      <c r="AD537" s="30">
        <v>-0.78331427573282242</v>
      </c>
    </row>
    <row r="538" spans="1:30">
      <c r="A538" s="4">
        <v>43760.333333333336</v>
      </c>
      <c r="B538">
        <v>43760</v>
      </c>
      <c r="C538" s="3">
        <v>0.33333333333333331</v>
      </c>
      <c r="D538" s="3">
        <v>8</v>
      </c>
      <c r="E538" s="3">
        <v>22</v>
      </c>
      <c r="F538" s="3">
        <v>0.3</v>
      </c>
      <c r="G538" s="5">
        <v>0.4</v>
      </c>
      <c r="H538" s="3">
        <v>0.7</v>
      </c>
      <c r="I538" s="3">
        <v>1.55139</v>
      </c>
      <c r="J538" s="12">
        <f t="shared" si="24"/>
        <v>0.91249999999999964</v>
      </c>
      <c r="K538" s="4">
        <v>43760.333333333336</v>
      </c>
      <c r="L538" s="3">
        <f t="shared" si="25"/>
        <v>22</v>
      </c>
      <c r="M538" s="3">
        <f t="shared" si="26"/>
        <v>8</v>
      </c>
      <c r="N538" s="3"/>
      <c r="O538" s="3"/>
      <c r="P538" s="3"/>
      <c r="Q538" s="3"/>
      <c r="R538" s="3"/>
      <c r="S538" s="3">
        <f>IF(ISBLANK(Table13[[#This Row],[T1]]),0,IF(Table13[[#This Row],[T1]]&gt;0,1,0))</f>
        <v>1</v>
      </c>
      <c r="T538" s="3">
        <f>IF(ISBLANK(Table13[[#This Row],[T2]]),0,IF(Table13[[#This Row],[T2]]&gt;0,1,0))</f>
        <v>0</v>
      </c>
      <c r="U538" s="3">
        <f>IF(ISBLANK(Table13[[#This Row],[T3]]),0,IF(Table13[[#This Row],[T3]]&gt;0,1,0))</f>
        <v>1</v>
      </c>
      <c r="V538" s="3">
        <f>IF(ISBLANK(Table13[[#This Row],[T4]]),0,IF(Table13[[#This Row],[T4]]&gt;0,1,0))</f>
        <v>0</v>
      </c>
      <c r="W538" s="25">
        <v>59</v>
      </c>
      <c r="X538" s="23">
        <v>13</v>
      </c>
      <c r="Y538" s="3">
        <v>0.7</v>
      </c>
      <c r="Z538" s="3"/>
      <c r="AB538" s="30">
        <v>508</v>
      </c>
      <c r="AC538" s="30">
        <v>1.4833142757328224</v>
      </c>
      <c r="AD538" s="30">
        <v>-0.78331427573282242</v>
      </c>
    </row>
    <row r="539" spans="1:30">
      <c r="A539" s="4">
        <v>43760.375</v>
      </c>
      <c r="B539">
        <v>43760</v>
      </c>
      <c r="C539" s="3">
        <v>0.375</v>
      </c>
      <c r="D539" s="3">
        <v>9</v>
      </c>
      <c r="E539" s="3">
        <v>22</v>
      </c>
      <c r="F539" s="3">
        <v>0.5</v>
      </c>
      <c r="G539" s="5">
        <v>0.2</v>
      </c>
      <c r="H539" s="3">
        <v>0.7</v>
      </c>
      <c r="I539" s="3">
        <v>1.55139</v>
      </c>
      <c r="J539" s="12">
        <f t="shared" si="24"/>
        <v>1.0291666666666666</v>
      </c>
      <c r="K539" s="4">
        <v>43760.375</v>
      </c>
      <c r="L539" s="3">
        <f t="shared" si="25"/>
        <v>22</v>
      </c>
      <c r="M539" s="3">
        <f t="shared" si="26"/>
        <v>9</v>
      </c>
      <c r="N539" s="3"/>
      <c r="O539" s="3"/>
      <c r="P539" s="3"/>
      <c r="Q539" s="3"/>
      <c r="R539" s="3"/>
      <c r="S539" s="3">
        <f>IF(ISBLANK(Table13[[#This Row],[T1]]),0,IF(Table13[[#This Row],[T1]]&gt;0,1,0))</f>
        <v>0</v>
      </c>
      <c r="T539" s="3">
        <f>IF(ISBLANK(Table13[[#This Row],[T2]]),0,IF(Table13[[#This Row],[T2]]&gt;0,1,0))</f>
        <v>0</v>
      </c>
      <c r="U539" s="3">
        <f>IF(ISBLANK(Table13[[#This Row],[T3]]),0,IF(Table13[[#This Row],[T3]]&gt;0,1,0))</f>
        <v>0</v>
      </c>
      <c r="V539" s="3">
        <f>IF(ISBLANK(Table13[[#This Row],[T4]]),0,IF(Table13[[#This Row],[T4]]&gt;0,1,0))</f>
        <v>0</v>
      </c>
      <c r="W539" s="26">
        <v>60</v>
      </c>
      <c r="X539" s="22">
        <v>13</v>
      </c>
      <c r="Y539" s="3">
        <v>0.7</v>
      </c>
      <c r="Z539" s="3"/>
      <c r="AB539" s="30">
        <v>509</v>
      </c>
      <c r="AC539" s="30">
        <v>1.4833142757328224</v>
      </c>
      <c r="AD539" s="30">
        <v>-0.78331427573282242</v>
      </c>
    </row>
    <row r="540" spans="1:30">
      <c r="A540" s="4">
        <v>43760.416666666664</v>
      </c>
      <c r="B540">
        <v>43760</v>
      </c>
      <c r="C540" s="3">
        <v>0.41666666666666669</v>
      </c>
      <c r="D540" s="3">
        <v>10</v>
      </c>
      <c r="E540" s="3">
        <v>22</v>
      </c>
      <c r="F540" s="3">
        <v>0.5</v>
      </c>
      <c r="G540" s="5">
        <v>0.2</v>
      </c>
      <c r="H540" s="3">
        <v>0.7</v>
      </c>
      <c r="I540" s="3">
        <v>1.55139</v>
      </c>
      <c r="J540" s="12">
        <f t="shared" si="24"/>
        <v>1.0250000000000001</v>
      </c>
      <c r="K540" s="4">
        <v>43760.416666666664</v>
      </c>
      <c r="L540" s="3">
        <f t="shared" si="25"/>
        <v>22</v>
      </c>
      <c r="M540" s="3">
        <f t="shared" si="26"/>
        <v>10</v>
      </c>
      <c r="N540" s="3"/>
      <c r="O540" s="3"/>
      <c r="P540" s="3"/>
      <c r="Q540" s="3"/>
      <c r="R540" s="3"/>
      <c r="S540" s="3">
        <f>IF(ISBLANK(Table13[[#This Row],[T1]]),0,IF(Table13[[#This Row],[T1]]&gt;0,1,0))</f>
        <v>0</v>
      </c>
      <c r="T540" s="3">
        <f>IF(ISBLANK(Table13[[#This Row],[T2]]),0,IF(Table13[[#This Row],[T2]]&gt;0,1,0))</f>
        <v>0</v>
      </c>
      <c r="U540" s="3">
        <f>IF(ISBLANK(Table13[[#This Row],[T3]]),0,IF(Table13[[#This Row],[T3]]&gt;0,1,0))</f>
        <v>0</v>
      </c>
      <c r="V540" s="3">
        <f>IF(ISBLANK(Table13[[#This Row],[T4]]),0,IF(Table13[[#This Row],[T4]]&gt;0,1,0))</f>
        <v>0</v>
      </c>
      <c r="W540" s="25">
        <v>60</v>
      </c>
      <c r="X540" s="23">
        <v>13</v>
      </c>
      <c r="Y540" s="3">
        <v>0.7</v>
      </c>
      <c r="Z540" s="3"/>
      <c r="AB540" s="30">
        <v>510</v>
      </c>
      <c r="AC540" s="30">
        <v>1.4833142757328224</v>
      </c>
      <c r="AD540" s="30">
        <v>-0.8833142757328224</v>
      </c>
    </row>
    <row r="541" spans="1:30">
      <c r="A541" s="4">
        <v>43760.458333333336</v>
      </c>
      <c r="B541">
        <v>43760</v>
      </c>
      <c r="C541" s="3">
        <v>0.45833333333333331</v>
      </c>
      <c r="D541" s="3">
        <v>11</v>
      </c>
      <c r="E541" s="3">
        <v>22</v>
      </c>
      <c r="F541" s="3">
        <v>0.4</v>
      </c>
      <c r="G541" s="5">
        <v>0.3</v>
      </c>
      <c r="H541" s="3">
        <v>0.7</v>
      </c>
      <c r="I541" s="3">
        <v>1.55139</v>
      </c>
      <c r="J541" s="12">
        <f t="shared" si="24"/>
        <v>1.0208333333333337</v>
      </c>
      <c r="K541" s="4">
        <v>43760.458333333336</v>
      </c>
      <c r="L541" s="3">
        <f t="shared" si="25"/>
        <v>22</v>
      </c>
      <c r="M541" s="3">
        <f t="shared" si="26"/>
        <v>11</v>
      </c>
      <c r="N541" s="3"/>
      <c r="O541" s="3"/>
      <c r="P541" s="3"/>
      <c r="Q541" s="3"/>
      <c r="R541" s="3"/>
      <c r="S541" s="3">
        <f>IF(ISBLANK(Table13[[#This Row],[T1]]),0,IF(Table13[[#This Row],[T1]]&gt;0,1,0))</f>
        <v>0</v>
      </c>
      <c r="T541" s="3">
        <f>IF(ISBLANK(Table13[[#This Row],[T2]]),0,IF(Table13[[#This Row],[T2]]&gt;0,1,0))</f>
        <v>0</v>
      </c>
      <c r="U541" s="3">
        <f>IF(ISBLANK(Table13[[#This Row],[T3]]),0,IF(Table13[[#This Row],[T3]]&gt;0,1,0))</f>
        <v>0</v>
      </c>
      <c r="V541" s="3">
        <f>IF(ISBLANK(Table13[[#This Row],[T4]]),0,IF(Table13[[#This Row],[T4]]&gt;0,1,0))</f>
        <v>0</v>
      </c>
      <c r="W541" s="26">
        <v>61</v>
      </c>
      <c r="X541" s="22">
        <v>13</v>
      </c>
      <c r="Y541" s="3">
        <v>0.7</v>
      </c>
      <c r="Z541" s="3"/>
      <c r="AB541" s="30">
        <v>511</v>
      </c>
      <c r="AC541" s="30">
        <v>1.4833142757328224</v>
      </c>
      <c r="AD541" s="30">
        <v>-0.38331427573282228</v>
      </c>
    </row>
    <row r="542" spans="1:30">
      <c r="A542" s="4">
        <v>43760.5</v>
      </c>
      <c r="B542">
        <v>43760</v>
      </c>
      <c r="C542" s="3">
        <v>0.5</v>
      </c>
      <c r="D542" s="3">
        <v>12</v>
      </c>
      <c r="E542" s="3">
        <v>22</v>
      </c>
      <c r="F542" s="3">
        <v>0.4</v>
      </c>
      <c r="G542" s="5">
        <v>0.5</v>
      </c>
      <c r="H542" s="3">
        <v>0.9</v>
      </c>
      <c r="I542" s="3">
        <v>1.55139</v>
      </c>
      <c r="J542" s="12">
        <f t="shared" si="24"/>
        <v>1.0041666666666669</v>
      </c>
      <c r="K542" s="4">
        <v>43760.5</v>
      </c>
      <c r="L542" s="3">
        <f t="shared" si="25"/>
        <v>22</v>
      </c>
      <c r="M542" s="3">
        <f t="shared" si="26"/>
        <v>12</v>
      </c>
      <c r="N542" s="3"/>
      <c r="O542" s="3"/>
      <c r="P542" s="3"/>
      <c r="Q542" s="3"/>
      <c r="R542" s="3"/>
      <c r="S542" s="3">
        <f>IF(ISBLANK(Table13[[#This Row],[T1]]),0,IF(Table13[[#This Row],[T1]]&gt;0,1,0))</f>
        <v>0</v>
      </c>
      <c r="T542" s="3">
        <f>IF(ISBLANK(Table13[[#This Row],[T2]]),0,IF(Table13[[#This Row],[T2]]&gt;0,1,0))</f>
        <v>0</v>
      </c>
      <c r="U542" s="3">
        <f>IF(ISBLANK(Table13[[#This Row],[T3]]),0,IF(Table13[[#This Row],[T3]]&gt;0,1,0))</f>
        <v>0</v>
      </c>
      <c r="V542" s="3">
        <f>IF(ISBLANK(Table13[[#This Row],[T4]]),0,IF(Table13[[#This Row],[T4]]&gt;0,1,0))</f>
        <v>0</v>
      </c>
      <c r="W542" s="25">
        <v>63</v>
      </c>
      <c r="X542" s="23">
        <v>13</v>
      </c>
      <c r="Y542" s="3">
        <v>0.9</v>
      </c>
      <c r="Z542" s="3"/>
      <c r="AB542" s="30">
        <v>512</v>
      </c>
      <c r="AC542" s="30">
        <v>1.4726518396635606</v>
      </c>
      <c r="AD542" s="30">
        <v>2.6273481603364388</v>
      </c>
    </row>
    <row r="543" spans="1:30">
      <c r="A543" s="4">
        <v>43760.541666666664</v>
      </c>
      <c r="B543">
        <v>43760</v>
      </c>
      <c r="C543" s="3">
        <v>0.54166666666666663</v>
      </c>
      <c r="D543" s="3">
        <v>13</v>
      </c>
      <c r="E543" s="3">
        <v>22</v>
      </c>
      <c r="F543" s="3">
        <v>0.2</v>
      </c>
      <c r="G543" s="5">
        <v>0.3</v>
      </c>
      <c r="H543" s="3">
        <v>0.5</v>
      </c>
      <c r="I543" s="3">
        <v>1.55139</v>
      </c>
      <c r="J543" s="12">
        <f t="shared" si="24"/>
        <v>0.98333333333333339</v>
      </c>
      <c r="K543" s="4">
        <v>43760.541666666664</v>
      </c>
      <c r="L543" s="3">
        <f t="shared" si="25"/>
        <v>22</v>
      </c>
      <c r="M543" s="3">
        <f t="shared" si="26"/>
        <v>13</v>
      </c>
      <c r="N543" s="3"/>
      <c r="O543" s="3"/>
      <c r="P543" s="3"/>
      <c r="Q543" s="3"/>
      <c r="R543" s="3"/>
      <c r="S543" s="3">
        <f>IF(ISBLANK(Table13[[#This Row],[T1]]),0,IF(Table13[[#This Row],[T1]]&gt;0,1,0))</f>
        <v>0</v>
      </c>
      <c r="T543" s="3">
        <f>IF(ISBLANK(Table13[[#This Row],[T2]]),0,IF(Table13[[#This Row],[T2]]&gt;0,1,0))</f>
        <v>0</v>
      </c>
      <c r="U543" s="3">
        <f>IF(ISBLANK(Table13[[#This Row],[T3]]),0,IF(Table13[[#This Row],[T3]]&gt;0,1,0))</f>
        <v>0</v>
      </c>
      <c r="V543" s="3">
        <f>IF(ISBLANK(Table13[[#This Row],[T4]]),0,IF(Table13[[#This Row],[T4]]&gt;0,1,0))</f>
        <v>0</v>
      </c>
      <c r="W543" s="26">
        <v>62</v>
      </c>
      <c r="X543" s="22">
        <v>8</v>
      </c>
      <c r="Y543" s="3">
        <v>0.5</v>
      </c>
      <c r="Z543" s="3"/>
      <c r="AB543" s="30">
        <v>513</v>
      </c>
      <c r="AC543" s="30">
        <v>1.5227996686681116</v>
      </c>
      <c r="AD543" s="30">
        <v>-0.82279966866811161</v>
      </c>
    </row>
    <row r="544" spans="1:30">
      <c r="A544" s="4">
        <v>43760.583333333336</v>
      </c>
      <c r="B544">
        <v>43760</v>
      </c>
      <c r="C544" s="3">
        <v>0.58333333333333337</v>
      </c>
      <c r="D544" s="3">
        <v>14</v>
      </c>
      <c r="E544" s="3">
        <v>22</v>
      </c>
      <c r="F544" s="3">
        <v>0.4</v>
      </c>
      <c r="G544" s="5">
        <v>0.2</v>
      </c>
      <c r="H544" s="3">
        <v>0.60000000000000009</v>
      </c>
      <c r="I544" s="3">
        <v>1.55139</v>
      </c>
      <c r="J544" s="12">
        <f t="shared" si="24"/>
        <v>0.98333333333333339</v>
      </c>
      <c r="K544" s="4">
        <v>43760.583333333336</v>
      </c>
      <c r="L544" s="3">
        <f t="shared" si="25"/>
        <v>22</v>
      </c>
      <c r="M544" s="3">
        <f t="shared" si="26"/>
        <v>14</v>
      </c>
      <c r="N544" s="3"/>
      <c r="O544" s="3"/>
      <c r="P544" s="3"/>
      <c r="Q544" s="3"/>
      <c r="R544" s="3"/>
      <c r="S544" s="3">
        <f>IF(ISBLANK(Table13[[#This Row],[T1]]),0,IF(Table13[[#This Row],[T1]]&gt;0,1,0))</f>
        <v>0</v>
      </c>
      <c r="T544" s="3">
        <f>IF(ISBLANK(Table13[[#This Row],[T2]]),0,IF(Table13[[#This Row],[T2]]&gt;0,1,0))</f>
        <v>0</v>
      </c>
      <c r="U544" s="3">
        <f>IF(ISBLANK(Table13[[#This Row],[T3]]),0,IF(Table13[[#This Row],[T3]]&gt;0,1,0))</f>
        <v>0</v>
      </c>
      <c r="V544" s="3">
        <f>IF(ISBLANK(Table13[[#This Row],[T4]]),0,IF(Table13[[#This Row],[T4]]&gt;0,1,0))</f>
        <v>0</v>
      </c>
      <c r="W544" s="25">
        <v>62</v>
      </c>
      <c r="X544" s="23">
        <v>8</v>
      </c>
      <c r="Y544" s="3">
        <v>0.60000000000000009</v>
      </c>
      <c r="Z544" s="3"/>
      <c r="AB544" s="30">
        <v>514</v>
      </c>
      <c r="AC544" s="30">
        <v>1.4170970093483852</v>
      </c>
      <c r="AD544" s="30">
        <v>0.68290299065161486</v>
      </c>
    </row>
    <row r="545" spans="1:30">
      <c r="A545" s="4">
        <v>43760.625</v>
      </c>
      <c r="B545">
        <v>43760</v>
      </c>
      <c r="C545" s="3">
        <v>0.625</v>
      </c>
      <c r="D545" s="3">
        <v>15</v>
      </c>
      <c r="E545" s="3">
        <v>22</v>
      </c>
      <c r="F545" s="3">
        <v>1.1000000000000001</v>
      </c>
      <c r="G545" s="5">
        <v>0.5</v>
      </c>
      <c r="H545" s="3">
        <v>1.6</v>
      </c>
      <c r="I545" s="3">
        <v>1.55139</v>
      </c>
      <c r="J545" s="12">
        <f t="shared" si="24"/>
        <v>0.99166666666666681</v>
      </c>
      <c r="K545" s="4">
        <v>43760.625</v>
      </c>
      <c r="L545" s="3">
        <f t="shared" si="25"/>
        <v>22</v>
      </c>
      <c r="M545" s="3">
        <f t="shared" si="26"/>
        <v>15</v>
      </c>
      <c r="N545" s="3"/>
      <c r="O545" s="3"/>
      <c r="P545" s="3"/>
      <c r="Q545" s="3"/>
      <c r="R545" s="3"/>
      <c r="S545" s="3">
        <f>IF(ISBLANK(Table13[[#This Row],[T1]]),0,IF(Table13[[#This Row],[T1]]&gt;0,1,0))</f>
        <v>0</v>
      </c>
      <c r="T545" s="3">
        <f>IF(ISBLANK(Table13[[#This Row],[T2]]),0,IF(Table13[[#This Row],[T2]]&gt;0,1,0))</f>
        <v>0</v>
      </c>
      <c r="U545" s="3">
        <f>IF(ISBLANK(Table13[[#This Row],[T3]]),0,IF(Table13[[#This Row],[T3]]&gt;0,1,0))</f>
        <v>0</v>
      </c>
      <c r="V545" s="3">
        <f>IF(ISBLANK(Table13[[#This Row],[T4]]),0,IF(Table13[[#This Row],[T4]]&gt;0,1,0))</f>
        <v>0</v>
      </c>
      <c r="W545" s="26">
        <v>62</v>
      </c>
      <c r="X545" s="22">
        <v>5</v>
      </c>
      <c r="Y545" s="3">
        <v>1.6</v>
      </c>
      <c r="Z545" s="3"/>
      <c r="AB545" s="30">
        <v>515</v>
      </c>
      <c r="AC545" s="30">
        <v>1.3312483834282995</v>
      </c>
      <c r="AD545" s="30">
        <v>-0.43124838342829952</v>
      </c>
    </row>
    <row r="546" spans="1:30">
      <c r="A546" s="4">
        <v>43760.666666666664</v>
      </c>
      <c r="B546">
        <v>43760</v>
      </c>
      <c r="C546" s="3">
        <v>0.66666666666666663</v>
      </c>
      <c r="D546" s="3">
        <v>16</v>
      </c>
      <c r="E546" s="3">
        <v>22</v>
      </c>
      <c r="F546" s="3">
        <v>0.4</v>
      </c>
      <c r="G546" s="5">
        <v>0.4</v>
      </c>
      <c r="H546" s="3">
        <v>0.8</v>
      </c>
      <c r="I546" s="3">
        <v>1.55139</v>
      </c>
      <c r="J546" s="12">
        <f t="shared" si="24"/>
        <v>0.96250000000000002</v>
      </c>
      <c r="K546" s="4">
        <v>43760.666666666664</v>
      </c>
      <c r="L546" s="3">
        <f t="shared" si="25"/>
        <v>22</v>
      </c>
      <c r="M546" s="3">
        <f t="shared" si="26"/>
        <v>16</v>
      </c>
      <c r="N546" s="3"/>
      <c r="O546" s="3"/>
      <c r="P546" s="3"/>
      <c r="Q546" s="3"/>
      <c r="R546" s="3"/>
      <c r="S546" s="3">
        <f>IF(ISBLANK(Table13[[#This Row],[T1]]),0,IF(Table13[[#This Row],[T1]]&gt;0,1,0))</f>
        <v>0</v>
      </c>
      <c r="T546" s="3">
        <f>IF(ISBLANK(Table13[[#This Row],[T2]]),0,IF(Table13[[#This Row],[T2]]&gt;0,1,0))</f>
        <v>0</v>
      </c>
      <c r="U546" s="3">
        <f>IF(ISBLANK(Table13[[#This Row],[T3]]),0,IF(Table13[[#This Row],[T3]]&gt;0,1,0))</f>
        <v>0</v>
      </c>
      <c r="V546" s="3">
        <f>IF(ISBLANK(Table13[[#This Row],[T4]]),0,IF(Table13[[#This Row],[T4]]&gt;0,1,0))</f>
        <v>0</v>
      </c>
      <c r="W546" s="25">
        <v>61</v>
      </c>
      <c r="X546" s="23">
        <v>8</v>
      </c>
      <c r="Y546" s="3">
        <v>0.8</v>
      </c>
      <c r="Z546" s="3"/>
      <c r="AB546" s="30">
        <v>516</v>
      </c>
      <c r="AC546" s="30">
        <v>1.2278120765147749</v>
      </c>
      <c r="AD546" s="30">
        <v>-0.92781207651477482</v>
      </c>
    </row>
    <row r="547" spans="1:30">
      <c r="A547" s="4">
        <v>43760.708333333336</v>
      </c>
      <c r="B547">
        <v>43760</v>
      </c>
      <c r="C547" s="3">
        <v>0.70833333333333337</v>
      </c>
      <c r="D547" s="3">
        <v>17</v>
      </c>
      <c r="E547" s="3">
        <v>22</v>
      </c>
      <c r="F547" s="3">
        <v>0.3</v>
      </c>
      <c r="G547" s="5">
        <v>0.5</v>
      </c>
      <c r="H547" s="3">
        <v>0.8</v>
      </c>
      <c r="I547" s="3">
        <v>1.55139</v>
      </c>
      <c r="J547" s="12">
        <f t="shared" si="24"/>
        <v>0.9833333333333335</v>
      </c>
      <c r="K547" s="4">
        <v>43760.708333333336</v>
      </c>
      <c r="L547" s="3">
        <f t="shared" si="25"/>
        <v>22</v>
      </c>
      <c r="M547" s="3">
        <f t="shared" si="26"/>
        <v>17</v>
      </c>
      <c r="N547" s="3"/>
      <c r="O547" s="3"/>
      <c r="P547" s="3"/>
      <c r="Q547" s="3"/>
      <c r="R547" s="3"/>
      <c r="S547" s="3">
        <f>IF(ISBLANK(Table13[[#This Row],[T1]]),0,IF(Table13[[#This Row],[T1]]&gt;0,1,0))</f>
        <v>0</v>
      </c>
      <c r="T547" s="3">
        <f>IF(ISBLANK(Table13[[#This Row],[T2]]),0,IF(Table13[[#This Row],[T2]]&gt;0,1,0))</f>
        <v>0</v>
      </c>
      <c r="U547" s="3">
        <f>IF(ISBLANK(Table13[[#This Row],[T3]]),0,IF(Table13[[#This Row],[T3]]&gt;0,1,0))</f>
        <v>1</v>
      </c>
      <c r="V547" s="3">
        <f>IF(ISBLANK(Table13[[#This Row],[T4]]),0,IF(Table13[[#This Row],[T4]]&gt;0,1,0))</f>
        <v>0</v>
      </c>
      <c r="W547" s="26">
        <v>61</v>
      </c>
      <c r="X547" s="22">
        <v>13</v>
      </c>
      <c r="Y547" s="3">
        <v>0.8</v>
      </c>
      <c r="Z547" s="3"/>
      <c r="AB547" s="30">
        <v>517</v>
      </c>
      <c r="AC547" s="30">
        <v>1.2171496404455129</v>
      </c>
      <c r="AD547" s="30">
        <v>-0.6171496404455129</v>
      </c>
    </row>
    <row r="548" spans="1:30">
      <c r="A548" s="4">
        <v>43760.75</v>
      </c>
      <c r="B548">
        <v>43760</v>
      </c>
      <c r="C548" s="3">
        <v>0.75</v>
      </c>
      <c r="D548" s="3">
        <v>18</v>
      </c>
      <c r="E548" s="3">
        <v>22</v>
      </c>
      <c r="F548" s="3">
        <v>0.2</v>
      </c>
      <c r="G548" s="5">
        <v>0.5</v>
      </c>
      <c r="H548" s="3">
        <v>0.7</v>
      </c>
      <c r="I548" s="3">
        <v>1.55139</v>
      </c>
      <c r="J548" s="12">
        <f t="shared" si="24"/>
        <v>0.96666666666666679</v>
      </c>
      <c r="K548" s="4">
        <v>43760.75</v>
      </c>
      <c r="L548" s="3">
        <f t="shared" si="25"/>
        <v>22</v>
      </c>
      <c r="M548" s="3">
        <f t="shared" si="26"/>
        <v>18</v>
      </c>
      <c r="N548" s="3">
        <v>0</v>
      </c>
      <c r="O548" s="3">
        <v>0</v>
      </c>
      <c r="P548" s="3">
        <v>27</v>
      </c>
      <c r="Q548" s="3">
        <v>0</v>
      </c>
      <c r="R548" s="3"/>
      <c r="S548" s="3">
        <f>IF(ISBLANK(Table13[[#This Row],[T1]]),0,IF(Table13[[#This Row],[T1]]&gt;0,1,0))</f>
        <v>0</v>
      </c>
      <c r="T548" s="3">
        <f>IF(ISBLANK(Table13[[#This Row],[T2]]),0,IF(Table13[[#This Row],[T2]]&gt;0,1,0))</f>
        <v>0</v>
      </c>
      <c r="U548" s="3">
        <f>IF(ISBLANK(Table13[[#This Row],[T3]]),0,IF(Table13[[#This Row],[T3]]&gt;0,1,0))</f>
        <v>1</v>
      </c>
      <c r="V548" s="3">
        <f>IF(ISBLANK(Table13[[#This Row],[T4]]),0,IF(Table13[[#This Row],[T4]]&gt;0,1,0))</f>
        <v>0</v>
      </c>
      <c r="W548" s="25">
        <v>61</v>
      </c>
      <c r="X548" s="23">
        <v>13</v>
      </c>
      <c r="Y548" s="3">
        <v>0.7</v>
      </c>
      <c r="Z548" s="3"/>
      <c r="AB548" s="30">
        <v>518</v>
      </c>
      <c r="AC548" s="30">
        <v>1.235286458804943</v>
      </c>
      <c r="AD548" s="30">
        <v>-0.23528645880494303</v>
      </c>
    </row>
    <row r="549" spans="1:30">
      <c r="A549" s="4">
        <v>43760.791666666664</v>
      </c>
      <c r="B549">
        <v>43760</v>
      </c>
      <c r="C549" s="3">
        <v>0.79166666666666663</v>
      </c>
      <c r="D549" s="3">
        <v>19</v>
      </c>
      <c r="E549" s="3">
        <v>22</v>
      </c>
      <c r="F549" s="3">
        <v>0.2</v>
      </c>
      <c r="G549" s="5">
        <v>0.4</v>
      </c>
      <c r="H549" s="3">
        <v>0.60000000000000009</v>
      </c>
      <c r="I549" s="3">
        <v>1.55139</v>
      </c>
      <c r="J549" s="12">
        <f t="shared" si="24"/>
        <v>0.96250000000000024</v>
      </c>
      <c r="K549" s="4">
        <v>43760.791666435187</v>
      </c>
      <c r="L549" s="3">
        <f t="shared" si="25"/>
        <v>22</v>
      </c>
      <c r="M549" s="3">
        <f t="shared" si="26"/>
        <v>19</v>
      </c>
      <c r="N549" s="3"/>
      <c r="O549" s="3"/>
      <c r="P549" s="3"/>
      <c r="Q549" s="3"/>
      <c r="R549" s="3"/>
      <c r="S549" s="3">
        <f>IF(ISBLANK(Table13[[#This Row],[T1]]),0,IF(Table13[[#This Row],[T1]]&gt;0,1,0))</f>
        <v>1</v>
      </c>
      <c r="T549" s="3">
        <f>IF(ISBLANK(Table13[[#This Row],[T2]]),0,IF(Table13[[#This Row],[T2]]&gt;0,1,0))</f>
        <v>1</v>
      </c>
      <c r="U549" s="3">
        <f>IF(ISBLANK(Table13[[#This Row],[T3]]),0,IF(Table13[[#This Row],[T3]]&gt;0,1,0))</f>
        <v>1</v>
      </c>
      <c r="V549" s="3">
        <f>IF(ISBLANK(Table13[[#This Row],[T4]]),0,IF(Table13[[#This Row],[T4]]&gt;0,1,0))</f>
        <v>0</v>
      </c>
      <c r="W549" s="26">
        <v>61</v>
      </c>
      <c r="X549" s="22">
        <v>13</v>
      </c>
      <c r="Y549" s="3">
        <v>0.60000000000000009</v>
      </c>
      <c r="Z549" s="3"/>
      <c r="AB549" s="30">
        <v>519</v>
      </c>
      <c r="AC549" s="30">
        <v>1.245948894874205</v>
      </c>
      <c r="AD549" s="30">
        <v>-0.34594889487420499</v>
      </c>
    </row>
    <row r="550" spans="1:30">
      <c r="A550" s="4">
        <v>43760.833333333336</v>
      </c>
      <c r="B550">
        <v>43760</v>
      </c>
      <c r="C550" s="3">
        <v>0.83333333333333337</v>
      </c>
      <c r="D550" s="3">
        <v>20</v>
      </c>
      <c r="E550" s="3">
        <v>22</v>
      </c>
      <c r="F550" s="3">
        <v>0.2</v>
      </c>
      <c r="G550" s="5">
        <v>0.6</v>
      </c>
      <c r="H550" s="3">
        <v>0.8</v>
      </c>
      <c r="I550" s="3">
        <v>1.55139</v>
      </c>
      <c r="J550" s="12">
        <f t="shared" si="24"/>
        <v>0.99583333333333346</v>
      </c>
      <c r="K550" s="4">
        <v>43760.833333333336</v>
      </c>
      <c r="L550" s="3">
        <f t="shared" si="25"/>
        <v>22</v>
      </c>
      <c r="M550" s="3">
        <f t="shared" si="26"/>
        <v>20</v>
      </c>
      <c r="N550" s="3">
        <v>17</v>
      </c>
      <c r="O550" s="3">
        <v>0</v>
      </c>
      <c r="P550" s="3">
        <v>0</v>
      </c>
      <c r="Q550" s="3">
        <v>0</v>
      </c>
      <c r="R550" s="3"/>
      <c r="S550" s="3">
        <f>IF(ISBLANK(Table13[[#This Row],[T1]]),0,IF(Table13[[#This Row],[T1]]&gt;0,1,0))</f>
        <v>1</v>
      </c>
      <c r="T550" s="3">
        <f>IF(ISBLANK(Table13[[#This Row],[T2]]),0,IF(Table13[[#This Row],[T2]]&gt;0,1,0))</f>
        <v>1</v>
      </c>
      <c r="U550" s="3">
        <f>IF(ISBLANK(Table13[[#This Row],[T3]]),0,IF(Table13[[#This Row],[T3]]&gt;0,1,0))</f>
        <v>1</v>
      </c>
      <c r="V550" s="3">
        <f>IF(ISBLANK(Table13[[#This Row],[T4]]),0,IF(Table13[[#This Row],[T4]]&gt;0,1,0))</f>
        <v>0</v>
      </c>
      <c r="W550" s="25">
        <v>61</v>
      </c>
      <c r="X550" s="23">
        <v>11</v>
      </c>
      <c r="Y550" s="3">
        <v>0.8</v>
      </c>
      <c r="Z550" s="3"/>
      <c r="AB550" s="30">
        <v>520</v>
      </c>
      <c r="AC550" s="30">
        <v>1.2566113309434666</v>
      </c>
      <c r="AD550" s="30">
        <v>0.54338866905653327</v>
      </c>
    </row>
    <row r="551" spans="1:30">
      <c r="A551" s="4">
        <v>43760.875</v>
      </c>
      <c r="B551">
        <v>43760</v>
      </c>
      <c r="C551" s="3">
        <v>0.875</v>
      </c>
      <c r="D551" s="3">
        <v>21</v>
      </c>
      <c r="E551" s="3">
        <v>22</v>
      </c>
      <c r="F551" s="3">
        <v>0.4</v>
      </c>
      <c r="G551" s="5">
        <v>1.3</v>
      </c>
      <c r="H551" s="3">
        <v>1.7000000000000002</v>
      </c>
      <c r="I551" s="3">
        <v>1.55139</v>
      </c>
      <c r="J551" s="12">
        <f t="shared" si="24"/>
        <v>1.1208333333333333</v>
      </c>
      <c r="K551" s="4">
        <v>43760.875</v>
      </c>
      <c r="L551" s="3">
        <f t="shared" si="25"/>
        <v>22</v>
      </c>
      <c r="M551" s="3">
        <f t="shared" si="26"/>
        <v>21</v>
      </c>
      <c r="N551" s="3">
        <v>58</v>
      </c>
      <c r="O551" s="3">
        <v>0</v>
      </c>
      <c r="P551" s="3">
        <v>0</v>
      </c>
      <c r="Q551" s="3">
        <v>0</v>
      </c>
      <c r="R551" s="3"/>
      <c r="S551" s="3">
        <f>IF(ISBLANK(Table13[[#This Row],[T1]]),0,IF(Table13[[#This Row],[T1]]&gt;0,1,0))</f>
        <v>1</v>
      </c>
      <c r="T551" s="3">
        <f>IF(ISBLANK(Table13[[#This Row],[T2]]),0,IF(Table13[[#This Row],[T2]]&gt;0,1,0))</f>
        <v>1</v>
      </c>
      <c r="U551" s="3">
        <f>IF(ISBLANK(Table13[[#This Row],[T3]]),0,IF(Table13[[#This Row],[T3]]&gt;0,1,0))</f>
        <v>1</v>
      </c>
      <c r="V551" s="3">
        <f>IF(ISBLANK(Table13[[#This Row],[T4]]),0,IF(Table13[[#This Row],[T4]]&gt;0,1,0))</f>
        <v>0</v>
      </c>
      <c r="W551" s="26">
        <v>58</v>
      </c>
      <c r="X551" s="22">
        <v>21</v>
      </c>
      <c r="Y551" s="3">
        <v>1.7000000000000002</v>
      </c>
      <c r="Z551" s="3"/>
      <c r="AB551" s="30">
        <v>521</v>
      </c>
      <c r="AC551" s="30">
        <v>1.2672737670127285</v>
      </c>
      <c r="AD551" s="30">
        <v>-0.56727376701272858</v>
      </c>
    </row>
    <row r="552" spans="1:30">
      <c r="A552" s="4">
        <v>43760.916666666664</v>
      </c>
      <c r="B552">
        <v>43760</v>
      </c>
      <c r="C552" s="3">
        <v>0.91666666666666663</v>
      </c>
      <c r="D552" s="3">
        <v>22</v>
      </c>
      <c r="E552" s="3">
        <v>22</v>
      </c>
      <c r="F552" s="3">
        <v>1.2</v>
      </c>
      <c r="G552" s="5">
        <v>1.1000000000000001</v>
      </c>
      <c r="H552" s="3">
        <v>2.2999999999999998</v>
      </c>
      <c r="I552" s="3">
        <v>1.55139</v>
      </c>
      <c r="J552" s="12">
        <f t="shared" si="24"/>
        <v>1.1666666666666667</v>
      </c>
      <c r="K552" s="4">
        <v>43760.916666666664</v>
      </c>
      <c r="L552" s="3">
        <f t="shared" si="25"/>
        <v>22</v>
      </c>
      <c r="M552" s="3">
        <f t="shared" si="26"/>
        <v>22</v>
      </c>
      <c r="N552" s="3">
        <v>58</v>
      </c>
      <c r="O552" s="3">
        <v>35</v>
      </c>
      <c r="P552" s="3">
        <v>52</v>
      </c>
      <c r="Q552" s="3">
        <v>0</v>
      </c>
      <c r="R552" s="3"/>
      <c r="S552" s="3">
        <f>IF(ISBLANK(Table13[[#This Row],[T1]]),0,IF(Table13[[#This Row],[T1]]&gt;0,1,0))</f>
        <v>1</v>
      </c>
      <c r="T552" s="3">
        <f>IF(ISBLANK(Table13[[#This Row],[T2]]),0,IF(Table13[[#This Row],[T2]]&gt;0,1,0))</f>
        <v>1</v>
      </c>
      <c r="U552" s="3">
        <f>IF(ISBLANK(Table13[[#This Row],[T3]]),0,IF(Table13[[#This Row],[T3]]&gt;0,1,0))</f>
        <v>1</v>
      </c>
      <c r="V552" s="3">
        <f>IF(ISBLANK(Table13[[#This Row],[T4]]),0,IF(Table13[[#This Row],[T4]]&gt;0,1,0))</f>
        <v>0</v>
      </c>
      <c r="W552" s="25">
        <v>56</v>
      </c>
      <c r="X552" s="23">
        <v>21</v>
      </c>
      <c r="Y552" s="3">
        <v>2.2999999999999998</v>
      </c>
      <c r="Z552" s="3"/>
      <c r="AB552" s="30">
        <v>522</v>
      </c>
      <c r="AC552" s="30">
        <v>1.3836388624017169</v>
      </c>
      <c r="AD552" s="30">
        <v>-0.88363886240171685</v>
      </c>
    </row>
    <row r="553" spans="1:30">
      <c r="A553" s="4">
        <v>43760.958333333336</v>
      </c>
      <c r="B553">
        <v>43760</v>
      </c>
      <c r="C553" s="3">
        <v>0.95833333333333337</v>
      </c>
      <c r="D553" s="3">
        <v>23</v>
      </c>
      <c r="E553" s="3">
        <v>22</v>
      </c>
      <c r="F553" s="3">
        <v>0.5</v>
      </c>
      <c r="G553" s="5">
        <v>0.2</v>
      </c>
      <c r="H553" s="3">
        <v>0.7</v>
      </c>
      <c r="I553" s="3">
        <v>1.55139</v>
      </c>
      <c r="J553" s="12">
        <f t="shared" si="24"/>
        <v>1.1875000000000002</v>
      </c>
      <c r="K553" s="4">
        <v>43760.958333333336</v>
      </c>
      <c r="L553" s="3">
        <f t="shared" si="25"/>
        <v>22</v>
      </c>
      <c r="M553" s="3">
        <f t="shared" si="26"/>
        <v>23</v>
      </c>
      <c r="N553" s="3">
        <v>58</v>
      </c>
      <c r="O553" s="3">
        <v>58</v>
      </c>
      <c r="P553" s="3">
        <v>58</v>
      </c>
      <c r="Q553" s="3">
        <v>0</v>
      </c>
      <c r="R553" s="3"/>
      <c r="S553" s="3">
        <f>IF(ISBLANK(Table13[[#This Row],[T1]]),0,IF(Table13[[#This Row],[T1]]&gt;0,1,0))</f>
        <v>1</v>
      </c>
      <c r="T553" s="3">
        <f>IF(ISBLANK(Table13[[#This Row],[T2]]),0,IF(Table13[[#This Row],[T2]]&gt;0,1,0))</f>
        <v>1</v>
      </c>
      <c r="U553" s="3">
        <f>IF(ISBLANK(Table13[[#This Row],[T3]]),0,IF(Table13[[#This Row],[T3]]&gt;0,1,0))</f>
        <v>1</v>
      </c>
      <c r="V553" s="3">
        <f>IF(ISBLANK(Table13[[#This Row],[T4]]),0,IF(Table13[[#This Row],[T4]]&gt;0,1,0))</f>
        <v>0</v>
      </c>
      <c r="W553" s="26">
        <v>55</v>
      </c>
      <c r="X553" s="22">
        <v>19</v>
      </c>
      <c r="Y553" s="3">
        <v>0.7</v>
      </c>
      <c r="Z553" s="3"/>
      <c r="AB553" s="30">
        <v>523</v>
      </c>
      <c r="AC553" s="30">
        <v>1.4444017226008592</v>
      </c>
      <c r="AD553" s="30">
        <v>0.15559827739914067</v>
      </c>
    </row>
    <row r="554" spans="1:30">
      <c r="A554" s="4">
        <v>43761</v>
      </c>
      <c r="B554">
        <v>43761</v>
      </c>
      <c r="C554" s="3">
        <v>0</v>
      </c>
      <c r="D554" s="3">
        <v>0</v>
      </c>
      <c r="E554" s="3">
        <v>23</v>
      </c>
      <c r="F554" s="3">
        <v>0.2</v>
      </c>
      <c r="G554" s="5">
        <v>0.2</v>
      </c>
      <c r="H554" s="3">
        <v>0.4</v>
      </c>
      <c r="I554" s="3">
        <v>1.55139</v>
      </c>
      <c r="J554" s="12">
        <f t="shared" si="24"/>
        <v>1.1916666666666667</v>
      </c>
      <c r="K554" s="4">
        <v>43761</v>
      </c>
      <c r="L554" s="3">
        <f t="shared" si="25"/>
        <v>23</v>
      </c>
      <c r="M554" s="3">
        <f t="shared" si="26"/>
        <v>0</v>
      </c>
      <c r="N554" s="3">
        <v>57</v>
      </c>
      <c r="O554" s="3">
        <v>57</v>
      </c>
      <c r="P554" s="3">
        <v>57</v>
      </c>
      <c r="Q554" s="3">
        <v>0</v>
      </c>
      <c r="R554" s="3"/>
      <c r="S554" s="3">
        <f>IF(ISBLANK(Table13[[#This Row],[T1]]),0,IF(Table13[[#This Row],[T1]]&gt;0,1,0))</f>
        <v>1</v>
      </c>
      <c r="T554" s="3">
        <f>IF(ISBLANK(Table13[[#This Row],[T2]]),0,IF(Table13[[#This Row],[T2]]&gt;0,1,0))</f>
        <v>1</v>
      </c>
      <c r="U554" s="3">
        <f>IF(ISBLANK(Table13[[#This Row],[T3]]),0,IF(Table13[[#This Row],[T3]]&gt;0,1,0))</f>
        <v>1</v>
      </c>
      <c r="V554" s="3">
        <f>IF(ISBLANK(Table13[[#This Row],[T4]]),0,IF(Table13[[#This Row],[T4]]&gt;0,1,0))</f>
        <v>0</v>
      </c>
      <c r="W554" s="25">
        <v>54</v>
      </c>
      <c r="X554" s="23">
        <v>19</v>
      </c>
      <c r="Y554" s="3">
        <v>0.4</v>
      </c>
      <c r="Z554" s="3"/>
      <c r="AB554" s="30">
        <v>524</v>
      </c>
      <c r="AC554" s="30">
        <v>1.4444017226008592</v>
      </c>
      <c r="AD554" s="30">
        <v>-0.24440172260085924</v>
      </c>
    </row>
    <row r="555" spans="1:30">
      <c r="A555" s="4">
        <v>43761.041666666664</v>
      </c>
      <c r="B555">
        <v>43761</v>
      </c>
      <c r="C555" s="3">
        <v>4.1666666666666664E-2</v>
      </c>
      <c r="D555" s="3">
        <v>1</v>
      </c>
      <c r="E555" s="3">
        <v>23</v>
      </c>
      <c r="F555" s="3">
        <v>0.4</v>
      </c>
      <c r="G555" s="5">
        <v>1.2</v>
      </c>
      <c r="H555" s="3">
        <v>1.6</v>
      </c>
      <c r="I555" s="3">
        <v>1.55139</v>
      </c>
      <c r="J555" s="12">
        <f t="shared" si="24"/>
        <v>1.1958333333333335</v>
      </c>
      <c r="K555" s="4">
        <v>43761.041666666664</v>
      </c>
      <c r="L555" s="3">
        <f t="shared" si="25"/>
        <v>23</v>
      </c>
      <c r="M555" s="3">
        <f t="shared" si="26"/>
        <v>1</v>
      </c>
      <c r="N555" s="3">
        <v>58</v>
      </c>
      <c r="O555" s="3">
        <v>58</v>
      </c>
      <c r="P555" s="3">
        <v>58</v>
      </c>
      <c r="Q555" s="3">
        <v>0</v>
      </c>
      <c r="R555" s="3"/>
      <c r="S555" s="3">
        <f>IF(ISBLANK(Table13[[#This Row],[T1]]),0,IF(Table13[[#This Row],[T1]]&gt;0,1,0))</f>
        <v>1</v>
      </c>
      <c r="T555" s="3">
        <f>IF(ISBLANK(Table13[[#This Row],[T2]]),0,IF(Table13[[#This Row],[T2]]&gt;0,1,0))</f>
        <v>1</v>
      </c>
      <c r="U555" s="3">
        <f>IF(ISBLANK(Table13[[#This Row],[T3]]),0,IF(Table13[[#This Row],[T3]]&gt;0,1,0))</f>
        <v>1</v>
      </c>
      <c r="V555" s="3">
        <f>IF(ISBLANK(Table13[[#This Row],[T4]]),0,IF(Table13[[#This Row],[T4]]&gt;0,1,0))</f>
        <v>0</v>
      </c>
      <c r="W555" s="26">
        <v>53</v>
      </c>
      <c r="X555" s="22">
        <v>21</v>
      </c>
      <c r="Y555" s="3">
        <v>1.6</v>
      </c>
      <c r="Z555" s="3"/>
      <c r="AB555" s="30">
        <v>525</v>
      </c>
      <c r="AC555" s="30">
        <v>1.4550641586701212</v>
      </c>
      <c r="AD555" s="30">
        <v>-0.65506415867012113</v>
      </c>
    </row>
    <row r="556" spans="1:30">
      <c r="A556" s="4">
        <v>43761.083333333336</v>
      </c>
      <c r="B556">
        <v>43761</v>
      </c>
      <c r="C556" s="3">
        <v>8.3333333333333329E-2</v>
      </c>
      <c r="D556" s="3">
        <v>2</v>
      </c>
      <c r="E556" s="3">
        <v>23</v>
      </c>
      <c r="F556" s="3">
        <v>0.2</v>
      </c>
      <c r="G556" s="5">
        <v>0.2</v>
      </c>
      <c r="H556" s="3">
        <v>0.4</v>
      </c>
      <c r="I556" s="3">
        <v>1.55139</v>
      </c>
      <c r="J556" s="12">
        <f t="shared" si="24"/>
        <v>1.1458333333333335</v>
      </c>
      <c r="K556" s="4">
        <v>43761.083333333336</v>
      </c>
      <c r="L556" s="3">
        <f t="shared" si="25"/>
        <v>23</v>
      </c>
      <c r="M556" s="3">
        <f t="shared" si="26"/>
        <v>2</v>
      </c>
      <c r="N556" s="3">
        <v>58</v>
      </c>
      <c r="O556" s="3">
        <v>58</v>
      </c>
      <c r="P556" s="3">
        <v>58</v>
      </c>
      <c r="Q556" s="3">
        <v>0</v>
      </c>
      <c r="R556" s="3"/>
      <c r="S556" s="3">
        <f>IF(ISBLANK(Table13[[#This Row],[T1]]),0,IF(Table13[[#This Row],[T1]]&gt;0,1,0))</f>
        <v>1</v>
      </c>
      <c r="T556" s="3">
        <f>IF(ISBLANK(Table13[[#This Row],[T2]]),0,IF(Table13[[#This Row],[T2]]&gt;0,1,0))</f>
        <v>1</v>
      </c>
      <c r="U556" s="3">
        <f>IF(ISBLANK(Table13[[#This Row],[T3]]),0,IF(Table13[[#This Row],[T3]]&gt;0,1,0))</f>
        <v>1</v>
      </c>
      <c r="V556" s="3">
        <f>IF(ISBLANK(Table13[[#This Row],[T4]]),0,IF(Table13[[#This Row],[T4]]&gt;0,1,0))</f>
        <v>0</v>
      </c>
      <c r="W556" s="25">
        <v>53</v>
      </c>
      <c r="X556" s="23">
        <v>21</v>
      </c>
      <c r="Y556" s="3">
        <v>0.4</v>
      </c>
      <c r="Z556" s="3"/>
      <c r="AB556" s="30">
        <v>526</v>
      </c>
      <c r="AC556" s="30">
        <v>1.4300020953865133</v>
      </c>
      <c r="AD556" s="30">
        <v>-0.63000209538651331</v>
      </c>
    </row>
    <row r="557" spans="1:30">
      <c r="A557" s="4">
        <v>43761.125</v>
      </c>
      <c r="B557">
        <v>43761</v>
      </c>
      <c r="C557" s="3">
        <v>0.125</v>
      </c>
      <c r="D557" s="3">
        <v>3</v>
      </c>
      <c r="E557" s="3">
        <v>23</v>
      </c>
      <c r="F557" s="3">
        <v>0.2</v>
      </c>
      <c r="G557" s="5">
        <v>0.2</v>
      </c>
      <c r="H557" s="3">
        <v>0.4</v>
      </c>
      <c r="I557" s="3">
        <v>1.55139</v>
      </c>
      <c r="J557" s="12">
        <f t="shared" si="24"/>
        <v>1.1458333333333333</v>
      </c>
      <c r="K557" s="4">
        <v>43761.125</v>
      </c>
      <c r="L557" s="3">
        <f t="shared" si="25"/>
        <v>23</v>
      </c>
      <c r="M557" s="3">
        <f t="shared" si="26"/>
        <v>3</v>
      </c>
      <c r="N557" s="3">
        <v>58</v>
      </c>
      <c r="O557" s="3">
        <v>58</v>
      </c>
      <c r="P557" s="3">
        <v>58</v>
      </c>
      <c r="Q557" s="3">
        <v>0</v>
      </c>
      <c r="R557" s="3"/>
      <c r="S557" s="3">
        <f>IF(ISBLANK(Table13[[#This Row],[T1]]),0,IF(Table13[[#This Row],[T1]]&gt;0,1,0))</f>
        <v>1</v>
      </c>
      <c r="T557" s="3">
        <f>IF(ISBLANK(Table13[[#This Row],[T2]]),0,IF(Table13[[#This Row],[T2]]&gt;0,1,0))</f>
        <v>1</v>
      </c>
      <c r="U557" s="3">
        <f>IF(ISBLANK(Table13[[#This Row],[T3]]),0,IF(Table13[[#This Row],[T3]]&gt;0,1,0))</f>
        <v>1</v>
      </c>
      <c r="V557" s="3">
        <f>IF(ISBLANK(Table13[[#This Row],[T4]]),0,IF(Table13[[#This Row],[T4]]&gt;0,1,0))</f>
        <v>0</v>
      </c>
      <c r="W557" s="26">
        <v>53</v>
      </c>
      <c r="X557" s="22">
        <v>21</v>
      </c>
      <c r="Y557" s="3">
        <v>0.4</v>
      </c>
      <c r="Z557" s="3"/>
      <c r="AB557" s="30">
        <v>527</v>
      </c>
      <c r="AC557" s="30">
        <v>1.4300020953865133</v>
      </c>
      <c r="AD557" s="30">
        <v>-0.93000209538651335</v>
      </c>
    </row>
    <row r="558" spans="1:30">
      <c r="A558" s="4">
        <v>43761.166666666664</v>
      </c>
      <c r="B558">
        <v>43761</v>
      </c>
      <c r="C558" s="3">
        <v>0.16666666666666666</v>
      </c>
      <c r="D558" s="3">
        <v>4</v>
      </c>
      <c r="E558" s="3">
        <v>23</v>
      </c>
      <c r="F558" s="3">
        <v>0.2</v>
      </c>
      <c r="G558" s="5">
        <v>0.2</v>
      </c>
      <c r="H558" s="3">
        <v>0.4</v>
      </c>
      <c r="I558" s="3">
        <v>1.55139</v>
      </c>
      <c r="J558" s="12">
        <f t="shared" si="24"/>
        <v>1.1458333333333333</v>
      </c>
      <c r="K558" s="4">
        <v>43761.166666666664</v>
      </c>
      <c r="L558" s="3">
        <f t="shared" si="25"/>
        <v>23</v>
      </c>
      <c r="M558" s="3">
        <f t="shared" si="26"/>
        <v>4</v>
      </c>
      <c r="N558" s="3">
        <v>57</v>
      </c>
      <c r="O558" s="3">
        <v>57</v>
      </c>
      <c r="P558" s="3">
        <v>57</v>
      </c>
      <c r="Q558" s="3">
        <v>0</v>
      </c>
      <c r="R558" s="3"/>
      <c r="S558" s="3">
        <f>IF(ISBLANK(Table13[[#This Row],[T1]]),0,IF(Table13[[#This Row],[T1]]&gt;0,1,0))</f>
        <v>1</v>
      </c>
      <c r="T558" s="3">
        <f>IF(ISBLANK(Table13[[#This Row],[T2]]),0,IF(Table13[[#This Row],[T2]]&gt;0,1,0))</f>
        <v>1</v>
      </c>
      <c r="U558" s="3">
        <f>IF(ISBLANK(Table13[[#This Row],[T3]]),0,IF(Table13[[#This Row],[T3]]&gt;0,1,0))</f>
        <v>1</v>
      </c>
      <c r="V558" s="3">
        <f>IF(ISBLANK(Table13[[#This Row],[T4]]),0,IF(Table13[[#This Row],[T4]]&gt;0,1,0))</f>
        <v>0</v>
      </c>
      <c r="W558" s="25">
        <v>52</v>
      </c>
      <c r="X558" s="23">
        <v>21</v>
      </c>
      <c r="Y558" s="3">
        <v>0.4</v>
      </c>
      <c r="Z558" s="3"/>
      <c r="AB558" s="30">
        <v>528</v>
      </c>
      <c r="AC558" s="30">
        <v>1.4406645314557749</v>
      </c>
      <c r="AD558" s="30">
        <v>-0.94066453145577489</v>
      </c>
    </row>
    <row r="559" spans="1:30">
      <c r="A559" s="4">
        <v>43761.208333333336</v>
      </c>
      <c r="B559">
        <v>43761</v>
      </c>
      <c r="C559" s="3">
        <v>0.20833333333333334</v>
      </c>
      <c r="D559" s="3">
        <v>5</v>
      </c>
      <c r="E559" s="3">
        <v>23</v>
      </c>
      <c r="F559" s="3">
        <v>0.2</v>
      </c>
      <c r="G559" s="5">
        <v>0.2</v>
      </c>
      <c r="H559" s="3">
        <v>0.4</v>
      </c>
      <c r="I559" s="3">
        <v>1.55139</v>
      </c>
      <c r="J559" s="12">
        <f t="shared" si="24"/>
        <v>1.1458333333333333</v>
      </c>
      <c r="K559" s="4">
        <v>43761.208333333336</v>
      </c>
      <c r="L559" s="3">
        <f t="shared" si="25"/>
        <v>23</v>
      </c>
      <c r="M559" s="3">
        <f t="shared" si="26"/>
        <v>5</v>
      </c>
      <c r="N559" s="3">
        <v>58</v>
      </c>
      <c r="O559" s="3">
        <v>58</v>
      </c>
      <c r="P559" s="3">
        <v>58</v>
      </c>
      <c r="Q559" s="3">
        <v>0</v>
      </c>
      <c r="R559" s="3"/>
      <c r="S559" s="3">
        <f>IF(ISBLANK(Table13[[#This Row],[T1]]),0,IF(Table13[[#This Row],[T1]]&gt;0,1,0))</f>
        <v>1</v>
      </c>
      <c r="T559" s="3">
        <f>IF(ISBLANK(Table13[[#This Row],[T2]]),0,IF(Table13[[#This Row],[T2]]&gt;0,1,0))</f>
        <v>1</v>
      </c>
      <c r="U559" s="3">
        <f>IF(ISBLANK(Table13[[#This Row],[T3]]),0,IF(Table13[[#This Row],[T3]]&gt;0,1,0))</f>
        <v>1</v>
      </c>
      <c r="V559" s="3">
        <f>IF(ISBLANK(Table13[[#This Row],[T4]]),0,IF(Table13[[#This Row],[T4]]&gt;0,1,0))</f>
        <v>0</v>
      </c>
      <c r="W559" s="26">
        <v>53</v>
      </c>
      <c r="X559" s="22">
        <v>21</v>
      </c>
      <c r="Y559" s="3">
        <v>0.4</v>
      </c>
      <c r="Z559" s="3"/>
      <c r="AB559" s="30">
        <v>529</v>
      </c>
      <c r="AC559" s="30">
        <v>1.4406645314557749</v>
      </c>
      <c r="AD559" s="30">
        <v>-0.94066453145577489</v>
      </c>
    </row>
    <row r="560" spans="1:30">
      <c r="A560" s="4">
        <v>43761.25</v>
      </c>
      <c r="B560">
        <v>43761</v>
      </c>
      <c r="C560" s="3">
        <v>0.25</v>
      </c>
      <c r="D560" s="3">
        <v>6</v>
      </c>
      <c r="E560" s="3">
        <v>23</v>
      </c>
      <c r="F560" s="3">
        <v>0.2</v>
      </c>
      <c r="G560" s="5">
        <v>0.3</v>
      </c>
      <c r="H560" s="3">
        <v>0.5</v>
      </c>
      <c r="I560" s="3">
        <v>1.55139</v>
      </c>
      <c r="J560" s="12">
        <f t="shared" si="24"/>
        <v>1.2041666666666666</v>
      </c>
      <c r="K560" s="4">
        <v>43761.25</v>
      </c>
      <c r="L560" s="3">
        <f t="shared" si="25"/>
        <v>23</v>
      </c>
      <c r="M560" s="3">
        <f t="shared" si="26"/>
        <v>6</v>
      </c>
      <c r="N560" s="3">
        <v>58</v>
      </c>
      <c r="O560" s="3">
        <v>58</v>
      </c>
      <c r="P560" s="3">
        <v>58</v>
      </c>
      <c r="Q560" s="3">
        <v>0</v>
      </c>
      <c r="R560" s="3"/>
      <c r="S560" s="3">
        <f>IF(ISBLANK(Table13[[#This Row],[T1]]),0,IF(Table13[[#This Row],[T1]]&gt;0,1,0))</f>
        <v>1</v>
      </c>
      <c r="T560" s="3">
        <f>IF(ISBLANK(Table13[[#This Row],[T2]]),0,IF(Table13[[#This Row],[T2]]&gt;0,1,0))</f>
        <v>1</v>
      </c>
      <c r="U560" s="3">
        <f>IF(ISBLANK(Table13[[#This Row],[T3]]),0,IF(Table13[[#This Row],[T3]]&gt;0,1,0))</f>
        <v>1</v>
      </c>
      <c r="V560" s="3">
        <f>IF(ISBLANK(Table13[[#This Row],[T4]]),0,IF(Table13[[#This Row],[T4]]&gt;0,1,0))</f>
        <v>0</v>
      </c>
      <c r="W560" s="25">
        <v>52</v>
      </c>
      <c r="X560" s="23">
        <v>21</v>
      </c>
      <c r="Y560" s="3">
        <v>0.5</v>
      </c>
      <c r="Z560" s="3"/>
      <c r="AB560" s="30">
        <v>530</v>
      </c>
      <c r="AC560" s="30">
        <v>1.4406645314557749</v>
      </c>
      <c r="AD560" s="30">
        <v>-0.8406645314557748</v>
      </c>
    </row>
    <row r="561" spans="1:30">
      <c r="A561" s="4">
        <v>43761.291666666664</v>
      </c>
      <c r="B561">
        <v>43761</v>
      </c>
      <c r="C561" s="3">
        <v>0.29166666666666669</v>
      </c>
      <c r="D561" s="3">
        <v>7</v>
      </c>
      <c r="E561" s="3">
        <v>23</v>
      </c>
      <c r="F561" s="3">
        <v>0.6</v>
      </c>
      <c r="G561" s="5">
        <v>2.4</v>
      </c>
      <c r="H561" s="3">
        <v>3</v>
      </c>
      <c r="I561" s="3">
        <v>1.55139</v>
      </c>
      <c r="J561" s="12">
        <f t="shared" si="24"/>
        <v>1.2124999999999999</v>
      </c>
      <c r="K561" s="4">
        <v>43761.291666666664</v>
      </c>
      <c r="L561" s="3">
        <f t="shared" si="25"/>
        <v>23</v>
      </c>
      <c r="M561" s="3">
        <f t="shared" si="26"/>
        <v>7</v>
      </c>
      <c r="N561" s="3">
        <v>58</v>
      </c>
      <c r="O561" s="3">
        <v>58</v>
      </c>
      <c r="P561" s="3">
        <v>56</v>
      </c>
      <c r="Q561" s="3">
        <v>0</v>
      </c>
      <c r="R561" s="3"/>
      <c r="S561" s="3">
        <f>IF(ISBLANK(Table13[[#This Row],[T1]]),0,IF(Table13[[#This Row],[T1]]&gt;0,1,0))</f>
        <v>1</v>
      </c>
      <c r="T561" s="3">
        <f>IF(ISBLANK(Table13[[#This Row],[T2]]),0,IF(Table13[[#This Row],[T2]]&gt;0,1,0))</f>
        <v>0</v>
      </c>
      <c r="U561" s="3">
        <f>IF(ISBLANK(Table13[[#This Row],[T3]]),0,IF(Table13[[#This Row],[T3]]&gt;0,1,0))</f>
        <v>1</v>
      </c>
      <c r="V561" s="3">
        <f>IF(ISBLANK(Table13[[#This Row],[T4]]),0,IF(Table13[[#This Row],[T4]]&gt;0,1,0))</f>
        <v>0</v>
      </c>
      <c r="W561" s="26">
        <v>56</v>
      </c>
      <c r="X561" s="22">
        <v>21</v>
      </c>
      <c r="Y561" s="3">
        <v>3</v>
      </c>
      <c r="Z561" s="3"/>
      <c r="AB561" s="30">
        <v>531</v>
      </c>
      <c r="AC561" s="30">
        <v>1.4406645314557749</v>
      </c>
      <c r="AD561" s="30">
        <v>-4.0664531455774977E-2</v>
      </c>
    </row>
    <row r="562" spans="1:30">
      <c r="A562" s="4">
        <v>43761.333333333336</v>
      </c>
      <c r="B562">
        <v>43761</v>
      </c>
      <c r="C562" s="3">
        <v>0.33333333333333331</v>
      </c>
      <c r="D562" s="3">
        <v>8</v>
      </c>
      <c r="E562" s="3">
        <v>23</v>
      </c>
      <c r="F562" s="3">
        <v>1.3</v>
      </c>
      <c r="G562" s="5">
        <v>2.2000000000000002</v>
      </c>
      <c r="H562" s="3">
        <v>3.5</v>
      </c>
      <c r="I562" s="3">
        <v>1.55139</v>
      </c>
      <c r="J562" s="12">
        <f t="shared" si="24"/>
        <v>1.2416666666666665</v>
      </c>
      <c r="K562" s="4">
        <v>43761.333333333336</v>
      </c>
      <c r="L562" s="3">
        <f t="shared" si="25"/>
        <v>23</v>
      </c>
      <c r="M562" s="3">
        <f t="shared" si="26"/>
        <v>8</v>
      </c>
      <c r="N562" s="3">
        <v>57</v>
      </c>
      <c r="O562" s="3">
        <v>41</v>
      </c>
      <c r="P562" s="3">
        <v>0</v>
      </c>
      <c r="Q562" s="3">
        <v>0</v>
      </c>
      <c r="R562" s="3"/>
      <c r="S562" s="3">
        <f>IF(ISBLANK(Table13[[#This Row],[T1]]),0,IF(Table13[[#This Row],[T1]]&gt;0,1,0))</f>
        <v>1</v>
      </c>
      <c r="T562" s="3">
        <f>IF(ISBLANK(Table13[[#This Row],[T2]]),0,IF(Table13[[#This Row],[T2]]&gt;0,1,0))</f>
        <v>0</v>
      </c>
      <c r="U562" s="3">
        <f>IF(ISBLANK(Table13[[#This Row],[T3]]),0,IF(Table13[[#This Row],[T3]]&gt;0,1,0))</f>
        <v>1</v>
      </c>
      <c r="V562" s="3">
        <f>IF(ISBLANK(Table13[[#This Row],[T4]]),0,IF(Table13[[#This Row],[T4]]&gt;0,1,0))</f>
        <v>0</v>
      </c>
      <c r="W562" s="25">
        <v>60</v>
      </c>
      <c r="X562" s="23">
        <v>21</v>
      </c>
      <c r="Y562" s="3">
        <v>3.5</v>
      </c>
      <c r="Z562" s="3"/>
      <c r="AB562" s="30">
        <v>532</v>
      </c>
      <c r="AC562" s="30">
        <v>1.4406645314557749</v>
      </c>
      <c r="AD562" s="30">
        <v>-0.8406645314557748</v>
      </c>
    </row>
    <row r="563" spans="1:30">
      <c r="A563" s="4">
        <v>43761.375</v>
      </c>
      <c r="B563">
        <v>43761</v>
      </c>
      <c r="C563" s="3">
        <v>0.375</v>
      </c>
      <c r="D563" s="3">
        <v>9</v>
      </c>
      <c r="E563" s="3">
        <v>23</v>
      </c>
      <c r="F563" s="3">
        <v>0.4</v>
      </c>
      <c r="G563" s="5">
        <v>0.2</v>
      </c>
      <c r="H563" s="3">
        <v>0.60000000000000009</v>
      </c>
      <c r="I563" s="3">
        <v>1.55139</v>
      </c>
      <c r="J563" s="12">
        <f t="shared" si="24"/>
        <v>1.1124999999999998</v>
      </c>
      <c r="K563" s="4">
        <v>43761.375</v>
      </c>
      <c r="L563" s="3">
        <f t="shared" si="25"/>
        <v>23</v>
      </c>
      <c r="M563" s="3">
        <f t="shared" si="26"/>
        <v>9</v>
      </c>
      <c r="N563" s="3">
        <v>3</v>
      </c>
      <c r="O563" s="3">
        <v>0</v>
      </c>
      <c r="P563" s="3">
        <v>0</v>
      </c>
      <c r="Q563" s="3">
        <v>0</v>
      </c>
      <c r="R563" s="3"/>
      <c r="S563" s="3">
        <f>IF(ISBLANK(Table13[[#This Row],[T1]]),0,IF(Table13[[#This Row],[T1]]&gt;0,1,0))</f>
        <v>0</v>
      </c>
      <c r="T563" s="3">
        <f>IF(ISBLANK(Table13[[#This Row],[T2]]),0,IF(Table13[[#This Row],[T2]]&gt;0,1,0))</f>
        <v>0</v>
      </c>
      <c r="U563" s="3">
        <f>IF(ISBLANK(Table13[[#This Row],[T3]]),0,IF(Table13[[#This Row],[T3]]&gt;0,1,0))</f>
        <v>0</v>
      </c>
      <c r="V563" s="3">
        <f>IF(ISBLANK(Table13[[#This Row],[T4]]),0,IF(Table13[[#This Row],[T4]]&gt;0,1,0))</f>
        <v>0</v>
      </c>
      <c r="W563" s="26">
        <v>62</v>
      </c>
      <c r="X563" s="22">
        <v>21</v>
      </c>
      <c r="Y563" s="3">
        <v>0.60000000000000009</v>
      </c>
      <c r="Z563" s="3"/>
      <c r="AB563" s="30">
        <v>533</v>
      </c>
      <c r="AC563" s="30">
        <v>1.4406645314557749</v>
      </c>
      <c r="AD563" s="30">
        <v>-1.040664531455775</v>
      </c>
    </row>
    <row r="564" spans="1:30">
      <c r="A564" s="4">
        <v>43761.416666666664</v>
      </c>
      <c r="B564">
        <v>43761</v>
      </c>
      <c r="C564" s="3">
        <v>0.41666666666666669</v>
      </c>
      <c r="D564" s="3">
        <v>10</v>
      </c>
      <c r="E564" s="3">
        <v>23</v>
      </c>
      <c r="F564" s="3">
        <v>0.4</v>
      </c>
      <c r="G564" s="5">
        <v>0.2</v>
      </c>
      <c r="H564" s="3">
        <v>0.60000000000000009</v>
      </c>
      <c r="I564" s="3">
        <v>1.55139</v>
      </c>
      <c r="J564" s="12">
        <f t="shared" si="24"/>
        <v>1.0999999999999999</v>
      </c>
      <c r="K564" s="4">
        <v>43761.416666956022</v>
      </c>
      <c r="L564" s="3">
        <f t="shared" si="25"/>
        <v>23</v>
      </c>
      <c r="M564" s="3">
        <f t="shared" si="26"/>
        <v>10</v>
      </c>
      <c r="N564" s="3"/>
      <c r="O564" s="3"/>
      <c r="P564" s="3"/>
      <c r="Q564" s="3"/>
      <c r="R564" s="3"/>
      <c r="S564" s="3">
        <f>IF(ISBLANK(Table13[[#This Row],[T1]]),0,IF(Table13[[#This Row],[T1]]&gt;0,1,0))</f>
        <v>0</v>
      </c>
      <c r="T564" s="3">
        <f>IF(ISBLANK(Table13[[#This Row],[T2]]),0,IF(Table13[[#This Row],[T2]]&gt;0,1,0))</f>
        <v>0</v>
      </c>
      <c r="U564" s="3">
        <f>IF(ISBLANK(Table13[[#This Row],[T3]]),0,IF(Table13[[#This Row],[T3]]&gt;0,1,0))</f>
        <v>0</v>
      </c>
      <c r="V564" s="3">
        <f>IF(ISBLANK(Table13[[#This Row],[T4]]),0,IF(Table13[[#This Row],[T4]]&gt;0,1,0))</f>
        <v>0</v>
      </c>
      <c r="W564" s="25">
        <v>63</v>
      </c>
      <c r="X564" s="23">
        <v>21</v>
      </c>
      <c r="Y564" s="3">
        <v>0.60000000000000009</v>
      </c>
      <c r="Z564" s="3"/>
      <c r="AB564" s="30">
        <v>534</v>
      </c>
      <c r="AC564" s="30">
        <v>1.4907886580229908</v>
      </c>
      <c r="AD564" s="30">
        <v>-0.69078865802299072</v>
      </c>
    </row>
    <row r="565" spans="1:30">
      <c r="A565" s="4">
        <v>43761.458333333336</v>
      </c>
      <c r="B565">
        <v>43761</v>
      </c>
      <c r="C565" s="3">
        <v>0.45833333333333331</v>
      </c>
      <c r="D565" s="3">
        <v>11</v>
      </c>
      <c r="E565" s="3">
        <v>23</v>
      </c>
      <c r="F565" s="3">
        <v>0.1</v>
      </c>
      <c r="G565" s="5">
        <v>0.2</v>
      </c>
      <c r="H565" s="3">
        <v>0.30000000000000004</v>
      </c>
      <c r="I565" s="3">
        <v>1.55139</v>
      </c>
      <c r="J565" s="12">
        <f t="shared" si="24"/>
        <v>1.0916666666666663</v>
      </c>
      <c r="K565" s="4">
        <v>43761.458333680559</v>
      </c>
      <c r="L565" s="3">
        <f t="shared" si="25"/>
        <v>23</v>
      </c>
      <c r="M565" s="3">
        <f t="shared" si="26"/>
        <v>11</v>
      </c>
      <c r="N565" s="3"/>
      <c r="O565" s="3"/>
      <c r="P565" s="3"/>
      <c r="Q565" s="3"/>
      <c r="R565" s="3"/>
      <c r="S565" s="3">
        <f>IF(ISBLANK(Table13[[#This Row],[T1]]),0,IF(Table13[[#This Row],[T1]]&gt;0,1,0))</f>
        <v>0</v>
      </c>
      <c r="T565" s="3">
        <f>IF(ISBLANK(Table13[[#This Row],[T2]]),0,IF(Table13[[#This Row],[T2]]&gt;0,1,0))</f>
        <v>0</v>
      </c>
      <c r="U565" s="3">
        <f>IF(ISBLANK(Table13[[#This Row],[T3]]),0,IF(Table13[[#This Row],[T3]]&gt;0,1,0))</f>
        <v>0</v>
      </c>
      <c r="V565" s="3">
        <f>IF(ISBLANK(Table13[[#This Row],[T4]]),0,IF(Table13[[#This Row],[T4]]&gt;0,1,0))</f>
        <v>0</v>
      </c>
      <c r="W565" s="26">
        <v>64</v>
      </c>
      <c r="X565" s="22">
        <v>21</v>
      </c>
      <c r="Y565" s="3">
        <v>0.30000000000000004</v>
      </c>
      <c r="Z565" s="3"/>
      <c r="AB565" s="30">
        <v>535</v>
      </c>
      <c r="AC565" s="30">
        <v>1.4907886580229908</v>
      </c>
      <c r="AD565" s="30">
        <v>-0.19078865802299072</v>
      </c>
    </row>
    <row r="566" spans="1:30">
      <c r="A566" s="4">
        <v>43761.5</v>
      </c>
      <c r="B566">
        <v>43761</v>
      </c>
      <c r="C566" s="3">
        <v>0.5</v>
      </c>
      <c r="D566" s="3">
        <v>12</v>
      </c>
      <c r="E566" s="3">
        <v>23</v>
      </c>
      <c r="F566" s="3">
        <v>0.3</v>
      </c>
      <c r="G566" s="5">
        <v>0.1</v>
      </c>
      <c r="H566" s="3">
        <v>0.4</v>
      </c>
      <c r="I566" s="3">
        <v>1.55139</v>
      </c>
      <c r="J566" s="12">
        <f t="shared" si="24"/>
        <v>1.095833333333333</v>
      </c>
      <c r="K566" s="4">
        <v>43761.500000405096</v>
      </c>
      <c r="L566" s="3">
        <f t="shared" si="25"/>
        <v>23</v>
      </c>
      <c r="M566" s="3">
        <f t="shared" si="26"/>
        <v>12</v>
      </c>
      <c r="N566" s="3"/>
      <c r="O566" s="3"/>
      <c r="P566" s="3"/>
      <c r="Q566" s="3"/>
      <c r="R566" s="3"/>
      <c r="S566" s="3">
        <f>IF(ISBLANK(Table13[[#This Row],[T1]]),0,IF(Table13[[#This Row],[T1]]&gt;0,1,0))</f>
        <v>0</v>
      </c>
      <c r="T566" s="3">
        <f>IF(ISBLANK(Table13[[#This Row],[T2]]),0,IF(Table13[[#This Row],[T2]]&gt;0,1,0))</f>
        <v>0</v>
      </c>
      <c r="U566" s="3">
        <f>IF(ISBLANK(Table13[[#This Row],[T3]]),0,IF(Table13[[#This Row],[T3]]&gt;0,1,0))</f>
        <v>0</v>
      </c>
      <c r="V566" s="3">
        <f>IF(ISBLANK(Table13[[#This Row],[T4]]),0,IF(Table13[[#This Row],[T4]]&gt;0,1,0))</f>
        <v>0</v>
      </c>
      <c r="W566" s="25">
        <v>65</v>
      </c>
      <c r="X566" s="23">
        <v>21</v>
      </c>
      <c r="Y566" s="3">
        <v>0.4</v>
      </c>
      <c r="Z566" s="3"/>
      <c r="AB566" s="30">
        <v>536</v>
      </c>
      <c r="AC566" s="30">
        <v>1.4406645314557749</v>
      </c>
      <c r="AD566" s="30">
        <v>1.5593354685442251</v>
      </c>
    </row>
    <row r="567" spans="1:30">
      <c r="A567" s="4">
        <v>43761.541666666664</v>
      </c>
      <c r="B567">
        <v>43761</v>
      </c>
      <c r="C567" s="3">
        <v>0.54166666666666663</v>
      </c>
      <c r="D567" s="3">
        <v>13</v>
      </c>
      <c r="E567" s="3">
        <v>23</v>
      </c>
      <c r="F567" s="3">
        <v>0.4</v>
      </c>
      <c r="G567" s="5">
        <v>0.1</v>
      </c>
      <c r="H567" s="3">
        <v>0.5</v>
      </c>
      <c r="I567" s="3">
        <v>1.55139</v>
      </c>
      <c r="J567" s="12">
        <f t="shared" si="24"/>
        <v>1.0874999999999997</v>
      </c>
      <c r="K567" s="4">
        <v>43761.541667129626</v>
      </c>
      <c r="L567" s="3">
        <f t="shared" si="25"/>
        <v>23</v>
      </c>
      <c r="M567" s="3">
        <f t="shared" si="26"/>
        <v>13</v>
      </c>
      <c r="N567" s="3"/>
      <c r="O567" s="3"/>
      <c r="P567" s="3"/>
      <c r="Q567" s="3"/>
      <c r="R567" s="3"/>
      <c r="S567" s="3">
        <f>IF(ISBLANK(Table13[[#This Row],[T1]]),0,IF(Table13[[#This Row],[T1]]&gt;0,1,0))</f>
        <v>0</v>
      </c>
      <c r="T567" s="3">
        <f>IF(ISBLANK(Table13[[#This Row],[T2]]),0,IF(Table13[[#This Row],[T2]]&gt;0,1,0))</f>
        <v>0</v>
      </c>
      <c r="U567" s="3">
        <f>IF(ISBLANK(Table13[[#This Row],[T3]]),0,IF(Table13[[#This Row],[T3]]&gt;0,1,0))</f>
        <v>0</v>
      </c>
      <c r="V567" s="3">
        <f>IF(ISBLANK(Table13[[#This Row],[T4]]),0,IF(Table13[[#This Row],[T4]]&gt;0,1,0))</f>
        <v>0</v>
      </c>
      <c r="W567" s="26">
        <v>65</v>
      </c>
      <c r="X567" s="22">
        <v>21</v>
      </c>
      <c r="Y567" s="3">
        <v>0.5</v>
      </c>
      <c r="Z567" s="3"/>
      <c r="AB567" s="30">
        <v>537</v>
      </c>
      <c r="AC567" s="30">
        <v>1.6065230855598958</v>
      </c>
      <c r="AD567" s="30">
        <v>-0.9065230855598958</v>
      </c>
    </row>
    <row r="568" spans="1:30">
      <c r="A568" s="4">
        <v>43761.583333333336</v>
      </c>
      <c r="B568">
        <v>43761</v>
      </c>
      <c r="C568" s="3">
        <v>0.58333333333333337</v>
      </c>
      <c r="D568" s="3">
        <v>14</v>
      </c>
      <c r="E568" s="3">
        <v>23</v>
      </c>
      <c r="F568" s="3">
        <v>0.4</v>
      </c>
      <c r="G568" s="5">
        <v>0.4</v>
      </c>
      <c r="H568" s="3">
        <v>0.8</v>
      </c>
      <c r="I568" s="3">
        <v>1.55139</v>
      </c>
      <c r="J568" s="12">
        <f t="shared" si="24"/>
        <v>1.0791666666666664</v>
      </c>
      <c r="K568" s="4">
        <v>43761.583333854163</v>
      </c>
      <c r="L568" s="3">
        <f t="shared" si="25"/>
        <v>23</v>
      </c>
      <c r="M568" s="3">
        <f t="shared" si="26"/>
        <v>14</v>
      </c>
      <c r="N568" s="3"/>
      <c r="O568" s="3"/>
      <c r="P568" s="3"/>
      <c r="Q568" s="3"/>
      <c r="R568" s="3"/>
      <c r="S568" s="3">
        <f>IF(ISBLANK(Table13[[#This Row],[T1]]),0,IF(Table13[[#This Row],[T1]]&gt;0,1,0))</f>
        <v>0</v>
      </c>
      <c r="T568" s="3">
        <f>IF(ISBLANK(Table13[[#This Row],[T2]]),0,IF(Table13[[#This Row],[T2]]&gt;0,1,0))</f>
        <v>0</v>
      </c>
      <c r="U568" s="3">
        <f>IF(ISBLANK(Table13[[#This Row],[T3]]),0,IF(Table13[[#This Row],[T3]]&gt;0,1,0))</f>
        <v>0</v>
      </c>
      <c r="V568" s="3">
        <f>IF(ISBLANK(Table13[[#This Row],[T4]]),0,IF(Table13[[#This Row],[T4]]&gt;0,1,0))</f>
        <v>0</v>
      </c>
      <c r="W568" s="25">
        <v>67</v>
      </c>
      <c r="X568" s="23">
        <v>21</v>
      </c>
      <c r="Y568" s="3">
        <v>0.8</v>
      </c>
      <c r="Z568" s="3"/>
      <c r="AB568" s="30">
        <v>538</v>
      </c>
      <c r="AC568" s="30">
        <v>1.3920349460647774</v>
      </c>
      <c r="AD568" s="30">
        <v>-0.69203494606477745</v>
      </c>
    </row>
    <row r="569" spans="1:30">
      <c r="A569" s="4">
        <v>43761.625</v>
      </c>
      <c r="B569">
        <v>43761</v>
      </c>
      <c r="C569" s="3">
        <v>0.625</v>
      </c>
      <c r="D569" s="3">
        <v>15</v>
      </c>
      <c r="E569" s="3">
        <v>23</v>
      </c>
      <c r="F569" s="3">
        <v>0.4</v>
      </c>
      <c r="G569" s="5">
        <v>0.5</v>
      </c>
      <c r="H569" s="3">
        <v>0.9</v>
      </c>
      <c r="I569" s="3">
        <v>1.55139</v>
      </c>
      <c r="J569" s="12">
        <f t="shared" si="24"/>
        <v>1.0666666666666664</v>
      </c>
      <c r="K569" s="4">
        <v>43761.625000578701</v>
      </c>
      <c r="L569" s="3">
        <f t="shared" si="25"/>
        <v>23</v>
      </c>
      <c r="M569" s="3">
        <f t="shared" si="26"/>
        <v>15</v>
      </c>
      <c r="N569" s="3"/>
      <c r="O569" s="3"/>
      <c r="P569" s="3"/>
      <c r="Q569" s="3"/>
      <c r="R569" s="3"/>
      <c r="S569" s="3">
        <f>IF(ISBLANK(Table13[[#This Row],[T1]]),0,IF(Table13[[#This Row],[T1]]&gt;0,1,0))</f>
        <v>0</v>
      </c>
      <c r="T569" s="3">
        <f>IF(ISBLANK(Table13[[#This Row],[T2]]),0,IF(Table13[[#This Row],[T2]]&gt;0,1,0))</f>
        <v>0</v>
      </c>
      <c r="U569" s="3">
        <f>IF(ISBLANK(Table13[[#This Row],[T3]]),0,IF(Table13[[#This Row],[T3]]&gt;0,1,0))</f>
        <v>0</v>
      </c>
      <c r="V569" s="3">
        <f>IF(ISBLANK(Table13[[#This Row],[T4]]),0,IF(Table13[[#This Row],[T4]]&gt;0,1,0))</f>
        <v>0</v>
      </c>
      <c r="W569" s="26">
        <v>67</v>
      </c>
      <c r="X569" s="22">
        <v>21</v>
      </c>
      <c r="Y569" s="3">
        <v>0.9</v>
      </c>
      <c r="Z569" s="3"/>
      <c r="AB569" s="30">
        <v>539</v>
      </c>
      <c r="AC569" s="30">
        <v>1.3920349460647774</v>
      </c>
      <c r="AD569" s="30">
        <v>-0.69203494606477745</v>
      </c>
    </row>
    <row r="570" spans="1:30">
      <c r="A570" s="4">
        <v>43761.666666666664</v>
      </c>
      <c r="B570">
        <v>43761</v>
      </c>
      <c r="C570" s="3">
        <v>0.66666666666666663</v>
      </c>
      <c r="D570" s="3">
        <v>16</v>
      </c>
      <c r="E570" s="3">
        <v>23</v>
      </c>
      <c r="F570" s="3">
        <v>1</v>
      </c>
      <c r="G570" s="5">
        <v>0.3</v>
      </c>
      <c r="H570" s="3">
        <v>1.3</v>
      </c>
      <c r="I570" s="3">
        <v>1.55139</v>
      </c>
      <c r="J570" s="12">
        <f t="shared" si="24"/>
        <v>1.0791666666666666</v>
      </c>
      <c r="K570" s="4">
        <v>43761.666667303238</v>
      </c>
      <c r="L570" s="3">
        <f t="shared" si="25"/>
        <v>23</v>
      </c>
      <c r="M570" s="3">
        <f t="shared" si="26"/>
        <v>16</v>
      </c>
      <c r="N570" s="3"/>
      <c r="O570" s="3"/>
      <c r="P570" s="3"/>
      <c r="Q570" s="3"/>
      <c r="R570" s="3"/>
      <c r="S570" s="3">
        <f>IF(ISBLANK(Table13[[#This Row],[T1]]),0,IF(Table13[[#This Row],[T1]]&gt;0,1,0))</f>
        <v>0</v>
      </c>
      <c r="T570" s="3">
        <f>IF(ISBLANK(Table13[[#This Row],[T2]]),0,IF(Table13[[#This Row],[T2]]&gt;0,1,0))</f>
        <v>0</v>
      </c>
      <c r="U570" s="3">
        <f>IF(ISBLANK(Table13[[#This Row],[T3]]),0,IF(Table13[[#This Row],[T3]]&gt;0,1,0))</f>
        <v>0</v>
      </c>
      <c r="V570" s="3">
        <f>IF(ISBLANK(Table13[[#This Row],[T4]]),0,IF(Table13[[#This Row],[T4]]&gt;0,1,0))</f>
        <v>0</v>
      </c>
      <c r="W570" s="25">
        <v>66</v>
      </c>
      <c r="X570" s="23">
        <v>21</v>
      </c>
      <c r="Y570" s="3">
        <v>1.3</v>
      </c>
      <c r="Z570" s="3"/>
      <c r="AB570" s="30">
        <v>540</v>
      </c>
      <c r="AC570" s="30">
        <v>1.3813725099955154</v>
      </c>
      <c r="AD570" s="30">
        <v>-0.68137250999551546</v>
      </c>
    </row>
    <row r="571" spans="1:30">
      <c r="A571" s="4">
        <v>43761.708333333336</v>
      </c>
      <c r="B571">
        <v>43761</v>
      </c>
      <c r="C571" s="3">
        <v>0.70833333333333337</v>
      </c>
      <c r="D571" s="3">
        <v>17</v>
      </c>
      <c r="E571" s="3">
        <v>23</v>
      </c>
      <c r="F571" s="3">
        <v>0.3</v>
      </c>
      <c r="G571" s="5">
        <v>0.1</v>
      </c>
      <c r="H571" s="3">
        <v>0.4</v>
      </c>
      <c r="I571" s="3">
        <v>1.55139</v>
      </c>
      <c r="J571" s="12">
        <f t="shared" si="24"/>
        <v>1.05</v>
      </c>
      <c r="K571" s="4">
        <v>43761.708334027775</v>
      </c>
      <c r="L571" s="3">
        <f t="shared" si="25"/>
        <v>23</v>
      </c>
      <c r="M571" s="3">
        <f t="shared" si="26"/>
        <v>17</v>
      </c>
      <c r="N571" s="3"/>
      <c r="O571" s="3"/>
      <c r="P571" s="3"/>
      <c r="Q571" s="3"/>
      <c r="R571" s="3"/>
      <c r="S571" s="3">
        <f>IF(ISBLANK(Table13[[#This Row],[T1]]),0,IF(Table13[[#This Row],[T1]]&gt;0,1,0))</f>
        <v>1</v>
      </c>
      <c r="T571" s="3">
        <f>IF(ISBLANK(Table13[[#This Row],[T2]]),0,IF(Table13[[#This Row],[T2]]&gt;0,1,0))</f>
        <v>1</v>
      </c>
      <c r="U571" s="3">
        <f>IF(ISBLANK(Table13[[#This Row],[T3]]),0,IF(Table13[[#This Row],[T3]]&gt;0,1,0))</f>
        <v>0</v>
      </c>
      <c r="V571" s="3">
        <f>IF(ISBLANK(Table13[[#This Row],[T4]]),0,IF(Table13[[#This Row],[T4]]&gt;0,1,0))</f>
        <v>0</v>
      </c>
      <c r="W571" s="26">
        <v>61</v>
      </c>
      <c r="X571" s="22">
        <v>21</v>
      </c>
      <c r="Y571" s="3">
        <v>0.4</v>
      </c>
      <c r="Z571" s="3"/>
      <c r="AB571" s="30">
        <v>541</v>
      </c>
      <c r="AC571" s="30">
        <v>1.3600476378569919</v>
      </c>
      <c r="AD571" s="30">
        <v>-0.46004763785699188</v>
      </c>
    </row>
    <row r="572" spans="1:30">
      <c r="A572" s="4">
        <v>43761.75</v>
      </c>
      <c r="B572">
        <v>43761</v>
      </c>
      <c r="C572" s="3">
        <v>0.75</v>
      </c>
      <c r="D572" s="3">
        <v>18</v>
      </c>
      <c r="E572" s="3">
        <v>23</v>
      </c>
      <c r="F572" s="3">
        <v>0.3</v>
      </c>
      <c r="G572" s="5">
        <v>0.3</v>
      </c>
      <c r="H572" s="3">
        <v>0.6</v>
      </c>
      <c r="I572" s="3">
        <v>1.55139</v>
      </c>
      <c r="J572" s="12">
        <f t="shared" si="24"/>
        <v>1.0458333333333332</v>
      </c>
      <c r="K572" s="4">
        <v>43761.75</v>
      </c>
      <c r="L572" s="3">
        <f t="shared" si="25"/>
        <v>23</v>
      </c>
      <c r="M572" s="3">
        <f t="shared" si="26"/>
        <v>18</v>
      </c>
      <c r="N572" s="3">
        <v>0</v>
      </c>
      <c r="O572" s="3">
        <v>0</v>
      </c>
      <c r="P572" s="3">
        <v>54</v>
      </c>
      <c r="Q572" s="3">
        <v>0</v>
      </c>
      <c r="R572" s="3"/>
      <c r="S572" s="3">
        <f>IF(ISBLANK(Table13[[#This Row],[T1]]),0,IF(Table13[[#This Row],[T1]]&gt;0,1,0))</f>
        <v>1</v>
      </c>
      <c r="T572" s="3">
        <f>IF(ISBLANK(Table13[[#This Row],[T2]]),0,IF(Table13[[#This Row],[T2]]&gt;0,1,0))</f>
        <v>1</v>
      </c>
      <c r="U572" s="3">
        <f>IF(ISBLANK(Table13[[#This Row],[T3]]),0,IF(Table13[[#This Row],[T3]]&gt;0,1,0))</f>
        <v>1</v>
      </c>
      <c r="V572" s="3">
        <f>IF(ISBLANK(Table13[[#This Row],[T4]]),0,IF(Table13[[#This Row],[T4]]&gt;0,1,0))</f>
        <v>0</v>
      </c>
      <c r="W572" s="25">
        <v>59</v>
      </c>
      <c r="X572" s="23">
        <v>21</v>
      </c>
      <c r="Y572" s="3">
        <v>0.6</v>
      </c>
      <c r="Z572" s="3"/>
      <c r="AB572" s="30">
        <v>542</v>
      </c>
      <c r="AC572" s="30">
        <v>1.4333652321352732</v>
      </c>
      <c r="AD572" s="30">
        <v>-0.93336523213527323</v>
      </c>
    </row>
    <row r="573" spans="1:30">
      <c r="A573" s="4">
        <v>43761.791666666664</v>
      </c>
      <c r="B573">
        <v>43761</v>
      </c>
      <c r="C573" s="3">
        <v>0.79166666666666663</v>
      </c>
      <c r="D573" s="3">
        <v>19</v>
      </c>
      <c r="E573" s="3">
        <v>23</v>
      </c>
      <c r="F573" s="3">
        <v>0.7</v>
      </c>
      <c r="G573" s="5">
        <v>0.7</v>
      </c>
      <c r="H573" s="3">
        <v>1.4</v>
      </c>
      <c r="I573" s="3">
        <v>1.55139</v>
      </c>
      <c r="J573" s="12">
        <f t="shared" si="24"/>
        <v>1.05</v>
      </c>
      <c r="K573" s="4">
        <v>43761.791666666664</v>
      </c>
      <c r="L573" s="3">
        <f t="shared" si="25"/>
        <v>23</v>
      </c>
      <c r="M573" s="3">
        <f t="shared" si="26"/>
        <v>19</v>
      </c>
      <c r="N573" s="3">
        <v>56</v>
      </c>
      <c r="O573" s="3">
        <v>0</v>
      </c>
      <c r="P573" s="3">
        <v>55</v>
      </c>
      <c r="Q573" s="3">
        <v>0</v>
      </c>
      <c r="R573" s="3"/>
      <c r="S573" s="3">
        <f>IF(ISBLANK(Table13[[#This Row],[T1]]),0,IF(Table13[[#This Row],[T1]]&gt;0,1,0))</f>
        <v>0</v>
      </c>
      <c r="T573" s="3">
        <f>IF(ISBLANK(Table13[[#This Row],[T2]]),0,IF(Table13[[#This Row],[T2]]&gt;0,1,0))</f>
        <v>0</v>
      </c>
      <c r="U573" s="3">
        <f>IF(ISBLANK(Table13[[#This Row],[T3]]),0,IF(Table13[[#This Row],[T3]]&gt;0,1,0))</f>
        <v>0</v>
      </c>
      <c r="V573" s="3">
        <f>IF(ISBLANK(Table13[[#This Row],[T4]]),0,IF(Table13[[#This Row],[T4]]&gt;0,1,0))</f>
        <v>0</v>
      </c>
      <c r="W573" s="26">
        <v>57</v>
      </c>
      <c r="X573" s="22">
        <v>21</v>
      </c>
      <c r="Y573" s="3">
        <v>1.4</v>
      </c>
      <c r="Z573" s="3"/>
      <c r="AB573" s="30">
        <v>543</v>
      </c>
      <c r="AC573" s="30">
        <v>1.4333652321352732</v>
      </c>
      <c r="AD573" s="30">
        <v>-0.83336523213527314</v>
      </c>
    </row>
    <row r="574" spans="1:30">
      <c r="A574" s="4">
        <v>43761.833333333336</v>
      </c>
      <c r="B574">
        <v>43761</v>
      </c>
      <c r="C574" s="3">
        <v>0.83333333333333337</v>
      </c>
      <c r="D574" s="3">
        <v>20</v>
      </c>
      <c r="E574" s="3">
        <v>23</v>
      </c>
      <c r="F574" s="3">
        <v>0.9</v>
      </c>
      <c r="G574" s="5">
        <v>2.9</v>
      </c>
      <c r="H574" s="3">
        <v>3.8</v>
      </c>
      <c r="I574" s="3">
        <v>1.55139</v>
      </c>
      <c r="J574" s="12">
        <f t="shared" si="24"/>
        <v>1.0374999999999999</v>
      </c>
      <c r="K574" s="4">
        <v>43761.833333333336</v>
      </c>
      <c r="L574" s="3">
        <f t="shared" si="25"/>
        <v>23</v>
      </c>
      <c r="M574" s="3">
        <f t="shared" si="26"/>
        <v>20</v>
      </c>
      <c r="N574" s="3">
        <v>58</v>
      </c>
      <c r="O574" s="3">
        <v>35</v>
      </c>
      <c r="P574" s="3">
        <v>47</v>
      </c>
      <c r="Q574" s="3">
        <v>0</v>
      </c>
      <c r="R574" s="3"/>
      <c r="S574" s="3">
        <f>IF(ISBLANK(Table13[[#This Row],[T1]]),0,IF(Table13[[#This Row],[T1]]&gt;0,1,0))</f>
        <v>0</v>
      </c>
      <c r="T574" s="3">
        <f>IF(ISBLANK(Table13[[#This Row],[T2]]),0,IF(Table13[[#This Row],[T2]]&gt;0,1,0))</f>
        <v>0</v>
      </c>
      <c r="U574" s="3">
        <f>IF(ISBLANK(Table13[[#This Row],[T3]]),0,IF(Table13[[#This Row],[T3]]&gt;0,1,0))</f>
        <v>0</v>
      </c>
      <c r="V574" s="3">
        <f>IF(ISBLANK(Table13[[#This Row],[T4]]),0,IF(Table13[[#This Row],[T4]]&gt;0,1,0))</f>
        <v>0</v>
      </c>
      <c r="W574" s="25">
        <v>55</v>
      </c>
      <c r="X574" s="23">
        <v>21</v>
      </c>
      <c r="Y574" s="3">
        <v>3.8</v>
      </c>
      <c r="Z574" s="3"/>
      <c r="AB574" s="30">
        <v>544</v>
      </c>
      <c r="AC574" s="30">
        <v>1.470958327060685</v>
      </c>
      <c r="AD574" s="30">
        <v>0.12904167293931512</v>
      </c>
    </row>
    <row r="575" spans="1:30">
      <c r="A575" s="4">
        <v>43761.875</v>
      </c>
      <c r="B575">
        <v>43761</v>
      </c>
      <c r="C575" s="3">
        <v>0.875</v>
      </c>
      <c r="D575" s="3">
        <v>21</v>
      </c>
      <c r="E575" s="3">
        <v>23</v>
      </c>
      <c r="F575" s="3">
        <v>2</v>
      </c>
      <c r="G575" s="5">
        <v>0.8</v>
      </c>
      <c r="H575" s="3">
        <v>2.8</v>
      </c>
      <c r="I575" s="3">
        <v>1.55139</v>
      </c>
      <c r="J575" s="12">
        <f t="shared" si="24"/>
        <v>0.9291666666666667</v>
      </c>
      <c r="K575" s="4">
        <v>43761.875</v>
      </c>
      <c r="L575" s="3">
        <f t="shared" si="25"/>
        <v>23</v>
      </c>
      <c r="M575" s="3">
        <f t="shared" si="26"/>
        <v>21</v>
      </c>
      <c r="N575" s="3">
        <v>58</v>
      </c>
      <c r="O575" s="3">
        <v>58</v>
      </c>
      <c r="P575" s="3">
        <v>55</v>
      </c>
      <c r="Q575" s="3">
        <v>0</v>
      </c>
      <c r="R575" s="3"/>
      <c r="S575" s="3">
        <f>IF(ISBLANK(Table13[[#This Row],[T1]]),0,IF(Table13[[#This Row],[T1]]&gt;0,1,0))</f>
        <v>0</v>
      </c>
      <c r="T575" s="3">
        <f>IF(ISBLANK(Table13[[#This Row],[T2]]),0,IF(Table13[[#This Row],[T2]]&gt;0,1,0))</f>
        <v>0</v>
      </c>
      <c r="U575" s="3">
        <f>IF(ISBLANK(Table13[[#This Row],[T3]]),0,IF(Table13[[#This Row],[T3]]&gt;0,1,0))</f>
        <v>0</v>
      </c>
      <c r="V575" s="3">
        <f>IF(ISBLANK(Table13[[#This Row],[T4]]),0,IF(Table13[[#This Row],[T4]]&gt;0,1,0))</f>
        <v>0</v>
      </c>
      <c r="W575" s="26">
        <v>0</v>
      </c>
      <c r="X575" s="22">
        <v>18</v>
      </c>
      <c r="Y575" s="3">
        <v>2.8</v>
      </c>
      <c r="Z575" s="3"/>
      <c r="AB575" s="30">
        <v>545</v>
      </c>
      <c r="AC575" s="30">
        <v>1.4440276682045352</v>
      </c>
      <c r="AD575" s="30">
        <v>-0.64402766820453516</v>
      </c>
    </row>
    <row r="576" spans="1:30">
      <c r="A576" s="4">
        <v>43761.916666666664</v>
      </c>
      <c r="B576">
        <v>43761</v>
      </c>
      <c r="C576" s="3">
        <v>0.91666666666666663</v>
      </c>
      <c r="D576" s="3">
        <v>22</v>
      </c>
      <c r="E576" s="3">
        <v>23</v>
      </c>
      <c r="F576" s="3">
        <v>1.5</v>
      </c>
      <c r="G576" s="5">
        <v>1.3</v>
      </c>
      <c r="H576" s="3">
        <v>2.8</v>
      </c>
      <c r="I576" s="3">
        <v>1.55139</v>
      </c>
      <c r="J576" s="12">
        <f t="shared" si="24"/>
        <v>0.87500000000000033</v>
      </c>
      <c r="K576" s="4">
        <v>43761.916666666664</v>
      </c>
      <c r="L576" s="3">
        <f t="shared" si="25"/>
        <v>23</v>
      </c>
      <c r="M576" s="3">
        <f t="shared" si="26"/>
        <v>22</v>
      </c>
      <c r="N576" s="3">
        <v>57</v>
      </c>
      <c r="O576" s="3">
        <v>52</v>
      </c>
      <c r="P576" s="3">
        <v>57</v>
      </c>
      <c r="Q576" s="3">
        <v>0</v>
      </c>
      <c r="R576" s="3"/>
      <c r="S576" s="3">
        <f>IF(ISBLANK(Table13[[#This Row],[T1]]),0,IF(Table13[[#This Row],[T1]]&gt;0,1,0))</f>
        <v>1</v>
      </c>
      <c r="T576" s="3">
        <f>IF(ISBLANK(Table13[[#This Row],[T2]]),0,IF(Table13[[#This Row],[T2]]&gt;0,1,0))</f>
        <v>1</v>
      </c>
      <c r="U576" s="3">
        <f>IF(ISBLANK(Table13[[#This Row],[T3]]),0,IF(Table13[[#This Row],[T3]]&gt;0,1,0))</f>
        <v>1</v>
      </c>
      <c r="V576" s="3">
        <f>IF(ISBLANK(Table13[[#This Row],[T4]]),0,IF(Table13[[#This Row],[T4]]&gt;0,1,0))</f>
        <v>0</v>
      </c>
      <c r="W576" s="25">
        <v>52</v>
      </c>
      <c r="X576" s="23">
        <v>21</v>
      </c>
      <c r="Y576" s="3">
        <v>2.8</v>
      </c>
      <c r="Z576" s="3"/>
      <c r="AB576" s="30">
        <v>546</v>
      </c>
      <c r="AC576" s="30">
        <v>1.4550878611074562</v>
      </c>
      <c r="AD576" s="30">
        <v>-0.6550878611074562</v>
      </c>
    </row>
    <row r="577" spans="1:30">
      <c r="A577" s="4">
        <v>43761.958333333336</v>
      </c>
      <c r="B577">
        <v>43761</v>
      </c>
      <c r="C577" s="3">
        <v>0.95833333333333337</v>
      </c>
      <c r="D577" s="3">
        <v>23</v>
      </c>
      <c r="E577" s="3">
        <v>23</v>
      </c>
      <c r="F577" s="3">
        <v>0.3</v>
      </c>
      <c r="G577" s="5">
        <v>0.5</v>
      </c>
      <c r="H577" s="3">
        <v>0.8</v>
      </c>
      <c r="I577" s="3">
        <v>1.55139</v>
      </c>
      <c r="J577" s="12">
        <f t="shared" si="24"/>
        <v>0.85000000000000009</v>
      </c>
      <c r="K577" s="4">
        <v>43761.958333333336</v>
      </c>
      <c r="L577" s="3">
        <f t="shared" si="25"/>
        <v>23</v>
      </c>
      <c r="M577" s="3">
        <f t="shared" si="26"/>
        <v>23</v>
      </c>
      <c r="N577" s="3">
        <v>58</v>
      </c>
      <c r="O577" s="3">
        <v>58</v>
      </c>
      <c r="P577" s="3">
        <v>58</v>
      </c>
      <c r="Q577" s="3">
        <v>0</v>
      </c>
      <c r="R577" s="3"/>
      <c r="S577" s="3">
        <f>IF(ISBLANK(Table13[[#This Row],[T1]]),0,IF(Table13[[#This Row],[T1]]&gt;0,1,0))</f>
        <v>1</v>
      </c>
      <c r="T577" s="3">
        <f>IF(ISBLANK(Table13[[#This Row],[T2]]),0,IF(Table13[[#This Row],[T2]]&gt;0,1,0))</f>
        <v>1</v>
      </c>
      <c r="U577" s="3">
        <f>IF(ISBLANK(Table13[[#This Row],[T3]]),0,IF(Table13[[#This Row],[T3]]&gt;0,1,0))</f>
        <v>1</v>
      </c>
      <c r="V577" s="3">
        <f>IF(ISBLANK(Table13[[#This Row],[T4]]),0,IF(Table13[[#This Row],[T4]]&gt;0,1,0))</f>
        <v>0</v>
      </c>
      <c r="W577" s="26">
        <v>49</v>
      </c>
      <c r="X577" s="22">
        <v>21</v>
      </c>
      <c r="Y577" s="3">
        <v>0.8</v>
      </c>
      <c r="Z577" s="3"/>
      <c r="AB577" s="30">
        <v>547</v>
      </c>
      <c r="AC577" s="30">
        <v>1.4550878611074562</v>
      </c>
      <c r="AD577" s="30">
        <v>-0.75508786110745629</v>
      </c>
    </row>
    <row r="578" spans="1:30">
      <c r="A578" s="4">
        <v>43762</v>
      </c>
      <c r="B578">
        <v>43762</v>
      </c>
      <c r="C578" s="3">
        <v>0</v>
      </c>
      <c r="D578" s="3">
        <v>0</v>
      </c>
      <c r="E578" s="3">
        <v>24</v>
      </c>
      <c r="F578" s="3">
        <v>0.3</v>
      </c>
      <c r="G578" s="5">
        <v>0.2</v>
      </c>
      <c r="H578" s="3">
        <v>0.5</v>
      </c>
      <c r="I578" s="3">
        <v>1.55139</v>
      </c>
      <c r="J578" s="12">
        <f t="shared" ref="J578:J641" si="27">AVERAGE(H578:H601)</f>
        <v>0.83333333333333337</v>
      </c>
      <c r="K578" s="4">
        <v>43762</v>
      </c>
      <c r="L578" s="3">
        <f t="shared" ref="L578:L641" si="28">DAY(K578)</f>
        <v>24</v>
      </c>
      <c r="M578" s="3">
        <f t="shared" ref="M578:M641" si="29">HOUR(K578)</f>
        <v>0</v>
      </c>
      <c r="N578" s="3">
        <v>58</v>
      </c>
      <c r="O578" s="3">
        <v>58</v>
      </c>
      <c r="P578" s="3">
        <v>58</v>
      </c>
      <c r="Q578" s="3">
        <v>0</v>
      </c>
      <c r="R578" s="3"/>
      <c r="S578" s="3">
        <f>IF(ISBLANK(Table13[[#This Row],[T1]]),0,IF(Table13[[#This Row],[T1]]&gt;0,1,0))</f>
        <v>1</v>
      </c>
      <c r="T578" s="3">
        <f>IF(ISBLANK(Table13[[#This Row],[T2]]),0,IF(Table13[[#This Row],[T2]]&gt;0,1,0))</f>
        <v>1</v>
      </c>
      <c r="U578" s="3">
        <f>IF(ISBLANK(Table13[[#This Row],[T3]]),0,IF(Table13[[#This Row],[T3]]&gt;0,1,0))</f>
        <v>1</v>
      </c>
      <c r="V578" s="3">
        <f>IF(ISBLANK(Table13[[#This Row],[T4]]),0,IF(Table13[[#This Row],[T4]]&gt;0,1,0))</f>
        <v>0</v>
      </c>
      <c r="W578" s="25">
        <v>49</v>
      </c>
      <c r="X578" s="23">
        <v>21</v>
      </c>
      <c r="Y578" s="3">
        <v>0.5</v>
      </c>
      <c r="Z578" s="3"/>
      <c r="AB578" s="30">
        <v>548</v>
      </c>
      <c r="AC578" s="30">
        <v>1.4193396593172514</v>
      </c>
      <c r="AD578" s="30">
        <v>-0.81933965931725128</v>
      </c>
    </row>
    <row r="579" spans="1:30">
      <c r="A579" s="4">
        <v>43762.041666666664</v>
      </c>
      <c r="B579">
        <v>43762</v>
      </c>
      <c r="C579" s="3">
        <v>4.1666666666666664E-2</v>
      </c>
      <c r="D579" s="3">
        <v>1</v>
      </c>
      <c r="E579" s="3">
        <v>24</v>
      </c>
      <c r="F579" s="3">
        <v>0.2</v>
      </c>
      <c r="G579" s="5">
        <v>0.2</v>
      </c>
      <c r="H579" s="3">
        <v>0.4</v>
      </c>
      <c r="I579" s="3">
        <v>1.55139</v>
      </c>
      <c r="J579" s="12">
        <f t="shared" si="27"/>
        <v>0.82916666666666661</v>
      </c>
      <c r="K579" s="4">
        <v>43762.041666666664</v>
      </c>
      <c r="L579" s="3">
        <f t="shared" si="28"/>
        <v>24</v>
      </c>
      <c r="M579" s="3">
        <f t="shared" si="29"/>
        <v>1</v>
      </c>
      <c r="N579" s="3">
        <v>58</v>
      </c>
      <c r="O579" s="3">
        <v>58</v>
      </c>
      <c r="P579" s="3">
        <v>58</v>
      </c>
      <c r="Q579" s="3">
        <v>0</v>
      </c>
      <c r="R579" s="3"/>
      <c r="S579" s="3">
        <f>IF(ISBLANK(Table13[[#This Row],[T1]]),0,IF(Table13[[#This Row],[T1]]&gt;0,1,0))</f>
        <v>1</v>
      </c>
      <c r="T579" s="3">
        <f>IF(ISBLANK(Table13[[#This Row],[T2]]),0,IF(Table13[[#This Row],[T2]]&gt;0,1,0))</f>
        <v>1</v>
      </c>
      <c r="U579" s="3">
        <f>IF(ISBLANK(Table13[[#This Row],[T3]]),0,IF(Table13[[#This Row],[T3]]&gt;0,1,0))</f>
        <v>1</v>
      </c>
      <c r="V579" s="3">
        <f>IF(ISBLANK(Table13[[#This Row],[T4]]),0,IF(Table13[[#This Row],[T4]]&gt;0,1,0))</f>
        <v>0</v>
      </c>
      <c r="W579" s="26">
        <v>47</v>
      </c>
      <c r="X579" s="22">
        <v>21</v>
      </c>
      <c r="Y579" s="3">
        <v>0.4</v>
      </c>
      <c r="Z579" s="3"/>
      <c r="AB579" s="30">
        <v>549</v>
      </c>
      <c r="AC579" s="30">
        <v>1.4444017226008592</v>
      </c>
      <c r="AD579" s="30">
        <v>-0.64440172260085915</v>
      </c>
    </row>
    <row r="580" spans="1:30">
      <c r="A580" s="4">
        <v>43762.083333333336</v>
      </c>
      <c r="B580">
        <v>43762</v>
      </c>
      <c r="C580" s="3">
        <v>8.3333333333333329E-2</v>
      </c>
      <c r="D580" s="3">
        <v>2</v>
      </c>
      <c r="E580" s="3">
        <v>24</v>
      </c>
      <c r="F580" s="3">
        <v>0.2</v>
      </c>
      <c r="G580" s="5">
        <v>0.2</v>
      </c>
      <c r="H580" s="3">
        <v>0.4</v>
      </c>
      <c r="I580" s="3">
        <v>1.55139</v>
      </c>
      <c r="J580" s="12">
        <f t="shared" si="27"/>
        <v>0.8291666666666665</v>
      </c>
      <c r="K580" s="4">
        <v>43762.083333333336</v>
      </c>
      <c r="L580" s="3">
        <f t="shared" si="28"/>
        <v>24</v>
      </c>
      <c r="M580" s="3">
        <f t="shared" si="29"/>
        <v>2</v>
      </c>
      <c r="N580" s="3">
        <v>58</v>
      </c>
      <c r="O580" s="3">
        <v>58</v>
      </c>
      <c r="P580" s="3">
        <v>58</v>
      </c>
      <c r="Q580" s="3">
        <v>0</v>
      </c>
      <c r="R580" s="3"/>
      <c r="S580" s="3">
        <f>IF(ISBLANK(Table13[[#This Row],[T1]]),0,IF(Table13[[#This Row],[T1]]&gt;0,1,0))</f>
        <v>1</v>
      </c>
      <c r="T580" s="3">
        <f>IF(ISBLANK(Table13[[#This Row],[T2]]),0,IF(Table13[[#This Row],[T2]]&gt;0,1,0))</f>
        <v>1</v>
      </c>
      <c r="U580" s="3">
        <f>IF(ISBLANK(Table13[[#This Row],[T3]]),0,IF(Table13[[#This Row],[T3]]&gt;0,1,0))</f>
        <v>1</v>
      </c>
      <c r="V580" s="3">
        <f>IF(ISBLANK(Table13[[#This Row],[T4]]),0,IF(Table13[[#This Row],[T4]]&gt;0,1,0))</f>
        <v>0</v>
      </c>
      <c r="W580" s="25">
        <v>47</v>
      </c>
      <c r="X580" s="23">
        <v>21</v>
      </c>
      <c r="Y580" s="3">
        <v>0.4</v>
      </c>
      <c r="Z580" s="3"/>
      <c r="AB580" s="30">
        <v>550</v>
      </c>
      <c r="AC580" s="30">
        <v>1.3510787143906053</v>
      </c>
      <c r="AD580" s="30">
        <v>0.34892128560939484</v>
      </c>
    </row>
    <row r="581" spans="1:30">
      <c r="A581" s="4">
        <v>43762.125</v>
      </c>
      <c r="B581">
        <v>43762</v>
      </c>
      <c r="C581" s="3">
        <v>0.125</v>
      </c>
      <c r="D581" s="3">
        <v>3</v>
      </c>
      <c r="E581" s="3">
        <v>24</v>
      </c>
      <c r="F581" s="3">
        <v>0.2</v>
      </c>
      <c r="G581" s="5">
        <v>0.2</v>
      </c>
      <c r="H581" s="3">
        <v>0.4</v>
      </c>
      <c r="I581" s="3">
        <v>1.55139</v>
      </c>
      <c r="J581" s="12">
        <f t="shared" si="27"/>
        <v>0.82916666666666627</v>
      </c>
      <c r="K581" s="4">
        <v>43762.125</v>
      </c>
      <c r="L581" s="3">
        <f t="shared" si="28"/>
        <v>24</v>
      </c>
      <c r="M581" s="3">
        <f t="shared" si="29"/>
        <v>3</v>
      </c>
      <c r="N581" s="3">
        <v>57</v>
      </c>
      <c r="O581" s="3">
        <v>57</v>
      </c>
      <c r="P581" s="3">
        <v>57</v>
      </c>
      <c r="Q581" s="3">
        <v>0</v>
      </c>
      <c r="R581" s="3"/>
      <c r="S581" s="3">
        <f>IF(ISBLANK(Table13[[#This Row],[T1]]),0,IF(Table13[[#This Row],[T1]]&gt;0,1,0))</f>
        <v>1</v>
      </c>
      <c r="T581" s="3">
        <f>IF(ISBLANK(Table13[[#This Row],[T2]]),0,IF(Table13[[#This Row],[T2]]&gt;0,1,0))</f>
        <v>1</v>
      </c>
      <c r="U581" s="3">
        <f>IF(ISBLANK(Table13[[#This Row],[T3]]),0,IF(Table13[[#This Row],[T3]]&gt;0,1,0))</f>
        <v>1</v>
      </c>
      <c r="V581" s="3">
        <f>IF(ISBLANK(Table13[[#This Row],[T4]]),0,IF(Table13[[#This Row],[T4]]&gt;0,1,0))</f>
        <v>0</v>
      </c>
      <c r="W581" s="26">
        <v>45</v>
      </c>
      <c r="X581" s="22">
        <v>21</v>
      </c>
      <c r="Y581" s="3">
        <v>0.4</v>
      </c>
      <c r="Z581" s="3"/>
      <c r="AB581" s="30">
        <v>551</v>
      </c>
      <c r="AC581" s="30">
        <v>1.3724035865291291</v>
      </c>
      <c r="AD581" s="30">
        <v>0.92759641347087074</v>
      </c>
    </row>
    <row r="582" spans="1:30">
      <c r="A582" s="4">
        <v>43762.166666666664</v>
      </c>
      <c r="B582">
        <v>43762</v>
      </c>
      <c r="C582" s="3">
        <v>0.16666666666666666</v>
      </c>
      <c r="D582" s="3">
        <v>4</v>
      </c>
      <c r="E582" s="3">
        <v>24</v>
      </c>
      <c r="F582" s="3">
        <v>0.2</v>
      </c>
      <c r="G582" s="5">
        <v>0.2</v>
      </c>
      <c r="H582" s="3">
        <v>0.4</v>
      </c>
      <c r="I582" s="3">
        <v>1.55139</v>
      </c>
      <c r="J582" s="12">
        <f t="shared" si="27"/>
        <v>0.82916666666666627</v>
      </c>
      <c r="K582" s="4">
        <v>43762.166666666664</v>
      </c>
      <c r="L582" s="3">
        <f t="shared" si="28"/>
        <v>24</v>
      </c>
      <c r="M582" s="3">
        <f t="shared" si="29"/>
        <v>4</v>
      </c>
      <c r="N582" s="3">
        <v>58</v>
      </c>
      <c r="O582" s="3">
        <v>58</v>
      </c>
      <c r="P582" s="3">
        <v>58</v>
      </c>
      <c r="Q582" s="3">
        <v>0</v>
      </c>
      <c r="R582" s="3"/>
      <c r="S582" s="3">
        <f>IF(ISBLANK(Table13[[#This Row],[T1]]),0,IF(Table13[[#This Row],[T1]]&gt;0,1,0))</f>
        <v>1</v>
      </c>
      <c r="T582" s="3">
        <f>IF(ISBLANK(Table13[[#This Row],[T2]]),0,IF(Table13[[#This Row],[T2]]&gt;0,1,0))</f>
        <v>1</v>
      </c>
      <c r="U582" s="3">
        <f>IF(ISBLANK(Table13[[#This Row],[T3]]),0,IF(Table13[[#This Row],[T3]]&gt;0,1,0))</f>
        <v>1</v>
      </c>
      <c r="V582" s="3">
        <f>IF(ISBLANK(Table13[[#This Row],[T4]]),0,IF(Table13[[#This Row],[T4]]&gt;0,1,0))</f>
        <v>0</v>
      </c>
      <c r="W582" s="25">
        <v>47</v>
      </c>
      <c r="X582" s="23">
        <v>21</v>
      </c>
      <c r="Y582" s="3">
        <v>0.4</v>
      </c>
      <c r="Z582" s="3"/>
      <c r="AB582" s="30">
        <v>552</v>
      </c>
      <c r="AC582" s="30">
        <v>1.4081280858819987</v>
      </c>
      <c r="AD582" s="30">
        <v>-0.70812808588199871</v>
      </c>
    </row>
    <row r="583" spans="1:30">
      <c r="A583" s="4">
        <v>43762.208333333336</v>
      </c>
      <c r="B583">
        <v>43762</v>
      </c>
      <c r="C583" s="3">
        <v>0.20833333333333334</v>
      </c>
      <c r="D583" s="3">
        <v>5</v>
      </c>
      <c r="E583" s="3">
        <v>24</v>
      </c>
      <c r="F583" s="3">
        <v>0.3</v>
      </c>
      <c r="G583" s="5">
        <v>1.5</v>
      </c>
      <c r="H583" s="3">
        <v>1.8</v>
      </c>
      <c r="I583" s="3">
        <v>1.55139</v>
      </c>
      <c r="J583" s="12">
        <f t="shared" si="27"/>
        <v>0.83333333333333304</v>
      </c>
      <c r="K583" s="4">
        <v>43762.208333333336</v>
      </c>
      <c r="L583" s="3">
        <f t="shared" si="28"/>
        <v>24</v>
      </c>
      <c r="M583" s="3">
        <f t="shared" si="29"/>
        <v>5</v>
      </c>
      <c r="N583" s="3">
        <v>58</v>
      </c>
      <c r="O583" s="3">
        <v>58</v>
      </c>
      <c r="P583" s="3">
        <v>58</v>
      </c>
      <c r="Q583" s="3">
        <v>0</v>
      </c>
      <c r="R583" s="3"/>
      <c r="S583" s="3">
        <f>IF(ISBLANK(Table13[[#This Row],[T1]]),0,IF(Table13[[#This Row],[T1]]&gt;0,1,0))</f>
        <v>1</v>
      </c>
      <c r="T583" s="3">
        <f>IF(ISBLANK(Table13[[#This Row],[T2]]),0,IF(Table13[[#This Row],[T2]]&gt;0,1,0))</f>
        <v>1</v>
      </c>
      <c r="U583" s="3">
        <f>IF(ISBLANK(Table13[[#This Row],[T3]]),0,IF(Table13[[#This Row],[T3]]&gt;0,1,0))</f>
        <v>1</v>
      </c>
      <c r="V583" s="3">
        <f>IF(ISBLANK(Table13[[#This Row],[T4]]),0,IF(Table13[[#This Row],[T4]]&gt;0,1,0))</f>
        <v>0</v>
      </c>
      <c r="W583" s="26">
        <v>46</v>
      </c>
      <c r="X583" s="22">
        <v>21</v>
      </c>
      <c r="Y583" s="3">
        <v>1.8</v>
      </c>
      <c r="Z583" s="3"/>
      <c r="AB583" s="30">
        <v>553</v>
      </c>
      <c r="AC583" s="30">
        <v>1.4187905219512607</v>
      </c>
      <c r="AD583" s="30">
        <v>-1.0187905219512605</v>
      </c>
    </row>
    <row r="584" spans="1:30">
      <c r="A584" s="4">
        <v>43762.25</v>
      </c>
      <c r="B584">
        <v>43762</v>
      </c>
      <c r="C584" s="3">
        <v>0.25</v>
      </c>
      <c r="D584" s="3">
        <v>6</v>
      </c>
      <c r="E584" s="3">
        <v>24</v>
      </c>
      <c r="F584" s="3">
        <v>0.3</v>
      </c>
      <c r="G584" s="5">
        <v>0.4</v>
      </c>
      <c r="H584" s="3">
        <v>0.7</v>
      </c>
      <c r="I584" s="3">
        <v>1.55139</v>
      </c>
      <c r="J584" s="12">
        <f t="shared" si="27"/>
        <v>0.8458333333333331</v>
      </c>
      <c r="K584" s="4">
        <v>43762.25</v>
      </c>
      <c r="L584" s="3">
        <f t="shared" si="28"/>
        <v>24</v>
      </c>
      <c r="M584" s="3">
        <f t="shared" si="29"/>
        <v>6</v>
      </c>
      <c r="N584" s="3">
        <v>58</v>
      </c>
      <c r="O584" s="3">
        <v>58</v>
      </c>
      <c r="P584" s="3">
        <v>58</v>
      </c>
      <c r="Q584" s="3">
        <v>0</v>
      </c>
      <c r="R584" s="3"/>
      <c r="S584" s="3">
        <f>IF(ISBLANK(Table13[[#This Row],[T1]]),0,IF(Table13[[#This Row],[T1]]&gt;0,1,0))</f>
        <v>1</v>
      </c>
      <c r="T584" s="3">
        <f>IF(ISBLANK(Table13[[#This Row],[T2]]),0,IF(Table13[[#This Row],[T2]]&gt;0,1,0))</f>
        <v>1</v>
      </c>
      <c r="U584" s="3">
        <f>IF(ISBLANK(Table13[[#This Row],[T3]]),0,IF(Table13[[#This Row],[T3]]&gt;0,1,0))</f>
        <v>1</v>
      </c>
      <c r="V584" s="3">
        <f>IF(ISBLANK(Table13[[#This Row],[T4]]),0,IF(Table13[[#This Row],[T4]]&gt;0,1,0))</f>
        <v>0</v>
      </c>
      <c r="W584" s="25">
        <v>47</v>
      </c>
      <c r="X584" s="23">
        <v>21</v>
      </c>
      <c r="Y584" s="3">
        <v>0.7</v>
      </c>
      <c r="Z584" s="3"/>
      <c r="AB584" s="30">
        <v>554</v>
      </c>
      <c r="AC584" s="30">
        <v>1.4043908947369146</v>
      </c>
      <c r="AD584" s="30">
        <v>0.1956091052630855</v>
      </c>
    </row>
    <row r="585" spans="1:30">
      <c r="A585" s="4">
        <v>43762.291666666664</v>
      </c>
      <c r="B585">
        <v>43762</v>
      </c>
      <c r="C585" s="3">
        <v>0.29166666666666669</v>
      </c>
      <c r="D585" s="3">
        <v>7</v>
      </c>
      <c r="E585" s="3">
        <v>24</v>
      </c>
      <c r="F585" s="3">
        <v>1.8</v>
      </c>
      <c r="G585" s="5">
        <v>1.9</v>
      </c>
      <c r="H585" s="3">
        <v>3.7</v>
      </c>
      <c r="I585" s="3">
        <v>1.55139</v>
      </c>
      <c r="J585" s="12">
        <f t="shared" si="27"/>
        <v>0.85</v>
      </c>
      <c r="K585" s="4">
        <v>43762.291666666664</v>
      </c>
      <c r="L585" s="3">
        <f t="shared" si="28"/>
        <v>24</v>
      </c>
      <c r="M585" s="3">
        <f t="shared" si="29"/>
        <v>7</v>
      </c>
      <c r="N585" s="3">
        <v>52</v>
      </c>
      <c r="O585" s="3">
        <v>24</v>
      </c>
      <c r="P585" s="3">
        <v>50</v>
      </c>
      <c r="Q585" s="3">
        <v>0</v>
      </c>
      <c r="R585" s="3"/>
      <c r="S585" s="3">
        <f>IF(ISBLANK(Table13[[#This Row],[T1]]),0,IF(Table13[[#This Row],[T1]]&gt;0,1,0))</f>
        <v>1</v>
      </c>
      <c r="T585" s="3">
        <f>IF(ISBLANK(Table13[[#This Row],[T2]]),0,IF(Table13[[#This Row],[T2]]&gt;0,1,0))</f>
        <v>1</v>
      </c>
      <c r="U585" s="3">
        <f>IF(ISBLANK(Table13[[#This Row],[T3]]),0,IF(Table13[[#This Row],[T3]]&gt;0,1,0))</f>
        <v>1</v>
      </c>
      <c r="V585" s="3">
        <f>IF(ISBLANK(Table13[[#This Row],[T4]]),0,IF(Table13[[#This Row],[T4]]&gt;0,1,0))</f>
        <v>0</v>
      </c>
      <c r="W585" s="26">
        <v>50</v>
      </c>
      <c r="X585" s="22">
        <v>21</v>
      </c>
      <c r="Y585" s="3">
        <v>3.7</v>
      </c>
      <c r="Z585" s="3"/>
      <c r="AB585" s="30">
        <v>555</v>
      </c>
      <c r="AC585" s="30">
        <v>1.4043908947369146</v>
      </c>
      <c r="AD585" s="30">
        <v>-1.0043908947369147</v>
      </c>
    </row>
    <row r="586" spans="1:30">
      <c r="A586" s="4">
        <v>43762.333333333336</v>
      </c>
      <c r="B586">
        <v>43762</v>
      </c>
      <c r="C586" s="3">
        <v>0.33333333333333331</v>
      </c>
      <c r="D586" s="3">
        <v>8</v>
      </c>
      <c r="E586" s="3">
        <v>24</v>
      </c>
      <c r="F586" s="3">
        <v>0.2</v>
      </c>
      <c r="G586" s="5">
        <v>0.2</v>
      </c>
      <c r="H586" s="3">
        <v>0.4</v>
      </c>
      <c r="I586" s="3">
        <v>1.55139</v>
      </c>
      <c r="J586" s="12">
        <f t="shared" si="27"/>
        <v>0.85000000000000009</v>
      </c>
      <c r="K586" s="4">
        <v>43762.333333333336</v>
      </c>
      <c r="L586" s="3">
        <f t="shared" si="28"/>
        <v>24</v>
      </c>
      <c r="M586" s="3">
        <f t="shared" si="29"/>
        <v>8</v>
      </c>
      <c r="N586" s="3"/>
      <c r="O586" s="3"/>
      <c r="P586" s="3"/>
      <c r="Q586" s="3"/>
      <c r="R586" s="3"/>
      <c r="S586" s="3">
        <f>IF(ISBLANK(Table13[[#This Row],[T1]]),0,IF(Table13[[#This Row],[T1]]&gt;0,1,0))</f>
        <v>0</v>
      </c>
      <c r="T586" s="3">
        <f>IF(ISBLANK(Table13[[#This Row],[T2]]),0,IF(Table13[[#This Row],[T2]]&gt;0,1,0))</f>
        <v>1</v>
      </c>
      <c r="U586" s="3">
        <f>IF(ISBLANK(Table13[[#This Row],[T3]]),0,IF(Table13[[#This Row],[T3]]&gt;0,1,0))</f>
        <v>1</v>
      </c>
      <c r="V586" s="3">
        <f>IF(ISBLANK(Table13[[#This Row],[T4]]),0,IF(Table13[[#This Row],[T4]]&gt;0,1,0))</f>
        <v>0</v>
      </c>
      <c r="W586" s="25">
        <v>53</v>
      </c>
      <c r="X586" s="23">
        <v>21</v>
      </c>
      <c r="Y586" s="3">
        <v>0.4</v>
      </c>
      <c r="Z586" s="3"/>
      <c r="AB586" s="30">
        <v>556</v>
      </c>
      <c r="AC586" s="30">
        <v>1.4043908947369146</v>
      </c>
      <c r="AD586" s="30">
        <v>-1.0043908947369147</v>
      </c>
    </row>
    <row r="587" spans="1:30">
      <c r="A587" s="4">
        <v>43762.375</v>
      </c>
      <c r="B587">
        <v>43762</v>
      </c>
      <c r="C587" s="3">
        <v>0.375</v>
      </c>
      <c r="D587" s="3">
        <v>9</v>
      </c>
      <c r="E587" s="3">
        <v>24</v>
      </c>
      <c r="F587" s="3">
        <v>0.1</v>
      </c>
      <c r="G587" s="5">
        <v>0.2</v>
      </c>
      <c r="H587" s="3">
        <v>0.30000000000000004</v>
      </c>
      <c r="I587" s="3">
        <v>1.55139</v>
      </c>
      <c r="J587" s="12">
        <f t="shared" si="27"/>
        <v>0.85416666666666663</v>
      </c>
      <c r="K587" s="4">
        <v>43762.375</v>
      </c>
      <c r="L587" s="3">
        <f t="shared" si="28"/>
        <v>24</v>
      </c>
      <c r="M587" s="3">
        <f t="shared" si="29"/>
        <v>9</v>
      </c>
      <c r="N587" s="3"/>
      <c r="O587" s="3"/>
      <c r="P587" s="3"/>
      <c r="Q587" s="3"/>
      <c r="R587" s="3"/>
      <c r="S587" s="3">
        <f>IF(ISBLANK(Table13[[#This Row],[T1]]),0,IF(Table13[[#This Row],[T1]]&gt;0,1,0))</f>
        <v>0</v>
      </c>
      <c r="T587" s="3">
        <f>IF(ISBLANK(Table13[[#This Row],[T2]]),0,IF(Table13[[#This Row],[T2]]&gt;0,1,0))</f>
        <v>1</v>
      </c>
      <c r="U587" s="3">
        <f>IF(ISBLANK(Table13[[#This Row],[T3]]),0,IF(Table13[[#This Row],[T3]]&gt;0,1,0))</f>
        <v>1</v>
      </c>
      <c r="V587" s="3">
        <f>IF(ISBLANK(Table13[[#This Row],[T4]]),0,IF(Table13[[#This Row],[T4]]&gt;0,1,0))</f>
        <v>0</v>
      </c>
      <c r="W587" s="26">
        <v>58</v>
      </c>
      <c r="X587" s="22">
        <v>21</v>
      </c>
      <c r="Y587" s="3">
        <v>0.30000000000000004</v>
      </c>
      <c r="Z587" s="3"/>
      <c r="AB587" s="30">
        <v>557</v>
      </c>
      <c r="AC587" s="30">
        <v>1.4150533308061763</v>
      </c>
      <c r="AD587" s="30">
        <v>-1.0150533308061762</v>
      </c>
    </row>
    <row r="588" spans="1:30">
      <c r="A588" s="4">
        <v>43762.416666666664</v>
      </c>
      <c r="B588">
        <v>43762</v>
      </c>
      <c r="C588" s="3">
        <v>0.41666666666666669</v>
      </c>
      <c r="D588" s="3">
        <v>10</v>
      </c>
      <c r="E588" s="3">
        <v>24</v>
      </c>
      <c r="F588" s="3">
        <v>0.2</v>
      </c>
      <c r="G588" s="5">
        <v>0.2</v>
      </c>
      <c r="H588" s="3">
        <v>0.4</v>
      </c>
      <c r="I588" s="3">
        <v>1.55139</v>
      </c>
      <c r="J588" s="12">
        <f t="shared" si="27"/>
        <v>0.85833333333333339</v>
      </c>
      <c r="K588" s="4">
        <v>43762.416666666664</v>
      </c>
      <c r="L588" s="3">
        <f t="shared" si="28"/>
        <v>24</v>
      </c>
      <c r="M588" s="3">
        <f t="shared" si="29"/>
        <v>10</v>
      </c>
      <c r="N588" s="3"/>
      <c r="O588" s="3"/>
      <c r="P588" s="3"/>
      <c r="Q588" s="3"/>
      <c r="R588" s="3"/>
      <c r="S588" s="3">
        <f>IF(ISBLANK(Table13[[#This Row],[T1]]),0,IF(Table13[[#This Row],[T1]]&gt;0,1,0))</f>
        <v>0</v>
      </c>
      <c r="T588" s="3">
        <f>IF(ISBLANK(Table13[[#This Row],[T2]]),0,IF(Table13[[#This Row],[T2]]&gt;0,1,0))</f>
        <v>0</v>
      </c>
      <c r="U588" s="3">
        <f>IF(ISBLANK(Table13[[#This Row],[T3]]),0,IF(Table13[[#This Row],[T3]]&gt;0,1,0))</f>
        <v>0</v>
      </c>
      <c r="V588" s="3">
        <f>IF(ISBLANK(Table13[[#This Row],[T4]]),0,IF(Table13[[#This Row],[T4]]&gt;0,1,0))</f>
        <v>0</v>
      </c>
      <c r="W588" s="25">
        <v>62</v>
      </c>
      <c r="X588" s="23">
        <v>21</v>
      </c>
      <c r="Y588" s="3">
        <v>0.4</v>
      </c>
      <c r="Z588" s="3"/>
      <c r="AB588" s="30">
        <v>558</v>
      </c>
      <c r="AC588" s="30">
        <v>1.4043908947369146</v>
      </c>
      <c r="AD588" s="30">
        <v>-1.0043908947369147</v>
      </c>
    </row>
    <row r="589" spans="1:30">
      <c r="A589" s="4">
        <v>43762.458333333336</v>
      </c>
      <c r="B589">
        <v>43762</v>
      </c>
      <c r="C589" s="3">
        <v>0.45833333333333331</v>
      </c>
      <c r="D589" s="3">
        <v>11</v>
      </c>
      <c r="E589" s="3">
        <v>24</v>
      </c>
      <c r="F589" s="3">
        <v>0.2</v>
      </c>
      <c r="G589" s="5">
        <v>0.2</v>
      </c>
      <c r="H589" s="3">
        <v>0.4</v>
      </c>
      <c r="I589" s="3">
        <v>1.55139</v>
      </c>
      <c r="J589" s="12">
        <f t="shared" si="27"/>
        <v>0.85833333333333328</v>
      </c>
      <c r="K589" s="4">
        <v>43762.458333333336</v>
      </c>
      <c r="L589" s="3">
        <f t="shared" si="28"/>
        <v>24</v>
      </c>
      <c r="M589" s="3">
        <f t="shared" si="29"/>
        <v>11</v>
      </c>
      <c r="N589" s="3"/>
      <c r="O589" s="3"/>
      <c r="P589" s="3"/>
      <c r="Q589" s="3"/>
      <c r="R589" s="3"/>
      <c r="S589" s="3">
        <f>IF(ISBLANK(Table13[[#This Row],[T1]]),0,IF(Table13[[#This Row],[T1]]&gt;0,1,0))</f>
        <v>1</v>
      </c>
      <c r="T589" s="3">
        <f>IF(ISBLANK(Table13[[#This Row],[T2]]),0,IF(Table13[[#This Row],[T2]]&gt;0,1,0))</f>
        <v>0</v>
      </c>
      <c r="U589" s="3">
        <f>IF(ISBLANK(Table13[[#This Row],[T3]]),0,IF(Table13[[#This Row],[T3]]&gt;0,1,0))</f>
        <v>0</v>
      </c>
      <c r="V589" s="3">
        <f>IF(ISBLANK(Table13[[#This Row],[T4]]),0,IF(Table13[[#This Row],[T4]]&gt;0,1,0))</f>
        <v>0</v>
      </c>
      <c r="W589" s="26">
        <v>65</v>
      </c>
      <c r="X589" s="22">
        <v>21</v>
      </c>
      <c r="Y589" s="3">
        <v>0.4</v>
      </c>
      <c r="Z589" s="3"/>
      <c r="AB589" s="30">
        <v>559</v>
      </c>
      <c r="AC589" s="30">
        <v>1.4150533308061763</v>
      </c>
      <c r="AD589" s="30">
        <v>-0.91505333080617635</v>
      </c>
    </row>
    <row r="590" spans="1:30">
      <c r="A590" s="4">
        <v>43762.5</v>
      </c>
      <c r="B590">
        <v>43762</v>
      </c>
      <c r="C590" s="3">
        <v>0.5</v>
      </c>
      <c r="D590" s="3">
        <v>12</v>
      </c>
      <c r="E590" s="3">
        <v>24</v>
      </c>
      <c r="F590" s="3">
        <v>0.1</v>
      </c>
      <c r="G590" s="5">
        <v>0.1</v>
      </c>
      <c r="H590" s="3">
        <v>0.2</v>
      </c>
      <c r="I590" s="3">
        <v>1.55139</v>
      </c>
      <c r="J590" s="12">
        <f t="shared" si="27"/>
        <v>0.85833333333333328</v>
      </c>
      <c r="K590" s="4">
        <v>43762.5</v>
      </c>
      <c r="L590" s="3">
        <f t="shared" si="28"/>
        <v>24</v>
      </c>
      <c r="M590" s="3">
        <f t="shared" si="29"/>
        <v>12</v>
      </c>
      <c r="N590" s="3"/>
      <c r="O590" s="3"/>
      <c r="P590" s="3"/>
      <c r="Q590" s="3"/>
      <c r="R590" s="3"/>
      <c r="S590" s="3">
        <f>IF(ISBLANK(Table13[[#This Row],[T1]]),0,IF(Table13[[#This Row],[T1]]&gt;0,1,0))</f>
        <v>1</v>
      </c>
      <c r="T590" s="3">
        <f>IF(ISBLANK(Table13[[#This Row],[T2]]),0,IF(Table13[[#This Row],[T2]]&gt;0,1,0))</f>
        <v>0</v>
      </c>
      <c r="U590" s="3">
        <f>IF(ISBLANK(Table13[[#This Row],[T3]]),0,IF(Table13[[#This Row],[T3]]&gt;0,1,0))</f>
        <v>0</v>
      </c>
      <c r="V590" s="3">
        <f>IF(ISBLANK(Table13[[#This Row],[T4]]),0,IF(Table13[[#This Row],[T4]]&gt;0,1,0))</f>
        <v>0</v>
      </c>
      <c r="W590" s="25">
        <v>68</v>
      </c>
      <c r="X590" s="23">
        <v>21</v>
      </c>
      <c r="Y590" s="3">
        <v>0.2</v>
      </c>
      <c r="Z590" s="3"/>
      <c r="AB590" s="30">
        <v>560</v>
      </c>
      <c r="AC590" s="30">
        <v>1.53826214063325</v>
      </c>
      <c r="AD590" s="30">
        <v>1.46173785936675</v>
      </c>
    </row>
    <row r="591" spans="1:30">
      <c r="A591" s="4">
        <v>43762.541666666664</v>
      </c>
      <c r="B591">
        <v>43762</v>
      </c>
      <c r="C591" s="3">
        <v>0.54166666666666663</v>
      </c>
      <c r="D591" s="3">
        <v>13</v>
      </c>
      <c r="E591" s="3">
        <v>24</v>
      </c>
      <c r="F591" s="3">
        <v>0.2</v>
      </c>
      <c r="G591" s="5">
        <v>0.1</v>
      </c>
      <c r="H591" s="3">
        <v>0.30000000000000004</v>
      </c>
      <c r="I591" s="3">
        <v>1.55139</v>
      </c>
      <c r="J591" s="12">
        <f t="shared" si="27"/>
        <v>0.86666666666666659</v>
      </c>
      <c r="K591" s="4">
        <v>43762.541666666664</v>
      </c>
      <c r="L591" s="3">
        <f t="shared" si="28"/>
        <v>24</v>
      </c>
      <c r="M591" s="3">
        <f t="shared" si="29"/>
        <v>13</v>
      </c>
      <c r="N591" s="3"/>
      <c r="O591" s="3"/>
      <c r="P591" s="3"/>
      <c r="Q591" s="3"/>
      <c r="R591" s="3"/>
      <c r="S591" s="3">
        <f>IF(ISBLANK(Table13[[#This Row],[T1]]),0,IF(Table13[[#This Row],[T1]]&gt;0,1,0))</f>
        <v>1</v>
      </c>
      <c r="T591" s="3">
        <f>IF(ISBLANK(Table13[[#This Row],[T2]]),0,IF(Table13[[#This Row],[T2]]&gt;0,1,0))</f>
        <v>0</v>
      </c>
      <c r="U591" s="3">
        <f>IF(ISBLANK(Table13[[#This Row],[T3]]),0,IF(Table13[[#This Row],[T3]]&gt;0,1,0))</f>
        <v>0</v>
      </c>
      <c r="V591" s="3">
        <f>IF(ISBLANK(Table13[[#This Row],[T4]]),0,IF(Table13[[#This Row],[T4]]&gt;0,1,0))</f>
        <v>0</v>
      </c>
      <c r="W591" s="26">
        <v>68</v>
      </c>
      <c r="X591" s="22">
        <v>21</v>
      </c>
      <c r="Y591" s="3">
        <v>0.30000000000000004</v>
      </c>
      <c r="Z591" s="3"/>
      <c r="AB591" s="30">
        <v>561</v>
      </c>
      <c r="AC591" s="30">
        <v>1.4956123963562027</v>
      </c>
      <c r="AD591" s="30">
        <v>2.0043876036437975</v>
      </c>
    </row>
    <row r="592" spans="1:30">
      <c r="A592" s="4">
        <v>43762.583333333336</v>
      </c>
      <c r="B592">
        <v>43762</v>
      </c>
      <c r="C592" s="3">
        <v>0.58333333333333337</v>
      </c>
      <c r="D592" s="3">
        <v>14</v>
      </c>
      <c r="E592" s="3">
        <v>24</v>
      </c>
      <c r="F592" s="3">
        <v>0.1</v>
      </c>
      <c r="G592" s="5">
        <v>0.4</v>
      </c>
      <c r="H592" s="3">
        <v>0.5</v>
      </c>
      <c r="I592" s="3">
        <v>1.55139</v>
      </c>
      <c r="J592" s="12">
        <f t="shared" si="27"/>
        <v>0.87083333333333313</v>
      </c>
      <c r="K592" s="4">
        <v>43762.583333333336</v>
      </c>
      <c r="L592" s="3">
        <f t="shared" si="28"/>
        <v>24</v>
      </c>
      <c r="M592" s="3">
        <f t="shared" si="29"/>
        <v>14</v>
      </c>
      <c r="N592" s="3"/>
      <c r="O592" s="3"/>
      <c r="P592" s="3"/>
      <c r="Q592" s="3"/>
      <c r="R592" s="3"/>
      <c r="S592" s="3">
        <f>IF(ISBLANK(Table13[[#This Row],[T1]]),0,IF(Table13[[#This Row],[T1]]&gt;0,1,0))</f>
        <v>1</v>
      </c>
      <c r="T592" s="3">
        <f>IF(ISBLANK(Table13[[#This Row],[T2]]),0,IF(Table13[[#This Row],[T2]]&gt;0,1,0))</f>
        <v>0</v>
      </c>
      <c r="U592" s="3">
        <f>IF(ISBLANK(Table13[[#This Row],[T3]]),0,IF(Table13[[#This Row],[T3]]&gt;0,1,0))</f>
        <v>0</v>
      </c>
      <c r="V592" s="3">
        <f>IF(ISBLANK(Table13[[#This Row],[T4]]),0,IF(Table13[[#This Row],[T4]]&gt;0,1,0))</f>
        <v>0</v>
      </c>
      <c r="W592" s="25">
        <v>68</v>
      </c>
      <c r="X592" s="23">
        <v>21</v>
      </c>
      <c r="Y592" s="3">
        <v>0.5</v>
      </c>
      <c r="Z592" s="3"/>
      <c r="AB592" s="30">
        <v>562</v>
      </c>
      <c r="AC592" s="30">
        <v>1.2704618207918219</v>
      </c>
      <c r="AD592" s="30">
        <v>-0.67046182079182182</v>
      </c>
    </row>
    <row r="593" spans="1:30">
      <c r="A593" s="4">
        <v>43762.625</v>
      </c>
      <c r="B593">
        <v>43762</v>
      </c>
      <c r="C593" s="3">
        <v>0.625</v>
      </c>
      <c r="D593" s="3">
        <v>15</v>
      </c>
      <c r="E593" s="3">
        <v>24</v>
      </c>
      <c r="F593" s="3">
        <v>1.1000000000000001</v>
      </c>
      <c r="G593" s="5">
        <v>0.1</v>
      </c>
      <c r="H593" s="3">
        <v>1.2000000000000002</v>
      </c>
      <c r="I593" s="3">
        <v>1.55139</v>
      </c>
      <c r="J593" s="12">
        <f t="shared" si="27"/>
        <v>0.86666666666666636</v>
      </c>
      <c r="K593" s="4">
        <v>43762.625</v>
      </c>
      <c r="L593" s="3">
        <f t="shared" si="28"/>
        <v>24</v>
      </c>
      <c r="M593" s="3">
        <f t="shared" si="29"/>
        <v>15</v>
      </c>
      <c r="N593" s="3"/>
      <c r="O593" s="3"/>
      <c r="P593" s="3"/>
      <c r="Q593" s="3"/>
      <c r="R593" s="3"/>
      <c r="S593" s="3">
        <f>IF(ISBLANK(Table13[[#This Row],[T1]]),0,IF(Table13[[#This Row],[T1]]&gt;0,1,0))</f>
        <v>1</v>
      </c>
      <c r="T593" s="3">
        <f>IF(ISBLANK(Table13[[#This Row],[T2]]),0,IF(Table13[[#This Row],[T2]]&gt;0,1,0))</f>
        <v>0</v>
      </c>
      <c r="U593" s="3">
        <f>IF(ISBLANK(Table13[[#This Row],[T3]]),0,IF(Table13[[#This Row],[T3]]&gt;0,1,0))</f>
        <v>0</v>
      </c>
      <c r="V593" s="3">
        <f>IF(ISBLANK(Table13[[#This Row],[T4]]),0,IF(Table13[[#This Row],[T4]]&gt;0,1,0))</f>
        <v>0</v>
      </c>
      <c r="W593" s="26">
        <v>67</v>
      </c>
      <c r="X593" s="22">
        <v>21</v>
      </c>
      <c r="Y593" s="3">
        <v>1.2000000000000002</v>
      </c>
      <c r="Z593" s="3"/>
      <c r="AB593" s="30">
        <v>563</v>
      </c>
      <c r="AC593" s="30">
        <v>1.2597993847225604</v>
      </c>
      <c r="AD593" s="30">
        <v>-0.65979938472256028</v>
      </c>
    </row>
    <row r="594" spans="1:30">
      <c r="A594" s="4">
        <v>43762.666666666664</v>
      </c>
      <c r="B594">
        <v>43762</v>
      </c>
      <c r="C594" s="3">
        <v>0.66666666666666663</v>
      </c>
      <c r="D594" s="3">
        <v>16</v>
      </c>
      <c r="E594" s="3">
        <v>24</v>
      </c>
      <c r="F594" s="3">
        <v>0.4</v>
      </c>
      <c r="G594" s="5">
        <v>0.2</v>
      </c>
      <c r="H594" s="3">
        <v>0.60000000000000009</v>
      </c>
      <c r="I594" s="3">
        <v>1.55139</v>
      </c>
      <c r="J594" s="12">
        <f t="shared" si="27"/>
        <v>0.87083333333333313</v>
      </c>
      <c r="K594" s="4">
        <v>43762.666666666664</v>
      </c>
      <c r="L594" s="3">
        <f t="shared" si="28"/>
        <v>24</v>
      </c>
      <c r="M594" s="3">
        <f t="shared" si="29"/>
        <v>16</v>
      </c>
      <c r="N594" s="3"/>
      <c r="O594" s="3"/>
      <c r="P594" s="3"/>
      <c r="Q594" s="3"/>
      <c r="R594" s="3"/>
      <c r="S594" s="3">
        <f>IF(ISBLANK(Table13[[#This Row],[T1]]),0,IF(Table13[[#This Row],[T1]]&gt;0,1,0))</f>
        <v>1</v>
      </c>
      <c r="T594" s="3">
        <f>IF(ISBLANK(Table13[[#This Row],[T2]]),0,IF(Table13[[#This Row],[T2]]&gt;0,1,0))</f>
        <v>0</v>
      </c>
      <c r="U594" s="3">
        <f>IF(ISBLANK(Table13[[#This Row],[T3]]),0,IF(Table13[[#This Row],[T3]]&gt;0,1,0))</f>
        <v>0</v>
      </c>
      <c r="V594" s="3">
        <f>IF(ISBLANK(Table13[[#This Row],[T4]]),0,IF(Table13[[#This Row],[T4]]&gt;0,1,0))</f>
        <v>0</v>
      </c>
      <c r="W594" s="25">
        <v>65</v>
      </c>
      <c r="X594" s="23">
        <v>21</v>
      </c>
      <c r="Y594" s="3">
        <v>0.60000000000000009</v>
      </c>
      <c r="Z594" s="3"/>
      <c r="AB594" s="30">
        <v>564</v>
      </c>
      <c r="AC594" s="30">
        <v>1.2491369486532984</v>
      </c>
      <c r="AD594" s="30">
        <v>-0.94913694865329834</v>
      </c>
    </row>
    <row r="595" spans="1:30">
      <c r="A595" s="4">
        <v>43762.708333333336</v>
      </c>
      <c r="B595">
        <v>43762</v>
      </c>
      <c r="C595" s="3">
        <v>0.70833333333333337</v>
      </c>
      <c r="D595" s="3">
        <v>17</v>
      </c>
      <c r="E595" s="3">
        <v>24</v>
      </c>
      <c r="F595" s="3">
        <v>0.1</v>
      </c>
      <c r="G595" s="5">
        <v>0.2</v>
      </c>
      <c r="H595" s="3">
        <v>0.30000000000000004</v>
      </c>
      <c r="I595" s="3">
        <v>1.55139</v>
      </c>
      <c r="J595" s="12">
        <f t="shared" si="27"/>
        <v>0.87083333333333313</v>
      </c>
      <c r="K595" s="4">
        <v>43762.708333333336</v>
      </c>
      <c r="L595" s="3">
        <f t="shared" si="28"/>
        <v>24</v>
      </c>
      <c r="M595" s="3">
        <f t="shared" si="29"/>
        <v>17</v>
      </c>
      <c r="N595" s="3"/>
      <c r="O595" s="3"/>
      <c r="P595" s="3"/>
      <c r="Q595" s="3"/>
      <c r="R595" s="3"/>
      <c r="S595" s="3">
        <f>IF(ISBLANK(Table13[[#This Row],[T1]]),0,IF(Table13[[#This Row],[T1]]&gt;0,1,0))</f>
        <v>1</v>
      </c>
      <c r="T595" s="3">
        <f>IF(ISBLANK(Table13[[#This Row],[T2]]),0,IF(Table13[[#This Row],[T2]]&gt;0,1,0))</f>
        <v>0</v>
      </c>
      <c r="U595" s="3">
        <f>IF(ISBLANK(Table13[[#This Row],[T3]]),0,IF(Table13[[#This Row],[T3]]&gt;0,1,0))</f>
        <v>0</v>
      </c>
      <c r="V595" s="3">
        <f>IF(ISBLANK(Table13[[#This Row],[T4]]),0,IF(Table13[[#This Row],[T4]]&gt;0,1,0))</f>
        <v>0</v>
      </c>
      <c r="W595" s="26">
        <v>62</v>
      </c>
      <c r="X595" s="22">
        <v>21</v>
      </c>
      <c r="Y595" s="3">
        <v>0.30000000000000004</v>
      </c>
      <c r="Z595" s="3"/>
      <c r="AB595" s="30">
        <v>565</v>
      </c>
      <c r="AC595" s="30">
        <v>1.2384745125840364</v>
      </c>
      <c r="AD595" s="30">
        <v>-0.83847451258403638</v>
      </c>
    </row>
    <row r="596" spans="1:30">
      <c r="A596" s="4">
        <v>43762.75</v>
      </c>
      <c r="B596">
        <v>43762</v>
      </c>
      <c r="C596" s="3">
        <v>0.75</v>
      </c>
      <c r="D596" s="3">
        <v>18</v>
      </c>
      <c r="E596" s="3">
        <v>24</v>
      </c>
      <c r="F596" s="3">
        <v>0.4</v>
      </c>
      <c r="G596" s="5">
        <v>0.3</v>
      </c>
      <c r="H596" s="3">
        <v>0.7</v>
      </c>
      <c r="I596" s="3">
        <v>1.55139</v>
      </c>
      <c r="J596" s="12">
        <f t="shared" si="27"/>
        <v>0.89583333333333304</v>
      </c>
      <c r="K596" s="4">
        <v>43762.75</v>
      </c>
      <c r="L596" s="3">
        <f t="shared" si="28"/>
        <v>24</v>
      </c>
      <c r="M596" s="3">
        <f t="shared" si="29"/>
        <v>18</v>
      </c>
      <c r="N596" s="3">
        <v>12</v>
      </c>
      <c r="O596" s="3">
        <v>0</v>
      </c>
      <c r="P596" s="3">
        <v>41</v>
      </c>
      <c r="Q596" s="3">
        <v>0</v>
      </c>
      <c r="R596" s="3"/>
      <c r="S596" s="3">
        <f>IF(ISBLANK(Table13[[#This Row],[T1]]),0,IF(Table13[[#This Row],[T1]]&gt;0,1,0))</f>
        <v>0</v>
      </c>
      <c r="T596" s="3">
        <f>IF(ISBLANK(Table13[[#This Row],[T2]]),0,IF(Table13[[#This Row],[T2]]&gt;0,1,0))</f>
        <v>1</v>
      </c>
      <c r="U596" s="3">
        <f>IF(ISBLANK(Table13[[#This Row],[T3]]),0,IF(Table13[[#This Row],[T3]]&gt;0,1,0))</f>
        <v>0</v>
      </c>
      <c r="V596" s="3">
        <f>IF(ISBLANK(Table13[[#This Row],[T4]]),0,IF(Table13[[#This Row],[T4]]&gt;0,1,0))</f>
        <v>0</v>
      </c>
      <c r="W596" s="25">
        <v>59</v>
      </c>
      <c r="X596" s="23">
        <v>21</v>
      </c>
      <c r="Y596" s="3">
        <v>0.7</v>
      </c>
      <c r="Z596" s="3"/>
      <c r="AB596" s="30">
        <v>566</v>
      </c>
      <c r="AC596" s="30">
        <v>1.2384745125840364</v>
      </c>
      <c r="AD596" s="30">
        <v>-0.7384745125840364</v>
      </c>
    </row>
    <row r="597" spans="1:30">
      <c r="A597" s="4">
        <v>43762.791666666664</v>
      </c>
      <c r="B597">
        <v>43762</v>
      </c>
      <c r="C597" s="3">
        <v>0.79166666666666663</v>
      </c>
      <c r="D597" s="3">
        <v>19</v>
      </c>
      <c r="E597" s="3">
        <v>24</v>
      </c>
      <c r="F597" s="3">
        <v>0.5</v>
      </c>
      <c r="G597" s="5">
        <v>0.6</v>
      </c>
      <c r="H597" s="3">
        <v>1.1000000000000001</v>
      </c>
      <c r="I597" s="3">
        <v>1.55139</v>
      </c>
      <c r="J597" s="12">
        <f t="shared" si="27"/>
        <v>0.93749999999999967</v>
      </c>
      <c r="K597" s="4">
        <v>43762.791666666664</v>
      </c>
      <c r="L597" s="3">
        <f t="shared" si="28"/>
        <v>24</v>
      </c>
      <c r="M597" s="3">
        <f t="shared" si="29"/>
        <v>19</v>
      </c>
      <c r="N597" s="3">
        <v>46</v>
      </c>
      <c r="O597" s="3">
        <v>5</v>
      </c>
      <c r="P597" s="3">
        <v>43</v>
      </c>
      <c r="Q597" s="3">
        <v>0</v>
      </c>
      <c r="R597" s="3"/>
      <c r="S597" s="3">
        <f>IF(ISBLANK(Table13[[#This Row],[T1]]),0,IF(Table13[[#This Row],[T1]]&gt;0,1,0))</f>
        <v>0</v>
      </c>
      <c r="T597" s="3">
        <f>IF(ISBLANK(Table13[[#This Row],[T2]]),0,IF(Table13[[#This Row],[T2]]&gt;0,1,0))</f>
        <v>0</v>
      </c>
      <c r="U597" s="3">
        <f>IF(ISBLANK(Table13[[#This Row],[T3]]),0,IF(Table13[[#This Row],[T3]]&gt;0,1,0))</f>
        <v>0</v>
      </c>
      <c r="V597" s="3">
        <f>IF(ISBLANK(Table13[[#This Row],[T4]]),0,IF(Table13[[#This Row],[T4]]&gt;0,1,0))</f>
        <v>0</v>
      </c>
      <c r="W597" s="26">
        <v>58</v>
      </c>
      <c r="X597" s="22">
        <v>21</v>
      </c>
      <c r="Y597" s="3">
        <v>1.1000000000000001</v>
      </c>
      <c r="Z597" s="3"/>
      <c r="AB597" s="30">
        <v>567</v>
      </c>
      <c r="AC597" s="30">
        <v>1.2171496404455129</v>
      </c>
      <c r="AD597" s="30">
        <v>-0.41714964044551284</v>
      </c>
    </row>
    <row r="598" spans="1:30">
      <c r="A598" s="4">
        <v>43762.833333333336</v>
      </c>
      <c r="B598">
        <v>43762</v>
      </c>
      <c r="C598" s="3">
        <v>0.83333333333333337</v>
      </c>
      <c r="D598" s="3">
        <v>20</v>
      </c>
      <c r="E598" s="3">
        <v>24</v>
      </c>
      <c r="F598" s="3">
        <v>0.6</v>
      </c>
      <c r="G598" s="5">
        <v>0.6</v>
      </c>
      <c r="H598" s="3">
        <v>1.2</v>
      </c>
      <c r="I598" s="3">
        <v>1.55139</v>
      </c>
      <c r="J598" s="12">
        <f t="shared" si="27"/>
        <v>1.0000000000000002</v>
      </c>
      <c r="K598" s="4">
        <v>43762.833333333336</v>
      </c>
      <c r="L598" s="3">
        <f t="shared" si="28"/>
        <v>24</v>
      </c>
      <c r="M598" s="3">
        <f t="shared" si="29"/>
        <v>20</v>
      </c>
      <c r="N598" s="3">
        <v>58</v>
      </c>
      <c r="O598" s="3">
        <v>0</v>
      </c>
      <c r="P598" s="3">
        <v>57</v>
      </c>
      <c r="Q598" s="3">
        <v>0</v>
      </c>
      <c r="R598" s="3"/>
      <c r="S598" s="3">
        <f>IF(ISBLANK(Table13[[#This Row],[T1]]),0,IF(Table13[[#This Row],[T1]]&gt;0,1,0))</f>
        <v>0</v>
      </c>
      <c r="T598" s="3">
        <f>IF(ISBLANK(Table13[[#This Row],[T2]]),0,IF(Table13[[#This Row],[T2]]&gt;0,1,0))</f>
        <v>1</v>
      </c>
      <c r="U598" s="3">
        <f>IF(ISBLANK(Table13[[#This Row],[T3]]),0,IF(Table13[[#This Row],[T3]]&gt;0,1,0))</f>
        <v>0</v>
      </c>
      <c r="V598" s="3">
        <f>IF(ISBLANK(Table13[[#This Row],[T4]]),0,IF(Table13[[#This Row],[T4]]&gt;0,1,0))</f>
        <v>0</v>
      </c>
      <c r="W598" s="25">
        <v>57</v>
      </c>
      <c r="X598" s="23">
        <v>21</v>
      </c>
      <c r="Y598" s="3">
        <v>1.2</v>
      </c>
      <c r="Z598" s="3"/>
      <c r="AB598" s="30">
        <v>568</v>
      </c>
      <c r="AC598" s="30">
        <v>1.2171496404455129</v>
      </c>
      <c r="AD598" s="30">
        <v>-0.31714964044551286</v>
      </c>
    </row>
    <row r="599" spans="1:30">
      <c r="A599" s="4">
        <v>43762.875</v>
      </c>
      <c r="B599">
        <v>43762</v>
      </c>
      <c r="C599" s="3">
        <v>0.875</v>
      </c>
      <c r="D599" s="3">
        <v>21</v>
      </c>
      <c r="E599" s="3">
        <v>24</v>
      </c>
      <c r="F599" s="3">
        <v>0.8</v>
      </c>
      <c r="G599" s="5">
        <v>0.7</v>
      </c>
      <c r="H599" s="3">
        <v>1.5</v>
      </c>
      <c r="I599" s="3">
        <v>1.55139</v>
      </c>
      <c r="J599" s="12">
        <f t="shared" si="27"/>
        <v>1.0500000000000005</v>
      </c>
      <c r="K599" s="4">
        <v>43762.875</v>
      </c>
      <c r="L599" s="3">
        <f t="shared" si="28"/>
        <v>24</v>
      </c>
      <c r="M599" s="3">
        <f t="shared" si="29"/>
        <v>21</v>
      </c>
      <c r="N599" s="3">
        <v>58</v>
      </c>
      <c r="O599" s="3">
        <v>2</v>
      </c>
      <c r="P599" s="3">
        <v>57</v>
      </c>
      <c r="Q599" s="3">
        <v>0</v>
      </c>
      <c r="R599" s="3"/>
      <c r="S599" s="3">
        <f>IF(ISBLANK(Table13[[#This Row],[T1]]),0,IF(Table13[[#This Row],[T1]]&gt;0,1,0))</f>
        <v>0</v>
      </c>
      <c r="T599" s="3">
        <f>IF(ISBLANK(Table13[[#This Row],[T2]]),0,IF(Table13[[#This Row],[T2]]&gt;0,1,0))</f>
        <v>1</v>
      </c>
      <c r="U599" s="3">
        <f>IF(ISBLANK(Table13[[#This Row],[T3]]),0,IF(Table13[[#This Row],[T3]]&gt;0,1,0))</f>
        <v>1</v>
      </c>
      <c r="V599" s="3">
        <f>IF(ISBLANK(Table13[[#This Row],[T4]]),0,IF(Table13[[#This Row],[T4]]&gt;0,1,0))</f>
        <v>0</v>
      </c>
      <c r="W599" s="26">
        <v>56</v>
      </c>
      <c r="X599" s="22">
        <v>21</v>
      </c>
      <c r="Y599" s="3">
        <v>1.5</v>
      </c>
      <c r="Z599" s="3"/>
      <c r="AB599" s="30">
        <v>569</v>
      </c>
      <c r="AC599" s="30">
        <v>1.2278120765147749</v>
      </c>
      <c r="AD599" s="30">
        <v>7.2187923485225181E-2</v>
      </c>
    </row>
    <row r="600" spans="1:30">
      <c r="A600" s="4">
        <v>43762.916666666664</v>
      </c>
      <c r="B600">
        <v>43762</v>
      </c>
      <c r="C600" s="3">
        <v>0.91666666666666663</v>
      </c>
      <c r="D600" s="3">
        <v>22</v>
      </c>
      <c r="E600" s="3">
        <v>24</v>
      </c>
      <c r="F600" s="3">
        <v>1.6</v>
      </c>
      <c r="G600" s="5">
        <v>0.6</v>
      </c>
      <c r="H600" s="3">
        <v>2.2000000000000002</v>
      </c>
      <c r="I600" s="3">
        <v>1.55139</v>
      </c>
      <c r="J600" s="12">
        <f t="shared" si="27"/>
        <v>1.1625000000000001</v>
      </c>
      <c r="K600" s="4">
        <v>43762.916666666664</v>
      </c>
      <c r="L600" s="3">
        <f t="shared" si="28"/>
        <v>24</v>
      </c>
      <c r="M600" s="3">
        <f t="shared" si="29"/>
        <v>22</v>
      </c>
      <c r="N600" s="3">
        <v>57</v>
      </c>
      <c r="O600" s="3">
        <v>55</v>
      </c>
      <c r="P600" s="3">
        <v>56</v>
      </c>
      <c r="Q600" s="3">
        <v>0</v>
      </c>
      <c r="R600" s="3"/>
      <c r="S600" s="3">
        <f>IF(ISBLANK(Table13[[#This Row],[T1]]),0,IF(Table13[[#This Row],[T1]]&gt;0,1,0))</f>
        <v>1</v>
      </c>
      <c r="T600" s="3">
        <f>IF(ISBLANK(Table13[[#This Row],[T2]]),0,IF(Table13[[#This Row],[T2]]&gt;0,1,0))</f>
        <v>1</v>
      </c>
      <c r="U600" s="3">
        <f>IF(ISBLANK(Table13[[#This Row],[T3]]),0,IF(Table13[[#This Row],[T3]]&gt;0,1,0))</f>
        <v>0</v>
      </c>
      <c r="V600" s="3">
        <f>IF(ISBLANK(Table13[[#This Row],[T4]]),0,IF(Table13[[#This Row],[T4]]&gt;0,1,0))</f>
        <v>0</v>
      </c>
      <c r="W600" s="25">
        <v>54</v>
      </c>
      <c r="X600" s="23">
        <v>21</v>
      </c>
      <c r="Y600" s="3">
        <v>2.2000000000000002</v>
      </c>
      <c r="Z600" s="3"/>
      <c r="AB600" s="30">
        <v>570</v>
      </c>
      <c r="AC600" s="30">
        <v>1.245376055070879</v>
      </c>
      <c r="AD600" s="30">
        <v>-0.84537605507087898</v>
      </c>
    </row>
    <row r="601" spans="1:30">
      <c r="A601" s="4">
        <v>43762.958333333336</v>
      </c>
      <c r="B601">
        <v>43762</v>
      </c>
      <c r="C601" s="3">
        <v>0.95833333333333337</v>
      </c>
      <c r="D601" s="3">
        <v>23</v>
      </c>
      <c r="E601" s="3">
        <v>24</v>
      </c>
      <c r="F601" s="3">
        <v>0.2</v>
      </c>
      <c r="G601" s="5">
        <v>0.2</v>
      </c>
      <c r="H601" s="3">
        <v>0.4</v>
      </c>
      <c r="I601" s="3">
        <v>1.55139</v>
      </c>
      <c r="J601" s="12">
        <f t="shared" si="27"/>
        <v>1.1375000000000004</v>
      </c>
      <c r="K601" s="4">
        <v>43762.958333333336</v>
      </c>
      <c r="L601" s="3">
        <f t="shared" si="28"/>
        <v>24</v>
      </c>
      <c r="M601" s="3">
        <f t="shared" si="29"/>
        <v>23</v>
      </c>
      <c r="N601" s="3">
        <v>58</v>
      </c>
      <c r="O601" s="3">
        <v>58</v>
      </c>
      <c r="P601" s="3">
        <v>58</v>
      </c>
      <c r="Q601" s="3">
        <v>0</v>
      </c>
      <c r="R601" s="3"/>
      <c r="S601" s="3">
        <f>IF(ISBLANK(Table13[[#This Row],[T1]]),0,IF(Table13[[#This Row],[T1]]&gt;0,1,0))</f>
        <v>1</v>
      </c>
      <c r="T601" s="3">
        <f>IF(ISBLANK(Table13[[#This Row],[T2]]),0,IF(Table13[[#This Row],[T2]]&gt;0,1,0))</f>
        <v>1</v>
      </c>
      <c r="U601" s="3">
        <f>IF(ISBLANK(Table13[[#This Row],[T3]]),0,IF(Table13[[#This Row],[T3]]&gt;0,1,0))</f>
        <v>0</v>
      </c>
      <c r="V601" s="3">
        <f>IF(ISBLANK(Table13[[#This Row],[T4]]),0,IF(Table13[[#This Row],[T4]]&gt;0,1,0))</f>
        <v>0</v>
      </c>
      <c r="W601" s="26">
        <v>53</v>
      </c>
      <c r="X601" s="22">
        <v>21</v>
      </c>
      <c r="Y601" s="3">
        <v>0.4</v>
      </c>
      <c r="Z601" s="3"/>
      <c r="AB601" s="30">
        <v>571</v>
      </c>
      <c r="AC601" s="30">
        <v>1.3404162783213434</v>
      </c>
      <c r="AD601" s="30">
        <v>-0.74041627832134338</v>
      </c>
    </row>
    <row r="602" spans="1:30">
      <c r="A602" s="4">
        <v>43763</v>
      </c>
      <c r="B602">
        <v>43763</v>
      </c>
      <c r="C602" s="3">
        <v>0</v>
      </c>
      <c r="D602" s="3">
        <v>0</v>
      </c>
      <c r="E602" s="3">
        <v>25</v>
      </c>
      <c r="F602" s="3">
        <v>0.2</v>
      </c>
      <c r="G602" s="5">
        <v>0.2</v>
      </c>
      <c r="H602" s="3">
        <v>0.4</v>
      </c>
      <c r="I602" s="3">
        <v>1.55139</v>
      </c>
      <c r="J602" s="12">
        <f t="shared" si="27"/>
        <v>1.1625000000000001</v>
      </c>
      <c r="K602" s="4">
        <v>43763</v>
      </c>
      <c r="L602" s="3">
        <f t="shared" si="28"/>
        <v>25</v>
      </c>
      <c r="M602" s="3">
        <f t="shared" si="29"/>
        <v>0</v>
      </c>
      <c r="N602" s="3">
        <v>58</v>
      </c>
      <c r="O602" s="3">
        <v>58</v>
      </c>
      <c r="P602" s="3">
        <v>58</v>
      </c>
      <c r="Q602" s="3">
        <v>0</v>
      </c>
      <c r="R602" s="3"/>
      <c r="S602" s="3">
        <f>IF(ISBLANK(Table13[[#This Row],[T1]]),0,IF(Table13[[#This Row],[T1]]&gt;0,1,0))</f>
        <v>1</v>
      </c>
      <c r="T602" s="3">
        <f>IF(ISBLANK(Table13[[#This Row],[T2]]),0,IF(Table13[[#This Row],[T2]]&gt;0,1,0))</f>
        <v>1</v>
      </c>
      <c r="U602" s="3">
        <f>IF(ISBLANK(Table13[[#This Row],[T3]]),0,IF(Table13[[#This Row],[T3]]&gt;0,1,0))</f>
        <v>1</v>
      </c>
      <c r="V602" s="3">
        <f>IF(ISBLANK(Table13[[#This Row],[T4]]),0,IF(Table13[[#This Row],[T4]]&gt;0,1,0))</f>
        <v>0</v>
      </c>
      <c r="W602" s="25">
        <v>52</v>
      </c>
      <c r="X602" s="23">
        <v>21</v>
      </c>
      <c r="Y602" s="3">
        <v>0.4</v>
      </c>
      <c r="Z602" s="3"/>
      <c r="AB602" s="30">
        <v>572</v>
      </c>
      <c r="AC602" s="30">
        <v>1.3237740011381314</v>
      </c>
      <c r="AD602" s="30">
        <v>7.6225998861868538E-2</v>
      </c>
    </row>
    <row r="603" spans="1:30">
      <c r="A603" s="4">
        <v>43763.041666666664</v>
      </c>
      <c r="B603">
        <v>43763</v>
      </c>
      <c r="C603" s="3">
        <v>4.1666666666666664E-2</v>
      </c>
      <c r="D603" s="3">
        <v>1</v>
      </c>
      <c r="E603" s="3">
        <v>25</v>
      </c>
      <c r="F603" s="3">
        <v>0.2</v>
      </c>
      <c r="G603" s="5">
        <v>0.2</v>
      </c>
      <c r="H603" s="3">
        <v>0.4</v>
      </c>
      <c r="I603" s="3">
        <v>1.55139</v>
      </c>
      <c r="J603" s="12">
        <f t="shared" si="27"/>
        <v>1.1666666666666667</v>
      </c>
      <c r="K603" s="4">
        <v>43763.041666666664</v>
      </c>
      <c r="L603" s="3">
        <f t="shared" si="28"/>
        <v>25</v>
      </c>
      <c r="M603" s="3">
        <f t="shared" si="29"/>
        <v>1</v>
      </c>
      <c r="N603" s="3">
        <v>58</v>
      </c>
      <c r="O603" s="3">
        <v>58</v>
      </c>
      <c r="P603" s="3">
        <v>58</v>
      </c>
      <c r="Q603" s="3">
        <v>0</v>
      </c>
      <c r="R603" s="3"/>
      <c r="S603" s="3">
        <f>IF(ISBLANK(Table13[[#This Row],[T1]]),0,IF(Table13[[#This Row],[T1]]&gt;0,1,0))</f>
        <v>1</v>
      </c>
      <c r="T603" s="3">
        <f>IF(ISBLANK(Table13[[#This Row],[T2]]),0,IF(Table13[[#This Row],[T2]]&gt;0,1,0))</f>
        <v>1</v>
      </c>
      <c r="U603" s="3">
        <f>IF(ISBLANK(Table13[[#This Row],[T3]]),0,IF(Table13[[#This Row],[T3]]&gt;0,1,0))</f>
        <v>1</v>
      </c>
      <c r="V603" s="3">
        <f>IF(ISBLANK(Table13[[#This Row],[T4]]),0,IF(Table13[[#This Row],[T4]]&gt;0,1,0))</f>
        <v>0</v>
      </c>
      <c r="W603" s="26">
        <v>51</v>
      </c>
      <c r="X603" s="22">
        <v>21</v>
      </c>
      <c r="Y603" s="3">
        <v>0.4</v>
      </c>
      <c r="Z603" s="3"/>
      <c r="AB603" s="30">
        <v>573</v>
      </c>
      <c r="AC603" s="30">
        <v>1.3450988732766549</v>
      </c>
      <c r="AD603" s="30">
        <v>2.4549011267233452</v>
      </c>
    </row>
    <row r="604" spans="1:30">
      <c r="A604" s="4">
        <v>43763.083333333336</v>
      </c>
      <c r="B604">
        <v>43763</v>
      </c>
      <c r="C604" s="3">
        <v>8.3333333333333329E-2</v>
      </c>
      <c r="D604" s="3">
        <v>2</v>
      </c>
      <c r="E604" s="3">
        <v>25</v>
      </c>
      <c r="F604" s="3">
        <v>0.2</v>
      </c>
      <c r="G604" s="5">
        <v>0.2</v>
      </c>
      <c r="H604" s="3">
        <v>0.4</v>
      </c>
      <c r="I604" s="3">
        <v>1.55139</v>
      </c>
      <c r="J604" s="12">
        <f t="shared" si="27"/>
        <v>1.1666666666666667</v>
      </c>
      <c r="K604" s="4">
        <v>43763.083333333336</v>
      </c>
      <c r="L604" s="3">
        <f t="shared" si="28"/>
        <v>25</v>
      </c>
      <c r="M604" s="3">
        <f t="shared" si="29"/>
        <v>2</v>
      </c>
      <c r="N604" s="3">
        <v>57</v>
      </c>
      <c r="O604" s="3">
        <v>57</v>
      </c>
      <c r="P604" s="3">
        <v>57</v>
      </c>
      <c r="Q604" s="3">
        <v>0</v>
      </c>
      <c r="R604" s="3"/>
      <c r="S604" s="3">
        <f>IF(ISBLANK(Table13[[#This Row],[T1]]),0,IF(Table13[[#This Row],[T1]]&gt;0,1,0))</f>
        <v>1</v>
      </c>
      <c r="T604" s="3">
        <f>IF(ISBLANK(Table13[[#This Row],[T2]]),0,IF(Table13[[#This Row],[T2]]&gt;0,1,0))</f>
        <v>1</v>
      </c>
      <c r="U604" s="3">
        <f>IF(ISBLANK(Table13[[#This Row],[T3]]),0,IF(Table13[[#This Row],[T3]]&gt;0,1,0))</f>
        <v>1</v>
      </c>
      <c r="V604" s="3">
        <f>IF(ISBLANK(Table13[[#This Row],[T4]]),0,IF(Table13[[#This Row],[T4]]&gt;0,1,0))</f>
        <v>0</v>
      </c>
      <c r="W604" s="25">
        <v>51</v>
      </c>
      <c r="X604" s="23">
        <v>17</v>
      </c>
      <c r="Y604" s="3">
        <v>0.4</v>
      </c>
      <c r="Z604" s="3"/>
      <c r="AB604" s="30">
        <v>574</v>
      </c>
      <c r="AC604" s="30">
        <v>1.9691259520114677</v>
      </c>
      <c r="AD604" s="30">
        <v>0.83087404798853215</v>
      </c>
    </row>
    <row r="605" spans="1:30">
      <c r="A605" s="4">
        <v>43763.125</v>
      </c>
      <c r="B605">
        <v>43763</v>
      </c>
      <c r="C605" s="3">
        <v>0.125</v>
      </c>
      <c r="D605" s="3">
        <v>3</v>
      </c>
      <c r="E605" s="3">
        <v>25</v>
      </c>
      <c r="F605" s="3">
        <v>0.2</v>
      </c>
      <c r="G605" s="5">
        <v>0.2</v>
      </c>
      <c r="H605" s="3">
        <v>0.4</v>
      </c>
      <c r="I605" s="3">
        <v>1.55139</v>
      </c>
      <c r="J605" s="12">
        <f t="shared" si="27"/>
        <v>1.1666666666666667</v>
      </c>
      <c r="K605" s="4">
        <v>43763.125</v>
      </c>
      <c r="L605" s="3">
        <f t="shared" si="28"/>
        <v>25</v>
      </c>
      <c r="M605" s="3">
        <f t="shared" si="29"/>
        <v>3</v>
      </c>
      <c r="N605" s="3">
        <v>58</v>
      </c>
      <c r="O605" s="3">
        <v>58</v>
      </c>
      <c r="P605" s="3">
        <v>58</v>
      </c>
      <c r="Q605" s="3">
        <v>0</v>
      </c>
      <c r="R605" s="3"/>
      <c r="S605" s="3">
        <f>IF(ISBLANK(Table13[[#This Row],[T1]]),0,IF(Table13[[#This Row],[T1]]&gt;0,1,0))</f>
        <v>1</v>
      </c>
      <c r="T605" s="3">
        <f>IF(ISBLANK(Table13[[#This Row],[T2]]),0,IF(Table13[[#This Row],[T2]]&gt;0,1,0))</f>
        <v>1</v>
      </c>
      <c r="U605" s="3">
        <f>IF(ISBLANK(Table13[[#This Row],[T3]]),0,IF(Table13[[#This Row],[T3]]&gt;0,1,0))</f>
        <v>1</v>
      </c>
      <c r="V605" s="3">
        <f>IF(ISBLANK(Table13[[#This Row],[T4]]),0,IF(Table13[[#This Row],[T4]]&gt;0,1,0))</f>
        <v>0</v>
      </c>
      <c r="W605" s="26">
        <v>52</v>
      </c>
      <c r="X605" s="22">
        <v>13</v>
      </c>
      <c r="Y605" s="3">
        <v>0.4</v>
      </c>
      <c r="Z605" s="3"/>
      <c r="AB605" s="30">
        <v>575</v>
      </c>
      <c r="AC605" s="30">
        <v>1.4150533308061763</v>
      </c>
      <c r="AD605" s="30">
        <v>1.3849466691938235</v>
      </c>
    </row>
    <row r="606" spans="1:30">
      <c r="A606" s="4">
        <v>43763.166666666664</v>
      </c>
      <c r="B606">
        <v>43763</v>
      </c>
      <c r="C606" s="3">
        <v>0.16666666666666666</v>
      </c>
      <c r="D606" s="3">
        <v>4</v>
      </c>
      <c r="E606" s="3">
        <v>25</v>
      </c>
      <c r="F606" s="3">
        <v>0.3</v>
      </c>
      <c r="G606" s="5">
        <v>0.2</v>
      </c>
      <c r="H606" s="3">
        <v>0.5</v>
      </c>
      <c r="I606" s="3">
        <v>1.55139</v>
      </c>
      <c r="J606" s="12">
        <f t="shared" si="27"/>
        <v>1.1666666666666667</v>
      </c>
      <c r="K606" s="4">
        <v>43763.166666666664</v>
      </c>
      <c r="L606" s="3">
        <f t="shared" si="28"/>
        <v>25</v>
      </c>
      <c r="M606" s="3">
        <f t="shared" si="29"/>
        <v>4</v>
      </c>
      <c r="N606" s="3">
        <v>58</v>
      </c>
      <c r="O606" s="3">
        <v>58</v>
      </c>
      <c r="P606" s="3">
        <v>58</v>
      </c>
      <c r="Q606" s="3">
        <v>0</v>
      </c>
      <c r="R606" s="3"/>
      <c r="S606" s="3">
        <f>IF(ISBLANK(Table13[[#This Row],[T1]]),0,IF(Table13[[#This Row],[T1]]&gt;0,1,0))</f>
        <v>1</v>
      </c>
      <c r="T606" s="3">
        <f>IF(ISBLANK(Table13[[#This Row],[T2]]),0,IF(Table13[[#This Row],[T2]]&gt;0,1,0))</f>
        <v>1</v>
      </c>
      <c r="U606" s="3">
        <f>IF(ISBLANK(Table13[[#This Row],[T3]]),0,IF(Table13[[#This Row],[T3]]&gt;0,1,0))</f>
        <v>1</v>
      </c>
      <c r="V606" s="3">
        <f>IF(ISBLANK(Table13[[#This Row],[T4]]),0,IF(Table13[[#This Row],[T4]]&gt;0,1,0))</f>
        <v>0</v>
      </c>
      <c r="W606" s="25">
        <v>51</v>
      </c>
      <c r="X606" s="23">
        <v>13</v>
      </c>
      <c r="Y606" s="3">
        <v>0.5</v>
      </c>
      <c r="Z606" s="3"/>
      <c r="AB606" s="30">
        <v>576</v>
      </c>
      <c r="AC606" s="30">
        <v>1.4470406390139618</v>
      </c>
      <c r="AD606" s="30">
        <v>-0.6470406390139618</v>
      </c>
    </row>
    <row r="607" spans="1:30">
      <c r="A607" s="4">
        <v>43763.208333333336</v>
      </c>
      <c r="B607">
        <v>43763</v>
      </c>
      <c r="C607" s="3">
        <v>0.20833333333333334</v>
      </c>
      <c r="D607" s="3">
        <v>5</v>
      </c>
      <c r="E607" s="3">
        <v>25</v>
      </c>
      <c r="F607" s="3">
        <v>0.4</v>
      </c>
      <c r="G607" s="5">
        <v>1.7</v>
      </c>
      <c r="H607" s="3">
        <v>2.1</v>
      </c>
      <c r="I607" s="3">
        <v>1.55139</v>
      </c>
      <c r="J607" s="12">
        <f t="shared" si="27"/>
        <v>1.1625000000000001</v>
      </c>
      <c r="K607" s="4">
        <v>43763.208333333336</v>
      </c>
      <c r="L607" s="3">
        <f t="shared" si="28"/>
        <v>25</v>
      </c>
      <c r="M607" s="3">
        <f t="shared" si="29"/>
        <v>5</v>
      </c>
      <c r="N607" s="3">
        <v>58</v>
      </c>
      <c r="O607" s="3">
        <v>57</v>
      </c>
      <c r="P607" s="3">
        <v>58</v>
      </c>
      <c r="Q607" s="3">
        <v>0</v>
      </c>
      <c r="R607" s="3"/>
      <c r="S607" s="3">
        <f>IF(ISBLANK(Table13[[#This Row],[T1]]),0,IF(Table13[[#This Row],[T1]]&gt;0,1,0))</f>
        <v>1</v>
      </c>
      <c r="T607" s="3">
        <f>IF(ISBLANK(Table13[[#This Row],[T2]]),0,IF(Table13[[#This Row],[T2]]&gt;0,1,0))</f>
        <v>1</v>
      </c>
      <c r="U607" s="3">
        <f>IF(ISBLANK(Table13[[#This Row],[T3]]),0,IF(Table13[[#This Row],[T3]]&gt;0,1,0))</f>
        <v>1</v>
      </c>
      <c r="V607" s="3">
        <f>IF(ISBLANK(Table13[[#This Row],[T4]]),0,IF(Table13[[#This Row],[T4]]&gt;0,1,0))</f>
        <v>0</v>
      </c>
      <c r="W607" s="26">
        <v>51</v>
      </c>
      <c r="X607" s="22">
        <v>11</v>
      </c>
      <c r="Y607" s="3">
        <v>2.1</v>
      </c>
      <c r="Z607" s="3"/>
      <c r="AB607" s="30">
        <v>577</v>
      </c>
      <c r="AC607" s="30">
        <v>1.4470406390139618</v>
      </c>
      <c r="AD607" s="30">
        <v>-0.94704063901396185</v>
      </c>
    </row>
    <row r="608" spans="1:30">
      <c r="A608" s="4">
        <v>43763.25</v>
      </c>
      <c r="B608">
        <v>43763</v>
      </c>
      <c r="C608" s="3">
        <v>0.25</v>
      </c>
      <c r="D608" s="3">
        <v>6</v>
      </c>
      <c r="E608" s="3">
        <v>25</v>
      </c>
      <c r="F608" s="3">
        <v>0.3</v>
      </c>
      <c r="G608" s="5">
        <v>0.5</v>
      </c>
      <c r="H608" s="3">
        <v>0.8</v>
      </c>
      <c r="I608" s="3">
        <v>1.55139</v>
      </c>
      <c r="J608" s="12">
        <f t="shared" si="27"/>
        <v>1.1416666666666666</v>
      </c>
      <c r="K608" s="4">
        <v>43763.25</v>
      </c>
      <c r="L608" s="3">
        <f t="shared" si="28"/>
        <v>25</v>
      </c>
      <c r="M608" s="3">
        <f t="shared" si="29"/>
        <v>6</v>
      </c>
      <c r="N608" s="3">
        <v>57</v>
      </c>
      <c r="O608" s="3">
        <v>23</v>
      </c>
      <c r="P608" s="3">
        <v>57</v>
      </c>
      <c r="Q608" s="3">
        <v>0</v>
      </c>
      <c r="R608" s="3"/>
      <c r="S608" s="3">
        <f>IF(ISBLANK(Table13[[#This Row],[T1]]),0,IF(Table13[[#This Row],[T1]]&gt;0,1,0))</f>
        <v>1</v>
      </c>
      <c r="T608" s="3">
        <f>IF(ISBLANK(Table13[[#This Row],[T2]]),0,IF(Table13[[#This Row],[T2]]&gt;0,1,0))</f>
        <v>1</v>
      </c>
      <c r="U608" s="3">
        <f>IF(ISBLANK(Table13[[#This Row],[T3]]),0,IF(Table13[[#This Row],[T3]]&gt;0,1,0))</f>
        <v>1</v>
      </c>
      <c r="V608" s="3">
        <f>IF(ISBLANK(Table13[[#This Row],[T4]]),0,IF(Table13[[#This Row],[T4]]&gt;0,1,0))</f>
        <v>0</v>
      </c>
      <c r="W608" s="25">
        <v>51</v>
      </c>
      <c r="X608" s="23">
        <v>11</v>
      </c>
      <c r="Y608" s="3">
        <v>0.8</v>
      </c>
      <c r="Z608" s="3"/>
      <c r="AB608" s="30">
        <v>578</v>
      </c>
      <c r="AC608" s="30">
        <v>1.4683655111524856</v>
      </c>
      <c r="AD608" s="30">
        <v>-1.0683655111524857</v>
      </c>
    </row>
    <row r="609" spans="1:30">
      <c r="A609" s="4">
        <v>43763.291666666664</v>
      </c>
      <c r="B609">
        <v>43763</v>
      </c>
      <c r="C609" s="3">
        <v>0.29166666666666669</v>
      </c>
      <c r="D609" s="3">
        <v>7</v>
      </c>
      <c r="E609" s="3">
        <v>25</v>
      </c>
      <c r="F609" s="3">
        <v>1.8</v>
      </c>
      <c r="G609" s="5">
        <v>1.9</v>
      </c>
      <c r="H609" s="3">
        <v>3.7</v>
      </c>
      <c r="I609" s="3">
        <v>1.55139</v>
      </c>
      <c r="J609" s="12">
        <f t="shared" si="27"/>
        <v>1.175</v>
      </c>
      <c r="K609" s="4">
        <v>43763.291666666664</v>
      </c>
      <c r="L609" s="3">
        <f t="shared" si="28"/>
        <v>25</v>
      </c>
      <c r="M609" s="3">
        <f t="shared" si="29"/>
        <v>7</v>
      </c>
      <c r="N609" s="3">
        <v>45</v>
      </c>
      <c r="O609" s="3">
        <v>26</v>
      </c>
      <c r="P609" s="3">
        <v>53</v>
      </c>
      <c r="Q609" s="3">
        <v>0</v>
      </c>
      <c r="R609" s="3"/>
      <c r="S609" s="3">
        <f>IF(ISBLANK(Table13[[#This Row],[T1]]),0,IF(Table13[[#This Row],[T1]]&gt;0,1,0))</f>
        <v>1</v>
      </c>
      <c r="T609" s="3">
        <f>IF(ISBLANK(Table13[[#This Row],[T2]]),0,IF(Table13[[#This Row],[T2]]&gt;0,1,0))</f>
        <v>1</v>
      </c>
      <c r="U609" s="3">
        <f>IF(ISBLANK(Table13[[#This Row],[T3]]),0,IF(Table13[[#This Row],[T3]]&gt;0,1,0))</f>
        <v>1</v>
      </c>
      <c r="V609" s="3">
        <f>IF(ISBLANK(Table13[[#This Row],[T4]]),0,IF(Table13[[#This Row],[T4]]&gt;0,1,0))</f>
        <v>0</v>
      </c>
      <c r="W609" s="26">
        <v>56</v>
      </c>
      <c r="X609" s="22">
        <v>11</v>
      </c>
      <c r="Y609" s="3">
        <v>3.7</v>
      </c>
      <c r="Z609" s="3"/>
      <c r="AB609" s="30">
        <v>579</v>
      </c>
      <c r="AC609" s="30">
        <v>1.4683655111524856</v>
      </c>
      <c r="AD609" s="30">
        <v>-1.0683655111524857</v>
      </c>
    </row>
    <row r="610" spans="1:30">
      <c r="A610" s="4">
        <v>43763.333333333336</v>
      </c>
      <c r="B610">
        <v>43763</v>
      </c>
      <c r="C610" s="3">
        <v>0.33333333333333331</v>
      </c>
      <c r="D610" s="3">
        <v>8</v>
      </c>
      <c r="E610" s="3">
        <v>25</v>
      </c>
      <c r="F610" s="3">
        <v>0.3</v>
      </c>
      <c r="G610" s="5">
        <v>0.2</v>
      </c>
      <c r="H610" s="3">
        <v>0.5</v>
      </c>
      <c r="I610" s="3">
        <v>1.55139</v>
      </c>
      <c r="J610" s="12">
        <f t="shared" si="27"/>
        <v>1.1958333333333333</v>
      </c>
      <c r="K610" s="4">
        <v>43763.333333333336</v>
      </c>
      <c r="L610" s="3">
        <f t="shared" si="28"/>
        <v>25</v>
      </c>
      <c r="M610" s="3">
        <f t="shared" si="29"/>
        <v>8</v>
      </c>
      <c r="N610" s="3"/>
      <c r="O610" s="3"/>
      <c r="P610" s="3"/>
      <c r="Q610" s="3"/>
      <c r="R610" s="3"/>
      <c r="S610" s="3">
        <f>IF(ISBLANK(Table13[[#This Row],[T1]]),0,IF(Table13[[#This Row],[T1]]&gt;0,1,0))</f>
        <v>1</v>
      </c>
      <c r="T610" s="3">
        <f>IF(ISBLANK(Table13[[#This Row],[T2]]),0,IF(Table13[[#This Row],[T2]]&gt;0,1,0))</f>
        <v>0</v>
      </c>
      <c r="U610" s="3">
        <f>IF(ISBLANK(Table13[[#This Row],[T3]]),0,IF(Table13[[#This Row],[T3]]&gt;0,1,0))</f>
        <v>1</v>
      </c>
      <c r="V610" s="3">
        <f>IF(ISBLANK(Table13[[#This Row],[T4]]),0,IF(Table13[[#This Row],[T4]]&gt;0,1,0))</f>
        <v>0</v>
      </c>
      <c r="W610" s="25">
        <v>56</v>
      </c>
      <c r="X610" s="23">
        <v>11</v>
      </c>
      <c r="Y610" s="3">
        <v>0.5</v>
      </c>
      <c r="Z610" s="3"/>
      <c r="AB610" s="30">
        <v>580</v>
      </c>
      <c r="AC610" s="30">
        <v>1.4896903832910093</v>
      </c>
      <c r="AD610" s="30">
        <v>-1.0896903832910092</v>
      </c>
    </row>
    <row r="611" spans="1:30">
      <c r="A611" s="4">
        <v>43763.375</v>
      </c>
      <c r="B611">
        <v>43763</v>
      </c>
      <c r="C611" s="3">
        <v>0.375</v>
      </c>
      <c r="D611" s="3">
        <v>9</v>
      </c>
      <c r="E611" s="3">
        <v>25</v>
      </c>
      <c r="F611" s="3">
        <v>0.2</v>
      </c>
      <c r="G611" s="5">
        <v>0.2</v>
      </c>
      <c r="H611" s="3">
        <v>0.4</v>
      </c>
      <c r="I611" s="3">
        <v>1.55139</v>
      </c>
      <c r="J611" s="12">
        <f t="shared" si="27"/>
        <v>1.2291666666666667</v>
      </c>
      <c r="K611" s="4">
        <v>43763.375</v>
      </c>
      <c r="L611" s="3">
        <f t="shared" si="28"/>
        <v>25</v>
      </c>
      <c r="M611" s="3">
        <f t="shared" si="29"/>
        <v>9</v>
      </c>
      <c r="N611" s="3"/>
      <c r="O611" s="3"/>
      <c r="P611" s="3"/>
      <c r="Q611" s="3"/>
      <c r="R611" s="3"/>
      <c r="S611" s="3">
        <f>IF(ISBLANK(Table13[[#This Row],[T1]]),0,IF(Table13[[#This Row],[T1]]&gt;0,1,0))</f>
        <v>1</v>
      </c>
      <c r="T611" s="3">
        <f>IF(ISBLANK(Table13[[#This Row],[T2]]),0,IF(Table13[[#This Row],[T2]]&gt;0,1,0))</f>
        <v>1</v>
      </c>
      <c r="U611" s="3">
        <f>IF(ISBLANK(Table13[[#This Row],[T3]]),0,IF(Table13[[#This Row],[T3]]&gt;0,1,0))</f>
        <v>1</v>
      </c>
      <c r="V611" s="3">
        <f>IF(ISBLANK(Table13[[#This Row],[T4]]),0,IF(Table13[[#This Row],[T4]]&gt;0,1,0))</f>
        <v>0</v>
      </c>
      <c r="W611" s="26">
        <v>58</v>
      </c>
      <c r="X611" s="22">
        <v>11</v>
      </c>
      <c r="Y611" s="3">
        <v>0.4</v>
      </c>
      <c r="Z611" s="3"/>
      <c r="AB611" s="30">
        <v>581</v>
      </c>
      <c r="AC611" s="30">
        <v>1.4683655111524856</v>
      </c>
      <c r="AD611" s="30">
        <v>-1.0683655111524857</v>
      </c>
    </row>
    <row r="612" spans="1:30">
      <c r="A612" s="4">
        <v>43763.416666666664</v>
      </c>
      <c r="B612">
        <v>43763</v>
      </c>
      <c r="C612" s="3">
        <v>0.41666666666666669</v>
      </c>
      <c r="D612" s="3">
        <v>10</v>
      </c>
      <c r="E612" s="3">
        <v>25</v>
      </c>
      <c r="F612" s="3">
        <v>0.2</v>
      </c>
      <c r="G612" s="5">
        <v>0.2</v>
      </c>
      <c r="H612" s="3">
        <v>0.4</v>
      </c>
      <c r="I612" s="3">
        <v>1.55139</v>
      </c>
      <c r="J612" s="12">
        <f t="shared" si="27"/>
        <v>1.2375</v>
      </c>
      <c r="K612" s="4">
        <v>43763.416666666664</v>
      </c>
      <c r="L612" s="3">
        <f t="shared" si="28"/>
        <v>25</v>
      </c>
      <c r="M612" s="3">
        <f t="shared" si="29"/>
        <v>10</v>
      </c>
      <c r="N612" s="3"/>
      <c r="O612" s="3"/>
      <c r="P612" s="3"/>
      <c r="Q612" s="3"/>
      <c r="R612" s="3"/>
      <c r="S612" s="3">
        <f>IF(ISBLANK(Table13[[#This Row],[T1]]),0,IF(Table13[[#This Row],[T1]]&gt;0,1,0))</f>
        <v>1</v>
      </c>
      <c r="T612" s="3">
        <f>IF(ISBLANK(Table13[[#This Row],[T2]]),0,IF(Table13[[#This Row],[T2]]&gt;0,1,0))</f>
        <v>1</v>
      </c>
      <c r="U612" s="3">
        <f>IF(ISBLANK(Table13[[#This Row],[T3]]),0,IF(Table13[[#This Row],[T3]]&gt;0,1,0))</f>
        <v>1</v>
      </c>
      <c r="V612" s="3">
        <f>IF(ISBLANK(Table13[[#This Row],[T4]]),0,IF(Table13[[#This Row],[T4]]&gt;0,1,0))</f>
        <v>0</v>
      </c>
      <c r="W612" s="25">
        <v>67</v>
      </c>
      <c r="X612" s="23">
        <v>11</v>
      </c>
      <c r="Y612" s="3">
        <v>0.4</v>
      </c>
      <c r="Z612" s="3"/>
      <c r="AB612" s="30">
        <v>582</v>
      </c>
      <c r="AC612" s="30">
        <v>1.4790279472217474</v>
      </c>
      <c r="AD612" s="30">
        <v>0.32097205277825269</v>
      </c>
    </row>
    <row r="613" spans="1:30">
      <c r="A613" s="4">
        <v>43763.458333333336</v>
      </c>
      <c r="B613">
        <v>43763</v>
      </c>
      <c r="C613" s="3">
        <v>0.45833333333333331</v>
      </c>
      <c r="D613" s="3">
        <v>11</v>
      </c>
      <c r="E613" s="3">
        <v>25</v>
      </c>
      <c r="F613" s="3">
        <v>0.2</v>
      </c>
      <c r="G613" s="5">
        <v>0.2</v>
      </c>
      <c r="H613" s="3">
        <v>0.4</v>
      </c>
      <c r="I613" s="3">
        <v>1.55139</v>
      </c>
      <c r="J613" s="12">
        <f t="shared" si="27"/>
        <v>1.2541666666666667</v>
      </c>
      <c r="K613" s="4">
        <v>43763.458333333336</v>
      </c>
      <c r="L613" s="3">
        <f t="shared" si="28"/>
        <v>25</v>
      </c>
      <c r="M613" s="3">
        <f t="shared" si="29"/>
        <v>11</v>
      </c>
      <c r="N613" s="3"/>
      <c r="O613" s="3"/>
      <c r="P613" s="3"/>
      <c r="Q613" s="3"/>
      <c r="R613" s="3"/>
      <c r="S613" s="3">
        <f>IF(ISBLANK(Table13[[#This Row],[T1]]),0,IF(Table13[[#This Row],[T1]]&gt;0,1,0))</f>
        <v>0</v>
      </c>
      <c r="T613" s="3">
        <f>IF(ISBLANK(Table13[[#This Row],[T2]]),0,IF(Table13[[#This Row],[T2]]&gt;0,1,0))</f>
        <v>1</v>
      </c>
      <c r="U613" s="3">
        <f>IF(ISBLANK(Table13[[#This Row],[T3]]),0,IF(Table13[[#This Row],[T3]]&gt;0,1,0))</f>
        <v>1</v>
      </c>
      <c r="V613" s="3">
        <f>IF(ISBLANK(Table13[[#This Row],[T4]]),0,IF(Table13[[#This Row],[T4]]&gt;0,1,0))</f>
        <v>0</v>
      </c>
      <c r="W613" s="26">
        <v>65</v>
      </c>
      <c r="X613" s="22">
        <v>13</v>
      </c>
      <c r="Y613" s="3">
        <v>0.4</v>
      </c>
      <c r="Z613" s="3"/>
      <c r="AB613" s="30">
        <v>583</v>
      </c>
      <c r="AC613" s="30">
        <v>1.4683655111524856</v>
      </c>
      <c r="AD613" s="30">
        <v>-0.76836551115248564</v>
      </c>
    </row>
    <row r="614" spans="1:30">
      <c r="A614" s="4">
        <v>43763.5</v>
      </c>
      <c r="B614">
        <v>43763</v>
      </c>
      <c r="C614" s="3">
        <v>0.5</v>
      </c>
      <c r="D614" s="3">
        <v>12</v>
      </c>
      <c r="E614" s="3">
        <v>25</v>
      </c>
      <c r="F614" s="3">
        <v>0.2</v>
      </c>
      <c r="G614" s="5">
        <v>0.2</v>
      </c>
      <c r="H614" s="3">
        <v>0.4</v>
      </c>
      <c r="I614" s="3">
        <v>1.55139</v>
      </c>
      <c r="J614" s="12">
        <f t="shared" si="27"/>
        <v>1.2625000000000002</v>
      </c>
      <c r="K614" s="4">
        <v>43763.5</v>
      </c>
      <c r="L614" s="3">
        <f t="shared" si="28"/>
        <v>25</v>
      </c>
      <c r="M614" s="3">
        <f t="shared" si="29"/>
        <v>12</v>
      </c>
      <c r="N614" s="3"/>
      <c r="O614" s="3"/>
      <c r="P614" s="3"/>
      <c r="Q614" s="3"/>
      <c r="R614" s="3"/>
      <c r="S614" s="3">
        <f>IF(ISBLANK(Table13[[#This Row],[T1]]),0,IF(Table13[[#This Row],[T1]]&gt;0,1,0))</f>
        <v>0</v>
      </c>
      <c r="T614" s="3">
        <f>IF(ISBLANK(Table13[[#This Row],[T2]]),0,IF(Table13[[#This Row],[T2]]&gt;0,1,0))</f>
        <v>0</v>
      </c>
      <c r="U614" s="3">
        <f>IF(ISBLANK(Table13[[#This Row],[T3]]),0,IF(Table13[[#This Row],[T3]]&gt;0,1,0))</f>
        <v>0</v>
      </c>
      <c r="V614" s="3">
        <f>IF(ISBLANK(Table13[[#This Row],[T4]]),0,IF(Table13[[#This Row],[T4]]&gt;0,1,0))</f>
        <v>0</v>
      </c>
      <c r="W614" s="25">
        <v>64</v>
      </c>
      <c r="X614" s="23">
        <v>11</v>
      </c>
      <c r="Y614" s="3">
        <v>0.4</v>
      </c>
      <c r="Z614" s="3"/>
      <c r="AB614" s="30">
        <v>584</v>
      </c>
      <c r="AC614" s="30">
        <v>1.4363782029447001</v>
      </c>
      <c r="AD614" s="30">
        <v>2.2636217970553001</v>
      </c>
    </row>
    <row r="615" spans="1:30">
      <c r="A615" s="4">
        <v>43763.541666666664</v>
      </c>
      <c r="B615">
        <v>43763</v>
      </c>
      <c r="C615" s="3">
        <v>0.54166666666666663</v>
      </c>
      <c r="D615" s="3">
        <v>13</v>
      </c>
      <c r="E615" s="3">
        <v>25</v>
      </c>
      <c r="F615" s="3">
        <v>0.2</v>
      </c>
      <c r="G615" s="5">
        <v>0.2</v>
      </c>
      <c r="H615" s="3">
        <v>0.4</v>
      </c>
      <c r="I615" s="3">
        <v>1.55139</v>
      </c>
      <c r="J615" s="12">
        <f t="shared" si="27"/>
        <v>1.2875000000000001</v>
      </c>
      <c r="K615" s="4">
        <v>43763.541666666664</v>
      </c>
      <c r="L615" s="3">
        <f t="shared" si="28"/>
        <v>25</v>
      </c>
      <c r="M615" s="3">
        <f t="shared" si="29"/>
        <v>13</v>
      </c>
      <c r="N615" s="3"/>
      <c r="O615" s="3"/>
      <c r="P615" s="3"/>
      <c r="Q615" s="3"/>
      <c r="R615" s="3"/>
      <c r="S615" s="3">
        <f>IF(ISBLANK(Table13[[#This Row],[T1]]),0,IF(Table13[[#This Row],[T1]]&gt;0,1,0))</f>
        <v>0</v>
      </c>
      <c r="T615" s="3">
        <f>IF(ISBLANK(Table13[[#This Row],[T2]]),0,IF(Table13[[#This Row],[T2]]&gt;0,1,0))</f>
        <v>0</v>
      </c>
      <c r="U615" s="3">
        <f>IF(ISBLANK(Table13[[#This Row],[T3]]),0,IF(Table13[[#This Row],[T3]]&gt;0,1,0))</f>
        <v>0</v>
      </c>
      <c r="V615" s="3">
        <f>IF(ISBLANK(Table13[[#This Row],[T4]]),0,IF(Table13[[#This Row],[T4]]&gt;0,1,0))</f>
        <v>0</v>
      </c>
      <c r="W615" s="26">
        <v>70</v>
      </c>
      <c r="X615" s="22">
        <v>11</v>
      </c>
      <c r="Y615" s="3">
        <v>0.4</v>
      </c>
      <c r="Z615" s="3"/>
      <c r="AB615" s="30">
        <v>585</v>
      </c>
      <c r="AC615" s="30">
        <v>1.2742805424229986</v>
      </c>
      <c r="AD615" s="30">
        <v>-0.87428054242299857</v>
      </c>
    </row>
    <row r="616" spans="1:30">
      <c r="A616" s="4">
        <v>43763.583333333336</v>
      </c>
      <c r="B616">
        <v>43763</v>
      </c>
      <c r="C616" s="3">
        <v>0.58333333333333337</v>
      </c>
      <c r="D616" s="3">
        <v>14</v>
      </c>
      <c r="E616" s="3">
        <v>25</v>
      </c>
      <c r="F616" s="3">
        <v>0.2</v>
      </c>
      <c r="G616" s="5">
        <v>0.2</v>
      </c>
      <c r="H616" s="3">
        <v>0.4</v>
      </c>
      <c r="I616" s="3">
        <v>1.55139</v>
      </c>
      <c r="J616" s="12">
        <f t="shared" si="27"/>
        <v>1.3208333333333335</v>
      </c>
      <c r="K616" s="4">
        <v>43763.583333333336</v>
      </c>
      <c r="L616" s="3">
        <f t="shared" si="28"/>
        <v>25</v>
      </c>
      <c r="M616" s="3">
        <f t="shared" si="29"/>
        <v>14</v>
      </c>
      <c r="N616" s="3"/>
      <c r="O616" s="3"/>
      <c r="P616" s="3"/>
      <c r="Q616" s="3"/>
      <c r="R616" s="3"/>
      <c r="S616" s="3">
        <f>IF(ISBLANK(Table13[[#This Row],[T1]]),0,IF(Table13[[#This Row],[T1]]&gt;0,1,0))</f>
        <v>1</v>
      </c>
      <c r="T616" s="3">
        <f>IF(ISBLANK(Table13[[#This Row],[T2]]),0,IF(Table13[[#This Row],[T2]]&gt;0,1,0))</f>
        <v>0</v>
      </c>
      <c r="U616" s="3">
        <f>IF(ISBLANK(Table13[[#This Row],[T3]]),0,IF(Table13[[#This Row],[T3]]&gt;0,1,0))</f>
        <v>0</v>
      </c>
      <c r="V616" s="3">
        <f>IF(ISBLANK(Table13[[#This Row],[T4]]),0,IF(Table13[[#This Row],[T4]]&gt;0,1,0))</f>
        <v>0</v>
      </c>
      <c r="W616" s="25">
        <v>68</v>
      </c>
      <c r="X616" s="23">
        <v>13</v>
      </c>
      <c r="Y616" s="3">
        <v>0.4</v>
      </c>
      <c r="Z616" s="3"/>
      <c r="AB616" s="30">
        <v>586</v>
      </c>
      <c r="AC616" s="30">
        <v>1.2209683620766894</v>
      </c>
      <c r="AD616" s="30">
        <v>-0.92096836207668931</v>
      </c>
    </row>
    <row r="617" spans="1:30">
      <c r="A617" s="4">
        <v>43763.625</v>
      </c>
      <c r="B617">
        <v>43763</v>
      </c>
      <c r="C617" s="3">
        <v>0.625</v>
      </c>
      <c r="D617" s="3">
        <v>15</v>
      </c>
      <c r="E617" s="3">
        <v>25</v>
      </c>
      <c r="F617" s="3">
        <v>0.8</v>
      </c>
      <c r="G617" s="5">
        <v>0.5</v>
      </c>
      <c r="H617" s="3">
        <v>1.3</v>
      </c>
      <c r="I617" s="3">
        <v>1.55139</v>
      </c>
      <c r="J617" s="12">
        <f t="shared" si="27"/>
        <v>1.3541666666666667</v>
      </c>
      <c r="K617" s="4">
        <v>43763.625</v>
      </c>
      <c r="L617" s="3">
        <f t="shared" si="28"/>
        <v>25</v>
      </c>
      <c r="M617" s="3">
        <f t="shared" si="29"/>
        <v>15</v>
      </c>
      <c r="N617" s="3"/>
      <c r="O617" s="3"/>
      <c r="P617" s="3"/>
      <c r="Q617" s="3"/>
      <c r="R617" s="3"/>
      <c r="S617" s="3">
        <f>IF(ISBLANK(Table13[[#This Row],[T1]]),0,IF(Table13[[#This Row],[T1]]&gt;0,1,0))</f>
        <v>1</v>
      </c>
      <c r="T617" s="3">
        <f>IF(ISBLANK(Table13[[#This Row],[T2]]),0,IF(Table13[[#This Row],[T2]]&gt;0,1,0))</f>
        <v>1</v>
      </c>
      <c r="U617" s="3">
        <f>IF(ISBLANK(Table13[[#This Row],[T3]]),0,IF(Table13[[#This Row],[T3]]&gt;0,1,0))</f>
        <v>1</v>
      </c>
      <c r="V617" s="3">
        <f>IF(ISBLANK(Table13[[#This Row],[T4]]),0,IF(Table13[[#This Row],[T4]]&gt;0,1,0))</f>
        <v>0</v>
      </c>
      <c r="W617" s="26">
        <v>67</v>
      </c>
      <c r="X617" s="22">
        <v>13</v>
      </c>
      <c r="Y617" s="3">
        <v>1.3</v>
      </c>
      <c r="Z617" s="3"/>
      <c r="AB617" s="30">
        <v>587</v>
      </c>
      <c r="AC617" s="30">
        <v>1.2704618207918219</v>
      </c>
      <c r="AD617" s="30">
        <v>-0.87046182079182188</v>
      </c>
    </row>
    <row r="618" spans="1:30">
      <c r="A618" s="4">
        <v>43763.666666666664</v>
      </c>
      <c r="B618">
        <v>43763</v>
      </c>
      <c r="C618" s="3">
        <v>0.66666666666666663</v>
      </c>
      <c r="D618" s="3">
        <v>16</v>
      </c>
      <c r="E618" s="3">
        <v>25</v>
      </c>
      <c r="F618" s="3">
        <v>0.2</v>
      </c>
      <c r="G618" s="5">
        <v>0.4</v>
      </c>
      <c r="H618" s="3">
        <v>0.60000000000000009</v>
      </c>
      <c r="I618" s="3">
        <v>1.55139</v>
      </c>
      <c r="J618" s="12">
        <f t="shared" si="27"/>
        <v>1.3791666666666667</v>
      </c>
      <c r="K618" s="4">
        <v>43763.666666666664</v>
      </c>
      <c r="L618" s="3">
        <f t="shared" si="28"/>
        <v>25</v>
      </c>
      <c r="M618" s="3">
        <f t="shared" si="29"/>
        <v>16</v>
      </c>
      <c r="N618" s="3">
        <v>53</v>
      </c>
      <c r="O618" s="3">
        <v>0</v>
      </c>
      <c r="P618" s="3">
        <v>0</v>
      </c>
      <c r="Q618" s="3">
        <v>0</v>
      </c>
      <c r="R618" s="3"/>
      <c r="S618" s="3">
        <f>IF(ISBLANK(Table13[[#This Row],[T1]]),0,IF(Table13[[#This Row],[T1]]&gt;0,1,0))</f>
        <v>1</v>
      </c>
      <c r="T618" s="3">
        <f>IF(ISBLANK(Table13[[#This Row],[T2]]),0,IF(Table13[[#This Row],[T2]]&gt;0,1,0))</f>
        <v>0</v>
      </c>
      <c r="U618" s="3">
        <f>IF(ISBLANK(Table13[[#This Row],[T3]]),0,IF(Table13[[#This Row],[T3]]&gt;0,1,0))</f>
        <v>1</v>
      </c>
      <c r="V618" s="3">
        <f>IF(ISBLANK(Table13[[#This Row],[T4]]),0,IF(Table13[[#This Row],[T4]]&gt;0,1,0))</f>
        <v>0</v>
      </c>
      <c r="W618" s="25">
        <v>65</v>
      </c>
      <c r="X618" s="23">
        <v>13</v>
      </c>
      <c r="Y618" s="3">
        <v>0.60000000000000009</v>
      </c>
      <c r="Z618" s="3"/>
      <c r="AB618" s="30">
        <v>588</v>
      </c>
      <c r="AC618" s="30">
        <v>1.3685848648979524</v>
      </c>
      <c r="AD618" s="30">
        <v>-0.96858486489795237</v>
      </c>
    </row>
    <row r="619" spans="1:30">
      <c r="A619" s="4">
        <v>43763.708333333336</v>
      </c>
      <c r="B619">
        <v>43763</v>
      </c>
      <c r="C619" s="3">
        <v>0.70833333333333337</v>
      </c>
      <c r="D619" s="3">
        <v>17</v>
      </c>
      <c r="E619" s="3">
        <v>25</v>
      </c>
      <c r="F619" s="3">
        <v>0.5</v>
      </c>
      <c r="G619" s="5">
        <v>0.4</v>
      </c>
      <c r="H619" s="3">
        <v>0.9</v>
      </c>
      <c r="I619" s="3">
        <v>1.55139</v>
      </c>
      <c r="J619" s="12">
        <f t="shared" si="27"/>
        <v>1.4083333333333334</v>
      </c>
      <c r="K619" s="4">
        <v>43763.708333333336</v>
      </c>
      <c r="L619" s="3">
        <f t="shared" si="28"/>
        <v>25</v>
      </c>
      <c r="M619" s="3">
        <f t="shared" si="29"/>
        <v>17</v>
      </c>
      <c r="N619" s="3">
        <v>58</v>
      </c>
      <c r="O619" s="3">
        <v>0</v>
      </c>
      <c r="P619" s="3">
        <v>18</v>
      </c>
      <c r="Q619" s="3">
        <v>0</v>
      </c>
      <c r="R619" s="3"/>
      <c r="S619" s="3">
        <f>IF(ISBLANK(Table13[[#This Row],[T1]]),0,IF(Table13[[#This Row],[T1]]&gt;0,1,0))</f>
        <v>0</v>
      </c>
      <c r="T619" s="3">
        <f>IF(ISBLANK(Table13[[#This Row],[T2]]),0,IF(Table13[[#This Row],[T2]]&gt;0,1,0))</f>
        <v>0</v>
      </c>
      <c r="U619" s="3">
        <f>IF(ISBLANK(Table13[[#This Row],[T3]]),0,IF(Table13[[#This Row],[T3]]&gt;0,1,0))</f>
        <v>1</v>
      </c>
      <c r="V619" s="3">
        <f>IF(ISBLANK(Table13[[#This Row],[T4]]),0,IF(Table13[[#This Row],[T4]]&gt;0,1,0))</f>
        <v>0</v>
      </c>
      <c r="W619" s="26">
        <v>65</v>
      </c>
      <c r="X619" s="22">
        <v>13</v>
      </c>
      <c r="Y619" s="3">
        <v>0.9</v>
      </c>
      <c r="Z619" s="3"/>
      <c r="AB619" s="30">
        <v>589</v>
      </c>
      <c r="AC619" s="30">
        <v>1.3365975566901669</v>
      </c>
      <c r="AD619" s="30">
        <v>-1.1365975566901669</v>
      </c>
    </row>
    <row r="620" spans="1:30">
      <c r="A620" s="4">
        <v>43763.75</v>
      </c>
      <c r="B620">
        <v>43763</v>
      </c>
      <c r="C620" s="3">
        <v>0.75</v>
      </c>
      <c r="D620" s="3">
        <v>18</v>
      </c>
      <c r="E620" s="3">
        <v>25</v>
      </c>
      <c r="F620" s="3">
        <v>0.8</v>
      </c>
      <c r="G620" s="5">
        <v>0.9</v>
      </c>
      <c r="H620" s="3">
        <v>1.7000000000000002</v>
      </c>
      <c r="I620" s="3">
        <v>1.55139</v>
      </c>
      <c r="J620" s="12">
        <f t="shared" si="27"/>
        <v>1.4666666666666668</v>
      </c>
      <c r="K620" s="4">
        <v>43763.75</v>
      </c>
      <c r="L620" s="3">
        <f t="shared" si="28"/>
        <v>25</v>
      </c>
      <c r="M620" s="3">
        <f t="shared" si="29"/>
        <v>18</v>
      </c>
      <c r="N620" s="3">
        <v>33</v>
      </c>
      <c r="O620" s="3">
        <v>0</v>
      </c>
      <c r="P620" s="3">
        <v>52</v>
      </c>
      <c r="Q620" s="3">
        <v>0</v>
      </c>
      <c r="R620" s="3"/>
      <c r="S620" s="3">
        <f>IF(ISBLANK(Table13[[#This Row],[T1]]),0,IF(Table13[[#This Row],[T1]]&gt;0,1,0))</f>
        <v>0</v>
      </c>
      <c r="T620" s="3">
        <f>IF(ISBLANK(Table13[[#This Row],[T2]]),0,IF(Table13[[#This Row],[T2]]&gt;0,1,0))</f>
        <v>0</v>
      </c>
      <c r="U620" s="3">
        <f>IF(ISBLANK(Table13[[#This Row],[T3]]),0,IF(Table13[[#This Row],[T3]]&gt;0,1,0))</f>
        <v>1</v>
      </c>
      <c r="V620" s="3">
        <f>IF(ISBLANK(Table13[[#This Row],[T4]]),0,IF(Table13[[#This Row],[T4]]&gt;0,1,0))</f>
        <v>0</v>
      </c>
      <c r="W620" s="25">
        <v>62</v>
      </c>
      <c r="X620" s="23">
        <v>13</v>
      </c>
      <c r="Y620" s="3">
        <v>1.7000000000000002</v>
      </c>
      <c r="Z620" s="3"/>
      <c r="AB620" s="30">
        <v>590</v>
      </c>
      <c r="AC620" s="30">
        <v>1.3365975566901669</v>
      </c>
      <c r="AD620" s="30">
        <v>-1.0365975566901668</v>
      </c>
    </row>
    <row r="621" spans="1:30">
      <c r="A621" s="4">
        <v>43763.791666666664</v>
      </c>
      <c r="B621">
        <v>43763</v>
      </c>
      <c r="C621" s="3">
        <v>0.79166666666666663</v>
      </c>
      <c r="D621" s="3">
        <v>19</v>
      </c>
      <c r="E621" s="3">
        <v>25</v>
      </c>
      <c r="F621" s="3">
        <v>1.6</v>
      </c>
      <c r="G621" s="5">
        <v>1</v>
      </c>
      <c r="H621" s="3">
        <v>2.6</v>
      </c>
      <c r="I621" s="3">
        <v>1.55139</v>
      </c>
      <c r="J621" s="12">
        <f t="shared" si="27"/>
        <v>1.4291666666666665</v>
      </c>
      <c r="K621" s="4">
        <v>43763.791666666664</v>
      </c>
      <c r="L621" s="3">
        <f t="shared" si="28"/>
        <v>25</v>
      </c>
      <c r="M621" s="3">
        <f t="shared" si="29"/>
        <v>19</v>
      </c>
      <c r="N621" s="3">
        <v>58</v>
      </c>
      <c r="O621" s="3">
        <v>7</v>
      </c>
      <c r="P621" s="3">
        <v>48</v>
      </c>
      <c r="Q621" s="3">
        <v>0</v>
      </c>
      <c r="R621" s="3"/>
      <c r="S621" s="3">
        <f>IF(ISBLANK(Table13[[#This Row],[T1]]),0,IF(Table13[[#This Row],[T1]]&gt;0,1,0))</f>
        <v>0</v>
      </c>
      <c r="T621" s="3">
        <f>IF(ISBLANK(Table13[[#This Row],[T2]]),0,IF(Table13[[#This Row],[T2]]&gt;0,1,0))</f>
        <v>0</v>
      </c>
      <c r="U621" s="3">
        <f>IF(ISBLANK(Table13[[#This Row],[T3]]),0,IF(Table13[[#This Row],[T3]]&gt;0,1,0))</f>
        <v>1</v>
      </c>
      <c r="V621" s="3">
        <f>IF(ISBLANK(Table13[[#This Row],[T4]]),0,IF(Table13[[#This Row],[T4]]&gt;0,1,0))</f>
        <v>0</v>
      </c>
      <c r="W621" s="26">
        <v>62</v>
      </c>
      <c r="X621" s="22">
        <v>13</v>
      </c>
      <c r="Y621" s="3">
        <v>2.6</v>
      </c>
      <c r="Z621" s="3"/>
      <c r="AB621" s="30">
        <v>591</v>
      </c>
      <c r="AC621" s="30">
        <v>1.3365975566901669</v>
      </c>
      <c r="AD621" s="30">
        <v>-0.83659755669016689</v>
      </c>
    </row>
    <row r="622" spans="1:30">
      <c r="A622" s="4">
        <v>43763.833333333336</v>
      </c>
      <c r="B622">
        <v>43763</v>
      </c>
      <c r="C622" s="3">
        <v>0.83333333333333337</v>
      </c>
      <c r="D622" s="3">
        <v>20</v>
      </c>
      <c r="E622" s="3">
        <v>25</v>
      </c>
      <c r="F622" s="3">
        <v>1.1000000000000001</v>
      </c>
      <c r="G622" s="5">
        <v>1.3</v>
      </c>
      <c r="H622" s="3">
        <v>2.4000000000000004</v>
      </c>
      <c r="I622" s="3">
        <v>1.55139</v>
      </c>
      <c r="J622" s="12">
        <f t="shared" si="27"/>
        <v>1.3500000000000003</v>
      </c>
      <c r="K622" s="4">
        <v>43763.833333333336</v>
      </c>
      <c r="L622" s="3">
        <f t="shared" si="28"/>
        <v>25</v>
      </c>
      <c r="M622" s="3">
        <f t="shared" si="29"/>
        <v>20</v>
      </c>
      <c r="N622" s="3">
        <v>58</v>
      </c>
      <c r="O622" s="3">
        <v>0</v>
      </c>
      <c r="P622" s="3">
        <v>45</v>
      </c>
      <c r="Q622" s="3">
        <v>0</v>
      </c>
      <c r="R622" s="3"/>
      <c r="S622" s="3">
        <f>IF(ISBLANK(Table13[[#This Row],[T1]]),0,IF(Table13[[#This Row],[T1]]&gt;0,1,0))</f>
        <v>0</v>
      </c>
      <c r="T622" s="3">
        <f>IF(ISBLANK(Table13[[#This Row],[T2]]),0,IF(Table13[[#This Row],[T2]]&gt;0,1,0))</f>
        <v>0</v>
      </c>
      <c r="U622" s="3">
        <f>IF(ISBLANK(Table13[[#This Row],[T3]]),0,IF(Table13[[#This Row],[T3]]&gt;0,1,0))</f>
        <v>1</v>
      </c>
      <c r="V622" s="3">
        <f>IF(ISBLANK(Table13[[#This Row],[T4]]),0,IF(Table13[[#This Row],[T4]]&gt;0,1,0))</f>
        <v>0</v>
      </c>
      <c r="W622" s="25">
        <v>61</v>
      </c>
      <c r="X622" s="23">
        <v>13</v>
      </c>
      <c r="Y622" s="3">
        <v>2.4000000000000004</v>
      </c>
      <c r="Z622" s="3"/>
      <c r="AB622" s="30">
        <v>592</v>
      </c>
      <c r="AC622" s="30">
        <v>1.3472599927594289</v>
      </c>
      <c r="AD622" s="30">
        <v>-0.14725999275942869</v>
      </c>
    </row>
    <row r="623" spans="1:30">
      <c r="A623" s="4">
        <v>43763.875</v>
      </c>
      <c r="B623">
        <v>43763</v>
      </c>
      <c r="C623" s="3">
        <v>0.875</v>
      </c>
      <c r="D623" s="3">
        <v>21</v>
      </c>
      <c r="E623" s="3">
        <v>25</v>
      </c>
      <c r="F623" s="3">
        <v>1.8</v>
      </c>
      <c r="G623" s="5">
        <v>2.4</v>
      </c>
      <c r="H623" s="3">
        <v>4.2</v>
      </c>
      <c r="I623" s="3">
        <v>1.55139</v>
      </c>
      <c r="J623" s="12">
        <f t="shared" si="27"/>
        <v>1.3166666666666669</v>
      </c>
      <c r="K623" s="4">
        <v>43763.875</v>
      </c>
      <c r="L623" s="3">
        <f t="shared" si="28"/>
        <v>25</v>
      </c>
      <c r="M623" s="3">
        <f t="shared" si="29"/>
        <v>21</v>
      </c>
      <c r="N623" s="3">
        <v>46</v>
      </c>
      <c r="O623" s="3">
        <v>5</v>
      </c>
      <c r="P623" s="3">
        <v>44</v>
      </c>
      <c r="Q623" s="3">
        <v>0</v>
      </c>
      <c r="R623" s="3"/>
      <c r="S623" s="3">
        <f>IF(ISBLANK(Table13[[#This Row],[T1]]),0,IF(Table13[[#This Row],[T1]]&gt;0,1,0))</f>
        <v>1</v>
      </c>
      <c r="T623" s="3">
        <f>IF(ISBLANK(Table13[[#This Row],[T2]]),0,IF(Table13[[#This Row],[T2]]&gt;0,1,0))</f>
        <v>0</v>
      </c>
      <c r="U623" s="3">
        <f>IF(ISBLANK(Table13[[#This Row],[T3]]),0,IF(Table13[[#This Row],[T3]]&gt;0,1,0))</f>
        <v>1</v>
      </c>
      <c r="V623" s="3">
        <f>IF(ISBLANK(Table13[[#This Row],[T4]]),0,IF(Table13[[#This Row],[T4]]&gt;0,1,0))</f>
        <v>0</v>
      </c>
      <c r="W623" s="26">
        <v>61</v>
      </c>
      <c r="X623" s="22">
        <v>13</v>
      </c>
      <c r="Y623" s="3">
        <v>4.2</v>
      </c>
      <c r="Z623" s="3"/>
      <c r="AB623" s="30">
        <v>593</v>
      </c>
      <c r="AC623" s="30">
        <v>1.3685848648979524</v>
      </c>
      <c r="AD623" s="30">
        <v>-0.7685848648979523</v>
      </c>
    </row>
    <row r="624" spans="1:30">
      <c r="A624" s="4">
        <v>43763.916666666664</v>
      </c>
      <c r="B624">
        <v>43763</v>
      </c>
      <c r="C624" s="3">
        <v>0.91666666666666663</v>
      </c>
      <c r="D624" s="3">
        <v>22</v>
      </c>
      <c r="E624" s="3">
        <v>25</v>
      </c>
      <c r="F624" s="3">
        <v>1</v>
      </c>
      <c r="G624" s="5">
        <v>0.6</v>
      </c>
      <c r="H624" s="3">
        <v>1.6</v>
      </c>
      <c r="I624" s="3">
        <v>1.55139</v>
      </c>
      <c r="J624" s="12">
        <f t="shared" si="27"/>
        <v>1.2625</v>
      </c>
      <c r="K624" s="4">
        <v>43763.916666666664</v>
      </c>
      <c r="L624" s="3">
        <f t="shared" si="28"/>
        <v>25</v>
      </c>
      <c r="M624" s="3">
        <f t="shared" si="29"/>
        <v>22</v>
      </c>
      <c r="N624" s="3">
        <v>58</v>
      </c>
      <c r="O624" s="3">
        <v>58</v>
      </c>
      <c r="P624" s="3">
        <v>55</v>
      </c>
      <c r="Q624" s="3">
        <v>0</v>
      </c>
      <c r="R624" s="3"/>
      <c r="S624" s="3">
        <f>IF(ISBLANK(Table13[[#This Row],[T1]]),0,IF(Table13[[#This Row],[T1]]&gt;0,1,0))</f>
        <v>1</v>
      </c>
      <c r="T624" s="3">
        <f>IF(ISBLANK(Table13[[#This Row],[T2]]),0,IF(Table13[[#This Row],[T2]]&gt;0,1,0))</f>
        <v>0</v>
      </c>
      <c r="U624" s="3">
        <f>IF(ISBLANK(Table13[[#This Row],[T3]]),0,IF(Table13[[#This Row],[T3]]&gt;0,1,0))</f>
        <v>1</v>
      </c>
      <c r="V624" s="3">
        <f>IF(ISBLANK(Table13[[#This Row],[T4]]),0,IF(Table13[[#This Row],[T4]]&gt;0,1,0))</f>
        <v>0</v>
      </c>
      <c r="W624" s="25">
        <v>60</v>
      </c>
      <c r="X624" s="23">
        <v>13</v>
      </c>
      <c r="Y624" s="3">
        <v>1.6</v>
      </c>
      <c r="Z624" s="3"/>
      <c r="AB624" s="30">
        <v>594</v>
      </c>
      <c r="AC624" s="30">
        <v>1.4005721731057379</v>
      </c>
      <c r="AD624" s="30">
        <v>-1.1005721731057378</v>
      </c>
    </row>
    <row r="625" spans="1:30">
      <c r="A625" s="4">
        <v>43763.958333333336</v>
      </c>
      <c r="B625">
        <v>43763</v>
      </c>
      <c r="C625" s="3">
        <v>0.95833333333333337</v>
      </c>
      <c r="D625" s="3">
        <v>23</v>
      </c>
      <c r="E625" s="3">
        <v>25</v>
      </c>
      <c r="F625" s="3">
        <v>0.6</v>
      </c>
      <c r="G625" s="5">
        <v>0.4</v>
      </c>
      <c r="H625" s="3">
        <v>1</v>
      </c>
      <c r="I625" s="3">
        <v>1.55139</v>
      </c>
      <c r="J625" s="12">
        <f t="shared" si="27"/>
        <v>1.2291666666666667</v>
      </c>
      <c r="K625" s="4">
        <v>43763.958333333336</v>
      </c>
      <c r="L625" s="3">
        <f t="shared" si="28"/>
        <v>25</v>
      </c>
      <c r="M625" s="3">
        <f t="shared" si="29"/>
        <v>23</v>
      </c>
      <c r="N625" s="3">
        <v>58</v>
      </c>
      <c r="O625" s="3">
        <v>58</v>
      </c>
      <c r="P625" s="3">
        <v>55</v>
      </c>
      <c r="Q625" s="3">
        <v>0</v>
      </c>
      <c r="R625" s="3"/>
      <c r="S625" s="3">
        <f>IF(ISBLANK(Table13[[#This Row],[T1]]),0,IF(Table13[[#This Row],[T1]]&gt;0,1,0))</f>
        <v>1</v>
      </c>
      <c r="T625" s="3">
        <f>IF(ISBLANK(Table13[[#This Row],[T2]]),0,IF(Table13[[#This Row],[T2]]&gt;0,1,0))</f>
        <v>0</v>
      </c>
      <c r="U625" s="3">
        <f>IF(ISBLANK(Table13[[#This Row],[T3]]),0,IF(Table13[[#This Row],[T3]]&gt;0,1,0))</f>
        <v>1</v>
      </c>
      <c r="V625" s="3">
        <f>IF(ISBLANK(Table13[[#This Row],[T4]]),0,IF(Table13[[#This Row],[T4]]&gt;0,1,0))</f>
        <v>0</v>
      </c>
      <c r="W625" s="26">
        <v>60</v>
      </c>
      <c r="X625" s="22">
        <v>13</v>
      </c>
      <c r="Y625" s="3">
        <v>1</v>
      </c>
      <c r="Z625" s="3"/>
      <c r="AB625" s="30">
        <v>595</v>
      </c>
      <c r="AC625" s="30">
        <v>1.1365905748954865</v>
      </c>
      <c r="AD625" s="30">
        <v>-0.43659057489548658</v>
      </c>
    </row>
    <row r="626" spans="1:30">
      <c r="A626" s="4">
        <v>43764</v>
      </c>
      <c r="B626">
        <v>43764</v>
      </c>
      <c r="C626" s="3">
        <v>0</v>
      </c>
      <c r="D626" s="3">
        <v>0</v>
      </c>
      <c r="E626" s="3">
        <v>26</v>
      </c>
      <c r="F626" s="3">
        <v>0.2</v>
      </c>
      <c r="G626" s="5">
        <v>0.3</v>
      </c>
      <c r="H626" s="3">
        <v>0.5</v>
      </c>
      <c r="I626" s="3">
        <v>1.55139</v>
      </c>
      <c r="J626" s="12">
        <f t="shared" si="27"/>
        <v>1.2125000000000001</v>
      </c>
      <c r="K626" s="4">
        <v>43764</v>
      </c>
      <c r="L626" s="3">
        <f t="shared" si="28"/>
        <v>26</v>
      </c>
      <c r="M626" s="3">
        <f t="shared" si="29"/>
        <v>0</v>
      </c>
      <c r="N626" s="3">
        <v>58</v>
      </c>
      <c r="O626" s="3">
        <v>58</v>
      </c>
      <c r="P626" s="3">
        <v>58</v>
      </c>
      <c r="Q626" s="3">
        <v>0</v>
      </c>
      <c r="R626" s="3"/>
      <c r="S626" s="3">
        <f>IF(ISBLANK(Table13[[#This Row],[T1]]),0,IF(Table13[[#This Row],[T1]]&gt;0,1,0))</f>
        <v>1</v>
      </c>
      <c r="T626" s="3">
        <f>IF(ISBLANK(Table13[[#This Row],[T2]]),0,IF(Table13[[#This Row],[T2]]&gt;0,1,0))</f>
        <v>0</v>
      </c>
      <c r="U626" s="3">
        <f>IF(ISBLANK(Table13[[#This Row],[T3]]),0,IF(Table13[[#This Row],[T3]]&gt;0,1,0))</f>
        <v>1</v>
      </c>
      <c r="V626" s="3">
        <f>IF(ISBLANK(Table13[[#This Row],[T4]]),0,IF(Table13[[#This Row],[T4]]&gt;0,1,0))</f>
        <v>0</v>
      </c>
      <c r="W626" s="25">
        <v>60</v>
      </c>
      <c r="X626" s="23">
        <v>13</v>
      </c>
      <c r="Y626" s="3">
        <v>0.5</v>
      </c>
      <c r="Z626" s="3"/>
      <c r="AB626" s="30">
        <v>596</v>
      </c>
      <c r="AC626" s="30">
        <v>1.3131115650688694</v>
      </c>
      <c r="AD626" s="30">
        <v>-0.2131115650688693</v>
      </c>
    </row>
    <row r="627" spans="1:30">
      <c r="A627" s="4">
        <v>43764.041666666664</v>
      </c>
      <c r="B627">
        <v>43764</v>
      </c>
      <c r="C627" s="3">
        <v>4.1666666666666664E-2</v>
      </c>
      <c r="D627" s="3">
        <v>1</v>
      </c>
      <c r="E627" s="3">
        <v>26</v>
      </c>
      <c r="F627" s="3">
        <v>0.2</v>
      </c>
      <c r="G627" s="5">
        <v>0.2</v>
      </c>
      <c r="H627" s="3">
        <v>0.4</v>
      </c>
      <c r="I627" s="3">
        <v>1.55139</v>
      </c>
      <c r="J627" s="12">
        <f t="shared" si="27"/>
        <v>1.2458333333333333</v>
      </c>
      <c r="K627" s="4">
        <v>43764.041666666664</v>
      </c>
      <c r="L627" s="3">
        <f t="shared" si="28"/>
        <v>26</v>
      </c>
      <c r="M627" s="3">
        <f t="shared" si="29"/>
        <v>1</v>
      </c>
      <c r="N627" s="3">
        <v>57</v>
      </c>
      <c r="O627" s="3">
        <v>57</v>
      </c>
      <c r="P627" s="3">
        <v>57</v>
      </c>
      <c r="Q627" s="3">
        <v>0</v>
      </c>
      <c r="R627" s="3"/>
      <c r="S627" s="3">
        <f>IF(ISBLANK(Table13[[#This Row],[T1]]),0,IF(Table13[[#This Row],[T1]]&gt;0,1,0))</f>
        <v>1</v>
      </c>
      <c r="T627" s="3">
        <f>IF(ISBLANK(Table13[[#This Row],[T2]]),0,IF(Table13[[#This Row],[T2]]&gt;0,1,0))</f>
        <v>0</v>
      </c>
      <c r="U627" s="3">
        <f>IF(ISBLANK(Table13[[#This Row],[T3]]),0,IF(Table13[[#This Row],[T3]]&gt;0,1,0))</f>
        <v>1</v>
      </c>
      <c r="V627" s="3">
        <f>IF(ISBLANK(Table13[[#This Row],[T4]]),0,IF(Table13[[#This Row],[T4]]&gt;0,1,0))</f>
        <v>0</v>
      </c>
      <c r="W627" s="26">
        <v>60</v>
      </c>
      <c r="X627" s="22">
        <v>13</v>
      </c>
      <c r="Y627" s="3">
        <v>0.4</v>
      </c>
      <c r="Z627" s="3"/>
      <c r="AB627" s="30">
        <v>597</v>
      </c>
      <c r="AC627" s="30">
        <v>1.1579154470340105</v>
      </c>
      <c r="AD627" s="30">
        <v>4.2084552965989452E-2</v>
      </c>
    </row>
    <row r="628" spans="1:30">
      <c r="A628" s="4">
        <v>43764.083333333336</v>
      </c>
      <c r="B628">
        <v>43764</v>
      </c>
      <c r="C628" s="3">
        <v>8.3333333333333329E-2</v>
      </c>
      <c r="D628" s="3">
        <v>2</v>
      </c>
      <c r="E628" s="3">
        <v>26</v>
      </c>
      <c r="F628" s="3">
        <v>0.2</v>
      </c>
      <c r="G628" s="5">
        <v>0.2</v>
      </c>
      <c r="H628" s="3">
        <v>0.4</v>
      </c>
      <c r="I628" s="3">
        <v>1.55139</v>
      </c>
      <c r="J628" s="12">
        <f t="shared" si="27"/>
        <v>1.2583333333333335</v>
      </c>
      <c r="K628" s="4">
        <v>43764.083333333336</v>
      </c>
      <c r="L628" s="3">
        <f t="shared" si="28"/>
        <v>26</v>
      </c>
      <c r="M628" s="3">
        <f t="shared" si="29"/>
        <v>2</v>
      </c>
      <c r="N628" s="3">
        <v>58</v>
      </c>
      <c r="O628" s="3">
        <v>58</v>
      </c>
      <c r="P628" s="3">
        <v>58</v>
      </c>
      <c r="Q628" s="3">
        <v>0</v>
      </c>
      <c r="R628" s="3"/>
      <c r="S628" s="3">
        <f>IF(ISBLANK(Table13[[#This Row],[T1]]),0,IF(Table13[[#This Row],[T1]]&gt;0,1,0))</f>
        <v>1</v>
      </c>
      <c r="T628" s="3">
        <f>IF(ISBLANK(Table13[[#This Row],[T2]]),0,IF(Table13[[#This Row],[T2]]&gt;0,1,0))</f>
        <v>0</v>
      </c>
      <c r="U628" s="3">
        <f>IF(ISBLANK(Table13[[#This Row],[T3]]),0,IF(Table13[[#This Row],[T3]]&gt;0,1,0))</f>
        <v>1</v>
      </c>
      <c r="V628" s="3">
        <f>IF(ISBLANK(Table13[[#This Row],[T4]]),0,IF(Table13[[#This Row],[T4]]&gt;0,1,0))</f>
        <v>0</v>
      </c>
      <c r="W628" s="25">
        <v>60</v>
      </c>
      <c r="X628" s="23">
        <v>13</v>
      </c>
      <c r="Y628" s="3">
        <v>0.4</v>
      </c>
      <c r="Z628" s="3"/>
      <c r="AB628" s="30">
        <v>598</v>
      </c>
      <c r="AC628" s="30">
        <v>1.2422932342152131</v>
      </c>
      <c r="AD628" s="30">
        <v>0.25770676578478691</v>
      </c>
    </row>
    <row r="629" spans="1:30">
      <c r="A629" s="4">
        <v>43764.125</v>
      </c>
      <c r="B629">
        <v>43764</v>
      </c>
      <c r="C629" s="3">
        <v>0.125</v>
      </c>
      <c r="D629" s="3">
        <v>3</v>
      </c>
      <c r="E629" s="3">
        <v>26</v>
      </c>
      <c r="F629" s="3">
        <v>0.2</v>
      </c>
      <c r="G629" s="5">
        <v>0.2</v>
      </c>
      <c r="H629" s="3">
        <v>0.4</v>
      </c>
      <c r="I629" s="3">
        <v>1.55139</v>
      </c>
      <c r="J629" s="12">
        <f t="shared" si="27"/>
        <v>1.2583333333333333</v>
      </c>
      <c r="K629" s="4">
        <v>43764.125</v>
      </c>
      <c r="L629" s="3">
        <f t="shared" si="28"/>
        <v>26</v>
      </c>
      <c r="M629" s="3">
        <f t="shared" si="29"/>
        <v>3</v>
      </c>
      <c r="N629" s="3">
        <v>58</v>
      </c>
      <c r="O629" s="3">
        <v>58</v>
      </c>
      <c r="P629" s="3">
        <v>58</v>
      </c>
      <c r="Q629" s="3">
        <v>0</v>
      </c>
      <c r="R629" s="3"/>
      <c r="S629" s="3">
        <f>IF(ISBLANK(Table13[[#This Row],[T1]]),0,IF(Table13[[#This Row],[T1]]&gt;0,1,0))</f>
        <v>1</v>
      </c>
      <c r="T629" s="3">
        <f>IF(ISBLANK(Table13[[#This Row],[T2]]),0,IF(Table13[[#This Row],[T2]]&gt;0,1,0))</f>
        <v>0</v>
      </c>
      <c r="U629" s="3">
        <f>IF(ISBLANK(Table13[[#This Row],[T3]]),0,IF(Table13[[#This Row],[T3]]&gt;0,1,0))</f>
        <v>1</v>
      </c>
      <c r="V629" s="3">
        <f>IF(ISBLANK(Table13[[#This Row],[T4]]),0,IF(Table13[[#This Row],[T4]]&gt;0,1,0))</f>
        <v>0</v>
      </c>
      <c r="W629" s="26">
        <v>60</v>
      </c>
      <c r="X629" s="22">
        <v>13</v>
      </c>
      <c r="Y629" s="3">
        <v>0.4</v>
      </c>
      <c r="Z629" s="3"/>
      <c r="AB629" s="30">
        <v>599</v>
      </c>
      <c r="AC629" s="30">
        <v>1.320013107555712</v>
      </c>
      <c r="AD629" s="30">
        <v>0.87998689244428818</v>
      </c>
    </row>
    <row r="630" spans="1:30">
      <c r="A630" s="4">
        <v>43764.166666666664</v>
      </c>
      <c r="B630">
        <v>43764</v>
      </c>
      <c r="C630" s="3">
        <v>0.16666666666666666</v>
      </c>
      <c r="D630" s="3">
        <v>4</v>
      </c>
      <c r="E630" s="3">
        <v>26</v>
      </c>
      <c r="F630" s="3">
        <v>0.2</v>
      </c>
      <c r="G630" s="5">
        <v>0.2</v>
      </c>
      <c r="H630" s="3">
        <v>0.4</v>
      </c>
      <c r="I630" s="3">
        <v>1.55139</v>
      </c>
      <c r="J630" s="12">
        <f t="shared" si="27"/>
        <v>1.2583333333333333</v>
      </c>
      <c r="K630" s="4">
        <v>43764.166666666664</v>
      </c>
      <c r="L630" s="3">
        <f t="shared" si="28"/>
        <v>26</v>
      </c>
      <c r="M630" s="3">
        <f t="shared" si="29"/>
        <v>4</v>
      </c>
      <c r="N630" s="3">
        <v>58</v>
      </c>
      <c r="O630" s="3">
        <v>58</v>
      </c>
      <c r="P630" s="3">
        <v>58</v>
      </c>
      <c r="Q630" s="3">
        <v>0</v>
      </c>
      <c r="R630" s="3"/>
      <c r="S630" s="3">
        <f>IF(ISBLANK(Table13[[#This Row],[T1]]),0,IF(Table13[[#This Row],[T1]]&gt;0,1,0))</f>
        <v>1</v>
      </c>
      <c r="T630" s="3">
        <f>IF(ISBLANK(Table13[[#This Row],[T2]]),0,IF(Table13[[#This Row],[T2]]&gt;0,1,0))</f>
        <v>0</v>
      </c>
      <c r="U630" s="3">
        <f>IF(ISBLANK(Table13[[#This Row],[T3]]),0,IF(Table13[[#This Row],[T3]]&gt;0,1,0))</f>
        <v>1</v>
      </c>
      <c r="V630" s="3">
        <f>IF(ISBLANK(Table13[[#This Row],[T4]]),0,IF(Table13[[#This Row],[T4]]&gt;0,1,0))</f>
        <v>0</v>
      </c>
      <c r="W630" s="25">
        <v>59</v>
      </c>
      <c r="X630" s="23">
        <v>13</v>
      </c>
      <c r="Y630" s="3">
        <v>0.4</v>
      </c>
      <c r="Z630" s="3"/>
      <c r="AB630" s="30">
        <v>600</v>
      </c>
      <c r="AC630" s="30">
        <v>1.3306755436249738</v>
      </c>
      <c r="AD630" s="30">
        <v>-0.93067554362497373</v>
      </c>
    </row>
    <row r="631" spans="1:30">
      <c r="A631" s="4">
        <v>43764.208333333336</v>
      </c>
      <c r="B631">
        <v>43764</v>
      </c>
      <c r="C631" s="3">
        <v>0.20833333333333334</v>
      </c>
      <c r="D631" s="3">
        <v>5</v>
      </c>
      <c r="E631" s="3">
        <v>26</v>
      </c>
      <c r="F631" s="3">
        <v>0.6</v>
      </c>
      <c r="G631" s="5">
        <v>1</v>
      </c>
      <c r="H631" s="3">
        <v>1.6</v>
      </c>
      <c r="I631" s="3">
        <v>1.55139</v>
      </c>
      <c r="J631" s="12">
        <f t="shared" si="27"/>
        <v>1.2583333333333331</v>
      </c>
      <c r="K631" s="4">
        <v>43764.208333333336</v>
      </c>
      <c r="L631" s="3">
        <f t="shared" si="28"/>
        <v>26</v>
      </c>
      <c r="M631" s="3">
        <f t="shared" si="29"/>
        <v>5</v>
      </c>
      <c r="N631" s="3">
        <v>58</v>
      </c>
      <c r="O631" s="3">
        <v>56</v>
      </c>
      <c r="P631" s="3">
        <v>58</v>
      </c>
      <c r="Q631" s="3">
        <v>0</v>
      </c>
      <c r="R631" s="3"/>
      <c r="S631" s="3">
        <f>IF(ISBLANK(Table13[[#This Row],[T1]]),0,IF(Table13[[#This Row],[T1]]&gt;0,1,0))</f>
        <v>1</v>
      </c>
      <c r="T631" s="3">
        <f>IF(ISBLANK(Table13[[#This Row],[T2]]),0,IF(Table13[[#This Row],[T2]]&gt;0,1,0))</f>
        <v>0</v>
      </c>
      <c r="U631" s="3">
        <f>IF(ISBLANK(Table13[[#This Row],[T3]]),0,IF(Table13[[#This Row],[T3]]&gt;0,1,0))</f>
        <v>1</v>
      </c>
      <c r="V631" s="3">
        <f>IF(ISBLANK(Table13[[#This Row],[T4]]),0,IF(Table13[[#This Row],[T4]]&gt;0,1,0))</f>
        <v>0</v>
      </c>
      <c r="W631" s="26">
        <v>58</v>
      </c>
      <c r="X631" s="22">
        <v>13</v>
      </c>
      <c r="Y631" s="3">
        <v>1.6</v>
      </c>
      <c r="Z631" s="3"/>
      <c r="AB631" s="30">
        <v>601</v>
      </c>
      <c r="AC631" s="30">
        <v>1.4150533308061763</v>
      </c>
      <c r="AD631" s="30">
        <v>-1.0150533308061762</v>
      </c>
    </row>
    <row r="632" spans="1:30">
      <c r="A632" s="4">
        <v>43764.25</v>
      </c>
      <c r="B632">
        <v>43764</v>
      </c>
      <c r="C632" s="3">
        <v>0.25</v>
      </c>
      <c r="D632" s="3">
        <v>6</v>
      </c>
      <c r="E632" s="3">
        <v>26</v>
      </c>
      <c r="F632" s="3">
        <v>0.6</v>
      </c>
      <c r="G632" s="5">
        <v>1</v>
      </c>
      <c r="H632" s="3">
        <v>1.6</v>
      </c>
      <c r="I632" s="3">
        <v>1.55139</v>
      </c>
      <c r="J632" s="12">
        <f t="shared" si="27"/>
        <v>1.2166666666666666</v>
      </c>
      <c r="K632" s="4">
        <v>43764.25</v>
      </c>
      <c r="L632" s="3">
        <f t="shared" si="28"/>
        <v>26</v>
      </c>
      <c r="M632" s="3">
        <f t="shared" si="29"/>
        <v>6</v>
      </c>
      <c r="N632" s="3">
        <v>57</v>
      </c>
      <c r="O632" s="3">
        <v>57</v>
      </c>
      <c r="P632" s="3">
        <v>57</v>
      </c>
      <c r="Q632" s="3">
        <v>0</v>
      </c>
      <c r="R632" s="3"/>
      <c r="S632" s="3">
        <f>IF(ISBLANK(Table13[[#This Row],[T1]]),0,IF(Table13[[#This Row],[T1]]&gt;0,1,0))</f>
        <v>1</v>
      </c>
      <c r="T632" s="3">
        <f>IF(ISBLANK(Table13[[#This Row],[T2]]),0,IF(Table13[[#This Row],[T2]]&gt;0,1,0))</f>
        <v>0</v>
      </c>
      <c r="U632" s="3">
        <f>IF(ISBLANK(Table13[[#This Row],[T3]]),0,IF(Table13[[#This Row],[T3]]&gt;0,1,0))</f>
        <v>1</v>
      </c>
      <c r="V632" s="3">
        <f>IF(ISBLANK(Table13[[#This Row],[T4]]),0,IF(Table13[[#This Row],[T4]]&gt;0,1,0))</f>
        <v>0</v>
      </c>
      <c r="W632" s="25">
        <v>59</v>
      </c>
      <c r="X632" s="23">
        <v>11</v>
      </c>
      <c r="Y632" s="3">
        <v>1.6</v>
      </c>
      <c r="Z632" s="3"/>
      <c r="AB632" s="30">
        <v>602</v>
      </c>
      <c r="AC632" s="30">
        <v>1.4257157668754383</v>
      </c>
      <c r="AD632" s="30">
        <v>-1.0257157668754382</v>
      </c>
    </row>
    <row r="633" spans="1:30">
      <c r="A633" s="4">
        <v>43764.291666666664</v>
      </c>
      <c r="B633">
        <v>43764</v>
      </c>
      <c r="C633" s="3">
        <v>0.29166666666666669</v>
      </c>
      <c r="D633" s="3">
        <v>7</v>
      </c>
      <c r="E633" s="3">
        <v>26</v>
      </c>
      <c r="F633" s="3">
        <v>1.9</v>
      </c>
      <c r="G633" s="5">
        <v>2.2999999999999998</v>
      </c>
      <c r="H633" s="3">
        <v>4.1999999999999993</v>
      </c>
      <c r="I633" s="3">
        <v>1.55139</v>
      </c>
      <c r="J633" s="12">
        <f t="shared" si="27"/>
        <v>1.1666666666666665</v>
      </c>
      <c r="K633" s="4">
        <v>43764.291666666664</v>
      </c>
      <c r="L633" s="3">
        <f t="shared" si="28"/>
        <v>26</v>
      </c>
      <c r="M633" s="3">
        <f t="shared" si="29"/>
        <v>7</v>
      </c>
      <c r="N633" s="3">
        <v>58</v>
      </c>
      <c r="O633" s="3">
        <v>56</v>
      </c>
      <c r="P633" s="3">
        <v>58</v>
      </c>
      <c r="Q633" s="3">
        <v>0</v>
      </c>
      <c r="R633" s="3"/>
      <c r="S633" s="3">
        <f>IF(ISBLANK(Table13[[#This Row],[T1]]),0,IF(Table13[[#This Row],[T1]]&gt;0,1,0))</f>
        <v>1</v>
      </c>
      <c r="T633" s="3">
        <f>IF(ISBLANK(Table13[[#This Row],[T2]]),0,IF(Table13[[#This Row],[T2]]&gt;0,1,0))</f>
        <v>0</v>
      </c>
      <c r="U633" s="3">
        <f>IF(ISBLANK(Table13[[#This Row],[T3]]),0,IF(Table13[[#This Row],[T3]]&gt;0,1,0))</f>
        <v>1</v>
      </c>
      <c r="V633" s="3">
        <f>IF(ISBLANK(Table13[[#This Row],[T4]]),0,IF(Table13[[#This Row],[T4]]&gt;0,1,0))</f>
        <v>0</v>
      </c>
      <c r="W633" s="26">
        <v>60</v>
      </c>
      <c r="X633" s="22">
        <v>11</v>
      </c>
      <c r="Y633" s="3">
        <v>4.1999999999999993</v>
      </c>
      <c r="Z633" s="3"/>
      <c r="AB633" s="30">
        <v>603</v>
      </c>
      <c r="AC633" s="30">
        <v>1.475839893442654</v>
      </c>
      <c r="AD633" s="30">
        <v>-1.0758398934426538</v>
      </c>
    </row>
    <row r="634" spans="1:30">
      <c r="A634" s="4">
        <v>43764.333333333336</v>
      </c>
      <c r="B634">
        <v>43764</v>
      </c>
      <c r="C634" s="3">
        <v>0.33333333333333331</v>
      </c>
      <c r="D634" s="3">
        <v>8</v>
      </c>
      <c r="E634" s="3">
        <v>26</v>
      </c>
      <c r="F634" s="3">
        <v>0.8</v>
      </c>
      <c r="G634" s="5">
        <v>0.5</v>
      </c>
      <c r="H634" s="3">
        <v>1.3</v>
      </c>
      <c r="I634" s="3">
        <v>1.55139</v>
      </c>
      <c r="J634" s="12">
        <f t="shared" si="27"/>
        <v>1.0125</v>
      </c>
      <c r="K634" s="4">
        <v>43764.333333333336</v>
      </c>
      <c r="L634" s="3">
        <f t="shared" si="28"/>
        <v>26</v>
      </c>
      <c r="M634" s="3">
        <f t="shared" si="29"/>
        <v>8</v>
      </c>
      <c r="N634" s="3">
        <v>9</v>
      </c>
      <c r="O634" s="3">
        <v>5</v>
      </c>
      <c r="P634" s="3">
        <v>58</v>
      </c>
      <c r="Q634" s="3">
        <v>0</v>
      </c>
      <c r="R634" s="3"/>
      <c r="S634" s="3">
        <f>IF(ISBLANK(Table13[[#This Row],[T1]]),0,IF(Table13[[#This Row],[T1]]&gt;0,1,0))</f>
        <v>1</v>
      </c>
      <c r="T634" s="3">
        <f>IF(ISBLANK(Table13[[#This Row],[T2]]),0,IF(Table13[[#This Row],[T2]]&gt;0,1,0))</f>
        <v>0</v>
      </c>
      <c r="U634" s="3">
        <f>IF(ISBLANK(Table13[[#This Row],[T3]]),0,IF(Table13[[#This Row],[T3]]&gt;0,1,0))</f>
        <v>1</v>
      </c>
      <c r="V634" s="3">
        <f>IF(ISBLANK(Table13[[#This Row],[T4]]),0,IF(Table13[[#This Row],[T4]]&gt;0,1,0))</f>
        <v>0</v>
      </c>
      <c r="W634" s="25">
        <v>63</v>
      </c>
      <c r="X634" s="23">
        <v>11</v>
      </c>
      <c r="Y634" s="3">
        <v>1.3</v>
      </c>
      <c r="Z634" s="3"/>
      <c r="AB634" s="30">
        <v>604</v>
      </c>
      <c r="AC634" s="30">
        <v>1.5153015839406079</v>
      </c>
      <c r="AD634" s="30">
        <v>-1.115301583940608</v>
      </c>
    </row>
    <row r="635" spans="1:30">
      <c r="A635" s="4">
        <v>43764.375</v>
      </c>
      <c r="B635">
        <v>43764</v>
      </c>
      <c r="C635" s="3">
        <v>0.375</v>
      </c>
      <c r="D635" s="3">
        <v>9</v>
      </c>
      <c r="E635" s="3">
        <v>26</v>
      </c>
      <c r="F635" s="3">
        <v>0.3</v>
      </c>
      <c r="G635" s="5">
        <v>0.3</v>
      </c>
      <c r="H635" s="3">
        <v>0.6</v>
      </c>
      <c r="I635" s="3">
        <v>1.55139</v>
      </c>
      <c r="J635" s="12">
        <f t="shared" si="27"/>
        <v>1.0374999999999999</v>
      </c>
      <c r="K635" s="4">
        <v>43764.375</v>
      </c>
      <c r="L635" s="3">
        <f t="shared" si="28"/>
        <v>26</v>
      </c>
      <c r="M635" s="3">
        <f t="shared" si="29"/>
        <v>9</v>
      </c>
      <c r="N635" s="3">
        <v>0</v>
      </c>
      <c r="O635" s="3">
        <v>0</v>
      </c>
      <c r="P635" s="3">
        <v>58</v>
      </c>
      <c r="Q635" s="3">
        <v>0</v>
      </c>
      <c r="R635" s="3"/>
      <c r="S635" s="3">
        <f>IF(ISBLANK(Table13[[#This Row],[T1]]),0,IF(Table13[[#This Row],[T1]]&gt;0,1,0))</f>
        <v>0</v>
      </c>
      <c r="T635" s="3">
        <f>IF(ISBLANK(Table13[[#This Row],[T2]]),0,IF(Table13[[#This Row],[T2]]&gt;0,1,0))</f>
        <v>0</v>
      </c>
      <c r="U635" s="3">
        <f>IF(ISBLANK(Table13[[#This Row],[T3]]),0,IF(Table13[[#This Row],[T3]]&gt;0,1,0))</f>
        <v>0</v>
      </c>
      <c r="V635" s="3">
        <f>IF(ISBLANK(Table13[[#This Row],[T4]]),0,IF(Table13[[#This Row],[T4]]&gt;0,1,0))</f>
        <v>0</v>
      </c>
      <c r="W635" s="26">
        <v>64</v>
      </c>
      <c r="X635" s="22">
        <v>11</v>
      </c>
      <c r="Y635" s="3">
        <v>0.6</v>
      </c>
      <c r="Z635" s="3"/>
      <c r="AB635" s="30">
        <v>605</v>
      </c>
      <c r="AC635" s="30">
        <v>1.5259640200098699</v>
      </c>
      <c r="AD635" s="30">
        <v>-1.0259640200098699</v>
      </c>
    </row>
    <row r="636" spans="1:30">
      <c r="A636" s="4">
        <v>43764.416666666664</v>
      </c>
      <c r="B636">
        <v>43764</v>
      </c>
      <c r="C636" s="3">
        <v>0.41666666666666669</v>
      </c>
      <c r="D636" s="3">
        <v>10</v>
      </c>
      <c r="E636" s="3">
        <v>26</v>
      </c>
      <c r="F636" s="3">
        <v>0.3</v>
      </c>
      <c r="G636" s="5">
        <v>0.5</v>
      </c>
      <c r="H636" s="3">
        <v>0.8</v>
      </c>
      <c r="I636" s="3">
        <v>1.55139</v>
      </c>
      <c r="J636" s="12">
        <f t="shared" si="27"/>
        <v>1.0499999999999998</v>
      </c>
      <c r="K636" s="4">
        <v>43764.416666666664</v>
      </c>
      <c r="L636" s="3">
        <f t="shared" si="28"/>
        <v>26</v>
      </c>
      <c r="M636" s="3">
        <f t="shared" si="29"/>
        <v>10</v>
      </c>
      <c r="N636" s="3">
        <v>0</v>
      </c>
      <c r="O636" s="3">
        <v>0</v>
      </c>
      <c r="P636" s="3">
        <v>58</v>
      </c>
      <c r="Q636" s="3">
        <v>0</v>
      </c>
      <c r="R636" s="3"/>
      <c r="S636" s="3">
        <f>IF(ISBLANK(Table13[[#This Row],[T1]]),0,IF(Table13[[#This Row],[T1]]&gt;0,1,0))</f>
        <v>0</v>
      </c>
      <c r="T636" s="3">
        <f>IF(ISBLANK(Table13[[#This Row],[T2]]),0,IF(Table13[[#This Row],[T2]]&gt;0,1,0))</f>
        <v>0</v>
      </c>
      <c r="U636" s="3">
        <f>IF(ISBLANK(Table13[[#This Row],[T3]]),0,IF(Table13[[#This Row],[T3]]&gt;0,1,0))</f>
        <v>0</v>
      </c>
      <c r="V636" s="3">
        <f>IF(ISBLANK(Table13[[#This Row],[T4]]),0,IF(Table13[[#This Row],[T4]]&gt;0,1,0))</f>
        <v>0</v>
      </c>
      <c r="W636" s="25">
        <v>64</v>
      </c>
      <c r="X636" s="23">
        <v>8</v>
      </c>
      <c r="Y636" s="3">
        <v>0.8</v>
      </c>
      <c r="Z636" s="3"/>
      <c r="AB636" s="30">
        <v>606</v>
      </c>
      <c r="AC636" s="30">
        <v>1.5510260832934777</v>
      </c>
      <c r="AD636" s="30">
        <v>0.5489739167065224</v>
      </c>
    </row>
    <row r="637" spans="1:30">
      <c r="A637" s="4">
        <v>43764.458333333336</v>
      </c>
      <c r="B637">
        <v>43764</v>
      </c>
      <c r="C637" s="3">
        <v>0.45833333333333331</v>
      </c>
      <c r="D637" s="3">
        <v>11</v>
      </c>
      <c r="E637" s="3">
        <v>26</v>
      </c>
      <c r="F637" s="3">
        <v>0.2</v>
      </c>
      <c r="G637" s="5">
        <v>0.4</v>
      </c>
      <c r="H637" s="3">
        <v>0.60000000000000009</v>
      </c>
      <c r="I637" s="3">
        <v>1.55139</v>
      </c>
      <c r="J637" s="12">
        <f t="shared" si="27"/>
        <v>1.1541666666666666</v>
      </c>
      <c r="K637" s="4">
        <v>43764.458333333336</v>
      </c>
      <c r="L637" s="3">
        <f t="shared" si="28"/>
        <v>26</v>
      </c>
      <c r="M637" s="3">
        <f t="shared" si="29"/>
        <v>11</v>
      </c>
      <c r="N637" s="3">
        <v>0</v>
      </c>
      <c r="O637" s="3">
        <v>0</v>
      </c>
      <c r="P637" s="3">
        <v>57</v>
      </c>
      <c r="Q637" s="3">
        <v>0</v>
      </c>
      <c r="R637" s="3"/>
      <c r="S637" s="3">
        <f>IF(ISBLANK(Table13[[#This Row],[T1]]),0,IF(Table13[[#This Row],[T1]]&gt;0,1,0))</f>
        <v>0</v>
      </c>
      <c r="T637" s="3">
        <f>IF(ISBLANK(Table13[[#This Row],[T2]]),0,IF(Table13[[#This Row],[T2]]&gt;0,1,0))</f>
        <v>0</v>
      </c>
      <c r="U637" s="3">
        <f>IF(ISBLANK(Table13[[#This Row],[T3]]),0,IF(Table13[[#This Row],[T3]]&gt;0,1,0))</f>
        <v>0</v>
      </c>
      <c r="V637" s="3">
        <f>IF(ISBLANK(Table13[[#This Row],[T4]]),0,IF(Table13[[#This Row],[T4]]&gt;0,1,0))</f>
        <v>0</v>
      </c>
      <c r="W637" s="26">
        <v>66</v>
      </c>
      <c r="X637" s="22">
        <v>11</v>
      </c>
      <c r="Y637" s="3">
        <v>0.60000000000000009</v>
      </c>
      <c r="Z637" s="3"/>
      <c r="AB637" s="30">
        <v>607</v>
      </c>
      <c r="AC637" s="30">
        <v>1.5510260832934777</v>
      </c>
      <c r="AD637" s="30">
        <v>-0.75102608329347764</v>
      </c>
    </row>
    <row r="638" spans="1:30">
      <c r="A638" s="4">
        <v>43764.5</v>
      </c>
      <c r="B638">
        <v>43764</v>
      </c>
      <c r="C638" s="3">
        <v>0.5</v>
      </c>
      <c r="D638" s="3">
        <v>12</v>
      </c>
      <c r="E638" s="3">
        <v>26</v>
      </c>
      <c r="F638" s="3">
        <v>0.6</v>
      </c>
      <c r="G638" s="5">
        <v>0.4</v>
      </c>
      <c r="H638" s="3">
        <v>1</v>
      </c>
      <c r="I638" s="3">
        <v>1.55139</v>
      </c>
      <c r="J638" s="12">
        <f t="shared" si="27"/>
        <v>1.2249999999999999</v>
      </c>
      <c r="K638" s="4">
        <v>43764.5</v>
      </c>
      <c r="L638" s="3">
        <f t="shared" si="28"/>
        <v>26</v>
      </c>
      <c r="M638" s="3">
        <f t="shared" si="29"/>
        <v>12</v>
      </c>
      <c r="N638" s="3">
        <v>0</v>
      </c>
      <c r="O638" s="3">
        <v>0</v>
      </c>
      <c r="P638" s="3">
        <v>58</v>
      </c>
      <c r="Q638" s="3">
        <v>3</v>
      </c>
      <c r="R638" s="3"/>
      <c r="S638" s="3">
        <f>IF(ISBLANK(Table13[[#This Row],[T1]]),0,IF(Table13[[#This Row],[T1]]&gt;0,1,0))</f>
        <v>0</v>
      </c>
      <c r="T638" s="3">
        <f>IF(ISBLANK(Table13[[#This Row],[T2]]),0,IF(Table13[[#This Row],[T2]]&gt;0,1,0))</f>
        <v>0</v>
      </c>
      <c r="U638" s="3">
        <f>IF(ISBLANK(Table13[[#This Row],[T3]]),0,IF(Table13[[#This Row],[T3]]&gt;0,1,0))</f>
        <v>0</v>
      </c>
      <c r="V638" s="3">
        <f>IF(ISBLANK(Table13[[#This Row],[T4]]),0,IF(Table13[[#This Row],[T4]]&gt;0,1,0))</f>
        <v>0</v>
      </c>
      <c r="W638" s="25">
        <v>66</v>
      </c>
      <c r="X638" s="23">
        <v>11</v>
      </c>
      <c r="Y638" s="3">
        <v>1</v>
      </c>
      <c r="Z638" s="3"/>
      <c r="AB638" s="30">
        <v>608</v>
      </c>
      <c r="AC638" s="30">
        <v>1.4977139029471684</v>
      </c>
      <c r="AD638" s="30">
        <v>2.2022860970528315</v>
      </c>
    </row>
    <row r="639" spans="1:30">
      <c r="A639" s="4">
        <v>43764.541666666664</v>
      </c>
      <c r="B639">
        <v>43764</v>
      </c>
      <c r="C639" s="3">
        <v>0.54166666666666663</v>
      </c>
      <c r="D639" s="3">
        <v>13</v>
      </c>
      <c r="E639" s="3">
        <v>26</v>
      </c>
      <c r="F639" s="3">
        <v>0.7</v>
      </c>
      <c r="G639" s="5">
        <v>0.5</v>
      </c>
      <c r="H639" s="3">
        <v>1.2</v>
      </c>
      <c r="I639" s="3">
        <v>1.55139</v>
      </c>
      <c r="J639" s="12">
        <f t="shared" si="27"/>
        <v>1.2166666666666663</v>
      </c>
      <c r="K639" s="4">
        <v>43764.541666666664</v>
      </c>
      <c r="L639" s="3">
        <f t="shared" si="28"/>
        <v>26</v>
      </c>
      <c r="M639" s="3">
        <f t="shared" si="29"/>
        <v>13</v>
      </c>
      <c r="N639" s="3">
        <v>0</v>
      </c>
      <c r="O639" s="3">
        <v>0</v>
      </c>
      <c r="P639" s="3">
        <v>54</v>
      </c>
      <c r="Q639" s="3">
        <v>3</v>
      </c>
      <c r="R639" s="3"/>
      <c r="S639" s="3">
        <f>IF(ISBLANK(Table13[[#This Row],[T1]]),0,IF(Table13[[#This Row],[T1]]&gt;0,1,0))</f>
        <v>0</v>
      </c>
      <c r="T639" s="3">
        <f>IF(ISBLANK(Table13[[#This Row],[T2]]),0,IF(Table13[[#This Row],[T2]]&gt;0,1,0))</f>
        <v>0</v>
      </c>
      <c r="U639" s="3">
        <f>IF(ISBLANK(Table13[[#This Row],[T3]]),0,IF(Table13[[#This Row],[T3]]&gt;0,1,0))</f>
        <v>0</v>
      </c>
      <c r="V639" s="3">
        <f>IF(ISBLANK(Table13[[#This Row],[T4]]),0,IF(Table13[[#This Row],[T4]]&gt;0,1,0))</f>
        <v>0</v>
      </c>
      <c r="W639" s="26">
        <v>67</v>
      </c>
      <c r="X639" s="22">
        <v>13</v>
      </c>
      <c r="Y639" s="3">
        <v>1.2</v>
      </c>
      <c r="Z639" s="3"/>
      <c r="AB639" s="30">
        <v>609</v>
      </c>
      <c r="AC639" s="30">
        <v>1.6635724570512893</v>
      </c>
      <c r="AD639" s="30">
        <v>-1.1635724570512893</v>
      </c>
    </row>
    <row r="640" spans="1:30">
      <c r="A640" s="4">
        <v>43764.583333333336</v>
      </c>
      <c r="B640">
        <v>43764</v>
      </c>
      <c r="C640" s="3">
        <v>0.58333333333333337</v>
      </c>
      <c r="D640" s="3">
        <v>14</v>
      </c>
      <c r="E640" s="3">
        <v>26</v>
      </c>
      <c r="F640" s="3">
        <v>0.6</v>
      </c>
      <c r="G640" s="5">
        <v>0.6</v>
      </c>
      <c r="H640" s="3">
        <v>1.2</v>
      </c>
      <c r="I640" s="3">
        <v>1.55139</v>
      </c>
      <c r="J640" s="12">
        <f t="shared" si="27"/>
        <v>1.2124999999999999</v>
      </c>
      <c r="K640" s="4">
        <v>43764.583333333336</v>
      </c>
      <c r="L640" s="3">
        <f t="shared" si="28"/>
        <v>26</v>
      </c>
      <c r="M640" s="3">
        <f t="shared" si="29"/>
        <v>14</v>
      </c>
      <c r="N640" s="3">
        <v>0</v>
      </c>
      <c r="O640" s="3">
        <v>0</v>
      </c>
      <c r="P640" s="3">
        <v>58</v>
      </c>
      <c r="Q640" s="3">
        <v>0</v>
      </c>
      <c r="R640" s="3"/>
      <c r="S640" s="3">
        <f>IF(ISBLANK(Table13[[#This Row],[T1]]),0,IF(Table13[[#This Row],[T1]]&gt;0,1,0))</f>
        <v>0</v>
      </c>
      <c r="T640" s="3">
        <f>IF(ISBLANK(Table13[[#This Row],[T2]]),0,IF(Table13[[#This Row],[T2]]&gt;0,1,0))</f>
        <v>0</v>
      </c>
      <c r="U640" s="3">
        <f>IF(ISBLANK(Table13[[#This Row],[T3]]),0,IF(Table13[[#This Row],[T3]]&gt;0,1,0))</f>
        <v>0</v>
      </c>
      <c r="V640" s="3">
        <f>IF(ISBLANK(Table13[[#This Row],[T4]]),0,IF(Table13[[#This Row],[T4]]&gt;0,1,0))</f>
        <v>0</v>
      </c>
      <c r="W640" s="25">
        <v>66</v>
      </c>
      <c r="X640" s="23">
        <v>13</v>
      </c>
      <c r="Y640" s="3">
        <v>1.2</v>
      </c>
      <c r="Z640" s="3"/>
      <c r="AB640" s="30">
        <v>610</v>
      </c>
      <c r="AC640" s="30">
        <v>1.4763890308086447</v>
      </c>
      <c r="AD640" s="30">
        <v>-1.0763890308086448</v>
      </c>
    </row>
    <row r="641" spans="1:30">
      <c r="A641" s="4">
        <v>43764.625</v>
      </c>
      <c r="B641">
        <v>43764</v>
      </c>
      <c r="C641" s="3">
        <v>0.625</v>
      </c>
      <c r="D641" s="3">
        <v>15</v>
      </c>
      <c r="E641" s="3">
        <v>26</v>
      </c>
      <c r="F641" s="3">
        <v>0.4</v>
      </c>
      <c r="G641" s="5">
        <v>1.5</v>
      </c>
      <c r="H641" s="3">
        <v>1.9</v>
      </c>
      <c r="I641" s="3">
        <v>1.55139</v>
      </c>
      <c r="J641" s="12">
        <f t="shared" si="27"/>
        <v>1.2</v>
      </c>
      <c r="K641" s="4">
        <v>43764.625</v>
      </c>
      <c r="L641" s="3">
        <f t="shared" si="28"/>
        <v>26</v>
      </c>
      <c r="M641" s="3">
        <f t="shared" si="29"/>
        <v>15</v>
      </c>
      <c r="N641" s="3">
        <v>0</v>
      </c>
      <c r="O641" s="3">
        <v>0</v>
      </c>
      <c r="P641" s="3">
        <v>52</v>
      </c>
      <c r="Q641" s="3">
        <v>0</v>
      </c>
      <c r="R641" s="3"/>
      <c r="S641" s="3">
        <f>IF(ISBLANK(Table13[[#This Row],[T1]]),0,IF(Table13[[#This Row],[T1]]&gt;0,1,0))</f>
        <v>0</v>
      </c>
      <c r="T641" s="3">
        <f>IF(ISBLANK(Table13[[#This Row],[T2]]),0,IF(Table13[[#This Row],[T2]]&gt;0,1,0))</f>
        <v>0</v>
      </c>
      <c r="U641" s="3">
        <f>IF(ISBLANK(Table13[[#This Row],[T3]]),0,IF(Table13[[#This Row],[T3]]&gt;0,1,0))</f>
        <v>0</v>
      </c>
      <c r="V641" s="3">
        <f>IF(ISBLANK(Table13[[#This Row],[T4]]),0,IF(Table13[[#This Row],[T4]]&gt;0,1,0))</f>
        <v>0</v>
      </c>
      <c r="W641" s="26">
        <v>65</v>
      </c>
      <c r="X641" s="22">
        <v>13</v>
      </c>
      <c r="Y641" s="3">
        <v>1.9</v>
      </c>
      <c r="Z641" s="3"/>
      <c r="AB641" s="30">
        <v>611</v>
      </c>
      <c r="AC641" s="30">
        <v>1.3804271061852882</v>
      </c>
      <c r="AD641" s="30">
        <v>-0.98042710618528817</v>
      </c>
    </row>
    <row r="642" spans="1:30">
      <c r="A642" s="4">
        <v>43764.666666666664</v>
      </c>
      <c r="B642">
        <v>43764</v>
      </c>
      <c r="C642" s="3">
        <v>0.66666666666666663</v>
      </c>
      <c r="D642" s="3">
        <v>16</v>
      </c>
      <c r="E642" s="3">
        <v>26</v>
      </c>
      <c r="F642" s="3">
        <v>0.8</v>
      </c>
      <c r="G642" s="5">
        <v>0.5</v>
      </c>
      <c r="H642" s="3">
        <v>1.3</v>
      </c>
      <c r="I642" s="3">
        <v>1.55139</v>
      </c>
      <c r="J642" s="12">
        <f t="shared" ref="J642:J705" si="30">AVERAGE(H642:H665)</f>
        <v>1.2333333333333334</v>
      </c>
      <c r="K642" s="4">
        <v>43764.666666666664</v>
      </c>
      <c r="L642" s="3">
        <f t="shared" ref="L642:L705" si="31">DAY(K642)</f>
        <v>26</v>
      </c>
      <c r="M642" s="3">
        <f t="shared" ref="M642:M705" si="32">HOUR(K642)</f>
        <v>16</v>
      </c>
      <c r="N642" s="3">
        <v>5</v>
      </c>
      <c r="O642" s="3">
        <v>33</v>
      </c>
      <c r="P642" s="3">
        <v>58</v>
      </c>
      <c r="Q642" s="3">
        <v>0</v>
      </c>
      <c r="R642" s="3"/>
      <c r="S642" s="3">
        <f>IF(ISBLANK(Table13[[#This Row],[T1]]),0,IF(Table13[[#This Row],[T1]]&gt;0,1,0))</f>
        <v>0</v>
      </c>
      <c r="T642" s="3">
        <f>IF(ISBLANK(Table13[[#This Row],[T2]]),0,IF(Table13[[#This Row],[T2]]&gt;0,1,0))</f>
        <v>0</v>
      </c>
      <c r="U642" s="3">
        <f>IF(ISBLANK(Table13[[#This Row],[T3]]),0,IF(Table13[[#This Row],[T3]]&gt;0,1,0))</f>
        <v>0</v>
      </c>
      <c r="V642" s="3">
        <f>IF(ISBLANK(Table13[[#This Row],[T4]]),0,IF(Table13[[#This Row],[T4]]&gt;0,1,0))</f>
        <v>0</v>
      </c>
      <c r="W642" s="25">
        <v>64</v>
      </c>
      <c r="X642" s="23">
        <v>13</v>
      </c>
      <c r="Y642" s="3">
        <v>1.3</v>
      </c>
      <c r="Z642" s="3"/>
      <c r="AB642" s="30">
        <v>612</v>
      </c>
      <c r="AC642" s="30">
        <v>1.2465795627262879</v>
      </c>
      <c r="AD642" s="30">
        <v>-0.84657956272628787</v>
      </c>
    </row>
    <row r="643" spans="1:30">
      <c r="A643" s="4">
        <v>43764.708333333336</v>
      </c>
      <c r="B643">
        <v>43764</v>
      </c>
      <c r="C643" s="3">
        <v>0.70833333333333337</v>
      </c>
      <c r="D643" s="3">
        <v>17</v>
      </c>
      <c r="E643" s="3">
        <v>26</v>
      </c>
      <c r="F643" s="3">
        <v>0.4</v>
      </c>
      <c r="G643" s="5">
        <v>1.9</v>
      </c>
      <c r="H643" s="3">
        <v>2.2999999999999998</v>
      </c>
      <c r="I643" s="3">
        <v>1.55139</v>
      </c>
      <c r="J643" s="12">
        <f t="shared" si="30"/>
        <v>1.2750000000000001</v>
      </c>
      <c r="K643" s="4">
        <v>43764.708333333336</v>
      </c>
      <c r="L643" s="3">
        <f t="shared" si="31"/>
        <v>26</v>
      </c>
      <c r="M643" s="3">
        <f t="shared" si="32"/>
        <v>17</v>
      </c>
      <c r="N643" s="3">
        <v>39</v>
      </c>
      <c r="O643" s="3">
        <v>0</v>
      </c>
      <c r="P643" s="3">
        <v>39</v>
      </c>
      <c r="Q643" s="3">
        <v>0</v>
      </c>
      <c r="R643" s="3"/>
      <c r="S643" s="3">
        <f>IF(ISBLANK(Table13[[#This Row],[T1]]),0,IF(Table13[[#This Row],[T1]]&gt;0,1,0))</f>
        <v>0</v>
      </c>
      <c r="T643" s="3">
        <f>IF(ISBLANK(Table13[[#This Row],[T2]]),0,IF(Table13[[#This Row],[T2]]&gt;0,1,0))</f>
        <v>0</v>
      </c>
      <c r="U643" s="3">
        <f>IF(ISBLANK(Table13[[#This Row],[T3]]),0,IF(Table13[[#This Row],[T3]]&gt;0,1,0))</f>
        <v>1</v>
      </c>
      <c r="V643" s="3">
        <f>IF(ISBLANK(Table13[[#This Row],[T4]]),0,IF(Table13[[#This Row],[T4]]&gt;0,1,0))</f>
        <v>0</v>
      </c>
      <c r="W643" s="26">
        <v>62</v>
      </c>
      <c r="X643" s="22">
        <v>13</v>
      </c>
      <c r="Y643" s="3">
        <v>2.2999999999999998</v>
      </c>
      <c r="Z643" s="3"/>
      <c r="AB643" s="30">
        <v>613</v>
      </c>
      <c r="AC643" s="30">
        <v>1.3744472650713377</v>
      </c>
      <c r="AD643" s="30">
        <v>-0.97444726507133772</v>
      </c>
    </row>
    <row r="644" spans="1:30">
      <c r="A644" s="4">
        <v>43764.75</v>
      </c>
      <c r="B644">
        <v>43764</v>
      </c>
      <c r="C644" s="3">
        <v>0.75</v>
      </c>
      <c r="D644" s="3">
        <v>18</v>
      </c>
      <c r="E644" s="3">
        <v>26</v>
      </c>
      <c r="F644" s="3">
        <v>0.3</v>
      </c>
      <c r="G644" s="5">
        <v>0.5</v>
      </c>
      <c r="H644" s="3">
        <v>0.8</v>
      </c>
      <c r="I644" s="3">
        <v>1.55139</v>
      </c>
      <c r="J644" s="12">
        <f t="shared" si="30"/>
        <v>1.3250000000000002</v>
      </c>
      <c r="K644" s="4">
        <v>43764.75</v>
      </c>
      <c r="L644" s="3">
        <f t="shared" si="31"/>
        <v>26</v>
      </c>
      <c r="M644" s="3">
        <f t="shared" si="32"/>
        <v>18</v>
      </c>
      <c r="N644" s="3"/>
      <c r="O644" s="3"/>
      <c r="P644" s="3"/>
      <c r="Q644" s="3"/>
      <c r="R644" s="3"/>
      <c r="S644" s="3">
        <f>IF(ISBLANK(Table13[[#This Row],[T1]]),0,IF(Table13[[#This Row],[T1]]&gt;0,1,0))</f>
        <v>0</v>
      </c>
      <c r="T644" s="3">
        <f>IF(ISBLANK(Table13[[#This Row],[T2]]),0,IF(Table13[[#This Row],[T2]]&gt;0,1,0))</f>
        <v>0</v>
      </c>
      <c r="U644" s="3">
        <f>IF(ISBLANK(Table13[[#This Row],[T3]]),0,IF(Table13[[#This Row],[T3]]&gt;0,1,0))</f>
        <v>1</v>
      </c>
      <c r="V644" s="3">
        <f>IF(ISBLANK(Table13[[#This Row],[T4]]),0,IF(Table13[[#This Row],[T4]]&gt;0,1,0))</f>
        <v>0</v>
      </c>
      <c r="W644" s="25">
        <v>63</v>
      </c>
      <c r="X644" s="23">
        <v>13</v>
      </c>
      <c r="Y644" s="3">
        <v>0.8</v>
      </c>
      <c r="Z644" s="3"/>
      <c r="AB644" s="30">
        <v>614</v>
      </c>
      <c r="AC644" s="30">
        <v>1.3104726486557667</v>
      </c>
      <c r="AD644" s="30">
        <v>-0.91047264865576671</v>
      </c>
    </row>
    <row r="645" spans="1:30">
      <c r="A645" s="4">
        <v>43764.791666666664</v>
      </c>
      <c r="B645">
        <v>43764</v>
      </c>
      <c r="C645" s="3">
        <v>0.79166666666666663</v>
      </c>
      <c r="D645" s="3">
        <v>19</v>
      </c>
      <c r="E645" s="3">
        <v>26</v>
      </c>
      <c r="F645" s="3">
        <v>0.3</v>
      </c>
      <c r="G645" s="5">
        <v>0.4</v>
      </c>
      <c r="H645" s="3">
        <v>0.7</v>
      </c>
      <c r="I645" s="3">
        <v>1.55139</v>
      </c>
      <c r="J645" s="12">
        <f t="shared" si="30"/>
        <v>1.3583333333333334</v>
      </c>
      <c r="K645" s="4">
        <v>43764.791666666664</v>
      </c>
      <c r="L645" s="3">
        <f t="shared" si="31"/>
        <v>26</v>
      </c>
      <c r="M645" s="3">
        <f t="shared" si="32"/>
        <v>19</v>
      </c>
      <c r="N645" s="3">
        <v>9</v>
      </c>
      <c r="O645" s="3">
        <v>0</v>
      </c>
      <c r="P645" s="3">
        <v>8</v>
      </c>
      <c r="Q645" s="3">
        <v>0</v>
      </c>
      <c r="R645" s="3"/>
      <c r="S645" s="3">
        <f>IF(ISBLANK(Table13[[#This Row],[T1]]),0,IF(Table13[[#This Row],[T1]]&gt;0,1,0))</f>
        <v>0</v>
      </c>
      <c r="T645" s="3">
        <f>IF(ISBLANK(Table13[[#This Row],[T2]]),0,IF(Table13[[#This Row],[T2]]&gt;0,1,0))</f>
        <v>0</v>
      </c>
      <c r="U645" s="3">
        <f>IF(ISBLANK(Table13[[#This Row],[T3]]),0,IF(Table13[[#This Row],[T3]]&gt;0,1,0))</f>
        <v>1</v>
      </c>
      <c r="V645" s="3">
        <f>IF(ISBLANK(Table13[[#This Row],[T4]]),0,IF(Table13[[#This Row],[T4]]&gt;0,1,0))</f>
        <v>0</v>
      </c>
      <c r="W645" s="26">
        <v>62</v>
      </c>
      <c r="X645" s="22">
        <v>13</v>
      </c>
      <c r="Y645" s="3">
        <v>0.7</v>
      </c>
      <c r="Z645" s="3"/>
      <c r="AB645" s="30">
        <v>615</v>
      </c>
      <c r="AC645" s="30">
        <v>1.4368458098245984</v>
      </c>
      <c r="AD645" s="30">
        <v>-1.0368458098245985</v>
      </c>
    </row>
    <row r="646" spans="1:30">
      <c r="A646" s="4">
        <v>43764.833333333336</v>
      </c>
      <c r="B646">
        <v>43764</v>
      </c>
      <c r="C646" s="3">
        <v>0.83333333333333337</v>
      </c>
      <c r="D646" s="3">
        <v>20</v>
      </c>
      <c r="E646" s="3">
        <v>26</v>
      </c>
      <c r="F646" s="3">
        <v>0.5</v>
      </c>
      <c r="G646" s="5">
        <v>1.1000000000000001</v>
      </c>
      <c r="H646" s="3">
        <v>1.6</v>
      </c>
      <c r="I646" s="3">
        <v>1.55139</v>
      </c>
      <c r="J646" s="12">
        <f t="shared" si="30"/>
        <v>1.4000000000000004</v>
      </c>
      <c r="K646" s="4">
        <v>43764.833333333336</v>
      </c>
      <c r="L646" s="3">
        <f t="shared" si="31"/>
        <v>26</v>
      </c>
      <c r="M646" s="3">
        <f t="shared" si="32"/>
        <v>20</v>
      </c>
      <c r="N646" s="3">
        <v>57</v>
      </c>
      <c r="O646" s="3">
        <v>0</v>
      </c>
      <c r="P646" s="3">
        <v>48</v>
      </c>
      <c r="Q646" s="3">
        <v>0</v>
      </c>
      <c r="R646" s="3"/>
      <c r="S646" s="3">
        <f>IF(ISBLANK(Table13[[#This Row],[T1]]),0,IF(Table13[[#This Row],[T1]]&gt;0,1,0))</f>
        <v>0</v>
      </c>
      <c r="T646" s="3">
        <f>IF(ISBLANK(Table13[[#This Row],[T2]]),0,IF(Table13[[#This Row],[T2]]&gt;0,1,0))</f>
        <v>0</v>
      </c>
      <c r="U646" s="3">
        <f>IF(ISBLANK(Table13[[#This Row],[T3]]),0,IF(Table13[[#This Row],[T3]]&gt;0,1,0))</f>
        <v>1</v>
      </c>
      <c r="V646" s="3">
        <f>IF(ISBLANK(Table13[[#This Row],[T4]]),0,IF(Table13[[#This Row],[T4]]&gt;0,1,0))</f>
        <v>0</v>
      </c>
      <c r="W646" s="25">
        <v>62</v>
      </c>
      <c r="X646" s="23">
        <v>13</v>
      </c>
      <c r="Y646" s="3">
        <v>1.6</v>
      </c>
      <c r="Z646" s="3"/>
      <c r="AB646" s="30">
        <v>616</v>
      </c>
      <c r="AC646" s="30">
        <v>1.3553650429016804</v>
      </c>
      <c r="AD646" s="30">
        <v>-5.5365042901680317E-2</v>
      </c>
    </row>
    <row r="647" spans="1:30">
      <c r="A647" s="4">
        <v>43764.875</v>
      </c>
      <c r="B647">
        <v>43764</v>
      </c>
      <c r="C647" s="3">
        <v>0.875</v>
      </c>
      <c r="D647" s="3">
        <v>21</v>
      </c>
      <c r="E647" s="3">
        <v>26</v>
      </c>
      <c r="F647" s="3">
        <v>2.2999999999999998</v>
      </c>
      <c r="G647" s="5">
        <v>0.6</v>
      </c>
      <c r="H647" s="3">
        <v>2.9</v>
      </c>
      <c r="I647" s="3">
        <v>1.55139</v>
      </c>
      <c r="J647" s="12">
        <f t="shared" si="30"/>
        <v>1.4250000000000005</v>
      </c>
      <c r="K647" s="4">
        <v>43764.875</v>
      </c>
      <c r="L647" s="3">
        <f t="shared" si="31"/>
        <v>26</v>
      </c>
      <c r="M647" s="3">
        <f t="shared" si="32"/>
        <v>21</v>
      </c>
      <c r="N647" s="3">
        <v>50</v>
      </c>
      <c r="O647" s="3">
        <v>0</v>
      </c>
      <c r="P647" s="3">
        <v>57</v>
      </c>
      <c r="Q647" s="3">
        <v>0</v>
      </c>
      <c r="R647" s="3"/>
      <c r="S647" s="3">
        <f>IF(ISBLANK(Table13[[#This Row],[T1]]),0,IF(Table13[[#This Row],[T1]]&gt;0,1,0))</f>
        <v>1</v>
      </c>
      <c r="T647" s="3">
        <f>IF(ISBLANK(Table13[[#This Row],[T2]]),0,IF(Table13[[#This Row],[T2]]&gt;0,1,0))</f>
        <v>0</v>
      </c>
      <c r="U647" s="3">
        <f>IF(ISBLANK(Table13[[#This Row],[T3]]),0,IF(Table13[[#This Row],[T3]]&gt;0,1,0))</f>
        <v>1</v>
      </c>
      <c r="V647" s="3">
        <f>IF(ISBLANK(Table13[[#This Row],[T4]]),0,IF(Table13[[#This Row],[T4]]&gt;0,1,0))</f>
        <v>0</v>
      </c>
      <c r="W647" s="26">
        <v>61</v>
      </c>
      <c r="X647" s="22">
        <v>8</v>
      </c>
      <c r="Y647" s="3">
        <v>2.9</v>
      </c>
      <c r="Z647" s="3"/>
      <c r="AB647" s="30">
        <v>617</v>
      </c>
      <c r="AC647" s="30">
        <v>1.5425484691443248</v>
      </c>
      <c r="AD647" s="30">
        <v>-0.94254846914432466</v>
      </c>
    </row>
    <row r="648" spans="1:30">
      <c r="A648" s="4">
        <v>43764.916666666664</v>
      </c>
      <c r="B648">
        <v>43764</v>
      </c>
      <c r="C648" s="3">
        <v>0.91666666666666663</v>
      </c>
      <c r="D648" s="3">
        <v>22</v>
      </c>
      <c r="E648" s="3">
        <v>26</v>
      </c>
      <c r="F648" s="3">
        <v>0.6</v>
      </c>
      <c r="G648" s="5">
        <v>0.2</v>
      </c>
      <c r="H648" s="3">
        <v>0.8</v>
      </c>
      <c r="I648" s="3">
        <v>1.55139</v>
      </c>
      <c r="J648" s="12">
        <f t="shared" si="30"/>
        <v>1.3916666666666668</v>
      </c>
      <c r="K648" s="4">
        <v>43764.916666666664</v>
      </c>
      <c r="L648" s="3">
        <f t="shared" si="31"/>
        <v>26</v>
      </c>
      <c r="M648" s="3">
        <f t="shared" si="32"/>
        <v>22</v>
      </c>
      <c r="N648" s="3">
        <v>53</v>
      </c>
      <c r="O648" s="3">
        <v>0</v>
      </c>
      <c r="P648" s="3">
        <v>56</v>
      </c>
      <c r="Q648" s="3">
        <v>0</v>
      </c>
      <c r="R648" s="3"/>
      <c r="S648" s="3">
        <f>IF(ISBLANK(Table13[[#This Row],[T1]]),0,IF(Table13[[#This Row],[T1]]&gt;0,1,0))</f>
        <v>1</v>
      </c>
      <c r="T648" s="3">
        <f>IF(ISBLANK(Table13[[#This Row],[T2]]),0,IF(Table13[[#This Row],[T2]]&gt;0,1,0))</f>
        <v>0</v>
      </c>
      <c r="U648" s="3">
        <f>IF(ISBLANK(Table13[[#This Row],[T3]]),0,IF(Table13[[#This Row],[T3]]&gt;0,1,0))</f>
        <v>1</v>
      </c>
      <c r="V648" s="3">
        <f>IF(ISBLANK(Table13[[#This Row],[T4]]),0,IF(Table13[[#This Row],[T4]]&gt;0,1,0))</f>
        <v>0</v>
      </c>
      <c r="W648" s="25">
        <v>60</v>
      </c>
      <c r="X648" s="23">
        <v>8</v>
      </c>
      <c r="Y648" s="3">
        <v>0.8</v>
      </c>
      <c r="Z648" s="3"/>
      <c r="AB648" s="30">
        <v>618</v>
      </c>
      <c r="AC648" s="30">
        <v>1.4124381168304088</v>
      </c>
      <c r="AD648" s="30">
        <v>-0.51243811683040874</v>
      </c>
    </row>
    <row r="649" spans="1:30">
      <c r="A649" s="4">
        <v>43764.958333333336</v>
      </c>
      <c r="B649">
        <v>43764</v>
      </c>
      <c r="C649" s="3">
        <v>0.95833333333333337</v>
      </c>
      <c r="D649" s="3">
        <v>23</v>
      </c>
      <c r="E649" s="3">
        <v>26</v>
      </c>
      <c r="F649" s="3">
        <v>0.2</v>
      </c>
      <c r="G649" s="5">
        <v>0.4</v>
      </c>
      <c r="H649" s="3">
        <v>0.60000000000000009</v>
      </c>
      <c r="I649" s="3">
        <v>1.55139</v>
      </c>
      <c r="J649" s="12">
        <f t="shared" si="30"/>
        <v>1.5083333333333335</v>
      </c>
      <c r="K649" s="4">
        <v>43764.958333333336</v>
      </c>
      <c r="L649" s="3">
        <f t="shared" si="31"/>
        <v>26</v>
      </c>
      <c r="M649" s="3">
        <f t="shared" si="32"/>
        <v>23</v>
      </c>
      <c r="N649" s="3">
        <v>58</v>
      </c>
      <c r="O649" s="3">
        <v>0</v>
      </c>
      <c r="P649" s="3">
        <v>16</v>
      </c>
      <c r="Q649" s="3">
        <v>0</v>
      </c>
      <c r="R649" s="3"/>
      <c r="S649" s="3">
        <f>IF(ISBLANK(Table13[[#This Row],[T1]]),0,IF(Table13[[#This Row],[T1]]&gt;0,1,0))</f>
        <v>1</v>
      </c>
      <c r="T649" s="3">
        <f>IF(ISBLANK(Table13[[#This Row],[T2]]),0,IF(Table13[[#This Row],[T2]]&gt;0,1,0))</f>
        <v>0</v>
      </c>
      <c r="U649" s="3">
        <f>IF(ISBLANK(Table13[[#This Row],[T3]]),0,IF(Table13[[#This Row],[T3]]&gt;0,1,0))</f>
        <v>1</v>
      </c>
      <c r="V649" s="3">
        <f>IF(ISBLANK(Table13[[#This Row],[T4]]),0,IF(Table13[[#This Row],[T4]]&gt;0,1,0))</f>
        <v>0</v>
      </c>
      <c r="W649" s="26">
        <v>61</v>
      </c>
      <c r="X649" s="22">
        <v>13</v>
      </c>
      <c r="Y649" s="3">
        <v>0.60000000000000009</v>
      </c>
      <c r="Z649" s="3"/>
      <c r="AB649" s="30">
        <v>619</v>
      </c>
      <c r="AC649" s="30">
        <v>1.4444254250381943</v>
      </c>
      <c r="AD649" s="30">
        <v>0.25557457496180591</v>
      </c>
    </row>
    <row r="650" spans="1:30">
      <c r="A650" s="4">
        <v>43765</v>
      </c>
      <c r="B650">
        <v>43765</v>
      </c>
      <c r="C650" s="3">
        <v>0</v>
      </c>
      <c r="D650" s="3">
        <v>0</v>
      </c>
      <c r="E650" s="3">
        <v>27</v>
      </c>
      <c r="F650" s="3">
        <v>0.2</v>
      </c>
      <c r="G650" s="5">
        <v>1.1000000000000001</v>
      </c>
      <c r="H650" s="3">
        <v>1.3</v>
      </c>
      <c r="I650" s="3">
        <v>1.55139</v>
      </c>
      <c r="J650" s="12">
        <f t="shared" si="30"/>
        <v>1.5208333333333333</v>
      </c>
      <c r="K650" s="4">
        <v>43765</v>
      </c>
      <c r="L650" s="3">
        <f t="shared" si="31"/>
        <v>27</v>
      </c>
      <c r="M650" s="3">
        <f t="shared" si="32"/>
        <v>0</v>
      </c>
      <c r="N650" s="3">
        <v>58</v>
      </c>
      <c r="O650" s="3">
        <v>0</v>
      </c>
      <c r="P650" s="3">
        <v>0</v>
      </c>
      <c r="Q650" s="3">
        <v>0</v>
      </c>
      <c r="R650" s="3"/>
      <c r="S650" s="3">
        <f>IF(ISBLANK(Table13[[#This Row],[T1]]),0,IF(Table13[[#This Row],[T1]]&gt;0,1,0))</f>
        <v>1</v>
      </c>
      <c r="T650" s="3">
        <f>IF(ISBLANK(Table13[[#This Row],[T2]]),0,IF(Table13[[#This Row],[T2]]&gt;0,1,0))</f>
        <v>0</v>
      </c>
      <c r="U650" s="3">
        <f>IF(ISBLANK(Table13[[#This Row],[T3]]),0,IF(Table13[[#This Row],[T3]]&gt;0,1,0))</f>
        <v>1</v>
      </c>
      <c r="V650" s="3">
        <f>IF(ISBLANK(Table13[[#This Row],[T4]]),0,IF(Table13[[#This Row],[T4]]&gt;0,1,0))</f>
        <v>0</v>
      </c>
      <c r="W650" s="25">
        <v>61</v>
      </c>
      <c r="X650" s="23">
        <v>13</v>
      </c>
      <c r="Y650" s="3">
        <v>1.3</v>
      </c>
      <c r="Z650" s="3"/>
      <c r="AB650" s="30">
        <v>620</v>
      </c>
      <c r="AC650" s="30">
        <v>1.4444254250381943</v>
      </c>
      <c r="AD650" s="30">
        <v>1.1555745749618058</v>
      </c>
    </row>
    <row r="651" spans="1:30">
      <c r="A651" s="4">
        <v>43765.041666666664</v>
      </c>
      <c r="B651">
        <v>43765</v>
      </c>
      <c r="C651" s="3">
        <v>4.1666666666666664E-2</v>
      </c>
      <c r="D651" s="3">
        <v>1</v>
      </c>
      <c r="E651" s="3">
        <v>27</v>
      </c>
      <c r="F651" s="3">
        <v>0.4</v>
      </c>
      <c r="G651" s="5">
        <v>0.3</v>
      </c>
      <c r="H651" s="3">
        <v>0.7</v>
      </c>
      <c r="I651" s="3">
        <v>1.55139</v>
      </c>
      <c r="J651" s="12">
        <f t="shared" si="30"/>
        <v>1.4958333333333336</v>
      </c>
      <c r="K651" s="4">
        <v>43765.041666666664</v>
      </c>
      <c r="L651" s="3">
        <f t="shared" si="31"/>
        <v>27</v>
      </c>
      <c r="M651" s="3">
        <f t="shared" si="32"/>
        <v>1</v>
      </c>
      <c r="N651" s="3">
        <v>58</v>
      </c>
      <c r="O651" s="3">
        <v>0</v>
      </c>
      <c r="P651" s="3">
        <v>0</v>
      </c>
      <c r="Q651" s="3">
        <v>0</v>
      </c>
      <c r="R651" s="3"/>
      <c r="S651" s="3">
        <f>IF(ISBLANK(Table13[[#This Row],[T1]]),0,IF(Table13[[#This Row],[T1]]&gt;0,1,0))</f>
        <v>1</v>
      </c>
      <c r="T651" s="3">
        <f>IF(ISBLANK(Table13[[#This Row],[T2]]),0,IF(Table13[[#This Row],[T2]]&gt;0,1,0))</f>
        <v>0</v>
      </c>
      <c r="U651" s="3">
        <f>IF(ISBLANK(Table13[[#This Row],[T3]]),0,IF(Table13[[#This Row],[T3]]&gt;0,1,0))</f>
        <v>1</v>
      </c>
      <c r="V651" s="3">
        <f>IF(ISBLANK(Table13[[#This Row],[T4]]),0,IF(Table13[[#This Row],[T4]]&gt;0,1,0))</f>
        <v>0</v>
      </c>
      <c r="W651" s="26">
        <v>63</v>
      </c>
      <c r="X651" s="22">
        <v>13</v>
      </c>
      <c r="Y651" s="3">
        <v>0.7</v>
      </c>
      <c r="Z651" s="3"/>
      <c r="AB651" s="30">
        <v>621</v>
      </c>
      <c r="AC651" s="30">
        <v>1.4550878611074562</v>
      </c>
      <c r="AD651" s="30">
        <v>0.94491213889254411</v>
      </c>
    </row>
    <row r="652" spans="1:30">
      <c r="A652" s="4">
        <v>43765.083333333336</v>
      </c>
      <c r="B652">
        <v>43765</v>
      </c>
      <c r="C652" s="3">
        <v>8.3333333333333329E-2</v>
      </c>
      <c r="D652" s="3">
        <v>2</v>
      </c>
      <c r="E652" s="3">
        <v>27</v>
      </c>
      <c r="F652" s="3">
        <v>0.2</v>
      </c>
      <c r="G652" s="5">
        <v>0.2</v>
      </c>
      <c r="H652" s="3">
        <v>0.4</v>
      </c>
      <c r="I652" s="3">
        <v>1.55139</v>
      </c>
      <c r="J652" s="12">
        <f t="shared" si="30"/>
        <v>1.4916666666666669</v>
      </c>
      <c r="K652" s="4">
        <v>43765.083333333336</v>
      </c>
      <c r="L652" s="3">
        <f t="shared" si="31"/>
        <v>27</v>
      </c>
      <c r="M652" s="3">
        <f t="shared" si="32"/>
        <v>2</v>
      </c>
      <c r="N652" s="3">
        <v>58</v>
      </c>
      <c r="O652" s="3">
        <v>0</v>
      </c>
      <c r="P652" s="3">
        <v>0</v>
      </c>
      <c r="Q652" s="3">
        <v>0</v>
      </c>
      <c r="R652" s="3"/>
      <c r="S652" s="3">
        <f>IF(ISBLANK(Table13[[#This Row],[T1]]),0,IF(Table13[[#This Row],[T1]]&gt;0,1,0))</f>
        <v>1</v>
      </c>
      <c r="T652" s="3">
        <f>IF(ISBLANK(Table13[[#This Row],[T2]]),0,IF(Table13[[#This Row],[T2]]&gt;0,1,0))</f>
        <v>0</v>
      </c>
      <c r="U652" s="3">
        <f>IF(ISBLANK(Table13[[#This Row],[T3]]),0,IF(Table13[[#This Row],[T3]]&gt;0,1,0))</f>
        <v>1</v>
      </c>
      <c r="V652" s="3">
        <f>IF(ISBLANK(Table13[[#This Row],[T4]]),0,IF(Table13[[#This Row],[T4]]&gt;0,1,0))</f>
        <v>0</v>
      </c>
      <c r="W652" s="25">
        <v>62</v>
      </c>
      <c r="X652" s="23">
        <v>8</v>
      </c>
      <c r="Y652" s="3">
        <v>0.4</v>
      </c>
      <c r="Z652" s="3"/>
      <c r="AB652" s="30">
        <v>622</v>
      </c>
      <c r="AC652" s="30">
        <v>1.5851982134213722</v>
      </c>
      <c r="AD652" s="30">
        <v>2.6148017865786279</v>
      </c>
    </row>
    <row r="653" spans="1:30">
      <c r="A653" s="4">
        <v>43765.125</v>
      </c>
      <c r="B653">
        <v>43765</v>
      </c>
      <c r="C653" s="3">
        <v>0.125</v>
      </c>
      <c r="D653" s="3">
        <v>3</v>
      </c>
      <c r="E653" s="3">
        <v>27</v>
      </c>
      <c r="F653" s="3">
        <v>0.2</v>
      </c>
      <c r="G653" s="5">
        <v>0.2</v>
      </c>
      <c r="H653" s="3">
        <v>0.4</v>
      </c>
      <c r="I653" s="3">
        <v>1.55139</v>
      </c>
      <c r="J653" s="12">
        <f t="shared" si="30"/>
        <v>1.4916666666666669</v>
      </c>
      <c r="K653" s="4">
        <v>43765.125</v>
      </c>
      <c r="L653" s="3">
        <f t="shared" si="31"/>
        <v>27</v>
      </c>
      <c r="M653" s="3">
        <f t="shared" si="32"/>
        <v>3</v>
      </c>
      <c r="N653" s="3">
        <v>58</v>
      </c>
      <c r="O653" s="3">
        <v>0</v>
      </c>
      <c r="P653" s="3">
        <v>0</v>
      </c>
      <c r="Q653" s="3">
        <v>0</v>
      </c>
      <c r="R653" s="3"/>
      <c r="S653" s="3">
        <f>IF(ISBLANK(Table13[[#This Row],[T1]]),0,IF(Table13[[#This Row],[T1]]&gt;0,1,0))</f>
        <v>1</v>
      </c>
      <c r="T653" s="3">
        <f>IF(ISBLANK(Table13[[#This Row],[T2]]),0,IF(Table13[[#This Row],[T2]]&gt;0,1,0))</f>
        <v>0</v>
      </c>
      <c r="U653" s="3">
        <f>IF(ISBLANK(Table13[[#This Row],[T3]]),0,IF(Table13[[#This Row],[T3]]&gt;0,1,0))</f>
        <v>1</v>
      </c>
      <c r="V653" s="3">
        <f>IF(ISBLANK(Table13[[#This Row],[T4]]),0,IF(Table13[[#This Row],[T4]]&gt;0,1,0))</f>
        <v>0</v>
      </c>
      <c r="W653" s="26">
        <v>62</v>
      </c>
      <c r="X653" s="22">
        <v>8</v>
      </c>
      <c r="Y653" s="3">
        <v>0.4</v>
      </c>
      <c r="Z653" s="3"/>
      <c r="AB653" s="30">
        <v>623</v>
      </c>
      <c r="AC653" s="30">
        <v>1.5958606494906342</v>
      </c>
      <c r="AD653" s="30">
        <v>4.1393505093658689E-3</v>
      </c>
    </row>
    <row r="654" spans="1:30">
      <c r="A654" s="4">
        <v>43765.166666666664</v>
      </c>
      <c r="B654">
        <v>43765</v>
      </c>
      <c r="C654" s="3">
        <v>0.16666666666666666</v>
      </c>
      <c r="D654" s="3">
        <v>4</v>
      </c>
      <c r="E654" s="3">
        <v>27</v>
      </c>
      <c r="F654" s="3">
        <v>0.2</v>
      </c>
      <c r="G654" s="5">
        <v>0.2</v>
      </c>
      <c r="H654" s="3">
        <v>0.4</v>
      </c>
      <c r="I654" s="3">
        <v>1.55139</v>
      </c>
      <c r="J654" s="12">
        <f t="shared" si="30"/>
        <v>1.5000000000000002</v>
      </c>
      <c r="K654" s="4">
        <v>43765.166666666664</v>
      </c>
      <c r="L654" s="3">
        <f t="shared" si="31"/>
        <v>27</v>
      </c>
      <c r="M654" s="3">
        <f t="shared" si="32"/>
        <v>4</v>
      </c>
      <c r="N654" s="3">
        <v>57</v>
      </c>
      <c r="O654" s="3">
        <v>0</v>
      </c>
      <c r="P654" s="3">
        <v>0</v>
      </c>
      <c r="Q654" s="3">
        <v>0</v>
      </c>
      <c r="R654" s="3"/>
      <c r="S654" s="3">
        <f>IF(ISBLANK(Table13[[#This Row],[T1]]),0,IF(Table13[[#This Row],[T1]]&gt;0,1,0))</f>
        <v>1</v>
      </c>
      <c r="T654" s="3">
        <f>IF(ISBLANK(Table13[[#This Row],[T2]]),0,IF(Table13[[#This Row],[T2]]&gt;0,1,0))</f>
        <v>0</v>
      </c>
      <c r="U654" s="3">
        <f>IF(ISBLANK(Table13[[#This Row],[T3]]),0,IF(Table13[[#This Row],[T3]]&gt;0,1,0))</f>
        <v>1</v>
      </c>
      <c r="V654" s="3">
        <f>IF(ISBLANK(Table13[[#This Row],[T4]]),0,IF(Table13[[#This Row],[T4]]&gt;0,1,0))</f>
        <v>0</v>
      </c>
      <c r="W654" s="25">
        <v>64</v>
      </c>
      <c r="X654" s="23">
        <v>5</v>
      </c>
      <c r="Y654" s="3">
        <v>0.4</v>
      </c>
      <c r="Z654" s="3"/>
      <c r="AB654" s="30">
        <v>624</v>
      </c>
      <c r="AC654" s="30">
        <v>1.5958606494906342</v>
      </c>
      <c r="AD654" s="30">
        <v>-0.59586064949063422</v>
      </c>
    </row>
    <row r="655" spans="1:30">
      <c r="A655" s="4">
        <v>43765.208333333336</v>
      </c>
      <c r="B655">
        <v>43765</v>
      </c>
      <c r="C655" s="3">
        <v>0.20833333333333334</v>
      </c>
      <c r="D655" s="3">
        <v>5</v>
      </c>
      <c r="E655" s="3">
        <v>27</v>
      </c>
      <c r="F655" s="3">
        <v>0.4</v>
      </c>
      <c r="G655" s="5">
        <v>0.2</v>
      </c>
      <c r="H655" s="3">
        <v>0.60000000000000009</v>
      </c>
      <c r="I655" s="3">
        <v>1.55139</v>
      </c>
      <c r="J655" s="12">
        <f t="shared" si="30"/>
        <v>1.5083333333333337</v>
      </c>
      <c r="K655" s="4">
        <v>43765.208333333336</v>
      </c>
      <c r="L655" s="3">
        <f t="shared" si="31"/>
        <v>27</v>
      </c>
      <c r="M655" s="3">
        <f t="shared" si="32"/>
        <v>5</v>
      </c>
      <c r="N655" s="3">
        <v>58</v>
      </c>
      <c r="O655" s="3">
        <v>0</v>
      </c>
      <c r="P655" s="3">
        <v>0</v>
      </c>
      <c r="Q655" s="3">
        <v>0</v>
      </c>
      <c r="R655" s="3"/>
      <c r="S655" s="3">
        <f>IF(ISBLANK(Table13[[#This Row],[T1]]),0,IF(Table13[[#This Row],[T1]]&gt;0,1,0))</f>
        <v>1</v>
      </c>
      <c r="T655" s="3">
        <f>IF(ISBLANK(Table13[[#This Row],[T2]]),0,IF(Table13[[#This Row],[T2]]&gt;0,1,0))</f>
        <v>0</v>
      </c>
      <c r="U655" s="3">
        <f>IF(ISBLANK(Table13[[#This Row],[T3]]),0,IF(Table13[[#This Row],[T3]]&gt;0,1,0))</f>
        <v>1</v>
      </c>
      <c r="V655" s="3">
        <f>IF(ISBLANK(Table13[[#This Row],[T4]]),0,IF(Table13[[#This Row],[T4]]&gt;0,1,0))</f>
        <v>0</v>
      </c>
      <c r="W655" s="26">
        <v>65</v>
      </c>
      <c r="X655" s="22">
        <v>8</v>
      </c>
      <c r="Y655" s="3">
        <v>0.60000000000000009</v>
      </c>
      <c r="Z655" s="3"/>
      <c r="AB655" s="30">
        <v>625</v>
      </c>
      <c r="AC655" s="30">
        <v>1.5958606494906342</v>
      </c>
      <c r="AD655" s="30">
        <v>-1.0958606494906342</v>
      </c>
    </row>
    <row r="656" spans="1:30">
      <c r="A656" s="4">
        <v>43765.25</v>
      </c>
      <c r="B656">
        <v>43765</v>
      </c>
      <c r="C656" s="3">
        <v>0.25</v>
      </c>
      <c r="D656" s="3">
        <v>6</v>
      </c>
      <c r="E656" s="3">
        <v>27</v>
      </c>
      <c r="F656" s="3">
        <v>0.2</v>
      </c>
      <c r="G656" s="5">
        <v>0.2</v>
      </c>
      <c r="H656" s="3">
        <v>0.4</v>
      </c>
      <c r="I656" s="3">
        <v>1.55139</v>
      </c>
      <c r="J656" s="12">
        <f t="shared" si="30"/>
        <v>1.541666666666667</v>
      </c>
      <c r="K656" s="4">
        <v>43765.25</v>
      </c>
      <c r="L656" s="3">
        <f t="shared" si="31"/>
        <v>27</v>
      </c>
      <c r="M656" s="3">
        <f t="shared" si="32"/>
        <v>6</v>
      </c>
      <c r="N656" s="3">
        <v>58</v>
      </c>
      <c r="O656" s="3">
        <v>0</v>
      </c>
      <c r="P656" s="3">
        <v>0</v>
      </c>
      <c r="Q656" s="3">
        <v>0</v>
      </c>
      <c r="R656" s="3"/>
      <c r="S656" s="3">
        <f>IF(ISBLANK(Table13[[#This Row],[T1]]),0,IF(Table13[[#This Row],[T1]]&gt;0,1,0))</f>
        <v>1</v>
      </c>
      <c r="T656" s="3">
        <f>IF(ISBLANK(Table13[[#This Row],[T2]]),0,IF(Table13[[#This Row],[T2]]&gt;0,1,0))</f>
        <v>0</v>
      </c>
      <c r="U656" s="3">
        <f>IF(ISBLANK(Table13[[#This Row],[T3]]),0,IF(Table13[[#This Row],[T3]]&gt;0,1,0))</f>
        <v>1</v>
      </c>
      <c r="V656" s="3">
        <f>IF(ISBLANK(Table13[[#This Row],[T4]]),0,IF(Table13[[#This Row],[T4]]&gt;0,1,0))</f>
        <v>0</v>
      </c>
      <c r="W656" s="25">
        <v>68</v>
      </c>
      <c r="X656" s="23">
        <v>8</v>
      </c>
      <c r="Y656" s="3">
        <v>0.4</v>
      </c>
      <c r="Z656" s="3"/>
      <c r="AB656" s="30">
        <v>626</v>
      </c>
      <c r="AC656" s="30">
        <v>1.5958606494906342</v>
      </c>
      <c r="AD656" s="30">
        <v>-1.1958606494906343</v>
      </c>
    </row>
    <row r="657" spans="1:30">
      <c r="A657" s="4">
        <v>43765.291666666664</v>
      </c>
      <c r="B657">
        <v>43765</v>
      </c>
      <c r="C657" s="3">
        <v>0.29166666666666669</v>
      </c>
      <c r="D657" s="3">
        <v>7</v>
      </c>
      <c r="E657" s="3">
        <v>27</v>
      </c>
      <c r="F657" s="3">
        <v>0.2</v>
      </c>
      <c r="G657" s="5">
        <v>0.3</v>
      </c>
      <c r="H657" s="3">
        <v>0.5</v>
      </c>
      <c r="I657" s="3">
        <v>1.55139</v>
      </c>
      <c r="J657" s="12">
        <f t="shared" si="30"/>
        <v>1.5625</v>
      </c>
      <c r="K657" s="4">
        <v>43765.291666666664</v>
      </c>
      <c r="L657" s="3">
        <f t="shared" si="31"/>
        <v>27</v>
      </c>
      <c r="M657" s="3">
        <f t="shared" si="32"/>
        <v>7</v>
      </c>
      <c r="N657" s="3">
        <v>58</v>
      </c>
      <c r="O657" s="3">
        <v>0</v>
      </c>
      <c r="P657" s="3">
        <v>0</v>
      </c>
      <c r="Q657" s="3">
        <v>0</v>
      </c>
      <c r="R657" s="3"/>
      <c r="S657" s="3">
        <f>IF(ISBLANK(Table13[[#This Row],[T1]]),0,IF(Table13[[#This Row],[T1]]&gt;0,1,0))</f>
        <v>1</v>
      </c>
      <c r="T657" s="3">
        <f>IF(ISBLANK(Table13[[#This Row],[T2]]),0,IF(Table13[[#This Row],[T2]]&gt;0,1,0))</f>
        <v>0</v>
      </c>
      <c r="U657" s="3">
        <f>IF(ISBLANK(Table13[[#This Row],[T3]]),0,IF(Table13[[#This Row],[T3]]&gt;0,1,0))</f>
        <v>1</v>
      </c>
      <c r="V657" s="3">
        <f>IF(ISBLANK(Table13[[#This Row],[T4]]),0,IF(Table13[[#This Row],[T4]]&gt;0,1,0))</f>
        <v>0</v>
      </c>
      <c r="W657" s="26">
        <v>69</v>
      </c>
      <c r="X657" s="22">
        <v>13</v>
      </c>
      <c r="Y657" s="3">
        <v>0.5</v>
      </c>
      <c r="Z657" s="3"/>
      <c r="AB657" s="30">
        <v>627</v>
      </c>
      <c r="AC657" s="30">
        <v>1.5958606494906342</v>
      </c>
      <c r="AD657" s="30">
        <v>-1.1958606494906343</v>
      </c>
    </row>
    <row r="658" spans="1:30">
      <c r="A658" s="4">
        <v>43765.333333333336</v>
      </c>
      <c r="B658">
        <v>43765</v>
      </c>
      <c r="C658" s="3">
        <v>0.33333333333333331</v>
      </c>
      <c r="D658" s="3">
        <v>8</v>
      </c>
      <c r="E658" s="3">
        <v>27</v>
      </c>
      <c r="F658" s="3">
        <v>0.3</v>
      </c>
      <c r="G658" s="5">
        <v>1.6</v>
      </c>
      <c r="H658" s="3">
        <v>1.9000000000000001</v>
      </c>
      <c r="I658" s="3">
        <v>1.55139</v>
      </c>
      <c r="J658" s="12">
        <f t="shared" si="30"/>
        <v>1.7</v>
      </c>
      <c r="K658" s="4">
        <v>43765.333333333336</v>
      </c>
      <c r="L658" s="3">
        <f t="shared" si="31"/>
        <v>27</v>
      </c>
      <c r="M658" s="3">
        <f t="shared" si="32"/>
        <v>8</v>
      </c>
      <c r="N658" s="3">
        <v>58</v>
      </c>
      <c r="O658" s="3">
        <v>0</v>
      </c>
      <c r="P658" s="3">
        <v>0</v>
      </c>
      <c r="Q658" s="3">
        <v>0</v>
      </c>
      <c r="R658" s="3"/>
      <c r="S658" s="3">
        <f>IF(ISBLANK(Table13[[#This Row],[T1]]),0,IF(Table13[[#This Row],[T1]]&gt;0,1,0))</f>
        <v>1</v>
      </c>
      <c r="T658" s="3">
        <f>IF(ISBLANK(Table13[[#This Row],[T2]]),0,IF(Table13[[#This Row],[T2]]&gt;0,1,0))</f>
        <v>0</v>
      </c>
      <c r="U658" s="3">
        <f>IF(ISBLANK(Table13[[#This Row],[T3]]),0,IF(Table13[[#This Row],[T3]]&gt;0,1,0))</f>
        <v>1</v>
      </c>
      <c r="V658" s="3">
        <f>IF(ISBLANK(Table13[[#This Row],[T4]]),0,IF(Table13[[#This Row],[T4]]&gt;0,1,0))</f>
        <v>0</v>
      </c>
      <c r="W658" s="25">
        <v>69</v>
      </c>
      <c r="X658" s="23">
        <v>8</v>
      </c>
      <c r="Y658" s="3">
        <v>1.9000000000000001</v>
      </c>
      <c r="Z658" s="3"/>
      <c r="AB658" s="30">
        <v>628</v>
      </c>
      <c r="AC658" s="30">
        <v>1.5958606494906342</v>
      </c>
      <c r="AD658" s="30">
        <v>-1.1958606494906343</v>
      </c>
    </row>
    <row r="659" spans="1:30">
      <c r="A659" s="4">
        <v>43765.375</v>
      </c>
      <c r="B659">
        <v>43765</v>
      </c>
      <c r="C659" s="3">
        <v>0.375</v>
      </c>
      <c r="D659" s="3">
        <v>9</v>
      </c>
      <c r="E659" s="3">
        <v>27</v>
      </c>
      <c r="F659" s="3">
        <v>0.4</v>
      </c>
      <c r="G659" s="5">
        <v>0.5</v>
      </c>
      <c r="H659" s="3">
        <v>0.9</v>
      </c>
      <c r="I659" s="3">
        <v>1.55139</v>
      </c>
      <c r="J659" s="12">
        <f t="shared" si="30"/>
        <v>1.7249999999999996</v>
      </c>
      <c r="K659" s="4">
        <v>43765.375</v>
      </c>
      <c r="L659" s="3">
        <f t="shared" si="31"/>
        <v>27</v>
      </c>
      <c r="M659" s="3">
        <f t="shared" si="32"/>
        <v>9</v>
      </c>
      <c r="N659" s="3">
        <v>58</v>
      </c>
      <c r="O659" s="3">
        <v>24</v>
      </c>
      <c r="P659" s="3">
        <v>25</v>
      </c>
      <c r="Q659" s="3">
        <v>0</v>
      </c>
      <c r="R659" s="3"/>
      <c r="S659" s="3">
        <f>IF(ISBLANK(Table13[[#This Row],[T1]]),0,IF(Table13[[#This Row],[T1]]&gt;0,1,0))</f>
        <v>0</v>
      </c>
      <c r="T659" s="3">
        <f>IF(ISBLANK(Table13[[#This Row],[T2]]),0,IF(Table13[[#This Row],[T2]]&gt;0,1,0))</f>
        <v>0</v>
      </c>
      <c r="U659" s="3">
        <f>IF(ISBLANK(Table13[[#This Row],[T3]]),0,IF(Table13[[#This Row],[T3]]&gt;0,1,0))</f>
        <v>0</v>
      </c>
      <c r="V659" s="3">
        <f>IF(ISBLANK(Table13[[#This Row],[T4]]),0,IF(Table13[[#This Row],[T4]]&gt;0,1,0))</f>
        <v>0</v>
      </c>
      <c r="W659" s="26">
        <v>71</v>
      </c>
      <c r="X659" s="22">
        <v>5</v>
      </c>
      <c r="Y659" s="3">
        <v>0.9</v>
      </c>
      <c r="Z659" s="3"/>
      <c r="AB659" s="30">
        <v>629</v>
      </c>
      <c r="AC659" s="30">
        <v>1.6065230855598958</v>
      </c>
      <c r="AD659" s="30">
        <v>-1.2065230855598958</v>
      </c>
    </row>
    <row r="660" spans="1:30">
      <c r="A660" s="4">
        <v>43765.416666666664</v>
      </c>
      <c r="B660">
        <v>43765</v>
      </c>
      <c r="C660" s="3">
        <v>0.41666666666666669</v>
      </c>
      <c r="D660" s="3">
        <v>10</v>
      </c>
      <c r="E660" s="3">
        <v>27</v>
      </c>
      <c r="F660" s="3">
        <v>2.5</v>
      </c>
      <c r="G660" s="5">
        <v>0.8</v>
      </c>
      <c r="H660" s="3">
        <v>3.3</v>
      </c>
      <c r="I660" s="3">
        <v>1.55139</v>
      </c>
      <c r="J660" s="12">
        <f t="shared" si="30"/>
        <v>1.7</v>
      </c>
      <c r="K660" s="4">
        <v>43765.416666666664</v>
      </c>
      <c r="L660" s="3">
        <f t="shared" si="31"/>
        <v>27</v>
      </c>
      <c r="M660" s="3">
        <f t="shared" si="32"/>
        <v>10</v>
      </c>
      <c r="N660" s="3">
        <v>15</v>
      </c>
      <c r="O660" s="3">
        <v>57</v>
      </c>
      <c r="P660" s="3">
        <v>15</v>
      </c>
      <c r="Q660" s="3">
        <v>0</v>
      </c>
      <c r="R660" s="3"/>
      <c r="S660" s="3">
        <f>IF(ISBLANK(Table13[[#This Row],[T1]]),0,IF(Table13[[#This Row],[T1]]&gt;0,1,0))</f>
        <v>0</v>
      </c>
      <c r="T660" s="3">
        <f>IF(ISBLANK(Table13[[#This Row],[T2]]),0,IF(Table13[[#This Row],[T2]]&gt;0,1,0))</f>
        <v>0</v>
      </c>
      <c r="U660" s="3">
        <f>IF(ISBLANK(Table13[[#This Row],[T3]]),0,IF(Table13[[#This Row],[T3]]&gt;0,1,0))</f>
        <v>0</v>
      </c>
      <c r="V660" s="3">
        <f>IF(ISBLANK(Table13[[#This Row],[T4]]),0,IF(Table13[[#This Row],[T4]]&gt;0,1,0))</f>
        <v>0</v>
      </c>
      <c r="W660" s="25">
        <v>71</v>
      </c>
      <c r="X660" s="23">
        <v>2</v>
      </c>
      <c r="Y660" s="3">
        <v>3.3</v>
      </c>
      <c r="Z660" s="3"/>
      <c r="AB660" s="30">
        <v>630</v>
      </c>
      <c r="AC660" s="30">
        <v>1.6171855216291577</v>
      </c>
      <c r="AD660" s="30">
        <v>-1.7185521629157652E-2</v>
      </c>
    </row>
    <row r="661" spans="1:30">
      <c r="A661" s="4">
        <v>43765.458333333336</v>
      </c>
      <c r="B661">
        <v>43765</v>
      </c>
      <c r="C661" s="3">
        <v>0.45833333333333331</v>
      </c>
      <c r="D661" s="3">
        <v>11</v>
      </c>
      <c r="E661" s="3">
        <v>27</v>
      </c>
      <c r="F661" s="3">
        <v>0.6</v>
      </c>
      <c r="G661" s="5">
        <v>1.7</v>
      </c>
      <c r="H661" s="3">
        <v>2.2999999999999998</v>
      </c>
      <c r="I661" s="3">
        <v>1.55139</v>
      </c>
      <c r="J661" s="12">
        <f t="shared" si="30"/>
        <v>1.5749999999999995</v>
      </c>
      <c r="K661" s="4">
        <v>43765.458333333336</v>
      </c>
      <c r="L661" s="3">
        <f t="shared" si="31"/>
        <v>27</v>
      </c>
      <c r="M661" s="3">
        <f t="shared" si="32"/>
        <v>11</v>
      </c>
      <c r="N661" s="3">
        <v>0</v>
      </c>
      <c r="O661" s="3">
        <v>36</v>
      </c>
      <c r="P661" s="3">
        <v>0</v>
      </c>
      <c r="Q661" s="3">
        <v>0</v>
      </c>
      <c r="R661" s="3"/>
      <c r="S661" s="3">
        <f>IF(ISBLANK(Table13[[#This Row],[T1]]),0,IF(Table13[[#This Row],[T1]]&gt;0,1,0))</f>
        <v>0</v>
      </c>
      <c r="T661" s="3">
        <f>IF(ISBLANK(Table13[[#This Row],[T2]]),0,IF(Table13[[#This Row],[T2]]&gt;0,1,0))</f>
        <v>0</v>
      </c>
      <c r="U661" s="3">
        <f>IF(ISBLANK(Table13[[#This Row],[T3]]),0,IF(Table13[[#This Row],[T3]]&gt;0,1,0))</f>
        <v>0</v>
      </c>
      <c r="V661" s="3">
        <f>IF(ISBLANK(Table13[[#This Row],[T4]]),0,IF(Table13[[#This Row],[T4]]&gt;0,1,0))</f>
        <v>0</v>
      </c>
      <c r="W661" s="26">
        <v>76</v>
      </c>
      <c r="X661" s="22">
        <v>11</v>
      </c>
      <c r="Y661" s="3">
        <v>2.2999999999999998</v>
      </c>
      <c r="Z661" s="3"/>
      <c r="AB661" s="30">
        <v>631</v>
      </c>
      <c r="AC661" s="30">
        <v>1.6315851488435036</v>
      </c>
      <c r="AD661" s="30">
        <v>-3.1585148843503497E-2</v>
      </c>
    </row>
    <row r="662" spans="1:30">
      <c r="A662" s="4">
        <v>43765.5</v>
      </c>
      <c r="B662">
        <v>43765</v>
      </c>
      <c r="C662" s="3">
        <v>0.5</v>
      </c>
      <c r="D662" s="3">
        <v>12</v>
      </c>
      <c r="E662" s="3">
        <v>27</v>
      </c>
      <c r="F662" s="3">
        <v>0.4</v>
      </c>
      <c r="G662" s="5">
        <v>0.4</v>
      </c>
      <c r="H662" s="3">
        <v>0.8</v>
      </c>
      <c r="I662" s="3">
        <v>1.55139</v>
      </c>
      <c r="J662" s="12">
        <f t="shared" si="30"/>
        <v>1.4916666666666663</v>
      </c>
      <c r="K662" s="4">
        <v>43765.499999652777</v>
      </c>
      <c r="L662" s="3">
        <f t="shared" si="31"/>
        <v>27</v>
      </c>
      <c r="M662" s="3">
        <f t="shared" si="32"/>
        <v>12</v>
      </c>
      <c r="N662" s="3"/>
      <c r="O662" s="3"/>
      <c r="P662" s="3"/>
      <c r="Q662" s="3"/>
      <c r="R662" s="3"/>
      <c r="S662" s="3">
        <f>IF(ISBLANK(Table13[[#This Row],[T1]]),0,IF(Table13[[#This Row],[T1]]&gt;0,1,0))</f>
        <v>0</v>
      </c>
      <c r="T662" s="3">
        <f>IF(ISBLANK(Table13[[#This Row],[T2]]),0,IF(Table13[[#This Row],[T2]]&gt;0,1,0))</f>
        <v>0</v>
      </c>
      <c r="U662" s="3">
        <f>IF(ISBLANK(Table13[[#This Row],[T3]]),0,IF(Table13[[#This Row],[T3]]&gt;0,1,0))</f>
        <v>0</v>
      </c>
      <c r="V662" s="3">
        <f>IF(ISBLANK(Table13[[#This Row],[T4]]),0,IF(Table13[[#This Row],[T4]]&gt;0,1,0))</f>
        <v>0</v>
      </c>
      <c r="W662" s="25">
        <v>78</v>
      </c>
      <c r="X662" s="23">
        <v>17</v>
      </c>
      <c r="Y662" s="3">
        <v>0.8</v>
      </c>
      <c r="Z662" s="3"/>
      <c r="AB662" s="30">
        <v>632</v>
      </c>
      <c r="AC662" s="30">
        <v>1.620922712774242</v>
      </c>
      <c r="AD662" s="30">
        <v>2.5790772872257572</v>
      </c>
    </row>
    <row r="663" spans="1:30">
      <c r="A663" s="4">
        <v>43765.541666666664</v>
      </c>
      <c r="B663">
        <v>43765</v>
      </c>
      <c r="C663" s="3">
        <v>0.54166666666666663</v>
      </c>
      <c r="D663" s="3">
        <v>13</v>
      </c>
      <c r="E663" s="3">
        <v>27</v>
      </c>
      <c r="F663" s="3">
        <v>0.7</v>
      </c>
      <c r="G663" s="5">
        <v>0.4</v>
      </c>
      <c r="H663" s="3">
        <v>1.1000000000000001</v>
      </c>
      <c r="I663" s="3">
        <v>1.55139</v>
      </c>
      <c r="J663" s="12">
        <f t="shared" si="30"/>
        <v>1.470833333333333</v>
      </c>
      <c r="K663" s="4">
        <v>43765.541666666664</v>
      </c>
      <c r="L663" s="3">
        <f t="shared" si="31"/>
        <v>27</v>
      </c>
      <c r="M663" s="3">
        <f t="shared" si="32"/>
        <v>13</v>
      </c>
      <c r="N663" s="3">
        <v>0</v>
      </c>
      <c r="O663" s="3">
        <v>42</v>
      </c>
      <c r="P663" s="3">
        <v>0</v>
      </c>
      <c r="Q663" s="3">
        <v>0</v>
      </c>
      <c r="R663" s="3"/>
      <c r="S663" s="3">
        <f>IF(ISBLANK(Table13[[#This Row],[T1]]),0,IF(Table13[[#This Row],[T1]]&gt;0,1,0))</f>
        <v>0</v>
      </c>
      <c r="T663" s="3">
        <f>IF(ISBLANK(Table13[[#This Row],[T2]]),0,IF(Table13[[#This Row],[T2]]&gt;0,1,0))</f>
        <v>0</v>
      </c>
      <c r="U663" s="3">
        <f>IF(ISBLANK(Table13[[#This Row],[T3]]),0,IF(Table13[[#This Row],[T3]]&gt;0,1,0))</f>
        <v>0</v>
      </c>
      <c r="V663" s="3">
        <f>IF(ISBLANK(Table13[[#This Row],[T4]]),0,IF(Table13[[#This Row],[T4]]&gt;0,1,0))</f>
        <v>0</v>
      </c>
      <c r="W663" s="26">
        <v>78</v>
      </c>
      <c r="X663" s="22">
        <v>17</v>
      </c>
      <c r="Y663" s="3">
        <v>1.1000000000000001</v>
      </c>
      <c r="Z663" s="3"/>
      <c r="AB663" s="30">
        <v>633</v>
      </c>
      <c r="AC663" s="30">
        <v>1.5889354045664565</v>
      </c>
      <c r="AD663" s="30">
        <v>-0.2889354045664565</v>
      </c>
    </row>
    <row r="664" spans="1:30">
      <c r="A664" s="4">
        <v>43765.583333333336</v>
      </c>
      <c r="B664">
        <v>43765</v>
      </c>
      <c r="C664" s="3">
        <v>0.58333333333333337</v>
      </c>
      <c r="D664" s="3">
        <v>14</v>
      </c>
      <c r="E664" s="3">
        <v>27</v>
      </c>
      <c r="F664" s="3">
        <v>0.4</v>
      </c>
      <c r="G664" s="5">
        <v>0.5</v>
      </c>
      <c r="H664" s="3">
        <v>0.9</v>
      </c>
      <c r="I664" s="3">
        <v>1.55139</v>
      </c>
      <c r="J664" s="12">
        <f t="shared" si="30"/>
        <v>1.4374999999999993</v>
      </c>
      <c r="K664" s="4">
        <v>43765.583333333336</v>
      </c>
      <c r="L664" s="3">
        <f t="shared" si="31"/>
        <v>27</v>
      </c>
      <c r="M664" s="3">
        <f t="shared" si="32"/>
        <v>14</v>
      </c>
      <c r="N664" s="3">
        <v>0</v>
      </c>
      <c r="O664" s="3">
        <v>58</v>
      </c>
      <c r="P664" s="3">
        <v>0</v>
      </c>
      <c r="Q664" s="3">
        <v>0</v>
      </c>
      <c r="R664" s="3"/>
      <c r="S664" s="3">
        <f>IF(ISBLANK(Table13[[#This Row],[T1]]),0,IF(Table13[[#This Row],[T1]]&gt;0,1,0))</f>
        <v>0</v>
      </c>
      <c r="T664" s="3">
        <f>IF(ISBLANK(Table13[[#This Row],[T2]]),0,IF(Table13[[#This Row],[T2]]&gt;0,1,0))</f>
        <v>0</v>
      </c>
      <c r="U664" s="3">
        <f>IF(ISBLANK(Table13[[#This Row],[T3]]),0,IF(Table13[[#This Row],[T3]]&gt;0,1,0))</f>
        <v>0</v>
      </c>
      <c r="V664" s="3">
        <f>IF(ISBLANK(Table13[[#This Row],[T4]]),0,IF(Table13[[#This Row],[T4]]&gt;0,1,0))</f>
        <v>0</v>
      </c>
      <c r="W664" s="25">
        <v>80</v>
      </c>
      <c r="X664" s="23">
        <v>17</v>
      </c>
      <c r="Y664" s="3">
        <v>0.9</v>
      </c>
      <c r="Z664" s="3"/>
      <c r="AB664" s="30">
        <v>634</v>
      </c>
      <c r="AC664" s="30">
        <v>1.3744472650713377</v>
      </c>
      <c r="AD664" s="30">
        <v>-0.77444726507133776</v>
      </c>
    </row>
    <row r="665" spans="1:30">
      <c r="A665" s="4">
        <v>43765.625</v>
      </c>
      <c r="B665">
        <v>43765</v>
      </c>
      <c r="C665" s="3">
        <v>0.625</v>
      </c>
      <c r="D665" s="3">
        <v>15</v>
      </c>
      <c r="E665" s="3">
        <v>27</v>
      </c>
      <c r="F665" s="3">
        <v>0.8</v>
      </c>
      <c r="G665" s="5">
        <v>1.9</v>
      </c>
      <c r="H665" s="3">
        <v>2.7</v>
      </c>
      <c r="I665" s="3">
        <v>1.55139</v>
      </c>
      <c r="J665" s="12">
        <f t="shared" si="30"/>
        <v>1.4291666666666663</v>
      </c>
      <c r="K665" s="4">
        <v>43765.625</v>
      </c>
      <c r="L665" s="3">
        <f t="shared" si="31"/>
        <v>27</v>
      </c>
      <c r="M665" s="3">
        <f t="shared" si="32"/>
        <v>15</v>
      </c>
      <c r="N665" s="3">
        <v>57</v>
      </c>
      <c r="O665" s="3">
        <v>27</v>
      </c>
      <c r="P665" s="3">
        <v>56</v>
      </c>
      <c r="Q665" s="3">
        <v>0</v>
      </c>
      <c r="R665" s="3"/>
      <c r="S665" s="3">
        <f>IF(ISBLANK(Table13[[#This Row],[T1]]),0,IF(Table13[[#This Row],[T1]]&gt;0,1,0))</f>
        <v>0</v>
      </c>
      <c r="T665" s="3">
        <f>IF(ISBLANK(Table13[[#This Row],[T2]]),0,IF(Table13[[#This Row],[T2]]&gt;0,1,0))</f>
        <v>0</v>
      </c>
      <c r="U665" s="3">
        <f>IF(ISBLANK(Table13[[#This Row],[T3]]),0,IF(Table13[[#This Row],[T3]]&gt;0,1,0))</f>
        <v>0</v>
      </c>
      <c r="V665" s="3">
        <f>IF(ISBLANK(Table13[[#This Row],[T4]]),0,IF(Table13[[#This Row],[T4]]&gt;0,1,0))</f>
        <v>0</v>
      </c>
      <c r="W665" s="26">
        <v>77</v>
      </c>
      <c r="X665" s="22">
        <v>17</v>
      </c>
      <c r="Y665" s="3">
        <v>2.7</v>
      </c>
      <c r="Z665" s="3"/>
      <c r="AB665" s="30">
        <v>635</v>
      </c>
      <c r="AC665" s="30">
        <v>1.4120403599967497</v>
      </c>
      <c r="AD665" s="30">
        <v>-0.61204035999674966</v>
      </c>
    </row>
    <row r="666" spans="1:30">
      <c r="A666" s="4">
        <v>43765.666666666664</v>
      </c>
      <c r="B666">
        <v>43765</v>
      </c>
      <c r="C666" s="3">
        <v>0.66666666666666663</v>
      </c>
      <c r="D666" s="3">
        <v>16</v>
      </c>
      <c r="E666" s="3">
        <v>27</v>
      </c>
      <c r="F666" s="3">
        <v>0.8</v>
      </c>
      <c r="G666" s="5">
        <v>1.5</v>
      </c>
      <c r="H666" s="3">
        <v>2.2999999999999998</v>
      </c>
      <c r="I666" s="3">
        <v>1.55139</v>
      </c>
      <c r="J666" s="12">
        <f t="shared" si="30"/>
        <v>1.3416666666666668</v>
      </c>
      <c r="K666" s="4">
        <v>43765.666666666664</v>
      </c>
      <c r="L666" s="3">
        <f t="shared" si="31"/>
        <v>27</v>
      </c>
      <c r="M666" s="3">
        <f t="shared" si="32"/>
        <v>16</v>
      </c>
      <c r="N666" s="3">
        <v>57</v>
      </c>
      <c r="O666" s="3">
        <v>0</v>
      </c>
      <c r="P666" s="3">
        <v>42</v>
      </c>
      <c r="Q666" s="3">
        <v>0</v>
      </c>
      <c r="R666" s="3"/>
      <c r="S666" s="3">
        <f>IF(ISBLANK(Table13[[#This Row],[T1]]),0,IF(Table13[[#This Row],[T1]]&gt;0,1,0))</f>
        <v>0</v>
      </c>
      <c r="T666" s="3">
        <f>IF(ISBLANK(Table13[[#This Row],[T2]]),0,IF(Table13[[#This Row],[T2]]&gt;0,1,0))</f>
        <v>0</v>
      </c>
      <c r="U666" s="3">
        <f>IF(ISBLANK(Table13[[#This Row],[T3]]),0,IF(Table13[[#This Row],[T3]]&gt;0,1,0))</f>
        <v>0</v>
      </c>
      <c r="V666" s="3">
        <f>IF(ISBLANK(Table13[[#This Row],[T4]]),0,IF(Table13[[#This Row],[T4]]&gt;0,1,0))</f>
        <v>0</v>
      </c>
      <c r="W666" s="25">
        <v>74</v>
      </c>
      <c r="X666" s="23">
        <v>21</v>
      </c>
      <c r="Y666" s="3">
        <v>2.2999999999999998</v>
      </c>
      <c r="Z666" s="3"/>
      <c r="AB666" s="30">
        <v>636</v>
      </c>
      <c r="AC666" s="30">
        <v>1.3531223929328142</v>
      </c>
      <c r="AD666" s="30">
        <v>-0.75312239293281413</v>
      </c>
    </row>
    <row r="667" spans="1:30">
      <c r="A667" s="4">
        <v>43765.708333333336</v>
      </c>
      <c r="B667">
        <v>43765</v>
      </c>
      <c r="C667" s="3">
        <v>0.70833333333333337</v>
      </c>
      <c r="D667" s="3">
        <v>17</v>
      </c>
      <c r="E667" s="3">
        <v>27</v>
      </c>
      <c r="F667" s="3">
        <v>2.2999999999999998</v>
      </c>
      <c r="G667" s="5">
        <v>1.2</v>
      </c>
      <c r="H667" s="3">
        <v>3.5</v>
      </c>
      <c r="I667" s="3">
        <v>1.55139</v>
      </c>
      <c r="J667" s="12">
        <f t="shared" si="30"/>
        <v>1.3250000000000002</v>
      </c>
      <c r="K667" s="4">
        <v>43765.708333333336</v>
      </c>
      <c r="L667" s="3">
        <f t="shared" si="31"/>
        <v>27</v>
      </c>
      <c r="M667" s="3">
        <f t="shared" si="32"/>
        <v>17</v>
      </c>
      <c r="N667" s="3">
        <v>58</v>
      </c>
      <c r="O667" s="3">
        <v>0</v>
      </c>
      <c r="P667" s="3">
        <v>44</v>
      </c>
      <c r="Q667" s="3">
        <v>0</v>
      </c>
      <c r="R667" s="3"/>
      <c r="S667" s="3">
        <f>IF(ISBLANK(Table13[[#This Row],[T1]]),0,IF(Table13[[#This Row],[T1]]&gt;0,1,0))</f>
        <v>0</v>
      </c>
      <c r="T667" s="3">
        <f>IF(ISBLANK(Table13[[#This Row],[T2]]),0,IF(Table13[[#This Row],[T2]]&gt;0,1,0))</f>
        <v>0</v>
      </c>
      <c r="U667" s="3">
        <f>IF(ISBLANK(Table13[[#This Row],[T3]]),0,IF(Table13[[#This Row],[T3]]&gt;0,1,0))</f>
        <v>1</v>
      </c>
      <c r="V667" s="3">
        <f>IF(ISBLANK(Table13[[#This Row],[T4]]),0,IF(Table13[[#This Row],[T4]]&gt;0,1,0))</f>
        <v>0</v>
      </c>
      <c r="W667" s="26">
        <v>71</v>
      </c>
      <c r="X667" s="22">
        <v>21</v>
      </c>
      <c r="Y667" s="3">
        <v>3.5</v>
      </c>
      <c r="Z667" s="3"/>
      <c r="AB667" s="30">
        <v>637</v>
      </c>
      <c r="AC667" s="30">
        <v>1.3531223929328142</v>
      </c>
      <c r="AD667" s="30">
        <v>-0.35312239293281422</v>
      </c>
    </row>
    <row r="668" spans="1:30">
      <c r="A668" s="4">
        <v>43765.75</v>
      </c>
      <c r="B668">
        <v>43765</v>
      </c>
      <c r="C668" s="3">
        <v>0.75</v>
      </c>
      <c r="D668" s="3">
        <v>18</v>
      </c>
      <c r="E668" s="3">
        <v>27</v>
      </c>
      <c r="F668" s="3">
        <v>0.8</v>
      </c>
      <c r="G668" s="5">
        <v>0.8</v>
      </c>
      <c r="H668" s="3">
        <v>1.6</v>
      </c>
      <c r="I668" s="3">
        <v>1.55139</v>
      </c>
      <c r="J668" s="12">
        <f t="shared" si="30"/>
        <v>1.2125000000000001</v>
      </c>
      <c r="K668" s="4">
        <v>43765.75</v>
      </c>
      <c r="L668" s="3">
        <f t="shared" si="31"/>
        <v>27</v>
      </c>
      <c r="M668" s="3">
        <f t="shared" si="32"/>
        <v>18</v>
      </c>
      <c r="N668" s="3">
        <v>58</v>
      </c>
      <c r="O668" s="3">
        <v>0</v>
      </c>
      <c r="P668" s="3">
        <v>53</v>
      </c>
      <c r="Q668" s="3">
        <v>0</v>
      </c>
      <c r="R668" s="3"/>
      <c r="S668" s="3">
        <f>IF(ISBLANK(Table13[[#This Row],[T1]]),0,IF(Table13[[#This Row],[T1]]&gt;0,1,0))</f>
        <v>0</v>
      </c>
      <c r="T668" s="3">
        <f>IF(ISBLANK(Table13[[#This Row],[T2]]),0,IF(Table13[[#This Row],[T2]]&gt;0,1,0))</f>
        <v>0</v>
      </c>
      <c r="U668" s="3">
        <f>IF(ISBLANK(Table13[[#This Row],[T3]]),0,IF(Table13[[#This Row],[T3]]&gt;0,1,0))</f>
        <v>0</v>
      </c>
      <c r="V668" s="3">
        <f>IF(ISBLANK(Table13[[#This Row],[T4]]),0,IF(Table13[[#This Row],[T4]]&gt;0,1,0))</f>
        <v>0</v>
      </c>
      <c r="W668" s="25">
        <v>68</v>
      </c>
      <c r="X668" s="23">
        <v>21</v>
      </c>
      <c r="Y668" s="3">
        <v>1.6</v>
      </c>
      <c r="Z668" s="3"/>
      <c r="AB668" s="30">
        <v>638</v>
      </c>
      <c r="AC668" s="30">
        <v>1.3173978935799444</v>
      </c>
      <c r="AD668" s="30">
        <v>-0.11739789357994446</v>
      </c>
    </row>
    <row r="669" spans="1:30">
      <c r="A669" s="4">
        <v>43765.791666666664</v>
      </c>
      <c r="B669">
        <v>43765</v>
      </c>
      <c r="C669" s="3">
        <v>0.79166666666666663</v>
      </c>
      <c r="D669" s="3">
        <v>19</v>
      </c>
      <c r="E669" s="3">
        <v>27</v>
      </c>
      <c r="F669" s="3">
        <v>1</v>
      </c>
      <c r="G669" s="5">
        <v>0.7</v>
      </c>
      <c r="H669" s="3">
        <v>1.7</v>
      </c>
      <c r="I669" s="3">
        <v>1.55139</v>
      </c>
      <c r="J669" s="12">
        <f t="shared" si="30"/>
        <v>1.1791666666666669</v>
      </c>
      <c r="K669" s="4">
        <v>43765.791666666664</v>
      </c>
      <c r="L669" s="3">
        <f t="shared" si="31"/>
        <v>27</v>
      </c>
      <c r="M669" s="3">
        <f t="shared" si="32"/>
        <v>19</v>
      </c>
      <c r="N669" s="3">
        <v>58</v>
      </c>
      <c r="O669" s="3">
        <v>0</v>
      </c>
      <c r="P669" s="3">
        <v>58</v>
      </c>
      <c r="Q669" s="3">
        <v>0</v>
      </c>
      <c r="R669" s="3"/>
      <c r="S669" s="3">
        <f>IF(ISBLANK(Table13[[#This Row],[T1]]),0,IF(Table13[[#This Row],[T1]]&gt;0,1,0))</f>
        <v>0</v>
      </c>
      <c r="T669" s="3">
        <f>IF(ISBLANK(Table13[[#This Row],[T2]]),0,IF(Table13[[#This Row],[T2]]&gt;0,1,0))</f>
        <v>0</v>
      </c>
      <c r="U669" s="3">
        <f>IF(ISBLANK(Table13[[#This Row],[T3]]),0,IF(Table13[[#This Row],[T3]]&gt;0,1,0))</f>
        <v>0</v>
      </c>
      <c r="V669" s="3">
        <f>IF(ISBLANK(Table13[[#This Row],[T4]]),0,IF(Table13[[#This Row],[T4]]&gt;0,1,0))</f>
        <v>0</v>
      </c>
      <c r="W669" s="26">
        <v>67</v>
      </c>
      <c r="X669" s="22">
        <v>21</v>
      </c>
      <c r="Y669" s="3">
        <v>1.7</v>
      </c>
      <c r="Z669" s="3"/>
      <c r="AB669" s="30">
        <v>639</v>
      </c>
      <c r="AC669" s="30">
        <v>1.3280603296492064</v>
      </c>
      <c r="AD669" s="30">
        <v>-0.12806032964920644</v>
      </c>
    </row>
    <row r="670" spans="1:30">
      <c r="A670" s="4">
        <v>43765.833333333336</v>
      </c>
      <c r="B670">
        <v>43765</v>
      </c>
      <c r="C670" s="3">
        <v>0.83333333333333337</v>
      </c>
      <c r="D670" s="3">
        <v>20</v>
      </c>
      <c r="E670" s="3">
        <v>27</v>
      </c>
      <c r="F670" s="3">
        <v>0.7</v>
      </c>
      <c r="G670" s="5">
        <v>1.5</v>
      </c>
      <c r="H670" s="3">
        <v>2.2000000000000002</v>
      </c>
      <c r="I670" s="3">
        <v>1.55139</v>
      </c>
      <c r="J670" s="12">
        <f t="shared" si="30"/>
        <v>1.1458333333333335</v>
      </c>
      <c r="K670" s="4">
        <v>43765.833333333336</v>
      </c>
      <c r="L670" s="3">
        <f t="shared" si="31"/>
        <v>27</v>
      </c>
      <c r="M670" s="3">
        <f t="shared" si="32"/>
        <v>20</v>
      </c>
      <c r="N670" s="3">
        <v>57</v>
      </c>
      <c r="O670" s="3">
        <v>0</v>
      </c>
      <c r="P670" s="3">
        <v>54</v>
      </c>
      <c r="Q670" s="3">
        <v>0</v>
      </c>
      <c r="R670" s="3"/>
      <c r="S670" s="3">
        <f>IF(ISBLANK(Table13[[#This Row],[T1]]),0,IF(Table13[[#This Row],[T1]]&gt;0,1,0))</f>
        <v>1</v>
      </c>
      <c r="T670" s="3">
        <f>IF(ISBLANK(Table13[[#This Row],[T2]]),0,IF(Table13[[#This Row],[T2]]&gt;0,1,0))</f>
        <v>0</v>
      </c>
      <c r="U670" s="3">
        <f>IF(ISBLANK(Table13[[#This Row],[T3]]),0,IF(Table13[[#This Row],[T3]]&gt;0,1,0))</f>
        <v>0</v>
      </c>
      <c r="V670" s="3">
        <f>IF(ISBLANK(Table13[[#This Row],[T4]]),0,IF(Table13[[#This Row],[T4]]&gt;0,1,0))</f>
        <v>0</v>
      </c>
      <c r="W670" s="25">
        <v>65</v>
      </c>
      <c r="X670" s="23">
        <v>21</v>
      </c>
      <c r="Y670" s="3">
        <v>2.2000000000000002</v>
      </c>
      <c r="Z670" s="3"/>
      <c r="AB670" s="30">
        <v>640</v>
      </c>
      <c r="AC670" s="30">
        <v>1.3387227657184679</v>
      </c>
      <c r="AD670" s="30">
        <v>0.56127723428153198</v>
      </c>
    </row>
    <row r="671" spans="1:30">
      <c r="A671" s="4">
        <v>43765.875</v>
      </c>
      <c r="B671">
        <v>43765</v>
      </c>
      <c r="C671" s="3">
        <v>0.875</v>
      </c>
      <c r="D671" s="3">
        <v>21</v>
      </c>
      <c r="E671" s="3">
        <v>27</v>
      </c>
      <c r="F671" s="3">
        <v>1</v>
      </c>
      <c r="G671" s="5">
        <v>1.1000000000000001</v>
      </c>
      <c r="H671" s="3">
        <v>2.1</v>
      </c>
      <c r="I671" s="3">
        <v>1.55139</v>
      </c>
      <c r="J671" s="12">
        <f t="shared" si="30"/>
        <v>1.1000000000000003</v>
      </c>
      <c r="K671" s="4">
        <v>43765.875</v>
      </c>
      <c r="L671" s="3">
        <f t="shared" si="31"/>
        <v>27</v>
      </c>
      <c r="M671" s="3">
        <f t="shared" si="32"/>
        <v>21</v>
      </c>
      <c r="N671" s="3">
        <v>58</v>
      </c>
      <c r="O671" s="3">
        <v>0</v>
      </c>
      <c r="P671" s="3">
        <v>49</v>
      </c>
      <c r="Q671" s="3">
        <v>0</v>
      </c>
      <c r="R671" s="3"/>
      <c r="S671" s="3">
        <f>IF(ISBLANK(Table13[[#This Row],[T1]]),0,IF(Table13[[#This Row],[T1]]&gt;0,1,0))</f>
        <v>1</v>
      </c>
      <c r="T671" s="3">
        <f>IF(ISBLANK(Table13[[#This Row],[T2]]),0,IF(Table13[[#This Row],[T2]]&gt;0,1,0))</f>
        <v>0</v>
      </c>
      <c r="U671" s="3">
        <f>IF(ISBLANK(Table13[[#This Row],[T3]]),0,IF(Table13[[#This Row],[T3]]&gt;0,1,0))</f>
        <v>0</v>
      </c>
      <c r="V671" s="3">
        <f>IF(ISBLANK(Table13[[#This Row],[T4]]),0,IF(Table13[[#This Row],[T4]]&gt;0,1,0))</f>
        <v>0</v>
      </c>
      <c r="W671" s="26">
        <v>67</v>
      </c>
      <c r="X671" s="22">
        <v>21</v>
      </c>
      <c r="Y671" s="3">
        <v>2.1</v>
      </c>
      <c r="Z671" s="3"/>
      <c r="AB671" s="30">
        <v>641</v>
      </c>
      <c r="AC671" s="30">
        <v>1.3493852017877299</v>
      </c>
      <c r="AD671" s="30">
        <v>-4.9385201787729871E-2</v>
      </c>
    </row>
    <row r="672" spans="1:30">
      <c r="A672" s="4">
        <v>43765.916666666664</v>
      </c>
      <c r="B672">
        <v>43765</v>
      </c>
      <c r="C672" s="3">
        <v>0.91666666666666663</v>
      </c>
      <c r="D672" s="3">
        <v>22</v>
      </c>
      <c r="E672" s="3">
        <v>27</v>
      </c>
      <c r="F672" s="3">
        <v>2.9</v>
      </c>
      <c r="G672" s="5">
        <v>0.7</v>
      </c>
      <c r="H672" s="3">
        <v>3.5999999999999996</v>
      </c>
      <c r="I672" s="3">
        <v>1.55139</v>
      </c>
      <c r="J672" s="12">
        <f t="shared" si="30"/>
        <v>1.1125</v>
      </c>
      <c r="K672" s="4">
        <v>43765.916666666664</v>
      </c>
      <c r="L672" s="3">
        <f t="shared" si="31"/>
        <v>27</v>
      </c>
      <c r="M672" s="3">
        <f t="shared" si="32"/>
        <v>22</v>
      </c>
      <c r="N672" s="3">
        <v>58</v>
      </c>
      <c r="O672" s="3">
        <v>0</v>
      </c>
      <c r="P672" s="3">
        <v>58</v>
      </c>
      <c r="Q672" s="3">
        <v>0</v>
      </c>
      <c r="R672" s="3"/>
      <c r="S672" s="3">
        <f>IF(ISBLANK(Table13[[#This Row],[T1]]),0,IF(Table13[[#This Row],[T1]]&gt;0,1,0))</f>
        <v>1</v>
      </c>
      <c r="T672" s="3">
        <f>IF(ISBLANK(Table13[[#This Row],[T2]]),0,IF(Table13[[#This Row],[T2]]&gt;0,1,0))</f>
        <v>0</v>
      </c>
      <c r="U672" s="3">
        <f>IF(ISBLANK(Table13[[#This Row],[T3]]),0,IF(Table13[[#This Row],[T3]]&gt;0,1,0))</f>
        <v>1</v>
      </c>
      <c r="V672" s="3">
        <f>IF(ISBLANK(Table13[[#This Row],[T4]]),0,IF(Table13[[#This Row],[T4]]&gt;0,1,0))</f>
        <v>0</v>
      </c>
      <c r="W672" s="25">
        <v>66</v>
      </c>
      <c r="X672" s="23">
        <v>21</v>
      </c>
      <c r="Y672" s="3">
        <v>3.5999999999999996</v>
      </c>
      <c r="Z672" s="3"/>
      <c r="AB672" s="30">
        <v>642</v>
      </c>
      <c r="AC672" s="30">
        <v>1.4444254250381943</v>
      </c>
      <c r="AD672" s="30">
        <v>0.85557457496180556</v>
      </c>
    </row>
    <row r="673" spans="1:30">
      <c r="A673" s="4">
        <v>43765.958333333336</v>
      </c>
      <c r="B673">
        <v>43765</v>
      </c>
      <c r="C673" s="3">
        <v>0.95833333333333337</v>
      </c>
      <c r="D673" s="3">
        <v>23</v>
      </c>
      <c r="E673" s="3">
        <v>27</v>
      </c>
      <c r="F673" s="3">
        <v>0.4</v>
      </c>
      <c r="G673" s="5">
        <v>0.5</v>
      </c>
      <c r="H673" s="3">
        <v>0.9</v>
      </c>
      <c r="I673" s="3">
        <v>1.55139</v>
      </c>
      <c r="J673" s="12">
        <f t="shared" si="30"/>
        <v>1.0541666666666667</v>
      </c>
      <c r="K673" s="4">
        <v>43765.958333333336</v>
      </c>
      <c r="L673" s="3">
        <f t="shared" si="31"/>
        <v>27</v>
      </c>
      <c r="M673" s="3">
        <f t="shared" si="32"/>
        <v>23</v>
      </c>
      <c r="N673" s="3">
        <v>58</v>
      </c>
      <c r="O673" s="3">
        <v>2</v>
      </c>
      <c r="P673" s="3">
        <v>58</v>
      </c>
      <c r="Q673" s="3">
        <v>0</v>
      </c>
      <c r="R673" s="3"/>
      <c r="S673" s="3">
        <f>IF(ISBLANK(Table13[[#This Row],[T1]]),0,IF(Table13[[#This Row],[T1]]&gt;0,1,0))</f>
        <v>1</v>
      </c>
      <c r="T673" s="3">
        <f>IF(ISBLANK(Table13[[#This Row],[T2]]),0,IF(Table13[[#This Row],[T2]]&gt;0,1,0))</f>
        <v>0</v>
      </c>
      <c r="U673" s="3">
        <f>IF(ISBLANK(Table13[[#This Row],[T3]]),0,IF(Table13[[#This Row],[T3]]&gt;0,1,0))</f>
        <v>1</v>
      </c>
      <c r="V673" s="3">
        <f>IF(ISBLANK(Table13[[#This Row],[T4]]),0,IF(Table13[[#This Row],[T4]]&gt;0,1,0))</f>
        <v>0</v>
      </c>
      <c r="W673" s="26">
        <v>64</v>
      </c>
      <c r="X673" s="22">
        <v>21</v>
      </c>
      <c r="Y673" s="3">
        <v>0.9</v>
      </c>
      <c r="Z673" s="3"/>
      <c r="AB673" s="30">
        <v>643</v>
      </c>
      <c r="AC673" s="30">
        <v>1.4337629889689327</v>
      </c>
      <c r="AD673" s="30">
        <v>-0.63376298896893268</v>
      </c>
    </row>
    <row r="674" spans="1:30">
      <c r="A674" s="4">
        <v>43766</v>
      </c>
      <c r="B674">
        <v>43766</v>
      </c>
      <c r="C674" s="3">
        <v>0</v>
      </c>
      <c r="D674" s="3">
        <v>0</v>
      </c>
      <c r="E674" s="3">
        <v>28</v>
      </c>
      <c r="F674" s="3">
        <v>0.3</v>
      </c>
      <c r="G674" s="5">
        <v>0.4</v>
      </c>
      <c r="H674" s="3">
        <v>0.7</v>
      </c>
      <c r="I674" s="3">
        <v>1.55139</v>
      </c>
      <c r="J674" s="12">
        <f t="shared" si="30"/>
        <v>1.0416666666666667</v>
      </c>
      <c r="K674" s="4">
        <v>43766</v>
      </c>
      <c r="L674" s="3">
        <f t="shared" si="31"/>
        <v>28</v>
      </c>
      <c r="M674" s="3">
        <f t="shared" si="32"/>
        <v>0</v>
      </c>
      <c r="N674" s="3">
        <v>57</v>
      </c>
      <c r="O674" s="3">
        <v>57</v>
      </c>
      <c r="P674" s="3">
        <v>57</v>
      </c>
      <c r="Q674" s="3">
        <v>0</v>
      </c>
      <c r="R674" s="3"/>
      <c r="S674" s="3">
        <f>IF(ISBLANK(Table13[[#This Row],[T1]]),0,IF(Table13[[#This Row],[T1]]&gt;0,1,0))</f>
        <v>1</v>
      </c>
      <c r="T674" s="3">
        <f>IF(ISBLANK(Table13[[#This Row],[T2]]),0,IF(Table13[[#This Row],[T2]]&gt;0,1,0))</f>
        <v>0</v>
      </c>
      <c r="U674" s="3">
        <f>IF(ISBLANK(Table13[[#This Row],[T3]]),0,IF(Table13[[#This Row],[T3]]&gt;0,1,0))</f>
        <v>1</v>
      </c>
      <c r="V674" s="3">
        <f>IF(ISBLANK(Table13[[#This Row],[T4]]),0,IF(Table13[[#This Row],[T4]]&gt;0,1,0))</f>
        <v>0</v>
      </c>
      <c r="W674" s="25">
        <v>63</v>
      </c>
      <c r="X674" s="23">
        <v>21</v>
      </c>
      <c r="Y674" s="3">
        <v>0.7</v>
      </c>
      <c r="Z674" s="3"/>
      <c r="AB674" s="30">
        <v>644</v>
      </c>
      <c r="AC674" s="30">
        <v>1.4444254250381943</v>
      </c>
      <c r="AD674" s="30">
        <v>-0.74442542503819431</v>
      </c>
    </row>
    <row r="675" spans="1:30">
      <c r="A675" s="4">
        <v>43766.041666666664</v>
      </c>
      <c r="B675">
        <v>43766</v>
      </c>
      <c r="C675" s="3">
        <v>4.1666666666666664E-2</v>
      </c>
      <c r="D675" s="3">
        <v>1</v>
      </c>
      <c r="E675" s="3">
        <v>28</v>
      </c>
      <c r="F675" s="3">
        <v>0.2</v>
      </c>
      <c r="G675" s="5">
        <v>0.4</v>
      </c>
      <c r="H675" s="3">
        <v>0.60000000000000009</v>
      </c>
      <c r="I675" s="3">
        <v>1.55139</v>
      </c>
      <c r="J675" s="12">
        <f t="shared" si="30"/>
        <v>1.0375000000000003</v>
      </c>
      <c r="K675" s="4">
        <v>43766.041666666664</v>
      </c>
      <c r="L675" s="3">
        <f t="shared" si="31"/>
        <v>28</v>
      </c>
      <c r="M675" s="3">
        <f t="shared" si="32"/>
        <v>1</v>
      </c>
      <c r="N675" s="3">
        <v>58</v>
      </c>
      <c r="O675" s="3">
        <v>57</v>
      </c>
      <c r="P675" s="3">
        <v>58</v>
      </c>
      <c r="Q675" s="3">
        <v>0</v>
      </c>
      <c r="R675" s="3"/>
      <c r="S675" s="3">
        <f>IF(ISBLANK(Table13[[#This Row],[T1]]),0,IF(Table13[[#This Row],[T1]]&gt;0,1,0))</f>
        <v>1</v>
      </c>
      <c r="T675" s="3">
        <f>IF(ISBLANK(Table13[[#This Row],[T2]]),0,IF(Table13[[#This Row],[T2]]&gt;0,1,0))</f>
        <v>0</v>
      </c>
      <c r="U675" s="3">
        <f>IF(ISBLANK(Table13[[#This Row],[T3]]),0,IF(Table13[[#This Row],[T3]]&gt;0,1,0))</f>
        <v>1</v>
      </c>
      <c r="V675" s="3">
        <f>IF(ISBLANK(Table13[[#This Row],[T4]]),0,IF(Table13[[#This Row],[T4]]&gt;0,1,0))</f>
        <v>0</v>
      </c>
      <c r="W675" s="26">
        <v>61</v>
      </c>
      <c r="X675" s="22">
        <v>21</v>
      </c>
      <c r="Y675" s="3">
        <v>0.60000000000000009</v>
      </c>
      <c r="Z675" s="3"/>
      <c r="AB675" s="30">
        <v>645</v>
      </c>
      <c r="AC675" s="30">
        <v>1.4444254250381943</v>
      </c>
      <c r="AD675" s="30">
        <v>0.15557457496180582</v>
      </c>
    </row>
    <row r="676" spans="1:30">
      <c r="A676" s="4">
        <v>43766.083333333336</v>
      </c>
      <c r="B676">
        <v>43766</v>
      </c>
      <c r="C676" s="3">
        <v>8.3333333333333329E-2</v>
      </c>
      <c r="D676" s="3">
        <v>2</v>
      </c>
      <c r="E676" s="3">
        <v>28</v>
      </c>
      <c r="F676" s="3">
        <v>0.2</v>
      </c>
      <c r="G676" s="5">
        <v>0.2</v>
      </c>
      <c r="H676" s="3">
        <v>0.4</v>
      </c>
      <c r="I676" s="3">
        <v>1.55139</v>
      </c>
      <c r="J676" s="12">
        <f t="shared" si="30"/>
        <v>1.0333333333333334</v>
      </c>
      <c r="K676" s="4">
        <v>43766.083333333336</v>
      </c>
      <c r="L676" s="3">
        <f t="shared" si="31"/>
        <v>28</v>
      </c>
      <c r="M676" s="3">
        <f t="shared" si="32"/>
        <v>2</v>
      </c>
      <c r="N676" s="3">
        <v>58</v>
      </c>
      <c r="O676" s="3">
        <v>58</v>
      </c>
      <c r="P676" s="3">
        <v>58</v>
      </c>
      <c r="Q676" s="3">
        <v>0</v>
      </c>
      <c r="R676" s="3"/>
      <c r="S676" s="3">
        <f>IF(ISBLANK(Table13[[#This Row],[T1]]),0,IF(Table13[[#This Row],[T1]]&gt;0,1,0))</f>
        <v>1</v>
      </c>
      <c r="T676" s="3">
        <f>IF(ISBLANK(Table13[[#This Row],[T2]]),0,IF(Table13[[#This Row],[T2]]&gt;0,1,0))</f>
        <v>0</v>
      </c>
      <c r="U676" s="3">
        <f>IF(ISBLANK(Table13[[#This Row],[T3]]),0,IF(Table13[[#This Row],[T3]]&gt;0,1,0))</f>
        <v>1</v>
      </c>
      <c r="V676" s="3">
        <f>IF(ISBLANK(Table13[[#This Row],[T4]]),0,IF(Table13[[#This Row],[T4]]&gt;0,1,0))</f>
        <v>0</v>
      </c>
      <c r="W676" s="25">
        <v>59</v>
      </c>
      <c r="X676" s="23">
        <v>21</v>
      </c>
      <c r="Y676" s="3">
        <v>0.4</v>
      </c>
      <c r="Z676" s="3"/>
      <c r="AB676" s="30">
        <v>646</v>
      </c>
      <c r="AC676" s="30">
        <v>1.647853371630392</v>
      </c>
      <c r="AD676" s="30">
        <v>1.2521466283696079</v>
      </c>
    </row>
    <row r="677" spans="1:30">
      <c r="A677" s="4">
        <v>43766.125</v>
      </c>
      <c r="B677">
        <v>43766</v>
      </c>
      <c r="C677" s="3">
        <v>0.125</v>
      </c>
      <c r="D677" s="3">
        <v>3</v>
      </c>
      <c r="E677" s="3">
        <v>28</v>
      </c>
      <c r="F677" s="3">
        <v>0.4</v>
      </c>
      <c r="G677" s="5">
        <v>0.2</v>
      </c>
      <c r="H677" s="3">
        <v>0.60000000000000009</v>
      </c>
      <c r="I677" s="3">
        <v>1.55139</v>
      </c>
      <c r="J677" s="12">
        <f t="shared" si="30"/>
        <v>1.0333333333333334</v>
      </c>
      <c r="K677" s="4">
        <v>43766.125</v>
      </c>
      <c r="L677" s="3">
        <f t="shared" si="31"/>
        <v>28</v>
      </c>
      <c r="M677" s="3">
        <f t="shared" si="32"/>
        <v>3</v>
      </c>
      <c r="N677" s="3">
        <v>58</v>
      </c>
      <c r="O677" s="3">
        <v>58</v>
      </c>
      <c r="P677" s="3">
        <v>58</v>
      </c>
      <c r="Q677" s="3">
        <v>0</v>
      </c>
      <c r="R677" s="3"/>
      <c r="S677" s="3">
        <f>IF(ISBLANK(Table13[[#This Row],[T1]]),0,IF(Table13[[#This Row],[T1]]&gt;0,1,0))</f>
        <v>1</v>
      </c>
      <c r="T677" s="3">
        <f>IF(ISBLANK(Table13[[#This Row],[T2]]),0,IF(Table13[[#This Row],[T2]]&gt;0,1,0))</f>
        <v>0</v>
      </c>
      <c r="U677" s="3">
        <f>IF(ISBLANK(Table13[[#This Row],[T3]]),0,IF(Table13[[#This Row],[T3]]&gt;0,1,0))</f>
        <v>1</v>
      </c>
      <c r="V677" s="3">
        <f>IF(ISBLANK(Table13[[#This Row],[T4]]),0,IF(Table13[[#This Row],[T4]]&gt;0,1,0))</f>
        <v>0</v>
      </c>
      <c r="W677" s="26">
        <v>58</v>
      </c>
      <c r="X677" s="22">
        <v>21</v>
      </c>
      <c r="Y677" s="3">
        <v>0.60000000000000009</v>
      </c>
      <c r="Z677" s="3"/>
      <c r="AB677" s="30">
        <v>647</v>
      </c>
      <c r="AC677" s="30">
        <v>1.658515807699654</v>
      </c>
      <c r="AD677" s="30">
        <v>-0.85851580769965397</v>
      </c>
    </row>
    <row r="678" spans="1:30">
      <c r="A678" s="4">
        <v>43766.166666666664</v>
      </c>
      <c r="B678">
        <v>43766</v>
      </c>
      <c r="C678" s="3">
        <v>0.16666666666666666</v>
      </c>
      <c r="D678" s="3">
        <v>4</v>
      </c>
      <c r="E678" s="3">
        <v>28</v>
      </c>
      <c r="F678" s="3">
        <v>0.2</v>
      </c>
      <c r="G678" s="5">
        <v>0.4</v>
      </c>
      <c r="H678" s="3">
        <v>0.60000000000000009</v>
      </c>
      <c r="I678" s="3">
        <v>1.55139</v>
      </c>
      <c r="J678" s="12">
        <f t="shared" si="30"/>
        <v>1.0333333333333334</v>
      </c>
      <c r="K678" s="4">
        <v>43766.166666666664</v>
      </c>
      <c r="L678" s="3">
        <f t="shared" si="31"/>
        <v>28</v>
      </c>
      <c r="M678" s="3">
        <f t="shared" si="32"/>
        <v>4</v>
      </c>
      <c r="N678" s="3">
        <v>57</v>
      </c>
      <c r="O678" s="3">
        <v>57</v>
      </c>
      <c r="P678" s="3">
        <v>57</v>
      </c>
      <c r="Q678" s="3">
        <v>0</v>
      </c>
      <c r="R678" s="3"/>
      <c r="S678" s="3">
        <f>IF(ISBLANK(Table13[[#This Row],[T1]]),0,IF(Table13[[#This Row],[T1]]&gt;0,1,0))</f>
        <v>1</v>
      </c>
      <c r="T678" s="3">
        <f>IF(ISBLANK(Table13[[#This Row],[T2]]),0,IF(Table13[[#This Row],[T2]]&gt;0,1,0))</f>
        <v>0</v>
      </c>
      <c r="U678" s="3">
        <f>IF(ISBLANK(Table13[[#This Row],[T3]]),0,IF(Table13[[#This Row],[T3]]&gt;0,1,0))</f>
        <v>1</v>
      </c>
      <c r="V678" s="3">
        <f>IF(ISBLANK(Table13[[#This Row],[T4]]),0,IF(Table13[[#This Row],[T4]]&gt;0,1,0))</f>
        <v>0</v>
      </c>
      <c r="W678" s="25">
        <v>58</v>
      </c>
      <c r="X678" s="23">
        <v>21</v>
      </c>
      <c r="Y678" s="3">
        <v>0.60000000000000009</v>
      </c>
      <c r="Z678" s="3"/>
      <c r="AB678" s="30">
        <v>648</v>
      </c>
      <c r="AC678" s="30">
        <v>1.5851982134213722</v>
      </c>
      <c r="AD678" s="30">
        <v>-0.98519821342137215</v>
      </c>
    </row>
    <row r="679" spans="1:30">
      <c r="A679" s="4">
        <v>43766.208333333336</v>
      </c>
      <c r="B679">
        <v>43766</v>
      </c>
      <c r="C679" s="3">
        <v>0.20833333333333334</v>
      </c>
      <c r="D679" s="3">
        <v>5</v>
      </c>
      <c r="E679" s="3">
        <v>28</v>
      </c>
      <c r="F679" s="3">
        <v>1.1000000000000001</v>
      </c>
      <c r="G679" s="5">
        <v>0.3</v>
      </c>
      <c r="H679" s="3">
        <v>1.4000000000000001</v>
      </c>
      <c r="I679" s="3">
        <v>1.55139</v>
      </c>
      <c r="J679" s="12">
        <f t="shared" si="30"/>
        <v>1.0250000000000001</v>
      </c>
      <c r="K679" s="4">
        <v>43766.208333333336</v>
      </c>
      <c r="L679" s="3">
        <f t="shared" si="31"/>
        <v>28</v>
      </c>
      <c r="M679" s="3">
        <f t="shared" si="32"/>
        <v>5</v>
      </c>
      <c r="N679" s="3">
        <v>58</v>
      </c>
      <c r="O679" s="3">
        <v>54</v>
      </c>
      <c r="P679" s="3">
        <v>58</v>
      </c>
      <c r="Q679" s="3">
        <v>0</v>
      </c>
      <c r="R679" s="3"/>
      <c r="S679" s="3">
        <f>IF(ISBLANK(Table13[[#This Row],[T1]]),0,IF(Table13[[#This Row],[T1]]&gt;0,1,0))</f>
        <v>1</v>
      </c>
      <c r="T679" s="3">
        <f>IF(ISBLANK(Table13[[#This Row],[T2]]),0,IF(Table13[[#This Row],[T2]]&gt;0,1,0))</f>
        <v>0</v>
      </c>
      <c r="U679" s="3">
        <f>IF(ISBLANK(Table13[[#This Row],[T3]]),0,IF(Table13[[#This Row],[T3]]&gt;0,1,0))</f>
        <v>1</v>
      </c>
      <c r="V679" s="3">
        <f>IF(ISBLANK(Table13[[#This Row],[T4]]),0,IF(Table13[[#This Row],[T4]]&gt;0,1,0))</f>
        <v>0</v>
      </c>
      <c r="W679" s="26">
        <v>56</v>
      </c>
      <c r="X679" s="22">
        <v>21</v>
      </c>
      <c r="Y679" s="3">
        <v>1.4000000000000001</v>
      </c>
      <c r="Z679" s="3"/>
      <c r="AB679" s="30">
        <v>649</v>
      </c>
      <c r="AC679" s="30">
        <v>1.5851982134213722</v>
      </c>
      <c r="AD679" s="30">
        <v>-0.28519821342137219</v>
      </c>
    </row>
    <row r="680" spans="1:30">
      <c r="A680" s="4">
        <v>43766.25</v>
      </c>
      <c r="B680">
        <v>43766</v>
      </c>
      <c r="C680" s="3">
        <v>0.25</v>
      </c>
      <c r="D680" s="3">
        <v>6</v>
      </c>
      <c r="E680" s="3">
        <v>28</v>
      </c>
      <c r="F680" s="3">
        <v>0.3</v>
      </c>
      <c r="G680" s="5">
        <v>0.6</v>
      </c>
      <c r="H680" s="3">
        <v>0.89999999999999991</v>
      </c>
      <c r="I680" s="3">
        <v>1.55139</v>
      </c>
      <c r="J680" s="12">
        <f t="shared" si="30"/>
        <v>1.0250000000000001</v>
      </c>
      <c r="K680" s="4">
        <v>43766.25</v>
      </c>
      <c r="L680" s="3">
        <f t="shared" si="31"/>
        <v>28</v>
      </c>
      <c r="M680" s="3">
        <f t="shared" si="32"/>
        <v>6</v>
      </c>
      <c r="N680" s="3">
        <v>58</v>
      </c>
      <c r="O680" s="3">
        <v>57</v>
      </c>
      <c r="P680" s="3">
        <v>58</v>
      </c>
      <c r="Q680" s="3">
        <v>0</v>
      </c>
      <c r="R680" s="3"/>
      <c r="S680" s="3">
        <f>IF(ISBLANK(Table13[[#This Row],[T1]]),0,IF(Table13[[#This Row],[T1]]&gt;0,1,0))</f>
        <v>1</v>
      </c>
      <c r="T680" s="3">
        <f>IF(ISBLANK(Table13[[#This Row],[T2]]),0,IF(Table13[[#This Row],[T2]]&gt;0,1,0))</f>
        <v>0</v>
      </c>
      <c r="U680" s="3">
        <f>IF(ISBLANK(Table13[[#This Row],[T3]]),0,IF(Table13[[#This Row],[T3]]&gt;0,1,0))</f>
        <v>1</v>
      </c>
      <c r="V680" s="3">
        <f>IF(ISBLANK(Table13[[#This Row],[T4]]),0,IF(Table13[[#This Row],[T4]]&gt;0,1,0))</f>
        <v>0</v>
      </c>
      <c r="W680" s="25">
        <v>58</v>
      </c>
      <c r="X680" s="23">
        <v>21</v>
      </c>
      <c r="Y680" s="3">
        <v>0.89999999999999991</v>
      </c>
      <c r="Z680" s="3"/>
      <c r="AB680" s="30">
        <v>650</v>
      </c>
      <c r="AC680" s="30">
        <v>1.5638733412828487</v>
      </c>
      <c r="AD680" s="30">
        <v>-0.86387334128284876</v>
      </c>
    </row>
    <row r="681" spans="1:30">
      <c r="A681" s="4">
        <v>43766.291666666664</v>
      </c>
      <c r="B681">
        <v>43766</v>
      </c>
      <c r="C681" s="3">
        <v>0.29166666666666669</v>
      </c>
      <c r="D681" s="3">
        <v>7</v>
      </c>
      <c r="E681" s="3">
        <v>28</v>
      </c>
      <c r="F681" s="3">
        <v>2.7</v>
      </c>
      <c r="G681" s="5">
        <v>1.1000000000000001</v>
      </c>
      <c r="H681" s="3">
        <v>3.8000000000000003</v>
      </c>
      <c r="I681" s="3">
        <v>1.55139</v>
      </c>
      <c r="J681" s="12">
        <f t="shared" si="30"/>
        <v>1.05</v>
      </c>
      <c r="K681" s="4">
        <v>43766.291666666664</v>
      </c>
      <c r="L681" s="3">
        <f t="shared" si="31"/>
        <v>28</v>
      </c>
      <c r="M681" s="3">
        <f t="shared" si="32"/>
        <v>7</v>
      </c>
      <c r="N681" s="3">
        <v>58</v>
      </c>
      <c r="O681" s="3">
        <v>58</v>
      </c>
      <c r="P681" s="3">
        <v>31</v>
      </c>
      <c r="Q681" s="3">
        <v>0</v>
      </c>
      <c r="R681" s="3"/>
      <c r="S681" s="3">
        <f>IF(ISBLANK(Table13[[#This Row],[T1]]),0,IF(Table13[[#This Row],[T1]]&gt;0,1,0))</f>
        <v>0</v>
      </c>
      <c r="T681" s="3">
        <f>IF(ISBLANK(Table13[[#This Row],[T2]]),0,IF(Table13[[#This Row],[T2]]&gt;0,1,0))</f>
        <v>0</v>
      </c>
      <c r="U681" s="3">
        <f>IF(ISBLANK(Table13[[#This Row],[T3]]),0,IF(Table13[[#This Row],[T3]]&gt;0,1,0))</f>
        <v>1</v>
      </c>
      <c r="V681" s="3">
        <f>IF(ISBLANK(Table13[[#This Row],[T4]]),0,IF(Table13[[#This Row],[T4]]&gt;0,1,0))</f>
        <v>0</v>
      </c>
      <c r="W681" s="26">
        <v>58</v>
      </c>
      <c r="X681" s="22">
        <v>21</v>
      </c>
      <c r="Y681" s="3">
        <v>3.8000000000000003</v>
      </c>
      <c r="Z681" s="3"/>
      <c r="AB681" s="30">
        <v>651</v>
      </c>
      <c r="AC681" s="30">
        <v>1.63719093556113</v>
      </c>
      <c r="AD681" s="30">
        <v>-1.2371909355611299</v>
      </c>
    </row>
    <row r="682" spans="1:30">
      <c r="A682" s="4">
        <v>43766.333333333336</v>
      </c>
      <c r="B682">
        <v>43766</v>
      </c>
      <c r="C682" s="3">
        <v>0.33333333333333331</v>
      </c>
      <c r="D682" s="3">
        <v>8</v>
      </c>
      <c r="E682" s="3">
        <v>28</v>
      </c>
      <c r="F682" s="3">
        <v>2.1</v>
      </c>
      <c r="G682" s="5">
        <v>0.4</v>
      </c>
      <c r="H682" s="3">
        <v>2.5</v>
      </c>
      <c r="I682" s="3">
        <v>1.55139</v>
      </c>
      <c r="J682" s="12">
        <f t="shared" si="30"/>
        <v>1.0624999999999998</v>
      </c>
      <c r="K682" s="4">
        <v>43766.333333333336</v>
      </c>
      <c r="L682" s="3">
        <f t="shared" si="31"/>
        <v>28</v>
      </c>
      <c r="M682" s="3">
        <f t="shared" si="32"/>
        <v>8</v>
      </c>
      <c r="N682" s="3">
        <v>0</v>
      </c>
      <c r="O682" s="3">
        <v>21</v>
      </c>
      <c r="P682" s="3">
        <v>0</v>
      </c>
      <c r="Q682" s="3">
        <v>0</v>
      </c>
      <c r="R682" s="3"/>
      <c r="S682" s="3">
        <f>IF(ISBLANK(Table13[[#This Row],[T1]]),0,IF(Table13[[#This Row],[T1]]&gt;0,1,0))</f>
        <v>0</v>
      </c>
      <c r="T682" s="3">
        <f>IF(ISBLANK(Table13[[#This Row],[T2]]),0,IF(Table13[[#This Row],[T2]]&gt;0,1,0))</f>
        <v>0</v>
      </c>
      <c r="U682" s="3">
        <f>IF(ISBLANK(Table13[[#This Row],[T3]]),0,IF(Table13[[#This Row],[T3]]&gt;0,1,0))</f>
        <v>1</v>
      </c>
      <c r="V682" s="3">
        <f>IF(ISBLANK(Table13[[#This Row],[T4]]),0,IF(Table13[[#This Row],[T4]]&gt;0,1,0))</f>
        <v>0</v>
      </c>
      <c r="W682" s="25">
        <v>60</v>
      </c>
      <c r="X682" s="23">
        <v>21</v>
      </c>
      <c r="Y682" s="3">
        <v>2.5</v>
      </c>
      <c r="Z682" s="3"/>
      <c r="AB682" s="30">
        <v>652</v>
      </c>
      <c r="AC682" s="30">
        <v>1.63719093556113</v>
      </c>
      <c r="AD682" s="30">
        <v>-1.2371909355611299</v>
      </c>
    </row>
    <row r="683" spans="1:30">
      <c r="A683" s="4">
        <v>43766.375</v>
      </c>
      <c r="B683">
        <v>43766</v>
      </c>
      <c r="C683" s="3">
        <v>0.375</v>
      </c>
      <c r="D683" s="3">
        <v>9</v>
      </c>
      <c r="E683" s="3">
        <v>28</v>
      </c>
      <c r="F683" s="3">
        <v>0.1</v>
      </c>
      <c r="G683" s="5">
        <v>0.2</v>
      </c>
      <c r="H683" s="3">
        <v>0.30000000000000004</v>
      </c>
      <c r="I683" s="3">
        <v>1.55139</v>
      </c>
      <c r="J683" s="12">
        <f t="shared" si="30"/>
        <v>0.98333333333333339</v>
      </c>
      <c r="K683" s="4">
        <v>43766.374999652777</v>
      </c>
      <c r="L683" s="3">
        <f t="shared" si="31"/>
        <v>28</v>
      </c>
      <c r="M683" s="3">
        <f t="shared" si="32"/>
        <v>9</v>
      </c>
      <c r="N683" s="3"/>
      <c r="O683" s="3"/>
      <c r="P683" s="3"/>
      <c r="Q683" s="3"/>
      <c r="R683" s="3"/>
      <c r="S683" s="3">
        <f>IF(ISBLANK(Table13[[#This Row],[T1]]),0,IF(Table13[[#This Row],[T1]]&gt;0,1,0))</f>
        <v>0</v>
      </c>
      <c r="T683" s="3">
        <f>IF(ISBLANK(Table13[[#This Row],[T2]]),0,IF(Table13[[#This Row],[T2]]&gt;0,1,0))</f>
        <v>0</v>
      </c>
      <c r="U683" s="3">
        <f>IF(ISBLANK(Table13[[#This Row],[T3]]),0,IF(Table13[[#This Row],[T3]]&gt;0,1,0))</f>
        <v>0</v>
      </c>
      <c r="V683" s="3">
        <f>IF(ISBLANK(Table13[[#This Row],[T4]]),0,IF(Table13[[#This Row],[T4]]&gt;0,1,0))</f>
        <v>0</v>
      </c>
      <c r="W683" s="26">
        <v>60</v>
      </c>
      <c r="X683" s="22">
        <v>21</v>
      </c>
      <c r="Y683" s="3">
        <v>0.30000000000000004</v>
      </c>
      <c r="Z683" s="3"/>
      <c r="AB683" s="30">
        <v>653</v>
      </c>
      <c r="AC683" s="30">
        <v>1.6534591583480183</v>
      </c>
      <c r="AD683" s="30">
        <v>-1.2534591583480181</v>
      </c>
    </row>
    <row r="684" spans="1:30">
      <c r="A684" s="4">
        <v>43766.416666666664</v>
      </c>
      <c r="B684">
        <v>43766</v>
      </c>
      <c r="C684" s="3">
        <v>0.41666666666666669</v>
      </c>
      <c r="D684" s="3">
        <v>10</v>
      </c>
      <c r="E684" s="3">
        <v>28</v>
      </c>
      <c r="F684" s="3">
        <v>0.1</v>
      </c>
      <c r="G684" s="5">
        <v>0.2</v>
      </c>
      <c r="H684" s="3">
        <v>0.30000000000000004</v>
      </c>
      <c r="I684" s="3">
        <v>1.55139</v>
      </c>
      <c r="J684" s="12">
        <f t="shared" si="30"/>
        <v>0.98750000000000016</v>
      </c>
      <c r="K684" s="4">
        <v>43766.416666261575</v>
      </c>
      <c r="L684" s="3">
        <f t="shared" si="31"/>
        <v>28</v>
      </c>
      <c r="M684" s="3">
        <f t="shared" si="32"/>
        <v>10</v>
      </c>
      <c r="N684" s="3"/>
      <c r="O684" s="3"/>
      <c r="P684" s="3"/>
      <c r="Q684" s="3"/>
      <c r="R684" s="3"/>
      <c r="S684" s="3">
        <f>IF(ISBLANK(Table13[[#This Row],[T1]]),0,IF(Table13[[#This Row],[T1]]&gt;0,1,0))</f>
        <v>0</v>
      </c>
      <c r="T684" s="3">
        <f>IF(ISBLANK(Table13[[#This Row],[T2]]),0,IF(Table13[[#This Row],[T2]]&gt;0,1,0))</f>
        <v>0</v>
      </c>
      <c r="U684" s="3">
        <f>IF(ISBLANK(Table13[[#This Row],[T3]]),0,IF(Table13[[#This Row],[T3]]&gt;0,1,0))</f>
        <v>0</v>
      </c>
      <c r="V684" s="3">
        <f>IF(ISBLANK(Table13[[#This Row],[T4]]),0,IF(Table13[[#This Row],[T4]]&gt;0,1,0))</f>
        <v>0</v>
      </c>
      <c r="W684" s="25">
        <v>64</v>
      </c>
      <c r="X684" s="23">
        <v>21</v>
      </c>
      <c r="Y684" s="3">
        <v>0.30000000000000004</v>
      </c>
      <c r="Z684" s="3"/>
      <c r="AB684" s="30">
        <v>654</v>
      </c>
      <c r="AC684" s="30">
        <v>1.6052036273533445</v>
      </c>
      <c r="AD684" s="30">
        <v>-1.0052036273533445</v>
      </c>
    </row>
    <row r="685" spans="1:30">
      <c r="A685" s="4">
        <v>43766.458333333336</v>
      </c>
      <c r="B685">
        <v>43766</v>
      </c>
      <c r="C685" s="3">
        <v>0.45833333333333331</v>
      </c>
      <c r="D685" s="3">
        <v>11</v>
      </c>
      <c r="E685" s="3">
        <v>28</v>
      </c>
      <c r="F685" s="3">
        <v>0.2</v>
      </c>
      <c r="G685" s="5">
        <v>0.1</v>
      </c>
      <c r="H685" s="3">
        <v>0.30000000000000004</v>
      </c>
      <c r="I685" s="3">
        <v>1.55139</v>
      </c>
      <c r="J685" s="12">
        <f t="shared" si="30"/>
        <v>0.99166666666666659</v>
      </c>
      <c r="K685" s="4">
        <v>43766.458332870374</v>
      </c>
      <c r="L685" s="3">
        <f t="shared" si="31"/>
        <v>28</v>
      </c>
      <c r="M685" s="3">
        <f t="shared" si="32"/>
        <v>11</v>
      </c>
      <c r="N685" s="3"/>
      <c r="O685" s="3"/>
      <c r="P685" s="3"/>
      <c r="Q685" s="3"/>
      <c r="R685" s="3"/>
      <c r="S685" s="3">
        <f>IF(ISBLANK(Table13[[#This Row],[T1]]),0,IF(Table13[[#This Row],[T1]]&gt;0,1,0))</f>
        <v>0</v>
      </c>
      <c r="T685" s="3">
        <f>IF(ISBLANK(Table13[[#This Row],[T2]]),0,IF(Table13[[#This Row],[T2]]&gt;0,1,0))</f>
        <v>0</v>
      </c>
      <c r="U685" s="3">
        <f>IF(ISBLANK(Table13[[#This Row],[T3]]),0,IF(Table13[[#This Row],[T3]]&gt;0,1,0))</f>
        <v>0</v>
      </c>
      <c r="V685" s="3">
        <f>IF(ISBLANK(Table13[[#This Row],[T4]]),0,IF(Table13[[#This Row],[T4]]&gt;0,1,0))</f>
        <v>0</v>
      </c>
      <c r="W685" s="26">
        <v>65</v>
      </c>
      <c r="X685" s="22">
        <v>21</v>
      </c>
      <c r="Y685" s="3">
        <v>0.30000000000000004</v>
      </c>
      <c r="Z685" s="3"/>
      <c r="AB685" s="30">
        <v>655</v>
      </c>
      <c r="AC685" s="30">
        <v>1.573216319145559</v>
      </c>
      <c r="AD685" s="30">
        <v>-1.1732163191455589</v>
      </c>
    </row>
    <row r="686" spans="1:30">
      <c r="A686" s="4">
        <v>43766.5</v>
      </c>
      <c r="B686">
        <v>43766</v>
      </c>
      <c r="C686" s="3">
        <v>0.5</v>
      </c>
      <c r="D686" s="3">
        <v>12</v>
      </c>
      <c r="E686" s="3">
        <v>28</v>
      </c>
      <c r="F686" s="3">
        <v>0.2</v>
      </c>
      <c r="G686" s="5">
        <v>0.1</v>
      </c>
      <c r="H686" s="3">
        <v>0.30000000000000004</v>
      </c>
      <c r="I686" s="3">
        <v>1.55139</v>
      </c>
      <c r="J686" s="12">
        <f t="shared" si="30"/>
        <v>0.99583333333333324</v>
      </c>
      <c r="K686" s="4">
        <v>43766.499999479165</v>
      </c>
      <c r="L686" s="3">
        <f t="shared" si="31"/>
        <v>28</v>
      </c>
      <c r="M686" s="3">
        <f t="shared" si="32"/>
        <v>12</v>
      </c>
      <c r="N686" s="3"/>
      <c r="O686" s="3"/>
      <c r="P686" s="3"/>
      <c r="Q686" s="3"/>
      <c r="R686" s="3"/>
      <c r="S686" s="3">
        <f>IF(ISBLANK(Table13[[#This Row],[T1]]),0,IF(Table13[[#This Row],[T1]]&gt;0,1,0))</f>
        <v>0</v>
      </c>
      <c r="T686" s="3">
        <f>IF(ISBLANK(Table13[[#This Row],[T2]]),0,IF(Table13[[#This Row],[T2]]&gt;0,1,0))</f>
        <v>0</v>
      </c>
      <c r="U686" s="3">
        <f>IF(ISBLANK(Table13[[#This Row],[T3]]),0,IF(Table13[[#This Row],[T3]]&gt;0,1,0))</f>
        <v>0</v>
      </c>
      <c r="V686" s="3">
        <f>IF(ISBLANK(Table13[[#This Row],[T4]]),0,IF(Table13[[#This Row],[T4]]&gt;0,1,0))</f>
        <v>0</v>
      </c>
      <c r="W686" s="25">
        <v>67</v>
      </c>
      <c r="X686" s="23">
        <v>21</v>
      </c>
      <c r="Y686" s="3">
        <v>0.30000000000000004</v>
      </c>
      <c r="Z686" s="3"/>
      <c r="AB686" s="30">
        <v>656</v>
      </c>
      <c r="AC686" s="30">
        <v>1.4998987248672777</v>
      </c>
      <c r="AD686" s="30">
        <v>-0.99989872486727771</v>
      </c>
    </row>
    <row r="687" spans="1:30">
      <c r="A687" s="4">
        <v>43766.541666666664</v>
      </c>
      <c r="B687">
        <v>43766</v>
      </c>
      <c r="C687" s="3">
        <v>0.54166666666666663</v>
      </c>
      <c r="D687" s="3">
        <v>13</v>
      </c>
      <c r="E687" s="3">
        <v>28</v>
      </c>
      <c r="F687" s="3">
        <v>0.2</v>
      </c>
      <c r="G687" s="5">
        <v>0.1</v>
      </c>
      <c r="H687" s="3">
        <v>0.30000000000000004</v>
      </c>
      <c r="I687" s="3">
        <v>1.55139</v>
      </c>
      <c r="J687" s="12">
        <f t="shared" si="30"/>
        <v>0.99999999999999967</v>
      </c>
      <c r="K687" s="4">
        <v>43766.541666087964</v>
      </c>
      <c r="L687" s="3">
        <f t="shared" si="31"/>
        <v>28</v>
      </c>
      <c r="M687" s="3">
        <f t="shared" si="32"/>
        <v>13</v>
      </c>
      <c r="N687" s="3"/>
      <c r="O687" s="3"/>
      <c r="P687" s="3"/>
      <c r="Q687" s="3"/>
      <c r="R687" s="3"/>
      <c r="S687" s="3">
        <f>IF(ISBLANK(Table13[[#This Row],[T1]]),0,IF(Table13[[#This Row],[T1]]&gt;0,1,0))</f>
        <v>0</v>
      </c>
      <c r="T687" s="3">
        <f>IF(ISBLANK(Table13[[#This Row],[T2]]),0,IF(Table13[[#This Row],[T2]]&gt;0,1,0))</f>
        <v>0</v>
      </c>
      <c r="U687" s="3">
        <f>IF(ISBLANK(Table13[[#This Row],[T3]]),0,IF(Table13[[#This Row],[T3]]&gt;0,1,0))</f>
        <v>0</v>
      </c>
      <c r="V687" s="3">
        <f>IF(ISBLANK(Table13[[#This Row],[T4]]),0,IF(Table13[[#This Row],[T4]]&gt;0,1,0))</f>
        <v>0</v>
      </c>
      <c r="W687" s="26">
        <v>68</v>
      </c>
      <c r="X687" s="22">
        <v>21</v>
      </c>
      <c r="Y687" s="3">
        <v>0.30000000000000004</v>
      </c>
      <c r="Z687" s="3"/>
      <c r="AB687" s="30">
        <v>657</v>
      </c>
      <c r="AC687" s="30">
        <v>1.5625538830762975</v>
      </c>
      <c r="AD687" s="30">
        <v>0.33744611692370263</v>
      </c>
    </row>
    <row r="688" spans="1:30">
      <c r="A688" s="4">
        <v>43766.583333333336</v>
      </c>
      <c r="B688">
        <v>43766</v>
      </c>
      <c r="C688" s="3">
        <v>0.58333333333333337</v>
      </c>
      <c r="D688" s="3">
        <v>14</v>
      </c>
      <c r="E688" s="3">
        <v>28</v>
      </c>
      <c r="F688" s="3">
        <v>0.4</v>
      </c>
      <c r="G688" s="5">
        <v>0.3</v>
      </c>
      <c r="H688" s="3">
        <v>0.7</v>
      </c>
      <c r="I688" s="3">
        <v>1.55139</v>
      </c>
      <c r="J688" s="12">
        <f t="shared" si="30"/>
        <v>1.0041666666666664</v>
      </c>
      <c r="K688" s="4">
        <v>43766.583332696762</v>
      </c>
      <c r="L688" s="3">
        <f t="shared" si="31"/>
        <v>28</v>
      </c>
      <c r="M688" s="3">
        <f t="shared" si="32"/>
        <v>14</v>
      </c>
      <c r="N688" s="3"/>
      <c r="O688" s="3"/>
      <c r="P688" s="3"/>
      <c r="Q688" s="3"/>
      <c r="R688" s="3"/>
      <c r="S688" s="3">
        <f>IF(ISBLANK(Table13[[#This Row],[T1]]),0,IF(Table13[[#This Row],[T1]]&gt;0,1,0))</f>
        <v>0</v>
      </c>
      <c r="T688" s="3">
        <f>IF(ISBLANK(Table13[[#This Row],[T2]]),0,IF(Table13[[#This Row],[T2]]&gt;0,1,0))</f>
        <v>0</v>
      </c>
      <c r="U688" s="3">
        <f>IF(ISBLANK(Table13[[#This Row],[T3]]),0,IF(Table13[[#This Row],[T3]]&gt;0,1,0))</f>
        <v>0</v>
      </c>
      <c r="V688" s="3">
        <f>IF(ISBLANK(Table13[[#This Row],[T4]]),0,IF(Table13[[#This Row],[T4]]&gt;0,1,0))</f>
        <v>0</v>
      </c>
      <c r="W688" s="25">
        <v>69</v>
      </c>
      <c r="X688" s="23">
        <v>17</v>
      </c>
      <c r="Y688" s="3">
        <v>0.7</v>
      </c>
      <c r="Z688" s="3"/>
      <c r="AB688" s="30">
        <v>658</v>
      </c>
      <c r="AC688" s="30">
        <v>1.3749964024373285</v>
      </c>
      <c r="AD688" s="30">
        <v>-0.47499640243732844</v>
      </c>
    </row>
    <row r="689" spans="1:30">
      <c r="A689" s="4">
        <v>43766.625</v>
      </c>
      <c r="B689">
        <v>43766</v>
      </c>
      <c r="C689" s="3">
        <v>0.625</v>
      </c>
      <c r="D689" s="3">
        <v>15</v>
      </c>
      <c r="E689" s="3">
        <v>28</v>
      </c>
      <c r="F689" s="3">
        <v>0.2</v>
      </c>
      <c r="G689" s="5">
        <v>0.4</v>
      </c>
      <c r="H689" s="3">
        <v>0.60000000000000009</v>
      </c>
      <c r="I689" s="3">
        <v>1.55139</v>
      </c>
      <c r="J689" s="12">
        <f t="shared" si="30"/>
        <v>1.0291666666666663</v>
      </c>
      <c r="K689" s="4">
        <v>43766.624999305554</v>
      </c>
      <c r="L689" s="3">
        <f t="shared" si="31"/>
        <v>28</v>
      </c>
      <c r="M689" s="3">
        <f t="shared" si="32"/>
        <v>15</v>
      </c>
      <c r="N689" s="3"/>
      <c r="O689" s="3"/>
      <c r="P689" s="3"/>
      <c r="Q689" s="3"/>
      <c r="R689" s="3"/>
      <c r="S689" s="3">
        <f>IF(ISBLANK(Table13[[#This Row],[T1]]),0,IF(Table13[[#This Row],[T1]]&gt;0,1,0))</f>
        <v>0</v>
      </c>
      <c r="T689" s="3">
        <f>IF(ISBLANK(Table13[[#This Row],[T2]]),0,IF(Table13[[#This Row],[T2]]&gt;0,1,0))</f>
        <v>0</v>
      </c>
      <c r="U689" s="3">
        <f>IF(ISBLANK(Table13[[#This Row],[T3]]),0,IF(Table13[[#This Row],[T3]]&gt;0,1,0))</f>
        <v>0</v>
      </c>
      <c r="V689" s="3">
        <f>IF(ISBLANK(Table13[[#This Row],[T4]]),0,IF(Table13[[#This Row],[T4]]&gt;0,1,0))</f>
        <v>0</v>
      </c>
      <c r="W689" s="26">
        <v>67</v>
      </c>
      <c r="X689" s="22">
        <v>17</v>
      </c>
      <c r="Y689" s="3">
        <v>0.60000000000000009</v>
      </c>
      <c r="Z689" s="3"/>
      <c r="AB689" s="30">
        <v>659</v>
      </c>
      <c r="AC689" s="30">
        <v>1.4125894973627404</v>
      </c>
      <c r="AD689" s="30">
        <v>1.8874105026372594</v>
      </c>
    </row>
    <row r="690" spans="1:30">
      <c r="A690" s="4">
        <v>43766.666666666664</v>
      </c>
      <c r="B690">
        <v>43766</v>
      </c>
      <c r="C690" s="3">
        <v>0.66666666666666663</v>
      </c>
      <c r="D690" s="3">
        <v>16</v>
      </c>
      <c r="E690" s="3">
        <v>28</v>
      </c>
      <c r="F690" s="3">
        <v>1.1000000000000001</v>
      </c>
      <c r="G690" s="5">
        <v>0.8</v>
      </c>
      <c r="H690" s="3">
        <v>1.9000000000000001</v>
      </c>
      <c r="I690" s="3">
        <v>1.55139</v>
      </c>
      <c r="J690" s="12">
        <f t="shared" si="30"/>
        <v>1.0208333333333333</v>
      </c>
      <c r="K690" s="4">
        <v>43766.666665914352</v>
      </c>
      <c r="L690" s="3">
        <f t="shared" si="31"/>
        <v>28</v>
      </c>
      <c r="M690" s="3">
        <f t="shared" si="32"/>
        <v>16</v>
      </c>
      <c r="N690" s="3"/>
      <c r="O690" s="3"/>
      <c r="P690" s="3"/>
      <c r="Q690" s="3"/>
      <c r="R690" s="3"/>
      <c r="S690" s="3">
        <f>IF(ISBLANK(Table13[[#This Row],[T1]]),0,IF(Table13[[#This Row],[T1]]&gt;0,1,0))</f>
        <v>0</v>
      </c>
      <c r="T690" s="3">
        <f>IF(ISBLANK(Table13[[#This Row],[T2]]),0,IF(Table13[[#This Row],[T2]]&gt;0,1,0))</f>
        <v>0</v>
      </c>
      <c r="U690" s="3">
        <f>IF(ISBLANK(Table13[[#This Row],[T3]]),0,IF(Table13[[#This Row],[T3]]&gt;0,1,0))</f>
        <v>0</v>
      </c>
      <c r="V690" s="3">
        <f>IF(ISBLANK(Table13[[#This Row],[T4]]),0,IF(Table13[[#This Row],[T4]]&gt;0,1,0))</f>
        <v>0</v>
      </c>
      <c r="W690" s="25">
        <v>65</v>
      </c>
      <c r="X690" s="23">
        <v>11</v>
      </c>
      <c r="Y690" s="3">
        <v>1.9000000000000001</v>
      </c>
      <c r="Z690" s="3"/>
      <c r="AB690" s="30">
        <v>660</v>
      </c>
      <c r="AC690" s="30">
        <v>1.2464980322401957</v>
      </c>
      <c r="AD690" s="30">
        <v>1.0535019677598041</v>
      </c>
    </row>
    <row r="691" spans="1:30">
      <c r="A691" s="4">
        <v>43766.708333333336</v>
      </c>
      <c r="B691">
        <v>43766</v>
      </c>
      <c r="C691" s="3">
        <v>0.70833333333333337</v>
      </c>
      <c r="D691" s="3">
        <v>17</v>
      </c>
      <c r="E691" s="3">
        <v>28</v>
      </c>
      <c r="F691" s="3">
        <v>0.4</v>
      </c>
      <c r="G691" s="5">
        <v>0.4</v>
      </c>
      <c r="H691" s="3">
        <v>0.8</v>
      </c>
      <c r="I691" s="3">
        <v>1.55139</v>
      </c>
      <c r="J691" s="12">
        <f t="shared" si="30"/>
        <v>0.97499999999999964</v>
      </c>
      <c r="K691" s="4">
        <v>43766.708332523151</v>
      </c>
      <c r="L691" s="3">
        <f t="shared" si="31"/>
        <v>28</v>
      </c>
      <c r="M691" s="3">
        <f t="shared" si="32"/>
        <v>17</v>
      </c>
      <c r="N691" s="3"/>
      <c r="O691" s="3"/>
      <c r="P691" s="3"/>
      <c r="Q691" s="3"/>
      <c r="R691" s="3"/>
      <c r="S691" s="3">
        <f>IF(ISBLANK(Table13[[#This Row],[T1]]),0,IF(Table13[[#This Row],[T1]]&gt;0,1,0))</f>
        <v>0</v>
      </c>
      <c r="T691" s="3">
        <f>IF(ISBLANK(Table13[[#This Row],[T2]]),0,IF(Table13[[#This Row],[T2]]&gt;0,1,0))</f>
        <v>0</v>
      </c>
      <c r="U691" s="3">
        <f>IF(ISBLANK(Table13[[#This Row],[T3]]),0,IF(Table13[[#This Row],[T3]]&gt;0,1,0))</f>
        <v>1</v>
      </c>
      <c r="V691" s="3">
        <f>IF(ISBLANK(Table13[[#This Row],[T4]]),0,IF(Table13[[#This Row],[T4]]&gt;0,1,0))</f>
        <v>0</v>
      </c>
      <c r="W691" s="26">
        <v>62</v>
      </c>
      <c r="X691" s="22">
        <v>11</v>
      </c>
      <c r="Y691" s="3">
        <v>0.8</v>
      </c>
      <c r="Z691" s="3"/>
      <c r="AB691" s="30">
        <v>661</v>
      </c>
      <c r="AC691" s="30">
        <v>1.1499869702508483</v>
      </c>
      <c r="AD691" s="30">
        <v>-0.34998697025084824</v>
      </c>
    </row>
    <row r="692" spans="1:30">
      <c r="A692" s="4">
        <v>43766.75</v>
      </c>
      <c r="B692">
        <v>43766</v>
      </c>
      <c r="C692" s="3">
        <v>0.75</v>
      </c>
      <c r="D692" s="3">
        <v>18</v>
      </c>
      <c r="E692" s="3">
        <v>28</v>
      </c>
      <c r="F692" s="3">
        <v>0.4</v>
      </c>
      <c r="G692" s="5">
        <v>0.4</v>
      </c>
      <c r="H692" s="3">
        <v>0.8</v>
      </c>
      <c r="I692" s="3">
        <v>1.55139</v>
      </c>
      <c r="J692" s="12">
        <f t="shared" si="30"/>
        <v>0.97499999999999976</v>
      </c>
      <c r="K692" s="4">
        <v>43766.75</v>
      </c>
      <c r="L692" s="3">
        <f t="shared" si="31"/>
        <v>28</v>
      </c>
      <c r="M692" s="3">
        <f t="shared" si="32"/>
        <v>18</v>
      </c>
      <c r="N692" s="3">
        <v>0</v>
      </c>
      <c r="O692" s="3">
        <v>0</v>
      </c>
      <c r="P692" s="3">
        <v>55</v>
      </c>
      <c r="Q692" s="3">
        <v>0</v>
      </c>
      <c r="R692" s="3"/>
      <c r="S692" s="3">
        <f>IF(ISBLANK(Table13[[#This Row],[T1]]),0,IF(Table13[[#This Row],[T1]]&gt;0,1,0))</f>
        <v>1</v>
      </c>
      <c r="T692" s="3">
        <f>IF(ISBLANK(Table13[[#This Row],[T2]]),0,IF(Table13[[#This Row],[T2]]&gt;0,1,0))</f>
        <v>0</v>
      </c>
      <c r="U692" s="3">
        <f>IF(ISBLANK(Table13[[#This Row],[T3]]),0,IF(Table13[[#This Row],[T3]]&gt;0,1,0))</f>
        <v>1</v>
      </c>
      <c r="V692" s="3">
        <f>IF(ISBLANK(Table13[[#This Row],[T4]]),0,IF(Table13[[#This Row],[T4]]&gt;0,1,0))</f>
        <v>0</v>
      </c>
      <c r="W692" s="25">
        <v>61</v>
      </c>
      <c r="X692" s="23">
        <v>11</v>
      </c>
      <c r="Y692" s="3">
        <v>0.8</v>
      </c>
      <c r="Z692" s="3"/>
      <c r="AB692" s="30">
        <v>662</v>
      </c>
      <c r="AC692" s="30">
        <v>1.1499869702508483</v>
      </c>
      <c r="AD692" s="30">
        <v>-4.9986970250848195E-2</v>
      </c>
    </row>
    <row r="693" spans="1:30">
      <c r="A693" s="4">
        <v>43766.791666666664</v>
      </c>
      <c r="B693">
        <v>43766</v>
      </c>
      <c r="C693" s="3">
        <v>0.79166666666666663</v>
      </c>
      <c r="D693" s="3">
        <v>19</v>
      </c>
      <c r="E693" s="3">
        <v>28</v>
      </c>
      <c r="F693" s="3">
        <v>0.3</v>
      </c>
      <c r="G693" s="5">
        <v>0.6</v>
      </c>
      <c r="H693" s="3">
        <v>0.89999999999999991</v>
      </c>
      <c r="I693" s="3">
        <v>1.55139</v>
      </c>
      <c r="J693" s="12">
        <f t="shared" si="30"/>
        <v>0.98333333333333328</v>
      </c>
      <c r="K693" s="4">
        <v>43766.791666666664</v>
      </c>
      <c r="L693" s="3">
        <f t="shared" si="31"/>
        <v>28</v>
      </c>
      <c r="M693" s="3">
        <f t="shared" si="32"/>
        <v>19</v>
      </c>
      <c r="N693" s="3">
        <v>0</v>
      </c>
      <c r="O693" s="3">
        <v>0</v>
      </c>
      <c r="P693" s="3">
        <v>57</v>
      </c>
      <c r="Q693" s="3">
        <v>0</v>
      </c>
      <c r="R693" s="3"/>
      <c r="S693" s="3">
        <f>IF(ISBLANK(Table13[[#This Row],[T1]]),0,IF(Table13[[#This Row],[T1]]&gt;0,1,0))</f>
        <v>1</v>
      </c>
      <c r="T693" s="3">
        <f>IF(ISBLANK(Table13[[#This Row],[T2]]),0,IF(Table13[[#This Row],[T2]]&gt;0,1,0))</f>
        <v>0</v>
      </c>
      <c r="U693" s="3">
        <f>IF(ISBLANK(Table13[[#This Row],[T3]]),0,IF(Table13[[#This Row],[T3]]&gt;0,1,0))</f>
        <v>1</v>
      </c>
      <c r="V693" s="3">
        <f>IF(ISBLANK(Table13[[#This Row],[T4]]),0,IF(Table13[[#This Row],[T4]]&gt;0,1,0))</f>
        <v>0</v>
      </c>
      <c r="W693" s="26">
        <v>58</v>
      </c>
      <c r="X693" s="22">
        <v>11</v>
      </c>
      <c r="Y693" s="3">
        <v>0.89999999999999991</v>
      </c>
      <c r="Z693" s="3"/>
      <c r="AB693" s="30">
        <v>663</v>
      </c>
      <c r="AC693" s="30">
        <v>1.1286620981123245</v>
      </c>
      <c r="AD693" s="30">
        <v>-0.22866209811232452</v>
      </c>
    </row>
    <row r="694" spans="1:30">
      <c r="A694" s="4">
        <v>43766.833333333336</v>
      </c>
      <c r="B694">
        <v>43766</v>
      </c>
      <c r="C694" s="3">
        <v>0.83333333333333337</v>
      </c>
      <c r="D694" s="3">
        <v>20</v>
      </c>
      <c r="E694" s="3">
        <v>28</v>
      </c>
      <c r="F694" s="3">
        <v>0.4</v>
      </c>
      <c r="G694" s="5">
        <v>0.7</v>
      </c>
      <c r="H694" s="3">
        <v>1.1000000000000001</v>
      </c>
      <c r="I694" s="3">
        <v>1.55139</v>
      </c>
      <c r="J694" s="12">
        <f t="shared" si="30"/>
        <v>0.9624999999999998</v>
      </c>
      <c r="K694" s="4">
        <v>43766.833333333336</v>
      </c>
      <c r="L694" s="3">
        <f t="shared" si="31"/>
        <v>28</v>
      </c>
      <c r="M694" s="3">
        <f t="shared" si="32"/>
        <v>20</v>
      </c>
      <c r="N694" s="3">
        <v>0</v>
      </c>
      <c r="O694" s="3">
        <v>20</v>
      </c>
      <c r="P694" s="3">
        <v>58</v>
      </c>
      <c r="Q694" s="3">
        <v>0</v>
      </c>
      <c r="R694" s="3"/>
      <c r="S694" s="3">
        <f>IF(ISBLANK(Table13[[#This Row],[T1]]),0,IF(Table13[[#This Row],[T1]]&gt;0,1,0))</f>
        <v>1</v>
      </c>
      <c r="T694" s="3">
        <f>IF(ISBLANK(Table13[[#This Row],[T2]]),0,IF(Table13[[#This Row],[T2]]&gt;0,1,0))</f>
        <v>0</v>
      </c>
      <c r="U694" s="3">
        <f>IF(ISBLANK(Table13[[#This Row],[T3]]),0,IF(Table13[[#This Row],[T3]]&gt;0,1,0))</f>
        <v>1</v>
      </c>
      <c r="V694" s="3">
        <f>IF(ISBLANK(Table13[[#This Row],[T4]]),0,IF(Table13[[#This Row],[T4]]&gt;0,1,0))</f>
        <v>0</v>
      </c>
      <c r="W694" s="25">
        <v>60</v>
      </c>
      <c r="X694" s="23">
        <v>11</v>
      </c>
      <c r="Y694" s="3">
        <v>1.1000000000000001</v>
      </c>
      <c r="Z694" s="3"/>
      <c r="AB694" s="30">
        <v>664</v>
      </c>
      <c r="AC694" s="30">
        <v>1.16064940632011</v>
      </c>
      <c r="AD694" s="30">
        <v>1.5393505936798901</v>
      </c>
    </row>
    <row r="695" spans="1:30">
      <c r="A695" s="4">
        <v>43766.875</v>
      </c>
      <c r="B695">
        <v>43766</v>
      </c>
      <c r="C695" s="3">
        <v>0.875</v>
      </c>
      <c r="D695" s="3">
        <v>21</v>
      </c>
      <c r="E695" s="3">
        <v>28</v>
      </c>
      <c r="F695" s="3">
        <v>0.5</v>
      </c>
      <c r="G695" s="5">
        <v>1.9</v>
      </c>
      <c r="H695" s="3">
        <v>2.4</v>
      </c>
      <c r="I695" s="3">
        <v>1.55139</v>
      </c>
      <c r="J695" s="12">
        <f t="shared" si="30"/>
        <v>0.94583333333333297</v>
      </c>
      <c r="K695" s="4">
        <v>43766.875</v>
      </c>
      <c r="L695" s="3">
        <f t="shared" si="31"/>
        <v>28</v>
      </c>
      <c r="M695" s="3">
        <f t="shared" si="32"/>
        <v>21</v>
      </c>
      <c r="N695" s="3">
        <v>49</v>
      </c>
      <c r="O695" s="3">
        <v>54</v>
      </c>
      <c r="P695" s="3">
        <v>57</v>
      </c>
      <c r="Q695" s="3">
        <v>0</v>
      </c>
      <c r="R695" s="3"/>
      <c r="S695" s="3">
        <f>IF(ISBLANK(Table13[[#This Row],[T1]]),0,IF(Table13[[#This Row],[T1]]&gt;0,1,0))</f>
        <v>1</v>
      </c>
      <c r="T695" s="3">
        <f>IF(ISBLANK(Table13[[#This Row],[T2]]),0,IF(Table13[[#This Row],[T2]]&gt;0,1,0))</f>
        <v>0</v>
      </c>
      <c r="U695" s="3">
        <f>IF(ISBLANK(Table13[[#This Row],[T3]]),0,IF(Table13[[#This Row],[T3]]&gt;0,1,0))</f>
        <v>1</v>
      </c>
      <c r="V695" s="3">
        <f>IF(ISBLANK(Table13[[#This Row],[T4]]),0,IF(Table13[[#This Row],[T4]]&gt;0,1,0))</f>
        <v>0</v>
      </c>
      <c r="W695" s="26">
        <v>60</v>
      </c>
      <c r="X695" s="22">
        <v>13</v>
      </c>
      <c r="Y695" s="3">
        <v>2.4</v>
      </c>
      <c r="Z695" s="3"/>
      <c r="AB695" s="30">
        <v>665</v>
      </c>
      <c r="AC695" s="30">
        <v>1.1425125879606799</v>
      </c>
      <c r="AD695" s="30">
        <v>1.1574874120393199</v>
      </c>
    </row>
    <row r="696" spans="1:30">
      <c r="A696" s="4">
        <v>43766.916666666664</v>
      </c>
      <c r="B696">
        <v>43766</v>
      </c>
      <c r="C696" s="3">
        <v>0.91666666666666663</v>
      </c>
      <c r="D696" s="3">
        <v>22</v>
      </c>
      <c r="E696" s="3">
        <v>28</v>
      </c>
      <c r="F696" s="3">
        <v>1.3</v>
      </c>
      <c r="G696" s="5">
        <v>0.9</v>
      </c>
      <c r="H696" s="3">
        <v>2.2000000000000002</v>
      </c>
      <c r="I696" s="3">
        <v>1.55139</v>
      </c>
      <c r="J696" s="12">
        <f t="shared" si="30"/>
        <v>0.95000000000000007</v>
      </c>
      <c r="K696" s="4">
        <v>43766.916666666664</v>
      </c>
      <c r="L696" s="3">
        <f t="shared" si="31"/>
        <v>28</v>
      </c>
      <c r="M696" s="3">
        <f t="shared" si="32"/>
        <v>22</v>
      </c>
      <c r="N696" s="3">
        <v>58</v>
      </c>
      <c r="O696" s="3">
        <v>58</v>
      </c>
      <c r="P696" s="3">
        <v>49</v>
      </c>
      <c r="Q696" s="3">
        <v>0</v>
      </c>
      <c r="R696" s="3"/>
      <c r="S696" s="3">
        <f>IF(ISBLANK(Table13[[#This Row],[T1]]),0,IF(Table13[[#This Row],[T1]]&gt;0,1,0))</f>
        <v>1</v>
      </c>
      <c r="T696" s="3">
        <f>IF(ISBLANK(Table13[[#This Row],[T2]]),0,IF(Table13[[#This Row],[T2]]&gt;0,1,0))</f>
        <v>0</v>
      </c>
      <c r="U696" s="3">
        <f>IF(ISBLANK(Table13[[#This Row],[T3]]),0,IF(Table13[[#This Row],[T3]]&gt;0,1,0))</f>
        <v>1</v>
      </c>
      <c r="V696" s="3">
        <f>IF(ISBLANK(Table13[[#This Row],[T4]]),0,IF(Table13[[#This Row],[T4]]&gt;0,1,0))</f>
        <v>0</v>
      </c>
      <c r="W696" s="25">
        <v>61</v>
      </c>
      <c r="X696" s="23">
        <v>13</v>
      </c>
      <c r="Y696" s="3">
        <v>2.2000000000000002</v>
      </c>
      <c r="Z696" s="3"/>
      <c r="AB696" s="30">
        <v>666</v>
      </c>
      <c r="AC696" s="30">
        <v>1.2482152472804062</v>
      </c>
      <c r="AD696" s="30">
        <v>2.251784752719594</v>
      </c>
    </row>
    <row r="697" spans="1:30">
      <c r="A697" s="4">
        <v>43766.958333333336</v>
      </c>
      <c r="B697">
        <v>43766</v>
      </c>
      <c r="C697" s="3">
        <v>0.95833333333333337</v>
      </c>
      <c r="D697" s="3">
        <v>23</v>
      </c>
      <c r="E697" s="3">
        <v>28</v>
      </c>
      <c r="F697" s="3">
        <v>0.4</v>
      </c>
      <c r="G697" s="5">
        <v>0.2</v>
      </c>
      <c r="H697" s="3">
        <v>0.60000000000000009</v>
      </c>
      <c r="I697" s="3">
        <v>1.55139</v>
      </c>
      <c r="J697" s="12">
        <f t="shared" si="30"/>
        <v>1.0458333333333334</v>
      </c>
      <c r="K697" s="4">
        <v>43766.958333333336</v>
      </c>
      <c r="L697" s="3">
        <f t="shared" si="31"/>
        <v>28</v>
      </c>
      <c r="M697" s="3">
        <f t="shared" si="32"/>
        <v>23</v>
      </c>
      <c r="N697" s="3">
        <v>57</v>
      </c>
      <c r="O697" s="3">
        <v>57</v>
      </c>
      <c r="P697" s="3">
        <v>57</v>
      </c>
      <c r="Q697" s="3">
        <v>0</v>
      </c>
      <c r="R697" s="3"/>
      <c r="S697" s="3">
        <f>IF(ISBLANK(Table13[[#This Row],[T1]]),0,IF(Table13[[#This Row],[T1]]&gt;0,1,0))</f>
        <v>1</v>
      </c>
      <c r="T697" s="3">
        <f>IF(ISBLANK(Table13[[#This Row],[T2]]),0,IF(Table13[[#This Row],[T2]]&gt;0,1,0))</f>
        <v>0</v>
      </c>
      <c r="U697" s="3">
        <f>IF(ISBLANK(Table13[[#This Row],[T3]]),0,IF(Table13[[#This Row],[T3]]&gt;0,1,0))</f>
        <v>1</v>
      </c>
      <c r="V697" s="3">
        <f>IF(ISBLANK(Table13[[#This Row],[T4]]),0,IF(Table13[[#This Row],[T4]]&gt;0,1,0))</f>
        <v>0</v>
      </c>
      <c r="W697" s="26">
        <v>62</v>
      </c>
      <c r="X697" s="22">
        <v>13</v>
      </c>
      <c r="Y697" s="3">
        <v>0.60000000000000009</v>
      </c>
      <c r="Z697" s="3"/>
      <c r="AB697" s="30">
        <v>667</v>
      </c>
      <c r="AC697" s="30">
        <v>1.2064872043762509</v>
      </c>
      <c r="AD697" s="30">
        <v>0.39351279562374919</v>
      </c>
    </row>
    <row r="698" spans="1:30">
      <c r="A698" s="4">
        <v>43767</v>
      </c>
      <c r="B698">
        <v>43767</v>
      </c>
      <c r="C698" s="3">
        <v>0</v>
      </c>
      <c r="D698" s="3">
        <v>0</v>
      </c>
      <c r="E698" s="3">
        <v>29</v>
      </c>
      <c r="F698" s="3">
        <v>0.4</v>
      </c>
      <c r="G698" s="5">
        <v>0.2</v>
      </c>
      <c r="H698" s="3">
        <v>0.60000000000000009</v>
      </c>
      <c r="I698" s="3">
        <v>1.55139</v>
      </c>
      <c r="J698" s="12">
        <f t="shared" si="30"/>
        <v>1.0833333333333335</v>
      </c>
      <c r="K698" s="4">
        <v>43767</v>
      </c>
      <c r="L698" s="3">
        <f t="shared" si="31"/>
        <v>29</v>
      </c>
      <c r="M698" s="3">
        <f t="shared" si="32"/>
        <v>0</v>
      </c>
      <c r="N698" s="3">
        <v>58</v>
      </c>
      <c r="O698" s="3">
        <v>58</v>
      </c>
      <c r="P698" s="3">
        <v>58</v>
      </c>
      <c r="Q698" s="3">
        <v>0</v>
      </c>
      <c r="R698" s="3"/>
      <c r="S698" s="3">
        <f>IF(ISBLANK(Table13[[#This Row],[T1]]),0,IF(Table13[[#This Row],[T1]]&gt;0,1,0))</f>
        <v>1</v>
      </c>
      <c r="T698" s="3">
        <f>IF(ISBLANK(Table13[[#This Row],[T2]]),0,IF(Table13[[#This Row],[T2]]&gt;0,1,0))</f>
        <v>0</v>
      </c>
      <c r="U698" s="3">
        <f>IF(ISBLANK(Table13[[#This Row],[T3]]),0,IF(Table13[[#This Row],[T3]]&gt;0,1,0))</f>
        <v>1</v>
      </c>
      <c r="V698" s="3">
        <f>IF(ISBLANK(Table13[[#This Row],[T4]]),0,IF(Table13[[#This Row],[T4]]&gt;0,1,0))</f>
        <v>0</v>
      </c>
      <c r="W698" s="25">
        <v>60</v>
      </c>
      <c r="X698" s="23">
        <v>13</v>
      </c>
      <c r="Y698" s="3">
        <v>0.60000000000000009</v>
      </c>
      <c r="Z698" s="3"/>
      <c r="AB698" s="30">
        <v>668</v>
      </c>
      <c r="AC698" s="30">
        <v>1.2171496404455129</v>
      </c>
      <c r="AD698" s="30">
        <v>0.48285035955448707</v>
      </c>
    </row>
    <row r="699" spans="1:30">
      <c r="A699" s="4">
        <v>43767.041666666664</v>
      </c>
      <c r="B699">
        <v>43767</v>
      </c>
      <c r="C699" s="3">
        <v>4.1666666666666664E-2</v>
      </c>
      <c r="D699" s="3">
        <v>1</v>
      </c>
      <c r="E699" s="3">
        <v>29</v>
      </c>
      <c r="F699" s="3">
        <v>0.3</v>
      </c>
      <c r="G699" s="5">
        <v>0.2</v>
      </c>
      <c r="H699" s="3">
        <v>0.5</v>
      </c>
      <c r="I699" s="3">
        <v>1.55139</v>
      </c>
      <c r="J699" s="12">
        <f t="shared" si="30"/>
        <v>1.0833333333333335</v>
      </c>
      <c r="K699" s="4">
        <v>43767.041666666664</v>
      </c>
      <c r="L699" s="3">
        <f t="shared" si="31"/>
        <v>29</v>
      </c>
      <c r="M699" s="3">
        <f t="shared" si="32"/>
        <v>1</v>
      </c>
      <c r="N699" s="3">
        <v>58</v>
      </c>
      <c r="O699" s="3">
        <v>58</v>
      </c>
      <c r="P699" s="3">
        <v>58</v>
      </c>
      <c r="Q699" s="3">
        <v>0</v>
      </c>
      <c r="R699" s="3"/>
      <c r="S699" s="3">
        <f>IF(ISBLANK(Table13[[#This Row],[T1]]),0,IF(Table13[[#This Row],[T1]]&gt;0,1,0))</f>
        <v>1</v>
      </c>
      <c r="T699" s="3">
        <f>IF(ISBLANK(Table13[[#This Row],[T2]]),0,IF(Table13[[#This Row],[T2]]&gt;0,1,0))</f>
        <v>0</v>
      </c>
      <c r="U699" s="3">
        <f>IF(ISBLANK(Table13[[#This Row],[T3]]),0,IF(Table13[[#This Row],[T3]]&gt;0,1,0))</f>
        <v>1</v>
      </c>
      <c r="V699" s="3">
        <f>IF(ISBLANK(Table13[[#This Row],[T4]]),0,IF(Table13[[#This Row],[T4]]&gt;0,1,0))</f>
        <v>0</v>
      </c>
      <c r="W699" s="26">
        <v>60</v>
      </c>
      <c r="X699" s="22">
        <v>11</v>
      </c>
      <c r="Y699" s="3">
        <v>0.5</v>
      </c>
      <c r="Z699" s="3"/>
      <c r="AB699" s="30">
        <v>669</v>
      </c>
      <c r="AC699" s="30">
        <v>1.3685848648979524</v>
      </c>
      <c r="AD699" s="30">
        <v>0.83141513510204779</v>
      </c>
    </row>
    <row r="700" spans="1:30">
      <c r="A700" s="4">
        <v>43767.083333333336</v>
      </c>
      <c r="B700">
        <v>43767</v>
      </c>
      <c r="C700" s="3">
        <v>8.3333333333333329E-2</v>
      </c>
      <c r="D700" s="3">
        <v>2</v>
      </c>
      <c r="E700" s="3">
        <v>29</v>
      </c>
      <c r="F700" s="3">
        <v>0.2</v>
      </c>
      <c r="G700" s="5">
        <v>0.2</v>
      </c>
      <c r="H700" s="3">
        <v>0.4</v>
      </c>
      <c r="I700" s="3">
        <v>1.55139</v>
      </c>
      <c r="J700" s="12">
        <f t="shared" si="30"/>
        <v>1.0875000000000001</v>
      </c>
      <c r="K700" s="4">
        <v>43767.083333333336</v>
      </c>
      <c r="L700" s="3">
        <f t="shared" si="31"/>
        <v>29</v>
      </c>
      <c r="M700" s="3">
        <f t="shared" si="32"/>
        <v>2</v>
      </c>
      <c r="N700" s="3">
        <v>58</v>
      </c>
      <c r="O700" s="3">
        <v>58</v>
      </c>
      <c r="P700" s="3">
        <v>58</v>
      </c>
      <c r="Q700" s="3">
        <v>0</v>
      </c>
      <c r="R700" s="3"/>
      <c r="S700" s="3">
        <f>IF(ISBLANK(Table13[[#This Row],[T1]]),0,IF(Table13[[#This Row],[T1]]&gt;0,1,0))</f>
        <v>1</v>
      </c>
      <c r="T700" s="3">
        <f>IF(ISBLANK(Table13[[#This Row],[T2]]),0,IF(Table13[[#This Row],[T2]]&gt;0,1,0))</f>
        <v>0</v>
      </c>
      <c r="U700" s="3">
        <f>IF(ISBLANK(Table13[[#This Row],[T3]]),0,IF(Table13[[#This Row],[T3]]&gt;0,1,0))</f>
        <v>1</v>
      </c>
      <c r="V700" s="3">
        <f>IF(ISBLANK(Table13[[#This Row],[T4]]),0,IF(Table13[[#This Row],[T4]]&gt;0,1,0))</f>
        <v>0</v>
      </c>
      <c r="W700" s="25">
        <v>59</v>
      </c>
      <c r="X700" s="23">
        <v>11</v>
      </c>
      <c r="Y700" s="3">
        <v>0.4</v>
      </c>
      <c r="Z700" s="3"/>
      <c r="AB700" s="30">
        <v>670</v>
      </c>
      <c r="AC700" s="30">
        <v>1.3472599927594289</v>
      </c>
      <c r="AD700" s="30">
        <v>0.75274000724057122</v>
      </c>
    </row>
    <row r="701" spans="1:30">
      <c r="A701" s="4">
        <v>43767.125</v>
      </c>
      <c r="B701">
        <v>43767</v>
      </c>
      <c r="C701" s="3">
        <v>0.125</v>
      </c>
      <c r="D701" s="3">
        <v>3</v>
      </c>
      <c r="E701" s="3">
        <v>29</v>
      </c>
      <c r="F701" s="3">
        <v>0.2</v>
      </c>
      <c r="G701" s="5">
        <v>0.4</v>
      </c>
      <c r="H701" s="3">
        <v>0.60000000000000009</v>
      </c>
      <c r="I701" s="3">
        <v>1.55139</v>
      </c>
      <c r="J701" s="12">
        <f t="shared" si="30"/>
        <v>1.0875000000000001</v>
      </c>
      <c r="K701" s="4">
        <v>43767.125</v>
      </c>
      <c r="L701" s="3">
        <f t="shared" si="31"/>
        <v>29</v>
      </c>
      <c r="M701" s="3">
        <f t="shared" si="32"/>
        <v>3</v>
      </c>
      <c r="N701" s="3">
        <v>57</v>
      </c>
      <c r="O701" s="3">
        <v>57</v>
      </c>
      <c r="P701" s="3">
        <v>57</v>
      </c>
      <c r="Q701" s="3">
        <v>0</v>
      </c>
      <c r="R701" s="3"/>
      <c r="S701" s="3">
        <f>IF(ISBLANK(Table13[[#This Row],[T1]]),0,IF(Table13[[#This Row],[T1]]&gt;0,1,0))</f>
        <v>1</v>
      </c>
      <c r="T701" s="3">
        <f>IF(ISBLANK(Table13[[#This Row],[T2]]),0,IF(Table13[[#This Row],[T2]]&gt;0,1,0))</f>
        <v>0</v>
      </c>
      <c r="U701" s="3">
        <f>IF(ISBLANK(Table13[[#This Row],[T3]]),0,IF(Table13[[#This Row],[T3]]&gt;0,1,0))</f>
        <v>1</v>
      </c>
      <c r="V701" s="3">
        <f>IF(ISBLANK(Table13[[#This Row],[T4]]),0,IF(Table13[[#This Row],[T4]]&gt;0,1,0))</f>
        <v>0</v>
      </c>
      <c r="W701" s="26">
        <v>59</v>
      </c>
      <c r="X701" s="22">
        <v>11</v>
      </c>
      <c r="Y701" s="3">
        <v>0.60000000000000009</v>
      </c>
      <c r="Z701" s="3"/>
      <c r="AB701" s="30">
        <v>671</v>
      </c>
      <c r="AC701" s="30">
        <v>1.4316377799406317</v>
      </c>
      <c r="AD701" s="30">
        <v>2.1683622200593682</v>
      </c>
    </row>
    <row r="702" spans="1:30">
      <c r="A702" s="4">
        <v>43767.166666666664</v>
      </c>
      <c r="B702">
        <v>43767</v>
      </c>
      <c r="C702" s="3">
        <v>0.16666666666666666</v>
      </c>
      <c r="D702" s="3">
        <v>4</v>
      </c>
      <c r="E702" s="3">
        <v>29</v>
      </c>
      <c r="F702" s="3">
        <v>0.2</v>
      </c>
      <c r="G702" s="5">
        <v>0.2</v>
      </c>
      <c r="H702" s="3">
        <v>0.4</v>
      </c>
      <c r="I702" s="3">
        <v>1.55139</v>
      </c>
      <c r="J702" s="12">
        <f t="shared" si="30"/>
        <v>1.0791666666666668</v>
      </c>
      <c r="K702" s="4">
        <v>43767.166666666664</v>
      </c>
      <c r="L702" s="3">
        <f t="shared" si="31"/>
        <v>29</v>
      </c>
      <c r="M702" s="3">
        <f t="shared" si="32"/>
        <v>4</v>
      </c>
      <c r="N702" s="3">
        <v>58</v>
      </c>
      <c r="O702" s="3">
        <v>57</v>
      </c>
      <c r="P702" s="3">
        <v>58</v>
      </c>
      <c r="Q702" s="3">
        <v>0</v>
      </c>
      <c r="R702" s="3"/>
      <c r="S702" s="3">
        <f>IF(ISBLANK(Table13[[#This Row],[T1]]),0,IF(Table13[[#This Row],[T1]]&gt;0,1,0))</f>
        <v>1</v>
      </c>
      <c r="T702" s="3">
        <f>IF(ISBLANK(Table13[[#This Row],[T2]]),0,IF(Table13[[#This Row],[T2]]&gt;0,1,0))</f>
        <v>0</v>
      </c>
      <c r="U702" s="3">
        <f>IF(ISBLANK(Table13[[#This Row],[T3]]),0,IF(Table13[[#This Row],[T3]]&gt;0,1,0))</f>
        <v>1</v>
      </c>
      <c r="V702" s="3">
        <f>IF(ISBLANK(Table13[[#This Row],[T4]]),0,IF(Table13[[#This Row],[T4]]&gt;0,1,0))</f>
        <v>0</v>
      </c>
      <c r="W702" s="25">
        <v>59</v>
      </c>
      <c r="X702" s="23">
        <v>13</v>
      </c>
      <c r="Y702" s="3">
        <v>0.4</v>
      </c>
      <c r="Z702" s="3"/>
      <c r="AB702" s="30">
        <v>672</v>
      </c>
      <c r="AC702" s="30">
        <v>1.4529626520791552</v>
      </c>
      <c r="AD702" s="30">
        <v>-0.55296265207915518</v>
      </c>
    </row>
    <row r="703" spans="1:30">
      <c r="A703" s="4">
        <v>43767.208333333336</v>
      </c>
      <c r="B703">
        <v>43767</v>
      </c>
      <c r="C703" s="3">
        <v>0.20833333333333334</v>
      </c>
      <c r="D703" s="3">
        <v>5</v>
      </c>
      <c r="E703" s="3">
        <v>29</v>
      </c>
      <c r="F703" s="3">
        <v>0.3</v>
      </c>
      <c r="G703" s="5">
        <v>1.1000000000000001</v>
      </c>
      <c r="H703" s="3">
        <v>1.4000000000000001</v>
      </c>
      <c r="I703" s="3">
        <v>1.55139</v>
      </c>
      <c r="J703" s="12">
        <f t="shared" si="30"/>
        <v>1.0875000000000001</v>
      </c>
      <c r="K703" s="4">
        <v>43767.208333333336</v>
      </c>
      <c r="L703" s="3">
        <f t="shared" si="31"/>
        <v>29</v>
      </c>
      <c r="M703" s="3">
        <f t="shared" si="32"/>
        <v>5</v>
      </c>
      <c r="N703" s="3">
        <v>58</v>
      </c>
      <c r="O703" s="3">
        <v>55</v>
      </c>
      <c r="P703" s="3">
        <v>58</v>
      </c>
      <c r="Q703" s="3">
        <v>0</v>
      </c>
      <c r="R703" s="3"/>
      <c r="S703" s="3">
        <f>IF(ISBLANK(Table13[[#This Row],[T1]]),0,IF(Table13[[#This Row],[T1]]&gt;0,1,0))</f>
        <v>1</v>
      </c>
      <c r="T703" s="3">
        <f>IF(ISBLANK(Table13[[#This Row],[T2]]),0,IF(Table13[[#This Row],[T2]]&gt;0,1,0))</f>
        <v>0</v>
      </c>
      <c r="U703" s="3">
        <f>IF(ISBLANK(Table13[[#This Row],[T3]]),0,IF(Table13[[#This Row],[T3]]&gt;0,1,0))</f>
        <v>1</v>
      </c>
      <c r="V703" s="3">
        <f>IF(ISBLANK(Table13[[#This Row],[T4]]),0,IF(Table13[[#This Row],[T4]]&gt;0,1,0))</f>
        <v>0</v>
      </c>
      <c r="W703" s="26">
        <v>59</v>
      </c>
      <c r="X703" s="22">
        <v>11</v>
      </c>
      <c r="Y703" s="3">
        <v>1.4000000000000001</v>
      </c>
      <c r="Z703" s="3"/>
      <c r="AB703" s="30">
        <v>673</v>
      </c>
      <c r="AC703" s="30">
        <v>1.4636250881484172</v>
      </c>
      <c r="AD703" s="30">
        <v>-0.76362508814841723</v>
      </c>
    </row>
    <row r="704" spans="1:30">
      <c r="A704" s="4">
        <v>43767.25</v>
      </c>
      <c r="B704">
        <v>43767</v>
      </c>
      <c r="C704" s="3">
        <v>0.25</v>
      </c>
      <c r="D704" s="3">
        <v>6</v>
      </c>
      <c r="E704" s="3">
        <v>29</v>
      </c>
      <c r="F704" s="3">
        <v>0.8</v>
      </c>
      <c r="G704" s="5">
        <v>0.7</v>
      </c>
      <c r="H704" s="3">
        <v>1.5</v>
      </c>
      <c r="I704" s="3">
        <v>1.55139</v>
      </c>
      <c r="J704" s="12">
        <f t="shared" si="30"/>
        <v>1.1250000000000002</v>
      </c>
      <c r="K704" s="4">
        <v>43767.25</v>
      </c>
      <c r="L704" s="3">
        <f t="shared" si="31"/>
        <v>29</v>
      </c>
      <c r="M704" s="3">
        <f t="shared" si="32"/>
        <v>6</v>
      </c>
      <c r="N704" s="3">
        <v>57</v>
      </c>
      <c r="O704" s="3">
        <v>49</v>
      </c>
      <c r="P704" s="3">
        <v>57</v>
      </c>
      <c r="Q704" s="3">
        <v>0</v>
      </c>
      <c r="R704" s="3"/>
      <c r="S704" s="3">
        <f>IF(ISBLANK(Table13[[#This Row],[T1]]),0,IF(Table13[[#This Row],[T1]]&gt;0,1,0))</f>
        <v>1</v>
      </c>
      <c r="T704" s="3">
        <f>IF(ISBLANK(Table13[[#This Row],[T2]]),0,IF(Table13[[#This Row],[T2]]&gt;0,1,0))</f>
        <v>0</v>
      </c>
      <c r="U704" s="3">
        <f>IF(ISBLANK(Table13[[#This Row],[T3]]),0,IF(Table13[[#This Row],[T3]]&gt;0,1,0))</f>
        <v>1</v>
      </c>
      <c r="V704" s="3">
        <f>IF(ISBLANK(Table13[[#This Row],[T4]]),0,IF(Table13[[#This Row],[T4]]&gt;0,1,0))</f>
        <v>0</v>
      </c>
      <c r="W704" s="25">
        <v>61</v>
      </c>
      <c r="X704" s="23">
        <v>11</v>
      </c>
      <c r="Y704" s="3">
        <v>1.5</v>
      </c>
      <c r="Z704" s="3"/>
      <c r="AB704" s="30">
        <v>674</v>
      </c>
      <c r="AC704" s="30">
        <v>1.4849499602869407</v>
      </c>
      <c r="AD704" s="30">
        <v>-0.88494996028694062</v>
      </c>
    </row>
    <row r="705" spans="1:30">
      <c r="A705" s="4">
        <v>43767.291666666664</v>
      </c>
      <c r="B705">
        <v>43767</v>
      </c>
      <c r="C705" s="3">
        <v>0.29166666666666669</v>
      </c>
      <c r="D705" s="3">
        <v>7</v>
      </c>
      <c r="E705" s="3">
        <v>29</v>
      </c>
      <c r="F705" s="3">
        <v>2.7</v>
      </c>
      <c r="G705" s="5">
        <v>1.4</v>
      </c>
      <c r="H705" s="3">
        <v>4.0999999999999996</v>
      </c>
      <c r="I705" s="3">
        <v>1.55139</v>
      </c>
      <c r="J705" s="12">
        <f t="shared" si="30"/>
        <v>1.1166666666666669</v>
      </c>
      <c r="K705" s="4">
        <v>43767.291666666664</v>
      </c>
      <c r="L705" s="3">
        <f t="shared" si="31"/>
        <v>29</v>
      </c>
      <c r="M705" s="3">
        <f t="shared" si="32"/>
        <v>7</v>
      </c>
      <c r="N705" s="3">
        <v>47</v>
      </c>
      <c r="O705" s="3">
        <v>15</v>
      </c>
      <c r="P705" s="3">
        <v>38</v>
      </c>
      <c r="Q705" s="3">
        <v>0</v>
      </c>
      <c r="R705" s="3"/>
      <c r="S705" s="3">
        <f>IF(ISBLANK(Table13[[#This Row],[T1]]),0,IF(Table13[[#This Row],[T1]]&gt;0,1,0))</f>
        <v>1</v>
      </c>
      <c r="T705" s="3">
        <f>IF(ISBLANK(Table13[[#This Row],[T2]]),0,IF(Table13[[#This Row],[T2]]&gt;0,1,0))</f>
        <v>0</v>
      </c>
      <c r="U705" s="3">
        <f>IF(ISBLANK(Table13[[#This Row],[T3]]),0,IF(Table13[[#This Row],[T3]]&gt;0,1,0))</f>
        <v>1</v>
      </c>
      <c r="V705" s="3">
        <f>IF(ISBLANK(Table13[[#This Row],[T4]]),0,IF(Table13[[#This Row],[T4]]&gt;0,1,0))</f>
        <v>0</v>
      </c>
      <c r="W705" s="26">
        <v>61</v>
      </c>
      <c r="X705" s="22">
        <v>11</v>
      </c>
      <c r="Y705" s="3">
        <v>4.0999999999999996</v>
      </c>
      <c r="Z705" s="3"/>
      <c r="AB705" s="30">
        <v>675</v>
      </c>
      <c r="AC705" s="30">
        <v>1.5062748324254642</v>
      </c>
      <c r="AD705" s="30">
        <v>-1.1062748324254641</v>
      </c>
    </row>
    <row r="706" spans="1:30">
      <c r="A706" s="4">
        <v>43767.333333333336</v>
      </c>
      <c r="B706">
        <v>43767</v>
      </c>
      <c r="C706" s="3">
        <v>0.33333333333333331</v>
      </c>
      <c r="D706" s="3">
        <v>8</v>
      </c>
      <c r="E706" s="3">
        <v>29</v>
      </c>
      <c r="F706" s="3">
        <v>0.2</v>
      </c>
      <c r="G706" s="5">
        <v>0.4</v>
      </c>
      <c r="H706" s="3">
        <v>0.60000000000000009</v>
      </c>
      <c r="I706" s="3">
        <v>1.55139</v>
      </c>
      <c r="J706" s="12">
        <f t="shared" ref="J706:J769" si="33">AVERAGE(H706:H729)</f>
        <v>1.1208333333333333</v>
      </c>
      <c r="K706" s="4">
        <v>43767.333333043978</v>
      </c>
      <c r="L706" s="3">
        <f t="shared" ref="L706:L769" si="34">DAY(K706)</f>
        <v>29</v>
      </c>
      <c r="M706" s="3">
        <f t="shared" ref="M706:M769" si="35">HOUR(K706)</f>
        <v>8</v>
      </c>
      <c r="N706" s="3"/>
      <c r="O706" s="3"/>
      <c r="P706" s="3"/>
      <c r="Q706" s="3"/>
      <c r="R706" s="3"/>
      <c r="S706" s="3">
        <f>IF(ISBLANK(Table13[[#This Row],[T1]]),0,IF(Table13[[#This Row],[T1]]&gt;0,1,0))</f>
        <v>0</v>
      </c>
      <c r="T706" s="3">
        <f>IF(ISBLANK(Table13[[#This Row],[T2]]),0,IF(Table13[[#This Row],[T2]]&gt;0,1,0))</f>
        <v>0</v>
      </c>
      <c r="U706" s="3">
        <f>IF(ISBLANK(Table13[[#This Row],[T3]]),0,IF(Table13[[#This Row],[T3]]&gt;0,1,0))</f>
        <v>1</v>
      </c>
      <c r="V706" s="3">
        <f>IF(ISBLANK(Table13[[#This Row],[T4]]),0,IF(Table13[[#This Row],[T4]]&gt;0,1,0))</f>
        <v>0</v>
      </c>
      <c r="W706" s="25">
        <v>62</v>
      </c>
      <c r="X706" s="23">
        <v>13</v>
      </c>
      <c r="Y706" s="3">
        <v>0.60000000000000009</v>
      </c>
      <c r="Z706" s="3"/>
      <c r="AB706" s="30">
        <v>676</v>
      </c>
      <c r="AC706" s="30">
        <v>1.5169372684947262</v>
      </c>
      <c r="AD706" s="30">
        <v>-0.91693726849472612</v>
      </c>
    </row>
    <row r="707" spans="1:30">
      <c r="A707" s="4">
        <v>43767.375</v>
      </c>
      <c r="B707">
        <v>43767</v>
      </c>
      <c r="C707" s="3">
        <v>0.375</v>
      </c>
      <c r="D707" s="3">
        <v>9</v>
      </c>
      <c r="E707" s="3">
        <v>29</v>
      </c>
      <c r="F707" s="3">
        <v>0.2</v>
      </c>
      <c r="G707" s="5">
        <v>0.2</v>
      </c>
      <c r="H707" s="3">
        <v>0.4</v>
      </c>
      <c r="I707" s="3">
        <v>1.55139</v>
      </c>
      <c r="J707" s="12">
        <f t="shared" si="33"/>
        <v>1.1583333333333334</v>
      </c>
      <c r="K707" s="4">
        <v>43767.374999652777</v>
      </c>
      <c r="L707" s="3">
        <f t="shared" si="34"/>
        <v>29</v>
      </c>
      <c r="M707" s="3">
        <f t="shared" si="35"/>
        <v>9</v>
      </c>
      <c r="N707" s="3"/>
      <c r="O707" s="3"/>
      <c r="P707" s="3"/>
      <c r="Q707" s="3"/>
      <c r="R707" s="3"/>
      <c r="S707" s="3">
        <f>IF(ISBLANK(Table13[[#This Row],[T1]]),0,IF(Table13[[#This Row],[T1]]&gt;0,1,0))</f>
        <v>0</v>
      </c>
      <c r="T707" s="3">
        <f>IF(ISBLANK(Table13[[#This Row],[T2]]),0,IF(Table13[[#This Row],[T2]]&gt;0,1,0))</f>
        <v>0</v>
      </c>
      <c r="U707" s="3">
        <f>IF(ISBLANK(Table13[[#This Row],[T3]]),0,IF(Table13[[#This Row],[T3]]&gt;0,1,0))</f>
        <v>0</v>
      </c>
      <c r="V707" s="3">
        <f>IF(ISBLANK(Table13[[#This Row],[T4]]),0,IF(Table13[[#This Row],[T4]]&gt;0,1,0))</f>
        <v>0</v>
      </c>
      <c r="W707" s="26">
        <v>64</v>
      </c>
      <c r="X707" s="22">
        <v>13</v>
      </c>
      <c r="Y707" s="3">
        <v>0.4</v>
      </c>
      <c r="Z707" s="3"/>
      <c r="AB707" s="30">
        <v>677</v>
      </c>
      <c r="AC707" s="30">
        <v>1.5169372684947262</v>
      </c>
      <c r="AD707" s="30">
        <v>-0.91693726849472612</v>
      </c>
    </row>
    <row r="708" spans="1:30">
      <c r="A708" s="4">
        <v>43767.416666666664</v>
      </c>
      <c r="B708">
        <v>43767</v>
      </c>
      <c r="C708" s="3">
        <v>0.41666666666666669</v>
      </c>
      <c r="D708" s="3">
        <v>10</v>
      </c>
      <c r="E708" s="3">
        <v>29</v>
      </c>
      <c r="F708" s="3">
        <v>0.2</v>
      </c>
      <c r="G708" s="5">
        <v>0.2</v>
      </c>
      <c r="H708" s="3">
        <v>0.4</v>
      </c>
      <c r="I708" s="3">
        <v>1.55139</v>
      </c>
      <c r="J708" s="12">
        <f t="shared" si="33"/>
        <v>1.1541666666666668</v>
      </c>
      <c r="K708" s="4">
        <v>43767.416666261575</v>
      </c>
      <c r="L708" s="3">
        <f t="shared" si="34"/>
        <v>29</v>
      </c>
      <c r="M708" s="3">
        <f t="shared" si="35"/>
        <v>10</v>
      </c>
      <c r="N708" s="3"/>
      <c r="O708" s="3"/>
      <c r="P708" s="3"/>
      <c r="Q708" s="3"/>
      <c r="R708" s="3"/>
      <c r="S708" s="3">
        <f>IF(ISBLANK(Table13[[#This Row],[T1]]),0,IF(Table13[[#This Row],[T1]]&gt;0,1,0))</f>
        <v>0</v>
      </c>
      <c r="T708" s="3">
        <f>IF(ISBLANK(Table13[[#This Row],[T2]]),0,IF(Table13[[#This Row],[T2]]&gt;0,1,0))</f>
        <v>0</v>
      </c>
      <c r="U708" s="3">
        <f>IF(ISBLANK(Table13[[#This Row],[T3]]),0,IF(Table13[[#This Row],[T3]]&gt;0,1,0))</f>
        <v>0</v>
      </c>
      <c r="V708" s="3">
        <f>IF(ISBLANK(Table13[[#This Row],[T4]]),0,IF(Table13[[#This Row],[T4]]&gt;0,1,0))</f>
        <v>0</v>
      </c>
      <c r="W708" s="25">
        <v>67</v>
      </c>
      <c r="X708" s="23">
        <v>13</v>
      </c>
      <c r="Y708" s="3">
        <v>0.4</v>
      </c>
      <c r="Z708" s="3"/>
      <c r="AB708" s="30">
        <v>678</v>
      </c>
      <c r="AC708" s="30">
        <v>1.53826214063325</v>
      </c>
      <c r="AD708" s="30">
        <v>-0.13826214063324982</v>
      </c>
    </row>
    <row r="709" spans="1:30">
      <c r="A709" s="4">
        <v>43767.458333333336</v>
      </c>
      <c r="B709">
        <v>43767</v>
      </c>
      <c r="C709" s="3">
        <v>0.45833333333333331</v>
      </c>
      <c r="D709" s="3">
        <v>11</v>
      </c>
      <c r="E709" s="3">
        <v>29</v>
      </c>
      <c r="F709" s="3">
        <v>0.2</v>
      </c>
      <c r="G709" s="5">
        <v>0.2</v>
      </c>
      <c r="H709" s="3">
        <v>0.4</v>
      </c>
      <c r="I709" s="3">
        <v>1.55139</v>
      </c>
      <c r="J709" s="12">
        <f t="shared" si="33"/>
        <v>1.1500000000000001</v>
      </c>
      <c r="K709" s="4">
        <v>43767.458332870374</v>
      </c>
      <c r="L709" s="3">
        <f t="shared" si="34"/>
        <v>29</v>
      </c>
      <c r="M709" s="3">
        <f t="shared" si="35"/>
        <v>11</v>
      </c>
      <c r="N709" s="3"/>
      <c r="O709" s="3"/>
      <c r="P709" s="3"/>
      <c r="Q709" s="3"/>
      <c r="R709" s="3"/>
      <c r="S709" s="3">
        <f>IF(ISBLANK(Table13[[#This Row],[T1]]),0,IF(Table13[[#This Row],[T1]]&gt;0,1,0))</f>
        <v>0</v>
      </c>
      <c r="T709" s="3">
        <f>IF(ISBLANK(Table13[[#This Row],[T2]]),0,IF(Table13[[#This Row],[T2]]&gt;0,1,0))</f>
        <v>0</v>
      </c>
      <c r="U709" s="3">
        <f>IF(ISBLANK(Table13[[#This Row],[T3]]),0,IF(Table13[[#This Row],[T3]]&gt;0,1,0))</f>
        <v>0</v>
      </c>
      <c r="V709" s="3">
        <f>IF(ISBLANK(Table13[[#This Row],[T4]]),0,IF(Table13[[#This Row],[T4]]&gt;0,1,0))</f>
        <v>0</v>
      </c>
      <c r="W709" s="26">
        <v>68</v>
      </c>
      <c r="X709" s="22">
        <v>13</v>
      </c>
      <c r="Y709" s="3">
        <v>0.4</v>
      </c>
      <c r="Z709" s="3"/>
      <c r="AB709" s="30">
        <v>679</v>
      </c>
      <c r="AC709" s="30">
        <v>1.5169372684947262</v>
      </c>
      <c r="AD709" s="30">
        <v>-0.6169372684947263</v>
      </c>
    </row>
    <row r="710" spans="1:30">
      <c r="A710" s="4">
        <v>43767.5</v>
      </c>
      <c r="B710">
        <v>43767</v>
      </c>
      <c r="C710" s="3">
        <v>0.5</v>
      </c>
      <c r="D710" s="3">
        <v>12</v>
      </c>
      <c r="E710" s="3">
        <v>29</v>
      </c>
      <c r="F710" s="3">
        <v>0.2</v>
      </c>
      <c r="G710" s="5">
        <v>0.2</v>
      </c>
      <c r="H710" s="3">
        <v>0.4</v>
      </c>
      <c r="I710" s="3">
        <v>1.55139</v>
      </c>
      <c r="J710" s="12">
        <f t="shared" si="33"/>
        <v>1.1499999999999999</v>
      </c>
      <c r="K710" s="4">
        <v>43767.499999479165</v>
      </c>
      <c r="L710" s="3">
        <f t="shared" si="34"/>
        <v>29</v>
      </c>
      <c r="M710" s="3">
        <f t="shared" si="35"/>
        <v>12</v>
      </c>
      <c r="N710" s="3"/>
      <c r="O710" s="3"/>
      <c r="P710" s="3"/>
      <c r="Q710" s="3"/>
      <c r="R710" s="3"/>
      <c r="S710" s="3">
        <f>IF(ISBLANK(Table13[[#This Row],[T1]]),0,IF(Table13[[#This Row],[T1]]&gt;0,1,0))</f>
        <v>0</v>
      </c>
      <c r="T710" s="3">
        <f>IF(ISBLANK(Table13[[#This Row],[T2]]),0,IF(Table13[[#This Row],[T2]]&gt;0,1,0))</f>
        <v>0</v>
      </c>
      <c r="U710" s="3">
        <f>IF(ISBLANK(Table13[[#This Row],[T3]]),0,IF(Table13[[#This Row],[T3]]&gt;0,1,0))</f>
        <v>0</v>
      </c>
      <c r="V710" s="3">
        <f>IF(ISBLANK(Table13[[#This Row],[T4]]),0,IF(Table13[[#This Row],[T4]]&gt;0,1,0))</f>
        <v>0</v>
      </c>
      <c r="W710" s="25">
        <v>68</v>
      </c>
      <c r="X710" s="23">
        <v>13</v>
      </c>
      <c r="Y710" s="3">
        <v>0.4</v>
      </c>
      <c r="Z710" s="3"/>
      <c r="AB710" s="30">
        <v>680</v>
      </c>
      <c r="AC710" s="30">
        <v>1.3868269161808102</v>
      </c>
      <c r="AD710" s="30">
        <v>2.4131730838191903</v>
      </c>
    </row>
    <row r="711" spans="1:30">
      <c r="A711" s="4">
        <v>43767.541666666664</v>
      </c>
      <c r="B711">
        <v>43767</v>
      </c>
      <c r="C711" s="3">
        <v>0.54166666666666663</v>
      </c>
      <c r="D711" s="3">
        <v>13</v>
      </c>
      <c r="E711" s="3">
        <v>29</v>
      </c>
      <c r="F711" s="3">
        <v>0.2</v>
      </c>
      <c r="G711" s="5">
        <v>0.2</v>
      </c>
      <c r="H711" s="3">
        <v>0.4</v>
      </c>
      <c r="I711" s="3">
        <v>1.55139</v>
      </c>
      <c r="J711" s="12">
        <f t="shared" si="33"/>
        <v>1.1458333333333335</v>
      </c>
      <c r="K711" s="4">
        <v>43767.541666087964</v>
      </c>
      <c r="L711" s="3">
        <f t="shared" si="34"/>
        <v>29</v>
      </c>
      <c r="M711" s="3">
        <f t="shared" si="35"/>
        <v>13</v>
      </c>
      <c r="N711" s="3"/>
      <c r="O711" s="3"/>
      <c r="P711" s="3"/>
      <c r="Q711" s="3"/>
      <c r="R711" s="3"/>
      <c r="S711" s="3">
        <f>IF(ISBLANK(Table13[[#This Row],[T1]]),0,IF(Table13[[#This Row],[T1]]&gt;0,1,0))</f>
        <v>0</v>
      </c>
      <c r="T711" s="3">
        <f>IF(ISBLANK(Table13[[#This Row],[T2]]),0,IF(Table13[[#This Row],[T2]]&gt;0,1,0))</f>
        <v>0</v>
      </c>
      <c r="U711" s="3">
        <f>IF(ISBLANK(Table13[[#This Row],[T3]]),0,IF(Table13[[#This Row],[T3]]&gt;0,1,0))</f>
        <v>0</v>
      </c>
      <c r="V711" s="3">
        <f>IF(ISBLANK(Table13[[#This Row],[T4]]),0,IF(Table13[[#This Row],[T4]]&gt;0,1,0))</f>
        <v>0</v>
      </c>
      <c r="W711" s="26">
        <v>66</v>
      </c>
      <c r="X711" s="22">
        <v>13</v>
      </c>
      <c r="Y711" s="3">
        <v>0.4</v>
      </c>
      <c r="Z711" s="3"/>
      <c r="AB711" s="30">
        <v>681</v>
      </c>
      <c r="AC711" s="30">
        <v>1.3655020440422867</v>
      </c>
      <c r="AD711" s="30">
        <v>1.1344979559577133</v>
      </c>
    </row>
    <row r="712" spans="1:30">
      <c r="A712" s="4">
        <v>43767.583333333336</v>
      </c>
      <c r="B712">
        <v>43767</v>
      </c>
      <c r="C712" s="3">
        <v>0.58333333333333337</v>
      </c>
      <c r="D712" s="3">
        <v>14</v>
      </c>
      <c r="E712" s="3">
        <v>29</v>
      </c>
      <c r="F712" s="3">
        <v>0.2</v>
      </c>
      <c r="G712" s="5">
        <v>1.1000000000000001</v>
      </c>
      <c r="H712" s="3">
        <v>1.3</v>
      </c>
      <c r="I712" s="3">
        <v>1.55139</v>
      </c>
      <c r="J712" s="12">
        <f t="shared" si="33"/>
        <v>1.1458333333333333</v>
      </c>
      <c r="K712" s="4">
        <v>43767.583332696762</v>
      </c>
      <c r="L712" s="3">
        <f t="shared" si="34"/>
        <v>29</v>
      </c>
      <c r="M712" s="3">
        <f t="shared" si="35"/>
        <v>14</v>
      </c>
      <c r="N712" s="3"/>
      <c r="O712" s="3"/>
      <c r="P712" s="3"/>
      <c r="Q712" s="3"/>
      <c r="R712" s="3"/>
      <c r="S712" s="3">
        <f>IF(ISBLANK(Table13[[#This Row],[T1]]),0,IF(Table13[[#This Row],[T1]]&gt;0,1,0))</f>
        <v>0</v>
      </c>
      <c r="T712" s="3">
        <f>IF(ISBLANK(Table13[[#This Row],[T2]]),0,IF(Table13[[#This Row],[T2]]&gt;0,1,0))</f>
        <v>0</v>
      </c>
      <c r="U712" s="3">
        <f>IF(ISBLANK(Table13[[#This Row],[T3]]),0,IF(Table13[[#This Row],[T3]]&gt;0,1,0))</f>
        <v>0</v>
      </c>
      <c r="V712" s="3">
        <f>IF(ISBLANK(Table13[[#This Row],[T4]]),0,IF(Table13[[#This Row],[T4]]&gt;0,1,0))</f>
        <v>0</v>
      </c>
      <c r="W712" s="25">
        <v>66</v>
      </c>
      <c r="X712" s="23">
        <v>13</v>
      </c>
      <c r="Y712" s="3">
        <v>1.3</v>
      </c>
      <c r="Z712" s="3"/>
      <c r="AB712" s="30">
        <v>682</v>
      </c>
      <c r="AC712" s="30">
        <v>1.2917866929303459</v>
      </c>
      <c r="AD712" s="30">
        <v>-0.99178669293034583</v>
      </c>
    </row>
    <row r="713" spans="1:30">
      <c r="A713" s="4">
        <v>43767.625</v>
      </c>
      <c r="B713">
        <v>43767</v>
      </c>
      <c r="C713" s="3">
        <v>0.625</v>
      </c>
      <c r="D713" s="3">
        <v>15</v>
      </c>
      <c r="E713" s="3">
        <v>29</v>
      </c>
      <c r="F713" s="3">
        <v>0.2</v>
      </c>
      <c r="G713" s="5">
        <v>0.2</v>
      </c>
      <c r="H713" s="3">
        <v>0.4</v>
      </c>
      <c r="I713" s="3">
        <v>1.55139</v>
      </c>
      <c r="J713" s="12">
        <f t="shared" si="33"/>
        <v>1.1083333333333332</v>
      </c>
      <c r="K713" s="4">
        <v>43767.624999305554</v>
      </c>
      <c r="L713" s="3">
        <f t="shared" si="34"/>
        <v>29</v>
      </c>
      <c r="M713" s="3">
        <f t="shared" si="35"/>
        <v>15</v>
      </c>
      <c r="N713" s="3"/>
      <c r="O713" s="3"/>
      <c r="P713" s="3"/>
      <c r="Q713" s="3"/>
      <c r="R713" s="3"/>
      <c r="S713" s="3">
        <f>IF(ISBLANK(Table13[[#This Row],[T1]]),0,IF(Table13[[#This Row],[T1]]&gt;0,1,0))</f>
        <v>0</v>
      </c>
      <c r="T713" s="3">
        <f>IF(ISBLANK(Table13[[#This Row],[T2]]),0,IF(Table13[[#This Row],[T2]]&gt;0,1,0))</f>
        <v>0</v>
      </c>
      <c r="U713" s="3">
        <f>IF(ISBLANK(Table13[[#This Row],[T3]]),0,IF(Table13[[#This Row],[T3]]&gt;0,1,0))</f>
        <v>0</v>
      </c>
      <c r="V713" s="3">
        <f>IF(ISBLANK(Table13[[#This Row],[T4]]),0,IF(Table13[[#This Row],[T4]]&gt;0,1,0))</f>
        <v>0</v>
      </c>
      <c r="W713" s="26">
        <v>66</v>
      </c>
      <c r="X713" s="22">
        <v>13</v>
      </c>
      <c r="Y713" s="3">
        <v>0.4</v>
      </c>
      <c r="Z713" s="3"/>
      <c r="AB713" s="30">
        <v>683</v>
      </c>
      <c r="AC713" s="30">
        <v>1.2491369486532984</v>
      </c>
      <c r="AD713" s="30">
        <v>-0.94913694865329834</v>
      </c>
    </row>
    <row r="714" spans="1:30">
      <c r="A714" s="4">
        <v>43767.666666666664</v>
      </c>
      <c r="B714">
        <v>43767</v>
      </c>
      <c r="C714" s="3">
        <v>0.66666666666666663</v>
      </c>
      <c r="D714" s="3">
        <v>16</v>
      </c>
      <c r="E714" s="3">
        <v>29</v>
      </c>
      <c r="F714" s="3">
        <v>0.2</v>
      </c>
      <c r="G714" s="5">
        <v>0.6</v>
      </c>
      <c r="H714" s="3">
        <v>0.8</v>
      </c>
      <c r="I714" s="3">
        <v>1.55139</v>
      </c>
      <c r="J714" s="12">
        <f t="shared" si="33"/>
        <v>1.1458333333333333</v>
      </c>
      <c r="K714" s="4">
        <v>43767.666665914352</v>
      </c>
      <c r="L714" s="3">
        <f t="shared" si="34"/>
        <v>29</v>
      </c>
      <c r="M714" s="3">
        <f t="shared" si="35"/>
        <v>16</v>
      </c>
      <c r="N714" s="3"/>
      <c r="O714" s="3"/>
      <c r="P714" s="3"/>
      <c r="Q714" s="3"/>
      <c r="R714" s="3"/>
      <c r="S714" s="3">
        <f>IF(ISBLANK(Table13[[#This Row],[T1]]),0,IF(Table13[[#This Row],[T1]]&gt;0,1,0))</f>
        <v>0</v>
      </c>
      <c r="T714" s="3">
        <f>IF(ISBLANK(Table13[[#This Row],[T2]]),0,IF(Table13[[#This Row],[T2]]&gt;0,1,0))</f>
        <v>0</v>
      </c>
      <c r="U714" s="3">
        <f>IF(ISBLANK(Table13[[#This Row],[T3]]),0,IF(Table13[[#This Row],[T3]]&gt;0,1,0))</f>
        <v>0</v>
      </c>
      <c r="V714" s="3">
        <f>IF(ISBLANK(Table13[[#This Row],[T4]]),0,IF(Table13[[#This Row],[T4]]&gt;0,1,0))</f>
        <v>0</v>
      </c>
      <c r="W714" s="25">
        <v>65</v>
      </c>
      <c r="X714" s="23">
        <v>13</v>
      </c>
      <c r="Y714" s="3">
        <v>0.8</v>
      </c>
      <c r="Z714" s="3"/>
      <c r="AB714" s="30">
        <v>684</v>
      </c>
      <c r="AC714" s="30">
        <v>1.2384745125840364</v>
      </c>
      <c r="AD714" s="30">
        <v>-0.93847451258403636</v>
      </c>
    </row>
    <row r="715" spans="1:30">
      <c r="A715" s="4">
        <v>43767.708333333336</v>
      </c>
      <c r="B715">
        <v>43767</v>
      </c>
      <c r="C715" s="3">
        <v>0.70833333333333337</v>
      </c>
      <c r="D715" s="3">
        <v>17</v>
      </c>
      <c r="E715" s="3">
        <v>29</v>
      </c>
      <c r="F715" s="3">
        <v>0.3</v>
      </c>
      <c r="G715" s="5">
        <v>0.5</v>
      </c>
      <c r="H715" s="3">
        <v>0.8</v>
      </c>
      <c r="I715" s="3">
        <v>1.55139</v>
      </c>
      <c r="J715" s="12">
        <f t="shared" si="33"/>
        <v>1.1458333333333333</v>
      </c>
      <c r="K715" s="4">
        <v>43767.708333333336</v>
      </c>
      <c r="L715" s="3">
        <f t="shared" si="34"/>
        <v>29</v>
      </c>
      <c r="M715" s="3">
        <f t="shared" si="35"/>
        <v>17</v>
      </c>
      <c r="N715" s="3">
        <v>0</v>
      </c>
      <c r="O715" s="3">
        <v>0</v>
      </c>
      <c r="P715" s="3">
        <v>8</v>
      </c>
      <c r="Q715" s="3">
        <v>0</v>
      </c>
      <c r="R715" s="3"/>
      <c r="S715" s="3">
        <f>IF(ISBLANK(Table13[[#This Row],[T1]]),0,IF(Table13[[#This Row],[T1]]&gt;0,1,0))</f>
        <v>0</v>
      </c>
      <c r="T715" s="3">
        <f>IF(ISBLANK(Table13[[#This Row],[T2]]),0,IF(Table13[[#This Row],[T2]]&gt;0,1,0))</f>
        <v>0</v>
      </c>
      <c r="U715" s="3">
        <f>IF(ISBLANK(Table13[[#This Row],[T3]]),0,IF(Table13[[#This Row],[T3]]&gt;0,1,0))</f>
        <v>0</v>
      </c>
      <c r="V715" s="3">
        <f>IF(ISBLANK(Table13[[#This Row],[T4]]),0,IF(Table13[[#This Row],[T4]]&gt;0,1,0))</f>
        <v>0</v>
      </c>
      <c r="W715" s="26">
        <v>64</v>
      </c>
      <c r="X715" s="22">
        <v>13</v>
      </c>
      <c r="Y715" s="3">
        <v>0.8</v>
      </c>
      <c r="Z715" s="3"/>
      <c r="AB715" s="30">
        <v>685</v>
      </c>
      <c r="AC715" s="30">
        <v>1.2171496404455129</v>
      </c>
      <c r="AD715" s="30">
        <v>-0.91714964044551284</v>
      </c>
    </row>
    <row r="716" spans="1:30">
      <c r="A716" s="4">
        <v>43767.75</v>
      </c>
      <c r="B716">
        <v>43767</v>
      </c>
      <c r="C716" s="3">
        <v>0.75</v>
      </c>
      <c r="D716" s="3">
        <v>18</v>
      </c>
      <c r="E716" s="3">
        <v>29</v>
      </c>
      <c r="F716" s="3">
        <v>0.4</v>
      </c>
      <c r="G716" s="5">
        <v>0.6</v>
      </c>
      <c r="H716" s="3">
        <v>1</v>
      </c>
      <c r="I716" s="3">
        <v>1.55139</v>
      </c>
      <c r="J716" s="12">
        <f t="shared" si="33"/>
        <v>1.1458333333333333</v>
      </c>
      <c r="K716" s="4">
        <v>43767.75</v>
      </c>
      <c r="L716" s="3">
        <f t="shared" si="34"/>
        <v>29</v>
      </c>
      <c r="M716" s="3">
        <f t="shared" si="35"/>
        <v>18</v>
      </c>
      <c r="N716" s="3">
        <v>0</v>
      </c>
      <c r="O716" s="3">
        <v>0</v>
      </c>
      <c r="P716" s="3">
        <v>57</v>
      </c>
      <c r="Q716" s="3">
        <v>0</v>
      </c>
      <c r="R716" s="3"/>
      <c r="S716" s="3">
        <f>IF(ISBLANK(Table13[[#This Row],[T1]]),0,IF(Table13[[#This Row],[T1]]&gt;0,1,0))</f>
        <v>0</v>
      </c>
      <c r="T716" s="3">
        <f>IF(ISBLANK(Table13[[#This Row],[T2]]),0,IF(Table13[[#This Row],[T2]]&gt;0,1,0))</f>
        <v>0</v>
      </c>
      <c r="U716" s="3">
        <f>IF(ISBLANK(Table13[[#This Row],[T3]]),0,IF(Table13[[#This Row],[T3]]&gt;0,1,0))</f>
        <v>1</v>
      </c>
      <c r="V716" s="3">
        <f>IF(ISBLANK(Table13[[#This Row],[T4]]),0,IF(Table13[[#This Row],[T4]]&gt;0,1,0))</f>
        <v>0</v>
      </c>
      <c r="W716" s="25">
        <v>62</v>
      </c>
      <c r="X716" s="23">
        <v>13</v>
      </c>
      <c r="Y716" s="3">
        <v>1</v>
      </c>
      <c r="Z716" s="3"/>
      <c r="AB716" s="30">
        <v>686</v>
      </c>
      <c r="AC716" s="30">
        <v>1.2064872043762509</v>
      </c>
      <c r="AD716" s="30">
        <v>-0.90648720437625085</v>
      </c>
    </row>
    <row r="717" spans="1:30">
      <c r="A717" s="4">
        <v>43767.791666666664</v>
      </c>
      <c r="B717">
        <v>43767</v>
      </c>
      <c r="C717" s="3">
        <v>0.79166666666666663</v>
      </c>
      <c r="D717" s="3">
        <v>19</v>
      </c>
      <c r="E717" s="3">
        <v>29</v>
      </c>
      <c r="F717" s="3">
        <v>0.2</v>
      </c>
      <c r="G717" s="5">
        <v>0.2</v>
      </c>
      <c r="H717" s="3">
        <v>0.4</v>
      </c>
      <c r="I717" s="3">
        <v>1.55139</v>
      </c>
      <c r="J717" s="12">
        <f t="shared" si="33"/>
        <v>1.1291666666666667</v>
      </c>
      <c r="K717" s="4">
        <v>43767.791666666664</v>
      </c>
      <c r="L717" s="3">
        <f t="shared" si="34"/>
        <v>29</v>
      </c>
      <c r="M717" s="3">
        <f t="shared" si="35"/>
        <v>19</v>
      </c>
      <c r="N717" s="3">
        <v>0</v>
      </c>
      <c r="O717" s="3">
        <v>16</v>
      </c>
      <c r="P717" s="3">
        <v>0</v>
      </c>
      <c r="Q717" s="3">
        <v>0</v>
      </c>
      <c r="R717" s="3"/>
      <c r="S717" s="3">
        <f>IF(ISBLANK(Table13[[#This Row],[T1]]),0,IF(Table13[[#This Row],[T1]]&gt;0,1,0))</f>
        <v>1</v>
      </c>
      <c r="T717" s="3">
        <f>IF(ISBLANK(Table13[[#This Row],[T2]]),0,IF(Table13[[#This Row],[T2]]&gt;0,1,0))</f>
        <v>0</v>
      </c>
      <c r="U717" s="3">
        <f>IF(ISBLANK(Table13[[#This Row],[T3]]),0,IF(Table13[[#This Row],[T3]]&gt;0,1,0))</f>
        <v>1</v>
      </c>
      <c r="V717" s="3">
        <f>IF(ISBLANK(Table13[[#This Row],[T4]]),0,IF(Table13[[#This Row],[T4]]&gt;0,1,0))</f>
        <v>0</v>
      </c>
      <c r="W717" s="26">
        <v>63</v>
      </c>
      <c r="X717" s="22">
        <v>13</v>
      </c>
      <c r="Y717" s="3">
        <v>0.4</v>
      </c>
      <c r="Z717" s="3"/>
      <c r="AB717" s="30">
        <v>687</v>
      </c>
      <c r="AC717" s="30">
        <v>1.245948894874205</v>
      </c>
      <c r="AD717" s="30">
        <v>-0.54594889487420506</v>
      </c>
    </row>
    <row r="718" spans="1:30">
      <c r="A718" s="4">
        <v>43767.833333333336</v>
      </c>
      <c r="B718">
        <v>43767</v>
      </c>
      <c r="C718" s="3">
        <v>0.83333333333333337</v>
      </c>
      <c r="D718" s="3">
        <v>20</v>
      </c>
      <c r="E718" s="3">
        <v>29</v>
      </c>
      <c r="F718" s="3">
        <v>0.5</v>
      </c>
      <c r="G718" s="5">
        <v>0.2</v>
      </c>
      <c r="H718" s="3">
        <v>0.7</v>
      </c>
      <c r="I718" s="3">
        <v>1.55139</v>
      </c>
      <c r="J718" s="12">
        <f t="shared" si="33"/>
        <v>1.1333333333333333</v>
      </c>
      <c r="K718" s="4">
        <v>43767.833333333336</v>
      </c>
      <c r="L718" s="3">
        <f t="shared" si="34"/>
        <v>29</v>
      </c>
      <c r="M718" s="3">
        <f t="shared" si="35"/>
        <v>20</v>
      </c>
      <c r="N718" s="3">
        <v>0</v>
      </c>
      <c r="O718" s="3">
        <v>58</v>
      </c>
      <c r="P718" s="3">
        <v>0</v>
      </c>
      <c r="Q718" s="3">
        <v>0</v>
      </c>
      <c r="R718" s="3"/>
      <c r="S718" s="3">
        <f>IF(ISBLANK(Table13[[#This Row],[T1]]),0,IF(Table13[[#This Row],[T1]]&gt;0,1,0))</f>
        <v>1</v>
      </c>
      <c r="T718" s="3">
        <f>IF(ISBLANK(Table13[[#This Row],[T2]]),0,IF(Table13[[#This Row],[T2]]&gt;0,1,0))</f>
        <v>0</v>
      </c>
      <c r="U718" s="3">
        <f>IF(ISBLANK(Table13[[#This Row],[T3]]),0,IF(Table13[[#This Row],[T3]]&gt;0,1,0))</f>
        <v>1</v>
      </c>
      <c r="V718" s="3">
        <f>IF(ISBLANK(Table13[[#This Row],[T4]]),0,IF(Table13[[#This Row],[T4]]&gt;0,1,0))</f>
        <v>0</v>
      </c>
      <c r="W718" s="25">
        <v>62</v>
      </c>
      <c r="X718" s="23">
        <v>13</v>
      </c>
      <c r="Y718" s="3">
        <v>0.7</v>
      </c>
      <c r="Z718" s="3"/>
      <c r="AB718" s="30">
        <v>688</v>
      </c>
      <c r="AC718" s="30">
        <v>1.2672737670127285</v>
      </c>
      <c r="AD718" s="30">
        <v>-0.66727376701272845</v>
      </c>
    </row>
    <row r="719" spans="1:30">
      <c r="A719" s="4">
        <v>43767.875</v>
      </c>
      <c r="B719">
        <v>43767</v>
      </c>
      <c r="C719" s="3">
        <v>0.875</v>
      </c>
      <c r="D719" s="3">
        <v>21</v>
      </c>
      <c r="E719" s="3">
        <v>29</v>
      </c>
      <c r="F719" s="3">
        <v>1.3</v>
      </c>
      <c r="G719" s="5">
        <v>1.2</v>
      </c>
      <c r="H719" s="3">
        <v>2.5</v>
      </c>
      <c r="I719" s="3">
        <v>1.55139</v>
      </c>
      <c r="J719" s="12">
        <f t="shared" si="33"/>
        <v>1.125</v>
      </c>
      <c r="K719" s="4">
        <v>43767.875</v>
      </c>
      <c r="L719" s="3">
        <f t="shared" si="34"/>
        <v>29</v>
      </c>
      <c r="M719" s="3">
        <f t="shared" si="35"/>
        <v>21</v>
      </c>
      <c r="N719" s="3">
        <v>42</v>
      </c>
      <c r="O719" s="3">
        <v>57</v>
      </c>
      <c r="P719" s="3">
        <v>53</v>
      </c>
      <c r="Q719" s="3">
        <v>0</v>
      </c>
      <c r="R719" s="3"/>
      <c r="S719" s="3">
        <f>IF(ISBLANK(Table13[[#This Row],[T1]]),0,IF(Table13[[#This Row],[T1]]&gt;0,1,0))</f>
        <v>1</v>
      </c>
      <c r="T719" s="3">
        <f>IF(ISBLANK(Table13[[#This Row],[T2]]),0,IF(Table13[[#This Row],[T2]]&gt;0,1,0))</f>
        <v>0</v>
      </c>
      <c r="U719" s="3">
        <f>IF(ISBLANK(Table13[[#This Row],[T3]]),0,IF(Table13[[#This Row],[T3]]&gt;0,1,0))</f>
        <v>1</v>
      </c>
      <c r="V719" s="3">
        <f>IF(ISBLANK(Table13[[#This Row],[T4]]),0,IF(Table13[[#This Row],[T4]]&gt;0,1,0))</f>
        <v>0</v>
      </c>
      <c r="W719" s="26">
        <v>62</v>
      </c>
      <c r="X719" s="22">
        <v>11</v>
      </c>
      <c r="Y719" s="3">
        <v>2.5</v>
      </c>
      <c r="Z719" s="3"/>
      <c r="AB719" s="30">
        <v>689</v>
      </c>
      <c r="AC719" s="30">
        <v>1.3637848290020758</v>
      </c>
      <c r="AD719" s="30">
        <v>0.53621517099792437</v>
      </c>
    </row>
    <row r="720" spans="1:30">
      <c r="A720" s="4">
        <v>43767.916666666664</v>
      </c>
      <c r="B720">
        <v>43767</v>
      </c>
      <c r="C720" s="3">
        <v>0.91666666666666663</v>
      </c>
      <c r="D720" s="3">
        <v>22</v>
      </c>
      <c r="E720" s="3">
        <v>29</v>
      </c>
      <c r="F720" s="3">
        <v>2.8</v>
      </c>
      <c r="G720" s="5">
        <v>1.7</v>
      </c>
      <c r="H720" s="3">
        <v>4.5</v>
      </c>
      <c r="I720" s="3">
        <v>1.55139</v>
      </c>
      <c r="J720" s="12">
        <f t="shared" si="33"/>
        <v>1.0416666666666667</v>
      </c>
      <c r="K720" s="4">
        <v>43767.916666666664</v>
      </c>
      <c r="L720" s="3">
        <f t="shared" si="34"/>
        <v>29</v>
      </c>
      <c r="M720" s="3">
        <f t="shared" si="35"/>
        <v>22</v>
      </c>
      <c r="N720" s="3">
        <v>58</v>
      </c>
      <c r="O720" s="3">
        <v>58</v>
      </c>
      <c r="P720" s="3">
        <v>58</v>
      </c>
      <c r="Q720" s="3">
        <v>0</v>
      </c>
      <c r="R720" s="3"/>
      <c r="S720" s="3">
        <f>IF(ISBLANK(Table13[[#This Row],[T1]]),0,IF(Table13[[#This Row],[T1]]&gt;0,1,0))</f>
        <v>1</v>
      </c>
      <c r="T720" s="3">
        <f>IF(ISBLANK(Table13[[#This Row],[T2]]),0,IF(Table13[[#This Row],[T2]]&gt;0,1,0))</f>
        <v>0</v>
      </c>
      <c r="U720" s="3">
        <f>IF(ISBLANK(Table13[[#This Row],[T3]]),0,IF(Table13[[#This Row],[T3]]&gt;0,1,0))</f>
        <v>1</v>
      </c>
      <c r="V720" s="3">
        <f>IF(ISBLANK(Table13[[#This Row],[T4]]),0,IF(Table13[[#This Row],[T4]]&gt;0,1,0))</f>
        <v>0</v>
      </c>
      <c r="W720" s="25">
        <v>61</v>
      </c>
      <c r="X720" s="23">
        <v>11</v>
      </c>
      <c r="Y720" s="3">
        <v>4.5</v>
      </c>
      <c r="Z720" s="3"/>
      <c r="AB720" s="30">
        <v>690</v>
      </c>
      <c r="AC720" s="30">
        <v>1.4694874883218021</v>
      </c>
      <c r="AD720" s="30">
        <v>-0.66948748832180205</v>
      </c>
    </row>
    <row r="721" spans="1:30">
      <c r="A721" s="4">
        <v>43767.958333333336</v>
      </c>
      <c r="B721">
        <v>43767</v>
      </c>
      <c r="C721" s="3">
        <v>0.95833333333333337</v>
      </c>
      <c r="D721" s="3">
        <v>23</v>
      </c>
      <c r="E721" s="3">
        <v>29</v>
      </c>
      <c r="F721" s="3">
        <v>1.1000000000000001</v>
      </c>
      <c r="G721" s="5">
        <v>0.4</v>
      </c>
      <c r="H721" s="3">
        <v>1.5</v>
      </c>
      <c r="I721" s="3">
        <v>1.55139</v>
      </c>
      <c r="J721" s="12">
        <f t="shared" si="33"/>
        <v>0.90416666666666679</v>
      </c>
      <c r="K721" s="4">
        <v>43767.958333333336</v>
      </c>
      <c r="L721" s="3">
        <f t="shared" si="34"/>
        <v>29</v>
      </c>
      <c r="M721" s="3">
        <f t="shared" si="35"/>
        <v>23</v>
      </c>
      <c r="N721" s="3">
        <v>58</v>
      </c>
      <c r="O721" s="3">
        <v>58</v>
      </c>
      <c r="P721" s="3">
        <v>58</v>
      </c>
      <c r="Q721" s="3">
        <v>0</v>
      </c>
      <c r="R721" s="3"/>
      <c r="S721" s="3">
        <f>IF(ISBLANK(Table13[[#This Row],[T1]]),0,IF(Table13[[#This Row],[T1]]&gt;0,1,0))</f>
        <v>1</v>
      </c>
      <c r="T721" s="3">
        <f>IF(ISBLANK(Table13[[#This Row],[T2]]),0,IF(Table13[[#This Row],[T2]]&gt;0,1,0))</f>
        <v>0</v>
      </c>
      <c r="U721" s="3">
        <f>IF(ISBLANK(Table13[[#This Row],[T3]]),0,IF(Table13[[#This Row],[T3]]&gt;0,1,0))</f>
        <v>1</v>
      </c>
      <c r="V721" s="3">
        <f>IF(ISBLANK(Table13[[#This Row],[T4]]),0,IF(Table13[[#This Row],[T4]]&gt;0,1,0))</f>
        <v>0</v>
      </c>
      <c r="W721" s="26">
        <v>61</v>
      </c>
      <c r="X721" s="22">
        <v>13</v>
      </c>
      <c r="Y721" s="3">
        <v>1.5</v>
      </c>
      <c r="Z721" s="3"/>
      <c r="AB721" s="30">
        <v>691</v>
      </c>
      <c r="AC721" s="30">
        <v>1.6102602767049801</v>
      </c>
      <c r="AD721" s="30">
        <v>-0.81026027670498002</v>
      </c>
    </row>
    <row r="722" spans="1:30">
      <c r="A722" s="4">
        <v>43768</v>
      </c>
      <c r="B722">
        <v>43768</v>
      </c>
      <c r="C722" s="3">
        <v>0</v>
      </c>
      <c r="D722" s="3">
        <v>0</v>
      </c>
      <c r="E722" s="3">
        <v>30</v>
      </c>
      <c r="F722" s="3">
        <v>0.2</v>
      </c>
      <c r="G722" s="5">
        <v>0.4</v>
      </c>
      <c r="H722" s="3">
        <v>0.60000000000000009</v>
      </c>
      <c r="I722" s="3">
        <v>1.55139</v>
      </c>
      <c r="J722" s="12">
        <f t="shared" si="33"/>
        <v>0.87500000000000033</v>
      </c>
      <c r="K722" s="4">
        <v>43768</v>
      </c>
      <c r="L722" s="3">
        <f t="shared" si="34"/>
        <v>30</v>
      </c>
      <c r="M722" s="3">
        <f t="shared" si="35"/>
        <v>0</v>
      </c>
      <c r="N722" s="3">
        <v>58</v>
      </c>
      <c r="O722" s="3">
        <v>58</v>
      </c>
      <c r="P722" s="3">
        <v>58</v>
      </c>
      <c r="Q722" s="3">
        <v>0</v>
      </c>
      <c r="R722" s="3"/>
      <c r="S722" s="3">
        <f>IF(ISBLANK(Table13[[#This Row],[T1]]),0,IF(Table13[[#This Row],[T1]]&gt;0,1,0))</f>
        <v>1</v>
      </c>
      <c r="T722" s="3">
        <f>IF(ISBLANK(Table13[[#This Row],[T2]]),0,IF(Table13[[#This Row],[T2]]&gt;0,1,0))</f>
        <v>0</v>
      </c>
      <c r="U722" s="3">
        <f>IF(ISBLANK(Table13[[#This Row],[T3]]),0,IF(Table13[[#This Row],[T3]]&gt;0,1,0))</f>
        <v>1</v>
      </c>
      <c r="V722" s="3">
        <f>IF(ISBLANK(Table13[[#This Row],[T4]]),0,IF(Table13[[#This Row],[T4]]&gt;0,1,0))</f>
        <v>0</v>
      </c>
      <c r="W722" s="25">
        <v>61</v>
      </c>
      <c r="X722" s="23">
        <v>13</v>
      </c>
      <c r="Y722" s="3">
        <v>0.60000000000000009</v>
      </c>
      <c r="Z722" s="3"/>
      <c r="AB722" s="30">
        <v>692</v>
      </c>
      <c r="AC722" s="30">
        <v>1.6422475849127656</v>
      </c>
      <c r="AD722" s="30">
        <v>-0.74224758491276566</v>
      </c>
    </row>
    <row r="723" spans="1:30">
      <c r="A723" s="4">
        <v>43768.041666666664</v>
      </c>
      <c r="B723">
        <v>43768</v>
      </c>
      <c r="C723" s="3">
        <v>4.1666666666666664E-2</v>
      </c>
      <c r="D723" s="3">
        <v>1</v>
      </c>
      <c r="E723" s="3">
        <v>30</v>
      </c>
      <c r="F723" s="3">
        <v>0.2</v>
      </c>
      <c r="G723" s="5">
        <v>0.4</v>
      </c>
      <c r="H723" s="3">
        <v>0.60000000000000009</v>
      </c>
      <c r="I723" s="3">
        <v>1.55139</v>
      </c>
      <c r="J723" s="12">
        <f t="shared" si="33"/>
        <v>0.9125000000000002</v>
      </c>
      <c r="K723" s="4">
        <v>43768.041666666664</v>
      </c>
      <c r="L723" s="3">
        <f t="shared" si="34"/>
        <v>30</v>
      </c>
      <c r="M723" s="3">
        <f t="shared" si="35"/>
        <v>1</v>
      </c>
      <c r="N723" s="3">
        <v>57</v>
      </c>
      <c r="O723" s="3">
        <v>57</v>
      </c>
      <c r="P723" s="3">
        <v>57</v>
      </c>
      <c r="Q723" s="3">
        <v>0</v>
      </c>
      <c r="R723" s="3"/>
      <c r="S723" s="3">
        <f>IF(ISBLANK(Table13[[#This Row],[T1]]),0,IF(Table13[[#This Row],[T1]]&gt;0,1,0))</f>
        <v>1</v>
      </c>
      <c r="T723" s="3">
        <f>IF(ISBLANK(Table13[[#This Row],[T2]]),0,IF(Table13[[#This Row],[T2]]&gt;0,1,0))</f>
        <v>0</v>
      </c>
      <c r="U723" s="3">
        <f>IF(ISBLANK(Table13[[#This Row],[T3]]),0,IF(Table13[[#This Row],[T3]]&gt;0,1,0))</f>
        <v>1</v>
      </c>
      <c r="V723" s="3">
        <f>IF(ISBLANK(Table13[[#This Row],[T4]]),0,IF(Table13[[#This Row],[T4]]&gt;0,1,0))</f>
        <v>0</v>
      </c>
      <c r="W723" s="26">
        <v>60</v>
      </c>
      <c r="X723" s="22">
        <v>13</v>
      </c>
      <c r="Y723" s="3">
        <v>0.60000000000000009</v>
      </c>
      <c r="Z723" s="3"/>
      <c r="AB723" s="30">
        <v>693</v>
      </c>
      <c r="AC723" s="30">
        <v>1.620922712774242</v>
      </c>
      <c r="AD723" s="30">
        <v>-0.52092271277424196</v>
      </c>
    </row>
    <row r="724" spans="1:30">
      <c r="A724" s="4">
        <v>43768.083333333336</v>
      </c>
      <c r="B724">
        <v>43768</v>
      </c>
      <c r="C724" s="3">
        <v>8.3333333333333329E-2</v>
      </c>
      <c r="D724" s="3">
        <v>2</v>
      </c>
      <c r="E724" s="3">
        <v>30</v>
      </c>
      <c r="F724" s="3">
        <v>0.2</v>
      </c>
      <c r="G724" s="5">
        <v>0.2</v>
      </c>
      <c r="H724" s="3">
        <v>0.4</v>
      </c>
      <c r="I724" s="3">
        <v>1.55139</v>
      </c>
      <c r="J724" s="12">
        <f t="shared" si="33"/>
        <v>0.9125000000000002</v>
      </c>
      <c r="K724" s="4">
        <v>43768.083333333336</v>
      </c>
      <c r="L724" s="3">
        <f t="shared" si="34"/>
        <v>30</v>
      </c>
      <c r="M724" s="3">
        <f t="shared" si="35"/>
        <v>2</v>
      </c>
      <c r="N724" s="3">
        <v>58</v>
      </c>
      <c r="O724" s="3">
        <v>58</v>
      </c>
      <c r="P724" s="3">
        <v>58</v>
      </c>
      <c r="Q724" s="3">
        <v>0</v>
      </c>
      <c r="R724" s="3"/>
      <c r="S724" s="3">
        <f>IF(ISBLANK(Table13[[#This Row],[T1]]),0,IF(Table13[[#This Row],[T1]]&gt;0,1,0))</f>
        <v>1</v>
      </c>
      <c r="T724" s="3">
        <f>IF(ISBLANK(Table13[[#This Row],[T2]]),0,IF(Table13[[#This Row],[T2]]&gt;0,1,0))</f>
        <v>0</v>
      </c>
      <c r="U724" s="3">
        <f>IF(ISBLANK(Table13[[#This Row],[T3]]),0,IF(Table13[[#This Row],[T3]]&gt;0,1,0))</f>
        <v>1</v>
      </c>
      <c r="V724" s="3">
        <f>IF(ISBLANK(Table13[[#This Row],[T4]]),0,IF(Table13[[#This Row],[T4]]&gt;0,1,0))</f>
        <v>0</v>
      </c>
      <c r="W724" s="25">
        <v>60</v>
      </c>
      <c r="X724" s="23">
        <v>13</v>
      </c>
      <c r="Y724" s="3">
        <v>0.4</v>
      </c>
      <c r="Z724" s="3"/>
      <c r="AB724" s="30">
        <v>694</v>
      </c>
      <c r="AC724" s="30">
        <v>1.5958606494906342</v>
      </c>
      <c r="AD724" s="30">
        <v>0.80413935050936569</v>
      </c>
    </row>
    <row r="725" spans="1:30">
      <c r="A725" s="4">
        <v>43768.125</v>
      </c>
      <c r="B725">
        <v>43768</v>
      </c>
      <c r="C725" s="3">
        <v>0.125</v>
      </c>
      <c r="D725" s="3">
        <v>3</v>
      </c>
      <c r="E725" s="3">
        <v>30</v>
      </c>
      <c r="F725" s="3">
        <v>0.2</v>
      </c>
      <c r="G725" s="5">
        <v>0.2</v>
      </c>
      <c r="H725" s="3">
        <v>0.4</v>
      </c>
      <c r="I725" s="3">
        <v>1.55139</v>
      </c>
      <c r="J725" s="12">
        <f t="shared" si="33"/>
        <v>0.9125000000000002</v>
      </c>
      <c r="K725" s="4">
        <v>43768.125</v>
      </c>
      <c r="L725" s="3">
        <f t="shared" si="34"/>
        <v>30</v>
      </c>
      <c r="M725" s="3">
        <f t="shared" si="35"/>
        <v>3</v>
      </c>
      <c r="N725" s="3">
        <v>58</v>
      </c>
      <c r="O725" s="3">
        <v>58</v>
      </c>
      <c r="P725" s="3">
        <v>58</v>
      </c>
      <c r="Q725" s="3">
        <v>0</v>
      </c>
      <c r="R725" s="3"/>
      <c r="S725" s="3">
        <f>IF(ISBLANK(Table13[[#This Row],[T1]]),0,IF(Table13[[#This Row],[T1]]&gt;0,1,0))</f>
        <v>1</v>
      </c>
      <c r="T725" s="3">
        <f>IF(ISBLANK(Table13[[#This Row],[T2]]),0,IF(Table13[[#This Row],[T2]]&gt;0,1,0))</f>
        <v>0</v>
      </c>
      <c r="U725" s="3">
        <f>IF(ISBLANK(Table13[[#This Row],[T3]]),0,IF(Table13[[#This Row],[T3]]&gt;0,1,0))</f>
        <v>1</v>
      </c>
      <c r="V725" s="3">
        <f>IF(ISBLANK(Table13[[#This Row],[T4]]),0,IF(Table13[[#This Row],[T4]]&gt;0,1,0))</f>
        <v>0</v>
      </c>
      <c r="W725" s="26">
        <v>60</v>
      </c>
      <c r="X725" s="22">
        <v>13</v>
      </c>
      <c r="Y725" s="3">
        <v>0.4</v>
      </c>
      <c r="Z725" s="3"/>
      <c r="AB725" s="30">
        <v>695</v>
      </c>
      <c r="AC725" s="30">
        <v>1.5851982134213722</v>
      </c>
      <c r="AD725" s="30">
        <v>0.61480178657862794</v>
      </c>
    </row>
    <row r="726" spans="1:30">
      <c r="A726" s="4">
        <v>43768.166666666664</v>
      </c>
      <c r="B726">
        <v>43768</v>
      </c>
      <c r="C726" s="3">
        <v>0.16666666666666666</v>
      </c>
      <c r="D726" s="3">
        <v>4</v>
      </c>
      <c r="E726" s="3">
        <v>30</v>
      </c>
      <c r="F726" s="3">
        <v>0.4</v>
      </c>
      <c r="G726" s="5">
        <v>0.2</v>
      </c>
      <c r="H726" s="3">
        <v>0.60000000000000009</v>
      </c>
      <c r="I726" s="3">
        <v>1.55139</v>
      </c>
      <c r="J726" s="12">
        <f t="shared" si="33"/>
        <v>0.9208333333333335</v>
      </c>
      <c r="K726" s="4">
        <v>43768.166666666664</v>
      </c>
      <c r="L726" s="3">
        <f t="shared" si="34"/>
        <v>30</v>
      </c>
      <c r="M726" s="3">
        <f t="shared" si="35"/>
        <v>4</v>
      </c>
      <c r="N726" s="3">
        <v>58</v>
      </c>
      <c r="O726" s="3">
        <v>57</v>
      </c>
      <c r="P726" s="3">
        <v>58</v>
      </c>
      <c r="Q726" s="3">
        <v>0</v>
      </c>
      <c r="R726" s="3"/>
      <c r="S726" s="3">
        <f>IF(ISBLANK(Table13[[#This Row],[T1]]),0,IF(Table13[[#This Row],[T1]]&gt;0,1,0))</f>
        <v>1</v>
      </c>
      <c r="T726" s="3">
        <f>IF(ISBLANK(Table13[[#This Row],[T2]]),0,IF(Table13[[#This Row],[T2]]&gt;0,1,0))</f>
        <v>0</v>
      </c>
      <c r="U726" s="3">
        <f>IF(ISBLANK(Table13[[#This Row],[T3]]),0,IF(Table13[[#This Row],[T3]]&gt;0,1,0))</f>
        <v>1</v>
      </c>
      <c r="V726" s="3">
        <f>IF(ISBLANK(Table13[[#This Row],[T4]]),0,IF(Table13[[#This Row],[T4]]&gt;0,1,0))</f>
        <v>0</v>
      </c>
      <c r="W726" s="25">
        <v>60</v>
      </c>
      <c r="X726" s="23">
        <v>13</v>
      </c>
      <c r="Y726" s="3">
        <v>0.60000000000000009</v>
      </c>
      <c r="Z726" s="3"/>
      <c r="AB726" s="30">
        <v>696</v>
      </c>
      <c r="AC726" s="30">
        <v>1.5745357773521103</v>
      </c>
      <c r="AD726" s="30">
        <v>-0.97453577735211017</v>
      </c>
    </row>
    <row r="727" spans="1:30">
      <c r="A727" s="4">
        <v>43768.208333333336</v>
      </c>
      <c r="B727">
        <v>43768</v>
      </c>
      <c r="C727" s="3">
        <v>0.20833333333333334</v>
      </c>
      <c r="D727" s="3">
        <v>5</v>
      </c>
      <c r="E727" s="3">
        <v>30</v>
      </c>
      <c r="F727" s="3">
        <v>1.6</v>
      </c>
      <c r="G727" s="5">
        <v>0.7</v>
      </c>
      <c r="H727" s="3">
        <v>2.2999999999999998</v>
      </c>
      <c r="I727" s="3">
        <v>1.55139</v>
      </c>
      <c r="J727" s="12">
        <f t="shared" si="33"/>
        <v>0.9125000000000002</v>
      </c>
      <c r="K727" s="4">
        <v>43768.208333333336</v>
      </c>
      <c r="L727" s="3">
        <f t="shared" si="34"/>
        <v>30</v>
      </c>
      <c r="M727" s="3">
        <f t="shared" si="35"/>
        <v>5</v>
      </c>
      <c r="N727" s="3">
        <v>57</v>
      </c>
      <c r="O727" s="3">
        <v>57</v>
      </c>
      <c r="P727" s="3">
        <v>57</v>
      </c>
      <c r="Q727" s="3">
        <v>0</v>
      </c>
      <c r="R727" s="3"/>
      <c r="S727" s="3">
        <f>IF(ISBLANK(Table13[[#This Row],[T1]]),0,IF(Table13[[#This Row],[T1]]&gt;0,1,0))</f>
        <v>1</v>
      </c>
      <c r="T727" s="3">
        <f>IF(ISBLANK(Table13[[#This Row],[T2]]),0,IF(Table13[[#This Row],[T2]]&gt;0,1,0))</f>
        <v>0</v>
      </c>
      <c r="U727" s="3">
        <f>IF(ISBLANK(Table13[[#This Row],[T3]]),0,IF(Table13[[#This Row],[T3]]&gt;0,1,0))</f>
        <v>1</v>
      </c>
      <c r="V727" s="3">
        <f>IF(ISBLANK(Table13[[#This Row],[T4]]),0,IF(Table13[[#This Row],[T4]]&gt;0,1,0))</f>
        <v>0</v>
      </c>
      <c r="W727" s="26">
        <v>61</v>
      </c>
      <c r="X727" s="22">
        <v>13</v>
      </c>
      <c r="Y727" s="3">
        <v>2.2999999999999998</v>
      </c>
      <c r="Z727" s="3"/>
      <c r="AB727" s="30">
        <v>697</v>
      </c>
      <c r="AC727" s="30">
        <v>1.5958606494906342</v>
      </c>
      <c r="AD727" s="30">
        <v>-0.99586064949063413</v>
      </c>
    </row>
    <row r="728" spans="1:30">
      <c r="A728" s="4">
        <v>43768.25</v>
      </c>
      <c r="B728">
        <v>43768</v>
      </c>
      <c r="C728" s="3">
        <v>0.25</v>
      </c>
      <c r="D728" s="3">
        <v>6</v>
      </c>
      <c r="E728" s="3">
        <v>30</v>
      </c>
      <c r="F728" s="3">
        <v>0.7</v>
      </c>
      <c r="G728" s="5">
        <v>0.6</v>
      </c>
      <c r="H728" s="3">
        <v>1.2999999999999998</v>
      </c>
      <c r="I728" s="3">
        <v>1.55139</v>
      </c>
      <c r="J728" s="12">
        <f t="shared" si="33"/>
        <v>0.84166666666666679</v>
      </c>
      <c r="K728" s="4">
        <v>43768.25</v>
      </c>
      <c r="L728" s="3">
        <f t="shared" si="34"/>
        <v>30</v>
      </c>
      <c r="M728" s="3">
        <f t="shared" si="35"/>
        <v>6</v>
      </c>
      <c r="N728" s="3">
        <v>58</v>
      </c>
      <c r="O728" s="3">
        <v>58</v>
      </c>
      <c r="P728" s="3">
        <v>58</v>
      </c>
      <c r="Q728" s="3">
        <v>0</v>
      </c>
      <c r="R728" s="3"/>
      <c r="S728" s="3">
        <f>IF(ISBLANK(Table13[[#This Row],[T1]]),0,IF(Table13[[#This Row],[T1]]&gt;0,1,0))</f>
        <v>1</v>
      </c>
      <c r="T728" s="3">
        <f>IF(ISBLANK(Table13[[#This Row],[T2]]),0,IF(Table13[[#This Row],[T2]]&gt;0,1,0))</f>
        <v>0</v>
      </c>
      <c r="U728" s="3">
        <f>IF(ISBLANK(Table13[[#This Row],[T3]]),0,IF(Table13[[#This Row],[T3]]&gt;0,1,0))</f>
        <v>1</v>
      </c>
      <c r="V728" s="3">
        <f>IF(ISBLANK(Table13[[#This Row],[T4]]),0,IF(Table13[[#This Row],[T4]]&gt;0,1,0))</f>
        <v>0</v>
      </c>
      <c r="W728" s="25">
        <v>61</v>
      </c>
      <c r="X728" s="23">
        <v>13</v>
      </c>
      <c r="Y728" s="3">
        <v>1.2999999999999998</v>
      </c>
      <c r="Z728" s="3"/>
      <c r="AB728" s="30">
        <v>698</v>
      </c>
      <c r="AC728" s="30">
        <v>1.620922712774242</v>
      </c>
      <c r="AD728" s="30">
        <v>-1.120922712774242</v>
      </c>
    </row>
    <row r="729" spans="1:30">
      <c r="A729" s="4">
        <v>43768.291666666664</v>
      </c>
      <c r="B729">
        <v>43768</v>
      </c>
      <c r="C729" s="3">
        <v>0.29166666666666669</v>
      </c>
      <c r="D729" s="3">
        <v>7</v>
      </c>
      <c r="E729" s="3">
        <v>30</v>
      </c>
      <c r="F729" s="3">
        <v>1.3</v>
      </c>
      <c r="G729" s="5">
        <v>2.9</v>
      </c>
      <c r="H729" s="3">
        <v>4.2</v>
      </c>
      <c r="I729" s="3">
        <v>1.55139</v>
      </c>
      <c r="J729" s="12">
        <f t="shared" si="33"/>
        <v>0.83333333333333359</v>
      </c>
      <c r="K729" s="4">
        <v>43768.291666666664</v>
      </c>
      <c r="L729" s="3">
        <f t="shared" si="34"/>
        <v>30</v>
      </c>
      <c r="M729" s="3">
        <f t="shared" si="35"/>
        <v>7</v>
      </c>
      <c r="N729" s="3">
        <v>58</v>
      </c>
      <c r="O729" s="3">
        <v>50</v>
      </c>
      <c r="P729" s="3">
        <v>51</v>
      </c>
      <c r="Q729" s="3">
        <v>0</v>
      </c>
      <c r="R729" s="3"/>
      <c r="S729" s="3">
        <f>IF(ISBLANK(Table13[[#This Row],[T1]]),0,IF(Table13[[#This Row],[T1]]&gt;0,1,0))</f>
        <v>1</v>
      </c>
      <c r="T729" s="3">
        <f>IF(ISBLANK(Table13[[#This Row],[T2]]),0,IF(Table13[[#This Row],[T2]]&gt;0,1,0))</f>
        <v>0</v>
      </c>
      <c r="U729" s="3">
        <f>IF(ISBLANK(Table13[[#This Row],[T3]]),0,IF(Table13[[#This Row],[T3]]&gt;0,1,0))</f>
        <v>1</v>
      </c>
      <c r="V729" s="3">
        <f>IF(ISBLANK(Table13[[#This Row],[T4]]),0,IF(Table13[[#This Row],[T4]]&gt;0,1,0))</f>
        <v>0</v>
      </c>
      <c r="W729" s="26">
        <v>61</v>
      </c>
      <c r="X729" s="22">
        <v>13</v>
      </c>
      <c r="Y729" s="3">
        <v>4.2</v>
      </c>
      <c r="Z729" s="3"/>
      <c r="AB729" s="30">
        <v>699</v>
      </c>
      <c r="AC729" s="30">
        <v>1.6315851488435036</v>
      </c>
      <c r="AD729" s="30">
        <v>-1.2315851488435037</v>
      </c>
    </row>
    <row r="730" spans="1:30">
      <c r="A730" s="4">
        <v>43768.333333333336</v>
      </c>
      <c r="B730">
        <v>43768</v>
      </c>
      <c r="C730" s="3">
        <v>0.33333333333333331</v>
      </c>
      <c r="D730" s="3">
        <v>8</v>
      </c>
      <c r="E730" s="3">
        <v>30</v>
      </c>
      <c r="F730" s="3">
        <v>1.1000000000000001</v>
      </c>
      <c r="G730" s="5">
        <v>0.4</v>
      </c>
      <c r="H730" s="3">
        <v>1.5</v>
      </c>
      <c r="I730" s="3">
        <v>1.55139</v>
      </c>
      <c r="J730" s="12">
        <f t="shared" si="33"/>
        <v>0.85833333333333339</v>
      </c>
      <c r="K730" s="4">
        <v>43768.333333333336</v>
      </c>
      <c r="L730" s="3">
        <f t="shared" si="34"/>
        <v>30</v>
      </c>
      <c r="M730" s="3">
        <f t="shared" si="35"/>
        <v>8</v>
      </c>
      <c r="N730" s="3">
        <v>40</v>
      </c>
      <c r="O730" s="3">
        <v>0</v>
      </c>
      <c r="P730" s="3">
        <v>0</v>
      </c>
      <c r="Q730" s="3">
        <v>0</v>
      </c>
      <c r="R730" s="3"/>
      <c r="S730" s="3">
        <f>IF(ISBLANK(Table13[[#This Row],[T1]]),0,IF(Table13[[#This Row],[T1]]&gt;0,1,0))</f>
        <v>1</v>
      </c>
      <c r="T730" s="3">
        <f>IF(ISBLANK(Table13[[#This Row],[T2]]),0,IF(Table13[[#This Row],[T2]]&gt;0,1,0))</f>
        <v>0</v>
      </c>
      <c r="U730" s="3">
        <f>IF(ISBLANK(Table13[[#This Row],[T3]]),0,IF(Table13[[#This Row],[T3]]&gt;0,1,0))</f>
        <v>1</v>
      </c>
      <c r="V730" s="3">
        <f>IF(ISBLANK(Table13[[#This Row],[T4]]),0,IF(Table13[[#This Row],[T4]]&gt;0,1,0))</f>
        <v>0</v>
      </c>
      <c r="W730" s="25">
        <v>62</v>
      </c>
      <c r="X730" s="23">
        <v>13</v>
      </c>
      <c r="Y730" s="3">
        <v>1.5</v>
      </c>
      <c r="Z730" s="3"/>
      <c r="AB730" s="30">
        <v>700</v>
      </c>
      <c r="AC730" s="30">
        <v>1.6315851488435036</v>
      </c>
      <c r="AD730" s="30">
        <v>-1.0315851488435035</v>
      </c>
    </row>
    <row r="731" spans="1:30">
      <c r="A731" s="4">
        <v>43768.375</v>
      </c>
      <c r="B731">
        <v>43768</v>
      </c>
      <c r="C731" s="3">
        <v>0.375</v>
      </c>
      <c r="D731" s="3">
        <v>9</v>
      </c>
      <c r="E731" s="3">
        <v>30</v>
      </c>
      <c r="F731" s="3">
        <v>0.1</v>
      </c>
      <c r="G731" s="5">
        <v>0.2</v>
      </c>
      <c r="H731" s="3">
        <v>0.30000000000000004</v>
      </c>
      <c r="I731" s="3">
        <v>1.55139</v>
      </c>
      <c r="J731" s="12">
        <f t="shared" si="33"/>
        <v>0.89583333333333337</v>
      </c>
      <c r="K731" s="4">
        <v>43768.375</v>
      </c>
      <c r="L731" s="3">
        <f t="shared" si="34"/>
        <v>30</v>
      </c>
      <c r="M731" s="3">
        <f t="shared" si="35"/>
        <v>9</v>
      </c>
      <c r="N731" s="3"/>
      <c r="O731" s="3"/>
      <c r="P731" s="3"/>
      <c r="Q731" s="3"/>
      <c r="R731" s="3"/>
      <c r="S731" s="3">
        <f>IF(ISBLANK(Table13[[#This Row],[T1]]),0,IF(Table13[[#This Row],[T1]]&gt;0,1,0))</f>
        <v>0</v>
      </c>
      <c r="T731" s="3">
        <f>IF(ISBLANK(Table13[[#This Row],[T2]]),0,IF(Table13[[#This Row],[T2]]&gt;0,1,0))</f>
        <v>0</v>
      </c>
      <c r="U731" s="3">
        <f>IF(ISBLANK(Table13[[#This Row],[T3]]),0,IF(Table13[[#This Row],[T3]]&gt;0,1,0))</f>
        <v>0</v>
      </c>
      <c r="V731" s="3">
        <f>IF(ISBLANK(Table13[[#This Row],[T4]]),0,IF(Table13[[#This Row],[T4]]&gt;0,1,0))</f>
        <v>0</v>
      </c>
      <c r="W731" s="26">
        <v>64</v>
      </c>
      <c r="X731" s="22">
        <v>13</v>
      </c>
      <c r="Y731" s="3">
        <v>0.30000000000000004</v>
      </c>
      <c r="Z731" s="3"/>
      <c r="AB731" s="30">
        <v>701</v>
      </c>
      <c r="AC731" s="30">
        <v>1.6065230855598958</v>
      </c>
      <c r="AD731" s="30">
        <v>-1.2065230855598958</v>
      </c>
    </row>
    <row r="732" spans="1:30">
      <c r="A732" s="4">
        <v>43768.416666666664</v>
      </c>
      <c r="B732">
        <v>43768</v>
      </c>
      <c r="C732" s="3">
        <v>0.41666666666666669</v>
      </c>
      <c r="D732" s="3">
        <v>10</v>
      </c>
      <c r="E732" s="3">
        <v>30</v>
      </c>
      <c r="F732" s="3">
        <v>0.1</v>
      </c>
      <c r="G732" s="5">
        <v>0.2</v>
      </c>
      <c r="H732" s="3">
        <v>0.30000000000000004</v>
      </c>
      <c r="I732" s="3">
        <v>1.55139</v>
      </c>
      <c r="J732" s="12">
        <f t="shared" si="33"/>
        <v>0.8999999999999998</v>
      </c>
      <c r="K732" s="4">
        <v>43768.416666666664</v>
      </c>
      <c r="L732" s="3">
        <f t="shared" si="34"/>
        <v>30</v>
      </c>
      <c r="M732" s="3">
        <f t="shared" si="35"/>
        <v>10</v>
      </c>
      <c r="N732" s="3"/>
      <c r="O732" s="3"/>
      <c r="P732" s="3"/>
      <c r="Q732" s="3"/>
      <c r="R732" s="3"/>
      <c r="S732" s="3">
        <f>IF(ISBLANK(Table13[[#This Row],[T1]]),0,IF(Table13[[#This Row],[T1]]&gt;0,1,0))</f>
        <v>0</v>
      </c>
      <c r="T732" s="3">
        <f>IF(ISBLANK(Table13[[#This Row],[T2]]),0,IF(Table13[[#This Row],[T2]]&gt;0,1,0))</f>
        <v>0</v>
      </c>
      <c r="U732" s="3">
        <f>IF(ISBLANK(Table13[[#This Row],[T3]]),0,IF(Table13[[#This Row],[T3]]&gt;0,1,0))</f>
        <v>0</v>
      </c>
      <c r="V732" s="3">
        <f>IF(ISBLANK(Table13[[#This Row],[T4]]),0,IF(Table13[[#This Row],[T4]]&gt;0,1,0))</f>
        <v>0</v>
      </c>
      <c r="W732" s="25">
        <v>64</v>
      </c>
      <c r="X732" s="23">
        <v>17</v>
      </c>
      <c r="Y732" s="3">
        <v>0.30000000000000004</v>
      </c>
      <c r="Z732" s="3"/>
      <c r="AB732" s="30">
        <v>702</v>
      </c>
      <c r="AC732" s="30">
        <v>1.6315851488435036</v>
      </c>
      <c r="AD732" s="30">
        <v>-0.23158514884350345</v>
      </c>
    </row>
    <row r="733" spans="1:30">
      <c r="A733" s="4">
        <v>43768.458333333336</v>
      </c>
      <c r="B733">
        <v>43768</v>
      </c>
      <c r="C733" s="3">
        <v>0.45833333333333331</v>
      </c>
      <c r="D733" s="3">
        <v>11</v>
      </c>
      <c r="E733" s="3">
        <v>30</v>
      </c>
      <c r="F733" s="3">
        <v>0.2</v>
      </c>
      <c r="G733" s="5">
        <v>0.2</v>
      </c>
      <c r="H733" s="3">
        <v>0.4</v>
      </c>
      <c r="I733" s="3">
        <v>1.55139</v>
      </c>
      <c r="J733" s="12">
        <f t="shared" si="33"/>
        <v>0.90833333333333321</v>
      </c>
      <c r="K733" s="4">
        <v>43768.458333333336</v>
      </c>
      <c r="L733" s="3">
        <f t="shared" si="34"/>
        <v>30</v>
      </c>
      <c r="M733" s="3">
        <f t="shared" si="35"/>
        <v>11</v>
      </c>
      <c r="N733" s="3"/>
      <c r="O733" s="3"/>
      <c r="P733" s="3"/>
      <c r="Q733" s="3"/>
      <c r="R733" s="3"/>
      <c r="S733" s="3">
        <f>IF(ISBLANK(Table13[[#This Row],[T1]]),0,IF(Table13[[#This Row],[T1]]&gt;0,1,0))</f>
        <v>0</v>
      </c>
      <c r="T733" s="3">
        <f>IF(ISBLANK(Table13[[#This Row],[T2]]),0,IF(Table13[[#This Row],[T2]]&gt;0,1,0))</f>
        <v>0</v>
      </c>
      <c r="U733" s="3">
        <f>IF(ISBLANK(Table13[[#This Row],[T3]]),0,IF(Table13[[#This Row],[T3]]&gt;0,1,0))</f>
        <v>0</v>
      </c>
      <c r="V733" s="3">
        <f>IF(ISBLANK(Table13[[#This Row],[T4]]),0,IF(Table13[[#This Row],[T4]]&gt;0,1,0))</f>
        <v>0</v>
      </c>
      <c r="W733" s="26">
        <v>65</v>
      </c>
      <c r="X733" s="22">
        <v>13</v>
      </c>
      <c r="Y733" s="3">
        <v>0.4</v>
      </c>
      <c r="Z733" s="3"/>
      <c r="AB733" s="30">
        <v>703</v>
      </c>
      <c r="AC733" s="30">
        <v>1.6102602767049801</v>
      </c>
      <c r="AD733" s="30">
        <v>-0.11026027670498006</v>
      </c>
    </row>
    <row r="734" spans="1:30">
      <c r="A734" s="4">
        <v>43768.5</v>
      </c>
      <c r="B734">
        <v>43768</v>
      </c>
      <c r="C734" s="3">
        <v>0.5</v>
      </c>
      <c r="D734" s="3">
        <v>12</v>
      </c>
      <c r="E734" s="3">
        <v>30</v>
      </c>
      <c r="F734" s="3">
        <v>0.2</v>
      </c>
      <c r="G734" s="5">
        <v>0.1</v>
      </c>
      <c r="H734" s="3">
        <v>0.30000000000000004</v>
      </c>
      <c r="I734" s="3">
        <v>1.55139</v>
      </c>
      <c r="J734" s="12">
        <f t="shared" si="33"/>
        <v>0.90833333333333321</v>
      </c>
      <c r="K734" s="4">
        <v>43768.5</v>
      </c>
      <c r="L734" s="3">
        <f t="shared" si="34"/>
        <v>30</v>
      </c>
      <c r="M734" s="3">
        <f t="shared" si="35"/>
        <v>12</v>
      </c>
      <c r="N734" s="3"/>
      <c r="O734" s="3"/>
      <c r="P734" s="3"/>
      <c r="Q734" s="3"/>
      <c r="R734" s="3"/>
      <c r="S734" s="3">
        <f>IF(ISBLANK(Table13[[#This Row],[T1]]),0,IF(Table13[[#This Row],[T1]]&gt;0,1,0))</f>
        <v>0</v>
      </c>
      <c r="T734" s="3">
        <f>IF(ISBLANK(Table13[[#This Row],[T2]]),0,IF(Table13[[#This Row],[T2]]&gt;0,1,0))</f>
        <v>0</v>
      </c>
      <c r="U734" s="3">
        <f>IF(ISBLANK(Table13[[#This Row],[T3]]),0,IF(Table13[[#This Row],[T3]]&gt;0,1,0))</f>
        <v>0</v>
      </c>
      <c r="V734" s="3">
        <f>IF(ISBLANK(Table13[[#This Row],[T4]]),0,IF(Table13[[#This Row],[T4]]&gt;0,1,0))</f>
        <v>0</v>
      </c>
      <c r="W734" s="25">
        <v>66</v>
      </c>
      <c r="X734" s="23">
        <v>13</v>
      </c>
      <c r="Y734" s="3">
        <v>0.30000000000000004</v>
      </c>
      <c r="Z734" s="3"/>
      <c r="AB734" s="30">
        <v>704</v>
      </c>
      <c r="AC734" s="30">
        <v>1.6102602767049801</v>
      </c>
      <c r="AD734" s="30">
        <v>2.4897397232950196</v>
      </c>
    </row>
    <row r="735" spans="1:30">
      <c r="A735" s="4">
        <v>43768.541666666664</v>
      </c>
      <c r="B735">
        <v>43768</v>
      </c>
      <c r="C735" s="3">
        <v>0.54166666666666663</v>
      </c>
      <c r="D735" s="3">
        <v>13</v>
      </c>
      <c r="E735" s="3">
        <v>30</v>
      </c>
      <c r="F735" s="3">
        <v>0.2</v>
      </c>
      <c r="G735" s="5">
        <v>0.2</v>
      </c>
      <c r="H735" s="3">
        <v>0.4</v>
      </c>
      <c r="I735" s="3">
        <v>1.55139</v>
      </c>
      <c r="J735" s="12">
        <f t="shared" si="33"/>
        <v>0.91249999999999976</v>
      </c>
      <c r="K735" s="4">
        <v>43768.541666666664</v>
      </c>
      <c r="L735" s="3">
        <f t="shared" si="34"/>
        <v>30</v>
      </c>
      <c r="M735" s="3">
        <f t="shared" si="35"/>
        <v>13</v>
      </c>
      <c r="N735" s="3"/>
      <c r="O735" s="3"/>
      <c r="P735" s="3"/>
      <c r="Q735" s="3"/>
      <c r="R735" s="3"/>
      <c r="S735" s="3">
        <f>IF(ISBLANK(Table13[[#This Row],[T1]]),0,IF(Table13[[#This Row],[T1]]&gt;0,1,0))</f>
        <v>0</v>
      </c>
      <c r="T735" s="3">
        <f>IF(ISBLANK(Table13[[#This Row],[T2]]),0,IF(Table13[[#This Row],[T2]]&gt;0,1,0))</f>
        <v>0</v>
      </c>
      <c r="U735" s="3">
        <f>IF(ISBLANK(Table13[[#This Row],[T3]]),0,IF(Table13[[#This Row],[T3]]&gt;0,1,0))</f>
        <v>0</v>
      </c>
      <c r="V735" s="3">
        <f>IF(ISBLANK(Table13[[#This Row],[T4]]),0,IF(Table13[[#This Row],[T4]]&gt;0,1,0))</f>
        <v>0</v>
      </c>
      <c r="W735" s="26">
        <v>67</v>
      </c>
      <c r="X735" s="22">
        <v>13</v>
      </c>
      <c r="Y735" s="3">
        <v>0.4</v>
      </c>
      <c r="Z735" s="3"/>
      <c r="AB735" s="30">
        <v>705</v>
      </c>
      <c r="AC735" s="30">
        <v>1.4444254250381943</v>
      </c>
      <c r="AD735" s="30">
        <v>-0.84442542503819418</v>
      </c>
    </row>
    <row r="736" spans="1:30">
      <c r="A736" s="4">
        <v>43768.583333333336</v>
      </c>
      <c r="B736">
        <v>43768</v>
      </c>
      <c r="C736" s="3">
        <v>0.58333333333333337</v>
      </c>
      <c r="D736" s="3">
        <v>14</v>
      </c>
      <c r="E736" s="3">
        <v>30</v>
      </c>
      <c r="F736" s="3">
        <v>0.2</v>
      </c>
      <c r="G736" s="5">
        <v>0.2</v>
      </c>
      <c r="H736" s="3">
        <v>0.4</v>
      </c>
      <c r="I736" s="3">
        <v>1.55139</v>
      </c>
      <c r="J736" s="12">
        <f t="shared" si="33"/>
        <v>0.91666666666666641</v>
      </c>
      <c r="K736" s="4">
        <v>43768.583333333336</v>
      </c>
      <c r="L736" s="3">
        <f t="shared" si="34"/>
        <v>30</v>
      </c>
      <c r="M736" s="3">
        <f t="shared" si="35"/>
        <v>14</v>
      </c>
      <c r="N736" s="3"/>
      <c r="O736" s="3"/>
      <c r="P736" s="3"/>
      <c r="Q736" s="3"/>
      <c r="R736" s="3"/>
      <c r="S736" s="3">
        <f>IF(ISBLANK(Table13[[#This Row],[T1]]),0,IF(Table13[[#This Row],[T1]]&gt;0,1,0))</f>
        <v>0</v>
      </c>
      <c r="T736" s="3">
        <f>IF(ISBLANK(Table13[[#This Row],[T2]]),0,IF(Table13[[#This Row],[T2]]&gt;0,1,0))</f>
        <v>0</v>
      </c>
      <c r="U736" s="3">
        <f>IF(ISBLANK(Table13[[#This Row],[T3]]),0,IF(Table13[[#This Row],[T3]]&gt;0,1,0))</f>
        <v>0</v>
      </c>
      <c r="V736" s="3">
        <f>IF(ISBLANK(Table13[[#This Row],[T4]]),0,IF(Table13[[#This Row],[T4]]&gt;0,1,0))</f>
        <v>0</v>
      </c>
      <c r="W736" s="25">
        <v>66</v>
      </c>
      <c r="X736" s="23">
        <v>13</v>
      </c>
      <c r="Y736" s="3">
        <v>0.4</v>
      </c>
      <c r="Z736" s="3"/>
      <c r="AB736" s="30">
        <v>706</v>
      </c>
      <c r="AC736" s="30">
        <v>1.3493852017877299</v>
      </c>
      <c r="AD736" s="30">
        <v>-0.94938520178772989</v>
      </c>
    </row>
    <row r="737" spans="1:30">
      <c r="A737" s="4">
        <v>43768.625</v>
      </c>
      <c r="B737">
        <v>43768</v>
      </c>
      <c r="C737" s="3">
        <v>0.625</v>
      </c>
      <c r="D737" s="3">
        <v>15</v>
      </c>
      <c r="E737" s="3">
        <v>30</v>
      </c>
      <c r="F737" s="3">
        <v>0.2</v>
      </c>
      <c r="G737" s="5">
        <v>1.1000000000000001</v>
      </c>
      <c r="H737" s="3">
        <v>1.3</v>
      </c>
      <c r="I737" s="3">
        <v>1.55139</v>
      </c>
      <c r="J737" s="12">
        <f t="shared" si="33"/>
        <v>0.94999999999999973</v>
      </c>
      <c r="K737" s="4">
        <v>43768.625</v>
      </c>
      <c r="L737" s="3">
        <f t="shared" si="34"/>
        <v>30</v>
      </c>
      <c r="M737" s="3">
        <f t="shared" si="35"/>
        <v>15</v>
      </c>
      <c r="N737" s="3"/>
      <c r="O737" s="3"/>
      <c r="P737" s="3"/>
      <c r="Q737" s="3"/>
      <c r="R737" s="3"/>
      <c r="S737" s="3">
        <f>IF(ISBLANK(Table13[[#This Row],[T1]]),0,IF(Table13[[#This Row],[T1]]&gt;0,1,0))</f>
        <v>0</v>
      </c>
      <c r="T737" s="3">
        <f>IF(ISBLANK(Table13[[#This Row],[T2]]),0,IF(Table13[[#This Row],[T2]]&gt;0,1,0))</f>
        <v>0</v>
      </c>
      <c r="U737" s="3">
        <f>IF(ISBLANK(Table13[[#This Row],[T3]]),0,IF(Table13[[#This Row],[T3]]&gt;0,1,0))</f>
        <v>0</v>
      </c>
      <c r="V737" s="3">
        <f>IF(ISBLANK(Table13[[#This Row],[T4]]),0,IF(Table13[[#This Row],[T4]]&gt;0,1,0))</f>
        <v>0</v>
      </c>
      <c r="W737" s="26">
        <v>65</v>
      </c>
      <c r="X737" s="22">
        <v>13</v>
      </c>
      <c r="Y737" s="3">
        <v>1.3</v>
      </c>
      <c r="Z737" s="3"/>
      <c r="AB737" s="30">
        <v>707</v>
      </c>
      <c r="AC737" s="30">
        <v>1.3173978935799444</v>
      </c>
      <c r="AD737" s="30">
        <v>-0.91739789357994439</v>
      </c>
    </row>
    <row r="738" spans="1:30">
      <c r="A738" s="4">
        <v>43768.666666666664</v>
      </c>
      <c r="B738">
        <v>43768</v>
      </c>
      <c r="C738" s="3">
        <v>0.66666666666666663</v>
      </c>
      <c r="D738" s="3">
        <v>16</v>
      </c>
      <c r="E738" s="3">
        <v>30</v>
      </c>
      <c r="F738" s="3">
        <v>0.1</v>
      </c>
      <c r="G738" s="5">
        <v>0.7</v>
      </c>
      <c r="H738" s="3">
        <v>0.79999999999999993</v>
      </c>
      <c r="I738" s="3">
        <v>1.55139</v>
      </c>
      <c r="J738" s="12">
        <f t="shared" si="33"/>
        <v>0.92083333333333328</v>
      </c>
      <c r="K738" s="4">
        <v>43768.666666666664</v>
      </c>
      <c r="L738" s="3">
        <f t="shared" si="34"/>
        <v>30</v>
      </c>
      <c r="M738" s="3">
        <f t="shared" si="35"/>
        <v>16</v>
      </c>
      <c r="N738" s="3"/>
      <c r="O738" s="3"/>
      <c r="P738" s="3"/>
      <c r="Q738" s="3"/>
      <c r="R738" s="3"/>
      <c r="S738" s="3">
        <f>IF(ISBLANK(Table13[[#This Row],[T1]]),0,IF(Table13[[#This Row],[T1]]&gt;0,1,0))</f>
        <v>0</v>
      </c>
      <c r="T738" s="3">
        <f>IF(ISBLANK(Table13[[#This Row],[T2]]),0,IF(Table13[[#This Row],[T2]]&gt;0,1,0))</f>
        <v>0</v>
      </c>
      <c r="U738" s="3">
        <f>IF(ISBLANK(Table13[[#This Row],[T3]]),0,IF(Table13[[#This Row],[T3]]&gt;0,1,0))</f>
        <v>0</v>
      </c>
      <c r="V738" s="3">
        <f>IF(ISBLANK(Table13[[#This Row],[T4]]),0,IF(Table13[[#This Row],[T4]]&gt;0,1,0))</f>
        <v>0</v>
      </c>
      <c r="W738" s="25">
        <v>65</v>
      </c>
      <c r="X738" s="23">
        <v>8</v>
      </c>
      <c r="Y738" s="3">
        <v>0.79999999999999993</v>
      </c>
      <c r="Z738" s="3"/>
      <c r="AB738" s="30">
        <v>708</v>
      </c>
      <c r="AC738" s="30">
        <v>1.3067354575106824</v>
      </c>
      <c r="AD738" s="30">
        <v>-0.90673545751068241</v>
      </c>
    </row>
    <row r="739" spans="1:30">
      <c r="A739" s="4">
        <v>43768.708333333336</v>
      </c>
      <c r="B739">
        <v>43768</v>
      </c>
      <c r="C739" s="3">
        <v>0.70833333333333337</v>
      </c>
      <c r="D739" s="3">
        <v>17</v>
      </c>
      <c r="E739" s="3">
        <v>30</v>
      </c>
      <c r="F739" s="3">
        <v>0.4</v>
      </c>
      <c r="G739" s="5">
        <v>0.4</v>
      </c>
      <c r="H739" s="3">
        <v>0.8</v>
      </c>
      <c r="I739" s="3">
        <v>1.55139</v>
      </c>
      <c r="J739" s="12">
        <f t="shared" si="33"/>
        <v>0.93333333333333324</v>
      </c>
      <c r="K739" s="4">
        <v>43768.708333333336</v>
      </c>
      <c r="L739" s="3">
        <f t="shared" si="34"/>
        <v>30</v>
      </c>
      <c r="M739" s="3">
        <f t="shared" si="35"/>
        <v>17</v>
      </c>
      <c r="N739" s="3">
        <v>0</v>
      </c>
      <c r="O739" s="3">
        <v>0</v>
      </c>
      <c r="P739" s="3">
        <v>11</v>
      </c>
      <c r="Q739" s="3">
        <v>0</v>
      </c>
      <c r="R739" s="3"/>
      <c r="S739" s="3">
        <f>IF(ISBLANK(Table13[[#This Row],[T1]]),0,IF(Table13[[#This Row],[T1]]&gt;0,1,0))</f>
        <v>0</v>
      </c>
      <c r="T739" s="3">
        <f>IF(ISBLANK(Table13[[#This Row],[T2]]),0,IF(Table13[[#This Row],[T2]]&gt;0,1,0))</f>
        <v>0</v>
      </c>
      <c r="U739" s="3">
        <f>IF(ISBLANK(Table13[[#This Row],[T3]]),0,IF(Table13[[#This Row],[T3]]&gt;0,1,0))</f>
        <v>0</v>
      </c>
      <c r="V739" s="3">
        <f>IF(ISBLANK(Table13[[#This Row],[T4]]),0,IF(Table13[[#This Row],[T4]]&gt;0,1,0))</f>
        <v>0</v>
      </c>
      <c r="W739" s="26">
        <v>62</v>
      </c>
      <c r="X739" s="22">
        <v>8</v>
      </c>
      <c r="Y739" s="3">
        <v>0.8</v>
      </c>
      <c r="Z739" s="3"/>
      <c r="AB739" s="30">
        <v>709</v>
      </c>
      <c r="AC739" s="30">
        <v>1.3067354575106824</v>
      </c>
      <c r="AD739" s="30">
        <v>-0.90673545751068241</v>
      </c>
    </row>
    <row r="740" spans="1:30">
      <c r="A740" s="4">
        <v>43768.75</v>
      </c>
      <c r="B740">
        <v>43768</v>
      </c>
      <c r="C740" s="3">
        <v>0.75</v>
      </c>
      <c r="D740" s="3">
        <v>18</v>
      </c>
      <c r="E740" s="3">
        <v>30</v>
      </c>
      <c r="F740" s="3">
        <v>0.4</v>
      </c>
      <c r="G740" s="5">
        <v>0.2</v>
      </c>
      <c r="H740" s="3">
        <v>0.60000000000000009</v>
      </c>
      <c r="I740" s="3">
        <v>1.55139</v>
      </c>
      <c r="J740" s="12">
        <f t="shared" si="33"/>
        <v>0.93749999999999989</v>
      </c>
      <c r="K740" s="4">
        <v>43768.750000231485</v>
      </c>
      <c r="L740" s="3">
        <f t="shared" si="34"/>
        <v>30</v>
      </c>
      <c r="M740" s="3">
        <f t="shared" si="35"/>
        <v>18</v>
      </c>
      <c r="N740" s="3"/>
      <c r="O740" s="3"/>
      <c r="P740" s="3"/>
      <c r="Q740" s="3"/>
      <c r="R740" s="3"/>
      <c r="S740" s="3">
        <f>IF(ISBLANK(Table13[[#This Row],[T1]]),0,IF(Table13[[#This Row],[T1]]&gt;0,1,0))</f>
        <v>0</v>
      </c>
      <c r="T740" s="3">
        <f>IF(ISBLANK(Table13[[#This Row],[T2]]),0,IF(Table13[[#This Row],[T2]]&gt;0,1,0))</f>
        <v>0</v>
      </c>
      <c r="U740" s="3">
        <f>IF(ISBLANK(Table13[[#This Row],[T3]]),0,IF(Table13[[#This Row],[T3]]&gt;0,1,0))</f>
        <v>1</v>
      </c>
      <c r="V740" s="3">
        <f>IF(ISBLANK(Table13[[#This Row],[T4]]),0,IF(Table13[[#This Row],[T4]]&gt;0,1,0))</f>
        <v>0</v>
      </c>
      <c r="W740" s="25">
        <v>61</v>
      </c>
      <c r="X740" s="23">
        <v>8</v>
      </c>
      <c r="Y740" s="3">
        <v>0.60000000000000009</v>
      </c>
      <c r="Z740" s="3"/>
      <c r="AB740" s="30">
        <v>710</v>
      </c>
      <c r="AC740" s="30">
        <v>1.3280603296492064</v>
      </c>
      <c r="AD740" s="30">
        <v>-0.92806032964920637</v>
      </c>
    </row>
    <row r="741" spans="1:30">
      <c r="A741" s="4">
        <v>43768.791666666664</v>
      </c>
      <c r="B741">
        <v>43768</v>
      </c>
      <c r="C741" s="3">
        <v>0.79166666666666663</v>
      </c>
      <c r="D741" s="3">
        <v>19</v>
      </c>
      <c r="E741" s="3">
        <v>30</v>
      </c>
      <c r="F741" s="3">
        <v>0.4</v>
      </c>
      <c r="G741" s="5">
        <v>0.1</v>
      </c>
      <c r="H741" s="3">
        <v>0.5</v>
      </c>
      <c r="I741" s="3">
        <v>1.55139</v>
      </c>
      <c r="J741" s="12">
        <f t="shared" si="33"/>
        <v>0.95833333333333337</v>
      </c>
      <c r="K741" s="4">
        <v>43768.791666956022</v>
      </c>
      <c r="L741" s="3">
        <f t="shared" si="34"/>
        <v>30</v>
      </c>
      <c r="M741" s="3">
        <f t="shared" si="35"/>
        <v>19</v>
      </c>
      <c r="N741" s="3"/>
      <c r="O741" s="3"/>
      <c r="P741" s="3"/>
      <c r="Q741" s="3"/>
      <c r="R741" s="3"/>
      <c r="S741" s="3">
        <f>IF(ISBLANK(Table13[[#This Row],[T1]]),0,IF(Table13[[#This Row],[T1]]&gt;0,1,0))</f>
        <v>0</v>
      </c>
      <c r="T741" s="3">
        <f>IF(ISBLANK(Table13[[#This Row],[T2]]),0,IF(Table13[[#This Row],[T2]]&gt;0,1,0))</f>
        <v>0</v>
      </c>
      <c r="U741" s="3">
        <f>IF(ISBLANK(Table13[[#This Row],[T3]]),0,IF(Table13[[#This Row],[T3]]&gt;0,1,0))</f>
        <v>1</v>
      </c>
      <c r="V741" s="3">
        <f>IF(ISBLANK(Table13[[#This Row],[T4]]),0,IF(Table13[[#This Row],[T4]]&gt;0,1,0))</f>
        <v>0</v>
      </c>
      <c r="W741" s="26">
        <v>61</v>
      </c>
      <c r="X741" s="22">
        <v>8</v>
      </c>
      <c r="Y741" s="3">
        <v>0.5</v>
      </c>
      <c r="Z741" s="3"/>
      <c r="AB741" s="30">
        <v>711</v>
      </c>
      <c r="AC741" s="30">
        <v>1.3280603296492064</v>
      </c>
      <c r="AD741" s="30">
        <v>-2.806032964920635E-2</v>
      </c>
    </row>
    <row r="742" spans="1:30">
      <c r="A742" s="4">
        <v>43768.833333333336</v>
      </c>
      <c r="B742">
        <v>43768</v>
      </c>
      <c r="C742" s="3">
        <v>0.83333333333333337</v>
      </c>
      <c r="D742" s="3">
        <v>20</v>
      </c>
      <c r="E742" s="3">
        <v>30</v>
      </c>
      <c r="F742" s="3">
        <v>0.2</v>
      </c>
      <c r="G742" s="5">
        <v>0.3</v>
      </c>
      <c r="H742" s="3">
        <v>0.5</v>
      </c>
      <c r="I742" s="3">
        <v>1.55139</v>
      </c>
      <c r="J742" s="12">
        <f t="shared" si="33"/>
        <v>1.1125</v>
      </c>
      <c r="K742" s="4">
        <v>43768.833333680559</v>
      </c>
      <c r="L742" s="3">
        <f t="shared" si="34"/>
        <v>30</v>
      </c>
      <c r="M742" s="3">
        <f t="shared" si="35"/>
        <v>20</v>
      </c>
      <c r="N742" s="3"/>
      <c r="O742" s="3"/>
      <c r="P742" s="3"/>
      <c r="Q742" s="3"/>
      <c r="R742" s="3"/>
      <c r="S742" s="3">
        <f>IF(ISBLANK(Table13[[#This Row],[T1]]),0,IF(Table13[[#This Row],[T1]]&gt;0,1,0))</f>
        <v>0</v>
      </c>
      <c r="T742" s="3">
        <f>IF(ISBLANK(Table13[[#This Row],[T2]]),0,IF(Table13[[#This Row],[T2]]&gt;0,1,0))</f>
        <v>0</v>
      </c>
      <c r="U742" s="3">
        <f>IF(ISBLANK(Table13[[#This Row],[T3]]),0,IF(Table13[[#This Row],[T3]]&gt;0,1,0))</f>
        <v>1</v>
      </c>
      <c r="V742" s="3">
        <f>IF(ISBLANK(Table13[[#This Row],[T4]]),0,IF(Table13[[#This Row],[T4]]&gt;0,1,0))</f>
        <v>0</v>
      </c>
      <c r="W742" s="25">
        <v>61</v>
      </c>
      <c r="X742" s="23">
        <v>8</v>
      </c>
      <c r="Y742" s="3">
        <v>0.5</v>
      </c>
      <c r="Z742" s="3"/>
      <c r="AB742" s="30">
        <v>712</v>
      </c>
      <c r="AC742" s="30">
        <v>1.3280603296492064</v>
      </c>
      <c r="AD742" s="30">
        <v>-0.92806032964920637</v>
      </c>
    </row>
    <row r="743" spans="1:30">
      <c r="A743" s="4">
        <v>43768.875</v>
      </c>
      <c r="B743">
        <v>43768</v>
      </c>
      <c r="C743" s="3">
        <v>0.875</v>
      </c>
      <c r="D743" s="3">
        <v>21</v>
      </c>
      <c r="E743" s="3">
        <v>30</v>
      </c>
      <c r="F743" s="3">
        <v>0.2</v>
      </c>
      <c r="G743" s="5">
        <v>0.3</v>
      </c>
      <c r="H743" s="3">
        <v>0.5</v>
      </c>
      <c r="I743" s="3">
        <v>1.55139</v>
      </c>
      <c r="J743" s="12">
        <f t="shared" si="33"/>
        <v>1.3416666666666668</v>
      </c>
      <c r="K743" s="4">
        <v>43768.875</v>
      </c>
      <c r="L743" s="3">
        <f t="shared" si="34"/>
        <v>30</v>
      </c>
      <c r="M743" s="3">
        <f t="shared" si="35"/>
        <v>21</v>
      </c>
      <c r="N743" s="3">
        <v>51</v>
      </c>
      <c r="O743" s="3">
        <v>0</v>
      </c>
      <c r="P743" s="3">
        <v>11</v>
      </c>
      <c r="Q743" s="3">
        <v>0</v>
      </c>
      <c r="R743" s="3"/>
      <c r="S743" s="3">
        <f>IF(ISBLANK(Table13[[#This Row],[T1]]),0,IF(Table13[[#This Row],[T1]]&gt;0,1,0))</f>
        <v>0</v>
      </c>
      <c r="T743" s="3">
        <f>IF(ISBLANK(Table13[[#This Row],[T2]]),0,IF(Table13[[#This Row],[T2]]&gt;0,1,0))</f>
        <v>0</v>
      </c>
      <c r="U743" s="3">
        <f>IF(ISBLANK(Table13[[#This Row],[T3]]),0,IF(Table13[[#This Row],[T3]]&gt;0,1,0))</f>
        <v>1</v>
      </c>
      <c r="V743" s="3">
        <f>IF(ISBLANK(Table13[[#This Row],[T4]]),0,IF(Table13[[#This Row],[T4]]&gt;0,1,0))</f>
        <v>0</v>
      </c>
      <c r="W743" s="26">
        <v>61</v>
      </c>
      <c r="X743" s="22">
        <v>8</v>
      </c>
      <c r="Y743" s="3">
        <v>0.5</v>
      </c>
      <c r="Z743" s="3"/>
      <c r="AB743" s="30">
        <v>713</v>
      </c>
      <c r="AC743" s="30">
        <v>1.3387227657184679</v>
      </c>
      <c r="AD743" s="30">
        <v>-0.53872276571846789</v>
      </c>
    </row>
    <row r="744" spans="1:30">
      <c r="A744" s="4">
        <v>43768.916666666664</v>
      </c>
      <c r="B744">
        <v>43768</v>
      </c>
      <c r="C744" s="3">
        <v>0.91666666666666663</v>
      </c>
      <c r="D744" s="3">
        <v>22</v>
      </c>
      <c r="E744" s="3">
        <v>30</v>
      </c>
      <c r="F744" s="3">
        <v>0.6</v>
      </c>
      <c r="G744" s="5">
        <v>0.6</v>
      </c>
      <c r="H744" s="3">
        <v>1.2</v>
      </c>
      <c r="I744" s="3">
        <v>1.55139</v>
      </c>
      <c r="J744" s="12">
        <f t="shared" si="33"/>
        <v>1.4541666666666668</v>
      </c>
      <c r="K744" s="4">
        <v>43768.916666666664</v>
      </c>
      <c r="L744" s="3">
        <f t="shared" si="34"/>
        <v>30</v>
      </c>
      <c r="M744" s="3">
        <f t="shared" si="35"/>
        <v>22</v>
      </c>
      <c r="N744" s="3">
        <v>57</v>
      </c>
      <c r="O744" s="3">
        <v>32</v>
      </c>
      <c r="P744" s="3">
        <v>53</v>
      </c>
      <c r="Q744" s="3">
        <v>0</v>
      </c>
      <c r="R744" s="3"/>
      <c r="S744" s="3">
        <f>IF(ISBLANK(Table13[[#This Row],[T1]]),0,IF(Table13[[#This Row],[T1]]&gt;0,1,0))</f>
        <v>0</v>
      </c>
      <c r="T744" s="3">
        <f>IF(ISBLANK(Table13[[#This Row],[T2]]),0,IF(Table13[[#This Row],[T2]]&gt;0,1,0))</f>
        <v>0</v>
      </c>
      <c r="U744" s="3">
        <f>IF(ISBLANK(Table13[[#This Row],[T3]]),0,IF(Table13[[#This Row],[T3]]&gt;0,1,0))</f>
        <v>1</v>
      </c>
      <c r="V744" s="3">
        <f>IF(ISBLANK(Table13[[#This Row],[T4]]),0,IF(Table13[[#This Row],[T4]]&gt;0,1,0))</f>
        <v>0</v>
      </c>
      <c r="W744" s="25">
        <v>62</v>
      </c>
      <c r="X744" s="23">
        <v>13</v>
      </c>
      <c r="Y744" s="3">
        <v>1.2</v>
      </c>
      <c r="Z744" s="3"/>
      <c r="AB744" s="30">
        <v>714</v>
      </c>
      <c r="AC744" s="30">
        <v>1.3493852017877299</v>
      </c>
      <c r="AD744" s="30">
        <v>-0.54938520178772987</v>
      </c>
    </row>
    <row r="745" spans="1:30">
      <c r="A745" s="4">
        <v>43768.958333333336</v>
      </c>
      <c r="B745">
        <v>43768</v>
      </c>
      <c r="C745" s="3">
        <v>0.95833333333333337</v>
      </c>
      <c r="D745" s="3">
        <v>23</v>
      </c>
      <c r="E745" s="3">
        <v>30</v>
      </c>
      <c r="F745" s="3">
        <v>0.2</v>
      </c>
      <c r="G745" s="5">
        <v>0.6</v>
      </c>
      <c r="H745" s="3">
        <v>0.8</v>
      </c>
      <c r="I745" s="3">
        <v>1.55139</v>
      </c>
      <c r="J745" s="12">
        <f t="shared" si="33"/>
        <v>1.5083333333333335</v>
      </c>
      <c r="K745" s="4">
        <v>43768.958333333336</v>
      </c>
      <c r="L745" s="3">
        <f t="shared" si="34"/>
        <v>30</v>
      </c>
      <c r="M745" s="3">
        <f t="shared" si="35"/>
        <v>23</v>
      </c>
      <c r="N745" s="3">
        <v>58</v>
      </c>
      <c r="O745" s="3">
        <v>58</v>
      </c>
      <c r="P745" s="3">
        <v>58</v>
      </c>
      <c r="Q745" s="3">
        <v>0</v>
      </c>
      <c r="R745" s="3"/>
      <c r="S745" s="3">
        <f>IF(ISBLANK(Table13[[#This Row],[T1]]),0,IF(Table13[[#This Row],[T1]]&gt;0,1,0))</f>
        <v>0</v>
      </c>
      <c r="T745" s="3">
        <f>IF(ISBLANK(Table13[[#This Row],[T2]]),0,IF(Table13[[#This Row],[T2]]&gt;0,1,0))</f>
        <v>0</v>
      </c>
      <c r="U745" s="3">
        <f>IF(ISBLANK(Table13[[#This Row],[T3]]),0,IF(Table13[[#This Row],[T3]]&gt;0,1,0))</f>
        <v>1</v>
      </c>
      <c r="V745" s="3">
        <f>IF(ISBLANK(Table13[[#This Row],[T4]]),0,IF(Table13[[#This Row],[T4]]&gt;0,1,0))</f>
        <v>0</v>
      </c>
      <c r="W745" s="26">
        <v>62</v>
      </c>
      <c r="X745" s="22">
        <v>13</v>
      </c>
      <c r="Y745" s="3">
        <v>0.8</v>
      </c>
      <c r="Z745" s="3"/>
      <c r="AB745" s="30">
        <v>715</v>
      </c>
      <c r="AC745" s="30">
        <v>1.4444254250381943</v>
      </c>
      <c r="AD745" s="30">
        <v>-0.44442542503819427</v>
      </c>
    </row>
    <row r="746" spans="1:30">
      <c r="A746" s="4">
        <v>43769</v>
      </c>
      <c r="B746">
        <v>43769</v>
      </c>
      <c r="C746" s="3">
        <v>0</v>
      </c>
      <c r="D746" s="3">
        <v>0</v>
      </c>
      <c r="E746" s="3">
        <v>31</v>
      </c>
      <c r="F746" s="3">
        <v>1.3</v>
      </c>
      <c r="G746" s="5">
        <v>0.2</v>
      </c>
      <c r="H746" s="3">
        <v>1.5</v>
      </c>
      <c r="I746" s="3">
        <v>1.55139</v>
      </c>
      <c r="J746" s="12">
        <f t="shared" si="33"/>
        <v>1.5541666666666669</v>
      </c>
      <c r="K746" s="4">
        <v>43769</v>
      </c>
      <c r="L746" s="3">
        <f t="shared" si="34"/>
        <v>31</v>
      </c>
      <c r="M746" s="3">
        <f t="shared" si="35"/>
        <v>0</v>
      </c>
      <c r="N746" s="3">
        <v>58</v>
      </c>
      <c r="O746" s="3">
        <v>58</v>
      </c>
      <c r="P746" s="3">
        <v>58</v>
      </c>
      <c r="Q746" s="3">
        <v>0</v>
      </c>
      <c r="R746" s="3"/>
      <c r="S746" s="3">
        <f>IF(ISBLANK(Table13[[#This Row],[T1]]),0,IF(Table13[[#This Row],[T1]]&gt;0,1,0))</f>
        <v>0</v>
      </c>
      <c r="T746" s="3">
        <f>IF(ISBLANK(Table13[[#This Row],[T2]]),0,IF(Table13[[#This Row],[T2]]&gt;0,1,0))</f>
        <v>0</v>
      </c>
      <c r="U746" s="3">
        <f>IF(ISBLANK(Table13[[#This Row],[T3]]),0,IF(Table13[[#This Row],[T3]]&gt;0,1,0))</f>
        <v>1</v>
      </c>
      <c r="V746" s="3">
        <f>IF(ISBLANK(Table13[[#This Row],[T4]]),0,IF(Table13[[#This Row],[T4]]&gt;0,1,0))</f>
        <v>0</v>
      </c>
      <c r="W746" s="25">
        <v>62</v>
      </c>
      <c r="X746" s="23">
        <v>13</v>
      </c>
      <c r="Y746" s="3">
        <v>1.5</v>
      </c>
      <c r="Z746" s="3"/>
      <c r="AB746" s="30">
        <v>716</v>
      </c>
      <c r="AC746" s="30">
        <v>1.5638733412828487</v>
      </c>
      <c r="AD746" s="30">
        <v>-1.1638733412828488</v>
      </c>
    </row>
    <row r="747" spans="1:30">
      <c r="A747" s="4">
        <v>43769.041666666664</v>
      </c>
      <c r="B747">
        <v>43769</v>
      </c>
      <c r="C747" s="3">
        <v>4.1666666666666664E-2</v>
      </c>
      <c r="D747" s="3">
        <v>1</v>
      </c>
      <c r="E747" s="3">
        <v>31</v>
      </c>
      <c r="F747" s="3">
        <v>0.2</v>
      </c>
      <c r="G747" s="5">
        <v>0.4</v>
      </c>
      <c r="H747" s="3">
        <v>0.60000000000000009</v>
      </c>
      <c r="I747" s="3">
        <v>1.55139</v>
      </c>
      <c r="J747" s="12">
        <f t="shared" si="33"/>
        <v>1.5166666666666666</v>
      </c>
      <c r="K747" s="4">
        <v>43769.041666666664</v>
      </c>
      <c r="L747" s="3">
        <f t="shared" si="34"/>
        <v>31</v>
      </c>
      <c r="M747" s="3">
        <f t="shared" si="35"/>
        <v>1</v>
      </c>
      <c r="N747" s="3">
        <v>58</v>
      </c>
      <c r="O747" s="3">
        <v>58</v>
      </c>
      <c r="P747" s="3">
        <v>58</v>
      </c>
      <c r="Q747" s="3">
        <v>0</v>
      </c>
      <c r="R747" s="3"/>
      <c r="S747" s="3">
        <f>IF(ISBLANK(Table13[[#This Row],[T1]]),0,IF(Table13[[#This Row],[T1]]&gt;0,1,0))</f>
        <v>0</v>
      </c>
      <c r="T747" s="3">
        <f>IF(ISBLANK(Table13[[#This Row],[T2]]),0,IF(Table13[[#This Row],[T2]]&gt;0,1,0))</f>
        <v>0</v>
      </c>
      <c r="U747" s="3">
        <f>IF(ISBLANK(Table13[[#This Row],[T3]]),0,IF(Table13[[#This Row],[T3]]&gt;0,1,0))</f>
        <v>1</v>
      </c>
      <c r="V747" s="3">
        <f>IF(ISBLANK(Table13[[#This Row],[T4]]),0,IF(Table13[[#This Row],[T4]]&gt;0,1,0))</f>
        <v>0</v>
      </c>
      <c r="W747" s="26">
        <v>62</v>
      </c>
      <c r="X747" s="22">
        <v>13</v>
      </c>
      <c r="Y747" s="3">
        <v>0.60000000000000009</v>
      </c>
      <c r="Z747" s="3"/>
      <c r="AB747" s="30">
        <v>717</v>
      </c>
      <c r="AC747" s="30">
        <v>1.5745357773521103</v>
      </c>
      <c r="AD747" s="30">
        <v>-0.8745357773521103</v>
      </c>
    </row>
    <row r="748" spans="1:30">
      <c r="A748" s="4">
        <v>43769.083333333336</v>
      </c>
      <c r="B748">
        <v>43769</v>
      </c>
      <c r="C748" s="3">
        <v>8.3333333333333329E-2</v>
      </c>
      <c r="D748" s="3">
        <v>2</v>
      </c>
      <c r="E748" s="3">
        <v>31</v>
      </c>
      <c r="F748" s="3">
        <v>0.2</v>
      </c>
      <c r="G748" s="5">
        <v>0.2</v>
      </c>
      <c r="H748" s="3">
        <v>0.4</v>
      </c>
      <c r="I748" s="3">
        <v>1.55139</v>
      </c>
      <c r="J748" s="12">
        <f t="shared" si="33"/>
        <v>1.5125</v>
      </c>
      <c r="K748" s="4">
        <v>43769.083333333336</v>
      </c>
      <c r="L748" s="3">
        <f t="shared" si="34"/>
        <v>31</v>
      </c>
      <c r="M748" s="3">
        <f t="shared" si="35"/>
        <v>2</v>
      </c>
      <c r="N748" s="3">
        <v>57</v>
      </c>
      <c r="O748" s="3">
        <v>57</v>
      </c>
      <c r="P748" s="3">
        <v>57</v>
      </c>
      <c r="Q748" s="3">
        <v>0</v>
      </c>
      <c r="R748" s="3"/>
      <c r="S748" s="3">
        <f>IF(ISBLANK(Table13[[#This Row],[T1]]),0,IF(Table13[[#This Row],[T1]]&gt;0,1,0))</f>
        <v>0</v>
      </c>
      <c r="T748" s="3">
        <f>IF(ISBLANK(Table13[[#This Row],[T2]]),0,IF(Table13[[#This Row],[T2]]&gt;0,1,0))</f>
        <v>0</v>
      </c>
      <c r="U748" s="3">
        <f>IF(ISBLANK(Table13[[#This Row],[T3]]),0,IF(Table13[[#This Row],[T3]]&gt;0,1,0))</f>
        <v>1</v>
      </c>
      <c r="V748" s="3">
        <f>IF(ISBLANK(Table13[[#This Row],[T4]]),0,IF(Table13[[#This Row],[T4]]&gt;0,1,0))</f>
        <v>0</v>
      </c>
      <c r="W748" s="25">
        <v>62</v>
      </c>
      <c r="X748" s="23">
        <v>8</v>
      </c>
      <c r="Y748" s="3">
        <v>0.4</v>
      </c>
      <c r="Z748" s="3"/>
      <c r="AB748" s="30">
        <v>718</v>
      </c>
      <c r="AC748" s="30">
        <v>1.5995978406357181</v>
      </c>
      <c r="AD748" s="30">
        <v>0.90040215936428192</v>
      </c>
    </row>
    <row r="749" spans="1:30">
      <c r="A749" s="4">
        <v>43769.125</v>
      </c>
      <c r="B749">
        <v>43769</v>
      </c>
      <c r="C749" s="3">
        <v>0.125</v>
      </c>
      <c r="D749" s="3">
        <v>3</v>
      </c>
      <c r="E749" s="3">
        <v>31</v>
      </c>
      <c r="F749" s="3">
        <v>0.2</v>
      </c>
      <c r="G749" s="5">
        <v>0.4</v>
      </c>
      <c r="H749" s="3">
        <v>0.60000000000000009</v>
      </c>
      <c r="I749" s="3">
        <v>1.55139</v>
      </c>
      <c r="J749" s="12">
        <f t="shared" si="33"/>
        <v>1.5208333333333333</v>
      </c>
      <c r="K749" s="4">
        <v>43769.125</v>
      </c>
      <c r="L749" s="3">
        <f t="shared" si="34"/>
        <v>31</v>
      </c>
      <c r="M749" s="3">
        <f t="shared" si="35"/>
        <v>3</v>
      </c>
      <c r="N749" s="3">
        <v>58</v>
      </c>
      <c r="O749" s="3">
        <v>58</v>
      </c>
      <c r="P749" s="3">
        <v>58</v>
      </c>
      <c r="Q749" s="3">
        <v>0</v>
      </c>
      <c r="R749" s="3"/>
      <c r="S749" s="3">
        <f>IF(ISBLANK(Table13[[#This Row],[T1]]),0,IF(Table13[[#This Row],[T1]]&gt;0,1,0))</f>
        <v>0</v>
      </c>
      <c r="T749" s="3">
        <f>IF(ISBLANK(Table13[[#This Row],[T2]]),0,IF(Table13[[#This Row],[T2]]&gt;0,1,0))</f>
        <v>0</v>
      </c>
      <c r="U749" s="3">
        <f>IF(ISBLANK(Table13[[#This Row],[T3]]),0,IF(Table13[[#This Row],[T3]]&gt;0,1,0))</f>
        <v>1</v>
      </c>
      <c r="V749" s="3">
        <f>IF(ISBLANK(Table13[[#This Row],[T4]]),0,IF(Table13[[#This Row],[T4]]&gt;0,1,0))</f>
        <v>0</v>
      </c>
      <c r="W749" s="26">
        <v>64</v>
      </c>
      <c r="X749" s="22">
        <v>5</v>
      </c>
      <c r="Y749" s="3">
        <v>0.60000000000000009</v>
      </c>
      <c r="Z749" s="3"/>
      <c r="AB749" s="30">
        <v>719</v>
      </c>
      <c r="AC749" s="30">
        <v>1.6102602767049801</v>
      </c>
      <c r="AD749" s="30">
        <v>2.8897397232950199</v>
      </c>
    </row>
    <row r="750" spans="1:30">
      <c r="A750" s="4">
        <v>43769.166666666664</v>
      </c>
      <c r="B750">
        <v>43769</v>
      </c>
      <c r="C750" s="3">
        <v>0.16666666666666666</v>
      </c>
      <c r="D750" s="3">
        <v>4</v>
      </c>
      <c r="E750" s="3">
        <v>31</v>
      </c>
      <c r="F750" s="3">
        <v>0.2</v>
      </c>
      <c r="G750" s="5">
        <v>0.2</v>
      </c>
      <c r="H750" s="3">
        <v>0.4</v>
      </c>
      <c r="I750" s="3">
        <v>1.55139</v>
      </c>
      <c r="J750" s="12">
        <f t="shared" si="33"/>
        <v>1.5208333333333333</v>
      </c>
      <c r="K750" s="4">
        <v>43769.166666666664</v>
      </c>
      <c r="L750" s="3">
        <f t="shared" si="34"/>
        <v>31</v>
      </c>
      <c r="M750" s="3">
        <f t="shared" si="35"/>
        <v>4</v>
      </c>
      <c r="N750" s="3">
        <v>58</v>
      </c>
      <c r="O750" s="3">
        <v>58</v>
      </c>
      <c r="P750" s="3">
        <v>58</v>
      </c>
      <c r="Q750" s="3">
        <v>0</v>
      </c>
      <c r="R750" s="3"/>
      <c r="S750" s="3">
        <f>IF(ISBLANK(Table13[[#This Row],[T1]]),0,IF(Table13[[#This Row],[T1]]&gt;0,1,0))</f>
        <v>0</v>
      </c>
      <c r="T750" s="3">
        <f>IF(ISBLANK(Table13[[#This Row],[T2]]),0,IF(Table13[[#This Row],[T2]]&gt;0,1,0))</f>
        <v>0</v>
      </c>
      <c r="U750" s="3">
        <f>IF(ISBLANK(Table13[[#This Row],[T3]]),0,IF(Table13[[#This Row],[T3]]&gt;0,1,0))</f>
        <v>1</v>
      </c>
      <c r="V750" s="3">
        <f>IF(ISBLANK(Table13[[#This Row],[T4]]),0,IF(Table13[[#This Row],[T4]]&gt;0,1,0))</f>
        <v>0</v>
      </c>
      <c r="W750" s="25">
        <v>65</v>
      </c>
      <c r="X750" s="23">
        <v>13</v>
      </c>
      <c r="Y750" s="3">
        <v>0.4</v>
      </c>
      <c r="Z750" s="3"/>
      <c r="AB750" s="30">
        <v>720</v>
      </c>
      <c r="AC750" s="30">
        <v>1.5851982134213722</v>
      </c>
      <c r="AD750" s="30">
        <v>-8.5198213421372238E-2</v>
      </c>
    </row>
    <row r="751" spans="1:30">
      <c r="A751" s="4">
        <v>43769.208333333336</v>
      </c>
      <c r="B751">
        <v>43769</v>
      </c>
      <c r="C751" s="3">
        <v>0.20833333333333334</v>
      </c>
      <c r="D751" s="3">
        <v>5</v>
      </c>
      <c r="E751" s="3">
        <v>31</v>
      </c>
      <c r="F751" s="3">
        <v>0.4</v>
      </c>
      <c r="G751" s="5">
        <v>0.2</v>
      </c>
      <c r="H751" s="3">
        <v>0.60000000000000009</v>
      </c>
      <c r="I751" s="3">
        <v>1.55139</v>
      </c>
      <c r="J751" s="12">
        <f t="shared" si="33"/>
        <v>1.5291666666666668</v>
      </c>
      <c r="K751" s="4">
        <v>43769.208333333336</v>
      </c>
      <c r="L751" s="3">
        <f t="shared" si="34"/>
        <v>31</v>
      </c>
      <c r="M751" s="3">
        <f t="shared" si="35"/>
        <v>5</v>
      </c>
      <c r="N751" s="3">
        <v>58</v>
      </c>
      <c r="O751" s="3">
        <v>58</v>
      </c>
      <c r="P751" s="3">
        <v>58</v>
      </c>
      <c r="Q751" s="3">
        <v>0</v>
      </c>
      <c r="R751" s="3"/>
      <c r="S751" s="3">
        <f>IF(ISBLANK(Table13[[#This Row],[T1]]),0,IF(Table13[[#This Row],[T1]]&gt;0,1,0))</f>
        <v>0</v>
      </c>
      <c r="T751" s="3">
        <f>IF(ISBLANK(Table13[[#This Row],[T2]]),0,IF(Table13[[#This Row],[T2]]&gt;0,1,0))</f>
        <v>0</v>
      </c>
      <c r="U751" s="3">
        <f>IF(ISBLANK(Table13[[#This Row],[T3]]),0,IF(Table13[[#This Row],[T3]]&gt;0,1,0))</f>
        <v>1</v>
      </c>
      <c r="V751" s="3">
        <f>IF(ISBLANK(Table13[[#This Row],[T4]]),0,IF(Table13[[#This Row],[T4]]&gt;0,1,0))</f>
        <v>0</v>
      </c>
      <c r="W751" s="26">
        <v>66</v>
      </c>
      <c r="X751" s="22">
        <v>8</v>
      </c>
      <c r="Y751" s="3">
        <v>0.60000000000000009</v>
      </c>
      <c r="Z751" s="3"/>
      <c r="AB751" s="30">
        <v>721</v>
      </c>
      <c r="AC751" s="30">
        <v>1.5851982134213722</v>
      </c>
      <c r="AD751" s="30">
        <v>-0.98519821342137215</v>
      </c>
    </row>
    <row r="752" spans="1:30">
      <c r="A752" s="4">
        <v>43769.25</v>
      </c>
      <c r="B752">
        <v>43769</v>
      </c>
      <c r="C752" s="3">
        <v>0.25</v>
      </c>
      <c r="D752" s="3">
        <v>6</v>
      </c>
      <c r="E752" s="3">
        <v>31</v>
      </c>
      <c r="F752" s="3">
        <v>0.4</v>
      </c>
      <c r="G752" s="5">
        <v>0.7</v>
      </c>
      <c r="H752" s="3">
        <v>1.1000000000000001</v>
      </c>
      <c r="I752" s="3">
        <v>1.55139</v>
      </c>
      <c r="J752" s="12">
        <f t="shared" si="33"/>
        <v>1.5208333333333337</v>
      </c>
      <c r="K752" s="4">
        <v>43769.25</v>
      </c>
      <c r="L752" s="3">
        <f t="shared" si="34"/>
        <v>31</v>
      </c>
      <c r="M752" s="3">
        <f t="shared" si="35"/>
        <v>6</v>
      </c>
      <c r="N752" s="3">
        <v>57</v>
      </c>
      <c r="O752" s="3">
        <v>57</v>
      </c>
      <c r="P752" s="3">
        <v>57</v>
      </c>
      <c r="Q752" s="3">
        <v>0</v>
      </c>
      <c r="R752" s="3"/>
      <c r="S752" s="3">
        <f>IF(ISBLANK(Table13[[#This Row],[T1]]),0,IF(Table13[[#This Row],[T1]]&gt;0,1,0))</f>
        <v>0</v>
      </c>
      <c r="T752" s="3">
        <f>IF(ISBLANK(Table13[[#This Row],[T2]]),0,IF(Table13[[#This Row],[T2]]&gt;0,1,0))</f>
        <v>0</v>
      </c>
      <c r="U752" s="3">
        <f>IF(ISBLANK(Table13[[#This Row],[T3]]),0,IF(Table13[[#This Row],[T3]]&gt;0,1,0))</f>
        <v>1</v>
      </c>
      <c r="V752" s="3">
        <f>IF(ISBLANK(Table13[[#This Row],[T4]]),0,IF(Table13[[#This Row],[T4]]&gt;0,1,0))</f>
        <v>0</v>
      </c>
      <c r="W752" s="25">
        <v>67</v>
      </c>
      <c r="X752" s="23">
        <v>13</v>
      </c>
      <c r="Y752" s="3">
        <v>1.1000000000000001</v>
      </c>
      <c r="Z752" s="3"/>
      <c r="AB752" s="30">
        <v>722</v>
      </c>
      <c r="AC752" s="30">
        <v>1.5958606494906342</v>
      </c>
      <c r="AD752" s="30">
        <v>-0.99586064949063413</v>
      </c>
    </row>
    <row r="753" spans="1:30">
      <c r="A753" s="4">
        <v>43769.291666666664</v>
      </c>
      <c r="B753">
        <v>43769</v>
      </c>
      <c r="C753" s="3">
        <v>0.29166666666666669</v>
      </c>
      <c r="D753" s="3">
        <v>7</v>
      </c>
      <c r="E753" s="3">
        <v>31</v>
      </c>
      <c r="F753" s="3">
        <v>2.1</v>
      </c>
      <c r="G753" s="5">
        <v>2.7</v>
      </c>
      <c r="H753" s="3">
        <v>4.8000000000000007</v>
      </c>
      <c r="I753" s="3">
        <v>1.55139</v>
      </c>
      <c r="J753" s="12">
        <f t="shared" si="33"/>
        <v>1.5458333333333336</v>
      </c>
      <c r="K753" s="4">
        <v>43769.291666666664</v>
      </c>
      <c r="L753" s="3">
        <f t="shared" si="34"/>
        <v>31</v>
      </c>
      <c r="M753" s="3">
        <f t="shared" si="35"/>
        <v>7</v>
      </c>
      <c r="N753" s="3">
        <v>33</v>
      </c>
      <c r="O753" s="3">
        <v>58</v>
      </c>
      <c r="P753" s="3">
        <v>58</v>
      </c>
      <c r="Q753" s="3">
        <v>0</v>
      </c>
      <c r="R753" s="3"/>
      <c r="S753" s="3">
        <f>IF(ISBLANK(Table13[[#This Row],[T1]]),0,IF(Table13[[#This Row],[T1]]&gt;0,1,0))</f>
        <v>0</v>
      </c>
      <c r="T753" s="3">
        <f>IF(ISBLANK(Table13[[#This Row],[T2]]),0,IF(Table13[[#This Row],[T2]]&gt;0,1,0))</f>
        <v>0</v>
      </c>
      <c r="U753" s="3">
        <f>IF(ISBLANK(Table13[[#This Row],[T3]]),0,IF(Table13[[#This Row],[T3]]&gt;0,1,0))</f>
        <v>1</v>
      </c>
      <c r="V753" s="3">
        <f>IF(ISBLANK(Table13[[#This Row],[T4]]),0,IF(Table13[[#This Row],[T4]]&gt;0,1,0))</f>
        <v>0</v>
      </c>
      <c r="W753" s="26">
        <v>67</v>
      </c>
      <c r="X753" s="22">
        <v>13</v>
      </c>
      <c r="Y753" s="3">
        <v>4.8000000000000007</v>
      </c>
      <c r="Z753" s="3"/>
      <c r="AB753" s="30">
        <v>723</v>
      </c>
      <c r="AC753" s="30">
        <v>1.5958606494906342</v>
      </c>
      <c r="AD753" s="30">
        <v>-1.1958606494906343</v>
      </c>
    </row>
    <row r="754" spans="1:30">
      <c r="A754" s="4">
        <v>43769.333333333336</v>
      </c>
      <c r="B754">
        <v>43769</v>
      </c>
      <c r="C754" s="3">
        <v>0.33333333333333331</v>
      </c>
      <c r="D754" s="3">
        <v>8</v>
      </c>
      <c r="E754" s="3">
        <v>31</v>
      </c>
      <c r="F754" s="3">
        <v>2</v>
      </c>
      <c r="G754" s="5">
        <v>0.4</v>
      </c>
      <c r="H754" s="3">
        <v>2.4</v>
      </c>
      <c r="I754" s="3">
        <v>1.55139</v>
      </c>
      <c r="J754" s="12">
        <f t="shared" si="33"/>
        <v>1.4625000000000001</v>
      </c>
      <c r="K754" s="4">
        <v>43769.333333333336</v>
      </c>
      <c r="L754" s="3">
        <f t="shared" si="34"/>
        <v>31</v>
      </c>
      <c r="M754" s="3">
        <f t="shared" si="35"/>
        <v>8</v>
      </c>
      <c r="N754" s="3">
        <v>0</v>
      </c>
      <c r="O754" s="3">
        <v>18</v>
      </c>
      <c r="P754" s="3">
        <v>0</v>
      </c>
      <c r="Q754" s="3">
        <v>0</v>
      </c>
      <c r="R754" s="3"/>
      <c r="S754" s="3">
        <f>IF(ISBLANK(Table13[[#This Row],[T1]]),0,IF(Table13[[#This Row],[T1]]&gt;0,1,0))</f>
        <v>0</v>
      </c>
      <c r="T754" s="3">
        <f>IF(ISBLANK(Table13[[#This Row],[T2]]),0,IF(Table13[[#This Row],[T2]]&gt;0,1,0))</f>
        <v>0</v>
      </c>
      <c r="U754" s="3">
        <f>IF(ISBLANK(Table13[[#This Row],[T3]]),0,IF(Table13[[#This Row],[T3]]&gt;0,1,0))</f>
        <v>1</v>
      </c>
      <c r="V754" s="3">
        <f>IF(ISBLANK(Table13[[#This Row],[T4]]),0,IF(Table13[[#This Row],[T4]]&gt;0,1,0))</f>
        <v>0</v>
      </c>
      <c r="W754" s="25">
        <v>69</v>
      </c>
      <c r="X754" s="23">
        <v>13</v>
      </c>
      <c r="Y754" s="3">
        <v>2.4</v>
      </c>
      <c r="Z754" s="3"/>
      <c r="AB754" s="30">
        <v>724</v>
      </c>
      <c r="AC754" s="30">
        <v>1.5958606494906342</v>
      </c>
      <c r="AD754" s="30">
        <v>-1.1958606494906343</v>
      </c>
    </row>
    <row r="755" spans="1:30">
      <c r="A755" s="4">
        <v>43769.375</v>
      </c>
      <c r="B755">
        <v>43769</v>
      </c>
      <c r="C755" s="3">
        <v>0.375</v>
      </c>
      <c r="D755" s="3">
        <v>9</v>
      </c>
      <c r="E755" s="3">
        <v>31</v>
      </c>
      <c r="F755" s="3">
        <v>0.2</v>
      </c>
      <c r="G755" s="5">
        <v>0.2</v>
      </c>
      <c r="H755" s="3">
        <v>0.4</v>
      </c>
      <c r="I755" s="3">
        <v>1.55139</v>
      </c>
      <c r="J755" s="12">
        <f t="shared" si="33"/>
        <v>1.4583333333333333</v>
      </c>
      <c r="K755" s="4">
        <v>43769.375000231485</v>
      </c>
      <c r="L755" s="3">
        <f t="shared" si="34"/>
        <v>31</v>
      </c>
      <c r="M755" s="3">
        <f t="shared" si="35"/>
        <v>9</v>
      </c>
      <c r="N755" s="3"/>
      <c r="O755" s="3"/>
      <c r="P755" s="3"/>
      <c r="Q755" s="3"/>
      <c r="R755" s="3"/>
      <c r="S755" s="3">
        <f>IF(ISBLANK(Table13[[#This Row],[T1]]),0,IF(Table13[[#This Row],[T1]]&gt;0,1,0))</f>
        <v>0</v>
      </c>
      <c r="T755" s="3">
        <f>IF(ISBLANK(Table13[[#This Row],[T2]]),0,IF(Table13[[#This Row],[T2]]&gt;0,1,0))</f>
        <v>0</v>
      </c>
      <c r="U755" s="3">
        <f>IF(ISBLANK(Table13[[#This Row],[T3]]),0,IF(Table13[[#This Row],[T3]]&gt;0,1,0))</f>
        <v>0</v>
      </c>
      <c r="V755" s="3">
        <f>IF(ISBLANK(Table13[[#This Row],[T4]]),0,IF(Table13[[#This Row],[T4]]&gt;0,1,0))</f>
        <v>0</v>
      </c>
      <c r="W755" s="26">
        <v>69</v>
      </c>
      <c r="X755" s="22">
        <v>13</v>
      </c>
      <c r="Y755" s="3">
        <v>0.4</v>
      </c>
      <c r="Z755" s="3"/>
      <c r="AB755" s="30">
        <v>725</v>
      </c>
      <c r="AC755" s="30">
        <v>1.5958606494906342</v>
      </c>
      <c r="AD755" s="30">
        <v>-0.99586064949063413</v>
      </c>
    </row>
    <row r="756" spans="1:30">
      <c r="A756" s="4">
        <v>43769.416666666664</v>
      </c>
      <c r="B756">
        <v>43769</v>
      </c>
      <c r="C756" s="3">
        <v>0.41666666666666669</v>
      </c>
      <c r="D756" s="3">
        <v>10</v>
      </c>
      <c r="E756" s="3">
        <v>31</v>
      </c>
      <c r="F756" s="3">
        <v>0.2</v>
      </c>
      <c r="G756" s="5">
        <v>0.3</v>
      </c>
      <c r="H756" s="3">
        <v>0.5</v>
      </c>
      <c r="I756" s="3">
        <v>1.55139</v>
      </c>
      <c r="J756" s="12">
        <f t="shared" si="33"/>
        <v>1.4791666666666667</v>
      </c>
      <c r="K756" s="4">
        <v>43769.416666956022</v>
      </c>
      <c r="L756" s="3">
        <f t="shared" si="34"/>
        <v>31</v>
      </c>
      <c r="M756" s="3">
        <f t="shared" si="35"/>
        <v>10</v>
      </c>
      <c r="N756" s="3"/>
      <c r="O756" s="3"/>
      <c r="P756" s="3"/>
      <c r="Q756" s="3"/>
      <c r="R756" s="3"/>
      <c r="S756" s="3">
        <f>IF(ISBLANK(Table13[[#This Row],[T1]]),0,IF(Table13[[#This Row],[T1]]&gt;0,1,0))</f>
        <v>0</v>
      </c>
      <c r="T756" s="3">
        <f>IF(ISBLANK(Table13[[#This Row],[T2]]),0,IF(Table13[[#This Row],[T2]]&gt;0,1,0))</f>
        <v>0</v>
      </c>
      <c r="U756" s="3">
        <f>IF(ISBLANK(Table13[[#This Row],[T3]]),0,IF(Table13[[#This Row],[T3]]&gt;0,1,0))</f>
        <v>0</v>
      </c>
      <c r="V756" s="3">
        <f>IF(ISBLANK(Table13[[#This Row],[T4]]),0,IF(Table13[[#This Row],[T4]]&gt;0,1,0))</f>
        <v>0</v>
      </c>
      <c r="W756" s="25">
        <v>70</v>
      </c>
      <c r="X756" s="23">
        <v>8</v>
      </c>
      <c r="Y756" s="3">
        <v>0.5</v>
      </c>
      <c r="Z756" s="3"/>
      <c r="AB756" s="30">
        <v>726</v>
      </c>
      <c r="AC756" s="30">
        <v>1.5851982134213722</v>
      </c>
      <c r="AD756" s="30">
        <v>0.71480178657862758</v>
      </c>
    </row>
    <row r="757" spans="1:30">
      <c r="A757" s="4">
        <v>43769.458333333336</v>
      </c>
      <c r="B757">
        <v>43769</v>
      </c>
      <c r="C757" s="3">
        <v>0.45833333333333331</v>
      </c>
      <c r="D757" s="3">
        <v>11</v>
      </c>
      <c r="E757" s="3">
        <v>31</v>
      </c>
      <c r="F757" s="3">
        <v>0.2</v>
      </c>
      <c r="G757" s="5">
        <v>0.2</v>
      </c>
      <c r="H757" s="3">
        <v>0.4</v>
      </c>
      <c r="I757" s="3">
        <v>1.55139</v>
      </c>
      <c r="J757" s="12">
        <f t="shared" si="33"/>
        <v>1.4708333333333332</v>
      </c>
      <c r="K757" s="4">
        <v>43769.458333680559</v>
      </c>
      <c r="L757" s="3">
        <f t="shared" si="34"/>
        <v>31</v>
      </c>
      <c r="M757" s="3">
        <f t="shared" si="35"/>
        <v>11</v>
      </c>
      <c r="N757" s="3"/>
      <c r="O757" s="3"/>
      <c r="P757" s="3"/>
      <c r="Q757" s="3"/>
      <c r="R757" s="3"/>
      <c r="S757" s="3">
        <f>IF(ISBLANK(Table13[[#This Row],[T1]]),0,IF(Table13[[#This Row],[T1]]&gt;0,1,0))</f>
        <v>0</v>
      </c>
      <c r="T757" s="3">
        <f>IF(ISBLANK(Table13[[#This Row],[T2]]),0,IF(Table13[[#This Row],[T2]]&gt;0,1,0))</f>
        <v>0</v>
      </c>
      <c r="U757" s="3">
        <f>IF(ISBLANK(Table13[[#This Row],[T3]]),0,IF(Table13[[#This Row],[T3]]&gt;0,1,0))</f>
        <v>0</v>
      </c>
      <c r="V757" s="3">
        <f>IF(ISBLANK(Table13[[#This Row],[T4]]),0,IF(Table13[[#This Row],[T4]]&gt;0,1,0))</f>
        <v>0</v>
      </c>
      <c r="W757" s="26">
        <v>70</v>
      </c>
      <c r="X757" s="22">
        <v>8</v>
      </c>
      <c r="Y757" s="3">
        <v>0.4</v>
      </c>
      <c r="Z757" s="3"/>
      <c r="AB757" s="30">
        <v>727</v>
      </c>
      <c r="AC757" s="30">
        <v>1.5851982134213722</v>
      </c>
      <c r="AD757" s="30">
        <v>-0.28519821342137242</v>
      </c>
    </row>
    <row r="758" spans="1:30">
      <c r="A758" s="4">
        <v>43769.5</v>
      </c>
      <c r="B758">
        <v>43769</v>
      </c>
      <c r="C758" s="3">
        <v>0.5</v>
      </c>
      <c r="D758" s="3">
        <v>12</v>
      </c>
      <c r="E758" s="3">
        <v>31</v>
      </c>
      <c r="F758" s="3">
        <v>0.2</v>
      </c>
      <c r="G758" s="5">
        <v>0.2</v>
      </c>
      <c r="H758" s="3">
        <v>0.4</v>
      </c>
      <c r="I758" s="3">
        <v>1.55139</v>
      </c>
      <c r="J758" s="12">
        <f t="shared" si="33"/>
        <v>1.4666666666666666</v>
      </c>
      <c r="K758" s="4">
        <v>43769.500000405096</v>
      </c>
      <c r="L758" s="3">
        <f t="shared" si="34"/>
        <v>31</v>
      </c>
      <c r="M758" s="3">
        <f t="shared" si="35"/>
        <v>12</v>
      </c>
      <c r="N758" s="3"/>
      <c r="O758" s="3"/>
      <c r="P758" s="3"/>
      <c r="Q758" s="3"/>
      <c r="R758" s="3"/>
      <c r="S758" s="3">
        <f>IF(ISBLANK(Table13[[#This Row],[T1]]),0,IF(Table13[[#This Row],[T1]]&gt;0,1,0))</f>
        <v>0</v>
      </c>
      <c r="T758" s="3">
        <f>IF(ISBLANK(Table13[[#This Row],[T2]]),0,IF(Table13[[#This Row],[T2]]&gt;0,1,0))</f>
        <v>0</v>
      </c>
      <c r="U758" s="3">
        <f>IF(ISBLANK(Table13[[#This Row],[T3]]),0,IF(Table13[[#This Row],[T3]]&gt;0,1,0))</f>
        <v>0</v>
      </c>
      <c r="V758" s="3">
        <f>IF(ISBLANK(Table13[[#This Row],[T4]]),0,IF(Table13[[#This Row],[T4]]&gt;0,1,0))</f>
        <v>0</v>
      </c>
      <c r="W758" s="25">
        <v>71</v>
      </c>
      <c r="X758" s="23">
        <v>8</v>
      </c>
      <c r="Y758" s="3">
        <v>0.4</v>
      </c>
      <c r="Z758" s="3"/>
      <c r="AB758" s="30">
        <v>728</v>
      </c>
      <c r="AC758" s="30">
        <v>1.5851982134213722</v>
      </c>
      <c r="AD758" s="30">
        <v>2.6148017865786279</v>
      </c>
    </row>
    <row r="759" spans="1:30">
      <c r="A759" s="4">
        <v>43769.541666666664</v>
      </c>
      <c r="B759">
        <v>43769</v>
      </c>
      <c r="C759" s="3">
        <v>0.54166666666666663</v>
      </c>
      <c r="D759" s="3">
        <v>13</v>
      </c>
      <c r="E759" s="3">
        <v>31</v>
      </c>
      <c r="F759" s="3">
        <v>0.1</v>
      </c>
      <c r="G759" s="5">
        <v>0.4</v>
      </c>
      <c r="H759" s="3">
        <v>0.5</v>
      </c>
      <c r="I759" s="3">
        <v>1.55139</v>
      </c>
      <c r="J759" s="12">
        <f t="shared" si="33"/>
        <v>1.4624999999999997</v>
      </c>
      <c r="K759" s="4">
        <v>43769.541667129626</v>
      </c>
      <c r="L759" s="3">
        <f t="shared" si="34"/>
        <v>31</v>
      </c>
      <c r="M759" s="3">
        <f t="shared" si="35"/>
        <v>13</v>
      </c>
      <c r="N759" s="3"/>
      <c r="O759" s="3"/>
      <c r="P759" s="3"/>
      <c r="Q759" s="3"/>
      <c r="R759" s="3"/>
      <c r="S759" s="3">
        <f>IF(ISBLANK(Table13[[#This Row],[T1]]),0,IF(Table13[[#This Row],[T1]]&gt;0,1,0))</f>
        <v>0</v>
      </c>
      <c r="T759" s="3">
        <f>IF(ISBLANK(Table13[[#This Row],[T2]]),0,IF(Table13[[#This Row],[T2]]&gt;0,1,0))</f>
        <v>0</v>
      </c>
      <c r="U759" s="3">
        <f>IF(ISBLANK(Table13[[#This Row],[T3]]),0,IF(Table13[[#This Row],[T3]]&gt;0,1,0))</f>
        <v>0</v>
      </c>
      <c r="V759" s="3">
        <f>IF(ISBLANK(Table13[[#This Row],[T4]]),0,IF(Table13[[#This Row],[T4]]&gt;0,1,0))</f>
        <v>0</v>
      </c>
      <c r="W759" s="26">
        <v>73</v>
      </c>
      <c r="X759" s="22">
        <v>13</v>
      </c>
      <c r="Y759" s="3">
        <v>0.5</v>
      </c>
      <c r="Z759" s="3"/>
      <c r="AB759" s="30">
        <v>729</v>
      </c>
      <c r="AC759" s="30">
        <v>1.5745357773521103</v>
      </c>
      <c r="AD759" s="30">
        <v>-7.4535777352110255E-2</v>
      </c>
    </row>
    <row r="760" spans="1:30">
      <c r="A760" s="4">
        <v>43769.583333333336</v>
      </c>
      <c r="B760">
        <v>43769</v>
      </c>
      <c r="C760" s="3">
        <v>0.58333333333333337</v>
      </c>
      <c r="D760" s="3">
        <v>14</v>
      </c>
      <c r="E760" s="3">
        <v>31</v>
      </c>
      <c r="F760" s="3">
        <v>0.1</v>
      </c>
      <c r="G760" s="5">
        <v>1.1000000000000001</v>
      </c>
      <c r="H760" s="3">
        <v>1.2000000000000002</v>
      </c>
      <c r="I760" s="3">
        <v>1.55139</v>
      </c>
      <c r="J760" s="12">
        <f t="shared" si="33"/>
        <v>1.458333333333333</v>
      </c>
      <c r="K760" s="4">
        <v>43769.583333854163</v>
      </c>
      <c r="L760" s="3">
        <f t="shared" si="34"/>
        <v>31</v>
      </c>
      <c r="M760" s="3">
        <f t="shared" si="35"/>
        <v>14</v>
      </c>
      <c r="N760" s="3"/>
      <c r="O760" s="3"/>
      <c r="P760" s="3"/>
      <c r="Q760" s="3"/>
      <c r="R760" s="3"/>
      <c r="S760" s="3">
        <f>IF(ISBLANK(Table13[[#This Row],[T1]]),0,IF(Table13[[#This Row],[T1]]&gt;0,1,0))</f>
        <v>0</v>
      </c>
      <c r="T760" s="3">
        <f>IF(ISBLANK(Table13[[#This Row],[T2]]),0,IF(Table13[[#This Row],[T2]]&gt;0,1,0))</f>
        <v>0</v>
      </c>
      <c r="U760" s="3">
        <f>IF(ISBLANK(Table13[[#This Row],[T3]]),0,IF(Table13[[#This Row],[T3]]&gt;0,1,0))</f>
        <v>0</v>
      </c>
      <c r="V760" s="3">
        <f>IF(ISBLANK(Table13[[#This Row],[T4]]),0,IF(Table13[[#This Row],[T4]]&gt;0,1,0))</f>
        <v>0</v>
      </c>
      <c r="W760" s="25">
        <v>75</v>
      </c>
      <c r="X760" s="23">
        <v>13</v>
      </c>
      <c r="Y760" s="3">
        <v>1.2000000000000002</v>
      </c>
      <c r="Z760" s="3"/>
      <c r="AB760" s="30">
        <v>730</v>
      </c>
      <c r="AC760" s="30">
        <v>1.3493852017877299</v>
      </c>
      <c r="AD760" s="30">
        <v>-1.0493852017877299</v>
      </c>
    </row>
    <row r="761" spans="1:30">
      <c r="A761" s="4">
        <v>43769.625</v>
      </c>
      <c r="B761">
        <v>43769</v>
      </c>
      <c r="C761" s="3">
        <v>0.625</v>
      </c>
      <c r="D761" s="3">
        <v>15</v>
      </c>
      <c r="E761" s="3">
        <v>31</v>
      </c>
      <c r="F761" s="3">
        <v>0.4</v>
      </c>
      <c r="G761" s="5">
        <v>0.2</v>
      </c>
      <c r="H761" s="3">
        <v>0.60000000000000009</v>
      </c>
      <c r="I761" s="3">
        <v>1.55139</v>
      </c>
      <c r="J761" s="12">
        <f t="shared" si="33"/>
        <v>1.4208333333333332</v>
      </c>
      <c r="K761" s="4">
        <v>43769.625000578701</v>
      </c>
      <c r="L761" s="3">
        <f t="shared" si="34"/>
        <v>31</v>
      </c>
      <c r="M761" s="3">
        <f t="shared" si="35"/>
        <v>15</v>
      </c>
      <c r="N761" s="3"/>
      <c r="O761" s="3"/>
      <c r="P761" s="3"/>
      <c r="Q761" s="3"/>
      <c r="R761" s="3"/>
      <c r="S761" s="3">
        <f>IF(ISBLANK(Table13[[#This Row],[T1]]),0,IF(Table13[[#This Row],[T1]]&gt;0,1,0))</f>
        <v>0</v>
      </c>
      <c r="T761" s="3">
        <f>IF(ISBLANK(Table13[[#This Row],[T2]]),0,IF(Table13[[#This Row],[T2]]&gt;0,1,0))</f>
        <v>0</v>
      </c>
      <c r="U761" s="3">
        <f>IF(ISBLANK(Table13[[#This Row],[T3]]),0,IF(Table13[[#This Row],[T3]]&gt;0,1,0))</f>
        <v>0</v>
      </c>
      <c r="V761" s="3">
        <f>IF(ISBLANK(Table13[[#This Row],[T4]]),0,IF(Table13[[#This Row],[T4]]&gt;0,1,0))</f>
        <v>0</v>
      </c>
      <c r="W761" s="26">
        <v>75</v>
      </c>
      <c r="X761" s="22">
        <v>13</v>
      </c>
      <c r="Y761" s="3">
        <v>0.60000000000000009</v>
      </c>
      <c r="Z761" s="3"/>
      <c r="AB761" s="30">
        <v>731</v>
      </c>
      <c r="AC761" s="30">
        <v>1.299261075220514</v>
      </c>
      <c r="AD761" s="30">
        <v>-0.99926107522051399</v>
      </c>
    </row>
    <row r="762" spans="1:30">
      <c r="A762" s="4">
        <v>43769.666666666664</v>
      </c>
      <c r="B762">
        <v>43769</v>
      </c>
      <c r="C762" s="3">
        <v>0.66666666666666663</v>
      </c>
      <c r="D762" s="3">
        <v>16</v>
      </c>
      <c r="E762" s="3">
        <v>31</v>
      </c>
      <c r="F762" s="3">
        <v>0.4</v>
      </c>
      <c r="G762" s="5">
        <v>0.7</v>
      </c>
      <c r="H762" s="3">
        <v>1.1000000000000001</v>
      </c>
      <c r="I762" s="3">
        <v>1.55139</v>
      </c>
      <c r="J762" s="12">
        <f t="shared" si="33"/>
        <v>1.4499999999999995</v>
      </c>
      <c r="K762" s="4">
        <v>43769.666667303238</v>
      </c>
      <c r="L762" s="3">
        <f t="shared" si="34"/>
        <v>31</v>
      </c>
      <c r="M762" s="3">
        <f t="shared" si="35"/>
        <v>16</v>
      </c>
      <c r="N762" s="3"/>
      <c r="O762" s="3"/>
      <c r="P762" s="3"/>
      <c r="Q762" s="3"/>
      <c r="R762" s="3"/>
      <c r="S762" s="3">
        <f>IF(ISBLANK(Table13[[#This Row],[T1]]),0,IF(Table13[[#This Row],[T1]]&gt;0,1,0))</f>
        <v>0</v>
      </c>
      <c r="T762" s="3">
        <f>IF(ISBLANK(Table13[[#This Row],[T2]]),0,IF(Table13[[#This Row],[T2]]&gt;0,1,0))</f>
        <v>0</v>
      </c>
      <c r="U762" s="3">
        <f>IF(ISBLANK(Table13[[#This Row],[T3]]),0,IF(Table13[[#This Row],[T3]]&gt;0,1,0))</f>
        <v>0</v>
      </c>
      <c r="V762" s="3">
        <f>IF(ISBLANK(Table13[[#This Row],[T4]]),0,IF(Table13[[#This Row],[T4]]&gt;0,1,0))</f>
        <v>0</v>
      </c>
      <c r="W762" s="25">
        <v>76</v>
      </c>
      <c r="X762" s="23">
        <v>13</v>
      </c>
      <c r="Y762" s="3">
        <v>1.1000000000000001</v>
      </c>
      <c r="Z762" s="3"/>
      <c r="AB762" s="30">
        <v>732</v>
      </c>
      <c r="AC762" s="30">
        <v>1.3387227657184679</v>
      </c>
      <c r="AD762" s="30">
        <v>-0.93872276571846791</v>
      </c>
    </row>
    <row r="763" spans="1:30">
      <c r="A763" s="4">
        <v>43769.708333333336</v>
      </c>
      <c r="B763">
        <v>43769</v>
      </c>
      <c r="C763" s="3">
        <v>0.70833333333333337</v>
      </c>
      <c r="D763" s="3">
        <v>17</v>
      </c>
      <c r="E763" s="3">
        <v>31</v>
      </c>
      <c r="F763" s="3">
        <v>0.4</v>
      </c>
      <c r="G763" s="5">
        <v>0.5</v>
      </c>
      <c r="H763" s="3">
        <v>0.9</v>
      </c>
      <c r="I763" s="3">
        <v>1.55139</v>
      </c>
      <c r="J763" s="12">
        <f t="shared" si="33"/>
        <v>1.4249999999999998</v>
      </c>
      <c r="K763" s="4">
        <v>43769.708333333336</v>
      </c>
      <c r="L763" s="3">
        <f t="shared" si="34"/>
        <v>31</v>
      </c>
      <c r="M763" s="3">
        <f t="shared" si="35"/>
        <v>17</v>
      </c>
      <c r="N763" s="3">
        <v>0</v>
      </c>
      <c r="O763" s="3">
        <v>0</v>
      </c>
      <c r="P763" s="3">
        <v>10</v>
      </c>
      <c r="Q763" s="3">
        <v>0</v>
      </c>
      <c r="R763" s="3"/>
      <c r="S763" s="3">
        <f>IF(ISBLANK(Table13[[#This Row],[T1]]),0,IF(Table13[[#This Row],[T1]]&gt;0,1,0))</f>
        <v>0</v>
      </c>
      <c r="T763" s="3">
        <f>IF(ISBLANK(Table13[[#This Row],[T2]]),0,IF(Table13[[#This Row],[T2]]&gt;0,1,0))</f>
        <v>0</v>
      </c>
      <c r="U763" s="3">
        <f>IF(ISBLANK(Table13[[#This Row],[T3]]),0,IF(Table13[[#This Row],[T3]]&gt;0,1,0))</f>
        <v>0</v>
      </c>
      <c r="V763" s="3">
        <f>IF(ISBLANK(Table13[[#This Row],[T4]]),0,IF(Table13[[#This Row],[T4]]&gt;0,1,0))</f>
        <v>0</v>
      </c>
      <c r="W763" s="26">
        <v>75</v>
      </c>
      <c r="X763" s="22">
        <v>13</v>
      </c>
      <c r="Y763" s="3">
        <v>0.9</v>
      </c>
      <c r="Z763" s="3"/>
      <c r="AB763" s="30">
        <v>733</v>
      </c>
      <c r="AC763" s="30">
        <v>1.3280603296492064</v>
      </c>
      <c r="AD763" s="30">
        <v>-1.0280603296492064</v>
      </c>
    </row>
    <row r="764" spans="1:30">
      <c r="A764" s="4">
        <v>43769.75</v>
      </c>
      <c r="B764">
        <v>43769</v>
      </c>
      <c r="C764" s="3">
        <v>0.75</v>
      </c>
      <c r="D764" s="3">
        <v>18</v>
      </c>
      <c r="E764" s="3">
        <v>31</v>
      </c>
      <c r="F764" s="3">
        <v>0.5</v>
      </c>
      <c r="G764" s="5">
        <v>0.6</v>
      </c>
      <c r="H764" s="3">
        <v>1.1000000000000001</v>
      </c>
      <c r="I764" s="3">
        <v>1.55139</v>
      </c>
      <c r="J764" s="12">
        <f t="shared" si="33"/>
        <v>1.4208333333333334</v>
      </c>
      <c r="K764" s="4">
        <v>43769.75</v>
      </c>
      <c r="L764" s="3">
        <f t="shared" si="34"/>
        <v>31</v>
      </c>
      <c r="M764" s="3">
        <f t="shared" si="35"/>
        <v>18</v>
      </c>
      <c r="N764" s="3">
        <v>17</v>
      </c>
      <c r="O764" s="3">
        <v>0</v>
      </c>
      <c r="P764" s="3">
        <v>41</v>
      </c>
      <c r="Q764" s="3">
        <v>0</v>
      </c>
      <c r="R764" s="3"/>
      <c r="S764" s="3">
        <f>IF(ISBLANK(Table13[[#This Row],[T1]]),0,IF(Table13[[#This Row],[T1]]&gt;0,1,0))</f>
        <v>0</v>
      </c>
      <c r="T764" s="3">
        <f>IF(ISBLANK(Table13[[#This Row],[T2]]),0,IF(Table13[[#This Row],[T2]]&gt;0,1,0))</f>
        <v>0</v>
      </c>
      <c r="U764" s="3">
        <f>IF(ISBLANK(Table13[[#This Row],[T3]]),0,IF(Table13[[#This Row],[T3]]&gt;0,1,0))</f>
        <v>0</v>
      </c>
      <c r="V764" s="3">
        <f>IF(ISBLANK(Table13[[#This Row],[T4]]),0,IF(Table13[[#This Row],[T4]]&gt;0,1,0))</f>
        <v>0</v>
      </c>
      <c r="W764" s="25">
        <v>77</v>
      </c>
      <c r="X764" s="23">
        <v>10</v>
      </c>
      <c r="Y764" s="3">
        <v>1.1000000000000001</v>
      </c>
      <c r="Z764" s="3"/>
      <c r="AB764" s="30">
        <v>734</v>
      </c>
      <c r="AC764" s="30">
        <v>1.3173978935799444</v>
      </c>
      <c r="AD764" s="30">
        <v>-0.91739789357994439</v>
      </c>
    </row>
    <row r="765" spans="1:30">
      <c r="A765" s="4">
        <v>43769.791666666664</v>
      </c>
      <c r="B765">
        <v>43769</v>
      </c>
      <c r="C765" s="3">
        <v>0.79166666666666663</v>
      </c>
      <c r="D765" s="3">
        <v>19</v>
      </c>
      <c r="E765" s="3">
        <v>31</v>
      </c>
      <c r="F765" s="3">
        <v>1.3</v>
      </c>
      <c r="G765" s="5">
        <v>2.9</v>
      </c>
      <c r="H765" s="3">
        <v>4.2</v>
      </c>
      <c r="I765" s="3">
        <v>1.55139</v>
      </c>
      <c r="J765" s="12">
        <f t="shared" si="33"/>
        <v>1.4000000000000001</v>
      </c>
      <c r="K765" s="4">
        <v>43769.791666666664</v>
      </c>
      <c r="L765" s="3">
        <f t="shared" si="34"/>
        <v>31</v>
      </c>
      <c r="M765" s="3">
        <f t="shared" si="35"/>
        <v>19</v>
      </c>
      <c r="N765" s="3">
        <v>39</v>
      </c>
      <c r="O765" s="3">
        <v>48</v>
      </c>
      <c r="P765" s="3">
        <v>39</v>
      </c>
      <c r="Q765" s="3">
        <v>0</v>
      </c>
      <c r="R765" s="3"/>
      <c r="S765" s="3">
        <f>IF(ISBLANK(Table13[[#This Row],[T1]]),0,IF(Table13[[#This Row],[T1]]&gt;0,1,0))</f>
        <v>1</v>
      </c>
      <c r="T765" s="3">
        <f>IF(ISBLANK(Table13[[#This Row],[T2]]),0,IF(Table13[[#This Row],[T2]]&gt;0,1,0))</f>
        <v>0</v>
      </c>
      <c r="U765" s="3">
        <f>IF(ISBLANK(Table13[[#This Row],[T3]]),0,IF(Table13[[#This Row],[T3]]&gt;0,1,0))</f>
        <v>0</v>
      </c>
      <c r="V765" s="3">
        <f>IF(ISBLANK(Table13[[#This Row],[T4]]),0,IF(Table13[[#This Row],[T4]]&gt;0,1,0))</f>
        <v>0</v>
      </c>
      <c r="W765" s="26">
        <v>76</v>
      </c>
      <c r="X765" s="22">
        <v>6</v>
      </c>
      <c r="Y765" s="3">
        <v>4.2</v>
      </c>
      <c r="Z765" s="3"/>
      <c r="AB765" s="30">
        <v>735</v>
      </c>
      <c r="AC765" s="30">
        <v>1.3280603296492064</v>
      </c>
      <c r="AD765" s="30">
        <v>-0.92806032964920637</v>
      </c>
    </row>
    <row r="766" spans="1:30">
      <c r="A766" s="4">
        <v>43769.833333333336</v>
      </c>
      <c r="B766">
        <v>43769</v>
      </c>
      <c r="C766" s="3">
        <v>0.83333333333333337</v>
      </c>
      <c r="D766" s="3">
        <v>20</v>
      </c>
      <c r="E766" s="3">
        <v>31</v>
      </c>
      <c r="F766" s="3">
        <v>2.6</v>
      </c>
      <c r="G766" s="5">
        <v>3.4</v>
      </c>
      <c r="H766" s="3">
        <v>6</v>
      </c>
      <c r="I766" s="3">
        <v>1.55139</v>
      </c>
      <c r="J766" s="12">
        <f t="shared" si="33"/>
        <v>1.2458333333333333</v>
      </c>
      <c r="K766" s="4">
        <v>43769.833333333336</v>
      </c>
      <c r="L766" s="3">
        <f t="shared" si="34"/>
        <v>31</v>
      </c>
      <c r="M766" s="3">
        <f t="shared" si="35"/>
        <v>20</v>
      </c>
      <c r="N766" s="3">
        <v>58</v>
      </c>
      <c r="O766" s="3">
        <v>58</v>
      </c>
      <c r="P766" s="3">
        <v>58</v>
      </c>
      <c r="Q766" s="3">
        <v>0</v>
      </c>
      <c r="R766" s="3"/>
      <c r="S766" s="3">
        <f>IF(ISBLANK(Table13[[#This Row],[T1]]),0,IF(Table13[[#This Row],[T1]]&gt;0,1,0))</f>
        <v>1</v>
      </c>
      <c r="T766" s="3">
        <f>IF(ISBLANK(Table13[[#This Row],[T2]]),0,IF(Table13[[#This Row],[T2]]&gt;0,1,0))</f>
        <v>0</v>
      </c>
      <c r="U766" s="3">
        <f>IF(ISBLANK(Table13[[#This Row],[T3]]),0,IF(Table13[[#This Row],[T3]]&gt;0,1,0))</f>
        <v>0</v>
      </c>
      <c r="V766" s="3">
        <f>IF(ISBLANK(Table13[[#This Row],[T4]]),0,IF(Table13[[#This Row],[T4]]&gt;0,1,0))</f>
        <v>0</v>
      </c>
      <c r="W766" s="25">
        <v>75</v>
      </c>
      <c r="X766" s="23">
        <v>7</v>
      </c>
      <c r="Y766" s="3">
        <v>6</v>
      </c>
      <c r="Z766" s="3"/>
      <c r="AB766" s="30">
        <v>736</v>
      </c>
      <c r="AC766" s="30">
        <v>1.3387227657184679</v>
      </c>
      <c r="AD766" s="30">
        <v>-3.8722765718467889E-2</v>
      </c>
    </row>
    <row r="767" spans="1:30">
      <c r="A767" s="4">
        <v>43769.875</v>
      </c>
      <c r="B767">
        <v>43769</v>
      </c>
      <c r="C767" s="3">
        <v>0.875</v>
      </c>
      <c r="D767" s="3">
        <v>21</v>
      </c>
      <c r="E767" s="3">
        <v>31</v>
      </c>
      <c r="F767" s="3">
        <v>2.1</v>
      </c>
      <c r="G767" s="5">
        <v>1.1000000000000001</v>
      </c>
      <c r="H767" s="3">
        <v>3.2</v>
      </c>
      <c r="I767" s="3">
        <v>1.55139</v>
      </c>
      <c r="J767" s="12">
        <f t="shared" si="33"/>
        <v>1.0250000000000001</v>
      </c>
      <c r="K767" s="4">
        <v>43769.875</v>
      </c>
      <c r="L767" s="3">
        <f t="shared" si="34"/>
        <v>31</v>
      </c>
      <c r="M767" s="3">
        <f t="shared" si="35"/>
        <v>21</v>
      </c>
      <c r="N767" s="3">
        <v>58</v>
      </c>
      <c r="O767" s="3">
        <v>58</v>
      </c>
      <c r="P767" s="3">
        <v>53</v>
      </c>
      <c r="Q767" s="3">
        <v>0</v>
      </c>
      <c r="R767" s="3"/>
      <c r="S767" s="3">
        <f>IF(ISBLANK(Table13[[#This Row],[T1]]),0,IF(Table13[[#This Row],[T1]]&gt;0,1,0))</f>
        <v>1</v>
      </c>
      <c r="T767" s="3">
        <f>IF(ISBLANK(Table13[[#This Row],[T2]]),0,IF(Table13[[#This Row],[T2]]&gt;0,1,0))</f>
        <v>0</v>
      </c>
      <c r="U767" s="3">
        <f>IF(ISBLANK(Table13[[#This Row],[T3]]),0,IF(Table13[[#This Row],[T3]]&gt;0,1,0))</f>
        <v>0</v>
      </c>
      <c r="V767" s="3">
        <f>IF(ISBLANK(Table13[[#This Row],[T4]]),0,IF(Table13[[#This Row],[T4]]&gt;0,1,0))</f>
        <v>0</v>
      </c>
      <c r="W767" s="26">
        <v>74</v>
      </c>
      <c r="X767" s="22">
        <v>7</v>
      </c>
      <c r="Y767" s="3">
        <v>3.2</v>
      </c>
      <c r="Z767" s="3"/>
      <c r="AB767" s="30">
        <v>737</v>
      </c>
      <c r="AC767" s="30">
        <v>1.4013779239274877</v>
      </c>
      <c r="AD767" s="30">
        <v>-0.60137792392748779</v>
      </c>
    </row>
    <row r="768" spans="1:30">
      <c r="A768" s="4">
        <v>43769.916666666664</v>
      </c>
      <c r="B768">
        <v>43769</v>
      </c>
      <c r="C768" s="3">
        <v>0.91666666666666663</v>
      </c>
      <c r="D768" s="3">
        <v>22</v>
      </c>
      <c r="E768" s="3">
        <v>31</v>
      </c>
      <c r="F768" s="3">
        <v>1.3</v>
      </c>
      <c r="G768" s="5">
        <v>1.2</v>
      </c>
      <c r="H768" s="3">
        <v>2.5</v>
      </c>
      <c r="I768" s="3">
        <v>1.55139</v>
      </c>
      <c r="J768" s="12">
        <f t="shared" si="33"/>
        <v>0.95000000000000007</v>
      </c>
      <c r="K768" s="4">
        <v>43769.916666666664</v>
      </c>
      <c r="L768" s="3">
        <f t="shared" si="34"/>
        <v>31</v>
      </c>
      <c r="M768" s="3">
        <f t="shared" si="35"/>
        <v>22</v>
      </c>
      <c r="N768" s="3">
        <v>58</v>
      </c>
      <c r="O768" s="3">
        <v>58</v>
      </c>
      <c r="P768" s="3">
        <v>46</v>
      </c>
      <c r="Q768" s="3">
        <v>0</v>
      </c>
      <c r="R768" s="3"/>
      <c r="S768" s="3">
        <f>IF(ISBLANK(Table13[[#This Row],[T1]]),0,IF(Table13[[#This Row],[T1]]&gt;0,1,0))</f>
        <v>1</v>
      </c>
      <c r="T768" s="3">
        <f>IF(ISBLANK(Table13[[#This Row],[T2]]),0,IF(Table13[[#This Row],[T2]]&gt;0,1,0))</f>
        <v>0</v>
      </c>
      <c r="U768" s="3">
        <f>IF(ISBLANK(Table13[[#This Row],[T3]]),0,IF(Table13[[#This Row],[T3]]&gt;0,1,0))</f>
        <v>0</v>
      </c>
      <c r="V768" s="3">
        <f>IF(ISBLANK(Table13[[#This Row],[T4]]),0,IF(Table13[[#This Row],[T4]]&gt;0,1,0))</f>
        <v>0</v>
      </c>
      <c r="W768" s="25">
        <v>58</v>
      </c>
      <c r="X768" s="23">
        <v>4</v>
      </c>
      <c r="Y768" s="3">
        <v>2.5</v>
      </c>
      <c r="Z768" s="3"/>
      <c r="AB768" s="30">
        <v>738</v>
      </c>
      <c r="AC768" s="30">
        <v>1.4333652321352732</v>
      </c>
      <c r="AD768" s="30">
        <v>-0.63336523213527318</v>
      </c>
    </row>
    <row r="769" spans="1:30">
      <c r="A769" s="4">
        <v>43769.958333333336</v>
      </c>
      <c r="B769">
        <v>43769</v>
      </c>
      <c r="C769" s="3">
        <v>0.95833333333333337</v>
      </c>
      <c r="D769" s="3">
        <v>23</v>
      </c>
      <c r="E769" s="3">
        <v>31</v>
      </c>
      <c r="F769" s="3">
        <v>1.5</v>
      </c>
      <c r="G769" s="5">
        <v>0.4</v>
      </c>
      <c r="H769" s="3">
        <v>1.9</v>
      </c>
      <c r="I769" s="3">
        <v>1.55139</v>
      </c>
      <c r="J769" s="12">
        <f t="shared" si="33"/>
        <v>0.94583333333333341</v>
      </c>
      <c r="K769" s="4">
        <v>43769.958333333336</v>
      </c>
      <c r="L769" s="3">
        <f t="shared" si="34"/>
        <v>31</v>
      </c>
      <c r="M769" s="3">
        <f t="shared" si="35"/>
        <v>23</v>
      </c>
      <c r="N769" s="3">
        <v>57</v>
      </c>
      <c r="O769" s="3">
        <v>57</v>
      </c>
      <c r="P769" s="3">
        <v>57</v>
      </c>
      <c r="Q769" s="3">
        <v>0</v>
      </c>
      <c r="R769" s="3"/>
      <c r="S769" s="3">
        <f>IF(ISBLANK(Table13[[#This Row],[T1]]),0,IF(Table13[[#This Row],[T1]]&gt;0,1,0))</f>
        <v>1</v>
      </c>
      <c r="T769" s="3">
        <f>IF(ISBLANK(Table13[[#This Row],[T2]]),0,IF(Table13[[#This Row],[T2]]&gt;0,1,0))</f>
        <v>0</v>
      </c>
      <c r="U769" s="3">
        <f>IF(ISBLANK(Table13[[#This Row],[T3]]),0,IF(Table13[[#This Row],[T3]]&gt;0,1,0))</f>
        <v>0</v>
      </c>
      <c r="V769" s="3">
        <f>IF(ISBLANK(Table13[[#This Row],[T4]]),0,IF(Table13[[#This Row],[T4]]&gt;0,1,0))</f>
        <v>0</v>
      </c>
      <c r="W769" s="26">
        <v>53</v>
      </c>
      <c r="X769" s="22">
        <v>8</v>
      </c>
      <c r="Y769" s="3">
        <v>1.9</v>
      </c>
      <c r="Z769" s="3"/>
      <c r="AB769" s="30">
        <v>739</v>
      </c>
      <c r="AC769" s="30">
        <v>1.517743019316476</v>
      </c>
      <c r="AD769" s="30">
        <v>-0.91774301931647595</v>
      </c>
    </row>
    <row r="770" spans="1:30">
      <c r="A770" s="4">
        <v>43770</v>
      </c>
      <c r="B770">
        <v>43770</v>
      </c>
      <c r="C770" s="3">
        <v>0</v>
      </c>
      <c r="D770" s="3">
        <v>0</v>
      </c>
      <c r="E770" s="3">
        <v>32</v>
      </c>
      <c r="F770" s="3">
        <v>0.2</v>
      </c>
      <c r="G770" s="5">
        <v>0.4</v>
      </c>
      <c r="H770" s="3">
        <v>0.60000000000000009</v>
      </c>
      <c r="I770" s="3">
        <v>1.55139</v>
      </c>
      <c r="J770" s="12">
        <f t="shared" ref="J770:J833" si="36">AVERAGE(H770:H793)</f>
        <v>0.89166666666666672</v>
      </c>
      <c r="K770" s="4">
        <v>43770</v>
      </c>
      <c r="L770" s="3">
        <f t="shared" ref="L770:L833" si="37">DAY(K770)</f>
        <v>1</v>
      </c>
      <c r="M770" s="3">
        <f t="shared" ref="M770:M833" si="38">HOUR(K770)</f>
        <v>0</v>
      </c>
      <c r="N770" s="3">
        <v>58</v>
      </c>
      <c r="O770" s="3">
        <v>58</v>
      </c>
      <c r="P770" s="3">
        <v>58</v>
      </c>
      <c r="Q770" s="3">
        <v>0</v>
      </c>
      <c r="R770" s="3"/>
      <c r="S770" s="3">
        <f>IF(ISBLANK(Table13[[#This Row],[T1]]),0,IF(Table13[[#This Row],[T1]]&gt;0,1,0))</f>
        <v>1</v>
      </c>
      <c r="T770" s="3">
        <f>IF(ISBLANK(Table13[[#This Row],[T2]]),0,IF(Table13[[#This Row],[T2]]&gt;0,1,0))</f>
        <v>0</v>
      </c>
      <c r="U770" s="3">
        <f>IF(ISBLANK(Table13[[#This Row],[T3]]),0,IF(Table13[[#This Row],[T3]]&gt;0,1,0))</f>
        <v>0</v>
      </c>
      <c r="V770" s="3">
        <f>IF(ISBLANK(Table13[[#This Row],[T4]]),0,IF(Table13[[#This Row],[T4]]&gt;0,1,0))</f>
        <v>0</v>
      </c>
      <c r="W770" s="25">
        <v>51</v>
      </c>
      <c r="X770" s="23">
        <v>16</v>
      </c>
      <c r="Y770" s="3">
        <v>0.60000000000000009</v>
      </c>
      <c r="Z770" s="3"/>
      <c r="AB770" s="30">
        <v>740</v>
      </c>
      <c r="AC770" s="30">
        <v>1.517743019316476</v>
      </c>
      <c r="AD770" s="30">
        <v>-1.017743019316476</v>
      </c>
    </row>
    <row r="771" spans="1:30">
      <c r="A771" s="4">
        <v>43770.041666666664</v>
      </c>
      <c r="B771">
        <v>43770</v>
      </c>
      <c r="C771" s="3">
        <v>4.1666666666666664E-2</v>
      </c>
      <c r="D771" s="3">
        <v>1</v>
      </c>
      <c r="E771" s="3">
        <v>32</v>
      </c>
      <c r="F771" s="3">
        <v>0.3</v>
      </c>
      <c r="G771" s="5">
        <v>0.2</v>
      </c>
      <c r="H771" s="3">
        <v>0.5</v>
      </c>
      <c r="I771" s="3">
        <v>1.55139</v>
      </c>
      <c r="J771" s="12">
        <f t="shared" si="36"/>
        <v>0.89166666666666694</v>
      </c>
      <c r="K771" s="4">
        <v>43770.041666666664</v>
      </c>
      <c r="L771" s="3">
        <f t="shared" si="37"/>
        <v>1</v>
      </c>
      <c r="M771" s="3">
        <f t="shared" si="38"/>
        <v>1</v>
      </c>
      <c r="N771" s="3">
        <v>58</v>
      </c>
      <c r="O771" s="3">
        <v>58</v>
      </c>
      <c r="P771" s="3">
        <v>58</v>
      </c>
      <c r="Q771" s="3">
        <v>0</v>
      </c>
      <c r="R771" s="3"/>
      <c r="S771" s="3">
        <f>IF(ISBLANK(Table13[[#This Row],[T1]]),0,IF(Table13[[#This Row],[T1]]&gt;0,1,0))</f>
        <v>1</v>
      </c>
      <c r="T771" s="3">
        <f>IF(ISBLANK(Table13[[#This Row],[T2]]),0,IF(Table13[[#This Row],[T2]]&gt;0,1,0))</f>
        <v>0</v>
      </c>
      <c r="U771" s="3">
        <f>IF(ISBLANK(Table13[[#This Row],[T3]]),0,IF(Table13[[#This Row],[T3]]&gt;0,1,0))</f>
        <v>0</v>
      </c>
      <c r="V771" s="3">
        <f>IF(ISBLANK(Table13[[#This Row],[T4]]),0,IF(Table13[[#This Row],[T4]]&gt;0,1,0))</f>
        <v>0</v>
      </c>
      <c r="W771" s="26">
        <v>48</v>
      </c>
      <c r="X771" s="22">
        <v>20</v>
      </c>
      <c r="Y771" s="3">
        <v>0.5</v>
      </c>
      <c r="Z771" s="3"/>
      <c r="AB771" s="30">
        <v>741</v>
      </c>
      <c r="AC771" s="30">
        <v>1.517743019316476</v>
      </c>
      <c r="AD771" s="30">
        <v>-1.017743019316476</v>
      </c>
    </row>
    <row r="772" spans="1:30">
      <c r="A772" s="4">
        <v>43770.083333333336</v>
      </c>
      <c r="B772">
        <v>43770</v>
      </c>
      <c r="C772" s="3">
        <v>8.3333333333333329E-2</v>
      </c>
      <c r="D772" s="3">
        <v>2</v>
      </c>
      <c r="E772" s="3">
        <v>32</v>
      </c>
      <c r="F772" s="3">
        <v>0.3</v>
      </c>
      <c r="G772" s="5">
        <v>0.3</v>
      </c>
      <c r="H772" s="3">
        <v>0.6</v>
      </c>
      <c r="I772" s="3">
        <v>1.55139</v>
      </c>
      <c r="J772" s="12">
        <f t="shared" si="36"/>
        <v>0.89166666666666694</v>
      </c>
      <c r="K772" s="4">
        <v>43770.083333333336</v>
      </c>
      <c r="L772" s="3">
        <f t="shared" si="37"/>
        <v>1</v>
      </c>
      <c r="M772" s="3">
        <f t="shared" si="38"/>
        <v>2</v>
      </c>
      <c r="N772" s="3">
        <v>58</v>
      </c>
      <c r="O772" s="3">
        <v>58</v>
      </c>
      <c r="P772" s="3">
        <v>58</v>
      </c>
      <c r="Q772" s="3">
        <v>0</v>
      </c>
      <c r="R772" s="3"/>
      <c r="S772" s="3">
        <f>IF(ISBLANK(Table13[[#This Row],[T1]]),0,IF(Table13[[#This Row],[T1]]&gt;0,1,0))</f>
        <v>1</v>
      </c>
      <c r="T772" s="3">
        <f>IF(ISBLANK(Table13[[#This Row],[T2]]),0,IF(Table13[[#This Row],[T2]]&gt;0,1,0))</f>
        <v>0</v>
      </c>
      <c r="U772" s="3">
        <f>IF(ISBLANK(Table13[[#This Row],[T3]]),0,IF(Table13[[#This Row],[T3]]&gt;0,1,0))</f>
        <v>0</v>
      </c>
      <c r="V772" s="3">
        <f>IF(ISBLANK(Table13[[#This Row],[T4]]),0,IF(Table13[[#This Row],[T4]]&gt;0,1,0))</f>
        <v>0</v>
      </c>
      <c r="W772" s="25">
        <v>46</v>
      </c>
      <c r="X772" s="23">
        <v>21</v>
      </c>
      <c r="Y772" s="3">
        <v>0.6</v>
      </c>
      <c r="Z772" s="3"/>
      <c r="AB772" s="30">
        <v>742</v>
      </c>
      <c r="AC772" s="30">
        <v>1.517743019316476</v>
      </c>
      <c r="AD772" s="30">
        <v>-1.017743019316476</v>
      </c>
    </row>
    <row r="773" spans="1:30">
      <c r="A773" s="4">
        <v>43770.125</v>
      </c>
      <c r="B773">
        <v>43770</v>
      </c>
      <c r="C773" s="3">
        <v>0.125</v>
      </c>
      <c r="D773" s="3">
        <v>3</v>
      </c>
      <c r="E773" s="3">
        <v>32</v>
      </c>
      <c r="F773" s="3">
        <v>0.3</v>
      </c>
      <c r="G773" s="5">
        <v>0.3</v>
      </c>
      <c r="H773" s="3">
        <v>0.6</v>
      </c>
      <c r="I773" s="3">
        <v>1.55139</v>
      </c>
      <c r="J773" s="12">
        <f t="shared" si="36"/>
        <v>0.88750000000000018</v>
      </c>
      <c r="K773" s="4">
        <v>43770.125</v>
      </c>
      <c r="L773" s="3">
        <f t="shared" si="37"/>
        <v>1</v>
      </c>
      <c r="M773" s="3">
        <f t="shared" si="38"/>
        <v>3</v>
      </c>
      <c r="N773" s="3">
        <v>57</v>
      </c>
      <c r="O773" s="3">
        <v>57</v>
      </c>
      <c r="P773" s="3">
        <v>57</v>
      </c>
      <c r="Q773" s="3">
        <v>0</v>
      </c>
      <c r="R773" s="3"/>
      <c r="S773" s="3">
        <f>IF(ISBLANK(Table13[[#This Row],[T1]]),0,IF(Table13[[#This Row],[T1]]&gt;0,1,0))</f>
        <v>1</v>
      </c>
      <c r="T773" s="3">
        <f>IF(ISBLANK(Table13[[#This Row],[T2]]),0,IF(Table13[[#This Row],[T2]]&gt;0,1,0))</f>
        <v>0</v>
      </c>
      <c r="U773" s="3">
        <f>IF(ISBLANK(Table13[[#This Row],[T3]]),0,IF(Table13[[#This Row],[T3]]&gt;0,1,0))</f>
        <v>0</v>
      </c>
      <c r="V773" s="3">
        <f>IF(ISBLANK(Table13[[#This Row],[T4]]),0,IF(Table13[[#This Row],[T4]]&gt;0,1,0))</f>
        <v>0</v>
      </c>
      <c r="W773" s="26">
        <v>46</v>
      </c>
      <c r="X773" s="22">
        <v>21</v>
      </c>
      <c r="Y773" s="3">
        <v>0.6</v>
      </c>
      <c r="Z773" s="3"/>
      <c r="AB773" s="30">
        <v>743</v>
      </c>
      <c r="AC773" s="30">
        <v>1.4444254250381943</v>
      </c>
      <c r="AD773" s="30">
        <v>-0.24442542503819431</v>
      </c>
    </row>
    <row r="774" spans="1:30">
      <c r="A774" s="4">
        <v>43770.166666666664</v>
      </c>
      <c r="B774">
        <v>43770</v>
      </c>
      <c r="C774" s="3">
        <v>0.16666666666666666</v>
      </c>
      <c r="D774" s="3">
        <v>4</v>
      </c>
      <c r="E774" s="3">
        <v>32</v>
      </c>
      <c r="F774" s="3">
        <v>0.4</v>
      </c>
      <c r="G774" s="5">
        <v>0.2</v>
      </c>
      <c r="H774" s="3">
        <v>0.60000000000000009</v>
      </c>
      <c r="I774" s="3">
        <v>1.55139</v>
      </c>
      <c r="J774" s="12">
        <f t="shared" si="36"/>
        <v>0.88750000000000018</v>
      </c>
      <c r="K774" s="4">
        <v>43770.166666666664</v>
      </c>
      <c r="L774" s="3">
        <f t="shared" si="37"/>
        <v>1</v>
      </c>
      <c r="M774" s="3">
        <f t="shared" si="38"/>
        <v>4</v>
      </c>
      <c r="N774" s="3">
        <v>58</v>
      </c>
      <c r="O774" s="3">
        <v>56</v>
      </c>
      <c r="P774" s="3">
        <v>58</v>
      </c>
      <c r="Q774" s="3">
        <v>0</v>
      </c>
      <c r="R774" s="3"/>
      <c r="S774" s="3">
        <f>IF(ISBLANK(Table13[[#This Row],[T1]]),0,IF(Table13[[#This Row],[T1]]&gt;0,1,0))</f>
        <v>1</v>
      </c>
      <c r="T774" s="3">
        <f>IF(ISBLANK(Table13[[#This Row],[T2]]),0,IF(Table13[[#This Row],[T2]]&gt;0,1,0))</f>
        <v>0</v>
      </c>
      <c r="U774" s="3">
        <f>IF(ISBLANK(Table13[[#This Row],[T3]]),0,IF(Table13[[#This Row],[T3]]&gt;0,1,0))</f>
        <v>0</v>
      </c>
      <c r="V774" s="3">
        <f>IF(ISBLANK(Table13[[#This Row],[T4]]),0,IF(Table13[[#This Row],[T4]]&gt;0,1,0))</f>
        <v>0</v>
      </c>
      <c r="W774" s="25">
        <v>45</v>
      </c>
      <c r="X774" s="23">
        <v>21</v>
      </c>
      <c r="Y774" s="3">
        <v>0.60000000000000009</v>
      </c>
      <c r="Z774" s="3"/>
      <c r="AB774" s="30">
        <v>744</v>
      </c>
      <c r="AC774" s="30">
        <v>1.4444254250381943</v>
      </c>
      <c r="AD774" s="30">
        <v>-0.64442542503819422</v>
      </c>
    </row>
    <row r="775" spans="1:30">
      <c r="A775" s="4">
        <v>43770.208333333336</v>
      </c>
      <c r="B775">
        <v>43770</v>
      </c>
      <c r="C775" s="3">
        <v>0.20833333333333334</v>
      </c>
      <c r="D775" s="3">
        <v>5</v>
      </c>
      <c r="E775" s="3">
        <v>32</v>
      </c>
      <c r="F775" s="3">
        <v>0.2</v>
      </c>
      <c r="G775" s="5">
        <v>0.2</v>
      </c>
      <c r="H775" s="3">
        <v>0.4</v>
      </c>
      <c r="I775" s="3">
        <v>1.55139</v>
      </c>
      <c r="J775" s="12">
        <f t="shared" si="36"/>
        <v>0.88333333333333364</v>
      </c>
      <c r="K775" s="4">
        <v>43770.208333333336</v>
      </c>
      <c r="L775" s="3">
        <f t="shared" si="37"/>
        <v>1</v>
      </c>
      <c r="M775" s="3">
        <f t="shared" si="38"/>
        <v>5</v>
      </c>
      <c r="N775" s="3">
        <v>58</v>
      </c>
      <c r="O775" s="3">
        <v>58</v>
      </c>
      <c r="P775" s="3">
        <v>58</v>
      </c>
      <c r="Q775" s="3">
        <v>0</v>
      </c>
      <c r="R775" s="3"/>
      <c r="S775" s="3">
        <f>IF(ISBLANK(Table13[[#This Row],[T1]]),0,IF(Table13[[#This Row],[T1]]&gt;0,1,0))</f>
        <v>1</v>
      </c>
      <c r="T775" s="3">
        <f>IF(ISBLANK(Table13[[#This Row],[T2]]),0,IF(Table13[[#This Row],[T2]]&gt;0,1,0))</f>
        <v>0</v>
      </c>
      <c r="U775" s="3">
        <f>IF(ISBLANK(Table13[[#This Row],[T3]]),0,IF(Table13[[#This Row],[T3]]&gt;0,1,0))</f>
        <v>0</v>
      </c>
      <c r="V775" s="3">
        <f>IF(ISBLANK(Table13[[#This Row],[T4]]),0,IF(Table13[[#This Row],[T4]]&gt;0,1,0))</f>
        <v>0</v>
      </c>
      <c r="W775" s="26">
        <v>45</v>
      </c>
      <c r="X775" s="22">
        <v>21</v>
      </c>
      <c r="Y775" s="3">
        <v>0.4</v>
      </c>
      <c r="Z775" s="3"/>
      <c r="AB775" s="30">
        <v>745</v>
      </c>
      <c r="AC775" s="30">
        <v>1.4444254250381943</v>
      </c>
      <c r="AD775" s="30">
        <v>5.5574574961805734E-2</v>
      </c>
    </row>
    <row r="776" spans="1:30">
      <c r="A776" s="4">
        <v>43770.25</v>
      </c>
      <c r="B776">
        <v>43770</v>
      </c>
      <c r="C776" s="3">
        <v>0.25</v>
      </c>
      <c r="D776" s="3">
        <v>6</v>
      </c>
      <c r="E776" s="3">
        <v>32</v>
      </c>
      <c r="F776" s="3">
        <v>0.9</v>
      </c>
      <c r="G776" s="5">
        <v>0.8</v>
      </c>
      <c r="H776" s="3">
        <v>1.7000000000000002</v>
      </c>
      <c r="I776" s="3">
        <v>1.55139</v>
      </c>
      <c r="J776" s="12">
        <f t="shared" si="36"/>
        <v>0.88750000000000018</v>
      </c>
      <c r="K776" s="4">
        <v>43770.25</v>
      </c>
      <c r="L776" s="3">
        <f t="shared" si="37"/>
        <v>1</v>
      </c>
      <c r="M776" s="3">
        <f t="shared" si="38"/>
        <v>6</v>
      </c>
      <c r="N776" s="3">
        <v>58</v>
      </c>
      <c r="O776" s="3">
        <v>58</v>
      </c>
      <c r="P776" s="3">
        <v>58</v>
      </c>
      <c r="Q776" s="3">
        <v>0</v>
      </c>
      <c r="R776" s="3"/>
      <c r="S776" s="3">
        <f>IF(ISBLANK(Table13[[#This Row],[T1]]),0,IF(Table13[[#This Row],[T1]]&gt;0,1,0))</f>
        <v>1</v>
      </c>
      <c r="T776" s="3">
        <f>IF(ISBLANK(Table13[[#This Row],[T2]]),0,IF(Table13[[#This Row],[T2]]&gt;0,1,0))</f>
        <v>0</v>
      </c>
      <c r="U776" s="3">
        <f>IF(ISBLANK(Table13[[#This Row],[T3]]),0,IF(Table13[[#This Row],[T3]]&gt;0,1,0))</f>
        <v>0</v>
      </c>
      <c r="V776" s="3">
        <f>IF(ISBLANK(Table13[[#This Row],[T4]]),0,IF(Table13[[#This Row],[T4]]&gt;0,1,0))</f>
        <v>0</v>
      </c>
      <c r="W776" s="25">
        <v>45</v>
      </c>
      <c r="X776" s="23">
        <v>21</v>
      </c>
      <c r="Y776" s="3">
        <v>1.7000000000000002</v>
      </c>
      <c r="Z776" s="3"/>
      <c r="AB776" s="30">
        <v>746</v>
      </c>
      <c r="AC776" s="30">
        <v>1.4444254250381943</v>
      </c>
      <c r="AD776" s="30">
        <v>-0.84442542503819418</v>
      </c>
    </row>
    <row r="777" spans="1:30">
      <c r="A777" s="4">
        <v>43770.291666666664</v>
      </c>
      <c r="B777">
        <v>43770</v>
      </c>
      <c r="C777" s="3">
        <v>0.29166666666666669</v>
      </c>
      <c r="D777" s="3">
        <v>7</v>
      </c>
      <c r="E777" s="3">
        <v>32</v>
      </c>
      <c r="F777" s="3">
        <v>0.5</v>
      </c>
      <c r="G777" s="5">
        <v>2.2999999999999998</v>
      </c>
      <c r="H777" s="3">
        <v>2.8</v>
      </c>
      <c r="I777" s="3">
        <v>1.55139</v>
      </c>
      <c r="J777" s="12">
        <f t="shared" si="36"/>
        <v>0.84583333333333355</v>
      </c>
      <c r="K777" s="4">
        <v>43770.291666666664</v>
      </c>
      <c r="L777" s="3">
        <f t="shared" si="37"/>
        <v>1</v>
      </c>
      <c r="M777" s="3">
        <f t="shared" si="38"/>
        <v>7</v>
      </c>
      <c r="N777" s="3">
        <v>32</v>
      </c>
      <c r="O777" s="3">
        <v>57</v>
      </c>
      <c r="P777" s="3">
        <v>57</v>
      </c>
      <c r="Q777" s="3">
        <v>0</v>
      </c>
      <c r="R777" s="3"/>
      <c r="S777" s="3">
        <f>IF(ISBLANK(Table13[[#This Row],[T1]]),0,IF(Table13[[#This Row],[T1]]&gt;0,1,0))</f>
        <v>1</v>
      </c>
      <c r="T777" s="3">
        <f>IF(ISBLANK(Table13[[#This Row],[T2]]),0,IF(Table13[[#This Row],[T2]]&gt;0,1,0))</f>
        <v>0</v>
      </c>
      <c r="U777" s="3">
        <f>IF(ISBLANK(Table13[[#This Row],[T3]]),0,IF(Table13[[#This Row],[T3]]&gt;0,1,0))</f>
        <v>0</v>
      </c>
      <c r="V777" s="3">
        <f>IF(ISBLANK(Table13[[#This Row],[T4]]),0,IF(Table13[[#This Row],[T4]]&gt;0,1,0))</f>
        <v>0</v>
      </c>
      <c r="W777" s="26">
        <v>47</v>
      </c>
      <c r="X777" s="22">
        <v>21</v>
      </c>
      <c r="Y777" s="3">
        <v>2.8</v>
      </c>
      <c r="Z777" s="3"/>
      <c r="AB777" s="30">
        <v>747</v>
      </c>
      <c r="AC777" s="30">
        <v>1.5070805832472141</v>
      </c>
      <c r="AD777" s="30">
        <v>-1.1070805832472139</v>
      </c>
    </row>
    <row r="778" spans="1:30">
      <c r="A778" s="4">
        <v>43770.333333333336</v>
      </c>
      <c r="B778">
        <v>43770</v>
      </c>
      <c r="C778" s="3">
        <v>0.33333333333333331</v>
      </c>
      <c r="D778" s="3">
        <v>8</v>
      </c>
      <c r="E778" s="3">
        <v>32</v>
      </c>
      <c r="F778" s="3">
        <v>0.5</v>
      </c>
      <c r="G778" s="5">
        <v>1.8</v>
      </c>
      <c r="H778" s="3">
        <v>2.2999999999999998</v>
      </c>
      <c r="I778" s="3">
        <v>1.55139</v>
      </c>
      <c r="J778" s="12">
        <f t="shared" si="36"/>
        <v>0.80833333333333313</v>
      </c>
      <c r="K778" s="4">
        <v>43770.333333333336</v>
      </c>
      <c r="L778" s="3">
        <f t="shared" si="37"/>
        <v>1</v>
      </c>
      <c r="M778" s="3">
        <f t="shared" si="38"/>
        <v>8</v>
      </c>
      <c r="N778" s="3">
        <v>0</v>
      </c>
      <c r="O778" s="3">
        <v>58</v>
      </c>
      <c r="P778" s="3">
        <v>1</v>
      </c>
      <c r="Q778" s="3">
        <v>0</v>
      </c>
      <c r="R778" s="3"/>
      <c r="S778" s="3">
        <f>IF(ISBLANK(Table13[[#This Row],[T1]]),0,IF(Table13[[#This Row],[T1]]&gt;0,1,0))</f>
        <v>1</v>
      </c>
      <c r="T778" s="3">
        <f>IF(ISBLANK(Table13[[#This Row],[T2]]),0,IF(Table13[[#This Row],[T2]]&gt;0,1,0))</f>
        <v>0</v>
      </c>
      <c r="U778" s="3">
        <f>IF(ISBLANK(Table13[[#This Row],[T3]]),0,IF(Table13[[#This Row],[T3]]&gt;0,1,0))</f>
        <v>0</v>
      </c>
      <c r="V778" s="3">
        <f>IF(ISBLANK(Table13[[#This Row],[T4]]),0,IF(Table13[[#This Row],[T4]]&gt;0,1,0))</f>
        <v>0</v>
      </c>
      <c r="W778" s="25">
        <v>47</v>
      </c>
      <c r="X778" s="23">
        <v>20</v>
      </c>
      <c r="Y778" s="3">
        <v>2.2999999999999998</v>
      </c>
      <c r="Z778" s="3"/>
      <c r="AB778" s="30">
        <v>748</v>
      </c>
      <c r="AC778" s="30">
        <v>1.5233488060341023</v>
      </c>
      <c r="AD778" s="30">
        <v>-0.92334880603410219</v>
      </c>
    </row>
    <row r="779" spans="1:30">
      <c r="A779" s="4">
        <v>43770.375</v>
      </c>
      <c r="B779">
        <v>43770</v>
      </c>
      <c r="C779" s="3">
        <v>0.375</v>
      </c>
      <c r="D779" s="3">
        <v>9</v>
      </c>
      <c r="E779" s="3">
        <v>32</v>
      </c>
      <c r="F779" s="3">
        <v>0.7</v>
      </c>
      <c r="G779" s="5">
        <v>0.2</v>
      </c>
      <c r="H779" s="3">
        <v>0.89999999999999991</v>
      </c>
      <c r="I779" s="3">
        <v>1.55139</v>
      </c>
      <c r="J779" s="12">
        <f t="shared" si="36"/>
        <v>0.90833333333333321</v>
      </c>
      <c r="K779" s="4">
        <v>43770.375</v>
      </c>
      <c r="L779" s="3">
        <f t="shared" si="37"/>
        <v>1</v>
      </c>
      <c r="M779" s="3">
        <f t="shared" si="38"/>
        <v>9</v>
      </c>
      <c r="N779" s="3">
        <v>0</v>
      </c>
      <c r="O779" s="3">
        <v>5</v>
      </c>
      <c r="P779" s="3">
        <v>0</v>
      </c>
      <c r="Q779" s="3">
        <v>0</v>
      </c>
      <c r="R779" s="3"/>
      <c r="S779" s="3">
        <f>IF(ISBLANK(Table13[[#This Row],[T1]]),0,IF(Table13[[#This Row],[T1]]&gt;0,1,0))</f>
        <v>1</v>
      </c>
      <c r="T779" s="3">
        <f>IF(ISBLANK(Table13[[#This Row],[T2]]),0,IF(Table13[[#This Row],[T2]]&gt;0,1,0))</f>
        <v>0</v>
      </c>
      <c r="U779" s="3">
        <f>IF(ISBLANK(Table13[[#This Row],[T3]]),0,IF(Table13[[#This Row],[T3]]&gt;0,1,0))</f>
        <v>0</v>
      </c>
      <c r="V779" s="3">
        <f>IF(ISBLANK(Table13[[#This Row],[T4]]),0,IF(Table13[[#This Row],[T4]]&gt;0,1,0))</f>
        <v>0</v>
      </c>
      <c r="W779" s="26">
        <v>48</v>
      </c>
      <c r="X779" s="22">
        <v>17</v>
      </c>
      <c r="Y779" s="3">
        <v>0.89999999999999991</v>
      </c>
      <c r="Z779" s="3"/>
      <c r="AB779" s="30">
        <v>749</v>
      </c>
      <c r="AC779" s="30">
        <v>1.4124381168304088</v>
      </c>
      <c r="AD779" s="30">
        <v>-1.0124381168304089</v>
      </c>
    </row>
    <row r="780" spans="1:30">
      <c r="A780" s="4">
        <v>43770.416666666664</v>
      </c>
      <c r="B780">
        <v>43770</v>
      </c>
      <c r="C780" s="3">
        <v>0.41666666666666669</v>
      </c>
      <c r="D780" s="3">
        <v>10</v>
      </c>
      <c r="E780" s="3">
        <v>32</v>
      </c>
      <c r="F780" s="3">
        <v>0.1</v>
      </c>
      <c r="G780" s="5">
        <v>0.2</v>
      </c>
      <c r="H780" s="3">
        <v>0.30000000000000004</v>
      </c>
      <c r="I780" s="3">
        <v>1.55139</v>
      </c>
      <c r="J780" s="12">
        <f t="shared" si="36"/>
        <v>0.96249999999999991</v>
      </c>
      <c r="K780" s="4">
        <v>43770.416666435187</v>
      </c>
      <c r="L780" s="3">
        <f t="shared" si="37"/>
        <v>1</v>
      </c>
      <c r="M780" s="3">
        <f t="shared" si="38"/>
        <v>10</v>
      </c>
      <c r="N780" s="3"/>
      <c r="O780" s="3"/>
      <c r="P780" s="3"/>
      <c r="Q780" s="3"/>
      <c r="R780" s="3"/>
      <c r="S780" s="3">
        <f>IF(ISBLANK(Table13[[#This Row],[T1]]),0,IF(Table13[[#This Row],[T1]]&gt;0,1,0))</f>
        <v>1</v>
      </c>
      <c r="T780" s="3">
        <f>IF(ISBLANK(Table13[[#This Row],[T2]]),0,IF(Table13[[#This Row],[T2]]&gt;0,1,0))</f>
        <v>0</v>
      </c>
      <c r="U780" s="3">
        <f>IF(ISBLANK(Table13[[#This Row],[T3]]),0,IF(Table13[[#This Row],[T3]]&gt;0,1,0))</f>
        <v>0</v>
      </c>
      <c r="V780" s="3">
        <f>IF(ISBLANK(Table13[[#This Row],[T4]]),0,IF(Table13[[#This Row],[T4]]&gt;0,1,0))</f>
        <v>0</v>
      </c>
      <c r="W780" s="25">
        <v>51</v>
      </c>
      <c r="X780" s="23">
        <v>17</v>
      </c>
      <c r="Y780" s="3">
        <v>0.30000000000000004</v>
      </c>
      <c r="Z780" s="3"/>
      <c r="AB780" s="30">
        <v>750</v>
      </c>
      <c r="AC780" s="30">
        <v>1.464430838970167</v>
      </c>
      <c r="AD780" s="30">
        <v>-0.86443083897016693</v>
      </c>
    </row>
    <row r="781" spans="1:30">
      <c r="A781" s="4">
        <v>43770.458333333336</v>
      </c>
      <c r="B781">
        <v>43770</v>
      </c>
      <c r="C781" s="3">
        <v>0.45833333333333331</v>
      </c>
      <c r="D781" s="3">
        <v>11</v>
      </c>
      <c r="E781" s="3">
        <v>32</v>
      </c>
      <c r="F781" s="3">
        <v>0.2</v>
      </c>
      <c r="G781" s="5">
        <v>0.1</v>
      </c>
      <c r="H781" s="3">
        <v>0.30000000000000004</v>
      </c>
      <c r="I781" s="3">
        <v>1.55139</v>
      </c>
      <c r="J781" s="12">
        <f t="shared" si="36"/>
        <v>0.98333333333333328</v>
      </c>
      <c r="K781" s="4">
        <v>43770.458333043978</v>
      </c>
      <c r="L781" s="3">
        <f t="shared" si="37"/>
        <v>1</v>
      </c>
      <c r="M781" s="3">
        <f t="shared" si="38"/>
        <v>11</v>
      </c>
      <c r="N781" s="3"/>
      <c r="O781" s="3"/>
      <c r="P781" s="3"/>
      <c r="Q781" s="3"/>
      <c r="R781" s="3"/>
      <c r="S781" s="3">
        <f>IF(ISBLANK(Table13[[#This Row],[T1]]),0,IF(Table13[[#This Row],[T1]]&gt;0,1,0))</f>
        <v>1</v>
      </c>
      <c r="T781" s="3">
        <f>IF(ISBLANK(Table13[[#This Row],[T2]]),0,IF(Table13[[#This Row],[T2]]&gt;0,1,0))</f>
        <v>0</v>
      </c>
      <c r="U781" s="3">
        <f>IF(ISBLANK(Table13[[#This Row],[T3]]),0,IF(Table13[[#This Row],[T3]]&gt;0,1,0))</f>
        <v>0</v>
      </c>
      <c r="V781" s="3">
        <f>IF(ISBLANK(Table13[[#This Row],[T4]]),0,IF(Table13[[#This Row],[T4]]&gt;0,1,0))</f>
        <v>0</v>
      </c>
      <c r="W781" s="26">
        <v>52</v>
      </c>
      <c r="X781" s="22">
        <v>21</v>
      </c>
      <c r="Y781" s="3">
        <v>0.30000000000000004</v>
      </c>
      <c r="Z781" s="3"/>
      <c r="AB781" s="30">
        <v>751</v>
      </c>
      <c r="AC781" s="30">
        <v>1.3911132446918852</v>
      </c>
      <c r="AD781" s="30">
        <v>-0.29111324469188515</v>
      </c>
    </row>
    <row r="782" spans="1:30">
      <c r="A782" s="4">
        <v>43770.5</v>
      </c>
      <c r="B782">
        <v>43770</v>
      </c>
      <c r="C782" s="3">
        <v>0.5</v>
      </c>
      <c r="D782" s="3">
        <v>12</v>
      </c>
      <c r="E782" s="3">
        <v>32</v>
      </c>
      <c r="F782" s="3">
        <v>0.2</v>
      </c>
      <c r="G782" s="5">
        <v>0.1</v>
      </c>
      <c r="H782" s="3">
        <v>0.30000000000000004</v>
      </c>
      <c r="I782" s="3">
        <v>1.55139</v>
      </c>
      <c r="J782" s="12">
        <f t="shared" si="36"/>
        <v>1.3291666666666666</v>
      </c>
      <c r="K782" s="4">
        <v>43770.499999652777</v>
      </c>
      <c r="L782" s="3">
        <f t="shared" si="37"/>
        <v>1</v>
      </c>
      <c r="M782" s="3">
        <f t="shared" si="38"/>
        <v>12</v>
      </c>
      <c r="N782" s="3"/>
      <c r="O782" s="3"/>
      <c r="P782" s="3"/>
      <c r="Q782" s="3"/>
      <c r="R782" s="3"/>
      <c r="S782" s="3">
        <f>IF(ISBLANK(Table13[[#This Row],[T1]]),0,IF(Table13[[#This Row],[T1]]&gt;0,1,0))</f>
        <v>0</v>
      </c>
      <c r="T782" s="3">
        <f>IF(ISBLANK(Table13[[#This Row],[T2]]),0,IF(Table13[[#This Row],[T2]]&gt;0,1,0))</f>
        <v>0</v>
      </c>
      <c r="U782" s="3">
        <f>IF(ISBLANK(Table13[[#This Row],[T3]]),0,IF(Table13[[#This Row],[T3]]&gt;0,1,0))</f>
        <v>0</v>
      </c>
      <c r="V782" s="3">
        <f>IF(ISBLANK(Table13[[#This Row],[T4]]),0,IF(Table13[[#This Row],[T4]]&gt;0,1,0))</f>
        <v>0</v>
      </c>
      <c r="W782" s="25">
        <v>53</v>
      </c>
      <c r="X782" s="23">
        <v>21</v>
      </c>
      <c r="Y782" s="3">
        <v>0.30000000000000004</v>
      </c>
      <c r="Z782" s="3"/>
      <c r="AB782" s="30">
        <v>752</v>
      </c>
      <c r="AC782" s="30">
        <v>1.3911132446918852</v>
      </c>
      <c r="AD782" s="30">
        <v>3.4088867553081155</v>
      </c>
    </row>
    <row r="783" spans="1:30">
      <c r="A783" s="4">
        <v>43770.541666666664</v>
      </c>
      <c r="B783">
        <v>43770</v>
      </c>
      <c r="C783" s="3">
        <v>0.54166666666666663</v>
      </c>
      <c r="D783" s="3">
        <v>13</v>
      </c>
      <c r="E783" s="3">
        <v>32</v>
      </c>
      <c r="F783" s="3">
        <v>0.2</v>
      </c>
      <c r="G783" s="5">
        <v>0.2</v>
      </c>
      <c r="H783" s="3">
        <v>0.4</v>
      </c>
      <c r="I783" s="3">
        <v>1.55139</v>
      </c>
      <c r="J783" s="12">
        <f t="shared" si="36"/>
        <v>1.4416666666666667</v>
      </c>
      <c r="K783" s="4">
        <v>43770.541666261575</v>
      </c>
      <c r="L783" s="3">
        <f t="shared" si="37"/>
        <v>1</v>
      </c>
      <c r="M783" s="3">
        <f t="shared" si="38"/>
        <v>13</v>
      </c>
      <c r="N783" s="3"/>
      <c r="O783" s="3"/>
      <c r="P783" s="3"/>
      <c r="Q783" s="3"/>
      <c r="R783" s="3"/>
      <c r="S783" s="3">
        <f>IF(ISBLANK(Table13[[#This Row],[T1]]),0,IF(Table13[[#This Row],[T1]]&gt;0,1,0))</f>
        <v>0</v>
      </c>
      <c r="T783" s="3">
        <f>IF(ISBLANK(Table13[[#This Row],[T2]]),0,IF(Table13[[#This Row],[T2]]&gt;0,1,0))</f>
        <v>0</v>
      </c>
      <c r="U783" s="3">
        <f>IF(ISBLANK(Table13[[#This Row],[T3]]),0,IF(Table13[[#This Row],[T3]]&gt;0,1,0))</f>
        <v>0</v>
      </c>
      <c r="V783" s="3">
        <f>IF(ISBLANK(Table13[[#This Row],[T4]]),0,IF(Table13[[#This Row],[T4]]&gt;0,1,0))</f>
        <v>0</v>
      </c>
      <c r="W783" s="26">
        <v>54</v>
      </c>
      <c r="X783" s="22">
        <v>21</v>
      </c>
      <c r="Y783" s="3">
        <v>0.4</v>
      </c>
      <c r="Z783" s="3"/>
      <c r="AB783" s="30">
        <v>753</v>
      </c>
      <c r="AC783" s="30">
        <v>1.3697883725533617</v>
      </c>
      <c r="AD783" s="30">
        <v>1.0302116274466382</v>
      </c>
    </row>
    <row r="784" spans="1:30">
      <c r="A784" s="4">
        <v>43770.583333333336</v>
      </c>
      <c r="B784">
        <v>43770</v>
      </c>
      <c r="C784" s="3">
        <v>0.58333333333333337</v>
      </c>
      <c r="D784" s="3">
        <v>14</v>
      </c>
      <c r="E784" s="3">
        <v>32</v>
      </c>
      <c r="F784" s="3">
        <v>0.1</v>
      </c>
      <c r="G784" s="5">
        <v>0.2</v>
      </c>
      <c r="H784" s="3">
        <v>0.30000000000000004</v>
      </c>
      <c r="I784" s="3">
        <v>1.55139</v>
      </c>
      <c r="J784" s="12">
        <f t="shared" si="36"/>
        <v>1.4833333333333332</v>
      </c>
      <c r="K784" s="4">
        <v>43770.583332870374</v>
      </c>
      <c r="L784" s="3">
        <f t="shared" si="37"/>
        <v>1</v>
      </c>
      <c r="M784" s="3">
        <f t="shared" si="38"/>
        <v>14</v>
      </c>
      <c r="N784" s="3"/>
      <c r="O784" s="3"/>
      <c r="P784" s="3"/>
      <c r="Q784" s="3"/>
      <c r="R784" s="3"/>
      <c r="S784" s="3">
        <f>IF(ISBLANK(Table13[[#This Row],[T1]]),0,IF(Table13[[#This Row],[T1]]&gt;0,1,0))</f>
        <v>1</v>
      </c>
      <c r="T784" s="3">
        <f>IF(ISBLANK(Table13[[#This Row],[T2]]),0,IF(Table13[[#This Row],[T2]]&gt;0,1,0))</f>
        <v>0</v>
      </c>
      <c r="U784" s="3">
        <f>IF(ISBLANK(Table13[[#This Row],[T3]]),0,IF(Table13[[#This Row],[T3]]&gt;0,1,0))</f>
        <v>0</v>
      </c>
      <c r="V784" s="3">
        <f>IF(ISBLANK(Table13[[#This Row],[T4]]),0,IF(Table13[[#This Row],[T4]]&gt;0,1,0))</f>
        <v>0</v>
      </c>
      <c r="W784" s="25">
        <v>54</v>
      </c>
      <c r="X784" s="23">
        <v>21</v>
      </c>
      <c r="Y784" s="3">
        <v>0.30000000000000004</v>
      </c>
      <c r="Z784" s="3"/>
      <c r="AB784" s="30">
        <v>754</v>
      </c>
      <c r="AC784" s="30">
        <v>1.2960730214414209</v>
      </c>
      <c r="AD784" s="30">
        <v>-0.89607302144142087</v>
      </c>
    </row>
    <row r="785" spans="1:30">
      <c r="A785" s="4">
        <v>43770.625</v>
      </c>
      <c r="B785">
        <v>43770</v>
      </c>
      <c r="C785" s="3">
        <v>0.625</v>
      </c>
      <c r="D785" s="3">
        <v>15</v>
      </c>
      <c r="E785" s="3">
        <v>32</v>
      </c>
      <c r="F785" s="3">
        <v>0.2</v>
      </c>
      <c r="G785" s="5">
        <v>1.1000000000000001</v>
      </c>
      <c r="H785" s="3">
        <v>1.3</v>
      </c>
      <c r="I785" s="3">
        <v>1.55139</v>
      </c>
      <c r="J785" s="12">
        <f t="shared" si="36"/>
        <v>1.6541666666666666</v>
      </c>
      <c r="K785" s="4">
        <v>43770.624999479165</v>
      </c>
      <c r="L785" s="3">
        <f t="shared" si="37"/>
        <v>1</v>
      </c>
      <c r="M785" s="3">
        <f t="shared" si="38"/>
        <v>15</v>
      </c>
      <c r="N785" s="3"/>
      <c r="O785" s="3"/>
      <c r="P785" s="3"/>
      <c r="Q785" s="3"/>
      <c r="R785" s="3"/>
      <c r="S785" s="3">
        <f>IF(ISBLANK(Table13[[#This Row],[T1]]),0,IF(Table13[[#This Row],[T1]]&gt;0,1,0))</f>
        <v>1</v>
      </c>
      <c r="T785" s="3">
        <f>IF(ISBLANK(Table13[[#This Row],[T2]]),0,IF(Table13[[#This Row],[T2]]&gt;0,1,0))</f>
        <v>0</v>
      </c>
      <c r="U785" s="3">
        <f>IF(ISBLANK(Table13[[#This Row],[T3]]),0,IF(Table13[[#This Row],[T3]]&gt;0,1,0))</f>
        <v>0</v>
      </c>
      <c r="V785" s="3">
        <f>IF(ISBLANK(Table13[[#This Row],[T4]]),0,IF(Table13[[#This Row],[T4]]&gt;0,1,0))</f>
        <v>0</v>
      </c>
      <c r="W785" s="26">
        <v>53</v>
      </c>
      <c r="X785" s="22">
        <v>21</v>
      </c>
      <c r="Y785" s="3">
        <v>1.3</v>
      </c>
      <c r="Z785" s="3"/>
      <c r="AB785" s="30">
        <v>755</v>
      </c>
      <c r="AC785" s="30">
        <v>1.3480657435811787</v>
      </c>
      <c r="AD785" s="30">
        <v>-0.8480657435811787</v>
      </c>
    </row>
    <row r="786" spans="1:30">
      <c r="A786" s="4">
        <v>43770.666666666664</v>
      </c>
      <c r="B786">
        <v>43770</v>
      </c>
      <c r="C786" s="3">
        <v>0.66666666666666663</v>
      </c>
      <c r="D786" s="3">
        <v>16</v>
      </c>
      <c r="E786" s="3">
        <v>32</v>
      </c>
      <c r="F786" s="3">
        <v>0.2</v>
      </c>
      <c r="G786" s="5">
        <v>0.3</v>
      </c>
      <c r="H786" s="3">
        <v>0.5</v>
      </c>
      <c r="I786" s="3">
        <v>1.55139</v>
      </c>
      <c r="J786" s="12">
        <f t="shared" si="36"/>
        <v>1.6333333333333331</v>
      </c>
      <c r="K786" s="4">
        <v>43770.666666666664</v>
      </c>
      <c r="L786" s="3">
        <f t="shared" si="37"/>
        <v>1</v>
      </c>
      <c r="M786" s="3">
        <f t="shared" si="38"/>
        <v>16</v>
      </c>
      <c r="N786" s="3">
        <v>37</v>
      </c>
      <c r="O786" s="3">
        <v>0</v>
      </c>
      <c r="P786" s="3">
        <v>0</v>
      </c>
      <c r="Q786" s="3">
        <v>0</v>
      </c>
      <c r="R786" s="3"/>
      <c r="S786" s="3">
        <f>IF(ISBLANK(Table13[[#This Row],[T1]]),0,IF(Table13[[#This Row],[T1]]&gt;0,1,0))</f>
        <v>1</v>
      </c>
      <c r="T786" s="3">
        <f>IF(ISBLANK(Table13[[#This Row],[T2]]),0,IF(Table13[[#This Row],[T2]]&gt;0,1,0))</f>
        <v>0</v>
      </c>
      <c r="U786" s="3">
        <f>IF(ISBLANK(Table13[[#This Row],[T3]]),0,IF(Table13[[#This Row],[T3]]&gt;0,1,0))</f>
        <v>0</v>
      </c>
      <c r="V786" s="3">
        <f>IF(ISBLANK(Table13[[#This Row],[T4]]),0,IF(Table13[[#This Row],[T4]]&gt;0,1,0))</f>
        <v>0</v>
      </c>
      <c r="W786" s="25">
        <v>51</v>
      </c>
      <c r="X786" s="23">
        <v>21</v>
      </c>
      <c r="Y786" s="3">
        <v>0.5</v>
      </c>
      <c r="Z786" s="3"/>
      <c r="AB786" s="30">
        <v>756</v>
      </c>
      <c r="AC786" s="30">
        <v>1.3480657435811787</v>
      </c>
      <c r="AD786" s="30">
        <v>-0.94806574358117868</v>
      </c>
    </row>
    <row r="787" spans="1:30">
      <c r="A787" s="4">
        <v>43770.708333333336</v>
      </c>
      <c r="B787">
        <v>43770</v>
      </c>
      <c r="C787" s="3">
        <v>0.70833333333333337</v>
      </c>
      <c r="D787" s="3">
        <v>17</v>
      </c>
      <c r="E787" s="3">
        <v>32</v>
      </c>
      <c r="F787" s="3">
        <v>0.3</v>
      </c>
      <c r="G787" s="5">
        <v>0.5</v>
      </c>
      <c r="H787" s="3">
        <v>0.8</v>
      </c>
      <c r="I787" s="3">
        <v>1.55139</v>
      </c>
      <c r="J787" s="12">
        <f t="shared" si="36"/>
        <v>1.645833333333333</v>
      </c>
      <c r="K787" s="4">
        <v>43770.708333333336</v>
      </c>
      <c r="L787" s="3">
        <f t="shared" si="37"/>
        <v>1</v>
      </c>
      <c r="M787" s="3">
        <f t="shared" si="38"/>
        <v>17</v>
      </c>
      <c r="N787" s="3">
        <v>57</v>
      </c>
      <c r="O787" s="3">
        <v>0</v>
      </c>
      <c r="P787" s="3">
        <v>0</v>
      </c>
      <c r="Q787" s="3">
        <v>0</v>
      </c>
      <c r="R787" s="3"/>
      <c r="S787" s="3">
        <f>IF(ISBLANK(Table13[[#This Row],[T1]]),0,IF(Table13[[#This Row],[T1]]&gt;0,1,0))</f>
        <v>1</v>
      </c>
      <c r="T787" s="3">
        <f>IF(ISBLANK(Table13[[#This Row],[T2]]),0,IF(Table13[[#This Row],[T2]]&gt;0,1,0))</f>
        <v>0</v>
      </c>
      <c r="U787" s="3">
        <f>IF(ISBLANK(Table13[[#This Row],[T3]]),0,IF(Table13[[#This Row],[T3]]&gt;0,1,0))</f>
        <v>0</v>
      </c>
      <c r="V787" s="3">
        <f>IF(ISBLANK(Table13[[#This Row],[T4]]),0,IF(Table13[[#This Row],[T4]]&gt;0,1,0))</f>
        <v>0</v>
      </c>
      <c r="W787" s="26">
        <v>49</v>
      </c>
      <c r="X787" s="22">
        <v>21</v>
      </c>
      <c r="Y787" s="3">
        <v>0.8</v>
      </c>
      <c r="Z787" s="3"/>
      <c r="AB787" s="30">
        <v>757</v>
      </c>
      <c r="AC787" s="30">
        <v>1.3374033075119167</v>
      </c>
      <c r="AD787" s="30">
        <v>-0.93740330751191669</v>
      </c>
    </row>
    <row r="788" spans="1:30">
      <c r="A788" s="4">
        <v>43770.75</v>
      </c>
      <c r="B788">
        <v>43770</v>
      </c>
      <c r="C788" s="3">
        <v>0.75</v>
      </c>
      <c r="D788" s="3">
        <v>18</v>
      </c>
      <c r="E788" s="3">
        <v>32</v>
      </c>
      <c r="F788" s="3">
        <v>0.4</v>
      </c>
      <c r="G788" s="5">
        <v>0.2</v>
      </c>
      <c r="H788" s="3">
        <v>0.60000000000000009</v>
      </c>
      <c r="I788" s="3">
        <v>1.55139</v>
      </c>
      <c r="J788" s="12">
        <f t="shared" si="36"/>
        <v>1.6541666666666661</v>
      </c>
      <c r="K788" s="4">
        <v>43770.75</v>
      </c>
      <c r="L788" s="3">
        <f t="shared" si="37"/>
        <v>1</v>
      </c>
      <c r="M788" s="3">
        <f t="shared" si="38"/>
        <v>18</v>
      </c>
      <c r="N788" s="3">
        <v>32</v>
      </c>
      <c r="O788" s="3">
        <v>0</v>
      </c>
      <c r="P788" s="3">
        <v>0</v>
      </c>
      <c r="Q788" s="3">
        <v>0</v>
      </c>
      <c r="R788" s="3"/>
      <c r="S788" s="3">
        <f>IF(ISBLANK(Table13[[#This Row],[T1]]),0,IF(Table13[[#This Row],[T1]]&gt;0,1,0))</f>
        <v>1</v>
      </c>
      <c r="T788" s="3">
        <f>IF(ISBLANK(Table13[[#This Row],[T2]]),0,IF(Table13[[#This Row],[T2]]&gt;0,1,0))</f>
        <v>0</v>
      </c>
      <c r="U788" s="3">
        <f>IF(ISBLANK(Table13[[#This Row],[T3]]),0,IF(Table13[[#This Row],[T3]]&gt;0,1,0))</f>
        <v>0</v>
      </c>
      <c r="V788" s="3">
        <f>IF(ISBLANK(Table13[[#This Row],[T4]]),0,IF(Table13[[#This Row],[T4]]&gt;0,1,0))</f>
        <v>0</v>
      </c>
      <c r="W788" s="25">
        <v>48</v>
      </c>
      <c r="X788" s="23">
        <v>21</v>
      </c>
      <c r="Y788" s="3">
        <v>0.60000000000000009</v>
      </c>
      <c r="Z788" s="3"/>
      <c r="AB788" s="30">
        <v>758</v>
      </c>
      <c r="AC788" s="30">
        <v>1.2534232771643734</v>
      </c>
      <c r="AD788" s="30">
        <v>-0.75342327716437341</v>
      </c>
    </row>
    <row r="789" spans="1:30">
      <c r="A789" s="4">
        <v>43770.791666666664</v>
      </c>
      <c r="B789">
        <v>43770</v>
      </c>
      <c r="C789" s="3">
        <v>0.79166666666666663</v>
      </c>
      <c r="D789" s="3">
        <v>19</v>
      </c>
      <c r="E789" s="3">
        <v>32</v>
      </c>
      <c r="F789" s="3">
        <v>0.3</v>
      </c>
      <c r="G789" s="5">
        <v>0.2</v>
      </c>
      <c r="H789" s="3">
        <v>0.5</v>
      </c>
      <c r="I789" s="3">
        <v>1.55139</v>
      </c>
      <c r="J789" s="12">
        <f t="shared" si="36"/>
        <v>1.6916666666666662</v>
      </c>
      <c r="K789" s="4">
        <v>43770.791666666664</v>
      </c>
      <c r="L789" s="3">
        <f t="shared" si="37"/>
        <v>1</v>
      </c>
      <c r="M789" s="3">
        <f t="shared" si="38"/>
        <v>19</v>
      </c>
      <c r="N789" s="3">
        <v>0</v>
      </c>
      <c r="O789" s="3">
        <v>0</v>
      </c>
      <c r="P789" s="3">
        <v>51</v>
      </c>
      <c r="Q789" s="3">
        <v>0</v>
      </c>
      <c r="R789" s="3"/>
      <c r="S789" s="3">
        <f>IF(ISBLANK(Table13[[#This Row],[T1]]),0,IF(Table13[[#This Row],[T1]]&gt;0,1,0))</f>
        <v>1</v>
      </c>
      <c r="T789" s="3">
        <f>IF(ISBLANK(Table13[[#This Row],[T2]]),0,IF(Table13[[#This Row],[T2]]&gt;0,1,0))</f>
        <v>0</v>
      </c>
      <c r="U789" s="3">
        <f>IF(ISBLANK(Table13[[#This Row],[T3]]),0,IF(Table13[[#This Row],[T3]]&gt;0,1,0))</f>
        <v>0</v>
      </c>
      <c r="V789" s="3">
        <f>IF(ISBLANK(Table13[[#This Row],[T4]]),0,IF(Table13[[#This Row],[T4]]&gt;0,1,0))</f>
        <v>0</v>
      </c>
      <c r="W789" s="26">
        <v>46</v>
      </c>
      <c r="X789" s="22">
        <v>21</v>
      </c>
      <c r="Y789" s="3">
        <v>0.5</v>
      </c>
      <c r="Z789" s="3"/>
      <c r="AB789" s="30">
        <v>759</v>
      </c>
      <c r="AC789" s="30">
        <v>1.2320984050258497</v>
      </c>
      <c r="AD789" s="30">
        <v>-3.2098405025849486E-2</v>
      </c>
    </row>
    <row r="790" spans="1:30">
      <c r="A790" s="4">
        <v>43770.833333333336</v>
      </c>
      <c r="B790">
        <v>43770</v>
      </c>
      <c r="C790" s="3">
        <v>0.83333333333333337</v>
      </c>
      <c r="D790" s="3">
        <v>20</v>
      </c>
      <c r="E790" s="3">
        <v>32</v>
      </c>
      <c r="F790" s="3">
        <v>0.3</v>
      </c>
      <c r="G790" s="5">
        <v>0.4</v>
      </c>
      <c r="H790" s="3">
        <v>0.7</v>
      </c>
      <c r="I790" s="3">
        <v>1.55139</v>
      </c>
      <c r="J790" s="12">
        <f t="shared" si="36"/>
        <v>1.7333333333333327</v>
      </c>
      <c r="K790" s="4">
        <v>43770.833333333336</v>
      </c>
      <c r="L790" s="3">
        <f t="shared" si="37"/>
        <v>1</v>
      </c>
      <c r="M790" s="3">
        <f t="shared" si="38"/>
        <v>20</v>
      </c>
      <c r="N790" s="3">
        <v>10</v>
      </c>
      <c r="O790" s="3">
        <v>0</v>
      </c>
      <c r="P790" s="3">
        <v>58</v>
      </c>
      <c r="Q790" s="3">
        <v>0</v>
      </c>
      <c r="R790" s="3"/>
      <c r="S790" s="3">
        <f>IF(ISBLANK(Table13[[#This Row],[T1]]),0,IF(Table13[[#This Row],[T1]]&gt;0,1,0))</f>
        <v>1</v>
      </c>
      <c r="T790" s="3">
        <f>IF(ISBLANK(Table13[[#This Row],[T2]]),0,IF(Table13[[#This Row],[T2]]&gt;0,1,0))</f>
        <v>0</v>
      </c>
      <c r="U790" s="3">
        <f>IF(ISBLANK(Table13[[#This Row],[T3]]),0,IF(Table13[[#This Row],[T3]]&gt;0,1,0))</f>
        <v>1</v>
      </c>
      <c r="V790" s="3">
        <f>IF(ISBLANK(Table13[[#This Row],[T4]]),0,IF(Table13[[#This Row],[T4]]&gt;0,1,0))</f>
        <v>0</v>
      </c>
      <c r="W790" s="25">
        <v>46</v>
      </c>
      <c r="X790" s="23">
        <v>21</v>
      </c>
      <c r="Y790" s="3">
        <v>0.7</v>
      </c>
      <c r="Z790" s="3"/>
      <c r="AB790" s="30">
        <v>760</v>
      </c>
      <c r="AC790" s="30">
        <v>1.2320984050258497</v>
      </c>
      <c r="AD790" s="30">
        <v>-0.63209840502584957</v>
      </c>
    </row>
    <row r="791" spans="1:30">
      <c r="A791" s="4">
        <v>43770.875</v>
      </c>
      <c r="B791">
        <v>43770</v>
      </c>
      <c r="C791" s="3">
        <v>0.875</v>
      </c>
      <c r="D791" s="3">
        <v>21</v>
      </c>
      <c r="E791" s="3">
        <v>32</v>
      </c>
      <c r="F791" s="3">
        <v>0.7</v>
      </c>
      <c r="G791" s="5">
        <v>0.7</v>
      </c>
      <c r="H791" s="3">
        <v>1.4</v>
      </c>
      <c r="I791" s="3">
        <v>1.55139</v>
      </c>
      <c r="J791" s="12">
        <f t="shared" si="36"/>
        <v>1.7458333333333329</v>
      </c>
      <c r="K791" s="4">
        <v>43770.875</v>
      </c>
      <c r="L791" s="3">
        <f t="shared" si="37"/>
        <v>1</v>
      </c>
      <c r="M791" s="3">
        <f t="shared" si="38"/>
        <v>21</v>
      </c>
      <c r="N791" s="3">
        <v>58</v>
      </c>
      <c r="O791" s="3">
        <v>42</v>
      </c>
      <c r="P791" s="3">
        <v>58</v>
      </c>
      <c r="Q791" s="3">
        <v>0</v>
      </c>
      <c r="R791" s="3"/>
      <c r="S791" s="3">
        <f>IF(ISBLANK(Table13[[#This Row],[T1]]),0,IF(Table13[[#This Row],[T1]]&gt;0,1,0))</f>
        <v>1</v>
      </c>
      <c r="T791" s="3">
        <f>IF(ISBLANK(Table13[[#This Row],[T2]]),0,IF(Table13[[#This Row],[T2]]&gt;0,1,0))</f>
        <v>0</v>
      </c>
      <c r="U791" s="3">
        <f>IF(ISBLANK(Table13[[#This Row],[T3]]),0,IF(Table13[[#This Row],[T3]]&gt;0,1,0))</f>
        <v>1</v>
      </c>
      <c r="V791" s="3">
        <f>IF(ISBLANK(Table13[[#This Row],[T4]]),0,IF(Table13[[#This Row],[T4]]&gt;0,1,0))</f>
        <v>0</v>
      </c>
      <c r="W791" s="26">
        <v>44</v>
      </c>
      <c r="X791" s="22">
        <v>21</v>
      </c>
      <c r="Y791" s="3">
        <v>1.4</v>
      </c>
      <c r="Z791" s="3"/>
      <c r="AB791" s="30">
        <v>761</v>
      </c>
      <c r="AC791" s="30">
        <v>1.2214359689565879</v>
      </c>
      <c r="AD791" s="30">
        <v>-0.12143596895658781</v>
      </c>
    </row>
    <row r="792" spans="1:30">
      <c r="A792" s="4">
        <v>43770.916666666664</v>
      </c>
      <c r="B792">
        <v>43770</v>
      </c>
      <c r="C792" s="3">
        <v>0.91666666666666663</v>
      </c>
      <c r="D792" s="3">
        <v>22</v>
      </c>
      <c r="E792" s="3">
        <v>32</v>
      </c>
      <c r="F792" s="3">
        <v>1.8</v>
      </c>
      <c r="G792" s="5">
        <v>0.6</v>
      </c>
      <c r="H792" s="3">
        <v>2.4</v>
      </c>
      <c r="I792" s="3">
        <v>1.55139</v>
      </c>
      <c r="J792" s="12">
        <f t="shared" si="36"/>
        <v>1.7416666666666663</v>
      </c>
      <c r="K792" s="4">
        <v>43770.916666666664</v>
      </c>
      <c r="L792" s="3">
        <f t="shared" si="37"/>
        <v>1</v>
      </c>
      <c r="M792" s="3">
        <f t="shared" si="38"/>
        <v>22</v>
      </c>
      <c r="N792" s="3">
        <v>57</v>
      </c>
      <c r="O792" s="3">
        <v>57</v>
      </c>
      <c r="P792" s="3">
        <v>57</v>
      </c>
      <c r="Q792" s="3">
        <v>0</v>
      </c>
      <c r="R792" s="3"/>
      <c r="S792" s="3">
        <f>IF(ISBLANK(Table13[[#This Row],[T1]]),0,IF(Table13[[#This Row],[T1]]&gt;0,1,0))</f>
        <v>1</v>
      </c>
      <c r="T792" s="3">
        <f>IF(ISBLANK(Table13[[#This Row],[T2]]),0,IF(Table13[[#This Row],[T2]]&gt;0,1,0))</f>
        <v>0</v>
      </c>
      <c r="U792" s="3">
        <f>IF(ISBLANK(Table13[[#This Row],[T3]]),0,IF(Table13[[#This Row],[T3]]&gt;0,1,0))</f>
        <v>1</v>
      </c>
      <c r="V792" s="3">
        <f>IF(ISBLANK(Table13[[#This Row],[T4]]),0,IF(Table13[[#This Row],[T4]]&gt;0,1,0))</f>
        <v>0</v>
      </c>
      <c r="W792" s="25">
        <v>44</v>
      </c>
      <c r="X792" s="23">
        <v>21</v>
      </c>
      <c r="Y792" s="3">
        <v>2.4</v>
      </c>
      <c r="Z792" s="3"/>
      <c r="AB792" s="30">
        <v>762</v>
      </c>
      <c r="AC792" s="30">
        <v>1.2320984050258497</v>
      </c>
      <c r="AD792" s="30">
        <v>-0.33209840502584964</v>
      </c>
    </row>
    <row r="793" spans="1:30">
      <c r="A793" s="4">
        <v>43770.958333333336</v>
      </c>
      <c r="B793">
        <v>43770</v>
      </c>
      <c r="C793" s="3">
        <v>0.95833333333333337</v>
      </c>
      <c r="D793" s="3">
        <v>23</v>
      </c>
      <c r="E793" s="3">
        <v>32</v>
      </c>
      <c r="F793" s="3">
        <v>0.4</v>
      </c>
      <c r="G793" s="5">
        <v>0.2</v>
      </c>
      <c r="H793" s="3">
        <v>0.60000000000000009</v>
      </c>
      <c r="I793" s="3">
        <v>1.55139</v>
      </c>
      <c r="J793" s="12">
        <f t="shared" si="36"/>
        <v>1.7249999999999996</v>
      </c>
      <c r="K793" s="4">
        <v>43770.958333333336</v>
      </c>
      <c r="L793" s="3">
        <f t="shared" si="37"/>
        <v>1</v>
      </c>
      <c r="M793" s="3">
        <f t="shared" si="38"/>
        <v>23</v>
      </c>
      <c r="N793" s="3">
        <v>58</v>
      </c>
      <c r="O793" s="3">
        <v>58</v>
      </c>
      <c r="P793" s="3">
        <v>58</v>
      </c>
      <c r="Q793" s="3">
        <v>0</v>
      </c>
      <c r="R793" s="3"/>
      <c r="S793" s="3">
        <f>IF(ISBLANK(Table13[[#This Row],[T1]]),0,IF(Table13[[#This Row],[T1]]&gt;0,1,0))</f>
        <v>1</v>
      </c>
      <c r="T793" s="3">
        <f>IF(ISBLANK(Table13[[#This Row],[T2]]),0,IF(Table13[[#This Row],[T2]]&gt;0,1,0))</f>
        <v>0</v>
      </c>
      <c r="U793" s="3">
        <f>IF(ISBLANK(Table13[[#This Row],[T3]]),0,IF(Table13[[#This Row],[T3]]&gt;0,1,0))</f>
        <v>1</v>
      </c>
      <c r="V793" s="3">
        <f>IF(ISBLANK(Table13[[#This Row],[T4]]),0,IF(Table13[[#This Row],[T4]]&gt;0,1,0))</f>
        <v>0</v>
      </c>
      <c r="W793" s="26">
        <v>42</v>
      </c>
      <c r="X793" s="22">
        <v>21</v>
      </c>
      <c r="Y793" s="3">
        <v>0.60000000000000009</v>
      </c>
      <c r="Z793" s="3"/>
      <c r="AB793" s="30">
        <v>763</v>
      </c>
      <c r="AC793" s="30">
        <v>1.2483666278127377</v>
      </c>
      <c r="AD793" s="30">
        <v>-0.14836662781273757</v>
      </c>
    </row>
    <row r="794" spans="1:30">
      <c r="A794" s="4">
        <v>43771</v>
      </c>
      <c r="B794">
        <v>43771</v>
      </c>
      <c r="C794" s="3">
        <v>0</v>
      </c>
      <c r="D794" s="3">
        <v>0</v>
      </c>
      <c r="E794" s="3">
        <v>33</v>
      </c>
      <c r="F794" s="3">
        <v>0.3</v>
      </c>
      <c r="G794" s="5">
        <v>0.3</v>
      </c>
      <c r="H794" s="3">
        <v>0.6</v>
      </c>
      <c r="I794" s="3">
        <v>1.55139</v>
      </c>
      <c r="J794" s="12">
        <f t="shared" si="36"/>
        <v>1.7166666666666666</v>
      </c>
      <c r="K794" s="4">
        <v>43771</v>
      </c>
      <c r="L794" s="3">
        <f t="shared" si="37"/>
        <v>2</v>
      </c>
      <c r="M794" s="3">
        <f t="shared" si="38"/>
        <v>0</v>
      </c>
      <c r="N794" s="3">
        <v>58</v>
      </c>
      <c r="O794" s="3">
        <v>58</v>
      </c>
      <c r="P794" s="3">
        <v>58</v>
      </c>
      <c r="Q794" s="3">
        <v>0</v>
      </c>
      <c r="R794" s="3"/>
      <c r="S794" s="3">
        <f>IF(ISBLANK(Table13[[#This Row],[T1]]),0,IF(Table13[[#This Row],[T1]]&gt;0,1,0))</f>
        <v>1</v>
      </c>
      <c r="T794" s="3">
        <f>IF(ISBLANK(Table13[[#This Row],[T2]]),0,IF(Table13[[#This Row],[T2]]&gt;0,1,0))</f>
        <v>0</v>
      </c>
      <c r="U794" s="3">
        <f>IF(ISBLANK(Table13[[#This Row],[T3]]),0,IF(Table13[[#This Row],[T3]]&gt;0,1,0))</f>
        <v>1</v>
      </c>
      <c r="V794" s="3">
        <f>IF(ISBLANK(Table13[[#This Row],[T4]]),0,IF(Table13[[#This Row],[T4]]&gt;0,1,0))</f>
        <v>0</v>
      </c>
      <c r="W794" s="25">
        <v>43</v>
      </c>
      <c r="X794" s="23">
        <v>21</v>
      </c>
      <c r="Y794" s="3">
        <v>0.6</v>
      </c>
      <c r="Z794" s="3"/>
      <c r="AB794" s="30">
        <v>764</v>
      </c>
      <c r="AC794" s="30">
        <v>1.4392635427631315</v>
      </c>
      <c r="AD794" s="30">
        <v>2.7607364572368684</v>
      </c>
    </row>
    <row r="795" spans="1:30">
      <c r="A795" s="4">
        <v>43771.041666666664</v>
      </c>
      <c r="B795">
        <v>43771</v>
      </c>
      <c r="C795" s="3">
        <v>4.1666666666666664E-2</v>
      </c>
      <c r="D795" s="3">
        <v>1</v>
      </c>
      <c r="E795" s="3">
        <v>33</v>
      </c>
      <c r="F795" s="3">
        <v>0.2</v>
      </c>
      <c r="G795" s="5">
        <v>0.3</v>
      </c>
      <c r="H795" s="3">
        <v>0.5</v>
      </c>
      <c r="I795" s="3">
        <v>1.55139</v>
      </c>
      <c r="J795" s="12">
        <f t="shared" si="36"/>
        <v>1.7333333333333332</v>
      </c>
      <c r="K795" s="4">
        <v>43771.041666666664</v>
      </c>
      <c r="L795" s="3">
        <f t="shared" si="37"/>
        <v>2</v>
      </c>
      <c r="M795" s="3">
        <f t="shared" si="38"/>
        <v>1</v>
      </c>
      <c r="N795" s="3">
        <v>58</v>
      </c>
      <c r="O795" s="3">
        <v>58</v>
      </c>
      <c r="P795" s="3">
        <v>58</v>
      </c>
      <c r="Q795" s="3">
        <v>0</v>
      </c>
      <c r="R795" s="3"/>
      <c r="S795" s="3">
        <f>IF(ISBLANK(Table13[[#This Row],[T1]]),0,IF(Table13[[#This Row],[T1]]&gt;0,1,0))</f>
        <v>1</v>
      </c>
      <c r="T795" s="3">
        <f>IF(ISBLANK(Table13[[#This Row],[T2]]),0,IF(Table13[[#This Row],[T2]]&gt;0,1,0))</f>
        <v>0</v>
      </c>
      <c r="U795" s="3">
        <f>IF(ISBLANK(Table13[[#This Row],[T3]]),0,IF(Table13[[#This Row],[T3]]&gt;0,1,0))</f>
        <v>1</v>
      </c>
      <c r="V795" s="3">
        <f>IF(ISBLANK(Table13[[#This Row],[T4]]),0,IF(Table13[[#This Row],[T4]]&gt;0,1,0))</f>
        <v>0</v>
      </c>
      <c r="W795" s="26">
        <v>41</v>
      </c>
      <c r="X795" s="22">
        <v>21</v>
      </c>
      <c r="Y795" s="3">
        <v>0.5</v>
      </c>
      <c r="Z795" s="3"/>
      <c r="AB795" s="30">
        <v>765</v>
      </c>
      <c r="AC795" s="30">
        <v>1.4373949471905894</v>
      </c>
      <c r="AD795" s="30">
        <v>4.5626050528094106</v>
      </c>
    </row>
    <row r="796" spans="1:30">
      <c r="A796" s="4">
        <v>43771.083333333336</v>
      </c>
      <c r="B796">
        <v>43771</v>
      </c>
      <c r="C796" s="3">
        <v>8.3333333333333329E-2</v>
      </c>
      <c r="D796" s="3">
        <v>2</v>
      </c>
      <c r="E796" s="3">
        <v>33</v>
      </c>
      <c r="F796" s="3">
        <v>0.3</v>
      </c>
      <c r="G796" s="5">
        <v>0.2</v>
      </c>
      <c r="H796" s="3">
        <v>0.5</v>
      </c>
      <c r="I796" s="3">
        <v>1.55139</v>
      </c>
      <c r="J796" s="12">
        <f t="shared" si="36"/>
        <v>1.7874999999999996</v>
      </c>
      <c r="K796" s="4">
        <v>43771.083333333336</v>
      </c>
      <c r="L796" s="3">
        <f t="shared" si="37"/>
        <v>2</v>
      </c>
      <c r="M796" s="3">
        <f t="shared" si="38"/>
        <v>2</v>
      </c>
      <c r="N796" s="3">
        <v>57</v>
      </c>
      <c r="O796" s="3">
        <v>57</v>
      </c>
      <c r="P796" s="3">
        <v>57</v>
      </c>
      <c r="Q796" s="3">
        <v>0</v>
      </c>
      <c r="R796" s="3"/>
      <c r="S796" s="3">
        <f>IF(ISBLANK(Table13[[#This Row],[T1]]),0,IF(Table13[[#This Row],[T1]]&gt;0,1,0))</f>
        <v>1</v>
      </c>
      <c r="T796" s="3">
        <f>IF(ISBLANK(Table13[[#This Row],[T2]]),0,IF(Table13[[#This Row],[T2]]&gt;0,1,0))</f>
        <v>0</v>
      </c>
      <c r="U796" s="3">
        <f>IF(ISBLANK(Table13[[#This Row],[T3]]),0,IF(Table13[[#This Row],[T3]]&gt;0,1,0))</f>
        <v>1</v>
      </c>
      <c r="V796" s="3">
        <f>IF(ISBLANK(Table13[[#This Row],[T4]]),0,IF(Table13[[#This Row],[T4]]&gt;0,1,0))</f>
        <v>0</v>
      </c>
      <c r="W796" s="25">
        <v>40</v>
      </c>
      <c r="X796" s="23">
        <v>21</v>
      </c>
      <c r="Y796" s="3">
        <v>0.5</v>
      </c>
      <c r="Z796" s="3"/>
      <c r="AB796" s="30">
        <v>766</v>
      </c>
      <c r="AC796" s="30">
        <v>1.4480573832598511</v>
      </c>
      <c r="AD796" s="30">
        <v>1.7519426167401491</v>
      </c>
    </row>
    <row r="797" spans="1:30">
      <c r="A797" s="4">
        <v>43771.125</v>
      </c>
      <c r="B797">
        <v>43771</v>
      </c>
      <c r="C797" s="3">
        <v>0.125</v>
      </c>
      <c r="D797" s="3">
        <v>3</v>
      </c>
      <c r="E797" s="3">
        <v>33</v>
      </c>
      <c r="F797" s="3">
        <v>0.3</v>
      </c>
      <c r="G797" s="5">
        <v>0.3</v>
      </c>
      <c r="H797" s="3">
        <v>0.6</v>
      </c>
      <c r="I797" s="3">
        <v>1.55139</v>
      </c>
      <c r="J797" s="12">
        <f t="shared" si="36"/>
        <v>1.8041666666666663</v>
      </c>
      <c r="K797" s="4">
        <v>43771.125</v>
      </c>
      <c r="L797" s="3">
        <f t="shared" si="37"/>
        <v>2</v>
      </c>
      <c r="M797" s="3">
        <f t="shared" si="38"/>
        <v>3</v>
      </c>
      <c r="N797" s="3">
        <v>58</v>
      </c>
      <c r="O797" s="3">
        <v>58</v>
      </c>
      <c r="P797" s="3">
        <v>58</v>
      </c>
      <c r="Q797" s="3">
        <v>0</v>
      </c>
      <c r="R797" s="3"/>
      <c r="S797" s="3">
        <f>IF(ISBLANK(Table13[[#This Row],[T1]]),0,IF(Table13[[#This Row],[T1]]&gt;0,1,0))</f>
        <v>1</v>
      </c>
      <c r="T797" s="3">
        <f>IF(ISBLANK(Table13[[#This Row],[T2]]),0,IF(Table13[[#This Row],[T2]]&gt;0,1,0))</f>
        <v>0</v>
      </c>
      <c r="U797" s="3">
        <f>IF(ISBLANK(Table13[[#This Row],[T3]]),0,IF(Table13[[#This Row],[T3]]&gt;0,1,0))</f>
        <v>1</v>
      </c>
      <c r="V797" s="3">
        <f>IF(ISBLANK(Table13[[#This Row],[T4]]),0,IF(Table13[[#This Row],[T4]]&gt;0,1,0))</f>
        <v>0</v>
      </c>
      <c r="W797" s="26">
        <v>40</v>
      </c>
      <c r="X797" s="22">
        <v>21</v>
      </c>
      <c r="Y797" s="3">
        <v>0.6</v>
      </c>
      <c r="Z797" s="3"/>
      <c r="AB797" s="30">
        <v>767</v>
      </c>
      <c r="AC797" s="30">
        <v>1.6562494552934524</v>
      </c>
      <c r="AD797" s="30">
        <v>0.84375054470654764</v>
      </c>
    </row>
    <row r="798" spans="1:30">
      <c r="A798" s="4">
        <v>43771.166666666664</v>
      </c>
      <c r="B798">
        <v>43771</v>
      </c>
      <c r="C798" s="3">
        <v>0.16666666666666666</v>
      </c>
      <c r="D798" s="3">
        <v>4</v>
      </c>
      <c r="E798" s="3">
        <v>33</v>
      </c>
      <c r="F798" s="3">
        <v>0.2</v>
      </c>
      <c r="G798" s="5">
        <v>0.3</v>
      </c>
      <c r="H798" s="3">
        <v>0.5</v>
      </c>
      <c r="I798" s="3">
        <v>1.55139</v>
      </c>
      <c r="J798" s="12">
        <f t="shared" si="36"/>
        <v>1.8291666666666664</v>
      </c>
      <c r="K798" s="4">
        <v>43771.166666666664</v>
      </c>
      <c r="L798" s="3">
        <f t="shared" si="37"/>
        <v>2</v>
      </c>
      <c r="M798" s="3">
        <f t="shared" si="38"/>
        <v>4</v>
      </c>
      <c r="N798" s="3">
        <v>58</v>
      </c>
      <c r="O798" s="3">
        <v>58</v>
      </c>
      <c r="P798" s="3">
        <v>58</v>
      </c>
      <c r="Q798" s="3">
        <v>0</v>
      </c>
      <c r="R798" s="3"/>
      <c r="S798" s="3">
        <f>IF(ISBLANK(Table13[[#This Row],[T1]]),0,IF(Table13[[#This Row],[T1]]&gt;0,1,0))</f>
        <v>1</v>
      </c>
      <c r="T798" s="3">
        <f>IF(ISBLANK(Table13[[#This Row],[T2]]),0,IF(Table13[[#This Row],[T2]]&gt;0,1,0))</f>
        <v>0</v>
      </c>
      <c r="U798" s="3">
        <f>IF(ISBLANK(Table13[[#This Row],[T3]]),0,IF(Table13[[#This Row],[T3]]&gt;0,1,0))</f>
        <v>1</v>
      </c>
      <c r="V798" s="3">
        <f>IF(ISBLANK(Table13[[#This Row],[T4]]),0,IF(Table13[[#This Row],[T4]]&gt;0,1,0))</f>
        <v>0</v>
      </c>
      <c r="W798" s="25">
        <v>39</v>
      </c>
      <c r="X798" s="23">
        <v>21</v>
      </c>
      <c r="Y798" s="3">
        <v>0.5</v>
      </c>
      <c r="Z798" s="3"/>
      <c r="AB798" s="30">
        <v>768</v>
      </c>
      <c r="AC798" s="30">
        <v>1.6594375090725459</v>
      </c>
      <c r="AD798" s="30">
        <v>0.24056249092745396</v>
      </c>
    </row>
    <row r="799" spans="1:30">
      <c r="A799" s="4">
        <v>43771.208333333336</v>
      </c>
      <c r="B799">
        <v>43771</v>
      </c>
      <c r="C799" s="3">
        <v>0.20833333333333334</v>
      </c>
      <c r="D799" s="3">
        <v>5</v>
      </c>
      <c r="E799" s="3">
        <v>33</v>
      </c>
      <c r="F799" s="3">
        <v>0.3</v>
      </c>
      <c r="G799" s="5">
        <v>0.2</v>
      </c>
      <c r="H799" s="3">
        <v>0.5</v>
      </c>
      <c r="I799" s="3">
        <v>1.55139</v>
      </c>
      <c r="J799" s="12">
        <f t="shared" si="36"/>
        <v>1.8541666666666663</v>
      </c>
      <c r="K799" s="4">
        <v>43771.208333333336</v>
      </c>
      <c r="L799" s="3">
        <f t="shared" si="37"/>
        <v>2</v>
      </c>
      <c r="M799" s="3">
        <f t="shared" si="38"/>
        <v>5</v>
      </c>
      <c r="N799" s="3">
        <v>58</v>
      </c>
      <c r="O799" s="3">
        <v>58</v>
      </c>
      <c r="P799" s="3">
        <v>58</v>
      </c>
      <c r="Q799" s="3">
        <v>0</v>
      </c>
      <c r="R799" s="3"/>
      <c r="S799" s="3">
        <f>IF(ISBLANK(Table13[[#This Row],[T1]]),0,IF(Table13[[#This Row],[T1]]&gt;0,1,0))</f>
        <v>1</v>
      </c>
      <c r="T799" s="3">
        <f>IF(ISBLANK(Table13[[#This Row],[T2]]),0,IF(Table13[[#This Row],[T2]]&gt;0,1,0))</f>
        <v>0</v>
      </c>
      <c r="U799" s="3">
        <f>IF(ISBLANK(Table13[[#This Row],[T3]]),0,IF(Table13[[#This Row],[T3]]&gt;0,1,0))</f>
        <v>1</v>
      </c>
      <c r="V799" s="3">
        <f>IF(ISBLANK(Table13[[#This Row],[T4]]),0,IF(Table13[[#This Row],[T4]]&gt;0,1,0))</f>
        <v>0</v>
      </c>
      <c r="W799" s="26">
        <v>38</v>
      </c>
      <c r="X799" s="22">
        <v>21</v>
      </c>
      <c r="Y799" s="3">
        <v>0.5</v>
      </c>
      <c r="Z799" s="3"/>
      <c r="AB799" s="30">
        <v>769</v>
      </c>
      <c r="AC799" s="30">
        <v>1.5805141280766382</v>
      </c>
      <c r="AD799" s="30">
        <v>-0.98051412807663807</v>
      </c>
    </row>
    <row r="800" spans="1:30">
      <c r="A800" s="4">
        <v>43771.25</v>
      </c>
      <c r="B800">
        <v>43771</v>
      </c>
      <c r="C800" s="3">
        <v>0.25</v>
      </c>
      <c r="D800" s="3">
        <v>6</v>
      </c>
      <c r="E800" s="3">
        <v>33</v>
      </c>
      <c r="F800" s="3">
        <v>0.3</v>
      </c>
      <c r="G800" s="5">
        <v>0.4</v>
      </c>
      <c r="H800" s="3">
        <v>0.7</v>
      </c>
      <c r="I800" s="3">
        <v>1.55139</v>
      </c>
      <c r="J800" s="12">
        <f t="shared" si="36"/>
        <v>1.8791666666666664</v>
      </c>
      <c r="K800" s="4">
        <v>43771.25</v>
      </c>
      <c r="L800" s="3">
        <f t="shared" si="37"/>
        <v>2</v>
      </c>
      <c r="M800" s="3">
        <f t="shared" si="38"/>
        <v>6</v>
      </c>
      <c r="N800" s="3">
        <v>57</v>
      </c>
      <c r="O800" s="3">
        <v>57</v>
      </c>
      <c r="P800" s="3">
        <v>57</v>
      </c>
      <c r="Q800" s="3">
        <v>0</v>
      </c>
      <c r="R800" s="3"/>
      <c r="S800" s="3">
        <f>IF(ISBLANK(Table13[[#This Row],[T1]]),0,IF(Table13[[#This Row],[T1]]&gt;0,1,0))</f>
        <v>1</v>
      </c>
      <c r="T800" s="3">
        <f>IF(ISBLANK(Table13[[#This Row],[T2]]),0,IF(Table13[[#This Row],[T2]]&gt;0,1,0))</f>
        <v>0</v>
      </c>
      <c r="U800" s="3">
        <f>IF(ISBLANK(Table13[[#This Row],[T3]]),0,IF(Table13[[#This Row],[T3]]&gt;0,1,0))</f>
        <v>1</v>
      </c>
      <c r="V800" s="3">
        <f>IF(ISBLANK(Table13[[#This Row],[T4]]),0,IF(Table13[[#This Row],[T4]]&gt;0,1,0))</f>
        <v>0</v>
      </c>
      <c r="W800" s="25">
        <v>38</v>
      </c>
      <c r="X800" s="23">
        <v>21</v>
      </c>
      <c r="Y800" s="3">
        <v>0.7</v>
      </c>
      <c r="Z800" s="3"/>
      <c r="AB800" s="30">
        <v>770</v>
      </c>
      <c r="AC800" s="30">
        <v>1.5623773097172078</v>
      </c>
      <c r="AD800" s="30">
        <v>-1.0623773097172078</v>
      </c>
    </row>
    <row r="801" spans="1:30">
      <c r="A801" s="4">
        <v>43771.291666666664</v>
      </c>
      <c r="B801">
        <v>43771</v>
      </c>
      <c r="C801" s="3">
        <v>0.29166666666666669</v>
      </c>
      <c r="D801" s="3">
        <v>7</v>
      </c>
      <c r="E801" s="3">
        <v>33</v>
      </c>
      <c r="F801" s="3">
        <v>1.3</v>
      </c>
      <c r="G801" s="5">
        <v>0.6</v>
      </c>
      <c r="H801" s="3">
        <v>1.9</v>
      </c>
      <c r="I801" s="3">
        <v>1.55139</v>
      </c>
      <c r="J801" s="12">
        <f t="shared" si="36"/>
        <v>1.9291666666666665</v>
      </c>
      <c r="K801" s="4">
        <v>43771.291666666664</v>
      </c>
      <c r="L801" s="3">
        <f t="shared" si="37"/>
        <v>2</v>
      </c>
      <c r="M801" s="3">
        <f t="shared" si="38"/>
        <v>7</v>
      </c>
      <c r="N801" s="3">
        <v>58</v>
      </c>
      <c r="O801" s="3">
        <v>58</v>
      </c>
      <c r="P801" s="3">
        <v>58</v>
      </c>
      <c r="Q801" s="3">
        <v>0</v>
      </c>
      <c r="R801" s="3"/>
      <c r="S801" s="3">
        <f>IF(ISBLANK(Table13[[#This Row],[T1]]),0,IF(Table13[[#This Row],[T1]]&gt;0,1,0))</f>
        <v>1</v>
      </c>
      <c r="T801" s="3">
        <f>IF(ISBLANK(Table13[[#This Row],[T2]]),0,IF(Table13[[#This Row],[T2]]&gt;0,1,0))</f>
        <v>0</v>
      </c>
      <c r="U801" s="3">
        <f>IF(ISBLANK(Table13[[#This Row],[T3]]),0,IF(Table13[[#This Row],[T3]]&gt;0,1,0))</f>
        <v>1</v>
      </c>
      <c r="V801" s="3">
        <f>IF(ISBLANK(Table13[[#This Row],[T4]]),0,IF(Table13[[#This Row],[T4]]&gt;0,1,0))</f>
        <v>0</v>
      </c>
      <c r="W801" s="26">
        <v>42</v>
      </c>
      <c r="X801" s="22">
        <v>21</v>
      </c>
      <c r="Y801" s="3">
        <v>1.9</v>
      </c>
      <c r="Z801" s="3"/>
      <c r="AB801" s="30">
        <v>771</v>
      </c>
      <c r="AC801" s="30">
        <v>1.5711711502139274</v>
      </c>
      <c r="AD801" s="30">
        <v>-0.97117115021392741</v>
      </c>
    </row>
    <row r="802" spans="1:30">
      <c r="A802" s="4">
        <v>43771.333333333336</v>
      </c>
      <c r="B802">
        <v>43771</v>
      </c>
      <c r="C802" s="3">
        <v>0.33333333333333331</v>
      </c>
      <c r="D802" s="3">
        <v>8</v>
      </c>
      <c r="E802" s="3">
        <v>33</v>
      </c>
      <c r="F802" s="3">
        <v>1</v>
      </c>
      <c r="G802" s="5">
        <v>3.7</v>
      </c>
      <c r="H802" s="3">
        <v>4.7</v>
      </c>
      <c r="I802" s="3">
        <v>1.55139</v>
      </c>
      <c r="J802" s="12">
        <f t="shared" si="36"/>
        <v>1.9083333333333332</v>
      </c>
      <c r="K802" s="4">
        <v>43771.333333333336</v>
      </c>
      <c r="L802" s="3">
        <f t="shared" si="37"/>
        <v>2</v>
      </c>
      <c r="M802" s="3">
        <f t="shared" si="38"/>
        <v>8</v>
      </c>
      <c r="N802" s="3">
        <v>58</v>
      </c>
      <c r="O802" s="3">
        <v>58</v>
      </c>
      <c r="P802" s="3">
        <v>58</v>
      </c>
      <c r="Q802" s="3">
        <v>0</v>
      </c>
      <c r="R802" s="3"/>
      <c r="S802" s="3">
        <f>IF(ISBLANK(Table13[[#This Row],[T1]]),0,IF(Table13[[#This Row],[T1]]&gt;0,1,0))</f>
        <v>1</v>
      </c>
      <c r="T802" s="3">
        <f>IF(ISBLANK(Table13[[#This Row],[T2]]),0,IF(Table13[[#This Row],[T2]]&gt;0,1,0))</f>
        <v>0</v>
      </c>
      <c r="U802" s="3">
        <f>IF(ISBLANK(Table13[[#This Row],[T3]]),0,IF(Table13[[#This Row],[T3]]&gt;0,1,0))</f>
        <v>0</v>
      </c>
      <c r="V802" s="3">
        <f>IF(ISBLANK(Table13[[#This Row],[T4]]),0,IF(Table13[[#This Row],[T4]]&gt;0,1,0))</f>
        <v>0</v>
      </c>
      <c r="W802" s="25">
        <v>45</v>
      </c>
      <c r="X802" s="23">
        <v>21</v>
      </c>
      <c r="Y802" s="3">
        <v>4.7</v>
      </c>
      <c r="Z802" s="3"/>
      <c r="AB802" s="30">
        <v>772</v>
      </c>
      <c r="AC802" s="30">
        <v>1.5711711502139274</v>
      </c>
      <c r="AD802" s="30">
        <v>-0.97117115021392741</v>
      </c>
    </row>
    <row r="803" spans="1:30">
      <c r="A803" s="4">
        <v>43771.375</v>
      </c>
      <c r="B803">
        <v>43771</v>
      </c>
      <c r="C803" s="3">
        <v>0.375</v>
      </c>
      <c r="D803" s="3">
        <v>9</v>
      </c>
      <c r="E803" s="3">
        <v>33</v>
      </c>
      <c r="F803" s="3">
        <v>1.9</v>
      </c>
      <c r="G803" s="5">
        <v>0.3</v>
      </c>
      <c r="H803" s="3">
        <v>2.1999999999999997</v>
      </c>
      <c r="I803" s="3">
        <v>1.55139</v>
      </c>
      <c r="J803" s="12">
        <f t="shared" si="36"/>
        <v>1.7958333333333334</v>
      </c>
      <c r="K803" s="4">
        <v>43771.375</v>
      </c>
      <c r="L803" s="3">
        <f t="shared" si="37"/>
        <v>2</v>
      </c>
      <c r="M803" s="3">
        <f t="shared" si="38"/>
        <v>9</v>
      </c>
      <c r="N803" s="3">
        <v>53</v>
      </c>
      <c r="O803" s="3">
        <v>46</v>
      </c>
      <c r="P803" s="3">
        <v>58</v>
      </c>
      <c r="Q803" s="3">
        <v>0</v>
      </c>
      <c r="R803" s="3"/>
      <c r="S803" s="3">
        <f>IF(ISBLANK(Table13[[#This Row],[T1]]),0,IF(Table13[[#This Row],[T1]]&gt;0,1,0))</f>
        <v>0</v>
      </c>
      <c r="T803" s="3">
        <f>IF(ISBLANK(Table13[[#This Row],[T2]]),0,IF(Table13[[#This Row],[T2]]&gt;0,1,0))</f>
        <v>0</v>
      </c>
      <c r="U803" s="3">
        <f>IF(ISBLANK(Table13[[#This Row],[T3]]),0,IF(Table13[[#This Row],[T3]]&gt;0,1,0))</f>
        <v>0</v>
      </c>
      <c r="V803" s="3">
        <f>IF(ISBLANK(Table13[[#This Row],[T4]]),0,IF(Table13[[#This Row],[T4]]&gt;0,1,0))</f>
        <v>0</v>
      </c>
      <c r="W803" s="26">
        <v>45</v>
      </c>
      <c r="X803" s="22">
        <v>21</v>
      </c>
      <c r="Y803" s="3">
        <v>2.1999999999999997</v>
      </c>
      <c r="Z803" s="3"/>
      <c r="AB803" s="30">
        <v>773</v>
      </c>
      <c r="AC803" s="30">
        <v>1.5818335862831894</v>
      </c>
      <c r="AD803" s="30">
        <v>-0.98183358628318929</v>
      </c>
    </row>
    <row r="804" spans="1:30">
      <c r="A804" s="4">
        <v>43771.416666666664</v>
      </c>
      <c r="B804">
        <v>43771</v>
      </c>
      <c r="C804" s="3">
        <v>0.41666666666666669</v>
      </c>
      <c r="D804" s="3">
        <v>10</v>
      </c>
      <c r="E804" s="3">
        <v>33</v>
      </c>
      <c r="F804" s="3">
        <v>0.3</v>
      </c>
      <c r="G804" s="5">
        <v>0.5</v>
      </c>
      <c r="H804" s="3">
        <v>0.8</v>
      </c>
      <c r="I804" s="3">
        <v>1.55139</v>
      </c>
      <c r="J804" s="12">
        <f t="shared" si="36"/>
        <v>1.7333333333333336</v>
      </c>
      <c r="K804" s="4">
        <v>43771.416666666664</v>
      </c>
      <c r="L804" s="3">
        <f t="shared" si="37"/>
        <v>2</v>
      </c>
      <c r="M804" s="3">
        <f t="shared" si="38"/>
        <v>10</v>
      </c>
      <c r="N804" s="3">
        <v>58</v>
      </c>
      <c r="O804" s="3">
        <v>0</v>
      </c>
      <c r="P804" s="3">
        <v>58</v>
      </c>
      <c r="Q804" s="3">
        <v>0</v>
      </c>
      <c r="R804" s="3"/>
      <c r="S804" s="3">
        <f>IF(ISBLANK(Table13[[#This Row],[T1]]),0,IF(Table13[[#This Row],[T1]]&gt;0,1,0))</f>
        <v>0</v>
      </c>
      <c r="T804" s="3">
        <f>IF(ISBLANK(Table13[[#This Row],[T2]]),0,IF(Table13[[#This Row],[T2]]&gt;0,1,0))</f>
        <v>0</v>
      </c>
      <c r="U804" s="3">
        <f>IF(ISBLANK(Table13[[#This Row],[T3]]),0,IF(Table13[[#This Row],[T3]]&gt;0,1,0))</f>
        <v>0</v>
      </c>
      <c r="V804" s="3">
        <f>IF(ISBLANK(Table13[[#This Row],[T4]]),0,IF(Table13[[#This Row],[T4]]&gt;0,1,0))</f>
        <v>0</v>
      </c>
      <c r="W804" s="25">
        <v>48</v>
      </c>
      <c r="X804" s="23">
        <v>21</v>
      </c>
      <c r="Y804" s="3">
        <v>0.8</v>
      </c>
      <c r="Z804" s="3"/>
      <c r="AB804" s="30">
        <v>774</v>
      </c>
      <c r="AC804" s="30">
        <v>1.5818335862831894</v>
      </c>
      <c r="AD804" s="30">
        <v>-1.1818335862831892</v>
      </c>
    </row>
    <row r="805" spans="1:30">
      <c r="A805" s="4">
        <v>43771.458333333336</v>
      </c>
      <c r="B805">
        <v>43771</v>
      </c>
      <c r="C805" s="3">
        <v>0.45833333333333331</v>
      </c>
      <c r="D805" s="3">
        <v>11</v>
      </c>
      <c r="E805" s="3">
        <v>33</v>
      </c>
      <c r="F805" s="3">
        <v>2.9</v>
      </c>
      <c r="G805" s="5">
        <v>5.7</v>
      </c>
      <c r="H805" s="3">
        <v>8.6</v>
      </c>
      <c r="I805" s="3">
        <v>1.55139</v>
      </c>
      <c r="J805" s="12">
        <f t="shared" si="36"/>
        <v>1.7666666666666668</v>
      </c>
      <c r="K805" s="4">
        <v>43771.458333333336</v>
      </c>
      <c r="L805" s="3">
        <f t="shared" si="37"/>
        <v>2</v>
      </c>
      <c r="M805" s="3">
        <f t="shared" si="38"/>
        <v>11</v>
      </c>
      <c r="N805" s="3">
        <v>57</v>
      </c>
      <c r="O805" s="3">
        <v>0</v>
      </c>
      <c r="P805" s="3">
        <v>57</v>
      </c>
      <c r="Q805" s="3">
        <v>0</v>
      </c>
      <c r="R805" s="3"/>
      <c r="S805" s="3">
        <f>IF(ISBLANK(Table13[[#This Row],[T1]]),0,IF(Table13[[#This Row],[T1]]&gt;0,1,0))</f>
        <v>0</v>
      </c>
      <c r="T805" s="3">
        <f>IF(ISBLANK(Table13[[#This Row],[T2]]),0,IF(Table13[[#This Row],[T2]]&gt;0,1,0))</f>
        <v>0</v>
      </c>
      <c r="U805" s="3">
        <f>IF(ISBLANK(Table13[[#This Row],[T3]]),0,IF(Table13[[#This Row],[T3]]&gt;0,1,0))</f>
        <v>0</v>
      </c>
      <c r="V805" s="3">
        <f>IF(ISBLANK(Table13[[#This Row],[T4]]),0,IF(Table13[[#This Row],[T4]]&gt;0,1,0))</f>
        <v>0</v>
      </c>
      <c r="W805" s="26">
        <v>51</v>
      </c>
      <c r="X805" s="22">
        <v>21</v>
      </c>
      <c r="Y805" s="3">
        <v>8.6</v>
      </c>
      <c r="Z805" s="3"/>
      <c r="AB805" s="30">
        <v>775</v>
      </c>
      <c r="AC805" s="30">
        <v>1.5818335862831894</v>
      </c>
      <c r="AD805" s="30">
        <v>0.1181664137168108</v>
      </c>
    </row>
    <row r="806" spans="1:30">
      <c r="A806" s="4">
        <v>43771.5</v>
      </c>
      <c r="B806">
        <v>43771</v>
      </c>
      <c r="C806" s="3">
        <v>0.5</v>
      </c>
      <c r="D806" s="3">
        <v>12</v>
      </c>
      <c r="E806" s="3">
        <v>33</v>
      </c>
      <c r="F806" s="3">
        <v>1.8</v>
      </c>
      <c r="G806" s="5">
        <v>1.2</v>
      </c>
      <c r="H806" s="3">
        <v>3</v>
      </c>
      <c r="I806" s="3">
        <v>1.55139</v>
      </c>
      <c r="J806" s="12">
        <f t="shared" si="36"/>
        <v>1.4666666666666668</v>
      </c>
      <c r="K806" s="4">
        <v>43771.5</v>
      </c>
      <c r="L806" s="3">
        <f t="shared" si="37"/>
        <v>2</v>
      </c>
      <c r="M806" s="3">
        <f t="shared" si="38"/>
        <v>12</v>
      </c>
      <c r="N806" s="3">
        <v>58</v>
      </c>
      <c r="O806" s="3">
        <v>0</v>
      </c>
      <c r="P806" s="3">
        <v>58</v>
      </c>
      <c r="Q806" s="3">
        <v>0</v>
      </c>
      <c r="R806" s="3"/>
      <c r="S806" s="3">
        <f>IF(ISBLANK(Table13[[#This Row],[T1]]),0,IF(Table13[[#This Row],[T1]]&gt;0,1,0))</f>
        <v>0</v>
      </c>
      <c r="T806" s="3">
        <f>IF(ISBLANK(Table13[[#This Row],[T2]]),0,IF(Table13[[#This Row],[T2]]&gt;0,1,0))</f>
        <v>0</v>
      </c>
      <c r="U806" s="3">
        <f>IF(ISBLANK(Table13[[#This Row],[T3]]),0,IF(Table13[[#This Row],[T3]]&gt;0,1,0))</f>
        <v>0</v>
      </c>
      <c r="V806" s="3">
        <f>IF(ISBLANK(Table13[[#This Row],[T4]]),0,IF(Table13[[#This Row],[T4]]&gt;0,1,0))</f>
        <v>0</v>
      </c>
      <c r="W806" s="25">
        <v>52</v>
      </c>
      <c r="X806" s="23">
        <v>21</v>
      </c>
      <c r="Y806" s="3">
        <v>3</v>
      </c>
      <c r="Z806" s="3"/>
      <c r="AB806" s="30">
        <v>776</v>
      </c>
      <c r="AC806" s="30">
        <v>1.5605087141446656</v>
      </c>
      <c r="AD806" s="30">
        <v>1.2394912858553342</v>
      </c>
    </row>
    <row r="807" spans="1:30">
      <c r="A807" s="4">
        <v>43771.541666666664</v>
      </c>
      <c r="B807">
        <v>43771</v>
      </c>
      <c r="C807" s="3">
        <v>0.54166666666666663</v>
      </c>
      <c r="D807" s="3">
        <v>13</v>
      </c>
      <c r="E807" s="3">
        <v>33</v>
      </c>
      <c r="F807" s="3">
        <v>0.5</v>
      </c>
      <c r="G807" s="5">
        <v>0.9</v>
      </c>
      <c r="H807" s="3">
        <v>1.4</v>
      </c>
      <c r="I807" s="3">
        <v>1.55139</v>
      </c>
      <c r="J807" s="12">
        <f t="shared" si="36"/>
        <v>1.3624999999999998</v>
      </c>
      <c r="K807" s="4">
        <v>43771.541666666664</v>
      </c>
      <c r="L807" s="3">
        <f t="shared" si="37"/>
        <v>2</v>
      </c>
      <c r="M807" s="3">
        <f t="shared" si="38"/>
        <v>13</v>
      </c>
      <c r="N807" s="3">
        <v>58</v>
      </c>
      <c r="O807" s="3">
        <v>0</v>
      </c>
      <c r="P807" s="3">
        <v>58</v>
      </c>
      <c r="Q807" s="3">
        <v>0</v>
      </c>
      <c r="R807" s="3"/>
      <c r="S807" s="3">
        <f>IF(ISBLANK(Table13[[#This Row],[T1]]),0,IF(Table13[[#This Row],[T1]]&gt;0,1,0))</f>
        <v>0</v>
      </c>
      <c r="T807" s="3">
        <f>IF(ISBLANK(Table13[[#This Row],[T2]]),0,IF(Table13[[#This Row],[T2]]&gt;0,1,0))</f>
        <v>0</v>
      </c>
      <c r="U807" s="3">
        <f>IF(ISBLANK(Table13[[#This Row],[T3]]),0,IF(Table13[[#This Row],[T3]]&gt;0,1,0))</f>
        <v>0</v>
      </c>
      <c r="V807" s="3">
        <f>IF(ISBLANK(Table13[[#This Row],[T4]]),0,IF(Table13[[#This Row],[T4]]&gt;0,1,0))</f>
        <v>0</v>
      </c>
      <c r="W807" s="26">
        <v>54</v>
      </c>
      <c r="X807" s="22">
        <v>21</v>
      </c>
      <c r="Y807" s="3">
        <v>1.4</v>
      </c>
      <c r="Z807" s="3"/>
      <c r="AB807" s="30">
        <v>777</v>
      </c>
      <c r="AC807" s="30">
        <v>1.5730397457864695</v>
      </c>
      <c r="AD807" s="30">
        <v>0.72696025421353028</v>
      </c>
    </row>
    <row r="808" spans="1:30">
      <c r="A808" s="4">
        <v>43771.583333333336</v>
      </c>
      <c r="B808">
        <v>43771</v>
      </c>
      <c r="C808" s="3">
        <v>0.58333333333333337</v>
      </c>
      <c r="D808" s="3">
        <v>14</v>
      </c>
      <c r="E808" s="3">
        <v>33</v>
      </c>
      <c r="F808" s="3">
        <v>3.1</v>
      </c>
      <c r="G808" s="5">
        <v>1.3</v>
      </c>
      <c r="H808" s="3">
        <v>4.4000000000000004</v>
      </c>
      <c r="I808" s="3">
        <v>1.55139</v>
      </c>
      <c r="J808" s="12">
        <f t="shared" si="36"/>
        <v>1.3208333333333331</v>
      </c>
      <c r="K808" s="4">
        <v>43771.583333333336</v>
      </c>
      <c r="L808" s="3">
        <f t="shared" si="37"/>
        <v>2</v>
      </c>
      <c r="M808" s="3">
        <f t="shared" si="38"/>
        <v>14</v>
      </c>
      <c r="N808" s="3">
        <v>23</v>
      </c>
      <c r="O808" s="3">
        <v>0</v>
      </c>
      <c r="P808" s="3">
        <v>23</v>
      </c>
      <c r="Q808" s="3">
        <v>0</v>
      </c>
      <c r="R808" s="3"/>
      <c r="S808" s="3">
        <f>IF(ISBLANK(Table13[[#This Row],[T1]]),0,IF(Table13[[#This Row],[T1]]&gt;0,1,0))</f>
        <v>0</v>
      </c>
      <c r="T808" s="3">
        <f>IF(ISBLANK(Table13[[#This Row],[T2]]),0,IF(Table13[[#This Row],[T2]]&gt;0,1,0))</f>
        <v>0</v>
      </c>
      <c r="U808" s="3">
        <f>IF(ISBLANK(Table13[[#This Row],[T3]]),0,IF(Table13[[#This Row],[T3]]&gt;0,1,0))</f>
        <v>0</v>
      </c>
      <c r="V808" s="3">
        <f>IF(ISBLANK(Table13[[#This Row],[T4]]),0,IF(Table13[[#This Row],[T4]]&gt;0,1,0))</f>
        <v>0</v>
      </c>
      <c r="W808" s="25">
        <v>55</v>
      </c>
      <c r="X808" s="23">
        <v>21</v>
      </c>
      <c r="Y808" s="3">
        <v>4.4000000000000004</v>
      </c>
      <c r="Z808" s="3"/>
      <c r="AB808" s="30">
        <v>778</v>
      </c>
      <c r="AC808" s="30">
        <v>1.5999704046426195</v>
      </c>
      <c r="AD808" s="30">
        <v>-0.69997040464261961</v>
      </c>
    </row>
    <row r="809" spans="1:30">
      <c r="A809" s="4">
        <v>43771.625</v>
      </c>
      <c r="B809">
        <v>43771</v>
      </c>
      <c r="C809" s="3">
        <v>0.625</v>
      </c>
      <c r="D809" s="3">
        <v>15</v>
      </c>
      <c r="E809" s="3">
        <v>33</v>
      </c>
      <c r="F809" s="3">
        <v>0.4</v>
      </c>
      <c r="G809" s="5">
        <v>0.4</v>
      </c>
      <c r="H809" s="3">
        <v>0.8</v>
      </c>
      <c r="I809" s="3">
        <v>1.55139</v>
      </c>
      <c r="J809" s="12">
        <f t="shared" si="36"/>
        <v>1.1541666666666666</v>
      </c>
      <c r="K809" s="4">
        <v>43771.625</v>
      </c>
      <c r="L809" s="3">
        <f t="shared" si="37"/>
        <v>2</v>
      </c>
      <c r="M809" s="3">
        <f t="shared" si="38"/>
        <v>15</v>
      </c>
      <c r="N809" s="3">
        <v>6</v>
      </c>
      <c r="O809" s="3">
        <v>0</v>
      </c>
      <c r="P809" s="3">
        <v>9</v>
      </c>
      <c r="Q809" s="3">
        <v>0</v>
      </c>
      <c r="R809" s="3"/>
      <c r="S809" s="3">
        <f>IF(ISBLANK(Table13[[#This Row],[T1]]),0,IF(Table13[[#This Row],[T1]]&gt;0,1,0))</f>
        <v>0</v>
      </c>
      <c r="T809" s="3">
        <f>IF(ISBLANK(Table13[[#This Row],[T2]]),0,IF(Table13[[#This Row],[T2]]&gt;0,1,0))</f>
        <v>0</v>
      </c>
      <c r="U809" s="3">
        <f>IF(ISBLANK(Table13[[#This Row],[T3]]),0,IF(Table13[[#This Row],[T3]]&gt;0,1,0))</f>
        <v>0</v>
      </c>
      <c r="V809" s="3">
        <f>IF(ISBLANK(Table13[[#This Row],[T4]]),0,IF(Table13[[#This Row],[T4]]&gt;0,1,0))</f>
        <v>0</v>
      </c>
      <c r="W809" s="26">
        <v>54</v>
      </c>
      <c r="X809" s="22">
        <v>21</v>
      </c>
      <c r="Y809" s="3">
        <v>0.8</v>
      </c>
      <c r="Z809" s="3"/>
      <c r="AB809" s="30">
        <v>779</v>
      </c>
      <c r="AC809" s="30">
        <v>1.567983096434834</v>
      </c>
      <c r="AD809" s="30">
        <v>-1.267983096434834</v>
      </c>
    </row>
    <row r="810" spans="1:30">
      <c r="A810" s="4">
        <v>43771.666666666664</v>
      </c>
      <c r="B810">
        <v>43771</v>
      </c>
      <c r="C810" s="3">
        <v>0.66666666666666663</v>
      </c>
      <c r="D810" s="3">
        <v>16</v>
      </c>
      <c r="E810" s="3">
        <v>33</v>
      </c>
      <c r="F810" s="3">
        <v>0.4</v>
      </c>
      <c r="G810" s="5">
        <v>0.4</v>
      </c>
      <c r="H810" s="3">
        <v>0.8</v>
      </c>
      <c r="I810" s="3">
        <v>1.55139</v>
      </c>
      <c r="J810" s="12">
        <f t="shared" si="36"/>
        <v>1.1458333333333333</v>
      </c>
      <c r="K810" s="4">
        <v>43771.666666666664</v>
      </c>
      <c r="L810" s="3">
        <f t="shared" si="37"/>
        <v>2</v>
      </c>
      <c r="M810" s="3">
        <f t="shared" si="38"/>
        <v>16</v>
      </c>
      <c r="N810" s="3">
        <v>58</v>
      </c>
      <c r="O810" s="3">
        <v>0</v>
      </c>
      <c r="P810" s="3">
        <v>53</v>
      </c>
      <c r="Q810" s="3">
        <v>0</v>
      </c>
      <c r="R810" s="3"/>
      <c r="S810" s="3">
        <f>IF(ISBLANK(Table13[[#This Row],[T1]]),0,IF(Table13[[#This Row],[T1]]&gt;0,1,0))</f>
        <v>0</v>
      </c>
      <c r="T810" s="3">
        <f>IF(ISBLANK(Table13[[#This Row],[T2]]),0,IF(Table13[[#This Row],[T2]]&gt;0,1,0))</f>
        <v>0</v>
      </c>
      <c r="U810" s="3">
        <f>IF(ISBLANK(Table13[[#This Row],[T3]]),0,IF(Table13[[#This Row],[T3]]&gt;0,1,0))</f>
        <v>0</v>
      </c>
      <c r="V810" s="3">
        <f>IF(ISBLANK(Table13[[#This Row],[T4]]),0,IF(Table13[[#This Row],[T4]]&gt;0,1,0))</f>
        <v>0</v>
      </c>
      <c r="W810" s="25">
        <v>51</v>
      </c>
      <c r="X810" s="23">
        <v>21</v>
      </c>
      <c r="Y810" s="3">
        <v>0.8</v>
      </c>
      <c r="Z810" s="3"/>
      <c r="AB810" s="30">
        <v>780</v>
      </c>
      <c r="AC810" s="30">
        <v>1.5071965337983564</v>
      </c>
      <c r="AD810" s="30">
        <v>-1.2071965337983563</v>
      </c>
    </row>
    <row r="811" spans="1:30">
      <c r="A811" s="4">
        <v>43771.708333333336</v>
      </c>
      <c r="B811">
        <v>43771</v>
      </c>
      <c r="C811" s="3">
        <v>0.70833333333333337</v>
      </c>
      <c r="D811" s="3">
        <v>17</v>
      </c>
      <c r="E811" s="3">
        <v>33</v>
      </c>
      <c r="F811" s="3">
        <v>0.7</v>
      </c>
      <c r="G811" s="5">
        <v>0.3</v>
      </c>
      <c r="H811" s="3">
        <v>1</v>
      </c>
      <c r="I811" s="3">
        <v>1.55139</v>
      </c>
      <c r="J811" s="12">
        <f t="shared" si="36"/>
        <v>1.1375</v>
      </c>
      <c r="K811" s="4">
        <v>43771.708333333336</v>
      </c>
      <c r="L811" s="3">
        <f t="shared" si="37"/>
        <v>2</v>
      </c>
      <c r="M811" s="3">
        <f t="shared" si="38"/>
        <v>17</v>
      </c>
      <c r="N811" s="3">
        <v>58</v>
      </c>
      <c r="O811" s="3">
        <v>0</v>
      </c>
      <c r="P811" s="3">
        <v>55</v>
      </c>
      <c r="Q811" s="3">
        <v>0</v>
      </c>
      <c r="R811" s="3"/>
      <c r="S811" s="3">
        <f>IF(ISBLANK(Table13[[#This Row],[T1]]),0,IF(Table13[[#This Row],[T1]]&gt;0,1,0))</f>
        <v>0</v>
      </c>
      <c r="T811" s="3">
        <f>IF(ISBLANK(Table13[[#This Row],[T2]]),0,IF(Table13[[#This Row],[T2]]&gt;0,1,0))</f>
        <v>0</v>
      </c>
      <c r="U811" s="3">
        <f>IF(ISBLANK(Table13[[#This Row],[T3]]),0,IF(Table13[[#This Row],[T3]]&gt;0,1,0))</f>
        <v>1</v>
      </c>
      <c r="V811" s="3">
        <f>IF(ISBLANK(Table13[[#This Row],[T4]]),0,IF(Table13[[#This Row],[T4]]&gt;0,1,0))</f>
        <v>0</v>
      </c>
      <c r="W811" s="26">
        <v>50</v>
      </c>
      <c r="X811" s="22">
        <v>21</v>
      </c>
      <c r="Y811" s="3">
        <v>1</v>
      </c>
      <c r="Z811" s="3"/>
      <c r="AB811" s="30">
        <v>781</v>
      </c>
      <c r="AC811" s="30">
        <v>1.3664237454151786</v>
      </c>
      <c r="AD811" s="30">
        <v>-1.0664237454151786</v>
      </c>
    </row>
    <row r="812" spans="1:30">
      <c r="A812" s="4">
        <v>43771.75</v>
      </c>
      <c r="B812">
        <v>43771</v>
      </c>
      <c r="C812" s="3">
        <v>0.75</v>
      </c>
      <c r="D812" s="3">
        <v>18</v>
      </c>
      <c r="E812" s="3">
        <v>33</v>
      </c>
      <c r="F812" s="3">
        <v>0.4</v>
      </c>
      <c r="G812" s="5">
        <v>1.1000000000000001</v>
      </c>
      <c r="H812" s="3">
        <v>1.5</v>
      </c>
      <c r="I812" s="3">
        <v>1.55139</v>
      </c>
      <c r="J812" s="12">
        <f t="shared" si="36"/>
        <v>1.1791666666666665</v>
      </c>
      <c r="K812" s="4">
        <v>43771.75</v>
      </c>
      <c r="L812" s="3">
        <f t="shared" si="37"/>
        <v>2</v>
      </c>
      <c r="M812" s="3">
        <f t="shared" si="38"/>
        <v>18</v>
      </c>
      <c r="N812" s="3">
        <v>58</v>
      </c>
      <c r="O812" s="3">
        <v>0</v>
      </c>
      <c r="P812" s="3">
        <v>58</v>
      </c>
      <c r="Q812" s="3">
        <v>0</v>
      </c>
      <c r="R812" s="3"/>
      <c r="S812" s="3">
        <f>IF(ISBLANK(Table13[[#This Row],[T1]]),0,IF(Table13[[#This Row],[T1]]&gt;0,1,0))</f>
        <v>0</v>
      </c>
      <c r="T812" s="3">
        <f>IF(ISBLANK(Table13[[#This Row],[T2]]),0,IF(Table13[[#This Row],[T2]]&gt;0,1,0))</f>
        <v>0</v>
      </c>
      <c r="U812" s="3">
        <f>IF(ISBLANK(Table13[[#This Row],[T3]]),0,IF(Table13[[#This Row],[T3]]&gt;0,1,0))</f>
        <v>1</v>
      </c>
      <c r="V812" s="3">
        <f>IF(ISBLANK(Table13[[#This Row],[T4]]),0,IF(Table13[[#This Row],[T4]]&gt;0,1,0))</f>
        <v>0</v>
      </c>
      <c r="W812" s="25">
        <v>50</v>
      </c>
      <c r="X812" s="23">
        <v>21</v>
      </c>
      <c r="Y812" s="3">
        <v>1.5</v>
      </c>
      <c r="Z812" s="3"/>
      <c r="AB812" s="30">
        <v>782</v>
      </c>
      <c r="AC812" s="30">
        <v>1.3557613093459169</v>
      </c>
      <c r="AD812" s="30">
        <v>-0.95576130934591685</v>
      </c>
    </row>
    <row r="813" spans="1:30">
      <c r="A813" s="4">
        <v>43771.791666666664</v>
      </c>
      <c r="B813">
        <v>43771</v>
      </c>
      <c r="C813" s="3">
        <v>0.79166666666666663</v>
      </c>
      <c r="D813" s="3">
        <v>19</v>
      </c>
      <c r="E813" s="3">
        <v>33</v>
      </c>
      <c r="F813" s="3">
        <v>1</v>
      </c>
      <c r="G813" s="5">
        <v>0.5</v>
      </c>
      <c r="H813" s="3">
        <v>1.5</v>
      </c>
      <c r="I813" s="3">
        <v>1.55139</v>
      </c>
      <c r="J813" s="12">
        <f t="shared" si="36"/>
        <v>1.2458333333333333</v>
      </c>
      <c r="K813" s="4">
        <v>43771.791666666664</v>
      </c>
      <c r="L813" s="3">
        <f t="shared" si="37"/>
        <v>2</v>
      </c>
      <c r="M813" s="3">
        <f t="shared" si="38"/>
        <v>19</v>
      </c>
      <c r="N813" s="3">
        <v>57</v>
      </c>
      <c r="O813" s="3">
        <v>0</v>
      </c>
      <c r="P813" s="3">
        <v>14</v>
      </c>
      <c r="Q813" s="3">
        <v>0</v>
      </c>
      <c r="R813" s="3"/>
      <c r="S813" s="3">
        <f>IF(ISBLANK(Table13[[#This Row],[T1]]),0,IF(Table13[[#This Row],[T1]]&gt;0,1,0))</f>
        <v>0</v>
      </c>
      <c r="T813" s="3">
        <f>IF(ISBLANK(Table13[[#This Row],[T2]]),0,IF(Table13[[#This Row],[T2]]&gt;0,1,0))</f>
        <v>0</v>
      </c>
      <c r="U813" s="3">
        <f>IF(ISBLANK(Table13[[#This Row],[T3]]),0,IF(Table13[[#This Row],[T3]]&gt;0,1,0))</f>
        <v>1</v>
      </c>
      <c r="V813" s="3">
        <f>IF(ISBLANK(Table13[[#This Row],[T4]]),0,IF(Table13[[#This Row],[T4]]&gt;0,1,0))</f>
        <v>0</v>
      </c>
      <c r="W813" s="26">
        <v>47</v>
      </c>
      <c r="X813" s="22">
        <v>21</v>
      </c>
      <c r="Y813" s="3">
        <v>1.5</v>
      </c>
      <c r="Z813" s="3"/>
      <c r="AB813" s="30">
        <v>783</v>
      </c>
      <c r="AC813" s="30">
        <v>1.4858716616598329</v>
      </c>
      <c r="AD813" s="30">
        <v>-1.1858716616598328</v>
      </c>
    </row>
    <row r="814" spans="1:30">
      <c r="A814" s="4">
        <v>43771.833333333336</v>
      </c>
      <c r="B814">
        <v>43771</v>
      </c>
      <c r="C814" s="3">
        <v>0.83333333333333337</v>
      </c>
      <c r="D814" s="3">
        <v>20</v>
      </c>
      <c r="E814" s="3">
        <v>33</v>
      </c>
      <c r="F814" s="3">
        <v>0.5</v>
      </c>
      <c r="G814" s="5">
        <v>0.5</v>
      </c>
      <c r="H814" s="3">
        <v>1</v>
      </c>
      <c r="I814" s="3">
        <v>1.55139</v>
      </c>
      <c r="J814" s="12">
        <f t="shared" si="36"/>
        <v>1.2749999999999999</v>
      </c>
      <c r="K814" s="4">
        <v>43771.833333333336</v>
      </c>
      <c r="L814" s="3">
        <f t="shared" si="37"/>
        <v>2</v>
      </c>
      <c r="M814" s="3">
        <f t="shared" si="38"/>
        <v>20</v>
      </c>
      <c r="N814" s="3">
        <v>32</v>
      </c>
      <c r="O814" s="3">
        <v>0</v>
      </c>
      <c r="P814" s="3">
        <v>0</v>
      </c>
      <c r="Q814" s="3">
        <v>0</v>
      </c>
      <c r="R814" s="3"/>
      <c r="S814" s="3">
        <f>IF(ISBLANK(Table13[[#This Row],[T1]]),0,IF(Table13[[#This Row],[T1]]&gt;0,1,0))</f>
        <v>0</v>
      </c>
      <c r="T814" s="3">
        <f>IF(ISBLANK(Table13[[#This Row],[T2]]),0,IF(Table13[[#This Row],[T2]]&gt;0,1,0))</f>
        <v>0</v>
      </c>
      <c r="U814" s="3">
        <f>IF(ISBLANK(Table13[[#This Row],[T3]]),0,IF(Table13[[#This Row],[T3]]&gt;0,1,0))</f>
        <v>1</v>
      </c>
      <c r="V814" s="3">
        <f>IF(ISBLANK(Table13[[#This Row],[T4]]),0,IF(Table13[[#This Row],[T4]]&gt;0,1,0))</f>
        <v>0</v>
      </c>
      <c r="W814" s="25">
        <v>46</v>
      </c>
      <c r="X814" s="23">
        <v>21</v>
      </c>
      <c r="Y814" s="3">
        <v>1</v>
      </c>
      <c r="Z814" s="3"/>
      <c r="AB814" s="30">
        <v>784</v>
      </c>
      <c r="AC814" s="30">
        <v>1.4965340977290946</v>
      </c>
      <c r="AD814" s="30">
        <v>-0.19653409772909458</v>
      </c>
    </row>
    <row r="815" spans="1:30">
      <c r="A815" s="4">
        <v>43771.875</v>
      </c>
      <c r="B815">
        <v>43771</v>
      </c>
      <c r="C815" s="3">
        <v>0.875</v>
      </c>
      <c r="D815" s="3">
        <v>21</v>
      </c>
      <c r="E815" s="3">
        <v>33</v>
      </c>
      <c r="F815" s="3">
        <v>0.6</v>
      </c>
      <c r="G815" s="5">
        <v>0.7</v>
      </c>
      <c r="H815" s="3">
        <v>1.2999999999999998</v>
      </c>
      <c r="I815" s="3">
        <v>1.55139</v>
      </c>
      <c r="J815" s="12">
        <f t="shared" si="36"/>
        <v>1.2916666666666665</v>
      </c>
      <c r="K815" s="4">
        <v>43771.874999652777</v>
      </c>
      <c r="L815" s="3">
        <f t="shared" si="37"/>
        <v>2</v>
      </c>
      <c r="M815" s="3">
        <f t="shared" si="38"/>
        <v>21</v>
      </c>
      <c r="N815" s="3"/>
      <c r="O815" s="3"/>
      <c r="P815" s="3"/>
      <c r="Q815" s="3"/>
      <c r="R815" s="3"/>
      <c r="S815" s="3">
        <f>IF(ISBLANK(Table13[[#This Row],[T1]]),0,IF(Table13[[#This Row],[T1]]&gt;0,1,0))</f>
        <v>1</v>
      </c>
      <c r="T815" s="3">
        <f>IF(ISBLANK(Table13[[#This Row],[T2]]),0,IF(Table13[[#This Row],[T2]]&gt;0,1,0))</f>
        <v>0</v>
      </c>
      <c r="U815" s="3">
        <f>IF(ISBLANK(Table13[[#This Row],[T3]]),0,IF(Table13[[#This Row],[T3]]&gt;0,1,0))</f>
        <v>1</v>
      </c>
      <c r="V815" s="3">
        <f>IF(ISBLANK(Table13[[#This Row],[T4]]),0,IF(Table13[[#This Row],[T4]]&gt;0,1,0))</f>
        <v>0</v>
      </c>
      <c r="W815" s="26">
        <v>44</v>
      </c>
      <c r="X815" s="22">
        <v>21</v>
      </c>
      <c r="Y815" s="3">
        <v>1.2999999999999998</v>
      </c>
      <c r="Z815" s="3"/>
      <c r="AB815" s="30">
        <v>785</v>
      </c>
      <c r="AC815" s="30">
        <v>1.5178589698676184</v>
      </c>
      <c r="AD815" s="30">
        <v>-1.0178589698676184</v>
      </c>
    </row>
    <row r="816" spans="1:30">
      <c r="A816" s="4">
        <v>43771.916666666664</v>
      </c>
      <c r="B816">
        <v>43771</v>
      </c>
      <c r="C816" s="3">
        <v>0.91666666666666663</v>
      </c>
      <c r="D816" s="3">
        <v>22</v>
      </c>
      <c r="E816" s="3">
        <v>33</v>
      </c>
      <c r="F816" s="3">
        <v>1.5</v>
      </c>
      <c r="G816" s="5">
        <v>0.5</v>
      </c>
      <c r="H816" s="3">
        <v>2</v>
      </c>
      <c r="I816" s="3">
        <v>1.55139</v>
      </c>
      <c r="J816" s="12">
        <f t="shared" si="36"/>
        <v>1.3416666666666668</v>
      </c>
      <c r="K816" s="4">
        <v>43771.916666261575</v>
      </c>
      <c r="L816" s="3">
        <f t="shared" si="37"/>
        <v>2</v>
      </c>
      <c r="M816" s="3">
        <f t="shared" si="38"/>
        <v>22</v>
      </c>
      <c r="N816" s="3"/>
      <c r="O816" s="3"/>
      <c r="P816" s="3"/>
      <c r="Q816" s="3"/>
      <c r="R816" s="3"/>
      <c r="S816" s="3">
        <f>IF(ISBLANK(Table13[[#This Row],[T1]]),0,IF(Table13[[#This Row],[T1]]&gt;0,1,0))</f>
        <v>1</v>
      </c>
      <c r="T816" s="3">
        <f>IF(ISBLANK(Table13[[#This Row],[T2]]),0,IF(Table13[[#This Row],[T2]]&gt;0,1,0))</f>
        <v>0</v>
      </c>
      <c r="U816" s="3">
        <f>IF(ISBLANK(Table13[[#This Row],[T3]]),0,IF(Table13[[#This Row],[T3]]&gt;0,1,0))</f>
        <v>1</v>
      </c>
      <c r="V816" s="3">
        <f>IF(ISBLANK(Table13[[#This Row],[T4]]),0,IF(Table13[[#This Row],[T4]]&gt;0,1,0))</f>
        <v>0</v>
      </c>
      <c r="W816" s="25">
        <v>44</v>
      </c>
      <c r="X816" s="23">
        <v>21</v>
      </c>
      <c r="Y816" s="3">
        <v>2</v>
      </c>
      <c r="Z816" s="3"/>
      <c r="AB816" s="30">
        <v>786</v>
      </c>
      <c r="AC816" s="30">
        <v>1.5391838420061419</v>
      </c>
      <c r="AD816" s="30">
        <v>-0.73918384200614184</v>
      </c>
    </row>
    <row r="817" spans="1:30">
      <c r="A817" s="4">
        <v>43771.958333333336</v>
      </c>
      <c r="B817">
        <v>43771</v>
      </c>
      <c r="C817" s="3">
        <v>0.95833333333333337</v>
      </c>
      <c r="D817" s="3">
        <v>23</v>
      </c>
      <c r="E817" s="3">
        <v>33</v>
      </c>
      <c r="F817" s="3">
        <v>0.2</v>
      </c>
      <c r="G817" s="5">
        <v>0.2</v>
      </c>
      <c r="H817" s="3">
        <v>0.4</v>
      </c>
      <c r="I817" s="3">
        <v>1.55139</v>
      </c>
      <c r="J817" s="12">
        <f t="shared" si="36"/>
        <v>1.2958333333333332</v>
      </c>
      <c r="K817" s="4">
        <v>43771.958333333336</v>
      </c>
      <c r="L817" s="3">
        <f t="shared" si="37"/>
        <v>2</v>
      </c>
      <c r="M817" s="3">
        <f t="shared" si="38"/>
        <v>23</v>
      </c>
      <c r="N817" s="3">
        <v>15</v>
      </c>
      <c r="O817" s="3">
        <v>0</v>
      </c>
      <c r="P817" s="3">
        <v>34</v>
      </c>
      <c r="Q817" s="3">
        <v>0</v>
      </c>
      <c r="R817" s="3"/>
      <c r="S817" s="3">
        <f>IF(ISBLANK(Table13[[#This Row],[T1]]),0,IF(Table13[[#This Row],[T1]]&gt;0,1,0))</f>
        <v>1</v>
      </c>
      <c r="T817" s="3">
        <f>IF(ISBLANK(Table13[[#This Row],[T2]]),0,IF(Table13[[#This Row],[T2]]&gt;0,1,0))</f>
        <v>0</v>
      </c>
      <c r="U817" s="3">
        <f>IF(ISBLANK(Table13[[#This Row],[T3]]),0,IF(Table13[[#This Row],[T3]]&gt;0,1,0))</f>
        <v>1</v>
      </c>
      <c r="V817" s="3">
        <f>IF(ISBLANK(Table13[[#This Row],[T4]]),0,IF(Table13[[#This Row],[T4]]&gt;0,1,0))</f>
        <v>0</v>
      </c>
      <c r="W817" s="26">
        <v>44</v>
      </c>
      <c r="X817" s="22">
        <v>21</v>
      </c>
      <c r="Y817" s="3">
        <v>0.4</v>
      </c>
      <c r="Z817" s="3"/>
      <c r="AB817" s="30">
        <v>787</v>
      </c>
      <c r="AC817" s="30">
        <v>1.5498462780754039</v>
      </c>
      <c r="AD817" s="30">
        <v>-0.94984627807540378</v>
      </c>
    </row>
    <row r="818" spans="1:30">
      <c r="A818" s="4">
        <v>43772</v>
      </c>
      <c r="B818">
        <v>43772</v>
      </c>
      <c r="C818" s="3">
        <v>0</v>
      </c>
      <c r="D818" s="3">
        <v>0</v>
      </c>
      <c r="E818" s="3">
        <v>34</v>
      </c>
      <c r="F818" s="3">
        <v>0.6</v>
      </c>
      <c r="G818" s="5">
        <v>0.4</v>
      </c>
      <c r="H818" s="3">
        <v>1</v>
      </c>
      <c r="I818" s="3">
        <v>1.55139</v>
      </c>
      <c r="J818" s="12">
        <f t="shared" si="36"/>
        <v>1.3208333333333331</v>
      </c>
      <c r="K818" s="4">
        <v>43772</v>
      </c>
      <c r="L818" s="3">
        <f t="shared" si="37"/>
        <v>3</v>
      </c>
      <c r="M818" s="3">
        <f t="shared" si="38"/>
        <v>0</v>
      </c>
      <c r="N818" s="3">
        <v>58</v>
      </c>
      <c r="O818" s="3">
        <v>0</v>
      </c>
      <c r="P818" s="3">
        <v>58</v>
      </c>
      <c r="Q818" s="3">
        <v>0</v>
      </c>
      <c r="R818" s="3"/>
      <c r="S818" s="3">
        <f>IF(ISBLANK(Table13[[#This Row],[T1]]),0,IF(Table13[[#This Row],[T1]]&gt;0,1,0))</f>
        <v>1</v>
      </c>
      <c r="T818" s="3">
        <f>IF(ISBLANK(Table13[[#This Row],[T2]]),0,IF(Table13[[#This Row],[T2]]&gt;0,1,0))</f>
        <v>0</v>
      </c>
      <c r="U818" s="3">
        <f>IF(ISBLANK(Table13[[#This Row],[T3]]),0,IF(Table13[[#This Row],[T3]]&gt;0,1,0))</f>
        <v>1</v>
      </c>
      <c r="V818" s="3">
        <f>IF(ISBLANK(Table13[[#This Row],[T4]]),0,IF(Table13[[#This Row],[T4]]&gt;0,1,0))</f>
        <v>0</v>
      </c>
      <c r="W818" s="25">
        <v>43</v>
      </c>
      <c r="X818" s="23">
        <v>21</v>
      </c>
      <c r="Y818" s="3">
        <v>1</v>
      </c>
      <c r="Z818" s="3"/>
      <c r="AB818" s="30">
        <v>788</v>
      </c>
      <c r="AC818" s="30">
        <v>1.5711711502139274</v>
      </c>
      <c r="AD818" s="30">
        <v>-1.0711711502139274</v>
      </c>
    </row>
    <row r="819" spans="1:30">
      <c r="A819" s="4">
        <v>43772.041666666664</v>
      </c>
      <c r="B819">
        <v>43772</v>
      </c>
      <c r="C819" s="3">
        <v>4.1666666666666664E-2</v>
      </c>
      <c r="D819" s="3">
        <v>1</v>
      </c>
      <c r="E819" s="3">
        <v>34</v>
      </c>
      <c r="F819" s="3">
        <v>0.9</v>
      </c>
      <c r="G819" s="5">
        <v>0.9</v>
      </c>
      <c r="H819" s="3">
        <v>1.8</v>
      </c>
      <c r="I819" s="3">
        <v>1.55139</v>
      </c>
      <c r="J819" s="12">
        <f t="shared" si="36"/>
        <v>1.325</v>
      </c>
      <c r="K819" s="4">
        <v>43772.041666666664</v>
      </c>
      <c r="L819" s="3">
        <f t="shared" si="37"/>
        <v>3</v>
      </c>
      <c r="M819" s="3">
        <f t="shared" si="38"/>
        <v>1</v>
      </c>
      <c r="N819" s="3">
        <v>116</v>
      </c>
      <c r="O819" s="3">
        <v>0</v>
      </c>
      <c r="P819" s="3">
        <v>116</v>
      </c>
      <c r="Q819" s="3">
        <v>0</v>
      </c>
      <c r="R819" s="3"/>
      <c r="S819" s="3">
        <f>IF(ISBLANK(Table13[[#This Row],[T1]]),0,IF(Table13[[#This Row],[T1]]&gt;0,1,0))</f>
        <v>1</v>
      </c>
      <c r="T819" s="3">
        <f>IF(ISBLANK(Table13[[#This Row],[T2]]),0,IF(Table13[[#This Row],[T2]]&gt;0,1,0))</f>
        <v>0</v>
      </c>
      <c r="U819" s="3">
        <f>IF(ISBLANK(Table13[[#This Row],[T3]]),0,IF(Table13[[#This Row],[T3]]&gt;0,1,0))</f>
        <v>1</v>
      </c>
      <c r="V819" s="3">
        <f>IF(ISBLANK(Table13[[#This Row],[T4]]),0,IF(Table13[[#This Row],[T4]]&gt;0,1,0))</f>
        <v>0</v>
      </c>
      <c r="W819" s="26">
        <v>45</v>
      </c>
      <c r="X819" s="22">
        <v>21</v>
      </c>
      <c r="Y819" s="3">
        <v>1.8</v>
      </c>
      <c r="Z819" s="3"/>
      <c r="AB819" s="30">
        <v>789</v>
      </c>
      <c r="AC819" s="30">
        <v>1.6448865013258682</v>
      </c>
      <c r="AD819" s="30">
        <v>-0.94488650132586827</v>
      </c>
    </row>
    <row r="820" spans="1:30">
      <c r="A820" s="4">
        <v>43772.083333333336</v>
      </c>
      <c r="B820">
        <v>43772</v>
      </c>
      <c r="C820" s="3">
        <v>8.3333333333333329E-2</v>
      </c>
      <c r="D820" s="3">
        <v>2</v>
      </c>
      <c r="E820" s="3">
        <v>34</v>
      </c>
      <c r="F820" s="3">
        <v>0.5</v>
      </c>
      <c r="G820" s="5">
        <v>0.4</v>
      </c>
      <c r="H820" s="3">
        <v>0.9</v>
      </c>
      <c r="I820" s="3">
        <v>1.55139</v>
      </c>
      <c r="J820" s="12">
        <f t="shared" si="36"/>
        <v>1.3083333333333331</v>
      </c>
      <c r="K820" s="4">
        <v>43772.083333333336</v>
      </c>
      <c r="L820" s="3">
        <f t="shared" si="37"/>
        <v>3</v>
      </c>
      <c r="M820" s="3">
        <f t="shared" si="38"/>
        <v>2</v>
      </c>
      <c r="N820" s="3">
        <v>58</v>
      </c>
      <c r="O820" s="3">
        <v>0</v>
      </c>
      <c r="P820" s="3">
        <v>58</v>
      </c>
      <c r="Q820" s="3">
        <v>0</v>
      </c>
      <c r="R820" s="3"/>
      <c r="S820" s="3">
        <f>IF(ISBLANK(Table13[[#This Row],[T1]]),0,IF(Table13[[#This Row],[T1]]&gt;0,1,0))</f>
        <v>1</v>
      </c>
      <c r="T820" s="3">
        <f>IF(ISBLANK(Table13[[#This Row],[T2]]),0,IF(Table13[[#This Row],[T2]]&gt;0,1,0))</f>
        <v>0</v>
      </c>
      <c r="U820" s="3">
        <f>IF(ISBLANK(Table13[[#This Row],[T3]]),0,IF(Table13[[#This Row],[T3]]&gt;0,1,0))</f>
        <v>1</v>
      </c>
      <c r="V820" s="3">
        <f>IF(ISBLANK(Table13[[#This Row],[T4]]),0,IF(Table13[[#This Row],[T4]]&gt;0,1,0))</f>
        <v>0</v>
      </c>
      <c r="W820" s="25">
        <v>47</v>
      </c>
      <c r="X820" s="23">
        <v>21</v>
      </c>
      <c r="Y820" s="3">
        <v>0.9</v>
      </c>
      <c r="Z820" s="3"/>
      <c r="AB820" s="30">
        <v>790</v>
      </c>
      <c r="AC820" s="30">
        <v>1.666211373464392</v>
      </c>
      <c r="AD820" s="30">
        <v>-0.26621137346439205</v>
      </c>
    </row>
    <row r="821" spans="1:30">
      <c r="A821" s="4">
        <v>43772.125</v>
      </c>
      <c r="B821">
        <v>43772</v>
      </c>
      <c r="C821" s="3">
        <v>0.125</v>
      </c>
      <c r="D821" s="3">
        <v>3</v>
      </c>
      <c r="E821" s="3">
        <v>34</v>
      </c>
      <c r="F821" s="3">
        <v>0.5</v>
      </c>
      <c r="G821" s="5">
        <v>0.7</v>
      </c>
      <c r="H821" s="3">
        <v>1.2</v>
      </c>
      <c r="I821" s="3">
        <v>1.55139</v>
      </c>
      <c r="J821" s="12">
        <f t="shared" si="36"/>
        <v>1.325</v>
      </c>
      <c r="K821" s="4">
        <v>43772.125</v>
      </c>
      <c r="L821" s="3">
        <f t="shared" si="37"/>
        <v>3</v>
      </c>
      <c r="M821" s="3">
        <f t="shared" si="38"/>
        <v>3</v>
      </c>
      <c r="N821" s="3">
        <v>58</v>
      </c>
      <c r="O821" s="3">
        <v>0</v>
      </c>
      <c r="P821" s="3">
        <v>58</v>
      </c>
      <c r="Q821" s="3">
        <v>0</v>
      </c>
      <c r="R821" s="3"/>
      <c r="S821" s="3">
        <f>IF(ISBLANK(Table13[[#This Row],[T1]]),0,IF(Table13[[#This Row],[T1]]&gt;0,1,0))</f>
        <v>1</v>
      </c>
      <c r="T821" s="3">
        <f>IF(ISBLANK(Table13[[#This Row],[T2]]),0,IF(Table13[[#This Row],[T2]]&gt;0,1,0))</f>
        <v>0</v>
      </c>
      <c r="U821" s="3">
        <f>IF(ISBLANK(Table13[[#This Row],[T3]]),0,IF(Table13[[#This Row],[T3]]&gt;0,1,0))</f>
        <v>1</v>
      </c>
      <c r="V821" s="3">
        <f>IF(ISBLANK(Table13[[#This Row],[T4]]),0,IF(Table13[[#This Row],[T4]]&gt;0,1,0))</f>
        <v>0</v>
      </c>
      <c r="W821" s="26">
        <v>44</v>
      </c>
      <c r="X821" s="22">
        <v>21</v>
      </c>
      <c r="Y821" s="3">
        <v>1.2</v>
      </c>
      <c r="Z821" s="3"/>
      <c r="AB821" s="30">
        <v>791</v>
      </c>
      <c r="AC821" s="30">
        <v>1.666211373464392</v>
      </c>
      <c r="AD821" s="30">
        <v>0.73378862653560795</v>
      </c>
    </row>
    <row r="822" spans="1:30">
      <c r="A822" s="4">
        <v>43772.166666666664</v>
      </c>
      <c r="B822">
        <v>43772</v>
      </c>
      <c r="C822" s="3">
        <v>0.16666666666666666</v>
      </c>
      <c r="D822" s="3">
        <v>4</v>
      </c>
      <c r="E822" s="3">
        <v>34</v>
      </c>
      <c r="F822" s="3">
        <v>0.6</v>
      </c>
      <c r="G822" s="5">
        <v>0.5</v>
      </c>
      <c r="H822" s="3">
        <v>1.1000000000000001</v>
      </c>
      <c r="I822" s="3">
        <v>1.55139</v>
      </c>
      <c r="J822" s="12">
        <f t="shared" si="36"/>
        <v>1.3291666666666664</v>
      </c>
      <c r="K822" s="4">
        <v>43772.166666666664</v>
      </c>
      <c r="L822" s="3">
        <f t="shared" si="37"/>
        <v>3</v>
      </c>
      <c r="M822" s="3">
        <f t="shared" si="38"/>
        <v>4</v>
      </c>
      <c r="N822" s="3">
        <v>57</v>
      </c>
      <c r="O822" s="3">
        <v>0</v>
      </c>
      <c r="P822" s="3">
        <v>57</v>
      </c>
      <c r="Q822" s="3">
        <v>0</v>
      </c>
      <c r="R822" s="3"/>
      <c r="S822" s="3">
        <f>IF(ISBLANK(Table13[[#This Row],[T1]]),0,IF(Table13[[#This Row],[T1]]&gt;0,1,0))</f>
        <v>1</v>
      </c>
      <c r="T822" s="3">
        <f>IF(ISBLANK(Table13[[#This Row],[T2]]),0,IF(Table13[[#This Row],[T2]]&gt;0,1,0))</f>
        <v>0</v>
      </c>
      <c r="U822" s="3">
        <f>IF(ISBLANK(Table13[[#This Row],[T3]]),0,IF(Table13[[#This Row],[T3]]&gt;0,1,0))</f>
        <v>1</v>
      </c>
      <c r="V822" s="3">
        <f>IF(ISBLANK(Table13[[#This Row],[T4]]),0,IF(Table13[[#This Row],[T4]]&gt;0,1,0))</f>
        <v>0</v>
      </c>
      <c r="W822" s="25">
        <v>43</v>
      </c>
      <c r="X822" s="23">
        <v>21</v>
      </c>
      <c r="Y822" s="3">
        <v>1.1000000000000001</v>
      </c>
      <c r="Z822" s="3"/>
      <c r="AB822" s="30">
        <v>792</v>
      </c>
      <c r="AC822" s="30">
        <v>1.6875362456029157</v>
      </c>
      <c r="AD822" s="30">
        <v>-1.0875362456029156</v>
      </c>
    </row>
    <row r="823" spans="1:30">
      <c r="A823" s="4">
        <v>43772.208333333336</v>
      </c>
      <c r="B823">
        <v>43772</v>
      </c>
      <c r="C823" s="3">
        <v>0.20833333333333334</v>
      </c>
      <c r="D823" s="3">
        <v>5</v>
      </c>
      <c r="E823" s="3">
        <v>34</v>
      </c>
      <c r="F823" s="3">
        <v>0.4</v>
      </c>
      <c r="G823" s="5">
        <v>0.7</v>
      </c>
      <c r="H823" s="3">
        <v>1.1000000000000001</v>
      </c>
      <c r="I823" s="3">
        <v>1.55139</v>
      </c>
      <c r="J823" s="12">
        <f t="shared" si="36"/>
        <v>1.3499999999999999</v>
      </c>
      <c r="K823" s="4">
        <v>43772.208333333336</v>
      </c>
      <c r="L823" s="3">
        <f t="shared" si="37"/>
        <v>3</v>
      </c>
      <c r="M823" s="3">
        <f t="shared" si="38"/>
        <v>5</v>
      </c>
      <c r="N823" s="3">
        <v>58</v>
      </c>
      <c r="O823" s="3">
        <v>0</v>
      </c>
      <c r="P823" s="3">
        <v>58</v>
      </c>
      <c r="Q823" s="3">
        <v>0</v>
      </c>
      <c r="R823" s="3"/>
      <c r="S823" s="3">
        <f>IF(ISBLANK(Table13[[#This Row],[T1]]),0,IF(Table13[[#This Row],[T1]]&gt;0,1,0))</f>
        <v>1</v>
      </c>
      <c r="T823" s="3">
        <f>IF(ISBLANK(Table13[[#This Row],[T2]]),0,IF(Table13[[#This Row],[T2]]&gt;0,1,0))</f>
        <v>0</v>
      </c>
      <c r="U823" s="3">
        <f>IF(ISBLANK(Table13[[#This Row],[T3]]),0,IF(Table13[[#This Row],[T3]]&gt;0,1,0))</f>
        <v>1</v>
      </c>
      <c r="V823" s="3">
        <f>IF(ISBLANK(Table13[[#This Row],[T4]]),0,IF(Table13[[#This Row],[T4]]&gt;0,1,0))</f>
        <v>0</v>
      </c>
      <c r="W823" s="26">
        <v>44</v>
      </c>
      <c r="X823" s="22">
        <v>21</v>
      </c>
      <c r="Y823" s="3">
        <v>1.1000000000000001</v>
      </c>
      <c r="Z823" s="3"/>
      <c r="AB823" s="30">
        <v>793</v>
      </c>
      <c r="AC823" s="30">
        <v>1.6768738095336537</v>
      </c>
      <c r="AD823" s="30">
        <v>-1.0768738095336539</v>
      </c>
    </row>
    <row r="824" spans="1:30">
      <c r="A824" s="4">
        <v>43772.25</v>
      </c>
      <c r="B824">
        <v>43772</v>
      </c>
      <c r="C824" s="3">
        <v>0.25</v>
      </c>
      <c r="D824" s="3">
        <v>6</v>
      </c>
      <c r="E824" s="3">
        <v>34</v>
      </c>
      <c r="F824" s="3">
        <v>1.5</v>
      </c>
      <c r="G824" s="5">
        <v>0.4</v>
      </c>
      <c r="H824" s="3">
        <v>1.9</v>
      </c>
      <c r="I824" s="3">
        <v>1.55139</v>
      </c>
      <c r="J824" s="12">
        <f t="shared" si="36"/>
        <v>1.4083333333333332</v>
      </c>
      <c r="K824" s="4">
        <v>43772.25</v>
      </c>
      <c r="L824" s="3">
        <f t="shared" si="37"/>
        <v>3</v>
      </c>
      <c r="M824" s="3">
        <f t="shared" si="38"/>
        <v>6</v>
      </c>
      <c r="N824" s="3">
        <v>58</v>
      </c>
      <c r="O824" s="3">
        <v>0</v>
      </c>
      <c r="P824" s="3">
        <v>58</v>
      </c>
      <c r="Q824" s="3">
        <v>0</v>
      </c>
      <c r="R824" s="3"/>
      <c r="S824" s="3">
        <f>IF(ISBLANK(Table13[[#This Row],[T1]]),0,IF(Table13[[#This Row],[T1]]&gt;0,1,0))</f>
        <v>1</v>
      </c>
      <c r="T824" s="3">
        <f>IF(ISBLANK(Table13[[#This Row],[T2]]),0,IF(Table13[[#This Row],[T2]]&gt;0,1,0))</f>
        <v>0</v>
      </c>
      <c r="U824" s="3">
        <f>IF(ISBLANK(Table13[[#This Row],[T3]]),0,IF(Table13[[#This Row],[T3]]&gt;0,1,0))</f>
        <v>1</v>
      </c>
      <c r="V824" s="3">
        <f>IF(ISBLANK(Table13[[#This Row],[T4]]),0,IF(Table13[[#This Row],[T4]]&gt;0,1,0))</f>
        <v>0</v>
      </c>
      <c r="W824" s="25">
        <v>45</v>
      </c>
      <c r="X824" s="23">
        <v>17</v>
      </c>
      <c r="Y824" s="3">
        <v>1.9</v>
      </c>
      <c r="Z824" s="3"/>
      <c r="AB824" s="30">
        <v>794</v>
      </c>
      <c r="AC824" s="30">
        <v>1.6981986816721775</v>
      </c>
      <c r="AD824" s="30">
        <v>-1.1981986816721775</v>
      </c>
    </row>
    <row r="825" spans="1:30">
      <c r="A825" s="4">
        <v>43772.291666666664</v>
      </c>
      <c r="B825">
        <v>43772</v>
      </c>
      <c r="C825" s="3">
        <v>0.29166666666666669</v>
      </c>
      <c r="D825" s="3">
        <v>7</v>
      </c>
      <c r="E825" s="3">
        <v>34</v>
      </c>
      <c r="F825" s="3">
        <v>0.6</v>
      </c>
      <c r="G825" s="5">
        <v>0.8</v>
      </c>
      <c r="H825" s="3">
        <v>1.4</v>
      </c>
      <c r="I825" s="3">
        <v>1.55139</v>
      </c>
      <c r="J825" s="12">
        <f t="shared" si="36"/>
        <v>1.5083333333333331</v>
      </c>
      <c r="K825" s="4">
        <v>43772.291666666664</v>
      </c>
      <c r="L825" s="3">
        <f t="shared" si="37"/>
        <v>3</v>
      </c>
      <c r="M825" s="3">
        <f t="shared" si="38"/>
        <v>7</v>
      </c>
      <c r="N825" s="3">
        <v>58</v>
      </c>
      <c r="O825" s="3">
        <v>0</v>
      </c>
      <c r="P825" s="3">
        <v>58</v>
      </c>
      <c r="Q825" s="3">
        <v>0</v>
      </c>
      <c r="R825" s="3"/>
      <c r="S825" s="3">
        <f>IF(ISBLANK(Table13[[#This Row],[T1]]),0,IF(Table13[[#This Row],[T1]]&gt;0,1,0))</f>
        <v>1</v>
      </c>
      <c r="T825" s="3">
        <f>IF(ISBLANK(Table13[[#This Row],[T2]]),0,IF(Table13[[#This Row],[T2]]&gt;0,1,0))</f>
        <v>0</v>
      </c>
      <c r="U825" s="3">
        <f>IF(ISBLANK(Table13[[#This Row],[T3]]),0,IF(Table13[[#This Row],[T3]]&gt;0,1,0))</f>
        <v>1</v>
      </c>
      <c r="V825" s="3">
        <f>IF(ISBLANK(Table13[[#This Row],[T4]]),0,IF(Table13[[#This Row],[T4]]&gt;0,1,0))</f>
        <v>0</v>
      </c>
      <c r="W825" s="26">
        <v>47</v>
      </c>
      <c r="X825" s="22">
        <v>17</v>
      </c>
      <c r="Y825" s="3">
        <v>1.4</v>
      </c>
      <c r="Z825" s="3"/>
      <c r="AB825" s="30">
        <v>795</v>
      </c>
      <c r="AC825" s="30">
        <v>1.7088611177414392</v>
      </c>
      <c r="AD825" s="30">
        <v>-1.2088611177414392</v>
      </c>
    </row>
    <row r="826" spans="1:30">
      <c r="A826" s="4">
        <v>43772.333333333336</v>
      </c>
      <c r="B826">
        <v>43772</v>
      </c>
      <c r="C826" s="3">
        <v>0.33333333333333331</v>
      </c>
      <c r="D826" s="3">
        <v>8</v>
      </c>
      <c r="E826" s="3">
        <v>34</v>
      </c>
      <c r="F826" s="3">
        <v>1.5</v>
      </c>
      <c r="G826" s="5">
        <v>0.5</v>
      </c>
      <c r="H826" s="3">
        <v>2</v>
      </c>
      <c r="I826" s="3">
        <v>1.55139</v>
      </c>
      <c r="J826" s="12">
        <f t="shared" si="36"/>
        <v>1.5541666666666665</v>
      </c>
      <c r="K826" s="4">
        <v>43772.333333333336</v>
      </c>
      <c r="L826" s="3">
        <f t="shared" si="37"/>
        <v>3</v>
      </c>
      <c r="M826" s="3">
        <f t="shared" si="38"/>
        <v>8</v>
      </c>
      <c r="N826" s="3">
        <v>18</v>
      </c>
      <c r="O826" s="3">
        <v>0</v>
      </c>
      <c r="P826" s="3">
        <v>58</v>
      </c>
      <c r="Q826" s="3">
        <v>0</v>
      </c>
      <c r="R826" s="3"/>
      <c r="S826" s="3">
        <f>IF(ISBLANK(Table13[[#This Row],[T1]]),0,IF(Table13[[#This Row],[T1]]&gt;0,1,0))</f>
        <v>1</v>
      </c>
      <c r="T826" s="3">
        <f>IF(ISBLANK(Table13[[#This Row],[T2]]),0,IF(Table13[[#This Row],[T2]]&gt;0,1,0))</f>
        <v>0</v>
      </c>
      <c r="U826" s="3">
        <f>IF(ISBLANK(Table13[[#This Row],[T3]]),0,IF(Table13[[#This Row],[T3]]&gt;0,1,0))</f>
        <v>1</v>
      </c>
      <c r="V826" s="3">
        <f>IF(ISBLANK(Table13[[#This Row],[T4]]),0,IF(Table13[[#This Row],[T4]]&gt;0,1,0))</f>
        <v>0</v>
      </c>
      <c r="W826" s="25">
        <v>50</v>
      </c>
      <c r="X826" s="23">
        <v>21</v>
      </c>
      <c r="Y826" s="3">
        <v>2</v>
      </c>
      <c r="Z826" s="3"/>
      <c r="AB826" s="30">
        <v>796</v>
      </c>
      <c r="AC826" s="30">
        <v>1.7088611177414392</v>
      </c>
      <c r="AD826" s="30">
        <v>-1.1088611177414394</v>
      </c>
    </row>
    <row r="827" spans="1:30">
      <c r="A827" s="4">
        <v>43772.375</v>
      </c>
      <c r="B827">
        <v>43772</v>
      </c>
      <c r="C827" s="3">
        <v>0.375</v>
      </c>
      <c r="D827" s="3">
        <v>9</v>
      </c>
      <c r="E827" s="3">
        <v>34</v>
      </c>
      <c r="F827" s="3">
        <v>0.4</v>
      </c>
      <c r="G827" s="5">
        <v>0.3</v>
      </c>
      <c r="H827" s="3">
        <v>0.7</v>
      </c>
      <c r="I827" s="3">
        <v>1.55139</v>
      </c>
      <c r="J827" s="12">
        <f t="shared" si="36"/>
        <v>1.4916666666666665</v>
      </c>
      <c r="K827" s="4">
        <v>43772.375</v>
      </c>
      <c r="L827" s="3">
        <f t="shared" si="37"/>
        <v>3</v>
      </c>
      <c r="M827" s="3">
        <f t="shared" si="38"/>
        <v>9</v>
      </c>
      <c r="N827" s="3">
        <v>0</v>
      </c>
      <c r="O827" s="3">
        <v>0</v>
      </c>
      <c r="P827" s="3">
        <v>57</v>
      </c>
      <c r="Q827" s="3">
        <v>0</v>
      </c>
      <c r="R827" s="3"/>
      <c r="S827" s="3">
        <f>IF(ISBLANK(Table13[[#This Row],[T1]]),0,IF(Table13[[#This Row],[T1]]&gt;0,1,0))</f>
        <v>0</v>
      </c>
      <c r="T827" s="3">
        <f>IF(ISBLANK(Table13[[#This Row],[T2]]),0,IF(Table13[[#This Row],[T2]]&gt;0,1,0))</f>
        <v>0</v>
      </c>
      <c r="U827" s="3">
        <f>IF(ISBLANK(Table13[[#This Row],[T3]]),0,IF(Table13[[#This Row],[T3]]&gt;0,1,0))</f>
        <v>0</v>
      </c>
      <c r="V827" s="3">
        <f>IF(ISBLANK(Table13[[#This Row],[T4]]),0,IF(Table13[[#This Row],[T4]]&gt;0,1,0))</f>
        <v>0</v>
      </c>
      <c r="W827" s="26">
        <v>51</v>
      </c>
      <c r="X827" s="22">
        <v>21</v>
      </c>
      <c r="Y827" s="3">
        <v>0.7</v>
      </c>
      <c r="Z827" s="3"/>
      <c r="AB827" s="30">
        <v>797</v>
      </c>
      <c r="AC827" s="30">
        <v>1.7195235538107012</v>
      </c>
      <c r="AD827" s="30">
        <v>-1.2195235538107012</v>
      </c>
    </row>
    <row r="828" spans="1:30">
      <c r="A828" s="4">
        <v>43772.416666666664</v>
      </c>
      <c r="B828">
        <v>43772</v>
      </c>
      <c r="C828" s="3">
        <v>0.41666666666666669</v>
      </c>
      <c r="D828" s="3">
        <v>10</v>
      </c>
      <c r="E828" s="3">
        <v>34</v>
      </c>
      <c r="F828" s="3">
        <v>0.4</v>
      </c>
      <c r="G828" s="5">
        <v>1.2</v>
      </c>
      <c r="H828" s="3">
        <v>1.6</v>
      </c>
      <c r="I828" s="3">
        <v>1.55139</v>
      </c>
      <c r="J828" s="12">
        <f t="shared" si="36"/>
        <v>1.4916666666666669</v>
      </c>
      <c r="K828" s="4">
        <v>43772.416666666664</v>
      </c>
      <c r="L828" s="3">
        <f t="shared" si="37"/>
        <v>3</v>
      </c>
      <c r="M828" s="3">
        <f t="shared" si="38"/>
        <v>10</v>
      </c>
      <c r="N828" s="3">
        <v>0</v>
      </c>
      <c r="O828" s="3">
        <v>0</v>
      </c>
      <c r="P828" s="3">
        <v>58</v>
      </c>
      <c r="Q828" s="3">
        <v>0</v>
      </c>
      <c r="R828" s="3"/>
      <c r="S828" s="3">
        <f>IF(ISBLANK(Table13[[#This Row],[T1]]),0,IF(Table13[[#This Row],[T1]]&gt;0,1,0))</f>
        <v>0</v>
      </c>
      <c r="T828" s="3">
        <f>IF(ISBLANK(Table13[[#This Row],[T2]]),0,IF(Table13[[#This Row],[T2]]&gt;0,1,0))</f>
        <v>0</v>
      </c>
      <c r="U828" s="3">
        <f>IF(ISBLANK(Table13[[#This Row],[T3]]),0,IF(Table13[[#This Row],[T3]]&gt;0,1,0))</f>
        <v>0</v>
      </c>
      <c r="V828" s="3">
        <f>IF(ISBLANK(Table13[[#This Row],[T4]]),0,IF(Table13[[#This Row],[T4]]&gt;0,1,0))</f>
        <v>0</v>
      </c>
      <c r="W828" s="25">
        <v>53</v>
      </c>
      <c r="X828" s="23">
        <v>21</v>
      </c>
      <c r="Y828" s="3">
        <v>1.6</v>
      </c>
      <c r="Z828" s="3"/>
      <c r="AB828" s="30">
        <v>798</v>
      </c>
      <c r="AC828" s="30">
        <v>1.730185989879963</v>
      </c>
      <c r="AD828" s="30">
        <v>-1.230185989879963</v>
      </c>
    </row>
    <row r="829" spans="1:30">
      <c r="A829" s="4">
        <v>43772.458333333336</v>
      </c>
      <c r="B829">
        <v>43772</v>
      </c>
      <c r="C829" s="3">
        <v>0.45833333333333331</v>
      </c>
      <c r="D829" s="3">
        <v>11</v>
      </c>
      <c r="E829" s="3">
        <v>34</v>
      </c>
      <c r="F829" s="3">
        <v>1.2</v>
      </c>
      <c r="G829" s="5">
        <v>0.2</v>
      </c>
      <c r="H829" s="3">
        <v>1.4</v>
      </c>
      <c r="I829" s="3">
        <v>1.55139</v>
      </c>
      <c r="J829" s="12">
        <f t="shared" si="36"/>
        <v>1.4416666666666667</v>
      </c>
      <c r="K829" s="4">
        <v>43772.458333333336</v>
      </c>
      <c r="L829" s="3">
        <f t="shared" si="37"/>
        <v>3</v>
      </c>
      <c r="M829" s="3">
        <f t="shared" si="38"/>
        <v>11</v>
      </c>
      <c r="N829" s="3">
        <v>0</v>
      </c>
      <c r="O829" s="3">
        <v>0</v>
      </c>
      <c r="P829" s="3">
        <v>6</v>
      </c>
      <c r="Q829" s="3">
        <v>0</v>
      </c>
      <c r="R829" s="3"/>
      <c r="S829" s="3">
        <f>IF(ISBLANK(Table13[[#This Row],[T1]]),0,IF(Table13[[#This Row],[T1]]&gt;0,1,0))</f>
        <v>0</v>
      </c>
      <c r="T829" s="3">
        <f>IF(ISBLANK(Table13[[#This Row],[T2]]),0,IF(Table13[[#This Row],[T2]]&gt;0,1,0))</f>
        <v>0</v>
      </c>
      <c r="U829" s="3">
        <f>IF(ISBLANK(Table13[[#This Row],[T3]]),0,IF(Table13[[#This Row],[T3]]&gt;0,1,0))</f>
        <v>0</v>
      </c>
      <c r="V829" s="3">
        <f>IF(ISBLANK(Table13[[#This Row],[T4]]),0,IF(Table13[[#This Row],[T4]]&gt;0,1,0))</f>
        <v>0</v>
      </c>
      <c r="W829" s="26">
        <v>54</v>
      </c>
      <c r="X829" s="22">
        <v>21</v>
      </c>
      <c r="Y829" s="3">
        <v>1.4</v>
      </c>
      <c r="Z829" s="3"/>
      <c r="AB829" s="30">
        <v>799</v>
      </c>
      <c r="AC829" s="30">
        <v>1.730185989879963</v>
      </c>
      <c r="AD829" s="30">
        <v>-1.030185989879963</v>
      </c>
    </row>
    <row r="830" spans="1:30">
      <c r="A830" s="4">
        <v>43772.5</v>
      </c>
      <c r="B830">
        <v>43772</v>
      </c>
      <c r="C830" s="3">
        <v>0.5</v>
      </c>
      <c r="D830" s="3">
        <v>12</v>
      </c>
      <c r="E830" s="3">
        <v>34</v>
      </c>
      <c r="F830" s="3">
        <v>0.4</v>
      </c>
      <c r="G830" s="5">
        <v>0.1</v>
      </c>
      <c r="H830" s="3">
        <v>0.5</v>
      </c>
      <c r="I830" s="3">
        <v>1.55139</v>
      </c>
      <c r="J830" s="12">
        <f t="shared" si="36"/>
        <v>1.4000000000000004</v>
      </c>
      <c r="K830" s="4">
        <v>43772.500000231485</v>
      </c>
      <c r="L830" s="3">
        <f t="shared" si="37"/>
        <v>3</v>
      </c>
      <c r="M830" s="3">
        <f t="shared" si="38"/>
        <v>12</v>
      </c>
      <c r="N830" s="3"/>
      <c r="O830" s="3"/>
      <c r="P830" s="3"/>
      <c r="Q830" s="3"/>
      <c r="R830" s="3"/>
      <c r="S830" s="3">
        <f>IF(ISBLANK(Table13[[#This Row],[T1]]),0,IF(Table13[[#This Row],[T1]]&gt;0,1,0))</f>
        <v>0</v>
      </c>
      <c r="T830" s="3">
        <f>IF(ISBLANK(Table13[[#This Row],[T2]]),0,IF(Table13[[#This Row],[T2]]&gt;0,1,0))</f>
        <v>0</v>
      </c>
      <c r="U830" s="3">
        <f>IF(ISBLANK(Table13[[#This Row],[T3]]),0,IF(Table13[[#This Row],[T3]]&gt;0,1,0))</f>
        <v>0</v>
      </c>
      <c r="V830" s="3">
        <f>IF(ISBLANK(Table13[[#This Row],[T4]]),0,IF(Table13[[#This Row],[T4]]&gt;0,1,0))</f>
        <v>0</v>
      </c>
      <c r="W830" s="25">
        <v>56</v>
      </c>
      <c r="X830" s="23">
        <v>21</v>
      </c>
      <c r="Y830" s="3">
        <v>0.5</v>
      </c>
      <c r="Z830" s="3"/>
      <c r="AB830" s="30">
        <v>800</v>
      </c>
      <c r="AC830" s="30">
        <v>1.6875362456029157</v>
      </c>
      <c r="AD830" s="30">
        <v>0.2124637543970842</v>
      </c>
    </row>
    <row r="831" spans="1:30">
      <c r="A831" s="4">
        <v>43772.541666666664</v>
      </c>
      <c r="B831">
        <v>43772</v>
      </c>
      <c r="C831" s="3">
        <v>0.54166666666666663</v>
      </c>
      <c r="D831" s="3">
        <v>13</v>
      </c>
      <c r="E831" s="3">
        <v>34</v>
      </c>
      <c r="F831" s="3">
        <v>0.2</v>
      </c>
      <c r="G831" s="5">
        <v>0.2</v>
      </c>
      <c r="H831" s="3">
        <v>0.4</v>
      </c>
      <c r="I831" s="3">
        <v>1.55139</v>
      </c>
      <c r="J831" s="12">
        <f t="shared" si="36"/>
        <v>1.3958333333333333</v>
      </c>
      <c r="K831" s="4">
        <v>43772.541666666664</v>
      </c>
      <c r="L831" s="3">
        <f t="shared" si="37"/>
        <v>3</v>
      </c>
      <c r="M831" s="3">
        <f t="shared" si="38"/>
        <v>13</v>
      </c>
      <c r="N831" s="3">
        <v>25</v>
      </c>
      <c r="O831" s="3">
        <v>0</v>
      </c>
      <c r="P831" s="3">
        <v>0</v>
      </c>
      <c r="Q831" s="3">
        <v>0</v>
      </c>
      <c r="R831" s="3"/>
      <c r="S831" s="3">
        <f>IF(ISBLANK(Table13[[#This Row],[T1]]),0,IF(Table13[[#This Row],[T1]]&gt;0,1,0))</f>
        <v>0</v>
      </c>
      <c r="T831" s="3">
        <f>IF(ISBLANK(Table13[[#This Row],[T2]]),0,IF(Table13[[#This Row],[T2]]&gt;0,1,0))</f>
        <v>0</v>
      </c>
      <c r="U831" s="3">
        <f>IF(ISBLANK(Table13[[#This Row],[T3]]),0,IF(Table13[[#This Row],[T3]]&gt;0,1,0))</f>
        <v>0</v>
      </c>
      <c r="V831" s="3">
        <f>IF(ISBLANK(Table13[[#This Row],[T4]]),0,IF(Table13[[#This Row],[T4]]&gt;0,1,0))</f>
        <v>0</v>
      </c>
      <c r="W831" s="26">
        <v>56</v>
      </c>
      <c r="X831" s="22">
        <v>21</v>
      </c>
      <c r="Y831" s="3">
        <v>0.4</v>
      </c>
      <c r="Z831" s="3"/>
      <c r="AB831" s="30">
        <v>801</v>
      </c>
      <c r="AC831" s="30">
        <v>1.5818335862831894</v>
      </c>
      <c r="AD831" s="30">
        <v>3.1181664137168106</v>
      </c>
    </row>
    <row r="832" spans="1:30">
      <c r="A832" s="4">
        <v>43772.583333333336</v>
      </c>
      <c r="B832">
        <v>43772</v>
      </c>
      <c r="C832" s="3">
        <v>0.58333333333333337</v>
      </c>
      <c r="D832" s="3">
        <v>14</v>
      </c>
      <c r="E832" s="3">
        <v>34</v>
      </c>
      <c r="F832" s="3">
        <v>0.2</v>
      </c>
      <c r="G832" s="5">
        <v>0.2</v>
      </c>
      <c r="H832" s="3">
        <v>0.4</v>
      </c>
      <c r="I832" s="3">
        <v>1.55139</v>
      </c>
      <c r="J832" s="12">
        <f t="shared" si="36"/>
        <v>1.3958333333333333</v>
      </c>
      <c r="K832" s="4">
        <v>43772.583333333336</v>
      </c>
      <c r="L832" s="3">
        <f t="shared" si="37"/>
        <v>3</v>
      </c>
      <c r="M832" s="3">
        <f t="shared" si="38"/>
        <v>14</v>
      </c>
      <c r="N832" s="3">
        <v>57</v>
      </c>
      <c r="O832" s="3">
        <v>0</v>
      </c>
      <c r="P832" s="3">
        <v>0</v>
      </c>
      <c r="Q832" s="3">
        <v>0</v>
      </c>
      <c r="R832" s="3"/>
      <c r="S832" s="3">
        <f>IF(ISBLANK(Table13[[#This Row],[T1]]),0,IF(Table13[[#This Row],[T1]]&gt;0,1,0))</f>
        <v>0</v>
      </c>
      <c r="T832" s="3">
        <f>IF(ISBLANK(Table13[[#This Row],[T2]]),0,IF(Table13[[#This Row],[T2]]&gt;0,1,0))</f>
        <v>0</v>
      </c>
      <c r="U832" s="3">
        <f>IF(ISBLANK(Table13[[#This Row],[T3]]),0,IF(Table13[[#This Row],[T3]]&gt;0,1,0))</f>
        <v>0</v>
      </c>
      <c r="V832" s="3">
        <f>IF(ISBLANK(Table13[[#This Row],[T4]]),0,IF(Table13[[#This Row],[T4]]&gt;0,1,0))</f>
        <v>0</v>
      </c>
      <c r="W832" s="25">
        <v>57</v>
      </c>
      <c r="X832" s="23">
        <v>21</v>
      </c>
      <c r="Y832" s="3">
        <v>0.4</v>
      </c>
      <c r="Z832" s="3"/>
      <c r="AB832" s="30">
        <v>802</v>
      </c>
      <c r="AC832" s="30">
        <v>1.4517232339692734</v>
      </c>
      <c r="AD832" s="30">
        <v>0.74827676603072635</v>
      </c>
    </row>
    <row r="833" spans="1:30">
      <c r="A833" s="4">
        <v>43772.625</v>
      </c>
      <c r="B833">
        <v>43772</v>
      </c>
      <c r="C833" s="3">
        <v>0.625</v>
      </c>
      <c r="D833" s="3">
        <v>15</v>
      </c>
      <c r="E833" s="3">
        <v>34</v>
      </c>
      <c r="F833" s="3">
        <v>0.4</v>
      </c>
      <c r="G833" s="5">
        <v>0.2</v>
      </c>
      <c r="H833" s="3">
        <v>0.60000000000000009</v>
      </c>
      <c r="I833" s="3">
        <v>1.55139</v>
      </c>
      <c r="J833" s="12">
        <f t="shared" si="36"/>
        <v>1.3958333333333333</v>
      </c>
      <c r="K833" s="4">
        <v>43772.625</v>
      </c>
      <c r="L833" s="3">
        <f t="shared" si="37"/>
        <v>3</v>
      </c>
      <c r="M833" s="3">
        <f t="shared" si="38"/>
        <v>15</v>
      </c>
      <c r="N833" s="3">
        <v>58</v>
      </c>
      <c r="O833" s="3">
        <v>0</v>
      </c>
      <c r="P833" s="3">
        <v>0</v>
      </c>
      <c r="Q833" s="3">
        <v>0</v>
      </c>
      <c r="R833" s="3"/>
      <c r="S833" s="3">
        <f>IF(ISBLANK(Table13[[#This Row],[T1]]),0,IF(Table13[[#This Row],[T1]]&gt;0,1,0))</f>
        <v>0</v>
      </c>
      <c r="T833" s="3">
        <f>IF(ISBLANK(Table13[[#This Row],[T2]]),0,IF(Table13[[#This Row],[T2]]&gt;0,1,0))</f>
        <v>0</v>
      </c>
      <c r="U833" s="3">
        <f>IF(ISBLANK(Table13[[#This Row],[T3]]),0,IF(Table13[[#This Row],[T3]]&gt;0,1,0))</f>
        <v>0</v>
      </c>
      <c r="V833" s="3">
        <f>IF(ISBLANK(Table13[[#This Row],[T4]]),0,IF(Table13[[#This Row],[T4]]&gt;0,1,0))</f>
        <v>0</v>
      </c>
      <c r="W833" s="26">
        <v>56</v>
      </c>
      <c r="X833" s="22">
        <v>21</v>
      </c>
      <c r="Y833" s="3">
        <v>0.60000000000000009</v>
      </c>
      <c r="Z833" s="3"/>
      <c r="AB833" s="30">
        <v>803</v>
      </c>
      <c r="AC833" s="30">
        <v>1.4197359257614879</v>
      </c>
      <c r="AD833" s="30">
        <v>-0.61973592576148784</v>
      </c>
    </row>
    <row r="834" spans="1:30">
      <c r="A834" s="4">
        <v>43772.666666666664</v>
      </c>
      <c r="B834">
        <v>43772</v>
      </c>
      <c r="C834" s="3">
        <v>0.66666666666666663</v>
      </c>
      <c r="D834" s="3">
        <v>16</v>
      </c>
      <c r="E834" s="3">
        <v>34</v>
      </c>
      <c r="F834" s="3">
        <v>0.3</v>
      </c>
      <c r="G834" s="5">
        <v>0.3</v>
      </c>
      <c r="H834" s="3">
        <v>0.6</v>
      </c>
      <c r="I834" s="3">
        <v>1.55139</v>
      </c>
      <c r="J834" s="12">
        <f t="shared" ref="J834:J897" si="39">AVERAGE(H834:H857)</f>
        <v>1.45</v>
      </c>
      <c r="K834" s="4">
        <v>43772.666666666664</v>
      </c>
      <c r="L834" s="3">
        <f t="shared" ref="L834:L897" si="40">DAY(K834)</f>
        <v>3</v>
      </c>
      <c r="M834" s="3">
        <f t="shared" ref="M834:M897" si="41">HOUR(K834)</f>
        <v>16</v>
      </c>
      <c r="N834" s="3">
        <v>58</v>
      </c>
      <c r="O834" s="3">
        <v>0</v>
      </c>
      <c r="P834" s="3">
        <v>45</v>
      </c>
      <c r="Q834" s="3">
        <v>0</v>
      </c>
      <c r="R834" s="3"/>
      <c r="S834" s="3">
        <f>IF(ISBLANK(Table13[[#This Row],[T1]]),0,IF(Table13[[#This Row],[T1]]&gt;0,1,0))</f>
        <v>0</v>
      </c>
      <c r="T834" s="3">
        <f>IF(ISBLANK(Table13[[#This Row],[T2]]),0,IF(Table13[[#This Row],[T2]]&gt;0,1,0))</f>
        <v>0</v>
      </c>
      <c r="U834" s="3">
        <f>IF(ISBLANK(Table13[[#This Row],[T3]]),0,IF(Table13[[#This Row],[T3]]&gt;0,1,0))</f>
        <v>0</v>
      </c>
      <c r="V834" s="3">
        <f>IF(ISBLANK(Table13[[#This Row],[T4]]),0,IF(Table13[[#This Row],[T4]]&gt;0,1,0))</f>
        <v>0</v>
      </c>
      <c r="W834" s="25">
        <v>54</v>
      </c>
      <c r="X834" s="23">
        <v>21</v>
      </c>
      <c r="Y834" s="3">
        <v>0.6</v>
      </c>
      <c r="Z834" s="3"/>
      <c r="AB834" s="30">
        <v>804</v>
      </c>
      <c r="AC834" s="30">
        <v>1.3877486175537024</v>
      </c>
      <c r="AD834" s="30">
        <v>7.212251382446297</v>
      </c>
    </row>
    <row r="835" spans="1:30">
      <c r="A835" s="4">
        <v>43772.708333333336</v>
      </c>
      <c r="B835">
        <v>43772</v>
      </c>
      <c r="C835" s="3">
        <v>0.70833333333333337</v>
      </c>
      <c r="D835" s="3">
        <v>17</v>
      </c>
      <c r="E835" s="3">
        <v>34</v>
      </c>
      <c r="F835" s="3">
        <v>0.5</v>
      </c>
      <c r="G835" s="5">
        <v>1.5</v>
      </c>
      <c r="H835" s="3">
        <v>2</v>
      </c>
      <c r="I835" s="3">
        <v>1.55139</v>
      </c>
      <c r="J835" s="12">
        <f t="shared" si="39"/>
        <v>1.4958333333333333</v>
      </c>
      <c r="K835" s="4">
        <v>43772.708333333336</v>
      </c>
      <c r="L835" s="3">
        <f t="shared" si="40"/>
        <v>3</v>
      </c>
      <c r="M835" s="3">
        <f t="shared" si="41"/>
        <v>17</v>
      </c>
      <c r="N835" s="3">
        <v>24</v>
      </c>
      <c r="O835" s="3">
        <v>0</v>
      </c>
      <c r="P835" s="3">
        <v>21</v>
      </c>
      <c r="Q835" s="3">
        <v>0</v>
      </c>
      <c r="R835" s="3"/>
      <c r="S835" s="3">
        <f>IF(ISBLANK(Table13[[#This Row],[T1]]),0,IF(Table13[[#This Row],[T1]]&gt;0,1,0))</f>
        <v>0</v>
      </c>
      <c r="T835" s="3">
        <f>IF(ISBLANK(Table13[[#This Row],[T2]]),0,IF(Table13[[#This Row],[T2]]&gt;0,1,0))</f>
        <v>0</v>
      </c>
      <c r="U835" s="3">
        <f>IF(ISBLANK(Table13[[#This Row],[T3]]),0,IF(Table13[[#This Row],[T3]]&gt;0,1,0))</f>
        <v>1</v>
      </c>
      <c r="V835" s="3">
        <f>IF(ISBLANK(Table13[[#This Row],[T4]]),0,IF(Table13[[#This Row],[T4]]&gt;0,1,0))</f>
        <v>0</v>
      </c>
      <c r="W835" s="26">
        <v>51</v>
      </c>
      <c r="X835" s="22">
        <v>21</v>
      </c>
      <c r="Y835" s="3">
        <v>2</v>
      </c>
      <c r="Z835" s="3"/>
      <c r="AB835" s="30">
        <v>805</v>
      </c>
      <c r="AC835" s="30">
        <v>1.3770861814844404</v>
      </c>
      <c r="AD835" s="30">
        <v>1.6229138185155596</v>
      </c>
    </row>
    <row r="836" spans="1:30">
      <c r="A836" s="4">
        <v>43772.75</v>
      </c>
      <c r="B836">
        <v>43772</v>
      </c>
      <c r="C836" s="3">
        <v>0.75</v>
      </c>
      <c r="D836" s="3">
        <v>18</v>
      </c>
      <c r="E836" s="3">
        <v>34</v>
      </c>
      <c r="F836" s="3">
        <v>1.4</v>
      </c>
      <c r="G836" s="5">
        <v>1.7</v>
      </c>
      <c r="H836" s="3">
        <v>3.0999999999999996</v>
      </c>
      <c r="I836" s="3">
        <v>1.55139</v>
      </c>
      <c r="J836" s="12">
        <f t="shared" si="39"/>
        <v>1.45</v>
      </c>
      <c r="K836" s="4">
        <v>43772.75</v>
      </c>
      <c r="L836" s="3">
        <f t="shared" si="40"/>
        <v>3</v>
      </c>
      <c r="M836" s="3">
        <f t="shared" si="41"/>
        <v>18</v>
      </c>
      <c r="N836" s="3">
        <v>58</v>
      </c>
      <c r="O836" s="3">
        <v>0</v>
      </c>
      <c r="P836" s="3">
        <v>58</v>
      </c>
      <c r="Q836" s="3">
        <v>0</v>
      </c>
      <c r="R836" s="3"/>
      <c r="S836" s="3">
        <f>IF(ISBLANK(Table13[[#This Row],[T1]]),0,IF(Table13[[#This Row],[T1]]&gt;0,1,0))</f>
        <v>1</v>
      </c>
      <c r="T836" s="3">
        <f>IF(ISBLANK(Table13[[#This Row],[T2]]),0,IF(Table13[[#This Row],[T2]]&gt;0,1,0))</f>
        <v>0</v>
      </c>
      <c r="U836" s="3">
        <f>IF(ISBLANK(Table13[[#This Row],[T3]]),0,IF(Table13[[#This Row],[T3]]&gt;0,1,0))</f>
        <v>1</v>
      </c>
      <c r="V836" s="3">
        <f>IF(ISBLANK(Table13[[#This Row],[T4]]),0,IF(Table13[[#This Row],[T4]]&gt;0,1,0))</f>
        <v>0</v>
      </c>
      <c r="W836" s="25">
        <v>51</v>
      </c>
      <c r="X836" s="23">
        <v>21</v>
      </c>
      <c r="Y836" s="3">
        <v>3.0999999999999996</v>
      </c>
      <c r="Z836" s="3"/>
      <c r="AB836" s="30">
        <v>806</v>
      </c>
      <c r="AC836" s="30">
        <v>1.3557613093459169</v>
      </c>
      <c r="AD836" s="30">
        <v>4.4238690654083035E-2</v>
      </c>
    </row>
    <row r="837" spans="1:30">
      <c r="A837" s="4">
        <v>43772.791666666664</v>
      </c>
      <c r="B837">
        <v>43772</v>
      </c>
      <c r="C837" s="3">
        <v>0.79166666666666663</v>
      </c>
      <c r="D837" s="3">
        <v>19</v>
      </c>
      <c r="E837" s="3">
        <v>34</v>
      </c>
      <c r="F837" s="3">
        <v>0.8</v>
      </c>
      <c r="G837" s="5">
        <v>1.4</v>
      </c>
      <c r="H837" s="3">
        <v>2.2000000000000002</v>
      </c>
      <c r="I837" s="3">
        <v>1.55139</v>
      </c>
      <c r="J837" s="12">
        <f t="shared" si="39"/>
        <v>1.3583333333333332</v>
      </c>
      <c r="K837" s="4">
        <v>43772.791666666664</v>
      </c>
      <c r="L837" s="3">
        <f t="shared" si="40"/>
        <v>3</v>
      </c>
      <c r="M837" s="3">
        <f t="shared" si="41"/>
        <v>19</v>
      </c>
      <c r="N837" s="3">
        <v>57</v>
      </c>
      <c r="O837" s="3">
        <v>0</v>
      </c>
      <c r="P837" s="3">
        <v>57</v>
      </c>
      <c r="Q837" s="3">
        <v>0</v>
      </c>
      <c r="R837" s="3"/>
      <c r="S837" s="3">
        <f>IF(ISBLANK(Table13[[#This Row],[T1]]),0,IF(Table13[[#This Row],[T1]]&gt;0,1,0))</f>
        <v>1</v>
      </c>
      <c r="T837" s="3">
        <f>IF(ISBLANK(Table13[[#This Row],[T2]]),0,IF(Table13[[#This Row],[T2]]&gt;0,1,0))</f>
        <v>0</v>
      </c>
      <c r="U837" s="3">
        <f>IF(ISBLANK(Table13[[#This Row],[T3]]),0,IF(Table13[[#This Row],[T3]]&gt;0,1,0))</f>
        <v>1</v>
      </c>
      <c r="V837" s="3">
        <f>IF(ISBLANK(Table13[[#This Row],[T4]]),0,IF(Table13[[#This Row],[T4]]&gt;0,1,0))</f>
        <v>0</v>
      </c>
      <c r="W837" s="26">
        <v>48</v>
      </c>
      <c r="X837" s="22">
        <v>21</v>
      </c>
      <c r="Y837" s="3">
        <v>2.2000000000000002</v>
      </c>
      <c r="Z837" s="3"/>
      <c r="AB837" s="30">
        <v>807</v>
      </c>
      <c r="AC837" s="30">
        <v>1.3450988732766549</v>
      </c>
      <c r="AD837" s="30">
        <v>3.0549011267233457</v>
      </c>
    </row>
    <row r="838" spans="1:30">
      <c r="A838" s="4">
        <v>43772.833333333336</v>
      </c>
      <c r="B838">
        <v>43772</v>
      </c>
      <c r="C838" s="3">
        <v>0.83333333333333337</v>
      </c>
      <c r="D838" s="3">
        <v>20</v>
      </c>
      <c r="E838" s="3">
        <v>34</v>
      </c>
      <c r="F838" s="3">
        <v>0.9</v>
      </c>
      <c r="G838" s="5">
        <v>0.5</v>
      </c>
      <c r="H838" s="3">
        <v>1.4</v>
      </c>
      <c r="I838" s="3">
        <v>1.55139</v>
      </c>
      <c r="J838" s="12">
        <f t="shared" si="39"/>
        <v>1.3208333333333329</v>
      </c>
      <c r="K838" s="4">
        <v>43772.833333333336</v>
      </c>
      <c r="L838" s="3">
        <f t="shared" si="40"/>
        <v>3</v>
      </c>
      <c r="M838" s="3">
        <f t="shared" si="41"/>
        <v>20</v>
      </c>
      <c r="N838" s="3">
        <v>58</v>
      </c>
      <c r="O838" s="3">
        <v>17</v>
      </c>
      <c r="P838" s="3">
        <v>56</v>
      </c>
      <c r="Q838" s="3">
        <v>0</v>
      </c>
      <c r="R838" s="3"/>
      <c r="S838" s="3">
        <f>IF(ISBLANK(Table13[[#This Row],[T1]]),0,IF(Table13[[#This Row],[T1]]&gt;0,1,0))</f>
        <v>1</v>
      </c>
      <c r="T838" s="3">
        <f>IF(ISBLANK(Table13[[#This Row],[T2]]),0,IF(Table13[[#This Row],[T2]]&gt;0,1,0))</f>
        <v>1</v>
      </c>
      <c r="U838" s="3">
        <f>IF(ISBLANK(Table13[[#This Row],[T3]]),0,IF(Table13[[#This Row],[T3]]&gt;0,1,0))</f>
        <v>1</v>
      </c>
      <c r="V838" s="3">
        <f>IF(ISBLANK(Table13[[#This Row],[T4]]),0,IF(Table13[[#This Row],[T4]]&gt;0,1,0))</f>
        <v>0</v>
      </c>
      <c r="W838" s="25">
        <v>45</v>
      </c>
      <c r="X838" s="23">
        <v>21</v>
      </c>
      <c r="Y838" s="3">
        <v>1.4</v>
      </c>
      <c r="Z838" s="3"/>
      <c r="AB838" s="30">
        <v>808</v>
      </c>
      <c r="AC838" s="30">
        <v>1.3557613093459169</v>
      </c>
      <c r="AD838" s="30">
        <v>-0.55576130934591683</v>
      </c>
    </row>
    <row r="839" spans="1:30">
      <c r="A839" s="4">
        <v>43772.875</v>
      </c>
      <c r="B839">
        <v>43772</v>
      </c>
      <c r="C839" s="3">
        <v>0.875</v>
      </c>
      <c r="D839" s="3">
        <v>21</v>
      </c>
      <c r="E839" s="3">
        <v>34</v>
      </c>
      <c r="F839" s="3">
        <v>0.7</v>
      </c>
      <c r="G839" s="5">
        <v>1.8</v>
      </c>
      <c r="H839" s="3">
        <v>2.5</v>
      </c>
      <c r="I839" s="3">
        <v>1.55139</v>
      </c>
      <c r="J839" s="12">
        <f t="shared" si="39"/>
        <v>1.3583333333333327</v>
      </c>
      <c r="K839" s="4">
        <v>43772.875</v>
      </c>
      <c r="L839" s="3">
        <f t="shared" si="40"/>
        <v>3</v>
      </c>
      <c r="M839" s="3">
        <f t="shared" si="41"/>
        <v>21</v>
      </c>
      <c r="N839" s="3">
        <v>58</v>
      </c>
      <c r="O839" s="3">
        <v>53</v>
      </c>
      <c r="P839" s="3">
        <v>57</v>
      </c>
      <c r="Q839" s="3">
        <v>0</v>
      </c>
      <c r="R839" s="3"/>
      <c r="S839" s="3">
        <f>IF(ISBLANK(Table13[[#This Row],[T1]]),0,IF(Table13[[#This Row],[T1]]&gt;0,1,0))</f>
        <v>1</v>
      </c>
      <c r="T839" s="3">
        <f>IF(ISBLANK(Table13[[#This Row],[T2]]),0,IF(Table13[[#This Row],[T2]]&gt;0,1,0))</f>
        <v>1</v>
      </c>
      <c r="U839" s="3">
        <f>IF(ISBLANK(Table13[[#This Row],[T3]]),0,IF(Table13[[#This Row],[T3]]&gt;0,1,0))</f>
        <v>1</v>
      </c>
      <c r="V839" s="3">
        <f>IF(ISBLANK(Table13[[#This Row],[T4]]),0,IF(Table13[[#This Row],[T4]]&gt;0,1,0))</f>
        <v>0</v>
      </c>
      <c r="W839" s="26">
        <v>45</v>
      </c>
      <c r="X839" s="22">
        <v>21</v>
      </c>
      <c r="Y839" s="3">
        <v>2.5</v>
      </c>
      <c r="Z839" s="3"/>
      <c r="AB839" s="30">
        <v>809</v>
      </c>
      <c r="AC839" s="30">
        <v>1.3877486175537024</v>
      </c>
      <c r="AD839" s="30">
        <v>-0.58774861755370233</v>
      </c>
    </row>
    <row r="840" spans="1:30">
      <c r="A840" s="4">
        <v>43772.916666666664</v>
      </c>
      <c r="B840">
        <v>43772</v>
      </c>
      <c r="C840" s="3">
        <v>0.91666666666666663</v>
      </c>
      <c r="D840" s="3">
        <v>22</v>
      </c>
      <c r="E840" s="3">
        <v>34</v>
      </c>
      <c r="F840" s="3">
        <v>0.3</v>
      </c>
      <c r="G840" s="5">
        <v>0.6</v>
      </c>
      <c r="H840" s="3">
        <v>0.89999999999999991</v>
      </c>
      <c r="I840" s="3">
        <v>1.55139</v>
      </c>
      <c r="J840" s="12">
        <f t="shared" si="39"/>
        <v>1.3333333333333328</v>
      </c>
      <c r="K840" s="4">
        <v>43772.916666666664</v>
      </c>
      <c r="L840" s="3">
        <f t="shared" si="40"/>
        <v>3</v>
      </c>
      <c r="M840" s="3">
        <f t="shared" si="41"/>
        <v>22</v>
      </c>
      <c r="N840" s="3">
        <v>58</v>
      </c>
      <c r="O840" s="3">
        <v>58</v>
      </c>
      <c r="P840" s="3">
        <v>58</v>
      </c>
      <c r="Q840" s="3">
        <v>0</v>
      </c>
      <c r="R840" s="3"/>
      <c r="S840" s="3">
        <f>IF(ISBLANK(Table13[[#This Row],[T1]]),0,IF(Table13[[#This Row],[T1]]&gt;0,1,0))</f>
        <v>1</v>
      </c>
      <c r="T840" s="3">
        <f>IF(ISBLANK(Table13[[#This Row],[T2]]),0,IF(Table13[[#This Row],[T2]]&gt;0,1,0))</f>
        <v>1</v>
      </c>
      <c r="U840" s="3">
        <f>IF(ISBLANK(Table13[[#This Row],[T3]]),0,IF(Table13[[#This Row],[T3]]&gt;0,1,0))</f>
        <v>1</v>
      </c>
      <c r="V840" s="3">
        <f>IF(ISBLANK(Table13[[#This Row],[T4]]),0,IF(Table13[[#This Row],[T4]]&gt;0,1,0))</f>
        <v>0</v>
      </c>
      <c r="W840" s="25">
        <v>44</v>
      </c>
      <c r="X840" s="23">
        <v>21</v>
      </c>
      <c r="Y840" s="3">
        <v>0.89999999999999991</v>
      </c>
      <c r="Z840" s="3"/>
      <c r="AB840" s="30">
        <v>810</v>
      </c>
      <c r="AC840" s="30">
        <v>1.472126404734905</v>
      </c>
      <c r="AD840" s="30">
        <v>-0.47212640473490497</v>
      </c>
    </row>
    <row r="841" spans="1:30">
      <c r="A841" s="4">
        <v>43772.958333333336</v>
      </c>
      <c r="B841">
        <v>43772</v>
      </c>
      <c r="C841" s="3">
        <v>0.95833333333333337</v>
      </c>
      <c r="D841" s="3">
        <v>23</v>
      </c>
      <c r="E841" s="3">
        <v>34</v>
      </c>
      <c r="F841" s="3">
        <v>0.5</v>
      </c>
      <c r="G841" s="5">
        <v>0.5</v>
      </c>
      <c r="H841" s="3">
        <v>1</v>
      </c>
      <c r="I841" s="3">
        <v>1.55139</v>
      </c>
      <c r="J841" s="12">
        <f t="shared" si="39"/>
        <v>1.3874999999999995</v>
      </c>
      <c r="K841" s="4">
        <v>43772.958333333336</v>
      </c>
      <c r="L841" s="3">
        <f t="shared" si="40"/>
        <v>3</v>
      </c>
      <c r="M841" s="3">
        <f t="shared" si="41"/>
        <v>23</v>
      </c>
      <c r="N841" s="3">
        <v>57</v>
      </c>
      <c r="O841" s="3">
        <v>57</v>
      </c>
      <c r="P841" s="3">
        <v>57</v>
      </c>
      <c r="Q841" s="3">
        <v>0</v>
      </c>
      <c r="R841" s="3"/>
      <c r="S841" s="3">
        <f>IF(ISBLANK(Table13[[#This Row],[T1]]),0,IF(Table13[[#This Row],[T1]]&gt;0,1,0))</f>
        <v>1</v>
      </c>
      <c r="T841" s="3">
        <f>IF(ISBLANK(Table13[[#This Row],[T2]]),0,IF(Table13[[#This Row],[T2]]&gt;0,1,0))</f>
        <v>1</v>
      </c>
      <c r="U841" s="3">
        <f>IF(ISBLANK(Table13[[#This Row],[T3]]),0,IF(Table13[[#This Row],[T3]]&gt;0,1,0))</f>
        <v>1</v>
      </c>
      <c r="V841" s="3">
        <f>IF(ISBLANK(Table13[[#This Row],[T4]]),0,IF(Table13[[#This Row],[T4]]&gt;0,1,0))</f>
        <v>0</v>
      </c>
      <c r="W841" s="26">
        <v>44</v>
      </c>
      <c r="X841" s="22">
        <v>21</v>
      </c>
      <c r="Y841" s="3">
        <v>1</v>
      </c>
      <c r="Z841" s="3"/>
      <c r="AB841" s="30">
        <v>811</v>
      </c>
      <c r="AC841" s="30">
        <v>1.472126404734905</v>
      </c>
      <c r="AD841" s="30">
        <v>2.787359526509503E-2</v>
      </c>
    </row>
    <row r="842" spans="1:30">
      <c r="A842" s="4">
        <v>43773</v>
      </c>
      <c r="B842">
        <v>43773</v>
      </c>
      <c r="C842" s="3">
        <v>0</v>
      </c>
      <c r="D842" s="3">
        <v>0</v>
      </c>
      <c r="E842" s="3">
        <v>35</v>
      </c>
      <c r="F842" s="3">
        <v>0.5</v>
      </c>
      <c r="G842" s="5">
        <v>0.6</v>
      </c>
      <c r="H842" s="3">
        <v>1.1000000000000001</v>
      </c>
      <c r="I842" s="3">
        <v>1.55139</v>
      </c>
      <c r="J842" s="12">
        <f t="shared" si="39"/>
        <v>1.4249999999999996</v>
      </c>
      <c r="K842" s="4">
        <v>43773</v>
      </c>
      <c r="L842" s="3">
        <f t="shared" si="40"/>
        <v>4</v>
      </c>
      <c r="M842" s="3">
        <f t="shared" si="41"/>
        <v>0</v>
      </c>
      <c r="N842" s="3">
        <v>58</v>
      </c>
      <c r="O842" s="3">
        <v>57</v>
      </c>
      <c r="P842" s="3">
        <v>58</v>
      </c>
      <c r="Q842" s="3">
        <v>0</v>
      </c>
      <c r="R842" s="3"/>
      <c r="S842" s="3">
        <f>IF(ISBLANK(Table13[[#This Row],[T1]]),0,IF(Table13[[#This Row],[T1]]&gt;0,1,0))</f>
        <v>1</v>
      </c>
      <c r="T842" s="3">
        <f>IF(ISBLANK(Table13[[#This Row],[T2]]),0,IF(Table13[[#This Row],[T2]]&gt;0,1,0))</f>
        <v>1</v>
      </c>
      <c r="U842" s="3">
        <f>IF(ISBLANK(Table13[[#This Row],[T3]]),0,IF(Table13[[#This Row],[T3]]&gt;0,1,0))</f>
        <v>1</v>
      </c>
      <c r="V842" s="3">
        <f>IF(ISBLANK(Table13[[#This Row],[T4]]),0,IF(Table13[[#This Row],[T4]]&gt;0,1,0))</f>
        <v>0</v>
      </c>
      <c r="W842" s="25">
        <v>42</v>
      </c>
      <c r="X842" s="23">
        <v>21</v>
      </c>
      <c r="Y842" s="3">
        <v>1.1000000000000001</v>
      </c>
      <c r="Z842" s="3"/>
      <c r="AB842" s="30">
        <v>812</v>
      </c>
      <c r="AC842" s="30">
        <v>1.5041137129426905</v>
      </c>
      <c r="AD842" s="30">
        <v>-4.1137129426904728E-3</v>
      </c>
    </row>
    <row r="843" spans="1:30">
      <c r="A843" s="4">
        <v>43773.041666666664</v>
      </c>
      <c r="B843">
        <v>43773</v>
      </c>
      <c r="C843" s="3">
        <v>4.1666666666666664E-2</v>
      </c>
      <c r="D843" s="3">
        <v>1</v>
      </c>
      <c r="E843" s="3">
        <v>35</v>
      </c>
      <c r="F843" s="3">
        <v>0.8</v>
      </c>
      <c r="G843" s="5">
        <v>0.6</v>
      </c>
      <c r="H843" s="3">
        <v>1.4</v>
      </c>
      <c r="I843" s="3">
        <v>1.55139</v>
      </c>
      <c r="J843" s="12">
        <f t="shared" si="39"/>
        <v>1.4041666666666661</v>
      </c>
      <c r="K843" s="4">
        <v>43773.041666666664</v>
      </c>
      <c r="L843" s="3">
        <f t="shared" si="40"/>
        <v>4</v>
      </c>
      <c r="M843" s="3">
        <f t="shared" si="41"/>
        <v>1</v>
      </c>
      <c r="N843" s="3">
        <v>58</v>
      </c>
      <c r="O843" s="3">
        <v>54</v>
      </c>
      <c r="P843" s="3">
        <v>58</v>
      </c>
      <c r="Q843" s="3">
        <v>0</v>
      </c>
      <c r="R843" s="3"/>
      <c r="S843" s="3">
        <f>IF(ISBLANK(Table13[[#This Row],[T1]]),0,IF(Table13[[#This Row],[T1]]&gt;0,1,0))</f>
        <v>1</v>
      </c>
      <c r="T843" s="3">
        <f>IF(ISBLANK(Table13[[#This Row],[T2]]),0,IF(Table13[[#This Row],[T2]]&gt;0,1,0))</f>
        <v>1</v>
      </c>
      <c r="U843" s="3">
        <f>IF(ISBLANK(Table13[[#This Row],[T3]]),0,IF(Table13[[#This Row],[T3]]&gt;0,1,0))</f>
        <v>1</v>
      </c>
      <c r="V843" s="3">
        <f>IF(ISBLANK(Table13[[#This Row],[T4]]),0,IF(Table13[[#This Row],[T4]]&gt;0,1,0))</f>
        <v>0</v>
      </c>
      <c r="W843" s="26">
        <v>39</v>
      </c>
      <c r="X843" s="22">
        <v>21</v>
      </c>
      <c r="Y843" s="3">
        <v>1.4</v>
      </c>
      <c r="Z843" s="3"/>
      <c r="AB843" s="30">
        <v>813</v>
      </c>
      <c r="AC843" s="30">
        <v>1.5147761490119522</v>
      </c>
      <c r="AD843" s="30">
        <v>-0.51477614901195223</v>
      </c>
    </row>
    <row r="844" spans="1:30">
      <c r="A844" s="4">
        <v>43773.083333333336</v>
      </c>
      <c r="B844">
        <v>43773</v>
      </c>
      <c r="C844" s="3">
        <v>8.3333333333333329E-2</v>
      </c>
      <c r="D844" s="3">
        <v>2</v>
      </c>
      <c r="E844" s="3">
        <v>35</v>
      </c>
      <c r="F844" s="3">
        <v>0.5</v>
      </c>
      <c r="G844" s="5">
        <v>0.8</v>
      </c>
      <c r="H844" s="3">
        <v>1.3</v>
      </c>
      <c r="I844" s="3">
        <v>1.55139</v>
      </c>
      <c r="J844" s="12">
        <f t="shared" si="39"/>
        <v>1.3791666666666662</v>
      </c>
      <c r="K844" s="4">
        <v>43773.083333333336</v>
      </c>
      <c r="L844" s="3">
        <f t="shared" si="40"/>
        <v>4</v>
      </c>
      <c r="M844" s="3">
        <f t="shared" si="41"/>
        <v>2</v>
      </c>
      <c r="N844" s="3">
        <v>58</v>
      </c>
      <c r="O844" s="3">
        <v>52</v>
      </c>
      <c r="P844" s="3">
        <v>58</v>
      </c>
      <c r="Q844" s="3">
        <v>0</v>
      </c>
      <c r="R844" s="3"/>
      <c r="S844" s="3">
        <f>IF(ISBLANK(Table13[[#This Row],[T1]]),0,IF(Table13[[#This Row],[T1]]&gt;0,1,0))</f>
        <v>1</v>
      </c>
      <c r="T844" s="3">
        <f>IF(ISBLANK(Table13[[#This Row],[T2]]),0,IF(Table13[[#This Row],[T2]]&gt;0,1,0))</f>
        <v>1</v>
      </c>
      <c r="U844" s="3">
        <f>IF(ISBLANK(Table13[[#This Row],[T3]]),0,IF(Table13[[#This Row],[T3]]&gt;0,1,0))</f>
        <v>1</v>
      </c>
      <c r="V844" s="3">
        <f>IF(ISBLANK(Table13[[#This Row],[T4]]),0,IF(Table13[[#This Row],[T4]]&gt;0,1,0))</f>
        <v>0</v>
      </c>
      <c r="W844" s="25">
        <v>41</v>
      </c>
      <c r="X844" s="23">
        <v>17</v>
      </c>
      <c r="Y844" s="3">
        <v>1.3</v>
      </c>
      <c r="Z844" s="3"/>
      <c r="AB844" s="30">
        <v>814</v>
      </c>
      <c r="AC844" s="30">
        <v>1.666211373464392</v>
      </c>
      <c r="AD844" s="30">
        <v>-0.36621137346439214</v>
      </c>
    </row>
    <row r="845" spans="1:30">
      <c r="A845" s="4">
        <v>43773.125</v>
      </c>
      <c r="B845">
        <v>43773</v>
      </c>
      <c r="C845" s="3">
        <v>0.125</v>
      </c>
      <c r="D845" s="3">
        <v>3</v>
      </c>
      <c r="E845" s="3">
        <v>35</v>
      </c>
      <c r="F845" s="3">
        <v>0.8</v>
      </c>
      <c r="G845" s="5">
        <v>0.5</v>
      </c>
      <c r="H845" s="3">
        <v>1.3</v>
      </c>
      <c r="I845" s="3">
        <v>1.55139</v>
      </c>
      <c r="J845" s="12">
        <f t="shared" si="39"/>
        <v>1.3541666666666667</v>
      </c>
      <c r="K845" s="4">
        <v>43773.125</v>
      </c>
      <c r="L845" s="3">
        <f t="shared" si="40"/>
        <v>4</v>
      </c>
      <c r="M845" s="3">
        <f t="shared" si="41"/>
        <v>3</v>
      </c>
      <c r="N845" s="3">
        <v>57</v>
      </c>
      <c r="O845" s="3">
        <v>56</v>
      </c>
      <c r="P845" s="3">
        <v>57</v>
      </c>
      <c r="Q845" s="3">
        <v>0</v>
      </c>
      <c r="R845" s="3"/>
      <c r="S845" s="3">
        <f>IF(ISBLANK(Table13[[#This Row],[T1]]),0,IF(Table13[[#This Row],[T1]]&gt;0,1,0))</f>
        <v>1</v>
      </c>
      <c r="T845" s="3">
        <f>IF(ISBLANK(Table13[[#This Row],[T2]]),0,IF(Table13[[#This Row],[T2]]&gt;0,1,0))</f>
        <v>1</v>
      </c>
      <c r="U845" s="3">
        <f>IF(ISBLANK(Table13[[#This Row],[T3]]),0,IF(Table13[[#This Row],[T3]]&gt;0,1,0))</f>
        <v>1</v>
      </c>
      <c r="V845" s="3">
        <f>IF(ISBLANK(Table13[[#This Row],[T4]]),0,IF(Table13[[#This Row],[T4]]&gt;0,1,0))</f>
        <v>0</v>
      </c>
      <c r="W845" s="26">
        <v>39</v>
      </c>
      <c r="X845" s="22">
        <v>17</v>
      </c>
      <c r="Y845" s="3">
        <v>1.3</v>
      </c>
      <c r="Z845" s="3"/>
      <c r="AB845" s="30">
        <v>815</v>
      </c>
      <c r="AC845" s="30">
        <v>1.666211373464392</v>
      </c>
      <c r="AD845" s="30">
        <v>0.33378862653560804</v>
      </c>
    </row>
    <row r="846" spans="1:30">
      <c r="A846" s="4">
        <v>43773.166666666664</v>
      </c>
      <c r="B846">
        <v>43773</v>
      </c>
      <c r="C846" s="3">
        <v>0.16666666666666666</v>
      </c>
      <c r="D846" s="3">
        <v>4</v>
      </c>
      <c r="E846" s="3">
        <v>35</v>
      </c>
      <c r="F846" s="3">
        <v>0.8</v>
      </c>
      <c r="G846" s="5">
        <v>0.8</v>
      </c>
      <c r="H846" s="3">
        <v>1.6</v>
      </c>
      <c r="I846" s="3">
        <v>1.55139</v>
      </c>
      <c r="J846" s="12">
        <f t="shared" si="39"/>
        <v>1.3374999999999997</v>
      </c>
      <c r="K846" s="4">
        <v>43773.166666666664</v>
      </c>
      <c r="L846" s="3">
        <f t="shared" si="40"/>
        <v>4</v>
      </c>
      <c r="M846" s="3">
        <f t="shared" si="41"/>
        <v>4</v>
      </c>
      <c r="N846" s="3">
        <v>58</v>
      </c>
      <c r="O846" s="3">
        <v>53</v>
      </c>
      <c r="P846" s="3">
        <v>58</v>
      </c>
      <c r="Q846" s="3">
        <v>0</v>
      </c>
      <c r="R846" s="3"/>
      <c r="S846" s="3">
        <f>IF(ISBLANK(Table13[[#This Row],[T1]]),0,IF(Table13[[#This Row],[T1]]&gt;0,1,0))</f>
        <v>1</v>
      </c>
      <c r="T846" s="3">
        <f>IF(ISBLANK(Table13[[#This Row],[T2]]),0,IF(Table13[[#This Row],[T2]]&gt;0,1,0))</f>
        <v>1</v>
      </c>
      <c r="U846" s="3">
        <f>IF(ISBLANK(Table13[[#This Row],[T3]]),0,IF(Table13[[#This Row],[T3]]&gt;0,1,0))</f>
        <v>1</v>
      </c>
      <c r="V846" s="3">
        <f>IF(ISBLANK(Table13[[#This Row],[T4]]),0,IF(Table13[[#This Row],[T4]]&gt;0,1,0))</f>
        <v>0</v>
      </c>
      <c r="W846" s="25">
        <v>39</v>
      </c>
      <c r="X846" s="23">
        <v>17</v>
      </c>
      <c r="Y846" s="3">
        <v>1.6</v>
      </c>
      <c r="Z846" s="3"/>
      <c r="AB846" s="30">
        <v>816</v>
      </c>
      <c r="AC846" s="30">
        <v>1.666211373464392</v>
      </c>
      <c r="AD846" s="30">
        <v>-1.2662113734643921</v>
      </c>
    </row>
    <row r="847" spans="1:30">
      <c r="A847" s="4">
        <v>43773.208333333336</v>
      </c>
      <c r="B847">
        <v>43773</v>
      </c>
      <c r="C847" s="3">
        <v>0.20833333333333334</v>
      </c>
      <c r="D847" s="3">
        <v>5</v>
      </c>
      <c r="E847" s="3">
        <v>35</v>
      </c>
      <c r="F847" s="3">
        <v>2</v>
      </c>
      <c r="G847" s="5">
        <v>0.5</v>
      </c>
      <c r="H847" s="3">
        <v>2.5</v>
      </c>
      <c r="I847" s="3">
        <v>1.55139</v>
      </c>
      <c r="J847" s="12">
        <f t="shared" si="39"/>
        <v>1.2999999999999998</v>
      </c>
      <c r="K847" s="4">
        <v>43773.208333333336</v>
      </c>
      <c r="L847" s="3">
        <f t="shared" si="40"/>
        <v>4</v>
      </c>
      <c r="M847" s="3">
        <f t="shared" si="41"/>
        <v>5</v>
      </c>
      <c r="N847" s="3">
        <v>58</v>
      </c>
      <c r="O847" s="3">
        <v>57</v>
      </c>
      <c r="P847" s="3">
        <v>58</v>
      </c>
      <c r="Q847" s="3">
        <v>0</v>
      </c>
      <c r="R847" s="3"/>
      <c r="S847" s="3">
        <f>IF(ISBLANK(Table13[[#This Row],[T1]]),0,IF(Table13[[#This Row],[T1]]&gt;0,1,0))</f>
        <v>1</v>
      </c>
      <c r="T847" s="3">
        <f>IF(ISBLANK(Table13[[#This Row],[T2]]),0,IF(Table13[[#This Row],[T2]]&gt;0,1,0))</f>
        <v>1</v>
      </c>
      <c r="U847" s="3">
        <f>IF(ISBLANK(Table13[[#This Row],[T3]]),0,IF(Table13[[#This Row],[T3]]&gt;0,1,0))</f>
        <v>1</v>
      </c>
      <c r="V847" s="3">
        <f>IF(ISBLANK(Table13[[#This Row],[T4]]),0,IF(Table13[[#This Row],[T4]]&gt;0,1,0))</f>
        <v>0</v>
      </c>
      <c r="W847" s="26">
        <v>40</v>
      </c>
      <c r="X847" s="22">
        <v>21</v>
      </c>
      <c r="Y847" s="3">
        <v>2.5</v>
      </c>
      <c r="Z847" s="3"/>
      <c r="AB847" s="30">
        <v>817</v>
      </c>
      <c r="AC847" s="30">
        <v>1.6768738095336537</v>
      </c>
      <c r="AD847" s="30">
        <v>-0.67687380953365373</v>
      </c>
    </row>
    <row r="848" spans="1:30">
      <c r="A848" s="4">
        <v>43773.25</v>
      </c>
      <c r="B848">
        <v>43773</v>
      </c>
      <c r="C848" s="3">
        <v>0.25</v>
      </c>
      <c r="D848" s="3">
        <v>6</v>
      </c>
      <c r="E848" s="3">
        <v>35</v>
      </c>
      <c r="F848" s="3">
        <v>1.2</v>
      </c>
      <c r="G848" s="5">
        <v>3.1</v>
      </c>
      <c r="H848" s="3">
        <v>4.3</v>
      </c>
      <c r="I848" s="3">
        <v>1.55139</v>
      </c>
      <c r="J848" s="12">
        <f t="shared" si="39"/>
        <v>1.3</v>
      </c>
      <c r="K848" s="4">
        <v>43773.25</v>
      </c>
      <c r="L848" s="3">
        <f t="shared" si="40"/>
        <v>4</v>
      </c>
      <c r="M848" s="3">
        <f t="shared" si="41"/>
        <v>6</v>
      </c>
      <c r="N848" s="3">
        <v>58</v>
      </c>
      <c r="O848" s="3">
        <v>47</v>
      </c>
      <c r="P848" s="3">
        <v>56</v>
      </c>
      <c r="Q848" s="3">
        <v>0</v>
      </c>
      <c r="R848" s="3"/>
      <c r="S848" s="3">
        <f>IF(ISBLANK(Table13[[#This Row],[T1]]),0,IF(Table13[[#This Row],[T1]]&gt;0,1,0))</f>
        <v>1</v>
      </c>
      <c r="T848" s="3">
        <f>IF(ISBLANK(Table13[[#This Row],[T2]]),0,IF(Table13[[#This Row],[T2]]&gt;0,1,0))</f>
        <v>1</v>
      </c>
      <c r="U848" s="3">
        <f>IF(ISBLANK(Table13[[#This Row],[T3]]),0,IF(Table13[[#This Row],[T3]]&gt;0,1,0))</f>
        <v>1</v>
      </c>
      <c r="V848" s="3">
        <f>IF(ISBLANK(Table13[[#This Row],[T4]]),0,IF(Table13[[#This Row],[T4]]&gt;0,1,0))</f>
        <v>0</v>
      </c>
      <c r="W848" s="25">
        <v>40</v>
      </c>
      <c r="X848" s="23">
        <v>21</v>
      </c>
      <c r="Y848" s="3">
        <v>4.3</v>
      </c>
      <c r="Z848" s="3"/>
      <c r="AB848" s="30">
        <v>818</v>
      </c>
      <c r="AC848" s="30">
        <v>1.6555489373951302</v>
      </c>
      <c r="AD848" s="30">
        <v>0.14445106260486984</v>
      </c>
    </row>
    <row r="849" spans="1:30">
      <c r="A849" s="4">
        <v>43773.291666666664</v>
      </c>
      <c r="B849">
        <v>43773</v>
      </c>
      <c r="C849" s="3">
        <v>0.29166666666666669</v>
      </c>
      <c r="D849" s="3">
        <v>7</v>
      </c>
      <c r="E849" s="3">
        <v>35</v>
      </c>
      <c r="F849" s="3">
        <v>1.1000000000000001</v>
      </c>
      <c r="G849" s="5">
        <v>1.4</v>
      </c>
      <c r="H849" s="3">
        <v>2.5</v>
      </c>
      <c r="I849" s="3">
        <v>1.55139</v>
      </c>
      <c r="J849" s="12">
        <f t="shared" si="39"/>
        <v>1.3291666666666666</v>
      </c>
      <c r="K849" s="4">
        <v>43773.291666666664</v>
      </c>
      <c r="L849" s="3">
        <f t="shared" si="40"/>
        <v>4</v>
      </c>
      <c r="M849" s="3">
        <f t="shared" si="41"/>
        <v>7</v>
      </c>
      <c r="N849" s="3">
        <v>44</v>
      </c>
      <c r="O849" s="3">
        <v>0</v>
      </c>
      <c r="P849" s="3">
        <v>22</v>
      </c>
      <c r="Q849" s="3">
        <v>0</v>
      </c>
      <c r="R849" s="3"/>
      <c r="S849" s="3">
        <f>IF(ISBLANK(Table13[[#This Row],[T1]]),0,IF(Table13[[#This Row],[T1]]&gt;0,1,0))</f>
        <v>1</v>
      </c>
      <c r="T849" s="3">
        <f>IF(ISBLANK(Table13[[#This Row],[T2]]),0,IF(Table13[[#This Row],[T2]]&gt;0,1,0))</f>
        <v>1</v>
      </c>
      <c r="U849" s="3">
        <f>IF(ISBLANK(Table13[[#This Row],[T3]]),0,IF(Table13[[#This Row],[T3]]&gt;0,1,0))</f>
        <v>1</v>
      </c>
      <c r="V849" s="3">
        <f>IF(ISBLANK(Table13[[#This Row],[T4]]),0,IF(Table13[[#This Row],[T4]]&gt;0,1,0))</f>
        <v>1</v>
      </c>
      <c r="W849" s="26">
        <v>44</v>
      </c>
      <c r="X849" s="22">
        <v>21</v>
      </c>
      <c r="Y849" s="3">
        <v>2.5</v>
      </c>
      <c r="Z849" s="3"/>
      <c r="AB849" s="30">
        <v>819</v>
      </c>
      <c r="AC849" s="30">
        <v>1.6342240652566065</v>
      </c>
      <c r="AD849" s="30">
        <v>-0.73422406525660644</v>
      </c>
    </row>
    <row r="850" spans="1:30">
      <c r="A850" s="4">
        <v>43773.333333333336</v>
      </c>
      <c r="B850">
        <v>43773</v>
      </c>
      <c r="C850" s="3">
        <v>0.33333333333333331</v>
      </c>
      <c r="D850" s="3">
        <v>8</v>
      </c>
      <c r="E850" s="3">
        <v>35</v>
      </c>
      <c r="F850" s="3">
        <v>0.2</v>
      </c>
      <c r="G850" s="5">
        <v>0.3</v>
      </c>
      <c r="H850" s="3">
        <v>0.5</v>
      </c>
      <c r="I850" s="3">
        <v>1.55139</v>
      </c>
      <c r="J850" s="12">
        <f t="shared" si="39"/>
        <v>1.3791666666666667</v>
      </c>
      <c r="K850" s="4">
        <v>43773.333333333336</v>
      </c>
      <c r="L850" s="3">
        <f t="shared" si="40"/>
        <v>4</v>
      </c>
      <c r="M850" s="3">
        <f t="shared" si="41"/>
        <v>8</v>
      </c>
      <c r="N850" s="3"/>
      <c r="O850" s="3"/>
      <c r="P850" s="3"/>
      <c r="Q850" s="3"/>
      <c r="R850" s="3"/>
      <c r="S850" s="3">
        <f>IF(ISBLANK(Table13[[#This Row],[T1]]),0,IF(Table13[[#This Row],[T1]]&gt;0,1,0))</f>
        <v>0</v>
      </c>
      <c r="T850" s="3">
        <f>IF(ISBLANK(Table13[[#This Row],[T2]]),0,IF(Table13[[#This Row],[T2]]&gt;0,1,0))</f>
        <v>0</v>
      </c>
      <c r="U850" s="3">
        <f>IF(ISBLANK(Table13[[#This Row],[T3]]),0,IF(Table13[[#This Row],[T3]]&gt;0,1,0))</f>
        <v>0</v>
      </c>
      <c r="V850" s="3">
        <f>IF(ISBLANK(Table13[[#This Row],[T4]]),0,IF(Table13[[#This Row],[T4]]&gt;0,1,0))</f>
        <v>1</v>
      </c>
      <c r="W850" s="25">
        <v>48</v>
      </c>
      <c r="X850" s="23">
        <v>21</v>
      </c>
      <c r="Y850" s="3">
        <v>0.5</v>
      </c>
      <c r="Z850" s="3"/>
      <c r="AB850" s="30">
        <v>820</v>
      </c>
      <c r="AC850" s="30">
        <v>1.666211373464392</v>
      </c>
      <c r="AD850" s="30">
        <v>-0.46621137346439201</v>
      </c>
    </row>
    <row r="851" spans="1:30">
      <c r="A851" s="4">
        <v>43773.375</v>
      </c>
      <c r="B851">
        <v>43773</v>
      </c>
      <c r="C851" s="3">
        <v>0.375</v>
      </c>
      <c r="D851" s="3">
        <v>9</v>
      </c>
      <c r="E851" s="3">
        <v>35</v>
      </c>
      <c r="F851" s="3">
        <v>0.3</v>
      </c>
      <c r="G851" s="5">
        <v>0.4</v>
      </c>
      <c r="H851" s="3">
        <v>0.7</v>
      </c>
      <c r="I851" s="3">
        <v>1.55139</v>
      </c>
      <c r="J851" s="12">
        <f t="shared" si="39"/>
        <v>1.3791666666666667</v>
      </c>
      <c r="K851" s="4">
        <v>43773.375</v>
      </c>
      <c r="L851" s="3">
        <f t="shared" si="40"/>
        <v>4</v>
      </c>
      <c r="M851" s="3">
        <f t="shared" si="41"/>
        <v>9</v>
      </c>
      <c r="N851" s="3"/>
      <c r="O851" s="3"/>
      <c r="P851" s="3"/>
      <c r="Q851" s="3"/>
      <c r="R851" s="3"/>
      <c r="S851" s="3">
        <f>IF(ISBLANK(Table13[[#This Row],[T1]]),0,IF(Table13[[#This Row],[T1]]&gt;0,1,0))</f>
        <v>0</v>
      </c>
      <c r="T851" s="3">
        <f>IF(ISBLANK(Table13[[#This Row],[T2]]),0,IF(Table13[[#This Row],[T2]]&gt;0,1,0))</f>
        <v>0</v>
      </c>
      <c r="U851" s="3">
        <f>IF(ISBLANK(Table13[[#This Row],[T3]]),0,IF(Table13[[#This Row],[T3]]&gt;0,1,0))</f>
        <v>0</v>
      </c>
      <c r="V851" s="3">
        <f>IF(ISBLANK(Table13[[#This Row],[T4]]),0,IF(Table13[[#This Row],[T4]]&gt;0,1,0))</f>
        <v>1</v>
      </c>
      <c r="W851" s="26">
        <v>50</v>
      </c>
      <c r="X851" s="22">
        <v>21</v>
      </c>
      <c r="Y851" s="3">
        <v>0.7</v>
      </c>
      <c r="Z851" s="3"/>
      <c r="AB851" s="30">
        <v>821</v>
      </c>
      <c r="AC851" s="30">
        <v>1.6768738095336537</v>
      </c>
      <c r="AD851" s="30">
        <v>-0.57687380953365364</v>
      </c>
    </row>
    <row r="852" spans="1:30">
      <c r="A852" s="4">
        <v>43773.416666666664</v>
      </c>
      <c r="B852">
        <v>43773</v>
      </c>
      <c r="C852" s="3">
        <v>0.41666666666666669</v>
      </c>
      <c r="D852" s="3">
        <v>10</v>
      </c>
      <c r="E852" s="3">
        <v>35</v>
      </c>
      <c r="F852" s="3">
        <v>0.2</v>
      </c>
      <c r="G852" s="5">
        <v>0.2</v>
      </c>
      <c r="H852" s="3">
        <v>0.4</v>
      </c>
      <c r="I852" s="3">
        <v>1.55139</v>
      </c>
      <c r="J852" s="12">
        <f t="shared" si="39"/>
        <v>1.3666666666666665</v>
      </c>
      <c r="K852" s="4">
        <v>43773.416666666664</v>
      </c>
      <c r="L852" s="3">
        <f t="shared" si="40"/>
        <v>4</v>
      </c>
      <c r="M852" s="3">
        <f t="shared" si="41"/>
        <v>10</v>
      </c>
      <c r="N852" s="3"/>
      <c r="O852" s="3"/>
      <c r="P852" s="3"/>
      <c r="Q852" s="3"/>
      <c r="R852" s="3"/>
      <c r="S852" s="3">
        <f>IF(ISBLANK(Table13[[#This Row],[T1]]),0,IF(Table13[[#This Row],[T1]]&gt;0,1,0))</f>
        <v>0</v>
      </c>
      <c r="T852" s="3">
        <f>IF(ISBLANK(Table13[[#This Row],[T2]]),0,IF(Table13[[#This Row],[T2]]&gt;0,1,0))</f>
        <v>0</v>
      </c>
      <c r="U852" s="3">
        <f>IF(ISBLANK(Table13[[#This Row],[T3]]),0,IF(Table13[[#This Row],[T3]]&gt;0,1,0))</f>
        <v>0</v>
      </c>
      <c r="V852" s="3">
        <f>IF(ISBLANK(Table13[[#This Row],[T4]]),0,IF(Table13[[#This Row],[T4]]&gt;0,1,0))</f>
        <v>1</v>
      </c>
      <c r="W852" s="25">
        <v>56</v>
      </c>
      <c r="X852" s="23">
        <v>21</v>
      </c>
      <c r="Y852" s="3">
        <v>0.4</v>
      </c>
      <c r="Z852" s="3"/>
      <c r="AB852" s="30">
        <v>822</v>
      </c>
      <c r="AC852" s="30">
        <v>1.666211373464392</v>
      </c>
      <c r="AD852" s="30">
        <v>-0.56621137346439188</v>
      </c>
    </row>
    <row r="853" spans="1:30">
      <c r="A853" s="4">
        <v>43773.458333333336</v>
      </c>
      <c r="B853">
        <v>43773</v>
      </c>
      <c r="C853" s="3">
        <v>0.45833333333333331</v>
      </c>
      <c r="D853" s="3">
        <v>11</v>
      </c>
      <c r="E853" s="3">
        <v>35</v>
      </c>
      <c r="F853" s="3">
        <v>0.2</v>
      </c>
      <c r="G853" s="5">
        <v>0.2</v>
      </c>
      <c r="H853" s="3">
        <v>0.4</v>
      </c>
      <c r="I853" s="3">
        <v>1.55139</v>
      </c>
      <c r="J853" s="12">
        <f t="shared" si="39"/>
        <v>1.3666666666666665</v>
      </c>
      <c r="K853" s="4">
        <v>43773.458333333336</v>
      </c>
      <c r="L853" s="3">
        <f t="shared" si="40"/>
        <v>4</v>
      </c>
      <c r="M853" s="3">
        <f t="shared" si="41"/>
        <v>11</v>
      </c>
      <c r="N853" s="3"/>
      <c r="O853" s="3"/>
      <c r="P853" s="3"/>
      <c r="Q853" s="3"/>
      <c r="R853" s="3"/>
      <c r="S853" s="3">
        <f>IF(ISBLANK(Table13[[#This Row],[T1]]),0,IF(Table13[[#This Row],[T1]]&gt;0,1,0))</f>
        <v>0</v>
      </c>
      <c r="T853" s="3">
        <f>IF(ISBLANK(Table13[[#This Row],[T2]]),0,IF(Table13[[#This Row],[T2]]&gt;0,1,0))</f>
        <v>0</v>
      </c>
      <c r="U853" s="3">
        <f>IF(ISBLANK(Table13[[#This Row],[T3]]),0,IF(Table13[[#This Row],[T3]]&gt;0,1,0))</f>
        <v>0</v>
      </c>
      <c r="V853" s="3">
        <f>IF(ISBLANK(Table13[[#This Row],[T4]]),0,IF(Table13[[#This Row],[T4]]&gt;0,1,0))</f>
        <v>0</v>
      </c>
      <c r="W853" s="26">
        <v>59</v>
      </c>
      <c r="X853" s="22">
        <v>17</v>
      </c>
      <c r="Y853" s="3">
        <v>0.4</v>
      </c>
      <c r="Z853" s="3"/>
      <c r="AB853" s="30">
        <v>823</v>
      </c>
      <c r="AC853" s="30">
        <v>1.7056730639623459</v>
      </c>
      <c r="AD853" s="30">
        <v>0.19432693603765405</v>
      </c>
    </row>
    <row r="854" spans="1:30">
      <c r="A854" s="4">
        <v>43773.5</v>
      </c>
      <c r="B854">
        <v>43773</v>
      </c>
      <c r="C854" s="3">
        <v>0.5</v>
      </c>
      <c r="D854" s="3">
        <v>12</v>
      </c>
      <c r="E854" s="3">
        <v>35</v>
      </c>
      <c r="F854" s="3">
        <v>0.2</v>
      </c>
      <c r="G854" s="5">
        <v>0.2</v>
      </c>
      <c r="H854" s="3">
        <v>0.4</v>
      </c>
      <c r="I854" s="3">
        <v>1.55139</v>
      </c>
      <c r="J854" s="12">
        <f t="shared" si="39"/>
        <v>1.3624999999999998</v>
      </c>
      <c r="K854" s="4">
        <v>43773.5</v>
      </c>
      <c r="L854" s="3">
        <f t="shared" si="40"/>
        <v>4</v>
      </c>
      <c r="M854" s="3">
        <f t="shared" si="41"/>
        <v>12</v>
      </c>
      <c r="N854" s="3"/>
      <c r="O854" s="3"/>
      <c r="P854" s="3"/>
      <c r="Q854" s="3"/>
      <c r="R854" s="3"/>
      <c r="S854" s="3">
        <f>IF(ISBLANK(Table13[[#This Row],[T1]]),0,IF(Table13[[#This Row],[T1]]&gt;0,1,0))</f>
        <v>0</v>
      </c>
      <c r="T854" s="3">
        <f>IF(ISBLANK(Table13[[#This Row],[T2]]),0,IF(Table13[[#This Row],[T2]]&gt;0,1,0))</f>
        <v>0</v>
      </c>
      <c r="U854" s="3">
        <f>IF(ISBLANK(Table13[[#This Row],[T3]]),0,IF(Table13[[#This Row],[T3]]&gt;0,1,0))</f>
        <v>0</v>
      </c>
      <c r="V854" s="3">
        <f>IF(ISBLANK(Table13[[#This Row],[T4]]),0,IF(Table13[[#This Row],[T4]]&gt;0,1,0))</f>
        <v>0</v>
      </c>
      <c r="W854" s="25">
        <v>60</v>
      </c>
      <c r="X854" s="23">
        <v>17</v>
      </c>
      <c r="Y854" s="3">
        <v>0.4</v>
      </c>
      <c r="Z854" s="3"/>
      <c r="AB854" s="30">
        <v>824</v>
      </c>
      <c r="AC854" s="30">
        <v>1.6843481918238221</v>
      </c>
      <c r="AD854" s="30">
        <v>-0.28434819182382221</v>
      </c>
    </row>
    <row r="855" spans="1:30">
      <c r="A855" s="4">
        <v>43773.541666666664</v>
      </c>
      <c r="B855">
        <v>43773</v>
      </c>
      <c r="C855" s="3">
        <v>0.54166666666666663</v>
      </c>
      <c r="D855" s="3">
        <v>13</v>
      </c>
      <c r="E855" s="3">
        <v>35</v>
      </c>
      <c r="F855" s="3">
        <v>0.2</v>
      </c>
      <c r="G855" s="5">
        <v>0.2</v>
      </c>
      <c r="H855" s="3">
        <v>0.4</v>
      </c>
      <c r="I855" s="3">
        <v>1.55139</v>
      </c>
      <c r="J855" s="12">
        <f t="shared" si="39"/>
        <v>1.3624999999999998</v>
      </c>
      <c r="K855" s="4">
        <v>43773.541666666664</v>
      </c>
      <c r="L855" s="3">
        <f t="shared" si="40"/>
        <v>4</v>
      </c>
      <c r="M855" s="3">
        <f t="shared" si="41"/>
        <v>13</v>
      </c>
      <c r="N855" s="3"/>
      <c r="O855" s="3"/>
      <c r="P855" s="3"/>
      <c r="Q855" s="3"/>
      <c r="R855" s="3"/>
      <c r="S855" s="3">
        <f>IF(ISBLANK(Table13[[#This Row],[T1]]),0,IF(Table13[[#This Row],[T1]]&gt;0,1,0))</f>
        <v>0</v>
      </c>
      <c r="T855" s="3">
        <f>IF(ISBLANK(Table13[[#This Row],[T2]]),0,IF(Table13[[#This Row],[T2]]&gt;0,1,0))</f>
        <v>0</v>
      </c>
      <c r="U855" s="3">
        <f>IF(ISBLANK(Table13[[#This Row],[T3]]),0,IF(Table13[[#This Row],[T3]]&gt;0,1,0))</f>
        <v>0</v>
      </c>
      <c r="V855" s="3">
        <f>IF(ISBLANK(Table13[[#This Row],[T4]]),0,IF(Table13[[#This Row],[T4]]&gt;0,1,0))</f>
        <v>0</v>
      </c>
      <c r="W855" s="26">
        <v>60</v>
      </c>
      <c r="X855" s="22">
        <v>17</v>
      </c>
      <c r="Y855" s="3">
        <v>0.4</v>
      </c>
      <c r="Z855" s="3"/>
      <c r="AB855" s="30">
        <v>825</v>
      </c>
      <c r="AC855" s="30">
        <v>1.602236757048821</v>
      </c>
      <c r="AD855" s="30">
        <v>0.39776324295117904</v>
      </c>
    </row>
    <row r="856" spans="1:30">
      <c r="A856" s="4">
        <v>43773.583333333336</v>
      </c>
      <c r="B856">
        <v>43773</v>
      </c>
      <c r="C856" s="3">
        <v>0.58333333333333337</v>
      </c>
      <c r="D856" s="3">
        <v>14</v>
      </c>
      <c r="E856" s="3">
        <v>35</v>
      </c>
      <c r="F856" s="3">
        <v>0.2</v>
      </c>
      <c r="G856" s="5">
        <v>0.2</v>
      </c>
      <c r="H856" s="3">
        <v>0.4</v>
      </c>
      <c r="I856" s="3">
        <v>1.55139</v>
      </c>
      <c r="J856" s="12">
        <f t="shared" si="39"/>
        <v>1.3624999999999998</v>
      </c>
      <c r="K856" s="4">
        <v>43773.583333333336</v>
      </c>
      <c r="L856" s="3">
        <f t="shared" si="40"/>
        <v>4</v>
      </c>
      <c r="M856" s="3">
        <f t="shared" si="41"/>
        <v>14</v>
      </c>
      <c r="N856" s="3"/>
      <c r="O856" s="3"/>
      <c r="P856" s="3"/>
      <c r="Q856" s="3"/>
      <c r="R856" s="3"/>
      <c r="S856" s="3">
        <f>IF(ISBLANK(Table13[[#This Row],[T1]]),0,IF(Table13[[#This Row],[T1]]&gt;0,1,0))</f>
        <v>0</v>
      </c>
      <c r="T856" s="3">
        <f>IF(ISBLANK(Table13[[#This Row],[T2]]),0,IF(Table13[[#This Row],[T2]]&gt;0,1,0))</f>
        <v>0</v>
      </c>
      <c r="U856" s="3">
        <f>IF(ISBLANK(Table13[[#This Row],[T3]]),0,IF(Table13[[#This Row],[T3]]&gt;0,1,0))</f>
        <v>0</v>
      </c>
      <c r="V856" s="3">
        <f>IF(ISBLANK(Table13[[#This Row],[T4]]),0,IF(Table13[[#This Row],[T4]]&gt;0,1,0))</f>
        <v>0</v>
      </c>
      <c r="W856" s="25">
        <v>60</v>
      </c>
      <c r="X856" s="23">
        <v>17</v>
      </c>
      <c r="Y856" s="3">
        <v>0.4</v>
      </c>
      <c r="Z856" s="3"/>
      <c r="AB856" s="30">
        <v>826</v>
      </c>
      <c r="AC856" s="30">
        <v>1.3877486175537024</v>
      </c>
      <c r="AD856" s="30">
        <v>-0.68774861755370242</v>
      </c>
    </row>
    <row r="857" spans="1:30">
      <c r="A857" s="4">
        <v>43773.625</v>
      </c>
      <c r="B857">
        <v>43773</v>
      </c>
      <c r="C857" s="3">
        <v>0.625</v>
      </c>
      <c r="D857" s="3">
        <v>15</v>
      </c>
      <c r="E857" s="3">
        <v>35</v>
      </c>
      <c r="F857" s="3">
        <v>0.4</v>
      </c>
      <c r="G857" s="5">
        <v>1.5</v>
      </c>
      <c r="H857" s="3">
        <v>1.9</v>
      </c>
      <c r="I857" s="3">
        <v>1.55139</v>
      </c>
      <c r="J857" s="12">
        <f t="shared" si="39"/>
        <v>1.3916666666666666</v>
      </c>
      <c r="K857" s="4">
        <v>43773.625</v>
      </c>
      <c r="L857" s="3">
        <f t="shared" si="40"/>
        <v>4</v>
      </c>
      <c r="M857" s="3">
        <f t="shared" si="41"/>
        <v>15</v>
      </c>
      <c r="N857" s="3"/>
      <c r="O857" s="3"/>
      <c r="P857" s="3"/>
      <c r="Q857" s="3"/>
      <c r="R857" s="3"/>
      <c r="S857" s="3">
        <f>IF(ISBLANK(Table13[[#This Row],[T1]]),0,IF(Table13[[#This Row],[T1]]&gt;0,1,0))</f>
        <v>0</v>
      </c>
      <c r="T857" s="3">
        <f>IF(ISBLANK(Table13[[#This Row],[T2]]),0,IF(Table13[[#This Row],[T2]]&gt;0,1,0))</f>
        <v>1</v>
      </c>
      <c r="U857" s="3">
        <f>IF(ISBLANK(Table13[[#This Row],[T3]]),0,IF(Table13[[#This Row],[T3]]&gt;0,1,0))</f>
        <v>0</v>
      </c>
      <c r="V857" s="3">
        <f>IF(ISBLANK(Table13[[#This Row],[T4]]),0,IF(Table13[[#This Row],[T4]]&gt;0,1,0))</f>
        <v>0</v>
      </c>
      <c r="W857" s="26">
        <v>60</v>
      </c>
      <c r="X857" s="22">
        <v>11</v>
      </c>
      <c r="Y857" s="3">
        <v>1.9</v>
      </c>
      <c r="Z857" s="3"/>
      <c r="AB857" s="30">
        <v>827</v>
      </c>
      <c r="AC857" s="30">
        <v>1.3664237454151786</v>
      </c>
      <c r="AD857" s="30">
        <v>0.23357625458482145</v>
      </c>
    </row>
    <row r="858" spans="1:30">
      <c r="A858" s="4">
        <v>43773.666666666664</v>
      </c>
      <c r="B858">
        <v>43773</v>
      </c>
      <c r="C858" s="3">
        <v>0.66666666666666663</v>
      </c>
      <c r="D858" s="3">
        <v>16</v>
      </c>
      <c r="E858" s="3">
        <v>35</v>
      </c>
      <c r="F858" s="3">
        <v>0.9</v>
      </c>
      <c r="G858" s="5">
        <v>0.8</v>
      </c>
      <c r="H858" s="3">
        <v>1.7000000000000002</v>
      </c>
      <c r="I858" s="3">
        <v>1.55139</v>
      </c>
      <c r="J858" s="12">
        <f t="shared" si="39"/>
        <v>1.3499999999999996</v>
      </c>
      <c r="K858" s="4">
        <v>43773.666666666664</v>
      </c>
      <c r="L858" s="3">
        <f t="shared" si="40"/>
        <v>4</v>
      </c>
      <c r="M858" s="3">
        <f t="shared" si="41"/>
        <v>16</v>
      </c>
      <c r="N858" s="3"/>
      <c r="O858" s="3"/>
      <c r="P858" s="3"/>
      <c r="Q858" s="3"/>
      <c r="R858" s="3"/>
      <c r="S858" s="3">
        <f>IF(ISBLANK(Table13[[#This Row],[T1]]),0,IF(Table13[[#This Row],[T1]]&gt;0,1,0))</f>
        <v>0</v>
      </c>
      <c r="T858" s="3">
        <f>IF(ISBLANK(Table13[[#This Row],[T2]]),0,IF(Table13[[#This Row],[T2]]&gt;0,1,0))</f>
        <v>1</v>
      </c>
      <c r="U858" s="3">
        <f>IF(ISBLANK(Table13[[#This Row],[T3]]),0,IF(Table13[[#This Row],[T3]]&gt;0,1,0))</f>
        <v>0</v>
      </c>
      <c r="V858" s="3">
        <f>IF(ISBLANK(Table13[[#This Row],[T4]]),0,IF(Table13[[#This Row],[T4]]&gt;0,1,0))</f>
        <v>0</v>
      </c>
      <c r="W858" s="25">
        <v>57</v>
      </c>
      <c r="X858" s="23">
        <v>11</v>
      </c>
      <c r="Y858" s="3">
        <v>1.7000000000000002</v>
      </c>
      <c r="Z858" s="3"/>
      <c r="AB858" s="30">
        <v>828</v>
      </c>
      <c r="AC858" s="30">
        <v>1.3557613093459169</v>
      </c>
      <c r="AD858" s="30">
        <v>4.4238690654083035E-2</v>
      </c>
    </row>
    <row r="859" spans="1:30">
      <c r="A859" s="4">
        <v>43773.708333333336</v>
      </c>
      <c r="B859">
        <v>43773</v>
      </c>
      <c r="C859" s="3">
        <v>0.70833333333333337</v>
      </c>
      <c r="D859" s="3">
        <v>17</v>
      </c>
      <c r="E859" s="3">
        <v>35</v>
      </c>
      <c r="F859" s="3">
        <v>0.3</v>
      </c>
      <c r="G859" s="5">
        <v>0.6</v>
      </c>
      <c r="H859" s="3">
        <v>0.89999999999999991</v>
      </c>
      <c r="I859" s="3">
        <v>1.55139</v>
      </c>
      <c r="J859" s="12">
        <f t="shared" si="39"/>
        <v>1.2916666666666665</v>
      </c>
      <c r="K859" s="4">
        <v>43773.708333333336</v>
      </c>
      <c r="L859" s="3">
        <f t="shared" si="40"/>
        <v>4</v>
      </c>
      <c r="M859" s="3">
        <f t="shared" si="41"/>
        <v>17</v>
      </c>
      <c r="N859" s="3"/>
      <c r="O859" s="3"/>
      <c r="P859" s="3"/>
      <c r="Q859" s="3"/>
      <c r="R859" s="3"/>
      <c r="S859" s="3">
        <f>IF(ISBLANK(Table13[[#This Row],[T1]]),0,IF(Table13[[#This Row],[T1]]&gt;0,1,0))</f>
        <v>0</v>
      </c>
      <c r="T859" s="3">
        <f>IF(ISBLANK(Table13[[#This Row],[T2]]),0,IF(Table13[[#This Row],[T2]]&gt;0,1,0))</f>
        <v>1</v>
      </c>
      <c r="U859" s="3">
        <f>IF(ISBLANK(Table13[[#This Row],[T3]]),0,IF(Table13[[#This Row],[T3]]&gt;0,1,0))</f>
        <v>1</v>
      </c>
      <c r="V859" s="3">
        <f>IF(ISBLANK(Table13[[#This Row],[T4]]),0,IF(Table13[[#This Row],[T4]]&gt;0,1,0))</f>
        <v>0</v>
      </c>
      <c r="W859" s="26">
        <v>56</v>
      </c>
      <c r="X859" s="22">
        <v>11</v>
      </c>
      <c r="Y859" s="3">
        <v>0.89999999999999991</v>
      </c>
      <c r="Z859" s="3"/>
      <c r="AB859" s="30">
        <v>829</v>
      </c>
      <c r="AC859" s="30">
        <v>1.3344364372073931</v>
      </c>
      <c r="AD859" s="30">
        <v>-0.83443643720739313</v>
      </c>
    </row>
    <row r="860" spans="1:30">
      <c r="A860" s="4">
        <v>43773.75</v>
      </c>
      <c r="B860">
        <v>43773</v>
      </c>
      <c r="C860" s="3">
        <v>0.75</v>
      </c>
      <c r="D860" s="3">
        <v>18</v>
      </c>
      <c r="E860" s="3">
        <v>35</v>
      </c>
      <c r="F860" s="3">
        <v>0.6</v>
      </c>
      <c r="G860" s="5">
        <v>0.3</v>
      </c>
      <c r="H860" s="3">
        <v>0.89999999999999991</v>
      </c>
      <c r="I860" s="3">
        <v>1.55139</v>
      </c>
      <c r="J860" s="12">
        <f t="shared" si="39"/>
        <v>1.2874999999999999</v>
      </c>
      <c r="K860" s="4">
        <v>43773.75</v>
      </c>
      <c r="L860" s="3">
        <f t="shared" si="40"/>
        <v>4</v>
      </c>
      <c r="M860" s="3">
        <f t="shared" si="41"/>
        <v>18</v>
      </c>
      <c r="N860" s="3">
        <v>0</v>
      </c>
      <c r="O860" s="3">
        <v>0</v>
      </c>
      <c r="P860" s="3">
        <v>20</v>
      </c>
      <c r="Q860" s="3">
        <v>0</v>
      </c>
      <c r="R860" s="3"/>
      <c r="S860" s="3">
        <f>IF(ISBLANK(Table13[[#This Row],[T1]]),0,IF(Table13[[#This Row],[T1]]&gt;0,1,0))</f>
        <v>1</v>
      </c>
      <c r="T860" s="3">
        <f>IF(ISBLANK(Table13[[#This Row],[T2]]),0,IF(Table13[[#This Row],[T2]]&gt;0,1,0))</f>
        <v>1</v>
      </c>
      <c r="U860" s="3">
        <f>IF(ISBLANK(Table13[[#This Row],[T3]]),0,IF(Table13[[#This Row],[T3]]&gt;0,1,0))</f>
        <v>0</v>
      </c>
      <c r="V860" s="3">
        <f>IF(ISBLANK(Table13[[#This Row],[T4]]),0,IF(Table13[[#This Row],[T4]]&gt;0,1,0))</f>
        <v>0</v>
      </c>
      <c r="W860" s="25">
        <v>54</v>
      </c>
      <c r="X860" s="23">
        <v>11</v>
      </c>
      <c r="Y860" s="3">
        <v>0.89999999999999991</v>
      </c>
      <c r="Z860" s="3"/>
      <c r="AB860" s="30">
        <v>830</v>
      </c>
      <c r="AC860" s="30">
        <v>1.3344364372073931</v>
      </c>
      <c r="AD860" s="30">
        <v>-0.93443643720739311</v>
      </c>
    </row>
    <row r="861" spans="1:30">
      <c r="A861" s="4">
        <v>43773.791666666664</v>
      </c>
      <c r="B861">
        <v>43773</v>
      </c>
      <c r="C861" s="3">
        <v>0.79166666666666663</v>
      </c>
      <c r="D861" s="3">
        <v>19</v>
      </c>
      <c r="E861" s="3">
        <v>35</v>
      </c>
      <c r="F861" s="3">
        <v>0.6</v>
      </c>
      <c r="G861" s="5">
        <v>0.7</v>
      </c>
      <c r="H861" s="3">
        <v>1.2999999999999998</v>
      </c>
      <c r="I861" s="3">
        <v>1.55139</v>
      </c>
      <c r="J861" s="12">
        <f t="shared" si="39"/>
        <v>1.3374999999999997</v>
      </c>
      <c r="K861" s="4">
        <v>43773.791666666664</v>
      </c>
      <c r="L861" s="3">
        <f t="shared" si="40"/>
        <v>4</v>
      </c>
      <c r="M861" s="3">
        <f t="shared" si="41"/>
        <v>19</v>
      </c>
      <c r="N861" s="3">
        <v>0</v>
      </c>
      <c r="O861" s="3">
        <v>27</v>
      </c>
      <c r="P861" s="3">
        <v>58</v>
      </c>
      <c r="Q861" s="3">
        <v>0</v>
      </c>
      <c r="R861" s="3"/>
      <c r="S861" s="3">
        <f>IF(ISBLANK(Table13[[#This Row],[T1]]),0,IF(Table13[[#This Row],[T1]]&gt;0,1,0))</f>
        <v>1</v>
      </c>
      <c r="T861" s="3">
        <f>IF(ISBLANK(Table13[[#This Row],[T2]]),0,IF(Table13[[#This Row],[T2]]&gt;0,1,0))</f>
        <v>1</v>
      </c>
      <c r="U861" s="3">
        <f>IF(ISBLANK(Table13[[#This Row],[T3]]),0,IF(Table13[[#This Row],[T3]]&gt;0,1,0))</f>
        <v>0</v>
      </c>
      <c r="V861" s="3">
        <f>IF(ISBLANK(Table13[[#This Row],[T4]]),0,IF(Table13[[#This Row],[T4]]&gt;0,1,0))</f>
        <v>0</v>
      </c>
      <c r="W861" s="26">
        <v>54</v>
      </c>
      <c r="X861" s="22">
        <v>11</v>
      </c>
      <c r="Y861" s="3">
        <v>1.2999999999999998</v>
      </c>
      <c r="Z861" s="3"/>
      <c r="AB861" s="30">
        <v>831</v>
      </c>
      <c r="AC861" s="30">
        <v>1.3237740011381314</v>
      </c>
      <c r="AD861" s="30">
        <v>-0.92377400113813135</v>
      </c>
    </row>
    <row r="862" spans="1:30">
      <c r="A862" s="4">
        <v>43773.833333333336</v>
      </c>
      <c r="B862">
        <v>43773</v>
      </c>
      <c r="C862" s="3">
        <v>0.83333333333333337</v>
      </c>
      <c r="D862" s="3">
        <v>20</v>
      </c>
      <c r="E862" s="3">
        <v>35</v>
      </c>
      <c r="F862" s="3">
        <v>0.6</v>
      </c>
      <c r="G862" s="5">
        <v>1.7</v>
      </c>
      <c r="H862" s="3">
        <v>2.2999999999999998</v>
      </c>
      <c r="I862" s="3">
        <v>1.55139</v>
      </c>
      <c r="J862" s="12">
        <f t="shared" si="39"/>
        <v>1.3166666666666667</v>
      </c>
      <c r="K862" s="4">
        <v>43773.833333333336</v>
      </c>
      <c r="L862" s="3">
        <f t="shared" si="40"/>
        <v>4</v>
      </c>
      <c r="M862" s="3">
        <f t="shared" si="41"/>
        <v>20</v>
      </c>
      <c r="N862" s="3">
        <v>0</v>
      </c>
      <c r="O862" s="3">
        <v>57</v>
      </c>
      <c r="P862" s="3">
        <v>56</v>
      </c>
      <c r="Q862" s="3">
        <v>0</v>
      </c>
      <c r="R862" s="3"/>
      <c r="S862" s="3">
        <f>IF(ISBLANK(Table13[[#This Row],[T1]]),0,IF(Table13[[#This Row],[T1]]&gt;0,1,0))</f>
        <v>1</v>
      </c>
      <c r="T862" s="3">
        <f>IF(ISBLANK(Table13[[#This Row],[T2]]),0,IF(Table13[[#This Row],[T2]]&gt;0,1,0))</f>
        <v>0</v>
      </c>
      <c r="U862" s="3">
        <f>IF(ISBLANK(Table13[[#This Row],[T3]]),0,IF(Table13[[#This Row],[T3]]&gt;0,1,0))</f>
        <v>0</v>
      </c>
      <c r="V862" s="3">
        <f>IF(ISBLANK(Table13[[#This Row],[T4]]),0,IF(Table13[[#This Row],[T4]]&gt;0,1,0))</f>
        <v>0</v>
      </c>
      <c r="W862" s="25">
        <v>52</v>
      </c>
      <c r="X862" s="23">
        <v>11</v>
      </c>
      <c r="Y862" s="3">
        <v>2.2999999999999998</v>
      </c>
      <c r="Z862" s="3"/>
      <c r="AB862" s="30">
        <v>832</v>
      </c>
      <c r="AC862" s="30">
        <v>1.3344364372073931</v>
      </c>
      <c r="AD862" s="30">
        <v>-0.73443643720739304</v>
      </c>
    </row>
    <row r="863" spans="1:30">
      <c r="A863" s="4">
        <v>43773.875</v>
      </c>
      <c r="B863">
        <v>43773</v>
      </c>
      <c r="C863" s="3">
        <v>0.875</v>
      </c>
      <c r="D863" s="3">
        <v>21</v>
      </c>
      <c r="E863" s="3">
        <v>35</v>
      </c>
      <c r="F863" s="3">
        <v>1</v>
      </c>
      <c r="G863" s="5">
        <v>0.9</v>
      </c>
      <c r="H863" s="3">
        <v>1.9</v>
      </c>
      <c r="I863" s="3">
        <v>1.55139</v>
      </c>
      <c r="J863" s="12">
        <f t="shared" si="39"/>
        <v>1.2499999999999998</v>
      </c>
      <c r="K863" s="4">
        <v>43773.875</v>
      </c>
      <c r="L863" s="3">
        <f t="shared" si="40"/>
        <v>4</v>
      </c>
      <c r="M863" s="3">
        <f t="shared" si="41"/>
        <v>21</v>
      </c>
      <c r="N863" s="3">
        <v>30</v>
      </c>
      <c r="O863" s="3">
        <v>58</v>
      </c>
      <c r="P863" s="3">
        <v>58</v>
      </c>
      <c r="Q863" s="3">
        <v>0</v>
      </c>
      <c r="R863" s="3"/>
      <c r="S863" s="3">
        <f>IF(ISBLANK(Table13[[#This Row],[T1]]),0,IF(Table13[[#This Row],[T1]]&gt;0,1,0))</f>
        <v>1</v>
      </c>
      <c r="T863" s="3">
        <f>IF(ISBLANK(Table13[[#This Row],[T2]]),0,IF(Table13[[#This Row],[T2]]&gt;0,1,0))</f>
        <v>1</v>
      </c>
      <c r="U863" s="3">
        <f>IF(ISBLANK(Table13[[#This Row],[T3]]),0,IF(Table13[[#This Row],[T3]]&gt;0,1,0))</f>
        <v>1</v>
      </c>
      <c r="V863" s="3">
        <f>IF(ISBLANK(Table13[[#This Row],[T4]]),0,IF(Table13[[#This Row],[T4]]&gt;0,1,0))</f>
        <v>1</v>
      </c>
      <c r="W863" s="26">
        <v>51</v>
      </c>
      <c r="X863" s="22">
        <v>11</v>
      </c>
      <c r="Y863" s="3">
        <v>1.9</v>
      </c>
      <c r="Z863" s="3"/>
      <c r="AB863" s="30">
        <v>833</v>
      </c>
      <c r="AC863" s="30">
        <v>1.3557613093459169</v>
      </c>
      <c r="AD863" s="30">
        <v>-0.7557613093459169</v>
      </c>
    </row>
    <row r="864" spans="1:30">
      <c r="A864" s="4">
        <v>43773.916666666664</v>
      </c>
      <c r="B864">
        <v>43773</v>
      </c>
      <c r="C864" s="3">
        <v>0.91666666666666663</v>
      </c>
      <c r="D864" s="3">
        <v>22</v>
      </c>
      <c r="E864" s="3">
        <v>35</v>
      </c>
      <c r="F864" s="3">
        <v>1.7</v>
      </c>
      <c r="G864" s="5">
        <v>0.5</v>
      </c>
      <c r="H864" s="3">
        <v>2.2000000000000002</v>
      </c>
      <c r="I864" s="3">
        <v>1.55139</v>
      </c>
      <c r="J864" s="12">
        <f t="shared" si="39"/>
        <v>1.2041666666666666</v>
      </c>
      <c r="K864" s="4">
        <v>43773.916666666664</v>
      </c>
      <c r="L864" s="3">
        <f t="shared" si="40"/>
        <v>4</v>
      </c>
      <c r="M864" s="3">
        <f t="shared" si="41"/>
        <v>22</v>
      </c>
      <c r="N864" s="3">
        <v>58</v>
      </c>
      <c r="O864" s="3">
        <v>58</v>
      </c>
      <c r="P864" s="3">
        <v>58</v>
      </c>
      <c r="Q864" s="3">
        <v>0</v>
      </c>
      <c r="R864" s="3"/>
      <c r="S864" s="3">
        <f>IF(ISBLANK(Table13[[#This Row],[T1]]),0,IF(Table13[[#This Row],[T1]]&gt;0,1,0))</f>
        <v>1</v>
      </c>
      <c r="T864" s="3">
        <f>IF(ISBLANK(Table13[[#This Row],[T2]]),0,IF(Table13[[#This Row],[T2]]&gt;0,1,0))</f>
        <v>1</v>
      </c>
      <c r="U864" s="3">
        <f>IF(ISBLANK(Table13[[#This Row],[T3]]),0,IF(Table13[[#This Row],[T3]]&gt;0,1,0))</f>
        <v>1</v>
      </c>
      <c r="V864" s="3">
        <f>IF(ISBLANK(Table13[[#This Row],[T4]]),0,IF(Table13[[#This Row],[T4]]&gt;0,1,0))</f>
        <v>0</v>
      </c>
      <c r="W864" s="25">
        <v>51</v>
      </c>
      <c r="X864" s="23">
        <v>11</v>
      </c>
      <c r="Y864" s="3">
        <v>2.2000000000000002</v>
      </c>
      <c r="Z864" s="3"/>
      <c r="AB864" s="30">
        <v>834</v>
      </c>
      <c r="AC864" s="30">
        <v>1.4614639686656432</v>
      </c>
      <c r="AD864" s="30">
        <v>0.53853603133435679</v>
      </c>
    </row>
    <row r="865" spans="1:30">
      <c r="A865" s="4">
        <v>43773.958333333336</v>
      </c>
      <c r="B865">
        <v>43773</v>
      </c>
      <c r="C865" s="3">
        <v>0.95833333333333337</v>
      </c>
      <c r="D865" s="3">
        <v>23</v>
      </c>
      <c r="E865" s="3">
        <v>35</v>
      </c>
      <c r="F865" s="3">
        <v>1.7</v>
      </c>
      <c r="G865" s="5">
        <v>0.2</v>
      </c>
      <c r="H865" s="3">
        <v>1.9</v>
      </c>
      <c r="I865" s="3">
        <v>1.55139</v>
      </c>
      <c r="J865" s="12">
        <f t="shared" si="39"/>
        <v>1.2291666666666667</v>
      </c>
      <c r="K865" s="4">
        <v>43773.958333333336</v>
      </c>
      <c r="L865" s="3">
        <f t="shared" si="40"/>
        <v>4</v>
      </c>
      <c r="M865" s="3">
        <f t="shared" si="41"/>
        <v>23</v>
      </c>
      <c r="N865" s="3">
        <v>57</v>
      </c>
      <c r="O865" s="3">
        <v>57</v>
      </c>
      <c r="P865" s="3">
        <v>57</v>
      </c>
      <c r="Q865" s="3">
        <v>0</v>
      </c>
      <c r="R865" s="3"/>
      <c r="S865" s="3">
        <f>IF(ISBLANK(Table13[[#This Row],[T1]]),0,IF(Table13[[#This Row],[T1]]&gt;0,1,0))</f>
        <v>1</v>
      </c>
      <c r="T865" s="3">
        <f>IF(ISBLANK(Table13[[#This Row],[T2]]),0,IF(Table13[[#This Row],[T2]]&gt;0,1,0))</f>
        <v>1</v>
      </c>
      <c r="U865" s="3">
        <f>IF(ISBLANK(Table13[[#This Row],[T3]]),0,IF(Table13[[#This Row],[T3]]&gt;0,1,0))</f>
        <v>1</v>
      </c>
      <c r="V865" s="3">
        <f>IF(ISBLANK(Table13[[#This Row],[T4]]),0,IF(Table13[[#This Row],[T4]]&gt;0,1,0))</f>
        <v>0</v>
      </c>
      <c r="W865" s="26">
        <v>49</v>
      </c>
      <c r="X865" s="22">
        <v>11</v>
      </c>
      <c r="Y865" s="3">
        <v>1.9</v>
      </c>
      <c r="Z865" s="3"/>
      <c r="AB865" s="30">
        <v>835</v>
      </c>
      <c r="AC865" s="30">
        <v>1.5915743209795592</v>
      </c>
      <c r="AD865" s="30">
        <v>1.5084256790204404</v>
      </c>
    </row>
    <row r="866" spans="1:30">
      <c r="A866" s="4">
        <v>43774</v>
      </c>
      <c r="B866">
        <v>43774</v>
      </c>
      <c r="C866" s="3">
        <v>0</v>
      </c>
      <c r="D866" s="3">
        <v>0</v>
      </c>
      <c r="E866" s="3">
        <v>36</v>
      </c>
      <c r="F866" s="3">
        <v>0.2</v>
      </c>
      <c r="G866" s="5">
        <v>0.4</v>
      </c>
      <c r="H866" s="3">
        <v>0.60000000000000009</v>
      </c>
      <c r="I866" s="3">
        <v>1.55139</v>
      </c>
      <c r="J866" s="12">
        <f t="shared" si="39"/>
        <v>1.2</v>
      </c>
      <c r="K866" s="4">
        <v>43774</v>
      </c>
      <c r="L866" s="3">
        <f t="shared" si="40"/>
        <v>5</v>
      </c>
      <c r="M866" s="3">
        <f t="shared" si="41"/>
        <v>0</v>
      </c>
      <c r="N866" s="3">
        <v>58</v>
      </c>
      <c r="O866" s="3">
        <v>58</v>
      </c>
      <c r="P866" s="3">
        <v>58</v>
      </c>
      <c r="Q866" s="3">
        <v>0</v>
      </c>
      <c r="R866" s="3"/>
      <c r="S866" s="3">
        <f>IF(ISBLANK(Table13[[#This Row],[T1]]),0,IF(Table13[[#This Row],[T1]]&gt;0,1,0))</f>
        <v>1</v>
      </c>
      <c r="T866" s="3">
        <f>IF(ISBLANK(Table13[[#This Row],[T2]]),0,IF(Table13[[#This Row],[T2]]&gt;0,1,0))</f>
        <v>1</v>
      </c>
      <c r="U866" s="3">
        <f>IF(ISBLANK(Table13[[#This Row],[T3]]),0,IF(Table13[[#This Row],[T3]]&gt;0,1,0))</f>
        <v>1</v>
      </c>
      <c r="V866" s="3">
        <f>IF(ISBLANK(Table13[[#This Row],[T4]]),0,IF(Table13[[#This Row],[T4]]&gt;0,1,0))</f>
        <v>0</v>
      </c>
      <c r="W866" s="25">
        <v>48</v>
      </c>
      <c r="X866" s="23">
        <v>17</v>
      </c>
      <c r="Y866" s="3">
        <v>0.60000000000000009</v>
      </c>
      <c r="Z866" s="3"/>
      <c r="AB866" s="30">
        <v>836</v>
      </c>
      <c r="AC866" s="30">
        <v>1.6235616291873447</v>
      </c>
      <c r="AD866" s="30">
        <v>0.57643837081265548</v>
      </c>
    </row>
    <row r="867" spans="1:30">
      <c r="A867" s="4">
        <v>43774.041666666664</v>
      </c>
      <c r="B867">
        <v>43774</v>
      </c>
      <c r="C867" s="3">
        <v>4.1666666666666664E-2</v>
      </c>
      <c r="D867" s="3">
        <v>1</v>
      </c>
      <c r="E867" s="3">
        <v>36</v>
      </c>
      <c r="F867" s="3">
        <v>0.3</v>
      </c>
      <c r="G867" s="5">
        <v>0.5</v>
      </c>
      <c r="H867" s="3">
        <v>0.8</v>
      </c>
      <c r="I867" s="3">
        <v>1.55139</v>
      </c>
      <c r="J867" s="12">
        <f t="shared" si="39"/>
        <v>1.1916666666666667</v>
      </c>
      <c r="K867" s="4">
        <v>43774.041666666664</v>
      </c>
      <c r="L867" s="3">
        <f t="shared" si="40"/>
        <v>5</v>
      </c>
      <c r="M867" s="3">
        <f t="shared" si="41"/>
        <v>1</v>
      </c>
      <c r="N867" s="3">
        <v>58</v>
      </c>
      <c r="O867" s="3">
        <v>58</v>
      </c>
      <c r="P867" s="3">
        <v>58</v>
      </c>
      <c r="Q867" s="3">
        <v>0</v>
      </c>
      <c r="R867" s="3"/>
      <c r="S867" s="3">
        <f>IF(ISBLANK(Table13[[#This Row],[T1]]),0,IF(Table13[[#This Row],[T1]]&gt;0,1,0))</f>
        <v>1</v>
      </c>
      <c r="T867" s="3">
        <f>IF(ISBLANK(Table13[[#This Row],[T2]]),0,IF(Table13[[#This Row],[T2]]&gt;0,1,0))</f>
        <v>1</v>
      </c>
      <c r="U867" s="3">
        <f>IF(ISBLANK(Table13[[#This Row],[T3]]),0,IF(Table13[[#This Row],[T3]]&gt;0,1,0))</f>
        <v>1</v>
      </c>
      <c r="V867" s="3">
        <f>IF(ISBLANK(Table13[[#This Row],[T4]]),0,IF(Table13[[#This Row],[T4]]&gt;0,1,0))</f>
        <v>0</v>
      </c>
      <c r="W867" s="26">
        <v>47</v>
      </c>
      <c r="X867" s="22">
        <v>17</v>
      </c>
      <c r="Y867" s="3">
        <v>0.8</v>
      </c>
      <c r="Z867" s="3"/>
      <c r="AB867" s="30">
        <v>837</v>
      </c>
      <c r="AC867" s="30">
        <v>1.4896903832910093</v>
      </c>
      <c r="AD867" s="30">
        <v>-8.9690383291009423E-2</v>
      </c>
    </row>
    <row r="868" spans="1:30">
      <c r="A868" s="4">
        <v>43774.083333333336</v>
      </c>
      <c r="B868">
        <v>43774</v>
      </c>
      <c r="C868" s="3">
        <v>8.3333333333333329E-2</v>
      </c>
      <c r="D868" s="3">
        <v>2</v>
      </c>
      <c r="E868" s="3">
        <v>36</v>
      </c>
      <c r="F868" s="3">
        <v>0.2</v>
      </c>
      <c r="G868" s="5">
        <v>0.5</v>
      </c>
      <c r="H868" s="3">
        <v>0.7</v>
      </c>
      <c r="I868" s="3">
        <v>1.55139</v>
      </c>
      <c r="J868" s="12">
        <f t="shared" si="39"/>
        <v>1.1875000000000002</v>
      </c>
      <c r="K868" s="4">
        <v>43774.083333333336</v>
      </c>
      <c r="L868" s="3">
        <f t="shared" si="40"/>
        <v>5</v>
      </c>
      <c r="M868" s="3">
        <f t="shared" si="41"/>
        <v>2</v>
      </c>
      <c r="N868" s="3">
        <v>58</v>
      </c>
      <c r="O868" s="3">
        <v>58</v>
      </c>
      <c r="P868" s="3">
        <v>58</v>
      </c>
      <c r="Q868" s="3">
        <v>0</v>
      </c>
      <c r="R868" s="3"/>
      <c r="S868" s="3">
        <f>IF(ISBLANK(Table13[[#This Row],[T1]]),0,IF(Table13[[#This Row],[T1]]&gt;0,1,0))</f>
        <v>1</v>
      </c>
      <c r="T868" s="3">
        <f>IF(ISBLANK(Table13[[#This Row],[T2]]),0,IF(Table13[[#This Row],[T2]]&gt;0,1,0))</f>
        <v>1</v>
      </c>
      <c r="U868" s="3">
        <f>IF(ISBLANK(Table13[[#This Row],[T3]]),0,IF(Table13[[#This Row],[T3]]&gt;0,1,0))</f>
        <v>1</v>
      </c>
      <c r="V868" s="3">
        <f>IF(ISBLANK(Table13[[#This Row],[T4]]),0,IF(Table13[[#This Row],[T4]]&gt;0,1,0))</f>
        <v>0</v>
      </c>
      <c r="W868" s="25">
        <v>45</v>
      </c>
      <c r="X868" s="23">
        <v>17</v>
      </c>
      <c r="Y868" s="3">
        <v>0.7</v>
      </c>
      <c r="Z868" s="3"/>
      <c r="AB868" s="30">
        <v>838</v>
      </c>
      <c r="AC868" s="30">
        <v>1.4896903832910093</v>
      </c>
      <c r="AD868" s="30">
        <v>1.0103096167089907</v>
      </c>
    </row>
    <row r="869" spans="1:30">
      <c r="A869" s="4">
        <v>43774.125</v>
      </c>
      <c r="B869">
        <v>43774</v>
      </c>
      <c r="C869" s="3">
        <v>0.125</v>
      </c>
      <c r="D869" s="3">
        <v>3</v>
      </c>
      <c r="E869" s="3">
        <v>36</v>
      </c>
      <c r="F869" s="3">
        <v>0.5</v>
      </c>
      <c r="G869" s="5">
        <v>0.4</v>
      </c>
      <c r="H869" s="3">
        <v>0.9</v>
      </c>
      <c r="I869" s="3">
        <v>1.55139</v>
      </c>
      <c r="J869" s="12">
        <f t="shared" si="39"/>
        <v>1.1958333333333335</v>
      </c>
      <c r="K869" s="4">
        <v>43774.125</v>
      </c>
      <c r="L869" s="3">
        <f t="shared" si="40"/>
        <v>5</v>
      </c>
      <c r="M869" s="3">
        <f t="shared" si="41"/>
        <v>3</v>
      </c>
      <c r="N869" s="3">
        <v>58</v>
      </c>
      <c r="O869" s="3">
        <v>58</v>
      </c>
      <c r="P869" s="3">
        <v>58</v>
      </c>
      <c r="Q869" s="3">
        <v>0</v>
      </c>
      <c r="R869" s="3"/>
      <c r="S869" s="3">
        <f>IF(ISBLANK(Table13[[#This Row],[T1]]),0,IF(Table13[[#This Row],[T1]]&gt;0,1,0))</f>
        <v>1</v>
      </c>
      <c r="T869" s="3">
        <f>IF(ISBLANK(Table13[[#This Row],[T2]]),0,IF(Table13[[#This Row],[T2]]&gt;0,1,0))</f>
        <v>1</v>
      </c>
      <c r="U869" s="3">
        <f>IF(ISBLANK(Table13[[#This Row],[T3]]),0,IF(Table13[[#This Row],[T3]]&gt;0,1,0))</f>
        <v>1</v>
      </c>
      <c r="V869" s="3">
        <f>IF(ISBLANK(Table13[[#This Row],[T4]]),0,IF(Table13[[#This Row],[T4]]&gt;0,1,0))</f>
        <v>0</v>
      </c>
      <c r="W869" s="26">
        <v>46</v>
      </c>
      <c r="X869" s="22">
        <v>17</v>
      </c>
      <c r="Y869" s="3">
        <v>0.9</v>
      </c>
      <c r="Z869" s="3"/>
      <c r="AB869" s="30">
        <v>839</v>
      </c>
      <c r="AC869" s="30">
        <v>1.5003528193602711</v>
      </c>
      <c r="AD869" s="30">
        <v>-0.60035281936027118</v>
      </c>
    </row>
    <row r="870" spans="1:30">
      <c r="A870" s="4">
        <v>43774.166666666664</v>
      </c>
      <c r="B870">
        <v>43774</v>
      </c>
      <c r="C870" s="3">
        <v>0.16666666666666666</v>
      </c>
      <c r="D870" s="3">
        <v>4</v>
      </c>
      <c r="E870" s="3">
        <v>36</v>
      </c>
      <c r="F870" s="3">
        <v>0.4</v>
      </c>
      <c r="G870" s="5">
        <v>0.3</v>
      </c>
      <c r="H870" s="3">
        <v>0.7</v>
      </c>
      <c r="I870" s="3">
        <v>1.55139</v>
      </c>
      <c r="J870" s="12">
        <f t="shared" si="39"/>
        <v>1.1875</v>
      </c>
      <c r="K870" s="4">
        <v>43774.166666666664</v>
      </c>
      <c r="L870" s="3">
        <f t="shared" si="40"/>
        <v>5</v>
      </c>
      <c r="M870" s="3">
        <f t="shared" si="41"/>
        <v>4</v>
      </c>
      <c r="N870" s="3">
        <v>58</v>
      </c>
      <c r="O870" s="3">
        <v>58</v>
      </c>
      <c r="P870" s="3">
        <v>58</v>
      </c>
      <c r="Q870" s="3">
        <v>0</v>
      </c>
      <c r="R870" s="3"/>
      <c r="S870" s="3">
        <f>IF(ISBLANK(Table13[[#This Row],[T1]]),0,IF(Table13[[#This Row],[T1]]&gt;0,1,0))</f>
        <v>1</v>
      </c>
      <c r="T870" s="3">
        <f>IF(ISBLANK(Table13[[#This Row],[T2]]),0,IF(Table13[[#This Row],[T2]]&gt;0,1,0))</f>
        <v>1</v>
      </c>
      <c r="U870" s="3">
        <f>IF(ISBLANK(Table13[[#This Row],[T3]]),0,IF(Table13[[#This Row],[T3]]&gt;0,1,0))</f>
        <v>1</v>
      </c>
      <c r="V870" s="3">
        <f>IF(ISBLANK(Table13[[#This Row],[T4]]),0,IF(Table13[[#This Row],[T4]]&gt;0,1,0))</f>
        <v>0</v>
      </c>
      <c r="W870" s="25">
        <v>45</v>
      </c>
      <c r="X870" s="23">
        <v>17</v>
      </c>
      <c r="Y870" s="3">
        <v>0.7</v>
      </c>
      <c r="Z870" s="3"/>
      <c r="AB870" s="30">
        <v>840</v>
      </c>
      <c r="AC870" s="30">
        <v>1.5003528193602711</v>
      </c>
      <c r="AD870" s="30">
        <v>-0.50035281936027109</v>
      </c>
    </row>
    <row r="871" spans="1:30">
      <c r="A871" s="4">
        <v>43774.208333333336</v>
      </c>
      <c r="B871">
        <v>43774</v>
      </c>
      <c r="C871" s="3">
        <v>0.20833333333333334</v>
      </c>
      <c r="D871" s="3">
        <v>5</v>
      </c>
      <c r="E871" s="3">
        <v>36</v>
      </c>
      <c r="F871" s="3">
        <v>1.2</v>
      </c>
      <c r="G871" s="5">
        <v>1.3</v>
      </c>
      <c r="H871" s="3">
        <v>2.5</v>
      </c>
      <c r="I871" s="3">
        <v>1.55139</v>
      </c>
      <c r="J871" s="12">
        <f t="shared" si="39"/>
        <v>1.1875</v>
      </c>
      <c r="K871" s="4">
        <v>43774.208333333336</v>
      </c>
      <c r="L871" s="3">
        <f t="shared" si="40"/>
        <v>5</v>
      </c>
      <c r="M871" s="3">
        <f t="shared" si="41"/>
        <v>5</v>
      </c>
      <c r="N871" s="3">
        <v>57</v>
      </c>
      <c r="O871" s="3">
        <v>57</v>
      </c>
      <c r="P871" s="3">
        <v>57</v>
      </c>
      <c r="Q871" s="3">
        <v>0</v>
      </c>
      <c r="R871" s="3"/>
      <c r="S871" s="3">
        <f>IF(ISBLANK(Table13[[#This Row],[T1]]),0,IF(Table13[[#This Row],[T1]]&gt;0,1,0))</f>
        <v>1</v>
      </c>
      <c r="T871" s="3">
        <f>IF(ISBLANK(Table13[[#This Row],[T2]]),0,IF(Table13[[#This Row],[T2]]&gt;0,1,0))</f>
        <v>1</v>
      </c>
      <c r="U871" s="3">
        <f>IF(ISBLANK(Table13[[#This Row],[T3]]),0,IF(Table13[[#This Row],[T3]]&gt;0,1,0))</f>
        <v>1</v>
      </c>
      <c r="V871" s="3">
        <f>IF(ISBLANK(Table13[[#This Row],[T4]]),0,IF(Table13[[#This Row],[T4]]&gt;0,1,0))</f>
        <v>0</v>
      </c>
      <c r="W871" s="26">
        <v>45</v>
      </c>
      <c r="X871" s="22">
        <v>17</v>
      </c>
      <c r="Y871" s="3">
        <v>2.5</v>
      </c>
      <c r="Z871" s="3"/>
      <c r="AB871" s="30">
        <v>841</v>
      </c>
      <c r="AC871" s="30">
        <v>1.5216776914987948</v>
      </c>
      <c r="AD871" s="30">
        <v>-0.42167769149879475</v>
      </c>
    </row>
    <row r="872" spans="1:30">
      <c r="A872" s="4">
        <v>43774.25</v>
      </c>
      <c r="B872">
        <v>43774</v>
      </c>
      <c r="C872" s="3">
        <v>0.25</v>
      </c>
      <c r="D872" s="3">
        <v>6</v>
      </c>
      <c r="E872" s="3">
        <v>36</v>
      </c>
      <c r="F872" s="3">
        <v>2.4</v>
      </c>
      <c r="G872" s="5">
        <v>2.6</v>
      </c>
      <c r="H872" s="3">
        <v>5</v>
      </c>
      <c r="I872" s="3">
        <v>1.55139</v>
      </c>
      <c r="J872" s="12">
        <f t="shared" si="39"/>
        <v>1.1666666666666667</v>
      </c>
      <c r="K872" s="4">
        <v>43774.25</v>
      </c>
      <c r="L872" s="3">
        <f t="shared" si="40"/>
        <v>5</v>
      </c>
      <c r="M872" s="3">
        <f t="shared" si="41"/>
        <v>6</v>
      </c>
      <c r="N872" s="3">
        <v>58</v>
      </c>
      <c r="O872" s="3">
        <v>58</v>
      </c>
      <c r="P872" s="3">
        <v>58</v>
      </c>
      <c r="Q872" s="3">
        <v>0</v>
      </c>
      <c r="R872" s="3"/>
      <c r="S872" s="3">
        <f>IF(ISBLANK(Table13[[#This Row],[T1]]),0,IF(Table13[[#This Row],[T1]]&gt;0,1,0))</f>
        <v>1</v>
      </c>
      <c r="T872" s="3">
        <f>IF(ISBLANK(Table13[[#This Row],[T2]]),0,IF(Table13[[#This Row],[T2]]&gt;0,1,0))</f>
        <v>1</v>
      </c>
      <c r="U872" s="3">
        <f>IF(ISBLANK(Table13[[#This Row],[T3]]),0,IF(Table13[[#This Row],[T3]]&gt;0,1,0))</f>
        <v>1</v>
      </c>
      <c r="V872" s="3">
        <f>IF(ISBLANK(Table13[[#This Row],[T4]]),0,IF(Table13[[#This Row],[T4]]&gt;0,1,0))</f>
        <v>0</v>
      </c>
      <c r="W872" s="25">
        <v>45</v>
      </c>
      <c r="X872" s="23">
        <v>17</v>
      </c>
      <c r="Y872" s="3">
        <v>5</v>
      </c>
      <c r="Z872" s="3"/>
      <c r="AB872" s="30">
        <v>842</v>
      </c>
      <c r="AC872" s="30">
        <v>1.5536649997065803</v>
      </c>
      <c r="AD872" s="30">
        <v>-0.15366499970658043</v>
      </c>
    </row>
    <row r="873" spans="1:30">
      <c r="A873" s="4">
        <v>43774.291666666664</v>
      </c>
      <c r="B873">
        <v>43774</v>
      </c>
      <c r="C873" s="3">
        <v>0.29166666666666669</v>
      </c>
      <c r="D873" s="3">
        <v>7</v>
      </c>
      <c r="E873" s="3">
        <v>36</v>
      </c>
      <c r="F873" s="3">
        <v>1.5</v>
      </c>
      <c r="G873" s="5">
        <v>2.2000000000000002</v>
      </c>
      <c r="H873" s="3">
        <v>3.7</v>
      </c>
      <c r="I873" s="3">
        <v>1.55139</v>
      </c>
      <c r="J873" s="12">
        <f t="shared" si="39"/>
        <v>1.0541666666666665</v>
      </c>
      <c r="K873" s="4">
        <v>43774.291666666664</v>
      </c>
      <c r="L873" s="3">
        <f t="shared" si="40"/>
        <v>5</v>
      </c>
      <c r="M873" s="3">
        <f t="shared" si="41"/>
        <v>7</v>
      </c>
      <c r="N873" s="3">
        <v>49</v>
      </c>
      <c r="O873" s="3">
        <v>22</v>
      </c>
      <c r="P873" s="3">
        <v>30</v>
      </c>
      <c r="Q873" s="3">
        <v>0</v>
      </c>
      <c r="R873" s="3"/>
      <c r="S873" s="3">
        <f>IF(ISBLANK(Table13[[#This Row],[T1]]),0,IF(Table13[[#This Row],[T1]]&gt;0,1,0))</f>
        <v>1</v>
      </c>
      <c r="T873" s="3">
        <f>IF(ISBLANK(Table13[[#This Row],[T2]]),0,IF(Table13[[#This Row],[T2]]&gt;0,1,0))</f>
        <v>1</v>
      </c>
      <c r="U873" s="3">
        <f>IF(ISBLANK(Table13[[#This Row],[T3]]),0,IF(Table13[[#This Row],[T3]]&gt;0,1,0))</f>
        <v>1</v>
      </c>
      <c r="V873" s="3">
        <f>IF(ISBLANK(Table13[[#This Row],[T4]]),0,IF(Table13[[#This Row],[T4]]&gt;0,1,0))</f>
        <v>0</v>
      </c>
      <c r="W873" s="26">
        <v>48</v>
      </c>
      <c r="X873" s="22">
        <v>17</v>
      </c>
      <c r="Y873" s="3">
        <v>3.7</v>
      </c>
      <c r="Z873" s="3"/>
      <c r="AB873" s="30">
        <v>843</v>
      </c>
      <c r="AC873" s="30">
        <v>1.5824642541352723</v>
      </c>
      <c r="AD873" s="30">
        <v>-0.28246425413527221</v>
      </c>
    </row>
    <row r="874" spans="1:30">
      <c r="A874" s="4">
        <v>43774.333333333336</v>
      </c>
      <c r="B874">
        <v>43774</v>
      </c>
      <c r="C874" s="3">
        <v>0.33333333333333331</v>
      </c>
      <c r="D874" s="3">
        <v>8</v>
      </c>
      <c r="E874" s="3">
        <v>36</v>
      </c>
      <c r="F874" s="3">
        <v>0.3</v>
      </c>
      <c r="G874" s="5">
        <v>0.2</v>
      </c>
      <c r="H874" s="3">
        <v>0.5</v>
      </c>
      <c r="I874" s="3">
        <v>1.55139</v>
      </c>
      <c r="J874" s="12">
        <f t="shared" si="39"/>
        <v>1.05</v>
      </c>
      <c r="K874" s="4">
        <v>43774.333333043978</v>
      </c>
      <c r="L874" s="3">
        <f t="shared" si="40"/>
        <v>5</v>
      </c>
      <c r="M874" s="3">
        <f t="shared" si="41"/>
        <v>8</v>
      </c>
      <c r="N874" s="3"/>
      <c r="O874" s="3"/>
      <c r="P874" s="3"/>
      <c r="Q874" s="3"/>
      <c r="R874" s="3"/>
      <c r="S874" s="3">
        <f>IF(ISBLANK(Table13[[#This Row],[T1]]),0,IF(Table13[[#This Row],[T1]]&gt;0,1,0))</f>
        <v>0</v>
      </c>
      <c r="T874" s="3">
        <f>IF(ISBLANK(Table13[[#This Row],[T2]]),0,IF(Table13[[#This Row],[T2]]&gt;0,1,0))</f>
        <v>0</v>
      </c>
      <c r="U874" s="3">
        <f>IF(ISBLANK(Table13[[#This Row],[T3]]),0,IF(Table13[[#This Row],[T3]]&gt;0,1,0))</f>
        <v>1</v>
      </c>
      <c r="V874" s="3">
        <f>IF(ISBLANK(Table13[[#This Row],[T4]]),0,IF(Table13[[#This Row],[T4]]&gt;0,1,0))</f>
        <v>0</v>
      </c>
      <c r="W874" s="25">
        <v>51</v>
      </c>
      <c r="X874" s="23">
        <v>17</v>
      </c>
      <c r="Y874" s="3">
        <v>0.5</v>
      </c>
      <c r="Z874" s="3"/>
      <c r="AB874" s="30">
        <v>844</v>
      </c>
      <c r="AC874" s="30">
        <v>1.603789126273796</v>
      </c>
      <c r="AD874" s="30">
        <v>-0.30378912627379595</v>
      </c>
    </row>
    <row r="875" spans="1:30">
      <c r="A875" s="4">
        <v>43774.375</v>
      </c>
      <c r="B875">
        <v>43774</v>
      </c>
      <c r="C875" s="3">
        <v>0.375</v>
      </c>
      <c r="D875" s="3">
        <v>9</v>
      </c>
      <c r="E875" s="3">
        <v>36</v>
      </c>
      <c r="F875" s="3">
        <v>0.2</v>
      </c>
      <c r="G875" s="5">
        <v>0.2</v>
      </c>
      <c r="H875" s="3">
        <v>0.4</v>
      </c>
      <c r="I875" s="3">
        <v>1.55139</v>
      </c>
      <c r="J875" s="12">
        <f t="shared" si="39"/>
        <v>1.1291666666666667</v>
      </c>
      <c r="K875" s="4">
        <v>43774.374999652777</v>
      </c>
      <c r="L875" s="3">
        <f t="shared" si="40"/>
        <v>5</v>
      </c>
      <c r="M875" s="3">
        <f t="shared" si="41"/>
        <v>9</v>
      </c>
      <c r="N875" s="3"/>
      <c r="O875" s="3"/>
      <c r="P875" s="3"/>
      <c r="Q875" s="3"/>
      <c r="R875" s="3"/>
      <c r="S875" s="3">
        <f>IF(ISBLANK(Table13[[#This Row],[T1]]),0,IF(Table13[[#This Row],[T1]]&gt;0,1,0))</f>
        <v>0</v>
      </c>
      <c r="T875" s="3">
        <f>IF(ISBLANK(Table13[[#This Row],[T2]]),0,IF(Table13[[#This Row],[T2]]&gt;0,1,0))</f>
        <v>0</v>
      </c>
      <c r="U875" s="3">
        <f>IF(ISBLANK(Table13[[#This Row],[T3]]),0,IF(Table13[[#This Row],[T3]]&gt;0,1,0))</f>
        <v>0</v>
      </c>
      <c r="V875" s="3">
        <f>IF(ISBLANK(Table13[[#This Row],[T4]]),0,IF(Table13[[#This Row],[T4]]&gt;0,1,0))</f>
        <v>0</v>
      </c>
      <c r="W875" s="26">
        <v>53</v>
      </c>
      <c r="X875" s="22">
        <v>11</v>
      </c>
      <c r="Y875" s="3">
        <v>0.4</v>
      </c>
      <c r="Z875" s="3"/>
      <c r="AB875" s="30">
        <v>845</v>
      </c>
      <c r="AC875" s="30">
        <v>1.603789126273796</v>
      </c>
      <c r="AD875" s="30">
        <v>-3.7891262737959064E-3</v>
      </c>
    </row>
    <row r="876" spans="1:30">
      <c r="A876" s="4">
        <v>43774.416666666664</v>
      </c>
      <c r="B876">
        <v>43774</v>
      </c>
      <c r="C876" s="3">
        <v>0.41666666666666669</v>
      </c>
      <c r="D876" s="3">
        <v>10</v>
      </c>
      <c r="E876" s="3">
        <v>36</v>
      </c>
      <c r="F876" s="3">
        <v>0.2</v>
      </c>
      <c r="G876" s="5">
        <v>0.2</v>
      </c>
      <c r="H876" s="3">
        <v>0.4</v>
      </c>
      <c r="I876" s="3">
        <v>1.55139</v>
      </c>
      <c r="J876" s="12">
        <f t="shared" si="39"/>
        <v>1.1291666666666667</v>
      </c>
      <c r="K876" s="4">
        <v>43774.416666261575</v>
      </c>
      <c r="L876" s="3">
        <f t="shared" si="40"/>
        <v>5</v>
      </c>
      <c r="M876" s="3">
        <f t="shared" si="41"/>
        <v>10</v>
      </c>
      <c r="N876" s="3"/>
      <c r="O876" s="3"/>
      <c r="P876" s="3"/>
      <c r="Q876" s="3"/>
      <c r="R876" s="3"/>
      <c r="S876" s="3">
        <f>IF(ISBLANK(Table13[[#This Row],[T1]]),0,IF(Table13[[#This Row],[T1]]&gt;0,1,0))</f>
        <v>0</v>
      </c>
      <c r="T876" s="3">
        <f>IF(ISBLANK(Table13[[#This Row],[T2]]),0,IF(Table13[[#This Row],[T2]]&gt;0,1,0))</f>
        <v>0</v>
      </c>
      <c r="U876" s="3">
        <f>IF(ISBLANK(Table13[[#This Row],[T3]]),0,IF(Table13[[#This Row],[T3]]&gt;0,1,0))</f>
        <v>0</v>
      </c>
      <c r="V876" s="3">
        <f>IF(ISBLANK(Table13[[#This Row],[T4]]),0,IF(Table13[[#This Row],[T4]]&gt;0,1,0))</f>
        <v>0</v>
      </c>
      <c r="W876" s="25">
        <v>55</v>
      </c>
      <c r="X876" s="23">
        <v>11</v>
      </c>
      <c r="Y876" s="3">
        <v>0.4</v>
      </c>
      <c r="Z876" s="3"/>
      <c r="AB876" s="30">
        <v>846</v>
      </c>
      <c r="AC876" s="30">
        <v>1.5430025636373184</v>
      </c>
      <c r="AD876" s="30">
        <v>0.95699743636268164</v>
      </c>
    </row>
    <row r="877" spans="1:30">
      <c r="A877" s="4">
        <v>43774.458333333336</v>
      </c>
      <c r="B877">
        <v>43774</v>
      </c>
      <c r="C877" s="3">
        <v>0.45833333333333331</v>
      </c>
      <c r="D877" s="3">
        <v>11</v>
      </c>
      <c r="E877" s="3">
        <v>36</v>
      </c>
      <c r="F877" s="3">
        <v>0.2</v>
      </c>
      <c r="G877" s="5">
        <v>0.1</v>
      </c>
      <c r="H877" s="3">
        <v>0.30000000000000004</v>
      </c>
      <c r="I877" s="3">
        <v>1.55139</v>
      </c>
      <c r="J877" s="12">
        <f t="shared" si="39"/>
        <v>1.125</v>
      </c>
      <c r="K877" s="4">
        <v>43774.458332870374</v>
      </c>
      <c r="L877" s="3">
        <f t="shared" si="40"/>
        <v>5</v>
      </c>
      <c r="M877" s="3">
        <f t="shared" si="41"/>
        <v>11</v>
      </c>
      <c r="N877" s="3"/>
      <c r="O877" s="3"/>
      <c r="P877" s="3"/>
      <c r="Q877" s="3"/>
      <c r="R877" s="3"/>
      <c r="S877" s="3">
        <f>IF(ISBLANK(Table13[[#This Row],[T1]]),0,IF(Table13[[#This Row],[T1]]&gt;0,1,0))</f>
        <v>0</v>
      </c>
      <c r="T877" s="3">
        <f>IF(ISBLANK(Table13[[#This Row],[T2]]),0,IF(Table13[[#This Row],[T2]]&gt;0,1,0))</f>
        <v>0</v>
      </c>
      <c r="U877" s="3">
        <f>IF(ISBLANK(Table13[[#This Row],[T3]]),0,IF(Table13[[#This Row],[T3]]&gt;0,1,0))</f>
        <v>0</v>
      </c>
      <c r="V877" s="3">
        <f>IF(ISBLANK(Table13[[#This Row],[T4]]),0,IF(Table13[[#This Row],[T4]]&gt;0,1,0))</f>
        <v>0</v>
      </c>
      <c r="W877" s="26">
        <v>58</v>
      </c>
      <c r="X877" s="22">
        <v>11</v>
      </c>
      <c r="Y877" s="3">
        <v>0.30000000000000004</v>
      </c>
      <c r="Z877" s="3"/>
      <c r="AB877" s="30">
        <v>847</v>
      </c>
      <c r="AC877" s="30">
        <v>1.5430025636373184</v>
      </c>
      <c r="AD877" s="30">
        <v>2.7569974363626812</v>
      </c>
    </row>
    <row r="878" spans="1:30">
      <c r="A878" s="4">
        <v>43774.5</v>
      </c>
      <c r="B878">
        <v>43774</v>
      </c>
      <c r="C878" s="3">
        <v>0.5</v>
      </c>
      <c r="D878" s="3">
        <v>12</v>
      </c>
      <c r="E878" s="3">
        <v>36</v>
      </c>
      <c r="F878" s="3">
        <v>0.2</v>
      </c>
      <c r="G878" s="5">
        <v>0.2</v>
      </c>
      <c r="H878" s="3">
        <v>0.4</v>
      </c>
      <c r="I878" s="3">
        <v>1.55139</v>
      </c>
      <c r="J878" s="12">
        <f t="shared" si="39"/>
        <v>1.125</v>
      </c>
      <c r="K878" s="4">
        <v>43774.499999479165</v>
      </c>
      <c r="L878" s="3">
        <f t="shared" si="40"/>
        <v>5</v>
      </c>
      <c r="M878" s="3">
        <f t="shared" si="41"/>
        <v>12</v>
      </c>
      <c r="N878" s="3"/>
      <c r="O878" s="3"/>
      <c r="P878" s="3"/>
      <c r="Q878" s="3"/>
      <c r="R878" s="3"/>
      <c r="S878" s="3">
        <f>IF(ISBLANK(Table13[[#This Row],[T1]]),0,IF(Table13[[#This Row],[T1]]&gt;0,1,0))</f>
        <v>0</v>
      </c>
      <c r="T878" s="3">
        <f>IF(ISBLANK(Table13[[#This Row],[T2]]),0,IF(Table13[[#This Row],[T2]]&gt;0,1,0))</f>
        <v>0</v>
      </c>
      <c r="U878" s="3">
        <f>IF(ISBLANK(Table13[[#This Row],[T3]]),0,IF(Table13[[#This Row],[T3]]&gt;0,1,0))</f>
        <v>0</v>
      </c>
      <c r="V878" s="3">
        <f>IF(ISBLANK(Table13[[#This Row],[T4]]),0,IF(Table13[[#This Row],[T4]]&gt;0,1,0))</f>
        <v>0</v>
      </c>
      <c r="W878" s="25">
        <v>61</v>
      </c>
      <c r="X878" s="23">
        <v>11</v>
      </c>
      <c r="Y878" s="3">
        <v>0.4</v>
      </c>
      <c r="Z878" s="3"/>
      <c r="AB878" s="30">
        <v>848</v>
      </c>
      <c r="AC878" s="30">
        <v>1.5655032019739927</v>
      </c>
      <c r="AD878" s="30">
        <v>0.93449679802600727</v>
      </c>
    </row>
    <row r="879" spans="1:30">
      <c r="A879" s="4">
        <v>43774.541666666664</v>
      </c>
      <c r="B879">
        <v>43774</v>
      </c>
      <c r="C879" s="3">
        <v>0.54166666666666663</v>
      </c>
      <c r="D879" s="3">
        <v>13</v>
      </c>
      <c r="E879" s="3">
        <v>36</v>
      </c>
      <c r="F879" s="3">
        <v>0.1</v>
      </c>
      <c r="G879" s="5">
        <v>0.3</v>
      </c>
      <c r="H879" s="3">
        <v>0.4</v>
      </c>
      <c r="I879" s="3">
        <v>1.55139</v>
      </c>
      <c r="J879" s="12">
        <f t="shared" si="39"/>
        <v>1.1249999999999998</v>
      </c>
      <c r="K879" s="4">
        <v>43774.541666087964</v>
      </c>
      <c r="L879" s="3">
        <f t="shared" si="40"/>
        <v>5</v>
      </c>
      <c r="M879" s="3">
        <f t="shared" si="41"/>
        <v>13</v>
      </c>
      <c r="N879" s="3"/>
      <c r="O879" s="3"/>
      <c r="P879" s="3"/>
      <c r="Q879" s="3"/>
      <c r="R879" s="3"/>
      <c r="S879" s="3">
        <f>IF(ISBLANK(Table13[[#This Row],[T1]]),0,IF(Table13[[#This Row],[T1]]&gt;0,1,0))</f>
        <v>0</v>
      </c>
      <c r="T879" s="3">
        <f>IF(ISBLANK(Table13[[#This Row],[T2]]),0,IF(Table13[[#This Row],[T2]]&gt;0,1,0))</f>
        <v>0</v>
      </c>
      <c r="U879" s="3">
        <f>IF(ISBLANK(Table13[[#This Row],[T3]]),0,IF(Table13[[#This Row],[T3]]&gt;0,1,0))</f>
        <v>0</v>
      </c>
      <c r="V879" s="3">
        <f>IF(ISBLANK(Table13[[#This Row],[T4]]),0,IF(Table13[[#This Row],[T4]]&gt;0,1,0))</f>
        <v>0</v>
      </c>
      <c r="W879" s="26">
        <v>63</v>
      </c>
      <c r="X879" s="22">
        <v>11</v>
      </c>
      <c r="Y879" s="3">
        <v>0.4</v>
      </c>
      <c r="Z879" s="3"/>
      <c r="AB879" s="30">
        <v>849</v>
      </c>
      <c r="AC879" s="30">
        <v>1.4848863083752095</v>
      </c>
      <c r="AD879" s="30">
        <v>-0.98488630837520952</v>
      </c>
    </row>
    <row r="880" spans="1:30">
      <c r="A880" s="4">
        <v>43774.583333333336</v>
      </c>
      <c r="B880">
        <v>43774</v>
      </c>
      <c r="C880" s="3">
        <v>0.58333333333333337</v>
      </c>
      <c r="D880" s="3">
        <v>14</v>
      </c>
      <c r="E880" s="3">
        <v>36</v>
      </c>
      <c r="F880" s="3">
        <v>1</v>
      </c>
      <c r="G880" s="5">
        <v>0.1</v>
      </c>
      <c r="H880" s="3">
        <v>1.1000000000000001</v>
      </c>
      <c r="I880" s="3">
        <v>1.55139</v>
      </c>
      <c r="J880" s="12">
        <f t="shared" si="39"/>
        <v>1.1208333333333333</v>
      </c>
      <c r="K880" s="4">
        <v>43774.583332696762</v>
      </c>
      <c r="L880" s="3">
        <f t="shared" si="40"/>
        <v>5</v>
      </c>
      <c r="M880" s="3">
        <f t="shared" si="41"/>
        <v>14</v>
      </c>
      <c r="N880" s="3"/>
      <c r="O880" s="3"/>
      <c r="P880" s="3"/>
      <c r="Q880" s="3"/>
      <c r="R880" s="3"/>
      <c r="S880" s="3">
        <f>IF(ISBLANK(Table13[[#This Row],[T1]]),0,IF(Table13[[#This Row],[T1]]&gt;0,1,0))</f>
        <v>0</v>
      </c>
      <c r="T880" s="3">
        <f>IF(ISBLANK(Table13[[#This Row],[T2]]),0,IF(Table13[[#This Row],[T2]]&gt;0,1,0))</f>
        <v>1</v>
      </c>
      <c r="U880" s="3">
        <f>IF(ISBLANK(Table13[[#This Row],[T3]]),0,IF(Table13[[#This Row],[T3]]&gt;0,1,0))</f>
        <v>0</v>
      </c>
      <c r="V880" s="3">
        <f>IF(ISBLANK(Table13[[#This Row],[T4]]),0,IF(Table13[[#This Row],[T4]]&gt;0,1,0))</f>
        <v>0</v>
      </c>
      <c r="W880" s="25">
        <v>62</v>
      </c>
      <c r="X880" s="23">
        <v>11</v>
      </c>
      <c r="Y880" s="3">
        <v>1.1000000000000001</v>
      </c>
      <c r="Z880" s="3"/>
      <c r="AB880" s="30">
        <v>850</v>
      </c>
      <c r="AC880" s="30">
        <v>1.4635614362366858</v>
      </c>
      <c r="AD880" s="30">
        <v>-0.76356143623668582</v>
      </c>
    </row>
    <row r="881" spans="1:30">
      <c r="A881" s="4">
        <v>43774.625</v>
      </c>
      <c r="B881">
        <v>43774</v>
      </c>
      <c r="C881" s="3">
        <v>0.625</v>
      </c>
      <c r="D881" s="3">
        <v>15</v>
      </c>
      <c r="E881" s="3">
        <v>36</v>
      </c>
      <c r="F881" s="3">
        <v>0.2</v>
      </c>
      <c r="G881" s="5">
        <v>0.7</v>
      </c>
      <c r="H881" s="3">
        <v>0.89999999999999991</v>
      </c>
      <c r="I881" s="3">
        <v>1.55139</v>
      </c>
      <c r="J881" s="12">
        <f t="shared" si="39"/>
        <v>1.0874999999999999</v>
      </c>
      <c r="K881" s="4">
        <v>43774.624999305554</v>
      </c>
      <c r="L881" s="3">
        <f t="shared" si="40"/>
        <v>5</v>
      </c>
      <c r="M881" s="3">
        <f t="shared" si="41"/>
        <v>15</v>
      </c>
      <c r="N881" s="3"/>
      <c r="O881" s="3"/>
      <c r="P881" s="3"/>
      <c r="Q881" s="3"/>
      <c r="R881" s="3"/>
      <c r="S881" s="3">
        <f>IF(ISBLANK(Table13[[#This Row],[T1]]),0,IF(Table13[[#This Row],[T1]]&gt;0,1,0))</f>
        <v>0</v>
      </c>
      <c r="T881" s="3">
        <f>IF(ISBLANK(Table13[[#This Row],[T2]]),0,IF(Table13[[#This Row],[T2]]&gt;0,1,0))</f>
        <v>1</v>
      </c>
      <c r="U881" s="3">
        <f>IF(ISBLANK(Table13[[#This Row],[T3]]),0,IF(Table13[[#This Row],[T3]]&gt;0,1,0))</f>
        <v>0</v>
      </c>
      <c r="V881" s="3">
        <f>IF(ISBLANK(Table13[[#This Row],[T4]]),0,IF(Table13[[#This Row],[T4]]&gt;0,1,0))</f>
        <v>0</v>
      </c>
      <c r="W881" s="26">
        <v>63</v>
      </c>
      <c r="X881" s="22">
        <v>11</v>
      </c>
      <c r="Y881" s="3">
        <v>0.89999999999999991</v>
      </c>
      <c r="Z881" s="3"/>
      <c r="AB881" s="30">
        <v>851</v>
      </c>
      <c r="AC881" s="30">
        <v>1.3995868198211148</v>
      </c>
      <c r="AD881" s="30">
        <v>-0.99958681982111475</v>
      </c>
    </row>
    <row r="882" spans="1:30">
      <c r="A882" s="4">
        <v>43774.666666666664</v>
      </c>
      <c r="B882">
        <v>43774</v>
      </c>
      <c r="C882" s="3">
        <v>0.66666666666666663</v>
      </c>
      <c r="D882" s="3">
        <v>16</v>
      </c>
      <c r="E882" s="3">
        <v>36</v>
      </c>
      <c r="F882" s="3">
        <v>0.1</v>
      </c>
      <c r="G882" s="5">
        <v>0.2</v>
      </c>
      <c r="H882" s="3">
        <v>0.30000000000000004</v>
      </c>
      <c r="I882" s="3">
        <v>1.55139</v>
      </c>
      <c r="J882" s="12">
        <f t="shared" si="39"/>
        <v>1.0999999999999999</v>
      </c>
      <c r="K882" s="4">
        <v>43774.666665914352</v>
      </c>
      <c r="L882" s="3">
        <f t="shared" si="40"/>
        <v>5</v>
      </c>
      <c r="M882" s="3">
        <f t="shared" si="41"/>
        <v>16</v>
      </c>
      <c r="N882" s="3"/>
      <c r="O882" s="3"/>
      <c r="P882" s="3"/>
      <c r="Q882" s="3"/>
      <c r="R882" s="3"/>
      <c r="S882" s="3">
        <f>IF(ISBLANK(Table13[[#This Row],[T1]]),0,IF(Table13[[#This Row],[T1]]&gt;0,1,0))</f>
        <v>1</v>
      </c>
      <c r="T882" s="3">
        <f>IF(ISBLANK(Table13[[#This Row],[T2]]),0,IF(Table13[[#This Row],[T2]]&gt;0,1,0))</f>
        <v>1</v>
      </c>
      <c r="U882" s="3">
        <f>IF(ISBLANK(Table13[[#This Row],[T3]]),0,IF(Table13[[#This Row],[T3]]&gt;0,1,0))</f>
        <v>0</v>
      </c>
      <c r="V882" s="3">
        <f>IF(ISBLANK(Table13[[#This Row],[T4]]),0,IF(Table13[[#This Row],[T4]]&gt;0,1,0))</f>
        <v>0</v>
      </c>
      <c r="W882" s="25">
        <v>60</v>
      </c>
      <c r="X882" s="23">
        <v>11</v>
      </c>
      <c r="Y882" s="3">
        <v>0.30000000000000004</v>
      </c>
      <c r="Z882" s="3"/>
      <c r="AB882" s="30">
        <v>852</v>
      </c>
      <c r="AC882" s="30">
        <v>1.3525732555668231</v>
      </c>
      <c r="AD882" s="30">
        <v>-0.95257325556682304</v>
      </c>
    </row>
    <row r="883" spans="1:30">
      <c r="A883" s="4">
        <v>43774.708333333336</v>
      </c>
      <c r="B883">
        <v>43774</v>
      </c>
      <c r="C883" s="3">
        <v>0.70833333333333337</v>
      </c>
      <c r="D883" s="3">
        <v>17</v>
      </c>
      <c r="E883" s="3">
        <v>36</v>
      </c>
      <c r="F883" s="3">
        <v>0.5</v>
      </c>
      <c r="G883" s="5">
        <v>0.3</v>
      </c>
      <c r="H883" s="3">
        <v>0.8</v>
      </c>
      <c r="I883" s="3">
        <v>1.55139</v>
      </c>
      <c r="J883" s="12">
        <f t="shared" si="39"/>
        <v>1.1499999999999999</v>
      </c>
      <c r="K883" s="4">
        <v>43774.708333333336</v>
      </c>
      <c r="L883" s="3">
        <f t="shared" si="40"/>
        <v>5</v>
      </c>
      <c r="M883" s="3">
        <f t="shared" si="41"/>
        <v>17</v>
      </c>
      <c r="N883" s="3">
        <v>0</v>
      </c>
      <c r="O883" s="3">
        <v>0</v>
      </c>
      <c r="P883" s="3">
        <v>1</v>
      </c>
      <c r="Q883" s="3">
        <v>0</v>
      </c>
      <c r="R883" s="3"/>
      <c r="S883" s="3">
        <f>IF(ISBLANK(Table13[[#This Row],[T1]]),0,IF(Table13[[#This Row],[T1]]&gt;0,1,0))</f>
        <v>1</v>
      </c>
      <c r="T883" s="3">
        <f>IF(ISBLANK(Table13[[#This Row],[T2]]),0,IF(Table13[[#This Row],[T2]]&gt;0,1,0))</f>
        <v>1</v>
      </c>
      <c r="U883" s="3">
        <f>IF(ISBLANK(Table13[[#This Row],[T3]]),0,IF(Table13[[#This Row],[T3]]&gt;0,1,0))</f>
        <v>1</v>
      </c>
      <c r="V883" s="3">
        <f>IF(ISBLANK(Table13[[#This Row],[T4]]),0,IF(Table13[[#This Row],[T4]]&gt;0,1,0))</f>
        <v>0</v>
      </c>
      <c r="W883" s="26">
        <v>58</v>
      </c>
      <c r="X883" s="22">
        <v>11</v>
      </c>
      <c r="Y883" s="3">
        <v>0.8</v>
      </c>
      <c r="Z883" s="3"/>
      <c r="AB883" s="30">
        <v>853</v>
      </c>
      <c r="AC883" s="30">
        <v>1.3419108194975615</v>
      </c>
      <c r="AD883" s="30">
        <v>-0.9419108194975615</v>
      </c>
    </row>
    <row r="884" spans="1:30">
      <c r="A884" s="4">
        <v>43774.75</v>
      </c>
      <c r="B884">
        <v>43774</v>
      </c>
      <c r="C884" s="3">
        <v>0.75</v>
      </c>
      <c r="D884" s="3">
        <v>18</v>
      </c>
      <c r="E884" s="3">
        <v>36</v>
      </c>
      <c r="F884" s="3">
        <v>1.2</v>
      </c>
      <c r="G884" s="5">
        <v>0.9</v>
      </c>
      <c r="H884" s="3">
        <v>2.1</v>
      </c>
      <c r="I884" s="3">
        <v>1.55139</v>
      </c>
      <c r="J884" s="12">
        <f t="shared" si="39"/>
        <v>1.1499999999999999</v>
      </c>
      <c r="K884" s="4">
        <v>43774.75</v>
      </c>
      <c r="L884" s="3">
        <f t="shared" si="40"/>
        <v>5</v>
      </c>
      <c r="M884" s="3">
        <f t="shared" si="41"/>
        <v>18</v>
      </c>
      <c r="N884" s="3">
        <v>0</v>
      </c>
      <c r="O884" s="3">
        <v>18</v>
      </c>
      <c r="P884" s="3">
        <v>40</v>
      </c>
      <c r="Q884" s="3">
        <v>0</v>
      </c>
      <c r="R884" s="3"/>
      <c r="S884" s="3">
        <f>IF(ISBLANK(Table13[[#This Row],[T1]]),0,IF(Table13[[#This Row],[T1]]&gt;0,1,0))</f>
        <v>1</v>
      </c>
      <c r="T884" s="3">
        <f>IF(ISBLANK(Table13[[#This Row],[T2]]),0,IF(Table13[[#This Row],[T2]]&gt;0,1,0))</f>
        <v>1</v>
      </c>
      <c r="U884" s="3">
        <f>IF(ISBLANK(Table13[[#This Row],[T3]]),0,IF(Table13[[#This Row],[T3]]&gt;0,1,0))</f>
        <v>1</v>
      </c>
      <c r="V884" s="3">
        <f>IF(ISBLANK(Table13[[#This Row],[T4]]),0,IF(Table13[[#This Row],[T4]]&gt;0,1,0))</f>
        <v>1</v>
      </c>
      <c r="W884" s="25">
        <v>55</v>
      </c>
      <c r="X884" s="23">
        <v>17</v>
      </c>
      <c r="Y884" s="3">
        <v>2.1</v>
      </c>
      <c r="Z884" s="3"/>
      <c r="AB884" s="30">
        <v>854</v>
      </c>
      <c r="AC884" s="30">
        <v>1.3419108194975615</v>
      </c>
      <c r="AD884" s="30">
        <v>-0.9419108194975615</v>
      </c>
    </row>
    <row r="885" spans="1:30">
      <c r="A885" s="4">
        <v>43774.791666666664</v>
      </c>
      <c r="B885">
        <v>43774</v>
      </c>
      <c r="C885" s="3">
        <v>0.79166666666666663</v>
      </c>
      <c r="D885" s="3">
        <v>19</v>
      </c>
      <c r="E885" s="3">
        <v>36</v>
      </c>
      <c r="F885" s="3">
        <v>0.3</v>
      </c>
      <c r="G885" s="5">
        <v>0.5</v>
      </c>
      <c r="H885" s="3">
        <v>0.8</v>
      </c>
      <c r="I885" s="3">
        <v>1.55139</v>
      </c>
      <c r="J885" s="12">
        <f t="shared" si="39"/>
        <v>1.1166666666666667</v>
      </c>
      <c r="K885" s="4">
        <v>43774.791665914352</v>
      </c>
      <c r="L885" s="3">
        <f t="shared" si="40"/>
        <v>5</v>
      </c>
      <c r="M885" s="3">
        <f t="shared" si="41"/>
        <v>19</v>
      </c>
      <c r="N885" s="3"/>
      <c r="O885" s="3"/>
      <c r="P885" s="3"/>
      <c r="Q885" s="3"/>
      <c r="R885" s="3"/>
      <c r="S885" s="3">
        <f>IF(ISBLANK(Table13[[#This Row],[T1]]),0,IF(Table13[[#This Row],[T1]]&gt;0,1,0))</f>
        <v>0</v>
      </c>
      <c r="T885" s="3">
        <f>IF(ISBLANK(Table13[[#This Row],[T2]]),0,IF(Table13[[#This Row],[T2]]&gt;0,1,0))</f>
        <v>1</v>
      </c>
      <c r="U885" s="3">
        <f>IF(ISBLANK(Table13[[#This Row],[T3]]),0,IF(Table13[[#This Row],[T3]]&gt;0,1,0))</f>
        <v>1</v>
      </c>
      <c r="V885" s="3">
        <f>IF(ISBLANK(Table13[[#This Row],[T4]]),0,IF(Table13[[#This Row],[T4]]&gt;0,1,0))</f>
        <v>1</v>
      </c>
      <c r="W885" s="26">
        <v>53</v>
      </c>
      <c r="X885" s="22">
        <v>17</v>
      </c>
      <c r="Y885" s="3">
        <v>0.8</v>
      </c>
      <c r="Z885" s="3"/>
      <c r="AB885" s="30">
        <v>855</v>
      </c>
      <c r="AC885" s="30">
        <v>1.3419108194975615</v>
      </c>
      <c r="AD885" s="30">
        <v>-0.9419108194975615</v>
      </c>
    </row>
    <row r="886" spans="1:30">
      <c r="A886" s="4">
        <v>43774.833333333336</v>
      </c>
      <c r="B886">
        <v>43774</v>
      </c>
      <c r="C886" s="3">
        <v>0.83333333333333337</v>
      </c>
      <c r="D886" s="3">
        <v>20</v>
      </c>
      <c r="E886" s="3">
        <v>36</v>
      </c>
      <c r="F886" s="3">
        <v>0.4</v>
      </c>
      <c r="G886" s="5">
        <v>0.3</v>
      </c>
      <c r="H886" s="3">
        <v>0.7</v>
      </c>
      <c r="I886" s="3">
        <v>1.55139</v>
      </c>
      <c r="J886" s="12">
        <f t="shared" si="39"/>
        <v>1.1375</v>
      </c>
      <c r="K886" s="4">
        <v>43774.833332581016</v>
      </c>
      <c r="L886" s="3">
        <f t="shared" si="40"/>
        <v>5</v>
      </c>
      <c r="M886" s="3">
        <f t="shared" si="41"/>
        <v>20</v>
      </c>
      <c r="N886" s="3"/>
      <c r="O886" s="3"/>
      <c r="P886" s="3"/>
      <c r="Q886" s="3"/>
      <c r="R886" s="3"/>
      <c r="S886" s="3">
        <f>IF(ISBLANK(Table13[[#This Row],[T1]]),0,IF(Table13[[#This Row],[T1]]&gt;0,1,0))</f>
        <v>0</v>
      </c>
      <c r="T886" s="3">
        <f>IF(ISBLANK(Table13[[#This Row],[T2]]),0,IF(Table13[[#This Row],[T2]]&gt;0,1,0))</f>
        <v>1</v>
      </c>
      <c r="U886" s="3">
        <f>IF(ISBLANK(Table13[[#This Row],[T3]]),0,IF(Table13[[#This Row],[T3]]&gt;0,1,0))</f>
        <v>0</v>
      </c>
      <c r="V886" s="3">
        <f>IF(ISBLANK(Table13[[#This Row],[T4]]),0,IF(Table13[[#This Row],[T4]]&gt;0,1,0))</f>
        <v>0</v>
      </c>
      <c r="W886" s="25">
        <v>53</v>
      </c>
      <c r="X886" s="23">
        <v>11</v>
      </c>
      <c r="Y886" s="3">
        <v>0.7</v>
      </c>
      <c r="Z886" s="3"/>
      <c r="AB886" s="30">
        <v>856</v>
      </c>
      <c r="AC886" s="30">
        <v>1.2512384552442644</v>
      </c>
      <c r="AD886" s="30">
        <v>0.64876154475573555</v>
      </c>
    </row>
    <row r="887" spans="1:30">
      <c r="A887" s="4">
        <v>43774.875</v>
      </c>
      <c r="B887">
        <v>43774</v>
      </c>
      <c r="C887" s="3">
        <v>0.875</v>
      </c>
      <c r="D887" s="3">
        <v>21</v>
      </c>
      <c r="E887" s="3">
        <v>36</v>
      </c>
      <c r="F887" s="3">
        <v>0.5</v>
      </c>
      <c r="G887" s="5">
        <v>0.3</v>
      </c>
      <c r="H887" s="3">
        <v>0.8</v>
      </c>
      <c r="I887" s="3">
        <v>1.55139</v>
      </c>
      <c r="J887" s="12">
        <f t="shared" si="39"/>
        <v>1.2916666666666667</v>
      </c>
      <c r="K887" s="4">
        <v>43774.875</v>
      </c>
      <c r="L887" s="3">
        <f t="shared" si="40"/>
        <v>5</v>
      </c>
      <c r="M887" s="3">
        <f t="shared" si="41"/>
        <v>21</v>
      </c>
      <c r="N887" s="3">
        <v>0</v>
      </c>
      <c r="O887" s="3">
        <v>5</v>
      </c>
      <c r="P887" s="3">
        <v>12</v>
      </c>
      <c r="Q887" s="3">
        <v>0</v>
      </c>
      <c r="R887" s="3"/>
      <c r="S887" s="3">
        <f>IF(ISBLANK(Table13[[#This Row],[T1]]),0,IF(Table13[[#This Row],[T1]]&gt;0,1,0))</f>
        <v>0</v>
      </c>
      <c r="T887" s="3">
        <f>IF(ISBLANK(Table13[[#This Row],[T2]]),0,IF(Table13[[#This Row],[T2]]&gt;0,1,0))</f>
        <v>0</v>
      </c>
      <c r="U887" s="3">
        <f>IF(ISBLANK(Table13[[#This Row],[T3]]),0,IF(Table13[[#This Row],[T3]]&gt;0,1,0))</f>
        <v>0</v>
      </c>
      <c r="V887" s="3">
        <f>IF(ISBLANK(Table13[[#This Row],[T4]]),0,IF(Table13[[#This Row],[T4]]&gt;0,1,0))</f>
        <v>0</v>
      </c>
      <c r="W887" s="26">
        <v>51</v>
      </c>
      <c r="X887" s="22">
        <v>11</v>
      </c>
      <c r="Y887" s="3">
        <v>0.8</v>
      </c>
      <c r="Z887" s="3"/>
      <c r="AB887" s="30">
        <v>857</v>
      </c>
      <c r="AC887" s="30">
        <v>1.2832257634520499</v>
      </c>
      <c r="AD887" s="30">
        <v>0.41677423654795032</v>
      </c>
    </row>
    <row r="888" spans="1:30">
      <c r="A888" s="4">
        <v>43774.916666666664</v>
      </c>
      <c r="B888">
        <v>43774</v>
      </c>
      <c r="C888" s="3">
        <v>0.91666666666666663</v>
      </c>
      <c r="D888" s="3">
        <v>22</v>
      </c>
      <c r="E888" s="3">
        <v>36</v>
      </c>
      <c r="F888" s="3">
        <v>1.2</v>
      </c>
      <c r="G888" s="5">
        <v>1.6</v>
      </c>
      <c r="H888" s="3">
        <v>2.8</v>
      </c>
      <c r="I888" s="3">
        <v>1.55139</v>
      </c>
      <c r="J888" s="12">
        <f t="shared" si="39"/>
        <v>1.3833333333333335</v>
      </c>
      <c r="K888" s="4">
        <v>43774.916666666664</v>
      </c>
      <c r="L888" s="3">
        <f t="shared" si="40"/>
        <v>5</v>
      </c>
      <c r="M888" s="3">
        <f t="shared" si="41"/>
        <v>22</v>
      </c>
      <c r="N888" s="3">
        <v>0</v>
      </c>
      <c r="O888" s="3">
        <v>58</v>
      </c>
      <c r="P888" s="3">
        <v>58</v>
      </c>
      <c r="Q888" s="3">
        <v>0</v>
      </c>
      <c r="R888" s="3"/>
      <c r="S888" s="3">
        <f>IF(ISBLANK(Table13[[#This Row],[T1]]),0,IF(Table13[[#This Row],[T1]]&gt;0,1,0))</f>
        <v>1</v>
      </c>
      <c r="T888" s="3">
        <f>IF(ISBLANK(Table13[[#This Row],[T2]]),0,IF(Table13[[#This Row],[T2]]&gt;0,1,0))</f>
        <v>1</v>
      </c>
      <c r="U888" s="3">
        <f>IF(ISBLANK(Table13[[#This Row],[T3]]),0,IF(Table13[[#This Row],[T3]]&gt;0,1,0))</f>
        <v>0</v>
      </c>
      <c r="V888" s="3">
        <f>IF(ISBLANK(Table13[[#This Row],[T4]]),0,IF(Table13[[#This Row],[T4]]&gt;0,1,0))</f>
        <v>0</v>
      </c>
      <c r="W888" s="25">
        <v>52</v>
      </c>
      <c r="X888" s="23">
        <v>17</v>
      </c>
      <c r="Y888" s="3">
        <v>2.8</v>
      </c>
      <c r="Z888" s="3"/>
      <c r="AB888" s="30">
        <v>858</v>
      </c>
      <c r="AC888" s="30">
        <v>1.3676035506332525</v>
      </c>
      <c r="AD888" s="30">
        <v>-0.46760355063325254</v>
      </c>
    </row>
    <row r="889" spans="1:30">
      <c r="A889" s="4">
        <v>43774.958333333336</v>
      </c>
      <c r="B889">
        <v>43774</v>
      </c>
      <c r="C889" s="3">
        <v>0.95833333333333337</v>
      </c>
      <c r="D889" s="3">
        <v>23</v>
      </c>
      <c r="E889" s="3">
        <v>36</v>
      </c>
      <c r="F889" s="3">
        <v>0.6</v>
      </c>
      <c r="G889" s="5">
        <v>0.6</v>
      </c>
      <c r="H889" s="3">
        <v>1.2</v>
      </c>
      <c r="I889" s="3">
        <v>1.55139</v>
      </c>
      <c r="J889" s="12">
        <f t="shared" si="39"/>
        <v>1.3666666666666669</v>
      </c>
      <c r="K889" s="4">
        <v>43774.958333333336</v>
      </c>
      <c r="L889" s="3">
        <f t="shared" si="40"/>
        <v>5</v>
      </c>
      <c r="M889" s="3">
        <f t="shared" si="41"/>
        <v>23</v>
      </c>
      <c r="N889" s="3">
        <v>0</v>
      </c>
      <c r="O889" s="3">
        <v>58</v>
      </c>
      <c r="P889" s="3">
        <v>58</v>
      </c>
      <c r="Q889" s="3">
        <v>0</v>
      </c>
      <c r="R889" s="3"/>
      <c r="S889" s="3">
        <f>IF(ISBLANK(Table13[[#This Row],[T1]]),0,IF(Table13[[#This Row],[T1]]&gt;0,1,0))</f>
        <v>1</v>
      </c>
      <c r="T889" s="3">
        <f>IF(ISBLANK(Table13[[#This Row],[T2]]),0,IF(Table13[[#This Row],[T2]]&gt;0,1,0))</f>
        <v>1</v>
      </c>
      <c r="U889" s="3">
        <f>IF(ISBLANK(Table13[[#This Row],[T3]]),0,IF(Table13[[#This Row],[T3]]&gt;0,1,0))</f>
        <v>1</v>
      </c>
      <c r="V889" s="3">
        <f>IF(ISBLANK(Table13[[#This Row],[T4]]),0,IF(Table13[[#This Row],[T4]]&gt;0,1,0))</f>
        <v>0</v>
      </c>
      <c r="W889" s="26">
        <v>51</v>
      </c>
      <c r="X889" s="22">
        <v>21</v>
      </c>
      <c r="Y889" s="3">
        <v>1.2</v>
      </c>
      <c r="Z889" s="3"/>
      <c r="AB889" s="30">
        <v>859</v>
      </c>
      <c r="AC889" s="30">
        <v>1.4453234239737514</v>
      </c>
      <c r="AD889" s="30">
        <v>-0.54532342397375144</v>
      </c>
    </row>
    <row r="890" spans="1:30">
      <c r="A890" s="4">
        <v>43775</v>
      </c>
      <c r="B890">
        <v>43775</v>
      </c>
      <c r="C890" s="3">
        <v>0</v>
      </c>
      <c r="D890" s="3">
        <v>0</v>
      </c>
      <c r="E890" s="3">
        <v>37</v>
      </c>
      <c r="F890" s="3">
        <v>0.2</v>
      </c>
      <c r="G890" s="5">
        <v>0.2</v>
      </c>
      <c r="H890" s="3">
        <v>0.4</v>
      </c>
      <c r="I890" s="3">
        <v>1.55139</v>
      </c>
      <c r="J890" s="12">
        <f t="shared" si="39"/>
        <v>1.3333333333333337</v>
      </c>
      <c r="K890" s="4">
        <v>43775</v>
      </c>
      <c r="L890" s="3">
        <f t="shared" si="40"/>
        <v>6</v>
      </c>
      <c r="M890" s="3">
        <f t="shared" si="41"/>
        <v>0</v>
      </c>
      <c r="N890" s="3">
        <v>0</v>
      </c>
      <c r="O890" s="3">
        <v>57</v>
      </c>
      <c r="P890" s="3">
        <v>57</v>
      </c>
      <c r="Q890" s="3">
        <v>0</v>
      </c>
      <c r="R890" s="3"/>
      <c r="S890" s="3">
        <f>IF(ISBLANK(Table13[[#This Row],[T1]]),0,IF(Table13[[#This Row],[T1]]&gt;0,1,0))</f>
        <v>1</v>
      </c>
      <c r="T890" s="3">
        <f>IF(ISBLANK(Table13[[#This Row],[T2]]),0,IF(Table13[[#This Row],[T2]]&gt;0,1,0))</f>
        <v>1</v>
      </c>
      <c r="U890" s="3">
        <f>IF(ISBLANK(Table13[[#This Row],[T3]]),0,IF(Table13[[#This Row],[T3]]&gt;0,1,0))</f>
        <v>1</v>
      </c>
      <c r="V890" s="3">
        <f>IF(ISBLANK(Table13[[#This Row],[T4]]),0,IF(Table13[[#This Row],[T4]]&gt;0,1,0))</f>
        <v>0</v>
      </c>
      <c r="W890" s="25">
        <v>50</v>
      </c>
      <c r="X890" s="23">
        <v>21</v>
      </c>
      <c r="Y890" s="3">
        <v>0.4</v>
      </c>
      <c r="Z890" s="3"/>
      <c r="AB890" s="30">
        <v>860</v>
      </c>
      <c r="AC890" s="30">
        <v>1.4453234239737514</v>
      </c>
      <c r="AD890" s="30">
        <v>-0.14532342397375153</v>
      </c>
    </row>
    <row r="891" spans="1:30">
      <c r="A891" s="4">
        <v>43775.041666666664</v>
      </c>
      <c r="B891">
        <v>43775</v>
      </c>
      <c r="C891" s="3">
        <v>4.1666666666666664E-2</v>
      </c>
      <c r="D891" s="3">
        <v>1</v>
      </c>
      <c r="E891" s="3">
        <v>37</v>
      </c>
      <c r="F891" s="3">
        <v>0.5</v>
      </c>
      <c r="G891" s="5">
        <v>0.2</v>
      </c>
      <c r="H891" s="3">
        <v>0.7</v>
      </c>
      <c r="I891" s="3">
        <v>1.55139</v>
      </c>
      <c r="J891" s="12">
        <f t="shared" si="39"/>
        <v>1.3416666666666668</v>
      </c>
      <c r="K891" s="4">
        <v>43775.041666666664</v>
      </c>
      <c r="L891" s="3">
        <f t="shared" si="40"/>
        <v>6</v>
      </c>
      <c r="M891" s="3">
        <f t="shared" si="41"/>
        <v>1</v>
      </c>
      <c r="N891" s="3">
        <v>0</v>
      </c>
      <c r="O891" s="3">
        <v>58</v>
      </c>
      <c r="P891" s="3">
        <v>58</v>
      </c>
      <c r="Q891" s="3">
        <v>0</v>
      </c>
      <c r="R891" s="3"/>
      <c r="S891" s="3">
        <f>IF(ISBLANK(Table13[[#This Row],[T1]]),0,IF(Table13[[#This Row],[T1]]&gt;0,1,0))</f>
        <v>1</v>
      </c>
      <c r="T891" s="3">
        <f>IF(ISBLANK(Table13[[#This Row],[T2]]),0,IF(Table13[[#This Row],[T2]]&gt;0,1,0))</f>
        <v>1</v>
      </c>
      <c r="U891" s="3">
        <f>IF(ISBLANK(Table13[[#This Row],[T3]]),0,IF(Table13[[#This Row],[T3]]&gt;0,1,0))</f>
        <v>1</v>
      </c>
      <c r="V891" s="3">
        <f>IF(ISBLANK(Table13[[#This Row],[T4]]),0,IF(Table13[[#This Row],[T4]]&gt;0,1,0))</f>
        <v>0</v>
      </c>
      <c r="W891" s="26">
        <v>49</v>
      </c>
      <c r="X891" s="22">
        <v>21</v>
      </c>
      <c r="Y891" s="3">
        <v>0.7</v>
      </c>
      <c r="Z891" s="3"/>
      <c r="AB891" s="30">
        <v>861</v>
      </c>
      <c r="AC891" s="30">
        <v>1.6325068502163957</v>
      </c>
      <c r="AD891" s="30">
        <v>0.66749314978360408</v>
      </c>
    </row>
    <row r="892" spans="1:30">
      <c r="A892" s="4">
        <v>43775.083333333336</v>
      </c>
      <c r="B892">
        <v>43775</v>
      </c>
      <c r="C892" s="3">
        <v>8.3333333333333329E-2</v>
      </c>
      <c r="D892" s="3">
        <v>2</v>
      </c>
      <c r="E892" s="3">
        <v>37</v>
      </c>
      <c r="F892" s="3">
        <v>0.4</v>
      </c>
      <c r="G892" s="5">
        <v>0.5</v>
      </c>
      <c r="H892" s="3">
        <v>0.9</v>
      </c>
      <c r="I892" s="3">
        <v>1.55139</v>
      </c>
      <c r="J892" s="12">
        <f t="shared" si="39"/>
        <v>1.3333333333333337</v>
      </c>
      <c r="K892" s="4">
        <v>43775.083333333336</v>
      </c>
      <c r="L892" s="3">
        <f t="shared" si="40"/>
        <v>6</v>
      </c>
      <c r="M892" s="3">
        <f t="shared" si="41"/>
        <v>2</v>
      </c>
      <c r="N892" s="3">
        <v>0</v>
      </c>
      <c r="O892" s="3">
        <v>58</v>
      </c>
      <c r="P892" s="3">
        <v>58</v>
      </c>
      <c r="Q892" s="3">
        <v>0</v>
      </c>
      <c r="R892" s="3"/>
      <c r="S892" s="3">
        <f>IF(ISBLANK(Table13[[#This Row],[T1]]),0,IF(Table13[[#This Row],[T1]]&gt;0,1,0))</f>
        <v>1</v>
      </c>
      <c r="T892" s="3">
        <f>IF(ISBLANK(Table13[[#This Row],[T2]]),0,IF(Table13[[#This Row],[T2]]&gt;0,1,0))</f>
        <v>1</v>
      </c>
      <c r="U892" s="3">
        <f>IF(ISBLANK(Table13[[#This Row],[T3]]),0,IF(Table13[[#This Row],[T3]]&gt;0,1,0))</f>
        <v>1</v>
      </c>
      <c r="V892" s="3">
        <f>IF(ISBLANK(Table13[[#This Row],[T4]]),0,IF(Table13[[#This Row],[T4]]&gt;0,1,0))</f>
        <v>0</v>
      </c>
      <c r="W892" s="25">
        <v>48</v>
      </c>
      <c r="X892" s="23">
        <v>21</v>
      </c>
      <c r="Y892" s="3">
        <v>0.9</v>
      </c>
      <c r="Z892" s="3"/>
      <c r="AB892" s="30">
        <v>862</v>
      </c>
      <c r="AC892" s="30">
        <v>1.6161764659071993</v>
      </c>
      <c r="AD892" s="30">
        <v>0.28382353409280059</v>
      </c>
    </row>
    <row r="893" spans="1:30">
      <c r="A893" s="4">
        <v>43775.125</v>
      </c>
      <c r="B893">
        <v>43775</v>
      </c>
      <c r="C893" s="3">
        <v>0.125</v>
      </c>
      <c r="D893" s="3">
        <v>3</v>
      </c>
      <c r="E893" s="3">
        <v>37</v>
      </c>
      <c r="F893" s="3">
        <v>0.2</v>
      </c>
      <c r="G893" s="5">
        <v>0.5</v>
      </c>
      <c r="H893" s="3">
        <v>0.7</v>
      </c>
      <c r="I893" s="3">
        <v>1.55139</v>
      </c>
      <c r="J893" s="12">
        <f t="shared" si="39"/>
        <v>1.325</v>
      </c>
      <c r="K893" s="4">
        <v>43775.125</v>
      </c>
      <c r="L893" s="3">
        <f t="shared" si="40"/>
        <v>6</v>
      </c>
      <c r="M893" s="3">
        <f t="shared" si="41"/>
        <v>3</v>
      </c>
      <c r="N893" s="3">
        <v>0</v>
      </c>
      <c r="O893" s="3">
        <v>57</v>
      </c>
      <c r="P893" s="3">
        <v>58</v>
      </c>
      <c r="Q893" s="3">
        <v>0</v>
      </c>
      <c r="R893" s="3"/>
      <c r="S893" s="3">
        <f>IF(ISBLANK(Table13[[#This Row],[T1]]),0,IF(Table13[[#This Row],[T1]]&gt;0,1,0))</f>
        <v>1</v>
      </c>
      <c r="T893" s="3">
        <f>IF(ISBLANK(Table13[[#This Row],[T2]]),0,IF(Table13[[#This Row],[T2]]&gt;0,1,0))</f>
        <v>1</v>
      </c>
      <c r="U893" s="3">
        <f>IF(ISBLANK(Table13[[#This Row],[T3]]),0,IF(Table13[[#This Row],[T3]]&gt;0,1,0))</f>
        <v>1</v>
      </c>
      <c r="V893" s="3">
        <f>IF(ISBLANK(Table13[[#This Row],[T4]]),0,IF(Table13[[#This Row],[T4]]&gt;0,1,0))</f>
        <v>0</v>
      </c>
      <c r="W893" s="26">
        <v>46</v>
      </c>
      <c r="X893" s="22">
        <v>21</v>
      </c>
      <c r="Y893" s="3">
        <v>0.7</v>
      </c>
      <c r="Z893" s="3"/>
      <c r="AB893" s="30">
        <v>863</v>
      </c>
      <c r="AC893" s="30">
        <v>1.5510260832934777</v>
      </c>
      <c r="AD893" s="30">
        <v>0.64897391670652249</v>
      </c>
    </row>
    <row r="894" spans="1:30">
      <c r="A894" s="4">
        <v>43775.166666666664</v>
      </c>
      <c r="B894">
        <v>43775</v>
      </c>
      <c r="C894" s="3">
        <v>0.16666666666666666</v>
      </c>
      <c r="D894" s="3">
        <v>4</v>
      </c>
      <c r="E894" s="3">
        <v>37</v>
      </c>
      <c r="F894" s="3">
        <v>0.5</v>
      </c>
      <c r="G894" s="5">
        <v>0.2</v>
      </c>
      <c r="H894" s="3">
        <v>0.7</v>
      </c>
      <c r="I894" s="3">
        <v>1.55139</v>
      </c>
      <c r="J894" s="12">
        <f t="shared" si="39"/>
        <v>1.3291666666666668</v>
      </c>
      <c r="K894" s="4">
        <v>43775.166666666664</v>
      </c>
      <c r="L894" s="3">
        <f t="shared" si="40"/>
        <v>6</v>
      </c>
      <c r="M894" s="3">
        <f t="shared" si="41"/>
        <v>4</v>
      </c>
      <c r="N894" s="3">
        <v>0</v>
      </c>
      <c r="O894" s="3">
        <v>57</v>
      </c>
      <c r="P894" s="3">
        <v>57</v>
      </c>
      <c r="Q894" s="3">
        <v>0</v>
      </c>
      <c r="R894" s="3"/>
      <c r="S894" s="3">
        <f>IF(ISBLANK(Table13[[#This Row],[T1]]),0,IF(Table13[[#This Row],[T1]]&gt;0,1,0))</f>
        <v>1</v>
      </c>
      <c r="T894" s="3">
        <f>IF(ISBLANK(Table13[[#This Row],[T2]]),0,IF(Table13[[#This Row],[T2]]&gt;0,1,0))</f>
        <v>1</v>
      </c>
      <c r="U894" s="3">
        <f>IF(ISBLANK(Table13[[#This Row],[T3]]),0,IF(Table13[[#This Row],[T3]]&gt;0,1,0))</f>
        <v>1</v>
      </c>
      <c r="V894" s="3">
        <f>IF(ISBLANK(Table13[[#This Row],[T4]]),0,IF(Table13[[#This Row],[T4]]&gt;0,1,0))</f>
        <v>0</v>
      </c>
      <c r="W894" s="25">
        <v>46</v>
      </c>
      <c r="X894" s="23">
        <v>21</v>
      </c>
      <c r="Y894" s="3">
        <v>0.7</v>
      </c>
      <c r="Z894" s="3"/>
      <c r="AB894" s="30">
        <v>864</v>
      </c>
      <c r="AC894" s="30">
        <v>1.5723509554320012</v>
      </c>
      <c r="AD894" s="30">
        <v>0.3276490445679987</v>
      </c>
    </row>
    <row r="895" spans="1:30">
      <c r="A895" s="4">
        <v>43775.208333333336</v>
      </c>
      <c r="B895">
        <v>43775</v>
      </c>
      <c r="C895" s="3">
        <v>0.20833333333333334</v>
      </c>
      <c r="D895" s="3">
        <v>5</v>
      </c>
      <c r="E895" s="3">
        <v>37</v>
      </c>
      <c r="F895" s="3">
        <v>0.5</v>
      </c>
      <c r="G895" s="5">
        <v>1.5</v>
      </c>
      <c r="H895" s="3">
        <v>2</v>
      </c>
      <c r="I895" s="3">
        <v>1.55139</v>
      </c>
      <c r="J895" s="12">
        <f t="shared" si="39"/>
        <v>1.3333333333333333</v>
      </c>
      <c r="K895" s="4">
        <v>43775.208333333336</v>
      </c>
      <c r="L895" s="3">
        <f t="shared" si="40"/>
        <v>6</v>
      </c>
      <c r="M895" s="3">
        <f t="shared" si="41"/>
        <v>5</v>
      </c>
      <c r="N895" s="3">
        <v>0</v>
      </c>
      <c r="O895" s="3">
        <v>58</v>
      </c>
      <c r="P895" s="3">
        <v>58</v>
      </c>
      <c r="Q895" s="3">
        <v>0</v>
      </c>
      <c r="R895" s="3"/>
      <c r="S895" s="3">
        <f>IF(ISBLANK(Table13[[#This Row],[T1]]),0,IF(Table13[[#This Row],[T1]]&gt;0,1,0))</f>
        <v>1</v>
      </c>
      <c r="T895" s="3">
        <f>IF(ISBLANK(Table13[[#This Row],[T2]]),0,IF(Table13[[#This Row],[T2]]&gt;0,1,0))</f>
        <v>1</v>
      </c>
      <c r="U895" s="3">
        <f>IF(ISBLANK(Table13[[#This Row],[T3]]),0,IF(Table13[[#This Row],[T3]]&gt;0,1,0))</f>
        <v>1</v>
      </c>
      <c r="V895" s="3">
        <f>IF(ISBLANK(Table13[[#This Row],[T4]]),0,IF(Table13[[#This Row],[T4]]&gt;0,1,0))</f>
        <v>0</v>
      </c>
      <c r="W895" s="26">
        <v>45</v>
      </c>
      <c r="X895" s="22">
        <v>21</v>
      </c>
      <c r="Y895" s="3">
        <v>2</v>
      </c>
      <c r="Z895" s="3"/>
      <c r="AB895" s="30">
        <v>865</v>
      </c>
      <c r="AC895" s="30">
        <v>1.5078272016504395</v>
      </c>
      <c r="AD895" s="30">
        <v>-0.9078272016504394</v>
      </c>
    </row>
    <row r="896" spans="1:30">
      <c r="A896" s="4">
        <v>43775.25</v>
      </c>
      <c r="B896">
        <v>43775</v>
      </c>
      <c r="C896" s="3">
        <v>0.25</v>
      </c>
      <c r="D896" s="3">
        <v>6</v>
      </c>
      <c r="E896" s="3">
        <v>37</v>
      </c>
      <c r="F896" s="3">
        <v>0.9</v>
      </c>
      <c r="G896" s="5">
        <v>1.4</v>
      </c>
      <c r="H896" s="3">
        <v>2.2999999999999998</v>
      </c>
      <c r="I896" s="3">
        <v>1.55139</v>
      </c>
      <c r="J896" s="12">
        <f t="shared" si="39"/>
        <v>1.3333333333333333</v>
      </c>
      <c r="K896" s="4">
        <v>43775.25</v>
      </c>
      <c r="L896" s="3">
        <f t="shared" si="40"/>
        <v>6</v>
      </c>
      <c r="M896" s="3">
        <f t="shared" si="41"/>
        <v>6</v>
      </c>
      <c r="N896" s="3">
        <v>5</v>
      </c>
      <c r="O896" s="3">
        <v>58</v>
      </c>
      <c r="P896" s="3">
        <v>58</v>
      </c>
      <c r="Q896" s="3">
        <v>0</v>
      </c>
      <c r="R896" s="3"/>
      <c r="S896" s="3">
        <f>IF(ISBLANK(Table13[[#This Row],[T1]]),0,IF(Table13[[#This Row],[T1]]&gt;0,1,0))</f>
        <v>1</v>
      </c>
      <c r="T896" s="3">
        <f>IF(ISBLANK(Table13[[#This Row],[T2]]),0,IF(Table13[[#This Row],[T2]]&gt;0,1,0))</f>
        <v>1</v>
      </c>
      <c r="U896" s="3">
        <f>IF(ISBLANK(Table13[[#This Row],[T3]]),0,IF(Table13[[#This Row],[T3]]&gt;0,1,0))</f>
        <v>1</v>
      </c>
      <c r="V896" s="3">
        <f>IF(ISBLANK(Table13[[#This Row],[T4]]),0,IF(Table13[[#This Row],[T4]]&gt;0,1,0))</f>
        <v>0</v>
      </c>
      <c r="W896" s="25">
        <v>45</v>
      </c>
      <c r="X896" s="23">
        <v>21</v>
      </c>
      <c r="Y896" s="3">
        <v>2.2999999999999998</v>
      </c>
      <c r="Z896" s="3"/>
      <c r="AB896" s="30">
        <v>866</v>
      </c>
      <c r="AC896" s="30">
        <v>1.5184896377197012</v>
      </c>
      <c r="AD896" s="30">
        <v>-0.7184896377197012</v>
      </c>
    </row>
    <row r="897" spans="1:30">
      <c r="A897" s="4">
        <v>43775.291666666664</v>
      </c>
      <c r="B897">
        <v>43775</v>
      </c>
      <c r="C897" s="3">
        <v>0.29166666666666669</v>
      </c>
      <c r="D897" s="3">
        <v>7</v>
      </c>
      <c r="E897" s="3">
        <v>37</v>
      </c>
      <c r="F897" s="3">
        <v>1.1000000000000001</v>
      </c>
      <c r="G897" s="5">
        <v>2.5</v>
      </c>
      <c r="H897" s="3">
        <v>3.6</v>
      </c>
      <c r="I897" s="3">
        <v>1.55139</v>
      </c>
      <c r="J897" s="12">
        <f t="shared" si="39"/>
        <v>1.3083333333333333</v>
      </c>
      <c r="K897" s="4">
        <v>43775.291666666664</v>
      </c>
      <c r="L897" s="3">
        <f t="shared" si="40"/>
        <v>6</v>
      </c>
      <c r="M897" s="3">
        <f t="shared" si="41"/>
        <v>7</v>
      </c>
      <c r="N897" s="3">
        <v>58</v>
      </c>
      <c r="O897" s="3">
        <v>41</v>
      </c>
      <c r="P897" s="3">
        <v>53</v>
      </c>
      <c r="Q897" s="3">
        <v>0</v>
      </c>
      <c r="R897" s="3"/>
      <c r="S897" s="3">
        <f>IF(ISBLANK(Table13[[#This Row],[T1]]),0,IF(Table13[[#This Row],[T1]]&gt;0,1,0))</f>
        <v>1</v>
      </c>
      <c r="T897" s="3">
        <f>IF(ISBLANK(Table13[[#This Row],[T2]]),0,IF(Table13[[#This Row],[T2]]&gt;0,1,0))</f>
        <v>1</v>
      </c>
      <c r="U897" s="3">
        <f>IF(ISBLANK(Table13[[#This Row],[T3]]),0,IF(Table13[[#This Row],[T3]]&gt;0,1,0))</f>
        <v>1</v>
      </c>
      <c r="V897" s="3">
        <f>IF(ISBLANK(Table13[[#This Row],[T4]]),0,IF(Table13[[#This Row],[T4]]&gt;0,1,0))</f>
        <v>0</v>
      </c>
      <c r="W897" s="26">
        <v>50</v>
      </c>
      <c r="X897" s="22">
        <v>21</v>
      </c>
      <c r="Y897" s="3">
        <v>3.6</v>
      </c>
      <c r="Z897" s="3"/>
      <c r="AB897" s="30">
        <v>867</v>
      </c>
      <c r="AC897" s="30">
        <v>1.539814509858225</v>
      </c>
      <c r="AD897" s="30">
        <v>-0.83981450985822503</v>
      </c>
    </row>
    <row r="898" spans="1:30">
      <c r="A898" s="4">
        <v>43775.333333333336</v>
      </c>
      <c r="B898">
        <v>43775</v>
      </c>
      <c r="C898" s="3">
        <v>0.33333333333333331</v>
      </c>
      <c r="D898" s="3">
        <v>8</v>
      </c>
      <c r="E898" s="3">
        <v>37</v>
      </c>
      <c r="F898" s="3">
        <v>0.6</v>
      </c>
      <c r="G898" s="5">
        <v>1.8</v>
      </c>
      <c r="H898" s="3">
        <v>2.4</v>
      </c>
      <c r="I898" s="3">
        <v>1.55139</v>
      </c>
      <c r="J898" s="12">
        <f t="shared" ref="J898:J961" si="42">AVERAGE(H898:H921)</f>
        <v>1.2708333333333333</v>
      </c>
      <c r="K898" s="4">
        <v>43775.333333333336</v>
      </c>
      <c r="L898" s="3">
        <f t="shared" ref="L898:L961" si="43">DAY(K898)</f>
        <v>6</v>
      </c>
      <c r="M898" s="3">
        <f t="shared" ref="M898:M961" si="44">HOUR(K898)</f>
        <v>8</v>
      </c>
      <c r="N898" s="3">
        <v>57</v>
      </c>
      <c r="O898" s="3">
        <v>23</v>
      </c>
      <c r="P898" s="3">
        <v>0</v>
      </c>
      <c r="Q898" s="3">
        <v>0</v>
      </c>
      <c r="R898" s="3"/>
      <c r="S898" s="3">
        <f>IF(ISBLANK(Table13[[#This Row],[T1]]),0,IF(Table13[[#This Row],[T1]]&gt;0,1,0))</f>
        <v>1</v>
      </c>
      <c r="T898" s="3">
        <f>IF(ISBLANK(Table13[[#This Row],[T2]]),0,IF(Table13[[#This Row],[T2]]&gt;0,1,0))</f>
        <v>1</v>
      </c>
      <c r="U898" s="3">
        <f>IF(ISBLANK(Table13[[#This Row],[T3]]),0,IF(Table13[[#This Row],[T3]]&gt;0,1,0))</f>
        <v>1</v>
      </c>
      <c r="V898" s="3">
        <f>IF(ISBLANK(Table13[[#This Row],[T4]]),0,IF(Table13[[#This Row],[T4]]&gt;0,1,0))</f>
        <v>0</v>
      </c>
      <c r="W898" s="25">
        <v>52</v>
      </c>
      <c r="X898" s="23">
        <v>21</v>
      </c>
      <c r="Y898" s="3">
        <v>2.4</v>
      </c>
      <c r="Z898" s="3"/>
      <c r="AB898" s="30">
        <v>868</v>
      </c>
      <c r="AC898" s="30">
        <v>1.529152073788963</v>
      </c>
      <c r="AD898" s="30">
        <v>-0.62915207378896298</v>
      </c>
    </row>
    <row r="899" spans="1:30">
      <c r="A899" s="4">
        <v>43775.375</v>
      </c>
      <c r="B899">
        <v>43775</v>
      </c>
      <c r="C899" s="3">
        <v>0.375</v>
      </c>
      <c r="D899" s="3">
        <v>9</v>
      </c>
      <c r="E899" s="3">
        <v>37</v>
      </c>
      <c r="F899" s="3">
        <v>0.2</v>
      </c>
      <c r="G899" s="5">
        <v>0.2</v>
      </c>
      <c r="H899" s="3">
        <v>0.4</v>
      </c>
      <c r="I899" s="3">
        <v>1.55139</v>
      </c>
      <c r="J899" s="12">
        <f t="shared" si="42"/>
        <v>1.1958333333333333</v>
      </c>
      <c r="K899" s="4">
        <v>43775.375</v>
      </c>
      <c r="L899" s="3">
        <f t="shared" si="43"/>
        <v>6</v>
      </c>
      <c r="M899" s="3">
        <f t="shared" si="44"/>
        <v>9</v>
      </c>
      <c r="N899" s="3">
        <v>8</v>
      </c>
      <c r="O899" s="3">
        <v>0</v>
      </c>
      <c r="P899" s="3">
        <v>0</v>
      </c>
      <c r="Q899" s="3">
        <v>0</v>
      </c>
      <c r="R899" s="3"/>
      <c r="S899" s="3">
        <f>IF(ISBLANK(Table13[[#This Row],[T1]]),0,IF(Table13[[#This Row],[T1]]&gt;0,1,0))</f>
        <v>0</v>
      </c>
      <c r="T899" s="3">
        <f>IF(ISBLANK(Table13[[#This Row],[T2]]),0,IF(Table13[[#This Row],[T2]]&gt;0,1,0))</f>
        <v>0</v>
      </c>
      <c r="U899" s="3">
        <f>IF(ISBLANK(Table13[[#This Row],[T3]]),0,IF(Table13[[#This Row],[T3]]&gt;0,1,0))</f>
        <v>1</v>
      </c>
      <c r="V899" s="3">
        <f>IF(ISBLANK(Table13[[#This Row],[T4]]),0,IF(Table13[[#This Row],[T4]]&gt;0,1,0))</f>
        <v>0</v>
      </c>
      <c r="W899" s="26">
        <v>53</v>
      </c>
      <c r="X899" s="22">
        <v>21</v>
      </c>
      <c r="Y899" s="3">
        <v>0.4</v>
      </c>
      <c r="Z899" s="3"/>
      <c r="AB899" s="30">
        <v>869</v>
      </c>
      <c r="AC899" s="30">
        <v>1.539814509858225</v>
      </c>
      <c r="AD899" s="30">
        <v>-0.83981450985822503</v>
      </c>
    </row>
    <row r="900" spans="1:30">
      <c r="A900" s="4">
        <v>43775.416666666664</v>
      </c>
      <c r="B900">
        <v>43775</v>
      </c>
      <c r="C900" s="3">
        <v>0.41666666666666669</v>
      </c>
      <c r="D900" s="3">
        <v>10</v>
      </c>
      <c r="E900" s="3">
        <v>37</v>
      </c>
      <c r="F900" s="3">
        <v>0.1</v>
      </c>
      <c r="G900" s="5">
        <v>0.2</v>
      </c>
      <c r="H900" s="3">
        <v>0.30000000000000004</v>
      </c>
      <c r="I900" s="3">
        <v>1.55139</v>
      </c>
      <c r="J900" s="12">
        <f t="shared" si="42"/>
        <v>1.1958333333333333</v>
      </c>
      <c r="K900" s="4">
        <v>43775.416666261575</v>
      </c>
      <c r="L900" s="3">
        <f t="shared" si="43"/>
        <v>6</v>
      </c>
      <c r="M900" s="3">
        <f t="shared" si="44"/>
        <v>10</v>
      </c>
      <c r="N900" s="3"/>
      <c r="O900" s="3"/>
      <c r="P900" s="3"/>
      <c r="Q900" s="3"/>
      <c r="R900" s="3"/>
      <c r="S900" s="3">
        <f>IF(ISBLANK(Table13[[#This Row],[T1]]),0,IF(Table13[[#This Row],[T1]]&gt;0,1,0))</f>
        <v>0</v>
      </c>
      <c r="T900" s="3">
        <f>IF(ISBLANK(Table13[[#This Row],[T2]]),0,IF(Table13[[#This Row],[T2]]&gt;0,1,0))</f>
        <v>0</v>
      </c>
      <c r="U900" s="3">
        <f>IF(ISBLANK(Table13[[#This Row],[T3]]),0,IF(Table13[[#This Row],[T3]]&gt;0,1,0))</f>
        <v>1</v>
      </c>
      <c r="V900" s="3">
        <f>IF(ISBLANK(Table13[[#This Row],[T4]]),0,IF(Table13[[#This Row],[T4]]&gt;0,1,0))</f>
        <v>0</v>
      </c>
      <c r="W900" s="25">
        <v>56</v>
      </c>
      <c r="X900" s="23">
        <v>21</v>
      </c>
      <c r="Y900" s="3">
        <v>0.30000000000000004</v>
      </c>
      <c r="Z900" s="3"/>
      <c r="AB900" s="30">
        <v>870</v>
      </c>
      <c r="AC900" s="30">
        <v>1.539814509858225</v>
      </c>
      <c r="AD900" s="30">
        <v>0.96018549014177501</v>
      </c>
    </row>
    <row r="901" spans="1:30">
      <c r="A901" s="4">
        <v>43775.458333333336</v>
      </c>
      <c r="B901">
        <v>43775</v>
      </c>
      <c r="C901" s="3">
        <v>0.45833333333333331</v>
      </c>
      <c r="D901" s="3">
        <v>11</v>
      </c>
      <c r="E901" s="3">
        <v>37</v>
      </c>
      <c r="F901" s="3">
        <v>0.2</v>
      </c>
      <c r="G901" s="5">
        <v>0.1</v>
      </c>
      <c r="H901" s="3">
        <v>0.30000000000000004</v>
      </c>
      <c r="I901" s="3">
        <v>1.55139</v>
      </c>
      <c r="J901" s="12">
        <f t="shared" si="42"/>
        <v>1.2</v>
      </c>
      <c r="K901" s="4">
        <v>43775.458332870374</v>
      </c>
      <c r="L901" s="3">
        <f t="shared" si="43"/>
        <v>6</v>
      </c>
      <c r="M901" s="3">
        <f t="shared" si="44"/>
        <v>11</v>
      </c>
      <c r="N901" s="3"/>
      <c r="O901" s="3"/>
      <c r="P901" s="3"/>
      <c r="Q901" s="3"/>
      <c r="R901" s="3"/>
      <c r="S901" s="3">
        <f>IF(ISBLANK(Table13[[#This Row],[T1]]),0,IF(Table13[[#This Row],[T1]]&gt;0,1,0))</f>
        <v>0</v>
      </c>
      <c r="T901" s="3">
        <f>IF(ISBLANK(Table13[[#This Row],[T2]]),0,IF(Table13[[#This Row],[T2]]&gt;0,1,0))</f>
        <v>0</v>
      </c>
      <c r="U901" s="3">
        <f>IF(ISBLANK(Table13[[#This Row],[T3]]),0,IF(Table13[[#This Row],[T3]]&gt;0,1,0))</f>
        <v>1</v>
      </c>
      <c r="V901" s="3">
        <f>IF(ISBLANK(Table13[[#This Row],[T4]]),0,IF(Table13[[#This Row],[T4]]&gt;0,1,0))</f>
        <v>0</v>
      </c>
      <c r="W901" s="26">
        <v>57</v>
      </c>
      <c r="X901" s="22">
        <v>21</v>
      </c>
      <c r="Y901" s="3">
        <v>0.30000000000000004</v>
      </c>
      <c r="Z901" s="3"/>
      <c r="AB901" s="30">
        <v>871</v>
      </c>
      <c r="AC901" s="30">
        <v>1.539814509858225</v>
      </c>
      <c r="AD901" s="30">
        <v>3.4601854901417752</v>
      </c>
    </row>
    <row r="902" spans="1:30">
      <c r="A902" s="4">
        <v>43775.5</v>
      </c>
      <c r="B902">
        <v>43775</v>
      </c>
      <c r="C902" s="3">
        <v>0.5</v>
      </c>
      <c r="D902" s="3">
        <v>12</v>
      </c>
      <c r="E902" s="3">
        <v>37</v>
      </c>
      <c r="F902" s="3">
        <v>0.2</v>
      </c>
      <c r="G902" s="5">
        <v>0.2</v>
      </c>
      <c r="H902" s="3">
        <v>0.4</v>
      </c>
      <c r="I902" s="3">
        <v>1.55139</v>
      </c>
      <c r="J902" s="12">
        <f t="shared" si="42"/>
        <v>1.2041666666666664</v>
      </c>
      <c r="K902" s="4">
        <v>43775.499999479165</v>
      </c>
      <c r="L902" s="3">
        <f t="shared" si="43"/>
        <v>6</v>
      </c>
      <c r="M902" s="3">
        <f t="shared" si="44"/>
        <v>12</v>
      </c>
      <c r="N902" s="3"/>
      <c r="O902" s="3"/>
      <c r="P902" s="3"/>
      <c r="Q902" s="3"/>
      <c r="R902" s="3"/>
      <c r="S902" s="3">
        <f>IF(ISBLANK(Table13[[#This Row],[T1]]),0,IF(Table13[[#This Row],[T1]]&gt;0,1,0))</f>
        <v>1</v>
      </c>
      <c r="T902" s="3">
        <f>IF(ISBLANK(Table13[[#This Row],[T2]]),0,IF(Table13[[#This Row],[T2]]&gt;0,1,0))</f>
        <v>1</v>
      </c>
      <c r="U902" s="3">
        <f>IF(ISBLANK(Table13[[#This Row],[T3]]),0,IF(Table13[[#This Row],[T3]]&gt;0,1,0))</f>
        <v>1</v>
      </c>
      <c r="V902" s="3">
        <f>IF(ISBLANK(Table13[[#This Row],[T4]]),0,IF(Table13[[#This Row],[T4]]&gt;0,1,0))</f>
        <v>0</v>
      </c>
      <c r="W902" s="25">
        <v>58</v>
      </c>
      <c r="X902" s="23">
        <v>21</v>
      </c>
      <c r="Y902" s="3">
        <v>0.4</v>
      </c>
      <c r="Z902" s="3"/>
      <c r="AB902" s="30">
        <v>872</v>
      </c>
      <c r="AC902" s="30">
        <v>1.5078272016504395</v>
      </c>
      <c r="AD902" s="30">
        <v>2.1921727983495609</v>
      </c>
    </row>
    <row r="903" spans="1:30">
      <c r="A903" s="4">
        <v>43775.541666666664</v>
      </c>
      <c r="B903">
        <v>43775</v>
      </c>
      <c r="C903" s="3">
        <v>0.54166666666666663</v>
      </c>
      <c r="D903" s="3">
        <v>13</v>
      </c>
      <c r="E903" s="3">
        <v>37</v>
      </c>
      <c r="F903" s="3">
        <v>0.1</v>
      </c>
      <c r="G903" s="5">
        <v>0.2</v>
      </c>
      <c r="H903" s="3">
        <v>0.30000000000000004</v>
      </c>
      <c r="I903" s="3">
        <v>1.55139</v>
      </c>
      <c r="J903" s="12">
        <f t="shared" si="42"/>
        <v>1.2041666666666664</v>
      </c>
      <c r="K903" s="4">
        <v>43775.541666087964</v>
      </c>
      <c r="L903" s="3">
        <f t="shared" si="43"/>
        <v>6</v>
      </c>
      <c r="M903" s="3">
        <f t="shared" si="44"/>
        <v>13</v>
      </c>
      <c r="N903" s="3"/>
      <c r="O903" s="3"/>
      <c r="P903" s="3"/>
      <c r="Q903" s="3"/>
      <c r="R903" s="3"/>
      <c r="S903" s="3">
        <f>IF(ISBLANK(Table13[[#This Row],[T1]]),0,IF(Table13[[#This Row],[T1]]&gt;0,1,0))</f>
        <v>1</v>
      </c>
      <c r="T903" s="3">
        <f>IF(ISBLANK(Table13[[#This Row],[T2]]),0,IF(Table13[[#This Row],[T2]]&gt;0,1,0))</f>
        <v>1</v>
      </c>
      <c r="U903" s="3">
        <f>IF(ISBLANK(Table13[[#This Row],[T3]]),0,IF(Table13[[#This Row],[T3]]&gt;0,1,0))</f>
        <v>1</v>
      </c>
      <c r="V903" s="3">
        <f>IF(ISBLANK(Table13[[#This Row],[T4]]),0,IF(Table13[[#This Row],[T4]]&gt;0,1,0))</f>
        <v>0</v>
      </c>
      <c r="W903" s="26">
        <v>59</v>
      </c>
      <c r="X903" s="22">
        <v>21</v>
      </c>
      <c r="Y903" s="3">
        <v>0.30000000000000004</v>
      </c>
      <c r="Z903" s="3"/>
      <c r="AB903" s="30">
        <v>873</v>
      </c>
      <c r="AC903" s="30">
        <v>1.5115880952328589</v>
      </c>
      <c r="AD903" s="30">
        <v>-1.0115880952328589</v>
      </c>
    </row>
    <row r="904" spans="1:30">
      <c r="A904" s="4">
        <v>43775.583333333336</v>
      </c>
      <c r="B904">
        <v>43775</v>
      </c>
      <c r="C904" s="3">
        <v>0.58333333333333337</v>
      </c>
      <c r="D904" s="3">
        <v>14</v>
      </c>
      <c r="E904" s="3">
        <v>37</v>
      </c>
      <c r="F904" s="3">
        <v>0.1</v>
      </c>
      <c r="G904" s="5">
        <v>0.2</v>
      </c>
      <c r="H904" s="3">
        <v>0.30000000000000004</v>
      </c>
      <c r="I904" s="3">
        <v>1.55139</v>
      </c>
      <c r="J904" s="12">
        <f t="shared" si="42"/>
        <v>1.208333333333333</v>
      </c>
      <c r="K904" s="4">
        <v>43775.583332696762</v>
      </c>
      <c r="L904" s="3">
        <f t="shared" si="43"/>
        <v>6</v>
      </c>
      <c r="M904" s="3">
        <f t="shared" si="44"/>
        <v>14</v>
      </c>
      <c r="N904" s="3"/>
      <c r="O904" s="3"/>
      <c r="P904" s="3"/>
      <c r="Q904" s="3"/>
      <c r="R904" s="3"/>
      <c r="S904" s="3">
        <f>IF(ISBLANK(Table13[[#This Row],[T1]]),0,IF(Table13[[#This Row],[T1]]&gt;0,1,0))</f>
        <v>1</v>
      </c>
      <c r="T904" s="3">
        <f>IF(ISBLANK(Table13[[#This Row],[T2]]),0,IF(Table13[[#This Row],[T2]]&gt;0,1,0))</f>
        <v>1</v>
      </c>
      <c r="U904" s="3">
        <f>IF(ISBLANK(Table13[[#This Row],[T3]]),0,IF(Table13[[#This Row],[T3]]&gt;0,1,0))</f>
        <v>1</v>
      </c>
      <c r="V904" s="3">
        <f>IF(ISBLANK(Table13[[#This Row],[T4]]),0,IF(Table13[[#This Row],[T4]]&gt;0,1,0))</f>
        <v>1</v>
      </c>
      <c r="W904" s="25">
        <v>59</v>
      </c>
      <c r="X904" s="23">
        <v>21</v>
      </c>
      <c r="Y904" s="3">
        <v>0.30000000000000004</v>
      </c>
      <c r="Z904" s="3"/>
      <c r="AB904" s="30">
        <v>874</v>
      </c>
      <c r="AC904" s="30">
        <v>1.491734061833218</v>
      </c>
      <c r="AD904" s="30">
        <v>-1.0917340618332179</v>
      </c>
    </row>
    <row r="905" spans="1:30">
      <c r="A905" s="4">
        <v>43775.625</v>
      </c>
      <c r="B905">
        <v>43775</v>
      </c>
      <c r="C905" s="3">
        <v>0.625</v>
      </c>
      <c r="D905" s="3">
        <v>15</v>
      </c>
      <c r="E905" s="3">
        <v>37</v>
      </c>
      <c r="F905" s="3">
        <v>0.2</v>
      </c>
      <c r="G905" s="5">
        <v>1</v>
      </c>
      <c r="H905" s="3">
        <v>1.2</v>
      </c>
      <c r="I905" s="3">
        <v>1.55139</v>
      </c>
      <c r="J905" s="12">
        <f t="shared" si="42"/>
        <v>1.2208333333333332</v>
      </c>
      <c r="K905" s="4">
        <v>43775.624999305554</v>
      </c>
      <c r="L905" s="3">
        <f t="shared" si="43"/>
        <v>6</v>
      </c>
      <c r="M905" s="3">
        <f t="shared" si="44"/>
        <v>15</v>
      </c>
      <c r="N905" s="3"/>
      <c r="O905" s="3"/>
      <c r="P905" s="3"/>
      <c r="Q905" s="3"/>
      <c r="R905" s="3"/>
      <c r="S905" s="3">
        <f>IF(ISBLANK(Table13[[#This Row],[T1]]),0,IF(Table13[[#This Row],[T1]]&gt;0,1,0))</f>
        <v>0</v>
      </c>
      <c r="T905" s="3">
        <f>IF(ISBLANK(Table13[[#This Row],[T2]]),0,IF(Table13[[#This Row],[T2]]&gt;0,1,0))</f>
        <v>1</v>
      </c>
      <c r="U905" s="3">
        <f>IF(ISBLANK(Table13[[#This Row],[T3]]),0,IF(Table13[[#This Row],[T3]]&gt;0,1,0))</f>
        <v>1</v>
      </c>
      <c r="V905" s="3">
        <f>IF(ISBLANK(Table13[[#This Row],[T4]]),0,IF(Table13[[#This Row],[T4]]&gt;0,1,0))</f>
        <v>1</v>
      </c>
      <c r="W905" s="26">
        <v>58</v>
      </c>
      <c r="X905" s="22">
        <v>21</v>
      </c>
      <c r="Y905" s="3">
        <v>1.2</v>
      </c>
      <c r="Z905" s="3"/>
      <c r="AB905" s="30">
        <v>875</v>
      </c>
      <c r="AC905" s="30">
        <v>1.4704091896946943</v>
      </c>
      <c r="AD905" s="30">
        <v>-1.0704091896946943</v>
      </c>
    </row>
    <row r="906" spans="1:30">
      <c r="A906" s="4">
        <v>43775.666666666664</v>
      </c>
      <c r="B906">
        <v>43775</v>
      </c>
      <c r="C906" s="3">
        <v>0.66666666666666663</v>
      </c>
      <c r="D906" s="3">
        <v>16</v>
      </c>
      <c r="E906" s="3">
        <v>37</v>
      </c>
      <c r="F906" s="3">
        <v>0.2</v>
      </c>
      <c r="G906" s="5">
        <v>1.3</v>
      </c>
      <c r="H906" s="3">
        <v>1.5</v>
      </c>
      <c r="I906" s="3">
        <v>1.55139</v>
      </c>
      <c r="J906" s="12">
        <f t="shared" si="42"/>
        <v>1.2625</v>
      </c>
      <c r="K906" s="4">
        <v>43775.666665914352</v>
      </c>
      <c r="L906" s="3">
        <f t="shared" si="43"/>
        <v>6</v>
      </c>
      <c r="M906" s="3">
        <f t="shared" si="44"/>
        <v>16</v>
      </c>
      <c r="N906" s="3"/>
      <c r="O906" s="3"/>
      <c r="P906" s="3"/>
      <c r="Q906" s="3"/>
      <c r="R906" s="3"/>
      <c r="S906" s="3">
        <f>IF(ISBLANK(Table13[[#This Row],[T1]]),0,IF(Table13[[#This Row],[T1]]&gt;0,1,0))</f>
        <v>0</v>
      </c>
      <c r="T906" s="3">
        <f>IF(ISBLANK(Table13[[#This Row],[T2]]),0,IF(Table13[[#This Row],[T2]]&gt;0,1,0))</f>
        <v>1</v>
      </c>
      <c r="U906" s="3">
        <f>IF(ISBLANK(Table13[[#This Row],[T3]]),0,IF(Table13[[#This Row],[T3]]&gt;0,1,0))</f>
        <v>0</v>
      </c>
      <c r="V906" s="3">
        <f>IF(ISBLANK(Table13[[#This Row],[T4]]),0,IF(Table13[[#This Row],[T4]]&gt;0,1,0))</f>
        <v>0</v>
      </c>
      <c r="W906" s="25">
        <v>55</v>
      </c>
      <c r="X906" s="23">
        <v>21</v>
      </c>
      <c r="Y906" s="3">
        <v>1.5</v>
      </c>
      <c r="Z906" s="3"/>
      <c r="AB906" s="30">
        <v>876</v>
      </c>
      <c r="AC906" s="30">
        <v>1.4384218814869087</v>
      </c>
      <c r="AD906" s="30">
        <v>-1.1384218814869087</v>
      </c>
    </row>
    <row r="907" spans="1:30">
      <c r="A907" s="4">
        <v>43775.708333333336</v>
      </c>
      <c r="B907">
        <v>43775</v>
      </c>
      <c r="C907" s="3">
        <v>0.70833333333333337</v>
      </c>
      <c r="D907" s="3">
        <v>17</v>
      </c>
      <c r="E907" s="3">
        <v>37</v>
      </c>
      <c r="F907" s="3">
        <v>0.4</v>
      </c>
      <c r="G907" s="5">
        <v>0.4</v>
      </c>
      <c r="H907" s="3">
        <v>0.8</v>
      </c>
      <c r="I907" s="3">
        <v>1.55139</v>
      </c>
      <c r="J907" s="12">
        <f t="shared" si="42"/>
        <v>1.2166666666666663</v>
      </c>
      <c r="K907" s="4">
        <v>43775.708332523151</v>
      </c>
      <c r="L907" s="3">
        <f t="shared" si="43"/>
        <v>6</v>
      </c>
      <c r="M907" s="3">
        <f t="shared" si="44"/>
        <v>17</v>
      </c>
      <c r="N907" s="3"/>
      <c r="O907" s="3"/>
      <c r="P907" s="3"/>
      <c r="Q907" s="3"/>
      <c r="R907" s="3"/>
      <c r="S907" s="3">
        <f>IF(ISBLANK(Table13[[#This Row],[T1]]),0,IF(Table13[[#This Row],[T1]]&gt;0,1,0))</f>
        <v>0</v>
      </c>
      <c r="T907" s="3">
        <f>IF(ISBLANK(Table13[[#This Row],[T2]]),0,IF(Table13[[#This Row],[T2]]&gt;0,1,0))</f>
        <v>1</v>
      </c>
      <c r="U907" s="3">
        <f>IF(ISBLANK(Table13[[#This Row],[T3]]),0,IF(Table13[[#This Row],[T3]]&gt;0,1,0))</f>
        <v>0</v>
      </c>
      <c r="V907" s="3">
        <f>IF(ISBLANK(Table13[[#This Row],[T4]]),0,IF(Table13[[#This Row],[T4]]&gt;0,1,0))</f>
        <v>0</v>
      </c>
      <c r="W907" s="26">
        <v>55</v>
      </c>
      <c r="X907" s="22">
        <v>21</v>
      </c>
      <c r="Y907" s="3">
        <v>0.8</v>
      </c>
      <c r="Z907" s="3"/>
      <c r="AB907" s="30">
        <v>877</v>
      </c>
      <c r="AC907" s="30">
        <v>1.4064345732791232</v>
      </c>
      <c r="AD907" s="30">
        <v>-1.0064345732791233</v>
      </c>
    </row>
    <row r="908" spans="1:30">
      <c r="A908" s="4">
        <v>43775.75</v>
      </c>
      <c r="B908">
        <v>43775</v>
      </c>
      <c r="C908" s="3">
        <v>0.75</v>
      </c>
      <c r="D908" s="3">
        <v>18</v>
      </c>
      <c r="E908" s="3">
        <v>37</v>
      </c>
      <c r="F908" s="3">
        <v>0.8</v>
      </c>
      <c r="G908" s="5">
        <v>0.5</v>
      </c>
      <c r="H908" s="3">
        <v>1.3</v>
      </c>
      <c r="I908" s="3">
        <v>1.55139</v>
      </c>
      <c r="J908" s="12">
        <f t="shared" si="42"/>
        <v>1.2249999999999996</v>
      </c>
      <c r="K908" s="4">
        <v>43775.749999131942</v>
      </c>
      <c r="L908" s="3">
        <f t="shared" si="43"/>
        <v>6</v>
      </c>
      <c r="M908" s="3">
        <f t="shared" si="44"/>
        <v>18</v>
      </c>
      <c r="N908" s="3"/>
      <c r="O908" s="3"/>
      <c r="P908" s="3"/>
      <c r="Q908" s="3"/>
      <c r="R908" s="3"/>
      <c r="S908" s="3">
        <f>IF(ISBLANK(Table13[[#This Row],[T1]]),0,IF(Table13[[#This Row],[T1]]&gt;0,1,0))</f>
        <v>0</v>
      </c>
      <c r="T908" s="3">
        <f>IF(ISBLANK(Table13[[#This Row],[T2]]),0,IF(Table13[[#This Row],[T2]]&gt;0,1,0))</f>
        <v>1</v>
      </c>
      <c r="U908" s="3">
        <f>IF(ISBLANK(Table13[[#This Row],[T3]]),0,IF(Table13[[#This Row],[T3]]&gt;0,1,0))</f>
        <v>0</v>
      </c>
      <c r="V908" s="3">
        <f>IF(ISBLANK(Table13[[#This Row],[T4]]),0,IF(Table13[[#This Row],[T4]]&gt;0,1,0))</f>
        <v>0</v>
      </c>
      <c r="W908" s="25">
        <v>52</v>
      </c>
      <c r="X908" s="23">
        <v>21</v>
      </c>
      <c r="Y908" s="3">
        <v>1.3</v>
      </c>
      <c r="Z908" s="3"/>
      <c r="AB908" s="30">
        <v>878</v>
      </c>
      <c r="AC908" s="30">
        <v>1.3851097011405997</v>
      </c>
      <c r="AD908" s="30">
        <v>-0.9851097011405997</v>
      </c>
    </row>
    <row r="909" spans="1:30">
      <c r="A909" s="4">
        <v>43775.791666666664</v>
      </c>
      <c r="B909">
        <v>43775</v>
      </c>
      <c r="C909" s="3">
        <v>0.79166666666666663</v>
      </c>
      <c r="D909" s="3">
        <v>19</v>
      </c>
      <c r="E909" s="3">
        <v>37</v>
      </c>
      <c r="F909" s="3">
        <v>0.7</v>
      </c>
      <c r="G909" s="5">
        <v>0.6</v>
      </c>
      <c r="H909" s="3">
        <v>1.2999999999999998</v>
      </c>
      <c r="I909" s="3">
        <v>1.55139</v>
      </c>
      <c r="J909" s="12">
        <f t="shared" si="42"/>
        <v>1.2166666666666663</v>
      </c>
      <c r="K909" s="4">
        <v>43775.791666666664</v>
      </c>
      <c r="L909" s="3">
        <f t="shared" si="43"/>
        <v>6</v>
      </c>
      <c r="M909" s="3">
        <f t="shared" si="44"/>
        <v>19</v>
      </c>
      <c r="N909" s="3">
        <v>54</v>
      </c>
      <c r="O909" s="3">
        <v>0</v>
      </c>
      <c r="P909" s="3">
        <v>0</v>
      </c>
      <c r="Q909" s="3">
        <v>0</v>
      </c>
      <c r="R909" s="3"/>
      <c r="S909" s="3">
        <f>IF(ISBLANK(Table13[[#This Row],[T1]]),0,IF(Table13[[#This Row],[T1]]&gt;0,1,0))</f>
        <v>0</v>
      </c>
      <c r="T909" s="3">
        <f>IF(ISBLANK(Table13[[#This Row],[T2]]),0,IF(Table13[[#This Row],[T2]]&gt;0,1,0))</f>
        <v>0</v>
      </c>
      <c r="U909" s="3">
        <f>IF(ISBLANK(Table13[[#This Row],[T3]]),0,IF(Table13[[#This Row],[T3]]&gt;0,1,0))</f>
        <v>0</v>
      </c>
      <c r="V909" s="3">
        <f>IF(ISBLANK(Table13[[#This Row],[T4]]),0,IF(Table13[[#This Row],[T4]]&gt;0,1,0))</f>
        <v>1</v>
      </c>
      <c r="W909" s="26">
        <v>51</v>
      </c>
      <c r="X909" s="22">
        <v>21</v>
      </c>
      <c r="Y909" s="3">
        <v>1.2999999999999998</v>
      </c>
      <c r="Z909" s="3"/>
      <c r="AB909" s="30">
        <v>879</v>
      </c>
      <c r="AC909" s="30">
        <v>1.2299135831057404</v>
      </c>
      <c r="AD909" s="30">
        <v>-0.1299135831057403</v>
      </c>
    </row>
    <row r="910" spans="1:30">
      <c r="A910" s="4">
        <v>43775.833333333336</v>
      </c>
      <c r="B910">
        <v>43775</v>
      </c>
      <c r="C910" s="3">
        <v>0.83333333333333337</v>
      </c>
      <c r="D910" s="3">
        <v>20</v>
      </c>
      <c r="E910" s="3">
        <v>37</v>
      </c>
      <c r="F910" s="3">
        <v>2.1</v>
      </c>
      <c r="G910" s="5">
        <v>2.2999999999999998</v>
      </c>
      <c r="H910" s="3">
        <v>4.4000000000000004</v>
      </c>
      <c r="I910" s="3">
        <v>1.55139</v>
      </c>
      <c r="J910" s="12">
        <f t="shared" si="42"/>
        <v>1.220833333333333</v>
      </c>
      <c r="K910" s="4">
        <v>43775.833333333336</v>
      </c>
      <c r="L910" s="3">
        <f t="shared" si="43"/>
        <v>6</v>
      </c>
      <c r="M910" s="3">
        <f t="shared" si="44"/>
        <v>20</v>
      </c>
      <c r="N910" s="3">
        <v>58</v>
      </c>
      <c r="O910" s="3">
        <v>18</v>
      </c>
      <c r="P910" s="3">
        <v>0</v>
      </c>
      <c r="Q910" s="3">
        <v>0</v>
      </c>
      <c r="R910" s="3"/>
      <c r="S910" s="3">
        <f>IF(ISBLANK(Table13[[#This Row],[T1]]),0,IF(Table13[[#This Row],[T1]]&gt;0,1,0))</f>
        <v>0</v>
      </c>
      <c r="T910" s="3">
        <f>IF(ISBLANK(Table13[[#This Row],[T2]]),0,IF(Table13[[#This Row],[T2]]&gt;0,1,0))</f>
        <v>0</v>
      </c>
      <c r="U910" s="3">
        <f>IF(ISBLANK(Table13[[#This Row],[T3]]),0,IF(Table13[[#This Row],[T3]]&gt;0,1,0))</f>
        <v>0</v>
      </c>
      <c r="V910" s="3">
        <f>IF(ISBLANK(Table13[[#This Row],[T4]]),0,IF(Table13[[#This Row],[T4]]&gt;0,1,0))</f>
        <v>1</v>
      </c>
      <c r="W910" s="25">
        <v>50</v>
      </c>
      <c r="X910" s="23">
        <v>21</v>
      </c>
      <c r="Y910" s="3">
        <v>4.4000000000000004</v>
      </c>
      <c r="Z910" s="3"/>
      <c r="AB910" s="30">
        <v>880</v>
      </c>
      <c r="AC910" s="30">
        <v>1.2192511470364789</v>
      </c>
      <c r="AD910" s="30">
        <v>-0.31925114703647894</v>
      </c>
    </row>
    <row r="911" spans="1:30">
      <c r="A911" s="4">
        <v>43775.875</v>
      </c>
      <c r="B911">
        <v>43775</v>
      </c>
      <c r="C911" s="3">
        <v>0.875</v>
      </c>
      <c r="D911" s="3">
        <v>21</v>
      </c>
      <c r="E911" s="3">
        <v>37</v>
      </c>
      <c r="F911" s="3">
        <v>1.9</v>
      </c>
      <c r="G911" s="5">
        <v>1.1000000000000001</v>
      </c>
      <c r="H911" s="3">
        <v>3</v>
      </c>
      <c r="I911" s="3">
        <v>1.55139</v>
      </c>
      <c r="J911" s="12">
        <f t="shared" si="42"/>
        <v>1.2166666666666666</v>
      </c>
      <c r="K911" s="4">
        <v>43775.875</v>
      </c>
      <c r="L911" s="3">
        <f t="shared" si="43"/>
        <v>6</v>
      </c>
      <c r="M911" s="3">
        <f t="shared" si="44"/>
        <v>21</v>
      </c>
      <c r="N911" s="3">
        <v>58</v>
      </c>
      <c r="O911" s="3">
        <v>58</v>
      </c>
      <c r="P911" s="3">
        <v>0</v>
      </c>
      <c r="Q911" s="3">
        <v>0</v>
      </c>
      <c r="R911" s="3"/>
      <c r="S911" s="3">
        <f>IF(ISBLANK(Table13[[#This Row],[T1]]),0,IF(Table13[[#This Row],[T1]]&gt;0,1,0))</f>
        <v>0</v>
      </c>
      <c r="T911" s="3">
        <f>IF(ISBLANK(Table13[[#This Row],[T2]]),0,IF(Table13[[#This Row],[T2]]&gt;0,1,0))</f>
        <v>1</v>
      </c>
      <c r="U911" s="3">
        <f>IF(ISBLANK(Table13[[#This Row],[T3]]),0,IF(Table13[[#This Row],[T3]]&gt;0,1,0))</f>
        <v>0</v>
      </c>
      <c r="V911" s="3">
        <f>IF(ISBLANK(Table13[[#This Row],[T4]]),0,IF(Table13[[#This Row],[T4]]&gt;0,1,0))</f>
        <v>1</v>
      </c>
      <c r="W911" s="26">
        <v>49</v>
      </c>
      <c r="X911" s="22">
        <v>11</v>
      </c>
      <c r="Y911" s="3">
        <v>3</v>
      </c>
      <c r="Z911" s="3"/>
      <c r="AB911" s="30">
        <v>881</v>
      </c>
      <c r="AC911" s="30">
        <v>1.3813488075581803</v>
      </c>
      <c r="AD911" s="30">
        <v>-1.0813488075581803</v>
      </c>
    </row>
    <row r="912" spans="1:30">
      <c r="A912" s="4">
        <v>43775.916666666664</v>
      </c>
      <c r="B912">
        <v>43775</v>
      </c>
      <c r="C912" s="3">
        <v>0.91666666666666663</v>
      </c>
      <c r="D912" s="3">
        <v>22</v>
      </c>
      <c r="E912" s="3">
        <v>37</v>
      </c>
      <c r="F912" s="3">
        <v>1.9</v>
      </c>
      <c r="G912" s="5">
        <v>0.5</v>
      </c>
      <c r="H912" s="3">
        <v>2.4</v>
      </c>
      <c r="I912" s="3">
        <v>1.55139</v>
      </c>
      <c r="J912" s="12">
        <f t="shared" si="42"/>
        <v>1.1791666666666665</v>
      </c>
      <c r="K912" s="4">
        <v>43775.916666666664</v>
      </c>
      <c r="L912" s="3">
        <f t="shared" si="43"/>
        <v>6</v>
      </c>
      <c r="M912" s="3">
        <f t="shared" si="44"/>
        <v>22</v>
      </c>
      <c r="N912" s="3">
        <v>57</v>
      </c>
      <c r="O912" s="3">
        <v>57</v>
      </c>
      <c r="P912" s="3">
        <v>42</v>
      </c>
      <c r="Q912" s="3">
        <v>0</v>
      </c>
      <c r="R912" s="3"/>
      <c r="S912" s="3">
        <f>IF(ISBLANK(Table13[[#This Row],[T1]]),0,IF(Table13[[#This Row],[T1]]&gt;0,1,0))</f>
        <v>0</v>
      </c>
      <c r="T912" s="3">
        <f>IF(ISBLANK(Table13[[#This Row],[T2]]),0,IF(Table13[[#This Row],[T2]]&gt;0,1,0))</f>
        <v>1</v>
      </c>
      <c r="U912" s="3">
        <f>IF(ISBLANK(Table13[[#This Row],[T3]]),0,IF(Table13[[#This Row],[T3]]&gt;0,1,0))</f>
        <v>0</v>
      </c>
      <c r="V912" s="3">
        <f>IF(ISBLANK(Table13[[#This Row],[T4]]),0,IF(Table13[[#This Row],[T4]]&gt;0,1,0))</f>
        <v>1</v>
      </c>
      <c r="W912" s="25">
        <v>47</v>
      </c>
      <c r="X912" s="23">
        <v>11</v>
      </c>
      <c r="Y912" s="3">
        <v>2.4</v>
      </c>
      <c r="Z912" s="3"/>
      <c r="AB912" s="30">
        <v>882</v>
      </c>
      <c r="AC912" s="30">
        <v>1.4763890308086447</v>
      </c>
      <c r="AD912" s="30">
        <v>-0.67638903080864465</v>
      </c>
    </row>
    <row r="913" spans="1:30">
      <c r="A913" s="4">
        <v>43775.958333333336</v>
      </c>
      <c r="B913">
        <v>43775</v>
      </c>
      <c r="C913" s="3">
        <v>0.95833333333333337</v>
      </c>
      <c r="D913" s="3">
        <v>23</v>
      </c>
      <c r="E913" s="3">
        <v>37</v>
      </c>
      <c r="F913" s="3">
        <v>0.2</v>
      </c>
      <c r="G913" s="5">
        <v>0.2</v>
      </c>
      <c r="H913" s="3">
        <v>0.4</v>
      </c>
      <c r="I913" s="3">
        <v>1.55139</v>
      </c>
      <c r="J913" s="12">
        <f t="shared" si="42"/>
        <v>1.175</v>
      </c>
      <c r="K913" s="4">
        <v>43775.958333333336</v>
      </c>
      <c r="L913" s="3">
        <f t="shared" si="43"/>
        <v>6</v>
      </c>
      <c r="M913" s="3">
        <f t="shared" si="44"/>
        <v>23</v>
      </c>
      <c r="N913" s="3">
        <v>58</v>
      </c>
      <c r="O913" s="3">
        <v>58</v>
      </c>
      <c r="P913" s="3">
        <v>58</v>
      </c>
      <c r="Q913" s="3">
        <v>0</v>
      </c>
      <c r="R913" s="3"/>
      <c r="S913" s="3">
        <f>IF(ISBLANK(Table13[[#This Row],[T1]]),0,IF(Table13[[#This Row],[T1]]&gt;0,1,0))</f>
        <v>0</v>
      </c>
      <c r="T913" s="3">
        <f>IF(ISBLANK(Table13[[#This Row],[T2]]),0,IF(Table13[[#This Row],[T2]]&gt;0,1,0))</f>
        <v>1</v>
      </c>
      <c r="U913" s="3">
        <f>IF(ISBLANK(Table13[[#This Row],[T3]]),0,IF(Table13[[#This Row],[T3]]&gt;0,1,0))</f>
        <v>0</v>
      </c>
      <c r="V913" s="3">
        <f>IF(ISBLANK(Table13[[#This Row],[T4]]),0,IF(Table13[[#This Row],[T4]]&gt;0,1,0))</f>
        <v>1</v>
      </c>
      <c r="W913" s="26">
        <v>46</v>
      </c>
      <c r="X913" s="22">
        <v>17</v>
      </c>
      <c r="Y913" s="3">
        <v>0.4</v>
      </c>
      <c r="Z913" s="3"/>
      <c r="AB913" s="30">
        <v>883</v>
      </c>
      <c r="AC913" s="30">
        <v>1.4983405317793281</v>
      </c>
      <c r="AD913" s="30">
        <v>0.60165946822067196</v>
      </c>
    </row>
    <row r="914" spans="1:30">
      <c r="A914" s="4">
        <v>43776</v>
      </c>
      <c r="B914">
        <v>43776</v>
      </c>
      <c r="C914" s="3">
        <v>0</v>
      </c>
      <c r="D914" s="3">
        <v>0</v>
      </c>
      <c r="E914" s="3">
        <v>38</v>
      </c>
      <c r="F914" s="3">
        <v>0.2</v>
      </c>
      <c r="G914" s="5">
        <v>0.4</v>
      </c>
      <c r="H914" s="3">
        <v>0.60000000000000009</v>
      </c>
      <c r="I914" s="3">
        <v>1.55139</v>
      </c>
      <c r="J914" s="12">
        <f t="shared" si="42"/>
        <v>1.1875</v>
      </c>
      <c r="K914" s="4">
        <v>43776</v>
      </c>
      <c r="L914" s="3">
        <f t="shared" si="43"/>
        <v>7</v>
      </c>
      <c r="M914" s="3">
        <f t="shared" si="44"/>
        <v>0</v>
      </c>
      <c r="N914" s="3">
        <v>58</v>
      </c>
      <c r="O914" s="3">
        <v>58</v>
      </c>
      <c r="P914" s="3">
        <v>58</v>
      </c>
      <c r="Q914" s="3">
        <v>0</v>
      </c>
      <c r="R914" s="3"/>
      <c r="S914" s="3">
        <f>IF(ISBLANK(Table13[[#This Row],[T1]]),0,IF(Table13[[#This Row],[T1]]&gt;0,1,0))</f>
        <v>1</v>
      </c>
      <c r="T914" s="3">
        <f>IF(ISBLANK(Table13[[#This Row],[T2]]),0,IF(Table13[[#This Row],[T2]]&gt;0,1,0))</f>
        <v>1</v>
      </c>
      <c r="U914" s="3">
        <f>IF(ISBLANK(Table13[[#This Row],[T3]]),0,IF(Table13[[#This Row],[T3]]&gt;0,1,0))</f>
        <v>1</v>
      </c>
      <c r="V914" s="3">
        <f>IF(ISBLANK(Table13[[#This Row],[T4]]),0,IF(Table13[[#This Row],[T4]]&gt;0,1,0))</f>
        <v>1</v>
      </c>
      <c r="W914" s="25">
        <v>46</v>
      </c>
      <c r="X914" s="23">
        <v>11</v>
      </c>
      <c r="Y914" s="3">
        <v>0.60000000000000009</v>
      </c>
      <c r="Z914" s="3"/>
      <c r="AB914" s="30">
        <v>884</v>
      </c>
      <c r="AC914" s="30">
        <v>1.3895550516039359</v>
      </c>
      <c r="AD914" s="30">
        <v>-0.58955505160393584</v>
      </c>
    </row>
    <row r="915" spans="1:30">
      <c r="A915" s="4">
        <v>43776.041666666664</v>
      </c>
      <c r="B915">
        <v>43776</v>
      </c>
      <c r="C915" s="3">
        <v>4.1666666666666664E-2</v>
      </c>
      <c r="D915" s="3">
        <v>1</v>
      </c>
      <c r="E915" s="3">
        <v>38</v>
      </c>
      <c r="F915" s="3">
        <v>0.3</v>
      </c>
      <c r="G915" s="5">
        <v>0.2</v>
      </c>
      <c r="H915" s="3">
        <v>0.5</v>
      </c>
      <c r="I915" s="3">
        <v>1.55139</v>
      </c>
      <c r="J915" s="12">
        <f t="shared" si="42"/>
        <v>1.1916666666666667</v>
      </c>
      <c r="K915" s="4">
        <v>43776.041666666664</v>
      </c>
      <c r="L915" s="3">
        <f t="shared" si="43"/>
        <v>7</v>
      </c>
      <c r="M915" s="3">
        <f t="shared" si="44"/>
        <v>1</v>
      </c>
      <c r="N915" s="3">
        <v>58</v>
      </c>
      <c r="O915" s="3">
        <v>58</v>
      </c>
      <c r="P915" s="3">
        <v>58</v>
      </c>
      <c r="Q915" s="3">
        <v>0</v>
      </c>
      <c r="R915" s="3"/>
      <c r="S915" s="3">
        <f>IF(ISBLANK(Table13[[#This Row],[T1]]),0,IF(Table13[[#This Row],[T1]]&gt;0,1,0))</f>
        <v>1</v>
      </c>
      <c r="T915" s="3">
        <f>IF(ISBLANK(Table13[[#This Row],[T2]]),0,IF(Table13[[#This Row],[T2]]&gt;0,1,0))</f>
        <v>1</v>
      </c>
      <c r="U915" s="3">
        <f>IF(ISBLANK(Table13[[#This Row],[T3]]),0,IF(Table13[[#This Row],[T3]]&gt;0,1,0))</f>
        <v>1</v>
      </c>
      <c r="V915" s="3">
        <f>IF(ISBLANK(Table13[[#This Row],[T4]]),0,IF(Table13[[#This Row],[T4]]&gt;0,1,0))</f>
        <v>1</v>
      </c>
      <c r="W915" s="26">
        <v>48</v>
      </c>
      <c r="X915" s="22">
        <v>13</v>
      </c>
      <c r="Y915" s="3">
        <v>0.5</v>
      </c>
      <c r="Z915" s="3"/>
      <c r="AB915" s="30">
        <v>885</v>
      </c>
      <c r="AC915" s="30">
        <v>1.3258755077290971</v>
      </c>
      <c r="AD915" s="30">
        <v>-0.62587550772909717</v>
      </c>
    </row>
    <row r="916" spans="1:30">
      <c r="A916" s="4">
        <v>43776.083333333336</v>
      </c>
      <c r="B916">
        <v>43776</v>
      </c>
      <c r="C916" s="3">
        <v>8.3333333333333329E-2</v>
      </c>
      <c r="D916" s="3">
        <v>2</v>
      </c>
      <c r="E916" s="3">
        <v>38</v>
      </c>
      <c r="F916" s="3">
        <v>0.4</v>
      </c>
      <c r="G916" s="5">
        <v>0.3</v>
      </c>
      <c r="H916" s="3">
        <v>0.7</v>
      </c>
      <c r="I916" s="3">
        <v>1.55139</v>
      </c>
      <c r="J916" s="12">
        <f t="shared" si="42"/>
        <v>1.1958333333333333</v>
      </c>
      <c r="K916" s="4">
        <v>43776.083333333336</v>
      </c>
      <c r="L916" s="3">
        <f t="shared" si="43"/>
        <v>7</v>
      </c>
      <c r="M916" s="3">
        <f t="shared" si="44"/>
        <v>2</v>
      </c>
      <c r="N916" s="3">
        <v>57</v>
      </c>
      <c r="O916" s="3">
        <v>57</v>
      </c>
      <c r="P916" s="3">
        <v>57</v>
      </c>
      <c r="Q916" s="3">
        <v>0</v>
      </c>
      <c r="R916" s="3"/>
      <c r="S916" s="3">
        <f>IF(ISBLANK(Table13[[#This Row],[T1]]),0,IF(Table13[[#This Row],[T1]]&gt;0,1,0))</f>
        <v>1</v>
      </c>
      <c r="T916" s="3">
        <f>IF(ISBLANK(Table13[[#This Row],[T2]]),0,IF(Table13[[#This Row],[T2]]&gt;0,1,0))</f>
        <v>1</v>
      </c>
      <c r="U916" s="3">
        <f>IF(ISBLANK(Table13[[#This Row],[T3]]),0,IF(Table13[[#This Row],[T3]]&gt;0,1,0))</f>
        <v>1</v>
      </c>
      <c r="V916" s="3">
        <f>IF(ISBLANK(Table13[[#This Row],[T4]]),0,IF(Table13[[#This Row],[T4]]&gt;0,1,0))</f>
        <v>1</v>
      </c>
      <c r="W916" s="25">
        <v>48</v>
      </c>
      <c r="X916" s="23">
        <v>13</v>
      </c>
      <c r="Y916" s="3">
        <v>0.7</v>
      </c>
      <c r="Z916" s="3"/>
      <c r="AB916" s="30">
        <v>886</v>
      </c>
      <c r="AC916" s="30">
        <v>1.5130589339717417</v>
      </c>
      <c r="AD916" s="30">
        <v>-0.71305893397174169</v>
      </c>
    </row>
    <row r="917" spans="1:30">
      <c r="A917" s="4">
        <v>43776.125</v>
      </c>
      <c r="B917">
        <v>43776</v>
      </c>
      <c r="C917" s="3">
        <v>0.125</v>
      </c>
      <c r="D917" s="3">
        <v>3</v>
      </c>
      <c r="E917" s="3">
        <v>38</v>
      </c>
      <c r="F917" s="3">
        <v>0.3</v>
      </c>
      <c r="G917" s="5">
        <v>0.5</v>
      </c>
      <c r="H917" s="3">
        <v>0.8</v>
      </c>
      <c r="I917" s="3">
        <v>1.55139</v>
      </c>
      <c r="J917" s="12">
        <f t="shared" si="42"/>
        <v>1.2083333333333335</v>
      </c>
      <c r="K917" s="4">
        <v>43776.125</v>
      </c>
      <c r="L917" s="3">
        <f t="shared" si="43"/>
        <v>7</v>
      </c>
      <c r="M917" s="3">
        <f t="shared" si="44"/>
        <v>3</v>
      </c>
      <c r="N917" s="3">
        <v>58</v>
      </c>
      <c r="O917" s="3">
        <v>58</v>
      </c>
      <c r="P917" s="3">
        <v>58</v>
      </c>
      <c r="Q917" s="3">
        <v>0</v>
      </c>
      <c r="R917" s="3"/>
      <c r="S917" s="3">
        <f>IF(ISBLANK(Table13[[#This Row],[T1]]),0,IF(Table13[[#This Row],[T1]]&gt;0,1,0))</f>
        <v>1</v>
      </c>
      <c r="T917" s="3">
        <f>IF(ISBLANK(Table13[[#This Row],[T2]]),0,IF(Table13[[#This Row],[T2]]&gt;0,1,0))</f>
        <v>1</v>
      </c>
      <c r="U917" s="3">
        <f>IF(ISBLANK(Table13[[#This Row],[T3]]),0,IF(Table13[[#This Row],[T3]]&gt;0,1,0))</f>
        <v>1</v>
      </c>
      <c r="V917" s="3">
        <f>IF(ISBLANK(Table13[[#This Row],[T4]]),0,IF(Table13[[#This Row],[T4]]&gt;0,1,0))</f>
        <v>1</v>
      </c>
      <c r="W917" s="26">
        <v>48</v>
      </c>
      <c r="X917" s="22">
        <v>13</v>
      </c>
      <c r="Y917" s="3">
        <v>0.8</v>
      </c>
      <c r="Z917" s="3"/>
      <c r="AB917" s="30">
        <v>887</v>
      </c>
      <c r="AC917" s="30">
        <v>1.3914621062614512</v>
      </c>
      <c r="AD917" s="30">
        <v>1.4085378937385487</v>
      </c>
    </row>
    <row r="918" spans="1:30">
      <c r="A918" s="4">
        <v>43776.166666666664</v>
      </c>
      <c r="B918">
        <v>43776</v>
      </c>
      <c r="C918" s="3">
        <v>0.16666666666666666</v>
      </c>
      <c r="D918" s="3">
        <v>4</v>
      </c>
      <c r="E918" s="3">
        <v>38</v>
      </c>
      <c r="F918" s="3">
        <v>0.5</v>
      </c>
      <c r="G918" s="5">
        <v>0.3</v>
      </c>
      <c r="H918" s="3">
        <v>0.8</v>
      </c>
      <c r="I918" s="3">
        <v>1.55139</v>
      </c>
      <c r="J918" s="12">
        <f t="shared" si="42"/>
        <v>1.2166666666666666</v>
      </c>
      <c r="K918" s="4">
        <v>43776.166666666664</v>
      </c>
      <c r="L918" s="3">
        <f t="shared" si="43"/>
        <v>7</v>
      </c>
      <c r="M918" s="3">
        <f t="shared" si="44"/>
        <v>4</v>
      </c>
      <c r="N918" s="3">
        <v>58</v>
      </c>
      <c r="O918" s="3">
        <v>9</v>
      </c>
      <c r="P918" s="3">
        <v>58</v>
      </c>
      <c r="Q918" s="3">
        <v>0</v>
      </c>
      <c r="R918" s="3"/>
      <c r="S918" s="3">
        <f>IF(ISBLANK(Table13[[#This Row],[T1]]),0,IF(Table13[[#This Row],[T1]]&gt;0,1,0))</f>
        <v>1</v>
      </c>
      <c r="T918" s="3">
        <f>IF(ISBLANK(Table13[[#This Row],[T2]]),0,IF(Table13[[#This Row],[T2]]&gt;0,1,0))</f>
        <v>1</v>
      </c>
      <c r="U918" s="3">
        <f>IF(ISBLANK(Table13[[#This Row],[T3]]),0,IF(Table13[[#This Row],[T3]]&gt;0,1,0))</f>
        <v>1</v>
      </c>
      <c r="V918" s="3">
        <f>IF(ISBLANK(Table13[[#This Row],[T4]]),0,IF(Table13[[#This Row],[T4]]&gt;0,1,0))</f>
        <v>1</v>
      </c>
      <c r="W918" s="25">
        <v>49</v>
      </c>
      <c r="X918" s="23">
        <v>13</v>
      </c>
      <c r="Y918" s="3">
        <v>0.8</v>
      </c>
      <c r="Z918" s="3"/>
      <c r="AB918" s="30">
        <v>888</v>
      </c>
      <c r="AC918" s="30">
        <v>1.4257157668754383</v>
      </c>
      <c r="AD918" s="30">
        <v>-0.22571576687543837</v>
      </c>
    </row>
    <row r="919" spans="1:30">
      <c r="A919" s="4">
        <v>43776.208333333336</v>
      </c>
      <c r="B919">
        <v>43776</v>
      </c>
      <c r="C919" s="3">
        <v>0.20833333333333334</v>
      </c>
      <c r="D919" s="3">
        <v>5</v>
      </c>
      <c r="E919" s="3">
        <v>38</v>
      </c>
      <c r="F919" s="3">
        <v>0.5</v>
      </c>
      <c r="G919" s="5">
        <v>1.5</v>
      </c>
      <c r="H919" s="3">
        <v>2</v>
      </c>
      <c r="I919" s="3">
        <v>1.55139</v>
      </c>
      <c r="J919" s="12">
        <f t="shared" si="42"/>
        <v>1.2333333333333334</v>
      </c>
      <c r="K919" s="4">
        <v>43776.208333333336</v>
      </c>
      <c r="L919" s="3">
        <f t="shared" si="43"/>
        <v>7</v>
      </c>
      <c r="M919" s="3">
        <f t="shared" si="44"/>
        <v>5</v>
      </c>
      <c r="N919" s="3">
        <v>58</v>
      </c>
      <c r="O919" s="3">
        <v>0</v>
      </c>
      <c r="P919" s="3">
        <v>58</v>
      </c>
      <c r="Q919" s="3">
        <v>0</v>
      </c>
      <c r="R919" s="3"/>
      <c r="S919" s="3">
        <f>IF(ISBLANK(Table13[[#This Row],[T1]]),0,IF(Table13[[#This Row],[T1]]&gt;0,1,0))</f>
        <v>1</v>
      </c>
      <c r="T919" s="3">
        <f>IF(ISBLANK(Table13[[#This Row],[T2]]),0,IF(Table13[[#This Row],[T2]]&gt;0,1,0))</f>
        <v>1</v>
      </c>
      <c r="U919" s="3">
        <f>IF(ISBLANK(Table13[[#This Row],[T3]]),0,IF(Table13[[#This Row],[T3]]&gt;0,1,0))</f>
        <v>1</v>
      </c>
      <c r="V919" s="3">
        <f>IF(ISBLANK(Table13[[#This Row],[T4]]),0,IF(Table13[[#This Row],[T4]]&gt;0,1,0))</f>
        <v>1</v>
      </c>
      <c r="W919" s="26">
        <v>49</v>
      </c>
      <c r="X919" s="22">
        <v>13</v>
      </c>
      <c r="Y919" s="3">
        <v>2</v>
      </c>
      <c r="Z919" s="3"/>
      <c r="AB919" s="30">
        <v>889</v>
      </c>
      <c r="AC919" s="30">
        <v>1.4363782029447001</v>
      </c>
      <c r="AD919" s="30">
        <v>-1.0363782029447002</v>
      </c>
    </row>
    <row r="920" spans="1:30">
      <c r="A920" s="4">
        <v>43776.25</v>
      </c>
      <c r="B920">
        <v>43776</v>
      </c>
      <c r="C920" s="3">
        <v>0.25</v>
      </c>
      <c r="D920" s="3">
        <v>6</v>
      </c>
      <c r="E920" s="3">
        <v>38</v>
      </c>
      <c r="F920" s="3">
        <v>0.5</v>
      </c>
      <c r="G920" s="5">
        <v>1.2</v>
      </c>
      <c r="H920" s="3">
        <v>1.7</v>
      </c>
      <c r="I920" s="3">
        <v>1.55139</v>
      </c>
      <c r="J920" s="12">
        <f t="shared" si="42"/>
        <v>1.2625</v>
      </c>
      <c r="K920" s="4">
        <v>43776.25</v>
      </c>
      <c r="L920" s="3">
        <f t="shared" si="43"/>
        <v>7</v>
      </c>
      <c r="M920" s="3">
        <f t="shared" si="44"/>
        <v>6</v>
      </c>
      <c r="N920" s="3">
        <v>40</v>
      </c>
      <c r="O920" s="3">
        <v>0</v>
      </c>
      <c r="P920" s="3">
        <v>57</v>
      </c>
      <c r="Q920" s="3">
        <v>0</v>
      </c>
      <c r="R920" s="3"/>
      <c r="S920" s="3">
        <f>IF(ISBLANK(Table13[[#This Row],[T1]]),0,IF(Table13[[#This Row],[T1]]&gt;0,1,0))</f>
        <v>1</v>
      </c>
      <c r="T920" s="3">
        <f>IF(ISBLANK(Table13[[#This Row],[T2]]),0,IF(Table13[[#This Row],[T2]]&gt;0,1,0))</f>
        <v>1</v>
      </c>
      <c r="U920" s="3">
        <f>IF(ISBLANK(Table13[[#This Row],[T3]]),0,IF(Table13[[#This Row],[T3]]&gt;0,1,0))</f>
        <v>1</v>
      </c>
      <c r="V920" s="3">
        <f>IF(ISBLANK(Table13[[#This Row],[T4]]),0,IF(Table13[[#This Row],[T4]]&gt;0,1,0))</f>
        <v>1</v>
      </c>
      <c r="W920" s="25">
        <v>50</v>
      </c>
      <c r="X920" s="23">
        <v>11</v>
      </c>
      <c r="Y920" s="3">
        <v>1.7</v>
      </c>
      <c r="Z920" s="3"/>
      <c r="AB920" s="30">
        <v>890</v>
      </c>
      <c r="AC920" s="30">
        <v>1.4470406390139618</v>
      </c>
      <c r="AD920" s="30">
        <v>-0.74704063901396189</v>
      </c>
    </row>
    <row r="921" spans="1:30">
      <c r="A921" s="4">
        <v>43776.291666666664</v>
      </c>
      <c r="B921">
        <v>43776</v>
      </c>
      <c r="C921" s="3">
        <v>0.29166666666666669</v>
      </c>
      <c r="D921" s="3">
        <v>7</v>
      </c>
      <c r="E921" s="3">
        <v>38</v>
      </c>
      <c r="F921" s="3">
        <v>0.8</v>
      </c>
      <c r="G921" s="5">
        <v>1.9</v>
      </c>
      <c r="H921" s="3">
        <v>2.7</v>
      </c>
      <c r="I921" s="3">
        <v>1.55139</v>
      </c>
      <c r="J921" s="12">
        <f t="shared" si="42"/>
        <v>1.2916666666666667</v>
      </c>
      <c r="K921" s="4">
        <v>43776.291666666664</v>
      </c>
      <c r="L921" s="3">
        <f t="shared" si="43"/>
        <v>7</v>
      </c>
      <c r="M921" s="3">
        <f t="shared" si="44"/>
        <v>7</v>
      </c>
      <c r="N921" s="3">
        <v>0</v>
      </c>
      <c r="O921" s="3">
        <v>0</v>
      </c>
      <c r="P921" s="3">
        <v>46</v>
      </c>
      <c r="Q921" s="3">
        <v>0</v>
      </c>
      <c r="R921" s="3"/>
      <c r="S921" s="3">
        <f>IF(ISBLANK(Table13[[#This Row],[T1]]),0,IF(Table13[[#This Row],[T1]]&gt;0,1,0))</f>
        <v>1</v>
      </c>
      <c r="T921" s="3">
        <f>IF(ISBLANK(Table13[[#This Row],[T2]]),0,IF(Table13[[#This Row],[T2]]&gt;0,1,0))</f>
        <v>1</v>
      </c>
      <c r="U921" s="3">
        <f>IF(ISBLANK(Table13[[#This Row],[T3]]),0,IF(Table13[[#This Row],[T3]]&gt;0,1,0))</f>
        <v>1</v>
      </c>
      <c r="V921" s="3">
        <f>IF(ISBLANK(Table13[[#This Row],[T4]]),0,IF(Table13[[#This Row],[T4]]&gt;0,1,0))</f>
        <v>1</v>
      </c>
      <c r="W921" s="26">
        <v>50</v>
      </c>
      <c r="X921" s="22">
        <v>13</v>
      </c>
      <c r="Y921" s="3">
        <v>2.7</v>
      </c>
      <c r="Z921" s="3"/>
      <c r="AB921" s="30">
        <v>891</v>
      </c>
      <c r="AC921" s="30">
        <v>1.4577030750832238</v>
      </c>
      <c r="AD921" s="30">
        <v>-0.55770307508322381</v>
      </c>
    </row>
    <row r="922" spans="1:30">
      <c r="A922" s="4">
        <v>43776.333333333336</v>
      </c>
      <c r="B922">
        <v>43776</v>
      </c>
      <c r="C922" s="3">
        <v>0.33333333333333331</v>
      </c>
      <c r="D922" s="3">
        <v>8</v>
      </c>
      <c r="E922" s="3">
        <v>38</v>
      </c>
      <c r="F922" s="3">
        <v>0.4</v>
      </c>
      <c r="G922" s="5">
        <v>0.2</v>
      </c>
      <c r="H922" s="3">
        <v>0.60000000000000009</v>
      </c>
      <c r="I922" s="3">
        <v>1.55139</v>
      </c>
      <c r="J922" s="12">
        <f t="shared" si="42"/>
        <v>1.3416666666666666</v>
      </c>
      <c r="K922" s="4">
        <v>43776.333333333336</v>
      </c>
      <c r="L922" s="3">
        <f t="shared" si="43"/>
        <v>7</v>
      </c>
      <c r="M922" s="3">
        <f t="shared" si="44"/>
        <v>8</v>
      </c>
      <c r="N922" s="3">
        <v>0</v>
      </c>
      <c r="O922" s="3">
        <v>0</v>
      </c>
      <c r="P922" s="3">
        <v>1</v>
      </c>
      <c r="Q922" s="3">
        <v>0</v>
      </c>
      <c r="R922" s="3"/>
      <c r="S922" s="3">
        <f>IF(ISBLANK(Table13[[#This Row],[T1]]),0,IF(Table13[[#This Row],[T1]]&gt;0,1,0))</f>
        <v>1</v>
      </c>
      <c r="T922" s="3">
        <f>IF(ISBLANK(Table13[[#This Row],[T2]]),0,IF(Table13[[#This Row],[T2]]&gt;0,1,0))</f>
        <v>0</v>
      </c>
      <c r="U922" s="3">
        <f>IF(ISBLANK(Table13[[#This Row],[T3]]),0,IF(Table13[[#This Row],[T3]]&gt;0,1,0))</f>
        <v>1</v>
      </c>
      <c r="V922" s="3">
        <f>IF(ISBLANK(Table13[[#This Row],[T4]]),0,IF(Table13[[#This Row],[T4]]&gt;0,1,0))</f>
        <v>1</v>
      </c>
      <c r="W922" s="25">
        <v>51</v>
      </c>
      <c r="X922" s="23">
        <v>13</v>
      </c>
      <c r="Y922" s="3">
        <v>0.60000000000000009</v>
      </c>
      <c r="Z922" s="3"/>
      <c r="AB922" s="30">
        <v>892</v>
      </c>
      <c r="AC922" s="30">
        <v>1.4790279472217474</v>
      </c>
      <c r="AD922" s="30">
        <v>-0.7790279472217474</v>
      </c>
    </row>
    <row r="923" spans="1:30">
      <c r="A923" s="4">
        <v>43776.375</v>
      </c>
      <c r="B923">
        <v>43776</v>
      </c>
      <c r="C923" s="3">
        <v>0.375</v>
      </c>
      <c r="D923" s="3">
        <v>9</v>
      </c>
      <c r="E923" s="3">
        <v>38</v>
      </c>
      <c r="F923" s="3">
        <v>0.2</v>
      </c>
      <c r="G923" s="5">
        <v>0.2</v>
      </c>
      <c r="H923" s="3">
        <v>0.4</v>
      </c>
      <c r="I923" s="3">
        <v>1.55139</v>
      </c>
      <c r="J923" s="12">
        <f t="shared" si="42"/>
        <v>1.3416666666666666</v>
      </c>
      <c r="K923" s="4">
        <v>43776.375000231485</v>
      </c>
      <c r="L923" s="3">
        <f t="shared" si="43"/>
        <v>7</v>
      </c>
      <c r="M923" s="3">
        <f t="shared" si="44"/>
        <v>9</v>
      </c>
      <c r="N923" s="3"/>
      <c r="O923" s="3"/>
      <c r="P923" s="3"/>
      <c r="Q923" s="3"/>
      <c r="R923" s="3"/>
      <c r="S923" s="3">
        <f>IF(ISBLANK(Table13[[#This Row],[T1]]),0,IF(Table13[[#This Row],[T1]]&gt;0,1,0))</f>
        <v>1</v>
      </c>
      <c r="T923" s="3">
        <f>IF(ISBLANK(Table13[[#This Row],[T2]]),0,IF(Table13[[#This Row],[T2]]&gt;0,1,0))</f>
        <v>0</v>
      </c>
      <c r="U923" s="3">
        <f>IF(ISBLANK(Table13[[#This Row],[T3]]),0,IF(Table13[[#This Row],[T3]]&gt;0,1,0))</f>
        <v>1</v>
      </c>
      <c r="V923" s="3">
        <f>IF(ISBLANK(Table13[[#This Row],[T4]]),0,IF(Table13[[#This Row],[T4]]&gt;0,1,0))</f>
        <v>1</v>
      </c>
      <c r="W923" s="26">
        <v>53</v>
      </c>
      <c r="X923" s="22">
        <v>13</v>
      </c>
      <c r="Y923" s="3">
        <v>0.4</v>
      </c>
      <c r="Z923" s="3"/>
      <c r="AB923" s="30">
        <v>893</v>
      </c>
      <c r="AC923" s="30">
        <v>1.4790279472217474</v>
      </c>
      <c r="AD923" s="30">
        <v>-0.7790279472217474</v>
      </c>
    </row>
    <row r="924" spans="1:30">
      <c r="A924" s="4">
        <v>43776.416666666664</v>
      </c>
      <c r="B924">
        <v>43776</v>
      </c>
      <c r="C924" s="3">
        <v>0.41666666666666669</v>
      </c>
      <c r="D924" s="3">
        <v>10</v>
      </c>
      <c r="E924" s="3">
        <v>38</v>
      </c>
      <c r="F924" s="3">
        <v>0.2</v>
      </c>
      <c r="G924" s="5">
        <v>0.2</v>
      </c>
      <c r="H924" s="3">
        <v>0.4</v>
      </c>
      <c r="I924" s="3">
        <v>1.55139</v>
      </c>
      <c r="J924" s="12">
        <f t="shared" si="42"/>
        <v>1.3916666666666666</v>
      </c>
      <c r="K924" s="4">
        <v>43776.416666956022</v>
      </c>
      <c r="L924" s="3">
        <f t="shared" si="43"/>
        <v>7</v>
      </c>
      <c r="M924" s="3">
        <f t="shared" si="44"/>
        <v>10</v>
      </c>
      <c r="N924" s="3"/>
      <c r="O924" s="3"/>
      <c r="P924" s="3"/>
      <c r="Q924" s="3"/>
      <c r="R924" s="3"/>
      <c r="S924" s="3">
        <f>IF(ISBLANK(Table13[[#This Row],[T1]]),0,IF(Table13[[#This Row],[T1]]&gt;0,1,0))</f>
        <v>1</v>
      </c>
      <c r="T924" s="3">
        <f>IF(ISBLANK(Table13[[#This Row],[T2]]),0,IF(Table13[[#This Row],[T2]]&gt;0,1,0))</f>
        <v>0</v>
      </c>
      <c r="U924" s="3">
        <f>IF(ISBLANK(Table13[[#This Row],[T3]]),0,IF(Table13[[#This Row],[T3]]&gt;0,1,0))</f>
        <v>1</v>
      </c>
      <c r="V924" s="3">
        <f>IF(ISBLANK(Table13[[#This Row],[T4]]),0,IF(Table13[[#This Row],[T4]]&gt;0,1,0))</f>
        <v>1</v>
      </c>
      <c r="W924" s="25">
        <v>54</v>
      </c>
      <c r="X924" s="23">
        <v>13</v>
      </c>
      <c r="Y924" s="3">
        <v>0.4</v>
      </c>
      <c r="Z924" s="3"/>
      <c r="AB924" s="30">
        <v>894</v>
      </c>
      <c r="AC924" s="30">
        <v>1.4896903832910093</v>
      </c>
      <c r="AD924" s="30">
        <v>0.51030961670899067</v>
      </c>
    </row>
    <row r="925" spans="1:30">
      <c r="A925" s="4">
        <v>43776.458333333336</v>
      </c>
      <c r="B925">
        <v>43776</v>
      </c>
      <c r="C925" s="3">
        <v>0.45833333333333331</v>
      </c>
      <c r="D925" s="3">
        <v>11</v>
      </c>
      <c r="E925" s="3">
        <v>38</v>
      </c>
      <c r="F925" s="3">
        <v>0.2</v>
      </c>
      <c r="G925" s="5">
        <v>0.2</v>
      </c>
      <c r="H925" s="3">
        <v>0.4</v>
      </c>
      <c r="I925" s="3">
        <v>1.55139</v>
      </c>
      <c r="J925" s="12">
        <f t="shared" si="42"/>
        <v>1.5</v>
      </c>
      <c r="K925" s="4">
        <v>43776.458333680559</v>
      </c>
      <c r="L925" s="3">
        <f t="shared" si="43"/>
        <v>7</v>
      </c>
      <c r="M925" s="3">
        <f t="shared" si="44"/>
        <v>11</v>
      </c>
      <c r="N925" s="3"/>
      <c r="O925" s="3"/>
      <c r="P925" s="3"/>
      <c r="Q925" s="3"/>
      <c r="R925" s="3"/>
      <c r="S925" s="3">
        <f>IF(ISBLANK(Table13[[#This Row],[T1]]),0,IF(Table13[[#This Row],[T1]]&gt;0,1,0))</f>
        <v>0</v>
      </c>
      <c r="T925" s="3">
        <f>IF(ISBLANK(Table13[[#This Row],[T2]]),0,IF(Table13[[#This Row],[T2]]&gt;0,1,0))</f>
        <v>0</v>
      </c>
      <c r="U925" s="3">
        <f>IF(ISBLANK(Table13[[#This Row],[T3]]),0,IF(Table13[[#This Row],[T3]]&gt;0,1,0))</f>
        <v>0</v>
      </c>
      <c r="V925" s="3">
        <f>IF(ISBLANK(Table13[[#This Row],[T4]]),0,IF(Table13[[#This Row],[T4]]&gt;0,1,0))</f>
        <v>1</v>
      </c>
      <c r="W925" s="26">
        <v>56</v>
      </c>
      <c r="X925" s="22">
        <v>13</v>
      </c>
      <c r="Y925" s="3">
        <v>0.4</v>
      </c>
      <c r="Z925" s="3"/>
      <c r="AB925" s="30">
        <v>895</v>
      </c>
      <c r="AC925" s="30">
        <v>1.4896903832910093</v>
      </c>
      <c r="AD925" s="30">
        <v>0.81030961670899049</v>
      </c>
    </row>
    <row r="926" spans="1:30">
      <c r="A926" s="4">
        <v>43776.5</v>
      </c>
      <c r="B926">
        <v>43776</v>
      </c>
      <c r="C926" s="3">
        <v>0.5</v>
      </c>
      <c r="D926" s="3">
        <v>12</v>
      </c>
      <c r="E926" s="3">
        <v>38</v>
      </c>
      <c r="F926" s="3">
        <v>0.2</v>
      </c>
      <c r="G926" s="5">
        <v>0.2</v>
      </c>
      <c r="H926" s="3">
        <v>0.4</v>
      </c>
      <c r="I926" s="3">
        <v>1.55139</v>
      </c>
      <c r="J926" s="12">
        <f t="shared" si="42"/>
        <v>1.4958333333333333</v>
      </c>
      <c r="K926" s="4">
        <v>43776.5</v>
      </c>
      <c r="L926" s="3">
        <f t="shared" si="43"/>
        <v>7</v>
      </c>
      <c r="M926" s="3">
        <f t="shared" si="44"/>
        <v>12</v>
      </c>
      <c r="N926" s="3">
        <v>0</v>
      </c>
      <c r="O926" s="3">
        <v>22</v>
      </c>
      <c r="P926" s="3">
        <v>0</v>
      </c>
      <c r="Q926" s="3">
        <v>0</v>
      </c>
      <c r="R926" s="3"/>
      <c r="S926" s="3">
        <f>IF(ISBLANK(Table13[[#This Row],[T1]]),0,IF(Table13[[#This Row],[T1]]&gt;0,1,0))</f>
        <v>0</v>
      </c>
      <c r="T926" s="3">
        <f>IF(ISBLANK(Table13[[#This Row],[T2]]),0,IF(Table13[[#This Row],[T2]]&gt;0,1,0))</f>
        <v>0</v>
      </c>
      <c r="U926" s="3">
        <f>IF(ISBLANK(Table13[[#This Row],[T3]]),0,IF(Table13[[#This Row],[T3]]&gt;0,1,0))</f>
        <v>0</v>
      </c>
      <c r="V926" s="3">
        <f>IF(ISBLANK(Table13[[#This Row],[T4]]),0,IF(Table13[[#This Row],[T4]]&gt;0,1,0))</f>
        <v>0</v>
      </c>
      <c r="W926" s="25">
        <v>57</v>
      </c>
      <c r="X926" s="23">
        <v>13</v>
      </c>
      <c r="Y926" s="3">
        <v>0.4</v>
      </c>
      <c r="Z926" s="3"/>
      <c r="AB926" s="30">
        <v>896</v>
      </c>
      <c r="AC926" s="30">
        <v>1.4363782029447001</v>
      </c>
      <c r="AD926" s="30">
        <v>2.1636217970553</v>
      </c>
    </row>
    <row r="927" spans="1:30">
      <c r="A927" s="4">
        <v>43776.541666666664</v>
      </c>
      <c r="B927">
        <v>43776</v>
      </c>
      <c r="C927" s="3">
        <v>0.54166666666666663</v>
      </c>
      <c r="D927" s="3">
        <v>13</v>
      </c>
      <c r="E927" s="3">
        <v>38</v>
      </c>
      <c r="F927" s="3">
        <v>0.2</v>
      </c>
      <c r="G927" s="5">
        <v>0.2</v>
      </c>
      <c r="H927" s="3">
        <v>0.4</v>
      </c>
      <c r="I927" s="3">
        <v>1.55139</v>
      </c>
      <c r="J927" s="12">
        <f t="shared" si="42"/>
        <v>1.4958333333333329</v>
      </c>
      <c r="K927" s="4">
        <v>43776.541666666664</v>
      </c>
      <c r="L927" s="3">
        <f t="shared" si="43"/>
        <v>7</v>
      </c>
      <c r="M927" s="3">
        <f t="shared" si="44"/>
        <v>13</v>
      </c>
      <c r="N927" s="3">
        <v>0</v>
      </c>
      <c r="O927" s="3">
        <v>58</v>
      </c>
      <c r="P927" s="3">
        <v>0</v>
      </c>
      <c r="Q927" s="3">
        <v>0</v>
      </c>
      <c r="R927" s="3"/>
      <c r="S927" s="3">
        <f>IF(ISBLANK(Table13[[#This Row],[T1]]),0,IF(Table13[[#This Row],[T1]]&gt;0,1,0))</f>
        <v>0</v>
      </c>
      <c r="T927" s="3">
        <f>IF(ISBLANK(Table13[[#This Row],[T2]]),0,IF(Table13[[#This Row],[T2]]&gt;0,1,0))</f>
        <v>1</v>
      </c>
      <c r="U927" s="3">
        <f>IF(ISBLANK(Table13[[#This Row],[T3]]),0,IF(Table13[[#This Row],[T3]]&gt;0,1,0))</f>
        <v>0</v>
      </c>
      <c r="V927" s="3">
        <f>IF(ISBLANK(Table13[[#This Row],[T4]]),0,IF(Table13[[#This Row],[T4]]&gt;0,1,0))</f>
        <v>0</v>
      </c>
      <c r="W927" s="26">
        <v>60</v>
      </c>
      <c r="X927" s="22">
        <v>13</v>
      </c>
      <c r="Y927" s="3">
        <v>0.4</v>
      </c>
      <c r="Z927" s="3"/>
      <c r="AB927" s="30">
        <v>897</v>
      </c>
      <c r="AC927" s="30">
        <v>1.4150533308061763</v>
      </c>
      <c r="AD927" s="30">
        <v>0.98494666919382357</v>
      </c>
    </row>
    <row r="928" spans="1:30">
      <c r="A928" s="4">
        <v>43776.583333333336</v>
      </c>
      <c r="B928">
        <v>43776</v>
      </c>
      <c r="C928" s="3">
        <v>0.58333333333333337</v>
      </c>
      <c r="D928" s="3">
        <v>14</v>
      </c>
      <c r="E928" s="3">
        <v>38</v>
      </c>
      <c r="F928" s="3">
        <v>0.3</v>
      </c>
      <c r="G928" s="5">
        <v>0.3</v>
      </c>
      <c r="H928" s="3">
        <v>0.6</v>
      </c>
      <c r="I928" s="3">
        <v>1.55139</v>
      </c>
      <c r="J928" s="12">
        <f t="shared" si="42"/>
        <v>1.4958333333333329</v>
      </c>
      <c r="K928" s="4">
        <v>43776.583333333336</v>
      </c>
      <c r="L928" s="3">
        <f t="shared" si="43"/>
        <v>7</v>
      </c>
      <c r="M928" s="3">
        <f t="shared" si="44"/>
        <v>14</v>
      </c>
      <c r="N928" s="3">
        <v>0</v>
      </c>
      <c r="O928" s="3">
        <v>58</v>
      </c>
      <c r="P928" s="3">
        <v>0</v>
      </c>
      <c r="Q928" s="3">
        <v>0</v>
      </c>
      <c r="R928" s="3"/>
      <c r="S928" s="3">
        <f>IF(ISBLANK(Table13[[#This Row],[T1]]),0,IF(Table13[[#This Row],[T1]]&gt;0,1,0))</f>
        <v>0</v>
      </c>
      <c r="T928" s="3">
        <f>IF(ISBLANK(Table13[[#This Row],[T2]]),0,IF(Table13[[#This Row],[T2]]&gt;0,1,0))</f>
        <v>1</v>
      </c>
      <c r="U928" s="3">
        <f>IF(ISBLANK(Table13[[#This Row],[T3]]),0,IF(Table13[[#This Row],[T3]]&gt;0,1,0))</f>
        <v>0</v>
      </c>
      <c r="V928" s="3">
        <f>IF(ISBLANK(Table13[[#This Row],[T4]]),0,IF(Table13[[#This Row],[T4]]&gt;0,1,0))</f>
        <v>0</v>
      </c>
      <c r="W928" s="25">
        <v>61</v>
      </c>
      <c r="X928" s="23">
        <v>13</v>
      </c>
      <c r="Y928" s="3">
        <v>0.6</v>
      </c>
      <c r="Z928" s="3"/>
      <c r="AB928" s="30">
        <v>898</v>
      </c>
      <c r="AC928" s="30">
        <v>1.4401390965271195</v>
      </c>
      <c r="AD928" s="30">
        <v>-1.0401390965271196</v>
      </c>
    </row>
    <row r="929" spans="1:30">
      <c r="A929" s="4">
        <v>43776.625</v>
      </c>
      <c r="B929">
        <v>43776</v>
      </c>
      <c r="C929" s="3">
        <v>0.625</v>
      </c>
      <c r="D929" s="3">
        <v>15</v>
      </c>
      <c r="E929" s="3">
        <v>38</v>
      </c>
      <c r="F929" s="3">
        <v>1.3</v>
      </c>
      <c r="G929" s="5">
        <v>0.9</v>
      </c>
      <c r="H929" s="3">
        <v>2.2000000000000002</v>
      </c>
      <c r="I929" s="3">
        <v>1.55139</v>
      </c>
      <c r="J929" s="12">
        <f t="shared" si="42"/>
        <v>1.4833333333333327</v>
      </c>
      <c r="K929" s="4">
        <v>43776.625</v>
      </c>
      <c r="L929" s="3">
        <f t="shared" si="43"/>
        <v>7</v>
      </c>
      <c r="M929" s="3">
        <f t="shared" si="44"/>
        <v>15</v>
      </c>
      <c r="N929" s="3">
        <v>0</v>
      </c>
      <c r="O929" s="3">
        <v>18</v>
      </c>
      <c r="P929" s="3">
        <v>0</v>
      </c>
      <c r="Q929" s="3">
        <v>0</v>
      </c>
      <c r="R929" s="3"/>
      <c r="S929" s="3">
        <f>IF(ISBLANK(Table13[[#This Row],[T1]]),0,IF(Table13[[#This Row],[T1]]&gt;0,1,0))</f>
        <v>1</v>
      </c>
      <c r="T929" s="3">
        <f>IF(ISBLANK(Table13[[#This Row],[T2]]),0,IF(Table13[[#This Row],[T2]]&gt;0,1,0))</f>
        <v>1</v>
      </c>
      <c r="U929" s="3">
        <f>IF(ISBLANK(Table13[[#This Row],[T3]]),0,IF(Table13[[#This Row],[T3]]&gt;0,1,0))</f>
        <v>1</v>
      </c>
      <c r="V929" s="3">
        <f>IF(ISBLANK(Table13[[#This Row],[T4]]),0,IF(Table13[[#This Row],[T4]]&gt;0,1,0))</f>
        <v>1</v>
      </c>
      <c r="W929" s="26">
        <v>61</v>
      </c>
      <c r="X929" s="22">
        <v>13</v>
      </c>
      <c r="Y929" s="3">
        <v>2.2000000000000002</v>
      </c>
      <c r="Z929" s="3"/>
      <c r="AB929" s="30">
        <v>899</v>
      </c>
      <c r="AC929" s="30">
        <v>1.408151788319334</v>
      </c>
      <c r="AD929" s="30">
        <v>-1.1081517883193339</v>
      </c>
    </row>
    <row r="930" spans="1:30">
      <c r="A930" s="4">
        <v>43776.666666666664</v>
      </c>
      <c r="B930">
        <v>43776</v>
      </c>
      <c r="C930" s="3">
        <v>0.66666666666666663</v>
      </c>
      <c r="D930" s="3">
        <v>16</v>
      </c>
      <c r="E930" s="3">
        <v>38</v>
      </c>
      <c r="F930" s="3">
        <v>0.2</v>
      </c>
      <c r="G930" s="5">
        <v>0.2</v>
      </c>
      <c r="H930" s="3">
        <v>0.4</v>
      </c>
      <c r="I930" s="3">
        <v>1.55139</v>
      </c>
      <c r="J930" s="12">
        <f t="shared" si="42"/>
        <v>1.4999999999999993</v>
      </c>
      <c r="K930" s="4">
        <v>43776.666667303238</v>
      </c>
      <c r="L930" s="3">
        <f t="shared" si="43"/>
        <v>7</v>
      </c>
      <c r="M930" s="3">
        <f t="shared" si="44"/>
        <v>16</v>
      </c>
      <c r="N930" s="3"/>
      <c r="O930" s="3"/>
      <c r="P930" s="3"/>
      <c r="Q930" s="3"/>
      <c r="R930" s="3"/>
      <c r="S930" s="3">
        <f>IF(ISBLANK(Table13[[#This Row],[T1]]),0,IF(Table13[[#This Row],[T1]]&gt;0,1,0))</f>
        <v>1</v>
      </c>
      <c r="T930" s="3">
        <f>IF(ISBLANK(Table13[[#This Row],[T2]]),0,IF(Table13[[#This Row],[T2]]&gt;0,1,0))</f>
        <v>1</v>
      </c>
      <c r="U930" s="3">
        <f>IF(ISBLANK(Table13[[#This Row],[T3]]),0,IF(Table13[[#This Row],[T3]]&gt;0,1,0))</f>
        <v>1</v>
      </c>
      <c r="V930" s="3">
        <f>IF(ISBLANK(Table13[[#This Row],[T4]]),0,IF(Table13[[#This Row],[T4]]&gt;0,1,0))</f>
        <v>1</v>
      </c>
      <c r="W930" s="25">
        <v>59</v>
      </c>
      <c r="X930" s="23">
        <v>8</v>
      </c>
      <c r="Y930" s="3">
        <v>0.4</v>
      </c>
      <c r="Z930" s="3"/>
      <c r="AB930" s="30">
        <v>900</v>
      </c>
      <c r="AC930" s="30">
        <v>1.3974893522500722</v>
      </c>
      <c r="AD930" s="30">
        <v>-1.0974893522500722</v>
      </c>
    </row>
    <row r="931" spans="1:30">
      <c r="A931" s="4">
        <v>43776.708333333336</v>
      </c>
      <c r="B931">
        <v>43776</v>
      </c>
      <c r="C931" s="3">
        <v>0.70833333333333337</v>
      </c>
      <c r="D931" s="3">
        <v>17</v>
      </c>
      <c r="E931" s="3">
        <v>38</v>
      </c>
      <c r="F931" s="3">
        <v>0.3</v>
      </c>
      <c r="G931" s="5">
        <v>0.7</v>
      </c>
      <c r="H931" s="3">
        <v>1</v>
      </c>
      <c r="I931" s="3">
        <v>1.55139</v>
      </c>
      <c r="J931" s="12">
        <f t="shared" si="42"/>
        <v>1.6666666666666663</v>
      </c>
      <c r="K931" s="4">
        <v>43776.708334027775</v>
      </c>
      <c r="L931" s="3">
        <f t="shared" si="43"/>
        <v>7</v>
      </c>
      <c r="M931" s="3">
        <f t="shared" si="44"/>
        <v>17</v>
      </c>
      <c r="N931" s="3"/>
      <c r="O931" s="3"/>
      <c r="P931" s="3"/>
      <c r="Q931" s="3"/>
      <c r="R931" s="3"/>
      <c r="S931" s="3">
        <f>IF(ISBLANK(Table13[[#This Row],[T1]]),0,IF(Table13[[#This Row],[T1]]&gt;0,1,0))</f>
        <v>1</v>
      </c>
      <c r="T931" s="3">
        <f>IF(ISBLANK(Table13[[#This Row],[T2]]),0,IF(Table13[[#This Row],[T2]]&gt;0,1,0))</f>
        <v>0</v>
      </c>
      <c r="U931" s="3">
        <f>IF(ISBLANK(Table13[[#This Row],[T3]]),0,IF(Table13[[#This Row],[T3]]&gt;0,1,0))</f>
        <v>1</v>
      </c>
      <c r="V931" s="3">
        <f>IF(ISBLANK(Table13[[#This Row],[T4]]),0,IF(Table13[[#This Row],[T4]]&gt;0,1,0))</f>
        <v>0</v>
      </c>
      <c r="W931" s="26">
        <v>55</v>
      </c>
      <c r="X931" s="22">
        <v>8</v>
      </c>
      <c r="Y931" s="3">
        <v>1</v>
      </c>
      <c r="Z931" s="3"/>
      <c r="AB931" s="30">
        <v>901</v>
      </c>
      <c r="AC931" s="30">
        <v>1.3510787143906053</v>
      </c>
      <c r="AD931" s="30">
        <v>-0.95107871439060532</v>
      </c>
    </row>
    <row r="932" spans="1:30">
      <c r="A932" s="4">
        <v>43776.75</v>
      </c>
      <c r="B932">
        <v>43776</v>
      </c>
      <c r="C932" s="3">
        <v>0.75</v>
      </c>
      <c r="D932" s="3">
        <v>18</v>
      </c>
      <c r="E932" s="3">
        <v>38</v>
      </c>
      <c r="F932" s="3">
        <v>0.4</v>
      </c>
      <c r="G932" s="5">
        <v>0.7</v>
      </c>
      <c r="H932" s="3">
        <v>1.1000000000000001</v>
      </c>
      <c r="I932" s="3">
        <v>1.55139</v>
      </c>
      <c r="J932" s="12">
        <f t="shared" si="42"/>
        <v>1.8499999999999999</v>
      </c>
      <c r="K932" s="4">
        <v>43776.75</v>
      </c>
      <c r="L932" s="3">
        <f t="shared" si="43"/>
        <v>7</v>
      </c>
      <c r="M932" s="3">
        <f t="shared" si="44"/>
        <v>18</v>
      </c>
      <c r="N932" s="3">
        <v>0</v>
      </c>
      <c r="O932" s="3">
        <v>0</v>
      </c>
      <c r="P932" s="3">
        <v>56</v>
      </c>
      <c r="Q932" s="3">
        <v>0</v>
      </c>
      <c r="R932" s="3"/>
      <c r="S932" s="3">
        <f>IF(ISBLANK(Table13[[#This Row],[T1]]),0,IF(Table13[[#This Row],[T1]]&gt;0,1,0))</f>
        <v>1</v>
      </c>
      <c r="T932" s="3">
        <f>IF(ISBLANK(Table13[[#This Row],[T2]]),0,IF(Table13[[#This Row],[T2]]&gt;0,1,0))</f>
        <v>1</v>
      </c>
      <c r="U932" s="3">
        <f>IF(ISBLANK(Table13[[#This Row],[T3]]),0,IF(Table13[[#This Row],[T3]]&gt;0,1,0))</f>
        <v>1</v>
      </c>
      <c r="V932" s="3">
        <f>IF(ISBLANK(Table13[[#This Row],[T4]]),0,IF(Table13[[#This Row],[T4]]&gt;0,1,0))</f>
        <v>0</v>
      </c>
      <c r="W932" s="25">
        <v>55</v>
      </c>
      <c r="X932" s="23">
        <v>8</v>
      </c>
      <c r="Y932" s="3">
        <v>1.1000000000000001</v>
      </c>
      <c r="Z932" s="3"/>
      <c r="AB932" s="30">
        <v>902</v>
      </c>
      <c r="AC932" s="30">
        <v>1.3404162783213434</v>
      </c>
      <c r="AD932" s="30">
        <v>-1.0404162783213433</v>
      </c>
    </row>
    <row r="933" spans="1:30">
      <c r="A933" s="4">
        <v>43776.791666666664</v>
      </c>
      <c r="B933">
        <v>43776</v>
      </c>
      <c r="C933" s="3">
        <v>0.79166666666666663</v>
      </c>
      <c r="D933" s="3">
        <v>19</v>
      </c>
      <c r="E933" s="3">
        <v>38</v>
      </c>
      <c r="F933" s="3">
        <v>0.6</v>
      </c>
      <c r="G933" s="5">
        <v>0.8</v>
      </c>
      <c r="H933" s="3">
        <v>1.4</v>
      </c>
      <c r="I933" s="3">
        <v>1.55139</v>
      </c>
      <c r="J933" s="12">
        <f t="shared" si="42"/>
        <v>1.9083333333333332</v>
      </c>
      <c r="K933" s="4">
        <v>43776.791666666664</v>
      </c>
      <c r="L933" s="3">
        <f t="shared" si="43"/>
        <v>7</v>
      </c>
      <c r="M933" s="3">
        <f t="shared" si="44"/>
        <v>19</v>
      </c>
      <c r="N933" s="3">
        <v>47</v>
      </c>
      <c r="O933" s="3">
        <v>0</v>
      </c>
      <c r="P933" s="3">
        <v>57</v>
      </c>
      <c r="Q933" s="3">
        <v>0</v>
      </c>
      <c r="R933" s="3"/>
      <c r="S933" s="3">
        <f>IF(ISBLANK(Table13[[#This Row],[T1]]),0,IF(Table13[[#This Row],[T1]]&gt;0,1,0))</f>
        <v>1</v>
      </c>
      <c r="T933" s="3">
        <f>IF(ISBLANK(Table13[[#This Row],[T2]]),0,IF(Table13[[#This Row],[T2]]&gt;0,1,0))</f>
        <v>1</v>
      </c>
      <c r="U933" s="3">
        <f>IF(ISBLANK(Table13[[#This Row],[T3]]),0,IF(Table13[[#This Row],[T3]]&gt;0,1,0))</f>
        <v>1</v>
      </c>
      <c r="V933" s="3">
        <f>IF(ISBLANK(Table13[[#This Row],[T4]]),0,IF(Table13[[#This Row],[T4]]&gt;0,1,0))</f>
        <v>0</v>
      </c>
      <c r="W933" s="26">
        <v>54</v>
      </c>
      <c r="X933" s="22">
        <v>8</v>
      </c>
      <c r="Y933" s="3">
        <v>1.4</v>
      </c>
      <c r="Z933" s="3"/>
      <c r="AB933" s="30">
        <v>903</v>
      </c>
      <c r="AC933" s="30">
        <v>1.405566660935065</v>
      </c>
      <c r="AD933" s="30">
        <v>-1.1055666609350649</v>
      </c>
    </row>
    <row r="934" spans="1:30">
      <c r="A934" s="4">
        <v>43776.833333333336</v>
      </c>
      <c r="B934">
        <v>43776</v>
      </c>
      <c r="C934" s="3">
        <v>0.83333333333333337</v>
      </c>
      <c r="D934" s="3">
        <v>20</v>
      </c>
      <c r="E934" s="3">
        <v>38</v>
      </c>
      <c r="F934" s="3">
        <v>0.9</v>
      </c>
      <c r="G934" s="5">
        <v>3.4</v>
      </c>
      <c r="H934" s="3">
        <v>4.3</v>
      </c>
      <c r="I934" s="3">
        <v>1.55139</v>
      </c>
      <c r="J934" s="12">
        <f t="shared" si="42"/>
        <v>2.0416666666666665</v>
      </c>
      <c r="K934" s="4">
        <v>43776.833333333336</v>
      </c>
      <c r="L934" s="3">
        <f t="shared" si="43"/>
        <v>7</v>
      </c>
      <c r="M934" s="3">
        <f t="shared" si="44"/>
        <v>20</v>
      </c>
      <c r="N934" s="3">
        <v>58</v>
      </c>
      <c r="O934" s="3">
        <v>28</v>
      </c>
      <c r="P934" s="3">
        <v>57</v>
      </c>
      <c r="Q934" s="3">
        <v>0</v>
      </c>
      <c r="R934" s="3"/>
      <c r="S934" s="3">
        <f>IF(ISBLANK(Table13[[#This Row],[T1]]),0,IF(Table13[[#This Row],[T1]]&gt;0,1,0))</f>
        <v>1</v>
      </c>
      <c r="T934" s="3">
        <f>IF(ISBLANK(Table13[[#This Row],[T2]]),0,IF(Table13[[#This Row],[T2]]&gt;0,1,0))</f>
        <v>1</v>
      </c>
      <c r="U934" s="3">
        <f>IF(ISBLANK(Table13[[#This Row],[T3]]),0,IF(Table13[[#This Row],[T3]]&gt;0,1,0))</f>
        <v>1</v>
      </c>
      <c r="V934" s="3">
        <f>IF(ISBLANK(Table13[[#This Row],[T4]]),0,IF(Table13[[#This Row],[T4]]&gt;0,1,0))</f>
        <v>0</v>
      </c>
      <c r="W934" s="25">
        <v>52</v>
      </c>
      <c r="X934" s="23">
        <v>8</v>
      </c>
      <c r="Y934" s="3">
        <v>4.3</v>
      </c>
      <c r="Z934" s="3"/>
      <c r="AB934" s="30">
        <v>904</v>
      </c>
      <c r="AC934" s="30">
        <v>1.286118744690411</v>
      </c>
      <c r="AD934" s="30">
        <v>-8.6118744690411031E-2</v>
      </c>
    </row>
    <row r="935" spans="1:30">
      <c r="A935" s="4">
        <v>43776.875</v>
      </c>
      <c r="B935">
        <v>43776</v>
      </c>
      <c r="C935" s="3">
        <v>0.875</v>
      </c>
      <c r="D935" s="3">
        <v>21</v>
      </c>
      <c r="E935" s="3">
        <v>38</v>
      </c>
      <c r="F935" s="3">
        <v>1.4</v>
      </c>
      <c r="G935" s="5">
        <v>0.7</v>
      </c>
      <c r="H935" s="3">
        <v>2.0999999999999996</v>
      </c>
      <c r="I935" s="3">
        <v>1.55139</v>
      </c>
      <c r="J935" s="12">
        <f t="shared" si="42"/>
        <v>2.0249999999999999</v>
      </c>
      <c r="K935" s="4">
        <v>43776.875</v>
      </c>
      <c r="L935" s="3">
        <f t="shared" si="43"/>
        <v>7</v>
      </c>
      <c r="M935" s="3">
        <f t="shared" si="44"/>
        <v>21</v>
      </c>
      <c r="N935" s="3">
        <v>57</v>
      </c>
      <c r="O935" s="3">
        <v>57</v>
      </c>
      <c r="P935" s="3">
        <v>57</v>
      </c>
      <c r="Q935" s="3">
        <v>0</v>
      </c>
      <c r="R935" s="3"/>
      <c r="S935" s="3">
        <f>IF(ISBLANK(Table13[[#This Row],[T1]]),0,IF(Table13[[#This Row],[T1]]&gt;0,1,0))</f>
        <v>1</v>
      </c>
      <c r="T935" s="3">
        <f>IF(ISBLANK(Table13[[#This Row],[T2]]),0,IF(Table13[[#This Row],[T2]]&gt;0,1,0))</f>
        <v>1</v>
      </c>
      <c r="U935" s="3">
        <f>IF(ISBLANK(Table13[[#This Row],[T3]]),0,IF(Table13[[#This Row],[T3]]&gt;0,1,0))</f>
        <v>1</v>
      </c>
      <c r="V935" s="3">
        <f>IF(ISBLANK(Table13[[#This Row],[T4]]),0,IF(Table13[[#This Row],[T4]]&gt;0,1,0))</f>
        <v>1</v>
      </c>
      <c r="W935" s="26">
        <v>50</v>
      </c>
      <c r="X935" s="22">
        <v>8</v>
      </c>
      <c r="Y935" s="3">
        <v>2.0999999999999996</v>
      </c>
      <c r="Z935" s="3"/>
      <c r="AB935" s="30">
        <v>905</v>
      </c>
      <c r="AC935" s="30">
        <v>1.179240319172534</v>
      </c>
      <c r="AD935" s="30">
        <v>0.32075968082746598</v>
      </c>
    </row>
    <row r="936" spans="1:30">
      <c r="A936" s="4">
        <v>43776.916666666664</v>
      </c>
      <c r="B936">
        <v>43776</v>
      </c>
      <c r="C936" s="3">
        <v>0.91666666666666663</v>
      </c>
      <c r="D936" s="3">
        <v>22</v>
      </c>
      <c r="E936" s="3">
        <v>38</v>
      </c>
      <c r="F936" s="3">
        <v>1.9</v>
      </c>
      <c r="G936" s="5">
        <v>0.4</v>
      </c>
      <c r="H936" s="3">
        <v>2.2999999999999998</v>
      </c>
      <c r="I936" s="3">
        <v>1.55139</v>
      </c>
      <c r="J936" s="12">
        <f t="shared" si="42"/>
        <v>2.0416666666666665</v>
      </c>
      <c r="K936" s="4">
        <v>43776.916666666664</v>
      </c>
      <c r="L936" s="3">
        <f t="shared" si="43"/>
        <v>7</v>
      </c>
      <c r="M936" s="3">
        <f t="shared" si="44"/>
        <v>22</v>
      </c>
      <c r="N936" s="3">
        <v>58</v>
      </c>
      <c r="O936" s="3">
        <v>58</v>
      </c>
      <c r="P936" s="3">
        <v>57</v>
      </c>
      <c r="Q936" s="3">
        <v>0</v>
      </c>
      <c r="R936" s="3"/>
      <c r="S936" s="3">
        <f>IF(ISBLANK(Table13[[#This Row],[T1]]),0,IF(Table13[[#This Row],[T1]]&gt;0,1,0))</f>
        <v>1</v>
      </c>
      <c r="T936" s="3">
        <f>IF(ISBLANK(Table13[[#This Row],[T2]]),0,IF(Table13[[#This Row],[T2]]&gt;0,1,0))</f>
        <v>1</v>
      </c>
      <c r="U936" s="3">
        <f>IF(ISBLANK(Table13[[#This Row],[T3]]),0,IF(Table13[[#This Row],[T3]]&gt;0,1,0))</f>
        <v>1</v>
      </c>
      <c r="V936" s="3">
        <f>IF(ISBLANK(Table13[[#This Row],[T4]]),0,IF(Table13[[#This Row],[T4]]&gt;0,1,0))</f>
        <v>1</v>
      </c>
      <c r="W936" s="25">
        <v>49</v>
      </c>
      <c r="X936" s="23">
        <v>13</v>
      </c>
      <c r="Y936" s="3">
        <v>2.2999999999999998</v>
      </c>
      <c r="Z936" s="3"/>
      <c r="AB936" s="30">
        <v>906</v>
      </c>
      <c r="AC936" s="30">
        <v>1.179240319172534</v>
      </c>
      <c r="AD936" s="30">
        <v>-0.37924031917253398</v>
      </c>
    </row>
    <row r="937" spans="1:30">
      <c r="A937" s="4">
        <v>43776.958333333336</v>
      </c>
      <c r="B937">
        <v>43776</v>
      </c>
      <c r="C937" s="3">
        <v>0.95833333333333337</v>
      </c>
      <c r="D937" s="3">
        <v>23</v>
      </c>
      <c r="E937" s="3">
        <v>38</v>
      </c>
      <c r="F937" s="3">
        <v>0.2</v>
      </c>
      <c r="G937" s="5">
        <v>0.5</v>
      </c>
      <c r="H937" s="3">
        <v>0.7</v>
      </c>
      <c r="I937" s="3">
        <v>1.55139</v>
      </c>
      <c r="J937" s="12">
        <f t="shared" si="42"/>
        <v>1.9625000000000001</v>
      </c>
      <c r="K937" s="4">
        <v>43776.958333333336</v>
      </c>
      <c r="L937" s="3">
        <f t="shared" si="43"/>
        <v>7</v>
      </c>
      <c r="M937" s="3">
        <f t="shared" si="44"/>
        <v>23</v>
      </c>
      <c r="N937" s="3">
        <v>58</v>
      </c>
      <c r="O937" s="3">
        <v>58</v>
      </c>
      <c r="P937" s="3">
        <v>58</v>
      </c>
      <c r="Q937" s="3">
        <v>0</v>
      </c>
      <c r="R937" s="3"/>
      <c r="S937" s="3">
        <f>IF(ISBLANK(Table13[[#This Row],[T1]]),0,IF(Table13[[#This Row],[T1]]&gt;0,1,0))</f>
        <v>1</v>
      </c>
      <c r="T937" s="3">
        <f>IF(ISBLANK(Table13[[#This Row],[T2]]),0,IF(Table13[[#This Row],[T2]]&gt;0,1,0))</f>
        <v>1</v>
      </c>
      <c r="U937" s="3">
        <f>IF(ISBLANK(Table13[[#This Row],[T3]]),0,IF(Table13[[#This Row],[T3]]&gt;0,1,0))</f>
        <v>1</v>
      </c>
      <c r="V937" s="3">
        <f>IF(ISBLANK(Table13[[#This Row],[T4]]),0,IF(Table13[[#This Row],[T4]]&gt;0,1,0))</f>
        <v>1</v>
      </c>
      <c r="W937" s="26">
        <v>47</v>
      </c>
      <c r="X937" s="22">
        <v>13</v>
      </c>
      <c r="Y937" s="3">
        <v>0.7</v>
      </c>
      <c r="Z937" s="3"/>
      <c r="AB937" s="30">
        <v>907</v>
      </c>
      <c r="AC937" s="30">
        <v>1.2112276273803195</v>
      </c>
      <c r="AD937" s="30">
        <v>8.8772372619680517E-2</v>
      </c>
    </row>
    <row r="938" spans="1:30">
      <c r="A938" s="4">
        <v>43777</v>
      </c>
      <c r="B938">
        <v>43777</v>
      </c>
      <c r="C938" s="3">
        <v>0</v>
      </c>
      <c r="D938" s="3">
        <v>0</v>
      </c>
      <c r="E938" s="3">
        <v>39</v>
      </c>
      <c r="F938" s="3">
        <v>0.2</v>
      </c>
      <c r="G938" s="5">
        <v>0.5</v>
      </c>
      <c r="H938" s="3">
        <v>0.7</v>
      </c>
      <c r="I938" s="3">
        <v>1.55139</v>
      </c>
      <c r="J938" s="12">
        <f t="shared" si="42"/>
        <v>2</v>
      </c>
      <c r="K938" s="4">
        <v>43777</v>
      </c>
      <c r="L938" s="3">
        <f t="shared" si="43"/>
        <v>8</v>
      </c>
      <c r="M938" s="3">
        <f t="shared" si="44"/>
        <v>0</v>
      </c>
      <c r="N938" s="3">
        <v>58</v>
      </c>
      <c r="O938" s="3">
        <v>57</v>
      </c>
      <c r="P938" s="3">
        <v>58</v>
      </c>
      <c r="Q938" s="3">
        <v>0</v>
      </c>
      <c r="R938" s="3"/>
      <c r="S938" s="3">
        <f>IF(ISBLANK(Table13[[#This Row],[T1]]),0,IF(Table13[[#This Row],[T1]]&gt;0,1,0))</f>
        <v>1</v>
      </c>
      <c r="T938" s="3">
        <f>IF(ISBLANK(Table13[[#This Row],[T2]]),0,IF(Table13[[#This Row],[T2]]&gt;0,1,0))</f>
        <v>1</v>
      </c>
      <c r="U938" s="3">
        <f>IF(ISBLANK(Table13[[#This Row],[T3]]),0,IF(Table13[[#This Row],[T3]]&gt;0,1,0))</f>
        <v>1</v>
      </c>
      <c r="V938" s="3">
        <f>IF(ISBLANK(Table13[[#This Row],[T4]]),0,IF(Table13[[#This Row],[T4]]&gt;0,1,0))</f>
        <v>1</v>
      </c>
      <c r="W938" s="25">
        <v>45</v>
      </c>
      <c r="X938" s="23">
        <v>13</v>
      </c>
      <c r="Y938" s="3">
        <v>0.7</v>
      </c>
      <c r="Z938" s="3"/>
      <c r="AB938" s="30">
        <v>908</v>
      </c>
      <c r="AC938" s="30">
        <v>1.452899000167424</v>
      </c>
      <c r="AD938" s="30">
        <v>-0.15289900016742419</v>
      </c>
    </row>
    <row r="939" spans="1:30">
      <c r="A939" s="4">
        <v>43777.041666666664</v>
      </c>
      <c r="B939">
        <v>43777</v>
      </c>
      <c r="C939" s="3">
        <v>4.1666666666666664E-2</v>
      </c>
      <c r="D939" s="3">
        <v>1</v>
      </c>
      <c r="E939" s="3">
        <v>39</v>
      </c>
      <c r="F939" s="3">
        <v>0.2</v>
      </c>
      <c r="G939" s="5">
        <v>0.4</v>
      </c>
      <c r="H939" s="3">
        <v>0.60000000000000009</v>
      </c>
      <c r="I939" s="3">
        <v>1.55139</v>
      </c>
      <c r="J939" s="12">
        <f t="shared" si="42"/>
        <v>2.0958333333333332</v>
      </c>
      <c r="K939" s="4">
        <v>43777.041666666664</v>
      </c>
      <c r="L939" s="3">
        <f t="shared" si="43"/>
        <v>8</v>
      </c>
      <c r="M939" s="3">
        <f t="shared" si="44"/>
        <v>1</v>
      </c>
      <c r="N939" s="3">
        <v>57</v>
      </c>
      <c r="O939" s="3">
        <v>57</v>
      </c>
      <c r="P939" s="3">
        <v>57</v>
      </c>
      <c r="Q939" s="3">
        <v>0</v>
      </c>
      <c r="R939" s="3"/>
      <c r="S939" s="3">
        <f>IF(ISBLANK(Table13[[#This Row],[T1]]),0,IF(Table13[[#This Row],[T1]]&gt;0,1,0))</f>
        <v>1</v>
      </c>
      <c r="T939" s="3">
        <f>IF(ISBLANK(Table13[[#This Row],[T2]]),0,IF(Table13[[#This Row],[T2]]&gt;0,1,0))</f>
        <v>1</v>
      </c>
      <c r="U939" s="3">
        <f>IF(ISBLANK(Table13[[#This Row],[T3]]),0,IF(Table13[[#This Row],[T3]]&gt;0,1,0))</f>
        <v>1</v>
      </c>
      <c r="V939" s="3">
        <f>IF(ISBLANK(Table13[[#This Row],[T4]]),0,IF(Table13[[#This Row],[T4]]&gt;0,1,0))</f>
        <v>1</v>
      </c>
      <c r="W939" s="26">
        <v>44</v>
      </c>
      <c r="X939" s="22">
        <v>13</v>
      </c>
      <c r="Y939" s="3">
        <v>0.60000000000000009</v>
      </c>
      <c r="Z939" s="3"/>
      <c r="AB939" s="30">
        <v>909</v>
      </c>
      <c r="AC939" s="30">
        <v>1.4635614362366858</v>
      </c>
      <c r="AD939" s="30">
        <v>2.9364385637633146</v>
      </c>
    </row>
    <row r="940" spans="1:30">
      <c r="A940" s="4">
        <v>43777.083333333336</v>
      </c>
      <c r="B940">
        <v>43777</v>
      </c>
      <c r="C940" s="3">
        <v>8.3333333333333329E-2</v>
      </c>
      <c r="D940" s="3">
        <v>2</v>
      </c>
      <c r="E940" s="3">
        <v>39</v>
      </c>
      <c r="F940" s="3">
        <v>0.5</v>
      </c>
      <c r="G940" s="5">
        <v>0.5</v>
      </c>
      <c r="H940" s="3">
        <v>1</v>
      </c>
      <c r="I940" s="3">
        <v>1.55139</v>
      </c>
      <c r="J940" s="12">
        <f t="shared" si="42"/>
        <v>2.1708333333333329</v>
      </c>
      <c r="K940" s="4">
        <v>43777.083333333336</v>
      </c>
      <c r="L940" s="3">
        <f t="shared" si="43"/>
        <v>8</v>
      </c>
      <c r="M940" s="3">
        <f t="shared" si="44"/>
        <v>2</v>
      </c>
      <c r="N940" s="3">
        <v>58</v>
      </c>
      <c r="O940" s="3">
        <v>58</v>
      </c>
      <c r="P940" s="3">
        <v>58</v>
      </c>
      <c r="Q940" s="3">
        <v>0</v>
      </c>
      <c r="R940" s="3"/>
      <c r="S940" s="3">
        <f>IF(ISBLANK(Table13[[#This Row],[T1]]),0,IF(Table13[[#This Row],[T1]]&gt;0,1,0))</f>
        <v>1</v>
      </c>
      <c r="T940" s="3">
        <f>IF(ISBLANK(Table13[[#This Row],[T2]]),0,IF(Table13[[#This Row],[T2]]&gt;0,1,0))</f>
        <v>1</v>
      </c>
      <c r="U940" s="3">
        <f>IF(ISBLANK(Table13[[#This Row],[T3]]),0,IF(Table13[[#This Row],[T3]]&gt;0,1,0))</f>
        <v>1</v>
      </c>
      <c r="V940" s="3">
        <f>IF(ISBLANK(Table13[[#This Row],[T4]]),0,IF(Table13[[#This Row],[T4]]&gt;0,1,0))</f>
        <v>1</v>
      </c>
      <c r="W940" s="25">
        <v>42</v>
      </c>
      <c r="X940" s="23">
        <v>21</v>
      </c>
      <c r="Y940" s="3">
        <v>1</v>
      </c>
      <c r="Z940" s="3"/>
      <c r="AB940" s="30">
        <v>910</v>
      </c>
      <c r="AC940" s="30">
        <v>1.433675634619866</v>
      </c>
      <c r="AD940" s="30">
        <v>1.566324365380134</v>
      </c>
    </row>
    <row r="941" spans="1:30">
      <c r="A941" s="4">
        <v>43777.125</v>
      </c>
      <c r="B941">
        <v>43777</v>
      </c>
      <c r="C941" s="3">
        <v>0.125</v>
      </c>
      <c r="D941" s="3">
        <v>3</v>
      </c>
      <c r="E941" s="3">
        <v>39</v>
      </c>
      <c r="F941" s="3">
        <v>0.5</v>
      </c>
      <c r="G941" s="5">
        <v>0.5</v>
      </c>
      <c r="H941" s="3">
        <v>1</v>
      </c>
      <c r="I941" s="3">
        <v>1.55139</v>
      </c>
      <c r="J941" s="12">
        <f t="shared" si="42"/>
        <v>2.2249999999999996</v>
      </c>
      <c r="K941" s="4">
        <v>43777.125</v>
      </c>
      <c r="L941" s="3">
        <f t="shared" si="43"/>
        <v>8</v>
      </c>
      <c r="M941" s="3">
        <f t="shared" si="44"/>
        <v>3</v>
      </c>
      <c r="N941" s="3">
        <v>58</v>
      </c>
      <c r="O941" s="3">
        <v>58</v>
      </c>
      <c r="P941" s="3">
        <v>58</v>
      </c>
      <c r="Q941" s="3">
        <v>0</v>
      </c>
      <c r="R941" s="3"/>
      <c r="S941" s="3">
        <f>IF(ISBLANK(Table13[[#This Row],[T1]]),0,IF(Table13[[#This Row],[T1]]&gt;0,1,0))</f>
        <v>1</v>
      </c>
      <c r="T941" s="3">
        <f>IF(ISBLANK(Table13[[#This Row],[T2]]),0,IF(Table13[[#This Row],[T2]]&gt;0,1,0))</f>
        <v>1</v>
      </c>
      <c r="U941" s="3">
        <f>IF(ISBLANK(Table13[[#This Row],[T3]]),0,IF(Table13[[#This Row],[T3]]&gt;0,1,0))</f>
        <v>1</v>
      </c>
      <c r="V941" s="3">
        <f>IF(ISBLANK(Table13[[#This Row],[T4]]),0,IF(Table13[[#This Row],[T4]]&gt;0,1,0))</f>
        <v>1</v>
      </c>
      <c r="W941" s="26">
        <v>41</v>
      </c>
      <c r="X941" s="22">
        <v>11</v>
      </c>
      <c r="Y941" s="3">
        <v>1</v>
      </c>
      <c r="Z941" s="3"/>
      <c r="AB941" s="30">
        <v>911</v>
      </c>
      <c r="AC941" s="30">
        <v>1.4550005067583898</v>
      </c>
      <c r="AD941" s="30">
        <v>0.94499949324161014</v>
      </c>
    </row>
    <row r="942" spans="1:30">
      <c r="A942" s="4">
        <v>43777.166666666664</v>
      </c>
      <c r="B942">
        <v>43777</v>
      </c>
      <c r="C942" s="3">
        <v>0.16666666666666666</v>
      </c>
      <c r="D942" s="3">
        <v>4</v>
      </c>
      <c r="E942" s="3">
        <v>39</v>
      </c>
      <c r="F942" s="3">
        <v>0.6</v>
      </c>
      <c r="G942" s="5">
        <v>0.6</v>
      </c>
      <c r="H942" s="3">
        <v>1.2</v>
      </c>
      <c r="I942" s="3">
        <v>1.55139</v>
      </c>
      <c r="J942" s="12">
        <f t="shared" si="42"/>
        <v>2.2833333333333332</v>
      </c>
      <c r="K942" s="4">
        <v>43777.166666666664</v>
      </c>
      <c r="L942" s="3">
        <f t="shared" si="43"/>
        <v>8</v>
      </c>
      <c r="M942" s="3">
        <f t="shared" si="44"/>
        <v>4</v>
      </c>
      <c r="N942" s="3">
        <v>58</v>
      </c>
      <c r="O942" s="3">
        <v>58</v>
      </c>
      <c r="P942" s="3">
        <v>58</v>
      </c>
      <c r="Q942" s="3">
        <v>0</v>
      </c>
      <c r="R942" s="3"/>
      <c r="S942" s="3">
        <f>IF(ISBLANK(Table13[[#This Row],[T1]]),0,IF(Table13[[#This Row],[T1]]&gt;0,1,0))</f>
        <v>1</v>
      </c>
      <c r="T942" s="3">
        <f>IF(ISBLANK(Table13[[#This Row],[T2]]),0,IF(Table13[[#This Row],[T2]]&gt;0,1,0))</f>
        <v>1</v>
      </c>
      <c r="U942" s="3">
        <f>IF(ISBLANK(Table13[[#This Row],[T3]]),0,IF(Table13[[#This Row],[T3]]&gt;0,1,0))</f>
        <v>1</v>
      </c>
      <c r="V942" s="3">
        <f>IF(ISBLANK(Table13[[#This Row],[T4]]),0,IF(Table13[[#This Row],[T4]]&gt;0,1,0))</f>
        <v>1</v>
      </c>
      <c r="W942" s="25">
        <v>41</v>
      </c>
      <c r="X942" s="23">
        <v>11</v>
      </c>
      <c r="Y942" s="3">
        <v>1.2</v>
      </c>
      <c r="Z942" s="3"/>
      <c r="AB942" s="30">
        <v>912</v>
      </c>
      <c r="AC942" s="30">
        <v>1.3904767529768278</v>
      </c>
      <c r="AD942" s="30">
        <v>-0.9904767529768278</v>
      </c>
    </row>
    <row r="943" spans="1:30">
      <c r="A943" s="4">
        <v>43777.208333333336</v>
      </c>
      <c r="B943">
        <v>43777</v>
      </c>
      <c r="C943" s="3">
        <v>0.20833333333333334</v>
      </c>
      <c r="D943" s="3">
        <v>5</v>
      </c>
      <c r="E943" s="3">
        <v>39</v>
      </c>
      <c r="F943" s="3">
        <v>0.5</v>
      </c>
      <c r="G943" s="5">
        <v>2.2000000000000002</v>
      </c>
      <c r="H943" s="3">
        <v>2.7</v>
      </c>
      <c r="I943" s="3">
        <v>1.55139</v>
      </c>
      <c r="J943" s="12">
        <f t="shared" si="42"/>
        <v>2.333333333333333</v>
      </c>
      <c r="K943" s="4">
        <v>43777.208333333336</v>
      </c>
      <c r="L943" s="3">
        <f t="shared" si="43"/>
        <v>8</v>
      </c>
      <c r="M943" s="3">
        <f t="shared" si="44"/>
        <v>5</v>
      </c>
      <c r="N943" s="3">
        <v>57</v>
      </c>
      <c r="O943" s="3">
        <v>52</v>
      </c>
      <c r="P943" s="3">
        <v>57</v>
      </c>
      <c r="Q943" s="3">
        <v>0</v>
      </c>
      <c r="R943" s="3"/>
      <c r="S943" s="3">
        <f>IF(ISBLANK(Table13[[#This Row],[T1]]),0,IF(Table13[[#This Row],[T1]]&gt;0,1,0))</f>
        <v>1</v>
      </c>
      <c r="T943" s="3">
        <f>IF(ISBLANK(Table13[[#This Row],[T2]]),0,IF(Table13[[#This Row],[T2]]&gt;0,1,0))</f>
        <v>1</v>
      </c>
      <c r="U943" s="3">
        <f>IF(ISBLANK(Table13[[#This Row],[T3]]),0,IF(Table13[[#This Row],[T3]]&gt;0,1,0))</f>
        <v>1</v>
      </c>
      <c r="V943" s="3">
        <f>IF(ISBLANK(Table13[[#This Row],[T4]]),0,IF(Table13[[#This Row],[T4]]&gt;0,1,0))</f>
        <v>1</v>
      </c>
      <c r="W943" s="26">
        <v>39</v>
      </c>
      <c r="X943" s="22">
        <v>17</v>
      </c>
      <c r="Y943" s="3">
        <v>2.7</v>
      </c>
      <c r="Z943" s="3"/>
      <c r="AB943" s="30">
        <v>913</v>
      </c>
      <c r="AC943" s="30">
        <v>1.6694886462535083</v>
      </c>
      <c r="AD943" s="30">
        <v>-1.0694886462535083</v>
      </c>
    </row>
    <row r="944" spans="1:30">
      <c r="A944" s="4">
        <v>43777.25</v>
      </c>
      <c r="B944">
        <v>43777</v>
      </c>
      <c r="C944" s="3">
        <v>0.25</v>
      </c>
      <c r="D944" s="3">
        <v>6</v>
      </c>
      <c r="E944" s="3">
        <v>39</v>
      </c>
      <c r="F944" s="3">
        <v>0.2</v>
      </c>
      <c r="G944" s="5">
        <v>2.2000000000000002</v>
      </c>
      <c r="H944" s="3">
        <v>2.4000000000000004</v>
      </c>
      <c r="I944" s="3">
        <v>1.55139</v>
      </c>
      <c r="J944" s="12">
        <f t="shared" si="42"/>
        <v>2.3458333333333332</v>
      </c>
      <c r="K944" s="4">
        <v>43777.25</v>
      </c>
      <c r="L944" s="3">
        <f t="shared" si="43"/>
        <v>8</v>
      </c>
      <c r="M944" s="3">
        <f t="shared" si="44"/>
        <v>6</v>
      </c>
      <c r="N944" s="3">
        <v>58</v>
      </c>
      <c r="O944" s="3">
        <v>58</v>
      </c>
      <c r="P944" s="3">
        <v>58</v>
      </c>
      <c r="Q944" s="3">
        <v>0</v>
      </c>
      <c r="R944" s="3"/>
      <c r="S944" s="3">
        <f>IF(ISBLANK(Table13[[#This Row],[T1]]),0,IF(Table13[[#This Row],[T1]]&gt;0,1,0))</f>
        <v>1</v>
      </c>
      <c r="T944" s="3">
        <f>IF(ISBLANK(Table13[[#This Row],[T2]]),0,IF(Table13[[#This Row],[T2]]&gt;0,1,0))</f>
        <v>1</v>
      </c>
      <c r="U944" s="3">
        <f>IF(ISBLANK(Table13[[#This Row],[T3]]),0,IF(Table13[[#This Row],[T3]]&gt;0,1,0))</f>
        <v>1</v>
      </c>
      <c r="V944" s="3">
        <f>IF(ISBLANK(Table13[[#This Row],[T4]]),0,IF(Table13[[#This Row],[T4]]&gt;0,1,0))</f>
        <v>1</v>
      </c>
      <c r="W944" s="25">
        <v>38</v>
      </c>
      <c r="X944" s="23">
        <v>17</v>
      </c>
      <c r="Y944" s="3">
        <v>2.4000000000000004</v>
      </c>
      <c r="Z944" s="3"/>
      <c r="AB944" s="30">
        <v>914</v>
      </c>
      <c r="AC944" s="30">
        <v>1.623101710831377</v>
      </c>
      <c r="AD944" s="30">
        <v>-1.123101710831377</v>
      </c>
    </row>
    <row r="945" spans="1:30">
      <c r="A945" s="4">
        <v>43777.291666666664</v>
      </c>
      <c r="B945">
        <v>43777</v>
      </c>
      <c r="C945" s="3">
        <v>0.29166666666666669</v>
      </c>
      <c r="D945" s="3">
        <v>7</v>
      </c>
      <c r="E945" s="3">
        <v>39</v>
      </c>
      <c r="F945" s="3">
        <v>2.7</v>
      </c>
      <c r="G945" s="5">
        <v>1.2</v>
      </c>
      <c r="H945" s="3">
        <v>3.9000000000000004</v>
      </c>
      <c r="I945" s="3">
        <v>1.55139</v>
      </c>
      <c r="J945" s="12">
        <f t="shared" si="42"/>
        <v>2.4124999999999996</v>
      </c>
      <c r="K945" s="4">
        <v>43777.291666666664</v>
      </c>
      <c r="L945" s="3">
        <f t="shared" si="43"/>
        <v>8</v>
      </c>
      <c r="M945" s="3">
        <f t="shared" si="44"/>
        <v>7</v>
      </c>
      <c r="N945" s="3">
        <v>54</v>
      </c>
      <c r="O945" s="3">
        <v>41</v>
      </c>
      <c r="P945" s="3">
        <v>58</v>
      </c>
      <c r="Q945" s="3">
        <v>0</v>
      </c>
      <c r="R945" s="3"/>
      <c r="S945" s="3">
        <f>IF(ISBLANK(Table13[[#This Row],[T1]]),0,IF(Table13[[#This Row],[T1]]&gt;0,1,0))</f>
        <v>1</v>
      </c>
      <c r="T945" s="3">
        <f>IF(ISBLANK(Table13[[#This Row],[T2]]),0,IF(Table13[[#This Row],[T2]]&gt;0,1,0))</f>
        <v>1</v>
      </c>
      <c r="U945" s="3">
        <f>IF(ISBLANK(Table13[[#This Row],[T3]]),0,IF(Table13[[#This Row],[T3]]&gt;0,1,0))</f>
        <v>1</v>
      </c>
      <c r="V945" s="3">
        <f>IF(ISBLANK(Table13[[#This Row],[T4]]),0,IF(Table13[[#This Row],[T4]]&gt;0,1,0))</f>
        <v>1</v>
      </c>
      <c r="W945" s="26">
        <v>39</v>
      </c>
      <c r="X945" s="22">
        <v>17</v>
      </c>
      <c r="Y945" s="3">
        <v>3.9000000000000004</v>
      </c>
      <c r="Z945" s="3"/>
      <c r="AB945" s="30">
        <v>915</v>
      </c>
      <c r="AC945" s="30">
        <v>1.623101710831377</v>
      </c>
      <c r="AD945" s="30">
        <v>-0.92310171083137704</v>
      </c>
    </row>
    <row r="946" spans="1:30">
      <c r="A946" s="4">
        <v>43777.333333333336</v>
      </c>
      <c r="B946">
        <v>43777</v>
      </c>
      <c r="C946" s="3">
        <v>0.33333333333333331</v>
      </c>
      <c r="D946" s="3">
        <v>8</v>
      </c>
      <c r="E946" s="3">
        <v>39</v>
      </c>
      <c r="F946" s="3">
        <v>0.3</v>
      </c>
      <c r="G946" s="5">
        <v>0.3</v>
      </c>
      <c r="H946" s="3">
        <v>0.6</v>
      </c>
      <c r="I946" s="3">
        <v>1.55139</v>
      </c>
      <c r="J946" s="12">
        <f t="shared" si="42"/>
        <v>2.3916666666666662</v>
      </c>
      <c r="K946" s="4">
        <v>43777.333333333336</v>
      </c>
      <c r="L946" s="3">
        <f t="shared" si="43"/>
        <v>8</v>
      </c>
      <c r="M946" s="3">
        <f t="shared" si="44"/>
        <v>8</v>
      </c>
      <c r="N946" s="3">
        <v>0</v>
      </c>
      <c r="O946" s="3">
        <v>0</v>
      </c>
      <c r="P946" s="3">
        <v>58</v>
      </c>
      <c r="Q946" s="3">
        <v>0</v>
      </c>
      <c r="R946" s="3"/>
      <c r="S946" s="3">
        <f>IF(ISBLANK(Table13[[#This Row],[T1]]),0,IF(Table13[[#This Row],[T1]]&gt;0,1,0))</f>
        <v>0</v>
      </c>
      <c r="T946" s="3">
        <f>IF(ISBLANK(Table13[[#This Row],[T2]]),0,IF(Table13[[#This Row],[T2]]&gt;0,1,0))</f>
        <v>0</v>
      </c>
      <c r="U946" s="3">
        <f>IF(ISBLANK(Table13[[#This Row],[T3]]),0,IF(Table13[[#This Row],[T3]]&gt;0,1,0))</f>
        <v>0</v>
      </c>
      <c r="V946" s="3">
        <f>IF(ISBLANK(Table13[[#This Row],[T4]]),0,IF(Table13[[#This Row],[T4]]&gt;0,1,0))</f>
        <v>1</v>
      </c>
      <c r="W946" s="25">
        <v>40</v>
      </c>
      <c r="X946" s="23">
        <v>20</v>
      </c>
      <c r="Y946" s="3">
        <v>0.6</v>
      </c>
      <c r="Z946" s="3"/>
      <c r="AB946" s="30">
        <v>916</v>
      </c>
      <c r="AC946" s="30">
        <v>1.623101710831377</v>
      </c>
      <c r="AD946" s="30">
        <v>-0.82310171083137695</v>
      </c>
    </row>
    <row r="947" spans="1:30">
      <c r="A947" s="4">
        <v>43777.375</v>
      </c>
      <c r="B947">
        <v>43777</v>
      </c>
      <c r="C947" s="3">
        <v>0.375</v>
      </c>
      <c r="D947" s="3">
        <v>9</v>
      </c>
      <c r="E947" s="3">
        <v>39</v>
      </c>
      <c r="F947" s="3">
        <v>1.1000000000000001</v>
      </c>
      <c r="G947" s="5">
        <v>0.5</v>
      </c>
      <c r="H947" s="3">
        <v>1.6</v>
      </c>
      <c r="I947" s="3">
        <v>1.55139</v>
      </c>
      <c r="J947" s="12">
        <f t="shared" si="42"/>
        <v>2.504166666666666</v>
      </c>
      <c r="K947" s="4">
        <v>43777.375</v>
      </c>
      <c r="L947" s="3">
        <f t="shared" si="43"/>
        <v>8</v>
      </c>
      <c r="M947" s="3">
        <f t="shared" si="44"/>
        <v>9</v>
      </c>
      <c r="N947" s="3">
        <v>0</v>
      </c>
      <c r="O947" s="3">
        <v>0</v>
      </c>
      <c r="P947" s="3">
        <v>54</v>
      </c>
      <c r="Q947" s="3">
        <v>0</v>
      </c>
      <c r="R947" s="3"/>
      <c r="S947" s="3">
        <f>IF(ISBLANK(Table13[[#This Row],[T1]]),0,IF(Table13[[#This Row],[T1]]&gt;0,1,0))</f>
        <v>0</v>
      </c>
      <c r="T947" s="3">
        <f>IF(ISBLANK(Table13[[#This Row],[T2]]),0,IF(Table13[[#This Row],[T2]]&gt;0,1,0))</f>
        <v>0</v>
      </c>
      <c r="U947" s="3">
        <f>IF(ISBLANK(Table13[[#This Row],[T3]]),0,IF(Table13[[#This Row],[T3]]&gt;0,1,0))</f>
        <v>0</v>
      </c>
      <c r="V947" s="3">
        <f>IF(ISBLANK(Table13[[#This Row],[T4]]),0,IF(Table13[[#This Row],[T4]]&gt;0,1,0))</f>
        <v>0</v>
      </c>
      <c r="W947" s="26">
        <v>42</v>
      </c>
      <c r="X947" s="22">
        <v>21</v>
      </c>
      <c r="Y947" s="3">
        <v>1.6</v>
      </c>
      <c r="Z947" s="3"/>
      <c r="AB947" s="30">
        <v>917</v>
      </c>
      <c r="AC947" s="30">
        <v>1.612439274762115</v>
      </c>
      <c r="AD947" s="30">
        <v>-0.81243927476211497</v>
      </c>
    </row>
    <row r="948" spans="1:30">
      <c r="A948" s="4">
        <v>43777.416666666664</v>
      </c>
      <c r="B948">
        <v>43777</v>
      </c>
      <c r="C948" s="3">
        <v>0.41666666666666669</v>
      </c>
      <c r="D948" s="3">
        <v>10</v>
      </c>
      <c r="E948" s="3">
        <v>39</v>
      </c>
      <c r="F948" s="3">
        <v>0.7</v>
      </c>
      <c r="G948" s="5">
        <v>2.2999999999999998</v>
      </c>
      <c r="H948" s="3">
        <v>3</v>
      </c>
      <c r="I948" s="3">
        <v>1.55139</v>
      </c>
      <c r="J948" s="12">
        <f t="shared" si="42"/>
        <v>2.5291666666666663</v>
      </c>
      <c r="K948" s="4">
        <v>43777.416666666664</v>
      </c>
      <c r="L948" s="3">
        <f t="shared" si="43"/>
        <v>8</v>
      </c>
      <c r="M948" s="3">
        <f t="shared" si="44"/>
        <v>10</v>
      </c>
      <c r="N948" s="3">
        <v>0</v>
      </c>
      <c r="O948" s="3">
        <v>0</v>
      </c>
      <c r="P948" s="3">
        <v>44</v>
      </c>
      <c r="Q948" s="3">
        <v>0</v>
      </c>
      <c r="R948" s="3"/>
      <c r="S948" s="3">
        <f>IF(ISBLANK(Table13[[#This Row],[T1]]),0,IF(Table13[[#This Row],[T1]]&gt;0,1,0))</f>
        <v>0</v>
      </c>
      <c r="T948" s="3">
        <f>IF(ISBLANK(Table13[[#This Row],[T2]]),0,IF(Table13[[#This Row],[T2]]&gt;0,1,0))</f>
        <v>0</v>
      </c>
      <c r="U948" s="3">
        <f>IF(ISBLANK(Table13[[#This Row],[T3]]),0,IF(Table13[[#This Row],[T3]]&gt;0,1,0))</f>
        <v>0</v>
      </c>
      <c r="V948" s="3">
        <f>IF(ISBLANK(Table13[[#This Row],[T4]]),0,IF(Table13[[#This Row],[T4]]&gt;0,1,0))</f>
        <v>0</v>
      </c>
      <c r="W948" s="25">
        <v>42</v>
      </c>
      <c r="X948" s="23">
        <v>17</v>
      </c>
      <c r="Y948" s="3">
        <v>3</v>
      </c>
      <c r="Z948" s="3"/>
      <c r="AB948" s="30">
        <v>918</v>
      </c>
      <c r="AC948" s="30">
        <v>1.612439274762115</v>
      </c>
      <c r="AD948" s="30">
        <v>0.38756072523788498</v>
      </c>
    </row>
    <row r="949" spans="1:30">
      <c r="A949" s="4">
        <v>43777.458333333336</v>
      </c>
      <c r="B949">
        <v>43777</v>
      </c>
      <c r="C949" s="3">
        <v>0.45833333333333331</v>
      </c>
      <c r="D949" s="3">
        <v>11</v>
      </c>
      <c r="E949" s="3">
        <v>39</v>
      </c>
      <c r="F949" s="3">
        <v>0.2</v>
      </c>
      <c r="G949" s="5">
        <v>0.1</v>
      </c>
      <c r="H949" s="3">
        <v>0.30000000000000004</v>
      </c>
      <c r="I949" s="3">
        <v>1.55139</v>
      </c>
      <c r="J949" s="12">
        <f t="shared" si="42"/>
        <v>2.5708333333333329</v>
      </c>
      <c r="K949" s="4">
        <v>43777.458333043978</v>
      </c>
      <c r="L949" s="3">
        <f t="shared" si="43"/>
        <v>8</v>
      </c>
      <c r="M949" s="3">
        <f t="shared" si="44"/>
        <v>11</v>
      </c>
      <c r="N949" s="3"/>
      <c r="O949" s="3"/>
      <c r="P949" s="3"/>
      <c r="Q949" s="3"/>
      <c r="R949" s="3"/>
      <c r="S949" s="3">
        <f>IF(ISBLANK(Table13[[#This Row],[T1]]),0,IF(Table13[[#This Row],[T1]]&gt;0,1,0))</f>
        <v>0</v>
      </c>
      <c r="T949" s="3">
        <f>IF(ISBLANK(Table13[[#This Row],[T2]]),0,IF(Table13[[#This Row],[T2]]&gt;0,1,0))</f>
        <v>0</v>
      </c>
      <c r="U949" s="3">
        <f>IF(ISBLANK(Table13[[#This Row],[T3]]),0,IF(Table13[[#This Row],[T3]]&gt;0,1,0))</f>
        <v>0</v>
      </c>
      <c r="V949" s="3">
        <f>IF(ISBLANK(Table13[[#This Row],[T4]]),0,IF(Table13[[#This Row],[T4]]&gt;0,1,0))</f>
        <v>0</v>
      </c>
      <c r="W949" s="26">
        <v>43</v>
      </c>
      <c r="X949" s="22">
        <v>11</v>
      </c>
      <c r="Y949" s="3">
        <v>0.30000000000000004</v>
      </c>
      <c r="Z949" s="3"/>
      <c r="AB949" s="30">
        <v>919</v>
      </c>
      <c r="AC949" s="30">
        <v>1.6268389019764611</v>
      </c>
      <c r="AD949" s="30">
        <v>7.3161098023538873E-2</v>
      </c>
    </row>
    <row r="950" spans="1:30">
      <c r="A950" s="4">
        <v>43777.5</v>
      </c>
      <c r="B950">
        <v>43777</v>
      </c>
      <c r="C950" s="3">
        <v>0.5</v>
      </c>
      <c r="D950" s="3">
        <v>12</v>
      </c>
      <c r="E950" s="3">
        <v>39</v>
      </c>
      <c r="F950" s="3">
        <v>0.2</v>
      </c>
      <c r="G950" s="5">
        <v>0.2</v>
      </c>
      <c r="H950" s="3">
        <v>0.4</v>
      </c>
      <c r="I950" s="3">
        <v>1.55139</v>
      </c>
      <c r="J950" s="12">
        <f t="shared" si="42"/>
        <v>2.6541666666666663</v>
      </c>
      <c r="K950" s="4">
        <v>43777.499999652777</v>
      </c>
      <c r="L950" s="3">
        <f t="shared" si="43"/>
        <v>8</v>
      </c>
      <c r="M950" s="3">
        <f t="shared" si="44"/>
        <v>12</v>
      </c>
      <c r="N950" s="3"/>
      <c r="O950" s="3"/>
      <c r="P950" s="3"/>
      <c r="Q950" s="3"/>
      <c r="R950" s="3"/>
      <c r="S950" s="3">
        <f>IF(ISBLANK(Table13[[#This Row],[T1]]),0,IF(Table13[[#This Row],[T1]]&gt;0,1,0))</f>
        <v>0</v>
      </c>
      <c r="T950" s="3">
        <f>IF(ISBLANK(Table13[[#This Row],[T2]]),0,IF(Table13[[#This Row],[T2]]&gt;0,1,0))</f>
        <v>0</v>
      </c>
      <c r="U950" s="3">
        <f>IF(ISBLANK(Table13[[#This Row],[T3]]),0,IF(Table13[[#This Row],[T3]]&gt;0,1,0))</f>
        <v>0</v>
      </c>
      <c r="V950" s="3">
        <f>IF(ISBLANK(Table13[[#This Row],[T4]]),0,IF(Table13[[#This Row],[T4]]&gt;0,1,0))</f>
        <v>0</v>
      </c>
      <c r="W950" s="25">
        <v>44</v>
      </c>
      <c r="X950" s="23">
        <v>11</v>
      </c>
      <c r="Y950" s="3">
        <v>0.4</v>
      </c>
      <c r="Z950" s="3"/>
      <c r="AB950" s="30">
        <v>920</v>
      </c>
      <c r="AC950" s="30">
        <v>1.6017768386928533</v>
      </c>
      <c r="AD950" s="30">
        <v>1.0982231613071469</v>
      </c>
    </row>
    <row r="951" spans="1:30">
      <c r="A951" s="4">
        <v>43777.541666666664</v>
      </c>
      <c r="B951">
        <v>43777</v>
      </c>
      <c r="C951" s="3">
        <v>0.54166666666666663</v>
      </c>
      <c r="D951" s="3">
        <v>13</v>
      </c>
      <c r="E951" s="3">
        <v>39</v>
      </c>
      <c r="F951" s="3">
        <v>0.2</v>
      </c>
      <c r="G951" s="5">
        <v>0.2</v>
      </c>
      <c r="H951" s="3">
        <v>0.4</v>
      </c>
      <c r="I951" s="3">
        <v>1.55139</v>
      </c>
      <c r="J951" s="12">
        <f t="shared" si="42"/>
        <v>2.8291666666666662</v>
      </c>
      <c r="K951" s="4">
        <v>43777.541666261575</v>
      </c>
      <c r="L951" s="3">
        <f t="shared" si="43"/>
        <v>8</v>
      </c>
      <c r="M951" s="3">
        <f t="shared" si="44"/>
        <v>13</v>
      </c>
      <c r="N951" s="3"/>
      <c r="O951" s="3"/>
      <c r="P951" s="3"/>
      <c r="Q951" s="3"/>
      <c r="R951" s="3"/>
      <c r="S951" s="3">
        <f>IF(ISBLANK(Table13[[#This Row],[T1]]),0,IF(Table13[[#This Row],[T1]]&gt;0,1,0))</f>
        <v>0</v>
      </c>
      <c r="T951" s="3">
        <f>IF(ISBLANK(Table13[[#This Row],[T2]]),0,IF(Table13[[#This Row],[T2]]&gt;0,1,0))</f>
        <v>0</v>
      </c>
      <c r="U951" s="3">
        <f>IF(ISBLANK(Table13[[#This Row],[T3]]),0,IF(Table13[[#This Row],[T3]]&gt;0,1,0))</f>
        <v>0</v>
      </c>
      <c r="V951" s="3">
        <f>IF(ISBLANK(Table13[[#This Row],[T4]]),0,IF(Table13[[#This Row],[T4]]&gt;0,1,0))</f>
        <v>0</v>
      </c>
      <c r="W951" s="26">
        <v>43</v>
      </c>
      <c r="X951" s="22">
        <v>11</v>
      </c>
      <c r="Y951" s="3">
        <v>0.4</v>
      </c>
      <c r="Z951" s="3"/>
      <c r="AB951" s="30">
        <v>921</v>
      </c>
      <c r="AC951" s="30">
        <v>1.7569729567277124</v>
      </c>
      <c r="AD951" s="30">
        <v>-1.1569729567277123</v>
      </c>
    </row>
    <row r="952" spans="1:30">
      <c r="A952" s="4">
        <v>43777.583333333336</v>
      </c>
      <c r="B952">
        <v>43777</v>
      </c>
      <c r="C952" s="3">
        <v>0.58333333333333337</v>
      </c>
      <c r="D952" s="3">
        <v>14</v>
      </c>
      <c r="E952" s="3">
        <v>39</v>
      </c>
      <c r="F952" s="3">
        <v>0.1</v>
      </c>
      <c r="G952" s="5">
        <v>0.2</v>
      </c>
      <c r="H952" s="3">
        <v>0.30000000000000004</v>
      </c>
      <c r="I952" s="3">
        <v>1.55139</v>
      </c>
      <c r="J952" s="12">
        <f t="shared" si="42"/>
        <v>2.8708333333333331</v>
      </c>
      <c r="K952" s="4">
        <v>43777.583332870374</v>
      </c>
      <c r="L952" s="3">
        <f t="shared" si="43"/>
        <v>8</v>
      </c>
      <c r="M952" s="3">
        <f t="shared" si="44"/>
        <v>14</v>
      </c>
      <c r="N952" s="3"/>
      <c r="O952" s="3"/>
      <c r="P952" s="3"/>
      <c r="Q952" s="3"/>
      <c r="R952" s="3"/>
      <c r="S952" s="3">
        <f>IF(ISBLANK(Table13[[#This Row],[T1]]),0,IF(Table13[[#This Row],[T1]]&gt;0,1,0))</f>
        <v>0</v>
      </c>
      <c r="T952" s="3">
        <f>IF(ISBLANK(Table13[[#This Row],[T2]]),0,IF(Table13[[#This Row],[T2]]&gt;0,1,0))</f>
        <v>0</v>
      </c>
      <c r="U952" s="3">
        <f>IF(ISBLANK(Table13[[#This Row],[T3]]),0,IF(Table13[[#This Row],[T3]]&gt;0,1,0))</f>
        <v>0</v>
      </c>
      <c r="V952" s="3">
        <f>IF(ISBLANK(Table13[[#This Row],[T4]]),0,IF(Table13[[#This Row],[T4]]&gt;0,1,0))</f>
        <v>0</v>
      </c>
      <c r="W952" s="25">
        <v>43</v>
      </c>
      <c r="X952" s="23">
        <v>11</v>
      </c>
      <c r="Y952" s="3">
        <v>0.30000000000000004</v>
      </c>
      <c r="Z952" s="3"/>
      <c r="AB952" s="30">
        <v>922</v>
      </c>
      <c r="AC952" s="30">
        <v>1.7356480845891886</v>
      </c>
      <c r="AD952" s="30">
        <v>-1.3356480845891885</v>
      </c>
    </row>
    <row r="953" spans="1:30">
      <c r="A953" s="4">
        <v>43777.625</v>
      </c>
      <c r="B953">
        <v>43777</v>
      </c>
      <c r="C953" s="3">
        <v>0.625</v>
      </c>
      <c r="D953" s="3">
        <v>15</v>
      </c>
      <c r="E953" s="3">
        <v>39</v>
      </c>
      <c r="F953" s="3">
        <v>0.8</v>
      </c>
      <c r="G953" s="5">
        <v>1.8</v>
      </c>
      <c r="H953" s="3">
        <v>2.6</v>
      </c>
      <c r="I953" s="3">
        <v>1.55139</v>
      </c>
      <c r="J953" s="12">
        <f t="shared" si="42"/>
        <v>2.9166666666666665</v>
      </c>
      <c r="K953" s="4">
        <v>43777.624999479165</v>
      </c>
      <c r="L953" s="3">
        <f t="shared" si="43"/>
        <v>8</v>
      </c>
      <c r="M953" s="3">
        <f t="shared" si="44"/>
        <v>15</v>
      </c>
      <c r="N953" s="3"/>
      <c r="O953" s="3"/>
      <c r="P953" s="3"/>
      <c r="Q953" s="3"/>
      <c r="R953" s="3"/>
      <c r="S953" s="3">
        <f>IF(ISBLANK(Table13[[#This Row],[T1]]),0,IF(Table13[[#This Row],[T1]]&gt;0,1,0))</f>
        <v>0</v>
      </c>
      <c r="T953" s="3">
        <f>IF(ISBLANK(Table13[[#This Row],[T2]]),0,IF(Table13[[#This Row],[T2]]&gt;0,1,0))</f>
        <v>0</v>
      </c>
      <c r="U953" s="3">
        <f>IF(ISBLANK(Table13[[#This Row],[T3]]),0,IF(Table13[[#This Row],[T3]]&gt;0,1,0))</f>
        <v>0</v>
      </c>
      <c r="V953" s="3">
        <f>IF(ISBLANK(Table13[[#This Row],[T4]]),0,IF(Table13[[#This Row],[T4]]&gt;0,1,0))</f>
        <v>0</v>
      </c>
      <c r="W953" s="26">
        <v>42</v>
      </c>
      <c r="X953" s="22">
        <v>11</v>
      </c>
      <c r="Y953" s="3">
        <v>2.6</v>
      </c>
      <c r="Z953" s="3"/>
      <c r="AB953" s="30">
        <v>923</v>
      </c>
      <c r="AC953" s="30">
        <v>1.7249856485199269</v>
      </c>
      <c r="AD953" s="30">
        <v>-1.324985648519927</v>
      </c>
    </row>
    <row r="954" spans="1:30">
      <c r="A954" s="4">
        <v>43777.666666666664</v>
      </c>
      <c r="B954">
        <v>43777</v>
      </c>
      <c r="C954" s="3">
        <v>0.66666666666666663</v>
      </c>
      <c r="D954" s="3">
        <v>16</v>
      </c>
      <c r="E954" s="3">
        <v>39</v>
      </c>
      <c r="F954" s="3">
        <v>1.3</v>
      </c>
      <c r="G954" s="5">
        <v>3.1</v>
      </c>
      <c r="H954" s="3">
        <v>4.4000000000000004</v>
      </c>
      <c r="I954" s="3">
        <v>1.55139</v>
      </c>
      <c r="J954" s="12">
        <f t="shared" si="42"/>
        <v>2.8624999999999994</v>
      </c>
      <c r="K954" s="4">
        <v>43777.666666666664</v>
      </c>
      <c r="L954" s="3">
        <f t="shared" si="43"/>
        <v>8</v>
      </c>
      <c r="M954" s="3">
        <f t="shared" si="44"/>
        <v>16</v>
      </c>
      <c r="N954" s="3">
        <v>11</v>
      </c>
      <c r="O954" s="3">
        <v>0</v>
      </c>
      <c r="P954" s="3">
        <v>0</v>
      </c>
      <c r="Q954" s="3">
        <v>0</v>
      </c>
      <c r="R954" s="3"/>
      <c r="S954" s="3">
        <f>IF(ISBLANK(Table13[[#This Row],[T1]]),0,IF(Table13[[#This Row],[T1]]&gt;0,1,0))</f>
        <v>0</v>
      </c>
      <c r="T954" s="3">
        <f>IF(ISBLANK(Table13[[#This Row],[T2]]),0,IF(Table13[[#This Row],[T2]]&gt;0,1,0))</f>
        <v>0</v>
      </c>
      <c r="U954" s="3">
        <f>IF(ISBLANK(Table13[[#This Row],[T3]]),0,IF(Table13[[#This Row],[T3]]&gt;0,1,0))</f>
        <v>0</v>
      </c>
      <c r="V954" s="3">
        <f>IF(ISBLANK(Table13[[#This Row],[T4]]),0,IF(Table13[[#This Row],[T4]]&gt;0,1,0))</f>
        <v>0</v>
      </c>
      <c r="W954" s="25">
        <v>41</v>
      </c>
      <c r="X954" s="23">
        <v>11</v>
      </c>
      <c r="Y954" s="3">
        <v>4.4000000000000004</v>
      </c>
      <c r="Z954" s="3"/>
      <c r="AB954" s="30">
        <v>924</v>
      </c>
      <c r="AC954" s="30">
        <v>1.4998350729555463</v>
      </c>
      <c r="AD954" s="30">
        <v>-1.0998350729555462</v>
      </c>
    </row>
    <row r="955" spans="1:30">
      <c r="A955" s="4">
        <v>43777.708333333336</v>
      </c>
      <c r="B955">
        <v>43777</v>
      </c>
      <c r="C955" s="3">
        <v>0.70833333333333337</v>
      </c>
      <c r="D955" s="3">
        <v>17</v>
      </c>
      <c r="E955" s="3">
        <v>39</v>
      </c>
      <c r="F955" s="3">
        <v>3.5</v>
      </c>
      <c r="G955" s="5">
        <v>1.9</v>
      </c>
      <c r="H955" s="3">
        <v>5.4</v>
      </c>
      <c r="I955" s="3">
        <v>1.55139</v>
      </c>
      <c r="J955" s="12">
        <f t="shared" si="42"/>
        <v>2.7291666666666665</v>
      </c>
      <c r="K955" s="4">
        <v>43777.708333333336</v>
      </c>
      <c r="L955" s="3">
        <f t="shared" si="43"/>
        <v>8</v>
      </c>
      <c r="M955" s="3">
        <f t="shared" si="44"/>
        <v>17</v>
      </c>
      <c r="N955" s="3">
        <v>58</v>
      </c>
      <c r="O955" s="3">
        <v>0</v>
      </c>
      <c r="P955" s="3">
        <v>0</v>
      </c>
      <c r="Q955" s="3">
        <v>0</v>
      </c>
      <c r="R955" s="3"/>
      <c r="S955" s="3">
        <f>IF(ISBLANK(Table13[[#This Row],[T1]]),0,IF(Table13[[#This Row],[T1]]&gt;0,1,0))</f>
        <v>0</v>
      </c>
      <c r="T955" s="3">
        <f>IF(ISBLANK(Table13[[#This Row],[T2]]),0,IF(Table13[[#This Row],[T2]]&gt;0,1,0))</f>
        <v>0</v>
      </c>
      <c r="U955" s="3">
        <f>IF(ISBLANK(Table13[[#This Row],[T3]]),0,IF(Table13[[#This Row],[T3]]&gt;0,1,0))</f>
        <v>1</v>
      </c>
      <c r="V955" s="3">
        <f>IF(ISBLANK(Table13[[#This Row],[T4]]),0,IF(Table13[[#This Row],[T4]]&gt;0,1,0))</f>
        <v>0</v>
      </c>
      <c r="W955" s="26">
        <v>40</v>
      </c>
      <c r="X955" s="22">
        <v>17</v>
      </c>
      <c r="Y955" s="3">
        <v>5.4</v>
      </c>
      <c r="Z955" s="3"/>
      <c r="AB955" s="30">
        <v>925</v>
      </c>
      <c r="AC955" s="30">
        <v>1.4240222542725629</v>
      </c>
      <c r="AD955" s="30">
        <v>-1.024022254272563</v>
      </c>
    </row>
    <row r="956" spans="1:30">
      <c r="A956" s="4">
        <v>43777.75</v>
      </c>
      <c r="B956">
        <v>43777</v>
      </c>
      <c r="C956" s="3">
        <v>0.75</v>
      </c>
      <c r="D956" s="3">
        <v>18</v>
      </c>
      <c r="E956" s="3">
        <v>39</v>
      </c>
      <c r="F956" s="3">
        <v>1</v>
      </c>
      <c r="G956" s="5">
        <v>1.5</v>
      </c>
      <c r="H956" s="3">
        <v>2.5</v>
      </c>
      <c r="I956" s="3">
        <v>1.55139</v>
      </c>
      <c r="J956" s="12">
        <f t="shared" si="42"/>
        <v>2.5791666666666662</v>
      </c>
      <c r="K956" s="4">
        <v>43777.75</v>
      </c>
      <c r="L956" s="3">
        <f t="shared" si="43"/>
        <v>8</v>
      </c>
      <c r="M956" s="3">
        <f t="shared" si="44"/>
        <v>18</v>
      </c>
      <c r="N956" s="3">
        <v>58</v>
      </c>
      <c r="O956" s="3">
        <v>27</v>
      </c>
      <c r="P956" s="3">
        <v>0</v>
      </c>
      <c r="Q956" s="3">
        <v>0</v>
      </c>
      <c r="R956" s="3"/>
      <c r="S956" s="3">
        <f>IF(ISBLANK(Table13[[#This Row],[T1]]),0,IF(Table13[[#This Row],[T1]]&gt;0,1,0))</f>
        <v>0</v>
      </c>
      <c r="T956" s="3">
        <f>IF(ISBLANK(Table13[[#This Row],[T2]]),0,IF(Table13[[#This Row],[T2]]&gt;0,1,0))</f>
        <v>1</v>
      </c>
      <c r="U956" s="3">
        <f>IF(ISBLANK(Table13[[#This Row],[T3]]),0,IF(Table13[[#This Row],[T3]]&gt;0,1,0))</f>
        <v>1</v>
      </c>
      <c r="V956" s="3">
        <f>IF(ISBLANK(Table13[[#This Row],[T4]]),0,IF(Table13[[#This Row],[T4]]&gt;0,1,0))</f>
        <v>1</v>
      </c>
      <c r="W956" s="25">
        <v>39</v>
      </c>
      <c r="X956" s="23">
        <v>11</v>
      </c>
      <c r="Y956" s="3">
        <v>2.5</v>
      </c>
      <c r="Z956" s="3"/>
      <c r="AB956" s="30">
        <v>926</v>
      </c>
      <c r="AC956" s="30">
        <v>1.2261763919606565</v>
      </c>
      <c r="AD956" s="30">
        <v>-0.82617639196065651</v>
      </c>
    </row>
    <row r="957" spans="1:30">
      <c r="A957" s="4">
        <v>43777.791666666664</v>
      </c>
      <c r="B957">
        <v>43777</v>
      </c>
      <c r="C957" s="3">
        <v>0.79166666666666663</v>
      </c>
      <c r="D957" s="3">
        <v>19</v>
      </c>
      <c r="E957" s="3">
        <v>39</v>
      </c>
      <c r="F957" s="3">
        <v>1.8</v>
      </c>
      <c r="G957" s="5">
        <v>2.8</v>
      </c>
      <c r="H957" s="3">
        <v>4.5999999999999996</v>
      </c>
      <c r="I957" s="3">
        <v>1.55139</v>
      </c>
      <c r="J957" s="12">
        <f t="shared" si="42"/>
        <v>2.5583333333333331</v>
      </c>
      <c r="K957" s="4">
        <v>43777.791666666664</v>
      </c>
      <c r="L957" s="3">
        <f t="shared" si="43"/>
        <v>8</v>
      </c>
      <c r="M957" s="3">
        <f t="shared" si="44"/>
        <v>19</v>
      </c>
      <c r="N957" s="3">
        <v>57</v>
      </c>
      <c r="O957" s="3">
        <v>36</v>
      </c>
      <c r="P957" s="3">
        <v>0</v>
      </c>
      <c r="Q957" s="3">
        <v>0</v>
      </c>
      <c r="R957" s="3"/>
      <c r="S957" s="3">
        <f>IF(ISBLANK(Table13[[#This Row],[T1]]),0,IF(Table13[[#This Row],[T1]]&gt;0,1,0))</f>
        <v>0</v>
      </c>
      <c r="T957" s="3">
        <f>IF(ISBLANK(Table13[[#This Row],[T2]]),0,IF(Table13[[#This Row],[T2]]&gt;0,1,0))</f>
        <v>1</v>
      </c>
      <c r="U957" s="3">
        <f>IF(ISBLANK(Table13[[#This Row],[T3]]),0,IF(Table13[[#This Row],[T3]]&gt;0,1,0))</f>
        <v>1</v>
      </c>
      <c r="V957" s="3">
        <f>IF(ISBLANK(Table13[[#This Row],[T4]]),0,IF(Table13[[#This Row],[T4]]&gt;0,1,0))</f>
        <v>0</v>
      </c>
      <c r="W957" s="26">
        <v>39</v>
      </c>
      <c r="X957" s="22">
        <v>17</v>
      </c>
      <c r="Y957" s="3">
        <v>4.5999999999999996</v>
      </c>
      <c r="Z957" s="3"/>
      <c r="AB957" s="30">
        <v>927</v>
      </c>
      <c r="AC957" s="30">
        <v>1.2155139558913945</v>
      </c>
      <c r="AD957" s="30">
        <v>-0.61551395589139457</v>
      </c>
    </row>
    <row r="958" spans="1:30">
      <c r="A958" s="4">
        <v>43777.833333333336</v>
      </c>
      <c r="B958">
        <v>43777</v>
      </c>
      <c r="C958" s="3">
        <v>0.83333333333333337</v>
      </c>
      <c r="D958" s="3">
        <v>20</v>
      </c>
      <c r="E958" s="3">
        <v>39</v>
      </c>
      <c r="F958" s="3">
        <v>2.7</v>
      </c>
      <c r="G958" s="5">
        <v>1.2</v>
      </c>
      <c r="H958" s="3">
        <v>3.9000000000000004</v>
      </c>
      <c r="I958" s="3">
        <v>1.55139</v>
      </c>
      <c r="J958" s="12">
        <f t="shared" si="42"/>
        <v>2.4791666666666665</v>
      </c>
      <c r="K958" s="4">
        <v>43777.833333333336</v>
      </c>
      <c r="L958" s="3">
        <f t="shared" si="43"/>
        <v>8</v>
      </c>
      <c r="M958" s="3">
        <f t="shared" si="44"/>
        <v>20</v>
      </c>
      <c r="N958" s="3">
        <v>58</v>
      </c>
      <c r="O958" s="3">
        <v>0</v>
      </c>
      <c r="P958" s="3">
        <v>0</v>
      </c>
      <c r="Q958" s="3">
        <v>0</v>
      </c>
      <c r="R958" s="3"/>
      <c r="S958" s="3">
        <f>IF(ISBLANK(Table13[[#This Row],[T1]]),0,IF(Table13[[#This Row],[T1]]&gt;0,1,0))</f>
        <v>0</v>
      </c>
      <c r="T958" s="3">
        <f>IF(ISBLANK(Table13[[#This Row],[T2]]),0,IF(Table13[[#This Row],[T2]]&gt;0,1,0))</f>
        <v>1</v>
      </c>
      <c r="U958" s="3">
        <f>IF(ISBLANK(Table13[[#This Row],[T3]]),0,IF(Table13[[#This Row],[T3]]&gt;0,1,0))</f>
        <v>1</v>
      </c>
      <c r="V958" s="3">
        <f>IF(ISBLANK(Table13[[#This Row],[T4]]),0,IF(Table13[[#This Row],[T4]]&gt;0,1,0))</f>
        <v>0</v>
      </c>
      <c r="W958" s="25">
        <v>38</v>
      </c>
      <c r="X958" s="23">
        <v>17</v>
      </c>
      <c r="Y958" s="3">
        <v>3.9000000000000004</v>
      </c>
      <c r="Z958" s="3"/>
      <c r="AB958" s="30">
        <v>928</v>
      </c>
      <c r="AC958" s="30">
        <v>1.484490041930973</v>
      </c>
      <c r="AD958" s="30">
        <v>0.71550995806902717</v>
      </c>
    </row>
    <row r="959" spans="1:30">
      <c r="A959" s="4">
        <v>43777.875</v>
      </c>
      <c r="B959">
        <v>43777</v>
      </c>
      <c r="C959" s="3">
        <v>0.875</v>
      </c>
      <c r="D959" s="3">
        <v>21</v>
      </c>
      <c r="E959" s="3">
        <v>39</v>
      </c>
      <c r="F959" s="3">
        <v>1.2</v>
      </c>
      <c r="G959" s="5">
        <v>1.3</v>
      </c>
      <c r="H959" s="3">
        <v>2.5</v>
      </c>
      <c r="I959" s="3">
        <v>1.55139</v>
      </c>
      <c r="J959" s="12">
        <f t="shared" si="42"/>
        <v>2.3874999999999997</v>
      </c>
      <c r="K959" s="4">
        <v>43777.875</v>
      </c>
      <c r="L959" s="3">
        <f t="shared" si="43"/>
        <v>8</v>
      </c>
      <c r="M959" s="3">
        <f t="shared" si="44"/>
        <v>21</v>
      </c>
      <c r="N959" s="3">
        <v>58</v>
      </c>
      <c r="O959" s="3">
        <v>0</v>
      </c>
      <c r="P959" s="3">
        <v>0</v>
      </c>
      <c r="Q959" s="3">
        <v>0</v>
      </c>
      <c r="R959" s="3"/>
      <c r="S959" s="3">
        <f>IF(ISBLANK(Table13[[#This Row],[T1]]),0,IF(Table13[[#This Row],[T1]]&gt;0,1,0))</f>
        <v>1</v>
      </c>
      <c r="T959" s="3">
        <f>IF(ISBLANK(Table13[[#This Row],[T2]]),0,IF(Table13[[#This Row],[T2]]&gt;0,1,0))</f>
        <v>1</v>
      </c>
      <c r="U959" s="3">
        <f>IF(ISBLANK(Table13[[#This Row],[T3]]),0,IF(Table13[[#This Row],[T3]]&gt;0,1,0))</f>
        <v>1</v>
      </c>
      <c r="V959" s="3">
        <f>IF(ISBLANK(Table13[[#This Row],[T4]]),0,IF(Table13[[#This Row],[T4]]&gt;0,1,0))</f>
        <v>0</v>
      </c>
      <c r="W959" s="26">
        <v>37</v>
      </c>
      <c r="X959" s="22">
        <v>17</v>
      </c>
      <c r="Y959" s="3">
        <v>2.5</v>
      </c>
      <c r="Z959" s="3"/>
      <c r="AB959" s="30">
        <v>929</v>
      </c>
      <c r="AC959" s="30">
        <v>1.5684700722785163</v>
      </c>
      <c r="AD959" s="30">
        <v>-1.1684700722785162</v>
      </c>
    </row>
    <row r="960" spans="1:30">
      <c r="A960" s="4">
        <v>43777.916666666664</v>
      </c>
      <c r="B960">
        <v>43777</v>
      </c>
      <c r="C960" s="3">
        <v>0.91666666666666663</v>
      </c>
      <c r="D960" s="3">
        <v>22</v>
      </c>
      <c r="E960" s="3">
        <v>39</v>
      </c>
      <c r="F960" s="3">
        <v>0.3</v>
      </c>
      <c r="G960" s="5">
        <v>0.1</v>
      </c>
      <c r="H960" s="3">
        <v>0.4</v>
      </c>
      <c r="I960" s="3">
        <v>1.55139</v>
      </c>
      <c r="J960" s="12">
        <f t="shared" si="42"/>
        <v>2.3666666666666667</v>
      </c>
      <c r="K960" s="4">
        <v>43777.916666666664</v>
      </c>
      <c r="L960" s="3">
        <f t="shared" si="43"/>
        <v>8</v>
      </c>
      <c r="M960" s="3">
        <f t="shared" si="44"/>
        <v>22</v>
      </c>
      <c r="N960" s="3">
        <v>58</v>
      </c>
      <c r="O960" s="3">
        <v>0</v>
      </c>
      <c r="P960" s="3">
        <v>0</v>
      </c>
      <c r="Q960" s="3">
        <v>0</v>
      </c>
      <c r="R960" s="3"/>
      <c r="S960" s="3">
        <f>IF(ISBLANK(Table13[[#This Row],[T1]]),0,IF(Table13[[#This Row],[T1]]&gt;0,1,0))</f>
        <v>1</v>
      </c>
      <c r="T960" s="3">
        <f>IF(ISBLANK(Table13[[#This Row],[T2]]),0,IF(Table13[[#This Row],[T2]]&gt;0,1,0))</f>
        <v>1</v>
      </c>
      <c r="U960" s="3">
        <f>IF(ISBLANK(Table13[[#This Row],[T3]]),0,IF(Table13[[#This Row],[T3]]&gt;0,1,0))</f>
        <v>1</v>
      </c>
      <c r="V960" s="3">
        <f>IF(ISBLANK(Table13[[#This Row],[T4]]),0,IF(Table13[[#This Row],[T4]]&gt;0,1,0))</f>
        <v>0</v>
      </c>
      <c r="W960" s="25">
        <v>36</v>
      </c>
      <c r="X960" s="23">
        <v>11</v>
      </c>
      <c r="Y960" s="3">
        <v>0.4</v>
      </c>
      <c r="Z960" s="3"/>
      <c r="AB960" s="30">
        <v>930</v>
      </c>
      <c r="AC960" s="30">
        <v>1.711827988045963</v>
      </c>
      <c r="AD960" s="30">
        <v>-0.71182798804596303</v>
      </c>
    </row>
    <row r="961" spans="1:30">
      <c r="A961" s="4">
        <v>43777.958333333336</v>
      </c>
      <c r="B961">
        <v>43777</v>
      </c>
      <c r="C961" s="3">
        <v>0.95833333333333337</v>
      </c>
      <c r="D961" s="3">
        <v>23</v>
      </c>
      <c r="E961" s="3">
        <v>39</v>
      </c>
      <c r="F961" s="3">
        <v>0.6</v>
      </c>
      <c r="G961" s="5">
        <v>1</v>
      </c>
      <c r="H961" s="3">
        <v>1.6</v>
      </c>
      <c r="I961" s="3">
        <v>1.55139</v>
      </c>
      <c r="J961" s="12">
        <f t="shared" si="42"/>
        <v>2.4208333333333334</v>
      </c>
      <c r="K961" s="4">
        <v>43777.958333333336</v>
      </c>
      <c r="L961" s="3">
        <f t="shared" si="43"/>
        <v>8</v>
      </c>
      <c r="M961" s="3">
        <f t="shared" si="44"/>
        <v>23</v>
      </c>
      <c r="N961" s="3">
        <v>58</v>
      </c>
      <c r="O961" s="3">
        <v>0</v>
      </c>
      <c r="P961" s="3">
        <v>0</v>
      </c>
      <c r="Q961" s="3">
        <v>0</v>
      </c>
      <c r="R961" s="3"/>
      <c r="S961" s="3">
        <f>IF(ISBLANK(Table13[[#This Row],[T1]]),0,IF(Table13[[#This Row],[T1]]&gt;0,1,0))</f>
        <v>1</v>
      </c>
      <c r="T961" s="3">
        <f>IF(ISBLANK(Table13[[#This Row],[T2]]),0,IF(Table13[[#This Row],[T2]]&gt;0,1,0))</f>
        <v>1</v>
      </c>
      <c r="U961" s="3">
        <f>IF(ISBLANK(Table13[[#This Row],[T3]]),0,IF(Table13[[#This Row],[T3]]&gt;0,1,0))</f>
        <v>1</v>
      </c>
      <c r="V961" s="3">
        <f>IF(ISBLANK(Table13[[#This Row],[T4]]),0,IF(Table13[[#This Row],[T4]]&gt;0,1,0))</f>
        <v>0</v>
      </c>
      <c r="W961" s="26">
        <v>35</v>
      </c>
      <c r="X961" s="22">
        <v>11</v>
      </c>
      <c r="Y961" s="3">
        <v>1.6</v>
      </c>
      <c r="Z961" s="3"/>
      <c r="AB961" s="30">
        <v>931</v>
      </c>
      <c r="AC961" s="30">
        <v>1.5459694339418422</v>
      </c>
      <c r="AD961" s="30">
        <v>-0.44596943394184207</v>
      </c>
    </row>
    <row r="962" spans="1:30">
      <c r="A962" s="4">
        <v>43778</v>
      </c>
      <c r="B962">
        <v>43778</v>
      </c>
      <c r="C962" s="3">
        <v>0</v>
      </c>
      <c r="D962" s="3">
        <v>0</v>
      </c>
      <c r="E962" s="3">
        <v>40</v>
      </c>
      <c r="F962" s="3">
        <v>1</v>
      </c>
      <c r="G962" s="5">
        <v>2</v>
      </c>
      <c r="H962" s="3">
        <v>3</v>
      </c>
      <c r="I962" s="3">
        <v>1.55139</v>
      </c>
      <c r="J962" s="12">
        <f t="shared" ref="J962:J1025" si="45">AVERAGE(H962:H985)</f>
        <v>2.3708333333333331</v>
      </c>
      <c r="K962" s="4">
        <v>43778</v>
      </c>
      <c r="L962" s="3">
        <f t="shared" ref="L962:L1025" si="46">DAY(K962)</f>
        <v>9</v>
      </c>
      <c r="M962" s="3">
        <f t="shared" ref="M962:M1025" si="47">HOUR(K962)</f>
        <v>0</v>
      </c>
      <c r="N962" s="3">
        <v>57</v>
      </c>
      <c r="O962" s="3">
        <v>0</v>
      </c>
      <c r="P962" s="3">
        <v>0</v>
      </c>
      <c r="Q962" s="3">
        <v>0</v>
      </c>
      <c r="R962" s="3"/>
      <c r="S962" s="3">
        <f>IF(ISBLANK(Table13[[#This Row],[T1]]),0,IF(Table13[[#This Row],[T1]]&gt;0,1,0))</f>
        <v>1</v>
      </c>
      <c r="T962" s="3">
        <f>IF(ISBLANK(Table13[[#This Row],[T2]]),0,IF(Table13[[#This Row],[T2]]&gt;0,1,0))</f>
        <v>1</v>
      </c>
      <c r="U962" s="3">
        <f>IF(ISBLANK(Table13[[#This Row],[T3]]),0,IF(Table13[[#This Row],[T3]]&gt;0,1,0))</f>
        <v>1</v>
      </c>
      <c r="V962" s="3">
        <f>IF(ISBLANK(Table13[[#This Row],[T4]]),0,IF(Table13[[#This Row],[T4]]&gt;0,1,0))</f>
        <v>1</v>
      </c>
      <c r="W962" s="25">
        <v>34</v>
      </c>
      <c r="X962" s="23">
        <v>11</v>
      </c>
      <c r="Y962" s="3">
        <v>3</v>
      </c>
      <c r="Z962" s="3"/>
      <c r="AB962" s="30">
        <v>932</v>
      </c>
      <c r="AC962" s="30">
        <v>1.5566318700111041</v>
      </c>
      <c r="AD962" s="30">
        <v>-0.15663187001110424</v>
      </c>
    </row>
    <row r="963" spans="1:30">
      <c r="A963" s="4">
        <v>43778.041666666664</v>
      </c>
      <c r="B963">
        <v>43778</v>
      </c>
      <c r="C963" s="3">
        <v>4.1666666666666664E-2</v>
      </c>
      <c r="D963" s="3">
        <v>1</v>
      </c>
      <c r="E963" s="3">
        <v>40</v>
      </c>
      <c r="F963" s="3">
        <v>1.2</v>
      </c>
      <c r="G963" s="5">
        <v>1.2</v>
      </c>
      <c r="H963" s="3">
        <v>2.4</v>
      </c>
      <c r="I963" s="3">
        <v>1.55139</v>
      </c>
      <c r="J963" s="12">
        <f t="shared" si="45"/>
        <v>2.2916666666666665</v>
      </c>
      <c r="K963" s="4">
        <v>43778.041666666664</v>
      </c>
      <c r="L963" s="3">
        <f t="shared" si="46"/>
        <v>9</v>
      </c>
      <c r="M963" s="3">
        <f t="shared" si="47"/>
        <v>1</v>
      </c>
      <c r="N963" s="3">
        <v>58</v>
      </c>
      <c r="O963" s="3">
        <v>0</v>
      </c>
      <c r="P963" s="3">
        <v>0</v>
      </c>
      <c r="Q963" s="3">
        <v>0</v>
      </c>
      <c r="R963" s="3"/>
      <c r="S963" s="3">
        <f>IF(ISBLANK(Table13[[#This Row],[T1]]),0,IF(Table13[[#This Row],[T1]]&gt;0,1,0))</f>
        <v>1</v>
      </c>
      <c r="T963" s="3">
        <f>IF(ISBLANK(Table13[[#This Row],[T2]]),0,IF(Table13[[#This Row],[T2]]&gt;0,1,0))</f>
        <v>1</v>
      </c>
      <c r="U963" s="3">
        <f>IF(ISBLANK(Table13[[#This Row],[T3]]),0,IF(Table13[[#This Row],[T3]]&gt;0,1,0))</f>
        <v>1</v>
      </c>
      <c r="V963" s="3">
        <f>IF(ISBLANK(Table13[[#This Row],[T4]]),0,IF(Table13[[#This Row],[T4]]&gt;0,1,0))</f>
        <v>1</v>
      </c>
      <c r="W963" s="26">
        <v>33</v>
      </c>
      <c r="X963" s="22">
        <v>11</v>
      </c>
      <c r="Y963" s="3">
        <v>2.4</v>
      </c>
      <c r="Z963" s="3"/>
      <c r="AB963" s="30">
        <v>933</v>
      </c>
      <c r="AC963" s="30">
        <v>1.5779567421496277</v>
      </c>
      <c r="AD963" s="30">
        <v>2.7220432578503724</v>
      </c>
    </row>
    <row r="964" spans="1:30">
      <c r="A964" s="4">
        <v>43778.083333333336</v>
      </c>
      <c r="B964">
        <v>43778</v>
      </c>
      <c r="C964" s="3">
        <v>8.3333333333333329E-2</v>
      </c>
      <c r="D964" s="3">
        <v>2</v>
      </c>
      <c r="E964" s="3">
        <v>40</v>
      </c>
      <c r="F964" s="3">
        <v>1.1000000000000001</v>
      </c>
      <c r="G964" s="5">
        <v>1.2</v>
      </c>
      <c r="H964" s="3">
        <v>2.2999999999999998</v>
      </c>
      <c r="I964" s="3">
        <v>1.55139</v>
      </c>
      <c r="J964" s="12">
        <f t="shared" si="45"/>
        <v>2.2541666666666669</v>
      </c>
      <c r="K964" s="4">
        <v>43778.083333333336</v>
      </c>
      <c r="L964" s="3">
        <f t="shared" si="46"/>
        <v>9</v>
      </c>
      <c r="M964" s="3">
        <f t="shared" si="47"/>
        <v>2</v>
      </c>
      <c r="N964" s="3">
        <v>58</v>
      </c>
      <c r="O964" s="3">
        <v>0</v>
      </c>
      <c r="P964" s="3">
        <v>0</v>
      </c>
      <c r="Q964" s="3">
        <v>0</v>
      </c>
      <c r="R964" s="3"/>
      <c r="S964" s="3">
        <f>IF(ISBLANK(Table13[[#This Row],[T1]]),0,IF(Table13[[#This Row],[T1]]&gt;0,1,0))</f>
        <v>1</v>
      </c>
      <c r="T964" s="3">
        <f>IF(ISBLANK(Table13[[#This Row],[T2]]),0,IF(Table13[[#This Row],[T2]]&gt;0,1,0))</f>
        <v>1</v>
      </c>
      <c r="U964" s="3">
        <f>IF(ISBLANK(Table13[[#This Row],[T3]]),0,IF(Table13[[#This Row],[T3]]&gt;0,1,0))</f>
        <v>1</v>
      </c>
      <c r="V964" s="3">
        <f>IF(ISBLANK(Table13[[#This Row],[T4]]),0,IF(Table13[[#This Row],[T4]]&gt;0,1,0))</f>
        <v>1</v>
      </c>
      <c r="W964" s="25">
        <v>32</v>
      </c>
      <c r="X964" s="23">
        <v>11</v>
      </c>
      <c r="Y964" s="3">
        <v>2.2999999999999998</v>
      </c>
      <c r="Z964" s="3"/>
      <c r="AB964" s="30">
        <v>934</v>
      </c>
      <c r="AC964" s="30">
        <v>1.664431996901873</v>
      </c>
      <c r="AD964" s="30">
        <v>0.4355680030981266</v>
      </c>
    </row>
    <row r="965" spans="1:30">
      <c r="A965" s="4">
        <v>43778.125</v>
      </c>
      <c r="B965">
        <v>43778</v>
      </c>
      <c r="C965" s="3">
        <v>0.125</v>
      </c>
      <c r="D965" s="3">
        <v>3</v>
      </c>
      <c r="E965" s="3">
        <v>40</v>
      </c>
      <c r="F965" s="3">
        <v>1.2</v>
      </c>
      <c r="G965" s="5">
        <v>1.2</v>
      </c>
      <c r="H965" s="3">
        <v>2.4</v>
      </c>
      <c r="I965" s="3">
        <v>1.55139</v>
      </c>
      <c r="J965" s="12">
        <f t="shared" si="45"/>
        <v>2.2208333333333337</v>
      </c>
      <c r="K965" s="4">
        <v>43778.125</v>
      </c>
      <c r="L965" s="3">
        <f t="shared" si="46"/>
        <v>9</v>
      </c>
      <c r="M965" s="3">
        <f t="shared" si="47"/>
        <v>3</v>
      </c>
      <c r="N965" s="3">
        <v>58</v>
      </c>
      <c r="O965" s="3">
        <v>0</v>
      </c>
      <c r="P965" s="3">
        <v>0</v>
      </c>
      <c r="Q965" s="3">
        <v>0</v>
      </c>
      <c r="R965" s="3"/>
      <c r="S965" s="3">
        <f>IF(ISBLANK(Table13[[#This Row],[T1]]),0,IF(Table13[[#This Row],[T1]]&gt;0,1,0))</f>
        <v>1</v>
      </c>
      <c r="T965" s="3">
        <f>IF(ISBLANK(Table13[[#This Row],[T2]]),0,IF(Table13[[#This Row],[T2]]&gt;0,1,0))</f>
        <v>1</v>
      </c>
      <c r="U965" s="3">
        <f>IF(ISBLANK(Table13[[#This Row],[T3]]),0,IF(Table13[[#This Row],[T3]]&gt;0,1,0))</f>
        <v>1</v>
      </c>
      <c r="V965" s="3">
        <f>IF(ISBLANK(Table13[[#This Row],[T4]]),0,IF(Table13[[#This Row],[T4]]&gt;0,1,0))</f>
        <v>1</v>
      </c>
      <c r="W965" s="26">
        <v>31</v>
      </c>
      <c r="X965" s="22">
        <v>11</v>
      </c>
      <c r="Y965" s="3">
        <v>2.4</v>
      </c>
      <c r="Z965" s="3"/>
      <c r="AB965" s="30">
        <v>935</v>
      </c>
      <c r="AC965" s="30">
        <v>1.612439274762115</v>
      </c>
      <c r="AD965" s="30">
        <v>0.68756072523788481</v>
      </c>
    </row>
    <row r="966" spans="1:30">
      <c r="A966" s="4">
        <v>43778.166666666664</v>
      </c>
      <c r="B966">
        <v>43778</v>
      </c>
      <c r="C966" s="3">
        <v>0.16666666666666666</v>
      </c>
      <c r="D966" s="3">
        <v>4</v>
      </c>
      <c r="E966" s="3">
        <v>40</v>
      </c>
      <c r="F966" s="3">
        <v>1.2</v>
      </c>
      <c r="G966" s="5">
        <v>1.2</v>
      </c>
      <c r="H966" s="3">
        <v>2.4</v>
      </c>
      <c r="I966" s="3">
        <v>1.55139</v>
      </c>
      <c r="J966" s="12">
        <f t="shared" si="45"/>
        <v>2.1875000000000004</v>
      </c>
      <c r="K966" s="4">
        <v>43778.166666666664</v>
      </c>
      <c r="L966" s="3">
        <f t="shared" si="46"/>
        <v>9</v>
      </c>
      <c r="M966" s="3">
        <f t="shared" si="47"/>
        <v>4</v>
      </c>
      <c r="N966" s="3">
        <v>58</v>
      </c>
      <c r="O966" s="3">
        <v>0</v>
      </c>
      <c r="P966" s="3">
        <v>0</v>
      </c>
      <c r="Q966" s="3">
        <v>0</v>
      </c>
      <c r="R966" s="3"/>
      <c r="S966" s="3">
        <f>IF(ISBLANK(Table13[[#This Row],[T1]]),0,IF(Table13[[#This Row],[T1]]&gt;0,1,0))</f>
        <v>1</v>
      </c>
      <c r="T966" s="3">
        <f>IF(ISBLANK(Table13[[#This Row],[T2]]),0,IF(Table13[[#This Row],[T2]]&gt;0,1,0))</f>
        <v>1</v>
      </c>
      <c r="U966" s="3">
        <f>IF(ISBLANK(Table13[[#This Row],[T3]]),0,IF(Table13[[#This Row],[T3]]&gt;0,1,0))</f>
        <v>1</v>
      </c>
      <c r="V966" s="3">
        <f>IF(ISBLANK(Table13[[#This Row],[T4]]),0,IF(Table13[[#This Row],[T4]]&gt;0,1,0))</f>
        <v>1</v>
      </c>
      <c r="W966" s="25">
        <v>32</v>
      </c>
      <c r="X966" s="23">
        <v>21</v>
      </c>
      <c r="Y966" s="3">
        <v>2.4</v>
      </c>
      <c r="Z966" s="3"/>
      <c r="AB966" s="30">
        <v>936</v>
      </c>
      <c r="AC966" s="30">
        <v>1.6337641469006388</v>
      </c>
      <c r="AD966" s="30">
        <v>-0.9337641469006388</v>
      </c>
    </row>
    <row r="967" spans="1:30">
      <c r="A967" s="4">
        <v>43778.208333333336</v>
      </c>
      <c r="B967">
        <v>43778</v>
      </c>
      <c r="C967" s="3">
        <v>0.20833333333333334</v>
      </c>
      <c r="D967" s="3">
        <v>5</v>
      </c>
      <c r="E967" s="3">
        <v>40</v>
      </c>
      <c r="F967" s="3">
        <v>1.5</v>
      </c>
      <c r="G967" s="5">
        <v>1.5</v>
      </c>
      <c r="H967" s="3">
        <v>3</v>
      </c>
      <c r="I967" s="3">
        <v>1.55139</v>
      </c>
      <c r="J967" s="12">
        <f t="shared" si="45"/>
        <v>2.1958333333333333</v>
      </c>
      <c r="K967" s="4">
        <v>43778.208333333336</v>
      </c>
      <c r="L967" s="3">
        <f t="shared" si="46"/>
        <v>9</v>
      </c>
      <c r="M967" s="3">
        <f t="shared" si="47"/>
        <v>5</v>
      </c>
      <c r="N967" s="3">
        <v>57</v>
      </c>
      <c r="O967" s="3">
        <v>0</v>
      </c>
      <c r="P967" s="3">
        <v>0</v>
      </c>
      <c r="Q967" s="3">
        <v>0</v>
      </c>
      <c r="R967" s="3"/>
      <c r="S967" s="3">
        <f>IF(ISBLANK(Table13[[#This Row],[T1]]),0,IF(Table13[[#This Row],[T1]]&gt;0,1,0))</f>
        <v>1</v>
      </c>
      <c r="T967" s="3">
        <f>IF(ISBLANK(Table13[[#This Row],[T2]]),0,IF(Table13[[#This Row],[T2]]&gt;0,1,0))</f>
        <v>1</v>
      </c>
      <c r="U967" s="3">
        <f>IF(ISBLANK(Table13[[#This Row],[T3]]),0,IF(Table13[[#This Row],[T3]]&gt;0,1,0))</f>
        <v>1</v>
      </c>
      <c r="V967" s="3">
        <f>IF(ISBLANK(Table13[[#This Row],[T4]]),0,IF(Table13[[#This Row],[T4]]&gt;0,1,0))</f>
        <v>1</v>
      </c>
      <c r="W967" s="26">
        <v>32</v>
      </c>
      <c r="X967" s="22">
        <v>21</v>
      </c>
      <c r="Y967" s="3">
        <v>3</v>
      </c>
      <c r="Z967" s="3"/>
      <c r="AB967" s="30">
        <v>937</v>
      </c>
      <c r="AC967" s="30">
        <v>1.6550890190391625</v>
      </c>
      <c r="AD967" s="30">
        <v>-0.95508901903916255</v>
      </c>
    </row>
    <row r="968" spans="1:30">
      <c r="A968" s="4">
        <v>43778.25</v>
      </c>
      <c r="B968">
        <v>43778</v>
      </c>
      <c r="C968" s="3">
        <v>0.25</v>
      </c>
      <c r="D968" s="3">
        <v>6</v>
      </c>
      <c r="E968" s="3">
        <v>40</v>
      </c>
      <c r="F968" s="3">
        <v>2.1</v>
      </c>
      <c r="G968" s="5">
        <v>1.9</v>
      </c>
      <c r="H968" s="3">
        <v>4</v>
      </c>
      <c r="I968" s="3">
        <v>1.55139</v>
      </c>
      <c r="J968" s="12">
        <f t="shared" si="45"/>
        <v>2.1416666666666671</v>
      </c>
      <c r="K968" s="4">
        <v>43778.25</v>
      </c>
      <c r="L968" s="3">
        <f t="shared" si="46"/>
        <v>9</v>
      </c>
      <c r="M968" s="3">
        <f t="shared" si="47"/>
        <v>6</v>
      </c>
      <c r="N968" s="3">
        <v>58</v>
      </c>
      <c r="O968" s="3">
        <v>0</v>
      </c>
      <c r="P968" s="3">
        <v>0</v>
      </c>
      <c r="Q968" s="3">
        <v>0</v>
      </c>
      <c r="R968" s="3"/>
      <c r="S968" s="3">
        <f>IF(ISBLANK(Table13[[#This Row],[T1]]),0,IF(Table13[[#This Row],[T1]]&gt;0,1,0))</f>
        <v>1</v>
      </c>
      <c r="T968" s="3">
        <f>IF(ISBLANK(Table13[[#This Row],[T2]]),0,IF(Table13[[#This Row],[T2]]&gt;0,1,0))</f>
        <v>1</v>
      </c>
      <c r="U968" s="3">
        <f>IF(ISBLANK(Table13[[#This Row],[T3]]),0,IF(Table13[[#This Row],[T3]]&gt;0,1,0))</f>
        <v>1</v>
      </c>
      <c r="V968" s="3">
        <f>IF(ISBLANK(Table13[[#This Row],[T4]]),0,IF(Table13[[#This Row],[T4]]&gt;0,1,0))</f>
        <v>1</v>
      </c>
      <c r="W968" s="25">
        <v>32</v>
      </c>
      <c r="X968" s="23">
        <v>21</v>
      </c>
      <c r="Y968" s="3">
        <v>4</v>
      </c>
      <c r="Z968" s="3"/>
      <c r="AB968" s="30">
        <v>938</v>
      </c>
      <c r="AC968" s="30">
        <v>1.6657514551084243</v>
      </c>
      <c r="AD968" s="30">
        <v>-1.0657514551084242</v>
      </c>
    </row>
    <row r="969" spans="1:30">
      <c r="A969" s="4">
        <v>43778.291666666664</v>
      </c>
      <c r="B969">
        <v>43778</v>
      </c>
      <c r="C969" s="3">
        <v>0.29166666666666669</v>
      </c>
      <c r="D969" s="3">
        <v>7</v>
      </c>
      <c r="E969" s="3">
        <v>40</v>
      </c>
      <c r="F969" s="3">
        <v>1.9</v>
      </c>
      <c r="G969" s="5">
        <v>1.5</v>
      </c>
      <c r="H969" s="3">
        <v>3.4</v>
      </c>
      <c r="I969" s="3">
        <v>1.55139</v>
      </c>
      <c r="J969" s="12">
        <f t="shared" si="45"/>
        <v>2.0375000000000001</v>
      </c>
      <c r="K969" s="4">
        <v>43778.291666666664</v>
      </c>
      <c r="L969" s="3">
        <f t="shared" si="46"/>
        <v>9</v>
      </c>
      <c r="M969" s="3">
        <f t="shared" si="47"/>
        <v>7</v>
      </c>
      <c r="N969" s="3">
        <v>58</v>
      </c>
      <c r="O969" s="3">
        <v>0</v>
      </c>
      <c r="P969" s="3">
        <v>0</v>
      </c>
      <c r="Q969" s="3">
        <v>0</v>
      </c>
      <c r="R969" s="3"/>
      <c r="S969" s="3">
        <f>IF(ISBLANK(Table13[[#This Row],[T1]]),0,IF(Table13[[#This Row],[T1]]&gt;0,1,0))</f>
        <v>1</v>
      </c>
      <c r="T969" s="3">
        <f>IF(ISBLANK(Table13[[#This Row],[T2]]),0,IF(Table13[[#This Row],[T2]]&gt;0,1,0))</f>
        <v>1</v>
      </c>
      <c r="U969" s="3">
        <f>IF(ISBLANK(Table13[[#This Row],[T3]]),0,IF(Table13[[#This Row],[T3]]&gt;0,1,0))</f>
        <v>1</v>
      </c>
      <c r="V969" s="3">
        <f>IF(ISBLANK(Table13[[#This Row],[T4]]),0,IF(Table13[[#This Row],[T4]]&gt;0,1,0))</f>
        <v>1</v>
      </c>
      <c r="W969" s="26">
        <v>35</v>
      </c>
      <c r="X969" s="22">
        <v>21</v>
      </c>
      <c r="Y969" s="3">
        <v>3.4</v>
      </c>
      <c r="Z969" s="3"/>
      <c r="AB969" s="30">
        <v>939</v>
      </c>
      <c r="AC969" s="30">
        <v>1.5868280741125165</v>
      </c>
      <c r="AD969" s="30">
        <v>-0.58682807411251647</v>
      </c>
    </row>
    <row r="970" spans="1:30">
      <c r="A970" s="4">
        <v>43778.333333333336</v>
      </c>
      <c r="B970">
        <v>43778</v>
      </c>
      <c r="C970" s="3">
        <v>0.33333333333333331</v>
      </c>
      <c r="D970" s="3">
        <v>8</v>
      </c>
      <c r="E970" s="3">
        <v>40</v>
      </c>
      <c r="F970" s="3">
        <v>2.2999999999999998</v>
      </c>
      <c r="G970" s="5">
        <v>1</v>
      </c>
      <c r="H970" s="3">
        <v>3.3</v>
      </c>
      <c r="I970" s="3">
        <v>1.55139</v>
      </c>
      <c r="J970" s="12">
        <f t="shared" si="45"/>
        <v>1.9583333333333333</v>
      </c>
      <c r="K970" s="4">
        <v>43778.333333333336</v>
      </c>
      <c r="L970" s="3">
        <f t="shared" si="46"/>
        <v>9</v>
      </c>
      <c r="M970" s="3">
        <f t="shared" si="47"/>
        <v>8</v>
      </c>
      <c r="N970" s="3">
        <v>58</v>
      </c>
      <c r="O970" s="3">
        <v>0</v>
      </c>
      <c r="P970" s="3">
        <v>0</v>
      </c>
      <c r="Q970" s="3">
        <v>0</v>
      </c>
      <c r="R970" s="3"/>
      <c r="S970" s="3">
        <f>IF(ISBLANK(Table13[[#This Row],[T1]]),0,IF(Table13[[#This Row],[T1]]&gt;0,1,0))</f>
        <v>0</v>
      </c>
      <c r="T970" s="3">
        <f>IF(ISBLANK(Table13[[#This Row],[T2]]),0,IF(Table13[[#This Row],[T2]]&gt;0,1,0))</f>
        <v>0</v>
      </c>
      <c r="U970" s="3">
        <f>IF(ISBLANK(Table13[[#This Row],[T3]]),0,IF(Table13[[#This Row],[T3]]&gt;0,1,0))</f>
        <v>1</v>
      </c>
      <c r="V970" s="3">
        <f>IF(ISBLANK(Table13[[#This Row],[T4]]),0,IF(Table13[[#This Row],[T4]]&gt;0,1,0))</f>
        <v>1</v>
      </c>
      <c r="W970" s="25">
        <v>37</v>
      </c>
      <c r="X970" s="23">
        <v>17</v>
      </c>
      <c r="Y970" s="3">
        <v>3.3</v>
      </c>
      <c r="Z970" s="3"/>
      <c r="AB970" s="30">
        <v>940</v>
      </c>
      <c r="AC970" s="30">
        <v>1.7228008265998176</v>
      </c>
      <c r="AD970" s="30">
        <v>-0.72280082659981759</v>
      </c>
    </row>
    <row r="971" spans="1:30">
      <c r="A971" s="4">
        <v>43778.375</v>
      </c>
      <c r="B971">
        <v>43778</v>
      </c>
      <c r="C971" s="3">
        <v>0.375</v>
      </c>
      <c r="D971" s="3">
        <v>9</v>
      </c>
      <c r="E971" s="3">
        <v>40</v>
      </c>
      <c r="F971" s="3">
        <v>0.8</v>
      </c>
      <c r="G971" s="5">
        <v>1.4</v>
      </c>
      <c r="H971" s="3">
        <v>2.2000000000000002</v>
      </c>
      <c r="I971" s="3">
        <v>1.55139</v>
      </c>
      <c r="J971" s="12">
        <f t="shared" si="45"/>
        <v>1.8875000000000002</v>
      </c>
      <c r="K971" s="4">
        <v>43778.375</v>
      </c>
      <c r="L971" s="3">
        <f t="shared" si="46"/>
        <v>9</v>
      </c>
      <c r="M971" s="3">
        <f t="shared" si="47"/>
        <v>9</v>
      </c>
      <c r="N971" s="3">
        <v>54</v>
      </c>
      <c r="O971" s="3">
        <v>0</v>
      </c>
      <c r="P971" s="3">
        <v>0</v>
      </c>
      <c r="Q971" s="3">
        <v>0</v>
      </c>
      <c r="R971" s="3"/>
      <c r="S971" s="3">
        <f>IF(ISBLANK(Table13[[#This Row],[T1]]),0,IF(Table13[[#This Row],[T1]]&gt;0,1,0))</f>
        <v>0</v>
      </c>
      <c r="T971" s="3">
        <f>IF(ISBLANK(Table13[[#This Row],[T2]]),0,IF(Table13[[#This Row],[T2]]&gt;0,1,0))</f>
        <v>0</v>
      </c>
      <c r="U971" s="3">
        <f>IF(ISBLANK(Table13[[#This Row],[T3]]),0,IF(Table13[[#This Row],[T3]]&gt;0,1,0))</f>
        <v>1</v>
      </c>
      <c r="V971" s="3">
        <f>IF(ISBLANK(Table13[[#This Row],[T4]]),0,IF(Table13[[#This Row],[T4]]&gt;0,1,0))</f>
        <v>1</v>
      </c>
      <c r="W971" s="26">
        <v>39</v>
      </c>
      <c r="X971" s="22">
        <v>21</v>
      </c>
      <c r="Y971" s="3">
        <v>2.2000000000000002</v>
      </c>
      <c r="Z971" s="3"/>
      <c r="AB971" s="30">
        <v>941</v>
      </c>
      <c r="AC971" s="30">
        <v>1.7228008265998176</v>
      </c>
      <c r="AD971" s="30">
        <v>-0.52280082659981764</v>
      </c>
    </row>
    <row r="972" spans="1:30">
      <c r="A972" s="4">
        <v>43778.416666666664</v>
      </c>
      <c r="B972">
        <v>43778</v>
      </c>
      <c r="C972" s="3">
        <v>0.41666666666666669</v>
      </c>
      <c r="D972" s="3">
        <v>10</v>
      </c>
      <c r="E972" s="3">
        <v>40</v>
      </c>
      <c r="F972" s="3">
        <v>2.4</v>
      </c>
      <c r="G972" s="5">
        <v>1.6</v>
      </c>
      <c r="H972" s="3">
        <v>4</v>
      </c>
      <c r="I972" s="3">
        <v>1.55139</v>
      </c>
      <c r="J972" s="12">
        <f t="shared" si="45"/>
        <v>1.8583333333333334</v>
      </c>
      <c r="K972" s="4">
        <v>43778.416666666664</v>
      </c>
      <c r="L972" s="3">
        <f t="shared" si="46"/>
        <v>9</v>
      </c>
      <c r="M972" s="3">
        <f t="shared" si="47"/>
        <v>10</v>
      </c>
      <c r="N972" s="3">
        <v>57</v>
      </c>
      <c r="O972" s="3">
        <v>0</v>
      </c>
      <c r="P972" s="3">
        <v>0</v>
      </c>
      <c r="Q972" s="3">
        <v>0</v>
      </c>
      <c r="R972" s="3"/>
      <c r="S972" s="3">
        <f>IF(ISBLANK(Table13[[#This Row],[T1]]),0,IF(Table13[[#This Row],[T1]]&gt;0,1,0))</f>
        <v>0</v>
      </c>
      <c r="T972" s="3">
        <f>IF(ISBLANK(Table13[[#This Row],[T2]]),0,IF(Table13[[#This Row],[T2]]&gt;0,1,0))</f>
        <v>0</v>
      </c>
      <c r="U972" s="3">
        <f>IF(ISBLANK(Table13[[#This Row],[T3]]),0,IF(Table13[[#This Row],[T3]]&gt;0,1,0))</f>
        <v>1</v>
      </c>
      <c r="V972" s="3">
        <f>IF(ISBLANK(Table13[[#This Row],[T4]]),0,IF(Table13[[#This Row],[T4]]&gt;0,1,0))</f>
        <v>1</v>
      </c>
      <c r="W972" s="25">
        <v>42</v>
      </c>
      <c r="X972" s="23">
        <v>21</v>
      </c>
      <c r="Y972" s="3">
        <v>4</v>
      </c>
      <c r="Z972" s="3"/>
      <c r="AB972" s="30">
        <v>942</v>
      </c>
      <c r="AC972" s="30">
        <v>1.6689395088875176</v>
      </c>
      <c r="AD972" s="30">
        <v>1.0310604911124825</v>
      </c>
    </row>
    <row r="973" spans="1:30">
      <c r="A973" s="4">
        <v>43778.458333333336</v>
      </c>
      <c r="B973">
        <v>43778</v>
      </c>
      <c r="C973" s="3">
        <v>0.45833333333333331</v>
      </c>
      <c r="D973" s="3">
        <v>11</v>
      </c>
      <c r="E973" s="3">
        <v>40</v>
      </c>
      <c r="F973" s="3">
        <v>1.2</v>
      </c>
      <c r="G973" s="5">
        <v>1.1000000000000001</v>
      </c>
      <c r="H973" s="3">
        <v>2.2999999999999998</v>
      </c>
      <c r="I973" s="3">
        <v>1.55139</v>
      </c>
      <c r="J973" s="12">
        <f t="shared" si="45"/>
        <v>1.8041666666666669</v>
      </c>
      <c r="K973" s="4">
        <v>43778.458333333336</v>
      </c>
      <c r="L973" s="3">
        <f t="shared" si="46"/>
        <v>9</v>
      </c>
      <c r="M973" s="3">
        <f t="shared" si="47"/>
        <v>11</v>
      </c>
      <c r="N973" s="3">
        <v>58</v>
      </c>
      <c r="O973" s="3">
        <v>0</v>
      </c>
      <c r="P973" s="3">
        <v>0</v>
      </c>
      <c r="Q973" s="3">
        <v>0</v>
      </c>
      <c r="R973" s="3"/>
      <c r="S973" s="3">
        <f>IF(ISBLANK(Table13[[#This Row],[T1]]),0,IF(Table13[[#This Row],[T1]]&gt;0,1,0))</f>
        <v>0</v>
      </c>
      <c r="T973" s="3">
        <f>IF(ISBLANK(Table13[[#This Row],[T2]]),0,IF(Table13[[#This Row],[T2]]&gt;0,1,0))</f>
        <v>0</v>
      </c>
      <c r="U973" s="3">
        <f>IF(ISBLANK(Table13[[#This Row],[T3]]),0,IF(Table13[[#This Row],[T3]]&gt;0,1,0))</f>
        <v>1</v>
      </c>
      <c r="V973" s="3">
        <f>IF(ISBLANK(Table13[[#This Row],[T4]]),0,IF(Table13[[#This Row],[T4]]&gt;0,1,0))</f>
        <v>1</v>
      </c>
      <c r="W973" s="26">
        <v>43</v>
      </c>
      <c r="X973" s="22">
        <v>17</v>
      </c>
      <c r="Y973" s="3">
        <v>2.2999999999999998</v>
      </c>
      <c r="Z973" s="3"/>
      <c r="AB973" s="30">
        <v>943</v>
      </c>
      <c r="AC973" s="30">
        <v>1.6796019449567794</v>
      </c>
      <c r="AD973" s="30">
        <v>0.72039805504322096</v>
      </c>
    </row>
    <row r="974" spans="1:30">
      <c r="A974" s="4">
        <v>43778.5</v>
      </c>
      <c r="B974">
        <v>43778</v>
      </c>
      <c r="C974" s="3">
        <v>0.5</v>
      </c>
      <c r="D974" s="3">
        <v>12</v>
      </c>
      <c r="E974" s="3">
        <v>40</v>
      </c>
      <c r="F974" s="3">
        <v>2.9</v>
      </c>
      <c r="G974" s="5">
        <v>1.7</v>
      </c>
      <c r="H974" s="3">
        <v>4.5999999999999996</v>
      </c>
      <c r="I974" s="3">
        <v>1.55139</v>
      </c>
      <c r="J974" s="12">
        <f t="shared" si="45"/>
        <v>1.7500000000000002</v>
      </c>
      <c r="K974" s="4">
        <v>43778.5</v>
      </c>
      <c r="L974" s="3">
        <f t="shared" si="46"/>
        <v>9</v>
      </c>
      <c r="M974" s="3">
        <f t="shared" si="47"/>
        <v>12</v>
      </c>
      <c r="N974" s="3">
        <v>26</v>
      </c>
      <c r="O974" s="3">
        <v>0</v>
      </c>
      <c r="P974" s="3">
        <v>0</v>
      </c>
      <c r="Q974" s="3">
        <v>0</v>
      </c>
      <c r="R974" s="3"/>
      <c r="S974" s="3">
        <f>IF(ISBLANK(Table13[[#This Row],[T1]]),0,IF(Table13[[#This Row],[T1]]&gt;0,1,0))</f>
        <v>0</v>
      </c>
      <c r="T974" s="3">
        <f>IF(ISBLANK(Table13[[#This Row],[T2]]),0,IF(Table13[[#This Row],[T2]]&gt;0,1,0))</f>
        <v>0</v>
      </c>
      <c r="U974" s="3">
        <f>IF(ISBLANK(Table13[[#This Row],[T3]]),0,IF(Table13[[#This Row],[T3]]&gt;0,1,0))</f>
        <v>1</v>
      </c>
      <c r="V974" s="3">
        <f>IF(ISBLANK(Table13[[#This Row],[T4]]),0,IF(Table13[[#This Row],[T4]]&gt;0,1,0))</f>
        <v>1</v>
      </c>
      <c r="W974" s="25">
        <v>45</v>
      </c>
      <c r="X974" s="23">
        <v>11</v>
      </c>
      <c r="Y974" s="3">
        <v>4.5999999999999996</v>
      </c>
      <c r="Z974" s="3"/>
      <c r="AB974" s="30">
        <v>944</v>
      </c>
      <c r="AC974" s="30">
        <v>1.6689395088875176</v>
      </c>
      <c r="AD974" s="30">
        <v>2.2310604911124825</v>
      </c>
    </row>
    <row r="975" spans="1:30">
      <c r="A975" s="4">
        <v>43778.541666666664</v>
      </c>
      <c r="B975">
        <v>43778</v>
      </c>
      <c r="C975" s="3">
        <v>0.54166666666666663</v>
      </c>
      <c r="D975" s="3">
        <v>13</v>
      </c>
      <c r="E975" s="3">
        <v>40</v>
      </c>
      <c r="F975" s="3">
        <v>0.9</v>
      </c>
      <c r="G975" s="5">
        <v>0.5</v>
      </c>
      <c r="H975" s="3">
        <v>1.4</v>
      </c>
      <c r="I975" s="3">
        <v>1.55139</v>
      </c>
      <c r="J975" s="12">
        <f t="shared" si="45"/>
        <v>1.5833333333333337</v>
      </c>
      <c r="K975" s="4">
        <v>43778.541666666664</v>
      </c>
      <c r="L975" s="3">
        <f t="shared" si="46"/>
        <v>9</v>
      </c>
      <c r="M975" s="3">
        <f t="shared" si="47"/>
        <v>13</v>
      </c>
      <c r="N975" s="3">
        <v>46</v>
      </c>
      <c r="O975" s="3">
        <v>0</v>
      </c>
      <c r="P975" s="3">
        <v>0</v>
      </c>
      <c r="Q975" s="3">
        <v>0</v>
      </c>
      <c r="R975" s="3"/>
      <c r="S975" s="3">
        <f>IF(ISBLANK(Table13[[#This Row],[T1]]),0,IF(Table13[[#This Row],[T1]]&gt;0,1,0))</f>
        <v>0</v>
      </c>
      <c r="T975" s="3">
        <f>IF(ISBLANK(Table13[[#This Row],[T2]]),0,IF(Table13[[#This Row],[T2]]&gt;0,1,0))</f>
        <v>0</v>
      </c>
      <c r="U975" s="3">
        <f>IF(ISBLANK(Table13[[#This Row],[T3]]),0,IF(Table13[[#This Row],[T3]]&gt;0,1,0))</f>
        <v>1</v>
      </c>
      <c r="V975" s="3">
        <f>IF(ISBLANK(Table13[[#This Row],[T4]]),0,IF(Table13[[#This Row],[T4]]&gt;0,1,0))</f>
        <v>1</v>
      </c>
      <c r="W975" s="26">
        <v>44</v>
      </c>
      <c r="X975" s="22">
        <v>11</v>
      </c>
      <c r="Y975" s="3">
        <v>1.4</v>
      </c>
      <c r="Z975" s="3"/>
      <c r="AB975" s="30">
        <v>945</v>
      </c>
      <c r="AC975" s="30">
        <v>1.582716828571108</v>
      </c>
      <c r="AD975" s="30">
        <v>-0.98271682857110798</v>
      </c>
    </row>
    <row r="976" spans="1:30">
      <c r="A976" s="4">
        <v>43778.583333333336</v>
      </c>
      <c r="B976">
        <v>43778</v>
      </c>
      <c r="C976" s="3">
        <v>0.58333333333333337</v>
      </c>
      <c r="D976" s="3">
        <v>14</v>
      </c>
      <c r="E976" s="3">
        <v>40</v>
      </c>
      <c r="F976" s="3">
        <v>0.7</v>
      </c>
      <c r="G976" s="5">
        <v>0.7</v>
      </c>
      <c r="H976" s="3">
        <v>1.4</v>
      </c>
      <c r="I976" s="3">
        <v>1.55139</v>
      </c>
      <c r="J976" s="12">
        <f t="shared" si="45"/>
        <v>1.5750000000000004</v>
      </c>
      <c r="K976" s="4">
        <v>43778.583333333336</v>
      </c>
      <c r="L976" s="3">
        <f t="shared" si="46"/>
        <v>9</v>
      </c>
      <c r="M976" s="3">
        <f t="shared" si="47"/>
        <v>14</v>
      </c>
      <c r="N976" s="3">
        <v>57</v>
      </c>
      <c r="O976" s="3">
        <v>0</v>
      </c>
      <c r="P976" s="3">
        <v>0</v>
      </c>
      <c r="Q976" s="3">
        <v>0</v>
      </c>
      <c r="R976" s="3"/>
      <c r="S976" s="3">
        <f>IF(ISBLANK(Table13[[#This Row],[T1]]),0,IF(Table13[[#This Row],[T1]]&gt;0,1,0))</f>
        <v>0</v>
      </c>
      <c r="T976" s="3">
        <f>IF(ISBLANK(Table13[[#This Row],[T2]]),0,IF(Table13[[#This Row],[T2]]&gt;0,1,0))</f>
        <v>0</v>
      </c>
      <c r="U976" s="3">
        <f>IF(ISBLANK(Table13[[#This Row],[T3]]),0,IF(Table13[[#This Row],[T3]]&gt;0,1,0))</f>
        <v>1</v>
      </c>
      <c r="V976" s="3">
        <f>IF(ISBLANK(Table13[[#This Row],[T4]]),0,IF(Table13[[#This Row],[T4]]&gt;0,1,0))</f>
        <v>1</v>
      </c>
      <c r="W976" s="25">
        <v>45</v>
      </c>
      <c r="X976" s="23">
        <v>11</v>
      </c>
      <c r="Y976" s="3">
        <v>1.4</v>
      </c>
      <c r="Z976" s="3"/>
      <c r="AB976" s="30">
        <v>946</v>
      </c>
      <c r="AC976" s="30">
        <v>1.4837105421770589</v>
      </c>
      <c r="AD976" s="30">
        <v>0.1162894578229412</v>
      </c>
    </row>
    <row r="977" spans="1:30">
      <c r="A977" s="4">
        <v>43778.625</v>
      </c>
      <c r="B977">
        <v>43778</v>
      </c>
      <c r="C977" s="3">
        <v>0.625</v>
      </c>
      <c r="D977" s="3">
        <v>15</v>
      </c>
      <c r="E977" s="3">
        <v>40</v>
      </c>
      <c r="F977" s="3">
        <v>0.5</v>
      </c>
      <c r="G977" s="5">
        <v>0.8</v>
      </c>
      <c r="H977" s="3">
        <v>1.3</v>
      </c>
      <c r="I977" s="3">
        <v>1.55139</v>
      </c>
      <c r="J977" s="12">
        <f t="shared" si="45"/>
        <v>1.604166666666667</v>
      </c>
      <c r="K977" s="4">
        <v>43778.625</v>
      </c>
      <c r="L977" s="3">
        <f t="shared" si="46"/>
        <v>9</v>
      </c>
      <c r="M977" s="3">
        <f t="shared" si="47"/>
        <v>15</v>
      </c>
      <c r="N977" s="3">
        <v>58</v>
      </c>
      <c r="O977" s="3">
        <v>0</v>
      </c>
      <c r="P977" s="3">
        <v>0</v>
      </c>
      <c r="Q977" s="3">
        <v>0</v>
      </c>
      <c r="R977" s="3"/>
      <c r="S977" s="3">
        <f>IF(ISBLANK(Table13[[#This Row],[T1]]),0,IF(Table13[[#This Row],[T1]]&gt;0,1,0))</f>
        <v>0</v>
      </c>
      <c r="T977" s="3">
        <f>IF(ISBLANK(Table13[[#This Row],[T2]]),0,IF(Table13[[#This Row],[T2]]&gt;0,1,0))</f>
        <v>0</v>
      </c>
      <c r="U977" s="3">
        <f>IF(ISBLANK(Table13[[#This Row],[T3]]),0,IF(Table13[[#This Row],[T3]]&gt;0,1,0))</f>
        <v>1</v>
      </c>
      <c r="V977" s="3">
        <f>IF(ISBLANK(Table13[[#This Row],[T4]]),0,IF(Table13[[#This Row],[T4]]&gt;0,1,0))</f>
        <v>1</v>
      </c>
      <c r="W977" s="26">
        <v>45</v>
      </c>
      <c r="X977" s="22">
        <v>11</v>
      </c>
      <c r="Y977" s="3">
        <v>1.3</v>
      </c>
      <c r="Z977" s="3"/>
      <c r="AB977" s="30">
        <v>947</v>
      </c>
      <c r="AC977" s="30">
        <v>1.5338346687442745</v>
      </c>
      <c r="AD977" s="30">
        <v>1.4661653312557255</v>
      </c>
    </row>
    <row r="978" spans="1:30">
      <c r="A978" s="4">
        <v>43778.666666666664</v>
      </c>
      <c r="B978">
        <v>43778</v>
      </c>
      <c r="C978" s="3">
        <v>0.66666666666666663</v>
      </c>
      <c r="D978" s="3">
        <v>16</v>
      </c>
      <c r="E978" s="3">
        <v>40</v>
      </c>
      <c r="F978" s="3">
        <v>0.7</v>
      </c>
      <c r="G978" s="5">
        <v>0.5</v>
      </c>
      <c r="H978" s="3">
        <v>1.2</v>
      </c>
      <c r="I978" s="3">
        <v>1.55139</v>
      </c>
      <c r="J978" s="12">
        <f t="shared" si="45"/>
        <v>1.5833333333333337</v>
      </c>
      <c r="K978" s="4">
        <v>43778.666666666664</v>
      </c>
      <c r="L978" s="3">
        <f t="shared" si="46"/>
        <v>9</v>
      </c>
      <c r="M978" s="3">
        <f t="shared" si="47"/>
        <v>16</v>
      </c>
      <c r="N978" s="3">
        <v>58</v>
      </c>
      <c r="O978" s="3">
        <v>0</v>
      </c>
      <c r="P978" s="3">
        <v>0</v>
      </c>
      <c r="Q978" s="3">
        <v>0</v>
      </c>
      <c r="R978" s="3"/>
      <c r="S978" s="3">
        <f>IF(ISBLANK(Table13[[#This Row],[T1]]),0,IF(Table13[[#This Row],[T1]]&gt;0,1,0))</f>
        <v>0</v>
      </c>
      <c r="T978" s="3">
        <f>IF(ISBLANK(Table13[[#This Row],[T2]]),0,IF(Table13[[#This Row],[T2]]&gt;0,1,0))</f>
        <v>0</v>
      </c>
      <c r="U978" s="3">
        <f>IF(ISBLANK(Table13[[#This Row],[T3]]),0,IF(Table13[[#This Row],[T3]]&gt;0,1,0))</f>
        <v>1</v>
      </c>
      <c r="V978" s="3">
        <f>IF(ISBLANK(Table13[[#This Row],[T4]]),0,IF(Table13[[#This Row],[T4]]&gt;0,1,0))</f>
        <v>1</v>
      </c>
      <c r="W978" s="25">
        <v>43</v>
      </c>
      <c r="X978" s="23">
        <v>11</v>
      </c>
      <c r="Y978" s="3">
        <v>1.2</v>
      </c>
      <c r="Z978" s="3"/>
      <c r="AB978" s="30">
        <v>948</v>
      </c>
      <c r="AC978" s="30">
        <v>1.5983584225258363</v>
      </c>
      <c r="AD978" s="30">
        <v>-1.2983584225258362</v>
      </c>
    </row>
    <row r="979" spans="1:30">
      <c r="A979" s="4">
        <v>43778.708333333336</v>
      </c>
      <c r="B979">
        <v>43778</v>
      </c>
      <c r="C979" s="3">
        <v>0.70833333333333337</v>
      </c>
      <c r="D979" s="3">
        <v>17</v>
      </c>
      <c r="E979" s="3">
        <v>40</v>
      </c>
      <c r="F979" s="3">
        <v>1</v>
      </c>
      <c r="G979" s="5">
        <v>0.8</v>
      </c>
      <c r="H979" s="3">
        <v>1.8</v>
      </c>
      <c r="I979" s="3">
        <v>1.55139</v>
      </c>
      <c r="J979" s="12">
        <f t="shared" si="45"/>
        <v>1.5708333333333335</v>
      </c>
      <c r="K979" s="4">
        <v>43778.708333333336</v>
      </c>
      <c r="L979" s="3">
        <f t="shared" si="46"/>
        <v>9</v>
      </c>
      <c r="M979" s="3">
        <f t="shared" si="47"/>
        <v>17</v>
      </c>
      <c r="N979" s="3">
        <v>58</v>
      </c>
      <c r="O979" s="3">
        <v>0</v>
      </c>
      <c r="P979" s="3">
        <v>0</v>
      </c>
      <c r="Q979" s="3">
        <v>0</v>
      </c>
      <c r="R979" s="3"/>
      <c r="S979" s="3">
        <f>IF(ISBLANK(Table13[[#This Row],[T1]]),0,IF(Table13[[#This Row],[T1]]&gt;0,1,0))</f>
        <v>0</v>
      </c>
      <c r="T979" s="3">
        <f>IF(ISBLANK(Table13[[#This Row],[T2]]),0,IF(Table13[[#This Row],[T2]]&gt;0,1,0))</f>
        <v>0</v>
      </c>
      <c r="U979" s="3">
        <f>IF(ISBLANK(Table13[[#This Row],[T3]]),0,IF(Table13[[#This Row],[T3]]&gt;0,1,0))</f>
        <v>1</v>
      </c>
      <c r="V979" s="3">
        <f>IF(ISBLANK(Table13[[#This Row],[T4]]),0,IF(Table13[[#This Row],[T4]]&gt;0,1,0))</f>
        <v>0</v>
      </c>
      <c r="W979" s="26">
        <v>41</v>
      </c>
      <c r="X979" s="22">
        <v>11</v>
      </c>
      <c r="Y979" s="3">
        <v>1.8</v>
      </c>
      <c r="Z979" s="3"/>
      <c r="AB979" s="30">
        <v>949</v>
      </c>
      <c r="AC979" s="30">
        <v>1.5876959864565745</v>
      </c>
      <c r="AD979" s="30">
        <v>-1.1876959864565744</v>
      </c>
    </row>
    <row r="980" spans="1:30">
      <c r="A980" s="4">
        <v>43778.75</v>
      </c>
      <c r="B980">
        <v>43778</v>
      </c>
      <c r="C980" s="3">
        <v>0.75</v>
      </c>
      <c r="D980" s="3">
        <v>18</v>
      </c>
      <c r="E980" s="3">
        <v>40</v>
      </c>
      <c r="F980" s="3">
        <v>1</v>
      </c>
      <c r="G980" s="5">
        <v>1</v>
      </c>
      <c r="H980" s="3">
        <v>2</v>
      </c>
      <c r="I980" s="3">
        <v>1.55139</v>
      </c>
      <c r="J980" s="12">
        <f t="shared" si="45"/>
        <v>1.541666666666667</v>
      </c>
      <c r="K980" s="4">
        <v>43778.75</v>
      </c>
      <c r="L980" s="3">
        <f t="shared" si="46"/>
        <v>9</v>
      </c>
      <c r="M980" s="3">
        <f t="shared" si="47"/>
        <v>18</v>
      </c>
      <c r="N980" s="3">
        <v>58</v>
      </c>
      <c r="O980" s="3">
        <v>0</v>
      </c>
      <c r="P980" s="3">
        <v>0</v>
      </c>
      <c r="Q980" s="3">
        <v>0</v>
      </c>
      <c r="R980" s="3"/>
      <c r="S980" s="3">
        <f>IF(ISBLANK(Table13[[#This Row],[T1]]),0,IF(Table13[[#This Row],[T1]]&gt;0,1,0))</f>
        <v>1</v>
      </c>
      <c r="T980" s="3">
        <f>IF(ISBLANK(Table13[[#This Row],[T2]]),0,IF(Table13[[#This Row],[T2]]&gt;0,1,0))</f>
        <v>0</v>
      </c>
      <c r="U980" s="3">
        <f>IF(ISBLANK(Table13[[#This Row],[T3]]),0,IF(Table13[[#This Row],[T3]]&gt;0,1,0))</f>
        <v>1</v>
      </c>
      <c r="V980" s="3">
        <f>IF(ISBLANK(Table13[[#This Row],[T4]]),0,IF(Table13[[#This Row],[T4]]&gt;0,1,0))</f>
        <v>0</v>
      </c>
      <c r="W980" s="25">
        <v>41</v>
      </c>
      <c r="X980" s="23">
        <v>11</v>
      </c>
      <c r="Y980" s="3">
        <v>2</v>
      </c>
      <c r="Z980" s="3"/>
      <c r="AB980" s="30">
        <v>950</v>
      </c>
      <c r="AC980" s="30">
        <v>1.5983584225258363</v>
      </c>
      <c r="AD980" s="30">
        <v>-1.1983584225258364</v>
      </c>
    </row>
    <row r="981" spans="1:30">
      <c r="A981" s="4">
        <v>43778.791666666664</v>
      </c>
      <c r="B981">
        <v>43778</v>
      </c>
      <c r="C981" s="3">
        <v>0.79166666666666663</v>
      </c>
      <c r="D981" s="3">
        <v>19</v>
      </c>
      <c r="E981" s="3">
        <v>40</v>
      </c>
      <c r="F981" s="3">
        <v>1.7</v>
      </c>
      <c r="G981" s="5">
        <v>1</v>
      </c>
      <c r="H981" s="3">
        <v>2.7</v>
      </c>
      <c r="I981" s="3">
        <v>1.55139</v>
      </c>
      <c r="J981" s="12">
        <f t="shared" si="45"/>
        <v>1.6916666666666667</v>
      </c>
      <c r="K981" s="4">
        <v>43778.791666666664</v>
      </c>
      <c r="L981" s="3">
        <f t="shared" si="46"/>
        <v>9</v>
      </c>
      <c r="M981" s="3">
        <f t="shared" si="47"/>
        <v>19</v>
      </c>
      <c r="N981" s="3">
        <v>11</v>
      </c>
      <c r="O981" s="3">
        <v>0</v>
      </c>
      <c r="P981" s="3">
        <v>0</v>
      </c>
      <c r="Q981" s="3">
        <v>0</v>
      </c>
      <c r="R981" s="3"/>
      <c r="S981" s="3">
        <f>IF(ISBLANK(Table13[[#This Row],[T1]]),0,IF(Table13[[#This Row],[T1]]&gt;0,1,0))</f>
        <v>1</v>
      </c>
      <c r="T981" s="3">
        <f>IF(ISBLANK(Table13[[#This Row],[T2]]),0,IF(Table13[[#This Row],[T2]]&gt;0,1,0))</f>
        <v>0</v>
      </c>
      <c r="U981" s="3">
        <f>IF(ISBLANK(Table13[[#This Row],[T3]]),0,IF(Table13[[#This Row],[T3]]&gt;0,1,0))</f>
        <v>1</v>
      </c>
      <c r="V981" s="3">
        <f>IF(ISBLANK(Table13[[#This Row],[T4]]),0,IF(Table13[[#This Row],[T4]]&gt;0,1,0))</f>
        <v>0</v>
      </c>
      <c r="W981" s="26">
        <v>40</v>
      </c>
      <c r="X981" s="22">
        <v>17</v>
      </c>
      <c r="Y981" s="3">
        <v>2.7</v>
      </c>
      <c r="Z981" s="3"/>
      <c r="AB981" s="30">
        <v>951</v>
      </c>
      <c r="AC981" s="30">
        <v>1.5983584225258363</v>
      </c>
      <c r="AD981" s="30">
        <v>-1.2983584225258362</v>
      </c>
    </row>
    <row r="982" spans="1:30">
      <c r="A982" s="4">
        <v>43778.833333333336</v>
      </c>
      <c r="B982">
        <v>43778</v>
      </c>
      <c r="C982" s="3">
        <v>0.83333333333333337</v>
      </c>
      <c r="D982" s="3">
        <v>20</v>
      </c>
      <c r="E982" s="3">
        <v>40</v>
      </c>
      <c r="F982" s="3">
        <v>0.8</v>
      </c>
      <c r="G982" s="5">
        <v>0.9</v>
      </c>
      <c r="H982" s="3">
        <v>1.7000000000000002</v>
      </c>
      <c r="I982" s="3">
        <v>1.55139</v>
      </c>
      <c r="J982" s="12">
        <f t="shared" si="45"/>
        <v>1.6166666666666665</v>
      </c>
      <c r="K982" s="4">
        <v>43778.833333333336</v>
      </c>
      <c r="L982" s="3">
        <f t="shared" si="46"/>
        <v>9</v>
      </c>
      <c r="M982" s="3">
        <f t="shared" si="47"/>
        <v>20</v>
      </c>
      <c r="N982" s="3"/>
      <c r="O982" s="3"/>
      <c r="P982" s="3"/>
      <c r="Q982" s="3"/>
      <c r="R982" s="3"/>
      <c r="S982" s="3">
        <f>IF(ISBLANK(Table13[[#This Row],[T1]]),0,IF(Table13[[#This Row],[T1]]&gt;0,1,0))</f>
        <v>1</v>
      </c>
      <c r="T982" s="3">
        <f>IF(ISBLANK(Table13[[#This Row],[T2]]),0,IF(Table13[[#This Row],[T2]]&gt;0,1,0))</f>
        <v>0</v>
      </c>
      <c r="U982" s="3">
        <f>IF(ISBLANK(Table13[[#This Row],[T3]]),0,IF(Table13[[#This Row],[T3]]&gt;0,1,0))</f>
        <v>1</v>
      </c>
      <c r="V982" s="3">
        <f>IF(ISBLANK(Table13[[#This Row],[T4]]),0,IF(Table13[[#This Row],[T4]]&gt;0,1,0))</f>
        <v>0</v>
      </c>
      <c r="W982" s="25">
        <v>38</v>
      </c>
      <c r="X982" s="23">
        <v>11</v>
      </c>
      <c r="Y982" s="3">
        <v>1.7000000000000002</v>
      </c>
      <c r="Z982" s="3"/>
      <c r="AB982" s="30">
        <v>952</v>
      </c>
      <c r="AC982" s="30">
        <v>1.6090208585950982</v>
      </c>
      <c r="AD982" s="30">
        <v>0.99097914140490184</v>
      </c>
    </row>
    <row r="983" spans="1:30">
      <c r="A983" s="4">
        <v>43778.875</v>
      </c>
      <c r="B983">
        <v>43778</v>
      </c>
      <c r="C983" s="3">
        <v>0.875</v>
      </c>
      <c r="D983" s="3">
        <v>21</v>
      </c>
      <c r="E983" s="3">
        <v>40</v>
      </c>
      <c r="F983" s="3">
        <v>1</v>
      </c>
      <c r="G983" s="5">
        <v>1</v>
      </c>
      <c r="H983" s="3">
        <v>2</v>
      </c>
      <c r="I983" s="3">
        <v>1.55139</v>
      </c>
      <c r="J983" s="12">
        <f t="shared" si="45"/>
        <v>1.5833333333333333</v>
      </c>
      <c r="K983" s="4">
        <v>43778.875</v>
      </c>
      <c r="L983" s="3">
        <f t="shared" si="46"/>
        <v>9</v>
      </c>
      <c r="M983" s="3">
        <f t="shared" si="47"/>
        <v>21</v>
      </c>
      <c r="N983" s="3">
        <v>12</v>
      </c>
      <c r="O983" s="3">
        <v>0</v>
      </c>
      <c r="P983" s="3">
        <v>0</v>
      </c>
      <c r="Q983" s="3">
        <v>0</v>
      </c>
      <c r="R983" s="3"/>
      <c r="S983" s="3">
        <f>IF(ISBLANK(Table13[[#This Row],[T1]]),0,IF(Table13[[#This Row],[T1]]&gt;0,1,0))</f>
        <v>1</v>
      </c>
      <c r="T983" s="3">
        <f>IF(ISBLANK(Table13[[#This Row],[T2]]),0,IF(Table13[[#This Row],[T2]]&gt;0,1,0))</f>
        <v>1</v>
      </c>
      <c r="U983" s="3">
        <f>IF(ISBLANK(Table13[[#This Row],[T3]]),0,IF(Table13[[#This Row],[T3]]&gt;0,1,0))</f>
        <v>1</v>
      </c>
      <c r="V983" s="3">
        <f>IF(ISBLANK(Table13[[#This Row],[T4]]),0,IF(Table13[[#This Row],[T4]]&gt;0,1,0))</f>
        <v>0</v>
      </c>
      <c r="W983" s="26">
        <v>39</v>
      </c>
      <c r="X983" s="22">
        <v>17</v>
      </c>
      <c r="Y983" s="3">
        <v>2</v>
      </c>
      <c r="Z983" s="3"/>
      <c r="AB983" s="30">
        <v>953</v>
      </c>
      <c r="AC983" s="30">
        <v>1.61968329466436</v>
      </c>
      <c r="AD983" s="30">
        <v>2.7803167053356406</v>
      </c>
    </row>
    <row r="984" spans="1:30">
      <c r="A984" s="4">
        <v>43778.916666666664</v>
      </c>
      <c r="B984">
        <v>43778</v>
      </c>
      <c r="C984" s="3">
        <v>0.91666666666666663</v>
      </c>
      <c r="D984" s="3">
        <v>22</v>
      </c>
      <c r="E984" s="3">
        <v>40</v>
      </c>
      <c r="F984" s="3">
        <v>0.9</v>
      </c>
      <c r="G984" s="5">
        <v>0.8</v>
      </c>
      <c r="H984" s="3">
        <v>1.7000000000000002</v>
      </c>
      <c r="I984" s="3">
        <v>1.55139</v>
      </c>
      <c r="J984" s="12">
        <f t="shared" si="45"/>
        <v>1.5374999999999999</v>
      </c>
      <c r="K984" s="4">
        <v>43778.916666666664</v>
      </c>
      <c r="L984" s="3">
        <f t="shared" si="46"/>
        <v>9</v>
      </c>
      <c r="M984" s="3">
        <f t="shared" si="47"/>
        <v>22</v>
      </c>
      <c r="N984" s="3">
        <v>58</v>
      </c>
      <c r="O984" s="3">
        <v>0</v>
      </c>
      <c r="P984" s="3">
        <v>0</v>
      </c>
      <c r="Q984" s="3">
        <v>0</v>
      </c>
      <c r="R984" s="3"/>
      <c r="S984" s="3">
        <f>IF(ISBLANK(Table13[[#This Row],[T1]]),0,IF(Table13[[#This Row],[T1]]&gt;0,1,0))</f>
        <v>1</v>
      </c>
      <c r="T984" s="3">
        <f>IF(ISBLANK(Table13[[#This Row],[T2]]),0,IF(Table13[[#This Row],[T2]]&gt;0,1,0))</f>
        <v>1</v>
      </c>
      <c r="U984" s="3">
        <f>IF(ISBLANK(Table13[[#This Row],[T3]]),0,IF(Table13[[#This Row],[T3]]&gt;0,1,0))</f>
        <v>1</v>
      </c>
      <c r="V984" s="3">
        <f>IF(ISBLANK(Table13[[#This Row],[T4]]),0,IF(Table13[[#This Row],[T4]]&gt;0,1,0))</f>
        <v>0</v>
      </c>
      <c r="W984" s="25">
        <v>39</v>
      </c>
      <c r="X984" s="23">
        <v>11</v>
      </c>
      <c r="Y984" s="3">
        <v>1.7000000000000002</v>
      </c>
      <c r="Z984" s="3"/>
      <c r="AB984" s="30">
        <v>954</v>
      </c>
      <c r="AC984" s="30">
        <v>1.6288748919947389</v>
      </c>
      <c r="AD984" s="30">
        <v>3.7711251080052612</v>
      </c>
    </row>
    <row r="985" spans="1:30">
      <c r="A985" s="4">
        <v>43778.958333333336</v>
      </c>
      <c r="B985">
        <v>43778</v>
      </c>
      <c r="C985" s="3">
        <v>0.95833333333333337</v>
      </c>
      <c r="D985" s="3">
        <v>23</v>
      </c>
      <c r="E985" s="3">
        <v>40</v>
      </c>
      <c r="F985" s="3">
        <v>0.2</v>
      </c>
      <c r="G985" s="5">
        <v>0.2</v>
      </c>
      <c r="H985" s="3">
        <v>0.4</v>
      </c>
      <c r="I985" s="3">
        <v>1.55139</v>
      </c>
      <c r="J985" s="12">
        <f t="shared" si="45"/>
        <v>1.5874999999999997</v>
      </c>
      <c r="K985" s="4">
        <v>43778.958333333336</v>
      </c>
      <c r="L985" s="3">
        <f t="shared" si="46"/>
        <v>9</v>
      </c>
      <c r="M985" s="3">
        <f t="shared" si="47"/>
        <v>23</v>
      </c>
      <c r="N985" s="3">
        <v>58</v>
      </c>
      <c r="O985" s="3">
        <v>0</v>
      </c>
      <c r="P985" s="3">
        <v>0</v>
      </c>
      <c r="Q985" s="3">
        <v>0</v>
      </c>
      <c r="R985" s="3"/>
      <c r="S985" s="3">
        <f>IF(ISBLANK(Table13[[#This Row],[T1]]),0,IF(Table13[[#This Row],[T1]]&gt;0,1,0))</f>
        <v>1</v>
      </c>
      <c r="T985" s="3">
        <f>IF(ISBLANK(Table13[[#This Row],[T2]]),0,IF(Table13[[#This Row],[T2]]&gt;0,1,0))</f>
        <v>1</v>
      </c>
      <c r="U985" s="3">
        <f>IF(ISBLANK(Table13[[#This Row],[T3]]),0,IF(Table13[[#This Row],[T3]]&gt;0,1,0))</f>
        <v>1</v>
      </c>
      <c r="V985" s="3">
        <f>IF(ISBLANK(Table13[[#This Row],[T4]]),0,IF(Table13[[#This Row],[T4]]&gt;0,1,0))</f>
        <v>0</v>
      </c>
      <c r="W985" s="26">
        <v>37</v>
      </c>
      <c r="X985" s="22">
        <v>11</v>
      </c>
      <c r="Y985" s="3">
        <v>0.4</v>
      </c>
      <c r="Z985" s="3"/>
      <c r="AB985" s="30">
        <v>955</v>
      </c>
      <c r="AC985" s="30">
        <v>1.6140153464244253</v>
      </c>
      <c r="AD985" s="30">
        <v>0.88598465357557465</v>
      </c>
    </row>
    <row r="986" spans="1:30">
      <c r="A986" s="4">
        <v>43779</v>
      </c>
      <c r="B986">
        <v>43779</v>
      </c>
      <c r="C986" s="3">
        <v>0</v>
      </c>
      <c r="D986" s="3">
        <v>0</v>
      </c>
      <c r="E986" s="3">
        <v>41</v>
      </c>
      <c r="F986" s="3">
        <v>0.4</v>
      </c>
      <c r="G986" s="5">
        <v>0.7</v>
      </c>
      <c r="H986" s="3">
        <v>1.1000000000000001</v>
      </c>
      <c r="I986" s="3">
        <v>1.55139</v>
      </c>
      <c r="J986" s="12">
        <f t="shared" si="45"/>
        <v>1.6124999999999998</v>
      </c>
      <c r="K986" s="4">
        <v>43779</v>
      </c>
      <c r="L986" s="3">
        <f t="shared" si="46"/>
        <v>10</v>
      </c>
      <c r="M986" s="3">
        <f t="shared" si="47"/>
        <v>0</v>
      </c>
      <c r="N986" s="3">
        <v>57</v>
      </c>
      <c r="O986" s="3">
        <v>0</v>
      </c>
      <c r="P986" s="3">
        <v>0</v>
      </c>
      <c r="Q986" s="3">
        <v>0</v>
      </c>
      <c r="R986" s="3"/>
      <c r="S986" s="3">
        <f>IF(ISBLANK(Table13[[#This Row],[T1]]),0,IF(Table13[[#This Row],[T1]]&gt;0,1,0))</f>
        <v>1</v>
      </c>
      <c r="T986" s="3">
        <f>IF(ISBLANK(Table13[[#This Row],[T2]]),0,IF(Table13[[#This Row],[T2]]&gt;0,1,0))</f>
        <v>1</v>
      </c>
      <c r="U986" s="3">
        <f>IF(ISBLANK(Table13[[#This Row],[T3]]),0,IF(Table13[[#This Row],[T3]]&gt;0,1,0))</f>
        <v>1</v>
      </c>
      <c r="V986" s="3">
        <f>IF(ISBLANK(Table13[[#This Row],[T4]]),0,IF(Table13[[#This Row],[T4]]&gt;0,1,0))</f>
        <v>0</v>
      </c>
      <c r="W986" s="25">
        <v>37</v>
      </c>
      <c r="X986" s="23">
        <v>13</v>
      </c>
      <c r="Y986" s="3">
        <v>1.1000000000000001</v>
      </c>
      <c r="Z986" s="3"/>
      <c r="AB986" s="30">
        <v>956</v>
      </c>
      <c r="AC986" s="30">
        <v>1.47367877395988</v>
      </c>
      <c r="AD986" s="30">
        <v>3.1263212260401199</v>
      </c>
    </row>
    <row r="987" spans="1:30">
      <c r="A987" s="4">
        <v>43779.041666666664</v>
      </c>
      <c r="B987">
        <v>43779</v>
      </c>
      <c r="C987" s="3">
        <v>4.1666666666666664E-2</v>
      </c>
      <c r="D987" s="3">
        <v>1</v>
      </c>
      <c r="E987" s="3">
        <v>41</v>
      </c>
      <c r="F987" s="3">
        <v>0.6</v>
      </c>
      <c r="G987" s="5">
        <v>0.9</v>
      </c>
      <c r="H987" s="3">
        <v>1.5</v>
      </c>
      <c r="I987" s="3">
        <v>1.55139</v>
      </c>
      <c r="J987" s="12">
        <f t="shared" si="45"/>
        <v>1.6041666666666663</v>
      </c>
      <c r="K987" s="4">
        <v>43779.041666666664</v>
      </c>
      <c r="L987" s="3">
        <f t="shared" si="46"/>
        <v>10</v>
      </c>
      <c r="M987" s="3">
        <f t="shared" si="47"/>
        <v>1</v>
      </c>
      <c r="N987" s="3">
        <v>58</v>
      </c>
      <c r="O987" s="3">
        <v>0</v>
      </c>
      <c r="P987" s="3">
        <v>0</v>
      </c>
      <c r="Q987" s="3">
        <v>0</v>
      </c>
      <c r="R987" s="3"/>
      <c r="S987" s="3">
        <f>IF(ISBLANK(Table13[[#This Row],[T1]]),0,IF(Table13[[#This Row],[T1]]&gt;0,1,0))</f>
        <v>1</v>
      </c>
      <c r="T987" s="3">
        <f>IF(ISBLANK(Table13[[#This Row],[T2]]),0,IF(Table13[[#This Row],[T2]]&gt;0,1,0))</f>
        <v>1</v>
      </c>
      <c r="U987" s="3">
        <f>IF(ISBLANK(Table13[[#This Row],[T3]]),0,IF(Table13[[#This Row],[T3]]&gt;0,1,0))</f>
        <v>1</v>
      </c>
      <c r="V987" s="3">
        <f>IF(ISBLANK(Table13[[#This Row],[T4]]),0,IF(Table13[[#This Row],[T4]]&gt;0,1,0))</f>
        <v>0</v>
      </c>
      <c r="W987" s="26">
        <v>37</v>
      </c>
      <c r="X987" s="22">
        <v>13</v>
      </c>
      <c r="Y987" s="3">
        <v>1.5</v>
      </c>
      <c r="Z987" s="3"/>
      <c r="AB987" s="30">
        <v>957</v>
      </c>
      <c r="AC987" s="30">
        <v>1.4843412100291418</v>
      </c>
      <c r="AD987" s="30">
        <v>2.4156587899708586</v>
      </c>
    </row>
    <row r="988" spans="1:30">
      <c r="A988" s="4">
        <v>43779.083333333336</v>
      </c>
      <c r="B988">
        <v>43779</v>
      </c>
      <c r="C988" s="3">
        <v>8.3333333333333329E-2</v>
      </c>
      <c r="D988" s="3">
        <v>2</v>
      </c>
      <c r="E988" s="3">
        <v>41</v>
      </c>
      <c r="F988" s="3">
        <v>0.8</v>
      </c>
      <c r="G988" s="5">
        <v>0.7</v>
      </c>
      <c r="H988" s="3">
        <v>1.5</v>
      </c>
      <c r="I988" s="3">
        <v>1.55139</v>
      </c>
      <c r="J988" s="12">
        <f t="shared" si="45"/>
        <v>1.5708333333333331</v>
      </c>
      <c r="K988" s="4">
        <v>43779.083333333336</v>
      </c>
      <c r="L988" s="3">
        <f t="shared" si="46"/>
        <v>10</v>
      </c>
      <c r="M988" s="3">
        <f t="shared" si="47"/>
        <v>2</v>
      </c>
      <c r="N988" s="3">
        <v>58</v>
      </c>
      <c r="O988" s="3">
        <v>0</v>
      </c>
      <c r="P988" s="3">
        <v>0</v>
      </c>
      <c r="Q988" s="3">
        <v>0</v>
      </c>
      <c r="R988" s="3"/>
      <c r="S988" s="3">
        <f>IF(ISBLANK(Table13[[#This Row],[T1]]),0,IF(Table13[[#This Row],[T1]]&gt;0,1,0))</f>
        <v>1</v>
      </c>
      <c r="T988" s="3">
        <f>IF(ISBLANK(Table13[[#This Row],[T2]]),0,IF(Table13[[#This Row],[T2]]&gt;0,1,0))</f>
        <v>1</v>
      </c>
      <c r="U988" s="3">
        <f>IF(ISBLANK(Table13[[#This Row],[T3]]),0,IF(Table13[[#This Row],[T3]]&gt;0,1,0))</f>
        <v>1</v>
      </c>
      <c r="V988" s="3">
        <f>IF(ISBLANK(Table13[[#This Row],[T4]]),0,IF(Table13[[#This Row],[T4]]&gt;0,1,0))</f>
        <v>0</v>
      </c>
      <c r="W988" s="25">
        <v>37</v>
      </c>
      <c r="X988" s="23">
        <v>13</v>
      </c>
      <c r="Y988" s="3">
        <v>1.5</v>
      </c>
      <c r="Z988" s="3"/>
      <c r="AB988" s="30">
        <v>958</v>
      </c>
      <c r="AC988" s="30">
        <v>1.6251139984123195</v>
      </c>
      <c r="AD988" s="30">
        <v>0.87488600158768048</v>
      </c>
    </row>
    <row r="989" spans="1:30">
      <c r="A989" s="4">
        <v>43779.125</v>
      </c>
      <c r="B989">
        <v>43779</v>
      </c>
      <c r="C989" s="3">
        <v>0.125</v>
      </c>
      <c r="D989" s="3">
        <v>3</v>
      </c>
      <c r="E989" s="3">
        <v>41</v>
      </c>
      <c r="F989" s="3">
        <v>0.9</v>
      </c>
      <c r="G989" s="5">
        <v>0.7</v>
      </c>
      <c r="H989" s="3">
        <v>1.6</v>
      </c>
      <c r="I989" s="3">
        <v>1.55139</v>
      </c>
      <c r="J989" s="12">
        <f t="shared" si="45"/>
        <v>1.5541666666666665</v>
      </c>
      <c r="K989" s="4">
        <v>43779.125</v>
      </c>
      <c r="L989" s="3">
        <f t="shared" si="46"/>
        <v>10</v>
      </c>
      <c r="M989" s="3">
        <f t="shared" si="47"/>
        <v>3</v>
      </c>
      <c r="N989" s="3">
        <v>58</v>
      </c>
      <c r="O989" s="3">
        <v>0</v>
      </c>
      <c r="P989" s="3">
        <v>0</v>
      </c>
      <c r="Q989" s="3">
        <v>0</v>
      </c>
      <c r="R989" s="3"/>
      <c r="S989" s="3">
        <f>IF(ISBLANK(Table13[[#This Row],[T1]]),0,IF(Table13[[#This Row],[T1]]&gt;0,1,0))</f>
        <v>1</v>
      </c>
      <c r="T989" s="3">
        <f>IF(ISBLANK(Table13[[#This Row],[T2]]),0,IF(Table13[[#This Row],[T2]]&gt;0,1,0))</f>
        <v>1</v>
      </c>
      <c r="U989" s="3">
        <f>IF(ISBLANK(Table13[[#This Row],[T3]]),0,IF(Table13[[#This Row],[T3]]&gt;0,1,0))</f>
        <v>1</v>
      </c>
      <c r="V989" s="3">
        <f>IF(ISBLANK(Table13[[#This Row],[T4]]),0,IF(Table13[[#This Row],[T4]]&gt;0,1,0))</f>
        <v>0</v>
      </c>
      <c r="W989" s="26">
        <v>39</v>
      </c>
      <c r="X989" s="22">
        <v>21</v>
      </c>
      <c r="Y989" s="3">
        <v>1.6</v>
      </c>
      <c r="Z989" s="3"/>
      <c r="AB989" s="30">
        <v>959</v>
      </c>
      <c r="AC989" s="30">
        <v>1.7109626243324052</v>
      </c>
      <c r="AD989" s="30">
        <v>-1.3109626243324053</v>
      </c>
    </row>
    <row r="990" spans="1:30">
      <c r="A990" s="4">
        <v>43779.166666666664</v>
      </c>
      <c r="B990">
        <v>43779</v>
      </c>
      <c r="C990" s="3">
        <v>0.16666666666666666</v>
      </c>
      <c r="D990" s="3">
        <v>4</v>
      </c>
      <c r="E990" s="3">
        <v>41</v>
      </c>
      <c r="F990" s="3">
        <v>1.5</v>
      </c>
      <c r="G990" s="5">
        <v>1.1000000000000001</v>
      </c>
      <c r="H990" s="3">
        <v>2.6</v>
      </c>
      <c r="I990" s="3">
        <v>1.55139</v>
      </c>
      <c r="J990" s="12">
        <f t="shared" si="45"/>
        <v>1.5666666666666664</v>
      </c>
      <c r="K990" s="4">
        <v>43779.166666666664</v>
      </c>
      <c r="L990" s="3">
        <f t="shared" si="46"/>
        <v>10</v>
      </c>
      <c r="M990" s="3">
        <f t="shared" si="47"/>
        <v>4</v>
      </c>
      <c r="N990" s="3">
        <v>58</v>
      </c>
      <c r="O990" s="3">
        <v>0</v>
      </c>
      <c r="P990" s="3">
        <v>0</v>
      </c>
      <c r="Q990" s="3">
        <v>0</v>
      </c>
      <c r="R990" s="3"/>
      <c r="S990" s="3">
        <f>IF(ISBLANK(Table13[[#This Row],[T1]]),0,IF(Table13[[#This Row],[T1]]&gt;0,1,0))</f>
        <v>1</v>
      </c>
      <c r="T990" s="3">
        <f>IF(ISBLANK(Table13[[#This Row],[T2]]),0,IF(Table13[[#This Row],[T2]]&gt;0,1,0))</f>
        <v>1</v>
      </c>
      <c r="U990" s="3">
        <f>IF(ISBLANK(Table13[[#This Row],[T3]]),0,IF(Table13[[#This Row],[T3]]&gt;0,1,0))</f>
        <v>1</v>
      </c>
      <c r="V990" s="3">
        <f>IF(ISBLANK(Table13[[#This Row],[T4]]),0,IF(Table13[[#This Row],[T4]]&gt;0,1,0))</f>
        <v>0</v>
      </c>
      <c r="W990" s="25">
        <v>40</v>
      </c>
      <c r="X990" s="23">
        <v>13</v>
      </c>
      <c r="Y990" s="3">
        <v>2.6</v>
      </c>
      <c r="Z990" s="3"/>
      <c r="AB990" s="30">
        <v>960</v>
      </c>
      <c r="AC990" s="30">
        <v>1.721625060401667</v>
      </c>
      <c r="AD990" s="30">
        <v>-0.12162506040166687</v>
      </c>
    </row>
    <row r="991" spans="1:30">
      <c r="A991" s="4">
        <v>43779.208333333336</v>
      </c>
      <c r="B991">
        <v>43779</v>
      </c>
      <c r="C991" s="3">
        <v>0.20833333333333334</v>
      </c>
      <c r="D991" s="3">
        <v>5</v>
      </c>
      <c r="E991" s="3">
        <v>41</v>
      </c>
      <c r="F991" s="3">
        <v>0.7</v>
      </c>
      <c r="G991" s="5">
        <v>1</v>
      </c>
      <c r="H991" s="3">
        <v>1.7</v>
      </c>
      <c r="I991" s="3">
        <v>1.55139</v>
      </c>
      <c r="J991" s="12">
        <f t="shared" si="45"/>
        <v>1.5124999999999993</v>
      </c>
      <c r="K991" s="4">
        <v>43779.208333333336</v>
      </c>
      <c r="L991" s="3">
        <f t="shared" si="46"/>
        <v>10</v>
      </c>
      <c r="M991" s="3">
        <f t="shared" si="47"/>
        <v>5</v>
      </c>
      <c r="N991" s="3">
        <v>58</v>
      </c>
      <c r="O991" s="3">
        <v>0</v>
      </c>
      <c r="P991" s="3">
        <v>0</v>
      </c>
      <c r="Q991" s="3">
        <v>0</v>
      </c>
      <c r="R991" s="3"/>
      <c r="S991" s="3">
        <f>IF(ISBLANK(Table13[[#This Row],[T1]]),0,IF(Table13[[#This Row],[T1]]&gt;0,1,0))</f>
        <v>1</v>
      </c>
      <c r="T991" s="3">
        <f>IF(ISBLANK(Table13[[#This Row],[T2]]),0,IF(Table13[[#This Row],[T2]]&gt;0,1,0))</f>
        <v>1</v>
      </c>
      <c r="U991" s="3">
        <f>IF(ISBLANK(Table13[[#This Row],[T3]]),0,IF(Table13[[#This Row],[T3]]&gt;0,1,0))</f>
        <v>1</v>
      </c>
      <c r="V991" s="3">
        <f>IF(ISBLANK(Table13[[#This Row],[T4]]),0,IF(Table13[[#This Row],[T4]]&gt;0,1,0))</f>
        <v>0</v>
      </c>
      <c r="W991" s="26">
        <v>40</v>
      </c>
      <c r="X991" s="22">
        <v>13</v>
      </c>
      <c r="Y991" s="3">
        <v>1.7</v>
      </c>
      <c r="Z991" s="3"/>
      <c r="AB991" s="30">
        <v>961</v>
      </c>
      <c r="AC991" s="30">
        <v>1.7974378790846504</v>
      </c>
      <c r="AD991" s="30">
        <v>1.2025621209153496</v>
      </c>
    </row>
    <row r="992" spans="1:30">
      <c r="A992" s="4">
        <v>43779.25</v>
      </c>
      <c r="B992">
        <v>43779</v>
      </c>
      <c r="C992" s="3">
        <v>0.25</v>
      </c>
      <c r="D992" s="3">
        <v>6</v>
      </c>
      <c r="E992" s="3">
        <v>41</v>
      </c>
      <c r="F992" s="3">
        <v>0.6</v>
      </c>
      <c r="G992" s="5">
        <v>0.9</v>
      </c>
      <c r="H992" s="3">
        <v>1.5</v>
      </c>
      <c r="I992" s="3">
        <v>1.55139</v>
      </c>
      <c r="J992" s="12">
        <f t="shared" si="45"/>
        <v>1.5125</v>
      </c>
      <c r="K992" s="4">
        <v>43779.25</v>
      </c>
      <c r="L992" s="3">
        <f t="shared" si="46"/>
        <v>10</v>
      </c>
      <c r="M992" s="3">
        <f t="shared" si="47"/>
        <v>6</v>
      </c>
      <c r="N992" s="3">
        <v>57</v>
      </c>
      <c r="O992" s="3">
        <v>0</v>
      </c>
      <c r="P992" s="3">
        <v>0</v>
      </c>
      <c r="Q992" s="3">
        <v>0</v>
      </c>
      <c r="R992" s="3"/>
      <c r="S992" s="3">
        <f>IF(ISBLANK(Table13[[#This Row],[T1]]),0,IF(Table13[[#This Row],[T1]]&gt;0,1,0))</f>
        <v>1</v>
      </c>
      <c r="T992" s="3">
        <f>IF(ISBLANK(Table13[[#This Row],[T2]]),0,IF(Table13[[#This Row],[T2]]&gt;0,1,0))</f>
        <v>1</v>
      </c>
      <c r="U992" s="3">
        <f>IF(ISBLANK(Table13[[#This Row],[T3]]),0,IF(Table13[[#This Row],[T3]]&gt;0,1,0))</f>
        <v>1</v>
      </c>
      <c r="V992" s="3">
        <f>IF(ISBLANK(Table13[[#This Row],[T4]]),0,IF(Table13[[#This Row],[T4]]&gt;0,1,0))</f>
        <v>0</v>
      </c>
      <c r="W992" s="25">
        <v>40</v>
      </c>
      <c r="X992" s="23">
        <v>11</v>
      </c>
      <c r="Y992" s="3">
        <v>1.5</v>
      </c>
      <c r="Z992" s="3"/>
      <c r="AB992" s="30">
        <v>962</v>
      </c>
      <c r="AC992" s="30">
        <v>1.8081003151539123</v>
      </c>
      <c r="AD992" s="30">
        <v>0.59189968484608757</v>
      </c>
    </row>
    <row r="993" spans="1:30">
      <c r="A993" s="4">
        <v>43779.291666666664</v>
      </c>
      <c r="B993">
        <v>43779</v>
      </c>
      <c r="C993" s="3">
        <v>0.29166666666666669</v>
      </c>
      <c r="D993" s="3">
        <v>7</v>
      </c>
      <c r="E993" s="3">
        <v>41</v>
      </c>
      <c r="F993" s="3">
        <v>0.9</v>
      </c>
      <c r="G993" s="5">
        <v>0.6</v>
      </c>
      <c r="H993" s="3">
        <v>1.5</v>
      </c>
      <c r="I993" s="3">
        <v>1.55139</v>
      </c>
      <c r="J993" s="12">
        <f t="shared" si="45"/>
        <v>1.4916666666666663</v>
      </c>
      <c r="K993" s="4">
        <v>43779.291666666664</v>
      </c>
      <c r="L993" s="3">
        <f t="shared" si="46"/>
        <v>10</v>
      </c>
      <c r="M993" s="3">
        <f t="shared" si="47"/>
        <v>7</v>
      </c>
      <c r="N993" s="3">
        <v>58</v>
      </c>
      <c r="O993" s="3">
        <v>0</v>
      </c>
      <c r="P993" s="3">
        <v>0</v>
      </c>
      <c r="Q993" s="3">
        <v>0</v>
      </c>
      <c r="R993" s="3"/>
      <c r="S993" s="3">
        <f>IF(ISBLANK(Table13[[#This Row],[T1]]),0,IF(Table13[[#This Row],[T1]]&gt;0,1,0))</f>
        <v>1</v>
      </c>
      <c r="T993" s="3">
        <f>IF(ISBLANK(Table13[[#This Row],[T2]]),0,IF(Table13[[#This Row],[T2]]&gt;0,1,0))</f>
        <v>1</v>
      </c>
      <c r="U993" s="3">
        <f>IF(ISBLANK(Table13[[#This Row],[T3]]),0,IF(Table13[[#This Row],[T3]]&gt;0,1,0))</f>
        <v>1</v>
      </c>
      <c r="V993" s="3">
        <f>IF(ISBLANK(Table13[[#This Row],[T4]]),0,IF(Table13[[#This Row],[T4]]&gt;0,1,0))</f>
        <v>0</v>
      </c>
      <c r="W993" s="26">
        <v>41</v>
      </c>
      <c r="X993" s="22">
        <v>11</v>
      </c>
      <c r="Y993" s="3">
        <v>1.5</v>
      </c>
      <c r="Z993" s="3"/>
      <c r="AB993" s="30">
        <v>963</v>
      </c>
      <c r="AC993" s="30">
        <v>1.8187627512231741</v>
      </c>
      <c r="AD993" s="30">
        <v>0.48123724877682572</v>
      </c>
    </row>
    <row r="994" spans="1:30">
      <c r="A994" s="4">
        <v>43779.333333333336</v>
      </c>
      <c r="B994">
        <v>43779</v>
      </c>
      <c r="C994" s="3">
        <v>0.33333333333333331</v>
      </c>
      <c r="D994" s="3">
        <v>8</v>
      </c>
      <c r="E994" s="3">
        <v>41</v>
      </c>
      <c r="F994" s="3">
        <v>0.9</v>
      </c>
      <c r="G994" s="5">
        <v>0.7</v>
      </c>
      <c r="H994" s="3">
        <v>1.6</v>
      </c>
      <c r="I994" s="3">
        <v>1.55139</v>
      </c>
      <c r="J994" s="12">
        <f t="shared" si="45"/>
        <v>1.5499999999999998</v>
      </c>
      <c r="K994" s="4">
        <v>43779.333333333336</v>
      </c>
      <c r="L994" s="3">
        <f t="shared" si="46"/>
        <v>10</v>
      </c>
      <c r="M994" s="3">
        <f t="shared" si="47"/>
        <v>8</v>
      </c>
      <c r="N994" s="3">
        <v>58</v>
      </c>
      <c r="O994" s="3">
        <v>0</v>
      </c>
      <c r="P994" s="3">
        <v>0</v>
      </c>
      <c r="Q994" s="3">
        <v>0</v>
      </c>
      <c r="R994" s="3"/>
      <c r="S994" s="3">
        <f>IF(ISBLANK(Table13[[#This Row],[T1]]),0,IF(Table13[[#This Row],[T1]]&gt;0,1,0))</f>
        <v>0</v>
      </c>
      <c r="T994" s="3">
        <f>IF(ISBLANK(Table13[[#This Row],[T2]]),0,IF(Table13[[#This Row],[T2]]&gt;0,1,0))</f>
        <v>0</v>
      </c>
      <c r="U994" s="3">
        <f>IF(ISBLANK(Table13[[#This Row],[T3]]),0,IF(Table13[[#This Row],[T3]]&gt;0,1,0))</f>
        <v>0</v>
      </c>
      <c r="V994" s="3">
        <f>IF(ISBLANK(Table13[[#This Row],[T4]]),0,IF(Table13[[#This Row],[T4]]&gt;0,1,0))</f>
        <v>1</v>
      </c>
      <c r="W994" s="25">
        <v>43</v>
      </c>
      <c r="X994" s="23">
        <v>11</v>
      </c>
      <c r="Y994" s="3">
        <v>1.6</v>
      </c>
      <c r="Z994" s="3"/>
      <c r="AB994" s="30">
        <v>964</v>
      </c>
      <c r="AC994" s="30">
        <v>1.8294251872924359</v>
      </c>
      <c r="AD994" s="30">
        <v>0.57057481270756405</v>
      </c>
    </row>
    <row r="995" spans="1:30">
      <c r="A995" s="4">
        <v>43779.375</v>
      </c>
      <c r="B995">
        <v>43779</v>
      </c>
      <c r="C995" s="3">
        <v>0.375</v>
      </c>
      <c r="D995" s="3">
        <v>9</v>
      </c>
      <c r="E995" s="3">
        <v>41</v>
      </c>
      <c r="F995" s="3">
        <v>0.6</v>
      </c>
      <c r="G995" s="5">
        <v>0.9</v>
      </c>
      <c r="H995" s="3">
        <v>1.5</v>
      </c>
      <c r="I995" s="3">
        <v>1.55139</v>
      </c>
      <c r="J995" s="12">
        <f t="shared" si="45"/>
        <v>1.4958333333333327</v>
      </c>
      <c r="K995" s="4">
        <v>43779.375</v>
      </c>
      <c r="L995" s="3">
        <f t="shared" si="46"/>
        <v>10</v>
      </c>
      <c r="M995" s="3">
        <f t="shared" si="47"/>
        <v>9</v>
      </c>
      <c r="N995" s="3">
        <v>58</v>
      </c>
      <c r="O995" s="3">
        <v>0</v>
      </c>
      <c r="P995" s="3">
        <v>0</v>
      </c>
      <c r="Q995" s="3">
        <v>0</v>
      </c>
      <c r="R995" s="3"/>
      <c r="S995" s="3">
        <f>IF(ISBLANK(Table13[[#This Row],[T1]]),0,IF(Table13[[#This Row],[T1]]&gt;0,1,0))</f>
        <v>0</v>
      </c>
      <c r="T995" s="3">
        <f>IF(ISBLANK(Table13[[#This Row],[T2]]),0,IF(Table13[[#This Row],[T2]]&gt;0,1,0))</f>
        <v>0</v>
      </c>
      <c r="U995" s="3">
        <f>IF(ISBLANK(Table13[[#This Row],[T3]]),0,IF(Table13[[#This Row],[T3]]&gt;0,1,0))</f>
        <v>0</v>
      </c>
      <c r="V995" s="3">
        <f>IF(ISBLANK(Table13[[#This Row],[T4]]),0,IF(Table13[[#This Row],[T4]]&gt;0,1,0))</f>
        <v>1</v>
      </c>
      <c r="W995" s="26">
        <v>47</v>
      </c>
      <c r="X995" s="22">
        <v>17</v>
      </c>
      <c r="Y995" s="3">
        <v>1.5</v>
      </c>
      <c r="Z995" s="3"/>
      <c r="AB995" s="30">
        <v>965</v>
      </c>
      <c r="AC995" s="30">
        <v>1.6934524348051347</v>
      </c>
      <c r="AD995" s="30">
        <v>0.70654756519486517</v>
      </c>
    </row>
    <row r="996" spans="1:30">
      <c r="A996" s="4">
        <v>43779.416666666664</v>
      </c>
      <c r="B996">
        <v>43779</v>
      </c>
      <c r="C996" s="3">
        <v>0.41666666666666669</v>
      </c>
      <c r="D996" s="3">
        <v>10</v>
      </c>
      <c r="E996" s="3">
        <v>41</v>
      </c>
      <c r="F996" s="3">
        <v>2.2999999999999998</v>
      </c>
      <c r="G996" s="5">
        <v>0.4</v>
      </c>
      <c r="H996" s="3">
        <v>2.6999999999999997</v>
      </c>
      <c r="I996" s="3">
        <v>1.55139</v>
      </c>
      <c r="J996" s="12">
        <f t="shared" si="45"/>
        <v>1.4458333333333329</v>
      </c>
      <c r="K996" s="4">
        <v>43779.416666666664</v>
      </c>
      <c r="L996" s="3">
        <f t="shared" si="46"/>
        <v>10</v>
      </c>
      <c r="M996" s="3">
        <f t="shared" si="47"/>
        <v>10</v>
      </c>
      <c r="N996" s="3">
        <v>55</v>
      </c>
      <c r="O996" s="3">
        <v>0</v>
      </c>
      <c r="P996" s="3">
        <v>0</v>
      </c>
      <c r="Q996" s="3">
        <v>0</v>
      </c>
      <c r="R996" s="3"/>
      <c r="S996" s="3">
        <f>IF(ISBLANK(Table13[[#This Row],[T1]]),0,IF(Table13[[#This Row],[T1]]&gt;0,1,0))</f>
        <v>0</v>
      </c>
      <c r="T996" s="3">
        <f>IF(ISBLANK(Table13[[#This Row],[T2]]),0,IF(Table13[[#This Row],[T2]]&gt;0,1,0))</f>
        <v>0</v>
      </c>
      <c r="U996" s="3">
        <f>IF(ISBLANK(Table13[[#This Row],[T3]]),0,IF(Table13[[#This Row],[T3]]&gt;0,1,0))</f>
        <v>0</v>
      </c>
      <c r="V996" s="3">
        <f>IF(ISBLANK(Table13[[#This Row],[T4]]),0,IF(Table13[[#This Row],[T4]]&gt;0,1,0))</f>
        <v>1</v>
      </c>
      <c r="W996" s="25">
        <v>49</v>
      </c>
      <c r="X996" s="23">
        <v>17</v>
      </c>
      <c r="Y996" s="3">
        <v>2.6999999999999997</v>
      </c>
      <c r="Z996" s="3"/>
      <c r="AB996" s="30">
        <v>966</v>
      </c>
      <c r="AC996" s="30">
        <v>1.6934524348051347</v>
      </c>
      <c r="AD996" s="30">
        <v>1.3065475651948653</v>
      </c>
    </row>
    <row r="997" spans="1:30">
      <c r="A997" s="4">
        <v>43779.458333333336</v>
      </c>
      <c r="B997">
        <v>43779</v>
      </c>
      <c r="C997" s="3">
        <v>0.45833333333333331</v>
      </c>
      <c r="D997" s="3">
        <v>11</v>
      </c>
      <c r="E997" s="3">
        <v>41</v>
      </c>
      <c r="F997" s="3">
        <v>0.5</v>
      </c>
      <c r="G997" s="5">
        <v>0.5</v>
      </c>
      <c r="H997" s="3">
        <v>1</v>
      </c>
      <c r="I997" s="3">
        <v>1.55139</v>
      </c>
      <c r="J997" s="12">
        <f t="shared" si="45"/>
        <v>1.3499999999999999</v>
      </c>
      <c r="K997" s="4">
        <v>43779.458333333336</v>
      </c>
      <c r="L997" s="3">
        <f t="shared" si="46"/>
        <v>10</v>
      </c>
      <c r="M997" s="3">
        <f t="shared" si="47"/>
        <v>11</v>
      </c>
      <c r="N997" s="3"/>
      <c r="O997" s="3"/>
      <c r="P997" s="3"/>
      <c r="Q997" s="3"/>
      <c r="R997" s="3"/>
      <c r="S997" s="3">
        <f>IF(ISBLANK(Table13[[#This Row],[T1]]),0,IF(Table13[[#This Row],[T1]]&gt;0,1,0))</f>
        <v>0</v>
      </c>
      <c r="T997" s="3">
        <f>IF(ISBLANK(Table13[[#This Row],[T2]]),0,IF(Table13[[#This Row],[T2]]&gt;0,1,0))</f>
        <v>0</v>
      </c>
      <c r="U997" s="3">
        <f>IF(ISBLANK(Table13[[#This Row],[T3]]),0,IF(Table13[[#This Row],[T3]]&gt;0,1,0))</f>
        <v>0</v>
      </c>
      <c r="V997" s="3">
        <f>IF(ISBLANK(Table13[[#This Row],[T4]]),0,IF(Table13[[#This Row],[T4]]&gt;0,1,0))</f>
        <v>1</v>
      </c>
      <c r="W997" s="26">
        <v>52</v>
      </c>
      <c r="X997" s="22">
        <v>11</v>
      </c>
      <c r="Y997" s="3">
        <v>1</v>
      </c>
      <c r="Z997" s="3"/>
      <c r="AB997" s="30">
        <v>967</v>
      </c>
      <c r="AC997" s="30">
        <v>1.6934524348051347</v>
      </c>
      <c r="AD997" s="30">
        <v>2.3065475651948653</v>
      </c>
    </row>
    <row r="998" spans="1:30">
      <c r="A998" s="4">
        <v>43779.5</v>
      </c>
      <c r="B998">
        <v>43779</v>
      </c>
      <c r="C998" s="3">
        <v>0.5</v>
      </c>
      <c r="D998" s="3">
        <v>12</v>
      </c>
      <c r="E998" s="3">
        <v>41</v>
      </c>
      <c r="F998" s="3">
        <v>0.1</v>
      </c>
      <c r="G998" s="5">
        <v>0.5</v>
      </c>
      <c r="H998" s="3">
        <v>0.6</v>
      </c>
      <c r="I998" s="3">
        <v>1.55139</v>
      </c>
      <c r="J998" s="12">
        <f t="shared" si="45"/>
        <v>1.325</v>
      </c>
      <c r="K998" s="4">
        <v>43779.499999826388</v>
      </c>
      <c r="L998" s="3">
        <f t="shared" si="46"/>
        <v>10</v>
      </c>
      <c r="M998" s="3">
        <f t="shared" si="47"/>
        <v>12</v>
      </c>
      <c r="N998" s="3"/>
      <c r="O998" s="3"/>
      <c r="P998" s="3"/>
      <c r="Q998" s="3"/>
      <c r="R998" s="3"/>
      <c r="S998" s="3">
        <f>IF(ISBLANK(Table13[[#This Row],[T1]]),0,IF(Table13[[#This Row],[T1]]&gt;0,1,0))</f>
        <v>0</v>
      </c>
      <c r="T998" s="3">
        <f>IF(ISBLANK(Table13[[#This Row],[T2]]),0,IF(Table13[[#This Row],[T2]]&gt;0,1,0))</f>
        <v>0</v>
      </c>
      <c r="U998" s="3">
        <f>IF(ISBLANK(Table13[[#This Row],[T3]]),0,IF(Table13[[#This Row],[T3]]&gt;0,1,0))</f>
        <v>0</v>
      </c>
      <c r="V998" s="3">
        <f>IF(ISBLANK(Table13[[#This Row],[T4]]),0,IF(Table13[[#This Row],[T4]]&gt;0,1,0))</f>
        <v>1</v>
      </c>
      <c r="W998" s="25">
        <v>53</v>
      </c>
      <c r="X998" s="23">
        <v>11</v>
      </c>
      <c r="Y998" s="3">
        <v>0.6</v>
      </c>
      <c r="Z998" s="3"/>
      <c r="AB998" s="30">
        <v>968</v>
      </c>
      <c r="AC998" s="30">
        <v>1.6614651265973492</v>
      </c>
      <c r="AD998" s="30">
        <v>1.7385348734026507</v>
      </c>
    </row>
    <row r="999" spans="1:30">
      <c r="A999" s="4">
        <v>43779.541666666664</v>
      </c>
      <c r="B999">
        <v>43779</v>
      </c>
      <c r="C999" s="3">
        <v>0.54166666666666663</v>
      </c>
      <c r="D999" s="3">
        <v>13</v>
      </c>
      <c r="E999" s="3">
        <v>41</v>
      </c>
      <c r="F999" s="3">
        <v>0.2</v>
      </c>
      <c r="G999" s="5">
        <v>1</v>
      </c>
      <c r="H999" s="3">
        <v>1.2</v>
      </c>
      <c r="I999" s="3">
        <v>1.55139</v>
      </c>
      <c r="J999" s="12">
        <f t="shared" si="45"/>
        <v>1.3124999999999998</v>
      </c>
      <c r="K999" s="4">
        <v>43779.541666666664</v>
      </c>
      <c r="L999" s="3">
        <f t="shared" si="46"/>
        <v>10</v>
      </c>
      <c r="M999" s="3">
        <f t="shared" si="47"/>
        <v>13</v>
      </c>
      <c r="N999" s="3">
        <v>0</v>
      </c>
      <c r="O999" s="3">
        <v>10</v>
      </c>
      <c r="P999" s="3">
        <v>0</v>
      </c>
      <c r="Q999" s="3">
        <v>0</v>
      </c>
      <c r="R999" s="3"/>
      <c r="S999" s="3">
        <f>IF(ISBLANK(Table13[[#This Row],[T1]]),0,IF(Table13[[#This Row],[T1]]&gt;0,1,0))</f>
        <v>0</v>
      </c>
      <c r="T999" s="3">
        <f>IF(ISBLANK(Table13[[#This Row],[T2]]),0,IF(Table13[[#This Row],[T2]]&gt;0,1,0))</f>
        <v>0</v>
      </c>
      <c r="U999" s="3">
        <f>IF(ISBLANK(Table13[[#This Row],[T3]]),0,IF(Table13[[#This Row],[T3]]&gt;0,1,0))</f>
        <v>0</v>
      </c>
      <c r="V999" s="3">
        <f>IF(ISBLANK(Table13[[#This Row],[T4]]),0,IF(Table13[[#This Row],[T4]]&gt;0,1,0))</f>
        <v>1</v>
      </c>
      <c r="W999" s="26">
        <v>55</v>
      </c>
      <c r="X999" s="22">
        <v>13</v>
      </c>
      <c r="Y999" s="3">
        <v>1.2</v>
      </c>
      <c r="Z999" s="3"/>
      <c r="AB999" s="30">
        <v>969</v>
      </c>
      <c r="AC999" s="30">
        <v>1.726012582816246</v>
      </c>
      <c r="AD999" s="30">
        <v>1.5739874171837538</v>
      </c>
    </row>
    <row r="1000" spans="1:30">
      <c r="A1000" s="4">
        <v>43779.583333333336</v>
      </c>
      <c r="B1000">
        <v>43779</v>
      </c>
      <c r="C1000" s="3">
        <v>0.58333333333333337</v>
      </c>
      <c r="D1000" s="3">
        <v>14</v>
      </c>
      <c r="E1000" s="3">
        <v>41</v>
      </c>
      <c r="F1000" s="3">
        <v>0.4</v>
      </c>
      <c r="G1000" s="5">
        <v>1.7</v>
      </c>
      <c r="H1000" s="3">
        <v>2.1</v>
      </c>
      <c r="I1000" s="3">
        <v>1.55139</v>
      </c>
      <c r="J1000" s="12">
        <f t="shared" si="45"/>
        <v>1.2749999999999999</v>
      </c>
      <c r="K1000" s="4">
        <v>43779.583333333336</v>
      </c>
      <c r="L1000" s="3">
        <f t="shared" si="46"/>
        <v>10</v>
      </c>
      <c r="M1000" s="3">
        <f t="shared" si="47"/>
        <v>14</v>
      </c>
      <c r="N1000" s="3">
        <v>0</v>
      </c>
      <c r="O1000" s="3">
        <v>45</v>
      </c>
      <c r="P1000" s="3">
        <v>0</v>
      </c>
      <c r="Q1000" s="3">
        <v>0</v>
      </c>
      <c r="R1000" s="3"/>
      <c r="S1000" s="3">
        <f>IF(ISBLANK(Table13[[#This Row],[T1]]),0,IF(Table13[[#This Row],[T1]]&gt;0,1,0))</f>
        <v>0</v>
      </c>
      <c r="T1000" s="3">
        <f>IF(ISBLANK(Table13[[#This Row],[T2]]),0,IF(Table13[[#This Row],[T2]]&gt;0,1,0))</f>
        <v>0</v>
      </c>
      <c r="U1000" s="3">
        <f>IF(ISBLANK(Table13[[#This Row],[T3]]),0,IF(Table13[[#This Row],[T3]]&gt;0,1,0))</f>
        <v>0</v>
      </c>
      <c r="V1000" s="3">
        <f>IF(ISBLANK(Table13[[#This Row],[T4]]),0,IF(Table13[[#This Row],[T4]]&gt;0,1,0))</f>
        <v>1</v>
      </c>
      <c r="W1000" s="25">
        <v>55</v>
      </c>
      <c r="X1000" s="23">
        <v>13</v>
      </c>
      <c r="Y1000" s="3">
        <v>2.1</v>
      </c>
      <c r="Z1000" s="3"/>
      <c r="AB1000" s="30">
        <v>970</v>
      </c>
      <c r="AC1000" s="30">
        <v>1.6545635841105069</v>
      </c>
      <c r="AD1000" s="30">
        <v>0.54543641588949332</v>
      </c>
    </row>
    <row r="1001" spans="1:30">
      <c r="A1001" s="4">
        <v>43779.625</v>
      </c>
      <c r="B1001">
        <v>43779</v>
      </c>
      <c r="C1001" s="3">
        <v>0.625</v>
      </c>
      <c r="D1001" s="3">
        <v>15</v>
      </c>
      <c r="E1001" s="3">
        <v>41</v>
      </c>
      <c r="F1001" s="3">
        <v>0.4</v>
      </c>
      <c r="G1001" s="5">
        <v>0.4</v>
      </c>
      <c r="H1001" s="3">
        <v>0.8</v>
      </c>
      <c r="I1001" s="3">
        <v>1.55139</v>
      </c>
      <c r="J1001" s="12">
        <f t="shared" si="45"/>
        <v>1.2041666666666666</v>
      </c>
      <c r="K1001" s="4">
        <v>43779.625</v>
      </c>
      <c r="L1001" s="3">
        <f t="shared" si="46"/>
        <v>10</v>
      </c>
      <c r="M1001" s="3">
        <f t="shared" si="47"/>
        <v>15</v>
      </c>
      <c r="N1001" s="3">
        <v>0</v>
      </c>
      <c r="O1001" s="3">
        <v>58</v>
      </c>
      <c r="P1001" s="3">
        <v>0</v>
      </c>
      <c r="Q1001" s="3">
        <v>0</v>
      </c>
      <c r="R1001" s="3"/>
      <c r="S1001" s="3">
        <f>IF(ISBLANK(Table13[[#This Row],[T1]]),0,IF(Table13[[#This Row],[T1]]&gt;0,1,0))</f>
        <v>0</v>
      </c>
      <c r="T1001" s="3">
        <f>IF(ISBLANK(Table13[[#This Row],[T2]]),0,IF(Table13[[#This Row],[T2]]&gt;0,1,0))</f>
        <v>0</v>
      </c>
      <c r="U1001" s="3">
        <f>IF(ISBLANK(Table13[[#This Row],[T3]]),0,IF(Table13[[#This Row],[T3]]&gt;0,1,0))</f>
        <v>0</v>
      </c>
      <c r="V1001" s="3">
        <f>IF(ISBLANK(Table13[[#This Row],[T4]]),0,IF(Table13[[#This Row],[T4]]&gt;0,1,0))</f>
        <v>1</v>
      </c>
      <c r="W1001" s="26">
        <v>55</v>
      </c>
      <c r="X1001" s="22">
        <v>11</v>
      </c>
      <c r="Y1001" s="3">
        <v>0.8</v>
      </c>
      <c r="Z1001" s="3"/>
      <c r="AB1001" s="30">
        <v>971</v>
      </c>
      <c r="AC1001" s="30">
        <v>1.6225762759027214</v>
      </c>
      <c r="AD1001" s="30">
        <v>2.3774237240972784</v>
      </c>
    </row>
    <row r="1002" spans="1:30">
      <c r="A1002" s="4">
        <v>43779.666666666664</v>
      </c>
      <c r="B1002">
        <v>43779</v>
      </c>
      <c r="C1002" s="3">
        <v>0.66666666666666663</v>
      </c>
      <c r="D1002" s="3">
        <v>16</v>
      </c>
      <c r="E1002" s="3">
        <v>41</v>
      </c>
      <c r="F1002" s="3">
        <v>0.4</v>
      </c>
      <c r="G1002" s="5">
        <v>0.5</v>
      </c>
      <c r="H1002" s="3">
        <v>0.9</v>
      </c>
      <c r="I1002" s="3">
        <v>1.55139</v>
      </c>
      <c r="J1002" s="12">
        <f t="shared" si="45"/>
        <v>1.2041666666666666</v>
      </c>
      <c r="K1002" s="4">
        <v>43779.666666666664</v>
      </c>
      <c r="L1002" s="3">
        <f t="shared" si="46"/>
        <v>10</v>
      </c>
      <c r="M1002" s="3">
        <f t="shared" si="47"/>
        <v>16</v>
      </c>
      <c r="N1002" s="3">
        <v>0</v>
      </c>
      <c r="O1002" s="3">
        <v>58</v>
      </c>
      <c r="P1002" s="3">
        <v>0</v>
      </c>
      <c r="Q1002" s="3">
        <v>0</v>
      </c>
      <c r="R1002" s="3"/>
      <c r="S1002" s="3">
        <f>IF(ISBLANK(Table13[[#This Row],[T1]]),0,IF(Table13[[#This Row],[T1]]&gt;0,1,0))</f>
        <v>0</v>
      </c>
      <c r="T1002" s="3">
        <f>IF(ISBLANK(Table13[[#This Row],[T2]]),0,IF(Table13[[#This Row],[T2]]&gt;0,1,0))</f>
        <v>0</v>
      </c>
      <c r="U1002" s="3">
        <f>IF(ISBLANK(Table13[[#This Row],[T3]]),0,IF(Table13[[#This Row],[T3]]&gt;0,1,0))</f>
        <v>0</v>
      </c>
      <c r="V1002" s="3">
        <f>IF(ISBLANK(Table13[[#This Row],[T4]]),0,IF(Table13[[#This Row],[T4]]&gt;0,1,0))</f>
        <v>1</v>
      </c>
      <c r="W1002" s="25">
        <v>53</v>
      </c>
      <c r="X1002" s="23">
        <v>11</v>
      </c>
      <c r="Y1002" s="3">
        <v>0.9</v>
      </c>
      <c r="Z1002" s="3"/>
      <c r="AB1002" s="30">
        <v>972</v>
      </c>
      <c r="AC1002" s="30">
        <v>1.662037966400675</v>
      </c>
      <c r="AD1002" s="30">
        <v>0.6379620335993248</v>
      </c>
    </row>
    <row r="1003" spans="1:30">
      <c r="A1003" s="4">
        <v>43779.708333333336</v>
      </c>
      <c r="B1003">
        <v>43779</v>
      </c>
      <c r="C1003" s="3">
        <v>0.70833333333333337</v>
      </c>
      <c r="D1003" s="3">
        <v>17</v>
      </c>
      <c r="E1003" s="3">
        <v>41</v>
      </c>
      <c r="F1003" s="3">
        <v>0.6</v>
      </c>
      <c r="G1003" s="5">
        <v>0.5</v>
      </c>
      <c r="H1003" s="3">
        <v>1.1000000000000001</v>
      </c>
      <c r="I1003" s="3">
        <v>1.55139</v>
      </c>
      <c r="J1003" s="12">
        <f t="shared" si="45"/>
        <v>1.2458333333333331</v>
      </c>
      <c r="K1003" s="4">
        <v>43779.708333333336</v>
      </c>
      <c r="L1003" s="3">
        <f t="shared" si="46"/>
        <v>10</v>
      </c>
      <c r="M1003" s="3">
        <f t="shared" si="47"/>
        <v>17</v>
      </c>
      <c r="N1003" s="3">
        <v>0</v>
      </c>
      <c r="O1003" s="3">
        <v>17</v>
      </c>
      <c r="P1003" s="3">
        <v>0</v>
      </c>
      <c r="Q1003" s="3">
        <v>0</v>
      </c>
      <c r="R1003" s="3"/>
      <c r="S1003" s="3">
        <f>IF(ISBLANK(Table13[[#This Row],[T1]]),0,IF(Table13[[#This Row],[T1]]&gt;0,1,0))</f>
        <v>0</v>
      </c>
      <c r="T1003" s="3">
        <f>IF(ISBLANK(Table13[[#This Row],[T2]]),0,IF(Table13[[#This Row],[T2]]&gt;0,1,0))</f>
        <v>0</v>
      </c>
      <c r="U1003" s="3">
        <f>IF(ISBLANK(Table13[[#This Row],[T3]]),0,IF(Table13[[#This Row],[T3]]&gt;0,1,0))</f>
        <v>0</v>
      </c>
      <c r="V1003" s="3">
        <f>IF(ISBLANK(Table13[[#This Row],[T4]]),0,IF(Table13[[#This Row],[T4]]&gt;0,1,0))</f>
        <v>0</v>
      </c>
      <c r="W1003" s="26">
        <v>53</v>
      </c>
      <c r="X1003" s="22">
        <v>11</v>
      </c>
      <c r="Y1003" s="3">
        <v>1.1000000000000001</v>
      </c>
      <c r="Z1003" s="3"/>
      <c r="AB1003" s="30">
        <v>973</v>
      </c>
      <c r="AC1003" s="30">
        <v>1.7158992841129752</v>
      </c>
      <c r="AD1003" s="30">
        <v>2.8841007158870244</v>
      </c>
    </row>
    <row r="1004" spans="1:30">
      <c r="A1004" s="4">
        <v>43779.75</v>
      </c>
      <c r="B1004">
        <v>43779</v>
      </c>
      <c r="C1004" s="3">
        <v>0.75</v>
      </c>
      <c r="D1004" s="3">
        <v>18</v>
      </c>
      <c r="E1004" s="3">
        <v>41</v>
      </c>
      <c r="F1004" s="3">
        <v>2.4</v>
      </c>
      <c r="G1004" s="5">
        <v>3.2</v>
      </c>
      <c r="H1004" s="3">
        <v>5.6</v>
      </c>
      <c r="I1004" s="3">
        <v>1.55139</v>
      </c>
      <c r="J1004" s="12">
        <f t="shared" si="45"/>
        <v>1.2208333333333332</v>
      </c>
      <c r="K1004" s="4">
        <v>43779.75</v>
      </c>
      <c r="L1004" s="3">
        <f t="shared" si="46"/>
        <v>10</v>
      </c>
      <c r="M1004" s="3">
        <f t="shared" si="47"/>
        <v>18</v>
      </c>
      <c r="N1004" s="3">
        <v>0</v>
      </c>
      <c r="O1004" s="3">
        <v>58</v>
      </c>
      <c r="P1004" s="3">
        <v>0</v>
      </c>
      <c r="Q1004" s="3">
        <v>0</v>
      </c>
      <c r="R1004" s="3"/>
      <c r="S1004" s="3">
        <f>IF(ISBLANK(Table13[[#This Row],[T1]]),0,IF(Table13[[#This Row],[T1]]&gt;0,1,0))</f>
        <v>1</v>
      </c>
      <c r="T1004" s="3">
        <f>IF(ISBLANK(Table13[[#This Row],[T2]]),0,IF(Table13[[#This Row],[T2]]&gt;0,1,0))</f>
        <v>0</v>
      </c>
      <c r="U1004" s="3">
        <f>IF(ISBLANK(Table13[[#This Row],[T3]]),0,IF(Table13[[#This Row],[T3]]&gt;0,1,0))</f>
        <v>1</v>
      </c>
      <c r="V1004" s="3">
        <f>IF(ISBLANK(Table13[[#This Row],[T4]]),0,IF(Table13[[#This Row],[T4]]&gt;0,1,0))</f>
        <v>0</v>
      </c>
      <c r="W1004" s="25">
        <v>51</v>
      </c>
      <c r="X1004" s="23">
        <v>11</v>
      </c>
      <c r="Y1004" s="3">
        <v>5.6</v>
      </c>
      <c r="Z1004" s="3"/>
      <c r="AB1004" s="30">
        <v>974</v>
      </c>
      <c r="AC1004" s="30">
        <v>1.726561720182237</v>
      </c>
      <c r="AD1004" s="30">
        <v>-0.32656172018223706</v>
      </c>
    </row>
    <row r="1005" spans="1:30">
      <c r="A1005" s="4">
        <v>43779.791666666664</v>
      </c>
      <c r="B1005">
        <v>43779</v>
      </c>
      <c r="C1005" s="3">
        <v>0.79166666666666663</v>
      </c>
      <c r="D1005" s="3">
        <v>19</v>
      </c>
      <c r="E1005" s="3">
        <v>41</v>
      </c>
      <c r="F1005" s="3">
        <v>0.5</v>
      </c>
      <c r="G1005" s="5">
        <v>0.4</v>
      </c>
      <c r="H1005" s="3">
        <v>0.9</v>
      </c>
      <c r="I1005" s="3">
        <v>1.55139</v>
      </c>
      <c r="J1005" s="12">
        <f t="shared" si="45"/>
        <v>1.0916666666666666</v>
      </c>
      <c r="K1005" s="4">
        <v>43779.791666666664</v>
      </c>
      <c r="L1005" s="3">
        <f t="shared" si="46"/>
        <v>10</v>
      </c>
      <c r="M1005" s="3">
        <f t="shared" si="47"/>
        <v>19</v>
      </c>
      <c r="N1005" s="3">
        <v>0</v>
      </c>
      <c r="O1005" s="3">
        <v>58</v>
      </c>
      <c r="P1005" s="3">
        <v>0</v>
      </c>
      <c r="Q1005" s="3">
        <v>0</v>
      </c>
      <c r="R1005" s="3"/>
      <c r="S1005" s="3">
        <f>IF(ISBLANK(Table13[[#This Row],[T1]]),0,IF(Table13[[#This Row],[T1]]&gt;0,1,0))</f>
        <v>1</v>
      </c>
      <c r="T1005" s="3">
        <f>IF(ISBLANK(Table13[[#This Row],[T2]]),0,IF(Table13[[#This Row],[T2]]&gt;0,1,0))</f>
        <v>0</v>
      </c>
      <c r="U1005" s="3">
        <f>IF(ISBLANK(Table13[[#This Row],[T3]]),0,IF(Table13[[#This Row],[T3]]&gt;0,1,0))</f>
        <v>1</v>
      </c>
      <c r="V1005" s="3">
        <f>IF(ISBLANK(Table13[[#This Row],[T4]]),0,IF(Table13[[#This Row],[T4]]&gt;0,1,0))</f>
        <v>0</v>
      </c>
      <c r="W1005" s="26">
        <v>50</v>
      </c>
      <c r="X1005" s="22">
        <v>11</v>
      </c>
      <c r="Y1005" s="3">
        <v>0.9</v>
      </c>
      <c r="Z1005" s="3"/>
      <c r="AB1005" s="30">
        <v>975</v>
      </c>
      <c r="AC1005" s="30">
        <v>1.7158992841129752</v>
      </c>
      <c r="AD1005" s="30">
        <v>-0.3158992841129753</v>
      </c>
    </row>
    <row r="1006" spans="1:30">
      <c r="A1006" s="4">
        <v>43779.833333333336</v>
      </c>
      <c r="B1006">
        <v>43779</v>
      </c>
      <c r="C1006" s="3">
        <v>0.83333333333333337</v>
      </c>
      <c r="D1006" s="3">
        <v>20</v>
      </c>
      <c r="E1006" s="3">
        <v>41</v>
      </c>
      <c r="F1006" s="3">
        <v>0.5</v>
      </c>
      <c r="G1006" s="5">
        <v>0.4</v>
      </c>
      <c r="H1006" s="3">
        <v>0.9</v>
      </c>
      <c r="I1006" s="3">
        <v>1.55139</v>
      </c>
      <c r="J1006" s="12">
        <f t="shared" si="45"/>
        <v>1.3291666666666666</v>
      </c>
      <c r="K1006" s="4">
        <v>43779.833333333336</v>
      </c>
      <c r="L1006" s="3">
        <f t="shared" si="46"/>
        <v>10</v>
      </c>
      <c r="M1006" s="3">
        <f t="shared" si="47"/>
        <v>20</v>
      </c>
      <c r="N1006" s="3">
        <v>0</v>
      </c>
      <c r="O1006" s="3">
        <v>58</v>
      </c>
      <c r="P1006" s="3">
        <v>0</v>
      </c>
      <c r="Q1006" s="3">
        <v>0</v>
      </c>
      <c r="R1006" s="3"/>
      <c r="S1006" s="3">
        <f>IF(ISBLANK(Table13[[#This Row],[T1]]),0,IF(Table13[[#This Row],[T1]]&gt;0,1,0))</f>
        <v>1</v>
      </c>
      <c r="T1006" s="3">
        <f>IF(ISBLANK(Table13[[#This Row],[T2]]),0,IF(Table13[[#This Row],[T2]]&gt;0,1,0))</f>
        <v>0</v>
      </c>
      <c r="U1006" s="3">
        <f>IF(ISBLANK(Table13[[#This Row],[T3]]),0,IF(Table13[[#This Row],[T3]]&gt;0,1,0))</f>
        <v>1</v>
      </c>
      <c r="V1006" s="3">
        <f>IF(ISBLANK(Table13[[#This Row],[T4]]),0,IF(Table13[[#This Row],[T4]]&gt;0,1,0))</f>
        <v>0</v>
      </c>
      <c r="W1006" s="25">
        <v>49</v>
      </c>
      <c r="X1006" s="23">
        <v>11</v>
      </c>
      <c r="Y1006" s="3">
        <v>0.9</v>
      </c>
      <c r="Z1006" s="3"/>
      <c r="AB1006" s="30">
        <v>976</v>
      </c>
      <c r="AC1006" s="30">
        <v>1.7158992841129752</v>
      </c>
      <c r="AD1006" s="30">
        <v>-0.41589928411297516</v>
      </c>
    </row>
    <row r="1007" spans="1:30">
      <c r="A1007" s="4">
        <v>43779.875</v>
      </c>
      <c r="B1007">
        <v>43779</v>
      </c>
      <c r="C1007" s="3">
        <v>0.875</v>
      </c>
      <c r="D1007" s="3">
        <v>21</v>
      </c>
      <c r="E1007" s="3">
        <v>41</v>
      </c>
      <c r="F1007" s="3">
        <v>0.5</v>
      </c>
      <c r="G1007" s="5">
        <v>0.4</v>
      </c>
      <c r="H1007" s="3">
        <v>0.9</v>
      </c>
      <c r="I1007" s="3">
        <v>1.55139</v>
      </c>
      <c r="J1007" s="12">
        <f t="shared" si="45"/>
        <v>1.4499999999999995</v>
      </c>
      <c r="K1007" s="4">
        <v>43779.875</v>
      </c>
      <c r="L1007" s="3">
        <f t="shared" si="46"/>
        <v>10</v>
      </c>
      <c r="M1007" s="3">
        <f t="shared" si="47"/>
        <v>21</v>
      </c>
      <c r="N1007" s="3">
        <v>0</v>
      </c>
      <c r="O1007" s="3">
        <v>58</v>
      </c>
      <c r="P1007" s="3">
        <v>0</v>
      </c>
      <c r="Q1007" s="3">
        <v>0</v>
      </c>
      <c r="R1007" s="3"/>
      <c r="S1007" s="3">
        <f>IF(ISBLANK(Table13[[#This Row],[T1]]),0,IF(Table13[[#This Row],[T1]]&gt;0,1,0))</f>
        <v>1</v>
      </c>
      <c r="T1007" s="3">
        <f>IF(ISBLANK(Table13[[#This Row],[T2]]),0,IF(Table13[[#This Row],[T2]]&gt;0,1,0))</f>
        <v>0</v>
      </c>
      <c r="U1007" s="3">
        <f>IF(ISBLANK(Table13[[#This Row],[T3]]),0,IF(Table13[[#This Row],[T3]]&gt;0,1,0))</f>
        <v>1</v>
      </c>
      <c r="V1007" s="3">
        <f>IF(ISBLANK(Table13[[#This Row],[T4]]),0,IF(Table13[[#This Row],[T4]]&gt;0,1,0))</f>
        <v>0</v>
      </c>
      <c r="W1007" s="26">
        <v>48</v>
      </c>
      <c r="X1007" s="22">
        <v>11</v>
      </c>
      <c r="Y1007" s="3">
        <v>0.9</v>
      </c>
      <c r="Z1007" s="3"/>
      <c r="AB1007" s="30">
        <v>977</v>
      </c>
      <c r="AC1007" s="30">
        <v>1.7372241562514987</v>
      </c>
      <c r="AD1007" s="30">
        <v>-0.53722415625149877</v>
      </c>
    </row>
    <row r="1008" spans="1:30">
      <c r="A1008" s="4">
        <v>43779.916666666664</v>
      </c>
      <c r="B1008">
        <v>43779</v>
      </c>
      <c r="C1008" s="3">
        <v>0.91666666666666663</v>
      </c>
      <c r="D1008" s="3">
        <v>22</v>
      </c>
      <c r="E1008" s="3">
        <v>41</v>
      </c>
      <c r="F1008" s="3">
        <v>2.5</v>
      </c>
      <c r="G1008" s="5">
        <v>0.4</v>
      </c>
      <c r="H1008" s="3">
        <v>2.9</v>
      </c>
      <c r="I1008" s="3">
        <v>1.55139</v>
      </c>
      <c r="J1008" s="12">
        <f t="shared" si="45"/>
        <v>1.5874999999999997</v>
      </c>
      <c r="K1008" s="4">
        <v>43779.916666666664</v>
      </c>
      <c r="L1008" s="3">
        <f t="shared" si="46"/>
        <v>10</v>
      </c>
      <c r="M1008" s="3">
        <f t="shared" si="47"/>
        <v>22</v>
      </c>
      <c r="N1008" s="3">
        <v>0</v>
      </c>
      <c r="O1008" s="3">
        <v>58</v>
      </c>
      <c r="P1008" s="3">
        <v>0</v>
      </c>
      <c r="Q1008" s="3">
        <v>0</v>
      </c>
      <c r="R1008" s="3"/>
      <c r="S1008" s="3">
        <f>IF(ISBLANK(Table13[[#This Row],[T1]]),0,IF(Table13[[#This Row],[T1]]&gt;0,1,0))</f>
        <v>1</v>
      </c>
      <c r="T1008" s="3">
        <f>IF(ISBLANK(Table13[[#This Row],[T2]]),0,IF(Table13[[#This Row],[T2]]&gt;0,1,0))</f>
        <v>0</v>
      </c>
      <c r="U1008" s="3">
        <f>IF(ISBLANK(Table13[[#This Row],[T3]]),0,IF(Table13[[#This Row],[T3]]&gt;0,1,0))</f>
        <v>1</v>
      </c>
      <c r="V1008" s="3">
        <f>IF(ISBLANK(Table13[[#This Row],[T4]]),0,IF(Table13[[#This Row],[T4]]&gt;0,1,0))</f>
        <v>0</v>
      </c>
      <c r="W1008" s="25">
        <v>48</v>
      </c>
      <c r="X1008" s="23">
        <v>17</v>
      </c>
      <c r="Y1008" s="3">
        <v>2.9</v>
      </c>
      <c r="Z1008" s="3"/>
      <c r="AB1008" s="30">
        <v>978</v>
      </c>
      <c r="AC1008" s="30">
        <v>1.6933986457763008</v>
      </c>
      <c r="AD1008" s="30">
        <v>0.10660135422369921</v>
      </c>
    </row>
    <row r="1009" spans="1:30">
      <c r="A1009" s="4">
        <v>43779.958333333336</v>
      </c>
      <c r="B1009">
        <v>43779</v>
      </c>
      <c r="C1009" s="3">
        <v>0.95833333333333337</v>
      </c>
      <c r="D1009" s="3">
        <v>23</v>
      </c>
      <c r="E1009" s="3">
        <v>41</v>
      </c>
      <c r="F1009" s="3">
        <v>0.7</v>
      </c>
      <c r="G1009" s="5">
        <v>0.3</v>
      </c>
      <c r="H1009" s="3">
        <v>1</v>
      </c>
      <c r="I1009" s="3">
        <v>1.55139</v>
      </c>
      <c r="J1009" s="12">
        <f t="shared" si="45"/>
        <v>1.5250000000000001</v>
      </c>
      <c r="K1009" s="4">
        <v>43779.958333333336</v>
      </c>
      <c r="L1009" s="3">
        <f t="shared" si="46"/>
        <v>10</v>
      </c>
      <c r="M1009" s="3">
        <f t="shared" si="47"/>
        <v>23</v>
      </c>
      <c r="N1009" s="3">
        <v>0</v>
      </c>
      <c r="O1009" s="3">
        <v>58</v>
      </c>
      <c r="P1009" s="3">
        <v>0</v>
      </c>
      <c r="Q1009" s="3">
        <v>0</v>
      </c>
      <c r="R1009" s="3"/>
      <c r="S1009" s="3">
        <f>IF(ISBLANK(Table13[[#This Row],[T1]]),0,IF(Table13[[#This Row],[T1]]&gt;0,1,0))</f>
        <v>1</v>
      </c>
      <c r="T1009" s="3">
        <f>IF(ISBLANK(Table13[[#This Row],[T2]]),0,IF(Table13[[#This Row],[T2]]&gt;0,1,0))</f>
        <v>1</v>
      </c>
      <c r="U1009" s="3">
        <f>IF(ISBLANK(Table13[[#This Row],[T3]]),0,IF(Table13[[#This Row],[T3]]&gt;0,1,0))</f>
        <v>1</v>
      </c>
      <c r="V1009" s="3">
        <f>IF(ISBLANK(Table13[[#This Row],[T4]]),0,IF(Table13[[#This Row],[T4]]&gt;0,1,0))</f>
        <v>0</v>
      </c>
      <c r="W1009" s="26">
        <v>47</v>
      </c>
      <c r="X1009" s="22">
        <v>17</v>
      </c>
      <c r="Y1009" s="3">
        <v>1</v>
      </c>
      <c r="Z1009" s="3"/>
      <c r="AB1009" s="30">
        <v>979</v>
      </c>
      <c r="AC1009" s="30">
        <v>1.8235089980902168</v>
      </c>
      <c r="AD1009" s="30">
        <v>0.17649100190978317</v>
      </c>
    </row>
    <row r="1010" spans="1:30">
      <c r="A1010" s="4">
        <v>43780</v>
      </c>
      <c r="B1010">
        <v>43780</v>
      </c>
      <c r="C1010" s="3">
        <v>0</v>
      </c>
      <c r="D1010" s="3">
        <v>0</v>
      </c>
      <c r="E1010" s="3">
        <v>42</v>
      </c>
      <c r="F1010" s="3">
        <v>0.5</v>
      </c>
      <c r="G1010" s="5">
        <v>0.4</v>
      </c>
      <c r="H1010" s="3">
        <v>0.9</v>
      </c>
      <c r="I1010" s="3">
        <v>1.55139</v>
      </c>
      <c r="J1010" s="12">
        <f t="shared" si="45"/>
        <v>1.5458333333333334</v>
      </c>
      <c r="K1010" s="4">
        <v>43780</v>
      </c>
      <c r="L1010" s="3">
        <f t="shared" si="46"/>
        <v>11</v>
      </c>
      <c r="M1010" s="3">
        <f t="shared" si="47"/>
        <v>0</v>
      </c>
      <c r="N1010" s="3">
        <v>0</v>
      </c>
      <c r="O1010" s="3">
        <v>57</v>
      </c>
      <c r="P1010" s="3">
        <v>0</v>
      </c>
      <c r="Q1010" s="3">
        <v>0</v>
      </c>
      <c r="R1010" s="3"/>
      <c r="S1010" s="3">
        <f>IF(ISBLANK(Table13[[#This Row],[T1]]),0,IF(Table13[[#This Row],[T1]]&gt;0,1,0))</f>
        <v>1</v>
      </c>
      <c r="T1010" s="3">
        <f>IF(ISBLANK(Table13[[#This Row],[T2]]),0,IF(Table13[[#This Row],[T2]]&gt;0,1,0))</f>
        <v>1</v>
      </c>
      <c r="U1010" s="3">
        <f>IF(ISBLANK(Table13[[#This Row],[T3]]),0,IF(Table13[[#This Row],[T3]]&gt;0,1,0))</f>
        <v>1</v>
      </c>
      <c r="V1010" s="3">
        <f>IF(ISBLANK(Table13[[#This Row],[T4]]),0,IF(Table13[[#This Row],[T4]]&gt;0,1,0))</f>
        <v>0</v>
      </c>
      <c r="W1010" s="25">
        <v>45</v>
      </c>
      <c r="X1010" s="23">
        <v>21</v>
      </c>
      <c r="Y1010" s="3">
        <v>0.9</v>
      </c>
      <c r="Z1010" s="3"/>
      <c r="AB1010" s="30">
        <v>980</v>
      </c>
      <c r="AC1010" s="30">
        <v>1.7589852443086549</v>
      </c>
      <c r="AD1010" s="30">
        <v>0.94101475569134529</v>
      </c>
    </row>
    <row r="1011" spans="1:30">
      <c r="A1011" s="4">
        <v>43780.041666666664</v>
      </c>
      <c r="B1011">
        <v>43780</v>
      </c>
      <c r="C1011" s="3">
        <v>4.1666666666666664E-2</v>
      </c>
      <c r="D1011" s="3">
        <v>1</v>
      </c>
      <c r="E1011" s="3">
        <v>42</v>
      </c>
      <c r="F1011" s="3">
        <v>0.2</v>
      </c>
      <c r="G1011" s="5">
        <v>0.5</v>
      </c>
      <c r="H1011" s="3">
        <v>0.7</v>
      </c>
      <c r="I1011" s="3">
        <v>1.55139</v>
      </c>
      <c r="J1011" s="12">
        <f t="shared" si="45"/>
        <v>1.5250000000000001</v>
      </c>
      <c r="K1011" s="4">
        <v>43780.041666666664</v>
      </c>
      <c r="L1011" s="3">
        <f t="shared" si="46"/>
        <v>11</v>
      </c>
      <c r="M1011" s="3">
        <f t="shared" si="47"/>
        <v>1</v>
      </c>
      <c r="N1011" s="3">
        <v>0</v>
      </c>
      <c r="O1011" s="3">
        <v>58</v>
      </c>
      <c r="P1011" s="3">
        <v>0</v>
      </c>
      <c r="Q1011" s="3">
        <v>0</v>
      </c>
      <c r="R1011" s="3"/>
      <c r="S1011" s="3">
        <f>IF(ISBLANK(Table13[[#This Row],[T1]]),0,IF(Table13[[#This Row],[T1]]&gt;0,1,0))</f>
        <v>1</v>
      </c>
      <c r="T1011" s="3">
        <f>IF(ISBLANK(Table13[[#This Row],[T2]]),0,IF(Table13[[#This Row],[T2]]&gt;0,1,0))</f>
        <v>0</v>
      </c>
      <c r="U1011" s="3">
        <f>IF(ISBLANK(Table13[[#This Row],[T3]]),0,IF(Table13[[#This Row],[T3]]&gt;0,1,0))</f>
        <v>1</v>
      </c>
      <c r="V1011" s="3">
        <f>IF(ISBLANK(Table13[[#This Row],[T4]]),0,IF(Table13[[#This Row],[T4]]&gt;0,1,0))</f>
        <v>0</v>
      </c>
      <c r="W1011" s="26">
        <v>45</v>
      </c>
      <c r="X1011" s="22">
        <v>21</v>
      </c>
      <c r="Y1011" s="3">
        <v>0.7</v>
      </c>
      <c r="Z1011" s="3"/>
      <c r="AB1011" s="30">
        <v>981</v>
      </c>
      <c r="AC1011" s="30">
        <v>1.8554963062980023</v>
      </c>
      <c r="AD1011" s="30">
        <v>-0.15549630629800215</v>
      </c>
    </row>
    <row r="1012" spans="1:30">
      <c r="A1012" s="4">
        <v>43780.083333333336</v>
      </c>
      <c r="B1012">
        <v>43780</v>
      </c>
      <c r="C1012" s="3">
        <v>8.3333333333333329E-2</v>
      </c>
      <c r="D1012" s="3">
        <v>2</v>
      </c>
      <c r="E1012" s="3">
        <v>42</v>
      </c>
      <c r="F1012" s="3">
        <v>0.4</v>
      </c>
      <c r="G1012" s="5">
        <v>0.7</v>
      </c>
      <c r="H1012" s="3">
        <v>1.1000000000000001</v>
      </c>
      <c r="I1012" s="3">
        <v>1.55139</v>
      </c>
      <c r="J1012" s="12">
        <f t="shared" si="45"/>
        <v>1.5125000000000002</v>
      </c>
      <c r="K1012" s="4">
        <v>43780.083333333336</v>
      </c>
      <c r="L1012" s="3">
        <f t="shared" si="46"/>
        <v>11</v>
      </c>
      <c r="M1012" s="3">
        <f t="shared" si="47"/>
        <v>2</v>
      </c>
      <c r="N1012" s="3">
        <v>0</v>
      </c>
      <c r="O1012" s="3">
        <v>58</v>
      </c>
      <c r="P1012" s="3">
        <v>0</v>
      </c>
      <c r="Q1012" s="3">
        <v>0</v>
      </c>
      <c r="R1012" s="3"/>
      <c r="S1012" s="3">
        <f>IF(ISBLANK(Table13[[#This Row],[T1]]),0,IF(Table13[[#This Row],[T1]]&gt;0,1,0))</f>
        <v>1</v>
      </c>
      <c r="T1012" s="3">
        <f>IF(ISBLANK(Table13[[#This Row],[T2]]),0,IF(Table13[[#This Row],[T2]]&gt;0,1,0))</f>
        <v>0</v>
      </c>
      <c r="U1012" s="3">
        <f>IF(ISBLANK(Table13[[#This Row],[T3]]),0,IF(Table13[[#This Row],[T3]]&gt;0,1,0))</f>
        <v>1</v>
      </c>
      <c r="V1012" s="3">
        <f>IF(ISBLANK(Table13[[#This Row],[T4]]),0,IF(Table13[[#This Row],[T4]]&gt;0,1,0))</f>
        <v>0</v>
      </c>
      <c r="W1012" s="25">
        <v>45</v>
      </c>
      <c r="X1012" s="23">
        <v>21</v>
      </c>
      <c r="Y1012" s="3">
        <v>1.1000000000000001</v>
      </c>
      <c r="Z1012" s="3"/>
      <c r="AB1012" s="30">
        <v>982</v>
      </c>
      <c r="AC1012" s="30">
        <v>1.603789126273796</v>
      </c>
      <c r="AD1012" s="30">
        <v>0.396210873726204</v>
      </c>
    </row>
    <row r="1013" spans="1:30">
      <c r="A1013" s="4">
        <v>43780.125</v>
      </c>
      <c r="B1013">
        <v>43780</v>
      </c>
      <c r="C1013" s="3">
        <v>0.125</v>
      </c>
      <c r="D1013" s="3">
        <v>3</v>
      </c>
      <c r="E1013" s="3">
        <v>42</v>
      </c>
      <c r="F1013" s="3">
        <v>0.6</v>
      </c>
      <c r="G1013" s="5">
        <v>1.3</v>
      </c>
      <c r="H1013" s="3">
        <v>1.9</v>
      </c>
      <c r="I1013" s="3">
        <v>1.55139</v>
      </c>
      <c r="J1013" s="12">
        <f t="shared" si="45"/>
        <v>1.4833333333333334</v>
      </c>
      <c r="K1013" s="4">
        <v>43780.125</v>
      </c>
      <c r="L1013" s="3">
        <f t="shared" si="46"/>
        <v>11</v>
      </c>
      <c r="M1013" s="3">
        <f t="shared" si="47"/>
        <v>3</v>
      </c>
      <c r="N1013" s="3">
        <v>0</v>
      </c>
      <c r="O1013" s="3">
        <v>58</v>
      </c>
      <c r="P1013" s="3">
        <v>0</v>
      </c>
      <c r="Q1013" s="3">
        <v>0</v>
      </c>
      <c r="R1013" s="3"/>
      <c r="S1013" s="3">
        <f>IF(ISBLANK(Table13[[#This Row],[T1]]),0,IF(Table13[[#This Row],[T1]]&gt;0,1,0))</f>
        <v>1</v>
      </c>
      <c r="T1013" s="3">
        <f>IF(ISBLANK(Table13[[#This Row],[T2]]),0,IF(Table13[[#This Row],[T2]]&gt;0,1,0))</f>
        <v>0</v>
      </c>
      <c r="U1013" s="3">
        <f>IF(ISBLANK(Table13[[#This Row],[T3]]),0,IF(Table13[[#This Row],[T3]]&gt;0,1,0))</f>
        <v>1</v>
      </c>
      <c r="V1013" s="3">
        <f>IF(ISBLANK(Table13[[#This Row],[T4]]),0,IF(Table13[[#This Row],[T4]]&gt;0,1,0))</f>
        <v>0</v>
      </c>
      <c r="W1013" s="26">
        <v>42</v>
      </c>
      <c r="X1013" s="22">
        <v>17</v>
      </c>
      <c r="Y1013" s="3">
        <v>1.9</v>
      </c>
      <c r="Z1013" s="3"/>
      <c r="AB1013" s="30">
        <v>983</v>
      </c>
      <c r="AC1013" s="30">
        <v>1.6789753161246197</v>
      </c>
      <c r="AD1013" s="30">
        <v>2.1024683875380479E-2</v>
      </c>
    </row>
    <row r="1014" spans="1:30">
      <c r="A1014" s="4">
        <v>43780.166666666664</v>
      </c>
      <c r="B1014">
        <v>43780</v>
      </c>
      <c r="C1014" s="3">
        <v>0.16666666666666666</v>
      </c>
      <c r="D1014" s="3">
        <v>4</v>
      </c>
      <c r="E1014" s="3">
        <v>42</v>
      </c>
      <c r="F1014" s="3">
        <v>0.7</v>
      </c>
      <c r="G1014" s="5">
        <v>0.6</v>
      </c>
      <c r="H1014" s="3">
        <v>1.2999999999999998</v>
      </c>
      <c r="I1014" s="3">
        <v>1.55139</v>
      </c>
      <c r="J1014" s="12">
        <f t="shared" si="45"/>
        <v>1.4208333333333332</v>
      </c>
      <c r="K1014" s="4">
        <v>43780.166666666664</v>
      </c>
      <c r="L1014" s="3">
        <f t="shared" si="46"/>
        <v>11</v>
      </c>
      <c r="M1014" s="3">
        <f t="shared" si="47"/>
        <v>4</v>
      </c>
      <c r="N1014" s="3">
        <v>0</v>
      </c>
      <c r="O1014" s="3">
        <v>55</v>
      </c>
      <c r="P1014" s="3">
        <v>0</v>
      </c>
      <c r="Q1014" s="3">
        <v>0</v>
      </c>
      <c r="R1014" s="3"/>
      <c r="S1014" s="3">
        <f>IF(ISBLANK(Table13[[#This Row],[T1]]),0,IF(Table13[[#This Row],[T1]]&gt;0,1,0))</f>
        <v>1</v>
      </c>
      <c r="T1014" s="3">
        <f>IF(ISBLANK(Table13[[#This Row],[T2]]),0,IF(Table13[[#This Row],[T2]]&gt;0,1,0))</f>
        <v>0</v>
      </c>
      <c r="U1014" s="3">
        <f>IF(ISBLANK(Table13[[#This Row],[T3]]),0,IF(Table13[[#This Row],[T3]]&gt;0,1,0))</f>
        <v>1</v>
      </c>
      <c r="V1014" s="3">
        <f>IF(ISBLANK(Table13[[#This Row],[T4]]),0,IF(Table13[[#This Row],[T4]]&gt;0,1,0))</f>
        <v>0</v>
      </c>
      <c r="W1014" s="25">
        <v>43</v>
      </c>
      <c r="X1014" s="23">
        <v>11</v>
      </c>
      <c r="Y1014" s="3">
        <v>1.2999999999999998</v>
      </c>
      <c r="Z1014" s="3"/>
      <c r="AB1014" s="30">
        <v>984</v>
      </c>
      <c r="AC1014" s="30">
        <v>1.7003001882631432</v>
      </c>
      <c r="AD1014" s="30">
        <v>-1.3003001882631433</v>
      </c>
    </row>
    <row r="1015" spans="1:30">
      <c r="A1015" s="4">
        <v>43780.208333333336</v>
      </c>
      <c r="B1015">
        <v>43780</v>
      </c>
      <c r="C1015" s="3">
        <v>0.20833333333333334</v>
      </c>
      <c r="D1015" s="3">
        <v>5</v>
      </c>
      <c r="E1015" s="3">
        <v>42</v>
      </c>
      <c r="F1015" s="3">
        <v>0.7</v>
      </c>
      <c r="G1015" s="5">
        <v>1</v>
      </c>
      <c r="H1015" s="3">
        <v>1.7</v>
      </c>
      <c r="I1015" s="3">
        <v>1.55139</v>
      </c>
      <c r="J1015" s="12">
        <f t="shared" si="45"/>
        <v>1.4124999999999999</v>
      </c>
      <c r="K1015" s="4">
        <v>43780.208333333336</v>
      </c>
      <c r="L1015" s="3">
        <f t="shared" si="46"/>
        <v>11</v>
      </c>
      <c r="M1015" s="3">
        <f t="shared" si="47"/>
        <v>5</v>
      </c>
      <c r="N1015" s="3">
        <v>0</v>
      </c>
      <c r="O1015" s="3">
        <v>58</v>
      </c>
      <c r="P1015" s="3">
        <v>0</v>
      </c>
      <c r="Q1015" s="3">
        <v>0</v>
      </c>
      <c r="R1015" s="3"/>
      <c r="S1015" s="3">
        <f>IF(ISBLANK(Table13[[#This Row],[T1]]),0,IF(Table13[[#This Row],[T1]]&gt;0,1,0))</f>
        <v>1</v>
      </c>
      <c r="T1015" s="3">
        <f>IF(ISBLANK(Table13[[#This Row],[T2]]),0,IF(Table13[[#This Row],[T2]]&gt;0,1,0))</f>
        <v>0</v>
      </c>
      <c r="U1015" s="3">
        <f>IF(ISBLANK(Table13[[#This Row],[T3]]),0,IF(Table13[[#This Row],[T3]]&gt;0,1,0))</f>
        <v>1</v>
      </c>
      <c r="V1015" s="3">
        <f>IF(ISBLANK(Table13[[#This Row],[T4]]),0,IF(Table13[[#This Row],[T4]]&gt;0,1,0))</f>
        <v>0</v>
      </c>
      <c r="W1015" s="26">
        <v>42</v>
      </c>
      <c r="X1015" s="22">
        <v>11</v>
      </c>
      <c r="Y1015" s="3">
        <v>1.7</v>
      </c>
      <c r="Z1015" s="3"/>
      <c r="AB1015" s="30">
        <v>985</v>
      </c>
      <c r="AC1015" s="30">
        <v>1.6752381249795354</v>
      </c>
      <c r="AD1015" s="30">
        <v>-0.5752381249795353</v>
      </c>
    </row>
    <row r="1016" spans="1:30">
      <c r="A1016" s="4">
        <v>43780.25</v>
      </c>
      <c r="B1016">
        <v>43780</v>
      </c>
      <c r="C1016" s="3">
        <v>0.25</v>
      </c>
      <c r="D1016" s="3">
        <v>6</v>
      </c>
      <c r="E1016" s="3">
        <v>42</v>
      </c>
      <c r="F1016" s="3">
        <v>0.5</v>
      </c>
      <c r="G1016" s="5">
        <v>0.5</v>
      </c>
      <c r="H1016" s="3">
        <v>1</v>
      </c>
      <c r="I1016" s="3">
        <v>1.55139</v>
      </c>
      <c r="J1016" s="12">
        <f t="shared" si="45"/>
        <v>1.4333333333333333</v>
      </c>
      <c r="K1016" s="4">
        <v>43780.25</v>
      </c>
      <c r="L1016" s="3">
        <f t="shared" si="46"/>
        <v>11</v>
      </c>
      <c r="M1016" s="3">
        <f t="shared" si="47"/>
        <v>6</v>
      </c>
      <c r="N1016" s="3">
        <v>0</v>
      </c>
      <c r="O1016" s="3">
        <v>57</v>
      </c>
      <c r="P1016" s="3">
        <v>0</v>
      </c>
      <c r="Q1016" s="3">
        <v>0</v>
      </c>
      <c r="R1016" s="3"/>
      <c r="S1016" s="3">
        <f>IF(ISBLANK(Table13[[#This Row],[T1]]),0,IF(Table13[[#This Row],[T1]]&gt;0,1,0))</f>
        <v>1</v>
      </c>
      <c r="T1016" s="3">
        <f>IF(ISBLANK(Table13[[#This Row],[T2]]),0,IF(Table13[[#This Row],[T2]]&gt;0,1,0))</f>
        <v>1</v>
      </c>
      <c r="U1016" s="3">
        <f>IF(ISBLANK(Table13[[#This Row],[T3]]),0,IF(Table13[[#This Row],[T3]]&gt;0,1,0))</f>
        <v>1</v>
      </c>
      <c r="V1016" s="3">
        <f>IF(ISBLANK(Table13[[#This Row],[T4]]),0,IF(Table13[[#This Row],[T4]]&gt;0,1,0))</f>
        <v>0</v>
      </c>
      <c r="W1016" s="25">
        <v>42</v>
      </c>
      <c r="X1016" s="23">
        <v>11</v>
      </c>
      <c r="Y1016" s="3">
        <v>1</v>
      </c>
      <c r="Z1016" s="3"/>
      <c r="AB1016" s="30">
        <v>986</v>
      </c>
      <c r="AC1016" s="30">
        <v>1.6752381249795354</v>
      </c>
      <c r="AD1016" s="30">
        <v>-0.17523812497953539</v>
      </c>
    </row>
    <row r="1017" spans="1:30">
      <c r="A1017" s="4">
        <v>43780.291666666664</v>
      </c>
      <c r="B1017">
        <v>43780</v>
      </c>
      <c r="C1017" s="3">
        <v>0.29166666666666669</v>
      </c>
      <c r="D1017" s="3">
        <v>7</v>
      </c>
      <c r="E1017" s="3">
        <v>42</v>
      </c>
      <c r="F1017" s="3">
        <v>1</v>
      </c>
      <c r="G1017" s="5">
        <v>1.9</v>
      </c>
      <c r="H1017" s="3">
        <v>2.9</v>
      </c>
      <c r="I1017" s="3">
        <v>1.55139</v>
      </c>
      <c r="J1017" s="12">
        <f t="shared" si="45"/>
        <v>1.4541666666666666</v>
      </c>
      <c r="K1017" s="4">
        <v>43780.291666666664</v>
      </c>
      <c r="L1017" s="3">
        <f t="shared" si="46"/>
        <v>11</v>
      </c>
      <c r="M1017" s="3">
        <f t="shared" si="47"/>
        <v>7</v>
      </c>
      <c r="N1017" s="3">
        <v>0</v>
      </c>
      <c r="O1017" s="3">
        <v>54</v>
      </c>
      <c r="P1017" s="3">
        <v>0</v>
      </c>
      <c r="Q1017" s="3">
        <v>0</v>
      </c>
      <c r="R1017" s="3"/>
      <c r="S1017" s="3">
        <f>IF(ISBLANK(Table13[[#This Row],[T1]]),0,IF(Table13[[#This Row],[T1]]&gt;0,1,0))</f>
        <v>1</v>
      </c>
      <c r="T1017" s="3">
        <f>IF(ISBLANK(Table13[[#This Row],[T2]]),0,IF(Table13[[#This Row],[T2]]&gt;0,1,0))</f>
        <v>1</v>
      </c>
      <c r="U1017" s="3">
        <f>IF(ISBLANK(Table13[[#This Row],[T3]]),0,IF(Table13[[#This Row],[T3]]&gt;0,1,0))</f>
        <v>1</v>
      </c>
      <c r="V1017" s="3">
        <f>IF(ISBLANK(Table13[[#This Row],[T4]]),0,IF(Table13[[#This Row],[T4]]&gt;0,1,0))</f>
        <v>0</v>
      </c>
      <c r="W1017" s="26">
        <v>45</v>
      </c>
      <c r="X1017" s="22">
        <v>11</v>
      </c>
      <c r="Y1017" s="3">
        <v>2.9</v>
      </c>
      <c r="Z1017" s="3"/>
      <c r="AB1017" s="30">
        <v>987</v>
      </c>
      <c r="AC1017" s="30">
        <v>1.6752381249795354</v>
      </c>
      <c r="AD1017" s="30">
        <v>-0.17523812497953539</v>
      </c>
    </row>
    <row r="1018" spans="1:30">
      <c r="A1018" s="4">
        <v>43780.333333333336</v>
      </c>
      <c r="B1018">
        <v>43780</v>
      </c>
      <c r="C1018" s="3">
        <v>0.33333333333333331</v>
      </c>
      <c r="D1018" s="3">
        <v>8</v>
      </c>
      <c r="E1018" s="3">
        <v>42</v>
      </c>
      <c r="F1018" s="3">
        <v>0.1</v>
      </c>
      <c r="G1018" s="5">
        <v>0.2</v>
      </c>
      <c r="H1018" s="3">
        <v>0.30000000000000004</v>
      </c>
      <c r="I1018" s="3">
        <v>1.55139</v>
      </c>
      <c r="J1018" s="12">
        <f t="shared" si="45"/>
        <v>1.4333333333333329</v>
      </c>
      <c r="K1018" s="4">
        <v>43780.333333333336</v>
      </c>
      <c r="L1018" s="3">
        <f t="shared" si="46"/>
        <v>11</v>
      </c>
      <c r="M1018" s="3">
        <f t="shared" si="47"/>
        <v>8</v>
      </c>
      <c r="N1018" s="3"/>
      <c r="O1018" s="3"/>
      <c r="P1018" s="3"/>
      <c r="Q1018" s="3"/>
      <c r="R1018" s="3"/>
      <c r="S1018" s="3">
        <f>IF(ISBLANK(Table13[[#This Row],[T1]]),0,IF(Table13[[#This Row],[T1]]&gt;0,1,0))</f>
        <v>0</v>
      </c>
      <c r="T1018" s="3">
        <f>IF(ISBLANK(Table13[[#This Row],[T2]]),0,IF(Table13[[#This Row],[T2]]&gt;0,1,0))</f>
        <v>1</v>
      </c>
      <c r="U1018" s="3">
        <f>IF(ISBLANK(Table13[[#This Row],[T3]]),0,IF(Table13[[#This Row],[T3]]&gt;0,1,0))</f>
        <v>0</v>
      </c>
      <c r="V1018" s="3">
        <f>IF(ISBLANK(Table13[[#This Row],[T4]]),0,IF(Table13[[#This Row],[T4]]&gt;0,1,0))</f>
        <v>1</v>
      </c>
      <c r="W1018" s="25">
        <v>48</v>
      </c>
      <c r="X1018" s="23">
        <v>11</v>
      </c>
      <c r="Y1018" s="3">
        <v>0.30000000000000004</v>
      </c>
      <c r="Z1018" s="3"/>
      <c r="AB1018" s="30">
        <v>988</v>
      </c>
      <c r="AC1018" s="30">
        <v>1.5536649997065803</v>
      </c>
      <c r="AD1018" s="30">
        <v>4.6335000293419748E-2</v>
      </c>
    </row>
    <row r="1019" spans="1:30">
      <c r="A1019" s="4">
        <v>43780.375</v>
      </c>
      <c r="B1019">
        <v>43780</v>
      </c>
      <c r="C1019" s="3">
        <v>0.375</v>
      </c>
      <c r="D1019" s="3">
        <v>9</v>
      </c>
      <c r="E1019" s="3">
        <v>42</v>
      </c>
      <c r="F1019" s="3">
        <v>0.2</v>
      </c>
      <c r="G1019" s="5">
        <v>0.1</v>
      </c>
      <c r="H1019" s="3">
        <v>0.30000000000000004</v>
      </c>
      <c r="I1019" s="3">
        <v>1.55139</v>
      </c>
      <c r="J1019" s="12">
        <f t="shared" si="45"/>
        <v>1.5083333333333331</v>
      </c>
      <c r="K1019" s="4">
        <v>43780.375</v>
      </c>
      <c r="L1019" s="3">
        <f t="shared" si="46"/>
        <v>11</v>
      </c>
      <c r="M1019" s="3">
        <f t="shared" si="47"/>
        <v>9</v>
      </c>
      <c r="N1019" s="3"/>
      <c r="O1019" s="3"/>
      <c r="P1019" s="3"/>
      <c r="Q1019" s="3"/>
      <c r="R1019" s="3"/>
      <c r="S1019" s="3">
        <f>IF(ISBLANK(Table13[[#This Row],[T1]]),0,IF(Table13[[#This Row],[T1]]&gt;0,1,0))</f>
        <v>0</v>
      </c>
      <c r="T1019" s="3">
        <f>IF(ISBLANK(Table13[[#This Row],[T2]]),0,IF(Table13[[#This Row],[T2]]&gt;0,1,0))</f>
        <v>1</v>
      </c>
      <c r="U1019" s="3">
        <f>IF(ISBLANK(Table13[[#This Row],[T3]]),0,IF(Table13[[#This Row],[T3]]&gt;0,1,0))</f>
        <v>0</v>
      </c>
      <c r="V1019" s="3">
        <f>IF(ISBLANK(Table13[[#This Row],[T4]]),0,IF(Table13[[#This Row],[T4]]&gt;0,1,0))</f>
        <v>1</v>
      </c>
      <c r="W1019" s="26">
        <v>51</v>
      </c>
      <c r="X1019" s="22">
        <v>11</v>
      </c>
      <c r="Y1019" s="3">
        <v>0.30000000000000004</v>
      </c>
      <c r="Z1019" s="3"/>
      <c r="AB1019" s="30">
        <v>989</v>
      </c>
      <c r="AC1019" s="30">
        <v>1.6432508167717499</v>
      </c>
      <c r="AD1019" s="30">
        <v>0.9567491832282502</v>
      </c>
    </row>
    <row r="1020" spans="1:30">
      <c r="A1020" s="4">
        <v>43780.416666666664</v>
      </c>
      <c r="B1020">
        <v>43780</v>
      </c>
      <c r="C1020" s="3">
        <v>0.41666666666666669</v>
      </c>
      <c r="D1020" s="3">
        <v>10</v>
      </c>
      <c r="E1020" s="3">
        <v>42</v>
      </c>
      <c r="F1020" s="3">
        <v>0.2</v>
      </c>
      <c r="G1020" s="5">
        <v>0.2</v>
      </c>
      <c r="H1020" s="3">
        <v>0.4</v>
      </c>
      <c r="I1020" s="3">
        <v>1.55139</v>
      </c>
      <c r="J1020" s="12">
        <f t="shared" si="45"/>
        <v>1.5374999999999996</v>
      </c>
      <c r="K1020" s="4">
        <v>43780.416666666664</v>
      </c>
      <c r="L1020" s="3">
        <f t="shared" si="46"/>
        <v>11</v>
      </c>
      <c r="M1020" s="3">
        <f t="shared" si="47"/>
        <v>10</v>
      </c>
      <c r="N1020" s="3"/>
      <c r="O1020" s="3"/>
      <c r="P1020" s="3"/>
      <c r="Q1020" s="3"/>
      <c r="R1020" s="3"/>
      <c r="S1020" s="3">
        <f>IF(ISBLANK(Table13[[#This Row],[T1]]),0,IF(Table13[[#This Row],[T1]]&gt;0,1,0))</f>
        <v>0</v>
      </c>
      <c r="T1020" s="3">
        <f>IF(ISBLANK(Table13[[#This Row],[T2]]),0,IF(Table13[[#This Row],[T2]]&gt;0,1,0))</f>
        <v>0</v>
      </c>
      <c r="U1020" s="3">
        <f>IF(ISBLANK(Table13[[#This Row],[T3]]),0,IF(Table13[[#This Row],[T3]]&gt;0,1,0))</f>
        <v>0</v>
      </c>
      <c r="V1020" s="3">
        <f>IF(ISBLANK(Table13[[#This Row],[T4]]),0,IF(Table13[[#This Row],[T4]]&gt;0,1,0))</f>
        <v>1</v>
      </c>
      <c r="W1020" s="25">
        <v>55</v>
      </c>
      <c r="X1020" s="23">
        <v>11</v>
      </c>
      <c r="Y1020" s="3">
        <v>0.4</v>
      </c>
      <c r="Z1020" s="3"/>
      <c r="AB1020" s="30">
        <v>990</v>
      </c>
      <c r="AC1020" s="30">
        <v>1.6432508167717499</v>
      </c>
      <c r="AD1020" s="30">
        <v>5.6749183228250066E-2</v>
      </c>
    </row>
    <row r="1021" spans="1:30">
      <c r="A1021" s="4">
        <v>43780.458333333336</v>
      </c>
      <c r="B1021">
        <v>43780</v>
      </c>
      <c r="C1021" s="3">
        <v>0.45833333333333331</v>
      </c>
      <c r="D1021" s="3">
        <v>11</v>
      </c>
      <c r="E1021" s="3">
        <v>42</v>
      </c>
      <c r="F1021" s="3">
        <v>0.2</v>
      </c>
      <c r="G1021" s="5">
        <v>0.2</v>
      </c>
      <c r="H1021" s="3">
        <v>0.4</v>
      </c>
      <c r="I1021" s="3">
        <v>1.55139</v>
      </c>
      <c r="J1021" s="12">
        <f t="shared" si="45"/>
        <v>1.5666666666666664</v>
      </c>
      <c r="K1021" s="4">
        <v>43780.458333333336</v>
      </c>
      <c r="L1021" s="3">
        <f t="shared" si="46"/>
        <v>11</v>
      </c>
      <c r="M1021" s="3">
        <f t="shared" si="47"/>
        <v>11</v>
      </c>
      <c r="N1021" s="3"/>
      <c r="O1021" s="3"/>
      <c r="P1021" s="3"/>
      <c r="Q1021" s="3"/>
      <c r="R1021" s="3"/>
      <c r="S1021" s="3">
        <f>IF(ISBLANK(Table13[[#This Row],[T1]]),0,IF(Table13[[#This Row],[T1]]&gt;0,1,0))</f>
        <v>0</v>
      </c>
      <c r="T1021" s="3">
        <f>IF(ISBLANK(Table13[[#This Row],[T2]]),0,IF(Table13[[#This Row],[T2]]&gt;0,1,0))</f>
        <v>0</v>
      </c>
      <c r="U1021" s="3">
        <f>IF(ISBLANK(Table13[[#This Row],[T3]]),0,IF(Table13[[#This Row],[T3]]&gt;0,1,0))</f>
        <v>0</v>
      </c>
      <c r="V1021" s="3">
        <f>IF(ISBLANK(Table13[[#This Row],[T4]]),0,IF(Table13[[#This Row],[T4]]&gt;0,1,0))</f>
        <v>1</v>
      </c>
      <c r="W1021" s="26">
        <v>60</v>
      </c>
      <c r="X1021" s="22">
        <v>11</v>
      </c>
      <c r="Y1021" s="3">
        <v>0.4</v>
      </c>
      <c r="Z1021" s="3"/>
      <c r="AB1021" s="30">
        <v>991</v>
      </c>
      <c r="AC1021" s="30">
        <v>1.6683128800553577</v>
      </c>
      <c r="AD1021" s="30">
        <v>-0.16831288005535772</v>
      </c>
    </row>
    <row r="1022" spans="1:30">
      <c r="A1022" s="4">
        <v>43780.5</v>
      </c>
      <c r="B1022">
        <v>43780</v>
      </c>
      <c r="C1022" s="3">
        <v>0.5</v>
      </c>
      <c r="D1022" s="3">
        <v>12</v>
      </c>
      <c r="E1022" s="3">
        <v>42</v>
      </c>
      <c r="F1022" s="3">
        <v>0.1</v>
      </c>
      <c r="G1022" s="5">
        <v>0.2</v>
      </c>
      <c r="H1022" s="3">
        <v>0.30000000000000004</v>
      </c>
      <c r="I1022" s="3">
        <v>1.55139</v>
      </c>
      <c r="J1022" s="12">
        <f t="shared" si="45"/>
        <v>1.575</v>
      </c>
      <c r="K1022" s="4">
        <v>43780.5</v>
      </c>
      <c r="L1022" s="3">
        <f t="shared" si="46"/>
        <v>11</v>
      </c>
      <c r="M1022" s="3">
        <f t="shared" si="47"/>
        <v>12</v>
      </c>
      <c r="N1022" s="3"/>
      <c r="O1022" s="3"/>
      <c r="P1022" s="3"/>
      <c r="Q1022" s="3"/>
      <c r="R1022" s="3"/>
      <c r="S1022" s="3">
        <f>IF(ISBLANK(Table13[[#This Row],[T1]]),0,IF(Table13[[#This Row],[T1]]&gt;0,1,0))</f>
        <v>0</v>
      </c>
      <c r="T1022" s="3">
        <f>IF(ISBLANK(Table13[[#This Row],[T2]]),0,IF(Table13[[#This Row],[T2]]&gt;0,1,0))</f>
        <v>0</v>
      </c>
      <c r="U1022" s="3">
        <f>IF(ISBLANK(Table13[[#This Row],[T3]]),0,IF(Table13[[#This Row],[T3]]&gt;0,1,0))</f>
        <v>0</v>
      </c>
      <c r="V1022" s="3">
        <f>IF(ISBLANK(Table13[[#This Row],[T4]]),0,IF(Table13[[#This Row],[T4]]&gt;0,1,0))</f>
        <v>1</v>
      </c>
      <c r="W1022" s="25">
        <v>64</v>
      </c>
      <c r="X1022" s="23">
        <v>11</v>
      </c>
      <c r="Y1022" s="3">
        <v>0.30000000000000004</v>
      </c>
      <c r="Z1022" s="3"/>
      <c r="AB1022" s="30">
        <v>992</v>
      </c>
      <c r="AC1022" s="30">
        <v>1.657650443986096</v>
      </c>
      <c r="AD1022" s="30">
        <v>-0.15765044398609596</v>
      </c>
    </row>
    <row r="1023" spans="1:30">
      <c r="A1023" s="4">
        <v>43780.541666666664</v>
      </c>
      <c r="B1023">
        <v>43780</v>
      </c>
      <c r="C1023" s="3">
        <v>0.54166666666666663</v>
      </c>
      <c r="D1023" s="3">
        <v>13</v>
      </c>
      <c r="E1023" s="3">
        <v>42</v>
      </c>
      <c r="F1023" s="3">
        <v>0.2</v>
      </c>
      <c r="G1023" s="5">
        <v>0.1</v>
      </c>
      <c r="H1023" s="3">
        <v>0.30000000000000004</v>
      </c>
      <c r="I1023" s="3">
        <v>1.55139</v>
      </c>
      <c r="J1023" s="12">
        <f t="shared" si="45"/>
        <v>1.5916666666666668</v>
      </c>
      <c r="K1023" s="4">
        <v>43780.541666666664</v>
      </c>
      <c r="L1023" s="3">
        <f t="shared" si="46"/>
        <v>11</v>
      </c>
      <c r="M1023" s="3">
        <f t="shared" si="47"/>
        <v>13</v>
      </c>
      <c r="N1023" s="3"/>
      <c r="O1023" s="3"/>
      <c r="P1023" s="3"/>
      <c r="Q1023" s="3"/>
      <c r="R1023" s="3"/>
      <c r="S1023" s="3">
        <f>IF(ISBLANK(Table13[[#This Row],[T1]]),0,IF(Table13[[#This Row],[T1]]&gt;0,1,0))</f>
        <v>0</v>
      </c>
      <c r="T1023" s="3">
        <f>IF(ISBLANK(Table13[[#This Row],[T2]]),0,IF(Table13[[#This Row],[T2]]&gt;0,1,0))</f>
        <v>0</v>
      </c>
      <c r="U1023" s="3">
        <f>IF(ISBLANK(Table13[[#This Row],[T3]]),0,IF(Table13[[#This Row],[T3]]&gt;0,1,0))</f>
        <v>0</v>
      </c>
      <c r="V1023" s="3">
        <f>IF(ISBLANK(Table13[[#This Row],[T4]]),0,IF(Table13[[#This Row],[T4]]&gt;0,1,0))</f>
        <v>1</v>
      </c>
      <c r="W1023" s="26">
        <v>68</v>
      </c>
      <c r="X1023" s="22">
        <v>11</v>
      </c>
      <c r="Y1023" s="3">
        <v>0.30000000000000004</v>
      </c>
      <c r="Z1023" s="3"/>
      <c r="AB1023" s="30">
        <v>993</v>
      </c>
      <c r="AC1023" s="30">
        <v>1.6635088051395579</v>
      </c>
      <c r="AD1023" s="30">
        <v>-6.3508805139557811E-2</v>
      </c>
    </row>
    <row r="1024" spans="1:30">
      <c r="A1024" s="4">
        <v>43780.583333333336</v>
      </c>
      <c r="B1024">
        <v>43780</v>
      </c>
      <c r="C1024" s="3">
        <v>0.58333333333333337</v>
      </c>
      <c r="D1024" s="3">
        <v>14</v>
      </c>
      <c r="E1024" s="3">
        <v>42</v>
      </c>
      <c r="F1024" s="3">
        <v>0.2</v>
      </c>
      <c r="G1024" s="5">
        <v>0.2</v>
      </c>
      <c r="H1024" s="3">
        <v>0.4</v>
      </c>
      <c r="I1024" s="3">
        <v>1.55139</v>
      </c>
      <c r="J1024" s="12">
        <f t="shared" si="45"/>
        <v>1.6624999999999999</v>
      </c>
      <c r="K1024" s="4">
        <v>43780.583333333336</v>
      </c>
      <c r="L1024" s="3">
        <f t="shared" si="46"/>
        <v>11</v>
      </c>
      <c r="M1024" s="3">
        <f t="shared" si="47"/>
        <v>14</v>
      </c>
      <c r="N1024" s="3"/>
      <c r="O1024" s="3"/>
      <c r="P1024" s="3"/>
      <c r="Q1024" s="3"/>
      <c r="R1024" s="3"/>
      <c r="S1024" s="3">
        <f>IF(ISBLANK(Table13[[#This Row],[T1]]),0,IF(Table13[[#This Row],[T1]]&gt;0,1,0))</f>
        <v>0</v>
      </c>
      <c r="T1024" s="3">
        <f>IF(ISBLANK(Table13[[#This Row],[T2]]),0,IF(Table13[[#This Row],[T2]]&gt;0,1,0))</f>
        <v>0</v>
      </c>
      <c r="U1024" s="3">
        <f>IF(ISBLANK(Table13[[#This Row],[T3]]),0,IF(Table13[[#This Row],[T3]]&gt;0,1,0))</f>
        <v>0</v>
      </c>
      <c r="V1024" s="3">
        <f>IF(ISBLANK(Table13[[#This Row],[T4]]),0,IF(Table13[[#This Row],[T4]]&gt;0,1,0))</f>
        <v>1</v>
      </c>
      <c r="W1024" s="25">
        <v>67</v>
      </c>
      <c r="X1024" s="23">
        <v>11</v>
      </c>
      <c r="Y1024" s="3">
        <v>0.4</v>
      </c>
      <c r="Z1024" s="3"/>
      <c r="AB1024" s="30">
        <v>994</v>
      </c>
      <c r="AC1024" s="30">
        <v>1.5456728710116869</v>
      </c>
      <c r="AD1024" s="30">
        <v>-4.5672871011686933E-2</v>
      </c>
    </row>
    <row r="1025" spans="1:30">
      <c r="A1025" s="4">
        <v>43780.625</v>
      </c>
      <c r="B1025">
        <v>43780</v>
      </c>
      <c r="C1025" s="3">
        <v>0.625</v>
      </c>
      <c r="D1025" s="3">
        <v>15</v>
      </c>
      <c r="E1025" s="3">
        <v>42</v>
      </c>
      <c r="F1025" s="3">
        <v>0.1</v>
      </c>
      <c r="G1025" s="5">
        <v>0.7</v>
      </c>
      <c r="H1025" s="3">
        <v>0.79999999999999993</v>
      </c>
      <c r="I1025" s="3">
        <v>1.55139</v>
      </c>
      <c r="J1025" s="12">
        <f t="shared" si="45"/>
        <v>1.6791666666666665</v>
      </c>
      <c r="K1025" s="4">
        <v>43780.625</v>
      </c>
      <c r="L1025" s="3">
        <f t="shared" si="46"/>
        <v>11</v>
      </c>
      <c r="M1025" s="3">
        <f t="shared" si="47"/>
        <v>15</v>
      </c>
      <c r="N1025" s="3"/>
      <c r="O1025" s="3"/>
      <c r="P1025" s="3"/>
      <c r="Q1025" s="3"/>
      <c r="R1025" s="3"/>
      <c r="S1025" s="3">
        <f>IF(ISBLANK(Table13[[#This Row],[T1]]),0,IF(Table13[[#This Row],[T1]]&gt;0,1,0))</f>
        <v>0</v>
      </c>
      <c r="T1025" s="3">
        <f>IF(ISBLANK(Table13[[#This Row],[T2]]),0,IF(Table13[[#This Row],[T2]]&gt;0,1,0))</f>
        <v>0</v>
      </c>
      <c r="U1025" s="3">
        <f>IF(ISBLANK(Table13[[#This Row],[T3]]),0,IF(Table13[[#This Row],[T3]]&gt;0,1,0))</f>
        <v>0</v>
      </c>
      <c r="V1025" s="3">
        <f>IF(ISBLANK(Table13[[#This Row],[T4]]),0,IF(Table13[[#This Row],[T4]]&gt;0,1,0))</f>
        <v>0</v>
      </c>
      <c r="W1025" s="26">
        <v>64</v>
      </c>
      <c r="X1025" s="22">
        <v>11</v>
      </c>
      <c r="Y1025" s="3">
        <v>0.79999999999999993</v>
      </c>
      <c r="Z1025" s="3"/>
      <c r="AB1025" s="30">
        <v>995</v>
      </c>
      <c r="AC1025" s="30">
        <v>1.5243479988731632</v>
      </c>
      <c r="AD1025" s="30">
        <v>1.1756520011268365</v>
      </c>
    </row>
    <row r="1026" spans="1:30">
      <c r="A1026" s="4">
        <v>43780.666666666664</v>
      </c>
      <c r="B1026">
        <v>43780</v>
      </c>
      <c r="C1026" s="3">
        <v>0.66666666666666663</v>
      </c>
      <c r="D1026" s="3">
        <v>16</v>
      </c>
      <c r="E1026" s="3">
        <v>42</v>
      </c>
      <c r="F1026" s="3">
        <v>0.7</v>
      </c>
      <c r="G1026" s="5">
        <v>1.2</v>
      </c>
      <c r="H1026" s="3">
        <v>1.9</v>
      </c>
      <c r="I1026" s="3">
        <v>1.55139</v>
      </c>
      <c r="J1026" s="12">
        <f t="shared" ref="J1026:J1089" si="48">AVERAGE(H1026:H1049)</f>
        <v>1.6708333333333334</v>
      </c>
      <c r="K1026" s="4">
        <v>43780.666666666664</v>
      </c>
      <c r="L1026" s="3">
        <f t="shared" ref="L1026:L1089" si="49">DAY(K1026)</f>
        <v>11</v>
      </c>
      <c r="M1026" s="3">
        <f t="shared" ref="M1026:M1089" si="50">HOUR(K1026)</f>
        <v>16</v>
      </c>
      <c r="N1026" s="3"/>
      <c r="O1026" s="3"/>
      <c r="P1026" s="3"/>
      <c r="Q1026" s="3"/>
      <c r="R1026" s="3"/>
      <c r="S1026" s="3">
        <f>IF(ISBLANK(Table13[[#This Row],[T1]]),0,IF(Table13[[#This Row],[T1]]&gt;0,1,0))</f>
        <v>0</v>
      </c>
      <c r="T1026" s="3">
        <f>IF(ISBLANK(Table13[[#This Row],[T2]]),0,IF(Table13[[#This Row],[T2]]&gt;0,1,0))</f>
        <v>0</v>
      </c>
      <c r="U1026" s="3">
        <f>IF(ISBLANK(Table13[[#This Row],[T3]]),0,IF(Table13[[#This Row],[T3]]&gt;0,1,0))</f>
        <v>0</v>
      </c>
      <c r="V1026" s="3">
        <f>IF(ISBLANK(Table13[[#This Row],[T4]]),0,IF(Table13[[#This Row],[T4]]&gt;0,1,0))</f>
        <v>0</v>
      </c>
      <c r="W1026" s="25">
        <v>63</v>
      </c>
      <c r="X1026" s="23">
        <v>11</v>
      </c>
      <c r="Y1026" s="3">
        <v>1.9</v>
      </c>
      <c r="Z1026" s="3"/>
      <c r="AB1026" s="30">
        <v>996</v>
      </c>
      <c r="AC1026" s="30">
        <v>1.5675468805162014</v>
      </c>
      <c r="AD1026" s="30">
        <v>-0.56754688051620139</v>
      </c>
    </row>
    <row r="1027" spans="1:30">
      <c r="A1027" s="4">
        <v>43780.708333333336</v>
      </c>
      <c r="B1027">
        <v>43780</v>
      </c>
      <c r="C1027" s="3">
        <v>0.70833333333333337</v>
      </c>
      <c r="D1027" s="3">
        <v>17</v>
      </c>
      <c r="E1027" s="3">
        <v>42</v>
      </c>
      <c r="F1027" s="3">
        <v>0.2</v>
      </c>
      <c r="G1027" s="5">
        <v>0.3</v>
      </c>
      <c r="H1027" s="3">
        <v>0.5</v>
      </c>
      <c r="I1027" s="3">
        <v>1.55139</v>
      </c>
      <c r="J1027" s="12">
        <f t="shared" si="48"/>
        <v>1.6833333333333333</v>
      </c>
      <c r="K1027" s="4">
        <v>43780.708333333336</v>
      </c>
      <c r="L1027" s="3">
        <f t="shared" si="49"/>
        <v>11</v>
      </c>
      <c r="M1027" s="3">
        <f t="shared" si="50"/>
        <v>17</v>
      </c>
      <c r="N1027" s="3"/>
      <c r="O1027" s="3"/>
      <c r="P1027" s="3"/>
      <c r="Q1027" s="3"/>
      <c r="R1027" s="3"/>
      <c r="S1027" s="3">
        <f>IF(ISBLANK(Table13[[#This Row],[T1]]),0,IF(Table13[[#This Row],[T1]]&gt;0,1,0))</f>
        <v>0</v>
      </c>
      <c r="T1027" s="3">
        <f>IF(ISBLANK(Table13[[#This Row],[T2]]),0,IF(Table13[[#This Row],[T2]]&gt;0,1,0))</f>
        <v>0</v>
      </c>
      <c r="U1027" s="3">
        <f>IF(ISBLANK(Table13[[#This Row],[T3]]),0,IF(Table13[[#This Row],[T3]]&gt;0,1,0))</f>
        <v>1</v>
      </c>
      <c r="V1027" s="3">
        <f>IF(ISBLANK(Table13[[#This Row],[T4]]),0,IF(Table13[[#This Row],[T4]]&gt;0,1,0))</f>
        <v>0</v>
      </c>
      <c r="W1027" s="26">
        <v>60</v>
      </c>
      <c r="X1027" s="22">
        <v>11</v>
      </c>
      <c r="Y1027" s="3">
        <v>0.5</v>
      </c>
      <c r="Z1027" s="3"/>
      <c r="AB1027" s="30">
        <v>997</v>
      </c>
      <c r="AC1027" s="30">
        <v>1.5568844444469396</v>
      </c>
      <c r="AD1027" s="30">
        <v>-0.95688444444693965</v>
      </c>
    </row>
    <row r="1028" spans="1:30">
      <c r="A1028" s="4">
        <v>43780.75</v>
      </c>
      <c r="B1028">
        <v>43780</v>
      </c>
      <c r="C1028" s="3">
        <v>0.75</v>
      </c>
      <c r="D1028" s="3">
        <v>18</v>
      </c>
      <c r="E1028" s="3">
        <v>42</v>
      </c>
      <c r="F1028" s="3">
        <v>0.8</v>
      </c>
      <c r="G1028" s="5">
        <v>1.7</v>
      </c>
      <c r="H1028" s="3">
        <v>2.5</v>
      </c>
      <c r="I1028" s="3">
        <v>1.55139</v>
      </c>
      <c r="J1028" s="12">
        <f t="shared" si="48"/>
        <v>1.7333333333333334</v>
      </c>
      <c r="K1028" s="4">
        <v>43780.75</v>
      </c>
      <c r="L1028" s="3">
        <f t="shared" si="49"/>
        <v>11</v>
      </c>
      <c r="M1028" s="3">
        <f t="shared" si="50"/>
        <v>18</v>
      </c>
      <c r="N1028" s="3">
        <v>0</v>
      </c>
      <c r="O1028" s="3">
        <v>23</v>
      </c>
      <c r="P1028" s="3">
        <v>14</v>
      </c>
      <c r="Q1028" s="3">
        <v>0</v>
      </c>
      <c r="R1028" s="3"/>
      <c r="S1028" s="3">
        <f>IF(ISBLANK(Table13[[#This Row],[T1]]),0,IF(Table13[[#This Row],[T1]]&gt;0,1,0))</f>
        <v>1</v>
      </c>
      <c r="T1028" s="3">
        <f>IF(ISBLANK(Table13[[#This Row],[T2]]),0,IF(Table13[[#This Row],[T2]]&gt;0,1,0))</f>
        <v>0</v>
      </c>
      <c r="U1028" s="3">
        <f>IF(ISBLANK(Table13[[#This Row],[T3]]),0,IF(Table13[[#This Row],[T3]]&gt;0,1,0))</f>
        <v>1</v>
      </c>
      <c r="V1028" s="3">
        <f>IF(ISBLANK(Table13[[#This Row],[T4]]),0,IF(Table13[[#This Row],[T4]]&gt;0,1,0))</f>
        <v>0</v>
      </c>
      <c r="W1028" s="25">
        <v>58</v>
      </c>
      <c r="X1028" s="23">
        <v>17</v>
      </c>
      <c r="Y1028" s="3">
        <v>2.5</v>
      </c>
      <c r="Z1028" s="3"/>
      <c r="AB1028" s="30">
        <v>998</v>
      </c>
      <c r="AC1028" s="30">
        <v>1.5104975090248081</v>
      </c>
      <c r="AD1028" s="30">
        <v>-0.3104975090248081</v>
      </c>
    </row>
    <row r="1029" spans="1:30">
      <c r="A1029" s="4">
        <v>43780.791666666664</v>
      </c>
      <c r="B1029">
        <v>43780</v>
      </c>
      <c r="C1029" s="3">
        <v>0.79166666666666663</v>
      </c>
      <c r="D1029" s="3">
        <v>19</v>
      </c>
      <c r="E1029" s="3">
        <v>42</v>
      </c>
      <c r="F1029" s="3">
        <v>4.5999999999999996</v>
      </c>
      <c r="G1029" s="5">
        <v>2</v>
      </c>
      <c r="H1029" s="3">
        <v>6.6</v>
      </c>
      <c r="I1029" s="3">
        <v>1.55139</v>
      </c>
      <c r="J1029" s="12">
        <f t="shared" si="48"/>
        <v>1.7125000000000001</v>
      </c>
      <c r="K1029" s="4">
        <v>43780.791666666664</v>
      </c>
      <c r="L1029" s="3">
        <f t="shared" si="49"/>
        <v>11</v>
      </c>
      <c r="M1029" s="3">
        <f t="shared" si="50"/>
        <v>19</v>
      </c>
      <c r="N1029" s="3">
        <v>36</v>
      </c>
      <c r="O1029" s="3">
        <v>58</v>
      </c>
      <c r="P1029" s="3">
        <v>58</v>
      </c>
      <c r="Q1029" s="3">
        <v>0</v>
      </c>
      <c r="R1029" s="3"/>
      <c r="S1029" s="3">
        <f>IF(ISBLANK(Table13[[#This Row],[T1]]),0,IF(Table13[[#This Row],[T1]]&gt;0,1,0))</f>
        <v>1</v>
      </c>
      <c r="T1029" s="3">
        <f>IF(ISBLANK(Table13[[#This Row],[T2]]),0,IF(Table13[[#This Row],[T2]]&gt;0,1,0))</f>
        <v>1</v>
      </c>
      <c r="U1029" s="3">
        <f>IF(ISBLANK(Table13[[#This Row],[T3]]),0,IF(Table13[[#This Row],[T3]]&gt;0,1,0))</f>
        <v>1</v>
      </c>
      <c r="V1029" s="3">
        <f>IF(ISBLANK(Table13[[#This Row],[T4]]),0,IF(Table13[[#This Row],[T4]]&gt;0,1,0))</f>
        <v>0</v>
      </c>
      <c r="W1029" s="26">
        <v>56</v>
      </c>
      <c r="X1029" s="22">
        <v>17</v>
      </c>
      <c r="Y1029" s="3">
        <v>6.6</v>
      </c>
      <c r="Z1029" s="3"/>
      <c r="AB1029" s="30">
        <v>999</v>
      </c>
      <c r="AC1029" s="30">
        <v>1.5104975090248081</v>
      </c>
      <c r="AD1029" s="30">
        <v>0.58950249097519203</v>
      </c>
    </row>
    <row r="1030" spans="1:30">
      <c r="A1030" s="4">
        <v>43780.833333333336</v>
      </c>
      <c r="B1030">
        <v>43780</v>
      </c>
      <c r="C1030" s="3">
        <v>0.83333333333333337</v>
      </c>
      <c r="D1030" s="3">
        <v>20</v>
      </c>
      <c r="E1030" s="3">
        <v>42</v>
      </c>
      <c r="F1030" s="3">
        <v>2.9</v>
      </c>
      <c r="G1030" s="5">
        <v>0.9</v>
      </c>
      <c r="H1030" s="3">
        <v>3.8</v>
      </c>
      <c r="I1030" s="3">
        <v>1.55139</v>
      </c>
      <c r="J1030" s="12">
        <f t="shared" si="48"/>
        <v>1.5333333333333334</v>
      </c>
      <c r="K1030" s="4">
        <v>43780.833333333336</v>
      </c>
      <c r="L1030" s="3">
        <f t="shared" si="49"/>
        <v>11</v>
      </c>
      <c r="M1030" s="3">
        <f t="shared" si="50"/>
        <v>20</v>
      </c>
      <c r="N1030" s="3">
        <v>58</v>
      </c>
      <c r="O1030" s="3">
        <v>44</v>
      </c>
      <c r="P1030" s="3">
        <v>58</v>
      </c>
      <c r="Q1030" s="3">
        <v>0</v>
      </c>
      <c r="R1030" s="3"/>
      <c r="S1030" s="3">
        <f>IF(ISBLANK(Table13[[#This Row],[T1]]),0,IF(Table13[[#This Row],[T1]]&gt;0,1,0))</f>
        <v>1</v>
      </c>
      <c r="T1030" s="3">
        <f>IF(ISBLANK(Table13[[#This Row],[T2]]),0,IF(Table13[[#This Row],[T2]]&gt;0,1,0))</f>
        <v>1</v>
      </c>
      <c r="U1030" s="3">
        <f>IF(ISBLANK(Table13[[#This Row],[T3]]),0,IF(Table13[[#This Row],[T3]]&gt;0,1,0))</f>
        <v>1</v>
      </c>
      <c r="V1030" s="3">
        <f>IF(ISBLANK(Table13[[#This Row],[T4]]),0,IF(Table13[[#This Row],[T4]]&gt;0,1,0))</f>
        <v>0</v>
      </c>
      <c r="W1030" s="25">
        <v>57</v>
      </c>
      <c r="X1030" s="23">
        <v>17</v>
      </c>
      <c r="Y1030" s="3">
        <v>3.8</v>
      </c>
      <c r="Z1030" s="3"/>
      <c r="AB1030" s="30">
        <v>1000</v>
      </c>
      <c r="AC1030" s="30">
        <v>1.5355595723084159</v>
      </c>
      <c r="AD1030" s="30">
        <v>-0.73555957230841584</v>
      </c>
    </row>
    <row r="1031" spans="1:30">
      <c r="A1031" s="4">
        <v>43780.875</v>
      </c>
      <c r="B1031">
        <v>43780</v>
      </c>
      <c r="C1031" s="3">
        <v>0.875</v>
      </c>
      <c r="D1031" s="3">
        <v>21</v>
      </c>
      <c r="E1031" s="3">
        <v>42</v>
      </c>
      <c r="F1031" s="3">
        <v>2.1</v>
      </c>
      <c r="G1031" s="5">
        <v>2.1</v>
      </c>
      <c r="H1031" s="3">
        <v>4.2</v>
      </c>
      <c r="I1031" s="3">
        <v>1.55139</v>
      </c>
      <c r="J1031" s="12">
        <f t="shared" si="48"/>
        <v>1.5333333333333332</v>
      </c>
      <c r="K1031" s="4">
        <v>43780.875</v>
      </c>
      <c r="L1031" s="3">
        <f t="shared" si="49"/>
        <v>11</v>
      </c>
      <c r="M1031" s="3">
        <f t="shared" si="50"/>
        <v>21</v>
      </c>
      <c r="N1031" s="3">
        <v>57</v>
      </c>
      <c r="O1031" s="3">
        <v>57</v>
      </c>
      <c r="P1031" s="3">
        <v>57</v>
      </c>
      <c r="Q1031" s="3">
        <v>0</v>
      </c>
      <c r="R1031" s="3"/>
      <c r="S1031" s="3">
        <f>IF(ISBLANK(Table13[[#This Row],[T1]]),0,IF(Table13[[#This Row],[T1]]&gt;0,1,0))</f>
        <v>1</v>
      </c>
      <c r="T1031" s="3">
        <f>IF(ISBLANK(Table13[[#This Row],[T2]]),0,IF(Table13[[#This Row],[T2]]&gt;0,1,0))</f>
        <v>1</v>
      </c>
      <c r="U1031" s="3">
        <f>IF(ISBLANK(Table13[[#This Row],[T3]]),0,IF(Table13[[#This Row],[T3]]&gt;0,1,0))</f>
        <v>1</v>
      </c>
      <c r="V1031" s="3">
        <f>IF(ISBLANK(Table13[[#This Row],[T4]]),0,IF(Table13[[#This Row],[T4]]&gt;0,1,0))</f>
        <v>0</v>
      </c>
      <c r="W1031" s="26">
        <v>58</v>
      </c>
      <c r="X1031" s="22">
        <v>13</v>
      </c>
      <c r="Y1031" s="3">
        <v>4.2</v>
      </c>
      <c r="Z1031" s="3"/>
      <c r="AB1031" s="30">
        <v>1001</v>
      </c>
      <c r="AC1031" s="30">
        <v>1.5568844444469396</v>
      </c>
      <c r="AD1031" s="30">
        <v>-0.65688444444693961</v>
      </c>
    </row>
    <row r="1032" spans="1:30">
      <c r="A1032" s="4">
        <v>43780.916666666664</v>
      </c>
      <c r="B1032">
        <v>43780</v>
      </c>
      <c r="C1032" s="3">
        <v>0.91666666666666663</v>
      </c>
      <c r="D1032" s="3">
        <v>22</v>
      </c>
      <c r="E1032" s="3">
        <v>42</v>
      </c>
      <c r="F1032" s="3">
        <v>1</v>
      </c>
      <c r="G1032" s="5">
        <v>0.4</v>
      </c>
      <c r="H1032" s="3">
        <v>1.4</v>
      </c>
      <c r="I1032" s="3">
        <v>1.55139</v>
      </c>
      <c r="J1032" s="12">
        <f t="shared" si="48"/>
        <v>1.4375</v>
      </c>
      <c r="K1032" s="4">
        <v>43780.916666666664</v>
      </c>
      <c r="L1032" s="3">
        <f t="shared" si="49"/>
        <v>11</v>
      </c>
      <c r="M1032" s="3">
        <f t="shared" si="50"/>
        <v>22</v>
      </c>
      <c r="N1032" s="3">
        <v>58</v>
      </c>
      <c r="O1032" s="3">
        <v>58</v>
      </c>
      <c r="P1032" s="3">
        <v>58</v>
      </c>
      <c r="Q1032" s="3">
        <v>0</v>
      </c>
      <c r="R1032" s="3"/>
      <c r="S1032" s="3">
        <f>IF(ISBLANK(Table13[[#This Row],[T1]]),0,IF(Table13[[#This Row],[T1]]&gt;0,1,0))</f>
        <v>1</v>
      </c>
      <c r="T1032" s="3">
        <f>IF(ISBLANK(Table13[[#This Row],[T2]]),0,IF(Table13[[#This Row],[T2]]&gt;0,1,0))</f>
        <v>1</v>
      </c>
      <c r="U1032" s="3">
        <f>IF(ISBLANK(Table13[[#This Row],[T3]]),0,IF(Table13[[#This Row],[T3]]&gt;0,1,0))</f>
        <v>1</v>
      </c>
      <c r="V1032" s="3">
        <f>IF(ISBLANK(Table13[[#This Row],[T4]]),0,IF(Table13[[#This Row],[T4]]&gt;0,1,0))</f>
        <v>0</v>
      </c>
      <c r="W1032" s="25">
        <v>60</v>
      </c>
      <c r="X1032" s="23">
        <v>13</v>
      </c>
      <c r="Y1032" s="3">
        <v>1.4</v>
      </c>
      <c r="Z1032" s="3"/>
      <c r="AB1032" s="30">
        <v>1002</v>
      </c>
      <c r="AC1032" s="30">
        <v>1.491734061833218</v>
      </c>
      <c r="AD1032" s="30">
        <v>-0.39173406183321791</v>
      </c>
    </row>
    <row r="1033" spans="1:30">
      <c r="A1033" s="4">
        <v>43780.958333333336</v>
      </c>
      <c r="B1033">
        <v>43780</v>
      </c>
      <c r="C1033" s="3">
        <v>0.95833333333333337</v>
      </c>
      <c r="D1033" s="3">
        <v>23</v>
      </c>
      <c r="E1033" s="3">
        <v>42</v>
      </c>
      <c r="F1033" s="3">
        <v>1.3</v>
      </c>
      <c r="G1033" s="5">
        <v>0.2</v>
      </c>
      <c r="H1033" s="3">
        <v>1.5</v>
      </c>
      <c r="I1033" s="3">
        <v>1.55139</v>
      </c>
      <c r="J1033" s="12">
        <f t="shared" si="48"/>
        <v>1.4541666666666666</v>
      </c>
      <c r="K1033" s="4">
        <v>43780.958333333336</v>
      </c>
      <c r="L1033" s="3">
        <f t="shared" si="49"/>
        <v>11</v>
      </c>
      <c r="M1033" s="3">
        <f t="shared" si="50"/>
        <v>23</v>
      </c>
      <c r="N1033" s="3">
        <v>58</v>
      </c>
      <c r="O1033" s="3">
        <v>58</v>
      </c>
      <c r="P1033" s="3">
        <v>58</v>
      </c>
      <c r="Q1033" s="3">
        <v>0</v>
      </c>
      <c r="R1033" s="3"/>
      <c r="S1033" s="3">
        <f>IF(ISBLANK(Table13[[#This Row],[T1]]),0,IF(Table13[[#This Row],[T1]]&gt;0,1,0))</f>
        <v>1</v>
      </c>
      <c r="T1033" s="3">
        <f>IF(ISBLANK(Table13[[#This Row],[T2]]),0,IF(Table13[[#This Row],[T2]]&gt;0,1,0))</f>
        <v>1</v>
      </c>
      <c r="U1033" s="3">
        <f>IF(ISBLANK(Table13[[#This Row],[T3]]),0,IF(Table13[[#This Row],[T3]]&gt;0,1,0))</f>
        <v>1</v>
      </c>
      <c r="V1033" s="3">
        <f>IF(ISBLANK(Table13[[#This Row],[T4]]),0,IF(Table13[[#This Row],[T4]]&gt;0,1,0))</f>
        <v>0</v>
      </c>
      <c r="W1033" s="26">
        <v>60</v>
      </c>
      <c r="X1033" s="22">
        <v>13</v>
      </c>
      <c r="Y1033" s="3">
        <v>1.5</v>
      </c>
      <c r="Z1033" s="3"/>
      <c r="AB1033" s="30">
        <v>1003</v>
      </c>
      <c r="AC1033" s="30">
        <v>1.7168846373975986</v>
      </c>
      <c r="AD1033" s="30">
        <v>3.8831153626024011</v>
      </c>
    </row>
    <row r="1034" spans="1:30">
      <c r="A1034" s="4">
        <v>43781</v>
      </c>
      <c r="B1034">
        <v>43781</v>
      </c>
      <c r="C1034" s="3">
        <v>0</v>
      </c>
      <c r="D1034" s="3">
        <v>0</v>
      </c>
      <c r="E1034" s="3">
        <v>43</v>
      </c>
      <c r="F1034" s="3">
        <v>0.2</v>
      </c>
      <c r="G1034" s="5">
        <v>0.2</v>
      </c>
      <c r="H1034" s="3">
        <v>0.4</v>
      </c>
      <c r="I1034" s="3">
        <v>1.55139</v>
      </c>
      <c r="J1034" s="12">
        <f t="shared" si="48"/>
        <v>1.4666666666666666</v>
      </c>
      <c r="K1034" s="4">
        <v>43781</v>
      </c>
      <c r="L1034" s="3">
        <f t="shared" si="49"/>
        <v>12</v>
      </c>
      <c r="M1034" s="3">
        <f t="shared" si="50"/>
        <v>0</v>
      </c>
      <c r="N1034" s="3">
        <v>58</v>
      </c>
      <c r="O1034" s="3">
        <v>58</v>
      </c>
      <c r="P1034" s="3">
        <v>58</v>
      </c>
      <c r="Q1034" s="3">
        <v>0</v>
      </c>
      <c r="R1034" s="3"/>
      <c r="S1034" s="3">
        <f>IF(ISBLANK(Table13[[#This Row],[T1]]),0,IF(Table13[[#This Row],[T1]]&gt;0,1,0))</f>
        <v>1</v>
      </c>
      <c r="T1034" s="3">
        <f>IF(ISBLANK(Table13[[#This Row],[T2]]),0,IF(Table13[[#This Row],[T2]]&gt;0,1,0))</f>
        <v>1</v>
      </c>
      <c r="U1034" s="3">
        <f>IF(ISBLANK(Table13[[#This Row],[T3]]),0,IF(Table13[[#This Row],[T3]]&gt;0,1,0))</f>
        <v>1</v>
      </c>
      <c r="V1034" s="3">
        <f>IF(ISBLANK(Table13[[#This Row],[T4]]),0,IF(Table13[[#This Row],[T4]]&gt;0,1,0))</f>
        <v>0</v>
      </c>
      <c r="W1034" s="25">
        <v>60</v>
      </c>
      <c r="X1034" s="23">
        <v>13</v>
      </c>
      <c r="Y1034" s="3">
        <v>0.4</v>
      </c>
      <c r="Z1034" s="3"/>
      <c r="AB1034" s="30">
        <v>1004</v>
      </c>
      <c r="AC1034" s="30">
        <v>1.7275470734668603</v>
      </c>
      <c r="AD1034" s="30">
        <v>-0.82754707346686029</v>
      </c>
    </row>
    <row r="1035" spans="1:30">
      <c r="A1035" s="4">
        <v>43781.041666666664</v>
      </c>
      <c r="B1035">
        <v>43781</v>
      </c>
      <c r="C1035" s="3">
        <v>4.1666666666666664E-2</v>
      </c>
      <c r="D1035" s="3">
        <v>1</v>
      </c>
      <c r="E1035" s="3">
        <v>43</v>
      </c>
      <c r="F1035" s="3">
        <v>0.2</v>
      </c>
      <c r="G1035" s="5">
        <v>0.2</v>
      </c>
      <c r="H1035" s="3">
        <v>0.4</v>
      </c>
      <c r="I1035" s="3">
        <v>1.55139</v>
      </c>
      <c r="J1035" s="12">
        <f t="shared" si="48"/>
        <v>1.5291666666666666</v>
      </c>
      <c r="K1035" s="4">
        <v>43781.041666666664</v>
      </c>
      <c r="L1035" s="3">
        <f t="shared" si="49"/>
        <v>12</v>
      </c>
      <c r="M1035" s="3">
        <f t="shared" si="50"/>
        <v>1</v>
      </c>
      <c r="N1035" s="3">
        <v>57</v>
      </c>
      <c r="O1035" s="3">
        <v>57</v>
      </c>
      <c r="P1035" s="3">
        <v>57</v>
      </c>
      <c r="Q1035" s="3">
        <v>0</v>
      </c>
      <c r="R1035" s="3"/>
      <c r="S1035" s="3">
        <f>IF(ISBLANK(Table13[[#This Row],[T1]]),0,IF(Table13[[#This Row],[T1]]&gt;0,1,0))</f>
        <v>1</v>
      </c>
      <c r="T1035" s="3">
        <f>IF(ISBLANK(Table13[[#This Row],[T2]]),0,IF(Table13[[#This Row],[T2]]&gt;0,1,0))</f>
        <v>1</v>
      </c>
      <c r="U1035" s="3">
        <f>IF(ISBLANK(Table13[[#This Row],[T3]]),0,IF(Table13[[#This Row],[T3]]&gt;0,1,0))</f>
        <v>1</v>
      </c>
      <c r="V1035" s="3">
        <f>IF(ISBLANK(Table13[[#This Row],[T4]]),0,IF(Table13[[#This Row],[T4]]&gt;0,1,0))</f>
        <v>0</v>
      </c>
      <c r="W1035" s="26">
        <v>59</v>
      </c>
      <c r="X1035" s="22">
        <v>13</v>
      </c>
      <c r="Y1035" s="3">
        <v>0.4</v>
      </c>
      <c r="Z1035" s="3"/>
      <c r="AB1035" s="30">
        <v>1005</v>
      </c>
      <c r="AC1035" s="30">
        <v>1.7382095095361221</v>
      </c>
      <c r="AD1035" s="30">
        <v>-0.83820950953612205</v>
      </c>
    </row>
    <row r="1036" spans="1:30">
      <c r="A1036" s="4">
        <v>43781.083333333336</v>
      </c>
      <c r="B1036">
        <v>43781</v>
      </c>
      <c r="C1036" s="3">
        <v>8.3333333333333329E-2</v>
      </c>
      <c r="D1036" s="3">
        <v>2</v>
      </c>
      <c r="E1036" s="3">
        <v>43</v>
      </c>
      <c r="F1036" s="3">
        <v>0.2</v>
      </c>
      <c r="G1036" s="5">
        <v>0.2</v>
      </c>
      <c r="H1036" s="3">
        <v>0.4</v>
      </c>
      <c r="I1036" s="3">
        <v>1.55139</v>
      </c>
      <c r="J1036" s="12">
        <f t="shared" si="48"/>
        <v>1.5874999999999995</v>
      </c>
      <c r="K1036" s="4">
        <v>43781.083333333336</v>
      </c>
      <c r="L1036" s="3">
        <f t="shared" si="49"/>
        <v>12</v>
      </c>
      <c r="M1036" s="3">
        <f t="shared" si="50"/>
        <v>2</v>
      </c>
      <c r="N1036" s="3">
        <v>58</v>
      </c>
      <c r="O1036" s="3">
        <v>58</v>
      </c>
      <c r="P1036" s="3">
        <v>58</v>
      </c>
      <c r="Q1036" s="3">
        <v>0</v>
      </c>
      <c r="R1036" s="3"/>
      <c r="S1036" s="3">
        <f>IF(ISBLANK(Table13[[#This Row],[T1]]),0,IF(Table13[[#This Row],[T1]]&gt;0,1,0))</f>
        <v>1</v>
      </c>
      <c r="T1036" s="3">
        <f>IF(ISBLANK(Table13[[#This Row],[T2]]),0,IF(Table13[[#This Row],[T2]]&gt;0,1,0))</f>
        <v>1</v>
      </c>
      <c r="U1036" s="3">
        <f>IF(ISBLANK(Table13[[#This Row],[T3]]),0,IF(Table13[[#This Row],[T3]]&gt;0,1,0))</f>
        <v>1</v>
      </c>
      <c r="V1036" s="3">
        <f>IF(ISBLANK(Table13[[#This Row],[T4]]),0,IF(Table13[[#This Row],[T4]]&gt;0,1,0))</f>
        <v>0</v>
      </c>
      <c r="W1036" s="25">
        <v>59</v>
      </c>
      <c r="X1036" s="23">
        <v>13</v>
      </c>
      <c r="Y1036" s="3">
        <v>0.4</v>
      </c>
      <c r="Z1036" s="3"/>
      <c r="AB1036" s="30">
        <v>1006</v>
      </c>
      <c r="AC1036" s="30">
        <v>1.7488719456053841</v>
      </c>
      <c r="AD1036" s="30">
        <v>-0.84887194560538404</v>
      </c>
    </row>
    <row r="1037" spans="1:30">
      <c r="A1037" s="4">
        <v>43781.125</v>
      </c>
      <c r="B1037">
        <v>43781</v>
      </c>
      <c r="C1037" s="3">
        <v>0.125</v>
      </c>
      <c r="D1037" s="3">
        <v>3</v>
      </c>
      <c r="E1037" s="3">
        <v>43</v>
      </c>
      <c r="F1037" s="3">
        <v>0.2</v>
      </c>
      <c r="G1037" s="5">
        <v>0.2</v>
      </c>
      <c r="H1037" s="3">
        <v>0.4</v>
      </c>
      <c r="I1037" s="3">
        <v>1.55139</v>
      </c>
      <c r="J1037" s="12">
        <f t="shared" si="48"/>
        <v>1.6999999999999995</v>
      </c>
      <c r="K1037" s="4">
        <v>43781.125</v>
      </c>
      <c r="L1037" s="3">
        <f t="shared" si="49"/>
        <v>12</v>
      </c>
      <c r="M1037" s="3">
        <f t="shared" si="50"/>
        <v>3</v>
      </c>
      <c r="N1037" s="3">
        <v>58</v>
      </c>
      <c r="O1037" s="3">
        <v>57</v>
      </c>
      <c r="P1037" s="3">
        <v>58</v>
      </c>
      <c r="Q1037" s="3">
        <v>0</v>
      </c>
      <c r="R1037" s="3"/>
      <c r="S1037" s="3">
        <f>IF(ISBLANK(Table13[[#This Row],[T1]]),0,IF(Table13[[#This Row],[T1]]&gt;0,1,0))</f>
        <v>1</v>
      </c>
      <c r="T1037" s="3">
        <f>IF(ISBLANK(Table13[[#This Row],[T2]]),0,IF(Table13[[#This Row],[T2]]&gt;0,1,0))</f>
        <v>1</v>
      </c>
      <c r="U1037" s="3">
        <f>IF(ISBLANK(Table13[[#This Row],[T3]]),0,IF(Table13[[#This Row],[T3]]&gt;0,1,0))</f>
        <v>1</v>
      </c>
      <c r="V1037" s="3">
        <f>IF(ISBLANK(Table13[[#This Row],[T4]]),0,IF(Table13[[#This Row],[T4]]&gt;0,1,0))</f>
        <v>0</v>
      </c>
      <c r="W1037" s="26">
        <v>58</v>
      </c>
      <c r="X1037" s="22">
        <v>8</v>
      </c>
      <c r="Y1037" s="3">
        <v>0.4</v>
      </c>
      <c r="Z1037" s="3"/>
      <c r="AB1037" s="30">
        <v>1007</v>
      </c>
      <c r="AC1037" s="30">
        <v>1.6736857557545604</v>
      </c>
      <c r="AD1037" s="30">
        <v>1.2263142442454396</v>
      </c>
    </row>
    <row r="1038" spans="1:30">
      <c r="A1038" s="4">
        <v>43781.166666666664</v>
      </c>
      <c r="B1038">
        <v>43781</v>
      </c>
      <c r="C1038" s="3">
        <v>0.16666666666666666</v>
      </c>
      <c r="D1038" s="3">
        <v>4</v>
      </c>
      <c r="E1038" s="3">
        <v>43</v>
      </c>
      <c r="F1038" s="3">
        <v>0.8</v>
      </c>
      <c r="G1038" s="5">
        <v>0.3</v>
      </c>
      <c r="H1038" s="3">
        <v>1.1000000000000001</v>
      </c>
      <c r="I1038" s="3">
        <v>1.55139</v>
      </c>
      <c r="J1038" s="12">
        <f t="shared" si="48"/>
        <v>1.7750000000000001</v>
      </c>
      <c r="K1038" s="4">
        <v>43781.166666666664</v>
      </c>
      <c r="L1038" s="3">
        <f t="shared" si="49"/>
        <v>12</v>
      </c>
      <c r="M1038" s="3">
        <f t="shared" si="50"/>
        <v>4</v>
      </c>
      <c r="N1038" s="3">
        <v>58</v>
      </c>
      <c r="O1038" s="3">
        <v>58</v>
      </c>
      <c r="P1038" s="3">
        <v>58</v>
      </c>
      <c r="Q1038" s="3">
        <v>0</v>
      </c>
      <c r="R1038" s="3"/>
      <c r="S1038" s="3">
        <f>IF(ISBLANK(Table13[[#This Row],[T1]]),0,IF(Table13[[#This Row],[T1]]&gt;0,1,0))</f>
        <v>1</v>
      </c>
      <c r="T1038" s="3">
        <f>IF(ISBLANK(Table13[[#This Row],[T2]]),0,IF(Table13[[#This Row],[T2]]&gt;0,1,0))</f>
        <v>1</v>
      </c>
      <c r="U1038" s="3">
        <f>IF(ISBLANK(Table13[[#This Row],[T3]]),0,IF(Table13[[#This Row],[T3]]&gt;0,1,0))</f>
        <v>1</v>
      </c>
      <c r="V1038" s="3">
        <f>IF(ISBLANK(Table13[[#This Row],[T4]]),0,IF(Table13[[#This Row],[T4]]&gt;0,1,0))</f>
        <v>0</v>
      </c>
      <c r="W1038" s="25">
        <v>54</v>
      </c>
      <c r="X1038" s="23">
        <v>8</v>
      </c>
      <c r="Y1038" s="3">
        <v>1.1000000000000001</v>
      </c>
      <c r="Z1038" s="3"/>
      <c r="AB1038" s="30">
        <v>1008</v>
      </c>
      <c r="AC1038" s="30">
        <v>1.5184896377197012</v>
      </c>
      <c r="AD1038" s="30">
        <v>-0.51848963771970125</v>
      </c>
    </row>
    <row r="1039" spans="1:30">
      <c r="A1039" s="4">
        <v>43781.208333333336</v>
      </c>
      <c r="B1039">
        <v>43781</v>
      </c>
      <c r="C1039" s="3">
        <v>0.20833333333333334</v>
      </c>
      <c r="D1039" s="3">
        <v>5</v>
      </c>
      <c r="E1039" s="3">
        <v>43</v>
      </c>
      <c r="F1039" s="3">
        <v>1</v>
      </c>
      <c r="G1039" s="5">
        <v>1.2</v>
      </c>
      <c r="H1039" s="3">
        <v>2.2000000000000002</v>
      </c>
      <c r="I1039" s="3">
        <v>1.55139</v>
      </c>
      <c r="J1039" s="12">
        <f t="shared" si="48"/>
        <v>1.8125</v>
      </c>
      <c r="K1039" s="4">
        <v>43781.208333333336</v>
      </c>
      <c r="L1039" s="3">
        <f t="shared" si="49"/>
        <v>12</v>
      </c>
      <c r="M1039" s="3">
        <f t="shared" si="50"/>
        <v>5</v>
      </c>
      <c r="N1039" s="3">
        <v>57</v>
      </c>
      <c r="O1039" s="3">
        <v>33</v>
      </c>
      <c r="P1039" s="3">
        <v>57</v>
      </c>
      <c r="Q1039" s="3">
        <v>0</v>
      </c>
      <c r="R1039" s="3"/>
      <c r="S1039" s="3">
        <f>IF(ISBLANK(Table13[[#This Row],[T1]]),0,IF(Table13[[#This Row],[T1]]&gt;0,1,0))</f>
        <v>1</v>
      </c>
      <c r="T1039" s="3">
        <f>IF(ISBLANK(Table13[[#This Row],[T2]]),0,IF(Table13[[#This Row],[T2]]&gt;0,1,0))</f>
        <v>1</v>
      </c>
      <c r="U1039" s="3">
        <f>IF(ISBLANK(Table13[[#This Row],[T3]]),0,IF(Table13[[#This Row],[T3]]&gt;0,1,0))</f>
        <v>1</v>
      </c>
      <c r="V1039" s="3">
        <f>IF(ISBLANK(Table13[[#This Row],[T4]]),0,IF(Table13[[#This Row],[T4]]&gt;0,1,0))</f>
        <v>0</v>
      </c>
      <c r="W1039" s="26">
        <v>54</v>
      </c>
      <c r="X1039" s="22">
        <v>8</v>
      </c>
      <c r="Y1039" s="3">
        <v>2.2000000000000002</v>
      </c>
      <c r="Z1039" s="3"/>
      <c r="AB1039" s="30">
        <v>1009</v>
      </c>
      <c r="AC1039" s="30">
        <v>1.4896903832910093</v>
      </c>
      <c r="AD1039" s="30">
        <v>-0.58969038329100931</v>
      </c>
    </row>
    <row r="1040" spans="1:30">
      <c r="A1040" s="4">
        <v>43781.25</v>
      </c>
      <c r="B1040">
        <v>43781</v>
      </c>
      <c r="C1040" s="3">
        <v>0.25</v>
      </c>
      <c r="D1040" s="3">
        <v>6</v>
      </c>
      <c r="E1040" s="3">
        <v>43</v>
      </c>
      <c r="F1040" s="3">
        <v>0.2</v>
      </c>
      <c r="G1040" s="5">
        <v>1.3</v>
      </c>
      <c r="H1040" s="3">
        <v>1.5</v>
      </c>
      <c r="I1040" s="3">
        <v>1.55139</v>
      </c>
      <c r="J1040" s="12">
        <f t="shared" si="48"/>
        <v>1.8458333333333334</v>
      </c>
      <c r="K1040" s="4">
        <v>43781.25</v>
      </c>
      <c r="L1040" s="3">
        <f t="shared" si="49"/>
        <v>12</v>
      </c>
      <c r="M1040" s="3">
        <f t="shared" si="50"/>
        <v>6</v>
      </c>
      <c r="N1040" s="3">
        <v>58</v>
      </c>
      <c r="O1040" s="3">
        <v>0</v>
      </c>
      <c r="P1040" s="3">
        <v>58</v>
      </c>
      <c r="Q1040" s="3">
        <v>0</v>
      </c>
      <c r="R1040" s="3"/>
      <c r="S1040" s="3">
        <f>IF(ISBLANK(Table13[[#This Row],[T1]]),0,IF(Table13[[#This Row],[T1]]&gt;0,1,0))</f>
        <v>1</v>
      </c>
      <c r="T1040" s="3">
        <f>IF(ISBLANK(Table13[[#This Row],[T2]]),0,IF(Table13[[#This Row],[T2]]&gt;0,1,0))</f>
        <v>1</v>
      </c>
      <c r="U1040" s="3">
        <f>IF(ISBLANK(Table13[[#This Row],[T3]]),0,IF(Table13[[#This Row],[T3]]&gt;0,1,0))</f>
        <v>1</v>
      </c>
      <c r="V1040" s="3">
        <f>IF(ISBLANK(Table13[[#This Row],[T4]]),0,IF(Table13[[#This Row],[T4]]&gt;0,1,0))</f>
        <v>0</v>
      </c>
      <c r="W1040" s="25">
        <v>53</v>
      </c>
      <c r="X1040" s="23">
        <v>5</v>
      </c>
      <c r="Y1040" s="3">
        <v>1.5</v>
      </c>
      <c r="Z1040" s="3"/>
      <c r="AB1040" s="30">
        <v>1010</v>
      </c>
      <c r="AC1040" s="30">
        <v>1.6555489373951302</v>
      </c>
      <c r="AD1040" s="30">
        <v>-0.95554893739513025</v>
      </c>
    </row>
    <row r="1041" spans="1:30">
      <c r="A1041" s="4">
        <v>43781.291666666664</v>
      </c>
      <c r="B1041">
        <v>43781</v>
      </c>
      <c r="C1041" s="3">
        <v>0.29166666666666669</v>
      </c>
      <c r="D1041" s="3">
        <v>7</v>
      </c>
      <c r="E1041" s="3">
        <v>43</v>
      </c>
      <c r="F1041" s="3">
        <v>0.8</v>
      </c>
      <c r="G1041" s="5">
        <v>1.6</v>
      </c>
      <c r="H1041" s="3">
        <v>2.4000000000000004</v>
      </c>
      <c r="I1041" s="3">
        <v>1.55139</v>
      </c>
      <c r="J1041" s="12">
        <f t="shared" si="48"/>
        <v>1.9416666666666667</v>
      </c>
      <c r="K1041" s="4">
        <v>43781.291666666664</v>
      </c>
      <c r="L1041" s="3">
        <f t="shared" si="49"/>
        <v>12</v>
      </c>
      <c r="M1041" s="3">
        <f t="shared" si="50"/>
        <v>7</v>
      </c>
      <c r="N1041" s="3">
        <v>58</v>
      </c>
      <c r="O1041" s="3">
        <v>0</v>
      </c>
      <c r="P1041" s="3">
        <v>44</v>
      </c>
      <c r="Q1041" s="3">
        <v>0</v>
      </c>
      <c r="R1041" s="3"/>
      <c r="S1041" s="3">
        <f>IF(ISBLANK(Table13[[#This Row],[T1]]),0,IF(Table13[[#This Row],[T1]]&gt;0,1,0))</f>
        <v>1</v>
      </c>
      <c r="T1041" s="3">
        <f>IF(ISBLANK(Table13[[#This Row],[T2]]),0,IF(Table13[[#This Row],[T2]]&gt;0,1,0))</f>
        <v>1</v>
      </c>
      <c r="U1041" s="3">
        <f>IF(ISBLANK(Table13[[#This Row],[T3]]),0,IF(Table13[[#This Row],[T3]]&gt;0,1,0))</f>
        <v>1</v>
      </c>
      <c r="V1041" s="3">
        <f>IF(ISBLANK(Table13[[#This Row],[T4]]),0,IF(Table13[[#This Row],[T4]]&gt;0,1,0))</f>
        <v>1</v>
      </c>
      <c r="W1041" s="26">
        <v>47</v>
      </c>
      <c r="X1041" s="22">
        <v>8</v>
      </c>
      <c r="Y1041" s="3">
        <v>2.4000000000000004</v>
      </c>
      <c r="Z1041" s="3"/>
      <c r="AB1041" s="30">
        <v>1011</v>
      </c>
      <c r="AC1041" s="30">
        <v>1.6555489373951302</v>
      </c>
      <c r="AD1041" s="30">
        <v>-0.55554893739513012</v>
      </c>
    </row>
    <row r="1042" spans="1:30">
      <c r="A1042" s="4">
        <v>43781.333333333336</v>
      </c>
      <c r="B1042">
        <v>43781</v>
      </c>
      <c r="C1042" s="3">
        <v>0.33333333333333331</v>
      </c>
      <c r="D1042" s="3">
        <v>8</v>
      </c>
      <c r="E1042" s="3">
        <v>43</v>
      </c>
      <c r="F1042" s="3">
        <v>0.9</v>
      </c>
      <c r="G1042" s="5">
        <v>1.2</v>
      </c>
      <c r="H1042" s="3">
        <v>2.1</v>
      </c>
      <c r="I1042" s="3">
        <v>1.55139</v>
      </c>
      <c r="J1042" s="12">
        <f t="shared" si="48"/>
        <v>1.9500000000000002</v>
      </c>
      <c r="K1042" s="4">
        <v>43781.333333333336</v>
      </c>
      <c r="L1042" s="3">
        <f t="shared" si="49"/>
        <v>12</v>
      </c>
      <c r="M1042" s="3">
        <f t="shared" si="50"/>
        <v>8</v>
      </c>
      <c r="N1042" s="3">
        <v>58</v>
      </c>
      <c r="O1042" s="3">
        <v>0</v>
      </c>
      <c r="P1042" s="3">
        <v>0</v>
      </c>
      <c r="Q1042" s="3">
        <v>0</v>
      </c>
      <c r="R1042" s="3"/>
      <c r="S1042" s="3">
        <f>IF(ISBLANK(Table13[[#This Row],[T1]]),0,IF(Table13[[#This Row],[T1]]&gt;0,1,0))</f>
        <v>1</v>
      </c>
      <c r="T1042" s="3">
        <f>IF(ISBLANK(Table13[[#This Row],[T2]]),0,IF(Table13[[#This Row],[T2]]&gt;0,1,0))</f>
        <v>0</v>
      </c>
      <c r="U1042" s="3">
        <f>IF(ISBLANK(Table13[[#This Row],[T3]]),0,IF(Table13[[#This Row],[T3]]&gt;0,1,0))</f>
        <v>1</v>
      </c>
      <c r="V1042" s="3">
        <f>IF(ISBLANK(Table13[[#This Row],[T4]]),0,IF(Table13[[#This Row],[T4]]&gt;0,1,0))</f>
        <v>1</v>
      </c>
      <c r="W1042" s="25">
        <v>44</v>
      </c>
      <c r="X1042" s="23">
        <v>8</v>
      </c>
      <c r="Y1042" s="3">
        <v>2.1</v>
      </c>
      <c r="Z1042" s="3"/>
      <c r="AB1042" s="30">
        <v>1012</v>
      </c>
      <c r="AC1042" s="30">
        <v>1.7376603721701314</v>
      </c>
      <c r="AD1042" s="30">
        <v>0.16233962782986855</v>
      </c>
    </row>
    <row r="1043" spans="1:30">
      <c r="A1043" s="4">
        <v>43781.375</v>
      </c>
      <c r="B1043">
        <v>43781</v>
      </c>
      <c r="C1043" s="3">
        <v>0.375</v>
      </c>
      <c r="D1043" s="3">
        <v>9</v>
      </c>
      <c r="E1043" s="3">
        <v>43</v>
      </c>
      <c r="F1043" s="3">
        <v>0.5</v>
      </c>
      <c r="G1043" s="5">
        <v>0.5</v>
      </c>
      <c r="H1043" s="3">
        <v>1</v>
      </c>
      <c r="I1043" s="3">
        <v>1.55139</v>
      </c>
      <c r="J1043" s="12">
        <f t="shared" si="48"/>
        <v>1.9500000000000002</v>
      </c>
      <c r="K1043" s="4">
        <v>43781.375</v>
      </c>
      <c r="L1043" s="3">
        <f t="shared" si="49"/>
        <v>12</v>
      </c>
      <c r="M1043" s="3">
        <f t="shared" si="50"/>
        <v>9</v>
      </c>
      <c r="N1043" s="3">
        <v>57</v>
      </c>
      <c r="O1043" s="3">
        <v>0</v>
      </c>
      <c r="P1043" s="3">
        <v>0</v>
      </c>
      <c r="Q1043" s="3">
        <v>0</v>
      </c>
      <c r="R1043" s="3"/>
      <c r="S1043" s="3">
        <f>IF(ISBLANK(Table13[[#This Row],[T1]]),0,IF(Table13[[#This Row],[T1]]&gt;0,1,0))</f>
        <v>0</v>
      </c>
      <c r="T1043" s="3">
        <f>IF(ISBLANK(Table13[[#This Row],[T2]]),0,IF(Table13[[#This Row],[T2]]&gt;0,1,0))</f>
        <v>0</v>
      </c>
      <c r="U1043" s="3">
        <f>IF(ISBLANK(Table13[[#This Row],[T3]]),0,IF(Table13[[#This Row],[T3]]&gt;0,1,0))</f>
        <v>0</v>
      </c>
      <c r="V1043" s="3">
        <f>IF(ISBLANK(Table13[[#This Row],[T4]]),0,IF(Table13[[#This Row],[T4]]&gt;0,1,0))</f>
        <v>1</v>
      </c>
      <c r="W1043" s="26">
        <v>43</v>
      </c>
      <c r="X1043" s="22">
        <v>10</v>
      </c>
      <c r="Y1043" s="3">
        <v>1</v>
      </c>
      <c r="Z1043" s="3"/>
      <c r="AB1043" s="30">
        <v>1013</v>
      </c>
      <c r="AC1043" s="30">
        <v>1.8021841259516931</v>
      </c>
      <c r="AD1043" s="30">
        <v>-0.50218412595169326</v>
      </c>
    </row>
    <row r="1044" spans="1:30">
      <c r="A1044" s="4">
        <v>43781.416666666664</v>
      </c>
      <c r="B1044">
        <v>43781</v>
      </c>
      <c r="C1044" s="3">
        <v>0.41666666666666669</v>
      </c>
      <c r="D1044" s="3">
        <v>10</v>
      </c>
      <c r="E1044" s="3">
        <v>43</v>
      </c>
      <c r="F1044" s="3">
        <v>0.5</v>
      </c>
      <c r="G1044" s="5">
        <v>0.6</v>
      </c>
      <c r="H1044" s="3">
        <v>1.1000000000000001</v>
      </c>
      <c r="I1044" s="3">
        <v>1.55139</v>
      </c>
      <c r="J1044" s="12">
        <f t="shared" si="48"/>
        <v>1.925</v>
      </c>
      <c r="K1044" s="4">
        <v>43781.416666666664</v>
      </c>
      <c r="L1044" s="3">
        <f t="shared" si="49"/>
        <v>12</v>
      </c>
      <c r="M1044" s="3">
        <f t="shared" si="50"/>
        <v>10</v>
      </c>
      <c r="N1044" s="3">
        <v>58</v>
      </c>
      <c r="O1044" s="3">
        <v>0</v>
      </c>
      <c r="P1044" s="3">
        <v>0</v>
      </c>
      <c r="Q1044" s="3">
        <v>0</v>
      </c>
      <c r="R1044" s="3"/>
      <c r="S1044" s="3">
        <f>IF(ISBLANK(Table13[[#This Row],[T1]]),0,IF(Table13[[#This Row],[T1]]&gt;0,1,0))</f>
        <v>0</v>
      </c>
      <c r="T1044" s="3">
        <f>IF(ISBLANK(Table13[[#This Row],[T2]]),0,IF(Table13[[#This Row],[T2]]&gt;0,1,0))</f>
        <v>0</v>
      </c>
      <c r="U1044" s="3">
        <f>IF(ISBLANK(Table13[[#This Row],[T3]]),0,IF(Table13[[#This Row],[T3]]&gt;0,1,0))</f>
        <v>0</v>
      </c>
      <c r="V1044" s="3">
        <f>IF(ISBLANK(Table13[[#This Row],[T4]]),0,IF(Table13[[#This Row],[T4]]&gt;0,1,0))</f>
        <v>1</v>
      </c>
      <c r="W1044" s="25">
        <v>39</v>
      </c>
      <c r="X1044" s="23">
        <v>8</v>
      </c>
      <c r="Y1044" s="3">
        <v>1.1000000000000001</v>
      </c>
      <c r="Z1044" s="3"/>
      <c r="AB1044" s="30">
        <v>1014</v>
      </c>
      <c r="AC1044" s="30">
        <v>1.8128465620209551</v>
      </c>
      <c r="AD1044" s="30">
        <v>-0.11284656202095511</v>
      </c>
    </row>
    <row r="1045" spans="1:30">
      <c r="A1045" s="4">
        <v>43781.458333333336</v>
      </c>
      <c r="B1045">
        <v>43781</v>
      </c>
      <c r="C1045" s="3">
        <v>0.45833333333333331</v>
      </c>
      <c r="D1045" s="3">
        <v>11</v>
      </c>
      <c r="E1045" s="3">
        <v>43</v>
      </c>
      <c r="F1045" s="3">
        <v>0.4</v>
      </c>
      <c r="G1045" s="5">
        <v>0.2</v>
      </c>
      <c r="H1045" s="3">
        <v>0.60000000000000009</v>
      </c>
      <c r="I1045" s="3">
        <v>1.55139</v>
      </c>
      <c r="J1045" s="12">
        <f t="shared" si="48"/>
        <v>1.9000000000000001</v>
      </c>
      <c r="K1045" s="4">
        <v>43781.458333333336</v>
      </c>
      <c r="L1045" s="3">
        <f t="shared" si="49"/>
        <v>12</v>
      </c>
      <c r="M1045" s="3">
        <f t="shared" si="50"/>
        <v>11</v>
      </c>
      <c r="N1045" s="3">
        <v>5</v>
      </c>
      <c r="O1045" s="3">
        <v>0</v>
      </c>
      <c r="P1045" s="3">
        <v>0</v>
      </c>
      <c r="Q1045" s="3">
        <v>0</v>
      </c>
      <c r="R1045" s="3"/>
      <c r="S1045" s="3">
        <f>IF(ISBLANK(Table13[[#This Row],[T1]]),0,IF(Table13[[#This Row],[T1]]&gt;0,1,0))</f>
        <v>0</v>
      </c>
      <c r="T1045" s="3">
        <f>IF(ISBLANK(Table13[[#This Row],[T2]]),0,IF(Table13[[#This Row],[T2]]&gt;0,1,0))</f>
        <v>0</v>
      </c>
      <c r="U1045" s="3">
        <f>IF(ISBLANK(Table13[[#This Row],[T3]]),0,IF(Table13[[#This Row],[T3]]&gt;0,1,0))</f>
        <v>0</v>
      </c>
      <c r="V1045" s="3">
        <f>IF(ISBLANK(Table13[[#This Row],[T4]]),0,IF(Table13[[#This Row],[T4]]&gt;0,1,0))</f>
        <v>0</v>
      </c>
      <c r="W1045" s="26">
        <v>40</v>
      </c>
      <c r="X1045" s="22">
        <v>8</v>
      </c>
      <c r="Y1045" s="3">
        <v>0.60000000000000009</v>
      </c>
      <c r="Z1045" s="3"/>
      <c r="AB1045" s="30">
        <v>1015</v>
      </c>
      <c r="AC1045" s="30">
        <v>1.6469880079168342</v>
      </c>
      <c r="AD1045" s="30">
        <v>-0.6469880079168342</v>
      </c>
    </row>
    <row r="1046" spans="1:30">
      <c r="A1046" s="4">
        <v>43781.5</v>
      </c>
      <c r="B1046">
        <v>43781</v>
      </c>
      <c r="C1046" s="3">
        <v>0.5</v>
      </c>
      <c r="D1046" s="3">
        <v>12</v>
      </c>
      <c r="E1046" s="3">
        <v>43</v>
      </c>
      <c r="F1046" s="3">
        <v>0.3</v>
      </c>
      <c r="G1046" s="5">
        <v>0.4</v>
      </c>
      <c r="H1046" s="3">
        <v>0.7</v>
      </c>
      <c r="I1046" s="3">
        <v>1.55139</v>
      </c>
      <c r="J1046" s="12">
        <f t="shared" si="48"/>
        <v>1.9000000000000001</v>
      </c>
      <c r="K1046" s="4">
        <v>43781.5</v>
      </c>
      <c r="L1046" s="3">
        <f t="shared" si="49"/>
        <v>12</v>
      </c>
      <c r="M1046" s="3">
        <f t="shared" si="50"/>
        <v>12</v>
      </c>
      <c r="N1046" s="3">
        <v>0</v>
      </c>
      <c r="O1046" s="3">
        <v>0</v>
      </c>
      <c r="P1046" s="3">
        <v>42</v>
      </c>
      <c r="Q1046" s="3">
        <v>0</v>
      </c>
      <c r="R1046" s="3"/>
      <c r="S1046" s="3">
        <f>IF(ISBLANK(Table13[[#This Row],[T1]]),0,IF(Table13[[#This Row],[T1]]&gt;0,1,0))</f>
        <v>0</v>
      </c>
      <c r="T1046" s="3">
        <f>IF(ISBLANK(Table13[[#This Row],[T2]]),0,IF(Table13[[#This Row],[T2]]&gt;0,1,0))</f>
        <v>0</v>
      </c>
      <c r="U1046" s="3">
        <f>IF(ISBLANK(Table13[[#This Row],[T3]]),0,IF(Table13[[#This Row],[T3]]&gt;0,1,0))</f>
        <v>0</v>
      </c>
      <c r="V1046" s="3">
        <f>IF(ISBLANK(Table13[[#This Row],[T4]]),0,IF(Table13[[#This Row],[T4]]&gt;0,1,0))</f>
        <v>0</v>
      </c>
      <c r="W1046" s="25">
        <v>41</v>
      </c>
      <c r="X1046" s="23">
        <v>13</v>
      </c>
      <c r="Y1046" s="3">
        <v>0.7</v>
      </c>
      <c r="Z1046" s="3"/>
      <c r="AB1046" s="30">
        <v>1016</v>
      </c>
      <c r="AC1046" s="30">
        <v>1.6150006997090487</v>
      </c>
      <c r="AD1046" s="30">
        <v>1.2849993002909512</v>
      </c>
    </row>
    <row r="1047" spans="1:30">
      <c r="A1047" s="4">
        <v>43781.541666666664</v>
      </c>
      <c r="B1047">
        <v>43781</v>
      </c>
      <c r="C1047" s="3">
        <v>0.54166666666666663</v>
      </c>
      <c r="D1047" s="3">
        <v>13</v>
      </c>
      <c r="E1047" s="3">
        <v>43</v>
      </c>
      <c r="F1047" s="3">
        <v>0.4</v>
      </c>
      <c r="G1047" s="5">
        <v>1.6</v>
      </c>
      <c r="H1047" s="3">
        <v>2</v>
      </c>
      <c r="I1047" s="3">
        <v>1.55139</v>
      </c>
      <c r="J1047" s="12">
        <f t="shared" si="48"/>
        <v>1.9000000000000004</v>
      </c>
      <c r="K1047" s="4">
        <v>43781.541666666664</v>
      </c>
      <c r="L1047" s="3">
        <f t="shared" si="49"/>
        <v>12</v>
      </c>
      <c r="M1047" s="3">
        <f t="shared" si="50"/>
        <v>13</v>
      </c>
      <c r="N1047" s="3">
        <v>0</v>
      </c>
      <c r="O1047" s="3">
        <v>0</v>
      </c>
      <c r="P1047" s="3">
        <v>58</v>
      </c>
      <c r="Q1047" s="3">
        <v>0</v>
      </c>
      <c r="R1047" s="3"/>
      <c r="S1047" s="3">
        <f>IF(ISBLANK(Table13[[#This Row],[T1]]),0,IF(Table13[[#This Row],[T1]]&gt;0,1,0))</f>
        <v>0</v>
      </c>
      <c r="T1047" s="3">
        <f>IF(ISBLANK(Table13[[#This Row],[T2]]),0,IF(Table13[[#This Row],[T2]]&gt;0,1,0))</f>
        <v>0</v>
      </c>
      <c r="U1047" s="3">
        <f>IF(ISBLANK(Table13[[#This Row],[T3]]),0,IF(Table13[[#This Row],[T3]]&gt;0,1,0))</f>
        <v>0</v>
      </c>
      <c r="V1047" s="3">
        <f>IF(ISBLANK(Table13[[#This Row],[T4]]),0,IF(Table13[[#This Row],[T4]]&gt;0,1,0))</f>
        <v>0</v>
      </c>
      <c r="W1047" s="26">
        <v>41</v>
      </c>
      <c r="X1047" s="22">
        <v>11</v>
      </c>
      <c r="Y1047" s="3">
        <v>2</v>
      </c>
      <c r="Z1047" s="3"/>
      <c r="AB1047" s="30">
        <v>1017</v>
      </c>
      <c r="AC1047" s="30">
        <v>1.444338070689128</v>
      </c>
      <c r="AD1047" s="30">
        <v>-1.144338070689128</v>
      </c>
    </row>
    <row r="1048" spans="1:30">
      <c r="A1048" s="4">
        <v>43781.583333333336</v>
      </c>
      <c r="B1048">
        <v>43781</v>
      </c>
      <c r="C1048" s="3">
        <v>0.58333333333333337</v>
      </c>
      <c r="D1048" s="3">
        <v>14</v>
      </c>
      <c r="E1048" s="3">
        <v>43</v>
      </c>
      <c r="F1048" s="3">
        <v>0.4</v>
      </c>
      <c r="G1048" s="5">
        <v>0.4</v>
      </c>
      <c r="H1048" s="3">
        <v>0.8</v>
      </c>
      <c r="I1048" s="3">
        <v>1.55139</v>
      </c>
      <c r="J1048" s="12">
        <f t="shared" si="48"/>
        <v>1.8333333333333337</v>
      </c>
      <c r="K1048" s="4">
        <v>43781.583333333336</v>
      </c>
      <c r="L1048" s="3">
        <f t="shared" si="49"/>
        <v>12</v>
      </c>
      <c r="M1048" s="3">
        <f t="shared" si="50"/>
        <v>14</v>
      </c>
      <c r="N1048" s="3">
        <v>0</v>
      </c>
      <c r="O1048" s="3">
        <v>0</v>
      </c>
      <c r="P1048" s="3">
        <v>51</v>
      </c>
      <c r="Q1048" s="3">
        <v>0</v>
      </c>
      <c r="R1048" s="3"/>
      <c r="S1048" s="3">
        <f>IF(ISBLANK(Table13[[#This Row],[T1]]),0,IF(Table13[[#This Row],[T1]]&gt;0,1,0))</f>
        <v>0</v>
      </c>
      <c r="T1048" s="3">
        <f>IF(ISBLANK(Table13[[#This Row],[T2]]),0,IF(Table13[[#This Row],[T2]]&gt;0,1,0))</f>
        <v>0</v>
      </c>
      <c r="U1048" s="3">
        <f>IF(ISBLANK(Table13[[#This Row],[T3]]),0,IF(Table13[[#This Row],[T3]]&gt;0,1,0))</f>
        <v>0</v>
      </c>
      <c r="V1048" s="3">
        <f>IF(ISBLANK(Table13[[#This Row],[T4]]),0,IF(Table13[[#This Row],[T4]]&gt;0,1,0))</f>
        <v>0</v>
      </c>
      <c r="W1048" s="25">
        <v>43</v>
      </c>
      <c r="X1048" s="23">
        <v>12</v>
      </c>
      <c r="Y1048" s="3">
        <v>0.8</v>
      </c>
      <c r="Z1048" s="3"/>
      <c r="AB1048" s="30">
        <v>1018</v>
      </c>
      <c r="AC1048" s="30">
        <v>1.4123507624813425</v>
      </c>
      <c r="AD1048" s="30">
        <v>-1.1123507624813425</v>
      </c>
    </row>
    <row r="1049" spans="1:30">
      <c r="A1049" s="4">
        <v>43781.625</v>
      </c>
      <c r="B1049">
        <v>43781</v>
      </c>
      <c r="C1049" s="3">
        <v>0.625</v>
      </c>
      <c r="D1049" s="3">
        <v>15</v>
      </c>
      <c r="E1049" s="3">
        <v>43</v>
      </c>
      <c r="F1049" s="3">
        <v>0.3</v>
      </c>
      <c r="G1049" s="5">
        <v>0.3</v>
      </c>
      <c r="H1049" s="3">
        <v>0.6</v>
      </c>
      <c r="I1049" s="3">
        <v>1.55139</v>
      </c>
      <c r="J1049" s="12">
        <f t="shared" si="48"/>
        <v>1.8166666666666667</v>
      </c>
      <c r="K1049" s="4">
        <v>43781.625</v>
      </c>
      <c r="L1049" s="3">
        <f t="shared" si="49"/>
        <v>12</v>
      </c>
      <c r="M1049" s="3">
        <f t="shared" si="50"/>
        <v>15</v>
      </c>
      <c r="N1049" s="3"/>
      <c r="O1049" s="3"/>
      <c r="P1049" s="3"/>
      <c r="Q1049" s="3"/>
      <c r="R1049" s="3"/>
      <c r="S1049" s="3">
        <f>IF(ISBLANK(Table13[[#This Row],[T1]]),0,IF(Table13[[#This Row],[T1]]&gt;0,1,0))</f>
        <v>1</v>
      </c>
      <c r="T1049" s="3">
        <f>IF(ISBLANK(Table13[[#This Row],[T2]]),0,IF(Table13[[#This Row],[T2]]&gt;0,1,0))</f>
        <v>0</v>
      </c>
      <c r="U1049" s="3">
        <f>IF(ISBLANK(Table13[[#This Row],[T3]]),0,IF(Table13[[#This Row],[T3]]&gt;0,1,0))</f>
        <v>0</v>
      </c>
      <c r="V1049" s="3">
        <f>IF(ISBLANK(Table13[[#This Row],[T4]]),0,IF(Table13[[#This Row],[T4]]&gt;0,1,0))</f>
        <v>0</v>
      </c>
      <c r="W1049" s="26">
        <v>40</v>
      </c>
      <c r="X1049" s="22">
        <v>11</v>
      </c>
      <c r="Y1049" s="3">
        <v>0.6</v>
      </c>
      <c r="Z1049" s="3"/>
      <c r="AB1049" s="30">
        <v>1019</v>
      </c>
      <c r="AC1049" s="30">
        <v>1.5355595723084159</v>
      </c>
      <c r="AD1049" s="30">
        <v>-1.135559572308416</v>
      </c>
    </row>
    <row r="1050" spans="1:30">
      <c r="A1050" s="4">
        <v>43781.666666666664</v>
      </c>
      <c r="B1050">
        <v>43781</v>
      </c>
      <c r="C1050" s="3">
        <v>0.66666666666666663</v>
      </c>
      <c r="D1050" s="3">
        <v>16</v>
      </c>
      <c r="E1050" s="3">
        <v>43</v>
      </c>
      <c r="F1050" s="3">
        <v>0.7</v>
      </c>
      <c r="G1050" s="5">
        <v>1.5</v>
      </c>
      <c r="H1050" s="3">
        <v>2.2000000000000002</v>
      </c>
      <c r="I1050" s="3">
        <v>1.55139</v>
      </c>
      <c r="J1050" s="12">
        <f t="shared" si="48"/>
        <v>1.8875</v>
      </c>
      <c r="K1050" s="4">
        <v>43781.666666666664</v>
      </c>
      <c r="L1050" s="3">
        <f t="shared" si="49"/>
        <v>12</v>
      </c>
      <c r="M1050" s="3">
        <f t="shared" si="50"/>
        <v>16</v>
      </c>
      <c r="N1050" s="3">
        <v>0</v>
      </c>
      <c r="O1050" s="3">
        <v>0</v>
      </c>
      <c r="P1050" s="3">
        <v>37</v>
      </c>
      <c r="Q1050" s="3">
        <v>0</v>
      </c>
      <c r="R1050" s="3"/>
      <c r="S1050" s="3">
        <f>IF(ISBLANK(Table13[[#This Row],[T1]]),0,IF(Table13[[#This Row],[T1]]&gt;0,1,0))</f>
        <v>1</v>
      </c>
      <c r="T1050" s="3">
        <f>IF(ISBLANK(Table13[[#This Row],[T2]]),0,IF(Table13[[#This Row],[T2]]&gt;0,1,0))</f>
        <v>0</v>
      </c>
      <c r="U1050" s="3">
        <f>IF(ISBLANK(Table13[[#This Row],[T3]]),0,IF(Table13[[#This Row],[T3]]&gt;0,1,0))</f>
        <v>0</v>
      </c>
      <c r="V1050" s="3">
        <f>IF(ISBLANK(Table13[[#This Row],[T4]]),0,IF(Table13[[#This Row],[T4]]&gt;0,1,0))</f>
        <v>0</v>
      </c>
      <c r="W1050" s="25">
        <v>41</v>
      </c>
      <c r="X1050" s="23">
        <v>11</v>
      </c>
      <c r="Y1050" s="3">
        <v>2.2000000000000002</v>
      </c>
      <c r="Z1050" s="3"/>
      <c r="AB1050" s="30">
        <v>1020</v>
      </c>
      <c r="AC1050" s="30">
        <v>1.4822473919621069</v>
      </c>
      <c r="AD1050" s="30">
        <v>-1.082247391962107</v>
      </c>
    </row>
    <row r="1051" spans="1:30">
      <c r="A1051" s="4">
        <v>43781.708333333336</v>
      </c>
      <c r="B1051">
        <v>43781</v>
      </c>
      <c r="C1051" s="3">
        <v>0.70833333333333337</v>
      </c>
      <c r="D1051" s="3">
        <v>17</v>
      </c>
      <c r="E1051" s="3">
        <v>43</v>
      </c>
      <c r="F1051" s="3">
        <v>1.1000000000000001</v>
      </c>
      <c r="G1051" s="5">
        <v>0.6</v>
      </c>
      <c r="H1051" s="3">
        <v>1.7000000000000002</v>
      </c>
      <c r="I1051" s="3">
        <v>1.55139</v>
      </c>
      <c r="J1051" s="12">
        <f t="shared" si="48"/>
        <v>2.0041666666666669</v>
      </c>
      <c r="K1051" s="4">
        <v>43781.708333333336</v>
      </c>
      <c r="L1051" s="3">
        <f t="shared" si="49"/>
        <v>12</v>
      </c>
      <c r="M1051" s="3">
        <f t="shared" si="50"/>
        <v>17</v>
      </c>
      <c r="N1051" s="3">
        <v>0</v>
      </c>
      <c r="O1051" s="3">
        <v>0</v>
      </c>
      <c r="P1051" s="3">
        <v>58</v>
      </c>
      <c r="Q1051" s="3">
        <v>0</v>
      </c>
      <c r="R1051" s="3"/>
      <c r="S1051" s="3">
        <f>IF(ISBLANK(Table13[[#This Row],[T1]]),0,IF(Table13[[#This Row],[T1]]&gt;0,1,0))</f>
        <v>1</v>
      </c>
      <c r="T1051" s="3">
        <f>IF(ISBLANK(Table13[[#This Row],[T2]]),0,IF(Table13[[#This Row],[T2]]&gt;0,1,0))</f>
        <v>0</v>
      </c>
      <c r="U1051" s="3">
        <f>IF(ISBLANK(Table13[[#This Row],[T3]]),0,IF(Table13[[#This Row],[T3]]&gt;0,1,0))</f>
        <v>0</v>
      </c>
      <c r="V1051" s="3">
        <f>IF(ISBLANK(Table13[[#This Row],[T4]]),0,IF(Table13[[#This Row],[T4]]&gt;0,1,0))</f>
        <v>0</v>
      </c>
      <c r="W1051" s="26">
        <v>37</v>
      </c>
      <c r="X1051" s="22">
        <v>12</v>
      </c>
      <c r="Y1051" s="3">
        <v>1.7000000000000002</v>
      </c>
      <c r="Z1051" s="3"/>
      <c r="AB1051" s="30">
        <v>1021</v>
      </c>
      <c r="AC1051" s="30">
        <v>1.4395976476850594</v>
      </c>
      <c r="AD1051" s="30">
        <v>-1.1395976476850593</v>
      </c>
    </row>
    <row r="1052" spans="1:30">
      <c r="A1052" s="4">
        <v>43781.75</v>
      </c>
      <c r="B1052">
        <v>43781</v>
      </c>
      <c r="C1052" s="3">
        <v>0.75</v>
      </c>
      <c r="D1052" s="3">
        <v>18</v>
      </c>
      <c r="E1052" s="3">
        <v>43</v>
      </c>
      <c r="F1052" s="3">
        <v>1</v>
      </c>
      <c r="G1052" s="5">
        <v>1</v>
      </c>
      <c r="H1052" s="3">
        <v>2</v>
      </c>
      <c r="I1052" s="3">
        <v>1.55139</v>
      </c>
      <c r="J1052" s="12">
        <f t="shared" si="48"/>
        <v>2.1458333333333335</v>
      </c>
      <c r="K1052" s="4">
        <v>43781.75</v>
      </c>
      <c r="L1052" s="3">
        <f t="shared" si="49"/>
        <v>12</v>
      </c>
      <c r="M1052" s="3">
        <f t="shared" si="50"/>
        <v>18</v>
      </c>
      <c r="N1052" s="3">
        <v>0</v>
      </c>
      <c r="O1052" s="3">
        <v>0</v>
      </c>
      <c r="P1052" s="3">
        <v>49</v>
      </c>
      <c r="Q1052" s="3">
        <v>0</v>
      </c>
      <c r="R1052" s="3"/>
      <c r="S1052" s="3">
        <f>IF(ISBLANK(Table13[[#This Row],[T1]]),0,IF(Table13[[#This Row],[T1]]&gt;0,1,0))</f>
        <v>1</v>
      </c>
      <c r="T1052" s="3">
        <f>IF(ISBLANK(Table13[[#This Row],[T2]]),0,IF(Table13[[#This Row],[T2]]&gt;0,1,0))</f>
        <v>0</v>
      </c>
      <c r="U1052" s="3">
        <f>IF(ISBLANK(Table13[[#This Row],[T3]]),0,IF(Table13[[#This Row],[T3]]&gt;0,1,0))</f>
        <v>1</v>
      </c>
      <c r="V1052" s="3">
        <f>IF(ISBLANK(Table13[[#This Row],[T4]]),0,IF(Table13[[#This Row],[T4]]&gt;0,1,0))</f>
        <v>0</v>
      </c>
      <c r="W1052" s="25">
        <v>36</v>
      </c>
      <c r="X1052" s="23">
        <v>17</v>
      </c>
      <c r="Y1052" s="3">
        <v>2</v>
      </c>
      <c r="Z1052" s="3"/>
      <c r="AB1052" s="30">
        <v>1022</v>
      </c>
      <c r="AC1052" s="30">
        <v>1.3969479034080119</v>
      </c>
      <c r="AD1052" s="30">
        <v>-1.0969479034080118</v>
      </c>
    </row>
    <row r="1053" spans="1:30">
      <c r="A1053" s="4">
        <v>43781.791666666664</v>
      </c>
      <c r="B1053">
        <v>43781</v>
      </c>
      <c r="C1053" s="3">
        <v>0.79166666666666663</v>
      </c>
      <c r="D1053" s="3">
        <v>19</v>
      </c>
      <c r="E1053" s="3">
        <v>43</v>
      </c>
      <c r="F1053" s="3">
        <v>0.9</v>
      </c>
      <c r="G1053" s="5">
        <v>1.4</v>
      </c>
      <c r="H1053" s="3">
        <v>2.2999999999999998</v>
      </c>
      <c r="I1053" s="3">
        <v>1.55139</v>
      </c>
      <c r="J1053" s="12">
        <f t="shared" si="48"/>
        <v>2.1750000000000003</v>
      </c>
      <c r="K1053" s="4">
        <v>43781.791666666664</v>
      </c>
      <c r="L1053" s="3">
        <f t="shared" si="49"/>
        <v>12</v>
      </c>
      <c r="M1053" s="3">
        <f t="shared" si="50"/>
        <v>19</v>
      </c>
      <c r="N1053" s="3">
        <v>0</v>
      </c>
      <c r="O1053" s="3">
        <v>50</v>
      </c>
      <c r="P1053" s="3">
        <v>0</v>
      </c>
      <c r="Q1053" s="3">
        <v>0</v>
      </c>
      <c r="R1053" s="3"/>
      <c r="S1053" s="3">
        <f>IF(ISBLANK(Table13[[#This Row],[T1]]),0,IF(Table13[[#This Row],[T1]]&gt;0,1,0))</f>
        <v>1</v>
      </c>
      <c r="T1053" s="3">
        <f>IF(ISBLANK(Table13[[#This Row],[T2]]),0,IF(Table13[[#This Row],[T2]]&gt;0,1,0))</f>
        <v>0</v>
      </c>
      <c r="U1053" s="3">
        <f>IF(ISBLANK(Table13[[#This Row],[T3]]),0,IF(Table13[[#This Row],[T3]]&gt;0,1,0))</f>
        <v>0</v>
      </c>
      <c r="V1053" s="3">
        <f>IF(ISBLANK(Table13[[#This Row],[T4]]),0,IF(Table13[[#This Row],[T4]]&gt;0,1,0))</f>
        <v>0</v>
      </c>
      <c r="W1053" s="26">
        <v>35</v>
      </c>
      <c r="X1053" s="22">
        <v>17</v>
      </c>
      <c r="Y1053" s="3">
        <v>2.2999999999999998</v>
      </c>
      <c r="Z1053" s="3"/>
      <c r="AB1053" s="30">
        <v>1023</v>
      </c>
      <c r="AC1053" s="30">
        <v>1.4076103394772739</v>
      </c>
      <c r="AD1053" s="30">
        <v>-1.007610339477274</v>
      </c>
    </row>
    <row r="1054" spans="1:30">
      <c r="A1054" s="4">
        <v>43781.833333333336</v>
      </c>
      <c r="B1054">
        <v>43781</v>
      </c>
      <c r="C1054" s="3">
        <v>0.83333333333333337</v>
      </c>
      <c r="D1054" s="3">
        <v>20</v>
      </c>
      <c r="E1054" s="3">
        <v>43</v>
      </c>
      <c r="F1054" s="3">
        <v>1.7</v>
      </c>
      <c r="G1054" s="5">
        <v>2.1</v>
      </c>
      <c r="H1054" s="3">
        <v>3.8</v>
      </c>
      <c r="I1054" s="3">
        <v>1.55139</v>
      </c>
      <c r="J1054" s="12">
        <f t="shared" si="48"/>
        <v>2.1541666666666668</v>
      </c>
      <c r="K1054" s="4">
        <v>43781.833333333336</v>
      </c>
      <c r="L1054" s="3">
        <f t="shared" si="49"/>
        <v>12</v>
      </c>
      <c r="M1054" s="3">
        <f t="shared" si="50"/>
        <v>20</v>
      </c>
      <c r="N1054" s="3">
        <v>0</v>
      </c>
      <c r="O1054" s="3">
        <v>58</v>
      </c>
      <c r="P1054" s="3">
        <v>0</v>
      </c>
      <c r="Q1054" s="3">
        <v>0</v>
      </c>
      <c r="R1054" s="3"/>
      <c r="S1054" s="3">
        <f>IF(ISBLANK(Table13[[#This Row],[T1]]),0,IF(Table13[[#This Row],[T1]]&gt;0,1,0))</f>
        <v>1</v>
      </c>
      <c r="T1054" s="3">
        <f>IF(ISBLANK(Table13[[#This Row],[T2]]),0,IF(Table13[[#This Row],[T2]]&gt;0,1,0))</f>
        <v>0</v>
      </c>
      <c r="U1054" s="3">
        <f>IF(ISBLANK(Table13[[#This Row],[T3]]),0,IF(Table13[[#This Row],[T3]]&gt;0,1,0))</f>
        <v>0</v>
      </c>
      <c r="V1054" s="3">
        <f>IF(ISBLANK(Table13[[#This Row],[T4]]),0,IF(Table13[[#This Row],[T4]]&gt;0,1,0))</f>
        <v>0</v>
      </c>
      <c r="W1054" s="25">
        <v>34</v>
      </c>
      <c r="X1054" s="23">
        <v>21</v>
      </c>
      <c r="Y1054" s="3">
        <v>3.8</v>
      </c>
      <c r="Z1054" s="3"/>
      <c r="AB1054" s="30">
        <v>1024</v>
      </c>
      <c r="AC1054" s="30">
        <v>1.3744472650713377</v>
      </c>
      <c r="AD1054" s="30">
        <v>-0.57444726507133781</v>
      </c>
    </row>
    <row r="1055" spans="1:30">
      <c r="A1055" s="4">
        <v>43781.875</v>
      </c>
      <c r="B1055">
        <v>43781</v>
      </c>
      <c r="C1055" s="3">
        <v>0.875</v>
      </c>
      <c r="D1055" s="3">
        <v>21</v>
      </c>
      <c r="E1055" s="3">
        <v>43</v>
      </c>
      <c r="F1055" s="3">
        <v>1</v>
      </c>
      <c r="G1055" s="5">
        <v>0.9</v>
      </c>
      <c r="H1055" s="3">
        <v>1.9</v>
      </c>
      <c r="I1055" s="3">
        <v>1.55139</v>
      </c>
      <c r="J1055" s="12">
        <f t="shared" si="48"/>
        <v>2.0791666666666666</v>
      </c>
      <c r="K1055" s="4">
        <v>43781.875</v>
      </c>
      <c r="L1055" s="3">
        <f t="shared" si="49"/>
        <v>12</v>
      </c>
      <c r="M1055" s="3">
        <f t="shared" si="50"/>
        <v>21</v>
      </c>
      <c r="N1055" s="3">
        <v>0</v>
      </c>
      <c r="O1055" s="3">
        <v>58</v>
      </c>
      <c r="P1055" s="3">
        <v>0</v>
      </c>
      <c r="Q1055" s="3">
        <v>0</v>
      </c>
      <c r="R1055" s="3"/>
      <c r="S1055" s="3">
        <f>IF(ISBLANK(Table13[[#This Row],[T1]]),0,IF(Table13[[#This Row],[T1]]&gt;0,1,0))</f>
        <v>1</v>
      </c>
      <c r="T1055" s="3">
        <f>IF(ISBLANK(Table13[[#This Row],[T2]]),0,IF(Table13[[#This Row],[T2]]&gt;0,1,0))</f>
        <v>0</v>
      </c>
      <c r="U1055" s="3">
        <f>IF(ISBLANK(Table13[[#This Row],[T3]]),0,IF(Table13[[#This Row],[T3]]&gt;0,1,0))</f>
        <v>0</v>
      </c>
      <c r="V1055" s="3">
        <f>IF(ISBLANK(Table13[[#This Row],[T4]]),0,IF(Table13[[#This Row],[T4]]&gt;0,1,0))</f>
        <v>0</v>
      </c>
      <c r="W1055" s="26">
        <v>32</v>
      </c>
      <c r="X1055" s="22">
        <v>21</v>
      </c>
      <c r="Y1055" s="3">
        <v>1.9</v>
      </c>
      <c r="Z1055" s="3"/>
      <c r="AB1055" s="30">
        <v>1025</v>
      </c>
      <c r="AC1055" s="30">
        <v>1.3851097011405997</v>
      </c>
      <c r="AD1055" s="30">
        <v>0.51489029885940019</v>
      </c>
    </row>
    <row r="1056" spans="1:30">
      <c r="A1056" s="4">
        <v>43781.916666666664</v>
      </c>
      <c r="B1056">
        <v>43781</v>
      </c>
      <c r="C1056" s="3">
        <v>0.91666666666666663</v>
      </c>
      <c r="D1056" s="3">
        <v>22</v>
      </c>
      <c r="E1056" s="3">
        <v>43</v>
      </c>
      <c r="F1056" s="3">
        <v>0.6</v>
      </c>
      <c r="G1056" s="5">
        <v>1.2</v>
      </c>
      <c r="H1056" s="3">
        <v>1.7999999999999998</v>
      </c>
      <c r="I1056" s="3">
        <v>1.55139</v>
      </c>
      <c r="J1056" s="12">
        <f t="shared" si="48"/>
        <v>2.1333333333333333</v>
      </c>
      <c r="K1056" s="4">
        <v>43781.916666666664</v>
      </c>
      <c r="L1056" s="3">
        <f t="shared" si="49"/>
        <v>12</v>
      </c>
      <c r="M1056" s="3">
        <f t="shared" si="50"/>
        <v>22</v>
      </c>
      <c r="N1056" s="3">
        <v>32</v>
      </c>
      <c r="O1056" s="3">
        <v>58</v>
      </c>
      <c r="P1056" s="3">
        <v>21</v>
      </c>
      <c r="Q1056" s="3">
        <v>0</v>
      </c>
      <c r="R1056" s="3"/>
      <c r="S1056" s="3">
        <f>IF(ISBLANK(Table13[[#This Row],[T1]]),0,IF(Table13[[#This Row],[T1]]&gt;0,1,0))</f>
        <v>1</v>
      </c>
      <c r="T1056" s="3">
        <f>IF(ISBLANK(Table13[[#This Row],[T2]]),0,IF(Table13[[#This Row],[T2]]&gt;0,1,0))</f>
        <v>0</v>
      </c>
      <c r="U1056" s="3">
        <f>IF(ISBLANK(Table13[[#This Row],[T3]]),0,IF(Table13[[#This Row],[T3]]&gt;0,1,0))</f>
        <v>0</v>
      </c>
      <c r="V1056" s="3">
        <f>IF(ISBLANK(Table13[[#This Row],[T4]]),0,IF(Table13[[#This Row],[T4]]&gt;0,1,0))</f>
        <v>0</v>
      </c>
      <c r="W1056" s="25">
        <v>32</v>
      </c>
      <c r="X1056" s="23">
        <v>21</v>
      </c>
      <c r="Y1056" s="3">
        <v>1.7999999999999998</v>
      </c>
      <c r="Z1056" s="3"/>
      <c r="AB1056" s="30">
        <v>1026</v>
      </c>
      <c r="AC1056" s="30">
        <v>1.4908123604603261</v>
      </c>
      <c r="AD1056" s="30">
        <v>-0.99081236046032606</v>
      </c>
    </row>
    <row r="1057" spans="1:30">
      <c r="A1057" s="4">
        <v>43781.958333333336</v>
      </c>
      <c r="B1057">
        <v>43781</v>
      </c>
      <c r="C1057" s="3">
        <v>0.95833333333333337</v>
      </c>
      <c r="D1057" s="3">
        <v>23</v>
      </c>
      <c r="E1057" s="3">
        <v>43</v>
      </c>
      <c r="F1057" s="3">
        <v>1</v>
      </c>
      <c r="G1057" s="5">
        <v>0.8</v>
      </c>
      <c r="H1057" s="3">
        <v>1.8</v>
      </c>
      <c r="I1057" s="3">
        <v>1.55139</v>
      </c>
      <c r="J1057" s="12">
        <f t="shared" si="48"/>
        <v>2.1875000000000004</v>
      </c>
      <c r="K1057" s="4">
        <v>43781.958333333336</v>
      </c>
      <c r="L1057" s="3">
        <f t="shared" si="49"/>
        <v>12</v>
      </c>
      <c r="M1057" s="3">
        <f t="shared" si="50"/>
        <v>23</v>
      </c>
      <c r="N1057" s="3">
        <v>58</v>
      </c>
      <c r="O1057" s="3">
        <v>51</v>
      </c>
      <c r="P1057" s="3">
        <v>57</v>
      </c>
      <c r="Q1057" s="3">
        <v>0</v>
      </c>
      <c r="R1057" s="3"/>
      <c r="S1057" s="3">
        <f>IF(ISBLANK(Table13[[#This Row],[T1]]),0,IF(Table13[[#This Row],[T1]]&gt;0,1,0))</f>
        <v>1</v>
      </c>
      <c r="T1057" s="3">
        <f>IF(ISBLANK(Table13[[#This Row],[T2]]),0,IF(Table13[[#This Row],[T2]]&gt;0,1,0))</f>
        <v>1</v>
      </c>
      <c r="U1057" s="3">
        <f>IF(ISBLANK(Table13[[#This Row],[T3]]),0,IF(Table13[[#This Row],[T3]]&gt;0,1,0))</f>
        <v>1</v>
      </c>
      <c r="V1057" s="3">
        <f>IF(ISBLANK(Table13[[#This Row],[T4]]),0,IF(Table13[[#This Row],[T4]]&gt;0,1,0))</f>
        <v>0</v>
      </c>
      <c r="W1057" s="26">
        <v>31</v>
      </c>
      <c r="X1057" s="22">
        <v>21</v>
      </c>
      <c r="Y1057" s="3">
        <v>1.8</v>
      </c>
      <c r="Z1057" s="3"/>
      <c r="AB1057" s="30">
        <v>1027</v>
      </c>
      <c r="AC1057" s="30">
        <v>1.5670613950619419</v>
      </c>
      <c r="AD1057" s="30">
        <v>0.93293860493805814</v>
      </c>
    </row>
    <row r="1058" spans="1:30">
      <c r="A1058" s="4">
        <v>43782</v>
      </c>
      <c r="B1058">
        <v>43782</v>
      </c>
      <c r="C1058" s="3">
        <v>0</v>
      </c>
      <c r="D1058" s="3">
        <v>0</v>
      </c>
      <c r="E1058" s="3">
        <v>44</v>
      </c>
      <c r="F1058" s="3">
        <v>1</v>
      </c>
      <c r="G1058" s="5">
        <v>0.9</v>
      </c>
      <c r="H1058" s="3">
        <v>1.9</v>
      </c>
      <c r="I1058" s="3">
        <v>1.55139</v>
      </c>
      <c r="J1058" s="12">
        <f t="shared" si="48"/>
        <v>2.2416666666666667</v>
      </c>
      <c r="K1058" s="4">
        <v>43782</v>
      </c>
      <c r="L1058" s="3">
        <f t="shared" si="49"/>
        <v>13</v>
      </c>
      <c r="M1058" s="3">
        <f t="shared" si="50"/>
        <v>0</v>
      </c>
      <c r="N1058" s="3">
        <v>57</v>
      </c>
      <c r="O1058" s="3">
        <v>56</v>
      </c>
      <c r="P1058" s="3">
        <v>57</v>
      </c>
      <c r="Q1058" s="3">
        <v>0</v>
      </c>
      <c r="R1058" s="3"/>
      <c r="S1058" s="3">
        <f>IF(ISBLANK(Table13[[#This Row],[T1]]),0,IF(Table13[[#This Row],[T1]]&gt;0,1,0))</f>
        <v>1</v>
      </c>
      <c r="T1058" s="3">
        <f>IF(ISBLANK(Table13[[#This Row],[T2]]),0,IF(Table13[[#This Row],[T2]]&gt;0,1,0))</f>
        <v>1</v>
      </c>
      <c r="U1058" s="3">
        <f>IF(ISBLANK(Table13[[#This Row],[T3]]),0,IF(Table13[[#This Row],[T3]]&gt;0,1,0))</f>
        <v>1</v>
      </c>
      <c r="V1058" s="3">
        <f>IF(ISBLANK(Table13[[#This Row],[T4]]),0,IF(Table13[[#This Row],[T4]]&gt;0,1,0))</f>
        <v>0</v>
      </c>
      <c r="W1058" s="25">
        <v>29</v>
      </c>
      <c r="X1058" s="23">
        <v>21</v>
      </c>
      <c r="Y1058" s="3">
        <v>1.9</v>
      </c>
      <c r="Z1058" s="3"/>
      <c r="AB1058" s="30">
        <v>1028</v>
      </c>
      <c r="AC1058" s="30">
        <v>1.4225277130963447</v>
      </c>
      <c r="AD1058" s="30">
        <v>5.1774722869036545</v>
      </c>
    </row>
    <row r="1059" spans="1:30">
      <c r="A1059" s="4">
        <v>43782.041666666664</v>
      </c>
      <c r="B1059">
        <v>43782</v>
      </c>
      <c r="C1059" s="3">
        <v>4.1666666666666664E-2</v>
      </c>
      <c r="D1059" s="3">
        <v>1</v>
      </c>
      <c r="E1059" s="3">
        <v>44</v>
      </c>
      <c r="F1059" s="3">
        <v>0.9</v>
      </c>
      <c r="G1059" s="5">
        <v>0.9</v>
      </c>
      <c r="H1059" s="3">
        <v>1.8</v>
      </c>
      <c r="I1059" s="3">
        <v>1.55139</v>
      </c>
      <c r="J1059" s="12">
        <f t="shared" si="48"/>
        <v>2.2333333333333338</v>
      </c>
      <c r="K1059" s="4">
        <v>43782.041666666664</v>
      </c>
      <c r="L1059" s="3">
        <f t="shared" si="49"/>
        <v>13</v>
      </c>
      <c r="M1059" s="3">
        <f t="shared" si="50"/>
        <v>1</v>
      </c>
      <c r="N1059" s="3">
        <v>58</v>
      </c>
      <c r="O1059" s="3">
        <v>58</v>
      </c>
      <c r="P1059" s="3">
        <v>58</v>
      </c>
      <c r="Q1059" s="3">
        <v>0</v>
      </c>
      <c r="R1059" s="3"/>
      <c r="S1059" s="3">
        <f>IF(ISBLANK(Table13[[#This Row],[T1]]),0,IF(Table13[[#This Row],[T1]]&gt;0,1,0))</f>
        <v>1</v>
      </c>
      <c r="T1059" s="3">
        <f>IF(ISBLANK(Table13[[#This Row],[T2]]),0,IF(Table13[[#This Row],[T2]]&gt;0,1,0))</f>
        <v>1</v>
      </c>
      <c r="U1059" s="3">
        <f>IF(ISBLANK(Table13[[#This Row],[T3]]),0,IF(Table13[[#This Row],[T3]]&gt;0,1,0))</f>
        <v>1</v>
      </c>
      <c r="V1059" s="3">
        <f>IF(ISBLANK(Table13[[#This Row],[T4]]),0,IF(Table13[[#This Row],[T4]]&gt;0,1,0))</f>
        <v>0</v>
      </c>
      <c r="W1059" s="26">
        <v>28</v>
      </c>
      <c r="X1059" s="22">
        <v>21</v>
      </c>
      <c r="Y1059" s="3">
        <v>1.8</v>
      </c>
      <c r="Z1059" s="3"/>
      <c r="AB1059" s="30">
        <v>1029</v>
      </c>
      <c r="AC1059" s="30">
        <v>1.411865277027083</v>
      </c>
      <c r="AD1059" s="30">
        <v>2.3881347229729171</v>
      </c>
    </row>
    <row r="1060" spans="1:30">
      <c r="A1060" s="4">
        <v>43782.083333333336</v>
      </c>
      <c r="B1060">
        <v>43782</v>
      </c>
      <c r="C1060" s="3">
        <v>8.3333333333333329E-2</v>
      </c>
      <c r="D1060" s="3">
        <v>2</v>
      </c>
      <c r="E1060" s="3">
        <v>44</v>
      </c>
      <c r="F1060" s="3">
        <v>1</v>
      </c>
      <c r="G1060" s="5">
        <v>2.1</v>
      </c>
      <c r="H1060" s="3">
        <v>3.1</v>
      </c>
      <c r="I1060" s="3">
        <v>1.55139</v>
      </c>
      <c r="J1060" s="12">
        <f t="shared" si="48"/>
        <v>2.2416666666666671</v>
      </c>
      <c r="K1060" s="4">
        <v>43782.083333333336</v>
      </c>
      <c r="L1060" s="3">
        <f t="shared" si="49"/>
        <v>13</v>
      </c>
      <c r="M1060" s="3">
        <f t="shared" si="50"/>
        <v>2</v>
      </c>
      <c r="N1060" s="3">
        <v>58</v>
      </c>
      <c r="O1060" s="3">
        <v>58</v>
      </c>
      <c r="P1060" s="3">
        <v>58</v>
      </c>
      <c r="Q1060" s="3">
        <v>0</v>
      </c>
      <c r="R1060" s="3"/>
      <c r="S1060" s="3">
        <f>IF(ISBLANK(Table13[[#This Row],[T1]]),0,IF(Table13[[#This Row],[T1]]&gt;0,1,0))</f>
        <v>1</v>
      </c>
      <c r="T1060" s="3">
        <f>IF(ISBLANK(Table13[[#This Row],[T2]]),0,IF(Table13[[#This Row],[T2]]&gt;0,1,0))</f>
        <v>1</v>
      </c>
      <c r="U1060" s="3">
        <f>IF(ISBLANK(Table13[[#This Row],[T3]]),0,IF(Table13[[#This Row],[T3]]&gt;0,1,0))</f>
        <v>1</v>
      </c>
      <c r="V1060" s="3">
        <f>IF(ISBLANK(Table13[[#This Row],[T4]]),0,IF(Table13[[#This Row],[T4]]&gt;0,1,0))</f>
        <v>0</v>
      </c>
      <c r="W1060" s="25">
        <v>28</v>
      </c>
      <c r="X1060" s="23">
        <v>21</v>
      </c>
      <c r="Y1060" s="3">
        <v>3.1</v>
      </c>
      <c r="Z1060" s="3"/>
      <c r="AB1060" s="30">
        <v>1030</v>
      </c>
      <c r="AC1060" s="30">
        <v>1.4513269675250369</v>
      </c>
      <c r="AD1060" s="30">
        <v>2.7486730324749633</v>
      </c>
    </row>
    <row r="1061" spans="1:30">
      <c r="A1061" s="4">
        <v>43782.125</v>
      </c>
      <c r="B1061">
        <v>43782</v>
      </c>
      <c r="C1061" s="3">
        <v>0.125</v>
      </c>
      <c r="D1061" s="3">
        <v>3</v>
      </c>
      <c r="E1061" s="3">
        <v>44</v>
      </c>
      <c r="F1061" s="3">
        <v>1</v>
      </c>
      <c r="G1061" s="5">
        <v>1.2</v>
      </c>
      <c r="H1061" s="3">
        <v>2.2000000000000002</v>
      </c>
      <c r="I1061" s="3">
        <v>1.55139</v>
      </c>
      <c r="J1061" s="12">
        <f t="shared" si="48"/>
        <v>2.1958333333333333</v>
      </c>
      <c r="K1061" s="4">
        <v>43782.125</v>
      </c>
      <c r="L1061" s="3">
        <f t="shared" si="49"/>
        <v>13</v>
      </c>
      <c r="M1061" s="3">
        <f t="shared" si="50"/>
        <v>3</v>
      </c>
      <c r="N1061" s="3">
        <v>58</v>
      </c>
      <c r="O1061" s="3">
        <v>58</v>
      </c>
      <c r="P1061" s="3">
        <v>58</v>
      </c>
      <c r="Q1061" s="3">
        <v>0</v>
      </c>
      <c r="R1061" s="3"/>
      <c r="S1061" s="3">
        <f>IF(ISBLANK(Table13[[#This Row],[T1]]),0,IF(Table13[[#This Row],[T1]]&gt;0,1,0))</f>
        <v>1</v>
      </c>
      <c r="T1061" s="3">
        <f>IF(ISBLANK(Table13[[#This Row],[T2]]),0,IF(Table13[[#This Row],[T2]]&gt;0,1,0))</f>
        <v>1</v>
      </c>
      <c r="U1061" s="3">
        <f>IF(ISBLANK(Table13[[#This Row],[T3]]),0,IF(Table13[[#This Row],[T3]]&gt;0,1,0))</f>
        <v>1</v>
      </c>
      <c r="V1061" s="3">
        <f>IF(ISBLANK(Table13[[#This Row],[T4]]),0,IF(Table13[[#This Row],[T4]]&gt;0,1,0))</f>
        <v>0</v>
      </c>
      <c r="W1061" s="26">
        <v>27</v>
      </c>
      <c r="X1061" s="22">
        <v>21</v>
      </c>
      <c r="Y1061" s="3">
        <v>2.2000000000000002</v>
      </c>
      <c r="Z1061" s="3"/>
      <c r="AB1061" s="30">
        <v>1031</v>
      </c>
      <c r="AC1061" s="30">
        <v>1.4300020953865133</v>
      </c>
      <c r="AD1061" s="30">
        <v>-3.0002095386513439E-2</v>
      </c>
    </row>
    <row r="1062" spans="1:30">
      <c r="A1062" s="4">
        <v>43782.166666666664</v>
      </c>
      <c r="B1062">
        <v>43782</v>
      </c>
      <c r="C1062" s="3">
        <v>0.16666666666666666</v>
      </c>
      <c r="D1062" s="3">
        <v>4</v>
      </c>
      <c r="E1062" s="3">
        <v>44</v>
      </c>
      <c r="F1062" s="3">
        <v>1</v>
      </c>
      <c r="G1062" s="5">
        <v>1</v>
      </c>
      <c r="H1062" s="3">
        <v>2</v>
      </c>
      <c r="I1062" s="3">
        <v>1.55139</v>
      </c>
      <c r="J1062" s="12">
        <f t="shared" si="48"/>
        <v>2.1875000000000004</v>
      </c>
      <c r="K1062" s="4">
        <v>43782.166666666664</v>
      </c>
      <c r="L1062" s="3">
        <f t="shared" si="49"/>
        <v>13</v>
      </c>
      <c r="M1062" s="3">
        <f t="shared" si="50"/>
        <v>4</v>
      </c>
      <c r="N1062" s="3">
        <v>57</v>
      </c>
      <c r="O1062" s="3">
        <v>20</v>
      </c>
      <c r="P1062" s="3">
        <v>57</v>
      </c>
      <c r="Q1062" s="3">
        <v>0</v>
      </c>
      <c r="R1062" s="3"/>
      <c r="S1062" s="3">
        <f>IF(ISBLANK(Table13[[#This Row],[T1]]),0,IF(Table13[[#This Row],[T1]]&gt;0,1,0))</f>
        <v>1</v>
      </c>
      <c r="T1062" s="3">
        <f>IF(ISBLANK(Table13[[#This Row],[T2]]),0,IF(Table13[[#This Row],[T2]]&gt;0,1,0))</f>
        <v>1</v>
      </c>
      <c r="U1062" s="3">
        <f>IF(ISBLANK(Table13[[#This Row],[T3]]),0,IF(Table13[[#This Row],[T3]]&gt;0,1,0))</f>
        <v>1</v>
      </c>
      <c r="V1062" s="3">
        <f>IF(ISBLANK(Table13[[#This Row],[T4]]),0,IF(Table13[[#This Row],[T4]]&gt;0,1,0))</f>
        <v>0</v>
      </c>
      <c r="W1062" s="25">
        <v>27</v>
      </c>
      <c r="X1062" s="23">
        <v>21</v>
      </c>
      <c r="Y1062" s="3">
        <v>2</v>
      </c>
      <c r="Z1062" s="3"/>
      <c r="AB1062" s="30">
        <v>1032</v>
      </c>
      <c r="AC1062" s="30">
        <v>1.4300020953865133</v>
      </c>
      <c r="AD1062" s="30">
        <v>6.999790461348665E-2</v>
      </c>
    </row>
    <row r="1063" spans="1:30">
      <c r="A1063" s="4">
        <v>43782.208333333336</v>
      </c>
      <c r="B1063">
        <v>43782</v>
      </c>
      <c r="C1063" s="3">
        <v>0.20833333333333334</v>
      </c>
      <c r="D1063" s="3">
        <v>5</v>
      </c>
      <c r="E1063" s="3">
        <v>44</v>
      </c>
      <c r="F1063" s="3">
        <v>1</v>
      </c>
      <c r="G1063" s="5">
        <v>2</v>
      </c>
      <c r="H1063" s="3">
        <v>3</v>
      </c>
      <c r="I1063" s="3">
        <v>1.55139</v>
      </c>
      <c r="J1063" s="12">
        <f t="shared" si="48"/>
        <v>2.2000000000000002</v>
      </c>
      <c r="K1063" s="4">
        <v>43782.208333333336</v>
      </c>
      <c r="L1063" s="3">
        <f t="shared" si="49"/>
        <v>13</v>
      </c>
      <c r="M1063" s="3">
        <f t="shared" si="50"/>
        <v>5</v>
      </c>
      <c r="N1063" s="3">
        <v>58</v>
      </c>
      <c r="O1063" s="3">
        <v>0</v>
      </c>
      <c r="P1063" s="3">
        <v>58</v>
      </c>
      <c r="Q1063" s="3">
        <v>0</v>
      </c>
      <c r="R1063" s="3"/>
      <c r="S1063" s="3">
        <f>IF(ISBLANK(Table13[[#This Row],[T1]]),0,IF(Table13[[#This Row],[T1]]&gt;0,1,0))</f>
        <v>1</v>
      </c>
      <c r="T1063" s="3">
        <f>IF(ISBLANK(Table13[[#This Row],[T2]]),0,IF(Table13[[#This Row],[T2]]&gt;0,1,0))</f>
        <v>1</v>
      </c>
      <c r="U1063" s="3">
        <f>IF(ISBLANK(Table13[[#This Row],[T3]]),0,IF(Table13[[#This Row],[T3]]&gt;0,1,0))</f>
        <v>1</v>
      </c>
      <c r="V1063" s="3">
        <f>IF(ISBLANK(Table13[[#This Row],[T4]]),0,IF(Table13[[#This Row],[T4]]&gt;0,1,0))</f>
        <v>0</v>
      </c>
      <c r="W1063" s="26">
        <v>26</v>
      </c>
      <c r="X1063" s="22">
        <v>21</v>
      </c>
      <c r="Y1063" s="3">
        <v>3</v>
      </c>
      <c r="Z1063" s="3"/>
      <c r="AB1063" s="30">
        <v>1033</v>
      </c>
      <c r="AC1063" s="30">
        <v>1.4300020953865133</v>
      </c>
      <c r="AD1063" s="30">
        <v>-1.0300020953865134</v>
      </c>
    </row>
    <row r="1064" spans="1:30">
      <c r="A1064" s="4">
        <v>43782.25</v>
      </c>
      <c r="B1064">
        <v>43782</v>
      </c>
      <c r="C1064" s="3">
        <v>0.25</v>
      </c>
      <c r="D1064" s="3">
        <v>6</v>
      </c>
      <c r="E1064" s="3">
        <v>44</v>
      </c>
      <c r="F1064" s="3">
        <v>2.7</v>
      </c>
      <c r="G1064" s="5">
        <v>1.1000000000000001</v>
      </c>
      <c r="H1064" s="3">
        <v>3.8000000000000003</v>
      </c>
      <c r="I1064" s="3">
        <v>1.55139</v>
      </c>
      <c r="J1064" s="12">
        <f t="shared" si="48"/>
        <v>2.2208333333333337</v>
      </c>
      <c r="K1064" s="4">
        <v>43782.25</v>
      </c>
      <c r="L1064" s="3">
        <f t="shared" si="49"/>
        <v>13</v>
      </c>
      <c r="M1064" s="3">
        <f t="shared" si="50"/>
        <v>6</v>
      </c>
      <c r="N1064" s="3">
        <v>58</v>
      </c>
      <c r="O1064" s="3">
        <v>0</v>
      </c>
      <c r="P1064" s="3">
        <v>58</v>
      </c>
      <c r="Q1064" s="3">
        <v>0</v>
      </c>
      <c r="R1064" s="3"/>
      <c r="S1064" s="3">
        <f>IF(ISBLANK(Table13[[#This Row],[T1]]),0,IF(Table13[[#This Row],[T1]]&gt;0,1,0))</f>
        <v>1</v>
      </c>
      <c r="T1064" s="3">
        <f>IF(ISBLANK(Table13[[#This Row],[T2]]),0,IF(Table13[[#This Row],[T2]]&gt;0,1,0))</f>
        <v>1</v>
      </c>
      <c r="U1064" s="3">
        <f>IF(ISBLANK(Table13[[#This Row],[T3]]),0,IF(Table13[[#This Row],[T3]]&gt;0,1,0))</f>
        <v>1</v>
      </c>
      <c r="V1064" s="3">
        <f>IF(ISBLANK(Table13[[#This Row],[T4]]),0,IF(Table13[[#This Row],[T4]]&gt;0,1,0))</f>
        <v>0</v>
      </c>
      <c r="W1064" s="25">
        <v>26</v>
      </c>
      <c r="X1064" s="23">
        <v>21</v>
      </c>
      <c r="Y1064" s="3">
        <v>3.8000000000000003</v>
      </c>
      <c r="Z1064" s="3"/>
      <c r="AB1064" s="30">
        <v>1034</v>
      </c>
      <c r="AC1064" s="30">
        <v>1.4406645314557749</v>
      </c>
      <c r="AD1064" s="30">
        <v>-1.040664531455775</v>
      </c>
    </row>
    <row r="1065" spans="1:30">
      <c r="A1065" s="4">
        <v>43782.291666666664</v>
      </c>
      <c r="B1065">
        <v>43782</v>
      </c>
      <c r="C1065" s="3">
        <v>0.29166666666666669</v>
      </c>
      <c r="D1065" s="3">
        <v>7</v>
      </c>
      <c r="E1065" s="3">
        <v>44</v>
      </c>
      <c r="F1065" s="3">
        <v>1.4</v>
      </c>
      <c r="G1065" s="5">
        <v>1.2</v>
      </c>
      <c r="H1065" s="3">
        <v>2.5999999999999996</v>
      </c>
      <c r="I1065" s="3">
        <v>1.55139</v>
      </c>
      <c r="J1065" s="12">
        <f t="shared" si="48"/>
        <v>2.1416666666666666</v>
      </c>
      <c r="K1065" s="4">
        <v>43782.291666666664</v>
      </c>
      <c r="L1065" s="3">
        <f t="shared" si="49"/>
        <v>13</v>
      </c>
      <c r="M1065" s="3">
        <f t="shared" si="50"/>
        <v>7</v>
      </c>
      <c r="N1065" s="3">
        <v>58</v>
      </c>
      <c r="O1065" s="3">
        <v>0</v>
      </c>
      <c r="P1065" s="3">
        <v>58</v>
      </c>
      <c r="Q1065" s="3">
        <v>0</v>
      </c>
      <c r="R1065" s="3"/>
      <c r="S1065" s="3">
        <f>IF(ISBLANK(Table13[[#This Row],[T1]]),0,IF(Table13[[#This Row],[T1]]&gt;0,1,0))</f>
        <v>1</v>
      </c>
      <c r="T1065" s="3">
        <f>IF(ISBLANK(Table13[[#This Row],[T2]]),0,IF(Table13[[#This Row],[T2]]&gt;0,1,0))</f>
        <v>1</v>
      </c>
      <c r="U1065" s="3">
        <f>IF(ISBLANK(Table13[[#This Row],[T3]]),0,IF(Table13[[#This Row],[T3]]&gt;0,1,0))</f>
        <v>1</v>
      </c>
      <c r="V1065" s="3">
        <f>IF(ISBLANK(Table13[[#This Row],[T4]]),0,IF(Table13[[#This Row],[T4]]&gt;0,1,0))</f>
        <v>0</v>
      </c>
      <c r="W1065" s="26">
        <v>27</v>
      </c>
      <c r="X1065" s="22">
        <v>21</v>
      </c>
      <c r="Y1065" s="3">
        <v>2.5999999999999996</v>
      </c>
      <c r="Z1065" s="3"/>
      <c r="AB1065" s="30">
        <v>1035</v>
      </c>
      <c r="AC1065" s="30">
        <v>1.4406645314557749</v>
      </c>
      <c r="AD1065" s="30">
        <v>-1.040664531455775</v>
      </c>
    </row>
    <row r="1066" spans="1:30">
      <c r="A1066" s="4">
        <v>43782.333333333336</v>
      </c>
      <c r="B1066">
        <v>43782</v>
      </c>
      <c r="C1066" s="3">
        <v>0.33333333333333331</v>
      </c>
      <c r="D1066" s="3">
        <v>8</v>
      </c>
      <c r="E1066" s="3">
        <v>44</v>
      </c>
      <c r="F1066" s="3">
        <v>0.4</v>
      </c>
      <c r="G1066" s="5">
        <v>1.7</v>
      </c>
      <c r="H1066" s="3">
        <v>2.1</v>
      </c>
      <c r="I1066" s="3">
        <v>1.55139</v>
      </c>
      <c r="J1066" s="12">
        <f t="shared" si="48"/>
        <v>2.2208333333333332</v>
      </c>
      <c r="K1066" s="4">
        <v>43782.333333333336</v>
      </c>
      <c r="L1066" s="3">
        <f t="shared" si="49"/>
        <v>13</v>
      </c>
      <c r="M1066" s="3">
        <f t="shared" si="50"/>
        <v>8</v>
      </c>
      <c r="N1066" s="3">
        <v>44</v>
      </c>
      <c r="O1066" s="3">
        <v>0</v>
      </c>
      <c r="P1066" s="3">
        <v>58</v>
      </c>
      <c r="Q1066" s="3">
        <v>0</v>
      </c>
      <c r="R1066" s="3"/>
      <c r="S1066" s="3">
        <f>IF(ISBLANK(Table13[[#This Row],[T1]]),0,IF(Table13[[#This Row],[T1]]&gt;0,1,0))</f>
        <v>1</v>
      </c>
      <c r="T1066" s="3">
        <f>IF(ISBLANK(Table13[[#This Row],[T2]]),0,IF(Table13[[#This Row],[T2]]&gt;0,1,0))</f>
        <v>1</v>
      </c>
      <c r="U1066" s="3">
        <f>IF(ISBLANK(Table13[[#This Row],[T3]]),0,IF(Table13[[#This Row],[T3]]&gt;0,1,0))</f>
        <v>1</v>
      </c>
      <c r="V1066" s="3">
        <f>IF(ISBLANK(Table13[[#This Row],[T4]]),0,IF(Table13[[#This Row],[T4]]&gt;0,1,0))</f>
        <v>0</v>
      </c>
      <c r="W1066" s="25">
        <v>29</v>
      </c>
      <c r="X1066" s="23">
        <v>21</v>
      </c>
      <c r="Y1066" s="3">
        <v>2.1</v>
      </c>
      <c r="Z1066" s="3"/>
      <c r="AB1066" s="30">
        <v>1036</v>
      </c>
      <c r="AC1066" s="30">
        <v>1.5139821257340567</v>
      </c>
      <c r="AD1066" s="30">
        <v>-1.1139821257340565</v>
      </c>
    </row>
    <row r="1067" spans="1:30">
      <c r="A1067" s="4">
        <v>43782.375</v>
      </c>
      <c r="B1067">
        <v>43782</v>
      </c>
      <c r="C1067" s="3">
        <v>0.375</v>
      </c>
      <c r="D1067" s="3">
        <v>9</v>
      </c>
      <c r="E1067" s="3">
        <v>44</v>
      </c>
      <c r="F1067" s="3">
        <v>0.2</v>
      </c>
      <c r="G1067" s="5">
        <v>0.2</v>
      </c>
      <c r="H1067" s="3">
        <v>0.4</v>
      </c>
      <c r="I1067" s="3">
        <v>1.55139</v>
      </c>
      <c r="J1067" s="12">
        <f t="shared" si="48"/>
        <v>2.15</v>
      </c>
      <c r="K1067" s="4">
        <v>43782.375</v>
      </c>
      <c r="L1067" s="3">
        <f t="shared" si="49"/>
        <v>13</v>
      </c>
      <c r="M1067" s="3">
        <f t="shared" si="50"/>
        <v>9</v>
      </c>
      <c r="N1067" s="3">
        <v>0</v>
      </c>
      <c r="O1067" s="3">
        <v>0</v>
      </c>
      <c r="P1067" s="3">
        <v>57</v>
      </c>
      <c r="Q1067" s="3">
        <v>0</v>
      </c>
      <c r="R1067" s="3"/>
      <c r="S1067" s="3">
        <f>IF(ISBLANK(Table13[[#This Row],[T1]]),0,IF(Table13[[#This Row],[T1]]&gt;0,1,0))</f>
        <v>0</v>
      </c>
      <c r="T1067" s="3">
        <f>IF(ISBLANK(Table13[[#This Row],[T2]]),0,IF(Table13[[#This Row],[T2]]&gt;0,1,0))</f>
        <v>1</v>
      </c>
      <c r="U1067" s="3">
        <f>IF(ISBLANK(Table13[[#This Row],[T3]]),0,IF(Table13[[#This Row],[T3]]&gt;0,1,0))</f>
        <v>1</v>
      </c>
      <c r="V1067" s="3">
        <f>IF(ISBLANK(Table13[[#This Row],[T4]]),0,IF(Table13[[#This Row],[T4]]&gt;0,1,0))</f>
        <v>0</v>
      </c>
      <c r="W1067" s="26">
        <v>33</v>
      </c>
      <c r="X1067" s="22">
        <v>21</v>
      </c>
      <c r="Y1067" s="3">
        <v>0.4</v>
      </c>
      <c r="Z1067" s="3"/>
      <c r="AB1067" s="30">
        <v>1037</v>
      </c>
      <c r="AC1067" s="30">
        <v>1.5566318700111041</v>
      </c>
      <c r="AD1067" s="30">
        <v>-0.45663187001110406</v>
      </c>
    </row>
    <row r="1068" spans="1:30">
      <c r="A1068" s="4">
        <v>43782.416666666664</v>
      </c>
      <c r="B1068">
        <v>43782</v>
      </c>
      <c r="C1068" s="3">
        <v>0.41666666666666669</v>
      </c>
      <c r="D1068" s="3">
        <v>10</v>
      </c>
      <c r="E1068" s="3">
        <v>44</v>
      </c>
      <c r="F1068" s="3">
        <v>0.2</v>
      </c>
      <c r="G1068" s="5">
        <v>0.3</v>
      </c>
      <c r="H1068" s="3">
        <v>0.5</v>
      </c>
      <c r="I1068" s="3">
        <v>1.55139</v>
      </c>
      <c r="J1068" s="12">
        <f t="shared" si="48"/>
        <v>2.1958333333333333</v>
      </c>
      <c r="K1068" s="4">
        <v>43782.416666666664</v>
      </c>
      <c r="L1068" s="3">
        <f t="shared" si="49"/>
        <v>13</v>
      </c>
      <c r="M1068" s="3">
        <f t="shared" si="50"/>
        <v>10</v>
      </c>
      <c r="N1068" s="3">
        <v>0</v>
      </c>
      <c r="O1068" s="3">
        <v>0</v>
      </c>
      <c r="P1068" s="3">
        <v>58</v>
      </c>
      <c r="Q1068" s="3">
        <v>0</v>
      </c>
      <c r="R1068" s="3"/>
      <c r="S1068" s="3">
        <f>IF(ISBLANK(Table13[[#This Row],[T1]]),0,IF(Table13[[#This Row],[T1]]&gt;0,1,0))</f>
        <v>0</v>
      </c>
      <c r="T1068" s="3">
        <f>IF(ISBLANK(Table13[[#This Row],[T2]]),0,IF(Table13[[#This Row],[T2]]&gt;0,1,0))</f>
        <v>1</v>
      </c>
      <c r="U1068" s="3">
        <f>IF(ISBLANK(Table13[[#This Row],[T3]]),0,IF(Table13[[#This Row],[T3]]&gt;0,1,0))</f>
        <v>1</v>
      </c>
      <c r="V1068" s="3">
        <f>IF(ISBLANK(Table13[[#This Row],[T4]]),0,IF(Table13[[#This Row],[T4]]&gt;0,1,0))</f>
        <v>0</v>
      </c>
      <c r="W1068" s="25">
        <v>34</v>
      </c>
      <c r="X1068" s="23">
        <v>21</v>
      </c>
      <c r="Y1068" s="3">
        <v>0.5</v>
      </c>
      <c r="Z1068" s="3"/>
      <c r="AB1068" s="30">
        <v>1038</v>
      </c>
      <c r="AC1068" s="30">
        <v>1.5566318700111041</v>
      </c>
      <c r="AD1068" s="30">
        <v>0.64336812998889603</v>
      </c>
    </row>
    <row r="1069" spans="1:30">
      <c r="A1069" s="4">
        <v>43782.458333333336</v>
      </c>
      <c r="B1069">
        <v>43782</v>
      </c>
      <c r="C1069" s="3">
        <v>0.45833333333333331</v>
      </c>
      <c r="D1069" s="3">
        <v>11</v>
      </c>
      <c r="E1069" s="3">
        <v>44</v>
      </c>
      <c r="F1069" s="3">
        <v>0.3</v>
      </c>
      <c r="G1069" s="5">
        <v>0.3</v>
      </c>
      <c r="H1069" s="3">
        <v>0.6</v>
      </c>
      <c r="I1069" s="3">
        <v>1.55139</v>
      </c>
      <c r="J1069" s="12">
        <f t="shared" si="48"/>
        <v>2.1958333333333333</v>
      </c>
      <c r="K1069" s="4">
        <v>43782.458333333336</v>
      </c>
      <c r="L1069" s="3">
        <f t="shared" si="49"/>
        <v>13</v>
      </c>
      <c r="M1069" s="3">
        <f t="shared" si="50"/>
        <v>11</v>
      </c>
      <c r="N1069" s="3">
        <v>0</v>
      </c>
      <c r="O1069" s="3">
        <v>0</v>
      </c>
      <c r="P1069" s="3">
        <v>58</v>
      </c>
      <c r="Q1069" s="3">
        <v>0</v>
      </c>
      <c r="R1069" s="3"/>
      <c r="S1069" s="3">
        <f>IF(ISBLANK(Table13[[#This Row],[T1]]),0,IF(Table13[[#This Row],[T1]]&gt;0,1,0))</f>
        <v>0</v>
      </c>
      <c r="T1069" s="3">
        <f>IF(ISBLANK(Table13[[#This Row],[T2]]),0,IF(Table13[[#This Row],[T2]]&gt;0,1,0))</f>
        <v>1</v>
      </c>
      <c r="U1069" s="3">
        <f>IF(ISBLANK(Table13[[#This Row],[T3]]),0,IF(Table13[[#This Row],[T3]]&gt;0,1,0))</f>
        <v>1</v>
      </c>
      <c r="V1069" s="3">
        <f>IF(ISBLANK(Table13[[#This Row],[T4]]),0,IF(Table13[[#This Row],[T4]]&gt;0,1,0))</f>
        <v>1</v>
      </c>
      <c r="W1069" s="26">
        <v>36</v>
      </c>
      <c r="X1069" s="22">
        <v>17</v>
      </c>
      <c r="Y1069" s="3">
        <v>0.6</v>
      </c>
      <c r="Z1069" s="3"/>
      <c r="AB1069" s="30">
        <v>1039</v>
      </c>
      <c r="AC1069" s="30">
        <v>1.6048874010057776</v>
      </c>
      <c r="AD1069" s="30">
        <v>-0.10488740100577765</v>
      </c>
    </row>
    <row r="1070" spans="1:30">
      <c r="A1070" s="4">
        <v>43782.5</v>
      </c>
      <c r="B1070">
        <v>43782</v>
      </c>
      <c r="C1070" s="3">
        <v>0.5</v>
      </c>
      <c r="D1070" s="3">
        <v>12</v>
      </c>
      <c r="E1070" s="3">
        <v>44</v>
      </c>
      <c r="F1070" s="3">
        <v>0.4</v>
      </c>
      <c r="G1070" s="5">
        <v>0.3</v>
      </c>
      <c r="H1070" s="3">
        <v>0.7</v>
      </c>
      <c r="I1070" s="3">
        <v>1.55139</v>
      </c>
      <c r="J1070" s="12">
        <f t="shared" si="48"/>
        <v>2.1874999999999996</v>
      </c>
      <c r="K1070" s="4">
        <v>43782.5</v>
      </c>
      <c r="L1070" s="3">
        <f t="shared" si="49"/>
        <v>13</v>
      </c>
      <c r="M1070" s="3">
        <f t="shared" si="50"/>
        <v>12</v>
      </c>
      <c r="N1070" s="3">
        <v>0</v>
      </c>
      <c r="O1070" s="3">
        <v>0</v>
      </c>
      <c r="P1070" s="3">
        <v>58</v>
      </c>
      <c r="Q1070" s="3">
        <v>0</v>
      </c>
      <c r="R1070" s="3"/>
      <c r="S1070" s="3">
        <f>IF(ISBLANK(Table13[[#This Row],[T1]]),0,IF(Table13[[#This Row],[T1]]&gt;0,1,0))</f>
        <v>0</v>
      </c>
      <c r="T1070" s="3">
        <f>IF(ISBLANK(Table13[[#This Row],[T2]]),0,IF(Table13[[#This Row],[T2]]&gt;0,1,0))</f>
        <v>0</v>
      </c>
      <c r="U1070" s="3">
        <f>IF(ISBLANK(Table13[[#This Row],[T3]]),0,IF(Table13[[#This Row],[T3]]&gt;0,1,0))</f>
        <v>1</v>
      </c>
      <c r="V1070" s="3">
        <f>IF(ISBLANK(Table13[[#This Row],[T4]]),0,IF(Table13[[#This Row],[T4]]&gt;0,1,0))</f>
        <v>1</v>
      </c>
      <c r="W1070" s="25">
        <v>37</v>
      </c>
      <c r="X1070" s="23">
        <v>21</v>
      </c>
      <c r="Y1070" s="3">
        <v>0.7</v>
      </c>
      <c r="Z1070" s="3"/>
      <c r="AB1070" s="30">
        <v>1040</v>
      </c>
      <c r="AC1070" s="30">
        <v>1.6964193051096585</v>
      </c>
      <c r="AD1070" s="30">
        <v>0.70358069489034181</v>
      </c>
    </row>
    <row r="1071" spans="1:30">
      <c r="A1071" s="4">
        <v>43782.541666666664</v>
      </c>
      <c r="B1071">
        <v>43782</v>
      </c>
      <c r="C1071" s="3">
        <v>0.54166666666666663</v>
      </c>
      <c r="D1071" s="3">
        <v>13</v>
      </c>
      <c r="E1071" s="3">
        <v>44</v>
      </c>
      <c r="F1071" s="3">
        <v>0.2</v>
      </c>
      <c r="G1071" s="5">
        <v>0.2</v>
      </c>
      <c r="H1071" s="3">
        <v>0.4</v>
      </c>
      <c r="I1071" s="3">
        <v>1.55139</v>
      </c>
      <c r="J1071" s="12">
        <f t="shared" si="48"/>
        <v>2.1791666666666663</v>
      </c>
      <c r="K1071" s="4">
        <v>43782.541666666664</v>
      </c>
      <c r="L1071" s="3">
        <f t="shared" si="49"/>
        <v>13</v>
      </c>
      <c r="M1071" s="3">
        <f t="shared" si="50"/>
        <v>13</v>
      </c>
      <c r="N1071" s="3">
        <v>0</v>
      </c>
      <c r="O1071" s="3">
        <v>0</v>
      </c>
      <c r="P1071" s="3">
        <v>58</v>
      </c>
      <c r="Q1071" s="3">
        <v>0</v>
      </c>
      <c r="R1071" s="3"/>
      <c r="S1071" s="3">
        <f>IF(ISBLANK(Table13[[#This Row],[T1]]),0,IF(Table13[[#This Row],[T1]]&gt;0,1,0))</f>
        <v>0</v>
      </c>
      <c r="T1071" s="3">
        <f>IF(ISBLANK(Table13[[#This Row],[T2]]),0,IF(Table13[[#This Row],[T2]]&gt;0,1,0))</f>
        <v>0</v>
      </c>
      <c r="U1071" s="3">
        <f>IF(ISBLANK(Table13[[#This Row],[T3]]),0,IF(Table13[[#This Row],[T3]]&gt;0,1,0))</f>
        <v>1</v>
      </c>
      <c r="V1071" s="3">
        <f>IF(ISBLANK(Table13[[#This Row],[T4]]),0,IF(Table13[[#This Row],[T4]]&gt;0,1,0))</f>
        <v>1</v>
      </c>
      <c r="W1071" s="26">
        <v>38</v>
      </c>
      <c r="X1071" s="22">
        <v>21</v>
      </c>
      <c r="Y1071" s="3">
        <v>0.4</v>
      </c>
      <c r="Z1071" s="3"/>
      <c r="AB1071" s="30">
        <v>1041</v>
      </c>
      <c r="AC1071" s="30">
        <v>1.8942651674215649</v>
      </c>
      <c r="AD1071" s="30">
        <v>0.20573483257843517</v>
      </c>
    </row>
    <row r="1072" spans="1:30">
      <c r="A1072" s="4">
        <v>43782.583333333336</v>
      </c>
      <c r="B1072">
        <v>43782</v>
      </c>
      <c r="C1072" s="3">
        <v>0.58333333333333337</v>
      </c>
      <c r="D1072" s="3">
        <v>14</v>
      </c>
      <c r="E1072" s="3">
        <v>44</v>
      </c>
      <c r="F1072" s="3">
        <v>0.2</v>
      </c>
      <c r="G1072" s="5">
        <v>0.2</v>
      </c>
      <c r="H1072" s="3">
        <v>0.4</v>
      </c>
      <c r="I1072" s="3">
        <v>1.55139</v>
      </c>
      <c r="J1072" s="12">
        <f t="shared" si="48"/>
        <v>2.1791666666666667</v>
      </c>
      <c r="K1072" s="4">
        <v>43782.583333333336</v>
      </c>
      <c r="L1072" s="3">
        <f t="shared" si="49"/>
        <v>13</v>
      </c>
      <c r="M1072" s="3">
        <f t="shared" si="50"/>
        <v>14</v>
      </c>
      <c r="N1072" s="3">
        <v>0</v>
      </c>
      <c r="O1072" s="3">
        <v>0</v>
      </c>
      <c r="P1072" s="3">
        <v>58</v>
      </c>
      <c r="Q1072" s="3">
        <v>0</v>
      </c>
      <c r="R1072" s="3"/>
      <c r="S1072" s="3">
        <f>IF(ISBLANK(Table13[[#This Row],[T1]]),0,IF(Table13[[#This Row],[T1]]&gt;0,1,0))</f>
        <v>0</v>
      </c>
      <c r="T1072" s="3">
        <f>IF(ISBLANK(Table13[[#This Row],[T2]]),0,IF(Table13[[#This Row],[T2]]&gt;0,1,0))</f>
        <v>0</v>
      </c>
      <c r="U1072" s="3">
        <f>IF(ISBLANK(Table13[[#This Row],[T3]]),0,IF(Table13[[#This Row],[T3]]&gt;0,1,0))</f>
        <v>1</v>
      </c>
      <c r="V1072" s="3">
        <f>IF(ISBLANK(Table13[[#This Row],[T4]]),0,IF(Table13[[#This Row],[T4]]&gt;0,1,0))</f>
        <v>1</v>
      </c>
      <c r="W1072" s="25">
        <v>37</v>
      </c>
      <c r="X1072" s="23">
        <v>17</v>
      </c>
      <c r="Y1072" s="3">
        <v>0.4</v>
      </c>
      <c r="Z1072" s="3"/>
      <c r="AB1072" s="30">
        <v>1042</v>
      </c>
      <c r="AC1072" s="30">
        <v>1.6760398367813618</v>
      </c>
      <c r="AD1072" s="30">
        <v>-0.67603983678136181</v>
      </c>
    </row>
    <row r="1073" spans="1:30">
      <c r="A1073" s="4">
        <v>43782.625</v>
      </c>
      <c r="B1073">
        <v>43782</v>
      </c>
      <c r="C1073" s="3">
        <v>0.625</v>
      </c>
      <c r="D1073" s="3">
        <v>15</v>
      </c>
      <c r="E1073" s="3">
        <v>44</v>
      </c>
      <c r="F1073" s="3">
        <v>1.2</v>
      </c>
      <c r="G1073" s="5">
        <v>1.1000000000000001</v>
      </c>
      <c r="H1073" s="3">
        <v>2.2999999999999998</v>
      </c>
      <c r="I1073" s="3">
        <v>1.55139</v>
      </c>
      <c r="J1073" s="12">
        <f t="shared" si="48"/>
        <v>2.1791666666666663</v>
      </c>
      <c r="K1073" s="4">
        <v>43782.625</v>
      </c>
      <c r="L1073" s="3">
        <f t="shared" si="49"/>
        <v>13</v>
      </c>
      <c r="M1073" s="3">
        <f t="shared" si="50"/>
        <v>15</v>
      </c>
      <c r="N1073" s="3">
        <v>0</v>
      </c>
      <c r="O1073" s="3">
        <v>0</v>
      </c>
      <c r="P1073" s="3">
        <v>57</v>
      </c>
      <c r="Q1073" s="3">
        <v>0</v>
      </c>
      <c r="R1073" s="3"/>
      <c r="S1073" s="3">
        <f>IF(ISBLANK(Table13[[#This Row],[T1]]),0,IF(Table13[[#This Row],[T1]]&gt;0,1,0))</f>
        <v>0</v>
      </c>
      <c r="T1073" s="3">
        <f>IF(ISBLANK(Table13[[#This Row],[T2]]),0,IF(Table13[[#This Row],[T2]]&gt;0,1,0))</f>
        <v>0</v>
      </c>
      <c r="U1073" s="3">
        <f>IF(ISBLANK(Table13[[#This Row],[T3]]),0,IF(Table13[[#This Row],[T3]]&gt;0,1,0))</f>
        <v>1</v>
      </c>
      <c r="V1073" s="3">
        <f>IF(ISBLANK(Table13[[#This Row],[T4]]),0,IF(Table13[[#This Row],[T4]]&gt;0,1,0))</f>
        <v>0</v>
      </c>
      <c r="W1073" s="26">
        <v>37</v>
      </c>
      <c r="X1073" s="22">
        <v>17</v>
      </c>
      <c r="Y1073" s="3">
        <v>2.2999999999999998</v>
      </c>
      <c r="Z1073" s="3"/>
      <c r="AB1073" s="30">
        <v>1043</v>
      </c>
      <c r="AC1073" s="30">
        <v>1.7437516443420173</v>
      </c>
      <c r="AD1073" s="30">
        <v>-0.64375164434201726</v>
      </c>
    </row>
    <row r="1074" spans="1:30">
      <c r="A1074" s="4">
        <v>43782.666666666664</v>
      </c>
      <c r="B1074">
        <v>43782</v>
      </c>
      <c r="C1074" s="3">
        <v>0.66666666666666663</v>
      </c>
      <c r="D1074" s="3">
        <v>16</v>
      </c>
      <c r="E1074" s="3">
        <v>44</v>
      </c>
      <c r="F1074" s="3">
        <v>2.8</v>
      </c>
      <c r="G1074" s="5">
        <v>2.2000000000000002</v>
      </c>
      <c r="H1074" s="3">
        <v>5</v>
      </c>
      <c r="I1074" s="3">
        <v>1.55139</v>
      </c>
      <c r="J1074" s="12">
        <f t="shared" si="48"/>
        <v>2.2416666666666663</v>
      </c>
      <c r="K1074" s="4">
        <v>43782.666666666664</v>
      </c>
      <c r="L1074" s="3">
        <f t="shared" si="49"/>
        <v>13</v>
      </c>
      <c r="M1074" s="3">
        <f t="shared" si="50"/>
        <v>16</v>
      </c>
      <c r="N1074" s="3">
        <v>0</v>
      </c>
      <c r="O1074" s="3">
        <v>25</v>
      </c>
      <c r="P1074" s="3">
        <v>53</v>
      </c>
      <c r="Q1074" s="3">
        <v>0</v>
      </c>
      <c r="R1074" s="3"/>
      <c r="S1074" s="3">
        <f>IF(ISBLANK(Table13[[#This Row],[T1]]),0,IF(Table13[[#This Row],[T1]]&gt;0,1,0))</f>
        <v>0</v>
      </c>
      <c r="T1074" s="3">
        <f>IF(ISBLANK(Table13[[#This Row],[T2]]),0,IF(Table13[[#This Row],[T2]]&gt;0,1,0))</f>
        <v>0</v>
      </c>
      <c r="U1074" s="3">
        <f>IF(ISBLANK(Table13[[#This Row],[T3]]),0,IF(Table13[[#This Row],[T3]]&gt;0,1,0))</f>
        <v>1</v>
      </c>
      <c r="V1074" s="3">
        <f>IF(ISBLANK(Table13[[#This Row],[T4]]),0,IF(Table13[[#This Row],[T4]]&gt;0,1,0))</f>
        <v>0</v>
      </c>
      <c r="W1074" s="25">
        <v>36</v>
      </c>
      <c r="X1074" s="23">
        <v>11</v>
      </c>
      <c r="Y1074" s="3">
        <v>5</v>
      </c>
      <c r="Z1074" s="3"/>
      <c r="AB1074" s="30">
        <v>1044</v>
      </c>
      <c r="AC1074" s="30">
        <v>1.6679388256590337</v>
      </c>
      <c r="AD1074" s="30">
        <v>-1.0679388256590336</v>
      </c>
    </row>
    <row r="1075" spans="1:30">
      <c r="A1075" s="4">
        <v>43782.708333333336</v>
      </c>
      <c r="B1075">
        <v>43782</v>
      </c>
      <c r="C1075" s="3">
        <v>0.70833333333333337</v>
      </c>
      <c r="D1075" s="3">
        <v>17</v>
      </c>
      <c r="E1075" s="3">
        <v>44</v>
      </c>
      <c r="F1075" s="3">
        <v>3.8</v>
      </c>
      <c r="G1075" s="5">
        <v>1.3</v>
      </c>
      <c r="H1075" s="3">
        <v>5.0999999999999996</v>
      </c>
      <c r="I1075" s="3">
        <v>1.55139</v>
      </c>
      <c r="J1075" s="12">
        <f t="shared" si="48"/>
        <v>2.1583333333333328</v>
      </c>
      <c r="K1075" s="4">
        <v>43782.708333333336</v>
      </c>
      <c r="L1075" s="3">
        <f t="shared" si="49"/>
        <v>13</v>
      </c>
      <c r="M1075" s="3">
        <f t="shared" si="50"/>
        <v>17</v>
      </c>
      <c r="N1075" s="3">
        <v>0</v>
      </c>
      <c r="O1075" s="3">
        <v>58</v>
      </c>
      <c r="P1075" s="3">
        <v>16</v>
      </c>
      <c r="Q1075" s="3">
        <v>0</v>
      </c>
      <c r="R1075" s="3"/>
      <c r="S1075" s="3">
        <f>IF(ISBLANK(Table13[[#This Row],[T1]]),0,IF(Table13[[#This Row],[T1]]&gt;0,1,0))</f>
        <v>0</v>
      </c>
      <c r="T1075" s="3">
        <f>IF(ISBLANK(Table13[[#This Row],[T2]]),0,IF(Table13[[#This Row],[T2]]&gt;0,1,0))</f>
        <v>0</v>
      </c>
      <c r="U1075" s="3">
        <f>IF(ISBLANK(Table13[[#This Row],[T3]]),0,IF(Table13[[#This Row],[T3]]&gt;0,1,0))</f>
        <v>0</v>
      </c>
      <c r="V1075" s="3">
        <f>IF(ISBLANK(Table13[[#This Row],[T4]]),0,IF(Table13[[#This Row],[T4]]&gt;0,1,0))</f>
        <v>0</v>
      </c>
      <c r="W1075" s="26">
        <v>34</v>
      </c>
      <c r="X1075" s="22">
        <v>11</v>
      </c>
      <c r="Y1075" s="3">
        <v>5.0999999999999996</v>
      </c>
      <c r="Z1075" s="3"/>
      <c r="AB1075" s="30">
        <v>1045</v>
      </c>
      <c r="AC1075" s="30">
        <v>1.5946212313807522</v>
      </c>
      <c r="AD1075" s="30">
        <v>-0.89462123138075222</v>
      </c>
    </row>
    <row r="1076" spans="1:30">
      <c r="A1076" s="4">
        <v>43782.75</v>
      </c>
      <c r="B1076">
        <v>43782</v>
      </c>
      <c r="C1076" s="3">
        <v>0.75</v>
      </c>
      <c r="D1076" s="3">
        <v>18</v>
      </c>
      <c r="E1076" s="3">
        <v>44</v>
      </c>
      <c r="F1076" s="3">
        <v>1.3</v>
      </c>
      <c r="G1076" s="5">
        <v>1.4</v>
      </c>
      <c r="H1076" s="3">
        <v>2.7</v>
      </c>
      <c r="I1076" s="3">
        <v>1.55139</v>
      </c>
      <c r="J1076" s="12">
        <f t="shared" si="48"/>
        <v>2.1541666666666663</v>
      </c>
      <c r="K1076" s="4">
        <v>43782.75</v>
      </c>
      <c r="L1076" s="3">
        <f t="shared" si="49"/>
        <v>13</v>
      </c>
      <c r="M1076" s="3">
        <f t="shared" si="50"/>
        <v>18</v>
      </c>
      <c r="N1076" s="3">
        <v>0</v>
      </c>
      <c r="O1076" s="3">
        <v>56</v>
      </c>
      <c r="P1076" s="3">
        <v>0</v>
      </c>
      <c r="Q1076" s="3">
        <v>0</v>
      </c>
      <c r="R1076" s="3"/>
      <c r="S1076" s="3">
        <f>IF(ISBLANK(Table13[[#This Row],[T1]]),0,IF(Table13[[#This Row],[T1]]&gt;0,1,0))</f>
        <v>1</v>
      </c>
      <c r="T1076" s="3">
        <f>IF(ISBLANK(Table13[[#This Row],[T2]]),0,IF(Table13[[#This Row],[T2]]&gt;0,1,0))</f>
        <v>0</v>
      </c>
      <c r="U1076" s="3">
        <f>IF(ISBLANK(Table13[[#This Row],[T3]]),0,IF(Table13[[#This Row],[T3]]&gt;0,1,0))</f>
        <v>0</v>
      </c>
      <c r="V1076" s="3">
        <f>IF(ISBLANK(Table13[[#This Row],[T4]]),0,IF(Table13[[#This Row],[T4]]&gt;0,1,0))</f>
        <v>0</v>
      </c>
      <c r="W1076" s="25">
        <v>34</v>
      </c>
      <c r="X1076" s="23">
        <v>11</v>
      </c>
      <c r="Y1076" s="3">
        <v>2.7</v>
      </c>
      <c r="Z1076" s="3"/>
      <c r="AB1076" s="30">
        <v>1046</v>
      </c>
      <c r="AC1076" s="30">
        <v>1.61968329466436</v>
      </c>
      <c r="AD1076" s="30">
        <v>0.38031670533563999</v>
      </c>
    </row>
    <row r="1077" spans="1:30">
      <c r="A1077" s="4">
        <v>43782.791666666664</v>
      </c>
      <c r="B1077">
        <v>43782</v>
      </c>
      <c r="C1077" s="3">
        <v>0.79166666666666663</v>
      </c>
      <c r="D1077" s="3">
        <v>19</v>
      </c>
      <c r="E1077" s="3">
        <v>44</v>
      </c>
      <c r="F1077" s="3">
        <v>0.7</v>
      </c>
      <c r="G1077" s="5">
        <v>1.1000000000000001</v>
      </c>
      <c r="H1077" s="3">
        <v>1.8</v>
      </c>
      <c r="I1077" s="3">
        <v>1.55139</v>
      </c>
      <c r="J1077" s="12">
        <f t="shared" si="48"/>
        <v>2.1583333333333328</v>
      </c>
      <c r="K1077" s="4">
        <v>43782.791666666664</v>
      </c>
      <c r="L1077" s="3">
        <f t="shared" si="49"/>
        <v>13</v>
      </c>
      <c r="M1077" s="3">
        <f t="shared" si="50"/>
        <v>19</v>
      </c>
      <c r="N1077" s="3">
        <v>0</v>
      </c>
      <c r="O1077" s="3">
        <v>54</v>
      </c>
      <c r="P1077" s="3">
        <v>0</v>
      </c>
      <c r="Q1077" s="3">
        <v>0</v>
      </c>
      <c r="R1077" s="3"/>
      <c r="S1077" s="3">
        <f>IF(ISBLANK(Table13[[#This Row],[T1]]),0,IF(Table13[[#This Row],[T1]]&gt;0,1,0))</f>
        <v>1</v>
      </c>
      <c r="T1077" s="3">
        <f>IF(ISBLANK(Table13[[#This Row],[T2]]),0,IF(Table13[[#This Row],[T2]]&gt;0,1,0))</f>
        <v>0</v>
      </c>
      <c r="U1077" s="3">
        <f>IF(ISBLANK(Table13[[#This Row],[T3]]),0,IF(Table13[[#This Row],[T3]]&gt;0,1,0))</f>
        <v>0</v>
      </c>
      <c r="V1077" s="3">
        <f>IF(ISBLANK(Table13[[#This Row],[T4]]),0,IF(Table13[[#This Row],[T4]]&gt;0,1,0))</f>
        <v>0</v>
      </c>
      <c r="W1077" s="26">
        <v>34</v>
      </c>
      <c r="X1077" s="22">
        <v>17</v>
      </c>
      <c r="Y1077" s="3">
        <v>1.8</v>
      </c>
      <c r="Z1077" s="3"/>
      <c r="AB1077" s="30">
        <v>1047</v>
      </c>
      <c r="AC1077" s="30">
        <v>1.5858273908840324</v>
      </c>
      <c r="AD1077" s="30">
        <v>-0.78582739088403231</v>
      </c>
    </row>
    <row r="1078" spans="1:30">
      <c r="A1078" s="4">
        <v>43782.833333333336</v>
      </c>
      <c r="B1078">
        <v>43782</v>
      </c>
      <c r="C1078" s="3">
        <v>0.83333333333333337</v>
      </c>
      <c r="D1078" s="3">
        <v>20</v>
      </c>
      <c r="E1078" s="3">
        <v>44</v>
      </c>
      <c r="F1078" s="3">
        <v>1</v>
      </c>
      <c r="G1078" s="5">
        <v>1</v>
      </c>
      <c r="H1078" s="3">
        <v>2</v>
      </c>
      <c r="I1078" s="3">
        <v>1.55139</v>
      </c>
      <c r="J1078" s="12">
        <f t="shared" si="48"/>
        <v>2.1874999999999996</v>
      </c>
      <c r="K1078" s="4">
        <v>43782.833333333336</v>
      </c>
      <c r="L1078" s="3">
        <f t="shared" si="49"/>
        <v>13</v>
      </c>
      <c r="M1078" s="3">
        <f t="shared" si="50"/>
        <v>20</v>
      </c>
      <c r="N1078" s="3">
        <v>0</v>
      </c>
      <c r="O1078" s="3">
        <v>58</v>
      </c>
      <c r="P1078" s="3">
        <v>0</v>
      </c>
      <c r="Q1078" s="3">
        <v>0</v>
      </c>
      <c r="R1078" s="3"/>
      <c r="S1078" s="3">
        <f>IF(ISBLANK(Table13[[#This Row],[T1]]),0,IF(Table13[[#This Row],[T1]]&gt;0,1,0))</f>
        <v>1</v>
      </c>
      <c r="T1078" s="3">
        <f>IF(ISBLANK(Table13[[#This Row],[T2]]),0,IF(Table13[[#This Row],[T2]]&gt;0,1,0))</f>
        <v>0</v>
      </c>
      <c r="U1078" s="3">
        <f>IF(ISBLANK(Table13[[#This Row],[T3]]),0,IF(Table13[[#This Row],[T3]]&gt;0,1,0))</f>
        <v>0</v>
      </c>
      <c r="V1078" s="3">
        <f>IF(ISBLANK(Table13[[#This Row],[T4]]),0,IF(Table13[[#This Row],[T4]]&gt;0,1,0))</f>
        <v>0</v>
      </c>
      <c r="W1078" s="25">
        <v>34</v>
      </c>
      <c r="X1078" s="23">
        <v>17</v>
      </c>
      <c r="Y1078" s="3">
        <v>2</v>
      </c>
      <c r="Z1078" s="3"/>
      <c r="AB1078" s="30">
        <v>1048</v>
      </c>
      <c r="AC1078" s="30">
        <v>1.7604560830475378</v>
      </c>
      <c r="AD1078" s="30">
        <v>-1.1604560830475377</v>
      </c>
    </row>
    <row r="1079" spans="1:30">
      <c r="A1079" s="4">
        <v>43782.875</v>
      </c>
      <c r="B1079">
        <v>43782</v>
      </c>
      <c r="C1079" s="3">
        <v>0.875</v>
      </c>
      <c r="D1079" s="3">
        <v>21</v>
      </c>
      <c r="E1079" s="3">
        <v>44</v>
      </c>
      <c r="F1079" s="3">
        <v>1</v>
      </c>
      <c r="G1079" s="5">
        <v>2.2000000000000002</v>
      </c>
      <c r="H1079" s="3">
        <v>3.2</v>
      </c>
      <c r="I1079" s="3">
        <v>1.55139</v>
      </c>
      <c r="J1079" s="12">
        <f t="shared" si="48"/>
        <v>2.2083333333333326</v>
      </c>
      <c r="K1079" s="4">
        <v>43782.875</v>
      </c>
      <c r="L1079" s="3">
        <f t="shared" si="49"/>
        <v>13</v>
      </c>
      <c r="M1079" s="3">
        <f t="shared" si="50"/>
        <v>21</v>
      </c>
      <c r="N1079" s="3">
        <v>15</v>
      </c>
      <c r="O1079" s="3">
        <v>58</v>
      </c>
      <c r="P1079" s="3">
        <v>5</v>
      </c>
      <c r="Q1079" s="3">
        <v>0</v>
      </c>
      <c r="R1079" s="3"/>
      <c r="S1079" s="3">
        <f>IF(ISBLANK(Table13[[#This Row],[T1]]),0,IF(Table13[[#This Row],[T1]]&gt;0,1,0))</f>
        <v>1</v>
      </c>
      <c r="T1079" s="3">
        <f>IF(ISBLANK(Table13[[#This Row],[T2]]),0,IF(Table13[[#This Row],[T2]]&gt;0,1,0))</f>
        <v>0</v>
      </c>
      <c r="U1079" s="3">
        <f>IF(ISBLANK(Table13[[#This Row],[T3]]),0,IF(Table13[[#This Row],[T3]]&gt;0,1,0))</f>
        <v>0</v>
      </c>
      <c r="V1079" s="3">
        <f>IF(ISBLANK(Table13[[#This Row],[T4]]),0,IF(Table13[[#This Row],[T4]]&gt;0,1,0))</f>
        <v>0</v>
      </c>
      <c r="W1079" s="26">
        <v>32</v>
      </c>
      <c r="X1079" s="22">
        <v>11</v>
      </c>
      <c r="Y1079" s="3">
        <v>3.2</v>
      </c>
      <c r="Z1079" s="3"/>
      <c r="AB1079" s="30">
        <v>1049</v>
      </c>
      <c r="AC1079" s="30">
        <v>1.749793646978276</v>
      </c>
      <c r="AD1079" s="30">
        <v>0.45020635302172418</v>
      </c>
    </row>
    <row r="1080" spans="1:30">
      <c r="A1080" s="4">
        <v>43782.916666666664</v>
      </c>
      <c r="B1080">
        <v>43782</v>
      </c>
      <c r="C1080" s="3">
        <v>0.91666666666666663</v>
      </c>
      <c r="D1080" s="3">
        <v>22</v>
      </c>
      <c r="E1080" s="3">
        <v>44</v>
      </c>
      <c r="F1080" s="3">
        <v>1.2</v>
      </c>
      <c r="G1080" s="5">
        <v>1.9</v>
      </c>
      <c r="H1080" s="3">
        <v>3.0999999999999996</v>
      </c>
      <c r="I1080" s="3">
        <v>1.55139</v>
      </c>
      <c r="J1080" s="12">
        <f t="shared" si="48"/>
        <v>2.1791666666666663</v>
      </c>
      <c r="K1080" s="4">
        <v>43782.916666666664</v>
      </c>
      <c r="L1080" s="3">
        <f t="shared" si="49"/>
        <v>13</v>
      </c>
      <c r="M1080" s="3">
        <f t="shared" si="50"/>
        <v>22</v>
      </c>
      <c r="N1080" s="3">
        <v>58</v>
      </c>
      <c r="O1080" s="3">
        <v>58</v>
      </c>
      <c r="P1080" s="3">
        <v>52</v>
      </c>
      <c r="Q1080" s="3">
        <v>0</v>
      </c>
      <c r="R1080" s="3"/>
      <c r="S1080" s="3">
        <f>IF(ISBLANK(Table13[[#This Row],[T1]]),0,IF(Table13[[#This Row],[T1]]&gt;0,1,0))</f>
        <v>1</v>
      </c>
      <c r="T1080" s="3">
        <f>IF(ISBLANK(Table13[[#This Row],[T2]]),0,IF(Table13[[#This Row],[T2]]&gt;0,1,0))</f>
        <v>0</v>
      </c>
      <c r="U1080" s="3">
        <f>IF(ISBLANK(Table13[[#This Row],[T3]]),0,IF(Table13[[#This Row],[T3]]&gt;0,1,0))</f>
        <v>0</v>
      </c>
      <c r="V1080" s="3">
        <f>IF(ISBLANK(Table13[[#This Row],[T4]]),0,IF(Table13[[#This Row],[T4]]&gt;0,1,0))</f>
        <v>0</v>
      </c>
      <c r="W1080" s="25">
        <v>33</v>
      </c>
      <c r="X1080" s="23">
        <v>11</v>
      </c>
      <c r="Y1080" s="3">
        <v>3.0999999999999996</v>
      </c>
      <c r="Z1080" s="3"/>
      <c r="AB1080" s="30">
        <v>1050</v>
      </c>
      <c r="AC1080" s="30">
        <v>1.7799123596135193</v>
      </c>
      <c r="AD1080" s="30">
        <v>-7.9912359613519168E-2</v>
      </c>
    </row>
    <row r="1081" spans="1:30">
      <c r="A1081" s="4">
        <v>43782.958333333336</v>
      </c>
      <c r="B1081">
        <v>43782</v>
      </c>
      <c r="C1081" s="3">
        <v>0.95833333333333337</v>
      </c>
      <c r="D1081" s="3">
        <v>23</v>
      </c>
      <c r="E1081" s="3">
        <v>44</v>
      </c>
      <c r="F1081" s="3">
        <v>1.9</v>
      </c>
      <c r="G1081" s="5">
        <v>1.2</v>
      </c>
      <c r="H1081" s="3">
        <v>3.0999999999999996</v>
      </c>
      <c r="I1081" s="3">
        <v>1.55139</v>
      </c>
      <c r="J1081" s="12">
        <f t="shared" si="48"/>
        <v>2.2499999999999996</v>
      </c>
      <c r="K1081" s="4">
        <v>43782.958333333336</v>
      </c>
      <c r="L1081" s="3">
        <f t="shared" si="49"/>
        <v>13</v>
      </c>
      <c r="M1081" s="3">
        <f t="shared" si="50"/>
        <v>23</v>
      </c>
      <c r="N1081" s="3">
        <v>57</v>
      </c>
      <c r="O1081" s="3">
        <v>57</v>
      </c>
      <c r="P1081" s="3">
        <v>57</v>
      </c>
      <c r="Q1081" s="3">
        <v>0</v>
      </c>
      <c r="R1081" s="3"/>
      <c r="S1081" s="3">
        <f>IF(ISBLANK(Table13[[#This Row],[T1]]),0,IF(Table13[[#This Row],[T1]]&gt;0,1,0))</f>
        <v>1</v>
      </c>
      <c r="T1081" s="3">
        <f>IF(ISBLANK(Table13[[#This Row],[T2]]),0,IF(Table13[[#This Row],[T2]]&gt;0,1,0))</f>
        <v>0</v>
      </c>
      <c r="U1081" s="3">
        <f>IF(ISBLANK(Table13[[#This Row],[T3]]),0,IF(Table13[[#This Row],[T3]]&gt;0,1,0))</f>
        <v>1</v>
      </c>
      <c r="V1081" s="3">
        <f>IF(ISBLANK(Table13[[#This Row],[T4]]),0,IF(Table13[[#This Row],[T4]]&gt;0,1,0))</f>
        <v>0</v>
      </c>
      <c r="W1081" s="26">
        <v>33</v>
      </c>
      <c r="X1081" s="22">
        <v>11</v>
      </c>
      <c r="Y1081" s="3">
        <v>3.0999999999999996</v>
      </c>
      <c r="Z1081" s="3"/>
      <c r="AB1081" s="30">
        <v>1051</v>
      </c>
      <c r="AC1081" s="30">
        <v>1.8016349885857024</v>
      </c>
      <c r="AD1081" s="30">
        <v>0.19836501141429763</v>
      </c>
    </row>
    <row r="1082" spans="1:30">
      <c r="A1082" s="4">
        <v>43783</v>
      </c>
      <c r="B1082">
        <v>43783</v>
      </c>
      <c r="C1082" s="3">
        <v>0</v>
      </c>
      <c r="D1082" s="3">
        <v>0</v>
      </c>
      <c r="E1082" s="3">
        <v>45</v>
      </c>
      <c r="F1082" s="3">
        <v>0.8</v>
      </c>
      <c r="G1082" s="5">
        <v>0.9</v>
      </c>
      <c r="H1082" s="3">
        <v>1.7000000000000002</v>
      </c>
      <c r="I1082" s="3">
        <v>1.55139</v>
      </c>
      <c r="J1082" s="12">
        <f t="shared" si="48"/>
        <v>2.1624999999999996</v>
      </c>
      <c r="K1082" s="4">
        <v>43783</v>
      </c>
      <c r="L1082" s="3">
        <f t="shared" si="49"/>
        <v>14</v>
      </c>
      <c r="M1082" s="3">
        <f t="shared" si="50"/>
        <v>0</v>
      </c>
      <c r="N1082" s="3">
        <v>58</v>
      </c>
      <c r="O1082" s="3">
        <v>55</v>
      </c>
      <c r="P1082" s="3">
        <v>58</v>
      </c>
      <c r="Q1082" s="3">
        <v>0</v>
      </c>
      <c r="R1082" s="3"/>
      <c r="S1082" s="3">
        <f>IF(ISBLANK(Table13[[#This Row],[T1]]),0,IF(Table13[[#This Row],[T1]]&gt;0,1,0))</f>
        <v>1</v>
      </c>
      <c r="T1082" s="3">
        <f>IF(ISBLANK(Table13[[#This Row],[T2]]),0,IF(Table13[[#This Row],[T2]]&gt;0,1,0))</f>
        <v>1</v>
      </c>
      <c r="U1082" s="3">
        <f>IF(ISBLANK(Table13[[#This Row],[T3]]),0,IF(Table13[[#This Row],[T3]]&gt;0,1,0))</f>
        <v>1</v>
      </c>
      <c r="V1082" s="3">
        <f>IF(ISBLANK(Table13[[#This Row],[T4]]),0,IF(Table13[[#This Row],[T4]]&gt;0,1,0))</f>
        <v>0</v>
      </c>
      <c r="W1082" s="25">
        <v>30</v>
      </c>
      <c r="X1082" s="23">
        <v>11</v>
      </c>
      <c r="Y1082" s="3">
        <v>1.7000000000000002</v>
      </c>
      <c r="Z1082" s="3"/>
      <c r="AB1082" s="30">
        <v>1052</v>
      </c>
      <c r="AC1082" s="30">
        <v>1.7385820735430233</v>
      </c>
      <c r="AD1082" s="30">
        <v>0.56141792645697652</v>
      </c>
    </row>
    <row r="1083" spans="1:30">
      <c r="A1083" s="4">
        <v>43783.041666666664</v>
      </c>
      <c r="B1083">
        <v>43783</v>
      </c>
      <c r="C1083" s="3">
        <v>4.1666666666666664E-2</v>
      </c>
      <c r="D1083" s="3">
        <v>1</v>
      </c>
      <c r="E1083" s="3">
        <v>45</v>
      </c>
      <c r="F1083" s="3">
        <v>1</v>
      </c>
      <c r="G1083" s="5">
        <v>1</v>
      </c>
      <c r="H1083" s="3">
        <v>2</v>
      </c>
      <c r="I1083" s="3">
        <v>1.55139</v>
      </c>
      <c r="J1083" s="12">
        <f t="shared" si="48"/>
        <v>2.1583333333333328</v>
      </c>
      <c r="K1083" s="4">
        <v>43783.041666666664</v>
      </c>
      <c r="L1083" s="3">
        <f t="shared" si="49"/>
        <v>14</v>
      </c>
      <c r="M1083" s="3">
        <f t="shared" si="50"/>
        <v>1</v>
      </c>
      <c r="N1083" s="3">
        <v>58</v>
      </c>
      <c r="O1083" s="3">
        <v>51</v>
      </c>
      <c r="P1083" s="3">
        <v>58</v>
      </c>
      <c r="Q1083" s="3">
        <v>0</v>
      </c>
      <c r="R1083" s="3"/>
      <c r="S1083" s="3">
        <f>IF(ISBLANK(Table13[[#This Row],[T1]]),0,IF(Table13[[#This Row],[T1]]&gt;0,1,0))</f>
        <v>1</v>
      </c>
      <c r="T1083" s="3">
        <f>IF(ISBLANK(Table13[[#This Row],[T2]]),0,IF(Table13[[#This Row],[T2]]&gt;0,1,0))</f>
        <v>1</v>
      </c>
      <c r="U1083" s="3">
        <f>IF(ISBLANK(Table13[[#This Row],[T3]]),0,IF(Table13[[#This Row],[T3]]&gt;0,1,0))</f>
        <v>1</v>
      </c>
      <c r="V1083" s="3">
        <f>IF(ISBLANK(Table13[[#This Row],[T4]]),0,IF(Table13[[#This Row],[T4]]&gt;0,1,0))</f>
        <v>0</v>
      </c>
      <c r="W1083" s="26">
        <v>31</v>
      </c>
      <c r="X1083" s="22">
        <v>11</v>
      </c>
      <c r="Y1083" s="3">
        <v>2</v>
      </c>
      <c r="Z1083" s="3"/>
      <c r="AB1083" s="30">
        <v>1053</v>
      </c>
      <c r="AC1083" s="30">
        <v>1.6991203830450694</v>
      </c>
      <c r="AD1083" s="30">
        <v>2.1008796169549306</v>
      </c>
    </row>
    <row r="1084" spans="1:30">
      <c r="A1084" s="4">
        <v>43783.083333333336</v>
      </c>
      <c r="B1084">
        <v>43783</v>
      </c>
      <c r="C1084" s="3">
        <v>8.3333333333333329E-2</v>
      </c>
      <c r="D1084" s="3">
        <v>2</v>
      </c>
      <c r="E1084" s="3">
        <v>45</v>
      </c>
      <c r="F1084" s="3">
        <v>1</v>
      </c>
      <c r="G1084" s="5">
        <v>1</v>
      </c>
      <c r="H1084" s="3">
        <v>2</v>
      </c>
      <c r="I1084" s="3">
        <v>1.55139</v>
      </c>
      <c r="J1084" s="12">
        <f t="shared" si="48"/>
        <v>2.1541666666666663</v>
      </c>
      <c r="K1084" s="4">
        <v>43783.083333333336</v>
      </c>
      <c r="L1084" s="3">
        <f t="shared" si="49"/>
        <v>14</v>
      </c>
      <c r="M1084" s="3">
        <f t="shared" si="50"/>
        <v>2</v>
      </c>
      <c r="N1084" s="3">
        <v>58</v>
      </c>
      <c r="O1084" s="3">
        <v>50</v>
      </c>
      <c r="P1084" s="3">
        <v>58</v>
      </c>
      <c r="Q1084" s="3">
        <v>0</v>
      </c>
      <c r="R1084" s="3"/>
      <c r="S1084" s="3">
        <f>IF(ISBLANK(Table13[[#This Row],[T1]]),0,IF(Table13[[#This Row],[T1]]&gt;0,1,0))</f>
        <v>1</v>
      </c>
      <c r="T1084" s="3">
        <f>IF(ISBLANK(Table13[[#This Row],[T2]]),0,IF(Table13[[#This Row],[T2]]&gt;0,1,0))</f>
        <v>1</v>
      </c>
      <c r="U1084" s="3">
        <f>IF(ISBLANK(Table13[[#This Row],[T3]]),0,IF(Table13[[#This Row],[T3]]&gt;0,1,0))</f>
        <v>1</v>
      </c>
      <c r="V1084" s="3">
        <f>IF(ISBLANK(Table13[[#This Row],[T4]]),0,IF(Table13[[#This Row],[T4]]&gt;0,1,0))</f>
        <v>0</v>
      </c>
      <c r="W1084" s="25">
        <v>30</v>
      </c>
      <c r="X1084" s="23">
        <v>11</v>
      </c>
      <c r="Y1084" s="3">
        <v>2</v>
      </c>
      <c r="Z1084" s="3"/>
      <c r="AB1084" s="30">
        <v>1054</v>
      </c>
      <c r="AC1084" s="30">
        <v>1.7204452551835931</v>
      </c>
      <c r="AD1084" s="30">
        <v>0.17955474481640676</v>
      </c>
    </row>
    <row r="1085" spans="1:30">
      <c r="A1085" s="4">
        <v>43783.125</v>
      </c>
      <c r="B1085">
        <v>43783</v>
      </c>
      <c r="C1085" s="3">
        <v>0.125</v>
      </c>
      <c r="D1085" s="3">
        <v>3</v>
      </c>
      <c r="E1085" s="3">
        <v>45</v>
      </c>
      <c r="F1085" s="3">
        <v>1</v>
      </c>
      <c r="G1085" s="5">
        <v>1</v>
      </c>
      <c r="H1085" s="3">
        <v>2</v>
      </c>
      <c r="I1085" s="3">
        <v>1.55139</v>
      </c>
      <c r="J1085" s="12">
        <f t="shared" si="48"/>
        <v>2.15</v>
      </c>
      <c r="K1085" s="4">
        <v>43783.125</v>
      </c>
      <c r="L1085" s="3">
        <f t="shared" si="49"/>
        <v>14</v>
      </c>
      <c r="M1085" s="3">
        <f t="shared" si="50"/>
        <v>3</v>
      </c>
      <c r="N1085" s="3">
        <v>57</v>
      </c>
      <c r="O1085" s="3">
        <v>41</v>
      </c>
      <c r="P1085" s="3">
        <v>57</v>
      </c>
      <c r="Q1085" s="3">
        <v>0</v>
      </c>
      <c r="R1085" s="3"/>
      <c r="S1085" s="3">
        <f>IF(ISBLANK(Table13[[#This Row],[T1]]),0,IF(Table13[[#This Row],[T1]]&gt;0,1,0))</f>
        <v>1</v>
      </c>
      <c r="T1085" s="3">
        <f>IF(ISBLANK(Table13[[#This Row],[T2]]),0,IF(Table13[[#This Row],[T2]]&gt;0,1,0))</f>
        <v>1</v>
      </c>
      <c r="U1085" s="3">
        <f>IF(ISBLANK(Table13[[#This Row],[T3]]),0,IF(Table13[[#This Row],[T3]]&gt;0,1,0))</f>
        <v>1</v>
      </c>
      <c r="V1085" s="3">
        <f>IF(ISBLANK(Table13[[#This Row],[T4]]),0,IF(Table13[[#This Row],[T4]]&gt;0,1,0))</f>
        <v>0</v>
      </c>
      <c r="W1085" s="26">
        <v>29</v>
      </c>
      <c r="X1085" s="22">
        <v>17</v>
      </c>
      <c r="Y1085" s="3">
        <v>2</v>
      </c>
      <c r="Z1085" s="3"/>
      <c r="AB1085" s="30">
        <v>1055</v>
      </c>
      <c r="AC1085" s="30">
        <v>1.7204452551835931</v>
      </c>
      <c r="AD1085" s="30">
        <v>7.9554744816406675E-2</v>
      </c>
    </row>
    <row r="1086" spans="1:30">
      <c r="A1086" s="4">
        <v>43783.166666666664</v>
      </c>
      <c r="B1086">
        <v>43783</v>
      </c>
      <c r="C1086" s="3">
        <v>0.16666666666666666</v>
      </c>
      <c r="D1086" s="3">
        <v>4</v>
      </c>
      <c r="E1086" s="3">
        <v>45</v>
      </c>
      <c r="F1086" s="3">
        <v>1.1000000000000001</v>
      </c>
      <c r="G1086" s="5">
        <v>1.2</v>
      </c>
      <c r="H1086" s="3">
        <v>2.2999999999999998</v>
      </c>
      <c r="I1086" s="3">
        <v>1.55139</v>
      </c>
      <c r="J1086" s="12">
        <f t="shared" si="48"/>
        <v>2.15</v>
      </c>
      <c r="K1086" s="4">
        <v>43783.166666666664</v>
      </c>
      <c r="L1086" s="3">
        <f t="shared" si="49"/>
        <v>14</v>
      </c>
      <c r="M1086" s="3">
        <f t="shared" si="50"/>
        <v>4</v>
      </c>
      <c r="N1086" s="3">
        <v>58</v>
      </c>
      <c r="O1086" s="3">
        <v>57</v>
      </c>
      <c r="P1086" s="3">
        <v>58</v>
      </c>
      <c r="Q1086" s="3">
        <v>0</v>
      </c>
      <c r="R1086" s="3"/>
      <c r="S1086" s="3">
        <f>IF(ISBLANK(Table13[[#This Row],[T1]]),0,IF(Table13[[#This Row],[T1]]&gt;0,1,0))</f>
        <v>1</v>
      </c>
      <c r="T1086" s="3">
        <f>IF(ISBLANK(Table13[[#This Row],[T2]]),0,IF(Table13[[#This Row],[T2]]&gt;0,1,0))</f>
        <v>1</v>
      </c>
      <c r="U1086" s="3">
        <f>IF(ISBLANK(Table13[[#This Row],[T3]]),0,IF(Table13[[#This Row],[T3]]&gt;0,1,0))</f>
        <v>1</v>
      </c>
      <c r="V1086" s="3">
        <f>IF(ISBLANK(Table13[[#This Row],[T4]]),0,IF(Table13[[#This Row],[T4]]&gt;0,1,0))</f>
        <v>0</v>
      </c>
      <c r="W1086" s="25">
        <v>29</v>
      </c>
      <c r="X1086" s="23">
        <v>17</v>
      </c>
      <c r="Y1086" s="3">
        <v>2.2999999999999998</v>
      </c>
      <c r="Z1086" s="3"/>
      <c r="AB1086" s="30">
        <v>1056</v>
      </c>
      <c r="AC1086" s="30">
        <v>1.6389644882606749</v>
      </c>
      <c r="AD1086" s="30">
        <v>0.16103551173932518</v>
      </c>
    </row>
    <row r="1087" spans="1:30">
      <c r="A1087" s="4">
        <v>43783.208333333336</v>
      </c>
      <c r="B1087">
        <v>43783</v>
      </c>
      <c r="C1087" s="3">
        <v>0.20833333333333334</v>
      </c>
      <c r="D1087" s="3">
        <v>5</v>
      </c>
      <c r="E1087" s="3">
        <v>45</v>
      </c>
      <c r="F1087" s="3">
        <v>2.1</v>
      </c>
      <c r="G1087" s="5">
        <v>1.4</v>
      </c>
      <c r="H1087" s="3">
        <v>3.5</v>
      </c>
      <c r="I1087" s="3">
        <v>1.55139</v>
      </c>
      <c r="J1087" s="12">
        <f t="shared" si="48"/>
        <v>2.1374999999999997</v>
      </c>
      <c r="K1087" s="4">
        <v>43783.208333333336</v>
      </c>
      <c r="L1087" s="3">
        <f t="shared" si="49"/>
        <v>14</v>
      </c>
      <c r="M1087" s="3">
        <f t="shared" si="50"/>
        <v>5</v>
      </c>
      <c r="N1087" s="3">
        <v>58</v>
      </c>
      <c r="O1087" s="3">
        <v>58</v>
      </c>
      <c r="P1087" s="3">
        <v>58</v>
      </c>
      <c r="Q1087" s="3">
        <v>0</v>
      </c>
      <c r="R1087" s="3"/>
      <c r="S1087" s="3">
        <f>IF(ISBLANK(Table13[[#This Row],[T1]]),0,IF(Table13[[#This Row],[T1]]&gt;0,1,0))</f>
        <v>1</v>
      </c>
      <c r="T1087" s="3">
        <f>IF(ISBLANK(Table13[[#This Row],[T2]]),0,IF(Table13[[#This Row],[T2]]&gt;0,1,0))</f>
        <v>1</v>
      </c>
      <c r="U1087" s="3">
        <f>IF(ISBLANK(Table13[[#This Row],[T3]]),0,IF(Table13[[#This Row],[T3]]&gt;0,1,0))</f>
        <v>1</v>
      </c>
      <c r="V1087" s="3">
        <f>IF(ISBLANK(Table13[[#This Row],[T4]]),0,IF(Table13[[#This Row],[T4]]&gt;0,1,0))</f>
        <v>0</v>
      </c>
      <c r="W1087" s="26">
        <v>29</v>
      </c>
      <c r="X1087" s="22">
        <v>17</v>
      </c>
      <c r="Y1087" s="3">
        <v>3.5</v>
      </c>
      <c r="Z1087" s="3"/>
      <c r="AB1087" s="30">
        <v>1057</v>
      </c>
      <c r="AC1087" s="30">
        <v>1.6602893603991986</v>
      </c>
      <c r="AD1087" s="30">
        <v>0.2397106396008013</v>
      </c>
    </row>
    <row r="1088" spans="1:30">
      <c r="A1088" s="4">
        <v>43783.25</v>
      </c>
      <c r="B1088">
        <v>43783</v>
      </c>
      <c r="C1088" s="3">
        <v>0.25</v>
      </c>
      <c r="D1088" s="3">
        <v>6</v>
      </c>
      <c r="E1088" s="3">
        <v>45</v>
      </c>
      <c r="F1088" s="3">
        <v>1</v>
      </c>
      <c r="G1088" s="5">
        <v>0.9</v>
      </c>
      <c r="H1088" s="3">
        <v>1.9</v>
      </c>
      <c r="I1088" s="3">
        <v>1.55139</v>
      </c>
      <c r="J1088" s="12">
        <f t="shared" si="48"/>
        <v>2.1208333333333331</v>
      </c>
      <c r="K1088" s="4">
        <v>43783.25</v>
      </c>
      <c r="L1088" s="3">
        <f t="shared" si="49"/>
        <v>14</v>
      </c>
      <c r="M1088" s="3">
        <f t="shared" si="50"/>
        <v>6</v>
      </c>
      <c r="N1088" s="3">
        <v>58</v>
      </c>
      <c r="O1088" s="3">
        <v>24</v>
      </c>
      <c r="P1088" s="3">
        <v>58</v>
      </c>
      <c r="Q1088" s="3">
        <v>0</v>
      </c>
      <c r="R1088" s="3"/>
      <c r="S1088" s="3">
        <f>IF(ISBLANK(Table13[[#This Row],[T1]]),0,IF(Table13[[#This Row],[T1]]&gt;0,1,0))</f>
        <v>1</v>
      </c>
      <c r="T1088" s="3">
        <f>IF(ISBLANK(Table13[[#This Row],[T2]]),0,IF(Table13[[#This Row],[T2]]&gt;0,1,0))</f>
        <v>1</v>
      </c>
      <c r="U1088" s="3">
        <f>IF(ISBLANK(Table13[[#This Row],[T3]]),0,IF(Table13[[#This Row],[T3]]&gt;0,1,0))</f>
        <v>1</v>
      </c>
      <c r="V1088" s="3">
        <f>IF(ISBLANK(Table13[[#This Row],[T4]]),0,IF(Table13[[#This Row],[T4]]&gt;0,1,0))</f>
        <v>0</v>
      </c>
      <c r="W1088" s="25">
        <v>28</v>
      </c>
      <c r="X1088" s="23">
        <v>11</v>
      </c>
      <c r="Y1088" s="3">
        <v>1.9</v>
      </c>
      <c r="Z1088" s="3"/>
      <c r="AB1088" s="30">
        <v>1058</v>
      </c>
      <c r="AC1088" s="30">
        <v>1.6709517964684604</v>
      </c>
      <c r="AD1088" s="30">
        <v>0.12904820353153967</v>
      </c>
    </row>
    <row r="1089" spans="1:30">
      <c r="A1089" s="4">
        <v>43783.291666666664</v>
      </c>
      <c r="B1089">
        <v>43783</v>
      </c>
      <c r="C1089" s="3">
        <v>0.29166666666666669</v>
      </c>
      <c r="D1089" s="3">
        <v>7</v>
      </c>
      <c r="E1089" s="3">
        <v>45</v>
      </c>
      <c r="F1089" s="3">
        <v>2.8</v>
      </c>
      <c r="G1089" s="5">
        <v>1.7</v>
      </c>
      <c r="H1089" s="3">
        <v>4.5</v>
      </c>
      <c r="I1089" s="3">
        <v>1.55139</v>
      </c>
      <c r="J1089" s="12">
        <f t="shared" si="48"/>
        <v>2.1958333333333333</v>
      </c>
      <c r="K1089" s="4">
        <v>43783.291666666664</v>
      </c>
      <c r="L1089" s="3">
        <f t="shared" si="49"/>
        <v>14</v>
      </c>
      <c r="M1089" s="3">
        <f t="shared" si="50"/>
        <v>7</v>
      </c>
      <c r="N1089" s="3">
        <v>31</v>
      </c>
      <c r="O1089" s="3">
        <v>24</v>
      </c>
      <c r="P1089" s="3">
        <v>58</v>
      </c>
      <c r="Q1089" s="3">
        <v>0</v>
      </c>
      <c r="R1089" s="3"/>
      <c r="S1089" s="3">
        <f>IF(ISBLANK(Table13[[#This Row],[T1]]),0,IF(Table13[[#This Row],[T1]]&gt;0,1,0))</f>
        <v>1</v>
      </c>
      <c r="T1089" s="3">
        <f>IF(ISBLANK(Table13[[#This Row],[T2]]),0,IF(Table13[[#This Row],[T2]]&gt;0,1,0))</f>
        <v>1</v>
      </c>
      <c r="U1089" s="3">
        <f>IF(ISBLANK(Table13[[#This Row],[T3]]),0,IF(Table13[[#This Row],[T3]]&gt;0,1,0))</f>
        <v>1</v>
      </c>
      <c r="V1089" s="3">
        <f>IF(ISBLANK(Table13[[#This Row],[T4]]),0,IF(Table13[[#This Row],[T4]]&gt;0,1,0))</f>
        <v>0</v>
      </c>
      <c r="W1089" s="26">
        <v>31</v>
      </c>
      <c r="X1089" s="22">
        <v>11</v>
      </c>
      <c r="Y1089" s="3">
        <v>4.5</v>
      </c>
      <c r="Z1089" s="3"/>
      <c r="AB1089" s="30">
        <v>1059</v>
      </c>
      <c r="AC1089" s="30">
        <v>1.6709517964684604</v>
      </c>
      <c r="AD1089" s="30">
        <v>1.4290482035315397</v>
      </c>
    </row>
    <row r="1090" spans="1:30">
      <c r="A1090" s="4">
        <v>43783.333333333336</v>
      </c>
      <c r="B1090">
        <v>43783</v>
      </c>
      <c r="C1090" s="3">
        <v>0.33333333333333331</v>
      </c>
      <c r="D1090" s="3">
        <v>8</v>
      </c>
      <c r="E1090" s="3">
        <v>45</v>
      </c>
      <c r="F1090" s="3">
        <v>0.2</v>
      </c>
      <c r="G1090" s="5">
        <v>0.2</v>
      </c>
      <c r="H1090" s="3">
        <v>0.4</v>
      </c>
      <c r="I1090" s="3">
        <v>1.55139</v>
      </c>
      <c r="J1090" s="12">
        <f t="shared" ref="J1090:J1153" si="51">AVERAGE(H1090:H1113)</f>
        <v>2.2083333333333335</v>
      </c>
      <c r="K1090" s="4">
        <v>43783.333333333336</v>
      </c>
      <c r="L1090" s="3">
        <f t="shared" ref="L1090:L1153" si="52">DAY(K1090)</f>
        <v>14</v>
      </c>
      <c r="M1090" s="3">
        <f t="shared" ref="M1090:M1153" si="53">HOUR(K1090)</f>
        <v>8</v>
      </c>
      <c r="N1090" s="3">
        <v>0</v>
      </c>
      <c r="O1090" s="3">
        <v>0</v>
      </c>
      <c r="P1090" s="3">
        <v>57</v>
      </c>
      <c r="Q1090" s="3">
        <v>0</v>
      </c>
      <c r="R1090" s="3"/>
      <c r="S1090" s="3">
        <f>IF(ISBLANK(Table13[[#This Row],[T1]]),0,IF(Table13[[#This Row],[T1]]&gt;0,1,0))</f>
        <v>1</v>
      </c>
      <c r="T1090" s="3">
        <f>IF(ISBLANK(Table13[[#This Row],[T2]]),0,IF(Table13[[#This Row],[T2]]&gt;0,1,0))</f>
        <v>1</v>
      </c>
      <c r="U1090" s="3">
        <f>IF(ISBLANK(Table13[[#This Row],[T3]]),0,IF(Table13[[#This Row],[T3]]&gt;0,1,0))</f>
        <v>1</v>
      </c>
      <c r="V1090" s="3">
        <f>IF(ISBLANK(Table13[[#This Row],[T4]]),0,IF(Table13[[#This Row],[T4]]&gt;0,1,0))</f>
        <v>0</v>
      </c>
      <c r="W1090" s="25">
        <v>33</v>
      </c>
      <c r="X1090" s="23">
        <v>11</v>
      </c>
      <c r="Y1090" s="3">
        <v>0.4</v>
      </c>
      <c r="Z1090" s="3"/>
      <c r="AB1090" s="30">
        <v>1060</v>
      </c>
      <c r="AC1090" s="30">
        <v>1.6816142325377224</v>
      </c>
      <c r="AD1090" s="30">
        <v>0.51838576746227782</v>
      </c>
    </row>
    <row r="1091" spans="1:30">
      <c r="A1091" s="4">
        <v>43783.375</v>
      </c>
      <c r="B1091">
        <v>43783</v>
      </c>
      <c r="C1091" s="3">
        <v>0.375</v>
      </c>
      <c r="D1091" s="3">
        <v>9</v>
      </c>
      <c r="E1091" s="3">
        <v>45</v>
      </c>
      <c r="F1091" s="3">
        <v>1.3</v>
      </c>
      <c r="G1091" s="5">
        <v>0.2</v>
      </c>
      <c r="H1091" s="3">
        <v>1.5</v>
      </c>
      <c r="I1091" s="3">
        <v>1.55139</v>
      </c>
      <c r="J1091" s="12">
        <f t="shared" si="51"/>
        <v>2.2083333333333335</v>
      </c>
      <c r="K1091" s="4">
        <v>43783.375</v>
      </c>
      <c r="L1091" s="3">
        <f t="shared" si="52"/>
        <v>14</v>
      </c>
      <c r="M1091" s="3">
        <f t="shared" si="53"/>
        <v>9</v>
      </c>
      <c r="N1091" s="3">
        <v>0</v>
      </c>
      <c r="O1091" s="3">
        <v>0</v>
      </c>
      <c r="P1091" s="3">
        <v>58</v>
      </c>
      <c r="Q1091" s="3">
        <v>0</v>
      </c>
      <c r="R1091" s="3"/>
      <c r="S1091" s="3">
        <f>IF(ISBLANK(Table13[[#This Row],[T1]]),0,IF(Table13[[#This Row],[T1]]&gt;0,1,0))</f>
        <v>1</v>
      </c>
      <c r="T1091" s="3">
        <f>IF(ISBLANK(Table13[[#This Row],[T2]]),0,IF(Table13[[#This Row],[T2]]&gt;0,1,0))</f>
        <v>0</v>
      </c>
      <c r="U1091" s="3">
        <f>IF(ISBLANK(Table13[[#This Row],[T3]]),0,IF(Table13[[#This Row],[T3]]&gt;0,1,0))</f>
        <v>1</v>
      </c>
      <c r="V1091" s="3">
        <f>IF(ISBLANK(Table13[[#This Row],[T4]]),0,IF(Table13[[#This Row],[T4]]&gt;0,1,0))</f>
        <v>1</v>
      </c>
      <c r="W1091" s="26">
        <v>35</v>
      </c>
      <c r="X1091" s="22">
        <v>21</v>
      </c>
      <c r="Y1091" s="3">
        <v>1.5</v>
      </c>
      <c r="Z1091" s="3"/>
      <c r="AB1091" s="30">
        <v>1061</v>
      </c>
      <c r="AC1091" s="30">
        <v>1.6816142325377224</v>
      </c>
      <c r="AD1091" s="30">
        <v>0.31838576746227765</v>
      </c>
    </row>
    <row r="1092" spans="1:30">
      <c r="A1092" s="4">
        <v>43783.416666666664</v>
      </c>
      <c r="B1092">
        <v>43783</v>
      </c>
      <c r="C1092" s="3">
        <v>0.41666666666666669</v>
      </c>
      <c r="D1092" s="3">
        <v>10</v>
      </c>
      <c r="E1092" s="3">
        <v>45</v>
      </c>
      <c r="F1092" s="3">
        <v>0.3</v>
      </c>
      <c r="G1092" s="5">
        <v>0.2</v>
      </c>
      <c r="H1092" s="3">
        <v>0.5</v>
      </c>
      <c r="I1092" s="3">
        <v>1.55139</v>
      </c>
      <c r="J1092" s="12">
        <f t="shared" si="51"/>
        <v>2.166666666666667</v>
      </c>
      <c r="K1092" s="4">
        <v>43783.416666666664</v>
      </c>
      <c r="L1092" s="3">
        <f t="shared" si="52"/>
        <v>14</v>
      </c>
      <c r="M1092" s="3">
        <f t="shared" si="53"/>
        <v>10</v>
      </c>
      <c r="N1092" s="3">
        <v>0</v>
      </c>
      <c r="O1092" s="3">
        <v>0</v>
      </c>
      <c r="P1092" s="3">
        <v>58</v>
      </c>
      <c r="Q1092" s="3">
        <v>0</v>
      </c>
      <c r="R1092" s="3"/>
      <c r="S1092" s="3">
        <f>IF(ISBLANK(Table13[[#This Row],[T1]]),0,IF(Table13[[#This Row],[T1]]&gt;0,1,0))</f>
        <v>1</v>
      </c>
      <c r="T1092" s="3">
        <f>IF(ISBLANK(Table13[[#This Row],[T2]]),0,IF(Table13[[#This Row],[T2]]&gt;0,1,0))</f>
        <v>0</v>
      </c>
      <c r="U1092" s="3">
        <f>IF(ISBLANK(Table13[[#This Row],[T3]]),0,IF(Table13[[#This Row],[T3]]&gt;0,1,0))</f>
        <v>1</v>
      </c>
      <c r="V1092" s="3">
        <f>IF(ISBLANK(Table13[[#This Row],[T4]]),0,IF(Table13[[#This Row],[T4]]&gt;0,1,0))</f>
        <v>1</v>
      </c>
      <c r="W1092" s="25">
        <v>36</v>
      </c>
      <c r="X1092" s="23">
        <v>13</v>
      </c>
      <c r="Y1092" s="3">
        <v>0.5</v>
      </c>
      <c r="Z1092" s="3"/>
      <c r="AB1092" s="30">
        <v>1062</v>
      </c>
      <c r="AC1092" s="30">
        <v>1.6922766686069841</v>
      </c>
      <c r="AD1092" s="30">
        <v>1.3077233313930159</v>
      </c>
    </row>
    <row r="1093" spans="1:30">
      <c r="A1093" s="4">
        <v>43783.458333333336</v>
      </c>
      <c r="B1093">
        <v>43783</v>
      </c>
      <c r="C1093" s="3">
        <v>0.45833333333333331</v>
      </c>
      <c r="D1093" s="3">
        <v>11</v>
      </c>
      <c r="E1093" s="3">
        <v>45</v>
      </c>
      <c r="F1093" s="3">
        <v>0.2</v>
      </c>
      <c r="G1093" s="5">
        <v>0.2</v>
      </c>
      <c r="H1093" s="3">
        <v>0.4</v>
      </c>
      <c r="I1093" s="3">
        <v>1.55139</v>
      </c>
      <c r="J1093" s="12">
        <f t="shared" si="51"/>
        <v>2.1750000000000003</v>
      </c>
      <c r="K1093" s="4">
        <v>43783.458333333336</v>
      </c>
      <c r="L1093" s="3">
        <f t="shared" si="52"/>
        <v>14</v>
      </c>
      <c r="M1093" s="3">
        <f t="shared" si="53"/>
        <v>11</v>
      </c>
      <c r="N1093" s="3">
        <v>0</v>
      </c>
      <c r="O1093" s="3">
        <v>0</v>
      </c>
      <c r="P1093" s="3">
        <v>58</v>
      </c>
      <c r="Q1093" s="3">
        <v>0</v>
      </c>
      <c r="R1093" s="3"/>
      <c r="S1093" s="3">
        <f>IF(ISBLANK(Table13[[#This Row],[T1]]),0,IF(Table13[[#This Row],[T1]]&gt;0,1,0))</f>
        <v>0</v>
      </c>
      <c r="T1093" s="3">
        <f>IF(ISBLANK(Table13[[#This Row],[T2]]),0,IF(Table13[[#This Row],[T2]]&gt;0,1,0))</f>
        <v>0</v>
      </c>
      <c r="U1093" s="3">
        <f>IF(ISBLANK(Table13[[#This Row],[T3]]),0,IF(Table13[[#This Row],[T3]]&gt;0,1,0))</f>
        <v>1</v>
      </c>
      <c r="V1093" s="3">
        <f>IF(ISBLANK(Table13[[#This Row],[T4]]),0,IF(Table13[[#This Row],[T4]]&gt;0,1,0))</f>
        <v>0</v>
      </c>
      <c r="W1093" s="26">
        <v>38</v>
      </c>
      <c r="X1093" s="22">
        <v>13</v>
      </c>
      <c r="Y1093" s="3">
        <v>0.4</v>
      </c>
      <c r="Z1093" s="3"/>
      <c r="AB1093" s="30">
        <v>1063</v>
      </c>
      <c r="AC1093" s="30">
        <v>1.6922766686069841</v>
      </c>
      <c r="AD1093" s="30">
        <v>2.1077233313930162</v>
      </c>
    </row>
    <row r="1094" spans="1:30">
      <c r="A1094" s="4">
        <v>43783.5</v>
      </c>
      <c r="B1094">
        <v>43783</v>
      </c>
      <c r="C1094" s="3">
        <v>0.5</v>
      </c>
      <c r="D1094" s="3">
        <v>12</v>
      </c>
      <c r="E1094" s="3">
        <v>45</v>
      </c>
      <c r="F1094" s="3">
        <v>0.3</v>
      </c>
      <c r="G1094" s="5">
        <v>0.2</v>
      </c>
      <c r="H1094" s="3">
        <v>0.5</v>
      </c>
      <c r="I1094" s="3">
        <v>1.55139</v>
      </c>
      <c r="J1094" s="12">
        <f t="shared" si="51"/>
        <v>2.1916666666666669</v>
      </c>
      <c r="K1094" s="4">
        <v>43783.5</v>
      </c>
      <c r="L1094" s="3">
        <f t="shared" si="52"/>
        <v>14</v>
      </c>
      <c r="M1094" s="3">
        <f t="shared" si="53"/>
        <v>12</v>
      </c>
      <c r="N1094" s="3">
        <v>0</v>
      </c>
      <c r="O1094" s="3">
        <v>0</v>
      </c>
      <c r="P1094" s="3">
        <v>57</v>
      </c>
      <c r="Q1094" s="3">
        <v>0</v>
      </c>
      <c r="R1094" s="3"/>
      <c r="S1094" s="3">
        <f>IF(ISBLANK(Table13[[#This Row],[T1]]),0,IF(Table13[[#This Row],[T1]]&gt;0,1,0))</f>
        <v>0</v>
      </c>
      <c r="T1094" s="3">
        <f>IF(ISBLANK(Table13[[#This Row],[T2]]),0,IF(Table13[[#This Row],[T2]]&gt;0,1,0))</f>
        <v>0</v>
      </c>
      <c r="U1094" s="3">
        <f>IF(ISBLANK(Table13[[#This Row],[T3]]),0,IF(Table13[[#This Row],[T3]]&gt;0,1,0))</f>
        <v>0</v>
      </c>
      <c r="V1094" s="3">
        <f>IF(ISBLANK(Table13[[#This Row],[T4]]),0,IF(Table13[[#This Row],[T4]]&gt;0,1,0))</f>
        <v>0</v>
      </c>
      <c r="W1094" s="25">
        <v>40</v>
      </c>
      <c r="X1094" s="23">
        <v>11</v>
      </c>
      <c r="Y1094" s="3">
        <v>0.5</v>
      </c>
      <c r="Z1094" s="3"/>
      <c r="AB1094" s="30">
        <v>1064</v>
      </c>
      <c r="AC1094" s="30">
        <v>1.6816142325377224</v>
      </c>
      <c r="AD1094" s="30">
        <v>0.91838576746227729</v>
      </c>
    </row>
    <row r="1095" spans="1:30">
      <c r="A1095" s="4">
        <v>43783.541666666664</v>
      </c>
      <c r="B1095">
        <v>43783</v>
      </c>
      <c r="C1095" s="3">
        <v>0.54166666666666663</v>
      </c>
      <c r="D1095" s="3">
        <v>13</v>
      </c>
      <c r="E1095" s="3">
        <v>45</v>
      </c>
      <c r="F1095" s="3">
        <v>0.2</v>
      </c>
      <c r="G1095" s="5">
        <v>0.2</v>
      </c>
      <c r="H1095" s="3">
        <v>0.4</v>
      </c>
      <c r="I1095" s="3">
        <v>1.55139</v>
      </c>
      <c r="J1095" s="12">
        <f t="shared" si="51"/>
        <v>2.2041666666666666</v>
      </c>
      <c r="K1095" s="4">
        <v>43783.541666666664</v>
      </c>
      <c r="L1095" s="3">
        <f t="shared" si="52"/>
        <v>14</v>
      </c>
      <c r="M1095" s="3">
        <f t="shared" si="53"/>
        <v>13</v>
      </c>
      <c r="N1095" s="3">
        <v>0</v>
      </c>
      <c r="O1095" s="3">
        <v>0</v>
      </c>
      <c r="P1095" s="3">
        <v>58</v>
      </c>
      <c r="Q1095" s="3">
        <v>0</v>
      </c>
      <c r="R1095" s="3"/>
      <c r="S1095" s="3">
        <f>IF(ISBLANK(Table13[[#This Row],[T1]]),0,IF(Table13[[#This Row],[T1]]&gt;0,1,0))</f>
        <v>0</v>
      </c>
      <c r="T1095" s="3">
        <f>IF(ISBLANK(Table13[[#This Row],[T2]]),0,IF(Table13[[#This Row],[T2]]&gt;0,1,0))</f>
        <v>0</v>
      </c>
      <c r="U1095" s="3">
        <f>IF(ISBLANK(Table13[[#This Row],[T3]]),0,IF(Table13[[#This Row],[T3]]&gt;0,1,0))</f>
        <v>0</v>
      </c>
      <c r="V1095" s="3">
        <f>IF(ISBLANK(Table13[[#This Row],[T4]]),0,IF(Table13[[#This Row],[T4]]&gt;0,1,0))</f>
        <v>0</v>
      </c>
      <c r="W1095" s="26">
        <v>40</v>
      </c>
      <c r="X1095" s="22">
        <v>11</v>
      </c>
      <c r="Y1095" s="3">
        <v>0.4</v>
      </c>
      <c r="Z1095" s="3"/>
      <c r="AB1095" s="30">
        <v>1065</v>
      </c>
      <c r="AC1095" s="30">
        <v>1.6602893603991986</v>
      </c>
      <c r="AD1095" s="30">
        <v>0.43971063960080148</v>
      </c>
    </row>
    <row r="1096" spans="1:30">
      <c r="A1096" s="4">
        <v>43783.583333333336</v>
      </c>
      <c r="B1096">
        <v>43783</v>
      </c>
      <c r="C1096" s="3">
        <v>0.58333333333333337</v>
      </c>
      <c r="D1096" s="3">
        <v>14</v>
      </c>
      <c r="E1096" s="3">
        <v>45</v>
      </c>
      <c r="F1096" s="3">
        <v>0.2</v>
      </c>
      <c r="G1096" s="5">
        <v>0.2</v>
      </c>
      <c r="H1096" s="3">
        <v>0.4</v>
      </c>
      <c r="I1096" s="3">
        <v>1.55139</v>
      </c>
      <c r="J1096" s="12">
        <f t="shared" si="51"/>
        <v>2.2666666666666671</v>
      </c>
      <c r="K1096" s="4">
        <v>43783.583333333336</v>
      </c>
      <c r="L1096" s="3">
        <f t="shared" si="52"/>
        <v>14</v>
      </c>
      <c r="M1096" s="3">
        <f t="shared" si="53"/>
        <v>14</v>
      </c>
      <c r="N1096" s="3">
        <v>0</v>
      </c>
      <c r="O1096" s="3">
        <v>0</v>
      </c>
      <c r="P1096" s="3">
        <v>58</v>
      </c>
      <c r="Q1096" s="3">
        <v>0</v>
      </c>
      <c r="R1096" s="3"/>
      <c r="S1096" s="3">
        <f>IF(ISBLANK(Table13[[#This Row],[T1]]),0,IF(Table13[[#This Row],[T1]]&gt;0,1,0))</f>
        <v>1</v>
      </c>
      <c r="T1096" s="3">
        <f>IF(ISBLANK(Table13[[#This Row],[T2]]),0,IF(Table13[[#This Row],[T2]]&gt;0,1,0))</f>
        <v>1</v>
      </c>
      <c r="U1096" s="3">
        <f>IF(ISBLANK(Table13[[#This Row],[T3]]),0,IF(Table13[[#This Row],[T3]]&gt;0,1,0))</f>
        <v>0</v>
      </c>
      <c r="V1096" s="3">
        <f>IF(ISBLANK(Table13[[#This Row],[T4]]),0,IF(Table13[[#This Row],[T4]]&gt;0,1,0))</f>
        <v>0</v>
      </c>
      <c r="W1096" s="25">
        <v>41</v>
      </c>
      <c r="X1096" s="23">
        <v>11</v>
      </c>
      <c r="Y1096" s="3">
        <v>0.4</v>
      </c>
      <c r="Z1096" s="3"/>
      <c r="AB1096" s="30">
        <v>1066</v>
      </c>
      <c r="AC1096" s="30">
        <v>1.4875292638082354</v>
      </c>
      <c r="AD1096" s="30">
        <v>-1.0875292638082352</v>
      </c>
    </row>
    <row r="1097" spans="1:30">
      <c r="A1097" s="4">
        <v>43783.625</v>
      </c>
      <c r="B1097">
        <v>43783</v>
      </c>
      <c r="C1097" s="3">
        <v>0.625</v>
      </c>
      <c r="D1097" s="3">
        <v>15</v>
      </c>
      <c r="E1097" s="3">
        <v>45</v>
      </c>
      <c r="F1097" s="3">
        <v>1.3</v>
      </c>
      <c r="G1097" s="5">
        <v>2.5</v>
      </c>
      <c r="H1097" s="3">
        <v>3.8</v>
      </c>
      <c r="I1097" s="3">
        <v>1.55139</v>
      </c>
      <c r="J1097" s="12">
        <f t="shared" si="51"/>
        <v>2.2833333333333332</v>
      </c>
      <c r="K1097" s="4">
        <v>43783.625</v>
      </c>
      <c r="L1097" s="3">
        <f t="shared" si="52"/>
        <v>14</v>
      </c>
      <c r="M1097" s="3">
        <f t="shared" si="53"/>
        <v>15</v>
      </c>
      <c r="N1097" s="3">
        <v>0</v>
      </c>
      <c r="O1097" s="3">
        <v>0</v>
      </c>
      <c r="P1097" s="3">
        <v>58</v>
      </c>
      <c r="Q1097" s="3">
        <v>0</v>
      </c>
      <c r="R1097" s="3"/>
      <c r="S1097" s="3">
        <f>IF(ISBLANK(Table13[[#This Row],[T1]]),0,IF(Table13[[#This Row],[T1]]&gt;0,1,0))</f>
        <v>1</v>
      </c>
      <c r="T1097" s="3">
        <f>IF(ISBLANK(Table13[[#This Row],[T2]]),0,IF(Table13[[#This Row],[T2]]&gt;0,1,0))</f>
        <v>1</v>
      </c>
      <c r="U1097" s="3">
        <f>IF(ISBLANK(Table13[[#This Row],[T3]]),0,IF(Table13[[#This Row],[T3]]&gt;0,1,0))</f>
        <v>0</v>
      </c>
      <c r="V1097" s="3">
        <f>IF(ISBLANK(Table13[[#This Row],[T4]]),0,IF(Table13[[#This Row],[T4]]&gt;0,1,0))</f>
        <v>0</v>
      </c>
      <c r="W1097" s="26">
        <v>42</v>
      </c>
      <c r="X1097" s="22">
        <v>11</v>
      </c>
      <c r="Y1097" s="3">
        <v>3.8</v>
      </c>
      <c r="Z1097" s="3"/>
      <c r="AB1097" s="30">
        <v>1067</v>
      </c>
      <c r="AC1097" s="30">
        <v>1.4768668277389734</v>
      </c>
      <c r="AD1097" s="30">
        <v>-0.97686682773897338</v>
      </c>
    </row>
    <row r="1098" spans="1:30">
      <c r="A1098" s="4">
        <v>43783.666666666664</v>
      </c>
      <c r="B1098">
        <v>43783</v>
      </c>
      <c r="C1098" s="3">
        <v>0.66666666666666663</v>
      </c>
      <c r="D1098" s="3">
        <v>16</v>
      </c>
      <c r="E1098" s="3">
        <v>45</v>
      </c>
      <c r="F1098" s="3">
        <v>1.5</v>
      </c>
      <c r="G1098" s="5">
        <v>1.5</v>
      </c>
      <c r="H1098" s="3">
        <v>3</v>
      </c>
      <c r="I1098" s="3">
        <v>1.55139</v>
      </c>
      <c r="J1098" s="12">
        <f t="shared" si="51"/>
        <v>2.1625000000000001</v>
      </c>
      <c r="K1098" s="4">
        <v>43783.666666666664</v>
      </c>
      <c r="L1098" s="3">
        <f t="shared" si="52"/>
        <v>14</v>
      </c>
      <c r="M1098" s="3">
        <f t="shared" si="53"/>
        <v>16</v>
      </c>
      <c r="N1098" s="3">
        <v>0</v>
      </c>
      <c r="O1098" s="3">
        <v>0</v>
      </c>
      <c r="P1098" s="3">
        <v>39</v>
      </c>
      <c r="Q1098" s="3">
        <v>0</v>
      </c>
      <c r="R1098" s="3"/>
      <c r="S1098" s="3">
        <f>IF(ISBLANK(Table13[[#This Row],[T1]]),0,IF(Table13[[#This Row],[T1]]&gt;0,1,0))</f>
        <v>1</v>
      </c>
      <c r="T1098" s="3">
        <f>IF(ISBLANK(Table13[[#This Row],[T2]]),0,IF(Table13[[#This Row],[T2]]&gt;0,1,0))</f>
        <v>0</v>
      </c>
      <c r="U1098" s="3">
        <f>IF(ISBLANK(Table13[[#This Row],[T3]]),0,IF(Table13[[#This Row],[T3]]&gt;0,1,0))</f>
        <v>1</v>
      </c>
      <c r="V1098" s="3">
        <f>IF(ISBLANK(Table13[[#This Row],[T4]]),0,IF(Table13[[#This Row],[T4]]&gt;0,1,0))</f>
        <v>0</v>
      </c>
      <c r="W1098" s="25">
        <v>41</v>
      </c>
      <c r="X1098" s="23">
        <v>11</v>
      </c>
      <c r="Y1098" s="3">
        <v>3</v>
      </c>
      <c r="Z1098" s="3"/>
      <c r="AB1098" s="30">
        <v>1068</v>
      </c>
      <c r="AC1098" s="30">
        <v>1.5708164647813871</v>
      </c>
      <c r="AD1098" s="30">
        <v>-0.97081646478138717</v>
      </c>
    </row>
    <row r="1099" spans="1:30">
      <c r="A1099" s="4">
        <v>43783.708333333336</v>
      </c>
      <c r="B1099">
        <v>43783</v>
      </c>
      <c r="C1099" s="3">
        <v>0.70833333333333337</v>
      </c>
      <c r="D1099" s="3">
        <v>17</v>
      </c>
      <c r="E1099" s="3">
        <v>45</v>
      </c>
      <c r="F1099" s="3">
        <v>1.7</v>
      </c>
      <c r="G1099" s="5">
        <v>3.3</v>
      </c>
      <c r="H1099" s="3">
        <v>5</v>
      </c>
      <c r="I1099" s="3">
        <v>1.55139</v>
      </c>
      <c r="J1099" s="12">
        <f t="shared" si="51"/>
        <v>2.1541666666666663</v>
      </c>
      <c r="K1099" s="4">
        <v>43783.708333333336</v>
      </c>
      <c r="L1099" s="3">
        <f t="shared" si="52"/>
        <v>14</v>
      </c>
      <c r="M1099" s="3">
        <f t="shared" si="53"/>
        <v>17</v>
      </c>
      <c r="N1099" s="3">
        <v>0</v>
      </c>
      <c r="O1099" s="3">
        <v>47</v>
      </c>
      <c r="P1099" s="3">
        <v>0</v>
      </c>
      <c r="Q1099" s="3">
        <v>0</v>
      </c>
      <c r="R1099" s="3"/>
      <c r="S1099" s="3">
        <f>IF(ISBLANK(Table13[[#This Row],[T1]]),0,IF(Table13[[#This Row],[T1]]&gt;0,1,0))</f>
        <v>1</v>
      </c>
      <c r="T1099" s="3">
        <f>IF(ISBLANK(Table13[[#This Row],[T2]]),0,IF(Table13[[#This Row],[T2]]&gt;0,1,0))</f>
        <v>0</v>
      </c>
      <c r="U1099" s="3">
        <f>IF(ISBLANK(Table13[[#This Row],[T3]]),0,IF(Table13[[#This Row],[T3]]&gt;0,1,0))</f>
        <v>1</v>
      </c>
      <c r="V1099" s="3">
        <f>IF(ISBLANK(Table13[[#This Row],[T4]]),0,IF(Table13[[#This Row],[T4]]&gt;0,1,0))</f>
        <v>0</v>
      </c>
      <c r="W1099" s="26">
        <v>40</v>
      </c>
      <c r="X1099" s="22">
        <v>11</v>
      </c>
      <c r="Y1099" s="3">
        <v>5</v>
      </c>
      <c r="Z1099" s="3"/>
      <c r="AB1099" s="30">
        <v>1069</v>
      </c>
      <c r="AC1099" s="30">
        <v>1.6758884562490304</v>
      </c>
      <c r="AD1099" s="30">
        <v>-0.97588845624903042</v>
      </c>
    </row>
    <row r="1100" spans="1:30">
      <c r="A1100" s="4">
        <v>43783.75</v>
      </c>
      <c r="B1100">
        <v>43783</v>
      </c>
      <c r="C1100" s="3">
        <v>0.75</v>
      </c>
      <c r="D1100" s="3">
        <v>18</v>
      </c>
      <c r="E1100" s="3">
        <v>45</v>
      </c>
      <c r="F1100" s="3">
        <v>1.7</v>
      </c>
      <c r="G1100" s="5">
        <v>1.1000000000000001</v>
      </c>
      <c r="H1100" s="3">
        <v>2.8</v>
      </c>
      <c r="I1100" s="3">
        <v>1.55139</v>
      </c>
      <c r="J1100" s="12">
        <f t="shared" si="51"/>
        <v>2.020833333333333</v>
      </c>
      <c r="K1100" s="4">
        <v>43783.75</v>
      </c>
      <c r="L1100" s="3">
        <f t="shared" si="52"/>
        <v>14</v>
      </c>
      <c r="M1100" s="3">
        <f t="shared" si="53"/>
        <v>18</v>
      </c>
      <c r="N1100" s="3">
        <v>45</v>
      </c>
      <c r="O1100" s="3">
        <v>3</v>
      </c>
      <c r="P1100" s="3">
        <v>0</v>
      </c>
      <c r="Q1100" s="3">
        <v>0</v>
      </c>
      <c r="R1100" s="3"/>
      <c r="S1100" s="3">
        <f>IF(ISBLANK(Table13[[#This Row],[T1]]),0,IF(Table13[[#This Row],[T1]]&gt;0,1,0))</f>
        <v>1</v>
      </c>
      <c r="T1100" s="3">
        <f>IF(ISBLANK(Table13[[#This Row],[T2]]),0,IF(Table13[[#This Row],[T2]]&gt;0,1,0))</f>
        <v>0</v>
      </c>
      <c r="U1100" s="3">
        <f>IF(ISBLANK(Table13[[#This Row],[T3]]),0,IF(Table13[[#This Row],[T3]]&gt;0,1,0))</f>
        <v>1</v>
      </c>
      <c r="V1100" s="3">
        <f>IF(ISBLANK(Table13[[#This Row],[T4]]),0,IF(Table13[[#This Row],[T4]]&gt;0,1,0))</f>
        <v>0</v>
      </c>
      <c r="W1100" s="25">
        <v>40</v>
      </c>
      <c r="X1100" s="23">
        <v>17</v>
      </c>
      <c r="Y1100" s="3">
        <v>2.8</v>
      </c>
      <c r="Z1100" s="3"/>
      <c r="AB1100" s="30">
        <v>1070</v>
      </c>
      <c r="AC1100" s="30">
        <v>1.6652260201797686</v>
      </c>
      <c r="AD1100" s="30">
        <v>-1.2652260201797687</v>
      </c>
    </row>
    <row r="1101" spans="1:30">
      <c r="A1101" s="4">
        <v>43783.791666666664</v>
      </c>
      <c r="B1101">
        <v>43783</v>
      </c>
      <c r="C1101" s="3">
        <v>0.79166666666666663</v>
      </c>
      <c r="D1101" s="3">
        <v>19</v>
      </c>
      <c r="E1101" s="3">
        <v>45</v>
      </c>
      <c r="F1101" s="3">
        <v>1.3</v>
      </c>
      <c r="G1101" s="5">
        <v>1.2</v>
      </c>
      <c r="H1101" s="3">
        <v>2.5</v>
      </c>
      <c r="I1101" s="3">
        <v>1.55139</v>
      </c>
      <c r="J1101" s="12">
        <f t="shared" si="51"/>
        <v>2.0749999999999993</v>
      </c>
      <c r="K1101" s="4">
        <v>43783.791666666664</v>
      </c>
      <c r="L1101" s="3">
        <f t="shared" si="52"/>
        <v>14</v>
      </c>
      <c r="M1101" s="3">
        <f t="shared" si="53"/>
        <v>19</v>
      </c>
      <c r="N1101" s="3">
        <v>58</v>
      </c>
      <c r="O1101" s="3">
        <v>0</v>
      </c>
      <c r="P1101" s="3">
        <v>0</v>
      </c>
      <c r="Q1101" s="3">
        <v>0</v>
      </c>
      <c r="R1101" s="3"/>
      <c r="S1101" s="3">
        <f>IF(ISBLANK(Table13[[#This Row],[T1]]),0,IF(Table13[[#This Row],[T1]]&gt;0,1,0))</f>
        <v>1</v>
      </c>
      <c r="T1101" s="3">
        <f>IF(ISBLANK(Table13[[#This Row],[T2]]),0,IF(Table13[[#This Row],[T2]]&gt;0,1,0))</f>
        <v>1</v>
      </c>
      <c r="U1101" s="3">
        <f>IF(ISBLANK(Table13[[#This Row],[T3]]),0,IF(Table13[[#This Row],[T3]]&gt;0,1,0))</f>
        <v>1</v>
      </c>
      <c r="V1101" s="3">
        <f>IF(ISBLANK(Table13[[#This Row],[T4]]),0,IF(Table13[[#This Row],[T4]]&gt;0,1,0))</f>
        <v>0</v>
      </c>
      <c r="W1101" s="26">
        <v>39</v>
      </c>
      <c r="X1101" s="22">
        <v>11</v>
      </c>
      <c r="Y1101" s="3">
        <v>2.5</v>
      </c>
      <c r="Z1101" s="3"/>
      <c r="AB1101" s="30">
        <v>1071</v>
      </c>
      <c r="AC1101" s="30">
        <v>1.726012582816246</v>
      </c>
      <c r="AD1101" s="30">
        <v>-1.3260125828162459</v>
      </c>
    </row>
    <row r="1102" spans="1:30">
      <c r="A1102" s="4">
        <v>43783.833333333336</v>
      </c>
      <c r="B1102">
        <v>43783</v>
      </c>
      <c r="C1102" s="3">
        <v>0.83333333333333337</v>
      </c>
      <c r="D1102" s="3">
        <v>20</v>
      </c>
      <c r="E1102" s="3">
        <v>45</v>
      </c>
      <c r="F1102" s="3">
        <v>1.1000000000000001</v>
      </c>
      <c r="G1102" s="5">
        <v>1.4</v>
      </c>
      <c r="H1102" s="3">
        <v>2.5</v>
      </c>
      <c r="I1102" s="3">
        <v>1.55139</v>
      </c>
      <c r="J1102" s="12">
        <f t="shared" si="51"/>
        <v>2.0333333333333328</v>
      </c>
      <c r="K1102" s="4">
        <v>43783.833333333336</v>
      </c>
      <c r="L1102" s="3">
        <f t="shared" si="52"/>
        <v>14</v>
      </c>
      <c r="M1102" s="3">
        <f t="shared" si="53"/>
        <v>20</v>
      </c>
      <c r="N1102" s="3">
        <v>57</v>
      </c>
      <c r="O1102" s="3">
        <v>0</v>
      </c>
      <c r="P1102" s="3">
        <v>32</v>
      </c>
      <c r="Q1102" s="3">
        <v>0</v>
      </c>
      <c r="R1102" s="3"/>
      <c r="S1102" s="3">
        <f>IF(ISBLANK(Table13[[#This Row],[T1]]),0,IF(Table13[[#This Row],[T1]]&gt;0,1,0))</f>
        <v>1</v>
      </c>
      <c r="T1102" s="3">
        <f>IF(ISBLANK(Table13[[#This Row],[T2]]),0,IF(Table13[[#This Row],[T2]]&gt;0,1,0))</f>
        <v>1</v>
      </c>
      <c r="U1102" s="3">
        <f>IF(ISBLANK(Table13[[#This Row],[T3]]),0,IF(Table13[[#This Row],[T3]]&gt;0,1,0))</f>
        <v>1</v>
      </c>
      <c r="V1102" s="3">
        <f>IF(ISBLANK(Table13[[#This Row],[T4]]),0,IF(Table13[[#This Row],[T4]]&gt;0,1,0))</f>
        <v>0</v>
      </c>
      <c r="W1102" s="25">
        <v>37</v>
      </c>
      <c r="X1102" s="23">
        <v>17</v>
      </c>
      <c r="Y1102" s="3">
        <v>2.5</v>
      </c>
      <c r="Z1102" s="3"/>
      <c r="AB1102" s="30">
        <v>1072</v>
      </c>
      <c r="AC1102" s="30">
        <v>1.6608622002025244</v>
      </c>
      <c r="AD1102" s="30">
        <v>0.63913779979747543</v>
      </c>
    </row>
    <row r="1103" spans="1:30">
      <c r="A1103" s="4">
        <v>43783.875</v>
      </c>
      <c r="B1103">
        <v>43783</v>
      </c>
      <c r="C1103" s="3">
        <v>0.875</v>
      </c>
      <c r="D1103" s="3">
        <v>21</v>
      </c>
      <c r="E1103" s="3">
        <v>45</v>
      </c>
      <c r="F1103" s="3">
        <v>1.4</v>
      </c>
      <c r="G1103" s="5">
        <v>1.1000000000000001</v>
      </c>
      <c r="H1103" s="3">
        <v>2.5</v>
      </c>
      <c r="I1103" s="3">
        <v>1.55139</v>
      </c>
      <c r="J1103" s="12">
        <f t="shared" si="51"/>
        <v>1.970833333333333</v>
      </c>
      <c r="K1103" s="4">
        <v>43783.875</v>
      </c>
      <c r="L1103" s="3">
        <f t="shared" si="52"/>
        <v>14</v>
      </c>
      <c r="M1103" s="3">
        <f t="shared" si="53"/>
        <v>21</v>
      </c>
      <c r="N1103" s="3">
        <v>58</v>
      </c>
      <c r="O1103" s="3">
        <v>18</v>
      </c>
      <c r="P1103" s="3">
        <v>57</v>
      </c>
      <c r="Q1103" s="3">
        <v>0</v>
      </c>
      <c r="R1103" s="3"/>
      <c r="S1103" s="3">
        <f>IF(ISBLANK(Table13[[#This Row],[T1]]),0,IF(Table13[[#This Row],[T1]]&gt;0,1,0))</f>
        <v>1</v>
      </c>
      <c r="T1103" s="3">
        <f>IF(ISBLANK(Table13[[#This Row],[T2]]),0,IF(Table13[[#This Row],[T2]]&gt;0,1,0))</f>
        <v>1</v>
      </c>
      <c r="U1103" s="3">
        <f>IF(ISBLANK(Table13[[#This Row],[T3]]),0,IF(Table13[[#This Row],[T3]]&gt;0,1,0))</f>
        <v>1</v>
      </c>
      <c r="V1103" s="3">
        <f>IF(ISBLANK(Table13[[#This Row],[T4]]),0,IF(Table13[[#This Row],[T4]]&gt;0,1,0))</f>
        <v>0</v>
      </c>
      <c r="W1103" s="26">
        <v>37</v>
      </c>
      <c r="X1103" s="22">
        <v>11</v>
      </c>
      <c r="Y1103" s="3">
        <v>2.5</v>
      </c>
      <c r="Z1103" s="3"/>
      <c r="AB1103" s="30">
        <v>1073</v>
      </c>
      <c r="AC1103" s="30">
        <v>1.7467108261226101</v>
      </c>
      <c r="AD1103" s="30">
        <v>3.2532891738773899</v>
      </c>
    </row>
    <row r="1104" spans="1:30">
      <c r="A1104" s="4">
        <v>43783.916666666664</v>
      </c>
      <c r="B1104">
        <v>43783</v>
      </c>
      <c r="C1104" s="3">
        <v>0.91666666666666663</v>
      </c>
      <c r="D1104" s="3">
        <v>22</v>
      </c>
      <c r="E1104" s="3">
        <v>45</v>
      </c>
      <c r="F1104" s="3">
        <v>3</v>
      </c>
      <c r="G1104" s="5">
        <v>1.8</v>
      </c>
      <c r="H1104" s="3">
        <v>4.8</v>
      </c>
      <c r="I1104" s="3">
        <v>1.55139</v>
      </c>
      <c r="J1104" s="12">
        <f t="shared" si="51"/>
        <v>1.9208333333333327</v>
      </c>
      <c r="K1104" s="4">
        <v>43783.916666666664</v>
      </c>
      <c r="L1104" s="3">
        <f t="shared" si="52"/>
        <v>14</v>
      </c>
      <c r="M1104" s="3">
        <f t="shared" si="53"/>
        <v>22</v>
      </c>
      <c r="N1104" s="3">
        <v>58</v>
      </c>
      <c r="O1104" s="3">
        <v>57</v>
      </c>
      <c r="P1104" s="3">
        <v>58</v>
      </c>
      <c r="Q1104" s="3">
        <v>0</v>
      </c>
      <c r="R1104" s="3"/>
      <c r="S1104" s="3">
        <f>IF(ISBLANK(Table13[[#This Row],[T1]]),0,IF(Table13[[#This Row],[T1]]&gt;0,1,0))</f>
        <v>1</v>
      </c>
      <c r="T1104" s="3">
        <f>IF(ISBLANK(Table13[[#This Row],[T2]]),0,IF(Table13[[#This Row],[T2]]&gt;0,1,0))</f>
        <v>1</v>
      </c>
      <c r="U1104" s="3">
        <f>IF(ISBLANK(Table13[[#This Row],[T3]]),0,IF(Table13[[#This Row],[T3]]&gt;0,1,0))</f>
        <v>1</v>
      </c>
      <c r="V1104" s="3">
        <f>IF(ISBLANK(Table13[[#This Row],[T4]]),0,IF(Table13[[#This Row],[T4]]&gt;0,1,0))</f>
        <v>0</v>
      </c>
      <c r="W1104" s="25">
        <v>39</v>
      </c>
      <c r="X1104" s="23">
        <v>11</v>
      </c>
      <c r="Y1104" s="3">
        <v>4.8</v>
      </c>
      <c r="Z1104" s="3"/>
      <c r="AB1104" s="30">
        <v>1074</v>
      </c>
      <c r="AC1104" s="30">
        <v>1.6943203471491928</v>
      </c>
      <c r="AD1104" s="30">
        <v>3.4056796528508069</v>
      </c>
    </row>
    <row r="1105" spans="1:30">
      <c r="A1105" s="4">
        <v>43783.958333333336</v>
      </c>
      <c r="B1105">
        <v>43783</v>
      </c>
      <c r="C1105" s="3">
        <v>0.95833333333333337</v>
      </c>
      <c r="D1105" s="3">
        <v>23</v>
      </c>
      <c r="E1105" s="3">
        <v>45</v>
      </c>
      <c r="F1105" s="3">
        <v>0.3</v>
      </c>
      <c r="G1105" s="5">
        <v>0.7</v>
      </c>
      <c r="H1105" s="3">
        <v>1</v>
      </c>
      <c r="I1105" s="3">
        <v>1.55139</v>
      </c>
      <c r="J1105" s="12">
        <f t="shared" si="51"/>
        <v>1.7874999999999999</v>
      </c>
      <c r="K1105" s="4">
        <v>43783.958333333336</v>
      </c>
      <c r="L1105" s="3">
        <f t="shared" si="52"/>
        <v>14</v>
      </c>
      <c r="M1105" s="3">
        <f t="shared" si="53"/>
        <v>23</v>
      </c>
      <c r="N1105" s="3">
        <v>57</v>
      </c>
      <c r="O1105" s="3">
        <v>53</v>
      </c>
      <c r="P1105" s="3">
        <v>57</v>
      </c>
      <c r="Q1105" s="3">
        <v>0</v>
      </c>
      <c r="R1105" s="3"/>
      <c r="S1105" s="3">
        <f>IF(ISBLANK(Table13[[#This Row],[T1]]),0,IF(Table13[[#This Row],[T1]]&gt;0,1,0))</f>
        <v>1</v>
      </c>
      <c r="T1105" s="3">
        <f>IF(ISBLANK(Table13[[#This Row],[T2]]),0,IF(Table13[[#This Row],[T2]]&gt;0,1,0))</f>
        <v>1</v>
      </c>
      <c r="U1105" s="3">
        <f>IF(ISBLANK(Table13[[#This Row],[T3]]),0,IF(Table13[[#This Row],[T3]]&gt;0,1,0))</f>
        <v>1</v>
      </c>
      <c r="V1105" s="3">
        <f>IF(ISBLANK(Table13[[#This Row],[T4]]),0,IF(Table13[[#This Row],[T4]]&gt;0,1,0))</f>
        <v>0</v>
      </c>
      <c r="W1105" s="26">
        <v>39</v>
      </c>
      <c r="X1105" s="22">
        <v>17</v>
      </c>
      <c r="Y1105" s="3">
        <v>1</v>
      </c>
      <c r="Z1105" s="3"/>
      <c r="AB1105" s="30">
        <v>1075</v>
      </c>
      <c r="AC1105" s="30">
        <v>1.8244306994631088</v>
      </c>
      <c r="AD1105" s="30">
        <v>0.87556930053689142</v>
      </c>
    </row>
    <row r="1106" spans="1:30">
      <c r="A1106" s="4">
        <v>43784</v>
      </c>
      <c r="B1106">
        <v>43784</v>
      </c>
      <c r="C1106" s="3">
        <v>0</v>
      </c>
      <c r="D1106" s="3">
        <v>0</v>
      </c>
      <c r="E1106" s="3">
        <v>46</v>
      </c>
      <c r="F1106" s="3">
        <v>0.9</v>
      </c>
      <c r="G1106" s="5">
        <v>0.7</v>
      </c>
      <c r="H1106" s="3">
        <v>1.6</v>
      </c>
      <c r="I1106" s="3">
        <v>1.55139</v>
      </c>
      <c r="J1106" s="12">
        <f t="shared" si="51"/>
        <v>1.8125</v>
      </c>
      <c r="K1106" s="4">
        <v>43784</v>
      </c>
      <c r="L1106" s="3">
        <f t="shared" si="52"/>
        <v>15</v>
      </c>
      <c r="M1106" s="3">
        <f t="shared" si="53"/>
        <v>0</v>
      </c>
      <c r="N1106" s="3">
        <v>58</v>
      </c>
      <c r="O1106" s="3">
        <v>54</v>
      </c>
      <c r="P1106" s="3">
        <v>58</v>
      </c>
      <c r="Q1106" s="3">
        <v>0</v>
      </c>
      <c r="R1106" s="3"/>
      <c r="S1106" s="3">
        <f>IF(ISBLANK(Table13[[#This Row],[T1]]),0,IF(Table13[[#This Row],[T1]]&gt;0,1,0))</f>
        <v>1</v>
      </c>
      <c r="T1106" s="3">
        <f>IF(ISBLANK(Table13[[#This Row],[T2]]),0,IF(Table13[[#This Row],[T2]]&gt;0,1,0))</f>
        <v>1</v>
      </c>
      <c r="U1106" s="3">
        <f>IF(ISBLANK(Table13[[#This Row],[T3]]),0,IF(Table13[[#This Row],[T3]]&gt;0,1,0))</f>
        <v>1</v>
      </c>
      <c r="V1106" s="3">
        <f>IF(ISBLANK(Table13[[#This Row],[T4]]),0,IF(Table13[[#This Row],[T4]]&gt;0,1,0))</f>
        <v>0</v>
      </c>
      <c r="W1106" s="25">
        <v>37</v>
      </c>
      <c r="X1106" s="23">
        <v>11</v>
      </c>
      <c r="Y1106" s="3">
        <v>1.6</v>
      </c>
      <c r="Z1106" s="3"/>
      <c r="AB1106" s="30">
        <v>1076</v>
      </c>
      <c r="AC1106" s="30">
        <v>1.7492445096122851</v>
      </c>
      <c r="AD1106" s="30">
        <v>5.0755490387714985E-2</v>
      </c>
    </row>
    <row r="1107" spans="1:30">
      <c r="A1107" s="4">
        <v>43784.041666666664</v>
      </c>
      <c r="B1107">
        <v>43784</v>
      </c>
      <c r="C1107" s="3">
        <v>4.1666666666666664E-2</v>
      </c>
      <c r="D1107" s="3">
        <v>1</v>
      </c>
      <c r="E1107" s="3">
        <v>46</v>
      </c>
      <c r="F1107" s="3">
        <v>1</v>
      </c>
      <c r="G1107" s="5">
        <v>0.9</v>
      </c>
      <c r="H1107" s="3">
        <v>1.9</v>
      </c>
      <c r="I1107" s="3">
        <v>1.55139</v>
      </c>
      <c r="J1107" s="12">
        <f t="shared" si="51"/>
        <v>1.8666666666666665</v>
      </c>
      <c r="K1107" s="4">
        <v>43784.041666666664</v>
      </c>
      <c r="L1107" s="3">
        <f t="shared" si="52"/>
        <v>15</v>
      </c>
      <c r="M1107" s="3">
        <f t="shared" si="53"/>
        <v>1</v>
      </c>
      <c r="N1107" s="3">
        <v>58</v>
      </c>
      <c r="O1107" s="3">
        <v>54</v>
      </c>
      <c r="P1107" s="3">
        <v>58</v>
      </c>
      <c r="Q1107" s="3">
        <v>0</v>
      </c>
      <c r="R1107" s="3"/>
      <c r="S1107" s="3">
        <f>IF(ISBLANK(Table13[[#This Row],[T1]]),0,IF(Table13[[#This Row],[T1]]&gt;0,1,0))</f>
        <v>1</v>
      </c>
      <c r="T1107" s="3">
        <f>IF(ISBLANK(Table13[[#This Row],[T2]]),0,IF(Table13[[#This Row],[T2]]&gt;0,1,0))</f>
        <v>1</v>
      </c>
      <c r="U1107" s="3">
        <f>IF(ISBLANK(Table13[[#This Row],[T3]]),0,IF(Table13[[#This Row],[T3]]&gt;0,1,0))</f>
        <v>1</v>
      </c>
      <c r="V1107" s="3">
        <f>IF(ISBLANK(Table13[[#This Row],[T4]]),0,IF(Table13[[#This Row],[T4]]&gt;0,1,0))</f>
        <v>0</v>
      </c>
      <c r="W1107" s="26">
        <v>35</v>
      </c>
      <c r="X1107" s="22">
        <v>11</v>
      </c>
      <c r="Y1107" s="3">
        <v>1.9</v>
      </c>
      <c r="Z1107" s="3"/>
      <c r="AB1107" s="30">
        <v>1077</v>
      </c>
      <c r="AC1107" s="30">
        <v>1.7492445096122851</v>
      </c>
      <c r="AD1107" s="30">
        <v>0.25075549038771494</v>
      </c>
    </row>
    <row r="1108" spans="1:30">
      <c r="A1108" s="4">
        <v>43784.083333333336</v>
      </c>
      <c r="B1108">
        <v>43784</v>
      </c>
      <c r="C1108" s="3">
        <v>8.3333333333333329E-2</v>
      </c>
      <c r="D1108" s="3">
        <v>2</v>
      </c>
      <c r="E1108" s="3">
        <v>46</v>
      </c>
      <c r="F1108" s="3">
        <v>0.9</v>
      </c>
      <c r="G1108" s="5">
        <v>1</v>
      </c>
      <c r="H1108" s="3">
        <v>1.9</v>
      </c>
      <c r="I1108" s="3">
        <v>1.55139</v>
      </c>
      <c r="J1108" s="12">
        <f t="shared" si="51"/>
        <v>1.8416666666666666</v>
      </c>
      <c r="K1108" s="4">
        <v>43784.083333333336</v>
      </c>
      <c r="L1108" s="3">
        <f t="shared" si="52"/>
        <v>15</v>
      </c>
      <c r="M1108" s="3">
        <f t="shared" si="53"/>
        <v>2</v>
      </c>
      <c r="N1108" s="3">
        <v>57</v>
      </c>
      <c r="O1108" s="3">
        <v>53</v>
      </c>
      <c r="P1108" s="3">
        <v>57</v>
      </c>
      <c r="Q1108" s="3">
        <v>0</v>
      </c>
      <c r="R1108" s="3"/>
      <c r="S1108" s="3">
        <f>IF(ISBLANK(Table13[[#This Row],[T1]]),0,IF(Table13[[#This Row],[T1]]&gt;0,1,0))</f>
        <v>1</v>
      </c>
      <c r="T1108" s="3">
        <f>IF(ISBLANK(Table13[[#This Row],[T2]]),0,IF(Table13[[#This Row],[T2]]&gt;0,1,0))</f>
        <v>1</v>
      </c>
      <c r="U1108" s="3">
        <f>IF(ISBLANK(Table13[[#This Row],[T3]]),0,IF(Table13[[#This Row],[T3]]&gt;0,1,0))</f>
        <v>1</v>
      </c>
      <c r="V1108" s="3">
        <f>IF(ISBLANK(Table13[[#This Row],[T4]]),0,IF(Table13[[#This Row],[T4]]&gt;0,1,0))</f>
        <v>0</v>
      </c>
      <c r="W1108" s="25">
        <v>35</v>
      </c>
      <c r="X1108" s="23">
        <v>13</v>
      </c>
      <c r="Y1108" s="3">
        <v>1.9</v>
      </c>
      <c r="Z1108" s="3"/>
      <c r="AB1108" s="30">
        <v>1078</v>
      </c>
      <c r="AC1108" s="30">
        <v>1.8457555716016325</v>
      </c>
      <c r="AD1108" s="30">
        <v>1.3542444283983677</v>
      </c>
    </row>
    <row r="1109" spans="1:30">
      <c r="A1109" s="4">
        <v>43784.125</v>
      </c>
      <c r="B1109">
        <v>43784</v>
      </c>
      <c r="C1109" s="3">
        <v>0.125</v>
      </c>
      <c r="D1109" s="3">
        <v>3</v>
      </c>
      <c r="E1109" s="3">
        <v>46</v>
      </c>
      <c r="F1109" s="3">
        <v>1</v>
      </c>
      <c r="G1109" s="5">
        <v>1</v>
      </c>
      <c r="H1109" s="3">
        <v>2</v>
      </c>
      <c r="I1109" s="3">
        <v>1.55139</v>
      </c>
      <c r="J1109" s="12">
        <f t="shared" si="51"/>
        <v>1.8125</v>
      </c>
      <c r="K1109" s="4">
        <v>43784.125</v>
      </c>
      <c r="L1109" s="3">
        <f t="shared" si="52"/>
        <v>15</v>
      </c>
      <c r="M1109" s="3">
        <f t="shared" si="53"/>
        <v>3</v>
      </c>
      <c r="N1109" s="3">
        <v>58</v>
      </c>
      <c r="O1109" s="3">
        <v>56</v>
      </c>
      <c r="P1109" s="3">
        <v>58</v>
      </c>
      <c r="Q1109" s="3">
        <v>0</v>
      </c>
      <c r="R1109" s="3"/>
      <c r="S1109" s="3">
        <f>IF(ISBLANK(Table13[[#This Row],[T1]]),0,IF(Table13[[#This Row],[T1]]&gt;0,1,0))</f>
        <v>1</v>
      </c>
      <c r="T1109" s="3">
        <f>IF(ISBLANK(Table13[[#This Row],[T2]]),0,IF(Table13[[#This Row],[T2]]&gt;0,1,0))</f>
        <v>1</v>
      </c>
      <c r="U1109" s="3">
        <f>IF(ISBLANK(Table13[[#This Row],[T3]]),0,IF(Table13[[#This Row],[T3]]&gt;0,1,0))</f>
        <v>1</v>
      </c>
      <c r="V1109" s="3">
        <f>IF(ISBLANK(Table13[[#This Row],[T4]]),0,IF(Table13[[#This Row],[T4]]&gt;0,1,0))</f>
        <v>0</v>
      </c>
      <c r="W1109" s="26">
        <v>36</v>
      </c>
      <c r="X1109" s="22">
        <v>13</v>
      </c>
      <c r="Y1109" s="3">
        <v>2</v>
      </c>
      <c r="Z1109" s="3"/>
      <c r="AB1109" s="30">
        <v>1079</v>
      </c>
      <c r="AC1109" s="30">
        <v>1.8350931355323707</v>
      </c>
      <c r="AD1109" s="30">
        <v>1.2649068644676289</v>
      </c>
    </row>
    <row r="1110" spans="1:30">
      <c r="A1110" s="4">
        <v>43784.166666666664</v>
      </c>
      <c r="B1110">
        <v>43784</v>
      </c>
      <c r="C1110" s="3">
        <v>0.16666666666666666</v>
      </c>
      <c r="D1110" s="3">
        <v>4</v>
      </c>
      <c r="E1110" s="3">
        <v>46</v>
      </c>
      <c r="F1110" s="3">
        <v>1</v>
      </c>
      <c r="G1110" s="5">
        <v>1</v>
      </c>
      <c r="H1110" s="3">
        <v>2</v>
      </c>
      <c r="I1110" s="3">
        <v>1.55139</v>
      </c>
      <c r="J1110" s="12">
        <f t="shared" si="51"/>
        <v>1.7833333333333332</v>
      </c>
      <c r="K1110" s="4">
        <v>43784.166666666664</v>
      </c>
      <c r="L1110" s="3">
        <f t="shared" si="52"/>
        <v>15</v>
      </c>
      <c r="M1110" s="3">
        <f t="shared" si="53"/>
        <v>4</v>
      </c>
      <c r="N1110" s="3">
        <v>58</v>
      </c>
      <c r="O1110" s="3">
        <v>55</v>
      </c>
      <c r="P1110" s="3">
        <v>58</v>
      </c>
      <c r="Q1110" s="3">
        <v>0</v>
      </c>
      <c r="R1110" s="3"/>
      <c r="S1110" s="3">
        <f>IF(ISBLANK(Table13[[#This Row],[T1]]),0,IF(Table13[[#This Row],[T1]]&gt;0,1,0))</f>
        <v>1</v>
      </c>
      <c r="T1110" s="3">
        <f>IF(ISBLANK(Table13[[#This Row],[T2]]),0,IF(Table13[[#This Row],[T2]]&gt;0,1,0))</f>
        <v>1</v>
      </c>
      <c r="U1110" s="3">
        <f>IF(ISBLANK(Table13[[#This Row],[T3]]),0,IF(Table13[[#This Row],[T3]]&gt;0,1,0))</f>
        <v>1</v>
      </c>
      <c r="V1110" s="3">
        <f>IF(ISBLANK(Table13[[#This Row],[T4]]),0,IF(Table13[[#This Row],[T4]]&gt;0,1,0))</f>
        <v>0</v>
      </c>
      <c r="W1110" s="25">
        <v>34</v>
      </c>
      <c r="X1110" s="23">
        <v>13</v>
      </c>
      <c r="Y1110" s="3">
        <v>2</v>
      </c>
      <c r="Z1110" s="3"/>
      <c r="AB1110" s="30">
        <v>1080</v>
      </c>
      <c r="AC1110" s="30">
        <v>1.9088084866443116</v>
      </c>
      <c r="AD1110" s="30">
        <v>1.1911915133556881</v>
      </c>
    </row>
    <row r="1111" spans="1:30">
      <c r="A1111" s="4">
        <v>43784.208333333336</v>
      </c>
      <c r="B1111">
        <v>43784</v>
      </c>
      <c r="C1111" s="3">
        <v>0.20833333333333334</v>
      </c>
      <c r="D1111" s="3">
        <v>5</v>
      </c>
      <c r="E1111" s="3">
        <v>46</v>
      </c>
      <c r="F1111" s="3">
        <v>1</v>
      </c>
      <c r="G1111" s="5">
        <v>2.1</v>
      </c>
      <c r="H1111" s="3">
        <v>3.1</v>
      </c>
      <c r="I1111" s="3">
        <v>1.55139</v>
      </c>
      <c r="J1111" s="12">
        <f t="shared" si="51"/>
        <v>1.7625</v>
      </c>
      <c r="K1111" s="4">
        <v>43784.208333333336</v>
      </c>
      <c r="L1111" s="3">
        <f t="shared" si="52"/>
        <v>15</v>
      </c>
      <c r="M1111" s="3">
        <f t="shared" si="53"/>
        <v>5</v>
      </c>
      <c r="N1111" s="3">
        <v>58</v>
      </c>
      <c r="O1111" s="3">
        <v>54</v>
      </c>
      <c r="P1111" s="3">
        <v>58</v>
      </c>
      <c r="Q1111" s="3">
        <v>0</v>
      </c>
      <c r="R1111" s="3"/>
      <c r="S1111" s="3">
        <f>IF(ISBLANK(Table13[[#This Row],[T1]]),0,IF(Table13[[#This Row],[T1]]&gt;0,1,0))</f>
        <v>1</v>
      </c>
      <c r="T1111" s="3">
        <f>IF(ISBLANK(Table13[[#This Row],[T2]]),0,IF(Table13[[#This Row],[T2]]&gt;0,1,0))</f>
        <v>1</v>
      </c>
      <c r="U1111" s="3">
        <f>IF(ISBLANK(Table13[[#This Row],[T3]]),0,IF(Table13[[#This Row],[T3]]&gt;0,1,0))</f>
        <v>1</v>
      </c>
      <c r="V1111" s="3">
        <f>IF(ISBLANK(Table13[[#This Row],[T4]]),0,IF(Table13[[#This Row],[T4]]&gt;0,1,0))</f>
        <v>0</v>
      </c>
      <c r="W1111" s="26">
        <v>35</v>
      </c>
      <c r="X1111" s="22">
        <v>13</v>
      </c>
      <c r="Y1111" s="3">
        <v>3.1</v>
      </c>
      <c r="Z1111" s="3"/>
      <c r="AB1111" s="30">
        <v>1081</v>
      </c>
      <c r="AC1111" s="30">
        <v>1.7749372407479762</v>
      </c>
      <c r="AD1111" s="30">
        <v>-7.4937240747976031E-2</v>
      </c>
    </row>
    <row r="1112" spans="1:30">
      <c r="A1112" s="4">
        <v>43784.25</v>
      </c>
      <c r="B1112">
        <v>43784</v>
      </c>
      <c r="C1112" s="3">
        <v>0.25</v>
      </c>
      <c r="D1112" s="3">
        <v>6</v>
      </c>
      <c r="E1112" s="3">
        <v>46</v>
      </c>
      <c r="F1112" s="3">
        <v>1.6</v>
      </c>
      <c r="G1112" s="5">
        <v>2.1</v>
      </c>
      <c r="H1112" s="3">
        <v>3.7</v>
      </c>
      <c r="I1112" s="3">
        <v>1.55139</v>
      </c>
      <c r="J1112" s="12">
        <f t="shared" si="51"/>
        <v>1.6958333333333335</v>
      </c>
      <c r="K1112" s="4">
        <v>43784.25</v>
      </c>
      <c r="L1112" s="3">
        <f t="shared" si="52"/>
        <v>15</v>
      </c>
      <c r="M1112" s="3">
        <f t="shared" si="53"/>
        <v>6</v>
      </c>
      <c r="N1112" s="3">
        <v>57</v>
      </c>
      <c r="O1112" s="3">
        <v>57</v>
      </c>
      <c r="P1112" s="3">
        <v>57</v>
      </c>
      <c r="Q1112" s="3">
        <v>0</v>
      </c>
      <c r="R1112" s="3"/>
      <c r="S1112" s="3">
        <f>IF(ISBLANK(Table13[[#This Row],[T1]]),0,IF(Table13[[#This Row],[T1]]&gt;0,1,0))</f>
        <v>1</v>
      </c>
      <c r="T1112" s="3">
        <f>IF(ISBLANK(Table13[[#This Row],[T2]]),0,IF(Table13[[#This Row],[T2]]&gt;0,1,0))</f>
        <v>1</v>
      </c>
      <c r="U1112" s="3">
        <f>IF(ISBLANK(Table13[[#This Row],[T3]]),0,IF(Table13[[#This Row],[T3]]&gt;0,1,0))</f>
        <v>1</v>
      </c>
      <c r="V1112" s="3">
        <f>IF(ISBLANK(Table13[[#This Row],[T4]]),0,IF(Table13[[#This Row],[T4]]&gt;0,1,0))</f>
        <v>0</v>
      </c>
      <c r="W1112" s="25">
        <v>36</v>
      </c>
      <c r="X1112" s="23">
        <v>13</v>
      </c>
      <c r="Y1112" s="3">
        <v>3.7</v>
      </c>
      <c r="Z1112" s="3"/>
      <c r="AB1112" s="30">
        <v>1082</v>
      </c>
      <c r="AC1112" s="30">
        <v>1.7642748046787142</v>
      </c>
      <c r="AD1112" s="30">
        <v>0.23572519532128577</v>
      </c>
    </row>
    <row r="1113" spans="1:30">
      <c r="A1113" s="4">
        <v>43784.291666666664</v>
      </c>
      <c r="B1113">
        <v>43784</v>
      </c>
      <c r="C1113" s="3">
        <v>0.29166666666666669</v>
      </c>
      <c r="D1113" s="3">
        <v>7</v>
      </c>
      <c r="E1113" s="3">
        <v>46</v>
      </c>
      <c r="F1113" s="3">
        <v>2.1</v>
      </c>
      <c r="G1113" s="5">
        <v>2.7</v>
      </c>
      <c r="H1113" s="3">
        <v>4.8000000000000007</v>
      </c>
      <c r="I1113" s="3">
        <v>1.55139</v>
      </c>
      <c r="J1113" s="12">
        <f t="shared" si="51"/>
        <v>1.6000000000000003</v>
      </c>
      <c r="K1113" s="4">
        <v>43784.291666666664</v>
      </c>
      <c r="L1113" s="3">
        <f t="shared" si="52"/>
        <v>15</v>
      </c>
      <c r="M1113" s="3">
        <f t="shared" si="53"/>
        <v>7</v>
      </c>
      <c r="N1113" s="3">
        <v>49</v>
      </c>
      <c r="O1113" s="3">
        <v>29</v>
      </c>
      <c r="P1113" s="3">
        <v>58</v>
      </c>
      <c r="Q1113" s="3">
        <v>0</v>
      </c>
      <c r="R1113" s="3"/>
      <c r="S1113" s="3">
        <f>IF(ISBLANK(Table13[[#This Row],[T1]]),0,IF(Table13[[#This Row],[T1]]&gt;0,1,0))</f>
        <v>1</v>
      </c>
      <c r="T1113" s="3">
        <f>IF(ISBLANK(Table13[[#This Row],[T2]]),0,IF(Table13[[#This Row],[T2]]&gt;0,1,0))</f>
        <v>1</v>
      </c>
      <c r="U1113" s="3">
        <f>IF(ISBLANK(Table13[[#This Row],[T3]]),0,IF(Table13[[#This Row],[T3]]&gt;0,1,0))</f>
        <v>1</v>
      </c>
      <c r="V1113" s="3">
        <f>IF(ISBLANK(Table13[[#This Row],[T4]]),0,IF(Table13[[#This Row],[T4]]&gt;0,1,0))</f>
        <v>0</v>
      </c>
      <c r="W1113" s="26">
        <v>37</v>
      </c>
      <c r="X1113" s="22">
        <v>13</v>
      </c>
      <c r="Y1113" s="3">
        <v>4.8000000000000007</v>
      </c>
      <c r="Z1113" s="3"/>
      <c r="AB1113" s="30">
        <v>1083</v>
      </c>
      <c r="AC1113" s="30">
        <v>1.7749372407479762</v>
      </c>
      <c r="AD1113" s="30">
        <v>0.22506275925202379</v>
      </c>
    </row>
    <row r="1114" spans="1:30">
      <c r="A1114" s="4">
        <v>43784.333333333336</v>
      </c>
      <c r="B1114">
        <v>43784</v>
      </c>
      <c r="C1114" s="3">
        <v>0.33333333333333331</v>
      </c>
      <c r="D1114" s="3">
        <v>8</v>
      </c>
      <c r="E1114" s="3">
        <v>46</v>
      </c>
      <c r="F1114" s="3">
        <v>0.2</v>
      </c>
      <c r="G1114" s="5">
        <v>0.2</v>
      </c>
      <c r="H1114" s="3">
        <v>0.4</v>
      </c>
      <c r="I1114" s="3">
        <v>1.55139</v>
      </c>
      <c r="J1114" s="12">
        <f t="shared" si="51"/>
        <v>1.4583333333333333</v>
      </c>
      <c r="K1114" s="4">
        <v>43784.333333333336</v>
      </c>
      <c r="L1114" s="3">
        <f t="shared" si="52"/>
        <v>15</v>
      </c>
      <c r="M1114" s="3">
        <f t="shared" si="53"/>
        <v>8</v>
      </c>
      <c r="N1114" s="3">
        <v>0</v>
      </c>
      <c r="O1114" s="3">
        <v>0</v>
      </c>
      <c r="P1114" s="3">
        <v>58</v>
      </c>
      <c r="Q1114" s="3">
        <v>0</v>
      </c>
      <c r="R1114" s="3"/>
      <c r="S1114" s="3">
        <f>IF(ISBLANK(Table13[[#This Row],[T1]]),0,IF(Table13[[#This Row],[T1]]&gt;0,1,0))</f>
        <v>1</v>
      </c>
      <c r="T1114" s="3">
        <f>IF(ISBLANK(Table13[[#This Row],[T2]]),0,IF(Table13[[#This Row],[T2]]&gt;0,1,0))</f>
        <v>0</v>
      </c>
      <c r="U1114" s="3">
        <f>IF(ISBLANK(Table13[[#This Row],[T3]]),0,IF(Table13[[#This Row],[T3]]&gt;0,1,0))</f>
        <v>0</v>
      </c>
      <c r="V1114" s="3">
        <f>IF(ISBLANK(Table13[[#This Row],[T4]]),0,IF(Table13[[#This Row],[T4]]&gt;0,1,0))</f>
        <v>1</v>
      </c>
      <c r="W1114" s="25">
        <v>40</v>
      </c>
      <c r="X1114" s="23">
        <v>13</v>
      </c>
      <c r="Y1114" s="3">
        <v>0.4</v>
      </c>
      <c r="Z1114" s="3"/>
      <c r="AB1114" s="30">
        <v>1084</v>
      </c>
      <c r="AC1114" s="30">
        <v>1.7104134869664143</v>
      </c>
      <c r="AD1114" s="30">
        <v>0.28958651303358574</v>
      </c>
    </row>
    <row r="1115" spans="1:30">
      <c r="A1115" s="4">
        <v>43784.375</v>
      </c>
      <c r="B1115">
        <v>43784</v>
      </c>
      <c r="C1115" s="3">
        <v>0.375</v>
      </c>
      <c r="D1115" s="3">
        <v>9</v>
      </c>
      <c r="E1115" s="3">
        <v>46</v>
      </c>
      <c r="F1115" s="3">
        <v>0.3</v>
      </c>
      <c r="G1115" s="5">
        <v>0.2</v>
      </c>
      <c r="H1115" s="3">
        <v>0.5</v>
      </c>
      <c r="I1115" s="3">
        <v>1.55139</v>
      </c>
      <c r="J1115" s="12">
        <f t="shared" si="51"/>
        <v>1.5500000000000005</v>
      </c>
      <c r="K1115" s="4">
        <v>43784.375</v>
      </c>
      <c r="L1115" s="3">
        <f t="shared" si="52"/>
        <v>15</v>
      </c>
      <c r="M1115" s="3">
        <f t="shared" si="53"/>
        <v>9</v>
      </c>
      <c r="N1115" s="3">
        <v>0</v>
      </c>
      <c r="O1115" s="3">
        <v>0</v>
      </c>
      <c r="P1115" s="3">
        <v>58</v>
      </c>
      <c r="Q1115" s="3">
        <v>0</v>
      </c>
      <c r="R1115" s="3"/>
      <c r="S1115" s="3">
        <f>IF(ISBLANK(Table13[[#This Row],[T1]]),0,IF(Table13[[#This Row],[T1]]&gt;0,1,0))</f>
        <v>0</v>
      </c>
      <c r="T1115" s="3">
        <f>IF(ISBLANK(Table13[[#This Row],[T2]]),0,IF(Table13[[#This Row],[T2]]&gt;0,1,0))</f>
        <v>0</v>
      </c>
      <c r="U1115" s="3">
        <f>IF(ISBLANK(Table13[[#This Row],[T3]]),0,IF(Table13[[#This Row],[T3]]&gt;0,1,0))</f>
        <v>0</v>
      </c>
      <c r="V1115" s="3">
        <f>IF(ISBLANK(Table13[[#This Row],[T4]]),0,IF(Table13[[#This Row],[T4]]&gt;0,1,0))</f>
        <v>0</v>
      </c>
      <c r="W1115" s="26">
        <v>43</v>
      </c>
      <c r="X1115" s="22">
        <v>13</v>
      </c>
      <c r="Y1115" s="3">
        <v>0.5</v>
      </c>
      <c r="Z1115" s="3"/>
      <c r="AB1115" s="30">
        <v>1085</v>
      </c>
      <c r="AC1115" s="30">
        <v>1.7104134869664143</v>
      </c>
      <c r="AD1115" s="30">
        <v>0.58958651303358556</v>
      </c>
    </row>
    <row r="1116" spans="1:30">
      <c r="A1116" s="4">
        <v>43784.416666666664</v>
      </c>
      <c r="B1116">
        <v>43784</v>
      </c>
      <c r="C1116" s="3">
        <v>0.41666666666666669</v>
      </c>
      <c r="D1116" s="3">
        <v>10</v>
      </c>
      <c r="E1116" s="3">
        <v>46</v>
      </c>
      <c r="F1116" s="3">
        <v>0.3</v>
      </c>
      <c r="G1116" s="5">
        <v>0.4</v>
      </c>
      <c r="H1116" s="3">
        <v>0.7</v>
      </c>
      <c r="I1116" s="3">
        <v>1.55139</v>
      </c>
      <c r="J1116" s="12">
        <f t="shared" si="51"/>
        <v>1.5750000000000004</v>
      </c>
      <c r="K1116" s="4">
        <v>43784.416666666664</v>
      </c>
      <c r="L1116" s="3">
        <f t="shared" si="52"/>
        <v>15</v>
      </c>
      <c r="M1116" s="3">
        <f t="shared" si="53"/>
        <v>10</v>
      </c>
      <c r="N1116" s="3">
        <v>0</v>
      </c>
      <c r="O1116" s="3">
        <v>0</v>
      </c>
      <c r="P1116" s="3">
        <v>58</v>
      </c>
      <c r="Q1116" s="3">
        <v>0</v>
      </c>
      <c r="R1116" s="3"/>
      <c r="S1116" s="3">
        <f>IF(ISBLANK(Table13[[#This Row],[T1]]),0,IF(Table13[[#This Row],[T1]]&gt;0,1,0))</f>
        <v>0</v>
      </c>
      <c r="T1116" s="3">
        <f>IF(ISBLANK(Table13[[#This Row],[T2]]),0,IF(Table13[[#This Row],[T2]]&gt;0,1,0))</f>
        <v>0</v>
      </c>
      <c r="U1116" s="3">
        <f>IF(ISBLANK(Table13[[#This Row],[T3]]),0,IF(Table13[[#This Row],[T3]]&gt;0,1,0))</f>
        <v>0</v>
      </c>
      <c r="V1116" s="3">
        <f>IF(ISBLANK(Table13[[#This Row],[T4]]),0,IF(Table13[[#This Row],[T4]]&gt;0,1,0))</f>
        <v>0</v>
      </c>
      <c r="W1116" s="25">
        <v>51</v>
      </c>
      <c r="X1116" s="23">
        <v>11</v>
      </c>
      <c r="Y1116" s="3">
        <v>0.7</v>
      </c>
      <c r="Z1116" s="3"/>
      <c r="AB1116" s="30">
        <v>1086</v>
      </c>
      <c r="AC1116" s="30">
        <v>1.7104134869664143</v>
      </c>
      <c r="AD1116" s="30">
        <v>1.7895865130335857</v>
      </c>
    </row>
    <row r="1117" spans="1:30">
      <c r="A1117" s="4">
        <v>43784.458333333336</v>
      </c>
      <c r="B1117">
        <v>43784</v>
      </c>
      <c r="C1117" s="3">
        <v>0.45833333333333331</v>
      </c>
      <c r="D1117" s="3">
        <v>11</v>
      </c>
      <c r="E1117" s="3">
        <v>46</v>
      </c>
      <c r="F1117" s="3">
        <v>0.4</v>
      </c>
      <c r="G1117" s="5">
        <v>0.4</v>
      </c>
      <c r="H1117" s="3">
        <v>0.8</v>
      </c>
      <c r="I1117" s="3">
        <v>1.55139</v>
      </c>
      <c r="J1117" s="12">
        <f t="shared" si="51"/>
        <v>1.7625000000000004</v>
      </c>
      <c r="K1117" s="4">
        <v>43784.458333333336</v>
      </c>
      <c r="L1117" s="3">
        <f t="shared" si="52"/>
        <v>15</v>
      </c>
      <c r="M1117" s="3">
        <f t="shared" si="53"/>
        <v>11</v>
      </c>
      <c r="N1117" s="3">
        <v>0</v>
      </c>
      <c r="O1117" s="3">
        <v>0</v>
      </c>
      <c r="P1117" s="3">
        <v>57</v>
      </c>
      <c r="Q1117" s="3">
        <v>0</v>
      </c>
      <c r="R1117" s="3"/>
      <c r="S1117" s="3">
        <f>IF(ISBLANK(Table13[[#This Row],[T1]]),0,IF(Table13[[#This Row],[T1]]&gt;0,1,0))</f>
        <v>0</v>
      </c>
      <c r="T1117" s="3">
        <f>IF(ISBLANK(Table13[[#This Row],[T2]]),0,IF(Table13[[#This Row],[T2]]&gt;0,1,0))</f>
        <v>0</v>
      </c>
      <c r="U1117" s="3">
        <f>IF(ISBLANK(Table13[[#This Row],[T3]]),0,IF(Table13[[#This Row],[T3]]&gt;0,1,0))</f>
        <v>0</v>
      </c>
      <c r="V1117" s="3">
        <f>IF(ISBLANK(Table13[[#This Row],[T4]]),0,IF(Table13[[#This Row],[T4]]&gt;0,1,0))</f>
        <v>0</v>
      </c>
      <c r="W1117" s="26">
        <v>53</v>
      </c>
      <c r="X1117" s="22">
        <v>11</v>
      </c>
      <c r="Y1117" s="3">
        <v>0.8</v>
      </c>
      <c r="Z1117" s="3"/>
      <c r="AB1117" s="30">
        <v>1087</v>
      </c>
      <c r="AC1117" s="30">
        <v>1.7962621128864997</v>
      </c>
      <c r="AD1117" s="30">
        <v>0.10373788711350018</v>
      </c>
    </row>
    <row r="1118" spans="1:30">
      <c r="A1118" s="4">
        <v>43784.5</v>
      </c>
      <c r="B1118">
        <v>43784</v>
      </c>
      <c r="C1118" s="3">
        <v>0.5</v>
      </c>
      <c r="D1118" s="3">
        <v>12</v>
      </c>
      <c r="E1118" s="3">
        <v>46</v>
      </c>
      <c r="F1118" s="3">
        <v>0.4</v>
      </c>
      <c r="G1118" s="5">
        <v>0.4</v>
      </c>
      <c r="H1118" s="3">
        <v>0.8</v>
      </c>
      <c r="I1118" s="3">
        <v>1.55139</v>
      </c>
      <c r="J1118" s="12">
        <f t="shared" si="51"/>
        <v>1.8333333333333337</v>
      </c>
      <c r="K1118" s="4">
        <v>43784.5</v>
      </c>
      <c r="L1118" s="3">
        <f t="shared" si="52"/>
        <v>15</v>
      </c>
      <c r="M1118" s="3">
        <f t="shared" si="53"/>
        <v>12</v>
      </c>
      <c r="N1118" s="3">
        <v>0</v>
      </c>
      <c r="O1118" s="3">
        <v>0</v>
      </c>
      <c r="P1118" s="3">
        <v>57</v>
      </c>
      <c r="Q1118" s="3">
        <v>0</v>
      </c>
      <c r="R1118" s="3"/>
      <c r="S1118" s="3">
        <f>IF(ISBLANK(Table13[[#This Row],[T1]]),0,IF(Table13[[#This Row],[T1]]&gt;0,1,0))</f>
        <v>0</v>
      </c>
      <c r="T1118" s="3">
        <f>IF(ISBLANK(Table13[[#This Row],[T2]]),0,IF(Table13[[#This Row],[T2]]&gt;0,1,0))</f>
        <v>0</v>
      </c>
      <c r="U1118" s="3">
        <f>IF(ISBLANK(Table13[[#This Row],[T3]]),0,IF(Table13[[#This Row],[T3]]&gt;0,1,0))</f>
        <v>0</v>
      </c>
      <c r="V1118" s="3">
        <f>IF(ISBLANK(Table13[[#This Row],[T4]]),0,IF(Table13[[#This Row],[T4]]&gt;0,1,0))</f>
        <v>0</v>
      </c>
      <c r="W1118" s="25">
        <v>54</v>
      </c>
      <c r="X1118" s="23">
        <v>11</v>
      </c>
      <c r="Y1118" s="3">
        <v>0.8</v>
      </c>
      <c r="Z1118" s="3"/>
      <c r="AB1118" s="30">
        <v>1088</v>
      </c>
      <c r="AC1118" s="30">
        <v>1.7642748046787142</v>
      </c>
      <c r="AD1118" s="30">
        <v>2.7357251953212858</v>
      </c>
    </row>
    <row r="1119" spans="1:30">
      <c r="A1119" s="4">
        <v>43784.541666666664</v>
      </c>
      <c r="B1119">
        <v>43784</v>
      </c>
      <c r="C1119" s="3">
        <v>0.54166666666666663</v>
      </c>
      <c r="D1119" s="3">
        <v>13</v>
      </c>
      <c r="E1119" s="3">
        <v>46</v>
      </c>
      <c r="F1119" s="3">
        <v>0.4</v>
      </c>
      <c r="G1119" s="5">
        <v>1.5</v>
      </c>
      <c r="H1119" s="3">
        <v>1.9</v>
      </c>
      <c r="I1119" s="3">
        <v>1.55139</v>
      </c>
      <c r="J1119" s="12">
        <f t="shared" si="51"/>
        <v>1.875</v>
      </c>
      <c r="K1119" s="4">
        <v>43784.541666666664</v>
      </c>
      <c r="L1119" s="3">
        <f t="shared" si="52"/>
        <v>15</v>
      </c>
      <c r="M1119" s="3">
        <f t="shared" si="53"/>
        <v>13</v>
      </c>
      <c r="N1119" s="3">
        <v>0</v>
      </c>
      <c r="O1119" s="3">
        <v>0</v>
      </c>
      <c r="P1119" s="3">
        <v>57</v>
      </c>
      <c r="Q1119" s="3">
        <v>0</v>
      </c>
      <c r="R1119" s="3"/>
      <c r="S1119" s="3">
        <f>IF(ISBLANK(Table13[[#This Row],[T1]]),0,IF(Table13[[#This Row],[T1]]&gt;0,1,0))</f>
        <v>0</v>
      </c>
      <c r="T1119" s="3">
        <f>IF(ISBLANK(Table13[[#This Row],[T2]]),0,IF(Table13[[#This Row],[T2]]&gt;0,1,0))</f>
        <v>0</v>
      </c>
      <c r="U1119" s="3">
        <f>IF(ISBLANK(Table13[[#This Row],[T3]]),0,IF(Table13[[#This Row],[T3]]&gt;0,1,0))</f>
        <v>0</v>
      </c>
      <c r="V1119" s="3">
        <f>IF(ISBLANK(Table13[[#This Row],[T4]]),0,IF(Table13[[#This Row],[T4]]&gt;0,1,0))</f>
        <v>0</v>
      </c>
      <c r="W1119" s="26">
        <v>54</v>
      </c>
      <c r="X1119" s="22">
        <v>13</v>
      </c>
      <c r="Y1119" s="3">
        <v>1.9</v>
      </c>
      <c r="Z1119" s="3"/>
      <c r="AB1119" s="30">
        <v>1089</v>
      </c>
      <c r="AC1119" s="30">
        <v>1.7429499325401907</v>
      </c>
      <c r="AD1119" s="30">
        <v>-1.3429499325401908</v>
      </c>
    </row>
    <row r="1120" spans="1:30">
      <c r="A1120" s="4">
        <v>43784.583333333336</v>
      </c>
      <c r="B1120">
        <v>43784</v>
      </c>
      <c r="C1120" s="3">
        <v>0.58333333333333337</v>
      </c>
      <c r="D1120" s="3">
        <v>14</v>
      </c>
      <c r="E1120" s="3">
        <v>46</v>
      </c>
      <c r="F1120" s="3">
        <v>0.4</v>
      </c>
      <c r="G1120" s="5">
        <v>0.4</v>
      </c>
      <c r="H1120" s="3">
        <v>0.8</v>
      </c>
      <c r="I1120" s="3">
        <v>1.55139</v>
      </c>
      <c r="J1120" s="12">
        <f t="shared" si="51"/>
        <v>1.8624999999999998</v>
      </c>
      <c r="K1120" s="4">
        <v>43784.583333333336</v>
      </c>
      <c r="L1120" s="3">
        <f t="shared" si="52"/>
        <v>15</v>
      </c>
      <c r="M1120" s="3">
        <f t="shared" si="53"/>
        <v>14</v>
      </c>
      <c r="N1120" s="3">
        <v>0</v>
      </c>
      <c r="O1120" s="3">
        <v>0</v>
      </c>
      <c r="P1120" s="3">
        <v>58</v>
      </c>
      <c r="Q1120" s="3">
        <v>0</v>
      </c>
      <c r="R1120" s="3"/>
      <c r="S1120" s="3">
        <f>IF(ISBLANK(Table13[[#This Row],[T1]]),0,IF(Table13[[#This Row],[T1]]&gt;0,1,0))</f>
        <v>0</v>
      </c>
      <c r="T1120" s="3">
        <f>IF(ISBLANK(Table13[[#This Row],[T2]]),0,IF(Table13[[#This Row],[T2]]&gt;0,1,0))</f>
        <v>0</v>
      </c>
      <c r="U1120" s="3">
        <f>IF(ISBLANK(Table13[[#This Row],[T3]]),0,IF(Table13[[#This Row],[T3]]&gt;0,1,0))</f>
        <v>0</v>
      </c>
      <c r="V1120" s="3">
        <f>IF(ISBLANK(Table13[[#This Row],[T4]]),0,IF(Table13[[#This Row],[T4]]&gt;0,1,0))</f>
        <v>0</v>
      </c>
      <c r="W1120" s="25">
        <v>53</v>
      </c>
      <c r="X1120" s="23">
        <v>13</v>
      </c>
      <c r="Y1120" s="3">
        <v>0.8</v>
      </c>
      <c r="Z1120" s="3"/>
      <c r="AB1120" s="30">
        <v>1090</v>
      </c>
      <c r="AC1120" s="30">
        <v>1.8273236807014703</v>
      </c>
      <c r="AD1120" s="30">
        <v>-0.32732368070147033</v>
      </c>
    </row>
    <row r="1121" spans="1:30">
      <c r="A1121" s="4">
        <v>43784.625</v>
      </c>
      <c r="B1121">
        <v>43784</v>
      </c>
      <c r="C1121" s="3">
        <v>0.625</v>
      </c>
      <c r="D1121" s="3">
        <v>15</v>
      </c>
      <c r="E1121" s="3">
        <v>46</v>
      </c>
      <c r="F1121" s="3">
        <v>0.4</v>
      </c>
      <c r="G1121" s="5">
        <v>0.5</v>
      </c>
      <c r="H1121" s="3">
        <v>0.9</v>
      </c>
      <c r="I1121" s="3">
        <v>1.55139</v>
      </c>
      <c r="J1121" s="12">
        <f t="shared" si="51"/>
        <v>1.8666666666666665</v>
      </c>
      <c r="K1121" s="4">
        <v>43784.625</v>
      </c>
      <c r="L1121" s="3">
        <f t="shared" si="52"/>
        <v>15</v>
      </c>
      <c r="M1121" s="3">
        <f t="shared" si="53"/>
        <v>15</v>
      </c>
      <c r="N1121" s="3">
        <v>0</v>
      </c>
      <c r="O1121" s="3">
        <v>0</v>
      </c>
      <c r="P1121" s="3">
        <v>58</v>
      </c>
      <c r="Q1121" s="3">
        <v>0</v>
      </c>
      <c r="R1121" s="3"/>
      <c r="S1121" s="3">
        <f>IF(ISBLANK(Table13[[#This Row],[T1]]),0,IF(Table13[[#This Row],[T1]]&gt;0,1,0))</f>
        <v>0</v>
      </c>
      <c r="T1121" s="3">
        <f>IF(ISBLANK(Table13[[#This Row],[T2]]),0,IF(Table13[[#This Row],[T2]]&gt;0,1,0))</f>
        <v>0</v>
      </c>
      <c r="U1121" s="3">
        <f>IF(ISBLANK(Table13[[#This Row],[T3]]),0,IF(Table13[[#This Row],[T3]]&gt;0,1,0))</f>
        <v>0</v>
      </c>
      <c r="V1121" s="3">
        <f>IF(ISBLANK(Table13[[#This Row],[T4]]),0,IF(Table13[[#This Row],[T4]]&gt;0,1,0))</f>
        <v>0</v>
      </c>
      <c r="W1121" s="26">
        <v>52</v>
      </c>
      <c r="X1121" s="22">
        <v>13</v>
      </c>
      <c r="Y1121" s="3">
        <v>0.9</v>
      </c>
      <c r="Z1121" s="3"/>
      <c r="AB1121" s="30">
        <v>1091</v>
      </c>
      <c r="AC1121" s="30">
        <v>1.9169094977666399</v>
      </c>
      <c r="AD1121" s="30">
        <v>-1.4169094977666399</v>
      </c>
    </row>
    <row r="1122" spans="1:30">
      <c r="A1122" s="4">
        <v>43784.666666666664</v>
      </c>
      <c r="B1122">
        <v>43784</v>
      </c>
      <c r="C1122" s="3">
        <v>0.66666666666666663</v>
      </c>
      <c r="D1122" s="3">
        <v>16</v>
      </c>
      <c r="E1122" s="3">
        <v>46</v>
      </c>
      <c r="F1122" s="3">
        <v>1.6</v>
      </c>
      <c r="G1122" s="5">
        <v>1.2</v>
      </c>
      <c r="H1122" s="3">
        <v>2.8</v>
      </c>
      <c r="I1122" s="3">
        <v>1.55139</v>
      </c>
      <c r="J1122" s="12">
        <f t="shared" si="51"/>
        <v>1.8791666666666667</v>
      </c>
      <c r="K1122" s="4">
        <v>43784.666666666664</v>
      </c>
      <c r="L1122" s="3">
        <f t="shared" si="52"/>
        <v>15</v>
      </c>
      <c r="M1122" s="3">
        <f t="shared" si="53"/>
        <v>16</v>
      </c>
      <c r="N1122" s="3">
        <v>0</v>
      </c>
      <c r="O1122" s="3">
        <v>0</v>
      </c>
      <c r="P1122" s="3">
        <v>57</v>
      </c>
      <c r="Q1122" s="3">
        <v>0</v>
      </c>
      <c r="R1122" s="3"/>
      <c r="S1122" s="3">
        <f>IF(ISBLANK(Table13[[#This Row],[T1]]),0,IF(Table13[[#This Row],[T1]]&gt;0,1,0))</f>
        <v>0</v>
      </c>
      <c r="T1122" s="3">
        <f>IF(ISBLANK(Table13[[#This Row],[T2]]),0,IF(Table13[[#This Row],[T2]]&gt;0,1,0))</f>
        <v>0</v>
      </c>
      <c r="U1122" s="3">
        <f>IF(ISBLANK(Table13[[#This Row],[T3]]),0,IF(Table13[[#This Row],[T3]]&gt;0,1,0))</f>
        <v>0</v>
      </c>
      <c r="V1122" s="3">
        <f>IF(ISBLANK(Table13[[#This Row],[T4]]),0,IF(Table13[[#This Row],[T4]]&gt;0,1,0))</f>
        <v>0</v>
      </c>
      <c r="W1122" s="25">
        <v>51</v>
      </c>
      <c r="X1122" s="23">
        <v>11</v>
      </c>
      <c r="Y1122" s="3">
        <v>2.8</v>
      </c>
      <c r="Z1122" s="3"/>
      <c r="AB1122" s="30">
        <v>1092</v>
      </c>
      <c r="AC1122" s="30">
        <v>1.7003238907004785</v>
      </c>
      <c r="AD1122" s="30">
        <v>-1.3003238907004784</v>
      </c>
    </row>
    <row r="1123" spans="1:30">
      <c r="A1123" s="4">
        <v>43784.708333333336</v>
      </c>
      <c r="B1123">
        <v>43784</v>
      </c>
      <c r="C1123" s="3">
        <v>0.70833333333333337</v>
      </c>
      <c r="D1123" s="3">
        <v>17</v>
      </c>
      <c r="E1123" s="3">
        <v>46</v>
      </c>
      <c r="F1123" s="3">
        <v>1.1000000000000001</v>
      </c>
      <c r="G1123" s="5">
        <v>0.7</v>
      </c>
      <c r="H1123" s="3">
        <v>1.8</v>
      </c>
      <c r="I1123" s="3">
        <v>1.55139</v>
      </c>
      <c r="J1123" s="12">
        <f t="shared" si="51"/>
        <v>1.8999999999999997</v>
      </c>
      <c r="K1123" s="4">
        <v>43784.708333333336</v>
      </c>
      <c r="L1123" s="3">
        <f t="shared" si="52"/>
        <v>15</v>
      </c>
      <c r="M1123" s="3">
        <f t="shared" si="53"/>
        <v>17</v>
      </c>
      <c r="N1123" s="3">
        <v>25</v>
      </c>
      <c r="O1123" s="3">
        <v>0</v>
      </c>
      <c r="P1123" s="3">
        <v>57</v>
      </c>
      <c r="Q1123" s="3">
        <v>0</v>
      </c>
      <c r="R1123" s="3"/>
      <c r="S1123" s="3">
        <f>IF(ISBLANK(Table13[[#This Row],[T1]]),0,IF(Table13[[#This Row],[T1]]&gt;0,1,0))</f>
        <v>0</v>
      </c>
      <c r="T1123" s="3">
        <f>IF(ISBLANK(Table13[[#This Row],[T2]]),0,IF(Table13[[#This Row],[T2]]&gt;0,1,0))</f>
        <v>0</v>
      </c>
      <c r="U1123" s="3">
        <f>IF(ISBLANK(Table13[[#This Row],[T3]]),0,IF(Table13[[#This Row],[T3]]&gt;0,1,0))</f>
        <v>1</v>
      </c>
      <c r="V1123" s="3">
        <f>IF(ISBLANK(Table13[[#This Row],[T4]]),0,IF(Table13[[#This Row],[T4]]&gt;0,1,0))</f>
        <v>0</v>
      </c>
      <c r="W1123" s="26">
        <v>50</v>
      </c>
      <c r="X1123" s="22">
        <v>11</v>
      </c>
      <c r="Y1123" s="3">
        <v>1.8</v>
      </c>
      <c r="Z1123" s="3"/>
      <c r="AB1123" s="30">
        <v>1093</v>
      </c>
      <c r="AC1123" s="30">
        <v>1.6303457307336218</v>
      </c>
      <c r="AD1123" s="30">
        <v>-1.1303457307336218</v>
      </c>
    </row>
    <row r="1124" spans="1:30">
      <c r="A1124" s="4">
        <v>43784.75</v>
      </c>
      <c r="B1124">
        <v>43784</v>
      </c>
      <c r="C1124" s="3">
        <v>0.75</v>
      </c>
      <c r="D1124" s="3">
        <v>18</v>
      </c>
      <c r="E1124" s="3">
        <v>46</v>
      </c>
      <c r="F1124" s="3">
        <v>1.8</v>
      </c>
      <c r="G1124" s="5">
        <v>2.2999999999999998</v>
      </c>
      <c r="H1124" s="3">
        <v>4.0999999999999996</v>
      </c>
      <c r="I1124" s="3">
        <v>1.55139</v>
      </c>
      <c r="J1124" s="12">
        <f t="shared" si="51"/>
        <v>1.8999999999999997</v>
      </c>
      <c r="K1124" s="4">
        <v>43784.75</v>
      </c>
      <c r="L1124" s="3">
        <f t="shared" si="52"/>
        <v>15</v>
      </c>
      <c r="M1124" s="3">
        <f t="shared" si="53"/>
        <v>18</v>
      </c>
      <c r="N1124" s="3">
        <v>58</v>
      </c>
      <c r="O1124" s="3">
        <v>16</v>
      </c>
      <c r="P1124" s="3">
        <v>44</v>
      </c>
      <c r="Q1124" s="3">
        <v>0</v>
      </c>
      <c r="R1124" s="3"/>
      <c r="S1124" s="3">
        <f>IF(ISBLANK(Table13[[#This Row],[T1]]),0,IF(Table13[[#This Row],[T1]]&gt;0,1,0))</f>
        <v>0</v>
      </c>
      <c r="T1124" s="3">
        <f>IF(ISBLANK(Table13[[#This Row],[T2]]),0,IF(Table13[[#This Row],[T2]]&gt;0,1,0))</f>
        <v>1</v>
      </c>
      <c r="U1124" s="3">
        <f>IF(ISBLANK(Table13[[#This Row],[T3]]),0,IF(Table13[[#This Row],[T3]]&gt;0,1,0))</f>
        <v>1</v>
      </c>
      <c r="V1124" s="3">
        <f>IF(ISBLANK(Table13[[#This Row],[T4]]),0,IF(Table13[[#This Row],[T4]]&gt;0,1,0))</f>
        <v>0</v>
      </c>
      <c r="W1124" s="25">
        <v>49</v>
      </c>
      <c r="X1124" s="23">
        <v>13</v>
      </c>
      <c r="Y1124" s="3">
        <v>4.0999999999999996</v>
      </c>
      <c r="Z1124" s="3"/>
      <c r="AB1124" s="30">
        <v>1094</v>
      </c>
      <c r="AC1124" s="30">
        <v>1.6303457307336218</v>
      </c>
      <c r="AD1124" s="30">
        <v>-1.2303457307336219</v>
      </c>
    </row>
    <row r="1125" spans="1:30">
      <c r="A1125" s="4">
        <v>43784.791666666664</v>
      </c>
      <c r="B1125">
        <v>43784</v>
      </c>
      <c r="C1125" s="3">
        <v>0.79166666666666663</v>
      </c>
      <c r="D1125" s="3">
        <v>19</v>
      </c>
      <c r="E1125" s="3">
        <v>46</v>
      </c>
      <c r="F1125" s="3">
        <v>1.1000000000000001</v>
      </c>
      <c r="G1125" s="5">
        <v>0.4</v>
      </c>
      <c r="H1125" s="3">
        <v>1.5</v>
      </c>
      <c r="I1125" s="3">
        <v>1.55139</v>
      </c>
      <c r="J1125" s="12">
        <f t="shared" si="51"/>
        <v>1.8499999999999996</v>
      </c>
      <c r="K1125" s="4">
        <v>43784.791666666664</v>
      </c>
      <c r="L1125" s="3">
        <f t="shared" si="52"/>
        <v>15</v>
      </c>
      <c r="M1125" s="3">
        <f t="shared" si="53"/>
        <v>19</v>
      </c>
      <c r="N1125" s="3">
        <v>41</v>
      </c>
      <c r="O1125" s="3">
        <v>54</v>
      </c>
      <c r="P1125" s="3">
        <v>0</v>
      </c>
      <c r="Q1125" s="3">
        <v>0</v>
      </c>
      <c r="R1125" s="3"/>
      <c r="S1125" s="3">
        <f>IF(ISBLANK(Table13[[#This Row],[T1]]),0,IF(Table13[[#This Row],[T1]]&gt;0,1,0))</f>
        <v>0</v>
      </c>
      <c r="T1125" s="3">
        <f>IF(ISBLANK(Table13[[#This Row],[T2]]),0,IF(Table13[[#This Row],[T2]]&gt;0,1,0))</f>
        <v>1</v>
      </c>
      <c r="U1125" s="3">
        <f>IF(ISBLANK(Table13[[#This Row],[T3]]),0,IF(Table13[[#This Row],[T3]]&gt;0,1,0))</f>
        <v>1</v>
      </c>
      <c r="V1125" s="3">
        <f>IF(ISBLANK(Table13[[#This Row],[T4]]),0,IF(Table13[[#This Row],[T4]]&gt;0,1,0))</f>
        <v>0</v>
      </c>
      <c r="W1125" s="26">
        <v>47</v>
      </c>
      <c r="X1125" s="22">
        <v>11</v>
      </c>
      <c r="Y1125" s="3">
        <v>1.5</v>
      </c>
      <c r="Z1125" s="3"/>
      <c r="AB1125" s="30">
        <v>1095</v>
      </c>
      <c r="AC1125" s="30">
        <v>1.5839350928741551</v>
      </c>
      <c r="AD1125" s="30">
        <v>-1.183935092874155</v>
      </c>
    </row>
    <row r="1126" spans="1:30">
      <c r="A1126" s="4">
        <v>43784.833333333336</v>
      </c>
      <c r="B1126">
        <v>43784</v>
      </c>
      <c r="C1126" s="3">
        <v>0.83333333333333337</v>
      </c>
      <c r="D1126" s="3">
        <v>20</v>
      </c>
      <c r="E1126" s="3">
        <v>46</v>
      </c>
      <c r="F1126" s="3">
        <v>0.3</v>
      </c>
      <c r="G1126" s="5">
        <v>0.7</v>
      </c>
      <c r="H1126" s="3">
        <v>1</v>
      </c>
      <c r="I1126" s="3">
        <v>1.55139</v>
      </c>
      <c r="J1126" s="12">
        <f t="shared" si="51"/>
        <v>2.0374999999999996</v>
      </c>
      <c r="K1126" s="4">
        <v>43784.833333333336</v>
      </c>
      <c r="L1126" s="3">
        <f t="shared" si="52"/>
        <v>15</v>
      </c>
      <c r="M1126" s="3">
        <f t="shared" si="53"/>
        <v>20</v>
      </c>
      <c r="N1126" s="3">
        <v>0</v>
      </c>
      <c r="O1126" s="3">
        <v>58</v>
      </c>
      <c r="P1126" s="3">
        <v>0</v>
      </c>
      <c r="Q1126" s="3">
        <v>0</v>
      </c>
      <c r="R1126" s="3"/>
      <c r="S1126" s="3">
        <f>IF(ISBLANK(Table13[[#This Row],[T1]]),0,IF(Table13[[#This Row],[T1]]&gt;0,1,0))</f>
        <v>0</v>
      </c>
      <c r="T1126" s="3">
        <f>IF(ISBLANK(Table13[[#This Row],[T2]]),0,IF(Table13[[#This Row],[T2]]&gt;0,1,0))</f>
        <v>1</v>
      </c>
      <c r="U1126" s="3">
        <f>IF(ISBLANK(Table13[[#This Row],[T3]]),0,IF(Table13[[#This Row],[T3]]&gt;0,1,0))</f>
        <v>1</v>
      </c>
      <c r="V1126" s="3">
        <f>IF(ISBLANK(Table13[[#This Row],[T4]]),0,IF(Table13[[#This Row],[T4]]&gt;0,1,0))</f>
        <v>0</v>
      </c>
      <c r="W1126" s="25">
        <v>44</v>
      </c>
      <c r="X1126" s="23">
        <v>11</v>
      </c>
      <c r="Y1126" s="3">
        <v>1</v>
      </c>
      <c r="Z1126" s="3"/>
      <c r="AB1126" s="30">
        <v>1096</v>
      </c>
      <c r="AC1126" s="30">
        <v>1.5732726568048934</v>
      </c>
      <c r="AD1126" s="30">
        <v>2.2267273431951065</v>
      </c>
    </row>
    <row r="1127" spans="1:30">
      <c r="A1127" s="4">
        <v>43784.875</v>
      </c>
      <c r="B1127">
        <v>43784</v>
      </c>
      <c r="C1127" s="3">
        <v>0.875</v>
      </c>
      <c r="D1127" s="3">
        <v>21</v>
      </c>
      <c r="E1127" s="3">
        <v>46</v>
      </c>
      <c r="F1127" s="3">
        <v>0.6</v>
      </c>
      <c r="G1127" s="5">
        <v>0.7</v>
      </c>
      <c r="H1127" s="3">
        <v>1.2999999999999998</v>
      </c>
      <c r="I1127" s="3">
        <v>1.55139</v>
      </c>
      <c r="J1127" s="12">
        <f t="shared" si="51"/>
        <v>2.0583333333333331</v>
      </c>
      <c r="K1127" s="4">
        <v>43784.875</v>
      </c>
      <c r="L1127" s="3">
        <f t="shared" si="52"/>
        <v>15</v>
      </c>
      <c r="M1127" s="3">
        <f t="shared" si="53"/>
        <v>21</v>
      </c>
      <c r="N1127" s="3">
        <v>0</v>
      </c>
      <c r="O1127" s="3">
        <v>56</v>
      </c>
      <c r="P1127" s="3">
        <v>0</v>
      </c>
      <c r="Q1127" s="3">
        <v>0</v>
      </c>
      <c r="R1127" s="3"/>
      <c r="S1127" s="3">
        <f>IF(ISBLANK(Table13[[#This Row],[T1]]),0,IF(Table13[[#This Row],[T1]]&gt;0,1,0))</f>
        <v>1</v>
      </c>
      <c r="T1127" s="3">
        <f>IF(ISBLANK(Table13[[#This Row],[T2]]),0,IF(Table13[[#This Row],[T2]]&gt;0,1,0))</f>
        <v>1</v>
      </c>
      <c r="U1127" s="3">
        <f>IF(ISBLANK(Table13[[#This Row],[T3]]),0,IF(Table13[[#This Row],[T3]]&gt;0,1,0))</f>
        <v>1</v>
      </c>
      <c r="V1127" s="3">
        <f>IF(ISBLANK(Table13[[#This Row],[T4]]),0,IF(Table13[[#This Row],[T4]]&gt;0,1,0))</f>
        <v>0</v>
      </c>
      <c r="W1127" s="26">
        <v>41</v>
      </c>
      <c r="X1127" s="22">
        <v>21</v>
      </c>
      <c r="Y1127" s="3">
        <v>1.2999999999999998</v>
      </c>
      <c r="Z1127" s="3"/>
      <c r="AB1127" s="30">
        <v>1097</v>
      </c>
      <c r="AC1127" s="30">
        <v>1.8235089980902168</v>
      </c>
      <c r="AD1127" s="30">
        <v>1.1764910019097832</v>
      </c>
    </row>
    <row r="1128" spans="1:30">
      <c r="A1128" s="4">
        <v>43784.916666666664</v>
      </c>
      <c r="B1128">
        <v>43784</v>
      </c>
      <c r="C1128" s="3">
        <v>0.91666666666666663</v>
      </c>
      <c r="D1128" s="3">
        <v>22</v>
      </c>
      <c r="E1128" s="3">
        <v>46</v>
      </c>
      <c r="F1128" s="3">
        <v>0.9</v>
      </c>
      <c r="G1128" s="5">
        <v>0.7</v>
      </c>
      <c r="H1128" s="3">
        <v>1.6</v>
      </c>
      <c r="I1128" s="3">
        <v>1.55139</v>
      </c>
      <c r="J1128" s="12">
        <f t="shared" si="51"/>
        <v>2.1583333333333332</v>
      </c>
      <c r="K1128" s="4">
        <v>43784.916666666664</v>
      </c>
      <c r="L1128" s="3">
        <f t="shared" si="52"/>
        <v>15</v>
      </c>
      <c r="M1128" s="3">
        <f t="shared" si="53"/>
        <v>22</v>
      </c>
      <c r="N1128" s="3">
        <v>0</v>
      </c>
      <c r="O1128" s="3">
        <v>55</v>
      </c>
      <c r="P1128" s="3">
        <v>0</v>
      </c>
      <c r="Q1128" s="3">
        <v>0</v>
      </c>
      <c r="R1128" s="3"/>
      <c r="S1128" s="3">
        <f>IF(ISBLANK(Table13[[#This Row],[T1]]),0,IF(Table13[[#This Row],[T1]]&gt;0,1,0))</f>
        <v>1</v>
      </c>
      <c r="T1128" s="3">
        <f>IF(ISBLANK(Table13[[#This Row],[T2]]),0,IF(Table13[[#This Row],[T2]]&gt;0,1,0))</f>
        <v>1</v>
      </c>
      <c r="U1128" s="3">
        <f>IF(ISBLANK(Table13[[#This Row],[T3]]),0,IF(Table13[[#This Row],[T3]]&gt;0,1,0))</f>
        <v>1</v>
      </c>
      <c r="V1128" s="3">
        <f>IF(ISBLANK(Table13[[#This Row],[T4]]),0,IF(Table13[[#This Row],[T4]]&gt;0,1,0))</f>
        <v>0</v>
      </c>
      <c r="W1128" s="25">
        <v>40</v>
      </c>
      <c r="X1128" s="23">
        <v>21</v>
      </c>
      <c r="Y1128" s="3">
        <v>1.6</v>
      </c>
      <c r="Z1128" s="3"/>
      <c r="AB1128" s="30">
        <v>1098</v>
      </c>
      <c r="AC1128" s="30">
        <v>1.8341714341594786</v>
      </c>
      <c r="AD1128" s="30">
        <v>3.1658285658405214</v>
      </c>
    </row>
    <row r="1129" spans="1:30">
      <c r="A1129" s="4">
        <v>43784.958333333336</v>
      </c>
      <c r="B1129">
        <v>43784</v>
      </c>
      <c r="C1129" s="3">
        <v>0.95833333333333337</v>
      </c>
      <c r="D1129" s="3">
        <v>23</v>
      </c>
      <c r="E1129" s="3">
        <v>46</v>
      </c>
      <c r="F1129" s="3">
        <v>0.8</v>
      </c>
      <c r="G1129" s="5">
        <v>0.8</v>
      </c>
      <c r="H1129" s="3">
        <v>1.6</v>
      </c>
      <c r="I1129" s="3">
        <v>1.55139</v>
      </c>
      <c r="J1129" s="12">
        <f t="shared" si="51"/>
        <v>2.1916666666666669</v>
      </c>
      <c r="K1129" s="4">
        <v>43784.958333333336</v>
      </c>
      <c r="L1129" s="3">
        <f t="shared" si="52"/>
        <v>15</v>
      </c>
      <c r="M1129" s="3">
        <f t="shared" si="53"/>
        <v>23</v>
      </c>
      <c r="N1129" s="3">
        <v>0</v>
      </c>
      <c r="O1129" s="3">
        <v>57</v>
      </c>
      <c r="P1129" s="3">
        <v>55</v>
      </c>
      <c r="Q1129" s="3">
        <v>0</v>
      </c>
      <c r="R1129" s="3"/>
      <c r="S1129" s="3">
        <f>IF(ISBLANK(Table13[[#This Row],[T1]]),0,IF(Table13[[#This Row],[T1]]&gt;0,1,0))</f>
        <v>1</v>
      </c>
      <c r="T1129" s="3">
        <f>IF(ISBLANK(Table13[[#This Row],[T2]]),0,IF(Table13[[#This Row],[T2]]&gt;0,1,0))</f>
        <v>1</v>
      </c>
      <c r="U1129" s="3">
        <f>IF(ISBLANK(Table13[[#This Row],[T3]]),0,IF(Table13[[#This Row],[T3]]&gt;0,1,0))</f>
        <v>1</v>
      </c>
      <c r="V1129" s="3">
        <f>IF(ISBLANK(Table13[[#This Row],[T4]]),0,IF(Table13[[#This Row],[T4]]&gt;0,1,0))</f>
        <v>1</v>
      </c>
      <c r="W1129" s="26">
        <v>42</v>
      </c>
      <c r="X1129" s="22">
        <v>21</v>
      </c>
      <c r="Y1129" s="3">
        <v>1.6</v>
      </c>
      <c r="Z1129" s="3"/>
      <c r="AB1129" s="30">
        <v>1099</v>
      </c>
      <c r="AC1129" s="30">
        <v>1.7589852443086549</v>
      </c>
      <c r="AD1129" s="30">
        <v>1.0410147556913449</v>
      </c>
    </row>
    <row r="1130" spans="1:30">
      <c r="A1130" s="4">
        <v>43785</v>
      </c>
      <c r="B1130">
        <v>43785</v>
      </c>
      <c r="C1130" s="3">
        <v>0</v>
      </c>
      <c r="D1130" s="3">
        <v>0</v>
      </c>
      <c r="E1130" s="3">
        <v>47</v>
      </c>
      <c r="F1130" s="3">
        <v>0.8</v>
      </c>
      <c r="G1130" s="5">
        <v>2.1</v>
      </c>
      <c r="H1130" s="3">
        <v>2.9000000000000004</v>
      </c>
      <c r="I1130" s="3">
        <v>1.55139</v>
      </c>
      <c r="J1130" s="12">
        <f t="shared" si="51"/>
        <v>2.1583333333333328</v>
      </c>
      <c r="K1130" s="4">
        <v>43785</v>
      </c>
      <c r="L1130" s="3">
        <f t="shared" si="52"/>
        <v>16</v>
      </c>
      <c r="M1130" s="3">
        <f t="shared" si="53"/>
        <v>0</v>
      </c>
      <c r="N1130" s="3">
        <v>8</v>
      </c>
      <c r="O1130" s="3">
        <v>55</v>
      </c>
      <c r="P1130" s="3">
        <v>58</v>
      </c>
      <c r="Q1130" s="3">
        <v>0</v>
      </c>
      <c r="R1130" s="3"/>
      <c r="S1130" s="3">
        <f>IF(ISBLANK(Table13[[#This Row],[T1]]),0,IF(Table13[[#This Row],[T1]]&gt;0,1,0))</f>
        <v>1</v>
      </c>
      <c r="T1130" s="3">
        <f>IF(ISBLANK(Table13[[#This Row],[T2]]),0,IF(Table13[[#This Row],[T2]]&gt;0,1,0))</f>
        <v>1</v>
      </c>
      <c r="U1130" s="3">
        <f>IF(ISBLANK(Table13[[#This Row],[T3]]),0,IF(Table13[[#This Row],[T3]]&gt;0,1,0))</f>
        <v>1</v>
      </c>
      <c r="V1130" s="3">
        <f>IF(ISBLANK(Table13[[#This Row],[T4]]),0,IF(Table13[[#This Row],[T4]]&gt;0,1,0))</f>
        <v>1</v>
      </c>
      <c r="W1130" s="25">
        <v>42</v>
      </c>
      <c r="X1130" s="23">
        <v>21</v>
      </c>
      <c r="Y1130" s="3">
        <v>2.9000000000000004</v>
      </c>
      <c r="Z1130" s="3"/>
      <c r="AB1130" s="30">
        <v>1100</v>
      </c>
      <c r="AC1130" s="30">
        <v>1.6789753161246197</v>
      </c>
      <c r="AD1130" s="30">
        <v>0.8210246838753803</v>
      </c>
    </row>
    <row r="1131" spans="1:30">
      <c r="A1131" s="4">
        <v>43785.041666666664</v>
      </c>
      <c r="B1131">
        <v>43785</v>
      </c>
      <c r="C1131" s="3">
        <v>4.1666666666666664E-2</v>
      </c>
      <c r="D1131" s="3">
        <v>1</v>
      </c>
      <c r="E1131" s="3">
        <v>47</v>
      </c>
      <c r="F1131" s="3">
        <v>0.8</v>
      </c>
      <c r="G1131" s="5">
        <v>0.5</v>
      </c>
      <c r="H1131" s="3">
        <v>1.3</v>
      </c>
      <c r="I1131" s="3">
        <v>1.55139</v>
      </c>
      <c r="J1131" s="12">
        <f t="shared" si="51"/>
        <v>2.0874999999999999</v>
      </c>
      <c r="K1131" s="4">
        <v>43785.041666666664</v>
      </c>
      <c r="L1131" s="3">
        <f t="shared" si="52"/>
        <v>16</v>
      </c>
      <c r="M1131" s="3">
        <f t="shared" si="53"/>
        <v>1</v>
      </c>
      <c r="N1131" s="3">
        <v>58</v>
      </c>
      <c r="O1131" s="3">
        <v>58</v>
      </c>
      <c r="P1131" s="3">
        <v>58</v>
      </c>
      <c r="Q1131" s="3">
        <v>0</v>
      </c>
      <c r="R1131" s="3"/>
      <c r="S1131" s="3">
        <f>IF(ISBLANK(Table13[[#This Row],[T1]]),0,IF(Table13[[#This Row],[T1]]&gt;0,1,0))</f>
        <v>1</v>
      </c>
      <c r="T1131" s="3">
        <f>IF(ISBLANK(Table13[[#This Row],[T2]]),0,IF(Table13[[#This Row],[T2]]&gt;0,1,0))</f>
        <v>1</v>
      </c>
      <c r="U1131" s="3">
        <f>IF(ISBLANK(Table13[[#This Row],[T3]]),0,IF(Table13[[#This Row],[T3]]&gt;0,1,0))</f>
        <v>1</v>
      </c>
      <c r="V1131" s="3">
        <f>IF(ISBLANK(Table13[[#This Row],[T4]]),0,IF(Table13[[#This Row],[T4]]&gt;0,1,0))</f>
        <v>1</v>
      </c>
      <c r="W1131" s="26">
        <v>41</v>
      </c>
      <c r="X1131" s="22">
        <v>21</v>
      </c>
      <c r="Y1131" s="3">
        <v>1.3</v>
      </c>
      <c r="Z1131" s="3"/>
      <c r="AB1131" s="30">
        <v>1101</v>
      </c>
      <c r="AC1131" s="30">
        <v>1.6251139984123195</v>
      </c>
      <c r="AD1131" s="30">
        <v>0.87488600158768048</v>
      </c>
    </row>
    <row r="1132" spans="1:30">
      <c r="A1132" s="4">
        <v>43785.083333333336</v>
      </c>
      <c r="B1132">
        <v>43785</v>
      </c>
      <c r="C1132" s="3">
        <v>8.3333333333333329E-2</v>
      </c>
      <c r="D1132" s="3">
        <v>2</v>
      </c>
      <c r="E1132" s="3">
        <v>47</v>
      </c>
      <c r="F1132" s="3">
        <v>0.5</v>
      </c>
      <c r="G1132" s="5">
        <v>0.7</v>
      </c>
      <c r="H1132" s="3">
        <v>1.2</v>
      </c>
      <c r="I1132" s="3">
        <v>1.55139</v>
      </c>
      <c r="J1132" s="12">
        <f t="shared" si="51"/>
        <v>2.1</v>
      </c>
      <c r="K1132" s="4">
        <v>43785.083333333336</v>
      </c>
      <c r="L1132" s="3">
        <f t="shared" si="52"/>
        <v>16</v>
      </c>
      <c r="M1132" s="3">
        <f t="shared" si="53"/>
        <v>2</v>
      </c>
      <c r="N1132" s="3">
        <v>58</v>
      </c>
      <c r="O1132" s="3">
        <v>58</v>
      </c>
      <c r="P1132" s="3">
        <v>58</v>
      </c>
      <c r="Q1132" s="3">
        <v>0</v>
      </c>
      <c r="R1132" s="3"/>
      <c r="S1132" s="3">
        <f>IF(ISBLANK(Table13[[#This Row],[T1]]),0,IF(Table13[[#This Row],[T1]]&gt;0,1,0))</f>
        <v>1</v>
      </c>
      <c r="T1132" s="3">
        <f>IF(ISBLANK(Table13[[#This Row],[T2]]),0,IF(Table13[[#This Row],[T2]]&gt;0,1,0))</f>
        <v>1</v>
      </c>
      <c r="U1132" s="3">
        <f>IF(ISBLANK(Table13[[#This Row],[T3]]),0,IF(Table13[[#This Row],[T3]]&gt;0,1,0))</f>
        <v>1</v>
      </c>
      <c r="V1132" s="3">
        <f>IF(ISBLANK(Table13[[#This Row],[T4]]),0,IF(Table13[[#This Row],[T4]]&gt;0,1,0))</f>
        <v>1</v>
      </c>
      <c r="W1132" s="25">
        <v>40</v>
      </c>
      <c r="X1132" s="23">
        <v>17</v>
      </c>
      <c r="Y1132" s="3">
        <v>1.2</v>
      </c>
      <c r="Z1132" s="3"/>
      <c r="AB1132" s="30">
        <v>1102</v>
      </c>
      <c r="AC1132" s="30">
        <v>1.7003001882631432</v>
      </c>
      <c r="AD1132" s="30">
        <v>0.79969981173685678</v>
      </c>
    </row>
    <row r="1133" spans="1:30">
      <c r="A1133" s="4">
        <v>43785.125</v>
      </c>
      <c r="B1133">
        <v>43785</v>
      </c>
      <c r="C1133" s="3">
        <v>0.125</v>
      </c>
      <c r="D1133" s="3">
        <v>3</v>
      </c>
      <c r="E1133" s="3">
        <v>47</v>
      </c>
      <c r="F1133" s="3">
        <v>0.7</v>
      </c>
      <c r="G1133" s="5">
        <v>0.6</v>
      </c>
      <c r="H1133" s="3">
        <v>1.2999999999999998</v>
      </c>
      <c r="I1133" s="3">
        <v>1.55139</v>
      </c>
      <c r="J1133" s="12">
        <f t="shared" si="51"/>
        <v>2.1458333333333335</v>
      </c>
      <c r="K1133" s="4">
        <v>43785.125</v>
      </c>
      <c r="L1133" s="3">
        <f t="shared" si="52"/>
        <v>16</v>
      </c>
      <c r="M1133" s="3">
        <f t="shared" si="53"/>
        <v>3</v>
      </c>
      <c r="N1133" s="3">
        <v>58</v>
      </c>
      <c r="O1133" s="3">
        <v>58</v>
      </c>
      <c r="P1133" s="3">
        <v>58</v>
      </c>
      <c r="Q1133" s="3">
        <v>0</v>
      </c>
      <c r="R1133" s="3"/>
      <c r="S1133" s="3">
        <f>IF(ISBLANK(Table13[[#This Row],[T1]]),0,IF(Table13[[#This Row],[T1]]&gt;0,1,0))</f>
        <v>1</v>
      </c>
      <c r="T1133" s="3">
        <f>IF(ISBLANK(Table13[[#This Row],[T2]]),0,IF(Table13[[#This Row],[T2]]&gt;0,1,0))</f>
        <v>1</v>
      </c>
      <c r="U1133" s="3">
        <f>IF(ISBLANK(Table13[[#This Row],[T3]]),0,IF(Table13[[#This Row],[T3]]&gt;0,1,0))</f>
        <v>1</v>
      </c>
      <c r="V1133" s="3">
        <f>IF(ISBLANK(Table13[[#This Row],[T4]]),0,IF(Table13[[#This Row],[T4]]&gt;0,1,0))</f>
        <v>1</v>
      </c>
      <c r="W1133" s="26">
        <v>38</v>
      </c>
      <c r="X1133" s="22">
        <v>17</v>
      </c>
      <c r="Y1133" s="3">
        <v>1.2999999999999998</v>
      </c>
      <c r="Z1133" s="3"/>
      <c r="AB1133" s="30">
        <v>1103</v>
      </c>
      <c r="AC1133" s="30">
        <v>1.6789753161246197</v>
      </c>
      <c r="AD1133" s="30">
        <v>3.1210246838753801</v>
      </c>
    </row>
    <row r="1134" spans="1:30">
      <c r="A1134" s="4">
        <v>43785.166666666664</v>
      </c>
      <c r="B1134">
        <v>43785</v>
      </c>
      <c r="C1134" s="3">
        <v>0.16666666666666666</v>
      </c>
      <c r="D1134" s="3">
        <v>4</v>
      </c>
      <c r="E1134" s="3">
        <v>47</v>
      </c>
      <c r="F1134" s="3">
        <v>0.7</v>
      </c>
      <c r="G1134" s="5">
        <v>0.8</v>
      </c>
      <c r="H1134" s="3">
        <v>1.5</v>
      </c>
      <c r="I1134" s="3">
        <v>1.55139</v>
      </c>
      <c r="J1134" s="12">
        <f t="shared" si="51"/>
        <v>2.1583333333333337</v>
      </c>
      <c r="K1134" s="4">
        <v>43785.166666666664</v>
      </c>
      <c r="L1134" s="3">
        <f t="shared" si="52"/>
        <v>16</v>
      </c>
      <c r="M1134" s="3">
        <f t="shared" si="53"/>
        <v>4</v>
      </c>
      <c r="N1134" s="3">
        <v>57</v>
      </c>
      <c r="O1134" s="3">
        <v>57</v>
      </c>
      <c r="P1134" s="3">
        <v>57</v>
      </c>
      <c r="Q1134" s="3">
        <v>0</v>
      </c>
      <c r="R1134" s="3"/>
      <c r="S1134" s="3">
        <f>IF(ISBLANK(Table13[[#This Row],[T1]]),0,IF(Table13[[#This Row],[T1]]&gt;0,1,0))</f>
        <v>1</v>
      </c>
      <c r="T1134" s="3">
        <f>IF(ISBLANK(Table13[[#This Row],[T2]]),0,IF(Table13[[#This Row],[T2]]&gt;0,1,0))</f>
        <v>1</v>
      </c>
      <c r="U1134" s="3">
        <f>IF(ISBLANK(Table13[[#This Row],[T3]]),0,IF(Table13[[#This Row],[T3]]&gt;0,1,0))</f>
        <v>1</v>
      </c>
      <c r="V1134" s="3">
        <f>IF(ISBLANK(Table13[[#This Row],[T4]]),0,IF(Table13[[#This Row],[T4]]&gt;0,1,0))</f>
        <v>1</v>
      </c>
      <c r="W1134" s="25">
        <v>37</v>
      </c>
      <c r="X1134" s="23">
        <v>21</v>
      </c>
      <c r="Y1134" s="3">
        <v>1.5</v>
      </c>
      <c r="Z1134" s="3"/>
      <c r="AB1134" s="30">
        <v>1104</v>
      </c>
      <c r="AC1134" s="30">
        <v>1.603789126273796</v>
      </c>
      <c r="AD1134" s="30">
        <v>-0.603789126273796</v>
      </c>
    </row>
    <row r="1135" spans="1:30">
      <c r="A1135" s="4">
        <v>43785.208333333336</v>
      </c>
      <c r="B1135">
        <v>43785</v>
      </c>
      <c r="C1135" s="3">
        <v>0.20833333333333334</v>
      </c>
      <c r="D1135" s="3">
        <v>5</v>
      </c>
      <c r="E1135" s="3">
        <v>47</v>
      </c>
      <c r="F1135" s="3">
        <v>0.6</v>
      </c>
      <c r="G1135" s="5">
        <v>0.9</v>
      </c>
      <c r="H1135" s="3">
        <v>1.5</v>
      </c>
      <c r="I1135" s="3">
        <v>1.55139</v>
      </c>
      <c r="J1135" s="12">
        <f t="shared" si="51"/>
        <v>2.1625000000000001</v>
      </c>
      <c r="K1135" s="4">
        <v>43785.208333333336</v>
      </c>
      <c r="L1135" s="3">
        <f t="shared" si="52"/>
        <v>16</v>
      </c>
      <c r="M1135" s="3">
        <f t="shared" si="53"/>
        <v>5</v>
      </c>
      <c r="N1135" s="3">
        <v>58</v>
      </c>
      <c r="O1135" s="3">
        <v>58</v>
      </c>
      <c r="P1135" s="3">
        <v>58</v>
      </c>
      <c r="Q1135" s="3">
        <v>0</v>
      </c>
      <c r="R1135" s="3"/>
      <c r="S1135" s="3">
        <f>IF(ISBLANK(Table13[[#This Row],[T1]]),0,IF(Table13[[#This Row],[T1]]&gt;0,1,0))</f>
        <v>1</v>
      </c>
      <c r="T1135" s="3">
        <f>IF(ISBLANK(Table13[[#This Row],[T2]]),0,IF(Table13[[#This Row],[T2]]&gt;0,1,0))</f>
        <v>1</v>
      </c>
      <c r="U1135" s="3">
        <f>IF(ISBLANK(Table13[[#This Row],[T3]]),0,IF(Table13[[#This Row],[T3]]&gt;0,1,0))</f>
        <v>1</v>
      </c>
      <c r="V1135" s="3">
        <f>IF(ISBLANK(Table13[[#This Row],[T4]]),0,IF(Table13[[#This Row],[T4]]&gt;0,1,0))</f>
        <v>1</v>
      </c>
      <c r="W1135" s="26">
        <v>38</v>
      </c>
      <c r="X1135" s="22">
        <v>21</v>
      </c>
      <c r="Y1135" s="3">
        <v>1.5</v>
      </c>
      <c r="Z1135" s="3"/>
      <c r="AB1135" s="30">
        <v>1105</v>
      </c>
      <c r="AC1135" s="30">
        <v>1.7003001882631432</v>
      </c>
      <c r="AD1135" s="30">
        <v>-0.10030018826314313</v>
      </c>
    </row>
    <row r="1136" spans="1:30">
      <c r="A1136" s="4">
        <v>43785.25</v>
      </c>
      <c r="B1136">
        <v>43785</v>
      </c>
      <c r="C1136" s="3">
        <v>0.25</v>
      </c>
      <c r="D1136" s="3">
        <v>6</v>
      </c>
      <c r="E1136" s="3">
        <v>47</v>
      </c>
      <c r="F1136" s="3">
        <v>0.6</v>
      </c>
      <c r="G1136" s="5">
        <v>0.8</v>
      </c>
      <c r="H1136" s="3">
        <v>1.4</v>
      </c>
      <c r="I1136" s="3">
        <v>1.55139</v>
      </c>
      <c r="J1136" s="12">
        <f t="shared" si="51"/>
        <v>2.166666666666667</v>
      </c>
      <c r="K1136" s="4">
        <v>43785.25</v>
      </c>
      <c r="L1136" s="3">
        <f t="shared" si="52"/>
        <v>16</v>
      </c>
      <c r="M1136" s="3">
        <f t="shared" si="53"/>
        <v>6</v>
      </c>
      <c r="N1136" s="3">
        <v>58</v>
      </c>
      <c r="O1136" s="3">
        <v>58</v>
      </c>
      <c r="P1136" s="3">
        <v>58</v>
      </c>
      <c r="Q1136" s="3">
        <v>0</v>
      </c>
      <c r="R1136" s="3"/>
      <c r="S1136" s="3">
        <f>IF(ISBLANK(Table13[[#This Row],[T1]]),0,IF(Table13[[#This Row],[T1]]&gt;0,1,0))</f>
        <v>1</v>
      </c>
      <c r="T1136" s="3">
        <f>IF(ISBLANK(Table13[[#This Row],[T2]]),0,IF(Table13[[#This Row],[T2]]&gt;0,1,0))</f>
        <v>1</v>
      </c>
      <c r="U1136" s="3">
        <f>IF(ISBLANK(Table13[[#This Row],[T3]]),0,IF(Table13[[#This Row],[T3]]&gt;0,1,0))</f>
        <v>1</v>
      </c>
      <c r="V1136" s="3">
        <f>IF(ISBLANK(Table13[[#This Row],[T4]]),0,IF(Table13[[#This Row],[T4]]&gt;0,1,0))</f>
        <v>1</v>
      </c>
      <c r="W1136" s="25">
        <v>37</v>
      </c>
      <c r="X1136" s="23">
        <v>21</v>
      </c>
      <c r="Y1136" s="3">
        <v>1.4</v>
      </c>
      <c r="Z1136" s="3"/>
      <c r="AB1136" s="30">
        <v>1106</v>
      </c>
      <c r="AC1136" s="30">
        <v>1.721625060401667</v>
      </c>
      <c r="AD1136" s="30">
        <v>0.17837493959833295</v>
      </c>
    </row>
    <row r="1137" spans="1:30">
      <c r="A1137" s="4">
        <v>43785.291666666664</v>
      </c>
      <c r="B1137">
        <v>43785</v>
      </c>
      <c r="C1137" s="3">
        <v>0.29166666666666669</v>
      </c>
      <c r="D1137" s="3">
        <v>7</v>
      </c>
      <c r="E1137" s="3">
        <v>47</v>
      </c>
      <c r="F1137" s="3">
        <v>0.8</v>
      </c>
      <c r="G1137" s="5">
        <v>0.6</v>
      </c>
      <c r="H1137" s="3">
        <v>1.4</v>
      </c>
      <c r="I1137" s="3">
        <v>1.55139</v>
      </c>
      <c r="J1137" s="12">
        <f t="shared" si="51"/>
        <v>2.1708333333333334</v>
      </c>
      <c r="K1137" s="4">
        <v>43785.291666666664</v>
      </c>
      <c r="L1137" s="3">
        <f t="shared" si="52"/>
        <v>16</v>
      </c>
      <c r="M1137" s="3">
        <f t="shared" si="53"/>
        <v>7</v>
      </c>
      <c r="N1137" s="3">
        <v>58</v>
      </c>
      <c r="O1137" s="3">
        <v>58</v>
      </c>
      <c r="P1137" s="3">
        <v>58</v>
      </c>
      <c r="Q1137" s="3">
        <v>0</v>
      </c>
      <c r="R1137" s="3"/>
      <c r="S1137" s="3">
        <f>IF(ISBLANK(Table13[[#This Row],[T1]]),0,IF(Table13[[#This Row],[T1]]&gt;0,1,0))</f>
        <v>1</v>
      </c>
      <c r="T1137" s="3">
        <f>IF(ISBLANK(Table13[[#This Row],[T2]]),0,IF(Table13[[#This Row],[T2]]&gt;0,1,0))</f>
        <v>1</v>
      </c>
      <c r="U1137" s="3">
        <f>IF(ISBLANK(Table13[[#This Row],[T3]]),0,IF(Table13[[#This Row],[T3]]&gt;0,1,0))</f>
        <v>1</v>
      </c>
      <c r="V1137" s="3">
        <f>IF(ISBLANK(Table13[[#This Row],[T4]]),0,IF(Table13[[#This Row],[T4]]&gt;0,1,0))</f>
        <v>1</v>
      </c>
      <c r="W1137" s="26">
        <v>39</v>
      </c>
      <c r="X1137" s="22">
        <v>21</v>
      </c>
      <c r="Y1137" s="3">
        <v>1.4</v>
      </c>
      <c r="Z1137" s="3"/>
      <c r="AB1137" s="30">
        <v>1107</v>
      </c>
      <c r="AC1137" s="30">
        <v>1.6965629971180591</v>
      </c>
      <c r="AD1137" s="30">
        <v>0.20343700288194078</v>
      </c>
    </row>
    <row r="1138" spans="1:30">
      <c r="A1138" s="4">
        <v>43785.333333333336</v>
      </c>
      <c r="B1138">
        <v>43785</v>
      </c>
      <c r="C1138" s="3">
        <v>0.33333333333333331</v>
      </c>
      <c r="D1138" s="3">
        <v>8</v>
      </c>
      <c r="E1138" s="3">
        <v>47</v>
      </c>
      <c r="F1138" s="3">
        <v>2.1</v>
      </c>
      <c r="G1138" s="5">
        <v>0.5</v>
      </c>
      <c r="H1138" s="3">
        <v>2.6</v>
      </c>
      <c r="I1138" s="3">
        <v>1.55139</v>
      </c>
      <c r="J1138" s="12">
        <f t="shared" si="51"/>
        <v>2.183333333333334</v>
      </c>
      <c r="K1138" s="4">
        <v>43785.333333333336</v>
      </c>
      <c r="L1138" s="3">
        <f t="shared" si="52"/>
        <v>16</v>
      </c>
      <c r="M1138" s="3">
        <f t="shared" si="53"/>
        <v>8</v>
      </c>
      <c r="N1138" s="3">
        <v>57</v>
      </c>
      <c r="O1138" s="3">
        <v>57</v>
      </c>
      <c r="P1138" s="3">
        <v>57</v>
      </c>
      <c r="Q1138" s="3">
        <v>0</v>
      </c>
      <c r="R1138" s="3"/>
      <c r="S1138" s="3">
        <f>IF(ISBLANK(Table13[[#This Row],[T1]]),0,IF(Table13[[#This Row],[T1]]&gt;0,1,0))</f>
        <v>0</v>
      </c>
      <c r="T1138" s="3">
        <f>IF(ISBLANK(Table13[[#This Row],[T2]]),0,IF(Table13[[#This Row],[T2]]&gt;0,1,0))</f>
        <v>0</v>
      </c>
      <c r="U1138" s="3">
        <f>IF(ISBLANK(Table13[[#This Row],[T3]]),0,IF(Table13[[#This Row],[T3]]&gt;0,1,0))</f>
        <v>0</v>
      </c>
      <c r="V1138" s="3">
        <f>IF(ISBLANK(Table13[[#This Row],[T4]]),0,IF(Table13[[#This Row],[T4]]&gt;0,1,0))</f>
        <v>1</v>
      </c>
      <c r="W1138" s="25">
        <v>41</v>
      </c>
      <c r="X1138" s="23">
        <v>21</v>
      </c>
      <c r="Y1138" s="3">
        <v>2.6</v>
      </c>
      <c r="Z1138" s="3"/>
      <c r="AB1138" s="30">
        <v>1108</v>
      </c>
      <c r="AC1138" s="30">
        <v>1.6859005610487974</v>
      </c>
      <c r="AD1138" s="30">
        <v>0.31409943895120263</v>
      </c>
    </row>
    <row r="1139" spans="1:30">
      <c r="A1139" s="4">
        <v>43785.375</v>
      </c>
      <c r="B1139">
        <v>43785</v>
      </c>
      <c r="C1139" s="3">
        <v>0.375</v>
      </c>
      <c r="D1139" s="3">
        <v>9</v>
      </c>
      <c r="E1139" s="3">
        <v>47</v>
      </c>
      <c r="F1139" s="3">
        <v>0.5</v>
      </c>
      <c r="G1139" s="5">
        <v>0.6</v>
      </c>
      <c r="H1139" s="3">
        <v>1.1000000000000001</v>
      </c>
      <c r="I1139" s="3">
        <v>1.55139</v>
      </c>
      <c r="J1139" s="12">
        <f t="shared" si="51"/>
        <v>2.2166666666666668</v>
      </c>
      <c r="K1139" s="4">
        <v>43785.375</v>
      </c>
      <c r="L1139" s="3">
        <f t="shared" si="52"/>
        <v>16</v>
      </c>
      <c r="M1139" s="3">
        <f t="shared" si="53"/>
        <v>9</v>
      </c>
      <c r="N1139" s="3">
        <v>58</v>
      </c>
      <c r="O1139" s="3">
        <v>49</v>
      </c>
      <c r="P1139" s="3">
        <v>58</v>
      </c>
      <c r="Q1139" s="3">
        <v>0</v>
      </c>
      <c r="R1139" s="3"/>
      <c r="S1139" s="3">
        <f>IF(ISBLANK(Table13[[#This Row],[T1]]),0,IF(Table13[[#This Row],[T1]]&gt;0,1,0))</f>
        <v>0</v>
      </c>
      <c r="T1139" s="3">
        <f>IF(ISBLANK(Table13[[#This Row],[T2]]),0,IF(Table13[[#This Row],[T2]]&gt;0,1,0))</f>
        <v>0</v>
      </c>
      <c r="U1139" s="3">
        <f>IF(ISBLANK(Table13[[#This Row],[T3]]),0,IF(Table13[[#This Row],[T3]]&gt;0,1,0))</f>
        <v>0</v>
      </c>
      <c r="V1139" s="3">
        <f>IF(ISBLANK(Table13[[#This Row],[T4]]),0,IF(Table13[[#This Row],[T4]]&gt;0,1,0))</f>
        <v>1</v>
      </c>
      <c r="W1139" s="26">
        <v>44</v>
      </c>
      <c r="X1139" s="22">
        <v>21</v>
      </c>
      <c r="Y1139" s="3">
        <v>1.1000000000000001</v>
      </c>
      <c r="Z1139" s="3"/>
      <c r="AB1139" s="30">
        <v>1109</v>
      </c>
      <c r="AC1139" s="30">
        <v>1.7072254331873209</v>
      </c>
      <c r="AD1139" s="30">
        <v>0.2927745668126791</v>
      </c>
    </row>
    <row r="1140" spans="1:30">
      <c r="A1140" s="4">
        <v>43785.416666666664</v>
      </c>
      <c r="B1140">
        <v>43785</v>
      </c>
      <c r="C1140" s="3">
        <v>0.41666666666666669</v>
      </c>
      <c r="D1140" s="3">
        <v>10</v>
      </c>
      <c r="E1140" s="3">
        <v>47</v>
      </c>
      <c r="F1140" s="3">
        <v>2.5</v>
      </c>
      <c r="G1140" s="5">
        <v>2.7</v>
      </c>
      <c r="H1140" s="3">
        <v>5.2</v>
      </c>
      <c r="I1140" s="3">
        <v>1.55139</v>
      </c>
      <c r="J1140" s="12">
        <f t="shared" si="51"/>
        <v>2.2625000000000002</v>
      </c>
      <c r="K1140" s="4">
        <v>43785.416666666664</v>
      </c>
      <c r="L1140" s="3">
        <f t="shared" si="52"/>
        <v>16</v>
      </c>
      <c r="M1140" s="3">
        <f t="shared" si="53"/>
        <v>10</v>
      </c>
      <c r="N1140" s="3">
        <v>58</v>
      </c>
      <c r="O1140" s="3">
        <v>0</v>
      </c>
      <c r="P1140" s="3">
        <v>33</v>
      </c>
      <c r="Q1140" s="3">
        <v>0</v>
      </c>
      <c r="R1140" s="3"/>
      <c r="S1140" s="3">
        <f>IF(ISBLANK(Table13[[#This Row],[T1]]),0,IF(Table13[[#This Row],[T1]]&gt;0,1,0))</f>
        <v>0</v>
      </c>
      <c r="T1140" s="3">
        <f>IF(ISBLANK(Table13[[#This Row],[T2]]),0,IF(Table13[[#This Row],[T2]]&gt;0,1,0))</f>
        <v>0</v>
      </c>
      <c r="U1140" s="3">
        <f>IF(ISBLANK(Table13[[#This Row],[T3]]),0,IF(Table13[[#This Row],[T3]]&gt;0,1,0))</f>
        <v>0</v>
      </c>
      <c r="V1140" s="3">
        <f>IF(ISBLANK(Table13[[#This Row],[T4]]),0,IF(Table13[[#This Row],[T4]]&gt;0,1,0))</f>
        <v>1</v>
      </c>
      <c r="W1140" s="25">
        <v>45</v>
      </c>
      <c r="X1140" s="23">
        <v>17</v>
      </c>
      <c r="Y1140" s="3">
        <v>5.2</v>
      </c>
      <c r="Z1140" s="3"/>
      <c r="AB1140" s="30">
        <v>1110</v>
      </c>
      <c r="AC1140" s="30">
        <v>1.6965629971180591</v>
      </c>
      <c r="AD1140" s="30">
        <v>1.403437002881941</v>
      </c>
    </row>
    <row r="1141" spans="1:30">
      <c r="A1141" s="4">
        <v>43785.458333333336</v>
      </c>
      <c r="B1141">
        <v>43785</v>
      </c>
      <c r="C1141" s="3">
        <v>0.45833333333333331</v>
      </c>
      <c r="D1141" s="3">
        <v>11</v>
      </c>
      <c r="E1141" s="3">
        <v>47</v>
      </c>
      <c r="F1141" s="3">
        <v>0.6</v>
      </c>
      <c r="G1141" s="5">
        <v>1.9</v>
      </c>
      <c r="H1141" s="3">
        <v>2.5</v>
      </c>
      <c r="I1141" s="3">
        <v>1.55139</v>
      </c>
      <c r="J1141" s="12">
        <f t="shared" si="51"/>
        <v>2.166666666666667</v>
      </c>
      <c r="K1141" s="4">
        <v>43785.458333333336</v>
      </c>
      <c r="L1141" s="3">
        <f t="shared" si="52"/>
        <v>16</v>
      </c>
      <c r="M1141" s="3">
        <f t="shared" si="53"/>
        <v>11</v>
      </c>
      <c r="N1141" s="3">
        <v>58</v>
      </c>
      <c r="O1141" s="3">
        <v>0</v>
      </c>
      <c r="P1141" s="3">
        <v>0</v>
      </c>
      <c r="Q1141" s="3">
        <v>0</v>
      </c>
      <c r="R1141" s="3"/>
      <c r="S1141" s="3">
        <f>IF(ISBLANK(Table13[[#This Row],[T1]]),0,IF(Table13[[#This Row],[T1]]&gt;0,1,0))</f>
        <v>0</v>
      </c>
      <c r="T1141" s="3">
        <f>IF(ISBLANK(Table13[[#This Row],[T2]]),0,IF(Table13[[#This Row],[T2]]&gt;0,1,0))</f>
        <v>0</v>
      </c>
      <c r="U1141" s="3">
        <f>IF(ISBLANK(Table13[[#This Row],[T3]]),0,IF(Table13[[#This Row],[T3]]&gt;0,1,0))</f>
        <v>0</v>
      </c>
      <c r="V1141" s="3">
        <f>IF(ISBLANK(Table13[[#This Row],[T4]]),0,IF(Table13[[#This Row],[T4]]&gt;0,1,0))</f>
        <v>1</v>
      </c>
      <c r="W1141" s="26">
        <v>46</v>
      </c>
      <c r="X1141" s="22">
        <v>17</v>
      </c>
      <c r="Y1141" s="3">
        <v>2.5</v>
      </c>
      <c r="Z1141" s="3"/>
      <c r="AB1141" s="30">
        <v>1111</v>
      </c>
      <c r="AC1141" s="30">
        <v>1.6859005610487974</v>
      </c>
      <c r="AD1141" s="30">
        <v>2.0140994389512028</v>
      </c>
    </row>
    <row r="1142" spans="1:30">
      <c r="A1142" s="4">
        <v>43785.5</v>
      </c>
      <c r="B1142">
        <v>43785</v>
      </c>
      <c r="C1142" s="3">
        <v>0.5</v>
      </c>
      <c r="D1142" s="3">
        <v>12</v>
      </c>
      <c r="E1142" s="3">
        <v>47</v>
      </c>
      <c r="F1142" s="3">
        <v>1.5</v>
      </c>
      <c r="G1142" s="5">
        <v>0.3</v>
      </c>
      <c r="H1142" s="3">
        <v>1.8</v>
      </c>
      <c r="I1142" s="3">
        <v>1.55139</v>
      </c>
      <c r="J1142" s="12">
        <f t="shared" si="51"/>
        <v>2.2000000000000002</v>
      </c>
      <c r="K1142" s="4">
        <v>43785.5</v>
      </c>
      <c r="L1142" s="3">
        <f t="shared" si="52"/>
        <v>16</v>
      </c>
      <c r="M1142" s="3">
        <f t="shared" si="53"/>
        <v>12</v>
      </c>
      <c r="N1142" s="3">
        <v>55</v>
      </c>
      <c r="O1142" s="3">
        <v>0</v>
      </c>
      <c r="P1142" s="3">
        <v>0</v>
      </c>
      <c r="Q1142" s="3">
        <v>0</v>
      </c>
      <c r="R1142" s="3"/>
      <c r="S1142" s="3">
        <f>IF(ISBLANK(Table13[[#This Row],[T1]]),0,IF(Table13[[#This Row],[T1]]&gt;0,1,0))</f>
        <v>0</v>
      </c>
      <c r="T1142" s="3">
        <f>IF(ISBLANK(Table13[[#This Row],[T2]]),0,IF(Table13[[#This Row],[T2]]&gt;0,1,0))</f>
        <v>0</v>
      </c>
      <c r="U1142" s="3">
        <f>IF(ISBLANK(Table13[[#This Row],[T3]]),0,IF(Table13[[#This Row],[T3]]&gt;0,1,0))</f>
        <v>0</v>
      </c>
      <c r="V1142" s="3">
        <f>IF(ISBLANK(Table13[[#This Row],[T4]]),0,IF(Table13[[#This Row],[T4]]&gt;0,1,0))</f>
        <v>1</v>
      </c>
      <c r="W1142" s="25">
        <v>46</v>
      </c>
      <c r="X1142" s="23">
        <v>21</v>
      </c>
      <c r="Y1142" s="3">
        <v>1.8</v>
      </c>
      <c r="Z1142" s="3"/>
      <c r="AB1142" s="30">
        <v>1112</v>
      </c>
      <c r="AC1142" s="30">
        <v>1.6752381249795354</v>
      </c>
      <c r="AD1142" s="30">
        <v>3.1247618750204653</v>
      </c>
    </row>
    <row r="1143" spans="1:30">
      <c r="A1143" s="4">
        <v>43785.541666666664</v>
      </c>
      <c r="B1143">
        <v>43785</v>
      </c>
      <c r="C1143" s="3">
        <v>0.54166666666666663</v>
      </c>
      <c r="D1143" s="3">
        <v>13</v>
      </c>
      <c r="E1143" s="3">
        <v>47</v>
      </c>
      <c r="F1143" s="3">
        <v>0.3</v>
      </c>
      <c r="G1143" s="5">
        <v>1.3</v>
      </c>
      <c r="H1143" s="3">
        <v>1.6</v>
      </c>
      <c r="I1143" s="3">
        <v>1.55139</v>
      </c>
      <c r="J1143" s="12">
        <f t="shared" si="51"/>
        <v>2.166666666666667</v>
      </c>
      <c r="K1143" s="4">
        <v>43785.541666666664</v>
      </c>
      <c r="L1143" s="3">
        <f t="shared" si="52"/>
        <v>16</v>
      </c>
      <c r="M1143" s="3">
        <f t="shared" si="53"/>
        <v>13</v>
      </c>
      <c r="N1143" s="3">
        <v>57</v>
      </c>
      <c r="O1143" s="3">
        <v>0</v>
      </c>
      <c r="P1143" s="3">
        <v>0</v>
      </c>
      <c r="Q1143" s="3">
        <v>0</v>
      </c>
      <c r="R1143" s="3"/>
      <c r="S1143" s="3">
        <f>IF(ISBLANK(Table13[[#This Row],[T1]]),0,IF(Table13[[#This Row],[T1]]&gt;0,1,0))</f>
        <v>0</v>
      </c>
      <c r="T1143" s="3">
        <f>IF(ISBLANK(Table13[[#This Row],[T2]]),0,IF(Table13[[#This Row],[T2]]&gt;0,1,0))</f>
        <v>0</v>
      </c>
      <c r="U1143" s="3">
        <f>IF(ISBLANK(Table13[[#This Row],[T3]]),0,IF(Table13[[#This Row],[T3]]&gt;0,1,0))</f>
        <v>0</v>
      </c>
      <c r="V1143" s="3">
        <f>IF(ISBLANK(Table13[[#This Row],[T4]]),0,IF(Table13[[#This Row],[T4]]&gt;0,1,0))</f>
        <v>1</v>
      </c>
      <c r="W1143" s="26">
        <v>47</v>
      </c>
      <c r="X1143" s="22">
        <v>21</v>
      </c>
      <c r="Y1143" s="3">
        <v>1.6</v>
      </c>
      <c r="Z1143" s="3"/>
      <c r="AB1143" s="30">
        <v>1113</v>
      </c>
      <c r="AC1143" s="30">
        <v>1.8005444023776516</v>
      </c>
      <c r="AD1143" s="30">
        <v>-1.4005444023776517</v>
      </c>
    </row>
    <row r="1144" spans="1:30">
      <c r="A1144" s="4">
        <v>43785.583333333336</v>
      </c>
      <c r="B1144">
        <v>43785</v>
      </c>
      <c r="C1144" s="3">
        <v>0.58333333333333337</v>
      </c>
      <c r="D1144" s="3">
        <v>14</v>
      </c>
      <c r="E1144" s="3">
        <v>47</v>
      </c>
      <c r="F1144" s="3">
        <v>0.3</v>
      </c>
      <c r="G1144" s="5">
        <v>0.6</v>
      </c>
      <c r="H1144" s="3">
        <v>0.89999999999999991</v>
      </c>
      <c r="I1144" s="3">
        <v>1.55139</v>
      </c>
      <c r="J1144" s="12">
        <f t="shared" si="51"/>
        <v>2.1541666666666668</v>
      </c>
      <c r="K1144" s="4">
        <v>43785.583333333336</v>
      </c>
      <c r="L1144" s="3">
        <f t="shared" si="52"/>
        <v>16</v>
      </c>
      <c r="M1144" s="3">
        <f t="shared" si="53"/>
        <v>14</v>
      </c>
      <c r="N1144" s="3">
        <v>44</v>
      </c>
      <c r="O1144" s="3">
        <v>44</v>
      </c>
      <c r="P1144" s="3">
        <v>0</v>
      </c>
      <c r="Q1144" s="3">
        <v>0</v>
      </c>
      <c r="R1144" s="3"/>
      <c r="S1144" s="3">
        <f>IF(ISBLANK(Table13[[#This Row],[T1]]),0,IF(Table13[[#This Row],[T1]]&gt;0,1,0))</f>
        <v>0</v>
      </c>
      <c r="T1144" s="3">
        <f>IF(ISBLANK(Table13[[#This Row],[T2]]),0,IF(Table13[[#This Row],[T2]]&gt;0,1,0))</f>
        <v>0</v>
      </c>
      <c r="U1144" s="3">
        <f>IF(ISBLANK(Table13[[#This Row],[T3]]),0,IF(Table13[[#This Row],[T3]]&gt;0,1,0))</f>
        <v>0</v>
      </c>
      <c r="V1144" s="3">
        <f>IF(ISBLANK(Table13[[#This Row],[T4]]),0,IF(Table13[[#This Row],[T4]]&gt;0,1,0))</f>
        <v>1</v>
      </c>
      <c r="W1144" s="25">
        <v>46</v>
      </c>
      <c r="X1144" s="23">
        <v>21</v>
      </c>
      <c r="Y1144" s="3">
        <v>0.89999999999999991</v>
      </c>
      <c r="Z1144" s="3"/>
      <c r="AB1144" s="30">
        <v>1114</v>
      </c>
      <c r="AC1144" s="30">
        <v>1.5732963592422284</v>
      </c>
      <c r="AD1144" s="30">
        <v>-1.0732963592422284</v>
      </c>
    </row>
    <row r="1145" spans="1:30">
      <c r="A1145" s="4">
        <v>43785.625</v>
      </c>
      <c r="B1145">
        <v>43785</v>
      </c>
      <c r="C1145" s="3">
        <v>0.625</v>
      </c>
      <c r="D1145" s="3">
        <v>15</v>
      </c>
      <c r="E1145" s="3">
        <v>47</v>
      </c>
      <c r="F1145" s="3">
        <v>0.5</v>
      </c>
      <c r="G1145" s="5">
        <v>0.7</v>
      </c>
      <c r="H1145" s="3">
        <v>1.2</v>
      </c>
      <c r="I1145" s="3">
        <v>1.55139</v>
      </c>
      <c r="J1145" s="12">
        <f t="shared" si="51"/>
        <v>2.1916666666666664</v>
      </c>
      <c r="K1145" s="4">
        <v>43785.625</v>
      </c>
      <c r="L1145" s="3">
        <f t="shared" si="52"/>
        <v>16</v>
      </c>
      <c r="M1145" s="3">
        <f t="shared" si="53"/>
        <v>15</v>
      </c>
      <c r="N1145" s="3">
        <v>0</v>
      </c>
      <c r="O1145" s="3">
        <v>41</v>
      </c>
      <c r="P1145" s="3">
        <v>0</v>
      </c>
      <c r="Q1145" s="3">
        <v>0</v>
      </c>
      <c r="R1145" s="3"/>
      <c r="S1145" s="3">
        <f>IF(ISBLANK(Table13[[#This Row],[T1]]),0,IF(Table13[[#This Row],[T1]]&gt;0,1,0))</f>
        <v>0</v>
      </c>
      <c r="T1145" s="3">
        <f>IF(ISBLANK(Table13[[#This Row],[T2]]),0,IF(Table13[[#This Row],[T2]]&gt;0,1,0))</f>
        <v>0</v>
      </c>
      <c r="U1145" s="3">
        <f>IF(ISBLANK(Table13[[#This Row],[T3]]),0,IF(Table13[[#This Row],[T3]]&gt;0,1,0))</f>
        <v>0</v>
      </c>
      <c r="V1145" s="3">
        <f>IF(ISBLANK(Table13[[#This Row],[T4]]),0,IF(Table13[[#This Row],[T4]]&gt;0,1,0))</f>
        <v>1</v>
      </c>
      <c r="W1145" s="26">
        <v>44</v>
      </c>
      <c r="X1145" s="22">
        <v>21</v>
      </c>
      <c r="Y1145" s="3">
        <v>1.2</v>
      </c>
      <c r="Z1145" s="3"/>
      <c r="AB1145" s="30">
        <v>1115</v>
      </c>
      <c r="AC1145" s="30">
        <v>1.5130589339717417</v>
      </c>
      <c r="AD1145" s="30">
        <v>-0.81305893397174178</v>
      </c>
    </row>
    <row r="1146" spans="1:30">
      <c r="A1146" s="4">
        <v>43785.666666666664</v>
      </c>
      <c r="B1146">
        <v>43785</v>
      </c>
      <c r="C1146" s="3">
        <v>0.66666666666666663</v>
      </c>
      <c r="D1146" s="3">
        <v>16</v>
      </c>
      <c r="E1146" s="3">
        <v>47</v>
      </c>
      <c r="F1146" s="3">
        <v>2.5</v>
      </c>
      <c r="G1146" s="5">
        <v>0.8</v>
      </c>
      <c r="H1146" s="3">
        <v>3.3</v>
      </c>
      <c r="I1146" s="3">
        <v>1.55139</v>
      </c>
      <c r="J1146" s="12">
        <f t="shared" si="51"/>
        <v>2.1999999999999997</v>
      </c>
      <c r="K1146" s="4">
        <v>43785.666666666664</v>
      </c>
      <c r="L1146" s="3">
        <f t="shared" si="52"/>
        <v>16</v>
      </c>
      <c r="M1146" s="3">
        <f t="shared" si="53"/>
        <v>16</v>
      </c>
      <c r="N1146" s="3">
        <v>0</v>
      </c>
      <c r="O1146" s="3">
        <v>53</v>
      </c>
      <c r="P1146" s="3">
        <v>0</v>
      </c>
      <c r="Q1146" s="3">
        <v>0</v>
      </c>
      <c r="R1146" s="3"/>
      <c r="S1146" s="3">
        <f>IF(ISBLANK(Table13[[#This Row],[T1]]),0,IF(Table13[[#This Row],[T1]]&gt;0,1,0))</f>
        <v>0</v>
      </c>
      <c r="T1146" s="3">
        <f>IF(ISBLANK(Table13[[#This Row],[T2]]),0,IF(Table13[[#This Row],[T2]]&gt;0,1,0))</f>
        <v>0</v>
      </c>
      <c r="U1146" s="3">
        <f>IF(ISBLANK(Table13[[#This Row],[T3]]),0,IF(Table13[[#This Row],[T3]]&gt;0,1,0))</f>
        <v>0</v>
      </c>
      <c r="V1146" s="3">
        <f>IF(ISBLANK(Table13[[#This Row],[T4]]),0,IF(Table13[[#This Row],[T4]]&gt;0,1,0))</f>
        <v>1</v>
      </c>
      <c r="W1146" s="25">
        <v>42</v>
      </c>
      <c r="X1146" s="23">
        <v>21</v>
      </c>
      <c r="Y1146" s="3">
        <v>3.3</v>
      </c>
      <c r="Z1146" s="3"/>
      <c r="AB1146" s="30">
        <v>1116</v>
      </c>
      <c r="AC1146" s="30">
        <v>1.491734061833218</v>
      </c>
      <c r="AD1146" s="30">
        <v>-0.69173406183321795</v>
      </c>
    </row>
    <row r="1147" spans="1:30">
      <c r="A1147" s="4">
        <v>43785.708333333336</v>
      </c>
      <c r="B1147">
        <v>43785</v>
      </c>
      <c r="C1147" s="3">
        <v>0.70833333333333337</v>
      </c>
      <c r="D1147" s="3">
        <v>17</v>
      </c>
      <c r="E1147" s="3">
        <v>47</v>
      </c>
      <c r="F1147" s="3">
        <v>0.7</v>
      </c>
      <c r="G1147" s="5">
        <v>1.1000000000000001</v>
      </c>
      <c r="H1147" s="3">
        <v>1.8</v>
      </c>
      <c r="I1147" s="3">
        <v>1.55139</v>
      </c>
      <c r="J1147" s="12">
        <f t="shared" si="51"/>
        <v>2.1041666666666665</v>
      </c>
      <c r="K1147" s="4">
        <v>43785.708333333336</v>
      </c>
      <c r="L1147" s="3">
        <f t="shared" si="52"/>
        <v>16</v>
      </c>
      <c r="M1147" s="3">
        <f t="shared" si="53"/>
        <v>17</v>
      </c>
      <c r="N1147" s="3">
        <v>0</v>
      </c>
      <c r="O1147" s="3">
        <v>58</v>
      </c>
      <c r="P1147" s="3">
        <v>0</v>
      </c>
      <c r="Q1147" s="3">
        <v>0</v>
      </c>
      <c r="R1147" s="3"/>
      <c r="S1147" s="3">
        <f>IF(ISBLANK(Table13[[#This Row],[T1]]),0,IF(Table13[[#This Row],[T1]]&gt;0,1,0))</f>
        <v>1</v>
      </c>
      <c r="T1147" s="3">
        <f>IF(ISBLANK(Table13[[#This Row],[T2]]),0,IF(Table13[[#This Row],[T2]]&gt;0,1,0))</f>
        <v>0</v>
      </c>
      <c r="U1147" s="3">
        <f>IF(ISBLANK(Table13[[#This Row],[T3]]),0,IF(Table13[[#This Row],[T3]]&gt;0,1,0))</f>
        <v>1</v>
      </c>
      <c r="V1147" s="3">
        <f>IF(ISBLANK(Table13[[#This Row],[T4]]),0,IF(Table13[[#This Row],[T4]]&gt;0,1,0))</f>
        <v>1</v>
      </c>
      <c r="W1147" s="26">
        <v>40</v>
      </c>
      <c r="X1147" s="22">
        <v>21</v>
      </c>
      <c r="Y1147" s="3">
        <v>1.8</v>
      </c>
      <c r="Z1147" s="3"/>
      <c r="AB1147" s="30">
        <v>1117</v>
      </c>
      <c r="AC1147" s="30">
        <v>1.4810716257639562</v>
      </c>
      <c r="AD1147" s="30">
        <v>-0.68107162576395619</v>
      </c>
    </row>
    <row r="1148" spans="1:30">
      <c r="A1148" s="4">
        <v>43785.75</v>
      </c>
      <c r="B1148">
        <v>43785</v>
      </c>
      <c r="C1148" s="3">
        <v>0.75</v>
      </c>
      <c r="D1148" s="3">
        <v>18</v>
      </c>
      <c r="E1148" s="3">
        <v>47</v>
      </c>
      <c r="F1148" s="3">
        <v>1.4</v>
      </c>
      <c r="G1148" s="5">
        <v>1.5</v>
      </c>
      <c r="H1148" s="3">
        <v>2.9</v>
      </c>
      <c r="I1148" s="3">
        <v>1.55139</v>
      </c>
      <c r="J1148" s="12">
        <f t="shared" si="51"/>
        <v>2.2041666666666666</v>
      </c>
      <c r="K1148" s="4">
        <v>43785.75</v>
      </c>
      <c r="L1148" s="3">
        <f t="shared" si="52"/>
        <v>16</v>
      </c>
      <c r="M1148" s="3">
        <f t="shared" si="53"/>
        <v>18</v>
      </c>
      <c r="N1148" s="3">
        <v>0</v>
      </c>
      <c r="O1148" s="3">
        <v>28</v>
      </c>
      <c r="P1148" s="3">
        <v>0</v>
      </c>
      <c r="Q1148" s="3">
        <v>0</v>
      </c>
      <c r="R1148" s="3"/>
      <c r="S1148" s="3">
        <f>IF(ISBLANK(Table13[[#This Row],[T1]]),0,IF(Table13[[#This Row],[T1]]&gt;0,1,0))</f>
        <v>1</v>
      </c>
      <c r="T1148" s="3">
        <f>IF(ISBLANK(Table13[[#This Row],[T2]]),0,IF(Table13[[#This Row],[T2]]&gt;0,1,0))</f>
        <v>0</v>
      </c>
      <c r="U1148" s="3">
        <f>IF(ISBLANK(Table13[[#This Row],[T3]]),0,IF(Table13[[#This Row],[T3]]&gt;0,1,0))</f>
        <v>1</v>
      </c>
      <c r="V1148" s="3">
        <f>IF(ISBLANK(Table13[[#This Row],[T4]]),0,IF(Table13[[#This Row],[T4]]&gt;0,1,0))</f>
        <v>1</v>
      </c>
      <c r="W1148" s="25">
        <v>40</v>
      </c>
      <c r="X1148" s="23">
        <v>21</v>
      </c>
      <c r="Y1148" s="3">
        <v>2.9</v>
      </c>
      <c r="Z1148" s="3"/>
      <c r="AB1148" s="30">
        <v>1118</v>
      </c>
      <c r="AC1148" s="30">
        <v>1.4560095624803484</v>
      </c>
      <c r="AD1148" s="30">
        <v>0.4439904375196515</v>
      </c>
    </row>
    <row r="1149" spans="1:30">
      <c r="A1149" s="4">
        <v>43785.791666666664</v>
      </c>
      <c r="B1149">
        <v>43785</v>
      </c>
      <c r="C1149" s="3">
        <v>0.79166666666666663</v>
      </c>
      <c r="D1149" s="3">
        <v>19</v>
      </c>
      <c r="E1149" s="3">
        <v>47</v>
      </c>
      <c r="F1149" s="3">
        <v>4.0999999999999996</v>
      </c>
      <c r="G1149" s="5">
        <v>1.9</v>
      </c>
      <c r="H1149" s="3">
        <v>6</v>
      </c>
      <c r="I1149" s="3">
        <v>1.55139</v>
      </c>
      <c r="J1149" s="12">
        <f t="shared" si="51"/>
        <v>2.1875</v>
      </c>
      <c r="K1149" s="4">
        <v>43785.791666666664</v>
      </c>
      <c r="L1149" s="3">
        <f t="shared" si="52"/>
        <v>16</v>
      </c>
      <c r="M1149" s="3">
        <f t="shared" si="53"/>
        <v>19</v>
      </c>
      <c r="N1149" s="3">
        <v>0</v>
      </c>
      <c r="O1149" s="3">
        <v>58</v>
      </c>
      <c r="P1149" s="3">
        <v>8</v>
      </c>
      <c r="Q1149" s="3">
        <v>0</v>
      </c>
      <c r="R1149" s="3"/>
      <c r="S1149" s="3">
        <f>IF(ISBLANK(Table13[[#This Row],[T1]]),0,IF(Table13[[#This Row],[T1]]&gt;0,1,0))</f>
        <v>0</v>
      </c>
      <c r="T1149" s="3">
        <f>IF(ISBLANK(Table13[[#This Row],[T2]]),0,IF(Table13[[#This Row],[T2]]&gt;0,1,0))</f>
        <v>1</v>
      </c>
      <c r="U1149" s="3">
        <f>IF(ISBLANK(Table13[[#This Row],[T3]]),0,IF(Table13[[#This Row],[T3]]&gt;0,1,0))</f>
        <v>0</v>
      </c>
      <c r="V1149" s="3">
        <f>IF(ISBLANK(Table13[[#This Row],[T4]]),0,IF(Table13[[#This Row],[T4]]&gt;0,1,0))</f>
        <v>0</v>
      </c>
      <c r="W1149" s="26">
        <v>40</v>
      </c>
      <c r="X1149" s="22">
        <v>13</v>
      </c>
      <c r="Y1149" s="3">
        <v>6</v>
      </c>
      <c r="Z1149" s="3"/>
      <c r="AB1149" s="30">
        <v>1119</v>
      </c>
      <c r="AC1149" s="30">
        <v>1.4666719985496102</v>
      </c>
      <c r="AD1149" s="30">
        <v>-0.66667199854961012</v>
      </c>
    </row>
    <row r="1150" spans="1:30">
      <c r="A1150" s="4">
        <v>43785.833333333336</v>
      </c>
      <c r="B1150">
        <v>43785</v>
      </c>
      <c r="C1150" s="3">
        <v>0.83333333333333337</v>
      </c>
      <c r="D1150" s="3">
        <v>20</v>
      </c>
      <c r="E1150" s="3">
        <v>47</v>
      </c>
      <c r="F1150" s="3">
        <v>0.9</v>
      </c>
      <c r="G1150" s="5">
        <v>0.6</v>
      </c>
      <c r="H1150" s="3">
        <v>1.5</v>
      </c>
      <c r="I1150" s="3">
        <v>1.55139</v>
      </c>
      <c r="J1150" s="12">
        <f t="shared" si="51"/>
        <v>1.9874999999999998</v>
      </c>
      <c r="K1150" s="4">
        <v>43785.833333333336</v>
      </c>
      <c r="L1150" s="3">
        <f t="shared" si="52"/>
        <v>16</v>
      </c>
      <c r="M1150" s="3">
        <f t="shared" si="53"/>
        <v>20</v>
      </c>
      <c r="N1150" s="3">
        <v>22</v>
      </c>
      <c r="O1150" s="3">
        <v>58</v>
      </c>
      <c r="P1150" s="3">
        <v>0</v>
      </c>
      <c r="Q1150" s="3">
        <v>0</v>
      </c>
      <c r="R1150" s="3"/>
      <c r="S1150" s="3">
        <f>IF(ISBLANK(Table13[[#This Row],[T1]]),0,IF(Table13[[#This Row],[T1]]&gt;0,1,0))</f>
        <v>0</v>
      </c>
      <c r="T1150" s="3">
        <f>IF(ISBLANK(Table13[[#This Row],[T2]]),0,IF(Table13[[#This Row],[T2]]&gt;0,1,0))</f>
        <v>1</v>
      </c>
      <c r="U1150" s="3">
        <f>IF(ISBLANK(Table13[[#This Row],[T3]]),0,IF(Table13[[#This Row],[T3]]&gt;0,1,0))</f>
        <v>0</v>
      </c>
      <c r="V1150" s="3">
        <f>IF(ISBLANK(Table13[[#This Row],[T4]]),0,IF(Table13[[#This Row],[T4]]&gt;0,1,0))</f>
        <v>0</v>
      </c>
      <c r="W1150" s="25">
        <v>39</v>
      </c>
      <c r="X1150" s="23">
        <v>11</v>
      </c>
      <c r="Y1150" s="3">
        <v>1.5</v>
      </c>
      <c r="Z1150" s="3"/>
      <c r="AB1150" s="30">
        <v>1120</v>
      </c>
      <c r="AC1150" s="30">
        <v>1.4773344346188719</v>
      </c>
      <c r="AD1150" s="30">
        <v>-0.57733443461887191</v>
      </c>
    </row>
    <row r="1151" spans="1:30">
      <c r="A1151" s="4">
        <v>43785.875</v>
      </c>
      <c r="B1151">
        <v>43785</v>
      </c>
      <c r="C1151" s="3">
        <v>0.875</v>
      </c>
      <c r="D1151" s="3">
        <v>21</v>
      </c>
      <c r="E1151" s="3">
        <v>47</v>
      </c>
      <c r="F1151" s="3">
        <v>1.2</v>
      </c>
      <c r="G1151" s="5">
        <v>2.5</v>
      </c>
      <c r="H1151" s="3">
        <v>3.7</v>
      </c>
      <c r="I1151" s="3">
        <v>1.55139</v>
      </c>
      <c r="J1151" s="12">
        <f t="shared" si="51"/>
        <v>2.0791666666666666</v>
      </c>
      <c r="K1151" s="4">
        <v>43785.875</v>
      </c>
      <c r="L1151" s="3">
        <f t="shared" si="52"/>
        <v>16</v>
      </c>
      <c r="M1151" s="3">
        <f t="shared" si="53"/>
        <v>21</v>
      </c>
      <c r="N1151" s="3">
        <v>58</v>
      </c>
      <c r="O1151" s="3">
        <v>58</v>
      </c>
      <c r="P1151" s="3">
        <v>0</v>
      </c>
      <c r="Q1151" s="3">
        <v>0</v>
      </c>
      <c r="R1151" s="3"/>
      <c r="S1151" s="3">
        <f>IF(ISBLANK(Table13[[#This Row],[T1]]),0,IF(Table13[[#This Row],[T1]]&gt;0,1,0))</f>
        <v>1</v>
      </c>
      <c r="T1151" s="3">
        <f>IF(ISBLANK(Table13[[#This Row],[T2]]),0,IF(Table13[[#This Row],[T2]]&gt;0,1,0))</f>
        <v>1</v>
      </c>
      <c r="U1151" s="3">
        <f>IF(ISBLANK(Table13[[#This Row],[T3]]),0,IF(Table13[[#This Row],[T3]]&gt;0,1,0))</f>
        <v>0</v>
      </c>
      <c r="V1151" s="3">
        <f>IF(ISBLANK(Table13[[#This Row],[T4]]),0,IF(Table13[[#This Row],[T4]]&gt;0,1,0))</f>
        <v>0</v>
      </c>
      <c r="W1151" s="26">
        <v>39</v>
      </c>
      <c r="X1151" s="22">
        <v>11</v>
      </c>
      <c r="Y1151" s="3">
        <v>3.7</v>
      </c>
      <c r="Z1151" s="3"/>
      <c r="AB1151" s="30">
        <v>1121</v>
      </c>
      <c r="AC1151" s="30">
        <v>1.5130589339717417</v>
      </c>
      <c r="AD1151" s="30">
        <v>1.2869410660282581</v>
      </c>
    </row>
    <row r="1152" spans="1:30">
      <c r="A1152" s="4">
        <v>43785.916666666664</v>
      </c>
      <c r="B1152">
        <v>43785</v>
      </c>
      <c r="C1152" s="3">
        <v>0.91666666666666663</v>
      </c>
      <c r="D1152" s="3">
        <v>22</v>
      </c>
      <c r="E1152" s="3">
        <v>47</v>
      </c>
      <c r="F1152" s="3">
        <v>1.6</v>
      </c>
      <c r="G1152" s="5">
        <v>0.8</v>
      </c>
      <c r="H1152" s="3">
        <v>2.4000000000000004</v>
      </c>
      <c r="I1152" s="3">
        <v>1.55139</v>
      </c>
      <c r="J1152" s="12">
        <f t="shared" si="51"/>
        <v>2.0166666666666671</v>
      </c>
      <c r="K1152" s="4">
        <v>43785.916666666664</v>
      </c>
      <c r="L1152" s="3">
        <f t="shared" si="52"/>
        <v>16</v>
      </c>
      <c r="M1152" s="3">
        <f t="shared" si="53"/>
        <v>22</v>
      </c>
      <c r="N1152" s="3">
        <v>58</v>
      </c>
      <c r="O1152" s="3">
        <v>58</v>
      </c>
      <c r="P1152" s="3">
        <v>44</v>
      </c>
      <c r="Q1152" s="3">
        <v>0</v>
      </c>
      <c r="R1152" s="3"/>
      <c r="S1152" s="3">
        <f>IF(ISBLANK(Table13[[#This Row],[T1]]),0,IF(Table13[[#This Row],[T1]]&gt;0,1,0))</f>
        <v>1</v>
      </c>
      <c r="T1152" s="3">
        <f>IF(ISBLANK(Table13[[#This Row],[T2]]),0,IF(Table13[[#This Row],[T2]]&gt;0,1,0))</f>
        <v>1</v>
      </c>
      <c r="U1152" s="3">
        <f>IF(ISBLANK(Table13[[#This Row],[T3]]),0,IF(Table13[[#This Row],[T3]]&gt;0,1,0))</f>
        <v>1</v>
      </c>
      <c r="V1152" s="3">
        <f>IF(ISBLANK(Table13[[#This Row],[T4]]),0,IF(Table13[[#This Row],[T4]]&gt;0,1,0))</f>
        <v>0</v>
      </c>
      <c r="W1152" s="25">
        <v>39</v>
      </c>
      <c r="X1152" s="23">
        <v>13</v>
      </c>
      <c r="Y1152" s="3">
        <v>2.4000000000000004</v>
      </c>
      <c r="Z1152" s="3"/>
      <c r="AB1152" s="30">
        <v>1122</v>
      </c>
      <c r="AC1152" s="30">
        <v>1.5974367211529443</v>
      </c>
      <c r="AD1152" s="30">
        <v>0.20256327884705572</v>
      </c>
    </row>
    <row r="1153" spans="1:30">
      <c r="A1153" s="4">
        <v>43785.958333333336</v>
      </c>
      <c r="B1153">
        <v>43785</v>
      </c>
      <c r="C1153" s="3">
        <v>0.95833333333333337</v>
      </c>
      <c r="D1153" s="3">
        <v>23</v>
      </c>
      <c r="E1153" s="3">
        <v>47</v>
      </c>
      <c r="F1153" s="3">
        <v>0.4</v>
      </c>
      <c r="G1153" s="5">
        <v>0.4</v>
      </c>
      <c r="H1153" s="3">
        <v>0.8</v>
      </c>
      <c r="I1153" s="3">
        <v>1.55139</v>
      </c>
      <c r="J1153" s="12">
        <f t="shared" si="51"/>
        <v>2.0333333333333337</v>
      </c>
      <c r="K1153" s="4">
        <v>43785.958333333336</v>
      </c>
      <c r="L1153" s="3">
        <f t="shared" si="52"/>
        <v>16</v>
      </c>
      <c r="M1153" s="3">
        <f t="shared" si="53"/>
        <v>23</v>
      </c>
      <c r="N1153" s="3">
        <v>57</v>
      </c>
      <c r="O1153" s="3">
        <v>57</v>
      </c>
      <c r="P1153" s="3">
        <v>57</v>
      </c>
      <c r="Q1153" s="3">
        <v>0</v>
      </c>
      <c r="R1153" s="3"/>
      <c r="S1153" s="3">
        <f>IF(ISBLANK(Table13[[#This Row],[T1]]),0,IF(Table13[[#This Row],[T1]]&gt;0,1,0))</f>
        <v>1</v>
      </c>
      <c r="T1153" s="3">
        <f>IF(ISBLANK(Table13[[#This Row],[T2]]),0,IF(Table13[[#This Row],[T2]]&gt;0,1,0))</f>
        <v>1</v>
      </c>
      <c r="U1153" s="3">
        <f>IF(ISBLANK(Table13[[#This Row],[T3]]),0,IF(Table13[[#This Row],[T3]]&gt;0,1,0))</f>
        <v>1</v>
      </c>
      <c r="V1153" s="3">
        <f>IF(ISBLANK(Table13[[#This Row],[T4]]),0,IF(Table13[[#This Row],[T4]]&gt;0,1,0))</f>
        <v>0</v>
      </c>
      <c r="W1153" s="26">
        <v>39</v>
      </c>
      <c r="X1153" s="22">
        <v>13</v>
      </c>
      <c r="Y1153" s="3">
        <v>0.8</v>
      </c>
      <c r="Z1153" s="3"/>
      <c r="AB1153" s="30">
        <v>1123</v>
      </c>
      <c r="AC1153" s="30">
        <v>1.4171785398344774</v>
      </c>
      <c r="AD1153" s="30">
        <v>2.6828214601655223</v>
      </c>
    </row>
    <row r="1154" spans="1:30">
      <c r="A1154" s="4">
        <v>43786</v>
      </c>
      <c r="B1154">
        <v>43786</v>
      </c>
      <c r="C1154" s="3">
        <v>0</v>
      </c>
      <c r="D1154" s="3">
        <v>0</v>
      </c>
      <c r="E1154" s="3">
        <v>48</v>
      </c>
      <c r="F1154" s="3">
        <v>0.4</v>
      </c>
      <c r="G1154" s="5">
        <v>0.8</v>
      </c>
      <c r="H1154" s="3">
        <v>1.2000000000000002</v>
      </c>
      <c r="I1154" s="3">
        <v>1.55139</v>
      </c>
      <c r="J1154" s="12">
        <f t="shared" ref="J1154:J1217" si="54">AVERAGE(H1154:H1177)</f>
        <v>2.0625000000000004</v>
      </c>
      <c r="K1154" s="4">
        <v>43786</v>
      </c>
      <c r="L1154" s="3">
        <f t="shared" ref="L1154:L1217" si="55">DAY(K1154)</f>
        <v>17</v>
      </c>
      <c r="M1154" s="3">
        <f t="shared" ref="M1154:M1217" si="56">HOUR(K1154)</f>
        <v>0</v>
      </c>
      <c r="N1154" s="3">
        <v>58</v>
      </c>
      <c r="O1154" s="3">
        <v>58</v>
      </c>
      <c r="P1154" s="3">
        <v>58</v>
      </c>
      <c r="Q1154" s="3">
        <v>0</v>
      </c>
      <c r="R1154" s="3"/>
      <c r="S1154" s="3">
        <f>IF(ISBLANK(Table13[[#This Row],[T1]]),0,IF(Table13[[#This Row],[T1]]&gt;0,1,0))</f>
        <v>1</v>
      </c>
      <c r="T1154" s="3">
        <f>IF(ISBLANK(Table13[[#This Row],[T2]]),0,IF(Table13[[#This Row],[T2]]&gt;0,1,0))</f>
        <v>1</v>
      </c>
      <c r="U1154" s="3">
        <f>IF(ISBLANK(Table13[[#This Row],[T3]]),0,IF(Table13[[#This Row],[T3]]&gt;0,1,0))</f>
        <v>1</v>
      </c>
      <c r="V1154" s="3">
        <f>IF(ISBLANK(Table13[[#This Row],[T4]]),0,IF(Table13[[#This Row],[T4]]&gt;0,1,0))</f>
        <v>0</v>
      </c>
      <c r="W1154" s="25">
        <v>39</v>
      </c>
      <c r="X1154" s="23">
        <v>13</v>
      </c>
      <c r="Y1154" s="3">
        <v>1.2000000000000002</v>
      </c>
      <c r="Z1154" s="3"/>
      <c r="AB1154" s="30">
        <v>1124</v>
      </c>
      <c r="AC1154" s="30">
        <v>1.463565475256609</v>
      </c>
      <c r="AD1154" s="30">
        <v>3.6434524743391039E-2</v>
      </c>
    </row>
    <row r="1155" spans="1:30">
      <c r="A1155" s="4">
        <v>43786.041666666664</v>
      </c>
      <c r="B1155">
        <v>43786</v>
      </c>
      <c r="C1155" s="3">
        <v>4.1666666666666664E-2</v>
      </c>
      <c r="D1155" s="3">
        <v>1</v>
      </c>
      <c r="E1155" s="3">
        <v>48</v>
      </c>
      <c r="F1155" s="3">
        <v>0.9</v>
      </c>
      <c r="G1155" s="5">
        <v>0.7</v>
      </c>
      <c r="H1155" s="3">
        <v>1.6</v>
      </c>
      <c r="I1155" s="3">
        <v>1.55139</v>
      </c>
      <c r="J1155" s="12">
        <f t="shared" si="54"/>
        <v>2.0458333333333334</v>
      </c>
      <c r="K1155" s="4">
        <v>43786.041666666664</v>
      </c>
      <c r="L1155" s="3">
        <f t="shared" si="55"/>
        <v>17</v>
      </c>
      <c r="M1155" s="3">
        <f t="shared" si="56"/>
        <v>1</v>
      </c>
      <c r="N1155" s="3">
        <v>58</v>
      </c>
      <c r="O1155" s="3">
        <v>58</v>
      </c>
      <c r="P1155" s="3">
        <v>58</v>
      </c>
      <c r="Q1155" s="3">
        <v>0</v>
      </c>
      <c r="R1155" s="3"/>
      <c r="S1155" s="3">
        <f>IF(ISBLANK(Table13[[#This Row],[T1]]),0,IF(Table13[[#This Row],[T1]]&gt;0,1,0))</f>
        <v>1</v>
      </c>
      <c r="T1155" s="3">
        <f>IF(ISBLANK(Table13[[#This Row],[T2]]),0,IF(Table13[[#This Row],[T2]]&gt;0,1,0))</f>
        <v>1</v>
      </c>
      <c r="U1155" s="3">
        <f>IF(ISBLANK(Table13[[#This Row],[T3]]),0,IF(Table13[[#This Row],[T3]]&gt;0,1,0))</f>
        <v>1</v>
      </c>
      <c r="V1155" s="3">
        <f>IF(ISBLANK(Table13[[#This Row],[T4]]),0,IF(Table13[[#This Row],[T4]]&gt;0,1,0))</f>
        <v>0</v>
      </c>
      <c r="W1155" s="26">
        <v>38</v>
      </c>
      <c r="X1155" s="22">
        <v>13</v>
      </c>
      <c r="Y1155" s="3">
        <v>1.6</v>
      </c>
      <c r="Z1155" s="3"/>
      <c r="AB1155" s="30">
        <v>1125</v>
      </c>
      <c r="AC1155" s="30">
        <v>1.4955527834643945</v>
      </c>
      <c r="AD1155" s="30">
        <v>-0.49555278346439446</v>
      </c>
    </row>
    <row r="1156" spans="1:30">
      <c r="A1156" s="4">
        <v>43786.083333333336</v>
      </c>
      <c r="B1156">
        <v>43786</v>
      </c>
      <c r="C1156" s="3">
        <v>8.3333333333333329E-2</v>
      </c>
      <c r="D1156" s="3">
        <v>2</v>
      </c>
      <c r="E1156" s="3">
        <v>48</v>
      </c>
      <c r="F1156" s="3">
        <v>1.7</v>
      </c>
      <c r="G1156" s="5">
        <v>0.6</v>
      </c>
      <c r="H1156" s="3">
        <v>2.2999999999999998</v>
      </c>
      <c r="I1156" s="3">
        <v>1.55139</v>
      </c>
      <c r="J1156" s="12">
        <f t="shared" si="54"/>
        <v>2.0250000000000004</v>
      </c>
      <c r="K1156" s="4">
        <v>43786.083333333336</v>
      </c>
      <c r="L1156" s="3">
        <f t="shared" si="55"/>
        <v>17</v>
      </c>
      <c r="M1156" s="3">
        <f t="shared" si="56"/>
        <v>2</v>
      </c>
      <c r="N1156" s="3">
        <v>58</v>
      </c>
      <c r="O1156" s="3">
        <v>58</v>
      </c>
      <c r="P1156" s="3">
        <v>58</v>
      </c>
      <c r="Q1156" s="3">
        <v>0</v>
      </c>
      <c r="R1156" s="3"/>
      <c r="S1156" s="3">
        <f>IF(ISBLANK(Table13[[#This Row],[T1]]),0,IF(Table13[[#This Row],[T1]]&gt;0,1,0))</f>
        <v>1</v>
      </c>
      <c r="T1156" s="3">
        <f>IF(ISBLANK(Table13[[#This Row],[T2]]),0,IF(Table13[[#This Row],[T2]]&gt;0,1,0))</f>
        <v>1</v>
      </c>
      <c r="U1156" s="3">
        <f>IF(ISBLANK(Table13[[#This Row],[T3]]),0,IF(Table13[[#This Row],[T3]]&gt;0,1,0))</f>
        <v>1</v>
      </c>
      <c r="V1156" s="3">
        <f>IF(ISBLANK(Table13[[#This Row],[T4]]),0,IF(Table13[[#This Row],[T4]]&gt;0,1,0))</f>
        <v>0</v>
      </c>
      <c r="W1156" s="25">
        <v>38</v>
      </c>
      <c r="X1156" s="23">
        <v>13</v>
      </c>
      <c r="Y1156" s="3">
        <v>2.2999999999999998</v>
      </c>
      <c r="Z1156" s="3"/>
      <c r="AB1156" s="30">
        <v>1126</v>
      </c>
      <c r="AC1156" s="30">
        <v>1.5323401275680566</v>
      </c>
      <c r="AD1156" s="30">
        <v>-0.23234012756805678</v>
      </c>
    </row>
    <row r="1157" spans="1:30">
      <c r="A1157" s="4">
        <v>43786.125</v>
      </c>
      <c r="B1157">
        <v>43786</v>
      </c>
      <c r="C1157" s="3">
        <v>0.125</v>
      </c>
      <c r="D1157" s="3">
        <v>3</v>
      </c>
      <c r="E1157" s="3">
        <v>48</v>
      </c>
      <c r="F1157" s="3">
        <v>0.8</v>
      </c>
      <c r="G1157" s="5">
        <v>0.8</v>
      </c>
      <c r="H1157" s="3">
        <v>1.6</v>
      </c>
      <c r="I1157" s="3">
        <v>1.55139</v>
      </c>
      <c r="J1157" s="12">
        <f t="shared" si="54"/>
        <v>1.979166666666667</v>
      </c>
      <c r="K1157" s="4">
        <v>43786.125</v>
      </c>
      <c r="L1157" s="3">
        <f t="shared" si="55"/>
        <v>17</v>
      </c>
      <c r="M1157" s="3">
        <f t="shared" si="56"/>
        <v>3</v>
      </c>
      <c r="N1157" s="3">
        <v>58</v>
      </c>
      <c r="O1157" s="3">
        <v>57</v>
      </c>
      <c r="P1157" s="3">
        <v>58</v>
      </c>
      <c r="Q1157" s="3">
        <v>0</v>
      </c>
      <c r="R1157" s="3"/>
      <c r="S1157" s="3">
        <f>IF(ISBLANK(Table13[[#This Row],[T1]]),0,IF(Table13[[#This Row],[T1]]&gt;0,1,0))</f>
        <v>1</v>
      </c>
      <c r="T1157" s="3">
        <f>IF(ISBLANK(Table13[[#This Row],[T2]]),0,IF(Table13[[#This Row],[T2]]&gt;0,1,0))</f>
        <v>1</v>
      </c>
      <c r="U1157" s="3">
        <f>IF(ISBLANK(Table13[[#This Row],[T3]]),0,IF(Table13[[#This Row],[T3]]&gt;0,1,0))</f>
        <v>1</v>
      </c>
      <c r="V1157" s="3">
        <f>IF(ISBLANK(Table13[[#This Row],[T4]]),0,IF(Table13[[#This Row],[T4]]&gt;0,1,0))</f>
        <v>0</v>
      </c>
      <c r="W1157" s="26">
        <v>37</v>
      </c>
      <c r="X1157" s="22">
        <v>13</v>
      </c>
      <c r="Y1157" s="3">
        <v>1.6</v>
      </c>
      <c r="Z1157" s="3"/>
      <c r="AB1157" s="30">
        <v>1127</v>
      </c>
      <c r="AC1157" s="30">
        <v>1.5430025636373184</v>
      </c>
      <c r="AD1157" s="30">
        <v>5.699743636268173E-2</v>
      </c>
    </row>
    <row r="1158" spans="1:30">
      <c r="A1158" s="4">
        <v>43786.166666666664</v>
      </c>
      <c r="B1158">
        <v>43786</v>
      </c>
      <c r="C1158" s="3">
        <v>0.16666666666666666</v>
      </c>
      <c r="D1158" s="3">
        <v>4</v>
      </c>
      <c r="E1158" s="3">
        <v>48</v>
      </c>
      <c r="F1158" s="3">
        <v>0.9</v>
      </c>
      <c r="G1158" s="5">
        <v>0.7</v>
      </c>
      <c r="H1158" s="3">
        <v>1.6</v>
      </c>
      <c r="I1158" s="3">
        <v>1.55139</v>
      </c>
      <c r="J1158" s="12">
        <f t="shared" si="54"/>
        <v>1.9583333333333337</v>
      </c>
      <c r="K1158" s="4">
        <v>43786.166666666664</v>
      </c>
      <c r="L1158" s="3">
        <f t="shared" si="55"/>
        <v>17</v>
      </c>
      <c r="M1158" s="3">
        <f t="shared" si="56"/>
        <v>4</v>
      </c>
      <c r="N1158" s="3">
        <v>57</v>
      </c>
      <c r="O1158" s="3">
        <v>57</v>
      </c>
      <c r="P1158" s="3">
        <v>57</v>
      </c>
      <c r="Q1158" s="3">
        <v>0</v>
      </c>
      <c r="R1158" s="3"/>
      <c r="S1158" s="3">
        <f>IF(ISBLANK(Table13[[#This Row],[T1]]),0,IF(Table13[[#This Row],[T1]]&gt;0,1,0))</f>
        <v>1</v>
      </c>
      <c r="T1158" s="3">
        <f>IF(ISBLANK(Table13[[#This Row],[T2]]),0,IF(Table13[[#This Row],[T2]]&gt;0,1,0))</f>
        <v>1</v>
      </c>
      <c r="U1158" s="3">
        <f>IF(ISBLANK(Table13[[#This Row],[T3]]),0,IF(Table13[[#This Row],[T3]]&gt;0,1,0))</f>
        <v>1</v>
      </c>
      <c r="V1158" s="3">
        <f>IF(ISBLANK(Table13[[#This Row],[T4]]),0,IF(Table13[[#This Row],[T4]]&gt;0,1,0))</f>
        <v>0</v>
      </c>
      <c r="W1158" s="25">
        <v>37</v>
      </c>
      <c r="X1158" s="23">
        <v>13</v>
      </c>
      <c r="Y1158" s="3">
        <v>1.6</v>
      </c>
      <c r="Z1158" s="3"/>
      <c r="AB1158" s="30">
        <v>1128</v>
      </c>
      <c r="AC1158" s="30">
        <v>1.5868280741125165</v>
      </c>
      <c r="AD1158" s="30">
        <v>1.3171925887483615E-2</v>
      </c>
    </row>
    <row r="1159" spans="1:30">
      <c r="A1159" s="4">
        <v>43786.208333333336</v>
      </c>
      <c r="B1159">
        <v>43786</v>
      </c>
      <c r="C1159" s="3">
        <v>0.20833333333333334</v>
      </c>
      <c r="D1159" s="3">
        <v>5</v>
      </c>
      <c r="E1159" s="3">
        <v>48</v>
      </c>
      <c r="F1159" s="3">
        <v>0.7</v>
      </c>
      <c r="G1159" s="5">
        <v>0.9</v>
      </c>
      <c r="H1159" s="3">
        <v>1.6</v>
      </c>
      <c r="I1159" s="3">
        <v>1.55139</v>
      </c>
      <c r="J1159" s="12">
        <f t="shared" si="54"/>
        <v>1.9333333333333336</v>
      </c>
      <c r="K1159" s="4">
        <v>43786.208333333336</v>
      </c>
      <c r="L1159" s="3">
        <f t="shared" si="55"/>
        <v>17</v>
      </c>
      <c r="M1159" s="3">
        <f t="shared" si="56"/>
        <v>5</v>
      </c>
      <c r="N1159" s="3">
        <v>58</v>
      </c>
      <c r="O1159" s="3">
        <v>57</v>
      </c>
      <c r="P1159" s="3">
        <v>58</v>
      </c>
      <c r="Q1159" s="3">
        <v>0</v>
      </c>
      <c r="R1159" s="3"/>
      <c r="S1159" s="3">
        <f>IF(ISBLANK(Table13[[#This Row],[T1]]),0,IF(Table13[[#This Row],[T1]]&gt;0,1,0))</f>
        <v>1</v>
      </c>
      <c r="T1159" s="3">
        <f>IF(ISBLANK(Table13[[#This Row],[T2]]),0,IF(Table13[[#This Row],[T2]]&gt;0,1,0))</f>
        <v>1</v>
      </c>
      <c r="U1159" s="3">
        <f>IF(ISBLANK(Table13[[#This Row],[T3]]),0,IF(Table13[[#This Row],[T3]]&gt;0,1,0))</f>
        <v>1</v>
      </c>
      <c r="V1159" s="3">
        <f>IF(ISBLANK(Table13[[#This Row],[T4]]),0,IF(Table13[[#This Row],[T4]]&gt;0,1,0))</f>
        <v>0</v>
      </c>
      <c r="W1159" s="26">
        <v>37</v>
      </c>
      <c r="X1159" s="22">
        <v>13</v>
      </c>
      <c r="Y1159" s="3">
        <v>1.6</v>
      </c>
      <c r="Z1159" s="3"/>
      <c r="AB1159" s="30">
        <v>1129</v>
      </c>
      <c r="AC1159" s="30">
        <v>1.5868280741125165</v>
      </c>
      <c r="AD1159" s="30">
        <v>1.3131719258874839</v>
      </c>
    </row>
    <row r="1160" spans="1:30">
      <c r="A1160" s="4">
        <v>43786.25</v>
      </c>
      <c r="B1160">
        <v>43786</v>
      </c>
      <c r="C1160" s="3">
        <v>0.25</v>
      </c>
      <c r="D1160" s="3">
        <v>6</v>
      </c>
      <c r="E1160" s="3">
        <v>48</v>
      </c>
      <c r="F1160" s="3">
        <v>0.6</v>
      </c>
      <c r="G1160" s="5">
        <v>0.9</v>
      </c>
      <c r="H1160" s="3">
        <v>1.5</v>
      </c>
      <c r="I1160" s="3">
        <v>1.55139</v>
      </c>
      <c r="J1160" s="12">
        <f t="shared" si="54"/>
        <v>1.916666666666667</v>
      </c>
      <c r="K1160" s="4">
        <v>43786.25</v>
      </c>
      <c r="L1160" s="3">
        <f t="shared" si="55"/>
        <v>17</v>
      </c>
      <c r="M1160" s="3">
        <f t="shared" si="56"/>
        <v>6</v>
      </c>
      <c r="N1160" s="3">
        <v>58</v>
      </c>
      <c r="O1160" s="3">
        <v>57</v>
      </c>
      <c r="P1160" s="3">
        <v>58</v>
      </c>
      <c r="Q1160" s="3">
        <v>0</v>
      </c>
      <c r="R1160" s="3"/>
      <c r="S1160" s="3">
        <f>IF(ISBLANK(Table13[[#This Row],[T1]]),0,IF(Table13[[#This Row],[T1]]&gt;0,1,0))</f>
        <v>1</v>
      </c>
      <c r="T1160" s="3">
        <f>IF(ISBLANK(Table13[[#This Row],[T2]]),0,IF(Table13[[#This Row],[T2]]&gt;0,1,0))</f>
        <v>1</v>
      </c>
      <c r="U1160" s="3">
        <f>IF(ISBLANK(Table13[[#This Row],[T3]]),0,IF(Table13[[#This Row],[T3]]&gt;0,1,0))</f>
        <v>1</v>
      </c>
      <c r="V1160" s="3">
        <f>IF(ISBLANK(Table13[[#This Row],[T4]]),0,IF(Table13[[#This Row],[T4]]&gt;0,1,0))</f>
        <v>0</v>
      </c>
      <c r="W1160" s="25">
        <v>37</v>
      </c>
      <c r="X1160" s="23">
        <v>13</v>
      </c>
      <c r="Y1160" s="3">
        <v>1.5</v>
      </c>
      <c r="Z1160" s="3"/>
      <c r="AB1160" s="30">
        <v>1130</v>
      </c>
      <c r="AC1160" s="30">
        <v>1.5974905101817782</v>
      </c>
      <c r="AD1160" s="30">
        <v>-0.29749051018177819</v>
      </c>
    </row>
    <row r="1161" spans="1:30">
      <c r="A1161" s="4">
        <v>43786.291666666664</v>
      </c>
      <c r="B1161">
        <v>43786</v>
      </c>
      <c r="C1161" s="3">
        <v>0.29166666666666669</v>
      </c>
      <c r="D1161" s="3">
        <v>7</v>
      </c>
      <c r="E1161" s="3">
        <v>48</v>
      </c>
      <c r="F1161" s="3">
        <v>0.8</v>
      </c>
      <c r="G1161" s="5">
        <v>0.9</v>
      </c>
      <c r="H1161" s="3">
        <v>1.7000000000000002</v>
      </c>
      <c r="I1161" s="3">
        <v>1.55139</v>
      </c>
      <c r="J1161" s="12">
        <f t="shared" si="54"/>
        <v>1.9791666666666667</v>
      </c>
      <c r="K1161" s="4">
        <v>43786.291666666664</v>
      </c>
      <c r="L1161" s="3">
        <f t="shared" si="55"/>
        <v>17</v>
      </c>
      <c r="M1161" s="3">
        <f t="shared" si="56"/>
        <v>7</v>
      </c>
      <c r="N1161" s="3">
        <v>58</v>
      </c>
      <c r="O1161" s="3">
        <v>56</v>
      </c>
      <c r="P1161" s="3">
        <v>58</v>
      </c>
      <c r="Q1161" s="3">
        <v>0</v>
      </c>
      <c r="R1161" s="3"/>
      <c r="S1161" s="3">
        <f>IF(ISBLANK(Table13[[#This Row],[T1]]),0,IF(Table13[[#This Row],[T1]]&gt;0,1,0))</f>
        <v>1</v>
      </c>
      <c r="T1161" s="3">
        <f>IF(ISBLANK(Table13[[#This Row],[T2]]),0,IF(Table13[[#This Row],[T2]]&gt;0,1,0))</f>
        <v>1</v>
      </c>
      <c r="U1161" s="3">
        <f>IF(ISBLANK(Table13[[#This Row],[T3]]),0,IF(Table13[[#This Row],[T3]]&gt;0,1,0))</f>
        <v>1</v>
      </c>
      <c r="V1161" s="3">
        <f>IF(ISBLANK(Table13[[#This Row],[T4]]),0,IF(Table13[[#This Row],[T4]]&gt;0,1,0))</f>
        <v>0</v>
      </c>
      <c r="W1161" s="26">
        <v>37</v>
      </c>
      <c r="X1161" s="22">
        <v>13</v>
      </c>
      <c r="Y1161" s="3">
        <v>1.7000000000000002</v>
      </c>
      <c r="Z1161" s="3"/>
      <c r="AB1161" s="30">
        <v>1131</v>
      </c>
      <c r="AC1161" s="30">
        <v>1.6582770728182556</v>
      </c>
      <c r="AD1161" s="30">
        <v>-0.45827707281825569</v>
      </c>
    </row>
    <row r="1162" spans="1:30">
      <c r="A1162" s="4">
        <v>43786.333333333336</v>
      </c>
      <c r="B1162">
        <v>43786</v>
      </c>
      <c r="C1162" s="3">
        <v>0.33333333333333331</v>
      </c>
      <c r="D1162" s="3">
        <v>8</v>
      </c>
      <c r="E1162" s="3">
        <v>48</v>
      </c>
      <c r="F1162" s="3">
        <v>0.8</v>
      </c>
      <c r="G1162" s="5">
        <v>2.6</v>
      </c>
      <c r="H1162" s="3">
        <v>3.4000000000000004</v>
      </c>
      <c r="I1162" s="3">
        <v>1.55139</v>
      </c>
      <c r="J1162" s="12">
        <f t="shared" si="54"/>
        <v>2.0291666666666668</v>
      </c>
      <c r="K1162" s="4">
        <v>43786.333333333336</v>
      </c>
      <c r="L1162" s="3">
        <f t="shared" si="55"/>
        <v>17</v>
      </c>
      <c r="M1162" s="3">
        <f t="shared" si="56"/>
        <v>8</v>
      </c>
      <c r="N1162" s="3">
        <v>58</v>
      </c>
      <c r="O1162" s="3">
        <v>51</v>
      </c>
      <c r="P1162" s="3">
        <v>58</v>
      </c>
      <c r="Q1162" s="3">
        <v>0</v>
      </c>
      <c r="R1162" s="3"/>
      <c r="S1162" s="3">
        <f>IF(ISBLANK(Table13[[#This Row],[T1]]),0,IF(Table13[[#This Row],[T1]]&gt;0,1,0))</f>
        <v>1</v>
      </c>
      <c r="T1162" s="3">
        <f>IF(ISBLANK(Table13[[#This Row],[T2]]),0,IF(Table13[[#This Row],[T2]]&gt;0,1,0))</f>
        <v>0</v>
      </c>
      <c r="U1162" s="3">
        <f>IF(ISBLANK(Table13[[#This Row],[T3]]),0,IF(Table13[[#This Row],[T3]]&gt;0,1,0))</f>
        <v>0</v>
      </c>
      <c r="V1162" s="3">
        <f>IF(ISBLANK(Table13[[#This Row],[T4]]),0,IF(Table13[[#This Row],[T4]]&gt;0,1,0))</f>
        <v>1</v>
      </c>
      <c r="W1162" s="25">
        <v>38</v>
      </c>
      <c r="X1162" s="23">
        <v>13</v>
      </c>
      <c r="Y1162" s="3">
        <v>3.4000000000000004</v>
      </c>
      <c r="Z1162" s="3"/>
      <c r="AB1162" s="30">
        <v>1132</v>
      </c>
      <c r="AC1162" s="30">
        <v>1.6796019449567794</v>
      </c>
      <c r="AD1162" s="30">
        <v>-0.37960194495677957</v>
      </c>
    </row>
    <row r="1163" spans="1:30">
      <c r="A1163" s="4">
        <v>43786.375</v>
      </c>
      <c r="B1163">
        <v>43786</v>
      </c>
      <c r="C1163" s="3">
        <v>0.375</v>
      </c>
      <c r="D1163" s="3">
        <v>9</v>
      </c>
      <c r="E1163" s="3">
        <v>48</v>
      </c>
      <c r="F1163" s="3">
        <v>1.3</v>
      </c>
      <c r="G1163" s="5">
        <v>0.9</v>
      </c>
      <c r="H1163" s="3">
        <v>2.2000000000000002</v>
      </c>
      <c r="I1163" s="3">
        <v>1.55139</v>
      </c>
      <c r="J1163" s="12">
        <f t="shared" si="54"/>
        <v>1.9625000000000001</v>
      </c>
      <c r="K1163" s="4">
        <v>43786.375</v>
      </c>
      <c r="L1163" s="3">
        <f t="shared" si="55"/>
        <v>17</v>
      </c>
      <c r="M1163" s="3">
        <f t="shared" si="56"/>
        <v>9</v>
      </c>
      <c r="N1163" s="3">
        <v>57</v>
      </c>
      <c r="O1163" s="3">
        <v>0</v>
      </c>
      <c r="P1163" s="3">
        <v>57</v>
      </c>
      <c r="Q1163" s="3">
        <v>0</v>
      </c>
      <c r="R1163" s="3"/>
      <c r="S1163" s="3">
        <f>IF(ISBLANK(Table13[[#This Row],[T1]]),0,IF(Table13[[#This Row],[T1]]&gt;0,1,0))</f>
        <v>0</v>
      </c>
      <c r="T1163" s="3">
        <f>IF(ISBLANK(Table13[[#This Row],[T2]]),0,IF(Table13[[#This Row],[T2]]&gt;0,1,0))</f>
        <v>0</v>
      </c>
      <c r="U1163" s="3">
        <f>IF(ISBLANK(Table13[[#This Row],[T3]]),0,IF(Table13[[#This Row],[T3]]&gt;0,1,0))</f>
        <v>0</v>
      </c>
      <c r="V1163" s="3">
        <f>IF(ISBLANK(Table13[[#This Row],[T4]]),0,IF(Table13[[#This Row],[T4]]&gt;0,1,0))</f>
        <v>1</v>
      </c>
      <c r="W1163" s="26">
        <v>40</v>
      </c>
      <c r="X1163" s="22">
        <v>13</v>
      </c>
      <c r="Y1163" s="3">
        <v>2.2000000000000002</v>
      </c>
      <c r="Z1163" s="3"/>
      <c r="AB1163" s="30">
        <v>1133</v>
      </c>
      <c r="AC1163" s="30">
        <v>1.6401402544588255</v>
      </c>
      <c r="AD1163" s="30">
        <v>-0.1401402544588255</v>
      </c>
    </row>
    <row r="1164" spans="1:30">
      <c r="A1164" s="4">
        <v>43786.416666666664</v>
      </c>
      <c r="B1164">
        <v>43786</v>
      </c>
      <c r="C1164" s="3">
        <v>0.41666666666666669</v>
      </c>
      <c r="D1164" s="3">
        <v>10</v>
      </c>
      <c r="E1164" s="3">
        <v>48</v>
      </c>
      <c r="F1164" s="3">
        <v>2.2999999999999998</v>
      </c>
      <c r="G1164" s="5">
        <v>0.6</v>
      </c>
      <c r="H1164" s="3">
        <v>2.9</v>
      </c>
      <c r="I1164" s="3">
        <v>1.55139</v>
      </c>
      <c r="J1164" s="12">
        <f t="shared" si="54"/>
        <v>1.8875000000000002</v>
      </c>
      <c r="K1164" s="4">
        <v>43786.416666666664</v>
      </c>
      <c r="L1164" s="3">
        <f t="shared" si="55"/>
        <v>17</v>
      </c>
      <c r="M1164" s="3">
        <f t="shared" si="56"/>
        <v>10</v>
      </c>
      <c r="N1164" s="3">
        <v>18</v>
      </c>
      <c r="O1164" s="3">
        <v>0</v>
      </c>
      <c r="P1164" s="3">
        <v>58</v>
      </c>
      <c r="Q1164" s="3">
        <v>0</v>
      </c>
      <c r="R1164" s="3"/>
      <c r="S1164" s="3">
        <f>IF(ISBLANK(Table13[[#This Row],[T1]]),0,IF(Table13[[#This Row],[T1]]&gt;0,1,0))</f>
        <v>0</v>
      </c>
      <c r="T1164" s="3">
        <f>IF(ISBLANK(Table13[[#This Row],[T2]]),0,IF(Table13[[#This Row],[T2]]&gt;0,1,0))</f>
        <v>0</v>
      </c>
      <c r="U1164" s="3">
        <f>IF(ISBLANK(Table13[[#This Row],[T3]]),0,IF(Table13[[#This Row],[T3]]&gt;0,1,0))</f>
        <v>0</v>
      </c>
      <c r="V1164" s="3">
        <f>IF(ISBLANK(Table13[[#This Row],[T4]]),0,IF(Table13[[#This Row],[T4]]&gt;0,1,0))</f>
        <v>1</v>
      </c>
      <c r="W1164" s="25">
        <v>43</v>
      </c>
      <c r="X1164" s="23">
        <v>13</v>
      </c>
      <c r="Y1164" s="3">
        <v>2.9</v>
      </c>
      <c r="Z1164" s="3"/>
      <c r="AB1164" s="30">
        <v>1134</v>
      </c>
      <c r="AC1164" s="30">
        <v>1.6294778183895637</v>
      </c>
      <c r="AD1164" s="30">
        <v>-0.12947781838956374</v>
      </c>
    </row>
    <row r="1165" spans="1:30">
      <c r="A1165" s="4">
        <v>43786.458333333336</v>
      </c>
      <c r="B1165">
        <v>43786</v>
      </c>
      <c r="C1165" s="3">
        <v>0.45833333333333331</v>
      </c>
      <c r="D1165" s="3">
        <v>11</v>
      </c>
      <c r="E1165" s="3">
        <v>48</v>
      </c>
      <c r="F1165" s="3">
        <v>2.5</v>
      </c>
      <c r="G1165" s="5">
        <v>0.8</v>
      </c>
      <c r="H1165" s="3">
        <v>3.3</v>
      </c>
      <c r="I1165" s="3">
        <v>1.55139</v>
      </c>
      <c r="J1165" s="12">
        <f t="shared" si="54"/>
        <v>1.7833333333333332</v>
      </c>
      <c r="K1165" s="4">
        <v>43786.458333333336</v>
      </c>
      <c r="L1165" s="3">
        <f t="shared" si="55"/>
        <v>17</v>
      </c>
      <c r="M1165" s="3">
        <f t="shared" si="56"/>
        <v>11</v>
      </c>
      <c r="N1165" s="3">
        <v>0</v>
      </c>
      <c r="O1165" s="3">
        <v>31</v>
      </c>
      <c r="P1165" s="3">
        <v>22</v>
      </c>
      <c r="Q1165" s="3">
        <v>0</v>
      </c>
      <c r="R1165" s="3"/>
      <c r="S1165" s="3">
        <f>IF(ISBLANK(Table13[[#This Row],[T1]]),0,IF(Table13[[#This Row],[T1]]&gt;0,1,0))</f>
        <v>0</v>
      </c>
      <c r="T1165" s="3">
        <f>IF(ISBLANK(Table13[[#This Row],[T2]]),0,IF(Table13[[#This Row],[T2]]&gt;0,1,0))</f>
        <v>0</v>
      </c>
      <c r="U1165" s="3">
        <f>IF(ISBLANK(Table13[[#This Row],[T3]]),0,IF(Table13[[#This Row],[T3]]&gt;0,1,0))</f>
        <v>0</v>
      </c>
      <c r="V1165" s="3">
        <f>IF(ISBLANK(Table13[[#This Row],[T4]]),0,IF(Table13[[#This Row],[T4]]&gt;0,1,0))</f>
        <v>1</v>
      </c>
      <c r="W1165" s="26">
        <v>43</v>
      </c>
      <c r="X1165" s="22">
        <v>13</v>
      </c>
      <c r="Y1165" s="3">
        <v>3.3</v>
      </c>
      <c r="Z1165" s="3"/>
      <c r="AB1165" s="30">
        <v>1135</v>
      </c>
      <c r="AC1165" s="30">
        <v>1.6401402544588255</v>
      </c>
      <c r="AD1165" s="30">
        <v>-0.24014025445882559</v>
      </c>
    </row>
    <row r="1166" spans="1:30">
      <c r="A1166" s="4">
        <v>43786.5</v>
      </c>
      <c r="B1166">
        <v>43786</v>
      </c>
      <c r="C1166" s="3">
        <v>0.5</v>
      </c>
      <c r="D1166" s="3">
        <v>12</v>
      </c>
      <c r="E1166" s="3">
        <v>48</v>
      </c>
      <c r="F1166" s="3">
        <v>0.5</v>
      </c>
      <c r="G1166" s="5">
        <v>0.5</v>
      </c>
      <c r="H1166" s="3">
        <v>1</v>
      </c>
      <c r="I1166" s="3">
        <v>1.55139</v>
      </c>
      <c r="J1166" s="12">
        <f t="shared" si="54"/>
        <v>1.658333333333333</v>
      </c>
      <c r="K1166" s="4">
        <v>43786.5</v>
      </c>
      <c r="L1166" s="3">
        <f t="shared" si="55"/>
        <v>17</v>
      </c>
      <c r="M1166" s="3">
        <f t="shared" si="56"/>
        <v>12</v>
      </c>
      <c r="N1166" s="3">
        <v>0</v>
      </c>
      <c r="O1166" s="3">
        <v>57</v>
      </c>
      <c r="P1166" s="3">
        <v>0</v>
      </c>
      <c r="Q1166" s="3">
        <v>0</v>
      </c>
      <c r="R1166" s="3"/>
      <c r="S1166" s="3">
        <f>IF(ISBLANK(Table13[[#This Row],[T1]]),0,IF(Table13[[#This Row],[T1]]&gt;0,1,0))</f>
        <v>0</v>
      </c>
      <c r="T1166" s="3">
        <f>IF(ISBLANK(Table13[[#This Row],[T2]]),0,IF(Table13[[#This Row],[T2]]&gt;0,1,0))</f>
        <v>0</v>
      </c>
      <c r="U1166" s="3">
        <f>IF(ISBLANK(Table13[[#This Row],[T3]]),0,IF(Table13[[#This Row],[T3]]&gt;0,1,0))</f>
        <v>0</v>
      </c>
      <c r="V1166" s="3">
        <f>IF(ISBLANK(Table13[[#This Row],[T4]]),0,IF(Table13[[#This Row],[T4]]&gt;0,1,0))</f>
        <v>1</v>
      </c>
      <c r="W1166" s="25">
        <v>45</v>
      </c>
      <c r="X1166" s="23">
        <v>13</v>
      </c>
      <c r="Y1166" s="3">
        <v>1</v>
      </c>
      <c r="Z1166" s="3"/>
      <c r="AB1166" s="30">
        <v>1136</v>
      </c>
      <c r="AC1166" s="30">
        <v>1.618815382320302</v>
      </c>
      <c r="AD1166" s="30">
        <v>-0.21881538232030207</v>
      </c>
    </row>
    <row r="1167" spans="1:30">
      <c r="A1167" s="4">
        <v>43786.541666666664</v>
      </c>
      <c r="B1167">
        <v>43786</v>
      </c>
      <c r="C1167" s="3">
        <v>0.54166666666666663</v>
      </c>
      <c r="D1167" s="3">
        <v>13</v>
      </c>
      <c r="E1167" s="3">
        <v>48</v>
      </c>
      <c r="F1167" s="3">
        <v>0.6</v>
      </c>
      <c r="G1167" s="5">
        <v>0.7</v>
      </c>
      <c r="H1167" s="3">
        <v>1.2999999999999998</v>
      </c>
      <c r="I1167" s="3">
        <v>1.55139</v>
      </c>
      <c r="J1167" s="12">
        <f t="shared" si="54"/>
        <v>1.6374999999999995</v>
      </c>
      <c r="K1167" s="4">
        <v>43786.541666666664</v>
      </c>
      <c r="L1167" s="3">
        <f t="shared" si="55"/>
        <v>17</v>
      </c>
      <c r="M1167" s="3">
        <f t="shared" si="56"/>
        <v>13</v>
      </c>
      <c r="N1167" s="3">
        <v>0</v>
      </c>
      <c r="O1167" s="3">
        <v>57</v>
      </c>
      <c r="P1167" s="3">
        <v>0</v>
      </c>
      <c r="Q1167" s="3">
        <v>0</v>
      </c>
      <c r="R1167" s="3"/>
      <c r="S1167" s="3">
        <f>IF(ISBLANK(Table13[[#This Row],[T1]]),0,IF(Table13[[#This Row],[T1]]&gt;0,1,0))</f>
        <v>0</v>
      </c>
      <c r="T1167" s="3">
        <f>IF(ISBLANK(Table13[[#This Row],[T2]]),0,IF(Table13[[#This Row],[T2]]&gt;0,1,0))</f>
        <v>0</v>
      </c>
      <c r="U1167" s="3">
        <f>IF(ISBLANK(Table13[[#This Row],[T3]]),0,IF(Table13[[#This Row],[T3]]&gt;0,1,0))</f>
        <v>0</v>
      </c>
      <c r="V1167" s="3">
        <f>IF(ISBLANK(Table13[[#This Row],[T4]]),0,IF(Table13[[#This Row],[T4]]&gt;0,1,0))</f>
        <v>1</v>
      </c>
      <c r="W1167" s="26">
        <v>45</v>
      </c>
      <c r="X1167" s="22">
        <v>13</v>
      </c>
      <c r="Y1167" s="3">
        <v>1.2999999999999998</v>
      </c>
      <c r="Z1167" s="3"/>
      <c r="AB1167" s="30">
        <v>1137</v>
      </c>
      <c r="AC1167" s="30">
        <v>1.5595233608600423</v>
      </c>
      <c r="AD1167" s="30">
        <v>1.0404766391399578</v>
      </c>
    </row>
    <row r="1168" spans="1:30">
      <c r="A1168" s="4">
        <v>43786.583333333336</v>
      </c>
      <c r="B1168">
        <v>43786</v>
      </c>
      <c r="C1168" s="3">
        <v>0.58333333333333337</v>
      </c>
      <c r="D1168" s="3">
        <v>14</v>
      </c>
      <c r="E1168" s="3">
        <v>48</v>
      </c>
      <c r="F1168" s="3">
        <v>0.4</v>
      </c>
      <c r="G1168" s="5">
        <v>1.4</v>
      </c>
      <c r="H1168" s="3">
        <v>1.7999999999999998</v>
      </c>
      <c r="I1168" s="3">
        <v>1.55139</v>
      </c>
      <c r="J1168" s="12">
        <f t="shared" si="54"/>
        <v>1.6041666666666663</v>
      </c>
      <c r="K1168" s="4">
        <v>43786.583333333336</v>
      </c>
      <c r="L1168" s="3">
        <f t="shared" si="55"/>
        <v>17</v>
      </c>
      <c r="M1168" s="3">
        <f t="shared" si="56"/>
        <v>14</v>
      </c>
      <c r="N1168" s="3">
        <v>25</v>
      </c>
      <c r="O1168" s="3">
        <v>26</v>
      </c>
      <c r="P1168" s="3">
        <v>0</v>
      </c>
      <c r="Q1168" s="3">
        <v>0</v>
      </c>
      <c r="R1168" s="3"/>
      <c r="S1168" s="3">
        <f>IF(ISBLANK(Table13[[#This Row],[T1]]),0,IF(Table13[[#This Row],[T1]]&gt;0,1,0))</f>
        <v>0</v>
      </c>
      <c r="T1168" s="3">
        <f>IF(ISBLANK(Table13[[#This Row],[T2]]),0,IF(Table13[[#This Row],[T2]]&gt;0,1,0))</f>
        <v>0</v>
      </c>
      <c r="U1168" s="3">
        <f>IF(ISBLANK(Table13[[#This Row],[T3]]),0,IF(Table13[[#This Row],[T3]]&gt;0,1,0))</f>
        <v>0</v>
      </c>
      <c r="V1168" s="3">
        <f>IF(ISBLANK(Table13[[#This Row],[T4]]),0,IF(Table13[[#This Row],[T4]]&gt;0,1,0))</f>
        <v>1</v>
      </c>
      <c r="W1168" s="25">
        <v>46</v>
      </c>
      <c r="X1168" s="23">
        <v>13</v>
      </c>
      <c r="Y1168" s="3">
        <v>1.7999999999999998</v>
      </c>
      <c r="Z1168" s="3"/>
      <c r="AB1168" s="30">
        <v>1138</v>
      </c>
      <c r="AC1168" s="30">
        <v>1.5275360526522568</v>
      </c>
      <c r="AD1168" s="30">
        <v>-0.42753605265225669</v>
      </c>
    </row>
    <row r="1169" spans="1:30">
      <c r="A1169" s="4">
        <v>43786.625</v>
      </c>
      <c r="B1169">
        <v>43786</v>
      </c>
      <c r="C1169" s="3">
        <v>0.625</v>
      </c>
      <c r="D1169" s="3">
        <v>15</v>
      </c>
      <c r="E1169" s="3">
        <v>48</v>
      </c>
      <c r="F1169" s="3">
        <v>0.9</v>
      </c>
      <c r="G1169" s="5">
        <v>0.5</v>
      </c>
      <c r="H1169" s="3">
        <v>1.4</v>
      </c>
      <c r="I1169" s="3">
        <v>1.55139</v>
      </c>
      <c r="J1169" s="12">
        <f t="shared" si="54"/>
        <v>1.5499999999999998</v>
      </c>
      <c r="K1169" s="4">
        <v>43786.625</v>
      </c>
      <c r="L1169" s="3">
        <f t="shared" si="55"/>
        <v>17</v>
      </c>
      <c r="M1169" s="3">
        <f t="shared" si="56"/>
        <v>15</v>
      </c>
      <c r="N1169" s="3">
        <v>58</v>
      </c>
      <c r="O1169" s="3">
        <v>0</v>
      </c>
      <c r="P1169" s="3">
        <v>0</v>
      </c>
      <c r="Q1169" s="3">
        <v>0</v>
      </c>
      <c r="R1169" s="3"/>
      <c r="S1169" s="3">
        <f>IF(ISBLANK(Table13[[#This Row],[T1]]),0,IF(Table13[[#This Row],[T1]]&gt;0,1,0))</f>
        <v>0</v>
      </c>
      <c r="T1169" s="3">
        <f>IF(ISBLANK(Table13[[#This Row],[T2]]),0,IF(Table13[[#This Row],[T2]]&gt;0,1,0))</f>
        <v>0</v>
      </c>
      <c r="U1169" s="3">
        <f>IF(ISBLANK(Table13[[#This Row],[T3]]),0,IF(Table13[[#This Row],[T3]]&gt;0,1,0))</f>
        <v>0</v>
      </c>
      <c r="V1169" s="3">
        <f>IF(ISBLANK(Table13[[#This Row],[T4]]),0,IF(Table13[[#This Row],[T4]]&gt;0,1,0))</f>
        <v>1</v>
      </c>
      <c r="W1169" s="26">
        <v>45</v>
      </c>
      <c r="X1169" s="22">
        <v>13</v>
      </c>
      <c r="Y1169" s="3">
        <v>1.4</v>
      </c>
      <c r="Z1169" s="3"/>
      <c r="AB1169" s="30">
        <v>1139</v>
      </c>
      <c r="AC1169" s="30">
        <v>1.5669977431502107</v>
      </c>
      <c r="AD1169" s="30">
        <v>3.6330022568497897</v>
      </c>
    </row>
    <row r="1170" spans="1:30">
      <c r="A1170" s="4">
        <v>43786.666666666664</v>
      </c>
      <c r="B1170">
        <v>43786</v>
      </c>
      <c r="C1170" s="3">
        <v>0.66666666666666663</v>
      </c>
      <c r="D1170" s="3">
        <v>16</v>
      </c>
      <c r="E1170" s="3">
        <v>48</v>
      </c>
      <c r="F1170" s="3">
        <v>0.5</v>
      </c>
      <c r="G1170" s="5">
        <v>0.5</v>
      </c>
      <c r="H1170" s="3">
        <v>1</v>
      </c>
      <c r="I1170" s="3">
        <v>1.55139</v>
      </c>
      <c r="J1170" s="12">
        <f t="shared" si="54"/>
        <v>1.5333333333333332</v>
      </c>
      <c r="K1170" s="4">
        <v>43786.666666666664</v>
      </c>
      <c r="L1170" s="3">
        <f t="shared" si="55"/>
        <v>17</v>
      </c>
      <c r="M1170" s="3">
        <f t="shared" si="56"/>
        <v>16</v>
      </c>
      <c r="N1170" s="3">
        <v>58</v>
      </c>
      <c r="O1170" s="3">
        <v>0</v>
      </c>
      <c r="P1170" s="3">
        <v>0</v>
      </c>
      <c r="Q1170" s="3">
        <v>0</v>
      </c>
      <c r="R1170" s="3"/>
      <c r="S1170" s="3">
        <f>IF(ISBLANK(Table13[[#This Row],[T1]]),0,IF(Table13[[#This Row],[T1]]&gt;0,1,0))</f>
        <v>0</v>
      </c>
      <c r="T1170" s="3">
        <f>IF(ISBLANK(Table13[[#This Row],[T2]]),0,IF(Table13[[#This Row],[T2]]&gt;0,1,0))</f>
        <v>0</v>
      </c>
      <c r="U1170" s="3">
        <f>IF(ISBLANK(Table13[[#This Row],[T3]]),0,IF(Table13[[#This Row],[T3]]&gt;0,1,0))</f>
        <v>0</v>
      </c>
      <c r="V1170" s="3">
        <f>IF(ISBLANK(Table13[[#This Row],[T4]]),0,IF(Table13[[#This Row],[T4]]&gt;0,1,0))</f>
        <v>1</v>
      </c>
      <c r="W1170" s="25">
        <v>44</v>
      </c>
      <c r="X1170" s="23">
        <v>13</v>
      </c>
      <c r="Y1170" s="3">
        <v>1</v>
      </c>
      <c r="Z1170" s="3"/>
      <c r="AB1170" s="30">
        <v>1140</v>
      </c>
      <c r="AC1170" s="30">
        <v>1.5563353070809487</v>
      </c>
      <c r="AD1170" s="30">
        <v>0.94366469291905131</v>
      </c>
    </row>
    <row r="1171" spans="1:30">
      <c r="A1171" s="4">
        <v>43786.708333333336</v>
      </c>
      <c r="B1171">
        <v>43786</v>
      </c>
      <c r="C1171" s="3">
        <v>0.70833333333333337</v>
      </c>
      <c r="D1171" s="3">
        <v>17</v>
      </c>
      <c r="E1171" s="3">
        <v>48</v>
      </c>
      <c r="F1171" s="3">
        <v>0.5</v>
      </c>
      <c r="G1171" s="5">
        <v>3.7</v>
      </c>
      <c r="H1171" s="3">
        <v>4.2</v>
      </c>
      <c r="I1171" s="3">
        <v>1.55139</v>
      </c>
      <c r="J1171" s="12">
        <f t="shared" si="54"/>
        <v>1.6375</v>
      </c>
      <c r="K1171" s="4">
        <v>43786.708333333336</v>
      </c>
      <c r="L1171" s="3">
        <f t="shared" si="55"/>
        <v>17</v>
      </c>
      <c r="M1171" s="3">
        <f t="shared" si="56"/>
        <v>17</v>
      </c>
      <c r="N1171" s="3">
        <v>58</v>
      </c>
      <c r="O1171" s="3">
        <v>0</v>
      </c>
      <c r="P1171" s="3">
        <v>7</v>
      </c>
      <c r="Q1171" s="3">
        <v>0</v>
      </c>
      <c r="R1171" s="3"/>
      <c r="S1171" s="3">
        <f>IF(ISBLANK(Table13[[#This Row],[T1]]),0,IF(Table13[[#This Row],[T1]]&gt;0,1,0))</f>
        <v>0</v>
      </c>
      <c r="T1171" s="3">
        <f>IF(ISBLANK(Table13[[#This Row],[T2]]),0,IF(Table13[[#This Row],[T2]]&gt;0,1,0))</f>
        <v>0</v>
      </c>
      <c r="U1171" s="3">
        <f>IF(ISBLANK(Table13[[#This Row],[T3]]),0,IF(Table13[[#This Row],[T3]]&gt;0,1,0))</f>
        <v>0</v>
      </c>
      <c r="V1171" s="3">
        <f>IF(ISBLANK(Table13[[#This Row],[T4]]),0,IF(Table13[[#This Row],[T4]]&gt;0,1,0))</f>
        <v>1</v>
      </c>
      <c r="W1171" s="26">
        <v>44</v>
      </c>
      <c r="X1171" s="22">
        <v>13</v>
      </c>
      <c r="Y1171" s="3">
        <v>4.2</v>
      </c>
      <c r="Z1171" s="3"/>
      <c r="AB1171" s="30">
        <v>1141</v>
      </c>
      <c r="AC1171" s="30">
        <v>1.506211180513733</v>
      </c>
      <c r="AD1171" s="30">
        <v>0.29378881948626701</v>
      </c>
    </row>
    <row r="1172" spans="1:30">
      <c r="A1172" s="4">
        <v>43786.75</v>
      </c>
      <c r="B1172">
        <v>43786</v>
      </c>
      <c r="C1172" s="3">
        <v>0.75</v>
      </c>
      <c r="D1172" s="3">
        <v>18</v>
      </c>
      <c r="E1172" s="3">
        <v>48</v>
      </c>
      <c r="F1172" s="3">
        <v>1.8</v>
      </c>
      <c r="G1172" s="5">
        <v>0.7</v>
      </c>
      <c r="H1172" s="3">
        <v>2.5</v>
      </c>
      <c r="I1172" s="3">
        <v>1.55139</v>
      </c>
      <c r="J1172" s="12">
        <f t="shared" si="54"/>
        <v>1.5250000000000001</v>
      </c>
      <c r="K1172" s="4">
        <v>43786.75</v>
      </c>
      <c r="L1172" s="3">
        <f t="shared" si="55"/>
        <v>17</v>
      </c>
      <c r="M1172" s="3">
        <f t="shared" si="56"/>
        <v>18</v>
      </c>
      <c r="N1172" s="3">
        <v>58</v>
      </c>
      <c r="O1172" s="3">
        <v>0</v>
      </c>
      <c r="P1172" s="3">
        <v>58</v>
      </c>
      <c r="Q1172" s="3">
        <v>0</v>
      </c>
      <c r="R1172" s="3"/>
      <c r="S1172" s="3">
        <f>IF(ISBLANK(Table13[[#This Row],[T1]]),0,IF(Table13[[#This Row],[T1]]&gt;0,1,0))</f>
        <v>0</v>
      </c>
      <c r="T1172" s="3">
        <f>IF(ISBLANK(Table13[[#This Row],[T2]]),0,IF(Table13[[#This Row],[T2]]&gt;0,1,0))</f>
        <v>0</v>
      </c>
      <c r="U1172" s="3">
        <f>IF(ISBLANK(Table13[[#This Row],[T3]]),0,IF(Table13[[#This Row],[T3]]&gt;0,1,0))</f>
        <v>1</v>
      </c>
      <c r="V1172" s="3">
        <f>IF(ISBLANK(Table13[[#This Row],[T4]]),0,IF(Table13[[#This Row],[T4]]&gt;0,1,0))</f>
        <v>1</v>
      </c>
      <c r="W1172" s="25">
        <v>44</v>
      </c>
      <c r="X1172" s="23">
        <v>13</v>
      </c>
      <c r="Y1172" s="3">
        <v>2.5</v>
      </c>
      <c r="Z1172" s="3"/>
      <c r="AB1172" s="30">
        <v>1142</v>
      </c>
      <c r="AC1172" s="30">
        <v>1.4955487444444713</v>
      </c>
      <c r="AD1172" s="30">
        <v>0.10445125555552881</v>
      </c>
    </row>
    <row r="1173" spans="1:30">
      <c r="A1173" s="4">
        <v>43786.791666666664</v>
      </c>
      <c r="B1173">
        <v>43786</v>
      </c>
      <c r="C1173" s="3">
        <v>0.79166666666666663</v>
      </c>
      <c r="D1173" s="3">
        <v>19</v>
      </c>
      <c r="E1173" s="3">
        <v>48</v>
      </c>
      <c r="F1173" s="3">
        <v>0.6</v>
      </c>
      <c r="G1173" s="5">
        <v>0.6</v>
      </c>
      <c r="H1173" s="3">
        <v>1.2</v>
      </c>
      <c r="I1173" s="3">
        <v>1.55139</v>
      </c>
      <c r="J1173" s="12">
        <f t="shared" si="54"/>
        <v>1.4999999999999998</v>
      </c>
      <c r="K1173" s="4">
        <v>43786.791666666664</v>
      </c>
      <c r="L1173" s="3">
        <f t="shared" si="55"/>
        <v>17</v>
      </c>
      <c r="M1173" s="3">
        <f t="shared" si="56"/>
        <v>19</v>
      </c>
      <c r="N1173" s="3">
        <v>57</v>
      </c>
      <c r="O1173" s="3">
        <v>0</v>
      </c>
      <c r="P1173" s="3">
        <v>56</v>
      </c>
      <c r="Q1173" s="3">
        <v>0</v>
      </c>
      <c r="R1173" s="3"/>
      <c r="S1173" s="3">
        <f>IF(ISBLANK(Table13[[#This Row],[T1]]),0,IF(Table13[[#This Row],[T1]]&gt;0,1,0))</f>
        <v>1</v>
      </c>
      <c r="T1173" s="3">
        <f>IF(ISBLANK(Table13[[#This Row],[T2]]),0,IF(Table13[[#This Row],[T2]]&gt;0,1,0))</f>
        <v>0</v>
      </c>
      <c r="U1173" s="3">
        <f>IF(ISBLANK(Table13[[#This Row],[T3]]),0,IF(Table13[[#This Row],[T3]]&gt;0,1,0))</f>
        <v>1</v>
      </c>
      <c r="V1173" s="3">
        <f>IF(ISBLANK(Table13[[#This Row],[T4]]),0,IF(Table13[[#This Row],[T4]]&gt;0,1,0))</f>
        <v>1</v>
      </c>
      <c r="W1173" s="26">
        <v>43</v>
      </c>
      <c r="X1173" s="22">
        <v>13</v>
      </c>
      <c r="Y1173" s="3">
        <v>1.2</v>
      </c>
      <c r="Z1173" s="3"/>
      <c r="AB1173" s="30">
        <v>1143</v>
      </c>
      <c r="AC1173" s="30">
        <v>1.506211180513733</v>
      </c>
      <c r="AD1173" s="30">
        <v>-0.60621118051373313</v>
      </c>
    </row>
    <row r="1174" spans="1:30">
      <c r="A1174" s="4">
        <v>43786.833333333336</v>
      </c>
      <c r="B1174">
        <v>43786</v>
      </c>
      <c r="C1174" s="3">
        <v>0.83333333333333337</v>
      </c>
      <c r="D1174" s="3">
        <v>20</v>
      </c>
      <c r="E1174" s="3">
        <v>48</v>
      </c>
      <c r="F1174" s="3">
        <v>2.4</v>
      </c>
      <c r="G1174" s="5">
        <v>1.3</v>
      </c>
      <c r="H1174" s="3">
        <v>3.7</v>
      </c>
      <c r="I1174" s="3">
        <v>1.55139</v>
      </c>
      <c r="J1174" s="12">
        <f t="shared" si="54"/>
        <v>1.5124999999999995</v>
      </c>
      <c r="K1174" s="4">
        <v>43786.833333333336</v>
      </c>
      <c r="L1174" s="3">
        <f t="shared" si="55"/>
        <v>17</v>
      </c>
      <c r="M1174" s="3">
        <f t="shared" si="56"/>
        <v>20</v>
      </c>
      <c r="N1174" s="3">
        <v>48</v>
      </c>
      <c r="O1174" s="3">
        <v>0</v>
      </c>
      <c r="P1174" s="3">
        <v>48</v>
      </c>
      <c r="Q1174" s="3">
        <v>0</v>
      </c>
      <c r="R1174" s="3"/>
      <c r="S1174" s="3">
        <f>IF(ISBLANK(Table13[[#This Row],[T1]]),0,IF(Table13[[#This Row],[T1]]&gt;0,1,0))</f>
        <v>1</v>
      </c>
      <c r="T1174" s="3">
        <f>IF(ISBLANK(Table13[[#This Row],[T2]]),0,IF(Table13[[#This Row],[T2]]&gt;0,1,0))</f>
        <v>0</v>
      </c>
      <c r="U1174" s="3">
        <f>IF(ISBLANK(Table13[[#This Row],[T3]]),0,IF(Table13[[#This Row],[T3]]&gt;0,1,0))</f>
        <v>1</v>
      </c>
      <c r="V1174" s="3">
        <f>IF(ISBLANK(Table13[[#This Row],[T4]]),0,IF(Table13[[#This Row],[T4]]&gt;0,1,0))</f>
        <v>0</v>
      </c>
      <c r="W1174" s="25">
        <v>43</v>
      </c>
      <c r="X1174" s="23">
        <v>13</v>
      </c>
      <c r="Y1174" s="3">
        <v>3.7</v>
      </c>
      <c r="Z1174" s="3"/>
      <c r="AB1174" s="30">
        <v>1144</v>
      </c>
      <c r="AC1174" s="30">
        <v>1.5275360526522568</v>
      </c>
      <c r="AD1174" s="30">
        <v>-0.32753605265225683</v>
      </c>
    </row>
    <row r="1175" spans="1:30">
      <c r="A1175" s="4">
        <v>43786.875</v>
      </c>
      <c r="B1175">
        <v>43786</v>
      </c>
      <c r="C1175" s="3">
        <v>0.875</v>
      </c>
      <c r="D1175" s="3">
        <v>21</v>
      </c>
      <c r="E1175" s="3">
        <v>48</v>
      </c>
      <c r="F1175" s="3">
        <v>1.2</v>
      </c>
      <c r="G1175" s="5">
        <v>1</v>
      </c>
      <c r="H1175" s="3">
        <v>2.2000000000000002</v>
      </c>
      <c r="I1175" s="3">
        <v>1.55139</v>
      </c>
      <c r="J1175" s="12">
        <f t="shared" si="54"/>
        <v>1.4749999999999996</v>
      </c>
      <c r="K1175" s="4">
        <v>43786.875</v>
      </c>
      <c r="L1175" s="3">
        <f t="shared" si="55"/>
        <v>17</v>
      </c>
      <c r="M1175" s="3">
        <f t="shared" si="56"/>
        <v>21</v>
      </c>
      <c r="N1175" s="3">
        <v>58</v>
      </c>
      <c r="O1175" s="3">
        <v>0</v>
      </c>
      <c r="P1175" s="3">
        <v>57</v>
      </c>
      <c r="Q1175" s="3">
        <v>0</v>
      </c>
      <c r="R1175" s="3"/>
      <c r="S1175" s="3">
        <f>IF(ISBLANK(Table13[[#This Row],[T1]]),0,IF(Table13[[#This Row],[T1]]&gt;0,1,0))</f>
        <v>1</v>
      </c>
      <c r="T1175" s="3">
        <f>IF(ISBLANK(Table13[[#This Row],[T2]]),0,IF(Table13[[#This Row],[T2]]&gt;0,1,0))</f>
        <v>1</v>
      </c>
      <c r="U1175" s="3">
        <f>IF(ISBLANK(Table13[[#This Row],[T3]]),0,IF(Table13[[#This Row],[T3]]&gt;0,1,0))</f>
        <v>1</v>
      </c>
      <c r="V1175" s="3">
        <f>IF(ISBLANK(Table13[[#This Row],[T4]]),0,IF(Table13[[#This Row],[T4]]&gt;0,1,0))</f>
        <v>0</v>
      </c>
      <c r="W1175" s="26">
        <v>43</v>
      </c>
      <c r="X1175" s="22">
        <v>13</v>
      </c>
      <c r="Y1175" s="3">
        <v>2.2000000000000002</v>
      </c>
      <c r="Z1175" s="3"/>
      <c r="AB1175" s="30">
        <v>1145</v>
      </c>
      <c r="AC1175" s="30">
        <v>1.5488609247907805</v>
      </c>
      <c r="AD1175" s="30">
        <v>1.7511390752092193</v>
      </c>
    </row>
    <row r="1176" spans="1:30">
      <c r="A1176" s="4">
        <v>43786.916666666664</v>
      </c>
      <c r="B1176">
        <v>43786</v>
      </c>
      <c r="C1176" s="3">
        <v>0.91666666666666663</v>
      </c>
      <c r="D1176" s="3">
        <v>22</v>
      </c>
      <c r="E1176" s="3">
        <v>48</v>
      </c>
      <c r="F1176" s="3">
        <v>1.5</v>
      </c>
      <c r="G1176" s="5">
        <v>1.3</v>
      </c>
      <c r="H1176" s="3">
        <v>2.8</v>
      </c>
      <c r="I1176" s="3">
        <v>1.55139</v>
      </c>
      <c r="J1176" s="12">
        <f t="shared" si="54"/>
        <v>1.5249999999999997</v>
      </c>
      <c r="K1176" s="4">
        <v>43786.916666666664</v>
      </c>
      <c r="L1176" s="3">
        <f t="shared" si="55"/>
        <v>17</v>
      </c>
      <c r="M1176" s="3">
        <f t="shared" si="56"/>
        <v>22</v>
      </c>
      <c r="N1176" s="3">
        <v>58</v>
      </c>
      <c r="O1176" s="3">
        <v>26</v>
      </c>
      <c r="P1176" s="3">
        <v>57</v>
      </c>
      <c r="Q1176" s="3">
        <v>0</v>
      </c>
      <c r="R1176" s="3"/>
      <c r="S1176" s="3">
        <f>IF(ISBLANK(Table13[[#This Row],[T1]]),0,IF(Table13[[#This Row],[T1]]&gt;0,1,0))</f>
        <v>1</v>
      </c>
      <c r="T1176" s="3">
        <f>IF(ISBLANK(Table13[[#This Row],[T2]]),0,IF(Table13[[#This Row],[T2]]&gt;0,1,0))</f>
        <v>1</v>
      </c>
      <c r="U1176" s="3">
        <f>IF(ISBLANK(Table13[[#This Row],[T3]]),0,IF(Table13[[#This Row],[T3]]&gt;0,1,0))</f>
        <v>1</v>
      </c>
      <c r="V1176" s="3">
        <f>IF(ISBLANK(Table13[[#This Row],[T4]]),0,IF(Table13[[#This Row],[T4]]&gt;0,1,0))</f>
        <v>0</v>
      </c>
      <c r="W1176" s="25">
        <v>43</v>
      </c>
      <c r="X1176" s="23">
        <v>13</v>
      </c>
      <c r="Y1176" s="3">
        <v>2.8</v>
      </c>
      <c r="Z1176" s="3"/>
      <c r="AB1176" s="30">
        <v>1146</v>
      </c>
      <c r="AC1176" s="30">
        <v>1.7740115003551609</v>
      </c>
      <c r="AD1176" s="30">
        <v>2.598849964483918E-2</v>
      </c>
    </row>
    <row r="1177" spans="1:30">
      <c r="A1177" s="4">
        <v>43786.958333333336</v>
      </c>
      <c r="B1177">
        <v>43786</v>
      </c>
      <c r="C1177" s="3">
        <v>0.95833333333333337</v>
      </c>
      <c r="D1177" s="3">
        <v>23</v>
      </c>
      <c r="E1177" s="3">
        <v>48</v>
      </c>
      <c r="F1177" s="3">
        <v>0.4</v>
      </c>
      <c r="G1177" s="5">
        <v>1.1000000000000001</v>
      </c>
      <c r="H1177" s="3">
        <v>1.5</v>
      </c>
      <c r="I1177" s="3">
        <v>1.55139</v>
      </c>
      <c r="J1177" s="12">
        <f t="shared" si="54"/>
        <v>1.4541666666666666</v>
      </c>
      <c r="K1177" s="4">
        <v>43786.958333333336</v>
      </c>
      <c r="L1177" s="3">
        <f t="shared" si="55"/>
        <v>17</v>
      </c>
      <c r="M1177" s="3">
        <f t="shared" si="56"/>
        <v>23</v>
      </c>
      <c r="N1177" s="3">
        <v>57</v>
      </c>
      <c r="O1177" s="3">
        <v>57</v>
      </c>
      <c r="P1177" s="3">
        <v>57</v>
      </c>
      <c r="Q1177" s="3">
        <v>0</v>
      </c>
      <c r="R1177" s="3"/>
      <c r="S1177" s="3">
        <f>IF(ISBLANK(Table13[[#This Row],[T1]]),0,IF(Table13[[#This Row],[T1]]&gt;0,1,0))</f>
        <v>1</v>
      </c>
      <c r="T1177" s="3">
        <f>IF(ISBLANK(Table13[[#This Row],[T2]]),0,IF(Table13[[#This Row],[T2]]&gt;0,1,0))</f>
        <v>1</v>
      </c>
      <c r="U1177" s="3">
        <f>IF(ISBLANK(Table13[[#This Row],[T3]]),0,IF(Table13[[#This Row],[T3]]&gt;0,1,0))</f>
        <v>1</v>
      </c>
      <c r="V1177" s="3">
        <f>IF(ISBLANK(Table13[[#This Row],[T4]]),0,IF(Table13[[#This Row],[T4]]&gt;0,1,0))</f>
        <v>0</v>
      </c>
      <c r="W1177" s="26">
        <v>42</v>
      </c>
      <c r="X1177" s="22">
        <v>13</v>
      </c>
      <c r="Y1177" s="3">
        <v>1.5</v>
      </c>
      <c r="Z1177" s="3"/>
      <c r="AB1177" s="30">
        <v>1147</v>
      </c>
      <c r="AC1177" s="30">
        <v>1.7740115003551609</v>
      </c>
      <c r="AD1177" s="30">
        <v>1.125988499644839</v>
      </c>
    </row>
    <row r="1178" spans="1:30">
      <c r="A1178" s="4">
        <v>43787</v>
      </c>
      <c r="B1178">
        <v>43787</v>
      </c>
      <c r="C1178" s="3">
        <v>0</v>
      </c>
      <c r="D1178" s="3">
        <v>0</v>
      </c>
      <c r="E1178" s="3">
        <v>49</v>
      </c>
      <c r="F1178" s="3">
        <v>0.6</v>
      </c>
      <c r="G1178" s="5">
        <v>0.2</v>
      </c>
      <c r="H1178" s="3">
        <v>0.8</v>
      </c>
      <c r="I1178" s="3">
        <v>1.55139</v>
      </c>
      <c r="J1178" s="12">
        <f t="shared" si="54"/>
        <v>1.4333333333333336</v>
      </c>
      <c r="K1178" s="4">
        <v>43787</v>
      </c>
      <c r="L1178" s="3">
        <f t="shared" si="55"/>
        <v>18</v>
      </c>
      <c r="M1178" s="3">
        <f t="shared" si="56"/>
        <v>0</v>
      </c>
      <c r="N1178" s="3">
        <v>58</v>
      </c>
      <c r="O1178" s="3">
        <v>58</v>
      </c>
      <c r="P1178" s="3">
        <v>58</v>
      </c>
      <c r="Q1178" s="3">
        <v>0</v>
      </c>
      <c r="R1178" s="3"/>
      <c r="S1178" s="3">
        <f>IF(ISBLANK(Table13[[#This Row],[T1]]),0,IF(Table13[[#This Row],[T1]]&gt;0,1,0))</f>
        <v>1</v>
      </c>
      <c r="T1178" s="3">
        <f>IF(ISBLANK(Table13[[#This Row],[T2]]),0,IF(Table13[[#This Row],[T2]]&gt;0,1,0))</f>
        <v>1</v>
      </c>
      <c r="U1178" s="3">
        <f>IF(ISBLANK(Table13[[#This Row],[T3]]),0,IF(Table13[[#This Row],[T3]]&gt;0,1,0))</f>
        <v>1</v>
      </c>
      <c r="V1178" s="3">
        <f>IF(ISBLANK(Table13[[#This Row],[T4]]),0,IF(Table13[[#This Row],[T4]]&gt;0,1,0))</f>
        <v>0</v>
      </c>
      <c r="W1178" s="25">
        <v>41</v>
      </c>
      <c r="X1178" s="23">
        <v>9</v>
      </c>
      <c r="Y1178" s="3">
        <v>0.8</v>
      </c>
      <c r="Z1178" s="3"/>
      <c r="AB1178" s="30">
        <v>1148</v>
      </c>
      <c r="AC1178" s="30">
        <v>1.4394251133458931</v>
      </c>
      <c r="AD1178" s="30">
        <v>4.5605748866541074</v>
      </c>
    </row>
    <row r="1179" spans="1:30">
      <c r="A1179" s="4">
        <v>43787.041666666664</v>
      </c>
      <c r="B1179">
        <v>43787</v>
      </c>
      <c r="C1179" s="3">
        <v>4.1666666666666664E-2</v>
      </c>
      <c r="D1179" s="3">
        <v>1</v>
      </c>
      <c r="E1179" s="3">
        <v>49</v>
      </c>
      <c r="F1179" s="3">
        <v>0.5</v>
      </c>
      <c r="G1179" s="5">
        <v>0.6</v>
      </c>
      <c r="H1179" s="3">
        <v>1.1000000000000001</v>
      </c>
      <c r="I1179" s="3">
        <v>1.55139</v>
      </c>
      <c r="J1179" s="12">
        <f t="shared" si="54"/>
        <v>1.4416666666666671</v>
      </c>
      <c r="K1179" s="4">
        <v>43787.041666666664</v>
      </c>
      <c r="L1179" s="3">
        <f t="shared" si="55"/>
        <v>18</v>
      </c>
      <c r="M1179" s="3">
        <f t="shared" si="56"/>
        <v>1</v>
      </c>
      <c r="N1179" s="3">
        <v>58</v>
      </c>
      <c r="O1179" s="3">
        <v>58</v>
      </c>
      <c r="P1179" s="3">
        <v>58</v>
      </c>
      <c r="Q1179" s="3">
        <v>0</v>
      </c>
      <c r="R1179" s="3"/>
      <c r="S1179" s="3">
        <f>IF(ISBLANK(Table13[[#This Row],[T1]]),0,IF(Table13[[#This Row],[T1]]&gt;0,1,0))</f>
        <v>1</v>
      </c>
      <c r="T1179" s="3">
        <f>IF(ISBLANK(Table13[[#This Row],[T2]]),0,IF(Table13[[#This Row],[T2]]&gt;0,1,0))</f>
        <v>1</v>
      </c>
      <c r="U1179" s="3">
        <f>IF(ISBLANK(Table13[[#This Row],[T3]]),0,IF(Table13[[#This Row],[T3]]&gt;0,1,0))</f>
        <v>1</v>
      </c>
      <c r="V1179" s="3">
        <f>IF(ISBLANK(Table13[[#This Row],[T4]]),0,IF(Table13[[#This Row],[T4]]&gt;0,1,0))</f>
        <v>0</v>
      </c>
      <c r="W1179" s="26">
        <v>41</v>
      </c>
      <c r="X1179" s="22">
        <v>9</v>
      </c>
      <c r="Y1179" s="3">
        <v>1.1000000000000001</v>
      </c>
      <c r="Z1179" s="3"/>
      <c r="AB1179" s="30">
        <v>1149</v>
      </c>
      <c r="AC1179" s="30">
        <v>1.4751496126987629</v>
      </c>
      <c r="AD1179" s="30">
        <v>2.485038730123712E-2</v>
      </c>
    </row>
    <row r="1180" spans="1:30">
      <c r="A1180" s="4">
        <v>43787.083333333336</v>
      </c>
      <c r="B1180">
        <v>43787</v>
      </c>
      <c r="C1180" s="3">
        <v>8.3333333333333329E-2</v>
      </c>
      <c r="D1180" s="3">
        <v>2</v>
      </c>
      <c r="E1180" s="3">
        <v>49</v>
      </c>
      <c r="F1180" s="3">
        <v>0.6</v>
      </c>
      <c r="G1180" s="5">
        <v>0.6</v>
      </c>
      <c r="H1180" s="3">
        <v>1.2</v>
      </c>
      <c r="I1180" s="3">
        <v>1.55139</v>
      </c>
      <c r="J1180" s="12">
        <f t="shared" si="54"/>
        <v>1.4416666666666671</v>
      </c>
      <c r="K1180" s="4">
        <v>43787.083333333336</v>
      </c>
      <c r="L1180" s="3">
        <f t="shared" si="55"/>
        <v>18</v>
      </c>
      <c r="M1180" s="3">
        <f t="shared" si="56"/>
        <v>2</v>
      </c>
      <c r="N1180" s="3">
        <v>58</v>
      </c>
      <c r="O1180" s="3">
        <v>58</v>
      </c>
      <c r="P1180" s="3">
        <v>58</v>
      </c>
      <c r="Q1180" s="3">
        <v>0</v>
      </c>
      <c r="R1180" s="3"/>
      <c r="S1180" s="3">
        <f>IF(ISBLANK(Table13[[#This Row],[T1]]),0,IF(Table13[[#This Row],[T1]]&gt;0,1,0))</f>
        <v>1</v>
      </c>
      <c r="T1180" s="3">
        <f>IF(ISBLANK(Table13[[#This Row],[T2]]),0,IF(Table13[[#This Row],[T2]]&gt;0,1,0))</f>
        <v>1</v>
      </c>
      <c r="U1180" s="3">
        <f>IF(ISBLANK(Table13[[#This Row],[T3]]),0,IF(Table13[[#This Row],[T3]]&gt;0,1,0))</f>
        <v>1</v>
      </c>
      <c r="V1180" s="3">
        <f>IF(ISBLANK(Table13[[#This Row],[T4]]),0,IF(Table13[[#This Row],[T4]]&gt;0,1,0))</f>
        <v>0</v>
      </c>
      <c r="W1180" s="25">
        <v>41</v>
      </c>
      <c r="X1180" s="23">
        <v>13</v>
      </c>
      <c r="Y1180" s="3">
        <v>1.2</v>
      </c>
      <c r="Z1180" s="3"/>
      <c r="AB1180" s="30">
        <v>1150</v>
      </c>
      <c r="AC1180" s="30">
        <v>1.6052599650126789</v>
      </c>
      <c r="AD1180" s="30">
        <v>2.0947400349873213</v>
      </c>
    </row>
    <row r="1181" spans="1:30">
      <c r="A1181" s="4">
        <v>43787.125</v>
      </c>
      <c r="B1181">
        <v>43787</v>
      </c>
      <c r="C1181" s="3">
        <v>0.125</v>
      </c>
      <c r="D1181" s="3">
        <v>3</v>
      </c>
      <c r="E1181" s="3">
        <v>49</v>
      </c>
      <c r="F1181" s="3">
        <v>0.5</v>
      </c>
      <c r="G1181" s="5">
        <v>0.6</v>
      </c>
      <c r="H1181" s="3">
        <v>1.1000000000000001</v>
      </c>
      <c r="I1181" s="3">
        <v>1.55139</v>
      </c>
      <c r="J1181" s="12">
        <f t="shared" si="54"/>
        <v>1.4291666666666669</v>
      </c>
      <c r="K1181" s="4">
        <v>43787.125</v>
      </c>
      <c r="L1181" s="3">
        <f t="shared" si="55"/>
        <v>18</v>
      </c>
      <c r="M1181" s="3">
        <f t="shared" si="56"/>
        <v>3</v>
      </c>
      <c r="N1181" s="3">
        <v>57</v>
      </c>
      <c r="O1181" s="3">
        <v>57</v>
      </c>
      <c r="P1181" s="3">
        <v>57</v>
      </c>
      <c r="Q1181" s="3">
        <v>0</v>
      </c>
      <c r="R1181" s="3"/>
      <c r="S1181" s="3">
        <f>IF(ISBLANK(Table13[[#This Row],[T1]]),0,IF(Table13[[#This Row],[T1]]&gt;0,1,0))</f>
        <v>1</v>
      </c>
      <c r="T1181" s="3">
        <f>IF(ISBLANK(Table13[[#This Row],[T2]]),0,IF(Table13[[#This Row],[T2]]&gt;0,1,0))</f>
        <v>1</v>
      </c>
      <c r="U1181" s="3">
        <f>IF(ISBLANK(Table13[[#This Row],[T3]]),0,IF(Table13[[#This Row],[T3]]&gt;0,1,0))</f>
        <v>1</v>
      </c>
      <c r="V1181" s="3">
        <f>IF(ISBLANK(Table13[[#This Row],[T4]]),0,IF(Table13[[#This Row],[T4]]&gt;0,1,0))</f>
        <v>0</v>
      </c>
      <c r="W1181" s="26">
        <v>41</v>
      </c>
      <c r="X1181" s="22">
        <v>9</v>
      </c>
      <c r="Y1181" s="3">
        <v>1.1000000000000001</v>
      </c>
      <c r="Z1181" s="3"/>
      <c r="AB1181" s="30">
        <v>1151</v>
      </c>
      <c r="AC1181" s="30">
        <v>1.6539132528410119</v>
      </c>
      <c r="AD1181" s="30">
        <v>0.74608674715898848</v>
      </c>
    </row>
    <row r="1182" spans="1:30">
      <c r="A1182" s="4">
        <v>43787.166666666664</v>
      </c>
      <c r="B1182">
        <v>43787</v>
      </c>
      <c r="C1182" s="3">
        <v>0.16666666666666666</v>
      </c>
      <c r="D1182" s="3">
        <v>4</v>
      </c>
      <c r="E1182" s="3">
        <v>49</v>
      </c>
      <c r="F1182" s="3">
        <v>0.5</v>
      </c>
      <c r="G1182" s="5">
        <v>0.5</v>
      </c>
      <c r="H1182" s="3">
        <v>1</v>
      </c>
      <c r="I1182" s="3">
        <v>1.55139</v>
      </c>
      <c r="J1182" s="12">
        <f t="shared" si="54"/>
        <v>1.425</v>
      </c>
      <c r="K1182" s="4">
        <v>43787.166666666664</v>
      </c>
      <c r="L1182" s="3">
        <f t="shared" si="55"/>
        <v>18</v>
      </c>
      <c r="M1182" s="3">
        <f t="shared" si="56"/>
        <v>4</v>
      </c>
      <c r="N1182" s="3">
        <v>58</v>
      </c>
      <c r="O1182" s="3">
        <v>58</v>
      </c>
      <c r="P1182" s="3">
        <v>58</v>
      </c>
      <c r="Q1182" s="3">
        <v>0</v>
      </c>
      <c r="R1182" s="3"/>
      <c r="S1182" s="3">
        <f>IF(ISBLANK(Table13[[#This Row],[T1]]),0,IF(Table13[[#This Row],[T1]]&gt;0,1,0))</f>
        <v>1</v>
      </c>
      <c r="T1182" s="3">
        <f>IF(ISBLANK(Table13[[#This Row],[T2]]),0,IF(Table13[[#This Row],[T2]]&gt;0,1,0))</f>
        <v>1</v>
      </c>
      <c r="U1182" s="3">
        <f>IF(ISBLANK(Table13[[#This Row],[T3]]),0,IF(Table13[[#This Row],[T3]]&gt;0,1,0))</f>
        <v>1</v>
      </c>
      <c r="V1182" s="3">
        <f>IF(ISBLANK(Table13[[#This Row],[T4]]),0,IF(Table13[[#This Row],[T4]]&gt;0,1,0))</f>
        <v>0</v>
      </c>
      <c r="W1182" s="25">
        <v>40</v>
      </c>
      <c r="X1182" s="23">
        <v>9</v>
      </c>
      <c r="Y1182" s="3">
        <v>1</v>
      </c>
      <c r="Z1182" s="3"/>
      <c r="AB1182" s="30">
        <v>1152</v>
      </c>
      <c r="AC1182" s="30">
        <v>1.6539132528410119</v>
      </c>
      <c r="AD1182" s="30">
        <v>-0.85391325284101183</v>
      </c>
    </row>
    <row r="1183" spans="1:30">
      <c r="A1183" s="4">
        <v>43787.208333333336</v>
      </c>
      <c r="B1183">
        <v>43787</v>
      </c>
      <c r="C1183" s="3">
        <v>0.20833333333333334</v>
      </c>
      <c r="D1183" s="3">
        <v>5</v>
      </c>
      <c r="E1183" s="3">
        <v>49</v>
      </c>
      <c r="F1183" s="3">
        <v>0.6</v>
      </c>
      <c r="G1183" s="5">
        <v>0.6</v>
      </c>
      <c r="H1183" s="3">
        <v>1.2</v>
      </c>
      <c r="I1183" s="3">
        <v>1.55139</v>
      </c>
      <c r="J1183" s="12">
        <f t="shared" si="54"/>
        <v>1.4458333333333335</v>
      </c>
      <c r="K1183" s="4">
        <v>43787.208333333336</v>
      </c>
      <c r="L1183" s="3">
        <f t="shared" si="55"/>
        <v>18</v>
      </c>
      <c r="M1183" s="3">
        <f t="shared" si="56"/>
        <v>5</v>
      </c>
      <c r="N1183" s="3">
        <v>58</v>
      </c>
      <c r="O1183" s="3">
        <v>58</v>
      </c>
      <c r="P1183" s="3">
        <v>58</v>
      </c>
      <c r="Q1183" s="3">
        <v>0</v>
      </c>
      <c r="R1183" s="3"/>
      <c r="S1183" s="3">
        <f>IF(ISBLANK(Table13[[#This Row],[T1]]),0,IF(Table13[[#This Row],[T1]]&gt;0,1,0))</f>
        <v>1</v>
      </c>
      <c r="T1183" s="3">
        <f>IF(ISBLANK(Table13[[#This Row],[T2]]),0,IF(Table13[[#This Row],[T2]]&gt;0,1,0))</f>
        <v>1</v>
      </c>
      <c r="U1183" s="3">
        <f>IF(ISBLANK(Table13[[#This Row],[T3]]),0,IF(Table13[[#This Row],[T3]]&gt;0,1,0))</f>
        <v>1</v>
      </c>
      <c r="V1183" s="3">
        <f>IF(ISBLANK(Table13[[#This Row],[T4]]),0,IF(Table13[[#This Row],[T4]]&gt;0,1,0))</f>
        <v>0</v>
      </c>
      <c r="W1183" s="26">
        <v>40</v>
      </c>
      <c r="X1183" s="22">
        <v>13</v>
      </c>
      <c r="Y1183" s="3">
        <v>1.2</v>
      </c>
      <c r="Z1183" s="3"/>
      <c r="AB1183" s="30">
        <v>1153</v>
      </c>
      <c r="AC1183" s="30">
        <v>1.6539132528410119</v>
      </c>
      <c r="AD1183" s="30">
        <v>-0.45391325284101169</v>
      </c>
    </row>
    <row r="1184" spans="1:30">
      <c r="A1184" s="4">
        <v>43787.25</v>
      </c>
      <c r="B1184">
        <v>43787</v>
      </c>
      <c r="C1184" s="3">
        <v>0.25</v>
      </c>
      <c r="D1184" s="3">
        <v>6</v>
      </c>
      <c r="E1184" s="3">
        <v>49</v>
      </c>
      <c r="F1184" s="3">
        <v>1.1000000000000001</v>
      </c>
      <c r="G1184" s="5">
        <v>1.9</v>
      </c>
      <c r="H1184" s="3">
        <v>3</v>
      </c>
      <c r="I1184" s="3">
        <v>1.55139</v>
      </c>
      <c r="J1184" s="12">
        <f t="shared" si="54"/>
        <v>1.5</v>
      </c>
      <c r="K1184" s="4">
        <v>43787.25</v>
      </c>
      <c r="L1184" s="3">
        <f t="shared" si="55"/>
        <v>18</v>
      </c>
      <c r="M1184" s="3">
        <f t="shared" si="56"/>
        <v>6</v>
      </c>
      <c r="N1184" s="3">
        <v>58</v>
      </c>
      <c r="O1184" s="3">
        <v>58</v>
      </c>
      <c r="P1184" s="3">
        <v>58</v>
      </c>
      <c r="Q1184" s="3">
        <v>0</v>
      </c>
      <c r="R1184" s="3"/>
      <c r="S1184" s="3">
        <f>IF(ISBLANK(Table13[[#This Row],[T1]]),0,IF(Table13[[#This Row],[T1]]&gt;0,1,0))</f>
        <v>1</v>
      </c>
      <c r="T1184" s="3">
        <f>IF(ISBLANK(Table13[[#This Row],[T2]]),0,IF(Table13[[#This Row],[T2]]&gt;0,1,0))</f>
        <v>1</v>
      </c>
      <c r="U1184" s="3">
        <f>IF(ISBLANK(Table13[[#This Row],[T3]]),0,IF(Table13[[#This Row],[T3]]&gt;0,1,0))</f>
        <v>1</v>
      </c>
      <c r="V1184" s="3">
        <f>IF(ISBLANK(Table13[[#This Row],[T4]]),0,IF(Table13[[#This Row],[T4]]&gt;0,1,0))</f>
        <v>0</v>
      </c>
      <c r="W1184" s="25">
        <v>41</v>
      </c>
      <c r="X1184" s="23">
        <v>13</v>
      </c>
      <c r="Y1184" s="3">
        <v>3</v>
      </c>
      <c r="Z1184" s="3"/>
      <c r="AB1184" s="30">
        <v>1154</v>
      </c>
      <c r="AC1184" s="30">
        <v>1.6645756889102736</v>
      </c>
      <c r="AD1184" s="30">
        <v>-6.4575688910273543E-2</v>
      </c>
    </row>
    <row r="1185" spans="1:30">
      <c r="A1185" s="4">
        <v>43787.291666666664</v>
      </c>
      <c r="B1185">
        <v>43787</v>
      </c>
      <c r="C1185" s="3">
        <v>0.29166666666666669</v>
      </c>
      <c r="D1185" s="3">
        <v>7</v>
      </c>
      <c r="E1185" s="3">
        <v>49</v>
      </c>
      <c r="F1185" s="3">
        <v>0.9</v>
      </c>
      <c r="G1185" s="5">
        <v>2</v>
      </c>
      <c r="H1185" s="3">
        <v>2.9</v>
      </c>
      <c r="I1185" s="3">
        <v>1.55139</v>
      </c>
      <c r="J1185" s="12">
        <f t="shared" si="54"/>
        <v>1.416666666666667</v>
      </c>
      <c r="K1185" s="4">
        <v>43787.291666666664</v>
      </c>
      <c r="L1185" s="3">
        <f t="shared" si="55"/>
        <v>18</v>
      </c>
      <c r="M1185" s="3">
        <f t="shared" si="56"/>
        <v>7</v>
      </c>
      <c r="N1185" s="3">
        <v>58</v>
      </c>
      <c r="O1185" s="3">
        <v>42</v>
      </c>
      <c r="P1185" s="3">
        <v>58</v>
      </c>
      <c r="Q1185" s="3">
        <v>0</v>
      </c>
      <c r="R1185" s="3"/>
      <c r="S1185" s="3">
        <f>IF(ISBLANK(Table13[[#This Row],[T1]]),0,IF(Table13[[#This Row],[T1]]&gt;0,1,0))</f>
        <v>1</v>
      </c>
      <c r="T1185" s="3">
        <f>IF(ISBLANK(Table13[[#This Row],[T2]]),0,IF(Table13[[#This Row],[T2]]&gt;0,1,0))</f>
        <v>1</v>
      </c>
      <c r="U1185" s="3">
        <f>IF(ISBLANK(Table13[[#This Row],[T3]]),0,IF(Table13[[#This Row],[T3]]&gt;0,1,0))</f>
        <v>1</v>
      </c>
      <c r="V1185" s="3">
        <f>IF(ISBLANK(Table13[[#This Row],[T4]]),0,IF(Table13[[#This Row],[T4]]&gt;0,1,0))</f>
        <v>0</v>
      </c>
      <c r="W1185" s="26">
        <v>41</v>
      </c>
      <c r="X1185" s="22">
        <v>13</v>
      </c>
      <c r="Y1185" s="3">
        <v>2.9</v>
      </c>
      <c r="Z1185" s="3"/>
      <c r="AB1185" s="30">
        <v>1155</v>
      </c>
      <c r="AC1185" s="30">
        <v>1.6645756889102736</v>
      </c>
      <c r="AD1185" s="30">
        <v>0.63542431108972619</v>
      </c>
    </row>
    <row r="1186" spans="1:30">
      <c r="A1186" s="4">
        <v>43787.333333333336</v>
      </c>
      <c r="B1186">
        <v>43787</v>
      </c>
      <c r="C1186" s="3">
        <v>0.33333333333333331</v>
      </c>
      <c r="D1186" s="3">
        <v>8</v>
      </c>
      <c r="E1186" s="3">
        <v>49</v>
      </c>
      <c r="F1186" s="3">
        <v>0.8</v>
      </c>
      <c r="G1186" s="5">
        <v>1</v>
      </c>
      <c r="H1186" s="3">
        <v>1.8</v>
      </c>
      <c r="I1186" s="3">
        <v>1.55139</v>
      </c>
      <c r="J1186" s="12">
        <f t="shared" si="54"/>
        <v>1.4375</v>
      </c>
      <c r="K1186" s="4">
        <v>43787.333333333336</v>
      </c>
      <c r="L1186" s="3">
        <f t="shared" si="55"/>
        <v>18</v>
      </c>
      <c r="M1186" s="3">
        <f t="shared" si="56"/>
        <v>8</v>
      </c>
      <c r="N1186" s="3">
        <v>1</v>
      </c>
      <c r="O1186" s="3">
        <v>32</v>
      </c>
      <c r="P1186" s="3">
        <v>57</v>
      </c>
      <c r="Q1186" s="3">
        <v>0</v>
      </c>
      <c r="R1186" s="3"/>
      <c r="S1186" s="3">
        <f>IF(ISBLANK(Table13[[#This Row],[T1]]),0,IF(Table13[[#This Row],[T1]]&gt;0,1,0))</f>
        <v>1</v>
      </c>
      <c r="T1186" s="3">
        <f>IF(ISBLANK(Table13[[#This Row],[T2]]),0,IF(Table13[[#This Row],[T2]]&gt;0,1,0))</f>
        <v>0</v>
      </c>
      <c r="U1186" s="3">
        <f>IF(ISBLANK(Table13[[#This Row],[T3]]),0,IF(Table13[[#This Row],[T3]]&gt;0,1,0))</f>
        <v>0</v>
      </c>
      <c r="V1186" s="3">
        <f>IF(ISBLANK(Table13[[#This Row],[T4]]),0,IF(Table13[[#This Row],[T4]]&gt;0,1,0))</f>
        <v>1</v>
      </c>
      <c r="W1186" s="25">
        <v>41</v>
      </c>
      <c r="X1186" s="23">
        <v>13</v>
      </c>
      <c r="Y1186" s="3">
        <v>1.8</v>
      </c>
      <c r="Z1186" s="3"/>
      <c r="AB1186" s="30">
        <v>1156</v>
      </c>
      <c r="AC1186" s="30">
        <v>1.6752381249795354</v>
      </c>
      <c r="AD1186" s="30">
        <v>-7.5238124979535304E-2</v>
      </c>
    </row>
    <row r="1187" spans="1:30">
      <c r="A1187" s="4">
        <v>43787.375</v>
      </c>
      <c r="B1187">
        <v>43787</v>
      </c>
      <c r="C1187" s="3">
        <v>0.375</v>
      </c>
      <c r="D1187" s="3">
        <v>9</v>
      </c>
      <c r="E1187" s="3">
        <v>49</v>
      </c>
      <c r="F1187" s="3">
        <v>0.2</v>
      </c>
      <c r="G1187" s="5">
        <v>0.2</v>
      </c>
      <c r="H1187" s="3">
        <v>0.4</v>
      </c>
      <c r="I1187" s="3">
        <v>1.55139</v>
      </c>
      <c r="J1187" s="12">
        <f t="shared" si="54"/>
        <v>1.3791666666666667</v>
      </c>
      <c r="K1187" s="4">
        <v>43787.375</v>
      </c>
      <c r="L1187" s="3">
        <f t="shared" si="55"/>
        <v>18</v>
      </c>
      <c r="M1187" s="3">
        <f t="shared" si="56"/>
        <v>9</v>
      </c>
      <c r="N1187" s="3">
        <v>0</v>
      </c>
      <c r="O1187" s="3">
        <v>0</v>
      </c>
      <c r="P1187" s="3">
        <v>58</v>
      </c>
      <c r="Q1187" s="3">
        <v>0</v>
      </c>
      <c r="R1187" s="3"/>
      <c r="S1187" s="3">
        <f>IF(ISBLANK(Table13[[#This Row],[T1]]),0,IF(Table13[[#This Row],[T1]]&gt;0,1,0))</f>
        <v>0</v>
      </c>
      <c r="T1187" s="3">
        <f>IF(ISBLANK(Table13[[#This Row],[T2]]),0,IF(Table13[[#This Row],[T2]]&gt;0,1,0))</f>
        <v>0</v>
      </c>
      <c r="U1187" s="3">
        <f>IF(ISBLANK(Table13[[#This Row],[T3]]),0,IF(Table13[[#This Row],[T3]]&gt;0,1,0))</f>
        <v>0</v>
      </c>
      <c r="V1187" s="3">
        <f>IF(ISBLANK(Table13[[#This Row],[T4]]),0,IF(Table13[[#This Row],[T4]]&gt;0,1,0))</f>
        <v>1</v>
      </c>
      <c r="W1187" s="26">
        <v>41</v>
      </c>
      <c r="X1187" s="22">
        <v>13</v>
      </c>
      <c r="Y1187" s="3">
        <v>0.4</v>
      </c>
      <c r="Z1187" s="3"/>
      <c r="AB1187" s="30">
        <v>1157</v>
      </c>
      <c r="AC1187" s="30">
        <v>1.6752381249795354</v>
      </c>
      <c r="AD1187" s="30">
        <v>-7.5238124979535304E-2</v>
      </c>
    </row>
    <row r="1188" spans="1:30">
      <c r="A1188" s="4">
        <v>43787.416666666664</v>
      </c>
      <c r="B1188">
        <v>43787</v>
      </c>
      <c r="C1188" s="3">
        <v>0.41666666666666669</v>
      </c>
      <c r="D1188" s="3">
        <v>10</v>
      </c>
      <c r="E1188" s="3">
        <v>49</v>
      </c>
      <c r="F1188" s="3">
        <v>0.2</v>
      </c>
      <c r="G1188" s="5">
        <v>0.2</v>
      </c>
      <c r="H1188" s="3">
        <v>0.4</v>
      </c>
      <c r="I1188" s="3">
        <v>1.55139</v>
      </c>
      <c r="J1188" s="12">
        <f t="shared" si="54"/>
        <v>1.3791666666666664</v>
      </c>
      <c r="K1188" s="4">
        <v>43787.416666666664</v>
      </c>
      <c r="L1188" s="3">
        <f t="shared" si="55"/>
        <v>18</v>
      </c>
      <c r="M1188" s="3">
        <f t="shared" si="56"/>
        <v>10</v>
      </c>
      <c r="N1188" s="3">
        <v>0</v>
      </c>
      <c r="O1188" s="3">
        <v>0</v>
      </c>
      <c r="P1188" s="3">
        <v>58</v>
      </c>
      <c r="Q1188" s="3">
        <v>0</v>
      </c>
      <c r="R1188" s="3"/>
      <c r="S1188" s="3">
        <f>IF(ISBLANK(Table13[[#This Row],[T1]]),0,IF(Table13[[#This Row],[T1]]&gt;0,1,0))</f>
        <v>0</v>
      </c>
      <c r="T1188" s="3">
        <f>IF(ISBLANK(Table13[[#This Row],[T2]]),0,IF(Table13[[#This Row],[T2]]&gt;0,1,0))</f>
        <v>0</v>
      </c>
      <c r="U1188" s="3">
        <f>IF(ISBLANK(Table13[[#This Row],[T3]]),0,IF(Table13[[#This Row],[T3]]&gt;0,1,0))</f>
        <v>0</v>
      </c>
      <c r="V1188" s="3">
        <f>IF(ISBLANK(Table13[[#This Row],[T4]]),0,IF(Table13[[#This Row],[T4]]&gt;0,1,0))</f>
        <v>0</v>
      </c>
      <c r="W1188" s="25">
        <v>42</v>
      </c>
      <c r="X1188" s="23">
        <v>9</v>
      </c>
      <c r="Y1188" s="3">
        <v>0.4</v>
      </c>
      <c r="Z1188" s="3"/>
      <c r="AB1188" s="30">
        <v>1158</v>
      </c>
      <c r="AC1188" s="30">
        <v>1.6752381249795354</v>
      </c>
      <c r="AD1188" s="30">
        <v>-7.5238124979535304E-2</v>
      </c>
    </row>
    <row r="1189" spans="1:30">
      <c r="A1189" s="4">
        <v>43787.458333333336</v>
      </c>
      <c r="B1189">
        <v>43787</v>
      </c>
      <c r="C1189" s="3">
        <v>0.45833333333333331</v>
      </c>
      <c r="D1189" s="3">
        <v>11</v>
      </c>
      <c r="E1189" s="3">
        <v>49</v>
      </c>
      <c r="F1189" s="3">
        <v>0.2</v>
      </c>
      <c r="G1189" s="5">
        <v>0.1</v>
      </c>
      <c r="H1189" s="3">
        <v>0.30000000000000004</v>
      </c>
      <c r="I1189" s="3">
        <v>1.55139</v>
      </c>
      <c r="J1189" s="12">
        <f t="shared" si="54"/>
        <v>1.4833333333333332</v>
      </c>
      <c r="K1189" s="4">
        <v>43787.458333333336</v>
      </c>
      <c r="L1189" s="3">
        <f t="shared" si="55"/>
        <v>18</v>
      </c>
      <c r="M1189" s="3">
        <f t="shared" si="56"/>
        <v>11</v>
      </c>
      <c r="N1189" s="3">
        <v>0</v>
      </c>
      <c r="O1189" s="3">
        <v>0</v>
      </c>
      <c r="P1189" s="3">
        <v>58</v>
      </c>
      <c r="Q1189" s="3">
        <v>0</v>
      </c>
      <c r="R1189" s="3"/>
      <c r="S1189" s="3">
        <f>IF(ISBLANK(Table13[[#This Row],[T1]]),0,IF(Table13[[#This Row],[T1]]&gt;0,1,0))</f>
        <v>0</v>
      </c>
      <c r="T1189" s="3">
        <f>IF(ISBLANK(Table13[[#This Row],[T2]]),0,IF(Table13[[#This Row],[T2]]&gt;0,1,0))</f>
        <v>0</v>
      </c>
      <c r="U1189" s="3">
        <f>IF(ISBLANK(Table13[[#This Row],[T3]]),0,IF(Table13[[#This Row],[T3]]&gt;0,1,0))</f>
        <v>0</v>
      </c>
      <c r="V1189" s="3">
        <f>IF(ISBLANK(Table13[[#This Row],[T4]]),0,IF(Table13[[#This Row],[T4]]&gt;0,1,0))</f>
        <v>0</v>
      </c>
      <c r="W1189" s="26">
        <v>42</v>
      </c>
      <c r="X1189" s="22">
        <v>13</v>
      </c>
      <c r="Y1189" s="3">
        <v>0.30000000000000004</v>
      </c>
      <c r="Z1189" s="3"/>
      <c r="AB1189" s="30">
        <v>1159</v>
      </c>
      <c r="AC1189" s="30">
        <v>1.6752381249795354</v>
      </c>
      <c r="AD1189" s="30">
        <v>-0.17523812497953539</v>
      </c>
    </row>
    <row r="1190" spans="1:30">
      <c r="A1190" s="4">
        <v>43787.5</v>
      </c>
      <c r="B1190">
        <v>43787</v>
      </c>
      <c r="C1190" s="3">
        <v>0.5</v>
      </c>
      <c r="D1190" s="3">
        <v>12</v>
      </c>
      <c r="E1190" s="3">
        <v>49</v>
      </c>
      <c r="F1190" s="3">
        <v>0.2</v>
      </c>
      <c r="G1190" s="5">
        <v>0.3</v>
      </c>
      <c r="H1190" s="3">
        <v>0.5</v>
      </c>
      <c r="I1190" s="3">
        <v>1.55139</v>
      </c>
      <c r="J1190" s="12">
        <f t="shared" si="54"/>
        <v>1.5458333333333332</v>
      </c>
      <c r="K1190" s="4">
        <v>43787.5</v>
      </c>
      <c r="L1190" s="3">
        <f t="shared" si="55"/>
        <v>18</v>
      </c>
      <c r="M1190" s="3">
        <f t="shared" si="56"/>
        <v>12</v>
      </c>
      <c r="N1190" s="3">
        <v>0</v>
      </c>
      <c r="O1190" s="3">
        <v>0</v>
      </c>
      <c r="P1190" s="3">
        <v>58</v>
      </c>
      <c r="Q1190" s="3">
        <v>0</v>
      </c>
      <c r="R1190" s="3"/>
      <c r="S1190" s="3">
        <f>IF(ISBLANK(Table13[[#This Row],[T1]]),0,IF(Table13[[#This Row],[T1]]&gt;0,1,0))</f>
        <v>0</v>
      </c>
      <c r="T1190" s="3">
        <f>IF(ISBLANK(Table13[[#This Row],[T2]]),0,IF(Table13[[#This Row],[T2]]&gt;0,1,0))</f>
        <v>0</v>
      </c>
      <c r="U1190" s="3">
        <f>IF(ISBLANK(Table13[[#This Row],[T3]]),0,IF(Table13[[#This Row],[T3]]&gt;0,1,0))</f>
        <v>0</v>
      </c>
      <c r="V1190" s="3">
        <f>IF(ISBLANK(Table13[[#This Row],[T4]]),0,IF(Table13[[#This Row],[T4]]&gt;0,1,0))</f>
        <v>0</v>
      </c>
      <c r="W1190" s="25">
        <v>43</v>
      </c>
      <c r="X1190" s="23">
        <v>13</v>
      </c>
      <c r="Y1190" s="3">
        <v>0.5</v>
      </c>
      <c r="Z1190" s="3"/>
      <c r="AB1190" s="30">
        <v>1160</v>
      </c>
      <c r="AC1190" s="30">
        <v>1.6752381249795354</v>
      </c>
      <c r="AD1190" s="30">
        <v>2.4761875020464785E-2</v>
      </c>
    </row>
    <row r="1191" spans="1:30">
      <c r="A1191" s="4">
        <v>43787.541666666664</v>
      </c>
      <c r="B1191">
        <v>43787</v>
      </c>
      <c r="C1191" s="3">
        <v>0.54166666666666663</v>
      </c>
      <c r="D1191" s="3">
        <v>13</v>
      </c>
      <c r="E1191" s="3">
        <v>49</v>
      </c>
      <c r="F1191" s="3">
        <v>0.3</v>
      </c>
      <c r="G1191" s="5">
        <v>0.2</v>
      </c>
      <c r="H1191" s="3">
        <v>0.5</v>
      </c>
      <c r="I1191" s="3">
        <v>1.55139</v>
      </c>
      <c r="J1191" s="12">
        <f t="shared" si="54"/>
        <v>1.7249999999999996</v>
      </c>
      <c r="K1191" s="4">
        <v>43787.541666666664</v>
      </c>
      <c r="L1191" s="3">
        <f t="shared" si="55"/>
        <v>18</v>
      </c>
      <c r="M1191" s="3">
        <f t="shared" si="56"/>
        <v>13</v>
      </c>
      <c r="N1191" s="3">
        <v>0</v>
      </c>
      <c r="O1191" s="3">
        <v>0</v>
      </c>
      <c r="P1191" s="3">
        <v>58</v>
      </c>
      <c r="Q1191" s="3">
        <v>0</v>
      </c>
      <c r="R1191" s="3"/>
      <c r="S1191" s="3">
        <f>IF(ISBLANK(Table13[[#This Row],[T1]]),0,IF(Table13[[#This Row],[T1]]&gt;0,1,0))</f>
        <v>0</v>
      </c>
      <c r="T1191" s="3">
        <f>IF(ISBLANK(Table13[[#This Row],[T2]]),0,IF(Table13[[#This Row],[T2]]&gt;0,1,0))</f>
        <v>0</v>
      </c>
      <c r="U1191" s="3">
        <f>IF(ISBLANK(Table13[[#This Row],[T3]]),0,IF(Table13[[#This Row],[T3]]&gt;0,1,0))</f>
        <v>0</v>
      </c>
      <c r="V1191" s="3">
        <f>IF(ISBLANK(Table13[[#This Row],[T4]]),0,IF(Table13[[#This Row],[T4]]&gt;0,1,0))</f>
        <v>0</v>
      </c>
      <c r="W1191" s="26">
        <v>46</v>
      </c>
      <c r="X1191" s="22">
        <v>13</v>
      </c>
      <c r="Y1191" s="3">
        <v>0.5</v>
      </c>
      <c r="Z1191" s="3"/>
      <c r="AB1191" s="30">
        <v>1161</v>
      </c>
      <c r="AC1191" s="30">
        <v>1.8218692745161753</v>
      </c>
      <c r="AD1191" s="30">
        <v>1.578130725483825</v>
      </c>
    </row>
    <row r="1192" spans="1:30">
      <c r="A1192" s="4">
        <v>43787.583333333336</v>
      </c>
      <c r="B1192">
        <v>43787</v>
      </c>
      <c r="C1192" s="3">
        <v>0.58333333333333337</v>
      </c>
      <c r="D1192" s="3">
        <v>14</v>
      </c>
      <c r="E1192" s="3">
        <v>49</v>
      </c>
      <c r="F1192" s="3">
        <v>0.3</v>
      </c>
      <c r="G1192" s="5">
        <v>0.2</v>
      </c>
      <c r="H1192" s="3">
        <v>0.5</v>
      </c>
      <c r="I1192" s="3">
        <v>1.55139</v>
      </c>
      <c r="J1192" s="12">
        <f t="shared" si="54"/>
        <v>1.770833333333333</v>
      </c>
      <c r="K1192" s="4">
        <v>43787.583333333336</v>
      </c>
      <c r="L1192" s="3">
        <f t="shared" si="55"/>
        <v>18</v>
      </c>
      <c r="M1192" s="3">
        <f t="shared" si="56"/>
        <v>14</v>
      </c>
      <c r="N1192" s="3">
        <v>0</v>
      </c>
      <c r="O1192" s="3">
        <v>0</v>
      </c>
      <c r="P1192" s="3">
        <v>57</v>
      </c>
      <c r="Q1192" s="3">
        <v>0</v>
      </c>
      <c r="R1192" s="3"/>
      <c r="S1192" s="3">
        <f>IF(ISBLANK(Table13[[#This Row],[T1]]),0,IF(Table13[[#This Row],[T1]]&gt;0,1,0))</f>
        <v>0</v>
      </c>
      <c r="T1192" s="3">
        <f>IF(ISBLANK(Table13[[#This Row],[T2]]),0,IF(Table13[[#This Row],[T2]]&gt;0,1,0))</f>
        <v>0</v>
      </c>
      <c r="U1192" s="3">
        <f>IF(ISBLANK(Table13[[#This Row],[T3]]),0,IF(Table13[[#This Row],[T3]]&gt;0,1,0))</f>
        <v>0</v>
      </c>
      <c r="V1192" s="3">
        <f>IF(ISBLANK(Table13[[#This Row],[T4]]),0,IF(Table13[[#This Row],[T4]]&gt;0,1,0))</f>
        <v>0</v>
      </c>
      <c r="W1192" s="25">
        <v>47</v>
      </c>
      <c r="X1192" s="23">
        <v>11</v>
      </c>
      <c r="Y1192" s="3">
        <v>0.5</v>
      </c>
      <c r="Z1192" s="3"/>
      <c r="AB1192" s="30">
        <v>1162</v>
      </c>
      <c r="AC1192" s="30">
        <v>1.6704340500637356</v>
      </c>
      <c r="AD1192" s="30">
        <v>0.5295659499362646</v>
      </c>
    </row>
    <row r="1193" spans="1:30">
      <c r="A1193" s="4">
        <v>43787.625</v>
      </c>
      <c r="B1193">
        <v>43787</v>
      </c>
      <c r="C1193" s="3">
        <v>0.625</v>
      </c>
      <c r="D1193" s="3">
        <v>15</v>
      </c>
      <c r="E1193" s="3">
        <v>49</v>
      </c>
      <c r="F1193" s="3">
        <v>0.2</v>
      </c>
      <c r="G1193" s="5">
        <v>0.8</v>
      </c>
      <c r="H1193" s="3">
        <v>1</v>
      </c>
      <c r="I1193" s="3">
        <v>1.55139</v>
      </c>
      <c r="J1193" s="12">
        <f t="shared" si="54"/>
        <v>1.7874999999999996</v>
      </c>
      <c r="K1193" s="4">
        <v>43787.625</v>
      </c>
      <c r="L1193" s="3">
        <f t="shared" si="55"/>
        <v>18</v>
      </c>
      <c r="M1193" s="3">
        <f t="shared" si="56"/>
        <v>15</v>
      </c>
      <c r="N1193" s="3">
        <v>0</v>
      </c>
      <c r="O1193" s="3">
        <v>0</v>
      </c>
      <c r="P1193" s="3">
        <v>58</v>
      </c>
      <c r="Q1193" s="3">
        <v>0</v>
      </c>
      <c r="R1193" s="3"/>
      <c r="S1193" s="3">
        <f>IF(ISBLANK(Table13[[#This Row],[T1]]),0,IF(Table13[[#This Row],[T1]]&gt;0,1,0))</f>
        <v>0</v>
      </c>
      <c r="T1193" s="3">
        <f>IF(ISBLANK(Table13[[#This Row],[T2]]),0,IF(Table13[[#This Row],[T2]]&gt;0,1,0))</f>
        <v>0</v>
      </c>
      <c r="U1193" s="3">
        <f>IF(ISBLANK(Table13[[#This Row],[T3]]),0,IF(Table13[[#This Row],[T3]]&gt;0,1,0))</f>
        <v>0</v>
      </c>
      <c r="V1193" s="3">
        <f>IF(ISBLANK(Table13[[#This Row],[T4]]),0,IF(Table13[[#This Row],[T4]]&gt;0,1,0))</f>
        <v>0</v>
      </c>
      <c r="W1193" s="26">
        <v>46</v>
      </c>
      <c r="X1193" s="22">
        <v>11</v>
      </c>
      <c r="Y1193" s="3">
        <v>1</v>
      </c>
      <c r="Z1193" s="3"/>
      <c r="AB1193" s="30">
        <v>1163</v>
      </c>
      <c r="AC1193" s="30">
        <v>1.6384467418559501</v>
      </c>
      <c r="AD1193" s="30">
        <v>1.2615532581440498</v>
      </c>
    </row>
    <row r="1194" spans="1:30">
      <c r="A1194" s="4">
        <v>43787.666666666664</v>
      </c>
      <c r="B1194">
        <v>43787</v>
      </c>
      <c r="C1194" s="3">
        <v>0.66666666666666663</v>
      </c>
      <c r="D1194" s="3">
        <v>16</v>
      </c>
      <c r="E1194" s="3">
        <v>49</v>
      </c>
      <c r="F1194" s="3">
        <v>2.4</v>
      </c>
      <c r="G1194" s="5">
        <v>1.1000000000000001</v>
      </c>
      <c r="H1194" s="3">
        <v>3.5</v>
      </c>
      <c r="I1194" s="3">
        <v>1.55139</v>
      </c>
      <c r="J1194" s="12">
        <f t="shared" si="54"/>
        <v>1.770833333333333</v>
      </c>
      <c r="K1194" s="4">
        <v>43787.666666666664</v>
      </c>
      <c r="L1194" s="3">
        <f t="shared" si="55"/>
        <v>18</v>
      </c>
      <c r="M1194" s="3">
        <f t="shared" si="56"/>
        <v>16</v>
      </c>
      <c r="N1194" s="3">
        <v>0</v>
      </c>
      <c r="O1194" s="3">
        <v>0</v>
      </c>
      <c r="P1194" s="3">
        <v>58</v>
      </c>
      <c r="Q1194" s="3">
        <v>0</v>
      </c>
      <c r="R1194" s="3"/>
      <c r="S1194" s="3">
        <f>IF(ISBLANK(Table13[[#This Row],[T1]]),0,IF(Table13[[#This Row],[T1]]&gt;0,1,0))</f>
        <v>0</v>
      </c>
      <c r="T1194" s="3">
        <f>IF(ISBLANK(Table13[[#This Row],[T2]]),0,IF(Table13[[#This Row],[T2]]&gt;0,1,0))</f>
        <v>0</v>
      </c>
      <c r="U1194" s="3">
        <f>IF(ISBLANK(Table13[[#This Row],[T3]]),0,IF(Table13[[#This Row],[T3]]&gt;0,1,0))</f>
        <v>0</v>
      </c>
      <c r="V1194" s="3">
        <f>IF(ISBLANK(Table13[[#This Row],[T4]]),0,IF(Table13[[#This Row],[T4]]&gt;0,1,0))</f>
        <v>0</v>
      </c>
      <c r="W1194" s="25">
        <v>46</v>
      </c>
      <c r="X1194" s="23">
        <v>11</v>
      </c>
      <c r="Y1194" s="3">
        <v>3.5</v>
      </c>
      <c r="Z1194" s="3"/>
      <c r="AB1194" s="30">
        <v>1164</v>
      </c>
      <c r="AC1194" s="30">
        <v>1.6384467418559501</v>
      </c>
      <c r="AD1194" s="30">
        <v>1.6615532581440497</v>
      </c>
    </row>
    <row r="1195" spans="1:30">
      <c r="A1195" s="4">
        <v>43787.708333333336</v>
      </c>
      <c r="B1195">
        <v>43787</v>
      </c>
      <c r="C1195" s="3">
        <v>0.70833333333333337</v>
      </c>
      <c r="D1195" s="3">
        <v>17</v>
      </c>
      <c r="E1195" s="3">
        <v>49</v>
      </c>
      <c r="F1195" s="3">
        <v>1</v>
      </c>
      <c r="G1195" s="5">
        <v>0.5</v>
      </c>
      <c r="H1195" s="3">
        <v>1.5</v>
      </c>
      <c r="I1195" s="3">
        <v>1.55139</v>
      </c>
      <c r="J1195" s="12">
        <f t="shared" si="54"/>
        <v>1.7375</v>
      </c>
      <c r="K1195" s="4">
        <v>43787.708333333336</v>
      </c>
      <c r="L1195" s="3">
        <f t="shared" si="55"/>
        <v>18</v>
      </c>
      <c r="M1195" s="3">
        <f t="shared" si="56"/>
        <v>17</v>
      </c>
      <c r="N1195" s="3">
        <v>4</v>
      </c>
      <c r="O1195" s="3">
        <v>0</v>
      </c>
      <c r="P1195" s="3">
        <v>58</v>
      </c>
      <c r="Q1195" s="3">
        <v>0</v>
      </c>
      <c r="R1195" s="3"/>
      <c r="S1195" s="3">
        <f>IF(ISBLANK(Table13[[#This Row],[T1]]),0,IF(Table13[[#This Row],[T1]]&gt;0,1,0))</f>
        <v>0</v>
      </c>
      <c r="T1195" s="3">
        <f>IF(ISBLANK(Table13[[#This Row],[T2]]),0,IF(Table13[[#This Row],[T2]]&gt;0,1,0))</f>
        <v>0</v>
      </c>
      <c r="U1195" s="3">
        <f>IF(ISBLANK(Table13[[#This Row],[T3]]),0,IF(Table13[[#This Row],[T3]]&gt;0,1,0))</f>
        <v>1</v>
      </c>
      <c r="V1195" s="3">
        <f>IF(ISBLANK(Table13[[#This Row],[T4]]),0,IF(Table13[[#This Row],[T4]]&gt;0,1,0))</f>
        <v>0</v>
      </c>
      <c r="W1195" s="26">
        <v>45</v>
      </c>
      <c r="X1195" s="22">
        <v>11</v>
      </c>
      <c r="Y1195" s="3">
        <v>1.5</v>
      </c>
      <c r="Z1195" s="3"/>
      <c r="AB1195" s="30">
        <v>1165</v>
      </c>
      <c r="AC1195" s="30">
        <v>1.6171218697174266</v>
      </c>
      <c r="AD1195" s="30">
        <v>-0.61712186971742655</v>
      </c>
    </row>
    <row r="1196" spans="1:30">
      <c r="A1196" s="4">
        <v>43787.75</v>
      </c>
      <c r="B1196">
        <v>43787</v>
      </c>
      <c r="C1196" s="3">
        <v>0.75</v>
      </c>
      <c r="D1196" s="3">
        <v>18</v>
      </c>
      <c r="E1196" s="3">
        <v>49</v>
      </c>
      <c r="F1196" s="3">
        <v>1.1000000000000001</v>
      </c>
      <c r="G1196" s="5">
        <v>0.8</v>
      </c>
      <c r="H1196" s="3">
        <v>1.9000000000000001</v>
      </c>
      <c r="I1196" s="3">
        <v>1.55139</v>
      </c>
      <c r="J1196" s="12">
        <f t="shared" si="54"/>
        <v>1.7083333333333333</v>
      </c>
      <c r="K1196" s="4">
        <v>43787.75</v>
      </c>
      <c r="L1196" s="3">
        <f t="shared" si="55"/>
        <v>18</v>
      </c>
      <c r="M1196" s="3">
        <f t="shared" si="56"/>
        <v>18</v>
      </c>
      <c r="N1196" s="3">
        <v>21</v>
      </c>
      <c r="O1196" s="3">
        <v>0</v>
      </c>
      <c r="P1196" s="3">
        <v>58</v>
      </c>
      <c r="Q1196" s="3">
        <v>0</v>
      </c>
      <c r="R1196" s="3"/>
      <c r="S1196" s="3">
        <f>IF(ISBLANK(Table13[[#This Row],[T1]]),0,IF(Table13[[#This Row],[T1]]&gt;0,1,0))</f>
        <v>1</v>
      </c>
      <c r="T1196" s="3">
        <f>IF(ISBLANK(Table13[[#This Row],[T2]]),0,IF(Table13[[#This Row],[T2]]&gt;0,1,0))</f>
        <v>0</v>
      </c>
      <c r="U1196" s="3">
        <f>IF(ISBLANK(Table13[[#This Row],[T3]]),0,IF(Table13[[#This Row],[T3]]&gt;0,1,0))</f>
        <v>1</v>
      </c>
      <c r="V1196" s="3">
        <f>IF(ISBLANK(Table13[[#This Row],[T4]]),0,IF(Table13[[#This Row],[T4]]&gt;0,1,0))</f>
        <v>0</v>
      </c>
      <c r="W1196" s="25">
        <v>44</v>
      </c>
      <c r="X1196" s="23">
        <v>8</v>
      </c>
      <c r="Y1196" s="3">
        <v>1.9000000000000001</v>
      </c>
      <c r="Z1196" s="3"/>
      <c r="AB1196" s="30">
        <v>1166</v>
      </c>
      <c r="AC1196" s="30">
        <v>1.6171218697174266</v>
      </c>
      <c r="AD1196" s="30">
        <v>-0.31712186971742673</v>
      </c>
    </row>
    <row r="1197" spans="1:30">
      <c r="A1197" s="4">
        <v>43787.791666666664</v>
      </c>
      <c r="B1197">
        <v>43787</v>
      </c>
      <c r="C1197" s="3">
        <v>0.79166666666666663</v>
      </c>
      <c r="D1197" s="3">
        <v>19</v>
      </c>
      <c r="E1197" s="3">
        <v>49</v>
      </c>
      <c r="F1197" s="3">
        <v>0.7</v>
      </c>
      <c r="G1197" s="5">
        <v>0.8</v>
      </c>
      <c r="H1197" s="3">
        <v>1.5</v>
      </c>
      <c r="I1197" s="3">
        <v>1.55139</v>
      </c>
      <c r="J1197" s="12">
        <f t="shared" si="54"/>
        <v>1.6791666666666669</v>
      </c>
      <c r="K1197" s="4">
        <v>43787.791666666664</v>
      </c>
      <c r="L1197" s="3">
        <f t="shared" si="55"/>
        <v>18</v>
      </c>
      <c r="M1197" s="3">
        <f t="shared" si="56"/>
        <v>19</v>
      </c>
      <c r="N1197" s="3">
        <v>0</v>
      </c>
      <c r="O1197" s="3">
        <v>18</v>
      </c>
      <c r="P1197" s="3">
        <v>57</v>
      </c>
      <c r="Q1197" s="3">
        <v>0</v>
      </c>
      <c r="R1197" s="3"/>
      <c r="S1197" s="3">
        <f>IF(ISBLANK(Table13[[#This Row],[T1]]),0,IF(Table13[[#This Row],[T1]]&gt;0,1,0))</f>
        <v>1</v>
      </c>
      <c r="T1197" s="3">
        <f>IF(ISBLANK(Table13[[#This Row],[T2]]),0,IF(Table13[[#This Row],[T2]]&gt;0,1,0))</f>
        <v>0</v>
      </c>
      <c r="U1197" s="3">
        <f>IF(ISBLANK(Table13[[#This Row],[T3]]),0,IF(Table13[[#This Row],[T3]]&gt;0,1,0))</f>
        <v>1</v>
      </c>
      <c r="V1197" s="3">
        <f>IF(ISBLANK(Table13[[#This Row],[T4]]),0,IF(Table13[[#This Row],[T4]]&gt;0,1,0))</f>
        <v>1</v>
      </c>
      <c r="W1197" s="26">
        <v>44</v>
      </c>
      <c r="X1197" s="22">
        <v>8</v>
      </c>
      <c r="Y1197" s="3">
        <v>1.5</v>
      </c>
      <c r="Z1197" s="3"/>
      <c r="AB1197" s="30">
        <v>1167</v>
      </c>
      <c r="AC1197" s="30">
        <v>1.6064594336481646</v>
      </c>
      <c r="AD1197" s="30">
        <v>0.19354056635183525</v>
      </c>
    </row>
    <row r="1198" spans="1:30">
      <c r="A1198" s="4">
        <v>43787.833333333336</v>
      </c>
      <c r="B1198">
        <v>43787</v>
      </c>
      <c r="C1198" s="3">
        <v>0.83333333333333337</v>
      </c>
      <c r="D1198" s="3">
        <v>20</v>
      </c>
      <c r="E1198" s="3">
        <v>49</v>
      </c>
      <c r="F1198" s="3">
        <v>1.5</v>
      </c>
      <c r="G1198" s="5">
        <v>1.3</v>
      </c>
      <c r="H1198" s="3">
        <v>2.8</v>
      </c>
      <c r="I1198" s="3">
        <v>1.55139</v>
      </c>
      <c r="J1198" s="12">
        <f t="shared" si="54"/>
        <v>1.6458333333333337</v>
      </c>
      <c r="K1198" s="4">
        <v>43787.833333333336</v>
      </c>
      <c r="L1198" s="3">
        <f t="shared" si="55"/>
        <v>18</v>
      </c>
      <c r="M1198" s="3">
        <f t="shared" si="56"/>
        <v>20</v>
      </c>
      <c r="N1198" s="3">
        <v>0</v>
      </c>
      <c r="O1198" s="3">
        <v>58</v>
      </c>
      <c r="P1198" s="3">
        <v>57</v>
      </c>
      <c r="Q1198" s="3">
        <v>0</v>
      </c>
      <c r="R1198" s="3"/>
      <c r="S1198" s="3">
        <f>IF(ISBLANK(Table13[[#This Row],[T1]]),0,IF(Table13[[#This Row],[T1]]&gt;0,1,0))</f>
        <v>1</v>
      </c>
      <c r="T1198" s="3">
        <f>IF(ISBLANK(Table13[[#This Row],[T2]]),0,IF(Table13[[#This Row],[T2]]&gt;0,1,0))</f>
        <v>0</v>
      </c>
      <c r="U1198" s="3">
        <f>IF(ISBLANK(Table13[[#This Row],[T3]]),0,IF(Table13[[#This Row],[T3]]&gt;0,1,0))</f>
        <v>1</v>
      </c>
      <c r="V1198" s="3">
        <f>IF(ISBLANK(Table13[[#This Row],[T4]]),0,IF(Table13[[#This Row],[T4]]&gt;0,1,0))</f>
        <v>1</v>
      </c>
      <c r="W1198" s="25">
        <v>44</v>
      </c>
      <c r="X1198" s="23">
        <v>8</v>
      </c>
      <c r="Y1198" s="3">
        <v>2.8</v>
      </c>
      <c r="Z1198" s="3"/>
      <c r="AB1198" s="30">
        <v>1168</v>
      </c>
      <c r="AC1198" s="30">
        <v>1.6171218697174266</v>
      </c>
      <c r="AD1198" s="30">
        <v>-0.21712186971742664</v>
      </c>
    </row>
    <row r="1199" spans="1:30">
      <c r="A1199" s="4">
        <v>43787.875</v>
      </c>
      <c r="B1199">
        <v>43787</v>
      </c>
      <c r="C1199" s="3">
        <v>0.875</v>
      </c>
      <c r="D1199" s="3">
        <v>21</v>
      </c>
      <c r="E1199" s="3">
        <v>49</v>
      </c>
      <c r="F1199" s="3">
        <v>1.6</v>
      </c>
      <c r="G1199" s="5">
        <v>1.8</v>
      </c>
      <c r="H1199" s="3">
        <v>3.4000000000000004</v>
      </c>
      <c r="I1199" s="3">
        <v>1.55139</v>
      </c>
      <c r="J1199" s="12">
        <f t="shared" si="54"/>
        <v>1.5583333333333336</v>
      </c>
      <c r="K1199" s="4">
        <v>43787.875</v>
      </c>
      <c r="L1199" s="3">
        <f t="shared" si="55"/>
        <v>18</v>
      </c>
      <c r="M1199" s="3">
        <f t="shared" si="56"/>
        <v>21</v>
      </c>
      <c r="N1199" s="3">
        <v>0</v>
      </c>
      <c r="O1199" s="3">
        <v>51</v>
      </c>
      <c r="P1199" s="3">
        <v>54</v>
      </c>
      <c r="Q1199" s="3">
        <v>0</v>
      </c>
      <c r="R1199" s="3"/>
      <c r="S1199" s="3">
        <f>IF(ISBLANK(Table13[[#This Row],[T1]]),0,IF(Table13[[#This Row],[T1]]&gt;0,1,0))</f>
        <v>1</v>
      </c>
      <c r="T1199" s="3">
        <f>IF(ISBLANK(Table13[[#This Row],[T2]]),0,IF(Table13[[#This Row],[T2]]&gt;0,1,0))</f>
        <v>0</v>
      </c>
      <c r="U1199" s="3">
        <f>IF(ISBLANK(Table13[[#This Row],[T3]]),0,IF(Table13[[#This Row],[T3]]&gt;0,1,0))</f>
        <v>1</v>
      </c>
      <c r="V1199" s="3">
        <f>IF(ISBLANK(Table13[[#This Row],[T4]]),0,IF(Table13[[#This Row],[T4]]&gt;0,1,0))</f>
        <v>0</v>
      </c>
      <c r="W1199" s="26">
        <v>44</v>
      </c>
      <c r="X1199" s="22">
        <v>5</v>
      </c>
      <c r="Y1199" s="3">
        <v>3.4000000000000004</v>
      </c>
      <c r="Z1199" s="3"/>
      <c r="AB1199" s="30">
        <v>1169</v>
      </c>
      <c r="AC1199" s="30">
        <v>1.6277843057866883</v>
      </c>
      <c r="AD1199" s="30">
        <v>-0.62778430578668831</v>
      </c>
    </row>
    <row r="1200" spans="1:30">
      <c r="A1200" s="4">
        <v>43787.916666666664</v>
      </c>
      <c r="B1200">
        <v>43787</v>
      </c>
      <c r="C1200" s="3">
        <v>0.91666666666666663</v>
      </c>
      <c r="D1200" s="3">
        <v>22</v>
      </c>
      <c r="E1200" s="3">
        <v>49</v>
      </c>
      <c r="F1200" s="3">
        <v>0.5</v>
      </c>
      <c r="G1200" s="5">
        <v>0.6</v>
      </c>
      <c r="H1200" s="3">
        <v>1.1000000000000001</v>
      </c>
      <c r="I1200" s="3">
        <v>1.55139</v>
      </c>
      <c r="J1200" s="12">
        <f t="shared" si="54"/>
        <v>1.5291666666666675</v>
      </c>
      <c r="K1200" s="4">
        <v>43787.916666666664</v>
      </c>
      <c r="L1200" s="3">
        <f t="shared" si="55"/>
        <v>18</v>
      </c>
      <c r="M1200" s="3">
        <f t="shared" si="56"/>
        <v>22</v>
      </c>
      <c r="N1200" s="3">
        <v>22</v>
      </c>
      <c r="O1200" s="3">
        <v>58</v>
      </c>
      <c r="P1200" s="3">
        <v>58</v>
      </c>
      <c r="Q1200" s="3">
        <v>0</v>
      </c>
      <c r="R1200" s="3"/>
      <c r="S1200" s="3">
        <f>IF(ISBLANK(Table13[[#This Row],[T1]]),0,IF(Table13[[#This Row],[T1]]&gt;0,1,0))</f>
        <v>1</v>
      </c>
      <c r="T1200" s="3">
        <f>IF(ISBLANK(Table13[[#This Row],[T2]]),0,IF(Table13[[#This Row],[T2]]&gt;0,1,0))</f>
        <v>1</v>
      </c>
      <c r="U1200" s="3">
        <f>IF(ISBLANK(Table13[[#This Row],[T3]]),0,IF(Table13[[#This Row],[T3]]&gt;0,1,0))</f>
        <v>1</v>
      </c>
      <c r="V1200" s="3">
        <f>IF(ISBLANK(Table13[[#This Row],[T4]]),0,IF(Table13[[#This Row],[T4]]&gt;0,1,0))</f>
        <v>0</v>
      </c>
      <c r="W1200" s="25">
        <v>44</v>
      </c>
      <c r="X1200" s="23">
        <v>5</v>
      </c>
      <c r="Y1200" s="3">
        <v>1.1000000000000001</v>
      </c>
      <c r="Z1200" s="3"/>
      <c r="AB1200" s="30">
        <v>1170</v>
      </c>
      <c r="AC1200" s="30">
        <v>1.6277843057866883</v>
      </c>
      <c r="AD1200" s="30">
        <v>2.5722156942133116</v>
      </c>
    </row>
    <row r="1201" spans="1:30">
      <c r="A1201" s="4">
        <v>43787.958333333336</v>
      </c>
      <c r="B1201">
        <v>43787</v>
      </c>
      <c r="C1201" s="3">
        <v>0.95833333333333337</v>
      </c>
      <c r="D1201" s="3">
        <v>23</v>
      </c>
      <c r="E1201" s="3">
        <v>49</v>
      </c>
      <c r="F1201" s="3">
        <v>0.3</v>
      </c>
      <c r="G1201" s="5">
        <v>0.7</v>
      </c>
      <c r="H1201" s="3">
        <v>1</v>
      </c>
      <c r="I1201" s="3">
        <v>1.55139</v>
      </c>
      <c r="J1201" s="12">
        <f t="shared" si="54"/>
        <v>1.541666666666667</v>
      </c>
      <c r="K1201" s="4">
        <v>43787.958333333336</v>
      </c>
      <c r="L1201" s="3">
        <f t="shared" si="55"/>
        <v>18</v>
      </c>
      <c r="M1201" s="3">
        <f t="shared" si="56"/>
        <v>23</v>
      </c>
      <c r="N1201" s="3">
        <v>57</v>
      </c>
      <c r="O1201" s="3">
        <v>57</v>
      </c>
      <c r="P1201" s="3">
        <v>57</v>
      </c>
      <c r="Q1201" s="3">
        <v>0</v>
      </c>
      <c r="R1201" s="3"/>
      <c r="S1201" s="3">
        <f>IF(ISBLANK(Table13[[#This Row],[T1]]),0,IF(Table13[[#This Row],[T1]]&gt;0,1,0))</f>
        <v>1</v>
      </c>
      <c r="T1201" s="3">
        <f>IF(ISBLANK(Table13[[#This Row],[T2]]),0,IF(Table13[[#This Row],[T2]]&gt;0,1,0))</f>
        <v>1</v>
      </c>
      <c r="U1201" s="3">
        <f>IF(ISBLANK(Table13[[#This Row],[T3]]),0,IF(Table13[[#This Row],[T3]]&gt;0,1,0))</f>
        <v>1</v>
      </c>
      <c r="V1201" s="3">
        <f>IF(ISBLANK(Table13[[#This Row],[T4]]),0,IF(Table13[[#This Row],[T4]]&gt;0,1,0))</f>
        <v>0</v>
      </c>
      <c r="W1201" s="26">
        <v>44</v>
      </c>
      <c r="X1201" s="22">
        <v>8</v>
      </c>
      <c r="Y1201" s="3">
        <v>1</v>
      </c>
      <c r="Z1201" s="3"/>
      <c r="AB1201" s="30">
        <v>1171</v>
      </c>
      <c r="AC1201" s="30">
        <v>1.7014996568986291</v>
      </c>
      <c r="AD1201" s="30">
        <v>0.79850034310137086</v>
      </c>
    </row>
    <row r="1202" spans="1:30">
      <c r="A1202" s="4">
        <v>43788</v>
      </c>
      <c r="B1202">
        <v>43788</v>
      </c>
      <c r="C1202" s="3">
        <v>0</v>
      </c>
      <c r="D1202" s="3">
        <v>0</v>
      </c>
      <c r="E1202" s="3">
        <v>50</v>
      </c>
      <c r="F1202" s="3">
        <v>0.5</v>
      </c>
      <c r="G1202" s="5">
        <v>0.5</v>
      </c>
      <c r="H1202" s="3">
        <v>1</v>
      </c>
      <c r="I1202" s="3">
        <v>1.55139</v>
      </c>
      <c r="J1202" s="12">
        <f t="shared" si="54"/>
        <v>1.5875000000000001</v>
      </c>
      <c r="K1202" s="4">
        <v>43788</v>
      </c>
      <c r="L1202" s="3">
        <f t="shared" si="55"/>
        <v>19</v>
      </c>
      <c r="M1202" s="3">
        <f t="shared" si="56"/>
        <v>0</v>
      </c>
      <c r="N1202" s="3">
        <v>58</v>
      </c>
      <c r="O1202" s="3">
        <v>58</v>
      </c>
      <c r="P1202" s="3">
        <v>58</v>
      </c>
      <c r="Q1202" s="3">
        <v>0</v>
      </c>
      <c r="R1202" s="3"/>
      <c r="S1202" s="3">
        <f>IF(ISBLANK(Table13[[#This Row],[T1]]),0,IF(Table13[[#This Row],[T1]]&gt;0,1,0))</f>
        <v>1</v>
      </c>
      <c r="T1202" s="3">
        <f>IF(ISBLANK(Table13[[#This Row],[T2]]),0,IF(Table13[[#This Row],[T2]]&gt;0,1,0))</f>
        <v>1</v>
      </c>
      <c r="U1202" s="3">
        <f>IF(ISBLANK(Table13[[#This Row],[T3]]),0,IF(Table13[[#This Row],[T3]]&gt;0,1,0))</f>
        <v>1</v>
      </c>
      <c r="V1202" s="3">
        <f>IF(ISBLANK(Table13[[#This Row],[T4]]),0,IF(Table13[[#This Row],[T4]]&gt;0,1,0))</f>
        <v>0</v>
      </c>
      <c r="W1202" s="25">
        <v>44</v>
      </c>
      <c r="X1202" s="23">
        <v>8</v>
      </c>
      <c r="Y1202" s="3">
        <v>1</v>
      </c>
      <c r="Z1202" s="3"/>
      <c r="AB1202" s="30">
        <v>1172</v>
      </c>
      <c r="AC1202" s="30">
        <v>1.8422724452818069</v>
      </c>
      <c r="AD1202" s="30">
        <v>-0.64227244528180694</v>
      </c>
    </row>
    <row r="1203" spans="1:30">
      <c r="A1203" s="4">
        <v>43788.041666666664</v>
      </c>
      <c r="B1203">
        <v>43788</v>
      </c>
      <c r="C1203" s="3">
        <v>4.1666666666666664E-2</v>
      </c>
      <c r="D1203" s="3">
        <v>1</v>
      </c>
      <c r="E1203" s="3">
        <v>50</v>
      </c>
      <c r="F1203" s="3">
        <v>0.5</v>
      </c>
      <c r="G1203" s="5">
        <v>0.6</v>
      </c>
      <c r="H1203" s="3">
        <v>1.1000000000000001</v>
      </c>
      <c r="I1203" s="3">
        <v>1.55139</v>
      </c>
      <c r="J1203" s="12">
        <f t="shared" si="54"/>
        <v>1.5750000000000002</v>
      </c>
      <c r="K1203" s="4">
        <v>43788.041666666664</v>
      </c>
      <c r="L1203" s="3">
        <f t="shared" si="55"/>
        <v>19</v>
      </c>
      <c r="M1203" s="3">
        <f t="shared" si="56"/>
        <v>1</v>
      </c>
      <c r="N1203" s="3">
        <v>58</v>
      </c>
      <c r="O1203" s="3">
        <v>58</v>
      </c>
      <c r="P1203" s="3">
        <v>58</v>
      </c>
      <c r="Q1203" s="3">
        <v>0</v>
      </c>
      <c r="R1203" s="3"/>
      <c r="S1203" s="3">
        <f>IF(ISBLANK(Table13[[#This Row],[T1]]),0,IF(Table13[[#This Row],[T1]]&gt;0,1,0))</f>
        <v>1</v>
      </c>
      <c r="T1203" s="3">
        <f>IF(ISBLANK(Table13[[#This Row],[T2]]),0,IF(Table13[[#This Row],[T2]]&gt;0,1,0))</f>
        <v>1</v>
      </c>
      <c r="U1203" s="3">
        <f>IF(ISBLANK(Table13[[#This Row],[T3]]),0,IF(Table13[[#This Row],[T3]]&gt;0,1,0))</f>
        <v>1</v>
      </c>
      <c r="V1203" s="3">
        <f>IF(ISBLANK(Table13[[#This Row],[T4]]),0,IF(Table13[[#This Row],[T4]]&gt;0,1,0))</f>
        <v>0</v>
      </c>
      <c r="W1203" s="26">
        <v>44</v>
      </c>
      <c r="X1203" s="22">
        <v>13</v>
      </c>
      <c r="Y1203" s="3">
        <v>1.1000000000000001</v>
      </c>
      <c r="Z1203" s="3"/>
      <c r="AB1203" s="30">
        <v>1173</v>
      </c>
      <c r="AC1203" s="30">
        <v>1.7771220626680853</v>
      </c>
      <c r="AD1203" s="30">
        <v>1.9228779373319149</v>
      </c>
    </row>
    <row r="1204" spans="1:30">
      <c r="A1204" s="4">
        <v>43788.083333333336</v>
      </c>
      <c r="B1204">
        <v>43788</v>
      </c>
      <c r="C1204" s="3">
        <v>8.3333333333333329E-2</v>
      </c>
      <c r="D1204" s="3">
        <v>2</v>
      </c>
      <c r="E1204" s="3">
        <v>50</v>
      </c>
      <c r="F1204" s="3">
        <v>0.4</v>
      </c>
      <c r="G1204" s="5">
        <v>0.5</v>
      </c>
      <c r="H1204" s="3">
        <v>0.9</v>
      </c>
      <c r="I1204" s="3">
        <v>1.55139</v>
      </c>
      <c r="J1204" s="12">
        <f t="shared" si="54"/>
        <v>1.5583333333333336</v>
      </c>
      <c r="K1204" s="4">
        <v>43788.083333333336</v>
      </c>
      <c r="L1204" s="3">
        <f t="shared" si="55"/>
        <v>19</v>
      </c>
      <c r="M1204" s="3">
        <f t="shared" si="56"/>
        <v>2</v>
      </c>
      <c r="N1204" s="3">
        <v>58</v>
      </c>
      <c r="O1204" s="3">
        <v>58</v>
      </c>
      <c r="P1204" s="3">
        <v>58</v>
      </c>
      <c r="Q1204" s="3">
        <v>0</v>
      </c>
      <c r="R1204" s="3"/>
      <c r="S1204" s="3">
        <f>IF(ISBLANK(Table13[[#This Row],[T1]]),0,IF(Table13[[#This Row],[T1]]&gt;0,1,0))</f>
        <v>1</v>
      </c>
      <c r="T1204" s="3">
        <f>IF(ISBLANK(Table13[[#This Row],[T2]]),0,IF(Table13[[#This Row],[T2]]&gt;0,1,0))</f>
        <v>1</v>
      </c>
      <c r="U1204" s="3">
        <f>IF(ISBLANK(Table13[[#This Row],[T3]]),0,IF(Table13[[#This Row],[T3]]&gt;0,1,0))</f>
        <v>1</v>
      </c>
      <c r="V1204" s="3">
        <f>IF(ISBLANK(Table13[[#This Row],[T4]]),0,IF(Table13[[#This Row],[T4]]&gt;0,1,0))</f>
        <v>0</v>
      </c>
      <c r="W1204" s="25">
        <v>44</v>
      </c>
      <c r="X1204" s="23">
        <v>13</v>
      </c>
      <c r="Y1204" s="3">
        <v>0.9</v>
      </c>
      <c r="Z1204" s="3"/>
      <c r="AB1204" s="30">
        <v>1174</v>
      </c>
      <c r="AC1204" s="30">
        <v>1.6112635085639644</v>
      </c>
      <c r="AD1204" s="30">
        <v>0.58873649143603579</v>
      </c>
    </row>
    <row r="1205" spans="1:30">
      <c r="A1205" s="4">
        <v>43788.125</v>
      </c>
      <c r="B1205">
        <v>43788</v>
      </c>
      <c r="C1205" s="3">
        <v>0.125</v>
      </c>
      <c r="D1205" s="3">
        <v>3</v>
      </c>
      <c r="E1205" s="3">
        <v>50</v>
      </c>
      <c r="F1205" s="3">
        <v>0.5</v>
      </c>
      <c r="G1205" s="5">
        <v>0.5</v>
      </c>
      <c r="H1205" s="3">
        <v>1</v>
      </c>
      <c r="I1205" s="3">
        <v>1.55139</v>
      </c>
      <c r="J1205" s="12">
        <f t="shared" si="54"/>
        <v>1.5458333333333336</v>
      </c>
      <c r="K1205" s="4">
        <v>43788.125</v>
      </c>
      <c r="L1205" s="3">
        <f t="shared" si="55"/>
        <v>19</v>
      </c>
      <c r="M1205" s="3">
        <f t="shared" si="56"/>
        <v>3</v>
      </c>
      <c r="N1205" s="3">
        <v>58</v>
      </c>
      <c r="O1205" s="3">
        <v>58</v>
      </c>
      <c r="P1205" s="3">
        <v>58</v>
      </c>
      <c r="Q1205" s="3">
        <v>0</v>
      </c>
      <c r="R1205" s="3"/>
      <c r="S1205" s="3">
        <f>IF(ISBLANK(Table13[[#This Row],[T1]]),0,IF(Table13[[#This Row],[T1]]&gt;0,1,0))</f>
        <v>1</v>
      </c>
      <c r="T1205" s="3">
        <f>IF(ISBLANK(Table13[[#This Row],[T2]]),0,IF(Table13[[#This Row],[T2]]&gt;0,1,0))</f>
        <v>1</v>
      </c>
      <c r="U1205" s="3">
        <f>IF(ISBLANK(Table13[[#This Row],[T3]]),0,IF(Table13[[#This Row],[T3]]&gt;0,1,0))</f>
        <v>1</v>
      </c>
      <c r="V1205" s="3">
        <f>IF(ISBLANK(Table13[[#This Row],[T4]]),0,IF(Table13[[#This Row],[T4]]&gt;0,1,0))</f>
        <v>0</v>
      </c>
      <c r="W1205" s="26">
        <v>44</v>
      </c>
      <c r="X1205" s="22">
        <v>13</v>
      </c>
      <c r="Y1205" s="3">
        <v>1</v>
      </c>
      <c r="Z1205" s="3"/>
      <c r="AB1205" s="30">
        <v>1175</v>
      </c>
      <c r="AC1205" s="30">
        <v>1.6112635085639644</v>
      </c>
      <c r="AD1205" s="30">
        <v>1.1887364914360354</v>
      </c>
    </row>
    <row r="1206" spans="1:30">
      <c r="A1206" s="4">
        <v>43788.166666666664</v>
      </c>
      <c r="B1206">
        <v>43788</v>
      </c>
      <c r="C1206" s="3">
        <v>0.16666666666666666</v>
      </c>
      <c r="D1206" s="3">
        <v>4</v>
      </c>
      <c r="E1206" s="3">
        <v>50</v>
      </c>
      <c r="F1206" s="3">
        <v>0.4</v>
      </c>
      <c r="G1206" s="5">
        <v>1.1000000000000001</v>
      </c>
      <c r="H1206" s="3">
        <v>1.5</v>
      </c>
      <c r="I1206" s="3">
        <v>1.55139</v>
      </c>
      <c r="J1206" s="12">
        <f t="shared" si="54"/>
        <v>1.5375000000000003</v>
      </c>
      <c r="K1206" s="4">
        <v>43788.166666666664</v>
      </c>
      <c r="L1206" s="3">
        <f t="shared" si="55"/>
        <v>19</v>
      </c>
      <c r="M1206" s="3">
        <f t="shared" si="56"/>
        <v>4</v>
      </c>
      <c r="N1206" s="3">
        <v>58</v>
      </c>
      <c r="O1206" s="3">
        <v>58</v>
      </c>
      <c r="P1206" s="3">
        <v>58</v>
      </c>
      <c r="Q1206" s="3">
        <v>0</v>
      </c>
      <c r="R1206" s="3"/>
      <c r="S1206" s="3">
        <f>IF(ISBLANK(Table13[[#This Row],[T1]]),0,IF(Table13[[#This Row],[T1]]&gt;0,1,0))</f>
        <v>1</v>
      </c>
      <c r="T1206" s="3">
        <f>IF(ISBLANK(Table13[[#This Row],[T2]]),0,IF(Table13[[#This Row],[T2]]&gt;0,1,0))</f>
        <v>1</v>
      </c>
      <c r="U1206" s="3">
        <f>IF(ISBLANK(Table13[[#This Row],[T3]]),0,IF(Table13[[#This Row],[T3]]&gt;0,1,0))</f>
        <v>1</v>
      </c>
      <c r="V1206" s="3">
        <f>IF(ISBLANK(Table13[[#This Row],[T4]]),0,IF(Table13[[#This Row],[T4]]&gt;0,1,0))</f>
        <v>0</v>
      </c>
      <c r="W1206" s="25">
        <v>44</v>
      </c>
      <c r="X1206" s="23">
        <v>13</v>
      </c>
      <c r="Y1206" s="3">
        <v>1.5</v>
      </c>
      <c r="Z1206" s="3"/>
      <c r="AB1206" s="30">
        <v>1176</v>
      </c>
      <c r="AC1206" s="30">
        <v>1.6219259446332264</v>
      </c>
      <c r="AD1206" s="30">
        <v>-0.12192594463322637</v>
      </c>
    </row>
    <row r="1207" spans="1:30">
      <c r="A1207" s="4">
        <v>43788.208333333336</v>
      </c>
      <c r="B1207">
        <v>43788</v>
      </c>
      <c r="C1207" s="3">
        <v>0.20833333333333334</v>
      </c>
      <c r="D1207" s="3">
        <v>5</v>
      </c>
      <c r="E1207" s="3">
        <v>50</v>
      </c>
      <c r="F1207" s="3">
        <v>1</v>
      </c>
      <c r="G1207" s="5">
        <v>1.5</v>
      </c>
      <c r="H1207" s="3">
        <v>2.5</v>
      </c>
      <c r="I1207" s="3">
        <v>1.55139</v>
      </c>
      <c r="J1207" s="12">
        <f t="shared" si="54"/>
        <v>1.5083333333333335</v>
      </c>
      <c r="K1207" s="4">
        <v>43788.208333333336</v>
      </c>
      <c r="L1207" s="3">
        <f t="shared" si="55"/>
        <v>19</v>
      </c>
      <c r="M1207" s="3">
        <f t="shared" si="56"/>
        <v>5</v>
      </c>
      <c r="N1207" s="3">
        <v>57</v>
      </c>
      <c r="O1207" s="3">
        <v>33</v>
      </c>
      <c r="P1207" s="3">
        <v>57</v>
      </c>
      <c r="Q1207" s="3">
        <v>0</v>
      </c>
      <c r="R1207" s="3"/>
      <c r="S1207" s="3">
        <f>IF(ISBLANK(Table13[[#This Row],[T1]]),0,IF(Table13[[#This Row],[T1]]&gt;0,1,0))</f>
        <v>1</v>
      </c>
      <c r="T1207" s="3">
        <f>IF(ISBLANK(Table13[[#This Row],[T2]]),0,IF(Table13[[#This Row],[T2]]&gt;0,1,0))</f>
        <v>1</v>
      </c>
      <c r="U1207" s="3">
        <f>IF(ISBLANK(Table13[[#This Row],[T3]]),0,IF(Table13[[#This Row],[T3]]&gt;0,1,0))</f>
        <v>1</v>
      </c>
      <c r="V1207" s="3">
        <f>IF(ISBLANK(Table13[[#This Row],[T4]]),0,IF(Table13[[#This Row],[T4]]&gt;0,1,0))</f>
        <v>0</v>
      </c>
      <c r="W1207" s="26">
        <v>45</v>
      </c>
      <c r="X1207" s="22">
        <v>13</v>
      </c>
      <c r="Y1207" s="3">
        <v>2.5</v>
      </c>
      <c r="Z1207" s="3"/>
      <c r="AB1207" s="30">
        <v>1177</v>
      </c>
      <c r="AC1207" s="30">
        <v>1.682712507269704</v>
      </c>
      <c r="AD1207" s="30">
        <v>-0.88271250726970396</v>
      </c>
    </row>
    <row r="1208" spans="1:30">
      <c r="A1208" s="4">
        <v>43788.25</v>
      </c>
      <c r="B1208">
        <v>43788</v>
      </c>
      <c r="C1208" s="3">
        <v>0.25</v>
      </c>
      <c r="D1208" s="3">
        <v>6</v>
      </c>
      <c r="E1208" s="3">
        <v>50</v>
      </c>
      <c r="F1208" s="3">
        <v>0.5</v>
      </c>
      <c r="G1208" s="5">
        <v>0.5</v>
      </c>
      <c r="H1208" s="3">
        <v>1</v>
      </c>
      <c r="I1208" s="3">
        <v>1.55139</v>
      </c>
      <c r="J1208" s="12">
        <f t="shared" si="54"/>
        <v>1.45</v>
      </c>
      <c r="K1208" s="4">
        <v>43788.25</v>
      </c>
      <c r="L1208" s="3">
        <f t="shared" si="55"/>
        <v>19</v>
      </c>
      <c r="M1208" s="3">
        <f t="shared" si="56"/>
        <v>6</v>
      </c>
      <c r="N1208" s="3">
        <v>58</v>
      </c>
      <c r="O1208" s="3">
        <v>0</v>
      </c>
      <c r="P1208" s="3">
        <v>58</v>
      </c>
      <c r="Q1208" s="3">
        <v>0</v>
      </c>
      <c r="R1208" s="3"/>
      <c r="S1208" s="3">
        <f>IF(ISBLANK(Table13[[#This Row],[T1]]),0,IF(Table13[[#This Row],[T1]]&gt;0,1,0))</f>
        <v>1</v>
      </c>
      <c r="T1208" s="3">
        <f>IF(ISBLANK(Table13[[#This Row],[T2]]),0,IF(Table13[[#This Row],[T2]]&gt;0,1,0))</f>
        <v>1</v>
      </c>
      <c r="U1208" s="3">
        <f>IF(ISBLANK(Table13[[#This Row],[T3]]),0,IF(Table13[[#This Row],[T3]]&gt;0,1,0))</f>
        <v>1</v>
      </c>
      <c r="V1208" s="3">
        <f>IF(ISBLANK(Table13[[#This Row],[T4]]),0,IF(Table13[[#This Row],[T4]]&gt;0,1,0))</f>
        <v>0</v>
      </c>
      <c r="W1208" s="25">
        <v>45</v>
      </c>
      <c r="X1208" s="23">
        <v>13</v>
      </c>
      <c r="Y1208" s="3">
        <v>1</v>
      </c>
      <c r="Z1208" s="3"/>
      <c r="AB1208" s="30">
        <v>1178</v>
      </c>
      <c r="AC1208" s="30">
        <v>1.682712507269704</v>
      </c>
      <c r="AD1208" s="30">
        <v>-0.58271250726970392</v>
      </c>
    </row>
    <row r="1209" spans="1:30">
      <c r="A1209" s="4">
        <v>43788.291666666664</v>
      </c>
      <c r="B1209">
        <v>43788</v>
      </c>
      <c r="C1209" s="3">
        <v>0.29166666666666669</v>
      </c>
      <c r="D1209" s="3">
        <v>7</v>
      </c>
      <c r="E1209" s="3">
        <v>50</v>
      </c>
      <c r="F1209" s="3">
        <v>2.2000000000000002</v>
      </c>
      <c r="G1209" s="5">
        <v>1.2</v>
      </c>
      <c r="H1209" s="3">
        <v>3.4000000000000004</v>
      </c>
      <c r="I1209" s="3">
        <v>1.55139</v>
      </c>
      <c r="J1209" s="12">
        <f t="shared" si="54"/>
        <v>1.5208333333333333</v>
      </c>
      <c r="K1209" s="4">
        <v>43788.291666666664</v>
      </c>
      <c r="L1209" s="3">
        <f t="shared" si="55"/>
        <v>19</v>
      </c>
      <c r="M1209" s="3">
        <f t="shared" si="56"/>
        <v>7</v>
      </c>
      <c r="N1209" s="3">
        <v>58</v>
      </c>
      <c r="O1209" s="3">
        <v>0</v>
      </c>
      <c r="P1209" s="3">
        <v>58</v>
      </c>
      <c r="Q1209" s="3">
        <v>0</v>
      </c>
      <c r="R1209" s="3"/>
      <c r="S1209" s="3">
        <f>IF(ISBLANK(Table13[[#This Row],[T1]]),0,IF(Table13[[#This Row],[T1]]&gt;0,1,0))</f>
        <v>1</v>
      </c>
      <c r="T1209" s="3">
        <f>IF(ISBLANK(Table13[[#This Row],[T2]]),0,IF(Table13[[#This Row],[T2]]&gt;0,1,0))</f>
        <v>1</v>
      </c>
      <c r="U1209" s="3">
        <f>IF(ISBLANK(Table13[[#This Row],[T3]]),0,IF(Table13[[#This Row],[T3]]&gt;0,1,0))</f>
        <v>1</v>
      </c>
      <c r="V1209" s="3">
        <f>IF(ISBLANK(Table13[[#This Row],[T4]]),0,IF(Table13[[#This Row],[T4]]&gt;0,1,0))</f>
        <v>0</v>
      </c>
      <c r="W1209" s="26">
        <v>44</v>
      </c>
      <c r="X1209" s="22">
        <v>11</v>
      </c>
      <c r="Y1209" s="3">
        <v>3.4000000000000004</v>
      </c>
      <c r="Z1209" s="3"/>
      <c r="AB1209" s="30">
        <v>1179</v>
      </c>
      <c r="AC1209" s="30">
        <v>1.6325883807024881</v>
      </c>
      <c r="AD1209" s="30">
        <v>-0.43258838070248817</v>
      </c>
    </row>
    <row r="1210" spans="1:30">
      <c r="A1210" s="4">
        <v>43788.333333333336</v>
      </c>
      <c r="B1210">
        <v>43788</v>
      </c>
      <c r="C1210" s="3">
        <v>0.33333333333333331</v>
      </c>
      <c r="D1210" s="3">
        <v>8</v>
      </c>
      <c r="E1210" s="3">
        <v>50</v>
      </c>
      <c r="F1210" s="3">
        <v>0.2</v>
      </c>
      <c r="G1210" s="5">
        <v>0.2</v>
      </c>
      <c r="H1210" s="3">
        <v>0.4</v>
      </c>
      <c r="I1210" s="3">
        <v>1.55139</v>
      </c>
      <c r="J1210" s="12">
        <f t="shared" si="54"/>
        <v>1.5291666666666668</v>
      </c>
      <c r="K1210" s="4">
        <v>43788.333333333336</v>
      </c>
      <c r="L1210" s="3">
        <f t="shared" si="55"/>
        <v>19</v>
      </c>
      <c r="M1210" s="3">
        <f t="shared" si="56"/>
        <v>8</v>
      </c>
      <c r="N1210" s="3">
        <v>9</v>
      </c>
      <c r="O1210" s="3">
        <v>0</v>
      </c>
      <c r="P1210" s="3">
        <v>58</v>
      </c>
      <c r="Q1210" s="3">
        <v>0</v>
      </c>
      <c r="R1210" s="3"/>
      <c r="S1210" s="3">
        <f>IF(ISBLANK(Table13[[#This Row],[T1]]),0,IF(Table13[[#This Row],[T1]]&gt;0,1,0))</f>
        <v>1</v>
      </c>
      <c r="T1210" s="3">
        <f>IF(ISBLANK(Table13[[#This Row],[T2]]),0,IF(Table13[[#This Row],[T2]]&gt;0,1,0))</f>
        <v>1</v>
      </c>
      <c r="U1210" s="3">
        <f>IF(ISBLANK(Table13[[#This Row],[T3]]),0,IF(Table13[[#This Row],[T3]]&gt;0,1,0))</f>
        <v>0</v>
      </c>
      <c r="V1210" s="3">
        <f>IF(ISBLANK(Table13[[#This Row],[T4]]),0,IF(Table13[[#This Row],[T4]]&gt;0,1,0))</f>
        <v>1</v>
      </c>
      <c r="W1210" s="25">
        <v>46</v>
      </c>
      <c r="X1210" s="23">
        <v>11</v>
      </c>
      <c r="Y1210" s="3">
        <v>0.4</v>
      </c>
      <c r="Z1210" s="3"/>
      <c r="AB1210" s="30">
        <v>1180</v>
      </c>
      <c r="AC1210" s="30">
        <v>1.682712507269704</v>
      </c>
      <c r="AD1210" s="30">
        <v>-0.58271250726970392</v>
      </c>
    </row>
    <row r="1211" spans="1:30">
      <c r="A1211" s="4">
        <v>43788.375</v>
      </c>
      <c r="B1211">
        <v>43788</v>
      </c>
      <c r="C1211" s="3">
        <v>0.375</v>
      </c>
      <c r="D1211" s="3">
        <v>9</v>
      </c>
      <c r="E1211" s="3">
        <v>50</v>
      </c>
      <c r="F1211" s="3">
        <v>0.2</v>
      </c>
      <c r="G1211" s="5">
        <v>0.2</v>
      </c>
      <c r="H1211" s="3">
        <v>0.4</v>
      </c>
      <c r="I1211" s="3">
        <v>1.55139</v>
      </c>
      <c r="J1211" s="12">
        <f t="shared" si="54"/>
        <v>1.5458333333333334</v>
      </c>
      <c r="K1211" s="4">
        <v>43788.375</v>
      </c>
      <c r="L1211" s="3">
        <f t="shared" si="55"/>
        <v>19</v>
      </c>
      <c r="M1211" s="3">
        <f t="shared" si="56"/>
        <v>9</v>
      </c>
      <c r="N1211" s="3">
        <v>0</v>
      </c>
      <c r="O1211" s="3">
        <v>0</v>
      </c>
      <c r="P1211" s="3">
        <v>58</v>
      </c>
      <c r="Q1211" s="3">
        <v>0</v>
      </c>
      <c r="R1211" s="3"/>
      <c r="S1211" s="3">
        <f>IF(ISBLANK(Table13[[#This Row],[T1]]),0,IF(Table13[[#This Row],[T1]]&gt;0,1,0))</f>
        <v>0</v>
      </c>
      <c r="T1211" s="3">
        <f>IF(ISBLANK(Table13[[#This Row],[T2]]),0,IF(Table13[[#This Row],[T2]]&gt;0,1,0))</f>
        <v>1</v>
      </c>
      <c r="U1211" s="3">
        <f>IF(ISBLANK(Table13[[#This Row],[T3]]),0,IF(Table13[[#This Row],[T3]]&gt;0,1,0))</f>
        <v>0</v>
      </c>
      <c r="V1211" s="3">
        <f>IF(ISBLANK(Table13[[#This Row],[T4]]),0,IF(Table13[[#This Row],[T4]]&gt;0,1,0))</f>
        <v>1</v>
      </c>
      <c r="W1211" s="26">
        <v>46</v>
      </c>
      <c r="X1211" s="22">
        <v>17</v>
      </c>
      <c r="Y1211" s="3">
        <v>0.4</v>
      </c>
      <c r="Z1211" s="3"/>
      <c r="AB1211" s="30">
        <v>1181</v>
      </c>
      <c r="AC1211" s="30">
        <v>1.6933749433389658</v>
      </c>
      <c r="AD1211" s="30">
        <v>-0.69337494333896577</v>
      </c>
    </row>
    <row r="1212" spans="1:30">
      <c r="A1212" s="4">
        <v>43788.416666666664</v>
      </c>
      <c r="B1212">
        <v>43788</v>
      </c>
      <c r="C1212" s="3">
        <v>0.41666666666666669</v>
      </c>
      <c r="D1212" s="3">
        <v>10</v>
      </c>
      <c r="E1212" s="3">
        <v>50</v>
      </c>
      <c r="F1212" s="3">
        <v>0.3</v>
      </c>
      <c r="G1212" s="5">
        <v>2.6</v>
      </c>
      <c r="H1212" s="3">
        <v>2.9</v>
      </c>
      <c r="I1212" s="3">
        <v>1.55139</v>
      </c>
      <c r="J1212" s="12">
        <f t="shared" si="54"/>
        <v>1.5458333333333334</v>
      </c>
      <c r="K1212" s="4">
        <v>43788.416666666664</v>
      </c>
      <c r="L1212" s="3">
        <f t="shared" si="55"/>
        <v>19</v>
      </c>
      <c r="M1212" s="3">
        <f t="shared" si="56"/>
        <v>10</v>
      </c>
      <c r="N1212" s="3">
        <v>0</v>
      </c>
      <c r="O1212" s="3">
        <v>0</v>
      </c>
      <c r="P1212" s="3">
        <v>57</v>
      </c>
      <c r="Q1212" s="3">
        <v>0</v>
      </c>
      <c r="R1212" s="3"/>
      <c r="S1212" s="3">
        <f>IF(ISBLANK(Table13[[#This Row],[T1]]),0,IF(Table13[[#This Row],[T1]]&gt;0,1,0))</f>
        <v>0</v>
      </c>
      <c r="T1212" s="3">
        <f>IF(ISBLANK(Table13[[#This Row],[T2]]),0,IF(Table13[[#This Row],[T2]]&gt;0,1,0))</f>
        <v>0</v>
      </c>
      <c r="U1212" s="3">
        <f>IF(ISBLANK(Table13[[#This Row],[T3]]),0,IF(Table13[[#This Row],[T3]]&gt;0,1,0))</f>
        <v>0</v>
      </c>
      <c r="V1212" s="3">
        <f>IF(ISBLANK(Table13[[#This Row],[T4]]),0,IF(Table13[[#This Row],[T4]]&gt;0,1,0))</f>
        <v>1</v>
      </c>
      <c r="W1212" s="25">
        <v>50</v>
      </c>
      <c r="X1212" s="23">
        <v>17</v>
      </c>
      <c r="Y1212" s="3">
        <v>2.9</v>
      </c>
      <c r="Z1212" s="3"/>
      <c r="AB1212" s="30">
        <v>1182</v>
      </c>
      <c r="AC1212" s="30">
        <v>1.6432508167717499</v>
      </c>
      <c r="AD1212" s="30">
        <v>-0.44325081677174993</v>
      </c>
    </row>
    <row r="1213" spans="1:30">
      <c r="A1213" s="4">
        <v>43788.458333333336</v>
      </c>
      <c r="B1213">
        <v>43788</v>
      </c>
      <c r="C1213" s="3">
        <v>0.45833333333333331</v>
      </c>
      <c r="D1213" s="3">
        <v>11</v>
      </c>
      <c r="E1213" s="3">
        <v>50</v>
      </c>
      <c r="F1213" s="3">
        <v>1.6</v>
      </c>
      <c r="G1213" s="5">
        <v>0.2</v>
      </c>
      <c r="H1213" s="3">
        <v>1.8</v>
      </c>
      <c r="I1213" s="3">
        <v>1.55139</v>
      </c>
      <c r="J1213" s="12">
        <f t="shared" si="54"/>
        <v>1.45</v>
      </c>
      <c r="K1213" s="4">
        <v>43788.458333333336</v>
      </c>
      <c r="L1213" s="3">
        <f t="shared" si="55"/>
        <v>19</v>
      </c>
      <c r="M1213" s="3">
        <f t="shared" si="56"/>
        <v>11</v>
      </c>
      <c r="N1213" s="3">
        <v>0</v>
      </c>
      <c r="O1213" s="3">
        <v>0</v>
      </c>
      <c r="P1213" s="3">
        <v>58</v>
      </c>
      <c r="Q1213" s="3">
        <v>0</v>
      </c>
      <c r="R1213" s="3"/>
      <c r="S1213" s="3">
        <f>IF(ISBLANK(Table13[[#This Row],[T1]]),0,IF(Table13[[#This Row],[T1]]&gt;0,1,0))</f>
        <v>0</v>
      </c>
      <c r="T1213" s="3">
        <f>IF(ISBLANK(Table13[[#This Row],[T2]]),0,IF(Table13[[#This Row],[T2]]&gt;0,1,0))</f>
        <v>0</v>
      </c>
      <c r="U1213" s="3">
        <f>IF(ISBLANK(Table13[[#This Row],[T3]]),0,IF(Table13[[#This Row],[T3]]&gt;0,1,0))</f>
        <v>0</v>
      </c>
      <c r="V1213" s="3">
        <f>IF(ISBLANK(Table13[[#This Row],[T4]]),0,IF(Table13[[#This Row],[T4]]&gt;0,1,0))</f>
        <v>1</v>
      </c>
      <c r="W1213" s="26">
        <v>50</v>
      </c>
      <c r="X1213" s="22">
        <v>11</v>
      </c>
      <c r="Y1213" s="3">
        <v>1.8</v>
      </c>
      <c r="Z1213" s="3"/>
      <c r="AB1213" s="30">
        <v>1183</v>
      </c>
      <c r="AC1213" s="30">
        <v>1.6325883807024881</v>
      </c>
      <c r="AD1213" s="30">
        <v>1.3674116192975119</v>
      </c>
    </row>
    <row r="1214" spans="1:30">
      <c r="A1214" s="4">
        <v>43788.5</v>
      </c>
      <c r="B1214">
        <v>43788</v>
      </c>
      <c r="C1214" s="3">
        <v>0.5</v>
      </c>
      <c r="D1214" s="3">
        <v>12</v>
      </c>
      <c r="E1214" s="3">
        <v>50</v>
      </c>
      <c r="F1214" s="3">
        <v>1.6</v>
      </c>
      <c r="G1214" s="5">
        <v>3.2</v>
      </c>
      <c r="H1214" s="3">
        <v>4.8000000000000007</v>
      </c>
      <c r="I1214" s="3">
        <v>1.55139</v>
      </c>
      <c r="J1214" s="12">
        <f t="shared" si="54"/>
        <v>1.4458333333333335</v>
      </c>
      <c r="K1214" s="4">
        <v>43788.5</v>
      </c>
      <c r="L1214" s="3">
        <f t="shared" si="55"/>
        <v>19</v>
      </c>
      <c r="M1214" s="3">
        <f t="shared" si="56"/>
        <v>12</v>
      </c>
      <c r="N1214" s="3">
        <v>0</v>
      </c>
      <c r="O1214" s="3">
        <v>0</v>
      </c>
      <c r="P1214" s="3">
        <v>30</v>
      </c>
      <c r="Q1214" s="3">
        <v>0</v>
      </c>
      <c r="R1214" s="3"/>
      <c r="S1214" s="3">
        <f>IF(ISBLANK(Table13[[#This Row],[T1]]),0,IF(Table13[[#This Row],[T1]]&gt;0,1,0))</f>
        <v>0</v>
      </c>
      <c r="T1214" s="3">
        <f>IF(ISBLANK(Table13[[#This Row],[T2]]),0,IF(Table13[[#This Row],[T2]]&gt;0,1,0))</f>
        <v>0</v>
      </c>
      <c r="U1214" s="3">
        <f>IF(ISBLANK(Table13[[#This Row],[T3]]),0,IF(Table13[[#This Row],[T3]]&gt;0,1,0))</f>
        <v>1</v>
      </c>
      <c r="V1214" s="3">
        <f>IF(ISBLANK(Table13[[#This Row],[T4]]),0,IF(Table13[[#This Row],[T4]]&gt;0,1,0))</f>
        <v>1</v>
      </c>
      <c r="W1214" s="25">
        <v>54</v>
      </c>
      <c r="X1214" s="23">
        <v>13</v>
      </c>
      <c r="Y1214" s="3">
        <v>4.8000000000000007</v>
      </c>
      <c r="Z1214" s="3"/>
      <c r="AB1214" s="30">
        <v>1184</v>
      </c>
      <c r="AC1214" s="30">
        <v>1.6325883807024881</v>
      </c>
      <c r="AD1214" s="30">
        <v>1.2674116192975118</v>
      </c>
    </row>
    <row r="1215" spans="1:30">
      <c r="A1215" s="4">
        <v>43788.541666666664</v>
      </c>
      <c r="B1215">
        <v>43788</v>
      </c>
      <c r="C1215" s="3">
        <v>0.54166666666666663</v>
      </c>
      <c r="D1215" s="3">
        <v>13</v>
      </c>
      <c r="E1215" s="3">
        <v>50</v>
      </c>
      <c r="F1215" s="3">
        <v>1.1000000000000001</v>
      </c>
      <c r="G1215" s="5">
        <v>0.5</v>
      </c>
      <c r="H1215" s="3">
        <v>1.6</v>
      </c>
      <c r="I1215" s="3">
        <v>1.55139</v>
      </c>
      <c r="J1215" s="12">
        <f t="shared" si="54"/>
        <v>1.2708333333333333</v>
      </c>
      <c r="K1215" s="4">
        <v>43788.541666666664</v>
      </c>
      <c r="L1215" s="3">
        <f t="shared" si="55"/>
        <v>19</v>
      </c>
      <c r="M1215" s="3">
        <f t="shared" si="56"/>
        <v>13</v>
      </c>
      <c r="N1215" s="3">
        <v>0</v>
      </c>
      <c r="O1215" s="3">
        <v>0</v>
      </c>
      <c r="P1215" s="3">
        <v>58</v>
      </c>
      <c r="Q1215" s="3">
        <v>0</v>
      </c>
      <c r="R1215" s="3"/>
      <c r="S1215" s="3">
        <f>IF(ISBLANK(Table13[[#This Row],[T1]]),0,IF(Table13[[#This Row],[T1]]&gt;0,1,0))</f>
        <v>0</v>
      </c>
      <c r="T1215" s="3">
        <f>IF(ISBLANK(Table13[[#This Row],[T2]]),0,IF(Table13[[#This Row],[T2]]&gt;0,1,0))</f>
        <v>0</v>
      </c>
      <c r="U1215" s="3">
        <f>IF(ISBLANK(Table13[[#This Row],[T3]]),0,IF(Table13[[#This Row],[T3]]&gt;0,1,0))</f>
        <v>1</v>
      </c>
      <c r="V1215" s="3">
        <f>IF(ISBLANK(Table13[[#This Row],[T4]]),0,IF(Table13[[#This Row],[T4]]&gt;0,1,0))</f>
        <v>1</v>
      </c>
      <c r="W1215" s="26">
        <v>56</v>
      </c>
      <c r="X1215" s="22">
        <v>11</v>
      </c>
      <c r="Y1215" s="3">
        <v>1.6</v>
      </c>
      <c r="Z1215" s="3"/>
      <c r="AB1215" s="30">
        <v>1185</v>
      </c>
      <c r="AC1215" s="30">
        <v>1.7898819663083898</v>
      </c>
      <c r="AD1215" s="30">
        <v>1.011803369161024E-2</v>
      </c>
    </row>
    <row r="1216" spans="1:30">
      <c r="A1216" s="4">
        <v>43788.583333333336</v>
      </c>
      <c r="B1216">
        <v>43788</v>
      </c>
      <c r="C1216" s="3">
        <v>0.58333333333333337</v>
      </c>
      <c r="D1216" s="3">
        <v>14</v>
      </c>
      <c r="E1216" s="3">
        <v>50</v>
      </c>
      <c r="F1216" s="3">
        <v>0.6</v>
      </c>
      <c r="G1216" s="5">
        <v>0.3</v>
      </c>
      <c r="H1216" s="3">
        <v>0.89999999999999991</v>
      </c>
      <c r="I1216" s="3">
        <v>1.55139</v>
      </c>
      <c r="J1216" s="12">
        <f t="shared" si="54"/>
        <v>1.2249999999999999</v>
      </c>
      <c r="K1216" s="4">
        <v>43788.583333333336</v>
      </c>
      <c r="L1216" s="3">
        <f t="shared" si="55"/>
        <v>19</v>
      </c>
      <c r="M1216" s="3">
        <f t="shared" si="56"/>
        <v>14</v>
      </c>
      <c r="N1216" s="3">
        <v>0</v>
      </c>
      <c r="O1216" s="3">
        <v>0</v>
      </c>
      <c r="P1216" s="3">
        <v>58</v>
      </c>
      <c r="Q1216" s="3">
        <v>0</v>
      </c>
      <c r="R1216" s="3"/>
      <c r="S1216" s="3">
        <f>IF(ISBLANK(Table13[[#This Row],[T1]]),0,IF(Table13[[#This Row],[T1]]&gt;0,1,0))</f>
        <v>0</v>
      </c>
      <c r="T1216" s="3">
        <f>IF(ISBLANK(Table13[[#This Row],[T2]]),0,IF(Table13[[#This Row],[T2]]&gt;0,1,0))</f>
        <v>0</v>
      </c>
      <c r="U1216" s="3">
        <f>IF(ISBLANK(Table13[[#This Row],[T3]]),0,IF(Table13[[#This Row],[T3]]&gt;0,1,0))</f>
        <v>1</v>
      </c>
      <c r="V1216" s="3">
        <f>IF(ISBLANK(Table13[[#This Row],[T4]]),0,IF(Table13[[#This Row],[T4]]&gt;0,1,0))</f>
        <v>1</v>
      </c>
      <c r="W1216" s="25">
        <v>54</v>
      </c>
      <c r="X1216" s="23">
        <v>11</v>
      </c>
      <c r="Y1216" s="3">
        <v>0.89999999999999991</v>
      </c>
      <c r="Z1216" s="3"/>
      <c r="AB1216" s="30">
        <v>1186</v>
      </c>
      <c r="AC1216" s="30">
        <v>1.6597716139944738</v>
      </c>
      <c r="AD1216" s="30">
        <v>-1.2597716139944737</v>
      </c>
    </row>
    <row r="1217" spans="1:30">
      <c r="A1217" s="4">
        <v>43788.625</v>
      </c>
      <c r="B1217">
        <v>43788</v>
      </c>
      <c r="C1217" s="3">
        <v>0.625</v>
      </c>
      <c r="D1217" s="3">
        <v>15</v>
      </c>
      <c r="E1217" s="3">
        <v>50</v>
      </c>
      <c r="F1217" s="3">
        <v>0.3</v>
      </c>
      <c r="G1217" s="5">
        <v>0.3</v>
      </c>
      <c r="H1217" s="3">
        <v>0.6</v>
      </c>
      <c r="I1217" s="3">
        <v>1.55139</v>
      </c>
      <c r="J1217" s="12">
        <f t="shared" si="54"/>
        <v>1.2625</v>
      </c>
      <c r="K1217" s="4">
        <v>43788.625</v>
      </c>
      <c r="L1217" s="3">
        <f t="shared" si="55"/>
        <v>19</v>
      </c>
      <c r="M1217" s="3">
        <f t="shared" si="56"/>
        <v>15</v>
      </c>
      <c r="N1217" s="3">
        <v>0</v>
      </c>
      <c r="O1217" s="3">
        <v>0</v>
      </c>
      <c r="P1217" s="3">
        <v>58</v>
      </c>
      <c r="Q1217" s="3">
        <v>0</v>
      </c>
      <c r="R1217" s="3"/>
      <c r="S1217" s="3">
        <f>IF(ISBLANK(Table13[[#This Row],[T1]]),0,IF(Table13[[#This Row],[T1]]&gt;0,1,0))</f>
        <v>0</v>
      </c>
      <c r="T1217" s="3">
        <f>IF(ISBLANK(Table13[[#This Row],[T2]]),0,IF(Table13[[#This Row],[T2]]&gt;0,1,0))</f>
        <v>0</v>
      </c>
      <c r="U1217" s="3">
        <f>IF(ISBLANK(Table13[[#This Row],[T3]]),0,IF(Table13[[#This Row],[T3]]&gt;0,1,0))</f>
        <v>1</v>
      </c>
      <c r="V1217" s="3">
        <f>IF(ISBLANK(Table13[[#This Row],[T4]]),0,IF(Table13[[#This Row],[T4]]&gt;0,1,0))</f>
        <v>1</v>
      </c>
      <c r="W1217" s="26">
        <v>53</v>
      </c>
      <c r="X1217" s="22">
        <v>11</v>
      </c>
      <c r="Y1217" s="3">
        <v>0.6</v>
      </c>
      <c r="Z1217" s="3"/>
      <c r="AB1217" s="30">
        <v>1187</v>
      </c>
      <c r="AC1217" s="30">
        <v>1.6340829218787063</v>
      </c>
      <c r="AD1217" s="30">
        <v>-1.2340829218787062</v>
      </c>
    </row>
    <row r="1218" spans="1:30">
      <c r="A1218" s="4">
        <v>43788.666666666664</v>
      </c>
      <c r="B1218">
        <v>43788</v>
      </c>
      <c r="C1218" s="3">
        <v>0.66666666666666663</v>
      </c>
      <c r="D1218" s="3">
        <v>16</v>
      </c>
      <c r="E1218" s="3">
        <v>50</v>
      </c>
      <c r="F1218" s="3">
        <v>0.8</v>
      </c>
      <c r="G1218" s="5">
        <v>1.9</v>
      </c>
      <c r="H1218" s="3">
        <v>2.7</v>
      </c>
      <c r="I1218" s="3">
        <v>1.55139</v>
      </c>
      <c r="J1218" s="12">
        <f t="shared" ref="J1218:J1281" si="57">AVERAGE(H1218:H1241)</f>
        <v>1.2874999999999999</v>
      </c>
      <c r="K1218" s="4">
        <v>43788.666666666664</v>
      </c>
      <c r="L1218" s="3">
        <f t="shared" ref="L1218:L1281" si="58">DAY(K1218)</f>
        <v>19</v>
      </c>
      <c r="M1218" s="3">
        <f t="shared" ref="M1218:M1281" si="59">HOUR(K1218)</f>
        <v>16</v>
      </c>
      <c r="N1218" s="3">
        <v>0</v>
      </c>
      <c r="O1218" s="3">
        <v>0</v>
      </c>
      <c r="P1218" s="3">
        <v>58</v>
      </c>
      <c r="Q1218" s="3">
        <v>0</v>
      </c>
      <c r="R1218" s="3"/>
      <c r="S1218" s="3">
        <f>IF(ISBLANK(Table13[[#This Row],[T1]]),0,IF(Table13[[#This Row],[T1]]&gt;0,1,0))</f>
        <v>1</v>
      </c>
      <c r="T1218" s="3">
        <f>IF(ISBLANK(Table13[[#This Row],[T2]]),0,IF(Table13[[#This Row],[T2]]&gt;0,1,0))</f>
        <v>0</v>
      </c>
      <c r="U1218" s="3">
        <f>IF(ISBLANK(Table13[[#This Row],[T3]]),0,IF(Table13[[#This Row],[T3]]&gt;0,1,0))</f>
        <v>1</v>
      </c>
      <c r="V1218" s="3">
        <f>IF(ISBLANK(Table13[[#This Row],[T4]]),0,IF(Table13[[#This Row],[T4]]&gt;0,1,0))</f>
        <v>0</v>
      </c>
      <c r="W1218" s="25">
        <v>52</v>
      </c>
      <c r="X1218" s="23">
        <v>11</v>
      </c>
      <c r="Y1218" s="3">
        <v>2.7</v>
      </c>
      <c r="Z1218" s="3"/>
      <c r="AB1218" s="30">
        <v>1188</v>
      </c>
      <c r="AC1218" s="30">
        <v>1.5839587953114904</v>
      </c>
      <c r="AD1218" s="30">
        <v>-1.2839587953114904</v>
      </c>
    </row>
    <row r="1219" spans="1:30">
      <c r="A1219" s="4">
        <v>43788.708333333336</v>
      </c>
      <c r="B1219">
        <v>43788</v>
      </c>
      <c r="C1219" s="3">
        <v>0.70833333333333337</v>
      </c>
      <c r="D1219" s="3">
        <v>17</v>
      </c>
      <c r="E1219" s="3">
        <v>50</v>
      </c>
      <c r="F1219" s="3">
        <v>0.3</v>
      </c>
      <c r="G1219" s="5">
        <v>0.5</v>
      </c>
      <c r="H1219" s="3">
        <v>0.8</v>
      </c>
      <c r="I1219" s="3">
        <v>1.55139</v>
      </c>
      <c r="J1219" s="12">
        <f t="shared" si="57"/>
        <v>1.2875000000000001</v>
      </c>
      <c r="K1219" s="4">
        <v>43788.708333333336</v>
      </c>
      <c r="L1219" s="3">
        <f t="shared" si="58"/>
        <v>19</v>
      </c>
      <c r="M1219" s="3">
        <f t="shared" si="59"/>
        <v>17</v>
      </c>
      <c r="N1219" s="3">
        <v>0</v>
      </c>
      <c r="O1219" s="3">
        <v>0</v>
      </c>
      <c r="P1219" s="3">
        <v>56</v>
      </c>
      <c r="Q1219" s="3">
        <v>0</v>
      </c>
      <c r="R1219" s="3"/>
      <c r="S1219" s="3">
        <f>IF(ISBLANK(Table13[[#This Row],[T1]]),0,IF(Table13[[#This Row],[T1]]&gt;0,1,0))</f>
        <v>1</v>
      </c>
      <c r="T1219" s="3">
        <f>IF(ISBLANK(Table13[[#This Row],[T2]]),0,IF(Table13[[#This Row],[T2]]&gt;0,1,0))</f>
        <v>0</v>
      </c>
      <c r="U1219" s="3">
        <f>IF(ISBLANK(Table13[[#This Row],[T3]]),0,IF(Table13[[#This Row],[T3]]&gt;0,1,0))</f>
        <v>1</v>
      </c>
      <c r="V1219" s="3">
        <f>IF(ISBLANK(Table13[[#This Row],[T4]]),0,IF(Table13[[#This Row],[T4]]&gt;0,1,0))</f>
        <v>0</v>
      </c>
      <c r="W1219" s="26">
        <v>53</v>
      </c>
      <c r="X1219" s="22">
        <v>11</v>
      </c>
      <c r="Y1219" s="3">
        <v>0.8</v>
      </c>
      <c r="Z1219" s="3"/>
      <c r="AB1219" s="30">
        <v>1189</v>
      </c>
      <c r="AC1219" s="30">
        <v>1.5732963592422284</v>
      </c>
      <c r="AD1219" s="30">
        <v>-1.0732963592422284</v>
      </c>
    </row>
    <row r="1220" spans="1:30">
      <c r="A1220" s="4">
        <v>43788.75</v>
      </c>
      <c r="B1220">
        <v>43788</v>
      </c>
      <c r="C1220" s="3">
        <v>0.75</v>
      </c>
      <c r="D1220" s="3">
        <v>18</v>
      </c>
      <c r="E1220" s="3">
        <v>50</v>
      </c>
      <c r="F1220" s="3">
        <v>0.6</v>
      </c>
      <c r="G1220" s="5">
        <v>0.6</v>
      </c>
      <c r="H1220" s="3">
        <v>1.2</v>
      </c>
      <c r="I1220" s="3">
        <v>1.55139</v>
      </c>
      <c r="J1220" s="12">
        <f t="shared" si="57"/>
        <v>1.3291666666666666</v>
      </c>
      <c r="K1220" s="4">
        <v>43788.75</v>
      </c>
      <c r="L1220" s="3">
        <f t="shared" si="58"/>
        <v>19</v>
      </c>
      <c r="M1220" s="3">
        <f t="shared" si="59"/>
        <v>18</v>
      </c>
      <c r="N1220" s="3">
        <v>0</v>
      </c>
      <c r="O1220" s="3">
        <v>0</v>
      </c>
      <c r="P1220" s="3">
        <v>55</v>
      </c>
      <c r="Q1220" s="3">
        <v>0</v>
      </c>
      <c r="R1220" s="3"/>
      <c r="S1220" s="3">
        <f>IF(ISBLANK(Table13[[#This Row],[T1]]),0,IF(Table13[[#This Row],[T1]]&gt;0,1,0))</f>
        <v>1</v>
      </c>
      <c r="T1220" s="3">
        <f>IF(ISBLANK(Table13[[#This Row],[T2]]),0,IF(Table13[[#This Row],[T2]]&gt;0,1,0))</f>
        <v>0</v>
      </c>
      <c r="U1220" s="3">
        <f>IF(ISBLANK(Table13[[#This Row],[T3]]),0,IF(Table13[[#This Row],[T3]]&gt;0,1,0))</f>
        <v>1</v>
      </c>
      <c r="V1220" s="3">
        <f>IF(ISBLANK(Table13[[#This Row],[T4]]),0,IF(Table13[[#This Row],[T4]]&gt;0,1,0))</f>
        <v>0</v>
      </c>
      <c r="W1220" s="25">
        <v>51</v>
      </c>
      <c r="X1220" s="23">
        <v>13</v>
      </c>
      <c r="Y1220" s="3">
        <v>1.2</v>
      </c>
      <c r="Z1220" s="3"/>
      <c r="AB1220" s="30">
        <v>1190</v>
      </c>
      <c r="AC1220" s="30">
        <v>1.5413090510344429</v>
      </c>
      <c r="AD1220" s="30">
        <v>-1.0413090510344429</v>
      </c>
    </row>
    <row r="1221" spans="1:30">
      <c r="A1221" s="4">
        <v>43788.791666666664</v>
      </c>
      <c r="B1221">
        <v>43788</v>
      </c>
      <c r="C1221" s="3">
        <v>0.79166666666666663</v>
      </c>
      <c r="D1221" s="3">
        <v>19</v>
      </c>
      <c r="E1221" s="3">
        <v>50</v>
      </c>
      <c r="F1221" s="3">
        <v>0.2</v>
      </c>
      <c r="G1221" s="5">
        <v>0.5</v>
      </c>
      <c r="H1221" s="3">
        <v>0.7</v>
      </c>
      <c r="I1221" s="3">
        <v>1.55139</v>
      </c>
      <c r="J1221" s="12">
        <f t="shared" si="57"/>
        <v>1.3958333333333333</v>
      </c>
      <c r="K1221" s="4">
        <v>43788.791666261575</v>
      </c>
      <c r="L1221" s="3">
        <f t="shared" si="58"/>
        <v>19</v>
      </c>
      <c r="M1221" s="3">
        <f t="shared" si="59"/>
        <v>19</v>
      </c>
      <c r="N1221" s="3"/>
      <c r="O1221" s="3"/>
      <c r="P1221" s="3"/>
      <c r="Q1221" s="3"/>
      <c r="R1221" s="3"/>
      <c r="S1221" s="3">
        <f>IF(ISBLANK(Table13[[#This Row],[T1]]),0,IF(Table13[[#This Row],[T1]]&gt;0,1,0))</f>
        <v>1</v>
      </c>
      <c r="T1221" s="3">
        <f>IF(ISBLANK(Table13[[#This Row],[T2]]),0,IF(Table13[[#This Row],[T2]]&gt;0,1,0))</f>
        <v>0</v>
      </c>
      <c r="U1221" s="3">
        <f>IF(ISBLANK(Table13[[#This Row],[T3]]),0,IF(Table13[[#This Row],[T3]]&gt;0,1,0))</f>
        <v>1</v>
      </c>
      <c r="V1221" s="3">
        <f>IF(ISBLANK(Table13[[#This Row],[T4]]),0,IF(Table13[[#This Row],[T4]]&gt;0,1,0))</f>
        <v>0</v>
      </c>
      <c r="W1221" s="26">
        <v>52</v>
      </c>
      <c r="X1221" s="22">
        <v>13</v>
      </c>
      <c r="Y1221" s="3">
        <v>0.7</v>
      </c>
      <c r="Z1221" s="3"/>
      <c r="AB1221" s="30">
        <v>1191</v>
      </c>
      <c r="AC1221" s="30">
        <v>1.555708678248789</v>
      </c>
      <c r="AD1221" s="30">
        <v>-1.055708678248789</v>
      </c>
    </row>
    <row r="1222" spans="1:30">
      <c r="A1222" s="4">
        <v>43788.833333333336</v>
      </c>
      <c r="B1222">
        <v>43788</v>
      </c>
      <c r="C1222" s="3">
        <v>0.83333333333333337</v>
      </c>
      <c r="D1222" s="3">
        <v>20</v>
      </c>
      <c r="E1222" s="3">
        <v>50</v>
      </c>
      <c r="F1222" s="3">
        <v>0.3</v>
      </c>
      <c r="G1222" s="5">
        <v>0.4</v>
      </c>
      <c r="H1222" s="3">
        <v>0.7</v>
      </c>
      <c r="I1222" s="3">
        <v>1.55139</v>
      </c>
      <c r="J1222" s="12">
        <f t="shared" si="57"/>
        <v>1.45</v>
      </c>
      <c r="K1222" s="4">
        <v>43788.833332870374</v>
      </c>
      <c r="L1222" s="3">
        <f t="shared" si="58"/>
        <v>19</v>
      </c>
      <c r="M1222" s="3">
        <f t="shared" si="59"/>
        <v>20</v>
      </c>
      <c r="N1222" s="3"/>
      <c r="O1222" s="3"/>
      <c r="P1222" s="3"/>
      <c r="Q1222" s="3"/>
      <c r="R1222" s="3"/>
      <c r="S1222" s="3">
        <f>IF(ISBLANK(Table13[[#This Row],[T1]]),0,IF(Table13[[#This Row],[T1]]&gt;0,1,0))</f>
        <v>0</v>
      </c>
      <c r="T1222" s="3">
        <f>IF(ISBLANK(Table13[[#This Row],[T2]]),0,IF(Table13[[#This Row],[T2]]&gt;0,1,0))</f>
        <v>0</v>
      </c>
      <c r="U1222" s="3">
        <f>IF(ISBLANK(Table13[[#This Row],[T3]]),0,IF(Table13[[#This Row],[T3]]&gt;0,1,0))</f>
        <v>1</v>
      </c>
      <c r="V1222" s="3">
        <f>IF(ISBLANK(Table13[[#This Row],[T4]]),0,IF(Table13[[#This Row],[T4]]&gt;0,1,0))</f>
        <v>0</v>
      </c>
      <c r="W1222" s="25">
        <v>48</v>
      </c>
      <c r="X1222" s="23">
        <v>13</v>
      </c>
      <c r="Y1222" s="3">
        <v>0.7</v>
      </c>
      <c r="Z1222" s="3"/>
      <c r="AB1222" s="30">
        <v>1192</v>
      </c>
      <c r="AC1222" s="30">
        <v>1.5663711143180508</v>
      </c>
      <c r="AD1222" s="30">
        <v>-0.56637111431805076</v>
      </c>
    </row>
    <row r="1223" spans="1:30">
      <c r="A1223" s="4">
        <v>43788.875</v>
      </c>
      <c r="B1223">
        <v>43788</v>
      </c>
      <c r="C1223" s="3">
        <v>0.875</v>
      </c>
      <c r="D1223" s="3">
        <v>21</v>
      </c>
      <c r="E1223" s="3">
        <v>50</v>
      </c>
      <c r="F1223" s="3">
        <v>0.6</v>
      </c>
      <c r="G1223" s="5">
        <v>2.1</v>
      </c>
      <c r="H1223" s="3">
        <v>2.7</v>
      </c>
      <c r="I1223" s="3">
        <v>1.55139</v>
      </c>
      <c r="J1223" s="12">
        <f t="shared" si="57"/>
        <v>1.5750000000000002</v>
      </c>
      <c r="K1223" s="4">
        <v>43788.875</v>
      </c>
      <c r="L1223" s="3">
        <f t="shared" si="58"/>
        <v>19</v>
      </c>
      <c r="M1223" s="3">
        <f t="shared" si="59"/>
        <v>21</v>
      </c>
      <c r="N1223" s="3">
        <v>29</v>
      </c>
      <c r="O1223" s="3">
        <v>9</v>
      </c>
      <c r="P1223" s="3">
        <v>0</v>
      </c>
      <c r="Q1223" s="3">
        <v>0</v>
      </c>
      <c r="R1223" s="3"/>
      <c r="S1223" s="3">
        <f>IF(ISBLANK(Table13[[#This Row],[T1]]),0,IF(Table13[[#This Row],[T1]]&gt;0,1,0))</f>
        <v>0</v>
      </c>
      <c r="T1223" s="3">
        <f>IF(ISBLANK(Table13[[#This Row],[T2]]),0,IF(Table13[[#This Row],[T2]]&gt;0,1,0))</f>
        <v>0</v>
      </c>
      <c r="U1223" s="3">
        <f>IF(ISBLANK(Table13[[#This Row],[T3]]),0,IF(Table13[[#This Row],[T3]]&gt;0,1,0))</f>
        <v>1</v>
      </c>
      <c r="V1223" s="3">
        <f>IF(ISBLANK(Table13[[#This Row],[T4]]),0,IF(Table13[[#This Row],[T4]]&gt;0,1,0))</f>
        <v>0</v>
      </c>
      <c r="W1223" s="26">
        <v>48</v>
      </c>
      <c r="X1223" s="22">
        <v>13</v>
      </c>
      <c r="Y1223" s="3">
        <v>2.7</v>
      </c>
      <c r="Z1223" s="3"/>
      <c r="AB1223" s="30">
        <v>1193</v>
      </c>
      <c r="AC1223" s="30">
        <v>1.5663711143180508</v>
      </c>
      <c r="AD1223" s="30">
        <v>1.9336288856819492</v>
      </c>
    </row>
    <row r="1224" spans="1:30">
      <c r="A1224" s="4">
        <v>43788.916666666664</v>
      </c>
      <c r="B1224">
        <v>43788</v>
      </c>
      <c r="C1224" s="3">
        <v>0.91666666666666663</v>
      </c>
      <c r="D1224" s="3">
        <v>22</v>
      </c>
      <c r="E1224" s="3">
        <v>50</v>
      </c>
      <c r="F1224" s="3">
        <v>0.9</v>
      </c>
      <c r="G1224" s="5">
        <v>0.5</v>
      </c>
      <c r="H1224" s="3">
        <v>1.4</v>
      </c>
      <c r="I1224" s="3">
        <v>1.55139</v>
      </c>
      <c r="J1224" s="12">
        <f t="shared" si="57"/>
        <v>1.5666666666666667</v>
      </c>
      <c r="K1224" s="4">
        <v>43788.916666666664</v>
      </c>
      <c r="L1224" s="3">
        <f t="shared" si="58"/>
        <v>19</v>
      </c>
      <c r="M1224" s="3">
        <f t="shared" si="59"/>
        <v>22</v>
      </c>
      <c r="N1224" s="3">
        <v>57</v>
      </c>
      <c r="O1224" s="3">
        <v>57</v>
      </c>
      <c r="P1224" s="3">
        <v>0</v>
      </c>
      <c r="Q1224" s="3">
        <v>0</v>
      </c>
      <c r="R1224" s="3"/>
      <c r="S1224" s="3">
        <f>IF(ISBLANK(Table13[[#This Row],[T1]]),0,IF(Table13[[#This Row],[T1]]&gt;0,1,0))</f>
        <v>0</v>
      </c>
      <c r="T1224" s="3">
        <f>IF(ISBLANK(Table13[[#This Row],[T2]]),0,IF(Table13[[#This Row],[T2]]&gt;0,1,0))</f>
        <v>0</v>
      </c>
      <c r="U1224" s="3">
        <f>IF(ISBLANK(Table13[[#This Row],[T3]]),0,IF(Table13[[#This Row],[T3]]&gt;0,1,0))</f>
        <v>1</v>
      </c>
      <c r="V1224" s="3">
        <f>IF(ISBLANK(Table13[[#This Row],[T4]]),0,IF(Table13[[#This Row],[T4]]&gt;0,1,0))</f>
        <v>0</v>
      </c>
      <c r="W1224" s="25">
        <v>48</v>
      </c>
      <c r="X1224" s="23">
        <v>13</v>
      </c>
      <c r="Y1224" s="3">
        <v>1.4</v>
      </c>
      <c r="Z1224" s="3"/>
      <c r="AB1224" s="30">
        <v>1194</v>
      </c>
      <c r="AC1224" s="30">
        <v>1.6507489014992536</v>
      </c>
      <c r="AD1224" s="30">
        <v>-0.15074890149925357</v>
      </c>
    </row>
    <row r="1225" spans="1:30">
      <c r="A1225" s="4">
        <v>43788.958333333336</v>
      </c>
      <c r="B1225">
        <v>43788</v>
      </c>
      <c r="C1225" s="3">
        <v>0.95833333333333337</v>
      </c>
      <c r="D1225" s="3">
        <v>23</v>
      </c>
      <c r="E1225" s="3">
        <v>50</v>
      </c>
      <c r="F1225" s="3">
        <v>1.4</v>
      </c>
      <c r="G1225" s="5">
        <v>0.7</v>
      </c>
      <c r="H1225" s="3">
        <v>2.0999999999999996</v>
      </c>
      <c r="I1225" s="3">
        <v>1.55139</v>
      </c>
      <c r="J1225" s="12">
        <f t="shared" si="57"/>
        <v>1.5750000000000002</v>
      </c>
      <c r="K1225" s="4">
        <v>43788.958333333336</v>
      </c>
      <c r="L1225" s="3">
        <f t="shared" si="58"/>
        <v>19</v>
      </c>
      <c r="M1225" s="3">
        <f t="shared" si="59"/>
        <v>23</v>
      </c>
      <c r="N1225" s="3">
        <v>58</v>
      </c>
      <c r="O1225" s="3">
        <v>58</v>
      </c>
      <c r="P1225" s="3">
        <v>34</v>
      </c>
      <c r="Q1225" s="3">
        <v>0</v>
      </c>
      <c r="R1225" s="3"/>
      <c r="S1225" s="3">
        <f>IF(ISBLANK(Table13[[#This Row],[T1]]),0,IF(Table13[[#This Row],[T1]]&gt;0,1,0))</f>
        <v>0</v>
      </c>
      <c r="T1225" s="3">
        <f>IF(ISBLANK(Table13[[#This Row],[T2]]),0,IF(Table13[[#This Row],[T2]]&gt;0,1,0))</f>
        <v>0</v>
      </c>
      <c r="U1225" s="3">
        <f>IF(ISBLANK(Table13[[#This Row],[T3]]),0,IF(Table13[[#This Row],[T3]]&gt;0,1,0))</f>
        <v>1</v>
      </c>
      <c r="V1225" s="3">
        <f>IF(ISBLANK(Table13[[#This Row],[T4]]),0,IF(Table13[[#This Row],[T4]]&gt;0,1,0))</f>
        <v>0</v>
      </c>
      <c r="W1225" s="26">
        <v>48</v>
      </c>
      <c r="X1225" s="22">
        <v>13</v>
      </c>
      <c r="Y1225" s="3">
        <v>2.0999999999999996</v>
      </c>
      <c r="Z1225" s="3"/>
      <c r="AB1225" s="30">
        <v>1195</v>
      </c>
      <c r="AC1225" s="30">
        <v>1.8291147848078433</v>
      </c>
      <c r="AD1225" s="30">
        <v>7.0885215192156847E-2</v>
      </c>
    </row>
    <row r="1226" spans="1:30">
      <c r="A1226" s="4">
        <v>43789</v>
      </c>
      <c r="B1226">
        <v>43789</v>
      </c>
      <c r="C1226" s="3">
        <v>0</v>
      </c>
      <c r="D1226" s="3">
        <v>0</v>
      </c>
      <c r="E1226" s="3">
        <v>51</v>
      </c>
      <c r="F1226" s="3">
        <v>0.2</v>
      </c>
      <c r="G1226" s="5">
        <v>0.5</v>
      </c>
      <c r="H1226" s="3">
        <v>0.7</v>
      </c>
      <c r="I1226" s="3">
        <v>1.55139</v>
      </c>
      <c r="J1226" s="12">
        <f t="shared" si="57"/>
        <v>1.5041666666666664</v>
      </c>
      <c r="K1226" s="4">
        <v>43789</v>
      </c>
      <c r="L1226" s="3">
        <f t="shared" si="58"/>
        <v>20</v>
      </c>
      <c r="M1226" s="3">
        <f t="shared" si="59"/>
        <v>0</v>
      </c>
      <c r="N1226" s="3">
        <v>58</v>
      </c>
      <c r="O1226" s="3">
        <v>58</v>
      </c>
      <c r="P1226" s="3">
        <v>58</v>
      </c>
      <c r="Q1226" s="3">
        <v>0</v>
      </c>
      <c r="R1226" s="3"/>
      <c r="S1226" s="3">
        <f>IF(ISBLANK(Table13[[#This Row],[T1]]),0,IF(Table13[[#This Row],[T1]]&gt;0,1,0))</f>
        <v>1</v>
      </c>
      <c r="T1226" s="3">
        <f>IF(ISBLANK(Table13[[#This Row],[T2]]),0,IF(Table13[[#This Row],[T2]]&gt;0,1,0))</f>
        <v>0</v>
      </c>
      <c r="U1226" s="3">
        <f>IF(ISBLANK(Table13[[#This Row],[T3]]),0,IF(Table13[[#This Row],[T3]]&gt;0,1,0))</f>
        <v>1</v>
      </c>
      <c r="V1226" s="3">
        <f>IF(ISBLANK(Table13[[#This Row],[T4]]),0,IF(Table13[[#This Row],[T4]]&gt;0,1,0))</f>
        <v>0</v>
      </c>
      <c r="W1226" s="25">
        <v>50</v>
      </c>
      <c r="X1226" s="23">
        <v>13</v>
      </c>
      <c r="Y1226" s="3">
        <v>0.7</v>
      </c>
      <c r="Z1226" s="3"/>
      <c r="AB1226" s="30">
        <v>1196</v>
      </c>
      <c r="AC1226" s="30">
        <v>1.8942651674215649</v>
      </c>
      <c r="AD1226" s="30">
        <v>-0.39426516742156492</v>
      </c>
    </row>
    <row r="1227" spans="1:30">
      <c r="A1227" s="4">
        <v>43789.041666666664</v>
      </c>
      <c r="B1227">
        <v>43789</v>
      </c>
      <c r="C1227" s="3">
        <v>4.1666666666666664E-2</v>
      </c>
      <c r="D1227" s="3">
        <v>1</v>
      </c>
      <c r="E1227" s="3">
        <v>51</v>
      </c>
      <c r="F1227" s="3">
        <v>0.2</v>
      </c>
      <c r="G1227" s="5">
        <v>0.5</v>
      </c>
      <c r="H1227" s="3">
        <v>0.7</v>
      </c>
      <c r="I1227" s="3">
        <v>1.55139</v>
      </c>
      <c r="J1227" s="12">
        <f t="shared" si="57"/>
        <v>1.4916666666666665</v>
      </c>
      <c r="K1227" s="4">
        <v>43789.041666666664</v>
      </c>
      <c r="L1227" s="3">
        <f t="shared" si="58"/>
        <v>20</v>
      </c>
      <c r="M1227" s="3">
        <f t="shared" si="59"/>
        <v>1</v>
      </c>
      <c r="N1227" s="3">
        <v>58</v>
      </c>
      <c r="O1227" s="3">
        <v>58</v>
      </c>
      <c r="P1227" s="3">
        <v>58</v>
      </c>
      <c r="Q1227" s="3">
        <v>0</v>
      </c>
      <c r="R1227" s="3"/>
      <c r="S1227" s="3">
        <f>IF(ISBLANK(Table13[[#This Row],[T1]]),0,IF(Table13[[#This Row],[T1]]&gt;0,1,0))</f>
        <v>1</v>
      </c>
      <c r="T1227" s="3">
        <f>IF(ISBLANK(Table13[[#This Row],[T2]]),0,IF(Table13[[#This Row],[T2]]&gt;0,1,0))</f>
        <v>0</v>
      </c>
      <c r="U1227" s="3">
        <f>IF(ISBLANK(Table13[[#This Row],[T3]]),0,IF(Table13[[#This Row],[T3]]&gt;0,1,0))</f>
        <v>1</v>
      </c>
      <c r="V1227" s="3">
        <f>IF(ISBLANK(Table13[[#This Row],[T4]]),0,IF(Table13[[#This Row],[T4]]&gt;0,1,0))</f>
        <v>0</v>
      </c>
      <c r="W1227" s="26">
        <v>50</v>
      </c>
      <c r="X1227" s="22">
        <v>13</v>
      </c>
      <c r="Y1227" s="3">
        <v>0.7</v>
      </c>
      <c r="Z1227" s="3"/>
      <c r="AB1227" s="30">
        <v>1197</v>
      </c>
      <c r="AC1227" s="30">
        <v>1.8942651674215649</v>
      </c>
      <c r="AD1227" s="30">
        <v>0.9057348325784349</v>
      </c>
    </row>
    <row r="1228" spans="1:30">
      <c r="A1228" s="4">
        <v>43789.083333333336</v>
      </c>
      <c r="B1228">
        <v>43789</v>
      </c>
      <c r="C1228" s="3">
        <v>8.3333333333333329E-2</v>
      </c>
      <c r="D1228" s="3">
        <v>2</v>
      </c>
      <c r="E1228" s="3">
        <v>51</v>
      </c>
      <c r="F1228" s="3">
        <v>0.2</v>
      </c>
      <c r="G1228" s="5">
        <v>0.4</v>
      </c>
      <c r="H1228" s="3">
        <v>0.60000000000000009</v>
      </c>
      <c r="I1228" s="3">
        <v>1.55139</v>
      </c>
      <c r="J1228" s="12">
        <f t="shared" si="57"/>
        <v>1.4833333333333334</v>
      </c>
      <c r="K1228" s="4">
        <v>43789.083333333336</v>
      </c>
      <c r="L1228" s="3">
        <f t="shared" si="58"/>
        <v>20</v>
      </c>
      <c r="M1228" s="3">
        <f t="shared" si="59"/>
        <v>2</v>
      </c>
      <c r="N1228" s="3">
        <v>57</v>
      </c>
      <c r="O1228" s="3">
        <v>57</v>
      </c>
      <c r="P1228" s="3">
        <v>57</v>
      </c>
      <c r="Q1228" s="3">
        <v>0</v>
      </c>
      <c r="R1228" s="3"/>
      <c r="S1228" s="3">
        <f>IF(ISBLANK(Table13[[#This Row],[T1]]),0,IF(Table13[[#This Row],[T1]]&gt;0,1,0))</f>
        <v>1</v>
      </c>
      <c r="T1228" s="3">
        <f>IF(ISBLANK(Table13[[#This Row],[T2]]),0,IF(Table13[[#This Row],[T2]]&gt;0,1,0))</f>
        <v>0</v>
      </c>
      <c r="U1228" s="3">
        <f>IF(ISBLANK(Table13[[#This Row],[T3]]),0,IF(Table13[[#This Row],[T3]]&gt;0,1,0))</f>
        <v>1</v>
      </c>
      <c r="V1228" s="3">
        <f>IF(ISBLANK(Table13[[#This Row],[T4]]),0,IF(Table13[[#This Row],[T4]]&gt;0,1,0))</f>
        <v>0</v>
      </c>
      <c r="W1228" s="25">
        <v>48</v>
      </c>
      <c r="X1228" s="23">
        <v>13</v>
      </c>
      <c r="Y1228" s="3">
        <v>0.60000000000000009</v>
      </c>
      <c r="Z1228" s="3"/>
      <c r="AB1228" s="30">
        <v>1198</v>
      </c>
      <c r="AC1228" s="30">
        <v>1.866707879733255</v>
      </c>
      <c r="AD1228" s="30">
        <v>1.5332921202667453</v>
      </c>
    </row>
    <row r="1229" spans="1:30">
      <c r="A1229" s="4">
        <v>43789.125</v>
      </c>
      <c r="B1229">
        <v>43789</v>
      </c>
      <c r="C1229" s="3">
        <v>0.125</v>
      </c>
      <c r="D1229" s="3">
        <v>3</v>
      </c>
      <c r="E1229" s="3">
        <v>51</v>
      </c>
      <c r="F1229" s="3">
        <v>0.5</v>
      </c>
      <c r="G1229" s="5">
        <v>0.3</v>
      </c>
      <c r="H1229" s="3">
        <v>0.8</v>
      </c>
      <c r="I1229" s="3">
        <v>1.55139</v>
      </c>
      <c r="J1229" s="12">
        <f t="shared" si="57"/>
        <v>1.4958333333333329</v>
      </c>
      <c r="K1229" s="4">
        <v>43789.125</v>
      </c>
      <c r="L1229" s="3">
        <f t="shared" si="58"/>
        <v>20</v>
      </c>
      <c r="M1229" s="3">
        <f t="shared" si="59"/>
        <v>3</v>
      </c>
      <c r="N1229" s="3">
        <v>58</v>
      </c>
      <c r="O1229" s="3">
        <v>58</v>
      </c>
      <c r="P1229" s="3">
        <v>58</v>
      </c>
      <c r="Q1229" s="3">
        <v>0</v>
      </c>
      <c r="R1229" s="3"/>
      <c r="S1229" s="3">
        <f>IF(ISBLANK(Table13[[#This Row],[T1]]),0,IF(Table13[[#This Row],[T1]]&gt;0,1,0))</f>
        <v>1</v>
      </c>
      <c r="T1229" s="3">
        <f>IF(ISBLANK(Table13[[#This Row],[T2]]),0,IF(Table13[[#This Row],[T2]]&gt;0,1,0))</f>
        <v>0</v>
      </c>
      <c r="U1229" s="3">
        <f>IF(ISBLANK(Table13[[#This Row],[T3]]),0,IF(Table13[[#This Row],[T3]]&gt;0,1,0))</f>
        <v>1</v>
      </c>
      <c r="V1229" s="3">
        <f>IF(ISBLANK(Table13[[#This Row],[T4]]),0,IF(Table13[[#This Row],[T4]]&gt;0,1,0))</f>
        <v>0</v>
      </c>
      <c r="W1229" s="26">
        <v>48</v>
      </c>
      <c r="X1229" s="22">
        <v>13</v>
      </c>
      <c r="Y1229" s="3">
        <v>0.8</v>
      </c>
      <c r="Z1229" s="3"/>
      <c r="AB1229" s="30">
        <v>1199</v>
      </c>
      <c r="AC1229" s="30">
        <v>1.7008493256291342</v>
      </c>
      <c r="AD1229" s="30">
        <v>-0.60084932562913407</v>
      </c>
    </row>
    <row r="1230" spans="1:30">
      <c r="A1230" s="4">
        <v>43789.166666666664</v>
      </c>
      <c r="B1230">
        <v>43789</v>
      </c>
      <c r="C1230" s="3">
        <v>0.16666666666666666</v>
      </c>
      <c r="D1230" s="3">
        <v>4</v>
      </c>
      <c r="E1230" s="3">
        <v>51</v>
      </c>
      <c r="F1230" s="3">
        <v>0.3</v>
      </c>
      <c r="G1230" s="5">
        <v>0.5</v>
      </c>
      <c r="H1230" s="3">
        <v>0.8</v>
      </c>
      <c r="I1230" s="3">
        <v>1.55139</v>
      </c>
      <c r="J1230" s="12">
        <f t="shared" si="57"/>
        <v>1.4999999999999998</v>
      </c>
      <c r="K1230" s="4">
        <v>43789.166666666664</v>
      </c>
      <c r="L1230" s="3">
        <f t="shared" si="58"/>
        <v>20</v>
      </c>
      <c r="M1230" s="3">
        <f t="shared" si="59"/>
        <v>4</v>
      </c>
      <c r="N1230" s="3">
        <v>58</v>
      </c>
      <c r="O1230" s="3">
        <v>58</v>
      </c>
      <c r="P1230" s="3">
        <v>58</v>
      </c>
      <c r="Q1230" s="3">
        <v>0</v>
      </c>
      <c r="R1230" s="3"/>
      <c r="S1230" s="3">
        <f>IF(ISBLANK(Table13[[#This Row],[T1]]),0,IF(Table13[[#This Row],[T1]]&gt;0,1,0))</f>
        <v>1</v>
      </c>
      <c r="T1230" s="3">
        <f>IF(ISBLANK(Table13[[#This Row],[T2]]),0,IF(Table13[[#This Row],[T2]]&gt;0,1,0))</f>
        <v>0</v>
      </c>
      <c r="U1230" s="3">
        <f>IF(ISBLANK(Table13[[#This Row],[T3]]),0,IF(Table13[[#This Row],[T3]]&gt;0,1,0))</f>
        <v>1</v>
      </c>
      <c r="V1230" s="3">
        <f>IF(ISBLANK(Table13[[#This Row],[T4]]),0,IF(Table13[[#This Row],[T4]]&gt;0,1,0))</f>
        <v>0</v>
      </c>
      <c r="W1230" s="25">
        <v>48</v>
      </c>
      <c r="X1230" s="23">
        <v>13</v>
      </c>
      <c r="Y1230" s="3">
        <v>0.8</v>
      </c>
      <c r="Z1230" s="3"/>
      <c r="AB1230" s="30">
        <v>1200</v>
      </c>
      <c r="AC1230" s="30">
        <v>1.6632562307037224</v>
      </c>
      <c r="AD1230" s="30">
        <v>-0.66325623070372242</v>
      </c>
    </row>
    <row r="1231" spans="1:30">
      <c r="A1231" s="4">
        <v>43789.208333333336</v>
      </c>
      <c r="B1231">
        <v>43789</v>
      </c>
      <c r="C1231" s="3">
        <v>0.20833333333333334</v>
      </c>
      <c r="D1231" s="3">
        <v>5</v>
      </c>
      <c r="E1231" s="3">
        <v>51</v>
      </c>
      <c r="F1231" s="3">
        <v>0.5</v>
      </c>
      <c r="G1231" s="5">
        <v>0.6</v>
      </c>
      <c r="H1231" s="3">
        <v>1.1000000000000001</v>
      </c>
      <c r="I1231" s="3">
        <v>1.55139</v>
      </c>
      <c r="J1231" s="12">
        <f t="shared" si="57"/>
        <v>1.5624999999999993</v>
      </c>
      <c r="K1231" s="4">
        <v>43789.208333333336</v>
      </c>
      <c r="L1231" s="3">
        <f t="shared" si="58"/>
        <v>20</v>
      </c>
      <c r="M1231" s="3">
        <f t="shared" si="59"/>
        <v>5</v>
      </c>
      <c r="N1231" s="3">
        <v>58</v>
      </c>
      <c r="O1231" s="3">
        <v>58</v>
      </c>
      <c r="P1231" s="3">
        <v>58</v>
      </c>
      <c r="Q1231" s="3">
        <v>0</v>
      </c>
      <c r="R1231" s="3"/>
      <c r="S1231" s="3">
        <f>IF(ISBLANK(Table13[[#This Row],[T1]]),0,IF(Table13[[#This Row],[T1]]&gt;0,1,0))</f>
        <v>1</v>
      </c>
      <c r="T1231" s="3">
        <f>IF(ISBLANK(Table13[[#This Row],[T2]]),0,IF(Table13[[#This Row],[T2]]&gt;0,1,0))</f>
        <v>0</v>
      </c>
      <c r="U1231" s="3">
        <f>IF(ISBLANK(Table13[[#This Row],[T3]]),0,IF(Table13[[#This Row],[T3]]&gt;0,1,0))</f>
        <v>1</v>
      </c>
      <c r="V1231" s="3">
        <f>IF(ISBLANK(Table13[[#This Row],[T4]]),0,IF(Table13[[#This Row],[T4]]&gt;0,1,0))</f>
        <v>0</v>
      </c>
      <c r="W1231" s="26">
        <v>47</v>
      </c>
      <c r="X1231" s="22">
        <v>13</v>
      </c>
      <c r="Y1231" s="3">
        <v>1.1000000000000001</v>
      </c>
      <c r="Z1231" s="3"/>
      <c r="AB1231" s="30">
        <v>1201</v>
      </c>
      <c r="AC1231" s="30">
        <v>1.6632562307037224</v>
      </c>
      <c r="AD1231" s="30">
        <v>-0.66325623070372242</v>
      </c>
    </row>
    <row r="1232" spans="1:30">
      <c r="A1232" s="4">
        <v>43789.25</v>
      </c>
      <c r="B1232">
        <v>43789</v>
      </c>
      <c r="C1232" s="3">
        <v>0.25</v>
      </c>
      <c r="D1232" s="3">
        <v>6</v>
      </c>
      <c r="E1232" s="3">
        <v>51</v>
      </c>
      <c r="F1232" s="3">
        <v>0.3</v>
      </c>
      <c r="G1232" s="5">
        <v>2.4</v>
      </c>
      <c r="H1232" s="3">
        <v>2.6999999999999997</v>
      </c>
      <c r="I1232" s="3">
        <v>1.55139</v>
      </c>
      <c r="J1232" s="12">
        <f t="shared" si="57"/>
        <v>1.5499999999999996</v>
      </c>
      <c r="K1232" s="4">
        <v>43789.25</v>
      </c>
      <c r="L1232" s="3">
        <f t="shared" si="58"/>
        <v>20</v>
      </c>
      <c r="M1232" s="3">
        <f t="shared" si="59"/>
        <v>6</v>
      </c>
      <c r="N1232" s="3">
        <v>57</v>
      </c>
      <c r="O1232" s="3">
        <v>57</v>
      </c>
      <c r="P1232" s="3">
        <v>57</v>
      </c>
      <c r="Q1232" s="3">
        <v>0</v>
      </c>
      <c r="R1232" s="3"/>
      <c r="S1232" s="3">
        <f>IF(ISBLANK(Table13[[#This Row],[T1]]),0,IF(Table13[[#This Row],[T1]]&gt;0,1,0))</f>
        <v>1</v>
      </c>
      <c r="T1232" s="3">
        <f>IF(ISBLANK(Table13[[#This Row],[T2]]),0,IF(Table13[[#This Row],[T2]]&gt;0,1,0))</f>
        <v>0</v>
      </c>
      <c r="U1232" s="3">
        <f>IF(ISBLANK(Table13[[#This Row],[T3]]),0,IF(Table13[[#This Row],[T3]]&gt;0,1,0))</f>
        <v>1</v>
      </c>
      <c r="V1232" s="3">
        <f>IF(ISBLANK(Table13[[#This Row],[T4]]),0,IF(Table13[[#This Row],[T4]]&gt;0,1,0))</f>
        <v>0</v>
      </c>
      <c r="W1232" s="25">
        <v>48</v>
      </c>
      <c r="X1232" s="23">
        <v>13</v>
      </c>
      <c r="Y1232" s="3">
        <v>2.6999999999999997</v>
      </c>
      <c r="Z1232" s="3"/>
      <c r="AB1232" s="30">
        <v>1202</v>
      </c>
      <c r="AC1232" s="30">
        <v>1.6006010724947026</v>
      </c>
      <c r="AD1232" s="30">
        <v>-0.50060107249470254</v>
      </c>
    </row>
    <row r="1233" spans="1:30">
      <c r="A1233" s="4">
        <v>43789.291666666664</v>
      </c>
      <c r="B1233">
        <v>43789</v>
      </c>
      <c r="C1233" s="3">
        <v>0.29166666666666669</v>
      </c>
      <c r="D1233" s="3">
        <v>7</v>
      </c>
      <c r="E1233" s="3">
        <v>51</v>
      </c>
      <c r="F1233" s="3">
        <v>2.8</v>
      </c>
      <c r="G1233" s="5">
        <v>0.8</v>
      </c>
      <c r="H1233" s="3">
        <v>3.5999999999999996</v>
      </c>
      <c r="I1233" s="3">
        <v>1.55139</v>
      </c>
      <c r="J1233" s="12">
        <f t="shared" si="57"/>
        <v>1.5124999999999995</v>
      </c>
      <c r="K1233" s="4">
        <v>43789.291666666664</v>
      </c>
      <c r="L1233" s="3">
        <f t="shared" si="58"/>
        <v>20</v>
      </c>
      <c r="M1233" s="3">
        <f t="shared" si="59"/>
        <v>7</v>
      </c>
      <c r="N1233" s="3">
        <v>58</v>
      </c>
      <c r="O1233" s="3">
        <v>24</v>
      </c>
      <c r="P1233" s="3">
        <v>58</v>
      </c>
      <c r="Q1233" s="3">
        <v>0</v>
      </c>
      <c r="R1233" s="3"/>
      <c r="S1233" s="3">
        <f>IF(ISBLANK(Table13[[#This Row],[T1]]),0,IF(Table13[[#This Row],[T1]]&gt;0,1,0))</f>
        <v>1</v>
      </c>
      <c r="T1233" s="3">
        <f>IF(ISBLANK(Table13[[#This Row],[T2]]),0,IF(Table13[[#This Row],[T2]]&gt;0,1,0))</f>
        <v>0</v>
      </c>
      <c r="U1233" s="3">
        <f>IF(ISBLANK(Table13[[#This Row],[T3]]),0,IF(Table13[[#This Row],[T3]]&gt;0,1,0))</f>
        <v>1</v>
      </c>
      <c r="V1233" s="3">
        <f>IF(ISBLANK(Table13[[#This Row],[T4]]),0,IF(Table13[[#This Row],[T4]]&gt;0,1,0))</f>
        <v>0</v>
      </c>
      <c r="W1233" s="26">
        <v>48</v>
      </c>
      <c r="X1233" s="22">
        <v>13</v>
      </c>
      <c r="Y1233" s="3">
        <v>3.5999999999999996</v>
      </c>
      <c r="Z1233" s="3"/>
      <c r="AB1233" s="30">
        <v>1203</v>
      </c>
      <c r="AC1233" s="30">
        <v>1.6006010724947026</v>
      </c>
      <c r="AD1233" s="30">
        <v>-0.7006010724947026</v>
      </c>
    </row>
    <row r="1234" spans="1:30">
      <c r="A1234" s="4">
        <v>43789.333333333336</v>
      </c>
      <c r="B1234">
        <v>43789</v>
      </c>
      <c r="C1234" s="3">
        <v>0.33333333333333331</v>
      </c>
      <c r="D1234" s="3">
        <v>8</v>
      </c>
      <c r="E1234" s="3">
        <v>51</v>
      </c>
      <c r="F1234" s="3">
        <v>0.5</v>
      </c>
      <c r="G1234" s="5">
        <v>0.3</v>
      </c>
      <c r="H1234" s="3">
        <v>0.8</v>
      </c>
      <c r="I1234" s="3">
        <v>1.55139</v>
      </c>
      <c r="J1234" s="12">
        <f t="shared" si="57"/>
        <v>1.5125</v>
      </c>
      <c r="K1234" s="4">
        <v>43789.333333333336</v>
      </c>
      <c r="L1234" s="3">
        <f t="shared" si="58"/>
        <v>20</v>
      </c>
      <c r="M1234" s="3">
        <f t="shared" si="59"/>
        <v>8</v>
      </c>
      <c r="N1234" s="3">
        <v>50</v>
      </c>
      <c r="O1234" s="3">
        <v>0</v>
      </c>
      <c r="P1234" s="3">
        <v>58</v>
      </c>
      <c r="Q1234" s="3">
        <v>0</v>
      </c>
      <c r="R1234" s="3"/>
      <c r="S1234" s="3">
        <f>IF(ISBLANK(Table13[[#This Row],[T1]]),0,IF(Table13[[#This Row],[T1]]&gt;0,1,0))</f>
        <v>1</v>
      </c>
      <c r="T1234" s="3">
        <f>IF(ISBLANK(Table13[[#This Row],[T2]]),0,IF(Table13[[#This Row],[T2]]&gt;0,1,0))</f>
        <v>0</v>
      </c>
      <c r="U1234" s="3">
        <f>IF(ISBLANK(Table13[[#This Row],[T3]]),0,IF(Table13[[#This Row],[T3]]&gt;0,1,0))</f>
        <v>1</v>
      </c>
      <c r="V1234" s="3">
        <f>IF(ISBLANK(Table13[[#This Row],[T4]]),0,IF(Table13[[#This Row],[T4]]&gt;0,1,0))</f>
        <v>0</v>
      </c>
      <c r="W1234" s="25">
        <v>49</v>
      </c>
      <c r="X1234" s="23">
        <v>13</v>
      </c>
      <c r="Y1234" s="3">
        <v>0.8</v>
      </c>
      <c r="Z1234" s="3"/>
      <c r="AB1234" s="30">
        <v>1204</v>
      </c>
      <c r="AC1234" s="30">
        <v>1.6006010724947026</v>
      </c>
      <c r="AD1234" s="30">
        <v>-0.60060107249470263</v>
      </c>
    </row>
    <row r="1235" spans="1:30">
      <c r="A1235" s="4">
        <v>43789.375</v>
      </c>
      <c r="B1235">
        <v>43789</v>
      </c>
      <c r="C1235" s="3">
        <v>0.375</v>
      </c>
      <c r="D1235" s="3">
        <v>9</v>
      </c>
      <c r="E1235" s="3">
        <v>51</v>
      </c>
      <c r="F1235" s="3">
        <v>0.2</v>
      </c>
      <c r="G1235" s="5">
        <v>0.2</v>
      </c>
      <c r="H1235" s="3">
        <v>0.4</v>
      </c>
      <c r="I1235" s="3">
        <v>1.55139</v>
      </c>
      <c r="J1235" s="12">
        <f t="shared" si="57"/>
        <v>1.4958333333333333</v>
      </c>
      <c r="K1235" s="4">
        <v>43789.375</v>
      </c>
      <c r="L1235" s="3">
        <f t="shared" si="58"/>
        <v>20</v>
      </c>
      <c r="M1235" s="3">
        <f t="shared" si="59"/>
        <v>9</v>
      </c>
      <c r="N1235" s="3">
        <v>0</v>
      </c>
      <c r="O1235" s="3">
        <v>0</v>
      </c>
      <c r="P1235" s="3">
        <v>58</v>
      </c>
      <c r="Q1235" s="3">
        <v>0</v>
      </c>
      <c r="R1235" s="3"/>
      <c r="S1235" s="3">
        <f>IF(ISBLANK(Table13[[#This Row],[T1]]),0,IF(Table13[[#This Row],[T1]]&gt;0,1,0))</f>
        <v>1</v>
      </c>
      <c r="T1235" s="3">
        <f>IF(ISBLANK(Table13[[#This Row],[T2]]),0,IF(Table13[[#This Row],[T2]]&gt;0,1,0))</f>
        <v>0</v>
      </c>
      <c r="U1235" s="3">
        <f>IF(ISBLANK(Table13[[#This Row],[T3]]),0,IF(Table13[[#This Row],[T3]]&gt;0,1,0))</f>
        <v>1</v>
      </c>
      <c r="V1235" s="3">
        <f>IF(ISBLANK(Table13[[#This Row],[T4]]),0,IF(Table13[[#This Row],[T4]]&gt;0,1,0))</f>
        <v>0</v>
      </c>
      <c r="W1235" s="26">
        <v>49</v>
      </c>
      <c r="X1235" s="22">
        <v>13</v>
      </c>
      <c r="Y1235" s="3">
        <v>0.4</v>
      </c>
      <c r="Z1235" s="3"/>
      <c r="AB1235" s="30">
        <v>1205</v>
      </c>
      <c r="AC1235" s="30">
        <v>1.6006010724947026</v>
      </c>
      <c r="AD1235" s="30">
        <v>-0.10060107249470263</v>
      </c>
    </row>
    <row r="1236" spans="1:30">
      <c r="A1236" s="4">
        <v>43789.416666666664</v>
      </c>
      <c r="B1236">
        <v>43789</v>
      </c>
      <c r="C1236" s="3">
        <v>0.41666666666666669</v>
      </c>
      <c r="D1236" s="3">
        <v>10</v>
      </c>
      <c r="E1236" s="3">
        <v>51</v>
      </c>
      <c r="F1236" s="3">
        <v>0.2</v>
      </c>
      <c r="G1236" s="5">
        <v>0.4</v>
      </c>
      <c r="H1236" s="3">
        <v>0.60000000000000009</v>
      </c>
      <c r="I1236" s="3">
        <v>1.55139</v>
      </c>
      <c r="J1236" s="12">
        <f t="shared" si="57"/>
        <v>1.4999999999999998</v>
      </c>
      <c r="K1236" s="4">
        <v>43789.416666666664</v>
      </c>
      <c r="L1236" s="3">
        <f t="shared" si="58"/>
        <v>20</v>
      </c>
      <c r="M1236" s="3">
        <f t="shared" si="59"/>
        <v>10</v>
      </c>
      <c r="N1236" s="3">
        <v>0</v>
      </c>
      <c r="O1236" s="3">
        <v>0</v>
      </c>
      <c r="P1236" s="3">
        <v>58</v>
      </c>
      <c r="Q1236" s="3">
        <v>0</v>
      </c>
      <c r="R1236" s="3"/>
      <c r="S1236" s="3">
        <f>IF(ISBLANK(Table13[[#This Row],[T1]]),0,IF(Table13[[#This Row],[T1]]&gt;0,1,0))</f>
        <v>1</v>
      </c>
      <c r="T1236" s="3">
        <f>IF(ISBLANK(Table13[[#This Row],[T2]]),0,IF(Table13[[#This Row],[T2]]&gt;0,1,0))</f>
        <v>0</v>
      </c>
      <c r="U1236" s="3">
        <f>IF(ISBLANK(Table13[[#This Row],[T3]]),0,IF(Table13[[#This Row],[T3]]&gt;0,1,0))</f>
        <v>1</v>
      </c>
      <c r="V1236" s="3">
        <f>IF(ISBLANK(Table13[[#This Row],[T4]]),0,IF(Table13[[#This Row],[T4]]&gt;0,1,0))</f>
        <v>0</v>
      </c>
      <c r="W1236" s="25">
        <v>51</v>
      </c>
      <c r="X1236" s="23">
        <v>13</v>
      </c>
      <c r="Y1236" s="3">
        <v>0.60000000000000009</v>
      </c>
      <c r="Z1236" s="3"/>
      <c r="AB1236" s="30">
        <v>1206</v>
      </c>
      <c r="AC1236" s="30">
        <v>1.5899386364254409</v>
      </c>
      <c r="AD1236" s="30">
        <v>0.91006136357455913</v>
      </c>
    </row>
    <row r="1237" spans="1:30">
      <c r="A1237" s="4">
        <v>43789.458333333336</v>
      </c>
      <c r="B1237">
        <v>43789</v>
      </c>
      <c r="C1237" s="3">
        <v>0.45833333333333331</v>
      </c>
      <c r="D1237" s="3">
        <v>11</v>
      </c>
      <c r="E1237" s="3">
        <v>51</v>
      </c>
      <c r="F1237" s="3">
        <v>1</v>
      </c>
      <c r="G1237" s="5">
        <v>0.7</v>
      </c>
      <c r="H1237" s="3">
        <v>1.7</v>
      </c>
      <c r="I1237" s="3">
        <v>1.55139</v>
      </c>
      <c r="J1237" s="12">
        <f t="shared" si="57"/>
        <v>1.4916666666666665</v>
      </c>
      <c r="K1237" s="4">
        <v>43789.458333333336</v>
      </c>
      <c r="L1237" s="3">
        <f t="shared" si="58"/>
        <v>20</v>
      </c>
      <c r="M1237" s="3">
        <f t="shared" si="59"/>
        <v>11</v>
      </c>
      <c r="N1237" s="3">
        <v>0</v>
      </c>
      <c r="O1237" s="3">
        <v>0</v>
      </c>
      <c r="P1237" s="3">
        <v>58</v>
      </c>
      <c r="Q1237" s="3">
        <v>0</v>
      </c>
      <c r="R1237" s="3"/>
      <c r="S1237" s="3">
        <f>IF(ISBLANK(Table13[[#This Row],[T1]]),0,IF(Table13[[#This Row],[T1]]&gt;0,1,0))</f>
        <v>1</v>
      </c>
      <c r="T1237" s="3">
        <f>IF(ISBLANK(Table13[[#This Row],[T2]]),0,IF(Table13[[#This Row],[T2]]&gt;0,1,0))</f>
        <v>0</v>
      </c>
      <c r="U1237" s="3">
        <f>IF(ISBLANK(Table13[[#This Row],[T3]]),0,IF(Table13[[#This Row],[T3]]&gt;0,1,0))</f>
        <v>1</v>
      </c>
      <c r="V1237" s="3">
        <f>IF(ISBLANK(Table13[[#This Row],[T4]]),0,IF(Table13[[#This Row],[T4]]&gt;0,1,0))</f>
        <v>0</v>
      </c>
      <c r="W1237" s="26">
        <v>53</v>
      </c>
      <c r="X1237" s="22">
        <v>11</v>
      </c>
      <c r="Y1237" s="3">
        <v>1.7</v>
      </c>
      <c r="Z1237" s="3"/>
      <c r="AB1237" s="30">
        <v>1207</v>
      </c>
      <c r="AC1237" s="30">
        <v>1.5899386364254409</v>
      </c>
      <c r="AD1237" s="30">
        <v>-0.58993863642544087</v>
      </c>
    </row>
    <row r="1238" spans="1:30">
      <c r="A1238" s="4">
        <v>43789.5</v>
      </c>
      <c r="B1238">
        <v>43789</v>
      </c>
      <c r="C1238" s="3">
        <v>0.5</v>
      </c>
      <c r="D1238" s="3">
        <v>12</v>
      </c>
      <c r="E1238" s="3">
        <v>51</v>
      </c>
      <c r="F1238" s="3">
        <v>0.3</v>
      </c>
      <c r="G1238" s="5">
        <v>0.3</v>
      </c>
      <c r="H1238" s="3">
        <v>0.6</v>
      </c>
      <c r="I1238" s="3">
        <v>1.55139</v>
      </c>
      <c r="J1238" s="12">
        <f t="shared" si="57"/>
        <v>1.4458333333333331</v>
      </c>
      <c r="K1238" s="4">
        <v>43789.5</v>
      </c>
      <c r="L1238" s="3">
        <f t="shared" si="58"/>
        <v>20</v>
      </c>
      <c r="M1238" s="3">
        <f t="shared" si="59"/>
        <v>12</v>
      </c>
      <c r="N1238" s="3">
        <v>0</v>
      </c>
      <c r="O1238" s="3">
        <v>0</v>
      </c>
      <c r="P1238" s="3">
        <v>57</v>
      </c>
      <c r="Q1238" s="3">
        <v>0</v>
      </c>
      <c r="R1238" s="3"/>
      <c r="S1238" s="3">
        <f>IF(ISBLANK(Table13[[#This Row],[T1]]),0,IF(Table13[[#This Row],[T1]]&gt;0,1,0))</f>
        <v>1</v>
      </c>
      <c r="T1238" s="3">
        <f>IF(ISBLANK(Table13[[#This Row],[T2]]),0,IF(Table13[[#This Row],[T2]]&gt;0,1,0))</f>
        <v>0</v>
      </c>
      <c r="U1238" s="3">
        <f>IF(ISBLANK(Table13[[#This Row],[T3]]),0,IF(Table13[[#This Row],[T3]]&gt;0,1,0))</f>
        <v>1</v>
      </c>
      <c r="V1238" s="3">
        <f>IF(ISBLANK(Table13[[#This Row],[T4]]),0,IF(Table13[[#This Row],[T4]]&gt;0,1,0))</f>
        <v>0</v>
      </c>
      <c r="W1238" s="25">
        <v>54</v>
      </c>
      <c r="X1238" s="23">
        <v>11</v>
      </c>
      <c r="Y1238" s="3">
        <v>0.6</v>
      </c>
      <c r="Z1238" s="3"/>
      <c r="AB1238" s="30">
        <v>1208</v>
      </c>
      <c r="AC1238" s="30">
        <v>1.6256631357783105</v>
      </c>
      <c r="AD1238" s="30">
        <v>1.7743368642216899</v>
      </c>
    </row>
    <row r="1239" spans="1:30">
      <c r="A1239" s="4">
        <v>43789.541666666664</v>
      </c>
      <c r="B1239">
        <v>43789</v>
      </c>
      <c r="C1239" s="3">
        <v>0.54166666666666663</v>
      </c>
      <c r="D1239" s="3">
        <v>13</v>
      </c>
      <c r="E1239" s="3">
        <v>51</v>
      </c>
      <c r="F1239" s="3">
        <v>0.3</v>
      </c>
      <c r="G1239" s="5">
        <v>0.2</v>
      </c>
      <c r="H1239" s="3">
        <v>0.5</v>
      </c>
      <c r="I1239" s="3">
        <v>1.55139</v>
      </c>
      <c r="J1239" s="12">
        <f t="shared" si="57"/>
        <v>1.4833333333333332</v>
      </c>
      <c r="K1239" s="4">
        <v>43789.541666666664</v>
      </c>
      <c r="L1239" s="3">
        <f t="shared" si="58"/>
        <v>20</v>
      </c>
      <c r="M1239" s="3">
        <f t="shared" si="59"/>
        <v>13</v>
      </c>
      <c r="N1239" s="3">
        <v>0</v>
      </c>
      <c r="O1239" s="3">
        <v>0</v>
      </c>
      <c r="P1239" s="3">
        <v>58</v>
      </c>
      <c r="Q1239" s="3">
        <v>0</v>
      </c>
      <c r="R1239" s="3"/>
      <c r="S1239" s="3">
        <f>IF(ISBLANK(Table13[[#This Row],[T1]]),0,IF(Table13[[#This Row],[T1]]&gt;0,1,0))</f>
        <v>1</v>
      </c>
      <c r="T1239" s="3">
        <f>IF(ISBLANK(Table13[[#This Row],[T2]]),0,IF(Table13[[#This Row],[T2]]&gt;0,1,0))</f>
        <v>0</v>
      </c>
      <c r="U1239" s="3">
        <f>IF(ISBLANK(Table13[[#This Row],[T3]]),0,IF(Table13[[#This Row],[T3]]&gt;0,1,0))</f>
        <v>1</v>
      </c>
      <c r="V1239" s="3">
        <f>IF(ISBLANK(Table13[[#This Row],[T4]]),0,IF(Table13[[#This Row],[T4]]&gt;0,1,0))</f>
        <v>0</v>
      </c>
      <c r="W1239" s="26">
        <v>52</v>
      </c>
      <c r="X1239" s="22">
        <v>13</v>
      </c>
      <c r="Y1239" s="3">
        <v>0.5</v>
      </c>
      <c r="Z1239" s="3"/>
      <c r="AB1239" s="30">
        <v>1209</v>
      </c>
      <c r="AC1239" s="30">
        <v>1.5957732951415675</v>
      </c>
      <c r="AD1239" s="30">
        <v>-1.1957732951415676</v>
      </c>
    </row>
    <row r="1240" spans="1:30">
      <c r="A1240" s="4">
        <v>43789.583333333336</v>
      </c>
      <c r="B1240">
        <v>43789</v>
      </c>
      <c r="C1240" s="3">
        <v>0.58333333333333337</v>
      </c>
      <c r="D1240" s="3">
        <v>14</v>
      </c>
      <c r="E1240" s="3">
        <v>51</v>
      </c>
      <c r="F1240" s="3">
        <v>1.4</v>
      </c>
      <c r="G1240" s="5">
        <v>0.4</v>
      </c>
      <c r="H1240" s="3">
        <v>1.7999999999999998</v>
      </c>
      <c r="I1240" s="3">
        <v>1.55139</v>
      </c>
      <c r="J1240" s="12">
        <f t="shared" si="57"/>
        <v>1.4916666666666669</v>
      </c>
      <c r="K1240" s="4">
        <v>43789.583333333336</v>
      </c>
      <c r="L1240" s="3">
        <f t="shared" si="58"/>
        <v>20</v>
      </c>
      <c r="M1240" s="3">
        <f t="shared" si="59"/>
        <v>14</v>
      </c>
      <c r="N1240" s="3">
        <v>0</v>
      </c>
      <c r="O1240" s="3">
        <v>0</v>
      </c>
      <c r="P1240" s="3">
        <v>25</v>
      </c>
      <c r="Q1240" s="3">
        <v>0</v>
      </c>
      <c r="R1240" s="3"/>
      <c r="S1240" s="3">
        <f>IF(ISBLANK(Table13[[#This Row],[T1]]),0,IF(Table13[[#This Row],[T1]]&gt;0,1,0))</f>
        <v>1</v>
      </c>
      <c r="T1240" s="3">
        <f>IF(ISBLANK(Table13[[#This Row],[T2]]),0,IF(Table13[[#This Row],[T2]]&gt;0,1,0))</f>
        <v>0</v>
      </c>
      <c r="U1240" s="3">
        <f>IF(ISBLANK(Table13[[#This Row],[T3]]),0,IF(Table13[[#This Row],[T3]]&gt;0,1,0))</f>
        <v>1</v>
      </c>
      <c r="V1240" s="3">
        <f>IF(ISBLANK(Table13[[#This Row],[T4]]),0,IF(Table13[[#This Row],[T4]]&gt;0,1,0))</f>
        <v>0</v>
      </c>
      <c r="W1240" s="25">
        <v>54</v>
      </c>
      <c r="X1240" s="23">
        <v>11</v>
      </c>
      <c r="Y1240" s="3">
        <v>1.7999999999999998</v>
      </c>
      <c r="Z1240" s="3"/>
      <c r="AB1240" s="30">
        <v>1210</v>
      </c>
      <c r="AC1240" s="30">
        <v>1.3904767529768278</v>
      </c>
      <c r="AD1240" s="30">
        <v>-0.9904767529768278</v>
      </c>
    </row>
    <row r="1241" spans="1:30">
      <c r="A1241" s="4">
        <v>43789.625</v>
      </c>
      <c r="B1241">
        <v>43789</v>
      </c>
      <c r="C1241" s="3">
        <v>0.625</v>
      </c>
      <c r="D1241" s="3">
        <v>15</v>
      </c>
      <c r="E1241" s="3">
        <v>51</v>
      </c>
      <c r="F1241" s="3">
        <v>0.2</v>
      </c>
      <c r="G1241" s="5">
        <v>1</v>
      </c>
      <c r="H1241" s="3">
        <v>1.2</v>
      </c>
      <c r="I1241" s="3">
        <v>1.55139</v>
      </c>
      <c r="J1241" s="12">
        <f t="shared" si="57"/>
        <v>1.4375</v>
      </c>
      <c r="K1241" s="4">
        <v>43789.624999652777</v>
      </c>
      <c r="L1241" s="3">
        <f t="shared" si="58"/>
        <v>20</v>
      </c>
      <c r="M1241" s="3">
        <f t="shared" si="59"/>
        <v>15</v>
      </c>
      <c r="N1241" s="3"/>
      <c r="O1241" s="3"/>
      <c r="P1241" s="3"/>
      <c r="Q1241" s="3"/>
      <c r="R1241" s="3"/>
      <c r="S1241" s="3">
        <f>IF(ISBLANK(Table13[[#This Row],[T1]]),0,IF(Table13[[#This Row],[T1]]&gt;0,1,0))</f>
        <v>1</v>
      </c>
      <c r="T1241" s="3">
        <f>IF(ISBLANK(Table13[[#This Row],[T2]]),0,IF(Table13[[#This Row],[T2]]&gt;0,1,0))</f>
        <v>0</v>
      </c>
      <c r="U1241" s="3">
        <f>IF(ISBLANK(Table13[[#This Row],[T3]]),0,IF(Table13[[#This Row],[T3]]&gt;0,1,0))</f>
        <v>1</v>
      </c>
      <c r="V1241" s="3">
        <f>IF(ISBLANK(Table13[[#This Row],[T4]]),0,IF(Table13[[#This Row],[T4]]&gt;0,1,0))</f>
        <v>0</v>
      </c>
      <c r="W1241" s="26">
        <v>52</v>
      </c>
      <c r="X1241" s="22">
        <v>13</v>
      </c>
      <c r="Y1241" s="3">
        <v>1.2</v>
      </c>
      <c r="Z1241" s="3"/>
      <c r="AB1241" s="30">
        <v>1211</v>
      </c>
      <c r="AC1241" s="30">
        <v>1.5136855628039014</v>
      </c>
      <c r="AD1241" s="30">
        <v>1.3863144371960985</v>
      </c>
    </row>
    <row r="1242" spans="1:30">
      <c r="A1242" s="4">
        <v>43789.666666666664</v>
      </c>
      <c r="B1242">
        <v>43789</v>
      </c>
      <c r="C1242" s="3">
        <v>0.66666666666666663</v>
      </c>
      <c r="D1242" s="3">
        <v>16</v>
      </c>
      <c r="E1242" s="3">
        <v>51</v>
      </c>
      <c r="F1242" s="3">
        <v>1.4</v>
      </c>
      <c r="G1242" s="5">
        <v>1.3</v>
      </c>
      <c r="H1242" s="3">
        <v>2.7</v>
      </c>
      <c r="I1242" s="3">
        <v>1.55139</v>
      </c>
      <c r="J1242" s="12">
        <f t="shared" si="57"/>
        <v>1.4333333333333333</v>
      </c>
      <c r="K1242" s="4">
        <v>43789.666666666664</v>
      </c>
      <c r="L1242" s="3">
        <f t="shared" si="58"/>
        <v>20</v>
      </c>
      <c r="M1242" s="3">
        <f t="shared" si="59"/>
        <v>16</v>
      </c>
      <c r="N1242" s="3">
        <v>0</v>
      </c>
      <c r="O1242" s="3">
        <v>0</v>
      </c>
      <c r="P1242" s="3">
        <v>27</v>
      </c>
      <c r="Q1242" s="3">
        <v>0</v>
      </c>
      <c r="R1242" s="3"/>
      <c r="S1242" s="3">
        <f>IF(ISBLANK(Table13[[#This Row],[T1]]),0,IF(Table13[[#This Row],[T1]]&gt;0,1,0))</f>
        <v>1</v>
      </c>
      <c r="T1242" s="3">
        <f>IF(ISBLANK(Table13[[#This Row],[T2]]),0,IF(Table13[[#This Row],[T2]]&gt;0,1,0))</f>
        <v>0</v>
      </c>
      <c r="U1242" s="3">
        <f>IF(ISBLANK(Table13[[#This Row],[T3]]),0,IF(Table13[[#This Row],[T3]]&gt;0,1,0))</f>
        <v>1</v>
      </c>
      <c r="V1242" s="3">
        <f>IF(ISBLANK(Table13[[#This Row],[T4]]),0,IF(Table13[[#This Row],[T4]]&gt;0,1,0))</f>
        <v>0</v>
      </c>
      <c r="W1242" s="25">
        <v>51</v>
      </c>
      <c r="X1242" s="23">
        <v>13</v>
      </c>
      <c r="Y1242" s="3">
        <v>2.7</v>
      </c>
      <c r="Z1242" s="3"/>
      <c r="AB1242" s="30">
        <v>1212</v>
      </c>
      <c r="AC1242" s="30">
        <v>1.5888717526547251</v>
      </c>
      <c r="AD1242" s="30">
        <v>0.21112824734527491</v>
      </c>
    </row>
    <row r="1243" spans="1:30">
      <c r="A1243" s="4">
        <v>43789.708333333336</v>
      </c>
      <c r="B1243">
        <v>43789</v>
      </c>
      <c r="C1243" s="3">
        <v>0.70833333333333337</v>
      </c>
      <c r="D1243" s="3">
        <v>17</v>
      </c>
      <c r="E1243" s="3">
        <v>51</v>
      </c>
      <c r="F1243" s="3">
        <v>1.1000000000000001</v>
      </c>
      <c r="G1243" s="5">
        <v>0.7</v>
      </c>
      <c r="H1243" s="3">
        <v>1.8</v>
      </c>
      <c r="I1243" s="3">
        <v>1.55139</v>
      </c>
      <c r="J1243" s="12">
        <f t="shared" si="57"/>
        <v>1.4291666666666669</v>
      </c>
      <c r="K1243" s="4">
        <v>43789.708333333336</v>
      </c>
      <c r="L1243" s="3">
        <f t="shared" si="58"/>
        <v>20</v>
      </c>
      <c r="M1243" s="3">
        <f t="shared" si="59"/>
        <v>17</v>
      </c>
      <c r="N1243" s="3">
        <v>0</v>
      </c>
      <c r="O1243" s="3">
        <v>0</v>
      </c>
      <c r="P1243" s="3">
        <v>57</v>
      </c>
      <c r="Q1243" s="3">
        <v>0</v>
      </c>
      <c r="R1243" s="3"/>
      <c r="S1243" s="3">
        <f>IF(ISBLANK(Table13[[#This Row],[T1]]),0,IF(Table13[[#This Row],[T1]]&gt;0,1,0))</f>
        <v>1</v>
      </c>
      <c r="T1243" s="3">
        <f>IF(ISBLANK(Table13[[#This Row],[T2]]),0,IF(Table13[[#This Row],[T2]]&gt;0,1,0))</f>
        <v>0</v>
      </c>
      <c r="U1243" s="3">
        <f>IF(ISBLANK(Table13[[#This Row],[T3]]),0,IF(Table13[[#This Row],[T3]]&gt;0,1,0))</f>
        <v>1</v>
      </c>
      <c r="V1243" s="3">
        <f>IF(ISBLANK(Table13[[#This Row],[T4]]),0,IF(Table13[[#This Row],[T4]]&gt;0,1,0))</f>
        <v>0</v>
      </c>
      <c r="W1243" s="26">
        <v>51</v>
      </c>
      <c r="X1243" s="22">
        <v>11</v>
      </c>
      <c r="Y1243" s="3">
        <v>1.8</v>
      </c>
      <c r="Z1243" s="3"/>
      <c r="AB1243" s="30">
        <v>1213</v>
      </c>
      <c r="AC1243" s="30">
        <v>1.5948752962060109</v>
      </c>
      <c r="AD1243" s="30">
        <v>3.2051247037939898</v>
      </c>
    </row>
    <row r="1244" spans="1:30">
      <c r="A1244" s="4">
        <v>43789.75</v>
      </c>
      <c r="B1244">
        <v>43789</v>
      </c>
      <c r="C1244" s="3">
        <v>0.75</v>
      </c>
      <c r="D1244" s="3">
        <v>18</v>
      </c>
      <c r="E1244" s="3">
        <v>51</v>
      </c>
      <c r="F1244" s="3">
        <v>1</v>
      </c>
      <c r="G1244" s="5">
        <v>1.8</v>
      </c>
      <c r="H1244" s="3">
        <v>2.8</v>
      </c>
      <c r="I1244" s="3">
        <v>1.55139</v>
      </c>
      <c r="J1244" s="12">
        <f t="shared" si="57"/>
        <v>1.5166666666666666</v>
      </c>
      <c r="K1244" s="4">
        <v>43789.75</v>
      </c>
      <c r="L1244" s="3">
        <f t="shared" si="58"/>
        <v>20</v>
      </c>
      <c r="M1244" s="3">
        <f t="shared" si="59"/>
        <v>18</v>
      </c>
      <c r="N1244" s="3">
        <v>0</v>
      </c>
      <c r="O1244" s="3">
        <v>0</v>
      </c>
      <c r="P1244" s="3">
        <v>58</v>
      </c>
      <c r="Q1244" s="3">
        <v>0</v>
      </c>
      <c r="R1244" s="3"/>
      <c r="S1244" s="3">
        <f>IF(ISBLANK(Table13[[#This Row],[T1]]),0,IF(Table13[[#This Row],[T1]]&gt;0,1,0))</f>
        <v>1</v>
      </c>
      <c r="T1244" s="3">
        <f>IF(ISBLANK(Table13[[#This Row],[T2]]),0,IF(Table13[[#This Row],[T2]]&gt;0,1,0))</f>
        <v>0</v>
      </c>
      <c r="U1244" s="3">
        <f>IF(ISBLANK(Table13[[#This Row],[T3]]),0,IF(Table13[[#This Row],[T3]]&gt;0,1,0))</f>
        <v>1</v>
      </c>
      <c r="V1244" s="3">
        <f>IF(ISBLANK(Table13[[#This Row],[T4]]),0,IF(Table13[[#This Row],[T4]]&gt;0,1,0))</f>
        <v>0</v>
      </c>
      <c r="W1244" s="25">
        <v>51</v>
      </c>
      <c r="X1244" s="23">
        <v>13</v>
      </c>
      <c r="Y1244" s="3">
        <v>2.8</v>
      </c>
      <c r="Z1244" s="3"/>
      <c r="AB1244" s="30">
        <v>1214</v>
      </c>
      <c r="AC1244" s="30">
        <v>1.598612487351095</v>
      </c>
      <c r="AD1244" s="30">
        <v>1.3875126489051315E-3</v>
      </c>
    </row>
    <row r="1245" spans="1:30">
      <c r="A1245" s="4">
        <v>43789.791666666664</v>
      </c>
      <c r="B1245">
        <v>43789</v>
      </c>
      <c r="C1245" s="3">
        <v>0.79166666666666663</v>
      </c>
      <c r="D1245" s="3">
        <v>19</v>
      </c>
      <c r="E1245" s="3">
        <v>51</v>
      </c>
      <c r="F1245" s="3">
        <v>1</v>
      </c>
      <c r="G1245" s="5">
        <v>1</v>
      </c>
      <c r="H1245" s="3">
        <v>2</v>
      </c>
      <c r="I1245" s="3">
        <v>1.55139</v>
      </c>
      <c r="J1245" s="12">
        <f t="shared" si="57"/>
        <v>1.5541666666666669</v>
      </c>
      <c r="K1245" s="4">
        <v>43789.791666666664</v>
      </c>
      <c r="L1245" s="3">
        <f t="shared" si="58"/>
        <v>20</v>
      </c>
      <c r="M1245" s="3">
        <f t="shared" si="59"/>
        <v>19</v>
      </c>
      <c r="N1245" s="3">
        <v>47</v>
      </c>
      <c r="O1245" s="3">
        <v>13</v>
      </c>
      <c r="P1245" s="3">
        <v>56</v>
      </c>
      <c r="Q1245" s="3">
        <v>0</v>
      </c>
      <c r="R1245" s="3"/>
      <c r="S1245" s="3">
        <f>IF(ISBLANK(Table13[[#This Row],[T1]]),0,IF(Table13[[#This Row],[T1]]&gt;0,1,0))</f>
        <v>1</v>
      </c>
      <c r="T1245" s="3">
        <f>IF(ISBLANK(Table13[[#This Row],[T2]]),0,IF(Table13[[#This Row],[T2]]&gt;0,1,0))</f>
        <v>0</v>
      </c>
      <c r="U1245" s="3">
        <f>IF(ISBLANK(Table13[[#This Row],[T3]]),0,IF(Table13[[#This Row],[T3]]&gt;0,1,0))</f>
        <v>1</v>
      </c>
      <c r="V1245" s="3">
        <f>IF(ISBLANK(Table13[[#This Row],[T4]]),0,IF(Table13[[#This Row],[T4]]&gt;0,1,0))</f>
        <v>0</v>
      </c>
      <c r="W1245" s="26">
        <v>50</v>
      </c>
      <c r="X1245" s="22">
        <v>13</v>
      </c>
      <c r="Y1245" s="3">
        <v>2</v>
      </c>
      <c r="Z1245" s="3"/>
      <c r="AB1245" s="30">
        <v>1215</v>
      </c>
      <c r="AC1245" s="30">
        <v>1.6199373594896187</v>
      </c>
      <c r="AD1245" s="30">
        <v>-0.71993735948961879</v>
      </c>
    </row>
    <row r="1246" spans="1:30">
      <c r="A1246" s="4">
        <v>43789.833333333336</v>
      </c>
      <c r="B1246">
        <v>43789</v>
      </c>
      <c r="C1246" s="3">
        <v>0.83333333333333337</v>
      </c>
      <c r="D1246" s="3">
        <v>20</v>
      </c>
      <c r="E1246" s="3">
        <v>51</v>
      </c>
      <c r="F1246" s="3">
        <v>2.7</v>
      </c>
      <c r="G1246" s="5">
        <v>1</v>
      </c>
      <c r="H1246" s="3">
        <v>3.7</v>
      </c>
      <c r="I1246" s="3">
        <v>1.55139</v>
      </c>
      <c r="J1246" s="12">
        <f t="shared" si="57"/>
        <v>1.6583333333333334</v>
      </c>
      <c r="K1246" s="4">
        <v>43789.833333333336</v>
      </c>
      <c r="L1246" s="3">
        <f t="shared" si="58"/>
        <v>20</v>
      </c>
      <c r="M1246" s="3">
        <f t="shared" si="59"/>
        <v>20</v>
      </c>
      <c r="N1246" s="3">
        <v>57</v>
      </c>
      <c r="O1246" s="3">
        <v>52</v>
      </c>
      <c r="P1246" s="3">
        <v>57</v>
      </c>
      <c r="Q1246" s="3">
        <v>0</v>
      </c>
      <c r="R1246" s="3"/>
      <c r="S1246" s="3">
        <f>IF(ISBLANK(Table13[[#This Row],[T1]]),0,IF(Table13[[#This Row],[T1]]&gt;0,1,0))</f>
        <v>1</v>
      </c>
      <c r="T1246" s="3">
        <f>IF(ISBLANK(Table13[[#This Row],[T2]]),0,IF(Table13[[#This Row],[T2]]&gt;0,1,0))</f>
        <v>0</v>
      </c>
      <c r="U1246" s="3">
        <f>IF(ISBLANK(Table13[[#This Row],[T3]]),0,IF(Table13[[#This Row],[T3]]&gt;0,1,0))</f>
        <v>1</v>
      </c>
      <c r="V1246" s="3">
        <f>IF(ISBLANK(Table13[[#This Row],[T4]]),0,IF(Table13[[#This Row],[T4]]&gt;0,1,0))</f>
        <v>0</v>
      </c>
      <c r="W1246" s="25">
        <v>49</v>
      </c>
      <c r="X1246" s="23">
        <v>11</v>
      </c>
      <c r="Y1246" s="3">
        <v>3.7</v>
      </c>
      <c r="Z1246" s="3"/>
      <c r="AB1246" s="30">
        <v>1216</v>
      </c>
      <c r="AC1246" s="30">
        <v>1.6305997955588805</v>
      </c>
      <c r="AD1246" s="30">
        <v>-1.0305997955588806</v>
      </c>
    </row>
    <row r="1247" spans="1:30">
      <c r="A1247" s="4">
        <v>43789.875</v>
      </c>
      <c r="B1247">
        <v>43789</v>
      </c>
      <c r="C1247" s="3">
        <v>0.875</v>
      </c>
      <c r="D1247" s="3">
        <v>21</v>
      </c>
      <c r="E1247" s="3">
        <v>51</v>
      </c>
      <c r="F1247" s="3">
        <v>0.9</v>
      </c>
      <c r="G1247" s="5">
        <v>1.6</v>
      </c>
      <c r="H1247" s="3">
        <v>2.5</v>
      </c>
      <c r="I1247" s="3">
        <v>1.55139</v>
      </c>
      <c r="J1247" s="12">
        <f t="shared" si="57"/>
        <v>1.6916666666666667</v>
      </c>
      <c r="K1247" s="4">
        <v>43789.875</v>
      </c>
      <c r="L1247" s="3">
        <f t="shared" si="58"/>
        <v>20</v>
      </c>
      <c r="M1247" s="3">
        <f t="shared" si="59"/>
        <v>21</v>
      </c>
      <c r="N1247" s="3">
        <v>58</v>
      </c>
      <c r="O1247" s="3">
        <v>58</v>
      </c>
      <c r="P1247" s="3">
        <v>56</v>
      </c>
      <c r="Q1247" s="3">
        <v>0</v>
      </c>
      <c r="R1247" s="3"/>
      <c r="S1247" s="3">
        <f>IF(ISBLANK(Table13[[#This Row],[T1]]),0,IF(Table13[[#This Row],[T1]]&gt;0,1,0))</f>
        <v>1</v>
      </c>
      <c r="T1247" s="3">
        <f>IF(ISBLANK(Table13[[#This Row],[T2]]),0,IF(Table13[[#This Row],[T2]]&gt;0,1,0))</f>
        <v>0</v>
      </c>
      <c r="U1247" s="3">
        <f>IF(ISBLANK(Table13[[#This Row],[T3]]),0,IF(Table13[[#This Row],[T3]]&gt;0,1,0))</f>
        <v>1</v>
      </c>
      <c r="V1247" s="3">
        <f>IF(ISBLANK(Table13[[#This Row],[T4]]),0,IF(Table13[[#This Row],[T4]]&gt;0,1,0))</f>
        <v>0</v>
      </c>
      <c r="W1247" s="26">
        <v>48</v>
      </c>
      <c r="X1247" s="22">
        <v>11</v>
      </c>
      <c r="Y1247" s="3">
        <v>2.5</v>
      </c>
      <c r="Z1247" s="3"/>
      <c r="AB1247" s="30">
        <v>1217</v>
      </c>
      <c r="AC1247" s="30">
        <v>1.7062222013283366</v>
      </c>
      <c r="AD1247" s="30">
        <v>0.9937777986716636</v>
      </c>
    </row>
    <row r="1248" spans="1:30">
      <c r="A1248" s="4">
        <v>43789.916666666664</v>
      </c>
      <c r="B1248">
        <v>43789</v>
      </c>
      <c r="C1248" s="3">
        <v>0.91666666666666663</v>
      </c>
      <c r="D1248" s="3">
        <v>22</v>
      </c>
      <c r="E1248" s="3">
        <v>51</v>
      </c>
      <c r="F1248" s="3">
        <v>1.1000000000000001</v>
      </c>
      <c r="G1248" s="5">
        <v>0.5</v>
      </c>
      <c r="H1248" s="3">
        <v>1.6</v>
      </c>
      <c r="I1248" s="3">
        <v>1.55139</v>
      </c>
      <c r="J1248" s="12">
        <f t="shared" si="57"/>
        <v>1.6666666666666667</v>
      </c>
      <c r="K1248" s="4">
        <v>43789.916666666664</v>
      </c>
      <c r="L1248" s="3">
        <f t="shared" si="58"/>
        <v>20</v>
      </c>
      <c r="M1248" s="3">
        <f t="shared" si="59"/>
        <v>22</v>
      </c>
      <c r="N1248" s="3">
        <v>57</v>
      </c>
      <c r="O1248" s="3">
        <v>57</v>
      </c>
      <c r="P1248" s="3">
        <v>57</v>
      </c>
      <c r="Q1248" s="3">
        <v>0</v>
      </c>
      <c r="R1248" s="3"/>
      <c r="S1248" s="3">
        <f>IF(ISBLANK(Table13[[#This Row],[T1]]),0,IF(Table13[[#This Row],[T1]]&gt;0,1,0))</f>
        <v>1</v>
      </c>
      <c r="T1248" s="3">
        <f>IF(ISBLANK(Table13[[#This Row],[T2]]),0,IF(Table13[[#This Row],[T2]]&gt;0,1,0))</f>
        <v>1</v>
      </c>
      <c r="U1248" s="3">
        <f>IF(ISBLANK(Table13[[#This Row],[T3]]),0,IF(Table13[[#This Row],[T3]]&gt;0,1,0))</f>
        <v>1</v>
      </c>
      <c r="V1248" s="3">
        <f>IF(ISBLANK(Table13[[#This Row],[T4]]),0,IF(Table13[[#This Row],[T4]]&gt;0,1,0))</f>
        <v>0</v>
      </c>
      <c r="W1248" s="25">
        <v>46</v>
      </c>
      <c r="X1248" s="23">
        <v>17</v>
      </c>
      <c r="Y1248" s="3">
        <v>1.6</v>
      </c>
      <c r="Z1248" s="3"/>
      <c r="AB1248" s="30">
        <v>1218</v>
      </c>
      <c r="AC1248" s="30">
        <v>1.6955597652590748</v>
      </c>
      <c r="AD1248" s="30">
        <v>-0.89555976525907477</v>
      </c>
    </row>
    <row r="1249" spans="1:30">
      <c r="A1249" s="4">
        <v>43789.958333333336</v>
      </c>
      <c r="B1249">
        <v>43789</v>
      </c>
      <c r="C1249" s="3">
        <v>0.95833333333333337</v>
      </c>
      <c r="D1249" s="3">
        <v>23</v>
      </c>
      <c r="E1249" s="3">
        <v>51</v>
      </c>
      <c r="F1249" s="3">
        <v>0.2</v>
      </c>
      <c r="G1249" s="5">
        <v>0.2</v>
      </c>
      <c r="H1249" s="3">
        <v>0.4</v>
      </c>
      <c r="I1249" s="3">
        <v>1.55139</v>
      </c>
      <c r="J1249" s="12">
        <f t="shared" si="57"/>
        <v>1.6916666666666667</v>
      </c>
      <c r="K1249" s="4">
        <v>43789.958333333336</v>
      </c>
      <c r="L1249" s="3">
        <f t="shared" si="58"/>
        <v>20</v>
      </c>
      <c r="M1249" s="3">
        <f t="shared" si="59"/>
        <v>23</v>
      </c>
      <c r="N1249" s="3">
        <v>58</v>
      </c>
      <c r="O1249" s="3">
        <v>58</v>
      </c>
      <c r="P1249" s="3">
        <v>58</v>
      </c>
      <c r="Q1249" s="3">
        <v>0</v>
      </c>
      <c r="R1249" s="3"/>
      <c r="S1249" s="3">
        <f>IF(ISBLANK(Table13[[#This Row],[T1]]),0,IF(Table13[[#This Row],[T1]]&gt;0,1,0))</f>
        <v>1</v>
      </c>
      <c r="T1249" s="3">
        <f>IF(ISBLANK(Table13[[#This Row],[T2]]),0,IF(Table13[[#This Row],[T2]]&gt;0,1,0))</f>
        <v>1</v>
      </c>
      <c r="U1249" s="3">
        <f>IF(ISBLANK(Table13[[#This Row],[T3]]),0,IF(Table13[[#This Row],[T3]]&gt;0,1,0))</f>
        <v>1</v>
      </c>
      <c r="V1249" s="3">
        <f>IF(ISBLANK(Table13[[#This Row],[T4]]),0,IF(Table13[[#This Row],[T4]]&gt;0,1,0))</f>
        <v>0</v>
      </c>
      <c r="W1249" s="26">
        <v>47</v>
      </c>
      <c r="X1249" s="22">
        <v>21</v>
      </c>
      <c r="Y1249" s="3">
        <v>0.4</v>
      </c>
      <c r="Z1249" s="3"/>
      <c r="AB1249" s="30">
        <v>1219</v>
      </c>
      <c r="AC1249" s="30">
        <v>1.6918225741139907</v>
      </c>
      <c r="AD1249" s="30">
        <v>-0.49182257411399077</v>
      </c>
    </row>
    <row r="1250" spans="1:30">
      <c r="A1250" s="4">
        <v>43790</v>
      </c>
      <c r="B1250">
        <v>43790</v>
      </c>
      <c r="C1250" s="3">
        <v>0</v>
      </c>
      <c r="D1250" s="3">
        <v>0</v>
      </c>
      <c r="E1250" s="3">
        <v>52</v>
      </c>
      <c r="F1250" s="3">
        <v>0.2</v>
      </c>
      <c r="G1250" s="5">
        <v>0.2</v>
      </c>
      <c r="H1250" s="3">
        <v>0.4</v>
      </c>
      <c r="I1250" s="3">
        <v>1.55139</v>
      </c>
      <c r="J1250" s="12">
        <f t="shared" si="57"/>
        <v>1.8458333333333332</v>
      </c>
      <c r="K1250" s="4">
        <v>43790</v>
      </c>
      <c r="L1250" s="3">
        <f t="shared" si="58"/>
        <v>21</v>
      </c>
      <c r="M1250" s="3">
        <f t="shared" si="59"/>
        <v>0</v>
      </c>
      <c r="N1250" s="3">
        <v>58</v>
      </c>
      <c r="O1250" s="3">
        <v>58</v>
      </c>
      <c r="P1250" s="3">
        <v>58</v>
      </c>
      <c r="Q1250" s="3">
        <v>0</v>
      </c>
      <c r="R1250" s="3"/>
      <c r="S1250" s="3">
        <f>IF(ISBLANK(Table13[[#This Row],[T1]]),0,IF(Table13[[#This Row],[T1]]&gt;0,1,0))</f>
        <v>1</v>
      </c>
      <c r="T1250" s="3">
        <f>IF(ISBLANK(Table13[[#This Row],[T2]]),0,IF(Table13[[#This Row],[T2]]&gt;0,1,0))</f>
        <v>1</v>
      </c>
      <c r="U1250" s="3">
        <f>IF(ISBLANK(Table13[[#This Row],[T3]]),0,IF(Table13[[#This Row],[T3]]&gt;0,1,0))</f>
        <v>1</v>
      </c>
      <c r="V1250" s="3">
        <f>IF(ISBLANK(Table13[[#This Row],[T4]]),0,IF(Table13[[#This Row],[T4]]&gt;0,1,0))</f>
        <v>0</v>
      </c>
      <c r="W1250" s="25">
        <v>46</v>
      </c>
      <c r="X1250" s="23">
        <v>21</v>
      </c>
      <c r="Y1250" s="3">
        <v>0.4</v>
      </c>
      <c r="Z1250" s="3"/>
      <c r="AB1250" s="30">
        <v>1220</v>
      </c>
      <c r="AC1250" s="30">
        <v>1.6811601380447287</v>
      </c>
      <c r="AD1250" s="30">
        <v>-0.98116013804472879</v>
      </c>
    </row>
    <row r="1251" spans="1:30">
      <c r="A1251" s="4">
        <v>43790.041666666664</v>
      </c>
      <c r="B1251">
        <v>43790</v>
      </c>
      <c r="C1251" s="3">
        <v>4.1666666666666664E-2</v>
      </c>
      <c r="D1251" s="3">
        <v>1</v>
      </c>
      <c r="E1251" s="3">
        <v>52</v>
      </c>
      <c r="F1251" s="3">
        <v>0.2</v>
      </c>
      <c r="G1251" s="5">
        <v>0.3</v>
      </c>
      <c r="H1251" s="3">
        <v>0.5</v>
      </c>
      <c r="I1251" s="3">
        <v>1.55139</v>
      </c>
      <c r="J1251" s="12">
        <f t="shared" si="57"/>
        <v>1.8458333333333334</v>
      </c>
      <c r="K1251" s="4">
        <v>43790.041666666664</v>
      </c>
      <c r="L1251" s="3">
        <f t="shared" si="58"/>
        <v>21</v>
      </c>
      <c r="M1251" s="3">
        <f t="shared" si="59"/>
        <v>1</v>
      </c>
      <c r="N1251" s="3">
        <v>58</v>
      </c>
      <c r="O1251" s="3">
        <v>58</v>
      </c>
      <c r="P1251" s="3">
        <v>58</v>
      </c>
      <c r="Q1251" s="3">
        <v>0</v>
      </c>
      <c r="R1251" s="3"/>
      <c r="S1251" s="3">
        <f>IF(ISBLANK(Table13[[#This Row],[T1]]),0,IF(Table13[[#This Row],[T1]]&gt;0,1,0))</f>
        <v>1</v>
      </c>
      <c r="T1251" s="3">
        <f>IF(ISBLANK(Table13[[#This Row],[T2]]),0,IF(Table13[[#This Row],[T2]]&gt;0,1,0))</f>
        <v>1</v>
      </c>
      <c r="U1251" s="3">
        <f>IF(ISBLANK(Table13[[#This Row],[T3]]),0,IF(Table13[[#This Row],[T3]]&gt;0,1,0))</f>
        <v>1</v>
      </c>
      <c r="V1251" s="3">
        <f>IF(ISBLANK(Table13[[#This Row],[T4]]),0,IF(Table13[[#This Row],[T4]]&gt;0,1,0))</f>
        <v>0</v>
      </c>
      <c r="W1251" s="26">
        <v>45</v>
      </c>
      <c r="X1251" s="22">
        <v>21</v>
      </c>
      <c r="Y1251" s="3">
        <v>0.5</v>
      </c>
      <c r="Z1251" s="3"/>
      <c r="AB1251" s="30">
        <v>1221</v>
      </c>
      <c r="AC1251" s="30">
        <v>1.5936995300078602</v>
      </c>
      <c r="AD1251" s="30">
        <v>-0.89369953000786029</v>
      </c>
    </row>
    <row r="1252" spans="1:30">
      <c r="A1252" s="4">
        <v>43790.083333333336</v>
      </c>
      <c r="B1252">
        <v>43790</v>
      </c>
      <c r="C1252" s="3">
        <v>8.3333333333333329E-2</v>
      </c>
      <c r="D1252" s="3">
        <v>2</v>
      </c>
      <c r="E1252" s="3">
        <v>52</v>
      </c>
      <c r="F1252" s="3">
        <v>0.4</v>
      </c>
      <c r="G1252" s="5">
        <v>0.5</v>
      </c>
      <c r="H1252" s="3">
        <v>0.9</v>
      </c>
      <c r="I1252" s="3">
        <v>1.55139</v>
      </c>
      <c r="J1252" s="12">
        <f t="shared" si="57"/>
        <v>1.8416666666666666</v>
      </c>
      <c r="K1252" s="4">
        <v>43790.083333333336</v>
      </c>
      <c r="L1252" s="3">
        <f t="shared" si="58"/>
        <v>21</v>
      </c>
      <c r="M1252" s="3">
        <f t="shared" si="59"/>
        <v>2</v>
      </c>
      <c r="N1252" s="3">
        <v>58</v>
      </c>
      <c r="O1252" s="3">
        <v>58</v>
      </c>
      <c r="P1252" s="3">
        <v>58</v>
      </c>
      <c r="Q1252" s="3">
        <v>0</v>
      </c>
      <c r="R1252" s="3"/>
      <c r="S1252" s="3">
        <f>IF(ISBLANK(Table13[[#This Row],[T1]]),0,IF(Table13[[#This Row],[T1]]&gt;0,1,0))</f>
        <v>1</v>
      </c>
      <c r="T1252" s="3">
        <f>IF(ISBLANK(Table13[[#This Row],[T2]]),0,IF(Table13[[#This Row],[T2]]&gt;0,1,0))</f>
        <v>1</v>
      </c>
      <c r="U1252" s="3">
        <f>IF(ISBLANK(Table13[[#This Row],[T3]]),0,IF(Table13[[#This Row],[T3]]&gt;0,1,0))</f>
        <v>1</v>
      </c>
      <c r="V1252" s="3">
        <f>IF(ISBLANK(Table13[[#This Row],[T4]]),0,IF(Table13[[#This Row],[T4]]&gt;0,1,0))</f>
        <v>0</v>
      </c>
      <c r="W1252" s="25">
        <v>43</v>
      </c>
      <c r="X1252" s="23">
        <v>21</v>
      </c>
      <c r="Y1252" s="3">
        <v>0.9</v>
      </c>
      <c r="Z1252" s="3"/>
      <c r="AB1252" s="30">
        <v>1222</v>
      </c>
      <c r="AC1252" s="30">
        <v>1.5936995300078602</v>
      </c>
      <c r="AD1252" s="30">
        <v>1.1063004699921399</v>
      </c>
    </row>
    <row r="1253" spans="1:30">
      <c r="A1253" s="4">
        <v>43790.125</v>
      </c>
      <c r="B1253">
        <v>43790</v>
      </c>
      <c r="C1253" s="3">
        <v>0.125</v>
      </c>
      <c r="D1253" s="3">
        <v>3</v>
      </c>
      <c r="E1253" s="3">
        <v>52</v>
      </c>
      <c r="F1253" s="3">
        <v>0.5</v>
      </c>
      <c r="G1253" s="5">
        <v>0.4</v>
      </c>
      <c r="H1253" s="3">
        <v>0.9</v>
      </c>
      <c r="I1253" s="3">
        <v>1.55139</v>
      </c>
      <c r="J1253" s="12">
        <f t="shared" si="57"/>
        <v>1.8208333333333331</v>
      </c>
      <c r="K1253" s="4">
        <v>43790.125</v>
      </c>
      <c r="L1253" s="3">
        <f t="shared" si="58"/>
        <v>21</v>
      </c>
      <c r="M1253" s="3">
        <f t="shared" si="59"/>
        <v>3</v>
      </c>
      <c r="N1253" s="3">
        <v>58</v>
      </c>
      <c r="O1253" s="3">
        <v>58</v>
      </c>
      <c r="P1253" s="3">
        <v>58</v>
      </c>
      <c r="Q1253" s="3">
        <v>0</v>
      </c>
      <c r="R1253" s="3"/>
      <c r="S1253" s="3">
        <f>IF(ISBLANK(Table13[[#This Row],[T1]]),0,IF(Table13[[#This Row],[T1]]&gt;0,1,0))</f>
        <v>1</v>
      </c>
      <c r="T1253" s="3">
        <f>IF(ISBLANK(Table13[[#This Row],[T2]]),0,IF(Table13[[#This Row],[T2]]&gt;0,1,0))</f>
        <v>1</v>
      </c>
      <c r="U1253" s="3">
        <f>IF(ISBLANK(Table13[[#This Row],[T3]]),0,IF(Table13[[#This Row],[T3]]&gt;0,1,0))</f>
        <v>1</v>
      </c>
      <c r="V1253" s="3">
        <f>IF(ISBLANK(Table13[[#This Row],[T4]]),0,IF(Table13[[#This Row],[T4]]&gt;0,1,0))</f>
        <v>0</v>
      </c>
      <c r="W1253" s="26">
        <v>40</v>
      </c>
      <c r="X1253" s="22">
        <v>17</v>
      </c>
      <c r="Y1253" s="3">
        <v>0.9</v>
      </c>
      <c r="Z1253" s="3"/>
      <c r="AB1253" s="30">
        <v>1223</v>
      </c>
      <c r="AC1253" s="30">
        <v>1.5936995300078602</v>
      </c>
      <c r="AD1253" s="30">
        <v>-0.19369953000786033</v>
      </c>
    </row>
    <row r="1254" spans="1:30">
      <c r="A1254" s="4">
        <v>43790.166666666664</v>
      </c>
      <c r="B1254">
        <v>43790</v>
      </c>
      <c r="C1254" s="3">
        <v>0.16666666666666666</v>
      </c>
      <c r="D1254" s="3">
        <v>4</v>
      </c>
      <c r="E1254" s="3">
        <v>52</v>
      </c>
      <c r="F1254" s="3">
        <v>1.5</v>
      </c>
      <c r="G1254" s="5">
        <v>0.8</v>
      </c>
      <c r="H1254" s="3">
        <v>2.2999999999999998</v>
      </c>
      <c r="I1254" s="3">
        <v>1.55139</v>
      </c>
      <c r="J1254" s="12">
        <f t="shared" si="57"/>
        <v>1.7999999999999998</v>
      </c>
      <c r="K1254" s="4">
        <v>43790.166666666664</v>
      </c>
      <c r="L1254" s="3">
        <f t="shared" si="58"/>
        <v>21</v>
      </c>
      <c r="M1254" s="3">
        <f t="shared" si="59"/>
        <v>4</v>
      </c>
      <c r="N1254" s="3">
        <v>57</v>
      </c>
      <c r="O1254" s="3">
        <v>55</v>
      </c>
      <c r="P1254" s="3">
        <v>57</v>
      </c>
      <c r="Q1254" s="3">
        <v>0</v>
      </c>
      <c r="R1254" s="3"/>
      <c r="S1254" s="3">
        <f>IF(ISBLANK(Table13[[#This Row],[T1]]),0,IF(Table13[[#This Row],[T1]]&gt;0,1,0))</f>
        <v>1</v>
      </c>
      <c r="T1254" s="3">
        <f>IF(ISBLANK(Table13[[#This Row],[T2]]),0,IF(Table13[[#This Row],[T2]]&gt;0,1,0))</f>
        <v>1</v>
      </c>
      <c r="U1254" s="3">
        <f>IF(ISBLANK(Table13[[#This Row],[T3]]),0,IF(Table13[[#This Row],[T3]]&gt;0,1,0))</f>
        <v>1</v>
      </c>
      <c r="V1254" s="3">
        <f>IF(ISBLANK(Table13[[#This Row],[T4]]),0,IF(Table13[[#This Row],[T4]]&gt;0,1,0))</f>
        <v>0</v>
      </c>
      <c r="W1254" s="25">
        <v>41</v>
      </c>
      <c r="X1254" s="23">
        <v>17</v>
      </c>
      <c r="Y1254" s="3">
        <v>2.2999999999999998</v>
      </c>
      <c r="Z1254" s="3"/>
      <c r="AB1254" s="30">
        <v>1224</v>
      </c>
      <c r="AC1254" s="30">
        <v>1.5936995300078602</v>
      </c>
      <c r="AD1254" s="30">
        <v>0.5063004699921394</v>
      </c>
    </row>
    <row r="1255" spans="1:30">
      <c r="A1255" s="4">
        <v>43790.208333333336</v>
      </c>
      <c r="B1255">
        <v>43790</v>
      </c>
      <c r="C1255" s="3">
        <v>0.20833333333333334</v>
      </c>
      <c r="D1255" s="3">
        <v>5</v>
      </c>
      <c r="E1255" s="3">
        <v>52</v>
      </c>
      <c r="F1255" s="3">
        <v>0.2</v>
      </c>
      <c r="G1255" s="5">
        <v>0.6</v>
      </c>
      <c r="H1255" s="3">
        <v>0.8</v>
      </c>
      <c r="I1255" s="3">
        <v>1.55139</v>
      </c>
      <c r="J1255" s="12">
        <f t="shared" si="57"/>
        <v>1.7291666666666667</v>
      </c>
      <c r="K1255" s="4">
        <v>43790.208333333336</v>
      </c>
      <c r="L1255" s="3">
        <f t="shared" si="58"/>
        <v>21</v>
      </c>
      <c r="M1255" s="3">
        <f t="shared" si="59"/>
        <v>5</v>
      </c>
      <c r="N1255" s="3">
        <v>58</v>
      </c>
      <c r="O1255" s="3">
        <v>27</v>
      </c>
      <c r="P1255" s="3">
        <v>58</v>
      </c>
      <c r="Q1255" s="3">
        <v>0</v>
      </c>
      <c r="R1255" s="3"/>
      <c r="S1255" s="3">
        <f>IF(ISBLANK(Table13[[#This Row],[T1]]),0,IF(Table13[[#This Row],[T1]]&gt;0,1,0))</f>
        <v>1</v>
      </c>
      <c r="T1255" s="3">
        <f>IF(ISBLANK(Table13[[#This Row],[T2]]),0,IF(Table13[[#This Row],[T2]]&gt;0,1,0))</f>
        <v>1</v>
      </c>
      <c r="U1255" s="3">
        <f>IF(ISBLANK(Table13[[#This Row],[T3]]),0,IF(Table13[[#This Row],[T3]]&gt;0,1,0))</f>
        <v>1</v>
      </c>
      <c r="V1255" s="3">
        <f>IF(ISBLANK(Table13[[#This Row],[T4]]),0,IF(Table13[[#This Row],[T4]]&gt;0,1,0))</f>
        <v>0</v>
      </c>
      <c r="W1255" s="26">
        <v>41</v>
      </c>
      <c r="X1255" s="22">
        <v>11</v>
      </c>
      <c r="Y1255" s="3">
        <v>0.8</v>
      </c>
      <c r="Z1255" s="3"/>
      <c r="AB1255" s="30">
        <v>1225</v>
      </c>
      <c r="AC1255" s="30">
        <v>1.7024850101832525</v>
      </c>
      <c r="AD1255" s="30">
        <v>-1.0024850101832525</v>
      </c>
    </row>
    <row r="1256" spans="1:30">
      <c r="A1256" s="4">
        <v>43790.25</v>
      </c>
      <c r="B1256">
        <v>43790</v>
      </c>
      <c r="C1256" s="3">
        <v>0.25</v>
      </c>
      <c r="D1256" s="3">
        <v>6</v>
      </c>
      <c r="E1256" s="3">
        <v>52</v>
      </c>
      <c r="F1256" s="3">
        <v>0.5</v>
      </c>
      <c r="G1256" s="5">
        <v>1.3</v>
      </c>
      <c r="H1256" s="3">
        <v>1.8</v>
      </c>
      <c r="I1256" s="3">
        <v>1.55139</v>
      </c>
      <c r="J1256" s="12">
        <f t="shared" si="57"/>
        <v>1.7625</v>
      </c>
      <c r="K1256" s="4">
        <v>43790.25</v>
      </c>
      <c r="L1256" s="3">
        <f t="shared" si="58"/>
        <v>21</v>
      </c>
      <c r="M1256" s="3">
        <f t="shared" si="59"/>
        <v>6</v>
      </c>
      <c r="N1256" s="3">
        <v>58</v>
      </c>
      <c r="O1256" s="3">
        <v>0</v>
      </c>
      <c r="P1256" s="3">
        <v>58</v>
      </c>
      <c r="Q1256" s="3">
        <v>0</v>
      </c>
      <c r="R1256" s="3"/>
      <c r="S1256" s="3">
        <f>IF(ISBLANK(Table13[[#This Row],[T1]]),0,IF(Table13[[#This Row],[T1]]&gt;0,1,0))</f>
        <v>1</v>
      </c>
      <c r="T1256" s="3">
        <f>IF(ISBLANK(Table13[[#This Row],[T2]]),0,IF(Table13[[#This Row],[T2]]&gt;0,1,0))</f>
        <v>1</v>
      </c>
      <c r="U1256" s="3">
        <f>IF(ISBLANK(Table13[[#This Row],[T3]]),0,IF(Table13[[#This Row],[T3]]&gt;0,1,0))</f>
        <v>1</v>
      </c>
      <c r="V1256" s="3">
        <f>IF(ISBLANK(Table13[[#This Row],[T4]]),0,IF(Table13[[#This Row],[T4]]&gt;0,1,0))</f>
        <v>0</v>
      </c>
      <c r="W1256" s="25">
        <v>43</v>
      </c>
      <c r="X1256" s="23">
        <v>11</v>
      </c>
      <c r="Y1256" s="3">
        <v>1.8</v>
      </c>
      <c r="Z1256" s="3"/>
      <c r="AB1256" s="30">
        <v>1226</v>
      </c>
      <c r="AC1256" s="30">
        <v>1.7024850101832525</v>
      </c>
      <c r="AD1256" s="30">
        <v>-1.0024850101832525</v>
      </c>
    </row>
    <row r="1257" spans="1:30">
      <c r="A1257" s="4">
        <v>43790.291666666664</v>
      </c>
      <c r="B1257">
        <v>43790</v>
      </c>
      <c r="C1257" s="3">
        <v>0.29166666666666669</v>
      </c>
      <c r="D1257" s="3">
        <v>7</v>
      </c>
      <c r="E1257" s="3">
        <v>52</v>
      </c>
      <c r="F1257" s="3">
        <v>2.7</v>
      </c>
      <c r="G1257" s="5">
        <v>0.9</v>
      </c>
      <c r="H1257" s="3">
        <v>3.6</v>
      </c>
      <c r="I1257" s="3">
        <v>1.55139</v>
      </c>
      <c r="J1257" s="12">
        <f t="shared" si="57"/>
        <v>1.7666666666666666</v>
      </c>
      <c r="K1257" s="4">
        <v>43790.291666666664</v>
      </c>
      <c r="L1257" s="3">
        <f t="shared" si="58"/>
        <v>21</v>
      </c>
      <c r="M1257" s="3">
        <f t="shared" si="59"/>
        <v>7</v>
      </c>
      <c r="N1257" s="3">
        <v>51</v>
      </c>
      <c r="O1257" s="3">
        <v>0</v>
      </c>
      <c r="P1257" s="3">
        <v>58</v>
      </c>
      <c r="Q1257" s="3">
        <v>0</v>
      </c>
      <c r="R1257" s="3"/>
      <c r="S1257" s="3">
        <f>IF(ISBLANK(Table13[[#This Row],[T1]]),0,IF(Table13[[#This Row],[T1]]&gt;0,1,0))</f>
        <v>1</v>
      </c>
      <c r="T1257" s="3">
        <f>IF(ISBLANK(Table13[[#This Row],[T2]]),0,IF(Table13[[#This Row],[T2]]&gt;0,1,0))</f>
        <v>1</v>
      </c>
      <c r="U1257" s="3">
        <f>IF(ISBLANK(Table13[[#This Row],[T3]]),0,IF(Table13[[#This Row],[T3]]&gt;0,1,0))</f>
        <v>1</v>
      </c>
      <c r="V1257" s="3">
        <f>IF(ISBLANK(Table13[[#This Row],[T4]]),0,IF(Table13[[#This Row],[T4]]&gt;0,1,0))</f>
        <v>0</v>
      </c>
      <c r="W1257" s="26">
        <v>45</v>
      </c>
      <c r="X1257" s="22">
        <v>11</v>
      </c>
      <c r="Y1257" s="3">
        <v>3.6</v>
      </c>
      <c r="Z1257" s="3"/>
      <c r="AB1257" s="30">
        <v>1227</v>
      </c>
      <c r="AC1257" s="30">
        <v>1.7238098823217762</v>
      </c>
      <c r="AD1257" s="30">
        <v>-1.1238098823217761</v>
      </c>
    </row>
    <row r="1258" spans="1:30">
      <c r="A1258" s="4">
        <v>43790.333333333336</v>
      </c>
      <c r="B1258">
        <v>43790</v>
      </c>
      <c r="C1258" s="3">
        <v>0.33333333333333331</v>
      </c>
      <c r="D1258" s="3">
        <v>8</v>
      </c>
      <c r="E1258" s="3">
        <v>52</v>
      </c>
      <c r="F1258" s="3">
        <v>0.2</v>
      </c>
      <c r="G1258" s="5">
        <v>0.2</v>
      </c>
      <c r="H1258" s="3">
        <v>0.4</v>
      </c>
      <c r="I1258" s="3">
        <v>1.55139</v>
      </c>
      <c r="J1258" s="12">
        <f t="shared" si="57"/>
        <v>1.8125</v>
      </c>
      <c r="K1258" s="4">
        <v>43790.333333333336</v>
      </c>
      <c r="L1258" s="3">
        <f t="shared" si="58"/>
        <v>21</v>
      </c>
      <c r="M1258" s="3">
        <f t="shared" si="59"/>
        <v>8</v>
      </c>
      <c r="N1258" s="3">
        <v>0</v>
      </c>
      <c r="O1258" s="3">
        <v>0</v>
      </c>
      <c r="P1258" s="3">
        <v>58</v>
      </c>
      <c r="Q1258" s="3">
        <v>0</v>
      </c>
      <c r="R1258" s="3"/>
      <c r="S1258" s="3">
        <f>IF(ISBLANK(Table13[[#This Row],[T1]]),0,IF(Table13[[#This Row],[T1]]&gt;0,1,0))</f>
        <v>1</v>
      </c>
      <c r="T1258" s="3">
        <f>IF(ISBLANK(Table13[[#This Row],[T2]]),0,IF(Table13[[#This Row],[T2]]&gt;0,1,0))</f>
        <v>1</v>
      </c>
      <c r="U1258" s="3">
        <f>IF(ISBLANK(Table13[[#This Row],[T3]]),0,IF(Table13[[#This Row],[T3]]&gt;0,1,0))</f>
        <v>1</v>
      </c>
      <c r="V1258" s="3">
        <f>IF(ISBLANK(Table13[[#This Row],[T4]]),0,IF(Table13[[#This Row],[T4]]&gt;0,1,0))</f>
        <v>0</v>
      </c>
      <c r="W1258" s="25">
        <v>45</v>
      </c>
      <c r="X1258" s="23">
        <v>11</v>
      </c>
      <c r="Y1258" s="3">
        <v>0.4</v>
      </c>
      <c r="Z1258" s="3"/>
      <c r="AB1258" s="30">
        <v>1228</v>
      </c>
      <c r="AC1258" s="30">
        <v>1.7238098823217762</v>
      </c>
      <c r="AD1258" s="30">
        <v>-0.92380988232177619</v>
      </c>
    </row>
    <row r="1259" spans="1:30">
      <c r="A1259" s="4">
        <v>43790.375</v>
      </c>
      <c r="B1259">
        <v>43790</v>
      </c>
      <c r="C1259" s="3">
        <v>0.375</v>
      </c>
      <c r="D1259" s="3">
        <v>9</v>
      </c>
      <c r="E1259" s="3">
        <v>52</v>
      </c>
      <c r="F1259" s="3">
        <v>0.3</v>
      </c>
      <c r="G1259" s="5">
        <v>0.2</v>
      </c>
      <c r="H1259" s="3">
        <v>0.5</v>
      </c>
      <c r="I1259" s="3">
        <v>1.55139</v>
      </c>
      <c r="J1259" s="12">
        <f t="shared" si="57"/>
        <v>1.8374999999999997</v>
      </c>
      <c r="K1259" s="4">
        <v>43790.375</v>
      </c>
      <c r="L1259" s="3">
        <f t="shared" si="58"/>
        <v>21</v>
      </c>
      <c r="M1259" s="3">
        <f t="shared" si="59"/>
        <v>9</v>
      </c>
      <c r="N1259" s="3">
        <v>0</v>
      </c>
      <c r="O1259" s="3">
        <v>0</v>
      </c>
      <c r="P1259" s="3">
        <v>57</v>
      </c>
      <c r="Q1259" s="3">
        <v>0</v>
      </c>
      <c r="R1259" s="3"/>
      <c r="S1259" s="3">
        <f>IF(ISBLANK(Table13[[#This Row],[T1]]),0,IF(Table13[[#This Row],[T1]]&gt;0,1,0))</f>
        <v>0</v>
      </c>
      <c r="T1259" s="3">
        <f>IF(ISBLANK(Table13[[#This Row],[T2]]),0,IF(Table13[[#This Row],[T2]]&gt;0,1,0))</f>
        <v>0</v>
      </c>
      <c r="U1259" s="3">
        <f>IF(ISBLANK(Table13[[#This Row],[T3]]),0,IF(Table13[[#This Row],[T3]]&gt;0,1,0))</f>
        <v>1</v>
      </c>
      <c r="V1259" s="3">
        <f>IF(ISBLANK(Table13[[#This Row],[T4]]),0,IF(Table13[[#This Row],[T4]]&gt;0,1,0))</f>
        <v>0</v>
      </c>
      <c r="W1259" s="26">
        <v>50</v>
      </c>
      <c r="X1259" s="22">
        <v>17</v>
      </c>
      <c r="Y1259" s="3">
        <v>0.5</v>
      </c>
      <c r="Z1259" s="3"/>
      <c r="AB1259" s="30">
        <v>1229</v>
      </c>
      <c r="AC1259" s="30">
        <v>1.7238098823217762</v>
      </c>
      <c r="AD1259" s="30">
        <v>-0.92380988232177619</v>
      </c>
    </row>
    <row r="1260" spans="1:30">
      <c r="A1260" s="4">
        <v>43790.416666666664</v>
      </c>
      <c r="B1260">
        <v>43790</v>
      </c>
      <c r="C1260" s="3">
        <v>0.41666666666666669</v>
      </c>
      <c r="D1260" s="3">
        <v>10</v>
      </c>
      <c r="E1260" s="3">
        <v>52</v>
      </c>
      <c r="F1260" s="3">
        <v>0.2</v>
      </c>
      <c r="G1260" s="5">
        <v>0.2</v>
      </c>
      <c r="H1260" s="3">
        <v>0.4</v>
      </c>
      <c r="I1260" s="3">
        <v>1.55139</v>
      </c>
      <c r="J1260" s="12">
        <f t="shared" si="57"/>
        <v>1.8374999999999997</v>
      </c>
      <c r="K1260" s="4">
        <v>43790.416666666664</v>
      </c>
      <c r="L1260" s="3">
        <f t="shared" si="58"/>
        <v>21</v>
      </c>
      <c r="M1260" s="3">
        <f t="shared" si="59"/>
        <v>10</v>
      </c>
      <c r="N1260" s="3">
        <v>0</v>
      </c>
      <c r="O1260" s="3">
        <v>0</v>
      </c>
      <c r="P1260" s="3">
        <v>58</v>
      </c>
      <c r="Q1260" s="3">
        <v>0</v>
      </c>
      <c r="R1260" s="3"/>
      <c r="S1260" s="3">
        <f>IF(ISBLANK(Table13[[#This Row],[T1]]),0,IF(Table13[[#This Row],[T1]]&gt;0,1,0))</f>
        <v>0</v>
      </c>
      <c r="T1260" s="3">
        <f>IF(ISBLANK(Table13[[#This Row],[T2]]),0,IF(Table13[[#This Row],[T2]]&gt;0,1,0))</f>
        <v>0</v>
      </c>
      <c r="U1260" s="3">
        <f>IF(ISBLANK(Table13[[#This Row],[T3]]),0,IF(Table13[[#This Row],[T3]]&gt;0,1,0))</f>
        <v>1</v>
      </c>
      <c r="V1260" s="3">
        <f>IF(ISBLANK(Table13[[#This Row],[T4]]),0,IF(Table13[[#This Row],[T4]]&gt;0,1,0))</f>
        <v>0</v>
      </c>
      <c r="W1260" s="25">
        <v>51</v>
      </c>
      <c r="X1260" s="23">
        <v>17</v>
      </c>
      <c r="Y1260" s="3">
        <v>0.4</v>
      </c>
      <c r="Z1260" s="3"/>
      <c r="AB1260" s="30">
        <v>1230</v>
      </c>
      <c r="AC1260" s="30">
        <v>1.734472318391038</v>
      </c>
      <c r="AD1260" s="30">
        <v>-0.6344723183910379</v>
      </c>
    </row>
    <row r="1261" spans="1:30">
      <c r="A1261" s="4">
        <v>43790.458333333336</v>
      </c>
      <c r="B1261">
        <v>43790</v>
      </c>
      <c r="C1261" s="3">
        <v>0.45833333333333331</v>
      </c>
      <c r="D1261" s="3">
        <v>11</v>
      </c>
      <c r="E1261" s="3">
        <v>52</v>
      </c>
      <c r="F1261" s="3">
        <v>0.4</v>
      </c>
      <c r="G1261" s="5">
        <v>0.2</v>
      </c>
      <c r="H1261" s="3">
        <v>0.60000000000000009</v>
      </c>
      <c r="I1261" s="3">
        <v>1.55139</v>
      </c>
      <c r="J1261" s="12">
        <f t="shared" si="57"/>
        <v>1.8374999999999997</v>
      </c>
      <c r="K1261" s="4">
        <v>43790.458333333336</v>
      </c>
      <c r="L1261" s="3">
        <f t="shared" si="58"/>
        <v>21</v>
      </c>
      <c r="M1261" s="3">
        <f t="shared" si="59"/>
        <v>11</v>
      </c>
      <c r="N1261" s="3">
        <v>0</v>
      </c>
      <c r="O1261" s="3">
        <v>0</v>
      </c>
      <c r="P1261" s="3">
        <v>58</v>
      </c>
      <c r="Q1261" s="3">
        <v>0</v>
      </c>
      <c r="R1261" s="3"/>
      <c r="S1261" s="3">
        <f>IF(ISBLANK(Table13[[#This Row],[T1]]),0,IF(Table13[[#This Row],[T1]]&gt;0,1,0))</f>
        <v>0</v>
      </c>
      <c r="T1261" s="3">
        <f>IF(ISBLANK(Table13[[#This Row],[T2]]),0,IF(Table13[[#This Row],[T2]]&gt;0,1,0))</f>
        <v>0</v>
      </c>
      <c r="U1261" s="3">
        <f>IF(ISBLANK(Table13[[#This Row],[T3]]),0,IF(Table13[[#This Row],[T3]]&gt;0,1,0))</f>
        <v>1</v>
      </c>
      <c r="V1261" s="3">
        <f>IF(ISBLANK(Table13[[#This Row],[T4]]),0,IF(Table13[[#This Row],[T4]]&gt;0,1,0))</f>
        <v>0</v>
      </c>
      <c r="W1261" s="26">
        <v>51</v>
      </c>
      <c r="X1261" s="22">
        <v>11</v>
      </c>
      <c r="Y1261" s="3">
        <v>0.60000000000000009</v>
      </c>
      <c r="Z1261" s="3"/>
      <c r="AB1261" s="30">
        <v>1231</v>
      </c>
      <c r="AC1261" s="30">
        <v>1.7238098823217762</v>
      </c>
      <c r="AD1261" s="30">
        <v>0.9761901176782235</v>
      </c>
    </row>
    <row r="1262" spans="1:30">
      <c r="A1262" s="4">
        <v>43790.5</v>
      </c>
      <c r="B1262">
        <v>43790</v>
      </c>
      <c r="C1262" s="3">
        <v>0.5</v>
      </c>
      <c r="D1262" s="3">
        <v>12</v>
      </c>
      <c r="E1262" s="3">
        <v>52</v>
      </c>
      <c r="F1262" s="3">
        <v>1.3</v>
      </c>
      <c r="G1262" s="5">
        <v>0.2</v>
      </c>
      <c r="H1262" s="3">
        <v>1.5</v>
      </c>
      <c r="I1262" s="3">
        <v>1.55139</v>
      </c>
      <c r="J1262" s="12">
        <f t="shared" si="57"/>
        <v>1.8291666666666664</v>
      </c>
      <c r="K1262" s="4">
        <v>43790.5</v>
      </c>
      <c r="L1262" s="3">
        <f t="shared" si="58"/>
        <v>21</v>
      </c>
      <c r="M1262" s="3">
        <f t="shared" si="59"/>
        <v>12</v>
      </c>
      <c r="N1262" s="3">
        <v>0</v>
      </c>
      <c r="O1262" s="3">
        <v>0</v>
      </c>
      <c r="P1262" s="3">
        <v>57</v>
      </c>
      <c r="Q1262" s="3">
        <v>0</v>
      </c>
      <c r="R1262" s="3"/>
      <c r="S1262" s="3">
        <f>IF(ISBLANK(Table13[[#This Row],[T1]]),0,IF(Table13[[#This Row],[T1]]&gt;0,1,0))</f>
        <v>0</v>
      </c>
      <c r="T1262" s="3">
        <f>IF(ISBLANK(Table13[[#This Row],[T2]]),0,IF(Table13[[#This Row],[T2]]&gt;0,1,0))</f>
        <v>1</v>
      </c>
      <c r="U1262" s="3">
        <f>IF(ISBLANK(Table13[[#This Row],[T3]]),0,IF(Table13[[#This Row],[T3]]&gt;0,1,0))</f>
        <v>1</v>
      </c>
      <c r="V1262" s="3">
        <f>IF(ISBLANK(Table13[[#This Row],[T4]]),0,IF(Table13[[#This Row],[T4]]&gt;0,1,0))</f>
        <v>0</v>
      </c>
      <c r="W1262" s="25">
        <v>52</v>
      </c>
      <c r="X1262" s="23">
        <v>13</v>
      </c>
      <c r="Y1262" s="3">
        <v>1.5</v>
      </c>
      <c r="Z1262" s="3"/>
      <c r="AB1262" s="30">
        <v>1232</v>
      </c>
      <c r="AC1262" s="30">
        <v>1.7238098823217762</v>
      </c>
      <c r="AD1262" s="30">
        <v>1.8761901176782234</v>
      </c>
    </row>
    <row r="1263" spans="1:30">
      <c r="A1263" s="4">
        <v>43790.541666666664</v>
      </c>
      <c r="B1263">
        <v>43790</v>
      </c>
      <c r="C1263" s="3">
        <v>0.54166666666666663</v>
      </c>
      <c r="D1263" s="3">
        <v>13</v>
      </c>
      <c r="E1263" s="3">
        <v>52</v>
      </c>
      <c r="F1263" s="3">
        <v>0.3</v>
      </c>
      <c r="G1263" s="5">
        <v>0.4</v>
      </c>
      <c r="H1263" s="3">
        <v>0.7</v>
      </c>
      <c r="I1263" s="3">
        <v>1.55139</v>
      </c>
      <c r="J1263" s="12">
        <f t="shared" si="57"/>
        <v>1.8666666666666663</v>
      </c>
      <c r="K1263" s="4">
        <v>43790.541666666664</v>
      </c>
      <c r="L1263" s="3">
        <f t="shared" si="58"/>
        <v>21</v>
      </c>
      <c r="M1263" s="3">
        <f t="shared" si="59"/>
        <v>13</v>
      </c>
      <c r="N1263" s="3">
        <v>0</v>
      </c>
      <c r="O1263" s="3">
        <v>0</v>
      </c>
      <c r="P1263" s="3">
        <v>58</v>
      </c>
      <c r="Q1263" s="3">
        <v>0</v>
      </c>
      <c r="R1263" s="3"/>
      <c r="S1263" s="3">
        <f>IF(ISBLANK(Table13[[#This Row],[T1]]),0,IF(Table13[[#This Row],[T1]]&gt;0,1,0))</f>
        <v>0</v>
      </c>
      <c r="T1263" s="3">
        <f>IF(ISBLANK(Table13[[#This Row],[T2]]),0,IF(Table13[[#This Row],[T2]]&gt;0,1,0))</f>
        <v>0</v>
      </c>
      <c r="U1263" s="3">
        <f>IF(ISBLANK(Table13[[#This Row],[T3]]),0,IF(Table13[[#This Row],[T3]]&gt;0,1,0))</f>
        <v>1</v>
      </c>
      <c r="V1263" s="3">
        <f>IF(ISBLANK(Table13[[#This Row],[T4]]),0,IF(Table13[[#This Row],[T4]]&gt;0,1,0))</f>
        <v>0</v>
      </c>
      <c r="W1263" s="26">
        <v>52</v>
      </c>
      <c r="X1263" s="22">
        <v>11</v>
      </c>
      <c r="Y1263" s="3">
        <v>0.7</v>
      </c>
      <c r="Z1263" s="3"/>
      <c r="AB1263" s="30">
        <v>1233</v>
      </c>
      <c r="AC1263" s="30">
        <v>1.7131474462525142</v>
      </c>
      <c r="AD1263" s="30">
        <v>-0.91314744625251421</v>
      </c>
    </row>
    <row r="1264" spans="1:30">
      <c r="A1264" s="4">
        <v>43790.583333333336</v>
      </c>
      <c r="B1264">
        <v>43790</v>
      </c>
      <c r="C1264" s="3">
        <v>0.58333333333333337</v>
      </c>
      <c r="D1264" s="3">
        <v>14</v>
      </c>
      <c r="E1264" s="3">
        <v>52</v>
      </c>
      <c r="F1264" s="3">
        <v>0.2</v>
      </c>
      <c r="G1264" s="5">
        <v>0.3</v>
      </c>
      <c r="H1264" s="3">
        <v>0.5</v>
      </c>
      <c r="I1264" s="3">
        <v>1.55139</v>
      </c>
      <c r="J1264" s="12">
        <f t="shared" si="57"/>
        <v>1.9041666666666666</v>
      </c>
      <c r="K1264" s="4">
        <v>43790.583333333336</v>
      </c>
      <c r="L1264" s="3">
        <f t="shared" si="58"/>
        <v>21</v>
      </c>
      <c r="M1264" s="3">
        <f t="shared" si="59"/>
        <v>14</v>
      </c>
      <c r="N1264" s="3">
        <v>0</v>
      </c>
      <c r="O1264" s="3">
        <v>0</v>
      </c>
      <c r="P1264" s="3">
        <v>58</v>
      </c>
      <c r="Q1264" s="3">
        <v>0</v>
      </c>
      <c r="R1264" s="3"/>
      <c r="S1264" s="3">
        <f>IF(ISBLANK(Table13[[#This Row],[T1]]),0,IF(Table13[[#This Row],[T1]]&gt;0,1,0))</f>
        <v>0</v>
      </c>
      <c r="T1264" s="3">
        <f>IF(ISBLANK(Table13[[#This Row],[T2]]),0,IF(Table13[[#This Row],[T2]]&gt;0,1,0))</f>
        <v>0</v>
      </c>
      <c r="U1264" s="3">
        <f>IF(ISBLANK(Table13[[#This Row],[T3]]),0,IF(Table13[[#This Row],[T3]]&gt;0,1,0))</f>
        <v>1</v>
      </c>
      <c r="V1264" s="3">
        <f>IF(ISBLANK(Table13[[#This Row],[T4]]),0,IF(Table13[[#This Row],[T4]]&gt;0,1,0))</f>
        <v>0</v>
      </c>
      <c r="W1264" s="25">
        <v>52</v>
      </c>
      <c r="X1264" s="23">
        <v>11</v>
      </c>
      <c r="Y1264" s="3">
        <v>0.5</v>
      </c>
      <c r="Z1264" s="3"/>
      <c r="AB1264" s="30">
        <v>1234</v>
      </c>
      <c r="AC1264" s="30">
        <v>1.7131474462525142</v>
      </c>
      <c r="AD1264" s="30">
        <v>-1.3131474462525143</v>
      </c>
    </row>
    <row r="1265" spans="1:30">
      <c r="A1265" s="4">
        <v>43790.625</v>
      </c>
      <c r="B1265">
        <v>43790</v>
      </c>
      <c r="C1265" s="3">
        <v>0.625</v>
      </c>
      <c r="D1265" s="3">
        <v>15</v>
      </c>
      <c r="E1265" s="3">
        <v>52</v>
      </c>
      <c r="F1265" s="3">
        <v>0.2</v>
      </c>
      <c r="G1265" s="5">
        <v>0.9</v>
      </c>
      <c r="H1265" s="3">
        <v>1.1000000000000001</v>
      </c>
      <c r="I1265" s="3">
        <v>1.55139</v>
      </c>
      <c r="J1265" s="12">
        <f t="shared" si="57"/>
        <v>2.0291666666666663</v>
      </c>
      <c r="K1265" s="4">
        <v>43790.625</v>
      </c>
      <c r="L1265" s="3">
        <f t="shared" si="58"/>
        <v>21</v>
      </c>
      <c r="M1265" s="3">
        <f t="shared" si="59"/>
        <v>15</v>
      </c>
      <c r="N1265" s="3">
        <v>0</v>
      </c>
      <c r="O1265" s="3">
        <v>0</v>
      </c>
      <c r="P1265" s="3">
        <v>58</v>
      </c>
      <c r="Q1265" s="3">
        <v>0</v>
      </c>
      <c r="R1265" s="3"/>
      <c r="S1265" s="3">
        <f>IF(ISBLANK(Table13[[#This Row],[T1]]),0,IF(Table13[[#This Row],[T1]]&gt;0,1,0))</f>
        <v>1</v>
      </c>
      <c r="T1265" s="3">
        <f>IF(ISBLANK(Table13[[#This Row],[T2]]),0,IF(Table13[[#This Row],[T2]]&gt;0,1,0))</f>
        <v>0</v>
      </c>
      <c r="U1265" s="3">
        <f>IF(ISBLANK(Table13[[#This Row],[T3]]),0,IF(Table13[[#This Row],[T3]]&gt;0,1,0))</f>
        <v>1</v>
      </c>
      <c r="V1265" s="3">
        <f>IF(ISBLANK(Table13[[#This Row],[T4]]),0,IF(Table13[[#This Row],[T4]]&gt;0,1,0))</f>
        <v>0</v>
      </c>
      <c r="W1265" s="26">
        <v>52</v>
      </c>
      <c r="X1265" s="22">
        <v>11</v>
      </c>
      <c r="Y1265" s="3">
        <v>1.1000000000000001</v>
      </c>
      <c r="Z1265" s="3"/>
      <c r="AB1265" s="30">
        <v>1235</v>
      </c>
      <c r="AC1265" s="30">
        <v>1.6918225741139907</v>
      </c>
      <c r="AD1265" s="30">
        <v>-1.0918225741139906</v>
      </c>
    </row>
    <row r="1266" spans="1:30">
      <c r="A1266" s="4">
        <v>43790.666666666664</v>
      </c>
      <c r="B1266">
        <v>43790</v>
      </c>
      <c r="C1266" s="3">
        <v>0.66666666666666663</v>
      </c>
      <c r="D1266" s="3">
        <v>16</v>
      </c>
      <c r="E1266" s="3">
        <v>52</v>
      </c>
      <c r="F1266" s="3">
        <v>1.5</v>
      </c>
      <c r="G1266" s="5">
        <v>1.1000000000000001</v>
      </c>
      <c r="H1266" s="3">
        <v>2.6</v>
      </c>
      <c r="I1266" s="3">
        <v>1.55139</v>
      </c>
      <c r="J1266" s="12">
        <f t="shared" si="57"/>
        <v>2.1208333333333331</v>
      </c>
      <c r="K1266" s="4">
        <v>43790.666666666664</v>
      </c>
      <c r="L1266" s="3">
        <f t="shared" si="58"/>
        <v>21</v>
      </c>
      <c r="M1266" s="3">
        <f t="shared" si="59"/>
        <v>16</v>
      </c>
      <c r="N1266" s="3">
        <v>0</v>
      </c>
      <c r="O1266" s="3">
        <v>0</v>
      </c>
      <c r="P1266" s="3">
        <v>57</v>
      </c>
      <c r="Q1266" s="3">
        <v>0</v>
      </c>
      <c r="R1266" s="3"/>
      <c r="S1266" s="3">
        <f>IF(ISBLANK(Table13[[#This Row],[T1]]),0,IF(Table13[[#This Row],[T1]]&gt;0,1,0))</f>
        <v>1</v>
      </c>
      <c r="T1266" s="3">
        <f>IF(ISBLANK(Table13[[#This Row],[T2]]),0,IF(Table13[[#This Row],[T2]]&gt;0,1,0))</f>
        <v>0</v>
      </c>
      <c r="U1266" s="3">
        <f>IF(ISBLANK(Table13[[#This Row],[T3]]),0,IF(Table13[[#This Row],[T3]]&gt;0,1,0))</f>
        <v>1</v>
      </c>
      <c r="V1266" s="3">
        <f>IF(ISBLANK(Table13[[#This Row],[T4]]),0,IF(Table13[[#This Row],[T4]]&gt;0,1,0))</f>
        <v>0</v>
      </c>
      <c r="W1266" s="25">
        <v>51</v>
      </c>
      <c r="X1266" s="23">
        <v>11</v>
      </c>
      <c r="Y1266" s="3">
        <v>2.6</v>
      </c>
      <c r="Z1266" s="3"/>
      <c r="AB1266" s="30">
        <v>1236</v>
      </c>
      <c r="AC1266" s="30">
        <v>1.6955597652590748</v>
      </c>
      <c r="AD1266" s="30">
        <v>4.4402347409251419E-3</v>
      </c>
    </row>
    <row r="1267" spans="1:30">
      <c r="A1267" s="4">
        <v>43790.708333333336</v>
      </c>
      <c r="B1267">
        <v>43790</v>
      </c>
      <c r="C1267" s="3">
        <v>0.70833333333333337</v>
      </c>
      <c r="D1267" s="3">
        <v>17</v>
      </c>
      <c r="E1267" s="3">
        <v>52</v>
      </c>
      <c r="F1267" s="3">
        <v>1.1000000000000001</v>
      </c>
      <c r="G1267" s="5">
        <v>2.8</v>
      </c>
      <c r="H1267" s="3">
        <v>3.9</v>
      </c>
      <c r="I1267" s="3">
        <v>1.55139</v>
      </c>
      <c r="J1267" s="12">
        <f t="shared" si="57"/>
        <v>2.129166666666666</v>
      </c>
      <c r="K1267" s="4">
        <v>43790.708333333336</v>
      </c>
      <c r="L1267" s="3">
        <f t="shared" si="58"/>
        <v>21</v>
      </c>
      <c r="M1267" s="3">
        <f t="shared" si="59"/>
        <v>17</v>
      </c>
      <c r="N1267" s="3">
        <v>0</v>
      </c>
      <c r="O1267" s="3">
        <v>0</v>
      </c>
      <c r="P1267" s="3">
        <v>58</v>
      </c>
      <c r="Q1267" s="3">
        <v>0</v>
      </c>
      <c r="R1267" s="3"/>
      <c r="S1267" s="3">
        <f>IF(ISBLANK(Table13[[#This Row],[T1]]),0,IF(Table13[[#This Row],[T1]]&gt;0,1,0))</f>
        <v>1</v>
      </c>
      <c r="T1267" s="3">
        <f>IF(ISBLANK(Table13[[#This Row],[T2]]),0,IF(Table13[[#This Row],[T2]]&gt;0,1,0))</f>
        <v>1</v>
      </c>
      <c r="U1267" s="3">
        <f>IF(ISBLANK(Table13[[#This Row],[T3]]),0,IF(Table13[[#This Row],[T3]]&gt;0,1,0))</f>
        <v>1</v>
      </c>
      <c r="V1267" s="3">
        <f>IF(ISBLANK(Table13[[#This Row],[T4]]),0,IF(Table13[[#This Row],[T4]]&gt;0,1,0))</f>
        <v>0</v>
      </c>
      <c r="W1267" s="26">
        <v>51</v>
      </c>
      <c r="X1267" s="22">
        <v>13</v>
      </c>
      <c r="Y1267" s="3">
        <v>3.9</v>
      </c>
      <c r="Z1267" s="3"/>
      <c r="AB1267" s="30">
        <v>1237</v>
      </c>
      <c r="AC1267" s="30">
        <v>1.6848973291898131</v>
      </c>
      <c r="AD1267" s="30">
        <v>-1.084897329189813</v>
      </c>
    </row>
    <row r="1268" spans="1:30">
      <c r="A1268" s="4">
        <v>43790.75</v>
      </c>
      <c r="B1268">
        <v>43790</v>
      </c>
      <c r="C1268" s="3">
        <v>0.75</v>
      </c>
      <c r="D1268" s="3">
        <v>18</v>
      </c>
      <c r="E1268" s="3">
        <v>52</v>
      </c>
      <c r="F1268" s="3">
        <v>2</v>
      </c>
      <c r="G1268" s="5">
        <v>1.7</v>
      </c>
      <c r="H1268" s="3">
        <v>3.7</v>
      </c>
      <c r="I1268" s="3">
        <v>1.55139</v>
      </c>
      <c r="J1268" s="12">
        <f t="shared" si="57"/>
        <v>2.0791666666666662</v>
      </c>
      <c r="K1268" s="4">
        <v>43790.75</v>
      </c>
      <c r="L1268" s="3">
        <f t="shared" si="58"/>
        <v>21</v>
      </c>
      <c r="M1268" s="3">
        <f t="shared" si="59"/>
        <v>18</v>
      </c>
      <c r="N1268" s="3">
        <v>0</v>
      </c>
      <c r="O1268" s="3">
        <v>41</v>
      </c>
      <c r="P1268" s="3">
        <v>58</v>
      </c>
      <c r="Q1268" s="3">
        <v>0</v>
      </c>
      <c r="R1268" s="3"/>
      <c r="S1268" s="3">
        <f>IF(ISBLANK(Table13[[#This Row],[T1]]),0,IF(Table13[[#This Row],[T1]]&gt;0,1,0))</f>
        <v>1</v>
      </c>
      <c r="T1268" s="3">
        <f>IF(ISBLANK(Table13[[#This Row],[T2]]),0,IF(Table13[[#This Row],[T2]]&gt;0,1,0))</f>
        <v>1</v>
      </c>
      <c r="U1268" s="3">
        <f>IF(ISBLANK(Table13[[#This Row],[T3]]),0,IF(Table13[[#This Row],[T3]]&gt;0,1,0))</f>
        <v>1</v>
      </c>
      <c r="V1268" s="3">
        <f>IF(ISBLANK(Table13[[#This Row],[T4]]),0,IF(Table13[[#This Row],[T4]]&gt;0,1,0))</f>
        <v>0</v>
      </c>
      <c r="W1268" s="25">
        <v>50</v>
      </c>
      <c r="X1268" s="23">
        <v>13</v>
      </c>
      <c r="Y1268" s="3">
        <v>3.7</v>
      </c>
      <c r="Z1268" s="3"/>
      <c r="AB1268" s="30">
        <v>1238</v>
      </c>
      <c r="AC1268" s="30">
        <v>1.6811601380447287</v>
      </c>
      <c r="AD1268" s="30">
        <v>-1.1811601380447287</v>
      </c>
    </row>
    <row r="1269" spans="1:30">
      <c r="A1269" s="4">
        <v>43790.791666666664</v>
      </c>
      <c r="B1269">
        <v>43790</v>
      </c>
      <c r="C1269" s="3">
        <v>0.79166666666666663</v>
      </c>
      <c r="D1269" s="3">
        <v>19</v>
      </c>
      <c r="E1269" s="3">
        <v>52</v>
      </c>
      <c r="F1269" s="3">
        <v>0.6</v>
      </c>
      <c r="G1269" s="5">
        <v>3.9</v>
      </c>
      <c r="H1269" s="3">
        <v>4.5</v>
      </c>
      <c r="I1269" s="3">
        <v>1.55139</v>
      </c>
      <c r="J1269" s="12">
        <f t="shared" si="57"/>
        <v>2.0124999999999997</v>
      </c>
      <c r="K1269" s="4">
        <v>43790.791666666664</v>
      </c>
      <c r="L1269" s="3">
        <f t="shared" si="58"/>
        <v>21</v>
      </c>
      <c r="M1269" s="3">
        <f t="shared" si="59"/>
        <v>19</v>
      </c>
      <c r="N1269" s="3">
        <v>58</v>
      </c>
      <c r="O1269" s="3">
        <v>58</v>
      </c>
      <c r="P1269" s="3">
        <v>58</v>
      </c>
      <c r="Q1269" s="3">
        <v>0</v>
      </c>
      <c r="R1269" s="3"/>
      <c r="S1269" s="3">
        <f>IF(ISBLANK(Table13[[#This Row],[T1]]),0,IF(Table13[[#This Row],[T1]]&gt;0,1,0))</f>
        <v>1</v>
      </c>
      <c r="T1269" s="3">
        <f>IF(ISBLANK(Table13[[#This Row],[T2]]),0,IF(Table13[[#This Row],[T2]]&gt;0,1,0))</f>
        <v>1</v>
      </c>
      <c r="U1269" s="3">
        <f>IF(ISBLANK(Table13[[#This Row],[T3]]),0,IF(Table13[[#This Row],[T3]]&gt;0,1,0))</f>
        <v>1</v>
      </c>
      <c r="V1269" s="3">
        <f>IF(ISBLANK(Table13[[#This Row],[T4]]),0,IF(Table13[[#This Row],[T4]]&gt;0,1,0))</f>
        <v>0</v>
      </c>
      <c r="W1269" s="26">
        <v>49</v>
      </c>
      <c r="X1269" s="22">
        <v>11</v>
      </c>
      <c r="Y1269" s="3">
        <v>4.5</v>
      </c>
      <c r="Z1269" s="3"/>
      <c r="AB1269" s="30">
        <v>1239</v>
      </c>
      <c r="AC1269" s="30">
        <v>1.6848973291898131</v>
      </c>
      <c r="AD1269" s="30">
        <v>0.11510267081018677</v>
      </c>
    </row>
    <row r="1270" spans="1:30">
      <c r="A1270" s="4">
        <v>43790.833333333336</v>
      </c>
      <c r="B1270">
        <v>43790</v>
      </c>
      <c r="C1270" s="3">
        <v>0.83333333333333337</v>
      </c>
      <c r="D1270" s="3">
        <v>20</v>
      </c>
      <c r="E1270" s="3">
        <v>52</v>
      </c>
      <c r="F1270" s="3">
        <v>2.2999999999999998</v>
      </c>
      <c r="G1270" s="5">
        <v>2.2000000000000002</v>
      </c>
      <c r="H1270" s="3">
        <v>4.5</v>
      </c>
      <c r="I1270" s="3">
        <v>1.55139</v>
      </c>
      <c r="J1270" s="12">
        <f t="shared" si="57"/>
        <v>1.8458333333333332</v>
      </c>
      <c r="K1270" s="4">
        <v>43790.833333333336</v>
      </c>
      <c r="L1270" s="3">
        <f t="shared" si="58"/>
        <v>21</v>
      </c>
      <c r="M1270" s="3">
        <f t="shared" si="59"/>
        <v>20</v>
      </c>
      <c r="N1270" s="3">
        <v>57</v>
      </c>
      <c r="O1270" s="3">
        <v>54</v>
      </c>
      <c r="P1270" s="3">
        <v>57</v>
      </c>
      <c r="Q1270" s="3">
        <v>0</v>
      </c>
      <c r="R1270" s="3"/>
      <c r="S1270" s="3">
        <f>IF(ISBLANK(Table13[[#This Row],[T1]]),0,IF(Table13[[#This Row],[T1]]&gt;0,1,0))</f>
        <v>1</v>
      </c>
      <c r="T1270" s="3">
        <f>IF(ISBLANK(Table13[[#This Row],[T2]]),0,IF(Table13[[#This Row],[T2]]&gt;0,1,0))</f>
        <v>1</v>
      </c>
      <c r="U1270" s="3">
        <f>IF(ISBLANK(Table13[[#This Row],[T3]]),0,IF(Table13[[#This Row],[T3]]&gt;0,1,0))</f>
        <v>1</v>
      </c>
      <c r="V1270" s="3">
        <f>IF(ISBLANK(Table13[[#This Row],[T4]]),0,IF(Table13[[#This Row],[T4]]&gt;0,1,0))</f>
        <v>0</v>
      </c>
      <c r="W1270" s="25">
        <v>50</v>
      </c>
      <c r="X1270" s="23">
        <v>11</v>
      </c>
      <c r="Y1270" s="3">
        <v>4.5</v>
      </c>
      <c r="Z1270" s="3"/>
      <c r="AB1270" s="30">
        <v>1240</v>
      </c>
      <c r="AC1270" s="30">
        <v>1.6811601380447287</v>
      </c>
      <c r="AD1270" s="30">
        <v>-0.48116013804472879</v>
      </c>
    </row>
    <row r="1271" spans="1:30">
      <c r="A1271" s="4">
        <v>43790.875</v>
      </c>
      <c r="B1271">
        <v>43790</v>
      </c>
      <c r="C1271" s="3">
        <v>0.875</v>
      </c>
      <c r="D1271" s="3">
        <v>21</v>
      </c>
      <c r="E1271" s="3">
        <v>52</v>
      </c>
      <c r="F1271" s="3">
        <v>1.2</v>
      </c>
      <c r="G1271" s="5">
        <v>0.7</v>
      </c>
      <c r="H1271" s="3">
        <v>1.9</v>
      </c>
      <c r="I1271" s="3">
        <v>1.55139</v>
      </c>
      <c r="J1271" s="12">
        <f t="shared" si="57"/>
        <v>1.7166666666666668</v>
      </c>
      <c r="K1271" s="4">
        <v>43790.875</v>
      </c>
      <c r="L1271" s="3">
        <f t="shared" si="58"/>
        <v>21</v>
      </c>
      <c r="M1271" s="3">
        <f t="shared" si="59"/>
        <v>21</v>
      </c>
      <c r="N1271" s="3">
        <v>58</v>
      </c>
      <c r="O1271" s="3">
        <v>58</v>
      </c>
      <c r="P1271" s="3">
        <v>58</v>
      </c>
      <c r="Q1271" s="3">
        <v>0</v>
      </c>
      <c r="R1271" s="3"/>
      <c r="S1271" s="3">
        <f>IF(ISBLANK(Table13[[#This Row],[T1]]),0,IF(Table13[[#This Row],[T1]]&gt;0,1,0))</f>
        <v>1</v>
      </c>
      <c r="T1271" s="3">
        <f>IF(ISBLANK(Table13[[#This Row],[T2]]),0,IF(Table13[[#This Row],[T2]]&gt;0,1,0))</f>
        <v>1</v>
      </c>
      <c r="U1271" s="3">
        <f>IF(ISBLANK(Table13[[#This Row],[T3]]),0,IF(Table13[[#This Row],[T3]]&gt;0,1,0))</f>
        <v>1</v>
      </c>
      <c r="V1271" s="3">
        <f>IF(ISBLANK(Table13[[#This Row],[T4]]),0,IF(Table13[[#This Row],[T4]]&gt;0,1,0))</f>
        <v>0</v>
      </c>
      <c r="W1271" s="26">
        <v>51</v>
      </c>
      <c r="X1271" s="22">
        <v>13</v>
      </c>
      <c r="Y1271" s="3">
        <v>1.9</v>
      </c>
      <c r="Z1271" s="3"/>
      <c r="AB1271" s="30">
        <v>1241</v>
      </c>
      <c r="AC1271" s="30">
        <v>1.6918225741139907</v>
      </c>
      <c r="AD1271" s="30">
        <v>1.0081774258860094</v>
      </c>
    </row>
    <row r="1272" spans="1:30">
      <c r="A1272" s="4">
        <v>43790.916666666664</v>
      </c>
      <c r="B1272">
        <v>43790</v>
      </c>
      <c r="C1272" s="3">
        <v>0.91666666666666663</v>
      </c>
      <c r="D1272" s="3">
        <v>22</v>
      </c>
      <c r="E1272" s="3">
        <v>52</v>
      </c>
      <c r="F1272" s="3">
        <v>1.5</v>
      </c>
      <c r="G1272" s="5">
        <v>0.7</v>
      </c>
      <c r="H1272" s="3">
        <v>2.2000000000000002</v>
      </c>
      <c r="I1272" s="3">
        <v>1.55139</v>
      </c>
      <c r="J1272" s="12">
        <f t="shared" si="57"/>
        <v>1.7375</v>
      </c>
      <c r="K1272" s="4">
        <v>43790.916666666664</v>
      </c>
      <c r="L1272" s="3">
        <f t="shared" si="58"/>
        <v>21</v>
      </c>
      <c r="M1272" s="3">
        <f t="shared" si="59"/>
        <v>22</v>
      </c>
      <c r="N1272" s="3">
        <v>58</v>
      </c>
      <c r="O1272" s="3">
        <v>58</v>
      </c>
      <c r="P1272" s="3">
        <v>58</v>
      </c>
      <c r="Q1272" s="3">
        <v>0</v>
      </c>
      <c r="R1272" s="3"/>
      <c r="S1272" s="3">
        <f>IF(ISBLANK(Table13[[#This Row],[T1]]),0,IF(Table13[[#This Row],[T1]]&gt;0,1,0))</f>
        <v>1</v>
      </c>
      <c r="T1272" s="3">
        <f>IF(ISBLANK(Table13[[#This Row],[T2]]),0,IF(Table13[[#This Row],[T2]]&gt;0,1,0))</f>
        <v>1</v>
      </c>
      <c r="U1272" s="3">
        <f>IF(ISBLANK(Table13[[#This Row],[T3]]),0,IF(Table13[[#This Row],[T3]]&gt;0,1,0))</f>
        <v>1</v>
      </c>
      <c r="V1272" s="3">
        <f>IF(ISBLANK(Table13[[#This Row],[T4]]),0,IF(Table13[[#This Row],[T4]]&gt;0,1,0))</f>
        <v>0</v>
      </c>
      <c r="W1272" s="25">
        <v>50</v>
      </c>
      <c r="X1272" s="23">
        <v>13</v>
      </c>
      <c r="Y1272" s="3">
        <v>2.2000000000000002</v>
      </c>
      <c r="Z1272" s="3"/>
      <c r="AB1272" s="30">
        <v>1242</v>
      </c>
      <c r="AC1272" s="30">
        <v>1.7168846373975986</v>
      </c>
      <c r="AD1272" s="30">
        <v>8.3115362602401488E-2</v>
      </c>
    </row>
    <row r="1273" spans="1:30">
      <c r="A1273" s="4">
        <v>43790.958333333336</v>
      </c>
      <c r="B1273">
        <v>43790</v>
      </c>
      <c r="C1273" s="3">
        <v>0.95833333333333337</v>
      </c>
      <c r="D1273" s="3">
        <v>23</v>
      </c>
      <c r="E1273" s="3">
        <v>52</v>
      </c>
      <c r="F1273" s="3">
        <v>2.9</v>
      </c>
      <c r="G1273" s="5">
        <v>1.2</v>
      </c>
      <c r="H1273" s="3">
        <v>4.0999999999999996</v>
      </c>
      <c r="I1273" s="3">
        <v>1.55139</v>
      </c>
      <c r="J1273" s="12">
        <f t="shared" si="57"/>
        <v>1.7083333333333333</v>
      </c>
      <c r="K1273" s="4">
        <v>43790.958333333336</v>
      </c>
      <c r="L1273" s="3">
        <f t="shared" si="58"/>
        <v>21</v>
      </c>
      <c r="M1273" s="3">
        <f t="shared" si="59"/>
        <v>23</v>
      </c>
      <c r="N1273" s="3">
        <v>57</v>
      </c>
      <c r="O1273" s="3">
        <v>57</v>
      </c>
      <c r="P1273" s="3">
        <v>57</v>
      </c>
      <c r="Q1273" s="3">
        <v>0</v>
      </c>
      <c r="R1273" s="3"/>
      <c r="S1273" s="3">
        <f>IF(ISBLANK(Table13[[#This Row],[T1]]),0,IF(Table13[[#This Row],[T1]]&gt;0,1,0))</f>
        <v>1</v>
      </c>
      <c r="T1273" s="3">
        <f>IF(ISBLANK(Table13[[#This Row],[T2]]),0,IF(Table13[[#This Row],[T2]]&gt;0,1,0))</f>
        <v>1</v>
      </c>
      <c r="U1273" s="3">
        <f>IF(ISBLANK(Table13[[#This Row],[T3]]),0,IF(Table13[[#This Row],[T3]]&gt;0,1,0))</f>
        <v>1</v>
      </c>
      <c r="V1273" s="3">
        <f>IF(ISBLANK(Table13[[#This Row],[T4]]),0,IF(Table13[[#This Row],[T4]]&gt;0,1,0))</f>
        <v>1</v>
      </c>
      <c r="W1273" s="26">
        <v>51</v>
      </c>
      <c r="X1273" s="22">
        <v>13</v>
      </c>
      <c r="Y1273" s="3">
        <v>4.0999999999999996</v>
      </c>
      <c r="Z1273" s="3"/>
      <c r="AB1273" s="30">
        <v>1243</v>
      </c>
      <c r="AC1273" s="30">
        <v>1.6918225741139907</v>
      </c>
      <c r="AD1273" s="30">
        <v>1.1081774258860091</v>
      </c>
    </row>
    <row r="1274" spans="1:30">
      <c r="A1274" s="4">
        <v>43791</v>
      </c>
      <c r="B1274">
        <v>43791</v>
      </c>
      <c r="C1274" s="3">
        <v>0</v>
      </c>
      <c r="D1274" s="3">
        <v>0</v>
      </c>
      <c r="E1274" s="3">
        <v>53</v>
      </c>
      <c r="F1274" s="3">
        <v>0.2</v>
      </c>
      <c r="G1274" s="5">
        <v>0.2</v>
      </c>
      <c r="H1274" s="3">
        <v>0.4</v>
      </c>
      <c r="I1274" s="3">
        <v>1.55139</v>
      </c>
      <c r="J1274" s="12">
        <f t="shared" si="57"/>
        <v>1.5666666666666671</v>
      </c>
      <c r="K1274" s="4">
        <v>43791</v>
      </c>
      <c r="L1274" s="3">
        <f t="shared" si="58"/>
        <v>22</v>
      </c>
      <c r="M1274" s="3">
        <f t="shared" si="59"/>
        <v>0</v>
      </c>
      <c r="N1274" s="3">
        <v>58</v>
      </c>
      <c r="O1274" s="3">
        <v>58</v>
      </c>
      <c r="P1274" s="3">
        <v>58</v>
      </c>
      <c r="Q1274" s="3">
        <v>0</v>
      </c>
      <c r="R1274" s="3"/>
      <c r="S1274" s="3">
        <f>IF(ISBLANK(Table13[[#This Row],[T1]]),0,IF(Table13[[#This Row],[T1]]&gt;0,1,0))</f>
        <v>1</v>
      </c>
      <c r="T1274" s="3">
        <f>IF(ISBLANK(Table13[[#This Row],[T2]]),0,IF(Table13[[#This Row],[T2]]&gt;0,1,0))</f>
        <v>1</v>
      </c>
      <c r="U1274" s="3">
        <f>IF(ISBLANK(Table13[[#This Row],[T3]]),0,IF(Table13[[#This Row],[T3]]&gt;0,1,0))</f>
        <v>1</v>
      </c>
      <c r="V1274" s="3">
        <f>IF(ISBLANK(Table13[[#This Row],[T4]]),0,IF(Table13[[#This Row],[T4]]&gt;0,1,0))</f>
        <v>1</v>
      </c>
      <c r="W1274" s="25">
        <v>52</v>
      </c>
      <c r="X1274" s="23">
        <v>13</v>
      </c>
      <c r="Y1274" s="3">
        <v>0.4</v>
      </c>
      <c r="Z1274" s="3"/>
      <c r="AB1274" s="30">
        <v>1244</v>
      </c>
      <c r="AC1274" s="30">
        <v>1.7024850101832525</v>
      </c>
      <c r="AD1274" s="30">
        <v>0.29751498981674751</v>
      </c>
    </row>
    <row r="1275" spans="1:30">
      <c r="A1275" s="4">
        <v>43791.041666666664</v>
      </c>
      <c r="B1275">
        <v>43791</v>
      </c>
      <c r="C1275" s="3">
        <v>4.1666666666666664E-2</v>
      </c>
      <c r="D1275" s="3">
        <v>1</v>
      </c>
      <c r="E1275" s="3">
        <v>53</v>
      </c>
      <c r="F1275" s="3">
        <v>0.2</v>
      </c>
      <c r="G1275" s="5">
        <v>0.2</v>
      </c>
      <c r="H1275" s="3">
        <v>0.4</v>
      </c>
      <c r="I1275" s="3">
        <v>1.55139</v>
      </c>
      <c r="J1275" s="12">
        <f t="shared" si="57"/>
        <v>1.6166666666666669</v>
      </c>
      <c r="K1275" s="4">
        <v>43791.041666666664</v>
      </c>
      <c r="L1275" s="3">
        <f t="shared" si="58"/>
        <v>22</v>
      </c>
      <c r="M1275" s="3">
        <f t="shared" si="59"/>
        <v>1</v>
      </c>
      <c r="N1275" s="3">
        <v>58</v>
      </c>
      <c r="O1275" s="3">
        <v>58</v>
      </c>
      <c r="P1275" s="3">
        <v>58</v>
      </c>
      <c r="Q1275" s="3">
        <v>0</v>
      </c>
      <c r="R1275" s="3"/>
      <c r="S1275" s="3">
        <f>IF(ISBLANK(Table13[[#This Row],[T1]]),0,IF(Table13[[#This Row],[T1]]&gt;0,1,0))</f>
        <v>1</v>
      </c>
      <c r="T1275" s="3">
        <f>IF(ISBLANK(Table13[[#This Row],[T2]]),0,IF(Table13[[#This Row],[T2]]&gt;0,1,0))</f>
        <v>1</v>
      </c>
      <c r="U1275" s="3">
        <f>IF(ISBLANK(Table13[[#This Row],[T3]]),0,IF(Table13[[#This Row],[T3]]&gt;0,1,0))</f>
        <v>1</v>
      </c>
      <c r="V1275" s="3">
        <f>IF(ISBLANK(Table13[[#This Row],[T4]]),0,IF(Table13[[#This Row],[T4]]&gt;0,1,0))</f>
        <v>1</v>
      </c>
      <c r="W1275" s="26">
        <v>50</v>
      </c>
      <c r="X1275" s="22">
        <v>21</v>
      </c>
      <c r="Y1275" s="3">
        <v>0.4</v>
      </c>
      <c r="Z1275" s="3"/>
      <c r="AB1275" s="30">
        <v>1245</v>
      </c>
      <c r="AC1275" s="30">
        <v>1.7382095095361221</v>
      </c>
      <c r="AD1275" s="30">
        <v>1.9617904904638781</v>
      </c>
    </row>
    <row r="1276" spans="1:30">
      <c r="A1276" s="4">
        <v>43791.083333333336</v>
      </c>
      <c r="B1276">
        <v>43791</v>
      </c>
      <c r="C1276" s="3">
        <v>8.3333333333333329E-2</v>
      </c>
      <c r="D1276" s="3">
        <v>2</v>
      </c>
      <c r="E1276" s="3">
        <v>53</v>
      </c>
      <c r="F1276" s="3">
        <v>0.2</v>
      </c>
      <c r="G1276" s="5">
        <v>0.2</v>
      </c>
      <c r="H1276" s="3">
        <v>0.4</v>
      </c>
      <c r="I1276" s="3">
        <v>1.55139</v>
      </c>
      <c r="J1276" s="12">
        <f t="shared" si="57"/>
        <v>1.6375000000000002</v>
      </c>
      <c r="K1276" s="4">
        <v>43791.083333333336</v>
      </c>
      <c r="L1276" s="3">
        <f t="shared" si="58"/>
        <v>22</v>
      </c>
      <c r="M1276" s="3">
        <f t="shared" si="59"/>
        <v>2</v>
      </c>
      <c r="N1276" s="3">
        <v>58</v>
      </c>
      <c r="O1276" s="3">
        <v>58</v>
      </c>
      <c r="P1276" s="3">
        <v>58</v>
      </c>
      <c r="Q1276" s="3">
        <v>0</v>
      </c>
      <c r="R1276" s="3"/>
      <c r="S1276" s="3">
        <f>IF(ISBLANK(Table13[[#This Row],[T1]]),0,IF(Table13[[#This Row],[T1]]&gt;0,1,0))</f>
        <v>1</v>
      </c>
      <c r="T1276" s="3">
        <f>IF(ISBLANK(Table13[[#This Row],[T2]]),0,IF(Table13[[#This Row],[T2]]&gt;0,1,0))</f>
        <v>1</v>
      </c>
      <c r="U1276" s="3">
        <f>IF(ISBLANK(Table13[[#This Row],[T3]]),0,IF(Table13[[#This Row],[T3]]&gt;0,1,0))</f>
        <v>1</v>
      </c>
      <c r="V1276" s="3">
        <f>IF(ISBLANK(Table13[[#This Row],[T4]]),0,IF(Table13[[#This Row],[T4]]&gt;0,1,0))</f>
        <v>1</v>
      </c>
      <c r="W1276" s="25">
        <v>48</v>
      </c>
      <c r="X1276" s="23">
        <v>11</v>
      </c>
      <c r="Y1276" s="3">
        <v>0.4</v>
      </c>
      <c r="Z1276" s="3"/>
      <c r="AB1276" s="30">
        <v>1246</v>
      </c>
      <c r="AC1276" s="30">
        <v>1.7488719456053841</v>
      </c>
      <c r="AD1276" s="30">
        <v>0.75112805439461594</v>
      </c>
    </row>
    <row r="1277" spans="1:30">
      <c r="A1277" s="4">
        <v>43791.125</v>
      </c>
      <c r="B1277">
        <v>43791</v>
      </c>
      <c r="C1277" s="3">
        <v>0.125</v>
      </c>
      <c r="D1277" s="3">
        <v>3</v>
      </c>
      <c r="E1277" s="3">
        <v>53</v>
      </c>
      <c r="F1277" s="3">
        <v>0.2</v>
      </c>
      <c r="G1277" s="5">
        <v>0.2</v>
      </c>
      <c r="H1277" s="3">
        <v>0.4</v>
      </c>
      <c r="I1277" s="3">
        <v>1.55139</v>
      </c>
      <c r="J1277" s="12">
        <f t="shared" si="57"/>
        <v>1.675</v>
      </c>
      <c r="K1277" s="4">
        <v>43791.125</v>
      </c>
      <c r="L1277" s="3">
        <f t="shared" si="58"/>
        <v>22</v>
      </c>
      <c r="M1277" s="3">
        <f t="shared" si="59"/>
        <v>3</v>
      </c>
      <c r="N1277" s="3">
        <v>57</v>
      </c>
      <c r="O1277" s="3">
        <v>57</v>
      </c>
      <c r="P1277" s="3">
        <v>57</v>
      </c>
      <c r="Q1277" s="3">
        <v>0</v>
      </c>
      <c r="R1277" s="3"/>
      <c r="S1277" s="3">
        <f>IF(ISBLANK(Table13[[#This Row],[T1]]),0,IF(Table13[[#This Row],[T1]]&gt;0,1,0))</f>
        <v>1</v>
      </c>
      <c r="T1277" s="3">
        <f>IF(ISBLANK(Table13[[#This Row],[T2]]),0,IF(Table13[[#This Row],[T2]]&gt;0,1,0))</f>
        <v>1</v>
      </c>
      <c r="U1277" s="3">
        <f>IF(ISBLANK(Table13[[#This Row],[T3]]),0,IF(Table13[[#This Row],[T3]]&gt;0,1,0))</f>
        <v>1</v>
      </c>
      <c r="V1277" s="3">
        <f>IF(ISBLANK(Table13[[#This Row],[T4]]),0,IF(Table13[[#This Row],[T4]]&gt;0,1,0))</f>
        <v>1</v>
      </c>
      <c r="W1277" s="26">
        <v>49</v>
      </c>
      <c r="X1277" s="22">
        <v>11</v>
      </c>
      <c r="Y1277" s="3">
        <v>0.4</v>
      </c>
      <c r="Z1277" s="3"/>
      <c r="AB1277" s="30">
        <v>1247</v>
      </c>
      <c r="AC1277" s="30">
        <v>1.529152073788963</v>
      </c>
      <c r="AD1277" s="30">
        <v>7.0847926211037082E-2</v>
      </c>
    </row>
    <row r="1278" spans="1:30">
      <c r="A1278" s="4">
        <v>43791.166666666664</v>
      </c>
      <c r="B1278">
        <v>43791</v>
      </c>
      <c r="C1278" s="3">
        <v>0.16666666666666666</v>
      </c>
      <c r="D1278" s="3">
        <v>4</v>
      </c>
      <c r="E1278" s="3">
        <v>53</v>
      </c>
      <c r="F1278" s="3">
        <v>0.4</v>
      </c>
      <c r="G1278" s="5">
        <v>0.2</v>
      </c>
      <c r="H1278" s="3">
        <v>0.60000000000000009</v>
      </c>
      <c r="I1278" s="3">
        <v>1.55139</v>
      </c>
      <c r="J1278" s="12">
        <f t="shared" si="57"/>
        <v>1.7041666666666668</v>
      </c>
      <c r="K1278" s="4">
        <v>43791.166666666664</v>
      </c>
      <c r="L1278" s="3">
        <f t="shared" si="58"/>
        <v>22</v>
      </c>
      <c r="M1278" s="3">
        <f t="shared" si="59"/>
        <v>4</v>
      </c>
      <c r="N1278" s="3">
        <v>58</v>
      </c>
      <c r="O1278" s="3">
        <v>58</v>
      </c>
      <c r="P1278" s="3">
        <v>58</v>
      </c>
      <c r="Q1278" s="3">
        <v>0</v>
      </c>
      <c r="R1278" s="3"/>
      <c r="S1278" s="3">
        <f>IF(ISBLANK(Table13[[#This Row],[T1]]),0,IF(Table13[[#This Row],[T1]]&gt;0,1,0))</f>
        <v>1</v>
      </c>
      <c r="T1278" s="3">
        <f>IF(ISBLANK(Table13[[#This Row],[T2]]),0,IF(Table13[[#This Row],[T2]]&gt;0,1,0))</f>
        <v>1</v>
      </c>
      <c r="U1278" s="3">
        <f>IF(ISBLANK(Table13[[#This Row],[T3]]),0,IF(Table13[[#This Row],[T3]]&gt;0,1,0))</f>
        <v>1</v>
      </c>
      <c r="V1278" s="3">
        <f>IF(ISBLANK(Table13[[#This Row],[T4]]),0,IF(Table13[[#This Row],[T4]]&gt;0,1,0))</f>
        <v>1</v>
      </c>
      <c r="W1278" s="25">
        <v>49</v>
      </c>
      <c r="X1278" s="23">
        <v>21</v>
      </c>
      <c r="Y1278" s="3">
        <v>0.60000000000000009</v>
      </c>
      <c r="Z1278" s="3"/>
      <c r="AB1278" s="30">
        <v>1248</v>
      </c>
      <c r="AC1278" s="30">
        <v>1.4683655111524856</v>
      </c>
      <c r="AD1278" s="30">
        <v>-1.0683655111524857</v>
      </c>
    </row>
    <row r="1279" spans="1:30">
      <c r="A1279" s="4">
        <v>43791.208333333336</v>
      </c>
      <c r="B1279">
        <v>43791</v>
      </c>
      <c r="C1279" s="3">
        <v>0.20833333333333334</v>
      </c>
      <c r="D1279" s="3">
        <v>5</v>
      </c>
      <c r="E1279" s="3">
        <v>53</v>
      </c>
      <c r="F1279" s="3">
        <v>0.5</v>
      </c>
      <c r="G1279" s="5">
        <v>1.1000000000000001</v>
      </c>
      <c r="H1279" s="3">
        <v>1.6</v>
      </c>
      <c r="I1279" s="3">
        <v>1.55139</v>
      </c>
      <c r="J1279" s="12">
        <f t="shared" si="57"/>
        <v>1.7416666666666669</v>
      </c>
      <c r="K1279" s="4">
        <v>43791.208333333336</v>
      </c>
      <c r="L1279" s="3">
        <f t="shared" si="58"/>
        <v>22</v>
      </c>
      <c r="M1279" s="3">
        <f t="shared" si="59"/>
        <v>5</v>
      </c>
      <c r="N1279" s="3">
        <v>58</v>
      </c>
      <c r="O1279" s="3">
        <v>58</v>
      </c>
      <c r="P1279" s="3">
        <v>58</v>
      </c>
      <c r="Q1279" s="3">
        <v>0</v>
      </c>
      <c r="R1279" s="3"/>
      <c r="S1279" s="3">
        <f>IF(ISBLANK(Table13[[#This Row],[T1]]),0,IF(Table13[[#This Row],[T1]]&gt;0,1,0))</f>
        <v>1</v>
      </c>
      <c r="T1279" s="3">
        <f>IF(ISBLANK(Table13[[#This Row],[T2]]),0,IF(Table13[[#This Row],[T2]]&gt;0,1,0))</f>
        <v>1</v>
      </c>
      <c r="U1279" s="3">
        <f>IF(ISBLANK(Table13[[#This Row],[T3]]),0,IF(Table13[[#This Row],[T3]]&gt;0,1,0))</f>
        <v>1</v>
      </c>
      <c r="V1279" s="3">
        <f>IF(ISBLANK(Table13[[#This Row],[T4]]),0,IF(Table13[[#This Row],[T4]]&gt;0,1,0))</f>
        <v>1</v>
      </c>
      <c r="W1279" s="26">
        <v>50</v>
      </c>
      <c r="X1279" s="22">
        <v>11</v>
      </c>
      <c r="Y1279" s="3">
        <v>1.6</v>
      </c>
      <c r="Z1279" s="3"/>
      <c r="AB1279" s="30">
        <v>1249</v>
      </c>
      <c r="AC1279" s="30">
        <v>1.4790279472217474</v>
      </c>
      <c r="AD1279" s="30">
        <v>-1.0790279472217472</v>
      </c>
    </row>
    <row r="1280" spans="1:30">
      <c r="A1280" s="4">
        <v>43791.25</v>
      </c>
      <c r="B1280">
        <v>43791</v>
      </c>
      <c r="C1280" s="3">
        <v>0.25</v>
      </c>
      <c r="D1280" s="3">
        <v>6</v>
      </c>
      <c r="E1280" s="3">
        <v>53</v>
      </c>
      <c r="F1280" s="3">
        <v>0.6</v>
      </c>
      <c r="G1280" s="5">
        <v>1.3</v>
      </c>
      <c r="H1280" s="3">
        <v>1.9</v>
      </c>
      <c r="I1280" s="3">
        <v>1.55139</v>
      </c>
      <c r="J1280" s="12">
        <f t="shared" si="57"/>
        <v>1.7374999999999998</v>
      </c>
      <c r="K1280" s="4">
        <v>43791.25</v>
      </c>
      <c r="L1280" s="3">
        <f t="shared" si="58"/>
        <v>22</v>
      </c>
      <c r="M1280" s="3">
        <f t="shared" si="59"/>
        <v>6</v>
      </c>
      <c r="N1280" s="3">
        <v>58</v>
      </c>
      <c r="O1280" s="3">
        <v>58</v>
      </c>
      <c r="P1280" s="3">
        <v>58</v>
      </c>
      <c r="Q1280" s="3">
        <v>0</v>
      </c>
      <c r="R1280" s="3"/>
      <c r="S1280" s="3">
        <f>IF(ISBLANK(Table13[[#This Row],[T1]]),0,IF(Table13[[#This Row],[T1]]&gt;0,1,0))</f>
        <v>1</v>
      </c>
      <c r="T1280" s="3">
        <f>IF(ISBLANK(Table13[[#This Row],[T2]]),0,IF(Table13[[#This Row],[T2]]&gt;0,1,0))</f>
        <v>1</v>
      </c>
      <c r="U1280" s="3">
        <f>IF(ISBLANK(Table13[[#This Row],[T3]]),0,IF(Table13[[#This Row],[T3]]&gt;0,1,0))</f>
        <v>1</v>
      </c>
      <c r="V1280" s="3">
        <f>IF(ISBLANK(Table13[[#This Row],[T4]]),0,IF(Table13[[#This Row],[T4]]&gt;0,1,0))</f>
        <v>1</v>
      </c>
      <c r="W1280" s="25">
        <v>49</v>
      </c>
      <c r="X1280" s="23">
        <v>13</v>
      </c>
      <c r="Y1280" s="3">
        <v>1.9</v>
      </c>
      <c r="Z1280" s="3"/>
      <c r="AB1280" s="30">
        <v>1250</v>
      </c>
      <c r="AC1280" s="30">
        <v>1.4896903832910093</v>
      </c>
      <c r="AD1280" s="30">
        <v>-0.98969038329100933</v>
      </c>
    </row>
    <row r="1281" spans="1:30">
      <c r="A1281" s="4">
        <v>43791.291666666664</v>
      </c>
      <c r="B1281">
        <v>43791</v>
      </c>
      <c r="C1281" s="3">
        <v>0.29166666666666669</v>
      </c>
      <c r="D1281" s="3">
        <v>7</v>
      </c>
      <c r="E1281" s="3">
        <v>53</v>
      </c>
      <c r="F1281" s="3">
        <v>2</v>
      </c>
      <c r="G1281" s="5">
        <v>2.7</v>
      </c>
      <c r="H1281" s="3">
        <v>4.7</v>
      </c>
      <c r="I1281" s="3">
        <v>1.55139</v>
      </c>
      <c r="J1281" s="12">
        <f t="shared" si="57"/>
        <v>1.7249999999999999</v>
      </c>
      <c r="K1281" s="4">
        <v>43791.291666666664</v>
      </c>
      <c r="L1281" s="3">
        <f t="shared" si="58"/>
        <v>22</v>
      </c>
      <c r="M1281" s="3">
        <f t="shared" si="59"/>
        <v>7</v>
      </c>
      <c r="N1281" s="3">
        <v>58</v>
      </c>
      <c r="O1281" s="3">
        <v>40</v>
      </c>
      <c r="P1281" s="3">
        <v>58</v>
      </c>
      <c r="Q1281" s="3">
        <v>0</v>
      </c>
      <c r="R1281" s="3"/>
      <c r="S1281" s="3">
        <f>IF(ISBLANK(Table13[[#This Row],[T1]]),0,IF(Table13[[#This Row],[T1]]&gt;0,1,0))</f>
        <v>1</v>
      </c>
      <c r="T1281" s="3">
        <f>IF(ISBLANK(Table13[[#This Row],[T2]]),0,IF(Table13[[#This Row],[T2]]&gt;0,1,0))</f>
        <v>1</v>
      </c>
      <c r="U1281" s="3">
        <f>IF(ISBLANK(Table13[[#This Row],[T3]]),0,IF(Table13[[#This Row],[T3]]&gt;0,1,0))</f>
        <v>1</v>
      </c>
      <c r="V1281" s="3">
        <f>IF(ISBLANK(Table13[[#This Row],[T4]]),0,IF(Table13[[#This Row],[T4]]&gt;0,1,0))</f>
        <v>1</v>
      </c>
      <c r="W1281" s="26">
        <v>51</v>
      </c>
      <c r="X1281" s="22">
        <v>11</v>
      </c>
      <c r="Y1281" s="3">
        <v>4.7</v>
      </c>
      <c r="Z1281" s="3"/>
      <c r="AB1281" s="30">
        <v>1251</v>
      </c>
      <c r="AC1281" s="30">
        <v>1.5110152554295329</v>
      </c>
      <c r="AD1281" s="30">
        <v>-0.61101525542953283</v>
      </c>
    </row>
    <row r="1282" spans="1:30">
      <c r="A1282" s="4">
        <v>43791.333333333336</v>
      </c>
      <c r="B1282">
        <v>43791</v>
      </c>
      <c r="C1282" s="3">
        <v>0.33333333333333331</v>
      </c>
      <c r="D1282" s="3">
        <v>8</v>
      </c>
      <c r="E1282" s="3">
        <v>53</v>
      </c>
      <c r="F1282" s="3">
        <v>0.6</v>
      </c>
      <c r="G1282" s="5">
        <v>0.4</v>
      </c>
      <c r="H1282" s="3">
        <v>1</v>
      </c>
      <c r="I1282" s="3">
        <v>1.55139</v>
      </c>
      <c r="J1282" s="12">
        <f t="shared" ref="J1282:J1345" si="60">AVERAGE(H1282:H1305)</f>
        <v>1.6499999999999997</v>
      </c>
      <c r="K1282" s="4">
        <v>43791.333333333336</v>
      </c>
      <c r="L1282" s="3">
        <f t="shared" ref="L1282:L1345" si="61">DAY(K1282)</f>
        <v>22</v>
      </c>
      <c r="M1282" s="3">
        <f t="shared" ref="M1282:M1345" si="62">HOUR(K1282)</f>
        <v>8</v>
      </c>
      <c r="N1282" s="3">
        <v>7</v>
      </c>
      <c r="O1282" s="3">
        <v>0</v>
      </c>
      <c r="P1282" s="3">
        <v>57</v>
      </c>
      <c r="Q1282" s="3">
        <v>0</v>
      </c>
      <c r="R1282" s="3"/>
      <c r="S1282" s="3">
        <f>IF(ISBLANK(Table13[[#This Row],[T1]]),0,IF(Table13[[#This Row],[T1]]&gt;0,1,0))</f>
        <v>1</v>
      </c>
      <c r="T1282" s="3">
        <f>IF(ISBLANK(Table13[[#This Row],[T2]]),0,IF(Table13[[#This Row],[T2]]&gt;0,1,0))</f>
        <v>0</v>
      </c>
      <c r="U1282" s="3">
        <f>IF(ISBLANK(Table13[[#This Row],[T3]]),0,IF(Table13[[#This Row],[T3]]&gt;0,1,0))</f>
        <v>1</v>
      </c>
      <c r="V1282" s="3">
        <f>IF(ISBLANK(Table13[[#This Row],[T4]]),0,IF(Table13[[#This Row],[T4]]&gt;0,1,0))</f>
        <v>1</v>
      </c>
      <c r="W1282" s="25">
        <v>52</v>
      </c>
      <c r="X1282" s="23">
        <v>13</v>
      </c>
      <c r="Y1282" s="3">
        <v>1</v>
      </c>
      <c r="Z1282" s="3"/>
      <c r="AB1282" s="30">
        <v>1252</v>
      </c>
      <c r="AC1282" s="30">
        <v>1.593126690204534</v>
      </c>
      <c r="AD1282" s="30">
        <v>-0.69312669020453399</v>
      </c>
    </row>
    <row r="1283" spans="1:30">
      <c r="A1283" s="4">
        <v>43791.375</v>
      </c>
      <c r="B1283">
        <v>43791</v>
      </c>
      <c r="C1283" s="3">
        <v>0.375</v>
      </c>
      <c r="D1283" s="3">
        <v>9</v>
      </c>
      <c r="E1283" s="3">
        <v>53</v>
      </c>
      <c r="F1283" s="3">
        <v>0.3</v>
      </c>
      <c r="G1283" s="5">
        <v>0.2</v>
      </c>
      <c r="H1283" s="3">
        <v>0.5</v>
      </c>
      <c r="I1283" s="3">
        <v>1.55139</v>
      </c>
      <c r="J1283" s="12">
        <f t="shared" si="60"/>
        <v>1.6375000000000002</v>
      </c>
      <c r="K1283" s="4">
        <v>43791.375</v>
      </c>
      <c r="L1283" s="3">
        <f t="shared" si="61"/>
        <v>22</v>
      </c>
      <c r="M1283" s="3">
        <f t="shared" si="62"/>
        <v>9</v>
      </c>
      <c r="N1283" s="3">
        <v>0</v>
      </c>
      <c r="O1283" s="3">
        <v>0</v>
      </c>
      <c r="P1283" s="3">
        <v>58</v>
      </c>
      <c r="Q1283" s="3">
        <v>0</v>
      </c>
      <c r="R1283" s="3"/>
      <c r="S1283" s="3">
        <f>IF(ISBLANK(Table13[[#This Row],[T1]]),0,IF(Table13[[#This Row],[T1]]&gt;0,1,0))</f>
        <v>1</v>
      </c>
      <c r="T1283" s="3">
        <f>IF(ISBLANK(Table13[[#This Row],[T2]]),0,IF(Table13[[#This Row],[T2]]&gt;0,1,0))</f>
        <v>0</v>
      </c>
      <c r="U1283" s="3">
        <f>IF(ISBLANK(Table13[[#This Row],[T3]]),0,IF(Table13[[#This Row],[T3]]&gt;0,1,0))</f>
        <v>1</v>
      </c>
      <c r="V1283" s="3">
        <f>IF(ISBLANK(Table13[[#This Row],[T4]]),0,IF(Table13[[#This Row],[T4]]&gt;0,1,0))</f>
        <v>1</v>
      </c>
      <c r="W1283" s="26">
        <v>52</v>
      </c>
      <c r="X1283" s="22">
        <v>8</v>
      </c>
      <c r="Y1283" s="3">
        <v>0.5</v>
      </c>
      <c r="Z1283" s="3"/>
      <c r="AB1283" s="30">
        <v>1253</v>
      </c>
      <c r="AC1283" s="30">
        <v>1.5824642541352723</v>
      </c>
      <c r="AD1283" s="30">
        <v>0.71753574586472757</v>
      </c>
    </row>
    <row r="1284" spans="1:30">
      <c r="A1284" s="4">
        <v>43791.416666666664</v>
      </c>
      <c r="B1284">
        <v>43791</v>
      </c>
      <c r="C1284" s="3">
        <v>0.41666666666666669</v>
      </c>
      <c r="D1284" s="3">
        <v>10</v>
      </c>
      <c r="E1284" s="3">
        <v>53</v>
      </c>
      <c r="F1284" s="3">
        <v>0.2</v>
      </c>
      <c r="G1284" s="5">
        <v>0.2</v>
      </c>
      <c r="H1284" s="3">
        <v>0.4</v>
      </c>
      <c r="I1284" s="3">
        <v>1.55139</v>
      </c>
      <c r="J1284" s="12">
        <f t="shared" si="60"/>
        <v>1.7125000000000001</v>
      </c>
      <c r="K1284" s="4">
        <v>43791.416666666664</v>
      </c>
      <c r="L1284" s="3">
        <f t="shared" si="61"/>
        <v>22</v>
      </c>
      <c r="M1284" s="3">
        <f t="shared" si="62"/>
        <v>10</v>
      </c>
      <c r="N1284" s="3">
        <v>0</v>
      </c>
      <c r="O1284" s="3">
        <v>0</v>
      </c>
      <c r="P1284" s="3">
        <v>58</v>
      </c>
      <c r="Q1284" s="3">
        <v>0</v>
      </c>
      <c r="R1284" s="3"/>
      <c r="S1284" s="3">
        <f>IF(ISBLANK(Table13[[#This Row],[T1]]),0,IF(Table13[[#This Row],[T1]]&gt;0,1,0))</f>
        <v>1</v>
      </c>
      <c r="T1284" s="3">
        <f>IF(ISBLANK(Table13[[#This Row],[T2]]),0,IF(Table13[[#This Row],[T2]]&gt;0,1,0))</f>
        <v>0</v>
      </c>
      <c r="U1284" s="3">
        <f>IF(ISBLANK(Table13[[#This Row],[T3]]),0,IF(Table13[[#This Row],[T3]]&gt;0,1,0))</f>
        <v>1</v>
      </c>
      <c r="V1284" s="3">
        <f>IF(ISBLANK(Table13[[#This Row],[T4]]),0,IF(Table13[[#This Row],[T4]]&gt;0,1,0))</f>
        <v>1</v>
      </c>
      <c r="W1284" s="25">
        <v>51</v>
      </c>
      <c r="X1284" s="23">
        <v>5</v>
      </c>
      <c r="Y1284" s="3">
        <v>0.4</v>
      </c>
      <c r="Z1284" s="3"/>
      <c r="AB1284" s="30">
        <v>1254</v>
      </c>
      <c r="AC1284" s="30">
        <v>1.657650443986096</v>
      </c>
      <c r="AD1284" s="30">
        <v>-0.85765044398609591</v>
      </c>
    </row>
    <row r="1285" spans="1:30">
      <c r="A1285" s="4">
        <v>43791.458333333336</v>
      </c>
      <c r="B1285">
        <v>43791</v>
      </c>
      <c r="C1285" s="3">
        <v>0.45833333333333331</v>
      </c>
      <c r="D1285" s="3">
        <v>11</v>
      </c>
      <c r="E1285" s="3">
        <v>53</v>
      </c>
      <c r="F1285" s="3">
        <v>0.2</v>
      </c>
      <c r="G1285" s="5">
        <v>0.2</v>
      </c>
      <c r="H1285" s="3">
        <v>0.4</v>
      </c>
      <c r="I1285" s="3">
        <v>1.55139</v>
      </c>
      <c r="J1285" s="12">
        <f t="shared" si="60"/>
        <v>1.7250000000000003</v>
      </c>
      <c r="K1285" s="4">
        <v>43791.458333333336</v>
      </c>
      <c r="L1285" s="3">
        <f t="shared" si="61"/>
        <v>22</v>
      </c>
      <c r="M1285" s="3">
        <f t="shared" si="62"/>
        <v>11</v>
      </c>
      <c r="N1285" s="3">
        <v>0</v>
      </c>
      <c r="O1285" s="3">
        <v>0</v>
      </c>
      <c r="P1285" s="3">
        <v>58</v>
      </c>
      <c r="Q1285" s="3">
        <v>0</v>
      </c>
      <c r="R1285" s="3"/>
      <c r="S1285" s="3">
        <f>IF(ISBLANK(Table13[[#This Row],[T1]]),0,IF(Table13[[#This Row],[T1]]&gt;0,1,0))</f>
        <v>1</v>
      </c>
      <c r="T1285" s="3">
        <f>IF(ISBLANK(Table13[[#This Row],[T2]]),0,IF(Table13[[#This Row],[T2]]&gt;0,1,0))</f>
        <v>0</v>
      </c>
      <c r="U1285" s="3">
        <f>IF(ISBLANK(Table13[[#This Row],[T3]]),0,IF(Table13[[#This Row],[T3]]&gt;0,1,0))</f>
        <v>1</v>
      </c>
      <c r="V1285" s="3">
        <f>IF(ISBLANK(Table13[[#This Row],[T4]]),0,IF(Table13[[#This Row],[T4]]&gt;0,1,0))</f>
        <v>1</v>
      </c>
      <c r="W1285" s="26">
        <v>51</v>
      </c>
      <c r="X1285" s="22">
        <v>5</v>
      </c>
      <c r="Y1285" s="3">
        <v>0.4</v>
      </c>
      <c r="Z1285" s="3"/>
      <c r="AB1285" s="30">
        <v>1255</v>
      </c>
      <c r="AC1285" s="30">
        <v>1.6363255718475722</v>
      </c>
      <c r="AD1285" s="30">
        <v>0.16367442815242783</v>
      </c>
    </row>
    <row r="1286" spans="1:30">
      <c r="A1286" s="4">
        <v>43791.5</v>
      </c>
      <c r="B1286">
        <v>43791</v>
      </c>
      <c r="C1286" s="3">
        <v>0.5</v>
      </c>
      <c r="D1286" s="3">
        <v>12</v>
      </c>
      <c r="E1286" s="3">
        <v>53</v>
      </c>
      <c r="F1286" s="3">
        <v>0.4</v>
      </c>
      <c r="G1286" s="5">
        <v>2</v>
      </c>
      <c r="H1286" s="3">
        <v>2.4</v>
      </c>
      <c r="I1286" s="3">
        <v>1.55139</v>
      </c>
      <c r="J1286" s="12">
        <f t="shared" si="60"/>
        <v>1.7333333333333334</v>
      </c>
      <c r="K1286" s="4">
        <v>43791.5</v>
      </c>
      <c r="L1286" s="3">
        <f t="shared" si="61"/>
        <v>22</v>
      </c>
      <c r="M1286" s="3">
        <f t="shared" si="62"/>
        <v>12</v>
      </c>
      <c r="N1286" s="3">
        <v>0</v>
      </c>
      <c r="O1286" s="3">
        <v>0</v>
      </c>
      <c r="P1286" s="3">
        <v>58</v>
      </c>
      <c r="Q1286" s="3">
        <v>0</v>
      </c>
      <c r="R1286" s="3"/>
      <c r="S1286" s="3">
        <f>IF(ISBLANK(Table13[[#This Row],[T1]]),0,IF(Table13[[#This Row],[T1]]&gt;0,1,0))</f>
        <v>1</v>
      </c>
      <c r="T1286" s="3">
        <f>IF(ISBLANK(Table13[[#This Row],[T2]]),0,IF(Table13[[#This Row],[T2]]&gt;0,1,0))</f>
        <v>0</v>
      </c>
      <c r="U1286" s="3">
        <f>IF(ISBLANK(Table13[[#This Row],[T3]]),0,IF(Table13[[#This Row],[T3]]&gt;0,1,0))</f>
        <v>1</v>
      </c>
      <c r="V1286" s="3">
        <f>IF(ISBLANK(Table13[[#This Row],[T4]]),0,IF(Table13[[#This Row],[T4]]&gt;0,1,0))</f>
        <v>1</v>
      </c>
      <c r="W1286" s="25">
        <v>53</v>
      </c>
      <c r="X1286" s="23">
        <v>13</v>
      </c>
      <c r="Y1286" s="3">
        <v>2.4</v>
      </c>
      <c r="Z1286" s="3"/>
      <c r="AB1286" s="30">
        <v>1256</v>
      </c>
      <c r="AC1286" s="30">
        <v>1.6150006997090487</v>
      </c>
      <c r="AD1286" s="30">
        <v>1.9849993002909514</v>
      </c>
    </row>
    <row r="1287" spans="1:30">
      <c r="A1287" s="4">
        <v>43791.541666666664</v>
      </c>
      <c r="B1287">
        <v>43791</v>
      </c>
      <c r="C1287" s="3">
        <v>0.54166666666666663</v>
      </c>
      <c r="D1287" s="3">
        <v>13</v>
      </c>
      <c r="E1287" s="3">
        <v>53</v>
      </c>
      <c r="F1287" s="3">
        <v>1.2</v>
      </c>
      <c r="G1287" s="5">
        <v>0.4</v>
      </c>
      <c r="H1287" s="3">
        <v>1.6</v>
      </c>
      <c r="I1287" s="3">
        <v>1.55139</v>
      </c>
      <c r="J1287" s="12">
        <f t="shared" si="60"/>
        <v>1.6625000000000003</v>
      </c>
      <c r="K1287" s="4">
        <v>43791.541666666664</v>
      </c>
      <c r="L1287" s="3">
        <f t="shared" si="61"/>
        <v>22</v>
      </c>
      <c r="M1287" s="3">
        <f t="shared" si="62"/>
        <v>13</v>
      </c>
      <c r="N1287" s="3">
        <v>0</v>
      </c>
      <c r="O1287" s="3">
        <v>0</v>
      </c>
      <c r="P1287" s="3">
        <v>57</v>
      </c>
      <c r="Q1287" s="3">
        <v>0</v>
      </c>
      <c r="R1287" s="3"/>
      <c r="S1287" s="3">
        <f>IF(ISBLANK(Table13[[#This Row],[T1]]),0,IF(Table13[[#This Row],[T1]]&gt;0,1,0))</f>
        <v>1</v>
      </c>
      <c r="T1287" s="3">
        <f>IF(ISBLANK(Table13[[#This Row],[T2]]),0,IF(Table13[[#This Row],[T2]]&gt;0,1,0))</f>
        <v>0</v>
      </c>
      <c r="U1287" s="3">
        <f>IF(ISBLANK(Table13[[#This Row],[T3]]),0,IF(Table13[[#This Row],[T3]]&gt;0,1,0))</f>
        <v>1</v>
      </c>
      <c r="V1287" s="3">
        <f>IF(ISBLANK(Table13[[#This Row],[T4]]),0,IF(Table13[[#This Row],[T4]]&gt;0,1,0))</f>
        <v>1</v>
      </c>
      <c r="W1287" s="26">
        <v>54</v>
      </c>
      <c r="X1287" s="22">
        <v>13</v>
      </c>
      <c r="Y1287" s="3">
        <v>1.6</v>
      </c>
      <c r="Z1287" s="3"/>
      <c r="AB1287" s="30">
        <v>1257</v>
      </c>
      <c r="AC1287" s="30">
        <v>1.6150006997090487</v>
      </c>
      <c r="AD1287" s="30">
        <v>-1.2150006997090488</v>
      </c>
    </row>
    <row r="1288" spans="1:30">
      <c r="A1288" s="4">
        <v>43791.583333333336</v>
      </c>
      <c r="B1288">
        <v>43791</v>
      </c>
      <c r="C1288" s="3">
        <v>0.58333333333333337</v>
      </c>
      <c r="D1288" s="3">
        <v>14</v>
      </c>
      <c r="E1288" s="3">
        <v>53</v>
      </c>
      <c r="F1288" s="3">
        <v>1.5</v>
      </c>
      <c r="G1288" s="5">
        <v>2</v>
      </c>
      <c r="H1288" s="3">
        <v>3.5</v>
      </c>
      <c r="I1288" s="3">
        <v>1.55139</v>
      </c>
      <c r="J1288" s="12">
        <f t="shared" si="60"/>
        <v>1.7833333333333339</v>
      </c>
      <c r="K1288" s="4">
        <v>43791.583333333336</v>
      </c>
      <c r="L1288" s="3">
        <f t="shared" si="61"/>
        <v>22</v>
      </c>
      <c r="M1288" s="3">
        <f t="shared" si="62"/>
        <v>14</v>
      </c>
      <c r="N1288" s="3">
        <v>0</v>
      </c>
      <c r="O1288" s="3">
        <v>0</v>
      </c>
      <c r="P1288" s="3">
        <v>58</v>
      </c>
      <c r="Q1288" s="3">
        <v>0</v>
      </c>
      <c r="R1288" s="3"/>
      <c r="S1288" s="3">
        <f>IF(ISBLANK(Table13[[#This Row],[T1]]),0,IF(Table13[[#This Row],[T1]]&gt;0,1,0))</f>
        <v>1</v>
      </c>
      <c r="T1288" s="3">
        <f>IF(ISBLANK(Table13[[#This Row],[T2]]),0,IF(Table13[[#This Row],[T2]]&gt;0,1,0))</f>
        <v>0</v>
      </c>
      <c r="U1288" s="3">
        <f>IF(ISBLANK(Table13[[#This Row],[T3]]),0,IF(Table13[[#This Row],[T3]]&gt;0,1,0))</f>
        <v>1</v>
      </c>
      <c r="V1288" s="3">
        <f>IF(ISBLANK(Table13[[#This Row],[T4]]),0,IF(Table13[[#This Row],[T4]]&gt;0,1,0))</f>
        <v>1</v>
      </c>
      <c r="W1288" s="25">
        <v>55</v>
      </c>
      <c r="X1288" s="23">
        <v>13</v>
      </c>
      <c r="Y1288" s="3">
        <v>3.5</v>
      </c>
      <c r="Z1288" s="3"/>
      <c r="AB1288" s="30">
        <v>1258</v>
      </c>
      <c r="AC1288" s="30">
        <v>1.5222505313021206</v>
      </c>
      <c r="AD1288" s="30">
        <v>-1.0222505313021206</v>
      </c>
    </row>
    <row r="1289" spans="1:30">
      <c r="A1289" s="4">
        <v>43791.625</v>
      </c>
      <c r="B1289">
        <v>43791</v>
      </c>
      <c r="C1289" s="3">
        <v>0.625</v>
      </c>
      <c r="D1289" s="3">
        <v>15</v>
      </c>
      <c r="E1289" s="3">
        <v>53</v>
      </c>
      <c r="F1289" s="3">
        <v>0.8</v>
      </c>
      <c r="G1289" s="5">
        <v>2.5</v>
      </c>
      <c r="H1289" s="3">
        <v>3.3</v>
      </c>
      <c r="I1289" s="3">
        <v>1.55139</v>
      </c>
      <c r="J1289" s="12">
        <f t="shared" si="60"/>
        <v>1.6916666666666671</v>
      </c>
      <c r="K1289" s="4">
        <v>43791.625</v>
      </c>
      <c r="L1289" s="3">
        <f t="shared" si="61"/>
        <v>22</v>
      </c>
      <c r="M1289" s="3">
        <f t="shared" si="62"/>
        <v>15</v>
      </c>
      <c r="N1289" s="3">
        <v>0</v>
      </c>
      <c r="O1289" s="3">
        <v>0</v>
      </c>
      <c r="P1289" s="3">
        <v>58</v>
      </c>
      <c r="Q1289" s="3">
        <v>0</v>
      </c>
      <c r="R1289" s="3"/>
      <c r="S1289" s="3">
        <f>IF(ISBLANK(Table13[[#This Row],[T1]]),0,IF(Table13[[#This Row],[T1]]&gt;0,1,0))</f>
        <v>1</v>
      </c>
      <c r="T1289" s="3">
        <f>IF(ISBLANK(Table13[[#This Row],[T2]]),0,IF(Table13[[#This Row],[T2]]&gt;0,1,0))</f>
        <v>0</v>
      </c>
      <c r="U1289" s="3">
        <f>IF(ISBLANK(Table13[[#This Row],[T3]]),0,IF(Table13[[#This Row],[T3]]&gt;0,1,0))</f>
        <v>1</v>
      </c>
      <c r="V1289" s="3">
        <f>IF(ISBLANK(Table13[[#This Row],[T4]]),0,IF(Table13[[#This Row],[T4]]&gt;0,1,0))</f>
        <v>1</v>
      </c>
      <c r="W1289" s="26">
        <v>55</v>
      </c>
      <c r="X1289" s="22">
        <v>11</v>
      </c>
      <c r="Y1289" s="3">
        <v>3.3</v>
      </c>
      <c r="Z1289" s="3"/>
      <c r="AB1289" s="30">
        <v>1259</v>
      </c>
      <c r="AC1289" s="30">
        <v>1.5115880952328589</v>
      </c>
      <c r="AD1289" s="30">
        <v>-1.1115880952328587</v>
      </c>
    </row>
    <row r="1290" spans="1:30">
      <c r="A1290" s="4">
        <v>43791.666666666664</v>
      </c>
      <c r="B1290">
        <v>43791</v>
      </c>
      <c r="C1290" s="3">
        <v>0.66666666666666663</v>
      </c>
      <c r="D1290" s="3">
        <v>16</v>
      </c>
      <c r="E1290" s="3">
        <v>53</v>
      </c>
      <c r="F1290" s="3">
        <v>1.3</v>
      </c>
      <c r="G1290" s="5">
        <v>1.5</v>
      </c>
      <c r="H1290" s="3">
        <v>2.8</v>
      </c>
      <c r="I1290" s="3">
        <v>1.55139</v>
      </c>
      <c r="J1290" s="12">
        <f t="shared" si="60"/>
        <v>1.6124999999999998</v>
      </c>
      <c r="K1290" s="4">
        <v>43791.666666666664</v>
      </c>
      <c r="L1290" s="3">
        <f t="shared" si="61"/>
        <v>22</v>
      </c>
      <c r="M1290" s="3">
        <f t="shared" si="62"/>
        <v>16</v>
      </c>
      <c r="N1290" s="3">
        <v>0</v>
      </c>
      <c r="O1290" s="3">
        <v>0</v>
      </c>
      <c r="P1290" s="3">
        <v>58</v>
      </c>
      <c r="Q1290" s="3">
        <v>0</v>
      </c>
      <c r="R1290" s="3"/>
      <c r="S1290" s="3">
        <f>IF(ISBLANK(Table13[[#This Row],[T1]]),0,IF(Table13[[#This Row],[T1]]&gt;0,1,0))</f>
        <v>1</v>
      </c>
      <c r="T1290" s="3">
        <f>IF(ISBLANK(Table13[[#This Row],[T2]]),0,IF(Table13[[#This Row],[T2]]&gt;0,1,0))</f>
        <v>0</v>
      </c>
      <c r="U1290" s="3">
        <f>IF(ISBLANK(Table13[[#This Row],[T3]]),0,IF(Table13[[#This Row],[T3]]&gt;0,1,0))</f>
        <v>1</v>
      </c>
      <c r="V1290" s="3">
        <f>IF(ISBLANK(Table13[[#This Row],[T4]]),0,IF(Table13[[#This Row],[T4]]&gt;0,1,0))</f>
        <v>1</v>
      </c>
      <c r="W1290" s="25">
        <v>53</v>
      </c>
      <c r="X1290" s="23">
        <v>11</v>
      </c>
      <c r="Y1290" s="3">
        <v>2.8</v>
      </c>
      <c r="Z1290" s="3"/>
      <c r="AB1290" s="30">
        <v>1260</v>
      </c>
      <c r="AC1290" s="30">
        <v>1.5867742850836826</v>
      </c>
      <c r="AD1290" s="30">
        <v>-0.98677428508368248</v>
      </c>
    </row>
    <row r="1291" spans="1:30">
      <c r="A1291" s="4">
        <v>43791.708333333336</v>
      </c>
      <c r="B1291">
        <v>43791</v>
      </c>
      <c r="C1291" s="3">
        <v>0.70833333333333337</v>
      </c>
      <c r="D1291" s="3">
        <v>17</v>
      </c>
      <c r="E1291" s="3">
        <v>53</v>
      </c>
      <c r="F1291" s="3">
        <v>0.8</v>
      </c>
      <c r="G1291" s="5">
        <v>1.9</v>
      </c>
      <c r="H1291" s="3">
        <v>2.7</v>
      </c>
      <c r="I1291" s="3">
        <v>1.55139</v>
      </c>
      <c r="J1291" s="12">
        <f t="shared" si="60"/>
        <v>1.5541666666666665</v>
      </c>
      <c r="K1291" s="4">
        <v>43791.708333333336</v>
      </c>
      <c r="L1291" s="3">
        <f t="shared" si="61"/>
        <v>22</v>
      </c>
      <c r="M1291" s="3">
        <f t="shared" si="62"/>
        <v>17</v>
      </c>
      <c r="N1291" s="3">
        <v>4</v>
      </c>
      <c r="O1291" s="3">
        <v>0</v>
      </c>
      <c r="P1291" s="3">
        <v>58</v>
      </c>
      <c r="Q1291" s="3">
        <v>0</v>
      </c>
      <c r="R1291" s="3"/>
      <c r="S1291" s="3">
        <f>IF(ISBLANK(Table13[[#This Row],[T1]]),0,IF(Table13[[#This Row],[T1]]&gt;0,1,0))</f>
        <v>1</v>
      </c>
      <c r="T1291" s="3">
        <f>IF(ISBLANK(Table13[[#This Row],[T2]]),0,IF(Table13[[#This Row],[T2]]&gt;0,1,0))</f>
        <v>0</v>
      </c>
      <c r="U1291" s="3">
        <f>IF(ISBLANK(Table13[[#This Row],[T3]]),0,IF(Table13[[#This Row],[T3]]&gt;0,1,0))</f>
        <v>1</v>
      </c>
      <c r="V1291" s="3">
        <f>IF(ISBLANK(Table13[[#This Row],[T4]]),0,IF(Table13[[#This Row],[T4]]&gt;0,1,0))</f>
        <v>1</v>
      </c>
      <c r="W1291" s="26">
        <v>52</v>
      </c>
      <c r="X1291" s="22">
        <v>11</v>
      </c>
      <c r="Y1291" s="3">
        <v>2.7</v>
      </c>
      <c r="Z1291" s="3"/>
      <c r="AB1291" s="30">
        <v>1261</v>
      </c>
      <c r="AC1291" s="30">
        <v>1.3851912316266919</v>
      </c>
      <c r="AD1291" s="30">
        <v>0.11480876837330811</v>
      </c>
    </row>
    <row r="1292" spans="1:30">
      <c r="A1292" s="4">
        <v>43791.75</v>
      </c>
      <c r="B1292">
        <v>43791</v>
      </c>
      <c r="C1292" s="3">
        <v>0.75</v>
      </c>
      <c r="D1292" s="3">
        <v>18</v>
      </c>
      <c r="E1292" s="3">
        <v>53</v>
      </c>
      <c r="F1292" s="3">
        <v>1.8</v>
      </c>
      <c r="G1292" s="5">
        <v>0.3</v>
      </c>
      <c r="H1292" s="3">
        <v>2.1</v>
      </c>
      <c r="I1292" s="3">
        <v>1.55139</v>
      </c>
      <c r="J1292" s="12">
        <f t="shared" si="60"/>
        <v>1.7</v>
      </c>
      <c r="K1292" s="4">
        <v>43791.75</v>
      </c>
      <c r="L1292" s="3">
        <f t="shared" si="61"/>
        <v>22</v>
      </c>
      <c r="M1292" s="3">
        <f t="shared" si="62"/>
        <v>18</v>
      </c>
      <c r="N1292" s="3">
        <v>45</v>
      </c>
      <c r="O1292" s="3">
        <v>0</v>
      </c>
      <c r="P1292" s="3">
        <v>44</v>
      </c>
      <c r="Q1292" s="3">
        <v>0</v>
      </c>
      <c r="R1292" s="3"/>
      <c r="S1292" s="3">
        <f>IF(ISBLANK(Table13[[#This Row],[T1]]),0,IF(Table13[[#This Row],[T1]]&gt;0,1,0))</f>
        <v>1</v>
      </c>
      <c r="T1292" s="3">
        <f>IF(ISBLANK(Table13[[#This Row],[T2]]),0,IF(Table13[[#This Row],[T2]]&gt;0,1,0))</f>
        <v>0</v>
      </c>
      <c r="U1292" s="3">
        <f>IF(ISBLANK(Table13[[#This Row],[T3]]),0,IF(Table13[[#This Row],[T3]]&gt;0,1,0))</f>
        <v>1</v>
      </c>
      <c r="V1292" s="3">
        <f>IF(ISBLANK(Table13[[#This Row],[T4]]),0,IF(Table13[[#This Row],[T4]]&gt;0,1,0))</f>
        <v>1</v>
      </c>
      <c r="W1292" s="25">
        <v>50</v>
      </c>
      <c r="X1292" s="23">
        <v>21</v>
      </c>
      <c r="Y1292" s="3">
        <v>2.1</v>
      </c>
      <c r="Z1292" s="3"/>
      <c r="AB1292" s="30">
        <v>1262</v>
      </c>
      <c r="AC1292" s="30">
        <v>1.5761118490144206</v>
      </c>
      <c r="AD1292" s="30">
        <v>-0.87611184901442063</v>
      </c>
    </row>
    <row r="1293" spans="1:30">
      <c r="A1293" s="4">
        <v>43791.791666666664</v>
      </c>
      <c r="B1293">
        <v>43791</v>
      </c>
      <c r="C1293" s="3">
        <v>0.79166666666666663</v>
      </c>
      <c r="D1293" s="3">
        <v>19</v>
      </c>
      <c r="E1293" s="3">
        <v>53</v>
      </c>
      <c r="F1293" s="3">
        <v>0.2</v>
      </c>
      <c r="G1293" s="5">
        <v>0.3</v>
      </c>
      <c r="H1293" s="3">
        <v>0.5</v>
      </c>
      <c r="I1293" s="3">
        <v>1.55139</v>
      </c>
      <c r="J1293" s="12">
        <f t="shared" si="60"/>
        <v>1.7333333333333334</v>
      </c>
      <c r="K1293" s="4">
        <v>43791.791666956022</v>
      </c>
      <c r="L1293" s="3">
        <f t="shared" si="61"/>
        <v>22</v>
      </c>
      <c r="M1293" s="3">
        <f t="shared" si="62"/>
        <v>19</v>
      </c>
      <c r="N1293" s="3"/>
      <c r="O1293" s="3"/>
      <c r="P1293" s="3"/>
      <c r="Q1293" s="3"/>
      <c r="R1293" s="3"/>
      <c r="S1293" s="3">
        <f>IF(ISBLANK(Table13[[#This Row],[T1]]),0,IF(Table13[[#This Row],[T1]]&gt;0,1,0))</f>
        <v>1</v>
      </c>
      <c r="T1293" s="3">
        <f>IF(ISBLANK(Table13[[#This Row],[T2]]),0,IF(Table13[[#This Row],[T2]]&gt;0,1,0))</f>
        <v>0</v>
      </c>
      <c r="U1293" s="3">
        <f>IF(ISBLANK(Table13[[#This Row],[T3]]),0,IF(Table13[[#This Row],[T3]]&gt;0,1,0))</f>
        <v>1</v>
      </c>
      <c r="V1293" s="3">
        <f>IF(ISBLANK(Table13[[#This Row],[T4]]),0,IF(Table13[[#This Row],[T4]]&gt;0,1,0))</f>
        <v>1</v>
      </c>
      <c r="W1293" s="26">
        <v>48</v>
      </c>
      <c r="X1293" s="22">
        <v>21</v>
      </c>
      <c r="Y1293" s="3">
        <v>0.5</v>
      </c>
      <c r="Z1293" s="3"/>
      <c r="AB1293" s="30">
        <v>1263</v>
      </c>
      <c r="AC1293" s="30">
        <v>1.5761118490144206</v>
      </c>
      <c r="AD1293" s="30">
        <v>-1.0761118490144206</v>
      </c>
    </row>
    <row r="1294" spans="1:30">
      <c r="A1294" s="4">
        <v>43791.833333333336</v>
      </c>
      <c r="B1294">
        <v>43791</v>
      </c>
      <c r="C1294" s="3">
        <v>0.83333333333333337</v>
      </c>
      <c r="D1294" s="3">
        <v>20</v>
      </c>
      <c r="E1294" s="3">
        <v>53</v>
      </c>
      <c r="F1294" s="3">
        <v>0.7</v>
      </c>
      <c r="G1294" s="5">
        <v>0.7</v>
      </c>
      <c r="H1294" s="3">
        <v>1.4</v>
      </c>
      <c r="I1294" s="3">
        <v>1.55139</v>
      </c>
      <c r="J1294" s="12">
        <f t="shared" si="60"/>
        <v>1.825</v>
      </c>
      <c r="K1294" s="4">
        <v>43791.833333680559</v>
      </c>
      <c r="L1294" s="3">
        <f t="shared" si="61"/>
        <v>22</v>
      </c>
      <c r="M1294" s="3">
        <f t="shared" si="62"/>
        <v>20</v>
      </c>
      <c r="N1294" s="3"/>
      <c r="O1294" s="3"/>
      <c r="P1294" s="3"/>
      <c r="Q1294" s="3"/>
      <c r="R1294" s="3"/>
      <c r="S1294" s="3">
        <f>IF(ISBLANK(Table13[[#This Row],[T1]]),0,IF(Table13[[#This Row],[T1]]&gt;0,1,0))</f>
        <v>1</v>
      </c>
      <c r="T1294" s="3">
        <f>IF(ISBLANK(Table13[[#This Row],[T2]]),0,IF(Table13[[#This Row],[T2]]&gt;0,1,0))</f>
        <v>0</v>
      </c>
      <c r="U1294" s="3">
        <f>IF(ISBLANK(Table13[[#This Row],[T3]]),0,IF(Table13[[#This Row],[T3]]&gt;0,1,0))</f>
        <v>1</v>
      </c>
      <c r="V1294" s="3">
        <f>IF(ISBLANK(Table13[[#This Row],[T4]]),0,IF(Table13[[#This Row],[T4]]&gt;0,1,0))</f>
        <v>1</v>
      </c>
      <c r="W1294" s="25">
        <v>45</v>
      </c>
      <c r="X1294" s="23">
        <v>21</v>
      </c>
      <c r="Y1294" s="3">
        <v>1.4</v>
      </c>
      <c r="Z1294" s="3"/>
      <c r="AB1294" s="30">
        <v>1264</v>
      </c>
      <c r="AC1294" s="30">
        <v>1.7062222013283366</v>
      </c>
      <c r="AD1294" s="30">
        <v>-0.60622220132833649</v>
      </c>
    </row>
    <row r="1295" spans="1:30">
      <c r="A1295" s="4">
        <v>43791.875</v>
      </c>
      <c r="B1295">
        <v>43791</v>
      </c>
      <c r="C1295" s="3">
        <v>0.875</v>
      </c>
      <c r="D1295" s="3">
        <v>21</v>
      </c>
      <c r="E1295" s="3">
        <v>53</v>
      </c>
      <c r="F1295" s="3">
        <v>0.6</v>
      </c>
      <c r="G1295" s="5">
        <v>1.8</v>
      </c>
      <c r="H1295" s="3">
        <v>2.4</v>
      </c>
      <c r="I1295" s="3">
        <v>1.55139</v>
      </c>
      <c r="J1295" s="12">
        <f t="shared" si="60"/>
        <v>1.8375000000000001</v>
      </c>
      <c r="K1295" s="4">
        <v>43791.875</v>
      </c>
      <c r="L1295" s="3">
        <f t="shared" si="61"/>
        <v>22</v>
      </c>
      <c r="M1295" s="3">
        <f t="shared" si="62"/>
        <v>21</v>
      </c>
      <c r="N1295" s="3">
        <v>0</v>
      </c>
      <c r="O1295" s="3">
        <v>20</v>
      </c>
      <c r="P1295" s="3">
        <v>21</v>
      </c>
      <c r="Q1295" s="3">
        <v>0</v>
      </c>
      <c r="R1295" s="3"/>
      <c r="S1295" s="3">
        <f>IF(ISBLANK(Table13[[#This Row],[T1]]),0,IF(Table13[[#This Row],[T1]]&gt;0,1,0))</f>
        <v>1</v>
      </c>
      <c r="T1295" s="3">
        <f>IF(ISBLANK(Table13[[#This Row],[T2]]),0,IF(Table13[[#This Row],[T2]]&gt;0,1,0))</f>
        <v>0</v>
      </c>
      <c r="U1295" s="3">
        <f>IF(ISBLANK(Table13[[#This Row],[T3]]),0,IF(Table13[[#This Row],[T3]]&gt;0,1,0))</f>
        <v>1</v>
      </c>
      <c r="V1295" s="3">
        <f>IF(ISBLANK(Table13[[#This Row],[T4]]),0,IF(Table13[[#This Row],[T4]]&gt;0,1,0))</f>
        <v>1</v>
      </c>
      <c r="W1295" s="26">
        <v>43</v>
      </c>
      <c r="X1295" s="22">
        <v>21</v>
      </c>
      <c r="Y1295" s="3">
        <v>2.4</v>
      </c>
      <c r="Z1295" s="3"/>
      <c r="AB1295" s="30">
        <v>1265</v>
      </c>
      <c r="AC1295" s="30">
        <v>1.7168846373975986</v>
      </c>
      <c r="AD1295" s="30">
        <v>0.88311536260240153</v>
      </c>
    </row>
    <row r="1296" spans="1:30">
      <c r="A1296" s="4">
        <v>43791.916666666664</v>
      </c>
      <c r="B1296">
        <v>43791</v>
      </c>
      <c r="C1296" s="3">
        <v>0.91666666666666663</v>
      </c>
      <c r="D1296" s="3">
        <v>22</v>
      </c>
      <c r="E1296" s="3">
        <v>53</v>
      </c>
      <c r="F1296" s="3">
        <v>0.9</v>
      </c>
      <c r="G1296" s="5">
        <v>0.6</v>
      </c>
      <c r="H1296" s="3">
        <v>1.5</v>
      </c>
      <c r="I1296" s="3">
        <v>1.55139</v>
      </c>
      <c r="J1296" s="12">
        <f t="shared" si="60"/>
        <v>1.8666666666666665</v>
      </c>
      <c r="K1296" s="4">
        <v>43791.916666666664</v>
      </c>
      <c r="L1296" s="3">
        <f t="shared" si="61"/>
        <v>22</v>
      </c>
      <c r="M1296" s="3">
        <f t="shared" si="62"/>
        <v>22</v>
      </c>
      <c r="N1296" s="3">
        <v>0</v>
      </c>
      <c r="O1296" s="3">
        <v>56</v>
      </c>
      <c r="P1296" s="3">
        <v>58</v>
      </c>
      <c r="Q1296" s="3">
        <v>0</v>
      </c>
      <c r="R1296" s="3"/>
      <c r="S1296" s="3">
        <f>IF(ISBLANK(Table13[[#This Row],[T1]]),0,IF(Table13[[#This Row],[T1]]&gt;0,1,0))</f>
        <v>1</v>
      </c>
      <c r="T1296" s="3">
        <f>IF(ISBLANK(Table13[[#This Row],[T2]]),0,IF(Table13[[#This Row],[T2]]&gt;0,1,0))</f>
        <v>0</v>
      </c>
      <c r="U1296" s="3">
        <f>IF(ISBLANK(Table13[[#This Row],[T3]]),0,IF(Table13[[#This Row],[T3]]&gt;0,1,0))</f>
        <v>1</v>
      </c>
      <c r="V1296" s="3">
        <f>IF(ISBLANK(Table13[[#This Row],[T4]]),0,IF(Table13[[#This Row],[T4]]&gt;0,1,0))</f>
        <v>1</v>
      </c>
      <c r="W1296" s="25">
        <v>42</v>
      </c>
      <c r="X1296" s="23">
        <v>21</v>
      </c>
      <c r="Y1296" s="3">
        <v>1.5</v>
      </c>
      <c r="Z1296" s="3"/>
      <c r="AB1296" s="30">
        <v>1266</v>
      </c>
      <c r="AC1296" s="30">
        <v>1.5259640200098699</v>
      </c>
      <c r="AD1296" s="30">
        <v>2.3740359799901301</v>
      </c>
    </row>
    <row r="1297" spans="1:30">
      <c r="A1297" s="4">
        <v>43791.958333333336</v>
      </c>
      <c r="B1297">
        <v>43791</v>
      </c>
      <c r="C1297" s="3">
        <v>0.95833333333333337</v>
      </c>
      <c r="D1297" s="3">
        <v>23</v>
      </c>
      <c r="E1297" s="3">
        <v>53</v>
      </c>
      <c r="F1297" s="3">
        <v>0.4</v>
      </c>
      <c r="G1297" s="5">
        <v>0.3</v>
      </c>
      <c r="H1297" s="3">
        <v>0.7</v>
      </c>
      <c r="I1297" s="3">
        <v>1.55139</v>
      </c>
      <c r="J1297" s="12">
        <f t="shared" si="60"/>
        <v>1.8791666666666664</v>
      </c>
      <c r="K1297" s="4">
        <v>43791.958333333336</v>
      </c>
      <c r="L1297" s="3">
        <f t="shared" si="61"/>
        <v>22</v>
      </c>
      <c r="M1297" s="3">
        <f t="shared" si="62"/>
        <v>23</v>
      </c>
      <c r="N1297" s="3">
        <v>2</v>
      </c>
      <c r="O1297" s="3">
        <v>57</v>
      </c>
      <c r="P1297" s="3">
        <v>57</v>
      </c>
      <c r="Q1297" s="3">
        <v>0</v>
      </c>
      <c r="R1297" s="3"/>
      <c r="S1297" s="3">
        <f>IF(ISBLANK(Table13[[#This Row],[T1]]),0,IF(Table13[[#This Row],[T1]]&gt;0,1,0))</f>
        <v>1</v>
      </c>
      <c r="T1297" s="3">
        <f>IF(ISBLANK(Table13[[#This Row],[T2]]),0,IF(Table13[[#This Row],[T2]]&gt;0,1,0))</f>
        <v>1</v>
      </c>
      <c r="U1297" s="3">
        <f>IF(ISBLANK(Table13[[#This Row],[T3]]),0,IF(Table13[[#This Row],[T3]]&gt;0,1,0))</f>
        <v>1</v>
      </c>
      <c r="V1297" s="3">
        <f>IF(ISBLANK(Table13[[#This Row],[T4]]),0,IF(Table13[[#This Row],[T4]]&gt;0,1,0))</f>
        <v>1</v>
      </c>
      <c r="W1297" s="26">
        <v>40</v>
      </c>
      <c r="X1297" s="22">
        <v>21</v>
      </c>
      <c r="Y1297" s="3">
        <v>0.7</v>
      </c>
      <c r="Z1297" s="3"/>
      <c r="AB1297" s="30">
        <v>1267</v>
      </c>
      <c r="AC1297" s="30">
        <v>1.5366264560791316</v>
      </c>
      <c r="AD1297" s="30">
        <v>2.1633735439208683</v>
      </c>
    </row>
    <row r="1298" spans="1:30">
      <c r="A1298" s="4">
        <v>43792</v>
      </c>
      <c r="B1298">
        <v>43792</v>
      </c>
      <c r="C1298" s="3">
        <v>0</v>
      </c>
      <c r="D1298" s="3">
        <v>0</v>
      </c>
      <c r="E1298" s="3">
        <v>54</v>
      </c>
      <c r="F1298" s="3">
        <v>1.4</v>
      </c>
      <c r="G1298" s="5">
        <v>0.2</v>
      </c>
      <c r="H1298" s="3">
        <v>1.5999999999999999</v>
      </c>
      <c r="I1298" s="3">
        <v>1.55139</v>
      </c>
      <c r="J1298" s="12">
        <f t="shared" si="60"/>
        <v>1.875</v>
      </c>
      <c r="K1298" s="4">
        <v>43792</v>
      </c>
      <c r="L1298" s="3">
        <f t="shared" si="61"/>
        <v>23</v>
      </c>
      <c r="M1298" s="3">
        <f t="shared" si="62"/>
        <v>0</v>
      </c>
      <c r="N1298" s="3">
        <v>58</v>
      </c>
      <c r="O1298" s="3">
        <v>58</v>
      </c>
      <c r="P1298" s="3">
        <v>58</v>
      </c>
      <c r="Q1298" s="3">
        <v>0</v>
      </c>
      <c r="R1298" s="3"/>
      <c r="S1298" s="3">
        <f>IF(ISBLANK(Table13[[#This Row],[T1]]),0,IF(Table13[[#This Row],[T1]]&gt;0,1,0))</f>
        <v>1</v>
      </c>
      <c r="T1298" s="3">
        <f>IF(ISBLANK(Table13[[#This Row],[T2]]),0,IF(Table13[[#This Row],[T2]]&gt;0,1,0))</f>
        <v>1</v>
      </c>
      <c r="U1298" s="3">
        <f>IF(ISBLANK(Table13[[#This Row],[T3]]),0,IF(Table13[[#This Row],[T3]]&gt;0,1,0))</f>
        <v>1</v>
      </c>
      <c r="V1298" s="3">
        <f>IF(ISBLANK(Table13[[#This Row],[T4]]),0,IF(Table13[[#This Row],[T4]]&gt;0,1,0))</f>
        <v>1</v>
      </c>
      <c r="W1298" s="25">
        <v>39</v>
      </c>
      <c r="X1298" s="23">
        <v>21</v>
      </c>
      <c r="Y1298" s="3">
        <v>1.5999999999999999</v>
      </c>
      <c r="Z1298" s="3"/>
      <c r="AB1298" s="30">
        <v>1268</v>
      </c>
      <c r="AC1298" s="30">
        <v>1.5723509554320012</v>
      </c>
      <c r="AD1298" s="30">
        <v>2.9276490445679988</v>
      </c>
    </row>
    <row r="1299" spans="1:30">
      <c r="A1299" s="4">
        <v>43792.041666666664</v>
      </c>
      <c r="B1299">
        <v>43792</v>
      </c>
      <c r="C1299" s="3">
        <v>4.1666666666666664E-2</v>
      </c>
      <c r="D1299" s="3">
        <v>1</v>
      </c>
      <c r="E1299" s="3">
        <v>54</v>
      </c>
      <c r="F1299" s="3">
        <v>0.3</v>
      </c>
      <c r="G1299" s="5">
        <v>0.6</v>
      </c>
      <c r="H1299" s="3">
        <v>0.89999999999999991</v>
      </c>
      <c r="I1299" s="3">
        <v>1.55139</v>
      </c>
      <c r="J1299" s="12">
        <f t="shared" si="60"/>
        <v>1.8291666666666666</v>
      </c>
      <c r="K1299" s="4">
        <v>43792.041666666664</v>
      </c>
      <c r="L1299" s="3">
        <f t="shared" si="61"/>
        <v>23</v>
      </c>
      <c r="M1299" s="3">
        <f t="shared" si="62"/>
        <v>1</v>
      </c>
      <c r="N1299" s="3">
        <v>58</v>
      </c>
      <c r="O1299" s="3">
        <v>58</v>
      </c>
      <c r="P1299" s="3">
        <v>58</v>
      </c>
      <c r="Q1299" s="3">
        <v>0</v>
      </c>
      <c r="R1299" s="3"/>
      <c r="S1299" s="3">
        <f>IF(ISBLANK(Table13[[#This Row],[T1]]),0,IF(Table13[[#This Row],[T1]]&gt;0,1,0))</f>
        <v>1</v>
      </c>
      <c r="T1299" s="3">
        <f>IF(ISBLANK(Table13[[#This Row],[T2]]),0,IF(Table13[[#This Row],[T2]]&gt;0,1,0))</f>
        <v>1</v>
      </c>
      <c r="U1299" s="3">
        <f>IF(ISBLANK(Table13[[#This Row],[T3]]),0,IF(Table13[[#This Row],[T3]]&gt;0,1,0))</f>
        <v>1</v>
      </c>
      <c r="V1299" s="3">
        <f>IF(ISBLANK(Table13[[#This Row],[T4]]),0,IF(Table13[[#This Row],[T4]]&gt;0,1,0))</f>
        <v>1</v>
      </c>
      <c r="W1299" s="26">
        <v>38</v>
      </c>
      <c r="X1299" s="22">
        <v>21</v>
      </c>
      <c r="Y1299" s="3">
        <v>0.89999999999999991</v>
      </c>
      <c r="Z1299" s="3"/>
      <c r="AB1299" s="30">
        <v>1269</v>
      </c>
      <c r="AC1299" s="30">
        <v>1.5616885193627394</v>
      </c>
      <c r="AD1299" s="30">
        <v>2.9383114806372603</v>
      </c>
    </row>
    <row r="1300" spans="1:30">
      <c r="A1300" s="4">
        <v>43792.083333333336</v>
      </c>
      <c r="B1300">
        <v>43792</v>
      </c>
      <c r="C1300" s="3">
        <v>8.3333333333333329E-2</v>
      </c>
      <c r="D1300" s="3">
        <v>2</v>
      </c>
      <c r="E1300" s="3">
        <v>54</v>
      </c>
      <c r="F1300" s="3">
        <v>0.6</v>
      </c>
      <c r="G1300" s="5">
        <v>0.7</v>
      </c>
      <c r="H1300" s="3">
        <v>1.2999999999999998</v>
      </c>
      <c r="I1300" s="3">
        <v>1.55139</v>
      </c>
      <c r="J1300" s="12">
        <f t="shared" si="60"/>
        <v>1.825</v>
      </c>
      <c r="K1300" s="4">
        <v>43792.083333333336</v>
      </c>
      <c r="L1300" s="3">
        <f t="shared" si="61"/>
        <v>23</v>
      </c>
      <c r="M1300" s="3">
        <f t="shared" si="62"/>
        <v>2</v>
      </c>
      <c r="N1300" s="3">
        <v>58</v>
      </c>
      <c r="O1300" s="3">
        <v>58</v>
      </c>
      <c r="P1300" s="3">
        <v>58</v>
      </c>
      <c r="Q1300" s="3">
        <v>0</v>
      </c>
      <c r="R1300" s="3"/>
      <c r="S1300" s="3">
        <f>IF(ISBLANK(Table13[[#This Row],[T1]]),0,IF(Table13[[#This Row],[T1]]&gt;0,1,0))</f>
        <v>1</v>
      </c>
      <c r="T1300" s="3">
        <f>IF(ISBLANK(Table13[[#This Row],[T2]]),0,IF(Table13[[#This Row],[T2]]&gt;0,1,0))</f>
        <v>1</v>
      </c>
      <c r="U1300" s="3">
        <f>IF(ISBLANK(Table13[[#This Row],[T3]]),0,IF(Table13[[#This Row],[T3]]&gt;0,1,0))</f>
        <v>1</v>
      </c>
      <c r="V1300" s="3">
        <f>IF(ISBLANK(Table13[[#This Row],[T4]]),0,IF(Table13[[#This Row],[T4]]&gt;0,1,0))</f>
        <v>1</v>
      </c>
      <c r="W1300" s="25">
        <v>37</v>
      </c>
      <c r="X1300" s="23">
        <v>11</v>
      </c>
      <c r="Y1300" s="3">
        <v>1.2999999999999998</v>
      </c>
      <c r="Z1300" s="3"/>
      <c r="AB1300" s="30">
        <v>1270</v>
      </c>
      <c r="AC1300" s="30">
        <v>1.5259640200098699</v>
      </c>
      <c r="AD1300" s="30">
        <v>0.37403597999013005</v>
      </c>
    </row>
    <row r="1301" spans="1:30">
      <c r="A1301" s="4">
        <v>43792.125</v>
      </c>
      <c r="B1301">
        <v>43792</v>
      </c>
      <c r="C1301" s="3">
        <v>0.125</v>
      </c>
      <c r="D1301" s="3">
        <v>3</v>
      </c>
      <c r="E1301" s="3">
        <v>54</v>
      </c>
      <c r="F1301" s="3">
        <v>0.5</v>
      </c>
      <c r="G1301" s="5">
        <v>0.6</v>
      </c>
      <c r="H1301" s="3">
        <v>1.1000000000000001</v>
      </c>
      <c r="I1301" s="3">
        <v>1.55139</v>
      </c>
      <c r="J1301" s="12">
        <f t="shared" si="60"/>
        <v>1.8208333333333331</v>
      </c>
      <c r="K1301" s="4">
        <v>43792.125</v>
      </c>
      <c r="L1301" s="3">
        <f t="shared" si="61"/>
        <v>23</v>
      </c>
      <c r="M1301" s="3">
        <f t="shared" si="62"/>
        <v>3</v>
      </c>
      <c r="N1301" s="3">
        <v>58</v>
      </c>
      <c r="O1301" s="3">
        <v>58</v>
      </c>
      <c r="P1301" s="3">
        <v>58</v>
      </c>
      <c r="Q1301" s="3">
        <v>0</v>
      </c>
      <c r="R1301" s="3"/>
      <c r="S1301" s="3">
        <f>IF(ISBLANK(Table13[[#This Row],[T1]]),0,IF(Table13[[#This Row],[T1]]&gt;0,1,0))</f>
        <v>1</v>
      </c>
      <c r="T1301" s="3">
        <f>IF(ISBLANK(Table13[[#This Row],[T2]]),0,IF(Table13[[#This Row],[T2]]&gt;0,1,0))</f>
        <v>1</v>
      </c>
      <c r="U1301" s="3">
        <f>IF(ISBLANK(Table13[[#This Row],[T3]]),0,IF(Table13[[#This Row],[T3]]&gt;0,1,0))</f>
        <v>1</v>
      </c>
      <c r="V1301" s="3">
        <f>IF(ISBLANK(Table13[[#This Row],[T4]]),0,IF(Table13[[#This Row],[T4]]&gt;0,1,0))</f>
        <v>1</v>
      </c>
      <c r="W1301" s="26">
        <v>38</v>
      </c>
      <c r="X1301" s="22">
        <v>11</v>
      </c>
      <c r="Y1301" s="3">
        <v>1.1000000000000001</v>
      </c>
      <c r="Z1301" s="3"/>
      <c r="AB1301" s="30">
        <v>1271</v>
      </c>
      <c r="AC1301" s="30">
        <v>1.5366264560791316</v>
      </c>
      <c r="AD1301" s="30">
        <v>0.66337354392086856</v>
      </c>
    </row>
    <row r="1302" spans="1:30">
      <c r="A1302" s="4">
        <v>43792.166666666664</v>
      </c>
      <c r="B1302">
        <v>43792</v>
      </c>
      <c r="C1302" s="3">
        <v>0.16666666666666666</v>
      </c>
      <c r="D1302" s="3">
        <v>4</v>
      </c>
      <c r="E1302" s="3">
        <v>54</v>
      </c>
      <c r="F1302" s="3">
        <v>0.8</v>
      </c>
      <c r="G1302" s="5">
        <v>0.7</v>
      </c>
      <c r="H1302" s="3">
        <v>1.5</v>
      </c>
      <c r="I1302" s="3">
        <v>1.55139</v>
      </c>
      <c r="J1302" s="12">
        <f t="shared" si="60"/>
        <v>1.8250000000000002</v>
      </c>
      <c r="K1302" s="4">
        <v>43792.166666666664</v>
      </c>
      <c r="L1302" s="3">
        <f t="shared" si="61"/>
        <v>23</v>
      </c>
      <c r="M1302" s="3">
        <f t="shared" si="62"/>
        <v>4</v>
      </c>
      <c r="N1302" s="3">
        <v>58</v>
      </c>
      <c r="O1302" s="3">
        <v>58</v>
      </c>
      <c r="P1302" s="3">
        <v>58</v>
      </c>
      <c r="Q1302" s="3">
        <v>0</v>
      </c>
      <c r="R1302" s="3"/>
      <c r="S1302" s="3">
        <f>IF(ISBLANK(Table13[[#This Row],[T1]]),0,IF(Table13[[#This Row],[T1]]&gt;0,1,0))</f>
        <v>1</v>
      </c>
      <c r="T1302" s="3">
        <f>IF(ISBLANK(Table13[[#This Row],[T2]]),0,IF(Table13[[#This Row],[T2]]&gt;0,1,0))</f>
        <v>1</v>
      </c>
      <c r="U1302" s="3">
        <f>IF(ISBLANK(Table13[[#This Row],[T3]]),0,IF(Table13[[#This Row],[T3]]&gt;0,1,0))</f>
        <v>1</v>
      </c>
      <c r="V1302" s="3">
        <f>IF(ISBLANK(Table13[[#This Row],[T4]]),0,IF(Table13[[#This Row],[T4]]&gt;0,1,0))</f>
        <v>1</v>
      </c>
      <c r="W1302" s="25">
        <v>37</v>
      </c>
      <c r="X1302" s="23">
        <v>11</v>
      </c>
      <c r="Y1302" s="3">
        <v>1.5</v>
      </c>
      <c r="Z1302" s="3"/>
      <c r="AB1302" s="30">
        <v>1272</v>
      </c>
      <c r="AC1302" s="30">
        <v>1.5911144026235915</v>
      </c>
      <c r="AD1302" s="30">
        <v>2.5088855973764081</v>
      </c>
    </row>
    <row r="1303" spans="1:30">
      <c r="A1303" s="4">
        <v>43792.208333333336</v>
      </c>
      <c r="B1303">
        <v>43792</v>
      </c>
      <c r="C1303" s="3">
        <v>0.20833333333333334</v>
      </c>
      <c r="D1303" s="3">
        <v>5</v>
      </c>
      <c r="E1303" s="3">
        <v>54</v>
      </c>
      <c r="F1303" s="3">
        <v>0.6</v>
      </c>
      <c r="G1303" s="5">
        <v>0.9</v>
      </c>
      <c r="H1303" s="3">
        <v>1.5</v>
      </c>
      <c r="I1303" s="3">
        <v>1.55139</v>
      </c>
      <c r="J1303" s="12">
        <f t="shared" si="60"/>
        <v>1.8208333333333331</v>
      </c>
      <c r="K1303" s="4">
        <v>43792.208333333336</v>
      </c>
      <c r="L1303" s="3">
        <f t="shared" si="61"/>
        <v>23</v>
      </c>
      <c r="M1303" s="3">
        <f t="shared" si="62"/>
        <v>5</v>
      </c>
      <c r="N1303" s="3">
        <v>57</v>
      </c>
      <c r="O1303" s="3">
        <v>51</v>
      </c>
      <c r="P1303" s="3">
        <v>57</v>
      </c>
      <c r="Q1303" s="3">
        <v>0</v>
      </c>
      <c r="R1303" s="3"/>
      <c r="S1303" s="3">
        <f>IF(ISBLANK(Table13[[#This Row],[T1]]),0,IF(Table13[[#This Row],[T1]]&gt;0,1,0))</f>
        <v>1</v>
      </c>
      <c r="T1303" s="3">
        <f>IF(ISBLANK(Table13[[#This Row],[T2]]),0,IF(Table13[[#This Row],[T2]]&gt;0,1,0))</f>
        <v>1</v>
      </c>
      <c r="U1303" s="3">
        <f>IF(ISBLANK(Table13[[#This Row],[T3]]),0,IF(Table13[[#This Row],[T3]]&gt;0,1,0))</f>
        <v>1</v>
      </c>
      <c r="V1303" s="3">
        <f>IF(ISBLANK(Table13[[#This Row],[T4]]),0,IF(Table13[[#This Row],[T4]]&gt;0,1,0))</f>
        <v>1</v>
      </c>
      <c r="W1303" s="26">
        <v>36</v>
      </c>
      <c r="X1303" s="22">
        <v>11</v>
      </c>
      <c r="Y1303" s="3">
        <v>1.5</v>
      </c>
      <c r="Z1303" s="3"/>
      <c r="AB1303" s="30">
        <v>1273</v>
      </c>
      <c r="AC1303" s="30">
        <v>1.5804519665543295</v>
      </c>
      <c r="AD1303" s="30">
        <v>-1.1804519665543296</v>
      </c>
    </row>
    <row r="1304" spans="1:30">
      <c r="A1304" s="4">
        <v>43792.25</v>
      </c>
      <c r="B1304">
        <v>43792</v>
      </c>
      <c r="C1304" s="3">
        <v>0.25</v>
      </c>
      <c r="D1304" s="3">
        <v>6</v>
      </c>
      <c r="E1304" s="3">
        <v>54</v>
      </c>
      <c r="F1304" s="3">
        <v>0.9</v>
      </c>
      <c r="G1304" s="5">
        <v>0.7</v>
      </c>
      <c r="H1304" s="3">
        <v>1.6</v>
      </c>
      <c r="I1304" s="3">
        <v>1.55139</v>
      </c>
      <c r="J1304" s="12">
        <f t="shared" si="60"/>
        <v>1.8208333333333331</v>
      </c>
      <c r="K1304" s="4">
        <v>43792.25</v>
      </c>
      <c r="L1304" s="3">
        <f t="shared" si="61"/>
        <v>23</v>
      </c>
      <c r="M1304" s="3">
        <f t="shared" si="62"/>
        <v>6</v>
      </c>
      <c r="N1304" s="3">
        <v>58</v>
      </c>
      <c r="O1304" s="3">
        <v>0</v>
      </c>
      <c r="P1304" s="3">
        <v>58</v>
      </c>
      <c r="Q1304" s="3">
        <v>0</v>
      </c>
      <c r="R1304" s="3"/>
      <c r="S1304" s="3">
        <f>IF(ISBLANK(Table13[[#This Row],[T1]]),0,IF(Table13[[#This Row],[T1]]&gt;0,1,0))</f>
        <v>1</v>
      </c>
      <c r="T1304" s="3">
        <f>IF(ISBLANK(Table13[[#This Row],[T2]]),0,IF(Table13[[#This Row],[T2]]&gt;0,1,0))</f>
        <v>1</v>
      </c>
      <c r="U1304" s="3">
        <f>IF(ISBLANK(Table13[[#This Row],[T3]]),0,IF(Table13[[#This Row],[T3]]&gt;0,1,0))</f>
        <v>1</v>
      </c>
      <c r="V1304" s="3">
        <f>IF(ISBLANK(Table13[[#This Row],[T4]]),0,IF(Table13[[#This Row],[T4]]&gt;0,1,0))</f>
        <v>1</v>
      </c>
      <c r="W1304" s="25">
        <v>37</v>
      </c>
      <c r="X1304" s="23">
        <v>11</v>
      </c>
      <c r="Y1304" s="3">
        <v>1.6</v>
      </c>
      <c r="Z1304" s="3"/>
      <c r="AB1304" s="30">
        <v>1274</v>
      </c>
      <c r="AC1304" s="30">
        <v>1.5015285855584217</v>
      </c>
      <c r="AD1304" s="30">
        <v>-1.1015285855584218</v>
      </c>
    </row>
    <row r="1305" spans="1:30">
      <c r="A1305" s="4">
        <v>43792.291666666664</v>
      </c>
      <c r="B1305">
        <v>43792</v>
      </c>
      <c r="C1305" s="3">
        <v>0.29166666666666669</v>
      </c>
      <c r="D1305" s="3">
        <v>7</v>
      </c>
      <c r="E1305" s="3">
        <v>54</v>
      </c>
      <c r="F1305" s="3">
        <v>1.1000000000000001</v>
      </c>
      <c r="G1305" s="5">
        <v>1.8</v>
      </c>
      <c r="H1305" s="3">
        <v>2.9000000000000004</v>
      </c>
      <c r="I1305" s="3">
        <v>1.55139</v>
      </c>
      <c r="J1305" s="12">
        <f t="shared" si="60"/>
        <v>1.8791666666666664</v>
      </c>
      <c r="K1305" s="4">
        <v>43792.291666666664</v>
      </c>
      <c r="L1305" s="3">
        <f t="shared" si="61"/>
        <v>23</v>
      </c>
      <c r="M1305" s="3">
        <f t="shared" si="62"/>
        <v>7</v>
      </c>
      <c r="N1305" s="3">
        <v>58</v>
      </c>
      <c r="O1305" s="3">
        <v>0</v>
      </c>
      <c r="P1305" s="3">
        <v>58</v>
      </c>
      <c r="Q1305" s="3">
        <v>0</v>
      </c>
      <c r="R1305" s="3"/>
      <c r="S1305" s="3">
        <f>IF(ISBLANK(Table13[[#This Row],[T1]]),0,IF(Table13[[#This Row],[T1]]&gt;0,1,0))</f>
        <v>1</v>
      </c>
      <c r="T1305" s="3">
        <f>IF(ISBLANK(Table13[[#This Row],[T2]]),0,IF(Table13[[#This Row],[T2]]&gt;0,1,0))</f>
        <v>1</v>
      </c>
      <c r="U1305" s="3">
        <f>IF(ISBLANK(Table13[[#This Row],[T3]]),0,IF(Table13[[#This Row],[T3]]&gt;0,1,0))</f>
        <v>1</v>
      </c>
      <c r="V1305" s="3">
        <f>IF(ISBLANK(Table13[[#This Row],[T4]]),0,IF(Table13[[#This Row],[T4]]&gt;0,1,0))</f>
        <v>1</v>
      </c>
      <c r="W1305" s="26">
        <v>37</v>
      </c>
      <c r="X1305" s="22">
        <v>11</v>
      </c>
      <c r="Y1305" s="3">
        <v>2.9000000000000004</v>
      </c>
      <c r="Z1305" s="3"/>
      <c r="AB1305" s="30">
        <v>1275</v>
      </c>
      <c r="AC1305" s="30">
        <v>1.6481637741149848</v>
      </c>
      <c r="AD1305" s="30">
        <v>-1.2481637741149849</v>
      </c>
    </row>
    <row r="1306" spans="1:30">
      <c r="A1306" s="4">
        <v>43792.333333333336</v>
      </c>
      <c r="B1306">
        <v>43792</v>
      </c>
      <c r="C1306" s="3">
        <v>0.33333333333333331</v>
      </c>
      <c r="D1306" s="3">
        <v>8</v>
      </c>
      <c r="E1306" s="3">
        <v>54</v>
      </c>
      <c r="F1306" s="3">
        <v>0.3</v>
      </c>
      <c r="G1306" s="5">
        <v>0.4</v>
      </c>
      <c r="H1306" s="3">
        <v>0.7</v>
      </c>
      <c r="I1306" s="3">
        <v>1.55139</v>
      </c>
      <c r="J1306" s="12">
        <f t="shared" si="60"/>
        <v>1.8541666666666667</v>
      </c>
      <c r="K1306" s="4">
        <v>43792.333333333336</v>
      </c>
      <c r="L1306" s="3">
        <f t="shared" si="61"/>
        <v>23</v>
      </c>
      <c r="M1306" s="3">
        <f t="shared" si="62"/>
        <v>8</v>
      </c>
      <c r="N1306" s="3">
        <v>58</v>
      </c>
      <c r="O1306" s="3">
        <v>0</v>
      </c>
      <c r="P1306" s="3">
        <v>58</v>
      </c>
      <c r="Q1306" s="3">
        <v>0</v>
      </c>
      <c r="R1306" s="3"/>
      <c r="S1306" s="3">
        <f>IF(ISBLANK(Table13[[#This Row],[T1]]),0,IF(Table13[[#This Row],[T1]]&gt;0,1,0))</f>
        <v>0</v>
      </c>
      <c r="T1306" s="3">
        <f>IF(ISBLANK(Table13[[#This Row],[T2]]),0,IF(Table13[[#This Row],[T2]]&gt;0,1,0))</f>
        <v>1</v>
      </c>
      <c r="U1306" s="3">
        <f>IF(ISBLANK(Table13[[#This Row],[T3]]),0,IF(Table13[[#This Row],[T3]]&gt;0,1,0))</f>
        <v>0</v>
      </c>
      <c r="V1306" s="3">
        <f>IF(ISBLANK(Table13[[#This Row],[T4]]),0,IF(Table13[[#This Row],[T4]]&gt;0,1,0))</f>
        <v>1</v>
      </c>
      <c r="W1306" s="25">
        <v>38</v>
      </c>
      <c r="X1306" s="23">
        <v>11</v>
      </c>
      <c r="Y1306" s="3">
        <v>0.7</v>
      </c>
      <c r="Z1306" s="3"/>
      <c r="AB1306" s="30">
        <v>1276</v>
      </c>
      <c r="AC1306" s="30">
        <v>1.6375013380457228</v>
      </c>
      <c r="AD1306" s="30">
        <v>-1.2375013380457229</v>
      </c>
    </row>
    <row r="1307" spans="1:30">
      <c r="A1307" s="4">
        <v>43792.375</v>
      </c>
      <c r="B1307">
        <v>43792</v>
      </c>
      <c r="C1307" s="3">
        <v>0.375</v>
      </c>
      <c r="D1307" s="3">
        <v>9</v>
      </c>
      <c r="E1307" s="3">
        <v>54</v>
      </c>
      <c r="F1307" s="3">
        <v>2</v>
      </c>
      <c r="G1307" s="5">
        <v>0.3</v>
      </c>
      <c r="H1307" s="3">
        <v>2.2999999999999998</v>
      </c>
      <c r="I1307" s="3">
        <v>1.55139</v>
      </c>
      <c r="J1307" s="12">
        <f t="shared" si="60"/>
        <v>1.9500000000000002</v>
      </c>
      <c r="K1307" s="4">
        <v>43792.375</v>
      </c>
      <c r="L1307" s="3">
        <f t="shared" si="61"/>
        <v>23</v>
      </c>
      <c r="M1307" s="3">
        <f t="shared" si="62"/>
        <v>9</v>
      </c>
      <c r="N1307" s="3">
        <v>55</v>
      </c>
      <c r="O1307" s="3">
        <v>0</v>
      </c>
      <c r="P1307" s="3">
        <v>56</v>
      </c>
      <c r="Q1307" s="3">
        <v>0</v>
      </c>
      <c r="R1307" s="3"/>
      <c r="S1307" s="3">
        <f>IF(ISBLANK(Table13[[#This Row],[T1]]),0,IF(Table13[[#This Row],[T1]]&gt;0,1,0))</f>
        <v>0</v>
      </c>
      <c r="T1307" s="3">
        <f>IF(ISBLANK(Table13[[#This Row],[T2]]),0,IF(Table13[[#This Row],[T2]]&gt;0,1,0))</f>
        <v>0</v>
      </c>
      <c r="U1307" s="3">
        <f>IF(ISBLANK(Table13[[#This Row],[T3]]),0,IF(Table13[[#This Row],[T3]]&gt;0,1,0))</f>
        <v>0</v>
      </c>
      <c r="V1307" s="3">
        <f>IF(ISBLANK(Table13[[#This Row],[T4]]),0,IF(Table13[[#This Row],[T4]]&gt;0,1,0))</f>
        <v>1</v>
      </c>
      <c r="W1307" s="26">
        <v>41</v>
      </c>
      <c r="X1307" s="22">
        <v>11</v>
      </c>
      <c r="Y1307" s="3">
        <v>2.2999999999999998</v>
      </c>
      <c r="Z1307" s="3"/>
      <c r="AB1307" s="30">
        <v>1277</v>
      </c>
      <c r="AC1307" s="30">
        <v>1.5121910216276835</v>
      </c>
      <c r="AD1307" s="30">
        <v>-0.9121910216276834</v>
      </c>
    </row>
    <row r="1308" spans="1:30">
      <c r="A1308" s="4">
        <v>43792.416666666664</v>
      </c>
      <c r="B1308">
        <v>43792</v>
      </c>
      <c r="C1308" s="3">
        <v>0.41666666666666669</v>
      </c>
      <c r="D1308" s="3">
        <v>10</v>
      </c>
      <c r="E1308" s="3">
        <v>54</v>
      </c>
      <c r="F1308" s="3">
        <v>0.4</v>
      </c>
      <c r="G1308" s="5">
        <v>0.3</v>
      </c>
      <c r="H1308" s="3">
        <v>0.7</v>
      </c>
      <c r="I1308" s="3">
        <v>1.55139</v>
      </c>
      <c r="J1308" s="12">
        <f t="shared" si="60"/>
        <v>1.9375</v>
      </c>
      <c r="K1308" s="4">
        <v>43792.416666666664</v>
      </c>
      <c r="L1308" s="3">
        <f t="shared" si="61"/>
        <v>23</v>
      </c>
      <c r="M1308" s="3">
        <f t="shared" si="62"/>
        <v>10</v>
      </c>
      <c r="N1308" s="3">
        <v>0</v>
      </c>
      <c r="O1308" s="3">
        <v>0</v>
      </c>
      <c r="P1308" s="3">
        <v>57</v>
      </c>
      <c r="Q1308" s="3">
        <v>0</v>
      </c>
      <c r="R1308" s="3"/>
      <c r="S1308" s="3">
        <f>IF(ISBLANK(Table13[[#This Row],[T1]]),0,IF(Table13[[#This Row],[T1]]&gt;0,1,0))</f>
        <v>0</v>
      </c>
      <c r="T1308" s="3">
        <f>IF(ISBLANK(Table13[[#This Row],[T2]]),0,IF(Table13[[#This Row],[T2]]&gt;0,1,0))</f>
        <v>0</v>
      </c>
      <c r="U1308" s="3">
        <f>IF(ISBLANK(Table13[[#This Row],[T3]]),0,IF(Table13[[#This Row],[T3]]&gt;0,1,0))</f>
        <v>0</v>
      </c>
      <c r="V1308" s="3">
        <f>IF(ISBLANK(Table13[[#This Row],[T4]]),0,IF(Table13[[#This Row],[T4]]&gt;0,1,0))</f>
        <v>1</v>
      </c>
      <c r="W1308" s="25">
        <v>41</v>
      </c>
      <c r="X1308" s="23">
        <v>11</v>
      </c>
      <c r="Y1308" s="3">
        <v>0.7</v>
      </c>
      <c r="Z1308" s="3"/>
      <c r="AB1308" s="30">
        <v>1278</v>
      </c>
      <c r="AC1308" s="30">
        <v>1.6268389019764611</v>
      </c>
      <c r="AD1308" s="30">
        <v>-2.6838901976460994E-2</v>
      </c>
    </row>
    <row r="1309" spans="1:30">
      <c r="A1309" s="4">
        <v>43792.458333333336</v>
      </c>
      <c r="B1309">
        <v>43792</v>
      </c>
      <c r="C1309" s="3">
        <v>0.45833333333333331</v>
      </c>
      <c r="D1309" s="3">
        <v>11</v>
      </c>
      <c r="E1309" s="3">
        <v>54</v>
      </c>
      <c r="F1309" s="3">
        <v>0.3</v>
      </c>
      <c r="G1309" s="5">
        <v>0.3</v>
      </c>
      <c r="H1309" s="3">
        <v>0.6</v>
      </c>
      <c r="I1309" s="3">
        <v>1.55139</v>
      </c>
      <c r="J1309" s="12">
        <f t="shared" si="60"/>
        <v>1.9541666666666666</v>
      </c>
      <c r="K1309" s="4">
        <v>43792.458333333336</v>
      </c>
      <c r="L1309" s="3">
        <f t="shared" si="61"/>
        <v>23</v>
      </c>
      <c r="M1309" s="3">
        <f t="shared" si="62"/>
        <v>11</v>
      </c>
      <c r="N1309" s="3">
        <v>0</v>
      </c>
      <c r="O1309" s="3">
        <v>0</v>
      </c>
      <c r="P1309" s="3">
        <v>57</v>
      </c>
      <c r="Q1309" s="3">
        <v>0</v>
      </c>
      <c r="R1309" s="3"/>
      <c r="S1309" s="3">
        <f>IF(ISBLANK(Table13[[#This Row],[T1]]),0,IF(Table13[[#This Row],[T1]]&gt;0,1,0))</f>
        <v>0</v>
      </c>
      <c r="T1309" s="3">
        <f>IF(ISBLANK(Table13[[#This Row],[T2]]),0,IF(Table13[[#This Row],[T2]]&gt;0,1,0))</f>
        <v>0</v>
      </c>
      <c r="U1309" s="3">
        <f>IF(ISBLANK(Table13[[#This Row],[T3]]),0,IF(Table13[[#This Row],[T3]]&gt;0,1,0))</f>
        <v>0</v>
      </c>
      <c r="V1309" s="3">
        <f>IF(ISBLANK(Table13[[#This Row],[T4]]),0,IF(Table13[[#This Row],[T4]]&gt;0,1,0))</f>
        <v>1</v>
      </c>
      <c r="W1309" s="26">
        <v>42</v>
      </c>
      <c r="X1309" s="22">
        <v>11</v>
      </c>
      <c r="Y1309" s="3">
        <v>0.6</v>
      </c>
      <c r="Z1309" s="3"/>
      <c r="AB1309" s="30">
        <v>1279</v>
      </c>
      <c r="AC1309" s="30">
        <v>1.612439274762115</v>
      </c>
      <c r="AD1309" s="30">
        <v>0.2875607252378849</v>
      </c>
    </row>
    <row r="1310" spans="1:30">
      <c r="A1310" s="4">
        <v>43792.5</v>
      </c>
      <c r="B1310">
        <v>43792</v>
      </c>
      <c r="C1310" s="3">
        <v>0.5</v>
      </c>
      <c r="D1310" s="3">
        <v>12</v>
      </c>
      <c r="E1310" s="3">
        <v>54</v>
      </c>
      <c r="F1310" s="3">
        <v>0.4</v>
      </c>
      <c r="G1310" s="5">
        <v>0.3</v>
      </c>
      <c r="H1310" s="3">
        <v>0.7</v>
      </c>
      <c r="I1310" s="3">
        <v>1.55139</v>
      </c>
      <c r="J1310" s="12">
        <f t="shared" si="60"/>
        <v>2.0249999999999999</v>
      </c>
      <c r="K1310" s="4">
        <v>43792.5</v>
      </c>
      <c r="L1310" s="3">
        <f t="shared" si="61"/>
        <v>23</v>
      </c>
      <c r="M1310" s="3">
        <f t="shared" si="62"/>
        <v>12</v>
      </c>
      <c r="N1310" s="3">
        <v>0</v>
      </c>
      <c r="O1310" s="3">
        <v>0</v>
      </c>
      <c r="P1310" s="3">
        <v>57</v>
      </c>
      <c r="Q1310" s="3">
        <v>0</v>
      </c>
      <c r="R1310" s="3"/>
      <c r="S1310" s="3">
        <f>IF(ISBLANK(Table13[[#This Row],[T1]]),0,IF(Table13[[#This Row],[T1]]&gt;0,1,0))</f>
        <v>0</v>
      </c>
      <c r="T1310" s="3">
        <f>IF(ISBLANK(Table13[[#This Row],[T2]]),0,IF(Table13[[#This Row],[T2]]&gt;0,1,0))</f>
        <v>0</v>
      </c>
      <c r="U1310" s="3">
        <f>IF(ISBLANK(Table13[[#This Row],[T3]]),0,IF(Table13[[#This Row],[T3]]&gt;0,1,0))</f>
        <v>0</v>
      </c>
      <c r="V1310" s="3">
        <f>IF(ISBLANK(Table13[[#This Row],[T4]]),0,IF(Table13[[#This Row],[T4]]&gt;0,1,0))</f>
        <v>1</v>
      </c>
      <c r="W1310" s="25">
        <v>43</v>
      </c>
      <c r="X1310" s="23">
        <v>11</v>
      </c>
      <c r="Y1310" s="3">
        <v>0.7</v>
      </c>
      <c r="Z1310" s="3"/>
      <c r="AB1310" s="30">
        <v>1280</v>
      </c>
      <c r="AC1310" s="30">
        <v>1.6161764659071993</v>
      </c>
      <c r="AD1310" s="30">
        <v>3.0838235340928009</v>
      </c>
    </row>
    <row r="1311" spans="1:30">
      <c r="A1311" s="4">
        <v>43792.541666666664</v>
      </c>
      <c r="B1311">
        <v>43792</v>
      </c>
      <c r="C1311" s="3">
        <v>0.54166666666666663</v>
      </c>
      <c r="D1311" s="3">
        <v>13</v>
      </c>
      <c r="E1311" s="3">
        <v>54</v>
      </c>
      <c r="F1311" s="3">
        <v>1</v>
      </c>
      <c r="G1311" s="5">
        <v>3.5</v>
      </c>
      <c r="H1311" s="3">
        <v>4.5</v>
      </c>
      <c r="I1311" s="3">
        <v>1.55139</v>
      </c>
      <c r="J1311" s="12">
        <f t="shared" si="60"/>
        <v>2.0124999999999997</v>
      </c>
      <c r="K1311" s="4">
        <v>43792.541666666664</v>
      </c>
      <c r="L1311" s="3">
        <f t="shared" si="61"/>
        <v>23</v>
      </c>
      <c r="M1311" s="3">
        <f t="shared" si="62"/>
        <v>13</v>
      </c>
      <c r="N1311" s="3">
        <v>0</v>
      </c>
      <c r="O1311" s="3">
        <v>41</v>
      </c>
      <c r="P1311" s="3">
        <v>58</v>
      </c>
      <c r="Q1311" s="3">
        <v>0</v>
      </c>
      <c r="R1311" s="3"/>
      <c r="S1311" s="3">
        <f>IF(ISBLANK(Table13[[#This Row],[T1]]),0,IF(Table13[[#This Row],[T1]]&gt;0,1,0))</f>
        <v>0</v>
      </c>
      <c r="T1311" s="3">
        <f>IF(ISBLANK(Table13[[#This Row],[T2]]),0,IF(Table13[[#This Row],[T2]]&gt;0,1,0))</f>
        <v>0</v>
      </c>
      <c r="U1311" s="3">
        <f>IF(ISBLANK(Table13[[#This Row],[T3]]),0,IF(Table13[[#This Row],[T3]]&gt;0,1,0))</f>
        <v>0</v>
      </c>
      <c r="V1311" s="3">
        <f>IF(ISBLANK(Table13[[#This Row],[T4]]),0,IF(Table13[[#This Row],[T4]]&gt;0,1,0))</f>
        <v>1</v>
      </c>
      <c r="W1311" s="26">
        <v>44</v>
      </c>
      <c r="X1311" s="22">
        <v>11</v>
      </c>
      <c r="Y1311" s="3">
        <v>4.5</v>
      </c>
      <c r="Z1311" s="3"/>
      <c r="AB1311" s="30">
        <v>1281</v>
      </c>
      <c r="AC1311" s="30">
        <v>1.7463105206584504</v>
      </c>
      <c r="AD1311" s="30">
        <v>-0.74631052065845038</v>
      </c>
    </row>
    <row r="1312" spans="1:30">
      <c r="A1312" s="4">
        <v>43792.583333333336</v>
      </c>
      <c r="B1312">
        <v>43792</v>
      </c>
      <c r="C1312" s="3">
        <v>0.58333333333333337</v>
      </c>
      <c r="D1312" s="3">
        <v>14</v>
      </c>
      <c r="E1312" s="3">
        <v>54</v>
      </c>
      <c r="F1312" s="3">
        <v>0.9</v>
      </c>
      <c r="G1312" s="5">
        <v>0.4</v>
      </c>
      <c r="H1312" s="3">
        <v>1.3</v>
      </c>
      <c r="I1312" s="3">
        <v>1.55139</v>
      </c>
      <c r="J1312" s="12">
        <f t="shared" si="60"/>
        <v>1.8416666666666666</v>
      </c>
      <c r="K1312" s="4">
        <v>43792.583333333336</v>
      </c>
      <c r="L1312" s="3">
        <f t="shared" si="61"/>
        <v>23</v>
      </c>
      <c r="M1312" s="3">
        <f t="shared" si="62"/>
        <v>14</v>
      </c>
      <c r="N1312" s="3">
        <v>0</v>
      </c>
      <c r="O1312" s="3">
        <v>1</v>
      </c>
      <c r="P1312" s="3">
        <v>58</v>
      </c>
      <c r="Q1312" s="3">
        <v>0</v>
      </c>
      <c r="R1312" s="3"/>
      <c r="S1312" s="3">
        <f>IF(ISBLANK(Table13[[#This Row],[T1]]),0,IF(Table13[[#This Row],[T1]]&gt;0,1,0))</f>
        <v>0</v>
      </c>
      <c r="T1312" s="3">
        <f>IF(ISBLANK(Table13[[#This Row],[T2]]),0,IF(Table13[[#This Row],[T2]]&gt;0,1,0))</f>
        <v>0</v>
      </c>
      <c r="U1312" s="3">
        <f>IF(ISBLANK(Table13[[#This Row],[T3]]),0,IF(Table13[[#This Row],[T3]]&gt;0,1,0))</f>
        <v>0</v>
      </c>
      <c r="V1312" s="3">
        <f>IF(ISBLANK(Table13[[#This Row],[T4]]),0,IF(Table13[[#This Row],[T4]]&gt;0,1,0))</f>
        <v>1</v>
      </c>
      <c r="W1312" s="25">
        <v>44</v>
      </c>
      <c r="X1312" s="23">
        <v>13</v>
      </c>
      <c r="Y1312" s="3">
        <v>1.3</v>
      </c>
      <c r="Z1312" s="3"/>
      <c r="AB1312" s="30">
        <v>1282</v>
      </c>
      <c r="AC1312" s="30">
        <v>1.8089656788674702</v>
      </c>
      <c r="AD1312" s="30">
        <v>-1.3089656788674702</v>
      </c>
    </row>
    <row r="1313" spans="1:30">
      <c r="A1313" s="4">
        <v>43792.625</v>
      </c>
      <c r="B1313">
        <v>43792</v>
      </c>
      <c r="C1313" s="3">
        <v>0.625</v>
      </c>
      <c r="D1313" s="3">
        <v>15</v>
      </c>
      <c r="E1313" s="3">
        <v>54</v>
      </c>
      <c r="F1313" s="3">
        <v>0.7</v>
      </c>
      <c r="G1313" s="5">
        <v>0.7</v>
      </c>
      <c r="H1313" s="3">
        <v>1.4</v>
      </c>
      <c r="I1313" s="3">
        <v>1.55139</v>
      </c>
      <c r="J1313" s="12">
        <f t="shared" si="60"/>
        <v>1.8041666666666665</v>
      </c>
      <c r="K1313" s="4">
        <v>43792.625</v>
      </c>
      <c r="L1313" s="3">
        <f t="shared" si="61"/>
        <v>23</v>
      </c>
      <c r="M1313" s="3">
        <f t="shared" si="62"/>
        <v>15</v>
      </c>
      <c r="N1313" s="3">
        <v>0</v>
      </c>
      <c r="O1313" s="3">
        <v>0</v>
      </c>
      <c r="P1313" s="3">
        <v>58</v>
      </c>
      <c r="Q1313" s="3">
        <v>0</v>
      </c>
      <c r="R1313" s="3"/>
      <c r="S1313" s="3">
        <f>IF(ISBLANK(Table13[[#This Row],[T1]]),0,IF(Table13[[#This Row],[T1]]&gt;0,1,0))</f>
        <v>0</v>
      </c>
      <c r="T1313" s="3">
        <f>IF(ISBLANK(Table13[[#This Row],[T2]]),0,IF(Table13[[#This Row],[T2]]&gt;0,1,0))</f>
        <v>0</v>
      </c>
      <c r="U1313" s="3">
        <f>IF(ISBLANK(Table13[[#This Row],[T3]]),0,IF(Table13[[#This Row],[T3]]&gt;0,1,0))</f>
        <v>0</v>
      </c>
      <c r="V1313" s="3">
        <f>IF(ISBLANK(Table13[[#This Row],[T4]]),0,IF(Table13[[#This Row],[T4]]&gt;0,1,0))</f>
        <v>0</v>
      </c>
      <c r="W1313" s="26">
        <v>44</v>
      </c>
      <c r="X1313" s="22">
        <v>8</v>
      </c>
      <c r="Y1313" s="3">
        <v>1.4</v>
      </c>
      <c r="Z1313" s="3"/>
      <c r="AB1313" s="30">
        <v>1283</v>
      </c>
      <c r="AC1313" s="30">
        <v>1.8572212098621439</v>
      </c>
      <c r="AD1313" s="30">
        <v>-1.4572212098621438</v>
      </c>
    </row>
    <row r="1314" spans="1:30">
      <c r="A1314" s="4">
        <v>43792.666666666664</v>
      </c>
      <c r="B1314">
        <v>43792</v>
      </c>
      <c r="C1314" s="3">
        <v>0.66666666666666663</v>
      </c>
      <c r="D1314" s="3">
        <v>16</v>
      </c>
      <c r="E1314" s="3">
        <v>54</v>
      </c>
      <c r="F1314" s="3">
        <v>0.7</v>
      </c>
      <c r="G1314" s="5">
        <v>0.7</v>
      </c>
      <c r="H1314" s="3">
        <v>1.4</v>
      </c>
      <c r="I1314" s="3">
        <v>1.55139</v>
      </c>
      <c r="J1314" s="12">
        <f t="shared" si="60"/>
        <v>1.7999999999999996</v>
      </c>
      <c r="K1314" s="4">
        <v>43792.666666666664</v>
      </c>
      <c r="L1314" s="3">
        <f t="shared" si="61"/>
        <v>23</v>
      </c>
      <c r="M1314" s="3">
        <f t="shared" si="62"/>
        <v>16</v>
      </c>
      <c r="N1314" s="3">
        <v>0</v>
      </c>
      <c r="O1314" s="3">
        <v>0</v>
      </c>
      <c r="P1314" s="3">
        <v>57</v>
      </c>
      <c r="Q1314" s="3">
        <v>0</v>
      </c>
      <c r="R1314" s="3"/>
      <c r="S1314" s="3">
        <f>IF(ISBLANK(Table13[[#This Row],[T1]]),0,IF(Table13[[#This Row],[T1]]&gt;0,1,0))</f>
        <v>0</v>
      </c>
      <c r="T1314" s="3">
        <f>IF(ISBLANK(Table13[[#This Row],[T2]]),0,IF(Table13[[#This Row],[T2]]&gt;0,1,0))</f>
        <v>0</v>
      </c>
      <c r="U1314" s="3">
        <f>IF(ISBLANK(Table13[[#This Row],[T3]]),0,IF(Table13[[#This Row],[T3]]&gt;0,1,0))</f>
        <v>0</v>
      </c>
      <c r="V1314" s="3">
        <f>IF(ISBLANK(Table13[[#This Row],[T4]]),0,IF(Table13[[#This Row],[T4]]&gt;0,1,0))</f>
        <v>0</v>
      </c>
      <c r="W1314" s="25">
        <v>43</v>
      </c>
      <c r="X1314" s="23">
        <v>8</v>
      </c>
      <c r="Y1314" s="3">
        <v>1.4</v>
      </c>
      <c r="Z1314" s="3"/>
      <c r="AB1314" s="30">
        <v>1284</v>
      </c>
      <c r="AC1314" s="30">
        <v>1.8572212098621439</v>
      </c>
      <c r="AD1314" s="30">
        <v>-1.4572212098621438</v>
      </c>
    </row>
    <row r="1315" spans="1:30">
      <c r="A1315" s="4">
        <v>43792.708333333336</v>
      </c>
      <c r="B1315">
        <v>43792</v>
      </c>
      <c r="C1315" s="3">
        <v>0.70833333333333337</v>
      </c>
      <c r="D1315" s="3">
        <v>17</v>
      </c>
      <c r="E1315" s="3">
        <v>54</v>
      </c>
      <c r="F1315" s="3">
        <v>4.0999999999999996</v>
      </c>
      <c r="G1315" s="5">
        <v>2.1</v>
      </c>
      <c r="H1315" s="3">
        <v>6.1999999999999993</v>
      </c>
      <c r="I1315" s="3">
        <v>1.55139</v>
      </c>
      <c r="J1315" s="12">
        <f t="shared" si="60"/>
        <v>1.875</v>
      </c>
      <c r="K1315" s="4">
        <v>43792.708333333336</v>
      </c>
      <c r="L1315" s="3">
        <f t="shared" si="61"/>
        <v>23</v>
      </c>
      <c r="M1315" s="3">
        <f t="shared" si="62"/>
        <v>17</v>
      </c>
      <c r="N1315" s="3">
        <v>17</v>
      </c>
      <c r="O1315" s="3">
        <v>0</v>
      </c>
      <c r="P1315" s="3">
        <v>58</v>
      </c>
      <c r="Q1315" s="3">
        <v>0</v>
      </c>
      <c r="R1315" s="3"/>
      <c r="S1315" s="3">
        <f>IF(ISBLANK(Table13[[#This Row],[T1]]),0,IF(Table13[[#This Row],[T1]]&gt;0,1,0))</f>
        <v>0</v>
      </c>
      <c r="T1315" s="3">
        <f>IF(ISBLANK(Table13[[#This Row],[T2]]),0,IF(Table13[[#This Row],[T2]]&gt;0,1,0))</f>
        <v>0</v>
      </c>
      <c r="U1315" s="3">
        <f>IF(ISBLANK(Table13[[#This Row],[T3]]),0,IF(Table13[[#This Row],[T3]]&gt;0,1,0))</f>
        <v>1</v>
      </c>
      <c r="V1315" s="3">
        <f>IF(ISBLANK(Table13[[#This Row],[T4]]),0,IF(Table13[[#This Row],[T4]]&gt;0,1,0))</f>
        <v>1</v>
      </c>
      <c r="W1315" s="26">
        <v>42</v>
      </c>
      <c r="X1315" s="22">
        <v>8</v>
      </c>
      <c r="Y1315" s="3">
        <v>6.1999999999999993</v>
      </c>
      <c r="Z1315" s="3"/>
      <c r="AB1315" s="30">
        <v>1285</v>
      </c>
      <c r="AC1315" s="30">
        <v>1.7356480845891886</v>
      </c>
      <c r="AD1315" s="30">
        <v>0.66435191541081129</v>
      </c>
    </row>
    <row r="1316" spans="1:30">
      <c r="A1316" s="4">
        <v>43792.75</v>
      </c>
      <c r="B1316">
        <v>43792</v>
      </c>
      <c r="C1316" s="3">
        <v>0.75</v>
      </c>
      <c r="D1316" s="3">
        <v>18</v>
      </c>
      <c r="E1316" s="3">
        <v>54</v>
      </c>
      <c r="F1316" s="3">
        <v>1.5</v>
      </c>
      <c r="G1316" s="5">
        <v>1.4</v>
      </c>
      <c r="H1316" s="3">
        <v>2.9</v>
      </c>
      <c r="I1316" s="3">
        <v>1.55139</v>
      </c>
      <c r="J1316" s="12">
        <f t="shared" si="60"/>
        <v>1.7916666666666667</v>
      </c>
      <c r="K1316" s="4">
        <v>43792.75</v>
      </c>
      <c r="L1316" s="3">
        <f t="shared" si="61"/>
        <v>23</v>
      </c>
      <c r="M1316" s="3">
        <f t="shared" si="62"/>
        <v>18</v>
      </c>
      <c r="N1316" s="3">
        <v>58</v>
      </c>
      <c r="O1316" s="3">
        <v>0</v>
      </c>
      <c r="P1316" s="3">
        <v>57</v>
      </c>
      <c r="Q1316" s="3">
        <v>0</v>
      </c>
      <c r="R1316" s="3"/>
      <c r="S1316" s="3">
        <f>IF(ISBLANK(Table13[[#This Row],[T1]]),0,IF(Table13[[#This Row],[T1]]&gt;0,1,0))</f>
        <v>0</v>
      </c>
      <c r="T1316" s="3">
        <f>IF(ISBLANK(Table13[[#This Row],[T2]]),0,IF(Table13[[#This Row],[T2]]&gt;0,1,0))</f>
        <v>0</v>
      </c>
      <c r="U1316" s="3">
        <f>IF(ISBLANK(Table13[[#This Row],[T3]]),0,IF(Table13[[#This Row],[T3]]&gt;0,1,0))</f>
        <v>1</v>
      </c>
      <c r="V1316" s="3">
        <f>IF(ISBLANK(Table13[[#This Row],[T4]]),0,IF(Table13[[#This Row],[T4]]&gt;0,1,0))</f>
        <v>1</v>
      </c>
      <c r="W1316" s="25">
        <v>42</v>
      </c>
      <c r="X1316" s="23">
        <v>8</v>
      </c>
      <c r="Y1316" s="3">
        <v>2.9</v>
      </c>
      <c r="Z1316" s="3"/>
      <c r="AB1316" s="30">
        <v>1286</v>
      </c>
      <c r="AC1316" s="30">
        <v>1.7249856485199269</v>
      </c>
      <c r="AD1316" s="30">
        <v>-0.12498564851992677</v>
      </c>
    </row>
    <row r="1317" spans="1:30">
      <c r="A1317" s="4">
        <v>43792.791666666664</v>
      </c>
      <c r="B1317">
        <v>43792</v>
      </c>
      <c r="C1317" s="3">
        <v>0.79166666666666663</v>
      </c>
      <c r="D1317" s="3">
        <v>19</v>
      </c>
      <c r="E1317" s="3">
        <v>54</v>
      </c>
      <c r="F1317" s="3">
        <v>1.9</v>
      </c>
      <c r="G1317" s="5">
        <v>0.8</v>
      </c>
      <c r="H1317" s="3">
        <v>2.7</v>
      </c>
      <c r="I1317" s="3">
        <v>1.55139</v>
      </c>
      <c r="J1317" s="12">
        <f t="shared" si="60"/>
        <v>1.7333333333333334</v>
      </c>
      <c r="K1317" s="4">
        <v>43792.791666666664</v>
      </c>
      <c r="L1317" s="3">
        <f t="shared" si="61"/>
        <v>23</v>
      </c>
      <c r="M1317" s="3">
        <f t="shared" si="62"/>
        <v>19</v>
      </c>
      <c r="N1317" s="3">
        <v>10</v>
      </c>
      <c r="O1317" s="3">
        <v>0</v>
      </c>
      <c r="P1317" s="3">
        <v>9</v>
      </c>
      <c r="Q1317" s="3">
        <v>0</v>
      </c>
      <c r="R1317" s="3"/>
      <c r="S1317" s="3">
        <f>IF(ISBLANK(Table13[[#This Row],[T1]]),0,IF(Table13[[#This Row],[T1]]&gt;0,1,0))</f>
        <v>0</v>
      </c>
      <c r="T1317" s="3">
        <f>IF(ISBLANK(Table13[[#This Row],[T2]]),0,IF(Table13[[#This Row],[T2]]&gt;0,1,0))</f>
        <v>0</v>
      </c>
      <c r="U1317" s="3">
        <f>IF(ISBLANK(Table13[[#This Row],[T3]]),0,IF(Table13[[#This Row],[T3]]&gt;0,1,0))</f>
        <v>1</v>
      </c>
      <c r="V1317" s="3">
        <f>IF(ISBLANK(Table13[[#This Row],[T4]]),0,IF(Table13[[#This Row],[T4]]&gt;0,1,0))</f>
        <v>0</v>
      </c>
      <c r="W1317" s="26">
        <v>41</v>
      </c>
      <c r="X1317" s="22">
        <v>8</v>
      </c>
      <c r="Y1317" s="3">
        <v>2.7</v>
      </c>
      <c r="Z1317" s="3"/>
      <c r="AB1317" s="30">
        <v>1287</v>
      </c>
      <c r="AC1317" s="30">
        <v>1.7143232124506649</v>
      </c>
      <c r="AD1317" s="30">
        <v>1.7856767875493351</v>
      </c>
    </row>
    <row r="1318" spans="1:30">
      <c r="A1318" s="4">
        <v>43792.833333333336</v>
      </c>
      <c r="B1318">
        <v>43792</v>
      </c>
      <c r="C1318" s="3">
        <v>0.83333333333333337</v>
      </c>
      <c r="D1318" s="3">
        <v>20</v>
      </c>
      <c r="E1318" s="3">
        <v>54</v>
      </c>
      <c r="F1318" s="3">
        <v>0.9</v>
      </c>
      <c r="G1318" s="5">
        <v>0.8</v>
      </c>
      <c r="H1318" s="3">
        <v>1.7000000000000002</v>
      </c>
      <c r="I1318" s="3">
        <v>1.55139</v>
      </c>
      <c r="J1318" s="12">
        <f t="shared" si="60"/>
        <v>1.6833333333333333</v>
      </c>
      <c r="K1318" s="4">
        <v>43792.833333333336</v>
      </c>
      <c r="L1318" s="3">
        <f t="shared" si="61"/>
        <v>23</v>
      </c>
      <c r="M1318" s="3">
        <f t="shared" si="62"/>
        <v>20</v>
      </c>
      <c r="N1318" s="3">
        <v>0</v>
      </c>
      <c r="O1318" s="3">
        <v>14</v>
      </c>
      <c r="P1318" s="3">
        <v>0</v>
      </c>
      <c r="Q1318" s="3">
        <v>0</v>
      </c>
      <c r="R1318" s="3"/>
      <c r="S1318" s="3">
        <f>IF(ISBLANK(Table13[[#This Row],[T1]]),0,IF(Table13[[#This Row],[T1]]&gt;0,1,0))</f>
        <v>1</v>
      </c>
      <c r="T1318" s="3">
        <f>IF(ISBLANK(Table13[[#This Row],[T2]]),0,IF(Table13[[#This Row],[T2]]&gt;0,1,0))</f>
        <v>1</v>
      </c>
      <c r="U1318" s="3">
        <f>IF(ISBLANK(Table13[[#This Row],[T3]]),0,IF(Table13[[#This Row],[T3]]&gt;0,1,0))</f>
        <v>1</v>
      </c>
      <c r="V1318" s="3">
        <f>IF(ISBLANK(Table13[[#This Row],[T4]]),0,IF(Table13[[#This Row],[T4]]&gt;0,1,0))</f>
        <v>0</v>
      </c>
      <c r="W1318" s="25">
        <v>41</v>
      </c>
      <c r="X1318" s="23">
        <v>13</v>
      </c>
      <c r="Y1318" s="3">
        <v>1.7000000000000002</v>
      </c>
      <c r="Z1318" s="3"/>
      <c r="AB1318" s="30">
        <v>1288</v>
      </c>
      <c r="AC1318" s="30">
        <v>1.7393852757342727</v>
      </c>
      <c r="AD1318" s="30">
        <v>1.5606147242657271</v>
      </c>
    </row>
    <row r="1319" spans="1:30">
      <c r="A1319" s="4">
        <v>43792.875</v>
      </c>
      <c r="B1319">
        <v>43792</v>
      </c>
      <c r="C1319" s="3">
        <v>0.875</v>
      </c>
      <c r="D1319" s="3">
        <v>21</v>
      </c>
      <c r="E1319" s="3">
        <v>54</v>
      </c>
      <c r="F1319" s="3">
        <v>2</v>
      </c>
      <c r="G1319" s="5">
        <v>1.1000000000000001</v>
      </c>
      <c r="H1319" s="3">
        <v>3.1</v>
      </c>
      <c r="I1319" s="3">
        <v>1.55139</v>
      </c>
      <c r="J1319" s="12">
        <f t="shared" si="60"/>
        <v>1.6749999999999998</v>
      </c>
      <c r="K1319" s="4">
        <v>43792.875</v>
      </c>
      <c r="L1319" s="3">
        <f t="shared" si="61"/>
        <v>23</v>
      </c>
      <c r="M1319" s="3">
        <f t="shared" si="62"/>
        <v>21</v>
      </c>
      <c r="N1319" s="3">
        <v>0</v>
      </c>
      <c r="O1319" s="3">
        <v>58</v>
      </c>
      <c r="P1319" s="3">
        <v>0</v>
      </c>
      <c r="Q1319" s="3">
        <v>0</v>
      </c>
      <c r="R1319" s="3"/>
      <c r="S1319" s="3">
        <f>IF(ISBLANK(Table13[[#This Row],[T1]]),0,IF(Table13[[#This Row],[T1]]&gt;0,1,0))</f>
        <v>1</v>
      </c>
      <c r="T1319" s="3">
        <f>IF(ISBLANK(Table13[[#This Row],[T2]]),0,IF(Table13[[#This Row],[T2]]&gt;0,1,0))</f>
        <v>1</v>
      </c>
      <c r="U1319" s="3">
        <f>IF(ISBLANK(Table13[[#This Row],[T3]]),0,IF(Table13[[#This Row],[T3]]&gt;0,1,0))</f>
        <v>1</v>
      </c>
      <c r="V1319" s="3">
        <f>IF(ISBLANK(Table13[[#This Row],[T4]]),0,IF(Table13[[#This Row],[T4]]&gt;0,1,0))</f>
        <v>0</v>
      </c>
      <c r="W1319" s="26">
        <v>41</v>
      </c>
      <c r="X1319" s="22">
        <v>5</v>
      </c>
      <c r="Y1319" s="3">
        <v>3.1</v>
      </c>
      <c r="Z1319" s="3"/>
      <c r="AB1319" s="30">
        <v>1289</v>
      </c>
      <c r="AC1319" s="30">
        <v>1.7607101478727964</v>
      </c>
      <c r="AD1319" s="30">
        <v>1.0392898521272034</v>
      </c>
    </row>
    <row r="1320" spans="1:30">
      <c r="A1320" s="4">
        <v>43792.916666666664</v>
      </c>
      <c r="B1320">
        <v>43792</v>
      </c>
      <c r="C1320" s="3">
        <v>0.91666666666666663</v>
      </c>
      <c r="D1320" s="3">
        <v>22</v>
      </c>
      <c r="E1320" s="3">
        <v>54</v>
      </c>
      <c r="F1320" s="3">
        <v>1</v>
      </c>
      <c r="G1320" s="5">
        <v>0.8</v>
      </c>
      <c r="H1320" s="3">
        <v>1.8</v>
      </c>
      <c r="I1320" s="3">
        <v>1.55139</v>
      </c>
      <c r="J1320" s="12">
        <f t="shared" si="60"/>
        <v>1.6666666666666667</v>
      </c>
      <c r="K1320" s="4">
        <v>43792.916666666664</v>
      </c>
      <c r="L1320" s="3">
        <f t="shared" si="61"/>
        <v>23</v>
      </c>
      <c r="M1320" s="3">
        <f t="shared" si="62"/>
        <v>22</v>
      </c>
      <c r="N1320" s="3">
        <v>1</v>
      </c>
      <c r="O1320" s="3">
        <v>57</v>
      </c>
      <c r="P1320" s="3">
        <v>0</v>
      </c>
      <c r="Q1320" s="3">
        <v>0</v>
      </c>
      <c r="R1320" s="3"/>
      <c r="S1320" s="3">
        <f>IF(ISBLANK(Table13[[#This Row],[T1]]),0,IF(Table13[[#This Row],[T1]]&gt;0,1,0))</f>
        <v>1</v>
      </c>
      <c r="T1320" s="3">
        <f>IF(ISBLANK(Table13[[#This Row],[T2]]),0,IF(Table13[[#This Row],[T2]]&gt;0,1,0))</f>
        <v>1</v>
      </c>
      <c r="U1320" s="3">
        <f>IF(ISBLANK(Table13[[#This Row],[T3]]),0,IF(Table13[[#This Row],[T3]]&gt;0,1,0))</f>
        <v>1</v>
      </c>
      <c r="V1320" s="3">
        <f>IF(ISBLANK(Table13[[#This Row],[T4]]),0,IF(Table13[[#This Row],[T4]]&gt;0,1,0))</f>
        <v>1</v>
      </c>
      <c r="W1320" s="25">
        <v>41</v>
      </c>
      <c r="X1320" s="23">
        <v>5</v>
      </c>
      <c r="Y1320" s="3">
        <v>1.8</v>
      </c>
      <c r="Z1320" s="3"/>
      <c r="AB1320" s="30">
        <v>1290</v>
      </c>
      <c r="AC1320" s="30">
        <v>1.7713725839420582</v>
      </c>
      <c r="AD1320" s="30">
        <v>0.92862741605794197</v>
      </c>
    </row>
    <row r="1321" spans="1:30">
      <c r="A1321" s="4">
        <v>43792.958333333336</v>
      </c>
      <c r="B1321">
        <v>43792</v>
      </c>
      <c r="C1321" s="3">
        <v>0.95833333333333337</v>
      </c>
      <c r="D1321" s="3">
        <v>23</v>
      </c>
      <c r="E1321" s="3">
        <v>54</v>
      </c>
      <c r="F1321" s="3">
        <v>0.3</v>
      </c>
      <c r="G1321" s="5">
        <v>0.3</v>
      </c>
      <c r="H1321" s="3">
        <v>0.6</v>
      </c>
      <c r="I1321" s="3">
        <v>1.55139</v>
      </c>
      <c r="J1321" s="12">
        <f t="shared" si="60"/>
        <v>1.6666666666666663</v>
      </c>
      <c r="K1321" s="4">
        <v>43792.958333333336</v>
      </c>
      <c r="L1321" s="3">
        <f t="shared" si="61"/>
        <v>23</v>
      </c>
      <c r="M1321" s="3">
        <f t="shared" si="62"/>
        <v>23</v>
      </c>
      <c r="N1321" s="3">
        <v>58</v>
      </c>
      <c r="O1321" s="3">
        <v>58</v>
      </c>
      <c r="P1321" s="3">
        <v>58</v>
      </c>
      <c r="Q1321" s="3">
        <v>0</v>
      </c>
      <c r="R1321" s="3"/>
      <c r="S1321" s="3">
        <f>IF(ISBLANK(Table13[[#This Row],[T1]]),0,IF(Table13[[#This Row],[T1]]&gt;0,1,0))</f>
        <v>1</v>
      </c>
      <c r="T1321" s="3">
        <f>IF(ISBLANK(Table13[[#This Row],[T2]]),0,IF(Table13[[#This Row],[T2]]&gt;0,1,0))</f>
        <v>1</v>
      </c>
      <c r="U1321" s="3">
        <f>IF(ISBLANK(Table13[[#This Row],[T3]]),0,IF(Table13[[#This Row],[T3]]&gt;0,1,0))</f>
        <v>1</v>
      </c>
      <c r="V1321" s="3">
        <f>IF(ISBLANK(Table13[[#This Row],[T4]]),0,IF(Table13[[#This Row],[T4]]&gt;0,1,0))</f>
        <v>1</v>
      </c>
      <c r="W1321" s="26">
        <v>41</v>
      </c>
      <c r="X1321" s="22">
        <v>2</v>
      </c>
      <c r="Y1321" s="3">
        <v>0.6</v>
      </c>
      <c r="Z1321" s="3"/>
      <c r="AB1321" s="30">
        <v>1291</v>
      </c>
      <c r="AC1321" s="30">
        <v>1.6673871396625426</v>
      </c>
      <c r="AD1321" s="30">
        <v>0.43261286033745749</v>
      </c>
    </row>
    <row r="1322" spans="1:30">
      <c r="A1322" s="4">
        <v>43793</v>
      </c>
      <c r="B1322">
        <v>43793</v>
      </c>
      <c r="C1322" s="3">
        <v>0</v>
      </c>
      <c r="D1322" s="3">
        <v>0</v>
      </c>
      <c r="E1322" s="3">
        <v>55</v>
      </c>
      <c r="F1322" s="3">
        <v>0.3</v>
      </c>
      <c r="G1322" s="5">
        <v>0.2</v>
      </c>
      <c r="H1322" s="3">
        <v>0.5</v>
      </c>
      <c r="I1322" s="3">
        <v>1.55139</v>
      </c>
      <c r="J1322" s="12">
        <f t="shared" si="60"/>
        <v>1.6666666666666663</v>
      </c>
      <c r="K1322" s="4">
        <v>43793</v>
      </c>
      <c r="L1322" s="3">
        <f t="shared" si="61"/>
        <v>24</v>
      </c>
      <c r="M1322" s="3">
        <f t="shared" si="62"/>
        <v>0</v>
      </c>
      <c r="N1322" s="3">
        <v>58</v>
      </c>
      <c r="O1322" s="3">
        <v>58</v>
      </c>
      <c r="P1322" s="3">
        <v>58</v>
      </c>
      <c r="Q1322" s="3">
        <v>0</v>
      </c>
      <c r="R1322" s="3"/>
      <c r="S1322" s="3">
        <f>IF(ISBLANK(Table13[[#This Row],[T1]]),0,IF(Table13[[#This Row],[T1]]&gt;0,1,0))</f>
        <v>1</v>
      </c>
      <c r="T1322" s="3">
        <f>IF(ISBLANK(Table13[[#This Row],[T2]]),0,IF(Table13[[#This Row],[T2]]&gt;0,1,0))</f>
        <v>1</v>
      </c>
      <c r="U1322" s="3">
        <f>IF(ISBLANK(Table13[[#This Row],[T3]]),0,IF(Table13[[#This Row],[T3]]&gt;0,1,0))</f>
        <v>1</v>
      </c>
      <c r="V1322" s="3">
        <f>IF(ISBLANK(Table13[[#This Row],[T4]]),0,IF(Table13[[#This Row],[T4]]&gt;0,1,0))</f>
        <v>1</v>
      </c>
      <c r="W1322" s="25">
        <v>41</v>
      </c>
      <c r="X1322" s="23">
        <v>5</v>
      </c>
      <c r="Y1322" s="3">
        <v>0.5</v>
      </c>
      <c r="Z1322" s="3"/>
      <c r="AB1322" s="30">
        <v>1292</v>
      </c>
      <c r="AC1322" s="30">
        <v>1.6887120118010663</v>
      </c>
      <c r="AD1322" s="30">
        <v>-1.1887120118010663</v>
      </c>
    </row>
    <row r="1323" spans="1:30">
      <c r="A1323" s="4">
        <v>43793.041666666664</v>
      </c>
      <c r="B1323">
        <v>43793</v>
      </c>
      <c r="C1323" s="3">
        <v>4.1666666666666664E-2</v>
      </c>
      <c r="D1323" s="3">
        <v>1</v>
      </c>
      <c r="E1323" s="3">
        <v>55</v>
      </c>
      <c r="F1323" s="3">
        <v>0.3</v>
      </c>
      <c r="G1323" s="5">
        <v>0.5</v>
      </c>
      <c r="H1323" s="3">
        <v>0.8</v>
      </c>
      <c r="I1323" s="3">
        <v>1.55139</v>
      </c>
      <c r="J1323" s="12">
        <f t="shared" si="60"/>
        <v>1.6624999999999996</v>
      </c>
      <c r="K1323" s="4">
        <v>43793.041666666664</v>
      </c>
      <c r="L1323" s="3">
        <f t="shared" si="61"/>
        <v>24</v>
      </c>
      <c r="M1323" s="3">
        <f t="shared" si="62"/>
        <v>1</v>
      </c>
      <c r="N1323" s="3">
        <v>58</v>
      </c>
      <c r="O1323" s="3">
        <v>58</v>
      </c>
      <c r="P1323" s="3">
        <v>58</v>
      </c>
      <c r="Q1323" s="3">
        <v>0</v>
      </c>
      <c r="R1323" s="3"/>
      <c r="S1323" s="3">
        <f>IF(ISBLANK(Table13[[#This Row],[T1]]),0,IF(Table13[[#This Row],[T1]]&gt;0,1,0))</f>
        <v>1</v>
      </c>
      <c r="T1323" s="3">
        <f>IF(ISBLANK(Table13[[#This Row],[T2]]),0,IF(Table13[[#This Row],[T2]]&gt;0,1,0))</f>
        <v>1</v>
      </c>
      <c r="U1323" s="3">
        <f>IF(ISBLANK(Table13[[#This Row],[T3]]),0,IF(Table13[[#This Row],[T3]]&gt;0,1,0))</f>
        <v>1</v>
      </c>
      <c r="V1323" s="3">
        <f>IF(ISBLANK(Table13[[#This Row],[T4]]),0,IF(Table13[[#This Row],[T4]]&gt;0,1,0))</f>
        <v>1</v>
      </c>
      <c r="W1323" s="26">
        <v>41</v>
      </c>
      <c r="X1323" s="22">
        <v>8</v>
      </c>
      <c r="Y1323" s="3">
        <v>0.8</v>
      </c>
      <c r="Z1323" s="3"/>
      <c r="AB1323" s="30">
        <v>1293</v>
      </c>
      <c r="AC1323" s="30">
        <v>1.7206993200088518</v>
      </c>
      <c r="AD1323" s="30">
        <v>-0.32069932000885193</v>
      </c>
    </row>
    <row r="1324" spans="1:30">
      <c r="A1324" s="4">
        <v>43793.083333333336</v>
      </c>
      <c r="B1324">
        <v>43793</v>
      </c>
      <c r="C1324" s="3">
        <v>8.3333333333333329E-2</v>
      </c>
      <c r="D1324" s="3">
        <v>2</v>
      </c>
      <c r="E1324" s="3">
        <v>55</v>
      </c>
      <c r="F1324" s="3">
        <v>0.6</v>
      </c>
      <c r="G1324" s="5">
        <v>0.6</v>
      </c>
      <c r="H1324" s="3">
        <v>1.2</v>
      </c>
      <c r="I1324" s="3">
        <v>1.55139</v>
      </c>
      <c r="J1324" s="12">
        <f t="shared" si="60"/>
        <v>1.6791666666666665</v>
      </c>
      <c r="K1324" s="4">
        <v>43793.083333333336</v>
      </c>
      <c r="L1324" s="3">
        <f t="shared" si="61"/>
        <v>24</v>
      </c>
      <c r="M1324" s="3">
        <f t="shared" si="62"/>
        <v>2</v>
      </c>
      <c r="N1324" s="3">
        <v>58</v>
      </c>
      <c r="O1324" s="3">
        <v>58</v>
      </c>
      <c r="P1324" s="3">
        <v>58</v>
      </c>
      <c r="Q1324" s="3">
        <v>0</v>
      </c>
      <c r="R1324" s="3"/>
      <c r="S1324" s="3">
        <f>IF(ISBLANK(Table13[[#This Row],[T1]]),0,IF(Table13[[#This Row],[T1]]&gt;0,1,0))</f>
        <v>1</v>
      </c>
      <c r="T1324" s="3">
        <f>IF(ISBLANK(Table13[[#This Row],[T2]]),0,IF(Table13[[#This Row],[T2]]&gt;0,1,0))</f>
        <v>1</v>
      </c>
      <c r="U1324" s="3">
        <f>IF(ISBLANK(Table13[[#This Row],[T3]]),0,IF(Table13[[#This Row],[T3]]&gt;0,1,0))</f>
        <v>1</v>
      </c>
      <c r="V1324" s="3">
        <f>IF(ISBLANK(Table13[[#This Row],[T4]]),0,IF(Table13[[#This Row],[T4]]&gt;0,1,0))</f>
        <v>1</v>
      </c>
      <c r="W1324" s="25">
        <v>41</v>
      </c>
      <c r="X1324" s="23">
        <v>8</v>
      </c>
      <c r="Y1324" s="3">
        <v>1.2</v>
      </c>
      <c r="Z1324" s="3"/>
      <c r="AB1324" s="30">
        <v>1294</v>
      </c>
      <c r="AC1324" s="30">
        <v>1.7420241921473754</v>
      </c>
      <c r="AD1324" s="30">
        <v>0.65797580785262455</v>
      </c>
    </row>
    <row r="1325" spans="1:30">
      <c r="A1325" s="4">
        <v>43793.125</v>
      </c>
      <c r="B1325">
        <v>43793</v>
      </c>
      <c r="C1325" s="3">
        <v>0.125</v>
      </c>
      <c r="D1325" s="3">
        <v>3</v>
      </c>
      <c r="E1325" s="3">
        <v>55</v>
      </c>
      <c r="F1325" s="3">
        <v>0.6</v>
      </c>
      <c r="G1325" s="5">
        <v>0.6</v>
      </c>
      <c r="H1325" s="3">
        <v>1.2</v>
      </c>
      <c r="I1325" s="3">
        <v>1.55139</v>
      </c>
      <c r="J1325" s="12">
        <f t="shared" si="60"/>
        <v>1.6833333333333327</v>
      </c>
      <c r="K1325" s="4">
        <v>43793.125</v>
      </c>
      <c r="L1325" s="3">
        <f t="shared" si="61"/>
        <v>24</v>
      </c>
      <c r="M1325" s="3">
        <f t="shared" si="62"/>
        <v>3</v>
      </c>
      <c r="N1325" s="3">
        <v>58</v>
      </c>
      <c r="O1325" s="3">
        <v>58</v>
      </c>
      <c r="P1325" s="3">
        <v>58</v>
      </c>
      <c r="Q1325" s="3">
        <v>0</v>
      </c>
      <c r="R1325" s="3"/>
      <c r="S1325" s="3">
        <f>IF(ISBLANK(Table13[[#This Row],[T1]]),0,IF(Table13[[#This Row],[T1]]&gt;0,1,0))</f>
        <v>1</v>
      </c>
      <c r="T1325" s="3">
        <f>IF(ISBLANK(Table13[[#This Row],[T2]]),0,IF(Table13[[#This Row],[T2]]&gt;0,1,0))</f>
        <v>1</v>
      </c>
      <c r="U1325" s="3">
        <f>IF(ISBLANK(Table13[[#This Row],[T3]]),0,IF(Table13[[#This Row],[T3]]&gt;0,1,0))</f>
        <v>1</v>
      </c>
      <c r="V1325" s="3">
        <f>IF(ISBLANK(Table13[[#This Row],[T4]]),0,IF(Table13[[#This Row],[T4]]&gt;0,1,0))</f>
        <v>1</v>
      </c>
      <c r="W1325" s="26">
        <v>41</v>
      </c>
      <c r="X1325" s="22">
        <v>13</v>
      </c>
      <c r="Y1325" s="3">
        <v>1.2</v>
      </c>
      <c r="Z1325" s="3"/>
      <c r="AB1325" s="30">
        <v>1295</v>
      </c>
      <c r="AC1325" s="30">
        <v>1.7526866282166373</v>
      </c>
      <c r="AD1325" s="30">
        <v>-0.25268662821663734</v>
      </c>
    </row>
    <row r="1326" spans="1:30">
      <c r="A1326" s="4">
        <v>43793.166666666664</v>
      </c>
      <c r="B1326">
        <v>43793</v>
      </c>
      <c r="C1326" s="3">
        <v>0.16666666666666666</v>
      </c>
      <c r="D1326" s="3">
        <v>4</v>
      </c>
      <c r="E1326" s="3">
        <v>55</v>
      </c>
      <c r="F1326" s="3">
        <v>0.7</v>
      </c>
      <c r="G1326" s="5">
        <v>0.7</v>
      </c>
      <c r="H1326" s="3">
        <v>1.4</v>
      </c>
      <c r="I1326" s="3">
        <v>1.55139</v>
      </c>
      <c r="J1326" s="12">
        <f t="shared" si="60"/>
        <v>1.6916666666666662</v>
      </c>
      <c r="K1326" s="4">
        <v>43793.166666666664</v>
      </c>
      <c r="L1326" s="3">
        <f t="shared" si="61"/>
        <v>24</v>
      </c>
      <c r="M1326" s="3">
        <f t="shared" si="62"/>
        <v>4</v>
      </c>
      <c r="N1326" s="3">
        <v>57</v>
      </c>
      <c r="O1326" s="3">
        <v>57</v>
      </c>
      <c r="P1326" s="3">
        <v>57</v>
      </c>
      <c r="Q1326" s="3">
        <v>0</v>
      </c>
      <c r="R1326" s="3"/>
      <c r="S1326" s="3">
        <f>IF(ISBLANK(Table13[[#This Row],[T1]]),0,IF(Table13[[#This Row],[T1]]&gt;0,1,0))</f>
        <v>1</v>
      </c>
      <c r="T1326" s="3">
        <f>IF(ISBLANK(Table13[[#This Row],[T2]]),0,IF(Table13[[#This Row],[T2]]&gt;0,1,0))</f>
        <v>1</v>
      </c>
      <c r="U1326" s="3">
        <f>IF(ISBLANK(Table13[[#This Row],[T3]]),0,IF(Table13[[#This Row],[T3]]&gt;0,1,0))</f>
        <v>1</v>
      </c>
      <c r="V1326" s="3">
        <f>IF(ISBLANK(Table13[[#This Row],[T4]]),0,IF(Table13[[#This Row],[T4]]&gt;0,1,0))</f>
        <v>1</v>
      </c>
      <c r="W1326" s="25">
        <v>41</v>
      </c>
      <c r="X1326" s="23">
        <v>13</v>
      </c>
      <c r="Y1326" s="3">
        <v>1.4</v>
      </c>
      <c r="Z1326" s="3"/>
      <c r="AB1326" s="30">
        <v>1296</v>
      </c>
      <c r="AC1326" s="30">
        <v>1.60815294625104</v>
      </c>
      <c r="AD1326" s="30">
        <v>-0.90815294625104004</v>
      </c>
    </row>
    <row r="1327" spans="1:30">
      <c r="A1327" s="4">
        <v>43793.208333333336</v>
      </c>
      <c r="B1327">
        <v>43793</v>
      </c>
      <c r="C1327" s="3">
        <v>0.20833333333333334</v>
      </c>
      <c r="D1327" s="3">
        <v>5</v>
      </c>
      <c r="E1327" s="3">
        <v>55</v>
      </c>
      <c r="F1327" s="3">
        <v>0.8</v>
      </c>
      <c r="G1327" s="5">
        <v>0.7</v>
      </c>
      <c r="H1327" s="3">
        <v>1.5</v>
      </c>
      <c r="I1327" s="3">
        <v>1.55139</v>
      </c>
      <c r="J1327" s="12">
        <f t="shared" si="60"/>
        <v>1.6874999999999998</v>
      </c>
      <c r="K1327" s="4">
        <v>43793.208333333336</v>
      </c>
      <c r="L1327" s="3">
        <f t="shared" si="61"/>
        <v>24</v>
      </c>
      <c r="M1327" s="3">
        <f t="shared" si="62"/>
        <v>5</v>
      </c>
      <c r="N1327" s="3">
        <v>58</v>
      </c>
      <c r="O1327" s="3">
        <v>58</v>
      </c>
      <c r="P1327" s="3">
        <v>58</v>
      </c>
      <c r="Q1327" s="3">
        <v>0</v>
      </c>
      <c r="R1327" s="3"/>
      <c r="S1327" s="3">
        <f>IF(ISBLANK(Table13[[#This Row],[T1]]),0,IF(Table13[[#This Row],[T1]]&gt;0,1,0))</f>
        <v>1</v>
      </c>
      <c r="T1327" s="3">
        <f>IF(ISBLANK(Table13[[#This Row],[T2]]),0,IF(Table13[[#This Row],[T2]]&gt;0,1,0))</f>
        <v>1</v>
      </c>
      <c r="U1327" s="3">
        <f>IF(ISBLANK(Table13[[#This Row],[T3]]),0,IF(Table13[[#This Row],[T3]]&gt;0,1,0))</f>
        <v>1</v>
      </c>
      <c r="V1327" s="3">
        <f>IF(ISBLANK(Table13[[#This Row],[T4]]),0,IF(Table13[[#This Row],[T4]]&gt;0,1,0))</f>
        <v>1</v>
      </c>
      <c r="W1327" s="26">
        <v>41</v>
      </c>
      <c r="X1327" s="22">
        <v>11</v>
      </c>
      <c r="Y1327" s="3">
        <v>1.5</v>
      </c>
      <c r="Z1327" s="3"/>
      <c r="AB1327" s="30">
        <v>1297</v>
      </c>
      <c r="AC1327" s="30">
        <v>1.618815382320302</v>
      </c>
      <c r="AD1327" s="30">
        <v>-1.881538232030211E-2</v>
      </c>
    </row>
    <row r="1328" spans="1:30">
      <c r="A1328" s="4">
        <v>43793.25</v>
      </c>
      <c r="B1328">
        <v>43793</v>
      </c>
      <c r="C1328" s="3">
        <v>0.25</v>
      </c>
      <c r="D1328" s="3">
        <v>6</v>
      </c>
      <c r="E1328" s="3">
        <v>55</v>
      </c>
      <c r="F1328" s="3">
        <v>1.5</v>
      </c>
      <c r="G1328" s="5">
        <v>1.5</v>
      </c>
      <c r="H1328" s="3">
        <v>3</v>
      </c>
      <c r="I1328" s="3">
        <v>1.55139</v>
      </c>
      <c r="J1328" s="12">
        <f t="shared" si="60"/>
        <v>1.7541666666666664</v>
      </c>
      <c r="K1328" s="4">
        <v>43793.25</v>
      </c>
      <c r="L1328" s="3">
        <f t="shared" si="61"/>
        <v>24</v>
      </c>
      <c r="M1328" s="3">
        <f t="shared" si="62"/>
        <v>6</v>
      </c>
      <c r="N1328" s="3">
        <v>58</v>
      </c>
      <c r="O1328" s="3">
        <v>58</v>
      </c>
      <c r="P1328" s="3">
        <v>58</v>
      </c>
      <c r="Q1328" s="3">
        <v>0</v>
      </c>
      <c r="R1328" s="3"/>
      <c r="S1328" s="3">
        <f>IF(ISBLANK(Table13[[#This Row],[T1]]),0,IF(Table13[[#This Row],[T1]]&gt;0,1,0))</f>
        <v>1</v>
      </c>
      <c r="T1328" s="3">
        <f>IF(ISBLANK(Table13[[#This Row],[T2]]),0,IF(Table13[[#This Row],[T2]]&gt;0,1,0))</f>
        <v>1</v>
      </c>
      <c r="U1328" s="3">
        <f>IF(ISBLANK(Table13[[#This Row],[T3]]),0,IF(Table13[[#This Row],[T3]]&gt;0,1,0))</f>
        <v>1</v>
      </c>
      <c r="V1328" s="3">
        <f>IF(ISBLANK(Table13[[#This Row],[T4]]),0,IF(Table13[[#This Row],[T4]]&gt;0,1,0))</f>
        <v>1</v>
      </c>
      <c r="W1328" s="25">
        <v>41</v>
      </c>
      <c r="X1328" s="23">
        <v>13</v>
      </c>
      <c r="Y1328" s="3">
        <v>3</v>
      </c>
      <c r="Z1328" s="3"/>
      <c r="AB1328" s="30">
        <v>1298</v>
      </c>
      <c r="AC1328" s="30">
        <v>1.6294778183895637</v>
      </c>
      <c r="AD1328" s="30">
        <v>-0.72947781838956383</v>
      </c>
    </row>
    <row r="1329" spans="1:30">
      <c r="A1329" s="4">
        <v>43793.291666666664</v>
      </c>
      <c r="B1329">
        <v>43793</v>
      </c>
      <c r="C1329" s="3">
        <v>0.29166666666666669</v>
      </c>
      <c r="D1329" s="3">
        <v>7</v>
      </c>
      <c r="E1329" s="3">
        <v>55</v>
      </c>
      <c r="F1329" s="3">
        <v>0.5</v>
      </c>
      <c r="G1329" s="5">
        <v>1.8</v>
      </c>
      <c r="H1329" s="3">
        <v>2.2999999999999998</v>
      </c>
      <c r="I1329" s="3">
        <v>1.55139</v>
      </c>
      <c r="J1329" s="12">
        <f t="shared" si="60"/>
        <v>1.7666666666666664</v>
      </c>
      <c r="K1329" s="4">
        <v>43793.291666666664</v>
      </c>
      <c r="L1329" s="3">
        <f t="shared" si="61"/>
        <v>24</v>
      </c>
      <c r="M1329" s="3">
        <f t="shared" si="62"/>
        <v>7</v>
      </c>
      <c r="N1329" s="3">
        <v>58</v>
      </c>
      <c r="O1329" s="3">
        <v>58</v>
      </c>
      <c r="P1329" s="3">
        <v>58</v>
      </c>
      <c r="Q1329" s="3">
        <v>0</v>
      </c>
      <c r="R1329" s="3"/>
      <c r="S1329" s="3">
        <f>IF(ISBLANK(Table13[[#This Row],[T1]]),0,IF(Table13[[#This Row],[T1]]&gt;0,1,0))</f>
        <v>1</v>
      </c>
      <c r="T1329" s="3">
        <f>IF(ISBLANK(Table13[[#This Row],[T2]]),0,IF(Table13[[#This Row],[T2]]&gt;0,1,0))</f>
        <v>1</v>
      </c>
      <c r="U1329" s="3">
        <f>IF(ISBLANK(Table13[[#This Row],[T3]]),0,IF(Table13[[#This Row],[T3]]&gt;0,1,0))</f>
        <v>1</v>
      </c>
      <c r="V1329" s="3">
        <f>IF(ISBLANK(Table13[[#This Row],[T4]]),0,IF(Table13[[#This Row],[T4]]&gt;0,1,0))</f>
        <v>1</v>
      </c>
      <c r="W1329" s="26">
        <v>44</v>
      </c>
      <c r="X1329" s="22">
        <v>11</v>
      </c>
      <c r="Y1329" s="3">
        <v>2.2999999999999998</v>
      </c>
      <c r="Z1329" s="3"/>
      <c r="AB1329" s="30">
        <v>1299</v>
      </c>
      <c r="AC1329" s="30">
        <v>1.7654505708768649</v>
      </c>
      <c r="AD1329" s="30">
        <v>-0.46545057087686503</v>
      </c>
    </row>
    <row r="1330" spans="1:30">
      <c r="A1330" s="4">
        <v>43793.333333333336</v>
      </c>
      <c r="B1330">
        <v>43793</v>
      </c>
      <c r="C1330" s="3">
        <v>0.33333333333333331</v>
      </c>
      <c r="D1330" s="3">
        <v>8</v>
      </c>
      <c r="E1330" s="3">
        <v>55</v>
      </c>
      <c r="F1330" s="3">
        <v>1.5</v>
      </c>
      <c r="G1330" s="5">
        <v>1.5</v>
      </c>
      <c r="H1330" s="3">
        <v>3</v>
      </c>
      <c r="I1330" s="3">
        <v>1.55139</v>
      </c>
      <c r="J1330" s="12">
        <f t="shared" si="60"/>
        <v>1.8666666666666665</v>
      </c>
      <c r="K1330" s="4">
        <v>43793.333333333336</v>
      </c>
      <c r="L1330" s="3">
        <f t="shared" si="61"/>
        <v>24</v>
      </c>
      <c r="M1330" s="3">
        <f t="shared" si="62"/>
        <v>8</v>
      </c>
      <c r="N1330" s="3">
        <v>58</v>
      </c>
      <c r="O1330" s="3">
        <v>32</v>
      </c>
      <c r="P1330" s="3">
        <v>58</v>
      </c>
      <c r="Q1330" s="3">
        <v>0</v>
      </c>
      <c r="R1330" s="3"/>
      <c r="S1330" s="3">
        <f>IF(ISBLANK(Table13[[#This Row],[T1]]),0,IF(Table13[[#This Row],[T1]]&gt;0,1,0))</f>
        <v>0</v>
      </c>
      <c r="T1330" s="3">
        <f>IF(ISBLANK(Table13[[#This Row],[T2]]),0,IF(Table13[[#This Row],[T2]]&gt;0,1,0))</f>
        <v>0</v>
      </c>
      <c r="U1330" s="3">
        <f>IF(ISBLANK(Table13[[#This Row],[T3]]),0,IF(Table13[[#This Row],[T3]]&gt;0,1,0))</f>
        <v>0</v>
      </c>
      <c r="V1330" s="3">
        <f>IF(ISBLANK(Table13[[#This Row],[T4]]),0,IF(Table13[[#This Row],[T4]]&gt;0,1,0))</f>
        <v>1</v>
      </c>
      <c r="W1330" s="25">
        <v>46</v>
      </c>
      <c r="X1330" s="23">
        <v>13</v>
      </c>
      <c r="Y1330" s="3">
        <v>3</v>
      </c>
      <c r="Z1330" s="3"/>
      <c r="AB1330" s="30">
        <v>1300</v>
      </c>
      <c r="AC1330" s="30">
        <v>1.7547881348076031</v>
      </c>
      <c r="AD1330" s="30">
        <v>-0.65478813480760301</v>
      </c>
    </row>
    <row r="1331" spans="1:30">
      <c r="A1331" s="4">
        <v>43793.375</v>
      </c>
      <c r="B1331">
        <v>43793</v>
      </c>
      <c r="C1331" s="3">
        <v>0.375</v>
      </c>
      <c r="D1331" s="3">
        <v>9</v>
      </c>
      <c r="E1331" s="3">
        <v>55</v>
      </c>
      <c r="F1331" s="3">
        <v>1.1000000000000001</v>
      </c>
      <c r="G1331" s="5">
        <v>0.9</v>
      </c>
      <c r="H1331" s="3">
        <v>2</v>
      </c>
      <c r="I1331" s="3">
        <v>1.55139</v>
      </c>
      <c r="J1331" s="12">
        <f t="shared" si="60"/>
        <v>1.7708333333333333</v>
      </c>
      <c r="K1331" s="4">
        <v>43793.375</v>
      </c>
      <c r="L1331" s="3">
        <f t="shared" si="61"/>
        <v>24</v>
      </c>
      <c r="M1331" s="3">
        <f t="shared" si="62"/>
        <v>9</v>
      </c>
      <c r="N1331" s="3">
        <v>58</v>
      </c>
      <c r="O1331" s="3">
        <v>0</v>
      </c>
      <c r="P1331" s="3">
        <v>58</v>
      </c>
      <c r="Q1331" s="3">
        <v>0</v>
      </c>
      <c r="R1331" s="3"/>
      <c r="S1331" s="3">
        <f>IF(ISBLANK(Table13[[#This Row],[T1]]),0,IF(Table13[[#This Row],[T1]]&gt;0,1,0))</f>
        <v>0</v>
      </c>
      <c r="T1331" s="3">
        <f>IF(ISBLANK(Table13[[#This Row],[T2]]),0,IF(Table13[[#This Row],[T2]]&gt;0,1,0))</f>
        <v>0</v>
      </c>
      <c r="U1331" s="3">
        <f>IF(ISBLANK(Table13[[#This Row],[T3]]),0,IF(Table13[[#This Row],[T3]]&gt;0,1,0))</f>
        <v>0</v>
      </c>
      <c r="V1331" s="3">
        <f>IF(ISBLANK(Table13[[#This Row],[T4]]),0,IF(Table13[[#This Row],[T4]]&gt;0,1,0))</f>
        <v>0</v>
      </c>
      <c r="W1331" s="26">
        <v>46</v>
      </c>
      <c r="X1331" s="22">
        <v>13</v>
      </c>
      <c r="Y1331" s="3">
        <v>2</v>
      </c>
      <c r="Z1331" s="3"/>
      <c r="AB1331" s="30">
        <v>1301</v>
      </c>
      <c r="AC1331" s="30">
        <v>1.7654505708768649</v>
      </c>
      <c r="AD1331" s="30">
        <v>-0.26545057087686486</v>
      </c>
    </row>
    <row r="1332" spans="1:30">
      <c r="A1332" s="4">
        <v>43793.416666666664</v>
      </c>
      <c r="B1332">
        <v>43793</v>
      </c>
      <c r="C1332" s="3">
        <v>0.41666666666666669</v>
      </c>
      <c r="D1332" s="3">
        <v>10</v>
      </c>
      <c r="E1332" s="3">
        <v>55</v>
      </c>
      <c r="F1332" s="3">
        <v>0.8</v>
      </c>
      <c r="G1332" s="5">
        <v>0.3</v>
      </c>
      <c r="H1332" s="3">
        <v>1.1000000000000001</v>
      </c>
      <c r="I1332" s="3">
        <v>1.55139</v>
      </c>
      <c r="J1332" s="12">
        <f t="shared" si="60"/>
        <v>1.7083333333333337</v>
      </c>
      <c r="K1332" s="4">
        <v>43793.416666666664</v>
      </c>
      <c r="L1332" s="3">
        <f t="shared" si="61"/>
        <v>24</v>
      </c>
      <c r="M1332" s="3">
        <f t="shared" si="62"/>
        <v>10</v>
      </c>
      <c r="N1332" s="3">
        <v>10</v>
      </c>
      <c r="O1332" s="3">
        <v>0</v>
      </c>
      <c r="P1332" s="3">
        <v>57</v>
      </c>
      <c r="Q1332" s="3">
        <v>0</v>
      </c>
      <c r="R1332" s="3"/>
      <c r="S1332" s="3">
        <f>IF(ISBLANK(Table13[[#This Row],[T1]]),0,IF(Table13[[#This Row],[T1]]&gt;0,1,0))</f>
        <v>0</v>
      </c>
      <c r="T1332" s="3">
        <f>IF(ISBLANK(Table13[[#This Row],[T2]]),0,IF(Table13[[#This Row],[T2]]&gt;0,1,0))</f>
        <v>0</v>
      </c>
      <c r="U1332" s="3">
        <f>IF(ISBLANK(Table13[[#This Row],[T3]]),0,IF(Table13[[#This Row],[T3]]&gt;0,1,0))</f>
        <v>0</v>
      </c>
      <c r="V1332" s="3">
        <f>IF(ISBLANK(Table13[[#This Row],[T4]]),0,IF(Table13[[#This Row],[T4]]&gt;0,1,0))</f>
        <v>0</v>
      </c>
      <c r="W1332" s="25">
        <v>45</v>
      </c>
      <c r="X1332" s="23">
        <v>13</v>
      </c>
      <c r="Y1332" s="3">
        <v>1.1000000000000001</v>
      </c>
      <c r="Z1332" s="3"/>
      <c r="AB1332" s="30">
        <v>1302</v>
      </c>
      <c r="AC1332" s="30">
        <v>1.7761130069461268</v>
      </c>
      <c r="AD1332" s="30">
        <v>-0.27611300694612684</v>
      </c>
    </row>
    <row r="1333" spans="1:30">
      <c r="A1333" s="4">
        <v>43793.458333333336</v>
      </c>
      <c r="B1333">
        <v>43793</v>
      </c>
      <c r="C1333" s="3">
        <v>0.45833333333333331</v>
      </c>
      <c r="D1333" s="3">
        <v>11</v>
      </c>
      <c r="E1333" s="3">
        <v>55</v>
      </c>
      <c r="F1333" s="3">
        <v>0.4</v>
      </c>
      <c r="G1333" s="5">
        <v>1.9</v>
      </c>
      <c r="H1333" s="3">
        <v>2.2999999999999998</v>
      </c>
      <c r="I1333" s="3">
        <v>1.55139</v>
      </c>
      <c r="J1333" s="12">
        <f t="shared" si="60"/>
        <v>1.6833333333333336</v>
      </c>
      <c r="K1333" s="4">
        <v>43793.458333333336</v>
      </c>
      <c r="L1333" s="3">
        <f t="shared" si="61"/>
        <v>24</v>
      </c>
      <c r="M1333" s="3">
        <f t="shared" si="62"/>
        <v>11</v>
      </c>
      <c r="N1333" s="3">
        <v>0</v>
      </c>
      <c r="O1333" s="3">
        <v>0</v>
      </c>
      <c r="P1333" s="3">
        <v>47</v>
      </c>
      <c r="Q1333" s="3">
        <v>0</v>
      </c>
      <c r="R1333" s="3"/>
      <c r="S1333" s="3">
        <f>IF(ISBLANK(Table13[[#This Row],[T1]]),0,IF(Table13[[#This Row],[T1]]&gt;0,1,0))</f>
        <v>0</v>
      </c>
      <c r="T1333" s="3">
        <f>IF(ISBLANK(Table13[[#This Row],[T2]]),0,IF(Table13[[#This Row],[T2]]&gt;0,1,0))</f>
        <v>0</v>
      </c>
      <c r="U1333" s="3">
        <f>IF(ISBLANK(Table13[[#This Row],[T3]]),0,IF(Table13[[#This Row],[T3]]&gt;0,1,0))</f>
        <v>0</v>
      </c>
      <c r="V1333" s="3">
        <f>IF(ISBLANK(Table13[[#This Row],[T4]]),0,IF(Table13[[#This Row],[T4]]&gt;0,1,0))</f>
        <v>0</v>
      </c>
      <c r="W1333" s="26">
        <v>48</v>
      </c>
      <c r="X1333" s="22">
        <v>13</v>
      </c>
      <c r="Y1333" s="3">
        <v>2.2999999999999998</v>
      </c>
      <c r="Z1333" s="3"/>
      <c r="AB1333" s="30">
        <v>1303</v>
      </c>
      <c r="AC1333" s="30">
        <v>1.7654505708768649</v>
      </c>
      <c r="AD1333" s="30">
        <v>-0.16545057087686477</v>
      </c>
    </row>
    <row r="1334" spans="1:30">
      <c r="A1334" s="4">
        <v>43793.5</v>
      </c>
      <c r="B1334">
        <v>43793</v>
      </c>
      <c r="C1334" s="3">
        <v>0.5</v>
      </c>
      <c r="D1334" s="3">
        <v>12</v>
      </c>
      <c r="E1334" s="3">
        <v>55</v>
      </c>
      <c r="F1334" s="3">
        <v>0.2</v>
      </c>
      <c r="G1334" s="5">
        <v>0.2</v>
      </c>
      <c r="H1334" s="3">
        <v>0.4</v>
      </c>
      <c r="I1334" s="3">
        <v>1.55139</v>
      </c>
      <c r="J1334" s="12">
        <f t="shared" si="60"/>
        <v>1.604166666666667</v>
      </c>
      <c r="K1334" s="4">
        <v>43793.500000231485</v>
      </c>
      <c r="L1334" s="3">
        <f t="shared" si="61"/>
        <v>24</v>
      </c>
      <c r="M1334" s="3">
        <f t="shared" si="62"/>
        <v>12</v>
      </c>
      <c r="N1334" s="3"/>
      <c r="O1334" s="3"/>
      <c r="P1334" s="3"/>
      <c r="Q1334" s="3"/>
      <c r="R1334" s="3"/>
      <c r="S1334" s="3">
        <f>IF(ISBLANK(Table13[[#This Row],[T1]]),0,IF(Table13[[#This Row],[T1]]&gt;0,1,0))</f>
        <v>0</v>
      </c>
      <c r="T1334" s="3">
        <f>IF(ISBLANK(Table13[[#This Row],[T2]]),0,IF(Table13[[#This Row],[T2]]&gt;0,1,0))</f>
        <v>0</v>
      </c>
      <c r="U1334" s="3">
        <f>IF(ISBLANK(Table13[[#This Row],[T3]]),0,IF(Table13[[#This Row],[T3]]&gt;0,1,0))</f>
        <v>0</v>
      </c>
      <c r="V1334" s="3">
        <f>IF(ISBLANK(Table13[[#This Row],[T4]]),0,IF(Table13[[#This Row],[T4]]&gt;0,1,0))</f>
        <v>0</v>
      </c>
      <c r="W1334" s="25">
        <v>52</v>
      </c>
      <c r="X1334" s="23">
        <v>11</v>
      </c>
      <c r="Y1334" s="3">
        <v>0.4</v>
      </c>
      <c r="Z1334" s="3"/>
      <c r="AB1334" s="30">
        <v>1304</v>
      </c>
      <c r="AC1334" s="30">
        <v>1.7654505708768649</v>
      </c>
      <c r="AD1334" s="30">
        <v>1.1345494291231355</v>
      </c>
    </row>
    <row r="1335" spans="1:30">
      <c r="A1335" s="4">
        <v>43793.541666666664</v>
      </c>
      <c r="B1335">
        <v>43793</v>
      </c>
      <c r="C1335" s="3">
        <v>0.54166666666666663</v>
      </c>
      <c r="D1335" s="3">
        <v>13</v>
      </c>
      <c r="E1335" s="3">
        <v>55</v>
      </c>
      <c r="F1335" s="3">
        <v>0.2</v>
      </c>
      <c r="G1335" s="5">
        <v>0.2</v>
      </c>
      <c r="H1335" s="3">
        <v>0.4</v>
      </c>
      <c r="I1335" s="3">
        <v>1.55139</v>
      </c>
      <c r="J1335" s="12">
        <f t="shared" si="60"/>
        <v>1.6791666666666669</v>
      </c>
      <c r="K1335" s="4">
        <v>43793.541666956022</v>
      </c>
      <c r="L1335" s="3">
        <f t="shared" si="61"/>
        <v>24</v>
      </c>
      <c r="M1335" s="3">
        <f t="shared" si="62"/>
        <v>13</v>
      </c>
      <c r="N1335" s="3"/>
      <c r="O1335" s="3"/>
      <c r="P1335" s="3"/>
      <c r="Q1335" s="3"/>
      <c r="R1335" s="3"/>
      <c r="S1335" s="3">
        <f>IF(ISBLANK(Table13[[#This Row],[T1]]),0,IF(Table13[[#This Row],[T1]]&gt;0,1,0))</f>
        <v>0</v>
      </c>
      <c r="T1335" s="3">
        <f>IF(ISBLANK(Table13[[#This Row],[T2]]),0,IF(Table13[[#This Row],[T2]]&gt;0,1,0))</f>
        <v>0</v>
      </c>
      <c r="U1335" s="3">
        <f>IF(ISBLANK(Table13[[#This Row],[T3]]),0,IF(Table13[[#This Row],[T3]]&gt;0,1,0))</f>
        <v>0</v>
      </c>
      <c r="V1335" s="3">
        <f>IF(ISBLANK(Table13[[#This Row],[T4]]),0,IF(Table13[[#This Row],[T4]]&gt;0,1,0))</f>
        <v>0</v>
      </c>
      <c r="W1335" s="26">
        <v>53</v>
      </c>
      <c r="X1335" s="22">
        <v>21</v>
      </c>
      <c r="Y1335" s="3">
        <v>0.4</v>
      </c>
      <c r="Z1335" s="3"/>
      <c r="AB1335" s="30">
        <v>1305</v>
      </c>
      <c r="AC1335" s="30">
        <v>1.5509624313817463</v>
      </c>
      <c r="AD1335" s="30">
        <v>-0.85096243138174632</v>
      </c>
    </row>
    <row r="1336" spans="1:30">
      <c r="A1336" s="4">
        <v>43793.583333333336</v>
      </c>
      <c r="B1336">
        <v>43793</v>
      </c>
      <c r="C1336" s="3">
        <v>0.58333333333333337</v>
      </c>
      <c r="D1336" s="3">
        <v>14</v>
      </c>
      <c r="E1336" s="3">
        <v>55</v>
      </c>
      <c r="F1336" s="3">
        <v>0.2</v>
      </c>
      <c r="G1336" s="5">
        <v>0.2</v>
      </c>
      <c r="H1336" s="3">
        <v>0.4</v>
      </c>
      <c r="I1336" s="3">
        <v>1.55139</v>
      </c>
      <c r="J1336" s="12">
        <f t="shared" si="60"/>
        <v>1.675</v>
      </c>
      <c r="K1336" s="4">
        <v>43793.583333333336</v>
      </c>
      <c r="L1336" s="3">
        <f t="shared" si="61"/>
        <v>24</v>
      </c>
      <c r="M1336" s="3">
        <f t="shared" si="62"/>
        <v>14</v>
      </c>
      <c r="N1336" s="3">
        <v>26</v>
      </c>
      <c r="O1336" s="3">
        <v>0</v>
      </c>
      <c r="P1336" s="3">
        <v>0</v>
      </c>
      <c r="Q1336" s="3">
        <v>0</v>
      </c>
      <c r="R1336" s="3"/>
      <c r="S1336" s="3">
        <f>IF(ISBLANK(Table13[[#This Row],[T1]]),0,IF(Table13[[#This Row],[T1]]&gt;0,1,0))</f>
        <v>0</v>
      </c>
      <c r="T1336" s="3">
        <f>IF(ISBLANK(Table13[[#This Row],[T2]]),0,IF(Table13[[#This Row],[T2]]&gt;0,1,0))</f>
        <v>0</v>
      </c>
      <c r="U1336" s="3">
        <f>IF(ISBLANK(Table13[[#This Row],[T3]]),0,IF(Table13[[#This Row],[T3]]&gt;0,1,0))</f>
        <v>0</v>
      </c>
      <c r="V1336" s="3">
        <f>IF(ISBLANK(Table13[[#This Row],[T4]]),0,IF(Table13[[#This Row],[T4]]&gt;0,1,0))</f>
        <v>0</v>
      </c>
      <c r="W1336" s="25">
        <v>53</v>
      </c>
      <c r="X1336" s="23">
        <v>21</v>
      </c>
      <c r="Y1336" s="3">
        <v>0.4</v>
      </c>
      <c r="Z1336" s="3"/>
      <c r="AB1336" s="30">
        <v>1306</v>
      </c>
      <c r="AC1336" s="30">
        <v>1.6848336772780816</v>
      </c>
      <c r="AD1336" s="30">
        <v>0.61516632272191818</v>
      </c>
    </row>
    <row r="1337" spans="1:30">
      <c r="A1337" s="4">
        <v>43793.625</v>
      </c>
      <c r="B1337">
        <v>43793</v>
      </c>
      <c r="C1337" s="3">
        <v>0.625</v>
      </c>
      <c r="D1337" s="3">
        <v>15</v>
      </c>
      <c r="E1337" s="3">
        <v>55</v>
      </c>
      <c r="F1337" s="3">
        <v>0.3</v>
      </c>
      <c r="G1337" s="5">
        <v>1</v>
      </c>
      <c r="H1337" s="3">
        <v>1.3</v>
      </c>
      <c r="I1337" s="3">
        <v>1.55139</v>
      </c>
      <c r="J1337" s="12">
        <f t="shared" si="60"/>
        <v>1.6833333333333336</v>
      </c>
      <c r="K1337" s="4">
        <v>43793.625</v>
      </c>
      <c r="L1337" s="3">
        <f t="shared" si="61"/>
        <v>24</v>
      </c>
      <c r="M1337" s="3">
        <f t="shared" si="62"/>
        <v>15</v>
      </c>
      <c r="N1337" s="3">
        <v>58</v>
      </c>
      <c r="O1337" s="3">
        <v>0</v>
      </c>
      <c r="P1337" s="3">
        <v>0</v>
      </c>
      <c r="Q1337" s="3">
        <v>0</v>
      </c>
      <c r="R1337" s="3"/>
      <c r="S1337" s="3">
        <f>IF(ISBLANK(Table13[[#This Row],[T1]]),0,IF(Table13[[#This Row],[T1]]&gt;0,1,0))</f>
        <v>0</v>
      </c>
      <c r="T1337" s="3">
        <f>IF(ISBLANK(Table13[[#This Row],[T2]]),0,IF(Table13[[#This Row],[T2]]&gt;0,1,0))</f>
        <v>0</v>
      </c>
      <c r="U1337" s="3">
        <f>IF(ISBLANK(Table13[[#This Row],[T3]]),0,IF(Table13[[#This Row],[T3]]&gt;0,1,0))</f>
        <v>0</v>
      </c>
      <c r="V1337" s="3">
        <f>IF(ISBLANK(Table13[[#This Row],[T4]]),0,IF(Table13[[#This Row],[T4]]&gt;0,1,0))</f>
        <v>0</v>
      </c>
      <c r="W1337" s="26">
        <v>52</v>
      </c>
      <c r="X1337" s="22">
        <v>17</v>
      </c>
      <c r="Y1337" s="3">
        <v>1.3</v>
      </c>
      <c r="Z1337" s="3"/>
      <c r="AB1337" s="30">
        <v>1307</v>
      </c>
      <c r="AC1337" s="30">
        <v>1.6848336772780816</v>
      </c>
      <c r="AD1337" s="30">
        <v>-0.98483367727808169</v>
      </c>
    </row>
    <row r="1338" spans="1:30">
      <c r="A1338" s="4">
        <v>43793.666666666664</v>
      </c>
      <c r="B1338">
        <v>43793</v>
      </c>
      <c r="C1338" s="3">
        <v>0.66666666666666663</v>
      </c>
      <c r="D1338" s="3">
        <v>16</v>
      </c>
      <c r="E1338" s="3">
        <v>55</v>
      </c>
      <c r="F1338" s="3">
        <v>1.6</v>
      </c>
      <c r="G1338" s="5">
        <v>1.6</v>
      </c>
      <c r="H1338" s="3">
        <v>3.2</v>
      </c>
      <c r="I1338" s="3">
        <v>1.55139</v>
      </c>
      <c r="J1338" s="12">
        <f t="shared" si="60"/>
        <v>1.6708333333333336</v>
      </c>
      <c r="K1338" s="4">
        <v>43793.666666666664</v>
      </c>
      <c r="L1338" s="3">
        <f t="shared" si="61"/>
        <v>24</v>
      </c>
      <c r="M1338" s="3">
        <f t="shared" si="62"/>
        <v>16</v>
      </c>
      <c r="N1338" s="3">
        <v>57</v>
      </c>
      <c r="O1338" s="3">
        <v>0</v>
      </c>
      <c r="P1338" s="3">
        <v>0</v>
      </c>
      <c r="Q1338" s="3">
        <v>0</v>
      </c>
      <c r="R1338" s="3"/>
      <c r="S1338" s="3">
        <f>IF(ISBLANK(Table13[[#This Row],[T1]]),0,IF(Table13[[#This Row],[T1]]&gt;0,1,0))</f>
        <v>0</v>
      </c>
      <c r="T1338" s="3">
        <f>IF(ISBLANK(Table13[[#This Row],[T2]]),0,IF(Table13[[#This Row],[T2]]&gt;0,1,0))</f>
        <v>0</v>
      </c>
      <c r="U1338" s="3">
        <f>IF(ISBLANK(Table13[[#This Row],[T3]]),0,IF(Table13[[#This Row],[T3]]&gt;0,1,0))</f>
        <v>0</v>
      </c>
      <c r="V1338" s="3">
        <f>IF(ISBLANK(Table13[[#This Row],[T4]]),0,IF(Table13[[#This Row],[T4]]&gt;0,1,0))</f>
        <v>0</v>
      </c>
      <c r="W1338" s="25">
        <v>50</v>
      </c>
      <c r="X1338" s="23">
        <v>21</v>
      </c>
      <c r="Y1338" s="3">
        <v>3.2</v>
      </c>
      <c r="Z1338" s="3"/>
      <c r="AB1338" s="30">
        <v>1308</v>
      </c>
      <c r="AC1338" s="30">
        <v>1.6741712412088199</v>
      </c>
      <c r="AD1338" s="30">
        <v>-1.0741712412088198</v>
      </c>
    </row>
    <row r="1339" spans="1:30">
      <c r="A1339" s="4">
        <v>43793.708333333336</v>
      </c>
      <c r="B1339">
        <v>43793</v>
      </c>
      <c r="C1339" s="3">
        <v>0.70833333333333337</v>
      </c>
      <c r="D1339" s="3">
        <v>17</v>
      </c>
      <c r="E1339" s="3">
        <v>55</v>
      </c>
      <c r="F1339" s="3">
        <v>2.5</v>
      </c>
      <c r="G1339" s="5">
        <v>1.7</v>
      </c>
      <c r="H1339" s="3">
        <v>4.2</v>
      </c>
      <c r="I1339" s="3">
        <v>1.55139</v>
      </c>
      <c r="J1339" s="12">
        <f t="shared" si="60"/>
        <v>1.6583333333333332</v>
      </c>
      <c r="K1339" s="4">
        <v>43793.708333333336</v>
      </c>
      <c r="L1339" s="3">
        <f t="shared" si="61"/>
        <v>24</v>
      </c>
      <c r="M1339" s="3">
        <f t="shared" si="62"/>
        <v>17</v>
      </c>
      <c r="N1339" s="3">
        <v>58</v>
      </c>
      <c r="O1339" s="3">
        <v>29</v>
      </c>
      <c r="P1339" s="3">
        <v>0</v>
      </c>
      <c r="Q1339" s="3">
        <v>0</v>
      </c>
      <c r="R1339" s="3"/>
      <c r="S1339" s="3">
        <f>IF(ISBLANK(Table13[[#This Row],[T1]]),0,IF(Table13[[#This Row],[T1]]&gt;0,1,0))</f>
        <v>0</v>
      </c>
      <c r="T1339" s="3">
        <f>IF(ISBLANK(Table13[[#This Row],[T2]]),0,IF(Table13[[#This Row],[T2]]&gt;0,1,0))</f>
        <v>0</v>
      </c>
      <c r="U1339" s="3">
        <f>IF(ISBLANK(Table13[[#This Row],[T3]]),0,IF(Table13[[#This Row],[T3]]&gt;0,1,0))</f>
        <v>0</v>
      </c>
      <c r="V1339" s="3">
        <f>IF(ISBLANK(Table13[[#This Row],[T4]]),0,IF(Table13[[#This Row],[T4]]&gt;0,1,0))</f>
        <v>0</v>
      </c>
      <c r="W1339" s="26">
        <v>48</v>
      </c>
      <c r="X1339" s="22">
        <v>21</v>
      </c>
      <c r="Y1339" s="3">
        <v>4.2</v>
      </c>
      <c r="Z1339" s="3"/>
      <c r="AB1339" s="30">
        <v>1309</v>
      </c>
      <c r="AC1339" s="30">
        <v>1.6635088051395579</v>
      </c>
      <c r="AD1339" s="30">
        <v>-0.96350880513955794</v>
      </c>
    </row>
    <row r="1340" spans="1:30">
      <c r="A1340" s="4">
        <v>43793.75</v>
      </c>
      <c r="B1340">
        <v>43793</v>
      </c>
      <c r="C1340" s="3">
        <v>0.75</v>
      </c>
      <c r="D1340" s="3">
        <v>18</v>
      </c>
      <c r="E1340" s="3">
        <v>55</v>
      </c>
      <c r="F1340" s="3">
        <v>0.9</v>
      </c>
      <c r="G1340" s="5">
        <v>0.6</v>
      </c>
      <c r="H1340" s="3">
        <v>1.5</v>
      </c>
      <c r="I1340" s="3">
        <v>1.55139</v>
      </c>
      <c r="J1340" s="12">
        <f t="shared" si="60"/>
        <v>1.5458333333333334</v>
      </c>
      <c r="K1340" s="4">
        <v>43793.75</v>
      </c>
      <c r="L1340" s="3">
        <f t="shared" si="61"/>
        <v>24</v>
      </c>
      <c r="M1340" s="3">
        <f t="shared" si="62"/>
        <v>18</v>
      </c>
      <c r="N1340" s="3">
        <v>53</v>
      </c>
      <c r="O1340" s="3">
        <v>0</v>
      </c>
      <c r="P1340" s="3">
        <v>0</v>
      </c>
      <c r="Q1340" s="3">
        <v>0</v>
      </c>
      <c r="R1340" s="3"/>
      <c r="S1340" s="3">
        <f>IF(ISBLANK(Table13[[#This Row],[T1]]),0,IF(Table13[[#This Row],[T1]]&gt;0,1,0))</f>
        <v>1</v>
      </c>
      <c r="T1340" s="3">
        <f>IF(ISBLANK(Table13[[#This Row],[T2]]),0,IF(Table13[[#This Row],[T2]]&gt;0,1,0))</f>
        <v>0</v>
      </c>
      <c r="U1340" s="3">
        <f>IF(ISBLANK(Table13[[#This Row],[T3]]),0,IF(Table13[[#This Row],[T3]]&gt;0,1,0))</f>
        <v>1</v>
      </c>
      <c r="V1340" s="3">
        <f>IF(ISBLANK(Table13[[#This Row],[T4]]),0,IF(Table13[[#This Row],[T4]]&gt;0,1,0))</f>
        <v>0</v>
      </c>
      <c r="W1340" s="25">
        <v>47</v>
      </c>
      <c r="X1340" s="23">
        <v>21</v>
      </c>
      <c r="Y1340" s="3">
        <v>1.5</v>
      </c>
      <c r="Z1340" s="3"/>
      <c r="AB1340" s="30">
        <v>1310</v>
      </c>
      <c r="AC1340" s="30">
        <v>1.6528463690702961</v>
      </c>
      <c r="AD1340" s="30">
        <v>2.8471536309297036</v>
      </c>
    </row>
    <row r="1341" spans="1:30">
      <c r="A1341" s="4">
        <v>43793.791666666664</v>
      </c>
      <c r="B1341">
        <v>43793</v>
      </c>
      <c r="C1341" s="3">
        <v>0.79166666666666663</v>
      </c>
      <c r="D1341" s="3">
        <v>19</v>
      </c>
      <c r="E1341" s="3">
        <v>55</v>
      </c>
      <c r="F1341" s="3">
        <v>0.5</v>
      </c>
      <c r="G1341" s="5">
        <v>1</v>
      </c>
      <c r="H1341" s="3">
        <v>1.5</v>
      </c>
      <c r="I1341" s="3">
        <v>1.55139</v>
      </c>
      <c r="J1341" s="12">
        <f t="shared" si="60"/>
        <v>1.5250000000000001</v>
      </c>
      <c r="K1341" s="4">
        <v>43793.791666666664</v>
      </c>
      <c r="L1341" s="3">
        <f t="shared" si="61"/>
        <v>24</v>
      </c>
      <c r="M1341" s="3">
        <f t="shared" si="62"/>
        <v>19</v>
      </c>
      <c r="N1341" s="3">
        <v>58</v>
      </c>
      <c r="O1341" s="3">
        <v>0</v>
      </c>
      <c r="P1341" s="3">
        <v>0</v>
      </c>
      <c r="Q1341" s="3">
        <v>0</v>
      </c>
      <c r="R1341" s="3"/>
      <c r="S1341" s="3">
        <f>IF(ISBLANK(Table13[[#This Row],[T1]]),0,IF(Table13[[#This Row],[T1]]&gt;0,1,0))</f>
        <v>1</v>
      </c>
      <c r="T1341" s="3">
        <f>IF(ISBLANK(Table13[[#This Row],[T2]]),0,IF(Table13[[#This Row],[T2]]&gt;0,1,0))</f>
        <v>0</v>
      </c>
      <c r="U1341" s="3">
        <f>IF(ISBLANK(Table13[[#This Row],[T3]]),0,IF(Table13[[#This Row],[T3]]&gt;0,1,0))</f>
        <v>1</v>
      </c>
      <c r="V1341" s="3">
        <f>IF(ISBLANK(Table13[[#This Row],[T4]]),0,IF(Table13[[#This Row],[T4]]&gt;0,1,0))</f>
        <v>0</v>
      </c>
      <c r="W1341" s="26">
        <v>46</v>
      </c>
      <c r="X1341" s="22">
        <v>21</v>
      </c>
      <c r="Y1341" s="3">
        <v>1.5</v>
      </c>
      <c r="Z1341" s="3"/>
      <c r="AB1341" s="30">
        <v>1311</v>
      </c>
      <c r="AC1341" s="30">
        <v>1.6277843057866883</v>
      </c>
      <c r="AD1341" s="30">
        <v>-0.32778430578668827</v>
      </c>
    </row>
    <row r="1342" spans="1:30">
      <c r="A1342" s="4">
        <v>43793.833333333336</v>
      </c>
      <c r="B1342">
        <v>43793</v>
      </c>
      <c r="C1342" s="3">
        <v>0.83333333333333337</v>
      </c>
      <c r="D1342" s="3">
        <v>20</v>
      </c>
      <c r="E1342" s="3">
        <v>55</v>
      </c>
      <c r="F1342" s="3">
        <v>0.8</v>
      </c>
      <c r="G1342" s="5">
        <v>0.7</v>
      </c>
      <c r="H1342" s="3">
        <v>1.5</v>
      </c>
      <c r="I1342" s="3">
        <v>1.55139</v>
      </c>
      <c r="J1342" s="12">
        <f t="shared" si="60"/>
        <v>1.5374999999999996</v>
      </c>
      <c r="K1342" s="4">
        <v>43793.833333333336</v>
      </c>
      <c r="L1342" s="3">
        <f t="shared" si="61"/>
        <v>24</v>
      </c>
      <c r="M1342" s="3">
        <f t="shared" si="62"/>
        <v>20</v>
      </c>
      <c r="N1342" s="3">
        <v>58</v>
      </c>
      <c r="O1342" s="3">
        <v>53</v>
      </c>
      <c r="P1342" s="3">
        <v>0</v>
      </c>
      <c r="Q1342" s="3">
        <v>0</v>
      </c>
      <c r="R1342" s="3"/>
      <c r="S1342" s="3">
        <f>IF(ISBLANK(Table13[[#This Row],[T1]]),0,IF(Table13[[#This Row],[T1]]&gt;0,1,0))</f>
        <v>1</v>
      </c>
      <c r="T1342" s="3">
        <f>IF(ISBLANK(Table13[[#This Row],[T2]]),0,IF(Table13[[#This Row],[T2]]&gt;0,1,0))</f>
        <v>0</v>
      </c>
      <c r="U1342" s="3">
        <f>IF(ISBLANK(Table13[[#This Row],[T3]]),0,IF(Table13[[#This Row],[T3]]&gt;0,1,0))</f>
        <v>1</v>
      </c>
      <c r="V1342" s="3">
        <f>IF(ISBLANK(Table13[[#This Row],[T4]]),0,IF(Table13[[#This Row],[T4]]&gt;0,1,0))</f>
        <v>0</v>
      </c>
      <c r="W1342" s="25">
        <v>46</v>
      </c>
      <c r="X1342" s="23">
        <v>21</v>
      </c>
      <c r="Y1342" s="3">
        <v>1.5</v>
      </c>
      <c r="Z1342" s="3"/>
      <c r="AB1342" s="30">
        <v>1312</v>
      </c>
      <c r="AC1342" s="30">
        <v>1.6252890813819865</v>
      </c>
      <c r="AD1342" s="30">
        <v>-0.22528908138198656</v>
      </c>
    </row>
    <row r="1343" spans="1:30">
      <c r="A1343" s="4">
        <v>43793.875</v>
      </c>
      <c r="B1343">
        <v>43793</v>
      </c>
      <c r="C1343" s="3">
        <v>0.875</v>
      </c>
      <c r="D1343" s="3">
        <v>21</v>
      </c>
      <c r="E1343" s="3">
        <v>55</v>
      </c>
      <c r="F1343" s="3">
        <v>2</v>
      </c>
      <c r="G1343" s="5">
        <v>0.9</v>
      </c>
      <c r="H1343" s="3">
        <v>2.9</v>
      </c>
      <c r="I1343" s="3">
        <v>1.55139</v>
      </c>
      <c r="J1343" s="12">
        <f t="shared" si="60"/>
        <v>1.658333333333333</v>
      </c>
      <c r="K1343" s="4">
        <v>43793.875</v>
      </c>
      <c r="L1343" s="3">
        <f t="shared" si="61"/>
        <v>24</v>
      </c>
      <c r="M1343" s="3">
        <f t="shared" si="62"/>
        <v>21</v>
      </c>
      <c r="N1343" s="3">
        <v>58</v>
      </c>
      <c r="O1343" s="3">
        <v>58</v>
      </c>
      <c r="P1343" s="3">
        <v>0</v>
      </c>
      <c r="Q1343" s="3">
        <v>0</v>
      </c>
      <c r="R1343" s="3"/>
      <c r="S1343" s="3">
        <f>IF(ISBLANK(Table13[[#This Row],[T1]]),0,IF(Table13[[#This Row],[T1]]&gt;0,1,0))</f>
        <v>1</v>
      </c>
      <c r="T1343" s="3">
        <f>IF(ISBLANK(Table13[[#This Row],[T2]]),0,IF(Table13[[#This Row],[T2]]&gt;0,1,0))</f>
        <v>1</v>
      </c>
      <c r="U1343" s="3">
        <f>IF(ISBLANK(Table13[[#This Row],[T3]]),0,IF(Table13[[#This Row],[T3]]&gt;0,1,0))</f>
        <v>1</v>
      </c>
      <c r="V1343" s="3">
        <f>IF(ISBLANK(Table13[[#This Row],[T4]]),0,IF(Table13[[#This Row],[T4]]&gt;0,1,0))</f>
        <v>0</v>
      </c>
      <c r="W1343" s="26">
        <v>45</v>
      </c>
      <c r="X1343" s="22">
        <v>21</v>
      </c>
      <c r="Y1343" s="3">
        <v>2.9</v>
      </c>
      <c r="Z1343" s="3"/>
      <c r="AB1343" s="30">
        <v>1313</v>
      </c>
      <c r="AC1343" s="30">
        <v>1.6359515174512482</v>
      </c>
      <c r="AD1343" s="30">
        <v>-0.23595151745124832</v>
      </c>
    </row>
    <row r="1344" spans="1:30">
      <c r="A1344" s="4">
        <v>43793.916666666664</v>
      </c>
      <c r="B1344">
        <v>43793</v>
      </c>
      <c r="C1344" s="3">
        <v>0.91666666666666663</v>
      </c>
      <c r="D1344" s="3">
        <v>22</v>
      </c>
      <c r="E1344" s="3">
        <v>55</v>
      </c>
      <c r="F1344" s="3">
        <v>1</v>
      </c>
      <c r="G1344" s="5">
        <v>0.8</v>
      </c>
      <c r="H1344" s="3">
        <v>1.8</v>
      </c>
      <c r="I1344" s="3">
        <v>1.55139</v>
      </c>
      <c r="J1344" s="12">
        <f t="shared" si="60"/>
        <v>1.658333333333333</v>
      </c>
      <c r="K1344" s="4">
        <v>43793.916666666664</v>
      </c>
      <c r="L1344" s="3">
        <f t="shared" si="61"/>
        <v>24</v>
      </c>
      <c r="M1344" s="3">
        <f t="shared" si="62"/>
        <v>22</v>
      </c>
      <c r="N1344" s="3">
        <v>57</v>
      </c>
      <c r="O1344" s="3">
        <v>57</v>
      </c>
      <c r="P1344" s="3">
        <v>0</v>
      </c>
      <c r="Q1344" s="3">
        <v>0</v>
      </c>
      <c r="R1344" s="3"/>
      <c r="S1344" s="3">
        <f>IF(ISBLANK(Table13[[#This Row],[T1]]),0,IF(Table13[[#This Row],[T1]]&gt;0,1,0))</f>
        <v>1</v>
      </c>
      <c r="T1344" s="3">
        <f>IF(ISBLANK(Table13[[#This Row],[T2]]),0,IF(Table13[[#This Row],[T2]]&gt;0,1,0))</f>
        <v>1</v>
      </c>
      <c r="U1344" s="3">
        <f>IF(ISBLANK(Table13[[#This Row],[T3]]),0,IF(Table13[[#This Row],[T3]]&gt;0,1,0))</f>
        <v>1</v>
      </c>
      <c r="V1344" s="3">
        <f>IF(ISBLANK(Table13[[#This Row],[T4]]),0,IF(Table13[[#This Row],[T4]]&gt;0,1,0))</f>
        <v>0</v>
      </c>
      <c r="W1344" s="25">
        <v>43</v>
      </c>
      <c r="X1344" s="23">
        <v>21</v>
      </c>
      <c r="Y1344" s="3">
        <v>1.8</v>
      </c>
      <c r="Z1344" s="3"/>
      <c r="AB1344" s="30">
        <v>1314</v>
      </c>
      <c r="AC1344" s="30">
        <v>1.7854796872461727</v>
      </c>
      <c r="AD1344" s="30">
        <v>4.4145203127538268</v>
      </c>
    </row>
    <row r="1345" spans="1:30">
      <c r="A1345" s="4">
        <v>43793.958333333336</v>
      </c>
      <c r="B1345">
        <v>43793</v>
      </c>
      <c r="C1345" s="3">
        <v>0.95833333333333337</v>
      </c>
      <c r="D1345" s="3">
        <v>23</v>
      </c>
      <c r="E1345" s="3">
        <v>55</v>
      </c>
      <c r="F1345" s="3">
        <v>0.3</v>
      </c>
      <c r="G1345" s="5">
        <v>0.3</v>
      </c>
      <c r="H1345" s="3">
        <v>0.6</v>
      </c>
      <c r="I1345" s="3">
        <v>1.55139</v>
      </c>
      <c r="J1345" s="12">
        <f t="shared" si="60"/>
        <v>1.7166666666666668</v>
      </c>
      <c r="K1345" s="4">
        <v>43793.958333333336</v>
      </c>
      <c r="L1345" s="3">
        <f t="shared" si="61"/>
        <v>24</v>
      </c>
      <c r="M1345" s="3">
        <f t="shared" si="62"/>
        <v>23</v>
      </c>
      <c r="N1345" s="3">
        <v>58</v>
      </c>
      <c r="O1345" s="3">
        <v>58</v>
      </c>
      <c r="P1345" s="3">
        <v>0</v>
      </c>
      <c r="Q1345" s="3">
        <v>0</v>
      </c>
      <c r="R1345" s="3"/>
      <c r="S1345" s="3">
        <f>IF(ISBLANK(Table13[[#This Row],[T1]]),0,IF(Table13[[#This Row],[T1]]&gt;0,1,0))</f>
        <v>1</v>
      </c>
      <c r="T1345" s="3">
        <f>IF(ISBLANK(Table13[[#This Row],[T2]]),0,IF(Table13[[#This Row],[T2]]&gt;0,1,0))</f>
        <v>1</v>
      </c>
      <c r="U1345" s="3">
        <f>IF(ISBLANK(Table13[[#This Row],[T3]]),0,IF(Table13[[#This Row],[T3]]&gt;0,1,0))</f>
        <v>1</v>
      </c>
      <c r="V1345" s="3">
        <f>IF(ISBLANK(Table13[[#This Row],[T4]]),0,IF(Table13[[#This Row],[T4]]&gt;0,1,0))</f>
        <v>0</v>
      </c>
      <c r="W1345" s="26">
        <v>40</v>
      </c>
      <c r="X1345" s="22">
        <v>21</v>
      </c>
      <c r="Y1345" s="3">
        <v>0.6</v>
      </c>
      <c r="Z1345" s="3"/>
      <c r="AB1345" s="30">
        <v>1315</v>
      </c>
      <c r="AC1345" s="30">
        <v>1.7854796872461727</v>
      </c>
      <c r="AD1345" s="30">
        <v>1.1145203127538272</v>
      </c>
    </row>
    <row r="1346" spans="1:30">
      <c r="A1346" s="4">
        <v>43794</v>
      </c>
      <c r="B1346">
        <v>43794</v>
      </c>
      <c r="C1346" s="3">
        <v>0</v>
      </c>
      <c r="D1346" s="3">
        <v>0</v>
      </c>
      <c r="E1346" s="3">
        <v>56</v>
      </c>
      <c r="F1346" s="3">
        <v>0.2</v>
      </c>
      <c r="G1346" s="5">
        <v>0.2</v>
      </c>
      <c r="H1346" s="3">
        <v>0.4</v>
      </c>
      <c r="I1346" s="3">
        <v>1.55139</v>
      </c>
      <c r="J1346" s="12">
        <f t="shared" ref="J1346:J1409" si="63">AVERAGE(H1346:H1369)</f>
        <v>1.7125000000000001</v>
      </c>
      <c r="K1346" s="4">
        <v>43794</v>
      </c>
      <c r="L1346" s="3">
        <f t="shared" ref="L1346:L1409" si="64">DAY(K1346)</f>
        <v>25</v>
      </c>
      <c r="M1346" s="3">
        <f t="shared" ref="M1346:M1409" si="65">HOUR(K1346)</f>
        <v>0</v>
      </c>
      <c r="N1346" s="3">
        <v>58</v>
      </c>
      <c r="O1346" s="3">
        <v>58</v>
      </c>
      <c r="P1346" s="3">
        <v>0</v>
      </c>
      <c r="Q1346" s="3">
        <v>0</v>
      </c>
      <c r="R1346" s="3"/>
      <c r="S1346" s="3">
        <f>IF(ISBLANK(Table13[[#This Row],[T1]]),0,IF(Table13[[#This Row],[T1]]&gt;0,1,0))</f>
        <v>1</v>
      </c>
      <c r="T1346" s="3">
        <f>IF(ISBLANK(Table13[[#This Row],[T2]]),0,IF(Table13[[#This Row],[T2]]&gt;0,1,0))</f>
        <v>1</v>
      </c>
      <c r="U1346" s="3">
        <f>IF(ISBLANK(Table13[[#This Row],[T3]]),0,IF(Table13[[#This Row],[T3]]&gt;0,1,0))</f>
        <v>1</v>
      </c>
      <c r="V1346" s="3">
        <f>IF(ISBLANK(Table13[[#This Row],[T4]]),0,IF(Table13[[#This Row],[T4]]&gt;0,1,0))</f>
        <v>1</v>
      </c>
      <c r="W1346" s="25">
        <v>39</v>
      </c>
      <c r="X1346" s="23">
        <v>21</v>
      </c>
      <c r="Y1346" s="3">
        <v>0.4</v>
      </c>
      <c r="Z1346" s="3"/>
      <c r="AB1346" s="30">
        <v>1316</v>
      </c>
      <c r="AC1346" s="30">
        <v>1.7309917407017128</v>
      </c>
      <c r="AD1346" s="30">
        <v>0.96900825929828738</v>
      </c>
    </row>
    <row r="1347" spans="1:30">
      <c r="A1347" s="4">
        <v>43794.041666666664</v>
      </c>
      <c r="B1347">
        <v>43794</v>
      </c>
      <c r="C1347" s="3">
        <v>4.1666666666666664E-2</v>
      </c>
      <c r="D1347" s="3">
        <v>1</v>
      </c>
      <c r="E1347" s="3">
        <v>56</v>
      </c>
      <c r="F1347" s="3">
        <v>0.5</v>
      </c>
      <c r="G1347" s="5">
        <v>0.7</v>
      </c>
      <c r="H1347" s="3">
        <v>1.2</v>
      </c>
      <c r="I1347" s="3">
        <v>1.55139</v>
      </c>
      <c r="J1347" s="12">
        <f t="shared" si="63"/>
        <v>1.7250000000000003</v>
      </c>
      <c r="K1347" s="4">
        <v>43794.041666666664</v>
      </c>
      <c r="L1347" s="3">
        <f t="shared" si="64"/>
        <v>25</v>
      </c>
      <c r="M1347" s="3">
        <f t="shared" si="65"/>
        <v>1</v>
      </c>
      <c r="N1347" s="3">
        <v>58</v>
      </c>
      <c r="O1347" s="3">
        <v>58</v>
      </c>
      <c r="P1347" s="3">
        <v>0</v>
      </c>
      <c r="Q1347" s="3">
        <v>0</v>
      </c>
      <c r="R1347" s="3"/>
      <c r="S1347" s="3">
        <f>IF(ISBLANK(Table13[[#This Row],[T1]]),0,IF(Table13[[#This Row],[T1]]&gt;0,1,0))</f>
        <v>1</v>
      </c>
      <c r="T1347" s="3">
        <f>IF(ISBLANK(Table13[[#This Row],[T2]]),0,IF(Table13[[#This Row],[T2]]&gt;0,1,0))</f>
        <v>1</v>
      </c>
      <c r="U1347" s="3">
        <f>IF(ISBLANK(Table13[[#This Row],[T3]]),0,IF(Table13[[#This Row],[T3]]&gt;0,1,0))</f>
        <v>1</v>
      </c>
      <c r="V1347" s="3">
        <f>IF(ISBLANK(Table13[[#This Row],[T4]]),0,IF(Table13[[#This Row],[T4]]&gt;0,1,0))</f>
        <v>0</v>
      </c>
      <c r="W1347" s="26">
        <v>38</v>
      </c>
      <c r="X1347" s="22">
        <v>21</v>
      </c>
      <c r="Y1347" s="3">
        <v>1.2</v>
      </c>
      <c r="Z1347" s="3"/>
      <c r="AB1347" s="30">
        <v>1317</v>
      </c>
      <c r="AC1347" s="30">
        <v>1.6325883807024881</v>
      </c>
      <c r="AD1347" s="30">
        <v>6.7411619297512049E-2</v>
      </c>
    </row>
    <row r="1348" spans="1:30">
      <c r="A1348" s="4">
        <v>43794.083333333336</v>
      </c>
      <c r="B1348">
        <v>43794</v>
      </c>
      <c r="C1348" s="3">
        <v>8.3333333333333329E-2</v>
      </c>
      <c r="D1348" s="3">
        <v>2</v>
      </c>
      <c r="E1348" s="3">
        <v>56</v>
      </c>
      <c r="F1348" s="3">
        <v>0.7</v>
      </c>
      <c r="G1348" s="5">
        <v>0.6</v>
      </c>
      <c r="H1348" s="3">
        <v>1.2999999999999998</v>
      </c>
      <c r="I1348" s="3">
        <v>1.55139</v>
      </c>
      <c r="J1348" s="12">
        <f t="shared" si="63"/>
        <v>1.7125000000000001</v>
      </c>
      <c r="K1348" s="4">
        <v>43794.083333333336</v>
      </c>
      <c r="L1348" s="3">
        <f t="shared" si="64"/>
        <v>25</v>
      </c>
      <c r="M1348" s="3">
        <f t="shared" si="65"/>
        <v>2</v>
      </c>
      <c r="N1348" s="3">
        <v>58</v>
      </c>
      <c r="O1348" s="3">
        <v>58</v>
      </c>
      <c r="P1348" s="3">
        <v>0</v>
      </c>
      <c r="Q1348" s="3">
        <v>0</v>
      </c>
      <c r="R1348" s="3"/>
      <c r="S1348" s="3">
        <f>IF(ISBLANK(Table13[[#This Row],[T1]]),0,IF(Table13[[#This Row],[T1]]&gt;0,1,0))</f>
        <v>1</v>
      </c>
      <c r="T1348" s="3">
        <f>IF(ISBLANK(Table13[[#This Row],[T2]]),0,IF(Table13[[#This Row],[T2]]&gt;0,1,0))</f>
        <v>1</v>
      </c>
      <c r="U1348" s="3">
        <f>IF(ISBLANK(Table13[[#This Row],[T3]]),0,IF(Table13[[#This Row],[T3]]&gt;0,1,0))</f>
        <v>1</v>
      </c>
      <c r="V1348" s="3">
        <f>IF(ISBLANK(Table13[[#This Row],[T4]]),0,IF(Table13[[#This Row],[T4]]&gt;0,1,0))</f>
        <v>0</v>
      </c>
      <c r="W1348" s="25">
        <v>37</v>
      </c>
      <c r="X1348" s="23">
        <v>21</v>
      </c>
      <c r="Y1348" s="3">
        <v>1.2999999999999998</v>
      </c>
      <c r="Z1348" s="3"/>
      <c r="AB1348" s="30">
        <v>1318</v>
      </c>
      <c r="AC1348" s="30">
        <v>1.7328366338369197</v>
      </c>
      <c r="AD1348" s="30">
        <v>1.3671633661630804</v>
      </c>
    </row>
    <row r="1349" spans="1:30">
      <c r="A1349" s="4">
        <v>43794.125</v>
      </c>
      <c r="B1349">
        <v>43794</v>
      </c>
      <c r="C1349" s="3">
        <v>0.125</v>
      </c>
      <c r="D1349" s="3">
        <v>3</v>
      </c>
      <c r="E1349" s="3">
        <v>56</v>
      </c>
      <c r="F1349" s="3">
        <v>0.6</v>
      </c>
      <c r="G1349" s="5">
        <v>0.8</v>
      </c>
      <c r="H1349" s="3">
        <v>1.4</v>
      </c>
      <c r="I1349" s="3">
        <v>1.55139</v>
      </c>
      <c r="J1349" s="12">
        <f t="shared" si="63"/>
        <v>1.7000000000000004</v>
      </c>
      <c r="K1349" s="4">
        <v>43794.125</v>
      </c>
      <c r="L1349" s="3">
        <f t="shared" si="64"/>
        <v>25</v>
      </c>
      <c r="M1349" s="3">
        <f t="shared" si="65"/>
        <v>3</v>
      </c>
      <c r="N1349" s="3">
        <v>57</v>
      </c>
      <c r="O1349" s="3">
        <v>57</v>
      </c>
      <c r="P1349" s="3">
        <v>0</v>
      </c>
      <c r="Q1349" s="3">
        <v>0</v>
      </c>
      <c r="R1349" s="3"/>
      <c r="S1349" s="3">
        <f>IF(ISBLANK(Table13[[#This Row],[T1]]),0,IF(Table13[[#This Row],[T1]]&gt;0,1,0))</f>
        <v>1</v>
      </c>
      <c r="T1349" s="3">
        <f>IF(ISBLANK(Table13[[#This Row],[T2]]),0,IF(Table13[[#This Row],[T2]]&gt;0,1,0))</f>
        <v>1</v>
      </c>
      <c r="U1349" s="3">
        <f>IF(ISBLANK(Table13[[#This Row],[T3]]),0,IF(Table13[[#This Row],[T3]]&gt;0,1,0))</f>
        <v>1</v>
      </c>
      <c r="V1349" s="3">
        <f>IF(ISBLANK(Table13[[#This Row],[T4]]),0,IF(Table13[[#This Row],[T4]]&gt;0,1,0))</f>
        <v>0</v>
      </c>
      <c r="W1349" s="26">
        <v>37</v>
      </c>
      <c r="X1349" s="22">
        <v>21</v>
      </c>
      <c r="Y1349" s="3">
        <v>1.4</v>
      </c>
      <c r="Z1349" s="3"/>
      <c r="AB1349" s="30">
        <v>1319</v>
      </c>
      <c r="AC1349" s="30">
        <v>1.7979870164506413</v>
      </c>
      <c r="AD1349" s="30">
        <v>2.0129835493587489E-3</v>
      </c>
    </row>
    <row r="1350" spans="1:30">
      <c r="A1350" s="4">
        <v>43794.166666666664</v>
      </c>
      <c r="B1350">
        <v>43794</v>
      </c>
      <c r="C1350" s="3">
        <v>0.16666666666666666</v>
      </c>
      <c r="D1350" s="3">
        <v>4</v>
      </c>
      <c r="E1350" s="3">
        <v>56</v>
      </c>
      <c r="F1350" s="3">
        <v>0.6</v>
      </c>
      <c r="G1350" s="5">
        <v>0.7</v>
      </c>
      <c r="H1350" s="3">
        <v>1.2999999999999998</v>
      </c>
      <c r="I1350" s="3">
        <v>1.55139</v>
      </c>
      <c r="J1350" s="12">
        <f t="shared" si="63"/>
        <v>1.6875000000000002</v>
      </c>
      <c r="K1350" s="4">
        <v>43794.166666666664</v>
      </c>
      <c r="L1350" s="3">
        <f t="shared" si="64"/>
        <v>25</v>
      </c>
      <c r="M1350" s="3">
        <f t="shared" si="65"/>
        <v>4</v>
      </c>
      <c r="N1350" s="3">
        <v>58</v>
      </c>
      <c r="O1350" s="3">
        <v>58</v>
      </c>
      <c r="P1350" s="3">
        <v>0</v>
      </c>
      <c r="Q1350" s="3">
        <v>0</v>
      </c>
      <c r="R1350" s="3"/>
      <c r="S1350" s="3">
        <f>IF(ISBLANK(Table13[[#This Row],[T1]]),0,IF(Table13[[#This Row],[T1]]&gt;0,1,0))</f>
        <v>1</v>
      </c>
      <c r="T1350" s="3">
        <f>IF(ISBLANK(Table13[[#This Row],[T2]]),0,IF(Table13[[#This Row],[T2]]&gt;0,1,0))</f>
        <v>1</v>
      </c>
      <c r="U1350" s="3">
        <f>IF(ISBLANK(Table13[[#This Row],[T3]]),0,IF(Table13[[#This Row],[T3]]&gt;0,1,0))</f>
        <v>1</v>
      </c>
      <c r="V1350" s="3">
        <f>IF(ISBLANK(Table13[[#This Row],[T4]]),0,IF(Table13[[#This Row],[T4]]&gt;0,1,0))</f>
        <v>0</v>
      </c>
      <c r="W1350" s="25">
        <v>37</v>
      </c>
      <c r="X1350" s="23">
        <v>21</v>
      </c>
      <c r="Y1350" s="3">
        <v>1.2999999999999998</v>
      </c>
      <c r="Z1350" s="3"/>
      <c r="AB1350" s="30">
        <v>1320</v>
      </c>
      <c r="AC1350" s="30">
        <v>1.8355801113760533</v>
      </c>
      <c r="AD1350" s="30">
        <v>-1.2355801113760534</v>
      </c>
    </row>
    <row r="1351" spans="1:30">
      <c r="A1351" s="4">
        <v>43794.208333333336</v>
      </c>
      <c r="B1351">
        <v>43794</v>
      </c>
      <c r="C1351" s="3">
        <v>0.20833333333333334</v>
      </c>
      <c r="D1351" s="3">
        <v>5</v>
      </c>
      <c r="E1351" s="3">
        <v>56</v>
      </c>
      <c r="F1351" s="3">
        <v>2.2000000000000002</v>
      </c>
      <c r="G1351" s="5">
        <v>0.9</v>
      </c>
      <c r="H1351" s="3">
        <v>3.1</v>
      </c>
      <c r="I1351" s="3">
        <v>1.55139</v>
      </c>
      <c r="J1351" s="12">
        <f t="shared" si="63"/>
        <v>1.6750000000000005</v>
      </c>
      <c r="K1351" s="4">
        <v>43794.208333333336</v>
      </c>
      <c r="L1351" s="3">
        <f t="shared" si="64"/>
        <v>25</v>
      </c>
      <c r="M1351" s="3">
        <f t="shared" si="65"/>
        <v>5</v>
      </c>
      <c r="N1351" s="3">
        <v>58</v>
      </c>
      <c r="O1351" s="3">
        <v>57</v>
      </c>
      <c r="P1351" s="3">
        <v>0</v>
      </c>
      <c r="Q1351" s="3">
        <v>0</v>
      </c>
      <c r="R1351" s="3"/>
      <c r="S1351" s="3">
        <f>IF(ISBLANK(Table13[[#This Row],[T1]]),0,IF(Table13[[#This Row],[T1]]&gt;0,1,0))</f>
        <v>1</v>
      </c>
      <c r="T1351" s="3">
        <f>IF(ISBLANK(Table13[[#This Row],[T2]]),0,IF(Table13[[#This Row],[T2]]&gt;0,1,0))</f>
        <v>1</v>
      </c>
      <c r="U1351" s="3">
        <f>IF(ISBLANK(Table13[[#This Row],[T3]]),0,IF(Table13[[#This Row],[T3]]&gt;0,1,0))</f>
        <v>1</v>
      </c>
      <c r="V1351" s="3">
        <f>IF(ISBLANK(Table13[[#This Row],[T4]]),0,IF(Table13[[#This Row],[T4]]&gt;0,1,0))</f>
        <v>0</v>
      </c>
      <c r="W1351" s="26">
        <v>37</v>
      </c>
      <c r="X1351" s="22">
        <v>11</v>
      </c>
      <c r="Y1351" s="3">
        <v>3.1</v>
      </c>
      <c r="Z1351" s="3"/>
      <c r="AB1351" s="30">
        <v>1321</v>
      </c>
      <c r="AC1351" s="30">
        <v>1.7979870164506413</v>
      </c>
      <c r="AD1351" s="30">
        <v>-1.2979870164506413</v>
      </c>
    </row>
    <row r="1352" spans="1:30">
      <c r="A1352" s="4">
        <v>43794.25</v>
      </c>
      <c r="B1352">
        <v>43794</v>
      </c>
      <c r="C1352" s="3">
        <v>0.25</v>
      </c>
      <c r="D1352" s="3">
        <v>6</v>
      </c>
      <c r="E1352" s="3">
        <v>56</v>
      </c>
      <c r="F1352" s="3">
        <v>0.7</v>
      </c>
      <c r="G1352" s="5">
        <v>2.6</v>
      </c>
      <c r="H1352" s="3">
        <v>3.3</v>
      </c>
      <c r="I1352" s="3">
        <v>1.55139</v>
      </c>
      <c r="J1352" s="12">
        <f t="shared" si="63"/>
        <v>1.591666666666667</v>
      </c>
      <c r="K1352" s="4">
        <v>43794.25</v>
      </c>
      <c r="L1352" s="3">
        <f t="shared" si="64"/>
        <v>25</v>
      </c>
      <c r="M1352" s="3">
        <f t="shared" si="65"/>
        <v>6</v>
      </c>
      <c r="N1352" s="3">
        <v>58</v>
      </c>
      <c r="O1352" s="3">
        <v>58</v>
      </c>
      <c r="P1352" s="3">
        <v>0</v>
      </c>
      <c r="Q1352" s="3">
        <v>0</v>
      </c>
      <c r="R1352" s="3"/>
      <c r="S1352" s="3">
        <f>IF(ISBLANK(Table13[[#This Row],[T1]]),0,IF(Table13[[#This Row],[T1]]&gt;0,1,0))</f>
        <v>1</v>
      </c>
      <c r="T1352" s="3">
        <f>IF(ISBLANK(Table13[[#This Row],[T2]]),0,IF(Table13[[#This Row],[T2]]&gt;0,1,0))</f>
        <v>1</v>
      </c>
      <c r="U1352" s="3">
        <f>IF(ISBLANK(Table13[[#This Row],[T3]]),0,IF(Table13[[#This Row],[T3]]&gt;0,1,0))</f>
        <v>1</v>
      </c>
      <c r="V1352" s="3">
        <f>IF(ISBLANK(Table13[[#This Row],[T4]]),0,IF(Table13[[#This Row],[T4]]&gt;0,1,0))</f>
        <v>0</v>
      </c>
      <c r="W1352" s="25">
        <v>38</v>
      </c>
      <c r="X1352" s="23">
        <v>17</v>
      </c>
      <c r="Y1352" s="3">
        <v>3.3</v>
      </c>
      <c r="Z1352" s="3"/>
      <c r="AB1352" s="30">
        <v>1322</v>
      </c>
      <c r="AC1352" s="30">
        <v>1.7603939215252296</v>
      </c>
      <c r="AD1352" s="30">
        <v>-0.96039392152522951</v>
      </c>
    </row>
    <row r="1353" spans="1:30">
      <c r="A1353" s="4">
        <v>43794.291666666664</v>
      </c>
      <c r="B1353">
        <v>43794</v>
      </c>
      <c r="C1353" s="3">
        <v>0.29166666666666669</v>
      </c>
      <c r="D1353" s="3">
        <v>7</v>
      </c>
      <c r="E1353" s="3">
        <v>56</v>
      </c>
      <c r="F1353" s="3">
        <v>3</v>
      </c>
      <c r="G1353" s="5">
        <v>1.7</v>
      </c>
      <c r="H1353" s="3">
        <v>4.7</v>
      </c>
      <c r="I1353" s="3">
        <v>1.55139</v>
      </c>
      <c r="J1353" s="12">
        <f t="shared" si="63"/>
        <v>1.575</v>
      </c>
      <c r="K1353" s="4">
        <v>43794.291666666664</v>
      </c>
      <c r="L1353" s="3">
        <f t="shared" si="64"/>
        <v>25</v>
      </c>
      <c r="M1353" s="3">
        <f t="shared" si="65"/>
        <v>7</v>
      </c>
      <c r="N1353" s="3">
        <v>51</v>
      </c>
      <c r="O1353" s="3">
        <v>50</v>
      </c>
      <c r="P1353" s="3">
        <v>14</v>
      </c>
      <c r="Q1353" s="3">
        <v>0</v>
      </c>
      <c r="R1353" s="3"/>
      <c r="S1353" s="3">
        <f>IF(ISBLANK(Table13[[#This Row],[T1]]),0,IF(Table13[[#This Row],[T1]]&gt;0,1,0))</f>
        <v>1</v>
      </c>
      <c r="T1353" s="3">
        <f>IF(ISBLANK(Table13[[#This Row],[T2]]),0,IF(Table13[[#This Row],[T2]]&gt;0,1,0))</f>
        <v>1</v>
      </c>
      <c r="U1353" s="3">
        <f>IF(ISBLANK(Table13[[#This Row],[T3]]),0,IF(Table13[[#This Row],[T3]]&gt;0,1,0))</f>
        <v>1</v>
      </c>
      <c r="V1353" s="3">
        <f>IF(ISBLANK(Table13[[#This Row],[T4]]),0,IF(Table13[[#This Row],[T4]]&gt;0,1,0))</f>
        <v>1</v>
      </c>
      <c r="W1353" s="26">
        <v>40</v>
      </c>
      <c r="X1353" s="22">
        <v>21</v>
      </c>
      <c r="Y1353" s="3">
        <v>4.7</v>
      </c>
      <c r="Z1353" s="3"/>
      <c r="AB1353" s="30">
        <v>1323</v>
      </c>
      <c r="AC1353" s="30">
        <v>1.7603939215252296</v>
      </c>
      <c r="AD1353" s="30">
        <v>-0.5603939215252296</v>
      </c>
    </row>
    <row r="1354" spans="1:30">
      <c r="A1354" s="4">
        <v>43794.333333333336</v>
      </c>
      <c r="B1354">
        <v>43794</v>
      </c>
      <c r="C1354" s="3">
        <v>0.33333333333333331</v>
      </c>
      <c r="D1354" s="3">
        <v>8</v>
      </c>
      <c r="E1354" s="3">
        <v>56</v>
      </c>
      <c r="F1354" s="3">
        <v>0.4</v>
      </c>
      <c r="G1354" s="5">
        <v>0.3</v>
      </c>
      <c r="H1354" s="3">
        <v>0.7</v>
      </c>
      <c r="I1354" s="3">
        <v>1.55139</v>
      </c>
      <c r="J1354" s="12">
        <f t="shared" si="63"/>
        <v>1.4166666666666667</v>
      </c>
      <c r="K1354" s="4">
        <v>43794.333333333336</v>
      </c>
      <c r="L1354" s="3">
        <f t="shared" si="64"/>
        <v>25</v>
      </c>
      <c r="M1354" s="3">
        <f t="shared" si="65"/>
        <v>8</v>
      </c>
      <c r="N1354" s="3">
        <v>0</v>
      </c>
      <c r="O1354" s="3">
        <v>0</v>
      </c>
      <c r="P1354" s="3">
        <v>58</v>
      </c>
      <c r="Q1354" s="3">
        <v>0</v>
      </c>
      <c r="R1354" s="3"/>
      <c r="S1354" s="3">
        <f>IF(ISBLANK(Table13[[#This Row],[T1]]),0,IF(Table13[[#This Row],[T1]]&gt;0,1,0))</f>
        <v>0</v>
      </c>
      <c r="T1354" s="3">
        <f>IF(ISBLANK(Table13[[#This Row],[T2]]),0,IF(Table13[[#This Row],[T2]]&gt;0,1,0))</f>
        <v>1</v>
      </c>
      <c r="U1354" s="3">
        <f>IF(ISBLANK(Table13[[#This Row],[T3]]),0,IF(Table13[[#This Row],[T3]]&gt;0,1,0))</f>
        <v>0</v>
      </c>
      <c r="V1354" s="3">
        <f>IF(ISBLANK(Table13[[#This Row],[T4]]),0,IF(Table13[[#This Row],[T4]]&gt;0,1,0))</f>
        <v>1</v>
      </c>
      <c r="W1354" s="25">
        <v>44</v>
      </c>
      <c r="X1354" s="23">
        <v>17</v>
      </c>
      <c r="Y1354" s="3">
        <v>0.7</v>
      </c>
      <c r="Z1354" s="3"/>
      <c r="AB1354" s="30">
        <v>1324</v>
      </c>
      <c r="AC1354" s="30">
        <v>1.6977387633162098</v>
      </c>
      <c r="AD1354" s="30">
        <v>-0.49773876331620981</v>
      </c>
    </row>
    <row r="1355" spans="1:30">
      <c r="A1355" s="4">
        <v>43794.375</v>
      </c>
      <c r="B1355">
        <v>43794</v>
      </c>
      <c r="C1355" s="3">
        <v>0.375</v>
      </c>
      <c r="D1355" s="3">
        <v>9</v>
      </c>
      <c r="E1355" s="3">
        <v>56</v>
      </c>
      <c r="F1355" s="3">
        <v>0.2</v>
      </c>
      <c r="G1355" s="5">
        <v>0.3</v>
      </c>
      <c r="H1355" s="3">
        <v>0.5</v>
      </c>
      <c r="I1355" s="3">
        <v>1.55139</v>
      </c>
      <c r="J1355" s="12">
        <f t="shared" si="63"/>
        <v>1.4833333333333332</v>
      </c>
      <c r="K1355" s="4">
        <v>43794.375</v>
      </c>
      <c r="L1355" s="3">
        <f t="shared" si="64"/>
        <v>25</v>
      </c>
      <c r="M1355" s="3">
        <f t="shared" si="65"/>
        <v>9</v>
      </c>
      <c r="N1355" s="3">
        <v>0</v>
      </c>
      <c r="O1355" s="3">
        <v>0</v>
      </c>
      <c r="P1355" s="3">
        <v>57</v>
      </c>
      <c r="Q1355" s="3">
        <v>0</v>
      </c>
      <c r="R1355" s="3"/>
      <c r="S1355" s="3">
        <f>IF(ISBLANK(Table13[[#This Row],[T1]]),0,IF(Table13[[#This Row],[T1]]&gt;0,1,0))</f>
        <v>0</v>
      </c>
      <c r="T1355" s="3">
        <f>IF(ISBLANK(Table13[[#This Row],[T2]]),0,IF(Table13[[#This Row],[T2]]&gt;0,1,0))</f>
        <v>0</v>
      </c>
      <c r="U1355" s="3">
        <f>IF(ISBLANK(Table13[[#This Row],[T3]]),0,IF(Table13[[#This Row],[T3]]&gt;0,1,0))</f>
        <v>0</v>
      </c>
      <c r="V1355" s="3">
        <f>IF(ISBLANK(Table13[[#This Row],[T4]]),0,IF(Table13[[#This Row],[T4]]&gt;0,1,0))</f>
        <v>1</v>
      </c>
      <c r="W1355" s="26">
        <v>48</v>
      </c>
      <c r="X1355" s="22">
        <v>17</v>
      </c>
      <c r="Y1355" s="3">
        <v>0.5</v>
      </c>
      <c r="Z1355" s="3"/>
      <c r="AB1355" s="30">
        <v>1325</v>
      </c>
      <c r="AC1355" s="30">
        <v>1.6977387633162098</v>
      </c>
      <c r="AD1355" s="30">
        <v>-0.29773876331620985</v>
      </c>
    </row>
    <row r="1356" spans="1:30">
      <c r="A1356" s="4">
        <v>43794.416666666664</v>
      </c>
      <c r="B1356">
        <v>43794</v>
      </c>
      <c r="C1356" s="3">
        <v>0.41666666666666669</v>
      </c>
      <c r="D1356" s="3">
        <v>10</v>
      </c>
      <c r="E1356" s="3">
        <v>56</v>
      </c>
      <c r="F1356" s="3">
        <v>0.3</v>
      </c>
      <c r="G1356" s="5">
        <v>0.2</v>
      </c>
      <c r="H1356" s="3">
        <v>0.5</v>
      </c>
      <c r="I1356" s="3">
        <v>1.55139</v>
      </c>
      <c r="J1356" s="12">
        <f t="shared" si="63"/>
        <v>1.5291666666666666</v>
      </c>
      <c r="K1356" s="4">
        <v>43794.416666666664</v>
      </c>
      <c r="L1356" s="3">
        <f t="shared" si="64"/>
        <v>25</v>
      </c>
      <c r="M1356" s="3">
        <f t="shared" si="65"/>
        <v>10</v>
      </c>
      <c r="N1356" s="3">
        <v>0</v>
      </c>
      <c r="O1356" s="3">
        <v>0</v>
      </c>
      <c r="P1356" s="3">
        <v>58</v>
      </c>
      <c r="Q1356" s="3">
        <v>0</v>
      </c>
      <c r="R1356" s="3"/>
      <c r="S1356" s="3">
        <f>IF(ISBLANK(Table13[[#This Row],[T1]]),0,IF(Table13[[#This Row],[T1]]&gt;0,1,0))</f>
        <v>0</v>
      </c>
      <c r="T1356" s="3">
        <f>IF(ISBLANK(Table13[[#This Row],[T2]]),0,IF(Table13[[#This Row],[T2]]&gt;0,1,0))</f>
        <v>0</v>
      </c>
      <c r="U1356" s="3">
        <f>IF(ISBLANK(Table13[[#This Row],[T3]]),0,IF(Table13[[#This Row],[T3]]&gt;0,1,0))</f>
        <v>0</v>
      </c>
      <c r="V1356" s="3">
        <f>IF(ISBLANK(Table13[[#This Row],[T4]]),0,IF(Table13[[#This Row],[T4]]&gt;0,1,0))</f>
        <v>1</v>
      </c>
      <c r="W1356" s="25">
        <v>51</v>
      </c>
      <c r="X1356" s="23">
        <v>17</v>
      </c>
      <c r="Y1356" s="3">
        <v>0.5</v>
      </c>
      <c r="Z1356" s="3"/>
      <c r="AB1356" s="30">
        <v>1326</v>
      </c>
      <c r="AC1356" s="30">
        <v>1.7228008265998176</v>
      </c>
      <c r="AD1356" s="30">
        <v>-0.22280082659981759</v>
      </c>
    </row>
    <row r="1357" spans="1:30">
      <c r="A1357" s="4">
        <v>43794.458333333336</v>
      </c>
      <c r="B1357">
        <v>43794</v>
      </c>
      <c r="C1357" s="3">
        <v>0.45833333333333331</v>
      </c>
      <c r="D1357" s="3">
        <v>11</v>
      </c>
      <c r="E1357" s="3">
        <v>56</v>
      </c>
      <c r="F1357" s="3">
        <v>0.2</v>
      </c>
      <c r="G1357" s="5">
        <v>0.2</v>
      </c>
      <c r="H1357" s="3">
        <v>0.4</v>
      </c>
      <c r="I1357" s="3">
        <v>1.55139</v>
      </c>
      <c r="J1357" s="12">
        <f t="shared" si="63"/>
        <v>1.5249999999999997</v>
      </c>
      <c r="K1357" s="4">
        <v>43794.458333333336</v>
      </c>
      <c r="L1357" s="3">
        <f t="shared" si="64"/>
        <v>25</v>
      </c>
      <c r="M1357" s="3">
        <f t="shared" si="65"/>
        <v>11</v>
      </c>
      <c r="N1357" s="3">
        <v>0</v>
      </c>
      <c r="O1357" s="3">
        <v>0</v>
      </c>
      <c r="P1357" s="3">
        <v>57</v>
      </c>
      <c r="Q1357" s="3">
        <v>0</v>
      </c>
      <c r="R1357" s="3"/>
      <c r="S1357" s="3">
        <f>IF(ISBLANK(Table13[[#This Row],[T1]]),0,IF(Table13[[#This Row],[T1]]&gt;0,1,0))</f>
        <v>0</v>
      </c>
      <c r="T1357" s="3">
        <f>IF(ISBLANK(Table13[[#This Row],[T2]]),0,IF(Table13[[#This Row],[T2]]&gt;0,1,0))</f>
        <v>0</v>
      </c>
      <c r="U1357" s="3">
        <f>IF(ISBLANK(Table13[[#This Row],[T3]]),0,IF(Table13[[#This Row],[T3]]&gt;0,1,0))</f>
        <v>0</v>
      </c>
      <c r="V1357" s="3">
        <f>IF(ISBLANK(Table13[[#This Row],[T4]]),0,IF(Table13[[#This Row],[T4]]&gt;0,1,0))</f>
        <v>1</v>
      </c>
      <c r="W1357" s="26">
        <v>53</v>
      </c>
      <c r="X1357" s="22">
        <v>21</v>
      </c>
      <c r="Y1357" s="3">
        <v>0.4</v>
      </c>
      <c r="Z1357" s="3"/>
      <c r="AB1357" s="30">
        <v>1327</v>
      </c>
      <c r="AC1357" s="30">
        <v>1.6977387633162098</v>
      </c>
      <c r="AD1357" s="30">
        <v>1.3022612366837902</v>
      </c>
    </row>
    <row r="1358" spans="1:30">
      <c r="A1358" s="4">
        <v>43794.5</v>
      </c>
      <c r="B1358">
        <v>43794</v>
      </c>
      <c r="C1358" s="3">
        <v>0.5</v>
      </c>
      <c r="D1358" s="3">
        <v>12</v>
      </c>
      <c r="E1358" s="3">
        <v>56</v>
      </c>
      <c r="F1358" s="3">
        <v>2</v>
      </c>
      <c r="G1358" s="5">
        <v>0.2</v>
      </c>
      <c r="H1358" s="3">
        <v>2.2000000000000002</v>
      </c>
      <c r="I1358" s="3">
        <v>1.55139</v>
      </c>
      <c r="J1358" s="12">
        <f t="shared" si="63"/>
        <v>1.5249999999999997</v>
      </c>
      <c r="K1358" s="4">
        <v>43794.5</v>
      </c>
      <c r="L1358" s="3">
        <f t="shared" si="64"/>
        <v>25</v>
      </c>
      <c r="M1358" s="3">
        <f t="shared" si="65"/>
        <v>12</v>
      </c>
      <c r="N1358" s="3">
        <v>0</v>
      </c>
      <c r="O1358" s="3">
        <v>0</v>
      </c>
      <c r="P1358" s="3">
        <v>18</v>
      </c>
      <c r="Q1358" s="3">
        <v>0</v>
      </c>
      <c r="R1358" s="3"/>
      <c r="S1358" s="3">
        <f>IF(ISBLANK(Table13[[#This Row],[T1]]),0,IF(Table13[[#This Row],[T1]]&gt;0,1,0))</f>
        <v>0</v>
      </c>
      <c r="T1358" s="3">
        <f>IF(ISBLANK(Table13[[#This Row],[T2]]),0,IF(Table13[[#This Row],[T2]]&gt;0,1,0))</f>
        <v>0</v>
      </c>
      <c r="U1358" s="3">
        <f>IF(ISBLANK(Table13[[#This Row],[T3]]),0,IF(Table13[[#This Row],[T3]]&gt;0,1,0))</f>
        <v>0</v>
      </c>
      <c r="V1358" s="3">
        <f>IF(ISBLANK(Table13[[#This Row],[T4]]),0,IF(Table13[[#This Row],[T4]]&gt;0,1,0))</f>
        <v>0</v>
      </c>
      <c r="W1358" s="25">
        <v>55</v>
      </c>
      <c r="X1358" s="23">
        <v>21</v>
      </c>
      <c r="Y1358" s="3">
        <v>2.2000000000000002</v>
      </c>
      <c r="Z1358" s="3"/>
      <c r="AB1358" s="30">
        <v>1328</v>
      </c>
      <c r="AC1358" s="30">
        <v>1.6908135183920321</v>
      </c>
      <c r="AD1358" s="30">
        <v>0.60918648160796773</v>
      </c>
    </row>
    <row r="1359" spans="1:30">
      <c r="A1359" s="4">
        <v>43794.541666666664</v>
      </c>
      <c r="B1359">
        <v>43794</v>
      </c>
      <c r="C1359" s="3">
        <v>0.54166666666666663</v>
      </c>
      <c r="D1359" s="3">
        <v>13</v>
      </c>
      <c r="E1359" s="3">
        <v>56</v>
      </c>
      <c r="F1359" s="3">
        <v>0.2</v>
      </c>
      <c r="G1359" s="5">
        <v>0.1</v>
      </c>
      <c r="H1359" s="3">
        <v>0.30000000000000004</v>
      </c>
      <c r="I1359" s="3">
        <v>1.55139</v>
      </c>
      <c r="J1359" s="12">
        <f t="shared" si="63"/>
        <v>1.45</v>
      </c>
      <c r="K1359" s="4">
        <v>43794.541666666664</v>
      </c>
      <c r="L1359" s="3">
        <f t="shared" si="64"/>
        <v>25</v>
      </c>
      <c r="M1359" s="3">
        <f t="shared" si="65"/>
        <v>13</v>
      </c>
      <c r="N1359" s="3">
        <v>0</v>
      </c>
      <c r="O1359" s="3">
        <v>0</v>
      </c>
      <c r="P1359" s="3">
        <v>2</v>
      </c>
      <c r="Q1359" s="3">
        <v>0</v>
      </c>
      <c r="R1359" s="3"/>
      <c r="S1359" s="3">
        <f>IF(ISBLANK(Table13[[#This Row],[T1]]),0,IF(Table13[[#This Row],[T1]]&gt;0,1,0))</f>
        <v>0</v>
      </c>
      <c r="T1359" s="3">
        <f>IF(ISBLANK(Table13[[#This Row],[T2]]),0,IF(Table13[[#This Row],[T2]]&gt;0,1,0))</f>
        <v>0</v>
      </c>
      <c r="U1359" s="3">
        <f>IF(ISBLANK(Table13[[#This Row],[T3]]),0,IF(Table13[[#This Row],[T3]]&gt;0,1,0))</f>
        <v>0</v>
      </c>
      <c r="V1359" s="3">
        <f>IF(ISBLANK(Table13[[#This Row],[T4]]),0,IF(Table13[[#This Row],[T4]]&gt;0,1,0))</f>
        <v>0</v>
      </c>
      <c r="W1359" s="26">
        <v>57</v>
      </c>
      <c r="X1359" s="22">
        <v>21</v>
      </c>
      <c r="Y1359" s="3">
        <v>0.30000000000000004</v>
      </c>
      <c r="Z1359" s="3"/>
      <c r="AB1359" s="30">
        <v>1329</v>
      </c>
      <c r="AC1359" s="30">
        <v>1.6064594336481646</v>
      </c>
      <c r="AD1359" s="30">
        <v>1.3935405663518354</v>
      </c>
    </row>
    <row r="1360" spans="1:30">
      <c r="A1360" s="4">
        <v>43794.583333333336</v>
      </c>
      <c r="B1360">
        <v>43794</v>
      </c>
      <c r="C1360" s="3">
        <v>0.58333333333333337</v>
      </c>
      <c r="D1360" s="3">
        <v>14</v>
      </c>
      <c r="E1360" s="3">
        <v>56</v>
      </c>
      <c r="F1360" s="3">
        <v>0.3</v>
      </c>
      <c r="G1360" s="5">
        <v>0.3</v>
      </c>
      <c r="H1360" s="3">
        <v>0.6</v>
      </c>
      <c r="I1360" s="3">
        <v>1.55139</v>
      </c>
      <c r="J1360" s="12">
        <f t="shared" si="63"/>
        <v>1.4541666666666664</v>
      </c>
      <c r="K1360" s="4">
        <v>43794.583333333336</v>
      </c>
      <c r="L1360" s="3">
        <f t="shared" si="64"/>
        <v>25</v>
      </c>
      <c r="M1360" s="3">
        <f t="shared" si="65"/>
        <v>14</v>
      </c>
      <c r="N1360" s="3">
        <v>0</v>
      </c>
      <c r="O1360" s="3">
        <v>0</v>
      </c>
      <c r="P1360" s="3">
        <v>55</v>
      </c>
      <c r="Q1360" s="3">
        <v>0</v>
      </c>
      <c r="R1360" s="3"/>
      <c r="S1360" s="3">
        <f>IF(ISBLANK(Table13[[#This Row],[T1]]),0,IF(Table13[[#This Row],[T1]]&gt;0,1,0))</f>
        <v>0</v>
      </c>
      <c r="T1360" s="3">
        <f>IF(ISBLANK(Table13[[#This Row],[T2]]),0,IF(Table13[[#This Row],[T2]]&gt;0,1,0))</f>
        <v>0</v>
      </c>
      <c r="U1360" s="3">
        <f>IF(ISBLANK(Table13[[#This Row],[T3]]),0,IF(Table13[[#This Row],[T3]]&gt;0,1,0))</f>
        <v>0</v>
      </c>
      <c r="V1360" s="3">
        <f>IF(ISBLANK(Table13[[#This Row],[T4]]),0,IF(Table13[[#This Row],[T4]]&gt;0,1,0))</f>
        <v>0</v>
      </c>
      <c r="W1360" s="25">
        <v>57</v>
      </c>
      <c r="X1360" s="23">
        <v>21</v>
      </c>
      <c r="Y1360" s="3">
        <v>0.6</v>
      </c>
      <c r="Z1360" s="3"/>
      <c r="AB1360" s="30">
        <v>1330</v>
      </c>
      <c r="AC1360" s="30">
        <v>1.5413090510344429</v>
      </c>
      <c r="AD1360" s="30">
        <v>0.45869094896555707</v>
      </c>
    </row>
    <row r="1361" spans="1:30">
      <c r="A1361" s="4">
        <v>43794.625</v>
      </c>
      <c r="B1361">
        <v>43794</v>
      </c>
      <c r="C1361" s="3">
        <v>0.625</v>
      </c>
      <c r="D1361" s="3">
        <v>15</v>
      </c>
      <c r="E1361" s="3">
        <v>56</v>
      </c>
      <c r="F1361" s="3">
        <v>0.3</v>
      </c>
      <c r="G1361" s="5">
        <v>0.7</v>
      </c>
      <c r="H1361" s="3">
        <v>1</v>
      </c>
      <c r="I1361" s="3">
        <v>1.55139</v>
      </c>
      <c r="J1361" s="12">
        <f t="shared" si="63"/>
        <v>1.4749999999999999</v>
      </c>
      <c r="K1361" s="4">
        <v>43794.625</v>
      </c>
      <c r="L1361" s="3">
        <f t="shared" si="64"/>
        <v>25</v>
      </c>
      <c r="M1361" s="3">
        <f t="shared" si="65"/>
        <v>15</v>
      </c>
      <c r="N1361" s="3">
        <v>0</v>
      </c>
      <c r="O1361" s="3">
        <v>0</v>
      </c>
      <c r="P1361" s="3">
        <v>57</v>
      </c>
      <c r="Q1361" s="3">
        <v>0</v>
      </c>
      <c r="R1361" s="3"/>
      <c r="S1361" s="3">
        <f>IF(ISBLANK(Table13[[#This Row],[T1]]),0,IF(Table13[[#This Row],[T1]]&gt;0,1,0))</f>
        <v>0</v>
      </c>
      <c r="T1361" s="3">
        <f>IF(ISBLANK(Table13[[#This Row],[T2]]),0,IF(Table13[[#This Row],[T2]]&gt;0,1,0))</f>
        <v>0</v>
      </c>
      <c r="U1361" s="3">
        <f>IF(ISBLANK(Table13[[#This Row],[T3]]),0,IF(Table13[[#This Row],[T3]]&gt;0,1,0))</f>
        <v>0</v>
      </c>
      <c r="V1361" s="3">
        <f>IF(ISBLANK(Table13[[#This Row],[T4]]),0,IF(Table13[[#This Row],[T4]]&gt;0,1,0))</f>
        <v>0</v>
      </c>
      <c r="W1361" s="26">
        <v>54</v>
      </c>
      <c r="X1361" s="22">
        <v>21</v>
      </c>
      <c r="Y1361" s="3">
        <v>1</v>
      </c>
      <c r="Z1361" s="3"/>
      <c r="AB1361" s="30">
        <v>1331</v>
      </c>
      <c r="AC1361" s="30">
        <v>1.5519714871037049</v>
      </c>
      <c r="AD1361" s="30">
        <v>-0.45197148710370483</v>
      </c>
    </row>
    <row r="1362" spans="1:30">
      <c r="A1362" s="4">
        <v>43794.666666666664</v>
      </c>
      <c r="B1362">
        <v>43794</v>
      </c>
      <c r="C1362" s="3">
        <v>0.66666666666666663</v>
      </c>
      <c r="D1362" s="3">
        <v>16</v>
      </c>
      <c r="E1362" s="3">
        <v>56</v>
      </c>
      <c r="F1362" s="3">
        <v>1.6</v>
      </c>
      <c r="G1362" s="5">
        <v>1.3</v>
      </c>
      <c r="H1362" s="3">
        <v>2.9000000000000004</v>
      </c>
      <c r="I1362" s="3">
        <v>1.55139</v>
      </c>
      <c r="J1362" s="12">
        <f t="shared" si="63"/>
        <v>1.5</v>
      </c>
      <c r="K1362" s="4">
        <v>43794.666666666664</v>
      </c>
      <c r="L1362" s="3">
        <f t="shared" si="64"/>
        <v>25</v>
      </c>
      <c r="M1362" s="3">
        <f t="shared" si="65"/>
        <v>16</v>
      </c>
      <c r="N1362" s="3">
        <v>0</v>
      </c>
      <c r="O1362" s="3">
        <v>0</v>
      </c>
      <c r="P1362" s="3">
        <v>58</v>
      </c>
      <c r="Q1362" s="3">
        <v>0</v>
      </c>
      <c r="R1362" s="3"/>
      <c r="S1362" s="3">
        <f>IF(ISBLANK(Table13[[#This Row],[T1]]),0,IF(Table13[[#This Row],[T1]]&gt;0,1,0))</f>
        <v>0</v>
      </c>
      <c r="T1362" s="3">
        <f>IF(ISBLANK(Table13[[#This Row],[T2]]),0,IF(Table13[[#This Row],[T2]]&gt;0,1,0))</f>
        <v>0</v>
      </c>
      <c r="U1362" s="3">
        <f>IF(ISBLANK(Table13[[#This Row],[T3]]),0,IF(Table13[[#This Row],[T3]]&gt;0,1,0))</f>
        <v>0</v>
      </c>
      <c r="V1362" s="3">
        <f>IF(ISBLANK(Table13[[#This Row],[T4]]),0,IF(Table13[[#This Row],[T4]]&gt;0,1,0))</f>
        <v>0</v>
      </c>
      <c r="W1362" s="25">
        <v>52</v>
      </c>
      <c r="X1362" s="23">
        <v>17</v>
      </c>
      <c r="Y1362" s="3">
        <v>2.9000000000000004</v>
      </c>
      <c r="Z1362" s="3"/>
      <c r="AB1362" s="30">
        <v>1332</v>
      </c>
      <c r="AC1362" s="30">
        <v>1.5199841788959194</v>
      </c>
      <c r="AD1362" s="30">
        <v>0.78001582110408041</v>
      </c>
    </row>
    <row r="1363" spans="1:30">
      <c r="A1363" s="4">
        <v>43794.708333333336</v>
      </c>
      <c r="B1363">
        <v>43794</v>
      </c>
      <c r="C1363" s="3">
        <v>0.70833333333333337</v>
      </c>
      <c r="D1363" s="3">
        <v>17</v>
      </c>
      <c r="E1363" s="3">
        <v>56</v>
      </c>
      <c r="F1363" s="3">
        <v>1</v>
      </c>
      <c r="G1363" s="5">
        <v>0.5</v>
      </c>
      <c r="H1363" s="3">
        <v>1.5</v>
      </c>
      <c r="I1363" s="3">
        <v>1.55139</v>
      </c>
      <c r="J1363" s="12">
        <f t="shared" si="63"/>
        <v>1.4958333333333329</v>
      </c>
      <c r="K1363" s="4">
        <v>43794.708333333336</v>
      </c>
      <c r="L1363" s="3">
        <f t="shared" si="64"/>
        <v>25</v>
      </c>
      <c r="M1363" s="3">
        <f t="shared" si="65"/>
        <v>17</v>
      </c>
      <c r="N1363" s="3">
        <v>0</v>
      </c>
      <c r="O1363" s="3">
        <v>0</v>
      </c>
      <c r="P1363" s="3">
        <v>58</v>
      </c>
      <c r="Q1363" s="3">
        <v>0</v>
      </c>
      <c r="R1363" s="3"/>
      <c r="S1363" s="3">
        <f>IF(ISBLANK(Table13[[#This Row],[T1]]),0,IF(Table13[[#This Row],[T1]]&gt;0,1,0))</f>
        <v>0</v>
      </c>
      <c r="T1363" s="3">
        <f>IF(ISBLANK(Table13[[#This Row],[T2]]),0,IF(Table13[[#This Row],[T2]]&gt;0,1,0))</f>
        <v>0</v>
      </c>
      <c r="U1363" s="3">
        <f>IF(ISBLANK(Table13[[#This Row],[T3]]),0,IF(Table13[[#This Row],[T3]]&gt;0,1,0))</f>
        <v>1</v>
      </c>
      <c r="V1363" s="3">
        <f>IF(ISBLANK(Table13[[#This Row],[T4]]),0,IF(Table13[[#This Row],[T4]]&gt;0,1,0))</f>
        <v>0</v>
      </c>
      <c r="W1363" s="26">
        <v>50</v>
      </c>
      <c r="X1363" s="22">
        <v>17</v>
      </c>
      <c r="Y1363" s="3">
        <v>1.5</v>
      </c>
      <c r="Z1363" s="3"/>
      <c r="AB1363" s="30">
        <v>1333</v>
      </c>
      <c r="AC1363" s="30">
        <v>1.5023964979024798</v>
      </c>
      <c r="AD1363" s="30">
        <v>-1.1023964979024798</v>
      </c>
    </row>
    <row r="1364" spans="1:30">
      <c r="A1364" s="4">
        <v>43794.75</v>
      </c>
      <c r="B1364">
        <v>43794</v>
      </c>
      <c r="C1364" s="3">
        <v>0.75</v>
      </c>
      <c r="D1364" s="3">
        <v>18</v>
      </c>
      <c r="E1364" s="3">
        <v>56</v>
      </c>
      <c r="F1364" s="3">
        <v>0.6</v>
      </c>
      <c r="G1364" s="5">
        <v>0.4</v>
      </c>
      <c r="H1364" s="3">
        <v>1</v>
      </c>
      <c r="I1364" s="3">
        <v>1.55139</v>
      </c>
      <c r="J1364" s="12">
        <f t="shared" si="63"/>
        <v>1.4958333333333333</v>
      </c>
      <c r="K1364" s="4">
        <v>43794.75</v>
      </c>
      <c r="L1364" s="3">
        <f t="shared" si="64"/>
        <v>25</v>
      </c>
      <c r="M1364" s="3">
        <f t="shared" si="65"/>
        <v>18</v>
      </c>
      <c r="N1364" s="3">
        <v>0</v>
      </c>
      <c r="O1364" s="3">
        <v>0</v>
      </c>
      <c r="P1364" s="3">
        <v>58</v>
      </c>
      <c r="Q1364" s="3">
        <v>0</v>
      </c>
      <c r="R1364" s="3"/>
      <c r="S1364" s="3">
        <f>IF(ISBLANK(Table13[[#This Row],[T1]]),0,IF(Table13[[#This Row],[T1]]&gt;0,1,0))</f>
        <v>1</v>
      </c>
      <c r="T1364" s="3">
        <f>IF(ISBLANK(Table13[[#This Row],[T2]]),0,IF(Table13[[#This Row],[T2]]&gt;0,1,0))</f>
        <v>0</v>
      </c>
      <c r="U1364" s="3">
        <f>IF(ISBLANK(Table13[[#This Row],[T3]]),0,IF(Table13[[#This Row],[T3]]&gt;0,1,0))</f>
        <v>1</v>
      </c>
      <c r="V1364" s="3">
        <f>IF(ISBLANK(Table13[[#This Row],[T4]]),0,IF(Table13[[#This Row],[T4]]&gt;0,1,0))</f>
        <v>0</v>
      </c>
      <c r="W1364" s="25">
        <v>48</v>
      </c>
      <c r="X1364" s="23">
        <v>17</v>
      </c>
      <c r="Y1364" s="3">
        <v>1</v>
      </c>
      <c r="Z1364" s="3"/>
      <c r="AB1364" s="30">
        <v>1334</v>
      </c>
      <c r="AC1364" s="30">
        <v>1.3664237454151786</v>
      </c>
      <c r="AD1364" s="30">
        <v>-0.96642374541517861</v>
      </c>
    </row>
    <row r="1365" spans="1:30">
      <c r="A1365" s="4">
        <v>43794.791666666664</v>
      </c>
      <c r="B1365">
        <v>43794</v>
      </c>
      <c r="C1365" s="3">
        <v>0.79166666666666663</v>
      </c>
      <c r="D1365" s="3">
        <v>19</v>
      </c>
      <c r="E1365" s="3">
        <v>56</v>
      </c>
      <c r="F1365" s="3">
        <v>0.5</v>
      </c>
      <c r="G1365" s="5">
        <v>1.3</v>
      </c>
      <c r="H1365" s="3">
        <v>1.8</v>
      </c>
      <c r="I1365" s="3">
        <v>1.55139</v>
      </c>
      <c r="J1365" s="12">
        <f t="shared" si="63"/>
        <v>1.5208333333333333</v>
      </c>
      <c r="K1365" s="4">
        <v>43794.791666666664</v>
      </c>
      <c r="L1365" s="3">
        <f t="shared" si="64"/>
        <v>25</v>
      </c>
      <c r="M1365" s="3">
        <f t="shared" si="65"/>
        <v>19</v>
      </c>
      <c r="N1365" s="3">
        <v>42</v>
      </c>
      <c r="O1365" s="3">
        <v>0</v>
      </c>
      <c r="P1365" s="3">
        <v>58</v>
      </c>
      <c r="Q1365" s="3">
        <v>0</v>
      </c>
      <c r="R1365" s="3"/>
      <c r="S1365" s="3">
        <f>IF(ISBLANK(Table13[[#This Row],[T1]]),0,IF(Table13[[#This Row],[T1]]&gt;0,1,0))</f>
        <v>1</v>
      </c>
      <c r="T1365" s="3">
        <f>IF(ISBLANK(Table13[[#This Row],[T2]]),0,IF(Table13[[#This Row],[T2]]&gt;0,1,0))</f>
        <v>1</v>
      </c>
      <c r="U1365" s="3">
        <f>IF(ISBLANK(Table13[[#This Row],[T3]]),0,IF(Table13[[#This Row],[T3]]&gt;0,1,0))</f>
        <v>1</v>
      </c>
      <c r="V1365" s="3">
        <f>IF(ISBLANK(Table13[[#This Row],[T4]]),0,IF(Table13[[#This Row],[T4]]&gt;0,1,0))</f>
        <v>0</v>
      </c>
      <c r="W1365" s="26">
        <v>49</v>
      </c>
      <c r="X1365" s="22">
        <v>17</v>
      </c>
      <c r="Y1365" s="3">
        <v>1.8</v>
      </c>
      <c r="Z1365" s="3"/>
      <c r="AB1365" s="30">
        <v>1335</v>
      </c>
      <c r="AC1365" s="30">
        <v>1.3664237454151786</v>
      </c>
      <c r="AD1365" s="30">
        <v>-0.96642374541517861</v>
      </c>
    </row>
    <row r="1366" spans="1:30">
      <c r="A1366" s="4">
        <v>43794.833333333336</v>
      </c>
      <c r="B1366">
        <v>43794</v>
      </c>
      <c r="C1366" s="3">
        <v>0.83333333333333337</v>
      </c>
      <c r="D1366" s="3">
        <v>20</v>
      </c>
      <c r="E1366" s="3">
        <v>56</v>
      </c>
      <c r="F1366" s="3">
        <v>2.8</v>
      </c>
      <c r="G1366" s="5">
        <v>1.6</v>
      </c>
      <c r="H1366" s="3">
        <v>4.4000000000000004</v>
      </c>
      <c r="I1366" s="3">
        <v>1.55139</v>
      </c>
      <c r="J1366" s="12">
        <f t="shared" si="63"/>
        <v>1.5249999999999997</v>
      </c>
      <c r="K1366" s="4">
        <v>43794.833333333336</v>
      </c>
      <c r="L1366" s="3">
        <f t="shared" si="64"/>
        <v>25</v>
      </c>
      <c r="M1366" s="3">
        <f t="shared" si="65"/>
        <v>20</v>
      </c>
      <c r="N1366" s="3">
        <v>58</v>
      </c>
      <c r="O1366" s="3">
        <v>0</v>
      </c>
      <c r="P1366" s="3">
        <v>55</v>
      </c>
      <c r="Q1366" s="3">
        <v>0</v>
      </c>
      <c r="R1366" s="3"/>
      <c r="S1366" s="3">
        <f>IF(ISBLANK(Table13[[#This Row],[T1]]),0,IF(Table13[[#This Row],[T1]]&gt;0,1,0))</f>
        <v>1</v>
      </c>
      <c r="T1366" s="3">
        <f>IF(ISBLANK(Table13[[#This Row],[T2]]),0,IF(Table13[[#This Row],[T2]]&gt;0,1,0))</f>
        <v>1</v>
      </c>
      <c r="U1366" s="3">
        <f>IF(ISBLANK(Table13[[#This Row],[T3]]),0,IF(Table13[[#This Row],[T3]]&gt;0,1,0))</f>
        <v>1</v>
      </c>
      <c r="V1366" s="3">
        <f>IF(ISBLANK(Table13[[#This Row],[T4]]),0,IF(Table13[[#This Row],[T4]]&gt;0,1,0))</f>
        <v>0</v>
      </c>
      <c r="W1366" s="25">
        <v>47</v>
      </c>
      <c r="X1366" s="23">
        <v>21</v>
      </c>
      <c r="Y1366" s="3">
        <v>4.4000000000000004</v>
      </c>
      <c r="Z1366" s="3"/>
      <c r="AB1366" s="30">
        <v>1336</v>
      </c>
      <c r="AC1366" s="30">
        <v>1.4272103080516561</v>
      </c>
      <c r="AD1366" s="30">
        <v>-0.12721030805165601</v>
      </c>
    </row>
    <row r="1367" spans="1:30">
      <c r="A1367" s="4">
        <v>43794.875</v>
      </c>
      <c r="B1367">
        <v>43794</v>
      </c>
      <c r="C1367" s="3">
        <v>0.875</v>
      </c>
      <c r="D1367" s="3">
        <v>21</v>
      </c>
      <c r="E1367" s="3">
        <v>56</v>
      </c>
      <c r="F1367" s="3">
        <v>1.1000000000000001</v>
      </c>
      <c r="G1367" s="5">
        <v>1.8</v>
      </c>
      <c r="H1367" s="3">
        <v>2.9000000000000004</v>
      </c>
      <c r="I1367" s="3">
        <v>1.55139</v>
      </c>
      <c r="J1367" s="12">
        <f t="shared" si="63"/>
        <v>1.5083333333333335</v>
      </c>
      <c r="K1367" s="4">
        <v>43794.875</v>
      </c>
      <c r="L1367" s="3">
        <f t="shared" si="64"/>
        <v>25</v>
      </c>
      <c r="M1367" s="3">
        <f t="shared" si="65"/>
        <v>21</v>
      </c>
      <c r="N1367" s="3">
        <v>57</v>
      </c>
      <c r="O1367" s="3">
        <v>4</v>
      </c>
      <c r="P1367" s="3">
        <v>57</v>
      </c>
      <c r="Q1367" s="3">
        <v>0</v>
      </c>
      <c r="R1367" s="3"/>
      <c r="S1367" s="3">
        <f>IF(ISBLANK(Table13[[#This Row],[T1]]),0,IF(Table13[[#This Row],[T1]]&gt;0,1,0))</f>
        <v>1</v>
      </c>
      <c r="T1367" s="3">
        <f>IF(ISBLANK(Table13[[#This Row],[T2]]),0,IF(Table13[[#This Row],[T2]]&gt;0,1,0))</f>
        <v>1</v>
      </c>
      <c r="U1367" s="3">
        <f>IF(ISBLANK(Table13[[#This Row],[T3]]),0,IF(Table13[[#This Row],[T3]]&gt;0,1,0))</f>
        <v>1</v>
      </c>
      <c r="V1367" s="3">
        <f>IF(ISBLANK(Table13[[#This Row],[T4]]),0,IF(Table13[[#This Row],[T4]]&gt;0,1,0))</f>
        <v>0</v>
      </c>
      <c r="W1367" s="26">
        <v>46</v>
      </c>
      <c r="X1367" s="22">
        <v>21</v>
      </c>
      <c r="Y1367" s="3">
        <v>2.9000000000000004</v>
      </c>
      <c r="Z1367" s="3"/>
      <c r="AB1367" s="30">
        <v>1337</v>
      </c>
      <c r="AC1367" s="30">
        <v>1.3984110536229641</v>
      </c>
      <c r="AD1367" s="30">
        <v>1.801588946377036</v>
      </c>
    </row>
    <row r="1368" spans="1:30">
      <c r="A1368" s="4">
        <v>43794.916666666664</v>
      </c>
      <c r="B1368">
        <v>43794</v>
      </c>
      <c r="C1368" s="3">
        <v>0.91666666666666663</v>
      </c>
      <c r="D1368" s="3">
        <v>22</v>
      </c>
      <c r="E1368" s="3">
        <v>56</v>
      </c>
      <c r="F1368" s="3">
        <v>1.6</v>
      </c>
      <c r="G1368" s="5">
        <v>1.6</v>
      </c>
      <c r="H1368" s="3">
        <v>3.2</v>
      </c>
      <c r="I1368" s="3">
        <v>1.55139</v>
      </c>
      <c r="J1368" s="12">
        <f t="shared" si="63"/>
        <v>1.4666666666666666</v>
      </c>
      <c r="K1368" s="4">
        <v>43794.916666666664</v>
      </c>
      <c r="L1368" s="3">
        <f t="shared" si="64"/>
        <v>25</v>
      </c>
      <c r="M1368" s="3">
        <f t="shared" si="65"/>
        <v>22</v>
      </c>
      <c r="N1368" s="3">
        <v>58</v>
      </c>
      <c r="O1368" s="3">
        <v>53</v>
      </c>
      <c r="P1368" s="3">
        <v>58</v>
      </c>
      <c r="Q1368" s="3">
        <v>0</v>
      </c>
      <c r="R1368" s="3"/>
      <c r="S1368" s="3">
        <f>IF(ISBLANK(Table13[[#This Row],[T1]]),0,IF(Table13[[#This Row],[T1]]&gt;0,1,0))</f>
        <v>1</v>
      </c>
      <c r="T1368" s="3">
        <f>IF(ISBLANK(Table13[[#This Row],[T2]]),0,IF(Table13[[#This Row],[T2]]&gt;0,1,0))</f>
        <v>1</v>
      </c>
      <c r="U1368" s="3">
        <f>IF(ISBLANK(Table13[[#This Row],[T3]]),0,IF(Table13[[#This Row],[T3]]&gt;0,1,0))</f>
        <v>1</v>
      </c>
      <c r="V1368" s="3">
        <f>IF(ISBLANK(Table13[[#This Row],[T4]]),0,IF(Table13[[#This Row],[T4]]&gt;0,1,0))</f>
        <v>0</v>
      </c>
      <c r="W1368" s="25">
        <v>43</v>
      </c>
      <c r="X1368" s="23">
        <v>21</v>
      </c>
      <c r="Y1368" s="3">
        <v>3.2</v>
      </c>
      <c r="Z1368" s="3"/>
      <c r="AB1368" s="30">
        <v>1338</v>
      </c>
      <c r="AC1368" s="30">
        <v>1.4197359257614879</v>
      </c>
      <c r="AD1368" s="30">
        <v>2.7802640742385121</v>
      </c>
    </row>
    <row r="1369" spans="1:30">
      <c r="A1369" s="4">
        <v>43794.958333333336</v>
      </c>
      <c r="B1369">
        <v>43794</v>
      </c>
      <c r="C1369" s="3">
        <v>0.95833333333333337</v>
      </c>
      <c r="D1369" s="3">
        <v>23</v>
      </c>
      <c r="E1369" s="3">
        <v>56</v>
      </c>
      <c r="F1369" s="3">
        <v>0.2</v>
      </c>
      <c r="G1369" s="5">
        <v>0.3</v>
      </c>
      <c r="H1369" s="3">
        <v>0.5</v>
      </c>
      <c r="I1369" s="3">
        <v>1.55139</v>
      </c>
      <c r="J1369" s="12">
        <f t="shared" si="63"/>
        <v>1.4916666666666669</v>
      </c>
      <c r="K1369" s="4">
        <v>43794.958333333336</v>
      </c>
      <c r="L1369" s="3">
        <f t="shared" si="64"/>
        <v>25</v>
      </c>
      <c r="M1369" s="3">
        <f t="shared" si="65"/>
        <v>23</v>
      </c>
      <c r="N1369" s="3">
        <v>58</v>
      </c>
      <c r="O1369" s="3">
        <v>58</v>
      </c>
      <c r="P1369" s="3">
        <v>58</v>
      </c>
      <c r="Q1369" s="3">
        <v>0</v>
      </c>
      <c r="R1369" s="3"/>
      <c r="S1369" s="3">
        <f>IF(ISBLANK(Table13[[#This Row],[T1]]),0,IF(Table13[[#This Row],[T1]]&gt;0,1,0))</f>
        <v>1</v>
      </c>
      <c r="T1369" s="3">
        <f>IF(ISBLANK(Table13[[#This Row],[T2]]),0,IF(Table13[[#This Row],[T2]]&gt;0,1,0))</f>
        <v>1</v>
      </c>
      <c r="U1369" s="3">
        <f>IF(ISBLANK(Table13[[#This Row],[T3]]),0,IF(Table13[[#This Row],[T3]]&gt;0,1,0))</f>
        <v>1</v>
      </c>
      <c r="V1369" s="3">
        <f>IF(ISBLANK(Table13[[#This Row],[T4]]),0,IF(Table13[[#This Row],[T4]]&gt;0,1,0))</f>
        <v>0</v>
      </c>
      <c r="W1369" s="26">
        <v>42</v>
      </c>
      <c r="X1369" s="22">
        <v>21</v>
      </c>
      <c r="Y1369" s="3">
        <v>0.5</v>
      </c>
      <c r="Z1369" s="3"/>
      <c r="AB1369" s="30">
        <v>1339</v>
      </c>
      <c r="AC1369" s="30">
        <v>1.6342240652566065</v>
      </c>
      <c r="AD1369" s="30">
        <v>-0.13422406525660646</v>
      </c>
    </row>
    <row r="1370" spans="1:30">
      <c r="A1370" s="4">
        <v>43795</v>
      </c>
      <c r="B1370">
        <v>43795</v>
      </c>
      <c r="C1370" s="3">
        <v>0</v>
      </c>
      <c r="D1370" s="3">
        <v>0</v>
      </c>
      <c r="E1370" s="3">
        <v>57</v>
      </c>
      <c r="F1370" s="3">
        <v>0.2</v>
      </c>
      <c r="G1370" s="5">
        <v>0.5</v>
      </c>
      <c r="H1370" s="3">
        <v>0.7</v>
      </c>
      <c r="I1370" s="3">
        <v>1.55139</v>
      </c>
      <c r="J1370" s="12">
        <f t="shared" si="63"/>
        <v>1.4875</v>
      </c>
      <c r="K1370" s="4">
        <v>43795</v>
      </c>
      <c r="L1370" s="3">
        <f t="shared" si="64"/>
        <v>26</v>
      </c>
      <c r="M1370" s="3">
        <f t="shared" si="65"/>
        <v>0</v>
      </c>
      <c r="N1370" s="3">
        <v>58</v>
      </c>
      <c r="O1370" s="3">
        <v>58</v>
      </c>
      <c r="P1370" s="3">
        <v>58</v>
      </c>
      <c r="Q1370" s="3">
        <v>0</v>
      </c>
      <c r="R1370" s="3"/>
      <c r="S1370" s="3">
        <f>IF(ISBLANK(Table13[[#This Row],[T1]]),0,IF(Table13[[#This Row],[T1]]&gt;0,1,0))</f>
        <v>1</v>
      </c>
      <c r="T1370" s="3">
        <f>IF(ISBLANK(Table13[[#This Row],[T2]]),0,IF(Table13[[#This Row],[T2]]&gt;0,1,0))</f>
        <v>1</v>
      </c>
      <c r="U1370" s="3">
        <f>IF(ISBLANK(Table13[[#This Row],[T3]]),0,IF(Table13[[#This Row],[T3]]&gt;0,1,0))</f>
        <v>1</v>
      </c>
      <c r="V1370" s="3">
        <f>IF(ISBLANK(Table13[[#This Row],[T4]]),0,IF(Table13[[#This Row],[T4]]&gt;0,1,0))</f>
        <v>0</v>
      </c>
      <c r="W1370" s="25">
        <v>44</v>
      </c>
      <c r="X1370" s="23">
        <v>17</v>
      </c>
      <c r="Y1370" s="3">
        <v>0.7</v>
      </c>
      <c r="Z1370" s="3"/>
      <c r="AB1370" s="30">
        <v>1340</v>
      </c>
      <c r="AC1370" s="30">
        <v>1.6448865013258682</v>
      </c>
      <c r="AD1370" s="30">
        <v>-0.14488650132586822</v>
      </c>
    </row>
    <row r="1371" spans="1:30">
      <c r="A1371" s="4">
        <v>43795.041666666664</v>
      </c>
      <c r="B1371">
        <v>43795</v>
      </c>
      <c r="C1371" s="3">
        <v>4.1666666666666664E-2</v>
      </c>
      <c r="D1371" s="3">
        <v>1</v>
      </c>
      <c r="E1371" s="3">
        <v>57</v>
      </c>
      <c r="F1371" s="3">
        <v>0.4</v>
      </c>
      <c r="G1371" s="5">
        <v>0.5</v>
      </c>
      <c r="H1371" s="3">
        <v>0.9</v>
      </c>
      <c r="I1371" s="3">
        <v>1.55139</v>
      </c>
      <c r="J1371" s="12">
        <f t="shared" si="63"/>
        <v>1.4749999999999999</v>
      </c>
      <c r="K1371" s="4">
        <v>43795.041666666664</v>
      </c>
      <c r="L1371" s="3">
        <f t="shared" si="64"/>
        <v>26</v>
      </c>
      <c r="M1371" s="3">
        <f t="shared" si="65"/>
        <v>1</v>
      </c>
      <c r="N1371" s="3">
        <v>58</v>
      </c>
      <c r="O1371" s="3">
        <v>58</v>
      </c>
      <c r="P1371" s="3">
        <v>58</v>
      </c>
      <c r="Q1371" s="3">
        <v>0</v>
      </c>
      <c r="R1371" s="3"/>
      <c r="S1371" s="3">
        <f>IF(ISBLANK(Table13[[#This Row],[T1]]),0,IF(Table13[[#This Row],[T1]]&gt;0,1,0))</f>
        <v>1</v>
      </c>
      <c r="T1371" s="3">
        <f>IF(ISBLANK(Table13[[#This Row],[T2]]),0,IF(Table13[[#This Row],[T2]]&gt;0,1,0))</f>
        <v>1</v>
      </c>
      <c r="U1371" s="3">
        <f>IF(ISBLANK(Table13[[#This Row],[T3]]),0,IF(Table13[[#This Row],[T3]]&gt;0,1,0))</f>
        <v>1</v>
      </c>
      <c r="V1371" s="3">
        <f>IF(ISBLANK(Table13[[#This Row],[T4]]),0,IF(Table13[[#This Row],[T4]]&gt;0,1,0))</f>
        <v>0</v>
      </c>
      <c r="W1371" s="26">
        <v>42</v>
      </c>
      <c r="X1371" s="22">
        <v>11</v>
      </c>
      <c r="Y1371" s="3">
        <v>0.9</v>
      </c>
      <c r="Z1371" s="3"/>
      <c r="AB1371" s="30">
        <v>1341</v>
      </c>
      <c r="AC1371" s="30">
        <v>1.6448865013258682</v>
      </c>
      <c r="AD1371" s="30">
        <v>-0.14488650132586822</v>
      </c>
    </row>
    <row r="1372" spans="1:30">
      <c r="A1372" s="4">
        <v>43795.083333333336</v>
      </c>
      <c r="B1372">
        <v>43795</v>
      </c>
      <c r="C1372" s="3">
        <v>8.3333333333333329E-2</v>
      </c>
      <c r="D1372" s="3">
        <v>2</v>
      </c>
      <c r="E1372" s="3">
        <v>57</v>
      </c>
      <c r="F1372" s="3">
        <v>0.5</v>
      </c>
      <c r="G1372" s="5">
        <v>0.5</v>
      </c>
      <c r="H1372" s="3">
        <v>1</v>
      </c>
      <c r="I1372" s="3">
        <v>1.55139</v>
      </c>
      <c r="J1372" s="12">
        <f t="shared" si="63"/>
        <v>1.4541666666666666</v>
      </c>
      <c r="K1372" s="4">
        <v>43795.083333333336</v>
      </c>
      <c r="L1372" s="3">
        <f t="shared" si="64"/>
        <v>26</v>
      </c>
      <c r="M1372" s="3">
        <f t="shared" si="65"/>
        <v>2</v>
      </c>
      <c r="N1372" s="3">
        <v>57</v>
      </c>
      <c r="O1372" s="3">
        <v>57</v>
      </c>
      <c r="P1372" s="3">
        <v>57</v>
      </c>
      <c r="Q1372" s="3">
        <v>0</v>
      </c>
      <c r="R1372" s="3"/>
      <c r="S1372" s="3">
        <f>IF(ISBLANK(Table13[[#This Row],[T1]]),0,IF(Table13[[#This Row],[T1]]&gt;0,1,0))</f>
        <v>1</v>
      </c>
      <c r="T1372" s="3">
        <f>IF(ISBLANK(Table13[[#This Row],[T2]]),0,IF(Table13[[#This Row],[T2]]&gt;0,1,0))</f>
        <v>1</v>
      </c>
      <c r="U1372" s="3">
        <f>IF(ISBLANK(Table13[[#This Row],[T3]]),0,IF(Table13[[#This Row],[T3]]&gt;0,1,0))</f>
        <v>1</v>
      </c>
      <c r="V1372" s="3">
        <f>IF(ISBLANK(Table13[[#This Row],[T4]]),0,IF(Table13[[#This Row],[T4]]&gt;0,1,0))</f>
        <v>0</v>
      </c>
      <c r="W1372" s="25">
        <v>42</v>
      </c>
      <c r="X1372" s="23">
        <v>17</v>
      </c>
      <c r="Y1372" s="3">
        <v>1</v>
      </c>
      <c r="Z1372" s="3"/>
      <c r="AB1372" s="30">
        <v>1342</v>
      </c>
      <c r="AC1372" s="30">
        <v>1.4896903832910093</v>
      </c>
      <c r="AD1372" s="30">
        <v>1.4103096167089906</v>
      </c>
    </row>
    <row r="1373" spans="1:30">
      <c r="A1373" s="4">
        <v>43795.125</v>
      </c>
      <c r="B1373">
        <v>43795</v>
      </c>
      <c r="C1373" s="3">
        <v>0.125</v>
      </c>
      <c r="D1373" s="3">
        <v>3</v>
      </c>
      <c r="E1373" s="3">
        <v>57</v>
      </c>
      <c r="F1373" s="3">
        <v>0.5</v>
      </c>
      <c r="G1373" s="5">
        <v>0.6</v>
      </c>
      <c r="H1373" s="3">
        <v>1.1000000000000001</v>
      </c>
      <c r="I1373" s="3">
        <v>1.55139</v>
      </c>
      <c r="J1373" s="12">
        <f t="shared" si="63"/>
        <v>1.4416666666666664</v>
      </c>
      <c r="K1373" s="4">
        <v>43795.125</v>
      </c>
      <c r="L1373" s="3">
        <f t="shared" si="64"/>
        <v>26</v>
      </c>
      <c r="M1373" s="3">
        <f t="shared" si="65"/>
        <v>3</v>
      </c>
      <c r="N1373" s="3">
        <v>58</v>
      </c>
      <c r="O1373" s="3">
        <v>58</v>
      </c>
      <c r="P1373" s="3">
        <v>58</v>
      </c>
      <c r="Q1373" s="3">
        <v>0</v>
      </c>
      <c r="R1373" s="3"/>
      <c r="S1373" s="3">
        <f>IF(ISBLANK(Table13[[#This Row],[T1]]),0,IF(Table13[[#This Row],[T1]]&gt;0,1,0))</f>
        <v>1</v>
      </c>
      <c r="T1373" s="3">
        <f>IF(ISBLANK(Table13[[#This Row],[T2]]),0,IF(Table13[[#This Row],[T2]]&gt;0,1,0))</f>
        <v>1</v>
      </c>
      <c r="U1373" s="3">
        <f>IF(ISBLANK(Table13[[#This Row],[T3]]),0,IF(Table13[[#This Row],[T3]]&gt;0,1,0))</f>
        <v>1</v>
      </c>
      <c r="V1373" s="3">
        <f>IF(ISBLANK(Table13[[#This Row],[T4]]),0,IF(Table13[[#This Row],[T4]]&gt;0,1,0))</f>
        <v>0</v>
      </c>
      <c r="W1373" s="26">
        <v>42</v>
      </c>
      <c r="X1373" s="22">
        <v>17</v>
      </c>
      <c r="Y1373" s="3">
        <v>1.1000000000000001</v>
      </c>
      <c r="Z1373" s="3"/>
      <c r="AB1373" s="30">
        <v>1343</v>
      </c>
      <c r="AC1373" s="30">
        <v>1.5110152554295329</v>
      </c>
      <c r="AD1373" s="30">
        <v>0.28898474457046719</v>
      </c>
    </row>
    <row r="1374" spans="1:30">
      <c r="A1374" s="4">
        <v>43795.166666666664</v>
      </c>
      <c r="B1374">
        <v>43795</v>
      </c>
      <c r="C1374" s="3">
        <v>0.16666666666666666</v>
      </c>
      <c r="D1374" s="3">
        <v>4</v>
      </c>
      <c r="E1374" s="3">
        <v>57</v>
      </c>
      <c r="F1374" s="3">
        <v>0.5</v>
      </c>
      <c r="G1374" s="5">
        <v>0.5</v>
      </c>
      <c r="H1374" s="3">
        <v>1</v>
      </c>
      <c r="I1374" s="3">
        <v>1.55139</v>
      </c>
      <c r="J1374" s="12">
        <f t="shared" si="63"/>
        <v>1.425</v>
      </c>
      <c r="K1374" s="4">
        <v>43795.166666666664</v>
      </c>
      <c r="L1374" s="3">
        <f t="shared" si="64"/>
        <v>26</v>
      </c>
      <c r="M1374" s="3">
        <f t="shared" si="65"/>
        <v>4</v>
      </c>
      <c r="N1374" s="3">
        <v>58</v>
      </c>
      <c r="O1374" s="3">
        <v>58</v>
      </c>
      <c r="P1374" s="3">
        <v>58</v>
      </c>
      <c r="Q1374" s="3">
        <v>0</v>
      </c>
      <c r="R1374" s="3"/>
      <c r="S1374" s="3">
        <f>IF(ISBLANK(Table13[[#This Row],[T1]]),0,IF(Table13[[#This Row],[T1]]&gt;0,1,0))</f>
        <v>1</v>
      </c>
      <c r="T1374" s="3">
        <f>IF(ISBLANK(Table13[[#This Row],[T2]]),0,IF(Table13[[#This Row],[T2]]&gt;0,1,0))</f>
        <v>1</v>
      </c>
      <c r="U1374" s="3">
        <f>IF(ISBLANK(Table13[[#This Row],[T3]]),0,IF(Table13[[#This Row],[T3]]&gt;0,1,0))</f>
        <v>1</v>
      </c>
      <c r="V1374" s="3">
        <f>IF(ISBLANK(Table13[[#This Row],[T4]]),0,IF(Table13[[#This Row],[T4]]&gt;0,1,0))</f>
        <v>0</v>
      </c>
      <c r="W1374" s="25">
        <v>40</v>
      </c>
      <c r="X1374" s="23">
        <v>17</v>
      </c>
      <c r="Y1374" s="3">
        <v>1</v>
      </c>
      <c r="Z1374" s="3"/>
      <c r="AB1374" s="30">
        <v>1344</v>
      </c>
      <c r="AC1374" s="30">
        <v>1.5430025636373184</v>
      </c>
      <c r="AD1374" s="30">
        <v>-0.94300256363731838</v>
      </c>
    </row>
    <row r="1375" spans="1:30">
      <c r="A1375" s="4">
        <v>43795.208333333336</v>
      </c>
      <c r="B1375">
        <v>43795</v>
      </c>
      <c r="C1375" s="3">
        <v>0.20833333333333334</v>
      </c>
      <c r="D1375" s="3">
        <v>5</v>
      </c>
      <c r="E1375" s="3">
        <v>57</v>
      </c>
      <c r="F1375" s="3">
        <v>0.5</v>
      </c>
      <c r="G1375" s="5">
        <v>0.6</v>
      </c>
      <c r="H1375" s="3">
        <v>1.1000000000000001</v>
      </c>
      <c r="I1375" s="3">
        <v>1.55139</v>
      </c>
      <c r="J1375" s="12">
        <f t="shared" si="63"/>
        <v>1.4125000000000003</v>
      </c>
      <c r="K1375" s="4">
        <v>43795.208333333336</v>
      </c>
      <c r="L1375" s="3">
        <f t="shared" si="64"/>
        <v>26</v>
      </c>
      <c r="M1375" s="3">
        <f t="shared" si="65"/>
        <v>5</v>
      </c>
      <c r="N1375" s="3">
        <v>58</v>
      </c>
      <c r="O1375" s="3">
        <v>58</v>
      </c>
      <c r="P1375" s="3">
        <v>58</v>
      </c>
      <c r="Q1375" s="3">
        <v>0</v>
      </c>
      <c r="R1375" s="3"/>
      <c r="S1375" s="3">
        <f>IF(ISBLANK(Table13[[#This Row],[T1]]),0,IF(Table13[[#This Row],[T1]]&gt;0,1,0))</f>
        <v>1</v>
      </c>
      <c r="T1375" s="3">
        <f>IF(ISBLANK(Table13[[#This Row],[T2]]),0,IF(Table13[[#This Row],[T2]]&gt;0,1,0))</f>
        <v>1</v>
      </c>
      <c r="U1375" s="3">
        <f>IF(ISBLANK(Table13[[#This Row],[T3]]),0,IF(Table13[[#This Row],[T3]]&gt;0,1,0))</f>
        <v>1</v>
      </c>
      <c r="V1375" s="3">
        <f>IF(ISBLANK(Table13[[#This Row],[T4]]),0,IF(Table13[[#This Row],[T4]]&gt;0,1,0))</f>
        <v>0</v>
      </c>
      <c r="W1375" s="26">
        <v>40</v>
      </c>
      <c r="X1375" s="22">
        <v>17</v>
      </c>
      <c r="Y1375" s="3">
        <v>1.1000000000000001</v>
      </c>
      <c r="Z1375" s="3"/>
      <c r="AB1375" s="30">
        <v>1345</v>
      </c>
      <c r="AC1375" s="30">
        <v>1.618815382320302</v>
      </c>
      <c r="AD1375" s="30">
        <v>-1.2188153823203018</v>
      </c>
    </row>
    <row r="1376" spans="1:30">
      <c r="A1376" s="4">
        <v>43795.25</v>
      </c>
      <c r="B1376">
        <v>43795</v>
      </c>
      <c r="C1376" s="3">
        <v>0.25</v>
      </c>
      <c r="D1376" s="3">
        <v>6</v>
      </c>
      <c r="E1376" s="3">
        <v>57</v>
      </c>
      <c r="F1376" s="3">
        <v>1.5</v>
      </c>
      <c r="G1376" s="5">
        <v>1.4</v>
      </c>
      <c r="H1376" s="3">
        <v>2.9</v>
      </c>
      <c r="I1376" s="3">
        <v>1.55139</v>
      </c>
      <c r="J1376" s="12">
        <f t="shared" si="63"/>
        <v>1.3999999999999997</v>
      </c>
      <c r="K1376" s="4">
        <v>43795.25</v>
      </c>
      <c r="L1376" s="3">
        <f t="shared" si="64"/>
        <v>26</v>
      </c>
      <c r="M1376" s="3">
        <f t="shared" si="65"/>
        <v>6</v>
      </c>
      <c r="N1376" s="3">
        <v>57</v>
      </c>
      <c r="O1376" s="3">
        <v>57</v>
      </c>
      <c r="P1376" s="3">
        <v>57</v>
      </c>
      <c r="Q1376" s="3">
        <v>0</v>
      </c>
      <c r="R1376" s="3"/>
      <c r="S1376" s="3">
        <f>IF(ISBLANK(Table13[[#This Row],[T1]]),0,IF(Table13[[#This Row],[T1]]&gt;0,1,0))</f>
        <v>1</v>
      </c>
      <c r="T1376" s="3">
        <f>IF(ISBLANK(Table13[[#This Row],[T2]]),0,IF(Table13[[#This Row],[T2]]&gt;0,1,0))</f>
        <v>1</v>
      </c>
      <c r="U1376" s="3">
        <f>IF(ISBLANK(Table13[[#This Row],[T3]]),0,IF(Table13[[#This Row],[T3]]&gt;0,1,0))</f>
        <v>1</v>
      </c>
      <c r="V1376" s="3">
        <f>IF(ISBLANK(Table13[[#This Row],[T4]]),0,IF(Table13[[#This Row],[T4]]&gt;0,1,0))</f>
        <v>0</v>
      </c>
      <c r="W1376" s="25">
        <v>38</v>
      </c>
      <c r="X1376" s="23">
        <v>21</v>
      </c>
      <c r="Y1376" s="3">
        <v>2.9</v>
      </c>
      <c r="Z1376" s="3"/>
      <c r="AB1376" s="30">
        <v>1346</v>
      </c>
      <c r="AC1376" s="30">
        <v>1.5643274357758421</v>
      </c>
      <c r="AD1376" s="30">
        <v>-0.36432743577584215</v>
      </c>
    </row>
    <row r="1377" spans="1:30">
      <c r="A1377" s="4">
        <v>43795.291666666664</v>
      </c>
      <c r="B1377">
        <v>43795</v>
      </c>
      <c r="C1377" s="3">
        <v>0.29166666666666669</v>
      </c>
      <c r="D1377" s="3">
        <v>7</v>
      </c>
      <c r="E1377" s="3">
        <v>57</v>
      </c>
      <c r="F1377" s="3">
        <v>0.4</v>
      </c>
      <c r="G1377" s="5">
        <v>0.5</v>
      </c>
      <c r="H1377" s="3">
        <v>0.9</v>
      </c>
      <c r="I1377" s="3">
        <v>1.55139</v>
      </c>
      <c r="J1377" s="12">
        <f t="shared" si="63"/>
        <v>1.4416666666666664</v>
      </c>
      <c r="K1377" s="4">
        <v>43795.291666666664</v>
      </c>
      <c r="L1377" s="3">
        <f t="shared" si="64"/>
        <v>26</v>
      </c>
      <c r="M1377" s="3">
        <f t="shared" si="65"/>
        <v>7</v>
      </c>
      <c r="N1377" s="3">
        <v>49</v>
      </c>
      <c r="O1377" s="3">
        <v>47</v>
      </c>
      <c r="P1377" s="3">
        <v>58</v>
      </c>
      <c r="Q1377" s="3">
        <v>0</v>
      </c>
      <c r="R1377" s="3"/>
      <c r="S1377" s="3">
        <f>IF(ISBLANK(Table13[[#This Row],[T1]]),0,IF(Table13[[#This Row],[T1]]&gt;0,1,0))</f>
        <v>1</v>
      </c>
      <c r="T1377" s="3">
        <f>IF(ISBLANK(Table13[[#This Row],[T2]]),0,IF(Table13[[#This Row],[T2]]&gt;0,1,0))</f>
        <v>1</v>
      </c>
      <c r="U1377" s="3">
        <f>IF(ISBLANK(Table13[[#This Row],[T3]]),0,IF(Table13[[#This Row],[T3]]&gt;0,1,0))</f>
        <v>1</v>
      </c>
      <c r="V1377" s="3">
        <f>IF(ISBLANK(Table13[[#This Row],[T4]]),0,IF(Table13[[#This Row],[T4]]&gt;0,1,0))</f>
        <v>0</v>
      </c>
      <c r="W1377" s="26">
        <v>41</v>
      </c>
      <c r="X1377" s="22">
        <v>21</v>
      </c>
      <c r="Y1377" s="3">
        <v>0.9</v>
      </c>
      <c r="Z1377" s="3"/>
      <c r="AB1377" s="30">
        <v>1347</v>
      </c>
      <c r="AC1377" s="30">
        <v>1.5749898718451039</v>
      </c>
      <c r="AD1377" s="30">
        <v>-0.27498987184510404</v>
      </c>
    </row>
    <row r="1378" spans="1:30">
      <c r="A1378" s="4">
        <v>43795.333333333336</v>
      </c>
      <c r="B1378">
        <v>43795</v>
      </c>
      <c r="C1378" s="3">
        <v>0.33333333333333331</v>
      </c>
      <c r="D1378" s="3">
        <v>8</v>
      </c>
      <c r="E1378" s="3">
        <v>57</v>
      </c>
      <c r="F1378" s="3">
        <v>0.3</v>
      </c>
      <c r="G1378" s="5">
        <v>2</v>
      </c>
      <c r="H1378" s="3">
        <v>2.2999999999999998</v>
      </c>
      <c r="I1378" s="3">
        <v>1.55139</v>
      </c>
      <c r="J1378" s="12">
        <f t="shared" si="63"/>
        <v>1.4624999999999997</v>
      </c>
      <c r="K1378" s="4">
        <v>43795.333333333336</v>
      </c>
      <c r="L1378" s="3">
        <f t="shared" si="64"/>
        <v>26</v>
      </c>
      <c r="M1378" s="3">
        <f t="shared" si="65"/>
        <v>8</v>
      </c>
      <c r="N1378" s="3">
        <v>0</v>
      </c>
      <c r="O1378" s="3">
        <v>51</v>
      </c>
      <c r="P1378" s="3">
        <v>58</v>
      </c>
      <c r="Q1378" s="3">
        <v>0</v>
      </c>
      <c r="R1378" s="3"/>
      <c r="S1378" s="3">
        <f>IF(ISBLANK(Table13[[#This Row],[T1]]),0,IF(Table13[[#This Row],[T1]]&gt;0,1,0))</f>
        <v>1</v>
      </c>
      <c r="T1378" s="3">
        <f>IF(ISBLANK(Table13[[#This Row],[T2]]),0,IF(Table13[[#This Row],[T2]]&gt;0,1,0))</f>
        <v>0</v>
      </c>
      <c r="U1378" s="3">
        <f>IF(ISBLANK(Table13[[#This Row],[T3]]),0,IF(Table13[[#This Row],[T3]]&gt;0,1,0))</f>
        <v>1</v>
      </c>
      <c r="V1378" s="3">
        <f>IF(ISBLANK(Table13[[#This Row],[T4]]),0,IF(Table13[[#This Row],[T4]]&gt;0,1,0))</f>
        <v>0</v>
      </c>
      <c r="W1378" s="25">
        <v>44</v>
      </c>
      <c r="X1378" s="23">
        <v>21</v>
      </c>
      <c r="Y1378" s="3">
        <v>2.2999999999999998</v>
      </c>
      <c r="Z1378" s="3"/>
      <c r="AB1378" s="30">
        <v>1348</v>
      </c>
      <c r="AC1378" s="30">
        <v>1.5749898718451039</v>
      </c>
      <c r="AD1378" s="30">
        <v>-0.17498987184510395</v>
      </c>
    </row>
    <row r="1379" spans="1:30">
      <c r="A1379" s="4">
        <v>43795.375</v>
      </c>
      <c r="B1379">
        <v>43795</v>
      </c>
      <c r="C1379" s="3">
        <v>0.375</v>
      </c>
      <c r="D1379" s="3">
        <v>9</v>
      </c>
      <c r="E1379" s="3">
        <v>57</v>
      </c>
      <c r="F1379" s="3">
        <v>1.4</v>
      </c>
      <c r="G1379" s="5">
        <v>0.2</v>
      </c>
      <c r="H1379" s="3">
        <v>1.5999999999999999</v>
      </c>
      <c r="I1379" s="3">
        <v>1.55139</v>
      </c>
      <c r="J1379" s="12">
        <f t="shared" si="63"/>
        <v>1.4958333333333329</v>
      </c>
      <c r="K1379" s="4">
        <v>43795.375</v>
      </c>
      <c r="L1379" s="3">
        <f t="shared" si="64"/>
        <v>26</v>
      </c>
      <c r="M1379" s="3">
        <f t="shared" si="65"/>
        <v>9</v>
      </c>
      <c r="N1379" s="3">
        <v>0</v>
      </c>
      <c r="O1379" s="3">
        <v>4</v>
      </c>
      <c r="P1379" s="3">
        <v>58</v>
      </c>
      <c r="Q1379" s="3">
        <v>0</v>
      </c>
      <c r="R1379" s="3"/>
      <c r="S1379" s="3">
        <f>IF(ISBLANK(Table13[[#This Row],[T1]]),0,IF(Table13[[#This Row],[T1]]&gt;0,1,0))</f>
        <v>0</v>
      </c>
      <c r="T1379" s="3">
        <f>IF(ISBLANK(Table13[[#This Row],[T2]]),0,IF(Table13[[#This Row],[T2]]&gt;0,1,0))</f>
        <v>0</v>
      </c>
      <c r="U1379" s="3">
        <f>IF(ISBLANK(Table13[[#This Row],[T3]]),0,IF(Table13[[#This Row],[T3]]&gt;0,1,0))</f>
        <v>0</v>
      </c>
      <c r="V1379" s="3">
        <f>IF(ISBLANK(Table13[[#This Row],[T4]]),0,IF(Table13[[#This Row],[T4]]&gt;0,1,0))</f>
        <v>1</v>
      </c>
      <c r="W1379" s="26">
        <v>47</v>
      </c>
      <c r="X1379" s="22">
        <v>21</v>
      </c>
      <c r="Y1379" s="3">
        <v>1.5999999999999999</v>
      </c>
      <c r="Z1379" s="3"/>
      <c r="AB1379" s="30">
        <v>1349</v>
      </c>
      <c r="AC1379" s="30">
        <v>1.5749898718451039</v>
      </c>
      <c r="AD1379" s="30">
        <v>-0.27498987184510404</v>
      </c>
    </row>
    <row r="1380" spans="1:30">
      <c r="A1380" s="4">
        <v>43795.416666666664</v>
      </c>
      <c r="B1380">
        <v>43795</v>
      </c>
      <c r="C1380" s="3">
        <v>0.41666666666666669</v>
      </c>
      <c r="D1380" s="3">
        <v>10</v>
      </c>
      <c r="E1380" s="3">
        <v>57</v>
      </c>
      <c r="F1380" s="3">
        <v>0.2</v>
      </c>
      <c r="G1380" s="5">
        <v>0.2</v>
      </c>
      <c r="H1380" s="3">
        <v>0.4</v>
      </c>
      <c r="I1380" s="3">
        <v>1.55139</v>
      </c>
      <c r="J1380" s="12">
        <f t="shared" si="63"/>
        <v>1.6499999999999997</v>
      </c>
      <c r="K1380" s="4">
        <v>43795.416666666664</v>
      </c>
      <c r="L1380" s="3">
        <f t="shared" si="64"/>
        <v>26</v>
      </c>
      <c r="M1380" s="3">
        <f t="shared" si="65"/>
        <v>10</v>
      </c>
      <c r="N1380" s="3">
        <v>0</v>
      </c>
      <c r="O1380" s="3">
        <v>0</v>
      </c>
      <c r="P1380" s="3">
        <v>58</v>
      </c>
      <c r="Q1380" s="3">
        <v>0</v>
      </c>
      <c r="R1380" s="3"/>
      <c r="S1380" s="3">
        <f>IF(ISBLANK(Table13[[#This Row],[T1]]),0,IF(Table13[[#This Row],[T1]]&gt;0,1,0))</f>
        <v>0</v>
      </c>
      <c r="T1380" s="3">
        <f>IF(ISBLANK(Table13[[#This Row],[T2]]),0,IF(Table13[[#This Row],[T2]]&gt;0,1,0))</f>
        <v>0</v>
      </c>
      <c r="U1380" s="3">
        <f>IF(ISBLANK(Table13[[#This Row],[T3]]),0,IF(Table13[[#This Row],[T3]]&gt;0,1,0))</f>
        <v>0</v>
      </c>
      <c r="V1380" s="3">
        <f>IF(ISBLANK(Table13[[#This Row],[T4]]),0,IF(Table13[[#This Row],[T4]]&gt;0,1,0))</f>
        <v>1</v>
      </c>
      <c r="W1380" s="25">
        <v>50</v>
      </c>
      <c r="X1380" s="23">
        <v>21</v>
      </c>
      <c r="Y1380" s="3">
        <v>0.4</v>
      </c>
      <c r="Z1380" s="3"/>
      <c r="AB1380" s="30">
        <v>1350</v>
      </c>
      <c r="AC1380" s="30">
        <v>1.7003001882631432</v>
      </c>
      <c r="AD1380" s="30">
        <v>1.3996998117368569</v>
      </c>
    </row>
    <row r="1381" spans="1:30">
      <c r="A1381" s="4">
        <v>43795.458333333336</v>
      </c>
      <c r="B1381">
        <v>43795</v>
      </c>
      <c r="C1381" s="3">
        <v>0.45833333333333331</v>
      </c>
      <c r="D1381" s="3">
        <v>11</v>
      </c>
      <c r="E1381" s="3">
        <v>57</v>
      </c>
      <c r="F1381" s="3">
        <v>0.2</v>
      </c>
      <c r="G1381" s="5">
        <v>0.2</v>
      </c>
      <c r="H1381" s="3">
        <v>0.4</v>
      </c>
      <c r="I1381" s="3">
        <v>1.55139</v>
      </c>
      <c r="J1381" s="12">
        <f t="shared" si="63"/>
        <v>1.6624999999999996</v>
      </c>
      <c r="K1381" s="4">
        <v>43795.458333333336</v>
      </c>
      <c r="L1381" s="3">
        <f t="shared" si="64"/>
        <v>26</v>
      </c>
      <c r="M1381" s="3">
        <f t="shared" si="65"/>
        <v>11</v>
      </c>
      <c r="N1381" s="3">
        <v>0</v>
      </c>
      <c r="O1381" s="3">
        <v>0</v>
      </c>
      <c r="P1381" s="3">
        <v>57</v>
      </c>
      <c r="Q1381" s="3">
        <v>0</v>
      </c>
      <c r="R1381" s="3"/>
      <c r="S1381" s="3">
        <f>IF(ISBLANK(Table13[[#This Row],[T1]]),0,IF(Table13[[#This Row],[T1]]&gt;0,1,0))</f>
        <v>0</v>
      </c>
      <c r="T1381" s="3">
        <f>IF(ISBLANK(Table13[[#This Row],[T2]]),0,IF(Table13[[#This Row],[T2]]&gt;0,1,0))</f>
        <v>0</v>
      </c>
      <c r="U1381" s="3">
        <f>IF(ISBLANK(Table13[[#This Row],[T3]]),0,IF(Table13[[#This Row],[T3]]&gt;0,1,0))</f>
        <v>0</v>
      </c>
      <c r="V1381" s="3">
        <f>IF(ISBLANK(Table13[[#This Row],[T4]]),0,IF(Table13[[#This Row],[T4]]&gt;0,1,0))</f>
        <v>1</v>
      </c>
      <c r="W1381" s="26">
        <v>54</v>
      </c>
      <c r="X1381" s="22">
        <v>17</v>
      </c>
      <c r="Y1381" s="3">
        <v>0.4</v>
      </c>
      <c r="Z1381" s="3"/>
      <c r="AB1381" s="30">
        <v>1351</v>
      </c>
      <c r="AC1381" s="30">
        <v>1.6144515623430578</v>
      </c>
      <c r="AD1381" s="30">
        <v>1.6855484376569421</v>
      </c>
    </row>
    <row r="1382" spans="1:30">
      <c r="A1382" s="4">
        <v>43795.5</v>
      </c>
      <c r="B1382">
        <v>43795</v>
      </c>
      <c r="C1382" s="3">
        <v>0.5</v>
      </c>
      <c r="D1382" s="3">
        <v>12</v>
      </c>
      <c r="E1382" s="3">
        <v>57</v>
      </c>
      <c r="F1382" s="3">
        <v>0.2</v>
      </c>
      <c r="G1382" s="5">
        <v>0.2</v>
      </c>
      <c r="H1382" s="3">
        <v>0.4</v>
      </c>
      <c r="I1382" s="3">
        <v>1.55139</v>
      </c>
      <c r="J1382" s="12">
        <f t="shared" si="63"/>
        <v>1.6666666666666663</v>
      </c>
      <c r="K1382" s="4">
        <v>43795.5</v>
      </c>
      <c r="L1382" s="3">
        <f t="shared" si="64"/>
        <v>26</v>
      </c>
      <c r="M1382" s="3">
        <f t="shared" si="65"/>
        <v>12</v>
      </c>
      <c r="N1382" s="3">
        <v>0</v>
      </c>
      <c r="O1382" s="3">
        <v>0</v>
      </c>
      <c r="P1382" s="3">
        <v>57</v>
      </c>
      <c r="Q1382" s="3">
        <v>0</v>
      </c>
      <c r="R1382" s="3"/>
      <c r="S1382" s="3">
        <f>IF(ISBLANK(Table13[[#This Row],[T1]]),0,IF(Table13[[#This Row],[T1]]&gt;0,1,0))</f>
        <v>0</v>
      </c>
      <c r="T1382" s="3">
        <f>IF(ISBLANK(Table13[[#This Row],[T2]]),0,IF(Table13[[#This Row],[T2]]&gt;0,1,0))</f>
        <v>0</v>
      </c>
      <c r="U1382" s="3">
        <f>IF(ISBLANK(Table13[[#This Row],[T3]]),0,IF(Table13[[#This Row],[T3]]&gt;0,1,0))</f>
        <v>0</v>
      </c>
      <c r="V1382" s="3">
        <f>IF(ISBLANK(Table13[[#This Row],[T4]]),0,IF(Table13[[#This Row],[T4]]&gt;0,1,0))</f>
        <v>1</v>
      </c>
      <c r="W1382" s="25">
        <v>58</v>
      </c>
      <c r="X1382" s="23">
        <v>11</v>
      </c>
      <c r="Y1382" s="3">
        <v>0.4</v>
      </c>
      <c r="Z1382" s="3"/>
      <c r="AB1382" s="30">
        <v>1352</v>
      </c>
      <c r="AC1382" s="30">
        <v>1.60815294625104</v>
      </c>
      <c r="AD1382" s="30">
        <v>3.0918470537489604</v>
      </c>
    </row>
    <row r="1383" spans="1:30">
      <c r="A1383" s="4">
        <v>43795.541666666664</v>
      </c>
      <c r="B1383">
        <v>43795</v>
      </c>
      <c r="C1383" s="3">
        <v>0.54166666666666663</v>
      </c>
      <c r="D1383" s="3">
        <v>13</v>
      </c>
      <c r="E1383" s="3">
        <v>57</v>
      </c>
      <c r="F1383" s="3">
        <v>0.2</v>
      </c>
      <c r="G1383" s="5">
        <v>0.2</v>
      </c>
      <c r="H1383" s="3">
        <v>0.4</v>
      </c>
      <c r="I1383" s="3">
        <v>1.55139</v>
      </c>
      <c r="J1383" s="12">
        <f t="shared" si="63"/>
        <v>1.6708333333333332</v>
      </c>
      <c r="K1383" s="4">
        <v>43795.541666666664</v>
      </c>
      <c r="L1383" s="3">
        <f t="shared" si="64"/>
        <v>26</v>
      </c>
      <c r="M1383" s="3">
        <f t="shared" si="65"/>
        <v>13</v>
      </c>
      <c r="N1383" s="3">
        <v>0</v>
      </c>
      <c r="O1383" s="3">
        <v>0</v>
      </c>
      <c r="P1383" s="3">
        <v>27</v>
      </c>
      <c r="Q1383" s="3">
        <v>0</v>
      </c>
      <c r="R1383" s="3"/>
      <c r="S1383" s="3">
        <f>IF(ISBLANK(Table13[[#This Row],[T1]]),0,IF(Table13[[#This Row],[T1]]&gt;0,1,0))</f>
        <v>0</v>
      </c>
      <c r="T1383" s="3">
        <f>IF(ISBLANK(Table13[[#This Row],[T2]]),0,IF(Table13[[#This Row],[T2]]&gt;0,1,0))</f>
        <v>0</v>
      </c>
      <c r="U1383" s="3">
        <f>IF(ISBLANK(Table13[[#This Row],[T3]]),0,IF(Table13[[#This Row],[T3]]&gt;0,1,0))</f>
        <v>0</v>
      </c>
      <c r="V1383" s="3">
        <f>IF(ISBLANK(Table13[[#This Row],[T4]]),0,IF(Table13[[#This Row],[T4]]&gt;0,1,0))</f>
        <v>1</v>
      </c>
      <c r="W1383" s="26">
        <v>61</v>
      </c>
      <c r="X1383" s="22">
        <v>17</v>
      </c>
      <c r="Y1383" s="3">
        <v>0.4</v>
      </c>
      <c r="Z1383" s="3"/>
      <c r="AB1383" s="30">
        <v>1353</v>
      </c>
      <c r="AC1383" s="30">
        <v>1.4118016251153516</v>
      </c>
      <c r="AD1383" s="30">
        <v>-0.71180162511535161</v>
      </c>
    </row>
    <row r="1384" spans="1:30">
      <c r="A1384" s="4">
        <v>43795.583333333336</v>
      </c>
      <c r="B1384">
        <v>43795</v>
      </c>
      <c r="C1384" s="3">
        <v>0.58333333333333337</v>
      </c>
      <c r="D1384" s="3">
        <v>14</v>
      </c>
      <c r="E1384" s="3">
        <v>57</v>
      </c>
      <c r="F1384" s="3">
        <v>0.2</v>
      </c>
      <c r="G1384" s="5">
        <v>0.9</v>
      </c>
      <c r="H1384" s="3">
        <v>1.1000000000000001</v>
      </c>
      <c r="I1384" s="3">
        <v>1.55139</v>
      </c>
      <c r="J1384" s="12">
        <f t="shared" si="63"/>
        <v>1.6708333333333332</v>
      </c>
      <c r="K1384" s="4">
        <v>43795.583333333336</v>
      </c>
      <c r="L1384" s="3">
        <f t="shared" si="64"/>
        <v>26</v>
      </c>
      <c r="M1384" s="3">
        <f t="shared" si="65"/>
        <v>14</v>
      </c>
      <c r="N1384" s="3">
        <v>0</v>
      </c>
      <c r="O1384" s="3">
        <v>0</v>
      </c>
      <c r="P1384" s="3">
        <v>24</v>
      </c>
      <c r="Q1384" s="3">
        <v>0</v>
      </c>
      <c r="R1384" s="3"/>
      <c r="S1384" s="3">
        <f>IF(ISBLANK(Table13[[#This Row],[T1]]),0,IF(Table13[[#This Row],[T1]]&gt;0,1,0))</f>
        <v>0</v>
      </c>
      <c r="T1384" s="3">
        <f>IF(ISBLANK(Table13[[#This Row],[T2]]),0,IF(Table13[[#This Row],[T2]]&gt;0,1,0))</f>
        <v>0</v>
      </c>
      <c r="U1384" s="3">
        <f>IF(ISBLANK(Table13[[#This Row],[T3]]),0,IF(Table13[[#This Row],[T3]]&gt;0,1,0))</f>
        <v>0</v>
      </c>
      <c r="V1384" s="3">
        <f>IF(ISBLANK(Table13[[#This Row],[T4]]),0,IF(Table13[[#This Row],[T4]]&gt;0,1,0))</f>
        <v>1</v>
      </c>
      <c r="W1384" s="25">
        <v>62</v>
      </c>
      <c r="X1384" s="23">
        <v>11</v>
      </c>
      <c r="Y1384" s="3">
        <v>1.1000000000000001</v>
      </c>
      <c r="Z1384" s="3"/>
      <c r="AB1384" s="30">
        <v>1354</v>
      </c>
      <c r="AC1384" s="30">
        <v>1.5350104349424252</v>
      </c>
      <c r="AD1384" s="30">
        <v>-1.0350104349424252</v>
      </c>
    </row>
    <row r="1385" spans="1:30">
      <c r="A1385" s="4">
        <v>43795.625</v>
      </c>
      <c r="B1385">
        <v>43795</v>
      </c>
      <c r="C1385" s="3">
        <v>0.625</v>
      </c>
      <c r="D1385" s="3">
        <v>15</v>
      </c>
      <c r="E1385" s="3">
        <v>57</v>
      </c>
      <c r="F1385" s="3">
        <v>0.8</v>
      </c>
      <c r="G1385" s="5">
        <v>0.8</v>
      </c>
      <c r="H1385" s="3">
        <v>1.6</v>
      </c>
      <c r="I1385" s="3">
        <v>1.55139</v>
      </c>
      <c r="J1385" s="12">
        <f t="shared" si="63"/>
        <v>1.645833333333333</v>
      </c>
      <c r="K1385" s="4">
        <v>43795.625</v>
      </c>
      <c r="L1385" s="3">
        <f t="shared" si="64"/>
        <v>26</v>
      </c>
      <c r="M1385" s="3">
        <f t="shared" si="65"/>
        <v>15</v>
      </c>
      <c r="N1385" s="3">
        <v>0</v>
      </c>
      <c r="O1385" s="3">
        <v>0</v>
      </c>
      <c r="P1385" s="3">
        <v>58</v>
      </c>
      <c r="Q1385" s="3">
        <v>0</v>
      </c>
      <c r="R1385" s="3"/>
      <c r="S1385" s="3">
        <f>IF(ISBLANK(Table13[[#This Row],[T1]]),0,IF(Table13[[#This Row],[T1]]&gt;0,1,0))</f>
        <v>0</v>
      </c>
      <c r="T1385" s="3">
        <f>IF(ISBLANK(Table13[[#This Row],[T2]]),0,IF(Table13[[#This Row],[T2]]&gt;0,1,0))</f>
        <v>0</v>
      </c>
      <c r="U1385" s="3">
        <f>IF(ISBLANK(Table13[[#This Row],[T3]]),0,IF(Table13[[#This Row],[T3]]&gt;0,1,0))</f>
        <v>0</v>
      </c>
      <c r="V1385" s="3">
        <f>IF(ISBLANK(Table13[[#This Row],[T4]]),0,IF(Table13[[#This Row],[T4]]&gt;0,1,0))</f>
        <v>1</v>
      </c>
      <c r="W1385" s="26">
        <v>60</v>
      </c>
      <c r="X1385" s="22">
        <v>11</v>
      </c>
      <c r="Y1385" s="3">
        <v>1.6</v>
      </c>
      <c r="Z1385" s="3"/>
      <c r="AB1385" s="30">
        <v>1355</v>
      </c>
      <c r="AC1385" s="30">
        <v>1.5030231267346397</v>
      </c>
      <c r="AD1385" s="30">
        <v>-1.0030231267346397</v>
      </c>
    </row>
    <row r="1386" spans="1:30">
      <c r="A1386" s="4">
        <v>43795.666666666664</v>
      </c>
      <c r="B1386">
        <v>43795</v>
      </c>
      <c r="C1386" s="3">
        <v>0.66666666666666663</v>
      </c>
      <c r="D1386" s="3">
        <v>16</v>
      </c>
      <c r="E1386" s="3">
        <v>57</v>
      </c>
      <c r="F1386" s="3">
        <v>1.6</v>
      </c>
      <c r="G1386" s="5">
        <v>1.2</v>
      </c>
      <c r="H1386" s="3">
        <v>2.8</v>
      </c>
      <c r="I1386" s="3">
        <v>1.55139</v>
      </c>
      <c r="J1386" s="12">
        <f t="shared" si="63"/>
        <v>1.5999999999999996</v>
      </c>
      <c r="K1386" s="4">
        <v>43795.666666666664</v>
      </c>
      <c r="L1386" s="3">
        <f t="shared" si="64"/>
        <v>26</v>
      </c>
      <c r="M1386" s="3">
        <f t="shared" si="65"/>
        <v>16</v>
      </c>
      <c r="N1386" s="3">
        <v>0</v>
      </c>
      <c r="O1386" s="3">
        <v>0</v>
      </c>
      <c r="P1386" s="3">
        <v>58</v>
      </c>
      <c r="Q1386" s="3">
        <v>0</v>
      </c>
      <c r="R1386" s="3"/>
      <c r="S1386" s="3">
        <f>IF(ISBLANK(Table13[[#This Row],[T1]]),0,IF(Table13[[#This Row],[T1]]&gt;0,1,0))</f>
        <v>0</v>
      </c>
      <c r="T1386" s="3">
        <f>IF(ISBLANK(Table13[[#This Row],[T2]]),0,IF(Table13[[#This Row],[T2]]&gt;0,1,0))</f>
        <v>0</v>
      </c>
      <c r="U1386" s="3">
        <f>IF(ISBLANK(Table13[[#This Row],[T3]]),0,IF(Table13[[#This Row],[T3]]&gt;0,1,0))</f>
        <v>0</v>
      </c>
      <c r="V1386" s="3">
        <f>IF(ISBLANK(Table13[[#This Row],[T4]]),0,IF(Table13[[#This Row],[T4]]&gt;0,1,0))</f>
        <v>1</v>
      </c>
      <c r="W1386" s="25">
        <v>57</v>
      </c>
      <c r="X1386" s="23">
        <v>11</v>
      </c>
      <c r="Y1386" s="3">
        <v>2.8</v>
      </c>
      <c r="Z1386" s="3"/>
      <c r="AB1386" s="30">
        <v>1356</v>
      </c>
      <c r="AC1386" s="30">
        <v>1.4315741280289003</v>
      </c>
      <c r="AD1386" s="30">
        <v>-1.0315741280289004</v>
      </c>
    </row>
    <row r="1387" spans="1:30">
      <c r="A1387" s="4">
        <v>43795.708333333336</v>
      </c>
      <c r="B1387">
        <v>43795</v>
      </c>
      <c r="C1387" s="3">
        <v>0.70833333333333337</v>
      </c>
      <c r="D1387" s="3">
        <v>17</v>
      </c>
      <c r="E1387" s="3">
        <v>57</v>
      </c>
      <c r="F1387" s="3">
        <v>0.8</v>
      </c>
      <c r="G1387" s="5">
        <v>0.7</v>
      </c>
      <c r="H1387" s="3">
        <v>1.5</v>
      </c>
      <c r="I1387" s="3">
        <v>1.55139</v>
      </c>
      <c r="J1387" s="12">
        <f t="shared" si="63"/>
        <v>1.6333333333333335</v>
      </c>
      <c r="K1387" s="4">
        <v>43795.708333333336</v>
      </c>
      <c r="L1387" s="3">
        <f t="shared" si="64"/>
        <v>26</v>
      </c>
      <c r="M1387" s="3">
        <f t="shared" si="65"/>
        <v>17</v>
      </c>
      <c r="N1387" s="3">
        <v>0</v>
      </c>
      <c r="O1387" s="3">
        <v>0</v>
      </c>
      <c r="P1387" s="3">
        <v>56</v>
      </c>
      <c r="Q1387" s="3">
        <v>0</v>
      </c>
      <c r="R1387" s="3"/>
      <c r="S1387" s="3">
        <f>IF(ISBLANK(Table13[[#This Row],[T1]]),0,IF(Table13[[#This Row],[T1]]&gt;0,1,0))</f>
        <v>1</v>
      </c>
      <c r="T1387" s="3">
        <f>IF(ISBLANK(Table13[[#This Row],[T2]]),0,IF(Table13[[#This Row],[T2]]&gt;0,1,0))</f>
        <v>0</v>
      </c>
      <c r="U1387" s="3">
        <f>IF(ISBLANK(Table13[[#This Row],[T3]]),0,IF(Table13[[#This Row],[T3]]&gt;0,1,0))</f>
        <v>1</v>
      </c>
      <c r="V1387" s="3">
        <f>IF(ISBLANK(Table13[[#This Row],[T4]]),0,IF(Table13[[#This Row],[T4]]&gt;0,1,0))</f>
        <v>0</v>
      </c>
      <c r="W1387" s="26">
        <v>54</v>
      </c>
      <c r="X1387" s="22">
        <v>11</v>
      </c>
      <c r="Y1387" s="3">
        <v>1.5</v>
      </c>
      <c r="Z1387" s="3"/>
      <c r="AB1387" s="30">
        <v>1357</v>
      </c>
      <c r="AC1387" s="30">
        <v>1.3450988732766549</v>
      </c>
      <c r="AD1387" s="30">
        <v>0.85490112672334528</v>
      </c>
    </row>
    <row r="1388" spans="1:30">
      <c r="A1388" s="4">
        <v>43795.75</v>
      </c>
      <c r="B1388">
        <v>43795</v>
      </c>
      <c r="C1388" s="3">
        <v>0.75</v>
      </c>
      <c r="D1388" s="3">
        <v>18</v>
      </c>
      <c r="E1388" s="3">
        <v>57</v>
      </c>
      <c r="F1388" s="3">
        <v>0.8</v>
      </c>
      <c r="G1388" s="5">
        <v>0.8</v>
      </c>
      <c r="H1388" s="3">
        <v>1.6</v>
      </c>
      <c r="I1388" s="3">
        <v>1.55139</v>
      </c>
      <c r="J1388" s="12">
        <f t="shared" si="63"/>
        <v>1.6375000000000002</v>
      </c>
      <c r="K1388" s="4">
        <v>43795.75</v>
      </c>
      <c r="L1388" s="3">
        <f t="shared" si="64"/>
        <v>26</v>
      </c>
      <c r="M1388" s="3">
        <f t="shared" si="65"/>
        <v>18</v>
      </c>
      <c r="N1388" s="3">
        <v>0</v>
      </c>
      <c r="O1388" s="3">
        <v>0</v>
      </c>
      <c r="P1388" s="3">
        <v>58</v>
      </c>
      <c r="Q1388" s="3">
        <v>0</v>
      </c>
      <c r="R1388" s="3"/>
      <c r="S1388" s="3">
        <f>IF(ISBLANK(Table13[[#This Row],[T1]]),0,IF(Table13[[#This Row],[T1]]&gt;0,1,0))</f>
        <v>1</v>
      </c>
      <c r="T1388" s="3">
        <f>IF(ISBLANK(Table13[[#This Row],[T2]]),0,IF(Table13[[#This Row],[T2]]&gt;0,1,0))</f>
        <v>0</v>
      </c>
      <c r="U1388" s="3">
        <f>IF(ISBLANK(Table13[[#This Row],[T3]]),0,IF(Table13[[#This Row],[T3]]&gt;0,1,0))</f>
        <v>1</v>
      </c>
      <c r="V1388" s="3">
        <f>IF(ISBLANK(Table13[[#This Row],[T4]]),0,IF(Table13[[#This Row],[T4]]&gt;0,1,0))</f>
        <v>0</v>
      </c>
      <c r="W1388" s="25">
        <v>53</v>
      </c>
      <c r="X1388" s="23">
        <v>11</v>
      </c>
      <c r="Y1388" s="3">
        <v>1.6</v>
      </c>
      <c r="Z1388" s="3"/>
      <c r="AB1388" s="30">
        <v>1358</v>
      </c>
      <c r="AC1388" s="30">
        <v>1.3237740011381314</v>
      </c>
      <c r="AD1388" s="30">
        <v>-1.0237740011381313</v>
      </c>
    </row>
    <row r="1389" spans="1:30">
      <c r="A1389" s="4">
        <v>43795.791666666664</v>
      </c>
      <c r="B1389">
        <v>43795</v>
      </c>
      <c r="C1389" s="3">
        <v>0.79166666666666663</v>
      </c>
      <c r="D1389" s="3">
        <v>19</v>
      </c>
      <c r="E1389" s="3">
        <v>57</v>
      </c>
      <c r="F1389" s="3">
        <v>0.7</v>
      </c>
      <c r="G1389" s="5">
        <v>1.2</v>
      </c>
      <c r="H1389" s="3">
        <v>1.9</v>
      </c>
      <c r="I1389" s="3">
        <v>1.55139</v>
      </c>
      <c r="J1389" s="12">
        <f t="shared" si="63"/>
        <v>1.6041666666666667</v>
      </c>
      <c r="K1389" s="4">
        <v>43795.791666666664</v>
      </c>
      <c r="L1389" s="3">
        <f t="shared" si="64"/>
        <v>26</v>
      </c>
      <c r="M1389" s="3">
        <f t="shared" si="65"/>
        <v>19</v>
      </c>
      <c r="N1389" s="3">
        <v>0</v>
      </c>
      <c r="O1389" s="3">
        <v>0</v>
      </c>
      <c r="P1389" s="3">
        <v>58</v>
      </c>
      <c r="Q1389" s="3">
        <v>0</v>
      </c>
      <c r="R1389" s="3"/>
      <c r="S1389" s="3">
        <f>IF(ISBLANK(Table13[[#This Row],[T1]]),0,IF(Table13[[#This Row],[T1]]&gt;0,1,0))</f>
        <v>1</v>
      </c>
      <c r="T1389" s="3">
        <f>IF(ISBLANK(Table13[[#This Row],[T2]]),0,IF(Table13[[#This Row],[T2]]&gt;0,1,0))</f>
        <v>0</v>
      </c>
      <c r="U1389" s="3">
        <f>IF(ISBLANK(Table13[[#This Row],[T3]]),0,IF(Table13[[#This Row],[T3]]&gt;0,1,0))</f>
        <v>1</v>
      </c>
      <c r="V1389" s="3">
        <f>IF(ISBLANK(Table13[[#This Row],[T4]]),0,IF(Table13[[#This Row],[T4]]&gt;0,1,0))</f>
        <v>0</v>
      </c>
      <c r="W1389" s="26">
        <v>52</v>
      </c>
      <c r="X1389" s="22">
        <v>11</v>
      </c>
      <c r="Y1389" s="3">
        <v>1.9</v>
      </c>
      <c r="Z1389" s="3"/>
      <c r="AB1389" s="30">
        <v>1359</v>
      </c>
      <c r="AC1389" s="30">
        <v>1.3237740011381314</v>
      </c>
      <c r="AD1389" s="30">
        <v>-0.7237740011381314</v>
      </c>
    </row>
    <row r="1390" spans="1:30">
      <c r="A1390" s="4">
        <v>43795.833333333336</v>
      </c>
      <c r="B1390">
        <v>43795</v>
      </c>
      <c r="C1390" s="3">
        <v>0.83333333333333337</v>
      </c>
      <c r="D1390" s="3">
        <v>20</v>
      </c>
      <c r="E1390" s="3">
        <v>57</v>
      </c>
      <c r="F1390" s="3">
        <v>1.7</v>
      </c>
      <c r="G1390" s="5">
        <v>2.2999999999999998</v>
      </c>
      <c r="H1390" s="3">
        <v>4</v>
      </c>
      <c r="I1390" s="3">
        <v>1.55139</v>
      </c>
      <c r="J1390" s="12">
        <f t="shared" si="63"/>
        <v>1.5666666666666664</v>
      </c>
      <c r="K1390" s="4">
        <v>43795.833333333336</v>
      </c>
      <c r="L1390" s="3">
        <f t="shared" si="64"/>
        <v>26</v>
      </c>
      <c r="M1390" s="3">
        <f t="shared" si="65"/>
        <v>20</v>
      </c>
      <c r="N1390" s="3">
        <v>0</v>
      </c>
      <c r="O1390" s="3">
        <v>0</v>
      </c>
      <c r="P1390" s="3">
        <v>58</v>
      </c>
      <c r="Q1390" s="3">
        <v>0</v>
      </c>
      <c r="R1390" s="3"/>
      <c r="S1390" s="3">
        <f>IF(ISBLANK(Table13[[#This Row],[T1]]),0,IF(Table13[[#This Row],[T1]]&gt;0,1,0))</f>
        <v>1</v>
      </c>
      <c r="T1390" s="3">
        <f>IF(ISBLANK(Table13[[#This Row],[T2]]),0,IF(Table13[[#This Row],[T2]]&gt;0,1,0))</f>
        <v>0</v>
      </c>
      <c r="U1390" s="3">
        <f>IF(ISBLANK(Table13[[#This Row],[T3]]),0,IF(Table13[[#This Row],[T3]]&gt;0,1,0))</f>
        <v>1</v>
      </c>
      <c r="V1390" s="3">
        <f>IF(ISBLANK(Table13[[#This Row],[T4]]),0,IF(Table13[[#This Row],[T4]]&gt;0,1,0))</f>
        <v>0</v>
      </c>
      <c r="W1390" s="25">
        <v>51</v>
      </c>
      <c r="X1390" s="23">
        <v>11</v>
      </c>
      <c r="Y1390" s="3">
        <v>4</v>
      </c>
      <c r="Z1390" s="3"/>
      <c r="AB1390" s="30">
        <v>1360</v>
      </c>
      <c r="AC1390" s="30">
        <v>1.3557613093459169</v>
      </c>
      <c r="AD1390" s="30">
        <v>-0.35576130934591688</v>
      </c>
    </row>
    <row r="1391" spans="1:30">
      <c r="A1391" s="4">
        <v>43795.875</v>
      </c>
      <c r="B1391">
        <v>43795</v>
      </c>
      <c r="C1391" s="3">
        <v>0.875</v>
      </c>
      <c r="D1391" s="3">
        <v>21</v>
      </c>
      <c r="E1391" s="3">
        <v>57</v>
      </c>
      <c r="F1391" s="3">
        <v>1</v>
      </c>
      <c r="G1391" s="5">
        <v>0.9</v>
      </c>
      <c r="H1391" s="3">
        <v>1.9</v>
      </c>
      <c r="I1391" s="3">
        <v>1.55139</v>
      </c>
      <c r="J1391" s="12">
        <f t="shared" si="63"/>
        <v>1.4749999999999999</v>
      </c>
      <c r="K1391" s="4">
        <v>43795.875</v>
      </c>
      <c r="L1391" s="3">
        <f t="shared" si="64"/>
        <v>26</v>
      </c>
      <c r="M1391" s="3">
        <f t="shared" si="65"/>
        <v>21</v>
      </c>
      <c r="N1391" s="3">
        <v>6</v>
      </c>
      <c r="O1391" s="3">
        <v>18</v>
      </c>
      <c r="P1391" s="3">
        <v>56</v>
      </c>
      <c r="Q1391" s="3">
        <v>0</v>
      </c>
      <c r="R1391" s="3"/>
      <c r="S1391" s="3">
        <f>IF(ISBLANK(Table13[[#This Row],[T1]]),0,IF(Table13[[#This Row],[T1]]&gt;0,1,0))</f>
        <v>1</v>
      </c>
      <c r="T1391" s="3">
        <f>IF(ISBLANK(Table13[[#This Row],[T2]]),0,IF(Table13[[#This Row],[T2]]&gt;0,1,0))</f>
        <v>0</v>
      </c>
      <c r="U1391" s="3">
        <f>IF(ISBLANK(Table13[[#This Row],[T3]]),0,IF(Table13[[#This Row],[T3]]&gt;0,1,0))</f>
        <v>1</v>
      </c>
      <c r="V1391" s="3">
        <f>IF(ISBLANK(Table13[[#This Row],[T4]]),0,IF(Table13[[#This Row],[T4]]&gt;0,1,0))</f>
        <v>0</v>
      </c>
      <c r="W1391" s="26">
        <v>52</v>
      </c>
      <c r="X1391" s="22">
        <v>11</v>
      </c>
      <c r="Y1391" s="3">
        <v>1.9</v>
      </c>
      <c r="Z1391" s="3"/>
      <c r="AB1391" s="30">
        <v>1361</v>
      </c>
      <c r="AC1391" s="30">
        <v>1.4272103080516561</v>
      </c>
      <c r="AD1391" s="30">
        <v>1.4727896919483443</v>
      </c>
    </row>
    <row r="1392" spans="1:30">
      <c r="A1392" s="4">
        <v>43795.916666666664</v>
      </c>
      <c r="B1392">
        <v>43795</v>
      </c>
      <c r="C1392" s="3">
        <v>0.91666666666666663</v>
      </c>
      <c r="D1392" s="3">
        <v>22</v>
      </c>
      <c r="E1392" s="3">
        <v>57</v>
      </c>
      <c r="F1392" s="3">
        <v>2.1</v>
      </c>
      <c r="G1392" s="5">
        <v>1.7</v>
      </c>
      <c r="H1392" s="3">
        <v>3.8</v>
      </c>
      <c r="I1392" s="3">
        <v>1.55139</v>
      </c>
      <c r="J1392" s="12">
        <f t="shared" si="63"/>
        <v>1.4708333333333332</v>
      </c>
      <c r="K1392" s="4">
        <v>43795.916666666664</v>
      </c>
      <c r="L1392" s="3">
        <f t="shared" si="64"/>
        <v>26</v>
      </c>
      <c r="M1392" s="3">
        <f t="shared" si="65"/>
        <v>22</v>
      </c>
      <c r="N1392" s="3">
        <v>57</v>
      </c>
      <c r="O1392" s="3">
        <v>47</v>
      </c>
      <c r="P1392" s="3">
        <v>57</v>
      </c>
      <c r="Q1392" s="3">
        <v>0</v>
      </c>
      <c r="R1392" s="3"/>
      <c r="S1392" s="3">
        <f>IF(ISBLANK(Table13[[#This Row],[T1]]),0,IF(Table13[[#This Row],[T1]]&gt;0,1,0))</f>
        <v>1</v>
      </c>
      <c r="T1392" s="3">
        <f>IF(ISBLANK(Table13[[#This Row],[T2]]),0,IF(Table13[[#This Row],[T2]]&gt;0,1,0))</f>
        <v>1</v>
      </c>
      <c r="U1392" s="3">
        <f>IF(ISBLANK(Table13[[#This Row],[T3]]),0,IF(Table13[[#This Row],[T3]]&gt;0,1,0))</f>
        <v>1</v>
      </c>
      <c r="V1392" s="3">
        <f>IF(ISBLANK(Table13[[#This Row],[T4]]),0,IF(Table13[[#This Row],[T4]]&gt;0,1,0))</f>
        <v>0</v>
      </c>
      <c r="W1392" s="25">
        <v>49</v>
      </c>
      <c r="X1392" s="23">
        <v>11</v>
      </c>
      <c r="Y1392" s="3">
        <v>3.8</v>
      </c>
      <c r="Z1392" s="3"/>
      <c r="AB1392" s="30">
        <v>1362</v>
      </c>
      <c r="AC1392" s="30">
        <v>1.5222505313021206</v>
      </c>
      <c r="AD1392" s="30">
        <v>-2.2250531302120624E-2</v>
      </c>
    </row>
    <row r="1393" spans="1:30">
      <c r="A1393" s="4">
        <v>43795.958333333336</v>
      </c>
      <c r="B1393">
        <v>43795</v>
      </c>
      <c r="C1393" s="3">
        <v>0.95833333333333337</v>
      </c>
      <c r="D1393" s="3">
        <v>23</v>
      </c>
      <c r="E1393" s="3">
        <v>57</v>
      </c>
      <c r="F1393" s="3">
        <v>0.2</v>
      </c>
      <c r="G1393" s="5">
        <v>0.2</v>
      </c>
      <c r="H1393" s="3">
        <v>0.4</v>
      </c>
      <c r="I1393" s="3">
        <v>1.55139</v>
      </c>
      <c r="J1393" s="12">
        <f t="shared" si="63"/>
        <v>1.425</v>
      </c>
      <c r="K1393" s="4">
        <v>43795.958333333336</v>
      </c>
      <c r="L1393" s="3">
        <f t="shared" si="64"/>
        <v>26</v>
      </c>
      <c r="M1393" s="3">
        <f t="shared" si="65"/>
        <v>23</v>
      </c>
      <c r="N1393" s="3">
        <v>58</v>
      </c>
      <c r="O1393" s="3">
        <v>57</v>
      </c>
      <c r="P1393" s="3">
        <v>57</v>
      </c>
      <c r="Q1393" s="3">
        <v>0</v>
      </c>
      <c r="R1393" s="3"/>
      <c r="S1393" s="3">
        <f>IF(ISBLANK(Table13[[#This Row],[T1]]),0,IF(Table13[[#This Row],[T1]]&gt;0,1,0))</f>
        <v>1</v>
      </c>
      <c r="T1393" s="3">
        <f>IF(ISBLANK(Table13[[#This Row],[T2]]),0,IF(Table13[[#This Row],[T2]]&gt;0,1,0))</f>
        <v>1</v>
      </c>
      <c r="U1393" s="3">
        <f>IF(ISBLANK(Table13[[#This Row],[T3]]),0,IF(Table13[[#This Row],[T3]]&gt;0,1,0))</f>
        <v>1</v>
      </c>
      <c r="V1393" s="3">
        <f>IF(ISBLANK(Table13[[#This Row],[T4]]),0,IF(Table13[[#This Row],[T4]]&gt;0,1,0))</f>
        <v>0</v>
      </c>
      <c r="W1393" s="26">
        <v>47</v>
      </c>
      <c r="X1393" s="22">
        <v>11</v>
      </c>
      <c r="Y1393" s="3">
        <v>0.4</v>
      </c>
      <c r="Z1393" s="3"/>
      <c r="AB1393" s="30">
        <v>1363</v>
      </c>
      <c r="AC1393" s="30">
        <v>1.6736857557545604</v>
      </c>
      <c r="AD1393" s="30">
        <v>-0.67368575575456036</v>
      </c>
    </row>
    <row r="1394" spans="1:30">
      <c r="A1394" s="4">
        <v>43796</v>
      </c>
      <c r="B1394">
        <v>43796</v>
      </c>
      <c r="C1394" s="3">
        <v>0</v>
      </c>
      <c r="D1394" s="3">
        <v>0</v>
      </c>
      <c r="E1394" s="3">
        <v>58</v>
      </c>
      <c r="F1394" s="3">
        <v>0.2</v>
      </c>
      <c r="G1394" s="5">
        <v>0.2</v>
      </c>
      <c r="H1394" s="3">
        <v>0.4</v>
      </c>
      <c r="I1394" s="3">
        <v>1.55139</v>
      </c>
      <c r="J1394" s="12">
        <f t="shared" si="63"/>
        <v>1.4750000000000003</v>
      </c>
      <c r="K1394" s="4">
        <v>43796</v>
      </c>
      <c r="L1394" s="3">
        <f t="shared" si="64"/>
        <v>27</v>
      </c>
      <c r="M1394" s="3">
        <f t="shared" si="65"/>
        <v>0</v>
      </c>
      <c r="N1394" s="3">
        <v>58</v>
      </c>
      <c r="O1394" s="3">
        <v>58</v>
      </c>
      <c r="P1394" s="3">
        <v>58</v>
      </c>
      <c r="Q1394" s="3">
        <v>0</v>
      </c>
      <c r="R1394" s="3"/>
      <c r="S1394" s="3">
        <f>IF(ISBLANK(Table13[[#This Row],[T1]]),0,IF(Table13[[#This Row],[T1]]&gt;0,1,0))</f>
        <v>1</v>
      </c>
      <c r="T1394" s="3">
        <f>IF(ISBLANK(Table13[[#This Row],[T2]]),0,IF(Table13[[#This Row],[T2]]&gt;0,1,0))</f>
        <v>1</v>
      </c>
      <c r="U1394" s="3">
        <f>IF(ISBLANK(Table13[[#This Row],[T3]]),0,IF(Table13[[#This Row],[T3]]&gt;0,1,0))</f>
        <v>1</v>
      </c>
      <c r="V1394" s="3">
        <f>IF(ISBLANK(Table13[[#This Row],[T4]]),0,IF(Table13[[#This Row],[T4]]&gt;0,1,0))</f>
        <v>0</v>
      </c>
      <c r="W1394" s="25">
        <v>47</v>
      </c>
      <c r="X1394" s="23">
        <v>11</v>
      </c>
      <c r="Y1394" s="3">
        <v>0.4</v>
      </c>
      <c r="Z1394" s="3"/>
      <c r="AB1394" s="30">
        <v>1364</v>
      </c>
      <c r="AC1394" s="30">
        <v>1.4971647655811775</v>
      </c>
      <c r="AD1394" s="30">
        <v>0.30283523441882254</v>
      </c>
    </row>
    <row r="1395" spans="1:30">
      <c r="A1395" s="4">
        <v>43796.041666666664</v>
      </c>
      <c r="B1395">
        <v>43796</v>
      </c>
      <c r="C1395" s="3">
        <v>4.1666666666666664E-2</v>
      </c>
      <c r="D1395" s="3">
        <v>1</v>
      </c>
      <c r="E1395" s="3">
        <v>58</v>
      </c>
      <c r="F1395" s="3">
        <v>0.2</v>
      </c>
      <c r="G1395" s="5">
        <v>0.2</v>
      </c>
      <c r="H1395" s="3">
        <v>0.4</v>
      </c>
      <c r="I1395" s="3">
        <v>1.55139</v>
      </c>
      <c r="J1395" s="12">
        <f t="shared" si="63"/>
        <v>1.5083333333333337</v>
      </c>
      <c r="K1395" s="4">
        <v>43796.041666666664</v>
      </c>
      <c r="L1395" s="3">
        <f t="shared" si="64"/>
        <v>27</v>
      </c>
      <c r="M1395" s="3">
        <f t="shared" si="65"/>
        <v>1</v>
      </c>
      <c r="N1395" s="3">
        <v>58</v>
      </c>
      <c r="O1395" s="3">
        <v>58</v>
      </c>
      <c r="P1395" s="3">
        <v>58</v>
      </c>
      <c r="Q1395" s="3">
        <v>0</v>
      </c>
      <c r="R1395" s="3"/>
      <c r="S1395" s="3">
        <f>IF(ISBLANK(Table13[[#This Row],[T1]]),0,IF(Table13[[#This Row],[T1]]&gt;0,1,0))</f>
        <v>1</v>
      </c>
      <c r="T1395" s="3">
        <f>IF(ISBLANK(Table13[[#This Row],[T2]]),0,IF(Table13[[#This Row],[T2]]&gt;0,1,0))</f>
        <v>1</v>
      </c>
      <c r="U1395" s="3">
        <f>IF(ISBLANK(Table13[[#This Row],[T3]]),0,IF(Table13[[#This Row],[T3]]&gt;0,1,0))</f>
        <v>1</v>
      </c>
      <c r="V1395" s="3">
        <f>IF(ISBLANK(Table13[[#This Row],[T4]]),0,IF(Table13[[#This Row],[T4]]&gt;0,1,0))</f>
        <v>0</v>
      </c>
      <c r="W1395" s="26">
        <v>45</v>
      </c>
      <c r="X1395" s="22">
        <v>11</v>
      </c>
      <c r="Y1395" s="3">
        <v>0.4</v>
      </c>
      <c r="Z1395" s="3"/>
      <c r="AB1395" s="30">
        <v>1365</v>
      </c>
      <c r="AC1395" s="30">
        <v>1.4683655111524856</v>
      </c>
      <c r="AD1395" s="30">
        <v>2.9316344888475148</v>
      </c>
    </row>
    <row r="1396" spans="1:30">
      <c r="A1396" s="4">
        <v>43796.083333333336</v>
      </c>
      <c r="B1396">
        <v>43796</v>
      </c>
      <c r="C1396" s="3">
        <v>8.3333333333333329E-2</v>
      </c>
      <c r="D1396" s="3">
        <v>2</v>
      </c>
      <c r="E1396" s="3">
        <v>58</v>
      </c>
      <c r="F1396" s="3">
        <v>0.2</v>
      </c>
      <c r="G1396" s="5">
        <v>0.5</v>
      </c>
      <c r="H1396" s="3">
        <v>0.7</v>
      </c>
      <c r="I1396" s="3">
        <v>1.55139</v>
      </c>
      <c r="J1396" s="12">
        <f t="shared" si="63"/>
        <v>1.6166666666666669</v>
      </c>
      <c r="K1396" s="4">
        <v>43796.083333333336</v>
      </c>
      <c r="L1396" s="3">
        <f t="shared" si="64"/>
        <v>27</v>
      </c>
      <c r="M1396" s="3">
        <f t="shared" si="65"/>
        <v>2</v>
      </c>
      <c r="N1396" s="3">
        <v>58</v>
      </c>
      <c r="O1396" s="3">
        <v>58</v>
      </c>
      <c r="P1396" s="3">
        <v>58</v>
      </c>
      <c r="Q1396" s="3">
        <v>0</v>
      </c>
      <c r="R1396" s="3"/>
      <c r="S1396" s="3">
        <f>IF(ISBLANK(Table13[[#This Row],[T1]]),0,IF(Table13[[#This Row],[T1]]&gt;0,1,0))</f>
        <v>1</v>
      </c>
      <c r="T1396" s="3">
        <f>IF(ISBLANK(Table13[[#This Row],[T2]]),0,IF(Table13[[#This Row],[T2]]&gt;0,1,0))</f>
        <v>1</v>
      </c>
      <c r="U1396" s="3">
        <f>IF(ISBLANK(Table13[[#This Row],[T3]]),0,IF(Table13[[#This Row],[T3]]&gt;0,1,0))</f>
        <v>1</v>
      </c>
      <c r="V1396" s="3">
        <f>IF(ISBLANK(Table13[[#This Row],[T4]]),0,IF(Table13[[#This Row],[T4]]&gt;0,1,0))</f>
        <v>0</v>
      </c>
      <c r="W1396" s="25">
        <v>45</v>
      </c>
      <c r="X1396" s="23">
        <v>11</v>
      </c>
      <c r="Y1396" s="3">
        <v>0.7</v>
      </c>
      <c r="Z1396" s="3"/>
      <c r="AB1396" s="30">
        <v>1366</v>
      </c>
      <c r="AC1396" s="30">
        <v>1.4790279472217474</v>
      </c>
      <c r="AD1396" s="30">
        <v>1.420972052778253</v>
      </c>
    </row>
    <row r="1397" spans="1:30">
      <c r="A1397" s="4">
        <v>43796.125</v>
      </c>
      <c r="B1397">
        <v>43796</v>
      </c>
      <c r="C1397" s="3">
        <v>0.125</v>
      </c>
      <c r="D1397" s="3">
        <v>3</v>
      </c>
      <c r="E1397" s="3">
        <v>58</v>
      </c>
      <c r="F1397" s="3">
        <v>0.2</v>
      </c>
      <c r="G1397" s="5">
        <v>0.5</v>
      </c>
      <c r="H1397" s="3">
        <v>0.7</v>
      </c>
      <c r="I1397" s="3">
        <v>1.55139</v>
      </c>
      <c r="J1397" s="12">
        <f t="shared" si="63"/>
        <v>1.6291666666666671</v>
      </c>
      <c r="K1397" s="4">
        <v>43796.125</v>
      </c>
      <c r="L1397" s="3">
        <f t="shared" si="64"/>
        <v>27</v>
      </c>
      <c r="M1397" s="3">
        <f t="shared" si="65"/>
        <v>3</v>
      </c>
      <c r="N1397" s="3">
        <v>57</v>
      </c>
      <c r="O1397" s="3">
        <v>57</v>
      </c>
      <c r="P1397" s="3">
        <v>57</v>
      </c>
      <c r="Q1397" s="3">
        <v>0</v>
      </c>
      <c r="R1397" s="3"/>
      <c r="S1397" s="3">
        <f>IF(ISBLANK(Table13[[#This Row],[T1]]),0,IF(Table13[[#This Row],[T1]]&gt;0,1,0))</f>
        <v>1</v>
      </c>
      <c r="T1397" s="3">
        <f>IF(ISBLANK(Table13[[#This Row],[T2]]),0,IF(Table13[[#This Row],[T2]]&gt;0,1,0))</f>
        <v>1</v>
      </c>
      <c r="U1397" s="3">
        <f>IF(ISBLANK(Table13[[#This Row],[T3]]),0,IF(Table13[[#This Row],[T3]]&gt;0,1,0))</f>
        <v>1</v>
      </c>
      <c r="V1397" s="3">
        <f>IF(ISBLANK(Table13[[#This Row],[T4]]),0,IF(Table13[[#This Row],[T4]]&gt;0,1,0))</f>
        <v>0</v>
      </c>
      <c r="W1397" s="26">
        <v>46</v>
      </c>
      <c r="X1397" s="22">
        <v>13</v>
      </c>
      <c r="Y1397" s="3">
        <v>0.7</v>
      </c>
      <c r="Z1397" s="3"/>
      <c r="AB1397" s="30">
        <v>1367</v>
      </c>
      <c r="AC1397" s="30">
        <v>1.5110152554295329</v>
      </c>
      <c r="AD1397" s="30">
        <v>1.6889847445704673</v>
      </c>
    </row>
    <row r="1398" spans="1:30">
      <c r="A1398" s="4">
        <v>43796.166666666664</v>
      </c>
      <c r="B1398">
        <v>43796</v>
      </c>
      <c r="C1398" s="3">
        <v>0.16666666666666666</v>
      </c>
      <c r="D1398" s="3">
        <v>4</v>
      </c>
      <c r="E1398" s="3">
        <v>58</v>
      </c>
      <c r="F1398" s="3">
        <v>0.2</v>
      </c>
      <c r="G1398" s="5">
        <v>0.5</v>
      </c>
      <c r="H1398" s="3">
        <v>0.7</v>
      </c>
      <c r="I1398" s="3">
        <v>1.55139</v>
      </c>
      <c r="J1398" s="12">
        <f t="shared" si="63"/>
        <v>1.6208333333333336</v>
      </c>
      <c r="K1398" s="4">
        <v>43796.166666666664</v>
      </c>
      <c r="L1398" s="3">
        <f t="shared" si="64"/>
        <v>27</v>
      </c>
      <c r="M1398" s="3">
        <f t="shared" si="65"/>
        <v>4</v>
      </c>
      <c r="N1398" s="3">
        <v>58</v>
      </c>
      <c r="O1398" s="3">
        <v>58</v>
      </c>
      <c r="P1398" s="3">
        <v>58</v>
      </c>
      <c r="Q1398" s="3">
        <v>0</v>
      </c>
      <c r="R1398" s="3"/>
      <c r="S1398" s="3">
        <f>IF(ISBLANK(Table13[[#This Row],[T1]]),0,IF(Table13[[#This Row],[T1]]&gt;0,1,0))</f>
        <v>1</v>
      </c>
      <c r="T1398" s="3">
        <f>IF(ISBLANK(Table13[[#This Row],[T2]]),0,IF(Table13[[#This Row],[T2]]&gt;0,1,0))</f>
        <v>1</v>
      </c>
      <c r="U1398" s="3">
        <f>IF(ISBLANK(Table13[[#This Row],[T3]]),0,IF(Table13[[#This Row],[T3]]&gt;0,1,0))</f>
        <v>1</v>
      </c>
      <c r="V1398" s="3">
        <f>IF(ISBLANK(Table13[[#This Row],[T4]]),0,IF(Table13[[#This Row],[T4]]&gt;0,1,0))</f>
        <v>0</v>
      </c>
      <c r="W1398" s="25">
        <v>46</v>
      </c>
      <c r="X1398" s="23">
        <v>13</v>
      </c>
      <c r="Y1398" s="3">
        <v>0.7</v>
      </c>
      <c r="Z1398" s="3"/>
      <c r="AB1398" s="30">
        <v>1368</v>
      </c>
      <c r="AC1398" s="30">
        <v>1.5216776914987948</v>
      </c>
      <c r="AD1398" s="30">
        <v>-1.0216776914987948</v>
      </c>
    </row>
    <row r="1399" spans="1:30">
      <c r="A1399" s="4">
        <v>43796.208333333336</v>
      </c>
      <c r="B1399">
        <v>43796</v>
      </c>
      <c r="C1399" s="3">
        <v>0.20833333333333334</v>
      </c>
      <c r="D1399" s="3">
        <v>5</v>
      </c>
      <c r="E1399" s="3">
        <v>58</v>
      </c>
      <c r="F1399" s="3">
        <v>0.2</v>
      </c>
      <c r="G1399" s="5">
        <v>0.6</v>
      </c>
      <c r="H1399" s="3">
        <v>0.8</v>
      </c>
      <c r="I1399" s="3">
        <v>1.55139</v>
      </c>
      <c r="J1399" s="12">
        <f t="shared" si="63"/>
        <v>1.6125</v>
      </c>
      <c r="K1399" s="4">
        <v>43796.208333333336</v>
      </c>
      <c r="L1399" s="3">
        <f t="shared" si="64"/>
        <v>27</v>
      </c>
      <c r="M1399" s="3">
        <f t="shared" si="65"/>
        <v>5</v>
      </c>
      <c r="N1399" s="3">
        <v>58</v>
      </c>
      <c r="O1399" s="3">
        <v>58</v>
      </c>
      <c r="P1399" s="3">
        <v>58</v>
      </c>
      <c r="Q1399" s="3">
        <v>0</v>
      </c>
      <c r="R1399" s="3"/>
      <c r="S1399" s="3">
        <f>IF(ISBLANK(Table13[[#This Row],[T1]]),0,IF(Table13[[#This Row],[T1]]&gt;0,1,0))</f>
        <v>1</v>
      </c>
      <c r="T1399" s="3">
        <f>IF(ISBLANK(Table13[[#This Row],[T2]]),0,IF(Table13[[#This Row],[T2]]&gt;0,1,0))</f>
        <v>1</v>
      </c>
      <c r="U1399" s="3">
        <f>IF(ISBLANK(Table13[[#This Row],[T3]]),0,IF(Table13[[#This Row],[T3]]&gt;0,1,0))</f>
        <v>1</v>
      </c>
      <c r="V1399" s="3">
        <f>IF(ISBLANK(Table13[[#This Row],[T4]]),0,IF(Table13[[#This Row],[T4]]&gt;0,1,0))</f>
        <v>0</v>
      </c>
      <c r="W1399" s="26">
        <v>48</v>
      </c>
      <c r="X1399" s="22">
        <v>13</v>
      </c>
      <c r="Y1399" s="3">
        <v>0.8</v>
      </c>
      <c r="Z1399" s="3"/>
      <c r="AB1399" s="30">
        <v>1369</v>
      </c>
      <c r="AC1399" s="30">
        <v>1.5504769459274867</v>
      </c>
      <c r="AD1399" s="30">
        <v>-0.85047694592748679</v>
      </c>
    </row>
    <row r="1400" spans="1:30">
      <c r="A1400" s="4">
        <v>43796.25</v>
      </c>
      <c r="B1400">
        <v>43796</v>
      </c>
      <c r="C1400" s="3">
        <v>0.25</v>
      </c>
      <c r="D1400" s="3">
        <v>6</v>
      </c>
      <c r="E1400" s="3">
        <v>58</v>
      </c>
      <c r="F1400" s="3">
        <v>1.7</v>
      </c>
      <c r="G1400" s="5">
        <v>2.2000000000000002</v>
      </c>
      <c r="H1400" s="3">
        <v>3.9000000000000004</v>
      </c>
      <c r="I1400" s="3">
        <v>1.55139</v>
      </c>
      <c r="J1400" s="12">
        <f t="shared" si="63"/>
        <v>1.6000000000000003</v>
      </c>
      <c r="K1400" s="4">
        <v>43796.25</v>
      </c>
      <c r="L1400" s="3">
        <f t="shared" si="64"/>
        <v>27</v>
      </c>
      <c r="M1400" s="3">
        <f t="shared" si="65"/>
        <v>6</v>
      </c>
      <c r="N1400" s="3">
        <v>58</v>
      </c>
      <c r="O1400" s="3">
        <v>58</v>
      </c>
      <c r="P1400" s="3">
        <v>58</v>
      </c>
      <c r="Q1400" s="3">
        <v>0</v>
      </c>
      <c r="R1400" s="3"/>
      <c r="S1400" s="3">
        <f>IF(ISBLANK(Table13[[#This Row],[T1]]),0,IF(Table13[[#This Row],[T1]]&gt;0,1,0))</f>
        <v>1</v>
      </c>
      <c r="T1400" s="3">
        <f>IF(ISBLANK(Table13[[#This Row],[T2]]),0,IF(Table13[[#This Row],[T2]]&gt;0,1,0))</f>
        <v>1</v>
      </c>
      <c r="U1400" s="3">
        <f>IF(ISBLANK(Table13[[#This Row],[T3]]),0,IF(Table13[[#This Row],[T3]]&gt;0,1,0))</f>
        <v>1</v>
      </c>
      <c r="V1400" s="3">
        <f>IF(ISBLANK(Table13[[#This Row],[T4]]),0,IF(Table13[[#This Row],[T4]]&gt;0,1,0))</f>
        <v>0</v>
      </c>
      <c r="W1400" s="25">
        <v>50</v>
      </c>
      <c r="X1400" s="23">
        <v>8</v>
      </c>
      <c r="Y1400" s="3">
        <v>3.9000000000000004</v>
      </c>
      <c r="Z1400" s="3"/>
      <c r="AB1400" s="30">
        <v>1370</v>
      </c>
      <c r="AC1400" s="30">
        <v>1.6469880079168342</v>
      </c>
      <c r="AD1400" s="30">
        <v>-0.74698800791683417</v>
      </c>
    </row>
    <row r="1401" spans="1:30">
      <c r="A1401" s="4">
        <v>43796.291666666664</v>
      </c>
      <c r="B1401">
        <v>43796</v>
      </c>
      <c r="C1401" s="3">
        <v>0.29166666666666669</v>
      </c>
      <c r="D1401" s="3">
        <v>7</v>
      </c>
      <c r="E1401" s="3">
        <v>58</v>
      </c>
      <c r="F1401" s="3">
        <v>0.8</v>
      </c>
      <c r="G1401" s="5">
        <v>0.6</v>
      </c>
      <c r="H1401" s="3">
        <v>1.4</v>
      </c>
      <c r="I1401" s="3">
        <v>1.55139</v>
      </c>
      <c r="J1401" s="12">
        <f t="shared" si="63"/>
        <v>1.4708333333333332</v>
      </c>
      <c r="K1401" s="4">
        <v>43796.291666666664</v>
      </c>
      <c r="L1401" s="3">
        <f t="shared" si="64"/>
        <v>27</v>
      </c>
      <c r="M1401" s="3">
        <f t="shared" si="65"/>
        <v>7</v>
      </c>
      <c r="N1401" s="3">
        <v>15</v>
      </c>
      <c r="O1401" s="3">
        <v>57</v>
      </c>
      <c r="P1401" s="3">
        <v>57</v>
      </c>
      <c r="Q1401" s="3">
        <v>0</v>
      </c>
      <c r="R1401" s="3"/>
      <c r="S1401" s="3">
        <f>IF(ISBLANK(Table13[[#This Row],[T1]]),0,IF(Table13[[#This Row],[T1]]&gt;0,1,0))</f>
        <v>1</v>
      </c>
      <c r="T1401" s="3">
        <f>IF(ISBLANK(Table13[[#This Row],[T2]]),0,IF(Table13[[#This Row],[T2]]&gt;0,1,0))</f>
        <v>1</v>
      </c>
      <c r="U1401" s="3">
        <f>IF(ISBLANK(Table13[[#This Row],[T3]]),0,IF(Table13[[#This Row],[T3]]&gt;0,1,0))</f>
        <v>1</v>
      </c>
      <c r="V1401" s="3">
        <f>IF(ISBLANK(Table13[[#This Row],[T4]]),0,IF(Table13[[#This Row],[T4]]&gt;0,1,0))</f>
        <v>0</v>
      </c>
      <c r="W1401" s="26">
        <v>51</v>
      </c>
      <c r="X1401" s="22">
        <v>8</v>
      </c>
      <c r="Y1401" s="3">
        <v>1.4</v>
      </c>
      <c r="Z1401" s="3"/>
      <c r="AB1401" s="30">
        <v>1371</v>
      </c>
      <c r="AC1401" s="30">
        <v>1.5718018180660105</v>
      </c>
      <c r="AD1401" s="30">
        <v>-0.57180181806601049</v>
      </c>
    </row>
    <row r="1402" spans="1:30">
      <c r="A1402" s="4">
        <v>43796.333333333336</v>
      </c>
      <c r="B1402">
        <v>43796</v>
      </c>
      <c r="C1402" s="3">
        <v>0.33333333333333331</v>
      </c>
      <c r="D1402" s="3">
        <v>8</v>
      </c>
      <c r="E1402" s="3">
        <v>58</v>
      </c>
      <c r="F1402" s="3">
        <v>1.4</v>
      </c>
      <c r="G1402" s="5">
        <v>1.7</v>
      </c>
      <c r="H1402" s="3">
        <v>3.0999999999999996</v>
      </c>
      <c r="I1402" s="3">
        <v>1.55139</v>
      </c>
      <c r="J1402" s="12">
        <f t="shared" si="63"/>
        <v>1.4916666666666665</v>
      </c>
      <c r="K1402" s="4">
        <v>43796.333333333336</v>
      </c>
      <c r="L1402" s="3">
        <f t="shared" si="64"/>
        <v>27</v>
      </c>
      <c r="M1402" s="3">
        <f t="shared" si="65"/>
        <v>8</v>
      </c>
      <c r="N1402" s="3">
        <v>58</v>
      </c>
      <c r="O1402" s="3">
        <v>38</v>
      </c>
      <c r="P1402" s="3">
        <v>58</v>
      </c>
      <c r="Q1402" s="3">
        <v>0</v>
      </c>
      <c r="R1402" s="3"/>
      <c r="S1402" s="3">
        <f>IF(ISBLANK(Table13[[#This Row],[T1]]),0,IF(Table13[[#This Row],[T1]]&gt;0,1,0))</f>
        <v>1</v>
      </c>
      <c r="T1402" s="3">
        <f>IF(ISBLANK(Table13[[#This Row],[T2]]),0,IF(Table13[[#This Row],[T2]]&gt;0,1,0))</f>
        <v>0</v>
      </c>
      <c r="U1402" s="3">
        <f>IF(ISBLANK(Table13[[#This Row],[T3]]),0,IF(Table13[[#This Row],[T3]]&gt;0,1,0))</f>
        <v>1</v>
      </c>
      <c r="V1402" s="3">
        <f>IF(ISBLANK(Table13[[#This Row],[T4]]),0,IF(Table13[[#This Row],[T4]]&gt;0,1,0))</f>
        <v>0</v>
      </c>
      <c r="W1402" s="25">
        <v>51</v>
      </c>
      <c r="X1402" s="23">
        <v>13</v>
      </c>
      <c r="Y1402" s="3">
        <v>3.0999999999999996</v>
      </c>
      <c r="Z1402" s="3"/>
      <c r="AB1402" s="30">
        <v>1372</v>
      </c>
      <c r="AC1402" s="30">
        <v>1.5718018180660105</v>
      </c>
      <c r="AD1402" s="30">
        <v>-0.4718018180660104</v>
      </c>
    </row>
    <row r="1403" spans="1:30">
      <c r="A1403" s="4">
        <v>43796.375</v>
      </c>
      <c r="B1403">
        <v>43796</v>
      </c>
      <c r="C1403" s="3">
        <v>0.375</v>
      </c>
      <c r="D1403" s="3">
        <v>9</v>
      </c>
      <c r="E1403" s="3">
        <v>58</v>
      </c>
      <c r="F1403" s="3">
        <v>2.5</v>
      </c>
      <c r="G1403" s="5">
        <v>2.8</v>
      </c>
      <c r="H1403" s="3">
        <v>5.3</v>
      </c>
      <c r="I1403" s="3">
        <v>1.55139</v>
      </c>
      <c r="J1403" s="12">
        <f t="shared" si="63"/>
        <v>1.3916666666666668</v>
      </c>
      <c r="K1403" s="4">
        <v>43796.375</v>
      </c>
      <c r="L1403" s="3">
        <f t="shared" si="64"/>
        <v>27</v>
      </c>
      <c r="M1403" s="3">
        <f t="shared" si="65"/>
        <v>9</v>
      </c>
      <c r="N1403" s="3">
        <v>19</v>
      </c>
      <c r="O1403" s="3">
        <v>0</v>
      </c>
      <c r="P1403" s="3">
        <v>40</v>
      </c>
      <c r="Q1403" s="3">
        <v>0</v>
      </c>
      <c r="R1403" s="3"/>
      <c r="S1403" s="3">
        <f>IF(ISBLANK(Table13[[#This Row],[T1]]),0,IF(Table13[[#This Row],[T1]]&gt;0,1,0))</f>
        <v>1</v>
      </c>
      <c r="T1403" s="3">
        <f>IF(ISBLANK(Table13[[#This Row],[T2]]),0,IF(Table13[[#This Row],[T2]]&gt;0,1,0))</f>
        <v>0</v>
      </c>
      <c r="U1403" s="3">
        <f>IF(ISBLANK(Table13[[#This Row],[T3]]),0,IF(Table13[[#This Row],[T3]]&gt;0,1,0))</f>
        <v>1</v>
      </c>
      <c r="V1403" s="3">
        <f>IF(ISBLANK(Table13[[#This Row],[T4]]),0,IF(Table13[[#This Row],[T4]]&gt;0,1,0))</f>
        <v>0</v>
      </c>
      <c r="W1403" s="26">
        <v>51</v>
      </c>
      <c r="X1403" s="22">
        <v>13</v>
      </c>
      <c r="Y1403" s="3">
        <v>5.3</v>
      </c>
      <c r="Z1403" s="3"/>
      <c r="AB1403" s="30">
        <v>1373</v>
      </c>
      <c r="AC1403" s="30">
        <v>1.593126690204534</v>
      </c>
      <c r="AD1403" s="30">
        <v>-0.59312669020453401</v>
      </c>
    </row>
    <row r="1404" spans="1:30">
      <c r="A1404" s="4">
        <v>43796.416666666664</v>
      </c>
      <c r="B1404">
        <v>43796</v>
      </c>
      <c r="C1404" s="3">
        <v>0.41666666666666669</v>
      </c>
      <c r="D1404" s="3">
        <v>10</v>
      </c>
      <c r="E1404" s="3">
        <v>58</v>
      </c>
      <c r="F1404" s="3">
        <v>0.5</v>
      </c>
      <c r="G1404" s="5">
        <v>0.2</v>
      </c>
      <c r="H1404" s="3">
        <v>0.7</v>
      </c>
      <c r="I1404" s="3">
        <v>1.55139</v>
      </c>
      <c r="J1404" s="12">
        <f t="shared" si="63"/>
        <v>1.2958333333333334</v>
      </c>
      <c r="K1404" s="4">
        <v>43796.416666666664</v>
      </c>
      <c r="L1404" s="3">
        <f t="shared" si="64"/>
        <v>27</v>
      </c>
      <c r="M1404" s="3">
        <f t="shared" si="65"/>
        <v>10</v>
      </c>
      <c r="N1404" s="3">
        <v>0</v>
      </c>
      <c r="O1404" s="3">
        <v>0</v>
      </c>
      <c r="P1404" s="3">
        <v>2</v>
      </c>
      <c r="Q1404" s="3">
        <v>0</v>
      </c>
      <c r="R1404" s="3"/>
      <c r="S1404" s="3">
        <f>IF(ISBLANK(Table13[[#This Row],[T1]]),0,IF(Table13[[#This Row],[T1]]&gt;0,1,0))</f>
        <v>1</v>
      </c>
      <c r="T1404" s="3">
        <f>IF(ISBLANK(Table13[[#This Row],[T2]]),0,IF(Table13[[#This Row],[T2]]&gt;0,1,0))</f>
        <v>1</v>
      </c>
      <c r="U1404" s="3">
        <f>IF(ISBLANK(Table13[[#This Row],[T3]]),0,IF(Table13[[#This Row],[T3]]&gt;0,1,0))</f>
        <v>1</v>
      </c>
      <c r="V1404" s="3">
        <f>IF(ISBLANK(Table13[[#This Row],[T4]]),0,IF(Table13[[#This Row],[T4]]&gt;0,1,0))</f>
        <v>0</v>
      </c>
      <c r="W1404" s="25">
        <v>53</v>
      </c>
      <c r="X1404" s="23">
        <v>13</v>
      </c>
      <c r="Y1404" s="3">
        <v>0.7</v>
      </c>
      <c r="Z1404" s="3"/>
      <c r="AB1404" s="30">
        <v>1374</v>
      </c>
      <c r="AC1404" s="30">
        <v>1.593126690204534</v>
      </c>
      <c r="AD1404" s="30">
        <v>-0.49312669020453392</v>
      </c>
    </row>
    <row r="1405" spans="1:30">
      <c r="A1405" s="4">
        <v>43796.458333333336</v>
      </c>
      <c r="B1405">
        <v>43796</v>
      </c>
      <c r="C1405" s="3">
        <v>0.45833333333333331</v>
      </c>
      <c r="D1405" s="3">
        <v>11</v>
      </c>
      <c r="E1405" s="3">
        <v>58</v>
      </c>
      <c r="F1405" s="3">
        <v>0.3</v>
      </c>
      <c r="G1405" s="5">
        <v>0.2</v>
      </c>
      <c r="H1405" s="3">
        <v>0.5</v>
      </c>
      <c r="I1405" s="3">
        <v>1.55139</v>
      </c>
      <c r="J1405" s="12">
        <f t="shared" si="63"/>
        <v>1.4583333333333333</v>
      </c>
      <c r="K1405" s="4">
        <v>43796.458333506947</v>
      </c>
      <c r="L1405" s="3">
        <f t="shared" si="64"/>
        <v>27</v>
      </c>
      <c r="M1405" s="3">
        <f t="shared" si="65"/>
        <v>11</v>
      </c>
      <c r="N1405" s="3"/>
      <c r="O1405" s="3"/>
      <c r="P1405" s="3"/>
      <c r="Q1405" s="3"/>
      <c r="R1405" s="3"/>
      <c r="S1405" s="3">
        <f>IF(ISBLANK(Table13[[#This Row],[T1]]),0,IF(Table13[[#This Row],[T1]]&gt;0,1,0))</f>
        <v>0</v>
      </c>
      <c r="T1405" s="3">
        <f>IF(ISBLANK(Table13[[#This Row],[T2]]),0,IF(Table13[[#This Row],[T2]]&gt;0,1,0))</f>
        <v>1</v>
      </c>
      <c r="U1405" s="3">
        <f>IF(ISBLANK(Table13[[#This Row],[T3]]),0,IF(Table13[[#This Row],[T3]]&gt;0,1,0))</f>
        <v>0</v>
      </c>
      <c r="V1405" s="3">
        <f>IF(ISBLANK(Table13[[#This Row],[T4]]),0,IF(Table13[[#This Row],[T4]]&gt;0,1,0))</f>
        <v>0</v>
      </c>
      <c r="W1405" s="26">
        <v>56</v>
      </c>
      <c r="X1405" s="22">
        <v>13</v>
      </c>
      <c r="Y1405" s="3">
        <v>0.5</v>
      </c>
      <c r="Z1405" s="3"/>
      <c r="AB1405" s="30">
        <v>1375</v>
      </c>
      <c r="AC1405" s="30">
        <v>1.5643274357758421</v>
      </c>
      <c r="AD1405" s="30">
        <v>1.3356725642241578</v>
      </c>
    </row>
    <row r="1406" spans="1:30">
      <c r="A1406" s="4">
        <v>43796.5</v>
      </c>
      <c r="B1406">
        <v>43796</v>
      </c>
      <c r="C1406" s="3">
        <v>0.5</v>
      </c>
      <c r="D1406" s="3">
        <v>12</v>
      </c>
      <c r="E1406" s="3">
        <v>58</v>
      </c>
      <c r="F1406" s="3">
        <v>0.2</v>
      </c>
      <c r="G1406" s="5">
        <v>0.3</v>
      </c>
      <c r="H1406" s="3">
        <v>0.5</v>
      </c>
      <c r="I1406" s="3">
        <v>1.55139</v>
      </c>
      <c r="J1406" s="12">
        <f t="shared" si="63"/>
        <v>1.5875000000000001</v>
      </c>
      <c r="K1406" s="4">
        <v>43796.500000231485</v>
      </c>
      <c r="L1406" s="3">
        <f t="shared" si="64"/>
        <v>27</v>
      </c>
      <c r="M1406" s="3">
        <f t="shared" si="65"/>
        <v>12</v>
      </c>
      <c r="N1406" s="3"/>
      <c r="O1406" s="3"/>
      <c r="P1406" s="3"/>
      <c r="Q1406" s="3"/>
      <c r="R1406" s="3"/>
      <c r="S1406" s="3">
        <f>IF(ISBLANK(Table13[[#This Row],[T1]]),0,IF(Table13[[#This Row],[T1]]&gt;0,1,0))</f>
        <v>0</v>
      </c>
      <c r="T1406" s="3">
        <f>IF(ISBLANK(Table13[[#This Row],[T2]]),0,IF(Table13[[#This Row],[T2]]&gt;0,1,0))</f>
        <v>1</v>
      </c>
      <c r="U1406" s="3">
        <f>IF(ISBLANK(Table13[[#This Row],[T3]]),0,IF(Table13[[#This Row],[T3]]&gt;0,1,0))</f>
        <v>1</v>
      </c>
      <c r="V1406" s="3">
        <f>IF(ISBLANK(Table13[[#This Row],[T4]]),0,IF(Table13[[#This Row],[T4]]&gt;0,1,0))</f>
        <v>0</v>
      </c>
      <c r="W1406" s="25">
        <v>57</v>
      </c>
      <c r="X1406" s="23">
        <v>10</v>
      </c>
      <c r="Y1406" s="3">
        <v>0.5</v>
      </c>
      <c r="Z1406" s="3"/>
      <c r="AB1406" s="30">
        <v>1376</v>
      </c>
      <c r="AC1406" s="30">
        <v>1.5323401275680566</v>
      </c>
      <c r="AD1406" s="30">
        <v>-0.63234012756805658</v>
      </c>
    </row>
    <row r="1407" spans="1:30">
      <c r="A1407" s="4">
        <v>43796.541666666664</v>
      </c>
      <c r="B1407">
        <v>43796</v>
      </c>
      <c r="C1407" s="3">
        <v>0.54166666666666663</v>
      </c>
      <c r="D1407" s="3">
        <v>13</v>
      </c>
      <c r="E1407" s="3">
        <v>58</v>
      </c>
      <c r="F1407" s="3">
        <v>0.2</v>
      </c>
      <c r="G1407" s="5">
        <v>0.2</v>
      </c>
      <c r="H1407" s="3">
        <v>0.4</v>
      </c>
      <c r="I1407" s="3">
        <v>1.55139</v>
      </c>
      <c r="J1407" s="12">
        <f t="shared" si="63"/>
        <v>1.5833333333333333</v>
      </c>
      <c r="K1407" s="4">
        <v>43796.541666956022</v>
      </c>
      <c r="L1407" s="3">
        <f t="shared" si="64"/>
        <v>27</v>
      </c>
      <c r="M1407" s="3">
        <f t="shared" si="65"/>
        <v>13</v>
      </c>
      <c r="N1407" s="3"/>
      <c r="O1407" s="3"/>
      <c r="P1407" s="3"/>
      <c r="Q1407" s="3"/>
      <c r="R1407" s="3"/>
      <c r="S1407" s="3">
        <f>IF(ISBLANK(Table13[[#This Row],[T1]]),0,IF(Table13[[#This Row],[T1]]&gt;0,1,0))</f>
        <v>0</v>
      </c>
      <c r="T1407" s="3">
        <f>IF(ISBLANK(Table13[[#This Row],[T2]]),0,IF(Table13[[#This Row],[T2]]&gt;0,1,0))</f>
        <v>1</v>
      </c>
      <c r="U1407" s="3">
        <f>IF(ISBLANK(Table13[[#This Row],[T3]]),0,IF(Table13[[#This Row],[T3]]&gt;0,1,0))</f>
        <v>1</v>
      </c>
      <c r="V1407" s="3">
        <f>IF(ISBLANK(Table13[[#This Row],[T4]]),0,IF(Table13[[#This Row],[T4]]&gt;0,1,0))</f>
        <v>0</v>
      </c>
      <c r="W1407" s="26">
        <v>57</v>
      </c>
      <c r="X1407" s="22">
        <v>10</v>
      </c>
      <c r="Y1407" s="3">
        <v>0.4</v>
      </c>
      <c r="Z1407" s="3"/>
      <c r="AB1407" s="30">
        <v>1377</v>
      </c>
      <c r="AC1407" s="30">
        <v>1.666211373464392</v>
      </c>
      <c r="AD1407" s="30">
        <v>0.63378862653560786</v>
      </c>
    </row>
    <row r="1408" spans="1:30">
      <c r="A1408" s="4">
        <v>43796.583333333336</v>
      </c>
      <c r="B1408">
        <v>43796</v>
      </c>
      <c r="C1408" s="3">
        <v>0.58333333333333337</v>
      </c>
      <c r="D1408" s="3">
        <v>14</v>
      </c>
      <c r="E1408" s="3">
        <v>58</v>
      </c>
      <c r="F1408" s="3">
        <v>0.3</v>
      </c>
      <c r="G1408" s="5">
        <v>0.2</v>
      </c>
      <c r="H1408" s="3">
        <v>0.5</v>
      </c>
      <c r="I1408" s="3">
        <v>1.55139</v>
      </c>
      <c r="J1408" s="12">
        <f t="shared" si="63"/>
        <v>1.5833333333333333</v>
      </c>
      <c r="K1408" s="4">
        <v>43796.583333680559</v>
      </c>
      <c r="L1408" s="3">
        <f t="shared" si="64"/>
        <v>27</v>
      </c>
      <c r="M1408" s="3">
        <f t="shared" si="65"/>
        <v>14</v>
      </c>
      <c r="N1408" s="3"/>
      <c r="O1408" s="3"/>
      <c r="P1408" s="3"/>
      <c r="Q1408" s="3"/>
      <c r="R1408" s="3"/>
      <c r="S1408" s="3">
        <f>IF(ISBLANK(Table13[[#This Row],[T1]]),0,IF(Table13[[#This Row],[T1]]&gt;0,1,0))</f>
        <v>0</v>
      </c>
      <c r="T1408" s="3">
        <f>IF(ISBLANK(Table13[[#This Row],[T2]]),0,IF(Table13[[#This Row],[T2]]&gt;0,1,0))</f>
        <v>1</v>
      </c>
      <c r="U1408" s="3">
        <f>IF(ISBLANK(Table13[[#This Row],[T3]]),0,IF(Table13[[#This Row],[T3]]&gt;0,1,0))</f>
        <v>1</v>
      </c>
      <c r="V1408" s="3">
        <f>IF(ISBLANK(Table13[[#This Row],[T4]]),0,IF(Table13[[#This Row],[T4]]&gt;0,1,0))</f>
        <v>0</v>
      </c>
      <c r="W1408" s="25">
        <v>57</v>
      </c>
      <c r="X1408" s="23">
        <v>13</v>
      </c>
      <c r="Y1408" s="3">
        <v>0.5</v>
      </c>
      <c r="Z1408" s="3"/>
      <c r="AB1408" s="30">
        <v>1378</v>
      </c>
      <c r="AC1408" s="30">
        <v>1.4955487444444713</v>
      </c>
      <c r="AD1408" s="30">
        <v>0.10445125555552859</v>
      </c>
    </row>
    <row r="1409" spans="1:30">
      <c r="A1409" s="4">
        <v>43796.625</v>
      </c>
      <c r="B1409">
        <v>43796</v>
      </c>
      <c r="C1409" s="3">
        <v>0.625</v>
      </c>
      <c r="D1409" s="3">
        <v>15</v>
      </c>
      <c r="E1409" s="3">
        <v>58</v>
      </c>
      <c r="F1409" s="3">
        <v>0.2</v>
      </c>
      <c r="G1409" s="5">
        <v>0.3</v>
      </c>
      <c r="H1409" s="3">
        <v>0.5</v>
      </c>
      <c r="I1409" s="3">
        <v>1.55139</v>
      </c>
      <c r="J1409" s="12">
        <f t="shared" si="63"/>
        <v>1.5791666666666666</v>
      </c>
      <c r="K1409" s="4">
        <v>43796.625000405096</v>
      </c>
      <c r="L1409" s="3">
        <f t="shared" si="64"/>
        <v>27</v>
      </c>
      <c r="M1409" s="3">
        <f t="shared" si="65"/>
        <v>15</v>
      </c>
      <c r="N1409" s="3"/>
      <c r="O1409" s="3"/>
      <c r="P1409" s="3"/>
      <c r="Q1409" s="3"/>
      <c r="R1409" s="3"/>
      <c r="S1409" s="3">
        <f>IF(ISBLANK(Table13[[#This Row],[T1]]),0,IF(Table13[[#This Row],[T1]]&gt;0,1,0))</f>
        <v>0</v>
      </c>
      <c r="T1409" s="3">
        <f>IF(ISBLANK(Table13[[#This Row],[T2]]),0,IF(Table13[[#This Row],[T2]]&gt;0,1,0))</f>
        <v>0</v>
      </c>
      <c r="U1409" s="3">
        <f>IF(ISBLANK(Table13[[#This Row],[T3]]),0,IF(Table13[[#This Row],[T3]]&gt;0,1,0))</f>
        <v>1</v>
      </c>
      <c r="V1409" s="3">
        <f>IF(ISBLANK(Table13[[#This Row],[T4]]),0,IF(Table13[[#This Row],[T4]]&gt;0,1,0))</f>
        <v>0</v>
      </c>
      <c r="W1409" s="26">
        <v>58</v>
      </c>
      <c r="X1409" s="22">
        <v>10</v>
      </c>
      <c r="Y1409" s="3">
        <v>0.5</v>
      </c>
      <c r="Z1409" s="3"/>
      <c r="AB1409" s="30">
        <v>1379</v>
      </c>
      <c r="AC1409" s="30">
        <v>1.4635614362366858</v>
      </c>
      <c r="AD1409" s="30">
        <v>-1.0635614362366859</v>
      </c>
    </row>
    <row r="1410" spans="1:30">
      <c r="A1410" s="4">
        <v>43796.666666666664</v>
      </c>
      <c r="B1410">
        <v>43796</v>
      </c>
      <c r="C1410" s="3">
        <v>0.66666666666666663</v>
      </c>
      <c r="D1410" s="3">
        <v>16</v>
      </c>
      <c r="E1410" s="3">
        <v>58</v>
      </c>
      <c r="F1410" s="3">
        <v>1.6</v>
      </c>
      <c r="G1410" s="5">
        <v>2</v>
      </c>
      <c r="H1410" s="3">
        <v>3.6</v>
      </c>
      <c r="I1410" s="3">
        <v>1.55139</v>
      </c>
      <c r="J1410" s="12">
        <f t="shared" ref="J1410:J1473" si="66">AVERAGE(H1410:H1433)</f>
        <v>1.5833333333333333</v>
      </c>
      <c r="K1410" s="4">
        <v>43796.666666666664</v>
      </c>
      <c r="L1410" s="3">
        <f t="shared" ref="L1410:L1473" si="67">DAY(K1410)</f>
        <v>27</v>
      </c>
      <c r="M1410" s="3">
        <f t="shared" ref="M1410:M1473" si="68">HOUR(K1410)</f>
        <v>16</v>
      </c>
      <c r="N1410" s="3">
        <v>45</v>
      </c>
      <c r="O1410" s="3">
        <v>0</v>
      </c>
      <c r="P1410" s="3">
        <v>0</v>
      </c>
      <c r="Q1410" s="3">
        <v>0</v>
      </c>
      <c r="R1410" s="3"/>
      <c r="S1410" s="3">
        <f>IF(ISBLANK(Table13[[#This Row],[T1]]),0,IF(Table13[[#This Row],[T1]]&gt;0,1,0))</f>
        <v>0</v>
      </c>
      <c r="T1410" s="3">
        <f>IF(ISBLANK(Table13[[#This Row],[T2]]),0,IF(Table13[[#This Row],[T2]]&gt;0,1,0))</f>
        <v>0</v>
      </c>
      <c r="U1410" s="3">
        <f>IF(ISBLANK(Table13[[#This Row],[T3]]),0,IF(Table13[[#This Row],[T3]]&gt;0,1,0))</f>
        <v>1</v>
      </c>
      <c r="V1410" s="3">
        <f>IF(ISBLANK(Table13[[#This Row],[T4]]),0,IF(Table13[[#This Row],[T4]]&gt;0,1,0))</f>
        <v>0</v>
      </c>
      <c r="W1410" s="25">
        <v>57</v>
      </c>
      <c r="X1410" s="23">
        <v>17</v>
      </c>
      <c r="Y1410" s="3">
        <v>3.6</v>
      </c>
      <c r="Z1410" s="3"/>
      <c r="AB1410" s="30">
        <v>1380</v>
      </c>
      <c r="AC1410" s="30">
        <v>1.4710358185268542</v>
      </c>
      <c r="AD1410" s="30">
        <v>-1.071035818526854</v>
      </c>
    </row>
    <row r="1411" spans="1:30">
      <c r="A1411" s="4">
        <v>43796.708333333336</v>
      </c>
      <c r="B1411">
        <v>43796</v>
      </c>
      <c r="C1411" s="3">
        <v>0.70833333333333337</v>
      </c>
      <c r="D1411" s="3">
        <v>17</v>
      </c>
      <c r="E1411" s="3">
        <v>58</v>
      </c>
      <c r="F1411" s="3">
        <v>1</v>
      </c>
      <c r="G1411" s="5">
        <v>0.6</v>
      </c>
      <c r="H1411" s="3">
        <v>1.6</v>
      </c>
      <c r="I1411" s="3">
        <v>1.55139</v>
      </c>
      <c r="J1411" s="12">
        <f t="shared" si="66"/>
        <v>1.5458333333333334</v>
      </c>
      <c r="K1411" s="4">
        <v>43796.708333333336</v>
      </c>
      <c r="L1411" s="3">
        <f t="shared" si="67"/>
        <v>27</v>
      </c>
      <c r="M1411" s="3">
        <f t="shared" si="68"/>
        <v>17</v>
      </c>
      <c r="N1411" s="3">
        <v>58</v>
      </c>
      <c r="O1411" s="3">
        <v>0</v>
      </c>
      <c r="P1411" s="3">
        <v>0</v>
      </c>
      <c r="Q1411" s="3">
        <v>0</v>
      </c>
      <c r="R1411" s="3"/>
      <c r="S1411" s="3">
        <f>IF(ISBLANK(Table13[[#This Row],[T1]]),0,IF(Table13[[#This Row],[T1]]&gt;0,1,0))</f>
        <v>0</v>
      </c>
      <c r="T1411" s="3">
        <f>IF(ISBLANK(Table13[[#This Row],[T2]]),0,IF(Table13[[#This Row],[T2]]&gt;0,1,0))</f>
        <v>0</v>
      </c>
      <c r="U1411" s="3">
        <f>IF(ISBLANK(Table13[[#This Row],[T3]]),0,IF(Table13[[#This Row],[T3]]&gt;0,1,0))</f>
        <v>1</v>
      </c>
      <c r="V1411" s="3">
        <f>IF(ISBLANK(Table13[[#This Row],[T4]]),0,IF(Table13[[#This Row],[T4]]&gt;0,1,0))</f>
        <v>0</v>
      </c>
      <c r="W1411" s="26">
        <v>57</v>
      </c>
      <c r="X1411" s="22">
        <v>20</v>
      </c>
      <c r="Y1411" s="3">
        <v>1.6</v>
      </c>
      <c r="Z1411" s="3"/>
      <c r="AB1411" s="30">
        <v>1381</v>
      </c>
      <c r="AC1411" s="30">
        <v>1.5035722641006304</v>
      </c>
      <c r="AD1411" s="30">
        <v>-1.1035722641006305</v>
      </c>
    </row>
    <row r="1412" spans="1:30">
      <c r="A1412" s="4">
        <v>43796.75</v>
      </c>
      <c r="B1412">
        <v>43796</v>
      </c>
      <c r="C1412" s="3">
        <v>0.75</v>
      </c>
      <c r="D1412" s="3">
        <v>18</v>
      </c>
      <c r="E1412" s="3">
        <v>58</v>
      </c>
      <c r="F1412" s="3">
        <v>0.3</v>
      </c>
      <c r="G1412" s="5">
        <v>0.5</v>
      </c>
      <c r="H1412" s="3">
        <v>0.8</v>
      </c>
      <c r="I1412" s="3">
        <v>1.55139</v>
      </c>
      <c r="J1412" s="12">
        <f t="shared" si="66"/>
        <v>1.5666666666666667</v>
      </c>
      <c r="K1412" s="4">
        <v>43796.75</v>
      </c>
      <c r="L1412" s="3">
        <f t="shared" si="67"/>
        <v>27</v>
      </c>
      <c r="M1412" s="3">
        <f t="shared" si="68"/>
        <v>18</v>
      </c>
      <c r="N1412" s="3">
        <v>32</v>
      </c>
      <c r="O1412" s="3">
        <v>0</v>
      </c>
      <c r="P1412" s="3">
        <v>0</v>
      </c>
      <c r="Q1412" s="3">
        <v>0</v>
      </c>
      <c r="R1412" s="3"/>
      <c r="S1412" s="3">
        <f>IF(ISBLANK(Table13[[#This Row],[T1]]),0,IF(Table13[[#This Row],[T1]]&gt;0,1,0))</f>
        <v>0</v>
      </c>
      <c r="T1412" s="3">
        <f>IF(ISBLANK(Table13[[#This Row],[T2]]),0,IF(Table13[[#This Row],[T2]]&gt;0,1,0))</f>
        <v>0</v>
      </c>
      <c r="U1412" s="3">
        <f>IF(ISBLANK(Table13[[#This Row],[T3]]),0,IF(Table13[[#This Row],[T3]]&gt;0,1,0))</f>
        <v>1</v>
      </c>
      <c r="V1412" s="3">
        <f>IF(ISBLANK(Table13[[#This Row],[T4]]),0,IF(Table13[[#This Row],[T4]]&gt;0,1,0))</f>
        <v>0</v>
      </c>
      <c r="W1412" s="25">
        <v>57</v>
      </c>
      <c r="X1412" s="23">
        <v>21</v>
      </c>
      <c r="Y1412" s="3">
        <v>0.8</v>
      </c>
      <c r="Z1412" s="3"/>
      <c r="AB1412" s="30">
        <v>1382</v>
      </c>
      <c r="AC1412" s="30">
        <v>1.3963987660420212</v>
      </c>
      <c r="AD1412" s="30">
        <v>-0.99639876604202116</v>
      </c>
    </row>
    <row r="1413" spans="1:30">
      <c r="A1413" s="4">
        <v>43796.791666666664</v>
      </c>
      <c r="B1413">
        <v>43796</v>
      </c>
      <c r="C1413" s="3">
        <v>0.79166666666666663</v>
      </c>
      <c r="D1413" s="3">
        <v>19</v>
      </c>
      <c r="E1413" s="3">
        <v>58</v>
      </c>
      <c r="F1413" s="3">
        <v>0.5</v>
      </c>
      <c r="G1413" s="5">
        <v>0.5</v>
      </c>
      <c r="H1413" s="3">
        <v>1</v>
      </c>
      <c r="I1413" s="3">
        <v>1.55139</v>
      </c>
      <c r="J1413" s="12">
        <f t="shared" si="66"/>
        <v>1.5999999999999999</v>
      </c>
      <c r="K1413" s="4">
        <v>43796.791667303238</v>
      </c>
      <c r="L1413" s="3">
        <f t="shared" si="67"/>
        <v>27</v>
      </c>
      <c r="M1413" s="3">
        <f t="shared" si="68"/>
        <v>19</v>
      </c>
      <c r="N1413" s="3"/>
      <c r="O1413" s="3"/>
      <c r="P1413" s="3"/>
      <c r="Q1413" s="3"/>
      <c r="R1413" s="3"/>
      <c r="S1413" s="3">
        <f>IF(ISBLANK(Table13[[#This Row],[T1]]),0,IF(Table13[[#This Row],[T1]]&gt;0,1,0))</f>
        <v>0</v>
      </c>
      <c r="T1413" s="3">
        <f>IF(ISBLANK(Table13[[#This Row],[T2]]),0,IF(Table13[[#This Row],[T2]]&gt;0,1,0))</f>
        <v>0</v>
      </c>
      <c r="U1413" s="3">
        <f>IF(ISBLANK(Table13[[#This Row],[T3]]),0,IF(Table13[[#This Row],[T3]]&gt;0,1,0))</f>
        <v>1</v>
      </c>
      <c r="V1413" s="3">
        <f>IF(ISBLANK(Table13[[#This Row],[T4]]),0,IF(Table13[[#This Row],[T4]]&gt;0,1,0))</f>
        <v>0</v>
      </c>
      <c r="W1413" s="26">
        <v>57</v>
      </c>
      <c r="X1413" s="22">
        <v>21</v>
      </c>
      <c r="Y1413" s="3">
        <v>1</v>
      </c>
      <c r="Z1413" s="3"/>
      <c r="AB1413" s="30">
        <v>1383</v>
      </c>
      <c r="AC1413" s="30">
        <v>1.4609225198235829</v>
      </c>
      <c r="AD1413" s="30">
        <v>-0.36092251982358281</v>
      </c>
    </row>
    <row r="1414" spans="1:30">
      <c r="A1414" s="4">
        <v>43796.833333333336</v>
      </c>
      <c r="B1414">
        <v>43796</v>
      </c>
      <c r="C1414" s="3">
        <v>0.83333333333333337</v>
      </c>
      <c r="D1414" s="3">
        <v>20</v>
      </c>
      <c r="E1414" s="3">
        <v>58</v>
      </c>
      <c r="F1414" s="3">
        <v>1.3</v>
      </c>
      <c r="G1414" s="5">
        <v>0.5</v>
      </c>
      <c r="H1414" s="3">
        <v>1.8</v>
      </c>
      <c r="I1414" s="3">
        <v>1.55139</v>
      </c>
      <c r="J1414" s="12">
        <f t="shared" si="66"/>
        <v>1.6625000000000003</v>
      </c>
      <c r="K1414" s="4">
        <v>43796.833334027775</v>
      </c>
      <c r="L1414" s="3">
        <f t="shared" si="67"/>
        <v>27</v>
      </c>
      <c r="M1414" s="3">
        <f t="shared" si="68"/>
        <v>20</v>
      </c>
      <c r="N1414" s="3"/>
      <c r="O1414" s="3"/>
      <c r="P1414" s="3"/>
      <c r="Q1414" s="3"/>
      <c r="R1414" s="3"/>
      <c r="S1414" s="3">
        <f>IF(ISBLANK(Table13[[#This Row],[T1]]),0,IF(Table13[[#This Row],[T1]]&gt;0,1,0))</f>
        <v>0</v>
      </c>
      <c r="T1414" s="3">
        <f>IF(ISBLANK(Table13[[#This Row],[T2]]),0,IF(Table13[[#This Row],[T2]]&gt;0,1,0))</f>
        <v>0</v>
      </c>
      <c r="U1414" s="3">
        <f>IF(ISBLANK(Table13[[#This Row],[T3]]),0,IF(Table13[[#This Row],[T3]]&gt;0,1,0))</f>
        <v>1</v>
      </c>
      <c r="V1414" s="3">
        <f>IF(ISBLANK(Table13[[#This Row],[T4]]),0,IF(Table13[[#This Row],[T4]]&gt;0,1,0))</f>
        <v>0</v>
      </c>
      <c r="W1414" s="25">
        <v>55</v>
      </c>
      <c r="X1414" s="23">
        <v>21</v>
      </c>
      <c r="Y1414" s="3">
        <v>1.8</v>
      </c>
      <c r="Z1414" s="3"/>
      <c r="AB1414" s="30">
        <v>1384</v>
      </c>
      <c r="AC1414" s="30">
        <v>1.4822473919621069</v>
      </c>
      <c r="AD1414" s="30">
        <v>0.11775260803789322</v>
      </c>
    </row>
    <row r="1415" spans="1:30">
      <c r="A1415" s="4">
        <v>43796.875</v>
      </c>
      <c r="B1415">
        <v>43796</v>
      </c>
      <c r="C1415" s="3">
        <v>0.875</v>
      </c>
      <c r="D1415" s="3">
        <v>21</v>
      </c>
      <c r="E1415" s="3">
        <v>58</v>
      </c>
      <c r="F1415" s="3">
        <v>0.5</v>
      </c>
      <c r="G1415" s="5">
        <v>1.3</v>
      </c>
      <c r="H1415" s="3">
        <v>1.8</v>
      </c>
      <c r="I1415" s="3">
        <v>1.55139</v>
      </c>
      <c r="J1415" s="12">
        <f t="shared" si="66"/>
        <v>1.6500000000000001</v>
      </c>
      <c r="K1415" s="4">
        <v>43796.875</v>
      </c>
      <c r="L1415" s="3">
        <f t="shared" si="67"/>
        <v>27</v>
      </c>
      <c r="M1415" s="3">
        <f t="shared" si="68"/>
        <v>21</v>
      </c>
      <c r="N1415" s="3">
        <v>16</v>
      </c>
      <c r="O1415" s="3">
        <v>21</v>
      </c>
      <c r="P1415" s="3">
        <v>0</v>
      </c>
      <c r="Q1415" s="3">
        <v>0</v>
      </c>
      <c r="R1415" s="3"/>
      <c r="S1415" s="3">
        <f>IF(ISBLANK(Table13[[#This Row],[T1]]),0,IF(Table13[[#This Row],[T1]]&gt;0,1,0))</f>
        <v>1</v>
      </c>
      <c r="T1415" s="3">
        <f>IF(ISBLANK(Table13[[#This Row],[T2]]),0,IF(Table13[[#This Row],[T2]]&gt;0,1,0))</f>
        <v>0</v>
      </c>
      <c r="U1415" s="3">
        <f>IF(ISBLANK(Table13[[#This Row],[T3]]),0,IF(Table13[[#This Row],[T3]]&gt;0,1,0))</f>
        <v>1</v>
      </c>
      <c r="V1415" s="3">
        <f>IF(ISBLANK(Table13[[#This Row],[T4]]),0,IF(Table13[[#This Row],[T4]]&gt;0,1,0))</f>
        <v>0</v>
      </c>
      <c r="W1415" s="26">
        <v>53</v>
      </c>
      <c r="X1415" s="22">
        <v>21</v>
      </c>
      <c r="Y1415" s="3">
        <v>1.8</v>
      </c>
      <c r="Z1415" s="3"/>
      <c r="AB1415" s="30">
        <v>1385</v>
      </c>
      <c r="AC1415" s="30">
        <v>1.5142347001698924</v>
      </c>
      <c r="AD1415" s="30">
        <v>1.2857652998301075</v>
      </c>
    </row>
    <row r="1416" spans="1:30">
      <c r="A1416" s="4">
        <v>43796.916666666664</v>
      </c>
      <c r="B1416">
        <v>43796</v>
      </c>
      <c r="C1416" s="3">
        <v>0.91666666666666663</v>
      </c>
      <c r="D1416" s="3">
        <v>22</v>
      </c>
      <c r="E1416" s="3">
        <v>58</v>
      </c>
      <c r="F1416" s="3">
        <v>1.6</v>
      </c>
      <c r="G1416" s="5">
        <v>1.1000000000000001</v>
      </c>
      <c r="H1416" s="3">
        <v>2.7</v>
      </c>
      <c r="I1416" s="3">
        <v>1.55139</v>
      </c>
      <c r="J1416" s="12">
        <f t="shared" si="66"/>
        <v>1.6333333333333331</v>
      </c>
      <c r="K1416" s="4">
        <v>43796.916666666664</v>
      </c>
      <c r="L1416" s="3">
        <f t="shared" si="67"/>
        <v>27</v>
      </c>
      <c r="M1416" s="3">
        <f t="shared" si="68"/>
        <v>22</v>
      </c>
      <c r="N1416" s="3">
        <v>57</v>
      </c>
      <c r="O1416" s="3">
        <v>45</v>
      </c>
      <c r="P1416" s="3">
        <v>0</v>
      </c>
      <c r="Q1416" s="3">
        <v>0</v>
      </c>
      <c r="R1416" s="3"/>
      <c r="S1416" s="3">
        <f>IF(ISBLANK(Table13[[#This Row],[T1]]),0,IF(Table13[[#This Row],[T1]]&gt;0,1,0))</f>
        <v>1</v>
      </c>
      <c r="T1416" s="3">
        <f>IF(ISBLANK(Table13[[#This Row],[T2]]),0,IF(Table13[[#This Row],[T2]]&gt;0,1,0))</f>
        <v>0</v>
      </c>
      <c r="U1416" s="3">
        <f>IF(ISBLANK(Table13[[#This Row],[T3]]),0,IF(Table13[[#This Row],[T3]]&gt;0,1,0))</f>
        <v>1</v>
      </c>
      <c r="V1416" s="3">
        <f>IF(ISBLANK(Table13[[#This Row],[T4]]),0,IF(Table13[[#This Row],[T4]]&gt;0,1,0))</f>
        <v>0</v>
      </c>
      <c r="W1416" s="25">
        <v>57</v>
      </c>
      <c r="X1416" s="23">
        <v>20</v>
      </c>
      <c r="Y1416" s="3">
        <v>2.7</v>
      </c>
      <c r="Z1416" s="3"/>
      <c r="AB1416" s="30">
        <v>1386</v>
      </c>
      <c r="AC1416" s="30">
        <v>1.6848973291898131</v>
      </c>
      <c r="AD1416" s="30">
        <v>-0.18489732918981305</v>
      </c>
    </row>
    <row r="1417" spans="1:30">
      <c r="A1417" s="4">
        <v>43796.958333333336</v>
      </c>
      <c r="B1417">
        <v>43796</v>
      </c>
      <c r="C1417" s="3">
        <v>0.95833333333333337</v>
      </c>
      <c r="D1417" s="3">
        <v>23</v>
      </c>
      <c r="E1417" s="3">
        <v>58</v>
      </c>
      <c r="F1417" s="3">
        <v>0.8</v>
      </c>
      <c r="G1417" s="5">
        <v>0.8</v>
      </c>
      <c r="H1417" s="3">
        <v>1.6</v>
      </c>
      <c r="I1417" s="3">
        <v>1.55139</v>
      </c>
      <c r="J1417" s="12">
        <f t="shared" si="66"/>
        <v>1.5916666666666668</v>
      </c>
      <c r="K1417" s="4">
        <v>43796.958333333336</v>
      </c>
      <c r="L1417" s="3">
        <f t="shared" si="67"/>
        <v>27</v>
      </c>
      <c r="M1417" s="3">
        <f t="shared" si="68"/>
        <v>23</v>
      </c>
      <c r="N1417" s="3">
        <v>58</v>
      </c>
      <c r="O1417" s="3">
        <v>30</v>
      </c>
      <c r="P1417" s="3">
        <v>0</v>
      </c>
      <c r="Q1417" s="3">
        <v>0</v>
      </c>
      <c r="R1417" s="3"/>
      <c r="S1417" s="3">
        <f>IF(ISBLANK(Table13[[#This Row],[T1]]),0,IF(Table13[[#This Row],[T1]]&gt;0,1,0))</f>
        <v>1</v>
      </c>
      <c r="T1417" s="3">
        <f>IF(ISBLANK(Table13[[#This Row],[T2]]),0,IF(Table13[[#This Row],[T2]]&gt;0,1,0))</f>
        <v>0</v>
      </c>
      <c r="U1417" s="3">
        <f>IF(ISBLANK(Table13[[#This Row],[T3]]),0,IF(Table13[[#This Row],[T3]]&gt;0,1,0))</f>
        <v>1</v>
      </c>
      <c r="V1417" s="3">
        <f>IF(ISBLANK(Table13[[#This Row],[T4]]),0,IF(Table13[[#This Row],[T4]]&gt;0,1,0))</f>
        <v>0</v>
      </c>
      <c r="W1417" s="26">
        <v>55</v>
      </c>
      <c r="X1417" s="22">
        <v>21</v>
      </c>
      <c r="Y1417" s="3">
        <v>1.6</v>
      </c>
      <c r="Z1417" s="3"/>
      <c r="AB1417" s="30">
        <v>1387</v>
      </c>
      <c r="AC1417" s="30">
        <v>1.6955597652590748</v>
      </c>
      <c r="AD1417" s="30">
        <v>-9.5559765259074725E-2</v>
      </c>
    </row>
    <row r="1418" spans="1:30">
      <c r="A1418" s="4">
        <v>43797</v>
      </c>
      <c r="B1418">
        <v>43797</v>
      </c>
      <c r="C1418" s="3">
        <v>0</v>
      </c>
      <c r="D1418" s="3">
        <v>0</v>
      </c>
      <c r="E1418" s="3">
        <v>59</v>
      </c>
      <c r="F1418" s="3">
        <v>0.6</v>
      </c>
      <c r="G1418" s="5">
        <v>0.6</v>
      </c>
      <c r="H1418" s="3">
        <v>1.2</v>
      </c>
      <c r="I1418" s="3">
        <v>1.55139</v>
      </c>
      <c r="J1418" s="12">
        <f t="shared" si="66"/>
        <v>1.5416666666666667</v>
      </c>
      <c r="K1418" s="4">
        <v>43797</v>
      </c>
      <c r="L1418" s="3">
        <f t="shared" si="67"/>
        <v>28</v>
      </c>
      <c r="M1418" s="3">
        <f t="shared" si="68"/>
        <v>0</v>
      </c>
      <c r="N1418" s="3">
        <v>57</v>
      </c>
      <c r="O1418" s="3">
        <v>23</v>
      </c>
      <c r="P1418" s="3">
        <v>0</v>
      </c>
      <c r="Q1418" s="3">
        <v>0</v>
      </c>
      <c r="R1418" s="3"/>
      <c r="S1418" s="3">
        <f>IF(ISBLANK(Table13[[#This Row],[T1]]),0,IF(Table13[[#This Row],[T1]]&gt;0,1,0))</f>
        <v>1</v>
      </c>
      <c r="T1418" s="3">
        <f>IF(ISBLANK(Table13[[#This Row],[T2]]),0,IF(Table13[[#This Row],[T2]]&gt;0,1,0))</f>
        <v>0</v>
      </c>
      <c r="U1418" s="3">
        <f>IF(ISBLANK(Table13[[#This Row],[T3]]),0,IF(Table13[[#This Row],[T3]]&gt;0,1,0))</f>
        <v>1</v>
      </c>
      <c r="V1418" s="3">
        <f>IF(ISBLANK(Table13[[#This Row],[T4]]),0,IF(Table13[[#This Row],[T4]]&gt;0,1,0))</f>
        <v>0</v>
      </c>
      <c r="W1418" s="25">
        <v>53</v>
      </c>
      <c r="X1418" s="23">
        <v>16</v>
      </c>
      <c r="Y1418" s="3">
        <v>1.2</v>
      </c>
      <c r="Z1418" s="3"/>
      <c r="AB1418" s="30">
        <v>1388</v>
      </c>
      <c r="AC1418" s="30">
        <v>1.7062222013283366</v>
      </c>
      <c r="AD1418" s="30">
        <v>0.19377779867166334</v>
      </c>
    </row>
    <row r="1419" spans="1:30">
      <c r="A1419" s="4">
        <v>43797.041666666664</v>
      </c>
      <c r="B1419">
        <v>43797</v>
      </c>
      <c r="C1419" s="3">
        <v>4.1666666666666664E-2</v>
      </c>
      <c r="D1419" s="3">
        <v>1</v>
      </c>
      <c r="E1419" s="3">
        <v>59</v>
      </c>
      <c r="F1419" s="3">
        <v>2</v>
      </c>
      <c r="G1419" s="5">
        <v>1</v>
      </c>
      <c r="H1419" s="3">
        <v>3</v>
      </c>
      <c r="I1419" s="3">
        <v>1.55139</v>
      </c>
      <c r="J1419" s="12">
        <f t="shared" si="66"/>
        <v>1.5291666666666666</v>
      </c>
      <c r="K1419" s="4">
        <v>43797.041666666664</v>
      </c>
      <c r="L1419" s="3">
        <f t="shared" si="67"/>
        <v>28</v>
      </c>
      <c r="M1419" s="3">
        <f t="shared" si="68"/>
        <v>1</v>
      </c>
      <c r="N1419" s="3">
        <v>58</v>
      </c>
      <c r="O1419" s="3">
        <v>58</v>
      </c>
      <c r="P1419" s="3">
        <v>0</v>
      </c>
      <c r="Q1419" s="3">
        <v>0</v>
      </c>
      <c r="R1419" s="3"/>
      <c r="S1419" s="3">
        <f>IF(ISBLANK(Table13[[#This Row],[T1]]),0,IF(Table13[[#This Row],[T1]]&gt;0,1,0))</f>
        <v>1</v>
      </c>
      <c r="T1419" s="3">
        <f>IF(ISBLANK(Table13[[#This Row],[T2]]),0,IF(Table13[[#This Row],[T2]]&gt;0,1,0))</f>
        <v>0</v>
      </c>
      <c r="U1419" s="3">
        <f>IF(ISBLANK(Table13[[#This Row],[T3]]),0,IF(Table13[[#This Row],[T3]]&gt;0,1,0))</f>
        <v>1</v>
      </c>
      <c r="V1419" s="3">
        <f>IF(ISBLANK(Table13[[#This Row],[T4]]),0,IF(Table13[[#This Row],[T4]]&gt;0,1,0))</f>
        <v>0</v>
      </c>
      <c r="W1419" s="26">
        <v>52</v>
      </c>
      <c r="X1419" s="22">
        <v>16</v>
      </c>
      <c r="Y1419" s="3">
        <v>3</v>
      </c>
      <c r="Z1419" s="3"/>
      <c r="AB1419" s="30">
        <v>1389</v>
      </c>
      <c r="AC1419" s="30">
        <v>1.7168846373975986</v>
      </c>
      <c r="AD1419" s="30">
        <v>2.2831153626024014</v>
      </c>
    </row>
    <row r="1420" spans="1:30">
      <c r="A1420" s="4">
        <v>43797.083333333336</v>
      </c>
      <c r="B1420">
        <v>43797</v>
      </c>
      <c r="C1420" s="3">
        <v>8.3333333333333329E-2</v>
      </c>
      <c r="D1420" s="3">
        <v>2</v>
      </c>
      <c r="E1420" s="3">
        <v>59</v>
      </c>
      <c r="F1420" s="3">
        <v>0.6</v>
      </c>
      <c r="G1420" s="5">
        <v>0.4</v>
      </c>
      <c r="H1420" s="3">
        <v>1</v>
      </c>
      <c r="I1420" s="3">
        <v>1.55139</v>
      </c>
      <c r="J1420" s="12">
        <f t="shared" si="66"/>
        <v>1.4416666666666664</v>
      </c>
      <c r="K1420" s="4">
        <v>43797.083333333336</v>
      </c>
      <c r="L1420" s="3">
        <f t="shared" si="67"/>
        <v>28</v>
      </c>
      <c r="M1420" s="3">
        <f t="shared" si="68"/>
        <v>2</v>
      </c>
      <c r="N1420" s="3">
        <v>58</v>
      </c>
      <c r="O1420" s="3">
        <v>58</v>
      </c>
      <c r="P1420" s="3">
        <v>0</v>
      </c>
      <c r="Q1420" s="3">
        <v>0</v>
      </c>
      <c r="R1420" s="3"/>
      <c r="S1420" s="3">
        <f>IF(ISBLANK(Table13[[#This Row],[T1]]),0,IF(Table13[[#This Row],[T1]]&gt;0,1,0))</f>
        <v>1</v>
      </c>
      <c r="T1420" s="3">
        <f>IF(ISBLANK(Table13[[#This Row],[T2]]),0,IF(Table13[[#This Row],[T2]]&gt;0,1,0))</f>
        <v>0</v>
      </c>
      <c r="U1420" s="3">
        <f>IF(ISBLANK(Table13[[#This Row],[T3]]),0,IF(Table13[[#This Row],[T3]]&gt;0,1,0))</f>
        <v>1</v>
      </c>
      <c r="V1420" s="3">
        <f>IF(ISBLANK(Table13[[#This Row],[T4]]),0,IF(Table13[[#This Row],[T4]]&gt;0,1,0))</f>
        <v>0</v>
      </c>
      <c r="W1420" s="25">
        <v>51</v>
      </c>
      <c r="X1420" s="23">
        <v>11</v>
      </c>
      <c r="Y1420" s="3">
        <v>1</v>
      </c>
      <c r="Z1420" s="3"/>
      <c r="AB1420" s="30">
        <v>1390</v>
      </c>
      <c r="AC1420" s="30">
        <v>1.7062222013283366</v>
      </c>
      <c r="AD1420" s="30">
        <v>0.19377779867166334</v>
      </c>
    </row>
    <row r="1421" spans="1:30">
      <c r="A1421" s="4">
        <v>43797.125</v>
      </c>
      <c r="B1421">
        <v>43797</v>
      </c>
      <c r="C1421" s="3">
        <v>0.125</v>
      </c>
      <c r="D1421" s="3">
        <v>3</v>
      </c>
      <c r="E1421" s="3">
        <v>59</v>
      </c>
      <c r="F1421" s="3">
        <v>0.3</v>
      </c>
      <c r="G1421" s="5">
        <v>0.2</v>
      </c>
      <c r="H1421" s="3">
        <v>0.5</v>
      </c>
      <c r="I1421" s="3">
        <v>1.55139</v>
      </c>
      <c r="J1421" s="12">
        <f t="shared" si="66"/>
        <v>1.4458333333333331</v>
      </c>
      <c r="K1421" s="4">
        <v>43797.125</v>
      </c>
      <c r="L1421" s="3">
        <f t="shared" si="67"/>
        <v>28</v>
      </c>
      <c r="M1421" s="3">
        <f t="shared" si="68"/>
        <v>3</v>
      </c>
      <c r="N1421" s="3">
        <v>58</v>
      </c>
      <c r="O1421" s="3">
        <v>58</v>
      </c>
      <c r="P1421" s="3">
        <v>0</v>
      </c>
      <c r="Q1421" s="3">
        <v>0</v>
      </c>
      <c r="R1421" s="3"/>
      <c r="S1421" s="3">
        <f>IF(ISBLANK(Table13[[#This Row],[T1]]),0,IF(Table13[[#This Row],[T1]]&gt;0,1,0))</f>
        <v>1</v>
      </c>
      <c r="T1421" s="3">
        <f>IF(ISBLANK(Table13[[#This Row],[T2]]),0,IF(Table13[[#This Row],[T2]]&gt;0,1,0))</f>
        <v>0</v>
      </c>
      <c r="U1421" s="3">
        <f>IF(ISBLANK(Table13[[#This Row],[T3]]),0,IF(Table13[[#This Row],[T3]]&gt;0,1,0))</f>
        <v>1</v>
      </c>
      <c r="V1421" s="3">
        <f>IF(ISBLANK(Table13[[#This Row],[T4]]),0,IF(Table13[[#This Row],[T4]]&gt;0,1,0))</f>
        <v>0</v>
      </c>
      <c r="W1421" s="26">
        <v>50</v>
      </c>
      <c r="X1421" s="22">
        <v>17</v>
      </c>
      <c r="Y1421" s="3">
        <v>0.5</v>
      </c>
      <c r="Z1421" s="3"/>
      <c r="AB1421" s="30">
        <v>1391</v>
      </c>
      <c r="AC1421" s="30">
        <v>1.5723509554320012</v>
      </c>
      <c r="AD1421" s="30">
        <v>2.2276490445679986</v>
      </c>
    </row>
    <row r="1422" spans="1:30">
      <c r="A1422" s="4">
        <v>43797.166666666664</v>
      </c>
      <c r="B1422">
        <v>43797</v>
      </c>
      <c r="C1422" s="3">
        <v>0.16666666666666666</v>
      </c>
      <c r="D1422" s="3">
        <v>4</v>
      </c>
      <c r="E1422" s="3">
        <v>59</v>
      </c>
      <c r="F1422" s="3">
        <v>0.3</v>
      </c>
      <c r="G1422" s="5">
        <v>0.2</v>
      </c>
      <c r="H1422" s="3">
        <v>0.5</v>
      </c>
      <c r="I1422" s="3">
        <v>1.55139</v>
      </c>
      <c r="J1422" s="12">
        <f t="shared" si="66"/>
        <v>1.4833333333333332</v>
      </c>
      <c r="K1422" s="4">
        <v>43797.166666666664</v>
      </c>
      <c r="L1422" s="3">
        <f t="shared" si="67"/>
        <v>28</v>
      </c>
      <c r="M1422" s="3">
        <f t="shared" si="68"/>
        <v>4</v>
      </c>
      <c r="N1422" s="3">
        <v>58</v>
      </c>
      <c r="O1422" s="3">
        <v>58</v>
      </c>
      <c r="P1422" s="3">
        <v>0</v>
      </c>
      <c r="Q1422" s="3">
        <v>0</v>
      </c>
      <c r="R1422" s="3"/>
      <c r="S1422" s="3">
        <f>IF(ISBLANK(Table13[[#This Row],[T1]]),0,IF(Table13[[#This Row],[T1]]&gt;0,1,0))</f>
        <v>1</v>
      </c>
      <c r="T1422" s="3">
        <f>IF(ISBLANK(Table13[[#This Row],[T2]]),0,IF(Table13[[#This Row],[T2]]&gt;0,1,0))</f>
        <v>0</v>
      </c>
      <c r="U1422" s="3">
        <f>IF(ISBLANK(Table13[[#This Row],[T3]]),0,IF(Table13[[#This Row],[T3]]&gt;0,1,0))</f>
        <v>1</v>
      </c>
      <c r="V1422" s="3">
        <f>IF(ISBLANK(Table13[[#This Row],[T4]]),0,IF(Table13[[#This Row],[T4]]&gt;0,1,0))</f>
        <v>0</v>
      </c>
      <c r="W1422" s="25">
        <v>48</v>
      </c>
      <c r="X1422" s="23">
        <v>21</v>
      </c>
      <c r="Y1422" s="3">
        <v>0.5</v>
      </c>
      <c r="Z1422" s="3"/>
      <c r="AB1422" s="30">
        <v>1392</v>
      </c>
      <c r="AC1422" s="30">
        <v>1.5936758275705249</v>
      </c>
      <c r="AD1422" s="30">
        <v>-1.1936758275705248</v>
      </c>
    </row>
    <row r="1423" spans="1:30">
      <c r="A1423" s="4">
        <v>43797.208333333336</v>
      </c>
      <c r="B1423">
        <v>43797</v>
      </c>
      <c r="C1423" s="3">
        <v>0.20833333333333334</v>
      </c>
      <c r="D1423" s="3">
        <v>5</v>
      </c>
      <c r="E1423" s="3">
        <v>59</v>
      </c>
      <c r="F1423" s="3">
        <v>0.3</v>
      </c>
      <c r="G1423" s="5">
        <v>0.2</v>
      </c>
      <c r="H1423" s="3">
        <v>0.5</v>
      </c>
      <c r="I1423" s="3">
        <v>1.55139</v>
      </c>
      <c r="J1423" s="12">
        <f t="shared" si="66"/>
        <v>1.5083333333333335</v>
      </c>
      <c r="K1423" s="4">
        <v>43797.208333333336</v>
      </c>
      <c r="L1423" s="3">
        <f t="shared" si="67"/>
        <v>28</v>
      </c>
      <c r="M1423" s="3">
        <f t="shared" si="68"/>
        <v>5</v>
      </c>
      <c r="N1423" s="3">
        <v>57</v>
      </c>
      <c r="O1423" s="3">
        <v>57</v>
      </c>
      <c r="P1423" s="3">
        <v>0</v>
      </c>
      <c r="Q1423" s="3">
        <v>0</v>
      </c>
      <c r="R1423" s="3"/>
      <c r="S1423" s="3">
        <f>IF(ISBLANK(Table13[[#This Row],[T1]]),0,IF(Table13[[#This Row],[T1]]&gt;0,1,0))</f>
        <v>1</v>
      </c>
      <c r="T1423" s="3">
        <f>IF(ISBLANK(Table13[[#This Row],[T2]]),0,IF(Table13[[#This Row],[T2]]&gt;0,1,0))</f>
        <v>0</v>
      </c>
      <c r="U1423" s="3">
        <f>IF(ISBLANK(Table13[[#This Row],[T3]]),0,IF(Table13[[#This Row],[T3]]&gt;0,1,0))</f>
        <v>1</v>
      </c>
      <c r="V1423" s="3">
        <f>IF(ISBLANK(Table13[[#This Row],[T4]]),0,IF(Table13[[#This Row],[T4]]&gt;0,1,0))</f>
        <v>0</v>
      </c>
      <c r="W1423" s="26">
        <v>47</v>
      </c>
      <c r="X1423" s="22">
        <v>21</v>
      </c>
      <c r="Y1423" s="3">
        <v>0.5</v>
      </c>
      <c r="Z1423" s="3"/>
      <c r="AB1423" s="30">
        <v>1393</v>
      </c>
      <c r="AC1423" s="30">
        <v>1.5936758275705249</v>
      </c>
      <c r="AD1423" s="30">
        <v>-1.1936758275705248</v>
      </c>
    </row>
    <row r="1424" spans="1:30">
      <c r="A1424" s="4">
        <v>43797.25</v>
      </c>
      <c r="B1424">
        <v>43797</v>
      </c>
      <c r="C1424" s="3">
        <v>0.25</v>
      </c>
      <c r="D1424" s="3">
        <v>6</v>
      </c>
      <c r="E1424" s="3">
        <v>59</v>
      </c>
      <c r="F1424" s="3">
        <v>0.6</v>
      </c>
      <c r="G1424" s="5">
        <v>0.2</v>
      </c>
      <c r="H1424" s="3">
        <v>0.8</v>
      </c>
      <c r="I1424" s="3">
        <v>1.55139</v>
      </c>
      <c r="J1424" s="12">
        <f t="shared" si="66"/>
        <v>1.5458333333333334</v>
      </c>
      <c r="K1424" s="4">
        <v>43797.25</v>
      </c>
      <c r="L1424" s="3">
        <f t="shared" si="67"/>
        <v>28</v>
      </c>
      <c r="M1424" s="3">
        <f t="shared" si="68"/>
        <v>6</v>
      </c>
      <c r="N1424" s="3">
        <v>58</v>
      </c>
      <c r="O1424" s="3">
        <v>58</v>
      </c>
      <c r="P1424" s="3">
        <v>0</v>
      </c>
      <c r="Q1424" s="3">
        <v>0</v>
      </c>
      <c r="R1424" s="3"/>
      <c r="S1424" s="3">
        <f>IF(ISBLANK(Table13[[#This Row],[T1]]),0,IF(Table13[[#This Row],[T1]]&gt;0,1,0))</f>
        <v>1</v>
      </c>
      <c r="T1424" s="3">
        <f>IF(ISBLANK(Table13[[#This Row],[T2]]),0,IF(Table13[[#This Row],[T2]]&gt;0,1,0))</f>
        <v>0</v>
      </c>
      <c r="U1424" s="3">
        <f>IF(ISBLANK(Table13[[#This Row],[T3]]),0,IF(Table13[[#This Row],[T3]]&gt;0,1,0))</f>
        <v>1</v>
      </c>
      <c r="V1424" s="3">
        <f>IF(ISBLANK(Table13[[#This Row],[T4]]),0,IF(Table13[[#This Row],[T4]]&gt;0,1,0))</f>
        <v>0</v>
      </c>
      <c r="W1424" s="25">
        <v>46</v>
      </c>
      <c r="X1424" s="23">
        <v>21</v>
      </c>
      <c r="Y1424" s="3">
        <v>0.8</v>
      </c>
      <c r="Z1424" s="3"/>
      <c r="AB1424" s="30">
        <v>1394</v>
      </c>
      <c r="AC1424" s="30">
        <v>1.6150006997090487</v>
      </c>
      <c r="AD1424" s="30">
        <v>-1.2150006997090488</v>
      </c>
    </row>
    <row r="1425" spans="1:30">
      <c r="A1425" s="4">
        <v>43797.291666666664</v>
      </c>
      <c r="B1425">
        <v>43797</v>
      </c>
      <c r="C1425" s="3">
        <v>0.29166666666666669</v>
      </c>
      <c r="D1425" s="3">
        <v>7</v>
      </c>
      <c r="E1425" s="3">
        <v>59</v>
      </c>
      <c r="F1425" s="3">
        <v>1.5</v>
      </c>
      <c r="G1425" s="5">
        <v>0.4</v>
      </c>
      <c r="H1425" s="3">
        <v>1.9</v>
      </c>
      <c r="I1425" s="3">
        <v>1.55139</v>
      </c>
      <c r="J1425" s="12">
        <f t="shared" si="66"/>
        <v>1.5625</v>
      </c>
      <c r="K1425" s="4">
        <v>43797.291666666664</v>
      </c>
      <c r="L1425" s="3">
        <f t="shared" si="67"/>
        <v>28</v>
      </c>
      <c r="M1425" s="3">
        <f t="shared" si="68"/>
        <v>7</v>
      </c>
      <c r="N1425" s="3">
        <v>58</v>
      </c>
      <c r="O1425" s="3">
        <v>58</v>
      </c>
      <c r="P1425" s="3">
        <v>0</v>
      </c>
      <c r="Q1425" s="3">
        <v>0</v>
      </c>
      <c r="R1425" s="3"/>
      <c r="S1425" s="3">
        <f>IF(ISBLANK(Table13[[#This Row],[T1]]),0,IF(Table13[[#This Row],[T1]]&gt;0,1,0))</f>
        <v>1</v>
      </c>
      <c r="T1425" s="3">
        <f>IF(ISBLANK(Table13[[#This Row],[T2]]),0,IF(Table13[[#This Row],[T2]]&gt;0,1,0))</f>
        <v>0</v>
      </c>
      <c r="U1425" s="3">
        <f>IF(ISBLANK(Table13[[#This Row],[T3]]),0,IF(Table13[[#This Row],[T3]]&gt;0,1,0))</f>
        <v>1</v>
      </c>
      <c r="V1425" s="3">
        <f>IF(ISBLANK(Table13[[#This Row],[T4]]),0,IF(Table13[[#This Row],[T4]]&gt;0,1,0))</f>
        <v>0</v>
      </c>
      <c r="W1425" s="26">
        <v>46</v>
      </c>
      <c r="X1425" s="22">
        <v>21</v>
      </c>
      <c r="Y1425" s="3">
        <v>1.9</v>
      </c>
      <c r="Z1425" s="3"/>
      <c r="AB1425" s="30">
        <v>1395</v>
      </c>
      <c r="AC1425" s="30">
        <v>1.6150006997090487</v>
      </c>
      <c r="AD1425" s="30">
        <v>-0.91500069970904874</v>
      </c>
    </row>
    <row r="1426" spans="1:30">
      <c r="A1426" s="4">
        <v>43797.333333333336</v>
      </c>
      <c r="B1426">
        <v>43797</v>
      </c>
      <c r="C1426" s="3">
        <v>0.33333333333333331</v>
      </c>
      <c r="D1426" s="3">
        <v>8</v>
      </c>
      <c r="E1426" s="3">
        <v>59</v>
      </c>
      <c r="F1426" s="3">
        <v>0.2</v>
      </c>
      <c r="G1426" s="5">
        <v>0.5</v>
      </c>
      <c r="H1426" s="3">
        <v>0.7</v>
      </c>
      <c r="I1426" s="3">
        <v>1.55139</v>
      </c>
      <c r="J1426" s="12">
        <f t="shared" si="66"/>
        <v>1.5458333333333334</v>
      </c>
      <c r="K1426" s="4">
        <v>43797.333333333336</v>
      </c>
      <c r="L1426" s="3">
        <f t="shared" si="67"/>
        <v>28</v>
      </c>
      <c r="M1426" s="3">
        <f t="shared" si="68"/>
        <v>8</v>
      </c>
      <c r="N1426" s="3">
        <v>58</v>
      </c>
      <c r="O1426" s="3">
        <v>57</v>
      </c>
      <c r="P1426" s="3">
        <v>0</v>
      </c>
      <c r="Q1426" s="3">
        <v>0</v>
      </c>
      <c r="R1426" s="3"/>
      <c r="S1426" s="3">
        <f>IF(ISBLANK(Table13[[#This Row],[T1]]),0,IF(Table13[[#This Row],[T1]]&gt;0,1,0))</f>
        <v>1</v>
      </c>
      <c r="T1426" s="3">
        <f>IF(ISBLANK(Table13[[#This Row],[T2]]),0,IF(Table13[[#This Row],[T2]]&gt;0,1,0))</f>
        <v>0</v>
      </c>
      <c r="U1426" s="3">
        <f>IF(ISBLANK(Table13[[#This Row],[T3]]),0,IF(Table13[[#This Row],[T3]]&gt;0,1,0))</f>
        <v>1</v>
      </c>
      <c r="V1426" s="3">
        <f>IF(ISBLANK(Table13[[#This Row],[T4]]),0,IF(Table13[[#This Row],[T4]]&gt;0,1,0))</f>
        <v>0</v>
      </c>
      <c r="W1426" s="25">
        <v>47</v>
      </c>
      <c r="X1426" s="23">
        <v>12</v>
      </c>
      <c r="Y1426" s="3">
        <v>0.7</v>
      </c>
      <c r="Z1426" s="3"/>
      <c r="AB1426" s="30">
        <v>1396</v>
      </c>
      <c r="AC1426" s="30">
        <v>1.5792762003561789</v>
      </c>
      <c r="AD1426" s="30">
        <v>-0.87927620035617893</v>
      </c>
    </row>
    <row r="1427" spans="1:30">
      <c r="A1427" s="4">
        <v>43797.375</v>
      </c>
      <c r="B1427">
        <v>43797</v>
      </c>
      <c r="C1427" s="3">
        <v>0.375</v>
      </c>
      <c r="D1427" s="3">
        <v>9</v>
      </c>
      <c r="E1427" s="3">
        <v>59</v>
      </c>
      <c r="F1427" s="3">
        <v>1.4</v>
      </c>
      <c r="G1427" s="5">
        <v>1.6</v>
      </c>
      <c r="H1427" s="3">
        <v>3</v>
      </c>
      <c r="I1427" s="3">
        <v>1.55139</v>
      </c>
      <c r="J1427" s="12">
        <f t="shared" si="66"/>
        <v>1.5999999999999999</v>
      </c>
      <c r="K1427" s="4">
        <v>43797.375</v>
      </c>
      <c r="L1427" s="3">
        <f t="shared" si="67"/>
        <v>28</v>
      </c>
      <c r="M1427" s="3">
        <f t="shared" si="68"/>
        <v>9</v>
      </c>
      <c r="N1427" s="3">
        <v>58</v>
      </c>
      <c r="O1427" s="3">
        <v>58</v>
      </c>
      <c r="P1427" s="3">
        <v>0</v>
      </c>
      <c r="Q1427" s="3">
        <v>0</v>
      </c>
      <c r="R1427" s="3"/>
      <c r="S1427" s="3">
        <f>IF(ISBLANK(Table13[[#This Row],[T1]]),0,IF(Table13[[#This Row],[T1]]&gt;0,1,0))</f>
        <v>0</v>
      </c>
      <c r="T1427" s="3">
        <f>IF(ISBLANK(Table13[[#This Row],[T2]]),0,IF(Table13[[#This Row],[T2]]&gt;0,1,0))</f>
        <v>0</v>
      </c>
      <c r="U1427" s="3">
        <f>IF(ISBLANK(Table13[[#This Row],[T3]]),0,IF(Table13[[#This Row],[T3]]&gt;0,1,0))</f>
        <v>1</v>
      </c>
      <c r="V1427" s="3">
        <f>IF(ISBLANK(Table13[[#This Row],[T4]]),0,IF(Table13[[#This Row],[T4]]&gt;0,1,0))</f>
        <v>0</v>
      </c>
      <c r="W1427" s="26">
        <v>49</v>
      </c>
      <c r="X1427" s="22">
        <v>11</v>
      </c>
      <c r="Y1427" s="3">
        <v>3</v>
      </c>
      <c r="Z1427" s="3"/>
      <c r="AB1427" s="30">
        <v>1397</v>
      </c>
      <c r="AC1427" s="30">
        <v>1.5792762003561789</v>
      </c>
      <c r="AD1427" s="30">
        <v>-0.87927620035617893</v>
      </c>
    </row>
    <row r="1428" spans="1:30">
      <c r="A1428" s="4">
        <v>43797.416666666664</v>
      </c>
      <c r="B1428">
        <v>43797</v>
      </c>
      <c r="C1428" s="3">
        <v>0.41666666666666669</v>
      </c>
      <c r="D1428" s="3">
        <v>10</v>
      </c>
      <c r="E1428" s="3">
        <v>59</v>
      </c>
      <c r="F1428" s="3">
        <v>2.1</v>
      </c>
      <c r="G1428" s="5">
        <v>2.5</v>
      </c>
      <c r="H1428" s="3">
        <v>4.5999999999999996</v>
      </c>
      <c r="I1428" s="3">
        <v>1.55139</v>
      </c>
      <c r="J1428" s="12">
        <f t="shared" si="66"/>
        <v>1.5041666666666664</v>
      </c>
      <c r="K1428" s="4">
        <v>43797.416666666664</v>
      </c>
      <c r="L1428" s="3">
        <f t="shared" si="67"/>
        <v>28</v>
      </c>
      <c r="M1428" s="3">
        <f t="shared" si="68"/>
        <v>10</v>
      </c>
      <c r="N1428" s="3">
        <v>18</v>
      </c>
      <c r="O1428" s="3">
        <v>54</v>
      </c>
      <c r="P1428" s="3">
        <v>0</v>
      </c>
      <c r="Q1428" s="3">
        <v>0</v>
      </c>
      <c r="R1428" s="3"/>
      <c r="S1428" s="3">
        <f>IF(ISBLANK(Table13[[#This Row],[T1]]),0,IF(Table13[[#This Row],[T1]]&gt;0,1,0))</f>
        <v>0</v>
      </c>
      <c r="T1428" s="3">
        <f>IF(ISBLANK(Table13[[#This Row],[T2]]),0,IF(Table13[[#This Row],[T2]]&gt;0,1,0))</f>
        <v>0</v>
      </c>
      <c r="U1428" s="3">
        <f>IF(ISBLANK(Table13[[#This Row],[T3]]),0,IF(Table13[[#This Row],[T3]]&gt;0,1,0))</f>
        <v>1</v>
      </c>
      <c r="V1428" s="3">
        <f>IF(ISBLANK(Table13[[#This Row],[T4]]),0,IF(Table13[[#This Row],[T4]]&gt;0,1,0))</f>
        <v>0</v>
      </c>
      <c r="W1428" s="25">
        <v>50</v>
      </c>
      <c r="X1428" s="23">
        <v>11</v>
      </c>
      <c r="Y1428" s="3">
        <v>4.5999999999999996</v>
      </c>
      <c r="Z1428" s="3"/>
      <c r="AB1428" s="30">
        <v>1398</v>
      </c>
      <c r="AC1428" s="30">
        <v>1.5579513282176554</v>
      </c>
      <c r="AD1428" s="30">
        <v>-0.75795132821765532</v>
      </c>
    </row>
    <row r="1429" spans="1:30">
      <c r="A1429" s="4">
        <v>43797.458333333336</v>
      </c>
      <c r="B1429">
        <v>43797</v>
      </c>
      <c r="C1429" s="3">
        <v>0.45833333333333331</v>
      </c>
      <c r="D1429" s="3">
        <v>11</v>
      </c>
      <c r="E1429" s="3">
        <v>59</v>
      </c>
      <c r="F1429" s="3">
        <v>1.8</v>
      </c>
      <c r="G1429" s="5">
        <v>1.8</v>
      </c>
      <c r="H1429" s="3">
        <v>3.6</v>
      </c>
      <c r="I1429" s="3">
        <v>1.55139</v>
      </c>
      <c r="J1429" s="12">
        <f t="shared" si="66"/>
        <v>1.4208333333333332</v>
      </c>
      <c r="K1429" s="4">
        <v>43797.458333333336</v>
      </c>
      <c r="L1429" s="3">
        <f t="shared" si="67"/>
        <v>28</v>
      </c>
      <c r="M1429" s="3">
        <f t="shared" si="68"/>
        <v>11</v>
      </c>
      <c r="N1429" s="3">
        <v>0</v>
      </c>
      <c r="O1429" s="3">
        <v>45</v>
      </c>
      <c r="P1429" s="3">
        <v>0</v>
      </c>
      <c r="Q1429" s="3">
        <v>0</v>
      </c>
      <c r="R1429" s="3"/>
      <c r="S1429" s="3">
        <f>IF(ISBLANK(Table13[[#This Row],[T1]]),0,IF(Table13[[#This Row],[T1]]&gt;0,1,0))</f>
        <v>0</v>
      </c>
      <c r="T1429" s="3">
        <f>IF(ISBLANK(Table13[[#This Row],[T2]]),0,IF(Table13[[#This Row],[T2]]&gt;0,1,0))</f>
        <v>0</v>
      </c>
      <c r="U1429" s="3">
        <f>IF(ISBLANK(Table13[[#This Row],[T3]]),0,IF(Table13[[#This Row],[T3]]&gt;0,1,0))</f>
        <v>1</v>
      </c>
      <c r="V1429" s="3">
        <f>IF(ISBLANK(Table13[[#This Row],[T4]]),0,IF(Table13[[#This Row],[T4]]&gt;0,1,0))</f>
        <v>0</v>
      </c>
      <c r="W1429" s="26">
        <v>49</v>
      </c>
      <c r="X1429" s="22">
        <v>11</v>
      </c>
      <c r="Y1429" s="3">
        <v>3.6</v>
      </c>
      <c r="Z1429" s="3"/>
      <c r="AB1429" s="30">
        <v>1399</v>
      </c>
      <c r="AC1429" s="30">
        <v>1.5992816142881514</v>
      </c>
      <c r="AD1429" s="30">
        <v>2.3007183857118489</v>
      </c>
    </row>
    <row r="1430" spans="1:30">
      <c r="A1430" s="4">
        <v>43797.5</v>
      </c>
      <c r="B1430">
        <v>43797</v>
      </c>
      <c r="C1430" s="3">
        <v>0.5</v>
      </c>
      <c r="D1430" s="3">
        <v>12</v>
      </c>
      <c r="E1430" s="3">
        <v>59</v>
      </c>
      <c r="F1430" s="3">
        <v>0.2</v>
      </c>
      <c r="G1430" s="5">
        <v>0.2</v>
      </c>
      <c r="H1430" s="3">
        <v>0.4</v>
      </c>
      <c r="I1430" s="3">
        <v>1.55139</v>
      </c>
      <c r="J1430" s="12">
        <f t="shared" si="66"/>
        <v>1.3708333333333333</v>
      </c>
      <c r="K1430" s="4">
        <v>43797.5</v>
      </c>
      <c r="L1430" s="3">
        <f t="shared" si="67"/>
        <v>28</v>
      </c>
      <c r="M1430" s="3">
        <f t="shared" si="68"/>
        <v>12</v>
      </c>
      <c r="N1430" s="3"/>
      <c r="O1430" s="3"/>
      <c r="P1430" s="3"/>
      <c r="Q1430" s="3"/>
      <c r="R1430" s="3"/>
      <c r="S1430" s="3">
        <f>IF(ISBLANK(Table13[[#This Row],[T1]]),0,IF(Table13[[#This Row],[T1]]&gt;0,1,0))</f>
        <v>0</v>
      </c>
      <c r="T1430" s="3">
        <f>IF(ISBLANK(Table13[[#This Row],[T2]]),0,IF(Table13[[#This Row],[T2]]&gt;0,1,0))</f>
        <v>0</v>
      </c>
      <c r="U1430" s="3">
        <f>IF(ISBLANK(Table13[[#This Row],[T3]]),0,IF(Table13[[#This Row],[T3]]&gt;0,1,0))</f>
        <v>0</v>
      </c>
      <c r="V1430" s="3">
        <f>IF(ISBLANK(Table13[[#This Row],[T4]]),0,IF(Table13[[#This Row],[T4]]&gt;0,1,0))</f>
        <v>0</v>
      </c>
      <c r="W1430" s="25">
        <v>49</v>
      </c>
      <c r="X1430" s="23">
        <v>12</v>
      </c>
      <c r="Y1430" s="3">
        <v>0.4</v>
      </c>
      <c r="Z1430" s="3"/>
      <c r="AB1430" s="30">
        <v>1400</v>
      </c>
      <c r="AC1430" s="30">
        <v>1.5886191782188896</v>
      </c>
      <c r="AD1430" s="30">
        <v>-0.18861917821888974</v>
      </c>
    </row>
    <row r="1431" spans="1:30">
      <c r="A1431" s="4">
        <v>43797.541666666664</v>
      </c>
      <c r="B1431">
        <v>43797</v>
      </c>
      <c r="C1431" s="3">
        <v>0.54166666666666663</v>
      </c>
      <c r="D1431" s="3">
        <v>13</v>
      </c>
      <c r="E1431" s="3">
        <v>59</v>
      </c>
      <c r="F1431" s="3">
        <v>0.2</v>
      </c>
      <c r="G1431" s="5">
        <v>0.2</v>
      </c>
      <c r="H1431" s="3">
        <v>0.4</v>
      </c>
      <c r="I1431" s="3">
        <v>1.55139</v>
      </c>
      <c r="J1431" s="12">
        <f t="shared" si="66"/>
        <v>1.3708333333333333</v>
      </c>
      <c r="K1431" s="4">
        <v>43797.541666666664</v>
      </c>
      <c r="L1431" s="3">
        <f t="shared" si="67"/>
        <v>28</v>
      </c>
      <c r="M1431" s="3">
        <f t="shared" si="68"/>
        <v>13</v>
      </c>
      <c r="N1431" s="3"/>
      <c r="O1431" s="3"/>
      <c r="P1431" s="3"/>
      <c r="Q1431" s="3"/>
      <c r="R1431" s="3"/>
      <c r="S1431" s="3">
        <f>IF(ISBLANK(Table13[[#This Row],[T1]]),0,IF(Table13[[#This Row],[T1]]&gt;0,1,0))</f>
        <v>0</v>
      </c>
      <c r="T1431" s="3">
        <f>IF(ISBLANK(Table13[[#This Row],[T2]]),0,IF(Table13[[#This Row],[T2]]&gt;0,1,0))</f>
        <v>0</v>
      </c>
      <c r="U1431" s="3">
        <f>IF(ISBLANK(Table13[[#This Row],[T3]]),0,IF(Table13[[#This Row],[T3]]&gt;0,1,0))</f>
        <v>1</v>
      </c>
      <c r="V1431" s="3">
        <f>IF(ISBLANK(Table13[[#This Row],[T4]]),0,IF(Table13[[#This Row],[T4]]&gt;0,1,0))</f>
        <v>0</v>
      </c>
      <c r="W1431" s="26">
        <v>48</v>
      </c>
      <c r="X1431" s="22">
        <v>10</v>
      </c>
      <c r="Y1431" s="3">
        <v>0.4</v>
      </c>
      <c r="Z1431" s="3"/>
      <c r="AB1431" s="30">
        <v>1401</v>
      </c>
      <c r="AC1431" s="30">
        <v>1.6918225741139907</v>
      </c>
      <c r="AD1431" s="30">
        <v>1.4081774258860089</v>
      </c>
    </row>
    <row r="1432" spans="1:30">
      <c r="A1432" s="4">
        <v>43797.583333333336</v>
      </c>
      <c r="B1432">
        <v>43797</v>
      </c>
      <c r="C1432" s="3">
        <v>0.58333333333333337</v>
      </c>
      <c r="D1432" s="3">
        <v>14</v>
      </c>
      <c r="E1432" s="3">
        <v>59</v>
      </c>
      <c r="F1432" s="3">
        <v>0.2</v>
      </c>
      <c r="G1432" s="5">
        <v>0.2</v>
      </c>
      <c r="H1432" s="3">
        <v>0.4</v>
      </c>
      <c r="I1432" s="3">
        <v>1.55139</v>
      </c>
      <c r="J1432" s="12">
        <f t="shared" si="66"/>
        <v>1.3749999999999998</v>
      </c>
      <c r="K1432" s="4">
        <v>43797.583333333336</v>
      </c>
      <c r="L1432" s="3">
        <f t="shared" si="67"/>
        <v>28</v>
      </c>
      <c r="M1432" s="3">
        <f t="shared" si="68"/>
        <v>14</v>
      </c>
      <c r="N1432" s="3"/>
      <c r="O1432" s="3"/>
      <c r="P1432" s="3"/>
      <c r="Q1432" s="3"/>
      <c r="R1432" s="3"/>
      <c r="S1432" s="3">
        <f>IF(ISBLANK(Table13[[#This Row],[T1]]),0,IF(Table13[[#This Row],[T1]]&gt;0,1,0))</f>
        <v>1</v>
      </c>
      <c r="T1432" s="3">
        <f>IF(ISBLANK(Table13[[#This Row],[T2]]),0,IF(Table13[[#This Row],[T2]]&gt;0,1,0))</f>
        <v>0</v>
      </c>
      <c r="U1432" s="3">
        <f>IF(ISBLANK(Table13[[#This Row],[T3]]),0,IF(Table13[[#This Row],[T3]]&gt;0,1,0))</f>
        <v>1</v>
      </c>
      <c r="V1432" s="3">
        <f>IF(ISBLANK(Table13[[#This Row],[T4]]),0,IF(Table13[[#This Row],[T4]]&gt;0,1,0))</f>
        <v>0</v>
      </c>
      <c r="W1432" s="25">
        <v>48</v>
      </c>
      <c r="X1432" s="23">
        <v>13</v>
      </c>
      <c r="Y1432" s="3">
        <v>0.4</v>
      </c>
      <c r="Z1432" s="3"/>
      <c r="AB1432" s="30">
        <v>1402</v>
      </c>
      <c r="AC1432" s="30">
        <v>1.6918225741139907</v>
      </c>
      <c r="AD1432" s="30">
        <v>3.6081774258860091</v>
      </c>
    </row>
    <row r="1433" spans="1:30">
      <c r="A1433" s="4">
        <v>43797.625</v>
      </c>
      <c r="B1433">
        <v>43797</v>
      </c>
      <c r="C1433" s="3">
        <v>0.625</v>
      </c>
      <c r="D1433" s="3">
        <v>15</v>
      </c>
      <c r="E1433" s="3">
        <v>59</v>
      </c>
      <c r="F1433" s="3">
        <v>0.2</v>
      </c>
      <c r="G1433" s="5">
        <v>0.4</v>
      </c>
      <c r="H1433" s="3">
        <v>0.60000000000000009</v>
      </c>
      <c r="I1433" s="3">
        <v>1.55139</v>
      </c>
      <c r="J1433" s="12">
        <f t="shared" si="66"/>
        <v>1.3875</v>
      </c>
      <c r="K1433" s="4">
        <v>43797.625</v>
      </c>
      <c r="L1433" s="3">
        <f t="shared" si="67"/>
        <v>28</v>
      </c>
      <c r="M1433" s="3">
        <f t="shared" si="68"/>
        <v>15</v>
      </c>
      <c r="N1433" s="3"/>
      <c r="O1433" s="3"/>
      <c r="P1433" s="3"/>
      <c r="Q1433" s="3"/>
      <c r="R1433" s="3"/>
      <c r="S1433" s="3">
        <f>IF(ISBLANK(Table13[[#This Row],[T1]]),0,IF(Table13[[#This Row],[T1]]&gt;0,1,0))</f>
        <v>1</v>
      </c>
      <c r="T1433" s="3">
        <f>IF(ISBLANK(Table13[[#This Row],[T2]]),0,IF(Table13[[#This Row],[T2]]&gt;0,1,0))</f>
        <v>0</v>
      </c>
      <c r="U1433" s="3">
        <f>IF(ISBLANK(Table13[[#This Row],[T3]]),0,IF(Table13[[#This Row],[T3]]&gt;0,1,0))</f>
        <v>1</v>
      </c>
      <c r="V1433" s="3">
        <f>IF(ISBLANK(Table13[[#This Row],[T4]]),0,IF(Table13[[#This Row],[T4]]&gt;0,1,0))</f>
        <v>0</v>
      </c>
      <c r="W1433" s="26">
        <v>48</v>
      </c>
      <c r="X1433" s="22">
        <v>11</v>
      </c>
      <c r="Y1433" s="3">
        <v>0.60000000000000009</v>
      </c>
      <c r="Z1433" s="3"/>
      <c r="AB1433" s="30">
        <v>1403</v>
      </c>
      <c r="AC1433" s="30">
        <v>1.5046391478713461</v>
      </c>
      <c r="AD1433" s="30">
        <v>-0.80463914787134616</v>
      </c>
    </row>
    <row r="1434" spans="1:30">
      <c r="A1434" s="4">
        <v>43797.666666666664</v>
      </c>
      <c r="B1434">
        <v>43797</v>
      </c>
      <c r="C1434" s="3">
        <v>0.66666666666666663</v>
      </c>
      <c r="D1434" s="3">
        <v>16</v>
      </c>
      <c r="E1434" s="3">
        <v>59</v>
      </c>
      <c r="F1434" s="3">
        <v>1.3</v>
      </c>
      <c r="G1434" s="5">
        <v>1.4</v>
      </c>
      <c r="H1434" s="3">
        <v>2.7</v>
      </c>
      <c r="I1434" s="3">
        <v>1.55139</v>
      </c>
      <c r="J1434" s="12">
        <f t="shared" si="66"/>
        <v>1.4166666666666663</v>
      </c>
      <c r="K1434" s="4">
        <v>43797.666666666664</v>
      </c>
      <c r="L1434" s="3">
        <f t="shared" si="67"/>
        <v>28</v>
      </c>
      <c r="M1434" s="3">
        <f t="shared" si="68"/>
        <v>16</v>
      </c>
      <c r="N1434" s="3"/>
      <c r="O1434" s="3"/>
      <c r="P1434" s="3"/>
      <c r="Q1434" s="3"/>
      <c r="R1434" s="3"/>
      <c r="S1434" s="3">
        <f>IF(ISBLANK(Table13[[#This Row],[T1]]),0,IF(Table13[[#This Row],[T1]]&gt;0,1,0))</f>
        <v>1</v>
      </c>
      <c r="T1434" s="3">
        <f>IF(ISBLANK(Table13[[#This Row],[T2]]),0,IF(Table13[[#This Row],[T2]]&gt;0,1,0))</f>
        <v>0</v>
      </c>
      <c r="U1434" s="3">
        <f>IF(ISBLANK(Table13[[#This Row],[T3]]),0,IF(Table13[[#This Row],[T3]]&gt;0,1,0))</f>
        <v>1</v>
      </c>
      <c r="V1434" s="3">
        <f>IF(ISBLANK(Table13[[#This Row],[T4]]),0,IF(Table13[[#This Row],[T4]]&gt;0,1,0))</f>
        <v>0</v>
      </c>
      <c r="W1434" s="25">
        <v>47</v>
      </c>
      <c r="X1434" s="23">
        <v>11</v>
      </c>
      <c r="Y1434" s="3">
        <v>2.7</v>
      </c>
      <c r="Z1434" s="3"/>
      <c r="AB1434" s="30">
        <v>1404</v>
      </c>
      <c r="AC1434" s="30">
        <v>1.2688261362377038</v>
      </c>
      <c r="AD1434" s="30">
        <v>-0.76882613623770379</v>
      </c>
    </row>
    <row r="1435" spans="1:30">
      <c r="A1435" s="4">
        <v>43797.708333333336</v>
      </c>
      <c r="B1435">
        <v>43797</v>
      </c>
      <c r="C1435" s="3">
        <v>0.70833333333333337</v>
      </c>
      <c r="D1435" s="3">
        <v>17</v>
      </c>
      <c r="E1435" s="3">
        <v>59</v>
      </c>
      <c r="F1435" s="3">
        <v>1.1000000000000001</v>
      </c>
      <c r="G1435" s="5">
        <v>1</v>
      </c>
      <c r="H1435" s="3">
        <v>2.1</v>
      </c>
      <c r="I1435" s="3">
        <v>1.55139</v>
      </c>
      <c r="J1435" s="12">
        <f t="shared" si="66"/>
        <v>1.4208333333333332</v>
      </c>
      <c r="K1435" s="4">
        <v>43797.708333333336</v>
      </c>
      <c r="L1435" s="3">
        <f t="shared" si="67"/>
        <v>28</v>
      </c>
      <c r="M1435" s="3">
        <f t="shared" si="68"/>
        <v>17</v>
      </c>
      <c r="N1435" s="3"/>
      <c r="O1435" s="3"/>
      <c r="P1435" s="3"/>
      <c r="Q1435" s="3"/>
      <c r="R1435" s="3"/>
      <c r="S1435" s="3">
        <f>IF(ISBLANK(Table13[[#This Row],[T1]]),0,IF(Table13[[#This Row],[T1]]&gt;0,1,0))</f>
        <v>1</v>
      </c>
      <c r="T1435" s="3">
        <f>IF(ISBLANK(Table13[[#This Row],[T2]]),0,IF(Table13[[#This Row],[T2]]&gt;0,1,0))</f>
        <v>0</v>
      </c>
      <c r="U1435" s="3">
        <f>IF(ISBLANK(Table13[[#This Row],[T3]]),0,IF(Table13[[#This Row],[T3]]&gt;0,1,0))</f>
        <v>1</v>
      </c>
      <c r="V1435" s="3">
        <f>IF(ISBLANK(Table13[[#This Row],[T4]]),0,IF(Table13[[#This Row],[T4]]&gt;0,1,0))</f>
        <v>0</v>
      </c>
      <c r="W1435" s="26">
        <v>46</v>
      </c>
      <c r="X1435" s="22">
        <v>11</v>
      </c>
      <c r="Y1435" s="3">
        <v>2.1</v>
      </c>
      <c r="Z1435" s="3"/>
      <c r="AB1435" s="30">
        <v>1405</v>
      </c>
      <c r="AC1435" s="30">
        <v>1.3694721462057946</v>
      </c>
      <c r="AD1435" s="30">
        <v>-0.8694721462057946</v>
      </c>
    </row>
    <row r="1436" spans="1:30">
      <c r="A1436" s="4">
        <v>43797.75</v>
      </c>
      <c r="B1436">
        <v>43797</v>
      </c>
      <c r="C1436" s="3">
        <v>0.75</v>
      </c>
      <c r="D1436" s="3">
        <v>18</v>
      </c>
      <c r="E1436" s="3">
        <v>59</v>
      </c>
      <c r="F1436" s="3">
        <v>0.9</v>
      </c>
      <c r="G1436" s="5">
        <v>0.7</v>
      </c>
      <c r="H1436" s="3">
        <v>1.6</v>
      </c>
      <c r="I1436" s="3">
        <v>1.55139</v>
      </c>
      <c r="J1436" s="12">
        <f t="shared" si="66"/>
        <v>1.4666666666666666</v>
      </c>
      <c r="K1436" s="4">
        <v>43797.75</v>
      </c>
      <c r="L1436" s="3">
        <f t="shared" si="67"/>
        <v>28</v>
      </c>
      <c r="M1436" s="3">
        <f t="shared" si="68"/>
        <v>18</v>
      </c>
      <c r="N1436" s="3"/>
      <c r="O1436" s="3"/>
      <c r="P1436" s="3"/>
      <c r="Q1436" s="3"/>
      <c r="R1436" s="3"/>
      <c r="S1436" s="3">
        <f>IF(ISBLANK(Table13[[#This Row],[T1]]),0,IF(Table13[[#This Row],[T1]]&gt;0,1,0))</f>
        <v>1</v>
      </c>
      <c r="T1436" s="3">
        <f>IF(ISBLANK(Table13[[#This Row],[T2]]),0,IF(Table13[[#This Row],[T2]]&gt;0,1,0))</f>
        <v>0</v>
      </c>
      <c r="U1436" s="3">
        <f>IF(ISBLANK(Table13[[#This Row],[T3]]),0,IF(Table13[[#This Row],[T3]]&gt;0,1,0))</f>
        <v>1</v>
      </c>
      <c r="V1436" s="3">
        <f>IF(ISBLANK(Table13[[#This Row],[T4]]),0,IF(Table13[[#This Row],[T4]]&gt;0,1,0))</f>
        <v>0</v>
      </c>
      <c r="W1436" s="25">
        <v>46</v>
      </c>
      <c r="X1436" s="23">
        <v>11</v>
      </c>
      <c r="Y1436" s="3">
        <v>1.6</v>
      </c>
      <c r="Z1436" s="3"/>
      <c r="AB1436" s="30">
        <v>1406</v>
      </c>
      <c r="AC1436" s="30">
        <v>1.3694721462057946</v>
      </c>
      <c r="AD1436" s="30">
        <v>-0.96947214620579458</v>
      </c>
    </row>
    <row r="1437" spans="1:30">
      <c r="A1437" s="4">
        <v>43797.791666666664</v>
      </c>
      <c r="B1437">
        <v>43797</v>
      </c>
      <c r="C1437" s="3">
        <v>0.79166666666666663</v>
      </c>
      <c r="D1437" s="3">
        <v>19</v>
      </c>
      <c r="E1437" s="3">
        <v>59</v>
      </c>
      <c r="F1437" s="3">
        <v>0.7</v>
      </c>
      <c r="G1437" s="5">
        <v>1.8</v>
      </c>
      <c r="H1437" s="3">
        <v>2.5</v>
      </c>
      <c r="I1437" s="3">
        <v>1.55139</v>
      </c>
      <c r="J1437" s="12">
        <f t="shared" si="66"/>
        <v>1.458333333333333</v>
      </c>
      <c r="K1437" s="4">
        <v>43797.791666666664</v>
      </c>
      <c r="L1437" s="3">
        <f t="shared" si="67"/>
        <v>28</v>
      </c>
      <c r="M1437" s="3">
        <f t="shared" si="68"/>
        <v>19</v>
      </c>
      <c r="N1437" s="3"/>
      <c r="O1437" s="3"/>
      <c r="P1437" s="3"/>
      <c r="Q1437" s="3"/>
      <c r="R1437" s="3"/>
      <c r="S1437" s="3">
        <f>IF(ISBLANK(Table13[[#This Row],[T1]]),0,IF(Table13[[#This Row],[T1]]&gt;0,1,0))</f>
        <v>1</v>
      </c>
      <c r="T1437" s="3">
        <f>IF(ISBLANK(Table13[[#This Row],[T2]]),0,IF(Table13[[#This Row],[T2]]&gt;0,1,0))</f>
        <v>0</v>
      </c>
      <c r="U1437" s="3">
        <f>IF(ISBLANK(Table13[[#This Row],[T3]]),0,IF(Table13[[#This Row],[T3]]&gt;0,1,0))</f>
        <v>1</v>
      </c>
      <c r="V1437" s="3">
        <f>IF(ISBLANK(Table13[[#This Row],[T4]]),0,IF(Table13[[#This Row],[T4]]&gt;0,1,0))</f>
        <v>0</v>
      </c>
      <c r="W1437" s="26">
        <v>45</v>
      </c>
      <c r="X1437" s="22">
        <v>13</v>
      </c>
      <c r="Y1437" s="3">
        <v>2.5</v>
      </c>
      <c r="Z1437" s="3"/>
      <c r="AB1437" s="30">
        <v>1407</v>
      </c>
      <c r="AC1437" s="30">
        <v>1.3318790512803829</v>
      </c>
      <c r="AD1437" s="30">
        <v>-0.83187905128038286</v>
      </c>
    </row>
    <row r="1438" spans="1:30">
      <c r="A1438" s="4">
        <v>43797.833333333336</v>
      </c>
      <c r="B1438">
        <v>43797</v>
      </c>
      <c r="C1438" s="3">
        <v>0.83333333333333337</v>
      </c>
      <c r="D1438" s="3">
        <v>20</v>
      </c>
      <c r="E1438" s="3">
        <v>59</v>
      </c>
      <c r="F1438" s="3">
        <v>0.8</v>
      </c>
      <c r="G1438" s="5">
        <v>0.7</v>
      </c>
      <c r="H1438" s="3">
        <v>1.5</v>
      </c>
      <c r="I1438" s="3">
        <v>1.55139</v>
      </c>
      <c r="J1438" s="12">
        <f t="shared" si="66"/>
        <v>1.4208333333333332</v>
      </c>
      <c r="K1438" s="4">
        <v>43797.833333333336</v>
      </c>
      <c r="L1438" s="3">
        <f t="shared" si="67"/>
        <v>28</v>
      </c>
      <c r="M1438" s="3">
        <f t="shared" si="68"/>
        <v>20</v>
      </c>
      <c r="N1438" s="3"/>
      <c r="O1438" s="3"/>
      <c r="P1438" s="3"/>
      <c r="Q1438" s="3"/>
      <c r="R1438" s="3"/>
      <c r="S1438" s="3">
        <f>IF(ISBLANK(Table13[[#This Row],[T1]]),0,IF(Table13[[#This Row],[T1]]&gt;0,1,0))</f>
        <v>1</v>
      </c>
      <c r="T1438" s="3">
        <f>IF(ISBLANK(Table13[[#This Row],[T2]]),0,IF(Table13[[#This Row],[T2]]&gt;0,1,0))</f>
        <v>0</v>
      </c>
      <c r="U1438" s="3">
        <f>IF(ISBLANK(Table13[[#This Row],[T3]]),0,IF(Table13[[#This Row],[T3]]&gt;0,1,0))</f>
        <v>1</v>
      </c>
      <c r="V1438" s="3">
        <f>IF(ISBLANK(Table13[[#This Row],[T4]]),0,IF(Table13[[#This Row],[T4]]&gt;0,1,0))</f>
        <v>0</v>
      </c>
      <c r="W1438" s="25">
        <v>44</v>
      </c>
      <c r="X1438" s="23">
        <v>13</v>
      </c>
      <c r="Y1438" s="3">
        <v>1.5</v>
      </c>
      <c r="Z1438" s="3"/>
      <c r="AB1438" s="30">
        <v>1408</v>
      </c>
      <c r="AC1438" s="30">
        <v>1.5246682642406535</v>
      </c>
      <c r="AD1438" s="30">
        <v>-1.0246682642406535</v>
      </c>
    </row>
    <row r="1439" spans="1:30">
      <c r="A1439" s="4">
        <v>43797.875</v>
      </c>
      <c r="B1439">
        <v>43797</v>
      </c>
      <c r="C1439" s="3">
        <v>0.875</v>
      </c>
      <c r="D1439" s="3">
        <v>21</v>
      </c>
      <c r="E1439" s="3">
        <v>59</v>
      </c>
      <c r="F1439" s="3">
        <v>0.6</v>
      </c>
      <c r="G1439" s="5">
        <v>0.8</v>
      </c>
      <c r="H1439" s="3">
        <v>1.4</v>
      </c>
      <c r="I1439" s="3">
        <v>1.55139</v>
      </c>
      <c r="J1439" s="12">
        <f t="shared" si="66"/>
        <v>1.4291666666666665</v>
      </c>
      <c r="K1439" s="4">
        <v>43797.875</v>
      </c>
      <c r="L1439" s="3">
        <f t="shared" si="67"/>
        <v>28</v>
      </c>
      <c r="M1439" s="3">
        <f t="shared" si="68"/>
        <v>21</v>
      </c>
      <c r="N1439" s="3">
        <v>0</v>
      </c>
      <c r="O1439" s="3">
        <v>21</v>
      </c>
      <c r="P1439" s="3">
        <v>0</v>
      </c>
      <c r="Q1439" s="3">
        <v>0</v>
      </c>
      <c r="R1439" s="3"/>
      <c r="S1439" s="3">
        <f>IF(ISBLANK(Table13[[#This Row],[T1]]),0,IF(Table13[[#This Row],[T1]]&gt;0,1,0))</f>
        <v>1</v>
      </c>
      <c r="T1439" s="3">
        <f>IF(ISBLANK(Table13[[#This Row],[T2]]),0,IF(Table13[[#This Row],[T2]]&gt;0,1,0))</f>
        <v>1</v>
      </c>
      <c r="U1439" s="3">
        <f>IF(ISBLANK(Table13[[#This Row],[T3]]),0,IF(Table13[[#This Row],[T3]]&gt;0,1,0))</f>
        <v>1</v>
      </c>
      <c r="V1439" s="3">
        <f>IF(ISBLANK(Table13[[#This Row],[T4]]),0,IF(Table13[[#This Row],[T4]]&gt;0,1,0))</f>
        <v>0</v>
      </c>
      <c r="W1439" s="26">
        <v>44</v>
      </c>
      <c r="X1439" s="22">
        <v>21</v>
      </c>
      <c r="Y1439" s="3">
        <v>1.4</v>
      </c>
      <c r="Z1439" s="3"/>
      <c r="AB1439" s="30">
        <v>1409</v>
      </c>
      <c r="AC1439" s="30">
        <v>1.4476134788172879</v>
      </c>
      <c r="AD1439" s="30">
        <v>2.152386521182712</v>
      </c>
    </row>
    <row r="1440" spans="1:30">
      <c r="A1440" s="4">
        <v>43797.916666666664</v>
      </c>
      <c r="B1440">
        <v>43797</v>
      </c>
      <c r="C1440" s="3">
        <v>0.91666666666666663</v>
      </c>
      <c r="D1440" s="3">
        <v>22</v>
      </c>
      <c r="E1440" s="3">
        <v>59</v>
      </c>
      <c r="F1440" s="3">
        <v>0.4</v>
      </c>
      <c r="G1440" s="5">
        <v>1.3</v>
      </c>
      <c r="H1440" s="3">
        <v>1.7000000000000002</v>
      </c>
      <c r="I1440" s="3">
        <v>1.55139</v>
      </c>
      <c r="J1440" s="12">
        <f t="shared" si="66"/>
        <v>1.5583333333333333</v>
      </c>
      <c r="K1440" s="4">
        <v>43797.916666666664</v>
      </c>
      <c r="L1440" s="3">
        <f t="shared" si="67"/>
        <v>28</v>
      </c>
      <c r="M1440" s="3">
        <f t="shared" si="68"/>
        <v>22</v>
      </c>
      <c r="N1440" s="3">
        <v>0</v>
      </c>
      <c r="O1440" s="3">
        <v>45</v>
      </c>
      <c r="P1440" s="3">
        <v>0</v>
      </c>
      <c r="Q1440" s="3">
        <v>0</v>
      </c>
      <c r="R1440" s="3"/>
      <c r="S1440" s="3">
        <f>IF(ISBLANK(Table13[[#This Row],[T1]]),0,IF(Table13[[#This Row],[T1]]&gt;0,1,0))</f>
        <v>1</v>
      </c>
      <c r="T1440" s="3">
        <f>IF(ISBLANK(Table13[[#This Row],[T2]]),0,IF(Table13[[#This Row],[T2]]&gt;0,1,0))</f>
        <v>1</v>
      </c>
      <c r="U1440" s="3">
        <f>IF(ISBLANK(Table13[[#This Row],[T3]]),0,IF(Table13[[#This Row],[T3]]&gt;0,1,0))</f>
        <v>1</v>
      </c>
      <c r="V1440" s="3">
        <f>IF(ISBLANK(Table13[[#This Row],[T4]]),0,IF(Table13[[#This Row],[T4]]&gt;0,1,0))</f>
        <v>0</v>
      </c>
      <c r="W1440" s="25">
        <v>44</v>
      </c>
      <c r="X1440" s="23">
        <v>13</v>
      </c>
      <c r="Y1440" s="3">
        <v>1.7000000000000002</v>
      </c>
      <c r="Z1440" s="3"/>
      <c r="AB1440" s="30">
        <v>1410</v>
      </c>
      <c r="AC1440" s="30">
        <v>1.4100203838918761</v>
      </c>
      <c r="AD1440" s="30">
        <v>0.18997961610812397</v>
      </c>
    </row>
    <row r="1441" spans="1:30">
      <c r="A1441" s="4">
        <v>43797.958333333336</v>
      </c>
      <c r="B1441">
        <v>43797</v>
      </c>
      <c r="C1441" s="3">
        <v>0.95833333333333337</v>
      </c>
      <c r="D1441" s="3">
        <v>23</v>
      </c>
      <c r="E1441" s="3">
        <v>59</v>
      </c>
      <c r="F1441" s="3">
        <v>0.2</v>
      </c>
      <c r="G1441" s="5">
        <v>0.2</v>
      </c>
      <c r="H1441" s="3">
        <v>0.4</v>
      </c>
      <c r="I1441" s="3">
        <v>1.55139</v>
      </c>
      <c r="J1441" s="12">
        <f t="shared" si="66"/>
        <v>1.5708333333333335</v>
      </c>
      <c r="K1441" s="4">
        <v>43797.958333333336</v>
      </c>
      <c r="L1441" s="3">
        <f t="shared" si="67"/>
        <v>28</v>
      </c>
      <c r="M1441" s="3">
        <f t="shared" si="68"/>
        <v>23</v>
      </c>
      <c r="N1441" s="3">
        <v>0</v>
      </c>
      <c r="O1441" s="3">
        <v>38</v>
      </c>
      <c r="P1441" s="3">
        <v>0</v>
      </c>
      <c r="Q1441" s="3">
        <v>0</v>
      </c>
      <c r="R1441" s="3"/>
      <c r="S1441" s="3">
        <f>IF(ISBLANK(Table13[[#This Row],[T1]]),0,IF(Table13[[#This Row],[T1]]&gt;0,1,0))</f>
        <v>1</v>
      </c>
      <c r="T1441" s="3">
        <f>IF(ISBLANK(Table13[[#This Row],[T2]]),0,IF(Table13[[#This Row],[T2]]&gt;0,1,0))</f>
        <v>1</v>
      </c>
      <c r="U1441" s="3">
        <f>IF(ISBLANK(Table13[[#This Row],[T3]]),0,IF(Table13[[#This Row],[T3]]&gt;0,1,0))</f>
        <v>1</v>
      </c>
      <c r="V1441" s="3">
        <f>IF(ISBLANK(Table13[[#This Row],[T4]]),0,IF(Table13[[#This Row],[T4]]&gt;0,1,0))</f>
        <v>0</v>
      </c>
      <c r="W1441" s="26">
        <v>43</v>
      </c>
      <c r="X1441" s="22">
        <v>13</v>
      </c>
      <c r="Y1441" s="3">
        <v>0.4</v>
      </c>
      <c r="Z1441" s="3"/>
      <c r="AB1441" s="30">
        <v>1411</v>
      </c>
      <c r="AC1441" s="30">
        <v>1.3974893522500722</v>
      </c>
      <c r="AD1441" s="30">
        <v>-0.59748935225007216</v>
      </c>
    </row>
    <row r="1442" spans="1:30">
      <c r="A1442" s="4">
        <v>43798</v>
      </c>
      <c r="B1442">
        <v>43798</v>
      </c>
      <c r="C1442" s="3">
        <v>0</v>
      </c>
      <c r="D1442" s="3">
        <v>0</v>
      </c>
      <c r="E1442" s="3">
        <v>60</v>
      </c>
      <c r="F1442" s="3">
        <v>0.4</v>
      </c>
      <c r="G1442" s="5">
        <v>0.5</v>
      </c>
      <c r="H1442" s="3">
        <v>0.9</v>
      </c>
      <c r="I1442" s="3">
        <v>1.55139</v>
      </c>
      <c r="J1442" s="12">
        <f t="shared" si="66"/>
        <v>1.575</v>
      </c>
      <c r="K1442" s="4">
        <v>43798</v>
      </c>
      <c r="L1442" s="3">
        <f t="shared" si="67"/>
        <v>29</v>
      </c>
      <c r="M1442" s="3">
        <f t="shared" si="68"/>
        <v>0</v>
      </c>
      <c r="N1442" s="3">
        <v>0</v>
      </c>
      <c r="O1442" s="3">
        <v>25</v>
      </c>
      <c r="P1442" s="3">
        <v>0</v>
      </c>
      <c r="Q1442" s="3">
        <v>0</v>
      </c>
      <c r="R1442" s="3"/>
      <c r="S1442" s="3">
        <f>IF(ISBLANK(Table13[[#This Row],[T1]]),0,IF(Table13[[#This Row],[T1]]&gt;0,1,0))</f>
        <v>1</v>
      </c>
      <c r="T1442" s="3">
        <f>IF(ISBLANK(Table13[[#This Row],[T2]]),0,IF(Table13[[#This Row],[T2]]&gt;0,1,0))</f>
        <v>1</v>
      </c>
      <c r="U1442" s="3">
        <f>IF(ISBLANK(Table13[[#This Row],[T3]]),0,IF(Table13[[#This Row],[T3]]&gt;0,1,0))</f>
        <v>1</v>
      </c>
      <c r="V1442" s="3">
        <f>IF(ISBLANK(Table13[[#This Row],[T4]]),0,IF(Table13[[#This Row],[T4]]&gt;0,1,0))</f>
        <v>0</v>
      </c>
      <c r="W1442" s="25">
        <v>42</v>
      </c>
      <c r="X1442" s="23">
        <v>13</v>
      </c>
      <c r="Y1442" s="3">
        <v>0.9</v>
      </c>
      <c r="Z1442" s="3"/>
      <c r="AB1442" s="30">
        <v>1412</v>
      </c>
      <c r="AC1442" s="30">
        <v>1.3974893522500722</v>
      </c>
      <c r="AD1442" s="30">
        <v>-0.3974893522500722</v>
      </c>
    </row>
    <row r="1443" spans="1:30">
      <c r="A1443" s="4">
        <v>43798.041666666664</v>
      </c>
      <c r="B1443">
        <v>43798</v>
      </c>
      <c r="C1443" s="3">
        <v>4.1666666666666664E-2</v>
      </c>
      <c r="D1443" s="3">
        <v>1</v>
      </c>
      <c r="E1443" s="3">
        <v>60</v>
      </c>
      <c r="F1443" s="3">
        <v>0.5</v>
      </c>
      <c r="G1443" s="5">
        <v>0.4</v>
      </c>
      <c r="H1443" s="3">
        <v>0.9</v>
      </c>
      <c r="I1443" s="3">
        <v>1.55139</v>
      </c>
      <c r="J1443" s="12">
        <f t="shared" si="66"/>
        <v>1.5541666666666665</v>
      </c>
      <c r="K1443" s="4">
        <v>43798.041666666664</v>
      </c>
      <c r="L1443" s="3">
        <f t="shared" si="67"/>
        <v>29</v>
      </c>
      <c r="M1443" s="3">
        <f t="shared" si="68"/>
        <v>1</v>
      </c>
      <c r="N1443" s="3">
        <v>0</v>
      </c>
      <c r="O1443" s="3">
        <v>32</v>
      </c>
      <c r="P1443" s="3">
        <v>0</v>
      </c>
      <c r="Q1443" s="3">
        <v>0</v>
      </c>
      <c r="R1443" s="3"/>
      <c r="S1443" s="3">
        <f>IF(ISBLANK(Table13[[#This Row],[T1]]),0,IF(Table13[[#This Row],[T1]]&gt;0,1,0))</f>
        <v>1</v>
      </c>
      <c r="T1443" s="3">
        <f>IF(ISBLANK(Table13[[#This Row],[T2]]),0,IF(Table13[[#This Row],[T2]]&gt;0,1,0))</f>
        <v>1</v>
      </c>
      <c r="U1443" s="3">
        <f>IF(ISBLANK(Table13[[#This Row],[T3]]),0,IF(Table13[[#This Row],[T3]]&gt;0,1,0))</f>
        <v>1</v>
      </c>
      <c r="V1443" s="3">
        <f>IF(ISBLANK(Table13[[#This Row],[T4]]),0,IF(Table13[[#This Row],[T4]]&gt;0,1,0))</f>
        <v>0</v>
      </c>
      <c r="W1443" s="26">
        <v>41</v>
      </c>
      <c r="X1443" s="22">
        <v>13</v>
      </c>
      <c r="Y1443" s="3">
        <v>0.9</v>
      </c>
      <c r="Z1443" s="3"/>
      <c r="AB1443" s="30">
        <v>1413</v>
      </c>
      <c r="AC1443" s="30">
        <v>1.4188142243885957</v>
      </c>
      <c r="AD1443" s="30">
        <v>0.38118577561140432</v>
      </c>
    </row>
    <row r="1444" spans="1:30">
      <c r="A1444" s="4">
        <v>43798.083333333336</v>
      </c>
      <c r="B1444">
        <v>43798</v>
      </c>
      <c r="C1444" s="3">
        <v>8.3333333333333329E-2</v>
      </c>
      <c r="D1444" s="3">
        <v>2</v>
      </c>
      <c r="E1444" s="3">
        <v>60</v>
      </c>
      <c r="F1444" s="3">
        <v>0.5</v>
      </c>
      <c r="G1444" s="5">
        <v>0.6</v>
      </c>
      <c r="H1444" s="3">
        <v>1.1000000000000001</v>
      </c>
      <c r="I1444" s="3">
        <v>1.55139</v>
      </c>
      <c r="J1444" s="12">
        <f t="shared" si="66"/>
        <v>1.5541666666666665</v>
      </c>
      <c r="K1444" s="4">
        <v>43798.083333333336</v>
      </c>
      <c r="L1444" s="3">
        <f t="shared" si="67"/>
        <v>29</v>
      </c>
      <c r="M1444" s="3">
        <f t="shared" si="68"/>
        <v>2</v>
      </c>
      <c r="N1444" s="3">
        <v>0</v>
      </c>
      <c r="O1444" s="3">
        <v>26</v>
      </c>
      <c r="P1444" s="3">
        <v>0</v>
      </c>
      <c r="Q1444" s="3">
        <v>0</v>
      </c>
      <c r="R1444" s="3"/>
      <c r="S1444" s="3">
        <f>IF(ISBLANK(Table13[[#This Row],[T1]]),0,IF(Table13[[#This Row],[T1]]&gt;0,1,0))</f>
        <v>1</v>
      </c>
      <c r="T1444" s="3">
        <f>IF(ISBLANK(Table13[[#This Row],[T2]]),0,IF(Table13[[#This Row],[T2]]&gt;0,1,0))</f>
        <v>1</v>
      </c>
      <c r="U1444" s="3">
        <f>IF(ISBLANK(Table13[[#This Row],[T3]]),0,IF(Table13[[#This Row],[T3]]&gt;0,1,0))</f>
        <v>1</v>
      </c>
      <c r="V1444" s="3">
        <f>IF(ISBLANK(Table13[[#This Row],[T4]]),0,IF(Table13[[#This Row],[T4]]&gt;0,1,0))</f>
        <v>0</v>
      </c>
      <c r="W1444" s="25">
        <v>41</v>
      </c>
      <c r="X1444" s="23">
        <v>13</v>
      </c>
      <c r="Y1444" s="3">
        <v>1.1000000000000001</v>
      </c>
      <c r="Z1444" s="3"/>
      <c r="AB1444" s="30">
        <v>1414</v>
      </c>
      <c r="AC1444" s="30">
        <v>1.5702494488410355</v>
      </c>
      <c r="AD1444" s="30">
        <v>0.22975055115896459</v>
      </c>
    </row>
    <row r="1445" spans="1:30">
      <c r="A1445" s="4">
        <v>43798.125</v>
      </c>
      <c r="B1445">
        <v>43798</v>
      </c>
      <c r="C1445" s="3">
        <v>0.125</v>
      </c>
      <c r="D1445" s="3">
        <v>3</v>
      </c>
      <c r="E1445" s="3">
        <v>60</v>
      </c>
      <c r="F1445" s="3">
        <v>0.7</v>
      </c>
      <c r="G1445" s="5">
        <v>0.7</v>
      </c>
      <c r="H1445" s="3">
        <v>1.4</v>
      </c>
      <c r="I1445" s="3">
        <v>1.55139</v>
      </c>
      <c r="J1445" s="12">
        <f t="shared" si="66"/>
        <v>1.5499999999999998</v>
      </c>
      <c r="K1445" s="4">
        <v>43798.125</v>
      </c>
      <c r="L1445" s="3">
        <f t="shared" si="67"/>
        <v>29</v>
      </c>
      <c r="M1445" s="3">
        <f t="shared" si="68"/>
        <v>3</v>
      </c>
      <c r="N1445" s="3">
        <v>0</v>
      </c>
      <c r="O1445" s="3">
        <v>38</v>
      </c>
      <c r="P1445" s="3">
        <v>0</v>
      </c>
      <c r="Q1445" s="3">
        <v>0</v>
      </c>
      <c r="R1445" s="3"/>
      <c r="S1445" s="3">
        <f>IF(ISBLANK(Table13[[#This Row],[T1]]),0,IF(Table13[[#This Row],[T1]]&gt;0,1,0))</f>
        <v>1</v>
      </c>
      <c r="T1445" s="3">
        <f>IF(ISBLANK(Table13[[#This Row],[T2]]),0,IF(Table13[[#This Row],[T2]]&gt;0,1,0))</f>
        <v>1</v>
      </c>
      <c r="U1445" s="3">
        <f>IF(ISBLANK(Table13[[#This Row],[T3]]),0,IF(Table13[[#This Row],[T3]]&gt;0,1,0))</f>
        <v>1</v>
      </c>
      <c r="V1445" s="3">
        <f>IF(ISBLANK(Table13[[#This Row],[T4]]),0,IF(Table13[[#This Row],[T4]]&gt;0,1,0))</f>
        <v>0</v>
      </c>
      <c r="W1445" s="26">
        <v>39</v>
      </c>
      <c r="X1445" s="22">
        <v>13</v>
      </c>
      <c r="Y1445" s="3">
        <v>1.4</v>
      </c>
      <c r="Z1445" s="3"/>
      <c r="AB1445" s="30">
        <v>1415</v>
      </c>
      <c r="AC1445" s="30">
        <v>1.5401307362057921</v>
      </c>
      <c r="AD1445" s="30">
        <v>1.1598692637942081</v>
      </c>
    </row>
    <row r="1446" spans="1:30">
      <c r="A1446" s="4">
        <v>43798.166666666664</v>
      </c>
      <c r="B1446">
        <v>43798</v>
      </c>
      <c r="C1446" s="3">
        <v>0.16666666666666666</v>
      </c>
      <c r="D1446" s="3">
        <v>4</v>
      </c>
      <c r="E1446" s="3">
        <v>60</v>
      </c>
      <c r="F1446" s="3">
        <v>0.6</v>
      </c>
      <c r="G1446" s="5">
        <v>0.5</v>
      </c>
      <c r="H1446" s="3">
        <v>1.1000000000000001</v>
      </c>
      <c r="I1446" s="3">
        <v>1.55139</v>
      </c>
      <c r="J1446" s="12">
        <f t="shared" si="66"/>
        <v>1.5416666666666667</v>
      </c>
      <c r="K1446" s="4">
        <v>43798.166666666664</v>
      </c>
      <c r="L1446" s="3">
        <f t="shared" si="67"/>
        <v>29</v>
      </c>
      <c r="M1446" s="3">
        <f t="shared" si="68"/>
        <v>4</v>
      </c>
      <c r="N1446" s="3">
        <v>0</v>
      </c>
      <c r="O1446" s="3">
        <v>26</v>
      </c>
      <c r="P1446" s="3">
        <v>0</v>
      </c>
      <c r="Q1446" s="3">
        <v>0</v>
      </c>
      <c r="R1446" s="3"/>
      <c r="S1446" s="3">
        <f>IF(ISBLANK(Table13[[#This Row],[T1]]),0,IF(Table13[[#This Row],[T1]]&gt;0,1,0))</f>
        <v>1</v>
      </c>
      <c r="T1446" s="3">
        <f>IF(ISBLANK(Table13[[#This Row],[T2]]),0,IF(Table13[[#This Row],[T2]]&gt;0,1,0))</f>
        <v>1</v>
      </c>
      <c r="U1446" s="3">
        <f>IF(ISBLANK(Table13[[#This Row],[T3]]),0,IF(Table13[[#This Row],[T3]]&gt;0,1,0))</f>
        <v>1</v>
      </c>
      <c r="V1446" s="3">
        <f>IF(ISBLANK(Table13[[#This Row],[T4]]),0,IF(Table13[[#This Row],[T4]]&gt;0,1,0))</f>
        <v>0</v>
      </c>
      <c r="W1446" s="25">
        <v>39</v>
      </c>
      <c r="X1446" s="23">
        <v>13</v>
      </c>
      <c r="Y1446" s="3">
        <v>1.1000000000000001</v>
      </c>
      <c r="Z1446" s="3"/>
      <c r="AB1446" s="30">
        <v>1416</v>
      </c>
      <c r="AC1446" s="30">
        <v>1.5489245767025117</v>
      </c>
      <c r="AD1446" s="30">
        <v>5.1075423297488376E-2</v>
      </c>
    </row>
    <row r="1447" spans="1:30">
      <c r="A1447" s="4">
        <v>43798.208333333336</v>
      </c>
      <c r="B1447">
        <v>43798</v>
      </c>
      <c r="C1447" s="3">
        <v>0.20833333333333334</v>
      </c>
      <c r="D1447" s="3">
        <v>5</v>
      </c>
      <c r="E1447" s="3">
        <v>60</v>
      </c>
      <c r="F1447" s="3">
        <v>0.6</v>
      </c>
      <c r="G1447" s="5">
        <v>0.8</v>
      </c>
      <c r="H1447" s="3">
        <v>1.4</v>
      </c>
      <c r="I1447" s="3">
        <v>1.55139</v>
      </c>
      <c r="J1447" s="12">
        <f t="shared" si="66"/>
        <v>1.5499999999999998</v>
      </c>
      <c r="K1447" s="4">
        <v>43798.208333333336</v>
      </c>
      <c r="L1447" s="3">
        <f t="shared" si="67"/>
        <v>29</v>
      </c>
      <c r="M1447" s="3">
        <f t="shared" si="68"/>
        <v>5</v>
      </c>
      <c r="N1447" s="3">
        <v>0</v>
      </c>
      <c r="O1447" s="3">
        <v>25</v>
      </c>
      <c r="P1447" s="3">
        <v>0</v>
      </c>
      <c r="Q1447" s="3">
        <v>0</v>
      </c>
      <c r="R1447" s="3"/>
      <c r="S1447" s="3">
        <f>IF(ISBLANK(Table13[[#This Row],[T1]]),0,IF(Table13[[#This Row],[T1]]&gt;0,1,0))</f>
        <v>1</v>
      </c>
      <c r="T1447" s="3">
        <f>IF(ISBLANK(Table13[[#This Row],[T2]]),0,IF(Table13[[#This Row],[T2]]&gt;0,1,0))</f>
        <v>1</v>
      </c>
      <c r="U1447" s="3">
        <f>IF(ISBLANK(Table13[[#This Row],[T3]]),0,IF(Table13[[#This Row],[T3]]&gt;0,1,0))</f>
        <v>1</v>
      </c>
      <c r="V1447" s="3">
        <f>IF(ISBLANK(Table13[[#This Row],[T4]]),0,IF(Table13[[#This Row],[T4]]&gt;0,1,0))</f>
        <v>0</v>
      </c>
      <c r="W1447" s="26">
        <v>38</v>
      </c>
      <c r="X1447" s="22">
        <v>13</v>
      </c>
      <c r="Y1447" s="3">
        <v>1.4</v>
      </c>
      <c r="Z1447" s="3"/>
      <c r="AB1447" s="30">
        <v>1417</v>
      </c>
      <c r="AC1447" s="30">
        <v>1.632904607050055</v>
      </c>
      <c r="AD1447" s="30">
        <v>-0.43290460705005507</v>
      </c>
    </row>
    <row r="1448" spans="1:30">
      <c r="A1448" s="4">
        <v>43798.25</v>
      </c>
      <c r="B1448">
        <v>43798</v>
      </c>
      <c r="C1448" s="3">
        <v>0.25</v>
      </c>
      <c r="D1448" s="3">
        <v>6</v>
      </c>
      <c r="E1448" s="3">
        <v>60</v>
      </c>
      <c r="F1448" s="3">
        <v>0.7</v>
      </c>
      <c r="G1448" s="5">
        <v>0.5</v>
      </c>
      <c r="H1448" s="3">
        <v>1.2</v>
      </c>
      <c r="I1448" s="3">
        <v>1.55139</v>
      </c>
      <c r="J1448" s="12">
        <f t="shared" si="66"/>
        <v>1.6166666666666665</v>
      </c>
      <c r="K1448" s="4">
        <v>43798.25</v>
      </c>
      <c r="L1448" s="3">
        <f t="shared" si="67"/>
        <v>29</v>
      </c>
      <c r="M1448" s="3">
        <f t="shared" si="68"/>
        <v>6</v>
      </c>
      <c r="N1448" s="3">
        <v>0</v>
      </c>
      <c r="O1448" s="3">
        <v>29</v>
      </c>
      <c r="P1448" s="3">
        <v>0</v>
      </c>
      <c r="Q1448" s="3">
        <v>0</v>
      </c>
      <c r="R1448" s="3"/>
      <c r="S1448" s="3">
        <f>IF(ISBLANK(Table13[[#This Row],[T1]]),0,IF(Table13[[#This Row],[T1]]&gt;0,1,0))</f>
        <v>1</v>
      </c>
      <c r="T1448" s="3">
        <f>IF(ISBLANK(Table13[[#This Row],[T2]]),0,IF(Table13[[#This Row],[T2]]&gt;0,1,0))</f>
        <v>0</v>
      </c>
      <c r="U1448" s="3">
        <f>IF(ISBLANK(Table13[[#This Row],[T3]]),0,IF(Table13[[#This Row],[T3]]&gt;0,1,0))</f>
        <v>1</v>
      </c>
      <c r="V1448" s="3">
        <f>IF(ISBLANK(Table13[[#This Row],[T4]]),0,IF(Table13[[#This Row],[T4]]&gt;0,1,0))</f>
        <v>1</v>
      </c>
      <c r="W1448" s="25">
        <v>38</v>
      </c>
      <c r="X1448" s="23">
        <v>11</v>
      </c>
      <c r="Y1448" s="3">
        <v>1.2</v>
      </c>
      <c r="Z1448" s="3"/>
      <c r="AB1448" s="30">
        <v>1418</v>
      </c>
      <c r="AC1448" s="30">
        <v>1.643567043119317</v>
      </c>
      <c r="AD1448" s="30">
        <v>1.356432956880683</v>
      </c>
    </row>
    <row r="1449" spans="1:30">
      <c r="A1449" s="4">
        <v>43798.291666666664</v>
      </c>
      <c r="B1449">
        <v>43798</v>
      </c>
      <c r="C1449" s="3">
        <v>0.29166666666666669</v>
      </c>
      <c r="D1449" s="3">
        <v>7</v>
      </c>
      <c r="E1449" s="3">
        <v>60</v>
      </c>
      <c r="F1449" s="3">
        <v>0.9</v>
      </c>
      <c r="G1449" s="5">
        <v>0.6</v>
      </c>
      <c r="H1449" s="3">
        <v>1.5</v>
      </c>
      <c r="I1449" s="3">
        <v>1.55139</v>
      </c>
      <c r="J1449" s="12">
        <f t="shared" si="66"/>
        <v>1.6624999999999996</v>
      </c>
      <c r="K1449" s="4">
        <v>43798.291666666664</v>
      </c>
      <c r="L1449" s="3">
        <f t="shared" si="67"/>
        <v>29</v>
      </c>
      <c r="M1449" s="3">
        <f t="shared" si="68"/>
        <v>7</v>
      </c>
      <c r="N1449" s="3">
        <v>0</v>
      </c>
      <c r="O1449" s="3">
        <v>33</v>
      </c>
      <c r="P1449" s="3">
        <v>0</v>
      </c>
      <c r="Q1449" s="3">
        <v>0</v>
      </c>
      <c r="R1449" s="3"/>
      <c r="S1449" s="3">
        <f>IF(ISBLANK(Table13[[#This Row],[T1]]),0,IF(Table13[[#This Row],[T1]]&gt;0,1,0))</f>
        <v>1</v>
      </c>
      <c r="T1449" s="3">
        <f>IF(ISBLANK(Table13[[#This Row],[T2]]),0,IF(Table13[[#This Row],[T2]]&gt;0,1,0))</f>
        <v>0</v>
      </c>
      <c r="U1449" s="3">
        <f>IF(ISBLANK(Table13[[#This Row],[T3]]),0,IF(Table13[[#This Row],[T3]]&gt;0,1,0))</f>
        <v>1</v>
      </c>
      <c r="V1449" s="3">
        <f>IF(ISBLANK(Table13[[#This Row],[T4]]),0,IF(Table13[[#This Row],[T4]]&gt;0,1,0))</f>
        <v>1</v>
      </c>
      <c r="W1449" s="26">
        <v>40</v>
      </c>
      <c r="X1449" s="22">
        <v>11</v>
      </c>
      <c r="Y1449" s="3">
        <v>1.5</v>
      </c>
      <c r="Z1449" s="3"/>
      <c r="AB1449" s="30">
        <v>1419</v>
      </c>
      <c r="AC1449" s="30">
        <v>1.7168846373975986</v>
      </c>
      <c r="AD1449" s="30">
        <v>-0.71688463739759856</v>
      </c>
    </row>
    <row r="1450" spans="1:30">
      <c r="A1450" s="4">
        <v>43798.333333333336</v>
      </c>
      <c r="B1450">
        <v>43798</v>
      </c>
      <c r="C1450" s="3">
        <v>0.33333333333333331</v>
      </c>
      <c r="D1450" s="3">
        <v>8</v>
      </c>
      <c r="E1450" s="3">
        <v>60</v>
      </c>
      <c r="F1450" s="3">
        <v>0.5</v>
      </c>
      <c r="G1450" s="5">
        <v>1.5</v>
      </c>
      <c r="H1450" s="3">
        <v>2</v>
      </c>
      <c r="I1450" s="3">
        <v>1.55139</v>
      </c>
      <c r="J1450" s="12">
        <f t="shared" si="66"/>
        <v>1.708333333333333</v>
      </c>
      <c r="K1450" s="4">
        <v>43798.333333333336</v>
      </c>
      <c r="L1450" s="3">
        <f t="shared" si="67"/>
        <v>29</v>
      </c>
      <c r="M1450" s="3">
        <f t="shared" si="68"/>
        <v>8</v>
      </c>
      <c r="N1450" s="3">
        <v>0</v>
      </c>
      <c r="O1450" s="3">
        <v>36</v>
      </c>
      <c r="P1450" s="3">
        <v>0</v>
      </c>
      <c r="Q1450" s="3">
        <v>0</v>
      </c>
      <c r="R1450" s="3"/>
      <c r="S1450" s="3">
        <f>IF(ISBLANK(Table13[[#This Row],[T1]]),0,IF(Table13[[#This Row],[T1]]&gt;0,1,0))</f>
        <v>1</v>
      </c>
      <c r="T1450" s="3">
        <f>IF(ISBLANK(Table13[[#This Row],[T2]]),0,IF(Table13[[#This Row],[T2]]&gt;0,1,0))</f>
        <v>0</v>
      </c>
      <c r="U1450" s="3">
        <f>IF(ISBLANK(Table13[[#This Row],[T3]]),0,IF(Table13[[#This Row],[T3]]&gt;0,1,0))</f>
        <v>1</v>
      </c>
      <c r="V1450" s="3">
        <f>IF(ISBLANK(Table13[[#This Row],[T4]]),0,IF(Table13[[#This Row],[T4]]&gt;0,1,0))</f>
        <v>1</v>
      </c>
      <c r="W1450" s="25">
        <v>42</v>
      </c>
      <c r="X1450" s="23">
        <v>11</v>
      </c>
      <c r="Y1450" s="3">
        <v>2</v>
      </c>
      <c r="Z1450" s="3"/>
      <c r="AB1450" s="30">
        <v>1420</v>
      </c>
      <c r="AC1450" s="30">
        <v>1.6523608836160366</v>
      </c>
      <c r="AD1450" s="30">
        <v>-1.1523608836160366</v>
      </c>
    </row>
    <row r="1451" spans="1:30">
      <c r="A1451" s="4">
        <v>43798.375</v>
      </c>
      <c r="B1451">
        <v>43798</v>
      </c>
      <c r="C1451" s="3">
        <v>0.375</v>
      </c>
      <c r="D1451" s="3">
        <v>9</v>
      </c>
      <c r="E1451" s="3">
        <v>60</v>
      </c>
      <c r="F1451" s="3">
        <v>0.2</v>
      </c>
      <c r="G1451" s="5">
        <v>0.5</v>
      </c>
      <c r="H1451" s="3">
        <v>0.7</v>
      </c>
      <c r="I1451" s="3">
        <v>1.55139</v>
      </c>
      <c r="J1451" s="12">
        <f t="shared" si="66"/>
        <v>1.6541666666666666</v>
      </c>
      <c r="K1451" s="4">
        <v>43798.375</v>
      </c>
      <c r="L1451" s="3">
        <f t="shared" si="67"/>
        <v>29</v>
      </c>
      <c r="M1451" s="3">
        <f t="shared" si="68"/>
        <v>9</v>
      </c>
      <c r="N1451" s="3">
        <v>0</v>
      </c>
      <c r="O1451" s="3">
        <v>58</v>
      </c>
      <c r="P1451" s="3">
        <v>0</v>
      </c>
      <c r="Q1451" s="3">
        <v>0</v>
      </c>
      <c r="R1451" s="3"/>
      <c r="S1451" s="3">
        <f>IF(ISBLANK(Table13[[#This Row],[T1]]),0,IF(Table13[[#This Row],[T1]]&gt;0,1,0))</f>
        <v>0</v>
      </c>
      <c r="T1451" s="3">
        <f>IF(ISBLANK(Table13[[#This Row],[T2]]),0,IF(Table13[[#This Row],[T2]]&gt;0,1,0))</f>
        <v>0</v>
      </c>
      <c r="U1451" s="3">
        <f>IF(ISBLANK(Table13[[#This Row],[T3]]),0,IF(Table13[[#This Row],[T3]]&gt;0,1,0))</f>
        <v>0</v>
      </c>
      <c r="V1451" s="3">
        <f>IF(ISBLANK(Table13[[#This Row],[T4]]),0,IF(Table13[[#This Row],[T4]]&gt;0,1,0))</f>
        <v>0</v>
      </c>
      <c r="W1451" s="26">
        <v>44</v>
      </c>
      <c r="X1451" s="22">
        <v>17</v>
      </c>
      <c r="Y1451" s="3">
        <v>0.7</v>
      </c>
      <c r="Z1451" s="3"/>
      <c r="AB1451" s="30">
        <v>1421</v>
      </c>
      <c r="AC1451" s="30">
        <v>1.6235616291873447</v>
      </c>
      <c r="AD1451" s="30">
        <v>-1.1235616291873447</v>
      </c>
    </row>
    <row r="1452" spans="1:30">
      <c r="A1452" s="4">
        <v>43798.416666666664</v>
      </c>
      <c r="B1452">
        <v>43798</v>
      </c>
      <c r="C1452" s="3">
        <v>0.41666666666666669</v>
      </c>
      <c r="D1452" s="3">
        <v>10</v>
      </c>
      <c r="E1452" s="3">
        <v>60</v>
      </c>
      <c r="F1452" s="3">
        <v>0.3</v>
      </c>
      <c r="G1452" s="5">
        <v>2.2999999999999998</v>
      </c>
      <c r="H1452" s="3">
        <v>2.5999999999999996</v>
      </c>
      <c r="I1452" s="3">
        <v>1.55139</v>
      </c>
      <c r="J1452" s="12">
        <f t="shared" si="66"/>
        <v>1.6999999999999995</v>
      </c>
      <c r="K1452" s="4">
        <v>43798.416666666664</v>
      </c>
      <c r="L1452" s="3">
        <f t="shared" si="67"/>
        <v>29</v>
      </c>
      <c r="M1452" s="3">
        <f t="shared" si="68"/>
        <v>10</v>
      </c>
      <c r="N1452" s="3">
        <v>0</v>
      </c>
      <c r="O1452" s="3">
        <v>54</v>
      </c>
      <c r="P1452" s="3">
        <v>0</v>
      </c>
      <c r="Q1452" s="3">
        <v>0</v>
      </c>
      <c r="R1452" s="3"/>
      <c r="S1452" s="3">
        <f>IF(ISBLANK(Table13[[#This Row],[T1]]),0,IF(Table13[[#This Row],[T1]]&gt;0,1,0))</f>
        <v>0</v>
      </c>
      <c r="T1452" s="3">
        <f>IF(ISBLANK(Table13[[#This Row],[T2]]),0,IF(Table13[[#This Row],[T2]]&gt;0,1,0))</f>
        <v>0</v>
      </c>
      <c r="U1452" s="3">
        <f>IF(ISBLANK(Table13[[#This Row],[T3]]),0,IF(Table13[[#This Row],[T3]]&gt;0,1,0))</f>
        <v>0</v>
      </c>
      <c r="V1452" s="3">
        <f>IF(ISBLANK(Table13[[#This Row],[T4]]),0,IF(Table13[[#This Row],[T4]]&gt;0,1,0))</f>
        <v>0</v>
      </c>
      <c r="W1452" s="25">
        <v>48</v>
      </c>
      <c r="X1452" s="23">
        <v>11</v>
      </c>
      <c r="Y1452" s="3">
        <v>2.5999999999999996</v>
      </c>
      <c r="Z1452" s="3"/>
      <c r="AB1452" s="30">
        <v>1422</v>
      </c>
      <c r="AC1452" s="30">
        <v>1.6342240652566065</v>
      </c>
      <c r="AD1452" s="30">
        <v>-1.1342240652566065</v>
      </c>
    </row>
    <row r="1453" spans="1:30">
      <c r="A1453" s="4">
        <v>43798.458333333336</v>
      </c>
      <c r="B1453">
        <v>43798</v>
      </c>
      <c r="C1453" s="3">
        <v>0.45833333333333331</v>
      </c>
      <c r="D1453" s="3">
        <v>11</v>
      </c>
      <c r="E1453" s="3">
        <v>60</v>
      </c>
      <c r="F1453" s="3">
        <v>2.2000000000000002</v>
      </c>
      <c r="G1453" s="5">
        <v>0.2</v>
      </c>
      <c r="H1453" s="3">
        <v>2.4000000000000004</v>
      </c>
      <c r="I1453" s="3">
        <v>1.55139</v>
      </c>
      <c r="J1453" s="12">
        <f t="shared" si="66"/>
        <v>1.7374999999999998</v>
      </c>
      <c r="K1453" s="4">
        <v>43798.458333333336</v>
      </c>
      <c r="L1453" s="3">
        <f t="shared" si="67"/>
        <v>29</v>
      </c>
      <c r="M1453" s="3">
        <f t="shared" si="68"/>
        <v>11</v>
      </c>
      <c r="N1453" s="3">
        <v>0</v>
      </c>
      <c r="O1453" s="3">
        <v>19</v>
      </c>
      <c r="P1453" s="3">
        <v>0</v>
      </c>
      <c r="Q1453" s="3">
        <v>0</v>
      </c>
      <c r="R1453" s="3"/>
      <c r="S1453" s="3">
        <f>IF(ISBLANK(Table13[[#This Row],[T1]]),0,IF(Table13[[#This Row],[T1]]&gt;0,1,0))</f>
        <v>0</v>
      </c>
      <c r="T1453" s="3">
        <f>IF(ISBLANK(Table13[[#This Row],[T2]]),0,IF(Table13[[#This Row],[T2]]&gt;0,1,0))</f>
        <v>0</v>
      </c>
      <c r="U1453" s="3">
        <f>IF(ISBLANK(Table13[[#This Row],[T3]]),0,IF(Table13[[#This Row],[T3]]&gt;0,1,0))</f>
        <v>0</v>
      </c>
      <c r="V1453" s="3">
        <f>IF(ISBLANK(Table13[[#This Row],[T4]]),0,IF(Table13[[#This Row],[T4]]&gt;0,1,0))</f>
        <v>0</v>
      </c>
      <c r="W1453" s="26">
        <v>49</v>
      </c>
      <c r="X1453" s="22">
        <v>11</v>
      </c>
      <c r="Y1453" s="3">
        <v>2.4000000000000004</v>
      </c>
      <c r="Z1453" s="3"/>
      <c r="AB1453" s="30">
        <v>1423</v>
      </c>
      <c r="AC1453" s="30">
        <v>1.6448865013258682</v>
      </c>
      <c r="AD1453" s="30">
        <v>-0.84488650132586818</v>
      </c>
    </row>
    <row r="1454" spans="1:30">
      <c r="A1454" s="4">
        <v>43798.5</v>
      </c>
      <c r="B1454">
        <v>43798</v>
      </c>
      <c r="C1454" s="3">
        <v>0.5</v>
      </c>
      <c r="D1454" s="3">
        <v>12</v>
      </c>
      <c r="E1454" s="3">
        <v>60</v>
      </c>
      <c r="F1454" s="3">
        <v>0.2</v>
      </c>
      <c r="G1454" s="5">
        <v>0.2</v>
      </c>
      <c r="H1454" s="3">
        <v>0.4</v>
      </c>
      <c r="I1454" s="3">
        <v>1.55139</v>
      </c>
      <c r="J1454" s="12">
        <f t="shared" si="66"/>
        <v>1.9583333333333333</v>
      </c>
      <c r="K1454" s="4">
        <v>43798.499999826388</v>
      </c>
      <c r="L1454" s="3">
        <f t="shared" si="67"/>
        <v>29</v>
      </c>
      <c r="M1454" s="3">
        <f t="shared" si="68"/>
        <v>12</v>
      </c>
      <c r="N1454" s="3"/>
      <c r="O1454" s="3"/>
      <c r="P1454" s="3"/>
      <c r="Q1454" s="3"/>
      <c r="R1454" s="3"/>
      <c r="S1454" s="3">
        <f>IF(ISBLANK(Table13[[#This Row],[T1]]),0,IF(Table13[[#This Row],[T1]]&gt;0,1,0))</f>
        <v>0</v>
      </c>
      <c r="T1454" s="3">
        <f>IF(ISBLANK(Table13[[#This Row],[T2]]),0,IF(Table13[[#This Row],[T2]]&gt;0,1,0))</f>
        <v>0</v>
      </c>
      <c r="U1454" s="3">
        <f>IF(ISBLANK(Table13[[#This Row],[T3]]),0,IF(Table13[[#This Row],[T3]]&gt;0,1,0))</f>
        <v>0</v>
      </c>
      <c r="V1454" s="3">
        <f>IF(ISBLANK(Table13[[#This Row],[T4]]),0,IF(Table13[[#This Row],[T4]]&gt;0,1,0))</f>
        <v>0</v>
      </c>
      <c r="W1454" s="25">
        <v>50</v>
      </c>
      <c r="X1454" s="23">
        <v>17</v>
      </c>
      <c r="Y1454" s="3">
        <v>0.4</v>
      </c>
      <c r="Z1454" s="3"/>
      <c r="AB1454" s="30">
        <v>1424</v>
      </c>
      <c r="AC1454" s="30">
        <v>1.6448865013258682</v>
      </c>
      <c r="AD1454" s="30">
        <v>0.25511349867413169</v>
      </c>
    </row>
    <row r="1455" spans="1:30">
      <c r="A1455" s="4">
        <v>43798.541666666664</v>
      </c>
      <c r="B1455">
        <v>43798</v>
      </c>
      <c r="C1455" s="3">
        <v>0.54166666666666663</v>
      </c>
      <c r="D1455" s="3">
        <v>13</v>
      </c>
      <c r="E1455" s="3">
        <v>60</v>
      </c>
      <c r="F1455" s="3">
        <v>0.2</v>
      </c>
      <c r="G1455" s="5">
        <v>0.3</v>
      </c>
      <c r="H1455" s="3">
        <v>0.5</v>
      </c>
      <c r="I1455" s="3">
        <v>1.55139</v>
      </c>
      <c r="J1455" s="12">
        <f t="shared" si="66"/>
        <v>2.0624999999999996</v>
      </c>
      <c r="K1455" s="4">
        <v>43798.541666666664</v>
      </c>
      <c r="L1455" s="3">
        <f t="shared" si="67"/>
        <v>29</v>
      </c>
      <c r="M1455" s="3">
        <f t="shared" si="68"/>
        <v>13</v>
      </c>
      <c r="N1455" s="3">
        <v>0</v>
      </c>
      <c r="O1455" s="3">
        <v>6</v>
      </c>
      <c r="P1455" s="3">
        <v>0</v>
      </c>
      <c r="Q1455" s="3">
        <v>0</v>
      </c>
      <c r="R1455" s="3"/>
      <c r="S1455" s="3">
        <f>IF(ISBLANK(Table13[[#This Row],[T1]]),0,IF(Table13[[#This Row],[T1]]&gt;0,1,0))</f>
        <v>0</v>
      </c>
      <c r="T1455" s="3">
        <f>IF(ISBLANK(Table13[[#This Row],[T2]]),0,IF(Table13[[#This Row],[T2]]&gt;0,1,0))</f>
        <v>0</v>
      </c>
      <c r="U1455" s="3">
        <f>IF(ISBLANK(Table13[[#This Row],[T3]]),0,IF(Table13[[#This Row],[T3]]&gt;0,1,0))</f>
        <v>0</v>
      </c>
      <c r="V1455" s="3">
        <f>IF(ISBLANK(Table13[[#This Row],[T4]]),0,IF(Table13[[#This Row],[T4]]&gt;0,1,0))</f>
        <v>0</v>
      </c>
      <c r="W1455" s="26">
        <v>52</v>
      </c>
      <c r="X1455" s="22">
        <v>21</v>
      </c>
      <c r="Y1455" s="3">
        <v>0.5</v>
      </c>
      <c r="Z1455" s="3"/>
      <c r="AB1455" s="30">
        <v>1425</v>
      </c>
      <c r="AC1455" s="30">
        <v>1.7470033500328419</v>
      </c>
      <c r="AD1455" s="30">
        <v>-1.047003350032842</v>
      </c>
    </row>
    <row r="1456" spans="1:30">
      <c r="A1456" s="4">
        <v>43798.583333333336</v>
      </c>
      <c r="B1456">
        <v>43798</v>
      </c>
      <c r="C1456" s="3">
        <v>0.58333333333333337</v>
      </c>
      <c r="D1456" s="3">
        <v>14</v>
      </c>
      <c r="E1456" s="3">
        <v>60</v>
      </c>
      <c r="F1456" s="3">
        <v>0.4</v>
      </c>
      <c r="G1456" s="5">
        <v>0.3</v>
      </c>
      <c r="H1456" s="3">
        <v>0.7</v>
      </c>
      <c r="I1456" s="3">
        <v>1.55139</v>
      </c>
      <c r="J1456" s="12">
        <f t="shared" si="66"/>
        <v>2.1249999999999996</v>
      </c>
      <c r="K1456" s="4">
        <v>43798.583333333336</v>
      </c>
      <c r="L1456" s="3">
        <f t="shared" si="67"/>
        <v>29</v>
      </c>
      <c r="M1456" s="3">
        <f t="shared" si="68"/>
        <v>14</v>
      </c>
      <c r="N1456" s="3">
        <v>0</v>
      </c>
      <c r="O1456" s="3">
        <v>58</v>
      </c>
      <c r="P1456" s="3">
        <v>0</v>
      </c>
      <c r="Q1456" s="3">
        <v>0</v>
      </c>
      <c r="R1456" s="3"/>
      <c r="S1456" s="3">
        <f>IF(ISBLANK(Table13[[#This Row],[T1]]),0,IF(Table13[[#This Row],[T1]]&gt;0,1,0))</f>
        <v>0</v>
      </c>
      <c r="T1456" s="3">
        <f>IF(ISBLANK(Table13[[#This Row],[T2]]),0,IF(Table13[[#This Row],[T2]]&gt;0,1,0))</f>
        <v>0</v>
      </c>
      <c r="U1456" s="3">
        <f>IF(ISBLANK(Table13[[#This Row],[T3]]),0,IF(Table13[[#This Row],[T3]]&gt;0,1,0))</f>
        <v>0</v>
      </c>
      <c r="V1456" s="3">
        <f>IF(ISBLANK(Table13[[#This Row],[T4]]),0,IF(Table13[[#This Row],[T4]]&gt;0,1,0))</f>
        <v>0</v>
      </c>
      <c r="W1456" s="25">
        <v>52</v>
      </c>
      <c r="X1456" s="23">
        <v>21</v>
      </c>
      <c r="Y1456" s="3">
        <v>0.7</v>
      </c>
      <c r="Z1456" s="3"/>
      <c r="AB1456" s="30">
        <v>1426</v>
      </c>
      <c r="AC1456" s="30">
        <v>1.6080991572222061</v>
      </c>
      <c r="AD1456" s="30">
        <v>1.3919008427777939</v>
      </c>
    </row>
    <row r="1457" spans="1:30">
      <c r="A1457" s="4">
        <v>43798.625</v>
      </c>
      <c r="B1457">
        <v>43798</v>
      </c>
      <c r="C1457" s="3">
        <v>0.625</v>
      </c>
      <c r="D1457" s="3">
        <v>15</v>
      </c>
      <c r="E1457" s="3">
        <v>60</v>
      </c>
      <c r="F1457" s="3">
        <v>0.3</v>
      </c>
      <c r="G1457" s="5">
        <v>1</v>
      </c>
      <c r="H1457" s="3">
        <v>1.3</v>
      </c>
      <c r="I1457" s="3">
        <v>1.55139</v>
      </c>
      <c r="J1457" s="12">
        <f t="shared" si="66"/>
        <v>2.1874999999999996</v>
      </c>
      <c r="K1457" s="4">
        <v>43798.625</v>
      </c>
      <c r="L1457" s="3">
        <f t="shared" si="67"/>
        <v>29</v>
      </c>
      <c r="M1457" s="3">
        <f t="shared" si="68"/>
        <v>15</v>
      </c>
      <c r="N1457" s="3">
        <v>0</v>
      </c>
      <c r="O1457" s="3">
        <v>19</v>
      </c>
      <c r="P1457" s="3">
        <v>0</v>
      </c>
      <c r="Q1457" s="3">
        <v>0</v>
      </c>
      <c r="R1457" s="3"/>
      <c r="S1457" s="3">
        <f>IF(ISBLANK(Table13[[#This Row],[T1]]),0,IF(Table13[[#This Row],[T1]]&gt;0,1,0))</f>
        <v>0</v>
      </c>
      <c r="T1457" s="3">
        <f>IF(ISBLANK(Table13[[#This Row],[T2]]),0,IF(Table13[[#This Row],[T2]]&gt;0,1,0))</f>
        <v>0</v>
      </c>
      <c r="U1457" s="3">
        <f>IF(ISBLANK(Table13[[#This Row],[T3]]),0,IF(Table13[[#This Row],[T3]]&gt;0,1,0))</f>
        <v>0</v>
      </c>
      <c r="V1457" s="3">
        <f>IF(ISBLANK(Table13[[#This Row],[T4]]),0,IF(Table13[[#This Row],[T4]]&gt;0,1,0))</f>
        <v>0</v>
      </c>
      <c r="W1457" s="26">
        <v>51</v>
      </c>
      <c r="X1457" s="22">
        <v>11</v>
      </c>
      <c r="Y1457" s="3">
        <v>1.3</v>
      </c>
      <c r="Z1457" s="3"/>
      <c r="AB1457" s="30">
        <v>1427</v>
      </c>
      <c r="AC1457" s="30">
        <v>1.5974367211529443</v>
      </c>
      <c r="AD1457" s="30">
        <v>3.0025632788470551</v>
      </c>
    </row>
    <row r="1458" spans="1:30">
      <c r="A1458" s="4">
        <v>43798.666666666664</v>
      </c>
      <c r="B1458">
        <v>43798</v>
      </c>
      <c r="C1458" s="3">
        <v>0.66666666666666663</v>
      </c>
      <c r="D1458" s="3">
        <v>16</v>
      </c>
      <c r="E1458" s="3">
        <v>60</v>
      </c>
      <c r="F1458" s="3">
        <v>1.4</v>
      </c>
      <c r="G1458" s="5">
        <v>1.4</v>
      </c>
      <c r="H1458" s="3">
        <v>2.8</v>
      </c>
      <c r="I1458" s="3">
        <v>1.55139</v>
      </c>
      <c r="J1458" s="12">
        <f t="shared" si="66"/>
        <v>2.1916666666666664</v>
      </c>
      <c r="K1458" s="4">
        <v>43798.66666678241</v>
      </c>
      <c r="L1458" s="3">
        <f t="shared" si="67"/>
        <v>29</v>
      </c>
      <c r="M1458" s="3">
        <f t="shared" si="68"/>
        <v>16</v>
      </c>
      <c r="N1458" s="3"/>
      <c r="O1458" s="3"/>
      <c r="P1458" s="3"/>
      <c r="Q1458" s="3"/>
      <c r="R1458" s="3"/>
      <c r="S1458" s="3">
        <f>IF(ISBLANK(Table13[[#This Row],[T1]]),0,IF(Table13[[#This Row],[T1]]&gt;0,1,0))</f>
        <v>0</v>
      </c>
      <c r="T1458" s="3">
        <f>IF(ISBLANK(Table13[[#This Row],[T2]]),0,IF(Table13[[#This Row],[T2]]&gt;0,1,0))</f>
        <v>0</v>
      </c>
      <c r="U1458" s="3">
        <f>IF(ISBLANK(Table13[[#This Row],[T3]]),0,IF(Table13[[#This Row],[T3]]&gt;0,1,0))</f>
        <v>0</v>
      </c>
      <c r="V1458" s="3">
        <f>IF(ISBLANK(Table13[[#This Row],[T4]]),0,IF(Table13[[#This Row],[T4]]&gt;0,1,0))</f>
        <v>0</v>
      </c>
      <c r="W1458" s="25">
        <v>50</v>
      </c>
      <c r="X1458" s="23">
        <v>11</v>
      </c>
      <c r="Y1458" s="3">
        <v>2.8</v>
      </c>
      <c r="Z1458" s="3"/>
      <c r="AB1458" s="30">
        <v>1428</v>
      </c>
      <c r="AC1458" s="30">
        <v>1.6080991572222061</v>
      </c>
      <c r="AD1458" s="30">
        <v>1.991900842777794</v>
      </c>
    </row>
    <row r="1459" spans="1:30">
      <c r="A1459" s="4">
        <v>43798.708333333336</v>
      </c>
      <c r="B1459">
        <v>43798</v>
      </c>
      <c r="C1459" s="3">
        <v>0.70833333333333337</v>
      </c>
      <c r="D1459" s="3">
        <v>17</v>
      </c>
      <c r="E1459" s="3">
        <v>60</v>
      </c>
      <c r="F1459" s="3">
        <v>2.2000000000000002</v>
      </c>
      <c r="G1459" s="5">
        <v>1</v>
      </c>
      <c r="H1459" s="3">
        <v>3.2</v>
      </c>
      <c r="I1459" s="3">
        <v>1.55139</v>
      </c>
      <c r="J1459" s="12">
        <f t="shared" si="66"/>
        <v>2.1374999999999997</v>
      </c>
      <c r="K1459" s="4">
        <v>43798.708333506947</v>
      </c>
      <c r="L1459" s="3">
        <f t="shared" si="67"/>
        <v>29</v>
      </c>
      <c r="M1459" s="3">
        <f t="shared" si="68"/>
        <v>17</v>
      </c>
      <c r="N1459" s="3"/>
      <c r="O1459" s="3"/>
      <c r="P1459" s="3"/>
      <c r="Q1459" s="3"/>
      <c r="R1459" s="3"/>
      <c r="S1459" s="3">
        <f>IF(ISBLANK(Table13[[#This Row],[T1]]),0,IF(Table13[[#This Row],[T1]]&gt;0,1,0))</f>
        <v>0</v>
      </c>
      <c r="T1459" s="3">
        <f>IF(ISBLANK(Table13[[#This Row],[T2]]),0,IF(Table13[[#This Row],[T2]]&gt;0,1,0))</f>
        <v>0</v>
      </c>
      <c r="U1459" s="3">
        <f>IF(ISBLANK(Table13[[#This Row],[T3]]),0,IF(Table13[[#This Row],[T3]]&gt;0,1,0))</f>
        <v>1</v>
      </c>
      <c r="V1459" s="3">
        <f>IF(ISBLANK(Table13[[#This Row],[T4]]),0,IF(Table13[[#This Row],[T4]]&gt;0,1,0))</f>
        <v>0</v>
      </c>
      <c r="W1459" s="26">
        <v>48</v>
      </c>
      <c r="X1459" s="22">
        <v>13</v>
      </c>
      <c r="Y1459" s="3">
        <v>3.2</v>
      </c>
      <c r="Z1459" s="3"/>
      <c r="AB1459" s="30">
        <v>1429</v>
      </c>
      <c r="AC1459" s="30">
        <v>1.5218527744684613</v>
      </c>
      <c r="AD1459" s="30">
        <v>-1.1218527744684614</v>
      </c>
    </row>
    <row r="1460" spans="1:30">
      <c r="A1460" s="4">
        <v>43798.75</v>
      </c>
      <c r="B1460">
        <v>43798</v>
      </c>
      <c r="C1460" s="3">
        <v>0.75</v>
      </c>
      <c r="D1460" s="3">
        <v>18</v>
      </c>
      <c r="E1460" s="3">
        <v>60</v>
      </c>
      <c r="F1460" s="3">
        <v>0.5</v>
      </c>
      <c r="G1460" s="5">
        <v>0.9</v>
      </c>
      <c r="H1460" s="3">
        <v>1.4</v>
      </c>
      <c r="I1460" s="3">
        <v>1.55139</v>
      </c>
      <c r="J1460" s="12">
        <f t="shared" si="66"/>
        <v>2.0708333333333333</v>
      </c>
      <c r="K1460" s="4">
        <v>43798.750000231485</v>
      </c>
      <c r="L1460" s="3">
        <f t="shared" si="67"/>
        <v>29</v>
      </c>
      <c r="M1460" s="3">
        <f t="shared" si="68"/>
        <v>18</v>
      </c>
      <c r="N1460" s="3"/>
      <c r="O1460" s="3"/>
      <c r="P1460" s="3"/>
      <c r="Q1460" s="3"/>
      <c r="R1460" s="3"/>
      <c r="S1460" s="3">
        <f>IF(ISBLANK(Table13[[#This Row],[T1]]),0,IF(Table13[[#This Row],[T1]]&gt;0,1,0))</f>
        <v>0</v>
      </c>
      <c r="T1460" s="3">
        <f>IF(ISBLANK(Table13[[#This Row],[T2]]),0,IF(Table13[[#This Row],[T2]]&gt;0,1,0))</f>
        <v>0</v>
      </c>
      <c r="U1460" s="3">
        <f>IF(ISBLANK(Table13[[#This Row],[T3]]),0,IF(Table13[[#This Row],[T3]]&gt;0,1,0))</f>
        <v>1</v>
      </c>
      <c r="V1460" s="3">
        <f>IF(ISBLANK(Table13[[#This Row],[T4]]),0,IF(Table13[[#This Row],[T4]]&gt;0,1,0))</f>
        <v>1</v>
      </c>
      <c r="W1460" s="25">
        <v>46</v>
      </c>
      <c r="X1460" s="23">
        <v>11</v>
      </c>
      <c r="Y1460" s="3">
        <v>1.4</v>
      </c>
      <c r="Z1460" s="3"/>
      <c r="AB1460" s="30">
        <v>1430</v>
      </c>
      <c r="AC1460" s="30">
        <v>1.631292624933272</v>
      </c>
      <c r="AD1460" s="30">
        <v>-1.2312926249332721</v>
      </c>
    </row>
    <row r="1461" spans="1:30">
      <c r="A1461" s="4">
        <v>43798.791666666664</v>
      </c>
      <c r="B1461">
        <v>43798</v>
      </c>
      <c r="C1461" s="3">
        <v>0.79166666666666663</v>
      </c>
      <c r="D1461" s="3">
        <v>19</v>
      </c>
      <c r="E1461" s="3">
        <v>60</v>
      </c>
      <c r="F1461" s="3">
        <v>0.9</v>
      </c>
      <c r="G1461" s="5">
        <v>0.7</v>
      </c>
      <c r="H1461" s="3">
        <v>1.6</v>
      </c>
      <c r="I1461" s="3">
        <v>1.55139</v>
      </c>
      <c r="J1461" s="12">
        <f t="shared" si="66"/>
        <v>2.0750000000000002</v>
      </c>
      <c r="K1461" s="4">
        <v>43798.791666666664</v>
      </c>
      <c r="L1461" s="3">
        <f t="shared" si="67"/>
        <v>29</v>
      </c>
      <c r="M1461" s="3">
        <f t="shared" si="68"/>
        <v>19</v>
      </c>
      <c r="N1461" s="3">
        <v>0</v>
      </c>
      <c r="O1461" s="3">
        <v>0</v>
      </c>
      <c r="P1461" s="3">
        <v>10</v>
      </c>
      <c r="Q1461" s="3">
        <v>0</v>
      </c>
      <c r="R1461" s="3"/>
      <c r="S1461" s="3">
        <f>IF(ISBLANK(Table13[[#This Row],[T1]]),0,IF(Table13[[#This Row],[T1]]&gt;0,1,0))</f>
        <v>0</v>
      </c>
      <c r="T1461" s="3">
        <f>IF(ISBLANK(Table13[[#This Row],[T2]]),0,IF(Table13[[#This Row],[T2]]&gt;0,1,0))</f>
        <v>0</v>
      </c>
      <c r="U1461" s="3">
        <f>IF(ISBLANK(Table13[[#This Row],[T3]]),0,IF(Table13[[#This Row],[T3]]&gt;0,1,0))</f>
        <v>1</v>
      </c>
      <c r="V1461" s="3">
        <f>IF(ISBLANK(Table13[[#This Row],[T4]]),0,IF(Table13[[#This Row],[T4]]&gt;0,1,0))</f>
        <v>1</v>
      </c>
      <c r="W1461" s="26">
        <v>46</v>
      </c>
      <c r="X1461" s="22">
        <v>11</v>
      </c>
      <c r="Y1461" s="3">
        <v>1.6</v>
      </c>
      <c r="Z1461" s="3"/>
      <c r="AB1461" s="30">
        <v>1431</v>
      </c>
      <c r="AC1461" s="30">
        <v>1.7238098823217762</v>
      </c>
      <c r="AD1461" s="30">
        <v>-1.3238098823217763</v>
      </c>
    </row>
    <row r="1462" spans="1:30">
      <c r="A1462" s="4">
        <v>43798.833333333336</v>
      </c>
      <c r="B1462">
        <v>43798</v>
      </c>
      <c r="C1462" s="3">
        <v>0.83333333333333337</v>
      </c>
      <c r="D1462" s="3">
        <v>20</v>
      </c>
      <c r="E1462" s="3">
        <v>60</v>
      </c>
      <c r="F1462" s="3">
        <v>0.7</v>
      </c>
      <c r="G1462" s="5">
        <v>1</v>
      </c>
      <c r="H1462" s="3">
        <v>1.7</v>
      </c>
      <c r="I1462" s="3">
        <v>1.55139</v>
      </c>
      <c r="J1462" s="12">
        <f t="shared" si="66"/>
        <v>2.083333333333333</v>
      </c>
      <c r="K1462" s="4">
        <v>43798.833333333336</v>
      </c>
      <c r="L1462" s="3">
        <f t="shared" si="67"/>
        <v>29</v>
      </c>
      <c r="M1462" s="3">
        <f t="shared" si="68"/>
        <v>20</v>
      </c>
      <c r="N1462" s="3">
        <v>0</v>
      </c>
      <c r="O1462" s="3">
        <v>0</v>
      </c>
      <c r="P1462" s="3">
        <v>57</v>
      </c>
      <c r="Q1462" s="3">
        <v>0</v>
      </c>
      <c r="R1462" s="3"/>
      <c r="S1462" s="3">
        <f>IF(ISBLANK(Table13[[#This Row],[T1]]),0,IF(Table13[[#This Row],[T1]]&gt;0,1,0))</f>
        <v>0</v>
      </c>
      <c r="T1462" s="3">
        <f>IF(ISBLANK(Table13[[#This Row],[T2]]),0,IF(Table13[[#This Row],[T2]]&gt;0,1,0))</f>
        <v>0</v>
      </c>
      <c r="U1462" s="3">
        <f>IF(ISBLANK(Table13[[#This Row],[T3]]),0,IF(Table13[[#This Row],[T3]]&gt;0,1,0))</f>
        <v>1</v>
      </c>
      <c r="V1462" s="3">
        <f>IF(ISBLANK(Table13[[#This Row],[T4]]),0,IF(Table13[[#This Row],[T4]]&gt;0,1,0))</f>
        <v>1</v>
      </c>
      <c r="W1462" s="25">
        <v>45</v>
      </c>
      <c r="X1462" s="23">
        <v>13</v>
      </c>
      <c r="Y1462" s="3">
        <v>1.7</v>
      </c>
      <c r="Z1462" s="3"/>
      <c r="AB1462" s="30">
        <v>1432</v>
      </c>
      <c r="AC1462" s="30">
        <v>1.7488719456053841</v>
      </c>
      <c r="AD1462" s="30">
        <v>-1.148871945605384</v>
      </c>
    </row>
    <row r="1463" spans="1:30">
      <c r="A1463" s="4">
        <v>43798.875</v>
      </c>
      <c r="B1463">
        <v>43798</v>
      </c>
      <c r="C1463" s="3">
        <v>0.875</v>
      </c>
      <c r="D1463" s="3">
        <v>21</v>
      </c>
      <c r="E1463" s="3">
        <v>60</v>
      </c>
      <c r="F1463" s="3">
        <v>2.6</v>
      </c>
      <c r="G1463" s="5">
        <v>1.9</v>
      </c>
      <c r="H1463" s="3">
        <v>4.5</v>
      </c>
      <c r="I1463" s="3">
        <v>1.55139</v>
      </c>
      <c r="J1463" s="12">
        <f t="shared" si="66"/>
        <v>2.0791666666666671</v>
      </c>
      <c r="K1463" s="4">
        <v>43798.875</v>
      </c>
      <c r="L1463" s="3">
        <f t="shared" si="67"/>
        <v>29</v>
      </c>
      <c r="M1463" s="3">
        <f t="shared" si="68"/>
        <v>21</v>
      </c>
      <c r="N1463" s="3">
        <v>0</v>
      </c>
      <c r="O1463" s="3">
        <v>47</v>
      </c>
      <c r="P1463" s="3">
        <v>58</v>
      </c>
      <c r="Q1463" s="3">
        <v>0</v>
      </c>
      <c r="R1463" s="3"/>
      <c r="S1463" s="3">
        <f>IF(ISBLANK(Table13[[#This Row],[T1]]),0,IF(Table13[[#This Row],[T1]]&gt;0,1,0))</f>
        <v>1</v>
      </c>
      <c r="T1463" s="3">
        <f>IF(ISBLANK(Table13[[#This Row],[T2]]),0,IF(Table13[[#This Row],[T2]]&gt;0,1,0))</f>
        <v>0</v>
      </c>
      <c r="U1463" s="3">
        <f>IF(ISBLANK(Table13[[#This Row],[T3]]),0,IF(Table13[[#This Row],[T3]]&gt;0,1,0))</f>
        <v>1</v>
      </c>
      <c r="V1463" s="3">
        <f>IF(ISBLANK(Table13[[#This Row],[T4]]),0,IF(Table13[[#This Row],[T4]]&gt;0,1,0))</f>
        <v>1</v>
      </c>
      <c r="W1463" s="26">
        <v>44</v>
      </c>
      <c r="X1463" s="22">
        <v>13</v>
      </c>
      <c r="Y1463" s="3">
        <v>4.5</v>
      </c>
      <c r="Z1463" s="3"/>
      <c r="AB1463" s="30">
        <v>1433</v>
      </c>
      <c r="AC1463" s="30">
        <v>1.7595343816746458</v>
      </c>
      <c r="AD1463" s="30">
        <v>0.94046561832535436</v>
      </c>
    </row>
    <row r="1464" spans="1:30">
      <c r="A1464" s="4">
        <v>43798.916666666664</v>
      </c>
      <c r="B1464">
        <v>43798</v>
      </c>
      <c r="C1464" s="3">
        <v>0.91666666666666663</v>
      </c>
      <c r="D1464" s="3">
        <v>22</v>
      </c>
      <c r="E1464" s="3">
        <v>60</v>
      </c>
      <c r="F1464" s="3">
        <v>1</v>
      </c>
      <c r="G1464" s="5">
        <v>1</v>
      </c>
      <c r="H1464" s="3">
        <v>2</v>
      </c>
      <c r="I1464" s="3">
        <v>1.55139</v>
      </c>
      <c r="J1464" s="12">
        <f t="shared" si="66"/>
        <v>2.0041666666666669</v>
      </c>
      <c r="K1464" s="4">
        <v>43798.916666666664</v>
      </c>
      <c r="L1464" s="3">
        <f t="shared" si="67"/>
        <v>29</v>
      </c>
      <c r="M1464" s="3">
        <f t="shared" si="68"/>
        <v>22</v>
      </c>
      <c r="N1464" s="3">
        <v>0</v>
      </c>
      <c r="O1464" s="3">
        <v>31</v>
      </c>
      <c r="P1464" s="3">
        <v>58</v>
      </c>
      <c r="Q1464" s="3">
        <v>0</v>
      </c>
      <c r="R1464" s="3"/>
      <c r="S1464" s="3">
        <f>IF(ISBLANK(Table13[[#This Row],[T1]]),0,IF(Table13[[#This Row],[T1]]&gt;0,1,0))</f>
        <v>1</v>
      </c>
      <c r="T1464" s="3">
        <f>IF(ISBLANK(Table13[[#This Row],[T2]]),0,IF(Table13[[#This Row],[T2]]&gt;0,1,0))</f>
        <v>0</v>
      </c>
      <c r="U1464" s="3">
        <f>IF(ISBLANK(Table13[[#This Row],[T3]]),0,IF(Table13[[#This Row],[T3]]&gt;0,1,0))</f>
        <v>1</v>
      </c>
      <c r="V1464" s="3">
        <f>IF(ISBLANK(Table13[[#This Row],[T4]]),0,IF(Table13[[#This Row],[T4]]&gt;0,1,0))</f>
        <v>1</v>
      </c>
      <c r="W1464" s="25">
        <v>43</v>
      </c>
      <c r="X1464" s="23">
        <v>13</v>
      </c>
      <c r="Y1464" s="3">
        <v>2</v>
      </c>
      <c r="Z1464" s="3"/>
      <c r="AB1464" s="30">
        <v>1434</v>
      </c>
      <c r="AC1464" s="30">
        <v>1.7701968177439076</v>
      </c>
      <c r="AD1464" s="30">
        <v>0.32980318225609251</v>
      </c>
    </row>
    <row r="1465" spans="1:30">
      <c r="A1465" s="4">
        <v>43798.958333333336</v>
      </c>
      <c r="B1465">
        <v>43798</v>
      </c>
      <c r="C1465" s="3">
        <v>0.95833333333333337</v>
      </c>
      <c r="D1465" s="3">
        <v>23</v>
      </c>
      <c r="E1465" s="3">
        <v>60</v>
      </c>
      <c r="F1465" s="3">
        <v>0.3</v>
      </c>
      <c r="G1465" s="5">
        <v>0.2</v>
      </c>
      <c r="H1465" s="3">
        <v>0.5</v>
      </c>
      <c r="I1465" s="3">
        <v>1.55139</v>
      </c>
      <c r="J1465" s="12">
        <f t="shared" si="66"/>
        <v>1.9833333333333334</v>
      </c>
      <c r="K1465" s="4">
        <v>43798.958333333336</v>
      </c>
      <c r="L1465" s="3">
        <f t="shared" si="67"/>
        <v>29</v>
      </c>
      <c r="M1465" s="3">
        <f t="shared" si="68"/>
        <v>23</v>
      </c>
      <c r="N1465" s="3">
        <v>0</v>
      </c>
      <c r="O1465" s="3">
        <v>27</v>
      </c>
      <c r="P1465" s="3">
        <v>58</v>
      </c>
      <c r="Q1465" s="3">
        <v>0</v>
      </c>
      <c r="R1465" s="3"/>
      <c r="S1465" s="3">
        <f>IF(ISBLANK(Table13[[#This Row],[T1]]),0,IF(Table13[[#This Row],[T1]]&gt;0,1,0))</f>
        <v>1</v>
      </c>
      <c r="T1465" s="3">
        <f>IF(ISBLANK(Table13[[#This Row],[T2]]),0,IF(Table13[[#This Row],[T2]]&gt;0,1,0))</f>
        <v>1</v>
      </c>
      <c r="U1465" s="3">
        <f>IF(ISBLANK(Table13[[#This Row],[T3]]),0,IF(Table13[[#This Row],[T3]]&gt;0,1,0))</f>
        <v>1</v>
      </c>
      <c r="V1465" s="3">
        <f>IF(ISBLANK(Table13[[#This Row],[T4]]),0,IF(Table13[[#This Row],[T4]]&gt;0,1,0))</f>
        <v>1</v>
      </c>
      <c r="W1465" s="26">
        <v>43</v>
      </c>
      <c r="X1465" s="22">
        <v>13</v>
      </c>
      <c r="Y1465" s="3">
        <v>0.5</v>
      </c>
      <c r="Z1465" s="3"/>
      <c r="AB1465" s="30">
        <v>1435</v>
      </c>
      <c r="AC1465" s="30">
        <v>1.7701968177439076</v>
      </c>
      <c r="AD1465" s="30">
        <v>-0.17019681774390749</v>
      </c>
    </row>
    <row r="1466" spans="1:30">
      <c r="A1466" s="4">
        <v>43799</v>
      </c>
      <c r="B1466">
        <v>43799</v>
      </c>
      <c r="C1466" s="3">
        <v>0</v>
      </c>
      <c r="D1466" s="3">
        <v>0</v>
      </c>
      <c r="E1466" s="3">
        <v>61</v>
      </c>
      <c r="F1466" s="3">
        <v>0.2</v>
      </c>
      <c r="G1466" s="5">
        <v>0.2</v>
      </c>
      <c r="H1466" s="3">
        <v>0.4</v>
      </c>
      <c r="I1466" s="3">
        <v>1.55139</v>
      </c>
      <c r="J1466" s="12">
        <f t="shared" si="66"/>
        <v>1.9791666666666667</v>
      </c>
      <c r="K1466" s="4">
        <v>43799</v>
      </c>
      <c r="L1466" s="3">
        <f t="shared" si="67"/>
        <v>30</v>
      </c>
      <c r="M1466" s="3">
        <f t="shared" si="68"/>
        <v>0</v>
      </c>
      <c r="N1466" s="3">
        <v>0</v>
      </c>
      <c r="O1466" s="3">
        <v>18</v>
      </c>
      <c r="P1466" s="3">
        <v>57</v>
      </c>
      <c r="Q1466" s="3">
        <v>0</v>
      </c>
      <c r="R1466" s="3"/>
      <c r="S1466" s="3">
        <f>IF(ISBLANK(Table13[[#This Row],[T1]]),0,IF(Table13[[#This Row],[T1]]&gt;0,1,0))</f>
        <v>1</v>
      </c>
      <c r="T1466" s="3">
        <f>IF(ISBLANK(Table13[[#This Row],[T2]]),0,IF(Table13[[#This Row],[T2]]&gt;0,1,0))</f>
        <v>1</v>
      </c>
      <c r="U1466" s="3">
        <f>IF(ISBLANK(Table13[[#This Row],[T3]]),0,IF(Table13[[#This Row],[T3]]&gt;0,1,0))</f>
        <v>1</v>
      </c>
      <c r="V1466" s="3">
        <f>IF(ISBLANK(Table13[[#This Row],[T4]]),0,IF(Table13[[#This Row],[T4]]&gt;0,1,0))</f>
        <v>1</v>
      </c>
      <c r="W1466" s="25">
        <v>42</v>
      </c>
      <c r="X1466" s="23">
        <v>13</v>
      </c>
      <c r="Y1466" s="3">
        <v>0.4</v>
      </c>
      <c r="Z1466" s="3"/>
      <c r="AB1466" s="30">
        <v>1436</v>
      </c>
      <c r="AC1466" s="30">
        <v>1.7557971905295617</v>
      </c>
      <c r="AD1466" s="30">
        <v>0.74420280947043826</v>
      </c>
    </row>
    <row r="1467" spans="1:30">
      <c r="A1467" s="4">
        <v>43799.041666666664</v>
      </c>
      <c r="B1467">
        <v>43799</v>
      </c>
      <c r="C1467" s="3">
        <v>4.1666666666666664E-2</v>
      </c>
      <c r="D1467" s="3">
        <v>1</v>
      </c>
      <c r="E1467" s="3">
        <v>61</v>
      </c>
      <c r="F1467" s="3">
        <v>0.4</v>
      </c>
      <c r="G1467" s="5">
        <v>0.5</v>
      </c>
      <c r="H1467" s="3">
        <v>0.9</v>
      </c>
      <c r="I1467" s="3">
        <v>1.55139</v>
      </c>
      <c r="J1467" s="12">
        <f t="shared" si="66"/>
        <v>1.9791666666666663</v>
      </c>
      <c r="K1467" s="4">
        <v>43799.041666666664</v>
      </c>
      <c r="L1467" s="3">
        <f t="shared" si="67"/>
        <v>30</v>
      </c>
      <c r="M1467" s="3">
        <f t="shared" si="68"/>
        <v>1</v>
      </c>
      <c r="N1467" s="3">
        <v>0</v>
      </c>
      <c r="O1467" s="3">
        <v>30</v>
      </c>
      <c r="P1467" s="3">
        <v>58</v>
      </c>
      <c r="Q1467" s="3">
        <v>0</v>
      </c>
      <c r="R1467" s="3"/>
      <c r="S1467" s="3">
        <f>IF(ISBLANK(Table13[[#This Row],[T1]]),0,IF(Table13[[#This Row],[T1]]&gt;0,1,0))</f>
        <v>1</v>
      </c>
      <c r="T1467" s="3">
        <f>IF(ISBLANK(Table13[[#This Row],[T2]]),0,IF(Table13[[#This Row],[T2]]&gt;0,1,0))</f>
        <v>1</v>
      </c>
      <c r="U1467" s="3">
        <f>IF(ISBLANK(Table13[[#This Row],[T3]]),0,IF(Table13[[#This Row],[T3]]&gt;0,1,0))</f>
        <v>1</v>
      </c>
      <c r="V1467" s="3">
        <f>IF(ISBLANK(Table13[[#This Row],[T4]]),0,IF(Table13[[#This Row],[T4]]&gt;0,1,0))</f>
        <v>1</v>
      </c>
      <c r="W1467" s="26">
        <v>42</v>
      </c>
      <c r="X1467" s="22">
        <v>13</v>
      </c>
      <c r="Y1467" s="3">
        <v>0.9</v>
      </c>
      <c r="Z1467" s="3"/>
      <c r="AB1467" s="30">
        <v>1437</v>
      </c>
      <c r="AC1467" s="30">
        <v>1.7664596265988235</v>
      </c>
      <c r="AD1467" s="30">
        <v>-0.2664596265988235</v>
      </c>
    </row>
    <row r="1468" spans="1:30">
      <c r="A1468" s="4">
        <v>43799.083333333336</v>
      </c>
      <c r="B1468">
        <v>43799</v>
      </c>
      <c r="C1468" s="3">
        <v>8.3333333333333329E-2</v>
      </c>
      <c r="D1468" s="3">
        <v>2</v>
      </c>
      <c r="E1468" s="3">
        <v>61</v>
      </c>
      <c r="F1468" s="3">
        <v>0.5</v>
      </c>
      <c r="G1468" s="5">
        <v>0.5</v>
      </c>
      <c r="H1468" s="3">
        <v>1</v>
      </c>
      <c r="I1468" s="3">
        <v>1.55139</v>
      </c>
      <c r="J1468" s="12">
        <f t="shared" si="66"/>
        <v>1.9833333333333332</v>
      </c>
      <c r="K1468" s="4">
        <v>43799.083333333336</v>
      </c>
      <c r="L1468" s="3">
        <f t="shared" si="67"/>
        <v>30</v>
      </c>
      <c r="M1468" s="3">
        <f t="shared" si="68"/>
        <v>2</v>
      </c>
      <c r="N1468" s="3">
        <v>0</v>
      </c>
      <c r="O1468" s="3">
        <v>20</v>
      </c>
      <c r="P1468" s="3">
        <v>58</v>
      </c>
      <c r="Q1468" s="3">
        <v>0</v>
      </c>
      <c r="R1468" s="3"/>
      <c r="S1468" s="3">
        <f>IF(ISBLANK(Table13[[#This Row],[T1]]),0,IF(Table13[[#This Row],[T1]]&gt;0,1,0))</f>
        <v>1</v>
      </c>
      <c r="T1468" s="3">
        <f>IF(ISBLANK(Table13[[#This Row],[T2]]),0,IF(Table13[[#This Row],[T2]]&gt;0,1,0))</f>
        <v>1</v>
      </c>
      <c r="U1468" s="3">
        <f>IF(ISBLANK(Table13[[#This Row],[T3]]),0,IF(Table13[[#This Row],[T3]]&gt;0,1,0))</f>
        <v>1</v>
      </c>
      <c r="V1468" s="3">
        <f>IF(ISBLANK(Table13[[#This Row],[T4]]),0,IF(Table13[[#This Row],[T4]]&gt;0,1,0))</f>
        <v>1</v>
      </c>
      <c r="W1468" s="25">
        <v>41</v>
      </c>
      <c r="X1468" s="23">
        <v>13</v>
      </c>
      <c r="Y1468" s="3">
        <v>1</v>
      </c>
      <c r="Z1468" s="3"/>
      <c r="AB1468" s="30">
        <v>1438</v>
      </c>
      <c r="AC1468" s="30">
        <v>1.5003528193602711</v>
      </c>
      <c r="AD1468" s="30">
        <v>-0.10035281936027118</v>
      </c>
    </row>
    <row r="1469" spans="1:30">
      <c r="A1469" s="4">
        <v>43799.125</v>
      </c>
      <c r="B1469">
        <v>43799</v>
      </c>
      <c r="C1469" s="3">
        <v>0.125</v>
      </c>
      <c r="D1469" s="3">
        <v>3</v>
      </c>
      <c r="E1469" s="3">
        <v>61</v>
      </c>
      <c r="F1469" s="3">
        <v>0.6</v>
      </c>
      <c r="G1469" s="5">
        <v>0.6</v>
      </c>
      <c r="H1469" s="3">
        <v>1.2</v>
      </c>
      <c r="I1469" s="3">
        <v>1.55139</v>
      </c>
      <c r="J1469" s="12">
        <f t="shared" si="66"/>
        <v>1.9791666666666663</v>
      </c>
      <c r="K1469" s="4">
        <v>43799.125</v>
      </c>
      <c r="L1469" s="3">
        <f t="shared" si="67"/>
        <v>30</v>
      </c>
      <c r="M1469" s="3">
        <f t="shared" si="68"/>
        <v>3</v>
      </c>
      <c r="N1469" s="3">
        <v>0</v>
      </c>
      <c r="O1469" s="3">
        <v>20</v>
      </c>
      <c r="P1469" s="3">
        <v>58</v>
      </c>
      <c r="Q1469" s="3">
        <v>0</v>
      </c>
      <c r="R1469" s="3"/>
      <c r="S1469" s="3">
        <f>IF(ISBLANK(Table13[[#This Row],[T1]]),0,IF(Table13[[#This Row],[T1]]&gt;0,1,0))</f>
        <v>1</v>
      </c>
      <c r="T1469" s="3">
        <f>IF(ISBLANK(Table13[[#This Row],[T2]]),0,IF(Table13[[#This Row],[T2]]&gt;0,1,0))</f>
        <v>1</v>
      </c>
      <c r="U1469" s="3">
        <f>IF(ISBLANK(Table13[[#This Row],[T3]]),0,IF(Table13[[#This Row],[T3]]&gt;0,1,0))</f>
        <v>1</v>
      </c>
      <c r="V1469" s="3">
        <f>IF(ISBLANK(Table13[[#This Row],[T4]]),0,IF(Table13[[#This Row],[T4]]&gt;0,1,0))</f>
        <v>1</v>
      </c>
      <c r="W1469" s="26">
        <v>41</v>
      </c>
      <c r="X1469" s="22">
        <v>13</v>
      </c>
      <c r="Y1469" s="3">
        <v>1.2</v>
      </c>
      <c r="Z1469" s="3"/>
      <c r="AB1469" s="30">
        <v>1439</v>
      </c>
      <c r="AC1469" s="30">
        <v>1.6006010724947026</v>
      </c>
      <c r="AD1469" s="30">
        <v>9.9398927505297552E-2</v>
      </c>
    </row>
    <row r="1470" spans="1:30">
      <c r="A1470" s="4">
        <v>43799.166666666664</v>
      </c>
      <c r="B1470">
        <v>43799</v>
      </c>
      <c r="C1470" s="3">
        <v>0.16666666666666666</v>
      </c>
      <c r="D1470" s="3">
        <v>4</v>
      </c>
      <c r="E1470" s="3">
        <v>61</v>
      </c>
      <c r="F1470" s="3">
        <v>0.6</v>
      </c>
      <c r="G1470" s="5">
        <v>0.7</v>
      </c>
      <c r="H1470" s="3">
        <v>1.2999999999999998</v>
      </c>
      <c r="I1470" s="3">
        <v>1.55139</v>
      </c>
      <c r="J1470" s="12">
        <f t="shared" si="66"/>
        <v>1.970833333333333</v>
      </c>
      <c r="K1470" s="4">
        <v>43799.166666666664</v>
      </c>
      <c r="L1470" s="3">
        <f t="shared" si="67"/>
        <v>30</v>
      </c>
      <c r="M1470" s="3">
        <f t="shared" si="68"/>
        <v>4</v>
      </c>
      <c r="N1470" s="3">
        <v>0</v>
      </c>
      <c r="O1470" s="3">
        <v>7</v>
      </c>
      <c r="P1470" s="3">
        <v>58</v>
      </c>
      <c r="Q1470" s="3">
        <v>0</v>
      </c>
      <c r="R1470" s="3"/>
      <c r="S1470" s="3">
        <f>IF(ISBLANK(Table13[[#This Row],[T1]]),0,IF(Table13[[#This Row],[T1]]&gt;0,1,0))</f>
        <v>1</v>
      </c>
      <c r="T1470" s="3">
        <f>IF(ISBLANK(Table13[[#This Row],[T2]]),0,IF(Table13[[#This Row],[T2]]&gt;0,1,0))</f>
        <v>1</v>
      </c>
      <c r="U1470" s="3">
        <f>IF(ISBLANK(Table13[[#This Row],[T3]]),0,IF(Table13[[#This Row],[T3]]&gt;0,1,0))</f>
        <v>1</v>
      </c>
      <c r="V1470" s="3">
        <f>IF(ISBLANK(Table13[[#This Row],[T4]]),0,IF(Table13[[#This Row],[T4]]&gt;0,1,0))</f>
        <v>1</v>
      </c>
      <c r="W1470" s="25">
        <v>41</v>
      </c>
      <c r="X1470" s="23">
        <v>13</v>
      </c>
      <c r="Y1470" s="3">
        <v>1.2999999999999998</v>
      </c>
      <c r="Z1470" s="3"/>
      <c r="AB1470" s="30">
        <v>1440</v>
      </c>
      <c r="AC1470" s="30">
        <v>1.6112635085639644</v>
      </c>
      <c r="AD1470" s="30">
        <v>-1.2112635085639645</v>
      </c>
    </row>
    <row r="1471" spans="1:30">
      <c r="A1471" s="4">
        <v>43799.208333333336</v>
      </c>
      <c r="B1471">
        <v>43799</v>
      </c>
      <c r="C1471" s="3">
        <v>0.20833333333333334</v>
      </c>
      <c r="D1471" s="3">
        <v>5</v>
      </c>
      <c r="E1471" s="3">
        <v>61</v>
      </c>
      <c r="F1471" s="3">
        <v>0.5</v>
      </c>
      <c r="G1471" s="5">
        <v>2.5</v>
      </c>
      <c r="H1471" s="3">
        <v>3</v>
      </c>
      <c r="I1471" s="3">
        <v>1.55139</v>
      </c>
      <c r="J1471" s="12">
        <f t="shared" si="66"/>
        <v>1.958333333333333</v>
      </c>
      <c r="K1471" s="4">
        <v>43799.208333333336</v>
      </c>
      <c r="L1471" s="3">
        <f t="shared" si="67"/>
        <v>30</v>
      </c>
      <c r="M1471" s="3">
        <f t="shared" si="68"/>
        <v>5</v>
      </c>
      <c r="N1471" s="3">
        <v>0</v>
      </c>
      <c r="O1471" s="3">
        <v>34</v>
      </c>
      <c r="P1471" s="3">
        <v>57</v>
      </c>
      <c r="Q1471" s="3">
        <v>0</v>
      </c>
      <c r="R1471" s="3"/>
      <c r="S1471" s="3">
        <f>IF(ISBLANK(Table13[[#This Row],[T1]]),0,IF(Table13[[#This Row],[T1]]&gt;0,1,0))</f>
        <v>1</v>
      </c>
      <c r="T1471" s="3">
        <f>IF(ISBLANK(Table13[[#This Row],[T2]]),0,IF(Table13[[#This Row],[T2]]&gt;0,1,0))</f>
        <v>1</v>
      </c>
      <c r="U1471" s="3">
        <f>IF(ISBLANK(Table13[[#This Row],[T3]]),0,IF(Table13[[#This Row],[T3]]&gt;0,1,0))</f>
        <v>1</v>
      </c>
      <c r="V1471" s="3">
        <f>IF(ISBLANK(Table13[[#This Row],[T4]]),0,IF(Table13[[#This Row],[T4]]&gt;0,1,0))</f>
        <v>1</v>
      </c>
      <c r="W1471" s="26">
        <v>41</v>
      </c>
      <c r="X1471" s="22">
        <v>13</v>
      </c>
      <c r="Y1471" s="3">
        <v>3</v>
      </c>
      <c r="Z1471" s="3"/>
      <c r="AB1471" s="30">
        <v>1441</v>
      </c>
      <c r="AC1471" s="30">
        <v>1.6219259446332264</v>
      </c>
      <c r="AD1471" s="30">
        <v>-0.72192594463322635</v>
      </c>
    </row>
    <row r="1472" spans="1:30">
      <c r="A1472" s="4">
        <v>43799.25</v>
      </c>
      <c r="B1472">
        <v>43799</v>
      </c>
      <c r="C1472" s="3">
        <v>0.25</v>
      </c>
      <c r="D1472" s="3">
        <v>6</v>
      </c>
      <c r="E1472" s="3">
        <v>61</v>
      </c>
      <c r="F1472" s="3">
        <v>1.4</v>
      </c>
      <c r="G1472" s="5">
        <v>0.9</v>
      </c>
      <c r="H1472" s="3">
        <v>2.2999999999999998</v>
      </c>
      <c r="I1472" s="3">
        <v>1.55139</v>
      </c>
      <c r="J1472" s="12">
        <f t="shared" si="66"/>
        <v>1.8749999999999998</v>
      </c>
      <c r="K1472" s="4">
        <v>43799.25</v>
      </c>
      <c r="L1472" s="3">
        <f t="shared" si="67"/>
        <v>30</v>
      </c>
      <c r="M1472" s="3">
        <f t="shared" si="68"/>
        <v>6</v>
      </c>
      <c r="N1472" s="3">
        <v>0</v>
      </c>
      <c r="O1472" s="3">
        <v>30</v>
      </c>
      <c r="P1472" s="3">
        <v>58</v>
      </c>
      <c r="Q1472" s="3">
        <v>0</v>
      </c>
      <c r="R1472" s="3"/>
      <c r="S1472" s="3">
        <f>IF(ISBLANK(Table13[[#This Row],[T1]]),0,IF(Table13[[#This Row],[T1]]&gt;0,1,0))</f>
        <v>1</v>
      </c>
      <c r="T1472" s="3">
        <f>IF(ISBLANK(Table13[[#This Row],[T2]]),0,IF(Table13[[#This Row],[T2]]&gt;0,1,0))</f>
        <v>1</v>
      </c>
      <c r="U1472" s="3">
        <f>IF(ISBLANK(Table13[[#This Row],[T3]]),0,IF(Table13[[#This Row],[T3]]&gt;0,1,0))</f>
        <v>1</v>
      </c>
      <c r="V1472" s="3">
        <f>IF(ISBLANK(Table13[[#This Row],[T4]]),0,IF(Table13[[#This Row],[T4]]&gt;0,1,0))</f>
        <v>1</v>
      </c>
      <c r="W1472" s="25">
        <v>41</v>
      </c>
      <c r="X1472" s="23">
        <v>13</v>
      </c>
      <c r="Y1472" s="3">
        <v>2.2999999999999998</v>
      </c>
      <c r="Z1472" s="3"/>
      <c r="AB1472" s="30">
        <v>1442</v>
      </c>
      <c r="AC1472" s="30">
        <v>1.6325883807024881</v>
      </c>
      <c r="AD1472" s="30">
        <v>-0.73258838070248811</v>
      </c>
    </row>
    <row r="1473" spans="1:30">
      <c r="A1473" s="4">
        <v>43799.291666666664</v>
      </c>
      <c r="B1473">
        <v>43799</v>
      </c>
      <c r="C1473" s="3">
        <v>0.29166666666666669</v>
      </c>
      <c r="D1473" s="3">
        <v>7</v>
      </c>
      <c r="E1473" s="3">
        <v>61</v>
      </c>
      <c r="F1473" s="3">
        <v>1.9</v>
      </c>
      <c r="G1473" s="5">
        <v>0.7</v>
      </c>
      <c r="H1473" s="3">
        <v>2.5999999999999996</v>
      </c>
      <c r="I1473" s="3">
        <v>1.55139</v>
      </c>
      <c r="J1473" s="12">
        <f t="shared" si="66"/>
        <v>1.8791666666666664</v>
      </c>
      <c r="K1473" s="4">
        <v>43799.291666666664</v>
      </c>
      <c r="L1473" s="3">
        <f t="shared" si="67"/>
        <v>30</v>
      </c>
      <c r="M1473" s="3">
        <f t="shared" si="68"/>
        <v>7</v>
      </c>
      <c r="N1473" s="3">
        <v>0</v>
      </c>
      <c r="O1473" s="3">
        <v>0</v>
      </c>
      <c r="P1473" s="3">
        <v>58</v>
      </c>
      <c r="Q1473" s="3">
        <v>0</v>
      </c>
      <c r="R1473" s="3"/>
      <c r="S1473" s="3">
        <f>IF(ISBLANK(Table13[[#This Row],[T1]]),0,IF(Table13[[#This Row],[T1]]&gt;0,1,0))</f>
        <v>1</v>
      </c>
      <c r="T1473" s="3">
        <f>IF(ISBLANK(Table13[[#This Row],[T2]]),0,IF(Table13[[#This Row],[T2]]&gt;0,1,0))</f>
        <v>1</v>
      </c>
      <c r="U1473" s="3">
        <f>IF(ISBLANK(Table13[[#This Row],[T3]]),0,IF(Table13[[#This Row],[T3]]&gt;0,1,0))</f>
        <v>1</v>
      </c>
      <c r="V1473" s="3">
        <f>IF(ISBLANK(Table13[[#This Row],[T4]]),0,IF(Table13[[#This Row],[T4]]&gt;0,1,0))</f>
        <v>1</v>
      </c>
      <c r="W1473" s="26">
        <v>41</v>
      </c>
      <c r="X1473" s="22">
        <v>13</v>
      </c>
      <c r="Y1473" s="3">
        <v>2.5999999999999996</v>
      </c>
      <c r="Z1473" s="3"/>
      <c r="AB1473" s="30">
        <v>1443</v>
      </c>
      <c r="AC1473" s="30">
        <v>1.6325883807024881</v>
      </c>
      <c r="AD1473" s="30">
        <v>-0.53258838070248804</v>
      </c>
    </row>
    <row r="1474" spans="1:30">
      <c r="A1474" s="4">
        <v>43799.333333333336</v>
      </c>
      <c r="B1474">
        <v>43799</v>
      </c>
      <c r="C1474" s="3">
        <v>0.33333333333333331</v>
      </c>
      <c r="D1474" s="3">
        <v>8</v>
      </c>
      <c r="E1474" s="3">
        <v>61</v>
      </c>
      <c r="F1474" s="3">
        <v>0.3</v>
      </c>
      <c r="G1474" s="5">
        <v>0.4</v>
      </c>
      <c r="H1474" s="3">
        <v>0.7</v>
      </c>
      <c r="I1474" s="3">
        <v>1.55139</v>
      </c>
      <c r="J1474" s="12">
        <f t="shared" ref="J1474:J1537" si="69">AVERAGE(H1474:H1497)</f>
        <v>1.8416666666666666</v>
      </c>
      <c r="K1474" s="4">
        <v>43799.333333333336</v>
      </c>
      <c r="L1474" s="3">
        <f t="shared" ref="L1474:L1537" si="70">DAY(K1474)</f>
        <v>30</v>
      </c>
      <c r="M1474" s="3">
        <f t="shared" ref="M1474:M1537" si="71">HOUR(K1474)</f>
        <v>8</v>
      </c>
      <c r="N1474" s="3">
        <v>0</v>
      </c>
      <c r="O1474" s="3">
        <v>0</v>
      </c>
      <c r="P1474" s="3">
        <v>58</v>
      </c>
      <c r="Q1474" s="3">
        <v>0</v>
      </c>
      <c r="R1474" s="3"/>
      <c r="S1474" s="3">
        <f>IF(ISBLANK(Table13[[#This Row],[T1]]),0,IF(Table13[[#This Row],[T1]]&gt;0,1,0))</f>
        <v>0</v>
      </c>
      <c r="T1474" s="3">
        <f>IF(ISBLANK(Table13[[#This Row],[T2]]),0,IF(Table13[[#This Row],[T2]]&gt;0,1,0))</f>
        <v>1</v>
      </c>
      <c r="U1474" s="3">
        <f>IF(ISBLANK(Table13[[#This Row],[T3]]),0,IF(Table13[[#This Row],[T3]]&gt;0,1,0))</f>
        <v>0</v>
      </c>
      <c r="V1474" s="3">
        <f>IF(ISBLANK(Table13[[#This Row],[T4]]),0,IF(Table13[[#This Row],[T4]]&gt;0,1,0))</f>
        <v>1</v>
      </c>
      <c r="W1474" s="25">
        <v>42</v>
      </c>
      <c r="X1474" s="23">
        <v>13</v>
      </c>
      <c r="Y1474" s="3">
        <v>0.7</v>
      </c>
      <c r="Z1474" s="3"/>
      <c r="AB1474" s="30">
        <v>1444</v>
      </c>
      <c r="AC1474" s="30">
        <v>1.6539132528410119</v>
      </c>
      <c r="AD1474" s="30">
        <v>-0.25391325284101196</v>
      </c>
    </row>
    <row r="1475" spans="1:30">
      <c r="A1475" s="4">
        <v>43799.375</v>
      </c>
      <c r="B1475">
        <v>43799</v>
      </c>
      <c r="C1475" s="3">
        <v>0.375</v>
      </c>
      <c r="D1475" s="3">
        <v>9</v>
      </c>
      <c r="E1475" s="3">
        <v>61</v>
      </c>
      <c r="F1475" s="3">
        <v>0.3</v>
      </c>
      <c r="G1475" s="5">
        <v>1.5</v>
      </c>
      <c r="H1475" s="3">
        <v>1.8</v>
      </c>
      <c r="I1475" s="3">
        <v>1.55139</v>
      </c>
      <c r="J1475" s="12">
        <f t="shared" si="69"/>
        <v>1.9708333333333332</v>
      </c>
      <c r="K1475" s="4">
        <v>43799.375</v>
      </c>
      <c r="L1475" s="3">
        <f t="shared" si="70"/>
        <v>30</v>
      </c>
      <c r="M1475" s="3">
        <f t="shared" si="71"/>
        <v>9</v>
      </c>
      <c r="N1475" s="3">
        <v>0</v>
      </c>
      <c r="O1475" s="3">
        <v>0</v>
      </c>
      <c r="P1475" s="3">
        <v>58</v>
      </c>
      <c r="Q1475" s="3">
        <v>0</v>
      </c>
      <c r="R1475" s="3"/>
      <c r="S1475" s="3">
        <f>IF(ISBLANK(Table13[[#This Row],[T1]]),0,IF(Table13[[#This Row],[T1]]&gt;0,1,0))</f>
        <v>0</v>
      </c>
      <c r="T1475" s="3">
        <f>IF(ISBLANK(Table13[[#This Row],[T2]]),0,IF(Table13[[#This Row],[T2]]&gt;0,1,0))</f>
        <v>1</v>
      </c>
      <c r="U1475" s="3">
        <f>IF(ISBLANK(Table13[[#This Row],[T3]]),0,IF(Table13[[#This Row],[T3]]&gt;0,1,0))</f>
        <v>0</v>
      </c>
      <c r="V1475" s="3">
        <f>IF(ISBLANK(Table13[[#This Row],[T4]]),0,IF(Table13[[#This Row],[T4]]&gt;0,1,0))</f>
        <v>0</v>
      </c>
      <c r="W1475" s="26">
        <v>43</v>
      </c>
      <c r="X1475" s="22">
        <v>13</v>
      </c>
      <c r="Y1475" s="3">
        <v>1.8</v>
      </c>
      <c r="Z1475" s="3"/>
      <c r="AB1475" s="30">
        <v>1445</v>
      </c>
      <c r="AC1475" s="30">
        <v>1.6539132528410119</v>
      </c>
      <c r="AD1475" s="30">
        <v>-0.55391325284101178</v>
      </c>
    </row>
    <row r="1476" spans="1:30">
      <c r="A1476" s="4">
        <v>43799.416666666664</v>
      </c>
      <c r="B1476">
        <v>43799</v>
      </c>
      <c r="C1476" s="3">
        <v>0.41666666666666669</v>
      </c>
      <c r="D1476" s="3">
        <v>10</v>
      </c>
      <c r="E1476" s="3">
        <v>61</v>
      </c>
      <c r="F1476" s="3">
        <v>1.6</v>
      </c>
      <c r="G1476" s="5">
        <v>1.9</v>
      </c>
      <c r="H1476" s="3">
        <v>3.5</v>
      </c>
      <c r="I1476" s="3">
        <v>1.55139</v>
      </c>
      <c r="J1476" s="12">
        <f t="shared" si="69"/>
        <v>1.9416666666666667</v>
      </c>
      <c r="K1476" s="4">
        <v>43799.416666666664</v>
      </c>
      <c r="L1476" s="3">
        <f t="shared" si="70"/>
        <v>30</v>
      </c>
      <c r="M1476" s="3">
        <f t="shared" si="71"/>
        <v>10</v>
      </c>
      <c r="N1476" s="3">
        <v>0</v>
      </c>
      <c r="O1476" s="3">
        <v>0</v>
      </c>
      <c r="P1476" s="3">
        <v>27</v>
      </c>
      <c r="Q1476" s="3">
        <v>0</v>
      </c>
      <c r="R1476" s="3"/>
      <c r="S1476" s="3">
        <f>IF(ISBLANK(Table13[[#This Row],[T1]]),0,IF(Table13[[#This Row],[T1]]&gt;0,1,0))</f>
        <v>0</v>
      </c>
      <c r="T1476" s="3">
        <f>IF(ISBLANK(Table13[[#This Row],[T2]]),0,IF(Table13[[#This Row],[T2]]&gt;0,1,0))</f>
        <v>1</v>
      </c>
      <c r="U1476" s="3">
        <f>IF(ISBLANK(Table13[[#This Row],[T3]]),0,IF(Table13[[#This Row],[T3]]&gt;0,1,0))</f>
        <v>0</v>
      </c>
      <c r="V1476" s="3">
        <f>IF(ISBLANK(Table13[[#This Row],[T4]]),0,IF(Table13[[#This Row],[T4]]&gt;0,1,0))</f>
        <v>0</v>
      </c>
      <c r="W1476" s="25">
        <v>43</v>
      </c>
      <c r="X1476" s="23">
        <v>13</v>
      </c>
      <c r="Y1476" s="3">
        <v>3.5</v>
      </c>
      <c r="Z1476" s="3"/>
      <c r="AB1476" s="30">
        <v>1446</v>
      </c>
      <c r="AC1476" s="30">
        <v>1.6645756889102736</v>
      </c>
      <c r="AD1476" s="30">
        <v>-0.26457568891027372</v>
      </c>
    </row>
    <row r="1477" spans="1:30">
      <c r="A1477" s="4">
        <v>43799.458333333336</v>
      </c>
      <c r="B1477">
        <v>43799</v>
      </c>
      <c r="C1477" s="3">
        <v>0.45833333333333331</v>
      </c>
      <c r="D1477" s="3">
        <v>11</v>
      </c>
      <c r="E1477" s="3">
        <v>61</v>
      </c>
      <c r="F1477" s="3">
        <v>3.9</v>
      </c>
      <c r="G1477" s="5">
        <v>3.8</v>
      </c>
      <c r="H1477" s="3">
        <v>7.6999999999999993</v>
      </c>
      <c r="I1477" s="3">
        <v>1.55139</v>
      </c>
      <c r="J1477" s="12">
        <f t="shared" si="69"/>
        <v>1.825</v>
      </c>
      <c r="K1477" s="4">
        <v>43799.458333333336</v>
      </c>
      <c r="L1477" s="3">
        <f t="shared" si="70"/>
        <v>30</v>
      </c>
      <c r="M1477" s="3">
        <f t="shared" si="71"/>
        <v>11</v>
      </c>
      <c r="N1477" s="3">
        <v>0</v>
      </c>
      <c r="O1477" s="3">
        <v>0</v>
      </c>
      <c r="P1477" s="3">
        <v>44</v>
      </c>
      <c r="Q1477" s="3">
        <v>0</v>
      </c>
      <c r="R1477" s="3"/>
      <c r="S1477" s="3">
        <f>IF(ISBLANK(Table13[[#This Row],[T1]]),0,IF(Table13[[#This Row],[T1]]&gt;0,1,0))</f>
        <v>0</v>
      </c>
      <c r="T1477" s="3">
        <f>IF(ISBLANK(Table13[[#This Row],[T2]]),0,IF(Table13[[#This Row],[T2]]&gt;0,1,0))</f>
        <v>0</v>
      </c>
      <c r="U1477" s="3">
        <f>IF(ISBLANK(Table13[[#This Row],[T3]]),0,IF(Table13[[#This Row],[T3]]&gt;0,1,0))</f>
        <v>0</v>
      </c>
      <c r="V1477" s="3">
        <f>IF(ISBLANK(Table13[[#This Row],[T4]]),0,IF(Table13[[#This Row],[T4]]&gt;0,1,0))</f>
        <v>0</v>
      </c>
      <c r="W1477" s="26">
        <v>44</v>
      </c>
      <c r="X1477" s="22">
        <v>13</v>
      </c>
      <c r="Y1477" s="3">
        <v>7.6999999999999993</v>
      </c>
      <c r="Z1477" s="3"/>
      <c r="AB1477" s="30">
        <v>1447</v>
      </c>
      <c r="AC1477" s="30">
        <v>1.9206466889117242</v>
      </c>
      <c r="AD1477" s="30">
        <v>-0.72064668891172423</v>
      </c>
    </row>
    <row r="1478" spans="1:30">
      <c r="A1478" s="4">
        <v>43799.5</v>
      </c>
      <c r="B1478">
        <v>43799</v>
      </c>
      <c r="C1478" s="3">
        <v>0.5</v>
      </c>
      <c r="D1478" s="3">
        <v>12</v>
      </c>
      <c r="E1478" s="3">
        <v>61</v>
      </c>
      <c r="F1478" s="3">
        <v>1</v>
      </c>
      <c r="G1478" s="5">
        <v>1.9</v>
      </c>
      <c r="H1478" s="3">
        <v>2.9</v>
      </c>
      <c r="I1478" s="3">
        <v>1.55139</v>
      </c>
      <c r="J1478" s="12">
        <f t="shared" si="69"/>
        <v>1.6333333333333331</v>
      </c>
      <c r="K1478" s="4">
        <v>43799.5</v>
      </c>
      <c r="L1478" s="3">
        <f t="shared" si="70"/>
        <v>30</v>
      </c>
      <c r="M1478" s="3">
        <f t="shared" si="71"/>
        <v>12</v>
      </c>
      <c r="N1478" s="3">
        <v>8</v>
      </c>
      <c r="O1478" s="3">
        <v>0</v>
      </c>
      <c r="P1478" s="3">
        <v>12</v>
      </c>
      <c r="Q1478" s="3">
        <v>0</v>
      </c>
      <c r="R1478" s="3"/>
      <c r="S1478" s="3">
        <f>IF(ISBLANK(Table13[[#This Row],[T1]]),0,IF(Table13[[#This Row],[T1]]&gt;0,1,0))</f>
        <v>0</v>
      </c>
      <c r="T1478" s="3">
        <f>IF(ISBLANK(Table13[[#This Row],[T2]]),0,IF(Table13[[#This Row],[T2]]&gt;0,1,0))</f>
        <v>0</v>
      </c>
      <c r="U1478" s="3">
        <f>IF(ISBLANK(Table13[[#This Row],[T3]]),0,IF(Table13[[#This Row],[T3]]&gt;0,1,0))</f>
        <v>0</v>
      </c>
      <c r="V1478" s="3">
        <f>IF(ISBLANK(Table13[[#This Row],[T4]]),0,IF(Table13[[#This Row],[T4]]&gt;0,1,0))</f>
        <v>0</v>
      </c>
      <c r="W1478" s="25">
        <v>45</v>
      </c>
      <c r="X1478" s="23">
        <v>13</v>
      </c>
      <c r="Y1478" s="3">
        <v>2.9</v>
      </c>
      <c r="Z1478" s="3"/>
      <c r="AB1478" s="30">
        <v>1448</v>
      </c>
      <c r="AC1478" s="30">
        <v>1.8993218167732002</v>
      </c>
      <c r="AD1478" s="30">
        <v>-0.39932181677320022</v>
      </c>
    </row>
    <row r="1479" spans="1:30">
      <c r="A1479" s="4">
        <v>43799.541666666664</v>
      </c>
      <c r="B1479">
        <v>43799</v>
      </c>
      <c r="C1479" s="3">
        <v>0.54166666666666663</v>
      </c>
      <c r="D1479" s="3">
        <v>13</v>
      </c>
      <c r="E1479" s="3">
        <v>61</v>
      </c>
      <c r="F1479" s="3">
        <v>1.1000000000000001</v>
      </c>
      <c r="G1479" s="5">
        <v>0.9</v>
      </c>
      <c r="H1479" s="3">
        <v>2</v>
      </c>
      <c r="I1479" s="3">
        <v>1.55139</v>
      </c>
      <c r="J1479" s="12">
        <f t="shared" si="69"/>
        <v>1.7</v>
      </c>
      <c r="L1479" s="3">
        <f t="shared" si="70"/>
        <v>0</v>
      </c>
      <c r="M1479" s="3">
        <f t="shared" si="71"/>
        <v>0</v>
      </c>
      <c r="N1479" s="3"/>
      <c r="O1479" s="3"/>
      <c r="P1479" s="3"/>
      <c r="Q1479" s="3"/>
      <c r="R1479" s="3"/>
      <c r="S1479" s="3">
        <f>IF(ISBLANK(Table13[[#This Row],[T1]]),0,IF(Table13[[#This Row],[T1]]&gt;0,1,0))</f>
        <v>0</v>
      </c>
      <c r="T1479" s="3">
        <f>IF(ISBLANK(Table13[[#This Row],[T2]]),0,IF(Table13[[#This Row],[T2]]&gt;0,1,0))</f>
        <v>0</v>
      </c>
      <c r="U1479" s="3">
        <f>IF(ISBLANK(Table13[[#This Row],[T3]]),0,IF(Table13[[#This Row],[T3]]&gt;0,1,0))</f>
        <v>0</v>
      </c>
      <c r="V1479" s="3">
        <f>IF(ISBLANK(Table13[[#This Row],[T4]]),0,IF(Table13[[#This Row],[T4]]&gt;0,1,0))</f>
        <v>0</v>
      </c>
      <c r="W1479" s="26">
        <v>45</v>
      </c>
      <c r="X1479" s="22">
        <v>13</v>
      </c>
      <c r="Y1479" s="3">
        <v>2</v>
      </c>
      <c r="Z1479" s="3"/>
      <c r="AB1479" s="30">
        <v>1449</v>
      </c>
      <c r="AC1479" s="30">
        <v>1.8779969446346767</v>
      </c>
      <c r="AD1479" s="30">
        <v>0.1220030553653233</v>
      </c>
    </row>
    <row r="1480" spans="1:30">
      <c r="A1480" s="4">
        <v>43799.583333333336</v>
      </c>
      <c r="B1480">
        <v>43799</v>
      </c>
      <c r="C1480" s="3">
        <v>0.58333333333333337</v>
      </c>
      <c r="D1480" s="3">
        <v>14</v>
      </c>
      <c r="E1480" s="3">
        <v>61</v>
      </c>
      <c r="F1480" s="3">
        <v>0.4</v>
      </c>
      <c r="G1480" s="5">
        <v>1.8</v>
      </c>
      <c r="H1480" s="3">
        <v>2.2000000000000002</v>
      </c>
      <c r="I1480" s="3">
        <v>1.55139</v>
      </c>
      <c r="J1480" s="12">
        <f t="shared" si="69"/>
        <v>1.7249999999999999</v>
      </c>
      <c r="L1480" s="3">
        <f t="shared" si="70"/>
        <v>0</v>
      </c>
      <c r="M1480" s="3">
        <f t="shared" si="71"/>
        <v>0</v>
      </c>
      <c r="N1480" s="3"/>
      <c r="O1480" s="3"/>
      <c r="P1480" s="3"/>
      <c r="Q1480" s="3"/>
      <c r="R1480" s="3"/>
      <c r="S1480" s="3">
        <f>IF(ISBLANK(Table13[[#This Row],[T1]]),0,IF(Table13[[#This Row],[T1]]&gt;0,1,0))</f>
        <v>0</v>
      </c>
      <c r="T1480" s="3">
        <f>IF(ISBLANK(Table13[[#This Row],[T2]]),0,IF(Table13[[#This Row],[T2]]&gt;0,1,0))</f>
        <v>0</v>
      </c>
      <c r="U1480" s="3">
        <f>IF(ISBLANK(Table13[[#This Row],[T3]]),0,IF(Table13[[#This Row],[T3]]&gt;0,1,0))</f>
        <v>0</v>
      </c>
      <c r="V1480" s="3">
        <f>IF(ISBLANK(Table13[[#This Row],[T4]]),0,IF(Table13[[#This Row],[T4]]&gt;0,1,0))</f>
        <v>0</v>
      </c>
      <c r="W1480" s="25">
        <v>45</v>
      </c>
      <c r="X1480" s="23">
        <v>13</v>
      </c>
      <c r="Y1480" s="3">
        <v>2.2000000000000002</v>
      </c>
      <c r="Z1480" s="3"/>
      <c r="AB1480" s="30">
        <v>1450</v>
      </c>
      <c r="AC1480" s="30">
        <v>1.5125097966057508</v>
      </c>
      <c r="AD1480" s="30">
        <v>-0.81250979660575084</v>
      </c>
    </row>
    <row r="1481" spans="1:30">
      <c r="A1481" s="4">
        <v>43799.625</v>
      </c>
      <c r="B1481">
        <v>43799</v>
      </c>
      <c r="C1481" s="3">
        <v>0.625</v>
      </c>
      <c r="D1481" s="3">
        <v>15</v>
      </c>
      <c r="E1481" s="3">
        <v>61</v>
      </c>
      <c r="F1481" s="3">
        <v>0.6</v>
      </c>
      <c r="G1481" s="5">
        <v>0.8</v>
      </c>
      <c r="H1481" s="3">
        <v>1.4</v>
      </c>
      <c r="I1481" s="3">
        <v>1.55139</v>
      </c>
      <c r="J1481" s="12">
        <f t="shared" si="69"/>
        <v>1.7958333333333334</v>
      </c>
      <c r="L1481" s="3">
        <f t="shared" si="70"/>
        <v>0</v>
      </c>
      <c r="M1481" s="3">
        <f t="shared" si="71"/>
        <v>0</v>
      </c>
      <c r="N1481" s="3"/>
      <c r="O1481" s="3"/>
      <c r="P1481" s="3"/>
      <c r="Q1481" s="3"/>
      <c r="R1481" s="3"/>
      <c r="S1481" s="3">
        <f>IF(ISBLANK(Table13[[#This Row],[T1]]),0,IF(Table13[[#This Row],[T1]]&gt;0,1,0))</f>
        <v>0</v>
      </c>
      <c r="T1481" s="3">
        <f>IF(ISBLANK(Table13[[#This Row],[T2]]),0,IF(Table13[[#This Row],[T2]]&gt;0,1,0))</f>
        <v>0</v>
      </c>
      <c r="U1481" s="3">
        <f>IF(ISBLANK(Table13[[#This Row],[T3]]),0,IF(Table13[[#This Row],[T3]]&gt;0,1,0))</f>
        <v>0</v>
      </c>
      <c r="V1481" s="3">
        <f>IF(ISBLANK(Table13[[#This Row],[T4]]),0,IF(Table13[[#This Row],[T4]]&gt;0,1,0))</f>
        <v>0</v>
      </c>
      <c r="W1481" s="26">
        <v>45</v>
      </c>
      <c r="X1481" s="22">
        <v>13</v>
      </c>
      <c r="Y1481" s="3">
        <v>1.4</v>
      </c>
      <c r="Z1481" s="3"/>
      <c r="AB1481" s="30">
        <v>1451</v>
      </c>
      <c r="AC1481" s="30">
        <v>1.5450462421795272</v>
      </c>
      <c r="AD1481" s="30">
        <v>1.0549537578204724</v>
      </c>
    </row>
    <row r="1482" spans="1:30">
      <c r="A1482" s="4">
        <v>43799.666666666664</v>
      </c>
      <c r="B1482">
        <v>43799</v>
      </c>
      <c r="C1482" s="3">
        <v>0.66666666666666663</v>
      </c>
      <c r="D1482" s="3">
        <v>16</v>
      </c>
      <c r="E1482" s="3">
        <v>61</v>
      </c>
      <c r="F1482" s="3">
        <v>0.8</v>
      </c>
      <c r="G1482" s="5">
        <v>0.7</v>
      </c>
      <c r="H1482" s="3">
        <v>1.5</v>
      </c>
      <c r="I1482" s="3">
        <v>1.55139</v>
      </c>
      <c r="J1482" s="12">
        <f t="shared" si="69"/>
        <v>1.9083333333333332</v>
      </c>
      <c r="L1482" s="3">
        <f t="shared" si="70"/>
        <v>0</v>
      </c>
      <c r="M1482" s="3">
        <f t="shared" si="71"/>
        <v>0</v>
      </c>
      <c r="N1482" s="3"/>
      <c r="O1482" s="3"/>
      <c r="P1482" s="3"/>
      <c r="Q1482" s="3"/>
      <c r="R1482" s="3"/>
      <c r="S1482" s="3">
        <f>IF(ISBLANK(Table13[[#This Row],[T1]]),0,IF(Table13[[#This Row],[T1]]&gt;0,1,0))</f>
        <v>0</v>
      </c>
      <c r="T1482" s="3">
        <f>IF(ISBLANK(Table13[[#This Row],[T2]]),0,IF(Table13[[#This Row],[T2]]&gt;0,1,0))</f>
        <v>0</v>
      </c>
      <c r="U1482" s="3">
        <f>IF(ISBLANK(Table13[[#This Row],[T3]]),0,IF(Table13[[#This Row],[T3]]&gt;0,1,0))</f>
        <v>0</v>
      </c>
      <c r="V1482" s="3">
        <f>IF(ISBLANK(Table13[[#This Row],[T4]]),0,IF(Table13[[#This Row],[T4]]&gt;0,1,0))</f>
        <v>0</v>
      </c>
      <c r="W1482" s="25">
        <v>45</v>
      </c>
      <c r="X1482" s="23">
        <v>13</v>
      </c>
      <c r="Y1482" s="3">
        <v>1.5</v>
      </c>
      <c r="Z1482" s="3"/>
      <c r="AB1482" s="30">
        <v>1452</v>
      </c>
      <c r="AC1482" s="30">
        <v>1.5343838061102653</v>
      </c>
      <c r="AD1482" s="30">
        <v>0.8656161938897351</v>
      </c>
    </row>
    <row r="1483" spans="1:30">
      <c r="A1483" s="4">
        <v>43799.708333333336</v>
      </c>
      <c r="B1483">
        <v>43799</v>
      </c>
      <c r="C1483" s="3">
        <v>0.70833333333333337</v>
      </c>
      <c r="D1483" s="3">
        <v>17</v>
      </c>
      <c r="E1483" s="3">
        <v>61</v>
      </c>
      <c r="F1483" s="3">
        <v>0.8</v>
      </c>
      <c r="G1483" s="5">
        <v>0.8</v>
      </c>
      <c r="H1483" s="3">
        <v>1.6</v>
      </c>
      <c r="I1483" s="3">
        <v>1.55139</v>
      </c>
      <c r="J1483" s="12">
        <f t="shared" si="69"/>
        <v>1.9833333333333332</v>
      </c>
      <c r="L1483" s="3">
        <f t="shared" si="70"/>
        <v>0</v>
      </c>
      <c r="M1483" s="3">
        <f t="shared" si="71"/>
        <v>0</v>
      </c>
      <c r="N1483" s="3"/>
      <c r="O1483" s="3"/>
      <c r="P1483" s="3"/>
      <c r="Q1483" s="3"/>
      <c r="R1483" s="3"/>
      <c r="S1483" s="3">
        <f>IF(ISBLANK(Table13[[#This Row],[T1]]),0,IF(Table13[[#This Row],[T1]]&gt;0,1,0))</f>
        <v>0</v>
      </c>
      <c r="T1483" s="3">
        <f>IF(ISBLANK(Table13[[#This Row],[T2]]),0,IF(Table13[[#This Row],[T2]]&gt;0,1,0))</f>
        <v>0</v>
      </c>
      <c r="U1483" s="3">
        <f>IF(ISBLANK(Table13[[#This Row],[T3]]),0,IF(Table13[[#This Row],[T3]]&gt;0,1,0))</f>
        <v>1</v>
      </c>
      <c r="V1483" s="3">
        <f>IF(ISBLANK(Table13[[#This Row],[T4]]),0,IF(Table13[[#This Row],[T4]]&gt;0,1,0))</f>
        <v>0</v>
      </c>
      <c r="W1483" s="26">
        <v>45</v>
      </c>
      <c r="X1483" s="22">
        <v>13</v>
      </c>
      <c r="Y1483" s="3">
        <v>1.6</v>
      </c>
      <c r="Z1483" s="3"/>
      <c r="AB1483" s="30">
        <v>1453</v>
      </c>
      <c r="AC1483" s="30">
        <v>1.4485351801901798</v>
      </c>
      <c r="AD1483" s="30">
        <v>-1.0485351801901799</v>
      </c>
    </row>
    <row r="1484" spans="1:30">
      <c r="A1484" s="4">
        <v>43799.75</v>
      </c>
      <c r="B1484">
        <v>43799</v>
      </c>
      <c r="C1484" s="3">
        <v>0.75</v>
      </c>
      <c r="D1484" s="3">
        <v>18</v>
      </c>
      <c r="E1484" s="3">
        <v>61</v>
      </c>
      <c r="F1484" s="3">
        <v>0.7</v>
      </c>
      <c r="G1484" s="5">
        <v>0.8</v>
      </c>
      <c r="H1484" s="3">
        <v>1.5</v>
      </c>
      <c r="I1484" s="3">
        <v>1.55139</v>
      </c>
      <c r="J1484" s="12">
        <f t="shared" si="69"/>
        <v>2.0041666666666669</v>
      </c>
      <c r="L1484" s="3">
        <f t="shared" si="70"/>
        <v>0</v>
      </c>
      <c r="M1484" s="3">
        <f t="shared" si="71"/>
        <v>0</v>
      </c>
      <c r="N1484" s="3"/>
      <c r="O1484" s="3"/>
      <c r="P1484" s="3"/>
      <c r="Q1484" s="3"/>
      <c r="R1484" s="3"/>
      <c r="S1484" s="3">
        <f>IF(ISBLANK(Table13[[#This Row],[T1]]),0,IF(Table13[[#This Row],[T1]]&gt;0,1,0))</f>
        <v>0</v>
      </c>
      <c r="T1484" s="3">
        <f>IF(ISBLANK(Table13[[#This Row],[T2]]),0,IF(Table13[[#This Row],[T2]]&gt;0,1,0))</f>
        <v>0</v>
      </c>
      <c r="U1484" s="3">
        <f>IF(ISBLANK(Table13[[#This Row],[T3]]),0,IF(Table13[[#This Row],[T3]]&gt;0,1,0))</f>
        <v>1</v>
      </c>
      <c r="V1484" s="3">
        <f>IF(ISBLANK(Table13[[#This Row],[T4]]),0,IF(Table13[[#This Row],[T4]]&gt;0,1,0))</f>
        <v>0</v>
      </c>
      <c r="W1484" s="25">
        <v>45</v>
      </c>
      <c r="X1484" s="23">
        <v>13</v>
      </c>
      <c r="Y1484" s="3">
        <v>1.5</v>
      </c>
      <c r="Z1484" s="3"/>
      <c r="AB1484" s="30">
        <v>1454</v>
      </c>
      <c r="AC1484" s="30">
        <v>1.3770861814844404</v>
      </c>
      <c r="AD1484" s="30">
        <v>-0.8770861814844404</v>
      </c>
    </row>
    <row r="1485" spans="1:30">
      <c r="A1485" s="4">
        <v>43799.791666666664</v>
      </c>
      <c r="B1485">
        <v>43799</v>
      </c>
      <c r="C1485" s="3">
        <v>0.79166666666666663</v>
      </c>
      <c r="D1485" s="3">
        <v>19</v>
      </c>
      <c r="E1485" s="3">
        <v>61</v>
      </c>
      <c r="F1485" s="3">
        <v>0.9</v>
      </c>
      <c r="G1485" s="5">
        <v>0.9</v>
      </c>
      <c r="H1485" s="3">
        <v>1.8</v>
      </c>
      <c r="I1485" s="3">
        <v>1.55139</v>
      </c>
      <c r="J1485" s="12">
        <f t="shared" si="69"/>
        <v>2.0166666666666666</v>
      </c>
      <c r="L1485" s="3">
        <f t="shared" si="70"/>
        <v>0</v>
      </c>
      <c r="M1485" s="3">
        <f t="shared" si="71"/>
        <v>0</v>
      </c>
      <c r="N1485" s="3"/>
      <c r="O1485" s="3"/>
      <c r="P1485" s="3"/>
      <c r="Q1485" s="3"/>
      <c r="R1485" s="3"/>
      <c r="S1485" s="3">
        <f>IF(ISBLANK(Table13[[#This Row],[T1]]),0,IF(Table13[[#This Row],[T1]]&gt;0,1,0))</f>
        <v>0</v>
      </c>
      <c r="T1485" s="3">
        <f>IF(ISBLANK(Table13[[#This Row],[T2]]),0,IF(Table13[[#This Row],[T2]]&gt;0,1,0))</f>
        <v>0</v>
      </c>
      <c r="U1485" s="3">
        <f>IF(ISBLANK(Table13[[#This Row],[T3]]),0,IF(Table13[[#This Row],[T3]]&gt;0,1,0))</f>
        <v>0</v>
      </c>
      <c r="V1485" s="3">
        <f>IF(ISBLANK(Table13[[#This Row],[T4]]),0,IF(Table13[[#This Row],[T4]]&gt;0,1,0))</f>
        <v>0</v>
      </c>
      <c r="W1485" s="26">
        <v>44</v>
      </c>
      <c r="X1485" s="22">
        <v>13</v>
      </c>
      <c r="Y1485" s="3">
        <v>1.8</v>
      </c>
      <c r="Z1485" s="3"/>
      <c r="AB1485" s="30">
        <v>1455</v>
      </c>
      <c r="AC1485" s="30">
        <v>1.3770861814844404</v>
      </c>
      <c r="AD1485" s="30">
        <v>-0.67708618148444044</v>
      </c>
    </row>
    <row r="1486" spans="1:30">
      <c r="A1486" s="4">
        <v>43799.833333333336</v>
      </c>
      <c r="B1486">
        <v>43799</v>
      </c>
      <c r="C1486" s="3">
        <v>0.83333333333333337</v>
      </c>
      <c r="D1486" s="3">
        <v>20</v>
      </c>
      <c r="E1486" s="3">
        <v>61</v>
      </c>
      <c r="F1486" s="3">
        <v>0.7</v>
      </c>
      <c r="G1486" s="5">
        <v>0.9</v>
      </c>
      <c r="H1486" s="3">
        <v>1.6</v>
      </c>
      <c r="I1486" s="3">
        <v>1.55139</v>
      </c>
      <c r="J1486" s="12">
        <f t="shared" si="69"/>
        <v>2.0333333333333337</v>
      </c>
      <c r="L1486" s="3">
        <f t="shared" si="70"/>
        <v>0</v>
      </c>
      <c r="M1486" s="3">
        <f t="shared" si="71"/>
        <v>0</v>
      </c>
      <c r="N1486" s="3"/>
      <c r="O1486" s="3"/>
      <c r="P1486" s="3"/>
      <c r="Q1486" s="3"/>
      <c r="R1486" s="3"/>
      <c r="S1486" s="3">
        <f>IF(ISBLANK(Table13[[#This Row],[T1]]),0,IF(Table13[[#This Row],[T1]]&gt;0,1,0))</f>
        <v>0</v>
      </c>
      <c r="T1486" s="3">
        <f>IF(ISBLANK(Table13[[#This Row],[T2]]),0,IF(Table13[[#This Row],[T2]]&gt;0,1,0))</f>
        <v>0</v>
      </c>
      <c r="U1486" s="3">
        <f>IF(ISBLANK(Table13[[#This Row],[T3]]),0,IF(Table13[[#This Row],[T3]]&gt;0,1,0))</f>
        <v>0</v>
      </c>
      <c r="V1486" s="3">
        <f>IF(ISBLANK(Table13[[#This Row],[T4]]),0,IF(Table13[[#This Row],[T4]]&gt;0,1,0))</f>
        <v>0</v>
      </c>
      <c r="W1486" s="25">
        <v>43</v>
      </c>
      <c r="X1486" s="23">
        <v>13</v>
      </c>
      <c r="Y1486" s="3">
        <v>1.6</v>
      </c>
      <c r="Z1486" s="3"/>
      <c r="AB1486" s="30">
        <v>1456</v>
      </c>
      <c r="AC1486" s="30">
        <v>1.5130589339717417</v>
      </c>
      <c r="AD1486" s="30">
        <v>-0.21305893397174169</v>
      </c>
    </row>
    <row r="1487" spans="1:30">
      <c r="A1487" s="4">
        <v>43799.875</v>
      </c>
      <c r="B1487">
        <v>43799</v>
      </c>
      <c r="C1487" s="3">
        <v>0.875</v>
      </c>
      <c r="D1487" s="3">
        <v>21</v>
      </c>
      <c r="E1487" s="3">
        <v>61</v>
      </c>
      <c r="F1487" s="3">
        <v>0.9</v>
      </c>
      <c r="G1487" s="5">
        <v>1.8</v>
      </c>
      <c r="H1487" s="3">
        <v>2.7</v>
      </c>
      <c r="I1487" s="3">
        <v>1.55139</v>
      </c>
      <c r="J1487" s="12">
        <f t="shared" si="69"/>
        <v>2.1333333333333333</v>
      </c>
      <c r="L1487" s="3">
        <f t="shared" si="70"/>
        <v>0</v>
      </c>
      <c r="M1487" s="3">
        <f t="shared" si="71"/>
        <v>0</v>
      </c>
      <c r="N1487" s="3"/>
      <c r="O1487" s="3"/>
      <c r="P1487" s="3"/>
      <c r="Q1487" s="3"/>
      <c r="R1487" s="3"/>
      <c r="S1487" s="3">
        <f>IF(ISBLANK(Table13[[#This Row],[T1]]),0,IF(Table13[[#This Row],[T1]]&gt;0,1,0))</f>
        <v>1</v>
      </c>
      <c r="T1487" s="3">
        <f>IF(ISBLANK(Table13[[#This Row],[T2]]),0,IF(Table13[[#This Row],[T2]]&gt;0,1,0))</f>
        <v>1</v>
      </c>
      <c r="U1487" s="3">
        <f>IF(ISBLANK(Table13[[#This Row],[T3]]),0,IF(Table13[[#This Row],[T3]]&gt;0,1,0))</f>
        <v>0</v>
      </c>
      <c r="V1487" s="3">
        <f>IF(ISBLANK(Table13[[#This Row],[T4]]),0,IF(Table13[[#This Row],[T4]]&gt;0,1,0))</f>
        <v>0</v>
      </c>
      <c r="W1487" s="26">
        <v>43</v>
      </c>
      <c r="X1487" s="22">
        <v>13</v>
      </c>
      <c r="Y1487" s="3">
        <v>2.7</v>
      </c>
      <c r="Z1487" s="3"/>
      <c r="AB1487" s="30">
        <v>1457</v>
      </c>
      <c r="AC1487" s="30">
        <v>1.5237213700410035</v>
      </c>
      <c r="AD1487" s="30">
        <v>1.2762786299589963</v>
      </c>
    </row>
    <row r="1488" spans="1:30">
      <c r="A1488" s="4">
        <v>43799.916666666664</v>
      </c>
      <c r="B1488">
        <v>43799</v>
      </c>
      <c r="C1488" s="3">
        <v>0.91666666666666663</v>
      </c>
      <c r="D1488" s="3">
        <v>22</v>
      </c>
      <c r="E1488" s="3">
        <v>61</v>
      </c>
      <c r="F1488" s="3">
        <v>0.7</v>
      </c>
      <c r="G1488" s="5">
        <v>0.8</v>
      </c>
      <c r="H1488" s="3">
        <v>1.5</v>
      </c>
      <c r="I1488" s="3">
        <v>1.55139</v>
      </c>
      <c r="J1488" s="12">
        <f t="shared" si="69"/>
        <v>2.1166666666666667</v>
      </c>
      <c r="L1488" s="3">
        <f t="shared" si="70"/>
        <v>0</v>
      </c>
      <c r="M1488" s="3">
        <f t="shared" si="71"/>
        <v>0</v>
      </c>
      <c r="N1488" s="3"/>
      <c r="O1488" s="3"/>
      <c r="P1488" s="3"/>
      <c r="Q1488" s="3"/>
      <c r="R1488" s="3"/>
      <c r="S1488" s="3">
        <f>IF(ISBLANK(Table13[[#This Row],[T1]]),0,IF(Table13[[#This Row],[T1]]&gt;0,1,0))</f>
        <v>1</v>
      </c>
      <c r="T1488" s="3">
        <f>IF(ISBLANK(Table13[[#This Row],[T2]]),0,IF(Table13[[#This Row],[T2]]&gt;0,1,0))</f>
        <v>1</v>
      </c>
      <c r="U1488" s="3">
        <f>IF(ISBLANK(Table13[[#This Row],[T3]]),0,IF(Table13[[#This Row],[T3]]&gt;0,1,0))</f>
        <v>1</v>
      </c>
      <c r="V1488" s="3">
        <f>IF(ISBLANK(Table13[[#This Row],[T4]]),0,IF(Table13[[#This Row],[T4]]&gt;0,1,0))</f>
        <v>0</v>
      </c>
      <c r="W1488" s="25">
        <v>43</v>
      </c>
      <c r="X1488" s="23">
        <v>13</v>
      </c>
      <c r="Y1488" s="3">
        <v>1.5</v>
      </c>
      <c r="Z1488" s="3"/>
      <c r="AB1488" s="30">
        <v>1458</v>
      </c>
      <c r="AC1488" s="30">
        <v>1.5936995300078602</v>
      </c>
      <c r="AD1488" s="30">
        <v>1.6063004699921399</v>
      </c>
    </row>
    <row r="1489" spans="1:30">
      <c r="A1489" s="4">
        <v>43799.958333333336</v>
      </c>
      <c r="B1489">
        <v>43799</v>
      </c>
      <c r="C1489" s="3">
        <v>0.95833333333333337</v>
      </c>
      <c r="D1489" s="3">
        <v>23</v>
      </c>
      <c r="E1489" s="3">
        <v>61</v>
      </c>
      <c r="F1489" s="3">
        <v>0.2</v>
      </c>
      <c r="G1489" s="5">
        <v>0.2</v>
      </c>
      <c r="H1489" s="3">
        <v>0.4</v>
      </c>
      <c r="I1489" s="3">
        <v>1.55139</v>
      </c>
      <c r="J1489" s="12">
        <f t="shared" si="69"/>
        <v>2.145833333333333</v>
      </c>
      <c r="L1489" s="3">
        <f t="shared" si="70"/>
        <v>0</v>
      </c>
      <c r="M1489" s="3">
        <f t="shared" si="71"/>
        <v>0</v>
      </c>
      <c r="N1489" s="3"/>
      <c r="O1489" s="3"/>
      <c r="P1489" s="3"/>
      <c r="Q1489" s="3"/>
      <c r="R1489" s="3"/>
      <c r="S1489" s="3">
        <f>IF(ISBLANK(Table13[[#This Row],[T1]]),0,IF(Table13[[#This Row],[T1]]&gt;0,1,0))</f>
        <v>1</v>
      </c>
      <c r="T1489" s="3">
        <f>IF(ISBLANK(Table13[[#This Row],[T2]]),0,IF(Table13[[#This Row],[T2]]&gt;0,1,0))</f>
        <v>1</v>
      </c>
      <c r="U1489" s="3">
        <f>IF(ISBLANK(Table13[[#This Row],[T3]]),0,IF(Table13[[#This Row],[T3]]&gt;0,1,0))</f>
        <v>1</v>
      </c>
      <c r="V1489" s="3">
        <f>IF(ISBLANK(Table13[[#This Row],[T4]]),0,IF(Table13[[#This Row],[T4]]&gt;0,1,0))</f>
        <v>0</v>
      </c>
      <c r="W1489" s="26">
        <v>43</v>
      </c>
      <c r="X1489" s="22">
        <v>13</v>
      </c>
      <c r="Y1489" s="3">
        <v>0.4</v>
      </c>
      <c r="Z1489" s="3"/>
      <c r="AB1489" s="30">
        <v>1459</v>
      </c>
      <c r="AC1489" s="30">
        <v>1.7052368480437132</v>
      </c>
      <c r="AD1489" s="30">
        <v>-0.30523684804371332</v>
      </c>
    </row>
    <row r="1490" spans="1:30">
      <c r="A1490" s="4">
        <v>43800</v>
      </c>
      <c r="B1490">
        <v>43800</v>
      </c>
      <c r="C1490" s="3">
        <v>0</v>
      </c>
      <c r="D1490" s="3">
        <v>0</v>
      </c>
      <c r="E1490" s="3">
        <v>62</v>
      </c>
      <c r="F1490" s="3">
        <v>0.2</v>
      </c>
      <c r="G1490" s="5">
        <v>0.2</v>
      </c>
      <c r="H1490" s="3">
        <v>0.4</v>
      </c>
      <c r="I1490" s="3">
        <v>1.55139</v>
      </c>
      <c r="J1490" s="12">
        <f t="shared" si="69"/>
        <v>2.1666666666666665</v>
      </c>
      <c r="L1490" s="3">
        <f t="shared" si="70"/>
        <v>0</v>
      </c>
      <c r="M1490" s="3">
        <f t="shared" si="71"/>
        <v>0</v>
      </c>
      <c r="N1490" s="3"/>
      <c r="O1490" s="3"/>
      <c r="P1490" s="3"/>
      <c r="Q1490" s="3"/>
      <c r="R1490" s="3"/>
      <c r="S1490" s="3">
        <f>IF(ISBLANK(Table13[[#This Row],[T1]]),0,IF(Table13[[#This Row],[T1]]&gt;0,1,0))</f>
        <v>1</v>
      </c>
      <c r="T1490" s="3">
        <f>IF(ISBLANK(Table13[[#This Row],[T2]]),0,IF(Table13[[#This Row],[T2]]&gt;0,1,0))</f>
        <v>1</v>
      </c>
      <c r="U1490" s="3">
        <f>IF(ISBLANK(Table13[[#This Row],[T3]]),0,IF(Table13[[#This Row],[T3]]&gt;0,1,0))</f>
        <v>1</v>
      </c>
      <c r="V1490" s="3">
        <f>IF(ISBLANK(Table13[[#This Row],[T4]]),0,IF(Table13[[#This Row],[T4]]&gt;0,1,0))</f>
        <v>0</v>
      </c>
      <c r="W1490" s="25">
        <v>43</v>
      </c>
      <c r="X1490" s="23">
        <v>13</v>
      </c>
      <c r="Y1490" s="3">
        <v>0.4</v>
      </c>
      <c r="Z1490" s="3"/>
      <c r="AB1490" s="30">
        <v>1460</v>
      </c>
      <c r="AC1490" s="30">
        <v>1.7052368480437132</v>
      </c>
      <c r="AD1490" s="30">
        <v>-0.10523684804371314</v>
      </c>
    </row>
    <row r="1491" spans="1:30">
      <c r="A1491" s="4">
        <v>43800.041666666664</v>
      </c>
      <c r="B1491">
        <v>43800</v>
      </c>
      <c r="C1491" s="3">
        <v>4.1666666666666664E-2</v>
      </c>
      <c r="D1491" s="3">
        <v>1</v>
      </c>
      <c r="E1491" s="3">
        <v>62</v>
      </c>
      <c r="F1491" s="3">
        <v>0.5</v>
      </c>
      <c r="G1491" s="5">
        <v>0.5</v>
      </c>
      <c r="H1491" s="3">
        <v>1</v>
      </c>
      <c r="I1491" s="3">
        <v>1.55139</v>
      </c>
      <c r="J1491" s="12">
        <f t="shared" si="69"/>
        <v>2.1749999999999998</v>
      </c>
      <c r="L1491" s="3">
        <f t="shared" si="70"/>
        <v>0</v>
      </c>
      <c r="M1491" s="3">
        <f t="shared" si="71"/>
        <v>0</v>
      </c>
      <c r="N1491" s="3"/>
      <c r="O1491" s="3"/>
      <c r="P1491" s="3"/>
      <c r="Q1491" s="3"/>
      <c r="R1491" s="3"/>
      <c r="S1491" s="3">
        <f>IF(ISBLANK(Table13[[#This Row],[T1]]),0,IF(Table13[[#This Row],[T1]]&gt;0,1,0))</f>
        <v>1</v>
      </c>
      <c r="T1491" s="3">
        <f>IF(ISBLANK(Table13[[#This Row],[T2]]),0,IF(Table13[[#This Row],[T2]]&gt;0,1,0))</f>
        <v>1</v>
      </c>
      <c r="U1491" s="3">
        <f>IF(ISBLANK(Table13[[#This Row],[T3]]),0,IF(Table13[[#This Row],[T3]]&gt;0,1,0))</f>
        <v>1</v>
      </c>
      <c r="V1491" s="3">
        <f>IF(ISBLANK(Table13[[#This Row],[T4]]),0,IF(Table13[[#This Row],[T4]]&gt;0,1,0))</f>
        <v>0</v>
      </c>
      <c r="W1491" s="26">
        <v>42</v>
      </c>
      <c r="X1491" s="22">
        <v>13</v>
      </c>
      <c r="Y1491" s="3">
        <v>1</v>
      </c>
      <c r="Z1491" s="3"/>
      <c r="AB1491" s="30">
        <v>1461</v>
      </c>
      <c r="AC1491" s="30">
        <v>1.6908372208293674</v>
      </c>
      <c r="AD1491" s="30">
        <v>9.1627791706325734E-3</v>
      </c>
    </row>
    <row r="1492" spans="1:30">
      <c r="A1492" s="4">
        <v>43800.083333333336</v>
      </c>
      <c r="B1492">
        <v>43800</v>
      </c>
      <c r="C1492" s="3">
        <v>8.3333333333333329E-2</v>
      </c>
      <c r="D1492" s="3">
        <v>2</v>
      </c>
      <c r="E1492" s="3">
        <v>62</v>
      </c>
      <c r="F1492" s="3">
        <v>0.5</v>
      </c>
      <c r="G1492" s="5">
        <v>0.4</v>
      </c>
      <c r="H1492" s="3">
        <v>0.9</v>
      </c>
      <c r="I1492" s="3">
        <v>1.55139</v>
      </c>
      <c r="J1492" s="12">
        <f t="shared" si="69"/>
        <v>2.1666666666666665</v>
      </c>
      <c r="L1492" s="3">
        <f t="shared" si="70"/>
        <v>0</v>
      </c>
      <c r="M1492" s="3">
        <f t="shared" si="71"/>
        <v>0</v>
      </c>
      <c r="N1492" s="3"/>
      <c r="O1492" s="3"/>
      <c r="P1492" s="3"/>
      <c r="Q1492" s="3"/>
      <c r="R1492" s="3"/>
      <c r="S1492" s="3">
        <f>IF(ISBLANK(Table13[[#This Row],[T1]]),0,IF(Table13[[#This Row],[T1]]&gt;0,1,0))</f>
        <v>1</v>
      </c>
      <c r="T1492" s="3">
        <f>IF(ISBLANK(Table13[[#This Row],[T2]]),0,IF(Table13[[#This Row],[T2]]&gt;0,1,0))</f>
        <v>1</v>
      </c>
      <c r="U1492" s="3">
        <f>IF(ISBLANK(Table13[[#This Row],[T3]]),0,IF(Table13[[#This Row],[T3]]&gt;0,1,0))</f>
        <v>1</v>
      </c>
      <c r="V1492" s="3">
        <f>IF(ISBLANK(Table13[[#This Row],[T4]]),0,IF(Table13[[#This Row],[T4]]&gt;0,1,0))</f>
        <v>0</v>
      </c>
      <c r="W1492" s="25">
        <v>42</v>
      </c>
      <c r="X1492" s="23">
        <v>13</v>
      </c>
      <c r="Y1492" s="3">
        <v>0.9</v>
      </c>
      <c r="Z1492" s="3"/>
      <c r="AB1492" s="30">
        <v>1462</v>
      </c>
      <c r="AC1492" s="30">
        <v>1.8316100092125451</v>
      </c>
      <c r="AD1492" s="30">
        <v>2.6683899907874551</v>
      </c>
    </row>
    <row r="1493" spans="1:30">
      <c r="A1493" s="4">
        <v>43800.125</v>
      </c>
      <c r="B1493">
        <v>43800</v>
      </c>
      <c r="C1493" s="3">
        <v>0.125</v>
      </c>
      <c r="D1493" s="3">
        <v>3</v>
      </c>
      <c r="E1493" s="3">
        <v>62</v>
      </c>
      <c r="F1493" s="3">
        <v>0.5</v>
      </c>
      <c r="G1493" s="5">
        <v>0.5</v>
      </c>
      <c r="H1493" s="3">
        <v>1</v>
      </c>
      <c r="I1493" s="3">
        <v>1.55139</v>
      </c>
      <c r="J1493" s="12">
        <f t="shared" si="69"/>
        <v>2.2416666666666667</v>
      </c>
      <c r="L1493" s="3">
        <f t="shared" si="70"/>
        <v>0</v>
      </c>
      <c r="M1493" s="3">
        <f t="shared" si="71"/>
        <v>0</v>
      </c>
      <c r="N1493" s="3"/>
      <c r="O1493" s="3"/>
      <c r="P1493" s="3"/>
      <c r="Q1493" s="3"/>
      <c r="R1493" s="3"/>
      <c r="S1493" s="3">
        <f>IF(ISBLANK(Table13[[#This Row],[T1]]),0,IF(Table13[[#This Row],[T1]]&gt;0,1,0))</f>
        <v>1</v>
      </c>
      <c r="T1493" s="3">
        <f>IF(ISBLANK(Table13[[#This Row],[T2]]),0,IF(Table13[[#This Row],[T2]]&gt;0,1,0))</f>
        <v>1</v>
      </c>
      <c r="U1493" s="3">
        <f>IF(ISBLANK(Table13[[#This Row],[T3]]),0,IF(Table13[[#This Row],[T3]]&gt;0,1,0))</f>
        <v>1</v>
      </c>
      <c r="V1493" s="3">
        <f>IF(ISBLANK(Table13[[#This Row],[T4]]),0,IF(Table13[[#This Row],[T4]]&gt;0,1,0))</f>
        <v>0</v>
      </c>
      <c r="W1493" s="26">
        <v>42</v>
      </c>
      <c r="X1493" s="22">
        <v>13</v>
      </c>
      <c r="Y1493" s="3">
        <v>1</v>
      </c>
      <c r="Z1493" s="3"/>
      <c r="AB1493" s="30">
        <v>1463</v>
      </c>
      <c r="AC1493" s="30">
        <v>1.8422724452818069</v>
      </c>
      <c r="AD1493" s="30">
        <v>0.15772755471819311</v>
      </c>
    </row>
    <row r="1494" spans="1:30">
      <c r="A1494" s="4">
        <v>43800.166666666664</v>
      </c>
      <c r="B1494">
        <v>43800</v>
      </c>
      <c r="C1494" s="3">
        <v>0.16666666666666666</v>
      </c>
      <c r="D1494" s="3">
        <v>4</v>
      </c>
      <c r="E1494" s="3">
        <v>62</v>
      </c>
      <c r="F1494" s="3">
        <v>0.5</v>
      </c>
      <c r="G1494" s="5">
        <v>0.5</v>
      </c>
      <c r="H1494" s="3">
        <v>1</v>
      </c>
      <c r="I1494" s="3">
        <v>1.55139</v>
      </c>
      <c r="J1494" s="12">
        <f t="shared" si="69"/>
        <v>2.25</v>
      </c>
      <c r="L1494" s="3">
        <f t="shared" si="70"/>
        <v>0</v>
      </c>
      <c r="M1494" s="3">
        <f t="shared" si="71"/>
        <v>0</v>
      </c>
      <c r="N1494" s="3"/>
      <c r="O1494" s="3"/>
      <c r="P1494" s="3"/>
      <c r="Q1494" s="3"/>
      <c r="R1494" s="3"/>
      <c r="S1494" s="3">
        <f>IF(ISBLANK(Table13[[#This Row],[T1]]),0,IF(Table13[[#This Row],[T1]]&gt;0,1,0))</f>
        <v>1</v>
      </c>
      <c r="T1494" s="3">
        <f>IF(ISBLANK(Table13[[#This Row],[T2]]),0,IF(Table13[[#This Row],[T2]]&gt;0,1,0))</f>
        <v>1</v>
      </c>
      <c r="U1494" s="3">
        <f>IF(ISBLANK(Table13[[#This Row],[T3]]),0,IF(Table13[[#This Row],[T3]]&gt;0,1,0))</f>
        <v>1</v>
      </c>
      <c r="V1494" s="3">
        <f>IF(ISBLANK(Table13[[#This Row],[T4]]),0,IF(Table13[[#This Row],[T4]]&gt;0,1,0))</f>
        <v>0</v>
      </c>
      <c r="W1494" s="25">
        <v>40</v>
      </c>
      <c r="X1494" s="23">
        <v>9</v>
      </c>
      <c r="Y1494" s="3">
        <v>1</v>
      </c>
      <c r="Z1494" s="3"/>
      <c r="AB1494" s="30">
        <v>1464</v>
      </c>
      <c r="AC1494" s="30">
        <v>1.676413891177686</v>
      </c>
      <c r="AD1494" s="30">
        <v>-1.176413891177686</v>
      </c>
    </row>
    <row r="1495" spans="1:30">
      <c r="A1495" s="4">
        <v>43800.208333333336</v>
      </c>
      <c r="B1495">
        <v>43800</v>
      </c>
      <c r="C1495" s="3">
        <v>0.20833333333333334</v>
      </c>
      <c r="D1495" s="3">
        <v>5</v>
      </c>
      <c r="E1495" s="3">
        <v>62</v>
      </c>
      <c r="F1495" s="3">
        <v>0.5</v>
      </c>
      <c r="G1495" s="5">
        <v>0.5</v>
      </c>
      <c r="H1495" s="3">
        <v>1</v>
      </c>
      <c r="I1495" s="3">
        <v>1.55139</v>
      </c>
      <c r="J1495" s="12">
        <f t="shared" si="69"/>
        <v>2.2708333333333335</v>
      </c>
      <c r="L1495" s="3">
        <f t="shared" si="70"/>
        <v>0</v>
      </c>
      <c r="M1495" s="3">
        <f t="shared" si="71"/>
        <v>0</v>
      </c>
      <c r="N1495" s="3"/>
      <c r="O1495" s="3"/>
      <c r="P1495" s="3"/>
      <c r="Q1495" s="3"/>
      <c r="R1495" s="3"/>
      <c r="S1495" s="3">
        <f>IF(ISBLANK(Table13[[#This Row],[T1]]),0,IF(Table13[[#This Row],[T1]]&gt;0,1,0))</f>
        <v>1</v>
      </c>
      <c r="T1495" s="3">
        <f>IF(ISBLANK(Table13[[#This Row],[T2]]),0,IF(Table13[[#This Row],[T2]]&gt;0,1,0))</f>
        <v>1</v>
      </c>
      <c r="U1495" s="3">
        <f>IF(ISBLANK(Table13[[#This Row],[T3]]),0,IF(Table13[[#This Row],[T3]]&gt;0,1,0))</f>
        <v>1</v>
      </c>
      <c r="V1495" s="3">
        <f>IF(ISBLANK(Table13[[#This Row],[T4]]),0,IF(Table13[[#This Row],[T4]]&gt;0,1,0))</f>
        <v>0</v>
      </c>
      <c r="W1495" s="26">
        <v>40</v>
      </c>
      <c r="X1495" s="22">
        <v>8</v>
      </c>
      <c r="Y1495" s="3">
        <v>1</v>
      </c>
      <c r="Z1495" s="3"/>
      <c r="AB1495" s="30">
        <v>1465</v>
      </c>
      <c r="AC1495" s="30">
        <v>1.687076327246948</v>
      </c>
      <c r="AD1495" s="30">
        <v>-1.2870763272469481</v>
      </c>
    </row>
    <row r="1496" spans="1:30">
      <c r="A1496" s="4">
        <v>43800.25</v>
      </c>
      <c r="B1496">
        <v>43800</v>
      </c>
      <c r="C1496" s="3">
        <v>0.25</v>
      </c>
      <c r="D1496" s="3">
        <v>6</v>
      </c>
      <c r="E1496" s="3">
        <v>62</v>
      </c>
      <c r="F1496" s="3">
        <v>0.7</v>
      </c>
      <c r="G1496" s="5">
        <v>1.7</v>
      </c>
      <c r="H1496" s="3">
        <v>2.4</v>
      </c>
      <c r="I1496" s="3">
        <v>1.55139</v>
      </c>
      <c r="J1496" s="12">
        <f t="shared" si="69"/>
        <v>2.2916666666666665</v>
      </c>
      <c r="L1496" s="3">
        <f t="shared" si="70"/>
        <v>0</v>
      </c>
      <c r="M1496" s="3">
        <f t="shared" si="71"/>
        <v>0</v>
      </c>
      <c r="N1496" s="3"/>
      <c r="O1496" s="3"/>
      <c r="P1496" s="3"/>
      <c r="Q1496" s="3"/>
      <c r="R1496" s="3"/>
      <c r="S1496" s="3">
        <f>IF(ISBLANK(Table13[[#This Row],[T1]]),0,IF(Table13[[#This Row],[T1]]&gt;0,1,0))</f>
        <v>1</v>
      </c>
      <c r="T1496" s="3">
        <f>IF(ISBLANK(Table13[[#This Row],[T2]]),0,IF(Table13[[#This Row],[T2]]&gt;0,1,0))</f>
        <v>1</v>
      </c>
      <c r="U1496" s="3">
        <f>IF(ISBLANK(Table13[[#This Row],[T3]]),0,IF(Table13[[#This Row],[T3]]&gt;0,1,0))</f>
        <v>1</v>
      </c>
      <c r="V1496" s="3">
        <f>IF(ISBLANK(Table13[[#This Row],[T4]]),0,IF(Table13[[#This Row],[T4]]&gt;0,1,0))</f>
        <v>0</v>
      </c>
      <c r="W1496" s="25">
        <v>40</v>
      </c>
      <c r="X1496" s="23">
        <v>9</v>
      </c>
      <c r="Y1496" s="3">
        <v>2.4</v>
      </c>
      <c r="Z1496" s="3"/>
      <c r="AB1496" s="30">
        <v>1466</v>
      </c>
      <c r="AC1496" s="30">
        <v>1.687076327246948</v>
      </c>
      <c r="AD1496" s="30">
        <v>-0.78707632724694798</v>
      </c>
    </row>
    <row r="1497" spans="1:30">
      <c r="A1497" s="4">
        <v>43800.291666666664</v>
      </c>
      <c r="B1497">
        <v>43800</v>
      </c>
      <c r="C1497" s="3">
        <v>0.29166666666666669</v>
      </c>
      <c r="D1497" s="3">
        <v>7</v>
      </c>
      <c r="E1497" s="3">
        <v>62</v>
      </c>
      <c r="F1497" s="3">
        <v>0.7</v>
      </c>
      <c r="G1497" s="5">
        <v>1</v>
      </c>
      <c r="H1497" s="3">
        <v>1.7</v>
      </c>
      <c r="I1497" s="3">
        <v>1.55139</v>
      </c>
      <c r="J1497" s="12">
        <f t="shared" si="69"/>
        <v>2.3083333333333336</v>
      </c>
      <c r="L1497" s="3">
        <f t="shared" si="70"/>
        <v>0</v>
      </c>
      <c r="M1497" s="3">
        <f t="shared" si="71"/>
        <v>0</v>
      </c>
      <c r="N1497" s="3"/>
      <c r="O1497" s="3"/>
      <c r="P1497" s="3"/>
      <c r="Q1497" s="3"/>
      <c r="R1497" s="3"/>
      <c r="S1497" s="3">
        <f>IF(ISBLANK(Table13[[#This Row],[T1]]),0,IF(Table13[[#This Row],[T1]]&gt;0,1,0))</f>
        <v>1</v>
      </c>
      <c r="T1497" s="3">
        <f>IF(ISBLANK(Table13[[#This Row],[T2]]),0,IF(Table13[[#This Row],[T2]]&gt;0,1,0))</f>
        <v>1</v>
      </c>
      <c r="U1497" s="3">
        <f>IF(ISBLANK(Table13[[#This Row],[T3]]),0,IF(Table13[[#This Row],[T3]]&gt;0,1,0))</f>
        <v>1</v>
      </c>
      <c r="V1497" s="3">
        <f>IF(ISBLANK(Table13[[#This Row],[T4]]),0,IF(Table13[[#This Row],[T4]]&gt;0,1,0))</f>
        <v>1</v>
      </c>
      <c r="W1497" s="26">
        <v>39</v>
      </c>
      <c r="X1497" s="22">
        <v>9</v>
      </c>
      <c r="Y1497" s="3">
        <v>1.7</v>
      </c>
      <c r="Z1497" s="3"/>
      <c r="AB1497" s="30">
        <v>1467</v>
      </c>
      <c r="AC1497" s="30">
        <v>1.6977387633162098</v>
      </c>
      <c r="AD1497" s="30">
        <v>-0.69773876331620976</v>
      </c>
    </row>
    <row r="1498" spans="1:30">
      <c r="A1498" s="4">
        <v>43800.333333333336</v>
      </c>
      <c r="B1498">
        <v>43800</v>
      </c>
      <c r="C1498" s="3">
        <v>0.33333333333333331</v>
      </c>
      <c r="D1498" s="3">
        <v>8</v>
      </c>
      <c r="E1498" s="3">
        <v>62</v>
      </c>
      <c r="F1498" s="3">
        <v>2.4</v>
      </c>
      <c r="G1498" s="5">
        <v>1.4</v>
      </c>
      <c r="H1498" s="3">
        <v>3.8</v>
      </c>
      <c r="I1498" s="3">
        <v>1.55139</v>
      </c>
      <c r="J1498" s="12">
        <f t="shared" si="69"/>
        <v>2.4208333333333334</v>
      </c>
      <c r="L1498" s="3">
        <f t="shared" si="70"/>
        <v>0</v>
      </c>
      <c r="M1498" s="3">
        <f t="shared" si="71"/>
        <v>0</v>
      </c>
      <c r="N1498" s="3"/>
      <c r="O1498" s="3"/>
      <c r="P1498" s="3"/>
      <c r="Q1498" s="3"/>
      <c r="R1498" s="3"/>
      <c r="S1498" s="3">
        <f>IF(ISBLANK(Table13[[#This Row],[T1]]),0,IF(Table13[[#This Row],[T1]]&gt;0,1,0))</f>
        <v>1</v>
      </c>
      <c r="T1498" s="3">
        <f>IF(ISBLANK(Table13[[#This Row],[T2]]),0,IF(Table13[[#This Row],[T2]]&gt;0,1,0))</f>
        <v>1</v>
      </c>
      <c r="U1498" s="3">
        <f>IF(ISBLANK(Table13[[#This Row],[T3]]),0,IF(Table13[[#This Row],[T3]]&gt;0,1,0))</f>
        <v>0</v>
      </c>
      <c r="V1498" s="3">
        <f>IF(ISBLANK(Table13[[#This Row],[T4]]),0,IF(Table13[[#This Row],[T4]]&gt;0,1,0))</f>
        <v>1</v>
      </c>
      <c r="W1498" s="25">
        <v>41</v>
      </c>
      <c r="X1498" s="23">
        <v>13</v>
      </c>
      <c r="Y1498" s="3">
        <v>3.8</v>
      </c>
      <c r="Z1498" s="3"/>
      <c r="AB1498" s="30">
        <v>1468</v>
      </c>
      <c r="AC1498" s="30">
        <v>1.6977387633162098</v>
      </c>
      <c r="AD1498" s="30">
        <v>-0.49773876331620981</v>
      </c>
    </row>
    <row r="1499" spans="1:30">
      <c r="A1499" s="4">
        <v>43800.375</v>
      </c>
      <c r="B1499">
        <v>43800</v>
      </c>
      <c r="C1499" s="3">
        <v>0.375</v>
      </c>
      <c r="D1499" s="3">
        <v>9</v>
      </c>
      <c r="E1499" s="3">
        <v>62</v>
      </c>
      <c r="F1499" s="3">
        <v>0.8</v>
      </c>
      <c r="G1499" s="5">
        <v>0.3</v>
      </c>
      <c r="H1499" s="3">
        <v>1.1000000000000001</v>
      </c>
      <c r="I1499" s="3">
        <v>1.55139</v>
      </c>
      <c r="J1499" s="12">
        <f t="shared" si="69"/>
        <v>2.2791666666666668</v>
      </c>
      <c r="L1499" s="3">
        <f t="shared" si="70"/>
        <v>0</v>
      </c>
      <c r="M1499" s="3">
        <f t="shared" si="71"/>
        <v>0</v>
      </c>
      <c r="N1499" s="3"/>
      <c r="O1499" s="3"/>
      <c r="P1499" s="3"/>
      <c r="Q1499" s="3"/>
      <c r="R1499" s="3"/>
      <c r="S1499" s="3">
        <f>IF(ISBLANK(Table13[[#This Row],[T1]]),0,IF(Table13[[#This Row],[T1]]&gt;0,1,0))</f>
        <v>0</v>
      </c>
      <c r="T1499" s="3">
        <f>IF(ISBLANK(Table13[[#This Row],[T2]]),0,IF(Table13[[#This Row],[T2]]&gt;0,1,0))</f>
        <v>0</v>
      </c>
      <c r="U1499" s="3">
        <f>IF(ISBLANK(Table13[[#This Row],[T3]]),0,IF(Table13[[#This Row],[T3]]&gt;0,1,0))</f>
        <v>0</v>
      </c>
      <c r="V1499" s="3">
        <f>IF(ISBLANK(Table13[[#This Row],[T4]]),0,IF(Table13[[#This Row],[T4]]&gt;0,1,0))</f>
        <v>0</v>
      </c>
      <c r="W1499" s="26">
        <v>42</v>
      </c>
      <c r="X1499" s="22">
        <v>8</v>
      </c>
      <c r="Y1499" s="3">
        <v>1.1000000000000001</v>
      </c>
      <c r="Z1499" s="3"/>
      <c r="AB1499" s="30">
        <v>1469</v>
      </c>
      <c r="AC1499" s="30">
        <v>1.6977387633162098</v>
      </c>
      <c r="AD1499" s="30">
        <v>-0.39773876331620994</v>
      </c>
    </row>
    <row r="1500" spans="1:30">
      <c r="A1500" s="4">
        <v>43800.416666666664</v>
      </c>
      <c r="B1500">
        <v>43800</v>
      </c>
      <c r="C1500" s="3">
        <v>0.41666666666666669</v>
      </c>
      <c r="D1500" s="3">
        <v>10</v>
      </c>
      <c r="E1500" s="3">
        <v>62</v>
      </c>
      <c r="F1500" s="3">
        <v>0.3</v>
      </c>
      <c r="G1500" s="5">
        <v>0.4</v>
      </c>
      <c r="H1500" s="3">
        <v>0.7</v>
      </c>
      <c r="I1500" s="3">
        <v>1.55139</v>
      </c>
      <c r="J1500" s="12">
        <f t="shared" si="69"/>
        <v>2.2416666666666667</v>
      </c>
      <c r="L1500" s="3">
        <f t="shared" si="70"/>
        <v>0</v>
      </c>
      <c r="M1500" s="3">
        <f t="shared" si="71"/>
        <v>0</v>
      </c>
      <c r="N1500" s="3"/>
      <c r="O1500" s="3"/>
      <c r="P1500" s="3"/>
      <c r="Q1500" s="3"/>
      <c r="R1500" s="3"/>
      <c r="S1500" s="3">
        <f>IF(ISBLANK(Table13[[#This Row],[T1]]),0,IF(Table13[[#This Row],[T1]]&gt;0,1,0))</f>
        <v>0</v>
      </c>
      <c r="T1500" s="3">
        <f>IF(ISBLANK(Table13[[#This Row],[T2]]),0,IF(Table13[[#This Row],[T2]]&gt;0,1,0))</f>
        <v>0</v>
      </c>
      <c r="U1500" s="3">
        <f>IF(ISBLANK(Table13[[#This Row],[T3]]),0,IF(Table13[[#This Row],[T3]]&gt;0,1,0))</f>
        <v>0</v>
      </c>
      <c r="V1500" s="3">
        <f>IF(ISBLANK(Table13[[#This Row],[T4]]),0,IF(Table13[[#This Row],[T4]]&gt;0,1,0))</f>
        <v>0</v>
      </c>
      <c r="W1500" s="25">
        <v>43</v>
      </c>
      <c r="X1500" s="23">
        <v>5</v>
      </c>
      <c r="Y1500" s="3">
        <v>0.7</v>
      </c>
      <c r="Z1500" s="3"/>
      <c r="AB1500" s="30">
        <v>1470</v>
      </c>
      <c r="AC1500" s="30">
        <v>1.6977387633162098</v>
      </c>
      <c r="AD1500" s="30">
        <v>1.3022612366837902</v>
      </c>
    </row>
    <row r="1501" spans="1:30">
      <c r="A1501" s="4">
        <v>43800.458333333336</v>
      </c>
      <c r="B1501">
        <v>43800</v>
      </c>
      <c r="C1501" s="3">
        <v>0.45833333333333331</v>
      </c>
      <c r="D1501" s="3">
        <v>11</v>
      </c>
      <c r="E1501" s="3">
        <v>62</v>
      </c>
      <c r="F1501" s="3">
        <v>2.4</v>
      </c>
      <c r="G1501" s="5">
        <v>0.7</v>
      </c>
      <c r="H1501" s="3">
        <v>3.0999999999999996</v>
      </c>
      <c r="I1501" s="3">
        <v>1.55139</v>
      </c>
      <c r="J1501" s="12">
        <f t="shared" si="69"/>
        <v>2.2291666666666665</v>
      </c>
      <c r="L1501" s="3">
        <f t="shared" si="70"/>
        <v>0</v>
      </c>
      <c r="M1501" s="3">
        <f t="shared" si="71"/>
        <v>0</v>
      </c>
      <c r="N1501" s="3"/>
      <c r="O1501" s="3"/>
      <c r="P1501" s="3"/>
      <c r="Q1501" s="3"/>
      <c r="R1501" s="3"/>
      <c r="S1501" s="3">
        <f>IF(ISBLANK(Table13[[#This Row],[T1]]),0,IF(Table13[[#This Row],[T1]]&gt;0,1,0))</f>
        <v>0</v>
      </c>
      <c r="T1501" s="3">
        <f>IF(ISBLANK(Table13[[#This Row],[T2]]),0,IF(Table13[[#This Row],[T2]]&gt;0,1,0))</f>
        <v>0</v>
      </c>
      <c r="U1501" s="3">
        <f>IF(ISBLANK(Table13[[#This Row],[T3]]),0,IF(Table13[[#This Row],[T3]]&gt;0,1,0))</f>
        <v>0</v>
      </c>
      <c r="V1501" s="3">
        <f>IF(ISBLANK(Table13[[#This Row],[T4]]),0,IF(Table13[[#This Row],[T4]]&gt;0,1,0))</f>
        <v>0</v>
      </c>
      <c r="W1501" s="26">
        <v>43</v>
      </c>
      <c r="X1501" s="22">
        <v>8</v>
      </c>
      <c r="Y1501" s="3">
        <v>3.0999999999999996</v>
      </c>
      <c r="Z1501" s="3"/>
      <c r="AB1501" s="30">
        <v>1471</v>
      </c>
      <c r="AC1501" s="30">
        <v>1.6977387633162098</v>
      </c>
      <c r="AD1501" s="30">
        <v>0.60226123668379006</v>
      </c>
    </row>
    <row r="1502" spans="1:30">
      <c r="A1502" s="4">
        <v>43800.5</v>
      </c>
      <c r="B1502">
        <v>43800</v>
      </c>
      <c r="C1502" s="3">
        <v>0.5</v>
      </c>
      <c r="D1502" s="3">
        <v>12</v>
      </c>
      <c r="E1502" s="3">
        <v>62</v>
      </c>
      <c r="F1502" s="3">
        <v>0.4</v>
      </c>
      <c r="G1502" s="5">
        <v>4.0999999999999996</v>
      </c>
      <c r="H1502" s="3">
        <v>4.5</v>
      </c>
      <c r="I1502" s="3">
        <v>1.55139</v>
      </c>
      <c r="J1502" s="12">
        <f t="shared" si="69"/>
        <v>2.1166666666666667</v>
      </c>
      <c r="L1502" s="3">
        <f t="shared" si="70"/>
        <v>0</v>
      </c>
      <c r="M1502" s="3">
        <f t="shared" si="71"/>
        <v>0</v>
      </c>
      <c r="N1502" s="3"/>
      <c r="O1502" s="3"/>
      <c r="P1502" s="3"/>
      <c r="Q1502" s="3"/>
      <c r="R1502" s="3"/>
      <c r="S1502" s="3">
        <f>IF(ISBLANK(Table13[[#This Row],[T1]]),0,IF(Table13[[#This Row],[T1]]&gt;0,1,0))</f>
        <v>0</v>
      </c>
      <c r="T1502" s="3">
        <f>IF(ISBLANK(Table13[[#This Row],[T2]]),0,IF(Table13[[#This Row],[T2]]&gt;0,1,0))</f>
        <v>0</v>
      </c>
      <c r="U1502" s="3">
        <f>IF(ISBLANK(Table13[[#This Row],[T3]]),0,IF(Table13[[#This Row],[T3]]&gt;0,1,0))</f>
        <v>0</v>
      </c>
      <c r="V1502" s="3">
        <f>IF(ISBLANK(Table13[[#This Row],[T4]]),0,IF(Table13[[#This Row],[T4]]&gt;0,1,0))</f>
        <v>0</v>
      </c>
      <c r="W1502" s="25">
        <v>45</v>
      </c>
      <c r="X1502" s="23">
        <v>2</v>
      </c>
      <c r="Y1502" s="3">
        <v>4.5</v>
      </c>
      <c r="Z1502" s="3"/>
      <c r="AB1502" s="30">
        <v>1472</v>
      </c>
      <c r="AC1502" s="30">
        <v>1.6977387633162098</v>
      </c>
      <c r="AD1502" s="30">
        <v>0.90226123668378988</v>
      </c>
    </row>
    <row r="1503" spans="1:30">
      <c r="A1503" s="4">
        <v>43800.541666666664</v>
      </c>
      <c r="B1503">
        <v>43800</v>
      </c>
      <c r="C1503" s="3">
        <v>0.54166666666666663</v>
      </c>
      <c r="D1503" s="3">
        <v>13</v>
      </c>
      <c r="E1503" s="3">
        <v>62</v>
      </c>
      <c r="F1503" s="3">
        <v>1.6</v>
      </c>
      <c r="G1503" s="5">
        <v>1</v>
      </c>
      <c r="H1503" s="3">
        <v>2.6</v>
      </c>
      <c r="I1503" s="3">
        <v>1.55139</v>
      </c>
      <c r="J1503" s="12">
        <f t="shared" si="69"/>
        <v>1.9624999999999997</v>
      </c>
      <c r="L1503" s="3">
        <f t="shared" si="70"/>
        <v>0</v>
      </c>
      <c r="M1503" s="3">
        <f t="shared" si="71"/>
        <v>0</v>
      </c>
      <c r="N1503" s="3"/>
      <c r="O1503" s="3"/>
      <c r="P1503" s="3"/>
      <c r="Q1503" s="3"/>
      <c r="R1503" s="3"/>
      <c r="S1503" s="3">
        <f>IF(ISBLANK(Table13[[#This Row],[T1]]),0,IF(Table13[[#This Row],[T1]]&gt;0,1,0))</f>
        <v>0</v>
      </c>
      <c r="T1503" s="3">
        <f>IF(ISBLANK(Table13[[#This Row],[T2]]),0,IF(Table13[[#This Row],[T2]]&gt;0,1,0))</f>
        <v>0</v>
      </c>
      <c r="U1503" s="3">
        <f>IF(ISBLANK(Table13[[#This Row],[T3]]),0,IF(Table13[[#This Row],[T3]]&gt;0,1,0))</f>
        <v>0</v>
      </c>
      <c r="V1503" s="3">
        <f>IF(ISBLANK(Table13[[#This Row],[T4]]),0,IF(Table13[[#This Row],[T4]]&gt;0,1,0))</f>
        <v>0</v>
      </c>
      <c r="W1503" s="26">
        <v>45</v>
      </c>
      <c r="X1503" s="22">
        <v>8</v>
      </c>
      <c r="Y1503" s="3">
        <v>2.6</v>
      </c>
      <c r="Z1503" s="3"/>
      <c r="AB1503" s="30">
        <v>1473</v>
      </c>
      <c r="AC1503" s="30">
        <v>1.4832506238210912</v>
      </c>
      <c r="AD1503" s="30">
        <v>-0.78325062382109123</v>
      </c>
    </row>
    <row r="1504" spans="1:30">
      <c r="A1504" s="4">
        <v>43800.583333333336</v>
      </c>
      <c r="B1504">
        <v>43800</v>
      </c>
      <c r="C1504" s="3">
        <v>0.58333333333333337</v>
      </c>
      <c r="D1504" s="3">
        <v>14</v>
      </c>
      <c r="E1504" s="3">
        <v>62</v>
      </c>
      <c r="F1504" s="3">
        <v>1.1000000000000001</v>
      </c>
      <c r="G1504" s="5">
        <v>2.8</v>
      </c>
      <c r="H1504" s="3">
        <v>3.9</v>
      </c>
      <c r="I1504" s="3">
        <v>1.55139</v>
      </c>
      <c r="J1504" s="12">
        <f t="shared" si="69"/>
        <v>1.8874999999999995</v>
      </c>
      <c r="L1504" s="3">
        <f t="shared" si="70"/>
        <v>0</v>
      </c>
      <c r="M1504" s="3">
        <f t="shared" si="71"/>
        <v>0</v>
      </c>
      <c r="N1504" s="3"/>
      <c r="O1504" s="3"/>
      <c r="P1504" s="3"/>
      <c r="Q1504" s="3"/>
      <c r="R1504" s="3"/>
      <c r="S1504" s="3">
        <f>IF(ISBLANK(Table13[[#This Row],[T1]]),0,IF(Table13[[#This Row],[T1]]&gt;0,1,0))</f>
        <v>0</v>
      </c>
      <c r="T1504" s="3">
        <f>IF(ISBLANK(Table13[[#This Row],[T2]]),0,IF(Table13[[#This Row],[T2]]&gt;0,1,0))</f>
        <v>0</v>
      </c>
      <c r="U1504" s="3">
        <f>IF(ISBLANK(Table13[[#This Row],[T3]]),0,IF(Table13[[#This Row],[T3]]&gt;0,1,0))</f>
        <v>0</v>
      </c>
      <c r="V1504" s="3">
        <f>IF(ISBLANK(Table13[[#This Row],[T4]]),0,IF(Table13[[#This Row],[T4]]&gt;0,1,0))</f>
        <v>0</v>
      </c>
      <c r="W1504" s="25">
        <v>45</v>
      </c>
      <c r="X1504" s="23">
        <v>8</v>
      </c>
      <c r="Y1504" s="3">
        <v>3.9</v>
      </c>
      <c r="Z1504" s="3"/>
      <c r="AB1504" s="30">
        <v>1474</v>
      </c>
      <c r="AC1504" s="30">
        <v>1.4074378051381076</v>
      </c>
      <c r="AD1504" s="30">
        <v>0.39256219486189248</v>
      </c>
    </row>
    <row r="1505" spans="1:30">
      <c r="A1505" s="4">
        <v>43800.625</v>
      </c>
      <c r="B1505">
        <v>43800</v>
      </c>
      <c r="C1505" s="3">
        <v>0.625</v>
      </c>
      <c r="D1505" s="3">
        <v>15</v>
      </c>
      <c r="E1505" s="3">
        <v>62</v>
      </c>
      <c r="F1505" s="3">
        <v>2.5</v>
      </c>
      <c r="G1505" s="5">
        <v>1.6</v>
      </c>
      <c r="H1505" s="3">
        <v>4.0999999999999996</v>
      </c>
      <c r="I1505" s="3">
        <v>1.55139</v>
      </c>
      <c r="J1505" s="12">
        <f t="shared" si="69"/>
        <v>1.770833333333333</v>
      </c>
      <c r="L1505" s="3">
        <f t="shared" si="70"/>
        <v>0</v>
      </c>
      <c r="M1505" s="3">
        <f t="shared" si="71"/>
        <v>0</v>
      </c>
      <c r="N1505" s="3"/>
      <c r="O1505" s="3"/>
      <c r="P1505" s="3"/>
      <c r="Q1505" s="3"/>
      <c r="R1505" s="3"/>
      <c r="S1505" s="3">
        <f>IF(ISBLANK(Table13[[#This Row],[T1]]),0,IF(Table13[[#This Row],[T1]]&gt;0,1,0))</f>
        <v>0</v>
      </c>
      <c r="T1505" s="3">
        <f>IF(ISBLANK(Table13[[#This Row],[T2]]),0,IF(Table13[[#This Row],[T2]]&gt;0,1,0))</f>
        <v>0</v>
      </c>
      <c r="U1505" s="3">
        <f>IF(ISBLANK(Table13[[#This Row],[T3]]),0,IF(Table13[[#This Row],[T3]]&gt;0,1,0))</f>
        <v>0</v>
      </c>
      <c r="V1505" s="3">
        <f>IF(ISBLANK(Table13[[#This Row],[T4]]),0,IF(Table13[[#This Row],[T4]]&gt;0,1,0))</f>
        <v>0</v>
      </c>
      <c r="W1505" s="26">
        <v>45</v>
      </c>
      <c r="X1505" s="22">
        <v>13</v>
      </c>
      <c r="Y1505" s="3">
        <v>4.0999999999999996</v>
      </c>
      <c r="Z1505" s="3"/>
      <c r="AB1505" s="30">
        <v>1475</v>
      </c>
      <c r="AC1505" s="30">
        <v>1.4074378051381076</v>
      </c>
      <c r="AD1505" s="30">
        <v>2.0925621948618924</v>
      </c>
    </row>
    <row r="1506" spans="1:30">
      <c r="A1506" s="4">
        <v>43800.666666666664</v>
      </c>
      <c r="B1506">
        <v>43800</v>
      </c>
      <c r="C1506" s="3">
        <v>0.66666666666666663</v>
      </c>
      <c r="D1506" s="3">
        <v>16</v>
      </c>
      <c r="E1506" s="3">
        <v>62</v>
      </c>
      <c r="F1506" s="3">
        <v>1.5</v>
      </c>
      <c r="G1506" s="5">
        <v>1.8</v>
      </c>
      <c r="H1506" s="3">
        <v>3.3</v>
      </c>
      <c r="I1506" s="3">
        <v>1.55139</v>
      </c>
      <c r="J1506" s="12">
        <f t="shared" si="69"/>
        <v>1.720833333333333</v>
      </c>
      <c r="L1506" s="3">
        <f t="shared" si="70"/>
        <v>0</v>
      </c>
      <c r="M1506" s="3">
        <f t="shared" si="71"/>
        <v>0</v>
      </c>
      <c r="N1506" s="3"/>
      <c r="O1506" s="3"/>
      <c r="P1506" s="3"/>
      <c r="Q1506" s="3"/>
      <c r="R1506" s="3"/>
      <c r="S1506" s="3">
        <f>IF(ISBLANK(Table13[[#This Row],[T1]]),0,IF(Table13[[#This Row],[T1]]&gt;0,1,0))</f>
        <v>0</v>
      </c>
      <c r="T1506" s="3">
        <f>IF(ISBLANK(Table13[[#This Row],[T2]]),0,IF(Table13[[#This Row],[T2]]&gt;0,1,0))</f>
        <v>0</v>
      </c>
      <c r="U1506" s="3">
        <f>IF(ISBLANK(Table13[[#This Row],[T3]]),0,IF(Table13[[#This Row],[T3]]&gt;0,1,0))</f>
        <v>0</v>
      </c>
      <c r="V1506" s="3">
        <f>IF(ISBLANK(Table13[[#This Row],[T4]]),0,IF(Table13[[#This Row],[T4]]&gt;0,1,0))</f>
        <v>0</v>
      </c>
      <c r="W1506" s="25">
        <v>45</v>
      </c>
      <c r="X1506" s="23">
        <v>9</v>
      </c>
      <c r="Y1506" s="3">
        <v>3.3</v>
      </c>
      <c r="Z1506" s="3"/>
      <c r="AB1506" s="30">
        <v>1476</v>
      </c>
      <c r="AC1506" s="30">
        <v>1.5626339231729667</v>
      </c>
      <c r="AD1506" s="30">
        <v>6.1373660768270328</v>
      </c>
    </row>
    <row r="1507" spans="1:30">
      <c r="A1507" s="4">
        <v>43800.708333333336</v>
      </c>
      <c r="B1507">
        <v>43800</v>
      </c>
      <c r="C1507" s="3">
        <v>0.70833333333333337</v>
      </c>
      <c r="D1507" s="3">
        <v>17</v>
      </c>
      <c r="E1507" s="3">
        <v>62</v>
      </c>
      <c r="F1507" s="3">
        <v>1.1000000000000001</v>
      </c>
      <c r="G1507" s="5">
        <v>1</v>
      </c>
      <c r="H1507" s="3">
        <v>2.1</v>
      </c>
      <c r="I1507" s="3">
        <v>1.55139</v>
      </c>
      <c r="J1507" s="12">
        <f t="shared" si="69"/>
        <v>1.6999999999999995</v>
      </c>
      <c r="L1507" s="3">
        <f t="shared" si="70"/>
        <v>0</v>
      </c>
      <c r="M1507" s="3">
        <f t="shared" si="71"/>
        <v>0</v>
      </c>
      <c r="N1507" s="3"/>
      <c r="O1507" s="3"/>
      <c r="P1507" s="3"/>
      <c r="Q1507" s="3"/>
      <c r="R1507" s="3"/>
      <c r="S1507" s="3">
        <f>IF(ISBLANK(Table13[[#This Row],[T1]]),0,IF(Table13[[#This Row],[T1]]&gt;0,1,0))</f>
        <v>0</v>
      </c>
      <c r="T1507" s="3">
        <f>IF(ISBLANK(Table13[[#This Row],[T2]]),0,IF(Table13[[#This Row],[T2]]&gt;0,1,0))</f>
        <v>0</v>
      </c>
      <c r="U1507" s="3">
        <f>IF(ISBLANK(Table13[[#This Row],[T3]]),0,IF(Table13[[#This Row],[T3]]&gt;0,1,0))</f>
        <v>0</v>
      </c>
      <c r="V1507" s="3">
        <f>IF(ISBLANK(Table13[[#This Row],[T4]]),0,IF(Table13[[#This Row],[T4]]&gt;0,1,0))</f>
        <v>0</v>
      </c>
      <c r="W1507" s="26">
        <v>45</v>
      </c>
      <c r="X1507" s="22">
        <v>13</v>
      </c>
      <c r="Y1507" s="3">
        <v>2.1</v>
      </c>
      <c r="Z1507" s="3"/>
      <c r="AB1507" s="30">
        <v>1477</v>
      </c>
      <c r="AC1507" s="30">
        <v>1.5519714871037049</v>
      </c>
      <c r="AD1507" s="30">
        <v>1.348028512896295</v>
      </c>
    </row>
    <row r="1508" spans="1:30">
      <c r="A1508" s="4">
        <v>43800.75</v>
      </c>
      <c r="B1508">
        <v>43800</v>
      </c>
      <c r="C1508" s="3">
        <v>0.75</v>
      </c>
      <c r="D1508" s="3">
        <v>18</v>
      </c>
      <c r="E1508" s="3">
        <v>62</v>
      </c>
      <c r="F1508" s="3">
        <v>0.9</v>
      </c>
      <c r="G1508" s="5">
        <v>0.9</v>
      </c>
      <c r="H1508" s="3">
        <v>1.8</v>
      </c>
      <c r="I1508" s="3">
        <v>1.55139</v>
      </c>
      <c r="J1508" s="12">
        <f t="shared" si="69"/>
        <v>1.7374999999999996</v>
      </c>
      <c r="L1508" s="3">
        <f t="shared" si="70"/>
        <v>0</v>
      </c>
      <c r="M1508" s="3">
        <f t="shared" si="71"/>
        <v>0</v>
      </c>
      <c r="N1508" s="3"/>
      <c r="O1508" s="3"/>
      <c r="P1508" s="3"/>
      <c r="Q1508" s="3"/>
      <c r="R1508" s="3"/>
      <c r="S1508" s="3">
        <f>IF(ISBLANK(Table13[[#This Row],[T1]]),0,IF(Table13[[#This Row],[T1]]&gt;0,1,0))</f>
        <v>1</v>
      </c>
      <c r="T1508" s="3">
        <f>IF(ISBLANK(Table13[[#This Row],[T2]]),0,IF(Table13[[#This Row],[T2]]&gt;0,1,0))</f>
        <v>0</v>
      </c>
      <c r="U1508" s="3">
        <f>IF(ISBLANK(Table13[[#This Row],[T3]]),0,IF(Table13[[#This Row],[T3]]&gt;0,1,0))</f>
        <v>1</v>
      </c>
      <c r="V1508" s="3">
        <f>IF(ISBLANK(Table13[[#This Row],[T4]]),0,IF(Table13[[#This Row],[T4]]&gt;0,1,0))</f>
        <v>0</v>
      </c>
      <c r="W1508" s="25">
        <v>45</v>
      </c>
      <c r="X1508" s="23">
        <v>13</v>
      </c>
      <c r="Y1508" s="3">
        <v>1.8</v>
      </c>
      <c r="Z1508" s="3"/>
      <c r="AB1508" s="30">
        <v>1478</v>
      </c>
      <c r="AC1508" s="30">
        <v>1.5519714871037049</v>
      </c>
      <c r="AD1508" s="30">
        <v>0.44802851289629508</v>
      </c>
    </row>
    <row r="1509" spans="1:30">
      <c r="A1509" s="4">
        <v>43800.791666666664</v>
      </c>
      <c r="B1509">
        <v>43800</v>
      </c>
      <c r="C1509" s="3">
        <v>0.79166666666666663</v>
      </c>
      <c r="D1509" s="3">
        <v>19</v>
      </c>
      <c r="E1509" s="3">
        <v>62</v>
      </c>
      <c r="F1509" s="3">
        <v>1.3</v>
      </c>
      <c r="G1509" s="5">
        <v>0.9</v>
      </c>
      <c r="H1509" s="3">
        <v>2.2000000000000002</v>
      </c>
      <c r="I1509" s="3">
        <v>1.55139</v>
      </c>
      <c r="J1509" s="12">
        <f t="shared" si="69"/>
        <v>1.7541666666666667</v>
      </c>
      <c r="L1509" s="3">
        <f t="shared" si="70"/>
        <v>0</v>
      </c>
      <c r="M1509" s="3">
        <f t="shared" si="71"/>
        <v>0</v>
      </c>
      <c r="N1509" s="3"/>
      <c r="O1509" s="3"/>
      <c r="P1509" s="3"/>
      <c r="Q1509" s="3"/>
      <c r="R1509" s="3"/>
      <c r="S1509" s="3">
        <f>IF(ISBLANK(Table13[[#This Row],[T1]]),0,IF(Table13[[#This Row],[T1]]&gt;0,1,0))</f>
        <v>1</v>
      </c>
      <c r="T1509" s="3">
        <f>IF(ISBLANK(Table13[[#This Row],[T2]]),0,IF(Table13[[#This Row],[T2]]&gt;0,1,0))</f>
        <v>0</v>
      </c>
      <c r="U1509" s="3">
        <f>IF(ISBLANK(Table13[[#This Row],[T3]]),0,IF(Table13[[#This Row],[T3]]&gt;0,1,0))</f>
        <v>1</v>
      </c>
      <c r="V1509" s="3">
        <f>IF(ISBLANK(Table13[[#This Row],[T4]]),0,IF(Table13[[#This Row],[T4]]&gt;0,1,0))</f>
        <v>0</v>
      </c>
      <c r="W1509" s="26">
        <v>45</v>
      </c>
      <c r="X1509" s="22">
        <v>13</v>
      </c>
      <c r="Y1509" s="3">
        <v>2.2000000000000002</v>
      </c>
      <c r="Z1509" s="3"/>
      <c r="AB1509" s="30">
        <v>1479</v>
      </c>
      <c r="AC1509" s="30">
        <v>1.5519714871037049</v>
      </c>
      <c r="AD1509" s="30">
        <v>0.64802851289629526</v>
      </c>
    </row>
    <row r="1510" spans="1:30">
      <c r="A1510" s="4">
        <v>43800.833333333336</v>
      </c>
      <c r="B1510">
        <v>43800</v>
      </c>
      <c r="C1510" s="3">
        <v>0.83333333333333337</v>
      </c>
      <c r="D1510" s="3">
        <v>20</v>
      </c>
      <c r="E1510" s="3">
        <v>62</v>
      </c>
      <c r="F1510" s="3">
        <v>2.9</v>
      </c>
      <c r="G1510" s="5">
        <v>1.1000000000000001</v>
      </c>
      <c r="H1510" s="3">
        <v>4</v>
      </c>
      <c r="I1510" s="3">
        <v>1.55139</v>
      </c>
      <c r="J1510" s="12">
        <f t="shared" si="69"/>
        <v>1.7541666666666667</v>
      </c>
      <c r="L1510" s="3">
        <f t="shared" si="70"/>
        <v>0</v>
      </c>
      <c r="M1510" s="3">
        <f t="shared" si="71"/>
        <v>0</v>
      </c>
      <c r="N1510" s="3"/>
      <c r="O1510" s="3"/>
      <c r="P1510" s="3"/>
      <c r="Q1510" s="3"/>
      <c r="R1510" s="3"/>
      <c r="S1510" s="3">
        <f>IF(ISBLANK(Table13[[#This Row],[T1]]),0,IF(Table13[[#This Row],[T1]]&gt;0,1,0))</f>
        <v>1</v>
      </c>
      <c r="T1510" s="3">
        <f>IF(ISBLANK(Table13[[#This Row],[T2]]),0,IF(Table13[[#This Row],[T2]]&gt;0,1,0))</f>
        <v>0</v>
      </c>
      <c r="U1510" s="3">
        <f>IF(ISBLANK(Table13[[#This Row],[T3]]),0,IF(Table13[[#This Row],[T3]]&gt;0,1,0))</f>
        <v>1</v>
      </c>
      <c r="V1510" s="3">
        <f>IF(ISBLANK(Table13[[#This Row],[T4]]),0,IF(Table13[[#This Row],[T4]]&gt;0,1,0))</f>
        <v>0</v>
      </c>
      <c r="W1510" s="25">
        <v>42</v>
      </c>
      <c r="X1510" s="23">
        <v>13</v>
      </c>
      <c r="Y1510" s="3">
        <v>4</v>
      </c>
      <c r="Z1510" s="3"/>
      <c r="AB1510" s="30">
        <v>1480</v>
      </c>
      <c r="AC1510" s="30">
        <v>1.5519714871037049</v>
      </c>
      <c r="AD1510" s="30">
        <v>-0.15197148710370501</v>
      </c>
    </row>
    <row r="1511" spans="1:30">
      <c r="A1511" s="4">
        <v>43800.875</v>
      </c>
      <c r="B1511">
        <v>43800</v>
      </c>
      <c r="C1511" s="3">
        <v>0.875</v>
      </c>
      <c r="D1511" s="3">
        <v>21</v>
      </c>
      <c r="E1511" s="3">
        <v>62</v>
      </c>
      <c r="F1511" s="3">
        <v>1.1000000000000001</v>
      </c>
      <c r="G1511" s="5">
        <v>1.2</v>
      </c>
      <c r="H1511" s="3">
        <v>2.2999999999999998</v>
      </c>
      <c r="I1511" s="3">
        <v>1.55139</v>
      </c>
      <c r="J1511" s="12">
        <f t="shared" si="69"/>
        <v>1.675</v>
      </c>
      <c r="L1511" s="3">
        <f t="shared" si="70"/>
        <v>0</v>
      </c>
      <c r="M1511" s="3">
        <f t="shared" si="71"/>
        <v>0</v>
      </c>
      <c r="N1511" s="3"/>
      <c r="O1511" s="3"/>
      <c r="P1511" s="3"/>
      <c r="Q1511" s="3"/>
      <c r="R1511" s="3"/>
      <c r="S1511" s="3">
        <f>IF(ISBLANK(Table13[[#This Row],[T1]]),0,IF(Table13[[#This Row],[T1]]&gt;0,1,0))</f>
        <v>1</v>
      </c>
      <c r="T1511" s="3">
        <f>IF(ISBLANK(Table13[[#This Row],[T2]]),0,IF(Table13[[#This Row],[T2]]&gt;0,1,0))</f>
        <v>0</v>
      </c>
      <c r="U1511" s="3">
        <f>IF(ISBLANK(Table13[[#This Row],[T3]]),0,IF(Table13[[#This Row],[T3]]&gt;0,1,0))</f>
        <v>1</v>
      </c>
      <c r="V1511" s="3">
        <f>IF(ISBLANK(Table13[[#This Row],[T4]]),0,IF(Table13[[#This Row],[T4]]&gt;0,1,0))</f>
        <v>0</v>
      </c>
      <c r="W1511" s="26">
        <v>41</v>
      </c>
      <c r="X1511" s="22">
        <v>13</v>
      </c>
      <c r="Y1511" s="3">
        <v>2.2999999999999998</v>
      </c>
      <c r="Z1511" s="3"/>
      <c r="AB1511" s="30">
        <v>1481</v>
      </c>
      <c r="AC1511" s="30">
        <v>1.5519714871037049</v>
      </c>
      <c r="AD1511" s="30">
        <v>-5.1971487103704916E-2</v>
      </c>
    </row>
    <row r="1512" spans="1:30">
      <c r="A1512" s="4">
        <v>43800.916666666664</v>
      </c>
      <c r="B1512">
        <v>43800</v>
      </c>
      <c r="C1512" s="3">
        <v>0.91666666666666663</v>
      </c>
      <c r="D1512" s="3">
        <v>22</v>
      </c>
      <c r="E1512" s="3">
        <v>62</v>
      </c>
      <c r="F1512" s="3">
        <v>1.1000000000000001</v>
      </c>
      <c r="G1512" s="5">
        <v>1.1000000000000001</v>
      </c>
      <c r="H1512" s="3">
        <v>2.2000000000000002</v>
      </c>
      <c r="I1512" s="3">
        <v>1.55139</v>
      </c>
      <c r="J1512" s="12">
        <f t="shared" si="69"/>
        <v>1.7625000000000002</v>
      </c>
      <c r="L1512" s="3">
        <f t="shared" si="70"/>
        <v>0</v>
      </c>
      <c r="M1512" s="3">
        <f t="shared" si="71"/>
        <v>0</v>
      </c>
      <c r="N1512" s="3"/>
      <c r="O1512" s="3"/>
      <c r="P1512" s="3"/>
      <c r="Q1512" s="3"/>
      <c r="R1512" s="3"/>
      <c r="S1512" s="3">
        <f>IF(ISBLANK(Table13[[#This Row],[T1]]),0,IF(Table13[[#This Row],[T1]]&gt;0,1,0))</f>
        <v>1</v>
      </c>
      <c r="T1512" s="3">
        <f>IF(ISBLANK(Table13[[#This Row],[T2]]),0,IF(Table13[[#This Row],[T2]]&gt;0,1,0))</f>
        <v>1</v>
      </c>
      <c r="U1512" s="3">
        <f>IF(ISBLANK(Table13[[#This Row],[T3]]),0,IF(Table13[[#This Row],[T3]]&gt;0,1,0))</f>
        <v>1</v>
      </c>
      <c r="V1512" s="3">
        <f>IF(ISBLANK(Table13[[#This Row],[T4]]),0,IF(Table13[[#This Row],[T4]]&gt;0,1,0))</f>
        <v>1</v>
      </c>
      <c r="W1512" s="25">
        <v>40</v>
      </c>
      <c r="X1512" s="23">
        <v>13</v>
      </c>
      <c r="Y1512" s="3">
        <v>2.2000000000000002</v>
      </c>
      <c r="Z1512" s="3"/>
      <c r="AB1512" s="30">
        <v>1482</v>
      </c>
      <c r="AC1512" s="30">
        <v>1.6256868382156457</v>
      </c>
      <c r="AD1512" s="30">
        <v>-2.5686838215645658E-2</v>
      </c>
    </row>
    <row r="1513" spans="1:30">
      <c r="A1513" s="4">
        <v>43800.958333333336</v>
      </c>
      <c r="B1513">
        <v>43800</v>
      </c>
      <c r="C1513" s="3">
        <v>0.95833333333333337</v>
      </c>
      <c r="D1513" s="3">
        <v>23</v>
      </c>
      <c r="E1513" s="3">
        <v>62</v>
      </c>
      <c r="F1513" s="3">
        <v>0.6</v>
      </c>
      <c r="G1513" s="5">
        <v>0.3</v>
      </c>
      <c r="H1513" s="3">
        <v>0.89999999999999991</v>
      </c>
      <c r="I1513" s="3">
        <v>1.55139</v>
      </c>
      <c r="J1513" s="12">
        <f t="shared" si="69"/>
        <v>1.7625</v>
      </c>
      <c r="L1513" s="3">
        <f t="shared" si="70"/>
        <v>0</v>
      </c>
      <c r="M1513" s="3">
        <f t="shared" si="71"/>
        <v>0</v>
      </c>
      <c r="N1513" s="3"/>
      <c r="O1513" s="3"/>
      <c r="P1513" s="3"/>
      <c r="Q1513" s="3"/>
      <c r="R1513" s="3"/>
      <c r="S1513" s="3">
        <f>IF(ISBLANK(Table13[[#This Row],[T1]]),0,IF(Table13[[#This Row],[T1]]&gt;0,1,0))</f>
        <v>1</v>
      </c>
      <c r="T1513" s="3">
        <f>IF(ISBLANK(Table13[[#This Row],[T2]]),0,IF(Table13[[#This Row],[T2]]&gt;0,1,0))</f>
        <v>1</v>
      </c>
      <c r="U1513" s="3">
        <f>IF(ISBLANK(Table13[[#This Row],[T3]]),0,IF(Table13[[#This Row],[T3]]&gt;0,1,0))</f>
        <v>1</v>
      </c>
      <c r="V1513" s="3">
        <f>IF(ISBLANK(Table13[[#This Row],[T4]]),0,IF(Table13[[#This Row],[T4]]&gt;0,1,0))</f>
        <v>1</v>
      </c>
      <c r="W1513" s="26">
        <v>40</v>
      </c>
      <c r="X1513" s="22">
        <v>13</v>
      </c>
      <c r="Y1513" s="3">
        <v>0.89999999999999991</v>
      </c>
      <c r="Z1513" s="3"/>
      <c r="AB1513" s="30">
        <v>1483</v>
      </c>
      <c r="AC1513" s="30">
        <v>1.6256868382156457</v>
      </c>
      <c r="AD1513" s="30">
        <v>-0.12568683821564575</v>
      </c>
    </row>
    <row r="1514" spans="1:30">
      <c r="A1514" s="4">
        <v>43801</v>
      </c>
      <c r="B1514">
        <v>43801</v>
      </c>
      <c r="C1514" s="3">
        <v>0</v>
      </c>
      <c r="D1514" s="3">
        <v>0</v>
      </c>
      <c r="E1514" s="3">
        <v>63</v>
      </c>
      <c r="F1514" s="3">
        <v>0.4</v>
      </c>
      <c r="G1514" s="5">
        <v>0.2</v>
      </c>
      <c r="H1514" s="3">
        <v>0.60000000000000009</v>
      </c>
      <c r="I1514" s="3">
        <v>1.55139</v>
      </c>
      <c r="J1514" s="12">
        <f t="shared" si="69"/>
        <v>1.7583333333333335</v>
      </c>
      <c r="L1514" s="3">
        <f t="shared" si="70"/>
        <v>0</v>
      </c>
      <c r="M1514" s="3">
        <f t="shared" si="71"/>
        <v>0</v>
      </c>
      <c r="N1514" s="3"/>
      <c r="O1514" s="3"/>
      <c r="P1514" s="3"/>
      <c r="Q1514" s="3"/>
      <c r="R1514" s="3"/>
      <c r="S1514" s="3">
        <f>IF(ISBLANK(Table13[[#This Row],[T1]]),0,IF(Table13[[#This Row],[T1]]&gt;0,1,0))</f>
        <v>1</v>
      </c>
      <c r="T1514" s="3">
        <f>IF(ISBLANK(Table13[[#This Row],[T2]]),0,IF(Table13[[#This Row],[T2]]&gt;0,1,0))</f>
        <v>1</v>
      </c>
      <c r="U1514" s="3">
        <f>IF(ISBLANK(Table13[[#This Row],[T3]]),0,IF(Table13[[#This Row],[T3]]&gt;0,1,0))</f>
        <v>1</v>
      </c>
      <c r="V1514" s="3">
        <f>IF(ISBLANK(Table13[[#This Row],[T4]]),0,IF(Table13[[#This Row],[T4]]&gt;0,1,0))</f>
        <v>1</v>
      </c>
      <c r="W1514" s="25">
        <v>40</v>
      </c>
      <c r="X1514" s="23">
        <v>13</v>
      </c>
      <c r="Y1514" s="3">
        <v>0.60000000000000009</v>
      </c>
      <c r="Z1514" s="3"/>
      <c r="AB1514" s="30">
        <v>1484</v>
      </c>
      <c r="AC1514" s="30">
        <v>1.5626339231729667</v>
      </c>
      <c r="AD1514" s="30">
        <v>0.23736607682703337</v>
      </c>
    </row>
    <row r="1515" spans="1:30">
      <c r="A1515" s="4">
        <v>43801.041666666664</v>
      </c>
      <c r="B1515">
        <v>43801</v>
      </c>
      <c r="C1515" s="3">
        <v>4.1666666666666664E-2</v>
      </c>
      <c r="D1515" s="3">
        <v>1</v>
      </c>
      <c r="E1515" s="3">
        <v>63</v>
      </c>
      <c r="F1515" s="3">
        <v>0.3</v>
      </c>
      <c r="G1515" s="5">
        <v>0.5</v>
      </c>
      <c r="H1515" s="3">
        <v>0.8</v>
      </c>
      <c r="I1515" s="3">
        <v>1.55139</v>
      </c>
      <c r="J1515" s="12">
        <f t="shared" si="69"/>
        <v>1.75</v>
      </c>
      <c r="L1515" s="3">
        <f t="shared" si="70"/>
        <v>0</v>
      </c>
      <c r="M1515" s="3">
        <f t="shared" si="71"/>
        <v>0</v>
      </c>
      <c r="N1515" s="3"/>
      <c r="O1515" s="3"/>
      <c r="P1515" s="3"/>
      <c r="Q1515" s="3"/>
      <c r="R1515" s="3"/>
      <c r="S1515" s="3">
        <f>IF(ISBLANK(Table13[[#This Row],[T1]]),0,IF(Table13[[#This Row],[T1]]&gt;0,1,0))</f>
        <v>1</v>
      </c>
      <c r="T1515" s="3">
        <f>IF(ISBLANK(Table13[[#This Row],[T2]]),0,IF(Table13[[#This Row],[T2]]&gt;0,1,0))</f>
        <v>1</v>
      </c>
      <c r="U1515" s="3">
        <f>IF(ISBLANK(Table13[[#This Row],[T3]]),0,IF(Table13[[#This Row],[T3]]&gt;0,1,0))</f>
        <v>1</v>
      </c>
      <c r="V1515" s="3">
        <f>IF(ISBLANK(Table13[[#This Row],[T4]]),0,IF(Table13[[#This Row],[T4]]&gt;0,1,0))</f>
        <v>1</v>
      </c>
      <c r="W1515" s="26">
        <v>40</v>
      </c>
      <c r="X1515" s="22">
        <v>13</v>
      </c>
      <c r="Y1515" s="3">
        <v>0.8</v>
      </c>
      <c r="Z1515" s="3"/>
      <c r="AB1515" s="30">
        <v>1485</v>
      </c>
      <c r="AC1515" s="30">
        <v>1.5732963592422284</v>
      </c>
      <c r="AD1515" s="30">
        <v>2.6703640757771652E-2</v>
      </c>
    </row>
    <row r="1516" spans="1:30">
      <c r="A1516" s="4">
        <v>43801.083333333336</v>
      </c>
      <c r="B1516">
        <v>43801</v>
      </c>
      <c r="C1516" s="3">
        <v>8.3333333333333329E-2</v>
      </c>
      <c r="D1516" s="3">
        <v>2</v>
      </c>
      <c r="E1516" s="3">
        <v>63</v>
      </c>
      <c r="F1516" s="3">
        <v>1.4</v>
      </c>
      <c r="G1516" s="5">
        <v>1.3</v>
      </c>
      <c r="H1516" s="3">
        <v>2.7</v>
      </c>
      <c r="I1516" s="3">
        <v>1.55139</v>
      </c>
      <c r="J1516" s="12">
        <f t="shared" si="69"/>
        <v>1.7541666666666664</v>
      </c>
      <c r="L1516" s="3">
        <f t="shared" si="70"/>
        <v>0</v>
      </c>
      <c r="M1516" s="3">
        <f t="shared" si="71"/>
        <v>0</v>
      </c>
      <c r="N1516" s="3"/>
      <c r="O1516" s="3"/>
      <c r="P1516" s="3"/>
      <c r="Q1516" s="3"/>
      <c r="R1516" s="3"/>
      <c r="S1516" s="3">
        <f>IF(ISBLANK(Table13[[#This Row],[T1]]),0,IF(Table13[[#This Row],[T1]]&gt;0,1,0))</f>
        <v>1</v>
      </c>
      <c r="T1516" s="3">
        <f>IF(ISBLANK(Table13[[#This Row],[T2]]),0,IF(Table13[[#This Row],[T2]]&gt;0,1,0))</f>
        <v>1</v>
      </c>
      <c r="U1516" s="3">
        <f>IF(ISBLANK(Table13[[#This Row],[T3]]),0,IF(Table13[[#This Row],[T3]]&gt;0,1,0))</f>
        <v>1</v>
      </c>
      <c r="V1516" s="3">
        <f>IF(ISBLANK(Table13[[#This Row],[T4]]),0,IF(Table13[[#This Row],[T4]]&gt;0,1,0))</f>
        <v>1</v>
      </c>
      <c r="W1516" s="25">
        <v>40</v>
      </c>
      <c r="X1516" s="23">
        <v>13</v>
      </c>
      <c r="Y1516" s="3">
        <v>2.7</v>
      </c>
      <c r="Z1516" s="3"/>
      <c r="AB1516" s="30">
        <v>1486</v>
      </c>
      <c r="AC1516" s="30">
        <v>1.5375481574520236</v>
      </c>
      <c r="AD1516" s="30">
        <v>1.1624518425479766</v>
      </c>
    </row>
    <row r="1517" spans="1:30">
      <c r="A1517" s="4">
        <v>43801.125</v>
      </c>
      <c r="B1517">
        <v>43801</v>
      </c>
      <c r="C1517" s="3">
        <v>0.125</v>
      </c>
      <c r="D1517" s="3">
        <v>3</v>
      </c>
      <c r="E1517" s="3">
        <v>63</v>
      </c>
      <c r="F1517" s="3">
        <v>0.6</v>
      </c>
      <c r="G1517" s="5">
        <v>0.6</v>
      </c>
      <c r="H1517" s="3">
        <v>1.2</v>
      </c>
      <c r="I1517" s="3">
        <v>1.55139</v>
      </c>
      <c r="J1517" s="12">
        <f t="shared" si="69"/>
        <v>1.6916666666666667</v>
      </c>
      <c r="L1517" s="3">
        <f t="shared" si="70"/>
        <v>0</v>
      </c>
      <c r="M1517" s="3">
        <f t="shared" si="71"/>
        <v>0</v>
      </c>
      <c r="N1517" s="3"/>
      <c r="O1517" s="3"/>
      <c r="P1517" s="3"/>
      <c r="Q1517" s="3"/>
      <c r="R1517" s="3"/>
      <c r="S1517" s="3">
        <f>IF(ISBLANK(Table13[[#This Row],[T1]]),0,IF(Table13[[#This Row],[T1]]&gt;0,1,0))</f>
        <v>1</v>
      </c>
      <c r="T1517" s="3">
        <f>IF(ISBLANK(Table13[[#This Row],[T2]]),0,IF(Table13[[#This Row],[T2]]&gt;0,1,0))</f>
        <v>1</v>
      </c>
      <c r="U1517" s="3">
        <f>IF(ISBLANK(Table13[[#This Row],[T3]]),0,IF(Table13[[#This Row],[T3]]&gt;0,1,0))</f>
        <v>1</v>
      </c>
      <c r="V1517" s="3">
        <f>IF(ISBLANK(Table13[[#This Row],[T4]]),0,IF(Table13[[#This Row],[T4]]&gt;0,1,0))</f>
        <v>1</v>
      </c>
      <c r="W1517" s="26">
        <v>40</v>
      </c>
      <c r="X1517" s="22">
        <v>13</v>
      </c>
      <c r="Y1517" s="3">
        <v>1.2</v>
      </c>
      <c r="Z1517" s="3"/>
      <c r="AB1517" s="30">
        <v>1487</v>
      </c>
      <c r="AC1517" s="30">
        <v>1.6112635085639644</v>
      </c>
      <c r="AD1517" s="30">
        <v>-0.11126350856396439</v>
      </c>
    </row>
    <row r="1518" spans="1:30">
      <c r="A1518" s="4">
        <v>43801.166666666664</v>
      </c>
      <c r="B1518">
        <v>43801</v>
      </c>
      <c r="C1518" s="3">
        <v>0.16666666666666666</v>
      </c>
      <c r="D1518" s="3">
        <v>4</v>
      </c>
      <c r="E1518" s="3">
        <v>63</v>
      </c>
      <c r="F1518" s="3">
        <v>0.7</v>
      </c>
      <c r="G1518" s="5">
        <v>0.8</v>
      </c>
      <c r="H1518" s="3">
        <v>1.5</v>
      </c>
      <c r="I1518" s="3">
        <v>1.55139</v>
      </c>
      <c r="J1518" s="12">
        <f t="shared" si="69"/>
        <v>1.7333333333333334</v>
      </c>
      <c r="L1518" s="3">
        <f t="shared" si="70"/>
        <v>0</v>
      </c>
      <c r="M1518" s="3">
        <f t="shared" si="71"/>
        <v>0</v>
      </c>
      <c r="N1518" s="3"/>
      <c r="O1518" s="3"/>
      <c r="P1518" s="3"/>
      <c r="Q1518" s="3"/>
      <c r="R1518" s="3"/>
      <c r="S1518" s="3">
        <f>IF(ISBLANK(Table13[[#This Row],[T1]]),0,IF(Table13[[#This Row],[T1]]&gt;0,1,0))</f>
        <v>1</v>
      </c>
      <c r="T1518" s="3">
        <f>IF(ISBLANK(Table13[[#This Row],[T2]]),0,IF(Table13[[#This Row],[T2]]&gt;0,1,0))</f>
        <v>1</v>
      </c>
      <c r="U1518" s="3">
        <f>IF(ISBLANK(Table13[[#This Row],[T3]]),0,IF(Table13[[#This Row],[T3]]&gt;0,1,0))</f>
        <v>1</v>
      </c>
      <c r="V1518" s="3">
        <f>IF(ISBLANK(Table13[[#This Row],[T4]]),0,IF(Table13[[#This Row],[T4]]&gt;0,1,0))</f>
        <v>1</v>
      </c>
      <c r="W1518" s="25">
        <v>40</v>
      </c>
      <c r="X1518" s="23">
        <v>13</v>
      </c>
      <c r="Y1518" s="3">
        <v>1.5</v>
      </c>
      <c r="Z1518" s="3"/>
      <c r="AB1518" s="30">
        <v>1488</v>
      </c>
      <c r="AC1518" s="30">
        <v>1.6112635085639644</v>
      </c>
      <c r="AD1518" s="30">
        <v>-1.2112635085639645</v>
      </c>
    </row>
    <row r="1519" spans="1:30">
      <c r="A1519" s="4">
        <v>43801.208333333336</v>
      </c>
      <c r="B1519">
        <v>43801</v>
      </c>
      <c r="C1519" s="3">
        <v>0.20833333333333334</v>
      </c>
      <c r="D1519" s="3">
        <v>5</v>
      </c>
      <c r="E1519" s="3">
        <v>63</v>
      </c>
      <c r="F1519" s="3">
        <v>1</v>
      </c>
      <c r="G1519" s="5">
        <v>0.5</v>
      </c>
      <c r="H1519" s="3">
        <v>1.5</v>
      </c>
      <c r="I1519" s="3">
        <v>1.55139</v>
      </c>
      <c r="J1519" s="12">
        <f t="shared" si="69"/>
        <v>1.7375</v>
      </c>
      <c r="L1519" s="3">
        <f t="shared" si="70"/>
        <v>0</v>
      </c>
      <c r="M1519" s="3">
        <f t="shared" si="71"/>
        <v>0</v>
      </c>
      <c r="N1519" s="3"/>
      <c r="O1519" s="3"/>
      <c r="P1519" s="3"/>
      <c r="Q1519" s="3"/>
      <c r="R1519" s="3"/>
      <c r="S1519" s="3">
        <f>IF(ISBLANK(Table13[[#This Row],[T1]]),0,IF(Table13[[#This Row],[T1]]&gt;0,1,0))</f>
        <v>1</v>
      </c>
      <c r="T1519" s="3">
        <f>IF(ISBLANK(Table13[[#This Row],[T2]]),0,IF(Table13[[#This Row],[T2]]&gt;0,1,0))</f>
        <v>1</v>
      </c>
      <c r="U1519" s="3">
        <f>IF(ISBLANK(Table13[[#This Row],[T3]]),0,IF(Table13[[#This Row],[T3]]&gt;0,1,0))</f>
        <v>1</v>
      </c>
      <c r="V1519" s="3">
        <f>IF(ISBLANK(Table13[[#This Row],[T4]]),0,IF(Table13[[#This Row],[T4]]&gt;0,1,0))</f>
        <v>1</v>
      </c>
      <c r="W1519" s="26">
        <v>40</v>
      </c>
      <c r="X1519" s="22">
        <v>13</v>
      </c>
      <c r="Y1519" s="3">
        <v>1.5</v>
      </c>
      <c r="Z1519" s="3"/>
      <c r="AB1519" s="30">
        <v>1489</v>
      </c>
      <c r="AC1519" s="30">
        <v>1.6112635085639644</v>
      </c>
      <c r="AD1519" s="30">
        <v>-1.2112635085639645</v>
      </c>
    </row>
    <row r="1520" spans="1:30">
      <c r="A1520" s="4">
        <v>43801.25</v>
      </c>
      <c r="B1520">
        <v>43801</v>
      </c>
      <c r="C1520" s="3">
        <v>0.25</v>
      </c>
      <c r="D1520" s="3">
        <v>6</v>
      </c>
      <c r="E1520" s="3">
        <v>63</v>
      </c>
      <c r="F1520" s="3">
        <v>0.5</v>
      </c>
      <c r="G1520" s="5">
        <v>2.2999999999999998</v>
      </c>
      <c r="H1520" s="3">
        <v>2.8</v>
      </c>
      <c r="I1520" s="3">
        <v>1.55139</v>
      </c>
      <c r="J1520" s="12">
        <f t="shared" si="69"/>
        <v>1.7541666666666671</v>
      </c>
      <c r="L1520" s="3">
        <f t="shared" si="70"/>
        <v>0</v>
      </c>
      <c r="M1520" s="3">
        <f t="shared" si="71"/>
        <v>0</v>
      </c>
      <c r="N1520" s="3"/>
      <c r="O1520" s="3"/>
      <c r="P1520" s="3"/>
      <c r="Q1520" s="3"/>
      <c r="R1520" s="3"/>
      <c r="S1520" s="3">
        <f>IF(ISBLANK(Table13[[#This Row],[T1]]),0,IF(Table13[[#This Row],[T1]]&gt;0,1,0))</f>
        <v>1</v>
      </c>
      <c r="T1520" s="3">
        <f>IF(ISBLANK(Table13[[#This Row],[T2]]),0,IF(Table13[[#This Row],[T2]]&gt;0,1,0))</f>
        <v>1</v>
      </c>
      <c r="U1520" s="3">
        <f>IF(ISBLANK(Table13[[#This Row],[T3]]),0,IF(Table13[[#This Row],[T3]]&gt;0,1,0))</f>
        <v>1</v>
      </c>
      <c r="V1520" s="3">
        <f>IF(ISBLANK(Table13[[#This Row],[T4]]),0,IF(Table13[[#This Row],[T4]]&gt;0,1,0))</f>
        <v>1</v>
      </c>
      <c r="W1520" s="25">
        <v>41</v>
      </c>
      <c r="X1520" s="23">
        <v>13</v>
      </c>
      <c r="Y1520" s="3">
        <v>2.8</v>
      </c>
      <c r="Z1520" s="3"/>
      <c r="AB1520" s="30">
        <v>1490</v>
      </c>
      <c r="AC1520" s="30">
        <v>1.6219259446332264</v>
      </c>
      <c r="AD1520" s="30">
        <v>-0.62192594463322637</v>
      </c>
    </row>
    <row r="1521" spans="1:30">
      <c r="A1521" s="4">
        <v>43801.291666666664</v>
      </c>
      <c r="B1521">
        <v>43801</v>
      </c>
      <c r="C1521" s="3">
        <v>0.29166666666666669</v>
      </c>
      <c r="D1521" s="3">
        <v>7</v>
      </c>
      <c r="E1521" s="3">
        <v>63</v>
      </c>
      <c r="F1521" s="3">
        <v>2.7</v>
      </c>
      <c r="G1521" s="5">
        <v>1.7</v>
      </c>
      <c r="H1521" s="3">
        <v>4.4000000000000004</v>
      </c>
      <c r="I1521" s="3">
        <v>1.55139</v>
      </c>
      <c r="J1521" s="12">
        <f t="shared" si="69"/>
        <v>1.7750000000000001</v>
      </c>
      <c r="L1521" s="3">
        <f t="shared" si="70"/>
        <v>0</v>
      </c>
      <c r="M1521" s="3">
        <f t="shared" si="71"/>
        <v>0</v>
      </c>
      <c r="N1521" s="3"/>
      <c r="O1521" s="3"/>
      <c r="P1521" s="3"/>
      <c r="Q1521" s="3"/>
      <c r="R1521" s="3"/>
      <c r="S1521" s="3">
        <f>IF(ISBLANK(Table13[[#This Row],[T1]]),0,IF(Table13[[#This Row],[T1]]&gt;0,1,0))</f>
        <v>1</v>
      </c>
      <c r="T1521" s="3">
        <f>IF(ISBLANK(Table13[[#This Row],[T2]]),0,IF(Table13[[#This Row],[T2]]&gt;0,1,0))</f>
        <v>1</v>
      </c>
      <c r="U1521" s="3">
        <f>IF(ISBLANK(Table13[[#This Row],[T3]]),0,IF(Table13[[#This Row],[T3]]&gt;0,1,0))</f>
        <v>1</v>
      </c>
      <c r="V1521" s="3">
        <f>IF(ISBLANK(Table13[[#This Row],[T4]]),0,IF(Table13[[#This Row],[T4]]&gt;0,1,0))</f>
        <v>1</v>
      </c>
      <c r="W1521" s="26">
        <v>41</v>
      </c>
      <c r="X1521" s="22">
        <v>13</v>
      </c>
      <c r="Y1521" s="3">
        <v>4.4000000000000004</v>
      </c>
      <c r="Z1521" s="3"/>
      <c r="AB1521" s="30">
        <v>1491</v>
      </c>
      <c r="AC1521" s="30">
        <v>1.6219259446332264</v>
      </c>
      <c r="AD1521" s="30">
        <v>-0.72192594463322635</v>
      </c>
    </row>
    <row r="1522" spans="1:30">
      <c r="A1522" s="4">
        <v>43801.333333333336</v>
      </c>
      <c r="B1522">
        <v>43801</v>
      </c>
      <c r="C1522" s="3">
        <v>0.33333333333333331</v>
      </c>
      <c r="D1522" s="3">
        <v>8</v>
      </c>
      <c r="E1522" s="3">
        <v>63</v>
      </c>
      <c r="F1522" s="3">
        <v>0.2</v>
      </c>
      <c r="G1522" s="5">
        <v>0.2</v>
      </c>
      <c r="H1522" s="3">
        <v>0.4</v>
      </c>
      <c r="I1522" s="3">
        <v>1.55139</v>
      </c>
      <c r="J1522" s="12">
        <f t="shared" si="69"/>
        <v>1.7416666666666665</v>
      </c>
      <c r="L1522" s="3">
        <f t="shared" si="70"/>
        <v>0</v>
      </c>
      <c r="M1522" s="3">
        <f t="shared" si="71"/>
        <v>0</v>
      </c>
      <c r="N1522" s="3"/>
      <c r="O1522" s="3"/>
      <c r="P1522" s="3"/>
      <c r="Q1522" s="3"/>
      <c r="R1522" s="3"/>
      <c r="S1522" s="3">
        <f>IF(ISBLANK(Table13[[#This Row],[T1]]),0,IF(Table13[[#This Row],[T1]]&gt;0,1,0))</f>
        <v>0</v>
      </c>
      <c r="T1522" s="3">
        <f>IF(ISBLANK(Table13[[#This Row],[T2]]),0,IF(Table13[[#This Row],[T2]]&gt;0,1,0))</f>
        <v>1</v>
      </c>
      <c r="U1522" s="3">
        <f>IF(ISBLANK(Table13[[#This Row],[T3]]),0,IF(Table13[[#This Row],[T3]]&gt;0,1,0))</f>
        <v>0</v>
      </c>
      <c r="V1522" s="3">
        <f>IF(ISBLANK(Table13[[#This Row],[T4]]),0,IF(Table13[[#This Row],[T4]]&gt;0,1,0))</f>
        <v>1</v>
      </c>
      <c r="W1522" s="25">
        <v>41</v>
      </c>
      <c r="X1522" s="23">
        <v>13</v>
      </c>
      <c r="Y1522" s="3">
        <v>0.4</v>
      </c>
      <c r="Z1522" s="3"/>
      <c r="AB1522" s="30">
        <v>1492</v>
      </c>
      <c r="AC1522" s="30">
        <v>1.6219259446332264</v>
      </c>
      <c r="AD1522" s="30">
        <v>-0.62192594463322637</v>
      </c>
    </row>
    <row r="1523" spans="1:30">
      <c r="A1523" s="4">
        <v>43801.375</v>
      </c>
      <c r="B1523">
        <v>43801</v>
      </c>
      <c r="C1523" s="3">
        <v>0.375</v>
      </c>
      <c r="D1523" s="3">
        <v>9</v>
      </c>
      <c r="E1523" s="3">
        <v>63</v>
      </c>
      <c r="F1523" s="3">
        <v>0.1</v>
      </c>
      <c r="G1523" s="5">
        <v>0.1</v>
      </c>
      <c r="H1523" s="3">
        <v>0.2</v>
      </c>
      <c r="I1523" s="3">
        <v>1.55139</v>
      </c>
      <c r="J1523" s="12">
        <f t="shared" si="69"/>
        <v>1.7416666666666663</v>
      </c>
      <c r="L1523" s="3">
        <f t="shared" si="70"/>
        <v>0</v>
      </c>
      <c r="M1523" s="3">
        <f t="shared" si="71"/>
        <v>0</v>
      </c>
      <c r="N1523" s="3"/>
      <c r="O1523" s="3"/>
      <c r="P1523" s="3"/>
      <c r="Q1523" s="3"/>
      <c r="R1523" s="3"/>
      <c r="S1523" s="3">
        <f>IF(ISBLANK(Table13[[#This Row],[T1]]),0,IF(Table13[[#This Row],[T1]]&gt;0,1,0))</f>
        <v>0</v>
      </c>
      <c r="T1523" s="3">
        <f>IF(ISBLANK(Table13[[#This Row],[T2]]),0,IF(Table13[[#This Row],[T2]]&gt;0,1,0))</f>
        <v>0</v>
      </c>
      <c r="U1523" s="3">
        <f>IF(ISBLANK(Table13[[#This Row],[T3]]),0,IF(Table13[[#This Row],[T3]]&gt;0,1,0))</f>
        <v>0</v>
      </c>
      <c r="V1523" s="3">
        <f>IF(ISBLANK(Table13[[#This Row],[T4]]),0,IF(Table13[[#This Row],[T4]]&gt;0,1,0))</f>
        <v>0</v>
      </c>
      <c r="W1523" s="26">
        <v>41</v>
      </c>
      <c r="X1523" s="22">
        <v>13</v>
      </c>
      <c r="Y1523" s="3">
        <v>0.2</v>
      </c>
      <c r="Z1523" s="3"/>
      <c r="AB1523" s="30">
        <v>1493</v>
      </c>
      <c r="AC1523" s="30">
        <v>1.6933749433389658</v>
      </c>
      <c r="AD1523" s="30">
        <v>-0.69337494333896577</v>
      </c>
    </row>
    <row r="1524" spans="1:30">
      <c r="A1524" s="4">
        <v>43801.416666666664</v>
      </c>
      <c r="B1524">
        <v>43801</v>
      </c>
      <c r="C1524" s="3">
        <v>0.41666666666666669</v>
      </c>
      <c r="D1524" s="3">
        <v>10</v>
      </c>
      <c r="E1524" s="3">
        <v>63</v>
      </c>
      <c r="F1524" s="3">
        <v>0.2</v>
      </c>
      <c r="G1524" s="5">
        <v>0.2</v>
      </c>
      <c r="H1524" s="3">
        <v>0.4</v>
      </c>
      <c r="I1524" s="3">
        <v>1.55139</v>
      </c>
      <c r="J1524" s="12">
        <f t="shared" si="69"/>
        <v>1.7499999999999998</v>
      </c>
      <c r="L1524" s="3">
        <f t="shared" si="70"/>
        <v>0</v>
      </c>
      <c r="M1524" s="3">
        <f t="shared" si="71"/>
        <v>0</v>
      </c>
      <c r="N1524" s="3"/>
      <c r="O1524" s="3"/>
      <c r="P1524" s="3"/>
      <c r="Q1524" s="3"/>
      <c r="R1524" s="3"/>
      <c r="S1524" s="3">
        <f>IF(ISBLANK(Table13[[#This Row],[T1]]),0,IF(Table13[[#This Row],[T1]]&gt;0,1,0))</f>
        <v>0</v>
      </c>
      <c r="T1524" s="3">
        <f>IF(ISBLANK(Table13[[#This Row],[T2]]),0,IF(Table13[[#This Row],[T2]]&gt;0,1,0))</f>
        <v>0</v>
      </c>
      <c r="U1524" s="3">
        <f>IF(ISBLANK(Table13[[#This Row],[T3]]),0,IF(Table13[[#This Row],[T3]]&gt;0,1,0))</f>
        <v>0</v>
      </c>
      <c r="V1524" s="3">
        <f>IF(ISBLANK(Table13[[#This Row],[T4]]),0,IF(Table13[[#This Row],[T4]]&gt;0,1,0))</f>
        <v>0</v>
      </c>
      <c r="W1524" s="25">
        <v>42</v>
      </c>
      <c r="X1524" s="23">
        <v>8</v>
      </c>
      <c r="Y1524" s="3">
        <v>0.4</v>
      </c>
      <c r="Z1524" s="3"/>
      <c r="AB1524" s="30">
        <v>1494</v>
      </c>
      <c r="AC1524" s="30">
        <v>1.7059059749807697</v>
      </c>
      <c r="AD1524" s="30">
        <v>-0.70590597498076968</v>
      </c>
    </row>
    <row r="1525" spans="1:30">
      <c r="A1525" s="4">
        <v>43801.458333333336</v>
      </c>
      <c r="B1525">
        <v>43801</v>
      </c>
      <c r="C1525" s="3">
        <v>0.45833333333333331</v>
      </c>
      <c r="D1525" s="3">
        <v>11</v>
      </c>
      <c r="E1525" s="3">
        <v>63</v>
      </c>
      <c r="F1525" s="3">
        <v>0.2</v>
      </c>
      <c r="G1525" s="5">
        <v>0.2</v>
      </c>
      <c r="H1525" s="3">
        <v>0.4</v>
      </c>
      <c r="I1525" s="3">
        <v>1.55139</v>
      </c>
      <c r="J1525" s="12">
        <f t="shared" si="69"/>
        <v>1.7458333333333329</v>
      </c>
      <c r="L1525" s="3">
        <f t="shared" si="70"/>
        <v>0</v>
      </c>
      <c r="M1525" s="3">
        <f t="shared" si="71"/>
        <v>0</v>
      </c>
      <c r="N1525" s="3"/>
      <c r="O1525" s="3"/>
      <c r="P1525" s="3"/>
      <c r="Q1525" s="3"/>
      <c r="R1525" s="3"/>
      <c r="S1525" s="3">
        <f>IF(ISBLANK(Table13[[#This Row],[T1]]),0,IF(Table13[[#This Row],[T1]]&gt;0,1,0))</f>
        <v>0</v>
      </c>
      <c r="T1525" s="3">
        <f>IF(ISBLANK(Table13[[#This Row],[T2]]),0,IF(Table13[[#This Row],[T2]]&gt;0,1,0))</f>
        <v>0</v>
      </c>
      <c r="U1525" s="3">
        <f>IF(ISBLANK(Table13[[#This Row],[T3]]),0,IF(Table13[[#This Row],[T3]]&gt;0,1,0))</f>
        <v>0</v>
      </c>
      <c r="V1525" s="3">
        <f>IF(ISBLANK(Table13[[#This Row],[T4]]),0,IF(Table13[[#This Row],[T4]]&gt;0,1,0))</f>
        <v>0</v>
      </c>
      <c r="W1525" s="26">
        <v>43</v>
      </c>
      <c r="X1525" s="22">
        <v>8</v>
      </c>
      <c r="Y1525" s="3">
        <v>0.4</v>
      </c>
      <c r="Z1525" s="3"/>
      <c r="AB1525" s="30">
        <v>1495</v>
      </c>
      <c r="AC1525" s="30">
        <v>1.6933749433389658</v>
      </c>
      <c r="AD1525" s="30">
        <v>0.70662505666103415</v>
      </c>
    </row>
    <row r="1526" spans="1:30">
      <c r="A1526" s="4">
        <v>43801.5</v>
      </c>
      <c r="B1526">
        <v>43801</v>
      </c>
      <c r="C1526" s="3">
        <v>0.5</v>
      </c>
      <c r="D1526" s="3">
        <v>12</v>
      </c>
      <c r="E1526" s="3">
        <v>63</v>
      </c>
      <c r="F1526" s="3">
        <v>0.4</v>
      </c>
      <c r="G1526" s="5">
        <v>0.4</v>
      </c>
      <c r="H1526" s="3">
        <v>0.8</v>
      </c>
      <c r="I1526" s="3">
        <v>1.55139</v>
      </c>
      <c r="J1526" s="12">
        <f t="shared" si="69"/>
        <v>1.7458333333333327</v>
      </c>
      <c r="L1526" s="3">
        <f t="shared" si="70"/>
        <v>0</v>
      </c>
      <c r="M1526" s="3">
        <f t="shared" si="71"/>
        <v>0</v>
      </c>
      <c r="N1526" s="3"/>
      <c r="O1526" s="3"/>
      <c r="P1526" s="3"/>
      <c r="Q1526" s="3"/>
      <c r="R1526" s="3"/>
      <c r="S1526" s="3">
        <f>IF(ISBLANK(Table13[[#This Row],[T1]]),0,IF(Table13[[#This Row],[T1]]&gt;0,1,0))</f>
        <v>0</v>
      </c>
      <c r="T1526" s="3">
        <f>IF(ISBLANK(Table13[[#This Row],[T2]]),0,IF(Table13[[#This Row],[T2]]&gt;0,1,0))</f>
        <v>0</v>
      </c>
      <c r="U1526" s="3">
        <f>IF(ISBLANK(Table13[[#This Row],[T3]]),0,IF(Table13[[#This Row],[T3]]&gt;0,1,0))</f>
        <v>0</v>
      </c>
      <c r="V1526" s="3">
        <f>IF(ISBLANK(Table13[[#This Row],[T4]]),0,IF(Table13[[#This Row],[T4]]&gt;0,1,0))</f>
        <v>0</v>
      </c>
      <c r="W1526" s="25">
        <v>42</v>
      </c>
      <c r="X1526" s="23">
        <v>8</v>
      </c>
      <c r="Y1526" s="3">
        <v>0.8</v>
      </c>
      <c r="Z1526" s="3"/>
      <c r="AB1526" s="30">
        <v>1496</v>
      </c>
      <c r="AC1526" s="30">
        <v>1.7691877620219494</v>
      </c>
      <c r="AD1526" s="30">
        <v>-6.9187762021949428E-2</v>
      </c>
    </row>
    <row r="1527" spans="1:30">
      <c r="A1527" s="4">
        <v>43801.541666666664</v>
      </c>
      <c r="B1527">
        <v>43801</v>
      </c>
      <c r="C1527" s="3">
        <v>0.54166666666666663</v>
      </c>
      <c r="D1527" s="3">
        <v>13</v>
      </c>
      <c r="E1527" s="3">
        <v>63</v>
      </c>
      <c r="F1527" s="3">
        <v>0.4</v>
      </c>
      <c r="G1527" s="5">
        <v>0.4</v>
      </c>
      <c r="H1527" s="3">
        <v>0.8</v>
      </c>
      <c r="I1527" s="3">
        <v>1.55139</v>
      </c>
      <c r="J1527" s="12">
        <f t="shared" si="69"/>
        <v>1.8041666666666663</v>
      </c>
      <c r="L1527" s="3">
        <f t="shared" si="70"/>
        <v>0</v>
      </c>
      <c r="M1527" s="3">
        <f t="shared" si="71"/>
        <v>0</v>
      </c>
      <c r="N1527" s="3"/>
      <c r="O1527" s="3"/>
      <c r="P1527" s="3"/>
      <c r="Q1527" s="3"/>
      <c r="R1527" s="3"/>
      <c r="S1527" s="3">
        <f>IF(ISBLANK(Table13[[#This Row],[T1]]),0,IF(Table13[[#This Row],[T1]]&gt;0,1,0))</f>
        <v>0</v>
      </c>
      <c r="T1527" s="3">
        <f>IF(ISBLANK(Table13[[#This Row],[T2]]),0,IF(Table13[[#This Row],[T2]]&gt;0,1,0))</f>
        <v>0</v>
      </c>
      <c r="U1527" s="3">
        <f>IF(ISBLANK(Table13[[#This Row],[T3]]),0,IF(Table13[[#This Row],[T3]]&gt;0,1,0))</f>
        <v>0</v>
      </c>
      <c r="V1527" s="3">
        <f>IF(ISBLANK(Table13[[#This Row],[T4]]),0,IF(Table13[[#This Row],[T4]]&gt;0,1,0))</f>
        <v>0</v>
      </c>
      <c r="W1527" s="26">
        <v>43</v>
      </c>
      <c r="X1527" s="22">
        <v>8</v>
      </c>
      <c r="Y1527" s="3">
        <v>0.8</v>
      </c>
      <c r="Z1527" s="3"/>
      <c r="AB1527" s="30">
        <v>1497</v>
      </c>
      <c r="AC1527" s="30">
        <v>1.6240234122042689</v>
      </c>
      <c r="AD1527" s="30">
        <v>2.1759765877957307</v>
      </c>
    </row>
    <row r="1528" spans="1:30">
      <c r="A1528" s="4">
        <v>43801.583333333336</v>
      </c>
      <c r="B1528">
        <v>43801</v>
      </c>
      <c r="C1528" s="3">
        <v>0.58333333333333337</v>
      </c>
      <c r="D1528" s="3">
        <v>14</v>
      </c>
      <c r="E1528" s="3">
        <v>63</v>
      </c>
      <c r="F1528" s="3">
        <v>0.4</v>
      </c>
      <c r="G1528" s="5">
        <v>0.7</v>
      </c>
      <c r="H1528" s="3">
        <v>1.1000000000000001</v>
      </c>
      <c r="I1528" s="3">
        <v>1.55139</v>
      </c>
      <c r="J1528" s="12">
        <f t="shared" si="69"/>
        <v>1.8541666666666663</v>
      </c>
      <c r="L1528" s="3">
        <f t="shared" si="70"/>
        <v>0</v>
      </c>
      <c r="M1528" s="3">
        <f t="shared" si="71"/>
        <v>0</v>
      </c>
      <c r="N1528" s="3"/>
      <c r="O1528" s="3"/>
      <c r="P1528" s="3"/>
      <c r="Q1528" s="3"/>
      <c r="R1528" s="3"/>
      <c r="S1528" s="3">
        <f>IF(ISBLANK(Table13[[#This Row],[T1]]),0,IF(Table13[[#This Row],[T1]]&gt;0,1,0))</f>
        <v>0</v>
      </c>
      <c r="T1528" s="3">
        <f>IF(ISBLANK(Table13[[#This Row],[T2]]),0,IF(Table13[[#This Row],[T2]]&gt;0,1,0))</f>
        <v>0</v>
      </c>
      <c r="U1528" s="3">
        <f>IF(ISBLANK(Table13[[#This Row],[T3]]),0,IF(Table13[[#This Row],[T3]]&gt;0,1,0))</f>
        <v>0</v>
      </c>
      <c r="V1528" s="3">
        <f>IF(ISBLANK(Table13[[#This Row],[T4]]),0,IF(Table13[[#This Row],[T4]]&gt;0,1,0))</f>
        <v>0</v>
      </c>
      <c r="W1528" s="25">
        <v>44</v>
      </c>
      <c r="X1528" s="23">
        <v>8</v>
      </c>
      <c r="Y1528" s="3">
        <v>1.1000000000000001</v>
      </c>
      <c r="Z1528" s="3"/>
      <c r="AB1528" s="30">
        <v>1498</v>
      </c>
      <c r="AC1528" s="30">
        <v>1.6466139535205102</v>
      </c>
      <c r="AD1528" s="30">
        <v>-0.54661395352051012</v>
      </c>
    </row>
    <row r="1529" spans="1:30">
      <c r="A1529" s="4">
        <v>43801.625</v>
      </c>
      <c r="B1529">
        <v>43801</v>
      </c>
      <c r="C1529" s="3">
        <v>0.625</v>
      </c>
      <c r="D1529" s="3">
        <v>15</v>
      </c>
      <c r="E1529" s="3">
        <v>63</v>
      </c>
      <c r="F1529" s="3">
        <v>1.5</v>
      </c>
      <c r="G1529" s="5">
        <v>1.4</v>
      </c>
      <c r="H1529" s="3">
        <v>2.9</v>
      </c>
      <c r="I1529" s="3">
        <v>1.55139</v>
      </c>
      <c r="J1529" s="12">
        <f t="shared" si="69"/>
        <v>1.8416666666666661</v>
      </c>
      <c r="L1529" s="3">
        <f t="shared" si="70"/>
        <v>0</v>
      </c>
      <c r="M1529" s="3">
        <f t="shared" si="71"/>
        <v>0</v>
      </c>
      <c r="N1529" s="3"/>
      <c r="O1529" s="3"/>
      <c r="P1529" s="3"/>
      <c r="Q1529" s="3"/>
      <c r="R1529" s="3"/>
      <c r="S1529" s="3">
        <f>IF(ISBLANK(Table13[[#This Row],[T1]]),0,IF(Table13[[#This Row],[T1]]&gt;0,1,0))</f>
        <v>0</v>
      </c>
      <c r="T1529" s="3">
        <f>IF(ISBLANK(Table13[[#This Row],[T2]]),0,IF(Table13[[#This Row],[T2]]&gt;0,1,0))</f>
        <v>0</v>
      </c>
      <c r="U1529" s="3">
        <f>IF(ISBLANK(Table13[[#This Row],[T3]]),0,IF(Table13[[#This Row],[T3]]&gt;0,1,0))</f>
        <v>0</v>
      </c>
      <c r="V1529" s="3">
        <f>IF(ISBLANK(Table13[[#This Row],[T4]]),0,IF(Table13[[#This Row],[T4]]&gt;0,1,0))</f>
        <v>0</v>
      </c>
      <c r="W1529" s="26">
        <v>43</v>
      </c>
      <c r="X1529" s="22">
        <v>13</v>
      </c>
      <c r="Y1529" s="3">
        <v>2.9</v>
      </c>
      <c r="Z1529" s="3"/>
      <c r="AB1529" s="30">
        <v>1499</v>
      </c>
      <c r="AC1529" s="30">
        <v>1.67354461237666</v>
      </c>
      <c r="AD1529" s="30">
        <v>-0.97354461237666001</v>
      </c>
    </row>
    <row r="1530" spans="1:30">
      <c r="A1530" s="4">
        <v>43801.666666666664</v>
      </c>
      <c r="B1530">
        <v>43801</v>
      </c>
      <c r="C1530" s="3">
        <v>0.66666666666666663</v>
      </c>
      <c r="D1530" s="3">
        <v>16</v>
      </c>
      <c r="E1530" s="3">
        <v>63</v>
      </c>
      <c r="F1530" s="3">
        <v>1.5</v>
      </c>
      <c r="G1530" s="5">
        <v>1.3</v>
      </c>
      <c r="H1530" s="3">
        <v>2.8</v>
      </c>
      <c r="I1530" s="3">
        <v>1.55139</v>
      </c>
      <c r="J1530" s="12">
        <f t="shared" si="69"/>
        <v>1.8291666666666664</v>
      </c>
      <c r="L1530" s="3">
        <f t="shared" si="70"/>
        <v>0</v>
      </c>
      <c r="M1530" s="3">
        <f t="shared" si="71"/>
        <v>0</v>
      </c>
      <c r="N1530" s="3"/>
      <c r="O1530" s="3"/>
      <c r="P1530" s="3"/>
      <c r="Q1530" s="3"/>
      <c r="R1530" s="3"/>
      <c r="S1530" s="3">
        <f>IF(ISBLANK(Table13[[#This Row],[T1]]),0,IF(Table13[[#This Row],[T1]]&gt;0,1,0))</f>
        <v>0</v>
      </c>
      <c r="T1530" s="3">
        <f>IF(ISBLANK(Table13[[#This Row],[T2]]),0,IF(Table13[[#This Row],[T2]]&gt;0,1,0))</f>
        <v>0</v>
      </c>
      <c r="U1530" s="3">
        <f>IF(ISBLANK(Table13[[#This Row],[T3]]),0,IF(Table13[[#This Row],[T3]]&gt;0,1,0))</f>
        <v>0</v>
      </c>
      <c r="V1530" s="3">
        <f>IF(ISBLANK(Table13[[#This Row],[T4]]),0,IF(Table13[[#This Row],[T4]]&gt;0,1,0))</f>
        <v>0</v>
      </c>
      <c r="W1530" s="25">
        <v>43</v>
      </c>
      <c r="X1530" s="23">
        <v>13</v>
      </c>
      <c r="Y1530" s="3">
        <v>2.8</v>
      </c>
      <c r="Z1530" s="3"/>
      <c r="AB1530" s="30">
        <v>1500</v>
      </c>
      <c r="AC1530" s="30">
        <v>1.6359515174512482</v>
      </c>
      <c r="AD1530" s="30">
        <v>1.4640484825487514</v>
      </c>
    </row>
    <row r="1531" spans="1:30">
      <c r="A1531" s="4">
        <v>43801.708333333336</v>
      </c>
      <c r="B1531">
        <v>43801</v>
      </c>
      <c r="C1531" s="3">
        <v>0.70833333333333337</v>
      </c>
      <c r="D1531" s="3">
        <v>17</v>
      </c>
      <c r="E1531" s="3">
        <v>63</v>
      </c>
      <c r="F1531" s="3">
        <v>1.4</v>
      </c>
      <c r="G1531" s="5">
        <v>1.6</v>
      </c>
      <c r="H1531" s="3">
        <v>3</v>
      </c>
      <c r="I1531" s="3">
        <v>1.55139</v>
      </c>
      <c r="J1531" s="12">
        <f t="shared" si="69"/>
        <v>1.8416666666666666</v>
      </c>
      <c r="L1531" s="3">
        <f t="shared" si="70"/>
        <v>0</v>
      </c>
      <c r="M1531" s="3">
        <f t="shared" si="71"/>
        <v>0</v>
      </c>
      <c r="N1531" s="3"/>
      <c r="O1531" s="3"/>
      <c r="P1531" s="3"/>
      <c r="Q1531" s="3"/>
      <c r="R1531" s="3"/>
      <c r="S1531" s="3">
        <f>IF(ISBLANK(Table13[[#This Row],[T1]]),0,IF(Table13[[#This Row],[T1]]&gt;0,1,0))</f>
        <v>0</v>
      </c>
      <c r="T1531" s="3">
        <f>IF(ISBLANK(Table13[[#This Row],[T2]]),0,IF(Table13[[#This Row],[T2]]&gt;0,1,0))</f>
        <v>0</v>
      </c>
      <c r="U1531" s="3">
        <f>IF(ISBLANK(Table13[[#This Row],[T3]]),0,IF(Table13[[#This Row],[T3]]&gt;0,1,0))</f>
        <v>1</v>
      </c>
      <c r="V1531" s="3">
        <f>IF(ISBLANK(Table13[[#This Row],[T4]]),0,IF(Table13[[#This Row],[T4]]&gt;0,1,0))</f>
        <v>0</v>
      </c>
      <c r="W1531" s="26">
        <v>43</v>
      </c>
      <c r="X1531" s="22">
        <v>8</v>
      </c>
      <c r="Y1531" s="3">
        <v>3</v>
      </c>
      <c r="Z1531" s="3"/>
      <c r="AB1531" s="30">
        <v>1501</v>
      </c>
      <c r="AC1531" s="30">
        <v>1.6898128351635484</v>
      </c>
      <c r="AD1531" s="30">
        <v>2.8101871648364516</v>
      </c>
    </row>
    <row r="1532" spans="1:30">
      <c r="A1532" s="4">
        <v>43801.75</v>
      </c>
      <c r="B1532">
        <v>43801</v>
      </c>
      <c r="C1532" s="3">
        <v>0.75</v>
      </c>
      <c r="D1532" s="3">
        <v>18</v>
      </c>
      <c r="E1532" s="3">
        <v>63</v>
      </c>
      <c r="F1532" s="3">
        <v>1.5</v>
      </c>
      <c r="G1532" s="5">
        <v>0.7</v>
      </c>
      <c r="H1532" s="3">
        <v>2.2000000000000002</v>
      </c>
      <c r="I1532" s="3">
        <v>1.55139</v>
      </c>
      <c r="J1532" s="12">
        <f t="shared" si="69"/>
        <v>1.8291666666666668</v>
      </c>
      <c r="L1532" s="3">
        <f t="shared" si="70"/>
        <v>0</v>
      </c>
      <c r="M1532" s="3">
        <f t="shared" si="71"/>
        <v>0</v>
      </c>
      <c r="N1532" s="3"/>
      <c r="O1532" s="3"/>
      <c r="P1532" s="3"/>
      <c r="Q1532" s="3"/>
      <c r="R1532" s="3"/>
      <c r="S1532" s="3">
        <f>IF(ISBLANK(Table13[[#This Row],[T1]]),0,IF(Table13[[#This Row],[T1]]&gt;0,1,0))</f>
        <v>0</v>
      </c>
      <c r="T1532" s="3">
        <f>IF(ISBLANK(Table13[[#This Row],[T2]]),0,IF(Table13[[#This Row],[T2]]&gt;0,1,0))</f>
        <v>0</v>
      </c>
      <c r="U1532" s="3">
        <f>IF(ISBLANK(Table13[[#This Row],[T3]]),0,IF(Table13[[#This Row],[T3]]&gt;0,1,0))</f>
        <v>1</v>
      </c>
      <c r="V1532" s="3">
        <f>IF(ISBLANK(Table13[[#This Row],[T4]]),0,IF(Table13[[#This Row],[T4]]&gt;0,1,0))</f>
        <v>0</v>
      </c>
      <c r="W1532" s="25">
        <v>43</v>
      </c>
      <c r="X1532" s="23">
        <v>13</v>
      </c>
      <c r="Y1532" s="3">
        <v>2.2000000000000002</v>
      </c>
      <c r="Z1532" s="3"/>
      <c r="AB1532" s="30">
        <v>1502</v>
      </c>
      <c r="AC1532" s="30">
        <v>1.6146266453127247</v>
      </c>
      <c r="AD1532" s="30">
        <v>0.98537335468727538</v>
      </c>
    </row>
    <row r="1533" spans="1:30">
      <c r="A1533" s="4">
        <v>43801.791666666664</v>
      </c>
      <c r="B1533">
        <v>43801</v>
      </c>
      <c r="C1533" s="3">
        <v>0.79166666666666663</v>
      </c>
      <c r="D1533" s="3">
        <v>19</v>
      </c>
      <c r="E1533" s="3">
        <v>63</v>
      </c>
      <c r="F1533" s="3">
        <v>1.1000000000000001</v>
      </c>
      <c r="G1533" s="5">
        <v>1.1000000000000001</v>
      </c>
      <c r="H1533" s="3">
        <v>2.2000000000000002</v>
      </c>
      <c r="I1533" s="3">
        <v>1.55139</v>
      </c>
      <c r="J1533" s="12">
        <f t="shared" si="69"/>
        <v>1.8666666666666669</v>
      </c>
      <c r="L1533" s="3">
        <f t="shared" si="70"/>
        <v>0</v>
      </c>
      <c r="M1533" s="3">
        <f t="shared" si="71"/>
        <v>0</v>
      </c>
      <c r="N1533" s="3"/>
      <c r="O1533" s="3"/>
      <c r="P1533" s="3"/>
      <c r="Q1533" s="3"/>
      <c r="R1533" s="3"/>
      <c r="S1533" s="3">
        <f>IF(ISBLANK(Table13[[#This Row],[T1]]),0,IF(Table13[[#This Row],[T1]]&gt;0,1,0))</f>
        <v>0</v>
      </c>
      <c r="T1533" s="3">
        <f>IF(ISBLANK(Table13[[#This Row],[T2]]),0,IF(Table13[[#This Row],[T2]]&gt;0,1,0))</f>
        <v>0</v>
      </c>
      <c r="U1533" s="3">
        <f>IF(ISBLANK(Table13[[#This Row],[T3]]),0,IF(Table13[[#This Row],[T3]]&gt;0,1,0))</f>
        <v>1</v>
      </c>
      <c r="V1533" s="3">
        <f>IF(ISBLANK(Table13[[#This Row],[T4]]),0,IF(Table13[[#This Row],[T4]]&gt;0,1,0))</f>
        <v>0</v>
      </c>
      <c r="W1533" s="26">
        <v>43</v>
      </c>
      <c r="X1533" s="22">
        <v>8</v>
      </c>
      <c r="Y1533" s="3">
        <v>2.2000000000000002</v>
      </c>
      <c r="Z1533" s="3"/>
      <c r="AB1533" s="30">
        <v>1503</v>
      </c>
      <c r="AC1533" s="30">
        <v>1.6146266453127247</v>
      </c>
      <c r="AD1533" s="30">
        <v>2.285373354687275</v>
      </c>
    </row>
    <row r="1534" spans="1:30">
      <c r="A1534" s="4">
        <v>43801.833333333336</v>
      </c>
      <c r="B1534">
        <v>43801</v>
      </c>
      <c r="C1534" s="3">
        <v>0.83333333333333337</v>
      </c>
      <c r="D1534" s="3">
        <v>20</v>
      </c>
      <c r="E1534" s="3">
        <v>63</v>
      </c>
      <c r="F1534" s="3">
        <v>1</v>
      </c>
      <c r="G1534" s="5">
        <v>1.1000000000000001</v>
      </c>
      <c r="H1534" s="3">
        <v>2.1</v>
      </c>
      <c r="I1534" s="3">
        <v>1.55139</v>
      </c>
      <c r="J1534" s="12">
        <f t="shared" si="69"/>
        <v>1.9041666666666668</v>
      </c>
      <c r="L1534" s="3">
        <f t="shared" si="70"/>
        <v>0</v>
      </c>
      <c r="M1534" s="3">
        <f t="shared" si="71"/>
        <v>0</v>
      </c>
      <c r="N1534" s="3"/>
      <c r="O1534" s="3"/>
      <c r="P1534" s="3"/>
      <c r="Q1534" s="3"/>
      <c r="R1534" s="3"/>
      <c r="S1534" s="3">
        <f>IF(ISBLANK(Table13[[#This Row],[T1]]),0,IF(Table13[[#This Row],[T1]]&gt;0,1,0))</f>
        <v>0</v>
      </c>
      <c r="T1534" s="3">
        <f>IF(ISBLANK(Table13[[#This Row],[T2]]),0,IF(Table13[[#This Row],[T2]]&gt;0,1,0))</f>
        <v>0</v>
      </c>
      <c r="U1534" s="3">
        <f>IF(ISBLANK(Table13[[#This Row],[T3]]),0,IF(Table13[[#This Row],[T3]]&gt;0,1,0))</f>
        <v>1</v>
      </c>
      <c r="V1534" s="3">
        <f>IF(ISBLANK(Table13[[#This Row],[T4]]),0,IF(Table13[[#This Row],[T4]]&gt;0,1,0))</f>
        <v>0</v>
      </c>
      <c r="W1534" s="25">
        <v>43</v>
      </c>
      <c r="X1534" s="23">
        <v>13</v>
      </c>
      <c r="Y1534" s="3">
        <v>2.1</v>
      </c>
      <c r="Z1534" s="3"/>
      <c r="AB1534" s="30">
        <v>1504</v>
      </c>
      <c r="AC1534" s="30">
        <v>1.5519714871037049</v>
      </c>
      <c r="AD1534" s="30">
        <v>2.5480285128962947</v>
      </c>
    </row>
    <row r="1535" spans="1:30">
      <c r="A1535" s="4">
        <v>43801.875</v>
      </c>
      <c r="B1535">
        <v>43801</v>
      </c>
      <c r="C1535" s="3">
        <v>0.875</v>
      </c>
      <c r="D1535" s="3">
        <v>21</v>
      </c>
      <c r="E1535" s="3">
        <v>63</v>
      </c>
      <c r="F1535" s="3">
        <v>1.1000000000000001</v>
      </c>
      <c r="G1535" s="5">
        <v>3.3</v>
      </c>
      <c r="H1535" s="3">
        <v>4.4000000000000004</v>
      </c>
      <c r="I1535" s="3">
        <v>1.55139</v>
      </c>
      <c r="J1535" s="12">
        <f t="shared" si="69"/>
        <v>1.904166666666667</v>
      </c>
      <c r="L1535" s="3">
        <f t="shared" si="70"/>
        <v>0</v>
      </c>
      <c r="M1535" s="3">
        <f t="shared" si="71"/>
        <v>0</v>
      </c>
      <c r="N1535" s="3"/>
      <c r="O1535" s="3"/>
      <c r="P1535" s="3"/>
      <c r="Q1535" s="3"/>
      <c r="R1535" s="3"/>
      <c r="S1535" s="3">
        <f>IF(ISBLANK(Table13[[#This Row],[T1]]),0,IF(Table13[[#This Row],[T1]]&gt;0,1,0))</f>
        <v>1</v>
      </c>
      <c r="T1535" s="3">
        <f>IF(ISBLANK(Table13[[#This Row],[T2]]),0,IF(Table13[[#This Row],[T2]]&gt;0,1,0))</f>
        <v>0</v>
      </c>
      <c r="U1535" s="3">
        <f>IF(ISBLANK(Table13[[#This Row],[T3]]),0,IF(Table13[[#This Row],[T3]]&gt;0,1,0))</f>
        <v>1</v>
      </c>
      <c r="V1535" s="3">
        <f>IF(ISBLANK(Table13[[#This Row],[T4]]),0,IF(Table13[[#This Row],[T4]]&gt;0,1,0))</f>
        <v>0</v>
      </c>
      <c r="W1535" s="26">
        <v>42</v>
      </c>
      <c r="X1535" s="22">
        <v>13</v>
      </c>
      <c r="Y1535" s="3">
        <v>4.4000000000000004</v>
      </c>
      <c r="Z1535" s="3"/>
      <c r="AB1535" s="30">
        <v>1505</v>
      </c>
      <c r="AC1535" s="30">
        <v>1.6020956136709208</v>
      </c>
      <c r="AD1535" s="30">
        <v>1.697904386329079</v>
      </c>
    </row>
    <row r="1536" spans="1:30">
      <c r="A1536" s="4">
        <v>43801.916666666664</v>
      </c>
      <c r="B1536">
        <v>43801</v>
      </c>
      <c r="C1536" s="3">
        <v>0.91666666666666663</v>
      </c>
      <c r="D1536" s="3">
        <v>22</v>
      </c>
      <c r="E1536" s="3">
        <v>63</v>
      </c>
      <c r="F1536" s="3">
        <v>1.4</v>
      </c>
      <c r="G1536" s="5">
        <v>0.8</v>
      </c>
      <c r="H1536" s="3">
        <v>2.2000000000000002</v>
      </c>
      <c r="I1536" s="3">
        <v>1.55139</v>
      </c>
      <c r="J1536" s="12">
        <f t="shared" si="69"/>
        <v>1.7791666666666668</v>
      </c>
      <c r="L1536" s="3">
        <f t="shared" si="70"/>
        <v>0</v>
      </c>
      <c r="M1536" s="3">
        <f t="shared" si="71"/>
        <v>0</v>
      </c>
      <c r="N1536" s="3"/>
      <c r="O1536" s="3"/>
      <c r="P1536" s="3"/>
      <c r="Q1536" s="3"/>
      <c r="R1536" s="3"/>
      <c r="S1536" s="3">
        <f>IF(ISBLANK(Table13[[#This Row],[T1]]),0,IF(Table13[[#This Row],[T1]]&gt;0,1,0))</f>
        <v>1</v>
      </c>
      <c r="T1536" s="3">
        <f>IF(ISBLANK(Table13[[#This Row],[T2]]),0,IF(Table13[[#This Row],[T2]]&gt;0,1,0))</f>
        <v>1</v>
      </c>
      <c r="U1536" s="3">
        <f>IF(ISBLANK(Table13[[#This Row],[T3]]),0,IF(Table13[[#This Row],[T3]]&gt;0,1,0))</f>
        <v>1</v>
      </c>
      <c r="V1536" s="3">
        <f>IF(ISBLANK(Table13[[#This Row],[T4]]),0,IF(Table13[[#This Row],[T4]]&gt;0,1,0))</f>
        <v>0</v>
      </c>
      <c r="W1536" s="25">
        <v>42</v>
      </c>
      <c r="X1536" s="23">
        <v>13</v>
      </c>
      <c r="Y1536" s="3">
        <v>2.2000000000000002</v>
      </c>
      <c r="Z1536" s="3"/>
      <c r="AB1536" s="30">
        <v>1506</v>
      </c>
      <c r="AC1536" s="30">
        <v>1.5519714871037049</v>
      </c>
      <c r="AD1536" s="30">
        <v>0.54802851289629517</v>
      </c>
    </row>
    <row r="1537" spans="1:30">
      <c r="A1537" s="4">
        <v>43801.958333333336</v>
      </c>
      <c r="B1537">
        <v>43801</v>
      </c>
      <c r="C1537" s="3">
        <v>0.95833333333333337</v>
      </c>
      <c r="D1537" s="3">
        <v>23</v>
      </c>
      <c r="E1537" s="3">
        <v>63</v>
      </c>
      <c r="F1537" s="3">
        <v>0.2</v>
      </c>
      <c r="G1537" s="5">
        <v>0.6</v>
      </c>
      <c r="H1537" s="3">
        <v>0.8</v>
      </c>
      <c r="I1537" s="3">
        <v>1.55139</v>
      </c>
      <c r="J1537" s="12">
        <f t="shared" si="69"/>
        <v>1.7791666666666668</v>
      </c>
      <c r="L1537" s="3">
        <f t="shared" si="70"/>
        <v>0</v>
      </c>
      <c r="M1537" s="3">
        <f t="shared" si="71"/>
        <v>0</v>
      </c>
      <c r="N1537" s="3"/>
      <c r="O1537" s="3"/>
      <c r="P1537" s="3"/>
      <c r="Q1537" s="3"/>
      <c r="R1537" s="3"/>
      <c r="S1537" s="3">
        <f>IF(ISBLANK(Table13[[#This Row],[T1]]),0,IF(Table13[[#This Row],[T1]]&gt;0,1,0))</f>
        <v>1</v>
      </c>
      <c r="T1537" s="3">
        <f>IF(ISBLANK(Table13[[#This Row],[T2]]),0,IF(Table13[[#This Row],[T2]]&gt;0,1,0))</f>
        <v>1</v>
      </c>
      <c r="U1537" s="3">
        <f>IF(ISBLANK(Table13[[#This Row],[T3]]),0,IF(Table13[[#This Row],[T3]]&gt;0,1,0))</f>
        <v>1</v>
      </c>
      <c r="V1537" s="3">
        <f>IF(ISBLANK(Table13[[#This Row],[T4]]),0,IF(Table13[[#This Row],[T4]]&gt;0,1,0))</f>
        <v>1</v>
      </c>
      <c r="W1537" s="26">
        <v>40</v>
      </c>
      <c r="X1537" s="22">
        <v>17</v>
      </c>
      <c r="Y1537" s="3">
        <v>0.8</v>
      </c>
      <c r="Z1537" s="3"/>
      <c r="AB1537" s="30">
        <v>1507</v>
      </c>
      <c r="AC1537" s="30">
        <v>1.7557971905295617</v>
      </c>
      <c r="AD1537" s="30">
        <v>4.4202809470438309E-2</v>
      </c>
    </row>
    <row r="1538" spans="1:30">
      <c r="A1538" s="4">
        <v>43802</v>
      </c>
      <c r="B1538">
        <v>43802</v>
      </c>
      <c r="C1538" s="3">
        <v>0</v>
      </c>
      <c r="D1538" s="3">
        <v>0</v>
      </c>
      <c r="E1538" s="3">
        <v>64</v>
      </c>
      <c r="F1538" s="3">
        <v>0.2</v>
      </c>
      <c r="G1538" s="5">
        <v>0.2</v>
      </c>
      <c r="H1538" s="3">
        <v>0.4</v>
      </c>
      <c r="I1538" s="3">
        <v>1.55139</v>
      </c>
      <c r="J1538" s="12">
        <f t="shared" ref="J1538:J1585" si="72">AVERAGE(H1538:H1561)</f>
        <v>1.7750000000000004</v>
      </c>
      <c r="L1538" s="3">
        <f t="shared" ref="L1538:L1585" si="73">DAY(K1538)</f>
        <v>0</v>
      </c>
      <c r="M1538" s="3">
        <f t="shared" ref="M1538:M1585" si="74">HOUR(K1538)</f>
        <v>0</v>
      </c>
      <c r="N1538" s="3"/>
      <c r="O1538" s="3"/>
      <c r="P1538" s="3"/>
      <c r="Q1538" s="3"/>
      <c r="R1538" s="3"/>
      <c r="S1538" s="3">
        <f>IF(ISBLANK(Table13[[#This Row],[T1]]),0,IF(Table13[[#This Row],[T1]]&gt;0,1,0))</f>
        <v>1</v>
      </c>
      <c r="T1538" s="3">
        <f>IF(ISBLANK(Table13[[#This Row],[T2]]),0,IF(Table13[[#This Row],[T2]]&gt;0,1,0))</f>
        <v>1</v>
      </c>
      <c r="U1538" s="3">
        <f>IF(ISBLANK(Table13[[#This Row],[T3]]),0,IF(Table13[[#This Row],[T3]]&gt;0,1,0))</f>
        <v>1</v>
      </c>
      <c r="V1538" s="3">
        <f>IF(ISBLANK(Table13[[#This Row],[T4]]),0,IF(Table13[[#This Row],[T4]]&gt;0,1,0))</f>
        <v>1</v>
      </c>
      <c r="W1538" s="25">
        <v>39</v>
      </c>
      <c r="X1538" s="23">
        <v>17</v>
      </c>
      <c r="Y1538" s="3">
        <v>0.4</v>
      </c>
      <c r="Z1538" s="3"/>
      <c r="AB1538" s="30">
        <v>1508</v>
      </c>
      <c r="AC1538" s="30">
        <v>1.7557971905295617</v>
      </c>
      <c r="AD1538" s="30">
        <v>0.44420280947043844</v>
      </c>
    </row>
    <row r="1539" spans="1:30">
      <c r="A1539" s="4">
        <v>43802.041666666664</v>
      </c>
      <c r="B1539">
        <v>43802</v>
      </c>
      <c r="C1539" s="3">
        <v>4.1666666666666664E-2</v>
      </c>
      <c r="D1539" s="3">
        <v>1</v>
      </c>
      <c r="E1539" s="3">
        <v>64</v>
      </c>
      <c r="F1539" s="3">
        <v>0.2</v>
      </c>
      <c r="G1539" s="5">
        <v>0.7</v>
      </c>
      <c r="H1539" s="3">
        <v>0.89999999999999991</v>
      </c>
      <c r="I1539" s="3">
        <v>1.55139</v>
      </c>
      <c r="J1539" s="12">
        <f t="shared" si="72"/>
        <v>1.779166666666667</v>
      </c>
      <c r="L1539" s="3">
        <f t="shared" si="73"/>
        <v>0</v>
      </c>
      <c r="M1539" s="3">
        <f t="shared" si="74"/>
        <v>0</v>
      </c>
      <c r="N1539" s="3"/>
      <c r="O1539" s="3"/>
      <c r="P1539" s="3"/>
      <c r="Q1539" s="3"/>
      <c r="R1539" s="3"/>
      <c r="S1539" s="3">
        <f>IF(ISBLANK(Table13[[#This Row],[T1]]),0,IF(Table13[[#This Row],[T1]]&gt;0,1,0))</f>
        <v>1</v>
      </c>
      <c r="T1539" s="3">
        <f>IF(ISBLANK(Table13[[#This Row],[T2]]),0,IF(Table13[[#This Row],[T2]]&gt;0,1,0))</f>
        <v>1</v>
      </c>
      <c r="U1539" s="3">
        <f>IF(ISBLANK(Table13[[#This Row],[T3]]),0,IF(Table13[[#This Row],[T3]]&gt;0,1,0))</f>
        <v>1</v>
      </c>
      <c r="V1539" s="3">
        <f>IF(ISBLANK(Table13[[#This Row],[T4]]),0,IF(Table13[[#This Row],[T4]]&gt;0,1,0))</f>
        <v>1</v>
      </c>
      <c r="W1539" s="26">
        <v>40</v>
      </c>
      <c r="X1539" s="22">
        <v>11</v>
      </c>
      <c r="Y1539" s="3">
        <v>0.89999999999999991</v>
      </c>
      <c r="Z1539" s="3"/>
      <c r="AB1539" s="30">
        <v>1509</v>
      </c>
      <c r="AC1539" s="30">
        <v>1.7877844987373472</v>
      </c>
      <c r="AD1539" s="30">
        <v>2.2122155012626528</v>
      </c>
    </row>
    <row r="1540" spans="1:30">
      <c r="A1540" s="4">
        <v>43802.083333333336</v>
      </c>
      <c r="B1540">
        <v>43802</v>
      </c>
      <c r="C1540" s="3">
        <v>8.3333333333333329E-2</v>
      </c>
      <c r="D1540" s="3">
        <v>2</v>
      </c>
      <c r="E1540" s="3">
        <v>64</v>
      </c>
      <c r="F1540" s="3">
        <v>0.6</v>
      </c>
      <c r="G1540" s="5">
        <v>0.6</v>
      </c>
      <c r="H1540" s="3">
        <v>1.2</v>
      </c>
      <c r="I1540" s="3">
        <v>1.55139</v>
      </c>
      <c r="J1540" s="12">
        <f t="shared" si="72"/>
        <v>1.8291666666666673</v>
      </c>
      <c r="L1540" s="3">
        <f t="shared" si="73"/>
        <v>0</v>
      </c>
      <c r="M1540" s="3">
        <f t="shared" si="74"/>
        <v>0</v>
      </c>
      <c r="N1540" s="3"/>
      <c r="O1540" s="3"/>
      <c r="P1540" s="3"/>
      <c r="Q1540" s="3"/>
      <c r="R1540" s="3"/>
      <c r="S1540" s="3">
        <f>IF(ISBLANK(Table13[[#This Row],[T1]]),0,IF(Table13[[#This Row],[T1]]&gt;0,1,0))</f>
        <v>1</v>
      </c>
      <c r="T1540" s="3">
        <f>IF(ISBLANK(Table13[[#This Row],[T2]]),0,IF(Table13[[#This Row],[T2]]&gt;0,1,0))</f>
        <v>1</v>
      </c>
      <c r="U1540" s="3">
        <f>IF(ISBLANK(Table13[[#This Row],[T3]]),0,IF(Table13[[#This Row],[T3]]&gt;0,1,0))</f>
        <v>1</v>
      </c>
      <c r="V1540" s="3">
        <f>IF(ISBLANK(Table13[[#This Row],[T4]]),0,IF(Table13[[#This Row],[T4]]&gt;0,1,0))</f>
        <v>1</v>
      </c>
      <c r="W1540" s="25">
        <v>40</v>
      </c>
      <c r="X1540" s="23">
        <v>11</v>
      </c>
      <c r="Y1540" s="3">
        <v>1.2</v>
      </c>
      <c r="Z1540" s="3"/>
      <c r="AB1540" s="30">
        <v>1510</v>
      </c>
      <c r="AC1540" s="30">
        <v>1.798446934806609</v>
      </c>
      <c r="AD1540" s="30">
        <v>0.50155306519339082</v>
      </c>
    </row>
    <row r="1541" spans="1:30">
      <c r="A1541" s="4">
        <v>43802.125</v>
      </c>
      <c r="B1541">
        <v>43802</v>
      </c>
      <c r="C1541" s="3">
        <v>0.125</v>
      </c>
      <c r="D1541" s="3">
        <v>3</v>
      </c>
      <c r="E1541" s="3">
        <v>64</v>
      </c>
      <c r="F1541" s="3">
        <v>0.6</v>
      </c>
      <c r="G1541" s="5">
        <v>1.6</v>
      </c>
      <c r="H1541" s="3">
        <v>2.2000000000000002</v>
      </c>
      <c r="I1541" s="3">
        <v>1.55139</v>
      </c>
      <c r="J1541" s="12">
        <f t="shared" si="72"/>
        <v>1.8500000000000005</v>
      </c>
      <c r="L1541" s="3">
        <f t="shared" si="73"/>
        <v>0</v>
      </c>
      <c r="M1541" s="3">
        <f t="shared" si="74"/>
        <v>0</v>
      </c>
      <c r="N1541" s="3"/>
      <c r="O1541" s="3"/>
      <c r="P1541" s="3"/>
      <c r="Q1541" s="3"/>
      <c r="R1541" s="3"/>
      <c r="S1541" s="3">
        <f>IF(ISBLANK(Table13[[#This Row],[T1]]),0,IF(Table13[[#This Row],[T1]]&gt;0,1,0))</f>
        <v>1</v>
      </c>
      <c r="T1541" s="3">
        <f>IF(ISBLANK(Table13[[#This Row],[T2]]),0,IF(Table13[[#This Row],[T2]]&gt;0,1,0))</f>
        <v>1</v>
      </c>
      <c r="U1541" s="3">
        <f>IF(ISBLANK(Table13[[#This Row],[T3]]),0,IF(Table13[[#This Row],[T3]]&gt;0,1,0))</f>
        <v>1</v>
      </c>
      <c r="V1541" s="3">
        <f>IF(ISBLANK(Table13[[#This Row],[T4]]),0,IF(Table13[[#This Row],[T4]]&gt;0,1,0))</f>
        <v>1</v>
      </c>
      <c r="W1541" s="26">
        <v>40</v>
      </c>
      <c r="X1541" s="22">
        <v>11</v>
      </c>
      <c r="Y1541" s="3">
        <v>2.2000000000000002</v>
      </c>
      <c r="Z1541" s="3"/>
      <c r="AB1541" s="30">
        <v>1511</v>
      </c>
      <c r="AC1541" s="30">
        <v>1.7084011993854715</v>
      </c>
      <c r="AD1541" s="30">
        <v>0.49159880061452865</v>
      </c>
    </row>
    <row r="1542" spans="1:30">
      <c r="A1542" s="4">
        <v>43802.166666666664</v>
      </c>
      <c r="B1542">
        <v>43802</v>
      </c>
      <c r="C1542" s="3">
        <v>0.16666666666666666</v>
      </c>
      <c r="D1542" s="3">
        <v>4</v>
      </c>
      <c r="E1542" s="3">
        <v>64</v>
      </c>
      <c r="F1542" s="3">
        <v>0.8</v>
      </c>
      <c r="G1542" s="5">
        <v>0.8</v>
      </c>
      <c r="H1542" s="3">
        <v>1.6</v>
      </c>
      <c r="I1542" s="3">
        <v>1.55139</v>
      </c>
      <c r="J1542" s="12">
        <f t="shared" si="72"/>
        <v>1.8041666666666674</v>
      </c>
      <c r="L1542" s="3">
        <f t="shared" si="73"/>
        <v>0</v>
      </c>
      <c r="M1542" s="3">
        <f t="shared" si="74"/>
        <v>0</v>
      </c>
      <c r="N1542" s="3"/>
      <c r="O1542" s="3"/>
      <c r="P1542" s="3"/>
      <c r="Q1542" s="3"/>
      <c r="R1542" s="3"/>
      <c r="S1542" s="3">
        <f>IF(ISBLANK(Table13[[#This Row],[T1]]),0,IF(Table13[[#This Row],[T1]]&gt;0,1,0))</f>
        <v>1</v>
      </c>
      <c r="T1542" s="3">
        <f>IF(ISBLANK(Table13[[#This Row],[T2]]),0,IF(Table13[[#This Row],[T2]]&gt;0,1,0))</f>
        <v>1</v>
      </c>
      <c r="U1542" s="3">
        <f>IF(ISBLANK(Table13[[#This Row],[T3]]),0,IF(Table13[[#This Row],[T3]]&gt;0,1,0))</f>
        <v>1</v>
      </c>
      <c r="V1542" s="3">
        <f>IF(ISBLANK(Table13[[#This Row],[T4]]),0,IF(Table13[[#This Row],[T4]]&gt;0,1,0))</f>
        <v>1</v>
      </c>
      <c r="W1542" s="25">
        <v>40</v>
      </c>
      <c r="X1542" s="23">
        <v>21</v>
      </c>
      <c r="Y1542" s="3">
        <v>1.6</v>
      </c>
      <c r="Z1542" s="3"/>
      <c r="AB1542" s="30">
        <v>1512</v>
      </c>
      <c r="AC1542" s="30">
        <v>1.7084011993854715</v>
      </c>
      <c r="AD1542" s="30">
        <v>-0.80840119938547161</v>
      </c>
    </row>
    <row r="1543" spans="1:30">
      <c r="A1543" s="4">
        <v>43802.208333333336</v>
      </c>
      <c r="B1543">
        <v>43802</v>
      </c>
      <c r="C1543" s="3">
        <v>0.20833333333333334</v>
      </c>
      <c r="D1543" s="3">
        <v>5</v>
      </c>
      <c r="E1543" s="3">
        <v>64</v>
      </c>
      <c r="F1543" s="3">
        <v>0.5</v>
      </c>
      <c r="G1543" s="5">
        <v>1.4</v>
      </c>
      <c r="H1543" s="3">
        <v>1.9</v>
      </c>
      <c r="I1543" s="3">
        <v>1.55139</v>
      </c>
      <c r="J1543" s="12">
        <f t="shared" si="72"/>
        <v>1.8000000000000007</v>
      </c>
      <c r="L1543" s="3">
        <f t="shared" si="73"/>
        <v>0</v>
      </c>
      <c r="M1543" s="3">
        <f t="shared" si="74"/>
        <v>0</v>
      </c>
      <c r="N1543" s="3"/>
      <c r="O1543" s="3"/>
      <c r="P1543" s="3"/>
      <c r="Q1543" s="3"/>
      <c r="R1543" s="3"/>
      <c r="S1543" s="3">
        <f>IF(ISBLANK(Table13[[#This Row],[T1]]),0,IF(Table13[[#This Row],[T1]]&gt;0,1,0))</f>
        <v>1</v>
      </c>
      <c r="T1543" s="3">
        <f>IF(ISBLANK(Table13[[#This Row],[T2]]),0,IF(Table13[[#This Row],[T2]]&gt;0,1,0))</f>
        <v>1</v>
      </c>
      <c r="U1543" s="3">
        <f>IF(ISBLANK(Table13[[#This Row],[T3]]),0,IF(Table13[[#This Row],[T3]]&gt;0,1,0))</f>
        <v>1</v>
      </c>
      <c r="V1543" s="3">
        <f>IF(ISBLANK(Table13[[#This Row],[T4]]),0,IF(Table13[[#This Row],[T4]]&gt;0,1,0))</f>
        <v>1</v>
      </c>
      <c r="W1543" s="26">
        <v>40</v>
      </c>
      <c r="X1543" s="22">
        <v>17</v>
      </c>
      <c r="Y1543" s="3">
        <v>1.9</v>
      </c>
      <c r="Z1543" s="3"/>
      <c r="AB1543" s="30">
        <v>1513</v>
      </c>
      <c r="AC1543" s="30">
        <v>1.7084011993854715</v>
      </c>
      <c r="AD1543" s="30">
        <v>-1.1084011993854714</v>
      </c>
    </row>
    <row r="1544" spans="1:30">
      <c r="A1544" s="4">
        <v>43802.25</v>
      </c>
      <c r="B1544">
        <v>43802</v>
      </c>
      <c r="C1544" s="3">
        <v>0.25</v>
      </c>
      <c r="D1544" s="3">
        <v>6</v>
      </c>
      <c r="E1544" s="3">
        <v>64</v>
      </c>
      <c r="F1544" s="3">
        <v>1.8</v>
      </c>
      <c r="G1544" s="5">
        <v>1.5</v>
      </c>
      <c r="H1544" s="3">
        <v>3.3</v>
      </c>
      <c r="I1544" s="3">
        <v>1.55139</v>
      </c>
      <c r="J1544" s="12">
        <f t="shared" si="72"/>
        <v>1.7708333333333341</v>
      </c>
      <c r="L1544" s="3">
        <f t="shared" si="73"/>
        <v>0</v>
      </c>
      <c r="M1544" s="3">
        <f t="shared" si="74"/>
        <v>0</v>
      </c>
      <c r="N1544" s="3"/>
      <c r="O1544" s="3"/>
      <c r="P1544" s="3"/>
      <c r="Q1544" s="3"/>
      <c r="R1544" s="3"/>
      <c r="S1544" s="3">
        <f>IF(ISBLANK(Table13[[#This Row],[T1]]),0,IF(Table13[[#This Row],[T1]]&gt;0,1,0))</f>
        <v>1</v>
      </c>
      <c r="T1544" s="3">
        <f>IF(ISBLANK(Table13[[#This Row],[T2]]),0,IF(Table13[[#This Row],[T2]]&gt;0,1,0))</f>
        <v>1</v>
      </c>
      <c r="U1544" s="3">
        <f>IF(ISBLANK(Table13[[#This Row],[T3]]),0,IF(Table13[[#This Row],[T3]]&gt;0,1,0))</f>
        <v>1</v>
      </c>
      <c r="V1544" s="3">
        <f>IF(ISBLANK(Table13[[#This Row],[T4]]),0,IF(Table13[[#This Row],[T4]]&gt;0,1,0))</f>
        <v>1</v>
      </c>
      <c r="W1544" s="25">
        <v>40</v>
      </c>
      <c r="X1544" s="23">
        <v>11</v>
      </c>
      <c r="Y1544" s="3">
        <v>3.3</v>
      </c>
      <c r="Z1544" s="3"/>
      <c r="AB1544" s="30">
        <v>1514</v>
      </c>
      <c r="AC1544" s="30">
        <v>1.7084011993854715</v>
      </c>
      <c r="AD1544" s="30">
        <v>-0.90840119938547148</v>
      </c>
    </row>
    <row r="1545" spans="1:30">
      <c r="A1545" s="4">
        <v>43802.291666666664</v>
      </c>
      <c r="B1545">
        <v>43802</v>
      </c>
      <c r="C1545" s="3">
        <v>0.29166666666666669</v>
      </c>
      <c r="D1545" s="3">
        <v>7</v>
      </c>
      <c r="E1545" s="3">
        <v>64</v>
      </c>
      <c r="F1545" s="3">
        <v>2.5</v>
      </c>
      <c r="G1545" s="5">
        <v>1.1000000000000001</v>
      </c>
      <c r="H1545" s="3">
        <v>3.6</v>
      </c>
      <c r="I1545" s="3">
        <v>1.55139</v>
      </c>
      <c r="J1545" s="12">
        <f t="shared" si="72"/>
        <v>1.7750000000000004</v>
      </c>
      <c r="L1545" s="3">
        <f t="shared" si="73"/>
        <v>0</v>
      </c>
      <c r="M1545" s="3">
        <f t="shared" si="74"/>
        <v>0</v>
      </c>
      <c r="N1545" s="3"/>
      <c r="O1545" s="3"/>
      <c r="P1545" s="3"/>
      <c r="Q1545" s="3"/>
      <c r="R1545" s="3"/>
      <c r="S1545" s="3">
        <f>IF(ISBLANK(Table13[[#This Row],[T1]]),0,IF(Table13[[#This Row],[T1]]&gt;0,1,0))</f>
        <v>1</v>
      </c>
      <c r="T1545" s="3">
        <f>IF(ISBLANK(Table13[[#This Row],[T2]]),0,IF(Table13[[#This Row],[T2]]&gt;0,1,0))</f>
        <v>1</v>
      </c>
      <c r="U1545" s="3">
        <f>IF(ISBLANK(Table13[[#This Row],[T3]]),0,IF(Table13[[#This Row],[T3]]&gt;0,1,0))</f>
        <v>1</v>
      </c>
      <c r="V1545" s="3">
        <f>IF(ISBLANK(Table13[[#This Row],[T4]]),0,IF(Table13[[#This Row],[T4]]&gt;0,1,0))</f>
        <v>1</v>
      </c>
      <c r="W1545" s="26">
        <v>41</v>
      </c>
      <c r="X1545" s="22">
        <v>12</v>
      </c>
      <c r="Y1545" s="3">
        <v>3.6</v>
      </c>
      <c r="Z1545" s="3"/>
      <c r="AB1545" s="30">
        <v>1515</v>
      </c>
      <c r="AC1545" s="30">
        <v>1.7084011993854715</v>
      </c>
      <c r="AD1545" s="30">
        <v>0.99159880061452865</v>
      </c>
    </row>
    <row r="1546" spans="1:30">
      <c r="A1546" s="4">
        <v>43802.333333333336</v>
      </c>
      <c r="B1546">
        <v>43802</v>
      </c>
      <c r="C1546" s="3">
        <v>0.33333333333333331</v>
      </c>
      <c r="D1546" s="3">
        <v>8</v>
      </c>
      <c r="E1546" s="3">
        <v>64</v>
      </c>
      <c r="F1546" s="3">
        <v>0.2</v>
      </c>
      <c r="G1546" s="5">
        <v>0.2</v>
      </c>
      <c r="H1546" s="3">
        <v>0.4</v>
      </c>
      <c r="I1546" s="3">
        <v>1.55139</v>
      </c>
      <c r="J1546" s="12">
        <f t="shared" si="72"/>
        <v>1.7375</v>
      </c>
      <c r="L1546" s="3">
        <f t="shared" si="73"/>
        <v>0</v>
      </c>
      <c r="M1546" s="3">
        <f t="shared" si="74"/>
        <v>0</v>
      </c>
      <c r="N1546" s="3"/>
      <c r="O1546" s="3"/>
      <c r="P1546" s="3"/>
      <c r="Q1546" s="3"/>
      <c r="R1546" s="3"/>
      <c r="S1546" s="3">
        <f>IF(ISBLANK(Table13[[#This Row],[T1]]),0,IF(Table13[[#This Row],[T1]]&gt;0,1,0))</f>
        <v>1</v>
      </c>
      <c r="T1546" s="3">
        <f>IF(ISBLANK(Table13[[#This Row],[T2]]),0,IF(Table13[[#This Row],[T2]]&gt;0,1,0))</f>
        <v>1</v>
      </c>
      <c r="U1546" s="3">
        <f>IF(ISBLANK(Table13[[#This Row],[T3]]),0,IF(Table13[[#This Row],[T3]]&gt;0,1,0))</f>
        <v>0</v>
      </c>
      <c r="V1546" s="3">
        <f>IF(ISBLANK(Table13[[#This Row],[T4]]),0,IF(Table13[[#This Row],[T4]]&gt;0,1,0))</f>
        <v>1</v>
      </c>
      <c r="W1546" s="25">
        <v>43</v>
      </c>
      <c r="X1546" s="23">
        <v>16</v>
      </c>
      <c r="Y1546" s="3">
        <v>0.4</v>
      </c>
      <c r="Z1546" s="3"/>
      <c r="AB1546" s="30">
        <v>1516</v>
      </c>
      <c r="AC1546" s="30">
        <v>1.7084011993854715</v>
      </c>
      <c r="AD1546" s="30">
        <v>-0.50840119938547157</v>
      </c>
    </row>
    <row r="1547" spans="1:30">
      <c r="A1547" s="4">
        <v>43802.375</v>
      </c>
      <c r="B1547">
        <v>43802</v>
      </c>
      <c r="C1547" s="3">
        <v>0.375</v>
      </c>
      <c r="D1547" s="3">
        <v>9</v>
      </c>
      <c r="E1547" s="3">
        <v>64</v>
      </c>
      <c r="F1547" s="3">
        <v>0.2</v>
      </c>
      <c r="G1547" s="5">
        <v>0.2</v>
      </c>
      <c r="H1547" s="3">
        <v>0.4</v>
      </c>
      <c r="I1547" s="3">
        <v>1.55139</v>
      </c>
      <c r="J1547" s="12">
        <f t="shared" si="72"/>
        <v>1.8375000000000001</v>
      </c>
      <c r="L1547" s="3">
        <f t="shared" si="73"/>
        <v>0</v>
      </c>
      <c r="M1547" s="3">
        <f t="shared" si="74"/>
        <v>0</v>
      </c>
      <c r="N1547" s="3"/>
      <c r="O1547" s="3"/>
      <c r="P1547" s="3"/>
      <c r="Q1547" s="3"/>
      <c r="R1547" s="3"/>
      <c r="S1547" s="3">
        <f>IF(ISBLANK(Table13[[#This Row],[T1]]),0,IF(Table13[[#This Row],[T1]]&gt;0,1,0))</f>
        <v>0</v>
      </c>
      <c r="T1547" s="3">
        <f>IF(ISBLANK(Table13[[#This Row],[T2]]),0,IF(Table13[[#This Row],[T2]]&gt;0,1,0))</f>
        <v>0</v>
      </c>
      <c r="U1547" s="3">
        <f>IF(ISBLANK(Table13[[#This Row],[T3]]),0,IF(Table13[[#This Row],[T3]]&gt;0,1,0))</f>
        <v>0</v>
      </c>
      <c r="V1547" s="3">
        <f>IF(ISBLANK(Table13[[#This Row],[T4]]),0,IF(Table13[[#This Row],[T4]]&gt;0,1,0))</f>
        <v>1</v>
      </c>
      <c r="W1547" s="26">
        <v>44</v>
      </c>
      <c r="X1547" s="22">
        <v>12</v>
      </c>
      <c r="Y1547" s="3">
        <v>0.4</v>
      </c>
      <c r="Z1547" s="3"/>
      <c r="AB1547" s="30">
        <v>1517</v>
      </c>
      <c r="AC1547" s="30">
        <v>1.7084011993854715</v>
      </c>
      <c r="AD1547" s="30">
        <v>-0.20840119938547153</v>
      </c>
    </row>
    <row r="1548" spans="1:30">
      <c r="A1548" s="4">
        <v>43802.416666666664</v>
      </c>
      <c r="B1548">
        <v>43802</v>
      </c>
      <c r="C1548" s="3">
        <v>0.41666666666666669</v>
      </c>
      <c r="D1548" s="3">
        <v>10</v>
      </c>
      <c r="E1548" s="3">
        <v>64</v>
      </c>
      <c r="F1548" s="3">
        <v>0.1</v>
      </c>
      <c r="G1548" s="5">
        <v>0.2</v>
      </c>
      <c r="H1548" s="3">
        <v>0.30000000000000004</v>
      </c>
      <c r="I1548" s="3">
        <v>1.55139</v>
      </c>
      <c r="J1548" s="12">
        <f t="shared" si="72"/>
        <v>1.8375000000000001</v>
      </c>
      <c r="L1548" s="3">
        <f t="shared" si="73"/>
        <v>0</v>
      </c>
      <c r="M1548" s="3">
        <f t="shared" si="74"/>
        <v>0</v>
      </c>
      <c r="N1548" s="3"/>
      <c r="O1548" s="3"/>
      <c r="P1548" s="3"/>
      <c r="Q1548" s="3"/>
      <c r="R1548" s="3"/>
      <c r="S1548" s="3">
        <f>IF(ISBLANK(Table13[[#This Row],[T1]]),0,IF(Table13[[#This Row],[T1]]&gt;0,1,0))</f>
        <v>0</v>
      </c>
      <c r="T1548" s="3">
        <f>IF(ISBLANK(Table13[[#This Row],[T2]]),0,IF(Table13[[#This Row],[T2]]&gt;0,1,0))</f>
        <v>0</v>
      </c>
      <c r="U1548" s="3">
        <f>IF(ISBLANK(Table13[[#This Row],[T3]]),0,IF(Table13[[#This Row],[T3]]&gt;0,1,0))</f>
        <v>0</v>
      </c>
      <c r="V1548" s="3">
        <f>IF(ISBLANK(Table13[[#This Row],[T4]]),0,IF(Table13[[#This Row],[T4]]&gt;0,1,0))</f>
        <v>0</v>
      </c>
      <c r="W1548" s="25">
        <v>46</v>
      </c>
      <c r="X1548" s="23">
        <v>11</v>
      </c>
      <c r="Y1548" s="3">
        <v>0.30000000000000004</v>
      </c>
      <c r="Z1548" s="3"/>
      <c r="AB1548" s="30">
        <v>1518</v>
      </c>
      <c r="AC1548" s="30">
        <v>1.7084011993854715</v>
      </c>
      <c r="AD1548" s="30">
        <v>-0.20840119938547153</v>
      </c>
    </row>
    <row r="1549" spans="1:30">
      <c r="A1549" s="4">
        <v>43802.458333333336</v>
      </c>
      <c r="B1549">
        <v>43802</v>
      </c>
      <c r="C1549" s="3">
        <v>0.45833333333333331</v>
      </c>
      <c r="D1549" s="3">
        <v>11</v>
      </c>
      <c r="E1549" s="3">
        <v>64</v>
      </c>
      <c r="F1549" s="3">
        <v>0.2</v>
      </c>
      <c r="G1549" s="5">
        <v>0.2</v>
      </c>
      <c r="H1549" s="3">
        <v>0.4</v>
      </c>
      <c r="I1549" s="3">
        <v>1.55139</v>
      </c>
      <c r="J1549" s="12">
        <f t="shared" si="72"/>
        <v>1.8333333333333337</v>
      </c>
      <c r="L1549" s="3">
        <f t="shared" si="73"/>
        <v>0</v>
      </c>
      <c r="M1549" s="3">
        <f t="shared" si="74"/>
        <v>0</v>
      </c>
      <c r="N1549" s="3"/>
      <c r="O1549" s="3"/>
      <c r="P1549" s="3"/>
      <c r="Q1549" s="3"/>
      <c r="R1549" s="3"/>
      <c r="S1549" s="3">
        <f>IF(ISBLANK(Table13[[#This Row],[T1]]),0,IF(Table13[[#This Row],[T1]]&gt;0,1,0))</f>
        <v>0</v>
      </c>
      <c r="T1549" s="3">
        <f>IF(ISBLANK(Table13[[#This Row],[T2]]),0,IF(Table13[[#This Row],[T2]]&gt;0,1,0))</f>
        <v>0</v>
      </c>
      <c r="U1549" s="3">
        <f>IF(ISBLANK(Table13[[#This Row],[T3]]),0,IF(Table13[[#This Row],[T3]]&gt;0,1,0))</f>
        <v>0</v>
      </c>
      <c r="V1549" s="3">
        <f>IF(ISBLANK(Table13[[#This Row],[T4]]),0,IF(Table13[[#This Row],[T4]]&gt;0,1,0))</f>
        <v>0</v>
      </c>
      <c r="W1549" s="26">
        <v>47</v>
      </c>
      <c r="X1549" s="22">
        <v>17</v>
      </c>
      <c r="Y1549" s="3">
        <v>0.4</v>
      </c>
      <c r="Z1549" s="3"/>
      <c r="AB1549" s="30">
        <v>1519</v>
      </c>
      <c r="AC1549" s="30">
        <v>1.6977387633162098</v>
      </c>
      <c r="AD1549" s="30">
        <v>1.1022612366837901</v>
      </c>
    </row>
    <row r="1550" spans="1:30">
      <c r="A1550" s="4">
        <v>43802.5</v>
      </c>
      <c r="B1550">
        <v>43802</v>
      </c>
      <c r="C1550" s="3">
        <v>0.5</v>
      </c>
      <c r="D1550" s="3">
        <v>12</v>
      </c>
      <c r="E1550" s="3">
        <v>64</v>
      </c>
      <c r="F1550" s="3">
        <v>1.5</v>
      </c>
      <c r="G1550" s="5">
        <v>0.7</v>
      </c>
      <c r="H1550" s="3">
        <v>2.2000000000000002</v>
      </c>
      <c r="I1550" s="3">
        <v>1.55139</v>
      </c>
      <c r="J1550" s="12">
        <f t="shared" si="72"/>
        <v>1.8291666666666668</v>
      </c>
      <c r="L1550" s="3">
        <f t="shared" si="73"/>
        <v>0</v>
      </c>
      <c r="M1550" s="3">
        <f t="shared" si="74"/>
        <v>0</v>
      </c>
      <c r="N1550" s="3"/>
      <c r="O1550" s="3"/>
      <c r="P1550" s="3"/>
      <c r="Q1550" s="3"/>
      <c r="R1550" s="3"/>
      <c r="S1550" s="3">
        <f>IF(ISBLANK(Table13[[#This Row],[T1]]),0,IF(Table13[[#This Row],[T1]]&gt;0,1,0))</f>
        <v>0</v>
      </c>
      <c r="T1550" s="3">
        <f>IF(ISBLANK(Table13[[#This Row],[T2]]),0,IF(Table13[[#This Row],[T2]]&gt;0,1,0))</f>
        <v>0</v>
      </c>
      <c r="U1550" s="3">
        <f>IF(ISBLANK(Table13[[#This Row],[T3]]),0,IF(Table13[[#This Row],[T3]]&gt;0,1,0))</f>
        <v>0</v>
      </c>
      <c r="V1550" s="3">
        <f>IF(ISBLANK(Table13[[#This Row],[T4]]),0,IF(Table13[[#This Row],[T4]]&gt;0,1,0))</f>
        <v>0</v>
      </c>
      <c r="W1550" s="25">
        <v>48</v>
      </c>
      <c r="X1550" s="23">
        <v>17</v>
      </c>
      <c r="Y1550" s="3">
        <v>2.2000000000000002</v>
      </c>
      <c r="Z1550" s="3"/>
      <c r="AB1550" s="30">
        <v>1520</v>
      </c>
      <c r="AC1550" s="30">
        <v>1.6977387633162098</v>
      </c>
      <c r="AD1550" s="30">
        <v>2.7022612366837908</v>
      </c>
    </row>
    <row r="1551" spans="1:30">
      <c r="A1551" s="4">
        <v>43802.541666666664</v>
      </c>
      <c r="B1551">
        <v>43802</v>
      </c>
      <c r="C1551" s="3">
        <v>0.54166666666666663</v>
      </c>
      <c r="D1551" s="3">
        <v>13</v>
      </c>
      <c r="E1551" s="3">
        <v>64</v>
      </c>
      <c r="F1551" s="3">
        <v>1.7</v>
      </c>
      <c r="G1551" s="5">
        <v>0.3</v>
      </c>
      <c r="H1551" s="3">
        <v>2</v>
      </c>
      <c r="I1551" s="3">
        <v>1.55139</v>
      </c>
      <c r="J1551" s="12">
        <f t="shared" si="72"/>
        <v>1.7749999999999997</v>
      </c>
      <c r="L1551" s="3">
        <f t="shared" si="73"/>
        <v>0</v>
      </c>
      <c r="M1551" s="3">
        <f t="shared" si="74"/>
        <v>0</v>
      </c>
      <c r="N1551" s="3"/>
      <c r="O1551" s="3"/>
      <c r="P1551" s="3"/>
      <c r="Q1551" s="3"/>
      <c r="R1551" s="3"/>
      <c r="S1551" s="3">
        <f>IF(ISBLANK(Table13[[#This Row],[T1]]),0,IF(Table13[[#This Row],[T1]]&gt;0,1,0))</f>
        <v>0</v>
      </c>
      <c r="T1551" s="3">
        <f>IF(ISBLANK(Table13[[#This Row],[T2]]),0,IF(Table13[[#This Row],[T2]]&gt;0,1,0))</f>
        <v>0</v>
      </c>
      <c r="U1551" s="3">
        <f>IF(ISBLANK(Table13[[#This Row],[T3]]),0,IF(Table13[[#This Row],[T3]]&gt;0,1,0))</f>
        <v>0</v>
      </c>
      <c r="V1551" s="3">
        <f>IF(ISBLANK(Table13[[#This Row],[T4]]),0,IF(Table13[[#This Row],[T4]]&gt;0,1,0))</f>
        <v>0</v>
      </c>
      <c r="W1551" s="26">
        <v>49</v>
      </c>
      <c r="X1551" s="22">
        <v>17</v>
      </c>
      <c r="Y1551" s="3">
        <v>2</v>
      </c>
      <c r="Z1551" s="3"/>
      <c r="AB1551" s="30">
        <v>1521</v>
      </c>
      <c r="AC1551" s="30">
        <v>1.4939130598903529</v>
      </c>
      <c r="AD1551" s="30">
        <v>-1.0939130598903528</v>
      </c>
    </row>
    <row r="1552" spans="1:30">
      <c r="A1552" s="4">
        <v>43802.583333333336</v>
      </c>
      <c r="B1552">
        <v>43802</v>
      </c>
      <c r="C1552" s="3">
        <v>0.58333333333333337</v>
      </c>
      <c r="D1552" s="3">
        <v>14</v>
      </c>
      <c r="E1552" s="3">
        <v>64</v>
      </c>
      <c r="F1552" s="3">
        <v>0.4</v>
      </c>
      <c r="G1552" s="5">
        <v>0.4</v>
      </c>
      <c r="H1552" s="3">
        <v>0.8</v>
      </c>
      <c r="I1552" s="3">
        <v>1.55139</v>
      </c>
      <c r="J1552" s="12">
        <f t="shared" si="72"/>
        <v>1.7291666666666663</v>
      </c>
      <c r="L1552" s="3">
        <f t="shared" si="73"/>
        <v>0</v>
      </c>
      <c r="M1552" s="3">
        <f t="shared" si="74"/>
        <v>0</v>
      </c>
      <c r="N1552" s="3"/>
      <c r="O1552" s="3"/>
      <c r="P1552" s="3"/>
      <c r="Q1552" s="3"/>
      <c r="R1552" s="3"/>
      <c r="S1552" s="3">
        <f>IF(ISBLANK(Table13[[#This Row],[T1]]),0,IF(Table13[[#This Row],[T1]]&gt;0,1,0))</f>
        <v>0</v>
      </c>
      <c r="T1552" s="3">
        <f>IF(ISBLANK(Table13[[#This Row],[T2]]),0,IF(Table13[[#This Row],[T2]]&gt;0,1,0))</f>
        <v>0</v>
      </c>
      <c r="U1552" s="3">
        <f>IF(ISBLANK(Table13[[#This Row],[T3]]),0,IF(Table13[[#This Row],[T3]]&gt;0,1,0))</f>
        <v>0</v>
      </c>
      <c r="V1552" s="3">
        <f>IF(ISBLANK(Table13[[#This Row],[T4]]),0,IF(Table13[[#This Row],[T4]]&gt;0,1,0))</f>
        <v>0</v>
      </c>
      <c r="W1552" s="25">
        <v>48</v>
      </c>
      <c r="X1552" s="23">
        <v>11</v>
      </c>
      <c r="Y1552" s="3">
        <v>0.8</v>
      </c>
      <c r="Z1552" s="3"/>
      <c r="AB1552" s="30">
        <v>1522</v>
      </c>
      <c r="AC1552" s="30">
        <v>1.5946212313807522</v>
      </c>
      <c r="AD1552" s="30">
        <v>-1.3946212313807522</v>
      </c>
    </row>
    <row r="1553" spans="1:30">
      <c r="A1553" s="4">
        <v>43802.625</v>
      </c>
      <c r="B1553">
        <v>43802</v>
      </c>
      <c r="C1553" s="3">
        <v>0.625</v>
      </c>
      <c r="D1553" s="3">
        <v>15</v>
      </c>
      <c r="E1553" s="3">
        <v>64</v>
      </c>
      <c r="F1553" s="3">
        <v>1</v>
      </c>
      <c r="G1553" s="5">
        <v>1.6</v>
      </c>
      <c r="H1553" s="3">
        <v>2.6</v>
      </c>
      <c r="I1553" s="3">
        <v>1.55139</v>
      </c>
      <c r="J1553" s="12">
        <f t="shared" si="72"/>
        <v>1.7374999999999998</v>
      </c>
      <c r="L1553" s="3">
        <f t="shared" si="73"/>
        <v>0</v>
      </c>
      <c r="M1553" s="3">
        <f t="shared" si="74"/>
        <v>0</v>
      </c>
      <c r="N1553" s="3"/>
      <c r="O1553" s="3"/>
      <c r="P1553" s="3"/>
      <c r="Q1553" s="3"/>
      <c r="R1553" s="3"/>
      <c r="S1553" s="3">
        <f>IF(ISBLANK(Table13[[#This Row],[T1]]),0,IF(Table13[[#This Row],[T1]]&gt;0,1,0))</f>
        <v>0</v>
      </c>
      <c r="T1553" s="3">
        <f>IF(ISBLANK(Table13[[#This Row],[T2]]),0,IF(Table13[[#This Row],[T2]]&gt;0,1,0))</f>
        <v>0</v>
      </c>
      <c r="U1553" s="3">
        <f>IF(ISBLANK(Table13[[#This Row],[T3]]),0,IF(Table13[[#This Row],[T3]]&gt;0,1,0))</f>
        <v>0</v>
      </c>
      <c r="V1553" s="3">
        <f>IF(ISBLANK(Table13[[#This Row],[T4]]),0,IF(Table13[[#This Row],[T4]]&gt;0,1,0))</f>
        <v>0</v>
      </c>
      <c r="W1553" s="26">
        <v>47</v>
      </c>
      <c r="X1553" s="22">
        <v>11</v>
      </c>
      <c r="Y1553" s="3">
        <v>2.6</v>
      </c>
      <c r="Z1553" s="3"/>
      <c r="AB1553" s="30">
        <v>1523</v>
      </c>
      <c r="AC1553" s="30">
        <v>1.6466139535205102</v>
      </c>
      <c r="AD1553" s="30">
        <v>-1.2466139535205101</v>
      </c>
    </row>
    <row r="1554" spans="1:30">
      <c r="A1554" s="4">
        <v>43802.666666666664</v>
      </c>
      <c r="B1554">
        <v>43802</v>
      </c>
      <c r="C1554" s="3">
        <v>0.66666666666666663</v>
      </c>
      <c r="D1554" s="3">
        <v>16</v>
      </c>
      <c r="E1554" s="3">
        <v>64</v>
      </c>
      <c r="F1554" s="3">
        <v>1.5</v>
      </c>
      <c r="G1554" s="5">
        <v>1.6</v>
      </c>
      <c r="H1554" s="3">
        <v>3.1</v>
      </c>
      <c r="I1554" s="3">
        <v>1.55139</v>
      </c>
      <c r="J1554" s="12">
        <f t="shared" si="72"/>
        <v>1.7666666666666664</v>
      </c>
      <c r="L1554" s="3">
        <f t="shared" si="73"/>
        <v>0</v>
      </c>
      <c r="M1554" s="3">
        <f t="shared" si="74"/>
        <v>0</v>
      </c>
      <c r="N1554" s="3"/>
      <c r="O1554" s="3"/>
      <c r="P1554" s="3"/>
      <c r="Q1554" s="3"/>
      <c r="R1554" s="3"/>
      <c r="S1554" s="3">
        <f>IF(ISBLANK(Table13[[#This Row],[T1]]),0,IF(Table13[[#This Row],[T1]]&gt;0,1,0))</f>
        <v>1</v>
      </c>
      <c r="T1554" s="3">
        <f>IF(ISBLANK(Table13[[#This Row],[T2]]),0,IF(Table13[[#This Row],[T2]]&gt;0,1,0))</f>
        <v>0</v>
      </c>
      <c r="U1554" s="3">
        <f>IF(ISBLANK(Table13[[#This Row],[T3]]),0,IF(Table13[[#This Row],[T3]]&gt;0,1,0))</f>
        <v>0</v>
      </c>
      <c r="V1554" s="3">
        <f>IF(ISBLANK(Table13[[#This Row],[T4]]),0,IF(Table13[[#This Row],[T4]]&gt;0,1,0))</f>
        <v>0</v>
      </c>
      <c r="W1554" s="25">
        <v>44</v>
      </c>
      <c r="X1554" s="23">
        <v>11</v>
      </c>
      <c r="Y1554" s="3">
        <v>3.1</v>
      </c>
      <c r="Z1554" s="3"/>
      <c r="AB1554" s="30">
        <v>1524</v>
      </c>
      <c r="AC1554" s="30">
        <v>1.6359515174512482</v>
      </c>
      <c r="AD1554" s="30">
        <v>-1.2359515174512481</v>
      </c>
    </row>
    <row r="1555" spans="1:30">
      <c r="A1555" s="4">
        <v>43802.708333333336</v>
      </c>
      <c r="B1555">
        <v>43802</v>
      </c>
      <c r="C1555" s="3">
        <v>0.70833333333333337</v>
      </c>
      <c r="D1555" s="3">
        <v>17</v>
      </c>
      <c r="E1555" s="3">
        <v>64</v>
      </c>
      <c r="F1555" s="3">
        <v>1.4</v>
      </c>
      <c r="G1555" s="5">
        <v>1.3</v>
      </c>
      <c r="H1555" s="3">
        <v>2.7</v>
      </c>
      <c r="I1555" s="3">
        <v>1.55139</v>
      </c>
      <c r="J1555" s="12">
        <f t="shared" si="72"/>
        <v>1.7583333333333331</v>
      </c>
      <c r="L1555" s="3">
        <f t="shared" si="73"/>
        <v>0</v>
      </c>
      <c r="M1555" s="3">
        <f t="shared" si="74"/>
        <v>0</v>
      </c>
      <c r="N1555" s="3"/>
      <c r="O1555" s="3"/>
      <c r="P1555" s="3"/>
      <c r="Q1555" s="3"/>
      <c r="R1555" s="3"/>
      <c r="S1555" s="3">
        <f>IF(ISBLANK(Table13[[#This Row],[T1]]),0,IF(Table13[[#This Row],[T1]]&gt;0,1,0))</f>
        <v>1</v>
      </c>
      <c r="T1555" s="3">
        <f>IF(ISBLANK(Table13[[#This Row],[T2]]),0,IF(Table13[[#This Row],[T2]]&gt;0,1,0))</f>
        <v>0</v>
      </c>
      <c r="U1555" s="3">
        <f>IF(ISBLANK(Table13[[#This Row],[T3]]),0,IF(Table13[[#This Row],[T3]]&gt;0,1,0))</f>
        <v>0</v>
      </c>
      <c r="V1555" s="3">
        <f>IF(ISBLANK(Table13[[#This Row],[T4]]),0,IF(Table13[[#This Row],[T4]]&gt;0,1,0))</f>
        <v>0</v>
      </c>
      <c r="W1555" s="26">
        <v>43</v>
      </c>
      <c r="X1555" s="22">
        <v>17</v>
      </c>
      <c r="Y1555" s="3">
        <v>2.7</v>
      </c>
      <c r="Z1555" s="3"/>
      <c r="AB1555" s="30">
        <v>1525</v>
      </c>
      <c r="AC1555" s="30">
        <v>1.6466139535205102</v>
      </c>
      <c r="AD1555" s="30">
        <v>-0.84661395352051017</v>
      </c>
    </row>
    <row r="1556" spans="1:30">
      <c r="A1556" s="4">
        <v>43802.75</v>
      </c>
      <c r="B1556">
        <v>43802</v>
      </c>
      <c r="C1556" s="3">
        <v>0.75</v>
      </c>
      <c r="D1556" s="3">
        <v>18</v>
      </c>
      <c r="E1556" s="3">
        <v>64</v>
      </c>
      <c r="F1556" s="3">
        <v>0.9</v>
      </c>
      <c r="G1556" s="5">
        <v>2.2000000000000002</v>
      </c>
      <c r="H1556" s="3">
        <v>3.1</v>
      </c>
      <c r="I1556" s="3">
        <v>1.55139</v>
      </c>
      <c r="J1556" s="12">
        <f t="shared" si="72"/>
        <v>1.7374999999999998</v>
      </c>
      <c r="L1556" s="3">
        <f t="shared" si="73"/>
        <v>0</v>
      </c>
      <c r="M1556" s="3">
        <f t="shared" si="74"/>
        <v>0</v>
      </c>
      <c r="N1556" s="3"/>
      <c r="O1556" s="3"/>
      <c r="P1556" s="3"/>
      <c r="Q1556" s="3"/>
      <c r="R1556" s="3"/>
      <c r="S1556" s="3">
        <f>IF(ISBLANK(Table13[[#This Row],[T1]]),0,IF(Table13[[#This Row],[T1]]&gt;0,1,0))</f>
        <v>1</v>
      </c>
      <c r="T1556" s="3">
        <f>IF(ISBLANK(Table13[[#This Row],[T2]]),0,IF(Table13[[#This Row],[T2]]&gt;0,1,0))</f>
        <v>0</v>
      </c>
      <c r="U1556" s="3">
        <f>IF(ISBLANK(Table13[[#This Row],[T3]]),0,IF(Table13[[#This Row],[T3]]&gt;0,1,0))</f>
        <v>1</v>
      </c>
      <c r="V1556" s="3">
        <f>IF(ISBLANK(Table13[[#This Row],[T4]]),0,IF(Table13[[#This Row],[T4]]&gt;0,1,0))</f>
        <v>0</v>
      </c>
      <c r="W1556" s="25">
        <v>42</v>
      </c>
      <c r="X1556" s="23">
        <v>17</v>
      </c>
      <c r="Y1556" s="3">
        <v>3.1</v>
      </c>
      <c r="Z1556" s="3"/>
      <c r="AB1556" s="30">
        <v>1526</v>
      </c>
      <c r="AC1556" s="30">
        <v>1.6359515174512482</v>
      </c>
      <c r="AD1556" s="30">
        <v>-0.83595151745124818</v>
      </c>
    </row>
    <row r="1557" spans="1:30">
      <c r="A1557" s="4">
        <v>43802.791666666664</v>
      </c>
      <c r="B1557">
        <v>43802</v>
      </c>
      <c r="C1557" s="3">
        <v>0.79166666666666663</v>
      </c>
      <c r="D1557" s="3">
        <v>19</v>
      </c>
      <c r="E1557" s="3">
        <v>64</v>
      </c>
      <c r="F1557" s="3">
        <v>2.1</v>
      </c>
      <c r="G1557" s="5">
        <v>1</v>
      </c>
      <c r="H1557" s="3">
        <v>3.1</v>
      </c>
      <c r="I1557" s="3">
        <v>1.55139</v>
      </c>
      <c r="J1557" s="12">
        <f t="shared" si="72"/>
        <v>1.7583333333333331</v>
      </c>
      <c r="L1557" s="3">
        <f t="shared" si="73"/>
        <v>0</v>
      </c>
      <c r="M1557" s="3">
        <f t="shared" si="74"/>
        <v>0</v>
      </c>
      <c r="N1557" s="3"/>
      <c r="O1557" s="3"/>
      <c r="P1557" s="3"/>
      <c r="Q1557" s="3"/>
      <c r="R1557" s="3"/>
      <c r="S1557" s="3">
        <f>IF(ISBLANK(Table13[[#This Row],[T1]]),0,IF(Table13[[#This Row],[T1]]&gt;0,1,0))</f>
        <v>1</v>
      </c>
      <c r="T1557" s="3">
        <f>IF(ISBLANK(Table13[[#This Row],[T2]]),0,IF(Table13[[#This Row],[T2]]&gt;0,1,0))</f>
        <v>0</v>
      </c>
      <c r="U1557" s="3">
        <f>IF(ISBLANK(Table13[[#This Row],[T3]]),0,IF(Table13[[#This Row],[T3]]&gt;0,1,0))</f>
        <v>0</v>
      </c>
      <c r="V1557" s="3">
        <f>IF(ISBLANK(Table13[[#This Row],[T4]]),0,IF(Table13[[#This Row],[T4]]&gt;0,1,0))</f>
        <v>0</v>
      </c>
      <c r="W1557" s="26">
        <v>41</v>
      </c>
      <c r="X1557" s="22">
        <v>21</v>
      </c>
      <c r="Y1557" s="3">
        <v>3.1</v>
      </c>
      <c r="Z1557" s="3"/>
      <c r="AB1557" s="30">
        <v>1527</v>
      </c>
      <c r="AC1557" s="30">
        <v>1.6252890813819865</v>
      </c>
      <c r="AD1557" s="30">
        <v>-0.52528908138198638</v>
      </c>
    </row>
    <row r="1558" spans="1:30">
      <c r="A1558" s="4">
        <v>43802.833333333336</v>
      </c>
      <c r="B1558">
        <v>43802</v>
      </c>
      <c r="C1558" s="3">
        <v>0.83333333333333337</v>
      </c>
      <c r="D1558" s="3">
        <v>20</v>
      </c>
      <c r="E1558" s="3">
        <v>64</v>
      </c>
      <c r="F1558" s="3">
        <v>1.1000000000000001</v>
      </c>
      <c r="G1558" s="5">
        <v>1</v>
      </c>
      <c r="H1558" s="3">
        <v>2.1</v>
      </c>
      <c r="I1558" s="3">
        <v>1.55139</v>
      </c>
      <c r="J1558" s="12">
        <f t="shared" si="72"/>
        <v>1.7166666666666668</v>
      </c>
      <c r="L1558" s="3">
        <f t="shared" si="73"/>
        <v>0</v>
      </c>
      <c r="M1558" s="3">
        <f t="shared" si="74"/>
        <v>0</v>
      </c>
      <c r="N1558" s="3"/>
      <c r="O1558" s="3"/>
      <c r="P1558" s="3"/>
      <c r="Q1558" s="3"/>
      <c r="R1558" s="3"/>
      <c r="S1558" s="3">
        <f>IF(ISBLANK(Table13[[#This Row],[T1]]),0,IF(Table13[[#This Row],[T1]]&gt;0,1,0))</f>
        <v>1</v>
      </c>
      <c r="T1558" s="3">
        <f>IF(ISBLANK(Table13[[#This Row],[T2]]),0,IF(Table13[[#This Row],[T2]]&gt;0,1,0))</f>
        <v>0</v>
      </c>
      <c r="U1558" s="3">
        <f>IF(ISBLANK(Table13[[#This Row],[T3]]),0,IF(Table13[[#This Row],[T3]]&gt;0,1,0))</f>
        <v>0</v>
      </c>
      <c r="V1558" s="3">
        <f>IF(ISBLANK(Table13[[#This Row],[T4]]),0,IF(Table13[[#This Row],[T4]]&gt;0,1,0))</f>
        <v>0</v>
      </c>
      <c r="W1558" s="25">
        <v>40</v>
      </c>
      <c r="X1558" s="23">
        <v>11</v>
      </c>
      <c r="Y1558" s="3">
        <v>2.1</v>
      </c>
      <c r="Z1558" s="3"/>
      <c r="AB1558" s="30">
        <v>1528</v>
      </c>
      <c r="AC1558" s="30">
        <v>1.5732963592422284</v>
      </c>
      <c r="AD1558" s="30">
        <v>1.3267036407577715</v>
      </c>
    </row>
    <row r="1559" spans="1:30">
      <c r="A1559" s="4">
        <v>43802.875</v>
      </c>
      <c r="B1559">
        <v>43802</v>
      </c>
      <c r="C1559" s="3">
        <v>0.875</v>
      </c>
      <c r="D1559" s="3">
        <v>21</v>
      </c>
      <c r="E1559" s="3">
        <v>64</v>
      </c>
      <c r="F1559" s="3">
        <v>0.6</v>
      </c>
      <c r="G1559" s="5">
        <v>0.8</v>
      </c>
      <c r="H1559" s="3">
        <v>1.4</v>
      </c>
      <c r="I1559" s="3">
        <v>1.55139</v>
      </c>
      <c r="J1559" s="12">
        <f t="shared" si="72"/>
        <v>1.8125</v>
      </c>
      <c r="L1559" s="3">
        <f t="shared" si="73"/>
        <v>0</v>
      </c>
      <c r="M1559" s="3">
        <f t="shared" si="74"/>
        <v>0</v>
      </c>
      <c r="N1559" s="3"/>
      <c r="O1559" s="3"/>
      <c r="P1559" s="3"/>
      <c r="Q1559" s="3"/>
      <c r="R1559" s="3"/>
      <c r="S1559" s="3">
        <f>IF(ISBLANK(Table13[[#This Row],[T1]]),0,IF(Table13[[#This Row],[T1]]&gt;0,1,0))</f>
        <v>1</v>
      </c>
      <c r="T1559" s="3">
        <f>IF(ISBLANK(Table13[[#This Row],[T2]]),0,IF(Table13[[#This Row],[T2]]&gt;0,1,0))</f>
        <v>0</v>
      </c>
      <c r="U1559" s="3">
        <f>IF(ISBLANK(Table13[[#This Row],[T3]]),0,IF(Table13[[#This Row],[T3]]&gt;0,1,0))</f>
        <v>0</v>
      </c>
      <c r="V1559" s="3">
        <f>IF(ISBLANK(Table13[[#This Row],[T4]]),0,IF(Table13[[#This Row],[T4]]&gt;0,1,0))</f>
        <v>0</v>
      </c>
      <c r="W1559" s="26">
        <v>40</v>
      </c>
      <c r="X1559" s="22">
        <v>11</v>
      </c>
      <c r="Y1559" s="3">
        <v>1.4</v>
      </c>
      <c r="Z1559" s="3"/>
      <c r="AB1559" s="30">
        <v>1529</v>
      </c>
      <c r="AC1559" s="30">
        <v>1.5732963592422284</v>
      </c>
      <c r="AD1559" s="30">
        <v>1.2267036407577714</v>
      </c>
    </row>
    <row r="1560" spans="1:30">
      <c r="A1560" s="4">
        <v>43802.916666666664</v>
      </c>
      <c r="B1560">
        <v>43802</v>
      </c>
      <c r="C1560" s="3">
        <v>0.91666666666666663</v>
      </c>
      <c r="D1560" s="3">
        <v>22</v>
      </c>
      <c r="E1560" s="3">
        <v>64</v>
      </c>
      <c r="F1560" s="3">
        <v>1.1000000000000001</v>
      </c>
      <c r="G1560" s="5">
        <v>1.1000000000000001</v>
      </c>
      <c r="H1560" s="3">
        <v>2.2000000000000002</v>
      </c>
      <c r="I1560" s="3">
        <v>1.55139</v>
      </c>
      <c r="J1560" s="12">
        <f t="shared" si="72"/>
        <v>1.8833333333333331</v>
      </c>
      <c r="L1560" s="3">
        <f t="shared" si="73"/>
        <v>0</v>
      </c>
      <c r="M1560" s="3">
        <f t="shared" si="74"/>
        <v>0</v>
      </c>
      <c r="N1560" s="3"/>
      <c r="O1560" s="3"/>
      <c r="P1560" s="3"/>
      <c r="Q1560" s="3"/>
      <c r="R1560" s="3"/>
      <c r="S1560" s="3">
        <f>IF(ISBLANK(Table13[[#This Row],[T1]]),0,IF(Table13[[#This Row],[T1]]&gt;0,1,0))</f>
        <v>1</v>
      </c>
      <c r="T1560" s="3">
        <f>IF(ISBLANK(Table13[[#This Row],[T2]]),0,IF(Table13[[#This Row],[T2]]&gt;0,1,0))</f>
        <v>0</v>
      </c>
      <c r="U1560" s="3">
        <f>IF(ISBLANK(Table13[[#This Row],[T3]]),0,IF(Table13[[#This Row],[T3]]&gt;0,1,0))</f>
        <v>1</v>
      </c>
      <c r="V1560" s="3">
        <f>IF(ISBLANK(Table13[[#This Row],[T4]]),0,IF(Table13[[#This Row],[T4]]&gt;0,1,0))</f>
        <v>0</v>
      </c>
      <c r="W1560" s="25">
        <v>41</v>
      </c>
      <c r="X1560" s="23">
        <v>13</v>
      </c>
      <c r="Y1560" s="3">
        <v>2.2000000000000002</v>
      </c>
      <c r="Z1560" s="3"/>
      <c r="AB1560" s="30">
        <v>1530</v>
      </c>
      <c r="AC1560" s="30">
        <v>1.7096668685631891</v>
      </c>
      <c r="AD1560" s="30">
        <v>1.2903331314368109</v>
      </c>
    </row>
    <row r="1561" spans="1:30">
      <c r="A1561" s="4">
        <v>43802.958333333336</v>
      </c>
      <c r="B1561">
        <v>43802</v>
      </c>
      <c r="C1561" s="3">
        <v>0.95833333333333337</v>
      </c>
      <c r="D1561" s="3">
        <v>23</v>
      </c>
      <c r="E1561" s="3">
        <v>64</v>
      </c>
      <c r="F1561" s="3">
        <v>0.4</v>
      </c>
      <c r="G1561" s="5">
        <v>0.3</v>
      </c>
      <c r="H1561" s="3">
        <v>0.7</v>
      </c>
      <c r="I1561" s="3">
        <v>1.55139</v>
      </c>
      <c r="J1561" s="12">
        <f t="shared" si="72"/>
        <v>1.9416666666666664</v>
      </c>
      <c r="L1561" s="3">
        <f t="shared" si="73"/>
        <v>0</v>
      </c>
      <c r="M1561" s="3">
        <f t="shared" si="74"/>
        <v>0</v>
      </c>
      <c r="N1561" s="3"/>
      <c r="O1561" s="3"/>
      <c r="P1561" s="3"/>
      <c r="Q1561" s="3"/>
      <c r="R1561" s="3"/>
      <c r="S1561" s="3">
        <f>IF(ISBLANK(Table13[[#This Row],[T1]]),0,IF(Table13[[#This Row],[T1]]&gt;0,1,0))</f>
        <v>1</v>
      </c>
      <c r="T1561" s="3">
        <f>IF(ISBLANK(Table13[[#This Row],[T2]]),0,IF(Table13[[#This Row],[T2]]&gt;0,1,0))</f>
        <v>0</v>
      </c>
      <c r="U1561" s="3">
        <f>IF(ISBLANK(Table13[[#This Row],[T3]]),0,IF(Table13[[#This Row],[T3]]&gt;0,1,0))</f>
        <v>1</v>
      </c>
      <c r="V1561" s="3">
        <f>IF(ISBLANK(Table13[[#This Row],[T4]]),0,IF(Table13[[#This Row],[T4]]&gt;0,1,0))</f>
        <v>0</v>
      </c>
      <c r="W1561" s="26">
        <v>39</v>
      </c>
      <c r="X1561" s="22">
        <v>13</v>
      </c>
      <c r="Y1561" s="3">
        <v>0.7</v>
      </c>
      <c r="Z1561" s="3"/>
      <c r="AB1561" s="30">
        <v>1531</v>
      </c>
      <c r="AC1561" s="30">
        <v>1.6470117103541693</v>
      </c>
      <c r="AD1561" s="30">
        <v>0.55298828964583091</v>
      </c>
    </row>
    <row r="1562" spans="1:30">
      <c r="A1562" s="4">
        <v>43803</v>
      </c>
      <c r="B1562">
        <v>43803</v>
      </c>
      <c r="C1562" s="3">
        <v>0</v>
      </c>
      <c r="D1562" s="3">
        <v>0</v>
      </c>
      <c r="E1562" s="3">
        <v>65</v>
      </c>
      <c r="F1562" s="3">
        <v>0.3</v>
      </c>
      <c r="G1562" s="5">
        <v>0.2</v>
      </c>
      <c r="H1562" s="3">
        <v>0.5</v>
      </c>
      <c r="I1562" s="3">
        <v>1.55139</v>
      </c>
      <c r="J1562" s="12">
        <f t="shared" si="72"/>
        <v>1.9541666666666666</v>
      </c>
      <c r="L1562" s="3">
        <f t="shared" si="73"/>
        <v>0</v>
      </c>
      <c r="M1562" s="3">
        <f t="shared" si="74"/>
        <v>0</v>
      </c>
      <c r="N1562" s="3"/>
      <c r="O1562" s="3"/>
      <c r="P1562" s="3"/>
      <c r="Q1562" s="3"/>
      <c r="R1562" s="3"/>
      <c r="S1562" s="3">
        <f>IF(ISBLANK(Table13[[#This Row],[T1]]),0,IF(Table13[[#This Row],[T1]]&gt;0,1,0))</f>
        <v>1</v>
      </c>
      <c r="T1562" s="3">
        <f>IF(ISBLANK(Table13[[#This Row],[T2]]),0,IF(Table13[[#This Row],[T2]]&gt;0,1,0))</f>
        <v>0</v>
      </c>
      <c r="U1562" s="3">
        <f>IF(ISBLANK(Table13[[#This Row],[T3]]),0,IF(Table13[[#This Row],[T3]]&gt;0,1,0))</f>
        <v>1</v>
      </c>
      <c r="V1562" s="3">
        <f>IF(ISBLANK(Table13[[#This Row],[T4]]),0,IF(Table13[[#This Row],[T4]]&gt;0,1,0))</f>
        <v>0</v>
      </c>
      <c r="W1562" s="27"/>
      <c r="Y1562" s="3">
        <v>0.5</v>
      </c>
      <c r="AB1562" s="30">
        <v>1532</v>
      </c>
      <c r="AC1562" s="30">
        <v>1.7096668685631891</v>
      </c>
      <c r="AD1562" s="30">
        <v>0.49033313143681112</v>
      </c>
    </row>
    <row r="1563" spans="1:30">
      <c r="A1563" s="4">
        <v>43803.041666666664</v>
      </c>
      <c r="B1563">
        <v>43803</v>
      </c>
      <c r="C1563" s="3">
        <v>4.1666666666666664E-2</v>
      </c>
      <c r="D1563" s="3">
        <v>1</v>
      </c>
      <c r="E1563" s="3">
        <v>65</v>
      </c>
      <c r="F1563" s="3">
        <v>0.5</v>
      </c>
      <c r="G1563" s="5">
        <v>1.6</v>
      </c>
      <c r="H1563" s="3">
        <v>2.1</v>
      </c>
      <c r="I1563" s="3">
        <v>1.55139</v>
      </c>
      <c r="J1563" s="12">
        <f t="shared" si="72"/>
        <v>2.017391304347826</v>
      </c>
      <c r="L1563" s="3">
        <f t="shared" si="73"/>
        <v>0</v>
      </c>
      <c r="M1563" s="3">
        <f t="shared" si="74"/>
        <v>0</v>
      </c>
      <c r="N1563" s="3"/>
      <c r="O1563" s="3"/>
      <c r="P1563" s="3"/>
      <c r="Q1563" s="3"/>
      <c r="R1563" s="3"/>
      <c r="S1563" s="3">
        <f>IF(ISBLANK(Table13[[#This Row],[T1]]),0,IF(Table13[[#This Row],[T1]]&gt;0,1,0))</f>
        <v>1</v>
      </c>
      <c r="T1563" s="3">
        <f>IF(ISBLANK(Table13[[#This Row],[T2]]),0,IF(Table13[[#This Row],[T2]]&gt;0,1,0))</f>
        <v>0</v>
      </c>
      <c r="U1563" s="3">
        <f>IF(ISBLANK(Table13[[#This Row],[T3]]),0,IF(Table13[[#This Row],[T3]]&gt;0,1,0))</f>
        <v>1</v>
      </c>
      <c r="V1563" s="3">
        <f>IF(ISBLANK(Table13[[#This Row],[T4]]),0,IF(Table13[[#This Row],[T4]]&gt;0,1,0))</f>
        <v>0</v>
      </c>
      <c r="W1563" s="27"/>
      <c r="Y1563" s="3">
        <v>2.1</v>
      </c>
      <c r="AB1563" s="30">
        <v>1533</v>
      </c>
      <c r="AC1563" s="30">
        <v>1.6470117103541693</v>
      </c>
      <c r="AD1563" s="30">
        <v>0.45298828964583082</v>
      </c>
    </row>
    <row r="1564" spans="1:30">
      <c r="A1564" s="4">
        <v>43803.083333333336</v>
      </c>
      <c r="B1564">
        <v>43803</v>
      </c>
      <c r="C1564" s="3">
        <v>8.3333333333333329E-2</v>
      </c>
      <c r="D1564" s="3">
        <v>2</v>
      </c>
      <c r="E1564" s="3">
        <v>65</v>
      </c>
      <c r="F1564" s="3">
        <v>1</v>
      </c>
      <c r="G1564" s="5">
        <v>0.7</v>
      </c>
      <c r="H1564" s="3">
        <v>1.7</v>
      </c>
      <c r="I1564" s="3">
        <v>1.55139</v>
      </c>
      <c r="J1564" s="12">
        <f t="shared" si="72"/>
        <v>2.0136363636363637</v>
      </c>
      <c r="L1564" s="3">
        <f t="shared" si="73"/>
        <v>0</v>
      </c>
      <c r="M1564" s="3">
        <f t="shared" si="74"/>
        <v>0</v>
      </c>
      <c r="N1564" s="3"/>
      <c r="O1564" s="3"/>
      <c r="P1564" s="3"/>
      <c r="Q1564" s="3"/>
      <c r="R1564" s="3"/>
      <c r="S1564" s="3">
        <f>IF(ISBLANK(Table13[[#This Row],[T1]]),0,IF(Table13[[#This Row],[T1]]&gt;0,1,0))</f>
        <v>1</v>
      </c>
      <c r="T1564" s="3">
        <f>IF(ISBLANK(Table13[[#This Row],[T2]]),0,IF(Table13[[#This Row],[T2]]&gt;0,1,0))</f>
        <v>1</v>
      </c>
      <c r="U1564" s="3">
        <f>IF(ISBLANK(Table13[[#This Row],[T3]]),0,IF(Table13[[#This Row],[T3]]&gt;0,1,0))</f>
        <v>1</v>
      </c>
      <c r="V1564" s="3">
        <f>IF(ISBLANK(Table13[[#This Row],[T4]]),0,IF(Table13[[#This Row],[T4]]&gt;0,1,0))</f>
        <v>0</v>
      </c>
      <c r="W1564" s="27"/>
      <c r="Y1564" s="3">
        <v>1.7</v>
      </c>
      <c r="AB1564" s="30">
        <v>1534</v>
      </c>
      <c r="AC1564" s="30">
        <v>1.7877844987373472</v>
      </c>
      <c r="AD1564" s="30">
        <v>2.6122155012626531</v>
      </c>
    </row>
    <row r="1565" spans="1:30">
      <c r="A1565" s="4">
        <v>43803.125</v>
      </c>
      <c r="B1565">
        <v>43803</v>
      </c>
      <c r="C1565" s="3">
        <v>0.125</v>
      </c>
      <c r="D1565" s="3">
        <v>3</v>
      </c>
      <c r="E1565" s="3">
        <v>65</v>
      </c>
      <c r="F1565" s="3">
        <v>0.5</v>
      </c>
      <c r="G1565" s="5">
        <v>0.6</v>
      </c>
      <c r="H1565" s="3">
        <v>1.1000000000000001</v>
      </c>
      <c r="I1565" s="3">
        <v>1.55139</v>
      </c>
      <c r="J1565" s="12">
        <f t="shared" si="72"/>
        <v>2.0285714285714285</v>
      </c>
      <c r="L1565" s="3">
        <f t="shared" si="73"/>
        <v>0</v>
      </c>
      <c r="M1565" s="3">
        <f t="shared" si="74"/>
        <v>0</v>
      </c>
      <c r="N1565" s="3"/>
      <c r="O1565" s="3"/>
      <c r="P1565" s="3"/>
      <c r="Q1565" s="3"/>
      <c r="R1565" s="3"/>
      <c r="S1565" s="3">
        <f>IF(ISBLANK(Table13[[#This Row],[T1]]),0,IF(Table13[[#This Row],[T1]]&gt;0,1,0))</f>
        <v>1</v>
      </c>
      <c r="T1565" s="3">
        <f>IF(ISBLANK(Table13[[#This Row],[T2]]),0,IF(Table13[[#This Row],[T2]]&gt;0,1,0))</f>
        <v>1</v>
      </c>
      <c r="U1565" s="3">
        <f>IF(ISBLANK(Table13[[#This Row],[T3]]),0,IF(Table13[[#This Row],[T3]]&gt;0,1,0))</f>
        <v>1</v>
      </c>
      <c r="V1565" s="3">
        <f>IF(ISBLANK(Table13[[#This Row],[T4]]),0,IF(Table13[[#This Row],[T4]]&gt;0,1,0))</f>
        <v>0</v>
      </c>
      <c r="W1565" s="27"/>
      <c r="Y1565" s="3">
        <v>1.1000000000000001</v>
      </c>
      <c r="AB1565" s="30">
        <v>1535</v>
      </c>
      <c r="AC1565" s="30">
        <v>1.6219259446332264</v>
      </c>
      <c r="AD1565" s="30">
        <v>0.57807405536677381</v>
      </c>
    </row>
    <row r="1566" spans="1:30">
      <c r="A1566" s="4">
        <v>43803.166666666664</v>
      </c>
      <c r="B1566">
        <v>43803</v>
      </c>
      <c r="C1566" s="3">
        <v>0.16666666666666666</v>
      </c>
      <c r="D1566" s="3">
        <v>4</v>
      </c>
      <c r="E1566" s="3">
        <v>65</v>
      </c>
      <c r="F1566" s="3">
        <v>0.7</v>
      </c>
      <c r="G1566" s="5">
        <v>0.8</v>
      </c>
      <c r="H1566" s="3">
        <v>1.5</v>
      </c>
      <c r="I1566" s="3">
        <v>1.55139</v>
      </c>
      <c r="J1566" s="12">
        <f t="shared" si="72"/>
        <v>2.0750000000000002</v>
      </c>
      <c r="L1566" s="3">
        <f t="shared" si="73"/>
        <v>0</v>
      </c>
      <c r="M1566" s="3">
        <f t="shared" si="74"/>
        <v>0</v>
      </c>
      <c r="N1566" s="3"/>
      <c r="O1566" s="3"/>
      <c r="P1566" s="3"/>
      <c r="Q1566" s="3"/>
      <c r="R1566" s="3"/>
      <c r="S1566" s="3">
        <f>IF(ISBLANK(Table13[[#This Row],[T1]]),0,IF(Table13[[#This Row],[T1]]&gt;0,1,0))</f>
        <v>1</v>
      </c>
      <c r="T1566" s="3">
        <f>IF(ISBLANK(Table13[[#This Row],[T2]]),0,IF(Table13[[#This Row],[T2]]&gt;0,1,0))</f>
        <v>1</v>
      </c>
      <c r="U1566" s="3">
        <f>IF(ISBLANK(Table13[[#This Row],[T3]]),0,IF(Table13[[#This Row],[T3]]&gt;0,1,0))</f>
        <v>1</v>
      </c>
      <c r="V1566" s="3">
        <f>IF(ISBLANK(Table13[[#This Row],[T4]]),0,IF(Table13[[#This Row],[T4]]&gt;0,1,0))</f>
        <v>0</v>
      </c>
      <c r="W1566" s="27"/>
      <c r="Y1566" s="3">
        <v>1.5</v>
      </c>
      <c r="AB1566" s="30">
        <v>1536</v>
      </c>
      <c r="AC1566" s="30">
        <v>1.6582770728182556</v>
      </c>
      <c r="AD1566" s="30">
        <v>-0.8582770728182556</v>
      </c>
    </row>
    <row r="1567" spans="1:30">
      <c r="A1567" s="4">
        <v>43803.208333333336</v>
      </c>
      <c r="B1567">
        <v>43803</v>
      </c>
      <c r="C1567" s="3">
        <v>0.20833333333333334</v>
      </c>
      <c r="D1567" s="3">
        <v>5</v>
      </c>
      <c r="E1567" s="3">
        <v>65</v>
      </c>
      <c r="F1567" s="3">
        <v>0.5</v>
      </c>
      <c r="G1567" s="5">
        <v>0.7</v>
      </c>
      <c r="H1567" s="3">
        <v>1.2</v>
      </c>
      <c r="I1567" s="3">
        <v>1.55139</v>
      </c>
      <c r="J1567" s="12">
        <f t="shared" si="72"/>
        <v>2.1052631578947367</v>
      </c>
      <c r="L1567" s="3">
        <f t="shared" si="73"/>
        <v>0</v>
      </c>
      <c r="M1567" s="3">
        <f t="shared" si="74"/>
        <v>0</v>
      </c>
      <c r="N1567" s="3"/>
      <c r="O1567" s="3"/>
      <c r="P1567" s="3"/>
      <c r="Q1567" s="3"/>
      <c r="R1567" s="3"/>
      <c r="S1567" s="3">
        <f>IF(ISBLANK(Table13[[#This Row],[T1]]),0,IF(Table13[[#This Row],[T1]]&gt;0,1,0))</f>
        <v>1</v>
      </c>
      <c r="T1567" s="3">
        <f>IF(ISBLANK(Table13[[#This Row],[T2]]),0,IF(Table13[[#This Row],[T2]]&gt;0,1,0))</f>
        <v>1</v>
      </c>
      <c r="U1567" s="3">
        <f>IF(ISBLANK(Table13[[#This Row],[T3]]),0,IF(Table13[[#This Row],[T3]]&gt;0,1,0))</f>
        <v>1</v>
      </c>
      <c r="V1567" s="3">
        <f>IF(ISBLANK(Table13[[#This Row],[T4]]),0,IF(Table13[[#This Row],[T4]]&gt;0,1,0))</f>
        <v>0</v>
      </c>
      <c r="W1567" s="27"/>
      <c r="Y1567" s="3">
        <v>1.2</v>
      </c>
      <c r="AB1567" s="30">
        <v>1537</v>
      </c>
      <c r="AC1567" s="30">
        <v>1.6689395088875176</v>
      </c>
      <c r="AD1567" s="30">
        <v>-1.2689395088875175</v>
      </c>
    </row>
    <row r="1568" spans="1:30">
      <c r="A1568" s="4">
        <v>43803.25</v>
      </c>
      <c r="B1568">
        <v>43803</v>
      </c>
      <c r="C1568" s="3">
        <v>0.25</v>
      </c>
      <c r="D1568" s="3">
        <v>6</v>
      </c>
      <c r="E1568" s="3">
        <v>65</v>
      </c>
      <c r="F1568" s="3">
        <v>0.8</v>
      </c>
      <c r="G1568" s="5">
        <v>2.6</v>
      </c>
      <c r="H1568" s="3">
        <v>3.4000000000000004</v>
      </c>
      <c r="I1568" s="3">
        <v>1.55139</v>
      </c>
      <c r="J1568" s="12">
        <f t="shared" si="72"/>
        <v>2.1555555555555559</v>
      </c>
      <c r="L1568" s="3">
        <f t="shared" si="73"/>
        <v>0</v>
      </c>
      <c r="M1568" s="3">
        <f t="shared" si="74"/>
        <v>0</v>
      </c>
      <c r="N1568" s="3"/>
      <c r="O1568" s="3"/>
      <c r="P1568" s="3"/>
      <c r="Q1568" s="3"/>
      <c r="R1568" s="3"/>
      <c r="S1568" s="3">
        <f>IF(ISBLANK(Table13[[#This Row],[T1]]),0,IF(Table13[[#This Row],[T1]]&gt;0,1,0))</f>
        <v>1</v>
      </c>
      <c r="T1568" s="3">
        <f>IF(ISBLANK(Table13[[#This Row],[T2]]),0,IF(Table13[[#This Row],[T2]]&gt;0,1,0))</f>
        <v>1</v>
      </c>
      <c r="U1568" s="3">
        <f>IF(ISBLANK(Table13[[#This Row],[T3]]),0,IF(Table13[[#This Row],[T3]]&gt;0,1,0))</f>
        <v>1</v>
      </c>
      <c r="V1568" s="3">
        <f>IF(ISBLANK(Table13[[#This Row],[T4]]),0,IF(Table13[[#This Row],[T4]]&gt;0,1,0))</f>
        <v>0</v>
      </c>
      <c r="W1568" s="27"/>
      <c r="Y1568" s="3">
        <v>3.4000000000000004</v>
      </c>
      <c r="AB1568" s="30">
        <v>1538</v>
      </c>
      <c r="AC1568" s="30">
        <v>1.7334632626690794</v>
      </c>
      <c r="AD1568" s="30">
        <v>-0.83346326266907944</v>
      </c>
    </row>
    <row r="1569" spans="1:30">
      <c r="A1569" s="4">
        <v>43803.291666666664</v>
      </c>
      <c r="B1569">
        <v>43803</v>
      </c>
      <c r="C1569" s="3">
        <v>0.29166666666666669</v>
      </c>
      <c r="D1569" s="3">
        <v>7</v>
      </c>
      <c r="E1569" s="3">
        <v>65</v>
      </c>
      <c r="F1569" s="3">
        <v>1.2</v>
      </c>
      <c r="G1569" s="5">
        <v>1.5</v>
      </c>
      <c r="H1569" s="3">
        <v>2.7</v>
      </c>
      <c r="I1569" s="3">
        <v>1.55139</v>
      </c>
      <c r="J1569" s="12">
        <f t="shared" si="72"/>
        <v>2.0823529411764707</v>
      </c>
      <c r="L1569" s="3">
        <f t="shared" si="73"/>
        <v>0</v>
      </c>
      <c r="M1569" s="3">
        <f t="shared" si="74"/>
        <v>0</v>
      </c>
      <c r="N1569" s="3"/>
      <c r="O1569" s="3"/>
      <c r="P1569" s="3"/>
      <c r="Q1569" s="3"/>
      <c r="R1569" s="3"/>
      <c r="S1569" s="3">
        <f>IF(ISBLANK(Table13[[#This Row],[T1]]),0,IF(Table13[[#This Row],[T1]]&gt;0,1,0))</f>
        <v>1</v>
      </c>
      <c r="T1569" s="3">
        <f>IF(ISBLANK(Table13[[#This Row],[T2]]),0,IF(Table13[[#This Row],[T2]]&gt;0,1,0))</f>
        <v>1</v>
      </c>
      <c r="U1569" s="3">
        <f>IF(ISBLANK(Table13[[#This Row],[T3]]),0,IF(Table13[[#This Row],[T3]]&gt;0,1,0))</f>
        <v>1</v>
      </c>
      <c r="V1569" s="3">
        <f>IF(ISBLANK(Table13[[#This Row],[T4]]),0,IF(Table13[[#This Row],[T4]]&gt;0,1,0))</f>
        <v>0</v>
      </c>
      <c r="W1569" s="27"/>
      <c r="Y1569" s="3">
        <v>2.7</v>
      </c>
      <c r="AB1569" s="30">
        <v>1539</v>
      </c>
      <c r="AC1569" s="30">
        <v>1.7334632626690794</v>
      </c>
      <c r="AD1569" s="30">
        <v>-0.5334632626690794</v>
      </c>
    </row>
    <row r="1570" spans="1:30">
      <c r="A1570" s="4">
        <v>43803.333333333336</v>
      </c>
      <c r="B1570">
        <v>43803</v>
      </c>
      <c r="C1570" s="3">
        <v>0.33333333333333331</v>
      </c>
      <c r="D1570" s="3">
        <v>8</v>
      </c>
      <c r="E1570" s="3">
        <v>65</v>
      </c>
      <c r="F1570" s="3">
        <v>1.4</v>
      </c>
      <c r="G1570" s="5">
        <v>1.4</v>
      </c>
      <c r="H1570" s="3">
        <v>2.8</v>
      </c>
      <c r="I1570" s="3">
        <v>1.55139</v>
      </c>
      <c r="J1570" s="12">
        <f t="shared" si="72"/>
        <v>2.0437500000000002</v>
      </c>
      <c r="L1570" s="3">
        <f t="shared" si="73"/>
        <v>0</v>
      </c>
      <c r="M1570" s="3">
        <f t="shared" si="74"/>
        <v>0</v>
      </c>
      <c r="N1570" s="3"/>
      <c r="O1570" s="3"/>
      <c r="P1570" s="3"/>
      <c r="Q1570" s="3"/>
      <c r="R1570" s="3"/>
      <c r="S1570" s="3">
        <f>IF(ISBLANK(Table13[[#This Row],[T1]]),0,IF(Table13[[#This Row],[T1]]&gt;0,1,0))</f>
        <v>1</v>
      </c>
      <c r="T1570" s="3">
        <f>IF(ISBLANK(Table13[[#This Row],[T2]]),0,IF(Table13[[#This Row],[T2]]&gt;0,1,0))</f>
        <v>1</v>
      </c>
      <c r="U1570" s="3">
        <f>IF(ISBLANK(Table13[[#This Row],[T3]]),0,IF(Table13[[#This Row],[T3]]&gt;0,1,0))</f>
        <v>1</v>
      </c>
      <c r="V1570" s="3">
        <f>IF(ISBLANK(Table13[[#This Row],[T4]]),0,IF(Table13[[#This Row],[T4]]&gt;0,1,0))</f>
        <v>0</v>
      </c>
      <c r="W1570" s="27"/>
      <c r="Y1570" s="3">
        <v>2.8</v>
      </c>
      <c r="AB1570" s="30">
        <v>1540</v>
      </c>
      <c r="AC1570" s="30">
        <v>1.7334632626690794</v>
      </c>
      <c r="AD1570" s="30">
        <v>0.46653673733092083</v>
      </c>
    </row>
    <row r="1571" spans="1:30">
      <c r="A1571" s="4">
        <v>43803.375</v>
      </c>
      <c r="B1571">
        <v>43803</v>
      </c>
      <c r="C1571" s="3">
        <v>0.375</v>
      </c>
      <c r="D1571" s="3">
        <v>9</v>
      </c>
      <c r="E1571" s="3">
        <v>65</v>
      </c>
      <c r="F1571" s="3">
        <v>0.2</v>
      </c>
      <c r="G1571" s="5">
        <v>0.2</v>
      </c>
      <c r="H1571" s="3">
        <v>0.4</v>
      </c>
      <c r="I1571" s="3">
        <v>1.55139</v>
      </c>
      <c r="J1571" s="12">
        <f t="shared" si="72"/>
        <v>1.9933333333333336</v>
      </c>
      <c r="L1571" s="3">
        <f t="shared" si="73"/>
        <v>0</v>
      </c>
      <c r="M1571" s="3">
        <f t="shared" si="74"/>
        <v>0</v>
      </c>
      <c r="N1571" s="3"/>
      <c r="O1571" s="3"/>
      <c r="P1571" s="3"/>
      <c r="Q1571" s="3"/>
      <c r="R1571" s="3"/>
      <c r="S1571" s="3">
        <f>IF(ISBLANK(Table13[[#This Row],[T1]]),0,IF(Table13[[#This Row],[T1]]&gt;0,1,0))</f>
        <v>1</v>
      </c>
      <c r="T1571" s="3">
        <f>IF(ISBLANK(Table13[[#This Row],[T2]]),0,IF(Table13[[#This Row],[T2]]&gt;0,1,0))</f>
        <v>1</v>
      </c>
      <c r="U1571" s="3">
        <f>IF(ISBLANK(Table13[[#This Row],[T3]]),0,IF(Table13[[#This Row],[T3]]&gt;0,1,0))</f>
        <v>1</v>
      </c>
      <c r="V1571" s="3">
        <f>IF(ISBLANK(Table13[[#This Row],[T4]]),0,IF(Table13[[#This Row],[T4]]&gt;0,1,0))</f>
        <v>1</v>
      </c>
      <c r="W1571" s="27"/>
      <c r="Y1571" s="3">
        <v>0.4</v>
      </c>
      <c r="AB1571" s="30">
        <v>1541</v>
      </c>
      <c r="AC1571" s="30">
        <v>1.60815294625104</v>
      </c>
      <c r="AD1571" s="30">
        <v>-8.1529462510399053E-3</v>
      </c>
    </row>
    <row r="1572" spans="1:30">
      <c r="A1572" s="4">
        <v>43803.416666666664</v>
      </c>
      <c r="B1572">
        <v>43803</v>
      </c>
      <c r="C1572" s="3">
        <v>0.41666666666666669</v>
      </c>
      <c r="D1572" s="3">
        <v>10</v>
      </c>
      <c r="E1572" s="3">
        <v>65</v>
      </c>
      <c r="F1572" s="3">
        <v>0.1</v>
      </c>
      <c r="G1572" s="5">
        <v>0.1</v>
      </c>
      <c r="H1572" s="3">
        <v>0.2</v>
      </c>
      <c r="I1572" s="3">
        <v>1.55139</v>
      </c>
      <c r="J1572" s="12">
        <f t="shared" si="72"/>
        <v>2.1071428571428572</v>
      </c>
      <c r="L1572" s="3">
        <f t="shared" si="73"/>
        <v>0</v>
      </c>
      <c r="M1572" s="3">
        <f t="shared" si="74"/>
        <v>0</v>
      </c>
      <c r="N1572" s="3"/>
      <c r="O1572" s="3"/>
      <c r="P1572" s="3"/>
      <c r="Q1572" s="3"/>
      <c r="R1572" s="3"/>
      <c r="S1572" s="3">
        <f>IF(ISBLANK(Table13[[#This Row],[T1]]),0,IF(Table13[[#This Row],[T1]]&gt;0,1,0))</f>
        <v>1</v>
      </c>
      <c r="T1572" s="3">
        <f>IF(ISBLANK(Table13[[#This Row],[T2]]),0,IF(Table13[[#This Row],[T2]]&gt;0,1,0))</f>
        <v>1</v>
      </c>
      <c r="U1572" s="3">
        <f>IF(ISBLANK(Table13[[#This Row],[T3]]),0,IF(Table13[[#This Row],[T3]]&gt;0,1,0))</f>
        <v>1</v>
      </c>
      <c r="V1572" s="3">
        <f>IF(ISBLANK(Table13[[#This Row],[T4]]),0,IF(Table13[[#This Row],[T4]]&gt;0,1,0))</f>
        <v>0</v>
      </c>
      <c r="W1572" s="27"/>
      <c r="Y1572" s="3">
        <v>0.2</v>
      </c>
      <c r="AB1572" s="30">
        <v>1542</v>
      </c>
      <c r="AC1572" s="30">
        <v>1.6582770728182556</v>
      </c>
      <c r="AD1572" s="30">
        <v>0.24172292718174426</v>
      </c>
    </row>
    <row r="1573" spans="1:30">
      <c r="A1573" s="4">
        <v>43803.458333333336</v>
      </c>
      <c r="B1573">
        <v>43803</v>
      </c>
      <c r="C1573" s="3">
        <v>0.45833333333333331</v>
      </c>
      <c r="D1573" s="3">
        <v>11</v>
      </c>
      <c r="E1573" s="3">
        <v>65</v>
      </c>
      <c r="F1573" s="3">
        <v>0.2</v>
      </c>
      <c r="G1573" s="5">
        <v>0.1</v>
      </c>
      <c r="H1573" s="3">
        <v>0.30000000000000004</v>
      </c>
      <c r="I1573" s="3">
        <v>1.55139</v>
      </c>
      <c r="J1573" s="12">
        <f t="shared" si="72"/>
        <v>2.2538461538461543</v>
      </c>
      <c r="L1573" s="3">
        <f t="shared" si="73"/>
        <v>0</v>
      </c>
      <c r="M1573" s="3">
        <f t="shared" si="74"/>
        <v>0</v>
      </c>
      <c r="N1573" s="3"/>
      <c r="O1573" s="3"/>
      <c r="P1573" s="3"/>
      <c r="Q1573" s="3"/>
      <c r="R1573" s="3"/>
      <c r="S1573" s="3">
        <f>IF(ISBLANK(Table13[[#This Row],[T1]]),0,IF(Table13[[#This Row],[T1]]&gt;0,1,0))</f>
        <v>1</v>
      </c>
      <c r="T1573" s="3">
        <f>IF(ISBLANK(Table13[[#This Row],[T2]]),0,IF(Table13[[#This Row],[T2]]&gt;0,1,0))</f>
        <v>1</v>
      </c>
      <c r="U1573" s="3">
        <f>IF(ISBLANK(Table13[[#This Row],[T3]]),0,IF(Table13[[#This Row],[T3]]&gt;0,1,0))</f>
        <v>1</v>
      </c>
      <c r="V1573" s="3">
        <f>IF(ISBLANK(Table13[[#This Row],[T4]]),0,IF(Table13[[#This Row],[T4]]&gt;0,1,0))</f>
        <v>0</v>
      </c>
      <c r="W1573" s="27"/>
      <c r="Y1573" s="3">
        <v>0.30000000000000004</v>
      </c>
      <c r="AB1573" s="30">
        <v>1543</v>
      </c>
      <c r="AC1573" s="30">
        <v>1.7334632626690794</v>
      </c>
      <c r="AD1573" s="30">
        <v>1.5665367373309205</v>
      </c>
    </row>
    <row r="1574" spans="1:30">
      <c r="A1574" s="4">
        <v>43803.5</v>
      </c>
      <c r="B1574">
        <v>43803</v>
      </c>
      <c r="C1574" s="3">
        <v>0.5</v>
      </c>
      <c r="D1574" s="3">
        <v>12</v>
      </c>
      <c r="E1574" s="3">
        <v>65</v>
      </c>
      <c r="F1574" s="3">
        <v>0.5</v>
      </c>
      <c r="G1574" s="5">
        <v>0.4</v>
      </c>
      <c r="H1574" s="3">
        <v>0.9</v>
      </c>
      <c r="I1574" s="3">
        <v>1.55139</v>
      </c>
      <c r="J1574" s="12">
        <f t="shared" si="72"/>
        <v>2.4166666666666665</v>
      </c>
      <c r="L1574" s="3">
        <f t="shared" si="73"/>
        <v>0</v>
      </c>
      <c r="M1574" s="3">
        <f t="shared" si="74"/>
        <v>0</v>
      </c>
      <c r="N1574" s="3"/>
      <c r="O1574" s="3"/>
      <c r="P1574" s="3"/>
      <c r="Q1574" s="3"/>
      <c r="R1574" s="3"/>
      <c r="S1574" s="3">
        <f>IF(ISBLANK(Table13[[#This Row],[T1]]),0,IF(Table13[[#This Row],[T1]]&gt;0,1,0))</f>
        <v>0</v>
      </c>
      <c r="T1574" s="3">
        <f>IF(ISBLANK(Table13[[#This Row],[T2]]),0,IF(Table13[[#This Row],[T2]]&gt;0,1,0))</f>
        <v>1</v>
      </c>
      <c r="U1574" s="3">
        <f>IF(ISBLANK(Table13[[#This Row],[T3]]),0,IF(Table13[[#This Row],[T3]]&gt;0,1,0))</f>
        <v>0</v>
      </c>
      <c r="V1574" s="3">
        <f>IF(ISBLANK(Table13[[#This Row],[T4]]),0,IF(Table13[[#This Row],[T4]]&gt;0,1,0))</f>
        <v>0</v>
      </c>
      <c r="W1574" s="27"/>
      <c r="Y1574" s="3">
        <v>0.9</v>
      </c>
      <c r="AB1574" s="30">
        <v>1544</v>
      </c>
      <c r="AC1574" s="30">
        <v>1.7102697949580137</v>
      </c>
      <c r="AD1574" s="30">
        <v>1.8897302050419864</v>
      </c>
    </row>
    <row r="1575" spans="1:30">
      <c r="A1575" s="4">
        <v>43803.541666666664</v>
      </c>
      <c r="B1575">
        <v>43803</v>
      </c>
      <c r="C1575" s="3">
        <v>0.54166666666666663</v>
      </c>
      <c r="D1575" s="3">
        <v>13</v>
      </c>
      <c r="E1575" s="3">
        <v>65</v>
      </c>
      <c r="F1575" s="3">
        <v>0.4</v>
      </c>
      <c r="G1575" s="5">
        <v>0.5</v>
      </c>
      <c r="H1575" s="3">
        <v>0.9</v>
      </c>
      <c r="I1575" s="3">
        <v>1.55139</v>
      </c>
      <c r="J1575" s="12">
        <f t="shared" si="72"/>
        <v>2.5545454545454547</v>
      </c>
      <c r="L1575" s="3">
        <f t="shared" si="73"/>
        <v>0</v>
      </c>
      <c r="M1575" s="3">
        <f t="shared" si="74"/>
        <v>0</v>
      </c>
      <c r="N1575" s="3"/>
      <c r="O1575" s="3"/>
      <c r="P1575" s="3"/>
      <c r="Q1575" s="3"/>
      <c r="R1575" s="3"/>
      <c r="S1575" s="3">
        <f>IF(ISBLANK(Table13[[#This Row],[T1]]),0,IF(Table13[[#This Row],[T1]]&gt;0,1,0))</f>
        <v>0</v>
      </c>
      <c r="T1575" s="3">
        <f>IF(ISBLANK(Table13[[#This Row],[T2]]),0,IF(Table13[[#This Row],[T2]]&gt;0,1,0))</f>
        <v>1</v>
      </c>
      <c r="U1575" s="3">
        <f>IF(ISBLANK(Table13[[#This Row],[T3]]),0,IF(Table13[[#This Row],[T3]]&gt;0,1,0))</f>
        <v>0</v>
      </c>
      <c r="V1575" s="3">
        <f>IF(ISBLANK(Table13[[#This Row],[T4]]),0,IF(Table13[[#This Row],[T4]]&gt;0,1,0))</f>
        <v>0</v>
      </c>
      <c r="W1575" s="27"/>
      <c r="Y1575" s="3">
        <v>0.9</v>
      </c>
      <c r="AB1575" s="30">
        <v>1545</v>
      </c>
      <c r="AC1575" s="30">
        <v>1.5651054451403335</v>
      </c>
      <c r="AD1575" s="30">
        <v>-1.1651054451403335</v>
      </c>
    </row>
    <row r="1576" spans="1:30">
      <c r="A1576" s="4">
        <v>43803.583333333336</v>
      </c>
      <c r="B1576">
        <v>43803</v>
      </c>
      <c r="C1576" s="3">
        <v>0.58333333333333337</v>
      </c>
      <c r="D1576" s="3">
        <v>14</v>
      </c>
      <c r="E1576" s="3">
        <v>65</v>
      </c>
      <c r="F1576" s="3">
        <v>0.5</v>
      </c>
      <c r="G1576" s="5">
        <v>0.5</v>
      </c>
      <c r="H1576" s="3">
        <v>1</v>
      </c>
      <c r="I1576" s="3">
        <v>1.55139</v>
      </c>
      <c r="J1576" s="12">
        <f t="shared" si="72"/>
        <v>2.72</v>
      </c>
      <c r="L1576" s="3">
        <f t="shared" si="73"/>
        <v>0</v>
      </c>
      <c r="M1576" s="3">
        <f t="shared" si="74"/>
        <v>0</v>
      </c>
      <c r="N1576" s="3"/>
      <c r="O1576" s="3"/>
      <c r="P1576" s="3"/>
      <c r="Q1576" s="3"/>
      <c r="R1576" s="3"/>
      <c r="S1576" s="3">
        <f>IF(ISBLANK(Table13[[#This Row],[T1]]),0,IF(Table13[[#This Row],[T1]]&gt;0,1,0))</f>
        <v>1</v>
      </c>
      <c r="T1576" s="3">
        <f>IF(ISBLANK(Table13[[#This Row],[T2]]),0,IF(Table13[[#This Row],[T2]]&gt;0,1,0))</f>
        <v>0</v>
      </c>
      <c r="U1576" s="3">
        <f>IF(ISBLANK(Table13[[#This Row],[T3]]),0,IF(Table13[[#This Row],[T3]]&gt;0,1,0))</f>
        <v>1</v>
      </c>
      <c r="V1576" s="3">
        <f>IF(ISBLANK(Table13[[#This Row],[T4]]),0,IF(Table13[[#This Row],[T4]]&gt;0,1,0))</f>
        <v>0</v>
      </c>
      <c r="W1576" s="27"/>
      <c r="Y1576" s="3">
        <v>1</v>
      </c>
      <c r="AB1576" s="30">
        <v>1546</v>
      </c>
      <c r="AC1576" s="30">
        <v>1.6403153374284922</v>
      </c>
      <c r="AD1576" s="30">
        <v>-1.2403153374284921</v>
      </c>
    </row>
    <row r="1577" spans="1:30">
      <c r="A1577" s="4">
        <v>43803.625</v>
      </c>
      <c r="B1577">
        <v>43803</v>
      </c>
      <c r="C1577" s="3">
        <v>0.625</v>
      </c>
      <c r="D1577" s="3">
        <v>15</v>
      </c>
      <c r="E1577" s="3">
        <v>65</v>
      </c>
      <c r="F1577" s="3">
        <v>1.7</v>
      </c>
      <c r="G1577" s="5">
        <v>1.6</v>
      </c>
      <c r="H1577" s="3">
        <v>3.3</v>
      </c>
      <c r="I1577" s="3">
        <v>1.55139</v>
      </c>
      <c r="J1577" s="12">
        <f t="shared" si="72"/>
        <v>2.9111111111111114</v>
      </c>
      <c r="L1577" s="3">
        <f t="shared" si="73"/>
        <v>0</v>
      </c>
      <c r="M1577" s="3">
        <f t="shared" si="74"/>
        <v>0</v>
      </c>
      <c r="N1577" s="3"/>
      <c r="O1577" s="3"/>
      <c r="P1577" s="3"/>
      <c r="Q1577" s="3"/>
      <c r="R1577" s="3"/>
      <c r="S1577" s="3">
        <f>IF(ISBLANK(Table13[[#This Row],[T1]]),0,IF(Table13[[#This Row],[T1]]&gt;0,1,0))</f>
        <v>1</v>
      </c>
      <c r="T1577" s="3">
        <f>IF(ISBLANK(Table13[[#This Row],[T2]]),0,IF(Table13[[#This Row],[T2]]&gt;0,1,0))</f>
        <v>0</v>
      </c>
      <c r="U1577" s="3">
        <f>IF(ISBLANK(Table13[[#This Row],[T3]]),0,IF(Table13[[#This Row],[T3]]&gt;0,1,0))</f>
        <v>1</v>
      </c>
      <c r="V1577" s="3">
        <f>IF(ISBLANK(Table13[[#This Row],[T4]]),0,IF(Table13[[#This Row],[T4]]&gt;0,1,0))</f>
        <v>0</v>
      </c>
      <c r="W1577" s="27"/>
      <c r="Y1577" s="3">
        <v>3.3</v>
      </c>
      <c r="AB1577" s="30">
        <v>1547</v>
      </c>
      <c r="AC1577" s="30">
        <v>1.5663711143180508</v>
      </c>
      <c r="AD1577" s="30">
        <v>-1.2663711143180507</v>
      </c>
    </row>
    <row r="1578" spans="1:30">
      <c r="A1578" s="4">
        <v>43803.666666666664</v>
      </c>
      <c r="B1578">
        <v>43803</v>
      </c>
      <c r="C1578" s="3">
        <v>0.66666666666666663</v>
      </c>
      <c r="D1578" s="3">
        <v>16</v>
      </c>
      <c r="E1578" s="3">
        <v>65</v>
      </c>
      <c r="F1578" s="3">
        <v>1.6</v>
      </c>
      <c r="G1578" s="5">
        <v>1.3</v>
      </c>
      <c r="H1578" s="3">
        <v>2.9000000000000004</v>
      </c>
      <c r="I1578" s="3">
        <v>1.55139</v>
      </c>
      <c r="J1578" s="12">
        <f t="shared" si="72"/>
        <v>2.8624999999999998</v>
      </c>
      <c r="L1578" s="3">
        <f t="shared" si="73"/>
        <v>0</v>
      </c>
      <c r="M1578" s="3">
        <f t="shared" si="74"/>
        <v>0</v>
      </c>
      <c r="N1578" s="3"/>
      <c r="O1578" s="3"/>
      <c r="P1578" s="3"/>
      <c r="Q1578" s="3"/>
      <c r="R1578" s="3"/>
      <c r="S1578" s="3">
        <f>IF(ISBLANK(Table13[[#This Row],[T1]]),0,IF(Table13[[#This Row],[T1]]&gt;0,1,0))</f>
        <v>1</v>
      </c>
      <c r="T1578" s="3">
        <f>IF(ISBLANK(Table13[[#This Row],[T2]]),0,IF(Table13[[#This Row],[T2]]&gt;0,1,0))</f>
        <v>0</v>
      </c>
      <c r="U1578" s="3">
        <f>IF(ISBLANK(Table13[[#This Row],[T3]]),0,IF(Table13[[#This Row],[T3]]&gt;0,1,0))</f>
        <v>1</v>
      </c>
      <c r="V1578" s="3">
        <f>IF(ISBLANK(Table13[[#This Row],[T4]]),0,IF(Table13[[#This Row],[T4]]&gt;0,1,0))</f>
        <v>0</v>
      </c>
      <c r="W1578" s="27"/>
      <c r="Y1578" s="3">
        <v>2.9000000000000004</v>
      </c>
      <c r="AB1578" s="30">
        <v>1548</v>
      </c>
      <c r="AC1578" s="30">
        <v>1.4805224883979653</v>
      </c>
      <c r="AD1578" s="30">
        <v>-1.0805224883979654</v>
      </c>
    </row>
    <row r="1579" spans="1:30">
      <c r="A1579" s="4">
        <v>43803.708333333336</v>
      </c>
      <c r="B1579">
        <v>43803</v>
      </c>
      <c r="C1579" s="3">
        <v>0.70833333333333337</v>
      </c>
      <c r="D1579" s="3">
        <v>17</v>
      </c>
      <c r="E1579" s="3">
        <v>65</v>
      </c>
      <c r="F1579" s="3">
        <v>1.2</v>
      </c>
      <c r="G1579" s="5">
        <v>1</v>
      </c>
      <c r="H1579" s="3">
        <v>2.2000000000000002</v>
      </c>
      <c r="I1579" s="3">
        <v>1.55139</v>
      </c>
      <c r="J1579" s="12">
        <f t="shared" si="72"/>
        <v>2.8571428571428572</v>
      </c>
      <c r="L1579" s="3">
        <f t="shared" si="73"/>
        <v>0</v>
      </c>
      <c r="M1579" s="3">
        <f t="shared" si="74"/>
        <v>0</v>
      </c>
      <c r="N1579" s="3"/>
      <c r="O1579" s="3"/>
      <c r="P1579" s="3"/>
      <c r="Q1579" s="3"/>
      <c r="R1579" s="3"/>
      <c r="S1579" s="3">
        <f>IF(ISBLANK(Table13[[#This Row],[T1]]),0,IF(Table13[[#This Row],[T1]]&gt;0,1,0))</f>
        <v>1</v>
      </c>
      <c r="T1579" s="3">
        <f>IF(ISBLANK(Table13[[#This Row],[T2]]),0,IF(Table13[[#This Row],[T2]]&gt;0,1,0))</f>
        <v>0</v>
      </c>
      <c r="U1579" s="3">
        <f>IF(ISBLANK(Table13[[#This Row],[T3]]),0,IF(Table13[[#This Row],[T3]]&gt;0,1,0))</f>
        <v>1</v>
      </c>
      <c r="V1579" s="3">
        <f>IF(ISBLANK(Table13[[#This Row],[T4]]),0,IF(Table13[[#This Row],[T4]]&gt;0,1,0))</f>
        <v>0</v>
      </c>
      <c r="W1579" s="27"/>
      <c r="Y1579" s="3">
        <v>2.2000000000000002</v>
      </c>
      <c r="AB1579" s="30">
        <v>1549</v>
      </c>
      <c r="AC1579" s="30">
        <v>1.4698600523287035</v>
      </c>
      <c r="AD1579" s="30">
        <v>0.73013994767129664</v>
      </c>
    </row>
    <row r="1580" spans="1:30">
      <c r="A1580" s="4">
        <v>43803.75</v>
      </c>
      <c r="B1580">
        <v>43803</v>
      </c>
      <c r="C1580" s="3">
        <v>0.75</v>
      </c>
      <c r="D1580" s="3">
        <v>18</v>
      </c>
      <c r="E1580" s="3">
        <v>65</v>
      </c>
      <c r="F1580" s="3">
        <v>1.7</v>
      </c>
      <c r="G1580" s="5">
        <v>1.9</v>
      </c>
      <c r="H1580" s="3">
        <v>3.5999999999999996</v>
      </c>
      <c r="I1580" s="3">
        <v>1.55139</v>
      </c>
      <c r="J1580" s="12">
        <f t="shared" si="72"/>
        <v>2.9666666666666663</v>
      </c>
      <c r="L1580" s="3">
        <f t="shared" si="73"/>
        <v>0</v>
      </c>
      <c r="M1580" s="3">
        <f t="shared" si="74"/>
        <v>0</v>
      </c>
      <c r="N1580" s="3"/>
      <c r="O1580" s="3"/>
      <c r="P1580" s="3"/>
      <c r="Q1580" s="3"/>
      <c r="R1580" s="3"/>
      <c r="S1580" s="3">
        <f>IF(ISBLANK(Table13[[#This Row],[T1]]),0,IF(Table13[[#This Row],[T1]]&gt;0,1,0))</f>
        <v>1</v>
      </c>
      <c r="T1580" s="3">
        <f>IF(ISBLANK(Table13[[#This Row],[T2]]),0,IF(Table13[[#This Row],[T2]]&gt;0,1,0))</f>
        <v>0</v>
      </c>
      <c r="U1580" s="3">
        <f>IF(ISBLANK(Table13[[#This Row],[T3]]),0,IF(Table13[[#This Row],[T3]]&gt;0,1,0))</f>
        <v>1</v>
      </c>
      <c r="V1580" s="3">
        <f>IF(ISBLANK(Table13[[#This Row],[T4]]),0,IF(Table13[[#This Row],[T4]]&gt;0,1,0))</f>
        <v>0</v>
      </c>
      <c r="W1580" s="27"/>
      <c r="Y1580" s="3">
        <v>3.5999999999999996</v>
      </c>
      <c r="AB1580" s="30">
        <v>1550</v>
      </c>
      <c r="AC1580" s="30">
        <v>1.4591976162594416</v>
      </c>
      <c r="AD1580" s="30">
        <v>0.54080238374055845</v>
      </c>
    </row>
    <row r="1581" spans="1:30">
      <c r="A1581" s="4">
        <v>43803.791666666664</v>
      </c>
      <c r="B1581">
        <v>43803</v>
      </c>
      <c r="C1581" s="3">
        <v>0.79166666666666663</v>
      </c>
      <c r="D1581" s="3">
        <v>19</v>
      </c>
      <c r="E1581" s="3">
        <v>65</v>
      </c>
      <c r="F1581" s="3">
        <v>1.1000000000000001</v>
      </c>
      <c r="G1581" s="5">
        <v>1</v>
      </c>
      <c r="H1581" s="3">
        <v>2.1</v>
      </c>
      <c r="I1581" s="3">
        <v>1.55139</v>
      </c>
      <c r="J1581" s="12">
        <f t="shared" si="72"/>
        <v>2.84</v>
      </c>
      <c r="L1581" s="3">
        <f t="shared" si="73"/>
        <v>0</v>
      </c>
      <c r="M1581" s="3">
        <f t="shared" si="74"/>
        <v>0</v>
      </c>
      <c r="N1581" s="3"/>
      <c r="O1581" s="3"/>
      <c r="P1581" s="3"/>
      <c r="Q1581" s="3"/>
      <c r="R1581" s="3"/>
      <c r="S1581" s="3">
        <f>IF(ISBLANK(Table13[[#This Row],[T1]]),0,IF(Table13[[#This Row],[T1]]&gt;0,1,0))</f>
        <v>1</v>
      </c>
      <c r="T1581" s="3">
        <f>IF(ISBLANK(Table13[[#This Row],[T2]]),0,IF(Table13[[#This Row],[T2]]&gt;0,1,0))</f>
        <v>0</v>
      </c>
      <c r="U1581" s="3">
        <f>IF(ISBLANK(Table13[[#This Row],[T3]]),0,IF(Table13[[#This Row],[T3]]&gt;0,1,0))</f>
        <v>0</v>
      </c>
      <c r="V1581" s="3">
        <f>IF(ISBLANK(Table13[[#This Row],[T4]]),0,IF(Table13[[#This Row],[T4]]&gt;0,1,0))</f>
        <v>0</v>
      </c>
      <c r="W1581" s="27"/>
      <c r="Y1581" s="3">
        <v>2.1</v>
      </c>
      <c r="AB1581" s="30">
        <v>1551</v>
      </c>
      <c r="AC1581" s="30">
        <v>1.5450462421795272</v>
      </c>
      <c r="AD1581" s="30">
        <v>-0.7450462421795272</v>
      </c>
    </row>
    <row r="1582" spans="1:30">
      <c r="A1582" s="4">
        <v>43803.833333333336</v>
      </c>
      <c r="B1582">
        <v>43803</v>
      </c>
      <c r="C1582" s="3">
        <v>0.83333333333333337</v>
      </c>
      <c r="D1582" s="3">
        <v>20</v>
      </c>
      <c r="E1582" s="3">
        <v>65</v>
      </c>
      <c r="F1582" s="3">
        <v>3.1</v>
      </c>
      <c r="G1582" s="5">
        <v>1.3</v>
      </c>
      <c r="H1582" s="3">
        <v>4.4000000000000004</v>
      </c>
      <c r="I1582" s="3">
        <v>1.55139</v>
      </c>
      <c r="J1582" s="12">
        <f t="shared" si="72"/>
        <v>3.0249999999999999</v>
      </c>
      <c r="L1582" s="3">
        <f t="shared" si="73"/>
        <v>0</v>
      </c>
      <c r="M1582" s="3">
        <f t="shared" si="74"/>
        <v>0</v>
      </c>
      <c r="N1582" s="3"/>
      <c r="O1582" s="3"/>
      <c r="P1582" s="3"/>
      <c r="Q1582" s="3"/>
      <c r="R1582" s="3"/>
      <c r="S1582" s="3">
        <f>IF(ISBLANK(Table13[[#This Row],[T1]]),0,IF(Table13[[#This Row],[T1]]&gt;0,1,0))</f>
        <v>1</v>
      </c>
      <c r="T1582" s="3">
        <f>IF(ISBLANK(Table13[[#This Row],[T2]]),0,IF(Table13[[#This Row],[T2]]&gt;0,1,0))</f>
        <v>0</v>
      </c>
      <c r="U1582" s="3">
        <f>IF(ISBLANK(Table13[[#This Row],[T3]]),0,IF(Table13[[#This Row],[T3]]&gt;0,1,0))</f>
        <v>0</v>
      </c>
      <c r="V1582" s="3">
        <f>IF(ISBLANK(Table13[[#This Row],[T4]]),0,IF(Table13[[#This Row],[T4]]&gt;0,1,0))</f>
        <v>0</v>
      </c>
      <c r="W1582" s="27"/>
      <c r="Y1582" s="3">
        <v>4.4000000000000004</v>
      </c>
      <c r="AB1582" s="30">
        <v>1552</v>
      </c>
      <c r="AC1582" s="30">
        <v>1.555708678248789</v>
      </c>
      <c r="AD1582" s="30">
        <v>1.0442913217512111</v>
      </c>
    </row>
    <row r="1583" spans="1:30">
      <c r="A1583" s="4">
        <v>43803.875</v>
      </c>
      <c r="B1583">
        <v>43803</v>
      </c>
      <c r="C1583" s="3">
        <v>0.875</v>
      </c>
      <c r="D1583" s="3">
        <v>21</v>
      </c>
      <c r="E1583" s="3">
        <v>65</v>
      </c>
      <c r="F1583" s="3">
        <v>1.1000000000000001</v>
      </c>
      <c r="G1583" s="5">
        <v>2</v>
      </c>
      <c r="H1583" s="3">
        <v>3.1</v>
      </c>
      <c r="I1583" s="3">
        <v>1.55139</v>
      </c>
      <c r="J1583" s="12">
        <f t="shared" si="72"/>
        <v>2.5666666666666664</v>
      </c>
      <c r="L1583" s="3">
        <f t="shared" si="73"/>
        <v>0</v>
      </c>
      <c r="M1583" s="3">
        <f t="shared" si="74"/>
        <v>0</v>
      </c>
      <c r="N1583" s="3"/>
      <c r="O1583" s="3"/>
      <c r="P1583" s="3"/>
      <c r="Q1583" s="3"/>
      <c r="R1583" s="3"/>
      <c r="S1583" s="3">
        <f>IF(ISBLANK(Table13[[#This Row],[T1]]),0,IF(Table13[[#This Row],[T1]]&gt;0,1,0))</f>
        <v>1</v>
      </c>
      <c r="T1583" s="3">
        <f>IF(ISBLANK(Table13[[#This Row],[T2]]),0,IF(Table13[[#This Row],[T2]]&gt;0,1,0))</f>
        <v>0</v>
      </c>
      <c r="U1583" s="3">
        <f>IF(ISBLANK(Table13[[#This Row],[T3]]),0,IF(Table13[[#This Row],[T3]]&gt;0,1,0))</f>
        <v>0</v>
      </c>
      <c r="V1583" s="3">
        <f>IF(ISBLANK(Table13[[#This Row],[T4]]),0,IF(Table13[[#This Row],[T4]]&gt;0,1,0))</f>
        <v>0</v>
      </c>
      <c r="W1583" s="27"/>
      <c r="Y1583" s="3">
        <v>3.1</v>
      </c>
      <c r="AB1583" s="30">
        <v>1553</v>
      </c>
      <c r="AC1583" s="30">
        <v>1.7178063387704905</v>
      </c>
      <c r="AD1583" s="30">
        <v>1.3821936612295096</v>
      </c>
    </row>
    <row r="1584" spans="1:30">
      <c r="A1584" s="4">
        <v>43803.916666666664</v>
      </c>
      <c r="B1584">
        <v>43803</v>
      </c>
      <c r="C1584" s="3">
        <v>0.91666666666666663</v>
      </c>
      <c r="D1584" s="3">
        <v>22</v>
      </c>
      <c r="E1584" s="3">
        <v>65</v>
      </c>
      <c r="F1584" s="3">
        <v>1.3</v>
      </c>
      <c r="G1584" s="5">
        <v>2.2999999999999998</v>
      </c>
      <c r="H1584" s="3">
        <v>3.5999999999999996</v>
      </c>
      <c r="I1584" s="3">
        <v>1.55139</v>
      </c>
      <c r="J1584" s="12">
        <f t="shared" si="72"/>
        <v>2.2999999999999998</v>
      </c>
      <c r="L1584" s="3">
        <f t="shared" si="73"/>
        <v>0</v>
      </c>
      <c r="M1584" s="3">
        <f t="shared" si="74"/>
        <v>0</v>
      </c>
      <c r="N1584" s="3"/>
      <c r="O1584" s="3"/>
      <c r="P1584" s="3"/>
      <c r="Q1584" s="3"/>
      <c r="R1584" s="3"/>
      <c r="S1584" s="3">
        <f>IF(ISBLANK(Table13[[#This Row],[T1]]),0,IF(Table13[[#This Row],[T1]]&gt;0,1,0))</f>
        <v>1</v>
      </c>
      <c r="T1584" s="3">
        <f>IF(ISBLANK(Table13[[#This Row],[T2]]),0,IF(Table13[[#This Row],[T2]]&gt;0,1,0))</f>
        <v>0</v>
      </c>
      <c r="U1584" s="3">
        <f>IF(ISBLANK(Table13[[#This Row],[T3]]),0,IF(Table13[[#This Row],[T3]]&gt;0,1,0))</f>
        <v>1</v>
      </c>
      <c r="V1584" s="3">
        <f>IF(ISBLANK(Table13[[#This Row],[T4]]),0,IF(Table13[[#This Row],[T4]]&gt;0,1,0))</f>
        <v>0</v>
      </c>
      <c r="W1584" s="27"/>
      <c r="Y1584" s="3">
        <v>3.5999999999999996</v>
      </c>
      <c r="AB1584" s="30">
        <v>1554</v>
      </c>
      <c r="AC1584" s="30">
        <v>1.6532825849889285</v>
      </c>
      <c r="AD1584" s="30">
        <v>1.0467174150110716</v>
      </c>
    </row>
    <row r="1585" spans="1:30">
      <c r="A1585" s="4">
        <v>43803.958333333336</v>
      </c>
      <c r="B1585">
        <v>43803</v>
      </c>
      <c r="C1585" s="3">
        <v>0.95833333333333337</v>
      </c>
      <c r="D1585" s="3">
        <v>23</v>
      </c>
      <c r="E1585" s="3">
        <v>65</v>
      </c>
      <c r="F1585" s="3">
        <v>0.6</v>
      </c>
      <c r="G1585" s="5">
        <v>0.4</v>
      </c>
      <c r="H1585" s="3">
        <v>1</v>
      </c>
      <c r="I1585" s="3">
        <v>1.55139</v>
      </c>
      <c r="J1585" s="12">
        <f t="shared" si="72"/>
        <v>1</v>
      </c>
      <c r="L1585" s="3">
        <f t="shared" si="73"/>
        <v>0</v>
      </c>
      <c r="M1585" s="3">
        <f t="shared" si="74"/>
        <v>0</v>
      </c>
      <c r="N1585" s="3"/>
      <c r="O1585" s="3"/>
      <c r="P1585" s="3"/>
      <c r="Q1585" s="3"/>
      <c r="R1585" s="3"/>
      <c r="S1585" s="3">
        <f>IF(ISBLANK(Table13[[#This Row],[T1]]),0,IF(Table13[[#This Row],[T1]]&gt;0,1,0))</f>
        <v>1</v>
      </c>
      <c r="T1585" s="3">
        <f>IF(ISBLANK(Table13[[#This Row],[T2]]),0,IF(Table13[[#This Row],[T2]]&gt;0,1,0))</f>
        <v>1</v>
      </c>
      <c r="U1585" s="3">
        <f>IF(ISBLANK(Table13[[#This Row],[T3]]),0,IF(Table13[[#This Row],[T3]]&gt;0,1,0))</f>
        <v>1</v>
      </c>
      <c r="V1585" s="3">
        <f>IF(ISBLANK(Table13[[#This Row],[T4]]),0,IF(Table13[[#This Row],[T4]]&gt;0,1,0))</f>
        <v>0</v>
      </c>
      <c r="W1585" s="27"/>
      <c r="Y1585" s="3">
        <v>1</v>
      </c>
      <c r="AB1585" s="30">
        <v>1555</v>
      </c>
      <c r="AC1585" s="30">
        <v>1.7376603721701314</v>
      </c>
      <c r="AD1585" s="30">
        <v>1.3623396278298687</v>
      </c>
    </row>
    <row r="1586" spans="1:30">
      <c r="W1586" s="27"/>
      <c r="AB1586" s="30">
        <v>1556</v>
      </c>
      <c r="AC1586" s="30">
        <v>1.6244833305602366</v>
      </c>
      <c r="AD1586" s="30">
        <v>1.4755166694397635</v>
      </c>
    </row>
    <row r="1587" spans="1:30">
      <c r="W1587" s="27"/>
      <c r="AB1587" s="30">
        <v>1557</v>
      </c>
      <c r="AC1587" s="30">
        <v>1.7604560830475378</v>
      </c>
      <c r="AD1587" s="30">
        <v>0.33954391695246233</v>
      </c>
    </row>
    <row r="1588" spans="1:30">
      <c r="W1588" s="27"/>
      <c r="AB1588" s="30">
        <v>1558</v>
      </c>
      <c r="AC1588" s="30">
        <v>1.7604560830475378</v>
      </c>
      <c r="AD1588" s="30">
        <v>-0.36045608304753785</v>
      </c>
    </row>
    <row r="1589" spans="1:30">
      <c r="W1589" s="27"/>
      <c r="AB1589" s="30">
        <v>1559</v>
      </c>
      <c r="AC1589" s="30">
        <v>1.798446934806609</v>
      </c>
      <c r="AD1589" s="30">
        <v>0.40155306519339118</v>
      </c>
    </row>
    <row r="1590" spans="1:30" ht="15.75" thickBot="1">
      <c r="W1590" s="27"/>
      <c r="AB1590" s="31">
        <v>1560</v>
      </c>
      <c r="AC1590" s="31">
        <v>1.8197718069451327</v>
      </c>
      <c r="AD1590" s="31">
        <v>-1.1197718069451328</v>
      </c>
    </row>
    <row r="1591" spans="1:30">
      <c r="W1591" s="27"/>
    </row>
    <row r="1592" spans="1:30">
      <c r="W1592" s="27"/>
    </row>
    <row r="1593" spans="1:30">
      <c r="W1593" s="27"/>
    </row>
    <row r="1594" spans="1:30">
      <c r="W1594" s="27"/>
    </row>
    <row r="1595" spans="1:30">
      <c r="W1595" s="27"/>
    </row>
    <row r="1596" spans="1:30">
      <c r="W1596" s="27"/>
    </row>
    <row r="1597" spans="1:30">
      <c r="W1597" s="27"/>
    </row>
    <row r="1598" spans="1:30">
      <c r="W1598" s="27"/>
    </row>
    <row r="1599" spans="1:30">
      <c r="W1599" s="27"/>
    </row>
    <row r="1600" spans="1:30">
      <c r="W1600" s="27"/>
    </row>
    <row r="1601" spans="23:23">
      <c r="W1601" s="27"/>
    </row>
    <row r="1602" spans="23:23">
      <c r="W1602" s="27"/>
    </row>
    <row r="1603" spans="23:23">
      <c r="W1603" s="27"/>
    </row>
    <row r="1604" spans="23:23">
      <c r="W1604" s="27"/>
    </row>
    <row r="1605" spans="23:23">
      <c r="W1605" s="27"/>
    </row>
    <row r="1606" spans="23:23">
      <c r="W1606" s="27"/>
    </row>
    <row r="1607" spans="23:23">
      <c r="W1607" s="27"/>
    </row>
    <row r="1608" spans="23:23">
      <c r="W1608" s="27"/>
    </row>
    <row r="1609" spans="23:23">
      <c r="W1609" s="27"/>
    </row>
    <row r="1610" spans="23:23">
      <c r="W1610" s="27"/>
    </row>
    <row r="1611" spans="23:23">
      <c r="W1611" s="27"/>
    </row>
    <row r="1612" spans="23:23">
      <c r="W1612" s="27"/>
    </row>
    <row r="1613" spans="23:23">
      <c r="W1613" s="27"/>
    </row>
    <row r="1614" spans="23:23">
      <c r="W1614" s="27"/>
    </row>
    <row r="1615" spans="23:23">
      <c r="W1615" s="27"/>
    </row>
    <row r="1616" spans="23:23">
      <c r="W1616" s="27"/>
    </row>
    <row r="1617" spans="23:23">
      <c r="W1617" s="27"/>
    </row>
    <row r="1618" spans="23:23">
      <c r="W1618" s="27"/>
    </row>
    <row r="1619" spans="23:23">
      <c r="W1619" s="27"/>
    </row>
    <row r="1620" spans="23:23">
      <c r="W1620" s="27"/>
    </row>
    <row r="1621" spans="23:23">
      <c r="W1621" s="27"/>
    </row>
    <row r="1622" spans="23:23">
      <c r="W1622" s="27"/>
    </row>
    <row r="1623" spans="23:23">
      <c r="W1623" s="27"/>
    </row>
    <row r="1624" spans="23:23">
      <c r="W1624" s="27"/>
    </row>
    <row r="1625" spans="23:23">
      <c r="W1625" s="27"/>
    </row>
    <row r="1626" spans="23:23">
      <c r="W1626" s="27"/>
    </row>
    <row r="1627" spans="23:23">
      <c r="W1627" s="27"/>
    </row>
    <row r="1628" spans="23:23">
      <c r="W1628" s="27"/>
    </row>
    <row r="1629" spans="23:23">
      <c r="W1629" s="27"/>
    </row>
    <row r="1630" spans="23:23">
      <c r="W1630" s="27"/>
    </row>
    <row r="1631" spans="23:23">
      <c r="W1631" s="27"/>
    </row>
    <row r="1632" spans="23:23">
      <c r="W1632" s="27"/>
    </row>
    <row r="1633" spans="23:23">
      <c r="W1633" s="27"/>
    </row>
    <row r="1634" spans="23:23">
      <c r="W1634" s="27"/>
    </row>
    <row r="1635" spans="23:23">
      <c r="W1635" s="27"/>
    </row>
    <row r="1636" spans="23:23">
      <c r="W1636" s="27"/>
    </row>
    <row r="1637" spans="23:23">
      <c r="W1637" s="27"/>
    </row>
    <row r="1638" spans="23:23">
      <c r="W1638" s="27"/>
    </row>
    <row r="1639" spans="23:23">
      <c r="W1639" s="27"/>
    </row>
    <row r="1640" spans="23:23">
      <c r="W1640" s="27"/>
    </row>
    <row r="1641" spans="23:23">
      <c r="W1641" s="27"/>
    </row>
    <row r="1642" spans="23:23">
      <c r="W1642" s="27"/>
    </row>
    <row r="1643" spans="23:23">
      <c r="W1643" s="27"/>
    </row>
    <row r="1644" spans="23:23">
      <c r="W1644" s="27"/>
    </row>
    <row r="1645" spans="23:23">
      <c r="W1645" s="27"/>
    </row>
    <row r="1646" spans="23:23">
      <c r="W1646" s="27"/>
    </row>
    <row r="1647" spans="23:23">
      <c r="W1647" s="27"/>
    </row>
    <row r="1648" spans="23:23">
      <c r="W1648" s="27"/>
    </row>
    <row r="1649" spans="23:23">
      <c r="W1649" s="27"/>
    </row>
    <row r="1650" spans="23:23">
      <c r="W1650" s="27"/>
    </row>
    <row r="1651" spans="23:23">
      <c r="W1651" s="27"/>
    </row>
    <row r="1652" spans="23:23">
      <c r="W1652" s="27"/>
    </row>
    <row r="1653" spans="23:23">
      <c r="W1653" s="27"/>
    </row>
    <row r="1654" spans="23:23">
      <c r="W1654" s="27"/>
    </row>
    <row r="1655" spans="23:23">
      <c r="W1655" s="27"/>
    </row>
    <row r="1656" spans="23:23">
      <c r="W1656" s="27"/>
    </row>
    <row r="1657" spans="23:23">
      <c r="W1657" s="27"/>
    </row>
    <row r="1658" spans="23:23">
      <c r="W1658" s="27"/>
    </row>
    <row r="1659" spans="23:23">
      <c r="W1659" s="27"/>
    </row>
    <row r="1660" spans="23:23">
      <c r="W1660" s="27"/>
    </row>
    <row r="1661" spans="23:23">
      <c r="W1661" s="27"/>
    </row>
    <row r="1662" spans="23:23">
      <c r="W1662" s="27"/>
    </row>
    <row r="1663" spans="23:23">
      <c r="W1663" s="27"/>
    </row>
    <row r="1664" spans="23:23">
      <c r="W1664" s="27"/>
    </row>
    <row r="1665" spans="23:23">
      <c r="W1665" s="27"/>
    </row>
    <row r="1666" spans="23:23">
      <c r="W1666" s="27"/>
    </row>
    <row r="1667" spans="23:23">
      <c r="W1667" s="27"/>
    </row>
    <row r="1668" spans="23:23">
      <c r="W1668" s="27"/>
    </row>
    <row r="1669" spans="23:23">
      <c r="W1669" s="27"/>
    </row>
    <row r="1670" spans="23:23">
      <c r="W1670" s="27"/>
    </row>
    <row r="1671" spans="23:23">
      <c r="W1671" s="27"/>
    </row>
    <row r="1672" spans="23:23">
      <c r="W1672" s="27"/>
    </row>
    <row r="1673" spans="23:23">
      <c r="W1673" s="27"/>
    </row>
    <row r="1674" spans="23:23">
      <c r="W1674" s="27"/>
    </row>
    <row r="1675" spans="23:23">
      <c r="W1675" s="27"/>
    </row>
    <row r="1676" spans="23:23">
      <c r="W1676" s="27"/>
    </row>
    <row r="1677" spans="23:23">
      <c r="W1677" s="27"/>
    </row>
    <row r="1678" spans="23:23">
      <c r="W1678" s="27"/>
    </row>
    <row r="1679" spans="23:23">
      <c r="W1679" s="27"/>
    </row>
    <row r="1680" spans="23:23">
      <c r="W1680" s="27"/>
    </row>
    <row r="1681" spans="23:23">
      <c r="W1681" s="27"/>
    </row>
    <row r="1682" spans="23:23">
      <c r="W1682" s="27"/>
    </row>
    <row r="1683" spans="23:23">
      <c r="W1683" s="27"/>
    </row>
    <row r="1684" spans="23:23">
      <c r="W1684" s="27"/>
    </row>
    <row r="1685" spans="23:23">
      <c r="W1685" s="27"/>
    </row>
    <row r="1686" spans="23:23">
      <c r="W1686" s="27"/>
    </row>
    <row r="1687" spans="23:23">
      <c r="W1687" s="27"/>
    </row>
    <row r="1688" spans="23:23">
      <c r="W1688" s="27"/>
    </row>
    <row r="1689" spans="23:23">
      <c r="W1689" s="27"/>
    </row>
    <row r="1690" spans="23:23">
      <c r="W1690" s="27"/>
    </row>
    <row r="1691" spans="23:23">
      <c r="W1691" s="27"/>
    </row>
    <row r="1692" spans="23:23">
      <c r="W1692" s="27"/>
    </row>
    <row r="1693" spans="23:23">
      <c r="W1693" s="27"/>
    </row>
    <row r="1694" spans="23:23">
      <c r="W1694" s="27"/>
    </row>
    <row r="1695" spans="23:23">
      <c r="W1695" s="27"/>
    </row>
    <row r="1696" spans="23:23">
      <c r="W1696" s="27"/>
    </row>
    <row r="1697" spans="23:23">
      <c r="W1697" s="27"/>
    </row>
    <row r="1698" spans="23:23">
      <c r="W1698" s="27"/>
    </row>
    <row r="1699" spans="23:23">
      <c r="W1699" s="27"/>
    </row>
    <row r="1700" spans="23:23">
      <c r="W1700" s="27"/>
    </row>
    <row r="1701" spans="23:23">
      <c r="W1701" s="27"/>
    </row>
    <row r="1702" spans="23:23">
      <c r="W1702" s="27"/>
    </row>
    <row r="1703" spans="23:23">
      <c r="W1703" s="27"/>
    </row>
    <row r="1704" spans="23:23">
      <c r="W1704" s="27"/>
    </row>
    <row r="1705" spans="23:23">
      <c r="W1705" s="27"/>
    </row>
    <row r="1706" spans="23:23">
      <c r="W1706" s="27"/>
    </row>
    <row r="1707" spans="23:23">
      <c r="W1707" s="27"/>
    </row>
    <row r="1708" spans="23:23">
      <c r="W1708" s="27"/>
    </row>
    <row r="1709" spans="23:23">
      <c r="W1709" s="27"/>
    </row>
    <row r="1710" spans="23:23">
      <c r="W1710" s="27"/>
    </row>
    <row r="1711" spans="23:23">
      <c r="W1711" s="27"/>
    </row>
    <row r="1712" spans="23:23">
      <c r="W1712" s="27"/>
    </row>
    <row r="1713" spans="23:23">
      <c r="W1713" s="27"/>
    </row>
    <row r="1714" spans="23:23">
      <c r="W1714" s="27"/>
    </row>
    <row r="1715" spans="23:23">
      <c r="W1715" s="27"/>
    </row>
    <row r="1716" spans="23:23">
      <c r="W1716" s="27"/>
    </row>
    <row r="1717" spans="23:23">
      <c r="W1717" s="27"/>
    </row>
    <row r="1718" spans="23:23">
      <c r="W1718" s="27"/>
    </row>
    <row r="1719" spans="23:23">
      <c r="W1719" s="27"/>
    </row>
    <row r="1720" spans="23:23">
      <c r="W1720" s="27"/>
    </row>
    <row r="1721" spans="23:23">
      <c r="W1721" s="27"/>
    </row>
    <row r="1722" spans="23:23">
      <c r="W1722" s="27"/>
    </row>
    <row r="1723" spans="23:23">
      <c r="W1723" s="27"/>
    </row>
    <row r="1724" spans="23:23">
      <c r="W1724" s="27"/>
    </row>
    <row r="1725" spans="23:23">
      <c r="W1725" s="27"/>
    </row>
    <row r="1726" spans="23:23">
      <c r="W1726" s="27"/>
    </row>
    <row r="1727" spans="23:23">
      <c r="W1727" s="27"/>
    </row>
    <row r="1728" spans="23:23">
      <c r="W1728" s="27"/>
    </row>
    <row r="1729" spans="23:23">
      <c r="W1729" s="27"/>
    </row>
    <row r="1730" spans="23:23">
      <c r="W1730" s="27"/>
    </row>
    <row r="1731" spans="23:23">
      <c r="W1731" s="27"/>
    </row>
    <row r="1732" spans="23:23">
      <c r="W1732" s="27"/>
    </row>
    <row r="1733" spans="23:23">
      <c r="W1733" s="27"/>
    </row>
    <row r="1734" spans="23:23">
      <c r="W1734" s="27"/>
    </row>
    <row r="1735" spans="23:23">
      <c r="W1735" s="27"/>
    </row>
    <row r="1736" spans="23:23">
      <c r="W1736" s="27"/>
    </row>
    <row r="1737" spans="23:23">
      <c r="W1737" s="27"/>
    </row>
    <row r="1738" spans="23:23">
      <c r="W1738" s="27"/>
    </row>
    <row r="1739" spans="23:23">
      <c r="W1739" s="27"/>
    </row>
    <row r="1740" spans="23:23">
      <c r="W1740" s="27"/>
    </row>
    <row r="1741" spans="23:23">
      <c r="W1741" s="27"/>
    </row>
    <row r="1742" spans="23:23">
      <c r="W1742" s="27"/>
    </row>
    <row r="1743" spans="23:23">
      <c r="W1743" s="27"/>
    </row>
    <row r="1744" spans="23:23">
      <c r="W1744" s="27"/>
    </row>
    <row r="1745" spans="23:23">
      <c r="W1745" s="27"/>
    </row>
    <row r="1746" spans="23:23">
      <c r="W1746" s="27"/>
    </row>
    <row r="1747" spans="23:23">
      <c r="W1747" s="27"/>
    </row>
    <row r="1748" spans="23:23">
      <c r="W1748" s="27"/>
    </row>
    <row r="1749" spans="23:23">
      <c r="W1749" s="27"/>
    </row>
    <row r="1750" spans="23:23">
      <c r="W1750" s="27"/>
    </row>
    <row r="1751" spans="23:23">
      <c r="W1751" s="27"/>
    </row>
    <row r="1752" spans="23:23">
      <c r="W1752" s="27"/>
    </row>
    <row r="1753" spans="23:23">
      <c r="W1753" s="27"/>
    </row>
    <row r="1754" spans="23:23">
      <c r="W1754" s="27"/>
    </row>
    <row r="1755" spans="23:23">
      <c r="W1755" s="27"/>
    </row>
    <row r="1756" spans="23:23">
      <c r="W1756" s="27"/>
    </row>
    <row r="1757" spans="23:23">
      <c r="W1757" s="27"/>
    </row>
    <row r="1758" spans="23:23">
      <c r="W1758" s="27"/>
    </row>
    <row r="1759" spans="23:23">
      <c r="W1759" s="27"/>
    </row>
    <row r="1760" spans="23:23">
      <c r="W1760" s="27"/>
    </row>
    <row r="1761" spans="23:23">
      <c r="W1761" s="27"/>
    </row>
    <row r="1762" spans="23:23">
      <c r="W1762" s="27"/>
    </row>
    <row r="1763" spans="23:23">
      <c r="W1763" s="27"/>
    </row>
    <row r="1764" spans="23:23">
      <c r="W1764" s="27"/>
    </row>
    <row r="1765" spans="23:23">
      <c r="W1765" s="27"/>
    </row>
    <row r="1766" spans="23:23">
      <c r="W1766" s="27"/>
    </row>
    <row r="1767" spans="23:23">
      <c r="W1767" s="27"/>
    </row>
    <row r="1768" spans="23:23">
      <c r="W1768" s="27"/>
    </row>
    <row r="1769" spans="23:23">
      <c r="W1769" s="27"/>
    </row>
    <row r="1770" spans="23:23">
      <c r="W1770" s="27"/>
    </row>
    <row r="1771" spans="23:23">
      <c r="W1771" s="27"/>
    </row>
    <row r="1772" spans="23:23">
      <c r="W1772" s="27"/>
    </row>
    <row r="1773" spans="23:23">
      <c r="W1773" s="27"/>
    </row>
    <row r="1774" spans="23:23">
      <c r="W1774" s="27"/>
    </row>
    <row r="1775" spans="23:23">
      <c r="W1775" s="27"/>
    </row>
    <row r="1776" spans="23:23">
      <c r="W1776" s="27"/>
    </row>
    <row r="1777" spans="23:23">
      <c r="W1777" s="27"/>
    </row>
    <row r="1778" spans="23:23">
      <c r="W1778" s="27"/>
    </row>
    <row r="1779" spans="23:23">
      <c r="W1779" s="27"/>
    </row>
    <row r="1780" spans="23:23">
      <c r="W1780" s="27"/>
    </row>
    <row r="1781" spans="23:23">
      <c r="W1781" s="27"/>
    </row>
    <row r="1782" spans="23:23">
      <c r="W1782" s="27"/>
    </row>
    <row r="1783" spans="23:23">
      <c r="W1783" s="27"/>
    </row>
    <row r="1784" spans="23:23">
      <c r="W1784" s="27"/>
    </row>
    <row r="1785" spans="23:23">
      <c r="W1785" s="27"/>
    </row>
    <row r="1786" spans="23:23">
      <c r="W1786" s="27"/>
    </row>
    <row r="1787" spans="23:23">
      <c r="W1787" s="27"/>
    </row>
    <row r="1788" spans="23:23">
      <c r="W1788" s="27"/>
    </row>
    <row r="1789" spans="23:23">
      <c r="W1789" s="27"/>
    </row>
    <row r="1790" spans="23:23">
      <c r="W1790" s="27"/>
    </row>
    <row r="1791" spans="23:23">
      <c r="W1791" s="27"/>
    </row>
    <row r="1792" spans="23:23">
      <c r="W1792" s="27"/>
    </row>
    <row r="1793" spans="23:23">
      <c r="W1793" s="27"/>
    </row>
    <row r="1794" spans="23:23">
      <c r="W1794" s="27"/>
    </row>
    <row r="1795" spans="23:23">
      <c r="W1795" s="27"/>
    </row>
    <row r="1796" spans="23:23">
      <c r="W1796" s="27"/>
    </row>
    <row r="1797" spans="23:23">
      <c r="W1797" s="27"/>
    </row>
    <row r="1798" spans="23:23">
      <c r="W1798" s="27"/>
    </row>
    <row r="1799" spans="23:23">
      <c r="W1799" s="27"/>
    </row>
    <row r="1800" spans="23:23">
      <c r="W1800" s="27"/>
    </row>
    <row r="1801" spans="23:23">
      <c r="W1801" s="27"/>
    </row>
    <row r="1802" spans="23:23">
      <c r="W1802" s="27"/>
    </row>
    <row r="1803" spans="23:23">
      <c r="W1803" s="27"/>
    </row>
    <row r="1804" spans="23:23">
      <c r="W1804" s="27"/>
    </row>
    <row r="1805" spans="23:23">
      <c r="W1805" s="27"/>
    </row>
    <row r="1806" spans="23:23">
      <c r="W1806" s="27"/>
    </row>
    <row r="1807" spans="23:23">
      <c r="W1807" s="27"/>
    </row>
    <row r="1808" spans="23:23">
      <c r="W1808" s="27"/>
    </row>
    <row r="1809" spans="23:23">
      <c r="W1809" s="27"/>
    </row>
    <row r="1810" spans="23:23">
      <c r="W1810" s="27"/>
    </row>
    <row r="1811" spans="23:23">
      <c r="W1811" s="27"/>
    </row>
    <row r="1812" spans="23:23">
      <c r="W1812" s="27"/>
    </row>
    <row r="1813" spans="23:23">
      <c r="W1813" s="27"/>
    </row>
    <row r="1814" spans="23:23">
      <c r="W1814" s="27"/>
    </row>
    <row r="1815" spans="23:23">
      <c r="W1815" s="27"/>
    </row>
    <row r="1816" spans="23:23">
      <c r="W1816" s="27"/>
    </row>
    <row r="1817" spans="23:23">
      <c r="W1817" s="27"/>
    </row>
    <row r="1818" spans="23:23">
      <c r="W1818" s="27"/>
    </row>
    <row r="1819" spans="23:23">
      <c r="W1819" s="27"/>
    </row>
    <row r="1820" spans="23:23">
      <c r="W1820" s="27"/>
    </row>
    <row r="1821" spans="23:23">
      <c r="W1821" s="27"/>
    </row>
    <row r="1822" spans="23:23">
      <c r="W1822" s="27"/>
    </row>
    <row r="1823" spans="23:23">
      <c r="W1823" s="27"/>
    </row>
    <row r="1824" spans="23:23">
      <c r="W1824" s="27"/>
    </row>
    <row r="1825" spans="23:23">
      <c r="W1825" s="27"/>
    </row>
    <row r="1826" spans="23:23">
      <c r="W1826" s="27"/>
    </row>
    <row r="1827" spans="23:23">
      <c r="W1827" s="27"/>
    </row>
    <row r="1828" spans="23:23">
      <c r="W1828" s="27"/>
    </row>
    <row r="1829" spans="23:23">
      <c r="W1829" s="27"/>
    </row>
    <row r="1830" spans="23:23">
      <c r="W1830" s="27"/>
    </row>
    <row r="1831" spans="23:23">
      <c r="W1831" s="27"/>
    </row>
    <row r="1832" spans="23:23">
      <c r="W1832" s="27"/>
    </row>
    <row r="1833" spans="23:23">
      <c r="W1833" s="27"/>
    </row>
    <row r="1834" spans="23:23">
      <c r="W1834" s="27"/>
    </row>
    <row r="1835" spans="23:23">
      <c r="W1835" s="27"/>
    </row>
    <row r="1836" spans="23:23">
      <c r="W1836" s="27"/>
    </row>
    <row r="1837" spans="23:23">
      <c r="W1837" s="27"/>
    </row>
    <row r="1838" spans="23:23">
      <c r="W1838" s="27"/>
    </row>
    <row r="1839" spans="23:23">
      <c r="W1839" s="27"/>
    </row>
    <row r="1840" spans="23:23">
      <c r="W1840" s="27"/>
    </row>
    <row r="1841" spans="23:23">
      <c r="W1841" s="27"/>
    </row>
    <row r="1842" spans="23:23">
      <c r="W1842" s="27"/>
    </row>
    <row r="1843" spans="23:23">
      <c r="W1843" s="27"/>
    </row>
    <row r="1844" spans="23:23">
      <c r="W1844" s="27"/>
    </row>
    <row r="1845" spans="23:23">
      <c r="W1845" s="27"/>
    </row>
    <row r="1846" spans="23:23">
      <c r="W1846" s="27"/>
    </row>
    <row r="1847" spans="23:23">
      <c r="W1847" s="27"/>
    </row>
    <row r="1848" spans="23:23">
      <c r="W1848" s="27"/>
    </row>
    <row r="1849" spans="23:23">
      <c r="W1849" s="27"/>
    </row>
    <row r="1850" spans="23:23">
      <c r="W1850" s="27"/>
    </row>
    <row r="1851" spans="23:23">
      <c r="W1851" s="27"/>
    </row>
    <row r="1852" spans="23:23">
      <c r="W1852" s="27"/>
    </row>
    <row r="1853" spans="23:23">
      <c r="W1853" s="27"/>
    </row>
    <row r="1854" spans="23:23">
      <c r="W1854" s="27"/>
    </row>
    <row r="1855" spans="23:23">
      <c r="W1855" s="27"/>
    </row>
    <row r="1856" spans="23:23">
      <c r="W1856" s="27"/>
    </row>
    <row r="1857" spans="23:23">
      <c r="W1857" s="27"/>
    </row>
    <row r="1858" spans="23:23">
      <c r="W1858" s="27"/>
    </row>
    <row r="1859" spans="23:23">
      <c r="W1859" s="27"/>
    </row>
    <row r="1860" spans="23:23">
      <c r="W1860" s="27"/>
    </row>
    <row r="1861" spans="23:23">
      <c r="W1861" s="27"/>
    </row>
    <row r="1862" spans="23:23">
      <c r="W1862" s="27"/>
    </row>
    <row r="1863" spans="23:23">
      <c r="W1863" s="27"/>
    </row>
    <row r="1864" spans="23:23">
      <c r="W1864" s="27"/>
    </row>
    <row r="1865" spans="23:23">
      <c r="W1865" s="27"/>
    </row>
    <row r="1866" spans="23:23">
      <c r="W1866" s="27"/>
    </row>
    <row r="1867" spans="23:23">
      <c r="W1867" s="27"/>
    </row>
    <row r="1868" spans="23:23">
      <c r="W1868" s="27"/>
    </row>
    <row r="1869" spans="23:23">
      <c r="W1869" s="27"/>
    </row>
    <row r="1870" spans="23:23">
      <c r="W1870" s="27"/>
    </row>
    <row r="1871" spans="23:23">
      <c r="W1871" s="27"/>
    </row>
    <row r="1872" spans="23:23">
      <c r="W1872" s="27"/>
    </row>
    <row r="1873" spans="23:23">
      <c r="W1873" s="27"/>
    </row>
    <row r="1874" spans="23:23">
      <c r="W1874" s="27"/>
    </row>
    <row r="1875" spans="23:23">
      <c r="W1875" s="27"/>
    </row>
    <row r="1876" spans="23:23">
      <c r="W1876" s="27"/>
    </row>
    <row r="1877" spans="23:23">
      <c r="W1877" s="27"/>
    </row>
    <row r="1878" spans="23:23">
      <c r="W1878" s="27"/>
    </row>
    <row r="1879" spans="23:23">
      <c r="W1879" s="27"/>
    </row>
    <row r="1880" spans="23:23">
      <c r="W1880" s="27"/>
    </row>
    <row r="1881" spans="23:23">
      <c r="W1881" s="27"/>
    </row>
    <row r="1882" spans="23:23">
      <c r="W1882" s="27"/>
    </row>
    <row r="1883" spans="23:23">
      <c r="W1883" s="27"/>
    </row>
    <row r="1884" spans="23:23">
      <c r="W1884" s="27"/>
    </row>
    <row r="1885" spans="23:23">
      <c r="W1885" s="27"/>
    </row>
    <row r="1886" spans="23:23">
      <c r="W1886" s="27"/>
    </row>
    <row r="1887" spans="23:23">
      <c r="W1887" s="27"/>
    </row>
    <row r="1888" spans="23:23">
      <c r="W1888" s="27"/>
    </row>
    <row r="1889" spans="23:23">
      <c r="W1889" s="27"/>
    </row>
    <row r="1890" spans="23:23">
      <c r="W1890" s="27"/>
    </row>
    <row r="1891" spans="23:23">
      <c r="W1891" s="27"/>
    </row>
    <row r="1892" spans="23:23">
      <c r="W1892" s="27"/>
    </row>
    <row r="1893" spans="23:23">
      <c r="W1893" s="27"/>
    </row>
    <row r="1894" spans="23:23">
      <c r="W1894" s="27"/>
    </row>
    <row r="1895" spans="23:23">
      <c r="W1895" s="27"/>
    </row>
    <row r="1896" spans="23:23">
      <c r="W1896" s="27"/>
    </row>
    <row r="1897" spans="23:23">
      <c r="W1897" s="27"/>
    </row>
    <row r="1898" spans="23:23">
      <c r="W1898" s="27"/>
    </row>
    <row r="1899" spans="23:23">
      <c r="W1899" s="27"/>
    </row>
    <row r="1900" spans="23:23">
      <c r="W1900" s="27"/>
    </row>
    <row r="1901" spans="23:23">
      <c r="W1901" s="27"/>
    </row>
    <row r="1902" spans="23:23">
      <c r="W1902" s="27"/>
    </row>
    <row r="1903" spans="23:23">
      <c r="W1903" s="27"/>
    </row>
    <row r="1904" spans="23:23">
      <c r="W1904" s="27"/>
    </row>
    <row r="1905" spans="23:23">
      <c r="W1905" s="27"/>
    </row>
    <row r="1906" spans="23:23">
      <c r="W1906" s="27"/>
    </row>
    <row r="1907" spans="23:23">
      <c r="W1907" s="27"/>
    </row>
    <row r="1908" spans="23:23">
      <c r="W1908" s="27"/>
    </row>
    <row r="1909" spans="23:23">
      <c r="W1909" s="27"/>
    </row>
    <row r="1910" spans="23:23">
      <c r="W1910" s="27"/>
    </row>
    <row r="1911" spans="23:23">
      <c r="W1911" s="27"/>
    </row>
    <row r="1912" spans="23:23">
      <c r="W1912" s="27"/>
    </row>
    <row r="1913" spans="23:23">
      <c r="W1913" s="27"/>
    </row>
    <row r="1914" spans="23:23">
      <c r="W1914" s="27"/>
    </row>
    <row r="1915" spans="23:23">
      <c r="W1915" s="27"/>
    </row>
    <row r="1916" spans="23:23">
      <c r="W1916" s="27"/>
    </row>
    <row r="1917" spans="23:23">
      <c r="W1917" s="27"/>
    </row>
    <row r="1918" spans="23:23">
      <c r="W1918" s="27"/>
    </row>
    <row r="1919" spans="23:23">
      <c r="W1919" s="27"/>
    </row>
    <row r="1920" spans="23:23">
      <c r="W1920" s="27"/>
    </row>
    <row r="1921" spans="23:23">
      <c r="W1921" s="27"/>
    </row>
    <row r="1922" spans="23:23">
      <c r="W1922" s="27"/>
    </row>
    <row r="1923" spans="23:23">
      <c r="W1923" s="27"/>
    </row>
    <row r="1924" spans="23:23">
      <c r="W1924" s="27"/>
    </row>
    <row r="1925" spans="23:23">
      <c r="W1925" s="27"/>
    </row>
    <row r="1926" spans="23:23">
      <c r="W1926" s="27"/>
    </row>
    <row r="1927" spans="23:23">
      <c r="W1927" s="27"/>
    </row>
    <row r="1928" spans="23:23">
      <c r="W1928" s="27"/>
    </row>
    <row r="1929" spans="23:23">
      <c r="W1929" s="27"/>
    </row>
    <row r="1930" spans="23:23">
      <c r="W1930" s="27"/>
    </row>
    <row r="1931" spans="23:23">
      <c r="W1931" s="27"/>
    </row>
    <row r="1932" spans="23:23">
      <c r="W1932" s="27"/>
    </row>
    <row r="1933" spans="23:23">
      <c r="W1933" s="27"/>
    </row>
    <row r="1934" spans="23:23">
      <c r="W1934" s="27"/>
    </row>
    <row r="1935" spans="23:23">
      <c r="W1935" s="27"/>
    </row>
    <row r="1936" spans="23:23">
      <c r="W1936" s="27"/>
    </row>
    <row r="1937" spans="23:23">
      <c r="W1937" s="27"/>
    </row>
    <row r="1938" spans="23:23">
      <c r="W1938" s="27"/>
    </row>
    <row r="1939" spans="23:23">
      <c r="W1939" s="27"/>
    </row>
    <row r="1940" spans="23:23">
      <c r="W1940" s="27"/>
    </row>
    <row r="1941" spans="23:23">
      <c r="W1941" s="27"/>
    </row>
    <row r="1942" spans="23:23">
      <c r="W1942" s="27"/>
    </row>
    <row r="1943" spans="23:23">
      <c r="W1943" s="27"/>
    </row>
    <row r="1944" spans="23:23">
      <c r="W1944" s="27"/>
    </row>
    <row r="1945" spans="23:23">
      <c r="W1945" s="27"/>
    </row>
    <row r="1946" spans="23:23">
      <c r="W1946" s="27"/>
    </row>
    <row r="1947" spans="23:23">
      <c r="W1947" s="27"/>
    </row>
    <row r="1948" spans="23:23">
      <c r="W1948" s="27"/>
    </row>
    <row r="1949" spans="23:23">
      <c r="W1949" s="27"/>
    </row>
    <row r="1950" spans="23:23">
      <c r="W1950" s="27"/>
    </row>
    <row r="1951" spans="23:23">
      <c r="W1951" s="27"/>
    </row>
    <row r="1952" spans="23:23">
      <c r="W1952" s="27"/>
    </row>
    <row r="1953" spans="23:23">
      <c r="W1953" s="27"/>
    </row>
    <row r="1954" spans="23:23">
      <c r="W1954" s="27"/>
    </row>
    <row r="1955" spans="23:23">
      <c r="W1955" s="27"/>
    </row>
    <row r="1956" spans="23:23">
      <c r="W1956" s="27"/>
    </row>
    <row r="1957" spans="23:23">
      <c r="W1957" s="27"/>
    </row>
    <row r="1958" spans="23:23">
      <c r="W1958" s="27"/>
    </row>
    <row r="1959" spans="23:23">
      <c r="W1959" s="27"/>
    </row>
    <row r="1960" spans="23:23">
      <c r="W1960" s="27"/>
    </row>
    <row r="1961" spans="23:23">
      <c r="W1961" s="27"/>
    </row>
    <row r="1962" spans="23:23">
      <c r="W1962" s="27"/>
    </row>
    <row r="1963" spans="23:23">
      <c r="W1963" s="27"/>
    </row>
    <row r="1964" spans="23:23">
      <c r="W1964" s="27"/>
    </row>
    <row r="1965" spans="23:23">
      <c r="W1965" s="27"/>
    </row>
    <row r="1966" spans="23:23">
      <c r="W1966" s="27"/>
    </row>
    <row r="1967" spans="23:23">
      <c r="W1967" s="27"/>
    </row>
    <row r="1968" spans="23:23">
      <c r="W1968" s="27"/>
    </row>
    <row r="1969" spans="23:23">
      <c r="W1969" s="27"/>
    </row>
    <row r="1970" spans="23:23">
      <c r="W1970" s="27"/>
    </row>
    <row r="1971" spans="23:23">
      <c r="W1971" s="27"/>
    </row>
    <row r="1972" spans="23:23">
      <c r="W1972" s="27"/>
    </row>
    <row r="1973" spans="23:23">
      <c r="W1973" s="27"/>
    </row>
    <row r="1974" spans="23:23">
      <c r="W1974" s="27"/>
    </row>
    <row r="1975" spans="23:23">
      <c r="W1975" s="27"/>
    </row>
    <row r="1976" spans="23:23">
      <c r="W1976" s="27"/>
    </row>
    <row r="1977" spans="23:23">
      <c r="W1977" s="27"/>
    </row>
    <row r="1978" spans="23:23">
      <c r="W1978" s="27"/>
    </row>
    <row r="1979" spans="23:23">
      <c r="W1979" s="27"/>
    </row>
    <row r="1980" spans="23:23">
      <c r="W1980" s="27"/>
    </row>
    <row r="1981" spans="23:23">
      <c r="W1981" s="27"/>
    </row>
    <row r="1982" spans="23:23">
      <c r="W1982" s="27"/>
    </row>
    <row r="1983" spans="23:23">
      <c r="W1983" s="27"/>
    </row>
    <row r="1984" spans="23:23">
      <c r="W1984" s="27"/>
    </row>
    <row r="1985" spans="23:23">
      <c r="W1985" s="27"/>
    </row>
    <row r="1986" spans="23:23">
      <c r="W1986" s="27"/>
    </row>
    <row r="1987" spans="23:23">
      <c r="W1987" s="27"/>
    </row>
    <row r="1988" spans="23:23">
      <c r="W1988" s="27"/>
    </row>
    <row r="1989" spans="23:23">
      <c r="W1989" s="27"/>
    </row>
    <row r="1990" spans="23:23">
      <c r="W1990" s="27"/>
    </row>
    <row r="1991" spans="23:23">
      <c r="W1991" s="27"/>
    </row>
    <row r="1992" spans="23:23">
      <c r="W1992" s="27"/>
    </row>
    <row r="1993" spans="23:23">
      <c r="W1993" s="27"/>
    </row>
    <row r="1994" spans="23:23">
      <c r="W1994" s="27"/>
    </row>
    <row r="1995" spans="23:23">
      <c r="W1995" s="27"/>
    </row>
    <row r="1996" spans="23:23">
      <c r="W1996" s="27"/>
    </row>
    <row r="1997" spans="23:23">
      <c r="W1997" s="27"/>
    </row>
    <row r="1998" spans="23:23">
      <c r="W1998" s="27"/>
    </row>
    <row r="1999" spans="23:23">
      <c r="W1999" s="27"/>
    </row>
    <row r="2000" spans="23:23">
      <c r="W2000" s="27"/>
    </row>
    <row r="2001" spans="23:23">
      <c r="W2001" s="27"/>
    </row>
    <row r="2002" spans="23:23">
      <c r="W2002" s="27"/>
    </row>
    <row r="2003" spans="23:23">
      <c r="W2003" s="27"/>
    </row>
    <row r="2004" spans="23:23">
      <c r="W2004" s="27"/>
    </row>
    <row r="2005" spans="23:23">
      <c r="W2005" s="27"/>
    </row>
    <row r="2006" spans="23:23">
      <c r="W2006" s="27"/>
    </row>
    <row r="2007" spans="23:23">
      <c r="W2007" s="27"/>
    </row>
    <row r="2008" spans="23:23">
      <c r="W2008" s="27"/>
    </row>
    <row r="2009" spans="23:23">
      <c r="W2009" s="27"/>
    </row>
    <row r="2010" spans="23:23">
      <c r="W2010" s="27"/>
    </row>
    <row r="2011" spans="23:23">
      <c r="W2011" s="27"/>
    </row>
    <row r="2012" spans="23:23">
      <c r="W2012" s="27"/>
    </row>
    <row r="2013" spans="23:23">
      <c r="W2013" s="27"/>
    </row>
    <row r="2014" spans="23:23">
      <c r="W2014" s="27"/>
    </row>
    <row r="2015" spans="23:23">
      <c r="W2015" s="27"/>
    </row>
    <row r="2016" spans="23:23">
      <c r="W2016" s="27"/>
    </row>
    <row r="2017" spans="23:23">
      <c r="W2017" s="27"/>
    </row>
    <row r="2018" spans="23:23">
      <c r="W2018" s="27"/>
    </row>
    <row r="2019" spans="23:23">
      <c r="W2019" s="27"/>
    </row>
    <row r="2020" spans="23:23">
      <c r="W2020" s="27"/>
    </row>
    <row r="2021" spans="23:23">
      <c r="W2021" s="27"/>
    </row>
    <row r="2022" spans="23:23">
      <c r="W2022" s="27"/>
    </row>
    <row r="2023" spans="23:23">
      <c r="W2023" s="27"/>
    </row>
    <row r="2024" spans="23:23">
      <c r="W2024" s="27"/>
    </row>
    <row r="2025" spans="23:23">
      <c r="W2025" s="27"/>
    </row>
    <row r="2026" spans="23:23">
      <c r="W2026" s="27"/>
    </row>
    <row r="2027" spans="23:23">
      <c r="W2027" s="27"/>
    </row>
    <row r="2028" spans="23:23">
      <c r="W2028" s="27"/>
    </row>
    <row r="2029" spans="23:23">
      <c r="W2029" s="27"/>
    </row>
    <row r="2030" spans="23:23">
      <c r="W2030" s="27"/>
    </row>
    <row r="2031" spans="23:23">
      <c r="W2031" s="27"/>
    </row>
    <row r="2032" spans="23:23">
      <c r="W2032" s="27"/>
    </row>
    <row r="2033" spans="23:23">
      <c r="W2033" s="27"/>
    </row>
    <row r="2034" spans="23:23">
      <c r="W2034" s="27"/>
    </row>
    <row r="2035" spans="23:23">
      <c r="W2035" s="27"/>
    </row>
    <row r="2036" spans="23:23">
      <c r="W2036" s="27"/>
    </row>
    <row r="2037" spans="23:23">
      <c r="W2037" s="27"/>
    </row>
    <row r="2038" spans="23:23">
      <c r="W2038" s="27"/>
    </row>
    <row r="2039" spans="23:23">
      <c r="W2039" s="27"/>
    </row>
    <row r="2040" spans="23:23">
      <c r="W2040" s="27"/>
    </row>
    <row r="2041" spans="23:23">
      <c r="W2041" s="27"/>
    </row>
    <row r="2042" spans="23:23">
      <c r="W2042" s="27"/>
    </row>
    <row r="2043" spans="23:23">
      <c r="W2043" s="27"/>
    </row>
    <row r="2044" spans="23:23">
      <c r="W2044" s="27"/>
    </row>
    <row r="2045" spans="23:23">
      <c r="W2045" s="27"/>
    </row>
    <row r="2046" spans="23:23">
      <c r="W2046" s="27"/>
    </row>
    <row r="2047" spans="23:23">
      <c r="W2047" s="27"/>
    </row>
    <row r="2048" spans="23:23">
      <c r="W2048" s="27"/>
    </row>
    <row r="2049" spans="23:23">
      <c r="W2049" s="27"/>
    </row>
    <row r="2050" spans="23:23">
      <c r="W2050" s="27"/>
    </row>
    <row r="2051" spans="23:23">
      <c r="W2051" s="27"/>
    </row>
    <row r="2052" spans="23:23">
      <c r="W2052" s="27"/>
    </row>
    <row r="2053" spans="23:23">
      <c r="W2053" s="27"/>
    </row>
    <row r="2054" spans="23:23">
      <c r="W2054" s="27"/>
    </row>
    <row r="2055" spans="23:23">
      <c r="W2055" s="27"/>
    </row>
    <row r="2056" spans="23:23">
      <c r="W2056" s="27"/>
    </row>
    <row r="2057" spans="23:23">
      <c r="W2057" s="27"/>
    </row>
    <row r="2058" spans="23:23">
      <c r="W2058" s="27"/>
    </row>
    <row r="2059" spans="23:23">
      <c r="W2059" s="27"/>
    </row>
    <row r="2060" spans="23:23">
      <c r="W2060" s="27"/>
    </row>
    <row r="2061" spans="23:23">
      <c r="W2061" s="27"/>
    </row>
    <row r="2062" spans="23:23">
      <c r="W2062" s="27"/>
    </row>
    <row r="2063" spans="23:23">
      <c r="W2063" s="27"/>
    </row>
    <row r="2064" spans="23:23">
      <c r="W2064" s="27"/>
    </row>
    <row r="2065" spans="23:23">
      <c r="W2065" s="27"/>
    </row>
    <row r="2066" spans="23:23">
      <c r="W2066" s="27"/>
    </row>
    <row r="2067" spans="23:23">
      <c r="W2067" s="27"/>
    </row>
    <row r="2068" spans="23:23">
      <c r="W2068" s="27"/>
    </row>
    <row r="2069" spans="23:23">
      <c r="W2069" s="27"/>
    </row>
    <row r="2070" spans="23:23">
      <c r="W2070" s="27"/>
    </row>
    <row r="2071" spans="23:23">
      <c r="W2071" s="27"/>
    </row>
    <row r="2072" spans="23:23">
      <c r="W2072" s="27"/>
    </row>
    <row r="2073" spans="23:23">
      <c r="W2073" s="27"/>
    </row>
    <row r="2074" spans="23:23">
      <c r="W2074" s="27"/>
    </row>
    <row r="2075" spans="23:23">
      <c r="W2075" s="27"/>
    </row>
    <row r="2076" spans="23:23">
      <c r="W2076" s="27"/>
    </row>
    <row r="2077" spans="23:23">
      <c r="W2077" s="27"/>
    </row>
    <row r="2078" spans="23:23">
      <c r="W2078" s="27"/>
    </row>
    <row r="2079" spans="23:23">
      <c r="W2079" s="27"/>
    </row>
    <row r="2080" spans="23:23">
      <c r="W2080" s="27"/>
    </row>
    <row r="2081" spans="23:23">
      <c r="W2081" s="27"/>
    </row>
    <row r="2082" spans="23:23">
      <c r="W2082" s="27"/>
    </row>
    <row r="2083" spans="23:23">
      <c r="W2083" s="27"/>
    </row>
    <row r="2084" spans="23:23">
      <c r="W2084" s="27"/>
    </row>
    <row r="2085" spans="23:23">
      <c r="W2085" s="27"/>
    </row>
    <row r="2086" spans="23:23">
      <c r="W2086" s="27"/>
    </row>
    <row r="2087" spans="23:23">
      <c r="W2087" s="27"/>
    </row>
    <row r="2088" spans="23:23">
      <c r="W2088" s="27"/>
    </row>
    <row r="2089" spans="23:23">
      <c r="W2089" s="27"/>
    </row>
    <row r="2090" spans="23:23">
      <c r="W2090" s="27"/>
    </row>
    <row r="2091" spans="23:23">
      <c r="W2091" s="27"/>
    </row>
    <row r="2092" spans="23:23">
      <c r="W2092" s="27"/>
    </row>
    <row r="2093" spans="23:23">
      <c r="W2093" s="27"/>
    </row>
    <row r="2094" spans="23:23">
      <c r="W2094" s="27"/>
    </row>
    <row r="2095" spans="23:23">
      <c r="W2095" s="27"/>
    </row>
    <row r="2096" spans="23:23">
      <c r="W2096" s="27"/>
    </row>
    <row r="2097" spans="23:23">
      <c r="W2097" s="27"/>
    </row>
    <row r="2098" spans="23:23">
      <c r="W2098" s="27"/>
    </row>
    <row r="2099" spans="23:23">
      <c r="W2099" s="27"/>
    </row>
    <row r="2100" spans="23:23">
      <c r="W2100" s="27"/>
    </row>
    <row r="2101" spans="23:23">
      <c r="W2101" s="27"/>
    </row>
    <row r="2102" spans="23:23">
      <c r="W2102" s="27"/>
    </row>
    <row r="2103" spans="23:23">
      <c r="W2103" s="27"/>
    </row>
    <row r="2104" spans="23:23">
      <c r="W2104" s="27"/>
    </row>
    <row r="2105" spans="23:23">
      <c r="W2105" s="27"/>
    </row>
    <row r="2106" spans="23:23">
      <c r="W2106" s="27"/>
    </row>
    <row r="2107" spans="23:23">
      <c r="W2107" s="27"/>
    </row>
    <row r="2108" spans="23:23">
      <c r="W2108" s="27"/>
    </row>
    <row r="2109" spans="23:23">
      <c r="W2109" s="27"/>
    </row>
    <row r="2110" spans="23:23">
      <c r="W2110" s="27"/>
    </row>
    <row r="2111" spans="23:23">
      <c r="W2111" s="27"/>
    </row>
    <row r="2112" spans="23:23">
      <c r="W2112" s="27"/>
    </row>
    <row r="2113" spans="23:23">
      <c r="W2113" s="27"/>
    </row>
    <row r="2114" spans="23:23">
      <c r="W2114" s="27"/>
    </row>
    <row r="2115" spans="23:23">
      <c r="W2115" s="27"/>
    </row>
    <row r="2116" spans="23:23">
      <c r="W2116" s="27"/>
    </row>
    <row r="2117" spans="23:23">
      <c r="W2117" s="27"/>
    </row>
    <row r="2118" spans="23:23">
      <c r="W2118" s="27"/>
    </row>
    <row r="2119" spans="23:23">
      <c r="W2119" s="27"/>
    </row>
    <row r="2120" spans="23:23">
      <c r="W2120" s="27"/>
    </row>
    <row r="2121" spans="23:23">
      <c r="W2121" s="27"/>
    </row>
    <row r="2122" spans="23:23">
      <c r="W2122" s="27"/>
    </row>
    <row r="2123" spans="23:23">
      <c r="W2123" s="27"/>
    </row>
    <row r="2124" spans="23:23">
      <c r="W2124" s="27"/>
    </row>
    <row r="2125" spans="23:23">
      <c r="W2125" s="27"/>
    </row>
    <row r="2126" spans="23:23">
      <c r="W2126" s="27"/>
    </row>
    <row r="2127" spans="23:23">
      <c r="W2127" s="27"/>
    </row>
    <row r="2128" spans="23:23">
      <c r="W2128" s="27"/>
    </row>
    <row r="2129" spans="23:23">
      <c r="W2129" s="27"/>
    </row>
    <row r="2130" spans="23:23">
      <c r="W2130" s="27"/>
    </row>
    <row r="2131" spans="23:23">
      <c r="W2131" s="27"/>
    </row>
    <row r="2132" spans="23:23">
      <c r="W2132" s="27"/>
    </row>
    <row r="2133" spans="23:23">
      <c r="W2133" s="27"/>
    </row>
    <row r="2134" spans="23:23">
      <c r="W2134" s="27"/>
    </row>
    <row r="2135" spans="23:23">
      <c r="W2135" s="27"/>
    </row>
    <row r="2136" spans="23:23">
      <c r="W2136" s="27"/>
    </row>
    <row r="2137" spans="23:23">
      <c r="W2137" s="27"/>
    </row>
    <row r="2138" spans="23:23">
      <c r="W2138" s="27"/>
    </row>
    <row r="2139" spans="23:23">
      <c r="W2139" s="27"/>
    </row>
    <row r="2140" spans="23:23">
      <c r="W2140" s="27"/>
    </row>
    <row r="2141" spans="23:23">
      <c r="W2141" s="27"/>
    </row>
    <row r="2142" spans="23:23">
      <c r="W2142" s="27"/>
    </row>
    <row r="2143" spans="23:23">
      <c r="W2143" s="27"/>
    </row>
    <row r="2144" spans="23:23">
      <c r="W2144" s="27"/>
    </row>
    <row r="2145" spans="23:23">
      <c r="W2145" s="27"/>
    </row>
    <row r="2146" spans="23:23">
      <c r="W2146" s="27"/>
    </row>
    <row r="2147" spans="23:23">
      <c r="W2147" s="27"/>
    </row>
    <row r="2148" spans="23:23">
      <c r="W2148" s="27"/>
    </row>
    <row r="2149" spans="23:23">
      <c r="W2149" s="27"/>
    </row>
    <row r="2150" spans="23:23">
      <c r="W2150" s="27"/>
    </row>
    <row r="2151" spans="23:23">
      <c r="W2151" s="27"/>
    </row>
    <row r="2152" spans="23:23">
      <c r="W2152" s="27"/>
    </row>
    <row r="2153" spans="23:23">
      <c r="W2153" s="27"/>
    </row>
    <row r="2154" spans="23:23">
      <c r="W2154" s="27"/>
    </row>
    <row r="2155" spans="23:23">
      <c r="W2155" s="27"/>
    </row>
    <row r="2156" spans="23:23">
      <c r="W2156" s="27"/>
    </row>
    <row r="2157" spans="23:23">
      <c r="W2157" s="27"/>
    </row>
    <row r="2158" spans="23:23">
      <c r="W2158" s="27"/>
    </row>
    <row r="2159" spans="23:23">
      <c r="W2159" s="27"/>
    </row>
    <row r="2160" spans="23:23">
      <c r="W2160" s="27"/>
    </row>
    <row r="2161" spans="23:23">
      <c r="W2161" s="27"/>
    </row>
    <row r="2162" spans="23:23">
      <c r="W2162" s="27"/>
    </row>
    <row r="2163" spans="23:23">
      <c r="W2163" s="27"/>
    </row>
    <row r="2164" spans="23:23">
      <c r="W2164" s="27"/>
    </row>
    <row r="2165" spans="23:23">
      <c r="W2165" s="27"/>
    </row>
    <row r="2166" spans="23:23">
      <c r="W2166" s="27"/>
    </row>
    <row r="2167" spans="23:23">
      <c r="W2167" s="27"/>
    </row>
    <row r="2168" spans="23:23">
      <c r="W2168" s="27"/>
    </row>
    <row r="2169" spans="23:23">
      <c r="W2169" s="27"/>
    </row>
    <row r="2170" spans="23:23">
      <c r="W2170" s="27"/>
    </row>
    <row r="2171" spans="23:23">
      <c r="W2171" s="27"/>
    </row>
    <row r="2172" spans="23:23">
      <c r="W2172" s="27"/>
    </row>
    <row r="2173" spans="23:23">
      <c r="W2173" s="27"/>
    </row>
    <row r="2174" spans="23:23">
      <c r="W2174" s="27"/>
    </row>
    <row r="2175" spans="23:23">
      <c r="W2175" s="27"/>
    </row>
    <row r="2176" spans="23:23">
      <c r="W2176" s="27"/>
    </row>
    <row r="2177" spans="23:23">
      <c r="W2177" s="27"/>
    </row>
    <row r="2178" spans="23:23">
      <c r="W2178" s="27"/>
    </row>
    <row r="2179" spans="23:23">
      <c r="W2179" s="27"/>
    </row>
    <row r="2180" spans="23:23">
      <c r="W2180" s="27"/>
    </row>
    <row r="2181" spans="23:23">
      <c r="W2181" s="27"/>
    </row>
    <row r="2182" spans="23:23">
      <c r="W2182" s="27"/>
    </row>
    <row r="2183" spans="23:23">
      <c r="W2183" s="27"/>
    </row>
    <row r="2184" spans="23:23">
      <c r="W2184" s="27"/>
    </row>
    <row r="2185" spans="23:23">
      <c r="W2185" s="27"/>
    </row>
    <row r="2186" spans="23:23">
      <c r="W2186" s="27"/>
    </row>
    <row r="2187" spans="23:23">
      <c r="W2187" s="27"/>
    </row>
    <row r="2188" spans="23:23">
      <c r="W2188" s="27"/>
    </row>
    <row r="2189" spans="23:23">
      <c r="W2189" s="27"/>
    </row>
    <row r="2190" spans="23:23">
      <c r="W2190" s="27"/>
    </row>
    <row r="2191" spans="23:23">
      <c r="W2191" s="27"/>
    </row>
    <row r="2192" spans="23:23">
      <c r="W2192" s="27"/>
    </row>
    <row r="2193" spans="23:23">
      <c r="W2193" s="27"/>
    </row>
    <row r="2194" spans="23:23">
      <c r="W2194" s="27"/>
    </row>
    <row r="2195" spans="23:23">
      <c r="W2195" s="27"/>
    </row>
    <row r="2196" spans="23:23">
      <c r="W2196" s="27"/>
    </row>
    <row r="2197" spans="23:23">
      <c r="W2197" s="27"/>
    </row>
    <row r="2198" spans="23:23">
      <c r="W2198" s="27"/>
    </row>
    <row r="2199" spans="23:23">
      <c r="W2199" s="27"/>
    </row>
    <row r="2200" spans="23:23">
      <c r="W2200" s="27"/>
    </row>
    <row r="2201" spans="23:23">
      <c r="W2201" s="27"/>
    </row>
    <row r="2202" spans="23:23">
      <c r="W2202" s="27"/>
    </row>
    <row r="2203" spans="23:23">
      <c r="W2203" s="27"/>
    </row>
    <row r="2204" spans="23:23">
      <c r="W2204" s="27"/>
    </row>
    <row r="2205" spans="23:23">
      <c r="W2205" s="27"/>
    </row>
    <row r="2206" spans="23:23">
      <c r="W2206" s="27"/>
    </row>
    <row r="2207" spans="23:23">
      <c r="W2207" s="27"/>
    </row>
    <row r="2208" spans="23:23">
      <c r="W2208" s="27"/>
    </row>
    <row r="2209" spans="23:23">
      <c r="W2209" s="27"/>
    </row>
    <row r="2210" spans="23:23">
      <c r="W2210" s="27"/>
    </row>
    <row r="2211" spans="23:23">
      <c r="W2211" s="27"/>
    </row>
    <row r="2212" spans="23:23">
      <c r="W2212" s="27"/>
    </row>
    <row r="2213" spans="23:23">
      <c r="W2213" s="27"/>
    </row>
    <row r="2214" spans="23:23">
      <c r="W2214" s="27"/>
    </row>
    <row r="2215" spans="23:23">
      <c r="W2215" s="27"/>
    </row>
    <row r="2216" spans="23:23">
      <c r="W2216" s="27"/>
    </row>
    <row r="2217" spans="23:23">
      <c r="W2217" s="27"/>
    </row>
    <row r="2218" spans="23:23">
      <c r="W2218" s="27"/>
    </row>
    <row r="2219" spans="23:23">
      <c r="W2219" s="27"/>
    </row>
    <row r="2220" spans="23:23">
      <c r="W2220" s="27"/>
    </row>
    <row r="2221" spans="23:23">
      <c r="W2221" s="27"/>
    </row>
    <row r="2222" spans="23:23">
      <c r="W2222" s="27"/>
    </row>
    <row r="2223" spans="23:23">
      <c r="W2223" s="27"/>
    </row>
    <row r="2224" spans="23:23">
      <c r="W2224" s="27"/>
    </row>
    <row r="2225" spans="23:23">
      <c r="W2225" s="27"/>
    </row>
    <row r="2226" spans="23:23">
      <c r="W2226" s="27"/>
    </row>
    <row r="2227" spans="23:23">
      <c r="W2227" s="27"/>
    </row>
    <row r="2228" spans="23:23">
      <c r="W2228" s="27"/>
    </row>
    <row r="2229" spans="23:23">
      <c r="W2229" s="27"/>
    </row>
    <row r="2230" spans="23:23">
      <c r="W2230" s="27"/>
    </row>
    <row r="2231" spans="23:23">
      <c r="W2231" s="27"/>
    </row>
    <row r="2232" spans="23:23">
      <c r="W2232" s="27"/>
    </row>
    <row r="2233" spans="23:23">
      <c r="W2233" s="27"/>
    </row>
    <row r="2234" spans="23:23">
      <c r="W2234" s="27"/>
    </row>
    <row r="2235" spans="23:23">
      <c r="W2235" s="27"/>
    </row>
    <row r="2236" spans="23:23">
      <c r="W2236" s="27"/>
    </row>
    <row r="2237" spans="23:23">
      <c r="W2237" s="27"/>
    </row>
    <row r="2238" spans="23:23">
      <c r="W2238" s="27"/>
    </row>
    <row r="2239" spans="23:23">
      <c r="W2239" s="27"/>
    </row>
    <row r="2240" spans="23:23">
      <c r="W2240" s="27"/>
    </row>
    <row r="2241" spans="23:23">
      <c r="W2241" s="27"/>
    </row>
    <row r="2242" spans="23:23">
      <c r="W2242" s="27"/>
    </row>
    <row r="2243" spans="23:23">
      <c r="W2243" s="27"/>
    </row>
    <row r="2244" spans="23:23">
      <c r="W2244" s="27"/>
    </row>
    <row r="2245" spans="23:23">
      <c r="W2245" s="27"/>
    </row>
    <row r="2246" spans="23:23">
      <c r="W2246" s="27"/>
    </row>
    <row r="2247" spans="23:23">
      <c r="W2247" s="27"/>
    </row>
    <row r="2248" spans="23:23">
      <c r="W2248" s="27"/>
    </row>
    <row r="2249" spans="23:23">
      <c r="W2249" s="27"/>
    </row>
    <row r="2250" spans="23:23">
      <c r="W2250" s="27"/>
    </row>
    <row r="2251" spans="23:23">
      <c r="W2251" s="27"/>
    </row>
    <row r="2252" spans="23:23">
      <c r="W2252" s="27"/>
    </row>
    <row r="2253" spans="23:23">
      <c r="W2253" s="27"/>
    </row>
    <row r="2254" spans="23:23">
      <c r="W2254" s="27"/>
    </row>
    <row r="2255" spans="23:23">
      <c r="W2255" s="27"/>
    </row>
    <row r="2256" spans="23:23">
      <c r="W2256" s="27"/>
    </row>
    <row r="2257" spans="23:23">
      <c r="W2257" s="27"/>
    </row>
    <row r="2258" spans="23:23">
      <c r="W2258" s="27"/>
    </row>
    <row r="2259" spans="23:23">
      <c r="W2259" s="27"/>
    </row>
    <row r="2260" spans="23:23">
      <c r="W2260" s="27"/>
    </row>
    <row r="2261" spans="23:23">
      <c r="W2261" s="27"/>
    </row>
    <row r="2262" spans="23:23">
      <c r="W2262" s="27"/>
    </row>
    <row r="2263" spans="23:23">
      <c r="W2263" s="27"/>
    </row>
    <row r="2264" spans="23:23">
      <c r="W2264" s="27"/>
    </row>
    <row r="2265" spans="23:23">
      <c r="W2265" s="27"/>
    </row>
    <row r="2266" spans="23:23">
      <c r="W2266" s="27"/>
    </row>
    <row r="2267" spans="23:23">
      <c r="W2267" s="27"/>
    </row>
    <row r="2268" spans="23:23">
      <c r="W2268" s="27"/>
    </row>
    <row r="2269" spans="23:23">
      <c r="W2269" s="27"/>
    </row>
    <row r="2270" spans="23:23">
      <c r="W2270" s="27"/>
    </row>
    <row r="2271" spans="23:23">
      <c r="W2271" s="27"/>
    </row>
    <row r="2272" spans="23:23">
      <c r="W2272" s="27"/>
    </row>
    <row r="2273" spans="23:23">
      <c r="W2273" s="27"/>
    </row>
    <row r="2274" spans="23:23">
      <c r="W2274" s="27"/>
    </row>
    <row r="2275" spans="23:23">
      <c r="W2275" s="27"/>
    </row>
    <row r="2276" spans="23:23">
      <c r="W2276" s="27"/>
    </row>
    <row r="2277" spans="23:23">
      <c r="W2277" s="27"/>
    </row>
    <row r="2278" spans="23:23">
      <c r="W2278" s="27"/>
    </row>
    <row r="2279" spans="23:23">
      <c r="W2279" s="27"/>
    </row>
    <row r="2280" spans="23:23">
      <c r="W2280" s="27"/>
    </row>
    <row r="2281" spans="23:23">
      <c r="W2281" s="27"/>
    </row>
    <row r="2282" spans="23:23">
      <c r="W2282" s="27"/>
    </row>
    <row r="2283" spans="23:23">
      <c r="W2283" s="27"/>
    </row>
    <row r="2284" spans="23:23">
      <c r="W2284" s="27"/>
    </row>
    <row r="2285" spans="23:23">
      <c r="W2285" s="27"/>
    </row>
    <row r="2286" spans="23:23">
      <c r="W2286" s="27"/>
    </row>
    <row r="2287" spans="23:23">
      <c r="W2287" s="27"/>
    </row>
    <row r="2288" spans="23:23">
      <c r="W2288" s="27"/>
    </row>
    <row r="2289" spans="23:23">
      <c r="W2289" s="27"/>
    </row>
    <row r="2290" spans="23:23">
      <c r="W2290" s="27"/>
    </row>
    <row r="2291" spans="23:23">
      <c r="W2291" s="27"/>
    </row>
    <row r="2292" spans="23:23">
      <c r="W2292" s="27"/>
    </row>
    <row r="2293" spans="23:23">
      <c r="W2293" s="27"/>
    </row>
    <row r="2294" spans="23:23">
      <c r="W2294" s="27"/>
    </row>
    <row r="2295" spans="23:23">
      <c r="W2295" s="27"/>
    </row>
    <row r="2296" spans="23:23">
      <c r="W2296" s="27"/>
    </row>
    <row r="2297" spans="23:23">
      <c r="W2297" s="27"/>
    </row>
    <row r="2298" spans="23:23">
      <c r="W2298" s="27"/>
    </row>
    <row r="2299" spans="23:23">
      <c r="W2299" s="27"/>
    </row>
    <row r="2300" spans="23:23">
      <c r="W2300" s="27"/>
    </row>
    <row r="2301" spans="23:23">
      <c r="W2301" s="27"/>
    </row>
    <row r="2302" spans="23:23">
      <c r="W2302" s="27"/>
    </row>
    <row r="2303" spans="23:23">
      <c r="W2303" s="27"/>
    </row>
    <row r="2304" spans="23:23">
      <c r="W2304" s="27"/>
    </row>
    <row r="2305" spans="23:23">
      <c r="W2305" s="27"/>
    </row>
    <row r="2306" spans="23:23">
      <c r="W2306" s="27"/>
    </row>
    <row r="2307" spans="23:23">
      <c r="W2307" s="27"/>
    </row>
    <row r="2308" spans="23:23">
      <c r="W2308" s="27"/>
    </row>
    <row r="2309" spans="23:23">
      <c r="W2309" s="27"/>
    </row>
    <row r="2310" spans="23:23">
      <c r="W2310" s="27"/>
    </row>
    <row r="2311" spans="23:23">
      <c r="W2311" s="27"/>
    </row>
    <row r="2312" spans="23:23">
      <c r="W2312" s="27"/>
    </row>
    <row r="2313" spans="23:23">
      <c r="W2313" s="27"/>
    </row>
    <row r="2314" spans="23:23">
      <c r="W2314" s="27"/>
    </row>
    <row r="2315" spans="23:23">
      <c r="W2315" s="27"/>
    </row>
    <row r="2316" spans="23:23">
      <c r="W2316" s="27"/>
    </row>
    <row r="2317" spans="23:23">
      <c r="W2317" s="27"/>
    </row>
    <row r="2318" spans="23:23">
      <c r="W2318" s="27"/>
    </row>
    <row r="2319" spans="23:23">
      <c r="W2319" s="27"/>
    </row>
    <row r="2320" spans="23:23">
      <c r="W2320" s="27"/>
    </row>
    <row r="2321" spans="23:23">
      <c r="W2321" s="27"/>
    </row>
    <row r="2322" spans="23:23">
      <c r="W2322" s="27"/>
    </row>
    <row r="2323" spans="23:23">
      <c r="W2323" s="27"/>
    </row>
    <row r="2324" spans="23:23">
      <c r="W2324" s="27"/>
    </row>
    <row r="2325" spans="23:23">
      <c r="W2325" s="27"/>
    </row>
    <row r="2326" spans="23:23">
      <c r="W2326" s="27"/>
    </row>
    <row r="2327" spans="23:23">
      <c r="W2327" s="27"/>
    </row>
    <row r="2328" spans="23:23">
      <c r="W2328" s="27"/>
    </row>
    <row r="2329" spans="23:23">
      <c r="W2329" s="27"/>
    </row>
    <row r="2330" spans="23:23">
      <c r="W2330" s="27"/>
    </row>
    <row r="2331" spans="23:23">
      <c r="W2331" s="27"/>
    </row>
    <row r="2332" spans="23:23">
      <c r="W2332" s="27"/>
    </row>
    <row r="2333" spans="23:23">
      <c r="W2333" s="27"/>
    </row>
    <row r="2334" spans="23:23">
      <c r="W2334" s="27"/>
    </row>
    <row r="2335" spans="23:23">
      <c r="W2335" s="27"/>
    </row>
    <row r="2336" spans="23:23">
      <c r="W2336" s="27"/>
    </row>
    <row r="2337" spans="23:23">
      <c r="W2337" s="27"/>
    </row>
    <row r="2338" spans="23:23">
      <c r="W2338" s="27"/>
    </row>
    <row r="2339" spans="23:23">
      <c r="W2339" s="27"/>
    </row>
    <row r="2340" spans="23:23">
      <c r="W2340" s="27"/>
    </row>
    <row r="2341" spans="23:23">
      <c r="W2341" s="27"/>
    </row>
    <row r="2342" spans="23:23">
      <c r="W2342" s="27"/>
    </row>
    <row r="2343" spans="23:23">
      <c r="W2343" s="27"/>
    </row>
    <row r="2344" spans="23:23">
      <c r="W2344" s="27"/>
    </row>
    <row r="2345" spans="23:23">
      <c r="W2345" s="27"/>
    </row>
    <row r="2346" spans="23:23">
      <c r="W2346" s="27"/>
    </row>
    <row r="2347" spans="23:23">
      <c r="W2347" s="27"/>
    </row>
    <row r="2348" spans="23:23">
      <c r="W2348" s="27"/>
    </row>
    <row r="2349" spans="23:23">
      <c r="W2349" s="27"/>
    </row>
    <row r="2350" spans="23:23">
      <c r="W2350" s="27"/>
    </row>
    <row r="2351" spans="23:23">
      <c r="W2351" s="27"/>
    </row>
    <row r="2352" spans="23:23">
      <c r="W2352" s="27"/>
    </row>
    <row r="2353" spans="23:23">
      <c r="W2353" s="27"/>
    </row>
    <row r="2354" spans="23:23">
      <c r="W2354" s="27"/>
    </row>
    <row r="2355" spans="23:23">
      <c r="W2355" s="27"/>
    </row>
    <row r="2356" spans="23:23">
      <c r="W2356" s="27"/>
    </row>
    <row r="2357" spans="23:23">
      <c r="W2357" s="27"/>
    </row>
    <row r="2358" spans="23:23">
      <c r="W2358" s="27"/>
    </row>
    <row r="2359" spans="23:23">
      <c r="W2359" s="27"/>
    </row>
    <row r="2360" spans="23:23">
      <c r="W2360" s="27"/>
    </row>
    <row r="2361" spans="23:23">
      <c r="W2361" s="27"/>
    </row>
    <row r="2362" spans="23:23">
      <c r="W2362" s="27"/>
    </row>
    <row r="2363" spans="23:23">
      <c r="W2363" s="27"/>
    </row>
    <row r="2364" spans="23:23">
      <c r="W2364" s="27"/>
    </row>
    <row r="2365" spans="23:23">
      <c r="W2365" s="27"/>
    </row>
    <row r="2366" spans="23:23">
      <c r="W2366" s="27"/>
    </row>
    <row r="2367" spans="23:23">
      <c r="W2367" s="27"/>
    </row>
    <row r="2368" spans="23:23">
      <c r="W2368" s="27"/>
    </row>
    <row r="2369" spans="23:23">
      <c r="W2369" s="27"/>
    </row>
    <row r="2370" spans="23:23">
      <c r="W2370" s="27"/>
    </row>
    <row r="2371" spans="23:23">
      <c r="W2371" s="27"/>
    </row>
    <row r="2372" spans="23:23">
      <c r="W2372" s="27"/>
    </row>
    <row r="2373" spans="23:23">
      <c r="W2373" s="27"/>
    </row>
    <row r="2374" spans="23:23">
      <c r="W2374" s="27"/>
    </row>
    <row r="2375" spans="23:23">
      <c r="W2375" s="27"/>
    </row>
    <row r="2376" spans="23:23">
      <c r="W2376" s="27"/>
    </row>
    <row r="2377" spans="23:23">
      <c r="W2377" s="27"/>
    </row>
    <row r="2378" spans="23:23">
      <c r="W2378" s="27"/>
    </row>
    <row r="2379" spans="23:23">
      <c r="W2379" s="27"/>
    </row>
    <row r="2380" spans="23:23">
      <c r="W2380" s="27"/>
    </row>
    <row r="2381" spans="23:23">
      <c r="W2381" s="27"/>
    </row>
    <row r="2382" spans="23:23">
      <c r="W2382" s="27"/>
    </row>
    <row r="2383" spans="23:23">
      <c r="W2383" s="27"/>
    </row>
    <row r="2384" spans="23:23">
      <c r="W2384" s="27"/>
    </row>
    <row r="2385" spans="23:23">
      <c r="W2385" s="27"/>
    </row>
    <row r="2386" spans="23:23">
      <c r="W2386" s="27"/>
    </row>
    <row r="2387" spans="23:23">
      <c r="W2387" s="27"/>
    </row>
    <row r="2388" spans="23:23">
      <c r="W2388" s="27"/>
    </row>
    <row r="2389" spans="23:23">
      <c r="W2389" s="27"/>
    </row>
    <row r="2390" spans="23:23">
      <c r="W2390" s="27"/>
    </row>
    <row r="2391" spans="23:23">
      <c r="W2391" s="27"/>
    </row>
    <row r="2392" spans="23:23">
      <c r="W2392" s="27"/>
    </row>
    <row r="2393" spans="23:23">
      <c r="W2393" s="27"/>
    </row>
    <row r="2394" spans="23:23">
      <c r="W2394" s="27"/>
    </row>
    <row r="2395" spans="23:23">
      <c r="W2395" s="27"/>
    </row>
    <row r="2396" spans="23:23">
      <c r="W2396" s="27"/>
    </row>
    <row r="2397" spans="23:23">
      <c r="W2397" s="27"/>
    </row>
    <row r="2398" spans="23:23">
      <c r="W2398" s="27"/>
    </row>
    <row r="2399" spans="23:23">
      <c r="W2399" s="27"/>
    </row>
    <row r="2400" spans="23:23">
      <c r="W2400" s="27"/>
    </row>
    <row r="2401" spans="23:23">
      <c r="W2401" s="27"/>
    </row>
    <row r="2402" spans="23:23">
      <c r="W2402" s="27"/>
    </row>
    <row r="2403" spans="23:23">
      <c r="W2403" s="27"/>
    </row>
    <row r="2404" spans="23:23">
      <c r="W2404" s="27"/>
    </row>
    <row r="2405" spans="23:23">
      <c r="W2405" s="27"/>
    </row>
    <row r="2406" spans="23:23">
      <c r="W2406" s="27"/>
    </row>
    <row r="2407" spans="23:23">
      <c r="W2407" s="27"/>
    </row>
    <row r="2408" spans="23:23">
      <c r="W2408" s="27"/>
    </row>
    <row r="2409" spans="23:23">
      <c r="W2409" s="27"/>
    </row>
    <row r="2410" spans="23:23">
      <c r="W2410" s="27"/>
    </row>
    <row r="2411" spans="23:23">
      <c r="W2411" s="27"/>
    </row>
    <row r="2412" spans="23:23">
      <c r="W2412" s="27"/>
    </row>
    <row r="2413" spans="23:23">
      <c r="W2413" s="27"/>
    </row>
    <row r="2414" spans="23:23">
      <c r="W2414" s="27"/>
    </row>
    <row r="2415" spans="23:23">
      <c r="W2415" s="27"/>
    </row>
    <row r="2416" spans="23:23">
      <c r="W2416" s="27"/>
    </row>
    <row r="2417" spans="23:23">
      <c r="W2417" s="27"/>
    </row>
    <row r="2418" spans="23:23">
      <c r="W2418" s="27"/>
    </row>
    <row r="2419" spans="23:23">
      <c r="W2419" s="27"/>
    </row>
    <row r="2420" spans="23:23">
      <c r="W2420" s="27"/>
    </row>
    <row r="2421" spans="23:23">
      <c r="W2421" s="27"/>
    </row>
    <row r="2422" spans="23:23">
      <c r="W2422" s="27"/>
    </row>
    <row r="2423" spans="23:23">
      <c r="W2423" s="27"/>
    </row>
    <row r="2424" spans="23:23">
      <c r="W2424" s="27"/>
    </row>
    <row r="2425" spans="23:23">
      <c r="W2425" s="27"/>
    </row>
    <row r="2426" spans="23:23">
      <c r="W2426" s="27"/>
    </row>
    <row r="2427" spans="23:23">
      <c r="W2427" s="27"/>
    </row>
    <row r="2428" spans="23:23">
      <c r="W2428" s="27"/>
    </row>
    <row r="2429" spans="23:23">
      <c r="W2429" s="27"/>
    </row>
    <row r="2430" spans="23:23">
      <c r="W2430" s="27"/>
    </row>
    <row r="2431" spans="23:23">
      <c r="W2431" s="27"/>
    </row>
    <row r="2432" spans="23:23">
      <c r="W2432" s="27"/>
    </row>
    <row r="2433" spans="23:23">
      <c r="W2433" s="27"/>
    </row>
    <row r="2434" spans="23:23">
      <c r="W2434" s="27"/>
    </row>
    <row r="2435" spans="23:23">
      <c r="W2435" s="27"/>
    </row>
    <row r="2436" spans="23:23">
      <c r="W2436" s="27"/>
    </row>
    <row r="2437" spans="23:23">
      <c r="W2437" s="27"/>
    </row>
    <row r="2438" spans="23:23">
      <c r="W2438" s="27"/>
    </row>
    <row r="2439" spans="23:23">
      <c r="W2439" s="27"/>
    </row>
    <row r="2440" spans="23:23">
      <c r="W2440" s="27"/>
    </row>
    <row r="2441" spans="23:23">
      <c r="W2441" s="27"/>
    </row>
    <row r="2442" spans="23:23">
      <c r="W2442" s="27"/>
    </row>
    <row r="2443" spans="23:23">
      <c r="W2443" s="27"/>
    </row>
    <row r="2444" spans="23:23">
      <c r="W2444" s="27"/>
    </row>
    <row r="2445" spans="23:23">
      <c r="W2445" s="27"/>
    </row>
    <row r="2446" spans="23:23">
      <c r="W2446" s="27"/>
    </row>
    <row r="2447" spans="23:23">
      <c r="W2447" s="27"/>
    </row>
    <row r="2448" spans="23:23">
      <c r="W2448" s="27"/>
    </row>
    <row r="2449" spans="23:23">
      <c r="W2449" s="27"/>
    </row>
    <row r="2450" spans="23:23">
      <c r="W2450" s="27"/>
    </row>
    <row r="2451" spans="23:23">
      <c r="W2451" s="27"/>
    </row>
    <row r="2452" spans="23:23">
      <c r="W2452" s="27"/>
    </row>
    <row r="2453" spans="23:23">
      <c r="W2453" s="27"/>
    </row>
    <row r="2454" spans="23:23">
      <c r="W2454" s="27"/>
    </row>
    <row r="2455" spans="23:23">
      <c r="W2455" s="27"/>
    </row>
    <row r="2456" spans="23:23">
      <c r="W2456" s="27"/>
    </row>
    <row r="2457" spans="23:23">
      <c r="W2457" s="27"/>
    </row>
    <row r="2458" spans="23:23">
      <c r="W2458" s="27"/>
    </row>
    <row r="2459" spans="23:23">
      <c r="W2459" s="27"/>
    </row>
    <row r="2460" spans="23:23">
      <c r="W2460" s="27"/>
    </row>
    <row r="2461" spans="23:23">
      <c r="W2461" s="27"/>
    </row>
    <row r="2462" spans="23:23">
      <c r="W2462" s="27"/>
    </row>
    <row r="2463" spans="23:23">
      <c r="W2463" s="27"/>
    </row>
    <row r="2464" spans="23:23">
      <c r="W2464" s="27"/>
    </row>
    <row r="2465" spans="23:23">
      <c r="W2465" s="27"/>
    </row>
    <row r="2466" spans="23:23">
      <c r="W2466" s="27"/>
    </row>
    <row r="2467" spans="23:23">
      <c r="W2467" s="27"/>
    </row>
    <row r="2468" spans="23:23">
      <c r="W2468" s="27"/>
    </row>
    <row r="2469" spans="23:23">
      <c r="W2469" s="27"/>
    </row>
    <row r="2470" spans="23:23">
      <c r="W2470" s="27"/>
    </row>
    <row r="2471" spans="23:23">
      <c r="W2471" s="27"/>
    </row>
    <row r="2472" spans="23:23">
      <c r="W2472" s="27"/>
    </row>
    <row r="2473" spans="23:23">
      <c r="W2473" s="27"/>
    </row>
    <row r="2474" spans="23:23">
      <c r="W2474" s="27"/>
    </row>
    <row r="2475" spans="23:23">
      <c r="W2475" s="27"/>
    </row>
    <row r="2476" spans="23:23">
      <c r="W2476" s="27"/>
    </row>
    <row r="2477" spans="23:23">
      <c r="W2477" s="27"/>
    </row>
    <row r="2478" spans="23:23">
      <c r="W2478" s="27"/>
    </row>
    <row r="2479" spans="23:23">
      <c r="W2479" s="27"/>
    </row>
    <row r="2480" spans="23:23">
      <c r="W2480" s="27"/>
    </row>
    <row r="2481" spans="23:23">
      <c r="W2481" s="27"/>
    </row>
    <row r="2482" spans="23:23">
      <c r="W2482" s="27"/>
    </row>
    <row r="2483" spans="23:23">
      <c r="W2483" s="27"/>
    </row>
    <row r="2484" spans="23:23">
      <c r="W2484" s="27"/>
    </row>
    <row r="2485" spans="23:23">
      <c r="W2485" s="27"/>
    </row>
    <row r="2486" spans="23:23">
      <c r="W2486" s="27"/>
    </row>
    <row r="2487" spans="23:23">
      <c r="W2487" s="27"/>
    </row>
    <row r="2488" spans="23:23">
      <c r="W2488" s="27"/>
    </row>
    <row r="2489" spans="23:23">
      <c r="W2489" s="27"/>
    </row>
    <row r="2490" spans="23:23">
      <c r="W2490" s="27"/>
    </row>
    <row r="2491" spans="23:23">
      <c r="W2491" s="27"/>
    </row>
    <row r="2492" spans="23:23">
      <c r="W2492" s="27"/>
    </row>
    <row r="2493" spans="23:23">
      <c r="W2493" s="27"/>
    </row>
    <row r="2494" spans="23:23">
      <c r="W2494" s="27"/>
    </row>
    <row r="2495" spans="23:23">
      <c r="W2495" s="27"/>
    </row>
    <row r="2496" spans="23:23">
      <c r="W2496" s="27"/>
    </row>
    <row r="2497" spans="23:23">
      <c r="W2497" s="27"/>
    </row>
    <row r="2498" spans="23:23">
      <c r="W2498" s="27"/>
    </row>
    <row r="2499" spans="23:23">
      <c r="W2499" s="27"/>
    </row>
    <row r="2500" spans="23:23">
      <c r="W2500" s="27"/>
    </row>
    <row r="2501" spans="23:23">
      <c r="W2501" s="27"/>
    </row>
    <row r="2502" spans="23:23">
      <c r="W2502" s="27"/>
    </row>
    <row r="2503" spans="23:23">
      <c r="W2503" s="27"/>
    </row>
    <row r="2504" spans="23:23">
      <c r="W2504" s="27"/>
    </row>
    <row r="2505" spans="23:23">
      <c r="W2505" s="27"/>
    </row>
    <row r="2506" spans="23:23">
      <c r="W2506" s="27"/>
    </row>
    <row r="2507" spans="23:23">
      <c r="W2507" s="27"/>
    </row>
    <row r="2508" spans="23:23">
      <c r="W2508" s="27"/>
    </row>
    <row r="2509" spans="23:23">
      <c r="W2509" s="27"/>
    </row>
    <row r="2510" spans="23:23">
      <c r="W2510" s="27"/>
    </row>
    <row r="2511" spans="23:23">
      <c r="W2511" s="27"/>
    </row>
    <row r="2512" spans="23:23">
      <c r="W2512" s="27"/>
    </row>
    <row r="2513" spans="23:23">
      <c r="W2513" s="27"/>
    </row>
    <row r="2514" spans="23:23">
      <c r="W2514" s="27"/>
    </row>
    <row r="2515" spans="23:23">
      <c r="W2515" s="27"/>
    </row>
    <row r="2516" spans="23:23">
      <c r="W2516" s="27"/>
    </row>
    <row r="2517" spans="23:23">
      <c r="W2517" s="27"/>
    </row>
    <row r="2518" spans="23:23">
      <c r="W2518" s="27"/>
    </row>
    <row r="2519" spans="23:23">
      <c r="W2519" s="27"/>
    </row>
    <row r="2520" spans="23:23">
      <c r="W2520" s="27"/>
    </row>
    <row r="2521" spans="23:23">
      <c r="W2521" s="27"/>
    </row>
    <row r="2522" spans="23:23">
      <c r="W2522" s="27"/>
    </row>
    <row r="2523" spans="23:23">
      <c r="W2523" s="27"/>
    </row>
    <row r="2524" spans="23:23">
      <c r="W2524" s="27"/>
    </row>
    <row r="2525" spans="23:23">
      <c r="W2525" s="27"/>
    </row>
    <row r="2526" spans="23:23">
      <c r="W2526" s="27"/>
    </row>
    <row r="2527" spans="23:23">
      <c r="W2527" s="27"/>
    </row>
    <row r="2528" spans="23:23">
      <c r="W2528" s="27"/>
    </row>
    <row r="2529" spans="23:23">
      <c r="W2529" s="27"/>
    </row>
    <row r="2530" spans="23:23">
      <c r="W2530" s="27"/>
    </row>
    <row r="2531" spans="23:23">
      <c r="W2531" s="27"/>
    </row>
    <row r="2532" spans="23:23">
      <c r="W2532" s="27"/>
    </row>
    <row r="2533" spans="23:23">
      <c r="W2533" s="27"/>
    </row>
    <row r="2534" spans="23:23">
      <c r="W2534" s="27"/>
    </row>
    <row r="2535" spans="23:23">
      <c r="W2535" s="27"/>
    </row>
    <row r="2536" spans="23:23">
      <c r="W2536" s="27"/>
    </row>
    <row r="2537" spans="23:23">
      <c r="W2537" s="27"/>
    </row>
    <row r="2538" spans="23:23">
      <c r="W2538" s="27"/>
    </row>
    <row r="2539" spans="23:23">
      <c r="W2539" s="27"/>
    </row>
    <row r="2540" spans="23:23">
      <c r="W2540" s="27"/>
    </row>
    <row r="2541" spans="23:23">
      <c r="W2541" s="27"/>
    </row>
    <row r="2542" spans="23:23">
      <c r="W2542" s="27"/>
    </row>
    <row r="2543" spans="23:23">
      <c r="W2543" s="27"/>
    </row>
    <row r="2544" spans="23:23">
      <c r="W2544" s="27"/>
    </row>
    <row r="2545" spans="23:23">
      <c r="W2545" s="27"/>
    </row>
    <row r="2546" spans="23:23">
      <c r="W2546" s="27"/>
    </row>
    <row r="2547" spans="23:23">
      <c r="W2547" s="27"/>
    </row>
    <row r="2548" spans="23:23">
      <c r="W2548" s="27"/>
    </row>
    <row r="2549" spans="23:23">
      <c r="W2549" s="27"/>
    </row>
    <row r="2550" spans="23:23">
      <c r="W2550" s="27"/>
    </row>
    <row r="2551" spans="23:23">
      <c r="W2551" s="27"/>
    </row>
    <row r="2552" spans="23:23">
      <c r="W2552" s="27"/>
    </row>
    <row r="2553" spans="23:23">
      <c r="W2553" s="27"/>
    </row>
    <row r="2554" spans="23:23">
      <c r="W2554" s="27"/>
    </row>
    <row r="2555" spans="23:23">
      <c r="W2555" s="27"/>
    </row>
    <row r="2556" spans="23:23">
      <c r="W2556" s="27"/>
    </row>
    <row r="2557" spans="23:23">
      <c r="W2557" s="27"/>
    </row>
    <row r="2558" spans="23:23">
      <c r="W2558" s="27"/>
    </row>
    <row r="2559" spans="23:23">
      <c r="W2559" s="27"/>
    </row>
    <row r="2560" spans="23:23">
      <c r="W2560" s="27"/>
    </row>
    <row r="2561" spans="23:23">
      <c r="W2561" s="27"/>
    </row>
    <row r="2562" spans="23:23">
      <c r="W2562" s="27"/>
    </row>
    <row r="2563" spans="23:23">
      <c r="W2563" s="27"/>
    </row>
    <row r="2564" spans="23:23">
      <c r="W2564" s="27"/>
    </row>
    <row r="2565" spans="23:23">
      <c r="W2565" s="27"/>
    </row>
    <row r="2566" spans="23:23">
      <c r="W2566" s="27"/>
    </row>
    <row r="2567" spans="23:23">
      <c r="W2567" s="27"/>
    </row>
    <row r="2568" spans="23:23">
      <c r="W2568" s="27"/>
    </row>
    <row r="2569" spans="23:23">
      <c r="W2569" s="27"/>
    </row>
    <row r="2570" spans="23:23">
      <c r="W2570" s="27"/>
    </row>
    <row r="2571" spans="23:23">
      <c r="W2571" s="27"/>
    </row>
    <row r="2572" spans="23:23">
      <c r="W2572" s="27"/>
    </row>
    <row r="2573" spans="23:23">
      <c r="W2573" s="27"/>
    </row>
    <row r="2574" spans="23:23">
      <c r="W2574" s="27"/>
    </row>
    <row r="2575" spans="23:23">
      <c r="W2575" s="27"/>
    </row>
    <row r="2576" spans="23:23">
      <c r="W2576" s="27"/>
    </row>
    <row r="2577" spans="23:23">
      <c r="W2577" s="27"/>
    </row>
    <row r="2578" spans="23:23">
      <c r="W2578" s="27"/>
    </row>
    <row r="2579" spans="23:23">
      <c r="W2579" s="27"/>
    </row>
    <row r="2580" spans="23:23">
      <c r="W2580" s="27"/>
    </row>
    <row r="2581" spans="23:23">
      <c r="W2581" s="27"/>
    </row>
    <row r="2582" spans="23:23">
      <c r="W2582" s="27"/>
    </row>
    <row r="2583" spans="23:23">
      <c r="W2583" s="27"/>
    </row>
    <row r="2584" spans="23:23">
      <c r="W2584" s="27"/>
    </row>
    <row r="2585" spans="23:23">
      <c r="W2585" s="27"/>
    </row>
    <row r="2586" spans="23:23">
      <c r="W2586" s="27"/>
    </row>
    <row r="2587" spans="23:23">
      <c r="W2587" s="27"/>
    </row>
    <row r="2588" spans="23:23">
      <c r="W2588" s="27"/>
    </row>
    <row r="2589" spans="23:23">
      <c r="W2589" s="27"/>
    </row>
    <row r="2590" spans="23:23">
      <c r="W2590" s="27"/>
    </row>
    <row r="2591" spans="23:23">
      <c r="W2591" s="27"/>
    </row>
    <row r="2592" spans="23:23">
      <c r="W2592" s="27"/>
    </row>
    <row r="2593" spans="23:23">
      <c r="W2593" s="27"/>
    </row>
    <row r="2594" spans="23:23">
      <c r="W2594" s="27"/>
    </row>
    <row r="2595" spans="23:23">
      <c r="W2595" s="27"/>
    </row>
    <row r="2596" spans="23:23">
      <c r="W2596" s="27"/>
    </row>
    <row r="2597" spans="23:23">
      <c r="W2597" s="27"/>
    </row>
    <row r="2598" spans="23:23">
      <c r="W2598" s="27"/>
    </row>
    <row r="2599" spans="23:23">
      <c r="W2599" s="27"/>
    </row>
    <row r="2600" spans="23:23">
      <c r="W2600" s="27"/>
    </row>
    <row r="2601" spans="23:23">
      <c r="W2601" s="27"/>
    </row>
    <row r="2602" spans="23:23">
      <c r="W2602" s="27"/>
    </row>
    <row r="2603" spans="23:23">
      <c r="W2603" s="27"/>
    </row>
    <row r="2604" spans="23:23">
      <c r="W2604" s="27"/>
    </row>
    <row r="2605" spans="23:23">
      <c r="W2605" s="27"/>
    </row>
    <row r="2606" spans="23:23">
      <c r="W2606" s="27"/>
    </row>
    <row r="2607" spans="23:23">
      <c r="W2607" s="27"/>
    </row>
    <row r="2608" spans="23:23">
      <c r="W2608" s="27"/>
    </row>
    <row r="2609" spans="23:23">
      <c r="W2609" s="27"/>
    </row>
    <row r="2610" spans="23:23">
      <c r="W2610" s="27"/>
    </row>
    <row r="2611" spans="23:23">
      <c r="W2611" s="27"/>
    </row>
    <row r="2612" spans="23:23">
      <c r="W2612" s="27"/>
    </row>
    <row r="2613" spans="23:23">
      <c r="W2613" s="27"/>
    </row>
    <row r="2614" spans="23:23">
      <c r="W2614" s="27"/>
    </row>
    <row r="2615" spans="23:23">
      <c r="W2615" s="27"/>
    </row>
    <row r="2616" spans="23:23">
      <c r="W2616" s="27"/>
    </row>
    <row r="2617" spans="23:23">
      <c r="W2617" s="27"/>
    </row>
    <row r="2618" spans="23:23">
      <c r="W2618" s="27"/>
    </row>
    <row r="2619" spans="23:23">
      <c r="W2619" s="27"/>
    </row>
    <row r="2620" spans="23:23">
      <c r="W2620" s="27"/>
    </row>
    <row r="2621" spans="23:23">
      <c r="W2621" s="27"/>
    </row>
    <row r="2622" spans="23:23">
      <c r="W2622" s="27"/>
    </row>
    <row r="2623" spans="23:23">
      <c r="W2623" s="27"/>
    </row>
    <row r="2624" spans="23:23">
      <c r="W2624" s="27"/>
    </row>
    <row r="2625" spans="23:23">
      <c r="W2625" s="27"/>
    </row>
    <row r="2626" spans="23:23">
      <c r="W2626" s="27"/>
    </row>
    <row r="2627" spans="23:23">
      <c r="W2627" s="27"/>
    </row>
    <row r="2628" spans="23:23">
      <c r="W2628" s="27"/>
    </row>
    <row r="2629" spans="23:23">
      <c r="W2629" s="27"/>
    </row>
    <row r="2630" spans="23:23">
      <c r="W2630" s="27"/>
    </row>
    <row r="2631" spans="23:23">
      <c r="W2631" s="27"/>
    </row>
    <row r="2632" spans="23:23">
      <c r="W2632" s="27"/>
    </row>
    <row r="2633" spans="23:23">
      <c r="W2633" s="27"/>
    </row>
    <row r="2634" spans="23:23">
      <c r="W2634" s="27"/>
    </row>
    <row r="2635" spans="23:23">
      <c r="W2635" s="27"/>
    </row>
    <row r="2636" spans="23:23">
      <c r="W2636" s="27"/>
    </row>
    <row r="2637" spans="23:23">
      <c r="W2637" s="27"/>
    </row>
    <row r="2638" spans="23:23">
      <c r="W2638" s="27"/>
    </row>
    <row r="2639" spans="23:23">
      <c r="W2639" s="27"/>
    </row>
    <row r="2640" spans="23:23">
      <c r="W2640" s="27"/>
    </row>
    <row r="2641" spans="23:23">
      <c r="W2641" s="27"/>
    </row>
    <row r="2642" spans="23:23">
      <c r="W2642" s="27"/>
    </row>
    <row r="2643" spans="23:23">
      <c r="W2643" s="27"/>
    </row>
    <row r="2644" spans="23:23">
      <c r="W2644" s="27"/>
    </row>
    <row r="2645" spans="23:23">
      <c r="W2645" s="27"/>
    </row>
    <row r="2646" spans="23:23">
      <c r="W2646" s="27"/>
    </row>
    <row r="2647" spans="23:23">
      <c r="W2647" s="27"/>
    </row>
    <row r="2648" spans="23:23">
      <c r="W2648" s="27"/>
    </row>
    <row r="2649" spans="23:23">
      <c r="W2649" s="27"/>
    </row>
    <row r="2650" spans="23:23">
      <c r="W2650" s="27"/>
    </row>
    <row r="2651" spans="23:23">
      <c r="W2651" s="27"/>
    </row>
    <row r="2652" spans="23:23">
      <c r="W2652" s="27"/>
    </row>
    <row r="2653" spans="23:23">
      <c r="W2653" s="27"/>
    </row>
    <row r="2654" spans="23:23">
      <c r="W2654" s="27"/>
    </row>
    <row r="2655" spans="23:23">
      <c r="W2655" s="27"/>
    </row>
    <row r="2656" spans="23:23">
      <c r="W2656" s="27"/>
    </row>
    <row r="2657" spans="23:23">
      <c r="W2657" s="27"/>
    </row>
    <row r="2658" spans="23:23">
      <c r="W2658" s="27"/>
    </row>
    <row r="2659" spans="23:23">
      <c r="W2659" s="27"/>
    </row>
    <row r="2660" spans="23:23">
      <c r="W2660" s="27"/>
    </row>
    <row r="2661" spans="23:23">
      <c r="W2661" s="27"/>
    </row>
    <row r="2662" spans="23:23">
      <c r="W2662" s="27"/>
    </row>
    <row r="2663" spans="23:23">
      <c r="W2663" s="27"/>
    </row>
    <row r="2664" spans="23:23">
      <c r="W2664" s="27"/>
    </row>
    <row r="2665" spans="23:23">
      <c r="W2665" s="27"/>
    </row>
    <row r="2666" spans="23:23">
      <c r="W2666" s="27"/>
    </row>
    <row r="2667" spans="23:23">
      <c r="W2667" s="27"/>
    </row>
    <row r="2668" spans="23:23">
      <c r="W2668" s="27"/>
    </row>
    <row r="2669" spans="23:23">
      <c r="W2669" s="27"/>
    </row>
    <row r="2670" spans="23:23">
      <c r="W2670" s="27"/>
    </row>
    <row r="2671" spans="23:23">
      <c r="W2671" s="27"/>
    </row>
    <row r="2672" spans="23:23">
      <c r="W2672" s="27"/>
    </row>
    <row r="2673" spans="23:23">
      <c r="W2673" s="27"/>
    </row>
    <row r="2674" spans="23:23">
      <c r="W2674" s="27"/>
    </row>
    <row r="2675" spans="23:23">
      <c r="W2675" s="27"/>
    </row>
    <row r="2676" spans="23:23">
      <c r="W2676" s="27"/>
    </row>
    <row r="2677" spans="23:23">
      <c r="W2677" s="27"/>
    </row>
    <row r="2678" spans="23:23">
      <c r="W2678" s="27"/>
    </row>
    <row r="2679" spans="23:23">
      <c r="W2679" s="27"/>
    </row>
    <row r="2680" spans="23:23">
      <c r="W2680" s="27"/>
    </row>
    <row r="2681" spans="23:23">
      <c r="W2681" s="27"/>
    </row>
    <row r="2682" spans="23:23">
      <c r="W2682" s="27"/>
    </row>
    <row r="2683" spans="23:23">
      <c r="W2683" s="27"/>
    </row>
    <row r="2684" spans="23:23">
      <c r="W2684" s="27"/>
    </row>
    <row r="2685" spans="23:23">
      <c r="W2685" s="27"/>
    </row>
    <row r="2686" spans="23:23">
      <c r="W2686" s="27"/>
    </row>
    <row r="2687" spans="23:23">
      <c r="W2687" s="27"/>
    </row>
    <row r="2688" spans="23:23">
      <c r="W2688" s="27"/>
    </row>
    <row r="2689" spans="23:23">
      <c r="W2689" s="27"/>
    </row>
    <row r="2690" spans="23:23">
      <c r="W2690" s="27"/>
    </row>
    <row r="2691" spans="23:23">
      <c r="W2691" s="27"/>
    </row>
    <row r="2692" spans="23:23">
      <c r="W2692" s="27"/>
    </row>
    <row r="2693" spans="23:23">
      <c r="W2693" s="27"/>
    </row>
    <row r="2694" spans="23:23">
      <c r="W2694" s="27"/>
    </row>
    <row r="2695" spans="23:23">
      <c r="W2695" s="27"/>
    </row>
    <row r="2696" spans="23:23">
      <c r="W2696" s="27"/>
    </row>
    <row r="2697" spans="23:23">
      <c r="W2697" s="27"/>
    </row>
    <row r="2698" spans="23:23">
      <c r="W2698" s="27"/>
    </row>
    <row r="2699" spans="23:23">
      <c r="W2699" s="27"/>
    </row>
    <row r="2700" spans="23:23">
      <c r="W2700" s="27"/>
    </row>
    <row r="2701" spans="23:23">
      <c r="W2701" s="27"/>
    </row>
    <row r="2702" spans="23:23">
      <c r="W2702" s="27"/>
    </row>
    <row r="2703" spans="23:23">
      <c r="W2703" s="27"/>
    </row>
    <row r="2704" spans="23:23">
      <c r="W2704" s="27"/>
    </row>
    <row r="2705" spans="23:23">
      <c r="W2705" s="27"/>
    </row>
    <row r="2706" spans="23:23">
      <c r="W2706" s="27"/>
    </row>
    <row r="2707" spans="23:23">
      <c r="W2707" s="27"/>
    </row>
    <row r="2708" spans="23:23">
      <c r="W2708" s="27"/>
    </row>
    <row r="2709" spans="23:23">
      <c r="W2709" s="27"/>
    </row>
    <row r="2710" spans="23:23">
      <c r="W2710" s="27"/>
    </row>
    <row r="2711" spans="23:23">
      <c r="W2711" s="27"/>
    </row>
    <row r="2712" spans="23:23">
      <c r="W2712" s="27"/>
    </row>
    <row r="2713" spans="23:23">
      <c r="W2713" s="27"/>
    </row>
    <row r="2714" spans="23:23">
      <c r="W2714" s="27"/>
    </row>
    <row r="2715" spans="23:23">
      <c r="W2715" s="27"/>
    </row>
    <row r="2716" spans="23:23">
      <c r="W2716" s="27"/>
    </row>
    <row r="2717" spans="23:23">
      <c r="W2717" s="27"/>
    </row>
    <row r="2718" spans="23:23">
      <c r="W2718" s="27"/>
    </row>
    <row r="2719" spans="23:23">
      <c r="W2719" s="27"/>
    </row>
    <row r="2720" spans="23:23">
      <c r="W2720" s="27"/>
    </row>
    <row r="2721" spans="23:23">
      <c r="W2721" s="27"/>
    </row>
    <row r="2722" spans="23:23">
      <c r="W2722" s="27"/>
    </row>
    <row r="2723" spans="23:23">
      <c r="W2723" s="27"/>
    </row>
    <row r="2724" spans="23:23">
      <c r="W2724" s="27"/>
    </row>
    <row r="2725" spans="23:23">
      <c r="W2725" s="27"/>
    </row>
    <row r="2726" spans="23:23">
      <c r="W2726" s="27"/>
    </row>
    <row r="2727" spans="23:23">
      <c r="W2727" s="27"/>
    </row>
    <row r="2728" spans="23:23">
      <c r="W2728" s="27"/>
    </row>
    <row r="2729" spans="23:23">
      <c r="W2729" s="27"/>
    </row>
    <row r="2730" spans="23:23">
      <c r="W2730" s="27"/>
    </row>
    <row r="2731" spans="23:23">
      <c r="W2731" s="27"/>
    </row>
    <row r="2732" spans="23:23">
      <c r="W2732" s="27"/>
    </row>
    <row r="2733" spans="23:23">
      <c r="W2733" s="27"/>
    </row>
    <row r="2734" spans="23:23">
      <c r="W2734" s="27"/>
    </row>
    <row r="2735" spans="23:23">
      <c r="W2735" s="27"/>
    </row>
    <row r="2736" spans="23:23">
      <c r="W2736" s="27"/>
    </row>
    <row r="2737" spans="23:23">
      <c r="W2737" s="27"/>
    </row>
    <row r="2738" spans="23:23">
      <c r="W2738" s="27"/>
    </row>
    <row r="2739" spans="23:23">
      <c r="W2739" s="27"/>
    </row>
    <row r="2740" spans="23:23">
      <c r="W2740" s="27"/>
    </row>
    <row r="2741" spans="23:23">
      <c r="W2741" s="27"/>
    </row>
    <row r="2742" spans="23:23">
      <c r="W2742" s="27"/>
    </row>
    <row r="2743" spans="23:23">
      <c r="W2743" s="27"/>
    </row>
    <row r="2744" spans="23:23">
      <c r="W2744" s="27"/>
    </row>
    <row r="2745" spans="23:23">
      <c r="W2745" s="27"/>
    </row>
    <row r="2746" spans="23:23">
      <c r="W2746" s="27"/>
    </row>
    <row r="2747" spans="23:23">
      <c r="W2747" s="27"/>
    </row>
    <row r="2748" spans="23:23">
      <c r="W2748" s="27"/>
    </row>
    <row r="2749" spans="23:23">
      <c r="W2749" s="27"/>
    </row>
    <row r="2750" spans="23:23">
      <c r="W2750" s="27"/>
    </row>
    <row r="2751" spans="23:23">
      <c r="W2751" s="27"/>
    </row>
    <row r="2752" spans="23:23">
      <c r="W2752" s="27"/>
    </row>
    <row r="2753" spans="23:23">
      <c r="W2753" s="27"/>
    </row>
    <row r="2754" spans="23:23">
      <c r="W2754" s="27"/>
    </row>
    <row r="2755" spans="23:23">
      <c r="W2755" s="27"/>
    </row>
    <row r="2756" spans="23:23">
      <c r="W2756" s="27"/>
    </row>
    <row r="2757" spans="23:23">
      <c r="W2757" s="27"/>
    </row>
    <row r="2758" spans="23:23">
      <c r="W2758" s="27"/>
    </row>
    <row r="2759" spans="23:23">
      <c r="W2759" s="27"/>
    </row>
    <row r="2760" spans="23:23">
      <c r="W2760" s="27"/>
    </row>
    <row r="2761" spans="23:23">
      <c r="W2761" s="27"/>
    </row>
    <row r="2762" spans="23:23">
      <c r="W2762" s="27"/>
    </row>
    <row r="2763" spans="23:23">
      <c r="W2763" s="27"/>
    </row>
    <row r="2764" spans="23:23">
      <c r="W2764" s="27"/>
    </row>
    <row r="2765" spans="23:23">
      <c r="W2765" s="27"/>
    </row>
    <row r="2766" spans="23:23">
      <c r="W2766" s="27"/>
    </row>
    <row r="2767" spans="23:23">
      <c r="W2767" s="27"/>
    </row>
    <row r="2768" spans="23:23">
      <c r="W2768" s="27"/>
    </row>
    <row r="2769" spans="23:23">
      <c r="W2769" s="27"/>
    </row>
    <row r="2770" spans="23:23">
      <c r="W2770" s="27"/>
    </row>
    <row r="2771" spans="23:23">
      <c r="W2771" s="27"/>
    </row>
    <row r="2772" spans="23:23">
      <c r="W2772" s="27"/>
    </row>
    <row r="2773" spans="23:23">
      <c r="W2773" s="27"/>
    </row>
    <row r="2774" spans="23:23">
      <c r="W2774" s="27"/>
    </row>
    <row r="2775" spans="23:23">
      <c r="W2775" s="27"/>
    </row>
    <row r="2776" spans="23:23">
      <c r="W2776" s="27"/>
    </row>
    <row r="2777" spans="23:23">
      <c r="W2777" s="27"/>
    </row>
    <row r="2778" spans="23:23">
      <c r="W2778" s="27"/>
    </row>
    <row r="2779" spans="23:23">
      <c r="W2779" s="27"/>
    </row>
    <row r="2780" spans="23:23">
      <c r="W2780" s="27"/>
    </row>
    <row r="2781" spans="23:23">
      <c r="W2781" s="27"/>
    </row>
    <row r="2782" spans="23:23">
      <c r="W2782" s="27"/>
    </row>
    <row r="2783" spans="23:23">
      <c r="W2783" s="27"/>
    </row>
    <row r="2784" spans="23:23">
      <c r="W2784" s="27"/>
    </row>
    <row r="2785" spans="23:23">
      <c r="W2785" s="27"/>
    </row>
    <row r="2786" spans="23:23">
      <c r="W2786" s="27"/>
    </row>
    <row r="2787" spans="23:23">
      <c r="W2787" s="27"/>
    </row>
    <row r="2788" spans="23:23">
      <c r="W2788" s="27"/>
    </row>
    <row r="2789" spans="23:23">
      <c r="W2789" s="27"/>
    </row>
    <row r="2790" spans="23:23">
      <c r="W2790" s="27"/>
    </row>
    <row r="2791" spans="23:23">
      <c r="W2791" s="27"/>
    </row>
    <row r="2792" spans="23:23">
      <c r="W2792" s="27"/>
    </row>
    <row r="2793" spans="23:23">
      <c r="W2793" s="27"/>
    </row>
    <row r="2794" spans="23:23">
      <c r="W2794" s="27"/>
    </row>
    <row r="2795" spans="23:23">
      <c r="W2795" s="27"/>
    </row>
    <row r="2796" spans="23:23">
      <c r="W2796" s="27"/>
    </row>
    <row r="2797" spans="23:23">
      <c r="W2797" s="27"/>
    </row>
    <row r="2798" spans="23:23">
      <c r="W2798" s="27"/>
    </row>
    <row r="2799" spans="23:23">
      <c r="W2799" s="27"/>
    </row>
    <row r="2800" spans="23:23">
      <c r="W2800" s="27"/>
    </row>
    <row r="2801" spans="23:23">
      <c r="W2801" s="27"/>
    </row>
    <row r="2802" spans="23:23">
      <c r="W2802" s="27"/>
    </row>
    <row r="2803" spans="23:23">
      <c r="W2803" s="27"/>
    </row>
    <row r="2804" spans="23:23">
      <c r="W2804" s="27"/>
    </row>
    <row r="2805" spans="23:23">
      <c r="W2805" s="27"/>
    </row>
    <row r="2806" spans="23:23">
      <c r="W2806" s="27"/>
    </row>
    <row r="2807" spans="23:23">
      <c r="W2807" s="27"/>
    </row>
    <row r="2808" spans="23:23">
      <c r="W2808" s="27"/>
    </row>
    <row r="2809" spans="23:23">
      <c r="W2809" s="27"/>
    </row>
    <row r="2810" spans="23:23">
      <c r="W2810" s="27"/>
    </row>
    <row r="2811" spans="23:23">
      <c r="W2811" s="27"/>
    </row>
    <row r="2812" spans="23:23">
      <c r="W2812" s="27"/>
    </row>
    <row r="2813" spans="23:23">
      <c r="W2813" s="27"/>
    </row>
    <row r="2814" spans="23:23">
      <c r="W2814" s="27"/>
    </row>
    <row r="2815" spans="23:23">
      <c r="W2815" s="27"/>
    </row>
    <row r="2816" spans="23:23">
      <c r="W2816" s="27"/>
    </row>
    <row r="2817" spans="23:23">
      <c r="W2817" s="27"/>
    </row>
    <row r="2818" spans="23:23">
      <c r="W2818" s="27"/>
    </row>
    <row r="2819" spans="23:23">
      <c r="W2819" s="27"/>
    </row>
    <row r="2820" spans="23:23">
      <c r="W2820" s="27"/>
    </row>
    <row r="2821" spans="23:23">
      <c r="W2821" s="27"/>
    </row>
    <row r="2822" spans="23:23">
      <c r="W2822" s="27"/>
    </row>
    <row r="2823" spans="23:23">
      <c r="W2823" s="27"/>
    </row>
    <row r="2824" spans="23:23">
      <c r="W2824" s="27"/>
    </row>
    <row r="2825" spans="23:23">
      <c r="W2825" s="27"/>
    </row>
    <row r="2826" spans="23:23">
      <c r="W2826" s="27"/>
    </row>
    <row r="2827" spans="23:23">
      <c r="W2827" s="27"/>
    </row>
    <row r="2828" spans="23:23">
      <c r="W2828" s="27"/>
    </row>
    <row r="2829" spans="23:23">
      <c r="W2829" s="27"/>
    </row>
    <row r="2830" spans="23:23">
      <c r="W2830" s="27"/>
    </row>
    <row r="2831" spans="23:23">
      <c r="W2831" s="27"/>
    </row>
    <row r="2832" spans="23:23">
      <c r="W2832" s="27"/>
    </row>
    <row r="2833" spans="23:23">
      <c r="W2833" s="27"/>
    </row>
    <row r="2834" spans="23:23">
      <c r="W2834" s="27"/>
    </row>
    <row r="2835" spans="23:23">
      <c r="W2835" s="27"/>
    </row>
    <row r="2836" spans="23:23">
      <c r="W2836" s="27"/>
    </row>
    <row r="2837" spans="23:23">
      <c r="W2837" s="27"/>
    </row>
    <row r="2838" spans="23:23">
      <c r="W2838" s="27"/>
    </row>
    <row r="2839" spans="23:23">
      <c r="W2839" s="27"/>
    </row>
    <row r="2840" spans="23:23">
      <c r="W2840" s="27"/>
    </row>
    <row r="2841" spans="23:23">
      <c r="W2841" s="27"/>
    </row>
    <row r="2842" spans="23:23">
      <c r="W2842" s="27"/>
    </row>
    <row r="2843" spans="23:23">
      <c r="W2843" s="27"/>
    </row>
    <row r="2844" spans="23:23">
      <c r="W2844" s="27"/>
    </row>
    <row r="2845" spans="23:23">
      <c r="W2845" s="27"/>
    </row>
    <row r="2846" spans="23:23">
      <c r="W2846" s="27"/>
    </row>
    <row r="2847" spans="23:23">
      <c r="W2847" s="27"/>
    </row>
    <row r="2848" spans="23:23">
      <c r="W2848" s="27"/>
    </row>
    <row r="2849" spans="23:23">
      <c r="W2849" s="27"/>
    </row>
    <row r="2850" spans="23:23">
      <c r="W2850" s="27"/>
    </row>
    <row r="2851" spans="23:23">
      <c r="W2851" s="27"/>
    </row>
    <row r="2852" spans="23:23">
      <c r="W2852" s="27"/>
    </row>
    <row r="2853" spans="23:23">
      <c r="W2853" s="27"/>
    </row>
    <row r="2854" spans="23:23">
      <c r="W2854" s="27"/>
    </row>
    <row r="2855" spans="23:23">
      <c r="W2855" s="27"/>
    </row>
    <row r="2856" spans="23:23">
      <c r="W2856" s="27"/>
    </row>
    <row r="2857" spans="23:23">
      <c r="W2857" s="27"/>
    </row>
    <row r="2858" spans="23:23">
      <c r="W2858" s="27"/>
    </row>
    <row r="2859" spans="23:23">
      <c r="W2859" s="27"/>
    </row>
    <row r="2860" spans="23:23">
      <c r="W2860" s="27"/>
    </row>
    <row r="2861" spans="23:23">
      <c r="W2861" s="27"/>
    </row>
    <row r="2862" spans="23:23">
      <c r="W2862" s="27"/>
    </row>
    <row r="2863" spans="23:23">
      <c r="W2863" s="27"/>
    </row>
    <row r="2864" spans="23:23">
      <c r="W2864" s="27"/>
    </row>
    <row r="2865" spans="23:23">
      <c r="W2865" s="27"/>
    </row>
    <row r="2866" spans="23:23">
      <c r="W2866" s="27"/>
    </row>
    <row r="2867" spans="23:23">
      <c r="W2867" s="27"/>
    </row>
    <row r="2868" spans="23:23">
      <c r="W2868" s="27"/>
    </row>
    <row r="2869" spans="23:23">
      <c r="W2869" s="27"/>
    </row>
    <row r="2870" spans="23:23">
      <c r="W2870" s="27"/>
    </row>
    <row r="2871" spans="23:23">
      <c r="W2871" s="27"/>
    </row>
    <row r="2872" spans="23:23">
      <c r="W2872" s="27"/>
    </row>
    <row r="2873" spans="23:23">
      <c r="W2873" s="27"/>
    </row>
    <row r="2874" spans="23:23">
      <c r="W2874" s="27"/>
    </row>
    <row r="2875" spans="23:23">
      <c r="W2875" s="27"/>
    </row>
    <row r="2876" spans="23:23">
      <c r="W2876" s="27"/>
    </row>
    <row r="2877" spans="23:23">
      <c r="W2877" s="27"/>
    </row>
    <row r="2878" spans="23:23">
      <c r="W2878" s="27"/>
    </row>
    <row r="2879" spans="23:23">
      <c r="W2879" s="27"/>
    </row>
    <row r="2880" spans="23:23">
      <c r="W2880" s="27"/>
    </row>
    <row r="2881" spans="23:23">
      <c r="W2881" s="27"/>
    </row>
    <row r="2882" spans="23:23">
      <c r="W2882" s="27"/>
    </row>
    <row r="2883" spans="23:23">
      <c r="W2883" s="27"/>
    </row>
    <row r="2884" spans="23:23">
      <c r="W2884" s="27"/>
    </row>
    <row r="2885" spans="23:23">
      <c r="W2885" s="27"/>
    </row>
    <row r="2886" spans="23:23">
      <c r="W2886" s="27"/>
    </row>
    <row r="2887" spans="23:23">
      <c r="W2887" s="27"/>
    </row>
    <row r="2888" spans="23:23">
      <c r="W2888" s="27"/>
    </row>
    <row r="2889" spans="23:23">
      <c r="W2889" s="27"/>
    </row>
    <row r="2890" spans="23:23">
      <c r="W2890" s="27"/>
    </row>
    <row r="2891" spans="23:23">
      <c r="W2891" s="27"/>
    </row>
    <row r="2892" spans="23:23">
      <c r="W2892" s="27"/>
    </row>
    <row r="2893" spans="23:23">
      <c r="W2893" s="27"/>
    </row>
    <row r="2894" spans="23:23">
      <c r="W2894" s="27"/>
    </row>
    <row r="2895" spans="23:23">
      <c r="W2895" s="27"/>
    </row>
    <row r="2896" spans="23:23">
      <c r="W2896" s="27"/>
    </row>
    <row r="2897" spans="23:23">
      <c r="W2897" s="27"/>
    </row>
    <row r="2898" spans="23:23">
      <c r="W2898" s="27"/>
    </row>
    <row r="2899" spans="23:23">
      <c r="W2899" s="27"/>
    </row>
    <row r="2900" spans="23:23">
      <c r="W2900" s="27"/>
    </row>
    <row r="2901" spans="23:23">
      <c r="W2901" s="27"/>
    </row>
    <row r="2902" spans="23:23">
      <c r="W2902" s="27"/>
    </row>
    <row r="2903" spans="23:23">
      <c r="W2903" s="27"/>
    </row>
    <row r="2904" spans="23:23">
      <c r="W2904" s="27"/>
    </row>
    <row r="2905" spans="23:23">
      <c r="W2905" s="27"/>
    </row>
    <row r="2906" spans="23:23">
      <c r="W2906" s="27"/>
    </row>
    <row r="2907" spans="23:23">
      <c r="W2907" s="27"/>
    </row>
    <row r="2908" spans="23:23">
      <c r="W2908" s="27"/>
    </row>
    <row r="2909" spans="23:23">
      <c r="W2909" s="27"/>
    </row>
    <row r="2910" spans="23:23">
      <c r="W2910" s="27"/>
    </row>
    <row r="2911" spans="23:23">
      <c r="W2911" s="27"/>
    </row>
    <row r="2912" spans="23:23">
      <c r="W2912" s="27"/>
    </row>
    <row r="2913" spans="23:23">
      <c r="W2913" s="27"/>
    </row>
    <row r="2914" spans="23:23">
      <c r="W2914" s="27"/>
    </row>
    <row r="2915" spans="23:23">
      <c r="W2915" s="27"/>
    </row>
    <row r="2916" spans="23:23">
      <c r="W2916" s="27"/>
    </row>
    <row r="2917" spans="23:23">
      <c r="W2917" s="27"/>
    </row>
    <row r="2918" spans="23:23">
      <c r="W2918" s="27"/>
    </row>
    <row r="2919" spans="23:23">
      <c r="W2919" s="27"/>
    </row>
    <row r="2920" spans="23:23">
      <c r="W2920" s="27"/>
    </row>
    <row r="2921" spans="23:23">
      <c r="W2921" s="27"/>
    </row>
    <row r="2922" spans="23:23">
      <c r="W2922" s="27"/>
    </row>
    <row r="2923" spans="23:23">
      <c r="W2923" s="27"/>
    </row>
    <row r="2924" spans="23:23">
      <c r="W2924" s="27"/>
    </row>
    <row r="2925" spans="23:23">
      <c r="W2925" s="27"/>
    </row>
    <row r="2926" spans="23:23">
      <c r="W2926" s="27"/>
    </row>
    <row r="2927" spans="23:23">
      <c r="W2927" s="27"/>
    </row>
    <row r="2928" spans="23:23">
      <c r="W2928" s="27"/>
    </row>
    <row r="2929" spans="23:23">
      <c r="W2929" s="27"/>
    </row>
    <row r="2930" spans="23:23">
      <c r="W2930" s="27"/>
    </row>
    <row r="2931" spans="23:23">
      <c r="W2931" s="27"/>
    </row>
    <row r="2932" spans="23:23">
      <c r="W2932" s="27"/>
    </row>
    <row r="2933" spans="23:23">
      <c r="W2933" s="27"/>
    </row>
    <row r="2934" spans="23:23">
      <c r="W2934" s="27"/>
    </row>
    <row r="2935" spans="23:23">
      <c r="W2935" s="27"/>
    </row>
    <row r="2936" spans="23:23">
      <c r="W2936" s="27"/>
    </row>
    <row r="2937" spans="23:23">
      <c r="W2937" s="27"/>
    </row>
    <row r="2938" spans="23:23">
      <c r="W2938" s="27"/>
    </row>
    <row r="2939" spans="23:23">
      <c r="W2939" s="27"/>
    </row>
    <row r="2940" spans="23:23">
      <c r="W2940" s="27"/>
    </row>
    <row r="2941" spans="23:23">
      <c r="W2941" s="27"/>
    </row>
    <row r="2942" spans="23:23">
      <c r="W2942" s="27"/>
    </row>
    <row r="2943" spans="23:23">
      <c r="W2943" s="27"/>
    </row>
    <row r="2944" spans="23:23">
      <c r="W2944" s="27"/>
    </row>
    <row r="2945" spans="23:23">
      <c r="W2945" s="27"/>
    </row>
    <row r="2946" spans="23:23">
      <c r="W2946" s="27"/>
    </row>
    <row r="2947" spans="23:23">
      <c r="W2947" s="27"/>
    </row>
    <row r="2948" spans="23:23">
      <c r="W2948" s="27"/>
    </row>
    <row r="2949" spans="23:23">
      <c r="W2949" s="27"/>
    </row>
    <row r="2950" spans="23:23">
      <c r="W2950" s="27"/>
    </row>
    <row r="2951" spans="23:23">
      <c r="W2951" s="27"/>
    </row>
    <row r="2952" spans="23:23">
      <c r="W2952" s="27"/>
    </row>
    <row r="2953" spans="23:23">
      <c r="W2953" s="27"/>
    </row>
    <row r="2954" spans="23:23">
      <c r="W2954" s="27"/>
    </row>
    <row r="2955" spans="23:23">
      <c r="W2955" s="27"/>
    </row>
    <row r="2956" spans="23:23">
      <c r="W2956" s="27"/>
    </row>
    <row r="2957" spans="23:23">
      <c r="W2957" s="27"/>
    </row>
    <row r="2958" spans="23:23">
      <c r="W2958" s="27"/>
    </row>
    <row r="2959" spans="23:23">
      <c r="W2959" s="27"/>
    </row>
    <row r="2960" spans="23:23">
      <c r="W2960" s="27"/>
    </row>
    <row r="2961" spans="23:23">
      <c r="W2961" s="27"/>
    </row>
    <row r="2962" spans="23:23">
      <c r="W2962" s="27"/>
    </row>
    <row r="2963" spans="23:23">
      <c r="W2963" s="27"/>
    </row>
    <row r="2964" spans="23:23">
      <c r="W2964" s="27"/>
    </row>
    <row r="2965" spans="23:23">
      <c r="W2965" s="27"/>
    </row>
    <row r="2966" spans="23:23">
      <c r="W2966" s="27"/>
    </row>
    <row r="2967" spans="23:23">
      <c r="W2967" s="27"/>
    </row>
    <row r="2968" spans="23:23">
      <c r="W2968" s="27"/>
    </row>
    <row r="2969" spans="23:23">
      <c r="W2969" s="27"/>
    </row>
    <row r="2970" spans="23:23">
      <c r="W2970" s="27"/>
    </row>
    <row r="2971" spans="23:23">
      <c r="W2971" s="27"/>
    </row>
    <row r="2972" spans="23:23">
      <c r="W2972" s="27"/>
    </row>
    <row r="2973" spans="23:23">
      <c r="W2973" s="27"/>
    </row>
    <row r="2974" spans="23:23">
      <c r="W2974" s="27"/>
    </row>
    <row r="2975" spans="23:23">
      <c r="W2975" s="27"/>
    </row>
    <row r="2976" spans="23:23">
      <c r="W2976" s="27"/>
    </row>
    <row r="2977" spans="23:23">
      <c r="W2977" s="27"/>
    </row>
    <row r="2978" spans="23:23">
      <c r="W2978" s="27"/>
    </row>
    <row r="2979" spans="23:23">
      <c r="W2979" s="27"/>
    </row>
    <row r="2980" spans="23:23">
      <c r="W2980" s="27"/>
    </row>
    <row r="2981" spans="23:23">
      <c r="W2981" s="27"/>
    </row>
    <row r="2982" spans="23:23">
      <c r="W2982" s="27"/>
    </row>
    <row r="2983" spans="23:23">
      <c r="W2983" s="27"/>
    </row>
    <row r="2984" spans="23:23">
      <c r="W2984" s="27"/>
    </row>
    <row r="2985" spans="23:23">
      <c r="W2985" s="27"/>
    </row>
    <row r="2986" spans="23:23">
      <c r="W2986" s="27"/>
    </row>
    <row r="2987" spans="23:23">
      <c r="W2987" s="27"/>
    </row>
    <row r="2988" spans="23:23">
      <c r="W2988" s="27"/>
    </row>
    <row r="2989" spans="23:23">
      <c r="W2989" s="27"/>
    </row>
    <row r="2990" spans="23:23">
      <c r="W2990" s="27"/>
    </row>
    <row r="2991" spans="23:23">
      <c r="W2991" s="27"/>
    </row>
    <row r="2992" spans="23:23">
      <c r="W2992" s="27"/>
    </row>
    <row r="2993" spans="23:23">
      <c r="W2993" s="27"/>
    </row>
    <row r="2994" spans="23:23">
      <c r="W2994" s="27"/>
    </row>
    <row r="2995" spans="23:23">
      <c r="W2995" s="27"/>
    </row>
    <row r="2996" spans="23:23">
      <c r="W2996" s="27"/>
    </row>
    <row r="2997" spans="23:23">
      <c r="W2997" s="27"/>
    </row>
    <row r="2998" spans="23:23">
      <c r="W2998" s="27"/>
    </row>
    <row r="2999" spans="23:23">
      <c r="W2999" s="27"/>
    </row>
    <row r="3000" spans="23:23">
      <c r="W3000" s="27"/>
    </row>
    <row r="3001" spans="23:23">
      <c r="W3001" s="27"/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85"/>
  <sheetViews>
    <sheetView topLeftCell="B1" workbookViewId="0">
      <selection activeCell="Y35" sqref="Y35"/>
    </sheetView>
  </sheetViews>
  <sheetFormatPr defaultRowHeight="15"/>
  <cols>
    <col min="10" max="10" width="16.28515625" bestFit="1" customWidth="1"/>
    <col min="25" max="25" width="11" bestFit="1" customWidth="1"/>
    <col min="27" max="27" width="9.5703125" bestFit="1" customWidth="1"/>
  </cols>
  <sheetData>
    <row r="1" spans="1:28">
      <c r="A1" s="4" t="s">
        <v>344</v>
      </c>
      <c r="B1" t="s">
        <v>337</v>
      </c>
      <c r="C1" s="1" t="s">
        <v>343</v>
      </c>
      <c r="D1" t="s">
        <v>338</v>
      </c>
      <c r="E1" t="s">
        <v>339</v>
      </c>
      <c r="F1" s="2" t="s">
        <v>340</v>
      </c>
      <c r="G1" t="s">
        <v>341</v>
      </c>
      <c r="H1" t="s">
        <v>342</v>
      </c>
      <c r="I1" t="s">
        <v>366</v>
      </c>
      <c r="J1" s="12" t="s">
        <v>367</v>
      </c>
      <c r="K1" t="s">
        <v>373</v>
      </c>
      <c r="L1" t="s">
        <v>374</v>
      </c>
      <c r="M1" t="s">
        <v>375</v>
      </c>
      <c r="N1" t="s">
        <v>376</v>
      </c>
      <c r="O1" t="s">
        <v>368</v>
      </c>
      <c r="P1" t="s">
        <v>369</v>
      </c>
      <c r="Q1" t="s">
        <v>370</v>
      </c>
      <c r="R1" t="s">
        <v>371</v>
      </c>
      <c r="S1" t="s">
        <v>372</v>
      </c>
      <c r="T1" t="s">
        <v>342</v>
      </c>
    </row>
    <row r="2" spans="1:28">
      <c r="A2" s="4">
        <v>43738</v>
      </c>
      <c r="B2">
        <v>43738</v>
      </c>
      <c r="C2" s="3">
        <v>0</v>
      </c>
      <c r="D2" s="3">
        <v>0</v>
      </c>
      <c r="E2" s="3">
        <v>0</v>
      </c>
      <c r="F2" s="3">
        <v>0.9</v>
      </c>
      <c r="G2" s="5">
        <v>0.9</v>
      </c>
      <c r="H2" s="3">
        <v>1.8</v>
      </c>
      <c r="I2" s="3">
        <v>1.55139</v>
      </c>
      <c r="J2" s="12">
        <f t="shared" ref="J2:J65" si="0">AVERAGE(H2:H25)</f>
        <v>1.4625000000000001</v>
      </c>
      <c r="K2" s="3">
        <v>58</v>
      </c>
      <c r="L2" s="3">
        <v>58</v>
      </c>
      <c r="M2" s="3">
        <v>58</v>
      </c>
      <c r="N2" s="3">
        <v>0</v>
      </c>
      <c r="O2" s="3"/>
      <c r="P2" s="3">
        <f>IF(ISBLANK(Table13[[#This Row],[T1]]),0,IF(Table13[[#This Row],[T1]]&gt;0,1,0))</f>
        <v>1</v>
      </c>
      <c r="Q2" s="3">
        <f>IF(ISBLANK(Table13[[#This Row],[T2]]),0,IF(Table13[[#This Row],[T2]]&gt;0,1,0))</f>
        <v>1</v>
      </c>
      <c r="R2" s="3">
        <f>IF(ISBLANK(Table13[[#This Row],[T3]]),0,IF(Table13[[#This Row],[T3]]&gt;0,1,0))</f>
        <v>1</v>
      </c>
      <c r="S2" s="3">
        <f>IF(ISBLANK(Table13[[#This Row],[T4]]),0,IF(Table13[[#This Row],[T4]]&gt;0,1,0))</f>
        <v>0</v>
      </c>
      <c r="T2" s="3">
        <v>1.8</v>
      </c>
    </row>
    <row r="3" spans="1:28">
      <c r="A3" s="4">
        <v>43738.041666666664</v>
      </c>
      <c r="B3">
        <v>43738</v>
      </c>
      <c r="C3" s="3">
        <v>4.1666666666666664E-2</v>
      </c>
      <c r="D3" s="3">
        <v>1</v>
      </c>
      <c r="E3" s="3">
        <v>0</v>
      </c>
      <c r="F3" s="3">
        <v>0.7</v>
      </c>
      <c r="G3" s="5">
        <v>1.6</v>
      </c>
      <c r="H3" s="3">
        <v>2.2999999999999998</v>
      </c>
      <c r="I3" s="3">
        <v>1.55139</v>
      </c>
      <c r="J3" s="12">
        <f t="shared" si="0"/>
        <v>1.4291666666666665</v>
      </c>
      <c r="K3" s="3">
        <v>57</v>
      </c>
      <c r="L3" s="3">
        <v>57</v>
      </c>
      <c r="M3" s="3">
        <v>57</v>
      </c>
      <c r="N3" s="3">
        <v>0</v>
      </c>
      <c r="O3" s="3"/>
      <c r="P3" s="3">
        <f>IF(ISBLANK(Table13[[#This Row],[T1]]),0,IF(Table13[[#This Row],[T1]]&gt;0,1,0))</f>
        <v>1</v>
      </c>
      <c r="Q3" s="3">
        <f>IF(ISBLANK(Table13[[#This Row],[T2]]),0,IF(Table13[[#This Row],[T2]]&gt;0,1,0))</f>
        <v>1</v>
      </c>
      <c r="R3" s="3">
        <f>IF(ISBLANK(Table13[[#This Row],[T3]]),0,IF(Table13[[#This Row],[T3]]&gt;0,1,0))</f>
        <v>1</v>
      </c>
      <c r="S3" s="3">
        <f>IF(ISBLANK(Table13[[#This Row],[T4]]),0,IF(Table13[[#This Row],[T4]]&gt;0,1,0))</f>
        <v>0</v>
      </c>
      <c r="T3" s="3">
        <v>2.2999999999999998</v>
      </c>
    </row>
    <row r="4" spans="1:28">
      <c r="A4" s="4">
        <v>43738.083333333336</v>
      </c>
      <c r="B4">
        <v>43738</v>
      </c>
      <c r="C4" s="3">
        <v>8.3333333333333329E-2</v>
      </c>
      <c r="D4" s="3">
        <v>2</v>
      </c>
      <c r="E4" s="3">
        <v>0</v>
      </c>
      <c r="F4" s="3">
        <v>0.6</v>
      </c>
      <c r="G4" s="5">
        <v>0.7</v>
      </c>
      <c r="H4" s="3">
        <v>1.2999999999999998</v>
      </c>
      <c r="I4" s="3">
        <v>1.55139</v>
      </c>
      <c r="J4" s="12">
        <f t="shared" si="0"/>
        <v>1.3666666666666665</v>
      </c>
      <c r="K4" s="3">
        <v>58</v>
      </c>
      <c r="L4" s="3">
        <v>58</v>
      </c>
      <c r="M4" s="3">
        <v>58</v>
      </c>
      <c r="N4" s="3">
        <v>0</v>
      </c>
      <c r="O4" s="3"/>
      <c r="P4" s="3">
        <f>IF(ISBLANK(Table13[[#This Row],[T1]]),0,IF(Table13[[#This Row],[T1]]&gt;0,1,0))</f>
        <v>1</v>
      </c>
      <c r="Q4" s="3">
        <f>IF(ISBLANK(Table13[[#This Row],[T2]]),0,IF(Table13[[#This Row],[T2]]&gt;0,1,0))</f>
        <v>1</v>
      </c>
      <c r="R4" s="3">
        <f>IF(ISBLANK(Table13[[#This Row],[T3]]),0,IF(Table13[[#This Row],[T3]]&gt;0,1,0))</f>
        <v>1</v>
      </c>
      <c r="S4" s="3">
        <f>IF(ISBLANK(Table13[[#This Row],[T4]]),0,IF(Table13[[#This Row],[T4]]&gt;0,1,0))</f>
        <v>0</v>
      </c>
      <c r="T4" s="3">
        <v>1.2999999999999998</v>
      </c>
    </row>
    <row r="5" spans="1:28">
      <c r="A5" s="4">
        <v>43738.125</v>
      </c>
      <c r="B5">
        <v>43738</v>
      </c>
      <c r="C5" s="3">
        <v>0.125</v>
      </c>
      <c r="D5" s="3">
        <v>3</v>
      </c>
      <c r="E5" s="3">
        <v>0</v>
      </c>
      <c r="F5" s="3">
        <v>0.6</v>
      </c>
      <c r="G5" s="5">
        <v>0.7</v>
      </c>
      <c r="H5" s="3">
        <v>1.2999999999999998</v>
      </c>
      <c r="I5" s="3">
        <v>1.55139</v>
      </c>
      <c r="J5" s="12">
        <f t="shared" si="0"/>
        <v>1.3458333333333332</v>
      </c>
      <c r="K5" s="3">
        <v>58</v>
      </c>
      <c r="L5" s="3">
        <v>48</v>
      </c>
      <c r="M5" s="3">
        <v>58</v>
      </c>
      <c r="N5" s="3">
        <v>0</v>
      </c>
      <c r="O5" s="3"/>
      <c r="P5" s="3">
        <f>IF(ISBLANK(Table13[[#This Row],[T1]]),0,IF(Table13[[#This Row],[T1]]&gt;0,1,0))</f>
        <v>1</v>
      </c>
      <c r="Q5" s="3">
        <f>IF(ISBLANK(Table13[[#This Row],[T2]]),0,IF(Table13[[#This Row],[T2]]&gt;0,1,0))</f>
        <v>1</v>
      </c>
      <c r="R5" s="3">
        <f>IF(ISBLANK(Table13[[#This Row],[T3]]),0,IF(Table13[[#This Row],[T3]]&gt;0,1,0))</f>
        <v>1</v>
      </c>
      <c r="S5" s="3">
        <f>IF(ISBLANK(Table13[[#This Row],[T4]]),0,IF(Table13[[#This Row],[T4]]&gt;0,1,0))</f>
        <v>0</v>
      </c>
      <c r="T5" s="3">
        <v>1.2999999999999998</v>
      </c>
    </row>
    <row r="6" spans="1:28">
      <c r="A6" s="4">
        <v>43738.166666666664</v>
      </c>
      <c r="B6">
        <v>43738</v>
      </c>
      <c r="C6" s="3">
        <v>0.16666666666666666</v>
      </c>
      <c r="D6" s="3">
        <v>4</v>
      </c>
      <c r="E6" s="3">
        <v>0</v>
      </c>
      <c r="F6" s="3">
        <v>0.3</v>
      </c>
      <c r="G6" s="5">
        <v>0.7</v>
      </c>
      <c r="H6" s="3">
        <v>1</v>
      </c>
      <c r="I6" s="3">
        <v>1.55139</v>
      </c>
      <c r="J6" s="12">
        <f t="shared" si="0"/>
        <v>1.3625</v>
      </c>
      <c r="K6" s="3">
        <v>58</v>
      </c>
      <c r="L6" s="3">
        <v>51</v>
      </c>
      <c r="M6" s="3">
        <v>58</v>
      </c>
      <c r="N6" s="3">
        <v>0</v>
      </c>
      <c r="O6" s="3"/>
      <c r="P6" s="3">
        <f>IF(ISBLANK(Table13[[#This Row],[T1]]),0,IF(Table13[[#This Row],[T1]]&gt;0,1,0))</f>
        <v>1</v>
      </c>
      <c r="Q6" s="3">
        <f>IF(ISBLANK(Table13[[#This Row],[T2]]),0,IF(Table13[[#This Row],[T2]]&gt;0,1,0))</f>
        <v>1</v>
      </c>
      <c r="R6" s="3">
        <f>IF(ISBLANK(Table13[[#This Row],[T3]]),0,IF(Table13[[#This Row],[T3]]&gt;0,1,0))</f>
        <v>1</v>
      </c>
      <c r="S6" s="3">
        <f>IF(ISBLANK(Table13[[#This Row],[T4]]),0,IF(Table13[[#This Row],[T4]]&gt;0,1,0))</f>
        <v>0</v>
      </c>
      <c r="T6" s="3">
        <v>1</v>
      </c>
    </row>
    <row r="7" spans="1:28">
      <c r="A7" s="4">
        <v>43738.208333333336</v>
      </c>
      <c r="B7">
        <v>43738</v>
      </c>
      <c r="C7" s="3">
        <v>0.20833333333333334</v>
      </c>
      <c r="D7" s="3">
        <v>5</v>
      </c>
      <c r="E7" s="3">
        <v>0</v>
      </c>
      <c r="F7" s="3">
        <v>0.6</v>
      </c>
      <c r="G7" s="5">
        <v>0.8</v>
      </c>
      <c r="H7" s="3">
        <v>1.4</v>
      </c>
      <c r="I7" s="3">
        <v>1.55139</v>
      </c>
      <c r="J7" s="12">
        <f t="shared" si="0"/>
        <v>1.3499999999999999</v>
      </c>
      <c r="K7" s="3">
        <v>57</v>
      </c>
      <c r="L7" s="3">
        <v>55</v>
      </c>
      <c r="M7" s="3">
        <v>57</v>
      </c>
      <c r="N7" s="3">
        <v>0</v>
      </c>
      <c r="O7" s="3"/>
      <c r="P7" s="3">
        <f>IF(ISBLANK(Table13[[#This Row],[T1]]),0,IF(Table13[[#This Row],[T1]]&gt;0,1,0))</f>
        <v>1</v>
      </c>
      <c r="Q7" s="3">
        <f>IF(ISBLANK(Table13[[#This Row],[T2]]),0,IF(Table13[[#This Row],[T2]]&gt;0,1,0))</f>
        <v>1</v>
      </c>
      <c r="R7" s="3">
        <f>IF(ISBLANK(Table13[[#This Row],[T3]]),0,IF(Table13[[#This Row],[T3]]&gt;0,1,0))</f>
        <v>1</v>
      </c>
      <c r="S7" s="3">
        <f>IF(ISBLANK(Table13[[#This Row],[T4]]),0,IF(Table13[[#This Row],[T4]]&gt;0,1,0))</f>
        <v>0</v>
      </c>
      <c r="T7" s="3">
        <v>1.4</v>
      </c>
      <c r="Y7" s="2" t="s">
        <v>397</v>
      </c>
      <c r="Z7" s="2" t="s">
        <v>398</v>
      </c>
      <c r="AA7" t="s">
        <v>399</v>
      </c>
    </row>
    <row r="8" spans="1:28">
      <c r="A8" s="4">
        <v>43738.25</v>
      </c>
      <c r="B8">
        <v>43738</v>
      </c>
      <c r="C8" s="3">
        <v>0.25</v>
      </c>
      <c r="D8" s="3">
        <v>6</v>
      </c>
      <c r="E8" s="3">
        <v>0</v>
      </c>
      <c r="F8" s="3">
        <v>1.4</v>
      </c>
      <c r="G8" s="5">
        <v>1.1000000000000001</v>
      </c>
      <c r="H8" s="3">
        <v>2.5</v>
      </c>
      <c r="I8" s="3">
        <v>1.55139</v>
      </c>
      <c r="J8" s="12">
        <f t="shared" si="0"/>
        <v>1.3166666666666667</v>
      </c>
      <c r="K8" s="3">
        <v>58</v>
      </c>
      <c r="L8" s="3">
        <v>0</v>
      </c>
      <c r="M8" s="3">
        <v>58</v>
      </c>
      <c r="N8" s="3">
        <v>34</v>
      </c>
      <c r="O8" s="3"/>
      <c r="P8" s="3">
        <f>IF(ISBLANK(Table13[[#This Row],[T1]]),0,IF(Table13[[#This Row],[T1]]&gt;0,1,0))</f>
        <v>1</v>
      </c>
      <c r="Q8" s="3">
        <f>IF(ISBLANK(Table13[[#This Row],[T2]]),0,IF(Table13[[#This Row],[T2]]&gt;0,1,0))</f>
        <v>1</v>
      </c>
      <c r="R8" s="3">
        <f>IF(ISBLANK(Table13[[#This Row],[T3]]),0,IF(Table13[[#This Row],[T3]]&gt;0,1,0))</f>
        <v>1</v>
      </c>
      <c r="S8" s="3">
        <f>IF(ISBLANK(Table13[[#This Row],[T4]]),0,IF(Table13[[#This Row],[T4]]&gt;0,1,0))</f>
        <v>0</v>
      </c>
      <c r="T8" s="3">
        <v>2.5</v>
      </c>
      <c r="X8" s="2" t="s">
        <v>400</v>
      </c>
      <c r="Y8">
        <f>COUNTIF(P:P,"&gt;0")</f>
        <v>937</v>
      </c>
      <c r="Z8">
        <f>COUNTIF(P:P,"=0")</f>
        <v>647</v>
      </c>
      <c r="AA8">
        <f>SUM(Y8:Z8)</f>
        <v>1584</v>
      </c>
    </row>
    <row r="9" spans="1:28">
      <c r="A9" s="4">
        <v>43738.291666666664</v>
      </c>
      <c r="B9">
        <v>43738</v>
      </c>
      <c r="C9" s="3">
        <v>0.29166666666666669</v>
      </c>
      <c r="D9" s="3">
        <v>7</v>
      </c>
      <c r="E9" s="3">
        <v>0</v>
      </c>
      <c r="F9" s="3">
        <v>0.4</v>
      </c>
      <c r="G9" s="5">
        <v>1.5</v>
      </c>
      <c r="H9" s="3">
        <v>1.9</v>
      </c>
      <c r="I9" s="3">
        <v>1.55139</v>
      </c>
      <c r="J9" s="12">
        <f t="shared" si="0"/>
        <v>1.2458333333333338</v>
      </c>
      <c r="K9" s="3">
        <v>58</v>
      </c>
      <c r="L9" s="3">
        <v>0</v>
      </c>
      <c r="M9" s="3">
        <v>58</v>
      </c>
      <c r="N9" s="3">
        <v>57</v>
      </c>
      <c r="O9" s="3"/>
      <c r="P9" s="3">
        <f>IF(ISBLANK(Table13[[#This Row],[T1]]),0,IF(Table13[[#This Row],[T1]]&gt;0,1,0))</f>
        <v>1</v>
      </c>
      <c r="Q9" s="3">
        <f>IF(ISBLANK(Table13[[#This Row],[T2]]),0,IF(Table13[[#This Row],[T2]]&gt;0,1,0))</f>
        <v>1</v>
      </c>
      <c r="R9" s="3">
        <f>IF(ISBLANK(Table13[[#This Row],[T3]]),0,IF(Table13[[#This Row],[T3]]&gt;0,1,0))</f>
        <v>1</v>
      </c>
      <c r="S9" s="3">
        <f>IF(ISBLANK(Table13[[#This Row],[T4]]),0,IF(Table13[[#This Row],[T4]]&gt;0,1,0))</f>
        <v>0</v>
      </c>
      <c r="T9" s="3">
        <v>1.9</v>
      </c>
      <c r="X9" s="2" t="s">
        <v>401</v>
      </c>
      <c r="Y9">
        <f>COUNTIF(Q:Q,"&gt;0")</f>
        <v>698</v>
      </c>
      <c r="Z9">
        <f>COUNTIF(Q:Q,"=0")</f>
        <v>886</v>
      </c>
      <c r="AA9">
        <f>SUM(Y9:Z9)</f>
        <v>1584</v>
      </c>
    </row>
    <row r="10" spans="1:28">
      <c r="A10" s="4">
        <v>43738.333333333336</v>
      </c>
      <c r="B10">
        <v>43738</v>
      </c>
      <c r="C10" s="3">
        <v>0.33333333333333331</v>
      </c>
      <c r="D10" s="3">
        <v>8</v>
      </c>
      <c r="E10" s="3">
        <v>0</v>
      </c>
      <c r="F10" s="3">
        <v>1.6</v>
      </c>
      <c r="G10" s="5">
        <v>0.9</v>
      </c>
      <c r="H10" s="3">
        <v>2.5</v>
      </c>
      <c r="I10" s="3">
        <v>1.55139</v>
      </c>
      <c r="J10" s="12">
        <f t="shared" si="0"/>
        <v>1.2958333333333336</v>
      </c>
      <c r="K10" s="3">
        <v>4</v>
      </c>
      <c r="L10" s="3">
        <v>0</v>
      </c>
      <c r="M10" s="3">
        <v>9</v>
      </c>
      <c r="N10" s="3">
        <v>49</v>
      </c>
      <c r="O10" s="3"/>
      <c r="P10" s="3">
        <f>IF(ISBLANK(Table13[[#This Row],[T1]]),0,IF(Table13[[#This Row],[T1]]&gt;0,1,0))</f>
        <v>1</v>
      </c>
      <c r="Q10" s="3">
        <f>IF(ISBLANK(Table13[[#This Row],[T2]]),0,IF(Table13[[#This Row],[T2]]&gt;0,1,0))</f>
        <v>0</v>
      </c>
      <c r="R10" s="3">
        <f>IF(ISBLANK(Table13[[#This Row],[T3]]),0,IF(Table13[[#This Row],[T3]]&gt;0,1,0))</f>
        <v>1</v>
      </c>
      <c r="S10" s="3">
        <f>IF(ISBLANK(Table13[[#This Row],[T4]]),0,IF(Table13[[#This Row],[T4]]&gt;0,1,0))</f>
        <v>0</v>
      </c>
      <c r="T10" s="3">
        <v>2.5</v>
      </c>
      <c r="X10" s="2" t="s">
        <v>402</v>
      </c>
      <c r="Y10">
        <f>COUNTIF(R:R,"&gt;0")</f>
        <v>1030</v>
      </c>
      <c r="Z10">
        <f>COUNTIF(R:R,"=0")</f>
        <v>554</v>
      </c>
      <c r="AA10">
        <f>SUM(Y10:Z10)</f>
        <v>1584</v>
      </c>
    </row>
    <row r="11" spans="1:28">
      <c r="A11" s="4">
        <v>43738.375</v>
      </c>
      <c r="B11">
        <v>43738</v>
      </c>
      <c r="C11" s="3">
        <v>0.375</v>
      </c>
      <c r="D11" s="3">
        <v>9</v>
      </c>
      <c r="E11" s="3">
        <v>0</v>
      </c>
      <c r="F11" s="3">
        <v>1.5</v>
      </c>
      <c r="G11" s="5">
        <v>0.6</v>
      </c>
      <c r="H11" s="3">
        <v>2.1</v>
      </c>
      <c r="I11" s="3">
        <v>1.55139</v>
      </c>
      <c r="J11" s="12">
        <f t="shared" si="0"/>
        <v>1.3833333333333335</v>
      </c>
      <c r="K11" s="3"/>
      <c r="L11" s="3"/>
      <c r="M11" s="3"/>
      <c r="N11" s="3"/>
      <c r="O11" s="3"/>
      <c r="P11" s="3">
        <f>IF(ISBLANK(Table13[[#This Row],[T1]]),0,IF(Table13[[#This Row],[T1]]&gt;0,1,0))</f>
        <v>0</v>
      </c>
      <c r="Q11" s="3">
        <f>IF(ISBLANK(Table13[[#This Row],[T2]]),0,IF(Table13[[#This Row],[T2]]&gt;0,1,0))</f>
        <v>0</v>
      </c>
      <c r="R11" s="3">
        <f>IF(ISBLANK(Table13[[#This Row],[T3]]),0,IF(Table13[[#This Row],[T3]]&gt;0,1,0))</f>
        <v>0</v>
      </c>
      <c r="S11" s="3">
        <f>IF(ISBLANK(Table13[[#This Row],[T4]]),0,IF(Table13[[#This Row],[T4]]&gt;0,1,0))</f>
        <v>0</v>
      </c>
      <c r="T11" s="3">
        <v>2.1</v>
      </c>
      <c r="X11" s="2" t="s">
        <v>403</v>
      </c>
      <c r="Y11">
        <f>COUNTIF(S:S,"&gt;0")</f>
        <v>239</v>
      </c>
      <c r="Z11">
        <f>COUNTIF(S:S,"=0")</f>
        <v>1345</v>
      </c>
      <c r="AA11">
        <f>SUM(Y11:Z11)</f>
        <v>1584</v>
      </c>
    </row>
    <row r="12" spans="1:28">
      <c r="A12" s="4">
        <v>43738.416666666664</v>
      </c>
      <c r="B12">
        <v>43738</v>
      </c>
      <c r="C12" s="3">
        <v>0.41666666666666669</v>
      </c>
      <c r="D12" s="3">
        <v>10</v>
      </c>
      <c r="E12" s="3">
        <v>0</v>
      </c>
      <c r="F12" s="3">
        <v>0.6</v>
      </c>
      <c r="G12" s="5">
        <v>0.6</v>
      </c>
      <c r="H12" s="3">
        <v>1.2</v>
      </c>
      <c r="I12" s="3">
        <v>1.55139</v>
      </c>
      <c r="J12" s="12">
        <f t="shared" si="0"/>
        <v>1.3666666666666669</v>
      </c>
      <c r="K12" s="3"/>
      <c r="L12" s="3"/>
      <c r="M12" s="3"/>
      <c r="N12" s="3"/>
      <c r="O12" s="3"/>
      <c r="P12" s="3">
        <f>IF(ISBLANK(Table13[[#This Row],[T1]]),0,IF(Table13[[#This Row],[T1]]&gt;0,1,0))</f>
        <v>0</v>
      </c>
      <c r="Q12" s="3">
        <f>IF(ISBLANK(Table13[[#This Row],[T2]]),0,IF(Table13[[#This Row],[T2]]&gt;0,1,0))</f>
        <v>0</v>
      </c>
      <c r="R12" s="3">
        <f>IF(ISBLANK(Table13[[#This Row],[T3]]),0,IF(Table13[[#This Row],[T3]]&gt;0,1,0))</f>
        <v>0</v>
      </c>
      <c r="S12" s="3">
        <f>IF(ISBLANK(Table13[[#This Row],[T4]]),0,IF(Table13[[#This Row],[T4]]&gt;0,1,0))</f>
        <v>0</v>
      </c>
      <c r="T12" s="3">
        <v>1.2</v>
      </c>
      <c r="X12" s="2" t="s">
        <v>404</v>
      </c>
      <c r="Y12">
        <f>SUM(Y8:Y11)</f>
        <v>2904</v>
      </c>
      <c r="Z12">
        <f>SUM(Z8:Z11)</f>
        <v>3432</v>
      </c>
      <c r="AA12" s="2">
        <f>SUM(AA8:AA11)</f>
        <v>6336</v>
      </c>
      <c r="AB12" t="s">
        <v>416</v>
      </c>
    </row>
    <row r="13" spans="1:28">
      <c r="A13" s="4">
        <v>43738.458333333336</v>
      </c>
      <c r="B13">
        <v>43738</v>
      </c>
      <c r="C13" s="3">
        <v>0.45833333333333331</v>
      </c>
      <c r="D13" s="3">
        <v>11</v>
      </c>
      <c r="E13" s="3">
        <v>0</v>
      </c>
      <c r="F13" s="3">
        <v>0.6</v>
      </c>
      <c r="G13" s="5">
        <v>0.6</v>
      </c>
      <c r="H13" s="3">
        <v>1.2</v>
      </c>
      <c r="I13" s="3">
        <v>1.55139</v>
      </c>
      <c r="J13" s="12">
        <f t="shared" si="0"/>
        <v>1.425</v>
      </c>
      <c r="K13" s="3"/>
      <c r="L13" s="3"/>
      <c r="M13" s="3"/>
      <c r="N13" s="3"/>
      <c r="O13" s="3"/>
      <c r="P13" s="3">
        <f>IF(ISBLANK(Table13[[#This Row],[T1]]),0,IF(Table13[[#This Row],[T1]]&gt;0,1,0))</f>
        <v>0</v>
      </c>
      <c r="Q13" s="3">
        <f>IF(ISBLANK(Table13[[#This Row],[T2]]),0,IF(Table13[[#This Row],[T2]]&gt;0,1,0))</f>
        <v>0</v>
      </c>
      <c r="R13" s="3">
        <f>IF(ISBLANK(Table13[[#This Row],[T3]]),0,IF(Table13[[#This Row],[T3]]&gt;0,1,0))</f>
        <v>0</v>
      </c>
      <c r="S13" s="3">
        <f>IF(ISBLANK(Table13[[#This Row],[T4]]),0,IF(Table13[[#This Row],[T4]]&gt;0,1,0))</f>
        <v>0</v>
      </c>
      <c r="T13" s="3">
        <v>1.2</v>
      </c>
    </row>
    <row r="14" spans="1:28">
      <c r="A14" s="4">
        <v>43738.5</v>
      </c>
      <c r="B14">
        <v>43738</v>
      </c>
      <c r="C14" s="3">
        <v>0.5</v>
      </c>
      <c r="D14" s="3">
        <v>12</v>
      </c>
      <c r="E14" s="3">
        <v>0</v>
      </c>
      <c r="F14" s="3">
        <v>0.5</v>
      </c>
      <c r="G14" s="5">
        <v>0.6</v>
      </c>
      <c r="H14" s="3">
        <v>1.1000000000000001</v>
      </c>
      <c r="I14" s="3">
        <v>1.55139</v>
      </c>
      <c r="J14" s="12">
        <f t="shared" si="0"/>
        <v>1.4166666666666667</v>
      </c>
      <c r="K14" s="3"/>
      <c r="L14" s="3"/>
      <c r="M14" s="3"/>
      <c r="N14" s="3"/>
      <c r="O14" s="3"/>
      <c r="P14" s="3">
        <f>IF(ISBLANK(Table13[[#This Row],[T1]]),0,IF(Table13[[#This Row],[T1]]&gt;0,1,0))</f>
        <v>0</v>
      </c>
      <c r="Q14" s="3">
        <f>IF(ISBLANK(Table13[[#This Row],[T2]]),0,IF(Table13[[#This Row],[T2]]&gt;0,1,0))</f>
        <v>0</v>
      </c>
      <c r="R14" s="3">
        <f>IF(ISBLANK(Table13[[#This Row],[T3]]),0,IF(Table13[[#This Row],[T3]]&gt;0,1,0))</f>
        <v>0</v>
      </c>
      <c r="S14" s="3">
        <f>IF(ISBLANK(Table13[[#This Row],[T4]]),0,IF(Table13[[#This Row],[T4]]&gt;0,1,0))</f>
        <v>0</v>
      </c>
      <c r="T14" s="3">
        <v>1.1000000000000001</v>
      </c>
    </row>
    <row r="15" spans="1:28">
      <c r="A15" s="4">
        <v>43738.541666666664</v>
      </c>
      <c r="B15">
        <v>43738</v>
      </c>
      <c r="C15" s="3">
        <v>0.54166666666666663</v>
      </c>
      <c r="D15" s="3">
        <v>13</v>
      </c>
      <c r="E15" s="3">
        <v>0</v>
      </c>
      <c r="F15" s="3">
        <v>0.5</v>
      </c>
      <c r="G15" s="5">
        <v>0.5</v>
      </c>
      <c r="H15" s="3">
        <v>1</v>
      </c>
      <c r="I15" s="3">
        <v>1.55139</v>
      </c>
      <c r="J15" s="12">
        <f t="shared" si="0"/>
        <v>1.425</v>
      </c>
      <c r="K15" s="3"/>
      <c r="L15" s="3"/>
      <c r="M15" s="3"/>
      <c r="N15" s="3"/>
      <c r="O15" s="3"/>
      <c r="P15" s="3">
        <f>IF(ISBLANK(Table13[[#This Row],[T1]]),0,IF(Table13[[#This Row],[T1]]&gt;0,1,0))</f>
        <v>0</v>
      </c>
      <c r="Q15" s="3">
        <f>IF(ISBLANK(Table13[[#This Row],[T2]]),0,IF(Table13[[#This Row],[T2]]&gt;0,1,0))</f>
        <v>0</v>
      </c>
      <c r="R15" s="3">
        <f>IF(ISBLANK(Table13[[#This Row],[T3]]),0,IF(Table13[[#This Row],[T3]]&gt;0,1,0))</f>
        <v>0</v>
      </c>
      <c r="S15" s="3">
        <f>IF(ISBLANK(Table13[[#This Row],[T4]]),0,IF(Table13[[#This Row],[T4]]&gt;0,1,0))</f>
        <v>0</v>
      </c>
      <c r="T15" s="3">
        <v>1</v>
      </c>
    </row>
    <row r="16" spans="1:28">
      <c r="A16" s="4">
        <v>43738.583333333336</v>
      </c>
      <c r="B16">
        <v>43738</v>
      </c>
      <c r="C16" s="3">
        <v>0.58333333333333337</v>
      </c>
      <c r="D16" s="3">
        <v>14</v>
      </c>
      <c r="E16" s="3">
        <v>0</v>
      </c>
      <c r="F16" s="3">
        <v>0.7</v>
      </c>
      <c r="G16" s="5">
        <v>0.6</v>
      </c>
      <c r="H16" s="3">
        <v>1.2999999999999998</v>
      </c>
      <c r="I16" s="3">
        <v>1.55139</v>
      </c>
      <c r="J16" s="12">
        <f t="shared" si="0"/>
        <v>1.4416666666666667</v>
      </c>
      <c r="K16" s="3"/>
      <c r="L16" s="3"/>
      <c r="M16" s="3"/>
      <c r="N16" s="3"/>
      <c r="O16" s="3"/>
      <c r="P16" s="3">
        <f>IF(ISBLANK(Table13[[#This Row],[T1]]),0,IF(Table13[[#This Row],[T1]]&gt;0,1,0))</f>
        <v>0</v>
      </c>
      <c r="Q16" s="3">
        <f>IF(ISBLANK(Table13[[#This Row],[T2]]),0,IF(Table13[[#This Row],[T2]]&gt;0,1,0))</f>
        <v>0</v>
      </c>
      <c r="R16" s="3">
        <f>IF(ISBLANK(Table13[[#This Row],[T3]]),0,IF(Table13[[#This Row],[T3]]&gt;0,1,0))</f>
        <v>0</v>
      </c>
      <c r="S16" s="3">
        <f>IF(ISBLANK(Table13[[#This Row],[T4]]),0,IF(Table13[[#This Row],[T4]]&gt;0,1,0))</f>
        <v>0</v>
      </c>
      <c r="T16" s="3">
        <v>1.2999999999999998</v>
      </c>
    </row>
    <row r="17" spans="1:28">
      <c r="A17" s="4">
        <v>43738.625</v>
      </c>
      <c r="B17">
        <v>43738</v>
      </c>
      <c r="C17" s="3">
        <v>0.625</v>
      </c>
      <c r="D17" s="3">
        <v>15</v>
      </c>
      <c r="E17" s="3">
        <v>0</v>
      </c>
      <c r="F17" s="3">
        <v>0.6</v>
      </c>
      <c r="G17" s="5">
        <v>0.3</v>
      </c>
      <c r="H17" s="3">
        <v>0.89999999999999991</v>
      </c>
      <c r="I17" s="3">
        <v>1.55139</v>
      </c>
      <c r="J17" s="12">
        <f t="shared" si="0"/>
        <v>1.4541666666666668</v>
      </c>
      <c r="K17" s="3"/>
      <c r="L17" s="3"/>
      <c r="M17" s="3"/>
      <c r="N17" s="3"/>
      <c r="O17" s="3"/>
      <c r="P17" s="3">
        <f>IF(ISBLANK(Table13[[#This Row],[T1]]),0,IF(Table13[[#This Row],[T1]]&gt;0,1,0))</f>
        <v>0</v>
      </c>
      <c r="Q17" s="3">
        <f>IF(ISBLANK(Table13[[#This Row],[T2]]),0,IF(Table13[[#This Row],[T2]]&gt;0,1,0))</f>
        <v>0</v>
      </c>
      <c r="R17" s="3">
        <f>IF(ISBLANK(Table13[[#This Row],[T3]]),0,IF(Table13[[#This Row],[T3]]&gt;0,1,0))</f>
        <v>0</v>
      </c>
      <c r="S17" s="3">
        <f>IF(ISBLANK(Table13[[#This Row],[T4]]),0,IF(Table13[[#This Row],[T4]]&gt;0,1,0))</f>
        <v>0</v>
      </c>
      <c r="T17" s="3">
        <v>0.89999999999999991</v>
      </c>
    </row>
    <row r="18" spans="1:28">
      <c r="A18" s="4">
        <v>43738.666666666664</v>
      </c>
      <c r="B18">
        <v>43738</v>
      </c>
      <c r="C18" s="3">
        <v>0.66666666666666663</v>
      </c>
      <c r="D18" s="3">
        <v>16</v>
      </c>
      <c r="E18" s="3">
        <v>0</v>
      </c>
      <c r="F18" s="3">
        <v>0.5</v>
      </c>
      <c r="G18" s="5">
        <v>0.4</v>
      </c>
      <c r="H18" s="3">
        <v>0.9</v>
      </c>
      <c r="I18" s="3">
        <v>1.55139</v>
      </c>
      <c r="J18" s="12">
        <f t="shared" si="0"/>
        <v>1.4875</v>
      </c>
      <c r="K18" s="3"/>
      <c r="L18" s="3"/>
      <c r="M18" s="3"/>
      <c r="N18" s="3"/>
      <c r="O18" s="3"/>
      <c r="P18" s="3">
        <f>IF(ISBLANK(Table13[[#This Row],[T1]]),0,IF(Table13[[#This Row],[T1]]&gt;0,1,0))</f>
        <v>0</v>
      </c>
      <c r="Q18" s="3">
        <f>IF(ISBLANK(Table13[[#This Row],[T2]]),0,IF(Table13[[#This Row],[T2]]&gt;0,1,0))</f>
        <v>0</v>
      </c>
      <c r="R18" s="3">
        <f>IF(ISBLANK(Table13[[#This Row],[T3]]),0,IF(Table13[[#This Row],[T3]]&gt;0,1,0))</f>
        <v>0</v>
      </c>
      <c r="S18" s="3">
        <f>IF(ISBLANK(Table13[[#This Row],[T4]]),0,IF(Table13[[#This Row],[T4]]&gt;0,1,0))</f>
        <v>0</v>
      </c>
      <c r="T18" s="3">
        <v>0.9</v>
      </c>
    </row>
    <row r="19" spans="1:28">
      <c r="A19" s="4">
        <v>43738.708333333336</v>
      </c>
      <c r="B19">
        <v>43738</v>
      </c>
      <c r="C19" s="3">
        <v>0.70833333333333337</v>
      </c>
      <c r="D19" s="3">
        <v>17</v>
      </c>
      <c r="E19" s="3">
        <v>0</v>
      </c>
      <c r="F19" s="3">
        <v>0.5</v>
      </c>
      <c r="G19" s="5">
        <v>0.4</v>
      </c>
      <c r="H19" s="3">
        <v>0.9</v>
      </c>
      <c r="I19" s="3">
        <v>1.55139</v>
      </c>
      <c r="J19" s="12">
        <f t="shared" si="0"/>
        <v>1.5583333333333336</v>
      </c>
      <c r="K19" s="3">
        <v>0</v>
      </c>
      <c r="L19" s="3">
        <v>0</v>
      </c>
      <c r="M19" s="3">
        <v>18</v>
      </c>
      <c r="N19" s="3">
        <v>0</v>
      </c>
      <c r="O19" s="3"/>
      <c r="P19" s="3">
        <f>IF(ISBLANK(Table13[[#This Row],[T1]]),0,IF(Table13[[#This Row],[T1]]&gt;0,1,0))</f>
        <v>0</v>
      </c>
      <c r="Q19" s="3">
        <f>IF(ISBLANK(Table13[[#This Row],[T2]]),0,IF(Table13[[#This Row],[T2]]&gt;0,1,0))</f>
        <v>0</v>
      </c>
      <c r="R19" s="3">
        <f>IF(ISBLANK(Table13[[#This Row],[T3]]),0,IF(Table13[[#This Row],[T3]]&gt;0,1,0))</f>
        <v>1</v>
      </c>
      <c r="S19" s="3">
        <f>IF(ISBLANK(Table13[[#This Row],[T4]]),0,IF(Table13[[#This Row],[T4]]&gt;0,1,0))</f>
        <v>0</v>
      </c>
      <c r="T19" s="3">
        <v>0.9</v>
      </c>
      <c r="Y19" s="2" t="s">
        <v>405</v>
      </c>
      <c r="Z19" s="2" t="s">
        <v>406</v>
      </c>
      <c r="AA19" s="15" t="s">
        <v>407</v>
      </c>
    </row>
    <row r="20" spans="1:28">
      <c r="A20" s="4">
        <v>43738.75</v>
      </c>
      <c r="B20">
        <v>43738</v>
      </c>
      <c r="C20" s="3">
        <v>0.75</v>
      </c>
      <c r="D20" s="3">
        <v>18</v>
      </c>
      <c r="E20" s="3">
        <v>0</v>
      </c>
      <c r="F20" s="3">
        <v>0.7</v>
      </c>
      <c r="G20" s="5">
        <v>1.7</v>
      </c>
      <c r="H20" s="3">
        <v>2.4</v>
      </c>
      <c r="I20" s="3">
        <v>1.55139</v>
      </c>
      <c r="J20" s="12">
        <f t="shared" si="0"/>
        <v>1.5833333333333337</v>
      </c>
      <c r="K20" s="3">
        <v>0</v>
      </c>
      <c r="L20" s="3">
        <v>0</v>
      </c>
      <c r="M20" s="3">
        <v>58</v>
      </c>
      <c r="N20" s="3">
        <v>50</v>
      </c>
      <c r="O20" s="3"/>
      <c r="P20" s="3">
        <f>IF(ISBLANK(Table13[[#This Row],[T1]]),0,IF(Table13[[#This Row],[T1]]&gt;0,1,0))</f>
        <v>1</v>
      </c>
      <c r="Q20" s="3">
        <f>IF(ISBLANK(Table13[[#This Row],[T2]]),0,IF(Table13[[#This Row],[T2]]&gt;0,1,0))</f>
        <v>0</v>
      </c>
      <c r="R20" s="3">
        <f>IF(ISBLANK(Table13[[#This Row],[T3]]),0,IF(Table13[[#This Row],[T3]]&gt;0,1,0))</f>
        <v>1</v>
      </c>
      <c r="S20" s="3">
        <f>IF(ISBLANK(Table13[[#This Row],[T4]]),0,IF(Table13[[#This Row],[T4]]&gt;0,1,0))</f>
        <v>0</v>
      </c>
      <c r="T20" s="3">
        <v>2.4</v>
      </c>
      <c r="X20" s="2" t="s">
        <v>408</v>
      </c>
      <c r="Y20">
        <f>Y8</f>
        <v>937</v>
      </c>
      <c r="Z20">
        <f>Y12*AA8/AA12</f>
        <v>726</v>
      </c>
      <c r="AA20">
        <f>(Y20-Z20)^2/Z20</f>
        <v>61.323691460055095</v>
      </c>
    </row>
    <row r="21" spans="1:28">
      <c r="A21" s="4">
        <v>43738.791666666664</v>
      </c>
      <c r="B21">
        <v>43738</v>
      </c>
      <c r="C21" s="3">
        <v>0.79166666666666663</v>
      </c>
      <c r="D21" s="3">
        <v>19</v>
      </c>
      <c r="E21" s="3">
        <v>0</v>
      </c>
      <c r="F21" s="3">
        <v>0.6</v>
      </c>
      <c r="G21" s="5">
        <v>0.5</v>
      </c>
      <c r="H21" s="3">
        <v>1.1000000000000001</v>
      </c>
      <c r="I21" s="3">
        <v>1.55139</v>
      </c>
      <c r="J21" s="12">
        <f t="shared" si="0"/>
        <v>1.5458333333333332</v>
      </c>
      <c r="K21" s="3">
        <v>0</v>
      </c>
      <c r="L21" s="3">
        <v>0</v>
      </c>
      <c r="M21" s="3">
        <v>58</v>
      </c>
      <c r="N21" s="3">
        <v>58</v>
      </c>
      <c r="O21" s="3"/>
      <c r="P21" s="3">
        <f>IF(ISBLANK(Table13[[#This Row],[T1]]),0,IF(Table13[[#This Row],[T1]]&gt;0,1,0))</f>
        <v>1</v>
      </c>
      <c r="Q21" s="3">
        <f>IF(ISBLANK(Table13[[#This Row],[T2]]),0,IF(Table13[[#This Row],[T2]]&gt;0,1,0))</f>
        <v>0</v>
      </c>
      <c r="R21" s="3">
        <f>IF(ISBLANK(Table13[[#This Row],[T3]]),0,IF(Table13[[#This Row],[T3]]&gt;0,1,0))</f>
        <v>1</v>
      </c>
      <c r="S21" s="3">
        <f>IF(ISBLANK(Table13[[#This Row],[T4]]),0,IF(Table13[[#This Row],[T4]]&gt;0,1,0))</f>
        <v>0</v>
      </c>
      <c r="T21" s="3">
        <v>1.1000000000000001</v>
      </c>
      <c r="X21" s="2" t="s">
        <v>409</v>
      </c>
      <c r="Y21">
        <f>Z8</f>
        <v>647</v>
      </c>
      <c r="Z21">
        <f>Z12*AA8/AA12</f>
        <v>858</v>
      </c>
      <c r="AA21">
        <f t="shared" ref="AA21:AA27" si="1">(Y21-Z21)^2/Z21</f>
        <v>51.889277389277389</v>
      </c>
    </row>
    <row r="22" spans="1:28">
      <c r="A22" s="4">
        <v>43738.833333333336</v>
      </c>
      <c r="B22">
        <v>43738</v>
      </c>
      <c r="C22" s="3">
        <v>0.83333333333333337</v>
      </c>
      <c r="D22" s="3">
        <v>20</v>
      </c>
      <c r="E22" s="3">
        <v>0</v>
      </c>
      <c r="F22" s="3">
        <v>0.8</v>
      </c>
      <c r="G22" s="5">
        <v>0.5</v>
      </c>
      <c r="H22" s="3">
        <v>1.3</v>
      </c>
      <c r="I22" s="3">
        <v>1.55139</v>
      </c>
      <c r="J22" s="12">
        <f t="shared" si="0"/>
        <v>1.5583333333333333</v>
      </c>
      <c r="K22" s="3">
        <v>0</v>
      </c>
      <c r="L22" s="3">
        <v>0</v>
      </c>
      <c r="M22" s="3">
        <v>57</v>
      </c>
      <c r="N22" s="3">
        <v>57</v>
      </c>
      <c r="O22" s="3"/>
      <c r="P22" s="3">
        <f>IF(ISBLANK(Table13[[#This Row],[T1]]),0,IF(Table13[[#This Row],[T1]]&gt;0,1,0))</f>
        <v>1</v>
      </c>
      <c r="Q22" s="3">
        <f>IF(ISBLANK(Table13[[#This Row],[T2]]),0,IF(Table13[[#This Row],[T2]]&gt;0,1,0))</f>
        <v>1</v>
      </c>
      <c r="R22" s="3">
        <f>IF(ISBLANK(Table13[[#This Row],[T3]]),0,IF(Table13[[#This Row],[T3]]&gt;0,1,0))</f>
        <v>1</v>
      </c>
      <c r="S22" s="3">
        <f>IF(ISBLANK(Table13[[#This Row],[T4]]),0,IF(Table13[[#This Row],[T4]]&gt;0,1,0))</f>
        <v>0</v>
      </c>
      <c r="T22" s="3">
        <v>1.3</v>
      </c>
      <c r="X22" s="2" t="s">
        <v>410</v>
      </c>
      <c r="Y22">
        <f>Y9</f>
        <v>698</v>
      </c>
      <c r="Z22">
        <f>Y12*AA9/AA12</f>
        <v>726</v>
      </c>
      <c r="AA22">
        <f t="shared" si="1"/>
        <v>1.0798898071625345</v>
      </c>
    </row>
    <row r="23" spans="1:28">
      <c r="A23" s="4">
        <v>43738.875</v>
      </c>
      <c r="B23">
        <v>43738</v>
      </c>
      <c r="C23" s="3">
        <v>0.875</v>
      </c>
      <c r="D23" s="3">
        <v>21</v>
      </c>
      <c r="E23" s="3">
        <v>0</v>
      </c>
      <c r="F23" s="3">
        <v>0.7</v>
      </c>
      <c r="G23" s="5">
        <v>0.9</v>
      </c>
      <c r="H23" s="3">
        <v>1.6</v>
      </c>
      <c r="I23" s="3">
        <v>1.55139</v>
      </c>
      <c r="J23" s="12">
        <f t="shared" si="0"/>
        <v>1.5541666666666669</v>
      </c>
      <c r="K23" s="3">
        <v>34</v>
      </c>
      <c r="L23" s="3">
        <v>0</v>
      </c>
      <c r="M23" s="3">
        <v>58</v>
      </c>
      <c r="N23" s="3">
        <v>58</v>
      </c>
      <c r="O23" s="3"/>
      <c r="P23" s="3">
        <f>IF(ISBLANK(Table13[[#This Row],[T1]]),0,IF(Table13[[#This Row],[T1]]&gt;0,1,0))</f>
        <v>1</v>
      </c>
      <c r="Q23" s="3">
        <f>IF(ISBLANK(Table13[[#This Row],[T2]]),0,IF(Table13[[#This Row],[T2]]&gt;0,1,0))</f>
        <v>1</v>
      </c>
      <c r="R23" s="3">
        <f>IF(ISBLANK(Table13[[#This Row],[T3]]),0,IF(Table13[[#This Row],[T3]]&gt;0,1,0))</f>
        <v>1</v>
      </c>
      <c r="S23" s="3">
        <f>IF(ISBLANK(Table13[[#This Row],[T4]]),0,IF(Table13[[#This Row],[T4]]&gt;0,1,0))</f>
        <v>0</v>
      </c>
      <c r="T23" s="3">
        <v>1.6</v>
      </c>
      <c r="X23" s="2" t="s">
        <v>411</v>
      </c>
      <c r="Y23">
        <f>Z9</f>
        <v>886</v>
      </c>
      <c r="Z23">
        <f>Z12*AA9/AA12</f>
        <v>858</v>
      </c>
      <c r="AA23">
        <f t="shared" si="1"/>
        <v>0.91375291375291379</v>
      </c>
    </row>
    <row r="24" spans="1:28">
      <c r="A24" s="4">
        <v>43738.916666666664</v>
      </c>
      <c r="B24">
        <v>43738</v>
      </c>
      <c r="C24" s="3">
        <v>0.91666666666666663</v>
      </c>
      <c r="D24" s="3">
        <v>22</v>
      </c>
      <c r="E24" s="3">
        <v>0</v>
      </c>
      <c r="F24" s="3">
        <v>0.5</v>
      </c>
      <c r="G24" s="5">
        <v>0.6</v>
      </c>
      <c r="H24" s="3">
        <v>1.1000000000000001</v>
      </c>
      <c r="I24" s="3">
        <v>1.55139</v>
      </c>
      <c r="J24" s="12">
        <f t="shared" si="0"/>
        <v>1.5541666666666671</v>
      </c>
      <c r="K24" s="3">
        <v>58</v>
      </c>
      <c r="L24" s="3">
        <v>0</v>
      </c>
      <c r="M24" s="3">
        <v>58</v>
      </c>
      <c r="N24" s="3">
        <v>58</v>
      </c>
      <c r="O24" s="3"/>
      <c r="P24" s="3">
        <f>IF(ISBLANK(Table13[[#This Row],[T1]]),0,IF(Table13[[#This Row],[T1]]&gt;0,1,0))</f>
        <v>1</v>
      </c>
      <c r="Q24" s="3">
        <f>IF(ISBLANK(Table13[[#This Row],[T2]]),0,IF(Table13[[#This Row],[T2]]&gt;0,1,0))</f>
        <v>1</v>
      </c>
      <c r="R24" s="3">
        <f>IF(ISBLANK(Table13[[#This Row],[T3]]),0,IF(Table13[[#This Row],[T3]]&gt;0,1,0))</f>
        <v>1</v>
      </c>
      <c r="S24" s="3">
        <f>IF(ISBLANK(Table13[[#This Row],[T4]]),0,IF(Table13[[#This Row],[T4]]&gt;0,1,0))</f>
        <v>0</v>
      </c>
      <c r="T24" s="3">
        <v>1.1000000000000001</v>
      </c>
      <c r="X24" s="2" t="s">
        <v>412</v>
      </c>
      <c r="Y24">
        <f>Y10</f>
        <v>1030</v>
      </c>
      <c r="Z24">
        <f>Y12*AA10/AA12</f>
        <v>726</v>
      </c>
      <c r="AA24">
        <f t="shared" si="1"/>
        <v>127.29476584022039</v>
      </c>
    </row>
    <row r="25" spans="1:28">
      <c r="A25" s="4">
        <v>43738.958333333336</v>
      </c>
      <c r="B25">
        <v>43738</v>
      </c>
      <c r="C25" s="3">
        <v>0.95833333333333337</v>
      </c>
      <c r="D25" s="3">
        <v>23</v>
      </c>
      <c r="E25" s="3">
        <v>0</v>
      </c>
      <c r="F25" s="3">
        <v>0.7</v>
      </c>
      <c r="G25" s="5">
        <v>0.3</v>
      </c>
      <c r="H25" s="3">
        <v>1</v>
      </c>
      <c r="I25" s="3">
        <v>1.55139</v>
      </c>
      <c r="J25" s="12">
        <f t="shared" si="0"/>
        <v>1.5958333333333334</v>
      </c>
      <c r="K25" s="3">
        <v>58</v>
      </c>
      <c r="L25" s="3">
        <v>49</v>
      </c>
      <c r="M25" s="3">
        <v>58</v>
      </c>
      <c r="N25" s="3">
        <v>58</v>
      </c>
      <c r="O25" s="3"/>
      <c r="P25" s="3">
        <f>IF(ISBLANK(Table13[[#This Row],[T1]]),0,IF(Table13[[#This Row],[T1]]&gt;0,1,0))</f>
        <v>1</v>
      </c>
      <c r="Q25" s="3">
        <f>IF(ISBLANK(Table13[[#This Row],[T2]]),0,IF(Table13[[#This Row],[T2]]&gt;0,1,0))</f>
        <v>1</v>
      </c>
      <c r="R25" s="3">
        <f>IF(ISBLANK(Table13[[#This Row],[T3]]),0,IF(Table13[[#This Row],[T3]]&gt;0,1,0))</f>
        <v>1</v>
      </c>
      <c r="S25" s="3">
        <f>IF(ISBLANK(Table13[[#This Row],[T4]]),0,IF(Table13[[#This Row],[T4]]&gt;0,1,0))</f>
        <v>0</v>
      </c>
      <c r="T25" s="3">
        <v>1</v>
      </c>
      <c r="X25" s="2" t="s">
        <v>413</v>
      </c>
      <c r="Y25">
        <f>Z10</f>
        <v>554</v>
      </c>
      <c r="Z25">
        <f>Z12*AA10/AA12</f>
        <v>858</v>
      </c>
      <c r="AA25">
        <f t="shared" si="1"/>
        <v>107.71095571095572</v>
      </c>
    </row>
    <row r="26" spans="1:28">
      <c r="A26" s="4">
        <v>43739</v>
      </c>
      <c r="B26">
        <v>43739</v>
      </c>
      <c r="C26" s="3">
        <v>0</v>
      </c>
      <c r="D26" s="3">
        <v>0</v>
      </c>
      <c r="E26" s="3">
        <v>1</v>
      </c>
      <c r="F26" s="3">
        <v>0.5</v>
      </c>
      <c r="G26" s="5">
        <v>0.5</v>
      </c>
      <c r="H26" s="3">
        <v>1</v>
      </c>
      <c r="I26" s="3">
        <v>1.55139</v>
      </c>
      <c r="J26" s="12">
        <f t="shared" si="0"/>
        <v>1.6166666666666671</v>
      </c>
      <c r="K26" s="3">
        <v>57</v>
      </c>
      <c r="L26" s="3">
        <v>57</v>
      </c>
      <c r="M26" s="3">
        <v>57</v>
      </c>
      <c r="N26" s="3">
        <v>56</v>
      </c>
      <c r="O26" s="3"/>
      <c r="P26" s="3">
        <f>IF(ISBLANK(Table13[[#This Row],[T1]]),0,IF(Table13[[#This Row],[T1]]&gt;0,1,0))</f>
        <v>1</v>
      </c>
      <c r="Q26" s="3">
        <f>IF(ISBLANK(Table13[[#This Row],[T2]]),0,IF(Table13[[#This Row],[T2]]&gt;0,1,0))</f>
        <v>1</v>
      </c>
      <c r="R26" s="3">
        <f>IF(ISBLANK(Table13[[#This Row],[T3]]),0,IF(Table13[[#This Row],[T3]]&gt;0,1,0))</f>
        <v>1</v>
      </c>
      <c r="S26" s="3">
        <f>IF(ISBLANK(Table13[[#This Row],[T4]]),0,IF(Table13[[#This Row],[T4]]&gt;0,1,0))</f>
        <v>0</v>
      </c>
      <c r="T26" s="3">
        <v>1</v>
      </c>
      <c r="X26" s="2" t="s">
        <v>414</v>
      </c>
      <c r="Y26">
        <f>Y11</f>
        <v>239</v>
      </c>
      <c r="Z26">
        <f>Y12*AA11/AA12</f>
        <v>726</v>
      </c>
      <c r="AA26">
        <f t="shared" si="1"/>
        <v>326.67906336088157</v>
      </c>
    </row>
    <row r="27" spans="1:28">
      <c r="A27" s="4">
        <v>43739.041666666664</v>
      </c>
      <c r="B27">
        <v>43739</v>
      </c>
      <c r="C27" s="3">
        <v>4.1666666666666664E-2</v>
      </c>
      <c r="D27" s="3">
        <v>1</v>
      </c>
      <c r="E27" s="3">
        <v>1</v>
      </c>
      <c r="F27" s="3">
        <v>0.4</v>
      </c>
      <c r="G27" s="5">
        <v>0.4</v>
      </c>
      <c r="H27" s="3">
        <v>0.8</v>
      </c>
      <c r="I27" s="3">
        <v>1.55139</v>
      </c>
      <c r="J27" s="12">
        <f t="shared" si="0"/>
        <v>1.6791666666666669</v>
      </c>
      <c r="K27" s="3">
        <v>58</v>
      </c>
      <c r="L27" s="3">
        <v>58</v>
      </c>
      <c r="M27" s="3">
        <v>58</v>
      </c>
      <c r="N27" s="3">
        <v>55</v>
      </c>
      <c r="O27" s="3"/>
      <c r="P27" s="3">
        <f>IF(ISBLANK(Table13[[#This Row],[T1]]),0,IF(Table13[[#This Row],[T1]]&gt;0,1,0))</f>
        <v>1</v>
      </c>
      <c r="Q27" s="3">
        <f>IF(ISBLANK(Table13[[#This Row],[T2]]),0,IF(Table13[[#This Row],[T2]]&gt;0,1,0))</f>
        <v>1</v>
      </c>
      <c r="R27" s="3">
        <f>IF(ISBLANK(Table13[[#This Row],[T3]]),0,IF(Table13[[#This Row],[T3]]&gt;0,1,0))</f>
        <v>1</v>
      </c>
      <c r="S27" s="3">
        <f>IF(ISBLANK(Table13[[#This Row],[T4]]),0,IF(Table13[[#This Row],[T4]]&gt;0,1,0))</f>
        <v>0</v>
      </c>
      <c r="T27" s="3">
        <v>0.8</v>
      </c>
      <c r="X27" s="2" t="s">
        <v>415</v>
      </c>
      <c r="Y27">
        <f>Z11</f>
        <v>1345</v>
      </c>
      <c r="Z27">
        <f>Z12*AA11/AA12</f>
        <v>858</v>
      </c>
      <c r="AA27">
        <f t="shared" si="1"/>
        <v>276.4207459207459</v>
      </c>
    </row>
    <row r="28" spans="1:28">
      <c r="A28" s="4">
        <v>43739.083333333336</v>
      </c>
      <c r="B28">
        <v>43739</v>
      </c>
      <c r="C28" s="3">
        <v>8.3333333333333329E-2</v>
      </c>
      <c r="D28" s="3">
        <v>2</v>
      </c>
      <c r="E28" s="3">
        <v>1</v>
      </c>
      <c r="F28" s="3">
        <v>0.4</v>
      </c>
      <c r="G28" s="5">
        <v>0.4</v>
      </c>
      <c r="H28" s="3">
        <v>0.8</v>
      </c>
      <c r="I28" s="3">
        <v>1.55139</v>
      </c>
      <c r="J28" s="12">
        <f t="shared" si="0"/>
        <v>1.7041666666666666</v>
      </c>
      <c r="K28" s="3">
        <v>58</v>
      </c>
      <c r="L28" s="3">
        <v>58</v>
      </c>
      <c r="M28" s="3">
        <v>58</v>
      </c>
      <c r="N28" s="3">
        <v>58</v>
      </c>
      <c r="O28" s="3"/>
      <c r="P28" s="3">
        <f>IF(ISBLANK(Table13[[#This Row],[T1]]),0,IF(Table13[[#This Row],[T1]]&gt;0,1,0))</f>
        <v>1</v>
      </c>
      <c r="Q28" s="3">
        <f>IF(ISBLANK(Table13[[#This Row],[T2]]),0,IF(Table13[[#This Row],[T2]]&gt;0,1,0))</f>
        <v>1</v>
      </c>
      <c r="R28" s="3">
        <f>IF(ISBLANK(Table13[[#This Row],[T3]]),0,IF(Table13[[#This Row],[T3]]&gt;0,1,0))</f>
        <v>1</v>
      </c>
      <c r="S28" s="3">
        <f>IF(ISBLANK(Table13[[#This Row],[T4]]),0,IF(Table13[[#This Row],[T4]]&gt;0,1,0))</f>
        <v>0</v>
      </c>
      <c r="T28" s="3">
        <v>0.8</v>
      </c>
      <c r="Y28" s="2">
        <f>SUM(Y20:Y27)</f>
        <v>6336</v>
      </c>
      <c r="Z28">
        <f>SUM(Z20:Z27)</f>
        <v>6336</v>
      </c>
      <c r="AA28" s="17">
        <f>SUM(AA20:AA27)</f>
        <v>953.31214240305144</v>
      </c>
      <c r="AB28" t="s">
        <v>417</v>
      </c>
    </row>
    <row r="29" spans="1:28">
      <c r="A29" s="4">
        <v>43739.125</v>
      </c>
      <c r="B29">
        <v>43739</v>
      </c>
      <c r="C29" s="3">
        <v>0.125</v>
      </c>
      <c r="D29" s="3">
        <v>3</v>
      </c>
      <c r="E29" s="3">
        <v>1</v>
      </c>
      <c r="F29" s="3">
        <v>1.3</v>
      </c>
      <c r="G29" s="5">
        <v>0.4</v>
      </c>
      <c r="H29" s="3">
        <v>1.7000000000000002</v>
      </c>
      <c r="I29" s="3">
        <v>1.55139</v>
      </c>
      <c r="J29" s="12">
        <f t="shared" si="0"/>
        <v>1.7291666666666663</v>
      </c>
      <c r="K29" s="3">
        <v>57</v>
      </c>
      <c r="L29" s="3">
        <v>57</v>
      </c>
      <c r="M29" s="3">
        <v>57</v>
      </c>
      <c r="N29" s="3">
        <v>57</v>
      </c>
      <c r="O29" s="3"/>
      <c r="P29" s="3">
        <f>IF(ISBLANK(Table13[[#This Row],[T1]]),0,IF(Table13[[#This Row],[T1]]&gt;0,1,0))</f>
        <v>1</v>
      </c>
      <c r="Q29" s="3">
        <f>IF(ISBLANK(Table13[[#This Row],[T2]]),0,IF(Table13[[#This Row],[T2]]&gt;0,1,0))</f>
        <v>1</v>
      </c>
      <c r="R29" s="3">
        <f>IF(ISBLANK(Table13[[#This Row],[T3]]),0,IF(Table13[[#This Row],[T3]]&gt;0,1,0))</f>
        <v>1</v>
      </c>
      <c r="S29" s="3">
        <f>IF(ISBLANK(Table13[[#This Row],[T4]]),0,IF(Table13[[#This Row],[T4]]&gt;0,1,0))</f>
        <v>0</v>
      </c>
      <c r="T29" s="3">
        <v>1.7000000000000002</v>
      </c>
    </row>
    <row r="30" spans="1:28">
      <c r="A30" s="4">
        <v>43739.166666666664</v>
      </c>
      <c r="B30">
        <v>43739</v>
      </c>
      <c r="C30" s="3">
        <v>0.16666666666666666</v>
      </c>
      <c r="D30" s="3">
        <v>4</v>
      </c>
      <c r="E30" s="3">
        <v>1</v>
      </c>
      <c r="F30" s="3">
        <v>0.4</v>
      </c>
      <c r="G30" s="5">
        <v>0.3</v>
      </c>
      <c r="H30" s="3">
        <v>0.7</v>
      </c>
      <c r="I30" s="3">
        <v>1.55139</v>
      </c>
      <c r="J30" s="12">
        <f t="shared" si="0"/>
        <v>1.7083333333333333</v>
      </c>
      <c r="K30" s="3">
        <v>58</v>
      </c>
      <c r="L30" s="3">
        <v>58</v>
      </c>
      <c r="M30" s="3">
        <v>58</v>
      </c>
      <c r="N30" s="3">
        <v>54</v>
      </c>
      <c r="O30" s="3"/>
      <c r="P30" s="3">
        <f>IF(ISBLANK(Table13[[#This Row],[T1]]),0,IF(Table13[[#This Row],[T1]]&gt;0,1,0))</f>
        <v>1</v>
      </c>
      <c r="Q30" s="3">
        <f>IF(ISBLANK(Table13[[#This Row],[T2]]),0,IF(Table13[[#This Row],[T2]]&gt;0,1,0))</f>
        <v>1</v>
      </c>
      <c r="R30" s="3">
        <f>IF(ISBLANK(Table13[[#This Row],[T3]]),0,IF(Table13[[#This Row],[T3]]&gt;0,1,0))</f>
        <v>1</v>
      </c>
      <c r="S30" s="3">
        <f>IF(ISBLANK(Table13[[#This Row],[T4]]),0,IF(Table13[[#This Row],[T4]]&gt;0,1,0))</f>
        <v>0</v>
      </c>
      <c r="T30" s="3">
        <v>0.7</v>
      </c>
    </row>
    <row r="31" spans="1:28">
      <c r="A31" s="4">
        <v>43739.208333333336</v>
      </c>
      <c r="B31">
        <v>43739</v>
      </c>
      <c r="C31" s="3">
        <v>0.20833333333333334</v>
      </c>
      <c r="D31" s="3">
        <v>5</v>
      </c>
      <c r="E31" s="3">
        <v>1</v>
      </c>
      <c r="F31" s="3">
        <v>0.2</v>
      </c>
      <c r="G31" s="5">
        <v>0.4</v>
      </c>
      <c r="H31" s="3">
        <v>0.60000000000000009</v>
      </c>
      <c r="I31" s="3">
        <v>1.55139</v>
      </c>
      <c r="J31" s="12">
        <f t="shared" si="0"/>
        <v>1.7291666666666667</v>
      </c>
      <c r="K31" s="3">
        <v>58</v>
      </c>
      <c r="L31" s="3">
        <v>58</v>
      </c>
      <c r="M31" s="3">
        <v>58</v>
      </c>
      <c r="N31" s="3">
        <v>54</v>
      </c>
      <c r="O31" s="3"/>
      <c r="P31" s="3">
        <f>IF(ISBLANK(Table13[[#This Row],[T1]]),0,IF(Table13[[#This Row],[T1]]&gt;0,1,0))</f>
        <v>1</v>
      </c>
      <c r="Q31" s="3">
        <f>IF(ISBLANK(Table13[[#This Row],[T2]]),0,IF(Table13[[#This Row],[T2]]&gt;0,1,0))</f>
        <v>1</v>
      </c>
      <c r="R31" s="3">
        <f>IF(ISBLANK(Table13[[#This Row],[T3]]),0,IF(Table13[[#This Row],[T3]]&gt;0,1,0))</f>
        <v>1</v>
      </c>
      <c r="S31" s="3">
        <f>IF(ISBLANK(Table13[[#This Row],[T4]]),0,IF(Table13[[#This Row],[T4]]&gt;0,1,0))</f>
        <v>0</v>
      </c>
      <c r="T31" s="3">
        <v>0.60000000000000009</v>
      </c>
      <c r="X31" t="s">
        <v>419</v>
      </c>
    </row>
    <row r="32" spans="1:28">
      <c r="A32" s="4">
        <v>43739.25</v>
      </c>
      <c r="B32">
        <v>43739</v>
      </c>
      <c r="C32" s="3">
        <v>0.25</v>
      </c>
      <c r="D32" s="3">
        <v>6</v>
      </c>
      <c r="E32" s="3">
        <v>1</v>
      </c>
      <c r="F32" s="3">
        <v>0.4</v>
      </c>
      <c r="G32" s="5">
        <v>0.4</v>
      </c>
      <c r="H32" s="3">
        <v>0.8</v>
      </c>
      <c r="I32" s="3">
        <v>1.55139</v>
      </c>
      <c r="J32" s="12">
        <f t="shared" si="0"/>
        <v>1.7541666666666671</v>
      </c>
      <c r="K32" s="3">
        <v>58</v>
      </c>
      <c r="L32" s="3">
        <v>58</v>
      </c>
      <c r="M32" s="3">
        <v>58</v>
      </c>
      <c r="N32" s="3">
        <v>58</v>
      </c>
      <c r="O32" s="3"/>
      <c r="P32" s="3">
        <f>IF(ISBLANK(Table13[[#This Row],[T1]]),0,IF(Table13[[#This Row],[T1]]&gt;0,1,0))</f>
        <v>1</v>
      </c>
      <c r="Q32" s="3">
        <f>IF(ISBLANK(Table13[[#This Row],[T2]]),0,IF(Table13[[#This Row],[T2]]&gt;0,1,0))</f>
        <v>1</v>
      </c>
      <c r="R32" s="3">
        <f>IF(ISBLANK(Table13[[#This Row],[T3]]),0,IF(Table13[[#This Row],[T3]]&gt;0,1,0))</f>
        <v>1</v>
      </c>
      <c r="S32" s="3">
        <f>IF(ISBLANK(Table13[[#This Row],[T4]]),0,IF(Table13[[#This Row],[T4]]&gt;0,1,0))</f>
        <v>0</v>
      </c>
      <c r="T32" s="3">
        <v>0.8</v>
      </c>
      <c r="X32" t="s">
        <v>418</v>
      </c>
      <c r="Y32" s="18">
        <v>3</v>
      </c>
    </row>
    <row r="33" spans="1:25">
      <c r="A33" s="4">
        <v>43739.291666666664</v>
      </c>
      <c r="B33">
        <v>43739</v>
      </c>
      <c r="C33" s="3">
        <v>0.29166666666666669</v>
      </c>
      <c r="D33" s="3">
        <v>7</v>
      </c>
      <c r="E33" s="3">
        <v>1</v>
      </c>
      <c r="F33" s="3">
        <v>1.6</v>
      </c>
      <c r="G33" s="5">
        <v>1.5</v>
      </c>
      <c r="H33" s="3">
        <v>3.1</v>
      </c>
      <c r="I33" s="3">
        <v>1.55139</v>
      </c>
      <c r="J33" s="12">
        <f t="shared" si="0"/>
        <v>1.8458333333333334</v>
      </c>
      <c r="K33" s="3">
        <v>23</v>
      </c>
      <c r="L33" s="3">
        <v>57</v>
      </c>
      <c r="M33" s="3">
        <v>34</v>
      </c>
      <c r="N33" s="3">
        <v>57</v>
      </c>
      <c r="O33" s="3"/>
      <c r="P33" s="3">
        <f>IF(ISBLANK(Table13[[#This Row],[T1]]),0,IF(Table13[[#This Row],[T1]]&gt;0,1,0))</f>
        <v>1</v>
      </c>
      <c r="Q33" s="3">
        <f>IF(ISBLANK(Table13[[#This Row],[T2]]),0,IF(Table13[[#This Row],[T2]]&gt;0,1,0))</f>
        <v>1</v>
      </c>
      <c r="R33" s="3">
        <f>IF(ISBLANK(Table13[[#This Row],[T3]]),0,IF(Table13[[#This Row],[T3]]&gt;0,1,0))</f>
        <v>1</v>
      </c>
      <c r="S33" s="3">
        <f>IF(ISBLANK(Table13[[#This Row],[T4]]),0,IF(Table13[[#This Row],[T4]]&gt;0,1,0))</f>
        <v>0</v>
      </c>
      <c r="T33" s="3">
        <v>3.1</v>
      </c>
      <c r="X33" t="s">
        <v>420</v>
      </c>
      <c r="Y33">
        <v>0.05</v>
      </c>
    </row>
    <row r="34" spans="1:25">
      <c r="A34" s="4">
        <v>43739.333333333336</v>
      </c>
      <c r="B34">
        <v>43739</v>
      </c>
      <c r="C34" s="3">
        <v>0.33333333333333331</v>
      </c>
      <c r="D34" s="3">
        <v>8</v>
      </c>
      <c r="E34" s="3">
        <v>1</v>
      </c>
      <c r="F34" s="3">
        <v>2.9</v>
      </c>
      <c r="G34" s="5">
        <v>1.7</v>
      </c>
      <c r="H34" s="3">
        <v>4.5999999999999996</v>
      </c>
      <c r="I34" s="3">
        <v>1.55139</v>
      </c>
      <c r="J34" s="12">
        <f t="shared" si="0"/>
        <v>1.8625000000000005</v>
      </c>
      <c r="K34" s="3">
        <v>0</v>
      </c>
      <c r="L34" s="3">
        <v>55</v>
      </c>
      <c r="M34" s="3">
        <v>0</v>
      </c>
      <c r="N34" s="3">
        <v>31</v>
      </c>
      <c r="O34" s="3"/>
      <c r="P34" s="3">
        <f>IF(ISBLANK(Table13[[#This Row],[T1]]),0,IF(Table13[[#This Row],[T1]]&gt;0,1,0))</f>
        <v>0</v>
      </c>
      <c r="Q34" s="3">
        <f>IF(ISBLANK(Table13[[#This Row],[T2]]),0,IF(Table13[[#This Row],[T2]]&gt;0,1,0))</f>
        <v>0</v>
      </c>
      <c r="R34" s="3">
        <f>IF(ISBLANK(Table13[[#This Row],[T3]]),0,IF(Table13[[#This Row],[T3]]&gt;0,1,0))</f>
        <v>0</v>
      </c>
      <c r="S34" s="3">
        <f>IF(ISBLANK(Table13[[#This Row],[T4]]),0,IF(Table13[[#This Row],[T4]]&gt;0,1,0))</f>
        <v>0</v>
      </c>
      <c r="T34" s="3">
        <v>4.5999999999999996</v>
      </c>
    </row>
    <row r="35" spans="1:25">
      <c r="A35" s="4">
        <v>43739.375</v>
      </c>
      <c r="B35">
        <v>43739</v>
      </c>
      <c r="C35" s="3">
        <v>0.375</v>
      </c>
      <c r="D35" s="3">
        <v>9</v>
      </c>
      <c r="E35" s="3">
        <v>1</v>
      </c>
      <c r="F35" s="3">
        <v>0.6</v>
      </c>
      <c r="G35" s="5">
        <v>1.1000000000000001</v>
      </c>
      <c r="H35" s="3">
        <v>1.7000000000000002</v>
      </c>
      <c r="I35" s="3">
        <v>1.55139</v>
      </c>
      <c r="J35" s="12">
        <f t="shared" si="0"/>
        <v>1.8083333333333333</v>
      </c>
      <c r="K35" s="3">
        <v>0</v>
      </c>
      <c r="L35" s="3">
        <v>54</v>
      </c>
      <c r="M35" s="3">
        <v>0</v>
      </c>
      <c r="N35" s="3">
        <v>0</v>
      </c>
      <c r="O35" s="3"/>
      <c r="P35" s="3">
        <f>IF(ISBLANK(Table13[[#This Row],[T1]]),0,IF(Table13[[#This Row],[T1]]&gt;0,1,0))</f>
        <v>0</v>
      </c>
      <c r="Q35" s="3">
        <f>IF(ISBLANK(Table13[[#This Row],[T2]]),0,IF(Table13[[#This Row],[T2]]&gt;0,1,0))</f>
        <v>0</v>
      </c>
      <c r="R35" s="3">
        <f>IF(ISBLANK(Table13[[#This Row],[T3]]),0,IF(Table13[[#This Row],[T3]]&gt;0,1,0))</f>
        <v>0</v>
      </c>
      <c r="S35" s="3">
        <f>IF(ISBLANK(Table13[[#This Row],[T4]]),0,IF(Table13[[#This Row],[T4]]&gt;0,1,0))</f>
        <v>0</v>
      </c>
      <c r="T35" s="3">
        <v>1.7000000000000002</v>
      </c>
      <c r="X35" t="s">
        <v>421</v>
      </c>
      <c r="Y35">
        <f>_xlfn.CHISQ.DIST.RT(AA28, Y32)</f>
        <v>2.414965798158375E-206</v>
      </c>
    </row>
    <row r="36" spans="1:25">
      <c r="A36" s="4">
        <v>43739.416666666664</v>
      </c>
      <c r="B36">
        <v>43739</v>
      </c>
      <c r="C36" s="3">
        <v>0.41666666666666669</v>
      </c>
      <c r="D36" s="3">
        <v>10</v>
      </c>
      <c r="E36" s="3">
        <v>1</v>
      </c>
      <c r="F36" s="3">
        <v>1.8</v>
      </c>
      <c r="G36" s="5">
        <v>0.8</v>
      </c>
      <c r="H36" s="3">
        <v>2.6</v>
      </c>
      <c r="I36" s="3">
        <v>1.55139</v>
      </c>
      <c r="J36" s="12">
        <f t="shared" si="0"/>
        <v>1.8374999999999995</v>
      </c>
      <c r="K36" s="3">
        <v>0</v>
      </c>
      <c r="L36" s="3">
        <v>18</v>
      </c>
      <c r="M36" s="3">
        <v>0</v>
      </c>
      <c r="N36" s="3">
        <v>0</v>
      </c>
      <c r="O36" s="3"/>
      <c r="P36" s="3">
        <f>IF(ISBLANK(Table13[[#This Row],[T1]]),0,IF(Table13[[#This Row],[T1]]&gt;0,1,0))</f>
        <v>0</v>
      </c>
      <c r="Q36" s="3">
        <f>IF(ISBLANK(Table13[[#This Row],[T2]]),0,IF(Table13[[#This Row],[T2]]&gt;0,1,0))</f>
        <v>0</v>
      </c>
      <c r="R36" s="3">
        <f>IF(ISBLANK(Table13[[#This Row],[T3]]),0,IF(Table13[[#This Row],[T3]]&gt;0,1,0))</f>
        <v>0</v>
      </c>
      <c r="S36" s="3">
        <f>IF(ISBLANK(Table13[[#This Row],[T4]]),0,IF(Table13[[#This Row],[T4]]&gt;0,1,0))</f>
        <v>0</v>
      </c>
      <c r="T36" s="3">
        <v>2.6</v>
      </c>
    </row>
    <row r="37" spans="1:25">
      <c r="A37" s="4">
        <v>43739.458333333336</v>
      </c>
      <c r="B37">
        <v>43739</v>
      </c>
      <c r="C37" s="3">
        <v>0.45833333333333331</v>
      </c>
      <c r="D37" s="3">
        <v>11</v>
      </c>
      <c r="E37" s="3">
        <v>1</v>
      </c>
      <c r="F37" s="3">
        <v>0.5</v>
      </c>
      <c r="G37" s="5">
        <v>0.5</v>
      </c>
      <c r="H37" s="3">
        <v>1</v>
      </c>
      <c r="I37" s="3">
        <v>1.55139</v>
      </c>
      <c r="J37" s="12">
        <f t="shared" si="0"/>
        <v>1.7874999999999996</v>
      </c>
      <c r="K37" s="3"/>
      <c r="L37" s="3"/>
      <c r="M37" s="3"/>
      <c r="N37" s="3"/>
      <c r="O37" s="3"/>
      <c r="P37" s="3">
        <f>IF(ISBLANK(Table13[[#This Row],[T1]]),0,IF(Table13[[#This Row],[T1]]&gt;0,1,0))</f>
        <v>0</v>
      </c>
      <c r="Q37" s="3">
        <f>IF(ISBLANK(Table13[[#This Row],[T2]]),0,IF(Table13[[#This Row],[T2]]&gt;0,1,0))</f>
        <v>0</v>
      </c>
      <c r="R37" s="3">
        <f>IF(ISBLANK(Table13[[#This Row],[T3]]),0,IF(Table13[[#This Row],[T3]]&gt;0,1,0))</f>
        <v>0</v>
      </c>
      <c r="S37" s="3">
        <f>IF(ISBLANK(Table13[[#This Row],[T4]]),0,IF(Table13[[#This Row],[T4]]&gt;0,1,0))</f>
        <v>0</v>
      </c>
      <c r="T37" s="3">
        <v>1</v>
      </c>
    </row>
    <row r="38" spans="1:25">
      <c r="A38" s="4">
        <v>43739.5</v>
      </c>
      <c r="B38">
        <v>43739</v>
      </c>
      <c r="C38" s="3">
        <v>0.5</v>
      </c>
      <c r="D38" s="3">
        <v>12</v>
      </c>
      <c r="E38" s="3">
        <v>1</v>
      </c>
      <c r="F38" s="3">
        <v>0.6</v>
      </c>
      <c r="G38" s="5">
        <v>0.7</v>
      </c>
      <c r="H38" s="3">
        <v>1.2999999999999998</v>
      </c>
      <c r="I38" s="3">
        <v>1.55139</v>
      </c>
      <c r="J38" s="12">
        <f t="shared" si="0"/>
        <v>1.8083333333333329</v>
      </c>
      <c r="K38" s="3"/>
      <c r="L38" s="3"/>
      <c r="M38" s="3"/>
      <c r="N38" s="3"/>
      <c r="O38" s="3"/>
      <c r="P38" s="3">
        <f>IF(ISBLANK(Table13[[#This Row],[T1]]),0,IF(Table13[[#This Row],[T1]]&gt;0,1,0))</f>
        <v>0</v>
      </c>
      <c r="Q38" s="3">
        <f>IF(ISBLANK(Table13[[#This Row],[T2]]),0,IF(Table13[[#This Row],[T2]]&gt;0,1,0))</f>
        <v>0</v>
      </c>
      <c r="R38" s="3">
        <f>IF(ISBLANK(Table13[[#This Row],[T3]]),0,IF(Table13[[#This Row],[T3]]&gt;0,1,0))</f>
        <v>0</v>
      </c>
      <c r="S38" s="3">
        <f>IF(ISBLANK(Table13[[#This Row],[T4]]),0,IF(Table13[[#This Row],[T4]]&gt;0,1,0))</f>
        <v>0</v>
      </c>
      <c r="T38" s="3">
        <v>1.2999999999999998</v>
      </c>
    </row>
    <row r="39" spans="1:25">
      <c r="A39" s="4">
        <v>43739.541666666664</v>
      </c>
      <c r="B39">
        <v>43739</v>
      </c>
      <c r="C39" s="3">
        <v>0.54166666666666663</v>
      </c>
      <c r="D39" s="3">
        <v>13</v>
      </c>
      <c r="E39" s="3">
        <v>1</v>
      </c>
      <c r="F39" s="3">
        <v>0.6</v>
      </c>
      <c r="G39" s="5">
        <v>0.8</v>
      </c>
      <c r="H39" s="3">
        <v>1.4</v>
      </c>
      <c r="I39" s="3">
        <v>1.55139</v>
      </c>
      <c r="J39" s="12">
        <f t="shared" si="0"/>
        <v>1.825</v>
      </c>
      <c r="K39" s="3"/>
      <c r="L39" s="3"/>
      <c r="M39" s="3"/>
      <c r="N39" s="3"/>
      <c r="O39" s="3"/>
      <c r="P39" s="3">
        <f>IF(ISBLANK(Table13[[#This Row],[T1]]),0,IF(Table13[[#This Row],[T1]]&gt;0,1,0))</f>
        <v>0</v>
      </c>
      <c r="Q39" s="3">
        <f>IF(ISBLANK(Table13[[#This Row],[T2]]),0,IF(Table13[[#This Row],[T2]]&gt;0,1,0))</f>
        <v>0</v>
      </c>
      <c r="R39" s="3">
        <f>IF(ISBLANK(Table13[[#This Row],[T3]]),0,IF(Table13[[#This Row],[T3]]&gt;0,1,0))</f>
        <v>0</v>
      </c>
      <c r="S39" s="3">
        <f>IF(ISBLANK(Table13[[#This Row],[T4]]),0,IF(Table13[[#This Row],[T4]]&gt;0,1,0))</f>
        <v>0</v>
      </c>
      <c r="T39" s="3">
        <v>1.4</v>
      </c>
    </row>
    <row r="40" spans="1:25">
      <c r="A40" s="4">
        <v>43739.583333333336</v>
      </c>
      <c r="B40">
        <v>43739</v>
      </c>
      <c r="C40" s="3">
        <v>0.58333333333333337</v>
      </c>
      <c r="D40" s="3">
        <v>14</v>
      </c>
      <c r="E40" s="3">
        <v>1</v>
      </c>
      <c r="F40" s="3">
        <v>0.7</v>
      </c>
      <c r="G40" s="5">
        <v>0.9</v>
      </c>
      <c r="H40" s="3">
        <v>1.6</v>
      </c>
      <c r="I40" s="3">
        <v>1.55139</v>
      </c>
      <c r="J40" s="12">
        <f t="shared" si="0"/>
        <v>1.8374999999999997</v>
      </c>
      <c r="K40" s="3"/>
      <c r="L40" s="3"/>
      <c r="M40" s="3"/>
      <c r="N40" s="3"/>
      <c r="O40" s="3"/>
      <c r="P40" s="3">
        <f>IF(ISBLANK(Table13[[#This Row],[T1]]),0,IF(Table13[[#This Row],[T1]]&gt;0,1,0))</f>
        <v>0</v>
      </c>
      <c r="Q40" s="3">
        <f>IF(ISBLANK(Table13[[#This Row],[T2]]),0,IF(Table13[[#This Row],[T2]]&gt;0,1,0))</f>
        <v>0</v>
      </c>
      <c r="R40" s="3">
        <f>IF(ISBLANK(Table13[[#This Row],[T3]]),0,IF(Table13[[#This Row],[T3]]&gt;0,1,0))</f>
        <v>0</v>
      </c>
      <c r="S40" s="3">
        <f>IF(ISBLANK(Table13[[#This Row],[T4]]),0,IF(Table13[[#This Row],[T4]]&gt;0,1,0))</f>
        <v>0</v>
      </c>
      <c r="T40" s="3">
        <v>1.6</v>
      </c>
    </row>
    <row r="41" spans="1:25">
      <c r="A41" s="4">
        <v>43739.625</v>
      </c>
      <c r="B41">
        <v>43739</v>
      </c>
      <c r="C41" s="3">
        <v>0.625</v>
      </c>
      <c r="D41" s="3">
        <v>15</v>
      </c>
      <c r="E41" s="3">
        <v>1</v>
      </c>
      <c r="F41" s="3">
        <v>0.7</v>
      </c>
      <c r="G41" s="5">
        <v>1</v>
      </c>
      <c r="H41" s="3">
        <v>1.7</v>
      </c>
      <c r="I41" s="3">
        <v>1.55139</v>
      </c>
      <c r="J41" s="12">
        <f t="shared" si="0"/>
        <v>1.845833333333333</v>
      </c>
      <c r="K41" s="3"/>
      <c r="L41" s="3"/>
      <c r="M41" s="3"/>
      <c r="N41" s="3"/>
      <c r="O41" s="3"/>
      <c r="P41" s="3">
        <f>IF(ISBLANK(Table13[[#This Row],[T1]]),0,IF(Table13[[#This Row],[T1]]&gt;0,1,0))</f>
        <v>0</v>
      </c>
      <c r="Q41" s="3">
        <f>IF(ISBLANK(Table13[[#This Row],[T2]]),0,IF(Table13[[#This Row],[T2]]&gt;0,1,0))</f>
        <v>0</v>
      </c>
      <c r="R41" s="3">
        <f>IF(ISBLANK(Table13[[#This Row],[T3]]),0,IF(Table13[[#This Row],[T3]]&gt;0,1,0))</f>
        <v>0</v>
      </c>
      <c r="S41" s="3">
        <f>IF(ISBLANK(Table13[[#This Row],[T4]]),0,IF(Table13[[#This Row],[T4]]&gt;0,1,0))</f>
        <v>0</v>
      </c>
      <c r="T41" s="3">
        <v>1.7</v>
      </c>
    </row>
    <row r="42" spans="1:25">
      <c r="A42" s="4">
        <v>43739.666666666664</v>
      </c>
      <c r="B42">
        <v>43739</v>
      </c>
      <c r="C42" s="3">
        <v>0.66666666666666663</v>
      </c>
      <c r="D42" s="3">
        <v>16</v>
      </c>
      <c r="E42" s="3">
        <v>1</v>
      </c>
      <c r="F42" s="3">
        <v>0.8</v>
      </c>
      <c r="G42" s="5">
        <v>1.8</v>
      </c>
      <c r="H42" s="3">
        <v>2.6</v>
      </c>
      <c r="I42" s="3">
        <v>1.55139</v>
      </c>
      <c r="J42" s="12">
        <f t="shared" si="0"/>
        <v>1.8499999999999996</v>
      </c>
      <c r="K42" s="3"/>
      <c r="L42" s="3"/>
      <c r="M42" s="3"/>
      <c r="N42" s="3"/>
      <c r="O42" s="3"/>
      <c r="P42" s="3">
        <f>IF(ISBLANK(Table13[[#This Row],[T1]]),0,IF(Table13[[#This Row],[T1]]&gt;0,1,0))</f>
        <v>0</v>
      </c>
      <c r="Q42" s="3">
        <f>IF(ISBLANK(Table13[[#This Row],[T2]]),0,IF(Table13[[#This Row],[T2]]&gt;0,1,0))</f>
        <v>0</v>
      </c>
      <c r="R42" s="3">
        <f>IF(ISBLANK(Table13[[#This Row],[T3]]),0,IF(Table13[[#This Row],[T3]]&gt;0,1,0))</f>
        <v>0</v>
      </c>
      <c r="S42" s="3">
        <f>IF(ISBLANK(Table13[[#This Row],[T4]]),0,IF(Table13[[#This Row],[T4]]&gt;0,1,0))</f>
        <v>0</v>
      </c>
      <c r="T42" s="3">
        <v>2.6</v>
      </c>
    </row>
    <row r="43" spans="1:25">
      <c r="A43" s="4">
        <v>43739.708333333336</v>
      </c>
      <c r="B43">
        <v>43739</v>
      </c>
      <c r="C43" s="3">
        <v>0.70833333333333337</v>
      </c>
      <c r="D43" s="3">
        <v>17</v>
      </c>
      <c r="E43" s="3">
        <v>1</v>
      </c>
      <c r="F43" s="3">
        <v>0.8</v>
      </c>
      <c r="G43" s="5">
        <v>0.7</v>
      </c>
      <c r="H43" s="3">
        <v>1.5</v>
      </c>
      <c r="I43" s="3">
        <v>1.55139</v>
      </c>
      <c r="J43" s="12">
        <f t="shared" si="0"/>
        <v>1.8166666666666664</v>
      </c>
      <c r="K43" s="3">
        <v>0</v>
      </c>
      <c r="L43" s="3">
        <v>0</v>
      </c>
      <c r="M43" s="3">
        <v>2</v>
      </c>
      <c r="N43" s="3">
        <v>0</v>
      </c>
      <c r="O43" s="3"/>
      <c r="P43" s="3">
        <f>IF(ISBLANK(Table13[[#This Row],[T1]]),0,IF(Table13[[#This Row],[T1]]&gt;0,1,0))</f>
        <v>0</v>
      </c>
      <c r="Q43" s="3">
        <f>IF(ISBLANK(Table13[[#This Row],[T2]]),0,IF(Table13[[#This Row],[T2]]&gt;0,1,0))</f>
        <v>0</v>
      </c>
      <c r="R43" s="3">
        <f>IF(ISBLANK(Table13[[#This Row],[T3]]),0,IF(Table13[[#This Row],[T3]]&gt;0,1,0))</f>
        <v>1</v>
      </c>
      <c r="S43" s="3">
        <f>IF(ISBLANK(Table13[[#This Row],[T4]]),0,IF(Table13[[#This Row],[T4]]&gt;0,1,0))</f>
        <v>0</v>
      </c>
      <c r="T43" s="3">
        <v>1.5</v>
      </c>
    </row>
    <row r="44" spans="1:25">
      <c r="A44" s="4">
        <v>43739.75</v>
      </c>
      <c r="B44">
        <v>43739</v>
      </c>
      <c r="C44" s="3">
        <v>0.75</v>
      </c>
      <c r="D44" s="3">
        <v>18</v>
      </c>
      <c r="E44" s="3">
        <v>1</v>
      </c>
      <c r="F44" s="3">
        <v>0.9</v>
      </c>
      <c r="G44" s="5">
        <v>0.6</v>
      </c>
      <c r="H44" s="3">
        <v>1.5</v>
      </c>
      <c r="I44" s="3">
        <v>1.55139</v>
      </c>
      <c r="J44" s="12">
        <f t="shared" si="0"/>
        <v>1.8708333333333329</v>
      </c>
      <c r="K44" s="3">
        <v>0</v>
      </c>
      <c r="L44" s="3">
        <v>0</v>
      </c>
      <c r="M44" s="3">
        <v>37</v>
      </c>
      <c r="N44" s="3">
        <v>0</v>
      </c>
      <c r="O44" s="3"/>
      <c r="P44" s="3">
        <f>IF(ISBLANK(Table13[[#This Row],[T1]]),0,IF(Table13[[#This Row],[T1]]&gt;0,1,0))</f>
        <v>1</v>
      </c>
      <c r="Q44" s="3">
        <f>IF(ISBLANK(Table13[[#This Row],[T2]]),0,IF(Table13[[#This Row],[T2]]&gt;0,1,0))</f>
        <v>0</v>
      </c>
      <c r="R44" s="3">
        <f>IF(ISBLANK(Table13[[#This Row],[T3]]),0,IF(Table13[[#This Row],[T3]]&gt;0,1,0))</f>
        <v>1</v>
      </c>
      <c r="S44" s="3">
        <f>IF(ISBLANK(Table13[[#This Row],[T4]]),0,IF(Table13[[#This Row],[T4]]&gt;0,1,0))</f>
        <v>0</v>
      </c>
      <c r="T44" s="3">
        <v>1.5</v>
      </c>
    </row>
    <row r="45" spans="1:25">
      <c r="A45" s="4">
        <v>43739.791666666664</v>
      </c>
      <c r="B45">
        <v>43739</v>
      </c>
      <c r="C45" s="3">
        <v>0.79166666666666663</v>
      </c>
      <c r="D45" s="3">
        <v>19</v>
      </c>
      <c r="E45" s="3">
        <v>1</v>
      </c>
      <c r="F45" s="3">
        <v>0.8</v>
      </c>
      <c r="G45" s="5">
        <v>0.6</v>
      </c>
      <c r="H45" s="3">
        <v>1.4</v>
      </c>
      <c r="I45" s="3">
        <v>1.55139</v>
      </c>
      <c r="J45" s="12">
        <f t="shared" si="0"/>
        <v>1.895833333333333</v>
      </c>
      <c r="K45" s="3"/>
      <c r="L45" s="3"/>
      <c r="M45" s="3"/>
      <c r="N45" s="3"/>
      <c r="O45" s="3"/>
      <c r="P45" s="3">
        <f>IF(ISBLANK(Table13[[#This Row],[T1]]),0,IF(Table13[[#This Row],[T1]]&gt;0,1,0))</f>
        <v>1</v>
      </c>
      <c r="Q45" s="3">
        <f>IF(ISBLANK(Table13[[#This Row],[T2]]),0,IF(Table13[[#This Row],[T2]]&gt;0,1,0))</f>
        <v>0</v>
      </c>
      <c r="R45" s="3">
        <f>IF(ISBLANK(Table13[[#This Row],[T3]]),0,IF(Table13[[#This Row],[T3]]&gt;0,1,0))</f>
        <v>1</v>
      </c>
      <c r="S45" s="3">
        <f>IF(ISBLANK(Table13[[#This Row],[T4]]),0,IF(Table13[[#This Row],[T4]]&gt;0,1,0))</f>
        <v>0</v>
      </c>
      <c r="T45" s="3">
        <v>1.4</v>
      </c>
    </row>
    <row r="46" spans="1:25">
      <c r="A46" s="4">
        <v>43739.833333333336</v>
      </c>
      <c r="B46">
        <v>43739</v>
      </c>
      <c r="C46" s="3">
        <v>0.83333333333333337</v>
      </c>
      <c r="D46" s="3">
        <v>20</v>
      </c>
      <c r="E46" s="3">
        <v>1</v>
      </c>
      <c r="F46" s="3">
        <v>0.6</v>
      </c>
      <c r="G46" s="5">
        <v>0.6</v>
      </c>
      <c r="H46" s="3">
        <v>1.2</v>
      </c>
      <c r="I46" s="3">
        <v>1.55139</v>
      </c>
      <c r="J46" s="12">
        <f t="shared" si="0"/>
        <v>1.9999999999999993</v>
      </c>
      <c r="K46" s="3"/>
      <c r="L46" s="3"/>
      <c r="M46" s="3"/>
      <c r="N46" s="3"/>
      <c r="O46" s="3"/>
      <c r="P46" s="3">
        <f>IF(ISBLANK(Table13[[#This Row],[T1]]),0,IF(Table13[[#This Row],[T1]]&gt;0,1,0))</f>
        <v>1</v>
      </c>
      <c r="Q46" s="3">
        <f>IF(ISBLANK(Table13[[#This Row],[T2]]),0,IF(Table13[[#This Row],[T2]]&gt;0,1,0))</f>
        <v>0</v>
      </c>
      <c r="R46" s="3">
        <f>IF(ISBLANK(Table13[[#This Row],[T3]]),0,IF(Table13[[#This Row],[T3]]&gt;0,1,0))</f>
        <v>1</v>
      </c>
      <c r="S46" s="3">
        <f>IF(ISBLANK(Table13[[#This Row],[T4]]),0,IF(Table13[[#This Row],[T4]]&gt;0,1,0))</f>
        <v>0</v>
      </c>
      <c r="T46" s="3">
        <v>1.2</v>
      </c>
    </row>
    <row r="47" spans="1:25">
      <c r="A47" s="4">
        <v>43739.875</v>
      </c>
      <c r="B47">
        <v>43739</v>
      </c>
      <c r="C47" s="3">
        <v>0.875</v>
      </c>
      <c r="D47" s="3">
        <v>21</v>
      </c>
      <c r="E47" s="3">
        <v>1</v>
      </c>
      <c r="F47" s="3">
        <v>0.6</v>
      </c>
      <c r="G47" s="5">
        <v>1</v>
      </c>
      <c r="H47" s="3">
        <v>1.6</v>
      </c>
      <c r="I47" s="3">
        <v>1.55139</v>
      </c>
      <c r="J47" s="12">
        <f t="shared" si="0"/>
        <v>2.1458333333333326</v>
      </c>
      <c r="K47" s="3">
        <v>24</v>
      </c>
      <c r="L47" s="3">
        <v>21</v>
      </c>
      <c r="M47" s="3">
        <v>0</v>
      </c>
      <c r="N47" s="3">
        <v>0</v>
      </c>
      <c r="O47" s="3"/>
      <c r="P47" s="3">
        <f>IF(ISBLANK(Table13[[#This Row],[T1]]),0,IF(Table13[[#This Row],[T1]]&gt;0,1,0))</f>
        <v>1</v>
      </c>
      <c r="Q47" s="3">
        <f>IF(ISBLANK(Table13[[#This Row],[T2]]),0,IF(Table13[[#This Row],[T2]]&gt;0,1,0))</f>
        <v>0</v>
      </c>
      <c r="R47" s="3">
        <f>IF(ISBLANK(Table13[[#This Row],[T3]]),0,IF(Table13[[#This Row],[T3]]&gt;0,1,0))</f>
        <v>1</v>
      </c>
      <c r="S47" s="3">
        <f>IF(ISBLANK(Table13[[#This Row],[T4]]),0,IF(Table13[[#This Row],[T4]]&gt;0,1,0))</f>
        <v>0</v>
      </c>
      <c r="T47" s="3">
        <v>1.6</v>
      </c>
    </row>
    <row r="48" spans="1:25">
      <c r="A48" s="4">
        <v>43739.916666666664</v>
      </c>
      <c r="B48">
        <v>43739</v>
      </c>
      <c r="C48" s="3">
        <v>0.91666666666666663</v>
      </c>
      <c r="D48" s="3">
        <v>22</v>
      </c>
      <c r="E48" s="3">
        <v>1</v>
      </c>
      <c r="F48" s="3">
        <v>1</v>
      </c>
      <c r="G48" s="5">
        <v>1.1000000000000001</v>
      </c>
      <c r="H48" s="3">
        <v>2.1</v>
      </c>
      <c r="I48" s="3">
        <v>1.55139</v>
      </c>
      <c r="J48" s="12">
        <f t="shared" si="0"/>
        <v>2.1916666666666664</v>
      </c>
      <c r="K48" s="3">
        <v>58</v>
      </c>
      <c r="L48" s="3">
        <v>49</v>
      </c>
      <c r="M48" s="3">
        <v>38</v>
      </c>
      <c r="N48" s="3">
        <v>0</v>
      </c>
      <c r="O48" s="3"/>
      <c r="P48" s="3">
        <f>IF(ISBLANK(Table13[[#This Row],[T1]]),0,IF(Table13[[#This Row],[T1]]&gt;0,1,0))</f>
        <v>1</v>
      </c>
      <c r="Q48" s="3">
        <f>IF(ISBLANK(Table13[[#This Row],[T2]]),0,IF(Table13[[#This Row],[T2]]&gt;0,1,0))</f>
        <v>1</v>
      </c>
      <c r="R48" s="3">
        <f>IF(ISBLANK(Table13[[#This Row],[T3]]),0,IF(Table13[[#This Row],[T3]]&gt;0,1,0))</f>
        <v>1</v>
      </c>
      <c r="S48" s="3">
        <f>IF(ISBLANK(Table13[[#This Row],[T4]]),0,IF(Table13[[#This Row],[T4]]&gt;0,1,0))</f>
        <v>0</v>
      </c>
      <c r="T48" s="3">
        <v>2.1</v>
      </c>
    </row>
    <row r="49" spans="1:20">
      <c r="A49" s="4">
        <v>43739.958333333336</v>
      </c>
      <c r="B49">
        <v>43739</v>
      </c>
      <c r="C49" s="3">
        <v>0.95833333333333337</v>
      </c>
      <c r="D49" s="3">
        <v>23</v>
      </c>
      <c r="E49" s="3">
        <v>1</v>
      </c>
      <c r="F49" s="3">
        <v>0.8</v>
      </c>
      <c r="G49" s="5">
        <v>0.7</v>
      </c>
      <c r="H49" s="3">
        <v>1.5</v>
      </c>
      <c r="I49" s="3">
        <v>1.55139</v>
      </c>
      <c r="J49" s="12">
        <f t="shared" si="0"/>
        <v>2.2208333333333328</v>
      </c>
      <c r="K49" s="3">
        <v>58</v>
      </c>
      <c r="L49" s="3">
        <v>38</v>
      </c>
      <c r="M49" s="3">
        <v>58</v>
      </c>
      <c r="N49" s="3">
        <v>0</v>
      </c>
      <c r="O49" s="3"/>
      <c r="P49" s="3">
        <f>IF(ISBLANK(Table13[[#This Row],[T1]]),0,IF(Table13[[#This Row],[T1]]&gt;0,1,0))</f>
        <v>1</v>
      </c>
      <c r="Q49" s="3">
        <f>IF(ISBLANK(Table13[[#This Row],[T2]]),0,IF(Table13[[#This Row],[T2]]&gt;0,1,0))</f>
        <v>1</v>
      </c>
      <c r="R49" s="3">
        <f>IF(ISBLANK(Table13[[#This Row],[T3]]),0,IF(Table13[[#This Row],[T3]]&gt;0,1,0))</f>
        <v>1</v>
      </c>
      <c r="S49" s="3">
        <f>IF(ISBLANK(Table13[[#This Row],[T4]]),0,IF(Table13[[#This Row],[T4]]&gt;0,1,0))</f>
        <v>0</v>
      </c>
      <c r="T49" s="3">
        <v>1.5</v>
      </c>
    </row>
    <row r="50" spans="1:20">
      <c r="A50" s="4">
        <v>43740</v>
      </c>
      <c r="B50">
        <v>43740</v>
      </c>
      <c r="C50" s="3">
        <v>0</v>
      </c>
      <c r="D50" s="3">
        <v>0</v>
      </c>
      <c r="E50" s="3">
        <v>2</v>
      </c>
      <c r="F50" s="3">
        <v>0.8</v>
      </c>
      <c r="G50" s="5">
        <v>1.7</v>
      </c>
      <c r="H50" s="3">
        <v>2.5</v>
      </c>
      <c r="I50" s="3">
        <v>1.55139</v>
      </c>
      <c r="J50" s="12">
        <f t="shared" si="0"/>
        <v>2.2791666666666663</v>
      </c>
      <c r="K50" s="3">
        <v>58</v>
      </c>
      <c r="L50" s="3">
        <v>32</v>
      </c>
      <c r="M50" s="3">
        <v>58</v>
      </c>
      <c r="N50" s="3">
        <v>0</v>
      </c>
      <c r="O50" s="3"/>
      <c r="P50" s="3">
        <f>IF(ISBLANK(Table13[[#This Row],[T1]]),0,IF(Table13[[#This Row],[T1]]&gt;0,1,0))</f>
        <v>1</v>
      </c>
      <c r="Q50" s="3">
        <f>IF(ISBLANK(Table13[[#This Row],[T2]]),0,IF(Table13[[#This Row],[T2]]&gt;0,1,0))</f>
        <v>1</v>
      </c>
      <c r="R50" s="3">
        <f>IF(ISBLANK(Table13[[#This Row],[T3]]),0,IF(Table13[[#This Row],[T3]]&gt;0,1,0))</f>
        <v>1</v>
      </c>
      <c r="S50" s="3">
        <f>IF(ISBLANK(Table13[[#This Row],[T4]]),0,IF(Table13[[#This Row],[T4]]&gt;0,1,0))</f>
        <v>0</v>
      </c>
      <c r="T50" s="3">
        <v>2.5</v>
      </c>
    </row>
    <row r="51" spans="1:20">
      <c r="A51" s="4">
        <v>43740.041666666664</v>
      </c>
      <c r="B51">
        <v>43740</v>
      </c>
      <c r="C51" s="3">
        <v>4.1666666666666664E-2</v>
      </c>
      <c r="D51" s="3">
        <v>1</v>
      </c>
      <c r="E51" s="3">
        <v>2</v>
      </c>
      <c r="F51" s="3">
        <v>0.6</v>
      </c>
      <c r="G51" s="5">
        <v>0.8</v>
      </c>
      <c r="H51" s="3">
        <v>1.4</v>
      </c>
      <c r="I51" s="3">
        <v>1.55139</v>
      </c>
      <c r="J51" s="12">
        <f t="shared" si="0"/>
        <v>2.2583333333333333</v>
      </c>
      <c r="K51" s="3">
        <v>57</v>
      </c>
      <c r="L51" s="3">
        <v>28</v>
      </c>
      <c r="M51" s="3">
        <v>57</v>
      </c>
      <c r="N51" s="3">
        <v>0</v>
      </c>
      <c r="O51" s="3"/>
      <c r="P51" s="3">
        <f>IF(ISBLANK(Table13[[#This Row],[T1]]),0,IF(Table13[[#This Row],[T1]]&gt;0,1,0))</f>
        <v>1</v>
      </c>
      <c r="Q51" s="3">
        <f>IF(ISBLANK(Table13[[#This Row],[T2]]),0,IF(Table13[[#This Row],[T2]]&gt;0,1,0))</f>
        <v>1</v>
      </c>
      <c r="R51" s="3">
        <f>IF(ISBLANK(Table13[[#This Row],[T3]]),0,IF(Table13[[#This Row],[T3]]&gt;0,1,0))</f>
        <v>1</v>
      </c>
      <c r="S51" s="3">
        <f>IF(ISBLANK(Table13[[#This Row],[T4]]),0,IF(Table13[[#This Row],[T4]]&gt;0,1,0))</f>
        <v>0</v>
      </c>
      <c r="T51" s="3">
        <v>1.4</v>
      </c>
    </row>
    <row r="52" spans="1:20">
      <c r="A52" s="4">
        <v>43740.083333333336</v>
      </c>
      <c r="B52">
        <v>43740</v>
      </c>
      <c r="C52" s="3">
        <v>8.3333333333333329E-2</v>
      </c>
      <c r="D52" s="3">
        <v>2</v>
      </c>
      <c r="E52" s="3">
        <v>2</v>
      </c>
      <c r="F52" s="3">
        <v>0.6</v>
      </c>
      <c r="G52" s="5">
        <v>0.8</v>
      </c>
      <c r="H52" s="3">
        <v>1.4</v>
      </c>
      <c r="I52" s="3">
        <v>1.55139</v>
      </c>
      <c r="J52" s="12">
        <f t="shared" si="0"/>
        <v>2.2875000000000001</v>
      </c>
      <c r="K52" s="3">
        <v>58</v>
      </c>
      <c r="L52" s="3">
        <v>28</v>
      </c>
      <c r="M52" s="3">
        <v>58</v>
      </c>
      <c r="N52" s="3">
        <v>0</v>
      </c>
      <c r="O52" s="3"/>
      <c r="P52" s="3">
        <f>IF(ISBLANK(Table13[[#This Row],[T1]]),0,IF(Table13[[#This Row],[T1]]&gt;0,1,0))</f>
        <v>1</v>
      </c>
      <c r="Q52" s="3">
        <f>IF(ISBLANK(Table13[[#This Row],[T2]]),0,IF(Table13[[#This Row],[T2]]&gt;0,1,0))</f>
        <v>1</v>
      </c>
      <c r="R52" s="3">
        <f>IF(ISBLANK(Table13[[#This Row],[T3]]),0,IF(Table13[[#This Row],[T3]]&gt;0,1,0))</f>
        <v>1</v>
      </c>
      <c r="S52" s="3">
        <f>IF(ISBLANK(Table13[[#This Row],[T4]]),0,IF(Table13[[#This Row],[T4]]&gt;0,1,0))</f>
        <v>0</v>
      </c>
      <c r="T52" s="3">
        <v>1.4</v>
      </c>
    </row>
    <row r="53" spans="1:20">
      <c r="A53" s="4">
        <v>43740.125</v>
      </c>
      <c r="B53">
        <v>43740</v>
      </c>
      <c r="C53" s="3">
        <v>0.125</v>
      </c>
      <c r="D53" s="3">
        <v>3</v>
      </c>
      <c r="E53" s="3">
        <v>2</v>
      </c>
      <c r="F53" s="3">
        <v>0.6</v>
      </c>
      <c r="G53" s="5">
        <v>0.6</v>
      </c>
      <c r="H53" s="3">
        <v>1.2</v>
      </c>
      <c r="I53" s="3">
        <v>1.55139</v>
      </c>
      <c r="J53" s="12">
        <f t="shared" si="0"/>
        <v>2.2916666666666665</v>
      </c>
      <c r="K53" s="3">
        <v>58</v>
      </c>
      <c r="L53" s="3">
        <v>29</v>
      </c>
      <c r="M53" s="3">
        <v>58</v>
      </c>
      <c r="N53" s="3">
        <v>0</v>
      </c>
      <c r="O53" s="3"/>
      <c r="P53" s="3">
        <f>IF(ISBLANK(Table13[[#This Row],[T1]]),0,IF(Table13[[#This Row],[T1]]&gt;0,1,0))</f>
        <v>1</v>
      </c>
      <c r="Q53" s="3">
        <f>IF(ISBLANK(Table13[[#This Row],[T2]]),0,IF(Table13[[#This Row],[T2]]&gt;0,1,0))</f>
        <v>1</v>
      </c>
      <c r="R53" s="3">
        <f>IF(ISBLANK(Table13[[#This Row],[T3]]),0,IF(Table13[[#This Row],[T3]]&gt;0,1,0))</f>
        <v>1</v>
      </c>
      <c r="S53" s="3">
        <f>IF(ISBLANK(Table13[[#This Row],[T4]]),0,IF(Table13[[#This Row],[T4]]&gt;0,1,0))</f>
        <v>0</v>
      </c>
      <c r="T53" s="3">
        <v>1.2</v>
      </c>
    </row>
    <row r="54" spans="1:20">
      <c r="A54" s="4">
        <v>43740.166666666664</v>
      </c>
      <c r="B54">
        <v>43740</v>
      </c>
      <c r="C54" s="3">
        <v>0.16666666666666666</v>
      </c>
      <c r="D54" s="3">
        <v>4</v>
      </c>
      <c r="E54" s="3">
        <v>2</v>
      </c>
      <c r="F54" s="3">
        <v>0.6</v>
      </c>
      <c r="G54" s="5">
        <v>0.6</v>
      </c>
      <c r="H54" s="3">
        <v>1.2</v>
      </c>
      <c r="I54" s="3">
        <v>1.55139</v>
      </c>
      <c r="J54" s="12">
        <f t="shared" si="0"/>
        <v>2.3041666666666667</v>
      </c>
      <c r="K54" s="3">
        <v>58</v>
      </c>
      <c r="L54" s="3">
        <v>25</v>
      </c>
      <c r="M54" s="3">
        <v>58</v>
      </c>
      <c r="N54" s="3">
        <v>0</v>
      </c>
      <c r="O54" s="3"/>
      <c r="P54" s="3">
        <f>IF(ISBLANK(Table13[[#This Row],[T1]]),0,IF(Table13[[#This Row],[T1]]&gt;0,1,0))</f>
        <v>1</v>
      </c>
      <c r="Q54" s="3">
        <f>IF(ISBLANK(Table13[[#This Row],[T2]]),0,IF(Table13[[#This Row],[T2]]&gt;0,1,0))</f>
        <v>1</v>
      </c>
      <c r="R54" s="3">
        <f>IF(ISBLANK(Table13[[#This Row],[T3]]),0,IF(Table13[[#This Row],[T3]]&gt;0,1,0))</f>
        <v>1</v>
      </c>
      <c r="S54" s="3">
        <f>IF(ISBLANK(Table13[[#This Row],[T4]]),0,IF(Table13[[#This Row],[T4]]&gt;0,1,0))</f>
        <v>0</v>
      </c>
      <c r="T54" s="3">
        <v>1.2</v>
      </c>
    </row>
    <row r="55" spans="1:20">
      <c r="A55" s="4">
        <v>43740.208333333336</v>
      </c>
      <c r="B55">
        <v>43740</v>
      </c>
      <c r="C55" s="3">
        <v>0.20833333333333334</v>
      </c>
      <c r="D55" s="3">
        <v>5</v>
      </c>
      <c r="E55" s="3">
        <v>2</v>
      </c>
      <c r="F55" s="3">
        <v>0.6</v>
      </c>
      <c r="G55" s="5">
        <v>0.6</v>
      </c>
      <c r="H55" s="3">
        <v>1.2</v>
      </c>
      <c r="I55" s="3">
        <v>1.55139</v>
      </c>
      <c r="J55" s="12">
        <f t="shared" si="0"/>
        <v>2.3416666666666672</v>
      </c>
      <c r="K55" s="3">
        <v>58</v>
      </c>
      <c r="L55" s="3">
        <v>25</v>
      </c>
      <c r="M55" s="3">
        <v>58</v>
      </c>
      <c r="N55" s="3">
        <v>0</v>
      </c>
      <c r="O55" s="3"/>
      <c r="P55" s="3">
        <f>IF(ISBLANK(Table13[[#This Row],[T1]]),0,IF(Table13[[#This Row],[T1]]&gt;0,1,0))</f>
        <v>1</v>
      </c>
      <c r="Q55" s="3">
        <f>IF(ISBLANK(Table13[[#This Row],[T2]]),0,IF(Table13[[#This Row],[T2]]&gt;0,1,0))</f>
        <v>1</v>
      </c>
      <c r="R55" s="3">
        <f>IF(ISBLANK(Table13[[#This Row],[T3]]),0,IF(Table13[[#This Row],[T3]]&gt;0,1,0))</f>
        <v>1</v>
      </c>
      <c r="S55" s="3">
        <f>IF(ISBLANK(Table13[[#This Row],[T4]]),0,IF(Table13[[#This Row],[T4]]&gt;0,1,0))</f>
        <v>0</v>
      </c>
      <c r="T55" s="3">
        <v>1.2</v>
      </c>
    </row>
    <row r="56" spans="1:20">
      <c r="A56" s="4">
        <v>43740.25</v>
      </c>
      <c r="B56">
        <v>43740</v>
      </c>
      <c r="C56" s="3">
        <v>0.25</v>
      </c>
      <c r="D56" s="3">
        <v>6</v>
      </c>
      <c r="E56" s="3">
        <v>2</v>
      </c>
      <c r="F56" s="3">
        <v>1.1000000000000001</v>
      </c>
      <c r="G56" s="5">
        <v>1.9</v>
      </c>
      <c r="H56" s="3">
        <v>3</v>
      </c>
      <c r="I56" s="3">
        <v>1.55139</v>
      </c>
      <c r="J56" s="12">
        <f t="shared" si="0"/>
        <v>2.3583333333333338</v>
      </c>
      <c r="K56" s="3">
        <v>57</v>
      </c>
      <c r="L56" s="3">
        <v>53</v>
      </c>
      <c r="M56" s="3">
        <v>57</v>
      </c>
      <c r="N56" s="3">
        <v>0</v>
      </c>
      <c r="O56" s="3"/>
      <c r="P56" s="3">
        <f>IF(ISBLANK(Table13[[#This Row],[T1]]),0,IF(Table13[[#This Row],[T1]]&gt;0,1,0))</f>
        <v>1</v>
      </c>
      <c r="Q56" s="3">
        <f>IF(ISBLANK(Table13[[#This Row],[T2]]),0,IF(Table13[[#This Row],[T2]]&gt;0,1,0))</f>
        <v>1</v>
      </c>
      <c r="R56" s="3">
        <f>IF(ISBLANK(Table13[[#This Row],[T3]]),0,IF(Table13[[#This Row],[T3]]&gt;0,1,0))</f>
        <v>1</v>
      </c>
      <c r="S56" s="3">
        <f>IF(ISBLANK(Table13[[#This Row],[T4]]),0,IF(Table13[[#This Row],[T4]]&gt;0,1,0))</f>
        <v>0</v>
      </c>
      <c r="T56" s="3">
        <v>3</v>
      </c>
    </row>
    <row r="57" spans="1:20">
      <c r="A57" s="4">
        <v>43740.291666666664</v>
      </c>
      <c r="B57">
        <v>43740</v>
      </c>
      <c r="C57" s="3">
        <v>0.29166666666666669</v>
      </c>
      <c r="D57" s="3">
        <v>7</v>
      </c>
      <c r="E57" s="3">
        <v>2</v>
      </c>
      <c r="F57" s="3">
        <v>0.9</v>
      </c>
      <c r="G57" s="5">
        <v>2.6</v>
      </c>
      <c r="H57" s="3">
        <v>3.5</v>
      </c>
      <c r="I57" s="3">
        <v>1.55139</v>
      </c>
      <c r="J57" s="12">
        <f t="shared" si="0"/>
        <v>2.3166666666666669</v>
      </c>
      <c r="K57" s="3">
        <v>58</v>
      </c>
      <c r="L57" s="3">
        <v>37</v>
      </c>
      <c r="M57" s="3">
        <v>50</v>
      </c>
      <c r="N57" s="3">
        <v>19</v>
      </c>
      <c r="O57" s="3"/>
      <c r="P57" s="3">
        <f>IF(ISBLANK(Table13[[#This Row],[T1]]),0,IF(Table13[[#This Row],[T1]]&gt;0,1,0))</f>
        <v>1</v>
      </c>
      <c r="Q57" s="3">
        <f>IF(ISBLANK(Table13[[#This Row],[T2]]),0,IF(Table13[[#This Row],[T2]]&gt;0,1,0))</f>
        <v>1</v>
      </c>
      <c r="R57" s="3">
        <f>IF(ISBLANK(Table13[[#This Row],[T3]]),0,IF(Table13[[#This Row],[T3]]&gt;0,1,0))</f>
        <v>1</v>
      </c>
      <c r="S57" s="3">
        <f>IF(ISBLANK(Table13[[#This Row],[T4]]),0,IF(Table13[[#This Row],[T4]]&gt;0,1,0))</f>
        <v>0</v>
      </c>
      <c r="T57" s="3">
        <v>3.5</v>
      </c>
    </row>
    <row r="58" spans="1:20">
      <c r="A58" s="4">
        <v>43740.333333333336</v>
      </c>
      <c r="B58">
        <v>43740</v>
      </c>
      <c r="C58" s="3">
        <v>0.33333333333333331</v>
      </c>
      <c r="D58" s="3">
        <v>8</v>
      </c>
      <c r="E58" s="3">
        <v>2</v>
      </c>
      <c r="F58" s="3">
        <v>2.2999999999999998</v>
      </c>
      <c r="G58" s="5">
        <v>1</v>
      </c>
      <c r="H58" s="3">
        <v>3.3</v>
      </c>
      <c r="I58" s="3">
        <v>1.55139</v>
      </c>
      <c r="J58" s="12">
        <f t="shared" si="0"/>
        <v>2.35</v>
      </c>
      <c r="K58" s="3">
        <v>56</v>
      </c>
      <c r="L58" s="3">
        <v>12</v>
      </c>
      <c r="M58" s="3">
        <v>0</v>
      </c>
      <c r="N58" s="3">
        <v>13</v>
      </c>
      <c r="O58" s="3"/>
      <c r="P58" s="3">
        <f>IF(ISBLANK(Table13[[#This Row],[T1]]),0,IF(Table13[[#This Row],[T1]]&gt;0,1,0))</f>
        <v>0</v>
      </c>
      <c r="Q58" s="3">
        <f>IF(ISBLANK(Table13[[#This Row],[T2]]),0,IF(Table13[[#This Row],[T2]]&gt;0,1,0))</f>
        <v>0</v>
      </c>
      <c r="R58" s="3">
        <f>IF(ISBLANK(Table13[[#This Row],[T3]]),0,IF(Table13[[#This Row],[T3]]&gt;0,1,0))</f>
        <v>1</v>
      </c>
      <c r="S58" s="3">
        <f>IF(ISBLANK(Table13[[#This Row],[T4]]),0,IF(Table13[[#This Row],[T4]]&gt;0,1,0))</f>
        <v>0</v>
      </c>
      <c r="T58" s="3">
        <v>3.3</v>
      </c>
    </row>
    <row r="59" spans="1:20">
      <c r="A59" s="4">
        <v>43740.375</v>
      </c>
      <c r="B59">
        <v>43740</v>
      </c>
      <c r="C59" s="3">
        <v>0.375</v>
      </c>
      <c r="D59" s="3">
        <v>9</v>
      </c>
      <c r="E59" s="3">
        <v>2</v>
      </c>
      <c r="F59" s="3">
        <v>1.5</v>
      </c>
      <c r="G59" s="5">
        <v>0.9</v>
      </c>
      <c r="H59" s="3">
        <v>2.4</v>
      </c>
      <c r="I59" s="3">
        <v>1.55139</v>
      </c>
      <c r="J59" s="12">
        <f t="shared" si="0"/>
        <v>2.4541666666666671</v>
      </c>
      <c r="K59" s="3"/>
      <c r="L59" s="3"/>
      <c r="M59" s="3"/>
      <c r="N59" s="3"/>
      <c r="O59" s="3"/>
      <c r="P59" s="3">
        <f>IF(ISBLANK(Table13[[#This Row],[T1]]),0,IF(Table13[[#This Row],[T1]]&gt;0,1,0))</f>
        <v>0</v>
      </c>
      <c r="Q59" s="3">
        <f>IF(ISBLANK(Table13[[#This Row],[T2]]),0,IF(Table13[[#This Row],[T2]]&gt;0,1,0))</f>
        <v>0</v>
      </c>
      <c r="R59" s="3">
        <f>IF(ISBLANK(Table13[[#This Row],[T3]]),0,IF(Table13[[#This Row],[T3]]&gt;0,1,0))</f>
        <v>0</v>
      </c>
      <c r="S59" s="3">
        <f>IF(ISBLANK(Table13[[#This Row],[T4]]),0,IF(Table13[[#This Row],[T4]]&gt;0,1,0))</f>
        <v>0</v>
      </c>
      <c r="T59" s="3">
        <v>2.4</v>
      </c>
    </row>
    <row r="60" spans="1:20">
      <c r="A60" s="4">
        <v>43740.416666666664</v>
      </c>
      <c r="B60">
        <v>43740</v>
      </c>
      <c r="C60" s="3">
        <v>0.41666666666666669</v>
      </c>
      <c r="D60" s="3">
        <v>10</v>
      </c>
      <c r="E60" s="3">
        <v>2</v>
      </c>
      <c r="F60" s="3">
        <v>0.8</v>
      </c>
      <c r="G60" s="5">
        <v>0.6</v>
      </c>
      <c r="H60" s="3">
        <v>1.4</v>
      </c>
      <c r="I60" s="3">
        <v>1.55139</v>
      </c>
      <c r="J60" s="12">
        <f t="shared" si="0"/>
        <v>2.4250000000000003</v>
      </c>
      <c r="K60" s="3"/>
      <c r="L60" s="3"/>
      <c r="M60" s="3"/>
      <c r="N60" s="3"/>
      <c r="O60" s="3"/>
      <c r="P60" s="3">
        <f>IF(ISBLANK(Table13[[#This Row],[T1]]),0,IF(Table13[[#This Row],[T1]]&gt;0,1,0))</f>
        <v>0</v>
      </c>
      <c r="Q60" s="3">
        <f>IF(ISBLANK(Table13[[#This Row],[T2]]),0,IF(Table13[[#This Row],[T2]]&gt;0,1,0))</f>
        <v>0</v>
      </c>
      <c r="R60" s="3">
        <f>IF(ISBLANK(Table13[[#This Row],[T3]]),0,IF(Table13[[#This Row],[T3]]&gt;0,1,0))</f>
        <v>0</v>
      </c>
      <c r="S60" s="3">
        <f>IF(ISBLANK(Table13[[#This Row],[T4]]),0,IF(Table13[[#This Row],[T4]]&gt;0,1,0))</f>
        <v>0</v>
      </c>
      <c r="T60" s="3">
        <v>1.4</v>
      </c>
    </row>
    <row r="61" spans="1:20">
      <c r="A61" s="4">
        <v>43740.458333333336</v>
      </c>
      <c r="B61">
        <v>43740</v>
      </c>
      <c r="C61" s="3">
        <v>0.45833333333333331</v>
      </c>
      <c r="D61" s="3">
        <v>11</v>
      </c>
      <c r="E61" s="3">
        <v>2</v>
      </c>
      <c r="F61" s="3">
        <v>0.9</v>
      </c>
      <c r="G61" s="5">
        <v>0.6</v>
      </c>
      <c r="H61" s="3">
        <v>1.5</v>
      </c>
      <c r="I61" s="3">
        <v>1.55139</v>
      </c>
      <c r="J61" s="12">
        <f t="shared" si="0"/>
        <v>2.433333333333334</v>
      </c>
      <c r="K61" s="3"/>
      <c r="L61" s="3"/>
      <c r="M61" s="3"/>
      <c r="N61" s="3"/>
      <c r="O61" s="3"/>
      <c r="P61" s="3">
        <f>IF(ISBLANK(Table13[[#This Row],[T1]]),0,IF(Table13[[#This Row],[T1]]&gt;0,1,0))</f>
        <v>0</v>
      </c>
      <c r="Q61" s="3">
        <f>IF(ISBLANK(Table13[[#This Row],[T2]]),0,IF(Table13[[#This Row],[T2]]&gt;0,1,0))</f>
        <v>0</v>
      </c>
      <c r="R61" s="3">
        <f>IF(ISBLANK(Table13[[#This Row],[T3]]),0,IF(Table13[[#This Row],[T3]]&gt;0,1,0))</f>
        <v>0</v>
      </c>
      <c r="S61" s="3">
        <f>IF(ISBLANK(Table13[[#This Row],[T4]]),0,IF(Table13[[#This Row],[T4]]&gt;0,1,0))</f>
        <v>0</v>
      </c>
      <c r="T61" s="3">
        <v>1.5</v>
      </c>
    </row>
    <row r="62" spans="1:20">
      <c r="A62" s="4">
        <v>43740.5</v>
      </c>
      <c r="B62">
        <v>43740</v>
      </c>
      <c r="C62" s="3">
        <v>0.5</v>
      </c>
      <c r="D62" s="3">
        <v>12</v>
      </c>
      <c r="E62" s="3">
        <v>2</v>
      </c>
      <c r="F62" s="3">
        <v>0.8</v>
      </c>
      <c r="G62" s="5">
        <v>0.9</v>
      </c>
      <c r="H62" s="3">
        <v>1.7000000000000002</v>
      </c>
      <c r="I62" s="3">
        <v>1.55139</v>
      </c>
      <c r="J62" s="12">
        <f t="shared" si="0"/>
        <v>2.4250000000000003</v>
      </c>
      <c r="K62" s="3"/>
      <c r="L62" s="3"/>
      <c r="M62" s="3"/>
      <c r="N62" s="3"/>
      <c r="O62" s="3"/>
      <c r="P62" s="3">
        <f>IF(ISBLANK(Table13[[#This Row],[T1]]),0,IF(Table13[[#This Row],[T1]]&gt;0,1,0))</f>
        <v>0</v>
      </c>
      <c r="Q62" s="3">
        <f>IF(ISBLANK(Table13[[#This Row],[T2]]),0,IF(Table13[[#This Row],[T2]]&gt;0,1,0))</f>
        <v>0</v>
      </c>
      <c r="R62" s="3">
        <f>IF(ISBLANK(Table13[[#This Row],[T3]]),0,IF(Table13[[#This Row],[T3]]&gt;0,1,0))</f>
        <v>0</v>
      </c>
      <c r="S62" s="3">
        <f>IF(ISBLANK(Table13[[#This Row],[T4]]),0,IF(Table13[[#This Row],[T4]]&gt;0,1,0))</f>
        <v>0</v>
      </c>
      <c r="T62" s="3">
        <v>1.7000000000000002</v>
      </c>
    </row>
    <row r="63" spans="1:20">
      <c r="A63" s="4">
        <v>43740.541666666664</v>
      </c>
      <c r="B63">
        <v>43740</v>
      </c>
      <c r="C63" s="3">
        <v>0.54166666666666663</v>
      </c>
      <c r="D63" s="3">
        <v>13</v>
      </c>
      <c r="E63" s="3">
        <v>2</v>
      </c>
      <c r="F63" s="3">
        <v>0.7</v>
      </c>
      <c r="G63" s="5">
        <v>1</v>
      </c>
      <c r="H63" s="3">
        <v>1.7</v>
      </c>
      <c r="I63" s="3">
        <v>1.55139</v>
      </c>
      <c r="J63" s="12">
        <f t="shared" si="0"/>
        <v>2.4166666666666665</v>
      </c>
      <c r="K63" s="3"/>
      <c r="L63" s="3"/>
      <c r="M63" s="3"/>
      <c r="N63" s="3"/>
      <c r="O63" s="3"/>
      <c r="P63" s="3">
        <f>IF(ISBLANK(Table13[[#This Row],[T1]]),0,IF(Table13[[#This Row],[T1]]&gt;0,1,0))</f>
        <v>0</v>
      </c>
      <c r="Q63" s="3">
        <f>IF(ISBLANK(Table13[[#This Row],[T2]]),0,IF(Table13[[#This Row],[T2]]&gt;0,1,0))</f>
        <v>0</v>
      </c>
      <c r="R63" s="3">
        <f>IF(ISBLANK(Table13[[#This Row],[T3]]),0,IF(Table13[[#This Row],[T3]]&gt;0,1,0))</f>
        <v>0</v>
      </c>
      <c r="S63" s="3">
        <f>IF(ISBLANK(Table13[[#This Row],[T4]]),0,IF(Table13[[#This Row],[T4]]&gt;0,1,0))</f>
        <v>0</v>
      </c>
      <c r="T63" s="3">
        <v>1.7</v>
      </c>
    </row>
    <row r="64" spans="1:20">
      <c r="A64" s="4">
        <v>43740.583333333336</v>
      </c>
      <c r="B64">
        <v>43740</v>
      </c>
      <c r="C64" s="3">
        <v>0.58333333333333337</v>
      </c>
      <c r="D64" s="3">
        <v>14</v>
      </c>
      <c r="E64" s="3">
        <v>2</v>
      </c>
      <c r="F64" s="3">
        <v>0.7</v>
      </c>
      <c r="G64" s="5">
        <v>1.1000000000000001</v>
      </c>
      <c r="H64" s="3">
        <v>1.8</v>
      </c>
      <c r="I64" s="3">
        <v>1.55139</v>
      </c>
      <c r="J64" s="12">
        <f t="shared" si="0"/>
        <v>2.4</v>
      </c>
      <c r="K64" s="3"/>
      <c r="L64" s="3"/>
      <c r="M64" s="3"/>
      <c r="N64" s="3"/>
      <c r="O64" s="3"/>
      <c r="P64" s="3">
        <f>IF(ISBLANK(Table13[[#This Row],[T1]]),0,IF(Table13[[#This Row],[T1]]&gt;0,1,0))</f>
        <v>0</v>
      </c>
      <c r="Q64" s="3">
        <f>IF(ISBLANK(Table13[[#This Row],[T2]]),0,IF(Table13[[#This Row],[T2]]&gt;0,1,0))</f>
        <v>0</v>
      </c>
      <c r="R64" s="3">
        <f>IF(ISBLANK(Table13[[#This Row],[T3]]),0,IF(Table13[[#This Row],[T3]]&gt;0,1,0))</f>
        <v>0</v>
      </c>
      <c r="S64" s="3">
        <f>IF(ISBLANK(Table13[[#This Row],[T4]]),0,IF(Table13[[#This Row],[T4]]&gt;0,1,0))</f>
        <v>0</v>
      </c>
      <c r="T64" s="3">
        <v>1.8</v>
      </c>
    </row>
    <row r="65" spans="1:20">
      <c r="A65" s="4">
        <v>43740.625</v>
      </c>
      <c r="B65">
        <v>43740</v>
      </c>
      <c r="C65" s="3">
        <v>0.625</v>
      </c>
      <c r="D65" s="3">
        <v>15</v>
      </c>
      <c r="E65" s="3">
        <v>2</v>
      </c>
      <c r="F65" s="3">
        <v>0.8</v>
      </c>
      <c r="G65" s="5">
        <v>1</v>
      </c>
      <c r="H65" s="3">
        <v>1.8</v>
      </c>
      <c r="I65" s="3">
        <v>1.55139</v>
      </c>
      <c r="J65" s="12">
        <f t="shared" si="0"/>
        <v>2.4250000000000003</v>
      </c>
      <c r="K65" s="3"/>
      <c r="L65" s="3"/>
      <c r="M65" s="3"/>
      <c r="N65" s="3"/>
      <c r="O65" s="3"/>
      <c r="P65" s="3">
        <f>IF(ISBLANK(Table13[[#This Row],[T1]]),0,IF(Table13[[#This Row],[T1]]&gt;0,1,0))</f>
        <v>0</v>
      </c>
      <c r="Q65" s="3">
        <f>IF(ISBLANK(Table13[[#This Row],[T2]]),0,IF(Table13[[#This Row],[T2]]&gt;0,1,0))</f>
        <v>0</v>
      </c>
      <c r="R65" s="3">
        <f>IF(ISBLANK(Table13[[#This Row],[T3]]),0,IF(Table13[[#This Row],[T3]]&gt;0,1,0))</f>
        <v>0</v>
      </c>
      <c r="S65" s="3">
        <f>IF(ISBLANK(Table13[[#This Row],[T4]]),0,IF(Table13[[#This Row],[T4]]&gt;0,1,0))</f>
        <v>0</v>
      </c>
      <c r="T65" s="3">
        <v>1.8</v>
      </c>
    </row>
    <row r="66" spans="1:20">
      <c r="A66" s="4">
        <v>43740.666666666664</v>
      </c>
      <c r="B66">
        <v>43740</v>
      </c>
      <c r="C66" s="3">
        <v>0.66666666666666663</v>
      </c>
      <c r="D66" s="3">
        <v>16</v>
      </c>
      <c r="E66" s="3">
        <v>2</v>
      </c>
      <c r="F66" s="3">
        <v>1</v>
      </c>
      <c r="G66" s="5">
        <v>0.8</v>
      </c>
      <c r="H66" s="3">
        <v>1.8</v>
      </c>
      <c r="I66" s="3">
        <v>1.55139</v>
      </c>
      <c r="J66" s="12">
        <f t="shared" ref="J66:J129" si="2">AVERAGE(H66:H89)</f>
        <v>2.4208333333333329</v>
      </c>
      <c r="K66" s="3"/>
      <c r="L66" s="3"/>
      <c r="M66" s="3"/>
      <c r="N66" s="3"/>
      <c r="O66" s="3"/>
      <c r="P66" s="3">
        <f>IF(ISBLANK(Table13[[#This Row],[T1]]),0,IF(Table13[[#This Row],[T1]]&gt;0,1,0))</f>
        <v>0</v>
      </c>
      <c r="Q66" s="3">
        <f>IF(ISBLANK(Table13[[#This Row],[T2]]),0,IF(Table13[[#This Row],[T2]]&gt;0,1,0))</f>
        <v>0</v>
      </c>
      <c r="R66" s="3">
        <f>IF(ISBLANK(Table13[[#This Row],[T3]]),0,IF(Table13[[#This Row],[T3]]&gt;0,1,0))</f>
        <v>0</v>
      </c>
      <c r="S66" s="3">
        <f>IF(ISBLANK(Table13[[#This Row],[T4]]),0,IF(Table13[[#This Row],[T4]]&gt;0,1,0))</f>
        <v>0</v>
      </c>
      <c r="T66" s="3">
        <v>1.8</v>
      </c>
    </row>
    <row r="67" spans="1:20">
      <c r="A67" s="4">
        <v>43740.708333333336</v>
      </c>
      <c r="B67">
        <v>43740</v>
      </c>
      <c r="C67" s="3">
        <v>0.70833333333333337</v>
      </c>
      <c r="D67" s="3">
        <v>17</v>
      </c>
      <c r="E67" s="3">
        <v>2</v>
      </c>
      <c r="F67" s="3">
        <v>0.9</v>
      </c>
      <c r="G67" s="5">
        <v>1.9</v>
      </c>
      <c r="H67" s="3">
        <v>2.8</v>
      </c>
      <c r="I67" s="3">
        <v>1.55139</v>
      </c>
      <c r="J67" s="12">
        <f t="shared" si="2"/>
        <v>2.4166666666666665</v>
      </c>
      <c r="K67" s="3"/>
      <c r="L67" s="3"/>
      <c r="M67" s="3"/>
      <c r="N67" s="3"/>
      <c r="O67" s="3"/>
      <c r="P67" s="3">
        <f>IF(ISBLANK(Table13[[#This Row],[T1]]),0,IF(Table13[[#This Row],[T1]]&gt;0,1,0))</f>
        <v>1</v>
      </c>
      <c r="Q67" s="3">
        <f>IF(ISBLANK(Table13[[#This Row],[T2]]),0,IF(Table13[[#This Row],[T2]]&gt;0,1,0))</f>
        <v>0</v>
      </c>
      <c r="R67" s="3">
        <f>IF(ISBLANK(Table13[[#This Row],[T3]]),0,IF(Table13[[#This Row],[T3]]&gt;0,1,0))</f>
        <v>0</v>
      </c>
      <c r="S67" s="3">
        <f>IF(ISBLANK(Table13[[#This Row],[T4]]),0,IF(Table13[[#This Row],[T4]]&gt;0,1,0))</f>
        <v>0</v>
      </c>
      <c r="T67" s="3">
        <v>2.8</v>
      </c>
    </row>
    <row r="68" spans="1:20">
      <c r="A68" s="4">
        <v>43740.75</v>
      </c>
      <c r="B68">
        <v>43740</v>
      </c>
      <c r="C68" s="3">
        <v>0.75</v>
      </c>
      <c r="D68" s="3">
        <v>18</v>
      </c>
      <c r="E68" s="3">
        <v>2</v>
      </c>
      <c r="F68" s="3">
        <v>0.9</v>
      </c>
      <c r="G68" s="5">
        <v>1.2</v>
      </c>
      <c r="H68" s="3">
        <v>2.1</v>
      </c>
      <c r="I68" s="3">
        <v>1.55139</v>
      </c>
      <c r="J68" s="12">
        <f t="shared" si="2"/>
        <v>2.3625000000000003</v>
      </c>
      <c r="K68" s="3">
        <v>10</v>
      </c>
      <c r="L68" s="3">
        <v>0</v>
      </c>
      <c r="M68" s="3">
        <v>41</v>
      </c>
      <c r="N68" s="3">
        <v>0</v>
      </c>
      <c r="O68" s="3"/>
      <c r="P68" s="3">
        <f>IF(ISBLANK(Table13[[#This Row],[T1]]),0,IF(Table13[[#This Row],[T1]]&gt;0,1,0))</f>
        <v>1</v>
      </c>
      <c r="Q68" s="3">
        <f>IF(ISBLANK(Table13[[#This Row],[T2]]),0,IF(Table13[[#This Row],[T2]]&gt;0,1,0))</f>
        <v>0</v>
      </c>
      <c r="R68" s="3">
        <f>IF(ISBLANK(Table13[[#This Row],[T3]]),0,IF(Table13[[#This Row],[T3]]&gt;0,1,0))</f>
        <v>1</v>
      </c>
      <c r="S68" s="3">
        <f>IF(ISBLANK(Table13[[#This Row],[T4]]),0,IF(Table13[[#This Row],[T4]]&gt;0,1,0))</f>
        <v>0</v>
      </c>
      <c r="T68" s="3">
        <v>2.1</v>
      </c>
    </row>
    <row r="69" spans="1:20">
      <c r="A69" s="4">
        <v>43740.791666666664</v>
      </c>
      <c r="B69">
        <v>43740</v>
      </c>
      <c r="C69" s="3">
        <v>0.79166666666666663</v>
      </c>
      <c r="D69" s="3">
        <v>19</v>
      </c>
      <c r="E69" s="3">
        <v>2</v>
      </c>
      <c r="F69" s="3">
        <v>1.1000000000000001</v>
      </c>
      <c r="G69" s="5">
        <v>2.8</v>
      </c>
      <c r="H69" s="3">
        <v>3.9</v>
      </c>
      <c r="I69" s="3">
        <v>1.55139</v>
      </c>
      <c r="J69" s="12">
        <f t="shared" si="2"/>
        <v>2.3333333333333335</v>
      </c>
      <c r="K69" s="3">
        <v>58</v>
      </c>
      <c r="L69" s="3">
        <v>0</v>
      </c>
      <c r="M69" s="3">
        <v>58</v>
      </c>
      <c r="N69" s="3">
        <v>0</v>
      </c>
      <c r="O69" s="3"/>
      <c r="P69" s="3">
        <f>IF(ISBLANK(Table13[[#This Row],[T1]]),0,IF(Table13[[#This Row],[T1]]&gt;0,1,0))</f>
        <v>1</v>
      </c>
      <c r="Q69" s="3">
        <f>IF(ISBLANK(Table13[[#This Row],[T2]]),0,IF(Table13[[#This Row],[T2]]&gt;0,1,0))</f>
        <v>0</v>
      </c>
      <c r="R69" s="3">
        <f>IF(ISBLANK(Table13[[#This Row],[T3]]),0,IF(Table13[[#This Row],[T3]]&gt;0,1,0))</f>
        <v>1</v>
      </c>
      <c r="S69" s="3">
        <f>IF(ISBLANK(Table13[[#This Row],[T4]]),0,IF(Table13[[#This Row],[T4]]&gt;0,1,0))</f>
        <v>0</v>
      </c>
      <c r="T69" s="3">
        <v>3.9</v>
      </c>
    </row>
    <row r="70" spans="1:20">
      <c r="A70" s="4">
        <v>43740.833333333336</v>
      </c>
      <c r="B70">
        <v>43740</v>
      </c>
      <c r="C70" s="3">
        <v>0.83333333333333337</v>
      </c>
      <c r="D70" s="3">
        <v>20</v>
      </c>
      <c r="E70" s="3">
        <v>2</v>
      </c>
      <c r="F70" s="3">
        <v>2.9</v>
      </c>
      <c r="G70" s="5">
        <v>1.8</v>
      </c>
      <c r="H70" s="3">
        <v>4.7</v>
      </c>
      <c r="I70" s="3">
        <v>1.55139</v>
      </c>
      <c r="J70" s="12">
        <f t="shared" si="2"/>
        <v>2.2208333333333337</v>
      </c>
      <c r="K70" s="3">
        <v>58</v>
      </c>
      <c r="L70" s="3">
        <v>0</v>
      </c>
      <c r="M70" s="3">
        <v>58</v>
      </c>
      <c r="N70" s="3">
        <v>0</v>
      </c>
      <c r="O70" s="3"/>
      <c r="P70" s="3">
        <f>IF(ISBLANK(Table13[[#This Row],[T1]]),0,IF(Table13[[#This Row],[T1]]&gt;0,1,0))</f>
        <v>1</v>
      </c>
      <c r="Q70" s="3">
        <f>IF(ISBLANK(Table13[[#This Row],[T2]]),0,IF(Table13[[#This Row],[T2]]&gt;0,1,0))</f>
        <v>0</v>
      </c>
      <c r="R70" s="3">
        <f>IF(ISBLANK(Table13[[#This Row],[T3]]),0,IF(Table13[[#This Row],[T3]]&gt;0,1,0))</f>
        <v>1</v>
      </c>
      <c r="S70" s="3">
        <f>IF(ISBLANK(Table13[[#This Row],[T4]]),0,IF(Table13[[#This Row],[T4]]&gt;0,1,0))</f>
        <v>0</v>
      </c>
      <c r="T70" s="3">
        <v>4.7</v>
      </c>
    </row>
    <row r="71" spans="1:20">
      <c r="A71" s="4">
        <v>43740.875</v>
      </c>
      <c r="B71">
        <v>43740</v>
      </c>
      <c r="C71" s="3">
        <v>0.875</v>
      </c>
      <c r="D71" s="3">
        <v>21</v>
      </c>
      <c r="E71" s="3">
        <v>2</v>
      </c>
      <c r="F71" s="3">
        <v>1.5</v>
      </c>
      <c r="G71" s="5">
        <v>1.2</v>
      </c>
      <c r="H71" s="3">
        <v>2.7</v>
      </c>
      <c r="I71" s="3">
        <v>1.55139</v>
      </c>
      <c r="J71" s="12">
        <f t="shared" si="2"/>
        <v>2.0791666666666671</v>
      </c>
      <c r="K71" s="3">
        <v>57</v>
      </c>
      <c r="L71" s="3">
        <v>0</v>
      </c>
      <c r="M71" s="3">
        <v>55</v>
      </c>
      <c r="N71" s="3">
        <v>0</v>
      </c>
      <c r="O71" s="3"/>
      <c r="P71" s="3">
        <f>IF(ISBLANK(Table13[[#This Row],[T1]]),0,IF(Table13[[#This Row],[T1]]&gt;0,1,0))</f>
        <v>0</v>
      </c>
      <c r="Q71" s="3">
        <f>IF(ISBLANK(Table13[[#This Row],[T2]]),0,IF(Table13[[#This Row],[T2]]&gt;0,1,0))</f>
        <v>0</v>
      </c>
      <c r="R71" s="3">
        <f>IF(ISBLANK(Table13[[#This Row],[T3]]),0,IF(Table13[[#This Row],[T3]]&gt;0,1,0))</f>
        <v>0</v>
      </c>
      <c r="S71" s="3">
        <f>IF(ISBLANK(Table13[[#This Row],[T4]]),0,IF(Table13[[#This Row],[T4]]&gt;0,1,0))</f>
        <v>0</v>
      </c>
      <c r="T71" s="3">
        <v>2.7</v>
      </c>
    </row>
    <row r="72" spans="1:20">
      <c r="A72" s="4">
        <v>43740.916666666664</v>
      </c>
      <c r="B72">
        <v>43740</v>
      </c>
      <c r="C72" s="3">
        <v>0.91666666666666663</v>
      </c>
      <c r="D72" s="3">
        <v>22</v>
      </c>
      <c r="E72" s="3">
        <v>2</v>
      </c>
      <c r="F72" s="3">
        <v>1.1000000000000001</v>
      </c>
      <c r="G72" s="5">
        <v>1.7</v>
      </c>
      <c r="H72" s="3">
        <v>2.8</v>
      </c>
      <c r="I72" s="3">
        <v>1.55139</v>
      </c>
      <c r="J72" s="12">
        <f t="shared" si="2"/>
        <v>2.0083333333333333</v>
      </c>
      <c r="K72" s="3">
        <v>58</v>
      </c>
      <c r="L72" s="3">
        <v>21</v>
      </c>
      <c r="M72" s="3">
        <v>57</v>
      </c>
      <c r="N72" s="3">
        <v>5</v>
      </c>
      <c r="O72" s="3"/>
      <c r="P72" s="3">
        <f>IF(ISBLANK(Table13[[#This Row],[T1]]),0,IF(Table13[[#This Row],[T1]]&gt;0,1,0))</f>
        <v>1</v>
      </c>
      <c r="Q72" s="3">
        <f>IF(ISBLANK(Table13[[#This Row],[T2]]),0,IF(Table13[[#This Row],[T2]]&gt;0,1,0))</f>
        <v>0</v>
      </c>
      <c r="R72" s="3">
        <f>IF(ISBLANK(Table13[[#This Row],[T3]]),0,IF(Table13[[#This Row],[T3]]&gt;0,1,0))</f>
        <v>1</v>
      </c>
      <c r="S72" s="3">
        <f>IF(ISBLANK(Table13[[#This Row],[T4]]),0,IF(Table13[[#This Row],[T4]]&gt;0,1,0))</f>
        <v>0</v>
      </c>
      <c r="T72" s="3">
        <v>2.8</v>
      </c>
    </row>
    <row r="73" spans="1:20">
      <c r="A73" s="4">
        <v>43740.958333333336</v>
      </c>
      <c r="B73">
        <v>43740</v>
      </c>
      <c r="C73" s="3">
        <v>0.95833333333333337</v>
      </c>
      <c r="D73" s="3">
        <v>23</v>
      </c>
      <c r="E73" s="3">
        <v>2</v>
      </c>
      <c r="F73" s="3">
        <v>2</v>
      </c>
      <c r="G73" s="5">
        <v>0.9</v>
      </c>
      <c r="H73" s="3">
        <v>2.9</v>
      </c>
      <c r="I73" s="3">
        <v>1.55139</v>
      </c>
      <c r="J73" s="12">
        <f t="shared" si="2"/>
        <v>1.9750000000000003</v>
      </c>
      <c r="K73" s="3">
        <v>58</v>
      </c>
      <c r="L73" s="3">
        <v>56</v>
      </c>
      <c r="M73" s="3">
        <v>58</v>
      </c>
      <c r="N73" s="3">
        <v>56</v>
      </c>
      <c r="O73" s="3"/>
      <c r="P73" s="3">
        <f>IF(ISBLANK(Table13[[#This Row],[T1]]),0,IF(Table13[[#This Row],[T1]]&gt;0,1,0))</f>
        <v>1</v>
      </c>
      <c r="Q73" s="3">
        <f>IF(ISBLANK(Table13[[#This Row],[T2]]),0,IF(Table13[[#This Row],[T2]]&gt;0,1,0))</f>
        <v>0</v>
      </c>
      <c r="R73" s="3">
        <f>IF(ISBLANK(Table13[[#This Row],[T3]]),0,IF(Table13[[#This Row],[T3]]&gt;0,1,0))</f>
        <v>1</v>
      </c>
      <c r="S73" s="3">
        <f>IF(ISBLANK(Table13[[#This Row],[T4]]),0,IF(Table13[[#This Row],[T4]]&gt;0,1,0))</f>
        <v>0</v>
      </c>
      <c r="T73" s="3">
        <v>2.9</v>
      </c>
    </row>
    <row r="74" spans="1:20">
      <c r="A74" s="4">
        <v>43741</v>
      </c>
      <c r="B74">
        <v>43741</v>
      </c>
      <c r="C74" s="3">
        <v>0</v>
      </c>
      <c r="D74" s="3">
        <v>0</v>
      </c>
      <c r="E74" s="3">
        <v>3</v>
      </c>
      <c r="F74" s="3">
        <v>1.1000000000000001</v>
      </c>
      <c r="G74" s="5">
        <v>0.9</v>
      </c>
      <c r="H74" s="3">
        <v>2</v>
      </c>
      <c r="I74" s="3">
        <v>1.55139</v>
      </c>
      <c r="J74" s="12">
        <f t="shared" si="2"/>
        <v>1.9625000000000004</v>
      </c>
      <c r="K74" s="3">
        <v>58</v>
      </c>
      <c r="L74" s="3">
        <v>22</v>
      </c>
      <c r="M74" s="3">
        <v>58</v>
      </c>
      <c r="N74" s="3">
        <v>56</v>
      </c>
      <c r="O74" s="3"/>
      <c r="P74" s="3">
        <f>IF(ISBLANK(Table13[[#This Row],[T1]]),0,IF(Table13[[#This Row],[T1]]&gt;0,1,0))</f>
        <v>1</v>
      </c>
      <c r="Q74" s="3">
        <f>IF(ISBLANK(Table13[[#This Row],[T2]]),0,IF(Table13[[#This Row],[T2]]&gt;0,1,0))</f>
        <v>1</v>
      </c>
      <c r="R74" s="3">
        <f>IF(ISBLANK(Table13[[#This Row],[T3]]),0,IF(Table13[[#This Row],[T3]]&gt;0,1,0))</f>
        <v>1</v>
      </c>
      <c r="S74" s="3">
        <f>IF(ISBLANK(Table13[[#This Row],[T4]]),0,IF(Table13[[#This Row],[T4]]&gt;0,1,0))</f>
        <v>0</v>
      </c>
      <c r="T74" s="3">
        <v>2</v>
      </c>
    </row>
    <row r="75" spans="1:20">
      <c r="A75" s="4">
        <v>43741.041666666664</v>
      </c>
      <c r="B75">
        <v>43741</v>
      </c>
      <c r="C75" s="3">
        <v>4.1666666666666664E-2</v>
      </c>
      <c r="D75" s="3">
        <v>1</v>
      </c>
      <c r="E75" s="3">
        <v>3</v>
      </c>
      <c r="F75" s="3">
        <v>0.9</v>
      </c>
      <c r="G75" s="5">
        <v>1.2</v>
      </c>
      <c r="H75" s="3">
        <v>2.1</v>
      </c>
      <c r="I75" s="3">
        <v>1.55139</v>
      </c>
      <c r="J75" s="12">
        <f t="shared" si="2"/>
        <v>1.9333333333333333</v>
      </c>
      <c r="K75" s="3">
        <v>57</v>
      </c>
      <c r="L75" s="3">
        <v>26</v>
      </c>
      <c r="M75" s="3">
        <v>57</v>
      </c>
      <c r="N75" s="3">
        <v>55</v>
      </c>
      <c r="O75" s="3"/>
      <c r="P75" s="3">
        <f>IF(ISBLANK(Table13[[#This Row],[T1]]),0,IF(Table13[[#This Row],[T1]]&gt;0,1,0))</f>
        <v>1</v>
      </c>
      <c r="Q75" s="3">
        <f>IF(ISBLANK(Table13[[#This Row],[T2]]),0,IF(Table13[[#This Row],[T2]]&gt;0,1,0))</f>
        <v>1</v>
      </c>
      <c r="R75" s="3">
        <f>IF(ISBLANK(Table13[[#This Row],[T3]]),0,IF(Table13[[#This Row],[T3]]&gt;0,1,0))</f>
        <v>1</v>
      </c>
      <c r="S75" s="3">
        <f>IF(ISBLANK(Table13[[#This Row],[T4]]),0,IF(Table13[[#This Row],[T4]]&gt;0,1,0))</f>
        <v>0</v>
      </c>
      <c r="T75" s="3">
        <v>2.1</v>
      </c>
    </row>
    <row r="76" spans="1:20">
      <c r="A76" s="4">
        <v>43741.083333333336</v>
      </c>
      <c r="B76">
        <v>43741</v>
      </c>
      <c r="C76" s="3">
        <v>8.3333333333333329E-2</v>
      </c>
      <c r="D76" s="3">
        <v>2</v>
      </c>
      <c r="E76" s="3">
        <v>3</v>
      </c>
      <c r="F76" s="3">
        <v>0.8</v>
      </c>
      <c r="G76" s="5">
        <v>0.7</v>
      </c>
      <c r="H76" s="3">
        <v>1.5</v>
      </c>
      <c r="I76" s="3">
        <v>1.55139</v>
      </c>
      <c r="J76" s="12">
        <f t="shared" si="2"/>
        <v>1.8958333333333333</v>
      </c>
      <c r="K76" s="3">
        <v>58</v>
      </c>
      <c r="L76" s="3">
        <v>29</v>
      </c>
      <c r="M76" s="3">
        <v>58</v>
      </c>
      <c r="N76" s="3">
        <v>54</v>
      </c>
      <c r="O76" s="3"/>
      <c r="P76" s="3">
        <f>IF(ISBLANK(Table13[[#This Row],[T1]]),0,IF(Table13[[#This Row],[T1]]&gt;0,1,0))</f>
        <v>1</v>
      </c>
      <c r="Q76" s="3">
        <f>IF(ISBLANK(Table13[[#This Row],[T2]]),0,IF(Table13[[#This Row],[T2]]&gt;0,1,0))</f>
        <v>1</v>
      </c>
      <c r="R76" s="3">
        <f>IF(ISBLANK(Table13[[#This Row],[T3]]),0,IF(Table13[[#This Row],[T3]]&gt;0,1,0))</f>
        <v>1</v>
      </c>
      <c r="S76" s="3">
        <f>IF(ISBLANK(Table13[[#This Row],[T4]]),0,IF(Table13[[#This Row],[T4]]&gt;0,1,0))</f>
        <v>0</v>
      </c>
      <c r="T76" s="3">
        <v>1.5</v>
      </c>
    </row>
    <row r="77" spans="1:20">
      <c r="A77" s="4">
        <v>43741.125</v>
      </c>
      <c r="B77">
        <v>43741</v>
      </c>
      <c r="C77" s="3">
        <v>0.125</v>
      </c>
      <c r="D77" s="3">
        <v>3</v>
      </c>
      <c r="E77" s="3">
        <v>3</v>
      </c>
      <c r="F77" s="3">
        <v>0.6</v>
      </c>
      <c r="G77" s="5">
        <v>0.9</v>
      </c>
      <c r="H77" s="3">
        <v>1.5</v>
      </c>
      <c r="I77" s="3">
        <v>1.55139</v>
      </c>
      <c r="J77" s="12">
        <f t="shared" si="2"/>
        <v>1.8833333333333335</v>
      </c>
      <c r="K77" s="3">
        <v>58</v>
      </c>
      <c r="L77" s="3">
        <v>31</v>
      </c>
      <c r="M77" s="3">
        <v>58</v>
      </c>
      <c r="N77" s="3">
        <v>21</v>
      </c>
      <c r="O77" s="3"/>
      <c r="P77" s="3">
        <f>IF(ISBLANK(Table13[[#This Row],[T1]]),0,IF(Table13[[#This Row],[T1]]&gt;0,1,0))</f>
        <v>1</v>
      </c>
      <c r="Q77" s="3">
        <f>IF(ISBLANK(Table13[[#This Row],[T2]]),0,IF(Table13[[#This Row],[T2]]&gt;0,1,0))</f>
        <v>1</v>
      </c>
      <c r="R77" s="3">
        <f>IF(ISBLANK(Table13[[#This Row],[T3]]),0,IF(Table13[[#This Row],[T3]]&gt;0,1,0))</f>
        <v>1</v>
      </c>
      <c r="S77" s="3">
        <f>IF(ISBLANK(Table13[[#This Row],[T4]]),0,IF(Table13[[#This Row],[T4]]&gt;0,1,0))</f>
        <v>0</v>
      </c>
      <c r="T77" s="3">
        <v>1.5</v>
      </c>
    </row>
    <row r="78" spans="1:20">
      <c r="A78" s="4">
        <v>43741.166666666664</v>
      </c>
      <c r="B78">
        <v>43741</v>
      </c>
      <c r="C78" s="3">
        <v>0.16666666666666666</v>
      </c>
      <c r="D78" s="3">
        <v>4</v>
      </c>
      <c r="E78" s="3">
        <v>3</v>
      </c>
      <c r="F78" s="3">
        <v>0.8</v>
      </c>
      <c r="G78" s="5">
        <v>1.3</v>
      </c>
      <c r="H78" s="3">
        <v>2.1</v>
      </c>
      <c r="I78" s="3">
        <v>1.55139</v>
      </c>
      <c r="J78" s="12">
        <f t="shared" si="2"/>
        <v>1.8625</v>
      </c>
      <c r="K78" s="3">
        <v>57</v>
      </c>
      <c r="L78" s="3">
        <v>21</v>
      </c>
      <c r="M78" s="3">
        <v>57</v>
      </c>
      <c r="N78" s="3">
        <v>31</v>
      </c>
      <c r="O78" s="3"/>
      <c r="P78" s="3">
        <f>IF(ISBLANK(Table13[[#This Row],[T1]]),0,IF(Table13[[#This Row],[T1]]&gt;0,1,0))</f>
        <v>1</v>
      </c>
      <c r="Q78" s="3">
        <f>IF(ISBLANK(Table13[[#This Row],[T2]]),0,IF(Table13[[#This Row],[T2]]&gt;0,1,0))</f>
        <v>1</v>
      </c>
      <c r="R78" s="3">
        <f>IF(ISBLANK(Table13[[#This Row],[T3]]),0,IF(Table13[[#This Row],[T3]]&gt;0,1,0))</f>
        <v>1</v>
      </c>
      <c r="S78" s="3">
        <f>IF(ISBLANK(Table13[[#This Row],[T4]]),0,IF(Table13[[#This Row],[T4]]&gt;0,1,0))</f>
        <v>0</v>
      </c>
      <c r="T78" s="3">
        <v>2.1</v>
      </c>
    </row>
    <row r="79" spans="1:20">
      <c r="A79" s="4">
        <v>43741.208333333336</v>
      </c>
      <c r="B79">
        <v>43741</v>
      </c>
      <c r="C79" s="3">
        <v>0.20833333333333334</v>
      </c>
      <c r="D79" s="3">
        <v>5</v>
      </c>
      <c r="E79" s="3">
        <v>3</v>
      </c>
      <c r="F79" s="3">
        <v>1</v>
      </c>
      <c r="G79" s="5">
        <v>0.6</v>
      </c>
      <c r="H79" s="3">
        <v>1.6</v>
      </c>
      <c r="I79" s="3">
        <v>1.55139</v>
      </c>
      <c r="J79" s="12">
        <f t="shared" si="2"/>
        <v>1.8208333333333335</v>
      </c>
      <c r="K79" s="3">
        <v>58</v>
      </c>
      <c r="L79" s="3">
        <v>30</v>
      </c>
      <c r="M79" s="3">
        <v>58</v>
      </c>
      <c r="N79" s="3">
        <v>23</v>
      </c>
      <c r="O79" s="3"/>
      <c r="P79" s="3">
        <f>IF(ISBLANK(Table13[[#This Row],[T1]]),0,IF(Table13[[#This Row],[T1]]&gt;0,1,0))</f>
        <v>1</v>
      </c>
      <c r="Q79" s="3">
        <f>IF(ISBLANK(Table13[[#This Row],[T2]]),0,IF(Table13[[#This Row],[T2]]&gt;0,1,0))</f>
        <v>1</v>
      </c>
      <c r="R79" s="3">
        <f>IF(ISBLANK(Table13[[#This Row],[T3]]),0,IF(Table13[[#This Row],[T3]]&gt;0,1,0))</f>
        <v>1</v>
      </c>
      <c r="S79" s="3">
        <f>IF(ISBLANK(Table13[[#This Row],[T4]]),0,IF(Table13[[#This Row],[T4]]&gt;0,1,0))</f>
        <v>0</v>
      </c>
      <c r="T79" s="3">
        <v>1.6</v>
      </c>
    </row>
    <row r="80" spans="1:20">
      <c r="A80" s="4">
        <v>43741.25</v>
      </c>
      <c r="B80">
        <v>43741</v>
      </c>
      <c r="C80" s="3">
        <v>0.25</v>
      </c>
      <c r="D80" s="3">
        <v>6</v>
      </c>
      <c r="E80" s="3">
        <v>3</v>
      </c>
      <c r="F80" s="3">
        <v>0.9</v>
      </c>
      <c r="G80" s="5">
        <v>1.1000000000000001</v>
      </c>
      <c r="H80" s="3">
        <v>2</v>
      </c>
      <c r="I80" s="3">
        <v>1.55139</v>
      </c>
      <c r="J80" s="12">
        <f t="shared" si="2"/>
        <v>1.7916666666666667</v>
      </c>
      <c r="K80" s="3">
        <v>58</v>
      </c>
      <c r="L80" s="3">
        <v>48</v>
      </c>
      <c r="M80" s="3">
        <v>58</v>
      </c>
      <c r="N80" s="3">
        <v>23</v>
      </c>
      <c r="O80" s="3"/>
      <c r="P80" s="3">
        <f>IF(ISBLANK(Table13[[#This Row],[T1]]),0,IF(Table13[[#This Row],[T1]]&gt;0,1,0))</f>
        <v>1</v>
      </c>
      <c r="Q80" s="3">
        <f>IF(ISBLANK(Table13[[#This Row],[T2]]),0,IF(Table13[[#This Row],[T2]]&gt;0,1,0))</f>
        <v>1</v>
      </c>
      <c r="R80" s="3">
        <f>IF(ISBLANK(Table13[[#This Row],[T3]]),0,IF(Table13[[#This Row],[T3]]&gt;0,1,0))</f>
        <v>1</v>
      </c>
      <c r="S80" s="3">
        <f>IF(ISBLANK(Table13[[#This Row],[T4]]),0,IF(Table13[[#This Row],[T4]]&gt;0,1,0))</f>
        <v>0</v>
      </c>
      <c r="T80" s="3">
        <v>2</v>
      </c>
    </row>
    <row r="81" spans="1:20">
      <c r="A81" s="4">
        <v>43741.291666666664</v>
      </c>
      <c r="B81">
        <v>43741</v>
      </c>
      <c r="C81" s="3">
        <v>0.29166666666666669</v>
      </c>
      <c r="D81" s="3">
        <v>7</v>
      </c>
      <c r="E81" s="3">
        <v>3</v>
      </c>
      <c r="F81" s="3">
        <v>2.1</v>
      </c>
      <c r="G81" s="5">
        <v>2.2000000000000002</v>
      </c>
      <c r="H81" s="3">
        <v>4.3000000000000007</v>
      </c>
      <c r="I81" s="3">
        <v>1.55139</v>
      </c>
      <c r="J81" s="12">
        <f t="shared" si="2"/>
        <v>1.7583333333333335</v>
      </c>
      <c r="K81" s="3">
        <v>55</v>
      </c>
      <c r="L81" s="3">
        <v>44</v>
      </c>
      <c r="M81" s="3">
        <v>53</v>
      </c>
      <c r="N81" s="3">
        <v>28</v>
      </c>
      <c r="O81" s="3"/>
      <c r="P81" s="3">
        <f>IF(ISBLANK(Table13[[#This Row],[T1]]),0,IF(Table13[[#This Row],[T1]]&gt;0,1,0))</f>
        <v>1</v>
      </c>
      <c r="Q81" s="3">
        <f>IF(ISBLANK(Table13[[#This Row],[T2]]),0,IF(Table13[[#This Row],[T2]]&gt;0,1,0))</f>
        <v>1</v>
      </c>
      <c r="R81" s="3">
        <f>IF(ISBLANK(Table13[[#This Row],[T3]]),0,IF(Table13[[#This Row],[T3]]&gt;0,1,0))</f>
        <v>1</v>
      </c>
      <c r="S81" s="3">
        <f>IF(ISBLANK(Table13[[#This Row],[T4]]),0,IF(Table13[[#This Row],[T4]]&gt;0,1,0))</f>
        <v>0</v>
      </c>
      <c r="T81" s="3">
        <v>4.3000000000000007</v>
      </c>
    </row>
    <row r="82" spans="1:20">
      <c r="A82" s="4">
        <v>43741.333333333336</v>
      </c>
      <c r="B82">
        <v>43741</v>
      </c>
      <c r="C82" s="3">
        <v>0.33333333333333331</v>
      </c>
      <c r="D82" s="3">
        <v>8</v>
      </c>
      <c r="E82" s="3">
        <v>3</v>
      </c>
      <c r="F82" s="3">
        <v>2.8</v>
      </c>
      <c r="G82" s="5">
        <v>3</v>
      </c>
      <c r="H82" s="3">
        <v>5.8</v>
      </c>
      <c r="I82" s="3">
        <v>1.55139</v>
      </c>
      <c r="J82" s="12">
        <f t="shared" si="2"/>
        <v>1.7625000000000002</v>
      </c>
      <c r="K82" s="3">
        <v>0</v>
      </c>
      <c r="L82" s="3">
        <v>21</v>
      </c>
      <c r="M82" s="3">
        <v>0</v>
      </c>
      <c r="N82" s="3">
        <v>19</v>
      </c>
      <c r="O82" s="3"/>
      <c r="P82" s="3">
        <f>IF(ISBLANK(Table13[[#This Row],[T1]]),0,IF(Table13[[#This Row],[T1]]&gt;0,1,0))</f>
        <v>1</v>
      </c>
      <c r="Q82" s="3">
        <f>IF(ISBLANK(Table13[[#This Row],[T2]]),0,IF(Table13[[#This Row],[T2]]&gt;0,1,0))</f>
        <v>1</v>
      </c>
      <c r="R82" s="3">
        <f>IF(ISBLANK(Table13[[#This Row],[T3]]),0,IF(Table13[[#This Row],[T3]]&gt;0,1,0))</f>
        <v>1</v>
      </c>
      <c r="S82" s="3">
        <f>IF(ISBLANK(Table13[[#This Row],[T4]]),0,IF(Table13[[#This Row],[T4]]&gt;0,1,0))</f>
        <v>0</v>
      </c>
      <c r="T82" s="3">
        <v>5.8</v>
      </c>
    </row>
    <row r="83" spans="1:20">
      <c r="A83" s="4">
        <v>43741.375</v>
      </c>
      <c r="B83">
        <v>43741</v>
      </c>
      <c r="C83" s="3">
        <v>0.375</v>
      </c>
      <c r="D83" s="3">
        <v>9</v>
      </c>
      <c r="E83" s="3">
        <v>3</v>
      </c>
      <c r="F83" s="3">
        <v>0.9</v>
      </c>
      <c r="G83" s="5">
        <v>0.8</v>
      </c>
      <c r="H83" s="3">
        <v>1.7000000000000002</v>
      </c>
      <c r="I83" s="3">
        <v>1.55139</v>
      </c>
      <c r="J83" s="12">
        <f t="shared" si="2"/>
        <v>1.7125000000000001</v>
      </c>
      <c r="K83" s="3"/>
      <c r="L83" s="3"/>
      <c r="M83" s="3"/>
      <c r="N83" s="3"/>
      <c r="O83" s="3"/>
      <c r="P83" s="3">
        <f>IF(ISBLANK(Table13[[#This Row],[T1]]),0,IF(Table13[[#This Row],[T1]]&gt;0,1,0))</f>
        <v>1</v>
      </c>
      <c r="Q83" s="3">
        <f>IF(ISBLANK(Table13[[#This Row],[T2]]),0,IF(Table13[[#This Row],[T2]]&gt;0,1,0))</f>
        <v>1</v>
      </c>
      <c r="R83" s="3">
        <f>IF(ISBLANK(Table13[[#This Row],[T3]]),0,IF(Table13[[#This Row],[T3]]&gt;0,1,0))</f>
        <v>1</v>
      </c>
      <c r="S83" s="3">
        <f>IF(ISBLANK(Table13[[#This Row],[T4]]),0,IF(Table13[[#This Row],[T4]]&gt;0,1,0))</f>
        <v>0</v>
      </c>
      <c r="T83" s="3">
        <v>1.7000000000000002</v>
      </c>
    </row>
    <row r="84" spans="1:20">
      <c r="A84" s="4">
        <v>43741.416666666664</v>
      </c>
      <c r="B84">
        <v>43741</v>
      </c>
      <c r="C84" s="3">
        <v>0.41666666666666669</v>
      </c>
      <c r="D84" s="3">
        <v>10</v>
      </c>
      <c r="E84" s="3">
        <v>3</v>
      </c>
      <c r="F84" s="3">
        <v>0.8</v>
      </c>
      <c r="G84" s="5">
        <v>0.8</v>
      </c>
      <c r="H84" s="3">
        <v>1.6</v>
      </c>
      <c r="I84" s="3">
        <v>1.55139</v>
      </c>
      <c r="J84" s="12">
        <f t="shared" si="2"/>
        <v>1.7291666666666667</v>
      </c>
      <c r="K84" s="3"/>
      <c r="L84" s="3"/>
      <c r="M84" s="3"/>
      <c r="N84" s="3"/>
      <c r="O84" s="3"/>
      <c r="P84" s="3">
        <f>IF(ISBLANK(Table13[[#This Row],[T1]]),0,IF(Table13[[#This Row],[T1]]&gt;0,1,0))</f>
        <v>1</v>
      </c>
      <c r="Q84" s="3">
        <f>IF(ISBLANK(Table13[[#This Row],[T2]]),0,IF(Table13[[#This Row],[T2]]&gt;0,1,0))</f>
        <v>1</v>
      </c>
      <c r="R84" s="3">
        <f>IF(ISBLANK(Table13[[#This Row],[T3]]),0,IF(Table13[[#This Row],[T3]]&gt;0,1,0))</f>
        <v>1</v>
      </c>
      <c r="S84" s="3">
        <f>IF(ISBLANK(Table13[[#This Row],[T4]]),0,IF(Table13[[#This Row],[T4]]&gt;0,1,0))</f>
        <v>0</v>
      </c>
      <c r="T84" s="3">
        <v>1.6</v>
      </c>
    </row>
    <row r="85" spans="1:20">
      <c r="A85" s="4">
        <v>43741.458333333336</v>
      </c>
      <c r="B85">
        <v>43741</v>
      </c>
      <c r="C85" s="3">
        <v>0.45833333333333331</v>
      </c>
      <c r="D85" s="3">
        <v>11</v>
      </c>
      <c r="E85" s="3">
        <v>3</v>
      </c>
      <c r="F85" s="3">
        <v>0.6</v>
      </c>
      <c r="G85" s="5">
        <v>0.7</v>
      </c>
      <c r="H85" s="3">
        <v>1.2999999999999998</v>
      </c>
      <c r="I85" s="3">
        <v>1.55139</v>
      </c>
      <c r="J85" s="12">
        <f t="shared" si="2"/>
        <v>1.7041666666666666</v>
      </c>
      <c r="K85" s="3"/>
      <c r="L85" s="3"/>
      <c r="M85" s="3"/>
      <c r="N85" s="3"/>
      <c r="O85" s="3"/>
      <c r="P85" s="3">
        <f>IF(ISBLANK(Table13[[#This Row],[T1]]),0,IF(Table13[[#This Row],[T1]]&gt;0,1,0))</f>
        <v>1</v>
      </c>
      <c r="Q85" s="3">
        <f>IF(ISBLANK(Table13[[#This Row],[T2]]),0,IF(Table13[[#This Row],[T2]]&gt;0,1,0))</f>
        <v>1</v>
      </c>
      <c r="R85" s="3">
        <f>IF(ISBLANK(Table13[[#This Row],[T3]]),0,IF(Table13[[#This Row],[T3]]&gt;0,1,0))</f>
        <v>1</v>
      </c>
      <c r="S85" s="3">
        <f>IF(ISBLANK(Table13[[#This Row],[T4]]),0,IF(Table13[[#This Row],[T4]]&gt;0,1,0))</f>
        <v>0</v>
      </c>
      <c r="T85" s="3">
        <v>1.2999999999999998</v>
      </c>
    </row>
    <row r="86" spans="1:20">
      <c r="A86" s="4">
        <v>43741.5</v>
      </c>
      <c r="B86">
        <v>43741</v>
      </c>
      <c r="C86" s="3">
        <v>0.5</v>
      </c>
      <c r="D86" s="3">
        <v>12</v>
      </c>
      <c r="E86" s="3">
        <v>3</v>
      </c>
      <c r="F86" s="3">
        <v>0.9</v>
      </c>
      <c r="G86" s="5">
        <v>0.6</v>
      </c>
      <c r="H86" s="3">
        <v>1.5</v>
      </c>
      <c r="I86" s="3">
        <v>1.55139</v>
      </c>
      <c r="J86" s="12">
        <f t="shared" si="2"/>
        <v>1.7041666666666666</v>
      </c>
      <c r="K86" s="3"/>
      <c r="L86" s="3"/>
      <c r="M86" s="3"/>
      <c r="N86" s="3"/>
      <c r="O86" s="3"/>
      <c r="P86" s="3">
        <f>IF(ISBLANK(Table13[[#This Row],[T1]]),0,IF(Table13[[#This Row],[T1]]&gt;0,1,0))</f>
        <v>1</v>
      </c>
      <c r="Q86" s="3">
        <f>IF(ISBLANK(Table13[[#This Row],[T2]]),0,IF(Table13[[#This Row],[T2]]&gt;0,1,0))</f>
        <v>0</v>
      </c>
      <c r="R86" s="3">
        <f>IF(ISBLANK(Table13[[#This Row],[T3]]),0,IF(Table13[[#This Row],[T3]]&gt;0,1,0))</f>
        <v>0</v>
      </c>
      <c r="S86" s="3">
        <f>IF(ISBLANK(Table13[[#This Row],[T4]]),0,IF(Table13[[#This Row],[T4]]&gt;0,1,0))</f>
        <v>0</v>
      </c>
      <c r="T86" s="3">
        <v>1.5</v>
      </c>
    </row>
    <row r="87" spans="1:20">
      <c r="A87" s="4">
        <v>43741.541666666664</v>
      </c>
      <c r="B87">
        <v>43741</v>
      </c>
      <c r="C87" s="3">
        <v>0.54166666666666663</v>
      </c>
      <c r="D87" s="3">
        <v>13</v>
      </c>
      <c r="E87" s="3">
        <v>3</v>
      </c>
      <c r="F87" s="3">
        <v>0.6</v>
      </c>
      <c r="G87" s="5">
        <v>0.7</v>
      </c>
      <c r="H87" s="3">
        <v>1.2999999999999998</v>
      </c>
      <c r="I87" s="3">
        <v>1.55139</v>
      </c>
      <c r="J87" s="12">
        <f t="shared" si="2"/>
        <v>1.6833333333333333</v>
      </c>
      <c r="K87" s="3"/>
      <c r="L87" s="3"/>
      <c r="M87" s="3"/>
      <c r="N87" s="3"/>
      <c r="O87" s="3"/>
      <c r="P87" s="3">
        <f>IF(ISBLANK(Table13[[#This Row],[T1]]),0,IF(Table13[[#This Row],[T1]]&gt;0,1,0))</f>
        <v>1</v>
      </c>
      <c r="Q87" s="3">
        <f>IF(ISBLANK(Table13[[#This Row],[T2]]),0,IF(Table13[[#This Row],[T2]]&gt;0,1,0))</f>
        <v>0</v>
      </c>
      <c r="R87" s="3">
        <f>IF(ISBLANK(Table13[[#This Row],[T3]]),0,IF(Table13[[#This Row],[T3]]&gt;0,1,0))</f>
        <v>0</v>
      </c>
      <c r="S87" s="3">
        <f>IF(ISBLANK(Table13[[#This Row],[T4]]),0,IF(Table13[[#This Row],[T4]]&gt;0,1,0))</f>
        <v>0</v>
      </c>
      <c r="T87" s="3">
        <v>1.2999999999999998</v>
      </c>
    </row>
    <row r="88" spans="1:20">
      <c r="A88" s="4">
        <v>43741.583333333336</v>
      </c>
      <c r="B88">
        <v>43741</v>
      </c>
      <c r="C88" s="3">
        <v>0.58333333333333337</v>
      </c>
      <c r="D88" s="3">
        <v>14</v>
      </c>
      <c r="E88" s="3">
        <v>3</v>
      </c>
      <c r="F88" s="3">
        <v>0.9</v>
      </c>
      <c r="G88" s="5">
        <v>1.5</v>
      </c>
      <c r="H88" s="3">
        <v>2.4</v>
      </c>
      <c r="I88" s="3">
        <v>1.55139</v>
      </c>
      <c r="J88" s="12">
        <f t="shared" si="2"/>
        <v>1.6833333333333333</v>
      </c>
      <c r="K88" s="3"/>
      <c r="L88" s="3"/>
      <c r="M88" s="3"/>
      <c r="N88" s="3"/>
      <c r="O88" s="3"/>
      <c r="P88" s="3">
        <f>IF(ISBLANK(Table13[[#This Row],[T1]]),0,IF(Table13[[#This Row],[T1]]&gt;0,1,0))</f>
        <v>1</v>
      </c>
      <c r="Q88" s="3">
        <f>IF(ISBLANK(Table13[[#This Row],[T2]]),0,IF(Table13[[#This Row],[T2]]&gt;0,1,0))</f>
        <v>1</v>
      </c>
      <c r="R88" s="3">
        <f>IF(ISBLANK(Table13[[#This Row],[T3]]),0,IF(Table13[[#This Row],[T3]]&gt;0,1,0))</f>
        <v>0</v>
      </c>
      <c r="S88" s="3">
        <f>IF(ISBLANK(Table13[[#This Row],[T4]]),0,IF(Table13[[#This Row],[T4]]&gt;0,1,0))</f>
        <v>0</v>
      </c>
      <c r="T88" s="3">
        <v>2.4</v>
      </c>
    </row>
    <row r="89" spans="1:20">
      <c r="A89" s="4">
        <v>43741.625</v>
      </c>
      <c r="B89">
        <v>43741</v>
      </c>
      <c r="C89" s="3">
        <v>0.625</v>
      </c>
      <c r="D89" s="3">
        <v>15</v>
      </c>
      <c r="E89" s="3">
        <v>3</v>
      </c>
      <c r="F89" s="3">
        <v>0.7</v>
      </c>
      <c r="G89" s="5">
        <v>1</v>
      </c>
      <c r="H89" s="3">
        <v>1.7</v>
      </c>
      <c r="I89" s="3">
        <v>1.55139</v>
      </c>
      <c r="J89" s="12">
        <f t="shared" si="2"/>
        <v>1.6791666666666663</v>
      </c>
      <c r="K89" s="3"/>
      <c r="L89" s="3"/>
      <c r="M89" s="3"/>
      <c r="N89" s="3"/>
      <c r="O89" s="3"/>
      <c r="P89" s="3">
        <f>IF(ISBLANK(Table13[[#This Row],[T1]]),0,IF(Table13[[#This Row],[T1]]&gt;0,1,0))</f>
        <v>1</v>
      </c>
      <c r="Q89" s="3">
        <f>IF(ISBLANK(Table13[[#This Row],[T2]]),0,IF(Table13[[#This Row],[T2]]&gt;0,1,0))</f>
        <v>0</v>
      </c>
      <c r="R89" s="3">
        <f>IF(ISBLANK(Table13[[#This Row],[T3]]),0,IF(Table13[[#This Row],[T3]]&gt;0,1,0))</f>
        <v>0</v>
      </c>
      <c r="S89" s="3">
        <f>IF(ISBLANK(Table13[[#This Row],[T4]]),0,IF(Table13[[#This Row],[T4]]&gt;0,1,0))</f>
        <v>0</v>
      </c>
      <c r="T89" s="3">
        <v>1.7</v>
      </c>
    </row>
    <row r="90" spans="1:20">
      <c r="A90" s="4">
        <v>43741.666666666664</v>
      </c>
      <c r="B90">
        <v>43741</v>
      </c>
      <c r="C90" s="3">
        <v>0.66666666666666663</v>
      </c>
      <c r="D90" s="3">
        <v>16</v>
      </c>
      <c r="E90" s="3">
        <v>3</v>
      </c>
      <c r="F90" s="3">
        <v>0.7</v>
      </c>
      <c r="G90" s="5">
        <v>1</v>
      </c>
      <c r="H90" s="3">
        <v>1.7</v>
      </c>
      <c r="I90" s="3">
        <v>1.55139</v>
      </c>
      <c r="J90" s="12">
        <f t="shared" si="2"/>
        <v>1.6624999999999996</v>
      </c>
      <c r="K90" s="3"/>
      <c r="L90" s="3"/>
      <c r="M90" s="3"/>
      <c r="N90" s="3"/>
      <c r="O90" s="3"/>
      <c r="P90" s="3">
        <f>IF(ISBLANK(Table13[[#This Row],[T1]]),0,IF(Table13[[#This Row],[T1]]&gt;0,1,0))</f>
        <v>1</v>
      </c>
      <c r="Q90" s="3">
        <f>IF(ISBLANK(Table13[[#This Row],[T2]]),0,IF(Table13[[#This Row],[T2]]&gt;0,1,0))</f>
        <v>0</v>
      </c>
      <c r="R90" s="3">
        <f>IF(ISBLANK(Table13[[#This Row],[T3]]),0,IF(Table13[[#This Row],[T3]]&gt;0,1,0))</f>
        <v>0</v>
      </c>
      <c r="S90" s="3">
        <f>IF(ISBLANK(Table13[[#This Row],[T4]]),0,IF(Table13[[#This Row],[T4]]&gt;0,1,0))</f>
        <v>0</v>
      </c>
      <c r="T90" s="3">
        <v>1.7</v>
      </c>
    </row>
    <row r="91" spans="1:20">
      <c r="A91" s="4">
        <v>43741.708333333336</v>
      </c>
      <c r="B91">
        <v>43741</v>
      </c>
      <c r="C91" s="3">
        <v>0.70833333333333337</v>
      </c>
      <c r="D91" s="3">
        <v>17</v>
      </c>
      <c r="E91" s="3">
        <v>3</v>
      </c>
      <c r="F91" s="3">
        <v>0.8</v>
      </c>
      <c r="G91" s="5">
        <v>0.7</v>
      </c>
      <c r="H91" s="3">
        <v>1.5</v>
      </c>
      <c r="I91" s="3">
        <v>1.55139</v>
      </c>
      <c r="J91" s="12">
        <f t="shared" si="2"/>
        <v>1.6374999999999995</v>
      </c>
      <c r="K91" s="3">
        <v>0</v>
      </c>
      <c r="L91" s="3">
        <v>0</v>
      </c>
      <c r="M91" s="3">
        <v>21</v>
      </c>
      <c r="N91" s="3">
        <v>0</v>
      </c>
      <c r="O91" s="3"/>
      <c r="P91" s="3">
        <f>IF(ISBLANK(Table13[[#This Row],[T1]]),0,IF(Table13[[#This Row],[T1]]&gt;0,1,0))</f>
        <v>0</v>
      </c>
      <c r="Q91" s="3">
        <f>IF(ISBLANK(Table13[[#This Row],[T2]]),0,IF(Table13[[#This Row],[T2]]&gt;0,1,0))</f>
        <v>0</v>
      </c>
      <c r="R91" s="3">
        <f>IF(ISBLANK(Table13[[#This Row],[T3]]),0,IF(Table13[[#This Row],[T3]]&gt;0,1,0))</f>
        <v>0</v>
      </c>
      <c r="S91" s="3">
        <f>IF(ISBLANK(Table13[[#This Row],[T4]]),0,IF(Table13[[#This Row],[T4]]&gt;0,1,0))</f>
        <v>0</v>
      </c>
      <c r="T91" s="3">
        <v>1.5</v>
      </c>
    </row>
    <row r="92" spans="1:20">
      <c r="A92" s="4">
        <v>43741.75</v>
      </c>
      <c r="B92">
        <v>43741</v>
      </c>
      <c r="C92" s="3">
        <v>0.75</v>
      </c>
      <c r="D92" s="3">
        <v>18</v>
      </c>
      <c r="E92" s="3">
        <v>3</v>
      </c>
      <c r="F92" s="3">
        <v>0.8</v>
      </c>
      <c r="G92" s="5">
        <v>0.6</v>
      </c>
      <c r="H92" s="3">
        <v>1.4</v>
      </c>
      <c r="I92" s="3">
        <v>1.55139</v>
      </c>
      <c r="J92" s="12">
        <f t="shared" si="2"/>
        <v>1.6375</v>
      </c>
      <c r="K92" s="3">
        <v>0</v>
      </c>
      <c r="L92" s="3">
        <v>0</v>
      </c>
      <c r="M92" s="3">
        <v>7</v>
      </c>
      <c r="N92" s="3">
        <v>0</v>
      </c>
      <c r="O92" s="3"/>
      <c r="P92" s="3">
        <f>IF(ISBLANK(Table13[[#This Row],[T1]]),0,IF(Table13[[#This Row],[T1]]&gt;0,1,0))</f>
        <v>0</v>
      </c>
      <c r="Q92" s="3">
        <f>IF(ISBLANK(Table13[[#This Row],[T2]]),0,IF(Table13[[#This Row],[T2]]&gt;0,1,0))</f>
        <v>0</v>
      </c>
      <c r="R92" s="3">
        <f>IF(ISBLANK(Table13[[#This Row],[T3]]),0,IF(Table13[[#This Row],[T3]]&gt;0,1,0))</f>
        <v>0</v>
      </c>
      <c r="S92" s="3">
        <f>IF(ISBLANK(Table13[[#This Row],[T4]]),0,IF(Table13[[#This Row],[T4]]&gt;0,1,0))</f>
        <v>0</v>
      </c>
      <c r="T92" s="3">
        <v>1.4</v>
      </c>
    </row>
    <row r="93" spans="1:20">
      <c r="A93" s="4">
        <v>43741.791666666664</v>
      </c>
      <c r="B93">
        <v>43741</v>
      </c>
      <c r="C93" s="3">
        <v>0.79166666666666663</v>
      </c>
      <c r="D93" s="3">
        <v>19</v>
      </c>
      <c r="E93" s="3">
        <v>3</v>
      </c>
      <c r="F93" s="3">
        <v>0.6</v>
      </c>
      <c r="G93" s="5">
        <v>0.6</v>
      </c>
      <c r="H93" s="3">
        <v>1.2</v>
      </c>
      <c r="I93" s="3">
        <v>1.55139</v>
      </c>
      <c r="J93" s="12">
        <f t="shared" si="2"/>
        <v>1.6333333333333331</v>
      </c>
      <c r="K93" s="3">
        <v>0</v>
      </c>
      <c r="L93" s="3">
        <v>0</v>
      </c>
      <c r="M93" s="3">
        <v>10</v>
      </c>
      <c r="N93" s="3">
        <v>0</v>
      </c>
      <c r="O93" s="3"/>
      <c r="P93" s="3">
        <f>IF(ISBLANK(Table13[[#This Row],[T1]]),0,IF(Table13[[#This Row],[T1]]&gt;0,1,0))</f>
        <v>0</v>
      </c>
      <c r="Q93" s="3">
        <f>IF(ISBLANK(Table13[[#This Row],[T2]]),0,IF(Table13[[#This Row],[T2]]&gt;0,1,0))</f>
        <v>0</v>
      </c>
      <c r="R93" s="3">
        <f>IF(ISBLANK(Table13[[#This Row],[T3]]),0,IF(Table13[[#This Row],[T3]]&gt;0,1,0))</f>
        <v>1</v>
      </c>
      <c r="S93" s="3">
        <f>IF(ISBLANK(Table13[[#This Row],[T4]]),0,IF(Table13[[#This Row],[T4]]&gt;0,1,0))</f>
        <v>0</v>
      </c>
      <c r="T93" s="3">
        <v>1.2</v>
      </c>
    </row>
    <row r="94" spans="1:20">
      <c r="A94" s="4">
        <v>43741.833333333336</v>
      </c>
      <c r="B94">
        <v>43741</v>
      </c>
      <c r="C94" s="3">
        <v>0.83333333333333337</v>
      </c>
      <c r="D94" s="3">
        <v>20</v>
      </c>
      <c r="E94" s="3">
        <v>3</v>
      </c>
      <c r="F94" s="3">
        <v>0.6</v>
      </c>
      <c r="G94" s="5">
        <v>0.7</v>
      </c>
      <c r="H94" s="3">
        <v>1.2999999999999998</v>
      </c>
      <c r="I94" s="3">
        <v>1.55139</v>
      </c>
      <c r="J94" s="12">
        <f t="shared" si="2"/>
        <v>1.6374999999999995</v>
      </c>
      <c r="K94" s="3">
        <v>0</v>
      </c>
      <c r="L94" s="3">
        <v>0</v>
      </c>
      <c r="M94" s="3">
        <v>58</v>
      </c>
      <c r="N94" s="3">
        <v>0</v>
      </c>
      <c r="O94" s="3"/>
      <c r="P94" s="3">
        <f>IF(ISBLANK(Table13[[#This Row],[T1]]),0,IF(Table13[[#This Row],[T1]]&gt;0,1,0))</f>
        <v>1</v>
      </c>
      <c r="Q94" s="3">
        <f>IF(ISBLANK(Table13[[#This Row],[T2]]),0,IF(Table13[[#This Row],[T2]]&gt;0,1,0))</f>
        <v>0</v>
      </c>
      <c r="R94" s="3">
        <f>IF(ISBLANK(Table13[[#This Row],[T3]]),0,IF(Table13[[#This Row],[T3]]&gt;0,1,0))</f>
        <v>1</v>
      </c>
      <c r="S94" s="3">
        <f>IF(ISBLANK(Table13[[#This Row],[T4]]),0,IF(Table13[[#This Row],[T4]]&gt;0,1,0))</f>
        <v>0</v>
      </c>
      <c r="T94" s="3">
        <v>1.2999999999999998</v>
      </c>
    </row>
    <row r="95" spans="1:20">
      <c r="A95" s="4">
        <v>43741.875</v>
      </c>
      <c r="B95">
        <v>43741</v>
      </c>
      <c r="C95" s="3">
        <v>0.875</v>
      </c>
      <c r="D95" s="3">
        <v>21</v>
      </c>
      <c r="E95" s="3">
        <v>3</v>
      </c>
      <c r="F95" s="3">
        <v>0.5</v>
      </c>
      <c r="G95" s="5">
        <v>0.5</v>
      </c>
      <c r="H95" s="3">
        <v>1</v>
      </c>
      <c r="I95" s="3">
        <v>1.55139</v>
      </c>
      <c r="J95" s="12">
        <f t="shared" si="2"/>
        <v>1.6375</v>
      </c>
      <c r="K95" s="3">
        <v>5</v>
      </c>
      <c r="L95" s="3">
        <v>0</v>
      </c>
      <c r="M95" s="3">
        <v>57</v>
      </c>
      <c r="N95" s="3">
        <v>0</v>
      </c>
      <c r="O95" s="3"/>
      <c r="P95" s="3">
        <f>IF(ISBLANK(Table13[[#This Row],[T1]]),0,IF(Table13[[#This Row],[T1]]&gt;0,1,0))</f>
        <v>1</v>
      </c>
      <c r="Q95" s="3">
        <f>IF(ISBLANK(Table13[[#This Row],[T2]]),0,IF(Table13[[#This Row],[T2]]&gt;0,1,0))</f>
        <v>0</v>
      </c>
      <c r="R95" s="3">
        <f>IF(ISBLANK(Table13[[#This Row],[T3]]),0,IF(Table13[[#This Row],[T3]]&gt;0,1,0))</f>
        <v>0</v>
      </c>
      <c r="S95" s="3">
        <f>IF(ISBLANK(Table13[[#This Row],[T4]]),0,IF(Table13[[#This Row],[T4]]&gt;0,1,0))</f>
        <v>0</v>
      </c>
      <c r="T95" s="3">
        <v>1</v>
      </c>
    </row>
    <row r="96" spans="1:20">
      <c r="A96" s="4">
        <v>43741.916666666664</v>
      </c>
      <c r="B96">
        <v>43741</v>
      </c>
      <c r="C96" s="3">
        <v>0.91666666666666663</v>
      </c>
      <c r="D96" s="3">
        <v>22</v>
      </c>
      <c r="E96" s="3">
        <v>3</v>
      </c>
      <c r="F96" s="3">
        <v>1.1000000000000001</v>
      </c>
      <c r="G96" s="5">
        <v>0.9</v>
      </c>
      <c r="H96" s="3">
        <v>2</v>
      </c>
      <c r="I96" s="3">
        <v>1.55139</v>
      </c>
      <c r="J96" s="12">
        <f t="shared" si="2"/>
        <v>1.6958333333333331</v>
      </c>
      <c r="K96" s="3">
        <v>58</v>
      </c>
      <c r="L96" s="3">
        <v>51</v>
      </c>
      <c r="M96" s="3">
        <v>58</v>
      </c>
      <c r="N96" s="3">
        <v>0</v>
      </c>
      <c r="O96" s="3"/>
      <c r="P96" s="3">
        <f>IF(ISBLANK(Table13[[#This Row],[T1]]),0,IF(Table13[[#This Row],[T1]]&gt;0,1,0))</f>
        <v>1</v>
      </c>
      <c r="Q96" s="3">
        <f>IF(ISBLANK(Table13[[#This Row],[T2]]),0,IF(Table13[[#This Row],[T2]]&gt;0,1,0))</f>
        <v>0</v>
      </c>
      <c r="R96" s="3">
        <f>IF(ISBLANK(Table13[[#This Row],[T3]]),0,IF(Table13[[#This Row],[T3]]&gt;0,1,0))</f>
        <v>0</v>
      </c>
      <c r="S96" s="3">
        <f>IF(ISBLANK(Table13[[#This Row],[T4]]),0,IF(Table13[[#This Row],[T4]]&gt;0,1,0))</f>
        <v>0</v>
      </c>
      <c r="T96" s="3">
        <v>2</v>
      </c>
    </row>
    <row r="97" spans="1:20">
      <c r="A97" s="4">
        <v>43741.958333333336</v>
      </c>
      <c r="B97">
        <v>43741</v>
      </c>
      <c r="C97" s="3">
        <v>0.95833333333333337</v>
      </c>
      <c r="D97" s="3">
        <v>23</v>
      </c>
      <c r="E97" s="3">
        <v>3</v>
      </c>
      <c r="F97" s="3">
        <v>1.8</v>
      </c>
      <c r="G97" s="5">
        <v>0.8</v>
      </c>
      <c r="H97" s="3">
        <v>2.6</v>
      </c>
      <c r="I97" s="3">
        <v>1.55139</v>
      </c>
      <c r="J97" s="12">
        <f t="shared" si="2"/>
        <v>1.7166666666666666</v>
      </c>
      <c r="K97" s="3">
        <v>58</v>
      </c>
      <c r="L97" s="3">
        <v>48</v>
      </c>
      <c r="M97" s="3">
        <v>58</v>
      </c>
      <c r="N97" s="3">
        <v>15</v>
      </c>
      <c r="O97" s="3"/>
      <c r="P97" s="3">
        <f>IF(ISBLANK(Table13[[#This Row],[T1]]),0,IF(Table13[[#This Row],[T1]]&gt;0,1,0))</f>
        <v>1</v>
      </c>
      <c r="Q97" s="3">
        <f>IF(ISBLANK(Table13[[#This Row],[T2]]),0,IF(Table13[[#This Row],[T2]]&gt;0,1,0))</f>
        <v>0</v>
      </c>
      <c r="R97" s="3">
        <f>IF(ISBLANK(Table13[[#This Row],[T3]]),0,IF(Table13[[#This Row],[T3]]&gt;0,1,0))</f>
        <v>0</v>
      </c>
      <c r="S97" s="3">
        <f>IF(ISBLANK(Table13[[#This Row],[T4]]),0,IF(Table13[[#This Row],[T4]]&gt;0,1,0))</f>
        <v>0</v>
      </c>
      <c r="T97" s="3">
        <v>2.6</v>
      </c>
    </row>
    <row r="98" spans="1:20">
      <c r="A98" s="4">
        <v>43742</v>
      </c>
      <c r="B98">
        <v>43742</v>
      </c>
      <c r="C98" s="3">
        <v>0</v>
      </c>
      <c r="D98" s="3">
        <v>0</v>
      </c>
      <c r="E98" s="3">
        <v>4</v>
      </c>
      <c r="F98" s="3">
        <v>0.7</v>
      </c>
      <c r="G98" s="5">
        <v>0.6</v>
      </c>
      <c r="H98" s="3">
        <v>1.2999999999999998</v>
      </c>
      <c r="I98" s="3">
        <v>1.55139</v>
      </c>
      <c r="J98" s="12">
        <f t="shared" si="2"/>
        <v>1.6333333333333335</v>
      </c>
      <c r="K98" s="3">
        <v>57</v>
      </c>
      <c r="L98" s="3">
        <v>28</v>
      </c>
      <c r="M98" s="3">
        <v>57</v>
      </c>
      <c r="N98" s="3">
        <v>57</v>
      </c>
      <c r="O98" s="3"/>
      <c r="P98" s="3">
        <f>IF(ISBLANK(Table13[[#This Row],[T1]]),0,IF(Table13[[#This Row],[T1]]&gt;0,1,0))</f>
        <v>1</v>
      </c>
      <c r="Q98" s="3">
        <f>IF(ISBLANK(Table13[[#This Row],[T2]]),0,IF(Table13[[#This Row],[T2]]&gt;0,1,0))</f>
        <v>0</v>
      </c>
      <c r="R98" s="3">
        <f>IF(ISBLANK(Table13[[#This Row],[T3]]),0,IF(Table13[[#This Row],[T3]]&gt;0,1,0))</f>
        <v>0</v>
      </c>
      <c r="S98" s="3">
        <f>IF(ISBLANK(Table13[[#This Row],[T4]]),0,IF(Table13[[#This Row],[T4]]&gt;0,1,0))</f>
        <v>0</v>
      </c>
      <c r="T98" s="3">
        <v>1.2999999999999998</v>
      </c>
    </row>
    <row r="99" spans="1:20">
      <c r="A99" s="4">
        <v>43742.041666666664</v>
      </c>
      <c r="B99">
        <v>43742</v>
      </c>
      <c r="C99" s="3">
        <v>4.1666666666666664E-2</v>
      </c>
      <c r="D99" s="3">
        <v>1</v>
      </c>
      <c r="E99" s="3">
        <v>4</v>
      </c>
      <c r="F99" s="3">
        <v>0.6</v>
      </c>
      <c r="G99" s="5">
        <v>0.6</v>
      </c>
      <c r="H99" s="3">
        <v>1.2</v>
      </c>
      <c r="I99" s="3">
        <v>1.55139</v>
      </c>
      <c r="J99" s="12">
        <f t="shared" si="2"/>
        <v>1.6000000000000003</v>
      </c>
      <c r="K99" s="3">
        <v>58</v>
      </c>
      <c r="L99" s="3">
        <v>21</v>
      </c>
      <c r="M99" s="3">
        <v>58</v>
      </c>
      <c r="N99" s="3">
        <v>58</v>
      </c>
      <c r="O99" s="3"/>
      <c r="P99" s="3">
        <f>IF(ISBLANK(Table13[[#This Row],[T1]]),0,IF(Table13[[#This Row],[T1]]&gt;0,1,0))</f>
        <v>1</v>
      </c>
      <c r="Q99" s="3">
        <f>IF(ISBLANK(Table13[[#This Row],[T2]]),0,IF(Table13[[#This Row],[T2]]&gt;0,1,0))</f>
        <v>0</v>
      </c>
      <c r="R99" s="3">
        <f>IF(ISBLANK(Table13[[#This Row],[T3]]),0,IF(Table13[[#This Row],[T3]]&gt;0,1,0))</f>
        <v>1</v>
      </c>
      <c r="S99" s="3">
        <f>IF(ISBLANK(Table13[[#This Row],[T4]]),0,IF(Table13[[#This Row],[T4]]&gt;0,1,0))</f>
        <v>0</v>
      </c>
      <c r="T99" s="3">
        <v>1.2</v>
      </c>
    </row>
    <row r="100" spans="1:20">
      <c r="A100" s="4">
        <v>43742.083333333336</v>
      </c>
      <c r="B100">
        <v>43742</v>
      </c>
      <c r="C100" s="3">
        <v>8.3333333333333329E-2</v>
      </c>
      <c r="D100" s="3">
        <v>2</v>
      </c>
      <c r="E100" s="3">
        <v>4</v>
      </c>
      <c r="F100" s="3">
        <v>0.7</v>
      </c>
      <c r="G100" s="5">
        <v>0.5</v>
      </c>
      <c r="H100" s="3">
        <v>1.2</v>
      </c>
      <c r="I100" s="3">
        <v>1.55139</v>
      </c>
      <c r="J100" s="12">
        <f t="shared" si="2"/>
        <v>1.5666666666666671</v>
      </c>
      <c r="K100" s="3">
        <v>58</v>
      </c>
      <c r="L100" s="3">
        <v>26</v>
      </c>
      <c r="M100" s="3">
        <v>58</v>
      </c>
      <c r="N100" s="3">
        <v>57</v>
      </c>
      <c r="O100" s="3"/>
      <c r="P100" s="3">
        <f>IF(ISBLANK(Table13[[#This Row],[T1]]),0,IF(Table13[[#This Row],[T1]]&gt;0,1,0))</f>
        <v>1</v>
      </c>
      <c r="Q100" s="3">
        <f>IF(ISBLANK(Table13[[#This Row],[T2]]),0,IF(Table13[[#This Row],[T2]]&gt;0,1,0))</f>
        <v>1</v>
      </c>
      <c r="R100" s="3">
        <f>IF(ISBLANK(Table13[[#This Row],[T3]]),0,IF(Table13[[#This Row],[T3]]&gt;0,1,0))</f>
        <v>1</v>
      </c>
      <c r="S100" s="3">
        <f>IF(ISBLANK(Table13[[#This Row],[T4]]),0,IF(Table13[[#This Row],[T4]]&gt;0,1,0))</f>
        <v>0</v>
      </c>
      <c r="T100" s="3">
        <v>1.2</v>
      </c>
    </row>
    <row r="101" spans="1:20">
      <c r="A101" s="4">
        <v>43742.125</v>
      </c>
      <c r="B101">
        <v>43742</v>
      </c>
      <c r="C101" s="3">
        <v>0.125</v>
      </c>
      <c r="D101" s="3">
        <v>3</v>
      </c>
      <c r="E101" s="3">
        <v>4</v>
      </c>
      <c r="F101" s="3">
        <v>0.5</v>
      </c>
      <c r="G101" s="5">
        <v>0.5</v>
      </c>
      <c r="H101" s="3">
        <v>1</v>
      </c>
      <c r="I101" s="3">
        <v>1.55139</v>
      </c>
      <c r="J101" s="12">
        <f t="shared" si="2"/>
        <v>1.5333333333333334</v>
      </c>
      <c r="K101" s="3">
        <v>58</v>
      </c>
      <c r="L101" s="3">
        <v>28</v>
      </c>
      <c r="M101" s="3">
        <v>58</v>
      </c>
      <c r="N101" s="3">
        <v>32</v>
      </c>
      <c r="O101" s="3"/>
      <c r="P101" s="3">
        <f>IF(ISBLANK(Table13[[#This Row],[T1]]),0,IF(Table13[[#This Row],[T1]]&gt;0,1,0))</f>
        <v>1</v>
      </c>
      <c r="Q101" s="3">
        <f>IF(ISBLANK(Table13[[#This Row],[T2]]),0,IF(Table13[[#This Row],[T2]]&gt;0,1,0))</f>
        <v>1</v>
      </c>
      <c r="R101" s="3">
        <f>IF(ISBLANK(Table13[[#This Row],[T3]]),0,IF(Table13[[#This Row],[T3]]&gt;0,1,0))</f>
        <v>1</v>
      </c>
      <c r="S101" s="3">
        <f>IF(ISBLANK(Table13[[#This Row],[T4]]),0,IF(Table13[[#This Row],[T4]]&gt;0,1,0))</f>
        <v>0</v>
      </c>
      <c r="T101" s="3">
        <v>1</v>
      </c>
    </row>
    <row r="102" spans="1:20">
      <c r="A102" s="4">
        <v>43742.166666666664</v>
      </c>
      <c r="B102">
        <v>43742</v>
      </c>
      <c r="C102" s="3">
        <v>0.16666666666666666</v>
      </c>
      <c r="D102" s="3">
        <v>4</v>
      </c>
      <c r="E102" s="3">
        <v>4</v>
      </c>
      <c r="F102" s="3">
        <v>0.6</v>
      </c>
      <c r="G102" s="5">
        <v>0.5</v>
      </c>
      <c r="H102" s="3">
        <v>1.1000000000000001</v>
      </c>
      <c r="I102" s="3">
        <v>1.55139</v>
      </c>
      <c r="J102" s="12">
        <f t="shared" si="2"/>
        <v>1.5666666666666667</v>
      </c>
      <c r="K102" s="3">
        <v>57</v>
      </c>
      <c r="L102" s="3">
        <v>22</v>
      </c>
      <c r="M102" s="3">
        <v>57</v>
      </c>
      <c r="N102" s="3">
        <v>24</v>
      </c>
      <c r="O102" s="3"/>
      <c r="P102" s="3">
        <f>IF(ISBLANK(Table13[[#This Row],[T1]]),0,IF(Table13[[#This Row],[T1]]&gt;0,1,0))</f>
        <v>1</v>
      </c>
      <c r="Q102" s="3">
        <f>IF(ISBLANK(Table13[[#This Row],[T2]]),0,IF(Table13[[#This Row],[T2]]&gt;0,1,0))</f>
        <v>1</v>
      </c>
      <c r="R102" s="3">
        <f>IF(ISBLANK(Table13[[#This Row],[T3]]),0,IF(Table13[[#This Row],[T3]]&gt;0,1,0))</f>
        <v>1</v>
      </c>
      <c r="S102" s="3">
        <f>IF(ISBLANK(Table13[[#This Row],[T4]]),0,IF(Table13[[#This Row],[T4]]&gt;0,1,0))</f>
        <v>0</v>
      </c>
      <c r="T102" s="3">
        <v>1.1000000000000001</v>
      </c>
    </row>
    <row r="103" spans="1:20">
      <c r="A103" s="4">
        <v>43742.208333333336</v>
      </c>
      <c r="B103">
        <v>43742</v>
      </c>
      <c r="C103" s="3">
        <v>0.20833333333333334</v>
      </c>
      <c r="D103" s="3">
        <v>5</v>
      </c>
      <c r="E103" s="3">
        <v>4</v>
      </c>
      <c r="F103" s="3">
        <v>0.4</v>
      </c>
      <c r="G103" s="5">
        <v>0.5</v>
      </c>
      <c r="H103" s="3">
        <v>0.9</v>
      </c>
      <c r="I103" s="3">
        <v>1.55139</v>
      </c>
      <c r="J103" s="12">
        <f t="shared" si="2"/>
        <v>1.5374999999999999</v>
      </c>
      <c r="K103" s="3">
        <v>58</v>
      </c>
      <c r="L103" s="3">
        <v>29</v>
      </c>
      <c r="M103" s="3">
        <v>58</v>
      </c>
      <c r="N103" s="3">
        <v>18</v>
      </c>
      <c r="O103" s="3"/>
      <c r="P103" s="3">
        <f>IF(ISBLANK(Table13[[#This Row],[T1]]),0,IF(Table13[[#This Row],[T1]]&gt;0,1,0))</f>
        <v>1</v>
      </c>
      <c r="Q103" s="3">
        <f>IF(ISBLANK(Table13[[#This Row],[T2]]),0,IF(Table13[[#This Row],[T2]]&gt;0,1,0))</f>
        <v>1</v>
      </c>
      <c r="R103" s="3">
        <f>IF(ISBLANK(Table13[[#This Row],[T3]]),0,IF(Table13[[#This Row],[T3]]&gt;0,1,0))</f>
        <v>1</v>
      </c>
      <c r="S103" s="3">
        <f>IF(ISBLANK(Table13[[#This Row],[T4]]),0,IF(Table13[[#This Row],[T4]]&gt;0,1,0))</f>
        <v>0</v>
      </c>
      <c r="T103" s="3">
        <v>0.9</v>
      </c>
    </row>
    <row r="104" spans="1:20">
      <c r="A104" s="4">
        <v>43742.25</v>
      </c>
      <c r="B104">
        <v>43742</v>
      </c>
      <c r="C104" s="3">
        <v>0.25</v>
      </c>
      <c r="D104" s="3">
        <v>6</v>
      </c>
      <c r="E104" s="3">
        <v>4</v>
      </c>
      <c r="F104" s="3">
        <v>0.4</v>
      </c>
      <c r="G104" s="5">
        <v>0.8</v>
      </c>
      <c r="H104" s="3">
        <v>1.2000000000000002</v>
      </c>
      <c r="I104" s="3">
        <v>1.55139</v>
      </c>
      <c r="J104" s="12">
        <f t="shared" si="2"/>
        <v>1.5166666666666664</v>
      </c>
      <c r="K104" s="3">
        <v>58</v>
      </c>
      <c r="L104" s="3">
        <v>43</v>
      </c>
      <c r="M104" s="3">
        <v>58</v>
      </c>
      <c r="N104" s="3">
        <v>22</v>
      </c>
      <c r="O104" s="3"/>
      <c r="P104" s="3">
        <f>IF(ISBLANK(Table13[[#This Row],[T1]]),0,IF(Table13[[#This Row],[T1]]&gt;0,1,0))</f>
        <v>1</v>
      </c>
      <c r="Q104" s="3">
        <f>IF(ISBLANK(Table13[[#This Row],[T2]]),0,IF(Table13[[#This Row],[T2]]&gt;0,1,0))</f>
        <v>1</v>
      </c>
      <c r="R104" s="3">
        <f>IF(ISBLANK(Table13[[#This Row],[T3]]),0,IF(Table13[[#This Row],[T3]]&gt;0,1,0))</f>
        <v>1</v>
      </c>
      <c r="S104" s="3">
        <f>IF(ISBLANK(Table13[[#This Row],[T4]]),0,IF(Table13[[#This Row],[T4]]&gt;0,1,0))</f>
        <v>0</v>
      </c>
      <c r="T104" s="3">
        <v>1.2000000000000002</v>
      </c>
    </row>
    <row r="105" spans="1:20">
      <c r="A105" s="4">
        <v>43742.291666666664</v>
      </c>
      <c r="B105">
        <v>43742</v>
      </c>
      <c r="C105" s="3">
        <v>0.29166666666666669</v>
      </c>
      <c r="D105" s="3">
        <v>7</v>
      </c>
      <c r="E105" s="3">
        <v>4</v>
      </c>
      <c r="F105" s="3">
        <v>2.6</v>
      </c>
      <c r="G105" s="5">
        <v>1.8</v>
      </c>
      <c r="H105" s="3">
        <v>4.4000000000000004</v>
      </c>
      <c r="I105" s="3">
        <v>1.55139</v>
      </c>
      <c r="J105" s="12">
        <f t="shared" si="2"/>
        <v>1.4833333333333332</v>
      </c>
      <c r="K105" s="3">
        <v>56</v>
      </c>
      <c r="L105" s="3">
        <v>58</v>
      </c>
      <c r="M105" s="3">
        <v>56</v>
      </c>
      <c r="N105" s="3">
        <v>7</v>
      </c>
      <c r="O105" s="3"/>
      <c r="P105" s="3">
        <f>IF(ISBLANK(Table13[[#This Row],[T1]]),0,IF(Table13[[#This Row],[T1]]&gt;0,1,0))</f>
        <v>1</v>
      </c>
      <c r="Q105" s="3">
        <f>IF(ISBLANK(Table13[[#This Row],[T2]]),0,IF(Table13[[#This Row],[T2]]&gt;0,1,0))</f>
        <v>1</v>
      </c>
      <c r="R105" s="3">
        <f>IF(ISBLANK(Table13[[#This Row],[T3]]),0,IF(Table13[[#This Row],[T3]]&gt;0,1,0))</f>
        <v>1</v>
      </c>
      <c r="S105" s="3">
        <f>IF(ISBLANK(Table13[[#This Row],[T4]]),0,IF(Table13[[#This Row],[T4]]&gt;0,1,0))</f>
        <v>0</v>
      </c>
      <c r="T105" s="3">
        <v>4.4000000000000004</v>
      </c>
    </row>
    <row r="106" spans="1:20">
      <c r="A106" s="4">
        <v>43742.333333333336</v>
      </c>
      <c r="B106">
        <v>43742</v>
      </c>
      <c r="C106" s="3">
        <v>0.33333333333333331</v>
      </c>
      <c r="D106" s="3">
        <v>8</v>
      </c>
      <c r="E106" s="3">
        <v>4</v>
      </c>
      <c r="F106" s="3">
        <v>1.6</v>
      </c>
      <c r="G106" s="5">
        <v>3</v>
      </c>
      <c r="H106" s="3">
        <v>4.5999999999999996</v>
      </c>
      <c r="I106" s="3">
        <v>1.55139</v>
      </c>
      <c r="J106" s="12">
        <f t="shared" si="2"/>
        <v>1.3166666666666667</v>
      </c>
      <c r="K106" s="3">
        <v>11</v>
      </c>
      <c r="L106" s="3">
        <v>26</v>
      </c>
      <c r="M106" s="3">
        <v>0</v>
      </c>
      <c r="N106" s="3">
        <v>33</v>
      </c>
      <c r="O106" s="3"/>
      <c r="P106" s="3">
        <f>IF(ISBLANK(Table13[[#This Row],[T1]]),0,IF(Table13[[#This Row],[T1]]&gt;0,1,0))</f>
        <v>1</v>
      </c>
      <c r="Q106" s="3">
        <f>IF(ISBLANK(Table13[[#This Row],[T2]]),0,IF(Table13[[#This Row],[T2]]&gt;0,1,0))</f>
        <v>1</v>
      </c>
      <c r="R106" s="3">
        <f>IF(ISBLANK(Table13[[#This Row],[T3]]),0,IF(Table13[[#This Row],[T3]]&gt;0,1,0))</f>
        <v>1</v>
      </c>
      <c r="S106" s="3">
        <f>IF(ISBLANK(Table13[[#This Row],[T4]]),0,IF(Table13[[#This Row],[T4]]&gt;0,1,0))</f>
        <v>0</v>
      </c>
      <c r="T106" s="3">
        <v>4.5999999999999996</v>
      </c>
    </row>
    <row r="107" spans="1:20">
      <c r="A107" s="4">
        <v>43742.375</v>
      </c>
      <c r="B107">
        <v>43742</v>
      </c>
      <c r="C107" s="3">
        <v>0.375</v>
      </c>
      <c r="D107" s="3">
        <v>9</v>
      </c>
      <c r="E107" s="3">
        <v>4</v>
      </c>
      <c r="F107" s="3">
        <v>1.3</v>
      </c>
      <c r="G107" s="5">
        <v>0.8</v>
      </c>
      <c r="H107" s="3">
        <v>2.1</v>
      </c>
      <c r="I107" s="3">
        <v>1.55139</v>
      </c>
      <c r="J107" s="12">
        <f t="shared" si="2"/>
        <v>1.145833333333333</v>
      </c>
      <c r="K107" s="3">
        <v>0</v>
      </c>
      <c r="L107" s="3">
        <v>0</v>
      </c>
      <c r="M107" s="3">
        <v>0</v>
      </c>
      <c r="N107" s="3">
        <v>2</v>
      </c>
      <c r="O107" s="3"/>
      <c r="P107" s="3">
        <f>IF(ISBLANK(Table13[[#This Row],[T1]]),0,IF(Table13[[#This Row],[T1]]&gt;0,1,0))</f>
        <v>0</v>
      </c>
      <c r="Q107" s="3">
        <f>IF(ISBLANK(Table13[[#This Row],[T2]]),0,IF(Table13[[#This Row],[T2]]&gt;0,1,0))</f>
        <v>1</v>
      </c>
      <c r="R107" s="3">
        <f>IF(ISBLANK(Table13[[#This Row],[T3]]),0,IF(Table13[[#This Row],[T3]]&gt;0,1,0))</f>
        <v>1</v>
      </c>
      <c r="S107" s="3">
        <f>IF(ISBLANK(Table13[[#This Row],[T4]]),0,IF(Table13[[#This Row],[T4]]&gt;0,1,0))</f>
        <v>0</v>
      </c>
      <c r="T107" s="3">
        <v>2.1</v>
      </c>
    </row>
    <row r="108" spans="1:20">
      <c r="A108" s="4">
        <v>43742.416666666664</v>
      </c>
      <c r="B108">
        <v>43742</v>
      </c>
      <c r="C108" s="3">
        <v>0.41666666666666669</v>
      </c>
      <c r="D108" s="3">
        <v>10</v>
      </c>
      <c r="E108" s="3">
        <v>4</v>
      </c>
      <c r="F108" s="3">
        <v>0.5</v>
      </c>
      <c r="G108" s="5">
        <v>0.5</v>
      </c>
      <c r="H108" s="3">
        <v>1</v>
      </c>
      <c r="I108" s="3">
        <v>1.55139</v>
      </c>
      <c r="J108" s="12">
        <f t="shared" si="2"/>
        <v>1.1083333333333329</v>
      </c>
      <c r="K108" s="3"/>
      <c r="L108" s="3"/>
      <c r="M108" s="3"/>
      <c r="N108" s="3"/>
      <c r="O108" s="3"/>
      <c r="P108" s="3">
        <f>IF(ISBLANK(Table13[[#This Row],[T1]]),0,IF(Table13[[#This Row],[T1]]&gt;0,1,0))</f>
        <v>0</v>
      </c>
      <c r="Q108" s="3">
        <f>IF(ISBLANK(Table13[[#This Row],[T2]]),0,IF(Table13[[#This Row],[T2]]&gt;0,1,0))</f>
        <v>1</v>
      </c>
      <c r="R108" s="3">
        <f>IF(ISBLANK(Table13[[#This Row],[T3]]),0,IF(Table13[[#This Row],[T3]]&gt;0,1,0))</f>
        <v>1</v>
      </c>
      <c r="S108" s="3">
        <f>IF(ISBLANK(Table13[[#This Row],[T4]]),0,IF(Table13[[#This Row],[T4]]&gt;0,1,0))</f>
        <v>0</v>
      </c>
      <c r="T108" s="3">
        <v>1</v>
      </c>
    </row>
    <row r="109" spans="1:20">
      <c r="A109" s="4">
        <v>43742.458333333336</v>
      </c>
      <c r="B109">
        <v>43742</v>
      </c>
      <c r="C109" s="3">
        <v>0.45833333333333331</v>
      </c>
      <c r="D109" s="3">
        <v>11</v>
      </c>
      <c r="E109" s="3">
        <v>4</v>
      </c>
      <c r="F109" s="3">
        <v>0.6</v>
      </c>
      <c r="G109" s="5">
        <v>0.7</v>
      </c>
      <c r="H109" s="3">
        <v>1.2999999999999998</v>
      </c>
      <c r="I109" s="3">
        <v>1.55139</v>
      </c>
      <c r="J109" s="12">
        <f t="shared" si="2"/>
        <v>1.2249999999999996</v>
      </c>
      <c r="K109" s="3"/>
      <c r="L109" s="3"/>
      <c r="M109" s="3"/>
      <c r="N109" s="3"/>
      <c r="O109" s="3"/>
      <c r="P109" s="3">
        <f>IF(ISBLANK(Table13[[#This Row],[T1]]),0,IF(Table13[[#This Row],[T1]]&gt;0,1,0))</f>
        <v>0</v>
      </c>
      <c r="Q109" s="3">
        <f>IF(ISBLANK(Table13[[#This Row],[T2]]),0,IF(Table13[[#This Row],[T2]]&gt;0,1,0))</f>
        <v>0</v>
      </c>
      <c r="R109" s="3">
        <f>IF(ISBLANK(Table13[[#This Row],[T3]]),0,IF(Table13[[#This Row],[T3]]&gt;0,1,0))</f>
        <v>1</v>
      </c>
      <c r="S109" s="3">
        <f>IF(ISBLANK(Table13[[#This Row],[T4]]),0,IF(Table13[[#This Row],[T4]]&gt;0,1,0))</f>
        <v>0</v>
      </c>
      <c r="T109" s="3">
        <v>1.2999999999999998</v>
      </c>
    </row>
    <row r="110" spans="1:20">
      <c r="A110" s="4">
        <v>43742.5</v>
      </c>
      <c r="B110">
        <v>43742</v>
      </c>
      <c r="C110" s="3">
        <v>0.5</v>
      </c>
      <c r="D110" s="3">
        <v>12</v>
      </c>
      <c r="E110" s="3">
        <v>4</v>
      </c>
      <c r="F110" s="3">
        <v>0.5</v>
      </c>
      <c r="G110" s="5">
        <v>0.5</v>
      </c>
      <c r="H110" s="3">
        <v>1</v>
      </c>
      <c r="I110" s="3">
        <v>1.55139</v>
      </c>
      <c r="J110" s="12">
        <f t="shared" si="2"/>
        <v>1.2916666666666665</v>
      </c>
      <c r="K110" s="3"/>
      <c r="L110" s="3"/>
      <c r="M110" s="3"/>
      <c r="N110" s="3"/>
      <c r="O110" s="3"/>
      <c r="P110" s="3">
        <f>IF(ISBLANK(Table13[[#This Row],[T1]]),0,IF(Table13[[#This Row],[T1]]&gt;0,1,0))</f>
        <v>1</v>
      </c>
      <c r="Q110" s="3">
        <f>IF(ISBLANK(Table13[[#This Row],[T2]]),0,IF(Table13[[#This Row],[T2]]&gt;0,1,0))</f>
        <v>0</v>
      </c>
      <c r="R110" s="3">
        <f>IF(ISBLANK(Table13[[#This Row],[T3]]),0,IF(Table13[[#This Row],[T3]]&gt;0,1,0))</f>
        <v>0</v>
      </c>
      <c r="S110" s="3">
        <f>IF(ISBLANK(Table13[[#This Row],[T4]]),0,IF(Table13[[#This Row],[T4]]&gt;0,1,0))</f>
        <v>0</v>
      </c>
      <c r="T110" s="3">
        <v>1</v>
      </c>
    </row>
    <row r="111" spans="1:20">
      <c r="A111" s="4">
        <v>43742.541666666664</v>
      </c>
      <c r="B111">
        <v>43742</v>
      </c>
      <c r="C111" s="3">
        <v>0.54166666666666663</v>
      </c>
      <c r="D111" s="3">
        <v>13</v>
      </c>
      <c r="E111" s="3">
        <v>4</v>
      </c>
      <c r="F111" s="3">
        <v>0.7</v>
      </c>
      <c r="G111" s="5">
        <v>0.6</v>
      </c>
      <c r="H111" s="3">
        <v>1.2999999999999998</v>
      </c>
      <c r="I111" s="3">
        <v>1.55139</v>
      </c>
      <c r="J111" s="12">
        <f t="shared" si="2"/>
        <v>1.4375</v>
      </c>
      <c r="K111" s="3"/>
      <c r="L111" s="3"/>
      <c r="M111" s="3"/>
      <c r="N111" s="3"/>
      <c r="O111" s="3"/>
      <c r="P111" s="3">
        <f>IF(ISBLANK(Table13[[#This Row],[T1]]),0,IF(Table13[[#This Row],[T1]]&gt;0,1,0))</f>
        <v>1</v>
      </c>
      <c r="Q111" s="3">
        <f>IF(ISBLANK(Table13[[#This Row],[T2]]),0,IF(Table13[[#This Row],[T2]]&gt;0,1,0))</f>
        <v>1</v>
      </c>
      <c r="R111" s="3">
        <f>IF(ISBLANK(Table13[[#This Row],[T3]]),0,IF(Table13[[#This Row],[T3]]&gt;0,1,0))</f>
        <v>0</v>
      </c>
      <c r="S111" s="3">
        <f>IF(ISBLANK(Table13[[#This Row],[T4]]),0,IF(Table13[[#This Row],[T4]]&gt;0,1,0))</f>
        <v>0</v>
      </c>
      <c r="T111" s="3">
        <v>1.2999999999999998</v>
      </c>
    </row>
    <row r="112" spans="1:20">
      <c r="A112" s="4">
        <v>43742.583333333336</v>
      </c>
      <c r="B112">
        <v>43742</v>
      </c>
      <c r="C112" s="3">
        <v>0.58333333333333337</v>
      </c>
      <c r="D112" s="3">
        <v>14</v>
      </c>
      <c r="E112" s="3">
        <v>4</v>
      </c>
      <c r="F112" s="3">
        <v>1.6</v>
      </c>
      <c r="G112" s="5">
        <v>0.7</v>
      </c>
      <c r="H112" s="3">
        <v>2.2999999999999998</v>
      </c>
      <c r="I112" s="3">
        <v>1.55139</v>
      </c>
      <c r="J112" s="12">
        <f t="shared" si="2"/>
        <v>1.5291666666666661</v>
      </c>
      <c r="K112" s="3"/>
      <c r="L112" s="3"/>
      <c r="M112" s="3"/>
      <c r="N112" s="3"/>
      <c r="O112" s="3"/>
      <c r="P112" s="3">
        <f>IF(ISBLANK(Table13[[#This Row],[T1]]),0,IF(Table13[[#This Row],[T1]]&gt;0,1,0))</f>
        <v>0</v>
      </c>
      <c r="Q112" s="3">
        <f>IF(ISBLANK(Table13[[#This Row],[T2]]),0,IF(Table13[[#This Row],[T2]]&gt;0,1,0))</f>
        <v>1</v>
      </c>
      <c r="R112" s="3">
        <f>IF(ISBLANK(Table13[[#This Row],[T3]]),0,IF(Table13[[#This Row],[T3]]&gt;0,1,0))</f>
        <v>0</v>
      </c>
      <c r="S112" s="3">
        <f>IF(ISBLANK(Table13[[#This Row],[T4]]),0,IF(Table13[[#This Row],[T4]]&gt;0,1,0))</f>
        <v>0</v>
      </c>
      <c r="T112" s="3">
        <v>2.2999999999999998</v>
      </c>
    </row>
    <row r="113" spans="1:20">
      <c r="A113" s="4">
        <v>43742.625</v>
      </c>
      <c r="B113">
        <v>43742</v>
      </c>
      <c r="C113" s="3">
        <v>0.625</v>
      </c>
      <c r="D113" s="3">
        <v>15</v>
      </c>
      <c r="E113" s="3">
        <v>4</v>
      </c>
      <c r="F113" s="3">
        <v>0.6</v>
      </c>
      <c r="G113" s="5">
        <v>0.7</v>
      </c>
      <c r="H113" s="3">
        <v>1.2999999999999998</v>
      </c>
      <c r="I113" s="3">
        <v>1.55139</v>
      </c>
      <c r="J113" s="12">
        <f t="shared" si="2"/>
        <v>1.4749999999999996</v>
      </c>
      <c r="K113" s="3"/>
      <c r="L113" s="3"/>
      <c r="M113" s="3"/>
      <c r="N113" s="3"/>
      <c r="O113" s="3"/>
      <c r="P113" s="3">
        <f>IF(ISBLANK(Table13[[#This Row],[T1]]),0,IF(Table13[[#This Row],[T1]]&gt;0,1,0))</f>
        <v>0</v>
      </c>
      <c r="Q113" s="3">
        <f>IF(ISBLANK(Table13[[#This Row],[T2]]),0,IF(Table13[[#This Row],[T2]]&gt;0,1,0))</f>
        <v>1</v>
      </c>
      <c r="R113" s="3">
        <f>IF(ISBLANK(Table13[[#This Row],[T3]]),0,IF(Table13[[#This Row],[T3]]&gt;0,1,0))</f>
        <v>1</v>
      </c>
      <c r="S113" s="3">
        <f>IF(ISBLANK(Table13[[#This Row],[T4]]),0,IF(Table13[[#This Row],[T4]]&gt;0,1,0))</f>
        <v>0</v>
      </c>
      <c r="T113" s="3">
        <v>1.2999999999999998</v>
      </c>
    </row>
    <row r="114" spans="1:20">
      <c r="A114" s="4">
        <v>43742.666666666664</v>
      </c>
      <c r="B114">
        <v>43742</v>
      </c>
      <c r="C114" s="3">
        <v>0.66666666666666663</v>
      </c>
      <c r="D114" s="3">
        <v>16</v>
      </c>
      <c r="E114" s="3">
        <v>4</v>
      </c>
      <c r="F114" s="3">
        <v>0.5</v>
      </c>
      <c r="G114" s="5">
        <v>0.6</v>
      </c>
      <c r="H114" s="3">
        <v>1.1000000000000001</v>
      </c>
      <c r="I114" s="3">
        <v>1.55139</v>
      </c>
      <c r="J114" s="12">
        <f t="shared" si="2"/>
        <v>1.4666666666666666</v>
      </c>
      <c r="K114" s="3">
        <v>22</v>
      </c>
      <c r="L114" s="3">
        <v>0</v>
      </c>
      <c r="M114" s="3">
        <v>0</v>
      </c>
      <c r="N114" s="3">
        <v>0</v>
      </c>
      <c r="O114" s="3"/>
      <c r="P114" s="3">
        <f>IF(ISBLANK(Table13[[#This Row],[T1]]),0,IF(Table13[[#This Row],[T1]]&gt;0,1,0))</f>
        <v>0</v>
      </c>
      <c r="Q114" s="3">
        <f>IF(ISBLANK(Table13[[#This Row],[T2]]),0,IF(Table13[[#This Row],[T2]]&gt;0,1,0))</f>
        <v>0</v>
      </c>
      <c r="R114" s="3">
        <f>IF(ISBLANK(Table13[[#This Row],[T3]]),0,IF(Table13[[#This Row],[T3]]&gt;0,1,0))</f>
        <v>1</v>
      </c>
      <c r="S114" s="3">
        <f>IF(ISBLANK(Table13[[#This Row],[T4]]),0,IF(Table13[[#This Row],[T4]]&gt;0,1,0))</f>
        <v>0</v>
      </c>
      <c r="T114" s="3">
        <v>1.1000000000000001</v>
      </c>
    </row>
    <row r="115" spans="1:20">
      <c r="A115" s="4">
        <v>43742.708333333336</v>
      </c>
      <c r="B115">
        <v>43742</v>
      </c>
      <c r="C115" s="3">
        <v>0.70833333333333337</v>
      </c>
      <c r="D115" s="3">
        <v>17</v>
      </c>
      <c r="E115" s="3">
        <v>4</v>
      </c>
      <c r="F115" s="3">
        <v>0.9</v>
      </c>
      <c r="G115" s="5">
        <v>0.6</v>
      </c>
      <c r="H115" s="3">
        <v>1.5</v>
      </c>
      <c r="I115" s="3">
        <v>1.55139</v>
      </c>
      <c r="J115" s="12">
        <f t="shared" si="2"/>
        <v>1.4541666666666666</v>
      </c>
      <c r="K115" s="3">
        <v>57</v>
      </c>
      <c r="L115" s="3">
        <v>0</v>
      </c>
      <c r="M115" s="3">
        <v>0</v>
      </c>
      <c r="N115" s="3">
        <v>0</v>
      </c>
      <c r="O115" s="3"/>
      <c r="P115" s="3">
        <f>IF(ISBLANK(Table13[[#This Row],[T1]]),0,IF(Table13[[#This Row],[T1]]&gt;0,1,0))</f>
        <v>0</v>
      </c>
      <c r="Q115" s="3">
        <f>IF(ISBLANK(Table13[[#This Row],[T2]]),0,IF(Table13[[#This Row],[T2]]&gt;0,1,0))</f>
        <v>0</v>
      </c>
      <c r="R115" s="3">
        <f>IF(ISBLANK(Table13[[#This Row],[T3]]),0,IF(Table13[[#This Row],[T3]]&gt;0,1,0))</f>
        <v>1</v>
      </c>
      <c r="S115" s="3">
        <f>IF(ISBLANK(Table13[[#This Row],[T4]]),0,IF(Table13[[#This Row],[T4]]&gt;0,1,0))</f>
        <v>0</v>
      </c>
      <c r="T115" s="3">
        <v>1.5</v>
      </c>
    </row>
    <row r="116" spans="1:20">
      <c r="A116" s="4">
        <v>43742.75</v>
      </c>
      <c r="B116">
        <v>43742</v>
      </c>
      <c r="C116" s="3">
        <v>0.75</v>
      </c>
      <c r="D116" s="3">
        <v>18</v>
      </c>
      <c r="E116" s="3">
        <v>4</v>
      </c>
      <c r="F116" s="3">
        <v>0.6</v>
      </c>
      <c r="G116" s="5">
        <v>0.7</v>
      </c>
      <c r="H116" s="3">
        <v>1.2999999999999998</v>
      </c>
      <c r="I116" s="3">
        <v>1.55139</v>
      </c>
      <c r="J116" s="12">
        <f t="shared" si="2"/>
        <v>1.4333333333333333</v>
      </c>
      <c r="K116" s="3">
        <v>58</v>
      </c>
      <c r="L116" s="3">
        <v>0</v>
      </c>
      <c r="M116" s="3">
        <v>49</v>
      </c>
      <c r="N116" s="3">
        <v>0</v>
      </c>
      <c r="O116" s="3"/>
      <c r="P116" s="3">
        <f>IF(ISBLANK(Table13[[#This Row],[T1]]),0,IF(Table13[[#This Row],[T1]]&gt;0,1,0))</f>
        <v>0</v>
      </c>
      <c r="Q116" s="3">
        <f>IF(ISBLANK(Table13[[#This Row],[T2]]),0,IF(Table13[[#This Row],[T2]]&gt;0,1,0))</f>
        <v>0</v>
      </c>
      <c r="R116" s="3">
        <f>IF(ISBLANK(Table13[[#This Row],[T3]]),0,IF(Table13[[#This Row],[T3]]&gt;0,1,0))</f>
        <v>1</v>
      </c>
      <c r="S116" s="3">
        <f>IF(ISBLANK(Table13[[#This Row],[T4]]),0,IF(Table13[[#This Row],[T4]]&gt;0,1,0))</f>
        <v>0</v>
      </c>
      <c r="T116" s="3">
        <v>1.2999999999999998</v>
      </c>
    </row>
    <row r="117" spans="1:20">
      <c r="A117" s="4">
        <v>43742.791666666664</v>
      </c>
      <c r="B117">
        <v>43742</v>
      </c>
      <c r="C117" s="3">
        <v>0.79166666666666663</v>
      </c>
      <c r="D117" s="3">
        <v>19</v>
      </c>
      <c r="E117" s="3">
        <v>4</v>
      </c>
      <c r="F117" s="3">
        <v>0.6</v>
      </c>
      <c r="G117" s="5">
        <v>0.7</v>
      </c>
      <c r="H117" s="3">
        <v>1.2999999999999998</v>
      </c>
      <c r="I117" s="3">
        <v>1.55139</v>
      </c>
      <c r="J117" s="12">
        <f t="shared" si="2"/>
        <v>1.4166666666666667</v>
      </c>
      <c r="K117" s="3">
        <v>58</v>
      </c>
      <c r="L117" s="3">
        <v>0</v>
      </c>
      <c r="M117" s="3">
        <v>0</v>
      </c>
      <c r="N117" s="3">
        <v>0</v>
      </c>
      <c r="O117" s="3"/>
      <c r="P117" s="3">
        <f>IF(ISBLANK(Table13[[#This Row],[T1]]),0,IF(Table13[[#This Row],[T1]]&gt;0,1,0))</f>
        <v>0</v>
      </c>
      <c r="Q117" s="3">
        <f>IF(ISBLANK(Table13[[#This Row],[T2]]),0,IF(Table13[[#This Row],[T2]]&gt;0,1,0))</f>
        <v>0</v>
      </c>
      <c r="R117" s="3">
        <f>IF(ISBLANK(Table13[[#This Row],[T3]]),0,IF(Table13[[#This Row],[T3]]&gt;0,1,0))</f>
        <v>1</v>
      </c>
      <c r="S117" s="3">
        <f>IF(ISBLANK(Table13[[#This Row],[T4]]),0,IF(Table13[[#This Row],[T4]]&gt;0,1,0))</f>
        <v>0</v>
      </c>
      <c r="T117" s="3">
        <v>1.2999999999999998</v>
      </c>
    </row>
    <row r="118" spans="1:20">
      <c r="A118" s="4">
        <v>43742.833333333336</v>
      </c>
      <c r="B118">
        <v>43742</v>
      </c>
      <c r="C118" s="3">
        <v>0.83333333333333337</v>
      </c>
      <c r="D118" s="3">
        <v>20</v>
      </c>
      <c r="E118" s="3">
        <v>4</v>
      </c>
      <c r="F118" s="3">
        <v>0.8</v>
      </c>
      <c r="G118" s="5">
        <v>0.5</v>
      </c>
      <c r="H118" s="3">
        <v>1.3</v>
      </c>
      <c r="I118" s="3">
        <v>1.55139</v>
      </c>
      <c r="J118" s="12">
        <f t="shared" si="2"/>
        <v>1.3958333333333333</v>
      </c>
      <c r="K118" s="3">
        <v>58</v>
      </c>
      <c r="L118" s="3">
        <v>0</v>
      </c>
      <c r="M118" s="3">
        <v>0</v>
      </c>
      <c r="N118" s="3">
        <v>0</v>
      </c>
      <c r="O118" s="3"/>
      <c r="P118" s="3">
        <f>IF(ISBLANK(Table13[[#This Row],[T1]]),0,IF(Table13[[#This Row],[T1]]&gt;0,1,0))</f>
        <v>1</v>
      </c>
      <c r="Q118" s="3">
        <f>IF(ISBLANK(Table13[[#This Row],[T2]]),0,IF(Table13[[#This Row],[T2]]&gt;0,1,0))</f>
        <v>0</v>
      </c>
      <c r="R118" s="3">
        <f>IF(ISBLANK(Table13[[#This Row],[T3]]),0,IF(Table13[[#This Row],[T3]]&gt;0,1,0))</f>
        <v>1</v>
      </c>
      <c r="S118" s="3">
        <f>IF(ISBLANK(Table13[[#This Row],[T4]]),0,IF(Table13[[#This Row],[T4]]&gt;0,1,0))</f>
        <v>0</v>
      </c>
      <c r="T118" s="3">
        <v>1.3</v>
      </c>
    </row>
    <row r="119" spans="1:20">
      <c r="A119" s="4">
        <v>43742.875</v>
      </c>
      <c r="B119">
        <v>43742</v>
      </c>
      <c r="C119" s="3">
        <v>0.875</v>
      </c>
      <c r="D119" s="3">
        <v>21</v>
      </c>
      <c r="E119" s="3">
        <v>4</v>
      </c>
      <c r="F119" s="3">
        <v>1.7</v>
      </c>
      <c r="G119" s="5">
        <v>0.7</v>
      </c>
      <c r="H119" s="3">
        <v>2.4</v>
      </c>
      <c r="I119" s="3">
        <v>1.55139</v>
      </c>
      <c r="J119" s="12">
        <f t="shared" si="2"/>
        <v>1.4166666666666667</v>
      </c>
      <c r="K119" s="3">
        <v>57</v>
      </c>
      <c r="L119" s="3">
        <v>0</v>
      </c>
      <c r="M119" s="3">
        <v>0</v>
      </c>
      <c r="N119" s="3">
        <v>0</v>
      </c>
      <c r="O119" s="3"/>
      <c r="P119" s="3">
        <f>IF(ISBLANK(Table13[[#This Row],[T1]]),0,IF(Table13[[#This Row],[T1]]&gt;0,1,0))</f>
        <v>1</v>
      </c>
      <c r="Q119" s="3">
        <f>IF(ISBLANK(Table13[[#This Row],[T2]]),0,IF(Table13[[#This Row],[T2]]&gt;0,1,0))</f>
        <v>0</v>
      </c>
      <c r="R119" s="3">
        <f>IF(ISBLANK(Table13[[#This Row],[T3]]),0,IF(Table13[[#This Row],[T3]]&gt;0,1,0))</f>
        <v>1</v>
      </c>
      <c r="S119" s="3">
        <f>IF(ISBLANK(Table13[[#This Row],[T4]]),0,IF(Table13[[#This Row],[T4]]&gt;0,1,0))</f>
        <v>0</v>
      </c>
      <c r="T119" s="3">
        <v>2.4</v>
      </c>
    </row>
    <row r="120" spans="1:20">
      <c r="A120" s="4">
        <v>43742.916666666664</v>
      </c>
      <c r="B120">
        <v>43742</v>
      </c>
      <c r="C120" s="3">
        <v>0.91666666666666663</v>
      </c>
      <c r="D120" s="3">
        <v>22</v>
      </c>
      <c r="E120" s="3">
        <v>4</v>
      </c>
      <c r="F120" s="3">
        <v>1.6</v>
      </c>
      <c r="G120" s="5">
        <v>0.9</v>
      </c>
      <c r="H120" s="3">
        <v>2.5</v>
      </c>
      <c r="I120" s="3">
        <v>1.55139</v>
      </c>
      <c r="J120" s="12">
        <f t="shared" si="2"/>
        <v>1.3541666666666667</v>
      </c>
      <c r="K120" s="3">
        <v>58</v>
      </c>
      <c r="L120" s="3">
        <v>0</v>
      </c>
      <c r="M120" s="3">
        <v>6</v>
      </c>
      <c r="N120" s="3">
        <v>0</v>
      </c>
      <c r="O120" s="3"/>
      <c r="P120" s="3">
        <f>IF(ISBLANK(Table13[[#This Row],[T1]]),0,IF(Table13[[#This Row],[T1]]&gt;0,1,0))</f>
        <v>1</v>
      </c>
      <c r="Q120" s="3">
        <f>IF(ISBLANK(Table13[[#This Row],[T2]]),0,IF(Table13[[#This Row],[T2]]&gt;0,1,0))</f>
        <v>1</v>
      </c>
      <c r="R120" s="3">
        <f>IF(ISBLANK(Table13[[#This Row],[T3]]),0,IF(Table13[[#This Row],[T3]]&gt;0,1,0))</f>
        <v>1</v>
      </c>
      <c r="S120" s="3">
        <f>IF(ISBLANK(Table13[[#This Row],[T4]]),0,IF(Table13[[#This Row],[T4]]&gt;0,1,0))</f>
        <v>0</v>
      </c>
      <c r="T120" s="3">
        <v>2.5</v>
      </c>
    </row>
    <row r="121" spans="1:20">
      <c r="A121" s="4">
        <v>43742.958333333336</v>
      </c>
      <c r="B121">
        <v>43742</v>
      </c>
      <c r="C121" s="3">
        <v>0.95833333333333337</v>
      </c>
      <c r="D121" s="3">
        <v>23</v>
      </c>
      <c r="E121" s="3">
        <v>4</v>
      </c>
      <c r="F121" s="3">
        <v>0.3</v>
      </c>
      <c r="G121" s="5">
        <v>0.3</v>
      </c>
      <c r="H121" s="3">
        <v>0.6</v>
      </c>
      <c r="I121" s="3">
        <v>1.55139</v>
      </c>
      <c r="J121" s="12">
        <f t="shared" si="2"/>
        <v>1.2750000000000001</v>
      </c>
      <c r="K121" s="3">
        <v>58</v>
      </c>
      <c r="L121" s="3">
        <v>0</v>
      </c>
      <c r="M121" s="3">
        <v>58</v>
      </c>
      <c r="N121" s="3">
        <v>0</v>
      </c>
      <c r="O121" s="3"/>
      <c r="P121" s="3">
        <f>IF(ISBLANK(Table13[[#This Row],[T1]]),0,IF(Table13[[#This Row],[T1]]&gt;0,1,0))</f>
        <v>1</v>
      </c>
      <c r="Q121" s="3">
        <f>IF(ISBLANK(Table13[[#This Row],[T2]]),0,IF(Table13[[#This Row],[T2]]&gt;0,1,0))</f>
        <v>1</v>
      </c>
      <c r="R121" s="3">
        <f>IF(ISBLANK(Table13[[#This Row],[T3]]),0,IF(Table13[[#This Row],[T3]]&gt;0,1,0))</f>
        <v>1</v>
      </c>
      <c r="S121" s="3">
        <f>IF(ISBLANK(Table13[[#This Row],[T4]]),0,IF(Table13[[#This Row],[T4]]&gt;0,1,0))</f>
        <v>0</v>
      </c>
      <c r="T121" s="3">
        <v>0.6</v>
      </c>
    </row>
    <row r="122" spans="1:20">
      <c r="A122" s="4">
        <v>43743</v>
      </c>
      <c r="B122">
        <v>43743</v>
      </c>
      <c r="C122" s="3">
        <v>0</v>
      </c>
      <c r="D122" s="3">
        <v>0</v>
      </c>
      <c r="E122" s="3">
        <v>5</v>
      </c>
      <c r="F122" s="3">
        <v>0.3</v>
      </c>
      <c r="G122" s="5">
        <v>0.2</v>
      </c>
      <c r="H122" s="3">
        <v>0.5</v>
      </c>
      <c r="I122" s="3">
        <v>1.55139</v>
      </c>
      <c r="J122" s="12">
        <f t="shared" si="2"/>
        <v>1.3625</v>
      </c>
      <c r="K122" s="3">
        <v>58</v>
      </c>
      <c r="L122" s="3">
        <v>0</v>
      </c>
      <c r="M122" s="3">
        <v>58</v>
      </c>
      <c r="N122" s="3">
        <v>0</v>
      </c>
      <c r="O122" s="3"/>
      <c r="P122" s="3">
        <f>IF(ISBLANK(Table13[[#This Row],[T1]]),0,IF(Table13[[#This Row],[T1]]&gt;0,1,0))</f>
        <v>1</v>
      </c>
      <c r="Q122" s="3">
        <f>IF(ISBLANK(Table13[[#This Row],[T2]]),0,IF(Table13[[#This Row],[T2]]&gt;0,1,0))</f>
        <v>1</v>
      </c>
      <c r="R122" s="3">
        <f>IF(ISBLANK(Table13[[#This Row],[T3]]),0,IF(Table13[[#This Row],[T3]]&gt;0,1,0))</f>
        <v>1</v>
      </c>
      <c r="S122" s="3">
        <f>IF(ISBLANK(Table13[[#This Row],[T4]]),0,IF(Table13[[#This Row],[T4]]&gt;0,1,0))</f>
        <v>0</v>
      </c>
      <c r="T122" s="3">
        <v>0.5</v>
      </c>
    </row>
    <row r="123" spans="1:20">
      <c r="A123" s="4">
        <v>43743.041666666664</v>
      </c>
      <c r="B123">
        <v>43743</v>
      </c>
      <c r="C123" s="3">
        <v>4.1666666666666664E-2</v>
      </c>
      <c r="D123" s="3">
        <v>1</v>
      </c>
      <c r="E123" s="3">
        <v>5</v>
      </c>
      <c r="F123" s="3">
        <v>0.2</v>
      </c>
      <c r="G123" s="5">
        <v>0.2</v>
      </c>
      <c r="H123" s="3">
        <v>0.4</v>
      </c>
      <c r="I123" s="3">
        <v>1.55139</v>
      </c>
      <c r="J123" s="12">
        <f t="shared" si="2"/>
        <v>1.3791666666666667</v>
      </c>
      <c r="K123" s="3">
        <v>58</v>
      </c>
      <c r="L123" s="3">
        <v>0</v>
      </c>
      <c r="M123" s="3">
        <v>58</v>
      </c>
      <c r="N123" s="3">
        <v>0</v>
      </c>
      <c r="O123" s="3"/>
      <c r="P123" s="3">
        <f>IF(ISBLANK(Table13[[#This Row],[T1]]),0,IF(Table13[[#This Row],[T1]]&gt;0,1,0))</f>
        <v>1</v>
      </c>
      <c r="Q123" s="3">
        <f>IF(ISBLANK(Table13[[#This Row],[T2]]),0,IF(Table13[[#This Row],[T2]]&gt;0,1,0))</f>
        <v>1</v>
      </c>
      <c r="R123" s="3">
        <f>IF(ISBLANK(Table13[[#This Row],[T3]]),0,IF(Table13[[#This Row],[T3]]&gt;0,1,0))</f>
        <v>1</v>
      </c>
      <c r="S123" s="3">
        <f>IF(ISBLANK(Table13[[#This Row],[T4]]),0,IF(Table13[[#This Row],[T4]]&gt;0,1,0))</f>
        <v>0</v>
      </c>
      <c r="T123" s="3">
        <v>0.4</v>
      </c>
    </row>
    <row r="124" spans="1:20">
      <c r="A124" s="4">
        <v>43743.083333333336</v>
      </c>
      <c r="B124">
        <v>43743</v>
      </c>
      <c r="C124" s="3">
        <v>8.3333333333333329E-2</v>
      </c>
      <c r="D124" s="3">
        <v>2</v>
      </c>
      <c r="E124" s="3">
        <v>5</v>
      </c>
      <c r="F124" s="3">
        <v>0.2</v>
      </c>
      <c r="G124" s="5">
        <v>0.2</v>
      </c>
      <c r="H124" s="3">
        <v>0.4</v>
      </c>
      <c r="I124" s="3">
        <v>1.55139</v>
      </c>
      <c r="J124" s="12">
        <f t="shared" si="2"/>
        <v>1.4333333333333336</v>
      </c>
      <c r="K124" s="3">
        <v>57</v>
      </c>
      <c r="L124" s="3">
        <v>7</v>
      </c>
      <c r="M124" s="3">
        <v>57</v>
      </c>
      <c r="N124" s="3">
        <v>0</v>
      </c>
      <c r="O124" s="3"/>
      <c r="P124" s="3">
        <f>IF(ISBLANK(Table13[[#This Row],[T1]]),0,IF(Table13[[#This Row],[T1]]&gt;0,1,0))</f>
        <v>1</v>
      </c>
      <c r="Q124" s="3">
        <f>IF(ISBLANK(Table13[[#This Row],[T2]]),0,IF(Table13[[#This Row],[T2]]&gt;0,1,0))</f>
        <v>1</v>
      </c>
      <c r="R124" s="3">
        <f>IF(ISBLANK(Table13[[#This Row],[T3]]),0,IF(Table13[[#This Row],[T3]]&gt;0,1,0))</f>
        <v>1</v>
      </c>
      <c r="S124" s="3">
        <f>IF(ISBLANK(Table13[[#This Row],[T4]]),0,IF(Table13[[#This Row],[T4]]&gt;0,1,0))</f>
        <v>0</v>
      </c>
      <c r="T124" s="3">
        <v>0.4</v>
      </c>
    </row>
    <row r="125" spans="1:20">
      <c r="A125" s="4">
        <v>43743.125</v>
      </c>
      <c r="B125">
        <v>43743</v>
      </c>
      <c r="C125" s="3">
        <v>0.125</v>
      </c>
      <c r="D125" s="3">
        <v>3</v>
      </c>
      <c r="E125" s="3">
        <v>5</v>
      </c>
      <c r="F125" s="3">
        <v>0.8</v>
      </c>
      <c r="G125" s="5">
        <v>1</v>
      </c>
      <c r="H125" s="3">
        <v>1.8</v>
      </c>
      <c r="I125" s="3">
        <v>1.55139</v>
      </c>
      <c r="J125" s="12">
        <f t="shared" si="2"/>
        <v>1.4375000000000002</v>
      </c>
      <c r="K125" s="3">
        <v>58</v>
      </c>
      <c r="L125" s="3">
        <v>47</v>
      </c>
      <c r="M125" s="3">
        <v>58</v>
      </c>
      <c r="N125" s="3">
        <v>0</v>
      </c>
      <c r="O125" s="3"/>
      <c r="P125" s="3">
        <f>IF(ISBLANK(Table13[[#This Row],[T1]]),0,IF(Table13[[#This Row],[T1]]&gt;0,1,0))</f>
        <v>1</v>
      </c>
      <c r="Q125" s="3">
        <f>IF(ISBLANK(Table13[[#This Row],[T2]]),0,IF(Table13[[#This Row],[T2]]&gt;0,1,0))</f>
        <v>1</v>
      </c>
      <c r="R125" s="3">
        <f>IF(ISBLANK(Table13[[#This Row],[T3]]),0,IF(Table13[[#This Row],[T3]]&gt;0,1,0))</f>
        <v>1</v>
      </c>
      <c r="S125" s="3">
        <f>IF(ISBLANK(Table13[[#This Row],[T4]]),0,IF(Table13[[#This Row],[T4]]&gt;0,1,0))</f>
        <v>0</v>
      </c>
      <c r="T125" s="3">
        <v>1.8</v>
      </c>
    </row>
    <row r="126" spans="1:20">
      <c r="A126" s="4">
        <v>43743.166666666664</v>
      </c>
      <c r="B126">
        <v>43743</v>
      </c>
      <c r="C126" s="3">
        <v>0.16666666666666666</v>
      </c>
      <c r="D126" s="3">
        <v>4</v>
      </c>
      <c r="E126" s="3">
        <v>5</v>
      </c>
      <c r="F126" s="3">
        <v>0.2</v>
      </c>
      <c r="G126" s="5">
        <v>0.2</v>
      </c>
      <c r="H126" s="3">
        <v>0.4</v>
      </c>
      <c r="I126" s="3">
        <v>1.55139</v>
      </c>
      <c r="J126" s="12">
        <f t="shared" si="2"/>
        <v>1.3833333333333335</v>
      </c>
      <c r="K126" s="3">
        <v>58</v>
      </c>
      <c r="L126" s="3">
        <v>30</v>
      </c>
      <c r="M126" s="3">
        <v>58</v>
      </c>
      <c r="N126" s="3">
        <v>0</v>
      </c>
      <c r="O126" s="3"/>
      <c r="P126" s="3">
        <f>IF(ISBLANK(Table13[[#This Row],[T1]]),0,IF(Table13[[#This Row],[T1]]&gt;0,1,0))</f>
        <v>1</v>
      </c>
      <c r="Q126" s="3">
        <f>IF(ISBLANK(Table13[[#This Row],[T2]]),0,IF(Table13[[#This Row],[T2]]&gt;0,1,0))</f>
        <v>1</v>
      </c>
      <c r="R126" s="3">
        <f>IF(ISBLANK(Table13[[#This Row],[T3]]),0,IF(Table13[[#This Row],[T3]]&gt;0,1,0))</f>
        <v>1</v>
      </c>
      <c r="S126" s="3">
        <f>IF(ISBLANK(Table13[[#This Row],[T4]]),0,IF(Table13[[#This Row],[T4]]&gt;0,1,0))</f>
        <v>0</v>
      </c>
      <c r="T126" s="3">
        <v>0.4</v>
      </c>
    </row>
    <row r="127" spans="1:20">
      <c r="A127" s="4">
        <v>43743.208333333336</v>
      </c>
      <c r="B127">
        <v>43743</v>
      </c>
      <c r="C127" s="3">
        <v>0.20833333333333334</v>
      </c>
      <c r="D127" s="3">
        <v>5</v>
      </c>
      <c r="E127" s="3">
        <v>5</v>
      </c>
      <c r="F127" s="3">
        <v>0.2</v>
      </c>
      <c r="G127" s="5">
        <v>0.2</v>
      </c>
      <c r="H127" s="3">
        <v>0.4</v>
      </c>
      <c r="I127" s="3">
        <v>1.55139</v>
      </c>
      <c r="J127" s="12">
        <f t="shared" si="2"/>
        <v>1.3833333333333331</v>
      </c>
      <c r="K127" s="3">
        <v>58</v>
      </c>
      <c r="L127" s="3">
        <v>29</v>
      </c>
      <c r="M127" s="3">
        <v>58</v>
      </c>
      <c r="N127" s="3">
        <v>0</v>
      </c>
      <c r="O127" s="3"/>
      <c r="P127" s="3">
        <f>IF(ISBLANK(Table13[[#This Row],[T1]]),0,IF(Table13[[#This Row],[T1]]&gt;0,1,0))</f>
        <v>1</v>
      </c>
      <c r="Q127" s="3">
        <f>IF(ISBLANK(Table13[[#This Row],[T2]]),0,IF(Table13[[#This Row],[T2]]&gt;0,1,0))</f>
        <v>1</v>
      </c>
      <c r="R127" s="3">
        <f>IF(ISBLANK(Table13[[#This Row],[T3]]),0,IF(Table13[[#This Row],[T3]]&gt;0,1,0))</f>
        <v>1</v>
      </c>
      <c r="S127" s="3">
        <f>IF(ISBLANK(Table13[[#This Row],[T4]]),0,IF(Table13[[#This Row],[T4]]&gt;0,1,0))</f>
        <v>0</v>
      </c>
      <c r="T127" s="3">
        <v>0.4</v>
      </c>
    </row>
    <row r="128" spans="1:20">
      <c r="A128" s="4">
        <v>43743.25</v>
      </c>
      <c r="B128">
        <v>43743</v>
      </c>
      <c r="C128" s="3">
        <v>0.25</v>
      </c>
      <c r="D128" s="3">
        <v>6</v>
      </c>
      <c r="E128" s="3">
        <v>5</v>
      </c>
      <c r="F128" s="3">
        <v>0.2</v>
      </c>
      <c r="G128" s="5">
        <v>0.2</v>
      </c>
      <c r="H128" s="3">
        <v>0.4</v>
      </c>
      <c r="I128" s="3">
        <v>1.55139</v>
      </c>
      <c r="J128" s="12">
        <f t="shared" si="2"/>
        <v>1.3916666666666668</v>
      </c>
      <c r="K128" s="3">
        <v>58</v>
      </c>
      <c r="L128" s="3">
        <v>25</v>
      </c>
      <c r="M128" s="3">
        <v>58</v>
      </c>
      <c r="N128" s="3">
        <v>0</v>
      </c>
      <c r="O128" s="3"/>
      <c r="P128" s="3">
        <f>IF(ISBLANK(Table13[[#This Row],[T1]]),0,IF(Table13[[#This Row],[T1]]&gt;0,1,0))</f>
        <v>1</v>
      </c>
      <c r="Q128" s="3">
        <f>IF(ISBLANK(Table13[[#This Row],[T2]]),0,IF(Table13[[#This Row],[T2]]&gt;0,1,0))</f>
        <v>1</v>
      </c>
      <c r="R128" s="3">
        <f>IF(ISBLANK(Table13[[#This Row],[T3]]),0,IF(Table13[[#This Row],[T3]]&gt;0,1,0))</f>
        <v>1</v>
      </c>
      <c r="S128" s="3">
        <f>IF(ISBLANK(Table13[[#This Row],[T4]]),0,IF(Table13[[#This Row],[T4]]&gt;0,1,0))</f>
        <v>0</v>
      </c>
      <c r="T128" s="3">
        <v>0.4</v>
      </c>
    </row>
    <row r="129" spans="1:20">
      <c r="A129" s="4">
        <v>43743.291666666664</v>
      </c>
      <c r="B129">
        <v>43743</v>
      </c>
      <c r="C129" s="3">
        <v>0.29166666666666669</v>
      </c>
      <c r="D129" s="3">
        <v>7</v>
      </c>
      <c r="E129" s="3">
        <v>5</v>
      </c>
      <c r="F129" s="3">
        <v>0.2</v>
      </c>
      <c r="G129" s="5">
        <v>0.2</v>
      </c>
      <c r="H129" s="3">
        <v>0.4</v>
      </c>
      <c r="I129" s="3">
        <v>1.55139</v>
      </c>
      <c r="J129" s="12">
        <f t="shared" si="2"/>
        <v>1.4000000000000001</v>
      </c>
      <c r="K129" s="3">
        <v>57</v>
      </c>
      <c r="L129" s="3">
        <v>29</v>
      </c>
      <c r="M129" s="3">
        <v>57</v>
      </c>
      <c r="N129" s="3">
        <v>0</v>
      </c>
      <c r="O129" s="3"/>
      <c r="P129" s="3">
        <f>IF(ISBLANK(Table13[[#This Row],[T1]]),0,IF(Table13[[#This Row],[T1]]&gt;0,1,0))</f>
        <v>1</v>
      </c>
      <c r="Q129" s="3">
        <f>IF(ISBLANK(Table13[[#This Row],[T2]]),0,IF(Table13[[#This Row],[T2]]&gt;0,1,0))</f>
        <v>1</v>
      </c>
      <c r="R129" s="3">
        <f>IF(ISBLANK(Table13[[#This Row],[T3]]),0,IF(Table13[[#This Row],[T3]]&gt;0,1,0))</f>
        <v>1</v>
      </c>
      <c r="S129" s="3">
        <f>IF(ISBLANK(Table13[[#This Row],[T4]]),0,IF(Table13[[#This Row],[T4]]&gt;0,1,0))</f>
        <v>0</v>
      </c>
      <c r="T129" s="3">
        <v>0.4</v>
      </c>
    </row>
    <row r="130" spans="1:20">
      <c r="A130" s="4">
        <v>43743.333333333336</v>
      </c>
      <c r="B130">
        <v>43743</v>
      </c>
      <c r="C130" s="3">
        <v>0.33333333333333331</v>
      </c>
      <c r="D130" s="3">
        <v>8</v>
      </c>
      <c r="E130" s="3">
        <v>5</v>
      </c>
      <c r="F130" s="3">
        <v>0.2</v>
      </c>
      <c r="G130" s="5">
        <v>0.3</v>
      </c>
      <c r="H130" s="3">
        <v>0.5</v>
      </c>
      <c r="I130" s="3">
        <v>1.55139</v>
      </c>
      <c r="J130" s="12">
        <f t="shared" ref="J130:J193" si="3">AVERAGE(H130:H153)</f>
        <v>1.458333333333333</v>
      </c>
      <c r="K130" s="3">
        <v>50</v>
      </c>
      <c r="L130" s="3">
        <v>36</v>
      </c>
      <c r="M130" s="3">
        <v>58</v>
      </c>
      <c r="N130" s="3">
        <v>0</v>
      </c>
      <c r="O130" s="3"/>
      <c r="P130" s="3">
        <f>IF(ISBLANK(Table13[[#This Row],[T1]]),0,IF(Table13[[#This Row],[T1]]&gt;0,1,0))</f>
        <v>0</v>
      </c>
      <c r="Q130" s="3">
        <f>IF(ISBLANK(Table13[[#This Row],[T2]]),0,IF(Table13[[#This Row],[T2]]&gt;0,1,0))</f>
        <v>0</v>
      </c>
      <c r="R130" s="3">
        <f>IF(ISBLANK(Table13[[#This Row],[T3]]),0,IF(Table13[[#This Row],[T3]]&gt;0,1,0))</f>
        <v>0</v>
      </c>
      <c r="S130" s="3">
        <f>IF(ISBLANK(Table13[[#This Row],[T4]]),0,IF(Table13[[#This Row],[T4]]&gt;0,1,0))</f>
        <v>0</v>
      </c>
      <c r="T130" s="3">
        <v>0.5</v>
      </c>
    </row>
    <row r="131" spans="1:20">
      <c r="A131" s="4">
        <v>43743.375</v>
      </c>
      <c r="B131">
        <v>43743</v>
      </c>
      <c r="C131" s="3">
        <v>0.375</v>
      </c>
      <c r="D131" s="3">
        <v>9</v>
      </c>
      <c r="E131" s="3">
        <v>5</v>
      </c>
      <c r="F131" s="3">
        <v>0.3</v>
      </c>
      <c r="G131" s="5">
        <v>0.9</v>
      </c>
      <c r="H131" s="3">
        <v>1.2</v>
      </c>
      <c r="I131" s="3">
        <v>1.55139</v>
      </c>
      <c r="J131" s="12">
        <f t="shared" si="3"/>
        <v>1.595833333333333</v>
      </c>
      <c r="K131" s="3">
        <v>27</v>
      </c>
      <c r="L131" s="3">
        <v>40</v>
      </c>
      <c r="M131" s="3">
        <v>56</v>
      </c>
      <c r="N131" s="3">
        <v>6</v>
      </c>
      <c r="O131" s="3"/>
      <c r="P131" s="3">
        <f>IF(ISBLANK(Table13[[#This Row],[T1]]),0,IF(Table13[[#This Row],[T1]]&gt;0,1,0))</f>
        <v>0</v>
      </c>
      <c r="Q131" s="3">
        <f>IF(ISBLANK(Table13[[#This Row],[T2]]),0,IF(Table13[[#This Row],[T2]]&gt;0,1,0))</f>
        <v>0</v>
      </c>
      <c r="R131" s="3">
        <f>IF(ISBLANK(Table13[[#This Row],[T3]]),0,IF(Table13[[#This Row],[T3]]&gt;0,1,0))</f>
        <v>0</v>
      </c>
      <c r="S131" s="3">
        <f>IF(ISBLANK(Table13[[#This Row],[T4]]),0,IF(Table13[[#This Row],[T4]]&gt;0,1,0))</f>
        <v>0</v>
      </c>
      <c r="T131" s="3">
        <v>1.2</v>
      </c>
    </row>
    <row r="132" spans="1:20">
      <c r="A132" s="4">
        <v>43743.416666666664</v>
      </c>
      <c r="B132">
        <v>43743</v>
      </c>
      <c r="C132" s="3">
        <v>0.41666666666666669</v>
      </c>
      <c r="D132" s="3">
        <v>10</v>
      </c>
      <c r="E132" s="3">
        <v>5</v>
      </c>
      <c r="F132" s="3">
        <v>1.6</v>
      </c>
      <c r="G132" s="5">
        <v>2.2000000000000002</v>
      </c>
      <c r="H132" s="3">
        <v>3.8000000000000003</v>
      </c>
      <c r="I132" s="3">
        <v>1.55139</v>
      </c>
      <c r="J132" s="12">
        <f t="shared" si="3"/>
        <v>1.583333333333333</v>
      </c>
      <c r="K132" s="3">
        <v>40</v>
      </c>
      <c r="L132" s="3">
        <v>48</v>
      </c>
      <c r="M132" s="3">
        <v>21</v>
      </c>
      <c r="N132" s="3">
        <v>0</v>
      </c>
      <c r="O132" s="3"/>
      <c r="P132" s="3">
        <f>IF(ISBLANK(Table13[[#This Row],[T1]]),0,IF(Table13[[#This Row],[T1]]&gt;0,1,0))</f>
        <v>0</v>
      </c>
      <c r="Q132" s="3">
        <f>IF(ISBLANK(Table13[[#This Row],[T2]]),0,IF(Table13[[#This Row],[T2]]&gt;0,1,0))</f>
        <v>0</v>
      </c>
      <c r="R132" s="3">
        <f>IF(ISBLANK(Table13[[#This Row],[T3]]),0,IF(Table13[[#This Row],[T3]]&gt;0,1,0))</f>
        <v>0</v>
      </c>
      <c r="S132" s="3">
        <f>IF(ISBLANK(Table13[[#This Row],[T4]]),0,IF(Table13[[#This Row],[T4]]&gt;0,1,0))</f>
        <v>0</v>
      </c>
      <c r="T132" s="3">
        <v>3.8000000000000003</v>
      </c>
    </row>
    <row r="133" spans="1:20">
      <c r="A133" s="4">
        <v>43743.458333333336</v>
      </c>
      <c r="B133">
        <v>43743</v>
      </c>
      <c r="C133" s="3">
        <v>0.45833333333333331</v>
      </c>
      <c r="D133" s="3">
        <v>11</v>
      </c>
      <c r="E133" s="3">
        <v>5</v>
      </c>
      <c r="F133" s="3">
        <v>2.2999999999999998</v>
      </c>
      <c r="G133" s="5">
        <v>0.6</v>
      </c>
      <c r="H133" s="3">
        <v>2.9</v>
      </c>
      <c r="I133" s="3">
        <v>1.55139</v>
      </c>
      <c r="J133" s="12">
        <f t="shared" si="3"/>
        <v>1.5583333333333333</v>
      </c>
      <c r="K133" s="3">
        <v>19</v>
      </c>
      <c r="L133" s="3">
        <v>44</v>
      </c>
      <c r="M133" s="3">
        <v>27</v>
      </c>
      <c r="N133" s="3">
        <v>0</v>
      </c>
      <c r="O133" s="3"/>
      <c r="P133" s="3">
        <f>IF(ISBLANK(Table13[[#This Row],[T1]]),0,IF(Table13[[#This Row],[T1]]&gt;0,1,0))</f>
        <v>0</v>
      </c>
      <c r="Q133" s="3">
        <f>IF(ISBLANK(Table13[[#This Row],[T2]]),0,IF(Table13[[#This Row],[T2]]&gt;0,1,0))</f>
        <v>0</v>
      </c>
      <c r="R133" s="3">
        <f>IF(ISBLANK(Table13[[#This Row],[T3]]),0,IF(Table13[[#This Row],[T3]]&gt;0,1,0))</f>
        <v>0</v>
      </c>
      <c r="S133" s="3">
        <f>IF(ISBLANK(Table13[[#This Row],[T4]]),0,IF(Table13[[#This Row],[T4]]&gt;0,1,0))</f>
        <v>0</v>
      </c>
      <c r="T133" s="3">
        <v>2.9</v>
      </c>
    </row>
    <row r="134" spans="1:20">
      <c r="A134" s="4">
        <v>43743.5</v>
      </c>
      <c r="B134">
        <v>43743</v>
      </c>
      <c r="C134" s="3">
        <v>0.5</v>
      </c>
      <c r="D134" s="3">
        <v>12</v>
      </c>
      <c r="E134" s="3">
        <v>5</v>
      </c>
      <c r="F134" s="3">
        <v>1.7</v>
      </c>
      <c r="G134" s="5">
        <v>2.8</v>
      </c>
      <c r="H134" s="3">
        <v>4.5</v>
      </c>
      <c r="I134" s="3">
        <v>1.55139</v>
      </c>
      <c r="J134" s="12">
        <f t="shared" si="3"/>
        <v>1.5041666666666667</v>
      </c>
      <c r="K134" s="3">
        <v>0</v>
      </c>
      <c r="L134" s="3">
        <v>43</v>
      </c>
      <c r="M134" s="3">
        <v>0</v>
      </c>
      <c r="N134" s="3">
        <v>0</v>
      </c>
      <c r="O134" s="3"/>
      <c r="P134" s="3">
        <f>IF(ISBLANK(Table13[[#This Row],[T1]]),0,IF(Table13[[#This Row],[T1]]&gt;0,1,0))</f>
        <v>0</v>
      </c>
      <c r="Q134" s="3">
        <f>IF(ISBLANK(Table13[[#This Row],[T2]]),0,IF(Table13[[#This Row],[T2]]&gt;0,1,0))</f>
        <v>0</v>
      </c>
      <c r="R134" s="3">
        <f>IF(ISBLANK(Table13[[#This Row],[T3]]),0,IF(Table13[[#This Row],[T3]]&gt;0,1,0))</f>
        <v>0</v>
      </c>
      <c r="S134" s="3">
        <f>IF(ISBLANK(Table13[[#This Row],[T4]]),0,IF(Table13[[#This Row],[T4]]&gt;0,1,0))</f>
        <v>0</v>
      </c>
      <c r="T134" s="3">
        <v>4.5</v>
      </c>
    </row>
    <row r="135" spans="1:20">
      <c r="A135" s="4">
        <v>43743.541666666664</v>
      </c>
      <c r="B135">
        <v>43743</v>
      </c>
      <c r="C135" s="3">
        <v>0.54166666666666663</v>
      </c>
      <c r="D135" s="3">
        <v>13</v>
      </c>
      <c r="E135" s="3">
        <v>5</v>
      </c>
      <c r="F135" s="3">
        <v>2</v>
      </c>
      <c r="G135" s="5">
        <v>1.5</v>
      </c>
      <c r="H135" s="3">
        <v>3.5</v>
      </c>
      <c r="I135" s="3">
        <v>1.55139</v>
      </c>
      <c r="J135" s="12">
        <f t="shared" si="3"/>
        <v>1.4124999999999999</v>
      </c>
      <c r="K135" s="3">
        <v>0</v>
      </c>
      <c r="L135" s="3">
        <v>5</v>
      </c>
      <c r="M135" s="3">
        <v>0</v>
      </c>
      <c r="N135" s="3">
        <v>0</v>
      </c>
      <c r="O135" s="3"/>
      <c r="P135" s="3">
        <f>IF(ISBLANK(Table13[[#This Row],[T1]]),0,IF(Table13[[#This Row],[T1]]&gt;0,1,0))</f>
        <v>0</v>
      </c>
      <c r="Q135" s="3">
        <f>IF(ISBLANK(Table13[[#This Row],[T2]]),0,IF(Table13[[#This Row],[T2]]&gt;0,1,0))</f>
        <v>0</v>
      </c>
      <c r="R135" s="3">
        <f>IF(ISBLANK(Table13[[#This Row],[T3]]),0,IF(Table13[[#This Row],[T3]]&gt;0,1,0))</f>
        <v>0</v>
      </c>
      <c r="S135" s="3">
        <f>IF(ISBLANK(Table13[[#This Row],[T4]]),0,IF(Table13[[#This Row],[T4]]&gt;0,1,0))</f>
        <v>0</v>
      </c>
      <c r="T135" s="3">
        <v>3.5</v>
      </c>
    </row>
    <row r="136" spans="1:20">
      <c r="A136" s="4">
        <v>43743.583333333336</v>
      </c>
      <c r="B136">
        <v>43743</v>
      </c>
      <c r="C136" s="3">
        <v>0.58333333333333337</v>
      </c>
      <c r="D136" s="3">
        <v>14</v>
      </c>
      <c r="E136" s="3">
        <v>5</v>
      </c>
      <c r="F136" s="3">
        <v>0.6</v>
      </c>
      <c r="G136" s="5">
        <v>0.4</v>
      </c>
      <c r="H136" s="3">
        <v>1</v>
      </c>
      <c r="I136" s="3">
        <v>1.55139</v>
      </c>
      <c r="J136" s="12">
        <f t="shared" si="3"/>
        <v>1.3166666666666669</v>
      </c>
      <c r="K136" s="3">
        <v>47</v>
      </c>
      <c r="L136" s="3">
        <v>0</v>
      </c>
      <c r="M136" s="3">
        <v>49</v>
      </c>
      <c r="N136" s="3">
        <v>0</v>
      </c>
      <c r="O136" s="3"/>
      <c r="P136" s="3">
        <f>IF(ISBLANK(Table13[[#This Row],[T1]]),0,IF(Table13[[#This Row],[T1]]&gt;0,1,0))</f>
        <v>0</v>
      </c>
      <c r="Q136" s="3">
        <f>IF(ISBLANK(Table13[[#This Row],[T2]]),0,IF(Table13[[#This Row],[T2]]&gt;0,1,0))</f>
        <v>0</v>
      </c>
      <c r="R136" s="3">
        <f>IF(ISBLANK(Table13[[#This Row],[T3]]),0,IF(Table13[[#This Row],[T3]]&gt;0,1,0))</f>
        <v>0</v>
      </c>
      <c r="S136" s="3">
        <f>IF(ISBLANK(Table13[[#This Row],[T4]]),0,IF(Table13[[#This Row],[T4]]&gt;0,1,0))</f>
        <v>0</v>
      </c>
      <c r="T136" s="3">
        <v>1</v>
      </c>
    </row>
    <row r="137" spans="1:20">
      <c r="A137" s="4">
        <v>43743.625</v>
      </c>
      <c r="B137">
        <v>43743</v>
      </c>
      <c r="C137" s="3">
        <v>0.625</v>
      </c>
      <c r="D137" s="3">
        <v>15</v>
      </c>
      <c r="E137" s="3">
        <v>5</v>
      </c>
      <c r="F137" s="3">
        <v>0.6</v>
      </c>
      <c r="G137" s="5">
        <v>0.5</v>
      </c>
      <c r="H137" s="3">
        <v>1.1000000000000001</v>
      </c>
      <c r="I137" s="3">
        <v>1.55139</v>
      </c>
      <c r="J137" s="12">
        <f t="shared" si="3"/>
        <v>1.3333333333333333</v>
      </c>
      <c r="K137" s="3">
        <v>58</v>
      </c>
      <c r="L137" s="3">
        <v>0</v>
      </c>
      <c r="M137" s="3">
        <v>50</v>
      </c>
      <c r="N137" s="3">
        <v>0</v>
      </c>
      <c r="O137" s="3"/>
      <c r="P137" s="3">
        <f>IF(ISBLANK(Table13[[#This Row],[T1]]),0,IF(Table13[[#This Row],[T1]]&gt;0,1,0))</f>
        <v>0</v>
      </c>
      <c r="Q137" s="3">
        <f>IF(ISBLANK(Table13[[#This Row],[T2]]),0,IF(Table13[[#This Row],[T2]]&gt;0,1,0))</f>
        <v>0</v>
      </c>
      <c r="R137" s="3">
        <f>IF(ISBLANK(Table13[[#This Row],[T3]]),0,IF(Table13[[#This Row],[T3]]&gt;0,1,0))</f>
        <v>0</v>
      </c>
      <c r="S137" s="3">
        <f>IF(ISBLANK(Table13[[#This Row],[T4]]),0,IF(Table13[[#This Row],[T4]]&gt;0,1,0))</f>
        <v>0</v>
      </c>
      <c r="T137" s="3">
        <v>1.1000000000000001</v>
      </c>
    </row>
    <row r="138" spans="1:20">
      <c r="A138" s="4">
        <v>43743.666666666664</v>
      </c>
      <c r="B138">
        <v>43743</v>
      </c>
      <c r="C138" s="3">
        <v>0.66666666666666663</v>
      </c>
      <c r="D138" s="3">
        <v>16</v>
      </c>
      <c r="E138" s="3">
        <v>5</v>
      </c>
      <c r="F138" s="3">
        <v>0.3</v>
      </c>
      <c r="G138" s="5">
        <v>0.5</v>
      </c>
      <c r="H138" s="3">
        <v>0.8</v>
      </c>
      <c r="I138" s="3">
        <v>1.55139</v>
      </c>
      <c r="J138" s="12">
        <f t="shared" si="3"/>
        <v>1.4583333333333333</v>
      </c>
      <c r="K138" s="3">
        <v>57</v>
      </c>
      <c r="L138" s="3">
        <v>0</v>
      </c>
      <c r="M138" s="3">
        <v>40</v>
      </c>
      <c r="N138" s="3">
        <v>0</v>
      </c>
      <c r="O138" s="3"/>
      <c r="P138" s="3">
        <f>IF(ISBLANK(Table13[[#This Row],[T1]]),0,IF(Table13[[#This Row],[T1]]&gt;0,1,0))</f>
        <v>0</v>
      </c>
      <c r="Q138" s="3">
        <f>IF(ISBLANK(Table13[[#This Row],[T2]]),0,IF(Table13[[#This Row],[T2]]&gt;0,1,0))</f>
        <v>0</v>
      </c>
      <c r="R138" s="3">
        <f>IF(ISBLANK(Table13[[#This Row],[T3]]),0,IF(Table13[[#This Row],[T3]]&gt;0,1,0))</f>
        <v>0</v>
      </c>
      <c r="S138" s="3">
        <f>IF(ISBLANK(Table13[[#This Row],[T4]]),0,IF(Table13[[#This Row],[T4]]&gt;0,1,0))</f>
        <v>0</v>
      </c>
      <c r="T138" s="3">
        <v>0.8</v>
      </c>
    </row>
    <row r="139" spans="1:20">
      <c r="A139" s="4">
        <v>43743.708333333336</v>
      </c>
      <c r="B139">
        <v>43743</v>
      </c>
      <c r="C139" s="3">
        <v>0.70833333333333337</v>
      </c>
      <c r="D139" s="3">
        <v>17</v>
      </c>
      <c r="E139" s="3">
        <v>5</v>
      </c>
      <c r="F139" s="3">
        <v>0.6</v>
      </c>
      <c r="G139" s="5">
        <v>0.4</v>
      </c>
      <c r="H139" s="3">
        <v>1</v>
      </c>
      <c r="I139" s="3">
        <v>1.55139</v>
      </c>
      <c r="J139" s="12">
        <f t="shared" si="3"/>
        <v>1.5874999999999997</v>
      </c>
      <c r="K139" s="3">
        <v>58</v>
      </c>
      <c r="L139" s="3">
        <v>0</v>
      </c>
      <c r="M139" s="3">
        <v>53</v>
      </c>
      <c r="N139" s="3">
        <v>0</v>
      </c>
      <c r="O139" s="3"/>
      <c r="P139" s="3">
        <f>IF(ISBLANK(Table13[[#This Row],[T1]]),0,IF(Table13[[#This Row],[T1]]&gt;0,1,0))</f>
        <v>0</v>
      </c>
      <c r="Q139" s="3">
        <f>IF(ISBLANK(Table13[[#This Row],[T2]]),0,IF(Table13[[#This Row],[T2]]&gt;0,1,0))</f>
        <v>0</v>
      </c>
      <c r="R139" s="3">
        <f>IF(ISBLANK(Table13[[#This Row],[T3]]),0,IF(Table13[[#This Row],[T3]]&gt;0,1,0))</f>
        <v>1</v>
      </c>
      <c r="S139" s="3">
        <f>IF(ISBLANK(Table13[[#This Row],[T4]]),0,IF(Table13[[#This Row],[T4]]&gt;0,1,0))</f>
        <v>0</v>
      </c>
      <c r="T139" s="3">
        <v>1</v>
      </c>
    </row>
    <row r="140" spans="1:20">
      <c r="A140" s="4">
        <v>43743.75</v>
      </c>
      <c r="B140">
        <v>43743</v>
      </c>
      <c r="C140" s="3">
        <v>0.75</v>
      </c>
      <c r="D140" s="3">
        <v>18</v>
      </c>
      <c r="E140" s="3">
        <v>5</v>
      </c>
      <c r="F140" s="3">
        <v>0.6</v>
      </c>
      <c r="G140" s="5">
        <v>0.3</v>
      </c>
      <c r="H140" s="3">
        <v>0.89999999999999991</v>
      </c>
      <c r="I140" s="3">
        <v>1.55139</v>
      </c>
      <c r="J140" s="12">
        <f t="shared" si="3"/>
        <v>1.7374999999999998</v>
      </c>
      <c r="K140" s="3">
        <v>58</v>
      </c>
      <c r="L140" s="3">
        <v>0</v>
      </c>
      <c r="M140" s="3">
        <v>56</v>
      </c>
      <c r="N140" s="3">
        <v>0</v>
      </c>
      <c r="O140" s="3"/>
      <c r="P140" s="3">
        <f>IF(ISBLANK(Table13[[#This Row],[T1]]),0,IF(Table13[[#This Row],[T1]]&gt;0,1,0))</f>
        <v>0</v>
      </c>
      <c r="Q140" s="3">
        <f>IF(ISBLANK(Table13[[#This Row],[T2]]),0,IF(Table13[[#This Row],[T2]]&gt;0,1,0))</f>
        <v>0</v>
      </c>
      <c r="R140" s="3">
        <f>IF(ISBLANK(Table13[[#This Row],[T3]]),0,IF(Table13[[#This Row],[T3]]&gt;0,1,0))</f>
        <v>1</v>
      </c>
      <c r="S140" s="3">
        <f>IF(ISBLANK(Table13[[#This Row],[T4]]),0,IF(Table13[[#This Row],[T4]]&gt;0,1,0))</f>
        <v>0</v>
      </c>
      <c r="T140" s="3">
        <v>0.89999999999999991</v>
      </c>
    </row>
    <row r="141" spans="1:20">
      <c r="A141" s="4">
        <v>43743.791666666664</v>
      </c>
      <c r="B141">
        <v>43743</v>
      </c>
      <c r="C141" s="3">
        <v>0.79166666666666663</v>
      </c>
      <c r="D141" s="3">
        <v>19</v>
      </c>
      <c r="E141" s="3">
        <v>5</v>
      </c>
      <c r="F141" s="3">
        <v>0.5</v>
      </c>
      <c r="G141" s="5">
        <v>0.3</v>
      </c>
      <c r="H141" s="3">
        <v>0.8</v>
      </c>
      <c r="I141" s="3">
        <v>1.55139</v>
      </c>
      <c r="J141" s="12">
        <f t="shared" si="3"/>
        <v>1.8291666666666666</v>
      </c>
      <c r="K141" s="3">
        <v>58</v>
      </c>
      <c r="L141" s="3">
        <v>0</v>
      </c>
      <c r="M141" s="3">
        <v>0</v>
      </c>
      <c r="N141" s="3">
        <v>0</v>
      </c>
      <c r="O141" s="3"/>
      <c r="P141" s="3">
        <f>IF(ISBLANK(Table13[[#This Row],[T1]]),0,IF(Table13[[#This Row],[T1]]&gt;0,1,0))</f>
        <v>0</v>
      </c>
      <c r="Q141" s="3">
        <f>IF(ISBLANK(Table13[[#This Row],[T2]]),0,IF(Table13[[#This Row],[T2]]&gt;0,1,0))</f>
        <v>0</v>
      </c>
      <c r="R141" s="3">
        <f>IF(ISBLANK(Table13[[#This Row],[T3]]),0,IF(Table13[[#This Row],[T3]]&gt;0,1,0))</f>
        <v>1</v>
      </c>
      <c r="S141" s="3">
        <f>IF(ISBLANK(Table13[[#This Row],[T4]]),0,IF(Table13[[#This Row],[T4]]&gt;0,1,0))</f>
        <v>0</v>
      </c>
      <c r="T141" s="3">
        <v>0.8</v>
      </c>
    </row>
    <row r="142" spans="1:20">
      <c r="A142" s="4">
        <v>43743.833333333336</v>
      </c>
      <c r="B142">
        <v>43743</v>
      </c>
      <c r="C142" s="3">
        <v>0.83333333333333337</v>
      </c>
      <c r="D142" s="3">
        <v>20</v>
      </c>
      <c r="E142" s="3">
        <v>5</v>
      </c>
      <c r="F142" s="3">
        <v>1.3</v>
      </c>
      <c r="G142" s="5">
        <v>0.5</v>
      </c>
      <c r="H142" s="3">
        <v>1.8</v>
      </c>
      <c r="I142" s="3">
        <v>1.55139</v>
      </c>
      <c r="J142" s="12">
        <f t="shared" si="3"/>
        <v>1.9625000000000001</v>
      </c>
      <c r="K142" s="3">
        <v>58</v>
      </c>
      <c r="L142" s="3">
        <v>0</v>
      </c>
      <c r="M142" s="3">
        <v>0</v>
      </c>
      <c r="N142" s="3">
        <v>0</v>
      </c>
      <c r="O142" s="3"/>
      <c r="P142" s="3">
        <f>IF(ISBLANK(Table13[[#This Row],[T1]]),0,IF(Table13[[#This Row],[T1]]&gt;0,1,0))</f>
        <v>0</v>
      </c>
      <c r="Q142" s="3">
        <f>IF(ISBLANK(Table13[[#This Row],[T2]]),0,IF(Table13[[#This Row],[T2]]&gt;0,1,0))</f>
        <v>1</v>
      </c>
      <c r="R142" s="3">
        <f>IF(ISBLANK(Table13[[#This Row],[T3]]),0,IF(Table13[[#This Row],[T3]]&gt;0,1,0))</f>
        <v>1</v>
      </c>
      <c r="S142" s="3">
        <f>IF(ISBLANK(Table13[[#This Row],[T4]]),0,IF(Table13[[#This Row],[T4]]&gt;0,1,0))</f>
        <v>0</v>
      </c>
      <c r="T142" s="3">
        <v>1.8</v>
      </c>
    </row>
    <row r="143" spans="1:20">
      <c r="A143" s="4">
        <v>43743.875</v>
      </c>
      <c r="B143">
        <v>43743</v>
      </c>
      <c r="C143" s="3">
        <v>0.875</v>
      </c>
      <c r="D143" s="3">
        <v>21</v>
      </c>
      <c r="E143" s="3">
        <v>5</v>
      </c>
      <c r="F143" s="3">
        <v>0.3</v>
      </c>
      <c r="G143" s="5">
        <v>0.6</v>
      </c>
      <c r="H143" s="3">
        <v>0.89999999999999991</v>
      </c>
      <c r="I143" s="3">
        <v>1.55139</v>
      </c>
      <c r="J143" s="12">
        <f t="shared" si="3"/>
        <v>2.0291666666666668</v>
      </c>
      <c r="K143" s="3">
        <v>57</v>
      </c>
      <c r="L143" s="3">
        <v>0</v>
      </c>
      <c r="M143" s="3">
        <v>0</v>
      </c>
      <c r="N143" s="3">
        <v>0</v>
      </c>
      <c r="O143" s="3"/>
      <c r="P143" s="3">
        <f>IF(ISBLANK(Table13[[#This Row],[T1]]),0,IF(Table13[[#This Row],[T1]]&gt;0,1,0))</f>
        <v>1</v>
      </c>
      <c r="Q143" s="3">
        <f>IF(ISBLANK(Table13[[#This Row],[T2]]),0,IF(Table13[[#This Row],[T2]]&gt;0,1,0))</f>
        <v>1</v>
      </c>
      <c r="R143" s="3">
        <f>IF(ISBLANK(Table13[[#This Row],[T3]]),0,IF(Table13[[#This Row],[T3]]&gt;0,1,0))</f>
        <v>1</v>
      </c>
      <c r="S143" s="3">
        <f>IF(ISBLANK(Table13[[#This Row],[T4]]),0,IF(Table13[[#This Row],[T4]]&gt;0,1,0))</f>
        <v>0</v>
      </c>
      <c r="T143" s="3">
        <v>0.89999999999999991</v>
      </c>
    </row>
    <row r="144" spans="1:20">
      <c r="A144" s="4">
        <v>43743.916666666664</v>
      </c>
      <c r="B144">
        <v>43743</v>
      </c>
      <c r="C144" s="3">
        <v>0.91666666666666663</v>
      </c>
      <c r="D144" s="3">
        <v>22</v>
      </c>
      <c r="E144" s="3">
        <v>5</v>
      </c>
      <c r="F144" s="3">
        <v>0.3</v>
      </c>
      <c r="G144" s="5">
        <v>0.3</v>
      </c>
      <c r="H144" s="3">
        <v>0.6</v>
      </c>
      <c r="I144" s="3">
        <v>1.55139</v>
      </c>
      <c r="J144" s="12">
        <f t="shared" si="3"/>
        <v>2.1</v>
      </c>
      <c r="K144" s="3">
        <v>58</v>
      </c>
      <c r="L144" s="3">
        <v>0</v>
      </c>
      <c r="M144" s="3">
        <v>34</v>
      </c>
      <c r="N144" s="3">
        <v>0</v>
      </c>
      <c r="O144" s="3"/>
      <c r="P144" s="3">
        <f>IF(ISBLANK(Table13[[#This Row],[T1]]),0,IF(Table13[[#This Row],[T1]]&gt;0,1,0))</f>
        <v>1</v>
      </c>
      <c r="Q144" s="3">
        <f>IF(ISBLANK(Table13[[#This Row],[T2]]),0,IF(Table13[[#This Row],[T2]]&gt;0,1,0))</f>
        <v>1</v>
      </c>
      <c r="R144" s="3">
        <f>IF(ISBLANK(Table13[[#This Row],[T3]]),0,IF(Table13[[#This Row],[T3]]&gt;0,1,0))</f>
        <v>1</v>
      </c>
      <c r="S144" s="3">
        <f>IF(ISBLANK(Table13[[#This Row],[T4]]),0,IF(Table13[[#This Row],[T4]]&gt;0,1,0))</f>
        <v>0</v>
      </c>
      <c r="T144" s="3">
        <v>0.6</v>
      </c>
    </row>
    <row r="145" spans="1:20">
      <c r="A145" s="4">
        <v>43743.958333333336</v>
      </c>
      <c r="B145">
        <v>43743</v>
      </c>
      <c r="C145" s="3">
        <v>0.95833333333333337</v>
      </c>
      <c r="D145" s="3">
        <v>23</v>
      </c>
      <c r="E145" s="3">
        <v>5</v>
      </c>
      <c r="F145" s="3">
        <v>2.2000000000000002</v>
      </c>
      <c r="G145" s="5">
        <v>0.5</v>
      </c>
      <c r="H145" s="3">
        <v>2.7</v>
      </c>
      <c r="I145" s="3">
        <v>1.55139</v>
      </c>
      <c r="J145" s="12">
        <f t="shared" si="3"/>
        <v>2.1750000000000003</v>
      </c>
      <c r="K145" s="3">
        <v>58</v>
      </c>
      <c r="L145" s="3">
        <v>9</v>
      </c>
      <c r="M145" s="3">
        <v>58</v>
      </c>
      <c r="N145" s="3">
        <v>0</v>
      </c>
      <c r="O145" s="3"/>
      <c r="P145" s="3">
        <f>IF(ISBLANK(Table13[[#This Row],[T1]]),0,IF(Table13[[#This Row],[T1]]&gt;0,1,0))</f>
        <v>1</v>
      </c>
      <c r="Q145" s="3">
        <f>IF(ISBLANK(Table13[[#This Row],[T2]]),0,IF(Table13[[#This Row],[T2]]&gt;0,1,0))</f>
        <v>1</v>
      </c>
      <c r="R145" s="3">
        <f>IF(ISBLANK(Table13[[#This Row],[T3]]),0,IF(Table13[[#This Row],[T3]]&gt;0,1,0))</f>
        <v>1</v>
      </c>
      <c r="S145" s="3">
        <f>IF(ISBLANK(Table13[[#This Row],[T4]]),0,IF(Table13[[#This Row],[T4]]&gt;0,1,0))</f>
        <v>0</v>
      </c>
      <c r="T145" s="3">
        <v>2.7</v>
      </c>
    </row>
    <row r="146" spans="1:20">
      <c r="A146" s="4">
        <v>43744</v>
      </c>
      <c r="B146">
        <v>43744</v>
      </c>
      <c r="C146" s="3">
        <v>0</v>
      </c>
      <c r="D146" s="3">
        <v>0</v>
      </c>
      <c r="E146" s="3">
        <v>6</v>
      </c>
      <c r="F146" s="3">
        <v>0.5</v>
      </c>
      <c r="G146" s="5">
        <v>0.4</v>
      </c>
      <c r="H146" s="3">
        <v>0.9</v>
      </c>
      <c r="I146" s="3">
        <v>1.55139</v>
      </c>
      <c r="J146" s="12">
        <f t="shared" si="3"/>
        <v>2.1125000000000003</v>
      </c>
      <c r="K146" s="3">
        <v>58</v>
      </c>
      <c r="L146" s="3">
        <v>40</v>
      </c>
      <c r="M146" s="3">
        <v>58</v>
      </c>
      <c r="N146" s="3">
        <v>0</v>
      </c>
      <c r="O146" s="3"/>
      <c r="P146" s="3">
        <f>IF(ISBLANK(Table13[[#This Row],[T1]]),0,IF(Table13[[#This Row],[T1]]&gt;0,1,0))</f>
        <v>1</v>
      </c>
      <c r="Q146" s="3">
        <f>IF(ISBLANK(Table13[[#This Row],[T2]]),0,IF(Table13[[#This Row],[T2]]&gt;0,1,0))</f>
        <v>1</v>
      </c>
      <c r="R146" s="3">
        <f>IF(ISBLANK(Table13[[#This Row],[T3]]),0,IF(Table13[[#This Row],[T3]]&gt;0,1,0))</f>
        <v>1</v>
      </c>
      <c r="S146" s="3">
        <f>IF(ISBLANK(Table13[[#This Row],[T4]]),0,IF(Table13[[#This Row],[T4]]&gt;0,1,0))</f>
        <v>0</v>
      </c>
      <c r="T146" s="3">
        <v>0.9</v>
      </c>
    </row>
    <row r="147" spans="1:20">
      <c r="A147" s="4">
        <v>43744.041666666664</v>
      </c>
      <c r="B147">
        <v>43744</v>
      </c>
      <c r="C147" s="3">
        <v>4.1666666666666664E-2</v>
      </c>
      <c r="D147" s="3">
        <v>1</v>
      </c>
      <c r="E147" s="3">
        <v>6</v>
      </c>
      <c r="F147" s="3">
        <v>0.2</v>
      </c>
      <c r="G147" s="5">
        <v>1.5</v>
      </c>
      <c r="H147" s="3">
        <v>1.7</v>
      </c>
      <c r="I147" s="3">
        <v>1.55139</v>
      </c>
      <c r="J147" s="12">
        <f t="shared" si="3"/>
        <v>2.1083333333333329</v>
      </c>
      <c r="K147" s="3">
        <v>58</v>
      </c>
      <c r="L147" s="3">
        <v>29</v>
      </c>
      <c r="M147" s="3">
        <v>58</v>
      </c>
      <c r="N147" s="3">
        <v>0</v>
      </c>
      <c r="O147" s="3"/>
      <c r="P147" s="3">
        <f>IF(ISBLANK(Table13[[#This Row],[T1]]),0,IF(Table13[[#This Row],[T1]]&gt;0,1,0))</f>
        <v>1</v>
      </c>
      <c r="Q147" s="3">
        <f>IF(ISBLANK(Table13[[#This Row],[T2]]),0,IF(Table13[[#This Row],[T2]]&gt;0,1,0))</f>
        <v>1</v>
      </c>
      <c r="R147" s="3">
        <f>IF(ISBLANK(Table13[[#This Row],[T3]]),0,IF(Table13[[#This Row],[T3]]&gt;0,1,0))</f>
        <v>1</v>
      </c>
      <c r="S147" s="3">
        <f>IF(ISBLANK(Table13[[#This Row],[T4]]),0,IF(Table13[[#This Row],[T4]]&gt;0,1,0))</f>
        <v>0</v>
      </c>
      <c r="T147" s="3">
        <v>1.7</v>
      </c>
    </row>
    <row r="148" spans="1:20">
      <c r="A148" s="4">
        <v>43744.083333333336</v>
      </c>
      <c r="B148">
        <v>43744</v>
      </c>
      <c r="C148" s="3">
        <v>8.3333333333333329E-2</v>
      </c>
      <c r="D148" s="3">
        <v>2</v>
      </c>
      <c r="E148" s="3">
        <v>6</v>
      </c>
      <c r="F148" s="3">
        <v>0.2</v>
      </c>
      <c r="G148" s="5">
        <v>0.3</v>
      </c>
      <c r="H148" s="3">
        <v>0.5</v>
      </c>
      <c r="I148" s="3">
        <v>1.55139</v>
      </c>
      <c r="J148" s="12">
        <f t="shared" si="3"/>
        <v>2.0833333333333335</v>
      </c>
      <c r="K148" s="3">
        <v>57</v>
      </c>
      <c r="L148" s="3">
        <v>28</v>
      </c>
      <c r="M148" s="3">
        <v>57</v>
      </c>
      <c r="N148" s="3">
        <v>0</v>
      </c>
      <c r="O148" s="3"/>
      <c r="P148" s="3">
        <f>IF(ISBLANK(Table13[[#This Row],[T1]]),0,IF(Table13[[#This Row],[T1]]&gt;0,1,0))</f>
        <v>1</v>
      </c>
      <c r="Q148" s="3">
        <f>IF(ISBLANK(Table13[[#This Row],[T2]]),0,IF(Table13[[#This Row],[T2]]&gt;0,1,0))</f>
        <v>1</v>
      </c>
      <c r="R148" s="3">
        <f>IF(ISBLANK(Table13[[#This Row],[T3]]),0,IF(Table13[[#This Row],[T3]]&gt;0,1,0))</f>
        <v>1</v>
      </c>
      <c r="S148" s="3">
        <f>IF(ISBLANK(Table13[[#This Row],[T4]]),0,IF(Table13[[#This Row],[T4]]&gt;0,1,0))</f>
        <v>0</v>
      </c>
      <c r="T148" s="3">
        <v>0.5</v>
      </c>
    </row>
    <row r="149" spans="1:20">
      <c r="A149" s="4">
        <v>43744.125</v>
      </c>
      <c r="B149">
        <v>43744</v>
      </c>
      <c r="C149" s="3">
        <v>0.125</v>
      </c>
      <c r="D149" s="3">
        <v>3</v>
      </c>
      <c r="E149" s="3">
        <v>6</v>
      </c>
      <c r="F149" s="3">
        <v>0.3</v>
      </c>
      <c r="G149" s="5">
        <v>0.2</v>
      </c>
      <c r="H149" s="3">
        <v>0.5</v>
      </c>
      <c r="I149" s="3">
        <v>1.55139</v>
      </c>
      <c r="J149" s="12">
        <f t="shared" si="3"/>
        <v>2.1083333333333334</v>
      </c>
      <c r="K149" s="3">
        <v>58</v>
      </c>
      <c r="L149" s="3">
        <v>29</v>
      </c>
      <c r="M149" s="3">
        <v>58</v>
      </c>
      <c r="N149" s="3">
        <v>0</v>
      </c>
      <c r="O149" s="3"/>
      <c r="P149" s="3">
        <f>IF(ISBLANK(Table13[[#This Row],[T1]]),0,IF(Table13[[#This Row],[T1]]&gt;0,1,0))</f>
        <v>1</v>
      </c>
      <c r="Q149" s="3">
        <f>IF(ISBLANK(Table13[[#This Row],[T2]]),0,IF(Table13[[#This Row],[T2]]&gt;0,1,0))</f>
        <v>1</v>
      </c>
      <c r="R149" s="3">
        <f>IF(ISBLANK(Table13[[#This Row],[T3]]),0,IF(Table13[[#This Row],[T3]]&gt;0,1,0))</f>
        <v>1</v>
      </c>
      <c r="S149" s="3">
        <f>IF(ISBLANK(Table13[[#This Row],[T4]]),0,IF(Table13[[#This Row],[T4]]&gt;0,1,0))</f>
        <v>0</v>
      </c>
      <c r="T149" s="3">
        <v>0.5</v>
      </c>
    </row>
    <row r="150" spans="1:20">
      <c r="A150" s="4">
        <v>43744.166666666664</v>
      </c>
      <c r="B150">
        <v>43744</v>
      </c>
      <c r="C150" s="3">
        <v>0.16666666666666666</v>
      </c>
      <c r="D150" s="3">
        <v>4</v>
      </c>
      <c r="E150" s="3">
        <v>6</v>
      </c>
      <c r="F150" s="3">
        <v>0.2</v>
      </c>
      <c r="G150" s="5">
        <v>0.2</v>
      </c>
      <c r="H150" s="3">
        <v>0.4</v>
      </c>
      <c r="I150" s="3">
        <v>1.55139</v>
      </c>
      <c r="J150" s="12">
        <f t="shared" si="3"/>
        <v>2.1291666666666669</v>
      </c>
      <c r="K150" s="3">
        <v>58</v>
      </c>
      <c r="L150" s="3">
        <v>32</v>
      </c>
      <c r="M150" s="3">
        <v>58</v>
      </c>
      <c r="N150" s="3">
        <v>0</v>
      </c>
      <c r="O150" s="3"/>
      <c r="P150" s="3">
        <f>IF(ISBLANK(Table13[[#This Row],[T1]]),0,IF(Table13[[#This Row],[T1]]&gt;0,1,0))</f>
        <v>1</v>
      </c>
      <c r="Q150" s="3">
        <f>IF(ISBLANK(Table13[[#This Row],[T2]]),0,IF(Table13[[#This Row],[T2]]&gt;0,1,0))</f>
        <v>1</v>
      </c>
      <c r="R150" s="3">
        <f>IF(ISBLANK(Table13[[#This Row],[T3]]),0,IF(Table13[[#This Row],[T3]]&gt;0,1,0))</f>
        <v>1</v>
      </c>
      <c r="S150" s="3">
        <f>IF(ISBLANK(Table13[[#This Row],[T4]]),0,IF(Table13[[#This Row],[T4]]&gt;0,1,0))</f>
        <v>0</v>
      </c>
      <c r="T150" s="3">
        <v>0.4</v>
      </c>
    </row>
    <row r="151" spans="1:20">
      <c r="A151" s="4">
        <v>43744.208333333336</v>
      </c>
      <c r="B151">
        <v>43744</v>
      </c>
      <c r="C151" s="3">
        <v>0.20833333333333334</v>
      </c>
      <c r="D151" s="3">
        <v>5</v>
      </c>
      <c r="E151" s="3">
        <v>6</v>
      </c>
      <c r="F151" s="3">
        <v>0.4</v>
      </c>
      <c r="G151" s="5">
        <v>0.2</v>
      </c>
      <c r="H151" s="3">
        <v>0.60000000000000009</v>
      </c>
      <c r="I151" s="3">
        <v>1.55139</v>
      </c>
      <c r="J151" s="12">
        <f t="shared" si="3"/>
        <v>2.1583333333333332</v>
      </c>
      <c r="K151" s="3">
        <v>58</v>
      </c>
      <c r="L151" s="3">
        <v>34</v>
      </c>
      <c r="M151" s="3">
        <v>58</v>
      </c>
      <c r="N151" s="3">
        <v>0</v>
      </c>
      <c r="O151" s="3"/>
      <c r="P151" s="3">
        <f>IF(ISBLANK(Table13[[#This Row],[T1]]),0,IF(Table13[[#This Row],[T1]]&gt;0,1,0))</f>
        <v>1</v>
      </c>
      <c r="Q151" s="3">
        <f>IF(ISBLANK(Table13[[#This Row],[T2]]),0,IF(Table13[[#This Row],[T2]]&gt;0,1,0))</f>
        <v>1</v>
      </c>
      <c r="R151" s="3">
        <f>IF(ISBLANK(Table13[[#This Row],[T3]]),0,IF(Table13[[#This Row],[T3]]&gt;0,1,0))</f>
        <v>1</v>
      </c>
      <c r="S151" s="3">
        <f>IF(ISBLANK(Table13[[#This Row],[T4]]),0,IF(Table13[[#This Row],[T4]]&gt;0,1,0))</f>
        <v>0</v>
      </c>
      <c r="T151" s="3">
        <v>0.60000000000000009</v>
      </c>
    </row>
    <row r="152" spans="1:20">
      <c r="A152" s="4">
        <v>43744.25</v>
      </c>
      <c r="B152">
        <v>43744</v>
      </c>
      <c r="C152" s="3">
        <v>0.25</v>
      </c>
      <c r="D152" s="3">
        <v>6</v>
      </c>
      <c r="E152" s="3">
        <v>6</v>
      </c>
      <c r="F152" s="3">
        <v>0.2</v>
      </c>
      <c r="G152" s="5">
        <v>0.4</v>
      </c>
      <c r="H152" s="3">
        <v>0.60000000000000009</v>
      </c>
      <c r="I152" s="3">
        <v>1.55139</v>
      </c>
      <c r="J152" s="12">
        <f t="shared" si="3"/>
        <v>2.2208333333333337</v>
      </c>
      <c r="K152" s="3">
        <v>58</v>
      </c>
      <c r="L152" s="3">
        <v>58</v>
      </c>
      <c r="M152" s="3">
        <v>58</v>
      </c>
      <c r="N152" s="3">
        <v>0</v>
      </c>
      <c r="O152" s="3"/>
      <c r="P152" s="3">
        <f>IF(ISBLANK(Table13[[#This Row],[T1]]),0,IF(Table13[[#This Row],[T1]]&gt;0,1,0))</f>
        <v>1</v>
      </c>
      <c r="Q152" s="3">
        <f>IF(ISBLANK(Table13[[#This Row],[T2]]),0,IF(Table13[[#This Row],[T2]]&gt;0,1,0))</f>
        <v>1</v>
      </c>
      <c r="R152" s="3">
        <f>IF(ISBLANK(Table13[[#This Row],[T3]]),0,IF(Table13[[#This Row],[T3]]&gt;0,1,0))</f>
        <v>1</v>
      </c>
      <c r="S152" s="3">
        <f>IF(ISBLANK(Table13[[#This Row],[T4]]),0,IF(Table13[[#This Row],[T4]]&gt;0,1,0))</f>
        <v>0</v>
      </c>
      <c r="T152" s="3">
        <v>0.60000000000000009</v>
      </c>
    </row>
    <row r="153" spans="1:20">
      <c r="A153" s="4">
        <v>43744.291666666664</v>
      </c>
      <c r="B153">
        <v>43744</v>
      </c>
      <c r="C153" s="3">
        <v>0.29166666666666669</v>
      </c>
      <c r="D153" s="3">
        <v>7</v>
      </c>
      <c r="E153" s="3">
        <v>6</v>
      </c>
      <c r="F153" s="3">
        <v>0.9</v>
      </c>
      <c r="G153" s="5">
        <v>0.9</v>
      </c>
      <c r="H153" s="3">
        <v>1.8</v>
      </c>
      <c r="I153" s="3">
        <v>1.55139</v>
      </c>
      <c r="J153" s="12">
        <f t="shared" si="3"/>
        <v>2.2666666666666671</v>
      </c>
      <c r="K153" s="3">
        <v>57</v>
      </c>
      <c r="L153" s="3">
        <v>56</v>
      </c>
      <c r="M153" s="3">
        <v>57</v>
      </c>
      <c r="N153" s="3">
        <v>0</v>
      </c>
      <c r="O153" s="3"/>
      <c r="P153" s="3">
        <f>IF(ISBLANK(Table13[[#This Row],[T1]]),0,IF(Table13[[#This Row],[T1]]&gt;0,1,0))</f>
        <v>1</v>
      </c>
      <c r="Q153" s="3">
        <f>IF(ISBLANK(Table13[[#This Row],[T2]]),0,IF(Table13[[#This Row],[T2]]&gt;0,1,0))</f>
        <v>1</v>
      </c>
      <c r="R153" s="3">
        <f>IF(ISBLANK(Table13[[#This Row],[T3]]),0,IF(Table13[[#This Row],[T3]]&gt;0,1,0))</f>
        <v>1</v>
      </c>
      <c r="S153" s="3">
        <f>IF(ISBLANK(Table13[[#This Row],[T4]]),0,IF(Table13[[#This Row],[T4]]&gt;0,1,0))</f>
        <v>0</v>
      </c>
      <c r="T153" s="3">
        <v>1.8</v>
      </c>
    </row>
    <row r="154" spans="1:20">
      <c r="A154" s="4">
        <v>43744.333333333336</v>
      </c>
      <c r="B154">
        <v>43744</v>
      </c>
      <c r="C154" s="3">
        <v>0.33333333333333331</v>
      </c>
      <c r="D154" s="3">
        <v>8</v>
      </c>
      <c r="E154" s="3">
        <v>6</v>
      </c>
      <c r="F154" s="3">
        <v>1.7</v>
      </c>
      <c r="G154" s="5">
        <v>2.1</v>
      </c>
      <c r="H154" s="3">
        <v>3.8</v>
      </c>
      <c r="I154" s="3">
        <v>1.55139</v>
      </c>
      <c r="J154" s="12">
        <f t="shared" si="3"/>
        <v>2.3875000000000006</v>
      </c>
      <c r="K154" s="3">
        <v>14</v>
      </c>
      <c r="L154" s="3">
        <v>53</v>
      </c>
      <c r="M154" s="3">
        <v>58</v>
      </c>
      <c r="N154" s="3">
        <v>0</v>
      </c>
      <c r="O154" s="3"/>
      <c r="P154" s="3">
        <f>IF(ISBLANK(Table13[[#This Row],[T1]]),0,IF(Table13[[#This Row],[T1]]&gt;0,1,0))</f>
        <v>0</v>
      </c>
      <c r="Q154" s="3">
        <f>IF(ISBLANK(Table13[[#This Row],[T2]]),0,IF(Table13[[#This Row],[T2]]&gt;0,1,0))</f>
        <v>1</v>
      </c>
      <c r="R154" s="3">
        <f>IF(ISBLANK(Table13[[#This Row],[T3]]),0,IF(Table13[[#This Row],[T3]]&gt;0,1,0))</f>
        <v>0</v>
      </c>
      <c r="S154" s="3">
        <f>IF(ISBLANK(Table13[[#This Row],[T4]]),0,IF(Table13[[#This Row],[T4]]&gt;0,1,0))</f>
        <v>0</v>
      </c>
      <c r="T154" s="3">
        <v>3.8</v>
      </c>
    </row>
    <row r="155" spans="1:20">
      <c r="A155" s="4">
        <v>43744.375</v>
      </c>
      <c r="B155">
        <v>43744</v>
      </c>
      <c r="C155" s="3">
        <v>0.375</v>
      </c>
      <c r="D155" s="3">
        <v>9</v>
      </c>
      <c r="E155" s="3">
        <v>6</v>
      </c>
      <c r="F155" s="3">
        <v>0.6</v>
      </c>
      <c r="G155" s="5">
        <v>0.3</v>
      </c>
      <c r="H155" s="3">
        <v>0.89999999999999991</v>
      </c>
      <c r="I155" s="3">
        <v>1.55139</v>
      </c>
      <c r="J155" s="12">
        <f t="shared" si="3"/>
        <v>2.4166666666666674</v>
      </c>
      <c r="K155" s="3">
        <v>0</v>
      </c>
      <c r="L155" s="3">
        <v>0</v>
      </c>
      <c r="M155" s="3">
        <v>58</v>
      </c>
      <c r="N155" s="3">
        <v>0</v>
      </c>
      <c r="O155" s="3"/>
      <c r="P155" s="3">
        <f>IF(ISBLANK(Table13[[#This Row],[T1]]),0,IF(Table13[[#This Row],[T1]]&gt;0,1,0))</f>
        <v>0</v>
      </c>
      <c r="Q155" s="3">
        <f>IF(ISBLANK(Table13[[#This Row],[T2]]),0,IF(Table13[[#This Row],[T2]]&gt;0,1,0))</f>
        <v>0</v>
      </c>
      <c r="R155" s="3">
        <f>IF(ISBLANK(Table13[[#This Row],[T3]]),0,IF(Table13[[#This Row],[T3]]&gt;0,1,0))</f>
        <v>0</v>
      </c>
      <c r="S155" s="3">
        <f>IF(ISBLANK(Table13[[#This Row],[T4]]),0,IF(Table13[[#This Row],[T4]]&gt;0,1,0))</f>
        <v>0</v>
      </c>
      <c r="T155" s="3">
        <v>0.89999999999999991</v>
      </c>
    </row>
    <row r="156" spans="1:20">
      <c r="A156" s="4">
        <v>43744.416666666664</v>
      </c>
      <c r="B156">
        <v>43744</v>
      </c>
      <c r="C156" s="3">
        <v>0.41666666666666669</v>
      </c>
      <c r="D156" s="3">
        <v>10</v>
      </c>
      <c r="E156" s="3">
        <v>6</v>
      </c>
      <c r="F156" s="3">
        <v>1.4</v>
      </c>
      <c r="G156" s="5">
        <v>1.8</v>
      </c>
      <c r="H156" s="3">
        <v>3.2</v>
      </c>
      <c r="I156" s="3">
        <v>1.55139</v>
      </c>
      <c r="J156" s="12">
        <f t="shared" si="3"/>
        <v>2.4166666666666674</v>
      </c>
      <c r="K156" s="3">
        <v>0</v>
      </c>
      <c r="L156" s="3">
        <v>0</v>
      </c>
      <c r="M156" s="3">
        <v>57</v>
      </c>
      <c r="N156" s="3">
        <v>0</v>
      </c>
      <c r="O156" s="3"/>
      <c r="P156" s="3">
        <f>IF(ISBLANK(Table13[[#This Row],[T1]]),0,IF(Table13[[#This Row],[T1]]&gt;0,1,0))</f>
        <v>0</v>
      </c>
      <c r="Q156" s="3">
        <f>IF(ISBLANK(Table13[[#This Row],[T2]]),0,IF(Table13[[#This Row],[T2]]&gt;0,1,0))</f>
        <v>0</v>
      </c>
      <c r="R156" s="3">
        <f>IF(ISBLANK(Table13[[#This Row],[T3]]),0,IF(Table13[[#This Row],[T3]]&gt;0,1,0))</f>
        <v>0</v>
      </c>
      <c r="S156" s="3">
        <f>IF(ISBLANK(Table13[[#This Row],[T4]]),0,IF(Table13[[#This Row],[T4]]&gt;0,1,0))</f>
        <v>0</v>
      </c>
      <c r="T156" s="3">
        <v>3.2</v>
      </c>
    </row>
    <row r="157" spans="1:20">
      <c r="A157" s="4">
        <v>43744.458333333336</v>
      </c>
      <c r="B157">
        <v>43744</v>
      </c>
      <c r="C157" s="3">
        <v>0.45833333333333331</v>
      </c>
      <c r="D157" s="3">
        <v>11</v>
      </c>
      <c r="E157" s="3">
        <v>6</v>
      </c>
      <c r="F157" s="3">
        <v>1</v>
      </c>
      <c r="G157" s="5">
        <v>0.6</v>
      </c>
      <c r="H157" s="3">
        <v>1.6</v>
      </c>
      <c r="I157" s="3">
        <v>1.55139</v>
      </c>
      <c r="J157" s="12">
        <f t="shared" si="3"/>
        <v>2.3333333333333339</v>
      </c>
      <c r="K157" s="3">
        <v>0</v>
      </c>
      <c r="L157" s="3">
        <v>47</v>
      </c>
      <c r="M157" s="3">
        <v>13</v>
      </c>
      <c r="N157" s="3">
        <v>0</v>
      </c>
      <c r="O157" s="3"/>
      <c r="P157" s="3">
        <f>IF(ISBLANK(Table13[[#This Row],[T1]]),0,IF(Table13[[#This Row],[T1]]&gt;0,1,0))</f>
        <v>0</v>
      </c>
      <c r="Q157" s="3">
        <f>IF(ISBLANK(Table13[[#This Row],[T2]]),0,IF(Table13[[#This Row],[T2]]&gt;0,1,0))</f>
        <v>0</v>
      </c>
      <c r="R157" s="3">
        <f>IF(ISBLANK(Table13[[#This Row],[T3]]),0,IF(Table13[[#This Row],[T3]]&gt;0,1,0))</f>
        <v>0</v>
      </c>
      <c r="S157" s="3">
        <f>IF(ISBLANK(Table13[[#This Row],[T4]]),0,IF(Table13[[#This Row],[T4]]&gt;0,1,0))</f>
        <v>0</v>
      </c>
      <c r="T157" s="3">
        <v>1.6</v>
      </c>
    </row>
    <row r="158" spans="1:20">
      <c r="A158" s="4">
        <v>43744.5</v>
      </c>
      <c r="B158">
        <v>43744</v>
      </c>
      <c r="C158" s="3">
        <v>0.5</v>
      </c>
      <c r="D158" s="3">
        <v>12</v>
      </c>
      <c r="E158" s="3">
        <v>6</v>
      </c>
      <c r="F158" s="3">
        <v>1.8</v>
      </c>
      <c r="G158" s="5">
        <v>0.5</v>
      </c>
      <c r="H158" s="3">
        <v>2.2999999999999998</v>
      </c>
      <c r="I158" s="3">
        <v>1.55139</v>
      </c>
      <c r="J158" s="12">
        <f t="shared" si="3"/>
        <v>2.3125000000000004</v>
      </c>
      <c r="K158" s="3"/>
      <c r="L158" s="3"/>
      <c r="M158" s="3"/>
      <c r="N158" s="3"/>
      <c r="O158" s="3"/>
      <c r="P158" s="3">
        <f>IF(ISBLANK(Table13[[#This Row],[T1]]),0,IF(Table13[[#This Row],[T1]]&gt;0,1,0))</f>
        <v>0</v>
      </c>
      <c r="Q158" s="3">
        <f>IF(ISBLANK(Table13[[#This Row],[T2]]),0,IF(Table13[[#This Row],[T2]]&gt;0,1,0))</f>
        <v>0</v>
      </c>
      <c r="R158" s="3">
        <f>IF(ISBLANK(Table13[[#This Row],[T3]]),0,IF(Table13[[#This Row],[T3]]&gt;0,1,0))</f>
        <v>0</v>
      </c>
      <c r="S158" s="3">
        <f>IF(ISBLANK(Table13[[#This Row],[T4]]),0,IF(Table13[[#This Row],[T4]]&gt;0,1,0))</f>
        <v>0</v>
      </c>
      <c r="T158" s="3">
        <v>2.2999999999999998</v>
      </c>
    </row>
    <row r="159" spans="1:20">
      <c r="A159" s="4">
        <v>43744.541666666664</v>
      </c>
      <c r="B159">
        <v>43744</v>
      </c>
      <c r="C159" s="3">
        <v>0.54166666666666663</v>
      </c>
      <c r="D159" s="3">
        <v>13</v>
      </c>
      <c r="E159" s="3">
        <v>6</v>
      </c>
      <c r="F159" s="3">
        <v>0.5</v>
      </c>
      <c r="G159" s="5">
        <v>0.7</v>
      </c>
      <c r="H159" s="3">
        <v>1.2</v>
      </c>
      <c r="I159" s="3">
        <v>1.55139</v>
      </c>
      <c r="J159" s="12">
        <f t="shared" si="3"/>
        <v>2.2500000000000004</v>
      </c>
      <c r="K159" s="3">
        <v>0</v>
      </c>
      <c r="L159" s="3">
        <v>18</v>
      </c>
      <c r="M159" s="3">
        <v>0</v>
      </c>
      <c r="N159" s="3">
        <v>8</v>
      </c>
      <c r="O159" s="3"/>
      <c r="P159" s="3">
        <f>IF(ISBLANK(Table13[[#This Row],[T1]]),0,IF(Table13[[#This Row],[T1]]&gt;0,1,0))</f>
        <v>0</v>
      </c>
      <c r="Q159" s="3">
        <f>IF(ISBLANK(Table13[[#This Row],[T2]]),0,IF(Table13[[#This Row],[T2]]&gt;0,1,0))</f>
        <v>0</v>
      </c>
      <c r="R159" s="3">
        <f>IF(ISBLANK(Table13[[#This Row],[T3]]),0,IF(Table13[[#This Row],[T3]]&gt;0,1,0))</f>
        <v>0</v>
      </c>
      <c r="S159" s="3">
        <f>IF(ISBLANK(Table13[[#This Row],[T4]]),0,IF(Table13[[#This Row],[T4]]&gt;0,1,0))</f>
        <v>0</v>
      </c>
      <c r="T159" s="3">
        <v>1.2</v>
      </c>
    </row>
    <row r="160" spans="1:20">
      <c r="A160" s="4">
        <v>43744.583333333336</v>
      </c>
      <c r="B160">
        <v>43744</v>
      </c>
      <c r="C160" s="3">
        <v>0.58333333333333337</v>
      </c>
      <c r="D160" s="3">
        <v>14</v>
      </c>
      <c r="E160" s="3">
        <v>6</v>
      </c>
      <c r="F160" s="3">
        <v>0.6</v>
      </c>
      <c r="G160" s="5">
        <v>0.8</v>
      </c>
      <c r="H160" s="3">
        <v>1.4</v>
      </c>
      <c r="I160" s="3">
        <v>1.55139</v>
      </c>
      <c r="J160" s="12">
        <f t="shared" si="3"/>
        <v>2.245833333333334</v>
      </c>
      <c r="K160" s="3">
        <v>30</v>
      </c>
      <c r="L160" s="3">
        <v>0</v>
      </c>
      <c r="M160" s="3">
        <v>0</v>
      </c>
      <c r="N160" s="3">
        <v>58</v>
      </c>
      <c r="O160" s="3"/>
      <c r="P160" s="3">
        <f>IF(ISBLANK(Table13[[#This Row],[T1]]),0,IF(Table13[[#This Row],[T1]]&gt;0,1,0))</f>
        <v>0</v>
      </c>
      <c r="Q160" s="3">
        <f>IF(ISBLANK(Table13[[#This Row],[T2]]),0,IF(Table13[[#This Row],[T2]]&gt;0,1,0))</f>
        <v>0</v>
      </c>
      <c r="R160" s="3">
        <f>IF(ISBLANK(Table13[[#This Row],[T3]]),0,IF(Table13[[#This Row],[T3]]&gt;0,1,0))</f>
        <v>0</v>
      </c>
      <c r="S160" s="3">
        <f>IF(ISBLANK(Table13[[#This Row],[T4]]),0,IF(Table13[[#This Row],[T4]]&gt;0,1,0))</f>
        <v>0</v>
      </c>
      <c r="T160" s="3">
        <v>1.4</v>
      </c>
    </row>
    <row r="161" spans="1:20">
      <c r="A161" s="4">
        <v>43744.625</v>
      </c>
      <c r="B161">
        <v>43744</v>
      </c>
      <c r="C161" s="3">
        <v>0.625</v>
      </c>
      <c r="D161" s="3">
        <v>15</v>
      </c>
      <c r="E161" s="3">
        <v>6</v>
      </c>
      <c r="F161" s="3">
        <v>1.1000000000000001</v>
      </c>
      <c r="G161" s="5">
        <v>3</v>
      </c>
      <c r="H161" s="3">
        <v>4.0999999999999996</v>
      </c>
      <c r="I161" s="3">
        <v>1.55139</v>
      </c>
      <c r="J161" s="12">
        <f t="shared" si="3"/>
        <v>2.2708333333333335</v>
      </c>
      <c r="K161" s="3">
        <v>58</v>
      </c>
      <c r="L161" s="3">
        <v>0</v>
      </c>
      <c r="M161" s="3">
        <v>51</v>
      </c>
      <c r="N161" s="3">
        <v>57</v>
      </c>
      <c r="O161" s="3"/>
      <c r="P161" s="3">
        <f>IF(ISBLANK(Table13[[#This Row],[T1]]),0,IF(Table13[[#This Row],[T1]]&gt;0,1,0))</f>
        <v>0</v>
      </c>
      <c r="Q161" s="3">
        <f>IF(ISBLANK(Table13[[#This Row],[T2]]),0,IF(Table13[[#This Row],[T2]]&gt;0,1,0))</f>
        <v>0</v>
      </c>
      <c r="R161" s="3">
        <f>IF(ISBLANK(Table13[[#This Row],[T3]]),0,IF(Table13[[#This Row],[T3]]&gt;0,1,0))</f>
        <v>0</v>
      </c>
      <c r="S161" s="3">
        <f>IF(ISBLANK(Table13[[#This Row],[T4]]),0,IF(Table13[[#This Row],[T4]]&gt;0,1,0))</f>
        <v>0</v>
      </c>
      <c r="T161" s="3">
        <v>4.0999999999999996</v>
      </c>
    </row>
    <row r="162" spans="1:20">
      <c r="A162" s="4">
        <v>43744.666666666664</v>
      </c>
      <c r="B162">
        <v>43744</v>
      </c>
      <c r="C162" s="3">
        <v>0.66666666666666663</v>
      </c>
      <c r="D162" s="3">
        <v>16</v>
      </c>
      <c r="E162" s="3">
        <v>6</v>
      </c>
      <c r="F162" s="3">
        <v>1.8</v>
      </c>
      <c r="G162" s="5">
        <v>2.1</v>
      </c>
      <c r="H162" s="3">
        <v>3.9000000000000004</v>
      </c>
      <c r="I162" s="3">
        <v>1.55139</v>
      </c>
      <c r="J162" s="12">
        <f t="shared" si="3"/>
        <v>2.1375000000000006</v>
      </c>
      <c r="K162" s="3">
        <v>58</v>
      </c>
      <c r="L162" s="3">
        <v>8</v>
      </c>
      <c r="M162" s="3">
        <v>58</v>
      </c>
      <c r="N162" s="3">
        <v>55</v>
      </c>
      <c r="O162" s="3"/>
      <c r="P162" s="3">
        <f>IF(ISBLANK(Table13[[#This Row],[T1]]),0,IF(Table13[[#This Row],[T1]]&gt;0,1,0))</f>
        <v>0</v>
      </c>
      <c r="Q162" s="3">
        <f>IF(ISBLANK(Table13[[#This Row],[T2]]),0,IF(Table13[[#This Row],[T2]]&gt;0,1,0))</f>
        <v>0</v>
      </c>
      <c r="R162" s="3">
        <f>IF(ISBLANK(Table13[[#This Row],[T3]]),0,IF(Table13[[#This Row],[T3]]&gt;0,1,0))</f>
        <v>0</v>
      </c>
      <c r="S162" s="3">
        <f>IF(ISBLANK(Table13[[#This Row],[T4]]),0,IF(Table13[[#This Row],[T4]]&gt;0,1,0))</f>
        <v>0</v>
      </c>
      <c r="T162" s="3">
        <v>3.9000000000000004</v>
      </c>
    </row>
    <row r="163" spans="1:20">
      <c r="A163" s="4">
        <v>43744.708333333336</v>
      </c>
      <c r="B163">
        <v>43744</v>
      </c>
      <c r="C163" s="3">
        <v>0.70833333333333337</v>
      </c>
      <c r="D163" s="3">
        <v>17</v>
      </c>
      <c r="E163" s="3">
        <v>6</v>
      </c>
      <c r="F163" s="3">
        <v>2.8</v>
      </c>
      <c r="G163" s="5">
        <v>1.8</v>
      </c>
      <c r="H163" s="3">
        <v>4.5999999999999996</v>
      </c>
      <c r="I163" s="3">
        <v>1.55139</v>
      </c>
      <c r="J163" s="12">
        <f t="shared" si="3"/>
        <v>2.0208333333333335</v>
      </c>
      <c r="K163" s="3">
        <v>46</v>
      </c>
      <c r="L163" s="3">
        <v>0</v>
      </c>
      <c r="M163" s="3">
        <v>46</v>
      </c>
      <c r="N163" s="3">
        <v>18</v>
      </c>
      <c r="O163" s="3"/>
      <c r="P163" s="3">
        <f>IF(ISBLANK(Table13[[#This Row],[T1]]),0,IF(Table13[[#This Row],[T1]]&gt;0,1,0))</f>
        <v>0</v>
      </c>
      <c r="Q163" s="3">
        <f>IF(ISBLANK(Table13[[#This Row],[T2]]),0,IF(Table13[[#This Row],[T2]]&gt;0,1,0))</f>
        <v>0</v>
      </c>
      <c r="R163" s="3">
        <f>IF(ISBLANK(Table13[[#This Row],[T3]]),0,IF(Table13[[#This Row],[T3]]&gt;0,1,0))</f>
        <v>1</v>
      </c>
      <c r="S163" s="3">
        <f>IF(ISBLANK(Table13[[#This Row],[T4]]),0,IF(Table13[[#This Row],[T4]]&gt;0,1,0))</f>
        <v>0</v>
      </c>
      <c r="T163" s="3">
        <v>4.5999999999999996</v>
      </c>
    </row>
    <row r="164" spans="1:20">
      <c r="A164" s="4">
        <v>43744.75</v>
      </c>
      <c r="B164">
        <v>43744</v>
      </c>
      <c r="C164" s="3">
        <v>0.75</v>
      </c>
      <c r="D164" s="3">
        <v>18</v>
      </c>
      <c r="E164" s="3">
        <v>6</v>
      </c>
      <c r="F164" s="3">
        <v>1.3</v>
      </c>
      <c r="G164" s="5">
        <v>1.8</v>
      </c>
      <c r="H164" s="3">
        <v>3.1</v>
      </c>
      <c r="I164" s="3">
        <v>1.55139</v>
      </c>
      <c r="J164" s="12">
        <f t="shared" si="3"/>
        <v>1.8791666666666671</v>
      </c>
      <c r="K164" s="3">
        <v>52</v>
      </c>
      <c r="L164" s="3">
        <v>0</v>
      </c>
      <c r="M164" s="3">
        <v>53</v>
      </c>
      <c r="N164" s="3">
        <v>0</v>
      </c>
      <c r="O164" s="3"/>
      <c r="P164" s="3">
        <f>IF(ISBLANK(Table13[[#This Row],[T1]]),0,IF(Table13[[#This Row],[T1]]&gt;0,1,0))</f>
        <v>0</v>
      </c>
      <c r="Q164" s="3">
        <f>IF(ISBLANK(Table13[[#This Row],[T2]]),0,IF(Table13[[#This Row],[T2]]&gt;0,1,0))</f>
        <v>0</v>
      </c>
      <c r="R164" s="3">
        <f>IF(ISBLANK(Table13[[#This Row],[T3]]),0,IF(Table13[[#This Row],[T3]]&gt;0,1,0))</f>
        <v>1</v>
      </c>
      <c r="S164" s="3">
        <f>IF(ISBLANK(Table13[[#This Row],[T4]]),0,IF(Table13[[#This Row],[T4]]&gt;0,1,0))</f>
        <v>0</v>
      </c>
      <c r="T164" s="3">
        <v>3.1</v>
      </c>
    </row>
    <row r="165" spans="1:20">
      <c r="A165" s="4">
        <v>43744.791666666664</v>
      </c>
      <c r="B165">
        <v>43744</v>
      </c>
      <c r="C165" s="3">
        <v>0.79166666666666663</v>
      </c>
      <c r="D165" s="3">
        <v>19</v>
      </c>
      <c r="E165" s="3">
        <v>6</v>
      </c>
      <c r="F165" s="3">
        <v>1.7</v>
      </c>
      <c r="G165" s="5">
        <v>2.2999999999999998</v>
      </c>
      <c r="H165" s="3">
        <v>4</v>
      </c>
      <c r="I165" s="3">
        <v>1.55139</v>
      </c>
      <c r="J165" s="12">
        <f t="shared" si="3"/>
        <v>1.7958333333333336</v>
      </c>
      <c r="K165" s="3">
        <v>58</v>
      </c>
      <c r="L165" s="3">
        <v>0</v>
      </c>
      <c r="M165" s="3">
        <v>56</v>
      </c>
      <c r="N165" s="3">
        <v>0</v>
      </c>
      <c r="O165" s="3"/>
      <c r="P165" s="3">
        <f>IF(ISBLANK(Table13[[#This Row],[T1]]),0,IF(Table13[[#This Row],[T1]]&gt;0,1,0))</f>
        <v>0</v>
      </c>
      <c r="Q165" s="3">
        <f>IF(ISBLANK(Table13[[#This Row],[T2]]),0,IF(Table13[[#This Row],[T2]]&gt;0,1,0))</f>
        <v>0</v>
      </c>
      <c r="R165" s="3">
        <f>IF(ISBLANK(Table13[[#This Row],[T3]]),0,IF(Table13[[#This Row],[T3]]&gt;0,1,0))</f>
        <v>0</v>
      </c>
      <c r="S165" s="3">
        <f>IF(ISBLANK(Table13[[#This Row],[T4]]),0,IF(Table13[[#This Row],[T4]]&gt;0,1,0))</f>
        <v>0</v>
      </c>
      <c r="T165" s="3">
        <v>4</v>
      </c>
    </row>
    <row r="166" spans="1:20">
      <c r="A166" s="4">
        <v>43744.833333333336</v>
      </c>
      <c r="B166">
        <v>43744</v>
      </c>
      <c r="C166" s="3">
        <v>0.83333333333333337</v>
      </c>
      <c r="D166" s="3">
        <v>20</v>
      </c>
      <c r="E166" s="3">
        <v>6</v>
      </c>
      <c r="F166" s="3">
        <v>2</v>
      </c>
      <c r="G166" s="5">
        <v>1.4</v>
      </c>
      <c r="H166" s="3">
        <v>3.4</v>
      </c>
      <c r="I166" s="3">
        <v>1.55139</v>
      </c>
      <c r="J166" s="12">
        <f t="shared" si="3"/>
        <v>1.6708333333333334</v>
      </c>
      <c r="K166" s="3">
        <v>57</v>
      </c>
      <c r="L166" s="3">
        <v>49</v>
      </c>
      <c r="M166" s="3">
        <v>52</v>
      </c>
      <c r="N166" s="3">
        <v>0</v>
      </c>
      <c r="O166" s="3"/>
      <c r="P166" s="3">
        <f>IF(ISBLANK(Table13[[#This Row],[T1]]),0,IF(Table13[[#This Row],[T1]]&gt;0,1,0))</f>
        <v>0</v>
      </c>
      <c r="Q166" s="3">
        <f>IF(ISBLANK(Table13[[#This Row],[T2]]),0,IF(Table13[[#This Row],[T2]]&gt;0,1,0))</f>
        <v>0</v>
      </c>
      <c r="R166" s="3">
        <f>IF(ISBLANK(Table13[[#This Row],[T3]]),0,IF(Table13[[#This Row],[T3]]&gt;0,1,0))</f>
        <v>0</v>
      </c>
      <c r="S166" s="3">
        <f>IF(ISBLANK(Table13[[#This Row],[T4]]),0,IF(Table13[[#This Row],[T4]]&gt;0,1,0))</f>
        <v>0</v>
      </c>
      <c r="T166" s="3">
        <v>3.4</v>
      </c>
    </row>
    <row r="167" spans="1:20">
      <c r="A167" s="4">
        <v>43744.875</v>
      </c>
      <c r="B167">
        <v>43744</v>
      </c>
      <c r="C167" s="3">
        <v>0.875</v>
      </c>
      <c r="D167" s="3">
        <v>21</v>
      </c>
      <c r="E167" s="3">
        <v>6</v>
      </c>
      <c r="F167" s="3">
        <v>1.1000000000000001</v>
      </c>
      <c r="G167" s="5">
        <v>1.5</v>
      </c>
      <c r="H167" s="3">
        <v>2.6</v>
      </c>
      <c r="I167" s="3">
        <v>1.55139</v>
      </c>
      <c r="J167" s="12">
        <f t="shared" si="3"/>
        <v>1.5708333333333335</v>
      </c>
      <c r="K167" s="3">
        <v>58</v>
      </c>
      <c r="L167" s="3">
        <v>58</v>
      </c>
      <c r="M167" s="3">
        <v>40</v>
      </c>
      <c r="N167" s="3">
        <v>0</v>
      </c>
      <c r="O167" s="3"/>
      <c r="P167" s="3">
        <f>IF(ISBLANK(Table13[[#This Row],[T1]]),0,IF(Table13[[#This Row],[T1]]&gt;0,1,0))</f>
        <v>0</v>
      </c>
      <c r="Q167" s="3">
        <f>IF(ISBLANK(Table13[[#This Row],[T2]]),0,IF(Table13[[#This Row],[T2]]&gt;0,1,0))</f>
        <v>0</v>
      </c>
      <c r="R167" s="3">
        <f>IF(ISBLANK(Table13[[#This Row],[T3]]),0,IF(Table13[[#This Row],[T3]]&gt;0,1,0))</f>
        <v>1</v>
      </c>
      <c r="S167" s="3">
        <f>IF(ISBLANK(Table13[[#This Row],[T4]]),0,IF(Table13[[#This Row],[T4]]&gt;0,1,0))</f>
        <v>0</v>
      </c>
      <c r="T167" s="3">
        <v>2.6</v>
      </c>
    </row>
    <row r="168" spans="1:20">
      <c r="A168" s="4">
        <v>43744.916666666664</v>
      </c>
      <c r="B168">
        <v>43744</v>
      </c>
      <c r="C168" s="3">
        <v>0.91666666666666663</v>
      </c>
      <c r="D168" s="3">
        <v>22</v>
      </c>
      <c r="E168" s="3">
        <v>6</v>
      </c>
      <c r="F168" s="3">
        <v>1.8</v>
      </c>
      <c r="G168" s="5">
        <v>0.6</v>
      </c>
      <c r="H168" s="3">
        <v>2.4</v>
      </c>
      <c r="I168" s="3">
        <v>1.55139</v>
      </c>
      <c r="J168" s="12">
        <f t="shared" si="3"/>
        <v>1.5</v>
      </c>
      <c r="K168" s="3">
        <v>58</v>
      </c>
      <c r="L168" s="3">
        <v>58</v>
      </c>
      <c r="M168" s="3">
        <v>28</v>
      </c>
      <c r="N168" s="3">
        <v>0</v>
      </c>
      <c r="O168" s="3"/>
      <c r="P168" s="3">
        <f>IF(ISBLANK(Table13[[#This Row],[T1]]),0,IF(Table13[[#This Row],[T1]]&gt;0,1,0))</f>
        <v>0</v>
      </c>
      <c r="Q168" s="3">
        <f>IF(ISBLANK(Table13[[#This Row],[T2]]),0,IF(Table13[[#This Row],[T2]]&gt;0,1,0))</f>
        <v>1</v>
      </c>
      <c r="R168" s="3">
        <f>IF(ISBLANK(Table13[[#This Row],[T3]]),0,IF(Table13[[#This Row],[T3]]&gt;0,1,0))</f>
        <v>1</v>
      </c>
      <c r="S168" s="3">
        <f>IF(ISBLANK(Table13[[#This Row],[T4]]),0,IF(Table13[[#This Row],[T4]]&gt;0,1,0))</f>
        <v>0</v>
      </c>
      <c r="T168" s="3">
        <v>2.4</v>
      </c>
    </row>
    <row r="169" spans="1:20">
      <c r="A169" s="4">
        <v>43744.958333333336</v>
      </c>
      <c r="B169">
        <v>43744</v>
      </c>
      <c r="C169" s="3">
        <v>0.95833333333333337</v>
      </c>
      <c r="D169" s="3">
        <v>23</v>
      </c>
      <c r="E169" s="3">
        <v>6</v>
      </c>
      <c r="F169" s="3">
        <v>0.7</v>
      </c>
      <c r="G169" s="5">
        <v>0.5</v>
      </c>
      <c r="H169" s="3">
        <v>1.2</v>
      </c>
      <c r="I169" s="3">
        <v>1.55139</v>
      </c>
      <c r="J169" s="12">
        <f t="shared" si="3"/>
        <v>1.4916666666666669</v>
      </c>
      <c r="K169" s="3">
        <v>58</v>
      </c>
      <c r="L169" s="3">
        <v>58</v>
      </c>
      <c r="M169" s="3">
        <v>58</v>
      </c>
      <c r="N169" s="3">
        <v>0</v>
      </c>
      <c r="O169" s="3"/>
      <c r="P169" s="3">
        <f>IF(ISBLANK(Table13[[#This Row],[T1]]),0,IF(Table13[[#This Row],[T1]]&gt;0,1,0))</f>
        <v>0</v>
      </c>
      <c r="Q169" s="3">
        <f>IF(ISBLANK(Table13[[#This Row],[T2]]),0,IF(Table13[[#This Row],[T2]]&gt;0,1,0))</f>
        <v>1</v>
      </c>
      <c r="R169" s="3">
        <f>IF(ISBLANK(Table13[[#This Row],[T3]]),0,IF(Table13[[#This Row],[T3]]&gt;0,1,0))</f>
        <v>1</v>
      </c>
      <c r="S169" s="3">
        <f>IF(ISBLANK(Table13[[#This Row],[T4]]),0,IF(Table13[[#This Row],[T4]]&gt;0,1,0))</f>
        <v>0</v>
      </c>
      <c r="T169" s="3">
        <v>1.2</v>
      </c>
    </row>
    <row r="170" spans="1:20">
      <c r="A170" s="4">
        <v>43745</v>
      </c>
      <c r="B170">
        <v>43745</v>
      </c>
      <c r="C170" s="3">
        <v>0</v>
      </c>
      <c r="D170" s="3">
        <v>0</v>
      </c>
      <c r="E170" s="3">
        <v>7</v>
      </c>
      <c r="F170" s="3">
        <v>0.4</v>
      </c>
      <c r="G170" s="5">
        <v>0.4</v>
      </c>
      <c r="H170" s="3">
        <v>0.8</v>
      </c>
      <c r="I170" s="3">
        <v>1.55139</v>
      </c>
      <c r="J170" s="12">
        <f t="shared" si="3"/>
        <v>1.4791666666666667</v>
      </c>
      <c r="K170" s="3">
        <v>57</v>
      </c>
      <c r="L170" s="3">
        <v>57</v>
      </c>
      <c r="M170" s="3">
        <v>57</v>
      </c>
      <c r="N170" s="3">
        <v>0</v>
      </c>
      <c r="O170" s="3"/>
      <c r="P170" s="3">
        <f>IF(ISBLANK(Table13[[#This Row],[T1]]),0,IF(Table13[[#This Row],[T1]]&gt;0,1,0))</f>
        <v>0</v>
      </c>
      <c r="Q170" s="3">
        <f>IF(ISBLANK(Table13[[#This Row],[T2]]),0,IF(Table13[[#This Row],[T2]]&gt;0,1,0))</f>
        <v>1</v>
      </c>
      <c r="R170" s="3">
        <f>IF(ISBLANK(Table13[[#This Row],[T3]]),0,IF(Table13[[#This Row],[T3]]&gt;0,1,0))</f>
        <v>1</v>
      </c>
      <c r="S170" s="3">
        <f>IF(ISBLANK(Table13[[#This Row],[T4]]),0,IF(Table13[[#This Row],[T4]]&gt;0,1,0))</f>
        <v>0</v>
      </c>
      <c r="T170" s="3">
        <v>0.8</v>
      </c>
    </row>
    <row r="171" spans="1:20">
      <c r="A171" s="4">
        <v>43745.041666666664</v>
      </c>
      <c r="B171">
        <v>43745</v>
      </c>
      <c r="C171" s="3">
        <v>4.1666666666666664E-2</v>
      </c>
      <c r="D171" s="3">
        <v>1</v>
      </c>
      <c r="E171" s="3">
        <v>7</v>
      </c>
      <c r="F171" s="3">
        <v>0.5</v>
      </c>
      <c r="G171" s="5">
        <v>0.6</v>
      </c>
      <c r="H171" s="3">
        <v>1.1000000000000001</v>
      </c>
      <c r="I171" s="3">
        <v>1.55139</v>
      </c>
      <c r="J171" s="12">
        <f t="shared" si="3"/>
        <v>1.4791666666666667</v>
      </c>
      <c r="K171" s="3">
        <v>58</v>
      </c>
      <c r="L171" s="3">
        <v>58</v>
      </c>
      <c r="M171" s="3">
        <v>58</v>
      </c>
      <c r="N171" s="3">
        <v>0</v>
      </c>
      <c r="O171" s="3"/>
      <c r="P171" s="3">
        <f>IF(ISBLANK(Table13[[#This Row],[T1]]),0,IF(Table13[[#This Row],[T1]]&gt;0,1,0))</f>
        <v>0</v>
      </c>
      <c r="Q171" s="3">
        <f>IF(ISBLANK(Table13[[#This Row],[T2]]),0,IF(Table13[[#This Row],[T2]]&gt;0,1,0))</f>
        <v>1</v>
      </c>
      <c r="R171" s="3">
        <f>IF(ISBLANK(Table13[[#This Row],[T3]]),0,IF(Table13[[#This Row],[T3]]&gt;0,1,0))</f>
        <v>1</v>
      </c>
      <c r="S171" s="3">
        <f>IF(ISBLANK(Table13[[#This Row],[T4]]),0,IF(Table13[[#This Row],[T4]]&gt;0,1,0))</f>
        <v>0</v>
      </c>
      <c r="T171" s="3">
        <v>1.1000000000000001</v>
      </c>
    </row>
    <row r="172" spans="1:20">
      <c r="A172" s="4">
        <v>43745.083333333336</v>
      </c>
      <c r="B172">
        <v>43745</v>
      </c>
      <c r="C172" s="3">
        <v>8.3333333333333329E-2</v>
      </c>
      <c r="D172" s="3">
        <v>2</v>
      </c>
      <c r="E172" s="3">
        <v>7</v>
      </c>
      <c r="F172" s="3">
        <v>0.7</v>
      </c>
      <c r="G172" s="5">
        <v>0.4</v>
      </c>
      <c r="H172" s="3">
        <v>1.1000000000000001</v>
      </c>
      <c r="I172" s="3">
        <v>1.55139</v>
      </c>
      <c r="J172" s="12">
        <f t="shared" si="3"/>
        <v>1.4583333333333333</v>
      </c>
      <c r="K172" s="3">
        <v>58</v>
      </c>
      <c r="L172" s="3">
        <v>57</v>
      </c>
      <c r="M172" s="3">
        <v>58</v>
      </c>
      <c r="N172" s="3">
        <v>0</v>
      </c>
      <c r="O172" s="3"/>
      <c r="P172" s="3">
        <f>IF(ISBLANK(Table13[[#This Row],[T1]]),0,IF(Table13[[#This Row],[T1]]&gt;0,1,0))</f>
        <v>0</v>
      </c>
      <c r="Q172" s="3">
        <f>IF(ISBLANK(Table13[[#This Row],[T2]]),0,IF(Table13[[#This Row],[T2]]&gt;0,1,0))</f>
        <v>1</v>
      </c>
      <c r="R172" s="3">
        <f>IF(ISBLANK(Table13[[#This Row],[T3]]),0,IF(Table13[[#This Row],[T3]]&gt;0,1,0))</f>
        <v>1</v>
      </c>
      <c r="S172" s="3">
        <f>IF(ISBLANK(Table13[[#This Row],[T4]]),0,IF(Table13[[#This Row],[T4]]&gt;0,1,0))</f>
        <v>0</v>
      </c>
      <c r="T172" s="3">
        <v>1.1000000000000001</v>
      </c>
    </row>
    <row r="173" spans="1:20">
      <c r="A173" s="4">
        <v>43745.125</v>
      </c>
      <c r="B173">
        <v>43745</v>
      </c>
      <c r="C173" s="3">
        <v>0.125</v>
      </c>
      <c r="D173" s="3">
        <v>3</v>
      </c>
      <c r="E173" s="3">
        <v>7</v>
      </c>
      <c r="F173" s="3">
        <v>0.5</v>
      </c>
      <c r="G173" s="5">
        <v>0.5</v>
      </c>
      <c r="H173" s="3">
        <v>1</v>
      </c>
      <c r="I173" s="3">
        <v>1.55139</v>
      </c>
      <c r="J173" s="12">
        <f t="shared" si="3"/>
        <v>1.4375</v>
      </c>
      <c r="K173" s="3">
        <v>58</v>
      </c>
      <c r="L173" s="3">
        <v>58</v>
      </c>
      <c r="M173" s="3">
        <v>58</v>
      </c>
      <c r="N173" s="3">
        <v>0</v>
      </c>
      <c r="O173" s="3"/>
      <c r="P173" s="3">
        <f>IF(ISBLANK(Table13[[#This Row],[T1]]),0,IF(Table13[[#This Row],[T1]]&gt;0,1,0))</f>
        <v>0</v>
      </c>
      <c r="Q173" s="3">
        <f>IF(ISBLANK(Table13[[#This Row],[T2]]),0,IF(Table13[[#This Row],[T2]]&gt;0,1,0))</f>
        <v>1</v>
      </c>
      <c r="R173" s="3">
        <f>IF(ISBLANK(Table13[[#This Row],[T3]]),0,IF(Table13[[#This Row],[T3]]&gt;0,1,0))</f>
        <v>1</v>
      </c>
      <c r="S173" s="3">
        <f>IF(ISBLANK(Table13[[#This Row],[T4]]),0,IF(Table13[[#This Row],[T4]]&gt;0,1,0))</f>
        <v>0</v>
      </c>
      <c r="T173" s="3">
        <v>1</v>
      </c>
    </row>
    <row r="174" spans="1:20">
      <c r="A174" s="4">
        <v>43745.166666666664</v>
      </c>
      <c r="B174">
        <v>43745</v>
      </c>
      <c r="C174" s="3">
        <v>0.16666666666666666</v>
      </c>
      <c r="D174" s="3">
        <v>4</v>
      </c>
      <c r="E174" s="3">
        <v>7</v>
      </c>
      <c r="F174" s="3">
        <v>0.5</v>
      </c>
      <c r="G174" s="5">
        <v>0.6</v>
      </c>
      <c r="H174" s="3">
        <v>1.1000000000000001</v>
      </c>
      <c r="I174" s="3">
        <v>1.55139</v>
      </c>
      <c r="J174" s="12">
        <f t="shared" si="3"/>
        <v>1.4208333333333336</v>
      </c>
      <c r="K174" s="3">
        <v>58</v>
      </c>
      <c r="L174" s="3">
        <v>55</v>
      </c>
      <c r="M174" s="3">
        <v>58</v>
      </c>
      <c r="N174" s="3">
        <v>0</v>
      </c>
      <c r="O174" s="3"/>
      <c r="P174" s="3">
        <f>IF(ISBLANK(Table13[[#This Row],[T1]]),0,IF(Table13[[#This Row],[T1]]&gt;0,1,0))</f>
        <v>0</v>
      </c>
      <c r="Q174" s="3">
        <f>IF(ISBLANK(Table13[[#This Row],[T2]]),0,IF(Table13[[#This Row],[T2]]&gt;0,1,0))</f>
        <v>1</v>
      </c>
      <c r="R174" s="3">
        <f>IF(ISBLANK(Table13[[#This Row],[T3]]),0,IF(Table13[[#This Row],[T3]]&gt;0,1,0))</f>
        <v>1</v>
      </c>
      <c r="S174" s="3">
        <f>IF(ISBLANK(Table13[[#This Row],[T4]]),0,IF(Table13[[#This Row],[T4]]&gt;0,1,0))</f>
        <v>0</v>
      </c>
      <c r="T174" s="3">
        <v>1.1000000000000001</v>
      </c>
    </row>
    <row r="175" spans="1:20">
      <c r="A175" s="4">
        <v>43745.208333333336</v>
      </c>
      <c r="B175">
        <v>43745</v>
      </c>
      <c r="C175" s="3">
        <v>0.20833333333333334</v>
      </c>
      <c r="D175" s="3">
        <v>5</v>
      </c>
      <c r="E175" s="3">
        <v>7</v>
      </c>
      <c r="F175" s="3">
        <v>0.6</v>
      </c>
      <c r="G175" s="5">
        <v>1.5</v>
      </c>
      <c r="H175" s="3">
        <v>2.1</v>
      </c>
      <c r="I175" s="3">
        <v>1.55139</v>
      </c>
      <c r="J175" s="12">
        <f t="shared" si="3"/>
        <v>1.4000000000000004</v>
      </c>
      <c r="K175" s="3">
        <v>57</v>
      </c>
      <c r="L175" s="3">
        <v>57</v>
      </c>
      <c r="M175" s="3">
        <v>57</v>
      </c>
      <c r="N175" s="3">
        <v>0</v>
      </c>
      <c r="O175" s="3"/>
      <c r="P175" s="3">
        <f>IF(ISBLANK(Table13[[#This Row],[T1]]),0,IF(Table13[[#This Row],[T1]]&gt;0,1,0))</f>
        <v>0</v>
      </c>
      <c r="Q175" s="3">
        <f>IF(ISBLANK(Table13[[#This Row],[T2]]),0,IF(Table13[[#This Row],[T2]]&gt;0,1,0))</f>
        <v>1</v>
      </c>
      <c r="R175" s="3">
        <f>IF(ISBLANK(Table13[[#This Row],[T3]]),0,IF(Table13[[#This Row],[T3]]&gt;0,1,0))</f>
        <v>1</v>
      </c>
      <c r="S175" s="3">
        <f>IF(ISBLANK(Table13[[#This Row],[T4]]),0,IF(Table13[[#This Row],[T4]]&gt;0,1,0))</f>
        <v>0</v>
      </c>
      <c r="T175" s="3">
        <v>2.1</v>
      </c>
    </row>
    <row r="176" spans="1:20">
      <c r="A176" s="4">
        <v>43745.25</v>
      </c>
      <c r="B176">
        <v>43745</v>
      </c>
      <c r="C176" s="3">
        <v>0.25</v>
      </c>
      <c r="D176" s="3">
        <v>6</v>
      </c>
      <c r="E176" s="3">
        <v>7</v>
      </c>
      <c r="F176" s="3">
        <v>1.1000000000000001</v>
      </c>
      <c r="G176" s="5">
        <v>0.6</v>
      </c>
      <c r="H176" s="3">
        <v>1.7000000000000002</v>
      </c>
      <c r="I176" s="3">
        <v>1.55139</v>
      </c>
      <c r="J176" s="12">
        <f t="shared" si="3"/>
        <v>1.4416666666666667</v>
      </c>
      <c r="K176" s="3">
        <v>58</v>
      </c>
      <c r="L176" s="3">
        <v>58</v>
      </c>
      <c r="M176" s="3">
        <v>58</v>
      </c>
      <c r="N176" s="3">
        <v>0</v>
      </c>
      <c r="O176" s="3"/>
      <c r="P176" s="3">
        <f>IF(ISBLANK(Table13[[#This Row],[T1]]),0,IF(Table13[[#This Row],[T1]]&gt;0,1,0))</f>
        <v>1</v>
      </c>
      <c r="Q176" s="3">
        <f>IF(ISBLANK(Table13[[#This Row],[T2]]),0,IF(Table13[[#This Row],[T2]]&gt;0,1,0))</f>
        <v>1</v>
      </c>
      <c r="R176" s="3">
        <f>IF(ISBLANK(Table13[[#This Row],[T3]]),0,IF(Table13[[#This Row],[T3]]&gt;0,1,0))</f>
        <v>1</v>
      </c>
      <c r="S176" s="3">
        <f>IF(ISBLANK(Table13[[#This Row],[T4]]),0,IF(Table13[[#This Row],[T4]]&gt;0,1,0))</f>
        <v>0</v>
      </c>
      <c r="T176" s="3">
        <v>1.7000000000000002</v>
      </c>
    </row>
    <row r="177" spans="1:20">
      <c r="A177" s="4">
        <v>43745.291666666664</v>
      </c>
      <c r="B177">
        <v>43745</v>
      </c>
      <c r="C177" s="3">
        <v>0.29166666666666669</v>
      </c>
      <c r="D177" s="3">
        <v>7</v>
      </c>
      <c r="E177" s="3">
        <v>7</v>
      </c>
      <c r="F177" s="3">
        <v>2.7</v>
      </c>
      <c r="G177" s="5">
        <v>2</v>
      </c>
      <c r="H177" s="3">
        <v>4.7</v>
      </c>
      <c r="I177" s="3">
        <v>1.55139</v>
      </c>
      <c r="J177" s="12">
        <f t="shared" si="3"/>
        <v>1.4708333333333334</v>
      </c>
      <c r="K177" s="3">
        <v>51</v>
      </c>
      <c r="L177" s="3">
        <v>49</v>
      </c>
      <c r="M177" s="3">
        <v>28</v>
      </c>
      <c r="N177" s="3">
        <v>12</v>
      </c>
      <c r="O177" s="3"/>
      <c r="P177" s="3">
        <f>IF(ISBLANK(Table13[[#This Row],[T1]]),0,IF(Table13[[#This Row],[T1]]&gt;0,1,0))</f>
        <v>1</v>
      </c>
      <c r="Q177" s="3">
        <f>IF(ISBLANK(Table13[[#This Row],[T2]]),0,IF(Table13[[#This Row],[T2]]&gt;0,1,0))</f>
        <v>1</v>
      </c>
      <c r="R177" s="3">
        <f>IF(ISBLANK(Table13[[#This Row],[T3]]),0,IF(Table13[[#This Row],[T3]]&gt;0,1,0))</f>
        <v>1</v>
      </c>
      <c r="S177" s="3">
        <f>IF(ISBLANK(Table13[[#This Row],[T4]]),0,IF(Table13[[#This Row],[T4]]&gt;0,1,0))</f>
        <v>0</v>
      </c>
      <c r="T177" s="3">
        <v>4.7</v>
      </c>
    </row>
    <row r="178" spans="1:20">
      <c r="A178" s="4">
        <v>43745.333333333336</v>
      </c>
      <c r="B178">
        <v>43745</v>
      </c>
      <c r="C178" s="3">
        <v>0.33333333333333331</v>
      </c>
      <c r="D178" s="3">
        <v>8</v>
      </c>
      <c r="E178" s="3">
        <v>7</v>
      </c>
      <c r="F178" s="3">
        <v>2.5</v>
      </c>
      <c r="G178" s="5">
        <v>2</v>
      </c>
      <c r="H178" s="3">
        <v>4.5</v>
      </c>
      <c r="I178" s="3">
        <v>1.55139</v>
      </c>
      <c r="J178" s="12">
        <f t="shared" si="3"/>
        <v>1.4416666666666667</v>
      </c>
      <c r="K178" s="3">
        <v>0</v>
      </c>
      <c r="L178" s="3">
        <v>0</v>
      </c>
      <c r="M178" s="3">
        <v>0</v>
      </c>
      <c r="N178" s="3">
        <v>38</v>
      </c>
      <c r="O178" s="3"/>
      <c r="P178" s="3">
        <f>IF(ISBLANK(Table13[[#This Row],[T1]]),0,IF(Table13[[#This Row],[T1]]&gt;0,1,0))</f>
        <v>1</v>
      </c>
      <c r="Q178" s="3">
        <f>IF(ISBLANK(Table13[[#This Row],[T2]]),0,IF(Table13[[#This Row],[T2]]&gt;0,1,0))</f>
        <v>0</v>
      </c>
      <c r="R178" s="3">
        <f>IF(ISBLANK(Table13[[#This Row],[T3]]),0,IF(Table13[[#This Row],[T3]]&gt;0,1,0))</f>
        <v>1</v>
      </c>
      <c r="S178" s="3">
        <f>IF(ISBLANK(Table13[[#This Row],[T4]]),0,IF(Table13[[#This Row],[T4]]&gt;0,1,0))</f>
        <v>0</v>
      </c>
      <c r="T178" s="3">
        <v>4.5</v>
      </c>
    </row>
    <row r="179" spans="1:20">
      <c r="A179" s="4">
        <v>43745.375</v>
      </c>
      <c r="B179">
        <v>43745</v>
      </c>
      <c r="C179" s="3">
        <v>0.375</v>
      </c>
      <c r="D179" s="3">
        <v>9</v>
      </c>
      <c r="E179" s="3">
        <v>7</v>
      </c>
      <c r="F179" s="3">
        <v>0.4</v>
      </c>
      <c r="G179" s="5">
        <v>0.5</v>
      </c>
      <c r="H179" s="3">
        <v>0.9</v>
      </c>
      <c r="I179" s="3">
        <v>1.55139</v>
      </c>
      <c r="J179" s="12">
        <f t="shared" si="3"/>
        <v>1.2875000000000003</v>
      </c>
      <c r="K179" s="3"/>
      <c r="L179" s="3"/>
      <c r="M179" s="3"/>
      <c r="N179" s="3"/>
      <c r="O179" s="3"/>
      <c r="P179" s="3">
        <f>IF(ISBLANK(Table13[[#This Row],[T1]]),0,IF(Table13[[#This Row],[T1]]&gt;0,1,0))</f>
        <v>0</v>
      </c>
      <c r="Q179" s="3">
        <f>IF(ISBLANK(Table13[[#This Row],[T2]]),0,IF(Table13[[#This Row],[T2]]&gt;0,1,0))</f>
        <v>0</v>
      </c>
      <c r="R179" s="3">
        <f>IF(ISBLANK(Table13[[#This Row],[T3]]),0,IF(Table13[[#This Row],[T3]]&gt;0,1,0))</f>
        <v>0</v>
      </c>
      <c r="S179" s="3">
        <f>IF(ISBLANK(Table13[[#This Row],[T4]]),0,IF(Table13[[#This Row],[T4]]&gt;0,1,0))</f>
        <v>0</v>
      </c>
      <c r="T179" s="3">
        <v>0.9</v>
      </c>
    </row>
    <row r="180" spans="1:20">
      <c r="A180" s="4">
        <v>43745.416666666664</v>
      </c>
      <c r="B180">
        <v>43745</v>
      </c>
      <c r="C180" s="3">
        <v>0.41666666666666669</v>
      </c>
      <c r="D180" s="3">
        <v>10</v>
      </c>
      <c r="E180" s="3">
        <v>7</v>
      </c>
      <c r="F180" s="3">
        <v>0.8</v>
      </c>
      <c r="G180" s="5">
        <v>0.4</v>
      </c>
      <c r="H180" s="3">
        <v>1.2000000000000002</v>
      </c>
      <c r="I180" s="3">
        <v>1.55139</v>
      </c>
      <c r="J180" s="12">
        <f t="shared" si="3"/>
        <v>1.2750000000000004</v>
      </c>
      <c r="K180" s="3"/>
      <c r="L180" s="3"/>
      <c r="M180" s="3"/>
      <c r="N180" s="3"/>
      <c r="O180" s="3"/>
      <c r="P180" s="3">
        <f>IF(ISBLANK(Table13[[#This Row],[T1]]),0,IF(Table13[[#This Row],[T1]]&gt;0,1,0))</f>
        <v>0</v>
      </c>
      <c r="Q180" s="3">
        <f>IF(ISBLANK(Table13[[#This Row],[T2]]),0,IF(Table13[[#This Row],[T2]]&gt;0,1,0))</f>
        <v>0</v>
      </c>
      <c r="R180" s="3">
        <f>IF(ISBLANK(Table13[[#This Row],[T3]]),0,IF(Table13[[#This Row],[T3]]&gt;0,1,0))</f>
        <v>0</v>
      </c>
      <c r="S180" s="3">
        <f>IF(ISBLANK(Table13[[#This Row],[T4]]),0,IF(Table13[[#This Row],[T4]]&gt;0,1,0))</f>
        <v>0</v>
      </c>
      <c r="T180" s="3">
        <v>1.2000000000000002</v>
      </c>
    </row>
    <row r="181" spans="1:20">
      <c r="A181" s="4">
        <v>43745.458333333336</v>
      </c>
      <c r="B181">
        <v>43745</v>
      </c>
      <c r="C181" s="3">
        <v>0.45833333333333331</v>
      </c>
      <c r="D181" s="3">
        <v>11</v>
      </c>
      <c r="E181" s="3">
        <v>7</v>
      </c>
      <c r="F181" s="3">
        <v>0.5</v>
      </c>
      <c r="G181" s="5">
        <v>0.6</v>
      </c>
      <c r="H181" s="3">
        <v>1.1000000000000001</v>
      </c>
      <c r="I181" s="3">
        <v>1.55139</v>
      </c>
      <c r="J181" s="12">
        <f t="shared" si="3"/>
        <v>1.2500000000000002</v>
      </c>
      <c r="K181" s="3"/>
      <c r="L181" s="3"/>
      <c r="M181" s="3"/>
      <c r="N181" s="3"/>
      <c r="O181" s="3"/>
      <c r="P181" s="3">
        <f>IF(ISBLANK(Table13[[#This Row],[T1]]),0,IF(Table13[[#This Row],[T1]]&gt;0,1,0))</f>
        <v>0</v>
      </c>
      <c r="Q181" s="3">
        <f>IF(ISBLANK(Table13[[#This Row],[T2]]),0,IF(Table13[[#This Row],[T2]]&gt;0,1,0))</f>
        <v>0</v>
      </c>
      <c r="R181" s="3">
        <f>IF(ISBLANK(Table13[[#This Row],[T3]]),0,IF(Table13[[#This Row],[T3]]&gt;0,1,0))</f>
        <v>0</v>
      </c>
      <c r="S181" s="3">
        <f>IF(ISBLANK(Table13[[#This Row],[T4]]),0,IF(Table13[[#This Row],[T4]]&gt;0,1,0))</f>
        <v>0</v>
      </c>
      <c r="T181" s="3">
        <v>1.1000000000000001</v>
      </c>
    </row>
    <row r="182" spans="1:20">
      <c r="A182" s="4">
        <v>43745.5</v>
      </c>
      <c r="B182">
        <v>43745</v>
      </c>
      <c r="C182" s="3">
        <v>0.5</v>
      </c>
      <c r="D182" s="3">
        <v>12</v>
      </c>
      <c r="E182" s="3">
        <v>7</v>
      </c>
      <c r="F182" s="3">
        <v>0.4</v>
      </c>
      <c r="G182" s="5">
        <v>0.4</v>
      </c>
      <c r="H182" s="3">
        <v>0.8</v>
      </c>
      <c r="I182" s="3">
        <v>1.55139</v>
      </c>
      <c r="J182" s="12">
        <f t="shared" si="3"/>
        <v>1.2375000000000005</v>
      </c>
      <c r="K182" s="3"/>
      <c r="L182" s="3"/>
      <c r="M182" s="3"/>
      <c r="N182" s="3"/>
      <c r="O182" s="3"/>
      <c r="P182" s="3">
        <f>IF(ISBLANK(Table13[[#This Row],[T1]]),0,IF(Table13[[#This Row],[T1]]&gt;0,1,0))</f>
        <v>0</v>
      </c>
      <c r="Q182" s="3">
        <f>IF(ISBLANK(Table13[[#This Row],[T2]]),0,IF(Table13[[#This Row],[T2]]&gt;0,1,0))</f>
        <v>0</v>
      </c>
      <c r="R182" s="3">
        <f>IF(ISBLANK(Table13[[#This Row],[T3]]),0,IF(Table13[[#This Row],[T3]]&gt;0,1,0))</f>
        <v>0</v>
      </c>
      <c r="S182" s="3">
        <f>IF(ISBLANK(Table13[[#This Row],[T4]]),0,IF(Table13[[#This Row],[T4]]&gt;0,1,0))</f>
        <v>0</v>
      </c>
      <c r="T182" s="3">
        <v>0.8</v>
      </c>
    </row>
    <row r="183" spans="1:20">
      <c r="A183" s="4">
        <v>43745.541666666664</v>
      </c>
      <c r="B183">
        <v>43745</v>
      </c>
      <c r="C183" s="3">
        <v>0.54166666666666663</v>
      </c>
      <c r="D183" s="3">
        <v>13</v>
      </c>
      <c r="E183" s="3">
        <v>7</v>
      </c>
      <c r="F183" s="3">
        <v>0.7</v>
      </c>
      <c r="G183" s="5">
        <v>0.4</v>
      </c>
      <c r="H183" s="3">
        <v>1.1000000000000001</v>
      </c>
      <c r="I183" s="3">
        <v>1.55139</v>
      </c>
      <c r="J183" s="12">
        <f t="shared" si="3"/>
        <v>1.229166666666667</v>
      </c>
      <c r="K183" s="3"/>
      <c r="L183" s="3"/>
      <c r="M183" s="3"/>
      <c r="N183" s="3"/>
      <c r="O183" s="3"/>
      <c r="P183" s="3">
        <f>IF(ISBLANK(Table13[[#This Row],[T1]]),0,IF(Table13[[#This Row],[T1]]&gt;0,1,0))</f>
        <v>0</v>
      </c>
      <c r="Q183" s="3">
        <f>IF(ISBLANK(Table13[[#This Row],[T2]]),0,IF(Table13[[#This Row],[T2]]&gt;0,1,0))</f>
        <v>0</v>
      </c>
      <c r="R183" s="3">
        <f>IF(ISBLANK(Table13[[#This Row],[T3]]),0,IF(Table13[[#This Row],[T3]]&gt;0,1,0))</f>
        <v>0</v>
      </c>
      <c r="S183" s="3">
        <f>IF(ISBLANK(Table13[[#This Row],[T4]]),0,IF(Table13[[#This Row],[T4]]&gt;0,1,0))</f>
        <v>0</v>
      </c>
      <c r="T183" s="3">
        <v>1.1000000000000001</v>
      </c>
    </row>
    <row r="184" spans="1:20">
      <c r="A184" s="4">
        <v>43745.583333333336</v>
      </c>
      <c r="B184">
        <v>43745</v>
      </c>
      <c r="C184" s="3">
        <v>0.58333333333333337</v>
      </c>
      <c r="D184" s="3">
        <v>14</v>
      </c>
      <c r="E184" s="3">
        <v>7</v>
      </c>
      <c r="F184" s="3">
        <v>1.3</v>
      </c>
      <c r="G184" s="5">
        <v>0.7</v>
      </c>
      <c r="H184" s="3">
        <v>2</v>
      </c>
      <c r="I184" s="3">
        <v>1.55139</v>
      </c>
      <c r="J184" s="12">
        <f t="shared" si="3"/>
        <v>1.2500000000000002</v>
      </c>
      <c r="K184" s="3"/>
      <c r="L184" s="3"/>
      <c r="M184" s="3"/>
      <c r="N184" s="3"/>
      <c r="O184" s="3"/>
      <c r="P184" s="3">
        <f>IF(ISBLANK(Table13[[#This Row],[T1]]),0,IF(Table13[[#This Row],[T1]]&gt;0,1,0))</f>
        <v>0</v>
      </c>
      <c r="Q184" s="3">
        <f>IF(ISBLANK(Table13[[#This Row],[T2]]),0,IF(Table13[[#This Row],[T2]]&gt;0,1,0))</f>
        <v>0</v>
      </c>
      <c r="R184" s="3">
        <f>IF(ISBLANK(Table13[[#This Row],[T3]]),0,IF(Table13[[#This Row],[T3]]&gt;0,1,0))</f>
        <v>0</v>
      </c>
      <c r="S184" s="3">
        <f>IF(ISBLANK(Table13[[#This Row],[T4]]),0,IF(Table13[[#This Row],[T4]]&gt;0,1,0))</f>
        <v>0</v>
      </c>
      <c r="T184" s="3">
        <v>2</v>
      </c>
    </row>
    <row r="185" spans="1:20">
      <c r="A185" s="4">
        <v>43745.625</v>
      </c>
      <c r="B185">
        <v>43745</v>
      </c>
      <c r="C185" s="3">
        <v>0.625</v>
      </c>
      <c r="D185" s="3">
        <v>15</v>
      </c>
      <c r="E185" s="3">
        <v>7</v>
      </c>
      <c r="F185" s="3">
        <v>0.4</v>
      </c>
      <c r="G185" s="5">
        <v>0.5</v>
      </c>
      <c r="H185" s="3">
        <v>0.9</v>
      </c>
      <c r="I185" s="3">
        <v>1.55139</v>
      </c>
      <c r="J185" s="12">
        <f t="shared" si="3"/>
        <v>1.2000000000000004</v>
      </c>
      <c r="K185" s="3"/>
      <c r="L185" s="3"/>
      <c r="M185" s="3"/>
      <c r="N185" s="3"/>
      <c r="O185" s="3"/>
      <c r="P185" s="3">
        <f>IF(ISBLANK(Table13[[#This Row],[T1]]),0,IF(Table13[[#This Row],[T1]]&gt;0,1,0))</f>
        <v>0</v>
      </c>
      <c r="Q185" s="3">
        <f>IF(ISBLANK(Table13[[#This Row],[T2]]),0,IF(Table13[[#This Row],[T2]]&gt;0,1,0))</f>
        <v>0</v>
      </c>
      <c r="R185" s="3">
        <f>IF(ISBLANK(Table13[[#This Row],[T3]]),0,IF(Table13[[#This Row],[T3]]&gt;0,1,0))</f>
        <v>0</v>
      </c>
      <c r="S185" s="3">
        <f>IF(ISBLANK(Table13[[#This Row],[T4]]),0,IF(Table13[[#This Row],[T4]]&gt;0,1,0))</f>
        <v>0</v>
      </c>
      <c r="T185" s="3">
        <v>0.9</v>
      </c>
    </row>
    <row r="186" spans="1:20">
      <c r="A186" s="4">
        <v>43745.666666666664</v>
      </c>
      <c r="B186">
        <v>43745</v>
      </c>
      <c r="C186" s="3">
        <v>0.66666666666666663</v>
      </c>
      <c r="D186" s="3">
        <v>16</v>
      </c>
      <c r="E186" s="3">
        <v>7</v>
      </c>
      <c r="F186" s="3">
        <v>0.7</v>
      </c>
      <c r="G186" s="5">
        <v>0.4</v>
      </c>
      <c r="H186" s="3">
        <v>1.1000000000000001</v>
      </c>
      <c r="I186" s="3">
        <v>1.55139</v>
      </c>
      <c r="J186" s="12">
        <f t="shared" si="3"/>
        <v>1.1875000000000002</v>
      </c>
      <c r="K186" s="3"/>
      <c r="L186" s="3"/>
      <c r="M186" s="3"/>
      <c r="N186" s="3"/>
      <c r="O186" s="3"/>
      <c r="P186" s="3">
        <f>IF(ISBLANK(Table13[[#This Row],[T1]]),0,IF(Table13[[#This Row],[T1]]&gt;0,1,0))</f>
        <v>0</v>
      </c>
      <c r="Q186" s="3">
        <f>IF(ISBLANK(Table13[[#This Row],[T2]]),0,IF(Table13[[#This Row],[T2]]&gt;0,1,0))</f>
        <v>0</v>
      </c>
      <c r="R186" s="3">
        <f>IF(ISBLANK(Table13[[#This Row],[T3]]),0,IF(Table13[[#This Row],[T3]]&gt;0,1,0))</f>
        <v>0</v>
      </c>
      <c r="S186" s="3">
        <f>IF(ISBLANK(Table13[[#This Row],[T4]]),0,IF(Table13[[#This Row],[T4]]&gt;0,1,0))</f>
        <v>0</v>
      </c>
      <c r="T186" s="3">
        <v>1.1000000000000001</v>
      </c>
    </row>
    <row r="187" spans="1:20">
      <c r="A187" s="4">
        <v>43745.708333333336</v>
      </c>
      <c r="B187">
        <v>43745</v>
      </c>
      <c r="C187" s="3">
        <v>0.70833333333333337</v>
      </c>
      <c r="D187" s="3">
        <v>17</v>
      </c>
      <c r="E187" s="3">
        <v>7</v>
      </c>
      <c r="F187" s="3">
        <v>0.6</v>
      </c>
      <c r="G187" s="5">
        <v>0.6</v>
      </c>
      <c r="H187" s="3">
        <v>1.2</v>
      </c>
      <c r="I187" s="3">
        <v>1.55139</v>
      </c>
      <c r="J187" s="12">
        <f t="shared" si="3"/>
        <v>1.1666666666666672</v>
      </c>
      <c r="K187" s="3">
        <v>0</v>
      </c>
      <c r="L187" s="3">
        <v>0</v>
      </c>
      <c r="M187" s="3">
        <v>9</v>
      </c>
      <c r="N187" s="3">
        <v>0</v>
      </c>
      <c r="O187" s="3"/>
      <c r="P187" s="3">
        <f>IF(ISBLANK(Table13[[#This Row],[T1]]),0,IF(Table13[[#This Row],[T1]]&gt;0,1,0))</f>
        <v>0</v>
      </c>
      <c r="Q187" s="3">
        <f>IF(ISBLANK(Table13[[#This Row],[T2]]),0,IF(Table13[[#This Row],[T2]]&gt;0,1,0))</f>
        <v>1</v>
      </c>
      <c r="R187" s="3">
        <f>IF(ISBLANK(Table13[[#This Row],[T3]]),0,IF(Table13[[#This Row],[T3]]&gt;0,1,0))</f>
        <v>0</v>
      </c>
      <c r="S187" s="3">
        <f>IF(ISBLANK(Table13[[#This Row],[T4]]),0,IF(Table13[[#This Row],[T4]]&gt;0,1,0))</f>
        <v>0</v>
      </c>
      <c r="T187" s="3">
        <v>1.2</v>
      </c>
    </row>
    <row r="188" spans="1:20">
      <c r="A188" s="4">
        <v>43745.75</v>
      </c>
      <c r="B188">
        <v>43745</v>
      </c>
      <c r="C188" s="3">
        <v>0.75</v>
      </c>
      <c r="D188" s="3">
        <v>18</v>
      </c>
      <c r="E188" s="3">
        <v>7</v>
      </c>
      <c r="F188" s="3">
        <v>0.5</v>
      </c>
      <c r="G188" s="5">
        <v>0.6</v>
      </c>
      <c r="H188" s="3">
        <v>1.1000000000000001</v>
      </c>
      <c r="I188" s="3">
        <v>1.55139</v>
      </c>
      <c r="J188" s="12">
        <f t="shared" si="3"/>
        <v>1.1458333333333337</v>
      </c>
      <c r="K188" s="3">
        <v>0</v>
      </c>
      <c r="L188" s="3">
        <v>0</v>
      </c>
      <c r="M188" s="3">
        <v>58</v>
      </c>
      <c r="N188" s="3">
        <v>0</v>
      </c>
      <c r="O188" s="3"/>
      <c r="P188" s="3">
        <f>IF(ISBLANK(Table13[[#This Row],[T1]]),0,IF(Table13[[#This Row],[T1]]&gt;0,1,0))</f>
        <v>1</v>
      </c>
      <c r="Q188" s="3">
        <f>IF(ISBLANK(Table13[[#This Row],[T2]]),0,IF(Table13[[#This Row],[T2]]&gt;0,1,0))</f>
        <v>0</v>
      </c>
      <c r="R188" s="3">
        <f>IF(ISBLANK(Table13[[#This Row],[T3]]),0,IF(Table13[[#This Row],[T3]]&gt;0,1,0))</f>
        <v>1</v>
      </c>
      <c r="S188" s="3">
        <f>IF(ISBLANK(Table13[[#This Row],[T4]]),0,IF(Table13[[#This Row],[T4]]&gt;0,1,0))</f>
        <v>0</v>
      </c>
      <c r="T188" s="3">
        <v>1.1000000000000001</v>
      </c>
    </row>
    <row r="189" spans="1:20">
      <c r="A189" s="4">
        <v>43745.791666666664</v>
      </c>
      <c r="B189">
        <v>43745</v>
      </c>
      <c r="C189" s="3">
        <v>0.79166666666666663</v>
      </c>
      <c r="D189" s="3">
        <v>19</v>
      </c>
      <c r="E189" s="3">
        <v>7</v>
      </c>
      <c r="F189" s="3">
        <v>0.5</v>
      </c>
      <c r="G189" s="5">
        <v>0.5</v>
      </c>
      <c r="H189" s="3">
        <v>1</v>
      </c>
      <c r="I189" s="3">
        <v>1.55139</v>
      </c>
      <c r="J189" s="12">
        <f t="shared" si="3"/>
        <v>1.1375000000000004</v>
      </c>
      <c r="K189" s="3">
        <v>0</v>
      </c>
      <c r="L189" s="3">
        <v>0</v>
      </c>
      <c r="M189" s="3">
        <v>58</v>
      </c>
      <c r="N189" s="3">
        <v>0</v>
      </c>
      <c r="O189" s="3"/>
      <c r="P189" s="3">
        <f>IF(ISBLANK(Table13[[#This Row],[T1]]),0,IF(Table13[[#This Row],[T1]]&gt;0,1,0))</f>
        <v>1</v>
      </c>
      <c r="Q189" s="3">
        <f>IF(ISBLANK(Table13[[#This Row],[T2]]),0,IF(Table13[[#This Row],[T2]]&gt;0,1,0))</f>
        <v>0</v>
      </c>
      <c r="R189" s="3">
        <f>IF(ISBLANK(Table13[[#This Row],[T3]]),0,IF(Table13[[#This Row],[T3]]&gt;0,1,0))</f>
        <v>1</v>
      </c>
      <c r="S189" s="3">
        <f>IF(ISBLANK(Table13[[#This Row],[T4]]),0,IF(Table13[[#This Row],[T4]]&gt;0,1,0))</f>
        <v>0</v>
      </c>
      <c r="T189" s="3">
        <v>1</v>
      </c>
    </row>
    <row r="190" spans="1:20">
      <c r="A190" s="4">
        <v>43745.833333333336</v>
      </c>
      <c r="B190">
        <v>43745</v>
      </c>
      <c r="C190" s="3">
        <v>0.83333333333333337</v>
      </c>
      <c r="D190" s="3">
        <v>20</v>
      </c>
      <c r="E190" s="3">
        <v>7</v>
      </c>
      <c r="F190" s="3">
        <v>0.5</v>
      </c>
      <c r="G190" s="5">
        <v>0.5</v>
      </c>
      <c r="H190" s="3">
        <v>1</v>
      </c>
      <c r="I190" s="3">
        <v>1.55139</v>
      </c>
      <c r="J190" s="12">
        <f t="shared" si="3"/>
        <v>1.2083333333333337</v>
      </c>
      <c r="K190" s="3">
        <v>0</v>
      </c>
      <c r="L190" s="3">
        <v>0</v>
      </c>
      <c r="M190" s="3">
        <v>57</v>
      </c>
      <c r="N190" s="3">
        <v>0</v>
      </c>
      <c r="O190" s="3"/>
      <c r="P190" s="3">
        <f>IF(ISBLANK(Table13[[#This Row],[T1]]),0,IF(Table13[[#This Row],[T1]]&gt;0,1,0))</f>
        <v>1</v>
      </c>
      <c r="Q190" s="3">
        <f>IF(ISBLANK(Table13[[#This Row],[T2]]),0,IF(Table13[[#This Row],[T2]]&gt;0,1,0))</f>
        <v>1</v>
      </c>
      <c r="R190" s="3">
        <f>IF(ISBLANK(Table13[[#This Row],[T3]]),0,IF(Table13[[#This Row],[T3]]&gt;0,1,0))</f>
        <v>1</v>
      </c>
      <c r="S190" s="3">
        <f>IF(ISBLANK(Table13[[#This Row],[T4]]),0,IF(Table13[[#This Row],[T4]]&gt;0,1,0))</f>
        <v>0</v>
      </c>
      <c r="T190" s="3">
        <v>1</v>
      </c>
    </row>
    <row r="191" spans="1:20">
      <c r="A191" s="4">
        <v>43745.875</v>
      </c>
      <c r="B191">
        <v>43745</v>
      </c>
      <c r="C191" s="3">
        <v>0.875</v>
      </c>
      <c r="D191" s="3">
        <v>21</v>
      </c>
      <c r="E191" s="3">
        <v>7</v>
      </c>
      <c r="F191" s="3">
        <v>0.4</v>
      </c>
      <c r="G191" s="5">
        <v>0.5</v>
      </c>
      <c r="H191" s="3">
        <v>0.9</v>
      </c>
      <c r="I191" s="3">
        <v>1.55139</v>
      </c>
      <c r="J191" s="12">
        <f t="shared" si="3"/>
        <v>1.2125000000000004</v>
      </c>
      <c r="K191" s="3">
        <v>34</v>
      </c>
      <c r="L191" s="3">
        <v>9</v>
      </c>
      <c r="M191" s="3">
        <v>58</v>
      </c>
      <c r="N191" s="3">
        <v>0</v>
      </c>
      <c r="O191" s="3"/>
      <c r="P191" s="3">
        <f>IF(ISBLANK(Table13[[#This Row],[T1]]),0,IF(Table13[[#This Row],[T1]]&gt;0,1,0))</f>
        <v>1</v>
      </c>
      <c r="Q191" s="3">
        <f>IF(ISBLANK(Table13[[#This Row],[T2]]),0,IF(Table13[[#This Row],[T2]]&gt;0,1,0))</f>
        <v>1</v>
      </c>
      <c r="R191" s="3">
        <f>IF(ISBLANK(Table13[[#This Row],[T3]]),0,IF(Table13[[#This Row],[T3]]&gt;0,1,0))</f>
        <v>1</v>
      </c>
      <c r="S191" s="3">
        <f>IF(ISBLANK(Table13[[#This Row],[T4]]),0,IF(Table13[[#This Row],[T4]]&gt;0,1,0))</f>
        <v>0</v>
      </c>
      <c r="T191" s="3">
        <v>0.9</v>
      </c>
    </row>
    <row r="192" spans="1:20">
      <c r="A192" s="4">
        <v>43745.916666666664</v>
      </c>
      <c r="B192">
        <v>43745</v>
      </c>
      <c r="C192" s="3">
        <v>0.91666666666666663</v>
      </c>
      <c r="D192" s="3">
        <v>22</v>
      </c>
      <c r="E192" s="3">
        <v>7</v>
      </c>
      <c r="F192" s="3">
        <v>1</v>
      </c>
      <c r="G192" s="5">
        <v>1.2</v>
      </c>
      <c r="H192" s="3">
        <v>2.2000000000000002</v>
      </c>
      <c r="I192" s="3">
        <v>1.55139</v>
      </c>
      <c r="J192" s="12">
        <f t="shared" si="3"/>
        <v>1.216666666666667</v>
      </c>
      <c r="K192" s="3">
        <v>58</v>
      </c>
      <c r="L192" s="3">
        <v>58</v>
      </c>
      <c r="M192" s="3">
        <v>58</v>
      </c>
      <c r="N192" s="3">
        <v>0</v>
      </c>
      <c r="O192" s="3"/>
      <c r="P192" s="3">
        <f>IF(ISBLANK(Table13[[#This Row],[T1]]),0,IF(Table13[[#This Row],[T1]]&gt;0,1,0))</f>
        <v>1</v>
      </c>
      <c r="Q192" s="3">
        <f>IF(ISBLANK(Table13[[#This Row],[T2]]),0,IF(Table13[[#This Row],[T2]]&gt;0,1,0))</f>
        <v>1</v>
      </c>
      <c r="R192" s="3">
        <f>IF(ISBLANK(Table13[[#This Row],[T3]]),0,IF(Table13[[#This Row],[T3]]&gt;0,1,0))</f>
        <v>1</v>
      </c>
      <c r="S192" s="3">
        <f>IF(ISBLANK(Table13[[#This Row],[T4]]),0,IF(Table13[[#This Row],[T4]]&gt;0,1,0))</f>
        <v>0</v>
      </c>
      <c r="T192" s="3">
        <v>2.2000000000000002</v>
      </c>
    </row>
    <row r="193" spans="1:20">
      <c r="A193" s="4">
        <v>43745.958333333336</v>
      </c>
      <c r="B193">
        <v>43745</v>
      </c>
      <c r="C193" s="3">
        <v>0.95833333333333337</v>
      </c>
      <c r="D193" s="3">
        <v>23</v>
      </c>
      <c r="E193" s="3">
        <v>7</v>
      </c>
      <c r="F193" s="3">
        <v>0.5</v>
      </c>
      <c r="G193" s="5">
        <v>0.4</v>
      </c>
      <c r="H193" s="3">
        <v>0.9</v>
      </c>
      <c r="I193" s="3">
        <v>1.55139</v>
      </c>
      <c r="J193" s="12">
        <f t="shared" si="3"/>
        <v>1.1500000000000004</v>
      </c>
      <c r="K193" s="3">
        <v>58</v>
      </c>
      <c r="L193" s="3">
        <v>58</v>
      </c>
      <c r="M193" s="3">
        <v>58</v>
      </c>
      <c r="N193" s="3">
        <v>0</v>
      </c>
      <c r="O193" s="3"/>
      <c r="P193" s="3">
        <f>IF(ISBLANK(Table13[[#This Row],[T1]]),0,IF(Table13[[#This Row],[T1]]&gt;0,1,0))</f>
        <v>1</v>
      </c>
      <c r="Q193" s="3">
        <f>IF(ISBLANK(Table13[[#This Row],[T2]]),0,IF(Table13[[#This Row],[T2]]&gt;0,1,0))</f>
        <v>1</v>
      </c>
      <c r="R193" s="3">
        <f>IF(ISBLANK(Table13[[#This Row],[T3]]),0,IF(Table13[[#This Row],[T3]]&gt;0,1,0))</f>
        <v>1</v>
      </c>
      <c r="S193" s="3">
        <f>IF(ISBLANK(Table13[[#This Row],[T4]]),0,IF(Table13[[#This Row],[T4]]&gt;0,1,0))</f>
        <v>0</v>
      </c>
      <c r="T193" s="3">
        <v>0.9</v>
      </c>
    </row>
    <row r="194" spans="1:20">
      <c r="A194" s="4">
        <v>43746</v>
      </c>
      <c r="B194">
        <v>43746</v>
      </c>
      <c r="C194" s="3">
        <v>0</v>
      </c>
      <c r="D194" s="3">
        <v>0</v>
      </c>
      <c r="E194" s="3">
        <v>8</v>
      </c>
      <c r="F194" s="3">
        <v>0.4</v>
      </c>
      <c r="G194" s="5">
        <v>0.4</v>
      </c>
      <c r="H194" s="3">
        <v>0.8</v>
      </c>
      <c r="I194" s="3">
        <v>1.55139</v>
      </c>
      <c r="J194" s="12">
        <f t="shared" ref="J194:J257" si="4">AVERAGE(H194:H217)</f>
        <v>1.1291666666666669</v>
      </c>
      <c r="K194" s="3">
        <v>57</v>
      </c>
      <c r="L194" s="3">
        <v>38</v>
      </c>
      <c r="M194" s="3">
        <v>57</v>
      </c>
      <c r="N194" s="3">
        <v>0</v>
      </c>
      <c r="O194" s="3"/>
      <c r="P194" s="3">
        <f>IF(ISBLANK(Table13[[#This Row],[T1]]),0,IF(Table13[[#This Row],[T1]]&gt;0,1,0))</f>
        <v>1</v>
      </c>
      <c r="Q194" s="3">
        <f>IF(ISBLANK(Table13[[#This Row],[T2]]),0,IF(Table13[[#This Row],[T2]]&gt;0,1,0))</f>
        <v>1</v>
      </c>
      <c r="R194" s="3">
        <f>IF(ISBLANK(Table13[[#This Row],[T3]]),0,IF(Table13[[#This Row],[T3]]&gt;0,1,0))</f>
        <v>1</v>
      </c>
      <c r="S194" s="3">
        <f>IF(ISBLANK(Table13[[#This Row],[T4]]),0,IF(Table13[[#This Row],[T4]]&gt;0,1,0))</f>
        <v>0</v>
      </c>
      <c r="T194" s="3">
        <v>0.8</v>
      </c>
    </row>
    <row r="195" spans="1:20">
      <c r="A195" s="4">
        <v>43746.041666666664</v>
      </c>
      <c r="B195">
        <v>43746</v>
      </c>
      <c r="C195" s="3">
        <v>4.1666666666666664E-2</v>
      </c>
      <c r="D195" s="3">
        <v>1</v>
      </c>
      <c r="E195" s="3">
        <v>8</v>
      </c>
      <c r="F195" s="3">
        <v>0.2</v>
      </c>
      <c r="G195" s="5">
        <v>0.4</v>
      </c>
      <c r="H195" s="3">
        <v>0.60000000000000009</v>
      </c>
      <c r="I195" s="3">
        <v>1.55139</v>
      </c>
      <c r="J195" s="12">
        <f t="shared" si="4"/>
        <v>1.1125</v>
      </c>
      <c r="K195" s="3">
        <v>58</v>
      </c>
      <c r="L195" s="3">
        <v>31</v>
      </c>
      <c r="M195" s="3">
        <v>58</v>
      </c>
      <c r="N195" s="3">
        <v>0</v>
      </c>
      <c r="O195" s="3"/>
      <c r="P195" s="3">
        <f>IF(ISBLANK(Table13[[#This Row],[T1]]),0,IF(Table13[[#This Row],[T1]]&gt;0,1,0))</f>
        <v>1</v>
      </c>
      <c r="Q195" s="3">
        <f>IF(ISBLANK(Table13[[#This Row],[T2]]),0,IF(Table13[[#This Row],[T2]]&gt;0,1,0))</f>
        <v>1</v>
      </c>
      <c r="R195" s="3">
        <f>IF(ISBLANK(Table13[[#This Row],[T3]]),0,IF(Table13[[#This Row],[T3]]&gt;0,1,0))</f>
        <v>1</v>
      </c>
      <c r="S195" s="3">
        <f>IF(ISBLANK(Table13[[#This Row],[T4]]),0,IF(Table13[[#This Row],[T4]]&gt;0,1,0))</f>
        <v>0</v>
      </c>
      <c r="T195" s="3">
        <v>0.60000000000000009</v>
      </c>
    </row>
    <row r="196" spans="1:20">
      <c r="A196" s="4">
        <v>43746.083333333336</v>
      </c>
      <c r="B196">
        <v>43746</v>
      </c>
      <c r="C196" s="3">
        <v>8.3333333333333329E-2</v>
      </c>
      <c r="D196" s="3">
        <v>2</v>
      </c>
      <c r="E196" s="3">
        <v>8</v>
      </c>
      <c r="F196" s="3">
        <v>0.2</v>
      </c>
      <c r="G196" s="5">
        <v>0.4</v>
      </c>
      <c r="H196" s="3">
        <v>0.60000000000000009</v>
      </c>
      <c r="I196" s="3">
        <v>1.55139</v>
      </c>
      <c r="J196" s="12">
        <f t="shared" si="4"/>
        <v>1.1083333333333334</v>
      </c>
      <c r="K196" s="3">
        <v>58</v>
      </c>
      <c r="L196" s="3">
        <v>30</v>
      </c>
      <c r="M196" s="3">
        <v>58</v>
      </c>
      <c r="N196" s="3">
        <v>0</v>
      </c>
      <c r="O196" s="3"/>
      <c r="P196" s="3">
        <f>IF(ISBLANK(Table13[[#This Row],[T1]]),0,IF(Table13[[#This Row],[T1]]&gt;0,1,0))</f>
        <v>1</v>
      </c>
      <c r="Q196" s="3">
        <f>IF(ISBLANK(Table13[[#This Row],[T2]]),0,IF(Table13[[#This Row],[T2]]&gt;0,1,0))</f>
        <v>1</v>
      </c>
      <c r="R196" s="3">
        <f>IF(ISBLANK(Table13[[#This Row],[T3]]),0,IF(Table13[[#This Row],[T3]]&gt;0,1,0))</f>
        <v>1</v>
      </c>
      <c r="S196" s="3">
        <f>IF(ISBLANK(Table13[[#This Row],[T4]]),0,IF(Table13[[#This Row],[T4]]&gt;0,1,0))</f>
        <v>0</v>
      </c>
      <c r="T196" s="3">
        <v>0.60000000000000009</v>
      </c>
    </row>
    <row r="197" spans="1:20">
      <c r="A197" s="4">
        <v>43746.125</v>
      </c>
      <c r="B197">
        <v>43746</v>
      </c>
      <c r="C197" s="3">
        <v>0.125</v>
      </c>
      <c r="D197" s="3">
        <v>3</v>
      </c>
      <c r="E197" s="3">
        <v>8</v>
      </c>
      <c r="F197" s="3">
        <v>0.3</v>
      </c>
      <c r="G197" s="5">
        <v>0.3</v>
      </c>
      <c r="H197" s="3">
        <v>0.6</v>
      </c>
      <c r="I197" s="3">
        <v>1.55139</v>
      </c>
      <c r="J197" s="12">
        <f t="shared" si="4"/>
        <v>1.1666666666666667</v>
      </c>
      <c r="K197" s="3">
        <v>58</v>
      </c>
      <c r="L197" s="3">
        <v>25</v>
      </c>
      <c r="M197" s="3">
        <v>58</v>
      </c>
      <c r="N197" s="3">
        <v>0</v>
      </c>
      <c r="O197" s="3"/>
      <c r="P197" s="3">
        <f>IF(ISBLANK(Table13[[#This Row],[T1]]),0,IF(Table13[[#This Row],[T1]]&gt;0,1,0))</f>
        <v>1</v>
      </c>
      <c r="Q197" s="3">
        <f>IF(ISBLANK(Table13[[#This Row],[T2]]),0,IF(Table13[[#This Row],[T2]]&gt;0,1,0))</f>
        <v>1</v>
      </c>
      <c r="R197" s="3">
        <f>IF(ISBLANK(Table13[[#This Row],[T3]]),0,IF(Table13[[#This Row],[T3]]&gt;0,1,0))</f>
        <v>1</v>
      </c>
      <c r="S197" s="3">
        <f>IF(ISBLANK(Table13[[#This Row],[T4]]),0,IF(Table13[[#This Row],[T4]]&gt;0,1,0))</f>
        <v>0</v>
      </c>
      <c r="T197" s="3">
        <v>0.6</v>
      </c>
    </row>
    <row r="198" spans="1:20">
      <c r="A198" s="4">
        <v>43746.166666666664</v>
      </c>
      <c r="B198">
        <v>43746</v>
      </c>
      <c r="C198" s="3">
        <v>0.16666666666666666</v>
      </c>
      <c r="D198" s="3">
        <v>4</v>
      </c>
      <c r="E198" s="3">
        <v>8</v>
      </c>
      <c r="F198" s="3">
        <v>0.4</v>
      </c>
      <c r="G198" s="5">
        <v>0.2</v>
      </c>
      <c r="H198" s="3">
        <v>0.60000000000000009</v>
      </c>
      <c r="I198" s="3">
        <v>1.55139</v>
      </c>
      <c r="J198" s="12">
        <f t="shared" si="4"/>
        <v>1.1666666666666667</v>
      </c>
      <c r="K198" s="3">
        <v>57</v>
      </c>
      <c r="L198" s="3">
        <v>29</v>
      </c>
      <c r="M198" s="3">
        <v>57</v>
      </c>
      <c r="N198" s="3">
        <v>0</v>
      </c>
      <c r="O198" s="3"/>
      <c r="P198" s="3">
        <f>IF(ISBLANK(Table13[[#This Row],[T1]]),0,IF(Table13[[#This Row],[T1]]&gt;0,1,0))</f>
        <v>1</v>
      </c>
      <c r="Q198" s="3">
        <f>IF(ISBLANK(Table13[[#This Row],[T2]]),0,IF(Table13[[#This Row],[T2]]&gt;0,1,0))</f>
        <v>1</v>
      </c>
      <c r="R198" s="3">
        <f>IF(ISBLANK(Table13[[#This Row],[T3]]),0,IF(Table13[[#This Row],[T3]]&gt;0,1,0))</f>
        <v>1</v>
      </c>
      <c r="S198" s="3">
        <f>IF(ISBLANK(Table13[[#This Row],[T4]]),0,IF(Table13[[#This Row],[T4]]&gt;0,1,0))</f>
        <v>0</v>
      </c>
      <c r="T198" s="3">
        <v>0.60000000000000009</v>
      </c>
    </row>
    <row r="199" spans="1:20">
      <c r="A199" s="4">
        <v>43746.208333333336</v>
      </c>
      <c r="B199">
        <v>43746</v>
      </c>
      <c r="C199" s="3">
        <v>0.20833333333333334</v>
      </c>
      <c r="D199" s="3">
        <v>5</v>
      </c>
      <c r="E199" s="3">
        <v>8</v>
      </c>
      <c r="F199" s="3">
        <v>1.6</v>
      </c>
      <c r="G199" s="5">
        <v>1.5</v>
      </c>
      <c r="H199" s="3">
        <v>3.1</v>
      </c>
      <c r="I199" s="3">
        <v>1.55139</v>
      </c>
      <c r="J199" s="12">
        <f t="shared" si="4"/>
        <v>1.1583333333333332</v>
      </c>
      <c r="K199" s="3">
        <v>58</v>
      </c>
      <c r="L199" s="3">
        <v>53</v>
      </c>
      <c r="M199" s="3">
        <v>58</v>
      </c>
      <c r="N199" s="3">
        <v>0</v>
      </c>
      <c r="O199" s="3"/>
      <c r="P199" s="3">
        <f>IF(ISBLANK(Table13[[#This Row],[T1]]),0,IF(Table13[[#This Row],[T1]]&gt;0,1,0))</f>
        <v>1</v>
      </c>
      <c r="Q199" s="3">
        <f>IF(ISBLANK(Table13[[#This Row],[T2]]),0,IF(Table13[[#This Row],[T2]]&gt;0,1,0))</f>
        <v>1</v>
      </c>
      <c r="R199" s="3">
        <f>IF(ISBLANK(Table13[[#This Row],[T3]]),0,IF(Table13[[#This Row],[T3]]&gt;0,1,0))</f>
        <v>1</v>
      </c>
      <c r="S199" s="3">
        <f>IF(ISBLANK(Table13[[#This Row],[T4]]),0,IF(Table13[[#This Row],[T4]]&gt;0,1,0))</f>
        <v>0</v>
      </c>
      <c r="T199" s="3">
        <v>3.1</v>
      </c>
    </row>
    <row r="200" spans="1:20">
      <c r="A200" s="4">
        <v>43746.25</v>
      </c>
      <c r="B200">
        <v>43746</v>
      </c>
      <c r="C200" s="3">
        <v>0.25</v>
      </c>
      <c r="D200" s="3">
        <v>6</v>
      </c>
      <c r="E200" s="3">
        <v>8</v>
      </c>
      <c r="F200" s="3">
        <v>1.4</v>
      </c>
      <c r="G200" s="5">
        <v>1</v>
      </c>
      <c r="H200" s="3">
        <v>2.4</v>
      </c>
      <c r="I200" s="3">
        <v>1.55139</v>
      </c>
      <c r="J200" s="12">
        <f t="shared" si="4"/>
        <v>1.0458333333333332</v>
      </c>
      <c r="K200" s="3">
        <v>58</v>
      </c>
      <c r="L200" s="3">
        <v>35</v>
      </c>
      <c r="M200" s="3">
        <v>57</v>
      </c>
      <c r="N200" s="3">
        <v>0</v>
      </c>
      <c r="O200" s="3"/>
      <c r="P200" s="3">
        <f>IF(ISBLANK(Table13[[#This Row],[T1]]),0,IF(Table13[[#This Row],[T1]]&gt;0,1,0))</f>
        <v>1</v>
      </c>
      <c r="Q200" s="3">
        <f>IF(ISBLANK(Table13[[#This Row],[T2]]),0,IF(Table13[[#This Row],[T2]]&gt;0,1,0))</f>
        <v>1</v>
      </c>
      <c r="R200" s="3">
        <f>IF(ISBLANK(Table13[[#This Row],[T3]]),0,IF(Table13[[#This Row],[T3]]&gt;0,1,0))</f>
        <v>1</v>
      </c>
      <c r="S200" s="3">
        <f>IF(ISBLANK(Table13[[#This Row],[T4]]),0,IF(Table13[[#This Row],[T4]]&gt;0,1,0))</f>
        <v>0</v>
      </c>
      <c r="T200" s="3">
        <v>2.4</v>
      </c>
    </row>
    <row r="201" spans="1:20">
      <c r="A201" s="4">
        <v>43746.291666666664</v>
      </c>
      <c r="B201">
        <v>43746</v>
      </c>
      <c r="C201" s="3">
        <v>0.29166666666666669</v>
      </c>
      <c r="D201" s="3">
        <v>7</v>
      </c>
      <c r="E201" s="3">
        <v>8</v>
      </c>
      <c r="F201" s="3">
        <v>2.6</v>
      </c>
      <c r="G201" s="5">
        <v>1.4</v>
      </c>
      <c r="H201" s="3">
        <v>4</v>
      </c>
      <c r="I201" s="3">
        <v>1.55139</v>
      </c>
      <c r="J201" s="12">
        <f t="shared" si="4"/>
        <v>1.0291666666666666</v>
      </c>
      <c r="K201" s="3">
        <v>48</v>
      </c>
      <c r="L201" s="3">
        <v>11</v>
      </c>
      <c r="M201" s="3">
        <v>35</v>
      </c>
      <c r="N201" s="3">
        <v>0</v>
      </c>
      <c r="O201" s="3"/>
      <c r="P201" s="3">
        <f>IF(ISBLANK(Table13[[#This Row],[T1]]),0,IF(Table13[[#This Row],[T1]]&gt;0,1,0))</f>
        <v>1</v>
      </c>
      <c r="Q201" s="3">
        <f>IF(ISBLANK(Table13[[#This Row],[T2]]),0,IF(Table13[[#This Row],[T2]]&gt;0,1,0))</f>
        <v>1</v>
      </c>
      <c r="R201" s="3">
        <f>IF(ISBLANK(Table13[[#This Row],[T3]]),0,IF(Table13[[#This Row],[T3]]&gt;0,1,0))</f>
        <v>1</v>
      </c>
      <c r="S201" s="3">
        <f>IF(ISBLANK(Table13[[#This Row],[T4]]),0,IF(Table13[[#This Row],[T4]]&gt;0,1,0))</f>
        <v>0</v>
      </c>
      <c r="T201" s="3">
        <v>4</v>
      </c>
    </row>
    <row r="202" spans="1:20">
      <c r="A202" s="4">
        <v>43746.333333333336</v>
      </c>
      <c r="B202">
        <v>43746</v>
      </c>
      <c r="C202" s="3">
        <v>0.33333333333333331</v>
      </c>
      <c r="D202" s="3">
        <v>8</v>
      </c>
      <c r="E202" s="3">
        <v>8</v>
      </c>
      <c r="F202" s="3">
        <v>0.4</v>
      </c>
      <c r="G202" s="5">
        <v>0.4</v>
      </c>
      <c r="H202" s="3">
        <v>0.8</v>
      </c>
      <c r="I202" s="3">
        <v>1.55139</v>
      </c>
      <c r="J202" s="12">
        <f t="shared" si="4"/>
        <v>0.92083333333333328</v>
      </c>
      <c r="K202" s="3"/>
      <c r="L202" s="3"/>
      <c r="M202" s="3"/>
      <c r="N202" s="3"/>
      <c r="O202" s="3"/>
      <c r="P202" s="3">
        <f>IF(ISBLANK(Table13[[#This Row],[T1]]),0,IF(Table13[[#This Row],[T1]]&gt;0,1,0))</f>
        <v>0</v>
      </c>
      <c r="Q202" s="3">
        <f>IF(ISBLANK(Table13[[#This Row],[T2]]),0,IF(Table13[[#This Row],[T2]]&gt;0,1,0))</f>
        <v>1</v>
      </c>
      <c r="R202" s="3">
        <f>IF(ISBLANK(Table13[[#This Row],[T3]]),0,IF(Table13[[#This Row],[T3]]&gt;0,1,0))</f>
        <v>1</v>
      </c>
      <c r="S202" s="3">
        <f>IF(ISBLANK(Table13[[#This Row],[T4]]),0,IF(Table13[[#This Row],[T4]]&gt;0,1,0))</f>
        <v>0</v>
      </c>
      <c r="T202" s="3">
        <v>0.8</v>
      </c>
    </row>
    <row r="203" spans="1:20">
      <c r="A203" s="4">
        <v>43746.375</v>
      </c>
      <c r="B203">
        <v>43746</v>
      </c>
      <c r="C203" s="3">
        <v>0.375</v>
      </c>
      <c r="D203" s="3">
        <v>9</v>
      </c>
      <c r="E203" s="3">
        <v>8</v>
      </c>
      <c r="F203" s="3">
        <v>0.2</v>
      </c>
      <c r="G203" s="5">
        <v>0.4</v>
      </c>
      <c r="H203" s="3">
        <v>0.60000000000000009</v>
      </c>
      <c r="I203" s="3">
        <v>1.55139</v>
      </c>
      <c r="J203" s="12">
        <f t="shared" si="4"/>
        <v>1.0125</v>
      </c>
      <c r="K203" s="3"/>
      <c r="L203" s="3"/>
      <c r="M203" s="3"/>
      <c r="N203" s="3"/>
      <c r="O203" s="3"/>
      <c r="P203" s="3">
        <f>IF(ISBLANK(Table13[[#This Row],[T1]]),0,IF(Table13[[#This Row],[T1]]&gt;0,1,0))</f>
        <v>0</v>
      </c>
      <c r="Q203" s="3">
        <f>IF(ISBLANK(Table13[[#This Row],[T2]]),0,IF(Table13[[#This Row],[T2]]&gt;0,1,0))</f>
        <v>0</v>
      </c>
      <c r="R203" s="3">
        <f>IF(ISBLANK(Table13[[#This Row],[T3]]),0,IF(Table13[[#This Row],[T3]]&gt;0,1,0))</f>
        <v>0</v>
      </c>
      <c r="S203" s="3">
        <f>IF(ISBLANK(Table13[[#This Row],[T4]]),0,IF(Table13[[#This Row],[T4]]&gt;0,1,0))</f>
        <v>0</v>
      </c>
      <c r="T203" s="3">
        <v>0.60000000000000009</v>
      </c>
    </row>
    <row r="204" spans="1:20">
      <c r="A204" s="4">
        <v>43746.416666666664</v>
      </c>
      <c r="B204">
        <v>43746</v>
      </c>
      <c r="C204" s="3">
        <v>0.41666666666666669</v>
      </c>
      <c r="D204" s="3">
        <v>10</v>
      </c>
      <c r="E204" s="3">
        <v>8</v>
      </c>
      <c r="F204" s="3">
        <v>0.4</v>
      </c>
      <c r="G204" s="5">
        <v>0.2</v>
      </c>
      <c r="H204" s="3">
        <v>0.60000000000000009</v>
      </c>
      <c r="I204" s="3">
        <v>1.55139</v>
      </c>
      <c r="J204" s="12">
        <f t="shared" si="4"/>
        <v>1.0874999999999997</v>
      </c>
      <c r="K204" s="3"/>
      <c r="L204" s="3"/>
      <c r="M204" s="3"/>
      <c r="N204" s="3"/>
      <c r="O204" s="3"/>
      <c r="P204" s="3">
        <f>IF(ISBLANK(Table13[[#This Row],[T1]]),0,IF(Table13[[#This Row],[T1]]&gt;0,1,0))</f>
        <v>0</v>
      </c>
      <c r="Q204" s="3">
        <f>IF(ISBLANK(Table13[[#This Row],[T2]]),0,IF(Table13[[#This Row],[T2]]&gt;0,1,0))</f>
        <v>0</v>
      </c>
      <c r="R204" s="3">
        <f>IF(ISBLANK(Table13[[#This Row],[T3]]),0,IF(Table13[[#This Row],[T3]]&gt;0,1,0))</f>
        <v>0</v>
      </c>
      <c r="S204" s="3">
        <f>IF(ISBLANK(Table13[[#This Row],[T4]]),0,IF(Table13[[#This Row],[T4]]&gt;0,1,0))</f>
        <v>0</v>
      </c>
      <c r="T204" s="3">
        <v>0.60000000000000009</v>
      </c>
    </row>
    <row r="205" spans="1:20">
      <c r="A205" s="4">
        <v>43746.458333333336</v>
      </c>
      <c r="B205">
        <v>43746</v>
      </c>
      <c r="C205" s="3">
        <v>0.45833333333333331</v>
      </c>
      <c r="D205" s="3">
        <v>11</v>
      </c>
      <c r="E205" s="3">
        <v>8</v>
      </c>
      <c r="F205" s="3">
        <v>0.4</v>
      </c>
      <c r="G205" s="5">
        <v>0.4</v>
      </c>
      <c r="H205" s="3">
        <v>0.8</v>
      </c>
      <c r="I205" s="3">
        <v>1.55139</v>
      </c>
      <c r="J205" s="12">
        <f t="shared" si="4"/>
        <v>1.0916666666666666</v>
      </c>
      <c r="K205" s="3"/>
      <c r="L205" s="3"/>
      <c r="M205" s="3"/>
      <c r="N205" s="3"/>
      <c r="O205" s="3"/>
      <c r="P205" s="3">
        <f>IF(ISBLANK(Table13[[#This Row],[T1]]),0,IF(Table13[[#This Row],[T1]]&gt;0,1,0))</f>
        <v>0</v>
      </c>
      <c r="Q205" s="3">
        <f>IF(ISBLANK(Table13[[#This Row],[T2]]),0,IF(Table13[[#This Row],[T2]]&gt;0,1,0))</f>
        <v>0</v>
      </c>
      <c r="R205" s="3">
        <f>IF(ISBLANK(Table13[[#This Row],[T3]]),0,IF(Table13[[#This Row],[T3]]&gt;0,1,0))</f>
        <v>0</v>
      </c>
      <c r="S205" s="3">
        <f>IF(ISBLANK(Table13[[#This Row],[T4]]),0,IF(Table13[[#This Row],[T4]]&gt;0,1,0))</f>
        <v>0</v>
      </c>
      <c r="T205" s="3">
        <v>0.8</v>
      </c>
    </row>
    <row r="206" spans="1:20">
      <c r="A206" s="4">
        <v>43746.5</v>
      </c>
      <c r="B206">
        <v>43746</v>
      </c>
      <c r="C206" s="3">
        <v>0.5</v>
      </c>
      <c r="D206" s="3">
        <v>12</v>
      </c>
      <c r="E206" s="3">
        <v>8</v>
      </c>
      <c r="F206" s="3">
        <v>0.2</v>
      </c>
      <c r="G206" s="5">
        <v>0.4</v>
      </c>
      <c r="H206" s="3">
        <v>0.60000000000000009</v>
      </c>
      <c r="I206" s="3">
        <v>1.55139</v>
      </c>
      <c r="J206" s="12">
        <f t="shared" si="4"/>
        <v>1.0791666666666664</v>
      </c>
      <c r="K206" s="3"/>
      <c r="L206" s="3"/>
      <c r="M206" s="3"/>
      <c r="N206" s="3"/>
      <c r="O206" s="3"/>
      <c r="P206" s="3">
        <f>IF(ISBLANK(Table13[[#This Row],[T1]]),0,IF(Table13[[#This Row],[T1]]&gt;0,1,0))</f>
        <v>0</v>
      </c>
      <c r="Q206" s="3">
        <f>IF(ISBLANK(Table13[[#This Row],[T2]]),0,IF(Table13[[#This Row],[T2]]&gt;0,1,0))</f>
        <v>0</v>
      </c>
      <c r="R206" s="3">
        <f>IF(ISBLANK(Table13[[#This Row],[T3]]),0,IF(Table13[[#This Row],[T3]]&gt;0,1,0))</f>
        <v>0</v>
      </c>
      <c r="S206" s="3">
        <f>IF(ISBLANK(Table13[[#This Row],[T4]]),0,IF(Table13[[#This Row],[T4]]&gt;0,1,0))</f>
        <v>0</v>
      </c>
      <c r="T206" s="3">
        <v>0.60000000000000009</v>
      </c>
    </row>
    <row r="207" spans="1:20">
      <c r="A207" s="4">
        <v>43746.541666666664</v>
      </c>
      <c r="B207">
        <v>43746</v>
      </c>
      <c r="C207" s="3">
        <v>0.54166666666666663</v>
      </c>
      <c r="D207" s="3">
        <v>13</v>
      </c>
      <c r="E207" s="3">
        <v>8</v>
      </c>
      <c r="F207" s="3">
        <v>0.4</v>
      </c>
      <c r="G207" s="5">
        <v>1.2</v>
      </c>
      <c r="H207" s="3">
        <v>1.6</v>
      </c>
      <c r="I207" s="3">
        <v>1.55139</v>
      </c>
      <c r="J207" s="12">
        <f t="shared" si="4"/>
        <v>1.075</v>
      </c>
      <c r="K207" s="3"/>
      <c r="L207" s="3"/>
      <c r="M207" s="3"/>
      <c r="N207" s="3"/>
      <c r="O207" s="3"/>
      <c r="P207" s="3">
        <f>IF(ISBLANK(Table13[[#This Row],[T1]]),0,IF(Table13[[#This Row],[T1]]&gt;0,1,0))</f>
        <v>0</v>
      </c>
      <c r="Q207" s="3">
        <f>IF(ISBLANK(Table13[[#This Row],[T2]]),0,IF(Table13[[#This Row],[T2]]&gt;0,1,0))</f>
        <v>0</v>
      </c>
      <c r="R207" s="3">
        <f>IF(ISBLANK(Table13[[#This Row],[T3]]),0,IF(Table13[[#This Row],[T3]]&gt;0,1,0))</f>
        <v>0</v>
      </c>
      <c r="S207" s="3">
        <f>IF(ISBLANK(Table13[[#This Row],[T4]]),0,IF(Table13[[#This Row],[T4]]&gt;0,1,0))</f>
        <v>0</v>
      </c>
      <c r="T207" s="3">
        <v>1.6</v>
      </c>
    </row>
    <row r="208" spans="1:20">
      <c r="A208" s="4">
        <v>43746.583333333336</v>
      </c>
      <c r="B208">
        <v>43746</v>
      </c>
      <c r="C208" s="3">
        <v>0.58333333333333337</v>
      </c>
      <c r="D208" s="3">
        <v>14</v>
      </c>
      <c r="E208" s="3">
        <v>8</v>
      </c>
      <c r="F208" s="3">
        <v>0.4</v>
      </c>
      <c r="G208" s="5">
        <v>0.4</v>
      </c>
      <c r="H208" s="3">
        <v>0.8</v>
      </c>
      <c r="I208" s="3">
        <v>1.55139</v>
      </c>
      <c r="J208" s="12">
        <f t="shared" si="4"/>
        <v>1.0374999999999999</v>
      </c>
      <c r="K208" s="3"/>
      <c r="L208" s="3"/>
      <c r="M208" s="3"/>
      <c r="N208" s="3"/>
      <c r="O208" s="3"/>
      <c r="P208" s="3">
        <f>IF(ISBLANK(Table13[[#This Row],[T1]]),0,IF(Table13[[#This Row],[T1]]&gt;0,1,0))</f>
        <v>0</v>
      </c>
      <c r="Q208" s="3">
        <f>IF(ISBLANK(Table13[[#This Row],[T2]]),0,IF(Table13[[#This Row],[T2]]&gt;0,1,0))</f>
        <v>0</v>
      </c>
      <c r="R208" s="3">
        <f>IF(ISBLANK(Table13[[#This Row],[T3]]),0,IF(Table13[[#This Row],[T3]]&gt;0,1,0))</f>
        <v>0</v>
      </c>
      <c r="S208" s="3">
        <f>IF(ISBLANK(Table13[[#This Row],[T4]]),0,IF(Table13[[#This Row],[T4]]&gt;0,1,0))</f>
        <v>0</v>
      </c>
      <c r="T208" s="3">
        <v>0.8</v>
      </c>
    </row>
    <row r="209" spans="1:20">
      <c r="A209" s="4">
        <v>43746.625</v>
      </c>
      <c r="B209">
        <v>43746</v>
      </c>
      <c r="C209" s="3">
        <v>0.625</v>
      </c>
      <c r="D209" s="3">
        <v>15</v>
      </c>
      <c r="E209" s="3">
        <v>8</v>
      </c>
      <c r="F209" s="3">
        <v>0.2</v>
      </c>
      <c r="G209" s="5">
        <v>0.4</v>
      </c>
      <c r="H209" s="3">
        <v>0.60000000000000009</v>
      </c>
      <c r="I209" s="3">
        <v>1.55139</v>
      </c>
      <c r="J209" s="12">
        <f t="shared" si="4"/>
        <v>1.0458333333333332</v>
      </c>
      <c r="K209" s="3"/>
      <c r="L209" s="3"/>
      <c r="M209" s="3"/>
      <c r="N209" s="3"/>
      <c r="O209" s="3"/>
      <c r="P209" s="3">
        <f>IF(ISBLANK(Table13[[#This Row],[T1]]),0,IF(Table13[[#This Row],[T1]]&gt;0,1,0))</f>
        <v>0</v>
      </c>
      <c r="Q209" s="3">
        <f>IF(ISBLANK(Table13[[#This Row],[T2]]),0,IF(Table13[[#This Row],[T2]]&gt;0,1,0))</f>
        <v>0</v>
      </c>
      <c r="R209" s="3">
        <f>IF(ISBLANK(Table13[[#This Row],[T3]]),0,IF(Table13[[#This Row],[T3]]&gt;0,1,0))</f>
        <v>0</v>
      </c>
      <c r="S209" s="3">
        <f>IF(ISBLANK(Table13[[#This Row],[T4]]),0,IF(Table13[[#This Row],[T4]]&gt;0,1,0))</f>
        <v>0</v>
      </c>
      <c r="T209" s="3">
        <v>0.60000000000000009</v>
      </c>
    </row>
    <row r="210" spans="1:20">
      <c r="A210" s="4">
        <v>43746.666666666664</v>
      </c>
      <c r="B210">
        <v>43746</v>
      </c>
      <c r="C210" s="3">
        <v>0.66666666666666663</v>
      </c>
      <c r="D210" s="3">
        <v>16</v>
      </c>
      <c r="E210" s="3">
        <v>8</v>
      </c>
      <c r="F210" s="3">
        <v>0.2</v>
      </c>
      <c r="G210" s="5">
        <v>0.4</v>
      </c>
      <c r="H210" s="3">
        <v>0.60000000000000009</v>
      </c>
      <c r="I210" s="3">
        <v>1.55139</v>
      </c>
      <c r="J210" s="12">
        <f t="shared" si="4"/>
        <v>1.0583333333333333</v>
      </c>
      <c r="K210" s="3"/>
      <c r="L210" s="3"/>
      <c r="M210" s="3"/>
      <c r="N210" s="3"/>
      <c r="O210" s="3"/>
      <c r="P210" s="3">
        <f>IF(ISBLANK(Table13[[#This Row],[T1]]),0,IF(Table13[[#This Row],[T1]]&gt;0,1,0))</f>
        <v>0</v>
      </c>
      <c r="Q210" s="3">
        <f>IF(ISBLANK(Table13[[#This Row],[T2]]),0,IF(Table13[[#This Row],[T2]]&gt;0,1,0))</f>
        <v>0</v>
      </c>
      <c r="R210" s="3">
        <f>IF(ISBLANK(Table13[[#This Row],[T3]]),0,IF(Table13[[#This Row],[T3]]&gt;0,1,0))</f>
        <v>0</v>
      </c>
      <c r="S210" s="3">
        <f>IF(ISBLANK(Table13[[#This Row],[T4]]),0,IF(Table13[[#This Row],[T4]]&gt;0,1,0))</f>
        <v>0</v>
      </c>
      <c r="T210" s="3">
        <v>0.60000000000000009</v>
      </c>
    </row>
    <row r="211" spans="1:20">
      <c r="A211" s="4">
        <v>43746.708333333336</v>
      </c>
      <c r="B211">
        <v>43746</v>
      </c>
      <c r="C211" s="3">
        <v>0.70833333333333337</v>
      </c>
      <c r="D211" s="3">
        <v>17</v>
      </c>
      <c r="E211" s="3">
        <v>8</v>
      </c>
      <c r="F211" s="3">
        <v>0.5</v>
      </c>
      <c r="G211" s="5">
        <v>0.2</v>
      </c>
      <c r="H211" s="3">
        <v>0.7</v>
      </c>
      <c r="I211" s="3">
        <v>1.55139</v>
      </c>
      <c r="J211" s="12">
        <f t="shared" si="4"/>
        <v>1.0666666666666667</v>
      </c>
      <c r="K211" s="3">
        <v>0</v>
      </c>
      <c r="L211" s="3">
        <v>0</v>
      </c>
      <c r="M211" s="3">
        <v>7</v>
      </c>
      <c r="N211" s="3">
        <v>0</v>
      </c>
      <c r="O211" s="3"/>
      <c r="P211" s="3">
        <f>IF(ISBLANK(Table13[[#This Row],[T1]]),0,IF(Table13[[#This Row],[T1]]&gt;0,1,0))</f>
        <v>0</v>
      </c>
      <c r="Q211" s="3">
        <f>IF(ISBLANK(Table13[[#This Row],[T2]]),0,IF(Table13[[#This Row],[T2]]&gt;0,1,0))</f>
        <v>0</v>
      </c>
      <c r="R211" s="3">
        <f>IF(ISBLANK(Table13[[#This Row],[T3]]),0,IF(Table13[[#This Row],[T3]]&gt;0,1,0))</f>
        <v>0</v>
      </c>
      <c r="S211" s="3">
        <f>IF(ISBLANK(Table13[[#This Row],[T4]]),0,IF(Table13[[#This Row],[T4]]&gt;0,1,0))</f>
        <v>0</v>
      </c>
      <c r="T211" s="3">
        <v>0.7</v>
      </c>
    </row>
    <row r="212" spans="1:20">
      <c r="A212" s="4">
        <v>43746.75</v>
      </c>
      <c r="B212">
        <v>43746</v>
      </c>
      <c r="C212" s="3">
        <v>0.75</v>
      </c>
      <c r="D212" s="3">
        <v>18</v>
      </c>
      <c r="E212" s="3">
        <v>8</v>
      </c>
      <c r="F212" s="3">
        <v>0.6</v>
      </c>
      <c r="G212" s="5">
        <v>0.3</v>
      </c>
      <c r="H212" s="3">
        <v>0.89999999999999991</v>
      </c>
      <c r="I212" s="3">
        <v>1.55139</v>
      </c>
      <c r="J212" s="12">
        <f t="shared" si="4"/>
        <v>1.0999999999999999</v>
      </c>
      <c r="K212" s="3">
        <v>0</v>
      </c>
      <c r="L212" s="3">
        <v>0</v>
      </c>
      <c r="M212" s="3">
        <v>49</v>
      </c>
      <c r="N212" s="3">
        <v>0</v>
      </c>
      <c r="O212" s="3"/>
      <c r="P212" s="3">
        <f>IF(ISBLANK(Table13[[#This Row],[T1]]),0,IF(Table13[[#This Row],[T1]]&gt;0,1,0))</f>
        <v>1</v>
      </c>
      <c r="Q212" s="3">
        <f>IF(ISBLANK(Table13[[#This Row],[T2]]),0,IF(Table13[[#This Row],[T2]]&gt;0,1,0))</f>
        <v>0</v>
      </c>
      <c r="R212" s="3">
        <f>IF(ISBLANK(Table13[[#This Row],[T3]]),0,IF(Table13[[#This Row],[T3]]&gt;0,1,0))</f>
        <v>0</v>
      </c>
      <c r="S212" s="3">
        <f>IF(ISBLANK(Table13[[#This Row],[T4]]),0,IF(Table13[[#This Row],[T4]]&gt;0,1,0))</f>
        <v>0</v>
      </c>
      <c r="T212" s="3">
        <v>0.89999999999999991</v>
      </c>
    </row>
    <row r="213" spans="1:20">
      <c r="A213" s="4">
        <v>43746.791666666664</v>
      </c>
      <c r="B213">
        <v>43746</v>
      </c>
      <c r="C213" s="3">
        <v>0.79166666666666663</v>
      </c>
      <c r="D213" s="3">
        <v>19</v>
      </c>
      <c r="E213" s="3">
        <v>8</v>
      </c>
      <c r="F213" s="3">
        <v>0.5</v>
      </c>
      <c r="G213" s="5">
        <v>2.2000000000000002</v>
      </c>
      <c r="H213" s="3">
        <v>2.7</v>
      </c>
      <c r="I213" s="3">
        <v>1.55139</v>
      </c>
      <c r="J213" s="12">
        <f t="shared" si="4"/>
        <v>1.0999999999999999</v>
      </c>
      <c r="K213" s="3">
        <v>45</v>
      </c>
      <c r="L213" s="3">
        <v>0</v>
      </c>
      <c r="M213" s="3">
        <v>0</v>
      </c>
      <c r="N213" s="3">
        <v>0</v>
      </c>
      <c r="O213" s="3"/>
      <c r="P213" s="3">
        <f>IF(ISBLANK(Table13[[#This Row],[T1]]),0,IF(Table13[[#This Row],[T1]]&gt;0,1,0))</f>
        <v>1</v>
      </c>
      <c r="Q213" s="3">
        <f>IF(ISBLANK(Table13[[#This Row],[T2]]),0,IF(Table13[[#This Row],[T2]]&gt;0,1,0))</f>
        <v>0</v>
      </c>
      <c r="R213" s="3">
        <f>IF(ISBLANK(Table13[[#This Row],[T3]]),0,IF(Table13[[#This Row],[T3]]&gt;0,1,0))</f>
        <v>1</v>
      </c>
      <c r="S213" s="3">
        <f>IF(ISBLANK(Table13[[#This Row],[T4]]),0,IF(Table13[[#This Row],[T4]]&gt;0,1,0))</f>
        <v>0</v>
      </c>
      <c r="T213" s="3">
        <v>2.7</v>
      </c>
    </row>
    <row r="214" spans="1:20">
      <c r="A214" s="4">
        <v>43746.833333333336</v>
      </c>
      <c r="B214">
        <v>43746</v>
      </c>
      <c r="C214" s="3">
        <v>0.83333333333333337</v>
      </c>
      <c r="D214" s="3">
        <v>20</v>
      </c>
      <c r="E214" s="3">
        <v>8</v>
      </c>
      <c r="F214" s="3">
        <v>0.5</v>
      </c>
      <c r="G214" s="5">
        <v>0.6</v>
      </c>
      <c r="H214" s="3">
        <v>1.1000000000000001</v>
      </c>
      <c r="I214" s="3">
        <v>1.55139</v>
      </c>
      <c r="J214" s="12">
        <f t="shared" si="4"/>
        <v>1.0166666666666664</v>
      </c>
      <c r="K214" s="3">
        <v>58</v>
      </c>
      <c r="L214" s="3">
        <v>0</v>
      </c>
      <c r="M214" s="3">
        <v>0</v>
      </c>
      <c r="N214" s="3">
        <v>0</v>
      </c>
      <c r="O214" s="3"/>
      <c r="P214" s="3">
        <f>IF(ISBLANK(Table13[[#This Row],[T1]]),0,IF(Table13[[#This Row],[T1]]&gt;0,1,0))</f>
        <v>1</v>
      </c>
      <c r="Q214" s="3">
        <f>IF(ISBLANK(Table13[[#This Row],[T2]]),0,IF(Table13[[#This Row],[T2]]&gt;0,1,0))</f>
        <v>0</v>
      </c>
      <c r="R214" s="3">
        <f>IF(ISBLANK(Table13[[#This Row],[T3]]),0,IF(Table13[[#This Row],[T3]]&gt;0,1,0))</f>
        <v>1</v>
      </c>
      <c r="S214" s="3">
        <f>IF(ISBLANK(Table13[[#This Row],[T4]]),0,IF(Table13[[#This Row],[T4]]&gt;0,1,0))</f>
        <v>0</v>
      </c>
      <c r="T214" s="3">
        <v>1.1000000000000001</v>
      </c>
    </row>
    <row r="215" spans="1:20">
      <c r="A215" s="4">
        <v>43746.875</v>
      </c>
      <c r="B215">
        <v>43746</v>
      </c>
      <c r="C215" s="3">
        <v>0.875</v>
      </c>
      <c r="D215" s="3">
        <v>21</v>
      </c>
      <c r="E215" s="3">
        <v>8</v>
      </c>
      <c r="F215" s="3">
        <v>0.5</v>
      </c>
      <c r="G215" s="5">
        <v>0.5</v>
      </c>
      <c r="H215" s="3">
        <v>1</v>
      </c>
      <c r="I215" s="3">
        <v>1.55139</v>
      </c>
      <c r="J215" s="12">
        <f t="shared" si="4"/>
        <v>0.99999999999999989</v>
      </c>
      <c r="K215" s="3">
        <v>57</v>
      </c>
      <c r="L215" s="3">
        <v>0</v>
      </c>
      <c r="M215" s="3">
        <v>53</v>
      </c>
      <c r="N215" s="3">
        <v>0</v>
      </c>
      <c r="O215" s="3"/>
      <c r="P215" s="3">
        <f>IF(ISBLANK(Table13[[#This Row],[T1]]),0,IF(Table13[[#This Row],[T1]]&gt;0,1,0))</f>
        <v>1</v>
      </c>
      <c r="Q215" s="3">
        <f>IF(ISBLANK(Table13[[#This Row],[T2]]),0,IF(Table13[[#This Row],[T2]]&gt;0,1,0))</f>
        <v>1</v>
      </c>
      <c r="R215" s="3">
        <f>IF(ISBLANK(Table13[[#This Row],[T3]]),0,IF(Table13[[#This Row],[T3]]&gt;0,1,0))</f>
        <v>1</v>
      </c>
      <c r="S215" s="3">
        <f>IF(ISBLANK(Table13[[#This Row],[T4]]),0,IF(Table13[[#This Row],[T4]]&gt;0,1,0))</f>
        <v>0</v>
      </c>
      <c r="T215" s="3">
        <v>1</v>
      </c>
    </row>
    <row r="216" spans="1:20">
      <c r="A216" s="4">
        <v>43746.916666666664</v>
      </c>
      <c r="B216">
        <v>43746</v>
      </c>
      <c r="C216" s="3">
        <v>0.91666666666666663</v>
      </c>
      <c r="D216" s="3">
        <v>22</v>
      </c>
      <c r="E216" s="3">
        <v>8</v>
      </c>
      <c r="F216" s="3">
        <v>0.4</v>
      </c>
      <c r="G216" s="5">
        <v>0.2</v>
      </c>
      <c r="H216" s="3">
        <v>0.60000000000000009</v>
      </c>
      <c r="I216" s="3">
        <v>1.55139</v>
      </c>
      <c r="J216" s="12">
        <f t="shared" si="4"/>
        <v>0.99166666666666659</v>
      </c>
      <c r="K216" s="3">
        <v>57</v>
      </c>
      <c r="L216" s="3">
        <v>0</v>
      </c>
      <c r="M216" s="3">
        <v>57</v>
      </c>
      <c r="N216" s="3">
        <v>0</v>
      </c>
      <c r="O216" s="3"/>
      <c r="P216" s="3">
        <f>IF(ISBLANK(Table13[[#This Row],[T1]]),0,IF(Table13[[#This Row],[T1]]&gt;0,1,0))</f>
        <v>1</v>
      </c>
      <c r="Q216" s="3">
        <f>IF(ISBLANK(Table13[[#This Row],[T2]]),0,IF(Table13[[#This Row],[T2]]&gt;0,1,0))</f>
        <v>1</v>
      </c>
      <c r="R216" s="3">
        <f>IF(ISBLANK(Table13[[#This Row],[T3]]),0,IF(Table13[[#This Row],[T3]]&gt;0,1,0))</f>
        <v>1</v>
      </c>
      <c r="S216" s="3">
        <f>IF(ISBLANK(Table13[[#This Row],[T4]]),0,IF(Table13[[#This Row],[T4]]&gt;0,1,0))</f>
        <v>0</v>
      </c>
      <c r="T216" s="3">
        <v>0.60000000000000009</v>
      </c>
    </row>
    <row r="217" spans="1:20">
      <c r="A217" s="4">
        <v>43746.958333333336</v>
      </c>
      <c r="B217">
        <v>43746</v>
      </c>
      <c r="C217" s="3">
        <v>0.95833333333333337</v>
      </c>
      <c r="D217" s="3">
        <v>23</v>
      </c>
      <c r="E217" s="3">
        <v>8</v>
      </c>
      <c r="F217" s="3">
        <v>0.2</v>
      </c>
      <c r="G217" s="5">
        <v>0.2</v>
      </c>
      <c r="H217" s="3">
        <v>0.4</v>
      </c>
      <c r="I217" s="3">
        <v>1.55139</v>
      </c>
      <c r="J217" s="12">
        <f t="shared" si="4"/>
        <v>1.0416666666666665</v>
      </c>
      <c r="K217" s="3">
        <v>58</v>
      </c>
      <c r="L217" s="3">
        <v>0</v>
      </c>
      <c r="M217" s="3">
        <v>58</v>
      </c>
      <c r="N217" s="3">
        <v>0</v>
      </c>
      <c r="O217" s="3"/>
      <c r="P217" s="3">
        <f>IF(ISBLANK(Table13[[#This Row],[T1]]),0,IF(Table13[[#This Row],[T1]]&gt;0,1,0))</f>
        <v>1</v>
      </c>
      <c r="Q217" s="3">
        <f>IF(ISBLANK(Table13[[#This Row],[T2]]),0,IF(Table13[[#This Row],[T2]]&gt;0,1,0))</f>
        <v>1</v>
      </c>
      <c r="R217" s="3">
        <f>IF(ISBLANK(Table13[[#This Row],[T3]]),0,IF(Table13[[#This Row],[T3]]&gt;0,1,0))</f>
        <v>1</v>
      </c>
      <c r="S217" s="3">
        <f>IF(ISBLANK(Table13[[#This Row],[T4]]),0,IF(Table13[[#This Row],[T4]]&gt;0,1,0))</f>
        <v>0</v>
      </c>
      <c r="T217" s="3">
        <v>0.4</v>
      </c>
    </row>
    <row r="218" spans="1:20">
      <c r="A218" s="4">
        <v>43747</v>
      </c>
      <c r="B218">
        <v>43747</v>
      </c>
      <c r="C218" s="3">
        <v>0</v>
      </c>
      <c r="D218" s="3">
        <v>0</v>
      </c>
      <c r="E218" s="3">
        <v>9</v>
      </c>
      <c r="F218" s="3">
        <v>0.2</v>
      </c>
      <c r="G218" s="5">
        <v>0.2</v>
      </c>
      <c r="H218" s="3">
        <v>0.4</v>
      </c>
      <c r="I218" s="3">
        <v>1.55139</v>
      </c>
      <c r="J218" s="12">
        <f t="shared" si="4"/>
        <v>1.075</v>
      </c>
      <c r="K218" s="3">
        <v>58</v>
      </c>
      <c r="L218" s="3">
        <v>0</v>
      </c>
      <c r="M218" s="3">
        <v>58</v>
      </c>
      <c r="N218" s="3">
        <v>0</v>
      </c>
      <c r="O218" s="3"/>
      <c r="P218" s="3">
        <f>IF(ISBLANK(Table13[[#This Row],[T1]]),0,IF(Table13[[#This Row],[T1]]&gt;0,1,0))</f>
        <v>1</v>
      </c>
      <c r="Q218" s="3">
        <f>IF(ISBLANK(Table13[[#This Row],[T2]]),0,IF(Table13[[#This Row],[T2]]&gt;0,1,0))</f>
        <v>1</v>
      </c>
      <c r="R218" s="3">
        <f>IF(ISBLANK(Table13[[#This Row],[T3]]),0,IF(Table13[[#This Row],[T3]]&gt;0,1,0))</f>
        <v>1</v>
      </c>
      <c r="S218" s="3">
        <f>IF(ISBLANK(Table13[[#This Row],[T4]]),0,IF(Table13[[#This Row],[T4]]&gt;0,1,0))</f>
        <v>0</v>
      </c>
      <c r="T218" s="3">
        <v>0.4</v>
      </c>
    </row>
    <row r="219" spans="1:20">
      <c r="A219" s="4">
        <v>43747.041666666664</v>
      </c>
      <c r="B219">
        <v>43747</v>
      </c>
      <c r="C219" s="3">
        <v>4.1666666666666664E-2</v>
      </c>
      <c r="D219" s="3">
        <v>1</v>
      </c>
      <c r="E219" s="3">
        <v>9</v>
      </c>
      <c r="F219" s="3">
        <v>0.2</v>
      </c>
      <c r="G219" s="5">
        <v>0.3</v>
      </c>
      <c r="H219" s="3">
        <v>0.5</v>
      </c>
      <c r="I219" s="3">
        <v>1.55139</v>
      </c>
      <c r="J219" s="12">
        <f t="shared" si="4"/>
        <v>1.0916666666666666</v>
      </c>
      <c r="K219" s="3">
        <v>58</v>
      </c>
      <c r="L219" s="3">
        <v>5</v>
      </c>
      <c r="M219" s="3">
        <v>58</v>
      </c>
      <c r="N219" s="3">
        <v>0</v>
      </c>
      <c r="O219" s="3"/>
      <c r="P219" s="3">
        <f>IF(ISBLANK(Table13[[#This Row],[T1]]),0,IF(Table13[[#This Row],[T1]]&gt;0,1,0))</f>
        <v>1</v>
      </c>
      <c r="Q219" s="3">
        <f>IF(ISBLANK(Table13[[#This Row],[T2]]),0,IF(Table13[[#This Row],[T2]]&gt;0,1,0))</f>
        <v>1</v>
      </c>
      <c r="R219" s="3">
        <f>IF(ISBLANK(Table13[[#This Row],[T3]]),0,IF(Table13[[#This Row],[T3]]&gt;0,1,0))</f>
        <v>1</v>
      </c>
      <c r="S219" s="3">
        <f>IF(ISBLANK(Table13[[#This Row],[T4]]),0,IF(Table13[[#This Row],[T4]]&gt;0,1,0))</f>
        <v>0</v>
      </c>
      <c r="T219" s="3">
        <v>0.5</v>
      </c>
    </row>
    <row r="220" spans="1:20">
      <c r="A220" s="4">
        <v>43747.083333333336</v>
      </c>
      <c r="B220">
        <v>43747</v>
      </c>
      <c r="C220" s="3">
        <v>8.3333333333333329E-2</v>
      </c>
      <c r="D220" s="3">
        <v>2</v>
      </c>
      <c r="E220" s="3">
        <v>9</v>
      </c>
      <c r="F220" s="3">
        <v>1.5</v>
      </c>
      <c r="G220" s="5">
        <v>0.5</v>
      </c>
      <c r="H220" s="3">
        <v>2</v>
      </c>
      <c r="I220" s="3">
        <v>1.55139</v>
      </c>
      <c r="J220" s="12">
        <f t="shared" si="4"/>
        <v>1.0999999999999999</v>
      </c>
      <c r="K220" s="3">
        <v>58</v>
      </c>
      <c r="L220" s="3">
        <v>43</v>
      </c>
      <c r="M220" s="3">
        <v>58</v>
      </c>
      <c r="N220" s="3">
        <v>0</v>
      </c>
      <c r="O220" s="3"/>
      <c r="P220" s="3">
        <f>IF(ISBLANK(Table13[[#This Row],[T1]]),0,IF(Table13[[#This Row],[T1]]&gt;0,1,0))</f>
        <v>1</v>
      </c>
      <c r="Q220" s="3">
        <f>IF(ISBLANK(Table13[[#This Row],[T2]]),0,IF(Table13[[#This Row],[T2]]&gt;0,1,0))</f>
        <v>1</v>
      </c>
      <c r="R220" s="3">
        <f>IF(ISBLANK(Table13[[#This Row],[T3]]),0,IF(Table13[[#This Row],[T3]]&gt;0,1,0))</f>
        <v>1</v>
      </c>
      <c r="S220" s="3">
        <f>IF(ISBLANK(Table13[[#This Row],[T4]]),0,IF(Table13[[#This Row],[T4]]&gt;0,1,0))</f>
        <v>0</v>
      </c>
      <c r="T220" s="3">
        <v>2</v>
      </c>
    </row>
    <row r="221" spans="1:20">
      <c r="A221" s="4">
        <v>43747.125</v>
      </c>
      <c r="B221">
        <v>43747</v>
      </c>
      <c r="C221" s="3">
        <v>0.125</v>
      </c>
      <c r="D221" s="3">
        <v>3</v>
      </c>
      <c r="E221" s="3">
        <v>9</v>
      </c>
      <c r="F221" s="3">
        <v>0.2</v>
      </c>
      <c r="G221" s="5">
        <v>0.4</v>
      </c>
      <c r="H221" s="3">
        <v>0.60000000000000009</v>
      </c>
      <c r="I221" s="3">
        <v>1.55139</v>
      </c>
      <c r="J221" s="12">
        <f t="shared" si="4"/>
        <v>1.0416666666666665</v>
      </c>
      <c r="K221" s="3">
        <v>57</v>
      </c>
      <c r="L221" s="3">
        <v>28</v>
      </c>
      <c r="M221" s="3">
        <v>57</v>
      </c>
      <c r="N221" s="3">
        <v>0</v>
      </c>
      <c r="O221" s="3"/>
      <c r="P221" s="3">
        <f>IF(ISBLANK(Table13[[#This Row],[T1]]),0,IF(Table13[[#This Row],[T1]]&gt;0,1,0))</f>
        <v>1</v>
      </c>
      <c r="Q221" s="3">
        <f>IF(ISBLANK(Table13[[#This Row],[T2]]),0,IF(Table13[[#This Row],[T2]]&gt;0,1,0))</f>
        <v>1</v>
      </c>
      <c r="R221" s="3">
        <f>IF(ISBLANK(Table13[[#This Row],[T3]]),0,IF(Table13[[#This Row],[T3]]&gt;0,1,0))</f>
        <v>1</v>
      </c>
      <c r="S221" s="3">
        <f>IF(ISBLANK(Table13[[#This Row],[T4]]),0,IF(Table13[[#This Row],[T4]]&gt;0,1,0))</f>
        <v>0</v>
      </c>
      <c r="T221" s="3">
        <v>0.60000000000000009</v>
      </c>
    </row>
    <row r="222" spans="1:20">
      <c r="A222" s="4">
        <v>43747.166666666664</v>
      </c>
      <c r="B222">
        <v>43747</v>
      </c>
      <c r="C222" s="3">
        <v>0.16666666666666666</v>
      </c>
      <c r="D222" s="3">
        <v>4</v>
      </c>
      <c r="E222" s="3">
        <v>9</v>
      </c>
      <c r="F222" s="3">
        <v>0.2</v>
      </c>
      <c r="G222" s="5">
        <v>0.2</v>
      </c>
      <c r="H222" s="3">
        <v>0.4</v>
      </c>
      <c r="I222" s="3">
        <v>1.55139</v>
      </c>
      <c r="J222" s="12">
        <f t="shared" si="4"/>
        <v>1.0416666666666667</v>
      </c>
      <c r="K222" s="3">
        <v>58</v>
      </c>
      <c r="L222" s="3">
        <v>27</v>
      </c>
      <c r="M222" s="3">
        <v>58</v>
      </c>
      <c r="N222" s="3">
        <v>0</v>
      </c>
      <c r="O222" s="3"/>
      <c r="P222" s="3">
        <f>IF(ISBLANK(Table13[[#This Row],[T1]]),0,IF(Table13[[#This Row],[T1]]&gt;0,1,0))</f>
        <v>1</v>
      </c>
      <c r="Q222" s="3">
        <f>IF(ISBLANK(Table13[[#This Row],[T2]]),0,IF(Table13[[#This Row],[T2]]&gt;0,1,0))</f>
        <v>1</v>
      </c>
      <c r="R222" s="3">
        <f>IF(ISBLANK(Table13[[#This Row],[T3]]),0,IF(Table13[[#This Row],[T3]]&gt;0,1,0))</f>
        <v>1</v>
      </c>
      <c r="S222" s="3">
        <f>IF(ISBLANK(Table13[[#This Row],[T4]]),0,IF(Table13[[#This Row],[T4]]&gt;0,1,0))</f>
        <v>0</v>
      </c>
      <c r="T222" s="3">
        <v>0.4</v>
      </c>
    </row>
    <row r="223" spans="1:20">
      <c r="A223" s="4">
        <v>43747.208333333336</v>
      </c>
      <c r="B223">
        <v>43747</v>
      </c>
      <c r="C223" s="3">
        <v>0.20833333333333334</v>
      </c>
      <c r="D223" s="3">
        <v>5</v>
      </c>
      <c r="E223" s="3">
        <v>9</v>
      </c>
      <c r="F223" s="3">
        <v>0.2</v>
      </c>
      <c r="G223" s="5">
        <v>0.2</v>
      </c>
      <c r="H223" s="3">
        <v>0.4</v>
      </c>
      <c r="I223" s="3">
        <v>1.55139</v>
      </c>
      <c r="J223" s="12">
        <f t="shared" si="4"/>
        <v>1.0458333333333334</v>
      </c>
      <c r="K223" s="3">
        <v>58</v>
      </c>
      <c r="L223" s="3">
        <v>30</v>
      </c>
      <c r="M223" s="3">
        <v>58</v>
      </c>
      <c r="N223" s="3">
        <v>0</v>
      </c>
      <c r="O223" s="3"/>
      <c r="P223" s="3">
        <f>IF(ISBLANK(Table13[[#This Row],[T1]]),0,IF(Table13[[#This Row],[T1]]&gt;0,1,0))</f>
        <v>1</v>
      </c>
      <c r="Q223" s="3">
        <f>IF(ISBLANK(Table13[[#This Row],[T2]]),0,IF(Table13[[#This Row],[T2]]&gt;0,1,0))</f>
        <v>1</v>
      </c>
      <c r="R223" s="3">
        <f>IF(ISBLANK(Table13[[#This Row],[T3]]),0,IF(Table13[[#This Row],[T3]]&gt;0,1,0))</f>
        <v>1</v>
      </c>
      <c r="S223" s="3">
        <f>IF(ISBLANK(Table13[[#This Row],[T4]]),0,IF(Table13[[#This Row],[T4]]&gt;0,1,0))</f>
        <v>0</v>
      </c>
      <c r="T223" s="3">
        <v>0.4</v>
      </c>
    </row>
    <row r="224" spans="1:20">
      <c r="A224" s="4">
        <v>43747.25</v>
      </c>
      <c r="B224">
        <v>43747</v>
      </c>
      <c r="C224" s="3">
        <v>0.25</v>
      </c>
      <c r="D224" s="3">
        <v>6</v>
      </c>
      <c r="E224" s="3">
        <v>9</v>
      </c>
      <c r="F224" s="3">
        <v>0.5</v>
      </c>
      <c r="G224" s="5">
        <v>1.5</v>
      </c>
      <c r="H224" s="3">
        <v>2</v>
      </c>
      <c r="I224" s="3">
        <v>1.55139</v>
      </c>
      <c r="J224" s="12">
        <f t="shared" si="4"/>
        <v>1.0541666666666669</v>
      </c>
      <c r="K224" s="3">
        <v>58</v>
      </c>
      <c r="L224" s="3">
        <v>32</v>
      </c>
      <c r="M224" s="3">
        <v>58</v>
      </c>
      <c r="N224" s="3">
        <v>0</v>
      </c>
      <c r="O224" s="3"/>
      <c r="P224" s="3">
        <f>IF(ISBLANK(Table13[[#This Row],[T1]]),0,IF(Table13[[#This Row],[T1]]&gt;0,1,0))</f>
        <v>1</v>
      </c>
      <c r="Q224" s="3">
        <f>IF(ISBLANK(Table13[[#This Row],[T2]]),0,IF(Table13[[#This Row],[T2]]&gt;0,1,0))</f>
        <v>0</v>
      </c>
      <c r="R224" s="3">
        <f>IF(ISBLANK(Table13[[#This Row],[T3]]),0,IF(Table13[[#This Row],[T3]]&gt;0,1,0))</f>
        <v>1</v>
      </c>
      <c r="S224" s="3">
        <f>IF(ISBLANK(Table13[[#This Row],[T4]]),0,IF(Table13[[#This Row],[T4]]&gt;0,1,0))</f>
        <v>0</v>
      </c>
      <c r="T224" s="3">
        <v>2</v>
      </c>
    </row>
    <row r="225" spans="1:20">
      <c r="A225" s="4">
        <v>43747.291666666664</v>
      </c>
      <c r="B225">
        <v>43747</v>
      </c>
      <c r="C225" s="3">
        <v>0.29166666666666669</v>
      </c>
      <c r="D225" s="3">
        <v>7</v>
      </c>
      <c r="E225" s="3">
        <v>9</v>
      </c>
      <c r="F225" s="3">
        <v>0.9</v>
      </c>
      <c r="G225" s="5">
        <v>0.5</v>
      </c>
      <c r="H225" s="3">
        <v>1.4</v>
      </c>
      <c r="I225" s="3">
        <v>1.55139</v>
      </c>
      <c r="J225" s="12">
        <f t="shared" si="4"/>
        <v>0.99166666666666681</v>
      </c>
      <c r="K225" s="3">
        <v>57</v>
      </c>
      <c r="L225" s="3">
        <v>2</v>
      </c>
      <c r="M225" s="3">
        <v>54</v>
      </c>
      <c r="N225" s="3">
        <v>6</v>
      </c>
      <c r="O225" s="3"/>
      <c r="P225" s="3">
        <f>IF(ISBLANK(Table13[[#This Row],[T1]]),0,IF(Table13[[#This Row],[T1]]&gt;0,1,0))</f>
        <v>1</v>
      </c>
      <c r="Q225" s="3">
        <f>IF(ISBLANK(Table13[[#This Row],[T2]]),0,IF(Table13[[#This Row],[T2]]&gt;0,1,0))</f>
        <v>0</v>
      </c>
      <c r="R225" s="3">
        <f>IF(ISBLANK(Table13[[#This Row],[T3]]),0,IF(Table13[[#This Row],[T3]]&gt;0,1,0))</f>
        <v>1</v>
      </c>
      <c r="S225" s="3">
        <f>IF(ISBLANK(Table13[[#This Row],[T4]]),0,IF(Table13[[#This Row],[T4]]&gt;0,1,0))</f>
        <v>0</v>
      </c>
      <c r="T225" s="3">
        <v>1.4</v>
      </c>
    </row>
    <row r="226" spans="1:20">
      <c r="A226" s="4">
        <v>43747.333333333336</v>
      </c>
      <c r="B226">
        <v>43747</v>
      </c>
      <c r="C226" s="3">
        <v>0.33333333333333331</v>
      </c>
      <c r="D226" s="3">
        <v>8</v>
      </c>
      <c r="E226" s="3">
        <v>9</v>
      </c>
      <c r="F226" s="3">
        <v>2.7</v>
      </c>
      <c r="G226" s="5">
        <v>0.3</v>
      </c>
      <c r="H226" s="3">
        <v>3</v>
      </c>
      <c r="I226" s="3">
        <v>1.55139</v>
      </c>
      <c r="J226" s="12">
        <f t="shared" si="4"/>
        <v>1.104166666666667</v>
      </c>
      <c r="K226" s="3">
        <v>36</v>
      </c>
      <c r="L226" s="3">
        <v>0</v>
      </c>
      <c r="M226" s="3">
        <v>58</v>
      </c>
      <c r="N226" s="3">
        <v>19</v>
      </c>
      <c r="O226" s="3"/>
      <c r="P226" s="3">
        <f>IF(ISBLANK(Table13[[#This Row],[T1]]),0,IF(Table13[[#This Row],[T1]]&gt;0,1,0))</f>
        <v>1</v>
      </c>
      <c r="Q226" s="3">
        <f>IF(ISBLANK(Table13[[#This Row],[T2]]),0,IF(Table13[[#This Row],[T2]]&gt;0,1,0))</f>
        <v>0</v>
      </c>
      <c r="R226" s="3">
        <f>IF(ISBLANK(Table13[[#This Row],[T3]]),0,IF(Table13[[#This Row],[T3]]&gt;0,1,0))</f>
        <v>1</v>
      </c>
      <c r="S226" s="3">
        <f>IF(ISBLANK(Table13[[#This Row],[T4]]),0,IF(Table13[[#This Row],[T4]]&gt;0,1,0))</f>
        <v>0</v>
      </c>
      <c r="T226" s="3">
        <v>3</v>
      </c>
    </row>
    <row r="227" spans="1:20">
      <c r="A227" s="4">
        <v>43747.375</v>
      </c>
      <c r="B227">
        <v>43747</v>
      </c>
      <c r="C227" s="3">
        <v>0.375</v>
      </c>
      <c r="D227" s="3">
        <v>9</v>
      </c>
      <c r="E227" s="3">
        <v>9</v>
      </c>
      <c r="F227" s="3">
        <v>0.5</v>
      </c>
      <c r="G227" s="5">
        <v>1.9</v>
      </c>
      <c r="H227" s="3">
        <v>2.4</v>
      </c>
      <c r="I227" s="3">
        <v>1.55139</v>
      </c>
      <c r="J227" s="12">
        <f t="shared" si="4"/>
        <v>1.0291666666666666</v>
      </c>
      <c r="K227" s="3">
        <v>0</v>
      </c>
      <c r="L227" s="3">
        <v>0</v>
      </c>
      <c r="M227" s="3">
        <v>44</v>
      </c>
      <c r="N227" s="3">
        <v>0</v>
      </c>
      <c r="O227" s="3"/>
      <c r="P227" s="3">
        <f>IF(ISBLANK(Table13[[#This Row],[T1]]),0,IF(Table13[[#This Row],[T1]]&gt;0,1,0))</f>
        <v>0</v>
      </c>
      <c r="Q227" s="3">
        <f>IF(ISBLANK(Table13[[#This Row],[T2]]),0,IF(Table13[[#This Row],[T2]]&gt;0,1,0))</f>
        <v>0</v>
      </c>
      <c r="R227" s="3">
        <f>IF(ISBLANK(Table13[[#This Row],[T3]]),0,IF(Table13[[#This Row],[T3]]&gt;0,1,0))</f>
        <v>0</v>
      </c>
      <c r="S227" s="3">
        <f>IF(ISBLANK(Table13[[#This Row],[T4]]),0,IF(Table13[[#This Row],[T4]]&gt;0,1,0))</f>
        <v>0</v>
      </c>
      <c r="T227" s="3">
        <v>2.4</v>
      </c>
    </row>
    <row r="228" spans="1:20">
      <c r="A228" s="4">
        <v>43747.416666666664</v>
      </c>
      <c r="B228">
        <v>43747</v>
      </c>
      <c r="C228" s="3">
        <v>0.41666666666666669</v>
      </c>
      <c r="D228" s="3">
        <v>10</v>
      </c>
      <c r="E228" s="3">
        <v>9</v>
      </c>
      <c r="F228" s="3">
        <v>0.3</v>
      </c>
      <c r="G228" s="5">
        <v>0.4</v>
      </c>
      <c r="H228" s="3">
        <v>0.7</v>
      </c>
      <c r="I228" s="3">
        <v>1.55139</v>
      </c>
      <c r="J228" s="12">
        <f t="shared" si="4"/>
        <v>1.0583333333333333</v>
      </c>
      <c r="K228" s="3"/>
      <c r="L228" s="3"/>
      <c r="M228" s="3"/>
      <c r="N228" s="3"/>
      <c r="O228" s="3"/>
      <c r="P228" s="3">
        <f>IF(ISBLANK(Table13[[#This Row],[T1]]),0,IF(Table13[[#This Row],[T1]]&gt;0,1,0))</f>
        <v>0</v>
      </c>
      <c r="Q228" s="3">
        <f>IF(ISBLANK(Table13[[#This Row],[T2]]),0,IF(Table13[[#This Row],[T2]]&gt;0,1,0))</f>
        <v>1</v>
      </c>
      <c r="R228" s="3">
        <f>IF(ISBLANK(Table13[[#This Row],[T3]]),0,IF(Table13[[#This Row],[T3]]&gt;0,1,0))</f>
        <v>0</v>
      </c>
      <c r="S228" s="3">
        <f>IF(ISBLANK(Table13[[#This Row],[T4]]),0,IF(Table13[[#This Row],[T4]]&gt;0,1,0))</f>
        <v>0</v>
      </c>
      <c r="T228" s="3">
        <v>0.7</v>
      </c>
    </row>
    <row r="229" spans="1:20">
      <c r="A229" s="4">
        <v>43747.458333333336</v>
      </c>
      <c r="B229">
        <v>43747</v>
      </c>
      <c r="C229" s="3">
        <v>0.45833333333333331</v>
      </c>
      <c r="D229" s="3">
        <v>11</v>
      </c>
      <c r="E229" s="3">
        <v>9</v>
      </c>
      <c r="F229" s="3">
        <v>0.1</v>
      </c>
      <c r="G229" s="5">
        <v>0.4</v>
      </c>
      <c r="H229" s="3">
        <v>0.5</v>
      </c>
      <c r="I229" s="3">
        <v>1.55139</v>
      </c>
      <c r="J229" s="12">
        <f t="shared" si="4"/>
        <v>1.0541666666666667</v>
      </c>
      <c r="K229" s="3"/>
      <c r="L229" s="3"/>
      <c r="M229" s="3"/>
      <c r="N229" s="3"/>
      <c r="O229" s="3"/>
      <c r="P229" s="3">
        <f>IF(ISBLANK(Table13[[#This Row],[T1]]),0,IF(Table13[[#This Row],[T1]]&gt;0,1,0))</f>
        <v>0</v>
      </c>
      <c r="Q229" s="3">
        <f>IF(ISBLANK(Table13[[#This Row],[T2]]),0,IF(Table13[[#This Row],[T2]]&gt;0,1,0))</f>
        <v>1</v>
      </c>
      <c r="R229" s="3">
        <f>IF(ISBLANK(Table13[[#This Row],[T3]]),0,IF(Table13[[#This Row],[T3]]&gt;0,1,0))</f>
        <v>0</v>
      </c>
      <c r="S229" s="3">
        <f>IF(ISBLANK(Table13[[#This Row],[T4]]),0,IF(Table13[[#This Row],[T4]]&gt;0,1,0))</f>
        <v>0</v>
      </c>
      <c r="T229" s="3">
        <v>0.5</v>
      </c>
    </row>
    <row r="230" spans="1:20">
      <c r="A230" s="4">
        <v>43747.5</v>
      </c>
      <c r="B230">
        <v>43747</v>
      </c>
      <c r="C230" s="3">
        <v>0.5</v>
      </c>
      <c r="D230" s="3">
        <v>12</v>
      </c>
      <c r="E230" s="3">
        <v>9</v>
      </c>
      <c r="F230" s="3">
        <v>0.4</v>
      </c>
      <c r="G230" s="5">
        <v>0.1</v>
      </c>
      <c r="H230" s="3">
        <v>0.5</v>
      </c>
      <c r="I230" s="3">
        <v>1.55139</v>
      </c>
      <c r="J230" s="12">
        <f t="shared" si="4"/>
        <v>1.0625</v>
      </c>
      <c r="K230" s="3"/>
      <c r="L230" s="3"/>
      <c r="M230" s="3"/>
      <c r="N230" s="3"/>
      <c r="O230" s="3"/>
      <c r="P230" s="3">
        <f>IF(ISBLANK(Table13[[#This Row],[T1]]),0,IF(Table13[[#This Row],[T1]]&gt;0,1,0))</f>
        <v>0</v>
      </c>
      <c r="Q230" s="3">
        <f>IF(ISBLANK(Table13[[#This Row],[T2]]),0,IF(Table13[[#This Row],[T2]]&gt;0,1,0))</f>
        <v>1</v>
      </c>
      <c r="R230" s="3">
        <f>IF(ISBLANK(Table13[[#This Row],[T3]]),0,IF(Table13[[#This Row],[T3]]&gt;0,1,0))</f>
        <v>0</v>
      </c>
      <c r="S230" s="3">
        <f>IF(ISBLANK(Table13[[#This Row],[T4]]),0,IF(Table13[[#This Row],[T4]]&gt;0,1,0))</f>
        <v>0</v>
      </c>
      <c r="T230" s="3">
        <v>0.5</v>
      </c>
    </row>
    <row r="231" spans="1:20">
      <c r="A231" s="4">
        <v>43747.541666666664</v>
      </c>
      <c r="B231">
        <v>43747</v>
      </c>
      <c r="C231" s="3">
        <v>0.54166666666666663</v>
      </c>
      <c r="D231" s="3">
        <v>13</v>
      </c>
      <c r="E231" s="3">
        <v>9</v>
      </c>
      <c r="F231" s="3">
        <v>0.4</v>
      </c>
      <c r="G231" s="5">
        <v>0.3</v>
      </c>
      <c r="H231" s="3">
        <v>0.7</v>
      </c>
      <c r="I231" s="3">
        <v>1.55139</v>
      </c>
      <c r="J231" s="12">
        <f t="shared" si="4"/>
        <v>1.075</v>
      </c>
      <c r="K231" s="3"/>
      <c r="L231" s="3"/>
      <c r="M231" s="3"/>
      <c r="N231" s="3"/>
      <c r="O231" s="3"/>
      <c r="P231" s="3">
        <f>IF(ISBLANK(Table13[[#This Row],[T1]]),0,IF(Table13[[#This Row],[T1]]&gt;0,1,0))</f>
        <v>0</v>
      </c>
      <c r="Q231" s="3">
        <f>IF(ISBLANK(Table13[[#This Row],[T2]]),0,IF(Table13[[#This Row],[T2]]&gt;0,1,0))</f>
        <v>1</v>
      </c>
      <c r="R231" s="3">
        <f>IF(ISBLANK(Table13[[#This Row],[T3]]),0,IF(Table13[[#This Row],[T3]]&gt;0,1,0))</f>
        <v>0</v>
      </c>
      <c r="S231" s="3">
        <f>IF(ISBLANK(Table13[[#This Row],[T4]]),0,IF(Table13[[#This Row],[T4]]&gt;0,1,0))</f>
        <v>0</v>
      </c>
      <c r="T231" s="3">
        <v>0.7</v>
      </c>
    </row>
    <row r="232" spans="1:20">
      <c r="A232" s="4">
        <v>43747.583333333336</v>
      </c>
      <c r="B232">
        <v>43747</v>
      </c>
      <c r="C232" s="3">
        <v>0.58333333333333337</v>
      </c>
      <c r="D232" s="3">
        <v>14</v>
      </c>
      <c r="E232" s="3">
        <v>9</v>
      </c>
      <c r="F232" s="3">
        <v>0.4</v>
      </c>
      <c r="G232" s="5">
        <v>0.6</v>
      </c>
      <c r="H232" s="3">
        <v>1</v>
      </c>
      <c r="I232" s="3">
        <v>1.55139</v>
      </c>
      <c r="J232" s="12">
        <f t="shared" si="4"/>
        <v>1.0791666666666668</v>
      </c>
      <c r="K232" s="3"/>
      <c r="L232" s="3"/>
      <c r="M232" s="3"/>
      <c r="N232" s="3"/>
      <c r="O232" s="3"/>
      <c r="P232" s="3">
        <f>IF(ISBLANK(Table13[[#This Row],[T1]]),0,IF(Table13[[#This Row],[T1]]&gt;0,1,0))</f>
        <v>0</v>
      </c>
      <c r="Q232" s="3">
        <f>IF(ISBLANK(Table13[[#This Row],[T2]]),0,IF(Table13[[#This Row],[T2]]&gt;0,1,0))</f>
        <v>0</v>
      </c>
      <c r="R232" s="3">
        <f>IF(ISBLANK(Table13[[#This Row],[T3]]),0,IF(Table13[[#This Row],[T3]]&gt;0,1,0))</f>
        <v>0</v>
      </c>
      <c r="S232" s="3">
        <f>IF(ISBLANK(Table13[[#This Row],[T4]]),0,IF(Table13[[#This Row],[T4]]&gt;0,1,0))</f>
        <v>0</v>
      </c>
      <c r="T232" s="3">
        <v>1</v>
      </c>
    </row>
    <row r="233" spans="1:20">
      <c r="A233" s="4">
        <v>43747.625</v>
      </c>
      <c r="B233">
        <v>43747</v>
      </c>
      <c r="C233" s="3">
        <v>0.625</v>
      </c>
      <c r="D233" s="3">
        <v>15</v>
      </c>
      <c r="E233" s="3">
        <v>9</v>
      </c>
      <c r="F233" s="3">
        <v>0.4</v>
      </c>
      <c r="G233" s="5">
        <v>0.5</v>
      </c>
      <c r="H233" s="3">
        <v>0.9</v>
      </c>
      <c r="I233" s="3">
        <v>1.55139</v>
      </c>
      <c r="J233" s="12">
        <f t="shared" si="4"/>
        <v>1.075</v>
      </c>
      <c r="K233" s="3"/>
      <c r="L233" s="3"/>
      <c r="M233" s="3"/>
      <c r="N233" s="3"/>
      <c r="O233" s="3"/>
      <c r="P233" s="3">
        <f>IF(ISBLANK(Table13[[#This Row],[T1]]),0,IF(Table13[[#This Row],[T1]]&gt;0,1,0))</f>
        <v>0</v>
      </c>
      <c r="Q233" s="3">
        <f>IF(ISBLANK(Table13[[#This Row],[T2]]),0,IF(Table13[[#This Row],[T2]]&gt;0,1,0))</f>
        <v>1</v>
      </c>
      <c r="R233" s="3">
        <f>IF(ISBLANK(Table13[[#This Row],[T3]]),0,IF(Table13[[#This Row],[T3]]&gt;0,1,0))</f>
        <v>0</v>
      </c>
      <c r="S233" s="3">
        <f>IF(ISBLANK(Table13[[#This Row],[T4]]),0,IF(Table13[[#This Row],[T4]]&gt;0,1,0))</f>
        <v>0</v>
      </c>
      <c r="T233" s="3">
        <v>0.9</v>
      </c>
    </row>
    <row r="234" spans="1:20">
      <c r="A234" s="4">
        <v>43747.666666666664</v>
      </c>
      <c r="B234">
        <v>43747</v>
      </c>
      <c r="C234" s="3">
        <v>0.66666666666666663</v>
      </c>
      <c r="D234" s="3">
        <v>16</v>
      </c>
      <c r="E234" s="3">
        <v>9</v>
      </c>
      <c r="F234" s="3">
        <v>0.4</v>
      </c>
      <c r="G234" s="5">
        <v>0.4</v>
      </c>
      <c r="H234" s="3">
        <v>0.8</v>
      </c>
      <c r="I234" s="3">
        <v>1.55139</v>
      </c>
      <c r="J234" s="12">
        <f t="shared" si="4"/>
        <v>1.1208333333333333</v>
      </c>
      <c r="K234" s="3"/>
      <c r="L234" s="3"/>
      <c r="M234" s="3"/>
      <c r="N234" s="3"/>
      <c r="O234" s="3"/>
      <c r="P234" s="3">
        <f>IF(ISBLANK(Table13[[#This Row],[T1]]),0,IF(Table13[[#This Row],[T1]]&gt;0,1,0))</f>
        <v>0</v>
      </c>
      <c r="Q234" s="3">
        <f>IF(ISBLANK(Table13[[#This Row],[T2]]),0,IF(Table13[[#This Row],[T2]]&gt;0,1,0))</f>
        <v>1</v>
      </c>
      <c r="R234" s="3">
        <f>IF(ISBLANK(Table13[[#This Row],[T3]]),0,IF(Table13[[#This Row],[T3]]&gt;0,1,0))</f>
        <v>0</v>
      </c>
      <c r="S234" s="3">
        <f>IF(ISBLANK(Table13[[#This Row],[T4]]),0,IF(Table13[[#This Row],[T4]]&gt;0,1,0))</f>
        <v>0</v>
      </c>
      <c r="T234" s="3">
        <v>0.8</v>
      </c>
    </row>
    <row r="235" spans="1:20">
      <c r="A235" s="4">
        <v>43747.708333333336</v>
      </c>
      <c r="B235">
        <v>43747</v>
      </c>
      <c r="C235" s="3">
        <v>0.70833333333333337</v>
      </c>
      <c r="D235" s="3">
        <v>17</v>
      </c>
      <c r="E235" s="3">
        <v>9</v>
      </c>
      <c r="F235" s="3">
        <v>1.2</v>
      </c>
      <c r="G235" s="5">
        <v>0.3</v>
      </c>
      <c r="H235" s="3">
        <v>1.5</v>
      </c>
      <c r="I235" s="3">
        <v>1.55139</v>
      </c>
      <c r="J235" s="12">
        <f t="shared" si="4"/>
        <v>1.1208333333333333</v>
      </c>
      <c r="K235" s="3">
        <v>0</v>
      </c>
      <c r="L235" s="3">
        <v>0</v>
      </c>
      <c r="M235" s="3">
        <v>18</v>
      </c>
      <c r="N235" s="3">
        <v>0</v>
      </c>
      <c r="O235" s="3"/>
      <c r="P235" s="3">
        <f>IF(ISBLANK(Table13[[#This Row],[T1]]),0,IF(Table13[[#This Row],[T1]]&gt;0,1,0))</f>
        <v>1</v>
      </c>
      <c r="Q235" s="3">
        <f>IF(ISBLANK(Table13[[#This Row],[T2]]),0,IF(Table13[[#This Row],[T2]]&gt;0,1,0))</f>
        <v>1</v>
      </c>
      <c r="R235" s="3">
        <f>IF(ISBLANK(Table13[[#This Row],[T3]]),0,IF(Table13[[#This Row],[T3]]&gt;0,1,0))</f>
        <v>1</v>
      </c>
      <c r="S235" s="3">
        <f>IF(ISBLANK(Table13[[#This Row],[T4]]),0,IF(Table13[[#This Row],[T4]]&gt;0,1,0))</f>
        <v>0</v>
      </c>
      <c r="T235" s="3">
        <v>1.5</v>
      </c>
    </row>
    <row r="236" spans="1:20">
      <c r="A236" s="4">
        <v>43747.75</v>
      </c>
      <c r="B236">
        <v>43747</v>
      </c>
      <c r="C236" s="3">
        <v>0.75</v>
      </c>
      <c r="D236" s="3">
        <v>18</v>
      </c>
      <c r="E236" s="3">
        <v>9</v>
      </c>
      <c r="F236" s="3">
        <v>0.5</v>
      </c>
      <c r="G236" s="5">
        <v>0.4</v>
      </c>
      <c r="H236" s="3">
        <v>0.9</v>
      </c>
      <c r="I236" s="3">
        <v>1.55139</v>
      </c>
      <c r="J236" s="12">
        <f t="shared" si="4"/>
        <v>1.1458333333333333</v>
      </c>
      <c r="K236" s="3">
        <v>0</v>
      </c>
      <c r="L236" s="3">
        <v>0</v>
      </c>
      <c r="M236" s="3">
        <v>58</v>
      </c>
      <c r="N236" s="3">
        <v>1</v>
      </c>
      <c r="O236" s="3"/>
      <c r="P236" s="3">
        <f>IF(ISBLANK(Table13[[#This Row],[T1]]),0,IF(Table13[[#This Row],[T1]]&gt;0,1,0))</f>
        <v>1</v>
      </c>
      <c r="Q236" s="3">
        <f>IF(ISBLANK(Table13[[#This Row],[T2]]),0,IF(Table13[[#This Row],[T2]]&gt;0,1,0))</f>
        <v>0</v>
      </c>
      <c r="R236" s="3">
        <f>IF(ISBLANK(Table13[[#This Row],[T3]]),0,IF(Table13[[#This Row],[T3]]&gt;0,1,0))</f>
        <v>1</v>
      </c>
      <c r="S236" s="3">
        <f>IF(ISBLANK(Table13[[#This Row],[T4]]),0,IF(Table13[[#This Row],[T4]]&gt;0,1,0))</f>
        <v>0</v>
      </c>
      <c r="T236" s="3">
        <v>0.9</v>
      </c>
    </row>
    <row r="237" spans="1:20">
      <c r="A237" s="4">
        <v>43747.791666666664</v>
      </c>
      <c r="B237">
        <v>43747</v>
      </c>
      <c r="C237" s="3">
        <v>0.79166666666666663</v>
      </c>
      <c r="D237" s="3">
        <v>19</v>
      </c>
      <c r="E237" s="3">
        <v>9</v>
      </c>
      <c r="F237" s="3">
        <v>0.3</v>
      </c>
      <c r="G237" s="5">
        <v>0.4</v>
      </c>
      <c r="H237" s="3">
        <v>0.7</v>
      </c>
      <c r="I237" s="3">
        <v>1.55139</v>
      </c>
      <c r="J237" s="12">
        <f t="shared" si="4"/>
        <v>1.1875</v>
      </c>
      <c r="K237" s="3">
        <v>0</v>
      </c>
      <c r="L237" s="3">
        <v>0</v>
      </c>
      <c r="M237" s="3">
        <v>58</v>
      </c>
      <c r="N237" s="3">
        <v>10</v>
      </c>
      <c r="O237" s="3"/>
      <c r="P237" s="3">
        <f>IF(ISBLANK(Table13[[#This Row],[T1]]),0,IF(Table13[[#This Row],[T1]]&gt;0,1,0))</f>
        <v>1</v>
      </c>
      <c r="Q237" s="3">
        <f>IF(ISBLANK(Table13[[#This Row],[T2]]),0,IF(Table13[[#This Row],[T2]]&gt;0,1,0))</f>
        <v>0</v>
      </c>
      <c r="R237" s="3">
        <f>IF(ISBLANK(Table13[[#This Row],[T3]]),0,IF(Table13[[#This Row],[T3]]&gt;0,1,0))</f>
        <v>1</v>
      </c>
      <c r="S237" s="3">
        <f>IF(ISBLANK(Table13[[#This Row],[T4]]),0,IF(Table13[[#This Row],[T4]]&gt;0,1,0))</f>
        <v>0</v>
      </c>
      <c r="T237" s="3">
        <v>0.7</v>
      </c>
    </row>
    <row r="238" spans="1:20">
      <c r="A238" s="4">
        <v>43747.833333333336</v>
      </c>
      <c r="B238">
        <v>43747</v>
      </c>
      <c r="C238" s="3">
        <v>0.83333333333333337</v>
      </c>
      <c r="D238" s="3">
        <v>20</v>
      </c>
      <c r="E238" s="3">
        <v>9</v>
      </c>
      <c r="F238" s="3">
        <v>0.4</v>
      </c>
      <c r="G238" s="5">
        <v>0.3</v>
      </c>
      <c r="H238" s="3">
        <v>0.7</v>
      </c>
      <c r="I238" s="3">
        <v>1.55139</v>
      </c>
      <c r="J238" s="12">
        <f t="shared" si="4"/>
        <v>1.2166666666666666</v>
      </c>
      <c r="K238" s="3">
        <v>0</v>
      </c>
      <c r="L238" s="3">
        <v>0</v>
      </c>
      <c r="M238" s="3">
        <v>58</v>
      </c>
      <c r="N238" s="3">
        <v>0</v>
      </c>
      <c r="O238" s="3"/>
      <c r="P238" s="3">
        <f>IF(ISBLANK(Table13[[#This Row],[T1]]),0,IF(Table13[[#This Row],[T1]]&gt;0,1,0))</f>
        <v>1</v>
      </c>
      <c r="Q238" s="3">
        <f>IF(ISBLANK(Table13[[#This Row],[T2]]),0,IF(Table13[[#This Row],[T2]]&gt;0,1,0))</f>
        <v>0</v>
      </c>
      <c r="R238" s="3">
        <f>IF(ISBLANK(Table13[[#This Row],[T3]]),0,IF(Table13[[#This Row],[T3]]&gt;0,1,0))</f>
        <v>1</v>
      </c>
      <c r="S238" s="3">
        <f>IF(ISBLANK(Table13[[#This Row],[T4]]),0,IF(Table13[[#This Row],[T4]]&gt;0,1,0))</f>
        <v>0</v>
      </c>
      <c r="T238" s="3">
        <v>0.7</v>
      </c>
    </row>
    <row r="239" spans="1:20">
      <c r="A239" s="4">
        <v>43747.875</v>
      </c>
      <c r="B239">
        <v>43747</v>
      </c>
      <c r="C239" s="3">
        <v>0.875</v>
      </c>
      <c r="D239" s="3">
        <v>21</v>
      </c>
      <c r="E239" s="3">
        <v>9</v>
      </c>
      <c r="F239" s="3">
        <v>0.4</v>
      </c>
      <c r="G239" s="5">
        <v>0.4</v>
      </c>
      <c r="H239" s="3">
        <v>0.8</v>
      </c>
      <c r="I239" s="3">
        <v>1.55139</v>
      </c>
      <c r="J239" s="12">
        <f t="shared" si="4"/>
        <v>1.2208333333333332</v>
      </c>
      <c r="K239" s="3">
        <v>18</v>
      </c>
      <c r="L239" s="3">
        <v>0</v>
      </c>
      <c r="M239" s="3">
        <v>58</v>
      </c>
      <c r="N239" s="3">
        <v>0</v>
      </c>
      <c r="O239" s="3"/>
      <c r="P239" s="3">
        <f>IF(ISBLANK(Table13[[#This Row],[T1]]),0,IF(Table13[[#This Row],[T1]]&gt;0,1,0))</f>
        <v>1</v>
      </c>
      <c r="Q239" s="3">
        <f>IF(ISBLANK(Table13[[#This Row],[T2]]),0,IF(Table13[[#This Row],[T2]]&gt;0,1,0))</f>
        <v>1</v>
      </c>
      <c r="R239" s="3">
        <f>IF(ISBLANK(Table13[[#This Row],[T3]]),0,IF(Table13[[#This Row],[T3]]&gt;0,1,0))</f>
        <v>1</v>
      </c>
      <c r="S239" s="3">
        <f>IF(ISBLANK(Table13[[#This Row],[T4]]),0,IF(Table13[[#This Row],[T4]]&gt;0,1,0))</f>
        <v>0</v>
      </c>
      <c r="T239" s="3">
        <v>0.8</v>
      </c>
    </row>
    <row r="240" spans="1:20">
      <c r="A240" s="4">
        <v>43747.916666666664</v>
      </c>
      <c r="B240">
        <v>43747</v>
      </c>
      <c r="C240" s="3">
        <v>0.91666666666666663</v>
      </c>
      <c r="D240" s="3">
        <v>22</v>
      </c>
      <c r="E240" s="3">
        <v>9</v>
      </c>
      <c r="F240" s="3">
        <v>0.4</v>
      </c>
      <c r="G240" s="5">
        <v>1.4</v>
      </c>
      <c r="H240" s="3">
        <v>1.7999999999999998</v>
      </c>
      <c r="I240" s="3">
        <v>1.55139</v>
      </c>
      <c r="J240" s="12">
        <f t="shared" si="4"/>
        <v>1.2166666666666666</v>
      </c>
      <c r="K240" s="3">
        <v>57</v>
      </c>
      <c r="L240" s="3">
        <v>40</v>
      </c>
      <c r="M240" s="3">
        <v>57</v>
      </c>
      <c r="N240" s="3">
        <v>0</v>
      </c>
      <c r="O240" s="3"/>
      <c r="P240" s="3">
        <f>IF(ISBLANK(Table13[[#This Row],[T1]]),0,IF(Table13[[#This Row],[T1]]&gt;0,1,0))</f>
        <v>1</v>
      </c>
      <c r="Q240" s="3">
        <f>IF(ISBLANK(Table13[[#This Row],[T2]]),0,IF(Table13[[#This Row],[T2]]&gt;0,1,0))</f>
        <v>0</v>
      </c>
      <c r="R240" s="3">
        <f>IF(ISBLANK(Table13[[#This Row],[T3]]),0,IF(Table13[[#This Row],[T3]]&gt;0,1,0))</f>
        <v>1</v>
      </c>
      <c r="S240" s="3">
        <f>IF(ISBLANK(Table13[[#This Row],[T4]]),0,IF(Table13[[#This Row],[T4]]&gt;0,1,0))</f>
        <v>0</v>
      </c>
      <c r="T240" s="3">
        <v>1.7999999999999998</v>
      </c>
    </row>
    <row r="241" spans="1:20">
      <c r="A241" s="4">
        <v>43747.958333333336</v>
      </c>
      <c r="B241">
        <v>43747</v>
      </c>
      <c r="C241" s="3">
        <v>0.95833333333333337</v>
      </c>
      <c r="D241" s="3">
        <v>23</v>
      </c>
      <c r="E241" s="3">
        <v>9</v>
      </c>
      <c r="F241" s="3">
        <v>0.7</v>
      </c>
      <c r="G241" s="5">
        <v>0.5</v>
      </c>
      <c r="H241" s="3">
        <v>1.2</v>
      </c>
      <c r="I241" s="3">
        <v>1.55139</v>
      </c>
      <c r="J241" s="12">
        <f t="shared" si="4"/>
        <v>1.1916666666666664</v>
      </c>
      <c r="K241" s="3">
        <v>58</v>
      </c>
      <c r="L241" s="3">
        <v>39</v>
      </c>
      <c r="M241" s="3">
        <v>58</v>
      </c>
      <c r="N241" s="3">
        <v>0</v>
      </c>
      <c r="O241" s="3"/>
      <c r="P241" s="3">
        <f>IF(ISBLANK(Table13[[#This Row],[T1]]),0,IF(Table13[[#This Row],[T1]]&gt;0,1,0))</f>
        <v>1</v>
      </c>
      <c r="Q241" s="3">
        <f>IF(ISBLANK(Table13[[#This Row],[T2]]),0,IF(Table13[[#This Row],[T2]]&gt;0,1,0))</f>
        <v>1</v>
      </c>
      <c r="R241" s="3">
        <f>IF(ISBLANK(Table13[[#This Row],[T3]]),0,IF(Table13[[#This Row],[T3]]&gt;0,1,0))</f>
        <v>1</v>
      </c>
      <c r="S241" s="3">
        <f>IF(ISBLANK(Table13[[#This Row],[T4]]),0,IF(Table13[[#This Row],[T4]]&gt;0,1,0))</f>
        <v>0</v>
      </c>
      <c r="T241" s="3">
        <v>1.2</v>
      </c>
    </row>
    <row r="242" spans="1:20">
      <c r="A242" s="4">
        <v>43748</v>
      </c>
      <c r="B242">
        <v>43748</v>
      </c>
      <c r="C242" s="3">
        <v>0</v>
      </c>
      <c r="D242" s="3">
        <v>0</v>
      </c>
      <c r="E242" s="3">
        <v>10</v>
      </c>
      <c r="F242" s="3">
        <v>0.3</v>
      </c>
      <c r="G242" s="5">
        <v>0.5</v>
      </c>
      <c r="H242" s="3">
        <v>0.8</v>
      </c>
      <c r="I242" s="3">
        <v>1.55139</v>
      </c>
      <c r="J242" s="12">
        <f t="shared" si="4"/>
        <v>1.2333333333333332</v>
      </c>
      <c r="K242" s="3">
        <v>58</v>
      </c>
      <c r="L242" s="3">
        <v>29</v>
      </c>
      <c r="M242" s="3">
        <v>58</v>
      </c>
      <c r="N242" s="3">
        <v>0</v>
      </c>
      <c r="O242" s="3"/>
      <c r="P242" s="3">
        <f>IF(ISBLANK(Table13[[#This Row],[T1]]),0,IF(Table13[[#This Row],[T1]]&gt;0,1,0))</f>
        <v>1</v>
      </c>
      <c r="Q242" s="3">
        <f>IF(ISBLANK(Table13[[#This Row],[T2]]),0,IF(Table13[[#This Row],[T2]]&gt;0,1,0))</f>
        <v>1</v>
      </c>
      <c r="R242" s="3">
        <f>IF(ISBLANK(Table13[[#This Row],[T3]]),0,IF(Table13[[#This Row],[T3]]&gt;0,1,0))</f>
        <v>1</v>
      </c>
      <c r="S242" s="3">
        <f>IF(ISBLANK(Table13[[#This Row],[T4]]),0,IF(Table13[[#This Row],[T4]]&gt;0,1,0))</f>
        <v>0</v>
      </c>
      <c r="T242" s="3">
        <v>0.8</v>
      </c>
    </row>
    <row r="243" spans="1:20">
      <c r="A243" s="4">
        <v>43748.041666666664</v>
      </c>
      <c r="B243">
        <v>43748</v>
      </c>
      <c r="C243" s="3">
        <v>4.1666666666666664E-2</v>
      </c>
      <c r="D243" s="3">
        <v>1</v>
      </c>
      <c r="E243" s="3">
        <v>10</v>
      </c>
      <c r="F243" s="3">
        <v>0.3</v>
      </c>
      <c r="G243" s="5">
        <v>0.4</v>
      </c>
      <c r="H243" s="3">
        <v>0.7</v>
      </c>
      <c r="I243" s="3">
        <v>1.55139</v>
      </c>
      <c r="J243" s="12">
        <f t="shared" si="4"/>
        <v>1.2249999999999999</v>
      </c>
      <c r="K243" s="3">
        <v>58</v>
      </c>
      <c r="L243" s="3">
        <v>33</v>
      </c>
      <c r="M243" s="3">
        <v>58</v>
      </c>
      <c r="N243" s="3">
        <v>0</v>
      </c>
      <c r="O243" s="3"/>
      <c r="P243" s="3">
        <f>IF(ISBLANK(Table13[[#This Row],[T1]]),0,IF(Table13[[#This Row],[T1]]&gt;0,1,0))</f>
        <v>1</v>
      </c>
      <c r="Q243" s="3">
        <f>IF(ISBLANK(Table13[[#This Row],[T2]]),0,IF(Table13[[#This Row],[T2]]&gt;0,1,0))</f>
        <v>1</v>
      </c>
      <c r="R243" s="3">
        <f>IF(ISBLANK(Table13[[#This Row],[T3]]),0,IF(Table13[[#This Row],[T3]]&gt;0,1,0))</f>
        <v>1</v>
      </c>
      <c r="S243" s="3">
        <f>IF(ISBLANK(Table13[[#This Row],[T4]]),0,IF(Table13[[#This Row],[T4]]&gt;0,1,0))</f>
        <v>0</v>
      </c>
      <c r="T243" s="3">
        <v>0.7</v>
      </c>
    </row>
    <row r="244" spans="1:20">
      <c r="A244" s="4">
        <v>43748.083333333336</v>
      </c>
      <c r="B244">
        <v>43748</v>
      </c>
      <c r="C244" s="3">
        <v>8.3333333333333329E-2</v>
      </c>
      <c r="D244" s="3">
        <v>2</v>
      </c>
      <c r="E244" s="3">
        <v>10</v>
      </c>
      <c r="F244" s="3">
        <v>0.3</v>
      </c>
      <c r="G244" s="5">
        <v>0.3</v>
      </c>
      <c r="H244" s="3">
        <v>0.6</v>
      </c>
      <c r="I244" s="3">
        <v>1.55139</v>
      </c>
      <c r="J244" s="12">
        <f t="shared" si="4"/>
        <v>1.2249999999999999</v>
      </c>
      <c r="K244" s="3">
        <v>58</v>
      </c>
      <c r="L244" s="3">
        <v>23</v>
      </c>
      <c r="M244" s="3">
        <v>58</v>
      </c>
      <c r="N244" s="3">
        <v>0</v>
      </c>
      <c r="O244" s="3"/>
      <c r="P244" s="3">
        <f>IF(ISBLANK(Table13[[#This Row],[T1]]),0,IF(Table13[[#This Row],[T1]]&gt;0,1,0))</f>
        <v>1</v>
      </c>
      <c r="Q244" s="3">
        <f>IF(ISBLANK(Table13[[#This Row],[T2]]),0,IF(Table13[[#This Row],[T2]]&gt;0,1,0))</f>
        <v>1</v>
      </c>
      <c r="R244" s="3">
        <f>IF(ISBLANK(Table13[[#This Row],[T3]]),0,IF(Table13[[#This Row],[T3]]&gt;0,1,0))</f>
        <v>1</v>
      </c>
      <c r="S244" s="3">
        <f>IF(ISBLANK(Table13[[#This Row],[T4]]),0,IF(Table13[[#This Row],[T4]]&gt;0,1,0))</f>
        <v>0</v>
      </c>
      <c r="T244" s="3">
        <v>0.6</v>
      </c>
    </row>
    <row r="245" spans="1:20">
      <c r="A245" s="4">
        <v>43748.125</v>
      </c>
      <c r="B245">
        <v>43748</v>
      </c>
      <c r="C245" s="3">
        <v>0.125</v>
      </c>
      <c r="D245" s="3">
        <v>3</v>
      </c>
      <c r="E245" s="3">
        <v>10</v>
      </c>
      <c r="F245" s="3">
        <v>0.3</v>
      </c>
      <c r="G245" s="5">
        <v>0.3</v>
      </c>
      <c r="H245" s="3">
        <v>0.6</v>
      </c>
      <c r="I245" s="3">
        <v>1.55139</v>
      </c>
      <c r="J245" s="12">
        <f t="shared" si="4"/>
        <v>1.2374999999999998</v>
      </c>
      <c r="K245" s="3">
        <v>57</v>
      </c>
      <c r="L245" s="3">
        <v>25</v>
      </c>
      <c r="M245" s="3">
        <v>57</v>
      </c>
      <c r="N245" s="3">
        <v>0</v>
      </c>
      <c r="O245" s="3"/>
      <c r="P245" s="3">
        <f>IF(ISBLANK(Table13[[#This Row],[T1]]),0,IF(Table13[[#This Row],[T1]]&gt;0,1,0))</f>
        <v>1</v>
      </c>
      <c r="Q245" s="3">
        <f>IF(ISBLANK(Table13[[#This Row],[T2]]),0,IF(Table13[[#This Row],[T2]]&gt;0,1,0))</f>
        <v>1</v>
      </c>
      <c r="R245" s="3">
        <f>IF(ISBLANK(Table13[[#This Row],[T3]]),0,IF(Table13[[#This Row],[T3]]&gt;0,1,0))</f>
        <v>1</v>
      </c>
      <c r="S245" s="3">
        <f>IF(ISBLANK(Table13[[#This Row],[T4]]),0,IF(Table13[[#This Row],[T4]]&gt;0,1,0))</f>
        <v>0</v>
      </c>
      <c r="T245" s="3">
        <v>0.6</v>
      </c>
    </row>
    <row r="246" spans="1:20">
      <c r="A246" s="4">
        <v>43748.166666666664</v>
      </c>
      <c r="B246">
        <v>43748</v>
      </c>
      <c r="C246" s="3">
        <v>0.16666666666666666</v>
      </c>
      <c r="D246" s="3">
        <v>4</v>
      </c>
      <c r="E246" s="3">
        <v>10</v>
      </c>
      <c r="F246" s="3">
        <v>0.3</v>
      </c>
      <c r="G246" s="5">
        <v>0.2</v>
      </c>
      <c r="H246" s="3">
        <v>0.5</v>
      </c>
      <c r="I246" s="3">
        <v>1.55139</v>
      </c>
      <c r="J246" s="12">
        <f t="shared" si="4"/>
        <v>1.2333333333333332</v>
      </c>
      <c r="K246" s="3">
        <v>58</v>
      </c>
      <c r="L246" s="3">
        <v>32</v>
      </c>
      <c r="M246" s="3">
        <v>58</v>
      </c>
      <c r="N246" s="3">
        <v>0</v>
      </c>
      <c r="O246" s="3"/>
      <c r="P246" s="3">
        <f>IF(ISBLANK(Table13[[#This Row],[T1]]),0,IF(Table13[[#This Row],[T1]]&gt;0,1,0))</f>
        <v>1</v>
      </c>
      <c r="Q246" s="3">
        <f>IF(ISBLANK(Table13[[#This Row],[T2]]),0,IF(Table13[[#This Row],[T2]]&gt;0,1,0))</f>
        <v>1</v>
      </c>
      <c r="R246" s="3">
        <f>IF(ISBLANK(Table13[[#This Row],[T3]]),0,IF(Table13[[#This Row],[T3]]&gt;0,1,0))</f>
        <v>1</v>
      </c>
      <c r="S246" s="3">
        <f>IF(ISBLANK(Table13[[#This Row],[T4]]),0,IF(Table13[[#This Row],[T4]]&gt;0,1,0))</f>
        <v>0</v>
      </c>
      <c r="T246" s="3">
        <v>0.5</v>
      </c>
    </row>
    <row r="247" spans="1:20">
      <c r="A247" s="4">
        <v>43748.208333333336</v>
      </c>
      <c r="B247">
        <v>43748</v>
      </c>
      <c r="C247" s="3">
        <v>0.20833333333333334</v>
      </c>
      <c r="D247" s="3">
        <v>5</v>
      </c>
      <c r="E247" s="3">
        <v>10</v>
      </c>
      <c r="F247" s="3">
        <v>0.3</v>
      </c>
      <c r="G247" s="5">
        <v>0.3</v>
      </c>
      <c r="H247" s="3">
        <v>0.6</v>
      </c>
      <c r="I247" s="3">
        <v>1.55139</v>
      </c>
      <c r="J247" s="12">
        <f t="shared" si="4"/>
        <v>1.2375</v>
      </c>
      <c r="K247" s="3">
        <v>58</v>
      </c>
      <c r="L247" s="3">
        <v>26</v>
      </c>
      <c r="M247" s="3">
        <v>58</v>
      </c>
      <c r="N247" s="3">
        <v>0</v>
      </c>
      <c r="O247" s="3"/>
      <c r="P247" s="3">
        <f>IF(ISBLANK(Table13[[#This Row],[T1]]),0,IF(Table13[[#This Row],[T1]]&gt;0,1,0))</f>
        <v>1</v>
      </c>
      <c r="Q247" s="3">
        <f>IF(ISBLANK(Table13[[#This Row],[T2]]),0,IF(Table13[[#This Row],[T2]]&gt;0,1,0))</f>
        <v>1</v>
      </c>
      <c r="R247" s="3">
        <f>IF(ISBLANK(Table13[[#This Row],[T3]]),0,IF(Table13[[#This Row],[T3]]&gt;0,1,0))</f>
        <v>1</v>
      </c>
      <c r="S247" s="3">
        <f>IF(ISBLANK(Table13[[#This Row],[T4]]),0,IF(Table13[[#This Row],[T4]]&gt;0,1,0))</f>
        <v>0</v>
      </c>
      <c r="T247" s="3">
        <v>0.6</v>
      </c>
    </row>
    <row r="248" spans="1:20">
      <c r="A248" s="4">
        <v>43748.25</v>
      </c>
      <c r="B248">
        <v>43748</v>
      </c>
      <c r="C248" s="3">
        <v>0.25</v>
      </c>
      <c r="D248" s="3">
        <v>6</v>
      </c>
      <c r="E248" s="3">
        <v>10</v>
      </c>
      <c r="F248" s="3">
        <v>0.2</v>
      </c>
      <c r="G248" s="5">
        <v>0.3</v>
      </c>
      <c r="H248" s="3">
        <v>0.5</v>
      </c>
      <c r="I248" s="3">
        <v>1.55139</v>
      </c>
      <c r="J248" s="12">
        <f t="shared" si="4"/>
        <v>1.2333333333333332</v>
      </c>
      <c r="K248" s="3">
        <v>58</v>
      </c>
      <c r="L248" s="3">
        <v>28</v>
      </c>
      <c r="M248" s="3">
        <v>58</v>
      </c>
      <c r="N248" s="3">
        <v>0</v>
      </c>
      <c r="O248" s="3"/>
      <c r="P248" s="3">
        <f>IF(ISBLANK(Table13[[#This Row],[T1]]),0,IF(Table13[[#This Row],[T1]]&gt;0,1,0))</f>
        <v>1</v>
      </c>
      <c r="Q248" s="3">
        <f>IF(ISBLANK(Table13[[#This Row],[T2]]),0,IF(Table13[[#This Row],[T2]]&gt;0,1,0))</f>
        <v>1</v>
      </c>
      <c r="R248" s="3">
        <f>IF(ISBLANK(Table13[[#This Row],[T3]]),0,IF(Table13[[#This Row],[T3]]&gt;0,1,0))</f>
        <v>1</v>
      </c>
      <c r="S248" s="3">
        <f>IF(ISBLANK(Table13[[#This Row],[T4]]),0,IF(Table13[[#This Row],[T4]]&gt;0,1,0))</f>
        <v>0</v>
      </c>
      <c r="T248" s="3">
        <v>0.5</v>
      </c>
    </row>
    <row r="249" spans="1:20">
      <c r="A249" s="4">
        <v>43748.291666666664</v>
      </c>
      <c r="B249">
        <v>43748</v>
      </c>
      <c r="C249" s="3">
        <v>0.29166666666666669</v>
      </c>
      <c r="D249" s="3">
        <v>7</v>
      </c>
      <c r="E249" s="3">
        <v>10</v>
      </c>
      <c r="F249" s="3">
        <v>2.4</v>
      </c>
      <c r="G249" s="5">
        <v>1.7</v>
      </c>
      <c r="H249" s="3">
        <v>4.0999999999999996</v>
      </c>
      <c r="I249" s="3">
        <v>1.55139</v>
      </c>
      <c r="J249" s="12">
        <f t="shared" si="4"/>
        <v>1.2583333333333333</v>
      </c>
      <c r="K249" s="3">
        <v>57</v>
      </c>
      <c r="L249" s="3">
        <v>43</v>
      </c>
      <c r="M249" s="3">
        <v>57</v>
      </c>
      <c r="N249" s="3">
        <v>0</v>
      </c>
      <c r="O249" s="3"/>
      <c r="P249" s="3">
        <f>IF(ISBLANK(Table13[[#This Row],[T1]]),0,IF(Table13[[#This Row],[T1]]&gt;0,1,0))</f>
        <v>1</v>
      </c>
      <c r="Q249" s="3">
        <f>IF(ISBLANK(Table13[[#This Row],[T2]]),0,IF(Table13[[#This Row],[T2]]&gt;0,1,0))</f>
        <v>1</v>
      </c>
      <c r="R249" s="3">
        <f>IF(ISBLANK(Table13[[#This Row],[T3]]),0,IF(Table13[[#This Row],[T3]]&gt;0,1,0))</f>
        <v>1</v>
      </c>
      <c r="S249" s="3">
        <f>IF(ISBLANK(Table13[[#This Row],[T4]]),0,IF(Table13[[#This Row],[T4]]&gt;0,1,0))</f>
        <v>0</v>
      </c>
      <c r="T249" s="3">
        <v>4.0999999999999996</v>
      </c>
    </row>
    <row r="250" spans="1:20">
      <c r="A250" s="4">
        <v>43748.333333333336</v>
      </c>
      <c r="B250">
        <v>43748</v>
      </c>
      <c r="C250" s="3">
        <v>0.33333333333333331</v>
      </c>
      <c r="D250" s="3">
        <v>8</v>
      </c>
      <c r="E250" s="3">
        <v>10</v>
      </c>
      <c r="F250" s="3">
        <v>0.5</v>
      </c>
      <c r="G250" s="5">
        <v>0.7</v>
      </c>
      <c r="H250" s="3">
        <v>1.2</v>
      </c>
      <c r="I250" s="3">
        <v>1.55139</v>
      </c>
      <c r="J250" s="12">
        <f t="shared" si="4"/>
        <v>1.2666666666666668</v>
      </c>
      <c r="K250" s="3">
        <v>0</v>
      </c>
      <c r="L250" s="3">
        <v>43</v>
      </c>
      <c r="M250" s="3">
        <v>58</v>
      </c>
      <c r="N250" s="3">
        <v>0</v>
      </c>
      <c r="O250" s="3"/>
      <c r="P250" s="3">
        <f>IF(ISBLANK(Table13[[#This Row],[T1]]),0,IF(Table13[[#This Row],[T1]]&gt;0,1,0))</f>
        <v>1</v>
      </c>
      <c r="Q250" s="3">
        <f>IF(ISBLANK(Table13[[#This Row],[T2]]),0,IF(Table13[[#This Row],[T2]]&gt;0,1,0))</f>
        <v>0</v>
      </c>
      <c r="R250" s="3">
        <f>IF(ISBLANK(Table13[[#This Row],[T3]]),0,IF(Table13[[#This Row],[T3]]&gt;0,1,0))</f>
        <v>0</v>
      </c>
      <c r="S250" s="3">
        <f>IF(ISBLANK(Table13[[#This Row],[T4]]),0,IF(Table13[[#This Row],[T4]]&gt;0,1,0))</f>
        <v>0</v>
      </c>
      <c r="T250" s="3">
        <v>1.2</v>
      </c>
    </row>
    <row r="251" spans="1:20">
      <c r="A251" s="4">
        <v>43748.375</v>
      </c>
      <c r="B251">
        <v>43748</v>
      </c>
      <c r="C251" s="3">
        <v>0.375</v>
      </c>
      <c r="D251" s="3">
        <v>9</v>
      </c>
      <c r="E251" s="3">
        <v>10</v>
      </c>
      <c r="F251" s="3">
        <v>2.6</v>
      </c>
      <c r="G251" s="5">
        <v>0.5</v>
      </c>
      <c r="H251" s="3">
        <v>3.1</v>
      </c>
      <c r="I251" s="3">
        <v>1.55139</v>
      </c>
      <c r="J251" s="12">
        <f t="shared" si="4"/>
        <v>1.2541666666666667</v>
      </c>
      <c r="K251" s="3">
        <v>0</v>
      </c>
      <c r="L251" s="3">
        <v>28</v>
      </c>
      <c r="M251" s="3">
        <v>10</v>
      </c>
      <c r="N251" s="3">
        <v>0</v>
      </c>
      <c r="O251" s="3"/>
      <c r="P251" s="3">
        <f>IF(ISBLANK(Table13[[#This Row],[T1]]),0,IF(Table13[[#This Row],[T1]]&gt;0,1,0))</f>
        <v>1</v>
      </c>
      <c r="Q251" s="3">
        <f>IF(ISBLANK(Table13[[#This Row],[T2]]),0,IF(Table13[[#This Row],[T2]]&gt;0,1,0))</f>
        <v>0</v>
      </c>
      <c r="R251" s="3">
        <f>IF(ISBLANK(Table13[[#This Row],[T3]]),0,IF(Table13[[#This Row],[T3]]&gt;0,1,0))</f>
        <v>0</v>
      </c>
      <c r="S251" s="3">
        <f>IF(ISBLANK(Table13[[#This Row],[T4]]),0,IF(Table13[[#This Row],[T4]]&gt;0,1,0))</f>
        <v>0</v>
      </c>
      <c r="T251" s="3">
        <v>3.1</v>
      </c>
    </row>
    <row r="252" spans="1:20">
      <c r="A252" s="4">
        <v>43748.416666666664</v>
      </c>
      <c r="B252">
        <v>43748</v>
      </c>
      <c r="C252" s="3">
        <v>0.41666666666666669</v>
      </c>
      <c r="D252" s="3">
        <v>10</v>
      </c>
      <c r="E252" s="3">
        <v>10</v>
      </c>
      <c r="F252" s="3">
        <v>0.4</v>
      </c>
      <c r="G252" s="5">
        <v>0.2</v>
      </c>
      <c r="H252" s="3">
        <v>0.60000000000000009</v>
      </c>
      <c r="I252" s="3">
        <v>1.55139</v>
      </c>
      <c r="J252" s="12">
        <f t="shared" si="4"/>
        <v>1.2333333333333336</v>
      </c>
      <c r="K252" s="3">
        <v>0</v>
      </c>
      <c r="L252" s="3">
        <v>0</v>
      </c>
      <c r="M252" s="3">
        <v>23</v>
      </c>
      <c r="N252" s="3">
        <v>0</v>
      </c>
      <c r="O252" s="3"/>
      <c r="P252" s="3">
        <f>IF(ISBLANK(Table13[[#This Row],[T1]]),0,IF(Table13[[#This Row],[T1]]&gt;0,1,0))</f>
        <v>0</v>
      </c>
      <c r="Q252" s="3">
        <f>IF(ISBLANK(Table13[[#This Row],[T2]]),0,IF(Table13[[#This Row],[T2]]&gt;0,1,0))</f>
        <v>1</v>
      </c>
      <c r="R252" s="3">
        <f>IF(ISBLANK(Table13[[#This Row],[T3]]),0,IF(Table13[[#This Row],[T3]]&gt;0,1,0))</f>
        <v>0</v>
      </c>
      <c r="S252" s="3">
        <f>IF(ISBLANK(Table13[[#This Row],[T4]]),0,IF(Table13[[#This Row],[T4]]&gt;0,1,0))</f>
        <v>0</v>
      </c>
      <c r="T252" s="3">
        <v>0.60000000000000009</v>
      </c>
    </row>
    <row r="253" spans="1:20">
      <c r="A253" s="4">
        <v>43748.458333333336</v>
      </c>
      <c r="B253">
        <v>43748</v>
      </c>
      <c r="C253" s="3">
        <v>0.45833333333333331</v>
      </c>
      <c r="D253" s="3">
        <v>11</v>
      </c>
      <c r="E253" s="3">
        <v>10</v>
      </c>
      <c r="F253" s="3">
        <v>0.5</v>
      </c>
      <c r="G253" s="5">
        <v>0.2</v>
      </c>
      <c r="H253" s="3">
        <v>0.7</v>
      </c>
      <c r="I253" s="3">
        <v>1.55139</v>
      </c>
      <c r="J253" s="12">
        <f t="shared" si="4"/>
        <v>1.3583333333333334</v>
      </c>
      <c r="K253" s="3">
        <v>0</v>
      </c>
      <c r="L253" s="3">
        <v>0</v>
      </c>
      <c r="M253" s="3">
        <v>58</v>
      </c>
      <c r="N253" s="3">
        <v>0</v>
      </c>
      <c r="O253" s="3"/>
      <c r="P253" s="3">
        <f>IF(ISBLANK(Table13[[#This Row],[T1]]),0,IF(Table13[[#This Row],[T1]]&gt;0,1,0))</f>
        <v>0</v>
      </c>
      <c r="Q253" s="3">
        <f>IF(ISBLANK(Table13[[#This Row],[T2]]),0,IF(Table13[[#This Row],[T2]]&gt;0,1,0))</f>
        <v>1</v>
      </c>
      <c r="R253" s="3">
        <f>IF(ISBLANK(Table13[[#This Row],[T3]]),0,IF(Table13[[#This Row],[T3]]&gt;0,1,0))</f>
        <v>0</v>
      </c>
      <c r="S253" s="3">
        <f>IF(ISBLANK(Table13[[#This Row],[T4]]),0,IF(Table13[[#This Row],[T4]]&gt;0,1,0))</f>
        <v>0</v>
      </c>
      <c r="T253" s="3">
        <v>0.7</v>
      </c>
    </row>
    <row r="254" spans="1:20">
      <c r="A254" s="4">
        <v>43748.5</v>
      </c>
      <c r="B254">
        <v>43748</v>
      </c>
      <c r="C254" s="3">
        <v>0.5</v>
      </c>
      <c r="D254" s="3">
        <v>12</v>
      </c>
      <c r="E254" s="3">
        <v>10</v>
      </c>
      <c r="F254" s="3">
        <v>0.4</v>
      </c>
      <c r="G254" s="5">
        <v>0.4</v>
      </c>
      <c r="H254" s="3">
        <v>0.8</v>
      </c>
      <c r="I254" s="3">
        <v>1.55139</v>
      </c>
      <c r="J254" s="12">
        <f t="shared" si="4"/>
        <v>1.3958333333333337</v>
      </c>
      <c r="K254" s="3">
        <v>0</v>
      </c>
      <c r="L254" s="3">
        <v>0</v>
      </c>
      <c r="M254" s="3">
        <v>57</v>
      </c>
      <c r="N254" s="3">
        <v>0</v>
      </c>
      <c r="O254" s="3"/>
      <c r="P254" s="3">
        <f>IF(ISBLANK(Table13[[#This Row],[T1]]),0,IF(Table13[[#This Row],[T1]]&gt;0,1,0))</f>
        <v>1</v>
      </c>
      <c r="Q254" s="3">
        <f>IF(ISBLANK(Table13[[#This Row],[T2]]),0,IF(Table13[[#This Row],[T2]]&gt;0,1,0))</f>
        <v>1</v>
      </c>
      <c r="R254" s="3">
        <f>IF(ISBLANK(Table13[[#This Row],[T3]]),0,IF(Table13[[#This Row],[T3]]&gt;0,1,0))</f>
        <v>0</v>
      </c>
      <c r="S254" s="3">
        <f>IF(ISBLANK(Table13[[#This Row],[T4]]),0,IF(Table13[[#This Row],[T4]]&gt;0,1,0))</f>
        <v>0</v>
      </c>
      <c r="T254" s="3">
        <v>0.8</v>
      </c>
    </row>
    <row r="255" spans="1:20">
      <c r="A255" s="4">
        <v>43748.541666666664</v>
      </c>
      <c r="B255">
        <v>43748</v>
      </c>
      <c r="C255" s="3">
        <v>0.54166666666666663</v>
      </c>
      <c r="D255" s="3">
        <v>13</v>
      </c>
      <c r="E255" s="3">
        <v>10</v>
      </c>
      <c r="F255" s="3">
        <v>0.4</v>
      </c>
      <c r="G255" s="5">
        <v>0.4</v>
      </c>
      <c r="H255" s="3">
        <v>0.8</v>
      </c>
      <c r="I255" s="3">
        <v>1.55139</v>
      </c>
      <c r="J255" s="12">
        <f t="shared" si="4"/>
        <v>1.4041666666666668</v>
      </c>
      <c r="K255" s="3">
        <v>0</v>
      </c>
      <c r="L255" s="3">
        <v>0</v>
      </c>
      <c r="M255" s="3">
        <v>58</v>
      </c>
      <c r="N255" s="3">
        <v>0</v>
      </c>
      <c r="O255" s="3"/>
      <c r="P255" s="3">
        <f>IF(ISBLANK(Table13[[#This Row],[T1]]),0,IF(Table13[[#This Row],[T1]]&gt;0,1,0))</f>
        <v>0</v>
      </c>
      <c r="Q255" s="3">
        <f>IF(ISBLANK(Table13[[#This Row],[T2]]),0,IF(Table13[[#This Row],[T2]]&gt;0,1,0))</f>
        <v>0</v>
      </c>
      <c r="R255" s="3">
        <f>IF(ISBLANK(Table13[[#This Row],[T3]]),0,IF(Table13[[#This Row],[T3]]&gt;0,1,0))</f>
        <v>0</v>
      </c>
      <c r="S255" s="3">
        <f>IF(ISBLANK(Table13[[#This Row],[T4]]),0,IF(Table13[[#This Row],[T4]]&gt;0,1,0))</f>
        <v>0</v>
      </c>
      <c r="T255" s="3">
        <v>0.8</v>
      </c>
    </row>
    <row r="256" spans="1:20">
      <c r="A256" s="4">
        <v>43748.583333333336</v>
      </c>
      <c r="B256">
        <v>43748</v>
      </c>
      <c r="C256" s="3">
        <v>0.58333333333333337</v>
      </c>
      <c r="D256" s="3">
        <v>14</v>
      </c>
      <c r="E256" s="3">
        <v>10</v>
      </c>
      <c r="F256" s="3">
        <v>0.5</v>
      </c>
      <c r="G256" s="5">
        <v>0.4</v>
      </c>
      <c r="H256" s="3">
        <v>0.9</v>
      </c>
      <c r="I256" s="3">
        <v>1.55139</v>
      </c>
      <c r="J256" s="12">
        <f t="shared" si="4"/>
        <v>1.4083333333333334</v>
      </c>
      <c r="K256" s="3">
        <v>0</v>
      </c>
      <c r="L256" s="3">
        <v>0</v>
      </c>
      <c r="M256" s="3">
        <v>58</v>
      </c>
      <c r="N256" s="3">
        <v>0</v>
      </c>
      <c r="O256" s="3"/>
      <c r="P256" s="3">
        <f>IF(ISBLANK(Table13[[#This Row],[T1]]),0,IF(Table13[[#This Row],[T1]]&gt;0,1,0))</f>
        <v>0</v>
      </c>
      <c r="Q256" s="3">
        <f>IF(ISBLANK(Table13[[#This Row],[T2]]),0,IF(Table13[[#This Row],[T2]]&gt;0,1,0))</f>
        <v>0</v>
      </c>
      <c r="R256" s="3">
        <f>IF(ISBLANK(Table13[[#This Row],[T3]]),0,IF(Table13[[#This Row],[T3]]&gt;0,1,0))</f>
        <v>0</v>
      </c>
      <c r="S256" s="3">
        <f>IF(ISBLANK(Table13[[#This Row],[T4]]),0,IF(Table13[[#This Row],[T4]]&gt;0,1,0))</f>
        <v>0</v>
      </c>
      <c r="T256" s="3">
        <v>0.9</v>
      </c>
    </row>
    <row r="257" spans="1:20">
      <c r="A257" s="4">
        <v>43748.625</v>
      </c>
      <c r="B257">
        <v>43748</v>
      </c>
      <c r="C257" s="3">
        <v>0.625</v>
      </c>
      <c r="D257" s="3">
        <v>15</v>
      </c>
      <c r="E257" s="3">
        <v>10</v>
      </c>
      <c r="F257" s="3">
        <v>1.2</v>
      </c>
      <c r="G257" s="5">
        <v>0.8</v>
      </c>
      <c r="H257" s="3">
        <v>2</v>
      </c>
      <c r="I257" s="3">
        <v>1.55139</v>
      </c>
      <c r="J257" s="12">
        <f t="shared" si="4"/>
        <v>1.4083333333333334</v>
      </c>
      <c r="K257" s="3">
        <v>0</v>
      </c>
      <c r="L257" s="3">
        <v>0</v>
      </c>
      <c r="M257" s="3">
        <v>55</v>
      </c>
      <c r="N257" s="3">
        <v>0</v>
      </c>
      <c r="O257" s="3"/>
      <c r="P257" s="3">
        <f>IF(ISBLANK(Table13[[#This Row],[T1]]),0,IF(Table13[[#This Row],[T1]]&gt;0,1,0))</f>
        <v>0</v>
      </c>
      <c r="Q257" s="3">
        <f>IF(ISBLANK(Table13[[#This Row],[T2]]),0,IF(Table13[[#This Row],[T2]]&gt;0,1,0))</f>
        <v>0</v>
      </c>
      <c r="R257" s="3">
        <f>IF(ISBLANK(Table13[[#This Row],[T3]]),0,IF(Table13[[#This Row],[T3]]&gt;0,1,0))</f>
        <v>0</v>
      </c>
      <c r="S257" s="3">
        <f>IF(ISBLANK(Table13[[#This Row],[T4]]),0,IF(Table13[[#This Row],[T4]]&gt;0,1,0))</f>
        <v>0</v>
      </c>
      <c r="T257" s="3">
        <v>2</v>
      </c>
    </row>
    <row r="258" spans="1:20">
      <c r="A258" s="4">
        <v>43748.666666666664</v>
      </c>
      <c r="B258">
        <v>43748</v>
      </c>
      <c r="C258" s="3">
        <v>0.66666666666666663</v>
      </c>
      <c r="D258" s="3">
        <v>16</v>
      </c>
      <c r="E258" s="3">
        <v>10</v>
      </c>
      <c r="F258" s="3">
        <v>0.4</v>
      </c>
      <c r="G258" s="5">
        <v>0.4</v>
      </c>
      <c r="H258" s="3">
        <v>0.8</v>
      </c>
      <c r="I258" s="3">
        <v>1.55139</v>
      </c>
      <c r="J258" s="12">
        <f t="shared" ref="J258:J321" si="5">AVERAGE(H258:H281)</f>
        <v>1.3583333333333334</v>
      </c>
      <c r="K258" s="3">
        <v>0</v>
      </c>
      <c r="L258" s="3">
        <v>0</v>
      </c>
      <c r="M258" s="3">
        <v>57</v>
      </c>
      <c r="N258" s="3">
        <v>0</v>
      </c>
      <c r="O258" s="3"/>
      <c r="P258" s="3">
        <f>IF(ISBLANK(Table13[[#This Row],[T1]]),0,IF(Table13[[#This Row],[T1]]&gt;0,1,0))</f>
        <v>0</v>
      </c>
      <c r="Q258" s="3">
        <f>IF(ISBLANK(Table13[[#This Row],[T2]]),0,IF(Table13[[#This Row],[T2]]&gt;0,1,0))</f>
        <v>0</v>
      </c>
      <c r="R258" s="3">
        <f>IF(ISBLANK(Table13[[#This Row],[T3]]),0,IF(Table13[[#This Row],[T3]]&gt;0,1,0))</f>
        <v>0</v>
      </c>
      <c r="S258" s="3">
        <f>IF(ISBLANK(Table13[[#This Row],[T4]]),0,IF(Table13[[#This Row],[T4]]&gt;0,1,0))</f>
        <v>0</v>
      </c>
      <c r="T258" s="3">
        <v>0.8</v>
      </c>
    </row>
    <row r="259" spans="1:20">
      <c r="A259" s="4">
        <v>43748.708333333336</v>
      </c>
      <c r="B259">
        <v>43748</v>
      </c>
      <c r="C259" s="3">
        <v>0.70833333333333337</v>
      </c>
      <c r="D259" s="3">
        <v>17</v>
      </c>
      <c r="E259" s="3">
        <v>10</v>
      </c>
      <c r="F259" s="3">
        <v>0.4</v>
      </c>
      <c r="G259" s="5">
        <v>1.7</v>
      </c>
      <c r="H259" s="3">
        <v>2.1</v>
      </c>
      <c r="I259" s="3">
        <v>1.55139</v>
      </c>
      <c r="J259" s="12">
        <f t="shared" si="5"/>
        <v>1.3583333333333334</v>
      </c>
      <c r="K259" s="3">
        <v>0</v>
      </c>
      <c r="L259" s="3">
        <v>0</v>
      </c>
      <c r="M259" s="3">
        <v>56</v>
      </c>
      <c r="N259" s="3">
        <v>0</v>
      </c>
      <c r="O259" s="3"/>
      <c r="P259" s="3">
        <f>IF(ISBLANK(Table13[[#This Row],[T1]]),0,IF(Table13[[#This Row],[T1]]&gt;0,1,0))</f>
        <v>0</v>
      </c>
      <c r="Q259" s="3">
        <f>IF(ISBLANK(Table13[[#This Row],[T2]]),0,IF(Table13[[#This Row],[T2]]&gt;0,1,0))</f>
        <v>0</v>
      </c>
      <c r="R259" s="3">
        <f>IF(ISBLANK(Table13[[#This Row],[T3]]),0,IF(Table13[[#This Row],[T3]]&gt;0,1,0))</f>
        <v>0</v>
      </c>
      <c r="S259" s="3">
        <f>IF(ISBLANK(Table13[[#This Row],[T4]]),0,IF(Table13[[#This Row],[T4]]&gt;0,1,0))</f>
        <v>0</v>
      </c>
      <c r="T259" s="3">
        <v>2.1</v>
      </c>
    </row>
    <row r="260" spans="1:20">
      <c r="A260" s="4">
        <v>43748.75</v>
      </c>
      <c r="B260">
        <v>43748</v>
      </c>
      <c r="C260" s="3">
        <v>0.75</v>
      </c>
      <c r="D260" s="3">
        <v>18</v>
      </c>
      <c r="E260" s="3">
        <v>10</v>
      </c>
      <c r="F260" s="3">
        <v>1.3</v>
      </c>
      <c r="G260" s="5">
        <v>0.6</v>
      </c>
      <c r="H260" s="3">
        <v>1.9</v>
      </c>
      <c r="I260" s="3">
        <v>1.55139</v>
      </c>
      <c r="J260" s="12">
        <f t="shared" si="5"/>
        <v>1.3416666666666668</v>
      </c>
      <c r="K260" s="3">
        <v>0</v>
      </c>
      <c r="L260" s="3">
        <v>0</v>
      </c>
      <c r="M260" s="3">
        <v>57</v>
      </c>
      <c r="N260" s="3">
        <v>0</v>
      </c>
      <c r="O260" s="3"/>
      <c r="P260" s="3">
        <f>IF(ISBLANK(Table13[[#This Row],[T1]]),0,IF(Table13[[#This Row],[T1]]&gt;0,1,0))</f>
        <v>0</v>
      </c>
      <c r="Q260" s="3">
        <f>IF(ISBLANK(Table13[[#This Row],[T2]]),0,IF(Table13[[#This Row],[T2]]&gt;0,1,0))</f>
        <v>0</v>
      </c>
      <c r="R260" s="3">
        <f>IF(ISBLANK(Table13[[#This Row],[T3]]),0,IF(Table13[[#This Row],[T3]]&gt;0,1,0))</f>
        <v>0</v>
      </c>
      <c r="S260" s="3">
        <f>IF(ISBLANK(Table13[[#This Row],[T4]]),0,IF(Table13[[#This Row],[T4]]&gt;0,1,0))</f>
        <v>0</v>
      </c>
      <c r="T260" s="3">
        <v>1.9</v>
      </c>
    </row>
    <row r="261" spans="1:20">
      <c r="A261" s="4">
        <v>43748.791666666664</v>
      </c>
      <c r="B261">
        <v>43748</v>
      </c>
      <c r="C261" s="3">
        <v>0.79166666666666663</v>
      </c>
      <c r="D261" s="3">
        <v>19</v>
      </c>
      <c r="E261" s="3">
        <v>10</v>
      </c>
      <c r="F261" s="3">
        <v>1</v>
      </c>
      <c r="G261" s="5">
        <v>0.4</v>
      </c>
      <c r="H261" s="3">
        <v>1.4</v>
      </c>
      <c r="I261" s="3">
        <v>1.55139</v>
      </c>
      <c r="J261" s="12">
        <f t="shared" si="5"/>
        <v>1.2875000000000001</v>
      </c>
      <c r="K261" s="3">
        <v>0</v>
      </c>
      <c r="L261" s="3">
        <v>0</v>
      </c>
      <c r="M261" s="3">
        <v>58</v>
      </c>
      <c r="N261" s="3">
        <v>0</v>
      </c>
      <c r="O261" s="3"/>
      <c r="P261" s="3">
        <f>IF(ISBLANK(Table13[[#This Row],[T1]]),0,IF(Table13[[#This Row],[T1]]&gt;0,1,0))</f>
        <v>0</v>
      </c>
      <c r="Q261" s="3">
        <f>IF(ISBLANK(Table13[[#This Row],[T2]]),0,IF(Table13[[#This Row],[T2]]&gt;0,1,0))</f>
        <v>0</v>
      </c>
      <c r="R261" s="3">
        <f>IF(ISBLANK(Table13[[#This Row],[T3]]),0,IF(Table13[[#This Row],[T3]]&gt;0,1,0))</f>
        <v>1</v>
      </c>
      <c r="S261" s="3">
        <f>IF(ISBLANK(Table13[[#This Row],[T4]]),0,IF(Table13[[#This Row],[T4]]&gt;0,1,0))</f>
        <v>0</v>
      </c>
      <c r="T261" s="3">
        <v>1.4</v>
      </c>
    </row>
    <row r="262" spans="1:20">
      <c r="A262" s="4">
        <v>43748.833333333336</v>
      </c>
      <c r="B262">
        <v>43748</v>
      </c>
      <c r="C262" s="3">
        <v>0.83333333333333337</v>
      </c>
      <c r="D262" s="3">
        <v>20</v>
      </c>
      <c r="E262" s="3">
        <v>10</v>
      </c>
      <c r="F262" s="3">
        <v>0.4</v>
      </c>
      <c r="G262" s="5">
        <v>0.4</v>
      </c>
      <c r="H262" s="3">
        <v>0.8</v>
      </c>
      <c r="I262" s="3">
        <v>1.55139</v>
      </c>
      <c r="J262" s="12">
        <f t="shared" si="5"/>
        <v>1.2500000000000002</v>
      </c>
      <c r="K262" s="3">
        <v>0</v>
      </c>
      <c r="L262" s="3">
        <v>0</v>
      </c>
      <c r="M262" s="3">
        <v>58</v>
      </c>
      <c r="N262" s="3">
        <v>0</v>
      </c>
      <c r="O262" s="3"/>
      <c r="P262" s="3">
        <f>IF(ISBLANK(Table13[[#This Row],[T1]]),0,IF(Table13[[#This Row],[T1]]&gt;0,1,0))</f>
        <v>0</v>
      </c>
      <c r="Q262" s="3">
        <f>IF(ISBLANK(Table13[[#This Row],[T2]]),0,IF(Table13[[#This Row],[T2]]&gt;0,1,0))</f>
        <v>0</v>
      </c>
      <c r="R262" s="3">
        <f>IF(ISBLANK(Table13[[#This Row],[T3]]),0,IF(Table13[[#This Row],[T3]]&gt;0,1,0))</f>
        <v>0</v>
      </c>
      <c r="S262" s="3">
        <f>IF(ISBLANK(Table13[[#This Row],[T4]]),0,IF(Table13[[#This Row],[T4]]&gt;0,1,0))</f>
        <v>0</v>
      </c>
      <c r="T262" s="3">
        <v>0.8</v>
      </c>
    </row>
    <row r="263" spans="1:20">
      <c r="A263" s="4">
        <v>43748.875</v>
      </c>
      <c r="B263">
        <v>43748</v>
      </c>
      <c r="C263" s="3">
        <v>0.875</v>
      </c>
      <c r="D263" s="3">
        <v>21</v>
      </c>
      <c r="E263" s="3">
        <v>10</v>
      </c>
      <c r="F263" s="3">
        <v>0.2</v>
      </c>
      <c r="G263" s="5">
        <v>0.5</v>
      </c>
      <c r="H263" s="3">
        <v>0.7</v>
      </c>
      <c r="I263" s="3">
        <v>1.55139</v>
      </c>
      <c r="J263" s="12">
        <f t="shared" si="5"/>
        <v>1.2375</v>
      </c>
      <c r="K263" s="3">
        <v>25</v>
      </c>
      <c r="L263" s="3">
        <v>0</v>
      </c>
      <c r="M263" s="3">
        <v>58</v>
      </c>
      <c r="N263" s="3">
        <v>0</v>
      </c>
      <c r="O263" s="3"/>
      <c r="P263" s="3">
        <f>IF(ISBLANK(Table13[[#This Row],[T1]]),0,IF(Table13[[#This Row],[T1]]&gt;0,1,0))</f>
        <v>0</v>
      </c>
      <c r="Q263" s="3">
        <f>IF(ISBLANK(Table13[[#This Row],[T2]]),0,IF(Table13[[#This Row],[T2]]&gt;0,1,0))</f>
        <v>0</v>
      </c>
      <c r="R263" s="3">
        <f>IF(ISBLANK(Table13[[#This Row],[T3]]),0,IF(Table13[[#This Row],[T3]]&gt;0,1,0))</f>
        <v>0</v>
      </c>
      <c r="S263" s="3">
        <f>IF(ISBLANK(Table13[[#This Row],[T4]]),0,IF(Table13[[#This Row],[T4]]&gt;0,1,0))</f>
        <v>0</v>
      </c>
      <c r="T263" s="3">
        <v>0.7</v>
      </c>
    </row>
    <row r="264" spans="1:20">
      <c r="A264" s="4">
        <v>43748.916666666664</v>
      </c>
      <c r="B264">
        <v>43748</v>
      </c>
      <c r="C264" s="3">
        <v>0.91666666666666663</v>
      </c>
      <c r="D264" s="3">
        <v>22</v>
      </c>
      <c r="E264" s="3">
        <v>10</v>
      </c>
      <c r="F264" s="3">
        <v>0.6</v>
      </c>
      <c r="G264" s="5">
        <v>0.6</v>
      </c>
      <c r="H264" s="3">
        <v>1.2</v>
      </c>
      <c r="I264" s="3">
        <v>1.55139</v>
      </c>
      <c r="J264" s="12">
        <f t="shared" si="5"/>
        <v>1.2375</v>
      </c>
      <c r="K264" s="3">
        <v>57</v>
      </c>
      <c r="L264" s="3">
        <v>45</v>
      </c>
      <c r="M264" s="3">
        <v>57</v>
      </c>
      <c r="N264" s="3">
        <v>0</v>
      </c>
      <c r="O264" s="3"/>
      <c r="P264" s="3">
        <f>IF(ISBLANK(Table13[[#This Row],[T1]]),0,IF(Table13[[#This Row],[T1]]&gt;0,1,0))</f>
        <v>0</v>
      </c>
      <c r="Q264" s="3">
        <f>IF(ISBLANK(Table13[[#This Row],[T2]]),0,IF(Table13[[#This Row],[T2]]&gt;0,1,0))</f>
        <v>0</v>
      </c>
      <c r="R264" s="3">
        <f>IF(ISBLANK(Table13[[#This Row],[T3]]),0,IF(Table13[[#This Row],[T3]]&gt;0,1,0))</f>
        <v>0</v>
      </c>
      <c r="S264" s="3">
        <f>IF(ISBLANK(Table13[[#This Row],[T4]]),0,IF(Table13[[#This Row],[T4]]&gt;0,1,0))</f>
        <v>0</v>
      </c>
      <c r="T264" s="3">
        <v>1.2</v>
      </c>
    </row>
    <row r="265" spans="1:20">
      <c r="A265" s="4">
        <v>43748.958333333336</v>
      </c>
      <c r="B265">
        <v>43748</v>
      </c>
      <c r="C265" s="3">
        <v>0.95833333333333337</v>
      </c>
      <c r="D265" s="3">
        <v>23</v>
      </c>
      <c r="E265" s="3">
        <v>10</v>
      </c>
      <c r="F265" s="3">
        <v>1.7</v>
      </c>
      <c r="G265" s="5">
        <v>0.5</v>
      </c>
      <c r="H265" s="3">
        <v>2.2000000000000002</v>
      </c>
      <c r="I265" s="3">
        <v>1.55139</v>
      </c>
      <c r="J265" s="12">
        <f t="shared" si="5"/>
        <v>1.2249999999999999</v>
      </c>
      <c r="K265" s="3">
        <v>58</v>
      </c>
      <c r="L265" s="3">
        <v>58</v>
      </c>
      <c r="M265" s="3">
        <v>58</v>
      </c>
      <c r="N265" s="3">
        <v>0</v>
      </c>
      <c r="O265" s="3"/>
      <c r="P265" s="3">
        <f>IF(ISBLANK(Table13[[#This Row],[T1]]),0,IF(Table13[[#This Row],[T1]]&gt;0,1,0))</f>
        <v>0</v>
      </c>
      <c r="Q265" s="3">
        <f>IF(ISBLANK(Table13[[#This Row],[T2]]),0,IF(Table13[[#This Row],[T2]]&gt;0,1,0))</f>
        <v>0</v>
      </c>
      <c r="R265" s="3">
        <f>IF(ISBLANK(Table13[[#This Row],[T3]]),0,IF(Table13[[#This Row],[T3]]&gt;0,1,0))</f>
        <v>1</v>
      </c>
      <c r="S265" s="3">
        <f>IF(ISBLANK(Table13[[#This Row],[T4]]),0,IF(Table13[[#This Row],[T4]]&gt;0,1,0))</f>
        <v>0</v>
      </c>
      <c r="T265" s="3">
        <v>2.2000000000000002</v>
      </c>
    </row>
    <row r="266" spans="1:20">
      <c r="A266" s="4">
        <v>43749</v>
      </c>
      <c r="B266">
        <v>43749</v>
      </c>
      <c r="C266" s="3">
        <v>0</v>
      </c>
      <c r="D266" s="3">
        <v>0</v>
      </c>
      <c r="E266" s="3">
        <v>11</v>
      </c>
      <c r="F266" s="3">
        <v>0.4</v>
      </c>
      <c r="G266" s="5">
        <v>0.2</v>
      </c>
      <c r="H266" s="3">
        <v>0.60000000000000009</v>
      </c>
      <c r="I266" s="3">
        <v>1.55139</v>
      </c>
      <c r="J266" s="12">
        <f t="shared" si="5"/>
        <v>1.1624999999999999</v>
      </c>
      <c r="K266" s="3">
        <v>58</v>
      </c>
      <c r="L266" s="3">
        <v>58</v>
      </c>
      <c r="M266" s="3">
        <v>58</v>
      </c>
      <c r="N266" s="3">
        <v>0</v>
      </c>
      <c r="O266" s="3"/>
      <c r="P266" s="3">
        <f>IF(ISBLANK(Table13[[#This Row],[T1]]),0,IF(Table13[[#This Row],[T1]]&gt;0,1,0))</f>
        <v>0</v>
      </c>
      <c r="Q266" s="3">
        <f>IF(ISBLANK(Table13[[#This Row],[T2]]),0,IF(Table13[[#This Row],[T2]]&gt;0,1,0))</f>
        <v>0</v>
      </c>
      <c r="R266" s="3">
        <f>IF(ISBLANK(Table13[[#This Row],[T3]]),0,IF(Table13[[#This Row],[T3]]&gt;0,1,0))</f>
        <v>1</v>
      </c>
      <c r="S266" s="3">
        <f>IF(ISBLANK(Table13[[#This Row],[T4]]),0,IF(Table13[[#This Row],[T4]]&gt;0,1,0))</f>
        <v>0</v>
      </c>
      <c r="T266" s="3">
        <v>0.60000000000000009</v>
      </c>
    </row>
    <row r="267" spans="1:20">
      <c r="A267" s="4">
        <v>43749.041666666664</v>
      </c>
      <c r="B267">
        <v>43749</v>
      </c>
      <c r="C267" s="3">
        <v>4.1666666666666664E-2</v>
      </c>
      <c r="D267" s="3">
        <v>1</v>
      </c>
      <c r="E267" s="3">
        <v>11</v>
      </c>
      <c r="F267" s="3">
        <v>0.5</v>
      </c>
      <c r="G267" s="5">
        <v>0.2</v>
      </c>
      <c r="H267" s="3">
        <v>0.7</v>
      </c>
      <c r="I267" s="3">
        <v>1.55139</v>
      </c>
      <c r="J267" s="12">
        <f t="shared" si="5"/>
        <v>1.1624999999999999</v>
      </c>
      <c r="K267" s="3">
        <v>58</v>
      </c>
      <c r="L267" s="3">
        <v>58</v>
      </c>
      <c r="M267" s="3">
        <v>58</v>
      </c>
      <c r="N267" s="3">
        <v>0</v>
      </c>
      <c r="O267" s="3"/>
      <c r="P267" s="3">
        <f>IF(ISBLANK(Table13[[#This Row],[T1]]),0,IF(Table13[[#This Row],[T1]]&gt;0,1,0))</f>
        <v>0</v>
      </c>
      <c r="Q267" s="3">
        <f>IF(ISBLANK(Table13[[#This Row],[T2]]),0,IF(Table13[[#This Row],[T2]]&gt;0,1,0))</f>
        <v>1</v>
      </c>
      <c r="R267" s="3">
        <f>IF(ISBLANK(Table13[[#This Row],[T3]]),0,IF(Table13[[#This Row],[T3]]&gt;0,1,0))</f>
        <v>1</v>
      </c>
      <c r="S267" s="3">
        <f>IF(ISBLANK(Table13[[#This Row],[T4]]),0,IF(Table13[[#This Row],[T4]]&gt;0,1,0))</f>
        <v>0</v>
      </c>
      <c r="T267" s="3">
        <v>0.7</v>
      </c>
    </row>
    <row r="268" spans="1:20">
      <c r="A268" s="4">
        <v>43749.083333333336</v>
      </c>
      <c r="B268">
        <v>43749</v>
      </c>
      <c r="C268" s="3">
        <v>8.3333333333333329E-2</v>
      </c>
      <c r="D268" s="3">
        <v>2</v>
      </c>
      <c r="E268" s="3">
        <v>11</v>
      </c>
      <c r="F268" s="3">
        <v>0.5</v>
      </c>
      <c r="G268" s="5">
        <v>0.4</v>
      </c>
      <c r="H268" s="3">
        <v>0.9</v>
      </c>
      <c r="I268" s="3">
        <v>1.55139</v>
      </c>
      <c r="J268" s="12">
        <f t="shared" si="5"/>
        <v>1.2</v>
      </c>
      <c r="K268" s="3">
        <v>57</v>
      </c>
      <c r="L268" s="3">
        <v>22</v>
      </c>
      <c r="M268" s="3">
        <v>57</v>
      </c>
      <c r="N268" s="3">
        <v>0</v>
      </c>
      <c r="O268" s="3"/>
      <c r="P268" s="3">
        <f>IF(ISBLANK(Table13[[#This Row],[T1]]),0,IF(Table13[[#This Row],[T1]]&gt;0,1,0))</f>
        <v>0</v>
      </c>
      <c r="Q268" s="3">
        <f>IF(ISBLANK(Table13[[#This Row],[T2]]),0,IF(Table13[[#This Row],[T2]]&gt;0,1,0))</f>
        <v>1</v>
      </c>
      <c r="R268" s="3">
        <f>IF(ISBLANK(Table13[[#This Row],[T3]]),0,IF(Table13[[#This Row],[T3]]&gt;0,1,0))</f>
        <v>1</v>
      </c>
      <c r="S268" s="3">
        <f>IF(ISBLANK(Table13[[#This Row],[T4]]),0,IF(Table13[[#This Row],[T4]]&gt;0,1,0))</f>
        <v>0</v>
      </c>
      <c r="T268" s="3">
        <v>0.9</v>
      </c>
    </row>
    <row r="269" spans="1:20">
      <c r="A269" s="4">
        <v>43749.125</v>
      </c>
      <c r="B269">
        <v>43749</v>
      </c>
      <c r="C269" s="3">
        <v>0.125</v>
      </c>
      <c r="D269" s="3">
        <v>3</v>
      </c>
      <c r="E269" s="3">
        <v>11</v>
      </c>
      <c r="F269" s="3">
        <v>0.2</v>
      </c>
      <c r="G269" s="5">
        <v>0.3</v>
      </c>
      <c r="H269" s="3">
        <v>0.5</v>
      </c>
      <c r="I269" s="3">
        <v>1.55139</v>
      </c>
      <c r="J269" s="12">
        <f t="shared" si="5"/>
        <v>1.1833333333333333</v>
      </c>
      <c r="K269" s="3">
        <v>58</v>
      </c>
      <c r="L269" s="3">
        <v>19</v>
      </c>
      <c r="M269" s="3">
        <v>58</v>
      </c>
      <c r="N269" s="3">
        <v>0</v>
      </c>
      <c r="O269" s="3"/>
      <c r="P269" s="3">
        <f>IF(ISBLANK(Table13[[#This Row],[T1]]),0,IF(Table13[[#This Row],[T1]]&gt;0,1,0))</f>
        <v>0</v>
      </c>
      <c r="Q269" s="3">
        <f>IF(ISBLANK(Table13[[#This Row],[T2]]),0,IF(Table13[[#This Row],[T2]]&gt;0,1,0))</f>
        <v>1</v>
      </c>
      <c r="R269" s="3">
        <f>IF(ISBLANK(Table13[[#This Row],[T3]]),0,IF(Table13[[#This Row],[T3]]&gt;0,1,0))</f>
        <v>1</v>
      </c>
      <c r="S269" s="3">
        <f>IF(ISBLANK(Table13[[#This Row],[T4]]),0,IF(Table13[[#This Row],[T4]]&gt;0,1,0))</f>
        <v>0</v>
      </c>
      <c r="T269" s="3">
        <v>0.5</v>
      </c>
    </row>
    <row r="270" spans="1:20">
      <c r="A270" s="4">
        <v>43749.166666666664</v>
      </c>
      <c r="B270">
        <v>43749</v>
      </c>
      <c r="C270" s="3">
        <v>0.16666666666666666</v>
      </c>
      <c r="D270" s="3">
        <v>4</v>
      </c>
      <c r="E270" s="3">
        <v>11</v>
      </c>
      <c r="F270" s="3">
        <v>0.2</v>
      </c>
      <c r="G270" s="5">
        <v>0.4</v>
      </c>
      <c r="H270" s="3">
        <v>0.60000000000000009</v>
      </c>
      <c r="I270" s="3">
        <v>1.55139</v>
      </c>
      <c r="J270" s="12">
        <f t="shared" si="5"/>
        <v>1.1833333333333333</v>
      </c>
      <c r="K270" s="3">
        <v>58</v>
      </c>
      <c r="L270" s="3">
        <v>22</v>
      </c>
      <c r="M270" s="3">
        <v>58</v>
      </c>
      <c r="N270" s="3">
        <v>0</v>
      </c>
      <c r="O270" s="3"/>
      <c r="P270" s="3">
        <f>IF(ISBLANK(Table13[[#This Row],[T1]]),0,IF(Table13[[#This Row],[T1]]&gt;0,1,0))</f>
        <v>0</v>
      </c>
      <c r="Q270" s="3">
        <f>IF(ISBLANK(Table13[[#This Row],[T2]]),0,IF(Table13[[#This Row],[T2]]&gt;0,1,0))</f>
        <v>1</v>
      </c>
      <c r="R270" s="3">
        <f>IF(ISBLANK(Table13[[#This Row],[T3]]),0,IF(Table13[[#This Row],[T3]]&gt;0,1,0))</f>
        <v>1</v>
      </c>
      <c r="S270" s="3">
        <f>IF(ISBLANK(Table13[[#This Row],[T4]]),0,IF(Table13[[#This Row],[T4]]&gt;0,1,0))</f>
        <v>0</v>
      </c>
      <c r="T270" s="3">
        <v>0.60000000000000009</v>
      </c>
    </row>
    <row r="271" spans="1:20">
      <c r="A271" s="4">
        <v>43749.208333333336</v>
      </c>
      <c r="B271">
        <v>43749</v>
      </c>
      <c r="C271" s="3">
        <v>0.20833333333333334</v>
      </c>
      <c r="D271" s="3">
        <v>5</v>
      </c>
      <c r="E271" s="3">
        <v>11</v>
      </c>
      <c r="F271" s="3">
        <v>0.3</v>
      </c>
      <c r="G271" s="5">
        <v>0.2</v>
      </c>
      <c r="H271" s="3">
        <v>0.5</v>
      </c>
      <c r="I271" s="3">
        <v>1.55139</v>
      </c>
      <c r="J271" s="12">
        <f t="shared" si="5"/>
        <v>1.175</v>
      </c>
      <c r="K271" s="3">
        <v>58</v>
      </c>
      <c r="L271" s="3">
        <v>13</v>
      </c>
      <c r="M271" s="3">
        <v>58</v>
      </c>
      <c r="N271" s="3">
        <v>0</v>
      </c>
      <c r="O271" s="3"/>
      <c r="P271" s="3">
        <f>IF(ISBLANK(Table13[[#This Row],[T1]]),0,IF(Table13[[#This Row],[T1]]&gt;0,1,0))</f>
        <v>0</v>
      </c>
      <c r="Q271" s="3">
        <f>IF(ISBLANK(Table13[[#This Row],[T2]]),0,IF(Table13[[#This Row],[T2]]&gt;0,1,0))</f>
        <v>1</v>
      </c>
      <c r="R271" s="3">
        <f>IF(ISBLANK(Table13[[#This Row],[T3]]),0,IF(Table13[[#This Row],[T3]]&gt;0,1,0))</f>
        <v>1</v>
      </c>
      <c r="S271" s="3">
        <f>IF(ISBLANK(Table13[[#This Row],[T4]]),0,IF(Table13[[#This Row],[T4]]&gt;0,1,0))</f>
        <v>0</v>
      </c>
      <c r="T271" s="3">
        <v>0.5</v>
      </c>
    </row>
    <row r="272" spans="1:20">
      <c r="A272" s="4">
        <v>43749.25</v>
      </c>
      <c r="B272">
        <v>43749</v>
      </c>
      <c r="C272" s="3">
        <v>0.25</v>
      </c>
      <c r="D272" s="3">
        <v>6</v>
      </c>
      <c r="E272" s="3">
        <v>11</v>
      </c>
      <c r="F272" s="3">
        <v>0.5</v>
      </c>
      <c r="G272" s="5">
        <v>0.6</v>
      </c>
      <c r="H272" s="3">
        <v>1.1000000000000001</v>
      </c>
      <c r="I272" s="3">
        <v>1.55139</v>
      </c>
      <c r="J272" s="12">
        <f t="shared" si="5"/>
        <v>1.175</v>
      </c>
      <c r="K272" s="3">
        <v>57</v>
      </c>
      <c r="L272" s="3">
        <v>49</v>
      </c>
      <c r="M272" s="3">
        <v>57</v>
      </c>
      <c r="N272" s="3">
        <v>0</v>
      </c>
      <c r="O272" s="3"/>
      <c r="P272" s="3">
        <f>IF(ISBLANK(Table13[[#This Row],[T1]]),0,IF(Table13[[#This Row],[T1]]&gt;0,1,0))</f>
        <v>0</v>
      </c>
      <c r="Q272" s="3">
        <f>IF(ISBLANK(Table13[[#This Row],[T2]]),0,IF(Table13[[#This Row],[T2]]&gt;0,1,0))</f>
        <v>1</v>
      </c>
      <c r="R272" s="3">
        <f>IF(ISBLANK(Table13[[#This Row],[T3]]),0,IF(Table13[[#This Row],[T3]]&gt;0,1,0))</f>
        <v>1</v>
      </c>
      <c r="S272" s="3">
        <f>IF(ISBLANK(Table13[[#This Row],[T4]]),0,IF(Table13[[#This Row],[T4]]&gt;0,1,0))</f>
        <v>0</v>
      </c>
      <c r="T272" s="3">
        <v>1.1000000000000001</v>
      </c>
    </row>
    <row r="273" spans="1:20">
      <c r="A273" s="4">
        <v>43749.291666666664</v>
      </c>
      <c r="B273">
        <v>43749</v>
      </c>
      <c r="C273" s="3">
        <v>0.29166666666666669</v>
      </c>
      <c r="D273" s="3">
        <v>7</v>
      </c>
      <c r="E273" s="3">
        <v>11</v>
      </c>
      <c r="F273" s="3">
        <v>2.6</v>
      </c>
      <c r="G273" s="5">
        <v>1.7</v>
      </c>
      <c r="H273" s="3">
        <v>4.3</v>
      </c>
      <c r="I273" s="3">
        <v>1.55139</v>
      </c>
      <c r="J273" s="12">
        <f t="shared" si="5"/>
        <v>1.1458333333333333</v>
      </c>
      <c r="K273" s="3">
        <v>58</v>
      </c>
      <c r="L273" s="3">
        <v>8</v>
      </c>
      <c r="M273" s="3">
        <v>34</v>
      </c>
      <c r="N273" s="3">
        <v>0</v>
      </c>
      <c r="O273" s="3"/>
      <c r="P273" s="3">
        <f>IF(ISBLANK(Table13[[#This Row],[T1]]),0,IF(Table13[[#This Row],[T1]]&gt;0,1,0))</f>
        <v>0</v>
      </c>
      <c r="Q273" s="3">
        <f>IF(ISBLANK(Table13[[#This Row],[T2]]),0,IF(Table13[[#This Row],[T2]]&gt;0,1,0))</f>
        <v>1</v>
      </c>
      <c r="R273" s="3">
        <f>IF(ISBLANK(Table13[[#This Row],[T3]]),0,IF(Table13[[#This Row],[T3]]&gt;0,1,0))</f>
        <v>1</v>
      </c>
      <c r="S273" s="3">
        <f>IF(ISBLANK(Table13[[#This Row],[T4]]),0,IF(Table13[[#This Row],[T4]]&gt;0,1,0))</f>
        <v>0</v>
      </c>
      <c r="T273" s="3">
        <v>4.3</v>
      </c>
    </row>
    <row r="274" spans="1:20">
      <c r="A274" s="4">
        <v>43749.333333333336</v>
      </c>
      <c r="B274">
        <v>43749</v>
      </c>
      <c r="C274" s="3">
        <v>0.33333333333333331</v>
      </c>
      <c r="D274" s="3">
        <v>8</v>
      </c>
      <c r="E274" s="3">
        <v>11</v>
      </c>
      <c r="F274" s="3">
        <v>0.2</v>
      </c>
      <c r="G274" s="5">
        <v>0.7</v>
      </c>
      <c r="H274" s="3">
        <v>0.89999999999999991</v>
      </c>
      <c r="I274" s="3">
        <v>1.55139</v>
      </c>
      <c r="J274" s="12">
        <f t="shared" si="5"/>
        <v>1.0458333333333332</v>
      </c>
      <c r="K274" s="3">
        <v>58</v>
      </c>
      <c r="L274" s="3">
        <v>0</v>
      </c>
      <c r="M274" s="3">
        <v>0</v>
      </c>
      <c r="N274" s="3">
        <v>0</v>
      </c>
      <c r="O274" s="3"/>
      <c r="P274" s="3">
        <f>IF(ISBLANK(Table13[[#This Row],[T1]]),0,IF(Table13[[#This Row],[T1]]&gt;0,1,0))</f>
        <v>0</v>
      </c>
      <c r="Q274" s="3">
        <f>IF(ISBLANK(Table13[[#This Row],[T2]]),0,IF(Table13[[#This Row],[T2]]&gt;0,1,0))</f>
        <v>1</v>
      </c>
      <c r="R274" s="3">
        <f>IF(ISBLANK(Table13[[#This Row],[T3]]),0,IF(Table13[[#This Row],[T3]]&gt;0,1,0))</f>
        <v>1</v>
      </c>
      <c r="S274" s="3">
        <f>IF(ISBLANK(Table13[[#This Row],[T4]]),0,IF(Table13[[#This Row],[T4]]&gt;0,1,0))</f>
        <v>0</v>
      </c>
      <c r="T274" s="3">
        <v>0.89999999999999991</v>
      </c>
    </row>
    <row r="275" spans="1:20">
      <c r="A275" s="4">
        <v>43749.375</v>
      </c>
      <c r="B275">
        <v>43749</v>
      </c>
      <c r="C275" s="3">
        <v>0.375</v>
      </c>
      <c r="D275" s="3">
        <v>9</v>
      </c>
      <c r="E275" s="3">
        <v>11</v>
      </c>
      <c r="F275" s="3">
        <v>1.5</v>
      </c>
      <c r="G275" s="5">
        <v>1.1000000000000001</v>
      </c>
      <c r="H275" s="3">
        <v>2.6</v>
      </c>
      <c r="I275" s="3">
        <v>1.55139</v>
      </c>
      <c r="J275" s="12">
        <f t="shared" si="5"/>
        <v>1.0416666666666667</v>
      </c>
      <c r="K275" s="3">
        <v>58</v>
      </c>
      <c r="L275" s="3">
        <v>0</v>
      </c>
      <c r="M275" s="3">
        <v>0</v>
      </c>
      <c r="N275" s="3">
        <v>0</v>
      </c>
      <c r="O275" s="3"/>
      <c r="P275" s="3">
        <f>IF(ISBLANK(Table13[[#This Row],[T1]]),0,IF(Table13[[#This Row],[T1]]&gt;0,1,0))</f>
        <v>0</v>
      </c>
      <c r="Q275" s="3">
        <f>IF(ISBLANK(Table13[[#This Row],[T2]]),0,IF(Table13[[#This Row],[T2]]&gt;0,1,0))</f>
        <v>1</v>
      </c>
      <c r="R275" s="3">
        <f>IF(ISBLANK(Table13[[#This Row],[T3]]),0,IF(Table13[[#This Row],[T3]]&gt;0,1,0))</f>
        <v>1</v>
      </c>
      <c r="S275" s="3">
        <f>IF(ISBLANK(Table13[[#This Row],[T4]]),0,IF(Table13[[#This Row],[T4]]&gt;0,1,0))</f>
        <v>0</v>
      </c>
      <c r="T275" s="3">
        <v>2.6</v>
      </c>
    </row>
    <row r="276" spans="1:20">
      <c r="A276" s="4">
        <v>43749.416666666664</v>
      </c>
      <c r="B276">
        <v>43749</v>
      </c>
      <c r="C276" s="3">
        <v>0.41666666666666669</v>
      </c>
      <c r="D276" s="3">
        <v>10</v>
      </c>
      <c r="E276" s="3">
        <v>11</v>
      </c>
      <c r="F276" s="3">
        <v>2.2000000000000002</v>
      </c>
      <c r="G276" s="5">
        <v>1.4</v>
      </c>
      <c r="H276" s="3">
        <v>3.6</v>
      </c>
      <c r="I276" s="3">
        <v>1.55139</v>
      </c>
      <c r="J276" s="12">
        <f t="shared" si="5"/>
        <v>0.94999999999999973</v>
      </c>
      <c r="K276" s="3">
        <v>58</v>
      </c>
      <c r="L276" s="3">
        <v>0</v>
      </c>
      <c r="M276" s="3">
        <v>0</v>
      </c>
      <c r="N276" s="3">
        <v>0</v>
      </c>
      <c r="O276" s="3"/>
      <c r="P276" s="3">
        <f>IF(ISBLANK(Table13[[#This Row],[T1]]),0,IF(Table13[[#This Row],[T1]]&gt;0,1,0))</f>
        <v>0</v>
      </c>
      <c r="Q276" s="3">
        <f>IF(ISBLANK(Table13[[#This Row],[T2]]),0,IF(Table13[[#This Row],[T2]]&gt;0,1,0))</f>
        <v>1</v>
      </c>
      <c r="R276" s="3">
        <f>IF(ISBLANK(Table13[[#This Row],[T3]]),0,IF(Table13[[#This Row],[T3]]&gt;0,1,0))</f>
        <v>1</v>
      </c>
      <c r="S276" s="3">
        <f>IF(ISBLANK(Table13[[#This Row],[T4]]),0,IF(Table13[[#This Row],[T4]]&gt;0,1,0))</f>
        <v>0</v>
      </c>
      <c r="T276" s="3">
        <v>3.6</v>
      </c>
    </row>
    <row r="277" spans="1:20">
      <c r="A277" s="4">
        <v>43749.458333333336</v>
      </c>
      <c r="B277">
        <v>43749</v>
      </c>
      <c r="C277" s="3">
        <v>0.45833333333333331</v>
      </c>
      <c r="D277" s="3">
        <v>11</v>
      </c>
      <c r="E277" s="3">
        <v>11</v>
      </c>
      <c r="F277" s="3">
        <v>0.8</v>
      </c>
      <c r="G277" s="5">
        <v>0.8</v>
      </c>
      <c r="H277" s="3">
        <v>1.6</v>
      </c>
      <c r="I277" s="3">
        <v>1.55139</v>
      </c>
      <c r="J277" s="12">
        <f t="shared" si="5"/>
        <v>0.82499999999999984</v>
      </c>
      <c r="K277" s="3">
        <v>57</v>
      </c>
      <c r="L277" s="3">
        <v>0</v>
      </c>
      <c r="M277" s="3">
        <v>0</v>
      </c>
      <c r="N277" s="3">
        <v>0</v>
      </c>
      <c r="O277" s="3"/>
      <c r="P277" s="3">
        <f>IF(ISBLANK(Table13[[#This Row],[T1]]),0,IF(Table13[[#This Row],[T1]]&gt;0,1,0))</f>
        <v>0</v>
      </c>
      <c r="Q277" s="3">
        <f>IF(ISBLANK(Table13[[#This Row],[T2]]),0,IF(Table13[[#This Row],[T2]]&gt;0,1,0))</f>
        <v>1</v>
      </c>
      <c r="R277" s="3">
        <f>IF(ISBLANK(Table13[[#This Row],[T3]]),0,IF(Table13[[#This Row],[T3]]&gt;0,1,0))</f>
        <v>1</v>
      </c>
      <c r="S277" s="3">
        <f>IF(ISBLANK(Table13[[#This Row],[T4]]),0,IF(Table13[[#This Row],[T4]]&gt;0,1,0))</f>
        <v>0</v>
      </c>
      <c r="T277" s="3">
        <v>1.6</v>
      </c>
    </row>
    <row r="278" spans="1:20">
      <c r="A278" s="4">
        <v>43749.5</v>
      </c>
      <c r="B278">
        <v>43749</v>
      </c>
      <c r="C278" s="3">
        <v>0.5</v>
      </c>
      <c r="D278" s="3">
        <v>12</v>
      </c>
      <c r="E278" s="3">
        <v>11</v>
      </c>
      <c r="F278" s="3">
        <v>0.6</v>
      </c>
      <c r="G278" s="5">
        <v>0.4</v>
      </c>
      <c r="H278" s="3">
        <v>1</v>
      </c>
      <c r="I278" s="3">
        <v>1.55139</v>
      </c>
      <c r="J278" s="12">
        <f t="shared" si="5"/>
        <v>0.78333333333333333</v>
      </c>
      <c r="K278" s="3">
        <v>23</v>
      </c>
      <c r="L278" s="3">
        <v>0</v>
      </c>
      <c r="M278" s="3">
        <v>0</v>
      </c>
      <c r="N278" s="3">
        <v>0</v>
      </c>
      <c r="O278" s="3"/>
      <c r="P278" s="3">
        <f>IF(ISBLANK(Table13[[#This Row],[T1]]),0,IF(Table13[[#This Row],[T1]]&gt;0,1,0))</f>
        <v>0</v>
      </c>
      <c r="Q278" s="3">
        <f>IF(ISBLANK(Table13[[#This Row],[T2]]),0,IF(Table13[[#This Row],[T2]]&gt;0,1,0))</f>
        <v>0</v>
      </c>
      <c r="R278" s="3">
        <f>IF(ISBLANK(Table13[[#This Row],[T3]]),0,IF(Table13[[#This Row],[T3]]&gt;0,1,0))</f>
        <v>0</v>
      </c>
      <c r="S278" s="3">
        <f>IF(ISBLANK(Table13[[#This Row],[T4]]),0,IF(Table13[[#This Row],[T4]]&gt;0,1,0))</f>
        <v>0</v>
      </c>
      <c r="T278" s="3">
        <v>1</v>
      </c>
    </row>
    <row r="279" spans="1:20">
      <c r="A279" s="4">
        <v>43749.541666666664</v>
      </c>
      <c r="B279">
        <v>43749</v>
      </c>
      <c r="C279" s="3">
        <v>0.54166666666666663</v>
      </c>
      <c r="D279" s="3">
        <v>13</v>
      </c>
      <c r="E279" s="3">
        <v>11</v>
      </c>
      <c r="F279" s="3">
        <v>0.5</v>
      </c>
      <c r="G279" s="5">
        <v>0.4</v>
      </c>
      <c r="H279" s="3">
        <v>0.9</v>
      </c>
      <c r="I279" s="3">
        <v>1.55139</v>
      </c>
      <c r="J279" s="12">
        <f t="shared" si="5"/>
        <v>0.77083333333333337</v>
      </c>
      <c r="K279" s="3"/>
      <c r="L279" s="3"/>
      <c r="M279" s="3"/>
      <c r="N279" s="3"/>
      <c r="O279" s="3"/>
      <c r="P279" s="3">
        <f>IF(ISBLANK(Table13[[#This Row],[T1]]),0,IF(Table13[[#This Row],[T1]]&gt;0,1,0))</f>
        <v>0</v>
      </c>
      <c r="Q279" s="3">
        <f>IF(ISBLANK(Table13[[#This Row],[T2]]),0,IF(Table13[[#This Row],[T2]]&gt;0,1,0))</f>
        <v>1</v>
      </c>
      <c r="R279" s="3">
        <f>IF(ISBLANK(Table13[[#This Row],[T3]]),0,IF(Table13[[#This Row],[T3]]&gt;0,1,0))</f>
        <v>0</v>
      </c>
      <c r="S279" s="3">
        <f>IF(ISBLANK(Table13[[#This Row],[T4]]),0,IF(Table13[[#This Row],[T4]]&gt;0,1,0))</f>
        <v>0</v>
      </c>
      <c r="T279" s="3">
        <v>0.9</v>
      </c>
    </row>
    <row r="280" spans="1:20">
      <c r="A280" s="4">
        <v>43749.583333333336</v>
      </c>
      <c r="B280">
        <v>43749</v>
      </c>
      <c r="C280" s="3">
        <v>0.58333333333333337</v>
      </c>
      <c r="D280" s="3">
        <v>14</v>
      </c>
      <c r="E280" s="3">
        <v>11</v>
      </c>
      <c r="F280" s="3">
        <v>0.5</v>
      </c>
      <c r="G280" s="5">
        <v>0.4</v>
      </c>
      <c r="H280" s="3">
        <v>0.9</v>
      </c>
      <c r="I280" s="3">
        <v>1.55139</v>
      </c>
      <c r="J280" s="12">
        <f t="shared" si="5"/>
        <v>0.75833333333333341</v>
      </c>
      <c r="K280" s="3"/>
      <c r="L280" s="3"/>
      <c r="M280" s="3"/>
      <c r="N280" s="3"/>
      <c r="O280" s="3"/>
      <c r="P280" s="3">
        <f>IF(ISBLANK(Table13[[#This Row],[T1]]),0,IF(Table13[[#This Row],[T1]]&gt;0,1,0))</f>
        <v>0</v>
      </c>
      <c r="Q280" s="3">
        <f>IF(ISBLANK(Table13[[#This Row],[T2]]),0,IF(Table13[[#This Row],[T2]]&gt;0,1,0))</f>
        <v>1</v>
      </c>
      <c r="R280" s="3">
        <f>IF(ISBLANK(Table13[[#This Row],[T3]]),0,IF(Table13[[#This Row],[T3]]&gt;0,1,0))</f>
        <v>1</v>
      </c>
      <c r="S280" s="3">
        <f>IF(ISBLANK(Table13[[#This Row],[T4]]),0,IF(Table13[[#This Row],[T4]]&gt;0,1,0))</f>
        <v>0</v>
      </c>
      <c r="T280" s="3">
        <v>0.9</v>
      </c>
    </row>
    <row r="281" spans="1:20">
      <c r="A281" s="4">
        <v>43749.625</v>
      </c>
      <c r="B281">
        <v>43749</v>
      </c>
      <c r="C281" s="3">
        <v>0.625</v>
      </c>
      <c r="D281" s="3">
        <v>15</v>
      </c>
      <c r="E281" s="3">
        <v>11</v>
      </c>
      <c r="F281" s="3">
        <v>0.4</v>
      </c>
      <c r="G281" s="5">
        <v>0.4</v>
      </c>
      <c r="H281" s="3">
        <v>0.8</v>
      </c>
      <c r="I281" s="3">
        <v>1.55139</v>
      </c>
      <c r="J281" s="12">
        <f t="shared" si="5"/>
        <v>0.77500000000000024</v>
      </c>
      <c r="K281" s="3"/>
      <c r="L281" s="3"/>
      <c r="M281" s="3"/>
      <c r="N281" s="3"/>
      <c r="O281" s="3"/>
      <c r="P281" s="3">
        <f>IF(ISBLANK(Table13[[#This Row],[T1]]),0,IF(Table13[[#This Row],[T1]]&gt;0,1,0))</f>
        <v>0</v>
      </c>
      <c r="Q281" s="3">
        <f>IF(ISBLANK(Table13[[#This Row],[T2]]),0,IF(Table13[[#This Row],[T2]]&gt;0,1,0))</f>
        <v>1</v>
      </c>
      <c r="R281" s="3">
        <f>IF(ISBLANK(Table13[[#This Row],[T3]]),0,IF(Table13[[#This Row],[T3]]&gt;0,1,0))</f>
        <v>1</v>
      </c>
      <c r="S281" s="3">
        <f>IF(ISBLANK(Table13[[#This Row],[T4]]),0,IF(Table13[[#This Row],[T4]]&gt;0,1,0))</f>
        <v>0</v>
      </c>
      <c r="T281" s="3">
        <v>0.8</v>
      </c>
    </row>
    <row r="282" spans="1:20">
      <c r="A282" s="4">
        <v>43749.666666666664</v>
      </c>
      <c r="B282">
        <v>43749</v>
      </c>
      <c r="C282" s="3">
        <v>0.66666666666666663</v>
      </c>
      <c r="D282" s="3">
        <v>16</v>
      </c>
      <c r="E282" s="3">
        <v>11</v>
      </c>
      <c r="F282" s="3">
        <v>0.4</v>
      </c>
      <c r="G282" s="5">
        <v>0.4</v>
      </c>
      <c r="H282" s="3">
        <v>0.8</v>
      </c>
      <c r="I282" s="3">
        <v>1.55139</v>
      </c>
      <c r="J282" s="12">
        <f t="shared" si="5"/>
        <v>0.8125</v>
      </c>
      <c r="K282" s="3"/>
      <c r="L282" s="3"/>
      <c r="M282" s="3"/>
      <c r="N282" s="3"/>
      <c r="O282" s="3"/>
      <c r="P282" s="3">
        <f>IF(ISBLANK(Table13[[#This Row],[T1]]),0,IF(Table13[[#This Row],[T1]]&gt;0,1,0))</f>
        <v>0</v>
      </c>
      <c r="Q282" s="3">
        <f>IF(ISBLANK(Table13[[#This Row],[T2]]),0,IF(Table13[[#This Row],[T2]]&gt;0,1,0))</f>
        <v>1</v>
      </c>
      <c r="R282" s="3">
        <f>IF(ISBLANK(Table13[[#This Row],[T3]]),0,IF(Table13[[#This Row],[T3]]&gt;0,1,0))</f>
        <v>1</v>
      </c>
      <c r="S282" s="3">
        <f>IF(ISBLANK(Table13[[#This Row],[T4]]),0,IF(Table13[[#This Row],[T4]]&gt;0,1,0))</f>
        <v>0</v>
      </c>
      <c r="T282" s="3">
        <v>0.8</v>
      </c>
    </row>
    <row r="283" spans="1:20">
      <c r="A283" s="4">
        <v>43749.708333333336</v>
      </c>
      <c r="B283">
        <v>43749</v>
      </c>
      <c r="C283" s="3">
        <v>0.70833333333333337</v>
      </c>
      <c r="D283" s="3">
        <v>17</v>
      </c>
      <c r="E283" s="3">
        <v>11</v>
      </c>
      <c r="F283" s="3">
        <v>1.3</v>
      </c>
      <c r="G283" s="5">
        <v>0.4</v>
      </c>
      <c r="H283" s="3">
        <v>1.7000000000000002</v>
      </c>
      <c r="I283" s="3">
        <v>1.55139</v>
      </c>
      <c r="J283" s="12">
        <f t="shared" si="5"/>
        <v>0.95833333333333337</v>
      </c>
      <c r="K283" s="3"/>
      <c r="L283" s="3"/>
      <c r="M283" s="3"/>
      <c r="N283" s="3"/>
      <c r="O283" s="3"/>
      <c r="P283" s="3">
        <f>IF(ISBLANK(Table13[[#This Row],[T1]]),0,IF(Table13[[#This Row],[T1]]&gt;0,1,0))</f>
        <v>1</v>
      </c>
      <c r="Q283" s="3">
        <f>IF(ISBLANK(Table13[[#This Row],[T2]]),0,IF(Table13[[#This Row],[T2]]&gt;0,1,0))</f>
        <v>1</v>
      </c>
      <c r="R283" s="3">
        <f>IF(ISBLANK(Table13[[#This Row],[T3]]),0,IF(Table13[[#This Row],[T3]]&gt;0,1,0))</f>
        <v>1</v>
      </c>
      <c r="S283" s="3">
        <f>IF(ISBLANK(Table13[[#This Row],[T4]]),0,IF(Table13[[#This Row],[T4]]&gt;0,1,0))</f>
        <v>0</v>
      </c>
      <c r="T283" s="3">
        <v>1.7000000000000002</v>
      </c>
    </row>
    <row r="284" spans="1:20">
      <c r="A284" s="4">
        <v>43749.75</v>
      </c>
      <c r="B284">
        <v>43749</v>
      </c>
      <c r="C284" s="3">
        <v>0.75</v>
      </c>
      <c r="D284" s="3">
        <v>18</v>
      </c>
      <c r="E284" s="3">
        <v>11</v>
      </c>
      <c r="F284" s="3">
        <v>0.2</v>
      </c>
      <c r="G284" s="5">
        <v>0.4</v>
      </c>
      <c r="H284" s="3">
        <v>0.60000000000000009</v>
      </c>
      <c r="I284" s="3">
        <v>1.55139</v>
      </c>
      <c r="J284" s="12">
        <f t="shared" si="5"/>
        <v>0.95833333333333337</v>
      </c>
      <c r="K284" s="3"/>
      <c r="L284" s="3"/>
      <c r="M284" s="3"/>
      <c r="N284" s="3"/>
      <c r="O284" s="3"/>
      <c r="P284" s="3">
        <f>IF(ISBLANK(Table13[[#This Row],[T1]]),0,IF(Table13[[#This Row],[T1]]&gt;0,1,0))</f>
        <v>1</v>
      </c>
      <c r="Q284" s="3">
        <f>IF(ISBLANK(Table13[[#This Row],[T2]]),0,IF(Table13[[#This Row],[T2]]&gt;0,1,0))</f>
        <v>1</v>
      </c>
      <c r="R284" s="3">
        <f>IF(ISBLANK(Table13[[#This Row],[T3]]),0,IF(Table13[[#This Row],[T3]]&gt;0,1,0))</f>
        <v>1</v>
      </c>
      <c r="S284" s="3">
        <f>IF(ISBLANK(Table13[[#This Row],[T4]]),0,IF(Table13[[#This Row],[T4]]&gt;0,1,0))</f>
        <v>0</v>
      </c>
      <c r="T284" s="3">
        <v>0.60000000000000009</v>
      </c>
    </row>
    <row r="285" spans="1:20">
      <c r="A285" s="4">
        <v>43749.791666666664</v>
      </c>
      <c r="B285">
        <v>43749</v>
      </c>
      <c r="C285" s="3">
        <v>0.79166666666666663</v>
      </c>
      <c r="D285" s="3">
        <v>19</v>
      </c>
      <c r="E285" s="3">
        <v>11</v>
      </c>
      <c r="F285" s="3">
        <v>0.1</v>
      </c>
      <c r="G285" s="5">
        <v>0.4</v>
      </c>
      <c r="H285" s="3">
        <v>0.5</v>
      </c>
      <c r="I285" s="3">
        <v>1.55139</v>
      </c>
      <c r="J285" s="12">
        <f t="shared" si="5"/>
        <v>0.96666666666666679</v>
      </c>
      <c r="K285" s="3"/>
      <c r="L285" s="3"/>
      <c r="M285" s="3"/>
      <c r="N285" s="3"/>
      <c r="O285" s="3"/>
      <c r="P285" s="3">
        <f>IF(ISBLANK(Table13[[#This Row],[T1]]),0,IF(Table13[[#This Row],[T1]]&gt;0,1,0))</f>
        <v>0</v>
      </c>
      <c r="Q285" s="3">
        <f>IF(ISBLANK(Table13[[#This Row],[T2]]),0,IF(Table13[[#This Row],[T2]]&gt;0,1,0))</f>
        <v>1</v>
      </c>
      <c r="R285" s="3">
        <f>IF(ISBLANK(Table13[[#This Row],[T3]]),0,IF(Table13[[#This Row],[T3]]&gt;0,1,0))</f>
        <v>1</v>
      </c>
      <c r="S285" s="3">
        <f>IF(ISBLANK(Table13[[#This Row],[T4]]),0,IF(Table13[[#This Row],[T4]]&gt;0,1,0))</f>
        <v>0</v>
      </c>
      <c r="T285" s="3">
        <v>0.5</v>
      </c>
    </row>
    <row r="286" spans="1:20">
      <c r="A286" s="4">
        <v>43749.833333333336</v>
      </c>
      <c r="B286">
        <v>43749</v>
      </c>
      <c r="C286" s="3">
        <v>0.83333333333333337</v>
      </c>
      <c r="D286" s="3">
        <v>20</v>
      </c>
      <c r="E286" s="3">
        <v>11</v>
      </c>
      <c r="F286" s="3">
        <v>0.2</v>
      </c>
      <c r="G286" s="5">
        <v>0.3</v>
      </c>
      <c r="H286" s="3">
        <v>0.5</v>
      </c>
      <c r="I286" s="3">
        <v>1.55139</v>
      </c>
      <c r="J286" s="12">
        <f t="shared" si="5"/>
        <v>0.96666666666666679</v>
      </c>
      <c r="K286" s="3"/>
      <c r="L286" s="3"/>
      <c r="M286" s="3"/>
      <c r="N286" s="3"/>
      <c r="O286" s="3"/>
      <c r="P286" s="3">
        <f>IF(ISBLANK(Table13[[#This Row],[T1]]),0,IF(Table13[[#This Row],[T1]]&gt;0,1,0))</f>
        <v>0</v>
      </c>
      <c r="Q286" s="3">
        <f>IF(ISBLANK(Table13[[#This Row],[T2]]),0,IF(Table13[[#This Row],[T2]]&gt;0,1,0))</f>
        <v>0</v>
      </c>
      <c r="R286" s="3">
        <f>IF(ISBLANK(Table13[[#This Row],[T3]]),0,IF(Table13[[#This Row],[T3]]&gt;0,1,0))</f>
        <v>0</v>
      </c>
      <c r="S286" s="3">
        <f>IF(ISBLANK(Table13[[#This Row],[T4]]),0,IF(Table13[[#This Row],[T4]]&gt;0,1,0))</f>
        <v>0</v>
      </c>
      <c r="T286" s="3">
        <v>0.5</v>
      </c>
    </row>
    <row r="287" spans="1:20">
      <c r="A287" s="4">
        <v>43749.875</v>
      </c>
      <c r="B287">
        <v>43749</v>
      </c>
      <c r="C287" s="3">
        <v>0.875</v>
      </c>
      <c r="D287" s="3">
        <v>21</v>
      </c>
      <c r="E287" s="3">
        <v>11</v>
      </c>
      <c r="F287" s="3">
        <v>0.4</v>
      </c>
      <c r="G287" s="5">
        <v>0.3</v>
      </c>
      <c r="H287" s="3">
        <v>0.7</v>
      </c>
      <c r="I287" s="3">
        <v>1.55139</v>
      </c>
      <c r="J287" s="12">
        <f t="shared" si="5"/>
        <v>0.97916666666666685</v>
      </c>
      <c r="K287" s="3">
        <v>0</v>
      </c>
      <c r="L287" s="3">
        <v>23</v>
      </c>
      <c r="M287" s="3">
        <v>0</v>
      </c>
      <c r="N287" s="3">
        <v>0</v>
      </c>
      <c r="O287" s="3"/>
      <c r="P287" s="3">
        <f>IF(ISBLANK(Table13[[#This Row],[T1]]),0,IF(Table13[[#This Row],[T1]]&gt;0,1,0))</f>
        <v>0</v>
      </c>
      <c r="Q287" s="3">
        <f>IF(ISBLANK(Table13[[#This Row],[T2]]),0,IF(Table13[[#This Row],[T2]]&gt;0,1,0))</f>
        <v>1</v>
      </c>
      <c r="R287" s="3">
        <f>IF(ISBLANK(Table13[[#This Row],[T3]]),0,IF(Table13[[#This Row],[T3]]&gt;0,1,0))</f>
        <v>0</v>
      </c>
      <c r="S287" s="3">
        <f>IF(ISBLANK(Table13[[#This Row],[T4]]),0,IF(Table13[[#This Row],[T4]]&gt;0,1,0))</f>
        <v>0</v>
      </c>
      <c r="T287" s="3">
        <v>0.7</v>
      </c>
    </row>
    <row r="288" spans="1:20">
      <c r="A288" s="4">
        <v>43749.916666666664</v>
      </c>
      <c r="B288">
        <v>43749</v>
      </c>
      <c r="C288" s="3">
        <v>0.91666666666666663</v>
      </c>
      <c r="D288" s="3">
        <v>22</v>
      </c>
      <c r="E288" s="3">
        <v>11</v>
      </c>
      <c r="F288" s="3">
        <v>0.6</v>
      </c>
      <c r="G288" s="5">
        <v>0.3</v>
      </c>
      <c r="H288" s="3">
        <v>0.89999999999999991</v>
      </c>
      <c r="I288" s="3">
        <v>1.55139</v>
      </c>
      <c r="J288" s="12">
        <f t="shared" si="5"/>
        <v>1.0125</v>
      </c>
      <c r="K288" s="3">
        <v>0</v>
      </c>
      <c r="L288" s="3">
        <v>58</v>
      </c>
      <c r="M288" s="3">
        <v>0</v>
      </c>
      <c r="N288" s="3">
        <v>0</v>
      </c>
      <c r="O288" s="3"/>
      <c r="P288" s="3">
        <f>IF(ISBLANK(Table13[[#This Row],[T1]]),0,IF(Table13[[#This Row],[T1]]&gt;0,1,0))</f>
        <v>1</v>
      </c>
      <c r="Q288" s="3">
        <f>IF(ISBLANK(Table13[[#This Row],[T2]]),0,IF(Table13[[#This Row],[T2]]&gt;0,1,0))</f>
        <v>1</v>
      </c>
      <c r="R288" s="3">
        <f>IF(ISBLANK(Table13[[#This Row],[T3]]),0,IF(Table13[[#This Row],[T3]]&gt;0,1,0))</f>
        <v>0</v>
      </c>
      <c r="S288" s="3">
        <f>IF(ISBLANK(Table13[[#This Row],[T4]]),0,IF(Table13[[#This Row],[T4]]&gt;0,1,0))</f>
        <v>0</v>
      </c>
      <c r="T288" s="3">
        <v>0.89999999999999991</v>
      </c>
    </row>
    <row r="289" spans="1:20">
      <c r="A289" s="4">
        <v>43749.958333333336</v>
      </c>
      <c r="B289">
        <v>43749</v>
      </c>
      <c r="C289" s="3">
        <v>0.95833333333333337</v>
      </c>
      <c r="D289" s="3">
        <v>23</v>
      </c>
      <c r="E289" s="3">
        <v>11</v>
      </c>
      <c r="F289" s="3">
        <v>0.4</v>
      </c>
      <c r="G289" s="5">
        <v>0.3</v>
      </c>
      <c r="H289" s="3">
        <v>0.7</v>
      </c>
      <c r="I289" s="3">
        <v>1.55139</v>
      </c>
      <c r="J289" s="12">
        <f t="shared" si="5"/>
        <v>1.0583333333333333</v>
      </c>
      <c r="K289" s="3">
        <v>0</v>
      </c>
      <c r="L289" s="3">
        <v>58</v>
      </c>
      <c r="M289" s="3">
        <v>0</v>
      </c>
      <c r="N289" s="3">
        <v>0</v>
      </c>
      <c r="O289" s="3"/>
      <c r="P289" s="3">
        <f>IF(ISBLANK(Table13[[#This Row],[T1]]),0,IF(Table13[[#This Row],[T1]]&gt;0,1,0))</f>
        <v>1</v>
      </c>
      <c r="Q289" s="3">
        <f>IF(ISBLANK(Table13[[#This Row],[T2]]),0,IF(Table13[[#This Row],[T2]]&gt;0,1,0))</f>
        <v>1</v>
      </c>
      <c r="R289" s="3">
        <f>IF(ISBLANK(Table13[[#This Row],[T3]]),0,IF(Table13[[#This Row],[T3]]&gt;0,1,0))</f>
        <v>1</v>
      </c>
      <c r="S289" s="3">
        <f>IF(ISBLANK(Table13[[#This Row],[T4]]),0,IF(Table13[[#This Row],[T4]]&gt;0,1,0))</f>
        <v>0</v>
      </c>
      <c r="T289" s="3">
        <v>0.7</v>
      </c>
    </row>
    <row r="290" spans="1:20">
      <c r="A290" s="4">
        <v>43750</v>
      </c>
      <c r="B290">
        <v>43750</v>
      </c>
      <c r="C290" s="3">
        <v>0</v>
      </c>
      <c r="D290" s="3">
        <v>0</v>
      </c>
      <c r="E290" s="3">
        <v>12</v>
      </c>
      <c r="F290" s="3">
        <v>0.3</v>
      </c>
      <c r="G290" s="5">
        <v>0.3</v>
      </c>
      <c r="H290" s="3">
        <v>0.6</v>
      </c>
      <c r="I290" s="3">
        <v>1.55139</v>
      </c>
      <c r="J290" s="12">
        <f t="shared" si="5"/>
        <v>1.0541666666666669</v>
      </c>
      <c r="K290" s="3">
        <v>0</v>
      </c>
      <c r="L290" s="3">
        <v>58</v>
      </c>
      <c r="M290" s="3">
        <v>0</v>
      </c>
      <c r="N290" s="3">
        <v>0</v>
      </c>
      <c r="O290" s="3"/>
      <c r="P290" s="3">
        <f>IF(ISBLANK(Table13[[#This Row],[T1]]),0,IF(Table13[[#This Row],[T1]]&gt;0,1,0))</f>
        <v>1</v>
      </c>
      <c r="Q290" s="3">
        <f>IF(ISBLANK(Table13[[#This Row],[T2]]),0,IF(Table13[[#This Row],[T2]]&gt;0,1,0))</f>
        <v>1</v>
      </c>
      <c r="R290" s="3">
        <f>IF(ISBLANK(Table13[[#This Row],[T3]]),0,IF(Table13[[#This Row],[T3]]&gt;0,1,0))</f>
        <v>1</v>
      </c>
      <c r="S290" s="3">
        <f>IF(ISBLANK(Table13[[#This Row],[T4]]),0,IF(Table13[[#This Row],[T4]]&gt;0,1,0))</f>
        <v>0</v>
      </c>
      <c r="T290" s="3">
        <v>0.6</v>
      </c>
    </row>
    <row r="291" spans="1:20">
      <c r="A291" s="4">
        <v>43750.041666666664</v>
      </c>
      <c r="B291">
        <v>43750</v>
      </c>
      <c r="C291" s="3">
        <v>4.1666666666666664E-2</v>
      </c>
      <c r="D291" s="3">
        <v>1</v>
      </c>
      <c r="E291" s="3">
        <v>12</v>
      </c>
      <c r="F291" s="3">
        <v>0.3</v>
      </c>
      <c r="G291" s="5">
        <v>1.3</v>
      </c>
      <c r="H291" s="3">
        <v>1.6</v>
      </c>
      <c r="I291" s="3">
        <v>1.55139</v>
      </c>
      <c r="J291" s="12">
        <f t="shared" si="5"/>
        <v>1.05</v>
      </c>
      <c r="K291" s="3">
        <v>0</v>
      </c>
      <c r="L291" s="3">
        <v>57</v>
      </c>
      <c r="M291" s="3">
        <v>0</v>
      </c>
      <c r="N291" s="3">
        <v>0</v>
      </c>
      <c r="O291" s="3"/>
      <c r="P291" s="3">
        <f>IF(ISBLANK(Table13[[#This Row],[T1]]),0,IF(Table13[[#This Row],[T1]]&gt;0,1,0))</f>
        <v>1</v>
      </c>
      <c r="Q291" s="3">
        <f>IF(ISBLANK(Table13[[#This Row],[T2]]),0,IF(Table13[[#This Row],[T2]]&gt;0,1,0))</f>
        <v>1</v>
      </c>
      <c r="R291" s="3">
        <f>IF(ISBLANK(Table13[[#This Row],[T3]]),0,IF(Table13[[#This Row],[T3]]&gt;0,1,0))</f>
        <v>1</v>
      </c>
      <c r="S291" s="3">
        <f>IF(ISBLANK(Table13[[#This Row],[T4]]),0,IF(Table13[[#This Row],[T4]]&gt;0,1,0))</f>
        <v>0</v>
      </c>
      <c r="T291" s="3">
        <v>1.6</v>
      </c>
    </row>
    <row r="292" spans="1:20">
      <c r="A292" s="4">
        <v>43750.083333333336</v>
      </c>
      <c r="B292">
        <v>43750</v>
      </c>
      <c r="C292" s="3">
        <v>8.3333333333333329E-2</v>
      </c>
      <c r="D292" s="3">
        <v>2</v>
      </c>
      <c r="E292" s="3">
        <v>12</v>
      </c>
      <c r="F292" s="3">
        <v>0.3</v>
      </c>
      <c r="G292" s="5">
        <v>0.2</v>
      </c>
      <c r="H292" s="3">
        <v>0.5</v>
      </c>
      <c r="I292" s="3">
        <v>1.55139</v>
      </c>
      <c r="J292" s="12">
        <f t="shared" si="5"/>
        <v>0.99583333333333357</v>
      </c>
      <c r="K292" s="3">
        <v>0</v>
      </c>
      <c r="L292" s="3">
        <v>58</v>
      </c>
      <c r="M292" s="3">
        <v>0</v>
      </c>
      <c r="N292" s="3">
        <v>0</v>
      </c>
      <c r="O292" s="3"/>
      <c r="P292" s="3">
        <f>IF(ISBLANK(Table13[[#This Row],[T1]]),0,IF(Table13[[#This Row],[T1]]&gt;0,1,0))</f>
        <v>1</v>
      </c>
      <c r="Q292" s="3">
        <f>IF(ISBLANK(Table13[[#This Row],[T2]]),0,IF(Table13[[#This Row],[T2]]&gt;0,1,0))</f>
        <v>1</v>
      </c>
      <c r="R292" s="3">
        <f>IF(ISBLANK(Table13[[#This Row],[T3]]),0,IF(Table13[[#This Row],[T3]]&gt;0,1,0))</f>
        <v>1</v>
      </c>
      <c r="S292" s="3">
        <f>IF(ISBLANK(Table13[[#This Row],[T4]]),0,IF(Table13[[#This Row],[T4]]&gt;0,1,0))</f>
        <v>0</v>
      </c>
      <c r="T292" s="3">
        <v>0.5</v>
      </c>
    </row>
    <row r="293" spans="1:20">
      <c r="A293" s="4">
        <v>43750.125</v>
      </c>
      <c r="B293">
        <v>43750</v>
      </c>
      <c r="C293" s="3">
        <v>0.125</v>
      </c>
      <c r="D293" s="3">
        <v>3</v>
      </c>
      <c r="E293" s="3">
        <v>12</v>
      </c>
      <c r="F293" s="3">
        <v>0.2</v>
      </c>
      <c r="G293" s="5">
        <v>0.3</v>
      </c>
      <c r="H293" s="3">
        <v>0.5</v>
      </c>
      <c r="I293" s="3">
        <v>1.55139</v>
      </c>
      <c r="J293" s="12">
        <f t="shared" si="5"/>
        <v>0.98750000000000027</v>
      </c>
      <c r="K293" s="3">
        <v>0</v>
      </c>
      <c r="L293" s="3">
        <v>58</v>
      </c>
      <c r="M293" s="3">
        <v>0</v>
      </c>
      <c r="N293" s="3">
        <v>0</v>
      </c>
      <c r="O293" s="3"/>
      <c r="P293" s="3">
        <f>IF(ISBLANK(Table13[[#This Row],[T1]]),0,IF(Table13[[#This Row],[T1]]&gt;0,1,0))</f>
        <v>1</v>
      </c>
      <c r="Q293" s="3">
        <f>IF(ISBLANK(Table13[[#This Row],[T2]]),0,IF(Table13[[#This Row],[T2]]&gt;0,1,0))</f>
        <v>1</v>
      </c>
      <c r="R293" s="3">
        <f>IF(ISBLANK(Table13[[#This Row],[T3]]),0,IF(Table13[[#This Row],[T3]]&gt;0,1,0))</f>
        <v>1</v>
      </c>
      <c r="S293" s="3">
        <f>IF(ISBLANK(Table13[[#This Row],[T4]]),0,IF(Table13[[#This Row],[T4]]&gt;0,1,0))</f>
        <v>0</v>
      </c>
      <c r="T293" s="3">
        <v>0.5</v>
      </c>
    </row>
    <row r="294" spans="1:20">
      <c r="A294" s="4">
        <v>43750.166666666664</v>
      </c>
      <c r="B294">
        <v>43750</v>
      </c>
      <c r="C294" s="3">
        <v>0.16666666666666666</v>
      </c>
      <c r="D294" s="3">
        <v>4</v>
      </c>
      <c r="E294" s="3">
        <v>12</v>
      </c>
      <c r="F294" s="3">
        <v>0.2</v>
      </c>
      <c r="G294" s="5">
        <v>0.2</v>
      </c>
      <c r="H294" s="3">
        <v>0.4</v>
      </c>
      <c r="I294" s="3">
        <v>1.55139</v>
      </c>
      <c r="J294" s="12">
        <f t="shared" si="5"/>
        <v>0.9833333333333335</v>
      </c>
      <c r="K294" s="3">
        <v>0</v>
      </c>
      <c r="L294" s="3">
        <v>58</v>
      </c>
      <c r="M294" s="3">
        <v>0</v>
      </c>
      <c r="N294" s="3">
        <v>0</v>
      </c>
      <c r="O294" s="3"/>
      <c r="P294" s="3">
        <f>IF(ISBLANK(Table13[[#This Row],[T1]]),0,IF(Table13[[#This Row],[T1]]&gt;0,1,0))</f>
        <v>1</v>
      </c>
      <c r="Q294" s="3">
        <f>IF(ISBLANK(Table13[[#This Row],[T2]]),0,IF(Table13[[#This Row],[T2]]&gt;0,1,0))</f>
        <v>1</v>
      </c>
      <c r="R294" s="3">
        <f>IF(ISBLANK(Table13[[#This Row],[T3]]),0,IF(Table13[[#This Row],[T3]]&gt;0,1,0))</f>
        <v>1</v>
      </c>
      <c r="S294" s="3">
        <f>IF(ISBLANK(Table13[[#This Row],[T4]]),0,IF(Table13[[#This Row],[T4]]&gt;0,1,0))</f>
        <v>0</v>
      </c>
      <c r="T294" s="3">
        <v>0.4</v>
      </c>
    </row>
    <row r="295" spans="1:20">
      <c r="A295" s="4">
        <v>43750.208333333336</v>
      </c>
      <c r="B295">
        <v>43750</v>
      </c>
      <c r="C295" s="3">
        <v>0.20833333333333334</v>
      </c>
      <c r="D295" s="3">
        <v>5</v>
      </c>
      <c r="E295" s="3">
        <v>12</v>
      </c>
      <c r="F295" s="3">
        <v>0.2</v>
      </c>
      <c r="G295" s="5">
        <v>0.3</v>
      </c>
      <c r="H295" s="3">
        <v>0.5</v>
      </c>
      <c r="I295" s="3">
        <v>1.55139</v>
      </c>
      <c r="J295" s="12">
        <f t="shared" si="5"/>
        <v>0.97916666666666685</v>
      </c>
      <c r="K295" s="3">
        <v>0</v>
      </c>
      <c r="L295" s="3">
        <v>58</v>
      </c>
      <c r="M295" s="3">
        <v>0</v>
      </c>
      <c r="N295" s="3">
        <v>0</v>
      </c>
      <c r="O295" s="3"/>
      <c r="P295" s="3">
        <f>IF(ISBLANK(Table13[[#This Row],[T1]]),0,IF(Table13[[#This Row],[T1]]&gt;0,1,0))</f>
        <v>1</v>
      </c>
      <c r="Q295" s="3">
        <f>IF(ISBLANK(Table13[[#This Row],[T2]]),0,IF(Table13[[#This Row],[T2]]&gt;0,1,0))</f>
        <v>1</v>
      </c>
      <c r="R295" s="3">
        <f>IF(ISBLANK(Table13[[#This Row],[T3]]),0,IF(Table13[[#This Row],[T3]]&gt;0,1,0))</f>
        <v>1</v>
      </c>
      <c r="S295" s="3">
        <f>IF(ISBLANK(Table13[[#This Row],[T4]]),0,IF(Table13[[#This Row],[T4]]&gt;0,1,0))</f>
        <v>0</v>
      </c>
      <c r="T295" s="3">
        <v>0.5</v>
      </c>
    </row>
    <row r="296" spans="1:20">
      <c r="A296" s="4">
        <v>43750.25</v>
      </c>
      <c r="B296">
        <v>43750</v>
      </c>
      <c r="C296" s="3">
        <v>0.25</v>
      </c>
      <c r="D296" s="3">
        <v>6</v>
      </c>
      <c r="E296" s="3">
        <v>12</v>
      </c>
      <c r="F296" s="3">
        <v>0.2</v>
      </c>
      <c r="G296" s="5">
        <v>0.2</v>
      </c>
      <c r="H296" s="3">
        <v>0.4</v>
      </c>
      <c r="I296" s="3">
        <v>1.55139</v>
      </c>
      <c r="J296" s="12">
        <f t="shared" si="5"/>
        <v>1.0416666666666667</v>
      </c>
      <c r="K296" s="3">
        <v>0</v>
      </c>
      <c r="L296" s="3">
        <v>57</v>
      </c>
      <c r="M296" s="3">
        <v>0</v>
      </c>
      <c r="N296" s="3">
        <v>0</v>
      </c>
      <c r="O296" s="3"/>
      <c r="P296" s="3">
        <f>IF(ISBLANK(Table13[[#This Row],[T1]]),0,IF(Table13[[#This Row],[T1]]&gt;0,1,0))</f>
        <v>1</v>
      </c>
      <c r="Q296" s="3">
        <f>IF(ISBLANK(Table13[[#This Row],[T2]]),0,IF(Table13[[#This Row],[T2]]&gt;0,1,0))</f>
        <v>0</v>
      </c>
      <c r="R296" s="3">
        <f>IF(ISBLANK(Table13[[#This Row],[T3]]),0,IF(Table13[[#This Row],[T3]]&gt;0,1,0))</f>
        <v>1</v>
      </c>
      <c r="S296" s="3">
        <f>IF(ISBLANK(Table13[[#This Row],[T4]]),0,IF(Table13[[#This Row],[T4]]&gt;0,1,0))</f>
        <v>0</v>
      </c>
      <c r="T296" s="3">
        <v>0.4</v>
      </c>
    </row>
    <row r="297" spans="1:20">
      <c r="A297" s="4">
        <v>43750.291666666664</v>
      </c>
      <c r="B297">
        <v>43750</v>
      </c>
      <c r="C297" s="3">
        <v>0.29166666666666669</v>
      </c>
      <c r="D297" s="3">
        <v>7</v>
      </c>
      <c r="E297" s="3">
        <v>12</v>
      </c>
      <c r="F297" s="3">
        <v>0.5</v>
      </c>
      <c r="G297" s="5">
        <v>1.4</v>
      </c>
      <c r="H297" s="3">
        <v>1.9</v>
      </c>
      <c r="I297" s="3">
        <v>1.55139</v>
      </c>
      <c r="J297" s="12">
        <f t="shared" si="5"/>
        <v>1.1375000000000002</v>
      </c>
      <c r="K297" s="3">
        <v>0</v>
      </c>
      <c r="L297" s="3">
        <v>58</v>
      </c>
      <c r="M297" s="3">
        <v>0</v>
      </c>
      <c r="N297" s="3">
        <v>0</v>
      </c>
      <c r="O297" s="3"/>
      <c r="P297" s="3">
        <f>IF(ISBLANK(Table13[[#This Row],[T1]]),0,IF(Table13[[#This Row],[T1]]&gt;0,1,0))</f>
        <v>1</v>
      </c>
      <c r="Q297" s="3">
        <f>IF(ISBLANK(Table13[[#This Row],[T2]]),0,IF(Table13[[#This Row],[T2]]&gt;0,1,0))</f>
        <v>0</v>
      </c>
      <c r="R297" s="3">
        <f>IF(ISBLANK(Table13[[#This Row],[T3]]),0,IF(Table13[[#This Row],[T3]]&gt;0,1,0))</f>
        <v>1</v>
      </c>
      <c r="S297" s="3">
        <f>IF(ISBLANK(Table13[[#This Row],[T4]]),0,IF(Table13[[#This Row],[T4]]&gt;0,1,0))</f>
        <v>0</v>
      </c>
      <c r="T297" s="3">
        <v>1.9</v>
      </c>
    </row>
    <row r="298" spans="1:20">
      <c r="A298" s="4">
        <v>43750.333333333336</v>
      </c>
      <c r="B298">
        <v>43750</v>
      </c>
      <c r="C298" s="3">
        <v>0.33333333333333331</v>
      </c>
      <c r="D298" s="3">
        <v>8</v>
      </c>
      <c r="E298" s="3">
        <v>12</v>
      </c>
      <c r="F298" s="3">
        <v>0.6</v>
      </c>
      <c r="G298" s="5">
        <v>0.2</v>
      </c>
      <c r="H298" s="3">
        <v>0.8</v>
      </c>
      <c r="I298" s="3">
        <v>1.55139</v>
      </c>
      <c r="J298" s="12">
        <f t="shared" si="5"/>
        <v>1.104166666666667</v>
      </c>
      <c r="K298" s="3">
        <v>0</v>
      </c>
      <c r="L298" s="3">
        <v>3</v>
      </c>
      <c r="M298" s="3">
        <v>0</v>
      </c>
      <c r="N298" s="3">
        <v>0</v>
      </c>
      <c r="O298" s="3"/>
      <c r="P298" s="3">
        <f>IF(ISBLANK(Table13[[#This Row],[T1]]),0,IF(Table13[[#This Row],[T1]]&gt;0,1,0))</f>
        <v>1</v>
      </c>
      <c r="Q298" s="3">
        <f>IF(ISBLANK(Table13[[#This Row],[T2]]),0,IF(Table13[[#This Row],[T2]]&gt;0,1,0))</f>
        <v>0</v>
      </c>
      <c r="R298" s="3">
        <f>IF(ISBLANK(Table13[[#This Row],[T3]]),0,IF(Table13[[#This Row],[T3]]&gt;0,1,0))</f>
        <v>1</v>
      </c>
      <c r="S298" s="3">
        <f>IF(ISBLANK(Table13[[#This Row],[T4]]),0,IF(Table13[[#This Row],[T4]]&gt;0,1,0))</f>
        <v>0</v>
      </c>
      <c r="T298" s="3">
        <v>0.8</v>
      </c>
    </row>
    <row r="299" spans="1:20">
      <c r="A299" s="4">
        <v>43750.375</v>
      </c>
      <c r="B299">
        <v>43750</v>
      </c>
      <c r="C299" s="3">
        <v>0.375</v>
      </c>
      <c r="D299" s="3">
        <v>9</v>
      </c>
      <c r="E299" s="3">
        <v>12</v>
      </c>
      <c r="F299" s="3">
        <v>0.2</v>
      </c>
      <c r="G299" s="5">
        <v>0.2</v>
      </c>
      <c r="H299" s="3">
        <v>0.4</v>
      </c>
      <c r="I299" s="3">
        <v>1.55139</v>
      </c>
      <c r="J299" s="12">
        <f t="shared" si="5"/>
        <v>1.1166666666666669</v>
      </c>
      <c r="K299" s="3"/>
      <c r="L299" s="3"/>
      <c r="M299" s="3"/>
      <c r="N299" s="3"/>
      <c r="O299" s="3"/>
      <c r="P299" s="3">
        <f>IF(ISBLANK(Table13[[#This Row],[T1]]),0,IF(Table13[[#This Row],[T1]]&gt;0,1,0))</f>
        <v>0</v>
      </c>
      <c r="Q299" s="3">
        <f>IF(ISBLANK(Table13[[#This Row],[T2]]),0,IF(Table13[[#This Row],[T2]]&gt;0,1,0))</f>
        <v>0</v>
      </c>
      <c r="R299" s="3">
        <f>IF(ISBLANK(Table13[[#This Row],[T3]]),0,IF(Table13[[#This Row],[T3]]&gt;0,1,0))</f>
        <v>1</v>
      </c>
      <c r="S299" s="3">
        <f>IF(ISBLANK(Table13[[#This Row],[T4]]),0,IF(Table13[[#This Row],[T4]]&gt;0,1,0))</f>
        <v>0</v>
      </c>
      <c r="T299" s="3">
        <v>0.4</v>
      </c>
    </row>
    <row r="300" spans="1:20">
      <c r="A300" s="4">
        <v>43750.416666666664</v>
      </c>
      <c r="B300">
        <v>43750</v>
      </c>
      <c r="C300" s="3">
        <v>0.41666666666666669</v>
      </c>
      <c r="D300" s="3">
        <v>10</v>
      </c>
      <c r="E300" s="3">
        <v>12</v>
      </c>
      <c r="F300" s="3">
        <v>0.2</v>
      </c>
      <c r="G300" s="5">
        <v>0.4</v>
      </c>
      <c r="H300" s="3">
        <v>0.60000000000000009</v>
      </c>
      <c r="I300" s="3">
        <v>1.55139</v>
      </c>
      <c r="J300" s="12">
        <f t="shared" si="5"/>
        <v>1.1625000000000003</v>
      </c>
      <c r="K300" s="3"/>
      <c r="L300" s="3"/>
      <c r="M300" s="3"/>
      <c r="N300" s="3"/>
      <c r="O300" s="3"/>
      <c r="P300" s="3">
        <f>IF(ISBLANK(Table13[[#This Row],[T1]]),0,IF(Table13[[#This Row],[T1]]&gt;0,1,0))</f>
        <v>0</v>
      </c>
      <c r="Q300" s="3">
        <f>IF(ISBLANK(Table13[[#This Row],[T2]]),0,IF(Table13[[#This Row],[T2]]&gt;0,1,0))</f>
        <v>0</v>
      </c>
      <c r="R300" s="3">
        <f>IF(ISBLANK(Table13[[#This Row],[T3]]),0,IF(Table13[[#This Row],[T3]]&gt;0,1,0))</f>
        <v>0</v>
      </c>
      <c r="S300" s="3">
        <f>IF(ISBLANK(Table13[[#This Row],[T4]]),0,IF(Table13[[#This Row],[T4]]&gt;0,1,0))</f>
        <v>0</v>
      </c>
      <c r="T300" s="3">
        <v>0.60000000000000009</v>
      </c>
    </row>
    <row r="301" spans="1:20">
      <c r="A301" s="4">
        <v>43750.458333333336</v>
      </c>
      <c r="B301">
        <v>43750</v>
      </c>
      <c r="C301" s="3">
        <v>0.45833333333333331</v>
      </c>
      <c r="D301" s="3">
        <v>11</v>
      </c>
      <c r="E301" s="3">
        <v>12</v>
      </c>
      <c r="F301" s="3">
        <v>0.2</v>
      </c>
      <c r="G301" s="5">
        <v>0.4</v>
      </c>
      <c r="H301" s="3">
        <v>0.60000000000000009</v>
      </c>
      <c r="I301" s="3">
        <v>1.55139</v>
      </c>
      <c r="J301" s="12">
        <f t="shared" si="5"/>
        <v>1.229166666666667</v>
      </c>
      <c r="K301" s="3"/>
      <c r="L301" s="3"/>
      <c r="M301" s="3"/>
      <c r="N301" s="3"/>
      <c r="O301" s="3"/>
      <c r="P301" s="3">
        <f>IF(ISBLANK(Table13[[#This Row],[T1]]),0,IF(Table13[[#This Row],[T1]]&gt;0,1,0))</f>
        <v>0</v>
      </c>
      <c r="Q301" s="3">
        <f>IF(ISBLANK(Table13[[#This Row],[T2]]),0,IF(Table13[[#This Row],[T2]]&gt;0,1,0))</f>
        <v>0</v>
      </c>
      <c r="R301" s="3">
        <f>IF(ISBLANK(Table13[[#This Row],[T3]]),0,IF(Table13[[#This Row],[T3]]&gt;0,1,0))</f>
        <v>0</v>
      </c>
      <c r="S301" s="3">
        <f>IF(ISBLANK(Table13[[#This Row],[T4]]),0,IF(Table13[[#This Row],[T4]]&gt;0,1,0))</f>
        <v>0</v>
      </c>
      <c r="T301" s="3">
        <v>0.60000000000000009</v>
      </c>
    </row>
    <row r="302" spans="1:20">
      <c r="A302" s="4">
        <v>43750.5</v>
      </c>
      <c r="B302">
        <v>43750</v>
      </c>
      <c r="C302" s="3">
        <v>0.5</v>
      </c>
      <c r="D302" s="3">
        <v>12</v>
      </c>
      <c r="E302" s="3">
        <v>12</v>
      </c>
      <c r="F302" s="3">
        <v>0.3</v>
      </c>
      <c r="G302" s="5">
        <v>0.4</v>
      </c>
      <c r="H302" s="3">
        <v>0.7</v>
      </c>
      <c r="I302" s="3">
        <v>1.55139</v>
      </c>
      <c r="J302" s="12">
        <f t="shared" si="5"/>
        <v>1.2375000000000003</v>
      </c>
      <c r="K302" s="3"/>
      <c r="L302" s="3"/>
      <c r="M302" s="3"/>
      <c r="N302" s="3"/>
      <c r="O302" s="3"/>
      <c r="P302" s="3">
        <f>IF(ISBLANK(Table13[[#This Row],[T1]]),0,IF(Table13[[#This Row],[T1]]&gt;0,1,0))</f>
        <v>0</v>
      </c>
      <c r="Q302" s="3">
        <f>IF(ISBLANK(Table13[[#This Row],[T2]]),0,IF(Table13[[#This Row],[T2]]&gt;0,1,0))</f>
        <v>0</v>
      </c>
      <c r="R302" s="3">
        <f>IF(ISBLANK(Table13[[#This Row],[T3]]),0,IF(Table13[[#This Row],[T3]]&gt;0,1,0))</f>
        <v>0</v>
      </c>
      <c r="S302" s="3">
        <f>IF(ISBLANK(Table13[[#This Row],[T4]]),0,IF(Table13[[#This Row],[T4]]&gt;0,1,0))</f>
        <v>0</v>
      </c>
      <c r="T302" s="3">
        <v>0.7</v>
      </c>
    </row>
    <row r="303" spans="1:20">
      <c r="A303" s="4">
        <v>43750.541666666664</v>
      </c>
      <c r="B303">
        <v>43750</v>
      </c>
      <c r="C303" s="3">
        <v>0.54166666666666663</v>
      </c>
      <c r="D303" s="3">
        <v>13</v>
      </c>
      <c r="E303" s="3">
        <v>12</v>
      </c>
      <c r="F303" s="3">
        <v>0.4</v>
      </c>
      <c r="G303" s="5">
        <v>0.2</v>
      </c>
      <c r="H303" s="3">
        <v>0.60000000000000009</v>
      </c>
      <c r="I303" s="3">
        <v>1.55139</v>
      </c>
      <c r="J303" s="12">
        <f t="shared" si="5"/>
        <v>1.2375000000000003</v>
      </c>
      <c r="K303" s="3"/>
      <c r="L303" s="3"/>
      <c r="M303" s="3"/>
      <c r="N303" s="3"/>
      <c r="O303" s="3"/>
      <c r="P303" s="3">
        <f>IF(ISBLANK(Table13[[#This Row],[T1]]),0,IF(Table13[[#This Row],[T1]]&gt;0,1,0))</f>
        <v>0</v>
      </c>
      <c r="Q303" s="3">
        <f>IF(ISBLANK(Table13[[#This Row],[T2]]),0,IF(Table13[[#This Row],[T2]]&gt;0,1,0))</f>
        <v>0</v>
      </c>
      <c r="R303" s="3">
        <f>IF(ISBLANK(Table13[[#This Row],[T3]]),0,IF(Table13[[#This Row],[T3]]&gt;0,1,0))</f>
        <v>0</v>
      </c>
      <c r="S303" s="3">
        <f>IF(ISBLANK(Table13[[#This Row],[T4]]),0,IF(Table13[[#This Row],[T4]]&gt;0,1,0))</f>
        <v>0</v>
      </c>
      <c r="T303" s="3">
        <v>0.60000000000000009</v>
      </c>
    </row>
    <row r="304" spans="1:20">
      <c r="A304" s="4">
        <v>43750.583333333336</v>
      </c>
      <c r="B304">
        <v>43750</v>
      </c>
      <c r="C304" s="3">
        <v>0.58333333333333337</v>
      </c>
      <c r="D304" s="3">
        <v>14</v>
      </c>
      <c r="E304" s="3">
        <v>12</v>
      </c>
      <c r="F304" s="3">
        <v>0.4</v>
      </c>
      <c r="G304" s="5">
        <v>0.9</v>
      </c>
      <c r="H304" s="3">
        <v>1.3</v>
      </c>
      <c r="I304" s="3">
        <v>1.55139</v>
      </c>
      <c r="J304" s="12">
        <f t="shared" si="5"/>
        <v>1.2958333333333334</v>
      </c>
      <c r="K304" s="3">
        <v>0</v>
      </c>
      <c r="L304" s="3">
        <v>17</v>
      </c>
      <c r="M304" s="3">
        <v>0</v>
      </c>
      <c r="N304" s="3">
        <v>0</v>
      </c>
      <c r="O304" s="3"/>
      <c r="P304" s="3">
        <f>IF(ISBLANK(Table13[[#This Row],[T1]]),0,IF(Table13[[#This Row],[T1]]&gt;0,1,0))</f>
        <v>0</v>
      </c>
      <c r="Q304" s="3">
        <f>IF(ISBLANK(Table13[[#This Row],[T2]]),0,IF(Table13[[#This Row],[T2]]&gt;0,1,0))</f>
        <v>0</v>
      </c>
      <c r="R304" s="3">
        <f>IF(ISBLANK(Table13[[#This Row],[T3]]),0,IF(Table13[[#This Row],[T3]]&gt;0,1,0))</f>
        <v>0</v>
      </c>
      <c r="S304" s="3">
        <f>IF(ISBLANK(Table13[[#This Row],[T4]]),0,IF(Table13[[#This Row],[T4]]&gt;0,1,0))</f>
        <v>0</v>
      </c>
      <c r="T304" s="3">
        <v>1.3</v>
      </c>
    </row>
    <row r="305" spans="1:20">
      <c r="A305" s="4">
        <v>43750.625</v>
      </c>
      <c r="B305">
        <v>43750</v>
      </c>
      <c r="C305" s="3">
        <v>0.625</v>
      </c>
      <c r="D305" s="3">
        <v>15</v>
      </c>
      <c r="E305" s="3">
        <v>12</v>
      </c>
      <c r="F305" s="3">
        <v>1.3</v>
      </c>
      <c r="G305" s="5">
        <v>0.4</v>
      </c>
      <c r="H305" s="3">
        <v>1.7000000000000002</v>
      </c>
      <c r="I305" s="3">
        <v>1.55139</v>
      </c>
      <c r="J305" s="12">
        <f t="shared" si="5"/>
        <v>1.2708333333333335</v>
      </c>
      <c r="K305" s="3">
        <v>0</v>
      </c>
      <c r="L305" s="3">
        <v>58</v>
      </c>
      <c r="M305" s="3">
        <v>0</v>
      </c>
      <c r="N305" s="3">
        <v>0</v>
      </c>
      <c r="O305" s="3"/>
      <c r="P305" s="3">
        <f>IF(ISBLANK(Table13[[#This Row],[T1]]),0,IF(Table13[[#This Row],[T1]]&gt;0,1,0))</f>
        <v>0</v>
      </c>
      <c r="Q305" s="3">
        <f>IF(ISBLANK(Table13[[#This Row],[T2]]),0,IF(Table13[[#This Row],[T2]]&gt;0,1,0))</f>
        <v>0</v>
      </c>
      <c r="R305" s="3">
        <f>IF(ISBLANK(Table13[[#This Row],[T3]]),0,IF(Table13[[#This Row],[T3]]&gt;0,1,0))</f>
        <v>0</v>
      </c>
      <c r="S305" s="3">
        <f>IF(ISBLANK(Table13[[#This Row],[T4]]),0,IF(Table13[[#This Row],[T4]]&gt;0,1,0))</f>
        <v>0</v>
      </c>
      <c r="T305" s="3">
        <v>1.7000000000000002</v>
      </c>
    </row>
    <row r="306" spans="1:20">
      <c r="A306" s="4">
        <v>43750.666666666664</v>
      </c>
      <c r="B306">
        <v>43750</v>
      </c>
      <c r="C306" s="3">
        <v>0.66666666666666663</v>
      </c>
      <c r="D306" s="3">
        <v>16</v>
      </c>
      <c r="E306" s="3">
        <v>12</v>
      </c>
      <c r="F306" s="3">
        <v>2.1</v>
      </c>
      <c r="G306" s="5">
        <v>2.2000000000000002</v>
      </c>
      <c r="H306" s="3">
        <v>4.3000000000000007</v>
      </c>
      <c r="I306" s="3">
        <v>1.55139</v>
      </c>
      <c r="J306" s="12">
        <f t="shared" si="5"/>
        <v>1.2791666666666668</v>
      </c>
      <c r="K306" s="3">
        <v>29</v>
      </c>
      <c r="L306" s="3">
        <v>56</v>
      </c>
      <c r="M306" s="3">
        <v>0</v>
      </c>
      <c r="N306" s="3">
        <v>0</v>
      </c>
      <c r="O306" s="3"/>
      <c r="P306" s="3">
        <f>IF(ISBLANK(Table13[[#This Row],[T1]]),0,IF(Table13[[#This Row],[T1]]&gt;0,1,0))</f>
        <v>0</v>
      </c>
      <c r="Q306" s="3">
        <f>IF(ISBLANK(Table13[[#This Row],[T2]]),0,IF(Table13[[#This Row],[T2]]&gt;0,1,0))</f>
        <v>0</v>
      </c>
      <c r="R306" s="3">
        <f>IF(ISBLANK(Table13[[#This Row],[T3]]),0,IF(Table13[[#This Row],[T3]]&gt;0,1,0))</f>
        <v>0</v>
      </c>
      <c r="S306" s="3">
        <f>IF(ISBLANK(Table13[[#This Row],[T4]]),0,IF(Table13[[#This Row],[T4]]&gt;0,1,0))</f>
        <v>0</v>
      </c>
      <c r="T306" s="3">
        <v>4.3000000000000007</v>
      </c>
    </row>
    <row r="307" spans="1:20">
      <c r="A307" s="4">
        <v>43750.708333333336</v>
      </c>
      <c r="B307">
        <v>43750</v>
      </c>
      <c r="C307" s="3">
        <v>0.70833333333333337</v>
      </c>
      <c r="D307" s="3">
        <v>17</v>
      </c>
      <c r="E307" s="3">
        <v>12</v>
      </c>
      <c r="F307" s="3">
        <v>1.3</v>
      </c>
      <c r="G307" s="5">
        <v>0.4</v>
      </c>
      <c r="H307" s="3">
        <v>1.7000000000000002</v>
      </c>
      <c r="I307" s="3">
        <v>1.55139</v>
      </c>
      <c r="J307" s="12">
        <f t="shared" si="5"/>
        <v>1.1875</v>
      </c>
      <c r="K307" s="3">
        <v>4</v>
      </c>
      <c r="L307" s="3">
        <v>39</v>
      </c>
      <c r="M307" s="3">
        <v>0</v>
      </c>
      <c r="N307" s="3">
        <v>0</v>
      </c>
      <c r="O307" s="3"/>
      <c r="P307" s="3">
        <f>IF(ISBLANK(Table13[[#This Row],[T1]]),0,IF(Table13[[#This Row],[T1]]&gt;0,1,0))</f>
        <v>0</v>
      </c>
      <c r="Q307" s="3">
        <f>IF(ISBLANK(Table13[[#This Row],[T2]]),0,IF(Table13[[#This Row],[T2]]&gt;0,1,0))</f>
        <v>0</v>
      </c>
      <c r="R307" s="3">
        <f>IF(ISBLANK(Table13[[#This Row],[T3]]),0,IF(Table13[[#This Row],[T3]]&gt;0,1,0))</f>
        <v>1</v>
      </c>
      <c r="S307" s="3">
        <f>IF(ISBLANK(Table13[[#This Row],[T4]]),0,IF(Table13[[#This Row],[T4]]&gt;0,1,0))</f>
        <v>0</v>
      </c>
      <c r="T307" s="3">
        <v>1.7000000000000002</v>
      </c>
    </row>
    <row r="308" spans="1:20">
      <c r="A308" s="4">
        <v>43750.75</v>
      </c>
      <c r="B308">
        <v>43750</v>
      </c>
      <c r="C308" s="3">
        <v>0.75</v>
      </c>
      <c r="D308" s="3">
        <v>18</v>
      </c>
      <c r="E308" s="3">
        <v>12</v>
      </c>
      <c r="F308" s="3">
        <v>0.4</v>
      </c>
      <c r="G308" s="5">
        <v>0.4</v>
      </c>
      <c r="H308" s="3">
        <v>0.8</v>
      </c>
      <c r="I308" s="3">
        <v>1.55139</v>
      </c>
      <c r="J308" s="12">
        <f t="shared" si="5"/>
        <v>1.1541666666666666</v>
      </c>
      <c r="K308" s="3"/>
      <c r="L308" s="3"/>
      <c r="M308" s="3"/>
      <c r="N308" s="3"/>
      <c r="O308" s="3"/>
      <c r="P308" s="3">
        <f>IF(ISBLANK(Table13[[#This Row],[T1]]),0,IF(Table13[[#This Row],[T1]]&gt;0,1,0))</f>
        <v>0</v>
      </c>
      <c r="Q308" s="3">
        <f>IF(ISBLANK(Table13[[#This Row],[T2]]),0,IF(Table13[[#This Row],[T2]]&gt;0,1,0))</f>
        <v>1</v>
      </c>
      <c r="R308" s="3">
        <f>IF(ISBLANK(Table13[[#This Row],[T3]]),0,IF(Table13[[#This Row],[T3]]&gt;0,1,0))</f>
        <v>1</v>
      </c>
      <c r="S308" s="3">
        <f>IF(ISBLANK(Table13[[#This Row],[T4]]),0,IF(Table13[[#This Row],[T4]]&gt;0,1,0))</f>
        <v>0</v>
      </c>
      <c r="T308" s="3">
        <v>0.8</v>
      </c>
    </row>
    <row r="309" spans="1:20">
      <c r="A309" s="4">
        <v>43750.791666666664</v>
      </c>
      <c r="B309">
        <v>43750</v>
      </c>
      <c r="C309" s="3">
        <v>0.79166666666666663</v>
      </c>
      <c r="D309" s="3">
        <v>19</v>
      </c>
      <c r="E309" s="3">
        <v>12</v>
      </c>
      <c r="F309" s="3">
        <v>0.3</v>
      </c>
      <c r="G309" s="5">
        <v>0.2</v>
      </c>
      <c r="H309" s="3">
        <v>0.5</v>
      </c>
      <c r="I309" s="3">
        <v>1.55139</v>
      </c>
      <c r="J309" s="12">
        <f t="shared" si="5"/>
        <v>1.1708333333333332</v>
      </c>
      <c r="K309" s="3"/>
      <c r="L309" s="3"/>
      <c r="M309" s="3"/>
      <c r="N309" s="3"/>
      <c r="O309" s="3"/>
      <c r="P309" s="3">
        <f>IF(ISBLANK(Table13[[#This Row],[T1]]),0,IF(Table13[[#This Row],[T1]]&gt;0,1,0))</f>
        <v>0</v>
      </c>
      <c r="Q309" s="3">
        <f>IF(ISBLANK(Table13[[#This Row],[T2]]),0,IF(Table13[[#This Row],[T2]]&gt;0,1,0))</f>
        <v>1</v>
      </c>
      <c r="R309" s="3">
        <f>IF(ISBLANK(Table13[[#This Row],[T3]]),0,IF(Table13[[#This Row],[T3]]&gt;0,1,0))</f>
        <v>1</v>
      </c>
      <c r="S309" s="3">
        <f>IF(ISBLANK(Table13[[#This Row],[T4]]),0,IF(Table13[[#This Row],[T4]]&gt;0,1,0))</f>
        <v>0</v>
      </c>
      <c r="T309" s="3">
        <v>0.5</v>
      </c>
    </row>
    <row r="310" spans="1:20">
      <c r="A310" s="4">
        <v>43750.833333333336</v>
      </c>
      <c r="B310">
        <v>43750</v>
      </c>
      <c r="C310" s="3">
        <v>0.83333333333333337</v>
      </c>
      <c r="D310" s="3">
        <v>20</v>
      </c>
      <c r="E310" s="3">
        <v>12</v>
      </c>
      <c r="F310" s="3">
        <v>0.4</v>
      </c>
      <c r="G310" s="5">
        <v>0.4</v>
      </c>
      <c r="H310" s="3">
        <v>0.8</v>
      </c>
      <c r="I310" s="3">
        <v>1.55139</v>
      </c>
      <c r="J310" s="12">
        <f t="shared" si="5"/>
        <v>1.1958333333333331</v>
      </c>
      <c r="K310" s="3">
        <v>33</v>
      </c>
      <c r="L310" s="3">
        <v>0</v>
      </c>
      <c r="M310" s="3">
        <v>0</v>
      </c>
      <c r="N310" s="3">
        <v>0</v>
      </c>
      <c r="O310" s="3"/>
      <c r="P310" s="3">
        <f>IF(ISBLANK(Table13[[#This Row],[T1]]),0,IF(Table13[[#This Row],[T1]]&gt;0,1,0))</f>
        <v>0</v>
      </c>
      <c r="Q310" s="3">
        <f>IF(ISBLANK(Table13[[#This Row],[T2]]),0,IF(Table13[[#This Row],[T2]]&gt;0,1,0))</f>
        <v>1</v>
      </c>
      <c r="R310" s="3">
        <f>IF(ISBLANK(Table13[[#This Row],[T3]]),0,IF(Table13[[#This Row],[T3]]&gt;0,1,0))</f>
        <v>1</v>
      </c>
      <c r="S310" s="3">
        <f>IF(ISBLANK(Table13[[#This Row],[T4]]),0,IF(Table13[[#This Row],[T4]]&gt;0,1,0))</f>
        <v>0</v>
      </c>
      <c r="T310" s="3">
        <v>0.8</v>
      </c>
    </row>
    <row r="311" spans="1:20">
      <c r="A311" s="4">
        <v>43750.875</v>
      </c>
      <c r="B311">
        <v>43750</v>
      </c>
      <c r="C311" s="3">
        <v>0.875</v>
      </c>
      <c r="D311" s="3">
        <v>21</v>
      </c>
      <c r="E311" s="3">
        <v>12</v>
      </c>
      <c r="F311" s="3">
        <v>0.6</v>
      </c>
      <c r="G311" s="5">
        <v>0.9</v>
      </c>
      <c r="H311" s="3">
        <v>1.5</v>
      </c>
      <c r="I311" s="3">
        <v>1.55139</v>
      </c>
      <c r="J311" s="12">
        <f t="shared" si="5"/>
        <v>1.2083333333333333</v>
      </c>
      <c r="K311" s="3">
        <v>58</v>
      </c>
      <c r="L311" s="3">
        <v>27</v>
      </c>
      <c r="M311" s="3">
        <v>0</v>
      </c>
      <c r="N311" s="3">
        <v>0</v>
      </c>
      <c r="O311" s="3"/>
      <c r="P311" s="3">
        <f>IF(ISBLANK(Table13[[#This Row],[T1]]),0,IF(Table13[[#This Row],[T1]]&gt;0,1,0))</f>
        <v>1</v>
      </c>
      <c r="Q311" s="3">
        <f>IF(ISBLANK(Table13[[#This Row],[T2]]),0,IF(Table13[[#This Row],[T2]]&gt;0,1,0))</f>
        <v>0</v>
      </c>
      <c r="R311" s="3">
        <f>IF(ISBLANK(Table13[[#This Row],[T3]]),0,IF(Table13[[#This Row],[T3]]&gt;0,1,0))</f>
        <v>1</v>
      </c>
      <c r="S311" s="3">
        <f>IF(ISBLANK(Table13[[#This Row],[T4]]),0,IF(Table13[[#This Row],[T4]]&gt;0,1,0))</f>
        <v>0</v>
      </c>
      <c r="T311" s="3">
        <v>1.5</v>
      </c>
    </row>
    <row r="312" spans="1:20">
      <c r="A312" s="4">
        <v>43750.916666666664</v>
      </c>
      <c r="B312">
        <v>43750</v>
      </c>
      <c r="C312" s="3">
        <v>0.91666666666666663</v>
      </c>
      <c r="D312" s="3">
        <v>22</v>
      </c>
      <c r="E312" s="3">
        <v>12</v>
      </c>
      <c r="F312" s="3">
        <v>1.4</v>
      </c>
      <c r="G312" s="5">
        <v>0.6</v>
      </c>
      <c r="H312" s="3">
        <v>2</v>
      </c>
      <c r="I312" s="3">
        <v>1.55139</v>
      </c>
      <c r="J312" s="12">
        <f t="shared" si="5"/>
        <v>1.2416666666666667</v>
      </c>
      <c r="K312" s="3">
        <v>58</v>
      </c>
      <c r="L312" s="3">
        <v>55</v>
      </c>
      <c r="M312" s="3">
        <v>0</v>
      </c>
      <c r="N312" s="3">
        <v>0</v>
      </c>
      <c r="O312" s="3"/>
      <c r="P312" s="3">
        <f>IF(ISBLANK(Table13[[#This Row],[T1]]),0,IF(Table13[[#This Row],[T1]]&gt;0,1,0))</f>
        <v>1</v>
      </c>
      <c r="Q312" s="3">
        <f>IF(ISBLANK(Table13[[#This Row],[T2]]),0,IF(Table13[[#This Row],[T2]]&gt;0,1,0))</f>
        <v>0</v>
      </c>
      <c r="R312" s="3">
        <f>IF(ISBLANK(Table13[[#This Row],[T3]]),0,IF(Table13[[#This Row],[T3]]&gt;0,1,0))</f>
        <v>1</v>
      </c>
      <c r="S312" s="3">
        <f>IF(ISBLANK(Table13[[#This Row],[T4]]),0,IF(Table13[[#This Row],[T4]]&gt;0,1,0))</f>
        <v>0</v>
      </c>
      <c r="T312" s="3">
        <v>2</v>
      </c>
    </row>
    <row r="313" spans="1:20">
      <c r="A313" s="4">
        <v>43750.958333333336</v>
      </c>
      <c r="B313">
        <v>43750</v>
      </c>
      <c r="C313" s="3">
        <v>0.95833333333333337</v>
      </c>
      <c r="D313" s="3">
        <v>23</v>
      </c>
      <c r="E313" s="3">
        <v>12</v>
      </c>
      <c r="F313" s="3">
        <v>0.3</v>
      </c>
      <c r="G313" s="5">
        <v>0.3</v>
      </c>
      <c r="H313" s="3">
        <v>0.6</v>
      </c>
      <c r="I313" s="3">
        <v>1.55139</v>
      </c>
      <c r="J313" s="12">
        <f t="shared" si="5"/>
        <v>1.2125000000000001</v>
      </c>
      <c r="K313" s="3">
        <v>58</v>
      </c>
      <c r="L313" s="3">
        <v>57</v>
      </c>
      <c r="M313" s="3">
        <v>0</v>
      </c>
      <c r="N313" s="3">
        <v>0</v>
      </c>
      <c r="O313" s="3"/>
      <c r="P313" s="3">
        <f>IF(ISBLANK(Table13[[#This Row],[T1]]),0,IF(Table13[[#This Row],[T1]]&gt;0,1,0))</f>
        <v>1</v>
      </c>
      <c r="Q313" s="3">
        <f>IF(ISBLANK(Table13[[#This Row],[T2]]),0,IF(Table13[[#This Row],[T2]]&gt;0,1,0))</f>
        <v>0</v>
      </c>
      <c r="R313" s="3">
        <f>IF(ISBLANK(Table13[[#This Row],[T3]]),0,IF(Table13[[#This Row],[T3]]&gt;0,1,0))</f>
        <v>1</v>
      </c>
      <c r="S313" s="3">
        <f>IF(ISBLANK(Table13[[#This Row],[T4]]),0,IF(Table13[[#This Row],[T4]]&gt;0,1,0))</f>
        <v>0</v>
      </c>
      <c r="T313" s="3">
        <v>0.6</v>
      </c>
    </row>
    <row r="314" spans="1:20">
      <c r="A314" s="4">
        <v>43751</v>
      </c>
      <c r="B314">
        <v>43751</v>
      </c>
      <c r="C314" s="3">
        <v>0</v>
      </c>
      <c r="D314" s="3">
        <v>0</v>
      </c>
      <c r="E314" s="3">
        <v>13</v>
      </c>
      <c r="F314" s="3">
        <v>0.3</v>
      </c>
      <c r="G314" s="5">
        <v>0.2</v>
      </c>
      <c r="H314" s="3">
        <v>0.5</v>
      </c>
      <c r="I314" s="3">
        <v>1.55139</v>
      </c>
      <c r="J314" s="12">
        <f t="shared" si="5"/>
        <v>1.2125000000000001</v>
      </c>
      <c r="K314" s="3">
        <v>57</v>
      </c>
      <c r="L314" s="3">
        <v>58</v>
      </c>
      <c r="M314" s="3">
        <v>0</v>
      </c>
      <c r="N314" s="3">
        <v>0</v>
      </c>
      <c r="O314" s="3"/>
      <c r="P314" s="3">
        <f>IF(ISBLANK(Table13[[#This Row],[T1]]),0,IF(Table13[[#This Row],[T1]]&gt;0,1,0))</f>
        <v>1</v>
      </c>
      <c r="Q314" s="3">
        <f>IF(ISBLANK(Table13[[#This Row],[T2]]),0,IF(Table13[[#This Row],[T2]]&gt;0,1,0))</f>
        <v>0</v>
      </c>
      <c r="R314" s="3">
        <f>IF(ISBLANK(Table13[[#This Row],[T3]]),0,IF(Table13[[#This Row],[T3]]&gt;0,1,0))</f>
        <v>1</v>
      </c>
      <c r="S314" s="3">
        <f>IF(ISBLANK(Table13[[#This Row],[T4]]),0,IF(Table13[[#This Row],[T4]]&gt;0,1,0))</f>
        <v>0</v>
      </c>
      <c r="T314" s="3">
        <v>0.5</v>
      </c>
    </row>
    <row r="315" spans="1:20">
      <c r="A315" s="4">
        <v>43751.041666666664</v>
      </c>
      <c r="B315">
        <v>43751</v>
      </c>
      <c r="C315" s="3">
        <v>4.1666666666666664E-2</v>
      </c>
      <c r="D315" s="3">
        <v>1</v>
      </c>
      <c r="E315" s="3">
        <v>13</v>
      </c>
      <c r="F315" s="3">
        <v>0.2</v>
      </c>
      <c r="G315" s="5">
        <v>0.1</v>
      </c>
      <c r="H315" s="3">
        <v>0.30000000000000004</v>
      </c>
      <c r="I315" s="3">
        <v>1.55139</v>
      </c>
      <c r="J315" s="12">
        <f t="shared" si="5"/>
        <v>1.2041666666666668</v>
      </c>
      <c r="K315" s="3">
        <v>58</v>
      </c>
      <c r="L315" s="3">
        <v>58</v>
      </c>
      <c r="M315" s="3">
        <v>0</v>
      </c>
      <c r="N315" s="3">
        <v>0</v>
      </c>
      <c r="O315" s="3"/>
      <c r="P315" s="3">
        <f>IF(ISBLANK(Table13[[#This Row],[T1]]),0,IF(Table13[[#This Row],[T1]]&gt;0,1,0))</f>
        <v>1</v>
      </c>
      <c r="Q315" s="3">
        <f>IF(ISBLANK(Table13[[#This Row],[T2]]),0,IF(Table13[[#This Row],[T2]]&gt;0,1,0))</f>
        <v>0</v>
      </c>
      <c r="R315" s="3">
        <f>IF(ISBLANK(Table13[[#This Row],[T3]]),0,IF(Table13[[#This Row],[T3]]&gt;0,1,0))</f>
        <v>1</v>
      </c>
      <c r="S315" s="3">
        <f>IF(ISBLANK(Table13[[#This Row],[T4]]),0,IF(Table13[[#This Row],[T4]]&gt;0,1,0))</f>
        <v>0</v>
      </c>
      <c r="T315" s="3">
        <v>0.30000000000000004</v>
      </c>
    </row>
    <row r="316" spans="1:20">
      <c r="A316" s="4">
        <v>43751.083333333336</v>
      </c>
      <c r="B316">
        <v>43751</v>
      </c>
      <c r="C316" s="3">
        <v>8.3333333333333329E-2</v>
      </c>
      <c r="D316" s="3">
        <v>2</v>
      </c>
      <c r="E316" s="3">
        <v>13</v>
      </c>
      <c r="F316" s="3">
        <v>0.2</v>
      </c>
      <c r="G316" s="5">
        <v>0.1</v>
      </c>
      <c r="H316" s="3">
        <v>0.30000000000000004</v>
      </c>
      <c r="I316" s="3">
        <v>1.55139</v>
      </c>
      <c r="J316" s="12">
        <f t="shared" si="5"/>
        <v>1.2041666666666668</v>
      </c>
      <c r="K316" s="3">
        <v>58</v>
      </c>
      <c r="L316" s="3">
        <v>58</v>
      </c>
      <c r="M316" s="3">
        <v>0</v>
      </c>
      <c r="N316" s="3">
        <v>0</v>
      </c>
      <c r="O316" s="3"/>
      <c r="P316" s="3">
        <f>IF(ISBLANK(Table13[[#This Row],[T1]]),0,IF(Table13[[#This Row],[T1]]&gt;0,1,0))</f>
        <v>1</v>
      </c>
      <c r="Q316" s="3">
        <f>IF(ISBLANK(Table13[[#This Row],[T2]]),0,IF(Table13[[#This Row],[T2]]&gt;0,1,0))</f>
        <v>1</v>
      </c>
      <c r="R316" s="3">
        <f>IF(ISBLANK(Table13[[#This Row],[T3]]),0,IF(Table13[[#This Row],[T3]]&gt;0,1,0))</f>
        <v>1</v>
      </c>
      <c r="S316" s="3">
        <f>IF(ISBLANK(Table13[[#This Row],[T4]]),0,IF(Table13[[#This Row],[T4]]&gt;0,1,0))</f>
        <v>0</v>
      </c>
      <c r="T316" s="3">
        <v>0.30000000000000004</v>
      </c>
    </row>
    <row r="317" spans="1:20">
      <c r="A317" s="4">
        <v>43751.125</v>
      </c>
      <c r="B317">
        <v>43751</v>
      </c>
      <c r="C317" s="3">
        <v>0.125</v>
      </c>
      <c r="D317" s="3">
        <v>3</v>
      </c>
      <c r="E317" s="3">
        <v>13</v>
      </c>
      <c r="F317" s="3">
        <v>0.2</v>
      </c>
      <c r="G317" s="5">
        <v>0.2</v>
      </c>
      <c r="H317" s="3">
        <v>0.4</v>
      </c>
      <c r="I317" s="3">
        <v>1.55139</v>
      </c>
      <c r="J317" s="12">
        <f t="shared" si="5"/>
        <v>1.2041666666666668</v>
      </c>
      <c r="K317" s="3">
        <v>58</v>
      </c>
      <c r="L317" s="3">
        <v>58</v>
      </c>
      <c r="M317" s="3">
        <v>0</v>
      </c>
      <c r="N317" s="3">
        <v>0</v>
      </c>
      <c r="O317" s="3"/>
      <c r="P317" s="3">
        <f>IF(ISBLANK(Table13[[#This Row],[T1]]),0,IF(Table13[[#This Row],[T1]]&gt;0,1,0))</f>
        <v>1</v>
      </c>
      <c r="Q317" s="3">
        <f>IF(ISBLANK(Table13[[#This Row],[T2]]),0,IF(Table13[[#This Row],[T2]]&gt;0,1,0))</f>
        <v>1</v>
      </c>
      <c r="R317" s="3">
        <f>IF(ISBLANK(Table13[[#This Row],[T3]]),0,IF(Table13[[#This Row],[T3]]&gt;0,1,0))</f>
        <v>1</v>
      </c>
      <c r="S317" s="3">
        <f>IF(ISBLANK(Table13[[#This Row],[T4]]),0,IF(Table13[[#This Row],[T4]]&gt;0,1,0))</f>
        <v>0</v>
      </c>
      <c r="T317" s="3">
        <v>0.4</v>
      </c>
    </row>
    <row r="318" spans="1:20">
      <c r="A318" s="4">
        <v>43751.166666666664</v>
      </c>
      <c r="B318">
        <v>43751</v>
      </c>
      <c r="C318" s="3">
        <v>0.16666666666666666</v>
      </c>
      <c r="D318" s="3">
        <v>4</v>
      </c>
      <c r="E318" s="3">
        <v>13</v>
      </c>
      <c r="F318" s="3">
        <v>0.1</v>
      </c>
      <c r="G318" s="5">
        <v>0.2</v>
      </c>
      <c r="H318" s="3">
        <v>0.30000000000000004</v>
      </c>
      <c r="I318" s="3">
        <v>1.55139</v>
      </c>
      <c r="J318" s="12">
        <f t="shared" si="5"/>
        <v>1.2041666666666668</v>
      </c>
      <c r="K318" s="3">
        <v>57</v>
      </c>
      <c r="L318" s="3">
        <v>57</v>
      </c>
      <c r="M318" s="3">
        <v>0</v>
      </c>
      <c r="N318" s="3">
        <v>0</v>
      </c>
      <c r="O318" s="3"/>
      <c r="P318" s="3">
        <f>IF(ISBLANK(Table13[[#This Row],[T1]]),0,IF(Table13[[#This Row],[T1]]&gt;0,1,0))</f>
        <v>1</v>
      </c>
      <c r="Q318" s="3">
        <f>IF(ISBLANK(Table13[[#This Row],[T2]]),0,IF(Table13[[#This Row],[T2]]&gt;0,1,0))</f>
        <v>1</v>
      </c>
      <c r="R318" s="3">
        <f>IF(ISBLANK(Table13[[#This Row],[T3]]),0,IF(Table13[[#This Row],[T3]]&gt;0,1,0))</f>
        <v>1</v>
      </c>
      <c r="S318" s="3">
        <f>IF(ISBLANK(Table13[[#This Row],[T4]]),0,IF(Table13[[#This Row],[T4]]&gt;0,1,0))</f>
        <v>0</v>
      </c>
      <c r="T318" s="3">
        <v>0.30000000000000004</v>
      </c>
    </row>
    <row r="319" spans="1:20">
      <c r="A319" s="4">
        <v>43751.208333333336</v>
      </c>
      <c r="B319">
        <v>43751</v>
      </c>
      <c r="C319" s="3">
        <v>0.20833333333333334</v>
      </c>
      <c r="D319" s="3">
        <v>5</v>
      </c>
      <c r="E319" s="3">
        <v>13</v>
      </c>
      <c r="F319" s="3">
        <v>0.1</v>
      </c>
      <c r="G319" s="5">
        <v>1.9</v>
      </c>
      <c r="H319" s="3">
        <v>2</v>
      </c>
      <c r="I319" s="3">
        <v>1.55139</v>
      </c>
      <c r="J319" s="12">
        <f t="shared" si="5"/>
        <v>1.2458333333333336</v>
      </c>
      <c r="K319" s="3">
        <v>58</v>
      </c>
      <c r="L319" s="3">
        <v>56</v>
      </c>
      <c r="M319" s="3">
        <v>0</v>
      </c>
      <c r="N319" s="3">
        <v>0</v>
      </c>
      <c r="O319" s="3"/>
      <c r="P319" s="3">
        <f>IF(ISBLANK(Table13[[#This Row],[T1]]),0,IF(Table13[[#This Row],[T1]]&gt;0,1,0))</f>
        <v>1</v>
      </c>
      <c r="Q319" s="3">
        <f>IF(ISBLANK(Table13[[#This Row],[T2]]),0,IF(Table13[[#This Row],[T2]]&gt;0,1,0))</f>
        <v>1</v>
      </c>
      <c r="R319" s="3">
        <f>IF(ISBLANK(Table13[[#This Row],[T3]]),0,IF(Table13[[#This Row],[T3]]&gt;0,1,0))</f>
        <v>1</v>
      </c>
      <c r="S319" s="3">
        <f>IF(ISBLANK(Table13[[#This Row],[T4]]),0,IF(Table13[[#This Row],[T4]]&gt;0,1,0))</f>
        <v>0</v>
      </c>
      <c r="T319" s="3">
        <v>2</v>
      </c>
    </row>
    <row r="320" spans="1:20">
      <c r="A320" s="4">
        <v>43751.25</v>
      </c>
      <c r="B320">
        <v>43751</v>
      </c>
      <c r="C320" s="3">
        <v>0.25</v>
      </c>
      <c r="D320" s="3">
        <v>6</v>
      </c>
      <c r="E320" s="3">
        <v>13</v>
      </c>
      <c r="F320" s="3">
        <v>2</v>
      </c>
      <c r="G320" s="5">
        <v>0.7</v>
      </c>
      <c r="H320" s="3">
        <v>2.7</v>
      </c>
      <c r="I320" s="3">
        <v>1.55139</v>
      </c>
      <c r="J320" s="12">
        <f t="shared" si="5"/>
        <v>1.2000000000000002</v>
      </c>
      <c r="K320" s="3">
        <v>58</v>
      </c>
      <c r="L320" s="3">
        <v>58</v>
      </c>
      <c r="M320" s="3">
        <v>0</v>
      </c>
      <c r="N320" s="3">
        <v>0</v>
      </c>
      <c r="O320" s="3"/>
      <c r="P320" s="3">
        <f>IF(ISBLANK(Table13[[#This Row],[T1]]),0,IF(Table13[[#This Row],[T1]]&gt;0,1,0))</f>
        <v>1</v>
      </c>
      <c r="Q320" s="3">
        <f>IF(ISBLANK(Table13[[#This Row],[T2]]),0,IF(Table13[[#This Row],[T2]]&gt;0,1,0))</f>
        <v>1</v>
      </c>
      <c r="R320" s="3">
        <f>IF(ISBLANK(Table13[[#This Row],[T3]]),0,IF(Table13[[#This Row],[T3]]&gt;0,1,0))</f>
        <v>1</v>
      </c>
      <c r="S320" s="3">
        <f>IF(ISBLANK(Table13[[#This Row],[T4]]),0,IF(Table13[[#This Row],[T4]]&gt;0,1,0))</f>
        <v>0</v>
      </c>
      <c r="T320" s="3">
        <v>2.7</v>
      </c>
    </row>
    <row r="321" spans="1:20">
      <c r="A321" s="4">
        <v>43751.291666666664</v>
      </c>
      <c r="B321">
        <v>43751</v>
      </c>
      <c r="C321" s="3">
        <v>0.29166666666666669</v>
      </c>
      <c r="D321" s="3">
        <v>7</v>
      </c>
      <c r="E321" s="3">
        <v>13</v>
      </c>
      <c r="F321" s="3">
        <v>0.4</v>
      </c>
      <c r="G321" s="5">
        <v>0.7</v>
      </c>
      <c r="H321" s="3">
        <v>1.1000000000000001</v>
      </c>
      <c r="I321" s="3">
        <v>1.55139</v>
      </c>
      <c r="J321" s="12">
        <f t="shared" si="5"/>
        <v>1.1041666666666667</v>
      </c>
      <c r="K321" s="3">
        <v>58</v>
      </c>
      <c r="L321" s="3">
        <v>6</v>
      </c>
      <c r="M321" s="3">
        <v>0</v>
      </c>
      <c r="N321" s="3">
        <v>0</v>
      </c>
      <c r="O321" s="3"/>
      <c r="P321" s="3">
        <f>IF(ISBLANK(Table13[[#This Row],[T1]]),0,IF(Table13[[#This Row],[T1]]&gt;0,1,0))</f>
        <v>1</v>
      </c>
      <c r="Q321" s="3">
        <f>IF(ISBLANK(Table13[[#This Row],[T2]]),0,IF(Table13[[#This Row],[T2]]&gt;0,1,0))</f>
        <v>1</v>
      </c>
      <c r="R321" s="3">
        <f>IF(ISBLANK(Table13[[#This Row],[T3]]),0,IF(Table13[[#This Row],[T3]]&gt;0,1,0))</f>
        <v>1</v>
      </c>
      <c r="S321" s="3">
        <f>IF(ISBLANK(Table13[[#This Row],[T4]]),0,IF(Table13[[#This Row],[T4]]&gt;0,1,0))</f>
        <v>0</v>
      </c>
      <c r="T321" s="3">
        <v>1.1000000000000001</v>
      </c>
    </row>
    <row r="322" spans="1:20">
      <c r="A322" s="4">
        <v>43751.333333333336</v>
      </c>
      <c r="B322">
        <v>43751</v>
      </c>
      <c r="C322" s="3">
        <v>0.33333333333333331</v>
      </c>
      <c r="D322" s="3">
        <v>8</v>
      </c>
      <c r="E322" s="3">
        <v>13</v>
      </c>
      <c r="F322" s="3">
        <v>0.9</v>
      </c>
      <c r="G322" s="5">
        <v>0.2</v>
      </c>
      <c r="H322" s="3">
        <v>1.1000000000000001</v>
      </c>
      <c r="I322" s="3">
        <v>1.55139</v>
      </c>
      <c r="J322" s="12">
        <f t="shared" ref="J322:J385" si="6">AVERAGE(H322:H345)</f>
        <v>1.2</v>
      </c>
      <c r="K322" s="3">
        <v>57</v>
      </c>
      <c r="L322" s="3">
        <v>0</v>
      </c>
      <c r="M322" s="3">
        <v>0</v>
      </c>
      <c r="N322" s="3">
        <v>0</v>
      </c>
      <c r="O322" s="3"/>
      <c r="P322" s="3">
        <f>IF(ISBLANK(Table13[[#This Row],[T1]]),0,IF(Table13[[#This Row],[T1]]&gt;0,1,0))</f>
        <v>1</v>
      </c>
      <c r="Q322" s="3">
        <f>IF(ISBLANK(Table13[[#This Row],[T2]]),0,IF(Table13[[#This Row],[T2]]&gt;0,1,0))</f>
        <v>1</v>
      </c>
      <c r="R322" s="3">
        <f>IF(ISBLANK(Table13[[#This Row],[T3]]),0,IF(Table13[[#This Row],[T3]]&gt;0,1,0))</f>
        <v>0</v>
      </c>
      <c r="S322" s="3">
        <f>IF(ISBLANK(Table13[[#This Row],[T4]]),0,IF(Table13[[#This Row],[T4]]&gt;0,1,0))</f>
        <v>0</v>
      </c>
      <c r="T322" s="3">
        <v>1.1000000000000001</v>
      </c>
    </row>
    <row r="323" spans="1:20">
      <c r="A323" s="4">
        <v>43751.375</v>
      </c>
      <c r="B323">
        <v>43751</v>
      </c>
      <c r="C323" s="3">
        <v>0.375</v>
      </c>
      <c r="D323" s="3">
        <v>9</v>
      </c>
      <c r="E323" s="3">
        <v>13</v>
      </c>
      <c r="F323" s="3">
        <v>0.3</v>
      </c>
      <c r="G323" s="5">
        <v>1.2</v>
      </c>
      <c r="H323" s="3">
        <v>1.5</v>
      </c>
      <c r="I323" s="3">
        <v>1.55139</v>
      </c>
      <c r="J323" s="12">
        <f t="shared" si="6"/>
        <v>1.1708333333333332</v>
      </c>
      <c r="K323" s="3">
        <v>58</v>
      </c>
      <c r="L323" s="3">
        <v>0</v>
      </c>
      <c r="M323" s="3">
        <v>0</v>
      </c>
      <c r="N323" s="3">
        <v>0</v>
      </c>
      <c r="O323" s="3"/>
      <c r="P323" s="3">
        <f>IF(ISBLANK(Table13[[#This Row],[T1]]),0,IF(Table13[[#This Row],[T1]]&gt;0,1,0))</f>
        <v>0</v>
      </c>
      <c r="Q323" s="3">
        <f>IF(ISBLANK(Table13[[#This Row],[T2]]),0,IF(Table13[[#This Row],[T2]]&gt;0,1,0))</f>
        <v>1</v>
      </c>
      <c r="R323" s="3">
        <f>IF(ISBLANK(Table13[[#This Row],[T3]]),0,IF(Table13[[#This Row],[T3]]&gt;0,1,0))</f>
        <v>0</v>
      </c>
      <c r="S323" s="3">
        <f>IF(ISBLANK(Table13[[#This Row],[T4]]),0,IF(Table13[[#This Row],[T4]]&gt;0,1,0))</f>
        <v>0</v>
      </c>
      <c r="T323" s="3">
        <v>1.5</v>
      </c>
    </row>
    <row r="324" spans="1:20">
      <c r="A324" s="4">
        <v>43751.416666666664</v>
      </c>
      <c r="B324">
        <v>43751</v>
      </c>
      <c r="C324" s="3">
        <v>0.41666666666666669</v>
      </c>
      <c r="D324" s="3">
        <v>10</v>
      </c>
      <c r="E324" s="3">
        <v>13</v>
      </c>
      <c r="F324" s="3">
        <v>1.4</v>
      </c>
      <c r="G324" s="5">
        <v>0.8</v>
      </c>
      <c r="H324" s="3">
        <v>2.2000000000000002</v>
      </c>
      <c r="I324" s="3">
        <v>1.55139</v>
      </c>
      <c r="J324" s="12">
        <f t="shared" si="6"/>
        <v>1.1291666666666667</v>
      </c>
      <c r="K324" s="3">
        <v>16</v>
      </c>
      <c r="L324" s="3">
        <v>0</v>
      </c>
      <c r="M324" s="3">
        <v>0</v>
      </c>
      <c r="N324" s="3">
        <v>0</v>
      </c>
      <c r="O324" s="3"/>
      <c r="P324" s="3">
        <f>IF(ISBLANK(Table13[[#This Row],[T1]]),0,IF(Table13[[#This Row],[T1]]&gt;0,1,0))</f>
        <v>0</v>
      </c>
      <c r="Q324" s="3">
        <f>IF(ISBLANK(Table13[[#This Row],[T2]]),0,IF(Table13[[#This Row],[T2]]&gt;0,1,0))</f>
        <v>0</v>
      </c>
      <c r="R324" s="3">
        <f>IF(ISBLANK(Table13[[#This Row],[T3]]),0,IF(Table13[[#This Row],[T3]]&gt;0,1,0))</f>
        <v>0</v>
      </c>
      <c r="S324" s="3">
        <f>IF(ISBLANK(Table13[[#This Row],[T4]]),0,IF(Table13[[#This Row],[T4]]&gt;0,1,0))</f>
        <v>0</v>
      </c>
      <c r="T324" s="3">
        <v>2.2000000000000002</v>
      </c>
    </row>
    <row r="325" spans="1:20">
      <c r="A325" s="4">
        <v>43751.458333333336</v>
      </c>
      <c r="B325">
        <v>43751</v>
      </c>
      <c r="C325" s="3">
        <v>0.45833333333333331</v>
      </c>
      <c r="D325" s="3">
        <v>11</v>
      </c>
      <c r="E325" s="3">
        <v>13</v>
      </c>
      <c r="F325" s="3">
        <v>0.4</v>
      </c>
      <c r="G325" s="5">
        <v>0.4</v>
      </c>
      <c r="H325" s="3">
        <v>0.8</v>
      </c>
      <c r="I325" s="3">
        <v>1.55139</v>
      </c>
      <c r="J325" s="12">
        <f t="shared" si="6"/>
        <v>1.0624999999999998</v>
      </c>
      <c r="K325" s="3"/>
      <c r="L325" s="3"/>
      <c r="M325" s="3"/>
      <c r="N325" s="3"/>
      <c r="O325" s="3"/>
      <c r="P325" s="3">
        <f>IF(ISBLANK(Table13[[#This Row],[T1]]),0,IF(Table13[[#This Row],[T1]]&gt;0,1,0))</f>
        <v>0</v>
      </c>
      <c r="Q325" s="3">
        <f>IF(ISBLANK(Table13[[#This Row],[T2]]),0,IF(Table13[[#This Row],[T2]]&gt;0,1,0))</f>
        <v>0</v>
      </c>
      <c r="R325" s="3">
        <f>IF(ISBLANK(Table13[[#This Row],[T3]]),0,IF(Table13[[#This Row],[T3]]&gt;0,1,0))</f>
        <v>0</v>
      </c>
      <c r="S325" s="3">
        <f>IF(ISBLANK(Table13[[#This Row],[T4]]),0,IF(Table13[[#This Row],[T4]]&gt;0,1,0))</f>
        <v>0</v>
      </c>
      <c r="T325" s="3">
        <v>0.8</v>
      </c>
    </row>
    <row r="326" spans="1:20">
      <c r="A326" s="4">
        <v>43751.5</v>
      </c>
      <c r="B326">
        <v>43751</v>
      </c>
      <c r="C326" s="3">
        <v>0.5</v>
      </c>
      <c r="D326" s="3">
        <v>12</v>
      </c>
      <c r="E326" s="3">
        <v>13</v>
      </c>
      <c r="F326" s="3">
        <v>0.2</v>
      </c>
      <c r="G326" s="5">
        <v>0.5</v>
      </c>
      <c r="H326" s="3">
        <v>0.7</v>
      </c>
      <c r="I326" s="3">
        <v>1.55139</v>
      </c>
      <c r="J326" s="12">
        <f t="shared" si="6"/>
        <v>1.0458333333333332</v>
      </c>
      <c r="K326" s="3">
        <v>0</v>
      </c>
      <c r="L326" s="3">
        <v>5</v>
      </c>
      <c r="M326" s="3">
        <v>0</v>
      </c>
      <c r="N326" s="3">
        <v>0</v>
      </c>
      <c r="O326" s="3"/>
      <c r="P326" s="3">
        <f>IF(ISBLANK(Table13[[#This Row],[T1]]),0,IF(Table13[[#This Row],[T1]]&gt;0,1,0))</f>
        <v>0</v>
      </c>
      <c r="Q326" s="3">
        <f>IF(ISBLANK(Table13[[#This Row],[T2]]),0,IF(Table13[[#This Row],[T2]]&gt;0,1,0))</f>
        <v>1</v>
      </c>
      <c r="R326" s="3">
        <f>IF(ISBLANK(Table13[[#This Row],[T3]]),0,IF(Table13[[#This Row],[T3]]&gt;0,1,0))</f>
        <v>0</v>
      </c>
      <c r="S326" s="3">
        <f>IF(ISBLANK(Table13[[#This Row],[T4]]),0,IF(Table13[[#This Row],[T4]]&gt;0,1,0))</f>
        <v>0</v>
      </c>
      <c r="T326" s="3">
        <v>0.7</v>
      </c>
    </row>
    <row r="327" spans="1:20">
      <c r="A327" s="4">
        <v>43751.541666666664</v>
      </c>
      <c r="B327">
        <v>43751</v>
      </c>
      <c r="C327" s="3">
        <v>0.54166666666666663</v>
      </c>
      <c r="D327" s="3">
        <v>13</v>
      </c>
      <c r="E327" s="3">
        <v>13</v>
      </c>
      <c r="F327" s="3">
        <v>1.5</v>
      </c>
      <c r="G327" s="5">
        <v>0.5</v>
      </c>
      <c r="H327" s="3">
        <v>2</v>
      </c>
      <c r="I327" s="3">
        <v>1.55139</v>
      </c>
      <c r="J327" s="12">
        <f t="shared" si="6"/>
        <v>1.0416666666666663</v>
      </c>
      <c r="K327" s="3">
        <v>0</v>
      </c>
      <c r="L327" s="3">
        <v>27</v>
      </c>
      <c r="M327" s="3">
        <v>0</v>
      </c>
      <c r="N327" s="3">
        <v>0</v>
      </c>
      <c r="O327" s="3"/>
      <c r="P327" s="3">
        <f>IF(ISBLANK(Table13[[#This Row],[T1]]),0,IF(Table13[[#This Row],[T1]]&gt;0,1,0))</f>
        <v>0</v>
      </c>
      <c r="Q327" s="3">
        <f>IF(ISBLANK(Table13[[#This Row],[T2]]),0,IF(Table13[[#This Row],[T2]]&gt;0,1,0))</f>
        <v>0</v>
      </c>
      <c r="R327" s="3">
        <f>IF(ISBLANK(Table13[[#This Row],[T3]]),0,IF(Table13[[#This Row],[T3]]&gt;0,1,0))</f>
        <v>0</v>
      </c>
      <c r="S327" s="3">
        <f>IF(ISBLANK(Table13[[#This Row],[T4]]),0,IF(Table13[[#This Row],[T4]]&gt;0,1,0))</f>
        <v>0</v>
      </c>
      <c r="T327" s="3">
        <v>2</v>
      </c>
    </row>
    <row r="328" spans="1:20">
      <c r="A328" s="4">
        <v>43751.583333333336</v>
      </c>
      <c r="B328">
        <v>43751</v>
      </c>
      <c r="C328" s="3">
        <v>0.58333333333333337</v>
      </c>
      <c r="D328" s="3">
        <v>14</v>
      </c>
      <c r="E328" s="3">
        <v>13</v>
      </c>
      <c r="F328" s="3">
        <v>0.4</v>
      </c>
      <c r="G328" s="5">
        <v>0.3</v>
      </c>
      <c r="H328" s="3">
        <v>0.7</v>
      </c>
      <c r="I328" s="3">
        <v>1.55139</v>
      </c>
      <c r="J328" s="12">
        <f t="shared" si="6"/>
        <v>0.99583333333333324</v>
      </c>
      <c r="K328" s="3">
        <v>17</v>
      </c>
      <c r="L328" s="3">
        <v>0</v>
      </c>
      <c r="M328" s="3">
        <v>0</v>
      </c>
      <c r="N328" s="3">
        <v>0</v>
      </c>
      <c r="O328" s="3"/>
      <c r="P328" s="3">
        <f>IF(ISBLANK(Table13[[#This Row],[T1]]),0,IF(Table13[[#This Row],[T1]]&gt;0,1,0))</f>
        <v>0</v>
      </c>
      <c r="Q328" s="3">
        <f>IF(ISBLANK(Table13[[#This Row],[T2]]),0,IF(Table13[[#This Row],[T2]]&gt;0,1,0))</f>
        <v>1</v>
      </c>
      <c r="R328" s="3">
        <f>IF(ISBLANK(Table13[[#This Row],[T3]]),0,IF(Table13[[#This Row],[T3]]&gt;0,1,0))</f>
        <v>0</v>
      </c>
      <c r="S328" s="3">
        <f>IF(ISBLANK(Table13[[#This Row],[T4]]),0,IF(Table13[[#This Row],[T4]]&gt;0,1,0))</f>
        <v>0</v>
      </c>
      <c r="T328" s="3">
        <v>0.7</v>
      </c>
    </row>
    <row r="329" spans="1:20">
      <c r="A329" s="4">
        <v>43751.625</v>
      </c>
      <c r="B329">
        <v>43751</v>
      </c>
      <c r="C329" s="3">
        <v>0.625</v>
      </c>
      <c r="D329" s="3">
        <v>15</v>
      </c>
      <c r="E329" s="3">
        <v>13</v>
      </c>
      <c r="F329" s="3">
        <v>0.6</v>
      </c>
      <c r="G329" s="5">
        <v>1.3</v>
      </c>
      <c r="H329" s="3">
        <v>1.9</v>
      </c>
      <c r="I329" s="3">
        <v>1.55139</v>
      </c>
      <c r="J329" s="12">
        <f t="shared" si="6"/>
        <v>1.0208333333333333</v>
      </c>
      <c r="K329" s="3">
        <v>58</v>
      </c>
      <c r="L329" s="3">
        <v>0</v>
      </c>
      <c r="M329" s="3">
        <v>0</v>
      </c>
      <c r="N329" s="3">
        <v>0</v>
      </c>
      <c r="O329" s="3"/>
      <c r="P329" s="3">
        <f>IF(ISBLANK(Table13[[#This Row],[T1]]),0,IF(Table13[[#This Row],[T1]]&gt;0,1,0))</f>
        <v>0</v>
      </c>
      <c r="Q329" s="3">
        <f>IF(ISBLANK(Table13[[#This Row],[T2]]),0,IF(Table13[[#This Row],[T2]]&gt;0,1,0))</f>
        <v>1</v>
      </c>
      <c r="R329" s="3">
        <f>IF(ISBLANK(Table13[[#This Row],[T3]]),0,IF(Table13[[#This Row],[T3]]&gt;0,1,0))</f>
        <v>0</v>
      </c>
      <c r="S329" s="3">
        <f>IF(ISBLANK(Table13[[#This Row],[T4]]),0,IF(Table13[[#This Row],[T4]]&gt;0,1,0))</f>
        <v>0</v>
      </c>
      <c r="T329" s="3">
        <v>1.9</v>
      </c>
    </row>
    <row r="330" spans="1:20">
      <c r="A330" s="4">
        <v>43751.666666666664</v>
      </c>
      <c r="B330">
        <v>43751</v>
      </c>
      <c r="C330" s="3">
        <v>0.66666666666666663</v>
      </c>
      <c r="D330" s="3">
        <v>16</v>
      </c>
      <c r="E330" s="3">
        <v>13</v>
      </c>
      <c r="F330" s="3">
        <v>1.6</v>
      </c>
      <c r="G330" s="5">
        <v>0.5</v>
      </c>
      <c r="H330" s="3">
        <v>2.1</v>
      </c>
      <c r="I330" s="3">
        <v>1.55139</v>
      </c>
      <c r="J330" s="12">
        <f t="shared" si="6"/>
        <v>1.0166666666666668</v>
      </c>
      <c r="K330" s="3">
        <v>58</v>
      </c>
      <c r="L330" s="3">
        <v>0</v>
      </c>
      <c r="M330" s="3">
        <v>0</v>
      </c>
      <c r="N330" s="3">
        <v>0</v>
      </c>
      <c r="O330" s="3"/>
      <c r="P330" s="3">
        <f>IF(ISBLANK(Table13[[#This Row],[T1]]),0,IF(Table13[[#This Row],[T1]]&gt;0,1,0))</f>
        <v>0</v>
      </c>
      <c r="Q330" s="3">
        <f>IF(ISBLANK(Table13[[#This Row],[T2]]),0,IF(Table13[[#This Row],[T2]]&gt;0,1,0))</f>
        <v>1</v>
      </c>
      <c r="R330" s="3">
        <f>IF(ISBLANK(Table13[[#This Row],[T3]]),0,IF(Table13[[#This Row],[T3]]&gt;0,1,0))</f>
        <v>0</v>
      </c>
      <c r="S330" s="3">
        <f>IF(ISBLANK(Table13[[#This Row],[T4]]),0,IF(Table13[[#This Row],[T4]]&gt;0,1,0))</f>
        <v>0</v>
      </c>
      <c r="T330" s="3">
        <v>2.1</v>
      </c>
    </row>
    <row r="331" spans="1:20">
      <c r="A331" s="4">
        <v>43751.708333333336</v>
      </c>
      <c r="B331">
        <v>43751</v>
      </c>
      <c r="C331" s="3">
        <v>0.70833333333333337</v>
      </c>
      <c r="D331" s="3">
        <v>17</v>
      </c>
      <c r="E331" s="3">
        <v>13</v>
      </c>
      <c r="F331" s="3">
        <v>0.4</v>
      </c>
      <c r="G331" s="5">
        <v>0.5</v>
      </c>
      <c r="H331" s="3">
        <v>0.9</v>
      </c>
      <c r="I331" s="3">
        <v>1.55139</v>
      </c>
      <c r="J331" s="12">
        <f t="shared" si="6"/>
        <v>0.9750000000000002</v>
      </c>
      <c r="K331" s="3">
        <v>58</v>
      </c>
      <c r="L331" s="3">
        <v>0</v>
      </c>
      <c r="M331" s="3">
        <v>0</v>
      </c>
      <c r="N331" s="3">
        <v>0</v>
      </c>
      <c r="O331" s="3"/>
      <c r="P331" s="3">
        <f>IF(ISBLANK(Table13[[#This Row],[T1]]),0,IF(Table13[[#This Row],[T1]]&gt;0,1,0))</f>
        <v>0</v>
      </c>
      <c r="Q331" s="3">
        <f>IF(ISBLANK(Table13[[#This Row],[T2]]),0,IF(Table13[[#This Row],[T2]]&gt;0,1,0))</f>
        <v>1</v>
      </c>
      <c r="R331" s="3">
        <f>IF(ISBLANK(Table13[[#This Row],[T3]]),0,IF(Table13[[#This Row],[T3]]&gt;0,1,0))</f>
        <v>1</v>
      </c>
      <c r="S331" s="3">
        <f>IF(ISBLANK(Table13[[#This Row],[T4]]),0,IF(Table13[[#This Row],[T4]]&gt;0,1,0))</f>
        <v>0</v>
      </c>
      <c r="T331" s="3">
        <v>0.9</v>
      </c>
    </row>
    <row r="332" spans="1:20">
      <c r="A332" s="4">
        <v>43751.75</v>
      </c>
      <c r="B332">
        <v>43751</v>
      </c>
      <c r="C332" s="3">
        <v>0.75</v>
      </c>
      <c r="D332" s="3">
        <v>18</v>
      </c>
      <c r="E332" s="3">
        <v>13</v>
      </c>
      <c r="F332" s="3">
        <v>0.7</v>
      </c>
      <c r="G332" s="5">
        <v>0.5</v>
      </c>
      <c r="H332" s="3">
        <v>1.2</v>
      </c>
      <c r="I332" s="3">
        <v>1.55139</v>
      </c>
      <c r="J332" s="12">
        <f t="shared" si="6"/>
        <v>1.0000000000000002</v>
      </c>
      <c r="K332" s="3">
        <v>58</v>
      </c>
      <c r="L332" s="3">
        <v>0</v>
      </c>
      <c r="M332" s="3">
        <v>0</v>
      </c>
      <c r="N332" s="3">
        <v>0</v>
      </c>
      <c r="O332" s="3"/>
      <c r="P332" s="3">
        <f>IF(ISBLANK(Table13[[#This Row],[T1]]),0,IF(Table13[[#This Row],[T1]]&gt;0,1,0))</f>
        <v>0</v>
      </c>
      <c r="Q332" s="3">
        <f>IF(ISBLANK(Table13[[#This Row],[T2]]),0,IF(Table13[[#This Row],[T2]]&gt;0,1,0))</f>
        <v>1</v>
      </c>
      <c r="R332" s="3">
        <f>IF(ISBLANK(Table13[[#This Row],[T3]]),0,IF(Table13[[#This Row],[T3]]&gt;0,1,0))</f>
        <v>1</v>
      </c>
      <c r="S332" s="3">
        <f>IF(ISBLANK(Table13[[#This Row],[T4]]),0,IF(Table13[[#This Row],[T4]]&gt;0,1,0))</f>
        <v>0</v>
      </c>
      <c r="T332" s="3">
        <v>1.2</v>
      </c>
    </row>
    <row r="333" spans="1:20">
      <c r="A333" s="4">
        <v>43751.791666666664</v>
      </c>
      <c r="B333">
        <v>43751</v>
      </c>
      <c r="C333" s="3">
        <v>0.79166666666666663</v>
      </c>
      <c r="D333" s="3">
        <v>19</v>
      </c>
      <c r="E333" s="3">
        <v>13</v>
      </c>
      <c r="F333" s="3">
        <v>0.6</v>
      </c>
      <c r="G333" s="5">
        <v>0.5</v>
      </c>
      <c r="H333" s="3">
        <v>1.1000000000000001</v>
      </c>
      <c r="I333" s="3">
        <v>1.55139</v>
      </c>
      <c r="J333" s="12">
        <f t="shared" si="6"/>
        <v>1.0083333333333335</v>
      </c>
      <c r="K333" s="3">
        <v>40</v>
      </c>
      <c r="L333" s="3">
        <v>0</v>
      </c>
      <c r="M333" s="3">
        <v>0</v>
      </c>
      <c r="N333" s="3">
        <v>0</v>
      </c>
      <c r="O333" s="3"/>
      <c r="P333" s="3">
        <f>IF(ISBLANK(Table13[[#This Row],[T1]]),0,IF(Table13[[#This Row],[T1]]&gt;0,1,0))</f>
        <v>0</v>
      </c>
      <c r="Q333" s="3">
        <f>IF(ISBLANK(Table13[[#This Row],[T2]]),0,IF(Table13[[#This Row],[T2]]&gt;0,1,0))</f>
        <v>1</v>
      </c>
      <c r="R333" s="3">
        <f>IF(ISBLANK(Table13[[#This Row],[T3]]),0,IF(Table13[[#This Row],[T3]]&gt;0,1,0))</f>
        <v>1</v>
      </c>
      <c r="S333" s="3">
        <f>IF(ISBLANK(Table13[[#This Row],[T4]]),0,IF(Table13[[#This Row],[T4]]&gt;0,1,0))</f>
        <v>0</v>
      </c>
      <c r="T333" s="3">
        <v>1.1000000000000001</v>
      </c>
    </row>
    <row r="334" spans="1:20">
      <c r="A334" s="4">
        <v>43751.833333333336</v>
      </c>
      <c r="B334">
        <v>43751</v>
      </c>
      <c r="C334" s="3">
        <v>0.83333333333333337</v>
      </c>
      <c r="D334" s="3">
        <v>20</v>
      </c>
      <c r="E334" s="3">
        <v>13</v>
      </c>
      <c r="F334" s="3">
        <v>0.6</v>
      </c>
      <c r="G334" s="5">
        <v>0.5</v>
      </c>
      <c r="H334" s="3">
        <v>1.1000000000000001</v>
      </c>
      <c r="I334" s="3">
        <v>1.55139</v>
      </c>
      <c r="J334" s="12">
        <f t="shared" si="6"/>
        <v>1.0041666666666667</v>
      </c>
      <c r="K334" s="3">
        <v>58</v>
      </c>
      <c r="L334" s="3">
        <v>0</v>
      </c>
      <c r="M334" s="3">
        <v>0</v>
      </c>
      <c r="N334" s="3">
        <v>0</v>
      </c>
      <c r="O334" s="3"/>
      <c r="P334" s="3">
        <f>IF(ISBLANK(Table13[[#This Row],[T1]]),0,IF(Table13[[#This Row],[T1]]&gt;0,1,0))</f>
        <v>1</v>
      </c>
      <c r="Q334" s="3">
        <f>IF(ISBLANK(Table13[[#This Row],[T2]]),0,IF(Table13[[#This Row],[T2]]&gt;0,1,0))</f>
        <v>0</v>
      </c>
      <c r="R334" s="3">
        <f>IF(ISBLANK(Table13[[#This Row],[T3]]),0,IF(Table13[[#This Row],[T3]]&gt;0,1,0))</f>
        <v>0</v>
      </c>
      <c r="S334" s="3">
        <f>IF(ISBLANK(Table13[[#This Row],[T4]]),0,IF(Table13[[#This Row],[T4]]&gt;0,1,0))</f>
        <v>0</v>
      </c>
      <c r="T334" s="3">
        <v>1.1000000000000001</v>
      </c>
    </row>
    <row r="335" spans="1:20">
      <c r="A335" s="4">
        <v>43751.875</v>
      </c>
      <c r="B335">
        <v>43751</v>
      </c>
      <c r="C335" s="3">
        <v>0.875</v>
      </c>
      <c r="D335" s="3">
        <v>21</v>
      </c>
      <c r="E335" s="3">
        <v>13</v>
      </c>
      <c r="F335" s="3">
        <v>1.7</v>
      </c>
      <c r="G335" s="5">
        <v>0.6</v>
      </c>
      <c r="H335" s="3">
        <v>2.2999999999999998</v>
      </c>
      <c r="I335" s="3">
        <v>1.55139</v>
      </c>
      <c r="J335" s="12">
        <f t="shared" si="6"/>
        <v>0.9916666666666667</v>
      </c>
      <c r="K335" s="3">
        <v>58</v>
      </c>
      <c r="L335" s="3">
        <v>23</v>
      </c>
      <c r="M335" s="3">
        <v>0</v>
      </c>
      <c r="N335" s="3">
        <v>0</v>
      </c>
      <c r="O335" s="3"/>
      <c r="P335" s="3">
        <f>IF(ISBLANK(Table13[[#This Row],[T1]]),0,IF(Table13[[#This Row],[T1]]&gt;0,1,0))</f>
        <v>1</v>
      </c>
      <c r="Q335" s="3">
        <f>IF(ISBLANK(Table13[[#This Row],[T2]]),0,IF(Table13[[#This Row],[T2]]&gt;0,1,0))</f>
        <v>1</v>
      </c>
      <c r="R335" s="3">
        <f>IF(ISBLANK(Table13[[#This Row],[T3]]),0,IF(Table13[[#This Row],[T3]]&gt;0,1,0))</f>
        <v>1</v>
      </c>
      <c r="S335" s="3">
        <f>IF(ISBLANK(Table13[[#This Row],[T4]]),0,IF(Table13[[#This Row],[T4]]&gt;0,1,0))</f>
        <v>0</v>
      </c>
      <c r="T335" s="3">
        <v>2.2999999999999998</v>
      </c>
    </row>
    <row r="336" spans="1:20">
      <c r="A336" s="4">
        <v>43751.916666666664</v>
      </c>
      <c r="B336">
        <v>43751</v>
      </c>
      <c r="C336" s="3">
        <v>0.91666666666666663</v>
      </c>
      <c r="D336" s="3">
        <v>22</v>
      </c>
      <c r="E336" s="3">
        <v>13</v>
      </c>
      <c r="F336" s="3">
        <v>0.6</v>
      </c>
      <c r="G336" s="5">
        <v>0.7</v>
      </c>
      <c r="H336" s="3">
        <v>1.2999999999999998</v>
      </c>
      <c r="I336" s="3">
        <v>1.55139</v>
      </c>
      <c r="J336" s="12">
        <f t="shared" si="6"/>
        <v>1.0125000000000002</v>
      </c>
      <c r="K336" s="3">
        <v>58</v>
      </c>
      <c r="L336" s="3">
        <v>58</v>
      </c>
      <c r="M336" s="3">
        <v>0</v>
      </c>
      <c r="N336" s="3">
        <v>0</v>
      </c>
      <c r="O336" s="3"/>
      <c r="P336" s="3">
        <f>IF(ISBLANK(Table13[[#This Row],[T1]]),0,IF(Table13[[#This Row],[T1]]&gt;0,1,0))</f>
        <v>1</v>
      </c>
      <c r="Q336" s="3">
        <f>IF(ISBLANK(Table13[[#This Row],[T2]]),0,IF(Table13[[#This Row],[T2]]&gt;0,1,0))</f>
        <v>1</v>
      </c>
      <c r="R336" s="3">
        <f>IF(ISBLANK(Table13[[#This Row],[T3]]),0,IF(Table13[[#This Row],[T3]]&gt;0,1,0))</f>
        <v>1</v>
      </c>
      <c r="S336" s="3">
        <f>IF(ISBLANK(Table13[[#This Row],[T4]]),0,IF(Table13[[#This Row],[T4]]&gt;0,1,0))</f>
        <v>0</v>
      </c>
      <c r="T336" s="3">
        <v>1.2999999999999998</v>
      </c>
    </row>
    <row r="337" spans="1:20">
      <c r="A337" s="4">
        <v>43751.958333333336</v>
      </c>
      <c r="B337">
        <v>43751</v>
      </c>
      <c r="C337" s="3">
        <v>0.95833333333333337</v>
      </c>
      <c r="D337" s="3">
        <v>23</v>
      </c>
      <c r="E337" s="3">
        <v>13</v>
      </c>
      <c r="F337" s="3">
        <v>0.2</v>
      </c>
      <c r="G337" s="5">
        <v>0.4</v>
      </c>
      <c r="H337" s="3">
        <v>0.60000000000000009</v>
      </c>
      <c r="I337" s="3">
        <v>1.55139</v>
      </c>
      <c r="J337" s="12">
        <f t="shared" si="6"/>
        <v>1.0791666666666666</v>
      </c>
      <c r="K337" s="3">
        <v>58</v>
      </c>
      <c r="L337" s="3">
        <v>58</v>
      </c>
      <c r="M337" s="3">
        <v>0</v>
      </c>
      <c r="N337" s="3">
        <v>0</v>
      </c>
      <c r="O337" s="3"/>
      <c r="P337" s="3">
        <f>IF(ISBLANK(Table13[[#This Row],[T1]]),0,IF(Table13[[#This Row],[T1]]&gt;0,1,0))</f>
        <v>1</v>
      </c>
      <c r="Q337" s="3">
        <f>IF(ISBLANK(Table13[[#This Row],[T2]]),0,IF(Table13[[#This Row],[T2]]&gt;0,1,0))</f>
        <v>1</v>
      </c>
      <c r="R337" s="3">
        <f>IF(ISBLANK(Table13[[#This Row],[T3]]),0,IF(Table13[[#This Row],[T3]]&gt;0,1,0))</f>
        <v>1</v>
      </c>
      <c r="S337" s="3">
        <f>IF(ISBLANK(Table13[[#This Row],[T4]]),0,IF(Table13[[#This Row],[T4]]&gt;0,1,0))</f>
        <v>0</v>
      </c>
      <c r="T337" s="3">
        <v>0.60000000000000009</v>
      </c>
    </row>
    <row r="338" spans="1:20">
      <c r="A338" s="4">
        <v>43752</v>
      </c>
      <c r="B338">
        <v>43752</v>
      </c>
      <c r="C338" s="3">
        <v>0</v>
      </c>
      <c r="D338" s="3">
        <v>0</v>
      </c>
      <c r="E338" s="3">
        <v>14</v>
      </c>
      <c r="F338" s="3">
        <v>0.1</v>
      </c>
      <c r="G338" s="5">
        <v>0.2</v>
      </c>
      <c r="H338" s="3">
        <v>0.30000000000000004</v>
      </c>
      <c r="I338" s="3">
        <v>1.55139</v>
      </c>
      <c r="J338" s="12">
        <f t="shared" si="6"/>
        <v>1.0999999999999999</v>
      </c>
      <c r="K338" s="3">
        <v>57</v>
      </c>
      <c r="L338" s="3">
        <v>57</v>
      </c>
      <c r="M338" s="3">
        <v>0</v>
      </c>
      <c r="N338" s="3">
        <v>0</v>
      </c>
      <c r="O338" s="3"/>
      <c r="P338" s="3">
        <f>IF(ISBLANK(Table13[[#This Row],[T1]]),0,IF(Table13[[#This Row],[T1]]&gt;0,1,0))</f>
        <v>1</v>
      </c>
      <c r="Q338" s="3">
        <f>IF(ISBLANK(Table13[[#This Row],[T2]]),0,IF(Table13[[#This Row],[T2]]&gt;0,1,0))</f>
        <v>1</v>
      </c>
      <c r="R338" s="3">
        <f>IF(ISBLANK(Table13[[#This Row],[T3]]),0,IF(Table13[[#This Row],[T3]]&gt;0,1,0))</f>
        <v>1</v>
      </c>
      <c r="S338" s="3">
        <f>IF(ISBLANK(Table13[[#This Row],[T4]]),0,IF(Table13[[#This Row],[T4]]&gt;0,1,0))</f>
        <v>0</v>
      </c>
      <c r="T338" s="3">
        <v>0.30000000000000004</v>
      </c>
    </row>
    <row r="339" spans="1:20">
      <c r="A339" s="4">
        <v>43752.041666666664</v>
      </c>
      <c r="B339">
        <v>43752</v>
      </c>
      <c r="C339" s="3">
        <v>4.1666666666666664E-2</v>
      </c>
      <c r="D339" s="3">
        <v>1</v>
      </c>
      <c r="E339" s="3">
        <v>14</v>
      </c>
      <c r="F339" s="3">
        <v>0.2</v>
      </c>
      <c r="G339" s="5">
        <v>0.1</v>
      </c>
      <c r="H339" s="3">
        <v>0.30000000000000004</v>
      </c>
      <c r="I339" s="3">
        <v>1.55139</v>
      </c>
      <c r="J339" s="12">
        <f t="shared" si="6"/>
        <v>1.1125</v>
      </c>
      <c r="K339" s="3">
        <v>58</v>
      </c>
      <c r="L339" s="3">
        <v>58</v>
      </c>
      <c r="M339" s="3">
        <v>0</v>
      </c>
      <c r="N339" s="3">
        <v>0</v>
      </c>
      <c r="O339" s="3"/>
      <c r="P339" s="3">
        <f>IF(ISBLANK(Table13[[#This Row],[T1]]),0,IF(Table13[[#This Row],[T1]]&gt;0,1,0))</f>
        <v>1</v>
      </c>
      <c r="Q339" s="3">
        <f>IF(ISBLANK(Table13[[#This Row],[T2]]),0,IF(Table13[[#This Row],[T2]]&gt;0,1,0))</f>
        <v>1</v>
      </c>
      <c r="R339" s="3">
        <f>IF(ISBLANK(Table13[[#This Row],[T3]]),0,IF(Table13[[#This Row],[T3]]&gt;0,1,0))</f>
        <v>1</v>
      </c>
      <c r="S339" s="3">
        <f>IF(ISBLANK(Table13[[#This Row],[T4]]),0,IF(Table13[[#This Row],[T4]]&gt;0,1,0))</f>
        <v>0</v>
      </c>
      <c r="T339" s="3">
        <v>0.30000000000000004</v>
      </c>
    </row>
    <row r="340" spans="1:20">
      <c r="A340" s="4">
        <v>43752.083333333336</v>
      </c>
      <c r="B340">
        <v>43752</v>
      </c>
      <c r="C340" s="3">
        <v>8.3333333333333329E-2</v>
      </c>
      <c r="D340" s="3">
        <v>2</v>
      </c>
      <c r="E340" s="3">
        <v>14</v>
      </c>
      <c r="F340" s="3">
        <v>0.2</v>
      </c>
      <c r="G340" s="5">
        <v>0.1</v>
      </c>
      <c r="H340" s="3">
        <v>0.30000000000000004</v>
      </c>
      <c r="I340" s="3">
        <v>1.55139</v>
      </c>
      <c r="J340" s="12">
        <f t="shared" si="6"/>
        <v>1.1166666666666669</v>
      </c>
      <c r="K340" s="3">
        <v>58</v>
      </c>
      <c r="L340" s="3">
        <v>58</v>
      </c>
      <c r="M340" s="3">
        <v>0</v>
      </c>
      <c r="N340" s="3">
        <v>0</v>
      </c>
      <c r="O340" s="3"/>
      <c r="P340" s="3">
        <f>IF(ISBLANK(Table13[[#This Row],[T1]]),0,IF(Table13[[#This Row],[T1]]&gt;0,1,0))</f>
        <v>1</v>
      </c>
      <c r="Q340" s="3">
        <f>IF(ISBLANK(Table13[[#This Row],[T2]]),0,IF(Table13[[#This Row],[T2]]&gt;0,1,0))</f>
        <v>1</v>
      </c>
      <c r="R340" s="3">
        <f>IF(ISBLANK(Table13[[#This Row],[T3]]),0,IF(Table13[[#This Row],[T3]]&gt;0,1,0))</f>
        <v>1</v>
      </c>
      <c r="S340" s="3">
        <f>IF(ISBLANK(Table13[[#This Row],[T4]]),0,IF(Table13[[#This Row],[T4]]&gt;0,1,0))</f>
        <v>0</v>
      </c>
      <c r="T340" s="3">
        <v>0.30000000000000004</v>
      </c>
    </row>
    <row r="341" spans="1:20">
      <c r="A341" s="4">
        <v>43752.125</v>
      </c>
      <c r="B341">
        <v>43752</v>
      </c>
      <c r="C341" s="3">
        <v>0.125</v>
      </c>
      <c r="D341" s="3">
        <v>3</v>
      </c>
      <c r="E341" s="3">
        <v>14</v>
      </c>
      <c r="F341" s="3">
        <v>0.2</v>
      </c>
      <c r="G341" s="5">
        <v>0.2</v>
      </c>
      <c r="H341" s="3">
        <v>0.4</v>
      </c>
      <c r="I341" s="3">
        <v>1.55139</v>
      </c>
      <c r="J341" s="12">
        <f t="shared" si="6"/>
        <v>1.1291666666666671</v>
      </c>
      <c r="K341" s="3">
        <v>58</v>
      </c>
      <c r="L341" s="3">
        <v>58</v>
      </c>
      <c r="M341" s="3">
        <v>0</v>
      </c>
      <c r="N341" s="3">
        <v>0</v>
      </c>
      <c r="O341" s="3"/>
      <c r="P341" s="3">
        <f>IF(ISBLANK(Table13[[#This Row],[T1]]),0,IF(Table13[[#This Row],[T1]]&gt;0,1,0))</f>
        <v>1</v>
      </c>
      <c r="Q341" s="3">
        <f>IF(ISBLANK(Table13[[#This Row],[T2]]),0,IF(Table13[[#This Row],[T2]]&gt;0,1,0))</f>
        <v>1</v>
      </c>
      <c r="R341" s="3">
        <f>IF(ISBLANK(Table13[[#This Row],[T3]]),0,IF(Table13[[#This Row],[T3]]&gt;0,1,0))</f>
        <v>1</v>
      </c>
      <c r="S341" s="3">
        <f>IF(ISBLANK(Table13[[#This Row],[T4]]),0,IF(Table13[[#This Row],[T4]]&gt;0,1,0))</f>
        <v>0</v>
      </c>
      <c r="T341" s="3">
        <v>0.4</v>
      </c>
    </row>
    <row r="342" spans="1:20">
      <c r="A342" s="4">
        <v>43752.166666666664</v>
      </c>
      <c r="B342">
        <v>43752</v>
      </c>
      <c r="C342" s="3">
        <v>0.16666666666666666</v>
      </c>
      <c r="D342" s="3">
        <v>4</v>
      </c>
      <c r="E342" s="3">
        <v>14</v>
      </c>
      <c r="F342" s="3">
        <v>0.1</v>
      </c>
      <c r="G342" s="5">
        <v>1.2</v>
      </c>
      <c r="H342" s="3">
        <v>1.3</v>
      </c>
      <c r="I342" s="3">
        <v>1.55139</v>
      </c>
      <c r="J342" s="12">
        <f t="shared" si="6"/>
        <v>1.1291666666666667</v>
      </c>
      <c r="K342" s="3">
        <v>58</v>
      </c>
      <c r="L342" s="3">
        <v>58</v>
      </c>
      <c r="M342" s="3">
        <v>0</v>
      </c>
      <c r="N342" s="3">
        <v>0</v>
      </c>
      <c r="O342" s="3"/>
      <c r="P342" s="3">
        <f>IF(ISBLANK(Table13[[#This Row],[T1]]),0,IF(Table13[[#This Row],[T1]]&gt;0,1,0))</f>
        <v>1</v>
      </c>
      <c r="Q342" s="3">
        <f>IF(ISBLANK(Table13[[#This Row],[T2]]),0,IF(Table13[[#This Row],[T2]]&gt;0,1,0))</f>
        <v>1</v>
      </c>
      <c r="R342" s="3">
        <f>IF(ISBLANK(Table13[[#This Row],[T3]]),0,IF(Table13[[#This Row],[T3]]&gt;0,1,0))</f>
        <v>1</v>
      </c>
      <c r="S342" s="3">
        <f>IF(ISBLANK(Table13[[#This Row],[T4]]),0,IF(Table13[[#This Row],[T4]]&gt;0,1,0))</f>
        <v>0</v>
      </c>
      <c r="T342" s="3">
        <v>1.3</v>
      </c>
    </row>
    <row r="343" spans="1:20">
      <c r="A343" s="4">
        <v>43752.208333333336</v>
      </c>
      <c r="B343">
        <v>43752</v>
      </c>
      <c r="C343" s="3">
        <v>0.20833333333333334</v>
      </c>
      <c r="D343" s="3">
        <v>5</v>
      </c>
      <c r="E343" s="3">
        <v>14</v>
      </c>
      <c r="F343" s="3">
        <v>0.2</v>
      </c>
      <c r="G343" s="5">
        <v>0.7</v>
      </c>
      <c r="H343" s="3">
        <v>0.89999999999999991</v>
      </c>
      <c r="I343" s="3">
        <v>1.55139</v>
      </c>
      <c r="J343" s="12">
        <f t="shared" si="6"/>
        <v>1.0916666666666668</v>
      </c>
      <c r="K343" s="3">
        <v>57</v>
      </c>
      <c r="L343" s="3">
        <v>57</v>
      </c>
      <c r="M343" s="3">
        <v>0</v>
      </c>
      <c r="N343" s="3">
        <v>0</v>
      </c>
      <c r="O343" s="3"/>
      <c r="P343" s="3">
        <f>IF(ISBLANK(Table13[[#This Row],[T1]]),0,IF(Table13[[#This Row],[T1]]&gt;0,1,0))</f>
        <v>1</v>
      </c>
      <c r="Q343" s="3">
        <f>IF(ISBLANK(Table13[[#This Row],[T2]]),0,IF(Table13[[#This Row],[T2]]&gt;0,1,0))</f>
        <v>1</v>
      </c>
      <c r="R343" s="3">
        <f>IF(ISBLANK(Table13[[#This Row],[T3]]),0,IF(Table13[[#This Row],[T3]]&gt;0,1,0))</f>
        <v>1</v>
      </c>
      <c r="S343" s="3">
        <f>IF(ISBLANK(Table13[[#This Row],[T4]]),0,IF(Table13[[#This Row],[T4]]&gt;0,1,0))</f>
        <v>0</v>
      </c>
      <c r="T343" s="3">
        <v>0.89999999999999991</v>
      </c>
    </row>
    <row r="344" spans="1:20">
      <c r="A344" s="4">
        <v>43752.25</v>
      </c>
      <c r="B344">
        <v>43752</v>
      </c>
      <c r="C344" s="3">
        <v>0.25</v>
      </c>
      <c r="D344" s="3">
        <v>6</v>
      </c>
      <c r="E344" s="3">
        <v>14</v>
      </c>
      <c r="F344" s="3">
        <v>0.2</v>
      </c>
      <c r="G344" s="5">
        <v>0.2</v>
      </c>
      <c r="H344" s="3">
        <v>0.4</v>
      </c>
      <c r="I344" s="3">
        <v>1.55139</v>
      </c>
      <c r="J344" s="12">
        <f t="shared" si="6"/>
        <v>1.1041666666666667</v>
      </c>
      <c r="K344" s="3">
        <v>58</v>
      </c>
      <c r="L344" s="3">
        <v>57</v>
      </c>
      <c r="M344" s="3">
        <v>0</v>
      </c>
      <c r="N344" s="3">
        <v>0</v>
      </c>
      <c r="O344" s="3"/>
      <c r="P344" s="3">
        <f>IF(ISBLANK(Table13[[#This Row],[T1]]),0,IF(Table13[[#This Row],[T1]]&gt;0,1,0))</f>
        <v>1</v>
      </c>
      <c r="Q344" s="3">
        <f>IF(ISBLANK(Table13[[#This Row],[T2]]),0,IF(Table13[[#This Row],[T2]]&gt;0,1,0))</f>
        <v>1</v>
      </c>
      <c r="R344" s="3">
        <f>IF(ISBLANK(Table13[[#This Row],[T3]]),0,IF(Table13[[#This Row],[T3]]&gt;0,1,0))</f>
        <v>1</v>
      </c>
      <c r="S344" s="3">
        <f>IF(ISBLANK(Table13[[#This Row],[T4]]),0,IF(Table13[[#This Row],[T4]]&gt;0,1,0))</f>
        <v>0</v>
      </c>
      <c r="T344" s="3">
        <v>0.4</v>
      </c>
    </row>
    <row r="345" spans="1:20">
      <c r="A345" s="4">
        <v>43752.291666666664</v>
      </c>
      <c r="B345">
        <v>43752</v>
      </c>
      <c r="C345" s="3">
        <v>0.29166666666666669</v>
      </c>
      <c r="D345" s="3">
        <v>7</v>
      </c>
      <c r="E345" s="3">
        <v>14</v>
      </c>
      <c r="F345" s="3">
        <v>2</v>
      </c>
      <c r="G345" s="5">
        <v>1.4</v>
      </c>
      <c r="H345" s="3">
        <v>3.4</v>
      </c>
      <c r="I345" s="3">
        <v>1.55139</v>
      </c>
      <c r="J345" s="12">
        <f t="shared" si="6"/>
        <v>1.1375000000000002</v>
      </c>
      <c r="K345" s="3">
        <v>53</v>
      </c>
      <c r="L345" s="3">
        <v>13</v>
      </c>
      <c r="M345" s="3">
        <v>0</v>
      </c>
      <c r="N345" s="3">
        <v>0</v>
      </c>
      <c r="O345" s="3"/>
      <c r="P345" s="3">
        <f>IF(ISBLANK(Table13[[#This Row],[T1]]),0,IF(Table13[[#This Row],[T1]]&gt;0,1,0))</f>
        <v>1</v>
      </c>
      <c r="Q345" s="3">
        <f>IF(ISBLANK(Table13[[#This Row],[T2]]),0,IF(Table13[[#This Row],[T2]]&gt;0,1,0))</f>
        <v>1</v>
      </c>
      <c r="R345" s="3">
        <f>IF(ISBLANK(Table13[[#This Row],[T3]]),0,IF(Table13[[#This Row],[T3]]&gt;0,1,0))</f>
        <v>1</v>
      </c>
      <c r="S345" s="3">
        <f>IF(ISBLANK(Table13[[#This Row],[T4]]),0,IF(Table13[[#This Row],[T4]]&gt;0,1,0))</f>
        <v>0</v>
      </c>
      <c r="T345" s="3">
        <v>3.4</v>
      </c>
    </row>
    <row r="346" spans="1:20">
      <c r="A346" s="4">
        <v>43752.333333333336</v>
      </c>
      <c r="B346">
        <v>43752</v>
      </c>
      <c r="C346" s="3">
        <v>0.33333333333333331</v>
      </c>
      <c r="D346" s="3">
        <v>8</v>
      </c>
      <c r="E346" s="3">
        <v>14</v>
      </c>
      <c r="F346" s="3">
        <v>0.2</v>
      </c>
      <c r="G346" s="5">
        <v>0.2</v>
      </c>
      <c r="H346" s="3">
        <v>0.4</v>
      </c>
      <c r="I346" s="3">
        <v>1.55139</v>
      </c>
      <c r="J346" s="12">
        <f t="shared" si="6"/>
        <v>1.1041666666666667</v>
      </c>
      <c r="K346" s="3"/>
      <c r="L346" s="3"/>
      <c r="M346" s="3"/>
      <c r="N346" s="3"/>
      <c r="O346" s="3"/>
      <c r="P346" s="3">
        <f>IF(ISBLANK(Table13[[#This Row],[T1]]),0,IF(Table13[[#This Row],[T1]]&gt;0,1,0))</f>
        <v>0</v>
      </c>
      <c r="Q346" s="3">
        <f>IF(ISBLANK(Table13[[#This Row],[T2]]),0,IF(Table13[[#This Row],[T2]]&gt;0,1,0))</f>
        <v>0</v>
      </c>
      <c r="R346" s="3">
        <f>IF(ISBLANK(Table13[[#This Row],[T3]]),0,IF(Table13[[#This Row],[T3]]&gt;0,1,0))</f>
        <v>1</v>
      </c>
      <c r="S346" s="3">
        <f>IF(ISBLANK(Table13[[#This Row],[T4]]),0,IF(Table13[[#This Row],[T4]]&gt;0,1,0))</f>
        <v>0</v>
      </c>
      <c r="T346" s="3">
        <v>0.4</v>
      </c>
    </row>
    <row r="347" spans="1:20">
      <c r="A347" s="4">
        <v>43752.375</v>
      </c>
      <c r="B347">
        <v>43752</v>
      </c>
      <c r="C347" s="3">
        <v>0.375</v>
      </c>
      <c r="D347" s="3">
        <v>9</v>
      </c>
      <c r="E347" s="3">
        <v>14</v>
      </c>
      <c r="F347" s="3">
        <v>0.3</v>
      </c>
      <c r="G347" s="5">
        <v>0.2</v>
      </c>
      <c r="H347" s="3">
        <v>0.5</v>
      </c>
      <c r="I347" s="3">
        <v>1.55139</v>
      </c>
      <c r="J347" s="12">
        <f t="shared" si="6"/>
        <v>1.1916666666666667</v>
      </c>
      <c r="K347" s="3"/>
      <c r="L347" s="3"/>
      <c r="M347" s="3"/>
      <c r="N347" s="3"/>
      <c r="O347" s="3"/>
      <c r="P347" s="3">
        <f>IF(ISBLANK(Table13[[#This Row],[T1]]),0,IF(Table13[[#This Row],[T1]]&gt;0,1,0))</f>
        <v>0</v>
      </c>
      <c r="Q347" s="3">
        <f>IF(ISBLANK(Table13[[#This Row],[T2]]),0,IF(Table13[[#This Row],[T2]]&gt;0,1,0))</f>
        <v>0</v>
      </c>
      <c r="R347" s="3">
        <f>IF(ISBLANK(Table13[[#This Row],[T3]]),0,IF(Table13[[#This Row],[T3]]&gt;0,1,0))</f>
        <v>0</v>
      </c>
      <c r="S347" s="3">
        <f>IF(ISBLANK(Table13[[#This Row],[T4]]),0,IF(Table13[[#This Row],[T4]]&gt;0,1,0))</f>
        <v>0</v>
      </c>
      <c r="T347" s="3">
        <v>0.5</v>
      </c>
    </row>
    <row r="348" spans="1:20">
      <c r="A348" s="4">
        <v>43752.416666666664</v>
      </c>
      <c r="B348">
        <v>43752</v>
      </c>
      <c r="C348" s="3">
        <v>0.41666666666666669</v>
      </c>
      <c r="D348" s="3">
        <v>10</v>
      </c>
      <c r="E348" s="3">
        <v>14</v>
      </c>
      <c r="F348" s="3">
        <v>0.4</v>
      </c>
      <c r="G348" s="5">
        <v>0.2</v>
      </c>
      <c r="H348" s="3">
        <v>0.60000000000000009</v>
      </c>
      <c r="I348" s="3">
        <v>1.55139</v>
      </c>
      <c r="J348" s="12">
        <f t="shared" si="6"/>
        <v>1.2</v>
      </c>
      <c r="K348" s="3"/>
      <c r="L348" s="3"/>
      <c r="M348" s="3"/>
      <c r="N348" s="3"/>
      <c r="O348" s="3"/>
      <c r="P348" s="3">
        <f>IF(ISBLANK(Table13[[#This Row],[T1]]),0,IF(Table13[[#This Row],[T1]]&gt;0,1,0))</f>
        <v>0</v>
      </c>
      <c r="Q348" s="3">
        <f>IF(ISBLANK(Table13[[#This Row],[T2]]),0,IF(Table13[[#This Row],[T2]]&gt;0,1,0))</f>
        <v>0</v>
      </c>
      <c r="R348" s="3">
        <f>IF(ISBLANK(Table13[[#This Row],[T3]]),0,IF(Table13[[#This Row],[T3]]&gt;0,1,0))</f>
        <v>0</v>
      </c>
      <c r="S348" s="3">
        <f>IF(ISBLANK(Table13[[#This Row],[T4]]),0,IF(Table13[[#This Row],[T4]]&gt;0,1,0))</f>
        <v>0</v>
      </c>
      <c r="T348" s="3">
        <v>0.60000000000000009</v>
      </c>
    </row>
    <row r="349" spans="1:20">
      <c r="A349" s="4">
        <v>43752.458333333336</v>
      </c>
      <c r="B349">
        <v>43752</v>
      </c>
      <c r="C349" s="3">
        <v>0.45833333333333331</v>
      </c>
      <c r="D349" s="3">
        <v>11</v>
      </c>
      <c r="E349" s="3">
        <v>14</v>
      </c>
      <c r="F349" s="3">
        <v>0.2</v>
      </c>
      <c r="G349" s="5">
        <v>0.2</v>
      </c>
      <c r="H349" s="3">
        <v>0.4</v>
      </c>
      <c r="I349" s="3">
        <v>1.55139</v>
      </c>
      <c r="J349" s="12">
        <f t="shared" si="6"/>
        <v>1.2041666666666666</v>
      </c>
      <c r="K349" s="3"/>
      <c r="L349" s="3"/>
      <c r="M349" s="3"/>
      <c r="N349" s="3"/>
      <c r="O349" s="3"/>
      <c r="P349" s="3">
        <f>IF(ISBLANK(Table13[[#This Row],[T1]]),0,IF(Table13[[#This Row],[T1]]&gt;0,1,0))</f>
        <v>0</v>
      </c>
      <c r="Q349" s="3">
        <f>IF(ISBLANK(Table13[[#This Row],[T2]]),0,IF(Table13[[#This Row],[T2]]&gt;0,1,0))</f>
        <v>0</v>
      </c>
      <c r="R349" s="3">
        <f>IF(ISBLANK(Table13[[#This Row],[T3]]),0,IF(Table13[[#This Row],[T3]]&gt;0,1,0))</f>
        <v>0</v>
      </c>
      <c r="S349" s="3">
        <f>IF(ISBLANK(Table13[[#This Row],[T4]]),0,IF(Table13[[#This Row],[T4]]&gt;0,1,0))</f>
        <v>0</v>
      </c>
      <c r="T349" s="3">
        <v>0.4</v>
      </c>
    </row>
    <row r="350" spans="1:20">
      <c r="A350" s="4">
        <v>43752.5</v>
      </c>
      <c r="B350">
        <v>43752</v>
      </c>
      <c r="C350" s="3">
        <v>0.5</v>
      </c>
      <c r="D350" s="3">
        <v>12</v>
      </c>
      <c r="E350" s="3">
        <v>14</v>
      </c>
      <c r="F350" s="3">
        <v>0.4</v>
      </c>
      <c r="G350" s="5">
        <v>0.2</v>
      </c>
      <c r="H350" s="3">
        <v>0.60000000000000009</v>
      </c>
      <c r="I350" s="3">
        <v>1.55139</v>
      </c>
      <c r="J350" s="12">
        <f t="shared" si="6"/>
        <v>1.2166666666666666</v>
      </c>
      <c r="K350" s="3"/>
      <c r="L350" s="3"/>
      <c r="M350" s="3"/>
      <c r="N350" s="3"/>
      <c r="O350" s="3"/>
      <c r="P350" s="3">
        <f>IF(ISBLANK(Table13[[#This Row],[T1]]),0,IF(Table13[[#This Row],[T1]]&gt;0,1,0))</f>
        <v>0</v>
      </c>
      <c r="Q350" s="3">
        <f>IF(ISBLANK(Table13[[#This Row],[T2]]),0,IF(Table13[[#This Row],[T2]]&gt;0,1,0))</f>
        <v>0</v>
      </c>
      <c r="R350" s="3">
        <f>IF(ISBLANK(Table13[[#This Row],[T3]]),0,IF(Table13[[#This Row],[T3]]&gt;0,1,0))</f>
        <v>0</v>
      </c>
      <c r="S350" s="3">
        <f>IF(ISBLANK(Table13[[#This Row],[T4]]),0,IF(Table13[[#This Row],[T4]]&gt;0,1,0))</f>
        <v>0</v>
      </c>
      <c r="T350" s="3">
        <v>0.60000000000000009</v>
      </c>
    </row>
    <row r="351" spans="1:20">
      <c r="A351" s="4">
        <v>43752.541666666664</v>
      </c>
      <c r="B351">
        <v>43752</v>
      </c>
      <c r="C351" s="3">
        <v>0.54166666666666663</v>
      </c>
      <c r="D351" s="3">
        <v>13</v>
      </c>
      <c r="E351" s="3">
        <v>14</v>
      </c>
      <c r="F351" s="3">
        <v>0.4</v>
      </c>
      <c r="G351" s="5">
        <v>0.5</v>
      </c>
      <c r="H351" s="3">
        <v>0.9</v>
      </c>
      <c r="I351" s="3">
        <v>1.55139</v>
      </c>
      <c r="J351" s="12">
        <f t="shared" si="6"/>
        <v>1.2166666666666666</v>
      </c>
      <c r="K351" s="3">
        <v>0</v>
      </c>
      <c r="L351" s="3">
        <v>0</v>
      </c>
      <c r="M351" s="3">
        <v>4</v>
      </c>
      <c r="N351" s="3">
        <v>0</v>
      </c>
      <c r="O351" s="3"/>
      <c r="P351" s="3">
        <f>IF(ISBLANK(Table13[[#This Row],[T1]]),0,IF(Table13[[#This Row],[T1]]&gt;0,1,0))</f>
        <v>0</v>
      </c>
      <c r="Q351" s="3">
        <f>IF(ISBLANK(Table13[[#This Row],[T2]]),0,IF(Table13[[#This Row],[T2]]&gt;0,1,0))</f>
        <v>0</v>
      </c>
      <c r="R351" s="3">
        <f>IF(ISBLANK(Table13[[#This Row],[T3]]),0,IF(Table13[[#This Row],[T3]]&gt;0,1,0))</f>
        <v>0</v>
      </c>
      <c r="S351" s="3">
        <f>IF(ISBLANK(Table13[[#This Row],[T4]]),0,IF(Table13[[#This Row],[T4]]&gt;0,1,0))</f>
        <v>0</v>
      </c>
      <c r="T351" s="3">
        <v>0.9</v>
      </c>
    </row>
    <row r="352" spans="1:20">
      <c r="A352" s="4">
        <v>43752.583333333336</v>
      </c>
      <c r="B352">
        <v>43752</v>
      </c>
      <c r="C352" s="3">
        <v>0.58333333333333337</v>
      </c>
      <c r="D352" s="3">
        <v>14</v>
      </c>
      <c r="E352" s="3">
        <v>14</v>
      </c>
      <c r="F352" s="3">
        <v>0.6</v>
      </c>
      <c r="G352" s="5">
        <v>0.7</v>
      </c>
      <c r="H352" s="3">
        <v>1.2999999999999998</v>
      </c>
      <c r="I352" s="3">
        <v>1.55139</v>
      </c>
      <c r="J352" s="12">
        <f t="shared" si="6"/>
        <v>1.2083333333333333</v>
      </c>
      <c r="K352" s="3">
        <v>0</v>
      </c>
      <c r="L352" s="3">
        <v>0</v>
      </c>
      <c r="M352" s="3">
        <v>58</v>
      </c>
      <c r="N352" s="3">
        <v>0</v>
      </c>
      <c r="O352" s="3"/>
      <c r="P352" s="3">
        <f>IF(ISBLANK(Table13[[#This Row],[T1]]),0,IF(Table13[[#This Row],[T1]]&gt;0,1,0))</f>
        <v>0</v>
      </c>
      <c r="Q352" s="3">
        <f>IF(ISBLANK(Table13[[#This Row],[T2]]),0,IF(Table13[[#This Row],[T2]]&gt;0,1,0))</f>
        <v>0</v>
      </c>
      <c r="R352" s="3">
        <f>IF(ISBLANK(Table13[[#This Row],[T3]]),0,IF(Table13[[#This Row],[T3]]&gt;0,1,0))</f>
        <v>0</v>
      </c>
      <c r="S352" s="3">
        <f>IF(ISBLANK(Table13[[#This Row],[T4]]),0,IF(Table13[[#This Row],[T4]]&gt;0,1,0))</f>
        <v>0</v>
      </c>
      <c r="T352" s="3">
        <v>1.2999999999999998</v>
      </c>
    </row>
    <row r="353" spans="1:20">
      <c r="A353" s="4">
        <v>43752.625</v>
      </c>
      <c r="B353">
        <v>43752</v>
      </c>
      <c r="C353" s="3">
        <v>0.625</v>
      </c>
      <c r="D353" s="3">
        <v>15</v>
      </c>
      <c r="E353" s="3">
        <v>14</v>
      </c>
      <c r="F353" s="3">
        <v>1.4</v>
      </c>
      <c r="G353" s="5">
        <v>0.4</v>
      </c>
      <c r="H353" s="3">
        <v>1.7999999999999998</v>
      </c>
      <c r="I353" s="3">
        <v>1.55139</v>
      </c>
      <c r="J353" s="12">
        <f t="shared" si="6"/>
        <v>1.1874999999999998</v>
      </c>
      <c r="K353" s="3">
        <v>0</v>
      </c>
      <c r="L353" s="3">
        <v>0</v>
      </c>
      <c r="M353" s="3">
        <v>49</v>
      </c>
      <c r="N353" s="3">
        <v>0</v>
      </c>
      <c r="O353" s="3"/>
      <c r="P353" s="3">
        <f>IF(ISBLANK(Table13[[#This Row],[T1]]),0,IF(Table13[[#This Row],[T1]]&gt;0,1,0))</f>
        <v>0</v>
      </c>
      <c r="Q353" s="3">
        <f>IF(ISBLANK(Table13[[#This Row],[T2]]),0,IF(Table13[[#This Row],[T2]]&gt;0,1,0))</f>
        <v>0</v>
      </c>
      <c r="R353" s="3">
        <f>IF(ISBLANK(Table13[[#This Row],[T3]]),0,IF(Table13[[#This Row],[T3]]&gt;0,1,0))</f>
        <v>0</v>
      </c>
      <c r="S353" s="3">
        <f>IF(ISBLANK(Table13[[#This Row],[T4]]),0,IF(Table13[[#This Row],[T4]]&gt;0,1,0))</f>
        <v>0</v>
      </c>
      <c r="T353" s="3">
        <v>1.7999999999999998</v>
      </c>
    </row>
    <row r="354" spans="1:20">
      <c r="A354" s="4">
        <v>43752.666666666664</v>
      </c>
      <c r="B354">
        <v>43752</v>
      </c>
      <c r="C354" s="3">
        <v>0.66666666666666663</v>
      </c>
      <c r="D354" s="3">
        <v>16</v>
      </c>
      <c r="E354" s="3">
        <v>14</v>
      </c>
      <c r="F354" s="3">
        <v>0.4</v>
      </c>
      <c r="G354" s="5">
        <v>0.7</v>
      </c>
      <c r="H354" s="3">
        <v>1.1000000000000001</v>
      </c>
      <c r="I354" s="3">
        <v>1.55139</v>
      </c>
      <c r="J354" s="12">
        <f t="shared" si="6"/>
        <v>1.1875</v>
      </c>
      <c r="K354" s="3">
        <v>43</v>
      </c>
      <c r="L354" s="3">
        <v>0</v>
      </c>
      <c r="M354" s="3">
        <v>50</v>
      </c>
      <c r="N354" s="3">
        <v>0</v>
      </c>
      <c r="O354" s="3"/>
      <c r="P354" s="3">
        <f>IF(ISBLANK(Table13[[#This Row],[T1]]),0,IF(Table13[[#This Row],[T1]]&gt;0,1,0))</f>
        <v>0</v>
      </c>
      <c r="Q354" s="3">
        <f>IF(ISBLANK(Table13[[#This Row],[T2]]),0,IF(Table13[[#This Row],[T2]]&gt;0,1,0))</f>
        <v>0</v>
      </c>
      <c r="R354" s="3">
        <f>IF(ISBLANK(Table13[[#This Row],[T3]]),0,IF(Table13[[#This Row],[T3]]&gt;0,1,0))</f>
        <v>0</v>
      </c>
      <c r="S354" s="3">
        <f>IF(ISBLANK(Table13[[#This Row],[T4]]),0,IF(Table13[[#This Row],[T4]]&gt;0,1,0))</f>
        <v>0</v>
      </c>
      <c r="T354" s="3">
        <v>1.1000000000000001</v>
      </c>
    </row>
    <row r="355" spans="1:20">
      <c r="A355" s="4">
        <v>43752.708333333336</v>
      </c>
      <c r="B355">
        <v>43752</v>
      </c>
      <c r="C355" s="3">
        <v>0.70833333333333337</v>
      </c>
      <c r="D355" s="3">
        <v>17</v>
      </c>
      <c r="E355" s="3">
        <v>14</v>
      </c>
      <c r="F355" s="3">
        <v>0.8</v>
      </c>
      <c r="G355" s="5">
        <v>0.7</v>
      </c>
      <c r="H355" s="3">
        <v>1.5</v>
      </c>
      <c r="I355" s="3">
        <v>1.55139</v>
      </c>
      <c r="J355" s="12">
        <f t="shared" si="6"/>
        <v>1.1666666666666667</v>
      </c>
      <c r="K355" s="3">
        <v>58</v>
      </c>
      <c r="L355" s="3">
        <v>0</v>
      </c>
      <c r="M355" s="3">
        <v>58</v>
      </c>
      <c r="N355" s="3">
        <v>0</v>
      </c>
      <c r="O355" s="3"/>
      <c r="P355" s="3">
        <f>IF(ISBLANK(Table13[[#This Row],[T1]]),0,IF(Table13[[#This Row],[T1]]&gt;0,1,0))</f>
        <v>0</v>
      </c>
      <c r="Q355" s="3">
        <f>IF(ISBLANK(Table13[[#This Row],[T2]]),0,IF(Table13[[#This Row],[T2]]&gt;0,1,0))</f>
        <v>0</v>
      </c>
      <c r="R355" s="3">
        <f>IF(ISBLANK(Table13[[#This Row],[T3]]),0,IF(Table13[[#This Row],[T3]]&gt;0,1,0))</f>
        <v>1</v>
      </c>
      <c r="S355" s="3">
        <f>IF(ISBLANK(Table13[[#This Row],[T4]]),0,IF(Table13[[#This Row],[T4]]&gt;0,1,0))</f>
        <v>0</v>
      </c>
      <c r="T355" s="3">
        <v>1.5</v>
      </c>
    </row>
    <row r="356" spans="1:20">
      <c r="A356" s="4">
        <v>43752.75</v>
      </c>
      <c r="B356">
        <v>43752</v>
      </c>
      <c r="C356" s="3">
        <v>0.75</v>
      </c>
      <c r="D356" s="3">
        <v>18</v>
      </c>
      <c r="E356" s="3">
        <v>14</v>
      </c>
      <c r="F356" s="3">
        <v>0.7</v>
      </c>
      <c r="G356" s="5">
        <v>0.7</v>
      </c>
      <c r="H356" s="3">
        <v>1.4</v>
      </c>
      <c r="I356" s="3">
        <v>1.55139</v>
      </c>
      <c r="J356" s="12">
        <f t="shared" si="6"/>
        <v>1.1291666666666667</v>
      </c>
      <c r="K356" s="3">
        <v>58</v>
      </c>
      <c r="L356" s="3">
        <v>0</v>
      </c>
      <c r="M356" s="3">
        <v>58</v>
      </c>
      <c r="N356" s="3">
        <v>0</v>
      </c>
      <c r="O356" s="3"/>
      <c r="P356" s="3">
        <f>IF(ISBLANK(Table13[[#This Row],[T1]]),0,IF(Table13[[#This Row],[T1]]&gt;0,1,0))</f>
        <v>1</v>
      </c>
      <c r="Q356" s="3">
        <f>IF(ISBLANK(Table13[[#This Row],[T2]]),0,IF(Table13[[#This Row],[T2]]&gt;0,1,0))</f>
        <v>0</v>
      </c>
      <c r="R356" s="3">
        <f>IF(ISBLANK(Table13[[#This Row],[T3]]),0,IF(Table13[[#This Row],[T3]]&gt;0,1,0))</f>
        <v>1</v>
      </c>
      <c r="S356" s="3">
        <f>IF(ISBLANK(Table13[[#This Row],[T4]]),0,IF(Table13[[#This Row],[T4]]&gt;0,1,0))</f>
        <v>0</v>
      </c>
      <c r="T356" s="3">
        <v>1.4</v>
      </c>
    </row>
    <row r="357" spans="1:20">
      <c r="A357" s="4">
        <v>43752.791666666664</v>
      </c>
      <c r="B357">
        <v>43752</v>
      </c>
      <c r="C357" s="3">
        <v>0.79166666666666663</v>
      </c>
      <c r="D357" s="3">
        <v>19</v>
      </c>
      <c r="E357" s="3">
        <v>14</v>
      </c>
      <c r="F357" s="3">
        <v>0.6</v>
      </c>
      <c r="G357" s="5">
        <v>0.4</v>
      </c>
      <c r="H357" s="3">
        <v>1</v>
      </c>
      <c r="I357" s="3">
        <v>1.55139</v>
      </c>
      <c r="J357" s="12">
        <f t="shared" si="6"/>
        <v>1.1041666666666667</v>
      </c>
      <c r="K357" s="3">
        <v>24</v>
      </c>
      <c r="L357" s="3">
        <v>0</v>
      </c>
      <c r="M357" s="3">
        <v>24</v>
      </c>
      <c r="N357" s="3">
        <v>0</v>
      </c>
      <c r="O357" s="3"/>
      <c r="P357" s="3">
        <f>IF(ISBLANK(Table13[[#This Row],[T1]]),0,IF(Table13[[#This Row],[T1]]&gt;0,1,0))</f>
        <v>1</v>
      </c>
      <c r="Q357" s="3">
        <f>IF(ISBLANK(Table13[[#This Row],[T2]]),0,IF(Table13[[#This Row],[T2]]&gt;0,1,0))</f>
        <v>1</v>
      </c>
      <c r="R357" s="3">
        <f>IF(ISBLANK(Table13[[#This Row],[T3]]),0,IF(Table13[[#This Row],[T3]]&gt;0,1,0))</f>
        <v>1</v>
      </c>
      <c r="S357" s="3">
        <f>IF(ISBLANK(Table13[[#This Row],[T4]]),0,IF(Table13[[#This Row],[T4]]&gt;0,1,0))</f>
        <v>0</v>
      </c>
      <c r="T357" s="3">
        <v>1</v>
      </c>
    </row>
    <row r="358" spans="1:20">
      <c r="A358" s="4">
        <v>43752.833333333336</v>
      </c>
      <c r="B358">
        <v>43752</v>
      </c>
      <c r="C358" s="3">
        <v>0.83333333333333337</v>
      </c>
      <c r="D358" s="3">
        <v>20</v>
      </c>
      <c r="E358" s="3">
        <v>14</v>
      </c>
      <c r="F358" s="3">
        <v>0.5</v>
      </c>
      <c r="G358" s="5">
        <v>0.3</v>
      </c>
      <c r="H358" s="3">
        <v>0.8</v>
      </c>
      <c r="I358" s="3">
        <v>1.55139</v>
      </c>
      <c r="J358" s="12">
        <f t="shared" si="6"/>
        <v>1.0875000000000001</v>
      </c>
      <c r="K358" s="3">
        <v>10</v>
      </c>
      <c r="L358" s="3">
        <v>0</v>
      </c>
      <c r="M358" s="3">
        <v>9</v>
      </c>
      <c r="N358" s="3">
        <v>0</v>
      </c>
      <c r="O358" s="3"/>
      <c r="P358" s="3">
        <f>IF(ISBLANK(Table13[[#This Row],[T1]]),0,IF(Table13[[#This Row],[T1]]&gt;0,1,0))</f>
        <v>1</v>
      </c>
      <c r="Q358" s="3">
        <f>IF(ISBLANK(Table13[[#This Row],[T2]]),0,IF(Table13[[#This Row],[T2]]&gt;0,1,0))</f>
        <v>1</v>
      </c>
      <c r="R358" s="3">
        <f>IF(ISBLANK(Table13[[#This Row],[T3]]),0,IF(Table13[[#This Row],[T3]]&gt;0,1,0))</f>
        <v>1</v>
      </c>
      <c r="S358" s="3">
        <f>IF(ISBLANK(Table13[[#This Row],[T4]]),0,IF(Table13[[#This Row],[T4]]&gt;0,1,0))</f>
        <v>0</v>
      </c>
      <c r="T358" s="3">
        <v>0.8</v>
      </c>
    </row>
    <row r="359" spans="1:20">
      <c r="A359" s="4">
        <v>43752.875</v>
      </c>
      <c r="B359">
        <v>43752</v>
      </c>
      <c r="C359" s="3">
        <v>0.875</v>
      </c>
      <c r="D359" s="3">
        <v>21</v>
      </c>
      <c r="E359" s="3">
        <v>14</v>
      </c>
      <c r="F359" s="3">
        <v>1.9</v>
      </c>
      <c r="G359" s="5">
        <v>0.9</v>
      </c>
      <c r="H359" s="3">
        <v>2.8</v>
      </c>
      <c r="I359" s="3">
        <v>1.55139</v>
      </c>
      <c r="J359" s="12">
        <f t="shared" si="6"/>
        <v>1.0750000000000002</v>
      </c>
      <c r="K359" s="3">
        <v>58</v>
      </c>
      <c r="L359" s="3">
        <v>53</v>
      </c>
      <c r="M359" s="3">
        <v>57</v>
      </c>
      <c r="N359" s="3">
        <v>0</v>
      </c>
      <c r="O359" s="3"/>
      <c r="P359" s="3">
        <f>IF(ISBLANK(Table13[[#This Row],[T1]]),0,IF(Table13[[#This Row],[T1]]&gt;0,1,0))</f>
        <v>1</v>
      </c>
      <c r="Q359" s="3">
        <f>IF(ISBLANK(Table13[[#This Row],[T2]]),0,IF(Table13[[#This Row],[T2]]&gt;0,1,0))</f>
        <v>1</v>
      </c>
      <c r="R359" s="3">
        <f>IF(ISBLANK(Table13[[#This Row],[T3]]),0,IF(Table13[[#This Row],[T3]]&gt;0,1,0))</f>
        <v>1</v>
      </c>
      <c r="S359" s="3">
        <f>IF(ISBLANK(Table13[[#This Row],[T4]]),0,IF(Table13[[#This Row],[T4]]&gt;0,1,0))</f>
        <v>0</v>
      </c>
      <c r="T359" s="3">
        <v>2.8</v>
      </c>
    </row>
    <row r="360" spans="1:20">
      <c r="A360" s="4">
        <v>43752.916666666664</v>
      </c>
      <c r="B360">
        <v>43752</v>
      </c>
      <c r="C360" s="3">
        <v>0.91666666666666663</v>
      </c>
      <c r="D360" s="3">
        <v>22</v>
      </c>
      <c r="E360" s="3">
        <v>14</v>
      </c>
      <c r="F360" s="3">
        <v>1.8</v>
      </c>
      <c r="G360" s="5">
        <v>1.1000000000000001</v>
      </c>
      <c r="H360" s="3">
        <v>2.9000000000000004</v>
      </c>
      <c r="I360" s="3">
        <v>1.55139</v>
      </c>
      <c r="J360" s="12">
        <f t="shared" si="6"/>
        <v>0.99166666666666681</v>
      </c>
      <c r="K360" s="3">
        <v>58</v>
      </c>
      <c r="L360" s="3">
        <v>58</v>
      </c>
      <c r="M360" s="3">
        <v>48</v>
      </c>
      <c r="N360" s="3">
        <v>0</v>
      </c>
      <c r="O360" s="3"/>
      <c r="P360" s="3">
        <f>IF(ISBLANK(Table13[[#This Row],[T1]]),0,IF(Table13[[#This Row],[T1]]&gt;0,1,0))</f>
        <v>1</v>
      </c>
      <c r="Q360" s="3">
        <f>IF(ISBLANK(Table13[[#This Row],[T2]]),0,IF(Table13[[#This Row],[T2]]&gt;0,1,0))</f>
        <v>1</v>
      </c>
      <c r="R360" s="3">
        <f>IF(ISBLANK(Table13[[#This Row],[T3]]),0,IF(Table13[[#This Row],[T3]]&gt;0,1,0))</f>
        <v>1</v>
      </c>
      <c r="S360" s="3">
        <f>IF(ISBLANK(Table13[[#This Row],[T4]]),0,IF(Table13[[#This Row],[T4]]&gt;0,1,0))</f>
        <v>0</v>
      </c>
      <c r="T360" s="3">
        <v>2.9000000000000004</v>
      </c>
    </row>
    <row r="361" spans="1:20">
      <c r="A361" s="4">
        <v>43752.958333333336</v>
      </c>
      <c r="B361">
        <v>43752</v>
      </c>
      <c r="C361" s="3">
        <v>0.95833333333333337</v>
      </c>
      <c r="D361" s="3">
        <v>23</v>
      </c>
      <c r="E361" s="3">
        <v>14</v>
      </c>
      <c r="F361" s="3">
        <v>0.6</v>
      </c>
      <c r="G361" s="5">
        <v>0.5</v>
      </c>
      <c r="H361" s="3">
        <v>1.1000000000000001</v>
      </c>
      <c r="I361" s="3">
        <v>1.55139</v>
      </c>
      <c r="J361" s="12">
        <f t="shared" si="6"/>
        <v>0.89583333333333348</v>
      </c>
      <c r="K361" s="3">
        <v>58</v>
      </c>
      <c r="L361" s="3">
        <v>58</v>
      </c>
      <c r="M361" s="3">
        <v>56</v>
      </c>
      <c r="N361" s="3">
        <v>0</v>
      </c>
      <c r="O361" s="3"/>
      <c r="P361" s="3">
        <f>IF(ISBLANK(Table13[[#This Row],[T1]]),0,IF(Table13[[#This Row],[T1]]&gt;0,1,0))</f>
        <v>1</v>
      </c>
      <c r="Q361" s="3">
        <f>IF(ISBLANK(Table13[[#This Row],[T2]]),0,IF(Table13[[#This Row],[T2]]&gt;0,1,0))</f>
        <v>1</v>
      </c>
      <c r="R361" s="3">
        <f>IF(ISBLANK(Table13[[#This Row],[T3]]),0,IF(Table13[[#This Row],[T3]]&gt;0,1,0))</f>
        <v>1</v>
      </c>
      <c r="S361" s="3">
        <f>IF(ISBLANK(Table13[[#This Row],[T4]]),0,IF(Table13[[#This Row],[T4]]&gt;0,1,0))</f>
        <v>0</v>
      </c>
      <c r="T361" s="3">
        <v>1.1000000000000001</v>
      </c>
    </row>
    <row r="362" spans="1:20">
      <c r="A362" s="4">
        <v>43753</v>
      </c>
      <c r="B362">
        <v>43753</v>
      </c>
      <c r="C362" s="3">
        <v>0</v>
      </c>
      <c r="D362" s="3">
        <v>0</v>
      </c>
      <c r="E362" s="3">
        <v>15</v>
      </c>
      <c r="F362" s="3">
        <v>0.2</v>
      </c>
      <c r="G362" s="5">
        <v>0.4</v>
      </c>
      <c r="H362" s="3">
        <v>0.60000000000000009</v>
      </c>
      <c r="I362" s="3">
        <v>1.55139</v>
      </c>
      <c r="J362" s="12">
        <f t="shared" si="6"/>
        <v>0.86666666666666681</v>
      </c>
      <c r="K362" s="3">
        <v>57</v>
      </c>
      <c r="L362" s="3">
        <v>57</v>
      </c>
      <c r="M362" s="3">
        <v>57</v>
      </c>
      <c r="N362" s="3">
        <v>0</v>
      </c>
      <c r="O362" s="3"/>
      <c r="P362" s="3">
        <f>IF(ISBLANK(Table13[[#This Row],[T1]]),0,IF(Table13[[#This Row],[T1]]&gt;0,1,0))</f>
        <v>1</v>
      </c>
      <c r="Q362" s="3">
        <f>IF(ISBLANK(Table13[[#This Row],[T2]]),0,IF(Table13[[#This Row],[T2]]&gt;0,1,0))</f>
        <v>1</v>
      </c>
      <c r="R362" s="3">
        <f>IF(ISBLANK(Table13[[#This Row],[T3]]),0,IF(Table13[[#This Row],[T3]]&gt;0,1,0))</f>
        <v>1</v>
      </c>
      <c r="S362" s="3">
        <f>IF(ISBLANK(Table13[[#This Row],[T4]]),0,IF(Table13[[#This Row],[T4]]&gt;0,1,0))</f>
        <v>0</v>
      </c>
      <c r="T362" s="3">
        <v>0.60000000000000009</v>
      </c>
    </row>
    <row r="363" spans="1:20">
      <c r="A363" s="4">
        <v>43753.041666666664</v>
      </c>
      <c r="B363">
        <v>43753</v>
      </c>
      <c r="C363" s="3">
        <v>4.1666666666666664E-2</v>
      </c>
      <c r="D363" s="3">
        <v>1</v>
      </c>
      <c r="E363" s="3">
        <v>15</v>
      </c>
      <c r="F363" s="3">
        <v>0.2</v>
      </c>
      <c r="G363" s="5">
        <v>0.2</v>
      </c>
      <c r="H363" s="3">
        <v>0.4</v>
      </c>
      <c r="I363" s="3">
        <v>1.55139</v>
      </c>
      <c r="J363" s="12">
        <f t="shared" si="6"/>
        <v>0.9</v>
      </c>
      <c r="K363" s="3">
        <v>58</v>
      </c>
      <c r="L363" s="3">
        <v>58</v>
      </c>
      <c r="M363" s="3">
        <v>58</v>
      </c>
      <c r="N363" s="3">
        <v>0</v>
      </c>
      <c r="O363" s="3"/>
      <c r="P363" s="3">
        <f>IF(ISBLANK(Table13[[#This Row],[T1]]),0,IF(Table13[[#This Row],[T1]]&gt;0,1,0))</f>
        <v>1</v>
      </c>
      <c r="Q363" s="3">
        <f>IF(ISBLANK(Table13[[#This Row],[T2]]),0,IF(Table13[[#This Row],[T2]]&gt;0,1,0))</f>
        <v>1</v>
      </c>
      <c r="R363" s="3">
        <f>IF(ISBLANK(Table13[[#This Row],[T3]]),0,IF(Table13[[#This Row],[T3]]&gt;0,1,0))</f>
        <v>1</v>
      </c>
      <c r="S363" s="3">
        <f>IF(ISBLANK(Table13[[#This Row],[T4]]),0,IF(Table13[[#This Row],[T4]]&gt;0,1,0))</f>
        <v>0</v>
      </c>
      <c r="T363" s="3">
        <v>0.4</v>
      </c>
    </row>
    <row r="364" spans="1:20">
      <c r="A364" s="4">
        <v>43753.083333333336</v>
      </c>
      <c r="B364">
        <v>43753</v>
      </c>
      <c r="C364" s="3">
        <v>8.3333333333333329E-2</v>
      </c>
      <c r="D364" s="3">
        <v>2</v>
      </c>
      <c r="E364" s="3">
        <v>15</v>
      </c>
      <c r="F364" s="3">
        <v>0.4</v>
      </c>
      <c r="G364" s="5">
        <v>0.2</v>
      </c>
      <c r="H364" s="3">
        <v>0.60000000000000009</v>
      </c>
      <c r="I364" s="3">
        <v>1.55139</v>
      </c>
      <c r="J364" s="12">
        <f t="shared" si="6"/>
        <v>0.90416666666666667</v>
      </c>
      <c r="K364" s="3">
        <v>58</v>
      </c>
      <c r="L364" s="3">
        <v>58</v>
      </c>
      <c r="M364" s="3">
        <v>58</v>
      </c>
      <c r="N364" s="3">
        <v>0</v>
      </c>
      <c r="O364" s="3"/>
      <c r="P364" s="3">
        <f>IF(ISBLANK(Table13[[#This Row],[T1]]),0,IF(Table13[[#This Row],[T1]]&gt;0,1,0))</f>
        <v>1</v>
      </c>
      <c r="Q364" s="3">
        <f>IF(ISBLANK(Table13[[#This Row],[T2]]),0,IF(Table13[[#This Row],[T2]]&gt;0,1,0))</f>
        <v>1</v>
      </c>
      <c r="R364" s="3">
        <f>IF(ISBLANK(Table13[[#This Row],[T3]]),0,IF(Table13[[#This Row],[T3]]&gt;0,1,0))</f>
        <v>1</v>
      </c>
      <c r="S364" s="3">
        <f>IF(ISBLANK(Table13[[#This Row],[T4]]),0,IF(Table13[[#This Row],[T4]]&gt;0,1,0))</f>
        <v>0</v>
      </c>
      <c r="T364" s="3">
        <v>0.60000000000000009</v>
      </c>
    </row>
    <row r="365" spans="1:20">
      <c r="A365" s="4">
        <v>43753.125</v>
      </c>
      <c r="B365">
        <v>43753</v>
      </c>
      <c r="C365" s="3">
        <v>0.125</v>
      </c>
      <c r="D365" s="3">
        <v>3</v>
      </c>
      <c r="E365" s="3">
        <v>15</v>
      </c>
      <c r="F365" s="3">
        <v>0.2</v>
      </c>
      <c r="G365" s="5">
        <v>0.2</v>
      </c>
      <c r="H365" s="3">
        <v>0.4</v>
      </c>
      <c r="I365" s="3">
        <v>1.55139</v>
      </c>
      <c r="J365" s="12">
        <f t="shared" si="6"/>
        <v>0.89999999999999991</v>
      </c>
      <c r="K365" s="3">
        <v>57</v>
      </c>
      <c r="L365" s="3">
        <v>55</v>
      </c>
      <c r="M365" s="3">
        <v>57</v>
      </c>
      <c r="N365" s="3">
        <v>0</v>
      </c>
      <c r="O365" s="3"/>
      <c r="P365" s="3">
        <f>IF(ISBLANK(Table13[[#This Row],[T1]]),0,IF(Table13[[#This Row],[T1]]&gt;0,1,0))</f>
        <v>1</v>
      </c>
      <c r="Q365" s="3">
        <f>IF(ISBLANK(Table13[[#This Row],[T2]]),0,IF(Table13[[#This Row],[T2]]&gt;0,1,0))</f>
        <v>1</v>
      </c>
      <c r="R365" s="3">
        <f>IF(ISBLANK(Table13[[#This Row],[T3]]),0,IF(Table13[[#This Row],[T3]]&gt;0,1,0))</f>
        <v>1</v>
      </c>
      <c r="S365" s="3">
        <f>IF(ISBLANK(Table13[[#This Row],[T4]]),0,IF(Table13[[#This Row],[T4]]&gt;0,1,0))</f>
        <v>0</v>
      </c>
      <c r="T365" s="3">
        <v>0.4</v>
      </c>
    </row>
    <row r="366" spans="1:20">
      <c r="A366" s="4">
        <v>43753.166666666664</v>
      </c>
      <c r="B366">
        <v>43753</v>
      </c>
      <c r="C366" s="3">
        <v>0.16666666666666666</v>
      </c>
      <c r="D366" s="3">
        <v>4</v>
      </c>
      <c r="E366" s="3">
        <v>15</v>
      </c>
      <c r="F366" s="3">
        <v>0.2</v>
      </c>
      <c r="G366" s="5">
        <v>0.2</v>
      </c>
      <c r="H366" s="3">
        <v>0.4</v>
      </c>
      <c r="I366" s="3">
        <v>1.55139</v>
      </c>
      <c r="J366" s="12">
        <f t="shared" si="6"/>
        <v>0.89999999999999991</v>
      </c>
      <c r="K366" s="3">
        <v>58</v>
      </c>
      <c r="L366" s="3">
        <v>58</v>
      </c>
      <c r="M366" s="3">
        <v>58</v>
      </c>
      <c r="N366" s="3">
        <v>0</v>
      </c>
      <c r="O366" s="3"/>
      <c r="P366" s="3">
        <f>IF(ISBLANK(Table13[[#This Row],[T1]]),0,IF(Table13[[#This Row],[T1]]&gt;0,1,0))</f>
        <v>1</v>
      </c>
      <c r="Q366" s="3">
        <f>IF(ISBLANK(Table13[[#This Row],[T2]]),0,IF(Table13[[#This Row],[T2]]&gt;0,1,0))</f>
        <v>1</v>
      </c>
      <c r="R366" s="3">
        <f>IF(ISBLANK(Table13[[#This Row],[T3]]),0,IF(Table13[[#This Row],[T3]]&gt;0,1,0))</f>
        <v>1</v>
      </c>
      <c r="S366" s="3">
        <f>IF(ISBLANK(Table13[[#This Row],[T4]]),0,IF(Table13[[#This Row],[T4]]&gt;0,1,0))</f>
        <v>0</v>
      </c>
      <c r="T366" s="3">
        <v>0.4</v>
      </c>
    </row>
    <row r="367" spans="1:20">
      <c r="A367" s="4">
        <v>43753.208333333336</v>
      </c>
      <c r="B367">
        <v>43753</v>
      </c>
      <c r="C367" s="3">
        <v>0.20833333333333334</v>
      </c>
      <c r="D367" s="3">
        <v>5</v>
      </c>
      <c r="E367" s="3">
        <v>15</v>
      </c>
      <c r="F367" s="3">
        <v>0.2</v>
      </c>
      <c r="G367" s="5">
        <v>1</v>
      </c>
      <c r="H367" s="3">
        <v>1.2</v>
      </c>
      <c r="I367" s="3">
        <v>1.55139</v>
      </c>
      <c r="J367" s="12">
        <f t="shared" si="6"/>
        <v>0.90833333333333321</v>
      </c>
      <c r="K367" s="3">
        <v>58</v>
      </c>
      <c r="L367" s="3">
        <v>57</v>
      </c>
      <c r="M367" s="3">
        <v>58</v>
      </c>
      <c r="N367" s="3">
        <v>0</v>
      </c>
      <c r="O367" s="3"/>
      <c r="P367" s="3">
        <f>IF(ISBLANK(Table13[[#This Row],[T1]]),0,IF(Table13[[#This Row],[T1]]&gt;0,1,0))</f>
        <v>1</v>
      </c>
      <c r="Q367" s="3">
        <f>IF(ISBLANK(Table13[[#This Row],[T2]]),0,IF(Table13[[#This Row],[T2]]&gt;0,1,0))</f>
        <v>1</v>
      </c>
      <c r="R367" s="3">
        <f>IF(ISBLANK(Table13[[#This Row],[T3]]),0,IF(Table13[[#This Row],[T3]]&gt;0,1,0))</f>
        <v>1</v>
      </c>
      <c r="S367" s="3">
        <f>IF(ISBLANK(Table13[[#This Row],[T4]]),0,IF(Table13[[#This Row],[T4]]&gt;0,1,0))</f>
        <v>0</v>
      </c>
      <c r="T367" s="3">
        <v>1.2</v>
      </c>
    </row>
    <row r="368" spans="1:20">
      <c r="A368" s="4">
        <v>43753.25</v>
      </c>
      <c r="B368">
        <v>43753</v>
      </c>
      <c r="C368" s="3">
        <v>0.25</v>
      </c>
      <c r="D368" s="3">
        <v>6</v>
      </c>
      <c r="E368" s="3">
        <v>15</v>
      </c>
      <c r="F368" s="3">
        <v>0.9</v>
      </c>
      <c r="G368" s="5">
        <v>0.3</v>
      </c>
      <c r="H368" s="3">
        <v>1.2</v>
      </c>
      <c r="I368" s="3">
        <v>1.55139</v>
      </c>
      <c r="J368" s="12">
        <f t="shared" si="6"/>
        <v>0.88749999999999984</v>
      </c>
      <c r="K368" s="3">
        <v>58</v>
      </c>
      <c r="L368" s="3">
        <v>58</v>
      </c>
      <c r="M368" s="3">
        <v>58</v>
      </c>
      <c r="N368" s="3">
        <v>0</v>
      </c>
      <c r="O368" s="3"/>
      <c r="P368" s="3">
        <f>IF(ISBLANK(Table13[[#This Row],[T1]]),0,IF(Table13[[#This Row],[T1]]&gt;0,1,0))</f>
        <v>1</v>
      </c>
      <c r="Q368" s="3">
        <f>IF(ISBLANK(Table13[[#This Row],[T2]]),0,IF(Table13[[#This Row],[T2]]&gt;0,1,0))</f>
        <v>1</v>
      </c>
      <c r="R368" s="3">
        <f>IF(ISBLANK(Table13[[#This Row],[T3]]),0,IF(Table13[[#This Row],[T3]]&gt;0,1,0))</f>
        <v>1</v>
      </c>
      <c r="S368" s="3">
        <f>IF(ISBLANK(Table13[[#This Row],[T4]]),0,IF(Table13[[#This Row],[T4]]&gt;0,1,0))</f>
        <v>0</v>
      </c>
      <c r="T368" s="3">
        <v>1.2</v>
      </c>
    </row>
    <row r="369" spans="1:20">
      <c r="A369" s="4">
        <v>43753.291666666664</v>
      </c>
      <c r="B369">
        <v>43753</v>
      </c>
      <c r="C369" s="3">
        <v>0.29166666666666669</v>
      </c>
      <c r="D369" s="3">
        <v>7</v>
      </c>
      <c r="E369" s="3">
        <v>15</v>
      </c>
      <c r="F369" s="3">
        <v>1.1000000000000001</v>
      </c>
      <c r="G369" s="5">
        <v>1.5</v>
      </c>
      <c r="H369" s="3">
        <v>2.6</v>
      </c>
      <c r="I369" s="3">
        <v>1.55139</v>
      </c>
      <c r="J369" s="12">
        <f t="shared" si="6"/>
        <v>0.92916666666666659</v>
      </c>
      <c r="K369" s="3">
        <v>44</v>
      </c>
      <c r="L369" s="3">
        <v>57</v>
      </c>
      <c r="M369" s="3">
        <v>36</v>
      </c>
      <c r="N369" s="3">
        <v>0</v>
      </c>
      <c r="O369" s="3"/>
      <c r="P369" s="3">
        <f>IF(ISBLANK(Table13[[#This Row],[T1]]),0,IF(Table13[[#This Row],[T1]]&gt;0,1,0))</f>
        <v>1</v>
      </c>
      <c r="Q369" s="3">
        <f>IF(ISBLANK(Table13[[#This Row],[T2]]),0,IF(Table13[[#This Row],[T2]]&gt;0,1,0))</f>
        <v>1</v>
      </c>
      <c r="R369" s="3">
        <f>IF(ISBLANK(Table13[[#This Row],[T3]]),0,IF(Table13[[#This Row],[T3]]&gt;0,1,0))</f>
        <v>1</v>
      </c>
      <c r="S369" s="3">
        <f>IF(ISBLANK(Table13[[#This Row],[T4]]),0,IF(Table13[[#This Row],[T4]]&gt;0,1,0))</f>
        <v>0</v>
      </c>
      <c r="T369" s="3">
        <v>2.6</v>
      </c>
    </row>
    <row r="370" spans="1:20">
      <c r="A370" s="4">
        <v>43753.333333333336</v>
      </c>
      <c r="B370">
        <v>43753</v>
      </c>
      <c r="C370" s="3">
        <v>0.33333333333333331</v>
      </c>
      <c r="D370" s="3">
        <v>8</v>
      </c>
      <c r="E370" s="3">
        <v>15</v>
      </c>
      <c r="F370" s="3">
        <v>2.1</v>
      </c>
      <c r="G370" s="5">
        <v>0.4</v>
      </c>
      <c r="H370" s="3">
        <v>2.5</v>
      </c>
      <c r="I370" s="3">
        <v>1.55139</v>
      </c>
      <c r="J370" s="12">
        <f t="shared" si="6"/>
        <v>0.97083333333333355</v>
      </c>
      <c r="K370" s="3">
        <v>0</v>
      </c>
      <c r="L370" s="3">
        <v>30</v>
      </c>
      <c r="M370" s="3">
        <v>0</v>
      </c>
      <c r="N370" s="3">
        <v>0</v>
      </c>
      <c r="O370" s="3"/>
      <c r="P370" s="3">
        <f>IF(ISBLANK(Table13[[#This Row],[T1]]),0,IF(Table13[[#This Row],[T1]]&gt;0,1,0))</f>
        <v>0</v>
      </c>
      <c r="Q370" s="3">
        <f>IF(ISBLANK(Table13[[#This Row],[T2]]),0,IF(Table13[[#This Row],[T2]]&gt;0,1,0))</f>
        <v>0</v>
      </c>
      <c r="R370" s="3">
        <f>IF(ISBLANK(Table13[[#This Row],[T3]]),0,IF(Table13[[#This Row],[T3]]&gt;0,1,0))</f>
        <v>1</v>
      </c>
      <c r="S370" s="3">
        <f>IF(ISBLANK(Table13[[#This Row],[T4]]),0,IF(Table13[[#This Row],[T4]]&gt;0,1,0))</f>
        <v>0</v>
      </c>
      <c r="T370" s="3">
        <v>2.5</v>
      </c>
    </row>
    <row r="371" spans="1:20">
      <c r="A371" s="4">
        <v>43753.375</v>
      </c>
      <c r="B371">
        <v>43753</v>
      </c>
      <c r="C371" s="3">
        <v>0.375</v>
      </c>
      <c r="D371" s="3">
        <v>9</v>
      </c>
      <c r="E371" s="3">
        <v>15</v>
      </c>
      <c r="F371" s="3">
        <v>0.4</v>
      </c>
      <c r="G371" s="5">
        <v>0.3</v>
      </c>
      <c r="H371" s="3">
        <v>0.7</v>
      </c>
      <c r="I371" s="3">
        <v>1.55139</v>
      </c>
      <c r="J371" s="12">
        <f t="shared" si="6"/>
        <v>0.97083333333333321</v>
      </c>
      <c r="K371" s="3"/>
      <c r="L371" s="3"/>
      <c r="M371" s="3"/>
      <c r="N371" s="3"/>
      <c r="O371" s="3"/>
      <c r="P371" s="3">
        <f>IF(ISBLANK(Table13[[#This Row],[T1]]),0,IF(Table13[[#This Row],[T1]]&gt;0,1,0))</f>
        <v>0</v>
      </c>
      <c r="Q371" s="3">
        <f>IF(ISBLANK(Table13[[#This Row],[T2]]),0,IF(Table13[[#This Row],[T2]]&gt;0,1,0))</f>
        <v>0</v>
      </c>
      <c r="R371" s="3">
        <f>IF(ISBLANK(Table13[[#This Row],[T3]]),0,IF(Table13[[#This Row],[T3]]&gt;0,1,0))</f>
        <v>0</v>
      </c>
      <c r="S371" s="3">
        <f>IF(ISBLANK(Table13[[#This Row],[T4]]),0,IF(Table13[[#This Row],[T4]]&gt;0,1,0))</f>
        <v>0</v>
      </c>
      <c r="T371" s="3">
        <v>0.7</v>
      </c>
    </row>
    <row r="372" spans="1:20">
      <c r="A372" s="4">
        <v>43753.416666666664</v>
      </c>
      <c r="B372">
        <v>43753</v>
      </c>
      <c r="C372" s="3">
        <v>0.41666666666666669</v>
      </c>
      <c r="D372" s="3">
        <v>10</v>
      </c>
      <c r="E372" s="3">
        <v>15</v>
      </c>
      <c r="F372" s="3">
        <v>0.5</v>
      </c>
      <c r="G372" s="5">
        <v>0.2</v>
      </c>
      <c r="H372" s="3">
        <v>0.7</v>
      </c>
      <c r="I372" s="3">
        <v>1.55139</v>
      </c>
      <c r="J372" s="12">
        <f t="shared" si="6"/>
        <v>0.99583333333333346</v>
      </c>
      <c r="K372" s="3"/>
      <c r="L372" s="3"/>
      <c r="M372" s="3"/>
      <c r="N372" s="3"/>
      <c r="O372" s="3"/>
      <c r="P372" s="3">
        <f>IF(ISBLANK(Table13[[#This Row],[T1]]),0,IF(Table13[[#This Row],[T1]]&gt;0,1,0))</f>
        <v>0</v>
      </c>
      <c r="Q372" s="3">
        <f>IF(ISBLANK(Table13[[#This Row],[T2]]),0,IF(Table13[[#This Row],[T2]]&gt;0,1,0))</f>
        <v>0</v>
      </c>
      <c r="R372" s="3">
        <f>IF(ISBLANK(Table13[[#This Row],[T3]]),0,IF(Table13[[#This Row],[T3]]&gt;0,1,0))</f>
        <v>0</v>
      </c>
      <c r="S372" s="3">
        <f>IF(ISBLANK(Table13[[#This Row],[T4]]),0,IF(Table13[[#This Row],[T4]]&gt;0,1,0))</f>
        <v>0</v>
      </c>
      <c r="T372" s="3">
        <v>0.7</v>
      </c>
    </row>
    <row r="373" spans="1:20">
      <c r="A373" s="4">
        <v>43753.458333333336</v>
      </c>
      <c r="B373">
        <v>43753</v>
      </c>
      <c r="C373" s="3">
        <v>0.45833333333333331</v>
      </c>
      <c r="D373" s="3">
        <v>11</v>
      </c>
      <c r="E373" s="3">
        <v>15</v>
      </c>
      <c r="F373" s="3">
        <v>0.4</v>
      </c>
      <c r="G373" s="5">
        <v>0.3</v>
      </c>
      <c r="H373" s="3">
        <v>0.7</v>
      </c>
      <c r="I373" s="3">
        <v>1.55139</v>
      </c>
      <c r="J373" s="12">
        <f t="shared" si="6"/>
        <v>0.9916666666666667</v>
      </c>
      <c r="K373" s="3"/>
      <c r="L373" s="3"/>
      <c r="M373" s="3"/>
      <c r="N373" s="3"/>
      <c r="O373" s="3"/>
      <c r="P373" s="3">
        <f>IF(ISBLANK(Table13[[#This Row],[T1]]),0,IF(Table13[[#This Row],[T1]]&gt;0,1,0))</f>
        <v>0</v>
      </c>
      <c r="Q373" s="3">
        <f>IF(ISBLANK(Table13[[#This Row],[T2]]),0,IF(Table13[[#This Row],[T2]]&gt;0,1,0))</f>
        <v>0</v>
      </c>
      <c r="R373" s="3">
        <f>IF(ISBLANK(Table13[[#This Row],[T3]]),0,IF(Table13[[#This Row],[T3]]&gt;0,1,0))</f>
        <v>0</v>
      </c>
      <c r="S373" s="3">
        <f>IF(ISBLANK(Table13[[#This Row],[T4]]),0,IF(Table13[[#This Row],[T4]]&gt;0,1,0))</f>
        <v>0</v>
      </c>
      <c r="T373" s="3">
        <v>0.7</v>
      </c>
    </row>
    <row r="374" spans="1:20">
      <c r="A374" s="4">
        <v>43753.5</v>
      </c>
      <c r="B374">
        <v>43753</v>
      </c>
      <c r="C374" s="3">
        <v>0.5</v>
      </c>
      <c r="D374" s="3">
        <v>12</v>
      </c>
      <c r="E374" s="3">
        <v>15</v>
      </c>
      <c r="F374" s="3">
        <v>0.2</v>
      </c>
      <c r="G374" s="5">
        <v>0.4</v>
      </c>
      <c r="H374" s="3">
        <v>0.60000000000000009</v>
      </c>
      <c r="I374" s="3">
        <v>1.55139</v>
      </c>
      <c r="J374" s="12">
        <f t="shared" si="6"/>
        <v>0.98750000000000027</v>
      </c>
      <c r="K374" s="3"/>
      <c r="L374" s="3"/>
      <c r="M374" s="3"/>
      <c r="N374" s="3"/>
      <c r="O374" s="3"/>
      <c r="P374" s="3">
        <f>IF(ISBLANK(Table13[[#This Row],[T1]]),0,IF(Table13[[#This Row],[T1]]&gt;0,1,0))</f>
        <v>0</v>
      </c>
      <c r="Q374" s="3">
        <f>IF(ISBLANK(Table13[[#This Row],[T2]]),0,IF(Table13[[#This Row],[T2]]&gt;0,1,0))</f>
        <v>0</v>
      </c>
      <c r="R374" s="3">
        <f>IF(ISBLANK(Table13[[#This Row],[T3]]),0,IF(Table13[[#This Row],[T3]]&gt;0,1,0))</f>
        <v>0</v>
      </c>
      <c r="S374" s="3">
        <f>IF(ISBLANK(Table13[[#This Row],[T4]]),0,IF(Table13[[#This Row],[T4]]&gt;0,1,0))</f>
        <v>0</v>
      </c>
      <c r="T374" s="3">
        <v>0.60000000000000009</v>
      </c>
    </row>
    <row r="375" spans="1:20">
      <c r="A375" s="4">
        <v>43753.541666666664</v>
      </c>
      <c r="B375">
        <v>43753</v>
      </c>
      <c r="C375" s="3">
        <v>0.54166666666666663</v>
      </c>
      <c r="D375" s="3">
        <v>13</v>
      </c>
      <c r="E375" s="3">
        <v>15</v>
      </c>
      <c r="F375" s="3">
        <v>0.5</v>
      </c>
      <c r="G375" s="5">
        <v>0.2</v>
      </c>
      <c r="H375" s="3">
        <v>0.7</v>
      </c>
      <c r="I375" s="3">
        <v>1.55139</v>
      </c>
      <c r="J375" s="12">
        <f t="shared" si="6"/>
        <v>0.99166666666666681</v>
      </c>
      <c r="K375" s="3"/>
      <c r="L375" s="3"/>
      <c r="M375" s="3"/>
      <c r="N375" s="3"/>
      <c r="O375" s="3"/>
      <c r="P375" s="3">
        <f>IF(ISBLANK(Table13[[#This Row],[T1]]),0,IF(Table13[[#This Row],[T1]]&gt;0,1,0))</f>
        <v>0</v>
      </c>
      <c r="Q375" s="3">
        <f>IF(ISBLANK(Table13[[#This Row],[T2]]),0,IF(Table13[[#This Row],[T2]]&gt;0,1,0))</f>
        <v>0</v>
      </c>
      <c r="R375" s="3">
        <f>IF(ISBLANK(Table13[[#This Row],[T3]]),0,IF(Table13[[#This Row],[T3]]&gt;0,1,0))</f>
        <v>0</v>
      </c>
      <c r="S375" s="3">
        <f>IF(ISBLANK(Table13[[#This Row],[T4]]),0,IF(Table13[[#This Row],[T4]]&gt;0,1,0))</f>
        <v>0</v>
      </c>
      <c r="T375" s="3">
        <v>0.7</v>
      </c>
    </row>
    <row r="376" spans="1:20">
      <c r="A376" s="4">
        <v>43753.583333333336</v>
      </c>
      <c r="B376">
        <v>43753</v>
      </c>
      <c r="C376" s="3">
        <v>0.58333333333333337</v>
      </c>
      <c r="D376" s="3">
        <v>14</v>
      </c>
      <c r="E376" s="3">
        <v>15</v>
      </c>
      <c r="F376" s="3">
        <v>0.4</v>
      </c>
      <c r="G376" s="5">
        <v>0.4</v>
      </c>
      <c r="H376" s="3">
        <v>0.8</v>
      </c>
      <c r="I376" s="3">
        <v>1.55139</v>
      </c>
      <c r="J376" s="12">
        <f t="shared" si="6"/>
        <v>0.97916666666666663</v>
      </c>
      <c r="K376" s="3"/>
      <c r="L376" s="3"/>
      <c r="M376" s="3"/>
      <c r="N376" s="3"/>
      <c r="O376" s="3"/>
      <c r="P376" s="3">
        <f>IF(ISBLANK(Table13[[#This Row],[T1]]),0,IF(Table13[[#This Row],[T1]]&gt;0,1,0))</f>
        <v>0</v>
      </c>
      <c r="Q376" s="3">
        <f>IF(ISBLANK(Table13[[#This Row],[T2]]),0,IF(Table13[[#This Row],[T2]]&gt;0,1,0))</f>
        <v>0</v>
      </c>
      <c r="R376" s="3">
        <f>IF(ISBLANK(Table13[[#This Row],[T3]]),0,IF(Table13[[#This Row],[T3]]&gt;0,1,0))</f>
        <v>0</v>
      </c>
      <c r="S376" s="3">
        <f>IF(ISBLANK(Table13[[#This Row],[T4]]),0,IF(Table13[[#This Row],[T4]]&gt;0,1,0))</f>
        <v>0</v>
      </c>
      <c r="T376" s="3">
        <v>0.8</v>
      </c>
    </row>
    <row r="377" spans="1:20">
      <c r="A377" s="4">
        <v>43753.625</v>
      </c>
      <c r="B377">
        <v>43753</v>
      </c>
      <c r="C377" s="3">
        <v>0.625</v>
      </c>
      <c r="D377" s="3">
        <v>15</v>
      </c>
      <c r="E377" s="3">
        <v>15</v>
      </c>
      <c r="F377" s="3">
        <v>0.5</v>
      </c>
      <c r="G377" s="5">
        <v>1.3</v>
      </c>
      <c r="H377" s="3">
        <v>1.8</v>
      </c>
      <c r="I377" s="3">
        <v>1.55139</v>
      </c>
      <c r="J377" s="12">
        <f t="shared" si="6"/>
        <v>0.97083333333333355</v>
      </c>
      <c r="K377" s="3"/>
      <c r="L377" s="3"/>
      <c r="M377" s="3"/>
      <c r="N377" s="3"/>
      <c r="O377" s="3"/>
      <c r="P377" s="3">
        <f>IF(ISBLANK(Table13[[#This Row],[T1]]),0,IF(Table13[[#This Row],[T1]]&gt;0,1,0))</f>
        <v>0</v>
      </c>
      <c r="Q377" s="3">
        <f>IF(ISBLANK(Table13[[#This Row],[T2]]),0,IF(Table13[[#This Row],[T2]]&gt;0,1,0))</f>
        <v>0</v>
      </c>
      <c r="R377" s="3">
        <f>IF(ISBLANK(Table13[[#This Row],[T3]]),0,IF(Table13[[#This Row],[T3]]&gt;0,1,0))</f>
        <v>0</v>
      </c>
      <c r="S377" s="3">
        <f>IF(ISBLANK(Table13[[#This Row],[T4]]),0,IF(Table13[[#This Row],[T4]]&gt;0,1,0))</f>
        <v>0</v>
      </c>
      <c r="T377" s="3">
        <v>1.8</v>
      </c>
    </row>
    <row r="378" spans="1:20">
      <c r="A378" s="4">
        <v>43753.666666666664</v>
      </c>
      <c r="B378">
        <v>43753</v>
      </c>
      <c r="C378" s="3">
        <v>0.66666666666666663</v>
      </c>
      <c r="D378" s="3">
        <v>16</v>
      </c>
      <c r="E378" s="3">
        <v>15</v>
      </c>
      <c r="F378" s="3">
        <v>0.4</v>
      </c>
      <c r="G378" s="5">
        <v>0.2</v>
      </c>
      <c r="H378" s="3">
        <v>0.60000000000000009</v>
      </c>
      <c r="I378" s="3">
        <v>1.55139</v>
      </c>
      <c r="J378" s="12">
        <f t="shared" si="6"/>
        <v>0.91249999999999998</v>
      </c>
      <c r="K378" s="3"/>
      <c r="L378" s="3"/>
      <c r="M378" s="3"/>
      <c r="N378" s="3"/>
      <c r="O378" s="3"/>
      <c r="P378" s="3">
        <f>IF(ISBLANK(Table13[[#This Row],[T1]]),0,IF(Table13[[#This Row],[T1]]&gt;0,1,0))</f>
        <v>0</v>
      </c>
      <c r="Q378" s="3">
        <f>IF(ISBLANK(Table13[[#This Row],[T2]]),0,IF(Table13[[#This Row],[T2]]&gt;0,1,0))</f>
        <v>0</v>
      </c>
      <c r="R378" s="3">
        <f>IF(ISBLANK(Table13[[#This Row],[T3]]),0,IF(Table13[[#This Row],[T3]]&gt;0,1,0))</f>
        <v>1</v>
      </c>
      <c r="S378" s="3">
        <f>IF(ISBLANK(Table13[[#This Row],[T4]]),0,IF(Table13[[#This Row],[T4]]&gt;0,1,0))</f>
        <v>0</v>
      </c>
      <c r="T378" s="3">
        <v>0.60000000000000009</v>
      </c>
    </row>
    <row r="379" spans="1:20">
      <c r="A379" s="4">
        <v>43753.708333333336</v>
      </c>
      <c r="B379">
        <v>43753</v>
      </c>
      <c r="C379" s="3">
        <v>0.70833333333333337</v>
      </c>
      <c r="D379" s="3">
        <v>17</v>
      </c>
      <c r="E379" s="3">
        <v>15</v>
      </c>
      <c r="F379" s="3">
        <v>0.4</v>
      </c>
      <c r="G379" s="5">
        <v>0.2</v>
      </c>
      <c r="H379" s="3">
        <v>0.60000000000000009</v>
      </c>
      <c r="I379" s="3">
        <v>1.55139</v>
      </c>
      <c r="J379" s="12">
        <f t="shared" si="6"/>
        <v>0.91249999999999998</v>
      </c>
      <c r="K379" s="3"/>
      <c r="L379" s="3"/>
      <c r="M379" s="3"/>
      <c r="N379" s="3"/>
      <c r="O379" s="3"/>
      <c r="P379" s="3">
        <f>IF(ISBLANK(Table13[[#This Row],[T1]]),0,IF(Table13[[#This Row],[T1]]&gt;0,1,0))</f>
        <v>0</v>
      </c>
      <c r="Q379" s="3">
        <f>IF(ISBLANK(Table13[[#This Row],[T2]]),0,IF(Table13[[#This Row],[T2]]&gt;0,1,0))</f>
        <v>0</v>
      </c>
      <c r="R379" s="3">
        <f>IF(ISBLANK(Table13[[#This Row],[T3]]),0,IF(Table13[[#This Row],[T3]]&gt;0,1,0))</f>
        <v>0</v>
      </c>
      <c r="S379" s="3">
        <f>IF(ISBLANK(Table13[[#This Row],[T4]]),0,IF(Table13[[#This Row],[T4]]&gt;0,1,0))</f>
        <v>0</v>
      </c>
      <c r="T379" s="3">
        <v>0.60000000000000009</v>
      </c>
    </row>
    <row r="380" spans="1:20">
      <c r="A380" s="4">
        <v>43753.75</v>
      </c>
      <c r="B380">
        <v>43753</v>
      </c>
      <c r="C380" s="3">
        <v>0.75</v>
      </c>
      <c r="D380" s="3">
        <v>18</v>
      </c>
      <c r="E380" s="3">
        <v>15</v>
      </c>
      <c r="F380" s="3">
        <v>0.4</v>
      </c>
      <c r="G380" s="5">
        <v>0.4</v>
      </c>
      <c r="H380" s="3">
        <v>0.8</v>
      </c>
      <c r="I380" s="3">
        <v>1.55139</v>
      </c>
      <c r="J380" s="12">
        <f t="shared" si="6"/>
        <v>0.94166666666666687</v>
      </c>
      <c r="K380" s="3">
        <v>0</v>
      </c>
      <c r="L380" s="3">
        <v>0</v>
      </c>
      <c r="M380" s="3">
        <v>47</v>
      </c>
      <c r="N380" s="3">
        <v>0</v>
      </c>
      <c r="O380" s="3"/>
      <c r="P380" s="3">
        <f>IF(ISBLANK(Table13[[#This Row],[T1]]),0,IF(Table13[[#This Row],[T1]]&gt;0,1,0))</f>
        <v>0</v>
      </c>
      <c r="Q380" s="3">
        <f>IF(ISBLANK(Table13[[#This Row],[T2]]),0,IF(Table13[[#This Row],[T2]]&gt;0,1,0))</f>
        <v>0</v>
      </c>
      <c r="R380" s="3">
        <f>IF(ISBLANK(Table13[[#This Row],[T3]]),0,IF(Table13[[#This Row],[T3]]&gt;0,1,0))</f>
        <v>0</v>
      </c>
      <c r="S380" s="3">
        <f>IF(ISBLANK(Table13[[#This Row],[T4]]),0,IF(Table13[[#This Row],[T4]]&gt;0,1,0))</f>
        <v>0</v>
      </c>
      <c r="T380" s="3">
        <v>0.8</v>
      </c>
    </row>
    <row r="381" spans="1:20">
      <c r="A381" s="4">
        <v>43753.791666666664</v>
      </c>
      <c r="B381">
        <v>43753</v>
      </c>
      <c r="C381" s="3">
        <v>0.79166666666666663</v>
      </c>
      <c r="D381" s="3">
        <v>19</v>
      </c>
      <c r="E381" s="3">
        <v>15</v>
      </c>
      <c r="F381" s="3">
        <v>0.2</v>
      </c>
      <c r="G381" s="5">
        <v>0.4</v>
      </c>
      <c r="H381" s="3">
        <v>0.60000000000000009</v>
      </c>
      <c r="I381" s="3">
        <v>1.55139</v>
      </c>
      <c r="J381" s="12">
        <f t="shared" si="6"/>
        <v>0.94583333333333341</v>
      </c>
      <c r="K381" s="3">
        <v>0</v>
      </c>
      <c r="L381" s="3">
        <v>0</v>
      </c>
      <c r="M381" s="3">
        <v>58</v>
      </c>
      <c r="N381" s="3">
        <v>0</v>
      </c>
      <c r="O381" s="3"/>
      <c r="P381" s="3">
        <f>IF(ISBLANK(Table13[[#This Row],[T1]]),0,IF(Table13[[#This Row],[T1]]&gt;0,1,0))</f>
        <v>0</v>
      </c>
      <c r="Q381" s="3">
        <f>IF(ISBLANK(Table13[[#This Row],[T2]]),0,IF(Table13[[#This Row],[T2]]&gt;0,1,0))</f>
        <v>0</v>
      </c>
      <c r="R381" s="3">
        <f>IF(ISBLANK(Table13[[#This Row],[T3]]),0,IF(Table13[[#This Row],[T3]]&gt;0,1,0))</f>
        <v>0</v>
      </c>
      <c r="S381" s="3">
        <f>IF(ISBLANK(Table13[[#This Row],[T4]]),0,IF(Table13[[#This Row],[T4]]&gt;0,1,0))</f>
        <v>0</v>
      </c>
      <c r="T381" s="3">
        <v>0.60000000000000009</v>
      </c>
    </row>
    <row r="382" spans="1:20">
      <c r="A382" s="4">
        <v>43753.833333333336</v>
      </c>
      <c r="B382">
        <v>43753</v>
      </c>
      <c r="C382" s="3">
        <v>0.83333333333333337</v>
      </c>
      <c r="D382" s="3">
        <v>20</v>
      </c>
      <c r="E382" s="3">
        <v>15</v>
      </c>
      <c r="F382" s="3">
        <v>0.2</v>
      </c>
      <c r="G382" s="5">
        <v>0.3</v>
      </c>
      <c r="H382" s="3">
        <v>0.5</v>
      </c>
      <c r="I382" s="3">
        <v>1.55139</v>
      </c>
      <c r="J382" s="12">
        <f t="shared" si="6"/>
        <v>1.075</v>
      </c>
      <c r="K382" s="3">
        <v>0</v>
      </c>
      <c r="L382" s="3">
        <v>1</v>
      </c>
      <c r="M382" s="3">
        <v>58</v>
      </c>
      <c r="N382" s="3">
        <v>0</v>
      </c>
      <c r="O382" s="3"/>
      <c r="P382" s="3">
        <f>IF(ISBLANK(Table13[[#This Row],[T1]]),0,IF(Table13[[#This Row],[T1]]&gt;0,1,0))</f>
        <v>0</v>
      </c>
      <c r="Q382" s="3">
        <f>IF(ISBLANK(Table13[[#This Row],[T2]]),0,IF(Table13[[#This Row],[T2]]&gt;0,1,0))</f>
        <v>0</v>
      </c>
      <c r="R382" s="3">
        <f>IF(ISBLANK(Table13[[#This Row],[T3]]),0,IF(Table13[[#This Row],[T3]]&gt;0,1,0))</f>
        <v>0</v>
      </c>
      <c r="S382" s="3">
        <f>IF(ISBLANK(Table13[[#This Row],[T4]]),0,IF(Table13[[#This Row],[T4]]&gt;0,1,0))</f>
        <v>0</v>
      </c>
      <c r="T382" s="3">
        <v>0.5</v>
      </c>
    </row>
    <row r="383" spans="1:20">
      <c r="A383" s="4">
        <v>43753.875</v>
      </c>
      <c r="B383">
        <v>43753</v>
      </c>
      <c r="C383" s="3">
        <v>0.875</v>
      </c>
      <c r="D383" s="3">
        <v>21</v>
      </c>
      <c r="E383" s="3">
        <v>15</v>
      </c>
      <c r="F383" s="3">
        <v>0.3</v>
      </c>
      <c r="G383" s="5">
        <v>0.5</v>
      </c>
      <c r="H383" s="3">
        <v>0.8</v>
      </c>
      <c r="I383" s="3">
        <v>1.55139</v>
      </c>
      <c r="J383" s="12">
        <f t="shared" si="6"/>
        <v>1.1500000000000001</v>
      </c>
      <c r="K383" s="3">
        <v>23</v>
      </c>
      <c r="L383" s="3">
        <v>57</v>
      </c>
      <c r="M383" s="3">
        <v>58</v>
      </c>
      <c r="N383" s="3">
        <v>0</v>
      </c>
      <c r="O383" s="3"/>
      <c r="P383" s="3">
        <f>IF(ISBLANK(Table13[[#This Row],[T1]]),0,IF(Table13[[#This Row],[T1]]&gt;0,1,0))</f>
        <v>0</v>
      </c>
      <c r="Q383" s="3">
        <f>IF(ISBLANK(Table13[[#This Row],[T2]]),0,IF(Table13[[#This Row],[T2]]&gt;0,1,0))</f>
        <v>0</v>
      </c>
      <c r="R383" s="3">
        <f>IF(ISBLANK(Table13[[#This Row],[T3]]),0,IF(Table13[[#This Row],[T3]]&gt;0,1,0))</f>
        <v>0</v>
      </c>
      <c r="S383" s="3">
        <f>IF(ISBLANK(Table13[[#This Row],[T4]]),0,IF(Table13[[#This Row],[T4]]&gt;0,1,0))</f>
        <v>0</v>
      </c>
      <c r="T383" s="3">
        <v>0.8</v>
      </c>
    </row>
    <row r="384" spans="1:20">
      <c r="A384" s="4">
        <v>43753.916666666664</v>
      </c>
      <c r="B384">
        <v>43753</v>
      </c>
      <c r="C384" s="3">
        <v>0.91666666666666663</v>
      </c>
      <c r="D384" s="3">
        <v>22</v>
      </c>
      <c r="E384" s="3">
        <v>15</v>
      </c>
      <c r="F384" s="3">
        <v>0.2</v>
      </c>
      <c r="G384" s="5">
        <v>0.4</v>
      </c>
      <c r="H384" s="3">
        <v>0.60000000000000009</v>
      </c>
      <c r="I384" s="3">
        <v>1.55139</v>
      </c>
      <c r="J384" s="12">
        <f t="shared" si="6"/>
        <v>1.1791666666666667</v>
      </c>
      <c r="K384" s="3">
        <v>58</v>
      </c>
      <c r="L384" s="3">
        <v>58</v>
      </c>
      <c r="M384" s="3">
        <v>58</v>
      </c>
      <c r="N384" s="3">
        <v>0</v>
      </c>
      <c r="O384" s="3"/>
      <c r="P384" s="3">
        <f>IF(ISBLANK(Table13[[#This Row],[T1]]),0,IF(Table13[[#This Row],[T1]]&gt;0,1,0))</f>
        <v>1</v>
      </c>
      <c r="Q384" s="3">
        <f>IF(ISBLANK(Table13[[#This Row],[T2]]),0,IF(Table13[[#This Row],[T2]]&gt;0,1,0))</f>
        <v>1</v>
      </c>
      <c r="R384" s="3">
        <f>IF(ISBLANK(Table13[[#This Row],[T3]]),0,IF(Table13[[#This Row],[T3]]&gt;0,1,0))</f>
        <v>0</v>
      </c>
      <c r="S384" s="3">
        <f>IF(ISBLANK(Table13[[#This Row],[T4]]),0,IF(Table13[[#This Row],[T4]]&gt;0,1,0))</f>
        <v>0</v>
      </c>
      <c r="T384" s="3">
        <v>0.60000000000000009</v>
      </c>
    </row>
    <row r="385" spans="1:20">
      <c r="A385" s="4">
        <v>43753.958333333336</v>
      </c>
      <c r="B385">
        <v>43753</v>
      </c>
      <c r="C385" s="3">
        <v>0.95833333333333337</v>
      </c>
      <c r="D385" s="3">
        <v>23</v>
      </c>
      <c r="E385" s="3">
        <v>15</v>
      </c>
      <c r="F385" s="3">
        <v>0.2</v>
      </c>
      <c r="G385" s="5">
        <v>0.2</v>
      </c>
      <c r="H385" s="3">
        <v>0.4</v>
      </c>
      <c r="I385" s="3">
        <v>1.55139</v>
      </c>
      <c r="J385" s="12">
        <f t="shared" si="6"/>
        <v>1.2249999999999999</v>
      </c>
      <c r="K385" s="3">
        <v>57</v>
      </c>
      <c r="L385" s="3">
        <v>57</v>
      </c>
      <c r="M385" s="3">
        <v>57</v>
      </c>
      <c r="N385" s="3">
        <v>0</v>
      </c>
      <c r="O385" s="3"/>
      <c r="P385" s="3">
        <f>IF(ISBLANK(Table13[[#This Row],[T1]]),0,IF(Table13[[#This Row],[T1]]&gt;0,1,0))</f>
        <v>1</v>
      </c>
      <c r="Q385" s="3">
        <f>IF(ISBLANK(Table13[[#This Row],[T2]]),0,IF(Table13[[#This Row],[T2]]&gt;0,1,0))</f>
        <v>1</v>
      </c>
      <c r="R385" s="3">
        <f>IF(ISBLANK(Table13[[#This Row],[T3]]),0,IF(Table13[[#This Row],[T3]]&gt;0,1,0))</f>
        <v>1</v>
      </c>
      <c r="S385" s="3">
        <f>IF(ISBLANK(Table13[[#This Row],[T4]]),0,IF(Table13[[#This Row],[T4]]&gt;0,1,0))</f>
        <v>0</v>
      </c>
      <c r="T385" s="3">
        <v>0.4</v>
      </c>
    </row>
    <row r="386" spans="1:20">
      <c r="A386" s="4">
        <v>43754</v>
      </c>
      <c r="B386">
        <v>43754</v>
      </c>
      <c r="C386" s="3">
        <v>0</v>
      </c>
      <c r="D386" s="3">
        <v>0</v>
      </c>
      <c r="E386" s="3">
        <v>16</v>
      </c>
      <c r="F386" s="3">
        <v>1.2</v>
      </c>
      <c r="G386" s="5">
        <v>0.2</v>
      </c>
      <c r="H386" s="3">
        <v>1.4</v>
      </c>
      <c r="I386" s="3">
        <v>1.55139</v>
      </c>
      <c r="J386" s="12">
        <f t="shared" ref="J386:J449" si="7">AVERAGE(H386:H409)</f>
        <v>1.3208333333333331</v>
      </c>
      <c r="K386" s="3">
        <v>58</v>
      </c>
      <c r="L386" s="3">
        <v>58</v>
      </c>
      <c r="M386" s="3">
        <v>58</v>
      </c>
      <c r="N386" s="3">
        <v>0</v>
      </c>
      <c r="O386" s="3"/>
      <c r="P386" s="3">
        <f>IF(ISBLANK(Table13[[#This Row],[T1]]),0,IF(Table13[[#This Row],[T1]]&gt;0,1,0))</f>
        <v>1</v>
      </c>
      <c r="Q386" s="3">
        <f>IF(ISBLANK(Table13[[#This Row],[T2]]),0,IF(Table13[[#This Row],[T2]]&gt;0,1,0))</f>
        <v>1</v>
      </c>
      <c r="R386" s="3">
        <f>IF(ISBLANK(Table13[[#This Row],[T3]]),0,IF(Table13[[#This Row],[T3]]&gt;0,1,0))</f>
        <v>1</v>
      </c>
      <c r="S386" s="3">
        <f>IF(ISBLANK(Table13[[#This Row],[T4]]),0,IF(Table13[[#This Row],[T4]]&gt;0,1,0))</f>
        <v>0</v>
      </c>
      <c r="T386" s="3">
        <v>1.4</v>
      </c>
    </row>
    <row r="387" spans="1:20">
      <c r="A387" s="4">
        <v>43754.041666666664</v>
      </c>
      <c r="B387">
        <v>43754</v>
      </c>
      <c r="C387" s="3">
        <v>4.1666666666666664E-2</v>
      </c>
      <c r="D387" s="3">
        <v>1</v>
      </c>
      <c r="E387" s="3">
        <v>16</v>
      </c>
      <c r="F387" s="3">
        <v>0.2</v>
      </c>
      <c r="G387" s="5">
        <v>0.3</v>
      </c>
      <c r="H387" s="3">
        <v>0.5</v>
      </c>
      <c r="I387" s="3">
        <v>1.55139</v>
      </c>
      <c r="J387" s="12">
        <f t="shared" si="7"/>
        <v>1.2833333333333332</v>
      </c>
      <c r="K387" s="3">
        <v>58</v>
      </c>
      <c r="L387" s="3">
        <v>58</v>
      </c>
      <c r="M387" s="3">
        <v>58</v>
      </c>
      <c r="N387" s="3">
        <v>0</v>
      </c>
      <c r="O387" s="3"/>
      <c r="P387" s="3">
        <f>IF(ISBLANK(Table13[[#This Row],[T1]]),0,IF(Table13[[#This Row],[T1]]&gt;0,1,0))</f>
        <v>1</v>
      </c>
      <c r="Q387" s="3">
        <f>IF(ISBLANK(Table13[[#This Row],[T2]]),0,IF(Table13[[#This Row],[T2]]&gt;0,1,0))</f>
        <v>1</v>
      </c>
      <c r="R387" s="3">
        <f>IF(ISBLANK(Table13[[#This Row],[T3]]),0,IF(Table13[[#This Row],[T3]]&gt;0,1,0))</f>
        <v>1</v>
      </c>
      <c r="S387" s="3">
        <f>IF(ISBLANK(Table13[[#This Row],[T4]]),0,IF(Table13[[#This Row],[T4]]&gt;0,1,0))</f>
        <v>0</v>
      </c>
      <c r="T387" s="3">
        <v>0.5</v>
      </c>
    </row>
    <row r="388" spans="1:20">
      <c r="A388" s="4">
        <v>43754.083333333336</v>
      </c>
      <c r="B388">
        <v>43754</v>
      </c>
      <c r="C388" s="3">
        <v>8.3333333333333329E-2</v>
      </c>
      <c r="D388" s="3">
        <v>2</v>
      </c>
      <c r="E388" s="3">
        <v>16</v>
      </c>
      <c r="F388" s="3">
        <v>0.3</v>
      </c>
      <c r="G388" s="5">
        <v>0.2</v>
      </c>
      <c r="H388" s="3">
        <v>0.5</v>
      </c>
      <c r="I388" s="3">
        <v>1.55139</v>
      </c>
      <c r="J388" s="12">
        <f t="shared" si="7"/>
        <v>1.2874999999999999</v>
      </c>
      <c r="K388" s="3">
        <v>58</v>
      </c>
      <c r="L388" s="3">
        <v>58</v>
      </c>
      <c r="M388" s="3">
        <v>58</v>
      </c>
      <c r="N388" s="3">
        <v>0</v>
      </c>
      <c r="O388" s="3"/>
      <c r="P388" s="3">
        <f>IF(ISBLANK(Table13[[#This Row],[T1]]),0,IF(Table13[[#This Row],[T1]]&gt;0,1,0))</f>
        <v>1</v>
      </c>
      <c r="Q388" s="3">
        <f>IF(ISBLANK(Table13[[#This Row],[T2]]),0,IF(Table13[[#This Row],[T2]]&gt;0,1,0))</f>
        <v>1</v>
      </c>
      <c r="R388" s="3">
        <f>IF(ISBLANK(Table13[[#This Row],[T3]]),0,IF(Table13[[#This Row],[T3]]&gt;0,1,0))</f>
        <v>1</v>
      </c>
      <c r="S388" s="3">
        <f>IF(ISBLANK(Table13[[#This Row],[T4]]),0,IF(Table13[[#This Row],[T4]]&gt;0,1,0))</f>
        <v>0</v>
      </c>
      <c r="T388" s="3">
        <v>0.5</v>
      </c>
    </row>
    <row r="389" spans="1:20">
      <c r="A389" s="4">
        <v>43754.125</v>
      </c>
      <c r="B389">
        <v>43754</v>
      </c>
      <c r="C389" s="3">
        <v>0.125</v>
      </c>
      <c r="D389" s="3">
        <v>3</v>
      </c>
      <c r="E389" s="3">
        <v>16</v>
      </c>
      <c r="F389" s="3">
        <v>0.2</v>
      </c>
      <c r="G389" s="5">
        <v>0.2</v>
      </c>
      <c r="H389" s="3">
        <v>0.4</v>
      </c>
      <c r="I389" s="3">
        <v>1.55139</v>
      </c>
      <c r="J389" s="12">
        <f t="shared" si="7"/>
        <v>1.2958333333333332</v>
      </c>
      <c r="K389" s="3">
        <v>57</v>
      </c>
      <c r="L389" s="3">
        <v>57</v>
      </c>
      <c r="M389" s="3">
        <v>57</v>
      </c>
      <c r="N389" s="3">
        <v>0</v>
      </c>
      <c r="O389" s="3"/>
      <c r="P389" s="3">
        <f>IF(ISBLANK(Table13[[#This Row],[T1]]),0,IF(Table13[[#This Row],[T1]]&gt;0,1,0))</f>
        <v>1</v>
      </c>
      <c r="Q389" s="3">
        <f>IF(ISBLANK(Table13[[#This Row],[T2]]),0,IF(Table13[[#This Row],[T2]]&gt;0,1,0))</f>
        <v>1</v>
      </c>
      <c r="R389" s="3">
        <f>IF(ISBLANK(Table13[[#This Row],[T3]]),0,IF(Table13[[#This Row],[T3]]&gt;0,1,0))</f>
        <v>1</v>
      </c>
      <c r="S389" s="3">
        <f>IF(ISBLANK(Table13[[#This Row],[T4]]),0,IF(Table13[[#This Row],[T4]]&gt;0,1,0))</f>
        <v>0</v>
      </c>
      <c r="T389" s="3">
        <v>0.4</v>
      </c>
    </row>
    <row r="390" spans="1:20">
      <c r="A390" s="4">
        <v>43754.166666666664</v>
      </c>
      <c r="B390">
        <v>43754</v>
      </c>
      <c r="C390" s="3">
        <v>0.16666666666666666</v>
      </c>
      <c r="D390" s="3">
        <v>4</v>
      </c>
      <c r="E390" s="3">
        <v>16</v>
      </c>
      <c r="F390" s="3">
        <v>0.4</v>
      </c>
      <c r="G390" s="5">
        <v>0.2</v>
      </c>
      <c r="H390" s="3">
        <v>0.60000000000000009</v>
      </c>
      <c r="I390" s="3">
        <v>1.55139</v>
      </c>
      <c r="J390" s="12">
        <f t="shared" si="7"/>
        <v>1.2958333333333332</v>
      </c>
      <c r="K390" s="3">
        <v>58</v>
      </c>
      <c r="L390" s="3">
        <v>58</v>
      </c>
      <c r="M390" s="3">
        <v>58</v>
      </c>
      <c r="N390" s="3">
        <v>0</v>
      </c>
      <c r="O390" s="3"/>
      <c r="P390" s="3">
        <f>IF(ISBLANK(Table13[[#This Row],[T1]]),0,IF(Table13[[#This Row],[T1]]&gt;0,1,0))</f>
        <v>1</v>
      </c>
      <c r="Q390" s="3">
        <f>IF(ISBLANK(Table13[[#This Row],[T2]]),0,IF(Table13[[#This Row],[T2]]&gt;0,1,0))</f>
        <v>1</v>
      </c>
      <c r="R390" s="3">
        <f>IF(ISBLANK(Table13[[#This Row],[T3]]),0,IF(Table13[[#This Row],[T3]]&gt;0,1,0))</f>
        <v>1</v>
      </c>
      <c r="S390" s="3">
        <f>IF(ISBLANK(Table13[[#This Row],[T4]]),0,IF(Table13[[#This Row],[T4]]&gt;0,1,0))</f>
        <v>0</v>
      </c>
      <c r="T390" s="3">
        <v>0.60000000000000009</v>
      </c>
    </row>
    <row r="391" spans="1:20">
      <c r="A391" s="4">
        <v>43754.208333333336</v>
      </c>
      <c r="B391">
        <v>43754</v>
      </c>
      <c r="C391" s="3">
        <v>0.20833333333333334</v>
      </c>
      <c r="D391" s="3">
        <v>5</v>
      </c>
      <c r="E391" s="3">
        <v>16</v>
      </c>
      <c r="F391" s="3">
        <v>0.2</v>
      </c>
      <c r="G391" s="5">
        <v>0.5</v>
      </c>
      <c r="H391" s="3">
        <v>0.7</v>
      </c>
      <c r="I391" s="3">
        <v>1.55139</v>
      </c>
      <c r="J391" s="12">
        <f t="shared" si="7"/>
        <v>1.2874999999999999</v>
      </c>
      <c r="K391" s="3">
        <v>58</v>
      </c>
      <c r="L391" s="3">
        <v>58</v>
      </c>
      <c r="M391" s="3">
        <v>58</v>
      </c>
      <c r="N391" s="3">
        <v>0</v>
      </c>
      <c r="O391" s="3"/>
      <c r="P391" s="3">
        <f>IF(ISBLANK(Table13[[#This Row],[T1]]),0,IF(Table13[[#This Row],[T1]]&gt;0,1,0))</f>
        <v>1</v>
      </c>
      <c r="Q391" s="3">
        <f>IF(ISBLANK(Table13[[#This Row],[T2]]),0,IF(Table13[[#This Row],[T2]]&gt;0,1,0))</f>
        <v>1</v>
      </c>
      <c r="R391" s="3">
        <f>IF(ISBLANK(Table13[[#This Row],[T3]]),0,IF(Table13[[#This Row],[T3]]&gt;0,1,0))</f>
        <v>1</v>
      </c>
      <c r="S391" s="3">
        <f>IF(ISBLANK(Table13[[#This Row],[T4]]),0,IF(Table13[[#This Row],[T4]]&gt;0,1,0))</f>
        <v>0</v>
      </c>
      <c r="T391" s="3">
        <v>0.7</v>
      </c>
    </row>
    <row r="392" spans="1:20">
      <c r="A392" s="4">
        <v>43754.25</v>
      </c>
      <c r="B392">
        <v>43754</v>
      </c>
      <c r="C392" s="3">
        <v>0.25</v>
      </c>
      <c r="D392" s="3">
        <v>6</v>
      </c>
      <c r="E392" s="3">
        <v>16</v>
      </c>
      <c r="F392" s="3">
        <v>0.7</v>
      </c>
      <c r="G392" s="5">
        <v>1.5</v>
      </c>
      <c r="H392" s="3">
        <v>2.2000000000000002</v>
      </c>
      <c r="I392" s="3">
        <v>1.55139</v>
      </c>
      <c r="J392" s="12">
        <f t="shared" si="7"/>
        <v>1.2749999999999999</v>
      </c>
      <c r="K392" s="3">
        <v>58</v>
      </c>
      <c r="L392" s="3">
        <v>58</v>
      </c>
      <c r="M392" s="3">
        <v>58</v>
      </c>
      <c r="N392" s="3">
        <v>0</v>
      </c>
      <c r="O392" s="3"/>
      <c r="P392" s="3">
        <f>IF(ISBLANK(Table13[[#This Row],[T1]]),0,IF(Table13[[#This Row],[T1]]&gt;0,1,0))</f>
        <v>1</v>
      </c>
      <c r="Q392" s="3">
        <f>IF(ISBLANK(Table13[[#This Row],[T2]]),0,IF(Table13[[#This Row],[T2]]&gt;0,1,0))</f>
        <v>1</v>
      </c>
      <c r="R392" s="3">
        <f>IF(ISBLANK(Table13[[#This Row],[T3]]),0,IF(Table13[[#This Row],[T3]]&gt;0,1,0))</f>
        <v>1</v>
      </c>
      <c r="S392" s="3">
        <f>IF(ISBLANK(Table13[[#This Row],[T4]]),0,IF(Table13[[#This Row],[T4]]&gt;0,1,0))</f>
        <v>0</v>
      </c>
      <c r="T392" s="3">
        <v>2.2000000000000002</v>
      </c>
    </row>
    <row r="393" spans="1:20">
      <c r="A393" s="4">
        <v>43754.291666666664</v>
      </c>
      <c r="B393">
        <v>43754</v>
      </c>
      <c r="C393" s="3">
        <v>0.29166666666666669</v>
      </c>
      <c r="D393" s="3">
        <v>7</v>
      </c>
      <c r="E393" s="3">
        <v>16</v>
      </c>
      <c r="F393" s="3">
        <v>0.7</v>
      </c>
      <c r="G393" s="5">
        <v>2.9</v>
      </c>
      <c r="H393" s="3">
        <v>3.5999999999999996</v>
      </c>
      <c r="I393" s="3">
        <v>1.55139</v>
      </c>
      <c r="J393" s="12">
        <f t="shared" si="7"/>
        <v>1.2124999999999997</v>
      </c>
      <c r="K393" s="3">
        <v>57</v>
      </c>
      <c r="L393" s="3">
        <v>57</v>
      </c>
      <c r="M393" s="3">
        <v>41</v>
      </c>
      <c r="N393" s="3">
        <v>0</v>
      </c>
      <c r="O393" s="3"/>
      <c r="P393" s="3">
        <f>IF(ISBLANK(Table13[[#This Row],[T1]]),0,IF(Table13[[#This Row],[T1]]&gt;0,1,0))</f>
        <v>1</v>
      </c>
      <c r="Q393" s="3">
        <f>IF(ISBLANK(Table13[[#This Row],[T2]]),0,IF(Table13[[#This Row],[T2]]&gt;0,1,0))</f>
        <v>1</v>
      </c>
      <c r="R393" s="3">
        <f>IF(ISBLANK(Table13[[#This Row],[T3]]),0,IF(Table13[[#This Row],[T3]]&gt;0,1,0))</f>
        <v>1</v>
      </c>
      <c r="S393" s="3">
        <f>IF(ISBLANK(Table13[[#This Row],[T4]]),0,IF(Table13[[#This Row],[T4]]&gt;0,1,0))</f>
        <v>0</v>
      </c>
      <c r="T393" s="3">
        <v>3.5999999999999996</v>
      </c>
    </row>
    <row r="394" spans="1:20">
      <c r="A394" s="4">
        <v>43754.333333333336</v>
      </c>
      <c r="B394">
        <v>43754</v>
      </c>
      <c r="C394" s="3">
        <v>0.33333333333333331</v>
      </c>
      <c r="D394" s="3">
        <v>8</v>
      </c>
      <c r="E394" s="3">
        <v>16</v>
      </c>
      <c r="F394" s="3">
        <v>1.3</v>
      </c>
      <c r="G394" s="5">
        <v>1.2</v>
      </c>
      <c r="H394" s="3">
        <v>2.5</v>
      </c>
      <c r="I394" s="3">
        <v>1.55139</v>
      </c>
      <c r="J394" s="12">
        <f t="shared" si="7"/>
        <v>1.2166666666666666</v>
      </c>
      <c r="K394" s="3">
        <v>58</v>
      </c>
      <c r="L394" s="3">
        <v>15</v>
      </c>
      <c r="M394" s="3">
        <v>0</v>
      </c>
      <c r="N394" s="3">
        <v>0</v>
      </c>
      <c r="O394" s="3"/>
      <c r="P394" s="3">
        <f>IF(ISBLANK(Table13[[#This Row],[T1]]),0,IF(Table13[[#This Row],[T1]]&gt;0,1,0))</f>
        <v>1</v>
      </c>
      <c r="Q394" s="3">
        <f>IF(ISBLANK(Table13[[#This Row],[T2]]),0,IF(Table13[[#This Row],[T2]]&gt;0,1,0))</f>
        <v>1</v>
      </c>
      <c r="R394" s="3">
        <f>IF(ISBLANK(Table13[[#This Row],[T3]]),0,IF(Table13[[#This Row],[T3]]&gt;0,1,0))</f>
        <v>1</v>
      </c>
      <c r="S394" s="3">
        <f>IF(ISBLANK(Table13[[#This Row],[T4]]),0,IF(Table13[[#This Row],[T4]]&gt;0,1,0))</f>
        <v>0</v>
      </c>
      <c r="T394" s="3">
        <v>2.5</v>
      </c>
    </row>
    <row r="395" spans="1:20">
      <c r="A395" s="4">
        <v>43754.375</v>
      </c>
      <c r="B395">
        <v>43754</v>
      </c>
      <c r="C395" s="3">
        <v>0.375</v>
      </c>
      <c r="D395" s="3">
        <v>9</v>
      </c>
      <c r="E395" s="3">
        <v>16</v>
      </c>
      <c r="F395" s="3">
        <v>0.9</v>
      </c>
      <c r="G395" s="5">
        <v>0.4</v>
      </c>
      <c r="H395" s="3">
        <v>1.3</v>
      </c>
      <c r="I395" s="3">
        <v>1.55139</v>
      </c>
      <c r="J395" s="12">
        <f t="shared" si="7"/>
        <v>1.1291666666666664</v>
      </c>
      <c r="K395" s="3">
        <v>2</v>
      </c>
      <c r="L395" s="3">
        <v>0</v>
      </c>
      <c r="M395" s="3">
        <v>0</v>
      </c>
      <c r="N395" s="3">
        <v>0</v>
      </c>
      <c r="O395" s="3"/>
      <c r="P395" s="3">
        <f>IF(ISBLANK(Table13[[#This Row],[T1]]),0,IF(Table13[[#This Row],[T1]]&gt;0,1,0))</f>
        <v>0</v>
      </c>
      <c r="Q395" s="3">
        <f>IF(ISBLANK(Table13[[#This Row],[T2]]),0,IF(Table13[[#This Row],[T2]]&gt;0,1,0))</f>
        <v>0</v>
      </c>
      <c r="R395" s="3">
        <f>IF(ISBLANK(Table13[[#This Row],[T3]]),0,IF(Table13[[#This Row],[T3]]&gt;0,1,0))</f>
        <v>0</v>
      </c>
      <c r="S395" s="3">
        <f>IF(ISBLANK(Table13[[#This Row],[T4]]),0,IF(Table13[[#This Row],[T4]]&gt;0,1,0))</f>
        <v>0</v>
      </c>
      <c r="T395" s="3">
        <v>1.3</v>
      </c>
    </row>
    <row r="396" spans="1:20">
      <c r="A396" s="4">
        <v>43754.416666666664</v>
      </c>
      <c r="B396">
        <v>43754</v>
      </c>
      <c r="C396" s="3">
        <v>0.41666666666666669</v>
      </c>
      <c r="D396" s="3">
        <v>10</v>
      </c>
      <c r="E396" s="3">
        <v>16</v>
      </c>
      <c r="F396" s="3">
        <v>0.4</v>
      </c>
      <c r="G396" s="5">
        <v>0.2</v>
      </c>
      <c r="H396" s="3">
        <v>0.60000000000000009</v>
      </c>
      <c r="I396" s="3">
        <v>1.55139</v>
      </c>
      <c r="J396" s="12">
        <f t="shared" si="7"/>
        <v>1.1541666666666663</v>
      </c>
      <c r="K396" s="3"/>
      <c r="L396" s="3"/>
      <c r="M396" s="3"/>
      <c r="N396" s="3"/>
      <c r="O396" s="3"/>
      <c r="P396" s="3">
        <f>IF(ISBLANK(Table13[[#This Row],[T1]]),0,IF(Table13[[#This Row],[T1]]&gt;0,1,0))</f>
        <v>0</v>
      </c>
      <c r="Q396" s="3">
        <f>IF(ISBLANK(Table13[[#This Row],[T2]]),0,IF(Table13[[#This Row],[T2]]&gt;0,1,0))</f>
        <v>0</v>
      </c>
      <c r="R396" s="3">
        <f>IF(ISBLANK(Table13[[#This Row],[T3]]),0,IF(Table13[[#This Row],[T3]]&gt;0,1,0))</f>
        <v>0</v>
      </c>
      <c r="S396" s="3">
        <f>IF(ISBLANK(Table13[[#This Row],[T4]]),0,IF(Table13[[#This Row],[T4]]&gt;0,1,0))</f>
        <v>0</v>
      </c>
      <c r="T396" s="3">
        <v>0.60000000000000009</v>
      </c>
    </row>
    <row r="397" spans="1:20">
      <c r="A397" s="4">
        <v>43754.458333333336</v>
      </c>
      <c r="B397">
        <v>43754</v>
      </c>
      <c r="C397" s="3">
        <v>0.45833333333333331</v>
      </c>
      <c r="D397" s="3">
        <v>11</v>
      </c>
      <c r="E397" s="3">
        <v>16</v>
      </c>
      <c r="F397" s="3">
        <v>0.4</v>
      </c>
      <c r="G397" s="5">
        <v>0.2</v>
      </c>
      <c r="H397" s="3">
        <v>0.60000000000000009</v>
      </c>
      <c r="I397" s="3">
        <v>1.55139</v>
      </c>
      <c r="J397" s="12">
        <f t="shared" si="7"/>
        <v>1.1458333333333328</v>
      </c>
      <c r="K397" s="3"/>
      <c r="L397" s="3"/>
      <c r="M397" s="3"/>
      <c r="N397" s="3"/>
      <c r="O397" s="3"/>
      <c r="P397" s="3">
        <f>IF(ISBLANK(Table13[[#This Row],[T1]]),0,IF(Table13[[#This Row],[T1]]&gt;0,1,0))</f>
        <v>0</v>
      </c>
      <c r="Q397" s="3">
        <f>IF(ISBLANK(Table13[[#This Row],[T2]]),0,IF(Table13[[#This Row],[T2]]&gt;0,1,0))</f>
        <v>0</v>
      </c>
      <c r="R397" s="3">
        <f>IF(ISBLANK(Table13[[#This Row],[T3]]),0,IF(Table13[[#This Row],[T3]]&gt;0,1,0))</f>
        <v>0</v>
      </c>
      <c r="S397" s="3">
        <f>IF(ISBLANK(Table13[[#This Row],[T4]]),0,IF(Table13[[#This Row],[T4]]&gt;0,1,0))</f>
        <v>0</v>
      </c>
      <c r="T397" s="3">
        <v>0.60000000000000009</v>
      </c>
    </row>
    <row r="398" spans="1:20">
      <c r="A398" s="4">
        <v>43754.5</v>
      </c>
      <c r="B398">
        <v>43754</v>
      </c>
      <c r="C398" s="3">
        <v>0.5</v>
      </c>
      <c r="D398" s="3">
        <v>12</v>
      </c>
      <c r="E398" s="3">
        <v>16</v>
      </c>
      <c r="F398" s="3">
        <v>0.4</v>
      </c>
      <c r="G398" s="5">
        <v>0.3</v>
      </c>
      <c r="H398" s="3">
        <v>0.7</v>
      </c>
      <c r="I398" s="3">
        <v>1.55139</v>
      </c>
      <c r="J398" s="12">
        <f t="shared" si="7"/>
        <v>1.1374999999999995</v>
      </c>
      <c r="K398" s="3"/>
      <c r="L398" s="3"/>
      <c r="M398" s="3"/>
      <c r="N398" s="3"/>
      <c r="O398" s="3"/>
      <c r="P398" s="3">
        <f>IF(ISBLANK(Table13[[#This Row],[T1]]),0,IF(Table13[[#This Row],[T1]]&gt;0,1,0))</f>
        <v>0</v>
      </c>
      <c r="Q398" s="3">
        <f>IF(ISBLANK(Table13[[#This Row],[T2]]),0,IF(Table13[[#This Row],[T2]]&gt;0,1,0))</f>
        <v>0</v>
      </c>
      <c r="R398" s="3">
        <f>IF(ISBLANK(Table13[[#This Row],[T3]]),0,IF(Table13[[#This Row],[T3]]&gt;0,1,0))</f>
        <v>0</v>
      </c>
      <c r="S398" s="3">
        <f>IF(ISBLANK(Table13[[#This Row],[T4]]),0,IF(Table13[[#This Row],[T4]]&gt;0,1,0))</f>
        <v>0</v>
      </c>
      <c r="T398" s="3">
        <v>0.7</v>
      </c>
    </row>
    <row r="399" spans="1:20">
      <c r="A399" s="4">
        <v>43754.541666666664</v>
      </c>
      <c r="B399">
        <v>43754</v>
      </c>
      <c r="C399" s="3">
        <v>0.54166666666666663</v>
      </c>
      <c r="D399" s="3">
        <v>13</v>
      </c>
      <c r="E399" s="3">
        <v>16</v>
      </c>
      <c r="F399" s="3">
        <v>0.2</v>
      </c>
      <c r="G399" s="5">
        <v>0.2</v>
      </c>
      <c r="H399" s="3">
        <v>0.4</v>
      </c>
      <c r="I399" s="3">
        <v>1.55139</v>
      </c>
      <c r="J399" s="12">
        <f t="shared" si="7"/>
        <v>1.1249999999999993</v>
      </c>
      <c r="K399" s="3"/>
      <c r="L399" s="3"/>
      <c r="M399" s="3"/>
      <c r="N399" s="3"/>
      <c r="O399" s="3"/>
      <c r="P399" s="3">
        <f>IF(ISBLANK(Table13[[#This Row],[T1]]),0,IF(Table13[[#This Row],[T1]]&gt;0,1,0))</f>
        <v>0</v>
      </c>
      <c r="Q399" s="3">
        <f>IF(ISBLANK(Table13[[#This Row],[T2]]),0,IF(Table13[[#This Row],[T2]]&gt;0,1,0))</f>
        <v>0</v>
      </c>
      <c r="R399" s="3">
        <f>IF(ISBLANK(Table13[[#This Row],[T3]]),0,IF(Table13[[#This Row],[T3]]&gt;0,1,0))</f>
        <v>0</v>
      </c>
      <c r="S399" s="3">
        <f>IF(ISBLANK(Table13[[#This Row],[T4]]),0,IF(Table13[[#This Row],[T4]]&gt;0,1,0))</f>
        <v>0</v>
      </c>
      <c r="T399" s="3">
        <v>0.4</v>
      </c>
    </row>
    <row r="400" spans="1:20">
      <c r="A400" s="4">
        <v>43754.583333333336</v>
      </c>
      <c r="B400">
        <v>43754</v>
      </c>
      <c r="C400" s="3">
        <v>0.58333333333333337</v>
      </c>
      <c r="D400" s="3">
        <v>14</v>
      </c>
      <c r="E400" s="3">
        <v>16</v>
      </c>
      <c r="F400" s="3">
        <v>0.2</v>
      </c>
      <c r="G400" s="5">
        <v>0.4</v>
      </c>
      <c r="H400" s="3">
        <v>0.60000000000000009</v>
      </c>
      <c r="I400" s="3">
        <v>1.55139</v>
      </c>
      <c r="J400" s="12">
        <f t="shared" si="7"/>
        <v>1.1249999999999993</v>
      </c>
      <c r="K400" s="3"/>
      <c r="L400" s="3"/>
      <c r="M400" s="3"/>
      <c r="N400" s="3"/>
      <c r="O400" s="3"/>
      <c r="P400" s="3">
        <f>IF(ISBLANK(Table13[[#This Row],[T1]]),0,IF(Table13[[#This Row],[T1]]&gt;0,1,0))</f>
        <v>0</v>
      </c>
      <c r="Q400" s="3">
        <f>IF(ISBLANK(Table13[[#This Row],[T2]]),0,IF(Table13[[#This Row],[T2]]&gt;0,1,0))</f>
        <v>0</v>
      </c>
      <c r="R400" s="3">
        <f>IF(ISBLANK(Table13[[#This Row],[T3]]),0,IF(Table13[[#This Row],[T3]]&gt;0,1,0))</f>
        <v>0</v>
      </c>
      <c r="S400" s="3">
        <f>IF(ISBLANK(Table13[[#This Row],[T4]]),0,IF(Table13[[#This Row],[T4]]&gt;0,1,0))</f>
        <v>0</v>
      </c>
      <c r="T400" s="3">
        <v>0.60000000000000009</v>
      </c>
    </row>
    <row r="401" spans="1:20">
      <c r="A401" s="4">
        <v>43754.625</v>
      </c>
      <c r="B401">
        <v>43754</v>
      </c>
      <c r="C401" s="3">
        <v>0.625</v>
      </c>
      <c r="D401" s="3">
        <v>15</v>
      </c>
      <c r="E401" s="3">
        <v>16</v>
      </c>
      <c r="F401" s="3">
        <v>0.2</v>
      </c>
      <c r="G401" s="5">
        <v>0.2</v>
      </c>
      <c r="H401" s="3">
        <v>0.4</v>
      </c>
      <c r="I401" s="3">
        <v>1.55139</v>
      </c>
      <c r="J401" s="12">
        <f t="shared" si="7"/>
        <v>1.116666666666666</v>
      </c>
      <c r="K401" s="3"/>
      <c r="L401" s="3"/>
      <c r="M401" s="3"/>
      <c r="N401" s="3"/>
      <c r="O401" s="3"/>
      <c r="P401" s="3">
        <f>IF(ISBLANK(Table13[[#This Row],[T1]]),0,IF(Table13[[#This Row],[T1]]&gt;0,1,0))</f>
        <v>0</v>
      </c>
      <c r="Q401" s="3">
        <f>IF(ISBLANK(Table13[[#This Row],[T2]]),0,IF(Table13[[#This Row],[T2]]&gt;0,1,0))</f>
        <v>0</v>
      </c>
      <c r="R401" s="3">
        <f>IF(ISBLANK(Table13[[#This Row],[T3]]),0,IF(Table13[[#This Row],[T3]]&gt;0,1,0))</f>
        <v>0</v>
      </c>
      <c r="S401" s="3">
        <f>IF(ISBLANK(Table13[[#This Row],[T4]]),0,IF(Table13[[#This Row],[T4]]&gt;0,1,0))</f>
        <v>0</v>
      </c>
      <c r="T401" s="3">
        <v>0.4</v>
      </c>
    </row>
    <row r="402" spans="1:20">
      <c r="A402" s="4">
        <v>43754.666666666664</v>
      </c>
      <c r="B402">
        <v>43754</v>
      </c>
      <c r="C402" s="3">
        <v>0.66666666666666663</v>
      </c>
      <c r="D402" s="3">
        <v>16</v>
      </c>
      <c r="E402" s="3">
        <v>16</v>
      </c>
      <c r="F402" s="3">
        <v>0.4</v>
      </c>
      <c r="G402" s="5">
        <v>0.2</v>
      </c>
      <c r="H402" s="3">
        <v>0.60000000000000009</v>
      </c>
      <c r="I402" s="3">
        <v>1.55139</v>
      </c>
      <c r="J402" s="12">
        <f t="shared" si="7"/>
        <v>1.116666666666666</v>
      </c>
      <c r="K402" s="3"/>
      <c r="L402" s="3"/>
      <c r="M402" s="3"/>
      <c r="N402" s="3"/>
      <c r="O402" s="3"/>
      <c r="P402" s="3">
        <f>IF(ISBLANK(Table13[[#This Row],[T1]]),0,IF(Table13[[#This Row],[T1]]&gt;0,1,0))</f>
        <v>1</v>
      </c>
      <c r="Q402" s="3">
        <f>IF(ISBLANK(Table13[[#This Row],[T2]]),0,IF(Table13[[#This Row],[T2]]&gt;0,1,0))</f>
        <v>0</v>
      </c>
      <c r="R402" s="3">
        <f>IF(ISBLANK(Table13[[#This Row],[T3]]),0,IF(Table13[[#This Row],[T3]]&gt;0,1,0))</f>
        <v>0</v>
      </c>
      <c r="S402" s="3">
        <f>IF(ISBLANK(Table13[[#This Row],[T4]]),0,IF(Table13[[#This Row],[T4]]&gt;0,1,0))</f>
        <v>0</v>
      </c>
      <c r="T402" s="3">
        <v>0.60000000000000009</v>
      </c>
    </row>
    <row r="403" spans="1:20">
      <c r="A403" s="4">
        <v>43754.708333333336</v>
      </c>
      <c r="B403">
        <v>43754</v>
      </c>
      <c r="C403" s="3">
        <v>0.70833333333333337</v>
      </c>
      <c r="D403" s="3">
        <v>17</v>
      </c>
      <c r="E403" s="3">
        <v>16</v>
      </c>
      <c r="F403" s="3">
        <v>0.2</v>
      </c>
      <c r="G403" s="5">
        <v>1.1000000000000001</v>
      </c>
      <c r="H403" s="3">
        <v>1.3</v>
      </c>
      <c r="I403" s="3">
        <v>1.55139</v>
      </c>
      <c r="J403" s="12">
        <f t="shared" si="7"/>
        <v>1.1083333333333325</v>
      </c>
      <c r="K403" s="3"/>
      <c r="L403" s="3"/>
      <c r="M403" s="3"/>
      <c r="N403" s="3"/>
      <c r="O403" s="3"/>
      <c r="P403" s="3">
        <f>IF(ISBLANK(Table13[[#This Row],[T1]]),0,IF(Table13[[#This Row],[T1]]&gt;0,1,0))</f>
        <v>1</v>
      </c>
      <c r="Q403" s="3">
        <f>IF(ISBLANK(Table13[[#This Row],[T2]]),0,IF(Table13[[#This Row],[T2]]&gt;0,1,0))</f>
        <v>0</v>
      </c>
      <c r="R403" s="3">
        <f>IF(ISBLANK(Table13[[#This Row],[T3]]),0,IF(Table13[[#This Row],[T3]]&gt;0,1,0))</f>
        <v>0</v>
      </c>
      <c r="S403" s="3">
        <f>IF(ISBLANK(Table13[[#This Row],[T4]]),0,IF(Table13[[#This Row],[T4]]&gt;0,1,0))</f>
        <v>0</v>
      </c>
      <c r="T403" s="3">
        <v>1.3</v>
      </c>
    </row>
    <row r="404" spans="1:20">
      <c r="A404" s="4">
        <v>43754.75</v>
      </c>
      <c r="B404">
        <v>43754</v>
      </c>
      <c r="C404" s="3">
        <v>0.75</v>
      </c>
      <c r="D404" s="3">
        <v>18</v>
      </c>
      <c r="E404" s="3">
        <v>16</v>
      </c>
      <c r="F404" s="3">
        <v>0.3</v>
      </c>
      <c r="G404" s="5">
        <v>0.6</v>
      </c>
      <c r="H404" s="3">
        <v>0.89999999999999991</v>
      </c>
      <c r="I404" s="3">
        <v>1.55139</v>
      </c>
      <c r="J404" s="12">
        <f t="shared" si="7"/>
        <v>1.0708333333333326</v>
      </c>
      <c r="K404" s="3">
        <v>7</v>
      </c>
      <c r="L404" s="3">
        <v>0</v>
      </c>
      <c r="M404" s="3">
        <v>35</v>
      </c>
      <c r="N404" s="3">
        <v>15</v>
      </c>
      <c r="O404" s="3"/>
      <c r="P404" s="3">
        <f>IF(ISBLANK(Table13[[#This Row],[T1]]),0,IF(Table13[[#This Row],[T1]]&gt;0,1,0))</f>
        <v>1</v>
      </c>
      <c r="Q404" s="3">
        <f>IF(ISBLANK(Table13[[#This Row],[T2]]),0,IF(Table13[[#This Row],[T2]]&gt;0,1,0))</f>
        <v>0</v>
      </c>
      <c r="R404" s="3">
        <f>IF(ISBLANK(Table13[[#This Row],[T3]]),0,IF(Table13[[#This Row],[T3]]&gt;0,1,0))</f>
        <v>0</v>
      </c>
      <c r="S404" s="3">
        <f>IF(ISBLANK(Table13[[#This Row],[T4]]),0,IF(Table13[[#This Row],[T4]]&gt;0,1,0))</f>
        <v>0</v>
      </c>
      <c r="T404" s="3">
        <v>0.89999999999999991</v>
      </c>
    </row>
    <row r="405" spans="1:20">
      <c r="A405" s="4">
        <v>43754.791666666664</v>
      </c>
      <c r="B405">
        <v>43754</v>
      </c>
      <c r="C405" s="3">
        <v>0.79166666666666663</v>
      </c>
      <c r="D405" s="3">
        <v>19</v>
      </c>
      <c r="E405" s="3">
        <v>16</v>
      </c>
      <c r="F405" s="3">
        <v>1.3</v>
      </c>
      <c r="G405" s="5">
        <v>2.4</v>
      </c>
      <c r="H405" s="3">
        <v>3.7</v>
      </c>
      <c r="I405" s="3">
        <v>1.55139</v>
      </c>
      <c r="J405" s="12">
        <f t="shared" si="7"/>
        <v>1.1041666666666659</v>
      </c>
      <c r="K405" s="3">
        <v>58</v>
      </c>
      <c r="L405" s="3">
        <v>0</v>
      </c>
      <c r="M405" s="3">
        <v>56</v>
      </c>
      <c r="N405" s="3">
        <v>0</v>
      </c>
      <c r="O405" s="3"/>
      <c r="P405" s="3">
        <f>IF(ISBLANK(Table13[[#This Row],[T1]]),0,IF(Table13[[#This Row],[T1]]&gt;0,1,0))</f>
        <v>1</v>
      </c>
      <c r="Q405" s="3">
        <f>IF(ISBLANK(Table13[[#This Row],[T2]]),0,IF(Table13[[#This Row],[T2]]&gt;0,1,0))</f>
        <v>0</v>
      </c>
      <c r="R405" s="3">
        <f>IF(ISBLANK(Table13[[#This Row],[T3]]),0,IF(Table13[[#This Row],[T3]]&gt;0,1,0))</f>
        <v>0</v>
      </c>
      <c r="S405" s="3">
        <f>IF(ISBLANK(Table13[[#This Row],[T4]]),0,IF(Table13[[#This Row],[T4]]&gt;0,1,0))</f>
        <v>0</v>
      </c>
      <c r="T405" s="3">
        <v>3.7</v>
      </c>
    </row>
    <row r="406" spans="1:20">
      <c r="A406" s="4">
        <v>43754.833333333336</v>
      </c>
      <c r="B406">
        <v>43754</v>
      </c>
      <c r="C406" s="3">
        <v>0.83333333333333337</v>
      </c>
      <c r="D406" s="3">
        <v>20</v>
      </c>
      <c r="E406" s="3">
        <v>16</v>
      </c>
      <c r="F406" s="3">
        <v>1</v>
      </c>
      <c r="G406" s="5">
        <v>1.3</v>
      </c>
      <c r="H406" s="3">
        <v>2.2999999999999998</v>
      </c>
      <c r="I406" s="3">
        <v>1.55139</v>
      </c>
      <c r="J406" s="12">
        <f t="shared" si="7"/>
        <v>1.0166666666666662</v>
      </c>
      <c r="K406" s="3">
        <v>37</v>
      </c>
      <c r="L406" s="3">
        <v>1</v>
      </c>
      <c r="M406" s="3">
        <v>37</v>
      </c>
      <c r="N406" s="3">
        <v>0</v>
      </c>
      <c r="O406" s="3"/>
      <c r="P406" s="3">
        <f>IF(ISBLANK(Table13[[#This Row],[T1]]),0,IF(Table13[[#This Row],[T1]]&gt;0,1,0))</f>
        <v>1</v>
      </c>
      <c r="Q406" s="3">
        <f>IF(ISBLANK(Table13[[#This Row],[T2]]),0,IF(Table13[[#This Row],[T2]]&gt;0,1,0))</f>
        <v>1</v>
      </c>
      <c r="R406" s="3">
        <f>IF(ISBLANK(Table13[[#This Row],[T3]]),0,IF(Table13[[#This Row],[T3]]&gt;0,1,0))</f>
        <v>0</v>
      </c>
      <c r="S406" s="3">
        <f>IF(ISBLANK(Table13[[#This Row],[T4]]),0,IF(Table13[[#This Row],[T4]]&gt;0,1,0))</f>
        <v>0</v>
      </c>
      <c r="T406" s="3">
        <v>2.2999999999999998</v>
      </c>
    </row>
    <row r="407" spans="1:20">
      <c r="A407" s="4">
        <v>43754.875</v>
      </c>
      <c r="B407">
        <v>43754</v>
      </c>
      <c r="C407" s="3">
        <v>0.875</v>
      </c>
      <c r="D407" s="3">
        <v>21</v>
      </c>
      <c r="E407" s="3">
        <v>16</v>
      </c>
      <c r="F407" s="3">
        <v>0.9</v>
      </c>
      <c r="G407" s="5">
        <v>0.6</v>
      </c>
      <c r="H407" s="3">
        <v>1.5</v>
      </c>
      <c r="I407" s="3">
        <v>1.55139</v>
      </c>
      <c r="J407" s="12">
        <f t="shared" si="7"/>
        <v>0.99999999999999956</v>
      </c>
      <c r="K407" s="3"/>
      <c r="L407" s="3"/>
      <c r="M407" s="3"/>
      <c r="N407" s="3"/>
      <c r="O407" s="3"/>
      <c r="P407" s="3">
        <f>IF(ISBLANK(Table13[[#This Row],[T1]]),0,IF(Table13[[#This Row],[T1]]&gt;0,1,0))</f>
        <v>1</v>
      </c>
      <c r="Q407" s="3">
        <f>IF(ISBLANK(Table13[[#This Row],[T2]]),0,IF(Table13[[#This Row],[T2]]&gt;0,1,0))</f>
        <v>1</v>
      </c>
      <c r="R407" s="3">
        <f>IF(ISBLANK(Table13[[#This Row],[T3]]),0,IF(Table13[[#This Row],[T3]]&gt;0,1,0))</f>
        <v>1</v>
      </c>
      <c r="S407" s="3">
        <f>IF(ISBLANK(Table13[[#This Row],[T4]]),0,IF(Table13[[#This Row],[T4]]&gt;0,1,0))</f>
        <v>0</v>
      </c>
      <c r="T407" s="3">
        <v>1.5</v>
      </c>
    </row>
    <row r="408" spans="1:20">
      <c r="A408" s="4">
        <v>43754.916666666664</v>
      </c>
      <c r="B408">
        <v>43754</v>
      </c>
      <c r="C408" s="3">
        <v>0.91666666666666663</v>
      </c>
      <c r="D408" s="3">
        <v>22</v>
      </c>
      <c r="E408" s="3">
        <v>16</v>
      </c>
      <c r="F408" s="3">
        <v>1</v>
      </c>
      <c r="G408" s="5">
        <v>0.7</v>
      </c>
      <c r="H408" s="3">
        <v>1.7</v>
      </c>
      <c r="I408" s="3">
        <v>1.55139</v>
      </c>
      <c r="J408" s="12">
        <f t="shared" si="7"/>
        <v>0.99166666666666659</v>
      </c>
      <c r="K408" s="3"/>
      <c r="L408" s="3"/>
      <c r="M408" s="3"/>
      <c r="N408" s="3"/>
      <c r="O408" s="3"/>
      <c r="P408" s="3">
        <f>IF(ISBLANK(Table13[[#This Row],[T1]]),0,IF(Table13[[#This Row],[T1]]&gt;0,1,0))</f>
        <v>1</v>
      </c>
      <c r="Q408" s="3">
        <f>IF(ISBLANK(Table13[[#This Row],[T2]]),0,IF(Table13[[#This Row],[T2]]&gt;0,1,0))</f>
        <v>1</v>
      </c>
      <c r="R408" s="3">
        <f>IF(ISBLANK(Table13[[#This Row],[T3]]),0,IF(Table13[[#This Row],[T3]]&gt;0,1,0))</f>
        <v>1</v>
      </c>
      <c r="S408" s="3">
        <f>IF(ISBLANK(Table13[[#This Row],[T4]]),0,IF(Table13[[#This Row],[T4]]&gt;0,1,0))</f>
        <v>0</v>
      </c>
      <c r="T408" s="3">
        <v>1.7</v>
      </c>
    </row>
    <row r="409" spans="1:20">
      <c r="A409" s="4">
        <v>43754.958333333336</v>
      </c>
      <c r="B409">
        <v>43754</v>
      </c>
      <c r="C409" s="3">
        <v>0.95833333333333337</v>
      </c>
      <c r="D409" s="3">
        <v>23</v>
      </c>
      <c r="E409" s="3">
        <v>16</v>
      </c>
      <c r="F409" s="3">
        <v>2</v>
      </c>
      <c r="G409" s="5">
        <v>0.7</v>
      </c>
      <c r="H409" s="3">
        <v>2.7</v>
      </c>
      <c r="I409" s="3">
        <v>1.55139</v>
      </c>
      <c r="J409" s="12">
        <f t="shared" si="7"/>
        <v>0.96250000000000024</v>
      </c>
      <c r="K409" s="3"/>
      <c r="L409" s="3"/>
      <c r="M409" s="3"/>
      <c r="N409" s="3"/>
      <c r="O409" s="3"/>
      <c r="P409" s="3">
        <f>IF(ISBLANK(Table13[[#This Row],[T1]]),0,IF(Table13[[#This Row],[T1]]&gt;0,1,0))</f>
        <v>1</v>
      </c>
      <c r="Q409" s="3">
        <f>IF(ISBLANK(Table13[[#This Row],[T2]]),0,IF(Table13[[#This Row],[T2]]&gt;0,1,0))</f>
        <v>1</v>
      </c>
      <c r="R409" s="3">
        <f>IF(ISBLANK(Table13[[#This Row],[T3]]),0,IF(Table13[[#This Row],[T3]]&gt;0,1,0))</f>
        <v>1</v>
      </c>
      <c r="S409" s="3">
        <f>IF(ISBLANK(Table13[[#This Row],[T4]]),0,IF(Table13[[#This Row],[T4]]&gt;0,1,0))</f>
        <v>0</v>
      </c>
      <c r="T409" s="3">
        <v>2.7</v>
      </c>
    </row>
    <row r="410" spans="1:20">
      <c r="A410" s="4">
        <v>43755</v>
      </c>
      <c r="B410">
        <v>43755</v>
      </c>
      <c r="C410" s="3">
        <v>0</v>
      </c>
      <c r="D410" s="3">
        <v>0</v>
      </c>
      <c r="E410" s="3">
        <v>17</v>
      </c>
      <c r="F410" s="3">
        <v>0.2</v>
      </c>
      <c r="G410" s="5">
        <v>0.3</v>
      </c>
      <c r="H410" s="3">
        <v>0.5</v>
      </c>
      <c r="I410" s="3">
        <v>1.55139</v>
      </c>
      <c r="J410" s="12">
        <f t="shared" si="7"/>
        <v>0.87500000000000011</v>
      </c>
      <c r="K410" s="3"/>
      <c r="L410" s="3"/>
      <c r="M410" s="3"/>
      <c r="N410" s="3"/>
      <c r="O410" s="3"/>
      <c r="P410" s="3">
        <f>IF(ISBLANK(Table13[[#This Row],[T1]]),0,IF(Table13[[#This Row],[T1]]&gt;0,1,0))</f>
        <v>1</v>
      </c>
      <c r="Q410" s="3">
        <f>IF(ISBLANK(Table13[[#This Row],[T2]]),0,IF(Table13[[#This Row],[T2]]&gt;0,1,0))</f>
        <v>1</v>
      </c>
      <c r="R410" s="3">
        <f>IF(ISBLANK(Table13[[#This Row],[T3]]),0,IF(Table13[[#This Row],[T3]]&gt;0,1,0))</f>
        <v>1</v>
      </c>
      <c r="S410" s="3">
        <f>IF(ISBLANK(Table13[[#This Row],[T4]]),0,IF(Table13[[#This Row],[T4]]&gt;0,1,0))</f>
        <v>0</v>
      </c>
      <c r="T410" s="3">
        <v>0.5</v>
      </c>
    </row>
    <row r="411" spans="1:20">
      <c r="A411" s="4">
        <v>43755.041666666664</v>
      </c>
      <c r="B411">
        <v>43755</v>
      </c>
      <c r="C411" s="3">
        <v>4.1666666666666664E-2</v>
      </c>
      <c r="D411" s="3">
        <v>1</v>
      </c>
      <c r="E411" s="3">
        <v>17</v>
      </c>
      <c r="F411" s="3">
        <v>0.3</v>
      </c>
      <c r="G411" s="5">
        <v>0.3</v>
      </c>
      <c r="H411" s="3">
        <v>0.6</v>
      </c>
      <c r="I411" s="3">
        <v>1.55139</v>
      </c>
      <c r="J411" s="12">
        <f t="shared" si="7"/>
        <v>0.9208333333333335</v>
      </c>
      <c r="K411" s="3"/>
      <c r="L411" s="3"/>
      <c r="M411" s="3"/>
      <c r="N411" s="3"/>
      <c r="O411" s="3"/>
      <c r="P411" s="3">
        <f>IF(ISBLANK(Table13[[#This Row],[T1]]),0,IF(Table13[[#This Row],[T1]]&gt;0,1,0))</f>
        <v>1</v>
      </c>
      <c r="Q411" s="3">
        <f>IF(ISBLANK(Table13[[#This Row],[T2]]),0,IF(Table13[[#This Row],[T2]]&gt;0,1,0))</f>
        <v>1</v>
      </c>
      <c r="R411" s="3">
        <f>IF(ISBLANK(Table13[[#This Row],[T3]]),0,IF(Table13[[#This Row],[T3]]&gt;0,1,0))</f>
        <v>1</v>
      </c>
      <c r="S411" s="3">
        <f>IF(ISBLANK(Table13[[#This Row],[T4]]),0,IF(Table13[[#This Row],[T4]]&gt;0,1,0))</f>
        <v>0</v>
      </c>
      <c r="T411" s="3">
        <v>0.6</v>
      </c>
    </row>
    <row r="412" spans="1:20">
      <c r="A412" s="4">
        <v>43755.083333333336</v>
      </c>
      <c r="B412">
        <v>43755</v>
      </c>
      <c r="C412" s="3">
        <v>8.3333333333333329E-2</v>
      </c>
      <c r="D412" s="3">
        <v>2</v>
      </c>
      <c r="E412" s="3">
        <v>17</v>
      </c>
      <c r="F412" s="3">
        <v>0.4</v>
      </c>
      <c r="G412" s="5">
        <v>0.3</v>
      </c>
      <c r="H412" s="3">
        <v>0.7</v>
      </c>
      <c r="I412" s="3">
        <v>1.55139</v>
      </c>
      <c r="J412" s="12">
        <f t="shared" si="7"/>
        <v>0.91666666666666685</v>
      </c>
      <c r="K412" s="3"/>
      <c r="L412" s="3"/>
      <c r="M412" s="3"/>
      <c r="N412" s="3"/>
      <c r="O412" s="3"/>
      <c r="P412" s="3">
        <f>IF(ISBLANK(Table13[[#This Row],[T1]]),0,IF(Table13[[#This Row],[T1]]&gt;0,1,0))</f>
        <v>1</v>
      </c>
      <c r="Q412" s="3">
        <f>IF(ISBLANK(Table13[[#This Row],[T2]]),0,IF(Table13[[#This Row],[T2]]&gt;0,1,0))</f>
        <v>1</v>
      </c>
      <c r="R412" s="3">
        <f>IF(ISBLANK(Table13[[#This Row],[T3]]),0,IF(Table13[[#This Row],[T3]]&gt;0,1,0))</f>
        <v>1</v>
      </c>
      <c r="S412" s="3">
        <f>IF(ISBLANK(Table13[[#This Row],[T4]]),0,IF(Table13[[#This Row],[T4]]&gt;0,1,0))</f>
        <v>0</v>
      </c>
      <c r="T412" s="3">
        <v>0.7</v>
      </c>
    </row>
    <row r="413" spans="1:20">
      <c r="A413" s="4">
        <v>43755.125</v>
      </c>
      <c r="B413">
        <v>43755</v>
      </c>
      <c r="C413" s="3">
        <v>0.125</v>
      </c>
      <c r="D413" s="3">
        <v>3</v>
      </c>
      <c r="E413" s="3">
        <v>17</v>
      </c>
      <c r="F413" s="3">
        <v>0.2</v>
      </c>
      <c r="G413" s="5">
        <v>0.2</v>
      </c>
      <c r="H413" s="3">
        <v>0.4</v>
      </c>
      <c r="I413" s="3">
        <v>1.55139</v>
      </c>
      <c r="J413" s="12">
        <f t="shared" si="7"/>
        <v>0.90416666666666679</v>
      </c>
      <c r="K413" s="3"/>
      <c r="L413" s="3"/>
      <c r="M413" s="3"/>
      <c r="N413" s="3"/>
      <c r="O413" s="3"/>
      <c r="P413" s="3">
        <f>IF(ISBLANK(Table13[[#This Row],[T1]]),0,IF(Table13[[#This Row],[T1]]&gt;0,1,0))</f>
        <v>1</v>
      </c>
      <c r="Q413" s="3">
        <f>IF(ISBLANK(Table13[[#This Row],[T2]]),0,IF(Table13[[#This Row],[T2]]&gt;0,1,0))</f>
        <v>1</v>
      </c>
      <c r="R413" s="3">
        <f>IF(ISBLANK(Table13[[#This Row],[T3]]),0,IF(Table13[[#This Row],[T3]]&gt;0,1,0))</f>
        <v>1</v>
      </c>
      <c r="S413" s="3">
        <f>IF(ISBLANK(Table13[[#This Row],[T4]]),0,IF(Table13[[#This Row],[T4]]&gt;0,1,0))</f>
        <v>0</v>
      </c>
      <c r="T413" s="3">
        <v>0.4</v>
      </c>
    </row>
    <row r="414" spans="1:20">
      <c r="A414" s="4">
        <v>43755.166666666664</v>
      </c>
      <c r="B414">
        <v>43755</v>
      </c>
      <c r="C414" s="3">
        <v>0.16666666666666666</v>
      </c>
      <c r="D414" s="3">
        <v>4</v>
      </c>
      <c r="E414" s="3">
        <v>17</v>
      </c>
      <c r="F414" s="3">
        <v>0.2</v>
      </c>
      <c r="G414" s="5">
        <v>0.2</v>
      </c>
      <c r="H414" s="3">
        <v>0.4</v>
      </c>
      <c r="I414" s="3">
        <v>1.55139</v>
      </c>
      <c r="J414" s="12">
        <f t="shared" si="7"/>
        <v>0.90416666666666679</v>
      </c>
      <c r="K414" s="3"/>
      <c r="L414" s="3"/>
      <c r="M414" s="3"/>
      <c r="N414" s="3"/>
      <c r="O414" s="3"/>
      <c r="P414" s="3">
        <f>IF(ISBLANK(Table13[[#This Row],[T1]]),0,IF(Table13[[#This Row],[T1]]&gt;0,1,0))</f>
        <v>1</v>
      </c>
      <c r="Q414" s="3">
        <f>IF(ISBLANK(Table13[[#This Row],[T2]]),0,IF(Table13[[#This Row],[T2]]&gt;0,1,0))</f>
        <v>1</v>
      </c>
      <c r="R414" s="3">
        <f>IF(ISBLANK(Table13[[#This Row],[T3]]),0,IF(Table13[[#This Row],[T3]]&gt;0,1,0))</f>
        <v>1</v>
      </c>
      <c r="S414" s="3">
        <f>IF(ISBLANK(Table13[[#This Row],[T4]]),0,IF(Table13[[#This Row],[T4]]&gt;0,1,0))</f>
        <v>0</v>
      </c>
      <c r="T414" s="3">
        <v>0.4</v>
      </c>
    </row>
    <row r="415" spans="1:20">
      <c r="A415" s="4">
        <v>43755.208333333336</v>
      </c>
      <c r="B415">
        <v>43755</v>
      </c>
      <c r="C415" s="3">
        <v>0.20833333333333334</v>
      </c>
      <c r="D415" s="3">
        <v>5</v>
      </c>
      <c r="E415" s="3">
        <v>17</v>
      </c>
      <c r="F415" s="3">
        <v>0.2</v>
      </c>
      <c r="G415" s="5">
        <v>0.2</v>
      </c>
      <c r="H415" s="3">
        <v>0.4</v>
      </c>
      <c r="I415" s="3">
        <v>1.55139</v>
      </c>
      <c r="J415" s="12">
        <f t="shared" si="7"/>
        <v>0.92500000000000016</v>
      </c>
      <c r="K415" s="3"/>
      <c r="L415" s="3"/>
      <c r="M415" s="3"/>
      <c r="N415" s="3"/>
      <c r="O415" s="3"/>
      <c r="P415" s="3">
        <f>IF(ISBLANK(Table13[[#This Row],[T1]]),0,IF(Table13[[#This Row],[T1]]&gt;0,1,0))</f>
        <v>1</v>
      </c>
      <c r="Q415" s="3">
        <f>IF(ISBLANK(Table13[[#This Row],[T2]]),0,IF(Table13[[#This Row],[T2]]&gt;0,1,0))</f>
        <v>1</v>
      </c>
      <c r="R415" s="3">
        <f>IF(ISBLANK(Table13[[#This Row],[T3]]),0,IF(Table13[[#This Row],[T3]]&gt;0,1,0))</f>
        <v>1</v>
      </c>
      <c r="S415" s="3">
        <f>IF(ISBLANK(Table13[[#This Row],[T4]]),0,IF(Table13[[#This Row],[T4]]&gt;0,1,0))</f>
        <v>0</v>
      </c>
      <c r="T415" s="3">
        <v>0.4</v>
      </c>
    </row>
    <row r="416" spans="1:20">
      <c r="A416" s="4">
        <v>43755.25</v>
      </c>
      <c r="B416">
        <v>43755</v>
      </c>
      <c r="C416" s="3">
        <v>0.25</v>
      </c>
      <c r="D416" s="3">
        <v>6</v>
      </c>
      <c r="E416" s="3">
        <v>17</v>
      </c>
      <c r="F416" s="3">
        <v>0.2</v>
      </c>
      <c r="G416" s="5">
        <v>0.5</v>
      </c>
      <c r="H416" s="3">
        <v>0.7</v>
      </c>
      <c r="I416" s="3">
        <v>1.55139</v>
      </c>
      <c r="J416" s="12">
        <f t="shared" si="7"/>
        <v>0.9291666666666667</v>
      </c>
      <c r="K416" s="3"/>
      <c r="L416" s="3"/>
      <c r="M416" s="3"/>
      <c r="N416" s="3"/>
      <c r="O416" s="3"/>
      <c r="P416" s="3">
        <f>IF(ISBLANK(Table13[[#This Row],[T1]]),0,IF(Table13[[#This Row],[T1]]&gt;0,1,0))</f>
        <v>1</v>
      </c>
      <c r="Q416" s="3">
        <f>IF(ISBLANK(Table13[[#This Row],[T2]]),0,IF(Table13[[#This Row],[T2]]&gt;0,1,0))</f>
        <v>0</v>
      </c>
      <c r="R416" s="3">
        <f>IF(ISBLANK(Table13[[#This Row],[T3]]),0,IF(Table13[[#This Row],[T3]]&gt;0,1,0))</f>
        <v>1</v>
      </c>
      <c r="S416" s="3">
        <f>IF(ISBLANK(Table13[[#This Row],[T4]]),0,IF(Table13[[#This Row],[T4]]&gt;0,1,0))</f>
        <v>0</v>
      </c>
      <c r="T416" s="3">
        <v>0.7</v>
      </c>
    </row>
    <row r="417" spans="1:20">
      <c r="A417" s="4">
        <v>43755.291666666664</v>
      </c>
      <c r="B417">
        <v>43755</v>
      </c>
      <c r="C417" s="3">
        <v>0.29166666666666669</v>
      </c>
      <c r="D417" s="3">
        <v>7</v>
      </c>
      <c r="E417" s="3">
        <v>17</v>
      </c>
      <c r="F417" s="3">
        <v>1.8</v>
      </c>
      <c r="G417" s="5">
        <v>1.9</v>
      </c>
      <c r="H417" s="3">
        <v>3.7</v>
      </c>
      <c r="I417" s="3">
        <v>1.55139</v>
      </c>
      <c r="J417" s="12">
        <f t="shared" si="7"/>
        <v>0.97083333333333333</v>
      </c>
      <c r="K417" s="3"/>
      <c r="L417" s="3"/>
      <c r="M417" s="3"/>
      <c r="N417" s="3"/>
      <c r="O417" s="3"/>
      <c r="P417" s="3">
        <f>IF(ISBLANK(Table13[[#This Row],[T1]]),0,IF(Table13[[#This Row],[T1]]&gt;0,1,0))</f>
        <v>1</v>
      </c>
      <c r="Q417" s="3">
        <f>IF(ISBLANK(Table13[[#This Row],[T2]]),0,IF(Table13[[#This Row],[T2]]&gt;0,1,0))</f>
        <v>0</v>
      </c>
      <c r="R417" s="3">
        <f>IF(ISBLANK(Table13[[#This Row],[T3]]),0,IF(Table13[[#This Row],[T3]]&gt;0,1,0))</f>
        <v>1</v>
      </c>
      <c r="S417" s="3">
        <f>IF(ISBLANK(Table13[[#This Row],[T4]]),0,IF(Table13[[#This Row],[T4]]&gt;0,1,0))</f>
        <v>0</v>
      </c>
      <c r="T417" s="3">
        <v>3.7</v>
      </c>
    </row>
    <row r="418" spans="1:20">
      <c r="A418" s="4">
        <v>43755.333333333336</v>
      </c>
      <c r="B418">
        <v>43755</v>
      </c>
      <c r="C418" s="3">
        <v>0.33333333333333331</v>
      </c>
      <c r="D418" s="3">
        <v>8</v>
      </c>
      <c r="E418" s="3">
        <v>17</v>
      </c>
      <c r="F418" s="3">
        <v>0.2</v>
      </c>
      <c r="G418" s="5">
        <v>0.2</v>
      </c>
      <c r="H418" s="3">
        <v>0.4</v>
      </c>
      <c r="I418" s="3">
        <v>1.55139</v>
      </c>
      <c r="J418" s="12">
        <f t="shared" si="7"/>
        <v>0.9083333333333331</v>
      </c>
      <c r="K418" s="3"/>
      <c r="L418" s="3"/>
      <c r="M418" s="3"/>
      <c r="N418" s="3"/>
      <c r="O418" s="3"/>
      <c r="P418" s="3">
        <f>IF(ISBLANK(Table13[[#This Row],[T1]]),0,IF(Table13[[#This Row],[T1]]&gt;0,1,0))</f>
        <v>1</v>
      </c>
      <c r="Q418" s="3">
        <f>IF(ISBLANK(Table13[[#This Row],[T2]]),0,IF(Table13[[#This Row],[T2]]&gt;0,1,0))</f>
        <v>0</v>
      </c>
      <c r="R418" s="3">
        <f>IF(ISBLANK(Table13[[#This Row],[T3]]),0,IF(Table13[[#This Row],[T3]]&gt;0,1,0))</f>
        <v>1</v>
      </c>
      <c r="S418" s="3">
        <f>IF(ISBLANK(Table13[[#This Row],[T4]]),0,IF(Table13[[#This Row],[T4]]&gt;0,1,0))</f>
        <v>0</v>
      </c>
      <c r="T418" s="3">
        <v>0.4</v>
      </c>
    </row>
    <row r="419" spans="1:20">
      <c r="A419" s="4">
        <v>43755.375</v>
      </c>
      <c r="B419">
        <v>43755</v>
      </c>
      <c r="C419" s="3">
        <v>0.375</v>
      </c>
      <c r="D419" s="3">
        <v>9</v>
      </c>
      <c r="E419" s="3">
        <v>17</v>
      </c>
      <c r="F419" s="3">
        <v>0.8</v>
      </c>
      <c r="G419" s="5">
        <v>1.1000000000000001</v>
      </c>
      <c r="H419" s="3">
        <v>1.9000000000000001</v>
      </c>
      <c r="I419" s="3">
        <v>1.55139</v>
      </c>
      <c r="J419" s="12">
        <f t="shared" si="7"/>
        <v>0.95416666666666661</v>
      </c>
      <c r="K419" s="3"/>
      <c r="L419" s="3"/>
      <c r="M419" s="3"/>
      <c r="N419" s="3"/>
      <c r="O419" s="3"/>
      <c r="P419" s="3">
        <f>IF(ISBLANK(Table13[[#This Row],[T1]]),0,IF(Table13[[#This Row],[T1]]&gt;0,1,0))</f>
        <v>1</v>
      </c>
      <c r="Q419" s="3">
        <f>IF(ISBLANK(Table13[[#This Row],[T2]]),0,IF(Table13[[#This Row],[T2]]&gt;0,1,0))</f>
        <v>0</v>
      </c>
      <c r="R419" s="3">
        <f>IF(ISBLANK(Table13[[#This Row],[T3]]),0,IF(Table13[[#This Row],[T3]]&gt;0,1,0))</f>
        <v>0</v>
      </c>
      <c r="S419" s="3">
        <f>IF(ISBLANK(Table13[[#This Row],[T4]]),0,IF(Table13[[#This Row],[T4]]&gt;0,1,0))</f>
        <v>0</v>
      </c>
      <c r="T419" s="3">
        <v>1.9000000000000001</v>
      </c>
    </row>
    <row r="420" spans="1:20">
      <c r="A420" s="4">
        <v>43755.416666666664</v>
      </c>
      <c r="B420">
        <v>43755</v>
      </c>
      <c r="C420" s="3">
        <v>0.41666666666666669</v>
      </c>
      <c r="D420" s="3">
        <v>10</v>
      </c>
      <c r="E420" s="3">
        <v>17</v>
      </c>
      <c r="F420" s="3">
        <v>0.2</v>
      </c>
      <c r="G420" s="5">
        <v>0.2</v>
      </c>
      <c r="H420" s="3">
        <v>0.4</v>
      </c>
      <c r="I420" s="3">
        <v>1.55139</v>
      </c>
      <c r="J420" s="12">
        <f t="shared" si="7"/>
        <v>0.89166666666666661</v>
      </c>
      <c r="K420" s="3"/>
      <c r="L420" s="3"/>
      <c r="M420" s="3"/>
      <c r="N420" s="3"/>
      <c r="O420" s="3"/>
      <c r="P420" s="3">
        <f>IF(ISBLANK(Table13[[#This Row],[T1]]),0,IF(Table13[[#This Row],[T1]]&gt;0,1,0))</f>
        <v>1</v>
      </c>
      <c r="Q420" s="3">
        <f>IF(ISBLANK(Table13[[#This Row],[T2]]),0,IF(Table13[[#This Row],[T2]]&gt;0,1,0))</f>
        <v>0</v>
      </c>
      <c r="R420" s="3">
        <f>IF(ISBLANK(Table13[[#This Row],[T3]]),0,IF(Table13[[#This Row],[T3]]&gt;0,1,0))</f>
        <v>0</v>
      </c>
      <c r="S420" s="3">
        <f>IF(ISBLANK(Table13[[#This Row],[T4]]),0,IF(Table13[[#This Row],[T4]]&gt;0,1,0))</f>
        <v>0</v>
      </c>
      <c r="T420" s="3">
        <v>0.4</v>
      </c>
    </row>
    <row r="421" spans="1:20">
      <c r="A421" s="4">
        <v>43755.458333333336</v>
      </c>
      <c r="B421">
        <v>43755</v>
      </c>
      <c r="C421" s="3">
        <v>0.45833333333333331</v>
      </c>
      <c r="D421" s="3">
        <v>11</v>
      </c>
      <c r="E421" s="3">
        <v>17</v>
      </c>
      <c r="F421" s="3">
        <v>0.2</v>
      </c>
      <c r="G421" s="5">
        <v>0.2</v>
      </c>
      <c r="H421" s="3">
        <v>0.4</v>
      </c>
      <c r="I421" s="3">
        <v>1.55139</v>
      </c>
      <c r="J421" s="12">
        <f t="shared" si="7"/>
        <v>0.89166666666666661</v>
      </c>
      <c r="K421" s="3"/>
      <c r="L421" s="3"/>
      <c r="M421" s="3"/>
      <c r="N421" s="3"/>
      <c r="O421" s="3"/>
      <c r="P421" s="3">
        <f>IF(ISBLANK(Table13[[#This Row],[T1]]),0,IF(Table13[[#This Row],[T1]]&gt;0,1,0))</f>
        <v>0</v>
      </c>
      <c r="Q421" s="3">
        <f>IF(ISBLANK(Table13[[#This Row],[T2]]),0,IF(Table13[[#This Row],[T2]]&gt;0,1,0))</f>
        <v>0</v>
      </c>
      <c r="R421" s="3">
        <f>IF(ISBLANK(Table13[[#This Row],[T3]]),0,IF(Table13[[#This Row],[T3]]&gt;0,1,0))</f>
        <v>0</v>
      </c>
      <c r="S421" s="3">
        <f>IF(ISBLANK(Table13[[#This Row],[T4]]),0,IF(Table13[[#This Row],[T4]]&gt;0,1,0))</f>
        <v>0</v>
      </c>
      <c r="T421" s="3">
        <v>0.4</v>
      </c>
    </row>
    <row r="422" spans="1:20">
      <c r="A422" s="4">
        <v>43755.5</v>
      </c>
      <c r="B422">
        <v>43755</v>
      </c>
      <c r="C422" s="3">
        <v>0.5</v>
      </c>
      <c r="D422" s="3">
        <v>12</v>
      </c>
      <c r="E422" s="3">
        <v>17</v>
      </c>
      <c r="F422" s="3">
        <v>0.2</v>
      </c>
      <c r="G422" s="5">
        <v>0.2</v>
      </c>
      <c r="H422" s="3">
        <v>0.4</v>
      </c>
      <c r="I422" s="3">
        <v>1.55139</v>
      </c>
      <c r="J422" s="12">
        <f t="shared" si="7"/>
        <v>0.8916666666666665</v>
      </c>
      <c r="K422" s="3"/>
      <c r="L422" s="3"/>
      <c r="M422" s="3"/>
      <c r="N422" s="3"/>
      <c r="O422" s="3"/>
      <c r="P422" s="3">
        <f>IF(ISBLANK(Table13[[#This Row],[T1]]),0,IF(Table13[[#This Row],[T1]]&gt;0,1,0))</f>
        <v>0</v>
      </c>
      <c r="Q422" s="3">
        <f>IF(ISBLANK(Table13[[#This Row],[T2]]),0,IF(Table13[[#This Row],[T2]]&gt;0,1,0))</f>
        <v>0</v>
      </c>
      <c r="R422" s="3">
        <f>IF(ISBLANK(Table13[[#This Row],[T3]]),0,IF(Table13[[#This Row],[T3]]&gt;0,1,0))</f>
        <v>0</v>
      </c>
      <c r="S422" s="3">
        <f>IF(ISBLANK(Table13[[#This Row],[T4]]),0,IF(Table13[[#This Row],[T4]]&gt;0,1,0))</f>
        <v>0</v>
      </c>
      <c r="T422" s="3">
        <v>0.4</v>
      </c>
    </row>
    <row r="423" spans="1:20">
      <c r="A423" s="4">
        <v>43755.541666666664</v>
      </c>
      <c r="B423">
        <v>43755</v>
      </c>
      <c r="C423" s="3">
        <v>0.54166666666666663</v>
      </c>
      <c r="D423" s="3">
        <v>13</v>
      </c>
      <c r="E423" s="3">
        <v>17</v>
      </c>
      <c r="F423" s="3">
        <v>0.2</v>
      </c>
      <c r="G423" s="5">
        <v>0.2</v>
      </c>
      <c r="H423" s="3">
        <v>0.4</v>
      </c>
      <c r="I423" s="3">
        <v>1.55139</v>
      </c>
      <c r="J423" s="12">
        <f t="shared" si="7"/>
        <v>0.8916666666666665</v>
      </c>
      <c r="K423" s="3"/>
      <c r="L423" s="3"/>
      <c r="M423" s="3"/>
      <c r="N423" s="3"/>
      <c r="O423" s="3"/>
      <c r="P423" s="3">
        <f>IF(ISBLANK(Table13[[#This Row],[T1]]),0,IF(Table13[[#This Row],[T1]]&gt;0,1,0))</f>
        <v>0</v>
      </c>
      <c r="Q423" s="3">
        <f>IF(ISBLANK(Table13[[#This Row],[T2]]),0,IF(Table13[[#This Row],[T2]]&gt;0,1,0))</f>
        <v>0</v>
      </c>
      <c r="R423" s="3">
        <f>IF(ISBLANK(Table13[[#This Row],[T3]]),0,IF(Table13[[#This Row],[T3]]&gt;0,1,0))</f>
        <v>1</v>
      </c>
      <c r="S423" s="3">
        <f>IF(ISBLANK(Table13[[#This Row],[T4]]),0,IF(Table13[[#This Row],[T4]]&gt;0,1,0))</f>
        <v>0</v>
      </c>
      <c r="T423" s="3">
        <v>0.4</v>
      </c>
    </row>
    <row r="424" spans="1:20">
      <c r="A424" s="4">
        <v>43755.583333333336</v>
      </c>
      <c r="B424">
        <v>43755</v>
      </c>
      <c r="C424" s="3">
        <v>0.58333333333333337</v>
      </c>
      <c r="D424" s="3">
        <v>14</v>
      </c>
      <c r="E424" s="3">
        <v>17</v>
      </c>
      <c r="F424" s="3">
        <v>0.2</v>
      </c>
      <c r="G424" s="5">
        <v>0.2</v>
      </c>
      <c r="H424" s="3">
        <v>0.4</v>
      </c>
      <c r="I424" s="3">
        <v>1.55139</v>
      </c>
      <c r="J424" s="12">
        <f t="shared" si="7"/>
        <v>0.8916666666666665</v>
      </c>
      <c r="K424" s="3"/>
      <c r="L424" s="3"/>
      <c r="M424" s="3"/>
      <c r="N424" s="3"/>
      <c r="O424" s="3"/>
      <c r="P424" s="3">
        <f>IF(ISBLANK(Table13[[#This Row],[T1]]),0,IF(Table13[[#This Row],[T1]]&gt;0,1,0))</f>
        <v>0</v>
      </c>
      <c r="Q424" s="3">
        <f>IF(ISBLANK(Table13[[#This Row],[T2]]),0,IF(Table13[[#This Row],[T2]]&gt;0,1,0))</f>
        <v>0</v>
      </c>
      <c r="R424" s="3">
        <f>IF(ISBLANK(Table13[[#This Row],[T3]]),0,IF(Table13[[#This Row],[T3]]&gt;0,1,0))</f>
        <v>0</v>
      </c>
      <c r="S424" s="3">
        <f>IF(ISBLANK(Table13[[#This Row],[T4]]),0,IF(Table13[[#This Row],[T4]]&gt;0,1,0))</f>
        <v>0</v>
      </c>
      <c r="T424" s="3">
        <v>0.4</v>
      </c>
    </row>
    <row r="425" spans="1:20">
      <c r="A425" s="4">
        <v>43755.625</v>
      </c>
      <c r="B425">
        <v>43755</v>
      </c>
      <c r="C425" s="3">
        <v>0.625</v>
      </c>
      <c r="D425" s="3">
        <v>15</v>
      </c>
      <c r="E425" s="3">
        <v>17</v>
      </c>
      <c r="F425" s="3">
        <v>0.2</v>
      </c>
      <c r="G425" s="5">
        <v>0.2</v>
      </c>
      <c r="H425" s="3">
        <v>0.4</v>
      </c>
      <c r="I425" s="3">
        <v>1.55139</v>
      </c>
      <c r="J425" s="12">
        <f t="shared" si="7"/>
        <v>0.89166666666666627</v>
      </c>
      <c r="K425" s="3"/>
      <c r="L425" s="3"/>
      <c r="M425" s="3"/>
      <c r="N425" s="3"/>
      <c r="O425" s="3"/>
      <c r="P425" s="3">
        <f>IF(ISBLANK(Table13[[#This Row],[T1]]),0,IF(Table13[[#This Row],[T1]]&gt;0,1,0))</f>
        <v>0</v>
      </c>
      <c r="Q425" s="3">
        <f>IF(ISBLANK(Table13[[#This Row],[T2]]),0,IF(Table13[[#This Row],[T2]]&gt;0,1,0))</f>
        <v>1</v>
      </c>
      <c r="R425" s="3">
        <f>IF(ISBLANK(Table13[[#This Row],[T3]]),0,IF(Table13[[#This Row],[T3]]&gt;0,1,0))</f>
        <v>0</v>
      </c>
      <c r="S425" s="3">
        <f>IF(ISBLANK(Table13[[#This Row],[T4]]),0,IF(Table13[[#This Row],[T4]]&gt;0,1,0))</f>
        <v>0</v>
      </c>
      <c r="T425" s="3">
        <v>0.4</v>
      </c>
    </row>
    <row r="426" spans="1:20">
      <c r="A426" s="4">
        <v>43755.666666666664</v>
      </c>
      <c r="B426">
        <v>43755</v>
      </c>
      <c r="C426" s="3">
        <v>0.66666666666666663</v>
      </c>
      <c r="D426" s="3">
        <v>16</v>
      </c>
      <c r="E426" s="3">
        <v>17</v>
      </c>
      <c r="F426" s="3">
        <v>0.2</v>
      </c>
      <c r="G426" s="5">
        <v>0.2</v>
      </c>
      <c r="H426" s="3">
        <v>0.4</v>
      </c>
      <c r="I426" s="3">
        <v>1.55139</v>
      </c>
      <c r="J426" s="12">
        <f t="shared" si="7"/>
        <v>0.92916666666666636</v>
      </c>
      <c r="K426" s="3"/>
      <c r="L426" s="3"/>
      <c r="M426" s="3"/>
      <c r="N426" s="3"/>
      <c r="O426" s="3"/>
      <c r="P426" s="3">
        <f>IF(ISBLANK(Table13[[#This Row],[T1]]),0,IF(Table13[[#This Row],[T1]]&gt;0,1,0))</f>
        <v>0</v>
      </c>
      <c r="Q426" s="3">
        <f>IF(ISBLANK(Table13[[#This Row],[T2]]),0,IF(Table13[[#This Row],[T2]]&gt;0,1,0))</f>
        <v>1</v>
      </c>
      <c r="R426" s="3">
        <f>IF(ISBLANK(Table13[[#This Row],[T3]]),0,IF(Table13[[#This Row],[T3]]&gt;0,1,0))</f>
        <v>0</v>
      </c>
      <c r="S426" s="3">
        <f>IF(ISBLANK(Table13[[#This Row],[T4]]),0,IF(Table13[[#This Row],[T4]]&gt;0,1,0))</f>
        <v>0</v>
      </c>
      <c r="T426" s="3">
        <v>0.4</v>
      </c>
    </row>
    <row r="427" spans="1:20">
      <c r="A427" s="4">
        <v>43755.708333333336</v>
      </c>
      <c r="B427">
        <v>43755</v>
      </c>
      <c r="C427" s="3">
        <v>0.70833333333333337</v>
      </c>
      <c r="D427" s="3">
        <v>17</v>
      </c>
      <c r="E427" s="3">
        <v>17</v>
      </c>
      <c r="F427" s="3">
        <v>0.2</v>
      </c>
      <c r="G427" s="5">
        <v>0.2</v>
      </c>
      <c r="H427" s="3">
        <v>0.4</v>
      </c>
      <c r="I427" s="3">
        <v>1.55139</v>
      </c>
      <c r="J427" s="12">
        <f t="shared" si="7"/>
        <v>1.0874999999999997</v>
      </c>
      <c r="K427" s="3"/>
      <c r="L427" s="3"/>
      <c r="M427" s="3"/>
      <c r="N427" s="3"/>
      <c r="O427" s="3"/>
      <c r="P427" s="3">
        <f>IF(ISBLANK(Table13[[#This Row],[T1]]),0,IF(Table13[[#This Row],[T1]]&gt;0,1,0))</f>
        <v>0</v>
      </c>
      <c r="Q427" s="3">
        <f>IF(ISBLANK(Table13[[#This Row],[T2]]),0,IF(Table13[[#This Row],[T2]]&gt;0,1,0))</f>
        <v>1</v>
      </c>
      <c r="R427" s="3">
        <f>IF(ISBLANK(Table13[[#This Row],[T3]]),0,IF(Table13[[#This Row],[T3]]&gt;0,1,0))</f>
        <v>1</v>
      </c>
      <c r="S427" s="3">
        <f>IF(ISBLANK(Table13[[#This Row],[T4]]),0,IF(Table13[[#This Row],[T4]]&gt;0,1,0))</f>
        <v>0</v>
      </c>
      <c r="T427" s="3">
        <v>0.4</v>
      </c>
    </row>
    <row r="428" spans="1:20">
      <c r="A428" s="4">
        <v>43755.75</v>
      </c>
      <c r="B428">
        <v>43755</v>
      </c>
      <c r="C428" s="3">
        <v>0.75</v>
      </c>
      <c r="D428" s="3">
        <v>18</v>
      </c>
      <c r="E428" s="3">
        <v>17</v>
      </c>
      <c r="F428" s="3">
        <v>1.2</v>
      </c>
      <c r="G428" s="5">
        <v>0.5</v>
      </c>
      <c r="H428" s="3">
        <v>1.7</v>
      </c>
      <c r="I428" s="3">
        <v>1.55139</v>
      </c>
      <c r="J428" s="12">
        <f t="shared" si="7"/>
        <v>1.1958333333333331</v>
      </c>
      <c r="K428" s="3"/>
      <c r="L428" s="3"/>
      <c r="M428" s="3"/>
      <c r="N428" s="3"/>
      <c r="O428" s="3"/>
      <c r="P428" s="3">
        <f>IF(ISBLANK(Table13[[#This Row],[T1]]),0,IF(Table13[[#This Row],[T1]]&gt;0,1,0))</f>
        <v>0</v>
      </c>
      <c r="Q428" s="3">
        <f>IF(ISBLANK(Table13[[#This Row],[T2]]),0,IF(Table13[[#This Row],[T2]]&gt;0,1,0))</f>
        <v>1</v>
      </c>
      <c r="R428" s="3">
        <f>IF(ISBLANK(Table13[[#This Row],[T3]]),0,IF(Table13[[#This Row],[T3]]&gt;0,1,0))</f>
        <v>1</v>
      </c>
      <c r="S428" s="3">
        <f>IF(ISBLANK(Table13[[#This Row],[T4]]),0,IF(Table13[[#This Row],[T4]]&gt;0,1,0))</f>
        <v>0</v>
      </c>
      <c r="T428" s="3">
        <v>1.7</v>
      </c>
    </row>
    <row r="429" spans="1:20">
      <c r="A429" s="4">
        <v>43755.791666666664</v>
      </c>
      <c r="B429">
        <v>43755</v>
      </c>
      <c r="C429" s="3">
        <v>0.79166666666666663</v>
      </c>
      <c r="D429" s="3">
        <v>19</v>
      </c>
      <c r="E429" s="3">
        <v>17</v>
      </c>
      <c r="F429" s="3">
        <v>0.6</v>
      </c>
      <c r="G429" s="5">
        <v>1</v>
      </c>
      <c r="H429" s="3">
        <v>1.6</v>
      </c>
      <c r="I429" s="3">
        <v>1.55139</v>
      </c>
      <c r="J429" s="12">
        <f t="shared" si="7"/>
        <v>1.2374999999999996</v>
      </c>
      <c r="K429" s="3">
        <v>9</v>
      </c>
      <c r="L429" s="3">
        <v>8</v>
      </c>
      <c r="M429" s="3">
        <v>9</v>
      </c>
      <c r="N429" s="3">
        <v>0</v>
      </c>
      <c r="O429" s="3"/>
      <c r="P429" s="3">
        <f>IF(ISBLANK(Table13[[#This Row],[T1]]),0,IF(Table13[[#This Row],[T1]]&gt;0,1,0))</f>
        <v>0</v>
      </c>
      <c r="Q429" s="3">
        <f>IF(ISBLANK(Table13[[#This Row],[T2]]),0,IF(Table13[[#This Row],[T2]]&gt;0,1,0))</f>
        <v>1</v>
      </c>
      <c r="R429" s="3">
        <f>IF(ISBLANK(Table13[[#This Row],[T3]]),0,IF(Table13[[#This Row],[T3]]&gt;0,1,0))</f>
        <v>1</v>
      </c>
      <c r="S429" s="3">
        <f>IF(ISBLANK(Table13[[#This Row],[T4]]),0,IF(Table13[[#This Row],[T4]]&gt;0,1,0))</f>
        <v>0</v>
      </c>
      <c r="T429" s="3">
        <v>1.6</v>
      </c>
    </row>
    <row r="430" spans="1:20">
      <c r="A430" s="4">
        <v>43755.833333333336</v>
      </c>
      <c r="B430">
        <v>43755</v>
      </c>
      <c r="C430" s="3">
        <v>0.83333333333333337</v>
      </c>
      <c r="D430" s="3">
        <v>20</v>
      </c>
      <c r="E430" s="3">
        <v>17</v>
      </c>
      <c r="F430" s="3">
        <v>0.9</v>
      </c>
      <c r="G430" s="5">
        <v>1</v>
      </c>
      <c r="H430" s="3">
        <v>1.9</v>
      </c>
      <c r="I430" s="3">
        <v>1.55139</v>
      </c>
      <c r="J430" s="12">
        <f t="shared" si="7"/>
        <v>1.3041666666666665</v>
      </c>
      <c r="K430" s="3">
        <v>50</v>
      </c>
      <c r="L430" s="3">
        <v>58</v>
      </c>
      <c r="M430" s="3">
        <v>47</v>
      </c>
      <c r="N430" s="3">
        <v>0</v>
      </c>
      <c r="O430" s="3"/>
      <c r="P430" s="3">
        <f>IF(ISBLANK(Table13[[#This Row],[T1]]),0,IF(Table13[[#This Row],[T1]]&gt;0,1,0))</f>
        <v>0</v>
      </c>
      <c r="Q430" s="3">
        <f>IF(ISBLANK(Table13[[#This Row],[T2]]),0,IF(Table13[[#This Row],[T2]]&gt;0,1,0))</f>
        <v>0</v>
      </c>
      <c r="R430" s="3">
        <f>IF(ISBLANK(Table13[[#This Row],[T3]]),0,IF(Table13[[#This Row],[T3]]&gt;0,1,0))</f>
        <v>1</v>
      </c>
      <c r="S430" s="3">
        <f>IF(ISBLANK(Table13[[#This Row],[T4]]),0,IF(Table13[[#This Row],[T4]]&gt;0,1,0))</f>
        <v>0</v>
      </c>
      <c r="T430" s="3">
        <v>1.9</v>
      </c>
    </row>
    <row r="431" spans="1:20">
      <c r="A431" s="4">
        <v>43755.875</v>
      </c>
      <c r="B431">
        <v>43755</v>
      </c>
      <c r="C431" s="3">
        <v>0.875</v>
      </c>
      <c r="D431" s="3">
        <v>21</v>
      </c>
      <c r="E431" s="3">
        <v>17</v>
      </c>
      <c r="F431" s="3">
        <v>0.7</v>
      </c>
      <c r="G431" s="5">
        <v>0.6</v>
      </c>
      <c r="H431" s="3">
        <v>1.2999999999999998</v>
      </c>
      <c r="I431" s="3">
        <v>1.55139</v>
      </c>
      <c r="J431" s="12">
        <f t="shared" si="7"/>
        <v>1.3541666666666667</v>
      </c>
      <c r="K431" s="3">
        <v>58</v>
      </c>
      <c r="L431" s="3">
        <v>42</v>
      </c>
      <c r="M431" s="3">
        <v>58</v>
      </c>
      <c r="N431" s="3">
        <v>0</v>
      </c>
      <c r="O431" s="3"/>
      <c r="P431" s="3">
        <f>IF(ISBLANK(Table13[[#This Row],[T1]]),0,IF(Table13[[#This Row],[T1]]&gt;0,1,0))</f>
        <v>0</v>
      </c>
      <c r="Q431" s="3">
        <f>IF(ISBLANK(Table13[[#This Row],[T2]]),0,IF(Table13[[#This Row],[T2]]&gt;0,1,0))</f>
        <v>1</v>
      </c>
      <c r="R431" s="3">
        <f>IF(ISBLANK(Table13[[#This Row],[T3]]),0,IF(Table13[[#This Row],[T3]]&gt;0,1,0))</f>
        <v>1</v>
      </c>
      <c r="S431" s="3">
        <f>IF(ISBLANK(Table13[[#This Row],[T4]]),0,IF(Table13[[#This Row],[T4]]&gt;0,1,0))</f>
        <v>0</v>
      </c>
      <c r="T431" s="3">
        <v>1.2999999999999998</v>
      </c>
    </row>
    <row r="432" spans="1:20">
      <c r="A432" s="4">
        <v>43755.916666666664</v>
      </c>
      <c r="B432">
        <v>43755</v>
      </c>
      <c r="C432" s="3">
        <v>0.91666666666666663</v>
      </c>
      <c r="D432" s="3">
        <v>22</v>
      </c>
      <c r="E432" s="3">
        <v>17</v>
      </c>
      <c r="F432" s="3">
        <v>0.5</v>
      </c>
      <c r="G432" s="5">
        <v>0.5</v>
      </c>
      <c r="H432" s="3">
        <v>1</v>
      </c>
      <c r="I432" s="3">
        <v>1.55139</v>
      </c>
      <c r="J432" s="12">
        <f t="shared" si="7"/>
        <v>1.4333333333333336</v>
      </c>
      <c r="K432" s="3">
        <v>58</v>
      </c>
      <c r="L432" s="3">
        <v>58</v>
      </c>
      <c r="M432" s="3">
        <v>58</v>
      </c>
      <c r="N432" s="3">
        <v>0</v>
      </c>
      <c r="O432" s="3"/>
      <c r="P432" s="3">
        <f>IF(ISBLANK(Table13[[#This Row],[T1]]),0,IF(Table13[[#This Row],[T1]]&gt;0,1,0))</f>
        <v>1</v>
      </c>
      <c r="Q432" s="3">
        <f>IF(ISBLANK(Table13[[#This Row],[T2]]),0,IF(Table13[[#This Row],[T2]]&gt;0,1,0))</f>
        <v>1</v>
      </c>
      <c r="R432" s="3">
        <f>IF(ISBLANK(Table13[[#This Row],[T3]]),0,IF(Table13[[#This Row],[T3]]&gt;0,1,0))</f>
        <v>1</v>
      </c>
      <c r="S432" s="3">
        <f>IF(ISBLANK(Table13[[#This Row],[T4]]),0,IF(Table13[[#This Row],[T4]]&gt;0,1,0))</f>
        <v>0</v>
      </c>
      <c r="T432" s="3">
        <v>1</v>
      </c>
    </row>
    <row r="433" spans="1:20">
      <c r="A433" s="4">
        <v>43755.958333333336</v>
      </c>
      <c r="B433">
        <v>43755</v>
      </c>
      <c r="C433" s="3">
        <v>0.95833333333333337</v>
      </c>
      <c r="D433" s="3">
        <v>23</v>
      </c>
      <c r="E433" s="3">
        <v>17</v>
      </c>
      <c r="F433" s="3">
        <v>0.4</v>
      </c>
      <c r="G433" s="5">
        <v>0.2</v>
      </c>
      <c r="H433" s="3">
        <v>0.60000000000000009</v>
      </c>
      <c r="I433" s="3">
        <v>1.55139</v>
      </c>
      <c r="J433" s="12">
        <f t="shared" si="7"/>
        <v>1.4416666666666671</v>
      </c>
      <c r="K433" s="3">
        <v>57</v>
      </c>
      <c r="L433" s="3">
        <v>57</v>
      </c>
      <c r="M433" s="3">
        <v>57</v>
      </c>
      <c r="N433" s="3">
        <v>0</v>
      </c>
      <c r="O433" s="3"/>
      <c r="P433" s="3">
        <f>IF(ISBLANK(Table13[[#This Row],[T1]]),0,IF(Table13[[#This Row],[T1]]&gt;0,1,0))</f>
        <v>1</v>
      </c>
      <c r="Q433" s="3">
        <f>IF(ISBLANK(Table13[[#This Row],[T2]]),0,IF(Table13[[#This Row],[T2]]&gt;0,1,0))</f>
        <v>0</v>
      </c>
      <c r="R433" s="3">
        <f>IF(ISBLANK(Table13[[#This Row],[T3]]),0,IF(Table13[[#This Row],[T3]]&gt;0,1,0))</f>
        <v>1</v>
      </c>
      <c r="S433" s="3">
        <f>IF(ISBLANK(Table13[[#This Row],[T4]]),0,IF(Table13[[#This Row],[T4]]&gt;0,1,0))</f>
        <v>0</v>
      </c>
      <c r="T433" s="3">
        <v>0.60000000000000009</v>
      </c>
    </row>
    <row r="434" spans="1:20">
      <c r="A434" s="4">
        <v>43756</v>
      </c>
      <c r="B434">
        <v>43756</v>
      </c>
      <c r="C434" s="3">
        <v>0</v>
      </c>
      <c r="D434" s="3">
        <v>0</v>
      </c>
      <c r="E434" s="3">
        <v>18</v>
      </c>
      <c r="F434" s="3">
        <v>0.3</v>
      </c>
      <c r="G434" s="5">
        <v>1.3</v>
      </c>
      <c r="H434" s="3">
        <v>1.6</v>
      </c>
      <c r="I434" s="3">
        <v>1.55139</v>
      </c>
      <c r="J434" s="12">
        <f t="shared" si="7"/>
        <v>1.4458333333333337</v>
      </c>
      <c r="K434" s="3">
        <v>58</v>
      </c>
      <c r="L434" s="3">
        <v>58</v>
      </c>
      <c r="M434" s="3">
        <v>58</v>
      </c>
      <c r="N434" s="3">
        <v>0</v>
      </c>
      <c r="O434" s="3"/>
      <c r="P434" s="3">
        <f>IF(ISBLANK(Table13[[#This Row],[T1]]),0,IF(Table13[[#This Row],[T1]]&gt;0,1,0))</f>
        <v>1</v>
      </c>
      <c r="Q434" s="3">
        <f>IF(ISBLANK(Table13[[#This Row],[T2]]),0,IF(Table13[[#This Row],[T2]]&gt;0,1,0))</f>
        <v>0</v>
      </c>
      <c r="R434" s="3">
        <f>IF(ISBLANK(Table13[[#This Row],[T3]]),0,IF(Table13[[#This Row],[T3]]&gt;0,1,0))</f>
        <v>1</v>
      </c>
      <c r="S434" s="3">
        <f>IF(ISBLANK(Table13[[#This Row],[T4]]),0,IF(Table13[[#This Row],[T4]]&gt;0,1,0))</f>
        <v>0</v>
      </c>
      <c r="T434" s="3">
        <v>1.6</v>
      </c>
    </row>
    <row r="435" spans="1:20">
      <c r="A435" s="4">
        <v>43756.041666666664</v>
      </c>
      <c r="B435">
        <v>43756</v>
      </c>
      <c r="C435" s="3">
        <v>4.1666666666666664E-2</v>
      </c>
      <c r="D435" s="3">
        <v>1</v>
      </c>
      <c r="E435" s="3">
        <v>18</v>
      </c>
      <c r="F435" s="3">
        <v>0.2</v>
      </c>
      <c r="G435" s="5">
        <v>0.3</v>
      </c>
      <c r="H435" s="3">
        <v>0.5</v>
      </c>
      <c r="I435" s="3">
        <v>1.55139</v>
      </c>
      <c r="J435" s="12">
        <f t="shared" si="7"/>
        <v>1.4000000000000001</v>
      </c>
      <c r="K435" s="3">
        <v>58</v>
      </c>
      <c r="L435" s="3">
        <v>58</v>
      </c>
      <c r="M435" s="3">
        <v>58</v>
      </c>
      <c r="N435" s="3">
        <v>0</v>
      </c>
      <c r="O435" s="3"/>
      <c r="P435" s="3">
        <f>IF(ISBLANK(Table13[[#This Row],[T1]]),0,IF(Table13[[#This Row],[T1]]&gt;0,1,0))</f>
        <v>1</v>
      </c>
      <c r="Q435" s="3">
        <f>IF(ISBLANK(Table13[[#This Row],[T2]]),0,IF(Table13[[#This Row],[T2]]&gt;0,1,0))</f>
        <v>0</v>
      </c>
      <c r="R435" s="3">
        <f>IF(ISBLANK(Table13[[#This Row],[T3]]),0,IF(Table13[[#This Row],[T3]]&gt;0,1,0))</f>
        <v>1</v>
      </c>
      <c r="S435" s="3">
        <f>IF(ISBLANK(Table13[[#This Row],[T4]]),0,IF(Table13[[#This Row],[T4]]&gt;0,1,0))</f>
        <v>0</v>
      </c>
      <c r="T435" s="3">
        <v>0.5</v>
      </c>
    </row>
    <row r="436" spans="1:20">
      <c r="A436" s="4">
        <v>43756.083333333336</v>
      </c>
      <c r="B436">
        <v>43756</v>
      </c>
      <c r="C436" s="3">
        <v>8.3333333333333329E-2</v>
      </c>
      <c r="D436" s="3">
        <v>2</v>
      </c>
      <c r="E436" s="3">
        <v>18</v>
      </c>
      <c r="F436" s="3">
        <v>0.2</v>
      </c>
      <c r="G436" s="5">
        <v>0.2</v>
      </c>
      <c r="H436" s="3">
        <v>0.4</v>
      </c>
      <c r="I436" s="3">
        <v>1.55139</v>
      </c>
      <c r="J436" s="12">
        <f t="shared" si="7"/>
        <v>1.3916666666666666</v>
      </c>
      <c r="K436" s="3">
        <v>58</v>
      </c>
      <c r="L436" s="3">
        <v>58</v>
      </c>
      <c r="M436" s="3">
        <v>58</v>
      </c>
      <c r="N436" s="3">
        <v>0</v>
      </c>
      <c r="O436" s="3"/>
      <c r="P436" s="3">
        <f>IF(ISBLANK(Table13[[#This Row],[T1]]),0,IF(Table13[[#This Row],[T1]]&gt;0,1,0))</f>
        <v>1</v>
      </c>
      <c r="Q436" s="3">
        <f>IF(ISBLANK(Table13[[#This Row],[T2]]),0,IF(Table13[[#This Row],[T2]]&gt;0,1,0))</f>
        <v>0</v>
      </c>
      <c r="R436" s="3">
        <f>IF(ISBLANK(Table13[[#This Row],[T3]]),0,IF(Table13[[#This Row],[T3]]&gt;0,1,0))</f>
        <v>1</v>
      </c>
      <c r="S436" s="3">
        <f>IF(ISBLANK(Table13[[#This Row],[T4]]),0,IF(Table13[[#This Row],[T4]]&gt;0,1,0))</f>
        <v>0</v>
      </c>
      <c r="T436" s="3">
        <v>0.4</v>
      </c>
    </row>
    <row r="437" spans="1:20">
      <c r="A437" s="4">
        <v>43756.125</v>
      </c>
      <c r="B437">
        <v>43756</v>
      </c>
      <c r="C437" s="3">
        <v>0.125</v>
      </c>
      <c r="D437" s="3">
        <v>3</v>
      </c>
      <c r="E437" s="3">
        <v>18</v>
      </c>
      <c r="F437" s="3">
        <v>0.2</v>
      </c>
      <c r="G437" s="5">
        <v>0.2</v>
      </c>
      <c r="H437" s="3">
        <v>0.4</v>
      </c>
      <c r="I437" s="3">
        <v>1.55139</v>
      </c>
      <c r="J437" s="12">
        <f t="shared" si="7"/>
        <v>1.3916666666666666</v>
      </c>
      <c r="K437" s="3">
        <v>57</v>
      </c>
      <c r="L437" s="3">
        <v>57</v>
      </c>
      <c r="M437" s="3">
        <v>57</v>
      </c>
      <c r="N437" s="3">
        <v>0</v>
      </c>
      <c r="O437" s="3"/>
      <c r="P437" s="3">
        <f>IF(ISBLANK(Table13[[#This Row],[T1]]),0,IF(Table13[[#This Row],[T1]]&gt;0,1,0))</f>
        <v>1</v>
      </c>
      <c r="Q437" s="3">
        <f>IF(ISBLANK(Table13[[#This Row],[T2]]),0,IF(Table13[[#This Row],[T2]]&gt;0,1,0))</f>
        <v>0</v>
      </c>
      <c r="R437" s="3">
        <f>IF(ISBLANK(Table13[[#This Row],[T3]]),0,IF(Table13[[#This Row],[T3]]&gt;0,1,0))</f>
        <v>1</v>
      </c>
      <c r="S437" s="3">
        <f>IF(ISBLANK(Table13[[#This Row],[T4]]),0,IF(Table13[[#This Row],[T4]]&gt;0,1,0))</f>
        <v>0</v>
      </c>
      <c r="T437" s="3">
        <v>0.4</v>
      </c>
    </row>
    <row r="438" spans="1:20">
      <c r="A438" s="4">
        <v>43756.166666666664</v>
      </c>
      <c r="B438">
        <v>43756</v>
      </c>
      <c r="C438" s="3">
        <v>0.16666666666666666</v>
      </c>
      <c r="D438" s="3">
        <v>4</v>
      </c>
      <c r="E438" s="3">
        <v>18</v>
      </c>
      <c r="F438" s="3">
        <v>0.3</v>
      </c>
      <c r="G438" s="5">
        <v>0.6</v>
      </c>
      <c r="H438" s="3">
        <v>0.89999999999999991</v>
      </c>
      <c r="I438" s="3">
        <v>1.55139</v>
      </c>
      <c r="J438" s="12">
        <f t="shared" si="7"/>
        <v>1.3916666666666664</v>
      </c>
      <c r="K438" s="3">
        <v>58</v>
      </c>
      <c r="L438" s="3">
        <v>58</v>
      </c>
      <c r="M438" s="3">
        <v>58</v>
      </c>
      <c r="N438" s="3">
        <v>0</v>
      </c>
      <c r="O438" s="3"/>
      <c r="P438" s="3">
        <f>IF(ISBLANK(Table13[[#This Row],[T1]]),0,IF(Table13[[#This Row],[T1]]&gt;0,1,0))</f>
        <v>1</v>
      </c>
      <c r="Q438" s="3">
        <f>IF(ISBLANK(Table13[[#This Row],[T2]]),0,IF(Table13[[#This Row],[T2]]&gt;0,1,0))</f>
        <v>0</v>
      </c>
      <c r="R438" s="3">
        <f>IF(ISBLANK(Table13[[#This Row],[T3]]),0,IF(Table13[[#This Row],[T3]]&gt;0,1,0))</f>
        <v>1</v>
      </c>
      <c r="S438" s="3">
        <f>IF(ISBLANK(Table13[[#This Row],[T4]]),0,IF(Table13[[#This Row],[T4]]&gt;0,1,0))</f>
        <v>0</v>
      </c>
      <c r="T438" s="3">
        <v>0.89999999999999991</v>
      </c>
    </row>
    <row r="439" spans="1:20">
      <c r="A439" s="4">
        <v>43756.208333333336</v>
      </c>
      <c r="B439">
        <v>43756</v>
      </c>
      <c r="C439" s="3">
        <v>0.20833333333333334</v>
      </c>
      <c r="D439" s="3">
        <v>5</v>
      </c>
      <c r="E439" s="3">
        <v>18</v>
      </c>
      <c r="F439" s="3">
        <v>0.3</v>
      </c>
      <c r="G439" s="5">
        <v>0.2</v>
      </c>
      <c r="H439" s="3">
        <v>0.5</v>
      </c>
      <c r="I439" s="3">
        <v>1.55139</v>
      </c>
      <c r="J439" s="12">
        <f t="shared" si="7"/>
        <v>1.3625</v>
      </c>
      <c r="K439" s="3">
        <v>58</v>
      </c>
      <c r="L439" s="3">
        <v>58</v>
      </c>
      <c r="M439" s="3">
        <v>58</v>
      </c>
      <c r="N439" s="3">
        <v>0</v>
      </c>
      <c r="O439" s="3"/>
      <c r="P439" s="3">
        <f>IF(ISBLANK(Table13[[#This Row],[T1]]),0,IF(Table13[[#This Row],[T1]]&gt;0,1,0))</f>
        <v>1</v>
      </c>
      <c r="Q439" s="3">
        <f>IF(ISBLANK(Table13[[#This Row],[T2]]),0,IF(Table13[[#This Row],[T2]]&gt;0,1,0))</f>
        <v>0</v>
      </c>
      <c r="R439" s="3">
        <f>IF(ISBLANK(Table13[[#This Row],[T3]]),0,IF(Table13[[#This Row],[T3]]&gt;0,1,0))</f>
        <v>1</v>
      </c>
      <c r="S439" s="3">
        <f>IF(ISBLANK(Table13[[#This Row],[T4]]),0,IF(Table13[[#This Row],[T4]]&gt;0,1,0))</f>
        <v>0</v>
      </c>
      <c r="T439" s="3">
        <v>0.5</v>
      </c>
    </row>
    <row r="440" spans="1:20">
      <c r="A440" s="4">
        <v>43756.25</v>
      </c>
      <c r="B440">
        <v>43756</v>
      </c>
      <c r="C440" s="3">
        <v>0.25</v>
      </c>
      <c r="D440" s="3">
        <v>6</v>
      </c>
      <c r="E440" s="3">
        <v>18</v>
      </c>
      <c r="F440" s="3">
        <v>1.4</v>
      </c>
      <c r="G440" s="5">
        <v>0.3</v>
      </c>
      <c r="H440" s="3">
        <v>1.7</v>
      </c>
      <c r="I440" s="3">
        <v>1.55139</v>
      </c>
      <c r="J440" s="12">
        <f t="shared" si="7"/>
        <v>1.3666666666666669</v>
      </c>
      <c r="K440" s="3">
        <v>57</v>
      </c>
      <c r="L440" s="3">
        <v>47</v>
      </c>
      <c r="M440" s="3">
        <v>57</v>
      </c>
      <c r="N440" s="3">
        <v>0</v>
      </c>
      <c r="O440" s="3"/>
      <c r="P440" s="3">
        <f>IF(ISBLANK(Table13[[#This Row],[T1]]),0,IF(Table13[[#This Row],[T1]]&gt;0,1,0))</f>
        <v>1</v>
      </c>
      <c r="Q440" s="3">
        <f>IF(ISBLANK(Table13[[#This Row],[T2]]),0,IF(Table13[[#This Row],[T2]]&gt;0,1,0))</f>
        <v>1</v>
      </c>
      <c r="R440" s="3">
        <f>IF(ISBLANK(Table13[[#This Row],[T3]]),0,IF(Table13[[#This Row],[T3]]&gt;0,1,0))</f>
        <v>1</v>
      </c>
      <c r="S440" s="3">
        <f>IF(ISBLANK(Table13[[#This Row],[T4]]),0,IF(Table13[[#This Row],[T4]]&gt;0,1,0))</f>
        <v>0</v>
      </c>
      <c r="T440" s="3">
        <v>1.7</v>
      </c>
    </row>
    <row r="441" spans="1:20">
      <c r="A441" s="4">
        <v>43756.291666666664</v>
      </c>
      <c r="B441">
        <v>43756</v>
      </c>
      <c r="C441" s="3">
        <v>0.29166666666666669</v>
      </c>
      <c r="D441" s="3">
        <v>7</v>
      </c>
      <c r="E441" s="3">
        <v>18</v>
      </c>
      <c r="F441" s="3">
        <v>0.4</v>
      </c>
      <c r="G441" s="5">
        <v>1.8</v>
      </c>
      <c r="H441" s="3">
        <v>2.2000000000000002</v>
      </c>
      <c r="I441" s="3">
        <v>1.55139</v>
      </c>
      <c r="J441" s="12">
        <f t="shared" si="7"/>
        <v>1.3624999999999998</v>
      </c>
      <c r="K441" s="3">
        <v>58</v>
      </c>
      <c r="L441" s="3">
        <v>0</v>
      </c>
      <c r="M441" s="3">
        <v>57</v>
      </c>
      <c r="N441" s="3">
        <v>0</v>
      </c>
      <c r="O441" s="3"/>
      <c r="P441" s="3">
        <f>IF(ISBLANK(Table13[[#This Row],[T1]]),0,IF(Table13[[#This Row],[T1]]&gt;0,1,0))</f>
        <v>1</v>
      </c>
      <c r="Q441" s="3">
        <f>IF(ISBLANK(Table13[[#This Row],[T2]]),0,IF(Table13[[#This Row],[T2]]&gt;0,1,0))</f>
        <v>1</v>
      </c>
      <c r="R441" s="3">
        <f>IF(ISBLANK(Table13[[#This Row],[T3]]),0,IF(Table13[[#This Row],[T3]]&gt;0,1,0))</f>
        <v>1</v>
      </c>
      <c r="S441" s="3">
        <f>IF(ISBLANK(Table13[[#This Row],[T4]]),0,IF(Table13[[#This Row],[T4]]&gt;0,1,0))</f>
        <v>0</v>
      </c>
      <c r="T441" s="3">
        <v>2.2000000000000002</v>
      </c>
    </row>
    <row r="442" spans="1:20">
      <c r="A442" s="4">
        <v>43756.333333333336</v>
      </c>
      <c r="B442">
        <v>43756</v>
      </c>
      <c r="C442" s="3">
        <v>0.33333333333333331</v>
      </c>
      <c r="D442" s="3">
        <v>8</v>
      </c>
      <c r="E442" s="3">
        <v>18</v>
      </c>
      <c r="F442" s="3">
        <v>0.2</v>
      </c>
      <c r="G442" s="5">
        <v>1.3</v>
      </c>
      <c r="H442" s="3">
        <v>1.5</v>
      </c>
      <c r="I442" s="3">
        <v>1.55139</v>
      </c>
      <c r="J442" s="12">
        <f t="shared" si="7"/>
        <v>1.2958333333333332</v>
      </c>
      <c r="K442" s="3">
        <v>13</v>
      </c>
      <c r="L442" s="3">
        <v>0</v>
      </c>
      <c r="M442" s="3">
        <v>0</v>
      </c>
      <c r="N442" s="3">
        <v>0</v>
      </c>
      <c r="O442" s="3"/>
      <c r="P442" s="3">
        <f>IF(ISBLANK(Table13[[#This Row],[T1]]),0,IF(Table13[[#This Row],[T1]]&gt;0,1,0))</f>
        <v>1</v>
      </c>
      <c r="Q442" s="3">
        <f>IF(ISBLANK(Table13[[#This Row],[T2]]),0,IF(Table13[[#This Row],[T2]]&gt;0,1,0))</f>
        <v>1</v>
      </c>
      <c r="R442" s="3">
        <f>IF(ISBLANK(Table13[[#This Row],[T3]]),0,IF(Table13[[#This Row],[T3]]&gt;0,1,0))</f>
        <v>1</v>
      </c>
      <c r="S442" s="3">
        <f>IF(ISBLANK(Table13[[#This Row],[T4]]),0,IF(Table13[[#This Row],[T4]]&gt;0,1,0))</f>
        <v>0</v>
      </c>
      <c r="T442" s="3">
        <v>1.5</v>
      </c>
    </row>
    <row r="443" spans="1:20">
      <c r="A443" s="4">
        <v>43756.375</v>
      </c>
      <c r="B443">
        <v>43756</v>
      </c>
      <c r="C443" s="3">
        <v>0.375</v>
      </c>
      <c r="D443" s="3">
        <v>9</v>
      </c>
      <c r="E443" s="3">
        <v>18</v>
      </c>
      <c r="F443" s="3">
        <v>0.2</v>
      </c>
      <c r="G443" s="5">
        <v>0.2</v>
      </c>
      <c r="H443" s="3">
        <v>0.4</v>
      </c>
      <c r="I443" s="3">
        <v>1.55139</v>
      </c>
      <c r="J443" s="12">
        <f t="shared" si="7"/>
        <v>1.3124999999999998</v>
      </c>
      <c r="K443" s="3"/>
      <c r="L443" s="3"/>
      <c r="M443" s="3"/>
      <c r="N443" s="3"/>
      <c r="O443" s="3"/>
      <c r="P443" s="3">
        <f>IF(ISBLANK(Table13[[#This Row],[T1]]),0,IF(Table13[[#This Row],[T1]]&gt;0,1,0))</f>
        <v>0</v>
      </c>
      <c r="Q443" s="3">
        <f>IF(ISBLANK(Table13[[#This Row],[T2]]),0,IF(Table13[[#This Row],[T2]]&gt;0,1,0))</f>
        <v>0</v>
      </c>
      <c r="R443" s="3">
        <f>IF(ISBLANK(Table13[[#This Row],[T3]]),0,IF(Table13[[#This Row],[T3]]&gt;0,1,0))</f>
        <v>1</v>
      </c>
      <c r="S443" s="3">
        <f>IF(ISBLANK(Table13[[#This Row],[T4]]),0,IF(Table13[[#This Row],[T4]]&gt;0,1,0))</f>
        <v>0</v>
      </c>
      <c r="T443" s="3">
        <v>0.4</v>
      </c>
    </row>
    <row r="444" spans="1:20">
      <c r="A444" s="4">
        <v>43756.416666666664</v>
      </c>
      <c r="B444">
        <v>43756</v>
      </c>
      <c r="C444" s="3">
        <v>0.41666666666666669</v>
      </c>
      <c r="D444" s="3">
        <v>10</v>
      </c>
      <c r="E444" s="3">
        <v>18</v>
      </c>
      <c r="F444" s="3">
        <v>0.2</v>
      </c>
      <c r="G444" s="5">
        <v>0.2</v>
      </c>
      <c r="H444" s="3">
        <v>0.4</v>
      </c>
      <c r="I444" s="3">
        <v>1.55139</v>
      </c>
      <c r="J444" s="12">
        <f t="shared" si="7"/>
        <v>1.45</v>
      </c>
      <c r="K444" s="3"/>
      <c r="L444" s="3"/>
      <c r="M444" s="3"/>
      <c r="N444" s="3"/>
      <c r="O444" s="3"/>
      <c r="P444" s="3">
        <f>IF(ISBLANK(Table13[[#This Row],[T1]]),0,IF(Table13[[#This Row],[T1]]&gt;0,1,0))</f>
        <v>0</v>
      </c>
      <c r="Q444" s="3">
        <f>IF(ISBLANK(Table13[[#This Row],[T2]]),0,IF(Table13[[#This Row],[T2]]&gt;0,1,0))</f>
        <v>1</v>
      </c>
      <c r="R444" s="3">
        <f>IF(ISBLANK(Table13[[#This Row],[T3]]),0,IF(Table13[[#This Row],[T3]]&gt;0,1,0))</f>
        <v>1</v>
      </c>
      <c r="S444" s="3">
        <f>IF(ISBLANK(Table13[[#This Row],[T4]]),0,IF(Table13[[#This Row],[T4]]&gt;0,1,0))</f>
        <v>0</v>
      </c>
      <c r="T444" s="3">
        <v>0.4</v>
      </c>
    </row>
    <row r="445" spans="1:20">
      <c r="A445" s="4">
        <v>43756.458333333336</v>
      </c>
      <c r="B445">
        <v>43756</v>
      </c>
      <c r="C445" s="3">
        <v>0.45833333333333331</v>
      </c>
      <c r="D445" s="3">
        <v>11</v>
      </c>
      <c r="E445" s="3">
        <v>18</v>
      </c>
      <c r="F445" s="3">
        <v>0.2</v>
      </c>
      <c r="G445" s="5">
        <v>0.2</v>
      </c>
      <c r="H445" s="3">
        <v>0.4</v>
      </c>
      <c r="I445" s="3">
        <v>1.55139</v>
      </c>
      <c r="J445" s="12">
        <f t="shared" si="7"/>
        <v>1.5041666666666667</v>
      </c>
      <c r="K445" s="3"/>
      <c r="L445" s="3"/>
      <c r="M445" s="3"/>
      <c r="N445" s="3"/>
      <c r="O445" s="3"/>
      <c r="P445" s="3">
        <f>IF(ISBLANK(Table13[[#This Row],[T1]]),0,IF(Table13[[#This Row],[T1]]&gt;0,1,0))</f>
        <v>0</v>
      </c>
      <c r="Q445" s="3">
        <f>IF(ISBLANK(Table13[[#This Row],[T2]]),0,IF(Table13[[#This Row],[T2]]&gt;0,1,0))</f>
        <v>1</v>
      </c>
      <c r="R445" s="3">
        <f>IF(ISBLANK(Table13[[#This Row],[T3]]),0,IF(Table13[[#This Row],[T3]]&gt;0,1,0))</f>
        <v>1</v>
      </c>
      <c r="S445" s="3">
        <f>IF(ISBLANK(Table13[[#This Row],[T4]]),0,IF(Table13[[#This Row],[T4]]&gt;0,1,0))</f>
        <v>0</v>
      </c>
      <c r="T445" s="3">
        <v>0.4</v>
      </c>
    </row>
    <row r="446" spans="1:20">
      <c r="A446" s="4">
        <v>43756.5</v>
      </c>
      <c r="B446">
        <v>43756</v>
      </c>
      <c r="C446" s="3">
        <v>0.5</v>
      </c>
      <c r="D446" s="3">
        <v>12</v>
      </c>
      <c r="E446" s="3">
        <v>18</v>
      </c>
      <c r="F446" s="3">
        <v>0.2</v>
      </c>
      <c r="G446" s="5">
        <v>0.2</v>
      </c>
      <c r="H446" s="3">
        <v>0.4</v>
      </c>
      <c r="I446" s="3">
        <v>1.55139</v>
      </c>
      <c r="J446" s="12">
        <f t="shared" si="7"/>
        <v>1.5125</v>
      </c>
      <c r="K446" s="3"/>
      <c r="L446" s="3"/>
      <c r="M446" s="3"/>
      <c r="N446" s="3"/>
      <c r="O446" s="3"/>
      <c r="P446" s="3">
        <f>IF(ISBLANK(Table13[[#This Row],[T1]]),0,IF(Table13[[#This Row],[T1]]&gt;0,1,0))</f>
        <v>0</v>
      </c>
      <c r="Q446" s="3">
        <f>IF(ISBLANK(Table13[[#This Row],[T2]]),0,IF(Table13[[#This Row],[T2]]&gt;0,1,0))</f>
        <v>1</v>
      </c>
      <c r="R446" s="3">
        <f>IF(ISBLANK(Table13[[#This Row],[T3]]),0,IF(Table13[[#This Row],[T3]]&gt;0,1,0))</f>
        <v>1</v>
      </c>
      <c r="S446" s="3">
        <f>IF(ISBLANK(Table13[[#This Row],[T4]]),0,IF(Table13[[#This Row],[T4]]&gt;0,1,0))</f>
        <v>0</v>
      </c>
      <c r="T446" s="3">
        <v>0.4</v>
      </c>
    </row>
    <row r="447" spans="1:20">
      <c r="A447" s="4">
        <v>43756.541666666664</v>
      </c>
      <c r="B447">
        <v>43756</v>
      </c>
      <c r="C447" s="3">
        <v>0.54166666666666663</v>
      </c>
      <c r="D447" s="3">
        <v>13</v>
      </c>
      <c r="E447" s="3">
        <v>18</v>
      </c>
      <c r="F447" s="3">
        <v>0.2</v>
      </c>
      <c r="G447" s="5">
        <v>0.2</v>
      </c>
      <c r="H447" s="3">
        <v>0.4</v>
      </c>
      <c r="I447" s="3">
        <v>1.55139</v>
      </c>
      <c r="J447" s="12">
        <f t="shared" si="7"/>
        <v>1.5125</v>
      </c>
      <c r="K447" s="3"/>
      <c r="L447" s="3"/>
      <c r="M447" s="3"/>
      <c r="N447" s="3"/>
      <c r="O447" s="3"/>
      <c r="P447" s="3">
        <f>IF(ISBLANK(Table13[[#This Row],[T1]]),0,IF(Table13[[#This Row],[T1]]&gt;0,1,0))</f>
        <v>0</v>
      </c>
      <c r="Q447" s="3">
        <f>IF(ISBLANK(Table13[[#This Row],[T2]]),0,IF(Table13[[#This Row],[T2]]&gt;0,1,0))</f>
        <v>0</v>
      </c>
      <c r="R447" s="3">
        <f>IF(ISBLANK(Table13[[#This Row],[T3]]),0,IF(Table13[[#This Row],[T3]]&gt;0,1,0))</f>
        <v>1</v>
      </c>
      <c r="S447" s="3">
        <f>IF(ISBLANK(Table13[[#This Row],[T4]]),0,IF(Table13[[#This Row],[T4]]&gt;0,1,0))</f>
        <v>0</v>
      </c>
      <c r="T447" s="3">
        <v>0.4</v>
      </c>
    </row>
    <row r="448" spans="1:20">
      <c r="A448" s="4">
        <v>43756.583333333336</v>
      </c>
      <c r="B448">
        <v>43756</v>
      </c>
      <c r="C448" s="3">
        <v>0.58333333333333337</v>
      </c>
      <c r="D448" s="3">
        <v>14</v>
      </c>
      <c r="E448" s="3">
        <v>18</v>
      </c>
      <c r="F448" s="3">
        <v>0.2</v>
      </c>
      <c r="G448" s="5">
        <v>0.2</v>
      </c>
      <c r="H448" s="3">
        <v>0.4</v>
      </c>
      <c r="I448" s="3">
        <v>1.55139</v>
      </c>
      <c r="J448" s="12">
        <f t="shared" si="7"/>
        <v>1.5125</v>
      </c>
      <c r="K448" s="3"/>
      <c r="L448" s="3"/>
      <c r="M448" s="3"/>
      <c r="N448" s="3"/>
      <c r="O448" s="3"/>
      <c r="P448" s="3">
        <f>IF(ISBLANK(Table13[[#This Row],[T1]]),0,IF(Table13[[#This Row],[T1]]&gt;0,1,0))</f>
        <v>1</v>
      </c>
      <c r="Q448" s="3">
        <f>IF(ISBLANK(Table13[[#This Row],[T2]]),0,IF(Table13[[#This Row],[T2]]&gt;0,1,0))</f>
        <v>0</v>
      </c>
      <c r="R448" s="3">
        <f>IF(ISBLANK(Table13[[#This Row],[T3]]),0,IF(Table13[[#This Row],[T3]]&gt;0,1,0))</f>
        <v>1</v>
      </c>
      <c r="S448" s="3">
        <f>IF(ISBLANK(Table13[[#This Row],[T4]]),0,IF(Table13[[#This Row],[T4]]&gt;0,1,0))</f>
        <v>0</v>
      </c>
      <c r="T448" s="3">
        <v>0.4</v>
      </c>
    </row>
    <row r="449" spans="1:20">
      <c r="A449" s="4">
        <v>43756.625</v>
      </c>
      <c r="B449">
        <v>43756</v>
      </c>
      <c r="C449" s="3">
        <v>0.625</v>
      </c>
      <c r="D449" s="3">
        <v>15</v>
      </c>
      <c r="E449" s="3">
        <v>18</v>
      </c>
      <c r="F449" s="3">
        <v>0.2</v>
      </c>
      <c r="G449" s="5">
        <v>1.1000000000000001</v>
      </c>
      <c r="H449" s="3">
        <v>1.3</v>
      </c>
      <c r="I449" s="3">
        <v>1.55139</v>
      </c>
      <c r="J449" s="12">
        <f t="shared" si="7"/>
        <v>1.5541666666666665</v>
      </c>
      <c r="K449" s="3">
        <v>34</v>
      </c>
      <c r="L449" s="3">
        <v>0</v>
      </c>
      <c r="M449" s="3">
        <v>0</v>
      </c>
      <c r="N449" s="3">
        <v>0</v>
      </c>
      <c r="O449" s="3"/>
      <c r="P449" s="3">
        <f>IF(ISBLANK(Table13[[#This Row],[T1]]),0,IF(Table13[[#This Row],[T1]]&gt;0,1,0))</f>
        <v>1</v>
      </c>
      <c r="Q449" s="3">
        <f>IF(ISBLANK(Table13[[#This Row],[T2]]),0,IF(Table13[[#This Row],[T2]]&gt;0,1,0))</f>
        <v>0</v>
      </c>
      <c r="R449" s="3">
        <f>IF(ISBLANK(Table13[[#This Row],[T3]]),0,IF(Table13[[#This Row],[T3]]&gt;0,1,0))</f>
        <v>0</v>
      </c>
      <c r="S449" s="3">
        <f>IF(ISBLANK(Table13[[#This Row],[T4]]),0,IF(Table13[[#This Row],[T4]]&gt;0,1,0))</f>
        <v>0</v>
      </c>
      <c r="T449" s="3">
        <v>1.3</v>
      </c>
    </row>
    <row r="450" spans="1:20">
      <c r="A450" s="4">
        <v>43756.666666666664</v>
      </c>
      <c r="B450">
        <v>43756</v>
      </c>
      <c r="C450" s="3">
        <v>0.66666666666666663</v>
      </c>
      <c r="D450" s="3">
        <v>16</v>
      </c>
      <c r="E450" s="3">
        <v>18</v>
      </c>
      <c r="F450" s="3">
        <v>2.6</v>
      </c>
      <c r="G450" s="5">
        <v>1.6</v>
      </c>
      <c r="H450" s="3">
        <v>4.2</v>
      </c>
      <c r="I450" s="3">
        <v>1.55139</v>
      </c>
      <c r="J450" s="12">
        <f t="shared" ref="J450:J513" si="8">AVERAGE(H450:H473)</f>
        <v>1.5166666666666666</v>
      </c>
      <c r="K450" s="3">
        <v>58</v>
      </c>
      <c r="L450" s="3">
        <v>0</v>
      </c>
      <c r="M450" s="3">
        <v>0</v>
      </c>
      <c r="N450" s="3">
        <v>0</v>
      </c>
      <c r="O450" s="3"/>
      <c r="P450" s="3">
        <f>IF(ISBLANK(Table13[[#This Row],[T1]]),0,IF(Table13[[#This Row],[T1]]&gt;0,1,0))</f>
        <v>1</v>
      </c>
      <c r="Q450" s="3">
        <f>IF(ISBLANK(Table13[[#This Row],[T2]]),0,IF(Table13[[#This Row],[T2]]&gt;0,1,0))</f>
        <v>0</v>
      </c>
      <c r="R450" s="3">
        <f>IF(ISBLANK(Table13[[#This Row],[T3]]),0,IF(Table13[[#This Row],[T3]]&gt;0,1,0))</f>
        <v>0</v>
      </c>
      <c r="S450" s="3">
        <f>IF(ISBLANK(Table13[[#This Row],[T4]]),0,IF(Table13[[#This Row],[T4]]&gt;0,1,0))</f>
        <v>0</v>
      </c>
      <c r="T450" s="3">
        <v>4.2</v>
      </c>
    </row>
    <row r="451" spans="1:20">
      <c r="A451" s="4">
        <v>43756.708333333336</v>
      </c>
      <c r="B451">
        <v>43756</v>
      </c>
      <c r="C451" s="3">
        <v>0.70833333333333337</v>
      </c>
      <c r="D451" s="3">
        <v>17</v>
      </c>
      <c r="E451" s="3">
        <v>18</v>
      </c>
      <c r="F451" s="3">
        <v>2.1</v>
      </c>
      <c r="G451" s="5">
        <v>0.9</v>
      </c>
      <c r="H451" s="3">
        <v>3</v>
      </c>
      <c r="I451" s="3">
        <v>1.55139</v>
      </c>
      <c r="J451" s="12">
        <f t="shared" si="8"/>
        <v>1.3541666666666663</v>
      </c>
      <c r="K451" s="3">
        <v>38</v>
      </c>
      <c r="L451" s="3">
        <v>0</v>
      </c>
      <c r="M451" s="3">
        <v>0</v>
      </c>
      <c r="N451" s="3">
        <v>0</v>
      </c>
      <c r="O451" s="3"/>
      <c r="P451" s="3">
        <f>IF(ISBLANK(Table13[[#This Row],[T1]]),0,IF(Table13[[#This Row],[T1]]&gt;0,1,0))</f>
        <v>0</v>
      </c>
      <c r="Q451" s="3">
        <f>IF(ISBLANK(Table13[[#This Row],[T2]]),0,IF(Table13[[#This Row],[T2]]&gt;0,1,0))</f>
        <v>0</v>
      </c>
      <c r="R451" s="3">
        <f>IF(ISBLANK(Table13[[#This Row],[T3]]),0,IF(Table13[[#This Row],[T3]]&gt;0,1,0))</f>
        <v>0</v>
      </c>
      <c r="S451" s="3">
        <f>IF(ISBLANK(Table13[[#This Row],[T4]]),0,IF(Table13[[#This Row],[T4]]&gt;0,1,0))</f>
        <v>0</v>
      </c>
      <c r="T451" s="3">
        <v>3</v>
      </c>
    </row>
    <row r="452" spans="1:20">
      <c r="A452" s="4">
        <v>43756.75</v>
      </c>
      <c r="B452">
        <v>43756</v>
      </c>
      <c r="C452" s="3">
        <v>0.75</v>
      </c>
      <c r="D452" s="3">
        <v>18</v>
      </c>
      <c r="E452" s="3">
        <v>18</v>
      </c>
      <c r="F452" s="3">
        <v>1.6</v>
      </c>
      <c r="G452" s="5">
        <v>1.1000000000000001</v>
      </c>
      <c r="H452" s="3">
        <v>2.7</v>
      </c>
      <c r="I452" s="3">
        <v>1.55139</v>
      </c>
      <c r="J452" s="12">
        <f t="shared" si="8"/>
        <v>1.2416666666666665</v>
      </c>
      <c r="K452" s="3">
        <v>57</v>
      </c>
      <c r="L452" s="3">
        <v>0</v>
      </c>
      <c r="M452" s="3">
        <v>46</v>
      </c>
      <c r="N452" s="3">
        <v>0</v>
      </c>
      <c r="O452" s="3"/>
      <c r="P452" s="3">
        <f>IF(ISBLANK(Table13[[#This Row],[T1]]),0,IF(Table13[[#This Row],[T1]]&gt;0,1,0))</f>
        <v>1</v>
      </c>
      <c r="Q452" s="3">
        <f>IF(ISBLANK(Table13[[#This Row],[T2]]),0,IF(Table13[[#This Row],[T2]]&gt;0,1,0))</f>
        <v>1</v>
      </c>
      <c r="R452" s="3">
        <f>IF(ISBLANK(Table13[[#This Row],[T3]]),0,IF(Table13[[#This Row],[T3]]&gt;0,1,0))</f>
        <v>1</v>
      </c>
      <c r="S452" s="3">
        <f>IF(ISBLANK(Table13[[#This Row],[T4]]),0,IF(Table13[[#This Row],[T4]]&gt;0,1,0))</f>
        <v>0</v>
      </c>
      <c r="T452" s="3">
        <v>2.7</v>
      </c>
    </row>
    <row r="453" spans="1:20">
      <c r="A453" s="4">
        <v>43756.791666666664</v>
      </c>
      <c r="B453">
        <v>43756</v>
      </c>
      <c r="C453" s="3">
        <v>0.79166666666666663</v>
      </c>
      <c r="D453" s="3">
        <v>19</v>
      </c>
      <c r="E453" s="3">
        <v>18</v>
      </c>
      <c r="F453" s="3">
        <v>1.1000000000000001</v>
      </c>
      <c r="G453" s="5">
        <v>2.1</v>
      </c>
      <c r="H453" s="3">
        <v>3.2</v>
      </c>
      <c r="I453" s="3">
        <v>1.55139</v>
      </c>
      <c r="J453" s="12">
        <f t="shared" si="8"/>
        <v>1.145833333333333</v>
      </c>
      <c r="K453" s="3">
        <v>58</v>
      </c>
      <c r="L453" s="3">
        <v>44</v>
      </c>
      <c r="M453" s="3">
        <v>44</v>
      </c>
      <c r="N453" s="3">
        <v>0</v>
      </c>
      <c r="O453" s="3"/>
      <c r="P453" s="3">
        <f>IF(ISBLANK(Table13[[#This Row],[T1]]),0,IF(Table13[[#This Row],[T1]]&gt;0,1,0))</f>
        <v>1</v>
      </c>
      <c r="Q453" s="3">
        <f>IF(ISBLANK(Table13[[#This Row],[T2]]),0,IF(Table13[[#This Row],[T2]]&gt;0,1,0))</f>
        <v>1</v>
      </c>
      <c r="R453" s="3">
        <f>IF(ISBLANK(Table13[[#This Row],[T3]]),0,IF(Table13[[#This Row],[T3]]&gt;0,1,0))</f>
        <v>1</v>
      </c>
      <c r="S453" s="3">
        <f>IF(ISBLANK(Table13[[#This Row],[T4]]),0,IF(Table13[[#This Row],[T4]]&gt;0,1,0))</f>
        <v>0</v>
      </c>
      <c r="T453" s="3">
        <v>3.2</v>
      </c>
    </row>
    <row r="454" spans="1:20">
      <c r="A454" s="4">
        <v>43756.833333333336</v>
      </c>
      <c r="B454">
        <v>43756</v>
      </c>
      <c r="C454" s="3">
        <v>0.83333333333333337</v>
      </c>
      <c r="D454" s="3">
        <v>20</v>
      </c>
      <c r="E454" s="3">
        <v>18</v>
      </c>
      <c r="F454" s="3">
        <v>0.7</v>
      </c>
      <c r="G454" s="5">
        <v>2.4</v>
      </c>
      <c r="H454" s="3">
        <v>3.0999999999999996</v>
      </c>
      <c r="I454" s="3">
        <v>1.55139</v>
      </c>
      <c r="J454" s="12">
        <f t="shared" si="8"/>
        <v>1.0416666666666663</v>
      </c>
      <c r="K454" s="3">
        <v>58</v>
      </c>
      <c r="L454" s="3">
        <v>58</v>
      </c>
      <c r="M454" s="3">
        <v>55</v>
      </c>
      <c r="N454" s="3">
        <v>0</v>
      </c>
      <c r="O454" s="3"/>
      <c r="P454" s="3">
        <f>IF(ISBLANK(Table13[[#This Row],[T1]]),0,IF(Table13[[#This Row],[T1]]&gt;0,1,0))</f>
        <v>1</v>
      </c>
      <c r="Q454" s="3">
        <f>IF(ISBLANK(Table13[[#This Row],[T2]]),0,IF(Table13[[#This Row],[T2]]&gt;0,1,0))</f>
        <v>1</v>
      </c>
      <c r="R454" s="3">
        <f>IF(ISBLANK(Table13[[#This Row],[T3]]),0,IF(Table13[[#This Row],[T3]]&gt;0,1,0))</f>
        <v>1</v>
      </c>
      <c r="S454" s="3">
        <f>IF(ISBLANK(Table13[[#This Row],[T4]]),0,IF(Table13[[#This Row],[T4]]&gt;0,1,0))</f>
        <v>0</v>
      </c>
      <c r="T454" s="3">
        <v>3.0999999999999996</v>
      </c>
    </row>
    <row r="455" spans="1:20">
      <c r="A455" s="4">
        <v>43756.875</v>
      </c>
      <c r="B455">
        <v>43756</v>
      </c>
      <c r="C455" s="3">
        <v>0.875</v>
      </c>
      <c r="D455" s="3">
        <v>21</v>
      </c>
      <c r="E455" s="3">
        <v>18</v>
      </c>
      <c r="F455" s="3">
        <v>2.4</v>
      </c>
      <c r="G455" s="5">
        <v>0.8</v>
      </c>
      <c r="H455" s="3">
        <v>3.2</v>
      </c>
      <c r="I455" s="3">
        <v>1.55139</v>
      </c>
      <c r="J455" s="12">
        <f t="shared" si="8"/>
        <v>0.94583333333333319</v>
      </c>
      <c r="K455" s="3">
        <v>57</v>
      </c>
      <c r="L455" s="3">
        <v>57</v>
      </c>
      <c r="M455" s="3">
        <v>53</v>
      </c>
      <c r="N455" s="3">
        <v>0</v>
      </c>
      <c r="O455" s="3"/>
      <c r="P455" s="3">
        <f>IF(ISBLANK(Table13[[#This Row],[T1]]),0,IF(Table13[[#This Row],[T1]]&gt;0,1,0))</f>
        <v>1</v>
      </c>
      <c r="Q455" s="3">
        <f>IF(ISBLANK(Table13[[#This Row],[T2]]),0,IF(Table13[[#This Row],[T2]]&gt;0,1,0))</f>
        <v>1</v>
      </c>
      <c r="R455" s="3">
        <f>IF(ISBLANK(Table13[[#This Row],[T3]]),0,IF(Table13[[#This Row],[T3]]&gt;0,1,0))</f>
        <v>1</v>
      </c>
      <c r="S455" s="3">
        <f>IF(ISBLANK(Table13[[#This Row],[T4]]),0,IF(Table13[[#This Row],[T4]]&gt;0,1,0))</f>
        <v>0</v>
      </c>
      <c r="T455" s="3">
        <v>3.2</v>
      </c>
    </row>
    <row r="456" spans="1:20">
      <c r="A456" s="4">
        <v>43756.916666666664</v>
      </c>
      <c r="B456">
        <v>43756</v>
      </c>
      <c r="C456" s="3">
        <v>0.91666666666666663</v>
      </c>
      <c r="D456" s="3">
        <v>22</v>
      </c>
      <c r="E456" s="3">
        <v>18</v>
      </c>
      <c r="F456" s="3">
        <v>0.5</v>
      </c>
      <c r="G456" s="5">
        <v>0.7</v>
      </c>
      <c r="H456" s="3">
        <v>1.2</v>
      </c>
      <c r="I456" s="3">
        <v>1.55139</v>
      </c>
      <c r="J456" s="12">
        <f t="shared" si="8"/>
        <v>0.84583333333333333</v>
      </c>
      <c r="K456" s="3">
        <v>58</v>
      </c>
      <c r="L456" s="3">
        <v>58</v>
      </c>
      <c r="M456" s="3">
        <v>58</v>
      </c>
      <c r="N456" s="3">
        <v>0</v>
      </c>
      <c r="O456" s="3"/>
      <c r="P456" s="3">
        <f>IF(ISBLANK(Table13[[#This Row],[T1]]),0,IF(Table13[[#This Row],[T1]]&gt;0,1,0))</f>
        <v>1</v>
      </c>
      <c r="Q456" s="3">
        <f>IF(ISBLANK(Table13[[#This Row],[T2]]),0,IF(Table13[[#This Row],[T2]]&gt;0,1,0))</f>
        <v>1</v>
      </c>
      <c r="R456" s="3">
        <f>IF(ISBLANK(Table13[[#This Row],[T3]]),0,IF(Table13[[#This Row],[T3]]&gt;0,1,0))</f>
        <v>1</v>
      </c>
      <c r="S456" s="3">
        <f>IF(ISBLANK(Table13[[#This Row],[T4]]),0,IF(Table13[[#This Row],[T4]]&gt;0,1,0))</f>
        <v>0</v>
      </c>
      <c r="T456" s="3">
        <v>1.2</v>
      </c>
    </row>
    <row r="457" spans="1:20">
      <c r="A457" s="4">
        <v>43756.958333333336</v>
      </c>
      <c r="B457">
        <v>43756</v>
      </c>
      <c r="C457" s="3">
        <v>0.95833333333333337</v>
      </c>
      <c r="D457" s="3">
        <v>23</v>
      </c>
      <c r="E457" s="3">
        <v>18</v>
      </c>
      <c r="F457" s="3">
        <v>0.5</v>
      </c>
      <c r="G457" s="5">
        <v>0.2</v>
      </c>
      <c r="H457" s="3">
        <v>0.7</v>
      </c>
      <c r="I457" s="3">
        <v>1.55139</v>
      </c>
      <c r="J457" s="12">
        <f t="shared" si="8"/>
        <v>0.84583333333333333</v>
      </c>
      <c r="K457" s="3">
        <v>58</v>
      </c>
      <c r="L457" s="3">
        <v>58</v>
      </c>
      <c r="M457" s="3">
        <v>58</v>
      </c>
      <c r="N457" s="3">
        <v>0</v>
      </c>
      <c r="O457" s="3"/>
      <c r="P457" s="3">
        <f>IF(ISBLANK(Table13[[#This Row],[T1]]),0,IF(Table13[[#This Row],[T1]]&gt;0,1,0))</f>
        <v>1</v>
      </c>
      <c r="Q457" s="3">
        <f>IF(ISBLANK(Table13[[#This Row],[T2]]),0,IF(Table13[[#This Row],[T2]]&gt;0,1,0))</f>
        <v>1</v>
      </c>
      <c r="R457" s="3">
        <f>IF(ISBLANK(Table13[[#This Row],[T3]]),0,IF(Table13[[#This Row],[T3]]&gt;0,1,0))</f>
        <v>1</v>
      </c>
      <c r="S457" s="3">
        <f>IF(ISBLANK(Table13[[#This Row],[T4]]),0,IF(Table13[[#This Row],[T4]]&gt;0,1,0))</f>
        <v>0</v>
      </c>
      <c r="T457" s="3">
        <v>0.7</v>
      </c>
    </row>
    <row r="458" spans="1:20">
      <c r="A458" s="4">
        <v>43757</v>
      </c>
      <c r="B458">
        <v>43757</v>
      </c>
      <c r="C458" s="3">
        <v>0</v>
      </c>
      <c r="D458" s="3">
        <v>0</v>
      </c>
      <c r="E458" s="3">
        <v>19</v>
      </c>
      <c r="F458" s="3">
        <v>0.3</v>
      </c>
      <c r="G458" s="5">
        <v>0.2</v>
      </c>
      <c r="H458" s="3">
        <v>0.5</v>
      </c>
      <c r="I458" s="3">
        <v>1.55139</v>
      </c>
      <c r="J458" s="12">
        <f t="shared" si="8"/>
        <v>0.91250000000000009</v>
      </c>
      <c r="K458" s="3">
        <v>57</v>
      </c>
      <c r="L458" s="3">
        <v>57</v>
      </c>
      <c r="M458" s="3">
        <v>57</v>
      </c>
      <c r="N458" s="3">
        <v>0</v>
      </c>
      <c r="O458" s="3"/>
      <c r="P458" s="3">
        <f>IF(ISBLANK(Table13[[#This Row],[T1]]),0,IF(Table13[[#This Row],[T1]]&gt;0,1,0))</f>
        <v>1</v>
      </c>
      <c r="Q458" s="3">
        <f>IF(ISBLANK(Table13[[#This Row],[T2]]),0,IF(Table13[[#This Row],[T2]]&gt;0,1,0))</f>
        <v>1</v>
      </c>
      <c r="R458" s="3">
        <f>IF(ISBLANK(Table13[[#This Row],[T3]]),0,IF(Table13[[#This Row],[T3]]&gt;0,1,0))</f>
        <v>1</v>
      </c>
      <c r="S458" s="3">
        <f>IF(ISBLANK(Table13[[#This Row],[T4]]),0,IF(Table13[[#This Row],[T4]]&gt;0,1,0))</f>
        <v>0</v>
      </c>
      <c r="T458" s="3">
        <v>0.5</v>
      </c>
    </row>
    <row r="459" spans="1:20">
      <c r="A459" s="4">
        <v>43757.041666666664</v>
      </c>
      <c r="B459">
        <v>43757</v>
      </c>
      <c r="C459" s="3">
        <v>4.1666666666666664E-2</v>
      </c>
      <c r="D459" s="3">
        <v>1</v>
      </c>
      <c r="E459" s="3">
        <v>19</v>
      </c>
      <c r="F459" s="3">
        <v>0.2</v>
      </c>
      <c r="G459" s="5">
        <v>0.1</v>
      </c>
      <c r="H459" s="3">
        <v>0.30000000000000004</v>
      </c>
      <c r="I459" s="3">
        <v>1.55139</v>
      </c>
      <c r="J459" s="12">
        <f t="shared" si="8"/>
        <v>0.90833333333333333</v>
      </c>
      <c r="K459" s="3">
        <v>58</v>
      </c>
      <c r="L459" s="3">
        <v>58</v>
      </c>
      <c r="M459" s="3">
        <v>58</v>
      </c>
      <c r="N459" s="3">
        <v>0</v>
      </c>
      <c r="O459" s="3"/>
      <c r="P459" s="3">
        <f>IF(ISBLANK(Table13[[#This Row],[T1]]),0,IF(Table13[[#This Row],[T1]]&gt;0,1,0))</f>
        <v>1</v>
      </c>
      <c r="Q459" s="3">
        <f>IF(ISBLANK(Table13[[#This Row],[T2]]),0,IF(Table13[[#This Row],[T2]]&gt;0,1,0))</f>
        <v>1</v>
      </c>
      <c r="R459" s="3">
        <f>IF(ISBLANK(Table13[[#This Row],[T3]]),0,IF(Table13[[#This Row],[T3]]&gt;0,1,0))</f>
        <v>1</v>
      </c>
      <c r="S459" s="3">
        <f>IF(ISBLANK(Table13[[#This Row],[T4]]),0,IF(Table13[[#This Row],[T4]]&gt;0,1,0))</f>
        <v>0</v>
      </c>
      <c r="T459" s="3">
        <v>0.30000000000000004</v>
      </c>
    </row>
    <row r="460" spans="1:20">
      <c r="A460" s="4">
        <v>43757.083333333336</v>
      </c>
      <c r="B460">
        <v>43757</v>
      </c>
      <c r="C460" s="3">
        <v>8.3333333333333329E-2</v>
      </c>
      <c r="D460" s="3">
        <v>2</v>
      </c>
      <c r="E460" s="3">
        <v>19</v>
      </c>
      <c r="F460" s="3">
        <v>0.2</v>
      </c>
      <c r="G460" s="5">
        <v>0.2</v>
      </c>
      <c r="H460" s="3">
        <v>0.4</v>
      </c>
      <c r="I460" s="3">
        <v>1.55139</v>
      </c>
      <c r="J460" s="12">
        <f t="shared" si="8"/>
        <v>0.91250000000000009</v>
      </c>
      <c r="K460" s="3">
        <v>58</v>
      </c>
      <c r="L460" s="3">
        <v>58</v>
      </c>
      <c r="M460" s="3">
        <v>58</v>
      </c>
      <c r="N460" s="3">
        <v>0</v>
      </c>
      <c r="O460" s="3"/>
      <c r="P460" s="3">
        <f>IF(ISBLANK(Table13[[#This Row],[T1]]),0,IF(Table13[[#This Row],[T1]]&gt;0,1,0))</f>
        <v>1</v>
      </c>
      <c r="Q460" s="3">
        <f>IF(ISBLANK(Table13[[#This Row],[T2]]),0,IF(Table13[[#This Row],[T2]]&gt;0,1,0))</f>
        <v>1</v>
      </c>
      <c r="R460" s="3">
        <f>IF(ISBLANK(Table13[[#This Row],[T3]]),0,IF(Table13[[#This Row],[T3]]&gt;0,1,0))</f>
        <v>1</v>
      </c>
      <c r="S460" s="3">
        <f>IF(ISBLANK(Table13[[#This Row],[T4]]),0,IF(Table13[[#This Row],[T4]]&gt;0,1,0))</f>
        <v>0</v>
      </c>
      <c r="T460" s="3">
        <v>0.4</v>
      </c>
    </row>
    <row r="461" spans="1:20">
      <c r="A461" s="4">
        <v>43757.125</v>
      </c>
      <c r="B461">
        <v>43757</v>
      </c>
      <c r="C461" s="3">
        <v>0.125</v>
      </c>
      <c r="D461" s="3">
        <v>3</v>
      </c>
      <c r="E461" s="3">
        <v>19</v>
      </c>
      <c r="F461" s="3">
        <v>0.2</v>
      </c>
      <c r="G461" s="5">
        <v>0.2</v>
      </c>
      <c r="H461" s="3">
        <v>0.4</v>
      </c>
      <c r="I461" s="3">
        <v>1.55139</v>
      </c>
      <c r="J461" s="12">
        <f t="shared" si="8"/>
        <v>0.91249999999999998</v>
      </c>
      <c r="K461" s="3">
        <v>58</v>
      </c>
      <c r="L461" s="3">
        <v>58</v>
      </c>
      <c r="M461" s="3">
        <v>58</v>
      </c>
      <c r="N461" s="3">
        <v>0</v>
      </c>
      <c r="O461" s="3"/>
      <c r="P461" s="3">
        <f>IF(ISBLANK(Table13[[#This Row],[T1]]),0,IF(Table13[[#This Row],[T1]]&gt;0,1,0))</f>
        <v>1</v>
      </c>
      <c r="Q461" s="3">
        <f>IF(ISBLANK(Table13[[#This Row],[T2]]),0,IF(Table13[[#This Row],[T2]]&gt;0,1,0))</f>
        <v>1</v>
      </c>
      <c r="R461" s="3">
        <f>IF(ISBLANK(Table13[[#This Row],[T3]]),0,IF(Table13[[#This Row],[T3]]&gt;0,1,0))</f>
        <v>1</v>
      </c>
      <c r="S461" s="3">
        <f>IF(ISBLANK(Table13[[#This Row],[T4]]),0,IF(Table13[[#This Row],[T4]]&gt;0,1,0))</f>
        <v>0</v>
      </c>
      <c r="T461" s="3">
        <v>0.4</v>
      </c>
    </row>
    <row r="462" spans="1:20">
      <c r="A462" s="4">
        <v>43757.166666666664</v>
      </c>
      <c r="B462">
        <v>43757</v>
      </c>
      <c r="C462" s="3">
        <v>0.16666666666666666</v>
      </c>
      <c r="D462" s="3">
        <v>4</v>
      </c>
      <c r="E462" s="3">
        <v>19</v>
      </c>
      <c r="F462" s="3">
        <v>0.1</v>
      </c>
      <c r="G462" s="5">
        <v>0.1</v>
      </c>
      <c r="H462" s="3">
        <v>0.2</v>
      </c>
      <c r="I462" s="3">
        <v>1.55139</v>
      </c>
      <c r="J462" s="12">
        <f t="shared" si="8"/>
        <v>0.9458333333333333</v>
      </c>
      <c r="K462" s="3">
        <v>57</v>
      </c>
      <c r="L462" s="3">
        <v>57</v>
      </c>
      <c r="M462" s="3">
        <v>57</v>
      </c>
      <c r="N462" s="3">
        <v>0</v>
      </c>
      <c r="O462" s="3"/>
      <c r="P462" s="3">
        <f>IF(ISBLANK(Table13[[#This Row],[T1]]),0,IF(Table13[[#This Row],[T1]]&gt;0,1,0))</f>
        <v>1</v>
      </c>
      <c r="Q462" s="3">
        <f>IF(ISBLANK(Table13[[#This Row],[T2]]),0,IF(Table13[[#This Row],[T2]]&gt;0,1,0))</f>
        <v>1</v>
      </c>
      <c r="R462" s="3">
        <f>IF(ISBLANK(Table13[[#This Row],[T3]]),0,IF(Table13[[#This Row],[T3]]&gt;0,1,0))</f>
        <v>1</v>
      </c>
      <c r="S462" s="3">
        <f>IF(ISBLANK(Table13[[#This Row],[T4]]),0,IF(Table13[[#This Row],[T4]]&gt;0,1,0))</f>
        <v>0</v>
      </c>
      <c r="T462" s="3">
        <v>0.2</v>
      </c>
    </row>
    <row r="463" spans="1:20">
      <c r="A463" s="4">
        <v>43757.208333333336</v>
      </c>
      <c r="B463">
        <v>43757</v>
      </c>
      <c r="C463" s="3">
        <v>0.20833333333333334</v>
      </c>
      <c r="D463" s="3">
        <v>5</v>
      </c>
      <c r="E463" s="3">
        <v>19</v>
      </c>
      <c r="F463" s="3">
        <v>0.2</v>
      </c>
      <c r="G463" s="5">
        <v>0.4</v>
      </c>
      <c r="H463" s="3">
        <v>0.60000000000000009</v>
      </c>
      <c r="I463" s="3">
        <v>1.55139</v>
      </c>
      <c r="J463" s="12">
        <f t="shared" si="8"/>
        <v>1.0083333333333331</v>
      </c>
      <c r="K463" s="3">
        <v>58</v>
      </c>
      <c r="L463" s="3">
        <v>58</v>
      </c>
      <c r="M463" s="3">
        <v>58</v>
      </c>
      <c r="N463" s="3">
        <v>0</v>
      </c>
      <c r="O463" s="3"/>
      <c r="P463" s="3">
        <f>IF(ISBLANK(Table13[[#This Row],[T1]]),0,IF(Table13[[#This Row],[T1]]&gt;0,1,0))</f>
        <v>1</v>
      </c>
      <c r="Q463" s="3">
        <f>IF(ISBLANK(Table13[[#This Row],[T2]]),0,IF(Table13[[#This Row],[T2]]&gt;0,1,0))</f>
        <v>1</v>
      </c>
      <c r="R463" s="3">
        <f>IF(ISBLANK(Table13[[#This Row],[T3]]),0,IF(Table13[[#This Row],[T3]]&gt;0,1,0))</f>
        <v>1</v>
      </c>
      <c r="S463" s="3">
        <f>IF(ISBLANK(Table13[[#This Row],[T4]]),0,IF(Table13[[#This Row],[T4]]&gt;0,1,0))</f>
        <v>0</v>
      </c>
      <c r="T463" s="3">
        <v>0.60000000000000009</v>
      </c>
    </row>
    <row r="464" spans="1:20">
      <c r="A464" s="4">
        <v>43757.25</v>
      </c>
      <c r="B464">
        <v>43757</v>
      </c>
      <c r="C464" s="3">
        <v>0.25</v>
      </c>
      <c r="D464" s="3">
        <v>6</v>
      </c>
      <c r="E464" s="3">
        <v>19</v>
      </c>
      <c r="F464" s="3">
        <v>0.9</v>
      </c>
      <c r="G464" s="5">
        <v>0.7</v>
      </c>
      <c r="H464" s="3">
        <v>1.6</v>
      </c>
      <c r="I464" s="3">
        <v>1.55139</v>
      </c>
      <c r="J464" s="12">
        <f t="shared" si="8"/>
        <v>0.99999999999999989</v>
      </c>
      <c r="K464" s="3">
        <v>58</v>
      </c>
      <c r="L464" s="3">
        <v>58</v>
      </c>
      <c r="M464" s="3">
        <v>58</v>
      </c>
      <c r="N464" s="3">
        <v>0</v>
      </c>
      <c r="O464" s="3"/>
      <c r="P464" s="3">
        <f>IF(ISBLANK(Table13[[#This Row],[T1]]),0,IF(Table13[[#This Row],[T1]]&gt;0,1,0))</f>
        <v>1</v>
      </c>
      <c r="Q464" s="3">
        <f>IF(ISBLANK(Table13[[#This Row],[T2]]),0,IF(Table13[[#This Row],[T2]]&gt;0,1,0))</f>
        <v>1</v>
      </c>
      <c r="R464" s="3">
        <f>IF(ISBLANK(Table13[[#This Row],[T3]]),0,IF(Table13[[#This Row],[T3]]&gt;0,1,0))</f>
        <v>1</v>
      </c>
      <c r="S464" s="3">
        <f>IF(ISBLANK(Table13[[#This Row],[T4]]),0,IF(Table13[[#This Row],[T4]]&gt;0,1,0))</f>
        <v>0</v>
      </c>
      <c r="T464" s="3">
        <v>1.6</v>
      </c>
    </row>
    <row r="465" spans="1:20">
      <c r="A465" s="4">
        <v>43757.291666666664</v>
      </c>
      <c r="B465">
        <v>43757</v>
      </c>
      <c r="C465" s="3">
        <v>0.29166666666666669</v>
      </c>
      <c r="D465" s="3">
        <v>7</v>
      </c>
      <c r="E465" s="3">
        <v>19</v>
      </c>
      <c r="F465" s="3">
        <v>0.4</v>
      </c>
      <c r="G465" s="5">
        <v>0.2</v>
      </c>
      <c r="H465" s="3">
        <v>0.60000000000000009</v>
      </c>
      <c r="I465" s="3">
        <v>1.55139</v>
      </c>
      <c r="J465" s="12">
        <f t="shared" si="8"/>
        <v>0.94999999999999984</v>
      </c>
      <c r="K465" s="3">
        <v>57</v>
      </c>
      <c r="L465" s="3">
        <v>57</v>
      </c>
      <c r="M465" s="3">
        <v>57</v>
      </c>
      <c r="N465" s="3">
        <v>0</v>
      </c>
      <c r="O465" s="3"/>
      <c r="P465" s="3">
        <f>IF(ISBLANK(Table13[[#This Row],[T1]]),0,IF(Table13[[#This Row],[T1]]&gt;0,1,0))</f>
        <v>1</v>
      </c>
      <c r="Q465" s="3">
        <f>IF(ISBLANK(Table13[[#This Row],[T2]]),0,IF(Table13[[#This Row],[T2]]&gt;0,1,0))</f>
        <v>1</v>
      </c>
      <c r="R465" s="3">
        <f>IF(ISBLANK(Table13[[#This Row],[T3]]),0,IF(Table13[[#This Row],[T3]]&gt;0,1,0))</f>
        <v>1</v>
      </c>
      <c r="S465" s="3">
        <f>IF(ISBLANK(Table13[[#This Row],[T4]]),0,IF(Table13[[#This Row],[T4]]&gt;0,1,0))</f>
        <v>0</v>
      </c>
      <c r="T465" s="3">
        <v>0.60000000000000009</v>
      </c>
    </row>
    <row r="466" spans="1:20">
      <c r="A466" s="4">
        <v>43757.333333333336</v>
      </c>
      <c r="B466">
        <v>43757</v>
      </c>
      <c r="C466" s="3">
        <v>0.33333333333333331</v>
      </c>
      <c r="D466" s="3">
        <v>8</v>
      </c>
      <c r="E466" s="3">
        <v>19</v>
      </c>
      <c r="F466" s="3">
        <v>0.2</v>
      </c>
      <c r="G466" s="5">
        <v>1.7</v>
      </c>
      <c r="H466" s="3">
        <v>1.9</v>
      </c>
      <c r="I466" s="3">
        <v>1.55139</v>
      </c>
      <c r="J466" s="12">
        <f t="shared" si="8"/>
        <v>0.9541666666666665</v>
      </c>
      <c r="K466" s="3">
        <v>58</v>
      </c>
      <c r="L466" s="3">
        <v>51</v>
      </c>
      <c r="M466" s="3">
        <v>58</v>
      </c>
      <c r="N466" s="3">
        <v>0</v>
      </c>
      <c r="O466" s="3"/>
      <c r="P466" s="3">
        <f>IF(ISBLANK(Table13[[#This Row],[T1]]),0,IF(Table13[[#This Row],[T1]]&gt;0,1,0))</f>
        <v>1</v>
      </c>
      <c r="Q466" s="3">
        <f>IF(ISBLANK(Table13[[#This Row],[T2]]),0,IF(Table13[[#This Row],[T2]]&gt;0,1,0))</f>
        <v>0</v>
      </c>
      <c r="R466" s="3">
        <f>IF(ISBLANK(Table13[[#This Row],[T3]]),0,IF(Table13[[#This Row],[T3]]&gt;0,1,0))</f>
        <v>0</v>
      </c>
      <c r="S466" s="3">
        <f>IF(ISBLANK(Table13[[#This Row],[T4]]),0,IF(Table13[[#This Row],[T4]]&gt;0,1,0))</f>
        <v>0</v>
      </c>
      <c r="T466" s="3">
        <v>1.9</v>
      </c>
    </row>
    <row r="467" spans="1:20">
      <c r="A467" s="4">
        <v>43757.375</v>
      </c>
      <c r="B467">
        <v>43757</v>
      </c>
      <c r="C467" s="3">
        <v>0.375</v>
      </c>
      <c r="D467" s="3">
        <v>9</v>
      </c>
      <c r="E467" s="3">
        <v>19</v>
      </c>
      <c r="F467" s="3">
        <v>2.4</v>
      </c>
      <c r="G467" s="5">
        <v>1.3</v>
      </c>
      <c r="H467" s="3">
        <v>3.7</v>
      </c>
      <c r="I467" s="3">
        <v>1.55139</v>
      </c>
      <c r="J467" s="12">
        <f t="shared" si="8"/>
        <v>0.93333333333333324</v>
      </c>
      <c r="K467" s="3">
        <v>58</v>
      </c>
      <c r="L467" s="3">
        <v>50</v>
      </c>
      <c r="M467" s="3">
        <v>13</v>
      </c>
      <c r="N467" s="3">
        <v>0</v>
      </c>
      <c r="O467" s="3"/>
      <c r="P467" s="3">
        <f>IF(ISBLANK(Table13[[#This Row],[T1]]),0,IF(Table13[[#This Row],[T1]]&gt;0,1,0))</f>
        <v>0</v>
      </c>
      <c r="Q467" s="3">
        <f>IF(ISBLANK(Table13[[#This Row],[T2]]),0,IF(Table13[[#This Row],[T2]]&gt;0,1,0))</f>
        <v>0</v>
      </c>
      <c r="R467" s="3">
        <f>IF(ISBLANK(Table13[[#This Row],[T3]]),0,IF(Table13[[#This Row],[T3]]&gt;0,1,0))</f>
        <v>0</v>
      </c>
      <c r="S467" s="3">
        <f>IF(ISBLANK(Table13[[#This Row],[T4]]),0,IF(Table13[[#This Row],[T4]]&gt;0,1,0))</f>
        <v>0</v>
      </c>
      <c r="T467" s="3">
        <v>3.7</v>
      </c>
    </row>
    <row r="468" spans="1:20">
      <c r="A468" s="4">
        <v>43757.416666666664</v>
      </c>
      <c r="B468">
        <v>43757</v>
      </c>
      <c r="C468" s="3">
        <v>0.41666666666666669</v>
      </c>
      <c r="D468" s="3">
        <v>10</v>
      </c>
      <c r="E468" s="3">
        <v>19</v>
      </c>
      <c r="F468" s="3">
        <v>1.5</v>
      </c>
      <c r="G468" s="5">
        <v>0.2</v>
      </c>
      <c r="H468" s="3">
        <v>1.7</v>
      </c>
      <c r="I468" s="3">
        <v>1.55139</v>
      </c>
      <c r="J468" s="12">
        <f t="shared" si="8"/>
        <v>0.79583333333333328</v>
      </c>
      <c r="K468" s="3">
        <v>58</v>
      </c>
      <c r="L468" s="3">
        <v>13</v>
      </c>
      <c r="M468" s="3">
        <v>0</v>
      </c>
      <c r="N468" s="3">
        <v>0</v>
      </c>
      <c r="O468" s="3"/>
      <c r="P468" s="3">
        <f>IF(ISBLANK(Table13[[#This Row],[T1]]),0,IF(Table13[[#This Row],[T1]]&gt;0,1,0))</f>
        <v>0</v>
      </c>
      <c r="Q468" s="3">
        <f>IF(ISBLANK(Table13[[#This Row],[T2]]),0,IF(Table13[[#This Row],[T2]]&gt;0,1,0))</f>
        <v>0</v>
      </c>
      <c r="R468" s="3">
        <f>IF(ISBLANK(Table13[[#This Row],[T3]]),0,IF(Table13[[#This Row],[T3]]&gt;0,1,0))</f>
        <v>0</v>
      </c>
      <c r="S468" s="3">
        <f>IF(ISBLANK(Table13[[#This Row],[T4]]),0,IF(Table13[[#This Row],[T4]]&gt;0,1,0))</f>
        <v>0</v>
      </c>
      <c r="T468" s="3">
        <v>1.7</v>
      </c>
    </row>
    <row r="469" spans="1:20">
      <c r="A469" s="4">
        <v>43757.458333333336</v>
      </c>
      <c r="B469">
        <v>43757</v>
      </c>
      <c r="C469" s="3">
        <v>0.45833333333333331</v>
      </c>
      <c r="D469" s="3">
        <v>11</v>
      </c>
      <c r="E469" s="3">
        <v>19</v>
      </c>
      <c r="F469" s="3">
        <v>0.4</v>
      </c>
      <c r="G469" s="5">
        <v>0.2</v>
      </c>
      <c r="H469" s="3">
        <v>0.60000000000000009</v>
      </c>
      <c r="I469" s="3">
        <v>1.55139</v>
      </c>
      <c r="J469" s="12">
        <f t="shared" si="8"/>
        <v>0.74166666666666659</v>
      </c>
      <c r="K469" s="3">
        <v>43</v>
      </c>
      <c r="L469" s="3">
        <v>0</v>
      </c>
      <c r="M469" s="3">
        <v>0</v>
      </c>
      <c r="N469" s="3">
        <v>0</v>
      </c>
      <c r="O469" s="3"/>
      <c r="P469" s="3">
        <f>IF(ISBLANK(Table13[[#This Row],[T1]]),0,IF(Table13[[#This Row],[T1]]&gt;0,1,0))</f>
        <v>0</v>
      </c>
      <c r="Q469" s="3">
        <f>IF(ISBLANK(Table13[[#This Row],[T2]]),0,IF(Table13[[#This Row],[T2]]&gt;0,1,0))</f>
        <v>0</v>
      </c>
      <c r="R469" s="3">
        <f>IF(ISBLANK(Table13[[#This Row],[T3]]),0,IF(Table13[[#This Row],[T3]]&gt;0,1,0))</f>
        <v>0</v>
      </c>
      <c r="S469" s="3">
        <f>IF(ISBLANK(Table13[[#This Row],[T4]]),0,IF(Table13[[#This Row],[T4]]&gt;0,1,0))</f>
        <v>0</v>
      </c>
      <c r="T469" s="3">
        <v>0.60000000000000009</v>
      </c>
    </row>
    <row r="470" spans="1:20">
      <c r="A470" s="4">
        <v>43757.5</v>
      </c>
      <c r="B470">
        <v>43757</v>
      </c>
      <c r="C470" s="3">
        <v>0.5</v>
      </c>
      <c r="D470" s="3">
        <v>12</v>
      </c>
      <c r="E470" s="3">
        <v>19</v>
      </c>
      <c r="F470" s="3">
        <v>0.2</v>
      </c>
      <c r="G470" s="5">
        <v>0.2</v>
      </c>
      <c r="H470" s="3">
        <v>0.4</v>
      </c>
      <c r="I470" s="3">
        <v>1.55139</v>
      </c>
      <c r="J470" s="12">
        <f t="shared" si="8"/>
        <v>0.80416666666666659</v>
      </c>
      <c r="K470" s="3"/>
      <c r="L470" s="3"/>
      <c r="M470" s="3"/>
      <c r="N470" s="3"/>
      <c r="O470" s="3"/>
      <c r="P470" s="3">
        <f>IF(ISBLANK(Table13[[#This Row],[T1]]),0,IF(Table13[[#This Row],[T1]]&gt;0,1,0))</f>
        <v>0</v>
      </c>
      <c r="Q470" s="3">
        <f>IF(ISBLANK(Table13[[#This Row],[T2]]),0,IF(Table13[[#This Row],[T2]]&gt;0,1,0))</f>
        <v>0</v>
      </c>
      <c r="R470" s="3">
        <f>IF(ISBLANK(Table13[[#This Row],[T3]]),0,IF(Table13[[#This Row],[T3]]&gt;0,1,0))</f>
        <v>0</v>
      </c>
      <c r="S470" s="3">
        <f>IF(ISBLANK(Table13[[#This Row],[T4]]),0,IF(Table13[[#This Row],[T4]]&gt;0,1,0))</f>
        <v>0</v>
      </c>
      <c r="T470" s="3">
        <v>0.4</v>
      </c>
    </row>
    <row r="471" spans="1:20">
      <c r="A471" s="4">
        <v>43757.541666666664</v>
      </c>
      <c r="B471">
        <v>43757</v>
      </c>
      <c r="C471" s="3">
        <v>0.54166666666666663</v>
      </c>
      <c r="D471" s="3">
        <v>13</v>
      </c>
      <c r="E471" s="3">
        <v>19</v>
      </c>
      <c r="F471" s="3">
        <v>0.2</v>
      </c>
      <c r="G471" s="5">
        <v>0.2</v>
      </c>
      <c r="H471" s="3">
        <v>0.4</v>
      </c>
      <c r="I471" s="3">
        <v>1.55139</v>
      </c>
      <c r="J471" s="12">
        <f t="shared" si="8"/>
        <v>0.80416666666666659</v>
      </c>
      <c r="K471" s="3"/>
      <c r="L471" s="3"/>
      <c r="M471" s="3"/>
      <c r="N471" s="3"/>
      <c r="O471" s="3"/>
      <c r="P471" s="3">
        <f>IF(ISBLANK(Table13[[#This Row],[T1]]),0,IF(Table13[[#This Row],[T1]]&gt;0,1,0))</f>
        <v>0</v>
      </c>
      <c r="Q471" s="3">
        <f>IF(ISBLANK(Table13[[#This Row],[T2]]),0,IF(Table13[[#This Row],[T2]]&gt;0,1,0))</f>
        <v>0</v>
      </c>
      <c r="R471" s="3">
        <f>IF(ISBLANK(Table13[[#This Row],[T3]]),0,IF(Table13[[#This Row],[T3]]&gt;0,1,0))</f>
        <v>0</v>
      </c>
      <c r="S471" s="3">
        <f>IF(ISBLANK(Table13[[#This Row],[T4]]),0,IF(Table13[[#This Row],[T4]]&gt;0,1,0))</f>
        <v>0</v>
      </c>
      <c r="T471" s="3">
        <v>0.4</v>
      </c>
    </row>
    <row r="472" spans="1:20">
      <c r="A472" s="4">
        <v>43757.583333333336</v>
      </c>
      <c r="B472">
        <v>43757</v>
      </c>
      <c r="C472" s="3">
        <v>0.58333333333333337</v>
      </c>
      <c r="D472" s="3">
        <v>14</v>
      </c>
      <c r="E472" s="3">
        <v>19</v>
      </c>
      <c r="F472" s="3">
        <v>0.2</v>
      </c>
      <c r="G472" s="5">
        <v>1.2</v>
      </c>
      <c r="H472" s="3">
        <v>1.4</v>
      </c>
      <c r="I472" s="3">
        <v>1.55139</v>
      </c>
      <c r="J472" s="12">
        <f t="shared" si="8"/>
        <v>0.85</v>
      </c>
      <c r="K472" s="3"/>
      <c r="L472" s="3"/>
      <c r="M472" s="3"/>
      <c r="N472" s="3"/>
      <c r="O472" s="3"/>
      <c r="P472" s="3">
        <f>IF(ISBLANK(Table13[[#This Row],[T1]]),0,IF(Table13[[#This Row],[T1]]&gt;0,1,0))</f>
        <v>0</v>
      </c>
      <c r="Q472" s="3">
        <f>IF(ISBLANK(Table13[[#This Row],[T2]]),0,IF(Table13[[#This Row],[T2]]&gt;0,1,0))</f>
        <v>0</v>
      </c>
      <c r="R472" s="3">
        <f>IF(ISBLANK(Table13[[#This Row],[T3]]),0,IF(Table13[[#This Row],[T3]]&gt;0,1,0))</f>
        <v>0</v>
      </c>
      <c r="S472" s="3">
        <f>IF(ISBLANK(Table13[[#This Row],[T4]]),0,IF(Table13[[#This Row],[T4]]&gt;0,1,0))</f>
        <v>0</v>
      </c>
      <c r="T472" s="3">
        <v>1.4</v>
      </c>
    </row>
    <row r="473" spans="1:20">
      <c r="A473" s="4">
        <v>43757.625</v>
      </c>
      <c r="B473">
        <v>43757</v>
      </c>
      <c r="C473" s="3">
        <v>0.625</v>
      </c>
      <c r="D473" s="3">
        <v>15</v>
      </c>
      <c r="E473" s="3">
        <v>19</v>
      </c>
      <c r="F473" s="3">
        <v>0.2</v>
      </c>
      <c r="G473" s="5">
        <v>0.2</v>
      </c>
      <c r="H473" s="3">
        <v>0.4</v>
      </c>
      <c r="I473" s="3">
        <v>1.55139</v>
      </c>
      <c r="J473" s="12">
        <f t="shared" si="8"/>
        <v>1.0041666666666667</v>
      </c>
      <c r="K473" s="3"/>
      <c r="L473" s="3"/>
      <c r="M473" s="3"/>
      <c r="N473" s="3"/>
      <c r="O473" s="3"/>
      <c r="P473" s="3">
        <f>IF(ISBLANK(Table13[[#This Row],[T1]]),0,IF(Table13[[#This Row],[T1]]&gt;0,1,0))</f>
        <v>0</v>
      </c>
      <c r="Q473" s="3">
        <f>IF(ISBLANK(Table13[[#This Row],[T2]]),0,IF(Table13[[#This Row],[T2]]&gt;0,1,0))</f>
        <v>0</v>
      </c>
      <c r="R473" s="3">
        <f>IF(ISBLANK(Table13[[#This Row],[T3]]),0,IF(Table13[[#This Row],[T3]]&gt;0,1,0))</f>
        <v>0</v>
      </c>
      <c r="S473" s="3">
        <f>IF(ISBLANK(Table13[[#This Row],[T4]]),0,IF(Table13[[#This Row],[T4]]&gt;0,1,0))</f>
        <v>0</v>
      </c>
      <c r="T473" s="3">
        <v>0.4</v>
      </c>
    </row>
    <row r="474" spans="1:20">
      <c r="A474" s="4">
        <v>43757.666666666664</v>
      </c>
      <c r="B474">
        <v>43757</v>
      </c>
      <c r="C474" s="3">
        <v>0.66666666666666663</v>
      </c>
      <c r="D474" s="3">
        <v>16</v>
      </c>
      <c r="E474" s="3">
        <v>19</v>
      </c>
      <c r="F474" s="3">
        <v>0.1</v>
      </c>
      <c r="G474" s="5">
        <v>0.2</v>
      </c>
      <c r="H474" s="3">
        <v>0.30000000000000004</v>
      </c>
      <c r="I474" s="3">
        <v>1.55139</v>
      </c>
      <c r="J474" s="12">
        <f t="shared" si="8"/>
        <v>1.1166666666666669</v>
      </c>
      <c r="K474" s="3"/>
      <c r="L474" s="3"/>
      <c r="M474" s="3"/>
      <c r="N474" s="3"/>
      <c r="O474" s="3"/>
      <c r="P474" s="3">
        <f>IF(ISBLANK(Table13[[#This Row],[T1]]),0,IF(Table13[[#This Row],[T1]]&gt;0,1,0))</f>
        <v>0</v>
      </c>
      <c r="Q474" s="3">
        <f>IF(ISBLANK(Table13[[#This Row],[T2]]),0,IF(Table13[[#This Row],[T2]]&gt;0,1,0))</f>
        <v>0</v>
      </c>
      <c r="R474" s="3">
        <f>IF(ISBLANK(Table13[[#This Row],[T3]]),0,IF(Table13[[#This Row],[T3]]&gt;0,1,0))</f>
        <v>0</v>
      </c>
      <c r="S474" s="3">
        <f>IF(ISBLANK(Table13[[#This Row],[T4]]),0,IF(Table13[[#This Row],[T4]]&gt;0,1,0))</f>
        <v>0</v>
      </c>
      <c r="T474" s="3">
        <v>0.30000000000000004</v>
      </c>
    </row>
    <row r="475" spans="1:20">
      <c r="A475" s="4">
        <v>43757.708333333336</v>
      </c>
      <c r="B475">
        <v>43757</v>
      </c>
      <c r="C475" s="3">
        <v>0.70833333333333337</v>
      </c>
      <c r="D475" s="3">
        <v>17</v>
      </c>
      <c r="E475" s="3">
        <v>19</v>
      </c>
      <c r="F475" s="3">
        <v>0.2</v>
      </c>
      <c r="G475" s="5">
        <v>0.1</v>
      </c>
      <c r="H475" s="3">
        <v>0.30000000000000004</v>
      </c>
      <c r="I475" s="3">
        <v>1.55139</v>
      </c>
      <c r="J475" s="12">
        <f t="shared" si="8"/>
        <v>1.2125000000000001</v>
      </c>
      <c r="K475" s="3"/>
      <c r="L475" s="3"/>
      <c r="M475" s="3"/>
      <c r="N475" s="3"/>
      <c r="O475" s="3"/>
      <c r="P475" s="3">
        <f>IF(ISBLANK(Table13[[#This Row],[T1]]),0,IF(Table13[[#This Row],[T1]]&gt;0,1,0))</f>
        <v>0</v>
      </c>
      <c r="Q475" s="3">
        <f>IF(ISBLANK(Table13[[#This Row],[T2]]),0,IF(Table13[[#This Row],[T2]]&gt;0,1,0))</f>
        <v>0</v>
      </c>
      <c r="R475" s="3">
        <f>IF(ISBLANK(Table13[[#This Row],[T3]]),0,IF(Table13[[#This Row],[T3]]&gt;0,1,0))</f>
        <v>1</v>
      </c>
      <c r="S475" s="3">
        <f>IF(ISBLANK(Table13[[#This Row],[T4]]),0,IF(Table13[[#This Row],[T4]]&gt;0,1,0))</f>
        <v>0</v>
      </c>
      <c r="T475" s="3">
        <v>0.30000000000000004</v>
      </c>
    </row>
    <row r="476" spans="1:20">
      <c r="A476" s="4">
        <v>43757.75</v>
      </c>
      <c r="B476">
        <v>43757</v>
      </c>
      <c r="C476" s="3">
        <v>0.75</v>
      </c>
      <c r="D476" s="3">
        <v>18</v>
      </c>
      <c r="E476" s="3">
        <v>19</v>
      </c>
      <c r="F476" s="3">
        <v>0.2</v>
      </c>
      <c r="G476" s="5">
        <v>0.2</v>
      </c>
      <c r="H476" s="3">
        <v>0.4</v>
      </c>
      <c r="I476" s="3">
        <v>1.55139</v>
      </c>
      <c r="J476" s="12">
        <f t="shared" si="8"/>
        <v>1.3291666666666668</v>
      </c>
      <c r="K476" s="3"/>
      <c r="L476" s="3"/>
      <c r="M476" s="3"/>
      <c r="N476" s="3"/>
      <c r="O476" s="3"/>
      <c r="P476" s="3">
        <f>IF(ISBLANK(Table13[[#This Row],[T1]]),0,IF(Table13[[#This Row],[T1]]&gt;0,1,0))</f>
        <v>0</v>
      </c>
      <c r="Q476" s="3">
        <f>IF(ISBLANK(Table13[[#This Row],[T2]]),0,IF(Table13[[#This Row],[T2]]&gt;0,1,0))</f>
        <v>0</v>
      </c>
      <c r="R476" s="3">
        <f>IF(ISBLANK(Table13[[#This Row],[T3]]),0,IF(Table13[[#This Row],[T3]]&gt;0,1,0))</f>
        <v>1</v>
      </c>
      <c r="S476" s="3">
        <f>IF(ISBLANK(Table13[[#This Row],[T4]]),0,IF(Table13[[#This Row],[T4]]&gt;0,1,0))</f>
        <v>0</v>
      </c>
      <c r="T476" s="3">
        <v>0.4</v>
      </c>
    </row>
    <row r="477" spans="1:20">
      <c r="A477" s="4">
        <v>43757.791666666664</v>
      </c>
      <c r="B477">
        <v>43757</v>
      </c>
      <c r="C477" s="3">
        <v>0.79166666666666663</v>
      </c>
      <c r="D477" s="3">
        <v>19</v>
      </c>
      <c r="E477" s="3">
        <v>19</v>
      </c>
      <c r="F477" s="3">
        <v>0.3</v>
      </c>
      <c r="G477" s="5">
        <v>0.4</v>
      </c>
      <c r="H477" s="3">
        <v>0.7</v>
      </c>
      <c r="I477" s="3">
        <v>1.55139</v>
      </c>
      <c r="J477" s="12">
        <f t="shared" si="8"/>
        <v>1.404166666666667</v>
      </c>
      <c r="K477" s="3">
        <v>47</v>
      </c>
      <c r="L477" s="3">
        <v>0</v>
      </c>
      <c r="M477" s="3">
        <v>0</v>
      </c>
      <c r="N477" s="3">
        <v>0</v>
      </c>
      <c r="O477" s="3"/>
      <c r="P477" s="3">
        <f>IF(ISBLANK(Table13[[#This Row],[T1]]),0,IF(Table13[[#This Row],[T1]]&gt;0,1,0))</f>
        <v>0</v>
      </c>
      <c r="Q477" s="3">
        <f>IF(ISBLANK(Table13[[#This Row],[T2]]),0,IF(Table13[[#This Row],[T2]]&gt;0,1,0))</f>
        <v>1</v>
      </c>
      <c r="R477" s="3">
        <f>IF(ISBLANK(Table13[[#This Row],[T3]]),0,IF(Table13[[#This Row],[T3]]&gt;0,1,0))</f>
        <v>1</v>
      </c>
      <c r="S477" s="3">
        <f>IF(ISBLANK(Table13[[#This Row],[T4]]),0,IF(Table13[[#This Row],[T4]]&gt;0,1,0))</f>
        <v>0</v>
      </c>
      <c r="T477" s="3">
        <v>0.7</v>
      </c>
    </row>
    <row r="478" spans="1:20">
      <c r="A478" s="4">
        <v>43757.833333333336</v>
      </c>
      <c r="B478">
        <v>43757</v>
      </c>
      <c r="C478" s="3">
        <v>0.83333333333333337</v>
      </c>
      <c r="D478" s="3">
        <v>20</v>
      </c>
      <c r="E478" s="3">
        <v>19</v>
      </c>
      <c r="F478" s="3">
        <v>0.4</v>
      </c>
      <c r="G478" s="5">
        <v>0.4</v>
      </c>
      <c r="H478" s="3">
        <v>0.8</v>
      </c>
      <c r="I478" s="3">
        <v>1.55139</v>
      </c>
      <c r="J478" s="12">
        <f t="shared" si="8"/>
        <v>1.4333333333333336</v>
      </c>
      <c r="K478" s="3">
        <v>57</v>
      </c>
      <c r="L478" s="3">
        <v>0</v>
      </c>
      <c r="M478" s="3">
        <v>0</v>
      </c>
      <c r="N478" s="3">
        <v>0</v>
      </c>
      <c r="O478" s="3"/>
      <c r="P478" s="3">
        <f>IF(ISBLANK(Table13[[#This Row],[T1]]),0,IF(Table13[[#This Row],[T1]]&gt;0,1,0))</f>
        <v>0</v>
      </c>
      <c r="Q478" s="3">
        <f>IF(ISBLANK(Table13[[#This Row],[T2]]),0,IF(Table13[[#This Row],[T2]]&gt;0,1,0))</f>
        <v>1</v>
      </c>
      <c r="R478" s="3">
        <f>IF(ISBLANK(Table13[[#This Row],[T3]]),0,IF(Table13[[#This Row],[T3]]&gt;0,1,0))</f>
        <v>1</v>
      </c>
      <c r="S478" s="3">
        <f>IF(ISBLANK(Table13[[#This Row],[T4]]),0,IF(Table13[[#This Row],[T4]]&gt;0,1,0))</f>
        <v>0</v>
      </c>
      <c r="T478" s="3">
        <v>0.8</v>
      </c>
    </row>
    <row r="479" spans="1:20">
      <c r="A479" s="4">
        <v>43757.875</v>
      </c>
      <c r="B479">
        <v>43757</v>
      </c>
      <c r="C479" s="3">
        <v>0.875</v>
      </c>
      <c r="D479" s="3">
        <v>21</v>
      </c>
      <c r="E479" s="3">
        <v>19</v>
      </c>
      <c r="F479" s="3">
        <v>0.4</v>
      </c>
      <c r="G479" s="5">
        <v>0.4</v>
      </c>
      <c r="H479" s="3">
        <v>0.8</v>
      </c>
      <c r="I479" s="3">
        <v>1.55139</v>
      </c>
      <c r="J479" s="12">
        <f t="shared" si="8"/>
        <v>1.5583333333333336</v>
      </c>
      <c r="K479" s="3">
        <v>58</v>
      </c>
      <c r="L479" s="3">
        <v>0</v>
      </c>
      <c r="M479" s="3">
        <v>0</v>
      </c>
      <c r="N479" s="3">
        <v>0</v>
      </c>
      <c r="O479" s="3"/>
      <c r="P479" s="3">
        <f>IF(ISBLANK(Table13[[#This Row],[T1]]),0,IF(Table13[[#This Row],[T1]]&gt;0,1,0))</f>
        <v>1</v>
      </c>
      <c r="Q479" s="3">
        <f>IF(ISBLANK(Table13[[#This Row],[T2]]),0,IF(Table13[[#This Row],[T2]]&gt;0,1,0))</f>
        <v>1</v>
      </c>
      <c r="R479" s="3">
        <f>IF(ISBLANK(Table13[[#This Row],[T3]]),0,IF(Table13[[#This Row],[T3]]&gt;0,1,0))</f>
        <v>1</v>
      </c>
      <c r="S479" s="3">
        <f>IF(ISBLANK(Table13[[#This Row],[T4]]),0,IF(Table13[[#This Row],[T4]]&gt;0,1,0))</f>
        <v>0</v>
      </c>
      <c r="T479" s="3">
        <v>0.8</v>
      </c>
    </row>
    <row r="480" spans="1:20">
      <c r="A480" s="4">
        <v>43757.916666666664</v>
      </c>
      <c r="B480">
        <v>43757</v>
      </c>
      <c r="C480" s="3">
        <v>0.91666666666666663</v>
      </c>
      <c r="D480" s="3">
        <v>22</v>
      </c>
      <c r="E480" s="3">
        <v>19</v>
      </c>
      <c r="F480" s="3">
        <v>0.4</v>
      </c>
      <c r="G480" s="5">
        <v>0.8</v>
      </c>
      <c r="H480" s="3">
        <v>1.2000000000000002</v>
      </c>
      <c r="I480" s="3">
        <v>1.55139</v>
      </c>
      <c r="J480" s="12">
        <f t="shared" si="8"/>
        <v>1.6166666666666669</v>
      </c>
      <c r="K480" s="3">
        <v>58</v>
      </c>
      <c r="L480" s="3">
        <v>28</v>
      </c>
      <c r="M480" s="3">
        <v>0</v>
      </c>
      <c r="N480" s="3">
        <v>0</v>
      </c>
      <c r="O480" s="3"/>
      <c r="P480" s="3">
        <f>IF(ISBLANK(Table13[[#This Row],[T1]]),0,IF(Table13[[#This Row],[T1]]&gt;0,1,0))</f>
        <v>1</v>
      </c>
      <c r="Q480" s="3">
        <f>IF(ISBLANK(Table13[[#This Row],[T2]]),0,IF(Table13[[#This Row],[T2]]&gt;0,1,0))</f>
        <v>1</v>
      </c>
      <c r="R480" s="3">
        <f>IF(ISBLANK(Table13[[#This Row],[T3]]),0,IF(Table13[[#This Row],[T3]]&gt;0,1,0))</f>
        <v>1</v>
      </c>
      <c r="S480" s="3">
        <f>IF(ISBLANK(Table13[[#This Row],[T4]]),0,IF(Table13[[#This Row],[T4]]&gt;0,1,0))</f>
        <v>0</v>
      </c>
      <c r="T480" s="3">
        <v>1.2000000000000002</v>
      </c>
    </row>
    <row r="481" spans="1:20">
      <c r="A481" s="4">
        <v>43757.958333333336</v>
      </c>
      <c r="B481">
        <v>43757</v>
      </c>
      <c r="C481" s="3">
        <v>0.95833333333333337</v>
      </c>
      <c r="D481" s="3">
        <v>23</v>
      </c>
      <c r="E481" s="3">
        <v>19</v>
      </c>
      <c r="F481" s="3">
        <v>2.1</v>
      </c>
      <c r="G481" s="5">
        <v>0.2</v>
      </c>
      <c r="H481" s="3">
        <v>2.3000000000000003</v>
      </c>
      <c r="I481" s="3">
        <v>1.55139</v>
      </c>
      <c r="J481" s="12">
        <f t="shared" si="8"/>
        <v>1.6166666666666671</v>
      </c>
      <c r="K481" s="3">
        <v>57</v>
      </c>
      <c r="L481" s="3">
        <v>57</v>
      </c>
      <c r="M481" s="3">
        <v>46</v>
      </c>
      <c r="N481" s="3">
        <v>0</v>
      </c>
      <c r="O481" s="3"/>
      <c r="P481" s="3">
        <f>IF(ISBLANK(Table13[[#This Row],[T1]]),0,IF(Table13[[#This Row],[T1]]&gt;0,1,0))</f>
        <v>1</v>
      </c>
      <c r="Q481" s="3">
        <f>IF(ISBLANK(Table13[[#This Row],[T2]]),0,IF(Table13[[#This Row],[T2]]&gt;0,1,0))</f>
        <v>1</v>
      </c>
      <c r="R481" s="3">
        <f>IF(ISBLANK(Table13[[#This Row],[T3]]),0,IF(Table13[[#This Row],[T3]]&gt;0,1,0))</f>
        <v>1</v>
      </c>
      <c r="S481" s="3">
        <f>IF(ISBLANK(Table13[[#This Row],[T4]]),0,IF(Table13[[#This Row],[T4]]&gt;0,1,0))</f>
        <v>0</v>
      </c>
      <c r="T481" s="3">
        <v>2.3000000000000003</v>
      </c>
    </row>
    <row r="482" spans="1:20">
      <c r="A482" s="4">
        <v>43758</v>
      </c>
      <c r="B482">
        <v>43758</v>
      </c>
      <c r="C482" s="3">
        <v>0</v>
      </c>
      <c r="D482" s="3">
        <v>0</v>
      </c>
      <c r="E482" s="3">
        <v>20</v>
      </c>
      <c r="F482" s="3">
        <v>0.2</v>
      </c>
      <c r="G482" s="5">
        <v>0.2</v>
      </c>
      <c r="H482" s="3">
        <v>0.4</v>
      </c>
      <c r="I482" s="3">
        <v>1.55139</v>
      </c>
      <c r="J482" s="12">
        <f t="shared" si="8"/>
        <v>1.6125000000000005</v>
      </c>
      <c r="K482" s="3">
        <v>58</v>
      </c>
      <c r="L482" s="3">
        <v>58</v>
      </c>
      <c r="M482" s="3">
        <v>58</v>
      </c>
      <c r="N482" s="3">
        <v>0</v>
      </c>
      <c r="O482" s="3"/>
      <c r="P482" s="3">
        <f>IF(ISBLANK(Table13[[#This Row],[T1]]),0,IF(Table13[[#This Row],[T1]]&gt;0,1,0))</f>
        <v>1</v>
      </c>
      <c r="Q482" s="3">
        <f>IF(ISBLANK(Table13[[#This Row],[T2]]),0,IF(Table13[[#This Row],[T2]]&gt;0,1,0))</f>
        <v>1</v>
      </c>
      <c r="R482" s="3">
        <f>IF(ISBLANK(Table13[[#This Row],[T3]]),0,IF(Table13[[#This Row],[T3]]&gt;0,1,0))</f>
        <v>1</v>
      </c>
      <c r="S482" s="3">
        <f>IF(ISBLANK(Table13[[#This Row],[T4]]),0,IF(Table13[[#This Row],[T4]]&gt;0,1,0))</f>
        <v>0</v>
      </c>
      <c r="T482" s="3">
        <v>0.4</v>
      </c>
    </row>
    <row r="483" spans="1:20">
      <c r="A483" s="4">
        <v>43758.041666666664</v>
      </c>
      <c r="B483">
        <v>43758</v>
      </c>
      <c r="C483" s="3">
        <v>4.1666666666666664E-2</v>
      </c>
      <c r="D483" s="3">
        <v>1</v>
      </c>
      <c r="E483" s="3">
        <v>20</v>
      </c>
      <c r="F483" s="3">
        <v>0.2</v>
      </c>
      <c r="G483" s="5">
        <v>0.2</v>
      </c>
      <c r="H483" s="3">
        <v>0.4</v>
      </c>
      <c r="I483" s="3">
        <v>1.55139</v>
      </c>
      <c r="J483" s="12">
        <f t="shared" si="8"/>
        <v>1.6250000000000007</v>
      </c>
      <c r="K483" s="3">
        <v>58</v>
      </c>
      <c r="L483" s="3">
        <v>58</v>
      </c>
      <c r="M483" s="3">
        <v>58</v>
      </c>
      <c r="N483" s="3">
        <v>0</v>
      </c>
      <c r="O483" s="3"/>
      <c r="P483" s="3">
        <f>IF(ISBLANK(Table13[[#This Row],[T1]]),0,IF(Table13[[#This Row],[T1]]&gt;0,1,0))</f>
        <v>1</v>
      </c>
      <c r="Q483" s="3">
        <f>IF(ISBLANK(Table13[[#This Row],[T2]]),0,IF(Table13[[#This Row],[T2]]&gt;0,1,0))</f>
        <v>1</v>
      </c>
      <c r="R483" s="3">
        <f>IF(ISBLANK(Table13[[#This Row],[T3]]),0,IF(Table13[[#This Row],[T3]]&gt;0,1,0))</f>
        <v>1</v>
      </c>
      <c r="S483" s="3">
        <f>IF(ISBLANK(Table13[[#This Row],[T4]]),0,IF(Table13[[#This Row],[T4]]&gt;0,1,0))</f>
        <v>0</v>
      </c>
      <c r="T483" s="3">
        <v>0.4</v>
      </c>
    </row>
    <row r="484" spans="1:20">
      <c r="A484" s="4">
        <v>43758.083333333336</v>
      </c>
      <c r="B484">
        <v>43758</v>
      </c>
      <c r="C484" s="3">
        <v>8.3333333333333329E-2</v>
      </c>
      <c r="D484" s="3">
        <v>2</v>
      </c>
      <c r="E484" s="3">
        <v>20</v>
      </c>
      <c r="F484" s="3">
        <v>0.2</v>
      </c>
      <c r="G484" s="5">
        <v>0.2</v>
      </c>
      <c r="H484" s="3">
        <v>0.4</v>
      </c>
      <c r="I484" s="3">
        <v>1.55139</v>
      </c>
      <c r="J484" s="12">
        <f t="shared" si="8"/>
        <v>1.6416666666666673</v>
      </c>
      <c r="K484" s="3">
        <v>58</v>
      </c>
      <c r="L484" s="3">
        <v>58</v>
      </c>
      <c r="M484" s="3">
        <v>58</v>
      </c>
      <c r="N484" s="3">
        <v>0</v>
      </c>
      <c r="O484" s="3"/>
      <c r="P484" s="3">
        <f>IF(ISBLANK(Table13[[#This Row],[T1]]),0,IF(Table13[[#This Row],[T1]]&gt;0,1,0))</f>
        <v>1</v>
      </c>
      <c r="Q484" s="3">
        <f>IF(ISBLANK(Table13[[#This Row],[T2]]),0,IF(Table13[[#This Row],[T2]]&gt;0,1,0))</f>
        <v>1</v>
      </c>
      <c r="R484" s="3">
        <f>IF(ISBLANK(Table13[[#This Row],[T3]]),0,IF(Table13[[#This Row],[T3]]&gt;0,1,0))</f>
        <v>1</v>
      </c>
      <c r="S484" s="3">
        <f>IF(ISBLANK(Table13[[#This Row],[T4]]),0,IF(Table13[[#This Row],[T4]]&gt;0,1,0))</f>
        <v>0</v>
      </c>
      <c r="T484" s="3">
        <v>0.4</v>
      </c>
    </row>
    <row r="485" spans="1:20">
      <c r="A485" s="4">
        <v>43758.125</v>
      </c>
      <c r="B485">
        <v>43758</v>
      </c>
      <c r="C485" s="3">
        <v>0.125</v>
      </c>
      <c r="D485" s="3">
        <v>3</v>
      </c>
      <c r="E485" s="3">
        <v>20</v>
      </c>
      <c r="F485" s="3">
        <v>0.2</v>
      </c>
      <c r="G485" s="5">
        <v>1</v>
      </c>
      <c r="H485" s="3">
        <v>1.2</v>
      </c>
      <c r="I485" s="3">
        <v>1.55139</v>
      </c>
      <c r="J485" s="12">
        <f t="shared" si="8"/>
        <v>1.654166666666667</v>
      </c>
      <c r="K485" s="3">
        <v>57</v>
      </c>
      <c r="L485" s="3">
        <v>57</v>
      </c>
      <c r="M485" s="3">
        <v>57</v>
      </c>
      <c r="N485" s="3">
        <v>0</v>
      </c>
      <c r="O485" s="3"/>
      <c r="P485" s="3">
        <f>IF(ISBLANK(Table13[[#This Row],[T1]]),0,IF(Table13[[#This Row],[T1]]&gt;0,1,0))</f>
        <v>1</v>
      </c>
      <c r="Q485" s="3">
        <f>IF(ISBLANK(Table13[[#This Row],[T2]]),0,IF(Table13[[#This Row],[T2]]&gt;0,1,0))</f>
        <v>1</v>
      </c>
      <c r="R485" s="3">
        <f>IF(ISBLANK(Table13[[#This Row],[T3]]),0,IF(Table13[[#This Row],[T3]]&gt;0,1,0))</f>
        <v>1</v>
      </c>
      <c r="S485" s="3">
        <f>IF(ISBLANK(Table13[[#This Row],[T4]]),0,IF(Table13[[#This Row],[T4]]&gt;0,1,0))</f>
        <v>0</v>
      </c>
      <c r="T485" s="3">
        <v>1.2</v>
      </c>
    </row>
    <row r="486" spans="1:20">
      <c r="A486" s="4">
        <v>43758.166666666664</v>
      </c>
      <c r="B486">
        <v>43758</v>
      </c>
      <c r="C486" s="3">
        <v>0.16666666666666666</v>
      </c>
      <c r="D486" s="3">
        <v>4</v>
      </c>
      <c r="E486" s="3">
        <v>20</v>
      </c>
      <c r="F486" s="3">
        <v>1.5</v>
      </c>
      <c r="G486" s="5">
        <v>0.2</v>
      </c>
      <c r="H486" s="3">
        <v>1.7</v>
      </c>
      <c r="I486" s="3">
        <v>1.55139</v>
      </c>
      <c r="J486" s="12">
        <f t="shared" si="8"/>
        <v>1.633333333333334</v>
      </c>
      <c r="K486" s="3">
        <v>58</v>
      </c>
      <c r="L486" s="3">
        <v>35</v>
      </c>
      <c r="M486" s="3">
        <v>58</v>
      </c>
      <c r="N486" s="3">
        <v>0</v>
      </c>
      <c r="O486" s="3"/>
      <c r="P486" s="3">
        <f>IF(ISBLANK(Table13[[#This Row],[T1]]),0,IF(Table13[[#This Row],[T1]]&gt;0,1,0))</f>
        <v>1</v>
      </c>
      <c r="Q486" s="3">
        <f>IF(ISBLANK(Table13[[#This Row],[T2]]),0,IF(Table13[[#This Row],[T2]]&gt;0,1,0))</f>
        <v>1</v>
      </c>
      <c r="R486" s="3">
        <f>IF(ISBLANK(Table13[[#This Row],[T3]]),0,IF(Table13[[#This Row],[T3]]&gt;0,1,0))</f>
        <v>1</v>
      </c>
      <c r="S486" s="3">
        <f>IF(ISBLANK(Table13[[#This Row],[T4]]),0,IF(Table13[[#This Row],[T4]]&gt;0,1,0))</f>
        <v>0</v>
      </c>
      <c r="T486" s="3">
        <v>1.7</v>
      </c>
    </row>
    <row r="487" spans="1:20">
      <c r="A487" s="4">
        <v>43758.208333333336</v>
      </c>
      <c r="B487">
        <v>43758</v>
      </c>
      <c r="C487" s="3">
        <v>0.20833333333333334</v>
      </c>
      <c r="D487" s="3">
        <v>5</v>
      </c>
      <c r="E487" s="3">
        <v>20</v>
      </c>
      <c r="F487" s="3">
        <v>0.2</v>
      </c>
      <c r="G487" s="5">
        <v>0.2</v>
      </c>
      <c r="H487" s="3">
        <v>0.4</v>
      </c>
      <c r="I487" s="3">
        <v>1.55139</v>
      </c>
      <c r="J487" s="12">
        <f t="shared" si="8"/>
        <v>1.591666666666667</v>
      </c>
      <c r="K487" s="3">
        <v>58</v>
      </c>
      <c r="L487" s="3">
        <v>0</v>
      </c>
      <c r="M487" s="3">
        <v>58</v>
      </c>
      <c r="N487" s="3">
        <v>0</v>
      </c>
      <c r="O487" s="3"/>
      <c r="P487" s="3">
        <f>IF(ISBLANK(Table13[[#This Row],[T1]]),0,IF(Table13[[#This Row],[T1]]&gt;0,1,0))</f>
        <v>1</v>
      </c>
      <c r="Q487" s="3">
        <f>IF(ISBLANK(Table13[[#This Row],[T2]]),0,IF(Table13[[#This Row],[T2]]&gt;0,1,0))</f>
        <v>1</v>
      </c>
      <c r="R487" s="3">
        <f>IF(ISBLANK(Table13[[#This Row],[T3]]),0,IF(Table13[[#This Row],[T3]]&gt;0,1,0))</f>
        <v>1</v>
      </c>
      <c r="S487" s="3">
        <f>IF(ISBLANK(Table13[[#This Row],[T4]]),0,IF(Table13[[#This Row],[T4]]&gt;0,1,0))</f>
        <v>0</v>
      </c>
      <c r="T487" s="3">
        <v>0.4</v>
      </c>
    </row>
    <row r="488" spans="1:20">
      <c r="A488" s="4">
        <v>43758.25</v>
      </c>
      <c r="B488">
        <v>43758</v>
      </c>
      <c r="C488" s="3">
        <v>0.25</v>
      </c>
      <c r="D488" s="3">
        <v>6</v>
      </c>
      <c r="E488" s="3">
        <v>20</v>
      </c>
      <c r="F488" s="3">
        <v>0.2</v>
      </c>
      <c r="G488" s="5">
        <v>0.2</v>
      </c>
      <c r="H488" s="3">
        <v>0.4</v>
      </c>
      <c r="I488" s="3">
        <v>1.55139</v>
      </c>
      <c r="J488" s="12">
        <f t="shared" si="8"/>
        <v>1.6000000000000005</v>
      </c>
      <c r="K488" s="3">
        <v>58</v>
      </c>
      <c r="L488" s="3">
        <v>0</v>
      </c>
      <c r="M488" s="3">
        <v>58</v>
      </c>
      <c r="N488" s="3">
        <v>0</v>
      </c>
      <c r="O488" s="3"/>
      <c r="P488" s="3">
        <f>IF(ISBLANK(Table13[[#This Row],[T1]]),0,IF(Table13[[#This Row],[T1]]&gt;0,1,0))</f>
        <v>1</v>
      </c>
      <c r="Q488" s="3">
        <f>IF(ISBLANK(Table13[[#This Row],[T2]]),0,IF(Table13[[#This Row],[T2]]&gt;0,1,0))</f>
        <v>1</v>
      </c>
      <c r="R488" s="3">
        <f>IF(ISBLANK(Table13[[#This Row],[T3]]),0,IF(Table13[[#This Row],[T3]]&gt;0,1,0))</f>
        <v>1</v>
      </c>
      <c r="S488" s="3">
        <f>IF(ISBLANK(Table13[[#This Row],[T4]]),0,IF(Table13[[#This Row],[T4]]&gt;0,1,0))</f>
        <v>0</v>
      </c>
      <c r="T488" s="3">
        <v>0.4</v>
      </c>
    </row>
    <row r="489" spans="1:20">
      <c r="A489" s="4">
        <v>43758.291666666664</v>
      </c>
      <c r="B489">
        <v>43758</v>
      </c>
      <c r="C489" s="3">
        <v>0.29166666666666669</v>
      </c>
      <c r="D489" s="3">
        <v>7</v>
      </c>
      <c r="E489" s="3">
        <v>20</v>
      </c>
      <c r="F489" s="3">
        <v>0.2</v>
      </c>
      <c r="G489" s="5">
        <v>0.5</v>
      </c>
      <c r="H489" s="3">
        <v>0.7</v>
      </c>
      <c r="I489" s="3">
        <v>1.55139</v>
      </c>
      <c r="J489" s="12">
        <f t="shared" si="8"/>
        <v>1.6291666666666671</v>
      </c>
      <c r="K489" s="3">
        <v>57</v>
      </c>
      <c r="L489" s="3">
        <v>0</v>
      </c>
      <c r="M489" s="3">
        <v>57</v>
      </c>
      <c r="N489" s="3">
        <v>0</v>
      </c>
      <c r="O489" s="3"/>
      <c r="P489" s="3">
        <f>IF(ISBLANK(Table13[[#This Row],[T1]]),0,IF(Table13[[#This Row],[T1]]&gt;0,1,0))</f>
        <v>1</v>
      </c>
      <c r="Q489" s="3">
        <f>IF(ISBLANK(Table13[[#This Row],[T2]]),0,IF(Table13[[#This Row],[T2]]&gt;0,1,0))</f>
        <v>0</v>
      </c>
      <c r="R489" s="3">
        <f>IF(ISBLANK(Table13[[#This Row],[T3]]),0,IF(Table13[[#This Row],[T3]]&gt;0,1,0))</f>
        <v>1</v>
      </c>
      <c r="S489" s="3">
        <f>IF(ISBLANK(Table13[[#This Row],[T4]]),0,IF(Table13[[#This Row],[T4]]&gt;0,1,0))</f>
        <v>0</v>
      </c>
      <c r="T489" s="3">
        <v>0.7</v>
      </c>
    </row>
    <row r="490" spans="1:20">
      <c r="A490" s="4">
        <v>43758.333333333336</v>
      </c>
      <c r="B490">
        <v>43758</v>
      </c>
      <c r="C490" s="3">
        <v>0.33333333333333331</v>
      </c>
      <c r="D490" s="3">
        <v>8</v>
      </c>
      <c r="E490" s="3">
        <v>20</v>
      </c>
      <c r="F490" s="3">
        <v>1.2</v>
      </c>
      <c r="G490" s="5">
        <v>0.2</v>
      </c>
      <c r="H490" s="3">
        <v>1.4</v>
      </c>
      <c r="I490" s="3">
        <v>1.55139</v>
      </c>
      <c r="J490" s="12">
        <f t="shared" si="8"/>
        <v>1.7708333333333339</v>
      </c>
      <c r="K490" s="3">
        <v>23</v>
      </c>
      <c r="L490" s="3">
        <v>0</v>
      </c>
      <c r="M490" s="3">
        <v>58</v>
      </c>
      <c r="N490" s="3">
        <v>0</v>
      </c>
      <c r="O490" s="3"/>
      <c r="P490" s="3">
        <f>IF(ISBLANK(Table13[[#This Row],[T1]]),0,IF(Table13[[#This Row],[T1]]&gt;0,1,0))</f>
        <v>0</v>
      </c>
      <c r="Q490" s="3">
        <f>IF(ISBLANK(Table13[[#This Row],[T2]]),0,IF(Table13[[#This Row],[T2]]&gt;0,1,0))</f>
        <v>0</v>
      </c>
      <c r="R490" s="3">
        <f>IF(ISBLANK(Table13[[#This Row],[T3]]),0,IF(Table13[[#This Row],[T3]]&gt;0,1,0))</f>
        <v>0</v>
      </c>
      <c r="S490" s="3">
        <f>IF(ISBLANK(Table13[[#This Row],[T4]]),0,IF(Table13[[#This Row],[T4]]&gt;0,1,0))</f>
        <v>0</v>
      </c>
      <c r="T490" s="3">
        <v>1.4</v>
      </c>
    </row>
    <row r="491" spans="1:20">
      <c r="A491" s="4">
        <v>43758.375</v>
      </c>
      <c r="B491">
        <v>43758</v>
      </c>
      <c r="C491" s="3">
        <v>0.375</v>
      </c>
      <c r="D491" s="3">
        <v>9</v>
      </c>
      <c r="E491" s="3">
        <v>20</v>
      </c>
      <c r="F491" s="3">
        <v>0.2</v>
      </c>
      <c r="G491" s="5">
        <v>0.2</v>
      </c>
      <c r="H491" s="3">
        <v>0.4</v>
      </c>
      <c r="I491" s="3">
        <v>1.55139</v>
      </c>
      <c r="J491" s="12">
        <f t="shared" si="8"/>
        <v>1.7416666666666671</v>
      </c>
      <c r="K491" s="3">
        <v>0</v>
      </c>
      <c r="L491" s="3">
        <v>0</v>
      </c>
      <c r="M491" s="3">
        <v>58</v>
      </c>
      <c r="N491" s="3">
        <v>0</v>
      </c>
      <c r="O491" s="3"/>
      <c r="P491" s="3">
        <f>IF(ISBLANK(Table13[[#This Row],[T1]]),0,IF(Table13[[#This Row],[T1]]&gt;0,1,0))</f>
        <v>0</v>
      </c>
      <c r="Q491" s="3">
        <f>IF(ISBLANK(Table13[[#This Row],[T2]]),0,IF(Table13[[#This Row],[T2]]&gt;0,1,0))</f>
        <v>0</v>
      </c>
      <c r="R491" s="3">
        <f>IF(ISBLANK(Table13[[#This Row],[T3]]),0,IF(Table13[[#This Row],[T3]]&gt;0,1,0))</f>
        <v>0</v>
      </c>
      <c r="S491" s="3">
        <f>IF(ISBLANK(Table13[[#This Row],[T4]]),0,IF(Table13[[#This Row],[T4]]&gt;0,1,0))</f>
        <v>0</v>
      </c>
      <c r="T491" s="3">
        <v>0.4</v>
      </c>
    </row>
    <row r="492" spans="1:20">
      <c r="A492" s="4">
        <v>43758.416666666664</v>
      </c>
      <c r="B492">
        <v>43758</v>
      </c>
      <c r="C492" s="3">
        <v>0.41666666666666669</v>
      </c>
      <c r="D492" s="3">
        <v>10</v>
      </c>
      <c r="E492" s="3">
        <v>20</v>
      </c>
      <c r="F492" s="3">
        <v>0.2</v>
      </c>
      <c r="G492" s="5">
        <v>0.2</v>
      </c>
      <c r="H492" s="3">
        <v>0.4</v>
      </c>
      <c r="I492" s="3">
        <v>1.55139</v>
      </c>
      <c r="J492" s="12">
        <f t="shared" si="8"/>
        <v>1.8125000000000002</v>
      </c>
      <c r="K492" s="3">
        <v>0</v>
      </c>
      <c r="L492" s="3">
        <v>0</v>
      </c>
      <c r="M492" s="3">
        <v>57</v>
      </c>
      <c r="N492" s="3">
        <v>0</v>
      </c>
      <c r="O492" s="3"/>
      <c r="P492" s="3">
        <f>IF(ISBLANK(Table13[[#This Row],[T1]]),0,IF(Table13[[#This Row],[T1]]&gt;0,1,0))</f>
        <v>0</v>
      </c>
      <c r="Q492" s="3">
        <f>IF(ISBLANK(Table13[[#This Row],[T2]]),0,IF(Table13[[#This Row],[T2]]&gt;0,1,0))</f>
        <v>0</v>
      </c>
      <c r="R492" s="3">
        <f>IF(ISBLANK(Table13[[#This Row],[T3]]),0,IF(Table13[[#This Row],[T3]]&gt;0,1,0))</f>
        <v>0</v>
      </c>
      <c r="S492" s="3">
        <f>IF(ISBLANK(Table13[[#This Row],[T4]]),0,IF(Table13[[#This Row],[T4]]&gt;0,1,0))</f>
        <v>0</v>
      </c>
      <c r="T492" s="3">
        <v>0.4</v>
      </c>
    </row>
    <row r="493" spans="1:20">
      <c r="A493" s="4">
        <v>43758.458333333336</v>
      </c>
      <c r="B493">
        <v>43758</v>
      </c>
      <c r="C493" s="3">
        <v>0.45833333333333331</v>
      </c>
      <c r="D493" s="3">
        <v>11</v>
      </c>
      <c r="E493" s="3">
        <v>20</v>
      </c>
      <c r="F493" s="3">
        <v>1.9</v>
      </c>
      <c r="G493" s="5">
        <v>0.2</v>
      </c>
      <c r="H493" s="3">
        <v>2.1</v>
      </c>
      <c r="I493" s="3">
        <v>1.55139</v>
      </c>
      <c r="J493" s="12">
        <f t="shared" si="8"/>
        <v>1.8333333333333337</v>
      </c>
      <c r="K493" s="3">
        <v>0</v>
      </c>
      <c r="L493" s="3">
        <v>0</v>
      </c>
      <c r="M493" s="3">
        <v>18</v>
      </c>
      <c r="N493" s="3">
        <v>0</v>
      </c>
      <c r="O493" s="3"/>
      <c r="P493" s="3">
        <f>IF(ISBLANK(Table13[[#This Row],[T1]]),0,IF(Table13[[#This Row],[T1]]&gt;0,1,0))</f>
        <v>0</v>
      </c>
      <c r="Q493" s="3">
        <f>IF(ISBLANK(Table13[[#This Row],[T2]]),0,IF(Table13[[#This Row],[T2]]&gt;0,1,0))</f>
        <v>0</v>
      </c>
      <c r="R493" s="3">
        <f>IF(ISBLANK(Table13[[#This Row],[T3]]),0,IF(Table13[[#This Row],[T3]]&gt;0,1,0))</f>
        <v>0</v>
      </c>
      <c r="S493" s="3">
        <f>IF(ISBLANK(Table13[[#This Row],[T4]]),0,IF(Table13[[#This Row],[T4]]&gt;0,1,0))</f>
        <v>0</v>
      </c>
      <c r="T493" s="3">
        <v>2.1</v>
      </c>
    </row>
    <row r="494" spans="1:20">
      <c r="A494" s="4">
        <v>43758.5</v>
      </c>
      <c r="B494">
        <v>43758</v>
      </c>
      <c r="C494" s="3">
        <v>0.5</v>
      </c>
      <c r="D494" s="3">
        <v>12</v>
      </c>
      <c r="E494" s="3">
        <v>20</v>
      </c>
      <c r="F494" s="3">
        <v>0.2</v>
      </c>
      <c r="G494" s="5">
        <v>0.2</v>
      </c>
      <c r="H494" s="3">
        <v>0.4</v>
      </c>
      <c r="I494" s="3">
        <v>1.55139</v>
      </c>
      <c r="J494" s="12">
        <f t="shared" si="8"/>
        <v>1.7583333333333335</v>
      </c>
      <c r="K494" s="3"/>
      <c r="L494" s="3"/>
      <c r="M494" s="3"/>
      <c r="N494" s="3"/>
      <c r="O494" s="3"/>
      <c r="P494" s="3">
        <f>IF(ISBLANK(Table13[[#This Row],[T1]]),0,IF(Table13[[#This Row],[T1]]&gt;0,1,0))</f>
        <v>0</v>
      </c>
      <c r="Q494" s="3">
        <f>IF(ISBLANK(Table13[[#This Row],[T2]]),0,IF(Table13[[#This Row],[T2]]&gt;0,1,0))</f>
        <v>0</v>
      </c>
      <c r="R494" s="3">
        <f>IF(ISBLANK(Table13[[#This Row],[T3]]),0,IF(Table13[[#This Row],[T3]]&gt;0,1,0))</f>
        <v>0</v>
      </c>
      <c r="S494" s="3">
        <f>IF(ISBLANK(Table13[[#This Row],[T4]]),0,IF(Table13[[#This Row],[T4]]&gt;0,1,0))</f>
        <v>0</v>
      </c>
      <c r="T494" s="3">
        <v>0.4</v>
      </c>
    </row>
    <row r="495" spans="1:20">
      <c r="A495" s="4">
        <v>43758.541666666664</v>
      </c>
      <c r="B495">
        <v>43758</v>
      </c>
      <c r="C495" s="3">
        <v>0.54166666666666663</v>
      </c>
      <c r="D495" s="3">
        <v>13</v>
      </c>
      <c r="E495" s="3">
        <v>20</v>
      </c>
      <c r="F495" s="3">
        <v>0.4</v>
      </c>
      <c r="G495" s="5">
        <v>1.1000000000000001</v>
      </c>
      <c r="H495" s="3">
        <v>1.5</v>
      </c>
      <c r="I495" s="3">
        <v>1.55139</v>
      </c>
      <c r="J495" s="12">
        <f t="shared" si="8"/>
        <v>1.7666666666666666</v>
      </c>
      <c r="K495" s="3">
        <v>0</v>
      </c>
      <c r="L495" s="3">
        <v>0</v>
      </c>
      <c r="M495" s="3">
        <v>38</v>
      </c>
      <c r="N495" s="3">
        <v>0</v>
      </c>
      <c r="O495" s="3"/>
      <c r="P495" s="3">
        <f>IF(ISBLANK(Table13[[#This Row],[T1]]),0,IF(Table13[[#This Row],[T1]]&gt;0,1,0))</f>
        <v>0</v>
      </c>
      <c r="Q495" s="3">
        <f>IF(ISBLANK(Table13[[#This Row],[T2]]),0,IF(Table13[[#This Row],[T2]]&gt;0,1,0))</f>
        <v>0</v>
      </c>
      <c r="R495" s="3">
        <f>IF(ISBLANK(Table13[[#This Row],[T3]]),0,IF(Table13[[#This Row],[T3]]&gt;0,1,0))</f>
        <v>0</v>
      </c>
      <c r="S495" s="3">
        <f>IF(ISBLANK(Table13[[#This Row],[T4]]),0,IF(Table13[[#This Row],[T4]]&gt;0,1,0))</f>
        <v>0</v>
      </c>
      <c r="T495" s="3">
        <v>1.5</v>
      </c>
    </row>
    <row r="496" spans="1:20">
      <c r="A496" s="4">
        <v>43758.583333333336</v>
      </c>
      <c r="B496">
        <v>43758</v>
      </c>
      <c r="C496" s="3">
        <v>0.58333333333333337</v>
      </c>
      <c r="D496" s="3">
        <v>14</v>
      </c>
      <c r="E496" s="3">
        <v>20</v>
      </c>
      <c r="F496" s="3">
        <v>1.8</v>
      </c>
      <c r="G496" s="5">
        <v>3.3</v>
      </c>
      <c r="H496" s="3">
        <v>5.0999999999999996</v>
      </c>
      <c r="I496" s="3">
        <v>1.55139</v>
      </c>
      <c r="J496" s="12">
        <f t="shared" si="8"/>
        <v>1.7458333333333333</v>
      </c>
      <c r="K496" s="3">
        <v>33</v>
      </c>
      <c r="L496" s="3">
        <v>10</v>
      </c>
      <c r="M496" s="3">
        <v>57</v>
      </c>
      <c r="N496" s="3">
        <v>0</v>
      </c>
      <c r="O496" s="3"/>
      <c r="P496" s="3">
        <f>IF(ISBLANK(Table13[[#This Row],[T1]]),0,IF(Table13[[#This Row],[T1]]&gt;0,1,0))</f>
        <v>0</v>
      </c>
      <c r="Q496" s="3">
        <f>IF(ISBLANK(Table13[[#This Row],[T2]]),0,IF(Table13[[#This Row],[T2]]&gt;0,1,0))</f>
        <v>0</v>
      </c>
      <c r="R496" s="3">
        <f>IF(ISBLANK(Table13[[#This Row],[T3]]),0,IF(Table13[[#This Row],[T3]]&gt;0,1,0))</f>
        <v>0</v>
      </c>
      <c r="S496" s="3">
        <f>IF(ISBLANK(Table13[[#This Row],[T4]]),0,IF(Table13[[#This Row],[T4]]&gt;0,1,0))</f>
        <v>0</v>
      </c>
      <c r="T496" s="3">
        <v>5.0999999999999996</v>
      </c>
    </row>
    <row r="497" spans="1:20">
      <c r="A497" s="4">
        <v>43758.625</v>
      </c>
      <c r="B497">
        <v>43758</v>
      </c>
      <c r="C497" s="3">
        <v>0.625</v>
      </c>
      <c r="D497" s="3">
        <v>15</v>
      </c>
      <c r="E497" s="3">
        <v>20</v>
      </c>
      <c r="F497" s="3">
        <v>2</v>
      </c>
      <c r="G497" s="5">
        <v>1.1000000000000001</v>
      </c>
      <c r="H497" s="3">
        <v>3.1</v>
      </c>
      <c r="I497" s="3">
        <v>1.55139</v>
      </c>
      <c r="J497" s="12">
        <f t="shared" si="8"/>
        <v>1.5708333333333329</v>
      </c>
      <c r="K497" s="3">
        <v>58</v>
      </c>
      <c r="L497" s="3">
        <v>58</v>
      </c>
      <c r="M497" s="3">
        <v>58</v>
      </c>
      <c r="N497" s="3">
        <v>0</v>
      </c>
      <c r="O497" s="3"/>
      <c r="P497" s="3">
        <f>IF(ISBLANK(Table13[[#This Row],[T1]]),0,IF(Table13[[#This Row],[T1]]&gt;0,1,0))</f>
        <v>0</v>
      </c>
      <c r="Q497" s="3">
        <f>IF(ISBLANK(Table13[[#This Row],[T2]]),0,IF(Table13[[#This Row],[T2]]&gt;0,1,0))</f>
        <v>0</v>
      </c>
      <c r="R497" s="3">
        <f>IF(ISBLANK(Table13[[#This Row],[T3]]),0,IF(Table13[[#This Row],[T3]]&gt;0,1,0))</f>
        <v>0</v>
      </c>
      <c r="S497" s="3">
        <f>IF(ISBLANK(Table13[[#This Row],[T4]]),0,IF(Table13[[#This Row],[T4]]&gt;0,1,0))</f>
        <v>0</v>
      </c>
      <c r="T497" s="3">
        <v>3.1</v>
      </c>
    </row>
    <row r="498" spans="1:20">
      <c r="A498" s="4">
        <v>43758.666666666664</v>
      </c>
      <c r="B498">
        <v>43758</v>
      </c>
      <c r="C498" s="3">
        <v>0.66666666666666663</v>
      </c>
      <c r="D498" s="3">
        <v>16</v>
      </c>
      <c r="E498" s="3">
        <v>20</v>
      </c>
      <c r="F498" s="3">
        <v>1.7</v>
      </c>
      <c r="G498" s="5">
        <v>0.9</v>
      </c>
      <c r="H498" s="3">
        <v>2.6</v>
      </c>
      <c r="I498" s="3">
        <v>1.55139</v>
      </c>
      <c r="J498" s="12">
        <f t="shared" si="8"/>
        <v>1.5166666666666666</v>
      </c>
      <c r="K498" s="3">
        <v>18</v>
      </c>
      <c r="L498" s="3">
        <v>58</v>
      </c>
      <c r="M498" s="3">
        <v>18</v>
      </c>
      <c r="N498" s="3">
        <v>0</v>
      </c>
      <c r="O498" s="3"/>
      <c r="P498" s="3">
        <f>IF(ISBLANK(Table13[[#This Row],[T1]]),0,IF(Table13[[#This Row],[T1]]&gt;0,1,0))</f>
        <v>0</v>
      </c>
      <c r="Q498" s="3">
        <f>IF(ISBLANK(Table13[[#This Row],[T2]]),0,IF(Table13[[#This Row],[T2]]&gt;0,1,0))</f>
        <v>0</v>
      </c>
      <c r="R498" s="3">
        <f>IF(ISBLANK(Table13[[#This Row],[T3]]),0,IF(Table13[[#This Row],[T3]]&gt;0,1,0))</f>
        <v>0</v>
      </c>
      <c r="S498" s="3">
        <f>IF(ISBLANK(Table13[[#This Row],[T4]]),0,IF(Table13[[#This Row],[T4]]&gt;0,1,0))</f>
        <v>0</v>
      </c>
      <c r="T498" s="3">
        <v>2.6</v>
      </c>
    </row>
    <row r="499" spans="1:20">
      <c r="A499" s="4">
        <v>43758.708333333336</v>
      </c>
      <c r="B499">
        <v>43758</v>
      </c>
      <c r="C499" s="3">
        <v>0.70833333333333337</v>
      </c>
      <c r="D499" s="3">
        <v>17</v>
      </c>
      <c r="E499" s="3">
        <v>20</v>
      </c>
      <c r="F499" s="3">
        <v>0.8</v>
      </c>
      <c r="G499" s="5">
        <v>2.2999999999999998</v>
      </c>
      <c r="H499" s="3">
        <v>3.0999999999999996</v>
      </c>
      <c r="I499" s="3">
        <v>1.55139</v>
      </c>
      <c r="J499" s="12">
        <f t="shared" si="8"/>
        <v>1.4375</v>
      </c>
      <c r="K499" s="3">
        <v>56</v>
      </c>
      <c r="L499" s="3">
        <v>46</v>
      </c>
      <c r="M499" s="3">
        <v>56</v>
      </c>
      <c r="N499" s="3">
        <v>0</v>
      </c>
      <c r="O499" s="3"/>
      <c r="P499" s="3">
        <f>IF(ISBLANK(Table13[[#This Row],[T1]]),0,IF(Table13[[#This Row],[T1]]&gt;0,1,0))</f>
        <v>0</v>
      </c>
      <c r="Q499" s="3">
        <f>IF(ISBLANK(Table13[[#This Row],[T2]]),0,IF(Table13[[#This Row],[T2]]&gt;0,1,0))</f>
        <v>0</v>
      </c>
      <c r="R499" s="3">
        <f>IF(ISBLANK(Table13[[#This Row],[T3]]),0,IF(Table13[[#This Row],[T3]]&gt;0,1,0))</f>
        <v>1</v>
      </c>
      <c r="S499" s="3">
        <f>IF(ISBLANK(Table13[[#This Row],[T4]]),0,IF(Table13[[#This Row],[T4]]&gt;0,1,0))</f>
        <v>0</v>
      </c>
      <c r="T499" s="3">
        <v>3.0999999999999996</v>
      </c>
    </row>
    <row r="500" spans="1:20">
      <c r="A500" s="4">
        <v>43758.75</v>
      </c>
      <c r="B500">
        <v>43758</v>
      </c>
      <c r="C500" s="3">
        <v>0.75</v>
      </c>
      <c r="D500" s="3">
        <v>18</v>
      </c>
      <c r="E500" s="3">
        <v>20</v>
      </c>
      <c r="F500" s="3">
        <v>0.8</v>
      </c>
      <c r="G500" s="5">
        <v>1.4</v>
      </c>
      <c r="H500" s="3">
        <v>2.2000000000000002</v>
      </c>
      <c r="I500" s="3">
        <v>1.55139</v>
      </c>
      <c r="J500" s="12">
        <f t="shared" si="8"/>
        <v>1.3291666666666666</v>
      </c>
      <c r="K500" s="3">
        <v>56</v>
      </c>
      <c r="L500" s="3">
        <v>0</v>
      </c>
      <c r="M500" s="3">
        <v>57</v>
      </c>
      <c r="N500" s="3">
        <v>0</v>
      </c>
      <c r="O500" s="3"/>
      <c r="P500" s="3">
        <f>IF(ISBLANK(Table13[[#This Row],[T1]]),0,IF(Table13[[#This Row],[T1]]&gt;0,1,0))</f>
        <v>0</v>
      </c>
      <c r="Q500" s="3">
        <f>IF(ISBLANK(Table13[[#This Row],[T2]]),0,IF(Table13[[#This Row],[T2]]&gt;0,1,0))</f>
        <v>0</v>
      </c>
      <c r="R500" s="3">
        <f>IF(ISBLANK(Table13[[#This Row],[T3]]),0,IF(Table13[[#This Row],[T3]]&gt;0,1,0))</f>
        <v>1</v>
      </c>
      <c r="S500" s="3">
        <f>IF(ISBLANK(Table13[[#This Row],[T4]]),0,IF(Table13[[#This Row],[T4]]&gt;0,1,0))</f>
        <v>0</v>
      </c>
      <c r="T500" s="3">
        <v>2.2000000000000002</v>
      </c>
    </row>
    <row r="501" spans="1:20">
      <c r="A501" s="4">
        <v>43758.791666666664</v>
      </c>
      <c r="B501">
        <v>43758</v>
      </c>
      <c r="C501" s="3">
        <v>0.79166666666666663</v>
      </c>
      <c r="D501" s="3">
        <v>19</v>
      </c>
      <c r="E501" s="3">
        <v>20</v>
      </c>
      <c r="F501" s="3">
        <v>0.7</v>
      </c>
      <c r="G501" s="5">
        <v>0.7</v>
      </c>
      <c r="H501" s="3">
        <v>1.4</v>
      </c>
      <c r="I501" s="3">
        <v>1.55139</v>
      </c>
      <c r="J501" s="12">
        <f t="shared" si="8"/>
        <v>1.3041666666666665</v>
      </c>
      <c r="K501" s="3">
        <v>57</v>
      </c>
      <c r="L501" s="3">
        <v>0</v>
      </c>
      <c r="M501" s="3">
        <v>57</v>
      </c>
      <c r="N501" s="3">
        <v>0</v>
      </c>
      <c r="O501" s="3"/>
      <c r="P501" s="3">
        <f>IF(ISBLANK(Table13[[#This Row],[T1]]),0,IF(Table13[[#This Row],[T1]]&gt;0,1,0))</f>
        <v>0</v>
      </c>
      <c r="Q501" s="3">
        <f>IF(ISBLANK(Table13[[#This Row],[T2]]),0,IF(Table13[[#This Row],[T2]]&gt;0,1,0))</f>
        <v>0</v>
      </c>
      <c r="R501" s="3">
        <f>IF(ISBLANK(Table13[[#This Row],[T3]]),0,IF(Table13[[#This Row],[T3]]&gt;0,1,0))</f>
        <v>0</v>
      </c>
      <c r="S501" s="3">
        <f>IF(ISBLANK(Table13[[#This Row],[T4]]),0,IF(Table13[[#This Row],[T4]]&gt;0,1,0))</f>
        <v>0</v>
      </c>
      <c r="T501" s="3">
        <v>1.4</v>
      </c>
    </row>
    <row r="502" spans="1:20">
      <c r="A502" s="4">
        <v>43758.833333333336</v>
      </c>
      <c r="B502">
        <v>43758</v>
      </c>
      <c r="C502" s="3">
        <v>0.83333333333333337</v>
      </c>
      <c r="D502" s="3">
        <v>20</v>
      </c>
      <c r="E502" s="3">
        <v>20</v>
      </c>
      <c r="F502" s="3">
        <v>2.2000000000000002</v>
      </c>
      <c r="G502" s="5">
        <v>1.6</v>
      </c>
      <c r="H502" s="3">
        <v>3.8000000000000003</v>
      </c>
      <c r="I502" s="3">
        <v>1.55139</v>
      </c>
      <c r="J502" s="12">
        <f t="shared" si="8"/>
        <v>1.2958333333333332</v>
      </c>
      <c r="K502" s="3">
        <v>58</v>
      </c>
      <c r="L502" s="3">
        <v>0</v>
      </c>
      <c r="M502" s="3">
        <v>58</v>
      </c>
      <c r="N502" s="3">
        <v>0</v>
      </c>
      <c r="O502" s="3"/>
      <c r="P502" s="3">
        <f>IF(ISBLANK(Table13[[#This Row],[T1]]),0,IF(Table13[[#This Row],[T1]]&gt;0,1,0))</f>
        <v>0</v>
      </c>
      <c r="Q502" s="3">
        <f>IF(ISBLANK(Table13[[#This Row],[T2]]),0,IF(Table13[[#This Row],[T2]]&gt;0,1,0))</f>
        <v>0</v>
      </c>
      <c r="R502" s="3">
        <f>IF(ISBLANK(Table13[[#This Row],[T3]]),0,IF(Table13[[#This Row],[T3]]&gt;0,1,0))</f>
        <v>0</v>
      </c>
      <c r="S502" s="3">
        <f>IF(ISBLANK(Table13[[#This Row],[T4]]),0,IF(Table13[[#This Row],[T4]]&gt;0,1,0))</f>
        <v>0</v>
      </c>
      <c r="T502" s="3">
        <v>3.8000000000000003</v>
      </c>
    </row>
    <row r="503" spans="1:20">
      <c r="A503" s="4">
        <v>43758.875</v>
      </c>
      <c r="B503">
        <v>43758</v>
      </c>
      <c r="C503" s="3">
        <v>0.875</v>
      </c>
      <c r="D503" s="3">
        <v>21</v>
      </c>
      <c r="E503" s="3">
        <v>20</v>
      </c>
      <c r="F503" s="3">
        <v>1.5</v>
      </c>
      <c r="G503" s="5">
        <v>0.7</v>
      </c>
      <c r="H503" s="3">
        <v>2.2000000000000002</v>
      </c>
      <c r="I503" s="3">
        <v>1.55139</v>
      </c>
      <c r="J503" s="12">
        <f t="shared" si="8"/>
        <v>1.1708333333333332</v>
      </c>
      <c r="K503" s="3">
        <v>57</v>
      </c>
      <c r="L503" s="3">
        <v>0</v>
      </c>
      <c r="M503" s="3">
        <v>57</v>
      </c>
      <c r="N503" s="3">
        <v>0</v>
      </c>
      <c r="O503" s="3"/>
      <c r="P503" s="3">
        <f>IF(ISBLANK(Table13[[#This Row],[T1]]),0,IF(Table13[[#This Row],[T1]]&gt;0,1,0))</f>
        <v>1</v>
      </c>
      <c r="Q503" s="3">
        <f>IF(ISBLANK(Table13[[#This Row],[T2]]),0,IF(Table13[[#This Row],[T2]]&gt;0,1,0))</f>
        <v>1</v>
      </c>
      <c r="R503" s="3">
        <f>IF(ISBLANK(Table13[[#This Row],[T3]]),0,IF(Table13[[#This Row],[T3]]&gt;0,1,0))</f>
        <v>1</v>
      </c>
      <c r="S503" s="3">
        <f>IF(ISBLANK(Table13[[#This Row],[T4]]),0,IF(Table13[[#This Row],[T4]]&gt;0,1,0))</f>
        <v>0</v>
      </c>
      <c r="T503" s="3">
        <v>2.2000000000000002</v>
      </c>
    </row>
    <row r="504" spans="1:20">
      <c r="A504" s="4">
        <v>43758.916666666664</v>
      </c>
      <c r="B504">
        <v>43758</v>
      </c>
      <c r="C504" s="3">
        <v>0.91666666666666663</v>
      </c>
      <c r="D504" s="3">
        <v>22</v>
      </c>
      <c r="E504" s="3">
        <v>20</v>
      </c>
      <c r="F504" s="3">
        <v>0.5</v>
      </c>
      <c r="G504" s="5">
        <v>0.7</v>
      </c>
      <c r="H504" s="3">
        <v>1.2</v>
      </c>
      <c r="I504" s="3">
        <v>1.55139</v>
      </c>
      <c r="J504" s="12">
        <f t="shared" si="8"/>
        <v>1.1125</v>
      </c>
      <c r="K504" s="3">
        <v>58</v>
      </c>
      <c r="L504" s="3">
        <v>21</v>
      </c>
      <c r="M504" s="3">
        <v>58</v>
      </c>
      <c r="N504" s="3">
        <v>0</v>
      </c>
      <c r="O504" s="3"/>
      <c r="P504" s="3">
        <f>IF(ISBLANK(Table13[[#This Row],[T1]]),0,IF(Table13[[#This Row],[T1]]&gt;0,1,0))</f>
        <v>1</v>
      </c>
      <c r="Q504" s="3">
        <f>IF(ISBLANK(Table13[[#This Row],[T2]]),0,IF(Table13[[#This Row],[T2]]&gt;0,1,0))</f>
        <v>1</v>
      </c>
      <c r="R504" s="3">
        <f>IF(ISBLANK(Table13[[#This Row],[T3]]),0,IF(Table13[[#This Row],[T3]]&gt;0,1,0))</f>
        <v>1</v>
      </c>
      <c r="S504" s="3">
        <f>IF(ISBLANK(Table13[[#This Row],[T4]]),0,IF(Table13[[#This Row],[T4]]&gt;0,1,0))</f>
        <v>0</v>
      </c>
      <c r="T504" s="3">
        <v>1.2</v>
      </c>
    </row>
    <row r="505" spans="1:20">
      <c r="A505" s="4">
        <v>43758.958333333336</v>
      </c>
      <c r="B505">
        <v>43758</v>
      </c>
      <c r="C505" s="3">
        <v>0.95833333333333337</v>
      </c>
      <c r="D505" s="3">
        <v>23</v>
      </c>
      <c r="E505" s="3">
        <v>20</v>
      </c>
      <c r="F505" s="3">
        <v>1.6</v>
      </c>
      <c r="G505" s="5">
        <v>0.6</v>
      </c>
      <c r="H505" s="3">
        <v>2.2000000000000002</v>
      </c>
      <c r="I505" s="3">
        <v>1.55139</v>
      </c>
      <c r="J505" s="12">
        <f t="shared" si="8"/>
        <v>1.0833333333333333</v>
      </c>
      <c r="K505" s="3">
        <v>59</v>
      </c>
      <c r="L505" s="3">
        <v>56</v>
      </c>
      <c r="M505" s="3">
        <v>59</v>
      </c>
      <c r="N505" s="3">
        <v>0</v>
      </c>
      <c r="O505" s="3"/>
      <c r="P505" s="3">
        <f>IF(ISBLANK(Table13[[#This Row],[T1]]),0,IF(Table13[[#This Row],[T1]]&gt;0,1,0))</f>
        <v>1</v>
      </c>
      <c r="Q505" s="3">
        <f>IF(ISBLANK(Table13[[#This Row],[T2]]),0,IF(Table13[[#This Row],[T2]]&gt;0,1,0))</f>
        <v>1</v>
      </c>
      <c r="R505" s="3">
        <f>IF(ISBLANK(Table13[[#This Row],[T3]]),0,IF(Table13[[#This Row],[T3]]&gt;0,1,0))</f>
        <v>1</v>
      </c>
      <c r="S505" s="3">
        <f>IF(ISBLANK(Table13[[#This Row],[T4]]),0,IF(Table13[[#This Row],[T4]]&gt;0,1,0))</f>
        <v>0</v>
      </c>
      <c r="T505" s="3">
        <v>2.2000000000000002</v>
      </c>
    </row>
    <row r="506" spans="1:20">
      <c r="A506" s="4">
        <v>43759</v>
      </c>
      <c r="B506">
        <v>43759</v>
      </c>
      <c r="C506" s="3">
        <v>0</v>
      </c>
      <c r="D506" s="3">
        <v>0</v>
      </c>
      <c r="E506" s="3">
        <v>21</v>
      </c>
      <c r="F506" s="3">
        <v>0.4</v>
      </c>
      <c r="G506" s="5">
        <v>0.3</v>
      </c>
      <c r="H506" s="3">
        <v>0.7</v>
      </c>
      <c r="I506" s="3">
        <v>1.55139</v>
      </c>
      <c r="J506" s="12">
        <f t="shared" si="8"/>
        <v>1.0125</v>
      </c>
      <c r="K506" s="3">
        <v>57</v>
      </c>
      <c r="L506" s="3">
        <v>57</v>
      </c>
      <c r="M506" s="3">
        <v>57</v>
      </c>
      <c r="N506" s="3">
        <v>0</v>
      </c>
      <c r="O506" s="3"/>
      <c r="P506" s="3">
        <f>IF(ISBLANK(Table13[[#This Row],[T1]]),0,IF(Table13[[#This Row],[T1]]&gt;0,1,0))</f>
        <v>1</v>
      </c>
      <c r="Q506" s="3">
        <f>IF(ISBLANK(Table13[[#This Row],[T2]]),0,IF(Table13[[#This Row],[T2]]&gt;0,1,0))</f>
        <v>1</v>
      </c>
      <c r="R506" s="3">
        <f>IF(ISBLANK(Table13[[#This Row],[T3]]),0,IF(Table13[[#This Row],[T3]]&gt;0,1,0))</f>
        <v>1</v>
      </c>
      <c r="S506" s="3">
        <f>IF(ISBLANK(Table13[[#This Row],[T4]]),0,IF(Table13[[#This Row],[T4]]&gt;0,1,0))</f>
        <v>0</v>
      </c>
      <c r="T506" s="3">
        <v>0.7</v>
      </c>
    </row>
    <row r="507" spans="1:20">
      <c r="A507" s="4">
        <v>43759.041666666664</v>
      </c>
      <c r="B507">
        <v>43759</v>
      </c>
      <c r="C507" s="3">
        <v>4.1666666666666664E-2</v>
      </c>
      <c r="D507" s="3">
        <v>1</v>
      </c>
      <c r="E507" s="3">
        <v>21</v>
      </c>
      <c r="F507" s="3">
        <v>0.4</v>
      </c>
      <c r="G507" s="5">
        <v>0.4</v>
      </c>
      <c r="H507" s="3">
        <v>0.8</v>
      </c>
      <c r="I507" s="3">
        <v>1.55139</v>
      </c>
      <c r="J507" s="12">
        <f t="shared" si="8"/>
        <v>1.0041666666666667</v>
      </c>
      <c r="K507" s="3">
        <v>58</v>
      </c>
      <c r="L507" s="3">
        <v>58</v>
      </c>
      <c r="M507" s="3">
        <v>58</v>
      </c>
      <c r="N507" s="3">
        <v>0</v>
      </c>
      <c r="O507" s="3"/>
      <c r="P507" s="3">
        <f>IF(ISBLANK(Table13[[#This Row],[T1]]),0,IF(Table13[[#This Row],[T1]]&gt;0,1,0))</f>
        <v>1</v>
      </c>
      <c r="Q507" s="3">
        <f>IF(ISBLANK(Table13[[#This Row],[T2]]),0,IF(Table13[[#This Row],[T2]]&gt;0,1,0))</f>
        <v>1</v>
      </c>
      <c r="R507" s="3">
        <f>IF(ISBLANK(Table13[[#This Row],[T3]]),0,IF(Table13[[#This Row],[T3]]&gt;0,1,0))</f>
        <v>1</v>
      </c>
      <c r="S507" s="3">
        <f>IF(ISBLANK(Table13[[#This Row],[T4]]),0,IF(Table13[[#This Row],[T4]]&gt;0,1,0))</f>
        <v>0</v>
      </c>
      <c r="T507" s="3">
        <v>0.8</v>
      </c>
    </row>
    <row r="508" spans="1:20">
      <c r="A508" s="4">
        <v>43759.083333333336</v>
      </c>
      <c r="B508">
        <v>43759</v>
      </c>
      <c r="C508" s="3">
        <v>8.3333333333333329E-2</v>
      </c>
      <c r="D508" s="3">
        <v>2</v>
      </c>
      <c r="E508" s="3">
        <v>21</v>
      </c>
      <c r="F508" s="3">
        <v>0.4</v>
      </c>
      <c r="G508" s="5">
        <v>0.3</v>
      </c>
      <c r="H508" s="3">
        <v>0.7</v>
      </c>
      <c r="I508" s="3">
        <v>1.55139</v>
      </c>
      <c r="J508" s="12">
        <f t="shared" si="8"/>
        <v>0.99583333333333346</v>
      </c>
      <c r="K508" s="3">
        <v>58</v>
      </c>
      <c r="L508" s="3">
        <v>58</v>
      </c>
      <c r="M508" s="3">
        <v>58</v>
      </c>
      <c r="N508" s="3">
        <v>0</v>
      </c>
      <c r="O508" s="3"/>
      <c r="P508" s="3">
        <f>IF(ISBLANK(Table13[[#This Row],[T1]]),0,IF(Table13[[#This Row],[T1]]&gt;0,1,0))</f>
        <v>1</v>
      </c>
      <c r="Q508" s="3">
        <f>IF(ISBLANK(Table13[[#This Row],[T2]]),0,IF(Table13[[#This Row],[T2]]&gt;0,1,0))</f>
        <v>1</v>
      </c>
      <c r="R508" s="3">
        <f>IF(ISBLANK(Table13[[#This Row],[T3]]),0,IF(Table13[[#This Row],[T3]]&gt;0,1,0))</f>
        <v>1</v>
      </c>
      <c r="S508" s="3">
        <f>IF(ISBLANK(Table13[[#This Row],[T4]]),0,IF(Table13[[#This Row],[T4]]&gt;0,1,0))</f>
        <v>0</v>
      </c>
      <c r="T508" s="3">
        <v>0.7</v>
      </c>
    </row>
    <row r="509" spans="1:20">
      <c r="A509" s="4">
        <v>43759.125</v>
      </c>
      <c r="B509">
        <v>43759</v>
      </c>
      <c r="C509" s="3">
        <v>0.125</v>
      </c>
      <c r="D509" s="3">
        <v>3</v>
      </c>
      <c r="E509" s="3">
        <v>21</v>
      </c>
      <c r="F509" s="3">
        <v>0.3</v>
      </c>
      <c r="G509" s="5">
        <v>0.4</v>
      </c>
      <c r="H509" s="3">
        <v>0.7</v>
      </c>
      <c r="I509" s="3">
        <v>1.55139</v>
      </c>
      <c r="J509" s="12">
        <f t="shared" si="8"/>
        <v>1.0250000000000001</v>
      </c>
      <c r="K509" s="3">
        <v>58</v>
      </c>
      <c r="L509" s="3">
        <v>56</v>
      </c>
      <c r="M509" s="3">
        <v>58</v>
      </c>
      <c r="N509" s="3">
        <v>0</v>
      </c>
      <c r="O509" s="3"/>
      <c r="P509" s="3">
        <f>IF(ISBLANK(Table13[[#This Row],[T1]]),0,IF(Table13[[#This Row],[T1]]&gt;0,1,0))</f>
        <v>1</v>
      </c>
      <c r="Q509" s="3">
        <f>IF(ISBLANK(Table13[[#This Row],[T2]]),0,IF(Table13[[#This Row],[T2]]&gt;0,1,0))</f>
        <v>1</v>
      </c>
      <c r="R509" s="3">
        <f>IF(ISBLANK(Table13[[#This Row],[T3]]),0,IF(Table13[[#This Row],[T3]]&gt;0,1,0))</f>
        <v>1</v>
      </c>
      <c r="S509" s="3">
        <f>IF(ISBLANK(Table13[[#This Row],[T4]]),0,IF(Table13[[#This Row],[T4]]&gt;0,1,0))</f>
        <v>0</v>
      </c>
      <c r="T509" s="3">
        <v>0.7</v>
      </c>
    </row>
    <row r="510" spans="1:20">
      <c r="A510" s="4">
        <v>43759.166666666664</v>
      </c>
      <c r="B510">
        <v>43759</v>
      </c>
      <c r="C510" s="3">
        <v>0.16666666666666666</v>
      </c>
      <c r="D510" s="3">
        <v>4</v>
      </c>
      <c r="E510" s="3">
        <v>21</v>
      </c>
      <c r="F510" s="3">
        <v>0.4</v>
      </c>
      <c r="G510" s="5">
        <v>0.3</v>
      </c>
      <c r="H510" s="3">
        <v>0.7</v>
      </c>
      <c r="I510" s="3">
        <v>1.55139</v>
      </c>
      <c r="J510" s="12">
        <f t="shared" si="8"/>
        <v>1.0208333333333335</v>
      </c>
      <c r="K510" s="3">
        <v>58</v>
      </c>
      <c r="L510" s="3">
        <v>57</v>
      </c>
      <c r="M510" s="3">
        <v>58</v>
      </c>
      <c r="N510" s="3">
        <v>0</v>
      </c>
      <c r="O510" s="3"/>
      <c r="P510" s="3">
        <f>IF(ISBLANK(Table13[[#This Row],[T1]]),0,IF(Table13[[#This Row],[T1]]&gt;0,1,0))</f>
        <v>1</v>
      </c>
      <c r="Q510" s="3">
        <f>IF(ISBLANK(Table13[[#This Row],[T2]]),0,IF(Table13[[#This Row],[T2]]&gt;0,1,0))</f>
        <v>1</v>
      </c>
      <c r="R510" s="3">
        <f>IF(ISBLANK(Table13[[#This Row],[T3]]),0,IF(Table13[[#This Row],[T3]]&gt;0,1,0))</f>
        <v>1</v>
      </c>
      <c r="S510" s="3">
        <f>IF(ISBLANK(Table13[[#This Row],[T4]]),0,IF(Table13[[#This Row],[T4]]&gt;0,1,0))</f>
        <v>0</v>
      </c>
      <c r="T510" s="3">
        <v>0.7</v>
      </c>
    </row>
    <row r="511" spans="1:20">
      <c r="A511" s="4">
        <v>43759.208333333336</v>
      </c>
      <c r="B511">
        <v>43759</v>
      </c>
      <c r="C511" s="3">
        <v>0.20833333333333334</v>
      </c>
      <c r="D511" s="3">
        <v>5</v>
      </c>
      <c r="E511" s="3">
        <v>21</v>
      </c>
      <c r="F511" s="3">
        <v>0.3</v>
      </c>
      <c r="G511" s="5">
        <v>0.3</v>
      </c>
      <c r="H511" s="3">
        <v>0.6</v>
      </c>
      <c r="I511" s="3">
        <v>1.55139</v>
      </c>
      <c r="J511" s="12">
        <f t="shared" si="8"/>
        <v>1.0083333333333335</v>
      </c>
      <c r="K511" s="3">
        <v>57</v>
      </c>
      <c r="L511" s="3">
        <v>56</v>
      </c>
      <c r="M511" s="3">
        <v>57</v>
      </c>
      <c r="N511" s="3">
        <v>0</v>
      </c>
      <c r="O511" s="3"/>
      <c r="P511" s="3">
        <f>IF(ISBLANK(Table13[[#This Row],[T1]]),0,IF(Table13[[#This Row],[T1]]&gt;0,1,0))</f>
        <v>1</v>
      </c>
      <c r="Q511" s="3">
        <f>IF(ISBLANK(Table13[[#This Row],[T2]]),0,IF(Table13[[#This Row],[T2]]&gt;0,1,0))</f>
        <v>1</v>
      </c>
      <c r="R511" s="3">
        <f>IF(ISBLANK(Table13[[#This Row],[T3]]),0,IF(Table13[[#This Row],[T3]]&gt;0,1,0))</f>
        <v>1</v>
      </c>
      <c r="S511" s="3">
        <f>IF(ISBLANK(Table13[[#This Row],[T4]]),0,IF(Table13[[#This Row],[T4]]&gt;0,1,0))</f>
        <v>0</v>
      </c>
      <c r="T511" s="3">
        <v>0.6</v>
      </c>
    </row>
    <row r="512" spans="1:20">
      <c r="A512" s="4">
        <v>43759.25</v>
      </c>
      <c r="B512">
        <v>43759</v>
      </c>
      <c r="C512" s="3">
        <v>0.25</v>
      </c>
      <c r="D512" s="3">
        <v>6</v>
      </c>
      <c r="E512" s="3">
        <v>21</v>
      </c>
      <c r="F512" s="3">
        <v>0.3</v>
      </c>
      <c r="G512" s="5">
        <v>0.8</v>
      </c>
      <c r="H512" s="3">
        <v>1.1000000000000001</v>
      </c>
      <c r="I512" s="3">
        <v>1.55139</v>
      </c>
      <c r="J512" s="12">
        <f t="shared" si="8"/>
        <v>1.0166666666666668</v>
      </c>
      <c r="K512" s="3">
        <v>58</v>
      </c>
      <c r="L512" s="3">
        <v>57</v>
      </c>
      <c r="M512" s="3">
        <v>54</v>
      </c>
      <c r="N512" s="3">
        <v>0</v>
      </c>
      <c r="O512" s="3"/>
      <c r="P512" s="3">
        <f>IF(ISBLANK(Table13[[#This Row],[T1]]),0,IF(Table13[[#This Row],[T1]]&gt;0,1,0))</f>
        <v>1</v>
      </c>
      <c r="Q512" s="3">
        <f>IF(ISBLANK(Table13[[#This Row],[T2]]),0,IF(Table13[[#This Row],[T2]]&gt;0,1,0))</f>
        <v>1</v>
      </c>
      <c r="R512" s="3">
        <f>IF(ISBLANK(Table13[[#This Row],[T3]]),0,IF(Table13[[#This Row],[T3]]&gt;0,1,0))</f>
        <v>1</v>
      </c>
      <c r="S512" s="3">
        <f>IF(ISBLANK(Table13[[#This Row],[T4]]),0,IF(Table13[[#This Row],[T4]]&gt;0,1,0))</f>
        <v>0</v>
      </c>
      <c r="T512" s="3">
        <v>1.1000000000000001</v>
      </c>
    </row>
    <row r="513" spans="1:20">
      <c r="A513" s="4">
        <v>43759.291666666664</v>
      </c>
      <c r="B513">
        <v>43759</v>
      </c>
      <c r="C513" s="3">
        <v>0.29166666666666669</v>
      </c>
      <c r="D513" s="3">
        <v>7</v>
      </c>
      <c r="E513" s="3">
        <v>21</v>
      </c>
      <c r="F513" s="3">
        <v>2.5</v>
      </c>
      <c r="G513" s="5">
        <v>1.6</v>
      </c>
      <c r="H513" s="3">
        <v>4.0999999999999996</v>
      </c>
      <c r="I513" s="3">
        <v>1.55139</v>
      </c>
      <c r="J513" s="12">
        <f t="shared" si="8"/>
        <v>1.0250000000000001</v>
      </c>
      <c r="K513" s="3">
        <v>47</v>
      </c>
      <c r="L513" s="3">
        <v>58</v>
      </c>
      <c r="M513" s="3">
        <v>17</v>
      </c>
      <c r="N513" s="3">
        <v>0</v>
      </c>
      <c r="O513" s="3"/>
      <c r="P513" s="3">
        <f>IF(ISBLANK(Table13[[#This Row],[T1]]),0,IF(Table13[[#This Row],[T1]]&gt;0,1,0))</f>
        <v>1</v>
      </c>
      <c r="Q513" s="3">
        <f>IF(ISBLANK(Table13[[#This Row],[T2]]),0,IF(Table13[[#This Row],[T2]]&gt;0,1,0))</f>
        <v>1</v>
      </c>
      <c r="R513" s="3">
        <f>IF(ISBLANK(Table13[[#This Row],[T3]]),0,IF(Table13[[#This Row],[T3]]&gt;0,1,0))</f>
        <v>1</v>
      </c>
      <c r="S513" s="3">
        <f>IF(ISBLANK(Table13[[#This Row],[T4]]),0,IF(Table13[[#This Row],[T4]]&gt;0,1,0))</f>
        <v>0</v>
      </c>
      <c r="T513" s="3">
        <v>4.0999999999999996</v>
      </c>
    </row>
    <row r="514" spans="1:20">
      <c r="A514" s="4">
        <v>43759.333333333336</v>
      </c>
      <c r="B514">
        <v>43759</v>
      </c>
      <c r="C514" s="3">
        <v>0.33333333333333331</v>
      </c>
      <c r="D514" s="3">
        <v>8</v>
      </c>
      <c r="E514" s="3">
        <v>21</v>
      </c>
      <c r="F514" s="3">
        <v>0.4</v>
      </c>
      <c r="G514" s="5">
        <v>0.3</v>
      </c>
      <c r="H514" s="3">
        <v>0.7</v>
      </c>
      <c r="I514" s="3">
        <v>1.55139</v>
      </c>
      <c r="J514" s="12">
        <f t="shared" ref="J514:J577" si="9">AVERAGE(H514:H537)</f>
        <v>0.97916666666666663</v>
      </c>
      <c r="K514" s="3">
        <v>0</v>
      </c>
      <c r="L514" s="3">
        <v>58</v>
      </c>
      <c r="M514" s="3">
        <v>0</v>
      </c>
      <c r="N514" s="3">
        <v>0</v>
      </c>
      <c r="O514" s="3"/>
      <c r="P514" s="3">
        <f>IF(ISBLANK(Table13[[#This Row],[T1]]),0,IF(Table13[[#This Row],[T1]]&gt;0,1,0))</f>
        <v>0</v>
      </c>
      <c r="Q514" s="3">
        <f>IF(ISBLANK(Table13[[#This Row],[T2]]),0,IF(Table13[[#This Row],[T2]]&gt;0,1,0))</f>
        <v>0</v>
      </c>
      <c r="R514" s="3">
        <f>IF(ISBLANK(Table13[[#This Row],[T3]]),0,IF(Table13[[#This Row],[T3]]&gt;0,1,0))</f>
        <v>1</v>
      </c>
      <c r="S514" s="3">
        <f>IF(ISBLANK(Table13[[#This Row],[T4]]),0,IF(Table13[[#This Row],[T4]]&gt;0,1,0))</f>
        <v>0</v>
      </c>
      <c r="T514" s="3">
        <v>0.7</v>
      </c>
    </row>
    <row r="515" spans="1:20">
      <c r="A515" s="4">
        <v>43759.375</v>
      </c>
      <c r="B515">
        <v>43759</v>
      </c>
      <c r="C515" s="3">
        <v>0.375</v>
      </c>
      <c r="D515" s="3">
        <v>9</v>
      </c>
      <c r="E515" s="3">
        <v>21</v>
      </c>
      <c r="F515" s="3">
        <v>0.2</v>
      </c>
      <c r="G515" s="5">
        <v>1.9</v>
      </c>
      <c r="H515" s="3">
        <v>2.1</v>
      </c>
      <c r="I515" s="3">
        <v>1.55139</v>
      </c>
      <c r="J515" s="12">
        <f t="shared" si="9"/>
        <v>0.97916666666666663</v>
      </c>
      <c r="K515" s="3">
        <v>0</v>
      </c>
      <c r="L515" s="3">
        <v>57</v>
      </c>
      <c r="M515" s="3">
        <v>0</v>
      </c>
      <c r="N515" s="3">
        <v>0</v>
      </c>
      <c r="O515" s="3"/>
      <c r="P515" s="3">
        <f>IF(ISBLANK(Table13[[#This Row],[T1]]),0,IF(Table13[[#This Row],[T1]]&gt;0,1,0))</f>
        <v>0</v>
      </c>
      <c r="Q515" s="3">
        <f>IF(ISBLANK(Table13[[#This Row],[T2]]),0,IF(Table13[[#This Row],[T2]]&gt;0,1,0))</f>
        <v>0</v>
      </c>
      <c r="R515" s="3">
        <f>IF(ISBLANK(Table13[[#This Row],[T3]]),0,IF(Table13[[#This Row],[T3]]&gt;0,1,0))</f>
        <v>0</v>
      </c>
      <c r="S515" s="3">
        <f>IF(ISBLANK(Table13[[#This Row],[T4]]),0,IF(Table13[[#This Row],[T4]]&gt;0,1,0))</f>
        <v>0</v>
      </c>
      <c r="T515" s="3">
        <v>2.1</v>
      </c>
    </row>
    <row r="516" spans="1:20">
      <c r="A516" s="4">
        <v>43759.416666666664</v>
      </c>
      <c r="B516">
        <v>43759</v>
      </c>
      <c r="C516" s="3">
        <v>0.41666666666666669</v>
      </c>
      <c r="D516" s="3">
        <v>10</v>
      </c>
      <c r="E516" s="3">
        <v>21</v>
      </c>
      <c r="F516" s="3">
        <v>0.5</v>
      </c>
      <c r="G516" s="5">
        <v>0.4</v>
      </c>
      <c r="H516" s="3">
        <v>0.9</v>
      </c>
      <c r="I516" s="3">
        <v>1.55139</v>
      </c>
      <c r="J516" s="12">
        <f t="shared" si="9"/>
        <v>0.92083333333333339</v>
      </c>
      <c r="K516" s="3">
        <v>0</v>
      </c>
      <c r="L516" s="3">
        <v>3</v>
      </c>
      <c r="M516" s="3">
        <v>0</v>
      </c>
      <c r="N516" s="3">
        <v>0</v>
      </c>
      <c r="O516" s="3"/>
      <c r="P516" s="3">
        <f>IF(ISBLANK(Table13[[#This Row],[T1]]),0,IF(Table13[[#This Row],[T1]]&gt;0,1,0))</f>
        <v>0</v>
      </c>
      <c r="Q516" s="3">
        <f>IF(ISBLANK(Table13[[#This Row],[T2]]),0,IF(Table13[[#This Row],[T2]]&gt;0,1,0))</f>
        <v>0</v>
      </c>
      <c r="R516" s="3">
        <f>IF(ISBLANK(Table13[[#This Row],[T3]]),0,IF(Table13[[#This Row],[T3]]&gt;0,1,0))</f>
        <v>0</v>
      </c>
      <c r="S516" s="3">
        <f>IF(ISBLANK(Table13[[#This Row],[T4]]),0,IF(Table13[[#This Row],[T4]]&gt;0,1,0))</f>
        <v>0</v>
      </c>
      <c r="T516" s="3">
        <v>0.9</v>
      </c>
    </row>
    <row r="517" spans="1:20">
      <c r="A517" s="4">
        <v>43759.458333333336</v>
      </c>
      <c r="B517">
        <v>43759</v>
      </c>
      <c r="C517" s="3">
        <v>0.45833333333333331</v>
      </c>
      <c r="D517" s="3">
        <v>11</v>
      </c>
      <c r="E517" s="3">
        <v>21</v>
      </c>
      <c r="F517" s="3">
        <v>0.1</v>
      </c>
      <c r="G517" s="5">
        <v>0.2</v>
      </c>
      <c r="H517" s="3">
        <v>0.30000000000000004</v>
      </c>
      <c r="I517" s="3">
        <v>1.55139</v>
      </c>
      <c r="J517" s="12">
        <f t="shared" si="9"/>
        <v>0.91249999999999998</v>
      </c>
      <c r="K517" s="3"/>
      <c r="L517" s="3"/>
      <c r="M517" s="3"/>
      <c r="N517" s="3"/>
      <c r="O517" s="3"/>
      <c r="P517" s="3">
        <f>IF(ISBLANK(Table13[[#This Row],[T1]]),0,IF(Table13[[#This Row],[T1]]&gt;0,1,0))</f>
        <v>0</v>
      </c>
      <c r="Q517" s="3">
        <f>IF(ISBLANK(Table13[[#This Row],[T2]]),0,IF(Table13[[#This Row],[T2]]&gt;0,1,0))</f>
        <v>0</v>
      </c>
      <c r="R517" s="3">
        <f>IF(ISBLANK(Table13[[#This Row],[T3]]),0,IF(Table13[[#This Row],[T3]]&gt;0,1,0))</f>
        <v>0</v>
      </c>
      <c r="S517" s="3">
        <f>IF(ISBLANK(Table13[[#This Row],[T4]]),0,IF(Table13[[#This Row],[T4]]&gt;0,1,0))</f>
        <v>0</v>
      </c>
      <c r="T517" s="3">
        <v>0.30000000000000004</v>
      </c>
    </row>
    <row r="518" spans="1:20">
      <c r="A518" s="4">
        <v>43759.5</v>
      </c>
      <c r="B518">
        <v>43759</v>
      </c>
      <c r="C518" s="3">
        <v>0.5</v>
      </c>
      <c r="D518" s="3">
        <v>12</v>
      </c>
      <c r="E518" s="3">
        <v>21</v>
      </c>
      <c r="F518" s="3">
        <v>0.3</v>
      </c>
      <c r="G518" s="5">
        <v>0.3</v>
      </c>
      <c r="H518" s="3">
        <v>0.6</v>
      </c>
      <c r="I518" s="3">
        <v>1.55139</v>
      </c>
      <c r="J518" s="12">
        <f t="shared" si="9"/>
        <v>0.92916666666666659</v>
      </c>
      <c r="K518" s="3">
        <v>0</v>
      </c>
      <c r="L518" s="3">
        <v>2</v>
      </c>
      <c r="M518" s="3">
        <v>0</v>
      </c>
      <c r="N518" s="3">
        <v>0</v>
      </c>
      <c r="O518" s="3"/>
      <c r="P518" s="3">
        <f>IF(ISBLANK(Table13[[#This Row],[T1]]),0,IF(Table13[[#This Row],[T1]]&gt;0,1,0))</f>
        <v>0</v>
      </c>
      <c r="Q518" s="3">
        <f>IF(ISBLANK(Table13[[#This Row],[T2]]),0,IF(Table13[[#This Row],[T2]]&gt;0,1,0))</f>
        <v>0</v>
      </c>
      <c r="R518" s="3">
        <f>IF(ISBLANK(Table13[[#This Row],[T3]]),0,IF(Table13[[#This Row],[T3]]&gt;0,1,0))</f>
        <v>0</v>
      </c>
      <c r="S518" s="3">
        <f>IF(ISBLANK(Table13[[#This Row],[T4]]),0,IF(Table13[[#This Row],[T4]]&gt;0,1,0))</f>
        <v>0</v>
      </c>
      <c r="T518" s="3">
        <v>0.6</v>
      </c>
    </row>
    <row r="519" spans="1:20">
      <c r="A519" s="4">
        <v>43759.541666666664</v>
      </c>
      <c r="B519">
        <v>43759</v>
      </c>
      <c r="C519" s="3">
        <v>0.54166666666666663</v>
      </c>
      <c r="D519" s="3">
        <v>13</v>
      </c>
      <c r="E519" s="3">
        <v>21</v>
      </c>
      <c r="F519" s="3">
        <v>0.6</v>
      </c>
      <c r="G519" s="5">
        <v>0.4</v>
      </c>
      <c r="H519" s="3">
        <v>1</v>
      </c>
      <c r="I519" s="3">
        <v>1.55139</v>
      </c>
      <c r="J519" s="12">
        <f t="shared" si="9"/>
        <v>0.94166666666666654</v>
      </c>
      <c r="K519" s="3">
        <v>0</v>
      </c>
      <c r="L519" s="3">
        <v>25</v>
      </c>
      <c r="M519" s="3">
        <v>0</v>
      </c>
      <c r="N519" s="3">
        <v>0</v>
      </c>
      <c r="O519" s="3"/>
      <c r="P519" s="3">
        <f>IF(ISBLANK(Table13[[#This Row],[T1]]),0,IF(Table13[[#This Row],[T1]]&gt;0,1,0))</f>
        <v>0</v>
      </c>
      <c r="Q519" s="3">
        <f>IF(ISBLANK(Table13[[#This Row],[T2]]),0,IF(Table13[[#This Row],[T2]]&gt;0,1,0))</f>
        <v>0</v>
      </c>
      <c r="R519" s="3">
        <f>IF(ISBLANK(Table13[[#This Row],[T3]]),0,IF(Table13[[#This Row],[T3]]&gt;0,1,0))</f>
        <v>0</v>
      </c>
      <c r="S519" s="3">
        <f>IF(ISBLANK(Table13[[#This Row],[T4]]),0,IF(Table13[[#This Row],[T4]]&gt;0,1,0))</f>
        <v>0</v>
      </c>
      <c r="T519" s="3">
        <v>1</v>
      </c>
    </row>
    <row r="520" spans="1:20">
      <c r="A520" s="4">
        <v>43759.583333333336</v>
      </c>
      <c r="B520">
        <v>43759</v>
      </c>
      <c r="C520" s="3">
        <v>0.58333333333333337</v>
      </c>
      <c r="D520" s="3">
        <v>14</v>
      </c>
      <c r="E520" s="3">
        <v>21</v>
      </c>
      <c r="F520" s="3">
        <v>0.4</v>
      </c>
      <c r="G520" s="5">
        <v>0.5</v>
      </c>
      <c r="H520" s="3">
        <v>0.9</v>
      </c>
      <c r="I520" s="3">
        <v>1.55139</v>
      </c>
      <c r="J520" s="12">
        <f t="shared" si="9"/>
        <v>0.92083333333333306</v>
      </c>
      <c r="K520" s="3"/>
      <c r="L520" s="3"/>
      <c r="M520" s="3"/>
      <c r="N520" s="3"/>
      <c r="O520" s="3"/>
      <c r="P520" s="3">
        <f>IF(ISBLANK(Table13[[#This Row],[T1]]),0,IF(Table13[[#This Row],[T1]]&gt;0,1,0))</f>
        <v>0</v>
      </c>
      <c r="Q520" s="3">
        <f>IF(ISBLANK(Table13[[#This Row],[T2]]),0,IF(Table13[[#This Row],[T2]]&gt;0,1,0))</f>
        <v>0</v>
      </c>
      <c r="R520" s="3">
        <f>IF(ISBLANK(Table13[[#This Row],[T3]]),0,IF(Table13[[#This Row],[T3]]&gt;0,1,0))</f>
        <v>0</v>
      </c>
      <c r="S520" s="3">
        <f>IF(ISBLANK(Table13[[#This Row],[T4]]),0,IF(Table13[[#This Row],[T4]]&gt;0,1,0))</f>
        <v>0</v>
      </c>
      <c r="T520" s="3">
        <v>0.9</v>
      </c>
    </row>
    <row r="521" spans="1:20">
      <c r="A521" s="4">
        <v>43759.625</v>
      </c>
      <c r="B521">
        <v>43759</v>
      </c>
      <c r="C521" s="3">
        <v>0.625</v>
      </c>
      <c r="D521" s="3">
        <v>15</v>
      </c>
      <c r="E521" s="3">
        <v>21</v>
      </c>
      <c r="F521" s="3">
        <v>0.4</v>
      </c>
      <c r="G521" s="5">
        <v>1.4</v>
      </c>
      <c r="H521" s="3">
        <v>1.7999999999999998</v>
      </c>
      <c r="I521" s="3">
        <v>1.55139</v>
      </c>
      <c r="J521" s="12">
        <f t="shared" si="9"/>
        <v>0.90833333333333321</v>
      </c>
      <c r="K521" s="3"/>
      <c r="L521" s="3"/>
      <c r="M521" s="3"/>
      <c r="N521" s="3"/>
      <c r="O521" s="3"/>
      <c r="P521" s="3">
        <f>IF(ISBLANK(Table13[[#This Row],[T1]]),0,IF(Table13[[#This Row],[T1]]&gt;0,1,0))</f>
        <v>0</v>
      </c>
      <c r="Q521" s="3">
        <f>IF(ISBLANK(Table13[[#This Row],[T2]]),0,IF(Table13[[#This Row],[T2]]&gt;0,1,0))</f>
        <v>0</v>
      </c>
      <c r="R521" s="3">
        <f>IF(ISBLANK(Table13[[#This Row],[T3]]),0,IF(Table13[[#This Row],[T3]]&gt;0,1,0))</f>
        <v>0</v>
      </c>
      <c r="S521" s="3">
        <f>IF(ISBLANK(Table13[[#This Row],[T4]]),0,IF(Table13[[#This Row],[T4]]&gt;0,1,0))</f>
        <v>0</v>
      </c>
      <c r="T521" s="3">
        <v>1.7999999999999998</v>
      </c>
    </row>
    <row r="522" spans="1:20">
      <c r="A522" s="4">
        <v>43759.666666666664</v>
      </c>
      <c r="B522">
        <v>43759</v>
      </c>
      <c r="C522" s="3">
        <v>0.66666666666666663</v>
      </c>
      <c r="D522" s="3">
        <v>16</v>
      </c>
      <c r="E522" s="3">
        <v>21</v>
      </c>
      <c r="F522" s="3">
        <v>0.4</v>
      </c>
      <c r="G522" s="5">
        <v>0.3</v>
      </c>
      <c r="H522" s="3">
        <v>0.7</v>
      </c>
      <c r="I522" s="3">
        <v>1.55139</v>
      </c>
      <c r="J522" s="12">
        <f t="shared" si="9"/>
        <v>0.9</v>
      </c>
      <c r="K522" s="3"/>
      <c r="L522" s="3"/>
      <c r="M522" s="3"/>
      <c r="N522" s="3"/>
      <c r="O522" s="3"/>
      <c r="P522" s="3">
        <f>IF(ISBLANK(Table13[[#This Row],[T1]]),0,IF(Table13[[#This Row],[T1]]&gt;0,1,0))</f>
        <v>0</v>
      </c>
      <c r="Q522" s="3">
        <f>IF(ISBLANK(Table13[[#This Row],[T2]]),0,IF(Table13[[#This Row],[T2]]&gt;0,1,0))</f>
        <v>0</v>
      </c>
      <c r="R522" s="3">
        <f>IF(ISBLANK(Table13[[#This Row],[T3]]),0,IF(Table13[[#This Row],[T3]]&gt;0,1,0))</f>
        <v>0</v>
      </c>
      <c r="S522" s="3">
        <f>IF(ISBLANK(Table13[[#This Row],[T4]]),0,IF(Table13[[#This Row],[T4]]&gt;0,1,0))</f>
        <v>0</v>
      </c>
      <c r="T522" s="3">
        <v>0.7</v>
      </c>
    </row>
    <row r="523" spans="1:20">
      <c r="A523" s="4">
        <v>43759.708333333336</v>
      </c>
      <c r="B523">
        <v>43759</v>
      </c>
      <c r="C523" s="3">
        <v>0.70833333333333337</v>
      </c>
      <c r="D523" s="3">
        <v>17</v>
      </c>
      <c r="E523" s="3">
        <v>21</v>
      </c>
      <c r="F523" s="3">
        <v>0.2</v>
      </c>
      <c r="G523" s="5">
        <v>0.3</v>
      </c>
      <c r="H523" s="3">
        <v>0.5</v>
      </c>
      <c r="I523" s="3">
        <v>1.55139</v>
      </c>
      <c r="J523" s="12">
        <f t="shared" si="9"/>
        <v>0.90416666666666679</v>
      </c>
      <c r="K523" s="3"/>
      <c r="L523" s="3"/>
      <c r="M523" s="3"/>
      <c r="N523" s="3"/>
      <c r="O523" s="3"/>
      <c r="P523" s="3">
        <f>IF(ISBLANK(Table13[[#This Row],[T1]]),0,IF(Table13[[#This Row],[T1]]&gt;0,1,0))</f>
        <v>0</v>
      </c>
      <c r="Q523" s="3">
        <f>IF(ISBLANK(Table13[[#This Row],[T2]]),0,IF(Table13[[#This Row],[T2]]&gt;0,1,0))</f>
        <v>0</v>
      </c>
      <c r="R523" s="3">
        <f>IF(ISBLANK(Table13[[#This Row],[T3]]),0,IF(Table13[[#This Row],[T3]]&gt;0,1,0))</f>
        <v>1</v>
      </c>
      <c r="S523" s="3">
        <f>IF(ISBLANK(Table13[[#This Row],[T4]]),0,IF(Table13[[#This Row],[T4]]&gt;0,1,0))</f>
        <v>0</v>
      </c>
      <c r="T523" s="3">
        <v>0.5</v>
      </c>
    </row>
    <row r="524" spans="1:20">
      <c r="A524" s="4">
        <v>43759.75</v>
      </c>
      <c r="B524">
        <v>43759</v>
      </c>
      <c r="C524" s="3">
        <v>0.75</v>
      </c>
      <c r="D524" s="3">
        <v>18</v>
      </c>
      <c r="E524" s="3">
        <v>21</v>
      </c>
      <c r="F524" s="3">
        <v>0.2</v>
      </c>
      <c r="G524" s="5">
        <v>1.4</v>
      </c>
      <c r="H524" s="3">
        <v>1.5999999999999999</v>
      </c>
      <c r="I524" s="3">
        <v>1.55139</v>
      </c>
      <c r="J524" s="12">
        <f t="shared" si="9"/>
        <v>0.91666666666666685</v>
      </c>
      <c r="K524" s="3">
        <v>0</v>
      </c>
      <c r="L524" s="3">
        <v>0</v>
      </c>
      <c r="M524" s="3">
        <v>16</v>
      </c>
      <c r="N524" s="3">
        <v>0</v>
      </c>
      <c r="O524" s="3"/>
      <c r="P524" s="3">
        <f>IF(ISBLANK(Table13[[#This Row],[T1]]),0,IF(Table13[[#This Row],[T1]]&gt;0,1,0))</f>
        <v>1</v>
      </c>
      <c r="Q524" s="3">
        <f>IF(ISBLANK(Table13[[#This Row],[T2]]),0,IF(Table13[[#This Row],[T2]]&gt;0,1,0))</f>
        <v>1</v>
      </c>
      <c r="R524" s="3">
        <f>IF(ISBLANK(Table13[[#This Row],[T3]]),0,IF(Table13[[#This Row],[T3]]&gt;0,1,0))</f>
        <v>1</v>
      </c>
      <c r="S524" s="3">
        <f>IF(ISBLANK(Table13[[#This Row],[T4]]),0,IF(Table13[[#This Row],[T4]]&gt;0,1,0))</f>
        <v>0</v>
      </c>
      <c r="T524" s="3">
        <v>1.5999999999999999</v>
      </c>
    </row>
    <row r="525" spans="1:20">
      <c r="A525" s="4">
        <v>43759.791666666664</v>
      </c>
      <c r="B525">
        <v>43759</v>
      </c>
      <c r="C525" s="3">
        <v>0.79166666666666663</v>
      </c>
      <c r="D525" s="3">
        <v>19</v>
      </c>
      <c r="E525" s="3">
        <v>21</v>
      </c>
      <c r="F525" s="3">
        <v>0.7</v>
      </c>
      <c r="G525" s="5">
        <v>0.5</v>
      </c>
      <c r="H525" s="3">
        <v>1.2</v>
      </c>
      <c r="I525" s="3">
        <v>1.55139</v>
      </c>
      <c r="J525" s="12">
        <f t="shared" si="9"/>
        <v>0.87916666666666676</v>
      </c>
      <c r="K525" s="3">
        <v>0</v>
      </c>
      <c r="L525" s="3">
        <v>0</v>
      </c>
      <c r="M525" s="3">
        <v>57</v>
      </c>
      <c r="N525" s="3">
        <v>0</v>
      </c>
      <c r="O525" s="3"/>
      <c r="P525" s="3">
        <f>IF(ISBLANK(Table13[[#This Row],[T1]]),0,IF(Table13[[#This Row],[T1]]&gt;0,1,0))</f>
        <v>1</v>
      </c>
      <c r="Q525" s="3">
        <f>IF(ISBLANK(Table13[[#This Row],[T2]]),0,IF(Table13[[#This Row],[T2]]&gt;0,1,0))</f>
        <v>1</v>
      </c>
      <c r="R525" s="3">
        <f>IF(ISBLANK(Table13[[#This Row],[T3]]),0,IF(Table13[[#This Row],[T3]]&gt;0,1,0))</f>
        <v>1</v>
      </c>
      <c r="S525" s="3">
        <f>IF(ISBLANK(Table13[[#This Row],[T4]]),0,IF(Table13[[#This Row],[T4]]&gt;0,1,0))</f>
        <v>0</v>
      </c>
      <c r="T525" s="3">
        <v>1.2</v>
      </c>
    </row>
    <row r="526" spans="1:20">
      <c r="A526" s="4">
        <v>43759.833333333336</v>
      </c>
      <c r="B526">
        <v>43759</v>
      </c>
      <c r="C526" s="3">
        <v>0.83333333333333337</v>
      </c>
      <c r="D526" s="3">
        <v>20</v>
      </c>
      <c r="E526" s="3">
        <v>21</v>
      </c>
      <c r="F526" s="3">
        <v>0.3</v>
      </c>
      <c r="G526" s="5">
        <v>0.5</v>
      </c>
      <c r="H526" s="3">
        <v>0.8</v>
      </c>
      <c r="I526" s="3">
        <v>1.55139</v>
      </c>
      <c r="J526" s="12">
        <f t="shared" si="9"/>
        <v>0.85416666666666663</v>
      </c>
      <c r="K526" s="3">
        <v>0</v>
      </c>
      <c r="L526" s="3">
        <v>0</v>
      </c>
      <c r="M526" s="3">
        <v>50</v>
      </c>
      <c r="N526" s="3">
        <v>0</v>
      </c>
      <c r="O526" s="3"/>
      <c r="P526" s="3">
        <f>IF(ISBLANK(Table13[[#This Row],[T1]]),0,IF(Table13[[#This Row],[T1]]&gt;0,1,0))</f>
        <v>1</v>
      </c>
      <c r="Q526" s="3">
        <f>IF(ISBLANK(Table13[[#This Row],[T2]]),0,IF(Table13[[#This Row],[T2]]&gt;0,1,0))</f>
        <v>1</v>
      </c>
      <c r="R526" s="3">
        <f>IF(ISBLANK(Table13[[#This Row],[T3]]),0,IF(Table13[[#This Row],[T3]]&gt;0,1,0))</f>
        <v>1</v>
      </c>
      <c r="S526" s="3">
        <f>IF(ISBLANK(Table13[[#This Row],[T4]]),0,IF(Table13[[#This Row],[T4]]&gt;0,1,0))</f>
        <v>0</v>
      </c>
      <c r="T526" s="3">
        <v>0.8</v>
      </c>
    </row>
    <row r="527" spans="1:20">
      <c r="A527" s="4">
        <v>43759.875</v>
      </c>
      <c r="B527">
        <v>43759</v>
      </c>
      <c r="C527" s="3">
        <v>0.875</v>
      </c>
      <c r="D527" s="3">
        <v>21</v>
      </c>
      <c r="E527" s="3">
        <v>21</v>
      </c>
      <c r="F527" s="3">
        <v>0.3</v>
      </c>
      <c r="G527" s="5">
        <v>0.5</v>
      </c>
      <c r="H527" s="3">
        <v>0.8</v>
      </c>
      <c r="I527" s="3">
        <v>1.55139</v>
      </c>
      <c r="J527" s="12">
        <f t="shared" si="9"/>
        <v>0.85416666666666663</v>
      </c>
      <c r="K527" s="3">
        <v>0</v>
      </c>
      <c r="L527" s="3">
        <v>44</v>
      </c>
      <c r="M527" s="3">
        <v>58</v>
      </c>
      <c r="N527" s="3">
        <v>0</v>
      </c>
      <c r="O527" s="3"/>
      <c r="P527" s="3">
        <f>IF(ISBLANK(Table13[[#This Row],[T1]]),0,IF(Table13[[#This Row],[T1]]&gt;0,1,0))</f>
        <v>1</v>
      </c>
      <c r="Q527" s="3">
        <f>IF(ISBLANK(Table13[[#This Row],[T2]]),0,IF(Table13[[#This Row],[T2]]&gt;0,1,0))</f>
        <v>1</v>
      </c>
      <c r="R527" s="3">
        <f>IF(ISBLANK(Table13[[#This Row],[T3]]),0,IF(Table13[[#This Row],[T3]]&gt;0,1,0))</f>
        <v>1</v>
      </c>
      <c r="S527" s="3">
        <f>IF(ISBLANK(Table13[[#This Row],[T4]]),0,IF(Table13[[#This Row],[T4]]&gt;0,1,0))</f>
        <v>0</v>
      </c>
      <c r="T527" s="3">
        <v>0.8</v>
      </c>
    </row>
    <row r="528" spans="1:20">
      <c r="A528" s="4">
        <v>43759.916666666664</v>
      </c>
      <c r="B528">
        <v>43759</v>
      </c>
      <c r="C528" s="3">
        <v>0.91666666666666663</v>
      </c>
      <c r="D528" s="3">
        <v>22</v>
      </c>
      <c r="E528" s="3">
        <v>21</v>
      </c>
      <c r="F528" s="3">
        <v>0.2</v>
      </c>
      <c r="G528" s="5">
        <v>0.3</v>
      </c>
      <c r="H528" s="3">
        <v>0.5</v>
      </c>
      <c r="I528" s="3">
        <v>1.55139</v>
      </c>
      <c r="J528" s="12">
        <f t="shared" si="9"/>
        <v>0.89166666666666661</v>
      </c>
      <c r="K528" s="3">
        <v>10</v>
      </c>
      <c r="L528" s="3">
        <v>55</v>
      </c>
      <c r="M528" s="3">
        <v>58</v>
      </c>
      <c r="N528" s="3">
        <v>0</v>
      </c>
      <c r="O528" s="3"/>
      <c r="P528" s="3">
        <f>IF(ISBLANK(Table13[[#This Row],[T1]]),0,IF(Table13[[#This Row],[T1]]&gt;0,1,0))</f>
        <v>1</v>
      </c>
      <c r="Q528" s="3">
        <f>IF(ISBLANK(Table13[[#This Row],[T2]]),0,IF(Table13[[#This Row],[T2]]&gt;0,1,0))</f>
        <v>1</v>
      </c>
      <c r="R528" s="3">
        <f>IF(ISBLANK(Table13[[#This Row],[T3]]),0,IF(Table13[[#This Row],[T3]]&gt;0,1,0))</f>
        <v>1</v>
      </c>
      <c r="S528" s="3">
        <f>IF(ISBLANK(Table13[[#This Row],[T4]]),0,IF(Table13[[#This Row],[T4]]&gt;0,1,0))</f>
        <v>0</v>
      </c>
      <c r="T528" s="3">
        <v>0.5</v>
      </c>
    </row>
    <row r="529" spans="1:20">
      <c r="A529" s="4">
        <v>43759.958333333336</v>
      </c>
      <c r="B529">
        <v>43759</v>
      </c>
      <c r="C529" s="3">
        <v>0.95833333333333337</v>
      </c>
      <c r="D529" s="3">
        <v>23</v>
      </c>
      <c r="E529" s="3">
        <v>21</v>
      </c>
      <c r="F529" s="3">
        <v>0.2</v>
      </c>
      <c r="G529" s="5">
        <v>0.3</v>
      </c>
      <c r="H529" s="3">
        <v>0.5</v>
      </c>
      <c r="I529" s="3">
        <v>1.55139</v>
      </c>
      <c r="J529" s="12">
        <f t="shared" si="9"/>
        <v>0.96666666666666667</v>
      </c>
      <c r="K529" s="3">
        <v>57</v>
      </c>
      <c r="L529" s="3">
        <v>55</v>
      </c>
      <c r="M529" s="3">
        <v>57</v>
      </c>
      <c r="N529" s="3">
        <v>0</v>
      </c>
      <c r="O529" s="3"/>
      <c r="P529" s="3">
        <f>IF(ISBLANK(Table13[[#This Row],[T1]]),0,IF(Table13[[#This Row],[T1]]&gt;0,1,0))</f>
        <v>1</v>
      </c>
      <c r="Q529" s="3">
        <f>IF(ISBLANK(Table13[[#This Row],[T2]]),0,IF(Table13[[#This Row],[T2]]&gt;0,1,0))</f>
        <v>1</v>
      </c>
      <c r="R529" s="3">
        <f>IF(ISBLANK(Table13[[#This Row],[T3]]),0,IF(Table13[[#This Row],[T3]]&gt;0,1,0))</f>
        <v>1</v>
      </c>
      <c r="S529" s="3">
        <f>IF(ISBLANK(Table13[[#This Row],[T4]]),0,IF(Table13[[#This Row],[T4]]&gt;0,1,0))</f>
        <v>0</v>
      </c>
      <c r="T529" s="3">
        <v>0.5</v>
      </c>
    </row>
    <row r="530" spans="1:20">
      <c r="A530" s="4">
        <v>43760</v>
      </c>
      <c r="B530">
        <v>43760</v>
      </c>
      <c r="C530" s="3">
        <v>0</v>
      </c>
      <c r="D530" s="3">
        <v>0</v>
      </c>
      <c r="E530" s="3">
        <v>22</v>
      </c>
      <c r="F530" s="3">
        <v>0.3</v>
      </c>
      <c r="G530" s="5">
        <v>0.2</v>
      </c>
      <c r="H530" s="3">
        <v>0.5</v>
      </c>
      <c r="I530" s="3">
        <v>1.55139</v>
      </c>
      <c r="J530" s="12">
        <f t="shared" si="9"/>
        <v>0.97499999999999998</v>
      </c>
      <c r="K530" s="3">
        <v>58</v>
      </c>
      <c r="L530" s="3">
        <v>58</v>
      </c>
      <c r="M530" s="3">
        <v>58</v>
      </c>
      <c r="N530" s="3">
        <v>0</v>
      </c>
      <c r="O530" s="3"/>
      <c r="P530" s="3">
        <f>IF(ISBLANK(Table13[[#This Row],[T1]]),0,IF(Table13[[#This Row],[T1]]&gt;0,1,0))</f>
        <v>1</v>
      </c>
      <c r="Q530" s="3">
        <f>IF(ISBLANK(Table13[[#This Row],[T2]]),0,IF(Table13[[#This Row],[T2]]&gt;0,1,0))</f>
        <v>1</v>
      </c>
      <c r="R530" s="3">
        <f>IF(ISBLANK(Table13[[#This Row],[T3]]),0,IF(Table13[[#This Row],[T3]]&gt;0,1,0))</f>
        <v>1</v>
      </c>
      <c r="S530" s="3">
        <f>IF(ISBLANK(Table13[[#This Row],[T4]]),0,IF(Table13[[#This Row],[T4]]&gt;0,1,0))</f>
        <v>0</v>
      </c>
      <c r="T530" s="3">
        <v>0.5</v>
      </c>
    </row>
    <row r="531" spans="1:20">
      <c r="A531" s="4">
        <v>43760.041666666664</v>
      </c>
      <c r="B531">
        <v>43760</v>
      </c>
      <c r="C531" s="3">
        <v>4.1666666666666664E-2</v>
      </c>
      <c r="D531" s="3">
        <v>1</v>
      </c>
      <c r="E531" s="3">
        <v>22</v>
      </c>
      <c r="F531" s="3">
        <v>0.4</v>
      </c>
      <c r="G531" s="5">
        <v>0.2</v>
      </c>
      <c r="H531" s="3">
        <v>0.60000000000000009</v>
      </c>
      <c r="I531" s="3">
        <v>1.55139</v>
      </c>
      <c r="J531" s="12">
        <f t="shared" si="9"/>
        <v>0.97083333333333321</v>
      </c>
      <c r="K531" s="3">
        <v>58</v>
      </c>
      <c r="L531" s="3">
        <v>58</v>
      </c>
      <c r="M531" s="3">
        <v>58</v>
      </c>
      <c r="N531" s="3">
        <v>0</v>
      </c>
      <c r="O531" s="3"/>
      <c r="P531" s="3">
        <f>IF(ISBLANK(Table13[[#This Row],[T1]]),0,IF(Table13[[#This Row],[T1]]&gt;0,1,0))</f>
        <v>1</v>
      </c>
      <c r="Q531" s="3">
        <f>IF(ISBLANK(Table13[[#This Row],[T2]]),0,IF(Table13[[#This Row],[T2]]&gt;0,1,0))</f>
        <v>1</v>
      </c>
      <c r="R531" s="3">
        <f>IF(ISBLANK(Table13[[#This Row],[T3]]),0,IF(Table13[[#This Row],[T3]]&gt;0,1,0))</f>
        <v>1</v>
      </c>
      <c r="S531" s="3">
        <f>IF(ISBLANK(Table13[[#This Row],[T4]]),0,IF(Table13[[#This Row],[T4]]&gt;0,1,0))</f>
        <v>0</v>
      </c>
      <c r="T531" s="3">
        <v>0.60000000000000009</v>
      </c>
    </row>
    <row r="532" spans="1:20">
      <c r="A532" s="4">
        <v>43760.083333333336</v>
      </c>
      <c r="B532">
        <v>43760</v>
      </c>
      <c r="C532" s="3">
        <v>8.3333333333333329E-2</v>
      </c>
      <c r="D532" s="3">
        <v>2</v>
      </c>
      <c r="E532" s="3">
        <v>22</v>
      </c>
      <c r="F532" s="3">
        <v>1</v>
      </c>
      <c r="G532" s="5">
        <v>0.4</v>
      </c>
      <c r="H532" s="3">
        <v>1.4</v>
      </c>
      <c r="I532" s="3">
        <v>1.55139</v>
      </c>
      <c r="J532" s="12">
        <f t="shared" si="9"/>
        <v>1.0125</v>
      </c>
      <c r="K532" s="3">
        <v>58</v>
      </c>
      <c r="L532" s="3">
        <v>58</v>
      </c>
      <c r="M532" s="3">
        <v>58</v>
      </c>
      <c r="N532" s="3">
        <v>0</v>
      </c>
      <c r="O532" s="3"/>
      <c r="P532" s="3">
        <f>IF(ISBLANK(Table13[[#This Row],[T1]]),0,IF(Table13[[#This Row],[T1]]&gt;0,1,0))</f>
        <v>1</v>
      </c>
      <c r="Q532" s="3">
        <f>IF(ISBLANK(Table13[[#This Row],[T2]]),0,IF(Table13[[#This Row],[T2]]&gt;0,1,0))</f>
        <v>1</v>
      </c>
      <c r="R532" s="3">
        <f>IF(ISBLANK(Table13[[#This Row],[T3]]),0,IF(Table13[[#This Row],[T3]]&gt;0,1,0))</f>
        <v>1</v>
      </c>
      <c r="S532" s="3">
        <f>IF(ISBLANK(Table13[[#This Row],[T4]]),0,IF(Table13[[#This Row],[T4]]&gt;0,1,0))</f>
        <v>0</v>
      </c>
      <c r="T532" s="3">
        <v>1.4</v>
      </c>
    </row>
    <row r="533" spans="1:20">
      <c r="A533" s="4">
        <v>43760.125</v>
      </c>
      <c r="B533">
        <v>43760</v>
      </c>
      <c r="C533" s="3">
        <v>0.125</v>
      </c>
      <c r="D533" s="3">
        <v>3</v>
      </c>
      <c r="E533" s="3">
        <v>22</v>
      </c>
      <c r="F533" s="3">
        <v>0.2</v>
      </c>
      <c r="G533" s="5">
        <v>0.4</v>
      </c>
      <c r="H533" s="3">
        <v>0.60000000000000009</v>
      </c>
      <c r="I533" s="3">
        <v>1.55139</v>
      </c>
      <c r="J533" s="12">
        <f t="shared" si="9"/>
        <v>0.97083333333333321</v>
      </c>
      <c r="K533" s="3">
        <v>57</v>
      </c>
      <c r="L533" s="3">
        <v>57</v>
      </c>
      <c r="M533" s="3">
        <v>57</v>
      </c>
      <c r="N533" s="3">
        <v>0</v>
      </c>
      <c r="O533" s="3"/>
      <c r="P533" s="3">
        <f>IF(ISBLANK(Table13[[#This Row],[T1]]),0,IF(Table13[[#This Row],[T1]]&gt;0,1,0))</f>
        <v>1</v>
      </c>
      <c r="Q533" s="3">
        <f>IF(ISBLANK(Table13[[#This Row],[T2]]),0,IF(Table13[[#This Row],[T2]]&gt;0,1,0))</f>
        <v>1</v>
      </c>
      <c r="R533" s="3">
        <f>IF(ISBLANK(Table13[[#This Row],[T3]]),0,IF(Table13[[#This Row],[T3]]&gt;0,1,0))</f>
        <v>1</v>
      </c>
      <c r="S533" s="3">
        <f>IF(ISBLANK(Table13[[#This Row],[T4]]),0,IF(Table13[[#This Row],[T4]]&gt;0,1,0))</f>
        <v>0</v>
      </c>
      <c r="T533" s="3">
        <v>0.60000000000000009</v>
      </c>
    </row>
    <row r="534" spans="1:20">
      <c r="A534" s="4">
        <v>43760.166666666664</v>
      </c>
      <c r="B534">
        <v>43760</v>
      </c>
      <c r="C534" s="3">
        <v>0.16666666666666666</v>
      </c>
      <c r="D534" s="3">
        <v>4</v>
      </c>
      <c r="E534" s="3">
        <v>22</v>
      </c>
      <c r="F534" s="3">
        <v>0.2</v>
      </c>
      <c r="G534" s="5">
        <v>0.2</v>
      </c>
      <c r="H534" s="3">
        <v>0.4</v>
      </c>
      <c r="I534" s="3">
        <v>1.55139</v>
      </c>
      <c r="J534" s="12">
        <f t="shared" si="9"/>
        <v>0.96249999999999991</v>
      </c>
      <c r="K534" s="3">
        <v>58</v>
      </c>
      <c r="L534" s="3">
        <v>58</v>
      </c>
      <c r="M534" s="3">
        <v>58</v>
      </c>
      <c r="N534" s="3">
        <v>0</v>
      </c>
      <c r="O534" s="3"/>
      <c r="P534" s="3">
        <f>IF(ISBLANK(Table13[[#This Row],[T1]]),0,IF(Table13[[#This Row],[T1]]&gt;0,1,0))</f>
        <v>1</v>
      </c>
      <c r="Q534" s="3">
        <f>IF(ISBLANK(Table13[[#This Row],[T2]]),0,IF(Table13[[#This Row],[T2]]&gt;0,1,0))</f>
        <v>1</v>
      </c>
      <c r="R534" s="3">
        <f>IF(ISBLANK(Table13[[#This Row],[T3]]),0,IF(Table13[[#This Row],[T3]]&gt;0,1,0))</f>
        <v>1</v>
      </c>
      <c r="S534" s="3">
        <f>IF(ISBLANK(Table13[[#This Row],[T4]]),0,IF(Table13[[#This Row],[T4]]&gt;0,1,0))</f>
        <v>0</v>
      </c>
      <c r="T534" s="3">
        <v>0.4</v>
      </c>
    </row>
    <row r="535" spans="1:20">
      <c r="A535" s="4">
        <v>43760.208333333336</v>
      </c>
      <c r="B535">
        <v>43760</v>
      </c>
      <c r="C535" s="3">
        <v>0.20833333333333334</v>
      </c>
      <c r="D535" s="3">
        <v>5</v>
      </c>
      <c r="E535" s="3">
        <v>22</v>
      </c>
      <c r="F535" s="3">
        <v>0.2</v>
      </c>
      <c r="G535" s="5">
        <v>0.6</v>
      </c>
      <c r="H535" s="3">
        <v>0.8</v>
      </c>
      <c r="I535" s="3">
        <v>1.55139</v>
      </c>
      <c r="J535" s="12">
        <f t="shared" si="9"/>
        <v>0.96249999999999991</v>
      </c>
      <c r="K535" s="3">
        <v>58</v>
      </c>
      <c r="L535" s="3">
        <v>55</v>
      </c>
      <c r="M535" s="3">
        <v>58</v>
      </c>
      <c r="N535" s="3">
        <v>0</v>
      </c>
      <c r="O535" s="3"/>
      <c r="P535" s="3">
        <f>IF(ISBLANK(Table13[[#This Row],[T1]]),0,IF(Table13[[#This Row],[T1]]&gt;0,1,0))</f>
        <v>1</v>
      </c>
      <c r="Q535" s="3">
        <f>IF(ISBLANK(Table13[[#This Row],[T2]]),0,IF(Table13[[#This Row],[T2]]&gt;0,1,0))</f>
        <v>1</v>
      </c>
      <c r="R535" s="3">
        <f>IF(ISBLANK(Table13[[#This Row],[T3]]),0,IF(Table13[[#This Row],[T3]]&gt;0,1,0))</f>
        <v>1</v>
      </c>
      <c r="S535" s="3">
        <f>IF(ISBLANK(Table13[[#This Row],[T4]]),0,IF(Table13[[#This Row],[T4]]&gt;0,1,0))</f>
        <v>0</v>
      </c>
      <c r="T535" s="3">
        <v>0.8</v>
      </c>
    </row>
    <row r="536" spans="1:20">
      <c r="A536" s="4">
        <v>43760.25</v>
      </c>
      <c r="B536">
        <v>43760</v>
      </c>
      <c r="C536" s="3">
        <v>0.25</v>
      </c>
      <c r="D536" s="3">
        <v>6</v>
      </c>
      <c r="E536" s="3">
        <v>22</v>
      </c>
      <c r="F536" s="3">
        <v>0.3</v>
      </c>
      <c r="G536" s="5">
        <v>1</v>
      </c>
      <c r="H536" s="3">
        <v>1.3</v>
      </c>
      <c r="I536" s="3">
        <v>1.55139</v>
      </c>
      <c r="J536" s="12">
        <f t="shared" si="9"/>
        <v>0.94583333333333319</v>
      </c>
      <c r="K536" s="3">
        <v>39</v>
      </c>
      <c r="L536" s="3">
        <v>58</v>
      </c>
      <c r="M536" s="3">
        <v>58</v>
      </c>
      <c r="N536" s="3">
        <v>0</v>
      </c>
      <c r="O536" s="3"/>
      <c r="P536" s="3">
        <f>IF(ISBLANK(Table13[[#This Row],[T1]]),0,IF(Table13[[#This Row],[T1]]&gt;0,1,0))</f>
        <v>1</v>
      </c>
      <c r="Q536" s="3">
        <f>IF(ISBLANK(Table13[[#This Row],[T2]]),0,IF(Table13[[#This Row],[T2]]&gt;0,1,0))</f>
        <v>1</v>
      </c>
      <c r="R536" s="3">
        <f>IF(ISBLANK(Table13[[#This Row],[T3]]),0,IF(Table13[[#This Row],[T3]]&gt;0,1,0))</f>
        <v>1</v>
      </c>
      <c r="S536" s="3">
        <f>IF(ISBLANK(Table13[[#This Row],[T4]]),0,IF(Table13[[#This Row],[T4]]&gt;0,1,0))</f>
        <v>0</v>
      </c>
      <c r="T536" s="3">
        <v>1.3</v>
      </c>
    </row>
    <row r="537" spans="1:20">
      <c r="A537" s="4">
        <v>43760.291666666664</v>
      </c>
      <c r="B537">
        <v>43760</v>
      </c>
      <c r="C537" s="3">
        <v>0.29166666666666669</v>
      </c>
      <c r="D537" s="3">
        <v>7</v>
      </c>
      <c r="E537" s="3">
        <v>22</v>
      </c>
      <c r="F537" s="3">
        <v>1.3</v>
      </c>
      <c r="G537" s="5">
        <v>1.7</v>
      </c>
      <c r="H537" s="3">
        <v>3</v>
      </c>
      <c r="I537" s="3">
        <v>1.55139</v>
      </c>
      <c r="J537" s="12">
        <f t="shared" si="9"/>
        <v>0.91249999999999976</v>
      </c>
      <c r="K537" s="3">
        <v>0</v>
      </c>
      <c r="L537" s="3">
        <v>49</v>
      </c>
      <c r="M537" s="3">
        <v>42</v>
      </c>
      <c r="N537" s="3">
        <v>0</v>
      </c>
      <c r="O537" s="3"/>
      <c r="P537" s="3">
        <f>IF(ISBLANK(Table13[[#This Row],[T1]]),0,IF(Table13[[#This Row],[T1]]&gt;0,1,0))</f>
        <v>1</v>
      </c>
      <c r="Q537" s="3">
        <f>IF(ISBLANK(Table13[[#This Row],[T2]]),0,IF(Table13[[#This Row],[T2]]&gt;0,1,0))</f>
        <v>1</v>
      </c>
      <c r="R537" s="3">
        <f>IF(ISBLANK(Table13[[#This Row],[T3]]),0,IF(Table13[[#This Row],[T3]]&gt;0,1,0))</f>
        <v>1</v>
      </c>
      <c r="S537" s="3">
        <f>IF(ISBLANK(Table13[[#This Row],[T4]]),0,IF(Table13[[#This Row],[T4]]&gt;0,1,0))</f>
        <v>0</v>
      </c>
      <c r="T537" s="3">
        <v>3</v>
      </c>
    </row>
    <row r="538" spans="1:20">
      <c r="A538" s="4">
        <v>43760.333333333336</v>
      </c>
      <c r="B538">
        <v>43760</v>
      </c>
      <c r="C538" s="3">
        <v>0.33333333333333331</v>
      </c>
      <c r="D538" s="3">
        <v>8</v>
      </c>
      <c r="E538" s="3">
        <v>22</v>
      </c>
      <c r="F538" s="3">
        <v>0.3</v>
      </c>
      <c r="G538" s="5">
        <v>0.4</v>
      </c>
      <c r="H538" s="3">
        <v>0.7</v>
      </c>
      <c r="I538" s="3">
        <v>1.55139</v>
      </c>
      <c r="J538" s="12">
        <f t="shared" si="9"/>
        <v>0.91249999999999964</v>
      </c>
      <c r="K538" s="3"/>
      <c r="L538" s="3"/>
      <c r="M538" s="3"/>
      <c r="N538" s="3"/>
      <c r="O538" s="3"/>
      <c r="P538" s="3">
        <f>IF(ISBLANK(Table13[[#This Row],[T1]]),0,IF(Table13[[#This Row],[T1]]&gt;0,1,0))</f>
        <v>1</v>
      </c>
      <c r="Q538" s="3">
        <f>IF(ISBLANK(Table13[[#This Row],[T2]]),0,IF(Table13[[#This Row],[T2]]&gt;0,1,0))</f>
        <v>0</v>
      </c>
      <c r="R538" s="3">
        <f>IF(ISBLANK(Table13[[#This Row],[T3]]),0,IF(Table13[[#This Row],[T3]]&gt;0,1,0))</f>
        <v>1</v>
      </c>
      <c r="S538" s="3">
        <f>IF(ISBLANK(Table13[[#This Row],[T4]]),0,IF(Table13[[#This Row],[T4]]&gt;0,1,0))</f>
        <v>0</v>
      </c>
      <c r="T538" s="3">
        <v>0.7</v>
      </c>
    </row>
    <row r="539" spans="1:20">
      <c r="A539" s="4">
        <v>43760.375</v>
      </c>
      <c r="B539">
        <v>43760</v>
      </c>
      <c r="C539" s="3">
        <v>0.375</v>
      </c>
      <c r="D539" s="3">
        <v>9</v>
      </c>
      <c r="E539" s="3">
        <v>22</v>
      </c>
      <c r="F539" s="3">
        <v>0.5</v>
      </c>
      <c r="G539" s="5">
        <v>0.2</v>
      </c>
      <c r="H539" s="3">
        <v>0.7</v>
      </c>
      <c r="I539" s="3">
        <v>1.55139</v>
      </c>
      <c r="J539" s="12">
        <f t="shared" si="9"/>
        <v>1.0291666666666666</v>
      </c>
      <c r="K539" s="3"/>
      <c r="L539" s="3"/>
      <c r="M539" s="3"/>
      <c r="N539" s="3"/>
      <c r="O539" s="3"/>
      <c r="P539" s="3">
        <f>IF(ISBLANK(Table13[[#This Row],[T1]]),0,IF(Table13[[#This Row],[T1]]&gt;0,1,0))</f>
        <v>0</v>
      </c>
      <c r="Q539" s="3">
        <f>IF(ISBLANK(Table13[[#This Row],[T2]]),0,IF(Table13[[#This Row],[T2]]&gt;0,1,0))</f>
        <v>0</v>
      </c>
      <c r="R539" s="3">
        <f>IF(ISBLANK(Table13[[#This Row],[T3]]),0,IF(Table13[[#This Row],[T3]]&gt;0,1,0))</f>
        <v>0</v>
      </c>
      <c r="S539" s="3">
        <f>IF(ISBLANK(Table13[[#This Row],[T4]]),0,IF(Table13[[#This Row],[T4]]&gt;0,1,0))</f>
        <v>0</v>
      </c>
      <c r="T539" s="3">
        <v>0.7</v>
      </c>
    </row>
    <row r="540" spans="1:20">
      <c r="A540" s="4">
        <v>43760.416666666664</v>
      </c>
      <c r="B540">
        <v>43760</v>
      </c>
      <c r="C540" s="3">
        <v>0.41666666666666669</v>
      </c>
      <c r="D540" s="3">
        <v>10</v>
      </c>
      <c r="E540" s="3">
        <v>22</v>
      </c>
      <c r="F540" s="3">
        <v>0.5</v>
      </c>
      <c r="G540" s="5">
        <v>0.2</v>
      </c>
      <c r="H540" s="3">
        <v>0.7</v>
      </c>
      <c r="I540" s="3">
        <v>1.55139</v>
      </c>
      <c r="J540" s="12">
        <f t="shared" si="9"/>
        <v>1.0250000000000001</v>
      </c>
      <c r="K540" s="3"/>
      <c r="L540" s="3"/>
      <c r="M540" s="3"/>
      <c r="N540" s="3"/>
      <c r="O540" s="3"/>
      <c r="P540" s="3">
        <f>IF(ISBLANK(Table13[[#This Row],[T1]]),0,IF(Table13[[#This Row],[T1]]&gt;0,1,0))</f>
        <v>0</v>
      </c>
      <c r="Q540" s="3">
        <f>IF(ISBLANK(Table13[[#This Row],[T2]]),0,IF(Table13[[#This Row],[T2]]&gt;0,1,0))</f>
        <v>0</v>
      </c>
      <c r="R540" s="3">
        <f>IF(ISBLANK(Table13[[#This Row],[T3]]),0,IF(Table13[[#This Row],[T3]]&gt;0,1,0))</f>
        <v>0</v>
      </c>
      <c r="S540" s="3">
        <f>IF(ISBLANK(Table13[[#This Row],[T4]]),0,IF(Table13[[#This Row],[T4]]&gt;0,1,0))</f>
        <v>0</v>
      </c>
      <c r="T540" s="3">
        <v>0.7</v>
      </c>
    </row>
    <row r="541" spans="1:20">
      <c r="A541" s="4">
        <v>43760.458333333336</v>
      </c>
      <c r="B541">
        <v>43760</v>
      </c>
      <c r="C541" s="3">
        <v>0.45833333333333331</v>
      </c>
      <c r="D541" s="3">
        <v>11</v>
      </c>
      <c r="E541" s="3">
        <v>22</v>
      </c>
      <c r="F541" s="3">
        <v>0.4</v>
      </c>
      <c r="G541" s="5">
        <v>0.3</v>
      </c>
      <c r="H541" s="3">
        <v>0.7</v>
      </c>
      <c r="I541" s="3">
        <v>1.55139</v>
      </c>
      <c r="J541" s="12">
        <f t="shared" si="9"/>
        <v>1.0208333333333337</v>
      </c>
      <c r="K541" s="3"/>
      <c r="L541" s="3"/>
      <c r="M541" s="3"/>
      <c r="N541" s="3"/>
      <c r="O541" s="3"/>
      <c r="P541" s="3">
        <f>IF(ISBLANK(Table13[[#This Row],[T1]]),0,IF(Table13[[#This Row],[T1]]&gt;0,1,0))</f>
        <v>0</v>
      </c>
      <c r="Q541" s="3">
        <f>IF(ISBLANK(Table13[[#This Row],[T2]]),0,IF(Table13[[#This Row],[T2]]&gt;0,1,0))</f>
        <v>0</v>
      </c>
      <c r="R541" s="3">
        <f>IF(ISBLANK(Table13[[#This Row],[T3]]),0,IF(Table13[[#This Row],[T3]]&gt;0,1,0))</f>
        <v>0</v>
      </c>
      <c r="S541" s="3">
        <f>IF(ISBLANK(Table13[[#This Row],[T4]]),0,IF(Table13[[#This Row],[T4]]&gt;0,1,0))</f>
        <v>0</v>
      </c>
      <c r="T541" s="3">
        <v>0.7</v>
      </c>
    </row>
    <row r="542" spans="1:20">
      <c r="A542" s="4">
        <v>43760.5</v>
      </c>
      <c r="B542">
        <v>43760</v>
      </c>
      <c r="C542" s="3">
        <v>0.5</v>
      </c>
      <c r="D542" s="3">
        <v>12</v>
      </c>
      <c r="E542" s="3">
        <v>22</v>
      </c>
      <c r="F542" s="3">
        <v>0.4</v>
      </c>
      <c r="G542" s="5">
        <v>0.5</v>
      </c>
      <c r="H542" s="3">
        <v>0.9</v>
      </c>
      <c r="I542" s="3">
        <v>1.55139</v>
      </c>
      <c r="J542" s="12">
        <f t="shared" si="9"/>
        <v>1.0041666666666669</v>
      </c>
      <c r="K542" s="3"/>
      <c r="L542" s="3"/>
      <c r="M542" s="3"/>
      <c r="N542" s="3"/>
      <c r="O542" s="3"/>
      <c r="P542" s="3">
        <f>IF(ISBLANK(Table13[[#This Row],[T1]]),0,IF(Table13[[#This Row],[T1]]&gt;0,1,0))</f>
        <v>0</v>
      </c>
      <c r="Q542" s="3">
        <f>IF(ISBLANK(Table13[[#This Row],[T2]]),0,IF(Table13[[#This Row],[T2]]&gt;0,1,0))</f>
        <v>0</v>
      </c>
      <c r="R542" s="3">
        <f>IF(ISBLANK(Table13[[#This Row],[T3]]),0,IF(Table13[[#This Row],[T3]]&gt;0,1,0))</f>
        <v>0</v>
      </c>
      <c r="S542" s="3">
        <f>IF(ISBLANK(Table13[[#This Row],[T4]]),0,IF(Table13[[#This Row],[T4]]&gt;0,1,0))</f>
        <v>0</v>
      </c>
      <c r="T542" s="3">
        <v>0.9</v>
      </c>
    </row>
    <row r="543" spans="1:20">
      <c r="A543" s="4">
        <v>43760.541666666664</v>
      </c>
      <c r="B543">
        <v>43760</v>
      </c>
      <c r="C543" s="3">
        <v>0.54166666666666663</v>
      </c>
      <c r="D543" s="3">
        <v>13</v>
      </c>
      <c r="E543" s="3">
        <v>22</v>
      </c>
      <c r="F543" s="3">
        <v>0.2</v>
      </c>
      <c r="G543" s="5">
        <v>0.3</v>
      </c>
      <c r="H543" s="3">
        <v>0.5</v>
      </c>
      <c r="I543" s="3">
        <v>1.55139</v>
      </c>
      <c r="J543" s="12">
        <f t="shared" si="9"/>
        <v>0.98333333333333339</v>
      </c>
      <c r="K543" s="3"/>
      <c r="L543" s="3"/>
      <c r="M543" s="3"/>
      <c r="N543" s="3"/>
      <c r="O543" s="3"/>
      <c r="P543" s="3">
        <f>IF(ISBLANK(Table13[[#This Row],[T1]]),0,IF(Table13[[#This Row],[T1]]&gt;0,1,0))</f>
        <v>0</v>
      </c>
      <c r="Q543" s="3">
        <f>IF(ISBLANK(Table13[[#This Row],[T2]]),0,IF(Table13[[#This Row],[T2]]&gt;0,1,0))</f>
        <v>0</v>
      </c>
      <c r="R543" s="3">
        <f>IF(ISBLANK(Table13[[#This Row],[T3]]),0,IF(Table13[[#This Row],[T3]]&gt;0,1,0))</f>
        <v>0</v>
      </c>
      <c r="S543" s="3">
        <f>IF(ISBLANK(Table13[[#This Row],[T4]]),0,IF(Table13[[#This Row],[T4]]&gt;0,1,0))</f>
        <v>0</v>
      </c>
      <c r="T543" s="3">
        <v>0.5</v>
      </c>
    </row>
    <row r="544" spans="1:20">
      <c r="A544" s="4">
        <v>43760.583333333336</v>
      </c>
      <c r="B544">
        <v>43760</v>
      </c>
      <c r="C544" s="3">
        <v>0.58333333333333337</v>
      </c>
      <c r="D544" s="3">
        <v>14</v>
      </c>
      <c r="E544" s="3">
        <v>22</v>
      </c>
      <c r="F544" s="3">
        <v>0.4</v>
      </c>
      <c r="G544" s="5">
        <v>0.2</v>
      </c>
      <c r="H544" s="3">
        <v>0.60000000000000009</v>
      </c>
      <c r="I544" s="3">
        <v>1.55139</v>
      </c>
      <c r="J544" s="12">
        <f t="shared" si="9"/>
        <v>0.98333333333333339</v>
      </c>
      <c r="K544" s="3"/>
      <c r="L544" s="3"/>
      <c r="M544" s="3"/>
      <c r="N544" s="3"/>
      <c r="O544" s="3"/>
      <c r="P544" s="3">
        <f>IF(ISBLANK(Table13[[#This Row],[T1]]),0,IF(Table13[[#This Row],[T1]]&gt;0,1,0))</f>
        <v>0</v>
      </c>
      <c r="Q544" s="3">
        <f>IF(ISBLANK(Table13[[#This Row],[T2]]),0,IF(Table13[[#This Row],[T2]]&gt;0,1,0))</f>
        <v>0</v>
      </c>
      <c r="R544" s="3">
        <f>IF(ISBLANK(Table13[[#This Row],[T3]]),0,IF(Table13[[#This Row],[T3]]&gt;0,1,0))</f>
        <v>0</v>
      </c>
      <c r="S544" s="3">
        <f>IF(ISBLANK(Table13[[#This Row],[T4]]),0,IF(Table13[[#This Row],[T4]]&gt;0,1,0))</f>
        <v>0</v>
      </c>
      <c r="T544" s="3">
        <v>0.60000000000000009</v>
      </c>
    </row>
    <row r="545" spans="1:20">
      <c r="A545" s="4">
        <v>43760.625</v>
      </c>
      <c r="B545">
        <v>43760</v>
      </c>
      <c r="C545" s="3">
        <v>0.625</v>
      </c>
      <c r="D545" s="3">
        <v>15</v>
      </c>
      <c r="E545" s="3">
        <v>22</v>
      </c>
      <c r="F545" s="3">
        <v>1.1000000000000001</v>
      </c>
      <c r="G545" s="5">
        <v>0.5</v>
      </c>
      <c r="H545" s="3">
        <v>1.6</v>
      </c>
      <c r="I545" s="3">
        <v>1.55139</v>
      </c>
      <c r="J545" s="12">
        <f t="shared" si="9"/>
        <v>0.99166666666666681</v>
      </c>
      <c r="K545" s="3"/>
      <c r="L545" s="3"/>
      <c r="M545" s="3"/>
      <c r="N545" s="3"/>
      <c r="O545" s="3"/>
      <c r="P545" s="3">
        <f>IF(ISBLANK(Table13[[#This Row],[T1]]),0,IF(Table13[[#This Row],[T1]]&gt;0,1,0))</f>
        <v>0</v>
      </c>
      <c r="Q545" s="3">
        <f>IF(ISBLANK(Table13[[#This Row],[T2]]),0,IF(Table13[[#This Row],[T2]]&gt;0,1,0))</f>
        <v>0</v>
      </c>
      <c r="R545" s="3">
        <f>IF(ISBLANK(Table13[[#This Row],[T3]]),0,IF(Table13[[#This Row],[T3]]&gt;0,1,0))</f>
        <v>0</v>
      </c>
      <c r="S545" s="3">
        <f>IF(ISBLANK(Table13[[#This Row],[T4]]),0,IF(Table13[[#This Row],[T4]]&gt;0,1,0))</f>
        <v>0</v>
      </c>
      <c r="T545" s="3">
        <v>1.6</v>
      </c>
    </row>
    <row r="546" spans="1:20">
      <c r="A546" s="4">
        <v>43760.666666666664</v>
      </c>
      <c r="B546">
        <v>43760</v>
      </c>
      <c r="C546" s="3">
        <v>0.66666666666666663</v>
      </c>
      <c r="D546" s="3">
        <v>16</v>
      </c>
      <c r="E546" s="3">
        <v>22</v>
      </c>
      <c r="F546" s="3">
        <v>0.4</v>
      </c>
      <c r="G546" s="5">
        <v>0.4</v>
      </c>
      <c r="H546" s="3">
        <v>0.8</v>
      </c>
      <c r="I546" s="3">
        <v>1.55139</v>
      </c>
      <c r="J546" s="12">
        <f t="shared" si="9"/>
        <v>0.96250000000000002</v>
      </c>
      <c r="K546" s="3"/>
      <c r="L546" s="3"/>
      <c r="M546" s="3"/>
      <c r="N546" s="3"/>
      <c r="O546" s="3"/>
      <c r="P546" s="3">
        <f>IF(ISBLANK(Table13[[#This Row],[T1]]),0,IF(Table13[[#This Row],[T1]]&gt;0,1,0))</f>
        <v>0</v>
      </c>
      <c r="Q546" s="3">
        <f>IF(ISBLANK(Table13[[#This Row],[T2]]),0,IF(Table13[[#This Row],[T2]]&gt;0,1,0))</f>
        <v>0</v>
      </c>
      <c r="R546" s="3">
        <f>IF(ISBLANK(Table13[[#This Row],[T3]]),0,IF(Table13[[#This Row],[T3]]&gt;0,1,0))</f>
        <v>0</v>
      </c>
      <c r="S546" s="3">
        <f>IF(ISBLANK(Table13[[#This Row],[T4]]),0,IF(Table13[[#This Row],[T4]]&gt;0,1,0))</f>
        <v>0</v>
      </c>
      <c r="T546" s="3">
        <v>0.8</v>
      </c>
    </row>
    <row r="547" spans="1:20">
      <c r="A547" s="4">
        <v>43760.708333333336</v>
      </c>
      <c r="B547">
        <v>43760</v>
      </c>
      <c r="C547" s="3">
        <v>0.70833333333333337</v>
      </c>
      <c r="D547" s="3">
        <v>17</v>
      </c>
      <c r="E547" s="3">
        <v>22</v>
      </c>
      <c r="F547" s="3">
        <v>0.3</v>
      </c>
      <c r="G547" s="5">
        <v>0.5</v>
      </c>
      <c r="H547" s="3">
        <v>0.8</v>
      </c>
      <c r="I547" s="3">
        <v>1.55139</v>
      </c>
      <c r="J547" s="12">
        <f t="shared" si="9"/>
        <v>0.9833333333333335</v>
      </c>
      <c r="K547" s="3"/>
      <c r="L547" s="3"/>
      <c r="M547" s="3"/>
      <c r="N547" s="3"/>
      <c r="O547" s="3"/>
      <c r="P547" s="3">
        <f>IF(ISBLANK(Table13[[#This Row],[T1]]),0,IF(Table13[[#This Row],[T1]]&gt;0,1,0))</f>
        <v>0</v>
      </c>
      <c r="Q547" s="3">
        <f>IF(ISBLANK(Table13[[#This Row],[T2]]),0,IF(Table13[[#This Row],[T2]]&gt;0,1,0))</f>
        <v>0</v>
      </c>
      <c r="R547" s="3">
        <f>IF(ISBLANK(Table13[[#This Row],[T3]]),0,IF(Table13[[#This Row],[T3]]&gt;0,1,0))</f>
        <v>1</v>
      </c>
      <c r="S547" s="3">
        <f>IF(ISBLANK(Table13[[#This Row],[T4]]),0,IF(Table13[[#This Row],[T4]]&gt;0,1,0))</f>
        <v>0</v>
      </c>
      <c r="T547" s="3">
        <v>0.8</v>
      </c>
    </row>
    <row r="548" spans="1:20">
      <c r="A548" s="4">
        <v>43760.75</v>
      </c>
      <c r="B548">
        <v>43760</v>
      </c>
      <c r="C548" s="3">
        <v>0.75</v>
      </c>
      <c r="D548" s="3">
        <v>18</v>
      </c>
      <c r="E548" s="3">
        <v>22</v>
      </c>
      <c r="F548" s="3">
        <v>0.2</v>
      </c>
      <c r="G548" s="5">
        <v>0.5</v>
      </c>
      <c r="H548" s="3">
        <v>0.7</v>
      </c>
      <c r="I548" s="3">
        <v>1.55139</v>
      </c>
      <c r="J548" s="12">
        <f t="shared" si="9"/>
        <v>0.96666666666666679</v>
      </c>
      <c r="K548" s="3">
        <v>0</v>
      </c>
      <c r="L548" s="3">
        <v>0</v>
      </c>
      <c r="M548" s="3">
        <v>27</v>
      </c>
      <c r="N548" s="3">
        <v>0</v>
      </c>
      <c r="O548" s="3"/>
      <c r="P548" s="3">
        <f>IF(ISBLANK(Table13[[#This Row],[T1]]),0,IF(Table13[[#This Row],[T1]]&gt;0,1,0))</f>
        <v>0</v>
      </c>
      <c r="Q548" s="3">
        <f>IF(ISBLANK(Table13[[#This Row],[T2]]),0,IF(Table13[[#This Row],[T2]]&gt;0,1,0))</f>
        <v>0</v>
      </c>
      <c r="R548" s="3">
        <f>IF(ISBLANK(Table13[[#This Row],[T3]]),0,IF(Table13[[#This Row],[T3]]&gt;0,1,0))</f>
        <v>1</v>
      </c>
      <c r="S548" s="3">
        <f>IF(ISBLANK(Table13[[#This Row],[T4]]),0,IF(Table13[[#This Row],[T4]]&gt;0,1,0))</f>
        <v>0</v>
      </c>
      <c r="T548" s="3">
        <v>0.7</v>
      </c>
    </row>
    <row r="549" spans="1:20">
      <c r="A549" s="4">
        <v>43760.791666666664</v>
      </c>
      <c r="B549">
        <v>43760</v>
      </c>
      <c r="C549" s="3">
        <v>0.79166666666666663</v>
      </c>
      <c r="D549" s="3">
        <v>19</v>
      </c>
      <c r="E549" s="3">
        <v>22</v>
      </c>
      <c r="F549" s="3">
        <v>0.2</v>
      </c>
      <c r="G549" s="5">
        <v>0.4</v>
      </c>
      <c r="H549" s="3">
        <v>0.60000000000000009</v>
      </c>
      <c r="I549" s="3">
        <v>1.55139</v>
      </c>
      <c r="J549" s="12">
        <f t="shared" si="9"/>
        <v>0.96250000000000024</v>
      </c>
      <c r="K549" s="3"/>
      <c r="L549" s="3"/>
      <c r="M549" s="3"/>
      <c r="N549" s="3"/>
      <c r="O549" s="3"/>
      <c r="P549" s="3">
        <f>IF(ISBLANK(Table13[[#This Row],[T1]]),0,IF(Table13[[#This Row],[T1]]&gt;0,1,0))</f>
        <v>1</v>
      </c>
      <c r="Q549" s="3">
        <f>IF(ISBLANK(Table13[[#This Row],[T2]]),0,IF(Table13[[#This Row],[T2]]&gt;0,1,0))</f>
        <v>1</v>
      </c>
      <c r="R549" s="3">
        <f>IF(ISBLANK(Table13[[#This Row],[T3]]),0,IF(Table13[[#This Row],[T3]]&gt;0,1,0))</f>
        <v>1</v>
      </c>
      <c r="S549" s="3">
        <f>IF(ISBLANK(Table13[[#This Row],[T4]]),0,IF(Table13[[#This Row],[T4]]&gt;0,1,0))</f>
        <v>0</v>
      </c>
      <c r="T549" s="3">
        <v>0.60000000000000009</v>
      </c>
    </row>
    <row r="550" spans="1:20">
      <c r="A550" s="4">
        <v>43760.833333333336</v>
      </c>
      <c r="B550">
        <v>43760</v>
      </c>
      <c r="C550" s="3">
        <v>0.83333333333333337</v>
      </c>
      <c r="D550" s="3">
        <v>20</v>
      </c>
      <c r="E550" s="3">
        <v>22</v>
      </c>
      <c r="F550" s="3">
        <v>0.2</v>
      </c>
      <c r="G550" s="5">
        <v>0.6</v>
      </c>
      <c r="H550" s="3">
        <v>0.8</v>
      </c>
      <c r="I550" s="3">
        <v>1.55139</v>
      </c>
      <c r="J550" s="12">
        <f t="shared" si="9"/>
        <v>0.99583333333333346</v>
      </c>
      <c r="K550" s="3">
        <v>17</v>
      </c>
      <c r="L550" s="3">
        <v>0</v>
      </c>
      <c r="M550" s="3">
        <v>0</v>
      </c>
      <c r="N550" s="3">
        <v>0</v>
      </c>
      <c r="O550" s="3"/>
      <c r="P550" s="3">
        <f>IF(ISBLANK(Table13[[#This Row],[T1]]),0,IF(Table13[[#This Row],[T1]]&gt;0,1,0))</f>
        <v>1</v>
      </c>
      <c r="Q550" s="3">
        <f>IF(ISBLANK(Table13[[#This Row],[T2]]),0,IF(Table13[[#This Row],[T2]]&gt;0,1,0))</f>
        <v>1</v>
      </c>
      <c r="R550" s="3">
        <f>IF(ISBLANK(Table13[[#This Row],[T3]]),0,IF(Table13[[#This Row],[T3]]&gt;0,1,0))</f>
        <v>1</v>
      </c>
      <c r="S550" s="3">
        <f>IF(ISBLANK(Table13[[#This Row],[T4]]),0,IF(Table13[[#This Row],[T4]]&gt;0,1,0))</f>
        <v>0</v>
      </c>
      <c r="T550" s="3">
        <v>0.8</v>
      </c>
    </row>
    <row r="551" spans="1:20">
      <c r="A551" s="4">
        <v>43760.875</v>
      </c>
      <c r="B551">
        <v>43760</v>
      </c>
      <c r="C551" s="3">
        <v>0.875</v>
      </c>
      <c r="D551" s="3">
        <v>21</v>
      </c>
      <c r="E551" s="3">
        <v>22</v>
      </c>
      <c r="F551" s="3">
        <v>0.4</v>
      </c>
      <c r="G551" s="5">
        <v>1.3</v>
      </c>
      <c r="H551" s="3">
        <v>1.7000000000000002</v>
      </c>
      <c r="I551" s="3">
        <v>1.55139</v>
      </c>
      <c r="J551" s="12">
        <f t="shared" si="9"/>
        <v>1.1208333333333333</v>
      </c>
      <c r="K551" s="3">
        <v>58</v>
      </c>
      <c r="L551" s="3">
        <v>0</v>
      </c>
      <c r="M551" s="3">
        <v>0</v>
      </c>
      <c r="N551" s="3">
        <v>0</v>
      </c>
      <c r="O551" s="3"/>
      <c r="P551" s="3">
        <f>IF(ISBLANK(Table13[[#This Row],[T1]]),0,IF(Table13[[#This Row],[T1]]&gt;0,1,0))</f>
        <v>1</v>
      </c>
      <c r="Q551" s="3">
        <f>IF(ISBLANK(Table13[[#This Row],[T2]]),0,IF(Table13[[#This Row],[T2]]&gt;0,1,0))</f>
        <v>1</v>
      </c>
      <c r="R551" s="3">
        <f>IF(ISBLANK(Table13[[#This Row],[T3]]),0,IF(Table13[[#This Row],[T3]]&gt;0,1,0))</f>
        <v>1</v>
      </c>
      <c r="S551" s="3">
        <f>IF(ISBLANK(Table13[[#This Row],[T4]]),0,IF(Table13[[#This Row],[T4]]&gt;0,1,0))</f>
        <v>0</v>
      </c>
      <c r="T551" s="3">
        <v>1.7000000000000002</v>
      </c>
    </row>
    <row r="552" spans="1:20">
      <c r="A552" s="4">
        <v>43760.916666666664</v>
      </c>
      <c r="B552">
        <v>43760</v>
      </c>
      <c r="C552" s="3">
        <v>0.91666666666666663</v>
      </c>
      <c r="D552" s="3">
        <v>22</v>
      </c>
      <c r="E552" s="3">
        <v>22</v>
      </c>
      <c r="F552" s="3">
        <v>1.2</v>
      </c>
      <c r="G552" s="5">
        <v>1.1000000000000001</v>
      </c>
      <c r="H552" s="3">
        <v>2.2999999999999998</v>
      </c>
      <c r="I552" s="3">
        <v>1.55139</v>
      </c>
      <c r="J552" s="12">
        <f t="shared" si="9"/>
        <v>1.1666666666666667</v>
      </c>
      <c r="K552" s="3">
        <v>58</v>
      </c>
      <c r="L552" s="3">
        <v>35</v>
      </c>
      <c r="M552" s="3">
        <v>52</v>
      </c>
      <c r="N552" s="3">
        <v>0</v>
      </c>
      <c r="O552" s="3"/>
      <c r="P552" s="3">
        <f>IF(ISBLANK(Table13[[#This Row],[T1]]),0,IF(Table13[[#This Row],[T1]]&gt;0,1,0))</f>
        <v>1</v>
      </c>
      <c r="Q552" s="3">
        <f>IF(ISBLANK(Table13[[#This Row],[T2]]),0,IF(Table13[[#This Row],[T2]]&gt;0,1,0))</f>
        <v>1</v>
      </c>
      <c r="R552" s="3">
        <f>IF(ISBLANK(Table13[[#This Row],[T3]]),0,IF(Table13[[#This Row],[T3]]&gt;0,1,0))</f>
        <v>1</v>
      </c>
      <c r="S552" s="3">
        <f>IF(ISBLANK(Table13[[#This Row],[T4]]),0,IF(Table13[[#This Row],[T4]]&gt;0,1,0))</f>
        <v>0</v>
      </c>
      <c r="T552" s="3">
        <v>2.2999999999999998</v>
      </c>
    </row>
    <row r="553" spans="1:20">
      <c r="A553" s="4">
        <v>43760.958333333336</v>
      </c>
      <c r="B553">
        <v>43760</v>
      </c>
      <c r="C553" s="3">
        <v>0.95833333333333337</v>
      </c>
      <c r="D553" s="3">
        <v>23</v>
      </c>
      <c r="E553" s="3">
        <v>22</v>
      </c>
      <c r="F553" s="3">
        <v>0.5</v>
      </c>
      <c r="G553" s="5">
        <v>0.2</v>
      </c>
      <c r="H553" s="3">
        <v>0.7</v>
      </c>
      <c r="I553" s="3">
        <v>1.55139</v>
      </c>
      <c r="J553" s="12">
        <f t="shared" si="9"/>
        <v>1.1875000000000002</v>
      </c>
      <c r="K553" s="3">
        <v>58</v>
      </c>
      <c r="L553" s="3">
        <v>58</v>
      </c>
      <c r="M553" s="3">
        <v>58</v>
      </c>
      <c r="N553" s="3">
        <v>0</v>
      </c>
      <c r="O553" s="3"/>
      <c r="P553" s="3">
        <f>IF(ISBLANK(Table13[[#This Row],[T1]]),0,IF(Table13[[#This Row],[T1]]&gt;0,1,0))</f>
        <v>1</v>
      </c>
      <c r="Q553" s="3">
        <f>IF(ISBLANK(Table13[[#This Row],[T2]]),0,IF(Table13[[#This Row],[T2]]&gt;0,1,0))</f>
        <v>1</v>
      </c>
      <c r="R553" s="3">
        <f>IF(ISBLANK(Table13[[#This Row],[T3]]),0,IF(Table13[[#This Row],[T3]]&gt;0,1,0))</f>
        <v>1</v>
      </c>
      <c r="S553" s="3">
        <f>IF(ISBLANK(Table13[[#This Row],[T4]]),0,IF(Table13[[#This Row],[T4]]&gt;0,1,0))</f>
        <v>0</v>
      </c>
      <c r="T553" s="3">
        <v>0.7</v>
      </c>
    </row>
    <row r="554" spans="1:20">
      <c r="A554" s="4">
        <v>43761</v>
      </c>
      <c r="B554">
        <v>43761</v>
      </c>
      <c r="C554" s="3">
        <v>0</v>
      </c>
      <c r="D554" s="3">
        <v>0</v>
      </c>
      <c r="E554" s="3">
        <v>23</v>
      </c>
      <c r="F554" s="3">
        <v>0.2</v>
      </c>
      <c r="G554" s="5">
        <v>0.2</v>
      </c>
      <c r="H554" s="3">
        <v>0.4</v>
      </c>
      <c r="I554" s="3">
        <v>1.55139</v>
      </c>
      <c r="J554" s="12">
        <f t="shared" si="9"/>
        <v>1.1916666666666667</v>
      </c>
      <c r="K554" s="3">
        <v>57</v>
      </c>
      <c r="L554" s="3">
        <v>57</v>
      </c>
      <c r="M554" s="3">
        <v>57</v>
      </c>
      <c r="N554" s="3">
        <v>0</v>
      </c>
      <c r="O554" s="3"/>
      <c r="P554" s="3">
        <f>IF(ISBLANK(Table13[[#This Row],[T1]]),0,IF(Table13[[#This Row],[T1]]&gt;0,1,0))</f>
        <v>1</v>
      </c>
      <c r="Q554" s="3">
        <f>IF(ISBLANK(Table13[[#This Row],[T2]]),0,IF(Table13[[#This Row],[T2]]&gt;0,1,0))</f>
        <v>1</v>
      </c>
      <c r="R554" s="3">
        <f>IF(ISBLANK(Table13[[#This Row],[T3]]),0,IF(Table13[[#This Row],[T3]]&gt;0,1,0))</f>
        <v>1</v>
      </c>
      <c r="S554" s="3">
        <f>IF(ISBLANK(Table13[[#This Row],[T4]]),0,IF(Table13[[#This Row],[T4]]&gt;0,1,0))</f>
        <v>0</v>
      </c>
      <c r="T554" s="3">
        <v>0.4</v>
      </c>
    </row>
    <row r="555" spans="1:20">
      <c r="A555" s="4">
        <v>43761.041666666664</v>
      </c>
      <c r="B555">
        <v>43761</v>
      </c>
      <c r="C555" s="3">
        <v>4.1666666666666664E-2</v>
      </c>
      <c r="D555" s="3">
        <v>1</v>
      </c>
      <c r="E555" s="3">
        <v>23</v>
      </c>
      <c r="F555" s="3">
        <v>0.4</v>
      </c>
      <c r="G555" s="5">
        <v>1.2</v>
      </c>
      <c r="H555" s="3">
        <v>1.6</v>
      </c>
      <c r="I555" s="3">
        <v>1.55139</v>
      </c>
      <c r="J555" s="12">
        <f t="shared" si="9"/>
        <v>1.1958333333333335</v>
      </c>
      <c r="K555" s="3">
        <v>58</v>
      </c>
      <c r="L555" s="3">
        <v>58</v>
      </c>
      <c r="M555" s="3">
        <v>58</v>
      </c>
      <c r="N555" s="3">
        <v>0</v>
      </c>
      <c r="O555" s="3"/>
      <c r="P555" s="3">
        <f>IF(ISBLANK(Table13[[#This Row],[T1]]),0,IF(Table13[[#This Row],[T1]]&gt;0,1,0))</f>
        <v>1</v>
      </c>
      <c r="Q555" s="3">
        <f>IF(ISBLANK(Table13[[#This Row],[T2]]),0,IF(Table13[[#This Row],[T2]]&gt;0,1,0))</f>
        <v>1</v>
      </c>
      <c r="R555" s="3">
        <f>IF(ISBLANK(Table13[[#This Row],[T3]]),0,IF(Table13[[#This Row],[T3]]&gt;0,1,0))</f>
        <v>1</v>
      </c>
      <c r="S555" s="3">
        <f>IF(ISBLANK(Table13[[#This Row],[T4]]),0,IF(Table13[[#This Row],[T4]]&gt;0,1,0))</f>
        <v>0</v>
      </c>
      <c r="T555" s="3">
        <v>1.6</v>
      </c>
    </row>
    <row r="556" spans="1:20">
      <c r="A556" s="4">
        <v>43761.083333333336</v>
      </c>
      <c r="B556">
        <v>43761</v>
      </c>
      <c r="C556" s="3">
        <v>8.3333333333333329E-2</v>
      </c>
      <c r="D556" s="3">
        <v>2</v>
      </c>
      <c r="E556" s="3">
        <v>23</v>
      </c>
      <c r="F556" s="3">
        <v>0.2</v>
      </c>
      <c r="G556" s="5">
        <v>0.2</v>
      </c>
      <c r="H556" s="3">
        <v>0.4</v>
      </c>
      <c r="I556" s="3">
        <v>1.55139</v>
      </c>
      <c r="J556" s="12">
        <f t="shared" si="9"/>
        <v>1.1458333333333335</v>
      </c>
      <c r="K556" s="3">
        <v>58</v>
      </c>
      <c r="L556" s="3">
        <v>58</v>
      </c>
      <c r="M556" s="3">
        <v>58</v>
      </c>
      <c r="N556" s="3">
        <v>0</v>
      </c>
      <c r="O556" s="3"/>
      <c r="P556" s="3">
        <f>IF(ISBLANK(Table13[[#This Row],[T1]]),0,IF(Table13[[#This Row],[T1]]&gt;0,1,0))</f>
        <v>1</v>
      </c>
      <c r="Q556" s="3">
        <f>IF(ISBLANK(Table13[[#This Row],[T2]]),0,IF(Table13[[#This Row],[T2]]&gt;0,1,0))</f>
        <v>1</v>
      </c>
      <c r="R556" s="3">
        <f>IF(ISBLANK(Table13[[#This Row],[T3]]),0,IF(Table13[[#This Row],[T3]]&gt;0,1,0))</f>
        <v>1</v>
      </c>
      <c r="S556" s="3">
        <f>IF(ISBLANK(Table13[[#This Row],[T4]]),0,IF(Table13[[#This Row],[T4]]&gt;0,1,0))</f>
        <v>0</v>
      </c>
      <c r="T556" s="3">
        <v>0.4</v>
      </c>
    </row>
    <row r="557" spans="1:20">
      <c r="A557" s="4">
        <v>43761.125</v>
      </c>
      <c r="B557">
        <v>43761</v>
      </c>
      <c r="C557" s="3">
        <v>0.125</v>
      </c>
      <c r="D557" s="3">
        <v>3</v>
      </c>
      <c r="E557" s="3">
        <v>23</v>
      </c>
      <c r="F557" s="3">
        <v>0.2</v>
      </c>
      <c r="G557" s="5">
        <v>0.2</v>
      </c>
      <c r="H557" s="3">
        <v>0.4</v>
      </c>
      <c r="I557" s="3">
        <v>1.55139</v>
      </c>
      <c r="J557" s="12">
        <f t="shared" si="9"/>
        <v>1.1458333333333333</v>
      </c>
      <c r="K557" s="3">
        <v>58</v>
      </c>
      <c r="L557" s="3">
        <v>58</v>
      </c>
      <c r="M557" s="3">
        <v>58</v>
      </c>
      <c r="N557" s="3">
        <v>0</v>
      </c>
      <c r="O557" s="3"/>
      <c r="P557" s="3">
        <f>IF(ISBLANK(Table13[[#This Row],[T1]]),0,IF(Table13[[#This Row],[T1]]&gt;0,1,0))</f>
        <v>1</v>
      </c>
      <c r="Q557" s="3">
        <f>IF(ISBLANK(Table13[[#This Row],[T2]]),0,IF(Table13[[#This Row],[T2]]&gt;0,1,0))</f>
        <v>1</v>
      </c>
      <c r="R557" s="3">
        <f>IF(ISBLANK(Table13[[#This Row],[T3]]),0,IF(Table13[[#This Row],[T3]]&gt;0,1,0))</f>
        <v>1</v>
      </c>
      <c r="S557" s="3">
        <f>IF(ISBLANK(Table13[[#This Row],[T4]]),0,IF(Table13[[#This Row],[T4]]&gt;0,1,0))</f>
        <v>0</v>
      </c>
      <c r="T557" s="3">
        <v>0.4</v>
      </c>
    </row>
    <row r="558" spans="1:20">
      <c r="A558" s="4">
        <v>43761.166666666664</v>
      </c>
      <c r="B558">
        <v>43761</v>
      </c>
      <c r="C558" s="3">
        <v>0.16666666666666666</v>
      </c>
      <c r="D558" s="3">
        <v>4</v>
      </c>
      <c r="E558" s="3">
        <v>23</v>
      </c>
      <c r="F558" s="3">
        <v>0.2</v>
      </c>
      <c r="G558" s="5">
        <v>0.2</v>
      </c>
      <c r="H558" s="3">
        <v>0.4</v>
      </c>
      <c r="I558" s="3">
        <v>1.55139</v>
      </c>
      <c r="J558" s="12">
        <f t="shared" si="9"/>
        <v>1.1458333333333333</v>
      </c>
      <c r="K558" s="3">
        <v>57</v>
      </c>
      <c r="L558" s="3">
        <v>57</v>
      </c>
      <c r="M558" s="3">
        <v>57</v>
      </c>
      <c r="N558" s="3">
        <v>0</v>
      </c>
      <c r="O558" s="3"/>
      <c r="P558" s="3">
        <f>IF(ISBLANK(Table13[[#This Row],[T1]]),0,IF(Table13[[#This Row],[T1]]&gt;0,1,0))</f>
        <v>1</v>
      </c>
      <c r="Q558" s="3">
        <f>IF(ISBLANK(Table13[[#This Row],[T2]]),0,IF(Table13[[#This Row],[T2]]&gt;0,1,0))</f>
        <v>1</v>
      </c>
      <c r="R558" s="3">
        <f>IF(ISBLANK(Table13[[#This Row],[T3]]),0,IF(Table13[[#This Row],[T3]]&gt;0,1,0))</f>
        <v>1</v>
      </c>
      <c r="S558" s="3">
        <f>IF(ISBLANK(Table13[[#This Row],[T4]]),0,IF(Table13[[#This Row],[T4]]&gt;0,1,0))</f>
        <v>0</v>
      </c>
      <c r="T558" s="3">
        <v>0.4</v>
      </c>
    </row>
    <row r="559" spans="1:20">
      <c r="A559" s="4">
        <v>43761.208333333336</v>
      </c>
      <c r="B559">
        <v>43761</v>
      </c>
      <c r="C559" s="3">
        <v>0.20833333333333334</v>
      </c>
      <c r="D559" s="3">
        <v>5</v>
      </c>
      <c r="E559" s="3">
        <v>23</v>
      </c>
      <c r="F559" s="3">
        <v>0.2</v>
      </c>
      <c r="G559" s="5">
        <v>0.2</v>
      </c>
      <c r="H559" s="3">
        <v>0.4</v>
      </c>
      <c r="I559" s="3">
        <v>1.55139</v>
      </c>
      <c r="J559" s="12">
        <f t="shared" si="9"/>
        <v>1.1458333333333333</v>
      </c>
      <c r="K559" s="3">
        <v>58</v>
      </c>
      <c r="L559" s="3">
        <v>58</v>
      </c>
      <c r="M559" s="3">
        <v>58</v>
      </c>
      <c r="N559" s="3">
        <v>0</v>
      </c>
      <c r="O559" s="3"/>
      <c r="P559" s="3">
        <f>IF(ISBLANK(Table13[[#This Row],[T1]]),0,IF(Table13[[#This Row],[T1]]&gt;0,1,0))</f>
        <v>1</v>
      </c>
      <c r="Q559" s="3">
        <f>IF(ISBLANK(Table13[[#This Row],[T2]]),0,IF(Table13[[#This Row],[T2]]&gt;0,1,0))</f>
        <v>1</v>
      </c>
      <c r="R559" s="3">
        <f>IF(ISBLANK(Table13[[#This Row],[T3]]),0,IF(Table13[[#This Row],[T3]]&gt;0,1,0))</f>
        <v>1</v>
      </c>
      <c r="S559" s="3">
        <f>IF(ISBLANK(Table13[[#This Row],[T4]]),0,IF(Table13[[#This Row],[T4]]&gt;0,1,0))</f>
        <v>0</v>
      </c>
      <c r="T559" s="3">
        <v>0.4</v>
      </c>
    </row>
    <row r="560" spans="1:20">
      <c r="A560" s="4">
        <v>43761.25</v>
      </c>
      <c r="B560">
        <v>43761</v>
      </c>
      <c r="C560" s="3">
        <v>0.25</v>
      </c>
      <c r="D560" s="3">
        <v>6</v>
      </c>
      <c r="E560" s="3">
        <v>23</v>
      </c>
      <c r="F560" s="3">
        <v>0.2</v>
      </c>
      <c r="G560" s="5">
        <v>0.3</v>
      </c>
      <c r="H560" s="3">
        <v>0.5</v>
      </c>
      <c r="I560" s="3">
        <v>1.55139</v>
      </c>
      <c r="J560" s="12">
        <f t="shared" si="9"/>
        <v>1.2041666666666666</v>
      </c>
      <c r="K560" s="3">
        <v>58</v>
      </c>
      <c r="L560" s="3">
        <v>58</v>
      </c>
      <c r="M560" s="3">
        <v>58</v>
      </c>
      <c r="N560" s="3">
        <v>0</v>
      </c>
      <c r="O560" s="3"/>
      <c r="P560" s="3">
        <f>IF(ISBLANK(Table13[[#This Row],[T1]]),0,IF(Table13[[#This Row],[T1]]&gt;0,1,0))</f>
        <v>1</v>
      </c>
      <c r="Q560" s="3">
        <f>IF(ISBLANK(Table13[[#This Row],[T2]]),0,IF(Table13[[#This Row],[T2]]&gt;0,1,0))</f>
        <v>1</v>
      </c>
      <c r="R560" s="3">
        <f>IF(ISBLANK(Table13[[#This Row],[T3]]),0,IF(Table13[[#This Row],[T3]]&gt;0,1,0))</f>
        <v>1</v>
      </c>
      <c r="S560" s="3">
        <f>IF(ISBLANK(Table13[[#This Row],[T4]]),0,IF(Table13[[#This Row],[T4]]&gt;0,1,0))</f>
        <v>0</v>
      </c>
      <c r="T560" s="3">
        <v>0.5</v>
      </c>
    </row>
    <row r="561" spans="1:20">
      <c r="A561" s="4">
        <v>43761.291666666664</v>
      </c>
      <c r="B561">
        <v>43761</v>
      </c>
      <c r="C561" s="3">
        <v>0.29166666666666669</v>
      </c>
      <c r="D561" s="3">
        <v>7</v>
      </c>
      <c r="E561" s="3">
        <v>23</v>
      </c>
      <c r="F561" s="3">
        <v>0.6</v>
      </c>
      <c r="G561" s="5">
        <v>2.4</v>
      </c>
      <c r="H561" s="3">
        <v>3</v>
      </c>
      <c r="I561" s="3">
        <v>1.55139</v>
      </c>
      <c r="J561" s="12">
        <f t="shared" si="9"/>
        <v>1.2124999999999999</v>
      </c>
      <c r="K561" s="3">
        <v>58</v>
      </c>
      <c r="L561" s="3">
        <v>58</v>
      </c>
      <c r="M561" s="3">
        <v>56</v>
      </c>
      <c r="N561" s="3">
        <v>0</v>
      </c>
      <c r="O561" s="3"/>
      <c r="P561" s="3">
        <f>IF(ISBLANK(Table13[[#This Row],[T1]]),0,IF(Table13[[#This Row],[T1]]&gt;0,1,0))</f>
        <v>1</v>
      </c>
      <c r="Q561" s="3">
        <f>IF(ISBLANK(Table13[[#This Row],[T2]]),0,IF(Table13[[#This Row],[T2]]&gt;0,1,0))</f>
        <v>0</v>
      </c>
      <c r="R561" s="3">
        <f>IF(ISBLANK(Table13[[#This Row],[T3]]),0,IF(Table13[[#This Row],[T3]]&gt;0,1,0))</f>
        <v>1</v>
      </c>
      <c r="S561" s="3">
        <f>IF(ISBLANK(Table13[[#This Row],[T4]]),0,IF(Table13[[#This Row],[T4]]&gt;0,1,0))</f>
        <v>0</v>
      </c>
      <c r="T561" s="3">
        <v>3</v>
      </c>
    </row>
    <row r="562" spans="1:20">
      <c r="A562" s="4">
        <v>43761.333333333336</v>
      </c>
      <c r="B562">
        <v>43761</v>
      </c>
      <c r="C562" s="3">
        <v>0.33333333333333331</v>
      </c>
      <c r="D562" s="3">
        <v>8</v>
      </c>
      <c r="E562" s="3">
        <v>23</v>
      </c>
      <c r="F562" s="3">
        <v>1.3</v>
      </c>
      <c r="G562" s="5">
        <v>2.2000000000000002</v>
      </c>
      <c r="H562" s="3">
        <v>3.5</v>
      </c>
      <c r="I562" s="3">
        <v>1.55139</v>
      </c>
      <c r="J562" s="12">
        <f t="shared" si="9"/>
        <v>1.2416666666666665</v>
      </c>
      <c r="K562" s="3">
        <v>57</v>
      </c>
      <c r="L562" s="3">
        <v>41</v>
      </c>
      <c r="M562" s="3">
        <v>0</v>
      </c>
      <c r="N562" s="3">
        <v>0</v>
      </c>
      <c r="O562" s="3"/>
      <c r="P562" s="3">
        <f>IF(ISBLANK(Table13[[#This Row],[T1]]),0,IF(Table13[[#This Row],[T1]]&gt;0,1,0))</f>
        <v>1</v>
      </c>
      <c r="Q562" s="3">
        <f>IF(ISBLANK(Table13[[#This Row],[T2]]),0,IF(Table13[[#This Row],[T2]]&gt;0,1,0))</f>
        <v>0</v>
      </c>
      <c r="R562" s="3">
        <f>IF(ISBLANK(Table13[[#This Row],[T3]]),0,IF(Table13[[#This Row],[T3]]&gt;0,1,0))</f>
        <v>1</v>
      </c>
      <c r="S562" s="3">
        <f>IF(ISBLANK(Table13[[#This Row],[T4]]),0,IF(Table13[[#This Row],[T4]]&gt;0,1,0))</f>
        <v>0</v>
      </c>
      <c r="T562" s="3">
        <v>3.5</v>
      </c>
    </row>
    <row r="563" spans="1:20">
      <c r="A563" s="4">
        <v>43761.375</v>
      </c>
      <c r="B563">
        <v>43761</v>
      </c>
      <c r="C563" s="3">
        <v>0.375</v>
      </c>
      <c r="D563" s="3">
        <v>9</v>
      </c>
      <c r="E563" s="3">
        <v>23</v>
      </c>
      <c r="F563" s="3">
        <v>0.4</v>
      </c>
      <c r="G563" s="5">
        <v>0.2</v>
      </c>
      <c r="H563" s="3">
        <v>0.60000000000000009</v>
      </c>
      <c r="I563" s="3">
        <v>1.55139</v>
      </c>
      <c r="J563" s="12">
        <f t="shared" si="9"/>
        <v>1.1124999999999998</v>
      </c>
      <c r="K563" s="3">
        <v>3</v>
      </c>
      <c r="L563" s="3">
        <v>0</v>
      </c>
      <c r="M563" s="3">
        <v>0</v>
      </c>
      <c r="N563" s="3">
        <v>0</v>
      </c>
      <c r="O563" s="3"/>
      <c r="P563" s="3">
        <f>IF(ISBLANK(Table13[[#This Row],[T1]]),0,IF(Table13[[#This Row],[T1]]&gt;0,1,0))</f>
        <v>0</v>
      </c>
      <c r="Q563" s="3">
        <f>IF(ISBLANK(Table13[[#This Row],[T2]]),0,IF(Table13[[#This Row],[T2]]&gt;0,1,0))</f>
        <v>0</v>
      </c>
      <c r="R563" s="3">
        <f>IF(ISBLANK(Table13[[#This Row],[T3]]),0,IF(Table13[[#This Row],[T3]]&gt;0,1,0))</f>
        <v>0</v>
      </c>
      <c r="S563" s="3">
        <f>IF(ISBLANK(Table13[[#This Row],[T4]]),0,IF(Table13[[#This Row],[T4]]&gt;0,1,0))</f>
        <v>0</v>
      </c>
      <c r="T563" s="3">
        <v>0.60000000000000009</v>
      </c>
    </row>
    <row r="564" spans="1:20">
      <c r="A564" s="4">
        <v>43761.416666666664</v>
      </c>
      <c r="B564">
        <v>43761</v>
      </c>
      <c r="C564" s="3">
        <v>0.41666666666666669</v>
      </c>
      <c r="D564" s="3">
        <v>10</v>
      </c>
      <c r="E564" s="3">
        <v>23</v>
      </c>
      <c r="F564" s="3">
        <v>0.4</v>
      </c>
      <c r="G564" s="5">
        <v>0.2</v>
      </c>
      <c r="H564" s="3">
        <v>0.60000000000000009</v>
      </c>
      <c r="I564" s="3">
        <v>1.55139</v>
      </c>
      <c r="J564" s="12">
        <f t="shared" si="9"/>
        <v>1.0999999999999999</v>
      </c>
      <c r="K564" s="3"/>
      <c r="L564" s="3"/>
      <c r="M564" s="3"/>
      <c r="N564" s="3"/>
      <c r="O564" s="3"/>
      <c r="P564" s="3">
        <f>IF(ISBLANK(Table13[[#This Row],[T1]]),0,IF(Table13[[#This Row],[T1]]&gt;0,1,0))</f>
        <v>0</v>
      </c>
      <c r="Q564" s="3">
        <f>IF(ISBLANK(Table13[[#This Row],[T2]]),0,IF(Table13[[#This Row],[T2]]&gt;0,1,0))</f>
        <v>0</v>
      </c>
      <c r="R564" s="3">
        <f>IF(ISBLANK(Table13[[#This Row],[T3]]),0,IF(Table13[[#This Row],[T3]]&gt;0,1,0))</f>
        <v>0</v>
      </c>
      <c r="S564" s="3">
        <f>IF(ISBLANK(Table13[[#This Row],[T4]]),0,IF(Table13[[#This Row],[T4]]&gt;0,1,0))</f>
        <v>0</v>
      </c>
      <c r="T564" s="3">
        <v>0.60000000000000009</v>
      </c>
    </row>
    <row r="565" spans="1:20">
      <c r="A565" s="4">
        <v>43761.458333333336</v>
      </c>
      <c r="B565">
        <v>43761</v>
      </c>
      <c r="C565" s="3">
        <v>0.45833333333333331</v>
      </c>
      <c r="D565" s="3">
        <v>11</v>
      </c>
      <c r="E565" s="3">
        <v>23</v>
      </c>
      <c r="F565" s="3">
        <v>0.1</v>
      </c>
      <c r="G565" s="5">
        <v>0.2</v>
      </c>
      <c r="H565" s="3">
        <v>0.30000000000000004</v>
      </c>
      <c r="I565" s="3">
        <v>1.55139</v>
      </c>
      <c r="J565" s="12">
        <f t="shared" si="9"/>
        <v>1.0916666666666663</v>
      </c>
      <c r="K565" s="3"/>
      <c r="L565" s="3"/>
      <c r="M565" s="3"/>
      <c r="N565" s="3"/>
      <c r="O565" s="3"/>
      <c r="P565" s="3">
        <f>IF(ISBLANK(Table13[[#This Row],[T1]]),0,IF(Table13[[#This Row],[T1]]&gt;0,1,0))</f>
        <v>0</v>
      </c>
      <c r="Q565" s="3">
        <f>IF(ISBLANK(Table13[[#This Row],[T2]]),0,IF(Table13[[#This Row],[T2]]&gt;0,1,0))</f>
        <v>0</v>
      </c>
      <c r="R565" s="3">
        <f>IF(ISBLANK(Table13[[#This Row],[T3]]),0,IF(Table13[[#This Row],[T3]]&gt;0,1,0))</f>
        <v>0</v>
      </c>
      <c r="S565" s="3">
        <f>IF(ISBLANK(Table13[[#This Row],[T4]]),0,IF(Table13[[#This Row],[T4]]&gt;0,1,0))</f>
        <v>0</v>
      </c>
      <c r="T565" s="3">
        <v>0.30000000000000004</v>
      </c>
    </row>
    <row r="566" spans="1:20">
      <c r="A566" s="4">
        <v>43761.5</v>
      </c>
      <c r="B566">
        <v>43761</v>
      </c>
      <c r="C566" s="3">
        <v>0.5</v>
      </c>
      <c r="D566" s="3">
        <v>12</v>
      </c>
      <c r="E566" s="3">
        <v>23</v>
      </c>
      <c r="F566" s="3">
        <v>0.3</v>
      </c>
      <c r="G566" s="5">
        <v>0.1</v>
      </c>
      <c r="H566" s="3">
        <v>0.4</v>
      </c>
      <c r="I566" s="3">
        <v>1.55139</v>
      </c>
      <c r="J566" s="12">
        <f t="shared" si="9"/>
        <v>1.095833333333333</v>
      </c>
      <c r="K566" s="3"/>
      <c r="L566" s="3"/>
      <c r="M566" s="3"/>
      <c r="N566" s="3"/>
      <c r="O566" s="3"/>
      <c r="P566" s="3">
        <f>IF(ISBLANK(Table13[[#This Row],[T1]]),0,IF(Table13[[#This Row],[T1]]&gt;0,1,0))</f>
        <v>0</v>
      </c>
      <c r="Q566" s="3">
        <f>IF(ISBLANK(Table13[[#This Row],[T2]]),0,IF(Table13[[#This Row],[T2]]&gt;0,1,0))</f>
        <v>0</v>
      </c>
      <c r="R566" s="3">
        <f>IF(ISBLANK(Table13[[#This Row],[T3]]),0,IF(Table13[[#This Row],[T3]]&gt;0,1,0))</f>
        <v>0</v>
      </c>
      <c r="S566" s="3">
        <f>IF(ISBLANK(Table13[[#This Row],[T4]]),0,IF(Table13[[#This Row],[T4]]&gt;0,1,0))</f>
        <v>0</v>
      </c>
      <c r="T566" s="3">
        <v>0.4</v>
      </c>
    </row>
    <row r="567" spans="1:20">
      <c r="A567" s="4">
        <v>43761.541666666664</v>
      </c>
      <c r="B567">
        <v>43761</v>
      </c>
      <c r="C567" s="3">
        <v>0.54166666666666663</v>
      </c>
      <c r="D567" s="3">
        <v>13</v>
      </c>
      <c r="E567" s="3">
        <v>23</v>
      </c>
      <c r="F567" s="3">
        <v>0.4</v>
      </c>
      <c r="G567" s="5">
        <v>0.1</v>
      </c>
      <c r="H567" s="3">
        <v>0.5</v>
      </c>
      <c r="I567" s="3">
        <v>1.55139</v>
      </c>
      <c r="J567" s="12">
        <f t="shared" si="9"/>
        <v>1.0874999999999997</v>
      </c>
      <c r="K567" s="3"/>
      <c r="L567" s="3"/>
      <c r="M567" s="3"/>
      <c r="N567" s="3"/>
      <c r="O567" s="3"/>
      <c r="P567" s="3">
        <f>IF(ISBLANK(Table13[[#This Row],[T1]]),0,IF(Table13[[#This Row],[T1]]&gt;0,1,0))</f>
        <v>0</v>
      </c>
      <c r="Q567" s="3">
        <f>IF(ISBLANK(Table13[[#This Row],[T2]]),0,IF(Table13[[#This Row],[T2]]&gt;0,1,0))</f>
        <v>0</v>
      </c>
      <c r="R567" s="3">
        <f>IF(ISBLANK(Table13[[#This Row],[T3]]),0,IF(Table13[[#This Row],[T3]]&gt;0,1,0))</f>
        <v>0</v>
      </c>
      <c r="S567" s="3">
        <f>IF(ISBLANK(Table13[[#This Row],[T4]]),0,IF(Table13[[#This Row],[T4]]&gt;0,1,0))</f>
        <v>0</v>
      </c>
      <c r="T567" s="3">
        <v>0.5</v>
      </c>
    </row>
    <row r="568" spans="1:20">
      <c r="A568" s="4">
        <v>43761.583333333336</v>
      </c>
      <c r="B568">
        <v>43761</v>
      </c>
      <c r="C568" s="3">
        <v>0.58333333333333337</v>
      </c>
      <c r="D568" s="3">
        <v>14</v>
      </c>
      <c r="E568" s="3">
        <v>23</v>
      </c>
      <c r="F568" s="3">
        <v>0.4</v>
      </c>
      <c r="G568" s="5">
        <v>0.4</v>
      </c>
      <c r="H568" s="3">
        <v>0.8</v>
      </c>
      <c r="I568" s="3">
        <v>1.55139</v>
      </c>
      <c r="J568" s="12">
        <f t="shared" si="9"/>
        <v>1.0791666666666664</v>
      </c>
      <c r="K568" s="3"/>
      <c r="L568" s="3"/>
      <c r="M568" s="3"/>
      <c r="N568" s="3"/>
      <c r="O568" s="3"/>
      <c r="P568" s="3">
        <f>IF(ISBLANK(Table13[[#This Row],[T1]]),0,IF(Table13[[#This Row],[T1]]&gt;0,1,0))</f>
        <v>0</v>
      </c>
      <c r="Q568" s="3">
        <f>IF(ISBLANK(Table13[[#This Row],[T2]]),0,IF(Table13[[#This Row],[T2]]&gt;0,1,0))</f>
        <v>0</v>
      </c>
      <c r="R568" s="3">
        <f>IF(ISBLANK(Table13[[#This Row],[T3]]),0,IF(Table13[[#This Row],[T3]]&gt;0,1,0))</f>
        <v>0</v>
      </c>
      <c r="S568" s="3">
        <f>IF(ISBLANK(Table13[[#This Row],[T4]]),0,IF(Table13[[#This Row],[T4]]&gt;0,1,0))</f>
        <v>0</v>
      </c>
      <c r="T568" s="3">
        <v>0.8</v>
      </c>
    </row>
    <row r="569" spans="1:20">
      <c r="A569" s="4">
        <v>43761.625</v>
      </c>
      <c r="B569">
        <v>43761</v>
      </c>
      <c r="C569" s="3">
        <v>0.625</v>
      </c>
      <c r="D569" s="3">
        <v>15</v>
      </c>
      <c r="E569" s="3">
        <v>23</v>
      </c>
      <c r="F569" s="3">
        <v>0.4</v>
      </c>
      <c r="G569" s="5">
        <v>0.5</v>
      </c>
      <c r="H569" s="3">
        <v>0.9</v>
      </c>
      <c r="I569" s="3">
        <v>1.55139</v>
      </c>
      <c r="J569" s="12">
        <f t="shared" si="9"/>
        <v>1.0666666666666664</v>
      </c>
      <c r="K569" s="3"/>
      <c r="L569" s="3"/>
      <c r="M569" s="3"/>
      <c r="N569" s="3"/>
      <c r="O569" s="3"/>
      <c r="P569" s="3">
        <f>IF(ISBLANK(Table13[[#This Row],[T1]]),0,IF(Table13[[#This Row],[T1]]&gt;0,1,0))</f>
        <v>0</v>
      </c>
      <c r="Q569" s="3">
        <f>IF(ISBLANK(Table13[[#This Row],[T2]]),0,IF(Table13[[#This Row],[T2]]&gt;0,1,0))</f>
        <v>0</v>
      </c>
      <c r="R569" s="3">
        <f>IF(ISBLANK(Table13[[#This Row],[T3]]),0,IF(Table13[[#This Row],[T3]]&gt;0,1,0))</f>
        <v>0</v>
      </c>
      <c r="S569" s="3">
        <f>IF(ISBLANK(Table13[[#This Row],[T4]]),0,IF(Table13[[#This Row],[T4]]&gt;0,1,0))</f>
        <v>0</v>
      </c>
      <c r="T569" s="3">
        <v>0.9</v>
      </c>
    </row>
    <row r="570" spans="1:20">
      <c r="A570" s="4">
        <v>43761.666666666664</v>
      </c>
      <c r="B570">
        <v>43761</v>
      </c>
      <c r="C570" s="3">
        <v>0.66666666666666663</v>
      </c>
      <c r="D570" s="3">
        <v>16</v>
      </c>
      <c r="E570" s="3">
        <v>23</v>
      </c>
      <c r="F570" s="3">
        <v>1</v>
      </c>
      <c r="G570" s="5">
        <v>0.3</v>
      </c>
      <c r="H570" s="3">
        <v>1.3</v>
      </c>
      <c r="I570" s="3">
        <v>1.55139</v>
      </c>
      <c r="J570" s="12">
        <f t="shared" si="9"/>
        <v>1.0791666666666666</v>
      </c>
      <c r="K570" s="3"/>
      <c r="L570" s="3"/>
      <c r="M570" s="3"/>
      <c r="N570" s="3"/>
      <c r="O570" s="3"/>
      <c r="P570" s="3">
        <f>IF(ISBLANK(Table13[[#This Row],[T1]]),0,IF(Table13[[#This Row],[T1]]&gt;0,1,0))</f>
        <v>0</v>
      </c>
      <c r="Q570" s="3">
        <f>IF(ISBLANK(Table13[[#This Row],[T2]]),0,IF(Table13[[#This Row],[T2]]&gt;0,1,0))</f>
        <v>0</v>
      </c>
      <c r="R570" s="3">
        <f>IF(ISBLANK(Table13[[#This Row],[T3]]),0,IF(Table13[[#This Row],[T3]]&gt;0,1,0))</f>
        <v>0</v>
      </c>
      <c r="S570" s="3">
        <f>IF(ISBLANK(Table13[[#This Row],[T4]]),0,IF(Table13[[#This Row],[T4]]&gt;0,1,0))</f>
        <v>0</v>
      </c>
      <c r="T570" s="3">
        <v>1.3</v>
      </c>
    </row>
    <row r="571" spans="1:20">
      <c r="A571" s="4">
        <v>43761.708333333336</v>
      </c>
      <c r="B571">
        <v>43761</v>
      </c>
      <c r="C571" s="3">
        <v>0.70833333333333337</v>
      </c>
      <c r="D571" s="3">
        <v>17</v>
      </c>
      <c r="E571" s="3">
        <v>23</v>
      </c>
      <c r="F571" s="3">
        <v>0.3</v>
      </c>
      <c r="G571" s="5">
        <v>0.1</v>
      </c>
      <c r="H571" s="3">
        <v>0.4</v>
      </c>
      <c r="I571" s="3">
        <v>1.55139</v>
      </c>
      <c r="J571" s="12">
        <f t="shared" si="9"/>
        <v>1.05</v>
      </c>
      <c r="K571" s="3"/>
      <c r="L571" s="3"/>
      <c r="M571" s="3"/>
      <c r="N571" s="3"/>
      <c r="O571" s="3"/>
      <c r="P571" s="3">
        <f>IF(ISBLANK(Table13[[#This Row],[T1]]),0,IF(Table13[[#This Row],[T1]]&gt;0,1,0))</f>
        <v>1</v>
      </c>
      <c r="Q571" s="3">
        <f>IF(ISBLANK(Table13[[#This Row],[T2]]),0,IF(Table13[[#This Row],[T2]]&gt;0,1,0))</f>
        <v>1</v>
      </c>
      <c r="R571" s="3">
        <f>IF(ISBLANK(Table13[[#This Row],[T3]]),0,IF(Table13[[#This Row],[T3]]&gt;0,1,0))</f>
        <v>0</v>
      </c>
      <c r="S571" s="3">
        <f>IF(ISBLANK(Table13[[#This Row],[T4]]),0,IF(Table13[[#This Row],[T4]]&gt;0,1,0))</f>
        <v>0</v>
      </c>
      <c r="T571" s="3">
        <v>0.4</v>
      </c>
    </row>
    <row r="572" spans="1:20">
      <c r="A572" s="4">
        <v>43761.75</v>
      </c>
      <c r="B572">
        <v>43761</v>
      </c>
      <c r="C572" s="3">
        <v>0.75</v>
      </c>
      <c r="D572" s="3">
        <v>18</v>
      </c>
      <c r="E572" s="3">
        <v>23</v>
      </c>
      <c r="F572" s="3">
        <v>0.3</v>
      </c>
      <c r="G572" s="5">
        <v>0.3</v>
      </c>
      <c r="H572" s="3">
        <v>0.6</v>
      </c>
      <c r="I572" s="3">
        <v>1.55139</v>
      </c>
      <c r="J572" s="12">
        <f t="shared" si="9"/>
        <v>1.0458333333333332</v>
      </c>
      <c r="K572" s="3">
        <v>0</v>
      </c>
      <c r="L572" s="3">
        <v>0</v>
      </c>
      <c r="M572" s="3">
        <v>54</v>
      </c>
      <c r="N572" s="3">
        <v>0</v>
      </c>
      <c r="O572" s="3"/>
      <c r="P572" s="3">
        <f>IF(ISBLANK(Table13[[#This Row],[T1]]),0,IF(Table13[[#This Row],[T1]]&gt;0,1,0))</f>
        <v>1</v>
      </c>
      <c r="Q572" s="3">
        <f>IF(ISBLANK(Table13[[#This Row],[T2]]),0,IF(Table13[[#This Row],[T2]]&gt;0,1,0))</f>
        <v>1</v>
      </c>
      <c r="R572" s="3">
        <f>IF(ISBLANK(Table13[[#This Row],[T3]]),0,IF(Table13[[#This Row],[T3]]&gt;0,1,0))</f>
        <v>1</v>
      </c>
      <c r="S572" s="3">
        <f>IF(ISBLANK(Table13[[#This Row],[T4]]),0,IF(Table13[[#This Row],[T4]]&gt;0,1,0))</f>
        <v>0</v>
      </c>
      <c r="T572" s="3">
        <v>0.6</v>
      </c>
    </row>
    <row r="573" spans="1:20">
      <c r="A573" s="4">
        <v>43761.791666666664</v>
      </c>
      <c r="B573">
        <v>43761</v>
      </c>
      <c r="C573" s="3">
        <v>0.79166666666666663</v>
      </c>
      <c r="D573" s="3">
        <v>19</v>
      </c>
      <c r="E573" s="3">
        <v>23</v>
      </c>
      <c r="F573" s="3">
        <v>0.7</v>
      </c>
      <c r="G573" s="5">
        <v>0.7</v>
      </c>
      <c r="H573" s="3">
        <v>1.4</v>
      </c>
      <c r="I573" s="3">
        <v>1.55139</v>
      </c>
      <c r="J573" s="12">
        <f t="shared" si="9"/>
        <v>1.05</v>
      </c>
      <c r="K573" s="3">
        <v>56</v>
      </c>
      <c r="L573" s="3">
        <v>0</v>
      </c>
      <c r="M573" s="3">
        <v>55</v>
      </c>
      <c r="N573" s="3">
        <v>0</v>
      </c>
      <c r="O573" s="3"/>
      <c r="P573" s="3">
        <f>IF(ISBLANK(Table13[[#This Row],[T1]]),0,IF(Table13[[#This Row],[T1]]&gt;0,1,0))</f>
        <v>0</v>
      </c>
      <c r="Q573" s="3">
        <f>IF(ISBLANK(Table13[[#This Row],[T2]]),0,IF(Table13[[#This Row],[T2]]&gt;0,1,0))</f>
        <v>0</v>
      </c>
      <c r="R573" s="3">
        <f>IF(ISBLANK(Table13[[#This Row],[T3]]),0,IF(Table13[[#This Row],[T3]]&gt;0,1,0))</f>
        <v>0</v>
      </c>
      <c r="S573" s="3">
        <f>IF(ISBLANK(Table13[[#This Row],[T4]]),0,IF(Table13[[#This Row],[T4]]&gt;0,1,0))</f>
        <v>0</v>
      </c>
      <c r="T573" s="3">
        <v>1.4</v>
      </c>
    </row>
    <row r="574" spans="1:20">
      <c r="A574" s="4">
        <v>43761.833333333336</v>
      </c>
      <c r="B574">
        <v>43761</v>
      </c>
      <c r="C574" s="3">
        <v>0.83333333333333337</v>
      </c>
      <c r="D574" s="3">
        <v>20</v>
      </c>
      <c r="E574" s="3">
        <v>23</v>
      </c>
      <c r="F574" s="3">
        <v>0.9</v>
      </c>
      <c r="G574" s="5">
        <v>2.9</v>
      </c>
      <c r="H574" s="3">
        <v>3.8</v>
      </c>
      <c r="I574" s="3">
        <v>1.55139</v>
      </c>
      <c r="J574" s="12">
        <f t="shared" si="9"/>
        <v>1.0374999999999999</v>
      </c>
      <c r="K574" s="3">
        <v>58</v>
      </c>
      <c r="L574" s="3">
        <v>35</v>
      </c>
      <c r="M574" s="3">
        <v>47</v>
      </c>
      <c r="N574" s="3">
        <v>0</v>
      </c>
      <c r="O574" s="3"/>
      <c r="P574" s="3">
        <f>IF(ISBLANK(Table13[[#This Row],[T1]]),0,IF(Table13[[#This Row],[T1]]&gt;0,1,0))</f>
        <v>0</v>
      </c>
      <c r="Q574" s="3">
        <f>IF(ISBLANK(Table13[[#This Row],[T2]]),0,IF(Table13[[#This Row],[T2]]&gt;0,1,0))</f>
        <v>0</v>
      </c>
      <c r="R574" s="3">
        <f>IF(ISBLANK(Table13[[#This Row],[T3]]),0,IF(Table13[[#This Row],[T3]]&gt;0,1,0))</f>
        <v>0</v>
      </c>
      <c r="S574" s="3">
        <f>IF(ISBLANK(Table13[[#This Row],[T4]]),0,IF(Table13[[#This Row],[T4]]&gt;0,1,0))</f>
        <v>0</v>
      </c>
      <c r="T574" s="3">
        <v>3.8</v>
      </c>
    </row>
    <row r="575" spans="1:20">
      <c r="A575" s="4">
        <v>43761.875</v>
      </c>
      <c r="B575">
        <v>43761</v>
      </c>
      <c r="C575" s="3">
        <v>0.875</v>
      </c>
      <c r="D575" s="3">
        <v>21</v>
      </c>
      <c r="E575" s="3">
        <v>23</v>
      </c>
      <c r="F575" s="3">
        <v>2</v>
      </c>
      <c r="G575" s="5">
        <v>0.8</v>
      </c>
      <c r="H575" s="3">
        <v>2.8</v>
      </c>
      <c r="I575" s="3">
        <v>1.55139</v>
      </c>
      <c r="J575" s="12">
        <f t="shared" si="9"/>
        <v>0.9291666666666667</v>
      </c>
      <c r="K575" s="3">
        <v>58</v>
      </c>
      <c r="L575" s="3">
        <v>58</v>
      </c>
      <c r="M575" s="3">
        <v>55</v>
      </c>
      <c r="N575" s="3">
        <v>0</v>
      </c>
      <c r="O575" s="3"/>
      <c r="P575" s="3">
        <f>IF(ISBLANK(Table13[[#This Row],[T1]]),0,IF(Table13[[#This Row],[T1]]&gt;0,1,0))</f>
        <v>0</v>
      </c>
      <c r="Q575" s="3">
        <f>IF(ISBLANK(Table13[[#This Row],[T2]]),0,IF(Table13[[#This Row],[T2]]&gt;0,1,0))</f>
        <v>0</v>
      </c>
      <c r="R575" s="3">
        <f>IF(ISBLANK(Table13[[#This Row],[T3]]),0,IF(Table13[[#This Row],[T3]]&gt;0,1,0))</f>
        <v>0</v>
      </c>
      <c r="S575" s="3">
        <f>IF(ISBLANK(Table13[[#This Row],[T4]]),0,IF(Table13[[#This Row],[T4]]&gt;0,1,0))</f>
        <v>0</v>
      </c>
      <c r="T575" s="3">
        <v>2.8</v>
      </c>
    </row>
    <row r="576" spans="1:20">
      <c r="A576" s="4">
        <v>43761.916666666664</v>
      </c>
      <c r="B576">
        <v>43761</v>
      </c>
      <c r="C576" s="3">
        <v>0.91666666666666663</v>
      </c>
      <c r="D576" s="3">
        <v>22</v>
      </c>
      <c r="E576" s="3">
        <v>23</v>
      </c>
      <c r="F576" s="3">
        <v>1.5</v>
      </c>
      <c r="G576" s="5">
        <v>1.3</v>
      </c>
      <c r="H576" s="3">
        <v>2.8</v>
      </c>
      <c r="I576" s="3">
        <v>1.55139</v>
      </c>
      <c r="J576" s="12">
        <f t="shared" si="9"/>
        <v>0.87500000000000033</v>
      </c>
      <c r="K576" s="3">
        <v>57</v>
      </c>
      <c r="L576" s="3">
        <v>52</v>
      </c>
      <c r="M576" s="3">
        <v>57</v>
      </c>
      <c r="N576" s="3">
        <v>0</v>
      </c>
      <c r="O576" s="3"/>
      <c r="P576" s="3">
        <f>IF(ISBLANK(Table13[[#This Row],[T1]]),0,IF(Table13[[#This Row],[T1]]&gt;0,1,0))</f>
        <v>1</v>
      </c>
      <c r="Q576" s="3">
        <f>IF(ISBLANK(Table13[[#This Row],[T2]]),0,IF(Table13[[#This Row],[T2]]&gt;0,1,0))</f>
        <v>1</v>
      </c>
      <c r="R576" s="3">
        <f>IF(ISBLANK(Table13[[#This Row],[T3]]),0,IF(Table13[[#This Row],[T3]]&gt;0,1,0))</f>
        <v>1</v>
      </c>
      <c r="S576" s="3">
        <f>IF(ISBLANK(Table13[[#This Row],[T4]]),0,IF(Table13[[#This Row],[T4]]&gt;0,1,0))</f>
        <v>0</v>
      </c>
      <c r="T576" s="3">
        <v>2.8</v>
      </c>
    </row>
    <row r="577" spans="1:20">
      <c r="A577" s="4">
        <v>43761.958333333336</v>
      </c>
      <c r="B577">
        <v>43761</v>
      </c>
      <c r="C577" s="3">
        <v>0.95833333333333337</v>
      </c>
      <c r="D577" s="3">
        <v>23</v>
      </c>
      <c r="E577" s="3">
        <v>23</v>
      </c>
      <c r="F577" s="3">
        <v>0.3</v>
      </c>
      <c r="G577" s="5">
        <v>0.5</v>
      </c>
      <c r="H577" s="3">
        <v>0.8</v>
      </c>
      <c r="I577" s="3">
        <v>1.55139</v>
      </c>
      <c r="J577" s="12">
        <f t="shared" si="9"/>
        <v>0.85000000000000009</v>
      </c>
      <c r="K577" s="3">
        <v>58</v>
      </c>
      <c r="L577" s="3">
        <v>58</v>
      </c>
      <c r="M577" s="3">
        <v>58</v>
      </c>
      <c r="N577" s="3">
        <v>0</v>
      </c>
      <c r="O577" s="3"/>
      <c r="P577" s="3">
        <f>IF(ISBLANK(Table13[[#This Row],[T1]]),0,IF(Table13[[#This Row],[T1]]&gt;0,1,0))</f>
        <v>1</v>
      </c>
      <c r="Q577" s="3">
        <f>IF(ISBLANK(Table13[[#This Row],[T2]]),0,IF(Table13[[#This Row],[T2]]&gt;0,1,0))</f>
        <v>1</v>
      </c>
      <c r="R577" s="3">
        <f>IF(ISBLANK(Table13[[#This Row],[T3]]),0,IF(Table13[[#This Row],[T3]]&gt;0,1,0))</f>
        <v>1</v>
      </c>
      <c r="S577" s="3">
        <f>IF(ISBLANK(Table13[[#This Row],[T4]]),0,IF(Table13[[#This Row],[T4]]&gt;0,1,0))</f>
        <v>0</v>
      </c>
      <c r="T577" s="3">
        <v>0.8</v>
      </c>
    </row>
    <row r="578" spans="1:20">
      <c r="A578" s="4">
        <v>43762</v>
      </c>
      <c r="B578">
        <v>43762</v>
      </c>
      <c r="C578" s="3">
        <v>0</v>
      </c>
      <c r="D578" s="3">
        <v>0</v>
      </c>
      <c r="E578" s="3">
        <v>24</v>
      </c>
      <c r="F578" s="3">
        <v>0.3</v>
      </c>
      <c r="G578" s="5">
        <v>0.2</v>
      </c>
      <c r="H578" s="3">
        <v>0.5</v>
      </c>
      <c r="I578" s="3">
        <v>1.55139</v>
      </c>
      <c r="J578" s="12">
        <f t="shared" ref="J578:J641" si="10">AVERAGE(H578:H601)</f>
        <v>0.83333333333333337</v>
      </c>
      <c r="K578" s="3">
        <v>58</v>
      </c>
      <c r="L578" s="3">
        <v>58</v>
      </c>
      <c r="M578" s="3">
        <v>58</v>
      </c>
      <c r="N578" s="3">
        <v>0</v>
      </c>
      <c r="O578" s="3"/>
      <c r="P578" s="3">
        <f>IF(ISBLANK(Table13[[#This Row],[T1]]),0,IF(Table13[[#This Row],[T1]]&gt;0,1,0))</f>
        <v>1</v>
      </c>
      <c r="Q578" s="3">
        <f>IF(ISBLANK(Table13[[#This Row],[T2]]),0,IF(Table13[[#This Row],[T2]]&gt;0,1,0))</f>
        <v>1</v>
      </c>
      <c r="R578" s="3">
        <f>IF(ISBLANK(Table13[[#This Row],[T3]]),0,IF(Table13[[#This Row],[T3]]&gt;0,1,0))</f>
        <v>1</v>
      </c>
      <c r="S578" s="3">
        <f>IF(ISBLANK(Table13[[#This Row],[T4]]),0,IF(Table13[[#This Row],[T4]]&gt;0,1,0))</f>
        <v>0</v>
      </c>
      <c r="T578" s="3">
        <v>0.5</v>
      </c>
    </row>
    <row r="579" spans="1:20">
      <c r="A579" s="4">
        <v>43762.041666666664</v>
      </c>
      <c r="B579">
        <v>43762</v>
      </c>
      <c r="C579" s="3">
        <v>4.1666666666666664E-2</v>
      </c>
      <c r="D579" s="3">
        <v>1</v>
      </c>
      <c r="E579" s="3">
        <v>24</v>
      </c>
      <c r="F579" s="3">
        <v>0.2</v>
      </c>
      <c r="G579" s="5">
        <v>0.2</v>
      </c>
      <c r="H579" s="3">
        <v>0.4</v>
      </c>
      <c r="I579" s="3">
        <v>1.55139</v>
      </c>
      <c r="J579" s="12">
        <f t="shared" si="10"/>
        <v>0.82916666666666661</v>
      </c>
      <c r="K579" s="3">
        <v>58</v>
      </c>
      <c r="L579" s="3">
        <v>58</v>
      </c>
      <c r="M579" s="3">
        <v>58</v>
      </c>
      <c r="N579" s="3">
        <v>0</v>
      </c>
      <c r="O579" s="3"/>
      <c r="P579" s="3">
        <f>IF(ISBLANK(Table13[[#This Row],[T1]]),0,IF(Table13[[#This Row],[T1]]&gt;0,1,0))</f>
        <v>1</v>
      </c>
      <c r="Q579" s="3">
        <f>IF(ISBLANK(Table13[[#This Row],[T2]]),0,IF(Table13[[#This Row],[T2]]&gt;0,1,0))</f>
        <v>1</v>
      </c>
      <c r="R579" s="3">
        <f>IF(ISBLANK(Table13[[#This Row],[T3]]),0,IF(Table13[[#This Row],[T3]]&gt;0,1,0))</f>
        <v>1</v>
      </c>
      <c r="S579" s="3">
        <f>IF(ISBLANK(Table13[[#This Row],[T4]]),0,IF(Table13[[#This Row],[T4]]&gt;0,1,0))</f>
        <v>0</v>
      </c>
      <c r="T579" s="3">
        <v>0.4</v>
      </c>
    </row>
    <row r="580" spans="1:20">
      <c r="A580" s="4">
        <v>43762.083333333336</v>
      </c>
      <c r="B580">
        <v>43762</v>
      </c>
      <c r="C580" s="3">
        <v>8.3333333333333329E-2</v>
      </c>
      <c r="D580" s="3">
        <v>2</v>
      </c>
      <c r="E580" s="3">
        <v>24</v>
      </c>
      <c r="F580" s="3">
        <v>0.2</v>
      </c>
      <c r="G580" s="5">
        <v>0.2</v>
      </c>
      <c r="H580" s="3">
        <v>0.4</v>
      </c>
      <c r="I580" s="3">
        <v>1.55139</v>
      </c>
      <c r="J580" s="12">
        <f t="shared" si="10"/>
        <v>0.8291666666666665</v>
      </c>
      <c r="K580" s="3">
        <v>58</v>
      </c>
      <c r="L580" s="3">
        <v>58</v>
      </c>
      <c r="M580" s="3">
        <v>58</v>
      </c>
      <c r="N580" s="3">
        <v>0</v>
      </c>
      <c r="O580" s="3"/>
      <c r="P580" s="3">
        <f>IF(ISBLANK(Table13[[#This Row],[T1]]),0,IF(Table13[[#This Row],[T1]]&gt;0,1,0))</f>
        <v>1</v>
      </c>
      <c r="Q580" s="3">
        <f>IF(ISBLANK(Table13[[#This Row],[T2]]),0,IF(Table13[[#This Row],[T2]]&gt;0,1,0))</f>
        <v>1</v>
      </c>
      <c r="R580" s="3">
        <f>IF(ISBLANK(Table13[[#This Row],[T3]]),0,IF(Table13[[#This Row],[T3]]&gt;0,1,0))</f>
        <v>1</v>
      </c>
      <c r="S580" s="3">
        <f>IF(ISBLANK(Table13[[#This Row],[T4]]),0,IF(Table13[[#This Row],[T4]]&gt;0,1,0))</f>
        <v>0</v>
      </c>
      <c r="T580" s="3">
        <v>0.4</v>
      </c>
    </row>
    <row r="581" spans="1:20">
      <c r="A581" s="4">
        <v>43762.125</v>
      </c>
      <c r="B581">
        <v>43762</v>
      </c>
      <c r="C581" s="3">
        <v>0.125</v>
      </c>
      <c r="D581" s="3">
        <v>3</v>
      </c>
      <c r="E581" s="3">
        <v>24</v>
      </c>
      <c r="F581" s="3">
        <v>0.2</v>
      </c>
      <c r="G581" s="5">
        <v>0.2</v>
      </c>
      <c r="H581" s="3">
        <v>0.4</v>
      </c>
      <c r="I581" s="3">
        <v>1.55139</v>
      </c>
      <c r="J581" s="12">
        <f t="shared" si="10"/>
        <v>0.82916666666666627</v>
      </c>
      <c r="K581" s="3">
        <v>57</v>
      </c>
      <c r="L581" s="3">
        <v>57</v>
      </c>
      <c r="M581" s="3">
        <v>57</v>
      </c>
      <c r="N581" s="3">
        <v>0</v>
      </c>
      <c r="O581" s="3"/>
      <c r="P581" s="3">
        <f>IF(ISBLANK(Table13[[#This Row],[T1]]),0,IF(Table13[[#This Row],[T1]]&gt;0,1,0))</f>
        <v>1</v>
      </c>
      <c r="Q581" s="3">
        <f>IF(ISBLANK(Table13[[#This Row],[T2]]),0,IF(Table13[[#This Row],[T2]]&gt;0,1,0))</f>
        <v>1</v>
      </c>
      <c r="R581" s="3">
        <f>IF(ISBLANK(Table13[[#This Row],[T3]]),0,IF(Table13[[#This Row],[T3]]&gt;0,1,0))</f>
        <v>1</v>
      </c>
      <c r="S581" s="3">
        <f>IF(ISBLANK(Table13[[#This Row],[T4]]),0,IF(Table13[[#This Row],[T4]]&gt;0,1,0))</f>
        <v>0</v>
      </c>
      <c r="T581" s="3">
        <v>0.4</v>
      </c>
    </row>
    <row r="582" spans="1:20">
      <c r="A582" s="4">
        <v>43762.166666666664</v>
      </c>
      <c r="B582">
        <v>43762</v>
      </c>
      <c r="C582" s="3">
        <v>0.16666666666666666</v>
      </c>
      <c r="D582" s="3">
        <v>4</v>
      </c>
      <c r="E582" s="3">
        <v>24</v>
      </c>
      <c r="F582" s="3">
        <v>0.2</v>
      </c>
      <c r="G582" s="5">
        <v>0.2</v>
      </c>
      <c r="H582" s="3">
        <v>0.4</v>
      </c>
      <c r="I582" s="3">
        <v>1.55139</v>
      </c>
      <c r="J582" s="12">
        <f t="shared" si="10"/>
        <v>0.82916666666666627</v>
      </c>
      <c r="K582" s="3">
        <v>58</v>
      </c>
      <c r="L582" s="3">
        <v>58</v>
      </c>
      <c r="M582" s="3">
        <v>58</v>
      </c>
      <c r="N582" s="3">
        <v>0</v>
      </c>
      <c r="O582" s="3"/>
      <c r="P582" s="3">
        <f>IF(ISBLANK(Table13[[#This Row],[T1]]),0,IF(Table13[[#This Row],[T1]]&gt;0,1,0))</f>
        <v>1</v>
      </c>
      <c r="Q582" s="3">
        <f>IF(ISBLANK(Table13[[#This Row],[T2]]),0,IF(Table13[[#This Row],[T2]]&gt;0,1,0))</f>
        <v>1</v>
      </c>
      <c r="R582" s="3">
        <f>IF(ISBLANK(Table13[[#This Row],[T3]]),0,IF(Table13[[#This Row],[T3]]&gt;0,1,0))</f>
        <v>1</v>
      </c>
      <c r="S582" s="3">
        <f>IF(ISBLANK(Table13[[#This Row],[T4]]),0,IF(Table13[[#This Row],[T4]]&gt;0,1,0))</f>
        <v>0</v>
      </c>
      <c r="T582" s="3">
        <v>0.4</v>
      </c>
    </row>
    <row r="583" spans="1:20">
      <c r="A583" s="4">
        <v>43762.208333333336</v>
      </c>
      <c r="B583">
        <v>43762</v>
      </c>
      <c r="C583" s="3">
        <v>0.20833333333333334</v>
      </c>
      <c r="D583" s="3">
        <v>5</v>
      </c>
      <c r="E583" s="3">
        <v>24</v>
      </c>
      <c r="F583" s="3">
        <v>0.3</v>
      </c>
      <c r="G583" s="5">
        <v>1.5</v>
      </c>
      <c r="H583" s="3">
        <v>1.8</v>
      </c>
      <c r="I583" s="3">
        <v>1.55139</v>
      </c>
      <c r="J583" s="12">
        <f t="shared" si="10"/>
        <v>0.83333333333333304</v>
      </c>
      <c r="K583" s="3">
        <v>58</v>
      </c>
      <c r="L583" s="3">
        <v>58</v>
      </c>
      <c r="M583" s="3">
        <v>58</v>
      </c>
      <c r="N583" s="3">
        <v>0</v>
      </c>
      <c r="O583" s="3"/>
      <c r="P583" s="3">
        <f>IF(ISBLANK(Table13[[#This Row],[T1]]),0,IF(Table13[[#This Row],[T1]]&gt;0,1,0))</f>
        <v>1</v>
      </c>
      <c r="Q583" s="3">
        <f>IF(ISBLANK(Table13[[#This Row],[T2]]),0,IF(Table13[[#This Row],[T2]]&gt;0,1,0))</f>
        <v>1</v>
      </c>
      <c r="R583" s="3">
        <f>IF(ISBLANK(Table13[[#This Row],[T3]]),0,IF(Table13[[#This Row],[T3]]&gt;0,1,0))</f>
        <v>1</v>
      </c>
      <c r="S583" s="3">
        <f>IF(ISBLANK(Table13[[#This Row],[T4]]),0,IF(Table13[[#This Row],[T4]]&gt;0,1,0))</f>
        <v>0</v>
      </c>
      <c r="T583" s="3">
        <v>1.8</v>
      </c>
    </row>
    <row r="584" spans="1:20">
      <c r="A584" s="4">
        <v>43762.25</v>
      </c>
      <c r="B584">
        <v>43762</v>
      </c>
      <c r="C584" s="3">
        <v>0.25</v>
      </c>
      <c r="D584" s="3">
        <v>6</v>
      </c>
      <c r="E584" s="3">
        <v>24</v>
      </c>
      <c r="F584" s="3">
        <v>0.3</v>
      </c>
      <c r="G584" s="5">
        <v>0.4</v>
      </c>
      <c r="H584" s="3">
        <v>0.7</v>
      </c>
      <c r="I584" s="3">
        <v>1.55139</v>
      </c>
      <c r="J584" s="12">
        <f t="shared" si="10"/>
        <v>0.8458333333333331</v>
      </c>
      <c r="K584" s="3">
        <v>58</v>
      </c>
      <c r="L584" s="3">
        <v>58</v>
      </c>
      <c r="M584" s="3">
        <v>58</v>
      </c>
      <c r="N584" s="3">
        <v>0</v>
      </c>
      <c r="O584" s="3"/>
      <c r="P584" s="3">
        <f>IF(ISBLANK(Table13[[#This Row],[T1]]),0,IF(Table13[[#This Row],[T1]]&gt;0,1,0))</f>
        <v>1</v>
      </c>
      <c r="Q584" s="3">
        <f>IF(ISBLANK(Table13[[#This Row],[T2]]),0,IF(Table13[[#This Row],[T2]]&gt;0,1,0))</f>
        <v>1</v>
      </c>
      <c r="R584" s="3">
        <f>IF(ISBLANK(Table13[[#This Row],[T3]]),0,IF(Table13[[#This Row],[T3]]&gt;0,1,0))</f>
        <v>1</v>
      </c>
      <c r="S584" s="3">
        <f>IF(ISBLANK(Table13[[#This Row],[T4]]),0,IF(Table13[[#This Row],[T4]]&gt;0,1,0))</f>
        <v>0</v>
      </c>
      <c r="T584" s="3">
        <v>0.7</v>
      </c>
    </row>
    <row r="585" spans="1:20">
      <c r="A585" s="4">
        <v>43762.291666666664</v>
      </c>
      <c r="B585">
        <v>43762</v>
      </c>
      <c r="C585" s="3">
        <v>0.29166666666666669</v>
      </c>
      <c r="D585" s="3">
        <v>7</v>
      </c>
      <c r="E585" s="3">
        <v>24</v>
      </c>
      <c r="F585" s="3">
        <v>1.8</v>
      </c>
      <c r="G585" s="5">
        <v>1.9</v>
      </c>
      <c r="H585" s="3">
        <v>3.7</v>
      </c>
      <c r="I585" s="3">
        <v>1.55139</v>
      </c>
      <c r="J585" s="12">
        <f t="shared" si="10"/>
        <v>0.85</v>
      </c>
      <c r="K585" s="3">
        <v>52</v>
      </c>
      <c r="L585" s="3">
        <v>24</v>
      </c>
      <c r="M585" s="3">
        <v>50</v>
      </c>
      <c r="N585" s="3">
        <v>0</v>
      </c>
      <c r="O585" s="3"/>
      <c r="P585" s="3">
        <f>IF(ISBLANK(Table13[[#This Row],[T1]]),0,IF(Table13[[#This Row],[T1]]&gt;0,1,0))</f>
        <v>1</v>
      </c>
      <c r="Q585" s="3">
        <f>IF(ISBLANK(Table13[[#This Row],[T2]]),0,IF(Table13[[#This Row],[T2]]&gt;0,1,0))</f>
        <v>1</v>
      </c>
      <c r="R585" s="3">
        <f>IF(ISBLANK(Table13[[#This Row],[T3]]),0,IF(Table13[[#This Row],[T3]]&gt;0,1,0))</f>
        <v>1</v>
      </c>
      <c r="S585" s="3">
        <f>IF(ISBLANK(Table13[[#This Row],[T4]]),0,IF(Table13[[#This Row],[T4]]&gt;0,1,0))</f>
        <v>0</v>
      </c>
      <c r="T585" s="3">
        <v>3.7</v>
      </c>
    </row>
    <row r="586" spans="1:20">
      <c r="A586" s="4">
        <v>43762.333333333336</v>
      </c>
      <c r="B586">
        <v>43762</v>
      </c>
      <c r="C586" s="3">
        <v>0.33333333333333331</v>
      </c>
      <c r="D586" s="3">
        <v>8</v>
      </c>
      <c r="E586" s="3">
        <v>24</v>
      </c>
      <c r="F586" s="3">
        <v>0.2</v>
      </c>
      <c r="G586" s="5">
        <v>0.2</v>
      </c>
      <c r="H586" s="3">
        <v>0.4</v>
      </c>
      <c r="I586" s="3">
        <v>1.55139</v>
      </c>
      <c r="J586" s="12">
        <f t="shared" si="10"/>
        <v>0.85000000000000009</v>
      </c>
      <c r="K586" s="3"/>
      <c r="L586" s="3"/>
      <c r="M586" s="3"/>
      <c r="N586" s="3"/>
      <c r="O586" s="3"/>
      <c r="P586" s="3">
        <f>IF(ISBLANK(Table13[[#This Row],[T1]]),0,IF(Table13[[#This Row],[T1]]&gt;0,1,0))</f>
        <v>0</v>
      </c>
      <c r="Q586" s="3">
        <f>IF(ISBLANK(Table13[[#This Row],[T2]]),0,IF(Table13[[#This Row],[T2]]&gt;0,1,0))</f>
        <v>1</v>
      </c>
      <c r="R586" s="3">
        <f>IF(ISBLANK(Table13[[#This Row],[T3]]),0,IF(Table13[[#This Row],[T3]]&gt;0,1,0))</f>
        <v>1</v>
      </c>
      <c r="S586" s="3">
        <f>IF(ISBLANK(Table13[[#This Row],[T4]]),0,IF(Table13[[#This Row],[T4]]&gt;0,1,0))</f>
        <v>0</v>
      </c>
      <c r="T586" s="3">
        <v>0.4</v>
      </c>
    </row>
    <row r="587" spans="1:20">
      <c r="A587" s="4">
        <v>43762.375</v>
      </c>
      <c r="B587">
        <v>43762</v>
      </c>
      <c r="C587" s="3">
        <v>0.375</v>
      </c>
      <c r="D587" s="3">
        <v>9</v>
      </c>
      <c r="E587" s="3">
        <v>24</v>
      </c>
      <c r="F587" s="3">
        <v>0.1</v>
      </c>
      <c r="G587" s="5">
        <v>0.2</v>
      </c>
      <c r="H587" s="3">
        <v>0.30000000000000004</v>
      </c>
      <c r="I587" s="3">
        <v>1.55139</v>
      </c>
      <c r="J587" s="12">
        <f t="shared" si="10"/>
        <v>0.85416666666666663</v>
      </c>
      <c r="K587" s="3"/>
      <c r="L587" s="3"/>
      <c r="M587" s="3"/>
      <c r="N587" s="3"/>
      <c r="O587" s="3"/>
      <c r="P587" s="3">
        <f>IF(ISBLANK(Table13[[#This Row],[T1]]),0,IF(Table13[[#This Row],[T1]]&gt;0,1,0))</f>
        <v>0</v>
      </c>
      <c r="Q587" s="3">
        <f>IF(ISBLANK(Table13[[#This Row],[T2]]),0,IF(Table13[[#This Row],[T2]]&gt;0,1,0))</f>
        <v>1</v>
      </c>
      <c r="R587" s="3">
        <f>IF(ISBLANK(Table13[[#This Row],[T3]]),0,IF(Table13[[#This Row],[T3]]&gt;0,1,0))</f>
        <v>1</v>
      </c>
      <c r="S587" s="3">
        <f>IF(ISBLANK(Table13[[#This Row],[T4]]),0,IF(Table13[[#This Row],[T4]]&gt;0,1,0))</f>
        <v>0</v>
      </c>
      <c r="T587" s="3">
        <v>0.30000000000000004</v>
      </c>
    </row>
    <row r="588" spans="1:20">
      <c r="A588" s="4">
        <v>43762.416666666664</v>
      </c>
      <c r="B588">
        <v>43762</v>
      </c>
      <c r="C588" s="3">
        <v>0.41666666666666669</v>
      </c>
      <c r="D588" s="3">
        <v>10</v>
      </c>
      <c r="E588" s="3">
        <v>24</v>
      </c>
      <c r="F588" s="3">
        <v>0.2</v>
      </c>
      <c r="G588" s="5">
        <v>0.2</v>
      </c>
      <c r="H588" s="3">
        <v>0.4</v>
      </c>
      <c r="I588" s="3">
        <v>1.55139</v>
      </c>
      <c r="J588" s="12">
        <f t="shared" si="10"/>
        <v>0.85833333333333339</v>
      </c>
      <c r="K588" s="3"/>
      <c r="L588" s="3"/>
      <c r="M588" s="3"/>
      <c r="N588" s="3"/>
      <c r="O588" s="3"/>
      <c r="P588" s="3">
        <f>IF(ISBLANK(Table13[[#This Row],[T1]]),0,IF(Table13[[#This Row],[T1]]&gt;0,1,0))</f>
        <v>0</v>
      </c>
      <c r="Q588" s="3">
        <f>IF(ISBLANK(Table13[[#This Row],[T2]]),0,IF(Table13[[#This Row],[T2]]&gt;0,1,0))</f>
        <v>0</v>
      </c>
      <c r="R588" s="3">
        <f>IF(ISBLANK(Table13[[#This Row],[T3]]),0,IF(Table13[[#This Row],[T3]]&gt;0,1,0))</f>
        <v>0</v>
      </c>
      <c r="S588" s="3">
        <f>IF(ISBLANK(Table13[[#This Row],[T4]]),0,IF(Table13[[#This Row],[T4]]&gt;0,1,0))</f>
        <v>0</v>
      </c>
      <c r="T588" s="3">
        <v>0.4</v>
      </c>
    </row>
    <row r="589" spans="1:20">
      <c r="A589" s="4">
        <v>43762.458333333336</v>
      </c>
      <c r="B589">
        <v>43762</v>
      </c>
      <c r="C589" s="3">
        <v>0.45833333333333331</v>
      </c>
      <c r="D589" s="3">
        <v>11</v>
      </c>
      <c r="E589" s="3">
        <v>24</v>
      </c>
      <c r="F589" s="3">
        <v>0.2</v>
      </c>
      <c r="G589" s="5">
        <v>0.2</v>
      </c>
      <c r="H589" s="3">
        <v>0.4</v>
      </c>
      <c r="I589" s="3">
        <v>1.55139</v>
      </c>
      <c r="J589" s="12">
        <f t="shared" si="10"/>
        <v>0.85833333333333328</v>
      </c>
      <c r="K589" s="3"/>
      <c r="L589" s="3"/>
      <c r="M589" s="3"/>
      <c r="N589" s="3"/>
      <c r="O589" s="3"/>
      <c r="P589" s="3">
        <f>IF(ISBLANK(Table13[[#This Row],[T1]]),0,IF(Table13[[#This Row],[T1]]&gt;0,1,0))</f>
        <v>1</v>
      </c>
      <c r="Q589" s="3">
        <f>IF(ISBLANK(Table13[[#This Row],[T2]]),0,IF(Table13[[#This Row],[T2]]&gt;0,1,0))</f>
        <v>0</v>
      </c>
      <c r="R589" s="3">
        <f>IF(ISBLANK(Table13[[#This Row],[T3]]),0,IF(Table13[[#This Row],[T3]]&gt;0,1,0))</f>
        <v>0</v>
      </c>
      <c r="S589" s="3">
        <f>IF(ISBLANK(Table13[[#This Row],[T4]]),0,IF(Table13[[#This Row],[T4]]&gt;0,1,0))</f>
        <v>0</v>
      </c>
      <c r="T589" s="3">
        <v>0.4</v>
      </c>
    </row>
    <row r="590" spans="1:20">
      <c r="A590" s="4">
        <v>43762.5</v>
      </c>
      <c r="B590">
        <v>43762</v>
      </c>
      <c r="C590" s="3">
        <v>0.5</v>
      </c>
      <c r="D590" s="3">
        <v>12</v>
      </c>
      <c r="E590" s="3">
        <v>24</v>
      </c>
      <c r="F590" s="3">
        <v>0.1</v>
      </c>
      <c r="G590" s="5">
        <v>0.1</v>
      </c>
      <c r="H590" s="3">
        <v>0.2</v>
      </c>
      <c r="I590" s="3">
        <v>1.55139</v>
      </c>
      <c r="J590" s="12">
        <f t="shared" si="10"/>
        <v>0.85833333333333328</v>
      </c>
      <c r="K590" s="3"/>
      <c r="L590" s="3"/>
      <c r="M590" s="3"/>
      <c r="N590" s="3"/>
      <c r="O590" s="3"/>
      <c r="P590" s="3">
        <f>IF(ISBLANK(Table13[[#This Row],[T1]]),0,IF(Table13[[#This Row],[T1]]&gt;0,1,0))</f>
        <v>1</v>
      </c>
      <c r="Q590" s="3">
        <f>IF(ISBLANK(Table13[[#This Row],[T2]]),0,IF(Table13[[#This Row],[T2]]&gt;0,1,0))</f>
        <v>0</v>
      </c>
      <c r="R590" s="3">
        <f>IF(ISBLANK(Table13[[#This Row],[T3]]),0,IF(Table13[[#This Row],[T3]]&gt;0,1,0))</f>
        <v>0</v>
      </c>
      <c r="S590" s="3">
        <f>IF(ISBLANK(Table13[[#This Row],[T4]]),0,IF(Table13[[#This Row],[T4]]&gt;0,1,0))</f>
        <v>0</v>
      </c>
      <c r="T590" s="3">
        <v>0.2</v>
      </c>
    </row>
    <row r="591" spans="1:20">
      <c r="A591" s="4">
        <v>43762.541666666664</v>
      </c>
      <c r="B591">
        <v>43762</v>
      </c>
      <c r="C591" s="3">
        <v>0.54166666666666663</v>
      </c>
      <c r="D591" s="3">
        <v>13</v>
      </c>
      <c r="E591" s="3">
        <v>24</v>
      </c>
      <c r="F591" s="3">
        <v>0.2</v>
      </c>
      <c r="G591" s="5">
        <v>0.1</v>
      </c>
      <c r="H591" s="3">
        <v>0.30000000000000004</v>
      </c>
      <c r="I591" s="3">
        <v>1.55139</v>
      </c>
      <c r="J591" s="12">
        <f t="shared" si="10"/>
        <v>0.86666666666666659</v>
      </c>
      <c r="K591" s="3"/>
      <c r="L591" s="3"/>
      <c r="M591" s="3"/>
      <c r="N591" s="3"/>
      <c r="O591" s="3"/>
      <c r="P591" s="3">
        <f>IF(ISBLANK(Table13[[#This Row],[T1]]),0,IF(Table13[[#This Row],[T1]]&gt;0,1,0))</f>
        <v>1</v>
      </c>
      <c r="Q591" s="3">
        <f>IF(ISBLANK(Table13[[#This Row],[T2]]),0,IF(Table13[[#This Row],[T2]]&gt;0,1,0))</f>
        <v>0</v>
      </c>
      <c r="R591" s="3">
        <f>IF(ISBLANK(Table13[[#This Row],[T3]]),0,IF(Table13[[#This Row],[T3]]&gt;0,1,0))</f>
        <v>0</v>
      </c>
      <c r="S591" s="3">
        <f>IF(ISBLANK(Table13[[#This Row],[T4]]),0,IF(Table13[[#This Row],[T4]]&gt;0,1,0))</f>
        <v>0</v>
      </c>
      <c r="T591" s="3">
        <v>0.30000000000000004</v>
      </c>
    </row>
    <row r="592" spans="1:20">
      <c r="A592" s="4">
        <v>43762.583333333336</v>
      </c>
      <c r="B592">
        <v>43762</v>
      </c>
      <c r="C592" s="3">
        <v>0.58333333333333337</v>
      </c>
      <c r="D592" s="3">
        <v>14</v>
      </c>
      <c r="E592" s="3">
        <v>24</v>
      </c>
      <c r="F592" s="3">
        <v>0.1</v>
      </c>
      <c r="G592" s="5">
        <v>0.4</v>
      </c>
      <c r="H592" s="3">
        <v>0.5</v>
      </c>
      <c r="I592" s="3">
        <v>1.55139</v>
      </c>
      <c r="J592" s="12">
        <f t="shared" si="10"/>
        <v>0.87083333333333313</v>
      </c>
      <c r="K592" s="3"/>
      <c r="L592" s="3"/>
      <c r="M592" s="3"/>
      <c r="N592" s="3"/>
      <c r="O592" s="3"/>
      <c r="P592" s="3">
        <f>IF(ISBLANK(Table13[[#This Row],[T1]]),0,IF(Table13[[#This Row],[T1]]&gt;0,1,0))</f>
        <v>1</v>
      </c>
      <c r="Q592" s="3">
        <f>IF(ISBLANK(Table13[[#This Row],[T2]]),0,IF(Table13[[#This Row],[T2]]&gt;0,1,0))</f>
        <v>0</v>
      </c>
      <c r="R592" s="3">
        <f>IF(ISBLANK(Table13[[#This Row],[T3]]),0,IF(Table13[[#This Row],[T3]]&gt;0,1,0))</f>
        <v>0</v>
      </c>
      <c r="S592" s="3">
        <f>IF(ISBLANK(Table13[[#This Row],[T4]]),0,IF(Table13[[#This Row],[T4]]&gt;0,1,0))</f>
        <v>0</v>
      </c>
      <c r="T592" s="3">
        <v>0.5</v>
      </c>
    </row>
    <row r="593" spans="1:20">
      <c r="A593" s="4">
        <v>43762.625</v>
      </c>
      <c r="B593">
        <v>43762</v>
      </c>
      <c r="C593" s="3">
        <v>0.625</v>
      </c>
      <c r="D593" s="3">
        <v>15</v>
      </c>
      <c r="E593" s="3">
        <v>24</v>
      </c>
      <c r="F593" s="3">
        <v>1.1000000000000001</v>
      </c>
      <c r="G593" s="5">
        <v>0.1</v>
      </c>
      <c r="H593" s="3">
        <v>1.2000000000000002</v>
      </c>
      <c r="I593" s="3">
        <v>1.55139</v>
      </c>
      <c r="J593" s="12">
        <f t="shared" si="10"/>
        <v>0.86666666666666636</v>
      </c>
      <c r="K593" s="3"/>
      <c r="L593" s="3"/>
      <c r="M593" s="3"/>
      <c r="N593" s="3"/>
      <c r="O593" s="3"/>
      <c r="P593" s="3">
        <f>IF(ISBLANK(Table13[[#This Row],[T1]]),0,IF(Table13[[#This Row],[T1]]&gt;0,1,0))</f>
        <v>1</v>
      </c>
      <c r="Q593" s="3">
        <f>IF(ISBLANK(Table13[[#This Row],[T2]]),0,IF(Table13[[#This Row],[T2]]&gt;0,1,0))</f>
        <v>0</v>
      </c>
      <c r="R593" s="3">
        <f>IF(ISBLANK(Table13[[#This Row],[T3]]),0,IF(Table13[[#This Row],[T3]]&gt;0,1,0))</f>
        <v>0</v>
      </c>
      <c r="S593" s="3">
        <f>IF(ISBLANK(Table13[[#This Row],[T4]]),0,IF(Table13[[#This Row],[T4]]&gt;0,1,0))</f>
        <v>0</v>
      </c>
      <c r="T593" s="3">
        <v>1.2000000000000002</v>
      </c>
    </row>
    <row r="594" spans="1:20">
      <c r="A594" s="4">
        <v>43762.666666666664</v>
      </c>
      <c r="B594">
        <v>43762</v>
      </c>
      <c r="C594" s="3">
        <v>0.66666666666666663</v>
      </c>
      <c r="D594" s="3">
        <v>16</v>
      </c>
      <c r="E594" s="3">
        <v>24</v>
      </c>
      <c r="F594" s="3">
        <v>0.4</v>
      </c>
      <c r="G594" s="5">
        <v>0.2</v>
      </c>
      <c r="H594" s="3">
        <v>0.60000000000000009</v>
      </c>
      <c r="I594" s="3">
        <v>1.55139</v>
      </c>
      <c r="J594" s="12">
        <f t="shared" si="10"/>
        <v>0.87083333333333313</v>
      </c>
      <c r="K594" s="3"/>
      <c r="L594" s="3"/>
      <c r="M594" s="3"/>
      <c r="N594" s="3"/>
      <c r="O594" s="3"/>
      <c r="P594" s="3">
        <f>IF(ISBLANK(Table13[[#This Row],[T1]]),0,IF(Table13[[#This Row],[T1]]&gt;0,1,0))</f>
        <v>1</v>
      </c>
      <c r="Q594" s="3">
        <f>IF(ISBLANK(Table13[[#This Row],[T2]]),0,IF(Table13[[#This Row],[T2]]&gt;0,1,0))</f>
        <v>0</v>
      </c>
      <c r="R594" s="3">
        <f>IF(ISBLANK(Table13[[#This Row],[T3]]),0,IF(Table13[[#This Row],[T3]]&gt;0,1,0))</f>
        <v>0</v>
      </c>
      <c r="S594" s="3">
        <f>IF(ISBLANK(Table13[[#This Row],[T4]]),0,IF(Table13[[#This Row],[T4]]&gt;0,1,0))</f>
        <v>0</v>
      </c>
      <c r="T594" s="3">
        <v>0.60000000000000009</v>
      </c>
    </row>
    <row r="595" spans="1:20">
      <c r="A595" s="4">
        <v>43762.708333333336</v>
      </c>
      <c r="B595">
        <v>43762</v>
      </c>
      <c r="C595" s="3">
        <v>0.70833333333333337</v>
      </c>
      <c r="D595" s="3">
        <v>17</v>
      </c>
      <c r="E595" s="3">
        <v>24</v>
      </c>
      <c r="F595" s="3">
        <v>0.1</v>
      </c>
      <c r="G595" s="5">
        <v>0.2</v>
      </c>
      <c r="H595" s="3">
        <v>0.30000000000000004</v>
      </c>
      <c r="I595" s="3">
        <v>1.55139</v>
      </c>
      <c r="J595" s="12">
        <f t="shared" si="10"/>
        <v>0.87083333333333313</v>
      </c>
      <c r="K595" s="3"/>
      <c r="L595" s="3"/>
      <c r="M595" s="3"/>
      <c r="N595" s="3"/>
      <c r="O595" s="3"/>
      <c r="P595" s="3">
        <f>IF(ISBLANK(Table13[[#This Row],[T1]]),0,IF(Table13[[#This Row],[T1]]&gt;0,1,0))</f>
        <v>1</v>
      </c>
      <c r="Q595" s="3">
        <f>IF(ISBLANK(Table13[[#This Row],[T2]]),0,IF(Table13[[#This Row],[T2]]&gt;0,1,0))</f>
        <v>0</v>
      </c>
      <c r="R595" s="3">
        <f>IF(ISBLANK(Table13[[#This Row],[T3]]),0,IF(Table13[[#This Row],[T3]]&gt;0,1,0))</f>
        <v>0</v>
      </c>
      <c r="S595" s="3">
        <f>IF(ISBLANK(Table13[[#This Row],[T4]]),0,IF(Table13[[#This Row],[T4]]&gt;0,1,0))</f>
        <v>0</v>
      </c>
      <c r="T595" s="3">
        <v>0.30000000000000004</v>
      </c>
    </row>
    <row r="596" spans="1:20">
      <c r="A596" s="4">
        <v>43762.75</v>
      </c>
      <c r="B596">
        <v>43762</v>
      </c>
      <c r="C596" s="3">
        <v>0.75</v>
      </c>
      <c r="D596" s="3">
        <v>18</v>
      </c>
      <c r="E596" s="3">
        <v>24</v>
      </c>
      <c r="F596" s="3">
        <v>0.4</v>
      </c>
      <c r="G596" s="5">
        <v>0.3</v>
      </c>
      <c r="H596" s="3">
        <v>0.7</v>
      </c>
      <c r="I596" s="3">
        <v>1.55139</v>
      </c>
      <c r="J596" s="12">
        <f t="shared" si="10"/>
        <v>0.89583333333333304</v>
      </c>
      <c r="K596" s="3">
        <v>12</v>
      </c>
      <c r="L596" s="3">
        <v>0</v>
      </c>
      <c r="M596" s="3">
        <v>41</v>
      </c>
      <c r="N596" s="3">
        <v>0</v>
      </c>
      <c r="O596" s="3"/>
      <c r="P596" s="3">
        <f>IF(ISBLANK(Table13[[#This Row],[T1]]),0,IF(Table13[[#This Row],[T1]]&gt;0,1,0))</f>
        <v>0</v>
      </c>
      <c r="Q596" s="3">
        <f>IF(ISBLANK(Table13[[#This Row],[T2]]),0,IF(Table13[[#This Row],[T2]]&gt;0,1,0))</f>
        <v>1</v>
      </c>
      <c r="R596" s="3">
        <f>IF(ISBLANK(Table13[[#This Row],[T3]]),0,IF(Table13[[#This Row],[T3]]&gt;0,1,0))</f>
        <v>0</v>
      </c>
      <c r="S596" s="3">
        <f>IF(ISBLANK(Table13[[#This Row],[T4]]),0,IF(Table13[[#This Row],[T4]]&gt;0,1,0))</f>
        <v>0</v>
      </c>
      <c r="T596" s="3">
        <v>0.7</v>
      </c>
    </row>
    <row r="597" spans="1:20">
      <c r="A597" s="4">
        <v>43762.791666666664</v>
      </c>
      <c r="B597">
        <v>43762</v>
      </c>
      <c r="C597" s="3">
        <v>0.79166666666666663</v>
      </c>
      <c r="D597" s="3">
        <v>19</v>
      </c>
      <c r="E597" s="3">
        <v>24</v>
      </c>
      <c r="F597" s="3">
        <v>0.5</v>
      </c>
      <c r="G597" s="5">
        <v>0.6</v>
      </c>
      <c r="H597" s="3">
        <v>1.1000000000000001</v>
      </c>
      <c r="I597" s="3">
        <v>1.55139</v>
      </c>
      <c r="J597" s="12">
        <f t="shared" si="10"/>
        <v>0.93749999999999967</v>
      </c>
      <c r="K597" s="3">
        <v>46</v>
      </c>
      <c r="L597" s="3">
        <v>5</v>
      </c>
      <c r="M597" s="3">
        <v>43</v>
      </c>
      <c r="N597" s="3">
        <v>0</v>
      </c>
      <c r="O597" s="3"/>
      <c r="P597" s="3">
        <f>IF(ISBLANK(Table13[[#This Row],[T1]]),0,IF(Table13[[#This Row],[T1]]&gt;0,1,0))</f>
        <v>0</v>
      </c>
      <c r="Q597" s="3">
        <f>IF(ISBLANK(Table13[[#This Row],[T2]]),0,IF(Table13[[#This Row],[T2]]&gt;0,1,0))</f>
        <v>0</v>
      </c>
      <c r="R597" s="3">
        <f>IF(ISBLANK(Table13[[#This Row],[T3]]),0,IF(Table13[[#This Row],[T3]]&gt;0,1,0))</f>
        <v>0</v>
      </c>
      <c r="S597" s="3">
        <f>IF(ISBLANK(Table13[[#This Row],[T4]]),0,IF(Table13[[#This Row],[T4]]&gt;0,1,0))</f>
        <v>0</v>
      </c>
      <c r="T597" s="3">
        <v>1.1000000000000001</v>
      </c>
    </row>
    <row r="598" spans="1:20">
      <c r="A598" s="4">
        <v>43762.833333333336</v>
      </c>
      <c r="B598">
        <v>43762</v>
      </c>
      <c r="C598" s="3">
        <v>0.83333333333333337</v>
      </c>
      <c r="D598" s="3">
        <v>20</v>
      </c>
      <c r="E598" s="3">
        <v>24</v>
      </c>
      <c r="F598" s="3">
        <v>0.6</v>
      </c>
      <c r="G598" s="5">
        <v>0.6</v>
      </c>
      <c r="H598" s="3">
        <v>1.2</v>
      </c>
      <c r="I598" s="3">
        <v>1.55139</v>
      </c>
      <c r="J598" s="12">
        <f t="shared" si="10"/>
        <v>1.0000000000000002</v>
      </c>
      <c r="K598" s="3">
        <v>58</v>
      </c>
      <c r="L598" s="3">
        <v>0</v>
      </c>
      <c r="M598" s="3">
        <v>57</v>
      </c>
      <c r="N598" s="3">
        <v>0</v>
      </c>
      <c r="O598" s="3"/>
      <c r="P598" s="3">
        <f>IF(ISBLANK(Table13[[#This Row],[T1]]),0,IF(Table13[[#This Row],[T1]]&gt;0,1,0))</f>
        <v>0</v>
      </c>
      <c r="Q598" s="3">
        <f>IF(ISBLANK(Table13[[#This Row],[T2]]),0,IF(Table13[[#This Row],[T2]]&gt;0,1,0))</f>
        <v>1</v>
      </c>
      <c r="R598" s="3">
        <f>IF(ISBLANK(Table13[[#This Row],[T3]]),0,IF(Table13[[#This Row],[T3]]&gt;0,1,0))</f>
        <v>0</v>
      </c>
      <c r="S598" s="3">
        <f>IF(ISBLANK(Table13[[#This Row],[T4]]),0,IF(Table13[[#This Row],[T4]]&gt;0,1,0))</f>
        <v>0</v>
      </c>
      <c r="T598" s="3">
        <v>1.2</v>
      </c>
    </row>
    <row r="599" spans="1:20">
      <c r="A599" s="4">
        <v>43762.875</v>
      </c>
      <c r="B599">
        <v>43762</v>
      </c>
      <c r="C599" s="3">
        <v>0.875</v>
      </c>
      <c r="D599" s="3">
        <v>21</v>
      </c>
      <c r="E599" s="3">
        <v>24</v>
      </c>
      <c r="F599" s="3">
        <v>0.8</v>
      </c>
      <c r="G599" s="5">
        <v>0.7</v>
      </c>
      <c r="H599" s="3">
        <v>1.5</v>
      </c>
      <c r="I599" s="3">
        <v>1.55139</v>
      </c>
      <c r="J599" s="12">
        <f t="shared" si="10"/>
        <v>1.0500000000000005</v>
      </c>
      <c r="K599" s="3">
        <v>58</v>
      </c>
      <c r="L599" s="3">
        <v>2</v>
      </c>
      <c r="M599" s="3">
        <v>57</v>
      </c>
      <c r="N599" s="3">
        <v>0</v>
      </c>
      <c r="O599" s="3"/>
      <c r="P599" s="3">
        <f>IF(ISBLANK(Table13[[#This Row],[T1]]),0,IF(Table13[[#This Row],[T1]]&gt;0,1,0))</f>
        <v>0</v>
      </c>
      <c r="Q599" s="3">
        <f>IF(ISBLANK(Table13[[#This Row],[T2]]),0,IF(Table13[[#This Row],[T2]]&gt;0,1,0))</f>
        <v>1</v>
      </c>
      <c r="R599" s="3">
        <f>IF(ISBLANK(Table13[[#This Row],[T3]]),0,IF(Table13[[#This Row],[T3]]&gt;0,1,0))</f>
        <v>1</v>
      </c>
      <c r="S599" s="3">
        <f>IF(ISBLANK(Table13[[#This Row],[T4]]),0,IF(Table13[[#This Row],[T4]]&gt;0,1,0))</f>
        <v>0</v>
      </c>
      <c r="T599" s="3">
        <v>1.5</v>
      </c>
    </row>
    <row r="600" spans="1:20">
      <c r="A600" s="4">
        <v>43762.916666666664</v>
      </c>
      <c r="B600">
        <v>43762</v>
      </c>
      <c r="C600" s="3">
        <v>0.91666666666666663</v>
      </c>
      <c r="D600" s="3">
        <v>22</v>
      </c>
      <c r="E600" s="3">
        <v>24</v>
      </c>
      <c r="F600" s="3">
        <v>1.6</v>
      </c>
      <c r="G600" s="5">
        <v>0.6</v>
      </c>
      <c r="H600" s="3">
        <v>2.2000000000000002</v>
      </c>
      <c r="I600" s="3">
        <v>1.55139</v>
      </c>
      <c r="J600" s="12">
        <f t="shared" si="10"/>
        <v>1.1625000000000001</v>
      </c>
      <c r="K600" s="3">
        <v>57</v>
      </c>
      <c r="L600" s="3">
        <v>55</v>
      </c>
      <c r="M600" s="3">
        <v>56</v>
      </c>
      <c r="N600" s="3">
        <v>0</v>
      </c>
      <c r="O600" s="3"/>
      <c r="P600" s="3">
        <f>IF(ISBLANK(Table13[[#This Row],[T1]]),0,IF(Table13[[#This Row],[T1]]&gt;0,1,0))</f>
        <v>1</v>
      </c>
      <c r="Q600" s="3">
        <f>IF(ISBLANK(Table13[[#This Row],[T2]]),0,IF(Table13[[#This Row],[T2]]&gt;0,1,0))</f>
        <v>1</v>
      </c>
      <c r="R600" s="3">
        <f>IF(ISBLANK(Table13[[#This Row],[T3]]),0,IF(Table13[[#This Row],[T3]]&gt;0,1,0))</f>
        <v>0</v>
      </c>
      <c r="S600" s="3">
        <f>IF(ISBLANK(Table13[[#This Row],[T4]]),0,IF(Table13[[#This Row],[T4]]&gt;0,1,0))</f>
        <v>0</v>
      </c>
      <c r="T600" s="3">
        <v>2.2000000000000002</v>
      </c>
    </row>
    <row r="601" spans="1:20">
      <c r="A601" s="4">
        <v>43762.958333333336</v>
      </c>
      <c r="B601">
        <v>43762</v>
      </c>
      <c r="C601" s="3">
        <v>0.95833333333333337</v>
      </c>
      <c r="D601" s="3">
        <v>23</v>
      </c>
      <c r="E601" s="3">
        <v>24</v>
      </c>
      <c r="F601" s="3">
        <v>0.2</v>
      </c>
      <c r="G601" s="5">
        <v>0.2</v>
      </c>
      <c r="H601" s="3">
        <v>0.4</v>
      </c>
      <c r="I601" s="3">
        <v>1.55139</v>
      </c>
      <c r="J601" s="12">
        <f t="shared" si="10"/>
        <v>1.1375000000000004</v>
      </c>
      <c r="K601" s="3">
        <v>58</v>
      </c>
      <c r="L601" s="3">
        <v>58</v>
      </c>
      <c r="M601" s="3">
        <v>58</v>
      </c>
      <c r="N601" s="3">
        <v>0</v>
      </c>
      <c r="O601" s="3"/>
      <c r="P601" s="3">
        <f>IF(ISBLANK(Table13[[#This Row],[T1]]),0,IF(Table13[[#This Row],[T1]]&gt;0,1,0))</f>
        <v>1</v>
      </c>
      <c r="Q601" s="3">
        <f>IF(ISBLANK(Table13[[#This Row],[T2]]),0,IF(Table13[[#This Row],[T2]]&gt;0,1,0))</f>
        <v>1</v>
      </c>
      <c r="R601" s="3">
        <f>IF(ISBLANK(Table13[[#This Row],[T3]]),0,IF(Table13[[#This Row],[T3]]&gt;0,1,0))</f>
        <v>0</v>
      </c>
      <c r="S601" s="3">
        <f>IF(ISBLANK(Table13[[#This Row],[T4]]),0,IF(Table13[[#This Row],[T4]]&gt;0,1,0))</f>
        <v>0</v>
      </c>
      <c r="T601" s="3">
        <v>0.4</v>
      </c>
    </row>
    <row r="602" spans="1:20">
      <c r="A602" s="4">
        <v>43763</v>
      </c>
      <c r="B602">
        <v>43763</v>
      </c>
      <c r="C602" s="3">
        <v>0</v>
      </c>
      <c r="D602" s="3">
        <v>0</v>
      </c>
      <c r="E602" s="3">
        <v>25</v>
      </c>
      <c r="F602" s="3">
        <v>0.2</v>
      </c>
      <c r="G602" s="5">
        <v>0.2</v>
      </c>
      <c r="H602" s="3">
        <v>0.4</v>
      </c>
      <c r="I602" s="3">
        <v>1.55139</v>
      </c>
      <c r="J602" s="12">
        <f t="shared" si="10"/>
        <v>1.1625000000000001</v>
      </c>
      <c r="K602" s="3">
        <v>58</v>
      </c>
      <c r="L602" s="3">
        <v>58</v>
      </c>
      <c r="M602" s="3">
        <v>58</v>
      </c>
      <c r="N602" s="3">
        <v>0</v>
      </c>
      <c r="O602" s="3"/>
      <c r="P602" s="3">
        <f>IF(ISBLANK(Table13[[#This Row],[T1]]),0,IF(Table13[[#This Row],[T1]]&gt;0,1,0))</f>
        <v>1</v>
      </c>
      <c r="Q602" s="3">
        <f>IF(ISBLANK(Table13[[#This Row],[T2]]),0,IF(Table13[[#This Row],[T2]]&gt;0,1,0))</f>
        <v>1</v>
      </c>
      <c r="R602" s="3">
        <f>IF(ISBLANK(Table13[[#This Row],[T3]]),0,IF(Table13[[#This Row],[T3]]&gt;0,1,0))</f>
        <v>1</v>
      </c>
      <c r="S602" s="3">
        <f>IF(ISBLANK(Table13[[#This Row],[T4]]),0,IF(Table13[[#This Row],[T4]]&gt;0,1,0))</f>
        <v>0</v>
      </c>
      <c r="T602" s="3">
        <v>0.4</v>
      </c>
    </row>
    <row r="603" spans="1:20">
      <c r="A603" s="4">
        <v>43763.041666666664</v>
      </c>
      <c r="B603">
        <v>43763</v>
      </c>
      <c r="C603" s="3">
        <v>4.1666666666666664E-2</v>
      </c>
      <c r="D603" s="3">
        <v>1</v>
      </c>
      <c r="E603" s="3">
        <v>25</v>
      </c>
      <c r="F603" s="3">
        <v>0.2</v>
      </c>
      <c r="G603" s="5">
        <v>0.2</v>
      </c>
      <c r="H603" s="3">
        <v>0.4</v>
      </c>
      <c r="I603" s="3">
        <v>1.55139</v>
      </c>
      <c r="J603" s="12">
        <f t="shared" si="10"/>
        <v>1.1666666666666667</v>
      </c>
      <c r="K603" s="3">
        <v>58</v>
      </c>
      <c r="L603" s="3">
        <v>58</v>
      </c>
      <c r="M603" s="3">
        <v>58</v>
      </c>
      <c r="N603" s="3">
        <v>0</v>
      </c>
      <c r="O603" s="3"/>
      <c r="P603" s="3">
        <f>IF(ISBLANK(Table13[[#This Row],[T1]]),0,IF(Table13[[#This Row],[T1]]&gt;0,1,0))</f>
        <v>1</v>
      </c>
      <c r="Q603" s="3">
        <f>IF(ISBLANK(Table13[[#This Row],[T2]]),0,IF(Table13[[#This Row],[T2]]&gt;0,1,0))</f>
        <v>1</v>
      </c>
      <c r="R603" s="3">
        <f>IF(ISBLANK(Table13[[#This Row],[T3]]),0,IF(Table13[[#This Row],[T3]]&gt;0,1,0))</f>
        <v>1</v>
      </c>
      <c r="S603" s="3">
        <f>IF(ISBLANK(Table13[[#This Row],[T4]]),0,IF(Table13[[#This Row],[T4]]&gt;0,1,0))</f>
        <v>0</v>
      </c>
      <c r="T603" s="3">
        <v>0.4</v>
      </c>
    </row>
    <row r="604" spans="1:20">
      <c r="A604" s="4">
        <v>43763.083333333336</v>
      </c>
      <c r="B604">
        <v>43763</v>
      </c>
      <c r="C604" s="3">
        <v>8.3333333333333329E-2</v>
      </c>
      <c r="D604" s="3">
        <v>2</v>
      </c>
      <c r="E604" s="3">
        <v>25</v>
      </c>
      <c r="F604" s="3">
        <v>0.2</v>
      </c>
      <c r="G604" s="5">
        <v>0.2</v>
      </c>
      <c r="H604" s="3">
        <v>0.4</v>
      </c>
      <c r="I604" s="3">
        <v>1.55139</v>
      </c>
      <c r="J604" s="12">
        <f t="shared" si="10"/>
        <v>1.1666666666666667</v>
      </c>
      <c r="K604" s="3">
        <v>57</v>
      </c>
      <c r="L604" s="3">
        <v>57</v>
      </c>
      <c r="M604" s="3">
        <v>57</v>
      </c>
      <c r="N604" s="3">
        <v>0</v>
      </c>
      <c r="O604" s="3"/>
      <c r="P604" s="3">
        <f>IF(ISBLANK(Table13[[#This Row],[T1]]),0,IF(Table13[[#This Row],[T1]]&gt;0,1,0))</f>
        <v>1</v>
      </c>
      <c r="Q604" s="3">
        <f>IF(ISBLANK(Table13[[#This Row],[T2]]),0,IF(Table13[[#This Row],[T2]]&gt;0,1,0))</f>
        <v>1</v>
      </c>
      <c r="R604" s="3">
        <f>IF(ISBLANK(Table13[[#This Row],[T3]]),0,IF(Table13[[#This Row],[T3]]&gt;0,1,0))</f>
        <v>1</v>
      </c>
      <c r="S604" s="3">
        <f>IF(ISBLANK(Table13[[#This Row],[T4]]),0,IF(Table13[[#This Row],[T4]]&gt;0,1,0))</f>
        <v>0</v>
      </c>
      <c r="T604" s="3">
        <v>0.4</v>
      </c>
    </row>
    <row r="605" spans="1:20">
      <c r="A605" s="4">
        <v>43763.125</v>
      </c>
      <c r="B605">
        <v>43763</v>
      </c>
      <c r="C605" s="3">
        <v>0.125</v>
      </c>
      <c r="D605" s="3">
        <v>3</v>
      </c>
      <c r="E605" s="3">
        <v>25</v>
      </c>
      <c r="F605" s="3">
        <v>0.2</v>
      </c>
      <c r="G605" s="5">
        <v>0.2</v>
      </c>
      <c r="H605" s="3">
        <v>0.4</v>
      </c>
      <c r="I605" s="3">
        <v>1.55139</v>
      </c>
      <c r="J605" s="12">
        <f t="shared" si="10"/>
        <v>1.1666666666666667</v>
      </c>
      <c r="K605" s="3">
        <v>58</v>
      </c>
      <c r="L605" s="3">
        <v>58</v>
      </c>
      <c r="M605" s="3">
        <v>58</v>
      </c>
      <c r="N605" s="3">
        <v>0</v>
      </c>
      <c r="O605" s="3"/>
      <c r="P605" s="3">
        <f>IF(ISBLANK(Table13[[#This Row],[T1]]),0,IF(Table13[[#This Row],[T1]]&gt;0,1,0))</f>
        <v>1</v>
      </c>
      <c r="Q605" s="3">
        <f>IF(ISBLANK(Table13[[#This Row],[T2]]),0,IF(Table13[[#This Row],[T2]]&gt;0,1,0))</f>
        <v>1</v>
      </c>
      <c r="R605" s="3">
        <f>IF(ISBLANK(Table13[[#This Row],[T3]]),0,IF(Table13[[#This Row],[T3]]&gt;0,1,0))</f>
        <v>1</v>
      </c>
      <c r="S605" s="3">
        <f>IF(ISBLANK(Table13[[#This Row],[T4]]),0,IF(Table13[[#This Row],[T4]]&gt;0,1,0))</f>
        <v>0</v>
      </c>
      <c r="T605" s="3">
        <v>0.4</v>
      </c>
    </row>
    <row r="606" spans="1:20">
      <c r="A606" s="4">
        <v>43763.166666666664</v>
      </c>
      <c r="B606">
        <v>43763</v>
      </c>
      <c r="C606" s="3">
        <v>0.16666666666666666</v>
      </c>
      <c r="D606" s="3">
        <v>4</v>
      </c>
      <c r="E606" s="3">
        <v>25</v>
      </c>
      <c r="F606" s="3">
        <v>0.3</v>
      </c>
      <c r="G606" s="5">
        <v>0.2</v>
      </c>
      <c r="H606" s="3">
        <v>0.5</v>
      </c>
      <c r="I606" s="3">
        <v>1.55139</v>
      </c>
      <c r="J606" s="12">
        <f t="shared" si="10"/>
        <v>1.1666666666666667</v>
      </c>
      <c r="K606" s="3">
        <v>58</v>
      </c>
      <c r="L606" s="3">
        <v>58</v>
      </c>
      <c r="M606" s="3">
        <v>58</v>
      </c>
      <c r="N606" s="3">
        <v>0</v>
      </c>
      <c r="O606" s="3"/>
      <c r="P606" s="3">
        <f>IF(ISBLANK(Table13[[#This Row],[T1]]),0,IF(Table13[[#This Row],[T1]]&gt;0,1,0))</f>
        <v>1</v>
      </c>
      <c r="Q606" s="3">
        <f>IF(ISBLANK(Table13[[#This Row],[T2]]),0,IF(Table13[[#This Row],[T2]]&gt;0,1,0))</f>
        <v>1</v>
      </c>
      <c r="R606" s="3">
        <f>IF(ISBLANK(Table13[[#This Row],[T3]]),0,IF(Table13[[#This Row],[T3]]&gt;0,1,0))</f>
        <v>1</v>
      </c>
      <c r="S606" s="3">
        <f>IF(ISBLANK(Table13[[#This Row],[T4]]),0,IF(Table13[[#This Row],[T4]]&gt;0,1,0))</f>
        <v>0</v>
      </c>
      <c r="T606" s="3">
        <v>0.5</v>
      </c>
    </row>
    <row r="607" spans="1:20">
      <c r="A607" s="4">
        <v>43763.208333333336</v>
      </c>
      <c r="B607">
        <v>43763</v>
      </c>
      <c r="C607" s="3">
        <v>0.20833333333333334</v>
      </c>
      <c r="D607" s="3">
        <v>5</v>
      </c>
      <c r="E607" s="3">
        <v>25</v>
      </c>
      <c r="F607" s="3">
        <v>0.4</v>
      </c>
      <c r="G607" s="5">
        <v>1.7</v>
      </c>
      <c r="H607" s="3">
        <v>2.1</v>
      </c>
      <c r="I607" s="3">
        <v>1.55139</v>
      </c>
      <c r="J607" s="12">
        <f t="shared" si="10"/>
        <v>1.1625000000000001</v>
      </c>
      <c r="K607" s="3">
        <v>58</v>
      </c>
      <c r="L607" s="3">
        <v>57</v>
      </c>
      <c r="M607" s="3">
        <v>58</v>
      </c>
      <c r="N607" s="3">
        <v>0</v>
      </c>
      <c r="O607" s="3"/>
      <c r="P607" s="3">
        <f>IF(ISBLANK(Table13[[#This Row],[T1]]),0,IF(Table13[[#This Row],[T1]]&gt;0,1,0))</f>
        <v>1</v>
      </c>
      <c r="Q607" s="3">
        <f>IF(ISBLANK(Table13[[#This Row],[T2]]),0,IF(Table13[[#This Row],[T2]]&gt;0,1,0))</f>
        <v>1</v>
      </c>
      <c r="R607" s="3">
        <f>IF(ISBLANK(Table13[[#This Row],[T3]]),0,IF(Table13[[#This Row],[T3]]&gt;0,1,0))</f>
        <v>1</v>
      </c>
      <c r="S607" s="3">
        <f>IF(ISBLANK(Table13[[#This Row],[T4]]),0,IF(Table13[[#This Row],[T4]]&gt;0,1,0))</f>
        <v>0</v>
      </c>
      <c r="T607" s="3">
        <v>2.1</v>
      </c>
    </row>
    <row r="608" spans="1:20">
      <c r="A608" s="4">
        <v>43763.25</v>
      </c>
      <c r="B608">
        <v>43763</v>
      </c>
      <c r="C608" s="3">
        <v>0.25</v>
      </c>
      <c r="D608" s="3">
        <v>6</v>
      </c>
      <c r="E608" s="3">
        <v>25</v>
      </c>
      <c r="F608" s="3">
        <v>0.3</v>
      </c>
      <c r="G608" s="5">
        <v>0.5</v>
      </c>
      <c r="H608" s="3">
        <v>0.8</v>
      </c>
      <c r="I608" s="3">
        <v>1.55139</v>
      </c>
      <c r="J608" s="12">
        <f t="shared" si="10"/>
        <v>1.1416666666666666</v>
      </c>
      <c r="K608" s="3">
        <v>57</v>
      </c>
      <c r="L608" s="3">
        <v>23</v>
      </c>
      <c r="M608" s="3">
        <v>57</v>
      </c>
      <c r="N608" s="3">
        <v>0</v>
      </c>
      <c r="O608" s="3"/>
      <c r="P608" s="3">
        <f>IF(ISBLANK(Table13[[#This Row],[T1]]),0,IF(Table13[[#This Row],[T1]]&gt;0,1,0))</f>
        <v>1</v>
      </c>
      <c r="Q608" s="3">
        <f>IF(ISBLANK(Table13[[#This Row],[T2]]),0,IF(Table13[[#This Row],[T2]]&gt;0,1,0))</f>
        <v>1</v>
      </c>
      <c r="R608" s="3">
        <f>IF(ISBLANK(Table13[[#This Row],[T3]]),0,IF(Table13[[#This Row],[T3]]&gt;0,1,0))</f>
        <v>1</v>
      </c>
      <c r="S608" s="3">
        <f>IF(ISBLANK(Table13[[#This Row],[T4]]),0,IF(Table13[[#This Row],[T4]]&gt;0,1,0))</f>
        <v>0</v>
      </c>
      <c r="T608" s="3">
        <v>0.8</v>
      </c>
    </row>
    <row r="609" spans="1:20">
      <c r="A609" s="4">
        <v>43763.291666666664</v>
      </c>
      <c r="B609">
        <v>43763</v>
      </c>
      <c r="C609" s="3">
        <v>0.29166666666666669</v>
      </c>
      <c r="D609" s="3">
        <v>7</v>
      </c>
      <c r="E609" s="3">
        <v>25</v>
      </c>
      <c r="F609" s="3">
        <v>1.8</v>
      </c>
      <c r="G609" s="5">
        <v>1.9</v>
      </c>
      <c r="H609" s="3">
        <v>3.7</v>
      </c>
      <c r="I609" s="3">
        <v>1.55139</v>
      </c>
      <c r="J609" s="12">
        <f t="shared" si="10"/>
        <v>1.175</v>
      </c>
      <c r="K609" s="3">
        <v>45</v>
      </c>
      <c r="L609" s="3">
        <v>26</v>
      </c>
      <c r="M609" s="3">
        <v>53</v>
      </c>
      <c r="N609" s="3">
        <v>0</v>
      </c>
      <c r="O609" s="3"/>
      <c r="P609" s="3">
        <f>IF(ISBLANK(Table13[[#This Row],[T1]]),0,IF(Table13[[#This Row],[T1]]&gt;0,1,0))</f>
        <v>1</v>
      </c>
      <c r="Q609" s="3">
        <f>IF(ISBLANK(Table13[[#This Row],[T2]]),0,IF(Table13[[#This Row],[T2]]&gt;0,1,0))</f>
        <v>1</v>
      </c>
      <c r="R609" s="3">
        <f>IF(ISBLANK(Table13[[#This Row],[T3]]),0,IF(Table13[[#This Row],[T3]]&gt;0,1,0))</f>
        <v>1</v>
      </c>
      <c r="S609" s="3">
        <f>IF(ISBLANK(Table13[[#This Row],[T4]]),0,IF(Table13[[#This Row],[T4]]&gt;0,1,0))</f>
        <v>0</v>
      </c>
      <c r="T609" s="3">
        <v>3.7</v>
      </c>
    </row>
    <row r="610" spans="1:20">
      <c r="A610" s="4">
        <v>43763.333333333336</v>
      </c>
      <c r="B610">
        <v>43763</v>
      </c>
      <c r="C610" s="3">
        <v>0.33333333333333331</v>
      </c>
      <c r="D610" s="3">
        <v>8</v>
      </c>
      <c r="E610" s="3">
        <v>25</v>
      </c>
      <c r="F610" s="3">
        <v>0.3</v>
      </c>
      <c r="G610" s="5">
        <v>0.2</v>
      </c>
      <c r="H610" s="3">
        <v>0.5</v>
      </c>
      <c r="I610" s="3">
        <v>1.55139</v>
      </c>
      <c r="J610" s="12">
        <f t="shared" si="10"/>
        <v>1.1958333333333333</v>
      </c>
      <c r="K610" s="3"/>
      <c r="L610" s="3"/>
      <c r="M610" s="3"/>
      <c r="N610" s="3"/>
      <c r="O610" s="3"/>
      <c r="P610" s="3">
        <f>IF(ISBLANK(Table13[[#This Row],[T1]]),0,IF(Table13[[#This Row],[T1]]&gt;0,1,0))</f>
        <v>1</v>
      </c>
      <c r="Q610" s="3">
        <f>IF(ISBLANK(Table13[[#This Row],[T2]]),0,IF(Table13[[#This Row],[T2]]&gt;0,1,0))</f>
        <v>0</v>
      </c>
      <c r="R610" s="3">
        <f>IF(ISBLANK(Table13[[#This Row],[T3]]),0,IF(Table13[[#This Row],[T3]]&gt;0,1,0))</f>
        <v>1</v>
      </c>
      <c r="S610" s="3">
        <f>IF(ISBLANK(Table13[[#This Row],[T4]]),0,IF(Table13[[#This Row],[T4]]&gt;0,1,0))</f>
        <v>0</v>
      </c>
      <c r="T610" s="3">
        <v>0.5</v>
      </c>
    </row>
    <row r="611" spans="1:20">
      <c r="A611" s="4">
        <v>43763.375</v>
      </c>
      <c r="B611">
        <v>43763</v>
      </c>
      <c r="C611" s="3">
        <v>0.375</v>
      </c>
      <c r="D611" s="3">
        <v>9</v>
      </c>
      <c r="E611" s="3">
        <v>25</v>
      </c>
      <c r="F611" s="3">
        <v>0.2</v>
      </c>
      <c r="G611" s="5">
        <v>0.2</v>
      </c>
      <c r="H611" s="3">
        <v>0.4</v>
      </c>
      <c r="I611" s="3">
        <v>1.55139</v>
      </c>
      <c r="J611" s="12">
        <f t="shared" si="10"/>
        <v>1.2291666666666667</v>
      </c>
      <c r="K611" s="3"/>
      <c r="L611" s="3"/>
      <c r="M611" s="3"/>
      <c r="N611" s="3"/>
      <c r="O611" s="3"/>
      <c r="P611" s="3">
        <f>IF(ISBLANK(Table13[[#This Row],[T1]]),0,IF(Table13[[#This Row],[T1]]&gt;0,1,0))</f>
        <v>1</v>
      </c>
      <c r="Q611" s="3">
        <f>IF(ISBLANK(Table13[[#This Row],[T2]]),0,IF(Table13[[#This Row],[T2]]&gt;0,1,0))</f>
        <v>1</v>
      </c>
      <c r="R611" s="3">
        <f>IF(ISBLANK(Table13[[#This Row],[T3]]),0,IF(Table13[[#This Row],[T3]]&gt;0,1,0))</f>
        <v>1</v>
      </c>
      <c r="S611" s="3">
        <f>IF(ISBLANK(Table13[[#This Row],[T4]]),0,IF(Table13[[#This Row],[T4]]&gt;0,1,0))</f>
        <v>0</v>
      </c>
      <c r="T611" s="3">
        <v>0.4</v>
      </c>
    </row>
    <row r="612" spans="1:20">
      <c r="A612" s="4">
        <v>43763.416666666664</v>
      </c>
      <c r="B612">
        <v>43763</v>
      </c>
      <c r="C612" s="3">
        <v>0.41666666666666669</v>
      </c>
      <c r="D612" s="3">
        <v>10</v>
      </c>
      <c r="E612" s="3">
        <v>25</v>
      </c>
      <c r="F612" s="3">
        <v>0.2</v>
      </c>
      <c r="G612" s="5">
        <v>0.2</v>
      </c>
      <c r="H612" s="3">
        <v>0.4</v>
      </c>
      <c r="I612" s="3">
        <v>1.55139</v>
      </c>
      <c r="J612" s="12">
        <f t="shared" si="10"/>
        <v>1.2375</v>
      </c>
      <c r="K612" s="3"/>
      <c r="L612" s="3"/>
      <c r="M612" s="3"/>
      <c r="N612" s="3"/>
      <c r="O612" s="3"/>
      <c r="P612" s="3">
        <f>IF(ISBLANK(Table13[[#This Row],[T1]]),0,IF(Table13[[#This Row],[T1]]&gt;0,1,0))</f>
        <v>1</v>
      </c>
      <c r="Q612" s="3">
        <f>IF(ISBLANK(Table13[[#This Row],[T2]]),0,IF(Table13[[#This Row],[T2]]&gt;0,1,0))</f>
        <v>1</v>
      </c>
      <c r="R612" s="3">
        <f>IF(ISBLANK(Table13[[#This Row],[T3]]),0,IF(Table13[[#This Row],[T3]]&gt;0,1,0))</f>
        <v>1</v>
      </c>
      <c r="S612" s="3">
        <f>IF(ISBLANK(Table13[[#This Row],[T4]]),0,IF(Table13[[#This Row],[T4]]&gt;0,1,0))</f>
        <v>0</v>
      </c>
      <c r="T612" s="3">
        <v>0.4</v>
      </c>
    </row>
    <row r="613" spans="1:20">
      <c r="A613" s="4">
        <v>43763.458333333336</v>
      </c>
      <c r="B613">
        <v>43763</v>
      </c>
      <c r="C613" s="3">
        <v>0.45833333333333331</v>
      </c>
      <c r="D613" s="3">
        <v>11</v>
      </c>
      <c r="E613" s="3">
        <v>25</v>
      </c>
      <c r="F613" s="3">
        <v>0.2</v>
      </c>
      <c r="G613" s="5">
        <v>0.2</v>
      </c>
      <c r="H613" s="3">
        <v>0.4</v>
      </c>
      <c r="I613" s="3">
        <v>1.55139</v>
      </c>
      <c r="J613" s="12">
        <f t="shared" si="10"/>
        <v>1.2541666666666667</v>
      </c>
      <c r="K613" s="3"/>
      <c r="L613" s="3"/>
      <c r="M613" s="3"/>
      <c r="N613" s="3"/>
      <c r="O613" s="3"/>
      <c r="P613" s="3">
        <f>IF(ISBLANK(Table13[[#This Row],[T1]]),0,IF(Table13[[#This Row],[T1]]&gt;0,1,0))</f>
        <v>0</v>
      </c>
      <c r="Q613" s="3">
        <f>IF(ISBLANK(Table13[[#This Row],[T2]]),0,IF(Table13[[#This Row],[T2]]&gt;0,1,0))</f>
        <v>1</v>
      </c>
      <c r="R613" s="3">
        <f>IF(ISBLANK(Table13[[#This Row],[T3]]),0,IF(Table13[[#This Row],[T3]]&gt;0,1,0))</f>
        <v>1</v>
      </c>
      <c r="S613" s="3">
        <f>IF(ISBLANK(Table13[[#This Row],[T4]]),0,IF(Table13[[#This Row],[T4]]&gt;0,1,0))</f>
        <v>0</v>
      </c>
      <c r="T613" s="3">
        <v>0.4</v>
      </c>
    </row>
    <row r="614" spans="1:20">
      <c r="A614" s="4">
        <v>43763.5</v>
      </c>
      <c r="B614">
        <v>43763</v>
      </c>
      <c r="C614" s="3">
        <v>0.5</v>
      </c>
      <c r="D614" s="3">
        <v>12</v>
      </c>
      <c r="E614" s="3">
        <v>25</v>
      </c>
      <c r="F614" s="3">
        <v>0.2</v>
      </c>
      <c r="G614" s="5">
        <v>0.2</v>
      </c>
      <c r="H614" s="3">
        <v>0.4</v>
      </c>
      <c r="I614" s="3">
        <v>1.55139</v>
      </c>
      <c r="J614" s="12">
        <f t="shared" si="10"/>
        <v>1.2625000000000002</v>
      </c>
      <c r="K614" s="3"/>
      <c r="L614" s="3"/>
      <c r="M614" s="3"/>
      <c r="N614" s="3"/>
      <c r="O614" s="3"/>
      <c r="P614" s="3">
        <f>IF(ISBLANK(Table13[[#This Row],[T1]]),0,IF(Table13[[#This Row],[T1]]&gt;0,1,0))</f>
        <v>0</v>
      </c>
      <c r="Q614" s="3">
        <f>IF(ISBLANK(Table13[[#This Row],[T2]]),0,IF(Table13[[#This Row],[T2]]&gt;0,1,0))</f>
        <v>0</v>
      </c>
      <c r="R614" s="3">
        <f>IF(ISBLANK(Table13[[#This Row],[T3]]),0,IF(Table13[[#This Row],[T3]]&gt;0,1,0))</f>
        <v>0</v>
      </c>
      <c r="S614" s="3">
        <f>IF(ISBLANK(Table13[[#This Row],[T4]]),0,IF(Table13[[#This Row],[T4]]&gt;0,1,0))</f>
        <v>0</v>
      </c>
      <c r="T614" s="3">
        <v>0.4</v>
      </c>
    </row>
    <row r="615" spans="1:20">
      <c r="A615" s="4">
        <v>43763.541666666664</v>
      </c>
      <c r="B615">
        <v>43763</v>
      </c>
      <c r="C615" s="3">
        <v>0.54166666666666663</v>
      </c>
      <c r="D615" s="3">
        <v>13</v>
      </c>
      <c r="E615" s="3">
        <v>25</v>
      </c>
      <c r="F615" s="3">
        <v>0.2</v>
      </c>
      <c r="G615" s="5">
        <v>0.2</v>
      </c>
      <c r="H615" s="3">
        <v>0.4</v>
      </c>
      <c r="I615" s="3">
        <v>1.55139</v>
      </c>
      <c r="J615" s="12">
        <f t="shared" si="10"/>
        <v>1.2875000000000001</v>
      </c>
      <c r="K615" s="3"/>
      <c r="L615" s="3"/>
      <c r="M615" s="3"/>
      <c r="N615" s="3"/>
      <c r="O615" s="3"/>
      <c r="P615" s="3">
        <f>IF(ISBLANK(Table13[[#This Row],[T1]]),0,IF(Table13[[#This Row],[T1]]&gt;0,1,0))</f>
        <v>0</v>
      </c>
      <c r="Q615" s="3">
        <f>IF(ISBLANK(Table13[[#This Row],[T2]]),0,IF(Table13[[#This Row],[T2]]&gt;0,1,0))</f>
        <v>0</v>
      </c>
      <c r="R615" s="3">
        <f>IF(ISBLANK(Table13[[#This Row],[T3]]),0,IF(Table13[[#This Row],[T3]]&gt;0,1,0))</f>
        <v>0</v>
      </c>
      <c r="S615" s="3">
        <f>IF(ISBLANK(Table13[[#This Row],[T4]]),0,IF(Table13[[#This Row],[T4]]&gt;0,1,0))</f>
        <v>0</v>
      </c>
      <c r="T615" s="3">
        <v>0.4</v>
      </c>
    </row>
    <row r="616" spans="1:20">
      <c r="A616" s="4">
        <v>43763.583333333336</v>
      </c>
      <c r="B616">
        <v>43763</v>
      </c>
      <c r="C616" s="3">
        <v>0.58333333333333337</v>
      </c>
      <c r="D616" s="3">
        <v>14</v>
      </c>
      <c r="E616" s="3">
        <v>25</v>
      </c>
      <c r="F616" s="3">
        <v>0.2</v>
      </c>
      <c r="G616" s="5">
        <v>0.2</v>
      </c>
      <c r="H616" s="3">
        <v>0.4</v>
      </c>
      <c r="I616" s="3">
        <v>1.55139</v>
      </c>
      <c r="J616" s="12">
        <f t="shared" si="10"/>
        <v>1.3208333333333335</v>
      </c>
      <c r="K616" s="3"/>
      <c r="L616" s="3"/>
      <c r="M616" s="3"/>
      <c r="N616" s="3"/>
      <c r="O616" s="3"/>
      <c r="P616" s="3">
        <f>IF(ISBLANK(Table13[[#This Row],[T1]]),0,IF(Table13[[#This Row],[T1]]&gt;0,1,0))</f>
        <v>1</v>
      </c>
      <c r="Q616" s="3">
        <f>IF(ISBLANK(Table13[[#This Row],[T2]]),0,IF(Table13[[#This Row],[T2]]&gt;0,1,0))</f>
        <v>0</v>
      </c>
      <c r="R616" s="3">
        <f>IF(ISBLANK(Table13[[#This Row],[T3]]),0,IF(Table13[[#This Row],[T3]]&gt;0,1,0))</f>
        <v>0</v>
      </c>
      <c r="S616" s="3">
        <f>IF(ISBLANK(Table13[[#This Row],[T4]]),0,IF(Table13[[#This Row],[T4]]&gt;0,1,0))</f>
        <v>0</v>
      </c>
      <c r="T616" s="3">
        <v>0.4</v>
      </c>
    </row>
    <row r="617" spans="1:20">
      <c r="A617" s="4">
        <v>43763.625</v>
      </c>
      <c r="B617">
        <v>43763</v>
      </c>
      <c r="C617" s="3">
        <v>0.625</v>
      </c>
      <c r="D617" s="3">
        <v>15</v>
      </c>
      <c r="E617" s="3">
        <v>25</v>
      </c>
      <c r="F617" s="3">
        <v>0.8</v>
      </c>
      <c r="G617" s="5">
        <v>0.5</v>
      </c>
      <c r="H617" s="3">
        <v>1.3</v>
      </c>
      <c r="I617" s="3">
        <v>1.55139</v>
      </c>
      <c r="J617" s="12">
        <f t="shared" si="10"/>
        <v>1.3541666666666667</v>
      </c>
      <c r="K617" s="3"/>
      <c r="L617" s="3"/>
      <c r="M617" s="3"/>
      <c r="N617" s="3"/>
      <c r="O617" s="3"/>
      <c r="P617" s="3">
        <f>IF(ISBLANK(Table13[[#This Row],[T1]]),0,IF(Table13[[#This Row],[T1]]&gt;0,1,0))</f>
        <v>1</v>
      </c>
      <c r="Q617" s="3">
        <f>IF(ISBLANK(Table13[[#This Row],[T2]]),0,IF(Table13[[#This Row],[T2]]&gt;0,1,0))</f>
        <v>1</v>
      </c>
      <c r="R617" s="3">
        <f>IF(ISBLANK(Table13[[#This Row],[T3]]),0,IF(Table13[[#This Row],[T3]]&gt;0,1,0))</f>
        <v>1</v>
      </c>
      <c r="S617" s="3">
        <f>IF(ISBLANK(Table13[[#This Row],[T4]]),0,IF(Table13[[#This Row],[T4]]&gt;0,1,0))</f>
        <v>0</v>
      </c>
      <c r="T617" s="3">
        <v>1.3</v>
      </c>
    </row>
    <row r="618" spans="1:20">
      <c r="A618" s="4">
        <v>43763.666666666664</v>
      </c>
      <c r="B618">
        <v>43763</v>
      </c>
      <c r="C618" s="3">
        <v>0.66666666666666663</v>
      </c>
      <c r="D618" s="3">
        <v>16</v>
      </c>
      <c r="E618" s="3">
        <v>25</v>
      </c>
      <c r="F618" s="3">
        <v>0.2</v>
      </c>
      <c r="G618" s="5">
        <v>0.4</v>
      </c>
      <c r="H618" s="3">
        <v>0.60000000000000009</v>
      </c>
      <c r="I618" s="3">
        <v>1.55139</v>
      </c>
      <c r="J618" s="12">
        <f t="shared" si="10"/>
        <v>1.3791666666666667</v>
      </c>
      <c r="K618" s="3">
        <v>53</v>
      </c>
      <c r="L618" s="3">
        <v>0</v>
      </c>
      <c r="M618" s="3">
        <v>0</v>
      </c>
      <c r="N618" s="3">
        <v>0</v>
      </c>
      <c r="O618" s="3"/>
      <c r="P618" s="3">
        <f>IF(ISBLANK(Table13[[#This Row],[T1]]),0,IF(Table13[[#This Row],[T1]]&gt;0,1,0))</f>
        <v>1</v>
      </c>
      <c r="Q618" s="3">
        <f>IF(ISBLANK(Table13[[#This Row],[T2]]),0,IF(Table13[[#This Row],[T2]]&gt;0,1,0))</f>
        <v>0</v>
      </c>
      <c r="R618" s="3">
        <f>IF(ISBLANK(Table13[[#This Row],[T3]]),0,IF(Table13[[#This Row],[T3]]&gt;0,1,0))</f>
        <v>1</v>
      </c>
      <c r="S618" s="3">
        <f>IF(ISBLANK(Table13[[#This Row],[T4]]),0,IF(Table13[[#This Row],[T4]]&gt;0,1,0))</f>
        <v>0</v>
      </c>
      <c r="T618" s="3">
        <v>0.60000000000000009</v>
      </c>
    </row>
    <row r="619" spans="1:20">
      <c r="A619" s="4">
        <v>43763.708333333336</v>
      </c>
      <c r="B619">
        <v>43763</v>
      </c>
      <c r="C619" s="3">
        <v>0.70833333333333337</v>
      </c>
      <c r="D619" s="3">
        <v>17</v>
      </c>
      <c r="E619" s="3">
        <v>25</v>
      </c>
      <c r="F619" s="3">
        <v>0.5</v>
      </c>
      <c r="G619" s="5">
        <v>0.4</v>
      </c>
      <c r="H619" s="3">
        <v>0.9</v>
      </c>
      <c r="I619" s="3">
        <v>1.55139</v>
      </c>
      <c r="J619" s="12">
        <f t="shared" si="10"/>
        <v>1.4083333333333334</v>
      </c>
      <c r="K619" s="3">
        <v>58</v>
      </c>
      <c r="L619" s="3">
        <v>0</v>
      </c>
      <c r="M619" s="3">
        <v>18</v>
      </c>
      <c r="N619" s="3">
        <v>0</v>
      </c>
      <c r="O619" s="3"/>
      <c r="P619" s="3">
        <f>IF(ISBLANK(Table13[[#This Row],[T1]]),0,IF(Table13[[#This Row],[T1]]&gt;0,1,0))</f>
        <v>0</v>
      </c>
      <c r="Q619" s="3">
        <f>IF(ISBLANK(Table13[[#This Row],[T2]]),0,IF(Table13[[#This Row],[T2]]&gt;0,1,0))</f>
        <v>0</v>
      </c>
      <c r="R619" s="3">
        <f>IF(ISBLANK(Table13[[#This Row],[T3]]),0,IF(Table13[[#This Row],[T3]]&gt;0,1,0))</f>
        <v>1</v>
      </c>
      <c r="S619" s="3">
        <f>IF(ISBLANK(Table13[[#This Row],[T4]]),0,IF(Table13[[#This Row],[T4]]&gt;0,1,0))</f>
        <v>0</v>
      </c>
      <c r="T619" s="3">
        <v>0.9</v>
      </c>
    </row>
    <row r="620" spans="1:20">
      <c r="A620" s="4">
        <v>43763.75</v>
      </c>
      <c r="B620">
        <v>43763</v>
      </c>
      <c r="C620" s="3">
        <v>0.75</v>
      </c>
      <c r="D620" s="3">
        <v>18</v>
      </c>
      <c r="E620" s="3">
        <v>25</v>
      </c>
      <c r="F620" s="3">
        <v>0.8</v>
      </c>
      <c r="G620" s="5">
        <v>0.9</v>
      </c>
      <c r="H620" s="3">
        <v>1.7000000000000002</v>
      </c>
      <c r="I620" s="3">
        <v>1.55139</v>
      </c>
      <c r="J620" s="12">
        <f t="shared" si="10"/>
        <v>1.4666666666666668</v>
      </c>
      <c r="K620" s="3">
        <v>33</v>
      </c>
      <c r="L620" s="3">
        <v>0</v>
      </c>
      <c r="M620" s="3">
        <v>52</v>
      </c>
      <c r="N620" s="3">
        <v>0</v>
      </c>
      <c r="O620" s="3"/>
      <c r="P620" s="3">
        <f>IF(ISBLANK(Table13[[#This Row],[T1]]),0,IF(Table13[[#This Row],[T1]]&gt;0,1,0))</f>
        <v>0</v>
      </c>
      <c r="Q620" s="3">
        <f>IF(ISBLANK(Table13[[#This Row],[T2]]),0,IF(Table13[[#This Row],[T2]]&gt;0,1,0))</f>
        <v>0</v>
      </c>
      <c r="R620" s="3">
        <f>IF(ISBLANK(Table13[[#This Row],[T3]]),0,IF(Table13[[#This Row],[T3]]&gt;0,1,0))</f>
        <v>1</v>
      </c>
      <c r="S620" s="3">
        <f>IF(ISBLANK(Table13[[#This Row],[T4]]),0,IF(Table13[[#This Row],[T4]]&gt;0,1,0))</f>
        <v>0</v>
      </c>
      <c r="T620" s="3">
        <v>1.7000000000000002</v>
      </c>
    </row>
    <row r="621" spans="1:20">
      <c r="A621" s="4">
        <v>43763.791666666664</v>
      </c>
      <c r="B621">
        <v>43763</v>
      </c>
      <c r="C621" s="3">
        <v>0.79166666666666663</v>
      </c>
      <c r="D621" s="3">
        <v>19</v>
      </c>
      <c r="E621" s="3">
        <v>25</v>
      </c>
      <c r="F621" s="3">
        <v>1.6</v>
      </c>
      <c r="G621" s="5">
        <v>1</v>
      </c>
      <c r="H621" s="3">
        <v>2.6</v>
      </c>
      <c r="I621" s="3">
        <v>1.55139</v>
      </c>
      <c r="J621" s="12">
        <f t="shared" si="10"/>
        <v>1.4291666666666665</v>
      </c>
      <c r="K621" s="3">
        <v>58</v>
      </c>
      <c r="L621" s="3">
        <v>7</v>
      </c>
      <c r="M621" s="3">
        <v>48</v>
      </c>
      <c r="N621" s="3">
        <v>0</v>
      </c>
      <c r="O621" s="3"/>
      <c r="P621" s="3">
        <f>IF(ISBLANK(Table13[[#This Row],[T1]]),0,IF(Table13[[#This Row],[T1]]&gt;0,1,0))</f>
        <v>0</v>
      </c>
      <c r="Q621" s="3">
        <f>IF(ISBLANK(Table13[[#This Row],[T2]]),0,IF(Table13[[#This Row],[T2]]&gt;0,1,0))</f>
        <v>0</v>
      </c>
      <c r="R621" s="3">
        <f>IF(ISBLANK(Table13[[#This Row],[T3]]),0,IF(Table13[[#This Row],[T3]]&gt;0,1,0))</f>
        <v>1</v>
      </c>
      <c r="S621" s="3">
        <f>IF(ISBLANK(Table13[[#This Row],[T4]]),0,IF(Table13[[#This Row],[T4]]&gt;0,1,0))</f>
        <v>0</v>
      </c>
      <c r="T621" s="3">
        <v>2.6</v>
      </c>
    </row>
    <row r="622" spans="1:20">
      <c r="A622" s="4">
        <v>43763.833333333336</v>
      </c>
      <c r="B622">
        <v>43763</v>
      </c>
      <c r="C622" s="3">
        <v>0.83333333333333337</v>
      </c>
      <c r="D622" s="3">
        <v>20</v>
      </c>
      <c r="E622" s="3">
        <v>25</v>
      </c>
      <c r="F622" s="3">
        <v>1.1000000000000001</v>
      </c>
      <c r="G622" s="5">
        <v>1.3</v>
      </c>
      <c r="H622" s="3">
        <v>2.4000000000000004</v>
      </c>
      <c r="I622" s="3">
        <v>1.55139</v>
      </c>
      <c r="J622" s="12">
        <f t="shared" si="10"/>
        <v>1.3500000000000003</v>
      </c>
      <c r="K622" s="3">
        <v>58</v>
      </c>
      <c r="L622" s="3">
        <v>0</v>
      </c>
      <c r="M622" s="3">
        <v>45</v>
      </c>
      <c r="N622" s="3">
        <v>0</v>
      </c>
      <c r="O622" s="3"/>
      <c r="P622" s="3">
        <f>IF(ISBLANK(Table13[[#This Row],[T1]]),0,IF(Table13[[#This Row],[T1]]&gt;0,1,0))</f>
        <v>0</v>
      </c>
      <c r="Q622" s="3">
        <f>IF(ISBLANK(Table13[[#This Row],[T2]]),0,IF(Table13[[#This Row],[T2]]&gt;0,1,0))</f>
        <v>0</v>
      </c>
      <c r="R622" s="3">
        <f>IF(ISBLANK(Table13[[#This Row],[T3]]),0,IF(Table13[[#This Row],[T3]]&gt;0,1,0))</f>
        <v>1</v>
      </c>
      <c r="S622" s="3">
        <f>IF(ISBLANK(Table13[[#This Row],[T4]]),0,IF(Table13[[#This Row],[T4]]&gt;0,1,0))</f>
        <v>0</v>
      </c>
      <c r="T622" s="3">
        <v>2.4000000000000004</v>
      </c>
    </row>
    <row r="623" spans="1:20">
      <c r="A623" s="4">
        <v>43763.875</v>
      </c>
      <c r="B623">
        <v>43763</v>
      </c>
      <c r="C623" s="3">
        <v>0.875</v>
      </c>
      <c r="D623" s="3">
        <v>21</v>
      </c>
      <c r="E623" s="3">
        <v>25</v>
      </c>
      <c r="F623" s="3">
        <v>1.8</v>
      </c>
      <c r="G623" s="5">
        <v>2.4</v>
      </c>
      <c r="H623" s="3">
        <v>4.2</v>
      </c>
      <c r="I623" s="3">
        <v>1.55139</v>
      </c>
      <c r="J623" s="12">
        <f t="shared" si="10"/>
        <v>1.3166666666666669</v>
      </c>
      <c r="K623" s="3">
        <v>46</v>
      </c>
      <c r="L623" s="3">
        <v>5</v>
      </c>
      <c r="M623" s="3">
        <v>44</v>
      </c>
      <c r="N623" s="3">
        <v>0</v>
      </c>
      <c r="O623" s="3"/>
      <c r="P623" s="3">
        <f>IF(ISBLANK(Table13[[#This Row],[T1]]),0,IF(Table13[[#This Row],[T1]]&gt;0,1,0))</f>
        <v>1</v>
      </c>
      <c r="Q623" s="3">
        <f>IF(ISBLANK(Table13[[#This Row],[T2]]),0,IF(Table13[[#This Row],[T2]]&gt;0,1,0))</f>
        <v>0</v>
      </c>
      <c r="R623" s="3">
        <f>IF(ISBLANK(Table13[[#This Row],[T3]]),0,IF(Table13[[#This Row],[T3]]&gt;0,1,0))</f>
        <v>1</v>
      </c>
      <c r="S623" s="3">
        <f>IF(ISBLANK(Table13[[#This Row],[T4]]),0,IF(Table13[[#This Row],[T4]]&gt;0,1,0))</f>
        <v>0</v>
      </c>
      <c r="T623" s="3">
        <v>4.2</v>
      </c>
    </row>
    <row r="624" spans="1:20">
      <c r="A624" s="4">
        <v>43763.916666666664</v>
      </c>
      <c r="B624">
        <v>43763</v>
      </c>
      <c r="C624" s="3">
        <v>0.91666666666666663</v>
      </c>
      <c r="D624" s="3">
        <v>22</v>
      </c>
      <c r="E624" s="3">
        <v>25</v>
      </c>
      <c r="F624" s="3">
        <v>1</v>
      </c>
      <c r="G624" s="5">
        <v>0.6</v>
      </c>
      <c r="H624" s="3">
        <v>1.6</v>
      </c>
      <c r="I624" s="3">
        <v>1.55139</v>
      </c>
      <c r="J624" s="12">
        <f t="shared" si="10"/>
        <v>1.2625</v>
      </c>
      <c r="K624" s="3">
        <v>58</v>
      </c>
      <c r="L624" s="3">
        <v>58</v>
      </c>
      <c r="M624" s="3">
        <v>55</v>
      </c>
      <c r="N624" s="3">
        <v>0</v>
      </c>
      <c r="O624" s="3"/>
      <c r="P624" s="3">
        <f>IF(ISBLANK(Table13[[#This Row],[T1]]),0,IF(Table13[[#This Row],[T1]]&gt;0,1,0))</f>
        <v>1</v>
      </c>
      <c r="Q624" s="3">
        <f>IF(ISBLANK(Table13[[#This Row],[T2]]),0,IF(Table13[[#This Row],[T2]]&gt;0,1,0))</f>
        <v>0</v>
      </c>
      <c r="R624" s="3">
        <f>IF(ISBLANK(Table13[[#This Row],[T3]]),0,IF(Table13[[#This Row],[T3]]&gt;0,1,0))</f>
        <v>1</v>
      </c>
      <c r="S624" s="3">
        <f>IF(ISBLANK(Table13[[#This Row],[T4]]),0,IF(Table13[[#This Row],[T4]]&gt;0,1,0))</f>
        <v>0</v>
      </c>
      <c r="T624" s="3">
        <v>1.6</v>
      </c>
    </row>
    <row r="625" spans="1:20">
      <c r="A625" s="4">
        <v>43763.958333333336</v>
      </c>
      <c r="B625">
        <v>43763</v>
      </c>
      <c r="C625" s="3">
        <v>0.95833333333333337</v>
      </c>
      <c r="D625" s="3">
        <v>23</v>
      </c>
      <c r="E625" s="3">
        <v>25</v>
      </c>
      <c r="F625" s="3">
        <v>0.6</v>
      </c>
      <c r="G625" s="5">
        <v>0.4</v>
      </c>
      <c r="H625" s="3">
        <v>1</v>
      </c>
      <c r="I625" s="3">
        <v>1.55139</v>
      </c>
      <c r="J625" s="12">
        <f t="shared" si="10"/>
        <v>1.2291666666666667</v>
      </c>
      <c r="K625" s="3">
        <v>58</v>
      </c>
      <c r="L625" s="3">
        <v>58</v>
      </c>
      <c r="M625" s="3">
        <v>55</v>
      </c>
      <c r="N625" s="3">
        <v>0</v>
      </c>
      <c r="O625" s="3"/>
      <c r="P625" s="3">
        <f>IF(ISBLANK(Table13[[#This Row],[T1]]),0,IF(Table13[[#This Row],[T1]]&gt;0,1,0))</f>
        <v>1</v>
      </c>
      <c r="Q625" s="3">
        <f>IF(ISBLANK(Table13[[#This Row],[T2]]),0,IF(Table13[[#This Row],[T2]]&gt;0,1,0))</f>
        <v>0</v>
      </c>
      <c r="R625" s="3">
        <f>IF(ISBLANK(Table13[[#This Row],[T3]]),0,IF(Table13[[#This Row],[T3]]&gt;0,1,0))</f>
        <v>1</v>
      </c>
      <c r="S625" s="3">
        <f>IF(ISBLANK(Table13[[#This Row],[T4]]),0,IF(Table13[[#This Row],[T4]]&gt;0,1,0))</f>
        <v>0</v>
      </c>
      <c r="T625" s="3">
        <v>1</v>
      </c>
    </row>
    <row r="626" spans="1:20">
      <c r="A626" s="4">
        <v>43764</v>
      </c>
      <c r="B626">
        <v>43764</v>
      </c>
      <c r="C626" s="3">
        <v>0</v>
      </c>
      <c r="D626" s="3">
        <v>0</v>
      </c>
      <c r="E626" s="3">
        <v>26</v>
      </c>
      <c r="F626" s="3">
        <v>0.2</v>
      </c>
      <c r="G626" s="5">
        <v>0.3</v>
      </c>
      <c r="H626" s="3">
        <v>0.5</v>
      </c>
      <c r="I626" s="3">
        <v>1.55139</v>
      </c>
      <c r="J626" s="12">
        <f t="shared" si="10"/>
        <v>1.2125000000000001</v>
      </c>
      <c r="K626" s="3">
        <v>58</v>
      </c>
      <c r="L626" s="3">
        <v>58</v>
      </c>
      <c r="M626" s="3">
        <v>58</v>
      </c>
      <c r="N626" s="3">
        <v>0</v>
      </c>
      <c r="O626" s="3"/>
      <c r="P626" s="3">
        <f>IF(ISBLANK(Table13[[#This Row],[T1]]),0,IF(Table13[[#This Row],[T1]]&gt;0,1,0))</f>
        <v>1</v>
      </c>
      <c r="Q626" s="3">
        <f>IF(ISBLANK(Table13[[#This Row],[T2]]),0,IF(Table13[[#This Row],[T2]]&gt;0,1,0))</f>
        <v>0</v>
      </c>
      <c r="R626" s="3">
        <f>IF(ISBLANK(Table13[[#This Row],[T3]]),0,IF(Table13[[#This Row],[T3]]&gt;0,1,0))</f>
        <v>1</v>
      </c>
      <c r="S626" s="3">
        <f>IF(ISBLANK(Table13[[#This Row],[T4]]),0,IF(Table13[[#This Row],[T4]]&gt;0,1,0))</f>
        <v>0</v>
      </c>
      <c r="T626" s="3">
        <v>0.5</v>
      </c>
    </row>
    <row r="627" spans="1:20">
      <c r="A627" s="4">
        <v>43764.041666666664</v>
      </c>
      <c r="B627">
        <v>43764</v>
      </c>
      <c r="C627" s="3">
        <v>4.1666666666666664E-2</v>
      </c>
      <c r="D627" s="3">
        <v>1</v>
      </c>
      <c r="E627" s="3">
        <v>26</v>
      </c>
      <c r="F627" s="3">
        <v>0.2</v>
      </c>
      <c r="G627" s="5">
        <v>0.2</v>
      </c>
      <c r="H627" s="3">
        <v>0.4</v>
      </c>
      <c r="I627" s="3">
        <v>1.55139</v>
      </c>
      <c r="J627" s="12">
        <f t="shared" si="10"/>
        <v>1.2458333333333333</v>
      </c>
      <c r="K627" s="3">
        <v>57</v>
      </c>
      <c r="L627" s="3">
        <v>57</v>
      </c>
      <c r="M627" s="3">
        <v>57</v>
      </c>
      <c r="N627" s="3">
        <v>0</v>
      </c>
      <c r="O627" s="3"/>
      <c r="P627" s="3">
        <f>IF(ISBLANK(Table13[[#This Row],[T1]]),0,IF(Table13[[#This Row],[T1]]&gt;0,1,0))</f>
        <v>1</v>
      </c>
      <c r="Q627" s="3">
        <f>IF(ISBLANK(Table13[[#This Row],[T2]]),0,IF(Table13[[#This Row],[T2]]&gt;0,1,0))</f>
        <v>0</v>
      </c>
      <c r="R627" s="3">
        <f>IF(ISBLANK(Table13[[#This Row],[T3]]),0,IF(Table13[[#This Row],[T3]]&gt;0,1,0))</f>
        <v>1</v>
      </c>
      <c r="S627" s="3">
        <f>IF(ISBLANK(Table13[[#This Row],[T4]]),0,IF(Table13[[#This Row],[T4]]&gt;0,1,0))</f>
        <v>0</v>
      </c>
      <c r="T627" s="3">
        <v>0.4</v>
      </c>
    </row>
    <row r="628" spans="1:20">
      <c r="A628" s="4">
        <v>43764.083333333336</v>
      </c>
      <c r="B628">
        <v>43764</v>
      </c>
      <c r="C628" s="3">
        <v>8.3333333333333329E-2</v>
      </c>
      <c r="D628" s="3">
        <v>2</v>
      </c>
      <c r="E628" s="3">
        <v>26</v>
      </c>
      <c r="F628" s="3">
        <v>0.2</v>
      </c>
      <c r="G628" s="5">
        <v>0.2</v>
      </c>
      <c r="H628" s="3">
        <v>0.4</v>
      </c>
      <c r="I628" s="3">
        <v>1.55139</v>
      </c>
      <c r="J628" s="12">
        <f t="shared" si="10"/>
        <v>1.2583333333333335</v>
      </c>
      <c r="K628" s="3">
        <v>58</v>
      </c>
      <c r="L628" s="3">
        <v>58</v>
      </c>
      <c r="M628" s="3">
        <v>58</v>
      </c>
      <c r="N628" s="3">
        <v>0</v>
      </c>
      <c r="O628" s="3"/>
      <c r="P628" s="3">
        <f>IF(ISBLANK(Table13[[#This Row],[T1]]),0,IF(Table13[[#This Row],[T1]]&gt;0,1,0))</f>
        <v>1</v>
      </c>
      <c r="Q628" s="3">
        <f>IF(ISBLANK(Table13[[#This Row],[T2]]),0,IF(Table13[[#This Row],[T2]]&gt;0,1,0))</f>
        <v>0</v>
      </c>
      <c r="R628" s="3">
        <f>IF(ISBLANK(Table13[[#This Row],[T3]]),0,IF(Table13[[#This Row],[T3]]&gt;0,1,0))</f>
        <v>1</v>
      </c>
      <c r="S628" s="3">
        <f>IF(ISBLANK(Table13[[#This Row],[T4]]),0,IF(Table13[[#This Row],[T4]]&gt;0,1,0))</f>
        <v>0</v>
      </c>
      <c r="T628" s="3">
        <v>0.4</v>
      </c>
    </row>
    <row r="629" spans="1:20">
      <c r="A629" s="4">
        <v>43764.125</v>
      </c>
      <c r="B629">
        <v>43764</v>
      </c>
      <c r="C629" s="3">
        <v>0.125</v>
      </c>
      <c r="D629" s="3">
        <v>3</v>
      </c>
      <c r="E629" s="3">
        <v>26</v>
      </c>
      <c r="F629" s="3">
        <v>0.2</v>
      </c>
      <c r="G629" s="5">
        <v>0.2</v>
      </c>
      <c r="H629" s="3">
        <v>0.4</v>
      </c>
      <c r="I629" s="3">
        <v>1.55139</v>
      </c>
      <c r="J629" s="12">
        <f t="shared" si="10"/>
        <v>1.2583333333333333</v>
      </c>
      <c r="K629" s="3">
        <v>58</v>
      </c>
      <c r="L629" s="3">
        <v>58</v>
      </c>
      <c r="M629" s="3">
        <v>58</v>
      </c>
      <c r="N629" s="3">
        <v>0</v>
      </c>
      <c r="O629" s="3"/>
      <c r="P629" s="3">
        <f>IF(ISBLANK(Table13[[#This Row],[T1]]),0,IF(Table13[[#This Row],[T1]]&gt;0,1,0))</f>
        <v>1</v>
      </c>
      <c r="Q629" s="3">
        <f>IF(ISBLANK(Table13[[#This Row],[T2]]),0,IF(Table13[[#This Row],[T2]]&gt;0,1,0))</f>
        <v>0</v>
      </c>
      <c r="R629" s="3">
        <f>IF(ISBLANK(Table13[[#This Row],[T3]]),0,IF(Table13[[#This Row],[T3]]&gt;0,1,0))</f>
        <v>1</v>
      </c>
      <c r="S629" s="3">
        <f>IF(ISBLANK(Table13[[#This Row],[T4]]),0,IF(Table13[[#This Row],[T4]]&gt;0,1,0))</f>
        <v>0</v>
      </c>
      <c r="T629" s="3">
        <v>0.4</v>
      </c>
    </row>
    <row r="630" spans="1:20">
      <c r="A630" s="4">
        <v>43764.166666666664</v>
      </c>
      <c r="B630">
        <v>43764</v>
      </c>
      <c r="C630" s="3">
        <v>0.16666666666666666</v>
      </c>
      <c r="D630" s="3">
        <v>4</v>
      </c>
      <c r="E630" s="3">
        <v>26</v>
      </c>
      <c r="F630" s="3">
        <v>0.2</v>
      </c>
      <c r="G630" s="5">
        <v>0.2</v>
      </c>
      <c r="H630" s="3">
        <v>0.4</v>
      </c>
      <c r="I630" s="3">
        <v>1.55139</v>
      </c>
      <c r="J630" s="12">
        <f t="shared" si="10"/>
        <v>1.2583333333333333</v>
      </c>
      <c r="K630" s="3">
        <v>58</v>
      </c>
      <c r="L630" s="3">
        <v>58</v>
      </c>
      <c r="M630" s="3">
        <v>58</v>
      </c>
      <c r="N630" s="3">
        <v>0</v>
      </c>
      <c r="O630" s="3"/>
      <c r="P630" s="3">
        <f>IF(ISBLANK(Table13[[#This Row],[T1]]),0,IF(Table13[[#This Row],[T1]]&gt;0,1,0))</f>
        <v>1</v>
      </c>
      <c r="Q630" s="3">
        <f>IF(ISBLANK(Table13[[#This Row],[T2]]),0,IF(Table13[[#This Row],[T2]]&gt;0,1,0))</f>
        <v>0</v>
      </c>
      <c r="R630" s="3">
        <f>IF(ISBLANK(Table13[[#This Row],[T3]]),0,IF(Table13[[#This Row],[T3]]&gt;0,1,0))</f>
        <v>1</v>
      </c>
      <c r="S630" s="3">
        <f>IF(ISBLANK(Table13[[#This Row],[T4]]),0,IF(Table13[[#This Row],[T4]]&gt;0,1,0))</f>
        <v>0</v>
      </c>
      <c r="T630" s="3">
        <v>0.4</v>
      </c>
    </row>
    <row r="631" spans="1:20">
      <c r="A631" s="4">
        <v>43764.208333333336</v>
      </c>
      <c r="B631">
        <v>43764</v>
      </c>
      <c r="C631" s="3">
        <v>0.20833333333333334</v>
      </c>
      <c r="D631" s="3">
        <v>5</v>
      </c>
      <c r="E631" s="3">
        <v>26</v>
      </c>
      <c r="F631" s="3">
        <v>0.6</v>
      </c>
      <c r="G631" s="5">
        <v>1</v>
      </c>
      <c r="H631" s="3">
        <v>1.6</v>
      </c>
      <c r="I631" s="3">
        <v>1.55139</v>
      </c>
      <c r="J631" s="12">
        <f t="shared" si="10"/>
        <v>1.2583333333333331</v>
      </c>
      <c r="K631" s="3">
        <v>58</v>
      </c>
      <c r="L631" s="3">
        <v>56</v>
      </c>
      <c r="M631" s="3">
        <v>58</v>
      </c>
      <c r="N631" s="3">
        <v>0</v>
      </c>
      <c r="O631" s="3"/>
      <c r="P631" s="3">
        <f>IF(ISBLANK(Table13[[#This Row],[T1]]),0,IF(Table13[[#This Row],[T1]]&gt;0,1,0))</f>
        <v>1</v>
      </c>
      <c r="Q631" s="3">
        <f>IF(ISBLANK(Table13[[#This Row],[T2]]),0,IF(Table13[[#This Row],[T2]]&gt;0,1,0))</f>
        <v>0</v>
      </c>
      <c r="R631" s="3">
        <f>IF(ISBLANK(Table13[[#This Row],[T3]]),0,IF(Table13[[#This Row],[T3]]&gt;0,1,0))</f>
        <v>1</v>
      </c>
      <c r="S631" s="3">
        <f>IF(ISBLANK(Table13[[#This Row],[T4]]),0,IF(Table13[[#This Row],[T4]]&gt;0,1,0))</f>
        <v>0</v>
      </c>
      <c r="T631" s="3">
        <v>1.6</v>
      </c>
    </row>
    <row r="632" spans="1:20">
      <c r="A632" s="4">
        <v>43764.25</v>
      </c>
      <c r="B632">
        <v>43764</v>
      </c>
      <c r="C632" s="3">
        <v>0.25</v>
      </c>
      <c r="D632" s="3">
        <v>6</v>
      </c>
      <c r="E632" s="3">
        <v>26</v>
      </c>
      <c r="F632" s="3">
        <v>0.6</v>
      </c>
      <c r="G632" s="5">
        <v>1</v>
      </c>
      <c r="H632" s="3">
        <v>1.6</v>
      </c>
      <c r="I632" s="3">
        <v>1.55139</v>
      </c>
      <c r="J632" s="12">
        <f t="shared" si="10"/>
        <v>1.2166666666666666</v>
      </c>
      <c r="K632" s="3">
        <v>57</v>
      </c>
      <c r="L632" s="3">
        <v>57</v>
      </c>
      <c r="M632" s="3">
        <v>57</v>
      </c>
      <c r="N632" s="3">
        <v>0</v>
      </c>
      <c r="O632" s="3"/>
      <c r="P632" s="3">
        <f>IF(ISBLANK(Table13[[#This Row],[T1]]),0,IF(Table13[[#This Row],[T1]]&gt;0,1,0))</f>
        <v>1</v>
      </c>
      <c r="Q632" s="3">
        <f>IF(ISBLANK(Table13[[#This Row],[T2]]),0,IF(Table13[[#This Row],[T2]]&gt;0,1,0))</f>
        <v>0</v>
      </c>
      <c r="R632" s="3">
        <f>IF(ISBLANK(Table13[[#This Row],[T3]]),0,IF(Table13[[#This Row],[T3]]&gt;0,1,0))</f>
        <v>1</v>
      </c>
      <c r="S632" s="3">
        <f>IF(ISBLANK(Table13[[#This Row],[T4]]),0,IF(Table13[[#This Row],[T4]]&gt;0,1,0))</f>
        <v>0</v>
      </c>
      <c r="T632" s="3">
        <v>1.6</v>
      </c>
    </row>
    <row r="633" spans="1:20">
      <c r="A633" s="4">
        <v>43764.291666666664</v>
      </c>
      <c r="B633">
        <v>43764</v>
      </c>
      <c r="C633" s="3">
        <v>0.29166666666666669</v>
      </c>
      <c r="D633" s="3">
        <v>7</v>
      </c>
      <c r="E633" s="3">
        <v>26</v>
      </c>
      <c r="F633" s="3">
        <v>1.9</v>
      </c>
      <c r="G633" s="5">
        <v>2.2999999999999998</v>
      </c>
      <c r="H633" s="3">
        <v>4.1999999999999993</v>
      </c>
      <c r="I633" s="3">
        <v>1.55139</v>
      </c>
      <c r="J633" s="12">
        <f t="shared" si="10"/>
        <v>1.1666666666666665</v>
      </c>
      <c r="K633" s="3">
        <v>58</v>
      </c>
      <c r="L633" s="3">
        <v>56</v>
      </c>
      <c r="M633" s="3">
        <v>58</v>
      </c>
      <c r="N633" s="3">
        <v>0</v>
      </c>
      <c r="O633" s="3"/>
      <c r="P633" s="3">
        <f>IF(ISBLANK(Table13[[#This Row],[T1]]),0,IF(Table13[[#This Row],[T1]]&gt;0,1,0))</f>
        <v>1</v>
      </c>
      <c r="Q633" s="3">
        <f>IF(ISBLANK(Table13[[#This Row],[T2]]),0,IF(Table13[[#This Row],[T2]]&gt;0,1,0))</f>
        <v>0</v>
      </c>
      <c r="R633" s="3">
        <f>IF(ISBLANK(Table13[[#This Row],[T3]]),0,IF(Table13[[#This Row],[T3]]&gt;0,1,0))</f>
        <v>1</v>
      </c>
      <c r="S633" s="3">
        <f>IF(ISBLANK(Table13[[#This Row],[T4]]),0,IF(Table13[[#This Row],[T4]]&gt;0,1,0))</f>
        <v>0</v>
      </c>
      <c r="T633" s="3">
        <v>4.1999999999999993</v>
      </c>
    </row>
    <row r="634" spans="1:20">
      <c r="A634" s="4">
        <v>43764.333333333336</v>
      </c>
      <c r="B634">
        <v>43764</v>
      </c>
      <c r="C634" s="3">
        <v>0.33333333333333331</v>
      </c>
      <c r="D634" s="3">
        <v>8</v>
      </c>
      <c r="E634" s="3">
        <v>26</v>
      </c>
      <c r="F634" s="3">
        <v>0.8</v>
      </c>
      <c r="G634" s="5">
        <v>0.5</v>
      </c>
      <c r="H634" s="3">
        <v>1.3</v>
      </c>
      <c r="I634" s="3">
        <v>1.55139</v>
      </c>
      <c r="J634" s="12">
        <f t="shared" si="10"/>
        <v>1.0125</v>
      </c>
      <c r="K634" s="3">
        <v>9</v>
      </c>
      <c r="L634" s="3">
        <v>5</v>
      </c>
      <c r="M634" s="3">
        <v>58</v>
      </c>
      <c r="N634" s="3">
        <v>0</v>
      </c>
      <c r="O634" s="3"/>
      <c r="P634" s="3">
        <f>IF(ISBLANK(Table13[[#This Row],[T1]]),0,IF(Table13[[#This Row],[T1]]&gt;0,1,0))</f>
        <v>1</v>
      </c>
      <c r="Q634" s="3">
        <f>IF(ISBLANK(Table13[[#This Row],[T2]]),0,IF(Table13[[#This Row],[T2]]&gt;0,1,0))</f>
        <v>0</v>
      </c>
      <c r="R634" s="3">
        <f>IF(ISBLANK(Table13[[#This Row],[T3]]),0,IF(Table13[[#This Row],[T3]]&gt;0,1,0))</f>
        <v>1</v>
      </c>
      <c r="S634" s="3">
        <f>IF(ISBLANK(Table13[[#This Row],[T4]]),0,IF(Table13[[#This Row],[T4]]&gt;0,1,0))</f>
        <v>0</v>
      </c>
      <c r="T634" s="3">
        <v>1.3</v>
      </c>
    </row>
    <row r="635" spans="1:20">
      <c r="A635" s="4">
        <v>43764.375</v>
      </c>
      <c r="B635">
        <v>43764</v>
      </c>
      <c r="C635" s="3">
        <v>0.375</v>
      </c>
      <c r="D635" s="3">
        <v>9</v>
      </c>
      <c r="E635" s="3">
        <v>26</v>
      </c>
      <c r="F635" s="3">
        <v>0.3</v>
      </c>
      <c r="G635" s="5">
        <v>0.3</v>
      </c>
      <c r="H635" s="3">
        <v>0.6</v>
      </c>
      <c r="I635" s="3">
        <v>1.55139</v>
      </c>
      <c r="J635" s="12">
        <f t="shared" si="10"/>
        <v>1.0374999999999999</v>
      </c>
      <c r="K635" s="3">
        <v>0</v>
      </c>
      <c r="L635" s="3">
        <v>0</v>
      </c>
      <c r="M635" s="3">
        <v>58</v>
      </c>
      <c r="N635" s="3">
        <v>0</v>
      </c>
      <c r="O635" s="3"/>
      <c r="P635" s="3">
        <f>IF(ISBLANK(Table13[[#This Row],[T1]]),0,IF(Table13[[#This Row],[T1]]&gt;0,1,0))</f>
        <v>0</v>
      </c>
      <c r="Q635" s="3">
        <f>IF(ISBLANK(Table13[[#This Row],[T2]]),0,IF(Table13[[#This Row],[T2]]&gt;0,1,0))</f>
        <v>0</v>
      </c>
      <c r="R635" s="3">
        <f>IF(ISBLANK(Table13[[#This Row],[T3]]),0,IF(Table13[[#This Row],[T3]]&gt;0,1,0))</f>
        <v>0</v>
      </c>
      <c r="S635" s="3">
        <f>IF(ISBLANK(Table13[[#This Row],[T4]]),0,IF(Table13[[#This Row],[T4]]&gt;0,1,0))</f>
        <v>0</v>
      </c>
      <c r="T635" s="3">
        <v>0.6</v>
      </c>
    </row>
    <row r="636" spans="1:20">
      <c r="A636" s="4">
        <v>43764.416666666664</v>
      </c>
      <c r="B636">
        <v>43764</v>
      </c>
      <c r="C636" s="3">
        <v>0.41666666666666669</v>
      </c>
      <c r="D636" s="3">
        <v>10</v>
      </c>
      <c r="E636" s="3">
        <v>26</v>
      </c>
      <c r="F636" s="3">
        <v>0.3</v>
      </c>
      <c r="G636" s="5">
        <v>0.5</v>
      </c>
      <c r="H636" s="3">
        <v>0.8</v>
      </c>
      <c r="I636" s="3">
        <v>1.55139</v>
      </c>
      <c r="J636" s="12">
        <f t="shared" si="10"/>
        <v>1.0499999999999998</v>
      </c>
      <c r="K636" s="3">
        <v>0</v>
      </c>
      <c r="L636" s="3">
        <v>0</v>
      </c>
      <c r="M636" s="3">
        <v>58</v>
      </c>
      <c r="N636" s="3">
        <v>0</v>
      </c>
      <c r="O636" s="3"/>
      <c r="P636" s="3">
        <f>IF(ISBLANK(Table13[[#This Row],[T1]]),0,IF(Table13[[#This Row],[T1]]&gt;0,1,0))</f>
        <v>0</v>
      </c>
      <c r="Q636" s="3">
        <f>IF(ISBLANK(Table13[[#This Row],[T2]]),0,IF(Table13[[#This Row],[T2]]&gt;0,1,0))</f>
        <v>0</v>
      </c>
      <c r="R636" s="3">
        <f>IF(ISBLANK(Table13[[#This Row],[T3]]),0,IF(Table13[[#This Row],[T3]]&gt;0,1,0))</f>
        <v>0</v>
      </c>
      <c r="S636" s="3">
        <f>IF(ISBLANK(Table13[[#This Row],[T4]]),0,IF(Table13[[#This Row],[T4]]&gt;0,1,0))</f>
        <v>0</v>
      </c>
      <c r="T636" s="3">
        <v>0.8</v>
      </c>
    </row>
    <row r="637" spans="1:20">
      <c r="A637" s="4">
        <v>43764.458333333336</v>
      </c>
      <c r="B637">
        <v>43764</v>
      </c>
      <c r="C637" s="3">
        <v>0.45833333333333331</v>
      </c>
      <c r="D637" s="3">
        <v>11</v>
      </c>
      <c r="E637" s="3">
        <v>26</v>
      </c>
      <c r="F637" s="3">
        <v>0.2</v>
      </c>
      <c r="G637" s="5">
        <v>0.4</v>
      </c>
      <c r="H637" s="3">
        <v>0.60000000000000009</v>
      </c>
      <c r="I637" s="3">
        <v>1.55139</v>
      </c>
      <c r="J637" s="12">
        <f t="shared" si="10"/>
        <v>1.1541666666666666</v>
      </c>
      <c r="K637" s="3">
        <v>0</v>
      </c>
      <c r="L637" s="3">
        <v>0</v>
      </c>
      <c r="M637" s="3">
        <v>57</v>
      </c>
      <c r="N637" s="3">
        <v>0</v>
      </c>
      <c r="O637" s="3"/>
      <c r="P637" s="3">
        <f>IF(ISBLANK(Table13[[#This Row],[T1]]),0,IF(Table13[[#This Row],[T1]]&gt;0,1,0))</f>
        <v>0</v>
      </c>
      <c r="Q637" s="3">
        <f>IF(ISBLANK(Table13[[#This Row],[T2]]),0,IF(Table13[[#This Row],[T2]]&gt;0,1,0))</f>
        <v>0</v>
      </c>
      <c r="R637" s="3">
        <f>IF(ISBLANK(Table13[[#This Row],[T3]]),0,IF(Table13[[#This Row],[T3]]&gt;0,1,0))</f>
        <v>0</v>
      </c>
      <c r="S637" s="3">
        <f>IF(ISBLANK(Table13[[#This Row],[T4]]),0,IF(Table13[[#This Row],[T4]]&gt;0,1,0))</f>
        <v>0</v>
      </c>
      <c r="T637" s="3">
        <v>0.60000000000000009</v>
      </c>
    </row>
    <row r="638" spans="1:20">
      <c r="A638" s="4">
        <v>43764.5</v>
      </c>
      <c r="B638">
        <v>43764</v>
      </c>
      <c r="C638" s="3">
        <v>0.5</v>
      </c>
      <c r="D638" s="3">
        <v>12</v>
      </c>
      <c r="E638" s="3">
        <v>26</v>
      </c>
      <c r="F638" s="3">
        <v>0.6</v>
      </c>
      <c r="G638" s="5">
        <v>0.4</v>
      </c>
      <c r="H638" s="3">
        <v>1</v>
      </c>
      <c r="I638" s="3">
        <v>1.55139</v>
      </c>
      <c r="J638" s="12">
        <f t="shared" si="10"/>
        <v>1.2249999999999999</v>
      </c>
      <c r="K638" s="3">
        <v>0</v>
      </c>
      <c r="L638" s="3">
        <v>0</v>
      </c>
      <c r="M638" s="3">
        <v>58</v>
      </c>
      <c r="N638" s="3">
        <v>3</v>
      </c>
      <c r="O638" s="3"/>
      <c r="P638" s="3">
        <f>IF(ISBLANK(Table13[[#This Row],[T1]]),0,IF(Table13[[#This Row],[T1]]&gt;0,1,0))</f>
        <v>0</v>
      </c>
      <c r="Q638" s="3">
        <f>IF(ISBLANK(Table13[[#This Row],[T2]]),0,IF(Table13[[#This Row],[T2]]&gt;0,1,0))</f>
        <v>0</v>
      </c>
      <c r="R638" s="3">
        <f>IF(ISBLANK(Table13[[#This Row],[T3]]),0,IF(Table13[[#This Row],[T3]]&gt;0,1,0))</f>
        <v>0</v>
      </c>
      <c r="S638" s="3">
        <f>IF(ISBLANK(Table13[[#This Row],[T4]]),0,IF(Table13[[#This Row],[T4]]&gt;0,1,0))</f>
        <v>0</v>
      </c>
      <c r="T638" s="3">
        <v>1</v>
      </c>
    </row>
    <row r="639" spans="1:20">
      <c r="A639" s="4">
        <v>43764.541666666664</v>
      </c>
      <c r="B639">
        <v>43764</v>
      </c>
      <c r="C639" s="3">
        <v>0.54166666666666663</v>
      </c>
      <c r="D639" s="3">
        <v>13</v>
      </c>
      <c r="E639" s="3">
        <v>26</v>
      </c>
      <c r="F639" s="3">
        <v>0.7</v>
      </c>
      <c r="G639" s="5">
        <v>0.5</v>
      </c>
      <c r="H639" s="3">
        <v>1.2</v>
      </c>
      <c r="I639" s="3">
        <v>1.55139</v>
      </c>
      <c r="J639" s="12">
        <f t="shared" si="10"/>
        <v>1.2166666666666663</v>
      </c>
      <c r="K639" s="3">
        <v>0</v>
      </c>
      <c r="L639" s="3">
        <v>0</v>
      </c>
      <c r="M639" s="3">
        <v>54</v>
      </c>
      <c r="N639" s="3">
        <v>3</v>
      </c>
      <c r="O639" s="3"/>
      <c r="P639" s="3">
        <f>IF(ISBLANK(Table13[[#This Row],[T1]]),0,IF(Table13[[#This Row],[T1]]&gt;0,1,0))</f>
        <v>0</v>
      </c>
      <c r="Q639" s="3">
        <f>IF(ISBLANK(Table13[[#This Row],[T2]]),0,IF(Table13[[#This Row],[T2]]&gt;0,1,0))</f>
        <v>0</v>
      </c>
      <c r="R639" s="3">
        <f>IF(ISBLANK(Table13[[#This Row],[T3]]),0,IF(Table13[[#This Row],[T3]]&gt;0,1,0))</f>
        <v>0</v>
      </c>
      <c r="S639" s="3">
        <f>IF(ISBLANK(Table13[[#This Row],[T4]]),0,IF(Table13[[#This Row],[T4]]&gt;0,1,0))</f>
        <v>0</v>
      </c>
      <c r="T639" s="3">
        <v>1.2</v>
      </c>
    </row>
    <row r="640" spans="1:20">
      <c r="A640" s="4">
        <v>43764.583333333336</v>
      </c>
      <c r="B640">
        <v>43764</v>
      </c>
      <c r="C640" s="3">
        <v>0.58333333333333337</v>
      </c>
      <c r="D640" s="3">
        <v>14</v>
      </c>
      <c r="E640" s="3">
        <v>26</v>
      </c>
      <c r="F640" s="3">
        <v>0.6</v>
      </c>
      <c r="G640" s="5">
        <v>0.6</v>
      </c>
      <c r="H640" s="3">
        <v>1.2</v>
      </c>
      <c r="I640" s="3">
        <v>1.55139</v>
      </c>
      <c r="J640" s="12">
        <f t="shared" si="10"/>
        <v>1.2124999999999999</v>
      </c>
      <c r="K640" s="3">
        <v>0</v>
      </c>
      <c r="L640" s="3">
        <v>0</v>
      </c>
      <c r="M640" s="3">
        <v>58</v>
      </c>
      <c r="N640" s="3">
        <v>0</v>
      </c>
      <c r="O640" s="3"/>
      <c r="P640" s="3">
        <f>IF(ISBLANK(Table13[[#This Row],[T1]]),0,IF(Table13[[#This Row],[T1]]&gt;0,1,0))</f>
        <v>0</v>
      </c>
      <c r="Q640" s="3">
        <f>IF(ISBLANK(Table13[[#This Row],[T2]]),0,IF(Table13[[#This Row],[T2]]&gt;0,1,0))</f>
        <v>0</v>
      </c>
      <c r="R640" s="3">
        <f>IF(ISBLANK(Table13[[#This Row],[T3]]),0,IF(Table13[[#This Row],[T3]]&gt;0,1,0))</f>
        <v>0</v>
      </c>
      <c r="S640" s="3">
        <f>IF(ISBLANK(Table13[[#This Row],[T4]]),0,IF(Table13[[#This Row],[T4]]&gt;0,1,0))</f>
        <v>0</v>
      </c>
      <c r="T640" s="3">
        <v>1.2</v>
      </c>
    </row>
    <row r="641" spans="1:20">
      <c r="A641" s="4">
        <v>43764.625</v>
      </c>
      <c r="B641">
        <v>43764</v>
      </c>
      <c r="C641" s="3">
        <v>0.625</v>
      </c>
      <c r="D641" s="3">
        <v>15</v>
      </c>
      <c r="E641" s="3">
        <v>26</v>
      </c>
      <c r="F641" s="3">
        <v>0.4</v>
      </c>
      <c r="G641" s="5">
        <v>1.5</v>
      </c>
      <c r="H641" s="3">
        <v>1.9</v>
      </c>
      <c r="I641" s="3">
        <v>1.55139</v>
      </c>
      <c r="J641" s="12">
        <f t="shared" si="10"/>
        <v>1.2</v>
      </c>
      <c r="K641" s="3">
        <v>0</v>
      </c>
      <c r="L641" s="3">
        <v>0</v>
      </c>
      <c r="M641" s="3">
        <v>52</v>
      </c>
      <c r="N641" s="3">
        <v>0</v>
      </c>
      <c r="O641" s="3"/>
      <c r="P641" s="3">
        <f>IF(ISBLANK(Table13[[#This Row],[T1]]),0,IF(Table13[[#This Row],[T1]]&gt;0,1,0))</f>
        <v>0</v>
      </c>
      <c r="Q641" s="3">
        <f>IF(ISBLANK(Table13[[#This Row],[T2]]),0,IF(Table13[[#This Row],[T2]]&gt;0,1,0))</f>
        <v>0</v>
      </c>
      <c r="R641" s="3">
        <f>IF(ISBLANK(Table13[[#This Row],[T3]]),0,IF(Table13[[#This Row],[T3]]&gt;0,1,0))</f>
        <v>0</v>
      </c>
      <c r="S641" s="3">
        <f>IF(ISBLANK(Table13[[#This Row],[T4]]),0,IF(Table13[[#This Row],[T4]]&gt;0,1,0))</f>
        <v>0</v>
      </c>
      <c r="T641" s="3">
        <v>1.9</v>
      </c>
    </row>
    <row r="642" spans="1:20">
      <c r="A642" s="4">
        <v>43764.666666666664</v>
      </c>
      <c r="B642">
        <v>43764</v>
      </c>
      <c r="C642" s="3">
        <v>0.66666666666666663</v>
      </c>
      <c r="D642" s="3">
        <v>16</v>
      </c>
      <c r="E642" s="3">
        <v>26</v>
      </c>
      <c r="F642" s="3">
        <v>0.8</v>
      </c>
      <c r="G642" s="5">
        <v>0.5</v>
      </c>
      <c r="H642" s="3">
        <v>1.3</v>
      </c>
      <c r="I642" s="3">
        <v>1.55139</v>
      </c>
      <c r="J642" s="12">
        <f t="shared" ref="J642:J705" si="11">AVERAGE(H642:H665)</f>
        <v>1.2333333333333334</v>
      </c>
      <c r="K642" s="3">
        <v>5</v>
      </c>
      <c r="L642" s="3">
        <v>33</v>
      </c>
      <c r="M642" s="3">
        <v>58</v>
      </c>
      <c r="N642" s="3">
        <v>0</v>
      </c>
      <c r="O642" s="3"/>
      <c r="P642" s="3">
        <f>IF(ISBLANK(Table13[[#This Row],[T1]]),0,IF(Table13[[#This Row],[T1]]&gt;0,1,0))</f>
        <v>0</v>
      </c>
      <c r="Q642" s="3">
        <f>IF(ISBLANK(Table13[[#This Row],[T2]]),0,IF(Table13[[#This Row],[T2]]&gt;0,1,0))</f>
        <v>0</v>
      </c>
      <c r="R642" s="3">
        <f>IF(ISBLANK(Table13[[#This Row],[T3]]),0,IF(Table13[[#This Row],[T3]]&gt;0,1,0))</f>
        <v>0</v>
      </c>
      <c r="S642" s="3">
        <f>IF(ISBLANK(Table13[[#This Row],[T4]]),0,IF(Table13[[#This Row],[T4]]&gt;0,1,0))</f>
        <v>0</v>
      </c>
      <c r="T642" s="3">
        <v>1.3</v>
      </c>
    </row>
    <row r="643" spans="1:20">
      <c r="A643" s="4">
        <v>43764.708333333336</v>
      </c>
      <c r="B643">
        <v>43764</v>
      </c>
      <c r="C643" s="3">
        <v>0.70833333333333337</v>
      </c>
      <c r="D643" s="3">
        <v>17</v>
      </c>
      <c r="E643" s="3">
        <v>26</v>
      </c>
      <c r="F643" s="3">
        <v>0.4</v>
      </c>
      <c r="G643" s="5">
        <v>1.9</v>
      </c>
      <c r="H643" s="3">
        <v>2.2999999999999998</v>
      </c>
      <c r="I643" s="3">
        <v>1.55139</v>
      </c>
      <c r="J643" s="12">
        <f t="shared" si="11"/>
        <v>1.2750000000000001</v>
      </c>
      <c r="K643" s="3">
        <v>39</v>
      </c>
      <c r="L643" s="3">
        <v>0</v>
      </c>
      <c r="M643" s="3">
        <v>39</v>
      </c>
      <c r="N643" s="3">
        <v>0</v>
      </c>
      <c r="O643" s="3"/>
      <c r="P643" s="3">
        <f>IF(ISBLANK(Table13[[#This Row],[T1]]),0,IF(Table13[[#This Row],[T1]]&gt;0,1,0))</f>
        <v>0</v>
      </c>
      <c r="Q643" s="3">
        <f>IF(ISBLANK(Table13[[#This Row],[T2]]),0,IF(Table13[[#This Row],[T2]]&gt;0,1,0))</f>
        <v>0</v>
      </c>
      <c r="R643" s="3">
        <f>IF(ISBLANK(Table13[[#This Row],[T3]]),0,IF(Table13[[#This Row],[T3]]&gt;0,1,0))</f>
        <v>1</v>
      </c>
      <c r="S643" s="3">
        <f>IF(ISBLANK(Table13[[#This Row],[T4]]),0,IF(Table13[[#This Row],[T4]]&gt;0,1,0))</f>
        <v>0</v>
      </c>
      <c r="T643" s="3">
        <v>2.2999999999999998</v>
      </c>
    </row>
    <row r="644" spans="1:20">
      <c r="A644" s="4">
        <v>43764.75</v>
      </c>
      <c r="B644">
        <v>43764</v>
      </c>
      <c r="C644" s="3">
        <v>0.75</v>
      </c>
      <c r="D644" s="3">
        <v>18</v>
      </c>
      <c r="E644" s="3">
        <v>26</v>
      </c>
      <c r="F644" s="3">
        <v>0.3</v>
      </c>
      <c r="G644" s="5">
        <v>0.5</v>
      </c>
      <c r="H644" s="3">
        <v>0.8</v>
      </c>
      <c r="I644" s="3">
        <v>1.55139</v>
      </c>
      <c r="J644" s="12">
        <f t="shared" si="11"/>
        <v>1.3250000000000002</v>
      </c>
      <c r="K644" s="3"/>
      <c r="L644" s="3"/>
      <c r="M644" s="3"/>
      <c r="N644" s="3"/>
      <c r="O644" s="3"/>
      <c r="P644" s="3">
        <f>IF(ISBLANK(Table13[[#This Row],[T1]]),0,IF(Table13[[#This Row],[T1]]&gt;0,1,0))</f>
        <v>0</v>
      </c>
      <c r="Q644" s="3">
        <f>IF(ISBLANK(Table13[[#This Row],[T2]]),0,IF(Table13[[#This Row],[T2]]&gt;0,1,0))</f>
        <v>0</v>
      </c>
      <c r="R644" s="3">
        <f>IF(ISBLANK(Table13[[#This Row],[T3]]),0,IF(Table13[[#This Row],[T3]]&gt;0,1,0))</f>
        <v>1</v>
      </c>
      <c r="S644" s="3">
        <f>IF(ISBLANK(Table13[[#This Row],[T4]]),0,IF(Table13[[#This Row],[T4]]&gt;0,1,0))</f>
        <v>0</v>
      </c>
      <c r="T644" s="3">
        <v>0.8</v>
      </c>
    </row>
    <row r="645" spans="1:20">
      <c r="A645" s="4">
        <v>43764.791666666664</v>
      </c>
      <c r="B645">
        <v>43764</v>
      </c>
      <c r="C645" s="3">
        <v>0.79166666666666663</v>
      </c>
      <c r="D645" s="3">
        <v>19</v>
      </c>
      <c r="E645" s="3">
        <v>26</v>
      </c>
      <c r="F645" s="3">
        <v>0.3</v>
      </c>
      <c r="G645" s="5">
        <v>0.4</v>
      </c>
      <c r="H645" s="3">
        <v>0.7</v>
      </c>
      <c r="I645" s="3">
        <v>1.55139</v>
      </c>
      <c r="J645" s="12">
        <f t="shared" si="11"/>
        <v>1.3583333333333334</v>
      </c>
      <c r="K645" s="3">
        <v>9</v>
      </c>
      <c r="L645" s="3">
        <v>0</v>
      </c>
      <c r="M645" s="3">
        <v>8</v>
      </c>
      <c r="N645" s="3">
        <v>0</v>
      </c>
      <c r="O645" s="3"/>
      <c r="P645" s="3">
        <f>IF(ISBLANK(Table13[[#This Row],[T1]]),0,IF(Table13[[#This Row],[T1]]&gt;0,1,0))</f>
        <v>0</v>
      </c>
      <c r="Q645" s="3">
        <f>IF(ISBLANK(Table13[[#This Row],[T2]]),0,IF(Table13[[#This Row],[T2]]&gt;0,1,0))</f>
        <v>0</v>
      </c>
      <c r="R645" s="3">
        <f>IF(ISBLANK(Table13[[#This Row],[T3]]),0,IF(Table13[[#This Row],[T3]]&gt;0,1,0))</f>
        <v>1</v>
      </c>
      <c r="S645" s="3">
        <f>IF(ISBLANK(Table13[[#This Row],[T4]]),0,IF(Table13[[#This Row],[T4]]&gt;0,1,0))</f>
        <v>0</v>
      </c>
      <c r="T645" s="3">
        <v>0.7</v>
      </c>
    </row>
    <row r="646" spans="1:20">
      <c r="A646" s="4">
        <v>43764.833333333336</v>
      </c>
      <c r="B646">
        <v>43764</v>
      </c>
      <c r="C646" s="3">
        <v>0.83333333333333337</v>
      </c>
      <c r="D646" s="3">
        <v>20</v>
      </c>
      <c r="E646" s="3">
        <v>26</v>
      </c>
      <c r="F646" s="3">
        <v>0.5</v>
      </c>
      <c r="G646" s="5">
        <v>1.1000000000000001</v>
      </c>
      <c r="H646" s="3">
        <v>1.6</v>
      </c>
      <c r="I646" s="3">
        <v>1.55139</v>
      </c>
      <c r="J646" s="12">
        <f t="shared" si="11"/>
        <v>1.4000000000000004</v>
      </c>
      <c r="K646" s="3">
        <v>57</v>
      </c>
      <c r="L646" s="3">
        <v>0</v>
      </c>
      <c r="M646" s="3">
        <v>48</v>
      </c>
      <c r="N646" s="3">
        <v>0</v>
      </c>
      <c r="O646" s="3"/>
      <c r="P646" s="3">
        <f>IF(ISBLANK(Table13[[#This Row],[T1]]),0,IF(Table13[[#This Row],[T1]]&gt;0,1,0))</f>
        <v>0</v>
      </c>
      <c r="Q646" s="3">
        <f>IF(ISBLANK(Table13[[#This Row],[T2]]),0,IF(Table13[[#This Row],[T2]]&gt;0,1,0))</f>
        <v>0</v>
      </c>
      <c r="R646" s="3">
        <f>IF(ISBLANK(Table13[[#This Row],[T3]]),0,IF(Table13[[#This Row],[T3]]&gt;0,1,0))</f>
        <v>1</v>
      </c>
      <c r="S646" s="3">
        <f>IF(ISBLANK(Table13[[#This Row],[T4]]),0,IF(Table13[[#This Row],[T4]]&gt;0,1,0))</f>
        <v>0</v>
      </c>
      <c r="T646" s="3">
        <v>1.6</v>
      </c>
    </row>
    <row r="647" spans="1:20">
      <c r="A647" s="4">
        <v>43764.875</v>
      </c>
      <c r="B647">
        <v>43764</v>
      </c>
      <c r="C647" s="3">
        <v>0.875</v>
      </c>
      <c r="D647" s="3">
        <v>21</v>
      </c>
      <c r="E647" s="3">
        <v>26</v>
      </c>
      <c r="F647" s="3">
        <v>2.2999999999999998</v>
      </c>
      <c r="G647" s="5">
        <v>0.6</v>
      </c>
      <c r="H647" s="3">
        <v>2.9</v>
      </c>
      <c r="I647" s="3">
        <v>1.55139</v>
      </c>
      <c r="J647" s="12">
        <f t="shared" si="11"/>
        <v>1.4250000000000005</v>
      </c>
      <c r="K647" s="3">
        <v>50</v>
      </c>
      <c r="L647" s="3">
        <v>0</v>
      </c>
      <c r="M647" s="3">
        <v>57</v>
      </c>
      <c r="N647" s="3">
        <v>0</v>
      </c>
      <c r="O647" s="3"/>
      <c r="P647" s="3">
        <f>IF(ISBLANK(Table13[[#This Row],[T1]]),0,IF(Table13[[#This Row],[T1]]&gt;0,1,0))</f>
        <v>1</v>
      </c>
      <c r="Q647" s="3">
        <f>IF(ISBLANK(Table13[[#This Row],[T2]]),0,IF(Table13[[#This Row],[T2]]&gt;0,1,0))</f>
        <v>0</v>
      </c>
      <c r="R647" s="3">
        <f>IF(ISBLANK(Table13[[#This Row],[T3]]),0,IF(Table13[[#This Row],[T3]]&gt;0,1,0))</f>
        <v>1</v>
      </c>
      <c r="S647" s="3">
        <f>IF(ISBLANK(Table13[[#This Row],[T4]]),0,IF(Table13[[#This Row],[T4]]&gt;0,1,0))</f>
        <v>0</v>
      </c>
      <c r="T647" s="3">
        <v>2.9</v>
      </c>
    </row>
    <row r="648" spans="1:20">
      <c r="A648" s="4">
        <v>43764.916666666664</v>
      </c>
      <c r="B648">
        <v>43764</v>
      </c>
      <c r="C648" s="3">
        <v>0.91666666666666663</v>
      </c>
      <c r="D648" s="3">
        <v>22</v>
      </c>
      <c r="E648" s="3">
        <v>26</v>
      </c>
      <c r="F648" s="3">
        <v>0.6</v>
      </c>
      <c r="G648" s="5">
        <v>0.2</v>
      </c>
      <c r="H648" s="3">
        <v>0.8</v>
      </c>
      <c r="I648" s="3">
        <v>1.55139</v>
      </c>
      <c r="J648" s="12">
        <f t="shared" si="11"/>
        <v>1.3916666666666668</v>
      </c>
      <c r="K648" s="3">
        <v>53</v>
      </c>
      <c r="L648" s="3">
        <v>0</v>
      </c>
      <c r="M648" s="3">
        <v>56</v>
      </c>
      <c r="N648" s="3">
        <v>0</v>
      </c>
      <c r="O648" s="3"/>
      <c r="P648" s="3">
        <f>IF(ISBLANK(Table13[[#This Row],[T1]]),0,IF(Table13[[#This Row],[T1]]&gt;0,1,0))</f>
        <v>1</v>
      </c>
      <c r="Q648" s="3">
        <f>IF(ISBLANK(Table13[[#This Row],[T2]]),0,IF(Table13[[#This Row],[T2]]&gt;0,1,0))</f>
        <v>0</v>
      </c>
      <c r="R648" s="3">
        <f>IF(ISBLANK(Table13[[#This Row],[T3]]),0,IF(Table13[[#This Row],[T3]]&gt;0,1,0))</f>
        <v>1</v>
      </c>
      <c r="S648" s="3">
        <f>IF(ISBLANK(Table13[[#This Row],[T4]]),0,IF(Table13[[#This Row],[T4]]&gt;0,1,0))</f>
        <v>0</v>
      </c>
      <c r="T648" s="3">
        <v>0.8</v>
      </c>
    </row>
    <row r="649" spans="1:20">
      <c r="A649" s="4">
        <v>43764.958333333336</v>
      </c>
      <c r="B649">
        <v>43764</v>
      </c>
      <c r="C649" s="3">
        <v>0.95833333333333337</v>
      </c>
      <c r="D649" s="3">
        <v>23</v>
      </c>
      <c r="E649" s="3">
        <v>26</v>
      </c>
      <c r="F649" s="3">
        <v>0.2</v>
      </c>
      <c r="G649" s="5">
        <v>0.4</v>
      </c>
      <c r="H649" s="3">
        <v>0.60000000000000009</v>
      </c>
      <c r="I649" s="3">
        <v>1.55139</v>
      </c>
      <c r="J649" s="12">
        <f t="shared" si="11"/>
        <v>1.5083333333333335</v>
      </c>
      <c r="K649" s="3">
        <v>58</v>
      </c>
      <c r="L649" s="3">
        <v>0</v>
      </c>
      <c r="M649" s="3">
        <v>16</v>
      </c>
      <c r="N649" s="3">
        <v>0</v>
      </c>
      <c r="O649" s="3"/>
      <c r="P649" s="3">
        <f>IF(ISBLANK(Table13[[#This Row],[T1]]),0,IF(Table13[[#This Row],[T1]]&gt;0,1,0))</f>
        <v>1</v>
      </c>
      <c r="Q649" s="3">
        <f>IF(ISBLANK(Table13[[#This Row],[T2]]),0,IF(Table13[[#This Row],[T2]]&gt;0,1,0))</f>
        <v>0</v>
      </c>
      <c r="R649" s="3">
        <f>IF(ISBLANK(Table13[[#This Row],[T3]]),0,IF(Table13[[#This Row],[T3]]&gt;0,1,0))</f>
        <v>1</v>
      </c>
      <c r="S649" s="3">
        <f>IF(ISBLANK(Table13[[#This Row],[T4]]),0,IF(Table13[[#This Row],[T4]]&gt;0,1,0))</f>
        <v>0</v>
      </c>
      <c r="T649" s="3">
        <v>0.60000000000000009</v>
      </c>
    </row>
    <row r="650" spans="1:20">
      <c r="A650" s="4">
        <v>43765</v>
      </c>
      <c r="B650">
        <v>43765</v>
      </c>
      <c r="C650" s="3">
        <v>0</v>
      </c>
      <c r="D650" s="3">
        <v>0</v>
      </c>
      <c r="E650" s="3">
        <v>27</v>
      </c>
      <c r="F650" s="3">
        <v>0.2</v>
      </c>
      <c r="G650" s="5">
        <v>1.1000000000000001</v>
      </c>
      <c r="H650" s="3">
        <v>1.3</v>
      </c>
      <c r="I650" s="3">
        <v>1.55139</v>
      </c>
      <c r="J650" s="12">
        <f t="shared" si="11"/>
        <v>1.5208333333333333</v>
      </c>
      <c r="K650" s="3">
        <v>58</v>
      </c>
      <c r="L650" s="3">
        <v>0</v>
      </c>
      <c r="M650" s="3">
        <v>0</v>
      </c>
      <c r="N650" s="3">
        <v>0</v>
      </c>
      <c r="O650" s="3"/>
      <c r="P650" s="3">
        <f>IF(ISBLANK(Table13[[#This Row],[T1]]),0,IF(Table13[[#This Row],[T1]]&gt;0,1,0))</f>
        <v>1</v>
      </c>
      <c r="Q650" s="3">
        <f>IF(ISBLANK(Table13[[#This Row],[T2]]),0,IF(Table13[[#This Row],[T2]]&gt;0,1,0))</f>
        <v>0</v>
      </c>
      <c r="R650" s="3">
        <f>IF(ISBLANK(Table13[[#This Row],[T3]]),0,IF(Table13[[#This Row],[T3]]&gt;0,1,0))</f>
        <v>1</v>
      </c>
      <c r="S650" s="3">
        <f>IF(ISBLANK(Table13[[#This Row],[T4]]),0,IF(Table13[[#This Row],[T4]]&gt;0,1,0))</f>
        <v>0</v>
      </c>
      <c r="T650" s="3">
        <v>1.3</v>
      </c>
    </row>
    <row r="651" spans="1:20">
      <c r="A651" s="4">
        <v>43765.041666666664</v>
      </c>
      <c r="B651">
        <v>43765</v>
      </c>
      <c r="C651" s="3">
        <v>4.1666666666666664E-2</v>
      </c>
      <c r="D651" s="3">
        <v>1</v>
      </c>
      <c r="E651" s="3">
        <v>27</v>
      </c>
      <c r="F651" s="3">
        <v>0.4</v>
      </c>
      <c r="G651" s="5">
        <v>0.3</v>
      </c>
      <c r="H651" s="3">
        <v>0.7</v>
      </c>
      <c r="I651" s="3">
        <v>1.55139</v>
      </c>
      <c r="J651" s="12">
        <f t="shared" si="11"/>
        <v>1.4958333333333336</v>
      </c>
      <c r="K651" s="3">
        <v>58</v>
      </c>
      <c r="L651" s="3">
        <v>0</v>
      </c>
      <c r="M651" s="3">
        <v>0</v>
      </c>
      <c r="N651" s="3">
        <v>0</v>
      </c>
      <c r="O651" s="3"/>
      <c r="P651" s="3">
        <f>IF(ISBLANK(Table13[[#This Row],[T1]]),0,IF(Table13[[#This Row],[T1]]&gt;0,1,0))</f>
        <v>1</v>
      </c>
      <c r="Q651" s="3">
        <f>IF(ISBLANK(Table13[[#This Row],[T2]]),0,IF(Table13[[#This Row],[T2]]&gt;0,1,0))</f>
        <v>0</v>
      </c>
      <c r="R651" s="3">
        <f>IF(ISBLANK(Table13[[#This Row],[T3]]),0,IF(Table13[[#This Row],[T3]]&gt;0,1,0))</f>
        <v>1</v>
      </c>
      <c r="S651" s="3">
        <f>IF(ISBLANK(Table13[[#This Row],[T4]]),0,IF(Table13[[#This Row],[T4]]&gt;0,1,0))</f>
        <v>0</v>
      </c>
      <c r="T651" s="3">
        <v>0.7</v>
      </c>
    </row>
    <row r="652" spans="1:20">
      <c r="A652" s="4">
        <v>43765.083333333336</v>
      </c>
      <c r="B652">
        <v>43765</v>
      </c>
      <c r="C652" s="3">
        <v>8.3333333333333329E-2</v>
      </c>
      <c r="D652" s="3">
        <v>2</v>
      </c>
      <c r="E652" s="3">
        <v>27</v>
      </c>
      <c r="F652" s="3">
        <v>0.2</v>
      </c>
      <c r="G652" s="5">
        <v>0.2</v>
      </c>
      <c r="H652" s="3">
        <v>0.4</v>
      </c>
      <c r="I652" s="3">
        <v>1.55139</v>
      </c>
      <c r="J652" s="12">
        <f t="shared" si="11"/>
        <v>1.4916666666666669</v>
      </c>
      <c r="K652" s="3">
        <v>58</v>
      </c>
      <c r="L652" s="3">
        <v>0</v>
      </c>
      <c r="M652" s="3">
        <v>0</v>
      </c>
      <c r="N652" s="3">
        <v>0</v>
      </c>
      <c r="O652" s="3"/>
      <c r="P652" s="3">
        <f>IF(ISBLANK(Table13[[#This Row],[T1]]),0,IF(Table13[[#This Row],[T1]]&gt;0,1,0))</f>
        <v>1</v>
      </c>
      <c r="Q652" s="3">
        <f>IF(ISBLANK(Table13[[#This Row],[T2]]),0,IF(Table13[[#This Row],[T2]]&gt;0,1,0))</f>
        <v>0</v>
      </c>
      <c r="R652" s="3">
        <f>IF(ISBLANK(Table13[[#This Row],[T3]]),0,IF(Table13[[#This Row],[T3]]&gt;0,1,0))</f>
        <v>1</v>
      </c>
      <c r="S652" s="3">
        <f>IF(ISBLANK(Table13[[#This Row],[T4]]),0,IF(Table13[[#This Row],[T4]]&gt;0,1,0))</f>
        <v>0</v>
      </c>
      <c r="T652" s="3">
        <v>0.4</v>
      </c>
    </row>
    <row r="653" spans="1:20">
      <c r="A653" s="4">
        <v>43765.125</v>
      </c>
      <c r="B653">
        <v>43765</v>
      </c>
      <c r="C653" s="3">
        <v>0.125</v>
      </c>
      <c r="D653" s="3">
        <v>3</v>
      </c>
      <c r="E653" s="3">
        <v>27</v>
      </c>
      <c r="F653" s="3">
        <v>0.2</v>
      </c>
      <c r="G653" s="5">
        <v>0.2</v>
      </c>
      <c r="H653" s="3">
        <v>0.4</v>
      </c>
      <c r="I653" s="3">
        <v>1.55139</v>
      </c>
      <c r="J653" s="12">
        <f t="shared" si="11"/>
        <v>1.4916666666666669</v>
      </c>
      <c r="K653" s="3">
        <v>58</v>
      </c>
      <c r="L653" s="3">
        <v>0</v>
      </c>
      <c r="M653" s="3">
        <v>0</v>
      </c>
      <c r="N653" s="3">
        <v>0</v>
      </c>
      <c r="O653" s="3"/>
      <c r="P653" s="3">
        <f>IF(ISBLANK(Table13[[#This Row],[T1]]),0,IF(Table13[[#This Row],[T1]]&gt;0,1,0))</f>
        <v>1</v>
      </c>
      <c r="Q653" s="3">
        <f>IF(ISBLANK(Table13[[#This Row],[T2]]),0,IF(Table13[[#This Row],[T2]]&gt;0,1,0))</f>
        <v>0</v>
      </c>
      <c r="R653" s="3">
        <f>IF(ISBLANK(Table13[[#This Row],[T3]]),0,IF(Table13[[#This Row],[T3]]&gt;0,1,0))</f>
        <v>1</v>
      </c>
      <c r="S653" s="3">
        <f>IF(ISBLANK(Table13[[#This Row],[T4]]),0,IF(Table13[[#This Row],[T4]]&gt;0,1,0))</f>
        <v>0</v>
      </c>
      <c r="T653" s="3">
        <v>0.4</v>
      </c>
    </row>
    <row r="654" spans="1:20">
      <c r="A654" s="4">
        <v>43765.166666666664</v>
      </c>
      <c r="B654">
        <v>43765</v>
      </c>
      <c r="C654" s="3">
        <v>0.16666666666666666</v>
      </c>
      <c r="D654" s="3">
        <v>4</v>
      </c>
      <c r="E654" s="3">
        <v>27</v>
      </c>
      <c r="F654" s="3">
        <v>0.2</v>
      </c>
      <c r="G654" s="5">
        <v>0.2</v>
      </c>
      <c r="H654" s="3">
        <v>0.4</v>
      </c>
      <c r="I654" s="3">
        <v>1.55139</v>
      </c>
      <c r="J654" s="12">
        <f t="shared" si="11"/>
        <v>1.5000000000000002</v>
      </c>
      <c r="K654" s="3">
        <v>57</v>
      </c>
      <c r="L654" s="3">
        <v>0</v>
      </c>
      <c r="M654" s="3">
        <v>0</v>
      </c>
      <c r="N654" s="3">
        <v>0</v>
      </c>
      <c r="O654" s="3"/>
      <c r="P654" s="3">
        <f>IF(ISBLANK(Table13[[#This Row],[T1]]),0,IF(Table13[[#This Row],[T1]]&gt;0,1,0))</f>
        <v>1</v>
      </c>
      <c r="Q654" s="3">
        <f>IF(ISBLANK(Table13[[#This Row],[T2]]),0,IF(Table13[[#This Row],[T2]]&gt;0,1,0))</f>
        <v>0</v>
      </c>
      <c r="R654" s="3">
        <f>IF(ISBLANK(Table13[[#This Row],[T3]]),0,IF(Table13[[#This Row],[T3]]&gt;0,1,0))</f>
        <v>1</v>
      </c>
      <c r="S654" s="3">
        <f>IF(ISBLANK(Table13[[#This Row],[T4]]),0,IF(Table13[[#This Row],[T4]]&gt;0,1,0))</f>
        <v>0</v>
      </c>
      <c r="T654" s="3">
        <v>0.4</v>
      </c>
    </row>
    <row r="655" spans="1:20">
      <c r="A655" s="4">
        <v>43765.208333333336</v>
      </c>
      <c r="B655">
        <v>43765</v>
      </c>
      <c r="C655" s="3">
        <v>0.20833333333333334</v>
      </c>
      <c r="D655" s="3">
        <v>5</v>
      </c>
      <c r="E655" s="3">
        <v>27</v>
      </c>
      <c r="F655" s="3">
        <v>0.4</v>
      </c>
      <c r="G655" s="5">
        <v>0.2</v>
      </c>
      <c r="H655" s="3">
        <v>0.60000000000000009</v>
      </c>
      <c r="I655" s="3">
        <v>1.55139</v>
      </c>
      <c r="J655" s="12">
        <f t="shared" si="11"/>
        <v>1.5083333333333337</v>
      </c>
      <c r="K655" s="3">
        <v>58</v>
      </c>
      <c r="L655" s="3">
        <v>0</v>
      </c>
      <c r="M655" s="3">
        <v>0</v>
      </c>
      <c r="N655" s="3">
        <v>0</v>
      </c>
      <c r="O655" s="3"/>
      <c r="P655" s="3">
        <f>IF(ISBLANK(Table13[[#This Row],[T1]]),0,IF(Table13[[#This Row],[T1]]&gt;0,1,0))</f>
        <v>1</v>
      </c>
      <c r="Q655" s="3">
        <f>IF(ISBLANK(Table13[[#This Row],[T2]]),0,IF(Table13[[#This Row],[T2]]&gt;0,1,0))</f>
        <v>0</v>
      </c>
      <c r="R655" s="3">
        <f>IF(ISBLANK(Table13[[#This Row],[T3]]),0,IF(Table13[[#This Row],[T3]]&gt;0,1,0))</f>
        <v>1</v>
      </c>
      <c r="S655" s="3">
        <f>IF(ISBLANK(Table13[[#This Row],[T4]]),0,IF(Table13[[#This Row],[T4]]&gt;0,1,0))</f>
        <v>0</v>
      </c>
      <c r="T655" s="3">
        <v>0.60000000000000009</v>
      </c>
    </row>
    <row r="656" spans="1:20">
      <c r="A656" s="4">
        <v>43765.25</v>
      </c>
      <c r="B656">
        <v>43765</v>
      </c>
      <c r="C656" s="3">
        <v>0.25</v>
      </c>
      <c r="D656" s="3">
        <v>6</v>
      </c>
      <c r="E656" s="3">
        <v>27</v>
      </c>
      <c r="F656" s="3">
        <v>0.2</v>
      </c>
      <c r="G656" s="5">
        <v>0.2</v>
      </c>
      <c r="H656" s="3">
        <v>0.4</v>
      </c>
      <c r="I656" s="3">
        <v>1.55139</v>
      </c>
      <c r="J656" s="12">
        <f t="shared" si="11"/>
        <v>1.541666666666667</v>
      </c>
      <c r="K656" s="3">
        <v>58</v>
      </c>
      <c r="L656" s="3">
        <v>0</v>
      </c>
      <c r="M656" s="3">
        <v>0</v>
      </c>
      <c r="N656" s="3">
        <v>0</v>
      </c>
      <c r="O656" s="3"/>
      <c r="P656" s="3">
        <f>IF(ISBLANK(Table13[[#This Row],[T1]]),0,IF(Table13[[#This Row],[T1]]&gt;0,1,0))</f>
        <v>1</v>
      </c>
      <c r="Q656" s="3">
        <f>IF(ISBLANK(Table13[[#This Row],[T2]]),0,IF(Table13[[#This Row],[T2]]&gt;0,1,0))</f>
        <v>0</v>
      </c>
      <c r="R656" s="3">
        <f>IF(ISBLANK(Table13[[#This Row],[T3]]),0,IF(Table13[[#This Row],[T3]]&gt;0,1,0))</f>
        <v>1</v>
      </c>
      <c r="S656" s="3">
        <f>IF(ISBLANK(Table13[[#This Row],[T4]]),0,IF(Table13[[#This Row],[T4]]&gt;0,1,0))</f>
        <v>0</v>
      </c>
      <c r="T656" s="3">
        <v>0.4</v>
      </c>
    </row>
    <row r="657" spans="1:20">
      <c r="A657" s="4">
        <v>43765.291666666664</v>
      </c>
      <c r="B657">
        <v>43765</v>
      </c>
      <c r="C657" s="3">
        <v>0.29166666666666669</v>
      </c>
      <c r="D657" s="3">
        <v>7</v>
      </c>
      <c r="E657" s="3">
        <v>27</v>
      </c>
      <c r="F657" s="3">
        <v>0.2</v>
      </c>
      <c r="G657" s="5">
        <v>0.3</v>
      </c>
      <c r="H657" s="3">
        <v>0.5</v>
      </c>
      <c r="I657" s="3">
        <v>1.55139</v>
      </c>
      <c r="J657" s="12">
        <f t="shared" si="11"/>
        <v>1.5625</v>
      </c>
      <c r="K657" s="3">
        <v>58</v>
      </c>
      <c r="L657" s="3">
        <v>0</v>
      </c>
      <c r="M657" s="3">
        <v>0</v>
      </c>
      <c r="N657" s="3">
        <v>0</v>
      </c>
      <c r="O657" s="3"/>
      <c r="P657" s="3">
        <f>IF(ISBLANK(Table13[[#This Row],[T1]]),0,IF(Table13[[#This Row],[T1]]&gt;0,1,0))</f>
        <v>1</v>
      </c>
      <c r="Q657" s="3">
        <f>IF(ISBLANK(Table13[[#This Row],[T2]]),0,IF(Table13[[#This Row],[T2]]&gt;0,1,0))</f>
        <v>0</v>
      </c>
      <c r="R657" s="3">
        <f>IF(ISBLANK(Table13[[#This Row],[T3]]),0,IF(Table13[[#This Row],[T3]]&gt;0,1,0))</f>
        <v>1</v>
      </c>
      <c r="S657" s="3">
        <f>IF(ISBLANK(Table13[[#This Row],[T4]]),0,IF(Table13[[#This Row],[T4]]&gt;0,1,0))</f>
        <v>0</v>
      </c>
      <c r="T657" s="3">
        <v>0.5</v>
      </c>
    </row>
    <row r="658" spans="1:20">
      <c r="A658" s="4">
        <v>43765.333333333336</v>
      </c>
      <c r="B658">
        <v>43765</v>
      </c>
      <c r="C658" s="3">
        <v>0.33333333333333331</v>
      </c>
      <c r="D658" s="3">
        <v>8</v>
      </c>
      <c r="E658" s="3">
        <v>27</v>
      </c>
      <c r="F658" s="3">
        <v>0.3</v>
      </c>
      <c r="G658" s="5">
        <v>1.6</v>
      </c>
      <c r="H658" s="3">
        <v>1.9000000000000001</v>
      </c>
      <c r="I658" s="3">
        <v>1.55139</v>
      </c>
      <c r="J658" s="12">
        <f t="shared" si="11"/>
        <v>1.7</v>
      </c>
      <c r="K658" s="3">
        <v>58</v>
      </c>
      <c r="L658" s="3">
        <v>0</v>
      </c>
      <c r="M658" s="3">
        <v>0</v>
      </c>
      <c r="N658" s="3">
        <v>0</v>
      </c>
      <c r="O658" s="3"/>
      <c r="P658" s="3">
        <f>IF(ISBLANK(Table13[[#This Row],[T1]]),0,IF(Table13[[#This Row],[T1]]&gt;0,1,0))</f>
        <v>1</v>
      </c>
      <c r="Q658" s="3">
        <f>IF(ISBLANK(Table13[[#This Row],[T2]]),0,IF(Table13[[#This Row],[T2]]&gt;0,1,0))</f>
        <v>0</v>
      </c>
      <c r="R658" s="3">
        <f>IF(ISBLANK(Table13[[#This Row],[T3]]),0,IF(Table13[[#This Row],[T3]]&gt;0,1,0))</f>
        <v>1</v>
      </c>
      <c r="S658" s="3">
        <f>IF(ISBLANK(Table13[[#This Row],[T4]]),0,IF(Table13[[#This Row],[T4]]&gt;0,1,0))</f>
        <v>0</v>
      </c>
      <c r="T658" s="3">
        <v>1.9000000000000001</v>
      </c>
    </row>
    <row r="659" spans="1:20">
      <c r="A659" s="4">
        <v>43765.375</v>
      </c>
      <c r="B659">
        <v>43765</v>
      </c>
      <c r="C659" s="3">
        <v>0.375</v>
      </c>
      <c r="D659" s="3">
        <v>9</v>
      </c>
      <c r="E659" s="3">
        <v>27</v>
      </c>
      <c r="F659" s="3">
        <v>0.4</v>
      </c>
      <c r="G659" s="5">
        <v>0.5</v>
      </c>
      <c r="H659" s="3">
        <v>0.9</v>
      </c>
      <c r="I659" s="3">
        <v>1.55139</v>
      </c>
      <c r="J659" s="12">
        <f t="shared" si="11"/>
        <v>1.7249999999999996</v>
      </c>
      <c r="K659" s="3">
        <v>58</v>
      </c>
      <c r="L659" s="3">
        <v>24</v>
      </c>
      <c r="M659" s="3">
        <v>25</v>
      </c>
      <c r="N659" s="3">
        <v>0</v>
      </c>
      <c r="O659" s="3"/>
      <c r="P659" s="3">
        <f>IF(ISBLANK(Table13[[#This Row],[T1]]),0,IF(Table13[[#This Row],[T1]]&gt;0,1,0))</f>
        <v>0</v>
      </c>
      <c r="Q659" s="3">
        <f>IF(ISBLANK(Table13[[#This Row],[T2]]),0,IF(Table13[[#This Row],[T2]]&gt;0,1,0))</f>
        <v>0</v>
      </c>
      <c r="R659" s="3">
        <f>IF(ISBLANK(Table13[[#This Row],[T3]]),0,IF(Table13[[#This Row],[T3]]&gt;0,1,0))</f>
        <v>0</v>
      </c>
      <c r="S659" s="3">
        <f>IF(ISBLANK(Table13[[#This Row],[T4]]),0,IF(Table13[[#This Row],[T4]]&gt;0,1,0))</f>
        <v>0</v>
      </c>
      <c r="T659" s="3">
        <v>0.9</v>
      </c>
    </row>
    <row r="660" spans="1:20">
      <c r="A660" s="4">
        <v>43765.416666666664</v>
      </c>
      <c r="B660">
        <v>43765</v>
      </c>
      <c r="C660" s="3">
        <v>0.41666666666666669</v>
      </c>
      <c r="D660" s="3">
        <v>10</v>
      </c>
      <c r="E660" s="3">
        <v>27</v>
      </c>
      <c r="F660" s="3">
        <v>2.5</v>
      </c>
      <c r="G660" s="5">
        <v>0.8</v>
      </c>
      <c r="H660" s="3">
        <v>3.3</v>
      </c>
      <c r="I660" s="3">
        <v>1.55139</v>
      </c>
      <c r="J660" s="12">
        <f t="shared" si="11"/>
        <v>1.7</v>
      </c>
      <c r="K660" s="3">
        <v>15</v>
      </c>
      <c r="L660" s="3">
        <v>57</v>
      </c>
      <c r="M660" s="3">
        <v>15</v>
      </c>
      <c r="N660" s="3">
        <v>0</v>
      </c>
      <c r="O660" s="3"/>
      <c r="P660" s="3">
        <f>IF(ISBLANK(Table13[[#This Row],[T1]]),0,IF(Table13[[#This Row],[T1]]&gt;0,1,0))</f>
        <v>0</v>
      </c>
      <c r="Q660" s="3">
        <f>IF(ISBLANK(Table13[[#This Row],[T2]]),0,IF(Table13[[#This Row],[T2]]&gt;0,1,0))</f>
        <v>0</v>
      </c>
      <c r="R660" s="3">
        <f>IF(ISBLANK(Table13[[#This Row],[T3]]),0,IF(Table13[[#This Row],[T3]]&gt;0,1,0))</f>
        <v>0</v>
      </c>
      <c r="S660" s="3">
        <f>IF(ISBLANK(Table13[[#This Row],[T4]]),0,IF(Table13[[#This Row],[T4]]&gt;0,1,0))</f>
        <v>0</v>
      </c>
      <c r="T660" s="3">
        <v>3.3</v>
      </c>
    </row>
    <row r="661" spans="1:20">
      <c r="A661" s="4">
        <v>43765.458333333336</v>
      </c>
      <c r="B661">
        <v>43765</v>
      </c>
      <c r="C661" s="3">
        <v>0.45833333333333331</v>
      </c>
      <c r="D661" s="3">
        <v>11</v>
      </c>
      <c r="E661" s="3">
        <v>27</v>
      </c>
      <c r="F661" s="3">
        <v>0.6</v>
      </c>
      <c r="G661" s="5">
        <v>1.7</v>
      </c>
      <c r="H661" s="3">
        <v>2.2999999999999998</v>
      </c>
      <c r="I661" s="3">
        <v>1.55139</v>
      </c>
      <c r="J661" s="12">
        <f t="shared" si="11"/>
        <v>1.5749999999999995</v>
      </c>
      <c r="K661" s="3">
        <v>0</v>
      </c>
      <c r="L661" s="3">
        <v>36</v>
      </c>
      <c r="M661" s="3">
        <v>0</v>
      </c>
      <c r="N661" s="3">
        <v>0</v>
      </c>
      <c r="O661" s="3"/>
      <c r="P661" s="3">
        <f>IF(ISBLANK(Table13[[#This Row],[T1]]),0,IF(Table13[[#This Row],[T1]]&gt;0,1,0))</f>
        <v>0</v>
      </c>
      <c r="Q661" s="3">
        <f>IF(ISBLANK(Table13[[#This Row],[T2]]),0,IF(Table13[[#This Row],[T2]]&gt;0,1,0))</f>
        <v>0</v>
      </c>
      <c r="R661" s="3">
        <f>IF(ISBLANK(Table13[[#This Row],[T3]]),0,IF(Table13[[#This Row],[T3]]&gt;0,1,0))</f>
        <v>0</v>
      </c>
      <c r="S661" s="3">
        <f>IF(ISBLANK(Table13[[#This Row],[T4]]),0,IF(Table13[[#This Row],[T4]]&gt;0,1,0))</f>
        <v>0</v>
      </c>
      <c r="T661" s="3">
        <v>2.2999999999999998</v>
      </c>
    </row>
    <row r="662" spans="1:20">
      <c r="A662" s="4">
        <v>43765.5</v>
      </c>
      <c r="B662">
        <v>43765</v>
      </c>
      <c r="C662" s="3">
        <v>0.5</v>
      </c>
      <c r="D662" s="3">
        <v>12</v>
      </c>
      <c r="E662" s="3">
        <v>27</v>
      </c>
      <c r="F662" s="3">
        <v>0.4</v>
      </c>
      <c r="G662" s="5">
        <v>0.4</v>
      </c>
      <c r="H662" s="3">
        <v>0.8</v>
      </c>
      <c r="I662" s="3">
        <v>1.55139</v>
      </c>
      <c r="J662" s="12">
        <f t="shared" si="11"/>
        <v>1.4916666666666663</v>
      </c>
      <c r="K662" s="3"/>
      <c r="L662" s="3"/>
      <c r="M662" s="3"/>
      <c r="N662" s="3"/>
      <c r="O662" s="3"/>
      <c r="P662" s="3">
        <f>IF(ISBLANK(Table13[[#This Row],[T1]]),0,IF(Table13[[#This Row],[T1]]&gt;0,1,0))</f>
        <v>0</v>
      </c>
      <c r="Q662" s="3">
        <f>IF(ISBLANK(Table13[[#This Row],[T2]]),0,IF(Table13[[#This Row],[T2]]&gt;0,1,0))</f>
        <v>0</v>
      </c>
      <c r="R662" s="3">
        <f>IF(ISBLANK(Table13[[#This Row],[T3]]),0,IF(Table13[[#This Row],[T3]]&gt;0,1,0))</f>
        <v>0</v>
      </c>
      <c r="S662" s="3">
        <f>IF(ISBLANK(Table13[[#This Row],[T4]]),0,IF(Table13[[#This Row],[T4]]&gt;0,1,0))</f>
        <v>0</v>
      </c>
      <c r="T662" s="3">
        <v>0.8</v>
      </c>
    </row>
    <row r="663" spans="1:20">
      <c r="A663" s="4">
        <v>43765.541666666664</v>
      </c>
      <c r="B663">
        <v>43765</v>
      </c>
      <c r="C663" s="3">
        <v>0.54166666666666663</v>
      </c>
      <c r="D663" s="3">
        <v>13</v>
      </c>
      <c r="E663" s="3">
        <v>27</v>
      </c>
      <c r="F663" s="3">
        <v>0.7</v>
      </c>
      <c r="G663" s="5">
        <v>0.4</v>
      </c>
      <c r="H663" s="3">
        <v>1.1000000000000001</v>
      </c>
      <c r="I663" s="3">
        <v>1.55139</v>
      </c>
      <c r="J663" s="12">
        <f t="shared" si="11"/>
        <v>1.470833333333333</v>
      </c>
      <c r="K663" s="3">
        <v>0</v>
      </c>
      <c r="L663" s="3">
        <v>42</v>
      </c>
      <c r="M663" s="3">
        <v>0</v>
      </c>
      <c r="N663" s="3">
        <v>0</v>
      </c>
      <c r="O663" s="3"/>
      <c r="P663" s="3">
        <f>IF(ISBLANK(Table13[[#This Row],[T1]]),0,IF(Table13[[#This Row],[T1]]&gt;0,1,0))</f>
        <v>0</v>
      </c>
      <c r="Q663" s="3">
        <f>IF(ISBLANK(Table13[[#This Row],[T2]]),0,IF(Table13[[#This Row],[T2]]&gt;0,1,0))</f>
        <v>0</v>
      </c>
      <c r="R663" s="3">
        <f>IF(ISBLANK(Table13[[#This Row],[T3]]),0,IF(Table13[[#This Row],[T3]]&gt;0,1,0))</f>
        <v>0</v>
      </c>
      <c r="S663" s="3">
        <f>IF(ISBLANK(Table13[[#This Row],[T4]]),0,IF(Table13[[#This Row],[T4]]&gt;0,1,0))</f>
        <v>0</v>
      </c>
      <c r="T663" s="3">
        <v>1.1000000000000001</v>
      </c>
    </row>
    <row r="664" spans="1:20">
      <c r="A664" s="4">
        <v>43765.583333333336</v>
      </c>
      <c r="B664">
        <v>43765</v>
      </c>
      <c r="C664" s="3">
        <v>0.58333333333333337</v>
      </c>
      <c r="D664" s="3">
        <v>14</v>
      </c>
      <c r="E664" s="3">
        <v>27</v>
      </c>
      <c r="F664" s="3">
        <v>0.4</v>
      </c>
      <c r="G664" s="5">
        <v>0.5</v>
      </c>
      <c r="H664" s="3">
        <v>0.9</v>
      </c>
      <c r="I664" s="3">
        <v>1.55139</v>
      </c>
      <c r="J664" s="12">
        <f t="shared" si="11"/>
        <v>1.4374999999999993</v>
      </c>
      <c r="K664" s="3">
        <v>0</v>
      </c>
      <c r="L664" s="3">
        <v>58</v>
      </c>
      <c r="M664" s="3">
        <v>0</v>
      </c>
      <c r="N664" s="3">
        <v>0</v>
      </c>
      <c r="O664" s="3"/>
      <c r="P664" s="3">
        <f>IF(ISBLANK(Table13[[#This Row],[T1]]),0,IF(Table13[[#This Row],[T1]]&gt;0,1,0))</f>
        <v>0</v>
      </c>
      <c r="Q664" s="3">
        <f>IF(ISBLANK(Table13[[#This Row],[T2]]),0,IF(Table13[[#This Row],[T2]]&gt;0,1,0))</f>
        <v>0</v>
      </c>
      <c r="R664" s="3">
        <f>IF(ISBLANK(Table13[[#This Row],[T3]]),0,IF(Table13[[#This Row],[T3]]&gt;0,1,0))</f>
        <v>0</v>
      </c>
      <c r="S664" s="3">
        <f>IF(ISBLANK(Table13[[#This Row],[T4]]),0,IF(Table13[[#This Row],[T4]]&gt;0,1,0))</f>
        <v>0</v>
      </c>
      <c r="T664" s="3">
        <v>0.9</v>
      </c>
    </row>
    <row r="665" spans="1:20">
      <c r="A665" s="4">
        <v>43765.625</v>
      </c>
      <c r="B665">
        <v>43765</v>
      </c>
      <c r="C665" s="3">
        <v>0.625</v>
      </c>
      <c r="D665" s="3">
        <v>15</v>
      </c>
      <c r="E665" s="3">
        <v>27</v>
      </c>
      <c r="F665" s="3">
        <v>0.8</v>
      </c>
      <c r="G665" s="5">
        <v>1.9</v>
      </c>
      <c r="H665" s="3">
        <v>2.7</v>
      </c>
      <c r="I665" s="3">
        <v>1.55139</v>
      </c>
      <c r="J665" s="12">
        <f t="shared" si="11"/>
        <v>1.4291666666666663</v>
      </c>
      <c r="K665" s="3">
        <v>57</v>
      </c>
      <c r="L665" s="3">
        <v>27</v>
      </c>
      <c r="M665" s="3">
        <v>56</v>
      </c>
      <c r="N665" s="3">
        <v>0</v>
      </c>
      <c r="O665" s="3"/>
      <c r="P665" s="3">
        <f>IF(ISBLANK(Table13[[#This Row],[T1]]),0,IF(Table13[[#This Row],[T1]]&gt;0,1,0))</f>
        <v>0</v>
      </c>
      <c r="Q665" s="3">
        <f>IF(ISBLANK(Table13[[#This Row],[T2]]),0,IF(Table13[[#This Row],[T2]]&gt;0,1,0))</f>
        <v>0</v>
      </c>
      <c r="R665" s="3">
        <f>IF(ISBLANK(Table13[[#This Row],[T3]]),0,IF(Table13[[#This Row],[T3]]&gt;0,1,0))</f>
        <v>0</v>
      </c>
      <c r="S665" s="3">
        <f>IF(ISBLANK(Table13[[#This Row],[T4]]),0,IF(Table13[[#This Row],[T4]]&gt;0,1,0))</f>
        <v>0</v>
      </c>
      <c r="T665" s="3">
        <v>2.7</v>
      </c>
    </row>
    <row r="666" spans="1:20">
      <c r="A666" s="4">
        <v>43765.666666666664</v>
      </c>
      <c r="B666">
        <v>43765</v>
      </c>
      <c r="C666" s="3">
        <v>0.66666666666666663</v>
      </c>
      <c r="D666" s="3">
        <v>16</v>
      </c>
      <c r="E666" s="3">
        <v>27</v>
      </c>
      <c r="F666" s="3">
        <v>0.8</v>
      </c>
      <c r="G666" s="5">
        <v>1.5</v>
      </c>
      <c r="H666" s="3">
        <v>2.2999999999999998</v>
      </c>
      <c r="I666" s="3">
        <v>1.55139</v>
      </c>
      <c r="J666" s="12">
        <f t="shared" si="11"/>
        <v>1.3416666666666668</v>
      </c>
      <c r="K666" s="3">
        <v>57</v>
      </c>
      <c r="L666" s="3">
        <v>0</v>
      </c>
      <c r="M666" s="3">
        <v>42</v>
      </c>
      <c r="N666" s="3">
        <v>0</v>
      </c>
      <c r="O666" s="3"/>
      <c r="P666" s="3">
        <f>IF(ISBLANK(Table13[[#This Row],[T1]]),0,IF(Table13[[#This Row],[T1]]&gt;0,1,0))</f>
        <v>0</v>
      </c>
      <c r="Q666" s="3">
        <f>IF(ISBLANK(Table13[[#This Row],[T2]]),0,IF(Table13[[#This Row],[T2]]&gt;0,1,0))</f>
        <v>0</v>
      </c>
      <c r="R666" s="3">
        <f>IF(ISBLANK(Table13[[#This Row],[T3]]),0,IF(Table13[[#This Row],[T3]]&gt;0,1,0))</f>
        <v>0</v>
      </c>
      <c r="S666" s="3">
        <f>IF(ISBLANK(Table13[[#This Row],[T4]]),0,IF(Table13[[#This Row],[T4]]&gt;0,1,0))</f>
        <v>0</v>
      </c>
      <c r="T666" s="3">
        <v>2.2999999999999998</v>
      </c>
    </row>
    <row r="667" spans="1:20">
      <c r="A667" s="4">
        <v>43765.708333333336</v>
      </c>
      <c r="B667">
        <v>43765</v>
      </c>
      <c r="C667" s="3">
        <v>0.70833333333333337</v>
      </c>
      <c r="D667" s="3">
        <v>17</v>
      </c>
      <c r="E667" s="3">
        <v>27</v>
      </c>
      <c r="F667" s="3">
        <v>2.2999999999999998</v>
      </c>
      <c r="G667" s="5">
        <v>1.2</v>
      </c>
      <c r="H667" s="3">
        <v>3.5</v>
      </c>
      <c r="I667" s="3">
        <v>1.55139</v>
      </c>
      <c r="J667" s="12">
        <f t="shared" si="11"/>
        <v>1.3250000000000002</v>
      </c>
      <c r="K667" s="3">
        <v>58</v>
      </c>
      <c r="L667" s="3">
        <v>0</v>
      </c>
      <c r="M667" s="3">
        <v>44</v>
      </c>
      <c r="N667" s="3">
        <v>0</v>
      </c>
      <c r="O667" s="3"/>
      <c r="P667" s="3">
        <f>IF(ISBLANK(Table13[[#This Row],[T1]]),0,IF(Table13[[#This Row],[T1]]&gt;0,1,0))</f>
        <v>0</v>
      </c>
      <c r="Q667" s="3">
        <f>IF(ISBLANK(Table13[[#This Row],[T2]]),0,IF(Table13[[#This Row],[T2]]&gt;0,1,0))</f>
        <v>0</v>
      </c>
      <c r="R667" s="3">
        <f>IF(ISBLANK(Table13[[#This Row],[T3]]),0,IF(Table13[[#This Row],[T3]]&gt;0,1,0))</f>
        <v>1</v>
      </c>
      <c r="S667" s="3">
        <f>IF(ISBLANK(Table13[[#This Row],[T4]]),0,IF(Table13[[#This Row],[T4]]&gt;0,1,0))</f>
        <v>0</v>
      </c>
      <c r="T667" s="3">
        <v>3.5</v>
      </c>
    </row>
    <row r="668" spans="1:20">
      <c r="A668" s="4">
        <v>43765.75</v>
      </c>
      <c r="B668">
        <v>43765</v>
      </c>
      <c r="C668" s="3">
        <v>0.75</v>
      </c>
      <c r="D668" s="3">
        <v>18</v>
      </c>
      <c r="E668" s="3">
        <v>27</v>
      </c>
      <c r="F668" s="3">
        <v>0.8</v>
      </c>
      <c r="G668" s="5">
        <v>0.8</v>
      </c>
      <c r="H668" s="3">
        <v>1.6</v>
      </c>
      <c r="I668" s="3">
        <v>1.55139</v>
      </c>
      <c r="J668" s="12">
        <f t="shared" si="11"/>
        <v>1.2125000000000001</v>
      </c>
      <c r="K668" s="3">
        <v>58</v>
      </c>
      <c r="L668" s="3">
        <v>0</v>
      </c>
      <c r="M668" s="3">
        <v>53</v>
      </c>
      <c r="N668" s="3">
        <v>0</v>
      </c>
      <c r="O668" s="3"/>
      <c r="P668" s="3">
        <f>IF(ISBLANK(Table13[[#This Row],[T1]]),0,IF(Table13[[#This Row],[T1]]&gt;0,1,0))</f>
        <v>0</v>
      </c>
      <c r="Q668" s="3">
        <f>IF(ISBLANK(Table13[[#This Row],[T2]]),0,IF(Table13[[#This Row],[T2]]&gt;0,1,0))</f>
        <v>0</v>
      </c>
      <c r="R668" s="3">
        <f>IF(ISBLANK(Table13[[#This Row],[T3]]),0,IF(Table13[[#This Row],[T3]]&gt;0,1,0))</f>
        <v>0</v>
      </c>
      <c r="S668" s="3">
        <f>IF(ISBLANK(Table13[[#This Row],[T4]]),0,IF(Table13[[#This Row],[T4]]&gt;0,1,0))</f>
        <v>0</v>
      </c>
      <c r="T668" s="3">
        <v>1.6</v>
      </c>
    </row>
    <row r="669" spans="1:20">
      <c r="A669" s="4">
        <v>43765.791666666664</v>
      </c>
      <c r="B669">
        <v>43765</v>
      </c>
      <c r="C669" s="3">
        <v>0.79166666666666663</v>
      </c>
      <c r="D669" s="3">
        <v>19</v>
      </c>
      <c r="E669" s="3">
        <v>27</v>
      </c>
      <c r="F669" s="3">
        <v>1</v>
      </c>
      <c r="G669" s="5">
        <v>0.7</v>
      </c>
      <c r="H669" s="3">
        <v>1.7</v>
      </c>
      <c r="I669" s="3">
        <v>1.55139</v>
      </c>
      <c r="J669" s="12">
        <f t="shared" si="11"/>
        <v>1.1791666666666669</v>
      </c>
      <c r="K669" s="3">
        <v>58</v>
      </c>
      <c r="L669" s="3">
        <v>0</v>
      </c>
      <c r="M669" s="3">
        <v>58</v>
      </c>
      <c r="N669" s="3">
        <v>0</v>
      </c>
      <c r="O669" s="3"/>
      <c r="P669" s="3">
        <f>IF(ISBLANK(Table13[[#This Row],[T1]]),0,IF(Table13[[#This Row],[T1]]&gt;0,1,0))</f>
        <v>0</v>
      </c>
      <c r="Q669" s="3">
        <f>IF(ISBLANK(Table13[[#This Row],[T2]]),0,IF(Table13[[#This Row],[T2]]&gt;0,1,0))</f>
        <v>0</v>
      </c>
      <c r="R669" s="3">
        <f>IF(ISBLANK(Table13[[#This Row],[T3]]),0,IF(Table13[[#This Row],[T3]]&gt;0,1,0))</f>
        <v>0</v>
      </c>
      <c r="S669" s="3">
        <f>IF(ISBLANK(Table13[[#This Row],[T4]]),0,IF(Table13[[#This Row],[T4]]&gt;0,1,0))</f>
        <v>0</v>
      </c>
      <c r="T669" s="3">
        <v>1.7</v>
      </c>
    </row>
    <row r="670" spans="1:20">
      <c r="A670" s="4">
        <v>43765.833333333336</v>
      </c>
      <c r="B670">
        <v>43765</v>
      </c>
      <c r="C670" s="3">
        <v>0.83333333333333337</v>
      </c>
      <c r="D670" s="3">
        <v>20</v>
      </c>
      <c r="E670" s="3">
        <v>27</v>
      </c>
      <c r="F670" s="3">
        <v>0.7</v>
      </c>
      <c r="G670" s="5">
        <v>1.5</v>
      </c>
      <c r="H670" s="3">
        <v>2.2000000000000002</v>
      </c>
      <c r="I670" s="3">
        <v>1.55139</v>
      </c>
      <c r="J670" s="12">
        <f t="shared" si="11"/>
        <v>1.1458333333333335</v>
      </c>
      <c r="K670" s="3">
        <v>57</v>
      </c>
      <c r="L670" s="3">
        <v>0</v>
      </c>
      <c r="M670" s="3">
        <v>54</v>
      </c>
      <c r="N670" s="3">
        <v>0</v>
      </c>
      <c r="O670" s="3"/>
      <c r="P670" s="3">
        <f>IF(ISBLANK(Table13[[#This Row],[T1]]),0,IF(Table13[[#This Row],[T1]]&gt;0,1,0))</f>
        <v>1</v>
      </c>
      <c r="Q670" s="3">
        <f>IF(ISBLANK(Table13[[#This Row],[T2]]),0,IF(Table13[[#This Row],[T2]]&gt;0,1,0))</f>
        <v>0</v>
      </c>
      <c r="R670" s="3">
        <f>IF(ISBLANK(Table13[[#This Row],[T3]]),0,IF(Table13[[#This Row],[T3]]&gt;0,1,0))</f>
        <v>0</v>
      </c>
      <c r="S670" s="3">
        <f>IF(ISBLANK(Table13[[#This Row],[T4]]),0,IF(Table13[[#This Row],[T4]]&gt;0,1,0))</f>
        <v>0</v>
      </c>
      <c r="T670" s="3">
        <v>2.2000000000000002</v>
      </c>
    </row>
    <row r="671" spans="1:20">
      <c r="A671" s="4">
        <v>43765.875</v>
      </c>
      <c r="B671">
        <v>43765</v>
      </c>
      <c r="C671" s="3">
        <v>0.875</v>
      </c>
      <c r="D671" s="3">
        <v>21</v>
      </c>
      <c r="E671" s="3">
        <v>27</v>
      </c>
      <c r="F671" s="3">
        <v>1</v>
      </c>
      <c r="G671" s="5">
        <v>1.1000000000000001</v>
      </c>
      <c r="H671" s="3">
        <v>2.1</v>
      </c>
      <c r="I671" s="3">
        <v>1.55139</v>
      </c>
      <c r="J671" s="12">
        <f t="shared" si="11"/>
        <v>1.1000000000000003</v>
      </c>
      <c r="K671" s="3">
        <v>58</v>
      </c>
      <c r="L671" s="3">
        <v>0</v>
      </c>
      <c r="M671" s="3">
        <v>49</v>
      </c>
      <c r="N671" s="3">
        <v>0</v>
      </c>
      <c r="O671" s="3"/>
      <c r="P671" s="3">
        <f>IF(ISBLANK(Table13[[#This Row],[T1]]),0,IF(Table13[[#This Row],[T1]]&gt;0,1,0))</f>
        <v>1</v>
      </c>
      <c r="Q671" s="3">
        <f>IF(ISBLANK(Table13[[#This Row],[T2]]),0,IF(Table13[[#This Row],[T2]]&gt;0,1,0))</f>
        <v>0</v>
      </c>
      <c r="R671" s="3">
        <f>IF(ISBLANK(Table13[[#This Row],[T3]]),0,IF(Table13[[#This Row],[T3]]&gt;0,1,0))</f>
        <v>0</v>
      </c>
      <c r="S671" s="3">
        <f>IF(ISBLANK(Table13[[#This Row],[T4]]),0,IF(Table13[[#This Row],[T4]]&gt;0,1,0))</f>
        <v>0</v>
      </c>
      <c r="T671" s="3">
        <v>2.1</v>
      </c>
    </row>
    <row r="672" spans="1:20">
      <c r="A672" s="4">
        <v>43765.916666666664</v>
      </c>
      <c r="B672">
        <v>43765</v>
      </c>
      <c r="C672" s="3">
        <v>0.91666666666666663</v>
      </c>
      <c r="D672" s="3">
        <v>22</v>
      </c>
      <c r="E672" s="3">
        <v>27</v>
      </c>
      <c r="F672" s="3">
        <v>2.9</v>
      </c>
      <c r="G672" s="5">
        <v>0.7</v>
      </c>
      <c r="H672" s="3">
        <v>3.5999999999999996</v>
      </c>
      <c r="I672" s="3">
        <v>1.55139</v>
      </c>
      <c r="J672" s="12">
        <f t="shared" si="11"/>
        <v>1.1125</v>
      </c>
      <c r="K672" s="3">
        <v>58</v>
      </c>
      <c r="L672" s="3">
        <v>0</v>
      </c>
      <c r="M672" s="3">
        <v>58</v>
      </c>
      <c r="N672" s="3">
        <v>0</v>
      </c>
      <c r="O672" s="3"/>
      <c r="P672" s="3">
        <f>IF(ISBLANK(Table13[[#This Row],[T1]]),0,IF(Table13[[#This Row],[T1]]&gt;0,1,0))</f>
        <v>1</v>
      </c>
      <c r="Q672" s="3">
        <f>IF(ISBLANK(Table13[[#This Row],[T2]]),0,IF(Table13[[#This Row],[T2]]&gt;0,1,0))</f>
        <v>0</v>
      </c>
      <c r="R672" s="3">
        <f>IF(ISBLANK(Table13[[#This Row],[T3]]),0,IF(Table13[[#This Row],[T3]]&gt;0,1,0))</f>
        <v>1</v>
      </c>
      <c r="S672" s="3">
        <f>IF(ISBLANK(Table13[[#This Row],[T4]]),0,IF(Table13[[#This Row],[T4]]&gt;0,1,0))</f>
        <v>0</v>
      </c>
      <c r="T672" s="3">
        <v>3.5999999999999996</v>
      </c>
    </row>
    <row r="673" spans="1:20">
      <c r="A673" s="4">
        <v>43765.958333333336</v>
      </c>
      <c r="B673">
        <v>43765</v>
      </c>
      <c r="C673" s="3">
        <v>0.95833333333333337</v>
      </c>
      <c r="D673" s="3">
        <v>23</v>
      </c>
      <c r="E673" s="3">
        <v>27</v>
      </c>
      <c r="F673" s="3">
        <v>0.4</v>
      </c>
      <c r="G673" s="5">
        <v>0.5</v>
      </c>
      <c r="H673" s="3">
        <v>0.9</v>
      </c>
      <c r="I673" s="3">
        <v>1.55139</v>
      </c>
      <c r="J673" s="12">
        <f t="shared" si="11"/>
        <v>1.0541666666666667</v>
      </c>
      <c r="K673" s="3">
        <v>58</v>
      </c>
      <c r="L673" s="3">
        <v>2</v>
      </c>
      <c r="M673" s="3">
        <v>58</v>
      </c>
      <c r="N673" s="3">
        <v>0</v>
      </c>
      <c r="O673" s="3"/>
      <c r="P673" s="3">
        <f>IF(ISBLANK(Table13[[#This Row],[T1]]),0,IF(Table13[[#This Row],[T1]]&gt;0,1,0))</f>
        <v>1</v>
      </c>
      <c r="Q673" s="3">
        <f>IF(ISBLANK(Table13[[#This Row],[T2]]),0,IF(Table13[[#This Row],[T2]]&gt;0,1,0))</f>
        <v>0</v>
      </c>
      <c r="R673" s="3">
        <f>IF(ISBLANK(Table13[[#This Row],[T3]]),0,IF(Table13[[#This Row],[T3]]&gt;0,1,0))</f>
        <v>1</v>
      </c>
      <c r="S673" s="3">
        <f>IF(ISBLANK(Table13[[#This Row],[T4]]),0,IF(Table13[[#This Row],[T4]]&gt;0,1,0))</f>
        <v>0</v>
      </c>
      <c r="T673" s="3">
        <v>0.9</v>
      </c>
    </row>
    <row r="674" spans="1:20">
      <c r="A674" s="4">
        <v>43766</v>
      </c>
      <c r="B674">
        <v>43766</v>
      </c>
      <c r="C674" s="3">
        <v>0</v>
      </c>
      <c r="D674" s="3">
        <v>0</v>
      </c>
      <c r="E674" s="3">
        <v>28</v>
      </c>
      <c r="F674" s="3">
        <v>0.3</v>
      </c>
      <c r="G674" s="5">
        <v>0.4</v>
      </c>
      <c r="H674" s="3">
        <v>0.7</v>
      </c>
      <c r="I674" s="3">
        <v>1.55139</v>
      </c>
      <c r="J674" s="12">
        <f t="shared" si="11"/>
        <v>1.0416666666666667</v>
      </c>
      <c r="K674" s="3">
        <v>57</v>
      </c>
      <c r="L674" s="3">
        <v>57</v>
      </c>
      <c r="M674" s="3">
        <v>57</v>
      </c>
      <c r="N674" s="3">
        <v>0</v>
      </c>
      <c r="O674" s="3"/>
      <c r="P674" s="3">
        <f>IF(ISBLANK(Table13[[#This Row],[T1]]),0,IF(Table13[[#This Row],[T1]]&gt;0,1,0))</f>
        <v>1</v>
      </c>
      <c r="Q674" s="3">
        <f>IF(ISBLANK(Table13[[#This Row],[T2]]),0,IF(Table13[[#This Row],[T2]]&gt;0,1,0))</f>
        <v>0</v>
      </c>
      <c r="R674" s="3">
        <f>IF(ISBLANK(Table13[[#This Row],[T3]]),0,IF(Table13[[#This Row],[T3]]&gt;0,1,0))</f>
        <v>1</v>
      </c>
      <c r="S674" s="3">
        <f>IF(ISBLANK(Table13[[#This Row],[T4]]),0,IF(Table13[[#This Row],[T4]]&gt;0,1,0))</f>
        <v>0</v>
      </c>
      <c r="T674" s="3">
        <v>0.7</v>
      </c>
    </row>
    <row r="675" spans="1:20">
      <c r="A675" s="4">
        <v>43766.041666666664</v>
      </c>
      <c r="B675">
        <v>43766</v>
      </c>
      <c r="C675" s="3">
        <v>4.1666666666666664E-2</v>
      </c>
      <c r="D675" s="3">
        <v>1</v>
      </c>
      <c r="E675" s="3">
        <v>28</v>
      </c>
      <c r="F675" s="3">
        <v>0.2</v>
      </c>
      <c r="G675" s="5">
        <v>0.4</v>
      </c>
      <c r="H675" s="3">
        <v>0.60000000000000009</v>
      </c>
      <c r="I675" s="3">
        <v>1.55139</v>
      </c>
      <c r="J675" s="12">
        <f t="shared" si="11"/>
        <v>1.0375000000000003</v>
      </c>
      <c r="K675" s="3">
        <v>58</v>
      </c>
      <c r="L675" s="3">
        <v>57</v>
      </c>
      <c r="M675" s="3">
        <v>58</v>
      </c>
      <c r="N675" s="3">
        <v>0</v>
      </c>
      <c r="O675" s="3"/>
      <c r="P675" s="3">
        <f>IF(ISBLANK(Table13[[#This Row],[T1]]),0,IF(Table13[[#This Row],[T1]]&gt;0,1,0))</f>
        <v>1</v>
      </c>
      <c r="Q675" s="3">
        <f>IF(ISBLANK(Table13[[#This Row],[T2]]),0,IF(Table13[[#This Row],[T2]]&gt;0,1,0))</f>
        <v>0</v>
      </c>
      <c r="R675" s="3">
        <f>IF(ISBLANK(Table13[[#This Row],[T3]]),0,IF(Table13[[#This Row],[T3]]&gt;0,1,0))</f>
        <v>1</v>
      </c>
      <c r="S675" s="3">
        <f>IF(ISBLANK(Table13[[#This Row],[T4]]),0,IF(Table13[[#This Row],[T4]]&gt;0,1,0))</f>
        <v>0</v>
      </c>
      <c r="T675" s="3">
        <v>0.60000000000000009</v>
      </c>
    </row>
    <row r="676" spans="1:20">
      <c r="A676" s="4">
        <v>43766.083333333336</v>
      </c>
      <c r="B676">
        <v>43766</v>
      </c>
      <c r="C676" s="3">
        <v>8.3333333333333329E-2</v>
      </c>
      <c r="D676" s="3">
        <v>2</v>
      </c>
      <c r="E676" s="3">
        <v>28</v>
      </c>
      <c r="F676" s="3">
        <v>0.2</v>
      </c>
      <c r="G676" s="5">
        <v>0.2</v>
      </c>
      <c r="H676" s="3">
        <v>0.4</v>
      </c>
      <c r="I676" s="3">
        <v>1.55139</v>
      </c>
      <c r="J676" s="12">
        <f t="shared" si="11"/>
        <v>1.0333333333333334</v>
      </c>
      <c r="K676" s="3">
        <v>58</v>
      </c>
      <c r="L676" s="3">
        <v>58</v>
      </c>
      <c r="M676" s="3">
        <v>58</v>
      </c>
      <c r="N676" s="3">
        <v>0</v>
      </c>
      <c r="O676" s="3"/>
      <c r="P676" s="3">
        <f>IF(ISBLANK(Table13[[#This Row],[T1]]),0,IF(Table13[[#This Row],[T1]]&gt;0,1,0))</f>
        <v>1</v>
      </c>
      <c r="Q676" s="3">
        <f>IF(ISBLANK(Table13[[#This Row],[T2]]),0,IF(Table13[[#This Row],[T2]]&gt;0,1,0))</f>
        <v>0</v>
      </c>
      <c r="R676" s="3">
        <f>IF(ISBLANK(Table13[[#This Row],[T3]]),0,IF(Table13[[#This Row],[T3]]&gt;0,1,0))</f>
        <v>1</v>
      </c>
      <c r="S676" s="3">
        <f>IF(ISBLANK(Table13[[#This Row],[T4]]),0,IF(Table13[[#This Row],[T4]]&gt;0,1,0))</f>
        <v>0</v>
      </c>
      <c r="T676" s="3">
        <v>0.4</v>
      </c>
    </row>
    <row r="677" spans="1:20">
      <c r="A677" s="4">
        <v>43766.125</v>
      </c>
      <c r="B677">
        <v>43766</v>
      </c>
      <c r="C677" s="3">
        <v>0.125</v>
      </c>
      <c r="D677" s="3">
        <v>3</v>
      </c>
      <c r="E677" s="3">
        <v>28</v>
      </c>
      <c r="F677" s="3">
        <v>0.4</v>
      </c>
      <c r="G677" s="5">
        <v>0.2</v>
      </c>
      <c r="H677" s="3">
        <v>0.60000000000000009</v>
      </c>
      <c r="I677" s="3">
        <v>1.55139</v>
      </c>
      <c r="J677" s="12">
        <f t="shared" si="11"/>
        <v>1.0333333333333334</v>
      </c>
      <c r="K677" s="3">
        <v>58</v>
      </c>
      <c r="L677" s="3">
        <v>58</v>
      </c>
      <c r="M677" s="3">
        <v>58</v>
      </c>
      <c r="N677" s="3">
        <v>0</v>
      </c>
      <c r="O677" s="3"/>
      <c r="P677" s="3">
        <f>IF(ISBLANK(Table13[[#This Row],[T1]]),0,IF(Table13[[#This Row],[T1]]&gt;0,1,0))</f>
        <v>1</v>
      </c>
      <c r="Q677" s="3">
        <f>IF(ISBLANK(Table13[[#This Row],[T2]]),0,IF(Table13[[#This Row],[T2]]&gt;0,1,0))</f>
        <v>0</v>
      </c>
      <c r="R677" s="3">
        <f>IF(ISBLANK(Table13[[#This Row],[T3]]),0,IF(Table13[[#This Row],[T3]]&gt;0,1,0))</f>
        <v>1</v>
      </c>
      <c r="S677" s="3">
        <f>IF(ISBLANK(Table13[[#This Row],[T4]]),0,IF(Table13[[#This Row],[T4]]&gt;0,1,0))</f>
        <v>0</v>
      </c>
      <c r="T677" s="3">
        <v>0.60000000000000009</v>
      </c>
    </row>
    <row r="678" spans="1:20">
      <c r="A678" s="4">
        <v>43766.166666666664</v>
      </c>
      <c r="B678">
        <v>43766</v>
      </c>
      <c r="C678" s="3">
        <v>0.16666666666666666</v>
      </c>
      <c r="D678" s="3">
        <v>4</v>
      </c>
      <c r="E678" s="3">
        <v>28</v>
      </c>
      <c r="F678" s="3">
        <v>0.2</v>
      </c>
      <c r="G678" s="5">
        <v>0.4</v>
      </c>
      <c r="H678" s="3">
        <v>0.60000000000000009</v>
      </c>
      <c r="I678" s="3">
        <v>1.55139</v>
      </c>
      <c r="J678" s="12">
        <f t="shared" si="11"/>
        <v>1.0333333333333334</v>
      </c>
      <c r="K678" s="3">
        <v>57</v>
      </c>
      <c r="L678" s="3">
        <v>57</v>
      </c>
      <c r="M678" s="3">
        <v>57</v>
      </c>
      <c r="N678" s="3">
        <v>0</v>
      </c>
      <c r="O678" s="3"/>
      <c r="P678" s="3">
        <f>IF(ISBLANK(Table13[[#This Row],[T1]]),0,IF(Table13[[#This Row],[T1]]&gt;0,1,0))</f>
        <v>1</v>
      </c>
      <c r="Q678" s="3">
        <f>IF(ISBLANK(Table13[[#This Row],[T2]]),0,IF(Table13[[#This Row],[T2]]&gt;0,1,0))</f>
        <v>0</v>
      </c>
      <c r="R678" s="3">
        <f>IF(ISBLANK(Table13[[#This Row],[T3]]),0,IF(Table13[[#This Row],[T3]]&gt;0,1,0))</f>
        <v>1</v>
      </c>
      <c r="S678" s="3">
        <f>IF(ISBLANK(Table13[[#This Row],[T4]]),0,IF(Table13[[#This Row],[T4]]&gt;0,1,0))</f>
        <v>0</v>
      </c>
      <c r="T678" s="3">
        <v>0.60000000000000009</v>
      </c>
    </row>
    <row r="679" spans="1:20">
      <c r="A679" s="4">
        <v>43766.208333333336</v>
      </c>
      <c r="B679">
        <v>43766</v>
      </c>
      <c r="C679" s="3">
        <v>0.20833333333333334</v>
      </c>
      <c r="D679" s="3">
        <v>5</v>
      </c>
      <c r="E679" s="3">
        <v>28</v>
      </c>
      <c r="F679" s="3">
        <v>1.1000000000000001</v>
      </c>
      <c r="G679" s="5">
        <v>0.3</v>
      </c>
      <c r="H679" s="3">
        <v>1.4000000000000001</v>
      </c>
      <c r="I679" s="3">
        <v>1.55139</v>
      </c>
      <c r="J679" s="12">
        <f t="shared" si="11"/>
        <v>1.0250000000000001</v>
      </c>
      <c r="K679" s="3">
        <v>58</v>
      </c>
      <c r="L679" s="3">
        <v>54</v>
      </c>
      <c r="M679" s="3">
        <v>58</v>
      </c>
      <c r="N679" s="3">
        <v>0</v>
      </c>
      <c r="O679" s="3"/>
      <c r="P679" s="3">
        <f>IF(ISBLANK(Table13[[#This Row],[T1]]),0,IF(Table13[[#This Row],[T1]]&gt;0,1,0))</f>
        <v>1</v>
      </c>
      <c r="Q679" s="3">
        <f>IF(ISBLANK(Table13[[#This Row],[T2]]),0,IF(Table13[[#This Row],[T2]]&gt;0,1,0))</f>
        <v>0</v>
      </c>
      <c r="R679" s="3">
        <f>IF(ISBLANK(Table13[[#This Row],[T3]]),0,IF(Table13[[#This Row],[T3]]&gt;0,1,0))</f>
        <v>1</v>
      </c>
      <c r="S679" s="3">
        <f>IF(ISBLANK(Table13[[#This Row],[T4]]),0,IF(Table13[[#This Row],[T4]]&gt;0,1,0))</f>
        <v>0</v>
      </c>
      <c r="T679" s="3">
        <v>1.4000000000000001</v>
      </c>
    </row>
    <row r="680" spans="1:20">
      <c r="A680" s="4">
        <v>43766.25</v>
      </c>
      <c r="B680">
        <v>43766</v>
      </c>
      <c r="C680" s="3">
        <v>0.25</v>
      </c>
      <c r="D680" s="3">
        <v>6</v>
      </c>
      <c r="E680" s="3">
        <v>28</v>
      </c>
      <c r="F680" s="3">
        <v>0.3</v>
      </c>
      <c r="G680" s="5">
        <v>0.6</v>
      </c>
      <c r="H680" s="3">
        <v>0.89999999999999991</v>
      </c>
      <c r="I680" s="3">
        <v>1.55139</v>
      </c>
      <c r="J680" s="12">
        <f t="shared" si="11"/>
        <v>1.0250000000000001</v>
      </c>
      <c r="K680" s="3">
        <v>58</v>
      </c>
      <c r="L680" s="3">
        <v>57</v>
      </c>
      <c r="M680" s="3">
        <v>58</v>
      </c>
      <c r="N680" s="3">
        <v>0</v>
      </c>
      <c r="O680" s="3"/>
      <c r="P680" s="3">
        <f>IF(ISBLANK(Table13[[#This Row],[T1]]),0,IF(Table13[[#This Row],[T1]]&gt;0,1,0))</f>
        <v>1</v>
      </c>
      <c r="Q680" s="3">
        <f>IF(ISBLANK(Table13[[#This Row],[T2]]),0,IF(Table13[[#This Row],[T2]]&gt;0,1,0))</f>
        <v>0</v>
      </c>
      <c r="R680" s="3">
        <f>IF(ISBLANK(Table13[[#This Row],[T3]]),0,IF(Table13[[#This Row],[T3]]&gt;0,1,0))</f>
        <v>1</v>
      </c>
      <c r="S680" s="3">
        <f>IF(ISBLANK(Table13[[#This Row],[T4]]),0,IF(Table13[[#This Row],[T4]]&gt;0,1,0))</f>
        <v>0</v>
      </c>
      <c r="T680" s="3">
        <v>0.89999999999999991</v>
      </c>
    </row>
    <row r="681" spans="1:20">
      <c r="A681" s="4">
        <v>43766.291666666664</v>
      </c>
      <c r="B681">
        <v>43766</v>
      </c>
      <c r="C681" s="3">
        <v>0.29166666666666669</v>
      </c>
      <c r="D681" s="3">
        <v>7</v>
      </c>
      <c r="E681" s="3">
        <v>28</v>
      </c>
      <c r="F681" s="3">
        <v>2.7</v>
      </c>
      <c r="G681" s="5">
        <v>1.1000000000000001</v>
      </c>
      <c r="H681" s="3">
        <v>3.8000000000000003</v>
      </c>
      <c r="I681" s="3">
        <v>1.55139</v>
      </c>
      <c r="J681" s="12">
        <f t="shared" si="11"/>
        <v>1.05</v>
      </c>
      <c r="K681" s="3">
        <v>58</v>
      </c>
      <c r="L681" s="3">
        <v>58</v>
      </c>
      <c r="M681" s="3">
        <v>31</v>
      </c>
      <c r="N681" s="3">
        <v>0</v>
      </c>
      <c r="O681" s="3"/>
      <c r="P681" s="3">
        <f>IF(ISBLANK(Table13[[#This Row],[T1]]),0,IF(Table13[[#This Row],[T1]]&gt;0,1,0))</f>
        <v>0</v>
      </c>
      <c r="Q681" s="3">
        <f>IF(ISBLANK(Table13[[#This Row],[T2]]),0,IF(Table13[[#This Row],[T2]]&gt;0,1,0))</f>
        <v>0</v>
      </c>
      <c r="R681" s="3">
        <f>IF(ISBLANK(Table13[[#This Row],[T3]]),0,IF(Table13[[#This Row],[T3]]&gt;0,1,0))</f>
        <v>1</v>
      </c>
      <c r="S681" s="3">
        <f>IF(ISBLANK(Table13[[#This Row],[T4]]),0,IF(Table13[[#This Row],[T4]]&gt;0,1,0))</f>
        <v>0</v>
      </c>
      <c r="T681" s="3">
        <v>3.8000000000000003</v>
      </c>
    </row>
    <row r="682" spans="1:20">
      <c r="A682" s="4">
        <v>43766.333333333336</v>
      </c>
      <c r="B682">
        <v>43766</v>
      </c>
      <c r="C682" s="3">
        <v>0.33333333333333331</v>
      </c>
      <c r="D682" s="3">
        <v>8</v>
      </c>
      <c r="E682" s="3">
        <v>28</v>
      </c>
      <c r="F682" s="3">
        <v>2.1</v>
      </c>
      <c r="G682" s="5">
        <v>0.4</v>
      </c>
      <c r="H682" s="3">
        <v>2.5</v>
      </c>
      <c r="I682" s="3">
        <v>1.55139</v>
      </c>
      <c r="J682" s="12">
        <f t="shared" si="11"/>
        <v>1.0624999999999998</v>
      </c>
      <c r="K682" s="3">
        <v>0</v>
      </c>
      <c r="L682" s="3">
        <v>21</v>
      </c>
      <c r="M682" s="3">
        <v>0</v>
      </c>
      <c r="N682" s="3">
        <v>0</v>
      </c>
      <c r="O682" s="3"/>
      <c r="P682" s="3">
        <f>IF(ISBLANK(Table13[[#This Row],[T1]]),0,IF(Table13[[#This Row],[T1]]&gt;0,1,0))</f>
        <v>0</v>
      </c>
      <c r="Q682" s="3">
        <f>IF(ISBLANK(Table13[[#This Row],[T2]]),0,IF(Table13[[#This Row],[T2]]&gt;0,1,0))</f>
        <v>0</v>
      </c>
      <c r="R682" s="3">
        <f>IF(ISBLANK(Table13[[#This Row],[T3]]),0,IF(Table13[[#This Row],[T3]]&gt;0,1,0))</f>
        <v>1</v>
      </c>
      <c r="S682" s="3">
        <f>IF(ISBLANK(Table13[[#This Row],[T4]]),0,IF(Table13[[#This Row],[T4]]&gt;0,1,0))</f>
        <v>0</v>
      </c>
      <c r="T682" s="3">
        <v>2.5</v>
      </c>
    </row>
    <row r="683" spans="1:20">
      <c r="A683" s="4">
        <v>43766.375</v>
      </c>
      <c r="B683">
        <v>43766</v>
      </c>
      <c r="C683" s="3">
        <v>0.375</v>
      </c>
      <c r="D683" s="3">
        <v>9</v>
      </c>
      <c r="E683" s="3">
        <v>28</v>
      </c>
      <c r="F683" s="3">
        <v>0.1</v>
      </c>
      <c r="G683" s="5">
        <v>0.2</v>
      </c>
      <c r="H683" s="3">
        <v>0.30000000000000004</v>
      </c>
      <c r="I683" s="3">
        <v>1.55139</v>
      </c>
      <c r="J683" s="12">
        <f t="shared" si="11"/>
        <v>0.98333333333333339</v>
      </c>
      <c r="K683" s="3"/>
      <c r="L683" s="3"/>
      <c r="M683" s="3"/>
      <c r="N683" s="3"/>
      <c r="O683" s="3"/>
      <c r="P683" s="3">
        <f>IF(ISBLANK(Table13[[#This Row],[T1]]),0,IF(Table13[[#This Row],[T1]]&gt;0,1,0))</f>
        <v>0</v>
      </c>
      <c r="Q683" s="3">
        <f>IF(ISBLANK(Table13[[#This Row],[T2]]),0,IF(Table13[[#This Row],[T2]]&gt;0,1,0))</f>
        <v>0</v>
      </c>
      <c r="R683" s="3">
        <f>IF(ISBLANK(Table13[[#This Row],[T3]]),0,IF(Table13[[#This Row],[T3]]&gt;0,1,0))</f>
        <v>0</v>
      </c>
      <c r="S683" s="3">
        <f>IF(ISBLANK(Table13[[#This Row],[T4]]),0,IF(Table13[[#This Row],[T4]]&gt;0,1,0))</f>
        <v>0</v>
      </c>
      <c r="T683" s="3">
        <v>0.30000000000000004</v>
      </c>
    </row>
    <row r="684" spans="1:20">
      <c r="A684" s="4">
        <v>43766.416666666664</v>
      </c>
      <c r="B684">
        <v>43766</v>
      </c>
      <c r="C684" s="3">
        <v>0.41666666666666669</v>
      </c>
      <c r="D684" s="3">
        <v>10</v>
      </c>
      <c r="E684" s="3">
        <v>28</v>
      </c>
      <c r="F684" s="3">
        <v>0.1</v>
      </c>
      <c r="G684" s="5">
        <v>0.2</v>
      </c>
      <c r="H684" s="3">
        <v>0.30000000000000004</v>
      </c>
      <c r="I684" s="3">
        <v>1.55139</v>
      </c>
      <c r="J684" s="12">
        <f t="shared" si="11"/>
        <v>0.98750000000000016</v>
      </c>
      <c r="K684" s="3"/>
      <c r="L684" s="3"/>
      <c r="M684" s="3"/>
      <c r="N684" s="3"/>
      <c r="O684" s="3"/>
      <c r="P684" s="3">
        <f>IF(ISBLANK(Table13[[#This Row],[T1]]),0,IF(Table13[[#This Row],[T1]]&gt;0,1,0))</f>
        <v>0</v>
      </c>
      <c r="Q684" s="3">
        <f>IF(ISBLANK(Table13[[#This Row],[T2]]),0,IF(Table13[[#This Row],[T2]]&gt;0,1,0))</f>
        <v>0</v>
      </c>
      <c r="R684" s="3">
        <f>IF(ISBLANK(Table13[[#This Row],[T3]]),0,IF(Table13[[#This Row],[T3]]&gt;0,1,0))</f>
        <v>0</v>
      </c>
      <c r="S684" s="3">
        <f>IF(ISBLANK(Table13[[#This Row],[T4]]),0,IF(Table13[[#This Row],[T4]]&gt;0,1,0))</f>
        <v>0</v>
      </c>
      <c r="T684" s="3">
        <v>0.30000000000000004</v>
      </c>
    </row>
    <row r="685" spans="1:20">
      <c r="A685" s="4">
        <v>43766.458333333336</v>
      </c>
      <c r="B685">
        <v>43766</v>
      </c>
      <c r="C685" s="3">
        <v>0.45833333333333331</v>
      </c>
      <c r="D685" s="3">
        <v>11</v>
      </c>
      <c r="E685" s="3">
        <v>28</v>
      </c>
      <c r="F685" s="3">
        <v>0.2</v>
      </c>
      <c r="G685" s="5">
        <v>0.1</v>
      </c>
      <c r="H685" s="3">
        <v>0.30000000000000004</v>
      </c>
      <c r="I685" s="3">
        <v>1.55139</v>
      </c>
      <c r="J685" s="12">
        <f t="shared" si="11"/>
        <v>0.99166666666666659</v>
      </c>
      <c r="K685" s="3"/>
      <c r="L685" s="3"/>
      <c r="M685" s="3"/>
      <c r="N685" s="3"/>
      <c r="O685" s="3"/>
      <c r="P685" s="3">
        <f>IF(ISBLANK(Table13[[#This Row],[T1]]),0,IF(Table13[[#This Row],[T1]]&gt;0,1,0))</f>
        <v>0</v>
      </c>
      <c r="Q685" s="3">
        <f>IF(ISBLANK(Table13[[#This Row],[T2]]),0,IF(Table13[[#This Row],[T2]]&gt;0,1,0))</f>
        <v>0</v>
      </c>
      <c r="R685" s="3">
        <f>IF(ISBLANK(Table13[[#This Row],[T3]]),0,IF(Table13[[#This Row],[T3]]&gt;0,1,0))</f>
        <v>0</v>
      </c>
      <c r="S685" s="3">
        <f>IF(ISBLANK(Table13[[#This Row],[T4]]),0,IF(Table13[[#This Row],[T4]]&gt;0,1,0))</f>
        <v>0</v>
      </c>
      <c r="T685" s="3">
        <v>0.30000000000000004</v>
      </c>
    </row>
    <row r="686" spans="1:20">
      <c r="A686" s="4">
        <v>43766.5</v>
      </c>
      <c r="B686">
        <v>43766</v>
      </c>
      <c r="C686" s="3">
        <v>0.5</v>
      </c>
      <c r="D686" s="3">
        <v>12</v>
      </c>
      <c r="E686" s="3">
        <v>28</v>
      </c>
      <c r="F686" s="3">
        <v>0.2</v>
      </c>
      <c r="G686" s="5">
        <v>0.1</v>
      </c>
      <c r="H686" s="3">
        <v>0.30000000000000004</v>
      </c>
      <c r="I686" s="3">
        <v>1.55139</v>
      </c>
      <c r="J686" s="12">
        <f t="shared" si="11"/>
        <v>0.99583333333333324</v>
      </c>
      <c r="K686" s="3"/>
      <c r="L686" s="3"/>
      <c r="M686" s="3"/>
      <c r="N686" s="3"/>
      <c r="O686" s="3"/>
      <c r="P686" s="3">
        <f>IF(ISBLANK(Table13[[#This Row],[T1]]),0,IF(Table13[[#This Row],[T1]]&gt;0,1,0))</f>
        <v>0</v>
      </c>
      <c r="Q686" s="3">
        <f>IF(ISBLANK(Table13[[#This Row],[T2]]),0,IF(Table13[[#This Row],[T2]]&gt;0,1,0))</f>
        <v>0</v>
      </c>
      <c r="R686" s="3">
        <f>IF(ISBLANK(Table13[[#This Row],[T3]]),0,IF(Table13[[#This Row],[T3]]&gt;0,1,0))</f>
        <v>0</v>
      </c>
      <c r="S686" s="3">
        <f>IF(ISBLANK(Table13[[#This Row],[T4]]),0,IF(Table13[[#This Row],[T4]]&gt;0,1,0))</f>
        <v>0</v>
      </c>
      <c r="T686" s="3">
        <v>0.30000000000000004</v>
      </c>
    </row>
    <row r="687" spans="1:20">
      <c r="A687" s="4">
        <v>43766.541666666664</v>
      </c>
      <c r="B687">
        <v>43766</v>
      </c>
      <c r="C687" s="3">
        <v>0.54166666666666663</v>
      </c>
      <c r="D687" s="3">
        <v>13</v>
      </c>
      <c r="E687" s="3">
        <v>28</v>
      </c>
      <c r="F687" s="3">
        <v>0.2</v>
      </c>
      <c r="G687" s="5">
        <v>0.1</v>
      </c>
      <c r="H687" s="3">
        <v>0.30000000000000004</v>
      </c>
      <c r="I687" s="3">
        <v>1.55139</v>
      </c>
      <c r="J687" s="12">
        <f t="shared" si="11"/>
        <v>0.99999999999999967</v>
      </c>
      <c r="K687" s="3"/>
      <c r="L687" s="3"/>
      <c r="M687" s="3"/>
      <c r="N687" s="3"/>
      <c r="O687" s="3"/>
      <c r="P687" s="3">
        <f>IF(ISBLANK(Table13[[#This Row],[T1]]),0,IF(Table13[[#This Row],[T1]]&gt;0,1,0))</f>
        <v>0</v>
      </c>
      <c r="Q687" s="3">
        <f>IF(ISBLANK(Table13[[#This Row],[T2]]),0,IF(Table13[[#This Row],[T2]]&gt;0,1,0))</f>
        <v>0</v>
      </c>
      <c r="R687" s="3">
        <f>IF(ISBLANK(Table13[[#This Row],[T3]]),0,IF(Table13[[#This Row],[T3]]&gt;0,1,0))</f>
        <v>0</v>
      </c>
      <c r="S687" s="3">
        <f>IF(ISBLANK(Table13[[#This Row],[T4]]),0,IF(Table13[[#This Row],[T4]]&gt;0,1,0))</f>
        <v>0</v>
      </c>
      <c r="T687" s="3">
        <v>0.30000000000000004</v>
      </c>
    </row>
    <row r="688" spans="1:20">
      <c r="A688" s="4">
        <v>43766.583333333336</v>
      </c>
      <c r="B688">
        <v>43766</v>
      </c>
      <c r="C688" s="3">
        <v>0.58333333333333337</v>
      </c>
      <c r="D688" s="3">
        <v>14</v>
      </c>
      <c r="E688" s="3">
        <v>28</v>
      </c>
      <c r="F688" s="3">
        <v>0.4</v>
      </c>
      <c r="G688" s="5">
        <v>0.3</v>
      </c>
      <c r="H688" s="3">
        <v>0.7</v>
      </c>
      <c r="I688" s="3">
        <v>1.55139</v>
      </c>
      <c r="J688" s="12">
        <f t="shared" si="11"/>
        <v>1.0041666666666664</v>
      </c>
      <c r="K688" s="3"/>
      <c r="L688" s="3"/>
      <c r="M688" s="3"/>
      <c r="N688" s="3"/>
      <c r="O688" s="3"/>
      <c r="P688" s="3">
        <f>IF(ISBLANK(Table13[[#This Row],[T1]]),0,IF(Table13[[#This Row],[T1]]&gt;0,1,0))</f>
        <v>0</v>
      </c>
      <c r="Q688" s="3">
        <f>IF(ISBLANK(Table13[[#This Row],[T2]]),0,IF(Table13[[#This Row],[T2]]&gt;0,1,0))</f>
        <v>0</v>
      </c>
      <c r="R688" s="3">
        <f>IF(ISBLANK(Table13[[#This Row],[T3]]),0,IF(Table13[[#This Row],[T3]]&gt;0,1,0))</f>
        <v>0</v>
      </c>
      <c r="S688" s="3">
        <f>IF(ISBLANK(Table13[[#This Row],[T4]]),0,IF(Table13[[#This Row],[T4]]&gt;0,1,0))</f>
        <v>0</v>
      </c>
      <c r="T688" s="3">
        <v>0.7</v>
      </c>
    </row>
    <row r="689" spans="1:20">
      <c r="A689" s="4">
        <v>43766.625</v>
      </c>
      <c r="B689">
        <v>43766</v>
      </c>
      <c r="C689" s="3">
        <v>0.625</v>
      </c>
      <c r="D689" s="3">
        <v>15</v>
      </c>
      <c r="E689" s="3">
        <v>28</v>
      </c>
      <c r="F689" s="3">
        <v>0.2</v>
      </c>
      <c r="G689" s="5">
        <v>0.4</v>
      </c>
      <c r="H689" s="3">
        <v>0.60000000000000009</v>
      </c>
      <c r="I689" s="3">
        <v>1.55139</v>
      </c>
      <c r="J689" s="12">
        <f t="shared" si="11"/>
        <v>1.0291666666666663</v>
      </c>
      <c r="K689" s="3"/>
      <c r="L689" s="3"/>
      <c r="M689" s="3"/>
      <c r="N689" s="3"/>
      <c r="O689" s="3"/>
      <c r="P689" s="3">
        <f>IF(ISBLANK(Table13[[#This Row],[T1]]),0,IF(Table13[[#This Row],[T1]]&gt;0,1,0))</f>
        <v>0</v>
      </c>
      <c r="Q689" s="3">
        <f>IF(ISBLANK(Table13[[#This Row],[T2]]),0,IF(Table13[[#This Row],[T2]]&gt;0,1,0))</f>
        <v>0</v>
      </c>
      <c r="R689" s="3">
        <f>IF(ISBLANK(Table13[[#This Row],[T3]]),0,IF(Table13[[#This Row],[T3]]&gt;0,1,0))</f>
        <v>0</v>
      </c>
      <c r="S689" s="3">
        <f>IF(ISBLANK(Table13[[#This Row],[T4]]),0,IF(Table13[[#This Row],[T4]]&gt;0,1,0))</f>
        <v>0</v>
      </c>
      <c r="T689" s="3">
        <v>0.60000000000000009</v>
      </c>
    </row>
    <row r="690" spans="1:20">
      <c r="A690" s="4">
        <v>43766.666666666664</v>
      </c>
      <c r="B690">
        <v>43766</v>
      </c>
      <c r="C690" s="3">
        <v>0.66666666666666663</v>
      </c>
      <c r="D690" s="3">
        <v>16</v>
      </c>
      <c r="E690" s="3">
        <v>28</v>
      </c>
      <c r="F690" s="3">
        <v>1.1000000000000001</v>
      </c>
      <c r="G690" s="5">
        <v>0.8</v>
      </c>
      <c r="H690" s="3">
        <v>1.9000000000000001</v>
      </c>
      <c r="I690" s="3">
        <v>1.55139</v>
      </c>
      <c r="J690" s="12">
        <f t="shared" si="11"/>
        <v>1.0208333333333333</v>
      </c>
      <c r="K690" s="3"/>
      <c r="L690" s="3"/>
      <c r="M690" s="3"/>
      <c r="N690" s="3"/>
      <c r="O690" s="3"/>
      <c r="P690" s="3">
        <f>IF(ISBLANK(Table13[[#This Row],[T1]]),0,IF(Table13[[#This Row],[T1]]&gt;0,1,0))</f>
        <v>0</v>
      </c>
      <c r="Q690" s="3">
        <f>IF(ISBLANK(Table13[[#This Row],[T2]]),0,IF(Table13[[#This Row],[T2]]&gt;0,1,0))</f>
        <v>0</v>
      </c>
      <c r="R690" s="3">
        <f>IF(ISBLANK(Table13[[#This Row],[T3]]),0,IF(Table13[[#This Row],[T3]]&gt;0,1,0))</f>
        <v>0</v>
      </c>
      <c r="S690" s="3">
        <f>IF(ISBLANK(Table13[[#This Row],[T4]]),0,IF(Table13[[#This Row],[T4]]&gt;0,1,0))</f>
        <v>0</v>
      </c>
      <c r="T690" s="3">
        <v>1.9000000000000001</v>
      </c>
    </row>
    <row r="691" spans="1:20">
      <c r="A691" s="4">
        <v>43766.708333333336</v>
      </c>
      <c r="B691">
        <v>43766</v>
      </c>
      <c r="C691" s="3">
        <v>0.70833333333333337</v>
      </c>
      <c r="D691" s="3">
        <v>17</v>
      </c>
      <c r="E691" s="3">
        <v>28</v>
      </c>
      <c r="F691" s="3">
        <v>0.4</v>
      </c>
      <c r="G691" s="5">
        <v>0.4</v>
      </c>
      <c r="H691" s="3">
        <v>0.8</v>
      </c>
      <c r="I691" s="3">
        <v>1.55139</v>
      </c>
      <c r="J691" s="12">
        <f t="shared" si="11"/>
        <v>0.97499999999999964</v>
      </c>
      <c r="K691" s="3"/>
      <c r="L691" s="3"/>
      <c r="M691" s="3"/>
      <c r="N691" s="3"/>
      <c r="O691" s="3"/>
      <c r="P691" s="3">
        <f>IF(ISBLANK(Table13[[#This Row],[T1]]),0,IF(Table13[[#This Row],[T1]]&gt;0,1,0))</f>
        <v>0</v>
      </c>
      <c r="Q691" s="3">
        <f>IF(ISBLANK(Table13[[#This Row],[T2]]),0,IF(Table13[[#This Row],[T2]]&gt;0,1,0))</f>
        <v>0</v>
      </c>
      <c r="R691" s="3">
        <f>IF(ISBLANK(Table13[[#This Row],[T3]]),0,IF(Table13[[#This Row],[T3]]&gt;0,1,0))</f>
        <v>1</v>
      </c>
      <c r="S691" s="3">
        <f>IF(ISBLANK(Table13[[#This Row],[T4]]),0,IF(Table13[[#This Row],[T4]]&gt;0,1,0))</f>
        <v>0</v>
      </c>
      <c r="T691" s="3">
        <v>0.8</v>
      </c>
    </row>
    <row r="692" spans="1:20">
      <c r="A692" s="4">
        <v>43766.75</v>
      </c>
      <c r="B692">
        <v>43766</v>
      </c>
      <c r="C692" s="3">
        <v>0.75</v>
      </c>
      <c r="D692" s="3">
        <v>18</v>
      </c>
      <c r="E692" s="3">
        <v>28</v>
      </c>
      <c r="F692" s="3">
        <v>0.4</v>
      </c>
      <c r="G692" s="5">
        <v>0.4</v>
      </c>
      <c r="H692" s="3">
        <v>0.8</v>
      </c>
      <c r="I692" s="3">
        <v>1.55139</v>
      </c>
      <c r="J692" s="12">
        <f t="shared" si="11"/>
        <v>0.97499999999999976</v>
      </c>
      <c r="K692" s="3">
        <v>0</v>
      </c>
      <c r="L692" s="3">
        <v>0</v>
      </c>
      <c r="M692" s="3">
        <v>55</v>
      </c>
      <c r="N692" s="3">
        <v>0</v>
      </c>
      <c r="O692" s="3"/>
      <c r="P692" s="3">
        <f>IF(ISBLANK(Table13[[#This Row],[T1]]),0,IF(Table13[[#This Row],[T1]]&gt;0,1,0))</f>
        <v>1</v>
      </c>
      <c r="Q692" s="3">
        <f>IF(ISBLANK(Table13[[#This Row],[T2]]),0,IF(Table13[[#This Row],[T2]]&gt;0,1,0))</f>
        <v>0</v>
      </c>
      <c r="R692" s="3">
        <f>IF(ISBLANK(Table13[[#This Row],[T3]]),0,IF(Table13[[#This Row],[T3]]&gt;0,1,0))</f>
        <v>1</v>
      </c>
      <c r="S692" s="3">
        <f>IF(ISBLANK(Table13[[#This Row],[T4]]),0,IF(Table13[[#This Row],[T4]]&gt;0,1,0))</f>
        <v>0</v>
      </c>
      <c r="T692" s="3">
        <v>0.8</v>
      </c>
    </row>
    <row r="693" spans="1:20">
      <c r="A693" s="4">
        <v>43766.791666666664</v>
      </c>
      <c r="B693">
        <v>43766</v>
      </c>
      <c r="C693" s="3">
        <v>0.79166666666666663</v>
      </c>
      <c r="D693" s="3">
        <v>19</v>
      </c>
      <c r="E693" s="3">
        <v>28</v>
      </c>
      <c r="F693" s="3">
        <v>0.3</v>
      </c>
      <c r="G693" s="5">
        <v>0.6</v>
      </c>
      <c r="H693" s="3">
        <v>0.89999999999999991</v>
      </c>
      <c r="I693" s="3">
        <v>1.55139</v>
      </c>
      <c r="J693" s="12">
        <f t="shared" si="11"/>
        <v>0.98333333333333328</v>
      </c>
      <c r="K693" s="3">
        <v>0</v>
      </c>
      <c r="L693" s="3">
        <v>0</v>
      </c>
      <c r="M693" s="3">
        <v>57</v>
      </c>
      <c r="N693" s="3">
        <v>0</v>
      </c>
      <c r="O693" s="3"/>
      <c r="P693" s="3">
        <f>IF(ISBLANK(Table13[[#This Row],[T1]]),0,IF(Table13[[#This Row],[T1]]&gt;0,1,0))</f>
        <v>1</v>
      </c>
      <c r="Q693" s="3">
        <f>IF(ISBLANK(Table13[[#This Row],[T2]]),0,IF(Table13[[#This Row],[T2]]&gt;0,1,0))</f>
        <v>0</v>
      </c>
      <c r="R693" s="3">
        <f>IF(ISBLANK(Table13[[#This Row],[T3]]),0,IF(Table13[[#This Row],[T3]]&gt;0,1,0))</f>
        <v>1</v>
      </c>
      <c r="S693" s="3">
        <f>IF(ISBLANK(Table13[[#This Row],[T4]]),0,IF(Table13[[#This Row],[T4]]&gt;0,1,0))</f>
        <v>0</v>
      </c>
      <c r="T693" s="3">
        <v>0.89999999999999991</v>
      </c>
    </row>
    <row r="694" spans="1:20">
      <c r="A694" s="4">
        <v>43766.833333333336</v>
      </c>
      <c r="B694">
        <v>43766</v>
      </c>
      <c r="C694" s="3">
        <v>0.83333333333333337</v>
      </c>
      <c r="D694" s="3">
        <v>20</v>
      </c>
      <c r="E694" s="3">
        <v>28</v>
      </c>
      <c r="F694" s="3">
        <v>0.4</v>
      </c>
      <c r="G694" s="5">
        <v>0.7</v>
      </c>
      <c r="H694" s="3">
        <v>1.1000000000000001</v>
      </c>
      <c r="I694" s="3">
        <v>1.55139</v>
      </c>
      <c r="J694" s="12">
        <f t="shared" si="11"/>
        <v>0.9624999999999998</v>
      </c>
      <c r="K694" s="3">
        <v>0</v>
      </c>
      <c r="L694" s="3">
        <v>20</v>
      </c>
      <c r="M694" s="3">
        <v>58</v>
      </c>
      <c r="N694" s="3">
        <v>0</v>
      </c>
      <c r="O694" s="3"/>
      <c r="P694" s="3">
        <f>IF(ISBLANK(Table13[[#This Row],[T1]]),0,IF(Table13[[#This Row],[T1]]&gt;0,1,0))</f>
        <v>1</v>
      </c>
      <c r="Q694" s="3">
        <f>IF(ISBLANK(Table13[[#This Row],[T2]]),0,IF(Table13[[#This Row],[T2]]&gt;0,1,0))</f>
        <v>0</v>
      </c>
      <c r="R694" s="3">
        <f>IF(ISBLANK(Table13[[#This Row],[T3]]),0,IF(Table13[[#This Row],[T3]]&gt;0,1,0))</f>
        <v>1</v>
      </c>
      <c r="S694" s="3">
        <f>IF(ISBLANK(Table13[[#This Row],[T4]]),0,IF(Table13[[#This Row],[T4]]&gt;0,1,0))</f>
        <v>0</v>
      </c>
      <c r="T694" s="3">
        <v>1.1000000000000001</v>
      </c>
    </row>
    <row r="695" spans="1:20">
      <c r="A695" s="4">
        <v>43766.875</v>
      </c>
      <c r="B695">
        <v>43766</v>
      </c>
      <c r="C695" s="3">
        <v>0.875</v>
      </c>
      <c r="D695" s="3">
        <v>21</v>
      </c>
      <c r="E695" s="3">
        <v>28</v>
      </c>
      <c r="F695" s="3">
        <v>0.5</v>
      </c>
      <c r="G695" s="5">
        <v>1.9</v>
      </c>
      <c r="H695" s="3">
        <v>2.4</v>
      </c>
      <c r="I695" s="3">
        <v>1.55139</v>
      </c>
      <c r="J695" s="12">
        <f t="shared" si="11"/>
        <v>0.94583333333333297</v>
      </c>
      <c r="K695" s="3">
        <v>49</v>
      </c>
      <c r="L695" s="3">
        <v>54</v>
      </c>
      <c r="M695" s="3">
        <v>57</v>
      </c>
      <c r="N695" s="3">
        <v>0</v>
      </c>
      <c r="O695" s="3"/>
      <c r="P695" s="3">
        <f>IF(ISBLANK(Table13[[#This Row],[T1]]),0,IF(Table13[[#This Row],[T1]]&gt;0,1,0))</f>
        <v>1</v>
      </c>
      <c r="Q695" s="3">
        <f>IF(ISBLANK(Table13[[#This Row],[T2]]),0,IF(Table13[[#This Row],[T2]]&gt;0,1,0))</f>
        <v>0</v>
      </c>
      <c r="R695" s="3">
        <f>IF(ISBLANK(Table13[[#This Row],[T3]]),0,IF(Table13[[#This Row],[T3]]&gt;0,1,0))</f>
        <v>1</v>
      </c>
      <c r="S695" s="3">
        <f>IF(ISBLANK(Table13[[#This Row],[T4]]),0,IF(Table13[[#This Row],[T4]]&gt;0,1,0))</f>
        <v>0</v>
      </c>
      <c r="T695" s="3">
        <v>2.4</v>
      </c>
    </row>
    <row r="696" spans="1:20">
      <c r="A696" s="4">
        <v>43766.916666666664</v>
      </c>
      <c r="B696">
        <v>43766</v>
      </c>
      <c r="C696" s="3">
        <v>0.91666666666666663</v>
      </c>
      <c r="D696" s="3">
        <v>22</v>
      </c>
      <c r="E696" s="3">
        <v>28</v>
      </c>
      <c r="F696" s="3">
        <v>1.3</v>
      </c>
      <c r="G696" s="5">
        <v>0.9</v>
      </c>
      <c r="H696" s="3">
        <v>2.2000000000000002</v>
      </c>
      <c r="I696" s="3">
        <v>1.55139</v>
      </c>
      <c r="J696" s="12">
        <f t="shared" si="11"/>
        <v>0.95000000000000007</v>
      </c>
      <c r="K696" s="3">
        <v>58</v>
      </c>
      <c r="L696" s="3">
        <v>58</v>
      </c>
      <c r="M696" s="3">
        <v>49</v>
      </c>
      <c r="N696" s="3">
        <v>0</v>
      </c>
      <c r="O696" s="3"/>
      <c r="P696" s="3">
        <f>IF(ISBLANK(Table13[[#This Row],[T1]]),0,IF(Table13[[#This Row],[T1]]&gt;0,1,0))</f>
        <v>1</v>
      </c>
      <c r="Q696" s="3">
        <f>IF(ISBLANK(Table13[[#This Row],[T2]]),0,IF(Table13[[#This Row],[T2]]&gt;0,1,0))</f>
        <v>0</v>
      </c>
      <c r="R696" s="3">
        <f>IF(ISBLANK(Table13[[#This Row],[T3]]),0,IF(Table13[[#This Row],[T3]]&gt;0,1,0))</f>
        <v>1</v>
      </c>
      <c r="S696" s="3">
        <f>IF(ISBLANK(Table13[[#This Row],[T4]]),0,IF(Table13[[#This Row],[T4]]&gt;0,1,0))</f>
        <v>0</v>
      </c>
      <c r="T696" s="3">
        <v>2.2000000000000002</v>
      </c>
    </row>
    <row r="697" spans="1:20">
      <c r="A697" s="4">
        <v>43766.958333333336</v>
      </c>
      <c r="B697">
        <v>43766</v>
      </c>
      <c r="C697" s="3">
        <v>0.95833333333333337</v>
      </c>
      <c r="D697" s="3">
        <v>23</v>
      </c>
      <c r="E697" s="3">
        <v>28</v>
      </c>
      <c r="F697" s="3">
        <v>0.4</v>
      </c>
      <c r="G697" s="5">
        <v>0.2</v>
      </c>
      <c r="H697" s="3">
        <v>0.60000000000000009</v>
      </c>
      <c r="I697" s="3">
        <v>1.55139</v>
      </c>
      <c r="J697" s="12">
        <f t="shared" si="11"/>
        <v>1.0458333333333334</v>
      </c>
      <c r="K697" s="3">
        <v>57</v>
      </c>
      <c r="L697" s="3">
        <v>57</v>
      </c>
      <c r="M697" s="3">
        <v>57</v>
      </c>
      <c r="N697" s="3">
        <v>0</v>
      </c>
      <c r="O697" s="3"/>
      <c r="P697" s="3">
        <f>IF(ISBLANK(Table13[[#This Row],[T1]]),0,IF(Table13[[#This Row],[T1]]&gt;0,1,0))</f>
        <v>1</v>
      </c>
      <c r="Q697" s="3">
        <f>IF(ISBLANK(Table13[[#This Row],[T2]]),0,IF(Table13[[#This Row],[T2]]&gt;0,1,0))</f>
        <v>0</v>
      </c>
      <c r="R697" s="3">
        <f>IF(ISBLANK(Table13[[#This Row],[T3]]),0,IF(Table13[[#This Row],[T3]]&gt;0,1,0))</f>
        <v>1</v>
      </c>
      <c r="S697" s="3">
        <f>IF(ISBLANK(Table13[[#This Row],[T4]]),0,IF(Table13[[#This Row],[T4]]&gt;0,1,0))</f>
        <v>0</v>
      </c>
      <c r="T697" s="3">
        <v>0.60000000000000009</v>
      </c>
    </row>
    <row r="698" spans="1:20">
      <c r="A698" s="4">
        <v>43767</v>
      </c>
      <c r="B698">
        <v>43767</v>
      </c>
      <c r="C698" s="3">
        <v>0</v>
      </c>
      <c r="D698" s="3">
        <v>0</v>
      </c>
      <c r="E698" s="3">
        <v>29</v>
      </c>
      <c r="F698" s="3">
        <v>0.4</v>
      </c>
      <c r="G698" s="5">
        <v>0.2</v>
      </c>
      <c r="H698" s="3">
        <v>0.60000000000000009</v>
      </c>
      <c r="I698" s="3">
        <v>1.55139</v>
      </c>
      <c r="J698" s="12">
        <f t="shared" si="11"/>
        <v>1.0833333333333335</v>
      </c>
      <c r="K698" s="3">
        <v>58</v>
      </c>
      <c r="L698" s="3">
        <v>58</v>
      </c>
      <c r="M698" s="3">
        <v>58</v>
      </c>
      <c r="N698" s="3">
        <v>0</v>
      </c>
      <c r="O698" s="3"/>
      <c r="P698" s="3">
        <f>IF(ISBLANK(Table13[[#This Row],[T1]]),0,IF(Table13[[#This Row],[T1]]&gt;0,1,0))</f>
        <v>1</v>
      </c>
      <c r="Q698" s="3">
        <f>IF(ISBLANK(Table13[[#This Row],[T2]]),0,IF(Table13[[#This Row],[T2]]&gt;0,1,0))</f>
        <v>0</v>
      </c>
      <c r="R698" s="3">
        <f>IF(ISBLANK(Table13[[#This Row],[T3]]),0,IF(Table13[[#This Row],[T3]]&gt;0,1,0))</f>
        <v>1</v>
      </c>
      <c r="S698" s="3">
        <f>IF(ISBLANK(Table13[[#This Row],[T4]]),0,IF(Table13[[#This Row],[T4]]&gt;0,1,0))</f>
        <v>0</v>
      </c>
      <c r="T698" s="3">
        <v>0.60000000000000009</v>
      </c>
    </row>
    <row r="699" spans="1:20">
      <c r="A699" s="4">
        <v>43767.041666666664</v>
      </c>
      <c r="B699">
        <v>43767</v>
      </c>
      <c r="C699" s="3">
        <v>4.1666666666666664E-2</v>
      </c>
      <c r="D699" s="3">
        <v>1</v>
      </c>
      <c r="E699" s="3">
        <v>29</v>
      </c>
      <c r="F699" s="3">
        <v>0.3</v>
      </c>
      <c r="G699" s="5">
        <v>0.2</v>
      </c>
      <c r="H699" s="3">
        <v>0.5</v>
      </c>
      <c r="I699" s="3">
        <v>1.55139</v>
      </c>
      <c r="J699" s="12">
        <f t="shared" si="11"/>
        <v>1.0833333333333335</v>
      </c>
      <c r="K699" s="3">
        <v>58</v>
      </c>
      <c r="L699" s="3">
        <v>58</v>
      </c>
      <c r="M699" s="3">
        <v>58</v>
      </c>
      <c r="N699" s="3">
        <v>0</v>
      </c>
      <c r="O699" s="3"/>
      <c r="P699" s="3">
        <f>IF(ISBLANK(Table13[[#This Row],[T1]]),0,IF(Table13[[#This Row],[T1]]&gt;0,1,0))</f>
        <v>1</v>
      </c>
      <c r="Q699" s="3">
        <f>IF(ISBLANK(Table13[[#This Row],[T2]]),0,IF(Table13[[#This Row],[T2]]&gt;0,1,0))</f>
        <v>0</v>
      </c>
      <c r="R699" s="3">
        <f>IF(ISBLANK(Table13[[#This Row],[T3]]),0,IF(Table13[[#This Row],[T3]]&gt;0,1,0))</f>
        <v>1</v>
      </c>
      <c r="S699" s="3">
        <f>IF(ISBLANK(Table13[[#This Row],[T4]]),0,IF(Table13[[#This Row],[T4]]&gt;0,1,0))</f>
        <v>0</v>
      </c>
      <c r="T699" s="3">
        <v>0.5</v>
      </c>
    </row>
    <row r="700" spans="1:20">
      <c r="A700" s="4">
        <v>43767.083333333336</v>
      </c>
      <c r="B700">
        <v>43767</v>
      </c>
      <c r="C700" s="3">
        <v>8.3333333333333329E-2</v>
      </c>
      <c r="D700" s="3">
        <v>2</v>
      </c>
      <c r="E700" s="3">
        <v>29</v>
      </c>
      <c r="F700" s="3">
        <v>0.2</v>
      </c>
      <c r="G700" s="5">
        <v>0.2</v>
      </c>
      <c r="H700" s="3">
        <v>0.4</v>
      </c>
      <c r="I700" s="3">
        <v>1.55139</v>
      </c>
      <c r="J700" s="12">
        <f t="shared" si="11"/>
        <v>1.0875000000000001</v>
      </c>
      <c r="K700" s="3">
        <v>58</v>
      </c>
      <c r="L700" s="3">
        <v>58</v>
      </c>
      <c r="M700" s="3">
        <v>58</v>
      </c>
      <c r="N700" s="3">
        <v>0</v>
      </c>
      <c r="O700" s="3"/>
      <c r="P700" s="3">
        <f>IF(ISBLANK(Table13[[#This Row],[T1]]),0,IF(Table13[[#This Row],[T1]]&gt;0,1,0))</f>
        <v>1</v>
      </c>
      <c r="Q700" s="3">
        <f>IF(ISBLANK(Table13[[#This Row],[T2]]),0,IF(Table13[[#This Row],[T2]]&gt;0,1,0))</f>
        <v>0</v>
      </c>
      <c r="R700" s="3">
        <f>IF(ISBLANK(Table13[[#This Row],[T3]]),0,IF(Table13[[#This Row],[T3]]&gt;0,1,0))</f>
        <v>1</v>
      </c>
      <c r="S700" s="3">
        <f>IF(ISBLANK(Table13[[#This Row],[T4]]),0,IF(Table13[[#This Row],[T4]]&gt;0,1,0))</f>
        <v>0</v>
      </c>
      <c r="T700" s="3">
        <v>0.4</v>
      </c>
    </row>
    <row r="701" spans="1:20">
      <c r="A701" s="4">
        <v>43767.125</v>
      </c>
      <c r="B701">
        <v>43767</v>
      </c>
      <c r="C701" s="3">
        <v>0.125</v>
      </c>
      <c r="D701" s="3">
        <v>3</v>
      </c>
      <c r="E701" s="3">
        <v>29</v>
      </c>
      <c r="F701" s="3">
        <v>0.2</v>
      </c>
      <c r="G701" s="5">
        <v>0.4</v>
      </c>
      <c r="H701" s="3">
        <v>0.60000000000000009</v>
      </c>
      <c r="I701" s="3">
        <v>1.55139</v>
      </c>
      <c r="J701" s="12">
        <f t="shared" si="11"/>
        <v>1.0875000000000001</v>
      </c>
      <c r="K701" s="3">
        <v>57</v>
      </c>
      <c r="L701" s="3">
        <v>57</v>
      </c>
      <c r="M701" s="3">
        <v>57</v>
      </c>
      <c r="N701" s="3">
        <v>0</v>
      </c>
      <c r="O701" s="3"/>
      <c r="P701" s="3">
        <f>IF(ISBLANK(Table13[[#This Row],[T1]]),0,IF(Table13[[#This Row],[T1]]&gt;0,1,0))</f>
        <v>1</v>
      </c>
      <c r="Q701" s="3">
        <f>IF(ISBLANK(Table13[[#This Row],[T2]]),0,IF(Table13[[#This Row],[T2]]&gt;0,1,0))</f>
        <v>0</v>
      </c>
      <c r="R701" s="3">
        <f>IF(ISBLANK(Table13[[#This Row],[T3]]),0,IF(Table13[[#This Row],[T3]]&gt;0,1,0))</f>
        <v>1</v>
      </c>
      <c r="S701" s="3">
        <f>IF(ISBLANK(Table13[[#This Row],[T4]]),0,IF(Table13[[#This Row],[T4]]&gt;0,1,0))</f>
        <v>0</v>
      </c>
      <c r="T701" s="3">
        <v>0.60000000000000009</v>
      </c>
    </row>
    <row r="702" spans="1:20">
      <c r="A702" s="4">
        <v>43767.166666666664</v>
      </c>
      <c r="B702">
        <v>43767</v>
      </c>
      <c r="C702" s="3">
        <v>0.16666666666666666</v>
      </c>
      <c r="D702" s="3">
        <v>4</v>
      </c>
      <c r="E702" s="3">
        <v>29</v>
      </c>
      <c r="F702" s="3">
        <v>0.2</v>
      </c>
      <c r="G702" s="5">
        <v>0.2</v>
      </c>
      <c r="H702" s="3">
        <v>0.4</v>
      </c>
      <c r="I702" s="3">
        <v>1.55139</v>
      </c>
      <c r="J702" s="12">
        <f t="shared" si="11"/>
        <v>1.0791666666666668</v>
      </c>
      <c r="K702" s="3">
        <v>58</v>
      </c>
      <c r="L702" s="3">
        <v>57</v>
      </c>
      <c r="M702" s="3">
        <v>58</v>
      </c>
      <c r="N702" s="3">
        <v>0</v>
      </c>
      <c r="O702" s="3"/>
      <c r="P702" s="3">
        <f>IF(ISBLANK(Table13[[#This Row],[T1]]),0,IF(Table13[[#This Row],[T1]]&gt;0,1,0))</f>
        <v>1</v>
      </c>
      <c r="Q702" s="3">
        <f>IF(ISBLANK(Table13[[#This Row],[T2]]),0,IF(Table13[[#This Row],[T2]]&gt;0,1,0))</f>
        <v>0</v>
      </c>
      <c r="R702" s="3">
        <f>IF(ISBLANK(Table13[[#This Row],[T3]]),0,IF(Table13[[#This Row],[T3]]&gt;0,1,0))</f>
        <v>1</v>
      </c>
      <c r="S702" s="3">
        <f>IF(ISBLANK(Table13[[#This Row],[T4]]),0,IF(Table13[[#This Row],[T4]]&gt;0,1,0))</f>
        <v>0</v>
      </c>
      <c r="T702" s="3">
        <v>0.4</v>
      </c>
    </row>
    <row r="703" spans="1:20">
      <c r="A703" s="4">
        <v>43767.208333333336</v>
      </c>
      <c r="B703">
        <v>43767</v>
      </c>
      <c r="C703" s="3">
        <v>0.20833333333333334</v>
      </c>
      <c r="D703" s="3">
        <v>5</v>
      </c>
      <c r="E703" s="3">
        <v>29</v>
      </c>
      <c r="F703" s="3">
        <v>0.3</v>
      </c>
      <c r="G703" s="5">
        <v>1.1000000000000001</v>
      </c>
      <c r="H703" s="3">
        <v>1.4000000000000001</v>
      </c>
      <c r="I703" s="3">
        <v>1.55139</v>
      </c>
      <c r="J703" s="12">
        <f t="shared" si="11"/>
        <v>1.0875000000000001</v>
      </c>
      <c r="K703" s="3">
        <v>58</v>
      </c>
      <c r="L703" s="3">
        <v>55</v>
      </c>
      <c r="M703" s="3">
        <v>58</v>
      </c>
      <c r="N703" s="3">
        <v>0</v>
      </c>
      <c r="O703" s="3"/>
      <c r="P703" s="3">
        <f>IF(ISBLANK(Table13[[#This Row],[T1]]),0,IF(Table13[[#This Row],[T1]]&gt;0,1,0))</f>
        <v>1</v>
      </c>
      <c r="Q703" s="3">
        <f>IF(ISBLANK(Table13[[#This Row],[T2]]),0,IF(Table13[[#This Row],[T2]]&gt;0,1,0))</f>
        <v>0</v>
      </c>
      <c r="R703" s="3">
        <f>IF(ISBLANK(Table13[[#This Row],[T3]]),0,IF(Table13[[#This Row],[T3]]&gt;0,1,0))</f>
        <v>1</v>
      </c>
      <c r="S703" s="3">
        <f>IF(ISBLANK(Table13[[#This Row],[T4]]),0,IF(Table13[[#This Row],[T4]]&gt;0,1,0))</f>
        <v>0</v>
      </c>
      <c r="T703" s="3">
        <v>1.4000000000000001</v>
      </c>
    </row>
    <row r="704" spans="1:20">
      <c r="A704" s="4">
        <v>43767.25</v>
      </c>
      <c r="B704">
        <v>43767</v>
      </c>
      <c r="C704" s="3">
        <v>0.25</v>
      </c>
      <c r="D704" s="3">
        <v>6</v>
      </c>
      <c r="E704" s="3">
        <v>29</v>
      </c>
      <c r="F704" s="3">
        <v>0.8</v>
      </c>
      <c r="G704" s="5">
        <v>0.7</v>
      </c>
      <c r="H704" s="3">
        <v>1.5</v>
      </c>
      <c r="I704" s="3">
        <v>1.55139</v>
      </c>
      <c r="J704" s="12">
        <f t="shared" si="11"/>
        <v>1.1250000000000002</v>
      </c>
      <c r="K704" s="3">
        <v>57</v>
      </c>
      <c r="L704" s="3">
        <v>49</v>
      </c>
      <c r="M704" s="3">
        <v>57</v>
      </c>
      <c r="N704" s="3">
        <v>0</v>
      </c>
      <c r="O704" s="3"/>
      <c r="P704" s="3">
        <f>IF(ISBLANK(Table13[[#This Row],[T1]]),0,IF(Table13[[#This Row],[T1]]&gt;0,1,0))</f>
        <v>1</v>
      </c>
      <c r="Q704" s="3">
        <f>IF(ISBLANK(Table13[[#This Row],[T2]]),0,IF(Table13[[#This Row],[T2]]&gt;0,1,0))</f>
        <v>0</v>
      </c>
      <c r="R704" s="3">
        <f>IF(ISBLANK(Table13[[#This Row],[T3]]),0,IF(Table13[[#This Row],[T3]]&gt;0,1,0))</f>
        <v>1</v>
      </c>
      <c r="S704" s="3">
        <f>IF(ISBLANK(Table13[[#This Row],[T4]]),0,IF(Table13[[#This Row],[T4]]&gt;0,1,0))</f>
        <v>0</v>
      </c>
      <c r="T704" s="3">
        <v>1.5</v>
      </c>
    </row>
    <row r="705" spans="1:20">
      <c r="A705" s="4">
        <v>43767.291666666664</v>
      </c>
      <c r="B705">
        <v>43767</v>
      </c>
      <c r="C705" s="3">
        <v>0.29166666666666669</v>
      </c>
      <c r="D705" s="3">
        <v>7</v>
      </c>
      <c r="E705" s="3">
        <v>29</v>
      </c>
      <c r="F705" s="3">
        <v>2.7</v>
      </c>
      <c r="G705" s="5">
        <v>1.4</v>
      </c>
      <c r="H705" s="3">
        <v>4.0999999999999996</v>
      </c>
      <c r="I705" s="3">
        <v>1.55139</v>
      </c>
      <c r="J705" s="12">
        <f t="shared" si="11"/>
        <v>1.1166666666666669</v>
      </c>
      <c r="K705" s="3">
        <v>47</v>
      </c>
      <c r="L705" s="3">
        <v>15</v>
      </c>
      <c r="M705" s="3">
        <v>38</v>
      </c>
      <c r="N705" s="3">
        <v>0</v>
      </c>
      <c r="O705" s="3"/>
      <c r="P705" s="3">
        <f>IF(ISBLANK(Table13[[#This Row],[T1]]),0,IF(Table13[[#This Row],[T1]]&gt;0,1,0))</f>
        <v>1</v>
      </c>
      <c r="Q705" s="3">
        <f>IF(ISBLANK(Table13[[#This Row],[T2]]),0,IF(Table13[[#This Row],[T2]]&gt;0,1,0))</f>
        <v>0</v>
      </c>
      <c r="R705" s="3">
        <f>IF(ISBLANK(Table13[[#This Row],[T3]]),0,IF(Table13[[#This Row],[T3]]&gt;0,1,0))</f>
        <v>1</v>
      </c>
      <c r="S705" s="3">
        <f>IF(ISBLANK(Table13[[#This Row],[T4]]),0,IF(Table13[[#This Row],[T4]]&gt;0,1,0))</f>
        <v>0</v>
      </c>
      <c r="T705" s="3">
        <v>4.0999999999999996</v>
      </c>
    </row>
    <row r="706" spans="1:20">
      <c r="A706" s="4">
        <v>43767.333333333336</v>
      </c>
      <c r="B706">
        <v>43767</v>
      </c>
      <c r="C706" s="3">
        <v>0.33333333333333331</v>
      </c>
      <c r="D706" s="3">
        <v>8</v>
      </c>
      <c r="E706" s="3">
        <v>29</v>
      </c>
      <c r="F706" s="3">
        <v>0.2</v>
      </c>
      <c r="G706" s="5">
        <v>0.4</v>
      </c>
      <c r="H706" s="3">
        <v>0.60000000000000009</v>
      </c>
      <c r="I706" s="3">
        <v>1.55139</v>
      </c>
      <c r="J706" s="12">
        <f t="shared" ref="J706:J769" si="12">AVERAGE(H706:H729)</f>
        <v>1.1208333333333333</v>
      </c>
      <c r="K706" s="3"/>
      <c r="L706" s="3"/>
      <c r="M706" s="3"/>
      <c r="N706" s="3"/>
      <c r="O706" s="3"/>
      <c r="P706" s="3">
        <f>IF(ISBLANK(Table13[[#This Row],[T1]]),0,IF(Table13[[#This Row],[T1]]&gt;0,1,0))</f>
        <v>0</v>
      </c>
      <c r="Q706" s="3">
        <f>IF(ISBLANK(Table13[[#This Row],[T2]]),0,IF(Table13[[#This Row],[T2]]&gt;0,1,0))</f>
        <v>0</v>
      </c>
      <c r="R706" s="3">
        <f>IF(ISBLANK(Table13[[#This Row],[T3]]),0,IF(Table13[[#This Row],[T3]]&gt;0,1,0))</f>
        <v>1</v>
      </c>
      <c r="S706" s="3">
        <f>IF(ISBLANK(Table13[[#This Row],[T4]]),0,IF(Table13[[#This Row],[T4]]&gt;0,1,0))</f>
        <v>0</v>
      </c>
      <c r="T706" s="3">
        <v>0.60000000000000009</v>
      </c>
    </row>
    <row r="707" spans="1:20">
      <c r="A707" s="4">
        <v>43767.375</v>
      </c>
      <c r="B707">
        <v>43767</v>
      </c>
      <c r="C707" s="3">
        <v>0.375</v>
      </c>
      <c r="D707" s="3">
        <v>9</v>
      </c>
      <c r="E707" s="3">
        <v>29</v>
      </c>
      <c r="F707" s="3">
        <v>0.2</v>
      </c>
      <c r="G707" s="5">
        <v>0.2</v>
      </c>
      <c r="H707" s="3">
        <v>0.4</v>
      </c>
      <c r="I707" s="3">
        <v>1.55139</v>
      </c>
      <c r="J707" s="12">
        <f t="shared" si="12"/>
        <v>1.1583333333333334</v>
      </c>
      <c r="K707" s="3"/>
      <c r="L707" s="3"/>
      <c r="M707" s="3"/>
      <c r="N707" s="3"/>
      <c r="O707" s="3"/>
      <c r="P707" s="3">
        <f>IF(ISBLANK(Table13[[#This Row],[T1]]),0,IF(Table13[[#This Row],[T1]]&gt;0,1,0))</f>
        <v>0</v>
      </c>
      <c r="Q707" s="3">
        <f>IF(ISBLANK(Table13[[#This Row],[T2]]),0,IF(Table13[[#This Row],[T2]]&gt;0,1,0))</f>
        <v>0</v>
      </c>
      <c r="R707" s="3">
        <f>IF(ISBLANK(Table13[[#This Row],[T3]]),0,IF(Table13[[#This Row],[T3]]&gt;0,1,0))</f>
        <v>0</v>
      </c>
      <c r="S707" s="3">
        <f>IF(ISBLANK(Table13[[#This Row],[T4]]),0,IF(Table13[[#This Row],[T4]]&gt;0,1,0))</f>
        <v>0</v>
      </c>
      <c r="T707" s="3">
        <v>0.4</v>
      </c>
    </row>
    <row r="708" spans="1:20">
      <c r="A708" s="4">
        <v>43767.416666666664</v>
      </c>
      <c r="B708">
        <v>43767</v>
      </c>
      <c r="C708" s="3">
        <v>0.41666666666666669</v>
      </c>
      <c r="D708" s="3">
        <v>10</v>
      </c>
      <c r="E708" s="3">
        <v>29</v>
      </c>
      <c r="F708" s="3">
        <v>0.2</v>
      </c>
      <c r="G708" s="5">
        <v>0.2</v>
      </c>
      <c r="H708" s="3">
        <v>0.4</v>
      </c>
      <c r="I708" s="3">
        <v>1.55139</v>
      </c>
      <c r="J708" s="12">
        <f t="shared" si="12"/>
        <v>1.1541666666666668</v>
      </c>
      <c r="K708" s="3"/>
      <c r="L708" s="3"/>
      <c r="M708" s="3"/>
      <c r="N708" s="3"/>
      <c r="O708" s="3"/>
      <c r="P708" s="3">
        <f>IF(ISBLANK(Table13[[#This Row],[T1]]),0,IF(Table13[[#This Row],[T1]]&gt;0,1,0))</f>
        <v>0</v>
      </c>
      <c r="Q708" s="3">
        <f>IF(ISBLANK(Table13[[#This Row],[T2]]),0,IF(Table13[[#This Row],[T2]]&gt;0,1,0))</f>
        <v>0</v>
      </c>
      <c r="R708" s="3">
        <f>IF(ISBLANK(Table13[[#This Row],[T3]]),0,IF(Table13[[#This Row],[T3]]&gt;0,1,0))</f>
        <v>0</v>
      </c>
      <c r="S708" s="3">
        <f>IF(ISBLANK(Table13[[#This Row],[T4]]),0,IF(Table13[[#This Row],[T4]]&gt;0,1,0))</f>
        <v>0</v>
      </c>
      <c r="T708" s="3">
        <v>0.4</v>
      </c>
    </row>
    <row r="709" spans="1:20">
      <c r="A709" s="4">
        <v>43767.458333333336</v>
      </c>
      <c r="B709">
        <v>43767</v>
      </c>
      <c r="C709" s="3">
        <v>0.45833333333333331</v>
      </c>
      <c r="D709" s="3">
        <v>11</v>
      </c>
      <c r="E709" s="3">
        <v>29</v>
      </c>
      <c r="F709" s="3">
        <v>0.2</v>
      </c>
      <c r="G709" s="5">
        <v>0.2</v>
      </c>
      <c r="H709" s="3">
        <v>0.4</v>
      </c>
      <c r="I709" s="3">
        <v>1.55139</v>
      </c>
      <c r="J709" s="12">
        <f t="shared" si="12"/>
        <v>1.1500000000000001</v>
      </c>
      <c r="K709" s="3"/>
      <c r="L709" s="3"/>
      <c r="M709" s="3"/>
      <c r="N709" s="3"/>
      <c r="O709" s="3"/>
      <c r="P709" s="3">
        <f>IF(ISBLANK(Table13[[#This Row],[T1]]),0,IF(Table13[[#This Row],[T1]]&gt;0,1,0))</f>
        <v>0</v>
      </c>
      <c r="Q709" s="3">
        <f>IF(ISBLANK(Table13[[#This Row],[T2]]),0,IF(Table13[[#This Row],[T2]]&gt;0,1,0))</f>
        <v>0</v>
      </c>
      <c r="R709" s="3">
        <f>IF(ISBLANK(Table13[[#This Row],[T3]]),0,IF(Table13[[#This Row],[T3]]&gt;0,1,0))</f>
        <v>0</v>
      </c>
      <c r="S709" s="3">
        <f>IF(ISBLANK(Table13[[#This Row],[T4]]),0,IF(Table13[[#This Row],[T4]]&gt;0,1,0))</f>
        <v>0</v>
      </c>
      <c r="T709" s="3">
        <v>0.4</v>
      </c>
    </row>
    <row r="710" spans="1:20">
      <c r="A710" s="4">
        <v>43767.5</v>
      </c>
      <c r="B710">
        <v>43767</v>
      </c>
      <c r="C710" s="3">
        <v>0.5</v>
      </c>
      <c r="D710" s="3">
        <v>12</v>
      </c>
      <c r="E710" s="3">
        <v>29</v>
      </c>
      <c r="F710" s="3">
        <v>0.2</v>
      </c>
      <c r="G710" s="5">
        <v>0.2</v>
      </c>
      <c r="H710" s="3">
        <v>0.4</v>
      </c>
      <c r="I710" s="3">
        <v>1.55139</v>
      </c>
      <c r="J710" s="12">
        <f t="shared" si="12"/>
        <v>1.1499999999999999</v>
      </c>
      <c r="K710" s="3"/>
      <c r="L710" s="3"/>
      <c r="M710" s="3"/>
      <c r="N710" s="3"/>
      <c r="O710" s="3"/>
      <c r="P710" s="3">
        <f>IF(ISBLANK(Table13[[#This Row],[T1]]),0,IF(Table13[[#This Row],[T1]]&gt;0,1,0))</f>
        <v>0</v>
      </c>
      <c r="Q710" s="3">
        <f>IF(ISBLANK(Table13[[#This Row],[T2]]),0,IF(Table13[[#This Row],[T2]]&gt;0,1,0))</f>
        <v>0</v>
      </c>
      <c r="R710" s="3">
        <f>IF(ISBLANK(Table13[[#This Row],[T3]]),0,IF(Table13[[#This Row],[T3]]&gt;0,1,0))</f>
        <v>0</v>
      </c>
      <c r="S710" s="3">
        <f>IF(ISBLANK(Table13[[#This Row],[T4]]),0,IF(Table13[[#This Row],[T4]]&gt;0,1,0))</f>
        <v>0</v>
      </c>
      <c r="T710" s="3">
        <v>0.4</v>
      </c>
    </row>
    <row r="711" spans="1:20">
      <c r="A711" s="4">
        <v>43767.541666666664</v>
      </c>
      <c r="B711">
        <v>43767</v>
      </c>
      <c r="C711" s="3">
        <v>0.54166666666666663</v>
      </c>
      <c r="D711" s="3">
        <v>13</v>
      </c>
      <c r="E711" s="3">
        <v>29</v>
      </c>
      <c r="F711" s="3">
        <v>0.2</v>
      </c>
      <c r="G711" s="5">
        <v>0.2</v>
      </c>
      <c r="H711" s="3">
        <v>0.4</v>
      </c>
      <c r="I711" s="3">
        <v>1.55139</v>
      </c>
      <c r="J711" s="12">
        <f t="shared" si="12"/>
        <v>1.1458333333333335</v>
      </c>
      <c r="K711" s="3"/>
      <c r="L711" s="3"/>
      <c r="M711" s="3"/>
      <c r="N711" s="3"/>
      <c r="O711" s="3"/>
      <c r="P711" s="3">
        <f>IF(ISBLANK(Table13[[#This Row],[T1]]),0,IF(Table13[[#This Row],[T1]]&gt;0,1,0))</f>
        <v>0</v>
      </c>
      <c r="Q711" s="3">
        <f>IF(ISBLANK(Table13[[#This Row],[T2]]),0,IF(Table13[[#This Row],[T2]]&gt;0,1,0))</f>
        <v>0</v>
      </c>
      <c r="R711" s="3">
        <f>IF(ISBLANK(Table13[[#This Row],[T3]]),0,IF(Table13[[#This Row],[T3]]&gt;0,1,0))</f>
        <v>0</v>
      </c>
      <c r="S711" s="3">
        <f>IF(ISBLANK(Table13[[#This Row],[T4]]),0,IF(Table13[[#This Row],[T4]]&gt;0,1,0))</f>
        <v>0</v>
      </c>
      <c r="T711" s="3">
        <v>0.4</v>
      </c>
    </row>
    <row r="712" spans="1:20">
      <c r="A712" s="4">
        <v>43767.583333333336</v>
      </c>
      <c r="B712">
        <v>43767</v>
      </c>
      <c r="C712" s="3">
        <v>0.58333333333333337</v>
      </c>
      <c r="D712" s="3">
        <v>14</v>
      </c>
      <c r="E712" s="3">
        <v>29</v>
      </c>
      <c r="F712" s="3">
        <v>0.2</v>
      </c>
      <c r="G712" s="5">
        <v>1.1000000000000001</v>
      </c>
      <c r="H712" s="3">
        <v>1.3</v>
      </c>
      <c r="I712" s="3">
        <v>1.55139</v>
      </c>
      <c r="J712" s="12">
        <f t="shared" si="12"/>
        <v>1.1458333333333333</v>
      </c>
      <c r="K712" s="3"/>
      <c r="L712" s="3"/>
      <c r="M712" s="3"/>
      <c r="N712" s="3"/>
      <c r="O712" s="3"/>
      <c r="P712" s="3">
        <f>IF(ISBLANK(Table13[[#This Row],[T1]]),0,IF(Table13[[#This Row],[T1]]&gt;0,1,0))</f>
        <v>0</v>
      </c>
      <c r="Q712" s="3">
        <f>IF(ISBLANK(Table13[[#This Row],[T2]]),0,IF(Table13[[#This Row],[T2]]&gt;0,1,0))</f>
        <v>0</v>
      </c>
      <c r="R712" s="3">
        <f>IF(ISBLANK(Table13[[#This Row],[T3]]),0,IF(Table13[[#This Row],[T3]]&gt;0,1,0))</f>
        <v>0</v>
      </c>
      <c r="S712" s="3">
        <f>IF(ISBLANK(Table13[[#This Row],[T4]]),0,IF(Table13[[#This Row],[T4]]&gt;0,1,0))</f>
        <v>0</v>
      </c>
      <c r="T712" s="3">
        <v>1.3</v>
      </c>
    </row>
    <row r="713" spans="1:20">
      <c r="A713" s="4">
        <v>43767.625</v>
      </c>
      <c r="B713">
        <v>43767</v>
      </c>
      <c r="C713" s="3">
        <v>0.625</v>
      </c>
      <c r="D713" s="3">
        <v>15</v>
      </c>
      <c r="E713" s="3">
        <v>29</v>
      </c>
      <c r="F713" s="3">
        <v>0.2</v>
      </c>
      <c r="G713" s="5">
        <v>0.2</v>
      </c>
      <c r="H713" s="3">
        <v>0.4</v>
      </c>
      <c r="I713" s="3">
        <v>1.55139</v>
      </c>
      <c r="J713" s="12">
        <f t="shared" si="12"/>
        <v>1.1083333333333332</v>
      </c>
      <c r="K713" s="3"/>
      <c r="L713" s="3"/>
      <c r="M713" s="3"/>
      <c r="N713" s="3"/>
      <c r="O713" s="3"/>
      <c r="P713" s="3">
        <f>IF(ISBLANK(Table13[[#This Row],[T1]]),0,IF(Table13[[#This Row],[T1]]&gt;0,1,0))</f>
        <v>0</v>
      </c>
      <c r="Q713" s="3">
        <f>IF(ISBLANK(Table13[[#This Row],[T2]]),0,IF(Table13[[#This Row],[T2]]&gt;0,1,0))</f>
        <v>0</v>
      </c>
      <c r="R713" s="3">
        <f>IF(ISBLANK(Table13[[#This Row],[T3]]),0,IF(Table13[[#This Row],[T3]]&gt;0,1,0))</f>
        <v>0</v>
      </c>
      <c r="S713" s="3">
        <f>IF(ISBLANK(Table13[[#This Row],[T4]]),0,IF(Table13[[#This Row],[T4]]&gt;0,1,0))</f>
        <v>0</v>
      </c>
      <c r="T713" s="3">
        <v>0.4</v>
      </c>
    </row>
    <row r="714" spans="1:20">
      <c r="A714" s="4">
        <v>43767.666666666664</v>
      </c>
      <c r="B714">
        <v>43767</v>
      </c>
      <c r="C714" s="3">
        <v>0.66666666666666663</v>
      </c>
      <c r="D714" s="3">
        <v>16</v>
      </c>
      <c r="E714" s="3">
        <v>29</v>
      </c>
      <c r="F714" s="3">
        <v>0.2</v>
      </c>
      <c r="G714" s="5">
        <v>0.6</v>
      </c>
      <c r="H714" s="3">
        <v>0.8</v>
      </c>
      <c r="I714" s="3">
        <v>1.55139</v>
      </c>
      <c r="J714" s="12">
        <f t="shared" si="12"/>
        <v>1.1458333333333333</v>
      </c>
      <c r="K714" s="3"/>
      <c r="L714" s="3"/>
      <c r="M714" s="3"/>
      <c r="N714" s="3"/>
      <c r="O714" s="3"/>
      <c r="P714" s="3">
        <f>IF(ISBLANK(Table13[[#This Row],[T1]]),0,IF(Table13[[#This Row],[T1]]&gt;0,1,0))</f>
        <v>0</v>
      </c>
      <c r="Q714" s="3">
        <f>IF(ISBLANK(Table13[[#This Row],[T2]]),0,IF(Table13[[#This Row],[T2]]&gt;0,1,0))</f>
        <v>0</v>
      </c>
      <c r="R714" s="3">
        <f>IF(ISBLANK(Table13[[#This Row],[T3]]),0,IF(Table13[[#This Row],[T3]]&gt;0,1,0))</f>
        <v>0</v>
      </c>
      <c r="S714" s="3">
        <f>IF(ISBLANK(Table13[[#This Row],[T4]]),0,IF(Table13[[#This Row],[T4]]&gt;0,1,0))</f>
        <v>0</v>
      </c>
      <c r="T714" s="3">
        <v>0.8</v>
      </c>
    </row>
    <row r="715" spans="1:20">
      <c r="A715" s="4">
        <v>43767.708333333336</v>
      </c>
      <c r="B715">
        <v>43767</v>
      </c>
      <c r="C715" s="3">
        <v>0.70833333333333337</v>
      </c>
      <c r="D715" s="3">
        <v>17</v>
      </c>
      <c r="E715" s="3">
        <v>29</v>
      </c>
      <c r="F715" s="3">
        <v>0.3</v>
      </c>
      <c r="G715" s="5">
        <v>0.5</v>
      </c>
      <c r="H715" s="3">
        <v>0.8</v>
      </c>
      <c r="I715" s="3">
        <v>1.55139</v>
      </c>
      <c r="J715" s="12">
        <f t="shared" si="12"/>
        <v>1.1458333333333333</v>
      </c>
      <c r="K715" s="3">
        <v>0</v>
      </c>
      <c r="L715" s="3">
        <v>0</v>
      </c>
      <c r="M715" s="3">
        <v>8</v>
      </c>
      <c r="N715" s="3">
        <v>0</v>
      </c>
      <c r="O715" s="3"/>
      <c r="P715" s="3">
        <f>IF(ISBLANK(Table13[[#This Row],[T1]]),0,IF(Table13[[#This Row],[T1]]&gt;0,1,0))</f>
        <v>0</v>
      </c>
      <c r="Q715" s="3">
        <f>IF(ISBLANK(Table13[[#This Row],[T2]]),0,IF(Table13[[#This Row],[T2]]&gt;0,1,0))</f>
        <v>0</v>
      </c>
      <c r="R715" s="3">
        <f>IF(ISBLANK(Table13[[#This Row],[T3]]),0,IF(Table13[[#This Row],[T3]]&gt;0,1,0))</f>
        <v>0</v>
      </c>
      <c r="S715" s="3">
        <f>IF(ISBLANK(Table13[[#This Row],[T4]]),0,IF(Table13[[#This Row],[T4]]&gt;0,1,0))</f>
        <v>0</v>
      </c>
      <c r="T715" s="3">
        <v>0.8</v>
      </c>
    </row>
    <row r="716" spans="1:20">
      <c r="A716" s="4">
        <v>43767.75</v>
      </c>
      <c r="B716">
        <v>43767</v>
      </c>
      <c r="C716" s="3">
        <v>0.75</v>
      </c>
      <c r="D716" s="3">
        <v>18</v>
      </c>
      <c r="E716" s="3">
        <v>29</v>
      </c>
      <c r="F716" s="3">
        <v>0.4</v>
      </c>
      <c r="G716" s="5">
        <v>0.6</v>
      </c>
      <c r="H716" s="3">
        <v>1</v>
      </c>
      <c r="I716" s="3">
        <v>1.55139</v>
      </c>
      <c r="J716" s="12">
        <f t="shared" si="12"/>
        <v>1.1458333333333333</v>
      </c>
      <c r="K716" s="3">
        <v>0</v>
      </c>
      <c r="L716" s="3">
        <v>0</v>
      </c>
      <c r="M716" s="3">
        <v>57</v>
      </c>
      <c r="N716" s="3">
        <v>0</v>
      </c>
      <c r="O716" s="3"/>
      <c r="P716" s="3">
        <f>IF(ISBLANK(Table13[[#This Row],[T1]]),0,IF(Table13[[#This Row],[T1]]&gt;0,1,0))</f>
        <v>0</v>
      </c>
      <c r="Q716" s="3">
        <f>IF(ISBLANK(Table13[[#This Row],[T2]]),0,IF(Table13[[#This Row],[T2]]&gt;0,1,0))</f>
        <v>0</v>
      </c>
      <c r="R716" s="3">
        <f>IF(ISBLANK(Table13[[#This Row],[T3]]),0,IF(Table13[[#This Row],[T3]]&gt;0,1,0))</f>
        <v>1</v>
      </c>
      <c r="S716" s="3">
        <f>IF(ISBLANK(Table13[[#This Row],[T4]]),0,IF(Table13[[#This Row],[T4]]&gt;0,1,0))</f>
        <v>0</v>
      </c>
      <c r="T716" s="3">
        <v>1</v>
      </c>
    </row>
    <row r="717" spans="1:20">
      <c r="A717" s="4">
        <v>43767.791666666664</v>
      </c>
      <c r="B717">
        <v>43767</v>
      </c>
      <c r="C717" s="3">
        <v>0.79166666666666663</v>
      </c>
      <c r="D717" s="3">
        <v>19</v>
      </c>
      <c r="E717" s="3">
        <v>29</v>
      </c>
      <c r="F717" s="3">
        <v>0.2</v>
      </c>
      <c r="G717" s="5">
        <v>0.2</v>
      </c>
      <c r="H717" s="3">
        <v>0.4</v>
      </c>
      <c r="I717" s="3">
        <v>1.55139</v>
      </c>
      <c r="J717" s="12">
        <f t="shared" si="12"/>
        <v>1.1291666666666667</v>
      </c>
      <c r="K717" s="3">
        <v>0</v>
      </c>
      <c r="L717" s="3">
        <v>16</v>
      </c>
      <c r="M717" s="3">
        <v>0</v>
      </c>
      <c r="N717" s="3">
        <v>0</v>
      </c>
      <c r="O717" s="3"/>
      <c r="P717" s="3">
        <f>IF(ISBLANK(Table13[[#This Row],[T1]]),0,IF(Table13[[#This Row],[T1]]&gt;0,1,0))</f>
        <v>1</v>
      </c>
      <c r="Q717" s="3">
        <f>IF(ISBLANK(Table13[[#This Row],[T2]]),0,IF(Table13[[#This Row],[T2]]&gt;0,1,0))</f>
        <v>0</v>
      </c>
      <c r="R717" s="3">
        <f>IF(ISBLANK(Table13[[#This Row],[T3]]),0,IF(Table13[[#This Row],[T3]]&gt;0,1,0))</f>
        <v>1</v>
      </c>
      <c r="S717" s="3">
        <f>IF(ISBLANK(Table13[[#This Row],[T4]]),0,IF(Table13[[#This Row],[T4]]&gt;0,1,0))</f>
        <v>0</v>
      </c>
      <c r="T717" s="3">
        <v>0.4</v>
      </c>
    </row>
    <row r="718" spans="1:20">
      <c r="A718" s="4">
        <v>43767.833333333336</v>
      </c>
      <c r="B718">
        <v>43767</v>
      </c>
      <c r="C718" s="3">
        <v>0.83333333333333337</v>
      </c>
      <c r="D718" s="3">
        <v>20</v>
      </c>
      <c r="E718" s="3">
        <v>29</v>
      </c>
      <c r="F718" s="3">
        <v>0.5</v>
      </c>
      <c r="G718" s="5">
        <v>0.2</v>
      </c>
      <c r="H718" s="3">
        <v>0.7</v>
      </c>
      <c r="I718" s="3">
        <v>1.55139</v>
      </c>
      <c r="J718" s="12">
        <f t="shared" si="12"/>
        <v>1.1333333333333333</v>
      </c>
      <c r="K718" s="3">
        <v>0</v>
      </c>
      <c r="L718" s="3">
        <v>58</v>
      </c>
      <c r="M718" s="3">
        <v>0</v>
      </c>
      <c r="N718" s="3">
        <v>0</v>
      </c>
      <c r="O718" s="3"/>
      <c r="P718" s="3">
        <f>IF(ISBLANK(Table13[[#This Row],[T1]]),0,IF(Table13[[#This Row],[T1]]&gt;0,1,0))</f>
        <v>1</v>
      </c>
      <c r="Q718" s="3">
        <f>IF(ISBLANK(Table13[[#This Row],[T2]]),0,IF(Table13[[#This Row],[T2]]&gt;0,1,0))</f>
        <v>0</v>
      </c>
      <c r="R718" s="3">
        <f>IF(ISBLANK(Table13[[#This Row],[T3]]),0,IF(Table13[[#This Row],[T3]]&gt;0,1,0))</f>
        <v>1</v>
      </c>
      <c r="S718" s="3">
        <f>IF(ISBLANK(Table13[[#This Row],[T4]]),0,IF(Table13[[#This Row],[T4]]&gt;0,1,0))</f>
        <v>0</v>
      </c>
      <c r="T718" s="3">
        <v>0.7</v>
      </c>
    </row>
    <row r="719" spans="1:20">
      <c r="A719" s="4">
        <v>43767.875</v>
      </c>
      <c r="B719">
        <v>43767</v>
      </c>
      <c r="C719" s="3">
        <v>0.875</v>
      </c>
      <c r="D719" s="3">
        <v>21</v>
      </c>
      <c r="E719" s="3">
        <v>29</v>
      </c>
      <c r="F719" s="3">
        <v>1.3</v>
      </c>
      <c r="G719" s="5">
        <v>1.2</v>
      </c>
      <c r="H719" s="3">
        <v>2.5</v>
      </c>
      <c r="I719" s="3">
        <v>1.55139</v>
      </c>
      <c r="J719" s="12">
        <f t="shared" si="12"/>
        <v>1.125</v>
      </c>
      <c r="K719" s="3">
        <v>42</v>
      </c>
      <c r="L719" s="3">
        <v>57</v>
      </c>
      <c r="M719" s="3">
        <v>53</v>
      </c>
      <c r="N719" s="3">
        <v>0</v>
      </c>
      <c r="O719" s="3"/>
      <c r="P719" s="3">
        <f>IF(ISBLANK(Table13[[#This Row],[T1]]),0,IF(Table13[[#This Row],[T1]]&gt;0,1,0))</f>
        <v>1</v>
      </c>
      <c r="Q719" s="3">
        <f>IF(ISBLANK(Table13[[#This Row],[T2]]),0,IF(Table13[[#This Row],[T2]]&gt;0,1,0))</f>
        <v>0</v>
      </c>
      <c r="R719" s="3">
        <f>IF(ISBLANK(Table13[[#This Row],[T3]]),0,IF(Table13[[#This Row],[T3]]&gt;0,1,0))</f>
        <v>1</v>
      </c>
      <c r="S719" s="3">
        <f>IF(ISBLANK(Table13[[#This Row],[T4]]),0,IF(Table13[[#This Row],[T4]]&gt;0,1,0))</f>
        <v>0</v>
      </c>
      <c r="T719" s="3">
        <v>2.5</v>
      </c>
    </row>
    <row r="720" spans="1:20">
      <c r="A720" s="4">
        <v>43767.916666666664</v>
      </c>
      <c r="B720">
        <v>43767</v>
      </c>
      <c r="C720" s="3">
        <v>0.91666666666666663</v>
      </c>
      <c r="D720" s="3">
        <v>22</v>
      </c>
      <c r="E720" s="3">
        <v>29</v>
      </c>
      <c r="F720" s="3">
        <v>2.8</v>
      </c>
      <c r="G720" s="5">
        <v>1.7</v>
      </c>
      <c r="H720" s="3">
        <v>4.5</v>
      </c>
      <c r="I720" s="3">
        <v>1.55139</v>
      </c>
      <c r="J720" s="12">
        <f t="shared" si="12"/>
        <v>1.0416666666666667</v>
      </c>
      <c r="K720" s="3">
        <v>58</v>
      </c>
      <c r="L720" s="3">
        <v>58</v>
      </c>
      <c r="M720" s="3">
        <v>58</v>
      </c>
      <c r="N720" s="3">
        <v>0</v>
      </c>
      <c r="O720" s="3"/>
      <c r="P720" s="3">
        <f>IF(ISBLANK(Table13[[#This Row],[T1]]),0,IF(Table13[[#This Row],[T1]]&gt;0,1,0))</f>
        <v>1</v>
      </c>
      <c r="Q720" s="3">
        <f>IF(ISBLANK(Table13[[#This Row],[T2]]),0,IF(Table13[[#This Row],[T2]]&gt;0,1,0))</f>
        <v>0</v>
      </c>
      <c r="R720" s="3">
        <f>IF(ISBLANK(Table13[[#This Row],[T3]]),0,IF(Table13[[#This Row],[T3]]&gt;0,1,0))</f>
        <v>1</v>
      </c>
      <c r="S720" s="3">
        <f>IF(ISBLANK(Table13[[#This Row],[T4]]),0,IF(Table13[[#This Row],[T4]]&gt;0,1,0))</f>
        <v>0</v>
      </c>
      <c r="T720" s="3">
        <v>4.5</v>
      </c>
    </row>
    <row r="721" spans="1:20">
      <c r="A721" s="4">
        <v>43767.958333333336</v>
      </c>
      <c r="B721">
        <v>43767</v>
      </c>
      <c r="C721" s="3">
        <v>0.95833333333333337</v>
      </c>
      <c r="D721" s="3">
        <v>23</v>
      </c>
      <c r="E721" s="3">
        <v>29</v>
      </c>
      <c r="F721" s="3">
        <v>1.1000000000000001</v>
      </c>
      <c r="G721" s="5">
        <v>0.4</v>
      </c>
      <c r="H721" s="3">
        <v>1.5</v>
      </c>
      <c r="I721" s="3">
        <v>1.55139</v>
      </c>
      <c r="J721" s="12">
        <f t="shared" si="12"/>
        <v>0.90416666666666679</v>
      </c>
      <c r="K721" s="3">
        <v>58</v>
      </c>
      <c r="L721" s="3">
        <v>58</v>
      </c>
      <c r="M721" s="3">
        <v>58</v>
      </c>
      <c r="N721" s="3">
        <v>0</v>
      </c>
      <c r="O721" s="3"/>
      <c r="P721" s="3">
        <f>IF(ISBLANK(Table13[[#This Row],[T1]]),0,IF(Table13[[#This Row],[T1]]&gt;0,1,0))</f>
        <v>1</v>
      </c>
      <c r="Q721" s="3">
        <f>IF(ISBLANK(Table13[[#This Row],[T2]]),0,IF(Table13[[#This Row],[T2]]&gt;0,1,0))</f>
        <v>0</v>
      </c>
      <c r="R721" s="3">
        <f>IF(ISBLANK(Table13[[#This Row],[T3]]),0,IF(Table13[[#This Row],[T3]]&gt;0,1,0))</f>
        <v>1</v>
      </c>
      <c r="S721" s="3">
        <f>IF(ISBLANK(Table13[[#This Row],[T4]]),0,IF(Table13[[#This Row],[T4]]&gt;0,1,0))</f>
        <v>0</v>
      </c>
      <c r="T721" s="3">
        <v>1.5</v>
      </c>
    </row>
    <row r="722" spans="1:20">
      <c r="A722" s="4">
        <v>43768</v>
      </c>
      <c r="B722">
        <v>43768</v>
      </c>
      <c r="C722" s="3">
        <v>0</v>
      </c>
      <c r="D722" s="3">
        <v>0</v>
      </c>
      <c r="E722" s="3">
        <v>30</v>
      </c>
      <c r="F722" s="3">
        <v>0.2</v>
      </c>
      <c r="G722" s="5">
        <v>0.4</v>
      </c>
      <c r="H722" s="3">
        <v>0.60000000000000009</v>
      </c>
      <c r="I722" s="3">
        <v>1.55139</v>
      </c>
      <c r="J722" s="12">
        <f t="shared" si="12"/>
        <v>0.87500000000000033</v>
      </c>
      <c r="K722" s="3">
        <v>58</v>
      </c>
      <c r="L722" s="3">
        <v>58</v>
      </c>
      <c r="M722" s="3">
        <v>58</v>
      </c>
      <c r="N722" s="3">
        <v>0</v>
      </c>
      <c r="O722" s="3"/>
      <c r="P722" s="3">
        <f>IF(ISBLANK(Table13[[#This Row],[T1]]),0,IF(Table13[[#This Row],[T1]]&gt;0,1,0))</f>
        <v>1</v>
      </c>
      <c r="Q722" s="3">
        <f>IF(ISBLANK(Table13[[#This Row],[T2]]),0,IF(Table13[[#This Row],[T2]]&gt;0,1,0))</f>
        <v>0</v>
      </c>
      <c r="R722" s="3">
        <f>IF(ISBLANK(Table13[[#This Row],[T3]]),0,IF(Table13[[#This Row],[T3]]&gt;0,1,0))</f>
        <v>1</v>
      </c>
      <c r="S722" s="3">
        <f>IF(ISBLANK(Table13[[#This Row],[T4]]),0,IF(Table13[[#This Row],[T4]]&gt;0,1,0))</f>
        <v>0</v>
      </c>
      <c r="T722" s="3">
        <v>0.60000000000000009</v>
      </c>
    </row>
    <row r="723" spans="1:20">
      <c r="A723" s="4">
        <v>43768.041666666664</v>
      </c>
      <c r="B723">
        <v>43768</v>
      </c>
      <c r="C723" s="3">
        <v>4.1666666666666664E-2</v>
      </c>
      <c r="D723" s="3">
        <v>1</v>
      </c>
      <c r="E723" s="3">
        <v>30</v>
      </c>
      <c r="F723" s="3">
        <v>0.2</v>
      </c>
      <c r="G723" s="5">
        <v>0.4</v>
      </c>
      <c r="H723" s="3">
        <v>0.60000000000000009</v>
      </c>
      <c r="I723" s="3">
        <v>1.55139</v>
      </c>
      <c r="J723" s="12">
        <f t="shared" si="12"/>
        <v>0.9125000000000002</v>
      </c>
      <c r="K723" s="3">
        <v>57</v>
      </c>
      <c r="L723" s="3">
        <v>57</v>
      </c>
      <c r="M723" s="3">
        <v>57</v>
      </c>
      <c r="N723" s="3">
        <v>0</v>
      </c>
      <c r="O723" s="3"/>
      <c r="P723" s="3">
        <f>IF(ISBLANK(Table13[[#This Row],[T1]]),0,IF(Table13[[#This Row],[T1]]&gt;0,1,0))</f>
        <v>1</v>
      </c>
      <c r="Q723" s="3">
        <f>IF(ISBLANK(Table13[[#This Row],[T2]]),0,IF(Table13[[#This Row],[T2]]&gt;0,1,0))</f>
        <v>0</v>
      </c>
      <c r="R723" s="3">
        <f>IF(ISBLANK(Table13[[#This Row],[T3]]),0,IF(Table13[[#This Row],[T3]]&gt;0,1,0))</f>
        <v>1</v>
      </c>
      <c r="S723" s="3">
        <f>IF(ISBLANK(Table13[[#This Row],[T4]]),0,IF(Table13[[#This Row],[T4]]&gt;0,1,0))</f>
        <v>0</v>
      </c>
      <c r="T723" s="3">
        <v>0.60000000000000009</v>
      </c>
    </row>
    <row r="724" spans="1:20">
      <c r="A724" s="4">
        <v>43768.083333333336</v>
      </c>
      <c r="B724">
        <v>43768</v>
      </c>
      <c r="C724" s="3">
        <v>8.3333333333333329E-2</v>
      </c>
      <c r="D724" s="3">
        <v>2</v>
      </c>
      <c r="E724" s="3">
        <v>30</v>
      </c>
      <c r="F724" s="3">
        <v>0.2</v>
      </c>
      <c r="G724" s="5">
        <v>0.2</v>
      </c>
      <c r="H724" s="3">
        <v>0.4</v>
      </c>
      <c r="I724" s="3">
        <v>1.55139</v>
      </c>
      <c r="J724" s="12">
        <f t="shared" si="12"/>
        <v>0.9125000000000002</v>
      </c>
      <c r="K724" s="3">
        <v>58</v>
      </c>
      <c r="L724" s="3">
        <v>58</v>
      </c>
      <c r="M724" s="3">
        <v>58</v>
      </c>
      <c r="N724" s="3">
        <v>0</v>
      </c>
      <c r="O724" s="3"/>
      <c r="P724" s="3">
        <f>IF(ISBLANK(Table13[[#This Row],[T1]]),0,IF(Table13[[#This Row],[T1]]&gt;0,1,0))</f>
        <v>1</v>
      </c>
      <c r="Q724" s="3">
        <f>IF(ISBLANK(Table13[[#This Row],[T2]]),0,IF(Table13[[#This Row],[T2]]&gt;0,1,0))</f>
        <v>0</v>
      </c>
      <c r="R724" s="3">
        <f>IF(ISBLANK(Table13[[#This Row],[T3]]),0,IF(Table13[[#This Row],[T3]]&gt;0,1,0))</f>
        <v>1</v>
      </c>
      <c r="S724" s="3">
        <f>IF(ISBLANK(Table13[[#This Row],[T4]]),0,IF(Table13[[#This Row],[T4]]&gt;0,1,0))</f>
        <v>0</v>
      </c>
      <c r="T724" s="3">
        <v>0.4</v>
      </c>
    </row>
    <row r="725" spans="1:20">
      <c r="A725" s="4">
        <v>43768.125</v>
      </c>
      <c r="B725">
        <v>43768</v>
      </c>
      <c r="C725" s="3">
        <v>0.125</v>
      </c>
      <c r="D725" s="3">
        <v>3</v>
      </c>
      <c r="E725" s="3">
        <v>30</v>
      </c>
      <c r="F725" s="3">
        <v>0.2</v>
      </c>
      <c r="G725" s="5">
        <v>0.2</v>
      </c>
      <c r="H725" s="3">
        <v>0.4</v>
      </c>
      <c r="I725" s="3">
        <v>1.55139</v>
      </c>
      <c r="J725" s="12">
        <f t="shared" si="12"/>
        <v>0.9125000000000002</v>
      </c>
      <c r="K725" s="3">
        <v>58</v>
      </c>
      <c r="L725" s="3">
        <v>58</v>
      </c>
      <c r="M725" s="3">
        <v>58</v>
      </c>
      <c r="N725" s="3">
        <v>0</v>
      </c>
      <c r="O725" s="3"/>
      <c r="P725" s="3">
        <f>IF(ISBLANK(Table13[[#This Row],[T1]]),0,IF(Table13[[#This Row],[T1]]&gt;0,1,0))</f>
        <v>1</v>
      </c>
      <c r="Q725" s="3">
        <f>IF(ISBLANK(Table13[[#This Row],[T2]]),0,IF(Table13[[#This Row],[T2]]&gt;0,1,0))</f>
        <v>0</v>
      </c>
      <c r="R725" s="3">
        <f>IF(ISBLANK(Table13[[#This Row],[T3]]),0,IF(Table13[[#This Row],[T3]]&gt;0,1,0))</f>
        <v>1</v>
      </c>
      <c r="S725" s="3">
        <f>IF(ISBLANK(Table13[[#This Row],[T4]]),0,IF(Table13[[#This Row],[T4]]&gt;0,1,0))</f>
        <v>0</v>
      </c>
      <c r="T725" s="3">
        <v>0.4</v>
      </c>
    </row>
    <row r="726" spans="1:20">
      <c r="A726" s="4">
        <v>43768.166666666664</v>
      </c>
      <c r="B726">
        <v>43768</v>
      </c>
      <c r="C726" s="3">
        <v>0.16666666666666666</v>
      </c>
      <c r="D726" s="3">
        <v>4</v>
      </c>
      <c r="E726" s="3">
        <v>30</v>
      </c>
      <c r="F726" s="3">
        <v>0.4</v>
      </c>
      <c r="G726" s="5">
        <v>0.2</v>
      </c>
      <c r="H726" s="3">
        <v>0.60000000000000009</v>
      </c>
      <c r="I726" s="3">
        <v>1.55139</v>
      </c>
      <c r="J726" s="12">
        <f t="shared" si="12"/>
        <v>0.9208333333333335</v>
      </c>
      <c r="K726" s="3">
        <v>58</v>
      </c>
      <c r="L726" s="3">
        <v>57</v>
      </c>
      <c r="M726" s="3">
        <v>58</v>
      </c>
      <c r="N726" s="3">
        <v>0</v>
      </c>
      <c r="O726" s="3"/>
      <c r="P726" s="3">
        <f>IF(ISBLANK(Table13[[#This Row],[T1]]),0,IF(Table13[[#This Row],[T1]]&gt;0,1,0))</f>
        <v>1</v>
      </c>
      <c r="Q726" s="3">
        <f>IF(ISBLANK(Table13[[#This Row],[T2]]),0,IF(Table13[[#This Row],[T2]]&gt;0,1,0))</f>
        <v>0</v>
      </c>
      <c r="R726" s="3">
        <f>IF(ISBLANK(Table13[[#This Row],[T3]]),0,IF(Table13[[#This Row],[T3]]&gt;0,1,0))</f>
        <v>1</v>
      </c>
      <c r="S726" s="3">
        <f>IF(ISBLANK(Table13[[#This Row],[T4]]),0,IF(Table13[[#This Row],[T4]]&gt;0,1,0))</f>
        <v>0</v>
      </c>
      <c r="T726" s="3">
        <v>0.60000000000000009</v>
      </c>
    </row>
    <row r="727" spans="1:20">
      <c r="A727" s="4">
        <v>43768.208333333336</v>
      </c>
      <c r="B727">
        <v>43768</v>
      </c>
      <c r="C727" s="3">
        <v>0.20833333333333334</v>
      </c>
      <c r="D727" s="3">
        <v>5</v>
      </c>
      <c r="E727" s="3">
        <v>30</v>
      </c>
      <c r="F727" s="3">
        <v>1.6</v>
      </c>
      <c r="G727" s="5">
        <v>0.7</v>
      </c>
      <c r="H727" s="3">
        <v>2.2999999999999998</v>
      </c>
      <c r="I727" s="3">
        <v>1.55139</v>
      </c>
      <c r="J727" s="12">
        <f t="shared" si="12"/>
        <v>0.9125000000000002</v>
      </c>
      <c r="K727" s="3">
        <v>57</v>
      </c>
      <c r="L727" s="3">
        <v>57</v>
      </c>
      <c r="M727" s="3">
        <v>57</v>
      </c>
      <c r="N727" s="3">
        <v>0</v>
      </c>
      <c r="O727" s="3"/>
      <c r="P727" s="3">
        <f>IF(ISBLANK(Table13[[#This Row],[T1]]),0,IF(Table13[[#This Row],[T1]]&gt;0,1,0))</f>
        <v>1</v>
      </c>
      <c r="Q727" s="3">
        <f>IF(ISBLANK(Table13[[#This Row],[T2]]),0,IF(Table13[[#This Row],[T2]]&gt;0,1,0))</f>
        <v>0</v>
      </c>
      <c r="R727" s="3">
        <f>IF(ISBLANK(Table13[[#This Row],[T3]]),0,IF(Table13[[#This Row],[T3]]&gt;0,1,0))</f>
        <v>1</v>
      </c>
      <c r="S727" s="3">
        <f>IF(ISBLANK(Table13[[#This Row],[T4]]),0,IF(Table13[[#This Row],[T4]]&gt;0,1,0))</f>
        <v>0</v>
      </c>
      <c r="T727" s="3">
        <v>2.2999999999999998</v>
      </c>
    </row>
    <row r="728" spans="1:20">
      <c r="A728" s="4">
        <v>43768.25</v>
      </c>
      <c r="B728">
        <v>43768</v>
      </c>
      <c r="C728" s="3">
        <v>0.25</v>
      </c>
      <c r="D728" s="3">
        <v>6</v>
      </c>
      <c r="E728" s="3">
        <v>30</v>
      </c>
      <c r="F728" s="3">
        <v>0.7</v>
      </c>
      <c r="G728" s="5">
        <v>0.6</v>
      </c>
      <c r="H728" s="3">
        <v>1.2999999999999998</v>
      </c>
      <c r="I728" s="3">
        <v>1.55139</v>
      </c>
      <c r="J728" s="12">
        <f t="shared" si="12"/>
        <v>0.84166666666666679</v>
      </c>
      <c r="K728" s="3">
        <v>58</v>
      </c>
      <c r="L728" s="3">
        <v>58</v>
      </c>
      <c r="M728" s="3">
        <v>58</v>
      </c>
      <c r="N728" s="3">
        <v>0</v>
      </c>
      <c r="O728" s="3"/>
      <c r="P728" s="3">
        <f>IF(ISBLANK(Table13[[#This Row],[T1]]),0,IF(Table13[[#This Row],[T1]]&gt;0,1,0))</f>
        <v>1</v>
      </c>
      <c r="Q728" s="3">
        <f>IF(ISBLANK(Table13[[#This Row],[T2]]),0,IF(Table13[[#This Row],[T2]]&gt;0,1,0))</f>
        <v>0</v>
      </c>
      <c r="R728" s="3">
        <f>IF(ISBLANK(Table13[[#This Row],[T3]]),0,IF(Table13[[#This Row],[T3]]&gt;0,1,0))</f>
        <v>1</v>
      </c>
      <c r="S728" s="3">
        <f>IF(ISBLANK(Table13[[#This Row],[T4]]),0,IF(Table13[[#This Row],[T4]]&gt;0,1,0))</f>
        <v>0</v>
      </c>
      <c r="T728" s="3">
        <v>1.2999999999999998</v>
      </c>
    </row>
    <row r="729" spans="1:20">
      <c r="A729" s="4">
        <v>43768.291666666664</v>
      </c>
      <c r="B729">
        <v>43768</v>
      </c>
      <c r="C729" s="3">
        <v>0.29166666666666669</v>
      </c>
      <c r="D729" s="3">
        <v>7</v>
      </c>
      <c r="E729" s="3">
        <v>30</v>
      </c>
      <c r="F729" s="3">
        <v>1.3</v>
      </c>
      <c r="G729" s="5">
        <v>2.9</v>
      </c>
      <c r="H729" s="3">
        <v>4.2</v>
      </c>
      <c r="I729" s="3">
        <v>1.55139</v>
      </c>
      <c r="J729" s="12">
        <f t="shared" si="12"/>
        <v>0.83333333333333359</v>
      </c>
      <c r="K729" s="3">
        <v>58</v>
      </c>
      <c r="L729" s="3">
        <v>50</v>
      </c>
      <c r="M729" s="3">
        <v>51</v>
      </c>
      <c r="N729" s="3">
        <v>0</v>
      </c>
      <c r="O729" s="3"/>
      <c r="P729" s="3">
        <f>IF(ISBLANK(Table13[[#This Row],[T1]]),0,IF(Table13[[#This Row],[T1]]&gt;0,1,0))</f>
        <v>1</v>
      </c>
      <c r="Q729" s="3">
        <f>IF(ISBLANK(Table13[[#This Row],[T2]]),0,IF(Table13[[#This Row],[T2]]&gt;0,1,0))</f>
        <v>0</v>
      </c>
      <c r="R729" s="3">
        <f>IF(ISBLANK(Table13[[#This Row],[T3]]),0,IF(Table13[[#This Row],[T3]]&gt;0,1,0))</f>
        <v>1</v>
      </c>
      <c r="S729" s="3">
        <f>IF(ISBLANK(Table13[[#This Row],[T4]]),0,IF(Table13[[#This Row],[T4]]&gt;0,1,0))</f>
        <v>0</v>
      </c>
      <c r="T729" s="3">
        <v>4.2</v>
      </c>
    </row>
    <row r="730" spans="1:20">
      <c r="A730" s="4">
        <v>43768.333333333336</v>
      </c>
      <c r="B730">
        <v>43768</v>
      </c>
      <c r="C730" s="3">
        <v>0.33333333333333331</v>
      </c>
      <c r="D730" s="3">
        <v>8</v>
      </c>
      <c r="E730" s="3">
        <v>30</v>
      </c>
      <c r="F730" s="3">
        <v>1.1000000000000001</v>
      </c>
      <c r="G730" s="5">
        <v>0.4</v>
      </c>
      <c r="H730" s="3">
        <v>1.5</v>
      </c>
      <c r="I730" s="3">
        <v>1.55139</v>
      </c>
      <c r="J730" s="12">
        <f t="shared" si="12"/>
        <v>0.85833333333333339</v>
      </c>
      <c r="K730" s="3">
        <v>40</v>
      </c>
      <c r="L730" s="3">
        <v>0</v>
      </c>
      <c r="M730" s="3">
        <v>0</v>
      </c>
      <c r="N730" s="3">
        <v>0</v>
      </c>
      <c r="O730" s="3"/>
      <c r="P730" s="3">
        <f>IF(ISBLANK(Table13[[#This Row],[T1]]),0,IF(Table13[[#This Row],[T1]]&gt;0,1,0))</f>
        <v>1</v>
      </c>
      <c r="Q730" s="3">
        <f>IF(ISBLANK(Table13[[#This Row],[T2]]),0,IF(Table13[[#This Row],[T2]]&gt;0,1,0))</f>
        <v>0</v>
      </c>
      <c r="R730" s="3">
        <f>IF(ISBLANK(Table13[[#This Row],[T3]]),0,IF(Table13[[#This Row],[T3]]&gt;0,1,0))</f>
        <v>1</v>
      </c>
      <c r="S730" s="3">
        <f>IF(ISBLANK(Table13[[#This Row],[T4]]),0,IF(Table13[[#This Row],[T4]]&gt;0,1,0))</f>
        <v>0</v>
      </c>
      <c r="T730" s="3">
        <v>1.5</v>
      </c>
    </row>
    <row r="731" spans="1:20">
      <c r="A731" s="4">
        <v>43768.375</v>
      </c>
      <c r="B731">
        <v>43768</v>
      </c>
      <c r="C731" s="3">
        <v>0.375</v>
      </c>
      <c r="D731" s="3">
        <v>9</v>
      </c>
      <c r="E731" s="3">
        <v>30</v>
      </c>
      <c r="F731" s="3">
        <v>0.1</v>
      </c>
      <c r="G731" s="5">
        <v>0.2</v>
      </c>
      <c r="H731" s="3">
        <v>0.30000000000000004</v>
      </c>
      <c r="I731" s="3">
        <v>1.55139</v>
      </c>
      <c r="J731" s="12">
        <f t="shared" si="12"/>
        <v>0.89583333333333337</v>
      </c>
      <c r="K731" s="3"/>
      <c r="L731" s="3"/>
      <c r="M731" s="3"/>
      <c r="N731" s="3"/>
      <c r="O731" s="3"/>
      <c r="P731" s="3">
        <f>IF(ISBLANK(Table13[[#This Row],[T1]]),0,IF(Table13[[#This Row],[T1]]&gt;0,1,0))</f>
        <v>0</v>
      </c>
      <c r="Q731" s="3">
        <f>IF(ISBLANK(Table13[[#This Row],[T2]]),0,IF(Table13[[#This Row],[T2]]&gt;0,1,0))</f>
        <v>0</v>
      </c>
      <c r="R731" s="3">
        <f>IF(ISBLANK(Table13[[#This Row],[T3]]),0,IF(Table13[[#This Row],[T3]]&gt;0,1,0))</f>
        <v>0</v>
      </c>
      <c r="S731" s="3">
        <f>IF(ISBLANK(Table13[[#This Row],[T4]]),0,IF(Table13[[#This Row],[T4]]&gt;0,1,0))</f>
        <v>0</v>
      </c>
      <c r="T731" s="3">
        <v>0.30000000000000004</v>
      </c>
    </row>
    <row r="732" spans="1:20">
      <c r="A732" s="4">
        <v>43768.416666666664</v>
      </c>
      <c r="B732">
        <v>43768</v>
      </c>
      <c r="C732" s="3">
        <v>0.41666666666666669</v>
      </c>
      <c r="D732" s="3">
        <v>10</v>
      </c>
      <c r="E732" s="3">
        <v>30</v>
      </c>
      <c r="F732" s="3">
        <v>0.1</v>
      </c>
      <c r="G732" s="5">
        <v>0.2</v>
      </c>
      <c r="H732" s="3">
        <v>0.30000000000000004</v>
      </c>
      <c r="I732" s="3">
        <v>1.55139</v>
      </c>
      <c r="J732" s="12">
        <f t="shared" si="12"/>
        <v>0.8999999999999998</v>
      </c>
      <c r="K732" s="3"/>
      <c r="L732" s="3"/>
      <c r="M732" s="3"/>
      <c r="N732" s="3"/>
      <c r="O732" s="3"/>
      <c r="P732" s="3">
        <f>IF(ISBLANK(Table13[[#This Row],[T1]]),0,IF(Table13[[#This Row],[T1]]&gt;0,1,0))</f>
        <v>0</v>
      </c>
      <c r="Q732" s="3">
        <f>IF(ISBLANK(Table13[[#This Row],[T2]]),0,IF(Table13[[#This Row],[T2]]&gt;0,1,0))</f>
        <v>0</v>
      </c>
      <c r="R732" s="3">
        <f>IF(ISBLANK(Table13[[#This Row],[T3]]),0,IF(Table13[[#This Row],[T3]]&gt;0,1,0))</f>
        <v>0</v>
      </c>
      <c r="S732" s="3">
        <f>IF(ISBLANK(Table13[[#This Row],[T4]]),0,IF(Table13[[#This Row],[T4]]&gt;0,1,0))</f>
        <v>0</v>
      </c>
      <c r="T732" s="3">
        <v>0.30000000000000004</v>
      </c>
    </row>
    <row r="733" spans="1:20">
      <c r="A733" s="4">
        <v>43768.458333333336</v>
      </c>
      <c r="B733">
        <v>43768</v>
      </c>
      <c r="C733" s="3">
        <v>0.45833333333333331</v>
      </c>
      <c r="D733" s="3">
        <v>11</v>
      </c>
      <c r="E733" s="3">
        <v>30</v>
      </c>
      <c r="F733" s="3">
        <v>0.2</v>
      </c>
      <c r="G733" s="5">
        <v>0.2</v>
      </c>
      <c r="H733" s="3">
        <v>0.4</v>
      </c>
      <c r="I733" s="3">
        <v>1.55139</v>
      </c>
      <c r="J733" s="12">
        <f t="shared" si="12"/>
        <v>0.90833333333333321</v>
      </c>
      <c r="K733" s="3"/>
      <c r="L733" s="3"/>
      <c r="M733" s="3"/>
      <c r="N733" s="3"/>
      <c r="O733" s="3"/>
      <c r="P733" s="3">
        <f>IF(ISBLANK(Table13[[#This Row],[T1]]),0,IF(Table13[[#This Row],[T1]]&gt;0,1,0))</f>
        <v>0</v>
      </c>
      <c r="Q733" s="3">
        <f>IF(ISBLANK(Table13[[#This Row],[T2]]),0,IF(Table13[[#This Row],[T2]]&gt;0,1,0))</f>
        <v>0</v>
      </c>
      <c r="R733" s="3">
        <f>IF(ISBLANK(Table13[[#This Row],[T3]]),0,IF(Table13[[#This Row],[T3]]&gt;0,1,0))</f>
        <v>0</v>
      </c>
      <c r="S733" s="3">
        <f>IF(ISBLANK(Table13[[#This Row],[T4]]),0,IF(Table13[[#This Row],[T4]]&gt;0,1,0))</f>
        <v>0</v>
      </c>
      <c r="T733" s="3">
        <v>0.4</v>
      </c>
    </row>
    <row r="734" spans="1:20">
      <c r="A734" s="4">
        <v>43768.5</v>
      </c>
      <c r="B734">
        <v>43768</v>
      </c>
      <c r="C734" s="3">
        <v>0.5</v>
      </c>
      <c r="D734" s="3">
        <v>12</v>
      </c>
      <c r="E734" s="3">
        <v>30</v>
      </c>
      <c r="F734" s="3">
        <v>0.2</v>
      </c>
      <c r="G734" s="5">
        <v>0.1</v>
      </c>
      <c r="H734" s="3">
        <v>0.30000000000000004</v>
      </c>
      <c r="I734" s="3">
        <v>1.55139</v>
      </c>
      <c r="J734" s="12">
        <f t="shared" si="12"/>
        <v>0.90833333333333321</v>
      </c>
      <c r="K734" s="3"/>
      <c r="L734" s="3"/>
      <c r="M734" s="3"/>
      <c r="N734" s="3"/>
      <c r="O734" s="3"/>
      <c r="P734" s="3">
        <f>IF(ISBLANK(Table13[[#This Row],[T1]]),0,IF(Table13[[#This Row],[T1]]&gt;0,1,0))</f>
        <v>0</v>
      </c>
      <c r="Q734" s="3">
        <f>IF(ISBLANK(Table13[[#This Row],[T2]]),0,IF(Table13[[#This Row],[T2]]&gt;0,1,0))</f>
        <v>0</v>
      </c>
      <c r="R734" s="3">
        <f>IF(ISBLANK(Table13[[#This Row],[T3]]),0,IF(Table13[[#This Row],[T3]]&gt;0,1,0))</f>
        <v>0</v>
      </c>
      <c r="S734" s="3">
        <f>IF(ISBLANK(Table13[[#This Row],[T4]]),0,IF(Table13[[#This Row],[T4]]&gt;0,1,0))</f>
        <v>0</v>
      </c>
      <c r="T734" s="3">
        <v>0.30000000000000004</v>
      </c>
    </row>
    <row r="735" spans="1:20">
      <c r="A735" s="4">
        <v>43768.541666666664</v>
      </c>
      <c r="B735">
        <v>43768</v>
      </c>
      <c r="C735" s="3">
        <v>0.54166666666666663</v>
      </c>
      <c r="D735" s="3">
        <v>13</v>
      </c>
      <c r="E735" s="3">
        <v>30</v>
      </c>
      <c r="F735" s="3">
        <v>0.2</v>
      </c>
      <c r="G735" s="5">
        <v>0.2</v>
      </c>
      <c r="H735" s="3">
        <v>0.4</v>
      </c>
      <c r="I735" s="3">
        <v>1.55139</v>
      </c>
      <c r="J735" s="12">
        <f t="shared" si="12"/>
        <v>0.91249999999999976</v>
      </c>
      <c r="K735" s="3"/>
      <c r="L735" s="3"/>
      <c r="M735" s="3"/>
      <c r="N735" s="3"/>
      <c r="O735" s="3"/>
      <c r="P735" s="3">
        <f>IF(ISBLANK(Table13[[#This Row],[T1]]),0,IF(Table13[[#This Row],[T1]]&gt;0,1,0))</f>
        <v>0</v>
      </c>
      <c r="Q735" s="3">
        <f>IF(ISBLANK(Table13[[#This Row],[T2]]),0,IF(Table13[[#This Row],[T2]]&gt;0,1,0))</f>
        <v>0</v>
      </c>
      <c r="R735" s="3">
        <f>IF(ISBLANK(Table13[[#This Row],[T3]]),0,IF(Table13[[#This Row],[T3]]&gt;0,1,0))</f>
        <v>0</v>
      </c>
      <c r="S735" s="3">
        <f>IF(ISBLANK(Table13[[#This Row],[T4]]),0,IF(Table13[[#This Row],[T4]]&gt;0,1,0))</f>
        <v>0</v>
      </c>
      <c r="T735" s="3">
        <v>0.4</v>
      </c>
    </row>
    <row r="736" spans="1:20">
      <c r="A736" s="4">
        <v>43768.583333333336</v>
      </c>
      <c r="B736">
        <v>43768</v>
      </c>
      <c r="C736" s="3">
        <v>0.58333333333333337</v>
      </c>
      <c r="D736" s="3">
        <v>14</v>
      </c>
      <c r="E736" s="3">
        <v>30</v>
      </c>
      <c r="F736" s="3">
        <v>0.2</v>
      </c>
      <c r="G736" s="5">
        <v>0.2</v>
      </c>
      <c r="H736" s="3">
        <v>0.4</v>
      </c>
      <c r="I736" s="3">
        <v>1.55139</v>
      </c>
      <c r="J736" s="12">
        <f t="shared" si="12"/>
        <v>0.91666666666666641</v>
      </c>
      <c r="K736" s="3"/>
      <c r="L736" s="3"/>
      <c r="M736" s="3"/>
      <c r="N736" s="3"/>
      <c r="O736" s="3"/>
      <c r="P736" s="3">
        <f>IF(ISBLANK(Table13[[#This Row],[T1]]),0,IF(Table13[[#This Row],[T1]]&gt;0,1,0))</f>
        <v>0</v>
      </c>
      <c r="Q736" s="3">
        <f>IF(ISBLANK(Table13[[#This Row],[T2]]),0,IF(Table13[[#This Row],[T2]]&gt;0,1,0))</f>
        <v>0</v>
      </c>
      <c r="R736" s="3">
        <f>IF(ISBLANK(Table13[[#This Row],[T3]]),0,IF(Table13[[#This Row],[T3]]&gt;0,1,0))</f>
        <v>0</v>
      </c>
      <c r="S736" s="3">
        <f>IF(ISBLANK(Table13[[#This Row],[T4]]),0,IF(Table13[[#This Row],[T4]]&gt;0,1,0))</f>
        <v>0</v>
      </c>
      <c r="T736" s="3">
        <v>0.4</v>
      </c>
    </row>
    <row r="737" spans="1:20">
      <c r="A737" s="4">
        <v>43768.625</v>
      </c>
      <c r="B737">
        <v>43768</v>
      </c>
      <c r="C737" s="3">
        <v>0.625</v>
      </c>
      <c r="D737" s="3">
        <v>15</v>
      </c>
      <c r="E737" s="3">
        <v>30</v>
      </c>
      <c r="F737" s="3">
        <v>0.2</v>
      </c>
      <c r="G737" s="5">
        <v>1.1000000000000001</v>
      </c>
      <c r="H737" s="3">
        <v>1.3</v>
      </c>
      <c r="I737" s="3">
        <v>1.55139</v>
      </c>
      <c r="J737" s="12">
        <f t="shared" si="12"/>
        <v>0.94999999999999973</v>
      </c>
      <c r="K737" s="3"/>
      <c r="L737" s="3"/>
      <c r="M737" s="3"/>
      <c r="N737" s="3"/>
      <c r="O737" s="3"/>
      <c r="P737" s="3">
        <f>IF(ISBLANK(Table13[[#This Row],[T1]]),0,IF(Table13[[#This Row],[T1]]&gt;0,1,0))</f>
        <v>0</v>
      </c>
      <c r="Q737" s="3">
        <f>IF(ISBLANK(Table13[[#This Row],[T2]]),0,IF(Table13[[#This Row],[T2]]&gt;0,1,0))</f>
        <v>0</v>
      </c>
      <c r="R737" s="3">
        <f>IF(ISBLANK(Table13[[#This Row],[T3]]),0,IF(Table13[[#This Row],[T3]]&gt;0,1,0))</f>
        <v>0</v>
      </c>
      <c r="S737" s="3">
        <f>IF(ISBLANK(Table13[[#This Row],[T4]]),0,IF(Table13[[#This Row],[T4]]&gt;0,1,0))</f>
        <v>0</v>
      </c>
      <c r="T737" s="3">
        <v>1.3</v>
      </c>
    </row>
    <row r="738" spans="1:20">
      <c r="A738" s="4">
        <v>43768.666666666664</v>
      </c>
      <c r="B738">
        <v>43768</v>
      </c>
      <c r="C738" s="3">
        <v>0.66666666666666663</v>
      </c>
      <c r="D738" s="3">
        <v>16</v>
      </c>
      <c r="E738" s="3">
        <v>30</v>
      </c>
      <c r="F738" s="3">
        <v>0.1</v>
      </c>
      <c r="G738" s="5">
        <v>0.7</v>
      </c>
      <c r="H738" s="3">
        <v>0.79999999999999993</v>
      </c>
      <c r="I738" s="3">
        <v>1.55139</v>
      </c>
      <c r="J738" s="12">
        <f t="shared" si="12"/>
        <v>0.92083333333333328</v>
      </c>
      <c r="K738" s="3"/>
      <c r="L738" s="3"/>
      <c r="M738" s="3"/>
      <c r="N738" s="3"/>
      <c r="O738" s="3"/>
      <c r="P738" s="3">
        <f>IF(ISBLANK(Table13[[#This Row],[T1]]),0,IF(Table13[[#This Row],[T1]]&gt;0,1,0))</f>
        <v>0</v>
      </c>
      <c r="Q738" s="3">
        <f>IF(ISBLANK(Table13[[#This Row],[T2]]),0,IF(Table13[[#This Row],[T2]]&gt;0,1,0))</f>
        <v>0</v>
      </c>
      <c r="R738" s="3">
        <f>IF(ISBLANK(Table13[[#This Row],[T3]]),0,IF(Table13[[#This Row],[T3]]&gt;0,1,0))</f>
        <v>0</v>
      </c>
      <c r="S738" s="3">
        <f>IF(ISBLANK(Table13[[#This Row],[T4]]),0,IF(Table13[[#This Row],[T4]]&gt;0,1,0))</f>
        <v>0</v>
      </c>
      <c r="T738" s="3">
        <v>0.79999999999999993</v>
      </c>
    </row>
    <row r="739" spans="1:20">
      <c r="A739" s="4">
        <v>43768.708333333336</v>
      </c>
      <c r="B739">
        <v>43768</v>
      </c>
      <c r="C739" s="3">
        <v>0.70833333333333337</v>
      </c>
      <c r="D739" s="3">
        <v>17</v>
      </c>
      <c r="E739" s="3">
        <v>30</v>
      </c>
      <c r="F739" s="3">
        <v>0.4</v>
      </c>
      <c r="G739" s="5">
        <v>0.4</v>
      </c>
      <c r="H739" s="3">
        <v>0.8</v>
      </c>
      <c r="I739" s="3">
        <v>1.55139</v>
      </c>
      <c r="J739" s="12">
        <f t="shared" si="12"/>
        <v>0.93333333333333324</v>
      </c>
      <c r="K739" s="3">
        <v>0</v>
      </c>
      <c r="L739" s="3">
        <v>0</v>
      </c>
      <c r="M739" s="3">
        <v>11</v>
      </c>
      <c r="N739" s="3">
        <v>0</v>
      </c>
      <c r="O739" s="3"/>
      <c r="P739" s="3">
        <f>IF(ISBLANK(Table13[[#This Row],[T1]]),0,IF(Table13[[#This Row],[T1]]&gt;0,1,0))</f>
        <v>0</v>
      </c>
      <c r="Q739" s="3">
        <f>IF(ISBLANK(Table13[[#This Row],[T2]]),0,IF(Table13[[#This Row],[T2]]&gt;0,1,0))</f>
        <v>0</v>
      </c>
      <c r="R739" s="3">
        <f>IF(ISBLANK(Table13[[#This Row],[T3]]),0,IF(Table13[[#This Row],[T3]]&gt;0,1,0))</f>
        <v>0</v>
      </c>
      <c r="S739" s="3">
        <f>IF(ISBLANK(Table13[[#This Row],[T4]]),0,IF(Table13[[#This Row],[T4]]&gt;0,1,0))</f>
        <v>0</v>
      </c>
      <c r="T739" s="3">
        <v>0.8</v>
      </c>
    </row>
    <row r="740" spans="1:20">
      <c r="A740" s="4">
        <v>43768.75</v>
      </c>
      <c r="B740">
        <v>43768</v>
      </c>
      <c r="C740" s="3">
        <v>0.75</v>
      </c>
      <c r="D740" s="3">
        <v>18</v>
      </c>
      <c r="E740" s="3">
        <v>30</v>
      </c>
      <c r="F740" s="3">
        <v>0.4</v>
      </c>
      <c r="G740" s="5">
        <v>0.2</v>
      </c>
      <c r="H740" s="3">
        <v>0.60000000000000009</v>
      </c>
      <c r="I740" s="3">
        <v>1.55139</v>
      </c>
      <c r="J740" s="12">
        <f t="shared" si="12"/>
        <v>0.93749999999999989</v>
      </c>
      <c r="K740" s="3"/>
      <c r="L740" s="3"/>
      <c r="M740" s="3"/>
      <c r="N740" s="3"/>
      <c r="O740" s="3"/>
      <c r="P740" s="3">
        <f>IF(ISBLANK(Table13[[#This Row],[T1]]),0,IF(Table13[[#This Row],[T1]]&gt;0,1,0))</f>
        <v>0</v>
      </c>
      <c r="Q740" s="3">
        <f>IF(ISBLANK(Table13[[#This Row],[T2]]),0,IF(Table13[[#This Row],[T2]]&gt;0,1,0))</f>
        <v>0</v>
      </c>
      <c r="R740" s="3">
        <f>IF(ISBLANK(Table13[[#This Row],[T3]]),0,IF(Table13[[#This Row],[T3]]&gt;0,1,0))</f>
        <v>1</v>
      </c>
      <c r="S740" s="3">
        <f>IF(ISBLANK(Table13[[#This Row],[T4]]),0,IF(Table13[[#This Row],[T4]]&gt;0,1,0))</f>
        <v>0</v>
      </c>
      <c r="T740" s="3">
        <v>0.60000000000000009</v>
      </c>
    </row>
    <row r="741" spans="1:20">
      <c r="A741" s="4">
        <v>43768.791666666664</v>
      </c>
      <c r="B741">
        <v>43768</v>
      </c>
      <c r="C741" s="3">
        <v>0.79166666666666663</v>
      </c>
      <c r="D741" s="3">
        <v>19</v>
      </c>
      <c r="E741" s="3">
        <v>30</v>
      </c>
      <c r="F741" s="3">
        <v>0.4</v>
      </c>
      <c r="G741" s="5">
        <v>0.1</v>
      </c>
      <c r="H741" s="3">
        <v>0.5</v>
      </c>
      <c r="I741" s="3">
        <v>1.55139</v>
      </c>
      <c r="J741" s="12">
        <f t="shared" si="12"/>
        <v>0.95833333333333337</v>
      </c>
      <c r="K741" s="3"/>
      <c r="L741" s="3"/>
      <c r="M741" s="3"/>
      <c r="N741" s="3"/>
      <c r="O741" s="3"/>
      <c r="P741" s="3">
        <f>IF(ISBLANK(Table13[[#This Row],[T1]]),0,IF(Table13[[#This Row],[T1]]&gt;0,1,0))</f>
        <v>0</v>
      </c>
      <c r="Q741" s="3">
        <f>IF(ISBLANK(Table13[[#This Row],[T2]]),0,IF(Table13[[#This Row],[T2]]&gt;0,1,0))</f>
        <v>0</v>
      </c>
      <c r="R741" s="3">
        <f>IF(ISBLANK(Table13[[#This Row],[T3]]),0,IF(Table13[[#This Row],[T3]]&gt;0,1,0))</f>
        <v>1</v>
      </c>
      <c r="S741" s="3">
        <f>IF(ISBLANK(Table13[[#This Row],[T4]]),0,IF(Table13[[#This Row],[T4]]&gt;0,1,0))</f>
        <v>0</v>
      </c>
      <c r="T741" s="3">
        <v>0.5</v>
      </c>
    </row>
    <row r="742" spans="1:20">
      <c r="A742" s="4">
        <v>43768.833333333336</v>
      </c>
      <c r="B742">
        <v>43768</v>
      </c>
      <c r="C742" s="3">
        <v>0.83333333333333337</v>
      </c>
      <c r="D742" s="3">
        <v>20</v>
      </c>
      <c r="E742" s="3">
        <v>30</v>
      </c>
      <c r="F742" s="3">
        <v>0.2</v>
      </c>
      <c r="G742" s="5">
        <v>0.3</v>
      </c>
      <c r="H742" s="3">
        <v>0.5</v>
      </c>
      <c r="I742" s="3">
        <v>1.55139</v>
      </c>
      <c r="J742" s="12">
        <f t="shared" si="12"/>
        <v>1.1125</v>
      </c>
      <c r="K742" s="3"/>
      <c r="L742" s="3"/>
      <c r="M742" s="3"/>
      <c r="N742" s="3"/>
      <c r="O742" s="3"/>
      <c r="P742" s="3">
        <f>IF(ISBLANK(Table13[[#This Row],[T1]]),0,IF(Table13[[#This Row],[T1]]&gt;0,1,0))</f>
        <v>0</v>
      </c>
      <c r="Q742" s="3">
        <f>IF(ISBLANK(Table13[[#This Row],[T2]]),0,IF(Table13[[#This Row],[T2]]&gt;0,1,0))</f>
        <v>0</v>
      </c>
      <c r="R742" s="3">
        <f>IF(ISBLANK(Table13[[#This Row],[T3]]),0,IF(Table13[[#This Row],[T3]]&gt;0,1,0))</f>
        <v>1</v>
      </c>
      <c r="S742" s="3">
        <f>IF(ISBLANK(Table13[[#This Row],[T4]]),0,IF(Table13[[#This Row],[T4]]&gt;0,1,0))</f>
        <v>0</v>
      </c>
      <c r="T742" s="3">
        <v>0.5</v>
      </c>
    </row>
    <row r="743" spans="1:20">
      <c r="A743" s="4">
        <v>43768.875</v>
      </c>
      <c r="B743">
        <v>43768</v>
      </c>
      <c r="C743" s="3">
        <v>0.875</v>
      </c>
      <c r="D743" s="3">
        <v>21</v>
      </c>
      <c r="E743" s="3">
        <v>30</v>
      </c>
      <c r="F743" s="3">
        <v>0.2</v>
      </c>
      <c r="G743" s="5">
        <v>0.3</v>
      </c>
      <c r="H743" s="3">
        <v>0.5</v>
      </c>
      <c r="I743" s="3">
        <v>1.55139</v>
      </c>
      <c r="J743" s="12">
        <f t="shared" si="12"/>
        <v>1.3416666666666668</v>
      </c>
      <c r="K743" s="3">
        <v>51</v>
      </c>
      <c r="L743" s="3">
        <v>0</v>
      </c>
      <c r="M743" s="3">
        <v>11</v>
      </c>
      <c r="N743" s="3">
        <v>0</v>
      </c>
      <c r="O743" s="3"/>
      <c r="P743" s="3">
        <f>IF(ISBLANK(Table13[[#This Row],[T1]]),0,IF(Table13[[#This Row],[T1]]&gt;0,1,0))</f>
        <v>0</v>
      </c>
      <c r="Q743" s="3">
        <f>IF(ISBLANK(Table13[[#This Row],[T2]]),0,IF(Table13[[#This Row],[T2]]&gt;0,1,0))</f>
        <v>0</v>
      </c>
      <c r="R743" s="3">
        <f>IF(ISBLANK(Table13[[#This Row],[T3]]),0,IF(Table13[[#This Row],[T3]]&gt;0,1,0))</f>
        <v>1</v>
      </c>
      <c r="S743" s="3">
        <f>IF(ISBLANK(Table13[[#This Row],[T4]]),0,IF(Table13[[#This Row],[T4]]&gt;0,1,0))</f>
        <v>0</v>
      </c>
      <c r="T743" s="3">
        <v>0.5</v>
      </c>
    </row>
    <row r="744" spans="1:20">
      <c r="A744" s="4">
        <v>43768.916666666664</v>
      </c>
      <c r="B744">
        <v>43768</v>
      </c>
      <c r="C744" s="3">
        <v>0.91666666666666663</v>
      </c>
      <c r="D744" s="3">
        <v>22</v>
      </c>
      <c r="E744" s="3">
        <v>30</v>
      </c>
      <c r="F744" s="3">
        <v>0.6</v>
      </c>
      <c r="G744" s="5">
        <v>0.6</v>
      </c>
      <c r="H744" s="3">
        <v>1.2</v>
      </c>
      <c r="I744" s="3">
        <v>1.55139</v>
      </c>
      <c r="J744" s="12">
        <f t="shared" si="12"/>
        <v>1.4541666666666668</v>
      </c>
      <c r="K744" s="3">
        <v>57</v>
      </c>
      <c r="L744" s="3">
        <v>32</v>
      </c>
      <c r="M744" s="3">
        <v>53</v>
      </c>
      <c r="N744" s="3">
        <v>0</v>
      </c>
      <c r="O744" s="3"/>
      <c r="P744" s="3">
        <f>IF(ISBLANK(Table13[[#This Row],[T1]]),0,IF(Table13[[#This Row],[T1]]&gt;0,1,0))</f>
        <v>0</v>
      </c>
      <c r="Q744" s="3">
        <f>IF(ISBLANK(Table13[[#This Row],[T2]]),0,IF(Table13[[#This Row],[T2]]&gt;0,1,0))</f>
        <v>0</v>
      </c>
      <c r="R744" s="3">
        <f>IF(ISBLANK(Table13[[#This Row],[T3]]),0,IF(Table13[[#This Row],[T3]]&gt;0,1,0))</f>
        <v>1</v>
      </c>
      <c r="S744" s="3">
        <f>IF(ISBLANK(Table13[[#This Row],[T4]]),0,IF(Table13[[#This Row],[T4]]&gt;0,1,0))</f>
        <v>0</v>
      </c>
      <c r="T744" s="3">
        <v>1.2</v>
      </c>
    </row>
    <row r="745" spans="1:20">
      <c r="A745" s="4">
        <v>43768.958333333336</v>
      </c>
      <c r="B745">
        <v>43768</v>
      </c>
      <c r="C745" s="3">
        <v>0.95833333333333337</v>
      </c>
      <c r="D745" s="3">
        <v>23</v>
      </c>
      <c r="E745" s="3">
        <v>30</v>
      </c>
      <c r="F745" s="3">
        <v>0.2</v>
      </c>
      <c r="G745" s="5">
        <v>0.6</v>
      </c>
      <c r="H745" s="3">
        <v>0.8</v>
      </c>
      <c r="I745" s="3">
        <v>1.55139</v>
      </c>
      <c r="J745" s="12">
        <f t="shared" si="12"/>
        <v>1.5083333333333335</v>
      </c>
      <c r="K745" s="3">
        <v>58</v>
      </c>
      <c r="L745" s="3">
        <v>58</v>
      </c>
      <c r="M745" s="3">
        <v>58</v>
      </c>
      <c r="N745" s="3">
        <v>0</v>
      </c>
      <c r="O745" s="3"/>
      <c r="P745" s="3">
        <f>IF(ISBLANK(Table13[[#This Row],[T1]]),0,IF(Table13[[#This Row],[T1]]&gt;0,1,0))</f>
        <v>0</v>
      </c>
      <c r="Q745" s="3">
        <f>IF(ISBLANK(Table13[[#This Row],[T2]]),0,IF(Table13[[#This Row],[T2]]&gt;0,1,0))</f>
        <v>0</v>
      </c>
      <c r="R745" s="3">
        <f>IF(ISBLANK(Table13[[#This Row],[T3]]),0,IF(Table13[[#This Row],[T3]]&gt;0,1,0))</f>
        <v>1</v>
      </c>
      <c r="S745" s="3">
        <f>IF(ISBLANK(Table13[[#This Row],[T4]]),0,IF(Table13[[#This Row],[T4]]&gt;0,1,0))</f>
        <v>0</v>
      </c>
      <c r="T745" s="3">
        <v>0.8</v>
      </c>
    </row>
    <row r="746" spans="1:20">
      <c r="A746" s="4">
        <v>43769</v>
      </c>
      <c r="B746">
        <v>43769</v>
      </c>
      <c r="C746" s="3">
        <v>0</v>
      </c>
      <c r="D746" s="3">
        <v>0</v>
      </c>
      <c r="E746" s="3">
        <v>31</v>
      </c>
      <c r="F746" s="3">
        <v>1.3</v>
      </c>
      <c r="G746" s="5">
        <v>0.2</v>
      </c>
      <c r="H746" s="3">
        <v>1.5</v>
      </c>
      <c r="I746" s="3">
        <v>1.55139</v>
      </c>
      <c r="J746" s="12">
        <f t="shared" si="12"/>
        <v>1.5541666666666669</v>
      </c>
      <c r="K746" s="3">
        <v>58</v>
      </c>
      <c r="L746" s="3">
        <v>58</v>
      </c>
      <c r="M746" s="3">
        <v>58</v>
      </c>
      <c r="N746" s="3">
        <v>0</v>
      </c>
      <c r="O746" s="3"/>
      <c r="P746" s="3">
        <f>IF(ISBLANK(Table13[[#This Row],[T1]]),0,IF(Table13[[#This Row],[T1]]&gt;0,1,0))</f>
        <v>0</v>
      </c>
      <c r="Q746" s="3">
        <f>IF(ISBLANK(Table13[[#This Row],[T2]]),0,IF(Table13[[#This Row],[T2]]&gt;0,1,0))</f>
        <v>0</v>
      </c>
      <c r="R746" s="3">
        <f>IF(ISBLANK(Table13[[#This Row],[T3]]),0,IF(Table13[[#This Row],[T3]]&gt;0,1,0))</f>
        <v>1</v>
      </c>
      <c r="S746" s="3">
        <f>IF(ISBLANK(Table13[[#This Row],[T4]]),0,IF(Table13[[#This Row],[T4]]&gt;0,1,0))</f>
        <v>0</v>
      </c>
      <c r="T746" s="3">
        <v>1.5</v>
      </c>
    </row>
    <row r="747" spans="1:20">
      <c r="A747" s="4">
        <v>43769.041666666664</v>
      </c>
      <c r="B747">
        <v>43769</v>
      </c>
      <c r="C747" s="3">
        <v>4.1666666666666664E-2</v>
      </c>
      <c r="D747" s="3">
        <v>1</v>
      </c>
      <c r="E747" s="3">
        <v>31</v>
      </c>
      <c r="F747" s="3">
        <v>0.2</v>
      </c>
      <c r="G747" s="5">
        <v>0.4</v>
      </c>
      <c r="H747" s="3">
        <v>0.60000000000000009</v>
      </c>
      <c r="I747" s="3">
        <v>1.55139</v>
      </c>
      <c r="J747" s="12">
        <f t="shared" si="12"/>
        <v>1.5166666666666666</v>
      </c>
      <c r="K747" s="3">
        <v>58</v>
      </c>
      <c r="L747" s="3">
        <v>58</v>
      </c>
      <c r="M747" s="3">
        <v>58</v>
      </c>
      <c r="N747" s="3">
        <v>0</v>
      </c>
      <c r="O747" s="3"/>
      <c r="P747" s="3">
        <f>IF(ISBLANK(Table13[[#This Row],[T1]]),0,IF(Table13[[#This Row],[T1]]&gt;0,1,0))</f>
        <v>0</v>
      </c>
      <c r="Q747" s="3">
        <f>IF(ISBLANK(Table13[[#This Row],[T2]]),0,IF(Table13[[#This Row],[T2]]&gt;0,1,0))</f>
        <v>0</v>
      </c>
      <c r="R747" s="3">
        <f>IF(ISBLANK(Table13[[#This Row],[T3]]),0,IF(Table13[[#This Row],[T3]]&gt;0,1,0))</f>
        <v>1</v>
      </c>
      <c r="S747" s="3">
        <f>IF(ISBLANK(Table13[[#This Row],[T4]]),0,IF(Table13[[#This Row],[T4]]&gt;0,1,0))</f>
        <v>0</v>
      </c>
      <c r="T747" s="3">
        <v>0.60000000000000009</v>
      </c>
    </row>
    <row r="748" spans="1:20">
      <c r="A748" s="4">
        <v>43769.083333333336</v>
      </c>
      <c r="B748">
        <v>43769</v>
      </c>
      <c r="C748" s="3">
        <v>8.3333333333333329E-2</v>
      </c>
      <c r="D748" s="3">
        <v>2</v>
      </c>
      <c r="E748" s="3">
        <v>31</v>
      </c>
      <c r="F748" s="3">
        <v>0.2</v>
      </c>
      <c r="G748" s="5">
        <v>0.2</v>
      </c>
      <c r="H748" s="3">
        <v>0.4</v>
      </c>
      <c r="I748" s="3">
        <v>1.55139</v>
      </c>
      <c r="J748" s="12">
        <f t="shared" si="12"/>
        <v>1.5125</v>
      </c>
      <c r="K748" s="3">
        <v>57</v>
      </c>
      <c r="L748" s="3">
        <v>57</v>
      </c>
      <c r="M748" s="3">
        <v>57</v>
      </c>
      <c r="N748" s="3">
        <v>0</v>
      </c>
      <c r="O748" s="3"/>
      <c r="P748" s="3">
        <f>IF(ISBLANK(Table13[[#This Row],[T1]]),0,IF(Table13[[#This Row],[T1]]&gt;0,1,0))</f>
        <v>0</v>
      </c>
      <c r="Q748" s="3">
        <f>IF(ISBLANK(Table13[[#This Row],[T2]]),0,IF(Table13[[#This Row],[T2]]&gt;0,1,0))</f>
        <v>0</v>
      </c>
      <c r="R748" s="3">
        <f>IF(ISBLANK(Table13[[#This Row],[T3]]),0,IF(Table13[[#This Row],[T3]]&gt;0,1,0))</f>
        <v>1</v>
      </c>
      <c r="S748" s="3">
        <f>IF(ISBLANK(Table13[[#This Row],[T4]]),0,IF(Table13[[#This Row],[T4]]&gt;0,1,0))</f>
        <v>0</v>
      </c>
      <c r="T748" s="3">
        <v>0.4</v>
      </c>
    </row>
    <row r="749" spans="1:20">
      <c r="A749" s="4">
        <v>43769.125</v>
      </c>
      <c r="B749">
        <v>43769</v>
      </c>
      <c r="C749" s="3">
        <v>0.125</v>
      </c>
      <c r="D749" s="3">
        <v>3</v>
      </c>
      <c r="E749" s="3">
        <v>31</v>
      </c>
      <c r="F749" s="3">
        <v>0.2</v>
      </c>
      <c r="G749" s="5">
        <v>0.4</v>
      </c>
      <c r="H749" s="3">
        <v>0.60000000000000009</v>
      </c>
      <c r="I749" s="3">
        <v>1.55139</v>
      </c>
      <c r="J749" s="12">
        <f t="shared" si="12"/>
        <v>1.5208333333333333</v>
      </c>
      <c r="K749" s="3">
        <v>58</v>
      </c>
      <c r="L749" s="3">
        <v>58</v>
      </c>
      <c r="M749" s="3">
        <v>58</v>
      </c>
      <c r="N749" s="3">
        <v>0</v>
      </c>
      <c r="O749" s="3"/>
      <c r="P749" s="3">
        <f>IF(ISBLANK(Table13[[#This Row],[T1]]),0,IF(Table13[[#This Row],[T1]]&gt;0,1,0))</f>
        <v>0</v>
      </c>
      <c r="Q749" s="3">
        <f>IF(ISBLANK(Table13[[#This Row],[T2]]),0,IF(Table13[[#This Row],[T2]]&gt;0,1,0))</f>
        <v>0</v>
      </c>
      <c r="R749" s="3">
        <f>IF(ISBLANK(Table13[[#This Row],[T3]]),0,IF(Table13[[#This Row],[T3]]&gt;0,1,0))</f>
        <v>1</v>
      </c>
      <c r="S749" s="3">
        <f>IF(ISBLANK(Table13[[#This Row],[T4]]),0,IF(Table13[[#This Row],[T4]]&gt;0,1,0))</f>
        <v>0</v>
      </c>
      <c r="T749" s="3">
        <v>0.60000000000000009</v>
      </c>
    </row>
    <row r="750" spans="1:20">
      <c r="A750" s="4">
        <v>43769.166666666664</v>
      </c>
      <c r="B750">
        <v>43769</v>
      </c>
      <c r="C750" s="3">
        <v>0.16666666666666666</v>
      </c>
      <c r="D750" s="3">
        <v>4</v>
      </c>
      <c r="E750" s="3">
        <v>31</v>
      </c>
      <c r="F750" s="3">
        <v>0.2</v>
      </c>
      <c r="G750" s="5">
        <v>0.2</v>
      </c>
      <c r="H750" s="3">
        <v>0.4</v>
      </c>
      <c r="I750" s="3">
        <v>1.55139</v>
      </c>
      <c r="J750" s="12">
        <f t="shared" si="12"/>
        <v>1.5208333333333333</v>
      </c>
      <c r="K750" s="3">
        <v>58</v>
      </c>
      <c r="L750" s="3">
        <v>58</v>
      </c>
      <c r="M750" s="3">
        <v>58</v>
      </c>
      <c r="N750" s="3">
        <v>0</v>
      </c>
      <c r="O750" s="3"/>
      <c r="P750" s="3">
        <f>IF(ISBLANK(Table13[[#This Row],[T1]]),0,IF(Table13[[#This Row],[T1]]&gt;0,1,0))</f>
        <v>0</v>
      </c>
      <c r="Q750" s="3">
        <f>IF(ISBLANK(Table13[[#This Row],[T2]]),0,IF(Table13[[#This Row],[T2]]&gt;0,1,0))</f>
        <v>0</v>
      </c>
      <c r="R750" s="3">
        <f>IF(ISBLANK(Table13[[#This Row],[T3]]),0,IF(Table13[[#This Row],[T3]]&gt;0,1,0))</f>
        <v>1</v>
      </c>
      <c r="S750" s="3">
        <f>IF(ISBLANK(Table13[[#This Row],[T4]]),0,IF(Table13[[#This Row],[T4]]&gt;0,1,0))</f>
        <v>0</v>
      </c>
      <c r="T750" s="3">
        <v>0.4</v>
      </c>
    </row>
    <row r="751" spans="1:20">
      <c r="A751" s="4">
        <v>43769.208333333336</v>
      </c>
      <c r="B751">
        <v>43769</v>
      </c>
      <c r="C751" s="3">
        <v>0.20833333333333334</v>
      </c>
      <c r="D751" s="3">
        <v>5</v>
      </c>
      <c r="E751" s="3">
        <v>31</v>
      </c>
      <c r="F751" s="3">
        <v>0.4</v>
      </c>
      <c r="G751" s="5">
        <v>0.2</v>
      </c>
      <c r="H751" s="3">
        <v>0.60000000000000009</v>
      </c>
      <c r="I751" s="3">
        <v>1.55139</v>
      </c>
      <c r="J751" s="12">
        <f t="shared" si="12"/>
        <v>1.5291666666666668</v>
      </c>
      <c r="K751" s="3">
        <v>58</v>
      </c>
      <c r="L751" s="3">
        <v>58</v>
      </c>
      <c r="M751" s="3">
        <v>58</v>
      </c>
      <c r="N751" s="3">
        <v>0</v>
      </c>
      <c r="O751" s="3"/>
      <c r="P751" s="3">
        <f>IF(ISBLANK(Table13[[#This Row],[T1]]),0,IF(Table13[[#This Row],[T1]]&gt;0,1,0))</f>
        <v>0</v>
      </c>
      <c r="Q751" s="3">
        <f>IF(ISBLANK(Table13[[#This Row],[T2]]),0,IF(Table13[[#This Row],[T2]]&gt;0,1,0))</f>
        <v>0</v>
      </c>
      <c r="R751" s="3">
        <f>IF(ISBLANK(Table13[[#This Row],[T3]]),0,IF(Table13[[#This Row],[T3]]&gt;0,1,0))</f>
        <v>1</v>
      </c>
      <c r="S751" s="3">
        <f>IF(ISBLANK(Table13[[#This Row],[T4]]),0,IF(Table13[[#This Row],[T4]]&gt;0,1,0))</f>
        <v>0</v>
      </c>
      <c r="T751" s="3">
        <v>0.60000000000000009</v>
      </c>
    </row>
    <row r="752" spans="1:20">
      <c r="A752" s="4">
        <v>43769.25</v>
      </c>
      <c r="B752">
        <v>43769</v>
      </c>
      <c r="C752" s="3">
        <v>0.25</v>
      </c>
      <c r="D752" s="3">
        <v>6</v>
      </c>
      <c r="E752" s="3">
        <v>31</v>
      </c>
      <c r="F752" s="3">
        <v>0.4</v>
      </c>
      <c r="G752" s="5">
        <v>0.7</v>
      </c>
      <c r="H752" s="3">
        <v>1.1000000000000001</v>
      </c>
      <c r="I752" s="3">
        <v>1.55139</v>
      </c>
      <c r="J752" s="12">
        <f t="shared" si="12"/>
        <v>1.5208333333333337</v>
      </c>
      <c r="K752" s="3">
        <v>57</v>
      </c>
      <c r="L752" s="3">
        <v>57</v>
      </c>
      <c r="M752" s="3">
        <v>57</v>
      </c>
      <c r="N752" s="3">
        <v>0</v>
      </c>
      <c r="O752" s="3"/>
      <c r="P752" s="3">
        <f>IF(ISBLANK(Table13[[#This Row],[T1]]),0,IF(Table13[[#This Row],[T1]]&gt;0,1,0))</f>
        <v>0</v>
      </c>
      <c r="Q752" s="3">
        <f>IF(ISBLANK(Table13[[#This Row],[T2]]),0,IF(Table13[[#This Row],[T2]]&gt;0,1,0))</f>
        <v>0</v>
      </c>
      <c r="R752" s="3">
        <f>IF(ISBLANK(Table13[[#This Row],[T3]]),0,IF(Table13[[#This Row],[T3]]&gt;0,1,0))</f>
        <v>1</v>
      </c>
      <c r="S752" s="3">
        <f>IF(ISBLANK(Table13[[#This Row],[T4]]),0,IF(Table13[[#This Row],[T4]]&gt;0,1,0))</f>
        <v>0</v>
      </c>
      <c r="T752" s="3">
        <v>1.1000000000000001</v>
      </c>
    </row>
    <row r="753" spans="1:20">
      <c r="A753" s="4">
        <v>43769.291666666664</v>
      </c>
      <c r="B753">
        <v>43769</v>
      </c>
      <c r="C753" s="3">
        <v>0.29166666666666669</v>
      </c>
      <c r="D753" s="3">
        <v>7</v>
      </c>
      <c r="E753" s="3">
        <v>31</v>
      </c>
      <c r="F753" s="3">
        <v>2.1</v>
      </c>
      <c r="G753" s="5">
        <v>2.7</v>
      </c>
      <c r="H753" s="3">
        <v>4.8000000000000007</v>
      </c>
      <c r="I753" s="3">
        <v>1.55139</v>
      </c>
      <c r="J753" s="12">
        <f t="shared" si="12"/>
        <v>1.5458333333333336</v>
      </c>
      <c r="K753" s="3">
        <v>33</v>
      </c>
      <c r="L753" s="3">
        <v>58</v>
      </c>
      <c r="M753" s="3">
        <v>58</v>
      </c>
      <c r="N753" s="3">
        <v>0</v>
      </c>
      <c r="O753" s="3"/>
      <c r="P753" s="3">
        <f>IF(ISBLANK(Table13[[#This Row],[T1]]),0,IF(Table13[[#This Row],[T1]]&gt;0,1,0))</f>
        <v>0</v>
      </c>
      <c r="Q753" s="3">
        <f>IF(ISBLANK(Table13[[#This Row],[T2]]),0,IF(Table13[[#This Row],[T2]]&gt;0,1,0))</f>
        <v>0</v>
      </c>
      <c r="R753" s="3">
        <f>IF(ISBLANK(Table13[[#This Row],[T3]]),0,IF(Table13[[#This Row],[T3]]&gt;0,1,0))</f>
        <v>1</v>
      </c>
      <c r="S753" s="3">
        <f>IF(ISBLANK(Table13[[#This Row],[T4]]),0,IF(Table13[[#This Row],[T4]]&gt;0,1,0))</f>
        <v>0</v>
      </c>
      <c r="T753" s="3">
        <v>4.8000000000000007</v>
      </c>
    </row>
    <row r="754" spans="1:20">
      <c r="A754" s="4">
        <v>43769.333333333336</v>
      </c>
      <c r="B754">
        <v>43769</v>
      </c>
      <c r="C754" s="3">
        <v>0.33333333333333331</v>
      </c>
      <c r="D754" s="3">
        <v>8</v>
      </c>
      <c r="E754" s="3">
        <v>31</v>
      </c>
      <c r="F754" s="3">
        <v>2</v>
      </c>
      <c r="G754" s="5">
        <v>0.4</v>
      </c>
      <c r="H754" s="3">
        <v>2.4</v>
      </c>
      <c r="I754" s="3">
        <v>1.55139</v>
      </c>
      <c r="J754" s="12">
        <f t="shared" si="12"/>
        <v>1.4625000000000001</v>
      </c>
      <c r="K754" s="3">
        <v>0</v>
      </c>
      <c r="L754" s="3">
        <v>18</v>
      </c>
      <c r="M754" s="3">
        <v>0</v>
      </c>
      <c r="N754" s="3">
        <v>0</v>
      </c>
      <c r="O754" s="3"/>
      <c r="P754" s="3">
        <f>IF(ISBLANK(Table13[[#This Row],[T1]]),0,IF(Table13[[#This Row],[T1]]&gt;0,1,0))</f>
        <v>0</v>
      </c>
      <c r="Q754" s="3">
        <f>IF(ISBLANK(Table13[[#This Row],[T2]]),0,IF(Table13[[#This Row],[T2]]&gt;0,1,0))</f>
        <v>0</v>
      </c>
      <c r="R754" s="3">
        <f>IF(ISBLANK(Table13[[#This Row],[T3]]),0,IF(Table13[[#This Row],[T3]]&gt;0,1,0))</f>
        <v>1</v>
      </c>
      <c r="S754" s="3">
        <f>IF(ISBLANK(Table13[[#This Row],[T4]]),0,IF(Table13[[#This Row],[T4]]&gt;0,1,0))</f>
        <v>0</v>
      </c>
      <c r="T754" s="3">
        <v>2.4</v>
      </c>
    </row>
    <row r="755" spans="1:20">
      <c r="A755" s="4">
        <v>43769.375</v>
      </c>
      <c r="B755">
        <v>43769</v>
      </c>
      <c r="C755" s="3">
        <v>0.375</v>
      </c>
      <c r="D755" s="3">
        <v>9</v>
      </c>
      <c r="E755" s="3">
        <v>31</v>
      </c>
      <c r="F755" s="3">
        <v>0.2</v>
      </c>
      <c r="G755" s="5">
        <v>0.2</v>
      </c>
      <c r="H755" s="3">
        <v>0.4</v>
      </c>
      <c r="I755" s="3">
        <v>1.55139</v>
      </c>
      <c r="J755" s="12">
        <f t="shared" si="12"/>
        <v>1.4583333333333333</v>
      </c>
      <c r="K755" s="3"/>
      <c r="L755" s="3"/>
      <c r="M755" s="3"/>
      <c r="N755" s="3"/>
      <c r="O755" s="3"/>
      <c r="P755" s="3">
        <f>IF(ISBLANK(Table13[[#This Row],[T1]]),0,IF(Table13[[#This Row],[T1]]&gt;0,1,0))</f>
        <v>0</v>
      </c>
      <c r="Q755" s="3">
        <f>IF(ISBLANK(Table13[[#This Row],[T2]]),0,IF(Table13[[#This Row],[T2]]&gt;0,1,0))</f>
        <v>0</v>
      </c>
      <c r="R755" s="3">
        <f>IF(ISBLANK(Table13[[#This Row],[T3]]),0,IF(Table13[[#This Row],[T3]]&gt;0,1,0))</f>
        <v>0</v>
      </c>
      <c r="S755" s="3">
        <f>IF(ISBLANK(Table13[[#This Row],[T4]]),0,IF(Table13[[#This Row],[T4]]&gt;0,1,0))</f>
        <v>0</v>
      </c>
      <c r="T755" s="3">
        <v>0.4</v>
      </c>
    </row>
    <row r="756" spans="1:20">
      <c r="A756" s="4">
        <v>43769.416666666664</v>
      </c>
      <c r="B756">
        <v>43769</v>
      </c>
      <c r="C756" s="3">
        <v>0.41666666666666669</v>
      </c>
      <c r="D756" s="3">
        <v>10</v>
      </c>
      <c r="E756" s="3">
        <v>31</v>
      </c>
      <c r="F756" s="3">
        <v>0.2</v>
      </c>
      <c r="G756" s="5">
        <v>0.3</v>
      </c>
      <c r="H756" s="3">
        <v>0.5</v>
      </c>
      <c r="I756" s="3">
        <v>1.55139</v>
      </c>
      <c r="J756" s="12">
        <f t="shared" si="12"/>
        <v>1.4791666666666667</v>
      </c>
      <c r="K756" s="3"/>
      <c r="L756" s="3"/>
      <c r="M756" s="3"/>
      <c r="N756" s="3"/>
      <c r="O756" s="3"/>
      <c r="P756" s="3">
        <f>IF(ISBLANK(Table13[[#This Row],[T1]]),0,IF(Table13[[#This Row],[T1]]&gt;0,1,0))</f>
        <v>0</v>
      </c>
      <c r="Q756" s="3">
        <f>IF(ISBLANK(Table13[[#This Row],[T2]]),0,IF(Table13[[#This Row],[T2]]&gt;0,1,0))</f>
        <v>0</v>
      </c>
      <c r="R756" s="3">
        <f>IF(ISBLANK(Table13[[#This Row],[T3]]),0,IF(Table13[[#This Row],[T3]]&gt;0,1,0))</f>
        <v>0</v>
      </c>
      <c r="S756" s="3">
        <f>IF(ISBLANK(Table13[[#This Row],[T4]]),0,IF(Table13[[#This Row],[T4]]&gt;0,1,0))</f>
        <v>0</v>
      </c>
      <c r="T756" s="3">
        <v>0.5</v>
      </c>
    </row>
    <row r="757" spans="1:20">
      <c r="A757" s="4">
        <v>43769.458333333336</v>
      </c>
      <c r="B757">
        <v>43769</v>
      </c>
      <c r="C757" s="3">
        <v>0.45833333333333331</v>
      </c>
      <c r="D757" s="3">
        <v>11</v>
      </c>
      <c r="E757" s="3">
        <v>31</v>
      </c>
      <c r="F757" s="3">
        <v>0.2</v>
      </c>
      <c r="G757" s="5">
        <v>0.2</v>
      </c>
      <c r="H757" s="3">
        <v>0.4</v>
      </c>
      <c r="I757" s="3">
        <v>1.55139</v>
      </c>
      <c r="J757" s="12">
        <f t="shared" si="12"/>
        <v>1.4708333333333332</v>
      </c>
      <c r="K757" s="3"/>
      <c r="L757" s="3"/>
      <c r="M757" s="3"/>
      <c r="N757" s="3"/>
      <c r="O757" s="3"/>
      <c r="P757" s="3">
        <f>IF(ISBLANK(Table13[[#This Row],[T1]]),0,IF(Table13[[#This Row],[T1]]&gt;0,1,0))</f>
        <v>0</v>
      </c>
      <c r="Q757" s="3">
        <f>IF(ISBLANK(Table13[[#This Row],[T2]]),0,IF(Table13[[#This Row],[T2]]&gt;0,1,0))</f>
        <v>0</v>
      </c>
      <c r="R757" s="3">
        <f>IF(ISBLANK(Table13[[#This Row],[T3]]),0,IF(Table13[[#This Row],[T3]]&gt;0,1,0))</f>
        <v>0</v>
      </c>
      <c r="S757" s="3">
        <f>IF(ISBLANK(Table13[[#This Row],[T4]]),0,IF(Table13[[#This Row],[T4]]&gt;0,1,0))</f>
        <v>0</v>
      </c>
      <c r="T757" s="3">
        <v>0.4</v>
      </c>
    </row>
    <row r="758" spans="1:20">
      <c r="A758" s="4">
        <v>43769.5</v>
      </c>
      <c r="B758">
        <v>43769</v>
      </c>
      <c r="C758" s="3">
        <v>0.5</v>
      </c>
      <c r="D758" s="3">
        <v>12</v>
      </c>
      <c r="E758" s="3">
        <v>31</v>
      </c>
      <c r="F758" s="3">
        <v>0.2</v>
      </c>
      <c r="G758" s="5">
        <v>0.2</v>
      </c>
      <c r="H758" s="3">
        <v>0.4</v>
      </c>
      <c r="I758" s="3">
        <v>1.55139</v>
      </c>
      <c r="J758" s="12">
        <f t="shared" si="12"/>
        <v>1.4666666666666666</v>
      </c>
      <c r="K758" s="3"/>
      <c r="L758" s="3"/>
      <c r="M758" s="3"/>
      <c r="N758" s="3"/>
      <c r="O758" s="3"/>
      <c r="P758" s="3">
        <f>IF(ISBLANK(Table13[[#This Row],[T1]]),0,IF(Table13[[#This Row],[T1]]&gt;0,1,0))</f>
        <v>0</v>
      </c>
      <c r="Q758" s="3">
        <f>IF(ISBLANK(Table13[[#This Row],[T2]]),0,IF(Table13[[#This Row],[T2]]&gt;0,1,0))</f>
        <v>0</v>
      </c>
      <c r="R758" s="3">
        <f>IF(ISBLANK(Table13[[#This Row],[T3]]),0,IF(Table13[[#This Row],[T3]]&gt;0,1,0))</f>
        <v>0</v>
      </c>
      <c r="S758" s="3">
        <f>IF(ISBLANK(Table13[[#This Row],[T4]]),0,IF(Table13[[#This Row],[T4]]&gt;0,1,0))</f>
        <v>0</v>
      </c>
      <c r="T758" s="3">
        <v>0.4</v>
      </c>
    </row>
    <row r="759" spans="1:20">
      <c r="A759" s="4">
        <v>43769.541666666664</v>
      </c>
      <c r="B759">
        <v>43769</v>
      </c>
      <c r="C759" s="3">
        <v>0.54166666666666663</v>
      </c>
      <c r="D759" s="3">
        <v>13</v>
      </c>
      <c r="E759" s="3">
        <v>31</v>
      </c>
      <c r="F759" s="3">
        <v>0.1</v>
      </c>
      <c r="G759" s="5">
        <v>0.4</v>
      </c>
      <c r="H759" s="3">
        <v>0.5</v>
      </c>
      <c r="I759" s="3">
        <v>1.55139</v>
      </c>
      <c r="J759" s="12">
        <f t="shared" si="12"/>
        <v>1.4624999999999997</v>
      </c>
      <c r="K759" s="3"/>
      <c r="L759" s="3"/>
      <c r="M759" s="3"/>
      <c r="N759" s="3"/>
      <c r="O759" s="3"/>
      <c r="P759" s="3">
        <f>IF(ISBLANK(Table13[[#This Row],[T1]]),0,IF(Table13[[#This Row],[T1]]&gt;0,1,0))</f>
        <v>0</v>
      </c>
      <c r="Q759" s="3">
        <f>IF(ISBLANK(Table13[[#This Row],[T2]]),0,IF(Table13[[#This Row],[T2]]&gt;0,1,0))</f>
        <v>0</v>
      </c>
      <c r="R759" s="3">
        <f>IF(ISBLANK(Table13[[#This Row],[T3]]),0,IF(Table13[[#This Row],[T3]]&gt;0,1,0))</f>
        <v>0</v>
      </c>
      <c r="S759" s="3">
        <f>IF(ISBLANK(Table13[[#This Row],[T4]]),0,IF(Table13[[#This Row],[T4]]&gt;0,1,0))</f>
        <v>0</v>
      </c>
      <c r="T759" s="3">
        <v>0.5</v>
      </c>
    </row>
    <row r="760" spans="1:20">
      <c r="A760" s="4">
        <v>43769.583333333336</v>
      </c>
      <c r="B760">
        <v>43769</v>
      </c>
      <c r="C760" s="3">
        <v>0.58333333333333337</v>
      </c>
      <c r="D760" s="3">
        <v>14</v>
      </c>
      <c r="E760" s="3">
        <v>31</v>
      </c>
      <c r="F760" s="3">
        <v>0.1</v>
      </c>
      <c r="G760" s="5">
        <v>1.1000000000000001</v>
      </c>
      <c r="H760" s="3">
        <v>1.2000000000000002</v>
      </c>
      <c r="I760" s="3">
        <v>1.55139</v>
      </c>
      <c r="J760" s="12">
        <f t="shared" si="12"/>
        <v>1.458333333333333</v>
      </c>
      <c r="K760" s="3"/>
      <c r="L760" s="3"/>
      <c r="M760" s="3"/>
      <c r="N760" s="3"/>
      <c r="O760" s="3"/>
      <c r="P760" s="3">
        <f>IF(ISBLANK(Table13[[#This Row],[T1]]),0,IF(Table13[[#This Row],[T1]]&gt;0,1,0))</f>
        <v>0</v>
      </c>
      <c r="Q760" s="3">
        <f>IF(ISBLANK(Table13[[#This Row],[T2]]),0,IF(Table13[[#This Row],[T2]]&gt;0,1,0))</f>
        <v>0</v>
      </c>
      <c r="R760" s="3">
        <f>IF(ISBLANK(Table13[[#This Row],[T3]]),0,IF(Table13[[#This Row],[T3]]&gt;0,1,0))</f>
        <v>0</v>
      </c>
      <c r="S760" s="3">
        <f>IF(ISBLANK(Table13[[#This Row],[T4]]),0,IF(Table13[[#This Row],[T4]]&gt;0,1,0))</f>
        <v>0</v>
      </c>
      <c r="T760" s="3">
        <v>1.2000000000000002</v>
      </c>
    </row>
    <row r="761" spans="1:20">
      <c r="A761" s="4">
        <v>43769.625</v>
      </c>
      <c r="B761">
        <v>43769</v>
      </c>
      <c r="C761" s="3">
        <v>0.625</v>
      </c>
      <c r="D761" s="3">
        <v>15</v>
      </c>
      <c r="E761" s="3">
        <v>31</v>
      </c>
      <c r="F761" s="3">
        <v>0.4</v>
      </c>
      <c r="G761" s="5">
        <v>0.2</v>
      </c>
      <c r="H761" s="3">
        <v>0.60000000000000009</v>
      </c>
      <c r="I761" s="3">
        <v>1.55139</v>
      </c>
      <c r="J761" s="12">
        <f t="shared" si="12"/>
        <v>1.4208333333333332</v>
      </c>
      <c r="K761" s="3"/>
      <c r="L761" s="3"/>
      <c r="M761" s="3"/>
      <c r="N761" s="3"/>
      <c r="O761" s="3"/>
      <c r="P761" s="3">
        <f>IF(ISBLANK(Table13[[#This Row],[T1]]),0,IF(Table13[[#This Row],[T1]]&gt;0,1,0))</f>
        <v>0</v>
      </c>
      <c r="Q761" s="3">
        <f>IF(ISBLANK(Table13[[#This Row],[T2]]),0,IF(Table13[[#This Row],[T2]]&gt;0,1,0))</f>
        <v>0</v>
      </c>
      <c r="R761" s="3">
        <f>IF(ISBLANK(Table13[[#This Row],[T3]]),0,IF(Table13[[#This Row],[T3]]&gt;0,1,0))</f>
        <v>0</v>
      </c>
      <c r="S761" s="3">
        <f>IF(ISBLANK(Table13[[#This Row],[T4]]),0,IF(Table13[[#This Row],[T4]]&gt;0,1,0))</f>
        <v>0</v>
      </c>
      <c r="T761" s="3">
        <v>0.60000000000000009</v>
      </c>
    </row>
    <row r="762" spans="1:20">
      <c r="A762" s="4">
        <v>43769.666666666664</v>
      </c>
      <c r="B762">
        <v>43769</v>
      </c>
      <c r="C762" s="3">
        <v>0.66666666666666663</v>
      </c>
      <c r="D762" s="3">
        <v>16</v>
      </c>
      <c r="E762" s="3">
        <v>31</v>
      </c>
      <c r="F762" s="3">
        <v>0.4</v>
      </c>
      <c r="G762" s="5">
        <v>0.7</v>
      </c>
      <c r="H762" s="3">
        <v>1.1000000000000001</v>
      </c>
      <c r="I762" s="3">
        <v>1.55139</v>
      </c>
      <c r="J762" s="12">
        <f t="shared" si="12"/>
        <v>1.4499999999999995</v>
      </c>
      <c r="K762" s="3"/>
      <c r="L762" s="3"/>
      <c r="M762" s="3"/>
      <c r="N762" s="3"/>
      <c r="O762" s="3"/>
      <c r="P762" s="3">
        <f>IF(ISBLANK(Table13[[#This Row],[T1]]),0,IF(Table13[[#This Row],[T1]]&gt;0,1,0))</f>
        <v>0</v>
      </c>
      <c r="Q762" s="3">
        <f>IF(ISBLANK(Table13[[#This Row],[T2]]),0,IF(Table13[[#This Row],[T2]]&gt;0,1,0))</f>
        <v>0</v>
      </c>
      <c r="R762" s="3">
        <f>IF(ISBLANK(Table13[[#This Row],[T3]]),0,IF(Table13[[#This Row],[T3]]&gt;0,1,0))</f>
        <v>0</v>
      </c>
      <c r="S762" s="3">
        <f>IF(ISBLANK(Table13[[#This Row],[T4]]),0,IF(Table13[[#This Row],[T4]]&gt;0,1,0))</f>
        <v>0</v>
      </c>
      <c r="T762" s="3">
        <v>1.1000000000000001</v>
      </c>
    </row>
    <row r="763" spans="1:20">
      <c r="A763" s="4">
        <v>43769.708333333336</v>
      </c>
      <c r="B763">
        <v>43769</v>
      </c>
      <c r="C763" s="3">
        <v>0.70833333333333337</v>
      </c>
      <c r="D763" s="3">
        <v>17</v>
      </c>
      <c r="E763" s="3">
        <v>31</v>
      </c>
      <c r="F763" s="3">
        <v>0.4</v>
      </c>
      <c r="G763" s="5">
        <v>0.5</v>
      </c>
      <c r="H763" s="3">
        <v>0.9</v>
      </c>
      <c r="I763" s="3">
        <v>1.55139</v>
      </c>
      <c r="J763" s="12">
        <f t="shared" si="12"/>
        <v>1.4249999999999998</v>
      </c>
      <c r="K763" s="3">
        <v>0</v>
      </c>
      <c r="L763" s="3">
        <v>0</v>
      </c>
      <c r="M763" s="3">
        <v>10</v>
      </c>
      <c r="N763" s="3">
        <v>0</v>
      </c>
      <c r="O763" s="3"/>
      <c r="P763" s="3">
        <f>IF(ISBLANK(Table13[[#This Row],[T1]]),0,IF(Table13[[#This Row],[T1]]&gt;0,1,0))</f>
        <v>0</v>
      </c>
      <c r="Q763" s="3">
        <f>IF(ISBLANK(Table13[[#This Row],[T2]]),0,IF(Table13[[#This Row],[T2]]&gt;0,1,0))</f>
        <v>0</v>
      </c>
      <c r="R763" s="3">
        <f>IF(ISBLANK(Table13[[#This Row],[T3]]),0,IF(Table13[[#This Row],[T3]]&gt;0,1,0))</f>
        <v>0</v>
      </c>
      <c r="S763" s="3">
        <f>IF(ISBLANK(Table13[[#This Row],[T4]]),0,IF(Table13[[#This Row],[T4]]&gt;0,1,0))</f>
        <v>0</v>
      </c>
      <c r="T763" s="3">
        <v>0.9</v>
      </c>
    </row>
    <row r="764" spans="1:20">
      <c r="A764" s="4">
        <v>43769.75</v>
      </c>
      <c r="B764">
        <v>43769</v>
      </c>
      <c r="C764" s="3">
        <v>0.75</v>
      </c>
      <c r="D764" s="3">
        <v>18</v>
      </c>
      <c r="E764" s="3">
        <v>31</v>
      </c>
      <c r="F764" s="3">
        <v>0.5</v>
      </c>
      <c r="G764" s="5">
        <v>0.6</v>
      </c>
      <c r="H764" s="3">
        <v>1.1000000000000001</v>
      </c>
      <c r="I764" s="3">
        <v>1.55139</v>
      </c>
      <c r="J764" s="12">
        <f t="shared" si="12"/>
        <v>1.4208333333333334</v>
      </c>
      <c r="K764" s="3">
        <v>17</v>
      </c>
      <c r="L764" s="3">
        <v>0</v>
      </c>
      <c r="M764" s="3">
        <v>41</v>
      </c>
      <c r="N764" s="3">
        <v>0</v>
      </c>
      <c r="O764" s="3"/>
      <c r="P764" s="3">
        <f>IF(ISBLANK(Table13[[#This Row],[T1]]),0,IF(Table13[[#This Row],[T1]]&gt;0,1,0))</f>
        <v>0</v>
      </c>
      <c r="Q764" s="3">
        <f>IF(ISBLANK(Table13[[#This Row],[T2]]),0,IF(Table13[[#This Row],[T2]]&gt;0,1,0))</f>
        <v>0</v>
      </c>
      <c r="R764" s="3">
        <f>IF(ISBLANK(Table13[[#This Row],[T3]]),0,IF(Table13[[#This Row],[T3]]&gt;0,1,0))</f>
        <v>0</v>
      </c>
      <c r="S764" s="3">
        <f>IF(ISBLANK(Table13[[#This Row],[T4]]),0,IF(Table13[[#This Row],[T4]]&gt;0,1,0))</f>
        <v>0</v>
      </c>
      <c r="T764" s="3">
        <v>1.1000000000000001</v>
      </c>
    </row>
    <row r="765" spans="1:20">
      <c r="A765" s="4">
        <v>43769.791666666664</v>
      </c>
      <c r="B765">
        <v>43769</v>
      </c>
      <c r="C765" s="3">
        <v>0.79166666666666663</v>
      </c>
      <c r="D765" s="3">
        <v>19</v>
      </c>
      <c r="E765" s="3">
        <v>31</v>
      </c>
      <c r="F765" s="3">
        <v>1.3</v>
      </c>
      <c r="G765" s="5">
        <v>2.9</v>
      </c>
      <c r="H765" s="3">
        <v>4.2</v>
      </c>
      <c r="I765" s="3">
        <v>1.55139</v>
      </c>
      <c r="J765" s="12">
        <f t="shared" si="12"/>
        <v>1.4000000000000001</v>
      </c>
      <c r="K765" s="3">
        <v>39</v>
      </c>
      <c r="L765" s="3">
        <v>48</v>
      </c>
      <c r="M765" s="3">
        <v>39</v>
      </c>
      <c r="N765" s="3">
        <v>0</v>
      </c>
      <c r="O765" s="3"/>
      <c r="P765" s="3">
        <f>IF(ISBLANK(Table13[[#This Row],[T1]]),0,IF(Table13[[#This Row],[T1]]&gt;0,1,0))</f>
        <v>1</v>
      </c>
      <c r="Q765" s="3">
        <f>IF(ISBLANK(Table13[[#This Row],[T2]]),0,IF(Table13[[#This Row],[T2]]&gt;0,1,0))</f>
        <v>0</v>
      </c>
      <c r="R765" s="3">
        <f>IF(ISBLANK(Table13[[#This Row],[T3]]),0,IF(Table13[[#This Row],[T3]]&gt;0,1,0))</f>
        <v>0</v>
      </c>
      <c r="S765" s="3">
        <f>IF(ISBLANK(Table13[[#This Row],[T4]]),0,IF(Table13[[#This Row],[T4]]&gt;0,1,0))</f>
        <v>0</v>
      </c>
      <c r="T765" s="3">
        <v>4.2</v>
      </c>
    </row>
    <row r="766" spans="1:20">
      <c r="A766" s="4">
        <v>43769.833333333336</v>
      </c>
      <c r="B766">
        <v>43769</v>
      </c>
      <c r="C766" s="3">
        <v>0.83333333333333337</v>
      </c>
      <c r="D766" s="3">
        <v>20</v>
      </c>
      <c r="E766" s="3">
        <v>31</v>
      </c>
      <c r="F766" s="3">
        <v>2.6</v>
      </c>
      <c r="G766" s="5">
        <v>3.4</v>
      </c>
      <c r="H766" s="3">
        <v>6</v>
      </c>
      <c r="I766" s="3">
        <v>1.55139</v>
      </c>
      <c r="J766" s="12">
        <f t="shared" si="12"/>
        <v>1.2458333333333333</v>
      </c>
      <c r="K766" s="3">
        <v>58</v>
      </c>
      <c r="L766" s="3">
        <v>58</v>
      </c>
      <c r="M766" s="3">
        <v>58</v>
      </c>
      <c r="N766" s="3">
        <v>0</v>
      </c>
      <c r="O766" s="3"/>
      <c r="P766" s="3">
        <f>IF(ISBLANK(Table13[[#This Row],[T1]]),0,IF(Table13[[#This Row],[T1]]&gt;0,1,0))</f>
        <v>1</v>
      </c>
      <c r="Q766" s="3">
        <f>IF(ISBLANK(Table13[[#This Row],[T2]]),0,IF(Table13[[#This Row],[T2]]&gt;0,1,0))</f>
        <v>0</v>
      </c>
      <c r="R766" s="3">
        <f>IF(ISBLANK(Table13[[#This Row],[T3]]),0,IF(Table13[[#This Row],[T3]]&gt;0,1,0))</f>
        <v>0</v>
      </c>
      <c r="S766" s="3">
        <f>IF(ISBLANK(Table13[[#This Row],[T4]]),0,IF(Table13[[#This Row],[T4]]&gt;0,1,0))</f>
        <v>0</v>
      </c>
      <c r="T766" s="3">
        <v>6</v>
      </c>
    </row>
    <row r="767" spans="1:20">
      <c r="A767" s="4">
        <v>43769.875</v>
      </c>
      <c r="B767">
        <v>43769</v>
      </c>
      <c r="C767" s="3">
        <v>0.875</v>
      </c>
      <c r="D767" s="3">
        <v>21</v>
      </c>
      <c r="E767" s="3">
        <v>31</v>
      </c>
      <c r="F767" s="3">
        <v>2.1</v>
      </c>
      <c r="G767" s="5">
        <v>1.1000000000000001</v>
      </c>
      <c r="H767" s="3">
        <v>3.2</v>
      </c>
      <c r="I767" s="3">
        <v>1.55139</v>
      </c>
      <c r="J767" s="12">
        <f t="shared" si="12"/>
        <v>1.0250000000000001</v>
      </c>
      <c r="K767" s="3">
        <v>58</v>
      </c>
      <c r="L767" s="3">
        <v>58</v>
      </c>
      <c r="M767" s="3">
        <v>53</v>
      </c>
      <c r="N767" s="3">
        <v>0</v>
      </c>
      <c r="O767" s="3"/>
      <c r="P767" s="3">
        <f>IF(ISBLANK(Table13[[#This Row],[T1]]),0,IF(Table13[[#This Row],[T1]]&gt;0,1,0))</f>
        <v>1</v>
      </c>
      <c r="Q767" s="3">
        <f>IF(ISBLANK(Table13[[#This Row],[T2]]),0,IF(Table13[[#This Row],[T2]]&gt;0,1,0))</f>
        <v>0</v>
      </c>
      <c r="R767" s="3">
        <f>IF(ISBLANK(Table13[[#This Row],[T3]]),0,IF(Table13[[#This Row],[T3]]&gt;0,1,0))</f>
        <v>0</v>
      </c>
      <c r="S767" s="3">
        <f>IF(ISBLANK(Table13[[#This Row],[T4]]),0,IF(Table13[[#This Row],[T4]]&gt;0,1,0))</f>
        <v>0</v>
      </c>
      <c r="T767" s="3">
        <v>3.2</v>
      </c>
    </row>
    <row r="768" spans="1:20">
      <c r="A768" s="4">
        <v>43769.916666666664</v>
      </c>
      <c r="B768">
        <v>43769</v>
      </c>
      <c r="C768" s="3">
        <v>0.91666666666666663</v>
      </c>
      <c r="D768" s="3">
        <v>22</v>
      </c>
      <c r="E768" s="3">
        <v>31</v>
      </c>
      <c r="F768" s="3">
        <v>1.3</v>
      </c>
      <c r="G768" s="5">
        <v>1.2</v>
      </c>
      <c r="H768" s="3">
        <v>2.5</v>
      </c>
      <c r="I768" s="3">
        <v>1.55139</v>
      </c>
      <c r="J768" s="12">
        <f t="shared" si="12"/>
        <v>0.95000000000000007</v>
      </c>
      <c r="K768" s="3">
        <v>58</v>
      </c>
      <c r="L768" s="3">
        <v>58</v>
      </c>
      <c r="M768" s="3">
        <v>46</v>
      </c>
      <c r="N768" s="3">
        <v>0</v>
      </c>
      <c r="O768" s="3"/>
      <c r="P768" s="3">
        <f>IF(ISBLANK(Table13[[#This Row],[T1]]),0,IF(Table13[[#This Row],[T1]]&gt;0,1,0))</f>
        <v>1</v>
      </c>
      <c r="Q768" s="3">
        <f>IF(ISBLANK(Table13[[#This Row],[T2]]),0,IF(Table13[[#This Row],[T2]]&gt;0,1,0))</f>
        <v>0</v>
      </c>
      <c r="R768" s="3">
        <f>IF(ISBLANK(Table13[[#This Row],[T3]]),0,IF(Table13[[#This Row],[T3]]&gt;0,1,0))</f>
        <v>0</v>
      </c>
      <c r="S768" s="3">
        <f>IF(ISBLANK(Table13[[#This Row],[T4]]),0,IF(Table13[[#This Row],[T4]]&gt;0,1,0))</f>
        <v>0</v>
      </c>
      <c r="T768" s="3">
        <v>2.5</v>
      </c>
    </row>
    <row r="769" spans="1:20">
      <c r="A769" s="4">
        <v>43769.958333333336</v>
      </c>
      <c r="B769">
        <v>43769</v>
      </c>
      <c r="C769" s="3">
        <v>0.95833333333333337</v>
      </c>
      <c r="D769" s="3">
        <v>23</v>
      </c>
      <c r="E769" s="3">
        <v>31</v>
      </c>
      <c r="F769" s="3">
        <v>1.5</v>
      </c>
      <c r="G769" s="5">
        <v>0.4</v>
      </c>
      <c r="H769" s="3">
        <v>1.9</v>
      </c>
      <c r="I769" s="3">
        <v>1.55139</v>
      </c>
      <c r="J769" s="12">
        <f t="shared" si="12"/>
        <v>0.94583333333333341</v>
      </c>
      <c r="K769" s="3">
        <v>57</v>
      </c>
      <c r="L769" s="3">
        <v>57</v>
      </c>
      <c r="M769" s="3">
        <v>57</v>
      </c>
      <c r="N769" s="3">
        <v>0</v>
      </c>
      <c r="O769" s="3"/>
      <c r="P769" s="3">
        <f>IF(ISBLANK(Table13[[#This Row],[T1]]),0,IF(Table13[[#This Row],[T1]]&gt;0,1,0))</f>
        <v>1</v>
      </c>
      <c r="Q769" s="3">
        <f>IF(ISBLANK(Table13[[#This Row],[T2]]),0,IF(Table13[[#This Row],[T2]]&gt;0,1,0))</f>
        <v>0</v>
      </c>
      <c r="R769" s="3">
        <f>IF(ISBLANK(Table13[[#This Row],[T3]]),0,IF(Table13[[#This Row],[T3]]&gt;0,1,0))</f>
        <v>0</v>
      </c>
      <c r="S769" s="3">
        <f>IF(ISBLANK(Table13[[#This Row],[T4]]),0,IF(Table13[[#This Row],[T4]]&gt;0,1,0))</f>
        <v>0</v>
      </c>
      <c r="T769" s="3">
        <v>1.9</v>
      </c>
    </row>
    <row r="770" spans="1:20">
      <c r="A770" s="4">
        <v>43770</v>
      </c>
      <c r="B770">
        <v>43770</v>
      </c>
      <c r="C770" s="3">
        <v>0</v>
      </c>
      <c r="D770" s="3">
        <v>0</v>
      </c>
      <c r="E770" s="3">
        <v>32</v>
      </c>
      <c r="F770" s="3">
        <v>0.2</v>
      </c>
      <c r="G770" s="5">
        <v>0.4</v>
      </c>
      <c r="H770" s="3">
        <v>0.60000000000000009</v>
      </c>
      <c r="I770" s="3">
        <v>1.55139</v>
      </c>
      <c r="J770" s="12">
        <f t="shared" ref="J770:J833" si="13">AVERAGE(H770:H793)</f>
        <v>0.89166666666666672</v>
      </c>
      <c r="K770" s="3">
        <v>58</v>
      </c>
      <c r="L770" s="3">
        <v>58</v>
      </c>
      <c r="M770" s="3">
        <v>58</v>
      </c>
      <c r="N770" s="3">
        <v>0</v>
      </c>
      <c r="O770" s="3"/>
      <c r="P770" s="3">
        <f>IF(ISBLANK(Table13[[#This Row],[T1]]),0,IF(Table13[[#This Row],[T1]]&gt;0,1,0))</f>
        <v>1</v>
      </c>
      <c r="Q770" s="3">
        <f>IF(ISBLANK(Table13[[#This Row],[T2]]),0,IF(Table13[[#This Row],[T2]]&gt;0,1,0))</f>
        <v>0</v>
      </c>
      <c r="R770" s="3">
        <f>IF(ISBLANK(Table13[[#This Row],[T3]]),0,IF(Table13[[#This Row],[T3]]&gt;0,1,0))</f>
        <v>0</v>
      </c>
      <c r="S770" s="3">
        <f>IF(ISBLANK(Table13[[#This Row],[T4]]),0,IF(Table13[[#This Row],[T4]]&gt;0,1,0))</f>
        <v>0</v>
      </c>
      <c r="T770" s="3">
        <v>0.60000000000000009</v>
      </c>
    </row>
    <row r="771" spans="1:20">
      <c r="A771" s="4">
        <v>43770.041666666664</v>
      </c>
      <c r="B771">
        <v>43770</v>
      </c>
      <c r="C771" s="3">
        <v>4.1666666666666664E-2</v>
      </c>
      <c r="D771" s="3">
        <v>1</v>
      </c>
      <c r="E771" s="3">
        <v>32</v>
      </c>
      <c r="F771" s="3">
        <v>0.3</v>
      </c>
      <c r="G771" s="5">
        <v>0.2</v>
      </c>
      <c r="H771" s="3">
        <v>0.5</v>
      </c>
      <c r="I771" s="3">
        <v>1.55139</v>
      </c>
      <c r="J771" s="12">
        <f t="shared" si="13"/>
        <v>0.89166666666666694</v>
      </c>
      <c r="K771" s="3">
        <v>58</v>
      </c>
      <c r="L771" s="3">
        <v>58</v>
      </c>
      <c r="M771" s="3">
        <v>58</v>
      </c>
      <c r="N771" s="3">
        <v>0</v>
      </c>
      <c r="O771" s="3"/>
      <c r="P771" s="3">
        <f>IF(ISBLANK(Table13[[#This Row],[T1]]),0,IF(Table13[[#This Row],[T1]]&gt;0,1,0))</f>
        <v>1</v>
      </c>
      <c r="Q771" s="3">
        <f>IF(ISBLANK(Table13[[#This Row],[T2]]),0,IF(Table13[[#This Row],[T2]]&gt;0,1,0))</f>
        <v>0</v>
      </c>
      <c r="R771" s="3">
        <f>IF(ISBLANK(Table13[[#This Row],[T3]]),0,IF(Table13[[#This Row],[T3]]&gt;0,1,0))</f>
        <v>0</v>
      </c>
      <c r="S771" s="3">
        <f>IF(ISBLANK(Table13[[#This Row],[T4]]),0,IF(Table13[[#This Row],[T4]]&gt;0,1,0))</f>
        <v>0</v>
      </c>
      <c r="T771" s="3">
        <v>0.5</v>
      </c>
    </row>
    <row r="772" spans="1:20">
      <c r="A772" s="4">
        <v>43770.083333333336</v>
      </c>
      <c r="B772">
        <v>43770</v>
      </c>
      <c r="C772" s="3">
        <v>8.3333333333333329E-2</v>
      </c>
      <c r="D772" s="3">
        <v>2</v>
      </c>
      <c r="E772" s="3">
        <v>32</v>
      </c>
      <c r="F772" s="3">
        <v>0.3</v>
      </c>
      <c r="G772" s="5">
        <v>0.3</v>
      </c>
      <c r="H772" s="3">
        <v>0.6</v>
      </c>
      <c r="I772" s="3">
        <v>1.55139</v>
      </c>
      <c r="J772" s="12">
        <f t="shared" si="13"/>
        <v>0.89166666666666694</v>
      </c>
      <c r="K772" s="3">
        <v>58</v>
      </c>
      <c r="L772" s="3">
        <v>58</v>
      </c>
      <c r="M772" s="3">
        <v>58</v>
      </c>
      <c r="N772" s="3">
        <v>0</v>
      </c>
      <c r="O772" s="3"/>
      <c r="P772" s="3">
        <f>IF(ISBLANK(Table13[[#This Row],[T1]]),0,IF(Table13[[#This Row],[T1]]&gt;0,1,0))</f>
        <v>1</v>
      </c>
      <c r="Q772" s="3">
        <f>IF(ISBLANK(Table13[[#This Row],[T2]]),0,IF(Table13[[#This Row],[T2]]&gt;0,1,0))</f>
        <v>0</v>
      </c>
      <c r="R772" s="3">
        <f>IF(ISBLANK(Table13[[#This Row],[T3]]),0,IF(Table13[[#This Row],[T3]]&gt;0,1,0))</f>
        <v>0</v>
      </c>
      <c r="S772" s="3">
        <f>IF(ISBLANK(Table13[[#This Row],[T4]]),0,IF(Table13[[#This Row],[T4]]&gt;0,1,0))</f>
        <v>0</v>
      </c>
      <c r="T772" s="3">
        <v>0.6</v>
      </c>
    </row>
    <row r="773" spans="1:20">
      <c r="A773" s="4">
        <v>43770.125</v>
      </c>
      <c r="B773">
        <v>43770</v>
      </c>
      <c r="C773" s="3">
        <v>0.125</v>
      </c>
      <c r="D773" s="3">
        <v>3</v>
      </c>
      <c r="E773" s="3">
        <v>32</v>
      </c>
      <c r="F773" s="3">
        <v>0.3</v>
      </c>
      <c r="G773" s="5">
        <v>0.3</v>
      </c>
      <c r="H773" s="3">
        <v>0.6</v>
      </c>
      <c r="I773" s="3">
        <v>1.55139</v>
      </c>
      <c r="J773" s="12">
        <f t="shared" si="13"/>
        <v>0.88750000000000018</v>
      </c>
      <c r="K773" s="3">
        <v>57</v>
      </c>
      <c r="L773" s="3">
        <v>57</v>
      </c>
      <c r="M773" s="3">
        <v>57</v>
      </c>
      <c r="N773" s="3">
        <v>0</v>
      </c>
      <c r="O773" s="3"/>
      <c r="P773" s="3">
        <f>IF(ISBLANK(Table13[[#This Row],[T1]]),0,IF(Table13[[#This Row],[T1]]&gt;0,1,0))</f>
        <v>1</v>
      </c>
      <c r="Q773" s="3">
        <f>IF(ISBLANK(Table13[[#This Row],[T2]]),0,IF(Table13[[#This Row],[T2]]&gt;0,1,0))</f>
        <v>0</v>
      </c>
      <c r="R773" s="3">
        <f>IF(ISBLANK(Table13[[#This Row],[T3]]),0,IF(Table13[[#This Row],[T3]]&gt;0,1,0))</f>
        <v>0</v>
      </c>
      <c r="S773" s="3">
        <f>IF(ISBLANK(Table13[[#This Row],[T4]]),0,IF(Table13[[#This Row],[T4]]&gt;0,1,0))</f>
        <v>0</v>
      </c>
      <c r="T773" s="3">
        <v>0.6</v>
      </c>
    </row>
    <row r="774" spans="1:20">
      <c r="A774" s="4">
        <v>43770.166666666664</v>
      </c>
      <c r="B774">
        <v>43770</v>
      </c>
      <c r="C774" s="3">
        <v>0.16666666666666666</v>
      </c>
      <c r="D774" s="3">
        <v>4</v>
      </c>
      <c r="E774" s="3">
        <v>32</v>
      </c>
      <c r="F774" s="3">
        <v>0.4</v>
      </c>
      <c r="G774" s="5">
        <v>0.2</v>
      </c>
      <c r="H774" s="3">
        <v>0.60000000000000009</v>
      </c>
      <c r="I774" s="3">
        <v>1.55139</v>
      </c>
      <c r="J774" s="12">
        <f t="shared" si="13"/>
        <v>0.88750000000000018</v>
      </c>
      <c r="K774" s="3">
        <v>58</v>
      </c>
      <c r="L774" s="3">
        <v>56</v>
      </c>
      <c r="M774" s="3">
        <v>58</v>
      </c>
      <c r="N774" s="3">
        <v>0</v>
      </c>
      <c r="O774" s="3"/>
      <c r="P774" s="3">
        <f>IF(ISBLANK(Table13[[#This Row],[T1]]),0,IF(Table13[[#This Row],[T1]]&gt;0,1,0))</f>
        <v>1</v>
      </c>
      <c r="Q774" s="3">
        <f>IF(ISBLANK(Table13[[#This Row],[T2]]),0,IF(Table13[[#This Row],[T2]]&gt;0,1,0))</f>
        <v>0</v>
      </c>
      <c r="R774" s="3">
        <f>IF(ISBLANK(Table13[[#This Row],[T3]]),0,IF(Table13[[#This Row],[T3]]&gt;0,1,0))</f>
        <v>0</v>
      </c>
      <c r="S774" s="3">
        <f>IF(ISBLANK(Table13[[#This Row],[T4]]),0,IF(Table13[[#This Row],[T4]]&gt;0,1,0))</f>
        <v>0</v>
      </c>
      <c r="T774" s="3">
        <v>0.60000000000000009</v>
      </c>
    </row>
    <row r="775" spans="1:20">
      <c r="A775" s="4">
        <v>43770.208333333336</v>
      </c>
      <c r="B775">
        <v>43770</v>
      </c>
      <c r="C775" s="3">
        <v>0.20833333333333334</v>
      </c>
      <c r="D775" s="3">
        <v>5</v>
      </c>
      <c r="E775" s="3">
        <v>32</v>
      </c>
      <c r="F775" s="3">
        <v>0.2</v>
      </c>
      <c r="G775" s="5">
        <v>0.2</v>
      </c>
      <c r="H775" s="3">
        <v>0.4</v>
      </c>
      <c r="I775" s="3">
        <v>1.55139</v>
      </c>
      <c r="J775" s="12">
        <f t="shared" si="13"/>
        <v>0.88333333333333364</v>
      </c>
      <c r="K775" s="3">
        <v>58</v>
      </c>
      <c r="L775" s="3">
        <v>58</v>
      </c>
      <c r="M775" s="3">
        <v>58</v>
      </c>
      <c r="N775" s="3">
        <v>0</v>
      </c>
      <c r="O775" s="3"/>
      <c r="P775" s="3">
        <f>IF(ISBLANK(Table13[[#This Row],[T1]]),0,IF(Table13[[#This Row],[T1]]&gt;0,1,0))</f>
        <v>1</v>
      </c>
      <c r="Q775" s="3">
        <f>IF(ISBLANK(Table13[[#This Row],[T2]]),0,IF(Table13[[#This Row],[T2]]&gt;0,1,0))</f>
        <v>0</v>
      </c>
      <c r="R775" s="3">
        <f>IF(ISBLANK(Table13[[#This Row],[T3]]),0,IF(Table13[[#This Row],[T3]]&gt;0,1,0))</f>
        <v>0</v>
      </c>
      <c r="S775" s="3">
        <f>IF(ISBLANK(Table13[[#This Row],[T4]]),0,IF(Table13[[#This Row],[T4]]&gt;0,1,0))</f>
        <v>0</v>
      </c>
      <c r="T775" s="3">
        <v>0.4</v>
      </c>
    </row>
    <row r="776" spans="1:20">
      <c r="A776" s="4">
        <v>43770.25</v>
      </c>
      <c r="B776">
        <v>43770</v>
      </c>
      <c r="C776" s="3">
        <v>0.25</v>
      </c>
      <c r="D776" s="3">
        <v>6</v>
      </c>
      <c r="E776" s="3">
        <v>32</v>
      </c>
      <c r="F776" s="3">
        <v>0.9</v>
      </c>
      <c r="G776" s="5">
        <v>0.8</v>
      </c>
      <c r="H776" s="3">
        <v>1.7000000000000002</v>
      </c>
      <c r="I776" s="3">
        <v>1.55139</v>
      </c>
      <c r="J776" s="12">
        <f t="shared" si="13"/>
        <v>0.88750000000000018</v>
      </c>
      <c r="K776" s="3">
        <v>58</v>
      </c>
      <c r="L776" s="3">
        <v>58</v>
      </c>
      <c r="M776" s="3">
        <v>58</v>
      </c>
      <c r="N776" s="3">
        <v>0</v>
      </c>
      <c r="O776" s="3"/>
      <c r="P776" s="3">
        <f>IF(ISBLANK(Table13[[#This Row],[T1]]),0,IF(Table13[[#This Row],[T1]]&gt;0,1,0))</f>
        <v>1</v>
      </c>
      <c r="Q776" s="3">
        <f>IF(ISBLANK(Table13[[#This Row],[T2]]),0,IF(Table13[[#This Row],[T2]]&gt;0,1,0))</f>
        <v>0</v>
      </c>
      <c r="R776" s="3">
        <f>IF(ISBLANK(Table13[[#This Row],[T3]]),0,IF(Table13[[#This Row],[T3]]&gt;0,1,0))</f>
        <v>0</v>
      </c>
      <c r="S776" s="3">
        <f>IF(ISBLANK(Table13[[#This Row],[T4]]),0,IF(Table13[[#This Row],[T4]]&gt;0,1,0))</f>
        <v>0</v>
      </c>
      <c r="T776" s="3">
        <v>1.7000000000000002</v>
      </c>
    </row>
    <row r="777" spans="1:20">
      <c r="A777" s="4">
        <v>43770.291666666664</v>
      </c>
      <c r="B777">
        <v>43770</v>
      </c>
      <c r="C777" s="3">
        <v>0.29166666666666669</v>
      </c>
      <c r="D777" s="3">
        <v>7</v>
      </c>
      <c r="E777" s="3">
        <v>32</v>
      </c>
      <c r="F777" s="3">
        <v>0.5</v>
      </c>
      <c r="G777" s="5">
        <v>2.2999999999999998</v>
      </c>
      <c r="H777" s="3">
        <v>2.8</v>
      </c>
      <c r="I777" s="3">
        <v>1.55139</v>
      </c>
      <c r="J777" s="12">
        <f t="shared" si="13"/>
        <v>0.84583333333333355</v>
      </c>
      <c r="K777" s="3">
        <v>32</v>
      </c>
      <c r="L777" s="3">
        <v>57</v>
      </c>
      <c r="M777" s="3">
        <v>57</v>
      </c>
      <c r="N777" s="3">
        <v>0</v>
      </c>
      <c r="O777" s="3"/>
      <c r="P777" s="3">
        <f>IF(ISBLANK(Table13[[#This Row],[T1]]),0,IF(Table13[[#This Row],[T1]]&gt;0,1,0))</f>
        <v>1</v>
      </c>
      <c r="Q777" s="3">
        <f>IF(ISBLANK(Table13[[#This Row],[T2]]),0,IF(Table13[[#This Row],[T2]]&gt;0,1,0))</f>
        <v>0</v>
      </c>
      <c r="R777" s="3">
        <f>IF(ISBLANK(Table13[[#This Row],[T3]]),0,IF(Table13[[#This Row],[T3]]&gt;0,1,0))</f>
        <v>0</v>
      </c>
      <c r="S777" s="3">
        <f>IF(ISBLANK(Table13[[#This Row],[T4]]),0,IF(Table13[[#This Row],[T4]]&gt;0,1,0))</f>
        <v>0</v>
      </c>
      <c r="T777" s="3">
        <v>2.8</v>
      </c>
    </row>
    <row r="778" spans="1:20">
      <c r="A778" s="4">
        <v>43770.333333333336</v>
      </c>
      <c r="B778">
        <v>43770</v>
      </c>
      <c r="C778" s="3">
        <v>0.33333333333333331</v>
      </c>
      <c r="D778" s="3">
        <v>8</v>
      </c>
      <c r="E778" s="3">
        <v>32</v>
      </c>
      <c r="F778" s="3">
        <v>0.5</v>
      </c>
      <c r="G778" s="5">
        <v>1.8</v>
      </c>
      <c r="H778" s="3">
        <v>2.2999999999999998</v>
      </c>
      <c r="I778" s="3">
        <v>1.55139</v>
      </c>
      <c r="J778" s="12">
        <f t="shared" si="13"/>
        <v>0.80833333333333313</v>
      </c>
      <c r="K778" s="3">
        <v>0</v>
      </c>
      <c r="L778" s="3">
        <v>58</v>
      </c>
      <c r="M778" s="3">
        <v>1</v>
      </c>
      <c r="N778" s="3">
        <v>0</v>
      </c>
      <c r="O778" s="3"/>
      <c r="P778" s="3">
        <f>IF(ISBLANK(Table13[[#This Row],[T1]]),0,IF(Table13[[#This Row],[T1]]&gt;0,1,0))</f>
        <v>1</v>
      </c>
      <c r="Q778" s="3">
        <f>IF(ISBLANK(Table13[[#This Row],[T2]]),0,IF(Table13[[#This Row],[T2]]&gt;0,1,0))</f>
        <v>0</v>
      </c>
      <c r="R778" s="3">
        <f>IF(ISBLANK(Table13[[#This Row],[T3]]),0,IF(Table13[[#This Row],[T3]]&gt;0,1,0))</f>
        <v>0</v>
      </c>
      <c r="S778" s="3">
        <f>IF(ISBLANK(Table13[[#This Row],[T4]]),0,IF(Table13[[#This Row],[T4]]&gt;0,1,0))</f>
        <v>0</v>
      </c>
      <c r="T778" s="3">
        <v>2.2999999999999998</v>
      </c>
    </row>
    <row r="779" spans="1:20">
      <c r="A779" s="4">
        <v>43770.375</v>
      </c>
      <c r="B779">
        <v>43770</v>
      </c>
      <c r="C779" s="3">
        <v>0.375</v>
      </c>
      <c r="D779" s="3">
        <v>9</v>
      </c>
      <c r="E779" s="3">
        <v>32</v>
      </c>
      <c r="F779" s="3">
        <v>0.7</v>
      </c>
      <c r="G779" s="5">
        <v>0.2</v>
      </c>
      <c r="H779" s="3">
        <v>0.89999999999999991</v>
      </c>
      <c r="I779" s="3">
        <v>1.55139</v>
      </c>
      <c r="J779" s="12">
        <f t="shared" si="13"/>
        <v>0.90833333333333321</v>
      </c>
      <c r="K779" s="3">
        <v>0</v>
      </c>
      <c r="L779" s="3">
        <v>5</v>
      </c>
      <c r="M779" s="3">
        <v>0</v>
      </c>
      <c r="N779" s="3">
        <v>0</v>
      </c>
      <c r="O779" s="3"/>
      <c r="P779" s="3">
        <f>IF(ISBLANK(Table13[[#This Row],[T1]]),0,IF(Table13[[#This Row],[T1]]&gt;0,1,0))</f>
        <v>1</v>
      </c>
      <c r="Q779" s="3">
        <f>IF(ISBLANK(Table13[[#This Row],[T2]]),0,IF(Table13[[#This Row],[T2]]&gt;0,1,0))</f>
        <v>0</v>
      </c>
      <c r="R779" s="3">
        <f>IF(ISBLANK(Table13[[#This Row],[T3]]),0,IF(Table13[[#This Row],[T3]]&gt;0,1,0))</f>
        <v>0</v>
      </c>
      <c r="S779" s="3">
        <f>IF(ISBLANK(Table13[[#This Row],[T4]]),0,IF(Table13[[#This Row],[T4]]&gt;0,1,0))</f>
        <v>0</v>
      </c>
      <c r="T779" s="3">
        <v>0.89999999999999991</v>
      </c>
    </row>
    <row r="780" spans="1:20">
      <c r="A780" s="4">
        <v>43770.416666666664</v>
      </c>
      <c r="B780">
        <v>43770</v>
      </c>
      <c r="C780" s="3">
        <v>0.41666666666666669</v>
      </c>
      <c r="D780" s="3">
        <v>10</v>
      </c>
      <c r="E780" s="3">
        <v>32</v>
      </c>
      <c r="F780" s="3">
        <v>0.1</v>
      </c>
      <c r="G780" s="5">
        <v>0.2</v>
      </c>
      <c r="H780" s="3">
        <v>0.30000000000000004</v>
      </c>
      <c r="I780" s="3">
        <v>1.55139</v>
      </c>
      <c r="J780" s="12">
        <f t="shared" si="13"/>
        <v>0.96249999999999991</v>
      </c>
      <c r="K780" s="3"/>
      <c r="L780" s="3"/>
      <c r="M780" s="3"/>
      <c r="N780" s="3"/>
      <c r="O780" s="3"/>
      <c r="P780" s="3">
        <f>IF(ISBLANK(Table13[[#This Row],[T1]]),0,IF(Table13[[#This Row],[T1]]&gt;0,1,0))</f>
        <v>1</v>
      </c>
      <c r="Q780" s="3">
        <f>IF(ISBLANK(Table13[[#This Row],[T2]]),0,IF(Table13[[#This Row],[T2]]&gt;0,1,0))</f>
        <v>0</v>
      </c>
      <c r="R780" s="3">
        <f>IF(ISBLANK(Table13[[#This Row],[T3]]),0,IF(Table13[[#This Row],[T3]]&gt;0,1,0))</f>
        <v>0</v>
      </c>
      <c r="S780" s="3">
        <f>IF(ISBLANK(Table13[[#This Row],[T4]]),0,IF(Table13[[#This Row],[T4]]&gt;0,1,0))</f>
        <v>0</v>
      </c>
      <c r="T780" s="3">
        <v>0.30000000000000004</v>
      </c>
    </row>
    <row r="781" spans="1:20">
      <c r="A781" s="4">
        <v>43770.458333333336</v>
      </c>
      <c r="B781">
        <v>43770</v>
      </c>
      <c r="C781" s="3">
        <v>0.45833333333333331</v>
      </c>
      <c r="D781" s="3">
        <v>11</v>
      </c>
      <c r="E781" s="3">
        <v>32</v>
      </c>
      <c r="F781" s="3">
        <v>0.2</v>
      </c>
      <c r="G781" s="5">
        <v>0.1</v>
      </c>
      <c r="H781" s="3">
        <v>0.30000000000000004</v>
      </c>
      <c r="I781" s="3">
        <v>1.55139</v>
      </c>
      <c r="J781" s="12">
        <f t="shared" si="13"/>
        <v>0.98333333333333328</v>
      </c>
      <c r="K781" s="3"/>
      <c r="L781" s="3"/>
      <c r="M781" s="3"/>
      <c r="N781" s="3"/>
      <c r="O781" s="3"/>
      <c r="P781" s="3">
        <f>IF(ISBLANK(Table13[[#This Row],[T1]]),0,IF(Table13[[#This Row],[T1]]&gt;0,1,0))</f>
        <v>1</v>
      </c>
      <c r="Q781" s="3">
        <f>IF(ISBLANK(Table13[[#This Row],[T2]]),0,IF(Table13[[#This Row],[T2]]&gt;0,1,0))</f>
        <v>0</v>
      </c>
      <c r="R781" s="3">
        <f>IF(ISBLANK(Table13[[#This Row],[T3]]),0,IF(Table13[[#This Row],[T3]]&gt;0,1,0))</f>
        <v>0</v>
      </c>
      <c r="S781" s="3">
        <f>IF(ISBLANK(Table13[[#This Row],[T4]]),0,IF(Table13[[#This Row],[T4]]&gt;0,1,0))</f>
        <v>0</v>
      </c>
      <c r="T781" s="3">
        <v>0.30000000000000004</v>
      </c>
    </row>
    <row r="782" spans="1:20">
      <c r="A782" s="4">
        <v>43770.5</v>
      </c>
      <c r="B782">
        <v>43770</v>
      </c>
      <c r="C782" s="3">
        <v>0.5</v>
      </c>
      <c r="D782" s="3">
        <v>12</v>
      </c>
      <c r="E782" s="3">
        <v>32</v>
      </c>
      <c r="F782" s="3">
        <v>0.2</v>
      </c>
      <c r="G782" s="5">
        <v>0.1</v>
      </c>
      <c r="H782" s="3">
        <v>0.30000000000000004</v>
      </c>
      <c r="I782" s="3">
        <v>1.55139</v>
      </c>
      <c r="J782" s="12">
        <f t="shared" si="13"/>
        <v>1.3291666666666666</v>
      </c>
      <c r="K782" s="3"/>
      <c r="L782" s="3"/>
      <c r="M782" s="3"/>
      <c r="N782" s="3"/>
      <c r="O782" s="3"/>
      <c r="P782" s="3">
        <f>IF(ISBLANK(Table13[[#This Row],[T1]]),0,IF(Table13[[#This Row],[T1]]&gt;0,1,0))</f>
        <v>0</v>
      </c>
      <c r="Q782" s="3">
        <f>IF(ISBLANK(Table13[[#This Row],[T2]]),0,IF(Table13[[#This Row],[T2]]&gt;0,1,0))</f>
        <v>0</v>
      </c>
      <c r="R782" s="3">
        <f>IF(ISBLANK(Table13[[#This Row],[T3]]),0,IF(Table13[[#This Row],[T3]]&gt;0,1,0))</f>
        <v>0</v>
      </c>
      <c r="S782" s="3">
        <f>IF(ISBLANK(Table13[[#This Row],[T4]]),0,IF(Table13[[#This Row],[T4]]&gt;0,1,0))</f>
        <v>0</v>
      </c>
      <c r="T782" s="3">
        <v>0.30000000000000004</v>
      </c>
    </row>
    <row r="783" spans="1:20">
      <c r="A783" s="4">
        <v>43770.541666666664</v>
      </c>
      <c r="B783">
        <v>43770</v>
      </c>
      <c r="C783" s="3">
        <v>0.54166666666666663</v>
      </c>
      <c r="D783" s="3">
        <v>13</v>
      </c>
      <c r="E783" s="3">
        <v>32</v>
      </c>
      <c r="F783" s="3">
        <v>0.2</v>
      </c>
      <c r="G783" s="5">
        <v>0.2</v>
      </c>
      <c r="H783" s="3">
        <v>0.4</v>
      </c>
      <c r="I783" s="3">
        <v>1.55139</v>
      </c>
      <c r="J783" s="12">
        <f t="shared" si="13"/>
        <v>1.4416666666666667</v>
      </c>
      <c r="K783" s="3"/>
      <c r="L783" s="3"/>
      <c r="M783" s="3"/>
      <c r="N783" s="3"/>
      <c r="O783" s="3"/>
      <c r="P783" s="3">
        <f>IF(ISBLANK(Table13[[#This Row],[T1]]),0,IF(Table13[[#This Row],[T1]]&gt;0,1,0))</f>
        <v>0</v>
      </c>
      <c r="Q783" s="3">
        <f>IF(ISBLANK(Table13[[#This Row],[T2]]),0,IF(Table13[[#This Row],[T2]]&gt;0,1,0))</f>
        <v>0</v>
      </c>
      <c r="R783" s="3">
        <f>IF(ISBLANK(Table13[[#This Row],[T3]]),0,IF(Table13[[#This Row],[T3]]&gt;0,1,0))</f>
        <v>0</v>
      </c>
      <c r="S783" s="3">
        <f>IF(ISBLANK(Table13[[#This Row],[T4]]),0,IF(Table13[[#This Row],[T4]]&gt;0,1,0))</f>
        <v>0</v>
      </c>
      <c r="T783" s="3">
        <v>0.4</v>
      </c>
    </row>
    <row r="784" spans="1:20">
      <c r="A784" s="4">
        <v>43770.583333333336</v>
      </c>
      <c r="B784">
        <v>43770</v>
      </c>
      <c r="C784" s="3">
        <v>0.58333333333333337</v>
      </c>
      <c r="D784" s="3">
        <v>14</v>
      </c>
      <c r="E784" s="3">
        <v>32</v>
      </c>
      <c r="F784" s="3">
        <v>0.1</v>
      </c>
      <c r="G784" s="5">
        <v>0.2</v>
      </c>
      <c r="H784" s="3">
        <v>0.30000000000000004</v>
      </c>
      <c r="I784" s="3">
        <v>1.55139</v>
      </c>
      <c r="J784" s="12">
        <f t="shared" si="13"/>
        <v>1.4833333333333332</v>
      </c>
      <c r="K784" s="3"/>
      <c r="L784" s="3"/>
      <c r="M784" s="3"/>
      <c r="N784" s="3"/>
      <c r="O784" s="3"/>
      <c r="P784" s="3">
        <f>IF(ISBLANK(Table13[[#This Row],[T1]]),0,IF(Table13[[#This Row],[T1]]&gt;0,1,0))</f>
        <v>1</v>
      </c>
      <c r="Q784" s="3">
        <f>IF(ISBLANK(Table13[[#This Row],[T2]]),0,IF(Table13[[#This Row],[T2]]&gt;0,1,0))</f>
        <v>0</v>
      </c>
      <c r="R784" s="3">
        <f>IF(ISBLANK(Table13[[#This Row],[T3]]),0,IF(Table13[[#This Row],[T3]]&gt;0,1,0))</f>
        <v>0</v>
      </c>
      <c r="S784" s="3">
        <f>IF(ISBLANK(Table13[[#This Row],[T4]]),0,IF(Table13[[#This Row],[T4]]&gt;0,1,0))</f>
        <v>0</v>
      </c>
      <c r="T784" s="3">
        <v>0.30000000000000004</v>
      </c>
    </row>
    <row r="785" spans="1:20">
      <c r="A785" s="4">
        <v>43770.625</v>
      </c>
      <c r="B785">
        <v>43770</v>
      </c>
      <c r="C785" s="3">
        <v>0.625</v>
      </c>
      <c r="D785" s="3">
        <v>15</v>
      </c>
      <c r="E785" s="3">
        <v>32</v>
      </c>
      <c r="F785" s="3">
        <v>0.2</v>
      </c>
      <c r="G785" s="5">
        <v>1.1000000000000001</v>
      </c>
      <c r="H785" s="3">
        <v>1.3</v>
      </c>
      <c r="I785" s="3">
        <v>1.55139</v>
      </c>
      <c r="J785" s="12">
        <f t="shared" si="13"/>
        <v>1.6541666666666666</v>
      </c>
      <c r="K785" s="3"/>
      <c r="L785" s="3"/>
      <c r="M785" s="3"/>
      <c r="N785" s="3"/>
      <c r="O785" s="3"/>
      <c r="P785" s="3">
        <f>IF(ISBLANK(Table13[[#This Row],[T1]]),0,IF(Table13[[#This Row],[T1]]&gt;0,1,0))</f>
        <v>1</v>
      </c>
      <c r="Q785" s="3">
        <f>IF(ISBLANK(Table13[[#This Row],[T2]]),0,IF(Table13[[#This Row],[T2]]&gt;0,1,0))</f>
        <v>0</v>
      </c>
      <c r="R785" s="3">
        <f>IF(ISBLANK(Table13[[#This Row],[T3]]),0,IF(Table13[[#This Row],[T3]]&gt;0,1,0))</f>
        <v>0</v>
      </c>
      <c r="S785" s="3">
        <f>IF(ISBLANK(Table13[[#This Row],[T4]]),0,IF(Table13[[#This Row],[T4]]&gt;0,1,0))</f>
        <v>0</v>
      </c>
      <c r="T785" s="3">
        <v>1.3</v>
      </c>
    </row>
    <row r="786" spans="1:20">
      <c r="A786" s="4">
        <v>43770.666666666664</v>
      </c>
      <c r="B786">
        <v>43770</v>
      </c>
      <c r="C786" s="3">
        <v>0.66666666666666663</v>
      </c>
      <c r="D786" s="3">
        <v>16</v>
      </c>
      <c r="E786" s="3">
        <v>32</v>
      </c>
      <c r="F786" s="3">
        <v>0.2</v>
      </c>
      <c r="G786" s="5">
        <v>0.3</v>
      </c>
      <c r="H786" s="3">
        <v>0.5</v>
      </c>
      <c r="I786" s="3">
        <v>1.55139</v>
      </c>
      <c r="J786" s="12">
        <f t="shared" si="13"/>
        <v>1.6333333333333331</v>
      </c>
      <c r="K786" s="3">
        <v>37</v>
      </c>
      <c r="L786" s="3">
        <v>0</v>
      </c>
      <c r="M786" s="3">
        <v>0</v>
      </c>
      <c r="N786" s="3">
        <v>0</v>
      </c>
      <c r="O786" s="3"/>
      <c r="P786" s="3">
        <f>IF(ISBLANK(Table13[[#This Row],[T1]]),0,IF(Table13[[#This Row],[T1]]&gt;0,1,0))</f>
        <v>1</v>
      </c>
      <c r="Q786" s="3">
        <f>IF(ISBLANK(Table13[[#This Row],[T2]]),0,IF(Table13[[#This Row],[T2]]&gt;0,1,0))</f>
        <v>0</v>
      </c>
      <c r="R786" s="3">
        <f>IF(ISBLANK(Table13[[#This Row],[T3]]),0,IF(Table13[[#This Row],[T3]]&gt;0,1,0))</f>
        <v>0</v>
      </c>
      <c r="S786" s="3">
        <f>IF(ISBLANK(Table13[[#This Row],[T4]]),0,IF(Table13[[#This Row],[T4]]&gt;0,1,0))</f>
        <v>0</v>
      </c>
      <c r="T786" s="3">
        <v>0.5</v>
      </c>
    </row>
    <row r="787" spans="1:20">
      <c r="A787" s="4">
        <v>43770.708333333336</v>
      </c>
      <c r="B787">
        <v>43770</v>
      </c>
      <c r="C787" s="3">
        <v>0.70833333333333337</v>
      </c>
      <c r="D787" s="3">
        <v>17</v>
      </c>
      <c r="E787" s="3">
        <v>32</v>
      </c>
      <c r="F787" s="3">
        <v>0.3</v>
      </c>
      <c r="G787" s="5">
        <v>0.5</v>
      </c>
      <c r="H787" s="3">
        <v>0.8</v>
      </c>
      <c r="I787" s="3">
        <v>1.55139</v>
      </c>
      <c r="J787" s="12">
        <f t="shared" si="13"/>
        <v>1.645833333333333</v>
      </c>
      <c r="K787" s="3">
        <v>57</v>
      </c>
      <c r="L787" s="3">
        <v>0</v>
      </c>
      <c r="M787" s="3">
        <v>0</v>
      </c>
      <c r="N787" s="3">
        <v>0</v>
      </c>
      <c r="O787" s="3"/>
      <c r="P787" s="3">
        <f>IF(ISBLANK(Table13[[#This Row],[T1]]),0,IF(Table13[[#This Row],[T1]]&gt;0,1,0))</f>
        <v>1</v>
      </c>
      <c r="Q787" s="3">
        <f>IF(ISBLANK(Table13[[#This Row],[T2]]),0,IF(Table13[[#This Row],[T2]]&gt;0,1,0))</f>
        <v>0</v>
      </c>
      <c r="R787" s="3">
        <f>IF(ISBLANK(Table13[[#This Row],[T3]]),0,IF(Table13[[#This Row],[T3]]&gt;0,1,0))</f>
        <v>0</v>
      </c>
      <c r="S787" s="3">
        <f>IF(ISBLANK(Table13[[#This Row],[T4]]),0,IF(Table13[[#This Row],[T4]]&gt;0,1,0))</f>
        <v>0</v>
      </c>
      <c r="T787" s="3">
        <v>0.8</v>
      </c>
    </row>
    <row r="788" spans="1:20">
      <c r="A788" s="4">
        <v>43770.75</v>
      </c>
      <c r="B788">
        <v>43770</v>
      </c>
      <c r="C788" s="3">
        <v>0.75</v>
      </c>
      <c r="D788" s="3">
        <v>18</v>
      </c>
      <c r="E788" s="3">
        <v>32</v>
      </c>
      <c r="F788" s="3">
        <v>0.4</v>
      </c>
      <c r="G788" s="5">
        <v>0.2</v>
      </c>
      <c r="H788" s="3">
        <v>0.60000000000000009</v>
      </c>
      <c r="I788" s="3">
        <v>1.55139</v>
      </c>
      <c r="J788" s="12">
        <f t="shared" si="13"/>
        <v>1.6541666666666661</v>
      </c>
      <c r="K788" s="3">
        <v>32</v>
      </c>
      <c r="L788" s="3">
        <v>0</v>
      </c>
      <c r="M788" s="3">
        <v>0</v>
      </c>
      <c r="N788" s="3">
        <v>0</v>
      </c>
      <c r="O788" s="3"/>
      <c r="P788" s="3">
        <f>IF(ISBLANK(Table13[[#This Row],[T1]]),0,IF(Table13[[#This Row],[T1]]&gt;0,1,0))</f>
        <v>1</v>
      </c>
      <c r="Q788" s="3">
        <f>IF(ISBLANK(Table13[[#This Row],[T2]]),0,IF(Table13[[#This Row],[T2]]&gt;0,1,0))</f>
        <v>0</v>
      </c>
      <c r="R788" s="3">
        <f>IF(ISBLANK(Table13[[#This Row],[T3]]),0,IF(Table13[[#This Row],[T3]]&gt;0,1,0))</f>
        <v>0</v>
      </c>
      <c r="S788" s="3">
        <f>IF(ISBLANK(Table13[[#This Row],[T4]]),0,IF(Table13[[#This Row],[T4]]&gt;0,1,0))</f>
        <v>0</v>
      </c>
      <c r="T788" s="3">
        <v>0.60000000000000009</v>
      </c>
    </row>
    <row r="789" spans="1:20">
      <c r="A789" s="4">
        <v>43770.791666666664</v>
      </c>
      <c r="B789">
        <v>43770</v>
      </c>
      <c r="C789" s="3">
        <v>0.79166666666666663</v>
      </c>
      <c r="D789" s="3">
        <v>19</v>
      </c>
      <c r="E789" s="3">
        <v>32</v>
      </c>
      <c r="F789" s="3">
        <v>0.3</v>
      </c>
      <c r="G789" s="5">
        <v>0.2</v>
      </c>
      <c r="H789" s="3">
        <v>0.5</v>
      </c>
      <c r="I789" s="3">
        <v>1.55139</v>
      </c>
      <c r="J789" s="12">
        <f t="shared" si="13"/>
        <v>1.6916666666666662</v>
      </c>
      <c r="K789" s="3">
        <v>0</v>
      </c>
      <c r="L789" s="3">
        <v>0</v>
      </c>
      <c r="M789" s="3">
        <v>51</v>
      </c>
      <c r="N789" s="3">
        <v>0</v>
      </c>
      <c r="O789" s="3"/>
      <c r="P789" s="3">
        <f>IF(ISBLANK(Table13[[#This Row],[T1]]),0,IF(Table13[[#This Row],[T1]]&gt;0,1,0))</f>
        <v>1</v>
      </c>
      <c r="Q789" s="3">
        <f>IF(ISBLANK(Table13[[#This Row],[T2]]),0,IF(Table13[[#This Row],[T2]]&gt;0,1,0))</f>
        <v>0</v>
      </c>
      <c r="R789" s="3">
        <f>IF(ISBLANK(Table13[[#This Row],[T3]]),0,IF(Table13[[#This Row],[T3]]&gt;0,1,0))</f>
        <v>0</v>
      </c>
      <c r="S789" s="3">
        <f>IF(ISBLANK(Table13[[#This Row],[T4]]),0,IF(Table13[[#This Row],[T4]]&gt;0,1,0))</f>
        <v>0</v>
      </c>
      <c r="T789" s="3">
        <v>0.5</v>
      </c>
    </row>
    <row r="790" spans="1:20">
      <c r="A790" s="4">
        <v>43770.833333333336</v>
      </c>
      <c r="B790">
        <v>43770</v>
      </c>
      <c r="C790" s="3">
        <v>0.83333333333333337</v>
      </c>
      <c r="D790" s="3">
        <v>20</v>
      </c>
      <c r="E790" s="3">
        <v>32</v>
      </c>
      <c r="F790" s="3">
        <v>0.3</v>
      </c>
      <c r="G790" s="5">
        <v>0.4</v>
      </c>
      <c r="H790" s="3">
        <v>0.7</v>
      </c>
      <c r="I790" s="3">
        <v>1.55139</v>
      </c>
      <c r="J790" s="12">
        <f t="shared" si="13"/>
        <v>1.7333333333333327</v>
      </c>
      <c r="K790" s="3">
        <v>10</v>
      </c>
      <c r="L790" s="3">
        <v>0</v>
      </c>
      <c r="M790" s="3">
        <v>58</v>
      </c>
      <c r="N790" s="3">
        <v>0</v>
      </c>
      <c r="O790" s="3"/>
      <c r="P790" s="3">
        <f>IF(ISBLANK(Table13[[#This Row],[T1]]),0,IF(Table13[[#This Row],[T1]]&gt;0,1,0))</f>
        <v>1</v>
      </c>
      <c r="Q790" s="3">
        <f>IF(ISBLANK(Table13[[#This Row],[T2]]),0,IF(Table13[[#This Row],[T2]]&gt;0,1,0))</f>
        <v>0</v>
      </c>
      <c r="R790" s="3">
        <f>IF(ISBLANK(Table13[[#This Row],[T3]]),0,IF(Table13[[#This Row],[T3]]&gt;0,1,0))</f>
        <v>1</v>
      </c>
      <c r="S790" s="3">
        <f>IF(ISBLANK(Table13[[#This Row],[T4]]),0,IF(Table13[[#This Row],[T4]]&gt;0,1,0))</f>
        <v>0</v>
      </c>
      <c r="T790" s="3">
        <v>0.7</v>
      </c>
    </row>
    <row r="791" spans="1:20">
      <c r="A791" s="4">
        <v>43770.875</v>
      </c>
      <c r="B791">
        <v>43770</v>
      </c>
      <c r="C791" s="3">
        <v>0.875</v>
      </c>
      <c r="D791" s="3">
        <v>21</v>
      </c>
      <c r="E791" s="3">
        <v>32</v>
      </c>
      <c r="F791" s="3">
        <v>0.7</v>
      </c>
      <c r="G791" s="5">
        <v>0.7</v>
      </c>
      <c r="H791" s="3">
        <v>1.4</v>
      </c>
      <c r="I791" s="3">
        <v>1.55139</v>
      </c>
      <c r="J791" s="12">
        <f t="shared" si="13"/>
        <v>1.7458333333333329</v>
      </c>
      <c r="K791" s="3">
        <v>58</v>
      </c>
      <c r="L791" s="3">
        <v>42</v>
      </c>
      <c r="M791" s="3">
        <v>58</v>
      </c>
      <c r="N791" s="3">
        <v>0</v>
      </c>
      <c r="O791" s="3"/>
      <c r="P791" s="3">
        <f>IF(ISBLANK(Table13[[#This Row],[T1]]),0,IF(Table13[[#This Row],[T1]]&gt;0,1,0))</f>
        <v>1</v>
      </c>
      <c r="Q791" s="3">
        <f>IF(ISBLANK(Table13[[#This Row],[T2]]),0,IF(Table13[[#This Row],[T2]]&gt;0,1,0))</f>
        <v>0</v>
      </c>
      <c r="R791" s="3">
        <f>IF(ISBLANK(Table13[[#This Row],[T3]]),0,IF(Table13[[#This Row],[T3]]&gt;0,1,0))</f>
        <v>1</v>
      </c>
      <c r="S791" s="3">
        <f>IF(ISBLANK(Table13[[#This Row],[T4]]),0,IF(Table13[[#This Row],[T4]]&gt;0,1,0))</f>
        <v>0</v>
      </c>
      <c r="T791" s="3">
        <v>1.4</v>
      </c>
    </row>
    <row r="792" spans="1:20">
      <c r="A792" s="4">
        <v>43770.916666666664</v>
      </c>
      <c r="B792">
        <v>43770</v>
      </c>
      <c r="C792" s="3">
        <v>0.91666666666666663</v>
      </c>
      <c r="D792" s="3">
        <v>22</v>
      </c>
      <c r="E792" s="3">
        <v>32</v>
      </c>
      <c r="F792" s="3">
        <v>1.8</v>
      </c>
      <c r="G792" s="5">
        <v>0.6</v>
      </c>
      <c r="H792" s="3">
        <v>2.4</v>
      </c>
      <c r="I792" s="3">
        <v>1.55139</v>
      </c>
      <c r="J792" s="12">
        <f t="shared" si="13"/>
        <v>1.7416666666666663</v>
      </c>
      <c r="K792" s="3">
        <v>57</v>
      </c>
      <c r="L792" s="3">
        <v>57</v>
      </c>
      <c r="M792" s="3">
        <v>57</v>
      </c>
      <c r="N792" s="3">
        <v>0</v>
      </c>
      <c r="O792" s="3"/>
      <c r="P792" s="3">
        <f>IF(ISBLANK(Table13[[#This Row],[T1]]),0,IF(Table13[[#This Row],[T1]]&gt;0,1,0))</f>
        <v>1</v>
      </c>
      <c r="Q792" s="3">
        <f>IF(ISBLANK(Table13[[#This Row],[T2]]),0,IF(Table13[[#This Row],[T2]]&gt;0,1,0))</f>
        <v>0</v>
      </c>
      <c r="R792" s="3">
        <f>IF(ISBLANK(Table13[[#This Row],[T3]]),0,IF(Table13[[#This Row],[T3]]&gt;0,1,0))</f>
        <v>1</v>
      </c>
      <c r="S792" s="3">
        <f>IF(ISBLANK(Table13[[#This Row],[T4]]),0,IF(Table13[[#This Row],[T4]]&gt;0,1,0))</f>
        <v>0</v>
      </c>
      <c r="T792" s="3">
        <v>2.4</v>
      </c>
    </row>
    <row r="793" spans="1:20">
      <c r="A793" s="4">
        <v>43770.958333333336</v>
      </c>
      <c r="B793">
        <v>43770</v>
      </c>
      <c r="C793" s="3">
        <v>0.95833333333333337</v>
      </c>
      <c r="D793" s="3">
        <v>23</v>
      </c>
      <c r="E793" s="3">
        <v>32</v>
      </c>
      <c r="F793" s="3">
        <v>0.4</v>
      </c>
      <c r="G793" s="5">
        <v>0.2</v>
      </c>
      <c r="H793" s="3">
        <v>0.60000000000000009</v>
      </c>
      <c r="I793" s="3">
        <v>1.55139</v>
      </c>
      <c r="J793" s="12">
        <f t="shared" si="13"/>
        <v>1.7249999999999996</v>
      </c>
      <c r="K793" s="3">
        <v>58</v>
      </c>
      <c r="L793" s="3">
        <v>58</v>
      </c>
      <c r="M793" s="3">
        <v>58</v>
      </c>
      <c r="N793" s="3">
        <v>0</v>
      </c>
      <c r="O793" s="3"/>
      <c r="P793" s="3">
        <f>IF(ISBLANK(Table13[[#This Row],[T1]]),0,IF(Table13[[#This Row],[T1]]&gt;0,1,0))</f>
        <v>1</v>
      </c>
      <c r="Q793" s="3">
        <f>IF(ISBLANK(Table13[[#This Row],[T2]]),0,IF(Table13[[#This Row],[T2]]&gt;0,1,0))</f>
        <v>0</v>
      </c>
      <c r="R793" s="3">
        <f>IF(ISBLANK(Table13[[#This Row],[T3]]),0,IF(Table13[[#This Row],[T3]]&gt;0,1,0))</f>
        <v>1</v>
      </c>
      <c r="S793" s="3">
        <f>IF(ISBLANK(Table13[[#This Row],[T4]]),0,IF(Table13[[#This Row],[T4]]&gt;0,1,0))</f>
        <v>0</v>
      </c>
      <c r="T793" s="3">
        <v>0.60000000000000009</v>
      </c>
    </row>
    <row r="794" spans="1:20">
      <c r="A794" s="4">
        <v>43771</v>
      </c>
      <c r="B794">
        <v>43771</v>
      </c>
      <c r="C794" s="3">
        <v>0</v>
      </c>
      <c r="D794" s="3">
        <v>0</v>
      </c>
      <c r="E794" s="3">
        <v>33</v>
      </c>
      <c r="F794" s="3">
        <v>0.3</v>
      </c>
      <c r="G794" s="5">
        <v>0.3</v>
      </c>
      <c r="H794" s="3">
        <v>0.6</v>
      </c>
      <c r="I794" s="3">
        <v>1.55139</v>
      </c>
      <c r="J794" s="12">
        <f t="shared" si="13"/>
        <v>1.7166666666666666</v>
      </c>
      <c r="K794" s="3">
        <v>58</v>
      </c>
      <c r="L794" s="3">
        <v>58</v>
      </c>
      <c r="M794" s="3">
        <v>58</v>
      </c>
      <c r="N794" s="3">
        <v>0</v>
      </c>
      <c r="O794" s="3"/>
      <c r="P794" s="3">
        <f>IF(ISBLANK(Table13[[#This Row],[T1]]),0,IF(Table13[[#This Row],[T1]]&gt;0,1,0))</f>
        <v>1</v>
      </c>
      <c r="Q794" s="3">
        <f>IF(ISBLANK(Table13[[#This Row],[T2]]),0,IF(Table13[[#This Row],[T2]]&gt;0,1,0))</f>
        <v>0</v>
      </c>
      <c r="R794" s="3">
        <f>IF(ISBLANK(Table13[[#This Row],[T3]]),0,IF(Table13[[#This Row],[T3]]&gt;0,1,0))</f>
        <v>1</v>
      </c>
      <c r="S794" s="3">
        <f>IF(ISBLANK(Table13[[#This Row],[T4]]),0,IF(Table13[[#This Row],[T4]]&gt;0,1,0))</f>
        <v>0</v>
      </c>
      <c r="T794" s="3">
        <v>0.6</v>
      </c>
    </row>
    <row r="795" spans="1:20">
      <c r="A795" s="4">
        <v>43771.041666666664</v>
      </c>
      <c r="B795">
        <v>43771</v>
      </c>
      <c r="C795" s="3">
        <v>4.1666666666666664E-2</v>
      </c>
      <c r="D795" s="3">
        <v>1</v>
      </c>
      <c r="E795" s="3">
        <v>33</v>
      </c>
      <c r="F795" s="3">
        <v>0.2</v>
      </c>
      <c r="G795" s="5">
        <v>0.3</v>
      </c>
      <c r="H795" s="3">
        <v>0.5</v>
      </c>
      <c r="I795" s="3">
        <v>1.55139</v>
      </c>
      <c r="J795" s="12">
        <f t="shared" si="13"/>
        <v>1.7333333333333332</v>
      </c>
      <c r="K795" s="3">
        <v>58</v>
      </c>
      <c r="L795" s="3">
        <v>58</v>
      </c>
      <c r="M795" s="3">
        <v>58</v>
      </c>
      <c r="N795" s="3">
        <v>0</v>
      </c>
      <c r="O795" s="3"/>
      <c r="P795" s="3">
        <f>IF(ISBLANK(Table13[[#This Row],[T1]]),0,IF(Table13[[#This Row],[T1]]&gt;0,1,0))</f>
        <v>1</v>
      </c>
      <c r="Q795" s="3">
        <f>IF(ISBLANK(Table13[[#This Row],[T2]]),0,IF(Table13[[#This Row],[T2]]&gt;0,1,0))</f>
        <v>0</v>
      </c>
      <c r="R795" s="3">
        <f>IF(ISBLANK(Table13[[#This Row],[T3]]),0,IF(Table13[[#This Row],[T3]]&gt;0,1,0))</f>
        <v>1</v>
      </c>
      <c r="S795" s="3">
        <f>IF(ISBLANK(Table13[[#This Row],[T4]]),0,IF(Table13[[#This Row],[T4]]&gt;0,1,0))</f>
        <v>0</v>
      </c>
      <c r="T795" s="3">
        <v>0.5</v>
      </c>
    </row>
    <row r="796" spans="1:20">
      <c r="A796" s="4">
        <v>43771.083333333336</v>
      </c>
      <c r="B796">
        <v>43771</v>
      </c>
      <c r="C796" s="3">
        <v>8.3333333333333329E-2</v>
      </c>
      <c r="D796" s="3">
        <v>2</v>
      </c>
      <c r="E796" s="3">
        <v>33</v>
      </c>
      <c r="F796" s="3">
        <v>0.3</v>
      </c>
      <c r="G796" s="5">
        <v>0.2</v>
      </c>
      <c r="H796" s="3">
        <v>0.5</v>
      </c>
      <c r="I796" s="3">
        <v>1.55139</v>
      </c>
      <c r="J796" s="12">
        <f t="shared" si="13"/>
        <v>1.7874999999999996</v>
      </c>
      <c r="K796" s="3">
        <v>57</v>
      </c>
      <c r="L796" s="3">
        <v>57</v>
      </c>
      <c r="M796" s="3">
        <v>57</v>
      </c>
      <c r="N796" s="3">
        <v>0</v>
      </c>
      <c r="O796" s="3"/>
      <c r="P796" s="3">
        <f>IF(ISBLANK(Table13[[#This Row],[T1]]),0,IF(Table13[[#This Row],[T1]]&gt;0,1,0))</f>
        <v>1</v>
      </c>
      <c r="Q796" s="3">
        <f>IF(ISBLANK(Table13[[#This Row],[T2]]),0,IF(Table13[[#This Row],[T2]]&gt;0,1,0))</f>
        <v>0</v>
      </c>
      <c r="R796" s="3">
        <f>IF(ISBLANK(Table13[[#This Row],[T3]]),0,IF(Table13[[#This Row],[T3]]&gt;0,1,0))</f>
        <v>1</v>
      </c>
      <c r="S796" s="3">
        <f>IF(ISBLANK(Table13[[#This Row],[T4]]),0,IF(Table13[[#This Row],[T4]]&gt;0,1,0))</f>
        <v>0</v>
      </c>
      <c r="T796" s="3">
        <v>0.5</v>
      </c>
    </row>
    <row r="797" spans="1:20">
      <c r="A797" s="4">
        <v>43771.125</v>
      </c>
      <c r="B797">
        <v>43771</v>
      </c>
      <c r="C797" s="3">
        <v>0.125</v>
      </c>
      <c r="D797" s="3">
        <v>3</v>
      </c>
      <c r="E797" s="3">
        <v>33</v>
      </c>
      <c r="F797" s="3">
        <v>0.3</v>
      </c>
      <c r="G797" s="5">
        <v>0.3</v>
      </c>
      <c r="H797" s="3">
        <v>0.6</v>
      </c>
      <c r="I797" s="3">
        <v>1.55139</v>
      </c>
      <c r="J797" s="12">
        <f t="shared" si="13"/>
        <v>1.8041666666666663</v>
      </c>
      <c r="K797" s="3">
        <v>58</v>
      </c>
      <c r="L797" s="3">
        <v>58</v>
      </c>
      <c r="M797" s="3">
        <v>58</v>
      </c>
      <c r="N797" s="3">
        <v>0</v>
      </c>
      <c r="O797" s="3"/>
      <c r="P797" s="3">
        <f>IF(ISBLANK(Table13[[#This Row],[T1]]),0,IF(Table13[[#This Row],[T1]]&gt;0,1,0))</f>
        <v>1</v>
      </c>
      <c r="Q797" s="3">
        <f>IF(ISBLANK(Table13[[#This Row],[T2]]),0,IF(Table13[[#This Row],[T2]]&gt;0,1,0))</f>
        <v>0</v>
      </c>
      <c r="R797" s="3">
        <f>IF(ISBLANK(Table13[[#This Row],[T3]]),0,IF(Table13[[#This Row],[T3]]&gt;0,1,0))</f>
        <v>1</v>
      </c>
      <c r="S797" s="3">
        <f>IF(ISBLANK(Table13[[#This Row],[T4]]),0,IF(Table13[[#This Row],[T4]]&gt;0,1,0))</f>
        <v>0</v>
      </c>
      <c r="T797" s="3">
        <v>0.6</v>
      </c>
    </row>
    <row r="798" spans="1:20">
      <c r="A798" s="4">
        <v>43771.166666666664</v>
      </c>
      <c r="B798">
        <v>43771</v>
      </c>
      <c r="C798" s="3">
        <v>0.16666666666666666</v>
      </c>
      <c r="D798" s="3">
        <v>4</v>
      </c>
      <c r="E798" s="3">
        <v>33</v>
      </c>
      <c r="F798" s="3">
        <v>0.2</v>
      </c>
      <c r="G798" s="5">
        <v>0.3</v>
      </c>
      <c r="H798" s="3">
        <v>0.5</v>
      </c>
      <c r="I798" s="3">
        <v>1.55139</v>
      </c>
      <c r="J798" s="12">
        <f t="shared" si="13"/>
        <v>1.8291666666666664</v>
      </c>
      <c r="K798" s="3">
        <v>58</v>
      </c>
      <c r="L798" s="3">
        <v>58</v>
      </c>
      <c r="M798" s="3">
        <v>58</v>
      </c>
      <c r="N798" s="3">
        <v>0</v>
      </c>
      <c r="O798" s="3"/>
      <c r="P798" s="3">
        <f>IF(ISBLANK(Table13[[#This Row],[T1]]),0,IF(Table13[[#This Row],[T1]]&gt;0,1,0))</f>
        <v>1</v>
      </c>
      <c r="Q798" s="3">
        <f>IF(ISBLANK(Table13[[#This Row],[T2]]),0,IF(Table13[[#This Row],[T2]]&gt;0,1,0))</f>
        <v>0</v>
      </c>
      <c r="R798" s="3">
        <f>IF(ISBLANK(Table13[[#This Row],[T3]]),0,IF(Table13[[#This Row],[T3]]&gt;0,1,0))</f>
        <v>1</v>
      </c>
      <c r="S798" s="3">
        <f>IF(ISBLANK(Table13[[#This Row],[T4]]),0,IF(Table13[[#This Row],[T4]]&gt;0,1,0))</f>
        <v>0</v>
      </c>
      <c r="T798" s="3">
        <v>0.5</v>
      </c>
    </row>
    <row r="799" spans="1:20">
      <c r="A799" s="4">
        <v>43771.208333333336</v>
      </c>
      <c r="B799">
        <v>43771</v>
      </c>
      <c r="C799" s="3">
        <v>0.20833333333333334</v>
      </c>
      <c r="D799" s="3">
        <v>5</v>
      </c>
      <c r="E799" s="3">
        <v>33</v>
      </c>
      <c r="F799" s="3">
        <v>0.3</v>
      </c>
      <c r="G799" s="5">
        <v>0.2</v>
      </c>
      <c r="H799" s="3">
        <v>0.5</v>
      </c>
      <c r="I799" s="3">
        <v>1.55139</v>
      </c>
      <c r="J799" s="12">
        <f t="shared" si="13"/>
        <v>1.8541666666666663</v>
      </c>
      <c r="K799" s="3">
        <v>58</v>
      </c>
      <c r="L799" s="3">
        <v>58</v>
      </c>
      <c r="M799" s="3">
        <v>58</v>
      </c>
      <c r="N799" s="3">
        <v>0</v>
      </c>
      <c r="O799" s="3"/>
      <c r="P799" s="3">
        <f>IF(ISBLANK(Table13[[#This Row],[T1]]),0,IF(Table13[[#This Row],[T1]]&gt;0,1,0))</f>
        <v>1</v>
      </c>
      <c r="Q799" s="3">
        <f>IF(ISBLANK(Table13[[#This Row],[T2]]),0,IF(Table13[[#This Row],[T2]]&gt;0,1,0))</f>
        <v>0</v>
      </c>
      <c r="R799" s="3">
        <f>IF(ISBLANK(Table13[[#This Row],[T3]]),0,IF(Table13[[#This Row],[T3]]&gt;0,1,0))</f>
        <v>1</v>
      </c>
      <c r="S799" s="3">
        <f>IF(ISBLANK(Table13[[#This Row],[T4]]),0,IF(Table13[[#This Row],[T4]]&gt;0,1,0))</f>
        <v>0</v>
      </c>
      <c r="T799" s="3">
        <v>0.5</v>
      </c>
    </row>
    <row r="800" spans="1:20">
      <c r="A800" s="4">
        <v>43771.25</v>
      </c>
      <c r="B800">
        <v>43771</v>
      </c>
      <c r="C800" s="3">
        <v>0.25</v>
      </c>
      <c r="D800" s="3">
        <v>6</v>
      </c>
      <c r="E800" s="3">
        <v>33</v>
      </c>
      <c r="F800" s="3">
        <v>0.3</v>
      </c>
      <c r="G800" s="5">
        <v>0.4</v>
      </c>
      <c r="H800" s="3">
        <v>0.7</v>
      </c>
      <c r="I800" s="3">
        <v>1.55139</v>
      </c>
      <c r="J800" s="12">
        <f t="shared" si="13"/>
        <v>1.8791666666666664</v>
      </c>
      <c r="K800" s="3">
        <v>57</v>
      </c>
      <c r="L800" s="3">
        <v>57</v>
      </c>
      <c r="M800" s="3">
        <v>57</v>
      </c>
      <c r="N800" s="3">
        <v>0</v>
      </c>
      <c r="O800" s="3"/>
      <c r="P800" s="3">
        <f>IF(ISBLANK(Table13[[#This Row],[T1]]),0,IF(Table13[[#This Row],[T1]]&gt;0,1,0))</f>
        <v>1</v>
      </c>
      <c r="Q800" s="3">
        <f>IF(ISBLANK(Table13[[#This Row],[T2]]),0,IF(Table13[[#This Row],[T2]]&gt;0,1,0))</f>
        <v>0</v>
      </c>
      <c r="R800" s="3">
        <f>IF(ISBLANK(Table13[[#This Row],[T3]]),0,IF(Table13[[#This Row],[T3]]&gt;0,1,0))</f>
        <v>1</v>
      </c>
      <c r="S800" s="3">
        <f>IF(ISBLANK(Table13[[#This Row],[T4]]),0,IF(Table13[[#This Row],[T4]]&gt;0,1,0))</f>
        <v>0</v>
      </c>
      <c r="T800" s="3">
        <v>0.7</v>
      </c>
    </row>
    <row r="801" spans="1:20">
      <c r="A801" s="4">
        <v>43771.291666666664</v>
      </c>
      <c r="B801">
        <v>43771</v>
      </c>
      <c r="C801" s="3">
        <v>0.29166666666666669</v>
      </c>
      <c r="D801" s="3">
        <v>7</v>
      </c>
      <c r="E801" s="3">
        <v>33</v>
      </c>
      <c r="F801" s="3">
        <v>1.3</v>
      </c>
      <c r="G801" s="5">
        <v>0.6</v>
      </c>
      <c r="H801" s="3">
        <v>1.9</v>
      </c>
      <c r="I801" s="3">
        <v>1.55139</v>
      </c>
      <c r="J801" s="12">
        <f t="shared" si="13"/>
        <v>1.9291666666666665</v>
      </c>
      <c r="K801" s="3">
        <v>58</v>
      </c>
      <c r="L801" s="3">
        <v>58</v>
      </c>
      <c r="M801" s="3">
        <v>58</v>
      </c>
      <c r="N801" s="3">
        <v>0</v>
      </c>
      <c r="O801" s="3"/>
      <c r="P801" s="3">
        <f>IF(ISBLANK(Table13[[#This Row],[T1]]),0,IF(Table13[[#This Row],[T1]]&gt;0,1,0))</f>
        <v>1</v>
      </c>
      <c r="Q801" s="3">
        <f>IF(ISBLANK(Table13[[#This Row],[T2]]),0,IF(Table13[[#This Row],[T2]]&gt;0,1,0))</f>
        <v>0</v>
      </c>
      <c r="R801" s="3">
        <f>IF(ISBLANK(Table13[[#This Row],[T3]]),0,IF(Table13[[#This Row],[T3]]&gt;0,1,0))</f>
        <v>1</v>
      </c>
      <c r="S801" s="3">
        <f>IF(ISBLANK(Table13[[#This Row],[T4]]),0,IF(Table13[[#This Row],[T4]]&gt;0,1,0))</f>
        <v>0</v>
      </c>
      <c r="T801" s="3">
        <v>1.9</v>
      </c>
    </row>
    <row r="802" spans="1:20">
      <c r="A802" s="4">
        <v>43771.333333333336</v>
      </c>
      <c r="B802">
        <v>43771</v>
      </c>
      <c r="C802" s="3">
        <v>0.33333333333333331</v>
      </c>
      <c r="D802" s="3">
        <v>8</v>
      </c>
      <c r="E802" s="3">
        <v>33</v>
      </c>
      <c r="F802" s="3">
        <v>1</v>
      </c>
      <c r="G802" s="5">
        <v>3.7</v>
      </c>
      <c r="H802" s="3">
        <v>4.7</v>
      </c>
      <c r="I802" s="3">
        <v>1.55139</v>
      </c>
      <c r="J802" s="12">
        <f t="shared" si="13"/>
        <v>1.9083333333333332</v>
      </c>
      <c r="K802" s="3">
        <v>58</v>
      </c>
      <c r="L802" s="3">
        <v>58</v>
      </c>
      <c r="M802" s="3">
        <v>58</v>
      </c>
      <c r="N802" s="3">
        <v>0</v>
      </c>
      <c r="O802" s="3"/>
      <c r="P802" s="3">
        <f>IF(ISBLANK(Table13[[#This Row],[T1]]),0,IF(Table13[[#This Row],[T1]]&gt;0,1,0))</f>
        <v>1</v>
      </c>
      <c r="Q802" s="3">
        <f>IF(ISBLANK(Table13[[#This Row],[T2]]),0,IF(Table13[[#This Row],[T2]]&gt;0,1,0))</f>
        <v>0</v>
      </c>
      <c r="R802" s="3">
        <f>IF(ISBLANK(Table13[[#This Row],[T3]]),0,IF(Table13[[#This Row],[T3]]&gt;0,1,0))</f>
        <v>0</v>
      </c>
      <c r="S802" s="3">
        <f>IF(ISBLANK(Table13[[#This Row],[T4]]),0,IF(Table13[[#This Row],[T4]]&gt;0,1,0))</f>
        <v>0</v>
      </c>
      <c r="T802" s="3">
        <v>4.7</v>
      </c>
    </row>
    <row r="803" spans="1:20">
      <c r="A803" s="4">
        <v>43771.375</v>
      </c>
      <c r="B803">
        <v>43771</v>
      </c>
      <c r="C803" s="3">
        <v>0.375</v>
      </c>
      <c r="D803" s="3">
        <v>9</v>
      </c>
      <c r="E803" s="3">
        <v>33</v>
      </c>
      <c r="F803" s="3">
        <v>1.9</v>
      </c>
      <c r="G803" s="5">
        <v>0.3</v>
      </c>
      <c r="H803" s="3">
        <v>2.1999999999999997</v>
      </c>
      <c r="I803" s="3">
        <v>1.55139</v>
      </c>
      <c r="J803" s="12">
        <f t="shared" si="13"/>
        <v>1.7958333333333334</v>
      </c>
      <c r="K803" s="3">
        <v>53</v>
      </c>
      <c r="L803" s="3">
        <v>46</v>
      </c>
      <c r="M803" s="3">
        <v>58</v>
      </c>
      <c r="N803" s="3">
        <v>0</v>
      </c>
      <c r="O803" s="3"/>
      <c r="P803" s="3">
        <f>IF(ISBLANK(Table13[[#This Row],[T1]]),0,IF(Table13[[#This Row],[T1]]&gt;0,1,0))</f>
        <v>0</v>
      </c>
      <c r="Q803" s="3">
        <f>IF(ISBLANK(Table13[[#This Row],[T2]]),0,IF(Table13[[#This Row],[T2]]&gt;0,1,0))</f>
        <v>0</v>
      </c>
      <c r="R803" s="3">
        <f>IF(ISBLANK(Table13[[#This Row],[T3]]),0,IF(Table13[[#This Row],[T3]]&gt;0,1,0))</f>
        <v>0</v>
      </c>
      <c r="S803" s="3">
        <f>IF(ISBLANK(Table13[[#This Row],[T4]]),0,IF(Table13[[#This Row],[T4]]&gt;0,1,0))</f>
        <v>0</v>
      </c>
      <c r="T803" s="3">
        <v>2.1999999999999997</v>
      </c>
    </row>
    <row r="804" spans="1:20">
      <c r="A804" s="4">
        <v>43771.416666666664</v>
      </c>
      <c r="B804">
        <v>43771</v>
      </c>
      <c r="C804" s="3">
        <v>0.41666666666666669</v>
      </c>
      <c r="D804" s="3">
        <v>10</v>
      </c>
      <c r="E804" s="3">
        <v>33</v>
      </c>
      <c r="F804" s="3">
        <v>0.3</v>
      </c>
      <c r="G804" s="5">
        <v>0.5</v>
      </c>
      <c r="H804" s="3">
        <v>0.8</v>
      </c>
      <c r="I804" s="3">
        <v>1.55139</v>
      </c>
      <c r="J804" s="12">
        <f t="shared" si="13"/>
        <v>1.7333333333333336</v>
      </c>
      <c r="K804" s="3">
        <v>58</v>
      </c>
      <c r="L804" s="3">
        <v>0</v>
      </c>
      <c r="M804" s="3">
        <v>58</v>
      </c>
      <c r="N804" s="3">
        <v>0</v>
      </c>
      <c r="O804" s="3"/>
      <c r="P804" s="3">
        <f>IF(ISBLANK(Table13[[#This Row],[T1]]),0,IF(Table13[[#This Row],[T1]]&gt;0,1,0))</f>
        <v>0</v>
      </c>
      <c r="Q804" s="3">
        <f>IF(ISBLANK(Table13[[#This Row],[T2]]),0,IF(Table13[[#This Row],[T2]]&gt;0,1,0))</f>
        <v>0</v>
      </c>
      <c r="R804" s="3">
        <f>IF(ISBLANK(Table13[[#This Row],[T3]]),0,IF(Table13[[#This Row],[T3]]&gt;0,1,0))</f>
        <v>0</v>
      </c>
      <c r="S804" s="3">
        <f>IF(ISBLANK(Table13[[#This Row],[T4]]),0,IF(Table13[[#This Row],[T4]]&gt;0,1,0))</f>
        <v>0</v>
      </c>
      <c r="T804" s="3">
        <v>0.8</v>
      </c>
    </row>
    <row r="805" spans="1:20">
      <c r="A805" s="4">
        <v>43771.458333333336</v>
      </c>
      <c r="B805">
        <v>43771</v>
      </c>
      <c r="C805" s="3">
        <v>0.45833333333333331</v>
      </c>
      <c r="D805" s="3">
        <v>11</v>
      </c>
      <c r="E805" s="3">
        <v>33</v>
      </c>
      <c r="F805" s="3">
        <v>2.9</v>
      </c>
      <c r="G805" s="5">
        <v>5.7</v>
      </c>
      <c r="H805" s="3">
        <v>8.6</v>
      </c>
      <c r="I805" s="3">
        <v>1.55139</v>
      </c>
      <c r="J805" s="12">
        <f t="shared" si="13"/>
        <v>1.7666666666666668</v>
      </c>
      <c r="K805" s="3">
        <v>57</v>
      </c>
      <c r="L805" s="3">
        <v>0</v>
      </c>
      <c r="M805" s="3">
        <v>57</v>
      </c>
      <c r="N805" s="3">
        <v>0</v>
      </c>
      <c r="O805" s="3"/>
      <c r="P805" s="3">
        <f>IF(ISBLANK(Table13[[#This Row],[T1]]),0,IF(Table13[[#This Row],[T1]]&gt;0,1,0))</f>
        <v>0</v>
      </c>
      <c r="Q805" s="3">
        <f>IF(ISBLANK(Table13[[#This Row],[T2]]),0,IF(Table13[[#This Row],[T2]]&gt;0,1,0))</f>
        <v>0</v>
      </c>
      <c r="R805" s="3">
        <f>IF(ISBLANK(Table13[[#This Row],[T3]]),0,IF(Table13[[#This Row],[T3]]&gt;0,1,0))</f>
        <v>0</v>
      </c>
      <c r="S805" s="3">
        <f>IF(ISBLANK(Table13[[#This Row],[T4]]),0,IF(Table13[[#This Row],[T4]]&gt;0,1,0))</f>
        <v>0</v>
      </c>
      <c r="T805" s="3">
        <v>8.6</v>
      </c>
    </row>
    <row r="806" spans="1:20">
      <c r="A806" s="4">
        <v>43771.5</v>
      </c>
      <c r="B806">
        <v>43771</v>
      </c>
      <c r="C806" s="3">
        <v>0.5</v>
      </c>
      <c r="D806" s="3">
        <v>12</v>
      </c>
      <c r="E806" s="3">
        <v>33</v>
      </c>
      <c r="F806" s="3">
        <v>1.8</v>
      </c>
      <c r="G806" s="5">
        <v>1.2</v>
      </c>
      <c r="H806" s="3">
        <v>3</v>
      </c>
      <c r="I806" s="3">
        <v>1.55139</v>
      </c>
      <c r="J806" s="12">
        <f t="shared" si="13"/>
        <v>1.4666666666666668</v>
      </c>
      <c r="K806" s="3">
        <v>58</v>
      </c>
      <c r="L806" s="3">
        <v>0</v>
      </c>
      <c r="M806" s="3">
        <v>58</v>
      </c>
      <c r="N806" s="3">
        <v>0</v>
      </c>
      <c r="O806" s="3"/>
      <c r="P806" s="3">
        <f>IF(ISBLANK(Table13[[#This Row],[T1]]),0,IF(Table13[[#This Row],[T1]]&gt;0,1,0))</f>
        <v>0</v>
      </c>
      <c r="Q806" s="3">
        <f>IF(ISBLANK(Table13[[#This Row],[T2]]),0,IF(Table13[[#This Row],[T2]]&gt;0,1,0))</f>
        <v>0</v>
      </c>
      <c r="R806" s="3">
        <f>IF(ISBLANK(Table13[[#This Row],[T3]]),0,IF(Table13[[#This Row],[T3]]&gt;0,1,0))</f>
        <v>0</v>
      </c>
      <c r="S806" s="3">
        <f>IF(ISBLANK(Table13[[#This Row],[T4]]),0,IF(Table13[[#This Row],[T4]]&gt;0,1,0))</f>
        <v>0</v>
      </c>
      <c r="T806" s="3">
        <v>3</v>
      </c>
    </row>
    <row r="807" spans="1:20">
      <c r="A807" s="4">
        <v>43771.541666666664</v>
      </c>
      <c r="B807">
        <v>43771</v>
      </c>
      <c r="C807" s="3">
        <v>0.54166666666666663</v>
      </c>
      <c r="D807" s="3">
        <v>13</v>
      </c>
      <c r="E807" s="3">
        <v>33</v>
      </c>
      <c r="F807" s="3">
        <v>0.5</v>
      </c>
      <c r="G807" s="5">
        <v>0.9</v>
      </c>
      <c r="H807" s="3">
        <v>1.4</v>
      </c>
      <c r="I807" s="3">
        <v>1.55139</v>
      </c>
      <c r="J807" s="12">
        <f t="shared" si="13"/>
        <v>1.3624999999999998</v>
      </c>
      <c r="K807" s="3">
        <v>58</v>
      </c>
      <c r="L807" s="3">
        <v>0</v>
      </c>
      <c r="M807" s="3">
        <v>58</v>
      </c>
      <c r="N807" s="3">
        <v>0</v>
      </c>
      <c r="O807" s="3"/>
      <c r="P807" s="3">
        <f>IF(ISBLANK(Table13[[#This Row],[T1]]),0,IF(Table13[[#This Row],[T1]]&gt;0,1,0))</f>
        <v>0</v>
      </c>
      <c r="Q807" s="3">
        <f>IF(ISBLANK(Table13[[#This Row],[T2]]),0,IF(Table13[[#This Row],[T2]]&gt;0,1,0))</f>
        <v>0</v>
      </c>
      <c r="R807" s="3">
        <f>IF(ISBLANK(Table13[[#This Row],[T3]]),0,IF(Table13[[#This Row],[T3]]&gt;0,1,0))</f>
        <v>0</v>
      </c>
      <c r="S807" s="3">
        <f>IF(ISBLANK(Table13[[#This Row],[T4]]),0,IF(Table13[[#This Row],[T4]]&gt;0,1,0))</f>
        <v>0</v>
      </c>
      <c r="T807" s="3">
        <v>1.4</v>
      </c>
    </row>
    <row r="808" spans="1:20">
      <c r="A808" s="4">
        <v>43771.583333333336</v>
      </c>
      <c r="B808">
        <v>43771</v>
      </c>
      <c r="C808" s="3">
        <v>0.58333333333333337</v>
      </c>
      <c r="D808" s="3">
        <v>14</v>
      </c>
      <c r="E808" s="3">
        <v>33</v>
      </c>
      <c r="F808" s="3">
        <v>3.1</v>
      </c>
      <c r="G808" s="5">
        <v>1.3</v>
      </c>
      <c r="H808" s="3">
        <v>4.4000000000000004</v>
      </c>
      <c r="I808" s="3">
        <v>1.55139</v>
      </c>
      <c r="J808" s="12">
        <f t="shared" si="13"/>
        <v>1.3208333333333331</v>
      </c>
      <c r="K808" s="3">
        <v>23</v>
      </c>
      <c r="L808" s="3">
        <v>0</v>
      </c>
      <c r="M808" s="3">
        <v>23</v>
      </c>
      <c r="N808" s="3">
        <v>0</v>
      </c>
      <c r="O808" s="3"/>
      <c r="P808" s="3">
        <f>IF(ISBLANK(Table13[[#This Row],[T1]]),0,IF(Table13[[#This Row],[T1]]&gt;0,1,0))</f>
        <v>0</v>
      </c>
      <c r="Q808" s="3">
        <f>IF(ISBLANK(Table13[[#This Row],[T2]]),0,IF(Table13[[#This Row],[T2]]&gt;0,1,0))</f>
        <v>0</v>
      </c>
      <c r="R808" s="3">
        <f>IF(ISBLANK(Table13[[#This Row],[T3]]),0,IF(Table13[[#This Row],[T3]]&gt;0,1,0))</f>
        <v>0</v>
      </c>
      <c r="S808" s="3">
        <f>IF(ISBLANK(Table13[[#This Row],[T4]]),0,IF(Table13[[#This Row],[T4]]&gt;0,1,0))</f>
        <v>0</v>
      </c>
      <c r="T808" s="3">
        <v>4.4000000000000004</v>
      </c>
    </row>
    <row r="809" spans="1:20">
      <c r="A809" s="4">
        <v>43771.625</v>
      </c>
      <c r="B809">
        <v>43771</v>
      </c>
      <c r="C809" s="3">
        <v>0.625</v>
      </c>
      <c r="D809" s="3">
        <v>15</v>
      </c>
      <c r="E809" s="3">
        <v>33</v>
      </c>
      <c r="F809" s="3">
        <v>0.4</v>
      </c>
      <c r="G809" s="5">
        <v>0.4</v>
      </c>
      <c r="H809" s="3">
        <v>0.8</v>
      </c>
      <c r="I809" s="3">
        <v>1.55139</v>
      </c>
      <c r="J809" s="12">
        <f t="shared" si="13"/>
        <v>1.1541666666666666</v>
      </c>
      <c r="K809" s="3">
        <v>6</v>
      </c>
      <c r="L809" s="3">
        <v>0</v>
      </c>
      <c r="M809" s="3">
        <v>9</v>
      </c>
      <c r="N809" s="3">
        <v>0</v>
      </c>
      <c r="O809" s="3"/>
      <c r="P809" s="3">
        <f>IF(ISBLANK(Table13[[#This Row],[T1]]),0,IF(Table13[[#This Row],[T1]]&gt;0,1,0))</f>
        <v>0</v>
      </c>
      <c r="Q809" s="3">
        <f>IF(ISBLANK(Table13[[#This Row],[T2]]),0,IF(Table13[[#This Row],[T2]]&gt;0,1,0))</f>
        <v>0</v>
      </c>
      <c r="R809" s="3">
        <f>IF(ISBLANK(Table13[[#This Row],[T3]]),0,IF(Table13[[#This Row],[T3]]&gt;0,1,0))</f>
        <v>0</v>
      </c>
      <c r="S809" s="3">
        <f>IF(ISBLANK(Table13[[#This Row],[T4]]),0,IF(Table13[[#This Row],[T4]]&gt;0,1,0))</f>
        <v>0</v>
      </c>
      <c r="T809" s="3">
        <v>0.8</v>
      </c>
    </row>
    <row r="810" spans="1:20">
      <c r="A810" s="4">
        <v>43771.666666666664</v>
      </c>
      <c r="B810">
        <v>43771</v>
      </c>
      <c r="C810" s="3">
        <v>0.66666666666666663</v>
      </c>
      <c r="D810" s="3">
        <v>16</v>
      </c>
      <c r="E810" s="3">
        <v>33</v>
      </c>
      <c r="F810" s="3">
        <v>0.4</v>
      </c>
      <c r="G810" s="5">
        <v>0.4</v>
      </c>
      <c r="H810" s="3">
        <v>0.8</v>
      </c>
      <c r="I810" s="3">
        <v>1.55139</v>
      </c>
      <c r="J810" s="12">
        <f t="shared" si="13"/>
        <v>1.1458333333333333</v>
      </c>
      <c r="K810" s="3">
        <v>58</v>
      </c>
      <c r="L810" s="3">
        <v>0</v>
      </c>
      <c r="M810" s="3">
        <v>53</v>
      </c>
      <c r="N810" s="3">
        <v>0</v>
      </c>
      <c r="O810" s="3"/>
      <c r="P810" s="3">
        <f>IF(ISBLANK(Table13[[#This Row],[T1]]),0,IF(Table13[[#This Row],[T1]]&gt;0,1,0))</f>
        <v>0</v>
      </c>
      <c r="Q810" s="3">
        <f>IF(ISBLANK(Table13[[#This Row],[T2]]),0,IF(Table13[[#This Row],[T2]]&gt;0,1,0))</f>
        <v>0</v>
      </c>
      <c r="R810" s="3">
        <f>IF(ISBLANK(Table13[[#This Row],[T3]]),0,IF(Table13[[#This Row],[T3]]&gt;0,1,0))</f>
        <v>0</v>
      </c>
      <c r="S810" s="3">
        <f>IF(ISBLANK(Table13[[#This Row],[T4]]),0,IF(Table13[[#This Row],[T4]]&gt;0,1,0))</f>
        <v>0</v>
      </c>
      <c r="T810" s="3">
        <v>0.8</v>
      </c>
    </row>
    <row r="811" spans="1:20">
      <c r="A811" s="4">
        <v>43771.708333333336</v>
      </c>
      <c r="B811">
        <v>43771</v>
      </c>
      <c r="C811" s="3">
        <v>0.70833333333333337</v>
      </c>
      <c r="D811" s="3">
        <v>17</v>
      </c>
      <c r="E811" s="3">
        <v>33</v>
      </c>
      <c r="F811" s="3">
        <v>0.7</v>
      </c>
      <c r="G811" s="5">
        <v>0.3</v>
      </c>
      <c r="H811" s="3">
        <v>1</v>
      </c>
      <c r="I811" s="3">
        <v>1.55139</v>
      </c>
      <c r="J811" s="12">
        <f t="shared" si="13"/>
        <v>1.1375</v>
      </c>
      <c r="K811" s="3">
        <v>58</v>
      </c>
      <c r="L811" s="3">
        <v>0</v>
      </c>
      <c r="M811" s="3">
        <v>55</v>
      </c>
      <c r="N811" s="3">
        <v>0</v>
      </c>
      <c r="O811" s="3"/>
      <c r="P811" s="3">
        <f>IF(ISBLANK(Table13[[#This Row],[T1]]),0,IF(Table13[[#This Row],[T1]]&gt;0,1,0))</f>
        <v>0</v>
      </c>
      <c r="Q811" s="3">
        <f>IF(ISBLANK(Table13[[#This Row],[T2]]),0,IF(Table13[[#This Row],[T2]]&gt;0,1,0))</f>
        <v>0</v>
      </c>
      <c r="R811" s="3">
        <f>IF(ISBLANK(Table13[[#This Row],[T3]]),0,IF(Table13[[#This Row],[T3]]&gt;0,1,0))</f>
        <v>1</v>
      </c>
      <c r="S811" s="3">
        <f>IF(ISBLANK(Table13[[#This Row],[T4]]),0,IF(Table13[[#This Row],[T4]]&gt;0,1,0))</f>
        <v>0</v>
      </c>
      <c r="T811" s="3">
        <v>1</v>
      </c>
    </row>
    <row r="812" spans="1:20">
      <c r="A812" s="4">
        <v>43771.75</v>
      </c>
      <c r="B812">
        <v>43771</v>
      </c>
      <c r="C812" s="3">
        <v>0.75</v>
      </c>
      <c r="D812" s="3">
        <v>18</v>
      </c>
      <c r="E812" s="3">
        <v>33</v>
      </c>
      <c r="F812" s="3">
        <v>0.4</v>
      </c>
      <c r="G812" s="5">
        <v>1.1000000000000001</v>
      </c>
      <c r="H812" s="3">
        <v>1.5</v>
      </c>
      <c r="I812" s="3">
        <v>1.55139</v>
      </c>
      <c r="J812" s="12">
        <f t="shared" si="13"/>
        <v>1.1791666666666665</v>
      </c>
      <c r="K812" s="3">
        <v>58</v>
      </c>
      <c r="L812" s="3">
        <v>0</v>
      </c>
      <c r="M812" s="3">
        <v>58</v>
      </c>
      <c r="N812" s="3">
        <v>0</v>
      </c>
      <c r="O812" s="3"/>
      <c r="P812" s="3">
        <f>IF(ISBLANK(Table13[[#This Row],[T1]]),0,IF(Table13[[#This Row],[T1]]&gt;0,1,0))</f>
        <v>0</v>
      </c>
      <c r="Q812" s="3">
        <f>IF(ISBLANK(Table13[[#This Row],[T2]]),0,IF(Table13[[#This Row],[T2]]&gt;0,1,0))</f>
        <v>0</v>
      </c>
      <c r="R812" s="3">
        <f>IF(ISBLANK(Table13[[#This Row],[T3]]),0,IF(Table13[[#This Row],[T3]]&gt;0,1,0))</f>
        <v>1</v>
      </c>
      <c r="S812" s="3">
        <f>IF(ISBLANK(Table13[[#This Row],[T4]]),0,IF(Table13[[#This Row],[T4]]&gt;0,1,0))</f>
        <v>0</v>
      </c>
      <c r="T812" s="3">
        <v>1.5</v>
      </c>
    </row>
    <row r="813" spans="1:20">
      <c r="A813" s="4">
        <v>43771.791666666664</v>
      </c>
      <c r="B813">
        <v>43771</v>
      </c>
      <c r="C813" s="3">
        <v>0.79166666666666663</v>
      </c>
      <c r="D813" s="3">
        <v>19</v>
      </c>
      <c r="E813" s="3">
        <v>33</v>
      </c>
      <c r="F813" s="3">
        <v>1</v>
      </c>
      <c r="G813" s="5">
        <v>0.5</v>
      </c>
      <c r="H813" s="3">
        <v>1.5</v>
      </c>
      <c r="I813" s="3">
        <v>1.55139</v>
      </c>
      <c r="J813" s="12">
        <f t="shared" si="13"/>
        <v>1.2458333333333333</v>
      </c>
      <c r="K813" s="3">
        <v>57</v>
      </c>
      <c r="L813" s="3">
        <v>0</v>
      </c>
      <c r="M813" s="3">
        <v>14</v>
      </c>
      <c r="N813" s="3">
        <v>0</v>
      </c>
      <c r="O813" s="3"/>
      <c r="P813" s="3">
        <f>IF(ISBLANK(Table13[[#This Row],[T1]]),0,IF(Table13[[#This Row],[T1]]&gt;0,1,0))</f>
        <v>0</v>
      </c>
      <c r="Q813" s="3">
        <f>IF(ISBLANK(Table13[[#This Row],[T2]]),0,IF(Table13[[#This Row],[T2]]&gt;0,1,0))</f>
        <v>0</v>
      </c>
      <c r="R813" s="3">
        <f>IF(ISBLANK(Table13[[#This Row],[T3]]),0,IF(Table13[[#This Row],[T3]]&gt;0,1,0))</f>
        <v>1</v>
      </c>
      <c r="S813" s="3">
        <f>IF(ISBLANK(Table13[[#This Row],[T4]]),0,IF(Table13[[#This Row],[T4]]&gt;0,1,0))</f>
        <v>0</v>
      </c>
      <c r="T813" s="3">
        <v>1.5</v>
      </c>
    </row>
    <row r="814" spans="1:20">
      <c r="A814" s="4">
        <v>43771.833333333336</v>
      </c>
      <c r="B814">
        <v>43771</v>
      </c>
      <c r="C814" s="3">
        <v>0.83333333333333337</v>
      </c>
      <c r="D814" s="3">
        <v>20</v>
      </c>
      <c r="E814" s="3">
        <v>33</v>
      </c>
      <c r="F814" s="3">
        <v>0.5</v>
      </c>
      <c r="G814" s="5">
        <v>0.5</v>
      </c>
      <c r="H814" s="3">
        <v>1</v>
      </c>
      <c r="I814" s="3">
        <v>1.55139</v>
      </c>
      <c r="J814" s="12">
        <f t="shared" si="13"/>
        <v>1.2749999999999999</v>
      </c>
      <c r="K814" s="3">
        <v>32</v>
      </c>
      <c r="L814" s="3">
        <v>0</v>
      </c>
      <c r="M814" s="3">
        <v>0</v>
      </c>
      <c r="N814" s="3">
        <v>0</v>
      </c>
      <c r="O814" s="3"/>
      <c r="P814" s="3">
        <f>IF(ISBLANK(Table13[[#This Row],[T1]]),0,IF(Table13[[#This Row],[T1]]&gt;0,1,0))</f>
        <v>0</v>
      </c>
      <c r="Q814" s="3">
        <f>IF(ISBLANK(Table13[[#This Row],[T2]]),0,IF(Table13[[#This Row],[T2]]&gt;0,1,0))</f>
        <v>0</v>
      </c>
      <c r="R814" s="3">
        <f>IF(ISBLANK(Table13[[#This Row],[T3]]),0,IF(Table13[[#This Row],[T3]]&gt;0,1,0))</f>
        <v>1</v>
      </c>
      <c r="S814" s="3">
        <f>IF(ISBLANK(Table13[[#This Row],[T4]]),0,IF(Table13[[#This Row],[T4]]&gt;0,1,0))</f>
        <v>0</v>
      </c>
      <c r="T814" s="3">
        <v>1</v>
      </c>
    </row>
    <row r="815" spans="1:20">
      <c r="A815" s="4">
        <v>43771.875</v>
      </c>
      <c r="B815">
        <v>43771</v>
      </c>
      <c r="C815" s="3">
        <v>0.875</v>
      </c>
      <c r="D815" s="3">
        <v>21</v>
      </c>
      <c r="E815" s="3">
        <v>33</v>
      </c>
      <c r="F815" s="3">
        <v>0.6</v>
      </c>
      <c r="G815" s="5">
        <v>0.7</v>
      </c>
      <c r="H815" s="3">
        <v>1.2999999999999998</v>
      </c>
      <c r="I815" s="3">
        <v>1.55139</v>
      </c>
      <c r="J815" s="12">
        <f t="shared" si="13"/>
        <v>1.2916666666666665</v>
      </c>
      <c r="K815" s="3"/>
      <c r="L815" s="3"/>
      <c r="M815" s="3"/>
      <c r="N815" s="3"/>
      <c r="O815" s="3"/>
      <c r="P815" s="3">
        <f>IF(ISBLANK(Table13[[#This Row],[T1]]),0,IF(Table13[[#This Row],[T1]]&gt;0,1,0))</f>
        <v>1</v>
      </c>
      <c r="Q815" s="3">
        <f>IF(ISBLANK(Table13[[#This Row],[T2]]),0,IF(Table13[[#This Row],[T2]]&gt;0,1,0))</f>
        <v>0</v>
      </c>
      <c r="R815" s="3">
        <f>IF(ISBLANK(Table13[[#This Row],[T3]]),0,IF(Table13[[#This Row],[T3]]&gt;0,1,0))</f>
        <v>1</v>
      </c>
      <c r="S815" s="3">
        <f>IF(ISBLANK(Table13[[#This Row],[T4]]),0,IF(Table13[[#This Row],[T4]]&gt;0,1,0))</f>
        <v>0</v>
      </c>
      <c r="T815" s="3">
        <v>1.2999999999999998</v>
      </c>
    </row>
    <row r="816" spans="1:20">
      <c r="A816" s="4">
        <v>43771.916666666664</v>
      </c>
      <c r="B816">
        <v>43771</v>
      </c>
      <c r="C816" s="3">
        <v>0.91666666666666663</v>
      </c>
      <c r="D816" s="3">
        <v>22</v>
      </c>
      <c r="E816" s="3">
        <v>33</v>
      </c>
      <c r="F816" s="3">
        <v>1.5</v>
      </c>
      <c r="G816" s="5">
        <v>0.5</v>
      </c>
      <c r="H816" s="3">
        <v>2</v>
      </c>
      <c r="I816" s="3">
        <v>1.55139</v>
      </c>
      <c r="J816" s="12">
        <f t="shared" si="13"/>
        <v>1.3416666666666668</v>
      </c>
      <c r="K816" s="3"/>
      <c r="L816" s="3"/>
      <c r="M816" s="3"/>
      <c r="N816" s="3"/>
      <c r="O816" s="3"/>
      <c r="P816" s="3">
        <f>IF(ISBLANK(Table13[[#This Row],[T1]]),0,IF(Table13[[#This Row],[T1]]&gt;0,1,0))</f>
        <v>1</v>
      </c>
      <c r="Q816" s="3">
        <f>IF(ISBLANK(Table13[[#This Row],[T2]]),0,IF(Table13[[#This Row],[T2]]&gt;0,1,0))</f>
        <v>0</v>
      </c>
      <c r="R816" s="3">
        <f>IF(ISBLANK(Table13[[#This Row],[T3]]),0,IF(Table13[[#This Row],[T3]]&gt;0,1,0))</f>
        <v>1</v>
      </c>
      <c r="S816" s="3">
        <f>IF(ISBLANK(Table13[[#This Row],[T4]]),0,IF(Table13[[#This Row],[T4]]&gt;0,1,0))</f>
        <v>0</v>
      </c>
      <c r="T816" s="3">
        <v>2</v>
      </c>
    </row>
    <row r="817" spans="1:20">
      <c r="A817" s="4">
        <v>43771.958333333336</v>
      </c>
      <c r="B817">
        <v>43771</v>
      </c>
      <c r="C817" s="3">
        <v>0.95833333333333337</v>
      </c>
      <c r="D817" s="3">
        <v>23</v>
      </c>
      <c r="E817" s="3">
        <v>33</v>
      </c>
      <c r="F817" s="3">
        <v>0.2</v>
      </c>
      <c r="G817" s="5">
        <v>0.2</v>
      </c>
      <c r="H817" s="3">
        <v>0.4</v>
      </c>
      <c r="I817" s="3">
        <v>1.55139</v>
      </c>
      <c r="J817" s="12">
        <f t="shared" si="13"/>
        <v>1.2958333333333332</v>
      </c>
      <c r="K817" s="3">
        <v>15</v>
      </c>
      <c r="L817" s="3">
        <v>0</v>
      </c>
      <c r="M817" s="3">
        <v>34</v>
      </c>
      <c r="N817" s="3">
        <v>0</v>
      </c>
      <c r="O817" s="3"/>
      <c r="P817" s="3">
        <f>IF(ISBLANK(Table13[[#This Row],[T1]]),0,IF(Table13[[#This Row],[T1]]&gt;0,1,0))</f>
        <v>1</v>
      </c>
      <c r="Q817" s="3">
        <f>IF(ISBLANK(Table13[[#This Row],[T2]]),0,IF(Table13[[#This Row],[T2]]&gt;0,1,0))</f>
        <v>0</v>
      </c>
      <c r="R817" s="3">
        <f>IF(ISBLANK(Table13[[#This Row],[T3]]),0,IF(Table13[[#This Row],[T3]]&gt;0,1,0))</f>
        <v>1</v>
      </c>
      <c r="S817" s="3">
        <f>IF(ISBLANK(Table13[[#This Row],[T4]]),0,IF(Table13[[#This Row],[T4]]&gt;0,1,0))</f>
        <v>0</v>
      </c>
      <c r="T817" s="3">
        <v>0.4</v>
      </c>
    </row>
    <row r="818" spans="1:20">
      <c r="A818" s="4">
        <v>43772</v>
      </c>
      <c r="B818">
        <v>43772</v>
      </c>
      <c r="C818" s="3">
        <v>0</v>
      </c>
      <c r="D818" s="3">
        <v>0</v>
      </c>
      <c r="E818" s="3">
        <v>34</v>
      </c>
      <c r="F818" s="3">
        <v>0.6</v>
      </c>
      <c r="G818" s="5">
        <v>0.4</v>
      </c>
      <c r="H818" s="3">
        <v>1</v>
      </c>
      <c r="I818" s="3">
        <v>1.55139</v>
      </c>
      <c r="J818" s="12">
        <f t="shared" si="13"/>
        <v>1.3208333333333331</v>
      </c>
      <c r="K818" s="3">
        <v>58</v>
      </c>
      <c r="L818" s="3">
        <v>0</v>
      </c>
      <c r="M818" s="3">
        <v>58</v>
      </c>
      <c r="N818" s="3">
        <v>0</v>
      </c>
      <c r="O818" s="3"/>
      <c r="P818" s="3">
        <f>IF(ISBLANK(Table13[[#This Row],[T1]]),0,IF(Table13[[#This Row],[T1]]&gt;0,1,0))</f>
        <v>1</v>
      </c>
      <c r="Q818" s="3">
        <f>IF(ISBLANK(Table13[[#This Row],[T2]]),0,IF(Table13[[#This Row],[T2]]&gt;0,1,0))</f>
        <v>0</v>
      </c>
      <c r="R818" s="3">
        <f>IF(ISBLANK(Table13[[#This Row],[T3]]),0,IF(Table13[[#This Row],[T3]]&gt;0,1,0))</f>
        <v>1</v>
      </c>
      <c r="S818" s="3">
        <f>IF(ISBLANK(Table13[[#This Row],[T4]]),0,IF(Table13[[#This Row],[T4]]&gt;0,1,0))</f>
        <v>0</v>
      </c>
      <c r="T818" s="3">
        <v>1</v>
      </c>
    </row>
    <row r="819" spans="1:20">
      <c r="A819" s="4">
        <v>43772.041666666664</v>
      </c>
      <c r="B819">
        <v>43772</v>
      </c>
      <c r="C819" s="3">
        <v>4.1666666666666664E-2</v>
      </c>
      <c r="D819" s="3">
        <v>1</v>
      </c>
      <c r="E819" s="3">
        <v>34</v>
      </c>
      <c r="F819" s="3">
        <v>0.9</v>
      </c>
      <c r="G819" s="5">
        <v>0.9</v>
      </c>
      <c r="H819" s="3">
        <v>1.8</v>
      </c>
      <c r="I819" s="3">
        <v>1.55139</v>
      </c>
      <c r="J819" s="12">
        <f t="shared" si="13"/>
        <v>1.325</v>
      </c>
      <c r="K819" s="3">
        <v>116</v>
      </c>
      <c r="L819" s="3">
        <v>0</v>
      </c>
      <c r="M819" s="3">
        <v>116</v>
      </c>
      <c r="N819" s="3">
        <v>0</v>
      </c>
      <c r="O819" s="3"/>
      <c r="P819" s="3">
        <f>IF(ISBLANK(Table13[[#This Row],[T1]]),0,IF(Table13[[#This Row],[T1]]&gt;0,1,0))</f>
        <v>1</v>
      </c>
      <c r="Q819" s="3">
        <f>IF(ISBLANK(Table13[[#This Row],[T2]]),0,IF(Table13[[#This Row],[T2]]&gt;0,1,0))</f>
        <v>0</v>
      </c>
      <c r="R819" s="3">
        <f>IF(ISBLANK(Table13[[#This Row],[T3]]),0,IF(Table13[[#This Row],[T3]]&gt;0,1,0))</f>
        <v>1</v>
      </c>
      <c r="S819" s="3">
        <f>IF(ISBLANK(Table13[[#This Row],[T4]]),0,IF(Table13[[#This Row],[T4]]&gt;0,1,0))</f>
        <v>0</v>
      </c>
      <c r="T819" s="3">
        <v>1.8</v>
      </c>
    </row>
    <row r="820" spans="1:20">
      <c r="A820" s="4">
        <v>43772.083333333336</v>
      </c>
      <c r="B820">
        <v>43772</v>
      </c>
      <c r="C820" s="3">
        <v>8.3333333333333329E-2</v>
      </c>
      <c r="D820" s="3">
        <v>2</v>
      </c>
      <c r="E820" s="3">
        <v>34</v>
      </c>
      <c r="F820" s="3">
        <v>0.5</v>
      </c>
      <c r="G820" s="5">
        <v>0.4</v>
      </c>
      <c r="H820" s="3">
        <v>0.9</v>
      </c>
      <c r="I820" s="3">
        <v>1.55139</v>
      </c>
      <c r="J820" s="12">
        <f t="shared" si="13"/>
        <v>1.3083333333333331</v>
      </c>
      <c r="K820" s="3">
        <v>58</v>
      </c>
      <c r="L820" s="3">
        <v>0</v>
      </c>
      <c r="M820" s="3">
        <v>58</v>
      </c>
      <c r="N820" s="3">
        <v>0</v>
      </c>
      <c r="O820" s="3"/>
      <c r="P820" s="3">
        <f>IF(ISBLANK(Table13[[#This Row],[T1]]),0,IF(Table13[[#This Row],[T1]]&gt;0,1,0))</f>
        <v>1</v>
      </c>
      <c r="Q820" s="3">
        <f>IF(ISBLANK(Table13[[#This Row],[T2]]),0,IF(Table13[[#This Row],[T2]]&gt;0,1,0))</f>
        <v>0</v>
      </c>
      <c r="R820" s="3">
        <f>IF(ISBLANK(Table13[[#This Row],[T3]]),0,IF(Table13[[#This Row],[T3]]&gt;0,1,0))</f>
        <v>1</v>
      </c>
      <c r="S820" s="3">
        <f>IF(ISBLANK(Table13[[#This Row],[T4]]),0,IF(Table13[[#This Row],[T4]]&gt;0,1,0))</f>
        <v>0</v>
      </c>
      <c r="T820" s="3">
        <v>0.9</v>
      </c>
    </row>
    <row r="821" spans="1:20">
      <c r="A821" s="4">
        <v>43772.125</v>
      </c>
      <c r="B821">
        <v>43772</v>
      </c>
      <c r="C821" s="3">
        <v>0.125</v>
      </c>
      <c r="D821" s="3">
        <v>3</v>
      </c>
      <c r="E821" s="3">
        <v>34</v>
      </c>
      <c r="F821" s="3">
        <v>0.5</v>
      </c>
      <c r="G821" s="5">
        <v>0.7</v>
      </c>
      <c r="H821" s="3">
        <v>1.2</v>
      </c>
      <c r="I821" s="3">
        <v>1.55139</v>
      </c>
      <c r="J821" s="12">
        <f t="shared" si="13"/>
        <v>1.325</v>
      </c>
      <c r="K821" s="3">
        <v>58</v>
      </c>
      <c r="L821" s="3">
        <v>0</v>
      </c>
      <c r="M821" s="3">
        <v>58</v>
      </c>
      <c r="N821" s="3">
        <v>0</v>
      </c>
      <c r="O821" s="3"/>
      <c r="P821" s="3">
        <f>IF(ISBLANK(Table13[[#This Row],[T1]]),0,IF(Table13[[#This Row],[T1]]&gt;0,1,0))</f>
        <v>1</v>
      </c>
      <c r="Q821" s="3">
        <f>IF(ISBLANK(Table13[[#This Row],[T2]]),0,IF(Table13[[#This Row],[T2]]&gt;0,1,0))</f>
        <v>0</v>
      </c>
      <c r="R821" s="3">
        <f>IF(ISBLANK(Table13[[#This Row],[T3]]),0,IF(Table13[[#This Row],[T3]]&gt;0,1,0))</f>
        <v>1</v>
      </c>
      <c r="S821" s="3">
        <f>IF(ISBLANK(Table13[[#This Row],[T4]]),0,IF(Table13[[#This Row],[T4]]&gt;0,1,0))</f>
        <v>0</v>
      </c>
      <c r="T821" s="3">
        <v>1.2</v>
      </c>
    </row>
    <row r="822" spans="1:20">
      <c r="A822" s="4">
        <v>43772.166666666664</v>
      </c>
      <c r="B822">
        <v>43772</v>
      </c>
      <c r="C822" s="3">
        <v>0.16666666666666666</v>
      </c>
      <c r="D822" s="3">
        <v>4</v>
      </c>
      <c r="E822" s="3">
        <v>34</v>
      </c>
      <c r="F822" s="3">
        <v>0.6</v>
      </c>
      <c r="G822" s="5">
        <v>0.5</v>
      </c>
      <c r="H822" s="3">
        <v>1.1000000000000001</v>
      </c>
      <c r="I822" s="3">
        <v>1.55139</v>
      </c>
      <c r="J822" s="12">
        <f t="shared" si="13"/>
        <v>1.3291666666666664</v>
      </c>
      <c r="K822" s="3">
        <v>57</v>
      </c>
      <c r="L822" s="3">
        <v>0</v>
      </c>
      <c r="M822" s="3">
        <v>57</v>
      </c>
      <c r="N822" s="3">
        <v>0</v>
      </c>
      <c r="O822" s="3"/>
      <c r="P822" s="3">
        <f>IF(ISBLANK(Table13[[#This Row],[T1]]),0,IF(Table13[[#This Row],[T1]]&gt;0,1,0))</f>
        <v>1</v>
      </c>
      <c r="Q822" s="3">
        <f>IF(ISBLANK(Table13[[#This Row],[T2]]),0,IF(Table13[[#This Row],[T2]]&gt;0,1,0))</f>
        <v>0</v>
      </c>
      <c r="R822" s="3">
        <f>IF(ISBLANK(Table13[[#This Row],[T3]]),0,IF(Table13[[#This Row],[T3]]&gt;0,1,0))</f>
        <v>1</v>
      </c>
      <c r="S822" s="3">
        <f>IF(ISBLANK(Table13[[#This Row],[T4]]),0,IF(Table13[[#This Row],[T4]]&gt;0,1,0))</f>
        <v>0</v>
      </c>
      <c r="T822" s="3">
        <v>1.1000000000000001</v>
      </c>
    </row>
    <row r="823" spans="1:20">
      <c r="A823" s="4">
        <v>43772.208333333336</v>
      </c>
      <c r="B823">
        <v>43772</v>
      </c>
      <c r="C823" s="3">
        <v>0.20833333333333334</v>
      </c>
      <c r="D823" s="3">
        <v>5</v>
      </c>
      <c r="E823" s="3">
        <v>34</v>
      </c>
      <c r="F823" s="3">
        <v>0.4</v>
      </c>
      <c r="G823" s="5">
        <v>0.7</v>
      </c>
      <c r="H823" s="3">
        <v>1.1000000000000001</v>
      </c>
      <c r="I823" s="3">
        <v>1.55139</v>
      </c>
      <c r="J823" s="12">
        <f t="shared" si="13"/>
        <v>1.3499999999999999</v>
      </c>
      <c r="K823" s="3">
        <v>58</v>
      </c>
      <c r="L823" s="3">
        <v>0</v>
      </c>
      <c r="M823" s="3">
        <v>58</v>
      </c>
      <c r="N823" s="3">
        <v>0</v>
      </c>
      <c r="O823" s="3"/>
      <c r="P823" s="3">
        <f>IF(ISBLANK(Table13[[#This Row],[T1]]),0,IF(Table13[[#This Row],[T1]]&gt;0,1,0))</f>
        <v>1</v>
      </c>
      <c r="Q823" s="3">
        <f>IF(ISBLANK(Table13[[#This Row],[T2]]),0,IF(Table13[[#This Row],[T2]]&gt;0,1,0))</f>
        <v>0</v>
      </c>
      <c r="R823" s="3">
        <f>IF(ISBLANK(Table13[[#This Row],[T3]]),0,IF(Table13[[#This Row],[T3]]&gt;0,1,0))</f>
        <v>1</v>
      </c>
      <c r="S823" s="3">
        <f>IF(ISBLANK(Table13[[#This Row],[T4]]),0,IF(Table13[[#This Row],[T4]]&gt;0,1,0))</f>
        <v>0</v>
      </c>
      <c r="T823" s="3">
        <v>1.1000000000000001</v>
      </c>
    </row>
    <row r="824" spans="1:20">
      <c r="A824" s="4">
        <v>43772.25</v>
      </c>
      <c r="B824">
        <v>43772</v>
      </c>
      <c r="C824" s="3">
        <v>0.25</v>
      </c>
      <c r="D824" s="3">
        <v>6</v>
      </c>
      <c r="E824" s="3">
        <v>34</v>
      </c>
      <c r="F824" s="3">
        <v>1.5</v>
      </c>
      <c r="G824" s="5">
        <v>0.4</v>
      </c>
      <c r="H824" s="3">
        <v>1.9</v>
      </c>
      <c r="I824" s="3">
        <v>1.55139</v>
      </c>
      <c r="J824" s="12">
        <f t="shared" si="13"/>
        <v>1.4083333333333332</v>
      </c>
      <c r="K824" s="3">
        <v>58</v>
      </c>
      <c r="L824" s="3">
        <v>0</v>
      </c>
      <c r="M824" s="3">
        <v>58</v>
      </c>
      <c r="N824" s="3">
        <v>0</v>
      </c>
      <c r="O824" s="3"/>
      <c r="P824" s="3">
        <f>IF(ISBLANK(Table13[[#This Row],[T1]]),0,IF(Table13[[#This Row],[T1]]&gt;0,1,0))</f>
        <v>1</v>
      </c>
      <c r="Q824" s="3">
        <f>IF(ISBLANK(Table13[[#This Row],[T2]]),0,IF(Table13[[#This Row],[T2]]&gt;0,1,0))</f>
        <v>0</v>
      </c>
      <c r="R824" s="3">
        <f>IF(ISBLANK(Table13[[#This Row],[T3]]),0,IF(Table13[[#This Row],[T3]]&gt;0,1,0))</f>
        <v>1</v>
      </c>
      <c r="S824" s="3">
        <f>IF(ISBLANK(Table13[[#This Row],[T4]]),0,IF(Table13[[#This Row],[T4]]&gt;0,1,0))</f>
        <v>0</v>
      </c>
      <c r="T824" s="3">
        <v>1.9</v>
      </c>
    </row>
    <row r="825" spans="1:20">
      <c r="A825" s="4">
        <v>43772.291666666664</v>
      </c>
      <c r="B825">
        <v>43772</v>
      </c>
      <c r="C825" s="3">
        <v>0.29166666666666669</v>
      </c>
      <c r="D825" s="3">
        <v>7</v>
      </c>
      <c r="E825" s="3">
        <v>34</v>
      </c>
      <c r="F825" s="3">
        <v>0.6</v>
      </c>
      <c r="G825" s="5">
        <v>0.8</v>
      </c>
      <c r="H825" s="3">
        <v>1.4</v>
      </c>
      <c r="I825" s="3">
        <v>1.55139</v>
      </c>
      <c r="J825" s="12">
        <f t="shared" si="13"/>
        <v>1.5083333333333331</v>
      </c>
      <c r="K825" s="3">
        <v>58</v>
      </c>
      <c r="L825" s="3">
        <v>0</v>
      </c>
      <c r="M825" s="3">
        <v>58</v>
      </c>
      <c r="N825" s="3">
        <v>0</v>
      </c>
      <c r="O825" s="3"/>
      <c r="P825" s="3">
        <f>IF(ISBLANK(Table13[[#This Row],[T1]]),0,IF(Table13[[#This Row],[T1]]&gt;0,1,0))</f>
        <v>1</v>
      </c>
      <c r="Q825" s="3">
        <f>IF(ISBLANK(Table13[[#This Row],[T2]]),0,IF(Table13[[#This Row],[T2]]&gt;0,1,0))</f>
        <v>0</v>
      </c>
      <c r="R825" s="3">
        <f>IF(ISBLANK(Table13[[#This Row],[T3]]),0,IF(Table13[[#This Row],[T3]]&gt;0,1,0))</f>
        <v>1</v>
      </c>
      <c r="S825" s="3">
        <f>IF(ISBLANK(Table13[[#This Row],[T4]]),0,IF(Table13[[#This Row],[T4]]&gt;0,1,0))</f>
        <v>0</v>
      </c>
      <c r="T825" s="3">
        <v>1.4</v>
      </c>
    </row>
    <row r="826" spans="1:20">
      <c r="A826" s="4">
        <v>43772.333333333336</v>
      </c>
      <c r="B826">
        <v>43772</v>
      </c>
      <c r="C826" s="3">
        <v>0.33333333333333331</v>
      </c>
      <c r="D826" s="3">
        <v>8</v>
      </c>
      <c r="E826" s="3">
        <v>34</v>
      </c>
      <c r="F826" s="3">
        <v>1.5</v>
      </c>
      <c r="G826" s="5">
        <v>0.5</v>
      </c>
      <c r="H826" s="3">
        <v>2</v>
      </c>
      <c r="I826" s="3">
        <v>1.55139</v>
      </c>
      <c r="J826" s="12">
        <f t="shared" si="13"/>
        <v>1.5541666666666665</v>
      </c>
      <c r="K826" s="3">
        <v>18</v>
      </c>
      <c r="L826" s="3">
        <v>0</v>
      </c>
      <c r="M826" s="3">
        <v>58</v>
      </c>
      <c r="N826" s="3">
        <v>0</v>
      </c>
      <c r="O826" s="3"/>
      <c r="P826" s="3">
        <f>IF(ISBLANK(Table13[[#This Row],[T1]]),0,IF(Table13[[#This Row],[T1]]&gt;0,1,0))</f>
        <v>1</v>
      </c>
      <c r="Q826" s="3">
        <f>IF(ISBLANK(Table13[[#This Row],[T2]]),0,IF(Table13[[#This Row],[T2]]&gt;0,1,0))</f>
        <v>0</v>
      </c>
      <c r="R826" s="3">
        <f>IF(ISBLANK(Table13[[#This Row],[T3]]),0,IF(Table13[[#This Row],[T3]]&gt;0,1,0))</f>
        <v>1</v>
      </c>
      <c r="S826" s="3">
        <f>IF(ISBLANK(Table13[[#This Row],[T4]]),0,IF(Table13[[#This Row],[T4]]&gt;0,1,0))</f>
        <v>0</v>
      </c>
      <c r="T826" s="3">
        <v>2</v>
      </c>
    </row>
    <row r="827" spans="1:20">
      <c r="A827" s="4">
        <v>43772.375</v>
      </c>
      <c r="B827">
        <v>43772</v>
      </c>
      <c r="C827" s="3">
        <v>0.375</v>
      </c>
      <c r="D827" s="3">
        <v>9</v>
      </c>
      <c r="E827" s="3">
        <v>34</v>
      </c>
      <c r="F827" s="3">
        <v>0.4</v>
      </c>
      <c r="G827" s="5">
        <v>0.3</v>
      </c>
      <c r="H827" s="3">
        <v>0.7</v>
      </c>
      <c r="I827" s="3">
        <v>1.55139</v>
      </c>
      <c r="J827" s="12">
        <f t="shared" si="13"/>
        <v>1.4916666666666665</v>
      </c>
      <c r="K827" s="3">
        <v>0</v>
      </c>
      <c r="L827" s="3">
        <v>0</v>
      </c>
      <c r="M827" s="3">
        <v>57</v>
      </c>
      <c r="N827" s="3">
        <v>0</v>
      </c>
      <c r="O827" s="3"/>
      <c r="P827" s="3">
        <f>IF(ISBLANK(Table13[[#This Row],[T1]]),0,IF(Table13[[#This Row],[T1]]&gt;0,1,0))</f>
        <v>0</v>
      </c>
      <c r="Q827" s="3">
        <f>IF(ISBLANK(Table13[[#This Row],[T2]]),0,IF(Table13[[#This Row],[T2]]&gt;0,1,0))</f>
        <v>0</v>
      </c>
      <c r="R827" s="3">
        <f>IF(ISBLANK(Table13[[#This Row],[T3]]),0,IF(Table13[[#This Row],[T3]]&gt;0,1,0))</f>
        <v>0</v>
      </c>
      <c r="S827" s="3">
        <f>IF(ISBLANK(Table13[[#This Row],[T4]]),0,IF(Table13[[#This Row],[T4]]&gt;0,1,0))</f>
        <v>0</v>
      </c>
      <c r="T827" s="3">
        <v>0.7</v>
      </c>
    </row>
    <row r="828" spans="1:20">
      <c r="A828" s="4">
        <v>43772.416666666664</v>
      </c>
      <c r="B828">
        <v>43772</v>
      </c>
      <c r="C828" s="3">
        <v>0.41666666666666669</v>
      </c>
      <c r="D828" s="3">
        <v>10</v>
      </c>
      <c r="E828" s="3">
        <v>34</v>
      </c>
      <c r="F828" s="3">
        <v>0.4</v>
      </c>
      <c r="G828" s="5">
        <v>1.2</v>
      </c>
      <c r="H828" s="3">
        <v>1.6</v>
      </c>
      <c r="I828" s="3">
        <v>1.55139</v>
      </c>
      <c r="J828" s="12">
        <f t="shared" si="13"/>
        <v>1.4916666666666669</v>
      </c>
      <c r="K828" s="3">
        <v>0</v>
      </c>
      <c r="L828" s="3">
        <v>0</v>
      </c>
      <c r="M828" s="3">
        <v>58</v>
      </c>
      <c r="N828" s="3">
        <v>0</v>
      </c>
      <c r="O828" s="3"/>
      <c r="P828" s="3">
        <f>IF(ISBLANK(Table13[[#This Row],[T1]]),0,IF(Table13[[#This Row],[T1]]&gt;0,1,0))</f>
        <v>0</v>
      </c>
      <c r="Q828" s="3">
        <f>IF(ISBLANK(Table13[[#This Row],[T2]]),0,IF(Table13[[#This Row],[T2]]&gt;0,1,0))</f>
        <v>0</v>
      </c>
      <c r="R828" s="3">
        <f>IF(ISBLANK(Table13[[#This Row],[T3]]),0,IF(Table13[[#This Row],[T3]]&gt;0,1,0))</f>
        <v>0</v>
      </c>
      <c r="S828" s="3">
        <f>IF(ISBLANK(Table13[[#This Row],[T4]]),0,IF(Table13[[#This Row],[T4]]&gt;0,1,0))</f>
        <v>0</v>
      </c>
      <c r="T828" s="3">
        <v>1.6</v>
      </c>
    </row>
    <row r="829" spans="1:20">
      <c r="A829" s="4">
        <v>43772.458333333336</v>
      </c>
      <c r="B829">
        <v>43772</v>
      </c>
      <c r="C829" s="3">
        <v>0.45833333333333331</v>
      </c>
      <c r="D829" s="3">
        <v>11</v>
      </c>
      <c r="E829" s="3">
        <v>34</v>
      </c>
      <c r="F829" s="3">
        <v>1.2</v>
      </c>
      <c r="G829" s="5">
        <v>0.2</v>
      </c>
      <c r="H829" s="3">
        <v>1.4</v>
      </c>
      <c r="I829" s="3">
        <v>1.55139</v>
      </c>
      <c r="J829" s="12">
        <f t="shared" si="13"/>
        <v>1.4416666666666667</v>
      </c>
      <c r="K829" s="3">
        <v>0</v>
      </c>
      <c r="L829" s="3">
        <v>0</v>
      </c>
      <c r="M829" s="3">
        <v>6</v>
      </c>
      <c r="N829" s="3">
        <v>0</v>
      </c>
      <c r="O829" s="3"/>
      <c r="P829" s="3">
        <f>IF(ISBLANK(Table13[[#This Row],[T1]]),0,IF(Table13[[#This Row],[T1]]&gt;0,1,0))</f>
        <v>0</v>
      </c>
      <c r="Q829" s="3">
        <f>IF(ISBLANK(Table13[[#This Row],[T2]]),0,IF(Table13[[#This Row],[T2]]&gt;0,1,0))</f>
        <v>0</v>
      </c>
      <c r="R829" s="3">
        <f>IF(ISBLANK(Table13[[#This Row],[T3]]),0,IF(Table13[[#This Row],[T3]]&gt;0,1,0))</f>
        <v>0</v>
      </c>
      <c r="S829" s="3">
        <f>IF(ISBLANK(Table13[[#This Row],[T4]]),0,IF(Table13[[#This Row],[T4]]&gt;0,1,0))</f>
        <v>0</v>
      </c>
      <c r="T829" s="3">
        <v>1.4</v>
      </c>
    </row>
    <row r="830" spans="1:20">
      <c r="A830" s="4">
        <v>43772.5</v>
      </c>
      <c r="B830">
        <v>43772</v>
      </c>
      <c r="C830" s="3">
        <v>0.5</v>
      </c>
      <c r="D830" s="3">
        <v>12</v>
      </c>
      <c r="E830" s="3">
        <v>34</v>
      </c>
      <c r="F830" s="3">
        <v>0.4</v>
      </c>
      <c r="G830" s="5">
        <v>0.1</v>
      </c>
      <c r="H830" s="3">
        <v>0.5</v>
      </c>
      <c r="I830" s="3">
        <v>1.55139</v>
      </c>
      <c r="J830" s="12">
        <f t="shared" si="13"/>
        <v>1.4000000000000004</v>
      </c>
      <c r="K830" s="3"/>
      <c r="L830" s="3"/>
      <c r="M830" s="3"/>
      <c r="N830" s="3"/>
      <c r="O830" s="3"/>
      <c r="P830" s="3">
        <f>IF(ISBLANK(Table13[[#This Row],[T1]]),0,IF(Table13[[#This Row],[T1]]&gt;0,1,0))</f>
        <v>0</v>
      </c>
      <c r="Q830" s="3">
        <f>IF(ISBLANK(Table13[[#This Row],[T2]]),0,IF(Table13[[#This Row],[T2]]&gt;0,1,0))</f>
        <v>0</v>
      </c>
      <c r="R830" s="3">
        <f>IF(ISBLANK(Table13[[#This Row],[T3]]),0,IF(Table13[[#This Row],[T3]]&gt;0,1,0))</f>
        <v>0</v>
      </c>
      <c r="S830" s="3">
        <f>IF(ISBLANK(Table13[[#This Row],[T4]]),0,IF(Table13[[#This Row],[T4]]&gt;0,1,0))</f>
        <v>0</v>
      </c>
      <c r="T830" s="3">
        <v>0.5</v>
      </c>
    </row>
    <row r="831" spans="1:20">
      <c r="A831" s="4">
        <v>43772.541666666664</v>
      </c>
      <c r="B831">
        <v>43772</v>
      </c>
      <c r="C831" s="3">
        <v>0.54166666666666663</v>
      </c>
      <c r="D831" s="3">
        <v>13</v>
      </c>
      <c r="E831" s="3">
        <v>34</v>
      </c>
      <c r="F831" s="3">
        <v>0.2</v>
      </c>
      <c r="G831" s="5">
        <v>0.2</v>
      </c>
      <c r="H831" s="3">
        <v>0.4</v>
      </c>
      <c r="I831" s="3">
        <v>1.55139</v>
      </c>
      <c r="J831" s="12">
        <f t="shared" si="13"/>
        <v>1.3958333333333333</v>
      </c>
      <c r="K831" s="3">
        <v>25</v>
      </c>
      <c r="L831" s="3">
        <v>0</v>
      </c>
      <c r="M831" s="3">
        <v>0</v>
      </c>
      <c r="N831" s="3">
        <v>0</v>
      </c>
      <c r="O831" s="3"/>
      <c r="P831" s="3">
        <f>IF(ISBLANK(Table13[[#This Row],[T1]]),0,IF(Table13[[#This Row],[T1]]&gt;0,1,0))</f>
        <v>0</v>
      </c>
      <c r="Q831" s="3">
        <f>IF(ISBLANK(Table13[[#This Row],[T2]]),0,IF(Table13[[#This Row],[T2]]&gt;0,1,0))</f>
        <v>0</v>
      </c>
      <c r="R831" s="3">
        <f>IF(ISBLANK(Table13[[#This Row],[T3]]),0,IF(Table13[[#This Row],[T3]]&gt;0,1,0))</f>
        <v>0</v>
      </c>
      <c r="S831" s="3">
        <f>IF(ISBLANK(Table13[[#This Row],[T4]]),0,IF(Table13[[#This Row],[T4]]&gt;0,1,0))</f>
        <v>0</v>
      </c>
      <c r="T831" s="3">
        <v>0.4</v>
      </c>
    </row>
    <row r="832" spans="1:20">
      <c r="A832" s="4">
        <v>43772.583333333336</v>
      </c>
      <c r="B832">
        <v>43772</v>
      </c>
      <c r="C832" s="3">
        <v>0.58333333333333337</v>
      </c>
      <c r="D832" s="3">
        <v>14</v>
      </c>
      <c r="E832" s="3">
        <v>34</v>
      </c>
      <c r="F832" s="3">
        <v>0.2</v>
      </c>
      <c r="G832" s="5">
        <v>0.2</v>
      </c>
      <c r="H832" s="3">
        <v>0.4</v>
      </c>
      <c r="I832" s="3">
        <v>1.55139</v>
      </c>
      <c r="J832" s="12">
        <f t="shared" si="13"/>
        <v>1.3958333333333333</v>
      </c>
      <c r="K832" s="3">
        <v>57</v>
      </c>
      <c r="L832" s="3">
        <v>0</v>
      </c>
      <c r="M832" s="3">
        <v>0</v>
      </c>
      <c r="N832" s="3">
        <v>0</v>
      </c>
      <c r="O832" s="3"/>
      <c r="P832" s="3">
        <f>IF(ISBLANK(Table13[[#This Row],[T1]]),0,IF(Table13[[#This Row],[T1]]&gt;0,1,0))</f>
        <v>0</v>
      </c>
      <c r="Q832" s="3">
        <f>IF(ISBLANK(Table13[[#This Row],[T2]]),0,IF(Table13[[#This Row],[T2]]&gt;0,1,0))</f>
        <v>0</v>
      </c>
      <c r="R832" s="3">
        <f>IF(ISBLANK(Table13[[#This Row],[T3]]),0,IF(Table13[[#This Row],[T3]]&gt;0,1,0))</f>
        <v>0</v>
      </c>
      <c r="S832" s="3">
        <f>IF(ISBLANK(Table13[[#This Row],[T4]]),0,IF(Table13[[#This Row],[T4]]&gt;0,1,0))</f>
        <v>0</v>
      </c>
      <c r="T832" s="3">
        <v>0.4</v>
      </c>
    </row>
    <row r="833" spans="1:20">
      <c r="A833" s="4">
        <v>43772.625</v>
      </c>
      <c r="B833">
        <v>43772</v>
      </c>
      <c r="C833" s="3">
        <v>0.625</v>
      </c>
      <c r="D833" s="3">
        <v>15</v>
      </c>
      <c r="E833" s="3">
        <v>34</v>
      </c>
      <c r="F833" s="3">
        <v>0.4</v>
      </c>
      <c r="G833" s="5">
        <v>0.2</v>
      </c>
      <c r="H833" s="3">
        <v>0.60000000000000009</v>
      </c>
      <c r="I833" s="3">
        <v>1.55139</v>
      </c>
      <c r="J833" s="12">
        <f t="shared" si="13"/>
        <v>1.3958333333333333</v>
      </c>
      <c r="K833" s="3">
        <v>58</v>
      </c>
      <c r="L833" s="3">
        <v>0</v>
      </c>
      <c r="M833" s="3">
        <v>0</v>
      </c>
      <c r="N833" s="3">
        <v>0</v>
      </c>
      <c r="O833" s="3"/>
      <c r="P833" s="3">
        <f>IF(ISBLANK(Table13[[#This Row],[T1]]),0,IF(Table13[[#This Row],[T1]]&gt;0,1,0))</f>
        <v>0</v>
      </c>
      <c r="Q833" s="3">
        <f>IF(ISBLANK(Table13[[#This Row],[T2]]),0,IF(Table13[[#This Row],[T2]]&gt;0,1,0))</f>
        <v>0</v>
      </c>
      <c r="R833" s="3">
        <f>IF(ISBLANK(Table13[[#This Row],[T3]]),0,IF(Table13[[#This Row],[T3]]&gt;0,1,0))</f>
        <v>0</v>
      </c>
      <c r="S833" s="3">
        <f>IF(ISBLANK(Table13[[#This Row],[T4]]),0,IF(Table13[[#This Row],[T4]]&gt;0,1,0))</f>
        <v>0</v>
      </c>
      <c r="T833" s="3">
        <v>0.60000000000000009</v>
      </c>
    </row>
    <row r="834" spans="1:20">
      <c r="A834" s="4">
        <v>43772.666666666664</v>
      </c>
      <c r="B834">
        <v>43772</v>
      </c>
      <c r="C834" s="3">
        <v>0.66666666666666663</v>
      </c>
      <c r="D834" s="3">
        <v>16</v>
      </c>
      <c r="E834" s="3">
        <v>34</v>
      </c>
      <c r="F834" s="3">
        <v>0.3</v>
      </c>
      <c r="G834" s="5">
        <v>0.3</v>
      </c>
      <c r="H834" s="3">
        <v>0.6</v>
      </c>
      <c r="I834" s="3">
        <v>1.55139</v>
      </c>
      <c r="J834" s="12">
        <f t="shared" ref="J834:J897" si="14">AVERAGE(H834:H857)</f>
        <v>1.45</v>
      </c>
      <c r="K834" s="3">
        <v>58</v>
      </c>
      <c r="L834" s="3">
        <v>0</v>
      </c>
      <c r="M834" s="3">
        <v>45</v>
      </c>
      <c r="N834" s="3">
        <v>0</v>
      </c>
      <c r="O834" s="3"/>
      <c r="P834" s="3">
        <f>IF(ISBLANK(Table13[[#This Row],[T1]]),0,IF(Table13[[#This Row],[T1]]&gt;0,1,0))</f>
        <v>0</v>
      </c>
      <c r="Q834" s="3">
        <f>IF(ISBLANK(Table13[[#This Row],[T2]]),0,IF(Table13[[#This Row],[T2]]&gt;0,1,0))</f>
        <v>0</v>
      </c>
      <c r="R834" s="3">
        <f>IF(ISBLANK(Table13[[#This Row],[T3]]),0,IF(Table13[[#This Row],[T3]]&gt;0,1,0))</f>
        <v>0</v>
      </c>
      <c r="S834" s="3">
        <f>IF(ISBLANK(Table13[[#This Row],[T4]]),0,IF(Table13[[#This Row],[T4]]&gt;0,1,0))</f>
        <v>0</v>
      </c>
      <c r="T834" s="3">
        <v>0.6</v>
      </c>
    </row>
    <row r="835" spans="1:20">
      <c r="A835" s="4">
        <v>43772.708333333336</v>
      </c>
      <c r="B835">
        <v>43772</v>
      </c>
      <c r="C835" s="3">
        <v>0.70833333333333337</v>
      </c>
      <c r="D835" s="3">
        <v>17</v>
      </c>
      <c r="E835" s="3">
        <v>34</v>
      </c>
      <c r="F835" s="3">
        <v>0.5</v>
      </c>
      <c r="G835" s="5">
        <v>1.5</v>
      </c>
      <c r="H835" s="3">
        <v>2</v>
      </c>
      <c r="I835" s="3">
        <v>1.55139</v>
      </c>
      <c r="J835" s="12">
        <f t="shared" si="14"/>
        <v>1.4958333333333333</v>
      </c>
      <c r="K835" s="3">
        <v>24</v>
      </c>
      <c r="L835" s="3">
        <v>0</v>
      </c>
      <c r="M835" s="3">
        <v>21</v>
      </c>
      <c r="N835" s="3">
        <v>0</v>
      </c>
      <c r="O835" s="3"/>
      <c r="P835" s="3">
        <f>IF(ISBLANK(Table13[[#This Row],[T1]]),0,IF(Table13[[#This Row],[T1]]&gt;0,1,0))</f>
        <v>0</v>
      </c>
      <c r="Q835" s="3">
        <f>IF(ISBLANK(Table13[[#This Row],[T2]]),0,IF(Table13[[#This Row],[T2]]&gt;0,1,0))</f>
        <v>0</v>
      </c>
      <c r="R835" s="3">
        <f>IF(ISBLANK(Table13[[#This Row],[T3]]),0,IF(Table13[[#This Row],[T3]]&gt;0,1,0))</f>
        <v>1</v>
      </c>
      <c r="S835" s="3">
        <f>IF(ISBLANK(Table13[[#This Row],[T4]]),0,IF(Table13[[#This Row],[T4]]&gt;0,1,0))</f>
        <v>0</v>
      </c>
      <c r="T835" s="3">
        <v>2</v>
      </c>
    </row>
    <row r="836" spans="1:20">
      <c r="A836" s="4">
        <v>43772.75</v>
      </c>
      <c r="B836">
        <v>43772</v>
      </c>
      <c r="C836" s="3">
        <v>0.75</v>
      </c>
      <c r="D836" s="3">
        <v>18</v>
      </c>
      <c r="E836" s="3">
        <v>34</v>
      </c>
      <c r="F836" s="3">
        <v>1.4</v>
      </c>
      <c r="G836" s="5">
        <v>1.7</v>
      </c>
      <c r="H836" s="3">
        <v>3.0999999999999996</v>
      </c>
      <c r="I836" s="3">
        <v>1.55139</v>
      </c>
      <c r="J836" s="12">
        <f t="shared" si="14"/>
        <v>1.45</v>
      </c>
      <c r="K836" s="3">
        <v>58</v>
      </c>
      <c r="L836" s="3">
        <v>0</v>
      </c>
      <c r="M836" s="3">
        <v>58</v>
      </c>
      <c r="N836" s="3">
        <v>0</v>
      </c>
      <c r="O836" s="3"/>
      <c r="P836" s="3">
        <f>IF(ISBLANK(Table13[[#This Row],[T1]]),0,IF(Table13[[#This Row],[T1]]&gt;0,1,0))</f>
        <v>1</v>
      </c>
      <c r="Q836" s="3">
        <f>IF(ISBLANK(Table13[[#This Row],[T2]]),0,IF(Table13[[#This Row],[T2]]&gt;0,1,0))</f>
        <v>0</v>
      </c>
      <c r="R836" s="3">
        <f>IF(ISBLANK(Table13[[#This Row],[T3]]),0,IF(Table13[[#This Row],[T3]]&gt;0,1,0))</f>
        <v>1</v>
      </c>
      <c r="S836" s="3">
        <f>IF(ISBLANK(Table13[[#This Row],[T4]]),0,IF(Table13[[#This Row],[T4]]&gt;0,1,0))</f>
        <v>0</v>
      </c>
      <c r="T836" s="3">
        <v>3.0999999999999996</v>
      </c>
    </row>
    <row r="837" spans="1:20">
      <c r="A837" s="4">
        <v>43772.791666666664</v>
      </c>
      <c r="B837">
        <v>43772</v>
      </c>
      <c r="C837" s="3">
        <v>0.79166666666666663</v>
      </c>
      <c r="D837" s="3">
        <v>19</v>
      </c>
      <c r="E837" s="3">
        <v>34</v>
      </c>
      <c r="F837" s="3">
        <v>0.8</v>
      </c>
      <c r="G837" s="5">
        <v>1.4</v>
      </c>
      <c r="H837" s="3">
        <v>2.2000000000000002</v>
      </c>
      <c r="I837" s="3">
        <v>1.55139</v>
      </c>
      <c r="J837" s="12">
        <f t="shared" si="14"/>
        <v>1.3583333333333332</v>
      </c>
      <c r="K837" s="3">
        <v>57</v>
      </c>
      <c r="L837" s="3">
        <v>0</v>
      </c>
      <c r="M837" s="3">
        <v>57</v>
      </c>
      <c r="N837" s="3">
        <v>0</v>
      </c>
      <c r="O837" s="3"/>
      <c r="P837" s="3">
        <f>IF(ISBLANK(Table13[[#This Row],[T1]]),0,IF(Table13[[#This Row],[T1]]&gt;0,1,0))</f>
        <v>1</v>
      </c>
      <c r="Q837" s="3">
        <f>IF(ISBLANK(Table13[[#This Row],[T2]]),0,IF(Table13[[#This Row],[T2]]&gt;0,1,0))</f>
        <v>0</v>
      </c>
      <c r="R837" s="3">
        <f>IF(ISBLANK(Table13[[#This Row],[T3]]),0,IF(Table13[[#This Row],[T3]]&gt;0,1,0))</f>
        <v>1</v>
      </c>
      <c r="S837" s="3">
        <f>IF(ISBLANK(Table13[[#This Row],[T4]]),0,IF(Table13[[#This Row],[T4]]&gt;0,1,0))</f>
        <v>0</v>
      </c>
      <c r="T837" s="3">
        <v>2.2000000000000002</v>
      </c>
    </row>
    <row r="838" spans="1:20">
      <c r="A838" s="4">
        <v>43772.833333333336</v>
      </c>
      <c r="B838">
        <v>43772</v>
      </c>
      <c r="C838" s="3">
        <v>0.83333333333333337</v>
      </c>
      <c r="D838" s="3">
        <v>20</v>
      </c>
      <c r="E838" s="3">
        <v>34</v>
      </c>
      <c r="F838" s="3">
        <v>0.9</v>
      </c>
      <c r="G838" s="5">
        <v>0.5</v>
      </c>
      <c r="H838" s="3">
        <v>1.4</v>
      </c>
      <c r="I838" s="3">
        <v>1.55139</v>
      </c>
      <c r="J838" s="12">
        <f t="shared" si="14"/>
        <v>1.3208333333333329</v>
      </c>
      <c r="K838" s="3">
        <v>58</v>
      </c>
      <c r="L838" s="3">
        <v>17</v>
      </c>
      <c r="M838" s="3">
        <v>56</v>
      </c>
      <c r="N838" s="3">
        <v>0</v>
      </c>
      <c r="O838" s="3"/>
      <c r="P838" s="3">
        <f>IF(ISBLANK(Table13[[#This Row],[T1]]),0,IF(Table13[[#This Row],[T1]]&gt;0,1,0))</f>
        <v>1</v>
      </c>
      <c r="Q838" s="3">
        <f>IF(ISBLANK(Table13[[#This Row],[T2]]),0,IF(Table13[[#This Row],[T2]]&gt;0,1,0))</f>
        <v>1</v>
      </c>
      <c r="R838" s="3">
        <f>IF(ISBLANK(Table13[[#This Row],[T3]]),0,IF(Table13[[#This Row],[T3]]&gt;0,1,0))</f>
        <v>1</v>
      </c>
      <c r="S838" s="3">
        <f>IF(ISBLANK(Table13[[#This Row],[T4]]),0,IF(Table13[[#This Row],[T4]]&gt;0,1,0))</f>
        <v>0</v>
      </c>
      <c r="T838" s="3">
        <v>1.4</v>
      </c>
    </row>
    <row r="839" spans="1:20">
      <c r="A839" s="4">
        <v>43772.875</v>
      </c>
      <c r="B839">
        <v>43772</v>
      </c>
      <c r="C839" s="3">
        <v>0.875</v>
      </c>
      <c r="D839" s="3">
        <v>21</v>
      </c>
      <c r="E839" s="3">
        <v>34</v>
      </c>
      <c r="F839" s="3">
        <v>0.7</v>
      </c>
      <c r="G839" s="5">
        <v>1.8</v>
      </c>
      <c r="H839" s="3">
        <v>2.5</v>
      </c>
      <c r="I839" s="3">
        <v>1.55139</v>
      </c>
      <c r="J839" s="12">
        <f t="shared" si="14"/>
        <v>1.3583333333333327</v>
      </c>
      <c r="K839" s="3">
        <v>58</v>
      </c>
      <c r="L839" s="3">
        <v>53</v>
      </c>
      <c r="M839" s="3">
        <v>57</v>
      </c>
      <c r="N839" s="3">
        <v>0</v>
      </c>
      <c r="O839" s="3"/>
      <c r="P839" s="3">
        <f>IF(ISBLANK(Table13[[#This Row],[T1]]),0,IF(Table13[[#This Row],[T1]]&gt;0,1,0))</f>
        <v>1</v>
      </c>
      <c r="Q839" s="3">
        <f>IF(ISBLANK(Table13[[#This Row],[T2]]),0,IF(Table13[[#This Row],[T2]]&gt;0,1,0))</f>
        <v>1</v>
      </c>
      <c r="R839" s="3">
        <f>IF(ISBLANK(Table13[[#This Row],[T3]]),0,IF(Table13[[#This Row],[T3]]&gt;0,1,0))</f>
        <v>1</v>
      </c>
      <c r="S839" s="3">
        <f>IF(ISBLANK(Table13[[#This Row],[T4]]),0,IF(Table13[[#This Row],[T4]]&gt;0,1,0))</f>
        <v>0</v>
      </c>
      <c r="T839" s="3">
        <v>2.5</v>
      </c>
    </row>
    <row r="840" spans="1:20">
      <c r="A840" s="4">
        <v>43772.916666666664</v>
      </c>
      <c r="B840">
        <v>43772</v>
      </c>
      <c r="C840" s="3">
        <v>0.91666666666666663</v>
      </c>
      <c r="D840" s="3">
        <v>22</v>
      </c>
      <c r="E840" s="3">
        <v>34</v>
      </c>
      <c r="F840" s="3">
        <v>0.3</v>
      </c>
      <c r="G840" s="5">
        <v>0.6</v>
      </c>
      <c r="H840" s="3">
        <v>0.89999999999999991</v>
      </c>
      <c r="I840" s="3">
        <v>1.55139</v>
      </c>
      <c r="J840" s="12">
        <f t="shared" si="14"/>
        <v>1.3333333333333328</v>
      </c>
      <c r="K840" s="3">
        <v>58</v>
      </c>
      <c r="L840" s="3">
        <v>58</v>
      </c>
      <c r="M840" s="3">
        <v>58</v>
      </c>
      <c r="N840" s="3">
        <v>0</v>
      </c>
      <c r="O840" s="3"/>
      <c r="P840" s="3">
        <f>IF(ISBLANK(Table13[[#This Row],[T1]]),0,IF(Table13[[#This Row],[T1]]&gt;0,1,0))</f>
        <v>1</v>
      </c>
      <c r="Q840" s="3">
        <f>IF(ISBLANK(Table13[[#This Row],[T2]]),0,IF(Table13[[#This Row],[T2]]&gt;0,1,0))</f>
        <v>1</v>
      </c>
      <c r="R840" s="3">
        <f>IF(ISBLANK(Table13[[#This Row],[T3]]),0,IF(Table13[[#This Row],[T3]]&gt;0,1,0))</f>
        <v>1</v>
      </c>
      <c r="S840" s="3">
        <f>IF(ISBLANK(Table13[[#This Row],[T4]]),0,IF(Table13[[#This Row],[T4]]&gt;0,1,0))</f>
        <v>0</v>
      </c>
      <c r="T840" s="3">
        <v>0.89999999999999991</v>
      </c>
    </row>
    <row r="841" spans="1:20">
      <c r="A841" s="4">
        <v>43772.958333333336</v>
      </c>
      <c r="B841">
        <v>43772</v>
      </c>
      <c r="C841" s="3">
        <v>0.95833333333333337</v>
      </c>
      <c r="D841" s="3">
        <v>23</v>
      </c>
      <c r="E841" s="3">
        <v>34</v>
      </c>
      <c r="F841" s="3">
        <v>0.5</v>
      </c>
      <c r="G841" s="5">
        <v>0.5</v>
      </c>
      <c r="H841" s="3">
        <v>1</v>
      </c>
      <c r="I841" s="3">
        <v>1.55139</v>
      </c>
      <c r="J841" s="12">
        <f t="shared" si="14"/>
        <v>1.3874999999999995</v>
      </c>
      <c r="K841" s="3">
        <v>57</v>
      </c>
      <c r="L841" s="3">
        <v>57</v>
      </c>
      <c r="M841" s="3">
        <v>57</v>
      </c>
      <c r="N841" s="3">
        <v>0</v>
      </c>
      <c r="O841" s="3"/>
      <c r="P841" s="3">
        <f>IF(ISBLANK(Table13[[#This Row],[T1]]),0,IF(Table13[[#This Row],[T1]]&gt;0,1,0))</f>
        <v>1</v>
      </c>
      <c r="Q841" s="3">
        <f>IF(ISBLANK(Table13[[#This Row],[T2]]),0,IF(Table13[[#This Row],[T2]]&gt;0,1,0))</f>
        <v>1</v>
      </c>
      <c r="R841" s="3">
        <f>IF(ISBLANK(Table13[[#This Row],[T3]]),0,IF(Table13[[#This Row],[T3]]&gt;0,1,0))</f>
        <v>1</v>
      </c>
      <c r="S841" s="3">
        <f>IF(ISBLANK(Table13[[#This Row],[T4]]),0,IF(Table13[[#This Row],[T4]]&gt;0,1,0))</f>
        <v>0</v>
      </c>
      <c r="T841" s="3">
        <v>1</v>
      </c>
    </row>
    <row r="842" spans="1:20">
      <c r="A842" s="4">
        <v>43773</v>
      </c>
      <c r="B842">
        <v>43773</v>
      </c>
      <c r="C842" s="3">
        <v>0</v>
      </c>
      <c r="D842" s="3">
        <v>0</v>
      </c>
      <c r="E842" s="3">
        <v>35</v>
      </c>
      <c r="F842" s="3">
        <v>0.5</v>
      </c>
      <c r="G842" s="5">
        <v>0.6</v>
      </c>
      <c r="H842" s="3">
        <v>1.1000000000000001</v>
      </c>
      <c r="I842" s="3">
        <v>1.55139</v>
      </c>
      <c r="J842" s="12">
        <f t="shared" si="14"/>
        <v>1.4249999999999996</v>
      </c>
      <c r="K842" s="3">
        <v>58</v>
      </c>
      <c r="L842" s="3">
        <v>57</v>
      </c>
      <c r="M842" s="3">
        <v>58</v>
      </c>
      <c r="N842" s="3">
        <v>0</v>
      </c>
      <c r="O842" s="3"/>
      <c r="P842" s="3">
        <f>IF(ISBLANK(Table13[[#This Row],[T1]]),0,IF(Table13[[#This Row],[T1]]&gt;0,1,0))</f>
        <v>1</v>
      </c>
      <c r="Q842" s="3">
        <f>IF(ISBLANK(Table13[[#This Row],[T2]]),0,IF(Table13[[#This Row],[T2]]&gt;0,1,0))</f>
        <v>1</v>
      </c>
      <c r="R842" s="3">
        <f>IF(ISBLANK(Table13[[#This Row],[T3]]),0,IF(Table13[[#This Row],[T3]]&gt;0,1,0))</f>
        <v>1</v>
      </c>
      <c r="S842" s="3">
        <f>IF(ISBLANK(Table13[[#This Row],[T4]]),0,IF(Table13[[#This Row],[T4]]&gt;0,1,0))</f>
        <v>0</v>
      </c>
      <c r="T842" s="3">
        <v>1.1000000000000001</v>
      </c>
    </row>
    <row r="843" spans="1:20">
      <c r="A843" s="4">
        <v>43773.041666666664</v>
      </c>
      <c r="B843">
        <v>43773</v>
      </c>
      <c r="C843" s="3">
        <v>4.1666666666666664E-2</v>
      </c>
      <c r="D843" s="3">
        <v>1</v>
      </c>
      <c r="E843" s="3">
        <v>35</v>
      </c>
      <c r="F843" s="3">
        <v>0.8</v>
      </c>
      <c r="G843" s="5">
        <v>0.6</v>
      </c>
      <c r="H843" s="3">
        <v>1.4</v>
      </c>
      <c r="I843" s="3">
        <v>1.55139</v>
      </c>
      <c r="J843" s="12">
        <f t="shared" si="14"/>
        <v>1.4041666666666661</v>
      </c>
      <c r="K843" s="3">
        <v>58</v>
      </c>
      <c r="L843" s="3">
        <v>54</v>
      </c>
      <c r="M843" s="3">
        <v>58</v>
      </c>
      <c r="N843" s="3">
        <v>0</v>
      </c>
      <c r="O843" s="3"/>
      <c r="P843" s="3">
        <f>IF(ISBLANK(Table13[[#This Row],[T1]]),0,IF(Table13[[#This Row],[T1]]&gt;0,1,0))</f>
        <v>1</v>
      </c>
      <c r="Q843" s="3">
        <f>IF(ISBLANK(Table13[[#This Row],[T2]]),0,IF(Table13[[#This Row],[T2]]&gt;0,1,0))</f>
        <v>1</v>
      </c>
      <c r="R843" s="3">
        <f>IF(ISBLANK(Table13[[#This Row],[T3]]),0,IF(Table13[[#This Row],[T3]]&gt;0,1,0))</f>
        <v>1</v>
      </c>
      <c r="S843" s="3">
        <f>IF(ISBLANK(Table13[[#This Row],[T4]]),0,IF(Table13[[#This Row],[T4]]&gt;0,1,0))</f>
        <v>0</v>
      </c>
      <c r="T843" s="3">
        <v>1.4</v>
      </c>
    </row>
    <row r="844" spans="1:20">
      <c r="A844" s="4">
        <v>43773.083333333336</v>
      </c>
      <c r="B844">
        <v>43773</v>
      </c>
      <c r="C844" s="3">
        <v>8.3333333333333329E-2</v>
      </c>
      <c r="D844" s="3">
        <v>2</v>
      </c>
      <c r="E844" s="3">
        <v>35</v>
      </c>
      <c r="F844" s="3">
        <v>0.5</v>
      </c>
      <c r="G844" s="5">
        <v>0.8</v>
      </c>
      <c r="H844" s="3">
        <v>1.3</v>
      </c>
      <c r="I844" s="3">
        <v>1.55139</v>
      </c>
      <c r="J844" s="12">
        <f t="shared" si="14"/>
        <v>1.3791666666666662</v>
      </c>
      <c r="K844" s="3">
        <v>58</v>
      </c>
      <c r="L844" s="3">
        <v>52</v>
      </c>
      <c r="M844" s="3">
        <v>58</v>
      </c>
      <c r="N844" s="3">
        <v>0</v>
      </c>
      <c r="O844" s="3"/>
      <c r="P844" s="3">
        <f>IF(ISBLANK(Table13[[#This Row],[T1]]),0,IF(Table13[[#This Row],[T1]]&gt;0,1,0))</f>
        <v>1</v>
      </c>
      <c r="Q844" s="3">
        <f>IF(ISBLANK(Table13[[#This Row],[T2]]),0,IF(Table13[[#This Row],[T2]]&gt;0,1,0))</f>
        <v>1</v>
      </c>
      <c r="R844" s="3">
        <f>IF(ISBLANK(Table13[[#This Row],[T3]]),0,IF(Table13[[#This Row],[T3]]&gt;0,1,0))</f>
        <v>1</v>
      </c>
      <c r="S844" s="3">
        <f>IF(ISBLANK(Table13[[#This Row],[T4]]),0,IF(Table13[[#This Row],[T4]]&gt;0,1,0))</f>
        <v>0</v>
      </c>
      <c r="T844" s="3">
        <v>1.3</v>
      </c>
    </row>
    <row r="845" spans="1:20">
      <c r="A845" s="4">
        <v>43773.125</v>
      </c>
      <c r="B845">
        <v>43773</v>
      </c>
      <c r="C845" s="3">
        <v>0.125</v>
      </c>
      <c r="D845" s="3">
        <v>3</v>
      </c>
      <c r="E845" s="3">
        <v>35</v>
      </c>
      <c r="F845" s="3">
        <v>0.8</v>
      </c>
      <c r="G845" s="5">
        <v>0.5</v>
      </c>
      <c r="H845" s="3">
        <v>1.3</v>
      </c>
      <c r="I845" s="3">
        <v>1.55139</v>
      </c>
      <c r="J845" s="12">
        <f t="shared" si="14"/>
        <v>1.3541666666666667</v>
      </c>
      <c r="K845" s="3">
        <v>57</v>
      </c>
      <c r="L845" s="3">
        <v>56</v>
      </c>
      <c r="M845" s="3">
        <v>57</v>
      </c>
      <c r="N845" s="3">
        <v>0</v>
      </c>
      <c r="O845" s="3"/>
      <c r="P845" s="3">
        <f>IF(ISBLANK(Table13[[#This Row],[T1]]),0,IF(Table13[[#This Row],[T1]]&gt;0,1,0))</f>
        <v>1</v>
      </c>
      <c r="Q845" s="3">
        <f>IF(ISBLANK(Table13[[#This Row],[T2]]),0,IF(Table13[[#This Row],[T2]]&gt;0,1,0))</f>
        <v>1</v>
      </c>
      <c r="R845" s="3">
        <f>IF(ISBLANK(Table13[[#This Row],[T3]]),0,IF(Table13[[#This Row],[T3]]&gt;0,1,0))</f>
        <v>1</v>
      </c>
      <c r="S845" s="3">
        <f>IF(ISBLANK(Table13[[#This Row],[T4]]),0,IF(Table13[[#This Row],[T4]]&gt;0,1,0))</f>
        <v>0</v>
      </c>
      <c r="T845" s="3">
        <v>1.3</v>
      </c>
    </row>
    <row r="846" spans="1:20">
      <c r="A846" s="4">
        <v>43773.166666666664</v>
      </c>
      <c r="B846">
        <v>43773</v>
      </c>
      <c r="C846" s="3">
        <v>0.16666666666666666</v>
      </c>
      <c r="D846" s="3">
        <v>4</v>
      </c>
      <c r="E846" s="3">
        <v>35</v>
      </c>
      <c r="F846" s="3">
        <v>0.8</v>
      </c>
      <c r="G846" s="5">
        <v>0.8</v>
      </c>
      <c r="H846" s="3">
        <v>1.6</v>
      </c>
      <c r="I846" s="3">
        <v>1.55139</v>
      </c>
      <c r="J846" s="12">
        <f t="shared" si="14"/>
        <v>1.3374999999999997</v>
      </c>
      <c r="K846" s="3">
        <v>58</v>
      </c>
      <c r="L846" s="3">
        <v>53</v>
      </c>
      <c r="M846" s="3">
        <v>58</v>
      </c>
      <c r="N846" s="3">
        <v>0</v>
      </c>
      <c r="O846" s="3"/>
      <c r="P846" s="3">
        <f>IF(ISBLANK(Table13[[#This Row],[T1]]),0,IF(Table13[[#This Row],[T1]]&gt;0,1,0))</f>
        <v>1</v>
      </c>
      <c r="Q846" s="3">
        <f>IF(ISBLANK(Table13[[#This Row],[T2]]),0,IF(Table13[[#This Row],[T2]]&gt;0,1,0))</f>
        <v>1</v>
      </c>
      <c r="R846" s="3">
        <f>IF(ISBLANK(Table13[[#This Row],[T3]]),0,IF(Table13[[#This Row],[T3]]&gt;0,1,0))</f>
        <v>1</v>
      </c>
      <c r="S846" s="3">
        <f>IF(ISBLANK(Table13[[#This Row],[T4]]),0,IF(Table13[[#This Row],[T4]]&gt;0,1,0))</f>
        <v>0</v>
      </c>
      <c r="T846" s="3">
        <v>1.6</v>
      </c>
    </row>
    <row r="847" spans="1:20">
      <c r="A847" s="4">
        <v>43773.208333333336</v>
      </c>
      <c r="B847">
        <v>43773</v>
      </c>
      <c r="C847" s="3">
        <v>0.20833333333333334</v>
      </c>
      <c r="D847" s="3">
        <v>5</v>
      </c>
      <c r="E847" s="3">
        <v>35</v>
      </c>
      <c r="F847" s="3">
        <v>2</v>
      </c>
      <c r="G847" s="5">
        <v>0.5</v>
      </c>
      <c r="H847" s="3">
        <v>2.5</v>
      </c>
      <c r="I847" s="3">
        <v>1.55139</v>
      </c>
      <c r="J847" s="12">
        <f t="shared" si="14"/>
        <v>1.2999999999999998</v>
      </c>
      <c r="K847" s="3">
        <v>58</v>
      </c>
      <c r="L847" s="3">
        <v>57</v>
      </c>
      <c r="M847" s="3">
        <v>58</v>
      </c>
      <c r="N847" s="3">
        <v>0</v>
      </c>
      <c r="O847" s="3"/>
      <c r="P847" s="3">
        <f>IF(ISBLANK(Table13[[#This Row],[T1]]),0,IF(Table13[[#This Row],[T1]]&gt;0,1,0))</f>
        <v>1</v>
      </c>
      <c r="Q847" s="3">
        <f>IF(ISBLANK(Table13[[#This Row],[T2]]),0,IF(Table13[[#This Row],[T2]]&gt;0,1,0))</f>
        <v>1</v>
      </c>
      <c r="R847" s="3">
        <f>IF(ISBLANK(Table13[[#This Row],[T3]]),0,IF(Table13[[#This Row],[T3]]&gt;0,1,0))</f>
        <v>1</v>
      </c>
      <c r="S847" s="3">
        <f>IF(ISBLANK(Table13[[#This Row],[T4]]),0,IF(Table13[[#This Row],[T4]]&gt;0,1,0))</f>
        <v>0</v>
      </c>
      <c r="T847" s="3">
        <v>2.5</v>
      </c>
    </row>
    <row r="848" spans="1:20">
      <c r="A848" s="4">
        <v>43773.25</v>
      </c>
      <c r="B848">
        <v>43773</v>
      </c>
      <c r="C848" s="3">
        <v>0.25</v>
      </c>
      <c r="D848" s="3">
        <v>6</v>
      </c>
      <c r="E848" s="3">
        <v>35</v>
      </c>
      <c r="F848" s="3">
        <v>1.2</v>
      </c>
      <c r="G848" s="5">
        <v>3.1</v>
      </c>
      <c r="H848" s="3">
        <v>4.3</v>
      </c>
      <c r="I848" s="3">
        <v>1.55139</v>
      </c>
      <c r="J848" s="12">
        <f t="shared" si="14"/>
        <v>1.3</v>
      </c>
      <c r="K848" s="3">
        <v>58</v>
      </c>
      <c r="L848" s="3">
        <v>47</v>
      </c>
      <c r="M848" s="3">
        <v>56</v>
      </c>
      <c r="N848" s="3">
        <v>0</v>
      </c>
      <c r="O848" s="3"/>
      <c r="P848" s="3">
        <f>IF(ISBLANK(Table13[[#This Row],[T1]]),0,IF(Table13[[#This Row],[T1]]&gt;0,1,0))</f>
        <v>1</v>
      </c>
      <c r="Q848" s="3">
        <f>IF(ISBLANK(Table13[[#This Row],[T2]]),0,IF(Table13[[#This Row],[T2]]&gt;0,1,0))</f>
        <v>1</v>
      </c>
      <c r="R848" s="3">
        <f>IF(ISBLANK(Table13[[#This Row],[T3]]),0,IF(Table13[[#This Row],[T3]]&gt;0,1,0))</f>
        <v>1</v>
      </c>
      <c r="S848" s="3">
        <f>IF(ISBLANK(Table13[[#This Row],[T4]]),0,IF(Table13[[#This Row],[T4]]&gt;0,1,0))</f>
        <v>0</v>
      </c>
      <c r="T848" s="3">
        <v>4.3</v>
      </c>
    </row>
    <row r="849" spans="1:20">
      <c r="A849" s="4">
        <v>43773.291666666664</v>
      </c>
      <c r="B849">
        <v>43773</v>
      </c>
      <c r="C849" s="3">
        <v>0.29166666666666669</v>
      </c>
      <c r="D849" s="3">
        <v>7</v>
      </c>
      <c r="E849" s="3">
        <v>35</v>
      </c>
      <c r="F849" s="3">
        <v>1.1000000000000001</v>
      </c>
      <c r="G849" s="5">
        <v>1.4</v>
      </c>
      <c r="H849" s="3">
        <v>2.5</v>
      </c>
      <c r="I849" s="3">
        <v>1.55139</v>
      </c>
      <c r="J849" s="12">
        <f t="shared" si="14"/>
        <v>1.3291666666666666</v>
      </c>
      <c r="K849" s="3">
        <v>44</v>
      </c>
      <c r="L849" s="3">
        <v>0</v>
      </c>
      <c r="M849" s="3">
        <v>22</v>
      </c>
      <c r="N849" s="3">
        <v>0</v>
      </c>
      <c r="O849" s="3"/>
      <c r="P849" s="3">
        <f>IF(ISBLANK(Table13[[#This Row],[T1]]),0,IF(Table13[[#This Row],[T1]]&gt;0,1,0))</f>
        <v>1</v>
      </c>
      <c r="Q849" s="3">
        <f>IF(ISBLANK(Table13[[#This Row],[T2]]),0,IF(Table13[[#This Row],[T2]]&gt;0,1,0))</f>
        <v>1</v>
      </c>
      <c r="R849" s="3">
        <f>IF(ISBLANK(Table13[[#This Row],[T3]]),0,IF(Table13[[#This Row],[T3]]&gt;0,1,0))</f>
        <v>1</v>
      </c>
      <c r="S849" s="3">
        <f>IF(ISBLANK(Table13[[#This Row],[T4]]),0,IF(Table13[[#This Row],[T4]]&gt;0,1,0))</f>
        <v>1</v>
      </c>
      <c r="T849" s="3">
        <v>2.5</v>
      </c>
    </row>
    <row r="850" spans="1:20">
      <c r="A850" s="4">
        <v>43773.333333333336</v>
      </c>
      <c r="B850">
        <v>43773</v>
      </c>
      <c r="C850" s="3">
        <v>0.33333333333333331</v>
      </c>
      <c r="D850" s="3">
        <v>8</v>
      </c>
      <c r="E850" s="3">
        <v>35</v>
      </c>
      <c r="F850" s="3">
        <v>0.2</v>
      </c>
      <c r="G850" s="5">
        <v>0.3</v>
      </c>
      <c r="H850" s="3">
        <v>0.5</v>
      </c>
      <c r="I850" s="3">
        <v>1.55139</v>
      </c>
      <c r="J850" s="12">
        <f t="shared" si="14"/>
        <v>1.3791666666666667</v>
      </c>
      <c r="K850" s="3"/>
      <c r="L850" s="3"/>
      <c r="M850" s="3"/>
      <c r="N850" s="3"/>
      <c r="O850" s="3"/>
      <c r="P850" s="3">
        <f>IF(ISBLANK(Table13[[#This Row],[T1]]),0,IF(Table13[[#This Row],[T1]]&gt;0,1,0))</f>
        <v>0</v>
      </c>
      <c r="Q850" s="3">
        <f>IF(ISBLANK(Table13[[#This Row],[T2]]),0,IF(Table13[[#This Row],[T2]]&gt;0,1,0))</f>
        <v>0</v>
      </c>
      <c r="R850" s="3">
        <f>IF(ISBLANK(Table13[[#This Row],[T3]]),0,IF(Table13[[#This Row],[T3]]&gt;0,1,0))</f>
        <v>0</v>
      </c>
      <c r="S850" s="3">
        <f>IF(ISBLANK(Table13[[#This Row],[T4]]),0,IF(Table13[[#This Row],[T4]]&gt;0,1,0))</f>
        <v>1</v>
      </c>
      <c r="T850" s="3">
        <v>0.5</v>
      </c>
    </row>
    <row r="851" spans="1:20">
      <c r="A851" s="4">
        <v>43773.375</v>
      </c>
      <c r="B851">
        <v>43773</v>
      </c>
      <c r="C851" s="3">
        <v>0.375</v>
      </c>
      <c r="D851" s="3">
        <v>9</v>
      </c>
      <c r="E851" s="3">
        <v>35</v>
      </c>
      <c r="F851" s="3">
        <v>0.3</v>
      </c>
      <c r="G851" s="5">
        <v>0.4</v>
      </c>
      <c r="H851" s="3">
        <v>0.7</v>
      </c>
      <c r="I851" s="3">
        <v>1.55139</v>
      </c>
      <c r="J851" s="12">
        <f t="shared" si="14"/>
        <v>1.3791666666666667</v>
      </c>
      <c r="K851" s="3"/>
      <c r="L851" s="3"/>
      <c r="M851" s="3"/>
      <c r="N851" s="3"/>
      <c r="O851" s="3"/>
      <c r="P851" s="3">
        <f>IF(ISBLANK(Table13[[#This Row],[T1]]),0,IF(Table13[[#This Row],[T1]]&gt;0,1,0))</f>
        <v>0</v>
      </c>
      <c r="Q851" s="3">
        <f>IF(ISBLANK(Table13[[#This Row],[T2]]),0,IF(Table13[[#This Row],[T2]]&gt;0,1,0))</f>
        <v>0</v>
      </c>
      <c r="R851" s="3">
        <f>IF(ISBLANK(Table13[[#This Row],[T3]]),0,IF(Table13[[#This Row],[T3]]&gt;0,1,0))</f>
        <v>0</v>
      </c>
      <c r="S851" s="3">
        <f>IF(ISBLANK(Table13[[#This Row],[T4]]),0,IF(Table13[[#This Row],[T4]]&gt;0,1,0))</f>
        <v>1</v>
      </c>
      <c r="T851" s="3">
        <v>0.7</v>
      </c>
    </row>
    <row r="852" spans="1:20">
      <c r="A852" s="4">
        <v>43773.416666666664</v>
      </c>
      <c r="B852">
        <v>43773</v>
      </c>
      <c r="C852" s="3">
        <v>0.41666666666666669</v>
      </c>
      <c r="D852" s="3">
        <v>10</v>
      </c>
      <c r="E852" s="3">
        <v>35</v>
      </c>
      <c r="F852" s="3">
        <v>0.2</v>
      </c>
      <c r="G852" s="5">
        <v>0.2</v>
      </c>
      <c r="H852" s="3">
        <v>0.4</v>
      </c>
      <c r="I852" s="3">
        <v>1.55139</v>
      </c>
      <c r="J852" s="12">
        <f t="shared" si="14"/>
        <v>1.3666666666666665</v>
      </c>
      <c r="K852" s="3"/>
      <c r="L852" s="3"/>
      <c r="M852" s="3"/>
      <c r="N852" s="3"/>
      <c r="O852" s="3"/>
      <c r="P852" s="3">
        <f>IF(ISBLANK(Table13[[#This Row],[T1]]),0,IF(Table13[[#This Row],[T1]]&gt;0,1,0))</f>
        <v>0</v>
      </c>
      <c r="Q852" s="3">
        <f>IF(ISBLANK(Table13[[#This Row],[T2]]),0,IF(Table13[[#This Row],[T2]]&gt;0,1,0))</f>
        <v>0</v>
      </c>
      <c r="R852" s="3">
        <f>IF(ISBLANK(Table13[[#This Row],[T3]]),0,IF(Table13[[#This Row],[T3]]&gt;0,1,0))</f>
        <v>0</v>
      </c>
      <c r="S852" s="3">
        <f>IF(ISBLANK(Table13[[#This Row],[T4]]),0,IF(Table13[[#This Row],[T4]]&gt;0,1,0))</f>
        <v>1</v>
      </c>
      <c r="T852" s="3">
        <v>0.4</v>
      </c>
    </row>
    <row r="853" spans="1:20">
      <c r="A853" s="4">
        <v>43773.458333333336</v>
      </c>
      <c r="B853">
        <v>43773</v>
      </c>
      <c r="C853" s="3">
        <v>0.45833333333333331</v>
      </c>
      <c r="D853" s="3">
        <v>11</v>
      </c>
      <c r="E853" s="3">
        <v>35</v>
      </c>
      <c r="F853" s="3">
        <v>0.2</v>
      </c>
      <c r="G853" s="5">
        <v>0.2</v>
      </c>
      <c r="H853" s="3">
        <v>0.4</v>
      </c>
      <c r="I853" s="3">
        <v>1.55139</v>
      </c>
      <c r="J853" s="12">
        <f t="shared" si="14"/>
        <v>1.3666666666666665</v>
      </c>
      <c r="K853" s="3"/>
      <c r="L853" s="3"/>
      <c r="M853" s="3"/>
      <c r="N853" s="3"/>
      <c r="O853" s="3"/>
      <c r="P853" s="3">
        <f>IF(ISBLANK(Table13[[#This Row],[T1]]),0,IF(Table13[[#This Row],[T1]]&gt;0,1,0))</f>
        <v>0</v>
      </c>
      <c r="Q853" s="3">
        <f>IF(ISBLANK(Table13[[#This Row],[T2]]),0,IF(Table13[[#This Row],[T2]]&gt;0,1,0))</f>
        <v>0</v>
      </c>
      <c r="R853" s="3">
        <f>IF(ISBLANK(Table13[[#This Row],[T3]]),0,IF(Table13[[#This Row],[T3]]&gt;0,1,0))</f>
        <v>0</v>
      </c>
      <c r="S853" s="3">
        <f>IF(ISBLANK(Table13[[#This Row],[T4]]),0,IF(Table13[[#This Row],[T4]]&gt;0,1,0))</f>
        <v>0</v>
      </c>
      <c r="T853" s="3">
        <v>0.4</v>
      </c>
    </row>
    <row r="854" spans="1:20">
      <c r="A854" s="4">
        <v>43773.5</v>
      </c>
      <c r="B854">
        <v>43773</v>
      </c>
      <c r="C854" s="3">
        <v>0.5</v>
      </c>
      <c r="D854" s="3">
        <v>12</v>
      </c>
      <c r="E854" s="3">
        <v>35</v>
      </c>
      <c r="F854" s="3">
        <v>0.2</v>
      </c>
      <c r="G854" s="5">
        <v>0.2</v>
      </c>
      <c r="H854" s="3">
        <v>0.4</v>
      </c>
      <c r="I854" s="3">
        <v>1.55139</v>
      </c>
      <c r="J854" s="12">
        <f t="shared" si="14"/>
        <v>1.3624999999999998</v>
      </c>
      <c r="K854" s="3"/>
      <c r="L854" s="3"/>
      <c r="M854" s="3"/>
      <c r="N854" s="3"/>
      <c r="O854" s="3"/>
      <c r="P854" s="3">
        <f>IF(ISBLANK(Table13[[#This Row],[T1]]),0,IF(Table13[[#This Row],[T1]]&gt;0,1,0))</f>
        <v>0</v>
      </c>
      <c r="Q854" s="3">
        <f>IF(ISBLANK(Table13[[#This Row],[T2]]),0,IF(Table13[[#This Row],[T2]]&gt;0,1,0))</f>
        <v>0</v>
      </c>
      <c r="R854" s="3">
        <f>IF(ISBLANK(Table13[[#This Row],[T3]]),0,IF(Table13[[#This Row],[T3]]&gt;0,1,0))</f>
        <v>0</v>
      </c>
      <c r="S854" s="3">
        <f>IF(ISBLANK(Table13[[#This Row],[T4]]),0,IF(Table13[[#This Row],[T4]]&gt;0,1,0))</f>
        <v>0</v>
      </c>
      <c r="T854" s="3">
        <v>0.4</v>
      </c>
    </row>
    <row r="855" spans="1:20">
      <c r="A855" s="4">
        <v>43773.541666666664</v>
      </c>
      <c r="B855">
        <v>43773</v>
      </c>
      <c r="C855" s="3">
        <v>0.54166666666666663</v>
      </c>
      <c r="D855" s="3">
        <v>13</v>
      </c>
      <c r="E855" s="3">
        <v>35</v>
      </c>
      <c r="F855" s="3">
        <v>0.2</v>
      </c>
      <c r="G855" s="5">
        <v>0.2</v>
      </c>
      <c r="H855" s="3">
        <v>0.4</v>
      </c>
      <c r="I855" s="3">
        <v>1.55139</v>
      </c>
      <c r="J855" s="12">
        <f t="shared" si="14"/>
        <v>1.3624999999999998</v>
      </c>
      <c r="K855" s="3"/>
      <c r="L855" s="3"/>
      <c r="M855" s="3"/>
      <c r="N855" s="3"/>
      <c r="O855" s="3"/>
      <c r="P855" s="3">
        <f>IF(ISBLANK(Table13[[#This Row],[T1]]),0,IF(Table13[[#This Row],[T1]]&gt;0,1,0))</f>
        <v>0</v>
      </c>
      <c r="Q855" s="3">
        <f>IF(ISBLANK(Table13[[#This Row],[T2]]),0,IF(Table13[[#This Row],[T2]]&gt;0,1,0))</f>
        <v>0</v>
      </c>
      <c r="R855" s="3">
        <f>IF(ISBLANK(Table13[[#This Row],[T3]]),0,IF(Table13[[#This Row],[T3]]&gt;0,1,0))</f>
        <v>0</v>
      </c>
      <c r="S855" s="3">
        <f>IF(ISBLANK(Table13[[#This Row],[T4]]),0,IF(Table13[[#This Row],[T4]]&gt;0,1,0))</f>
        <v>0</v>
      </c>
      <c r="T855" s="3">
        <v>0.4</v>
      </c>
    </row>
    <row r="856" spans="1:20">
      <c r="A856" s="4">
        <v>43773.583333333336</v>
      </c>
      <c r="B856">
        <v>43773</v>
      </c>
      <c r="C856" s="3">
        <v>0.58333333333333337</v>
      </c>
      <c r="D856" s="3">
        <v>14</v>
      </c>
      <c r="E856" s="3">
        <v>35</v>
      </c>
      <c r="F856" s="3">
        <v>0.2</v>
      </c>
      <c r="G856" s="5">
        <v>0.2</v>
      </c>
      <c r="H856" s="3">
        <v>0.4</v>
      </c>
      <c r="I856" s="3">
        <v>1.55139</v>
      </c>
      <c r="J856" s="12">
        <f t="shared" si="14"/>
        <v>1.3624999999999998</v>
      </c>
      <c r="K856" s="3"/>
      <c r="L856" s="3"/>
      <c r="M856" s="3"/>
      <c r="N856" s="3"/>
      <c r="O856" s="3"/>
      <c r="P856" s="3">
        <f>IF(ISBLANK(Table13[[#This Row],[T1]]),0,IF(Table13[[#This Row],[T1]]&gt;0,1,0))</f>
        <v>0</v>
      </c>
      <c r="Q856" s="3">
        <f>IF(ISBLANK(Table13[[#This Row],[T2]]),0,IF(Table13[[#This Row],[T2]]&gt;0,1,0))</f>
        <v>0</v>
      </c>
      <c r="R856" s="3">
        <f>IF(ISBLANK(Table13[[#This Row],[T3]]),0,IF(Table13[[#This Row],[T3]]&gt;0,1,0))</f>
        <v>0</v>
      </c>
      <c r="S856" s="3">
        <f>IF(ISBLANK(Table13[[#This Row],[T4]]),0,IF(Table13[[#This Row],[T4]]&gt;0,1,0))</f>
        <v>0</v>
      </c>
      <c r="T856" s="3">
        <v>0.4</v>
      </c>
    </row>
    <row r="857" spans="1:20">
      <c r="A857" s="4">
        <v>43773.625</v>
      </c>
      <c r="B857">
        <v>43773</v>
      </c>
      <c r="C857" s="3">
        <v>0.625</v>
      </c>
      <c r="D857" s="3">
        <v>15</v>
      </c>
      <c r="E857" s="3">
        <v>35</v>
      </c>
      <c r="F857" s="3">
        <v>0.4</v>
      </c>
      <c r="G857" s="5">
        <v>1.5</v>
      </c>
      <c r="H857" s="3">
        <v>1.9</v>
      </c>
      <c r="I857" s="3">
        <v>1.55139</v>
      </c>
      <c r="J857" s="12">
        <f t="shared" si="14"/>
        <v>1.3916666666666666</v>
      </c>
      <c r="K857" s="3"/>
      <c r="L857" s="3"/>
      <c r="M857" s="3"/>
      <c r="N857" s="3"/>
      <c r="O857" s="3"/>
      <c r="P857" s="3">
        <f>IF(ISBLANK(Table13[[#This Row],[T1]]),0,IF(Table13[[#This Row],[T1]]&gt;0,1,0))</f>
        <v>0</v>
      </c>
      <c r="Q857" s="3">
        <f>IF(ISBLANK(Table13[[#This Row],[T2]]),0,IF(Table13[[#This Row],[T2]]&gt;0,1,0))</f>
        <v>1</v>
      </c>
      <c r="R857" s="3">
        <f>IF(ISBLANK(Table13[[#This Row],[T3]]),0,IF(Table13[[#This Row],[T3]]&gt;0,1,0))</f>
        <v>0</v>
      </c>
      <c r="S857" s="3">
        <f>IF(ISBLANK(Table13[[#This Row],[T4]]),0,IF(Table13[[#This Row],[T4]]&gt;0,1,0))</f>
        <v>0</v>
      </c>
      <c r="T857" s="3">
        <v>1.9</v>
      </c>
    </row>
    <row r="858" spans="1:20">
      <c r="A858" s="4">
        <v>43773.666666666664</v>
      </c>
      <c r="B858">
        <v>43773</v>
      </c>
      <c r="C858" s="3">
        <v>0.66666666666666663</v>
      </c>
      <c r="D858" s="3">
        <v>16</v>
      </c>
      <c r="E858" s="3">
        <v>35</v>
      </c>
      <c r="F858" s="3">
        <v>0.9</v>
      </c>
      <c r="G858" s="5">
        <v>0.8</v>
      </c>
      <c r="H858" s="3">
        <v>1.7000000000000002</v>
      </c>
      <c r="I858" s="3">
        <v>1.55139</v>
      </c>
      <c r="J858" s="12">
        <f t="shared" si="14"/>
        <v>1.3499999999999996</v>
      </c>
      <c r="K858" s="3"/>
      <c r="L858" s="3"/>
      <c r="M858" s="3"/>
      <c r="N858" s="3"/>
      <c r="O858" s="3"/>
      <c r="P858" s="3">
        <f>IF(ISBLANK(Table13[[#This Row],[T1]]),0,IF(Table13[[#This Row],[T1]]&gt;0,1,0))</f>
        <v>0</v>
      </c>
      <c r="Q858" s="3">
        <f>IF(ISBLANK(Table13[[#This Row],[T2]]),0,IF(Table13[[#This Row],[T2]]&gt;0,1,0))</f>
        <v>1</v>
      </c>
      <c r="R858" s="3">
        <f>IF(ISBLANK(Table13[[#This Row],[T3]]),0,IF(Table13[[#This Row],[T3]]&gt;0,1,0))</f>
        <v>0</v>
      </c>
      <c r="S858" s="3">
        <f>IF(ISBLANK(Table13[[#This Row],[T4]]),0,IF(Table13[[#This Row],[T4]]&gt;0,1,0))</f>
        <v>0</v>
      </c>
      <c r="T858" s="3">
        <v>1.7000000000000002</v>
      </c>
    </row>
    <row r="859" spans="1:20">
      <c r="A859" s="4">
        <v>43773.708333333336</v>
      </c>
      <c r="B859">
        <v>43773</v>
      </c>
      <c r="C859" s="3">
        <v>0.70833333333333337</v>
      </c>
      <c r="D859" s="3">
        <v>17</v>
      </c>
      <c r="E859" s="3">
        <v>35</v>
      </c>
      <c r="F859" s="3">
        <v>0.3</v>
      </c>
      <c r="G859" s="5">
        <v>0.6</v>
      </c>
      <c r="H859" s="3">
        <v>0.89999999999999991</v>
      </c>
      <c r="I859" s="3">
        <v>1.55139</v>
      </c>
      <c r="J859" s="12">
        <f t="shared" si="14"/>
        <v>1.2916666666666665</v>
      </c>
      <c r="K859" s="3"/>
      <c r="L859" s="3"/>
      <c r="M859" s="3"/>
      <c r="N859" s="3"/>
      <c r="O859" s="3"/>
      <c r="P859" s="3">
        <f>IF(ISBLANK(Table13[[#This Row],[T1]]),0,IF(Table13[[#This Row],[T1]]&gt;0,1,0))</f>
        <v>0</v>
      </c>
      <c r="Q859" s="3">
        <f>IF(ISBLANK(Table13[[#This Row],[T2]]),0,IF(Table13[[#This Row],[T2]]&gt;0,1,0))</f>
        <v>1</v>
      </c>
      <c r="R859" s="3">
        <f>IF(ISBLANK(Table13[[#This Row],[T3]]),0,IF(Table13[[#This Row],[T3]]&gt;0,1,0))</f>
        <v>1</v>
      </c>
      <c r="S859" s="3">
        <f>IF(ISBLANK(Table13[[#This Row],[T4]]),0,IF(Table13[[#This Row],[T4]]&gt;0,1,0))</f>
        <v>0</v>
      </c>
      <c r="T859" s="3">
        <v>0.89999999999999991</v>
      </c>
    </row>
    <row r="860" spans="1:20">
      <c r="A860" s="4">
        <v>43773.75</v>
      </c>
      <c r="B860">
        <v>43773</v>
      </c>
      <c r="C860" s="3">
        <v>0.75</v>
      </c>
      <c r="D860" s="3">
        <v>18</v>
      </c>
      <c r="E860" s="3">
        <v>35</v>
      </c>
      <c r="F860" s="3">
        <v>0.6</v>
      </c>
      <c r="G860" s="5">
        <v>0.3</v>
      </c>
      <c r="H860" s="3">
        <v>0.89999999999999991</v>
      </c>
      <c r="I860" s="3">
        <v>1.55139</v>
      </c>
      <c r="J860" s="12">
        <f t="shared" si="14"/>
        <v>1.2874999999999999</v>
      </c>
      <c r="K860" s="3">
        <v>0</v>
      </c>
      <c r="L860" s="3">
        <v>0</v>
      </c>
      <c r="M860" s="3">
        <v>20</v>
      </c>
      <c r="N860" s="3">
        <v>0</v>
      </c>
      <c r="O860" s="3"/>
      <c r="P860" s="3">
        <f>IF(ISBLANK(Table13[[#This Row],[T1]]),0,IF(Table13[[#This Row],[T1]]&gt;0,1,0))</f>
        <v>1</v>
      </c>
      <c r="Q860" s="3">
        <f>IF(ISBLANK(Table13[[#This Row],[T2]]),0,IF(Table13[[#This Row],[T2]]&gt;0,1,0))</f>
        <v>1</v>
      </c>
      <c r="R860" s="3">
        <f>IF(ISBLANK(Table13[[#This Row],[T3]]),0,IF(Table13[[#This Row],[T3]]&gt;0,1,0))</f>
        <v>0</v>
      </c>
      <c r="S860" s="3">
        <f>IF(ISBLANK(Table13[[#This Row],[T4]]),0,IF(Table13[[#This Row],[T4]]&gt;0,1,0))</f>
        <v>0</v>
      </c>
      <c r="T860" s="3">
        <v>0.89999999999999991</v>
      </c>
    </row>
    <row r="861" spans="1:20">
      <c r="A861" s="4">
        <v>43773.791666666664</v>
      </c>
      <c r="B861">
        <v>43773</v>
      </c>
      <c r="C861" s="3">
        <v>0.79166666666666663</v>
      </c>
      <c r="D861" s="3">
        <v>19</v>
      </c>
      <c r="E861" s="3">
        <v>35</v>
      </c>
      <c r="F861" s="3">
        <v>0.6</v>
      </c>
      <c r="G861" s="5">
        <v>0.7</v>
      </c>
      <c r="H861" s="3">
        <v>1.2999999999999998</v>
      </c>
      <c r="I861" s="3">
        <v>1.55139</v>
      </c>
      <c r="J861" s="12">
        <f t="shared" si="14"/>
        <v>1.3374999999999997</v>
      </c>
      <c r="K861" s="3">
        <v>0</v>
      </c>
      <c r="L861" s="3">
        <v>27</v>
      </c>
      <c r="M861" s="3">
        <v>58</v>
      </c>
      <c r="N861" s="3">
        <v>0</v>
      </c>
      <c r="O861" s="3"/>
      <c r="P861" s="3">
        <f>IF(ISBLANK(Table13[[#This Row],[T1]]),0,IF(Table13[[#This Row],[T1]]&gt;0,1,0))</f>
        <v>1</v>
      </c>
      <c r="Q861" s="3">
        <f>IF(ISBLANK(Table13[[#This Row],[T2]]),0,IF(Table13[[#This Row],[T2]]&gt;0,1,0))</f>
        <v>1</v>
      </c>
      <c r="R861" s="3">
        <f>IF(ISBLANK(Table13[[#This Row],[T3]]),0,IF(Table13[[#This Row],[T3]]&gt;0,1,0))</f>
        <v>0</v>
      </c>
      <c r="S861" s="3">
        <f>IF(ISBLANK(Table13[[#This Row],[T4]]),0,IF(Table13[[#This Row],[T4]]&gt;0,1,0))</f>
        <v>0</v>
      </c>
      <c r="T861" s="3">
        <v>1.2999999999999998</v>
      </c>
    </row>
    <row r="862" spans="1:20">
      <c r="A862" s="4">
        <v>43773.833333333336</v>
      </c>
      <c r="B862">
        <v>43773</v>
      </c>
      <c r="C862" s="3">
        <v>0.83333333333333337</v>
      </c>
      <c r="D862" s="3">
        <v>20</v>
      </c>
      <c r="E862" s="3">
        <v>35</v>
      </c>
      <c r="F862" s="3">
        <v>0.6</v>
      </c>
      <c r="G862" s="5">
        <v>1.7</v>
      </c>
      <c r="H862" s="3">
        <v>2.2999999999999998</v>
      </c>
      <c r="I862" s="3">
        <v>1.55139</v>
      </c>
      <c r="J862" s="12">
        <f t="shared" si="14"/>
        <v>1.3166666666666667</v>
      </c>
      <c r="K862" s="3">
        <v>0</v>
      </c>
      <c r="L862" s="3">
        <v>57</v>
      </c>
      <c r="M862" s="3">
        <v>56</v>
      </c>
      <c r="N862" s="3">
        <v>0</v>
      </c>
      <c r="O862" s="3"/>
      <c r="P862" s="3">
        <f>IF(ISBLANK(Table13[[#This Row],[T1]]),0,IF(Table13[[#This Row],[T1]]&gt;0,1,0))</f>
        <v>1</v>
      </c>
      <c r="Q862" s="3">
        <f>IF(ISBLANK(Table13[[#This Row],[T2]]),0,IF(Table13[[#This Row],[T2]]&gt;0,1,0))</f>
        <v>0</v>
      </c>
      <c r="R862" s="3">
        <f>IF(ISBLANK(Table13[[#This Row],[T3]]),0,IF(Table13[[#This Row],[T3]]&gt;0,1,0))</f>
        <v>0</v>
      </c>
      <c r="S862" s="3">
        <f>IF(ISBLANK(Table13[[#This Row],[T4]]),0,IF(Table13[[#This Row],[T4]]&gt;0,1,0))</f>
        <v>0</v>
      </c>
      <c r="T862" s="3">
        <v>2.2999999999999998</v>
      </c>
    </row>
    <row r="863" spans="1:20">
      <c r="A863" s="4">
        <v>43773.875</v>
      </c>
      <c r="B863">
        <v>43773</v>
      </c>
      <c r="C863" s="3">
        <v>0.875</v>
      </c>
      <c r="D863" s="3">
        <v>21</v>
      </c>
      <c r="E863" s="3">
        <v>35</v>
      </c>
      <c r="F863" s="3">
        <v>1</v>
      </c>
      <c r="G863" s="5">
        <v>0.9</v>
      </c>
      <c r="H863" s="3">
        <v>1.9</v>
      </c>
      <c r="I863" s="3">
        <v>1.55139</v>
      </c>
      <c r="J863" s="12">
        <f t="shared" si="14"/>
        <v>1.2499999999999998</v>
      </c>
      <c r="K863" s="3">
        <v>30</v>
      </c>
      <c r="L863" s="3">
        <v>58</v>
      </c>
      <c r="M863" s="3">
        <v>58</v>
      </c>
      <c r="N863" s="3">
        <v>0</v>
      </c>
      <c r="O863" s="3"/>
      <c r="P863" s="3">
        <f>IF(ISBLANK(Table13[[#This Row],[T1]]),0,IF(Table13[[#This Row],[T1]]&gt;0,1,0))</f>
        <v>1</v>
      </c>
      <c r="Q863" s="3">
        <f>IF(ISBLANK(Table13[[#This Row],[T2]]),0,IF(Table13[[#This Row],[T2]]&gt;0,1,0))</f>
        <v>1</v>
      </c>
      <c r="R863" s="3">
        <f>IF(ISBLANK(Table13[[#This Row],[T3]]),0,IF(Table13[[#This Row],[T3]]&gt;0,1,0))</f>
        <v>1</v>
      </c>
      <c r="S863" s="3">
        <f>IF(ISBLANK(Table13[[#This Row],[T4]]),0,IF(Table13[[#This Row],[T4]]&gt;0,1,0))</f>
        <v>1</v>
      </c>
      <c r="T863" s="3">
        <v>1.9</v>
      </c>
    </row>
    <row r="864" spans="1:20">
      <c r="A864" s="4">
        <v>43773.916666666664</v>
      </c>
      <c r="B864">
        <v>43773</v>
      </c>
      <c r="C864" s="3">
        <v>0.91666666666666663</v>
      </c>
      <c r="D864" s="3">
        <v>22</v>
      </c>
      <c r="E864" s="3">
        <v>35</v>
      </c>
      <c r="F864" s="3">
        <v>1.7</v>
      </c>
      <c r="G864" s="5">
        <v>0.5</v>
      </c>
      <c r="H864" s="3">
        <v>2.2000000000000002</v>
      </c>
      <c r="I864" s="3">
        <v>1.55139</v>
      </c>
      <c r="J864" s="12">
        <f t="shared" si="14"/>
        <v>1.2041666666666666</v>
      </c>
      <c r="K864" s="3">
        <v>58</v>
      </c>
      <c r="L864" s="3">
        <v>58</v>
      </c>
      <c r="M864" s="3">
        <v>58</v>
      </c>
      <c r="N864" s="3">
        <v>0</v>
      </c>
      <c r="O864" s="3"/>
      <c r="P864" s="3">
        <f>IF(ISBLANK(Table13[[#This Row],[T1]]),0,IF(Table13[[#This Row],[T1]]&gt;0,1,0))</f>
        <v>1</v>
      </c>
      <c r="Q864" s="3">
        <f>IF(ISBLANK(Table13[[#This Row],[T2]]),0,IF(Table13[[#This Row],[T2]]&gt;0,1,0))</f>
        <v>1</v>
      </c>
      <c r="R864" s="3">
        <f>IF(ISBLANK(Table13[[#This Row],[T3]]),0,IF(Table13[[#This Row],[T3]]&gt;0,1,0))</f>
        <v>1</v>
      </c>
      <c r="S864" s="3">
        <f>IF(ISBLANK(Table13[[#This Row],[T4]]),0,IF(Table13[[#This Row],[T4]]&gt;0,1,0))</f>
        <v>0</v>
      </c>
      <c r="T864" s="3">
        <v>2.2000000000000002</v>
      </c>
    </row>
    <row r="865" spans="1:20">
      <c r="A865" s="4">
        <v>43773.958333333336</v>
      </c>
      <c r="B865">
        <v>43773</v>
      </c>
      <c r="C865" s="3">
        <v>0.95833333333333337</v>
      </c>
      <c r="D865" s="3">
        <v>23</v>
      </c>
      <c r="E865" s="3">
        <v>35</v>
      </c>
      <c r="F865" s="3">
        <v>1.7</v>
      </c>
      <c r="G865" s="5">
        <v>0.2</v>
      </c>
      <c r="H865" s="3">
        <v>1.9</v>
      </c>
      <c r="I865" s="3">
        <v>1.55139</v>
      </c>
      <c r="J865" s="12">
        <f t="shared" si="14"/>
        <v>1.2291666666666667</v>
      </c>
      <c r="K865" s="3">
        <v>57</v>
      </c>
      <c r="L865" s="3">
        <v>57</v>
      </c>
      <c r="M865" s="3">
        <v>57</v>
      </c>
      <c r="N865" s="3">
        <v>0</v>
      </c>
      <c r="O865" s="3"/>
      <c r="P865" s="3">
        <f>IF(ISBLANK(Table13[[#This Row],[T1]]),0,IF(Table13[[#This Row],[T1]]&gt;0,1,0))</f>
        <v>1</v>
      </c>
      <c r="Q865" s="3">
        <f>IF(ISBLANK(Table13[[#This Row],[T2]]),0,IF(Table13[[#This Row],[T2]]&gt;0,1,0))</f>
        <v>1</v>
      </c>
      <c r="R865" s="3">
        <f>IF(ISBLANK(Table13[[#This Row],[T3]]),0,IF(Table13[[#This Row],[T3]]&gt;0,1,0))</f>
        <v>1</v>
      </c>
      <c r="S865" s="3">
        <f>IF(ISBLANK(Table13[[#This Row],[T4]]),0,IF(Table13[[#This Row],[T4]]&gt;0,1,0))</f>
        <v>0</v>
      </c>
      <c r="T865" s="3">
        <v>1.9</v>
      </c>
    </row>
    <row r="866" spans="1:20">
      <c r="A866" s="4">
        <v>43774</v>
      </c>
      <c r="B866">
        <v>43774</v>
      </c>
      <c r="C866" s="3">
        <v>0</v>
      </c>
      <c r="D866" s="3">
        <v>0</v>
      </c>
      <c r="E866" s="3">
        <v>36</v>
      </c>
      <c r="F866" s="3">
        <v>0.2</v>
      </c>
      <c r="G866" s="5">
        <v>0.4</v>
      </c>
      <c r="H866" s="3">
        <v>0.60000000000000009</v>
      </c>
      <c r="I866" s="3">
        <v>1.55139</v>
      </c>
      <c r="J866" s="12">
        <f t="shared" si="14"/>
        <v>1.2</v>
      </c>
      <c r="K866" s="3">
        <v>58</v>
      </c>
      <c r="L866" s="3">
        <v>58</v>
      </c>
      <c r="M866" s="3">
        <v>58</v>
      </c>
      <c r="N866" s="3">
        <v>0</v>
      </c>
      <c r="O866" s="3"/>
      <c r="P866" s="3">
        <f>IF(ISBLANK(Table13[[#This Row],[T1]]),0,IF(Table13[[#This Row],[T1]]&gt;0,1,0))</f>
        <v>1</v>
      </c>
      <c r="Q866" s="3">
        <f>IF(ISBLANK(Table13[[#This Row],[T2]]),0,IF(Table13[[#This Row],[T2]]&gt;0,1,0))</f>
        <v>1</v>
      </c>
      <c r="R866" s="3">
        <f>IF(ISBLANK(Table13[[#This Row],[T3]]),0,IF(Table13[[#This Row],[T3]]&gt;0,1,0))</f>
        <v>1</v>
      </c>
      <c r="S866" s="3">
        <f>IF(ISBLANK(Table13[[#This Row],[T4]]),0,IF(Table13[[#This Row],[T4]]&gt;0,1,0))</f>
        <v>0</v>
      </c>
      <c r="T866" s="3">
        <v>0.60000000000000009</v>
      </c>
    </row>
    <row r="867" spans="1:20">
      <c r="A867" s="4">
        <v>43774.041666666664</v>
      </c>
      <c r="B867">
        <v>43774</v>
      </c>
      <c r="C867" s="3">
        <v>4.1666666666666664E-2</v>
      </c>
      <c r="D867" s="3">
        <v>1</v>
      </c>
      <c r="E867" s="3">
        <v>36</v>
      </c>
      <c r="F867" s="3">
        <v>0.3</v>
      </c>
      <c r="G867" s="5">
        <v>0.5</v>
      </c>
      <c r="H867" s="3">
        <v>0.8</v>
      </c>
      <c r="I867" s="3">
        <v>1.55139</v>
      </c>
      <c r="J867" s="12">
        <f t="shared" si="14"/>
        <v>1.1916666666666667</v>
      </c>
      <c r="K867" s="3">
        <v>58</v>
      </c>
      <c r="L867" s="3">
        <v>58</v>
      </c>
      <c r="M867" s="3">
        <v>58</v>
      </c>
      <c r="N867" s="3">
        <v>0</v>
      </c>
      <c r="O867" s="3"/>
      <c r="P867" s="3">
        <f>IF(ISBLANK(Table13[[#This Row],[T1]]),0,IF(Table13[[#This Row],[T1]]&gt;0,1,0))</f>
        <v>1</v>
      </c>
      <c r="Q867" s="3">
        <f>IF(ISBLANK(Table13[[#This Row],[T2]]),0,IF(Table13[[#This Row],[T2]]&gt;0,1,0))</f>
        <v>1</v>
      </c>
      <c r="R867" s="3">
        <f>IF(ISBLANK(Table13[[#This Row],[T3]]),0,IF(Table13[[#This Row],[T3]]&gt;0,1,0))</f>
        <v>1</v>
      </c>
      <c r="S867" s="3">
        <f>IF(ISBLANK(Table13[[#This Row],[T4]]),0,IF(Table13[[#This Row],[T4]]&gt;0,1,0))</f>
        <v>0</v>
      </c>
      <c r="T867" s="3">
        <v>0.8</v>
      </c>
    </row>
    <row r="868" spans="1:20">
      <c r="A868" s="4">
        <v>43774.083333333336</v>
      </c>
      <c r="B868">
        <v>43774</v>
      </c>
      <c r="C868" s="3">
        <v>8.3333333333333329E-2</v>
      </c>
      <c r="D868" s="3">
        <v>2</v>
      </c>
      <c r="E868" s="3">
        <v>36</v>
      </c>
      <c r="F868" s="3">
        <v>0.2</v>
      </c>
      <c r="G868" s="5">
        <v>0.5</v>
      </c>
      <c r="H868" s="3">
        <v>0.7</v>
      </c>
      <c r="I868" s="3">
        <v>1.55139</v>
      </c>
      <c r="J868" s="12">
        <f t="shared" si="14"/>
        <v>1.1875000000000002</v>
      </c>
      <c r="K868" s="3">
        <v>58</v>
      </c>
      <c r="L868" s="3">
        <v>58</v>
      </c>
      <c r="M868" s="3">
        <v>58</v>
      </c>
      <c r="N868" s="3">
        <v>0</v>
      </c>
      <c r="O868" s="3"/>
      <c r="P868" s="3">
        <f>IF(ISBLANK(Table13[[#This Row],[T1]]),0,IF(Table13[[#This Row],[T1]]&gt;0,1,0))</f>
        <v>1</v>
      </c>
      <c r="Q868" s="3">
        <f>IF(ISBLANK(Table13[[#This Row],[T2]]),0,IF(Table13[[#This Row],[T2]]&gt;0,1,0))</f>
        <v>1</v>
      </c>
      <c r="R868" s="3">
        <f>IF(ISBLANK(Table13[[#This Row],[T3]]),0,IF(Table13[[#This Row],[T3]]&gt;0,1,0))</f>
        <v>1</v>
      </c>
      <c r="S868" s="3">
        <f>IF(ISBLANK(Table13[[#This Row],[T4]]),0,IF(Table13[[#This Row],[T4]]&gt;0,1,0))</f>
        <v>0</v>
      </c>
      <c r="T868" s="3">
        <v>0.7</v>
      </c>
    </row>
    <row r="869" spans="1:20">
      <c r="A869" s="4">
        <v>43774.125</v>
      </c>
      <c r="B869">
        <v>43774</v>
      </c>
      <c r="C869" s="3">
        <v>0.125</v>
      </c>
      <c r="D869" s="3">
        <v>3</v>
      </c>
      <c r="E869" s="3">
        <v>36</v>
      </c>
      <c r="F869" s="3">
        <v>0.5</v>
      </c>
      <c r="G869" s="5">
        <v>0.4</v>
      </c>
      <c r="H869" s="3">
        <v>0.9</v>
      </c>
      <c r="I869" s="3">
        <v>1.55139</v>
      </c>
      <c r="J869" s="12">
        <f t="shared" si="14"/>
        <v>1.1958333333333335</v>
      </c>
      <c r="K869" s="3">
        <v>58</v>
      </c>
      <c r="L869" s="3">
        <v>58</v>
      </c>
      <c r="M869" s="3">
        <v>58</v>
      </c>
      <c r="N869" s="3">
        <v>0</v>
      </c>
      <c r="O869" s="3"/>
      <c r="P869" s="3">
        <f>IF(ISBLANK(Table13[[#This Row],[T1]]),0,IF(Table13[[#This Row],[T1]]&gt;0,1,0))</f>
        <v>1</v>
      </c>
      <c r="Q869" s="3">
        <f>IF(ISBLANK(Table13[[#This Row],[T2]]),0,IF(Table13[[#This Row],[T2]]&gt;0,1,0))</f>
        <v>1</v>
      </c>
      <c r="R869" s="3">
        <f>IF(ISBLANK(Table13[[#This Row],[T3]]),0,IF(Table13[[#This Row],[T3]]&gt;0,1,0))</f>
        <v>1</v>
      </c>
      <c r="S869" s="3">
        <f>IF(ISBLANK(Table13[[#This Row],[T4]]),0,IF(Table13[[#This Row],[T4]]&gt;0,1,0))</f>
        <v>0</v>
      </c>
      <c r="T869" s="3">
        <v>0.9</v>
      </c>
    </row>
    <row r="870" spans="1:20">
      <c r="A870" s="4">
        <v>43774.166666666664</v>
      </c>
      <c r="B870">
        <v>43774</v>
      </c>
      <c r="C870" s="3">
        <v>0.16666666666666666</v>
      </c>
      <c r="D870" s="3">
        <v>4</v>
      </c>
      <c r="E870" s="3">
        <v>36</v>
      </c>
      <c r="F870" s="3">
        <v>0.4</v>
      </c>
      <c r="G870" s="5">
        <v>0.3</v>
      </c>
      <c r="H870" s="3">
        <v>0.7</v>
      </c>
      <c r="I870" s="3">
        <v>1.55139</v>
      </c>
      <c r="J870" s="12">
        <f t="shared" si="14"/>
        <v>1.1875</v>
      </c>
      <c r="K870" s="3">
        <v>58</v>
      </c>
      <c r="L870" s="3">
        <v>58</v>
      </c>
      <c r="M870" s="3">
        <v>58</v>
      </c>
      <c r="N870" s="3">
        <v>0</v>
      </c>
      <c r="O870" s="3"/>
      <c r="P870" s="3">
        <f>IF(ISBLANK(Table13[[#This Row],[T1]]),0,IF(Table13[[#This Row],[T1]]&gt;0,1,0))</f>
        <v>1</v>
      </c>
      <c r="Q870" s="3">
        <f>IF(ISBLANK(Table13[[#This Row],[T2]]),0,IF(Table13[[#This Row],[T2]]&gt;0,1,0))</f>
        <v>1</v>
      </c>
      <c r="R870" s="3">
        <f>IF(ISBLANK(Table13[[#This Row],[T3]]),0,IF(Table13[[#This Row],[T3]]&gt;0,1,0))</f>
        <v>1</v>
      </c>
      <c r="S870" s="3">
        <f>IF(ISBLANK(Table13[[#This Row],[T4]]),0,IF(Table13[[#This Row],[T4]]&gt;0,1,0))</f>
        <v>0</v>
      </c>
      <c r="T870" s="3">
        <v>0.7</v>
      </c>
    </row>
    <row r="871" spans="1:20">
      <c r="A871" s="4">
        <v>43774.208333333336</v>
      </c>
      <c r="B871">
        <v>43774</v>
      </c>
      <c r="C871" s="3">
        <v>0.20833333333333334</v>
      </c>
      <c r="D871" s="3">
        <v>5</v>
      </c>
      <c r="E871" s="3">
        <v>36</v>
      </c>
      <c r="F871" s="3">
        <v>1.2</v>
      </c>
      <c r="G871" s="5">
        <v>1.3</v>
      </c>
      <c r="H871" s="3">
        <v>2.5</v>
      </c>
      <c r="I871" s="3">
        <v>1.55139</v>
      </c>
      <c r="J871" s="12">
        <f t="shared" si="14"/>
        <v>1.1875</v>
      </c>
      <c r="K871" s="3">
        <v>57</v>
      </c>
      <c r="L871" s="3">
        <v>57</v>
      </c>
      <c r="M871" s="3">
        <v>57</v>
      </c>
      <c r="N871" s="3">
        <v>0</v>
      </c>
      <c r="O871" s="3"/>
      <c r="P871" s="3">
        <f>IF(ISBLANK(Table13[[#This Row],[T1]]),0,IF(Table13[[#This Row],[T1]]&gt;0,1,0))</f>
        <v>1</v>
      </c>
      <c r="Q871" s="3">
        <f>IF(ISBLANK(Table13[[#This Row],[T2]]),0,IF(Table13[[#This Row],[T2]]&gt;0,1,0))</f>
        <v>1</v>
      </c>
      <c r="R871" s="3">
        <f>IF(ISBLANK(Table13[[#This Row],[T3]]),0,IF(Table13[[#This Row],[T3]]&gt;0,1,0))</f>
        <v>1</v>
      </c>
      <c r="S871" s="3">
        <f>IF(ISBLANK(Table13[[#This Row],[T4]]),0,IF(Table13[[#This Row],[T4]]&gt;0,1,0))</f>
        <v>0</v>
      </c>
      <c r="T871" s="3">
        <v>2.5</v>
      </c>
    </row>
    <row r="872" spans="1:20">
      <c r="A872" s="4">
        <v>43774.25</v>
      </c>
      <c r="B872">
        <v>43774</v>
      </c>
      <c r="C872" s="3">
        <v>0.25</v>
      </c>
      <c r="D872" s="3">
        <v>6</v>
      </c>
      <c r="E872" s="3">
        <v>36</v>
      </c>
      <c r="F872" s="3">
        <v>2.4</v>
      </c>
      <c r="G872" s="5">
        <v>2.6</v>
      </c>
      <c r="H872" s="3">
        <v>5</v>
      </c>
      <c r="I872" s="3">
        <v>1.55139</v>
      </c>
      <c r="J872" s="12">
        <f t="shared" si="14"/>
        <v>1.1666666666666667</v>
      </c>
      <c r="K872" s="3">
        <v>58</v>
      </c>
      <c r="L872" s="3">
        <v>58</v>
      </c>
      <c r="M872" s="3">
        <v>58</v>
      </c>
      <c r="N872" s="3">
        <v>0</v>
      </c>
      <c r="O872" s="3"/>
      <c r="P872" s="3">
        <f>IF(ISBLANK(Table13[[#This Row],[T1]]),0,IF(Table13[[#This Row],[T1]]&gt;0,1,0))</f>
        <v>1</v>
      </c>
      <c r="Q872" s="3">
        <f>IF(ISBLANK(Table13[[#This Row],[T2]]),0,IF(Table13[[#This Row],[T2]]&gt;0,1,0))</f>
        <v>1</v>
      </c>
      <c r="R872" s="3">
        <f>IF(ISBLANK(Table13[[#This Row],[T3]]),0,IF(Table13[[#This Row],[T3]]&gt;0,1,0))</f>
        <v>1</v>
      </c>
      <c r="S872" s="3">
        <f>IF(ISBLANK(Table13[[#This Row],[T4]]),0,IF(Table13[[#This Row],[T4]]&gt;0,1,0))</f>
        <v>0</v>
      </c>
      <c r="T872" s="3">
        <v>5</v>
      </c>
    </row>
    <row r="873" spans="1:20">
      <c r="A873" s="4">
        <v>43774.291666666664</v>
      </c>
      <c r="B873">
        <v>43774</v>
      </c>
      <c r="C873" s="3">
        <v>0.29166666666666669</v>
      </c>
      <c r="D873" s="3">
        <v>7</v>
      </c>
      <c r="E873" s="3">
        <v>36</v>
      </c>
      <c r="F873" s="3">
        <v>1.5</v>
      </c>
      <c r="G873" s="5">
        <v>2.2000000000000002</v>
      </c>
      <c r="H873" s="3">
        <v>3.7</v>
      </c>
      <c r="I873" s="3">
        <v>1.55139</v>
      </c>
      <c r="J873" s="12">
        <f t="shared" si="14"/>
        <v>1.0541666666666665</v>
      </c>
      <c r="K873" s="3">
        <v>49</v>
      </c>
      <c r="L873" s="3">
        <v>22</v>
      </c>
      <c r="M873" s="3">
        <v>30</v>
      </c>
      <c r="N873" s="3">
        <v>0</v>
      </c>
      <c r="O873" s="3"/>
      <c r="P873" s="3">
        <f>IF(ISBLANK(Table13[[#This Row],[T1]]),0,IF(Table13[[#This Row],[T1]]&gt;0,1,0))</f>
        <v>1</v>
      </c>
      <c r="Q873" s="3">
        <f>IF(ISBLANK(Table13[[#This Row],[T2]]),0,IF(Table13[[#This Row],[T2]]&gt;0,1,0))</f>
        <v>1</v>
      </c>
      <c r="R873" s="3">
        <f>IF(ISBLANK(Table13[[#This Row],[T3]]),0,IF(Table13[[#This Row],[T3]]&gt;0,1,0))</f>
        <v>1</v>
      </c>
      <c r="S873" s="3">
        <f>IF(ISBLANK(Table13[[#This Row],[T4]]),0,IF(Table13[[#This Row],[T4]]&gt;0,1,0))</f>
        <v>0</v>
      </c>
      <c r="T873" s="3">
        <v>3.7</v>
      </c>
    </row>
    <row r="874" spans="1:20">
      <c r="A874" s="4">
        <v>43774.333333333336</v>
      </c>
      <c r="B874">
        <v>43774</v>
      </c>
      <c r="C874" s="3">
        <v>0.33333333333333331</v>
      </c>
      <c r="D874" s="3">
        <v>8</v>
      </c>
      <c r="E874" s="3">
        <v>36</v>
      </c>
      <c r="F874" s="3">
        <v>0.3</v>
      </c>
      <c r="G874" s="5">
        <v>0.2</v>
      </c>
      <c r="H874" s="3">
        <v>0.5</v>
      </c>
      <c r="I874" s="3">
        <v>1.55139</v>
      </c>
      <c r="J874" s="12">
        <f t="shared" si="14"/>
        <v>1.05</v>
      </c>
      <c r="K874" s="3"/>
      <c r="L874" s="3"/>
      <c r="M874" s="3"/>
      <c r="N874" s="3"/>
      <c r="O874" s="3"/>
      <c r="P874" s="3">
        <f>IF(ISBLANK(Table13[[#This Row],[T1]]),0,IF(Table13[[#This Row],[T1]]&gt;0,1,0))</f>
        <v>0</v>
      </c>
      <c r="Q874" s="3">
        <f>IF(ISBLANK(Table13[[#This Row],[T2]]),0,IF(Table13[[#This Row],[T2]]&gt;0,1,0))</f>
        <v>0</v>
      </c>
      <c r="R874" s="3">
        <f>IF(ISBLANK(Table13[[#This Row],[T3]]),0,IF(Table13[[#This Row],[T3]]&gt;0,1,0))</f>
        <v>1</v>
      </c>
      <c r="S874" s="3">
        <f>IF(ISBLANK(Table13[[#This Row],[T4]]),0,IF(Table13[[#This Row],[T4]]&gt;0,1,0))</f>
        <v>0</v>
      </c>
      <c r="T874" s="3">
        <v>0.5</v>
      </c>
    </row>
    <row r="875" spans="1:20">
      <c r="A875" s="4">
        <v>43774.375</v>
      </c>
      <c r="B875">
        <v>43774</v>
      </c>
      <c r="C875" s="3">
        <v>0.375</v>
      </c>
      <c r="D875" s="3">
        <v>9</v>
      </c>
      <c r="E875" s="3">
        <v>36</v>
      </c>
      <c r="F875" s="3">
        <v>0.2</v>
      </c>
      <c r="G875" s="5">
        <v>0.2</v>
      </c>
      <c r="H875" s="3">
        <v>0.4</v>
      </c>
      <c r="I875" s="3">
        <v>1.55139</v>
      </c>
      <c r="J875" s="12">
        <f t="shared" si="14"/>
        <v>1.1291666666666667</v>
      </c>
      <c r="K875" s="3"/>
      <c r="L875" s="3"/>
      <c r="M875" s="3"/>
      <c r="N875" s="3"/>
      <c r="O875" s="3"/>
      <c r="P875" s="3">
        <f>IF(ISBLANK(Table13[[#This Row],[T1]]),0,IF(Table13[[#This Row],[T1]]&gt;0,1,0))</f>
        <v>0</v>
      </c>
      <c r="Q875" s="3">
        <f>IF(ISBLANK(Table13[[#This Row],[T2]]),0,IF(Table13[[#This Row],[T2]]&gt;0,1,0))</f>
        <v>0</v>
      </c>
      <c r="R875" s="3">
        <f>IF(ISBLANK(Table13[[#This Row],[T3]]),0,IF(Table13[[#This Row],[T3]]&gt;0,1,0))</f>
        <v>0</v>
      </c>
      <c r="S875" s="3">
        <f>IF(ISBLANK(Table13[[#This Row],[T4]]),0,IF(Table13[[#This Row],[T4]]&gt;0,1,0))</f>
        <v>0</v>
      </c>
      <c r="T875" s="3">
        <v>0.4</v>
      </c>
    </row>
    <row r="876" spans="1:20">
      <c r="A876" s="4">
        <v>43774.416666666664</v>
      </c>
      <c r="B876">
        <v>43774</v>
      </c>
      <c r="C876" s="3">
        <v>0.41666666666666669</v>
      </c>
      <c r="D876" s="3">
        <v>10</v>
      </c>
      <c r="E876" s="3">
        <v>36</v>
      </c>
      <c r="F876" s="3">
        <v>0.2</v>
      </c>
      <c r="G876" s="5">
        <v>0.2</v>
      </c>
      <c r="H876" s="3">
        <v>0.4</v>
      </c>
      <c r="I876" s="3">
        <v>1.55139</v>
      </c>
      <c r="J876" s="12">
        <f t="shared" si="14"/>
        <v>1.1291666666666667</v>
      </c>
      <c r="K876" s="3"/>
      <c r="L876" s="3"/>
      <c r="M876" s="3"/>
      <c r="N876" s="3"/>
      <c r="O876" s="3"/>
      <c r="P876" s="3">
        <f>IF(ISBLANK(Table13[[#This Row],[T1]]),0,IF(Table13[[#This Row],[T1]]&gt;0,1,0))</f>
        <v>0</v>
      </c>
      <c r="Q876" s="3">
        <f>IF(ISBLANK(Table13[[#This Row],[T2]]),0,IF(Table13[[#This Row],[T2]]&gt;0,1,0))</f>
        <v>0</v>
      </c>
      <c r="R876" s="3">
        <f>IF(ISBLANK(Table13[[#This Row],[T3]]),0,IF(Table13[[#This Row],[T3]]&gt;0,1,0))</f>
        <v>0</v>
      </c>
      <c r="S876" s="3">
        <f>IF(ISBLANK(Table13[[#This Row],[T4]]),0,IF(Table13[[#This Row],[T4]]&gt;0,1,0))</f>
        <v>0</v>
      </c>
      <c r="T876" s="3">
        <v>0.4</v>
      </c>
    </row>
    <row r="877" spans="1:20">
      <c r="A877" s="4">
        <v>43774.458333333336</v>
      </c>
      <c r="B877">
        <v>43774</v>
      </c>
      <c r="C877" s="3">
        <v>0.45833333333333331</v>
      </c>
      <c r="D877" s="3">
        <v>11</v>
      </c>
      <c r="E877" s="3">
        <v>36</v>
      </c>
      <c r="F877" s="3">
        <v>0.2</v>
      </c>
      <c r="G877" s="5">
        <v>0.1</v>
      </c>
      <c r="H877" s="3">
        <v>0.30000000000000004</v>
      </c>
      <c r="I877" s="3">
        <v>1.55139</v>
      </c>
      <c r="J877" s="12">
        <f t="shared" si="14"/>
        <v>1.125</v>
      </c>
      <c r="K877" s="3"/>
      <c r="L877" s="3"/>
      <c r="M877" s="3"/>
      <c r="N877" s="3"/>
      <c r="O877" s="3"/>
      <c r="P877" s="3">
        <f>IF(ISBLANK(Table13[[#This Row],[T1]]),0,IF(Table13[[#This Row],[T1]]&gt;0,1,0))</f>
        <v>0</v>
      </c>
      <c r="Q877" s="3">
        <f>IF(ISBLANK(Table13[[#This Row],[T2]]),0,IF(Table13[[#This Row],[T2]]&gt;0,1,0))</f>
        <v>0</v>
      </c>
      <c r="R877" s="3">
        <f>IF(ISBLANK(Table13[[#This Row],[T3]]),0,IF(Table13[[#This Row],[T3]]&gt;0,1,0))</f>
        <v>0</v>
      </c>
      <c r="S877" s="3">
        <f>IF(ISBLANK(Table13[[#This Row],[T4]]),0,IF(Table13[[#This Row],[T4]]&gt;0,1,0))</f>
        <v>0</v>
      </c>
      <c r="T877" s="3">
        <v>0.30000000000000004</v>
      </c>
    </row>
    <row r="878" spans="1:20">
      <c r="A878" s="4">
        <v>43774.5</v>
      </c>
      <c r="B878">
        <v>43774</v>
      </c>
      <c r="C878" s="3">
        <v>0.5</v>
      </c>
      <c r="D878" s="3">
        <v>12</v>
      </c>
      <c r="E878" s="3">
        <v>36</v>
      </c>
      <c r="F878" s="3">
        <v>0.2</v>
      </c>
      <c r="G878" s="5">
        <v>0.2</v>
      </c>
      <c r="H878" s="3">
        <v>0.4</v>
      </c>
      <c r="I878" s="3">
        <v>1.55139</v>
      </c>
      <c r="J878" s="12">
        <f t="shared" si="14"/>
        <v>1.125</v>
      </c>
      <c r="K878" s="3"/>
      <c r="L878" s="3"/>
      <c r="M878" s="3"/>
      <c r="N878" s="3"/>
      <c r="O878" s="3"/>
      <c r="P878" s="3">
        <f>IF(ISBLANK(Table13[[#This Row],[T1]]),0,IF(Table13[[#This Row],[T1]]&gt;0,1,0))</f>
        <v>0</v>
      </c>
      <c r="Q878" s="3">
        <f>IF(ISBLANK(Table13[[#This Row],[T2]]),0,IF(Table13[[#This Row],[T2]]&gt;0,1,0))</f>
        <v>0</v>
      </c>
      <c r="R878" s="3">
        <f>IF(ISBLANK(Table13[[#This Row],[T3]]),0,IF(Table13[[#This Row],[T3]]&gt;0,1,0))</f>
        <v>0</v>
      </c>
      <c r="S878" s="3">
        <f>IF(ISBLANK(Table13[[#This Row],[T4]]),0,IF(Table13[[#This Row],[T4]]&gt;0,1,0))</f>
        <v>0</v>
      </c>
      <c r="T878" s="3">
        <v>0.4</v>
      </c>
    </row>
    <row r="879" spans="1:20">
      <c r="A879" s="4">
        <v>43774.541666666664</v>
      </c>
      <c r="B879">
        <v>43774</v>
      </c>
      <c r="C879" s="3">
        <v>0.54166666666666663</v>
      </c>
      <c r="D879" s="3">
        <v>13</v>
      </c>
      <c r="E879" s="3">
        <v>36</v>
      </c>
      <c r="F879" s="3">
        <v>0.1</v>
      </c>
      <c r="G879" s="5">
        <v>0.3</v>
      </c>
      <c r="H879" s="3">
        <v>0.4</v>
      </c>
      <c r="I879" s="3">
        <v>1.55139</v>
      </c>
      <c r="J879" s="12">
        <f t="shared" si="14"/>
        <v>1.1249999999999998</v>
      </c>
      <c r="K879" s="3"/>
      <c r="L879" s="3"/>
      <c r="M879" s="3"/>
      <c r="N879" s="3"/>
      <c r="O879" s="3"/>
      <c r="P879" s="3">
        <f>IF(ISBLANK(Table13[[#This Row],[T1]]),0,IF(Table13[[#This Row],[T1]]&gt;0,1,0))</f>
        <v>0</v>
      </c>
      <c r="Q879" s="3">
        <f>IF(ISBLANK(Table13[[#This Row],[T2]]),0,IF(Table13[[#This Row],[T2]]&gt;0,1,0))</f>
        <v>0</v>
      </c>
      <c r="R879" s="3">
        <f>IF(ISBLANK(Table13[[#This Row],[T3]]),0,IF(Table13[[#This Row],[T3]]&gt;0,1,0))</f>
        <v>0</v>
      </c>
      <c r="S879" s="3">
        <f>IF(ISBLANK(Table13[[#This Row],[T4]]),0,IF(Table13[[#This Row],[T4]]&gt;0,1,0))</f>
        <v>0</v>
      </c>
      <c r="T879" s="3">
        <v>0.4</v>
      </c>
    </row>
    <row r="880" spans="1:20">
      <c r="A880" s="4">
        <v>43774.583333333336</v>
      </c>
      <c r="B880">
        <v>43774</v>
      </c>
      <c r="C880" s="3">
        <v>0.58333333333333337</v>
      </c>
      <c r="D880" s="3">
        <v>14</v>
      </c>
      <c r="E880" s="3">
        <v>36</v>
      </c>
      <c r="F880" s="3">
        <v>1</v>
      </c>
      <c r="G880" s="5">
        <v>0.1</v>
      </c>
      <c r="H880" s="3">
        <v>1.1000000000000001</v>
      </c>
      <c r="I880" s="3">
        <v>1.55139</v>
      </c>
      <c r="J880" s="12">
        <f t="shared" si="14"/>
        <v>1.1208333333333333</v>
      </c>
      <c r="K880" s="3"/>
      <c r="L880" s="3"/>
      <c r="M880" s="3"/>
      <c r="N880" s="3"/>
      <c r="O880" s="3"/>
      <c r="P880" s="3">
        <f>IF(ISBLANK(Table13[[#This Row],[T1]]),0,IF(Table13[[#This Row],[T1]]&gt;0,1,0))</f>
        <v>0</v>
      </c>
      <c r="Q880" s="3">
        <f>IF(ISBLANK(Table13[[#This Row],[T2]]),0,IF(Table13[[#This Row],[T2]]&gt;0,1,0))</f>
        <v>1</v>
      </c>
      <c r="R880" s="3">
        <f>IF(ISBLANK(Table13[[#This Row],[T3]]),0,IF(Table13[[#This Row],[T3]]&gt;0,1,0))</f>
        <v>0</v>
      </c>
      <c r="S880" s="3">
        <f>IF(ISBLANK(Table13[[#This Row],[T4]]),0,IF(Table13[[#This Row],[T4]]&gt;0,1,0))</f>
        <v>0</v>
      </c>
      <c r="T880" s="3">
        <v>1.1000000000000001</v>
      </c>
    </row>
    <row r="881" spans="1:20">
      <c r="A881" s="4">
        <v>43774.625</v>
      </c>
      <c r="B881">
        <v>43774</v>
      </c>
      <c r="C881" s="3">
        <v>0.625</v>
      </c>
      <c r="D881" s="3">
        <v>15</v>
      </c>
      <c r="E881" s="3">
        <v>36</v>
      </c>
      <c r="F881" s="3">
        <v>0.2</v>
      </c>
      <c r="G881" s="5">
        <v>0.7</v>
      </c>
      <c r="H881" s="3">
        <v>0.89999999999999991</v>
      </c>
      <c r="I881" s="3">
        <v>1.55139</v>
      </c>
      <c r="J881" s="12">
        <f t="shared" si="14"/>
        <v>1.0874999999999999</v>
      </c>
      <c r="K881" s="3"/>
      <c r="L881" s="3"/>
      <c r="M881" s="3"/>
      <c r="N881" s="3"/>
      <c r="O881" s="3"/>
      <c r="P881" s="3">
        <f>IF(ISBLANK(Table13[[#This Row],[T1]]),0,IF(Table13[[#This Row],[T1]]&gt;0,1,0))</f>
        <v>0</v>
      </c>
      <c r="Q881" s="3">
        <f>IF(ISBLANK(Table13[[#This Row],[T2]]),0,IF(Table13[[#This Row],[T2]]&gt;0,1,0))</f>
        <v>1</v>
      </c>
      <c r="R881" s="3">
        <f>IF(ISBLANK(Table13[[#This Row],[T3]]),0,IF(Table13[[#This Row],[T3]]&gt;0,1,0))</f>
        <v>0</v>
      </c>
      <c r="S881" s="3">
        <f>IF(ISBLANK(Table13[[#This Row],[T4]]),0,IF(Table13[[#This Row],[T4]]&gt;0,1,0))</f>
        <v>0</v>
      </c>
      <c r="T881" s="3">
        <v>0.89999999999999991</v>
      </c>
    </row>
    <row r="882" spans="1:20">
      <c r="A882" s="4">
        <v>43774.666666666664</v>
      </c>
      <c r="B882">
        <v>43774</v>
      </c>
      <c r="C882" s="3">
        <v>0.66666666666666663</v>
      </c>
      <c r="D882" s="3">
        <v>16</v>
      </c>
      <c r="E882" s="3">
        <v>36</v>
      </c>
      <c r="F882" s="3">
        <v>0.1</v>
      </c>
      <c r="G882" s="5">
        <v>0.2</v>
      </c>
      <c r="H882" s="3">
        <v>0.30000000000000004</v>
      </c>
      <c r="I882" s="3">
        <v>1.55139</v>
      </c>
      <c r="J882" s="12">
        <f t="shared" si="14"/>
        <v>1.0999999999999999</v>
      </c>
      <c r="K882" s="3"/>
      <c r="L882" s="3"/>
      <c r="M882" s="3"/>
      <c r="N882" s="3"/>
      <c r="O882" s="3"/>
      <c r="P882" s="3">
        <f>IF(ISBLANK(Table13[[#This Row],[T1]]),0,IF(Table13[[#This Row],[T1]]&gt;0,1,0))</f>
        <v>1</v>
      </c>
      <c r="Q882" s="3">
        <f>IF(ISBLANK(Table13[[#This Row],[T2]]),0,IF(Table13[[#This Row],[T2]]&gt;0,1,0))</f>
        <v>1</v>
      </c>
      <c r="R882" s="3">
        <f>IF(ISBLANK(Table13[[#This Row],[T3]]),0,IF(Table13[[#This Row],[T3]]&gt;0,1,0))</f>
        <v>0</v>
      </c>
      <c r="S882" s="3">
        <f>IF(ISBLANK(Table13[[#This Row],[T4]]),0,IF(Table13[[#This Row],[T4]]&gt;0,1,0))</f>
        <v>0</v>
      </c>
      <c r="T882" s="3">
        <v>0.30000000000000004</v>
      </c>
    </row>
    <row r="883" spans="1:20">
      <c r="A883" s="4">
        <v>43774.708333333336</v>
      </c>
      <c r="B883">
        <v>43774</v>
      </c>
      <c r="C883" s="3">
        <v>0.70833333333333337</v>
      </c>
      <c r="D883" s="3">
        <v>17</v>
      </c>
      <c r="E883" s="3">
        <v>36</v>
      </c>
      <c r="F883" s="3">
        <v>0.5</v>
      </c>
      <c r="G883" s="5">
        <v>0.3</v>
      </c>
      <c r="H883" s="3">
        <v>0.8</v>
      </c>
      <c r="I883" s="3">
        <v>1.55139</v>
      </c>
      <c r="J883" s="12">
        <f t="shared" si="14"/>
        <v>1.1499999999999999</v>
      </c>
      <c r="K883" s="3">
        <v>0</v>
      </c>
      <c r="L883" s="3">
        <v>0</v>
      </c>
      <c r="M883" s="3">
        <v>1</v>
      </c>
      <c r="N883" s="3">
        <v>0</v>
      </c>
      <c r="O883" s="3"/>
      <c r="P883" s="3">
        <f>IF(ISBLANK(Table13[[#This Row],[T1]]),0,IF(Table13[[#This Row],[T1]]&gt;0,1,0))</f>
        <v>1</v>
      </c>
      <c r="Q883" s="3">
        <f>IF(ISBLANK(Table13[[#This Row],[T2]]),0,IF(Table13[[#This Row],[T2]]&gt;0,1,0))</f>
        <v>1</v>
      </c>
      <c r="R883" s="3">
        <f>IF(ISBLANK(Table13[[#This Row],[T3]]),0,IF(Table13[[#This Row],[T3]]&gt;0,1,0))</f>
        <v>1</v>
      </c>
      <c r="S883" s="3">
        <f>IF(ISBLANK(Table13[[#This Row],[T4]]),0,IF(Table13[[#This Row],[T4]]&gt;0,1,0))</f>
        <v>0</v>
      </c>
      <c r="T883" s="3">
        <v>0.8</v>
      </c>
    </row>
    <row r="884" spans="1:20">
      <c r="A884" s="4">
        <v>43774.75</v>
      </c>
      <c r="B884">
        <v>43774</v>
      </c>
      <c r="C884" s="3">
        <v>0.75</v>
      </c>
      <c r="D884" s="3">
        <v>18</v>
      </c>
      <c r="E884" s="3">
        <v>36</v>
      </c>
      <c r="F884" s="3">
        <v>1.2</v>
      </c>
      <c r="G884" s="5">
        <v>0.9</v>
      </c>
      <c r="H884" s="3">
        <v>2.1</v>
      </c>
      <c r="I884" s="3">
        <v>1.55139</v>
      </c>
      <c r="J884" s="12">
        <f t="shared" si="14"/>
        <v>1.1499999999999999</v>
      </c>
      <c r="K884" s="3">
        <v>0</v>
      </c>
      <c r="L884" s="3">
        <v>18</v>
      </c>
      <c r="M884" s="3">
        <v>40</v>
      </c>
      <c r="N884" s="3">
        <v>0</v>
      </c>
      <c r="O884" s="3"/>
      <c r="P884" s="3">
        <f>IF(ISBLANK(Table13[[#This Row],[T1]]),0,IF(Table13[[#This Row],[T1]]&gt;0,1,0))</f>
        <v>1</v>
      </c>
      <c r="Q884" s="3">
        <f>IF(ISBLANK(Table13[[#This Row],[T2]]),0,IF(Table13[[#This Row],[T2]]&gt;0,1,0))</f>
        <v>1</v>
      </c>
      <c r="R884" s="3">
        <f>IF(ISBLANK(Table13[[#This Row],[T3]]),0,IF(Table13[[#This Row],[T3]]&gt;0,1,0))</f>
        <v>1</v>
      </c>
      <c r="S884" s="3">
        <f>IF(ISBLANK(Table13[[#This Row],[T4]]),0,IF(Table13[[#This Row],[T4]]&gt;0,1,0))</f>
        <v>1</v>
      </c>
      <c r="T884" s="3">
        <v>2.1</v>
      </c>
    </row>
    <row r="885" spans="1:20">
      <c r="A885" s="4">
        <v>43774.791666666664</v>
      </c>
      <c r="B885">
        <v>43774</v>
      </c>
      <c r="C885" s="3">
        <v>0.79166666666666663</v>
      </c>
      <c r="D885" s="3">
        <v>19</v>
      </c>
      <c r="E885" s="3">
        <v>36</v>
      </c>
      <c r="F885" s="3">
        <v>0.3</v>
      </c>
      <c r="G885" s="5">
        <v>0.5</v>
      </c>
      <c r="H885" s="3">
        <v>0.8</v>
      </c>
      <c r="I885" s="3">
        <v>1.55139</v>
      </c>
      <c r="J885" s="12">
        <f t="shared" si="14"/>
        <v>1.1166666666666667</v>
      </c>
      <c r="K885" s="3"/>
      <c r="L885" s="3"/>
      <c r="M885" s="3"/>
      <c r="N885" s="3"/>
      <c r="O885" s="3"/>
      <c r="P885" s="3">
        <f>IF(ISBLANK(Table13[[#This Row],[T1]]),0,IF(Table13[[#This Row],[T1]]&gt;0,1,0))</f>
        <v>0</v>
      </c>
      <c r="Q885" s="3">
        <f>IF(ISBLANK(Table13[[#This Row],[T2]]),0,IF(Table13[[#This Row],[T2]]&gt;0,1,0))</f>
        <v>1</v>
      </c>
      <c r="R885" s="3">
        <f>IF(ISBLANK(Table13[[#This Row],[T3]]),0,IF(Table13[[#This Row],[T3]]&gt;0,1,0))</f>
        <v>1</v>
      </c>
      <c r="S885" s="3">
        <f>IF(ISBLANK(Table13[[#This Row],[T4]]),0,IF(Table13[[#This Row],[T4]]&gt;0,1,0))</f>
        <v>1</v>
      </c>
      <c r="T885" s="3">
        <v>0.8</v>
      </c>
    </row>
    <row r="886" spans="1:20">
      <c r="A886" s="4">
        <v>43774.833333333336</v>
      </c>
      <c r="B886">
        <v>43774</v>
      </c>
      <c r="C886" s="3">
        <v>0.83333333333333337</v>
      </c>
      <c r="D886" s="3">
        <v>20</v>
      </c>
      <c r="E886" s="3">
        <v>36</v>
      </c>
      <c r="F886" s="3">
        <v>0.4</v>
      </c>
      <c r="G886" s="5">
        <v>0.3</v>
      </c>
      <c r="H886" s="3">
        <v>0.7</v>
      </c>
      <c r="I886" s="3">
        <v>1.55139</v>
      </c>
      <c r="J886" s="12">
        <f t="shared" si="14"/>
        <v>1.1375</v>
      </c>
      <c r="K886" s="3"/>
      <c r="L886" s="3"/>
      <c r="M886" s="3"/>
      <c r="N886" s="3"/>
      <c r="O886" s="3"/>
      <c r="P886" s="3">
        <f>IF(ISBLANK(Table13[[#This Row],[T1]]),0,IF(Table13[[#This Row],[T1]]&gt;0,1,0))</f>
        <v>0</v>
      </c>
      <c r="Q886" s="3">
        <f>IF(ISBLANK(Table13[[#This Row],[T2]]),0,IF(Table13[[#This Row],[T2]]&gt;0,1,0))</f>
        <v>1</v>
      </c>
      <c r="R886" s="3">
        <f>IF(ISBLANK(Table13[[#This Row],[T3]]),0,IF(Table13[[#This Row],[T3]]&gt;0,1,0))</f>
        <v>0</v>
      </c>
      <c r="S886" s="3">
        <f>IF(ISBLANK(Table13[[#This Row],[T4]]),0,IF(Table13[[#This Row],[T4]]&gt;0,1,0))</f>
        <v>0</v>
      </c>
      <c r="T886" s="3">
        <v>0.7</v>
      </c>
    </row>
    <row r="887" spans="1:20">
      <c r="A887" s="4">
        <v>43774.875</v>
      </c>
      <c r="B887">
        <v>43774</v>
      </c>
      <c r="C887" s="3">
        <v>0.875</v>
      </c>
      <c r="D887" s="3">
        <v>21</v>
      </c>
      <c r="E887" s="3">
        <v>36</v>
      </c>
      <c r="F887" s="3">
        <v>0.5</v>
      </c>
      <c r="G887" s="5">
        <v>0.3</v>
      </c>
      <c r="H887" s="3">
        <v>0.8</v>
      </c>
      <c r="I887" s="3">
        <v>1.55139</v>
      </c>
      <c r="J887" s="12">
        <f t="shared" si="14"/>
        <v>1.2916666666666667</v>
      </c>
      <c r="K887" s="3">
        <v>0</v>
      </c>
      <c r="L887" s="3">
        <v>5</v>
      </c>
      <c r="M887" s="3">
        <v>12</v>
      </c>
      <c r="N887" s="3">
        <v>0</v>
      </c>
      <c r="O887" s="3"/>
      <c r="P887" s="3">
        <f>IF(ISBLANK(Table13[[#This Row],[T1]]),0,IF(Table13[[#This Row],[T1]]&gt;0,1,0))</f>
        <v>0</v>
      </c>
      <c r="Q887" s="3">
        <f>IF(ISBLANK(Table13[[#This Row],[T2]]),0,IF(Table13[[#This Row],[T2]]&gt;0,1,0))</f>
        <v>0</v>
      </c>
      <c r="R887" s="3">
        <f>IF(ISBLANK(Table13[[#This Row],[T3]]),0,IF(Table13[[#This Row],[T3]]&gt;0,1,0))</f>
        <v>0</v>
      </c>
      <c r="S887" s="3">
        <f>IF(ISBLANK(Table13[[#This Row],[T4]]),0,IF(Table13[[#This Row],[T4]]&gt;0,1,0))</f>
        <v>0</v>
      </c>
      <c r="T887" s="3">
        <v>0.8</v>
      </c>
    </row>
    <row r="888" spans="1:20">
      <c r="A888" s="4">
        <v>43774.916666666664</v>
      </c>
      <c r="B888">
        <v>43774</v>
      </c>
      <c r="C888" s="3">
        <v>0.91666666666666663</v>
      </c>
      <c r="D888" s="3">
        <v>22</v>
      </c>
      <c r="E888" s="3">
        <v>36</v>
      </c>
      <c r="F888" s="3">
        <v>1.2</v>
      </c>
      <c r="G888" s="5">
        <v>1.6</v>
      </c>
      <c r="H888" s="3">
        <v>2.8</v>
      </c>
      <c r="I888" s="3">
        <v>1.55139</v>
      </c>
      <c r="J888" s="12">
        <f t="shared" si="14"/>
        <v>1.3833333333333335</v>
      </c>
      <c r="K888" s="3">
        <v>0</v>
      </c>
      <c r="L888" s="3">
        <v>58</v>
      </c>
      <c r="M888" s="3">
        <v>58</v>
      </c>
      <c r="N888" s="3">
        <v>0</v>
      </c>
      <c r="O888" s="3"/>
      <c r="P888" s="3">
        <f>IF(ISBLANK(Table13[[#This Row],[T1]]),0,IF(Table13[[#This Row],[T1]]&gt;0,1,0))</f>
        <v>1</v>
      </c>
      <c r="Q888" s="3">
        <f>IF(ISBLANK(Table13[[#This Row],[T2]]),0,IF(Table13[[#This Row],[T2]]&gt;0,1,0))</f>
        <v>1</v>
      </c>
      <c r="R888" s="3">
        <f>IF(ISBLANK(Table13[[#This Row],[T3]]),0,IF(Table13[[#This Row],[T3]]&gt;0,1,0))</f>
        <v>0</v>
      </c>
      <c r="S888" s="3">
        <f>IF(ISBLANK(Table13[[#This Row],[T4]]),0,IF(Table13[[#This Row],[T4]]&gt;0,1,0))</f>
        <v>0</v>
      </c>
      <c r="T888" s="3">
        <v>2.8</v>
      </c>
    </row>
    <row r="889" spans="1:20">
      <c r="A889" s="4">
        <v>43774.958333333336</v>
      </c>
      <c r="B889">
        <v>43774</v>
      </c>
      <c r="C889" s="3">
        <v>0.95833333333333337</v>
      </c>
      <c r="D889" s="3">
        <v>23</v>
      </c>
      <c r="E889" s="3">
        <v>36</v>
      </c>
      <c r="F889" s="3">
        <v>0.6</v>
      </c>
      <c r="G889" s="5">
        <v>0.6</v>
      </c>
      <c r="H889" s="3">
        <v>1.2</v>
      </c>
      <c r="I889" s="3">
        <v>1.55139</v>
      </c>
      <c r="J889" s="12">
        <f t="shared" si="14"/>
        <v>1.3666666666666669</v>
      </c>
      <c r="K889" s="3">
        <v>0</v>
      </c>
      <c r="L889" s="3">
        <v>58</v>
      </c>
      <c r="M889" s="3">
        <v>58</v>
      </c>
      <c r="N889" s="3">
        <v>0</v>
      </c>
      <c r="O889" s="3"/>
      <c r="P889" s="3">
        <f>IF(ISBLANK(Table13[[#This Row],[T1]]),0,IF(Table13[[#This Row],[T1]]&gt;0,1,0))</f>
        <v>1</v>
      </c>
      <c r="Q889" s="3">
        <f>IF(ISBLANK(Table13[[#This Row],[T2]]),0,IF(Table13[[#This Row],[T2]]&gt;0,1,0))</f>
        <v>1</v>
      </c>
      <c r="R889" s="3">
        <f>IF(ISBLANK(Table13[[#This Row],[T3]]),0,IF(Table13[[#This Row],[T3]]&gt;0,1,0))</f>
        <v>1</v>
      </c>
      <c r="S889" s="3">
        <f>IF(ISBLANK(Table13[[#This Row],[T4]]),0,IF(Table13[[#This Row],[T4]]&gt;0,1,0))</f>
        <v>0</v>
      </c>
      <c r="T889" s="3">
        <v>1.2</v>
      </c>
    </row>
    <row r="890" spans="1:20">
      <c r="A890" s="4">
        <v>43775</v>
      </c>
      <c r="B890">
        <v>43775</v>
      </c>
      <c r="C890" s="3">
        <v>0</v>
      </c>
      <c r="D890" s="3">
        <v>0</v>
      </c>
      <c r="E890" s="3">
        <v>37</v>
      </c>
      <c r="F890" s="3">
        <v>0.2</v>
      </c>
      <c r="G890" s="5">
        <v>0.2</v>
      </c>
      <c r="H890" s="3">
        <v>0.4</v>
      </c>
      <c r="I890" s="3">
        <v>1.55139</v>
      </c>
      <c r="J890" s="12">
        <f t="shared" si="14"/>
        <v>1.3333333333333337</v>
      </c>
      <c r="K890" s="3">
        <v>0</v>
      </c>
      <c r="L890" s="3">
        <v>57</v>
      </c>
      <c r="M890" s="3">
        <v>57</v>
      </c>
      <c r="N890" s="3">
        <v>0</v>
      </c>
      <c r="O890" s="3"/>
      <c r="P890" s="3">
        <f>IF(ISBLANK(Table13[[#This Row],[T1]]),0,IF(Table13[[#This Row],[T1]]&gt;0,1,0))</f>
        <v>1</v>
      </c>
      <c r="Q890" s="3">
        <f>IF(ISBLANK(Table13[[#This Row],[T2]]),0,IF(Table13[[#This Row],[T2]]&gt;0,1,0))</f>
        <v>1</v>
      </c>
      <c r="R890" s="3">
        <f>IF(ISBLANK(Table13[[#This Row],[T3]]),0,IF(Table13[[#This Row],[T3]]&gt;0,1,0))</f>
        <v>1</v>
      </c>
      <c r="S890" s="3">
        <f>IF(ISBLANK(Table13[[#This Row],[T4]]),0,IF(Table13[[#This Row],[T4]]&gt;0,1,0))</f>
        <v>0</v>
      </c>
      <c r="T890" s="3">
        <v>0.4</v>
      </c>
    </row>
    <row r="891" spans="1:20">
      <c r="A891" s="4">
        <v>43775.041666666664</v>
      </c>
      <c r="B891">
        <v>43775</v>
      </c>
      <c r="C891" s="3">
        <v>4.1666666666666664E-2</v>
      </c>
      <c r="D891" s="3">
        <v>1</v>
      </c>
      <c r="E891" s="3">
        <v>37</v>
      </c>
      <c r="F891" s="3">
        <v>0.5</v>
      </c>
      <c r="G891" s="5">
        <v>0.2</v>
      </c>
      <c r="H891" s="3">
        <v>0.7</v>
      </c>
      <c r="I891" s="3">
        <v>1.55139</v>
      </c>
      <c r="J891" s="12">
        <f t="shared" si="14"/>
        <v>1.3416666666666668</v>
      </c>
      <c r="K891" s="3">
        <v>0</v>
      </c>
      <c r="L891" s="3">
        <v>58</v>
      </c>
      <c r="M891" s="3">
        <v>58</v>
      </c>
      <c r="N891" s="3">
        <v>0</v>
      </c>
      <c r="O891" s="3"/>
      <c r="P891" s="3">
        <f>IF(ISBLANK(Table13[[#This Row],[T1]]),0,IF(Table13[[#This Row],[T1]]&gt;0,1,0))</f>
        <v>1</v>
      </c>
      <c r="Q891" s="3">
        <f>IF(ISBLANK(Table13[[#This Row],[T2]]),0,IF(Table13[[#This Row],[T2]]&gt;0,1,0))</f>
        <v>1</v>
      </c>
      <c r="R891" s="3">
        <f>IF(ISBLANK(Table13[[#This Row],[T3]]),0,IF(Table13[[#This Row],[T3]]&gt;0,1,0))</f>
        <v>1</v>
      </c>
      <c r="S891" s="3">
        <f>IF(ISBLANK(Table13[[#This Row],[T4]]),0,IF(Table13[[#This Row],[T4]]&gt;0,1,0))</f>
        <v>0</v>
      </c>
      <c r="T891" s="3">
        <v>0.7</v>
      </c>
    </row>
    <row r="892" spans="1:20">
      <c r="A892" s="4">
        <v>43775.083333333336</v>
      </c>
      <c r="B892">
        <v>43775</v>
      </c>
      <c r="C892" s="3">
        <v>8.3333333333333329E-2</v>
      </c>
      <c r="D892" s="3">
        <v>2</v>
      </c>
      <c r="E892" s="3">
        <v>37</v>
      </c>
      <c r="F892" s="3">
        <v>0.4</v>
      </c>
      <c r="G892" s="5">
        <v>0.5</v>
      </c>
      <c r="H892" s="3">
        <v>0.9</v>
      </c>
      <c r="I892" s="3">
        <v>1.55139</v>
      </c>
      <c r="J892" s="12">
        <f t="shared" si="14"/>
        <v>1.3333333333333337</v>
      </c>
      <c r="K892" s="3">
        <v>0</v>
      </c>
      <c r="L892" s="3">
        <v>58</v>
      </c>
      <c r="M892" s="3">
        <v>58</v>
      </c>
      <c r="N892" s="3">
        <v>0</v>
      </c>
      <c r="O892" s="3"/>
      <c r="P892" s="3">
        <f>IF(ISBLANK(Table13[[#This Row],[T1]]),0,IF(Table13[[#This Row],[T1]]&gt;0,1,0))</f>
        <v>1</v>
      </c>
      <c r="Q892" s="3">
        <f>IF(ISBLANK(Table13[[#This Row],[T2]]),0,IF(Table13[[#This Row],[T2]]&gt;0,1,0))</f>
        <v>1</v>
      </c>
      <c r="R892" s="3">
        <f>IF(ISBLANK(Table13[[#This Row],[T3]]),0,IF(Table13[[#This Row],[T3]]&gt;0,1,0))</f>
        <v>1</v>
      </c>
      <c r="S892" s="3">
        <f>IF(ISBLANK(Table13[[#This Row],[T4]]),0,IF(Table13[[#This Row],[T4]]&gt;0,1,0))</f>
        <v>0</v>
      </c>
      <c r="T892" s="3">
        <v>0.9</v>
      </c>
    </row>
    <row r="893" spans="1:20">
      <c r="A893" s="4">
        <v>43775.125</v>
      </c>
      <c r="B893">
        <v>43775</v>
      </c>
      <c r="C893" s="3">
        <v>0.125</v>
      </c>
      <c r="D893" s="3">
        <v>3</v>
      </c>
      <c r="E893" s="3">
        <v>37</v>
      </c>
      <c r="F893" s="3">
        <v>0.2</v>
      </c>
      <c r="G893" s="5">
        <v>0.5</v>
      </c>
      <c r="H893" s="3">
        <v>0.7</v>
      </c>
      <c r="I893" s="3">
        <v>1.55139</v>
      </c>
      <c r="J893" s="12">
        <f t="shared" si="14"/>
        <v>1.325</v>
      </c>
      <c r="K893" s="3">
        <v>0</v>
      </c>
      <c r="L893" s="3">
        <v>57</v>
      </c>
      <c r="M893" s="3">
        <v>58</v>
      </c>
      <c r="N893" s="3">
        <v>0</v>
      </c>
      <c r="O893" s="3"/>
      <c r="P893" s="3">
        <f>IF(ISBLANK(Table13[[#This Row],[T1]]),0,IF(Table13[[#This Row],[T1]]&gt;0,1,0))</f>
        <v>1</v>
      </c>
      <c r="Q893" s="3">
        <f>IF(ISBLANK(Table13[[#This Row],[T2]]),0,IF(Table13[[#This Row],[T2]]&gt;0,1,0))</f>
        <v>1</v>
      </c>
      <c r="R893" s="3">
        <f>IF(ISBLANK(Table13[[#This Row],[T3]]),0,IF(Table13[[#This Row],[T3]]&gt;0,1,0))</f>
        <v>1</v>
      </c>
      <c r="S893" s="3">
        <f>IF(ISBLANK(Table13[[#This Row],[T4]]),0,IF(Table13[[#This Row],[T4]]&gt;0,1,0))</f>
        <v>0</v>
      </c>
      <c r="T893" s="3">
        <v>0.7</v>
      </c>
    </row>
    <row r="894" spans="1:20">
      <c r="A894" s="4">
        <v>43775.166666666664</v>
      </c>
      <c r="B894">
        <v>43775</v>
      </c>
      <c r="C894" s="3">
        <v>0.16666666666666666</v>
      </c>
      <c r="D894" s="3">
        <v>4</v>
      </c>
      <c r="E894" s="3">
        <v>37</v>
      </c>
      <c r="F894" s="3">
        <v>0.5</v>
      </c>
      <c r="G894" s="5">
        <v>0.2</v>
      </c>
      <c r="H894" s="3">
        <v>0.7</v>
      </c>
      <c r="I894" s="3">
        <v>1.55139</v>
      </c>
      <c r="J894" s="12">
        <f t="shared" si="14"/>
        <v>1.3291666666666668</v>
      </c>
      <c r="K894" s="3">
        <v>0</v>
      </c>
      <c r="L894" s="3">
        <v>57</v>
      </c>
      <c r="M894" s="3">
        <v>57</v>
      </c>
      <c r="N894" s="3">
        <v>0</v>
      </c>
      <c r="O894" s="3"/>
      <c r="P894" s="3">
        <f>IF(ISBLANK(Table13[[#This Row],[T1]]),0,IF(Table13[[#This Row],[T1]]&gt;0,1,0))</f>
        <v>1</v>
      </c>
      <c r="Q894" s="3">
        <f>IF(ISBLANK(Table13[[#This Row],[T2]]),0,IF(Table13[[#This Row],[T2]]&gt;0,1,0))</f>
        <v>1</v>
      </c>
      <c r="R894" s="3">
        <f>IF(ISBLANK(Table13[[#This Row],[T3]]),0,IF(Table13[[#This Row],[T3]]&gt;0,1,0))</f>
        <v>1</v>
      </c>
      <c r="S894" s="3">
        <f>IF(ISBLANK(Table13[[#This Row],[T4]]),0,IF(Table13[[#This Row],[T4]]&gt;0,1,0))</f>
        <v>0</v>
      </c>
      <c r="T894" s="3">
        <v>0.7</v>
      </c>
    </row>
    <row r="895" spans="1:20">
      <c r="A895" s="4">
        <v>43775.208333333336</v>
      </c>
      <c r="B895">
        <v>43775</v>
      </c>
      <c r="C895" s="3">
        <v>0.20833333333333334</v>
      </c>
      <c r="D895" s="3">
        <v>5</v>
      </c>
      <c r="E895" s="3">
        <v>37</v>
      </c>
      <c r="F895" s="3">
        <v>0.5</v>
      </c>
      <c r="G895" s="5">
        <v>1.5</v>
      </c>
      <c r="H895" s="3">
        <v>2</v>
      </c>
      <c r="I895" s="3">
        <v>1.55139</v>
      </c>
      <c r="J895" s="12">
        <f t="shared" si="14"/>
        <v>1.3333333333333333</v>
      </c>
      <c r="K895" s="3">
        <v>0</v>
      </c>
      <c r="L895" s="3">
        <v>58</v>
      </c>
      <c r="M895" s="3">
        <v>58</v>
      </c>
      <c r="N895" s="3">
        <v>0</v>
      </c>
      <c r="O895" s="3"/>
      <c r="P895" s="3">
        <f>IF(ISBLANK(Table13[[#This Row],[T1]]),0,IF(Table13[[#This Row],[T1]]&gt;0,1,0))</f>
        <v>1</v>
      </c>
      <c r="Q895" s="3">
        <f>IF(ISBLANK(Table13[[#This Row],[T2]]),0,IF(Table13[[#This Row],[T2]]&gt;0,1,0))</f>
        <v>1</v>
      </c>
      <c r="R895" s="3">
        <f>IF(ISBLANK(Table13[[#This Row],[T3]]),0,IF(Table13[[#This Row],[T3]]&gt;0,1,0))</f>
        <v>1</v>
      </c>
      <c r="S895" s="3">
        <f>IF(ISBLANK(Table13[[#This Row],[T4]]),0,IF(Table13[[#This Row],[T4]]&gt;0,1,0))</f>
        <v>0</v>
      </c>
      <c r="T895" s="3">
        <v>2</v>
      </c>
    </row>
    <row r="896" spans="1:20">
      <c r="A896" s="4">
        <v>43775.25</v>
      </c>
      <c r="B896">
        <v>43775</v>
      </c>
      <c r="C896" s="3">
        <v>0.25</v>
      </c>
      <c r="D896" s="3">
        <v>6</v>
      </c>
      <c r="E896" s="3">
        <v>37</v>
      </c>
      <c r="F896" s="3">
        <v>0.9</v>
      </c>
      <c r="G896" s="5">
        <v>1.4</v>
      </c>
      <c r="H896" s="3">
        <v>2.2999999999999998</v>
      </c>
      <c r="I896" s="3">
        <v>1.55139</v>
      </c>
      <c r="J896" s="12">
        <f t="shared" si="14"/>
        <v>1.3333333333333333</v>
      </c>
      <c r="K896" s="3">
        <v>5</v>
      </c>
      <c r="L896" s="3">
        <v>58</v>
      </c>
      <c r="M896" s="3">
        <v>58</v>
      </c>
      <c r="N896" s="3">
        <v>0</v>
      </c>
      <c r="O896" s="3"/>
      <c r="P896" s="3">
        <f>IF(ISBLANK(Table13[[#This Row],[T1]]),0,IF(Table13[[#This Row],[T1]]&gt;0,1,0))</f>
        <v>1</v>
      </c>
      <c r="Q896" s="3">
        <f>IF(ISBLANK(Table13[[#This Row],[T2]]),0,IF(Table13[[#This Row],[T2]]&gt;0,1,0))</f>
        <v>1</v>
      </c>
      <c r="R896" s="3">
        <f>IF(ISBLANK(Table13[[#This Row],[T3]]),0,IF(Table13[[#This Row],[T3]]&gt;0,1,0))</f>
        <v>1</v>
      </c>
      <c r="S896" s="3">
        <f>IF(ISBLANK(Table13[[#This Row],[T4]]),0,IF(Table13[[#This Row],[T4]]&gt;0,1,0))</f>
        <v>0</v>
      </c>
      <c r="T896" s="3">
        <v>2.2999999999999998</v>
      </c>
    </row>
    <row r="897" spans="1:20">
      <c r="A897" s="4">
        <v>43775.291666666664</v>
      </c>
      <c r="B897">
        <v>43775</v>
      </c>
      <c r="C897" s="3">
        <v>0.29166666666666669</v>
      </c>
      <c r="D897" s="3">
        <v>7</v>
      </c>
      <c r="E897" s="3">
        <v>37</v>
      </c>
      <c r="F897" s="3">
        <v>1.1000000000000001</v>
      </c>
      <c r="G897" s="5">
        <v>2.5</v>
      </c>
      <c r="H897" s="3">
        <v>3.6</v>
      </c>
      <c r="I897" s="3">
        <v>1.55139</v>
      </c>
      <c r="J897" s="12">
        <f t="shared" si="14"/>
        <v>1.3083333333333333</v>
      </c>
      <c r="K897" s="3">
        <v>58</v>
      </c>
      <c r="L897" s="3">
        <v>41</v>
      </c>
      <c r="M897" s="3">
        <v>53</v>
      </c>
      <c r="N897" s="3">
        <v>0</v>
      </c>
      <c r="O897" s="3"/>
      <c r="P897" s="3">
        <f>IF(ISBLANK(Table13[[#This Row],[T1]]),0,IF(Table13[[#This Row],[T1]]&gt;0,1,0))</f>
        <v>1</v>
      </c>
      <c r="Q897" s="3">
        <f>IF(ISBLANK(Table13[[#This Row],[T2]]),0,IF(Table13[[#This Row],[T2]]&gt;0,1,0))</f>
        <v>1</v>
      </c>
      <c r="R897" s="3">
        <f>IF(ISBLANK(Table13[[#This Row],[T3]]),0,IF(Table13[[#This Row],[T3]]&gt;0,1,0))</f>
        <v>1</v>
      </c>
      <c r="S897" s="3">
        <f>IF(ISBLANK(Table13[[#This Row],[T4]]),0,IF(Table13[[#This Row],[T4]]&gt;0,1,0))</f>
        <v>0</v>
      </c>
      <c r="T897" s="3">
        <v>3.6</v>
      </c>
    </row>
    <row r="898" spans="1:20">
      <c r="A898" s="4">
        <v>43775.333333333336</v>
      </c>
      <c r="B898">
        <v>43775</v>
      </c>
      <c r="C898" s="3">
        <v>0.33333333333333331</v>
      </c>
      <c r="D898" s="3">
        <v>8</v>
      </c>
      <c r="E898" s="3">
        <v>37</v>
      </c>
      <c r="F898" s="3">
        <v>0.6</v>
      </c>
      <c r="G898" s="5">
        <v>1.8</v>
      </c>
      <c r="H898" s="3">
        <v>2.4</v>
      </c>
      <c r="I898" s="3">
        <v>1.55139</v>
      </c>
      <c r="J898" s="12">
        <f t="shared" ref="J898:J961" si="15">AVERAGE(H898:H921)</f>
        <v>1.2708333333333333</v>
      </c>
      <c r="K898" s="3">
        <v>57</v>
      </c>
      <c r="L898" s="3">
        <v>23</v>
      </c>
      <c r="M898" s="3">
        <v>0</v>
      </c>
      <c r="N898" s="3">
        <v>0</v>
      </c>
      <c r="O898" s="3"/>
      <c r="P898" s="3">
        <f>IF(ISBLANK(Table13[[#This Row],[T1]]),0,IF(Table13[[#This Row],[T1]]&gt;0,1,0))</f>
        <v>1</v>
      </c>
      <c r="Q898" s="3">
        <f>IF(ISBLANK(Table13[[#This Row],[T2]]),0,IF(Table13[[#This Row],[T2]]&gt;0,1,0))</f>
        <v>1</v>
      </c>
      <c r="R898" s="3">
        <f>IF(ISBLANK(Table13[[#This Row],[T3]]),0,IF(Table13[[#This Row],[T3]]&gt;0,1,0))</f>
        <v>1</v>
      </c>
      <c r="S898" s="3">
        <f>IF(ISBLANK(Table13[[#This Row],[T4]]),0,IF(Table13[[#This Row],[T4]]&gt;0,1,0))</f>
        <v>0</v>
      </c>
      <c r="T898" s="3">
        <v>2.4</v>
      </c>
    </row>
    <row r="899" spans="1:20">
      <c r="A899" s="4">
        <v>43775.375</v>
      </c>
      <c r="B899">
        <v>43775</v>
      </c>
      <c r="C899" s="3">
        <v>0.375</v>
      </c>
      <c r="D899" s="3">
        <v>9</v>
      </c>
      <c r="E899" s="3">
        <v>37</v>
      </c>
      <c r="F899" s="3">
        <v>0.2</v>
      </c>
      <c r="G899" s="5">
        <v>0.2</v>
      </c>
      <c r="H899" s="3">
        <v>0.4</v>
      </c>
      <c r="I899" s="3">
        <v>1.55139</v>
      </c>
      <c r="J899" s="12">
        <f t="shared" si="15"/>
        <v>1.1958333333333333</v>
      </c>
      <c r="K899" s="3">
        <v>8</v>
      </c>
      <c r="L899" s="3">
        <v>0</v>
      </c>
      <c r="M899" s="3">
        <v>0</v>
      </c>
      <c r="N899" s="3">
        <v>0</v>
      </c>
      <c r="O899" s="3"/>
      <c r="P899" s="3">
        <f>IF(ISBLANK(Table13[[#This Row],[T1]]),0,IF(Table13[[#This Row],[T1]]&gt;0,1,0))</f>
        <v>0</v>
      </c>
      <c r="Q899" s="3">
        <f>IF(ISBLANK(Table13[[#This Row],[T2]]),0,IF(Table13[[#This Row],[T2]]&gt;0,1,0))</f>
        <v>0</v>
      </c>
      <c r="R899" s="3">
        <f>IF(ISBLANK(Table13[[#This Row],[T3]]),0,IF(Table13[[#This Row],[T3]]&gt;0,1,0))</f>
        <v>1</v>
      </c>
      <c r="S899" s="3">
        <f>IF(ISBLANK(Table13[[#This Row],[T4]]),0,IF(Table13[[#This Row],[T4]]&gt;0,1,0))</f>
        <v>0</v>
      </c>
      <c r="T899" s="3">
        <v>0.4</v>
      </c>
    </row>
    <row r="900" spans="1:20">
      <c r="A900" s="4">
        <v>43775.416666666664</v>
      </c>
      <c r="B900">
        <v>43775</v>
      </c>
      <c r="C900" s="3">
        <v>0.41666666666666669</v>
      </c>
      <c r="D900" s="3">
        <v>10</v>
      </c>
      <c r="E900" s="3">
        <v>37</v>
      </c>
      <c r="F900" s="3">
        <v>0.1</v>
      </c>
      <c r="G900" s="5">
        <v>0.2</v>
      </c>
      <c r="H900" s="3">
        <v>0.30000000000000004</v>
      </c>
      <c r="I900" s="3">
        <v>1.55139</v>
      </c>
      <c r="J900" s="12">
        <f t="shared" si="15"/>
        <v>1.1958333333333333</v>
      </c>
      <c r="K900" s="3"/>
      <c r="L900" s="3"/>
      <c r="M900" s="3"/>
      <c r="N900" s="3"/>
      <c r="O900" s="3"/>
      <c r="P900" s="3">
        <f>IF(ISBLANK(Table13[[#This Row],[T1]]),0,IF(Table13[[#This Row],[T1]]&gt;0,1,0))</f>
        <v>0</v>
      </c>
      <c r="Q900" s="3">
        <f>IF(ISBLANK(Table13[[#This Row],[T2]]),0,IF(Table13[[#This Row],[T2]]&gt;0,1,0))</f>
        <v>0</v>
      </c>
      <c r="R900" s="3">
        <f>IF(ISBLANK(Table13[[#This Row],[T3]]),0,IF(Table13[[#This Row],[T3]]&gt;0,1,0))</f>
        <v>1</v>
      </c>
      <c r="S900" s="3">
        <f>IF(ISBLANK(Table13[[#This Row],[T4]]),0,IF(Table13[[#This Row],[T4]]&gt;0,1,0))</f>
        <v>0</v>
      </c>
      <c r="T900" s="3">
        <v>0.30000000000000004</v>
      </c>
    </row>
    <row r="901" spans="1:20">
      <c r="A901" s="4">
        <v>43775.458333333336</v>
      </c>
      <c r="B901">
        <v>43775</v>
      </c>
      <c r="C901" s="3">
        <v>0.45833333333333331</v>
      </c>
      <c r="D901" s="3">
        <v>11</v>
      </c>
      <c r="E901" s="3">
        <v>37</v>
      </c>
      <c r="F901" s="3">
        <v>0.2</v>
      </c>
      <c r="G901" s="5">
        <v>0.1</v>
      </c>
      <c r="H901" s="3">
        <v>0.30000000000000004</v>
      </c>
      <c r="I901" s="3">
        <v>1.55139</v>
      </c>
      <c r="J901" s="12">
        <f t="shared" si="15"/>
        <v>1.2</v>
      </c>
      <c r="K901" s="3"/>
      <c r="L901" s="3"/>
      <c r="M901" s="3"/>
      <c r="N901" s="3"/>
      <c r="O901" s="3"/>
      <c r="P901" s="3">
        <f>IF(ISBLANK(Table13[[#This Row],[T1]]),0,IF(Table13[[#This Row],[T1]]&gt;0,1,0))</f>
        <v>0</v>
      </c>
      <c r="Q901" s="3">
        <f>IF(ISBLANK(Table13[[#This Row],[T2]]),0,IF(Table13[[#This Row],[T2]]&gt;0,1,0))</f>
        <v>0</v>
      </c>
      <c r="R901" s="3">
        <f>IF(ISBLANK(Table13[[#This Row],[T3]]),0,IF(Table13[[#This Row],[T3]]&gt;0,1,0))</f>
        <v>1</v>
      </c>
      <c r="S901" s="3">
        <f>IF(ISBLANK(Table13[[#This Row],[T4]]),0,IF(Table13[[#This Row],[T4]]&gt;0,1,0))</f>
        <v>0</v>
      </c>
      <c r="T901" s="3">
        <v>0.30000000000000004</v>
      </c>
    </row>
    <row r="902" spans="1:20">
      <c r="A902" s="4">
        <v>43775.5</v>
      </c>
      <c r="B902">
        <v>43775</v>
      </c>
      <c r="C902" s="3">
        <v>0.5</v>
      </c>
      <c r="D902" s="3">
        <v>12</v>
      </c>
      <c r="E902" s="3">
        <v>37</v>
      </c>
      <c r="F902" s="3">
        <v>0.2</v>
      </c>
      <c r="G902" s="5">
        <v>0.2</v>
      </c>
      <c r="H902" s="3">
        <v>0.4</v>
      </c>
      <c r="I902" s="3">
        <v>1.55139</v>
      </c>
      <c r="J902" s="12">
        <f t="shared" si="15"/>
        <v>1.2041666666666664</v>
      </c>
      <c r="K902" s="3"/>
      <c r="L902" s="3"/>
      <c r="M902" s="3"/>
      <c r="N902" s="3"/>
      <c r="O902" s="3"/>
      <c r="P902" s="3">
        <f>IF(ISBLANK(Table13[[#This Row],[T1]]),0,IF(Table13[[#This Row],[T1]]&gt;0,1,0))</f>
        <v>1</v>
      </c>
      <c r="Q902" s="3">
        <f>IF(ISBLANK(Table13[[#This Row],[T2]]),0,IF(Table13[[#This Row],[T2]]&gt;0,1,0))</f>
        <v>1</v>
      </c>
      <c r="R902" s="3">
        <f>IF(ISBLANK(Table13[[#This Row],[T3]]),0,IF(Table13[[#This Row],[T3]]&gt;0,1,0))</f>
        <v>1</v>
      </c>
      <c r="S902" s="3">
        <f>IF(ISBLANK(Table13[[#This Row],[T4]]),0,IF(Table13[[#This Row],[T4]]&gt;0,1,0))</f>
        <v>0</v>
      </c>
      <c r="T902" s="3">
        <v>0.4</v>
      </c>
    </row>
    <row r="903" spans="1:20">
      <c r="A903" s="4">
        <v>43775.541666666664</v>
      </c>
      <c r="B903">
        <v>43775</v>
      </c>
      <c r="C903" s="3">
        <v>0.54166666666666663</v>
      </c>
      <c r="D903" s="3">
        <v>13</v>
      </c>
      <c r="E903" s="3">
        <v>37</v>
      </c>
      <c r="F903" s="3">
        <v>0.1</v>
      </c>
      <c r="G903" s="5">
        <v>0.2</v>
      </c>
      <c r="H903" s="3">
        <v>0.30000000000000004</v>
      </c>
      <c r="I903" s="3">
        <v>1.55139</v>
      </c>
      <c r="J903" s="12">
        <f t="shared" si="15"/>
        <v>1.2041666666666664</v>
      </c>
      <c r="K903" s="3"/>
      <c r="L903" s="3"/>
      <c r="M903" s="3"/>
      <c r="N903" s="3"/>
      <c r="O903" s="3"/>
      <c r="P903" s="3">
        <f>IF(ISBLANK(Table13[[#This Row],[T1]]),0,IF(Table13[[#This Row],[T1]]&gt;0,1,0))</f>
        <v>1</v>
      </c>
      <c r="Q903" s="3">
        <f>IF(ISBLANK(Table13[[#This Row],[T2]]),0,IF(Table13[[#This Row],[T2]]&gt;0,1,0))</f>
        <v>1</v>
      </c>
      <c r="R903" s="3">
        <f>IF(ISBLANK(Table13[[#This Row],[T3]]),0,IF(Table13[[#This Row],[T3]]&gt;0,1,0))</f>
        <v>1</v>
      </c>
      <c r="S903" s="3">
        <f>IF(ISBLANK(Table13[[#This Row],[T4]]),0,IF(Table13[[#This Row],[T4]]&gt;0,1,0))</f>
        <v>0</v>
      </c>
      <c r="T903" s="3">
        <v>0.30000000000000004</v>
      </c>
    </row>
    <row r="904" spans="1:20">
      <c r="A904" s="4">
        <v>43775.583333333336</v>
      </c>
      <c r="B904">
        <v>43775</v>
      </c>
      <c r="C904" s="3">
        <v>0.58333333333333337</v>
      </c>
      <c r="D904" s="3">
        <v>14</v>
      </c>
      <c r="E904" s="3">
        <v>37</v>
      </c>
      <c r="F904" s="3">
        <v>0.1</v>
      </c>
      <c r="G904" s="5">
        <v>0.2</v>
      </c>
      <c r="H904" s="3">
        <v>0.30000000000000004</v>
      </c>
      <c r="I904" s="3">
        <v>1.55139</v>
      </c>
      <c r="J904" s="12">
        <f t="shared" si="15"/>
        <v>1.208333333333333</v>
      </c>
      <c r="K904" s="3"/>
      <c r="L904" s="3"/>
      <c r="M904" s="3"/>
      <c r="N904" s="3"/>
      <c r="O904" s="3"/>
      <c r="P904" s="3">
        <f>IF(ISBLANK(Table13[[#This Row],[T1]]),0,IF(Table13[[#This Row],[T1]]&gt;0,1,0))</f>
        <v>1</v>
      </c>
      <c r="Q904" s="3">
        <f>IF(ISBLANK(Table13[[#This Row],[T2]]),0,IF(Table13[[#This Row],[T2]]&gt;0,1,0))</f>
        <v>1</v>
      </c>
      <c r="R904" s="3">
        <f>IF(ISBLANK(Table13[[#This Row],[T3]]),0,IF(Table13[[#This Row],[T3]]&gt;0,1,0))</f>
        <v>1</v>
      </c>
      <c r="S904" s="3">
        <f>IF(ISBLANK(Table13[[#This Row],[T4]]),0,IF(Table13[[#This Row],[T4]]&gt;0,1,0))</f>
        <v>1</v>
      </c>
      <c r="T904" s="3">
        <v>0.30000000000000004</v>
      </c>
    </row>
    <row r="905" spans="1:20">
      <c r="A905" s="4">
        <v>43775.625</v>
      </c>
      <c r="B905">
        <v>43775</v>
      </c>
      <c r="C905" s="3">
        <v>0.625</v>
      </c>
      <c r="D905" s="3">
        <v>15</v>
      </c>
      <c r="E905" s="3">
        <v>37</v>
      </c>
      <c r="F905" s="3">
        <v>0.2</v>
      </c>
      <c r="G905" s="5">
        <v>1</v>
      </c>
      <c r="H905" s="3">
        <v>1.2</v>
      </c>
      <c r="I905" s="3">
        <v>1.55139</v>
      </c>
      <c r="J905" s="12">
        <f t="shared" si="15"/>
        <v>1.2208333333333332</v>
      </c>
      <c r="K905" s="3"/>
      <c r="L905" s="3"/>
      <c r="M905" s="3"/>
      <c r="N905" s="3"/>
      <c r="O905" s="3"/>
      <c r="P905" s="3">
        <f>IF(ISBLANK(Table13[[#This Row],[T1]]),0,IF(Table13[[#This Row],[T1]]&gt;0,1,0))</f>
        <v>0</v>
      </c>
      <c r="Q905" s="3">
        <f>IF(ISBLANK(Table13[[#This Row],[T2]]),0,IF(Table13[[#This Row],[T2]]&gt;0,1,0))</f>
        <v>1</v>
      </c>
      <c r="R905" s="3">
        <f>IF(ISBLANK(Table13[[#This Row],[T3]]),0,IF(Table13[[#This Row],[T3]]&gt;0,1,0))</f>
        <v>1</v>
      </c>
      <c r="S905" s="3">
        <f>IF(ISBLANK(Table13[[#This Row],[T4]]),0,IF(Table13[[#This Row],[T4]]&gt;0,1,0))</f>
        <v>1</v>
      </c>
      <c r="T905" s="3">
        <v>1.2</v>
      </c>
    </row>
    <row r="906" spans="1:20">
      <c r="A906" s="4">
        <v>43775.666666666664</v>
      </c>
      <c r="B906">
        <v>43775</v>
      </c>
      <c r="C906" s="3">
        <v>0.66666666666666663</v>
      </c>
      <c r="D906" s="3">
        <v>16</v>
      </c>
      <c r="E906" s="3">
        <v>37</v>
      </c>
      <c r="F906" s="3">
        <v>0.2</v>
      </c>
      <c r="G906" s="5">
        <v>1.3</v>
      </c>
      <c r="H906" s="3">
        <v>1.5</v>
      </c>
      <c r="I906" s="3">
        <v>1.55139</v>
      </c>
      <c r="J906" s="12">
        <f t="shared" si="15"/>
        <v>1.2625</v>
      </c>
      <c r="K906" s="3"/>
      <c r="L906" s="3"/>
      <c r="M906" s="3"/>
      <c r="N906" s="3"/>
      <c r="O906" s="3"/>
      <c r="P906" s="3">
        <f>IF(ISBLANK(Table13[[#This Row],[T1]]),0,IF(Table13[[#This Row],[T1]]&gt;0,1,0))</f>
        <v>0</v>
      </c>
      <c r="Q906" s="3">
        <f>IF(ISBLANK(Table13[[#This Row],[T2]]),0,IF(Table13[[#This Row],[T2]]&gt;0,1,0))</f>
        <v>1</v>
      </c>
      <c r="R906" s="3">
        <f>IF(ISBLANK(Table13[[#This Row],[T3]]),0,IF(Table13[[#This Row],[T3]]&gt;0,1,0))</f>
        <v>0</v>
      </c>
      <c r="S906" s="3">
        <f>IF(ISBLANK(Table13[[#This Row],[T4]]),0,IF(Table13[[#This Row],[T4]]&gt;0,1,0))</f>
        <v>0</v>
      </c>
      <c r="T906" s="3">
        <v>1.5</v>
      </c>
    </row>
    <row r="907" spans="1:20">
      <c r="A907" s="4">
        <v>43775.708333333336</v>
      </c>
      <c r="B907">
        <v>43775</v>
      </c>
      <c r="C907" s="3">
        <v>0.70833333333333337</v>
      </c>
      <c r="D907" s="3">
        <v>17</v>
      </c>
      <c r="E907" s="3">
        <v>37</v>
      </c>
      <c r="F907" s="3">
        <v>0.4</v>
      </c>
      <c r="G907" s="5">
        <v>0.4</v>
      </c>
      <c r="H907" s="3">
        <v>0.8</v>
      </c>
      <c r="I907" s="3">
        <v>1.55139</v>
      </c>
      <c r="J907" s="12">
        <f t="shared" si="15"/>
        <v>1.2166666666666663</v>
      </c>
      <c r="K907" s="3"/>
      <c r="L907" s="3"/>
      <c r="M907" s="3"/>
      <c r="N907" s="3"/>
      <c r="O907" s="3"/>
      <c r="P907" s="3">
        <f>IF(ISBLANK(Table13[[#This Row],[T1]]),0,IF(Table13[[#This Row],[T1]]&gt;0,1,0))</f>
        <v>0</v>
      </c>
      <c r="Q907" s="3">
        <f>IF(ISBLANK(Table13[[#This Row],[T2]]),0,IF(Table13[[#This Row],[T2]]&gt;0,1,0))</f>
        <v>1</v>
      </c>
      <c r="R907" s="3">
        <f>IF(ISBLANK(Table13[[#This Row],[T3]]),0,IF(Table13[[#This Row],[T3]]&gt;0,1,0))</f>
        <v>0</v>
      </c>
      <c r="S907" s="3">
        <f>IF(ISBLANK(Table13[[#This Row],[T4]]),0,IF(Table13[[#This Row],[T4]]&gt;0,1,0))</f>
        <v>0</v>
      </c>
      <c r="T907" s="3">
        <v>0.8</v>
      </c>
    </row>
    <row r="908" spans="1:20">
      <c r="A908" s="4">
        <v>43775.75</v>
      </c>
      <c r="B908">
        <v>43775</v>
      </c>
      <c r="C908" s="3">
        <v>0.75</v>
      </c>
      <c r="D908" s="3">
        <v>18</v>
      </c>
      <c r="E908" s="3">
        <v>37</v>
      </c>
      <c r="F908" s="3">
        <v>0.8</v>
      </c>
      <c r="G908" s="5">
        <v>0.5</v>
      </c>
      <c r="H908" s="3">
        <v>1.3</v>
      </c>
      <c r="I908" s="3">
        <v>1.55139</v>
      </c>
      <c r="J908" s="12">
        <f t="shared" si="15"/>
        <v>1.2249999999999996</v>
      </c>
      <c r="K908" s="3"/>
      <c r="L908" s="3"/>
      <c r="M908" s="3"/>
      <c r="N908" s="3"/>
      <c r="O908" s="3"/>
      <c r="P908" s="3">
        <f>IF(ISBLANK(Table13[[#This Row],[T1]]),0,IF(Table13[[#This Row],[T1]]&gt;0,1,0))</f>
        <v>0</v>
      </c>
      <c r="Q908" s="3">
        <f>IF(ISBLANK(Table13[[#This Row],[T2]]),0,IF(Table13[[#This Row],[T2]]&gt;0,1,0))</f>
        <v>1</v>
      </c>
      <c r="R908" s="3">
        <f>IF(ISBLANK(Table13[[#This Row],[T3]]),0,IF(Table13[[#This Row],[T3]]&gt;0,1,0))</f>
        <v>0</v>
      </c>
      <c r="S908" s="3">
        <f>IF(ISBLANK(Table13[[#This Row],[T4]]),0,IF(Table13[[#This Row],[T4]]&gt;0,1,0))</f>
        <v>0</v>
      </c>
      <c r="T908" s="3">
        <v>1.3</v>
      </c>
    </row>
    <row r="909" spans="1:20">
      <c r="A909" s="4">
        <v>43775.791666666664</v>
      </c>
      <c r="B909">
        <v>43775</v>
      </c>
      <c r="C909" s="3">
        <v>0.79166666666666663</v>
      </c>
      <c r="D909" s="3">
        <v>19</v>
      </c>
      <c r="E909" s="3">
        <v>37</v>
      </c>
      <c r="F909" s="3">
        <v>0.7</v>
      </c>
      <c r="G909" s="5">
        <v>0.6</v>
      </c>
      <c r="H909" s="3">
        <v>1.2999999999999998</v>
      </c>
      <c r="I909" s="3">
        <v>1.55139</v>
      </c>
      <c r="J909" s="12">
        <f t="shared" si="15"/>
        <v>1.2166666666666663</v>
      </c>
      <c r="K909" s="3">
        <v>54</v>
      </c>
      <c r="L909" s="3">
        <v>0</v>
      </c>
      <c r="M909" s="3">
        <v>0</v>
      </c>
      <c r="N909" s="3">
        <v>0</v>
      </c>
      <c r="O909" s="3"/>
      <c r="P909" s="3">
        <f>IF(ISBLANK(Table13[[#This Row],[T1]]),0,IF(Table13[[#This Row],[T1]]&gt;0,1,0))</f>
        <v>0</v>
      </c>
      <c r="Q909" s="3">
        <f>IF(ISBLANK(Table13[[#This Row],[T2]]),0,IF(Table13[[#This Row],[T2]]&gt;0,1,0))</f>
        <v>0</v>
      </c>
      <c r="R909" s="3">
        <f>IF(ISBLANK(Table13[[#This Row],[T3]]),0,IF(Table13[[#This Row],[T3]]&gt;0,1,0))</f>
        <v>0</v>
      </c>
      <c r="S909" s="3">
        <f>IF(ISBLANK(Table13[[#This Row],[T4]]),0,IF(Table13[[#This Row],[T4]]&gt;0,1,0))</f>
        <v>1</v>
      </c>
      <c r="T909" s="3">
        <v>1.2999999999999998</v>
      </c>
    </row>
    <row r="910" spans="1:20">
      <c r="A910" s="4">
        <v>43775.833333333336</v>
      </c>
      <c r="B910">
        <v>43775</v>
      </c>
      <c r="C910" s="3">
        <v>0.83333333333333337</v>
      </c>
      <c r="D910" s="3">
        <v>20</v>
      </c>
      <c r="E910" s="3">
        <v>37</v>
      </c>
      <c r="F910" s="3">
        <v>2.1</v>
      </c>
      <c r="G910" s="5">
        <v>2.2999999999999998</v>
      </c>
      <c r="H910" s="3">
        <v>4.4000000000000004</v>
      </c>
      <c r="I910" s="3">
        <v>1.55139</v>
      </c>
      <c r="J910" s="12">
        <f t="shared" si="15"/>
        <v>1.220833333333333</v>
      </c>
      <c r="K910" s="3">
        <v>58</v>
      </c>
      <c r="L910" s="3">
        <v>18</v>
      </c>
      <c r="M910" s="3">
        <v>0</v>
      </c>
      <c r="N910" s="3">
        <v>0</v>
      </c>
      <c r="O910" s="3"/>
      <c r="P910" s="3">
        <f>IF(ISBLANK(Table13[[#This Row],[T1]]),0,IF(Table13[[#This Row],[T1]]&gt;0,1,0))</f>
        <v>0</v>
      </c>
      <c r="Q910" s="3">
        <f>IF(ISBLANK(Table13[[#This Row],[T2]]),0,IF(Table13[[#This Row],[T2]]&gt;0,1,0))</f>
        <v>0</v>
      </c>
      <c r="R910" s="3">
        <f>IF(ISBLANK(Table13[[#This Row],[T3]]),0,IF(Table13[[#This Row],[T3]]&gt;0,1,0))</f>
        <v>0</v>
      </c>
      <c r="S910" s="3">
        <f>IF(ISBLANK(Table13[[#This Row],[T4]]),0,IF(Table13[[#This Row],[T4]]&gt;0,1,0))</f>
        <v>1</v>
      </c>
      <c r="T910" s="3">
        <v>4.4000000000000004</v>
      </c>
    </row>
    <row r="911" spans="1:20">
      <c r="A911" s="4">
        <v>43775.875</v>
      </c>
      <c r="B911">
        <v>43775</v>
      </c>
      <c r="C911" s="3">
        <v>0.875</v>
      </c>
      <c r="D911" s="3">
        <v>21</v>
      </c>
      <c r="E911" s="3">
        <v>37</v>
      </c>
      <c r="F911" s="3">
        <v>1.9</v>
      </c>
      <c r="G911" s="5">
        <v>1.1000000000000001</v>
      </c>
      <c r="H911" s="3">
        <v>3</v>
      </c>
      <c r="I911" s="3">
        <v>1.55139</v>
      </c>
      <c r="J911" s="12">
        <f t="shared" si="15"/>
        <v>1.2166666666666666</v>
      </c>
      <c r="K911" s="3">
        <v>58</v>
      </c>
      <c r="L911" s="3">
        <v>58</v>
      </c>
      <c r="M911" s="3">
        <v>0</v>
      </c>
      <c r="N911" s="3">
        <v>0</v>
      </c>
      <c r="O911" s="3"/>
      <c r="P911" s="3">
        <f>IF(ISBLANK(Table13[[#This Row],[T1]]),0,IF(Table13[[#This Row],[T1]]&gt;0,1,0))</f>
        <v>0</v>
      </c>
      <c r="Q911" s="3">
        <f>IF(ISBLANK(Table13[[#This Row],[T2]]),0,IF(Table13[[#This Row],[T2]]&gt;0,1,0))</f>
        <v>1</v>
      </c>
      <c r="R911" s="3">
        <f>IF(ISBLANK(Table13[[#This Row],[T3]]),0,IF(Table13[[#This Row],[T3]]&gt;0,1,0))</f>
        <v>0</v>
      </c>
      <c r="S911" s="3">
        <f>IF(ISBLANK(Table13[[#This Row],[T4]]),0,IF(Table13[[#This Row],[T4]]&gt;0,1,0))</f>
        <v>1</v>
      </c>
      <c r="T911" s="3">
        <v>3</v>
      </c>
    </row>
    <row r="912" spans="1:20">
      <c r="A912" s="4">
        <v>43775.916666666664</v>
      </c>
      <c r="B912">
        <v>43775</v>
      </c>
      <c r="C912" s="3">
        <v>0.91666666666666663</v>
      </c>
      <c r="D912" s="3">
        <v>22</v>
      </c>
      <c r="E912" s="3">
        <v>37</v>
      </c>
      <c r="F912" s="3">
        <v>1.9</v>
      </c>
      <c r="G912" s="5">
        <v>0.5</v>
      </c>
      <c r="H912" s="3">
        <v>2.4</v>
      </c>
      <c r="I912" s="3">
        <v>1.55139</v>
      </c>
      <c r="J912" s="12">
        <f t="shared" si="15"/>
        <v>1.1791666666666665</v>
      </c>
      <c r="K912" s="3">
        <v>57</v>
      </c>
      <c r="L912" s="3">
        <v>57</v>
      </c>
      <c r="M912" s="3">
        <v>42</v>
      </c>
      <c r="N912" s="3">
        <v>0</v>
      </c>
      <c r="O912" s="3"/>
      <c r="P912" s="3">
        <f>IF(ISBLANK(Table13[[#This Row],[T1]]),0,IF(Table13[[#This Row],[T1]]&gt;0,1,0))</f>
        <v>0</v>
      </c>
      <c r="Q912" s="3">
        <f>IF(ISBLANK(Table13[[#This Row],[T2]]),0,IF(Table13[[#This Row],[T2]]&gt;0,1,0))</f>
        <v>1</v>
      </c>
      <c r="R912" s="3">
        <f>IF(ISBLANK(Table13[[#This Row],[T3]]),0,IF(Table13[[#This Row],[T3]]&gt;0,1,0))</f>
        <v>0</v>
      </c>
      <c r="S912" s="3">
        <f>IF(ISBLANK(Table13[[#This Row],[T4]]),0,IF(Table13[[#This Row],[T4]]&gt;0,1,0))</f>
        <v>1</v>
      </c>
      <c r="T912" s="3">
        <v>2.4</v>
      </c>
    </row>
    <row r="913" spans="1:20">
      <c r="A913" s="4">
        <v>43775.958333333336</v>
      </c>
      <c r="B913">
        <v>43775</v>
      </c>
      <c r="C913" s="3">
        <v>0.95833333333333337</v>
      </c>
      <c r="D913" s="3">
        <v>23</v>
      </c>
      <c r="E913" s="3">
        <v>37</v>
      </c>
      <c r="F913" s="3">
        <v>0.2</v>
      </c>
      <c r="G913" s="5">
        <v>0.2</v>
      </c>
      <c r="H913" s="3">
        <v>0.4</v>
      </c>
      <c r="I913" s="3">
        <v>1.55139</v>
      </c>
      <c r="J913" s="12">
        <f t="shared" si="15"/>
        <v>1.175</v>
      </c>
      <c r="K913" s="3">
        <v>58</v>
      </c>
      <c r="L913" s="3">
        <v>58</v>
      </c>
      <c r="M913" s="3">
        <v>58</v>
      </c>
      <c r="N913" s="3">
        <v>0</v>
      </c>
      <c r="O913" s="3"/>
      <c r="P913" s="3">
        <f>IF(ISBLANK(Table13[[#This Row],[T1]]),0,IF(Table13[[#This Row],[T1]]&gt;0,1,0))</f>
        <v>0</v>
      </c>
      <c r="Q913" s="3">
        <f>IF(ISBLANK(Table13[[#This Row],[T2]]),0,IF(Table13[[#This Row],[T2]]&gt;0,1,0))</f>
        <v>1</v>
      </c>
      <c r="R913" s="3">
        <f>IF(ISBLANK(Table13[[#This Row],[T3]]),0,IF(Table13[[#This Row],[T3]]&gt;0,1,0))</f>
        <v>0</v>
      </c>
      <c r="S913" s="3">
        <f>IF(ISBLANK(Table13[[#This Row],[T4]]),0,IF(Table13[[#This Row],[T4]]&gt;0,1,0))</f>
        <v>1</v>
      </c>
      <c r="T913" s="3">
        <v>0.4</v>
      </c>
    </row>
    <row r="914" spans="1:20">
      <c r="A914" s="4">
        <v>43776</v>
      </c>
      <c r="B914">
        <v>43776</v>
      </c>
      <c r="C914" s="3">
        <v>0</v>
      </c>
      <c r="D914" s="3">
        <v>0</v>
      </c>
      <c r="E914" s="3">
        <v>38</v>
      </c>
      <c r="F914" s="3">
        <v>0.2</v>
      </c>
      <c r="G914" s="5">
        <v>0.4</v>
      </c>
      <c r="H914" s="3">
        <v>0.60000000000000009</v>
      </c>
      <c r="I914" s="3">
        <v>1.55139</v>
      </c>
      <c r="J914" s="12">
        <f t="shared" si="15"/>
        <v>1.1875</v>
      </c>
      <c r="K914" s="3">
        <v>58</v>
      </c>
      <c r="L914" s="3">
        <v>58</v>
      </c>
      <c r="M914" s="3">
        <v>58</v>
      </c>
      <c r="N914" s="3">
        <v>0</v>
      </c>
      <c r="O914" s="3"/>
      <c r="P914" s="3">
        <f>IF(ISBLANK(Table13[[#This Row],[T1]]),0,IF(Table13[[#This Row],[T1]]&gt;0,1,0))</f>
        <v>1</v>
      </c>
      <c r="Q914" s="3">
        <f>IF(ISBLANK(Table13[[#This Row],[T2]]),0,IF(Table13[[#This Row],[T2]]&gt;0,1,0))</f>
        <v>1</v>
      </c>
      <c r="R914" s="3">
        <f>IF(ISBLANK(Table13[[#This Row],[T3]]),0,IF(Table13[[#This Row],[T3]]&gt;0,1,0))</f>
        <v>1</v>
      </c>
      <c r="S914" s="3">
        <f>IF(ISBLANK(Table13[[#This Row],[T4]]),0,IF(Table13[[#This Row],[T4]]&gt;0,1,0))</f>
        <v>1</v>
      </c>
      <c r="T914" s="3">
        <v>0.60000000000000009</v>
      </c>
    </row>
    <row r="915" spans="1:20">
      <c r="A915" s="4">
        <v>43776.041666666664</v>
      </c>
      <c r="B915">
        <v>43776</v>
      </c>
      <c r="C915" s="3">
        <v>4.1666666666666664E-2</v>
      </c>
      <c r="D915" s="3">
        <v>1</v>
      </c>
      <c r="E915" s="3">
        <v>38</v>
      </c>
      <c r="F915" s="3">
        <v>0.3</v>
      </c>
      <c r="G915" s="5">
        <v>0.2</v>
      </c>
      <c r="H915" s="3">
        <v>0.5</v>
      </c>
      <c r="I915" s="3">
        <v>1.55139</v>
      </c>
      <c r="J915" s="12">
        <f t="shared" si="15"/>
        <v>1.1916666666666667</v>
      </c>
      <c r="K915" s="3">
        <v>58</v>
      </c>
      <c r="L915" s="3">
        <v>58</v>
      </c>
      <c r="M915" s="3">
        <v>58</v>
      </c>
      <c r="N915" s="3">
        <v>0</v>
      </c>
      <c r="O915" s="3"/>
      <c r="P915" s="3">
        <f>IF(ISBLANK(Table13[[#This Row],[T1]]),0,IF(Table13[[#This Row],[T1]]&gt;0,1,0))</f>
        <v>1</v>
      </c>
      <c r="Q915" s="3">
        <f>IF(ISBLANK(Table13[[#This Row],[T2]]),0,IF(Table13[[#This Row],[T2]]&gt;0,1,0))</f>
        <v>1</v>
      </c>
      <c r="R915" s="3">
        <f>IF(ISBLANK(Table13[[#This Row],[T3]]),0,IF(Table13[[#This Row],[T3]]&gt;0,1,0))</f>
        <v>1</v>
      </c>
      <c r="S915" s="3">
        <f>IF(ISBLANK(Table13[[#This Row],[T4]]),0,IF(Table13[[#This Row],[T4]]&gt;0,1,0))</f>
        <v>1</v>
      </c>
      <c r="T915" s="3">
        <v>0.5</v>
      </c>
    </row>
    <row r="916" spans="1:20">
      <c r="A916" s="4">
        <v>43776.083333333336</v>
      </c>
      <c r="B916">
        <v>43776</v>
      </c>
      <c r="C916" s="3">
        <v>8.3333333333333329E-2</v>
      </c>
      <c r="D916" s="3">
        <v>2</v>
      </c>
      <c r="E916" s="3">
        <v>38</v>
      </c>
      <c r="F916" s="3">
        <v>0.4</v>
      </c>
      <c r="G916" s="5">
        <v>0.3</v>
      </c>
      <c r="H916" s="3">
        <v>0.7</v>
      </c>
      <c r="I916" s="3">
        <v>1.55139</v>
      </c>
      <c r="J916" s="12">
        <f t="shared" si="15"/>
        <v>1.1958333333333333</v>
      </c>
      <c r="K916" s="3">
        <v>57</v>
      </c>
      <c r="L916" s="3">
        <v>57</v>
      </c>
      <c r="M916" s="3">
        <v>57</v>
      </c>
      <c r="N916" s="3">
        <v>0</v>
      </c>
      <c r="O916" s="3"/>
      <c r="P916" s="3">
        <f>IF(ISBLANK(Table13[[#This Row],[T1]]),0,IF(Table13[[#This Row],[T1]]&gt;0,1,0))</f>
        <v>1</v>
      </c>
      <c r="Q916" s="3">
        <f>IF(ISBLANK(Table13[[#This Row],[T2]]),0,IF(Table13[[#This Row],[T2]]&gt;0,1,0))</f>
        <v>1</v>
      </c>
      <c r="R916" s="3">
        <f>IF(ISBLANK(Table13[[#This Row],[T3]]),0,IF(Table13[[#This Row],[T3]]&gt;0,1,0))</f>
        <v>1</v>
      </c>
      <c r="S916" s="3">
        <f>IF(ISBLANK(Table13[[#This Row],[T4]]),0,IF(Table13[[#This Row],[T4]]&gt;0,1,0))</f>
        <v>1</v>
      </c>
      <c r="T916" s="3">
        <v>0.7</v>
      </c>
    </row>
    <row r="917" spans="1:20">
      <c r="A917" s="4">
        <v>43776.125</v>
      </c>
      <c r="B917">
        <v>43776</v>
      </c>
      <c r="C917" s="3">
        <v>0.125</v>
      </c>
      <c r="D917" s="3">
        <v>3</v>
      </c>
      <c r="E917" s="3">
        <v>38</v>
      </c>
      <c r="F917" s="3">
        <v>0.3</v>
      </c>
      <c r="G917" s="5">
        <v>0.5</v>
      </c>
      <c r="H917" s="3">
        <v>0.8</v>
      </c>
      <c r="I917" s="3">
        <v>1.55139</v>
      </c>
      <c r="J917" s="12">
        <f t="shared" si="15"/>
        <v>1.2083333333333335</v>
      </c>
      <c r="K917" s="3">
        <v>58</v>
      </c>
      <c r="L917" s="3">
        <v>58</v>
      </c>
      <c r="M917" s="3">
        <v>58</v>
      </c>
      <c r="N917" s="3">
        <v>0</v>
      </c>
      <c r="O917" s="3"/>
      <c r="P917" s="3">
        <f>IF(ISBLANK(Table13[[#This Row],[T1]]),0,IF(Table13[[#This Row],[T1]]&gt;0,1,0))</f>
        <v>1</v>
      </c>
      <c r="Q917" s="3">
        <f>IF(ISBLANK(Table13[[#This Row],[T2]]),0,IF(Table13[[#This Row],[T2]]&gt;0,1,0))</f>
        <v>1</v>
      </c>
      <c r="R917" s="3">
        <f>IF(ISBLANK(Table13[[#This Row],[T3]]),0,IF(Table13[[#This Row],[T3]]&gt;0,1,0))</f>
        <v>1</v>
      </c>
      <c r="S917" s="3">
        <f>IF(ISBLANK(Table13[[#This Row],[T4]]),0,IF(Table13[[#This Row],[T4]]&gt;0,1,0))</f>
        <v>1</v>
      </c>
      <c r="T917" s="3">
        <v>0.8</v>
      </c>
    </row>
    <row r="918" spans="1:20">
      <c r="A918" s="4">
        <v>43776.166666666664</v>
      </c>
      <c r="B918">
        <v>43776</v>
      </c>
      <c r="C918" s="3">
        <v>0.16666666666666666</v>
      </c>
      <c r="D918" s="3">
        <v>4</v>
      </c>
      <c r="E918" s="3">
        <v>38</v>
      </c>
      <c r="F918" s="3">
        <v>0.5</v>
      </c>
      <c r="G918" s="5">
        <v>0.3</v>
      </c>
      <c r="H918" s="3">
        <v>0.8</v>
      </c>
      <c r="I918" s="3">
        <v>1.55139</v>
      </c>
      <c r="J918" s="12">
        <f t="shared" si="15"/>
        <v>1.2166666666666666</v>
      </c>
      <c r="K918" s="3">
        <v>58</v>
      </c>
      <c r="L918" s="3">
        <v>9</v>
      </c>
      <c r="M918" s="3">
        <v>58</v>
      </c>
      <c r="N918" s="3">
        <v>0</v>
      </c>
      <c r="O918" s="3"/>
      <c r="P918" s="3">
        <f>IF(ISBLANK(Table13[[#This Row],[T1]]),0,IF(Table13[[#This Row],[T1]]&gt;0,1,0))</f>
        <v>1</v>
      </c>
      <c r="Q918" s="3">
        <f>IF(ISBLANK(Table13[[#This Row],[T2]]),0,IF(Table13[[#This Row],[T2]]&gt;0,1,0))</f>
        <v>1</v>
      </c>
      <c r="R918" s="3">
        <f>IF(ISBLANK(Table13[[#This Row],[T3]]),0,IF(Table13[[#This Row],[T3]]&gt;0,1,0))</f>
        <v>1</v>
      </c>
      <c r="S918" s="3">
        <f>IF(ISBLANK(Table13[[#This Row],[T4]]),0,IF(Table13[[#This Row],[T4]]&gt;0,1,0))</f>
        <v>1</v>
      </c>
      <c r="T918" s="3">
        <v>0.8</v>
      </c>
    </row>
    <row r="919" spans="1:20">
      <c r="A919" s="4">
        <v>43776.208333333336</v>
      </c>
      <c r="B919">
        <v>43776</v>
      </c>
      <c r="C919" s="3">
        <v>0.20833333333333334</v>
      </c>
      <c r="D919" s="3">
        <v>5</v>
      </c>
      <c r="E919" s="3">
        <v>38</v>
      </c>
      <c r="F919" s="3">
        <v>0.5</v>
      </c>
      <c r="G919" s="5">
        <v>1.5</v>
      </c>
      <c r="H919" s="3">
        <v>2</v>
      </c>
      <c r="I919" s="3">
        <v>1.55139</v>
      </c>
      <c r="J919" s="12">
        <f t="shared" si="15"/>
        <v>1.2333333333333334</v>
      </c>
      <c r="K919" s="3">
        <v>58</v>
      </c>
      <c r="L919" s="3">
        <v>0</v>
      </c>
      <c r="M919" s="3">
        <v>58</v>
      </c>
      <c r="N919" s="3">
        <v>0</v>
      </c>
      <c r="O919" s="3"/>
      <c r="P919" s="3">
        <f>IF(ISBLANK(Table13[[#This Row],[T1]]),0,IF(Table13[[#This Row],[T1]]&gt;0,1,0))</f>
        <v>1</v>
      </c>
      <c r="Q919" s="3">
        <f>IF(ISBLANK(Table13[[#This Row],[T2]]),0,IF(Table13[[#This Row],[T2]]&gt;0,1,0))</f>
        <v>1</v>
      </c>
      <c r="R919" s="3">
        <f>IF(ISBLANK(Table13[[#This Row],[T3]]),0,IF(Table13[[#This Row],[T3]]&gt;0,1,0))</f>
        <v>1</v>
      </c>
      <c r="S919" s="3">
        <f>IF(ISBLANK(Table13[[#This Row],[T4]]),0,IF(Table13[[#This Row],[T4]]&gt;0,1,0))</f>
        <v>1</v>
      </c>
      <c r="T919" s="3">
        <v>2</v>
      </c>
    </row>
    <row r="920" spans="1:20">
      <c r="A920" s="4">
        <v>43776.25</v>
      </c>
      <c r="B920">
        <v>43776</v>
      </c>
      <c r="C920" s="3">
        <v>0.25</v>
      </c>
      <c r="D920" s="3">
        <v>6</v>
      </c>
      <c r="E920" s="3">
        <v>38</v>
      </c>
      <c r="F920" s="3">
        <v>0.5</v>
      </c>
      <c r="G920" s="5">
        <v>1.2</v>
      </c>
      <c r="H920" s="3">
        <v>1.7</v>
      </c>
      <c r="I920" s="3">
        <v>1.55139</v>
      </c>
      <c r="J920" s="12">
        <f t="shared" si="15"/>
        <v>1.2625</v>
      </c>
      <c r="K920" s="3">
        <v>40</v>
      </c>
      <c r="L920" s="3">
        <v>0</v>
      </c>
      <c r="M920" s="3">
        <v>57</v>
      </c>
      <c r="N920" s="3">
        <v>0</v>
      </c>
      <c r="O920" s="3"/>
      <c r="P920" s="3">
        <f>IF(ISBLANK(Table13[[#This Row],[T1]]),0,IF(Table13[[#This Row],[T1]]&gt;0,1,0))</f>
        <v>1</v>
      </c>
      <c r="Q920" s="3">
        <f>IF(ISBLANK(Table13[[#This Row],[T2]]),0,IF(Table13[[#This Row],[T2]]&gt;0,1,0))</f>
        <v>1</v>
      </c>
      <c r="R920" s="3">
        <f>IF(ISBLANK(Table13[[#This Row],[T3]]),0,IF(Table13[[#This Row],[T3]]&gt;0,1,0))</f>
        <v>1</v>
      </c>
      <c r="S920" s="3">
        <f>IF(ISBLANK(Table13[[#This Row],[T4]]),0,IF(Table13[[#This Row],[T4]]&gt;0,1,0))</f>
        <v>1</v>
      </c>
      <c r="T920" s="3">
        <v>1.7</v>
      </c>
    </row>
    <row r="921" spans="1:20">
      <c r="A921" s="4">
        <v>43776.291666666664</v>
      </c>
      <c r="B921">
        <v>43776</v>
      </c>
      <c r="C921" s="3">
        <v>0.29166666666666669</v>
      </c>
      <c r="D921" s="3">
        <v>7</v>
      </c>
      <c r="E921" s="3">
        <v>38</v>
      </c>
      <c r="F921" s="3">
        <v>0.8</v>
      </c>
      <c r="G921" s="5">
        <v>1.9</v>
      </c>
      <c r="H921" s="3">
        <v>2.7</v>
      </c>
      <c r="I921" s="3">
        <v>1.55139</v>
      </c>
      <c r="J921" s="12">
        <f t="shared" si="15"/>
        <v>1.2916666666666667</v>
      </c>
      <c r="K921" s="3">
        <v>0</v>
      </c>
      <c r="L921" s="3">
        <v>0</v>
      </c>
      <c r="M921" s="3">
        <v>46</v>
      </c>
      <c r="N921" s="3">
        <v>0</v>
      </c>
      <c r="O921" s="3"/>
      <c r="P921" s="3">
        <f>IF(ISBLANK(Table13[[#This Row],[T1]]),0,IF(Table13[[#This Row],[T1]]&gt;0,1,0))</f>
        <v>1</v>
      </c>
      <c r="Q921" s="3">
        <f>IF(ISBLANK(Table13[[#This Row],[T2]]),0,IF(Table13[[#This Row],[T2]]&gt;0,1,0))</f>
        <v>1</v>
      </c>
      <c r="R921" s="3">
        <f>IF(ISBLANK(Table13[[#This Row],[T3]]),0,IF(Table13[[#This Row],[T3]]&gt;0,1,0))</f>
        <v>1</v>
      </c>
      <c r="S921" s="3">
        <f>IF(ISBLANK(Table13[[#This Row],[T4]]),0,IF(Table13[[#This Row],[T4]]&gt;0,1,0))</f>
        <v>1</v>
      </c>
      <c r="T921" s="3">
        <v>2.7</v>
      </c>
    </row>
    <row r="922" spans="1:20">
      <c r="A922" s="4">
        <v>43776.333333333336</v>
      </c>
      <c r="B922">
        <v>43776</v>
      </c>
      <c r="C922" s="3">
        <v>0.33333333333333331</v>
      </c>
      <c r="D922" s="3">
        <v>8</v>
      </c>
      <c r="E922" s="3">
        <v>38</v>
      </c>
      <c r="F922" s="3">
        <v>0.4</v>
      </c>
      <c r="G922" s="5">
        <v>0.2</v>
      </c>
      <c r="H922" s="3">
        <v>0.60000000000000009</v>
      </c>
      <c r="I922" s="3">
        <v>1.55139</v>
      </c>
      <c r="J922" s="12">
        <f t="shared" si="15"/>
        <v>1.3416666666666666</v>
      </c>
      <c r="K922" s="3">
        <v>0</v>
      </c>
      <c r="L922" s="3">
        <v>0</v>
      </c>
      <c r="M922" s="3">
        <v>1</v>
      </c>
      <c r="N922" s="3">
        <v>0</v>
      </c>
      <c r="O922" s="3"/>
      <c r="P922" s="3">
        <f>IF(ISBLANK(Table13[[#This Row],[T1]]),0,IF(Table13[[#This Row],[T1]]&gt;0,1,0))</f>
        <v>1</v>
      </c>
      <c r="Q922" s="3">
        <f>IF(ISBLANK(Table13[[#This Row],[T2]]),0,IF(Table13[[#This Row],[T2]]&gt;0,1,0))</f>
        <v>0</v>
      </c>
      <c r="R922" s="3">
        <f>IF(ISBLANK(Table13[[#This Row],[T3]]),0,IF(Table13[[#This Row],[T3]]&gt;0,1,0))</f>
        <v>1</v>
      </c>
      <c r="S922" s="3">
        <f>IF(ISBLANK(Table13[[#This Row],[T4]]),0,IF(Table13[[#This Row],[T4]]&gt;0,1,0))</f>
        <v>1</v>
      </c>
      <c r="T922" s="3">
        <v>0.60000000000000009</v>
      </c>
    </row>
    <row r="923" spans="1:20">
      <c r="A923" s="4">
        <v>43776.375</v>
      </c>
      <c r="B923">
        <v>43776</v>
      </c>
      <c r="C923" s="3">
        <v>0.375</v>
      </c>
      <c r="D923" s="3">
        <v>9</v>
      </c>
      <c r="E923" s="3">
        <v>38</v>
      </c>
      <c r="F923" s="3">
        <v>0.2</v>
      </c>
      <c r="G923" s="5">
        <v>0.2</v>
      </c>
      <c r="H923" s="3">
        <v>0.4</v>
      </c>
      <c r="I923" s="3">
        <v>1.55139</v>
      </c>
      <c r="J923" s="12">
        <f t="shared" si="15"/>
        <v>1.3416666666666666</v>
      </c>
      <c r="K923" s="3"/>
      <c r="L923" s="3"/>
      <c r="M923" s="3"/>
      <c r="N923" s="3"/>
      <c r="O923" s="3"/>
      <c r="P923" s="3">
        <f>IF(ISBLANK(Table13[[#This Row],[T1]]),0,IF(Table13[[#This Row],[T1]]&gt;0,1,0))</f>
        <v>1</v>
      </c>
      <c r="Q923" s="3">
        <f>IF(ISBLANK(Table13[[#This Row],[T2]]),0,IF(Table13[[#This Row],[T2]]&gt;0,1,0))</f>
        <v>0</v>
      </c>
      <c r="R923" s="3">
        <f>IF(ISBLANK(Table13[[#This Row],[T3]]),0,IF(Table13[[#This Row],[T3]]&gt;0,1,0))</f>
        <v>1</v>
      </c>
      <c r="S923" s="3">
        <f>IF(ISBLANK(Table13[[#This Row],[T4]]),0,IF(Table13[[#This Row],[T4]]&gt;0,1,0))</f>
        <v>1</v>
      </c>
      <c r="T923" s="3">
        <v>0.4</v>
      </c>
    </row>
    <row r="924" spans="1:20">
      <c r="A924" s="4">
        <v>43776.416666666664</v>
      </c>
      <c r="B924">
        <v>43776</v>
      </c>
      <c r="C924" s="3">
        <v>0.41666666666666669</v>
      </c>
      <c r="D924" s="3">
        <v>10</v>
      </c>
      <c r="E924" s="3">
        <v>38</v>
      </c>
      <c r="F924" s="3">
        <v>0.2</v>
      </c>
      <c r="G924" s="5">
        <v>0.2</v>
      </c>
      <c r="H924" s="3">
        <v>0.4</v>
      </c>
      <c r="I924" s="3">
        <v>1.55139</v>
      </c>
      <c r="J924" s="12">
        <f t="shared" si="15"/>
        <v>1.3916666666666666</v>
      </c>
      <c r="K924" s="3"/>
      <c r="L924" s="3"/>
      <c r="M924" s="3"/>
      <c r="N924" s="3"/>
      <c r="O924" s="3"/>
      <c r="P924" s="3">
        <f>IF(ISBLANK(Table13[[#This Row],[T1]]),0,IF(Table13[[#This Row],[T1]]&gt;0,1,0))</f>
        <v>1</v>
      </c>
      <c r="Q924" s="3">
        <f>IF(ISBLANK(Table13[[#This Row],[T2]]),0,IF(Table13[[#This Row],[T2]]&gt;0,1,0))</f>
        <v>0</v>
      </c>
      <c r="R924" s="3">
        <f>IF(ISBLANK(Table13[[#This Row],[T3]]),0,IF(Table13[[#This Row],[T3]]&gt;0,1,0))</f>
        <v>1</v>
      </c>
      <c r="S924" s="3">
        <f>IF(ISBLANK(Table13[[#This Row],[T4]]),0,IF(Table13[[#This Row],[T4]]&gt;0,1,0))</f>
        <v>1</v>
      </c>
      <c r="T924" s="3">
        <v>0.4</v>
      </c>
    </row>
    <row r="925" spans="1:20">
      <c r="A925" s="4">
        <v>43776.458333333336</v>
      </c>
      <c r="B925">
        <v>43776</v>
      </c>
      <c r="C925" s="3">
        <v>0.45833333333333331</v>
      </c>
      <c r="D925" s="3">
        <v>11</v>
      </c>
      <c r="E925" s="3">
        <v>38</v>
      </c>
      <c r="F925" s="3">
        <v>0.2</v>
      </c>
      <c r="G925" s="5">
        <v>0.2</v>
      </c>
      <c r="H925" s="3">
        <v>0.4</v>
      </c>
      <c r="I925" s="3">
        <v>1.55139</v>
      </c>
      <c r="J925" s="12">
        <f t="shared" si="15"/>
        <v>1.5</v>
      </c>
      <c r="K925" s="3"/>
      <c r="L925" s="3"/>
      <c r="M925" s="3"/>
      <c r="N925" s="3"/>
      <c r="O925" s="3"/>
      <c r="P925" s="3">
        <f>IF(ISBLANK(Table13[[#This Row],[T1]]),0,IF(Table13[[#This Row],[T1]]&gt;0,1,0))</f>
        <v>0</v>
      </c>
      <c r="Q925" s="3">
        <f>IF(ISBLANK(Table13[[#This Row],[T2]]),0,IF(Table13[[#This Row],[T2]]&gt;0,1,0))</f>
        <v>0</v>
      </c>
      <c r="R925" s="3">
        <f>IF(ISBLANK(Table13[[#This Row],[T3]]),0,IF(Table13[[#This Row],[T3]]&gt;0,1,0))</f>
        <v>0</v>
      </c>
      <c r="S925" s="3">
        <f>IF(ISBLANK(Table13[[#This Row],[T4]]),0,IF(Table13[[#This Row],[T4]]&gt;0,1,0))</f>
        <v>1</v>
      </c>
      <c r="T925" s="3">
        <v>0.4</v>
      </c>
    </row>
    <row r="926" spans="1:20">
      <c r="A926" s="4">
        <v>43776.5</v>
      </c>
      <c r="B926">
        <v>43776</v>
      </c>
      <c r="C926" s="3">
        <v>0.5</v>
      </c>
      <c r="D926" s="3">
        <v>12</v>
      </c>
      <c r="E926" s="3">
        <v>38</v>
      </c>
      <c r="F926" s="3">
        <v>0.2</v>
      </c>
      <c r="G926" s="5">
        <v>0.2</v>
      </c>
      <c r="H926" s="3">
        <v>0.4</v>
      </c>
      <c r="I926" s="3">
        <v>1.55139</v>
      </c>
      <c r="J926" s="12">
        <f t="shared" si="15"/>
        <v>1.4958333333333333</v>
      </c>
      <c r="K926" s="3">
        <v>0</v>
      </c>
      <c r="L926" s="3">
        <v>22</v>
      </c>
      <c r="M926" s="3">
        <v>0</v>
      </c>
      <c r="N926" s="3">
        <v>0</v>
      </c>
      <c r="O926" s="3"/>
      <c r="P926" s="3">
        <f>IF(ISBLANK(Table13[[#This Row],[T1]]),0,IF(Table13[[#This Row],[T1]]&gt;0,1,0))</f>
        <v>0</v>
      </c>
      <c r="Q926" s="3">
        <f>IF(ISBLANK(Table13[[#This Row],[T2]]),0,IF(Table13[[#This Row],[T2]]&gt;0,1,0))</f>
        <v>0</v>
      </c>
      <c r="R926" s="3">
        <f>IF(ISBLANK(Table13[[#This Row],[T3]]),0,IF(Table13[[#This Row],[T3]]&gt;0,1,0))</f>
        <v>0</v>
      </c>
      <c r="S926" s="3">
        <f>IF(ISBLANK(Table13[[#This Row],[T4]]),0,IF(Table13[[#This Row],[T4]]&gt;0,1,0))</f>
        <v>0</v>
      </c>
      <c r="T926" s="3">
        <v>0.4</v>
      </c>
    </row>
    <row r="927" spans="1:20">
      <c r="A927" s="4">
        <v>43776.541666666664</v>
      </c>
      <c r="B927">
        <v>43776</v>
      </c>
      <c r="C927" s="3">
        <v>0.54166666666666663</v>
      </c>
      <c r="D927" s="3">
        <v>13</v>
      </c>
      <c r="E927" s="3">
        <v>38</v>
      </c>
      <c r="F927" s="3">
        <v>0.2</v>
      </c>
      <c r="G927" s="5">
        <v>0.2</v>
      </c>
      <c r="H927" s="3">
        <v>0.4</v>
      </c>
      <c r="I927" s="3">
        <v>1.55139</v>
      </c>
      <c r="J927" s="12">
        <f t="shared" si="15"/>
        <v>1.4958333333333329</v>
      </c>
      <c r="K927" s="3">
        <v>0</v>
      </c>
      <c r="L927" s="3">
        <v>58</v>
      </c>
      <c r="M927" s="3">
        <v>0</v>
      </c>
      <c r="N927" s="3">
        <v>0</v>
      </c>
      <c r="O927" s="3"/>
      <c r="P927" s="3">
        <f>IF(ISBLANK(Table13[[#This Row],[T1]]),0,IF(Table13[[#This Row],[T1]]&gt;0,1,0))</f>
        <v>0</v>
      </c>
      <c r="Q927" s="3">
        <f>IF(ISBLANK(Table13[[#This Row],[T2]]),0,IF(Table13[[#This Row],[T2]]&gt;0,1,0))</f>
        <v>1</v>
      </c>
      <c r="R927" s="3">
        <f>IF(ISBLANK(Table13[[#This Row],[T3]]),0,IF(Table13[[#This Row],[T3]]&gt;0,1,0))</f>
        <v>0</v>
      </c>
      <c r="S927" s="3">
        <f>IF(ISBLANK(Table13[[#This Row],[T4]]),0,IF(Table13[[#This Row],[T4]]&gt;0,1,0))</f>
        <v>0</v>
      </c>
      <c r="T927" s="3">
        <v>0.4</v>
      </c>
    </row>
    <row r="928" spans="1:20">
      <c r="A928" s="4">
        <v>43776.583333333336</v>
      </c>
      <c r="B928">
        <v>43776</v>
      </c>
      <c r="C928" s="3">
        <v>0.58333333333333337</v>
      </c>
      <c r="D928" s="3">
        <v>14</v>
      </c>
      <c r="E928" s="3">
        <v>38</v>
      </c>
      <c r="F928" s="3">
        <v>0.3</v>
      </c>
      <c r="G928" s="5">
        <v>0.3</v>
      </c>
      <c r="H928" s="3">
        <v>0.6</v>
      </c>
      <c r="I928" s="3">
        <v>1.55139</v>
      </c>
      <c r="J928" s="12">
        <f t="shared" si="15"/>
        <v>1.4958333333333329</v>
      </c>
      <c r="K928" s="3">
        <v>0</v>
      </c>
      <c r="L928" s="3">
        <v>58</v>
      </c>
      <c r="M928" s="3">
        <v>0</v>
      </c>
      <c r="N928" s="3">
        <v>0</v>
      </c>
      <c r="O928" s="3"/>
      <c r="P928" s="3">
        <f>IF(ISBLANK(Table13[[#This Row],[T1]]),0,IF(Table13[[#This Row],[T1]]&gt;0,1,0))</f>
        <v>0</v>
      </c>
      <c r="Q928" s="3">
        <f>IF(ISBLANK(Table13[[#This Row],[T2]]),0,IF(Table13[[#This Row],[T2]]&gt;0,1,0))</f>
        <v>1</v>
      </c>
      <c r="R928" s="3">
        <f>IF(ISBLANK(Table13[[#This Row],[T3]]),0,IF(Table13[[#This Row],[T3]]&gt;0,1,0))</f>
        <v>0</v>
      </c>
      <c r="S928" s="3">
        <f>IF(ISBLANK(Table13[[#This Row],[T4]]),0,IF(Table13[[#This Row],[T4]]&gt;0,1,0))</f>
        <v>0</v>
      </c>
      <c r="T928" s="3">
        <v>0.6</v>
      </c>
    </row>
    <row r="929" spans="1:20">
      <c r="A929" s="4">
        <v>43776.625</v>
      </c>
      <c r="B929">
        <v>43776</v>
      </c>
      <c r="C929" s="3">
        <v>0.625</v>
      </c>
      <c r="D929" s="3">
        <v>15</v>
      </c>
      <c r="E929" s="3">
        <v>38</v>
      </c>
      <c r="F929" s="3">
        <v>1.3</v>
      </c>
      <c r="G929" s="5">
        <v>0.9</v>
      </c>
      <c r="H929" s="3">
        <v>2.2000000000000002</v>
      </c>
      <c r="I929" s="3">
        <v>1.55139</v>
      </c>
      <c r="J929" s="12">
        <f t="shared" si="15"/>
        <v>1.4833333333333327</v>
      </c>
      <c r="K929" s="3">
        <v>0</v>
      </c>
      <c r="L929" s="3">
        <v>18</v>
      </c>
      <c r="M929" s="3">
        <v>0</v>
      </c>
      <c r="N929" s="3">
        <v>0</v>
      </c>
      <c r="O929" s="3"/>
      <c r="P929" s="3">
        <f>IF(ISBLANK(Table13[[#This Row],[T1]]),0,IF(Table13[[#This Row],[T1]]&gt;0,1,0))</f>
        <v>1</v>
      </c>
      <c r="Q929" s="3">
        <f>IF(ISBLANK(Table13[[#This Row],[T2]]),0,IF(Table13[[#This Row],[T2]]&gt;0,1,0))</f>
        <v>1</v>
      </c>
      <c r="R929" s="3">
        <f>IF(ISBLANK(Table13[[#This Row],[T3]]),0,IF(Table13[[#This Row],[T3]]&gt;0,1,0))</f>
        <v>1</v>
      </c>
      <c r="S929" s="3">
        <f>IF(ISBLANK(Table13[[#This Row],[T4]]),0,IF(Table13[[#This Row],[T4]]&gt;0,1,0))</f>
        <v>1</v>
      </c>
      <c r="T929" s="3">
        <v>2.2000000000000002</v>
      </c>
    </row>
    <row r="930" spans="1:20">
      <c r="A930" s="4">
        <v>43776.666666666664</v>
      </c>
      <c r="B930">
        <v>43776</v>
      </c>
      <c r="C930" s="3">
        <v>0.66666666666666663</v>
      </c>
      <c r="D930" s="3">
        <v>16</v>
      </c>
      <c r="E930" s="3">
        <v>38</v>
      </c>
      <c r="F930" s="3">
        <v>0.2</v>
      </c>
      <c r="G930" s="5">
        <v>0.2</v>
      </c>
      <c r="H930" s="3">
        <v>0.4</v>
      </c>
      <c r="I930" s="3">
        <v>1.55139</v>
      </c>
      <c r="J930" s="12">
        <f t="shared" si="15"/>
        <v>1.4999999999999993</v>
      </c>
      <c r="K930" s="3"/>
      <c r="L930" s="3"/>
      <c r="M930" s="3"/>
      <c r="N930" s="3"/>
      <c r="O930" s="3"/>
      <c r="P930" s="3">
        <f>IF(ISBLANK(Table13[[#This Row],[T1]]),0,IF(Table13[[#This Row],[T1]]&gt;0,1,0))</f>
        <v>1</v>
      </c>
      <c r="Q930" s="3">
        <f>IF(ISBLANK(Table13[[#This Row],[T2]]),0,IF(Table13[[#This Row],[T2]]&gt;0,1,0))</f>
        <v>1</v>
      </c>
      <c r="R930" s="3">
        <f>IF(ISBLANK(Table13[[#This Row],[T3]]),0,IF(Table13[[#This Row],[T3]]&gt;0,1,0))</f>
        <v>1</v>
      </c>
      <c r="S930" s="3">
        <f>IF(ISBLANK(Table13[[#This Row],[T4]]),0,IF(Table13[[#This Row],[T4]]&gt;0,1,0))</f>
        <v>1</v>
      </c>
      <c r="T930" s="3">
        <v>0.4</v>
      </c>
    </row>
    <row r="931" spans="1:20">
      <c r="A931" s="4">
        <v>43776.708333333336</v>
      </c>
      <c r="B931">
        <v>43776</v>
      </c>
      <c r="C931" s="3">
        <v>0.70833333333333337</v>
      </c>
      <c r="D931" s="3">
        <v>17</v>
      </c>
      <c r="E931" s="3">
        <v>38</v>
      </c>
      <c r="F931" s="3">
        <v>0.3</v>
      </c>
      <c r="G931" s="5">
        <v>0.7</v>
      </c>
      <c r="H931" s="3">
        <v>1</v>
      </c>
      <c r="I931" s="3">
        <v>1.55139</v>
      </c>
      <c r="J931" s="12">
        <f t="shared" si="15"/>
        <v>1.6666666666666663</v>
      </c>
      <c r="K931" s="3"/>
      <c r="L931" s="3"/>
      <c r="M931" s="3"/>
      <c r="N931" s="3"/>
      <c r="O931" s="3"/>
      <c r="P931" s="3">
        <f>IF(ISBLANK(Table13[[#This Row],[T1]]),0,IF(Table13[[#This Row],[T1]]&gt;0,1,0))</f>
        <v>1</v>
      </c>
      <c r="Q931" s="3">
        <f>IF(ISBLANK(Table13[[#This Row],[T2]]),0,IF(Table13[[#This Row],[T2]]&gt;0,1,0))</f>
        <v>0</v>
      </c>
      <c r="R931" s="3">
        <f>IF(ISBLANK(Table13[[#This Row],[T3]]),0,IF(Table13[[#This Row],[T3]]&gt;0,1,0))</f>
        <v>1</v>
      </c>
      <c r="S931" s="3">
        <f>IF(ISBLANK(Table13[[#This Row],[T4]]),0,IF(Table13[[#This Row],[T4]]&gt;0,1,0))</f>
        <v>0</v>
      </c>
      <c r="T931" s="3">
        <v>1</v>
      </c>
    </row>
    <row r="932" spans="1:20">
      <c r="A932" s="4">
        <v>43776.75</v>
      </c>
      <c r="B932">
        <v>43776</v>
      </c>
      <c r="C932" s="3">
        <v>0.75</v>
      </c>
      <c r="D932" s="3">
        <v>18</v>
      </c>
      <c r="E932" s="3">
        <v>38</v>
      </c>
      <c r="F932" s="3">
        <v>0.4</v>
      </c>
      <c r="G932" s="5">
        <v>0.7</v>
      </c>
      <c r="H932" s="3">
        <v>1.1000000000000001</v>
      </c>
      <c r="I932" s="3">
        <v>1.55139</v>
      </c>
      <c r="J932" s="12">
        <f t="shared" si="15"/>
        <v>1.8499999999999999</v>
      </c>
      <c r="K932" s="3">
        <v>0</v>
      </c>
      <c r="L932" s="3">
        <v>0</v>
      </c>
      <c r="M932" s="3">
        <v>56</v>
      </c>
      <c r="N932" s="3">
        <v>0</v>
      </c>
      <c r="O932" s="3"/>
      <c r="P932" s="3">
        <f>IF(ISBLANK(Table13[[#This Row],[T1]]),0,IF(Table13[[#This Row],[T1]]&gt;0,1,0))</f>
        <v>1</v>
      </c>
      <c r="Q932" s="3">
        <f>IF(ISBLANK(Table13[[#This Row],[T2]]),0,IF(Table13[[#This Row],[T2]]&gt;0,1,0))</f>
        <v>1</v>
      </c>
      <c r="R932" s="3">
        <f>IF(ISBLANK(Table13[[#This Row],[T3]]),0,IF(Table13[[#This Row],[T3]]&gt;0,1,0))</f>
        <v>1</v>
      </c>
      <c r="S932" s="3">
        <f>IF(ISBLANK(Table13[[#This Row],[T4]]),0,IF(Table13[[#This Row],[T4]]&gt;0,1,0))</f>
        <v>0</v>
      </c>
      <c r="T932" s="3">
        <v>1.1000000000000001</v>
      </c>
    </row>
    <row r="933" spans="1:20">
      <c r="A933" s="4">
        <v>43776.791666666664</v>
      </c>
      <c r="B933">
        <v>43776</v>
      </c>
      <c r="C933" s="3">
        <v>0.79166666666666663</v>
      </c>
      <c r="D933" s="3">
        <v>19</v>
      </c>
      <c r="E933" s="3">
        <v>38</v>
      </c>
      <c r="F933" s="3">
        <v>0.6</v>
      </c>
      <c r="G933" s="5">
        <v>0.8</v>
      </c>
      <c r="H933" s="3">
        <v>1.4</v>
      </c>
      <c r="I933" s="3">
        <v>1.55139</v>
      </c>
      <c r="J933" s="12">
        <f t="shared" si="15"/>
        <v>1.9083333333333332</v>
      </c>
      <c r="K933" s="3">
        <v>47</v>
      </c>
      <c r="L933" s="3">
        <v>0</v>
      </c>
      <c r="M933" s="3">
        <v>57</v>
      </c>
      <c r="N933" s="3">
        <v>0</v>
      </c>
      <c r="O933" s="3"/>
      <c r="P933" s="3">
        <f>IF(ISBLANK(Table13[[#This Row],[T1]]),0,IF(Table13[[#This Row],[T1]]&gt;0,1,0))</f>
        <v>1</v>
      </c>
      <c r="Q933" s="3">
        <f>IF(ISBLANK(Table13[[#This Row],[T2]]),0,IF(Table13[[#This Row],[T2]]&gt;0,1,0))</f>
        <v>1</v>
      </c>
      <c r="R933" s="3">
        <f>IF(ISBLANK(Table13[[#This Row],[T3]]),0,IF(Table13[[#This Row],[T3]]&gt;0,1,0))</f>
        <v>1</v>
      </c>
      <c r="S933" s="3">
        <f>IF(ISBLANK(Table13[[#This Row],[T4]]),0,IF(Table13[[#This Row],[T4]]&gt;0,1,0))</f>
        <v>0</v>
      </c>
      <c r="T933" s="3">
        <v>1.4</v>
      </c>
    </row>
    <row r="934" spans="1:20">
      <c r="A934" s="4">
        <v>43776.833333333336</v>
      </c>
      <c r="B934">
        <v>43776</v>
      </c>
      <c r="C934" s="3">
        <v>0.83333333333333337</v>
      </c>
      <c r="D934" s="3">
        <v>20</v>
      </c>
      <c r="E934" s="3">
        <v>38</v>
      </c>
      <c r="F934" s="3">
        <v>0.9</v>
      </c>
      <c r="G934" s="5">
        <v>3.4</v>
      </c>
      <c r="H934" s="3">
        <v>4.3</v>
      </c>
      <c r="I934" s="3">
        <v>1.55139</v>
      </c>
      <c r="J934" s="12">
        <f t="shared" si="15"/>
        <v>2.0416666666666665</v>
      </c>
      <c r="K934" s="3">
        <v>58</v>
      </c>
      <c r="L934" s="3">
        <v>28</v>
      </c>
      <c r="M934" s="3">
        <v>57</v>
      </c>
      <c r="N934" s="3">
        <v>0</v>
      </c>
      <c r="O934" s="3"/>
      <c r="P934" s="3">
        <f>IF(ISBLANK(Table13[[#This Row],[T1]]),0,IF(Table13[[#This Row],[T1]]&gt;0,1,0))</f>
        <v>1</v>
      </c>
      <c r="Q934" s="3">
        <f>IF(ISBLANK(Table13[[#This Row],[T2]]),0,IF(Table13[[#This Row],[T2]]&gt;0,1,0))</f>
        <v>1</v>
      </c>
      <c r="R934" s="3">
        <f>IF(ISBLANK(Table13[[#This Row],[T3]]),0,IF(Table13[[#This Row],[T3]]&gt;0,1,0))</f>
        <v>1</v>
      </c>
      <c r="S934" s="3">
        <f>IF(ISBLANK(Table13[[#This Row],[T4]]),0,IF(Table13[[#This Row],[T4]]&gt;0,1,0))</f>
        <v>0</v>
      </c>
      <c r="T934" s="3">
        <v>4.3</v>
      </c>
    </row>
    <row r="935" spans="1:20">
      <c r="A935" s="4">
        <v>43776.875</v>
      </c>
      <c r="B935">
        <v>43776</v>
      </c>
      <c r="C935" s="3">
        <v>0.875</v>
      </c>
      <c r="D935" s="3">
        <v>21</v>
      </c>
      <c r="E935" s="3">
        <v>38</v>
      </c>
      <c r="F935" s="3">
        <v>1.4</v>
      </c>
      <c r="G935" s="5">
        <v>0.7</v>
      </c>
      <c r="H935" s="3">
        <v>2.0999999999999996</v>
      </c>
      <c r="I935" s="3">
        <v>1.55139</v>
      </c>
      <c r="J935" s="12">
        <f t="shared" si="15"/>
        <v>2.0249999999999999</v>
      </c>
      <c r="K935" s="3">
        <v>57</v>
      </c>
      <c r="L935" s="3">
        <v>57</v>
      </c>
      <c r="M935" s="3">
        <v>57</v>
      </c>
      <c r="N935" s="3">
        <v>0</v>
      </c>
      <c r="O935" s="3"/>
      <c r="P935" s="3">
        <f>IF(ISBLANK(Table13[[#This Row],[T1]]),0,IF(Table13[[#This Row],[T1]]&gt;0,1,0))</f>
        <v>1</v>
      </c>
      <c r="Q935" s="3">
        <f>IF(ISBLANK(Table13[[#This Row],[T2]]),0,IF(Table13[[#This Row],[T2]]&gt;0,1,0))</f>
        <v>1</v>
      </c>
      <c r="R935" s="3">
        <f>IF(ISBLANK(Table13[[#This Row],[T3]]),0,IF(Table13[[#This Row],[T3]]&gt;0,1,0))</f>
        <v>1</v>
      </c>
      <c r="S935" s="3">
        <f>IF(ISBLANK(Table13[[#This Row],[T4]]),0,IF(Table13[[#This Row],[T4]]&gt;0,1,0))</f>
        <v>1</v>
      </c>
      <c r="T935" s="3">
        <v>2.0999999999999996</v>
      </c>
    </row>
    <row r="936" spans="1:20">
      <c r="A936" s="4">
        <v>43776.916666666664</v>
      </c>
      <c r="B936">
        <v>43776</v>
      </c>
      <c r="C936" s="3">
        <v>0.91666666666666663</v>
      </c>
      <c r="D936" s="3">
        <v>22</v>
      </c>
      <c r="E936" s="3">
        <v>38</v>
      </c>
      <c r="F936" s="3">
        <v>1.9</v>
      </c>
      <c r="G936" s="5">
        <v>0.4</v>
      </c>
      <c r="H936" s="3">
        <v>2.2999999999999998</v>
      </c>
      <c r="I936" s="3">
        <v>1.55139</v>
      </c>
      <c r="J936" s="12">
        <f t="shared" si="15"/>
        <v>2.0416666666666665</v>
      </c>
      <c r="K936" s="3">
        <v>58</v>
      </c>
      <c r="L936" s="3">
        <v>58</v>
      </c>
      <c r="M936" s="3">
        <v>57</v>
      </c>
      <c r="N936" s="3">
        <v>0</v>
      </c>
      <c r="O936" s="3"/>
      <c r="P936" s="3">
        <f>IF(ISBLANK(Table13[[#This Row],[T1]]),0,IF(Table13[[#This Row],[T1]]&gt;0,1,0))</f>
        <v>1</v>
      </c>
      <c r="Q936" s="3">
        <f>IF(ISBLANK(Table13[[#This Row],[T2]]),0,IF(Table13[[#This Row],[T2]]&gt;0,1,0))</f>
        <v>1</v>
      </c>
      <c r="R936" s="3">
        <f>IF(ISBLANK(Table13[[#This Row],[T3]]),0,IF(Table13[[#This Row],[T3]]&gt;0,1,0))</f>
        <v>1</v>
      </c>
      <c r="S936" s="3">
        <f>IF(ISBLANK(Table13[[#This Row],[T4]]),0,IF(Table13[[#This Row],[T4]]&gt;0,1,0))</f>
        <v>1</v>
      </c>
      <c r="T936" s="3">
        <v>2.2999999999999998</v>
      </c>
    </row>
    <row r="937" spans="1:20">
      <c r="A937" s="4">
        <v>43776.958333333336</v>
      </c>
      <c r="B937">
        <v>43776</v>
      </c>
      <c r="C937" s="3">
        <v>0.95833333333333337</v>
      </c>
      <c r="D937" s="3">
        <v>23</v>
      </c>
      <c r="E937" s="3">
        <v>38</v>
      </c>
      <c r="F937" s="3">
        <v>0.2</v>
      </c>
      <c r="G937" s="5">
        <v>0.5</v>
      </c>
      <c r="H937" s="3">
        <v>0.7</v>
      </c>
      <c r="I937" s="3">
        <v>1.55139</v>
      </c>
      <c r="J937" s="12">
        <f t="shared" si="15"/>
        <v>1.9625000000000001</v>
      </c>
      <c r="K937" s="3">
        <v>58</v>
      </c>
      <c r="L937" s="3">
        <v>58</v>
      </c>
      <c r="M937" s="3">
        <v>58</v>
      </c>
      <c r="N937" s="3">
        <v>0</v>
      </c>
      <c r="O937" s="3"/>
      <c r="P937" s="3">
        <f>IF(ISBLANK(Table13[[#This Row],[T1]]),0,IF(Table13[[#This Row],[T1]]&gt;0,1,0))</f>
        <v>1</v>
      </c>
      <c r="Q937" s="3">
        <f>IF(ISBLANK(Table13[[#This Row],[T2]]),0,IF(Table13[[#This Row],[T2]]&gt;0,1,0))</f>
        <v>1</v>
      </c>
      <c r="R937" s="3">
        <f>IF(ISBLANK(Table13[[#This Row],[T3]]),0,IF(Table13[[#This Row],[T3]]&gt;0,1,0))</f>
        <v>1</v>
      </c>
      <c r="S937" s="3">
        <f>IF(ISBLANK(Table13[[#This Row],[T4]]),0,IF(Table13[[#This Row],[T4]]&gt;0,1,0))</f>
        <v>1</v>
      </c>
      <c r="T937" s="3">
        <v>0.7</v>
      </c>
    </row>
    <row r="938" spans="1:20">
      <c r="A938" s="4">
        <v>43777</v>
      </c>
      <c r="B938">
        <v>43777</v>
      </c>
      <c r="C938" s="3">
        <v>0</v>
      </c>
      <c r="D938" s="3">
        <v>0</v>
      </c>
      <c r="E938" s="3">
        <v>39</v>
      </c>
      <c r="F938" s="3">
        <v>0.2</v>
      </c>
      <c r="G938" s="5">
        <v>0.5</v>
      </c>
      <c r="H938" s="3">
        <v>0.7</v>
      </c>
      <c r="I938" s="3">
        <v>1.55139</v>
      </c>
      <c r="J938" s="12">
        <f t="shared" si="15"/>
        <v>2</v>
      </c>
      <c r="K938" s="3">
        <v>58</v>
      </c>
      <c r="L938" s="3">
        <v>57</v>
      </c>
      <c r="M938" s="3">
        <v>58</v>
      </c>
      <c r="N938" s="3">
        <v>0</v>
      </c>
      <c r="O938" s="3"/>
      <c r="P938" s="3">
        <f>IF(ISBLANK(Table13[[#This Row],[T1]]),0,IF(Table13[[#This Row],[T1]]&gt;0,1,0))</f>
        <v>1</v>
      </c>
      <c r="Q938" s="3">
        <f>IF(ISBLANK(Table13[[#This Row],[T2]]),0,IF(Table13[[#This Row],[T2]]&gt;0,1,0))</f>
        <v>1</v>
      </c>
      <c r="R938" s="3">
        <f>IF(ISBLANK(Table13[[#This Row],[T3]]),0,IF(Table13[[#This Row],[T3]]&gt;0,1,0))</f>
        <v>1</v>
      </c>
      <c r="S938" s="3">
        <f>IF(ISBLANK(Table13[[#This Row],[T4]]),0,IF(Table13[[#This Row],[T4]]&gt;0,1,0))</f>
        <v>1</v>
      </c>
      <c r="T938" s="3">
        <v>0.7</v>
      </c>
    </row>
    <row r="939" spans="1:20">
      <c r="A939" s="4">
        <v>43777.041666666664</v>
      </c>
      <c r="B939">
        <v>43777</v>
      </c>
      <c r="C939" s="3">
        <v>4.1666666666666664E-2</v>
      </c>
      <c r="D939" s="3">
        <v>1</v>
      </c>
      <c r="E939" s="3">
        <v>39</v>
      </c>
      <c r="F939" s="3">
        <v>0.2</v>
      </c>
      <c r="G939" s="5">
        <v>0.4</v>
      </c>
      <c r="H939" s="3">
        <v>0.60000000000000009</v>
      </c>
      <c r="I939" s="3">
        <v>1.55139</v>
      </c>
      <c r="J939" s="12">
        <f t="shared" si="15"/>
        <v>2.0958333333333332</v>
      </c>
      <c r="K939" s="3">
        <v>57</v>
      </c>
      <c r="L939" s="3">
        <v>57</v>
      </c>
      <c r="M939" s="3">
        <v>57</v>
      </c>
      <c r="N939" s="3">
        <v>0</v>
      </c>
      <c r="O939" s="3"/>
      <c r="P939" s="3">
        <f>IF(ISBLANK(Table13[[#This Row],[T1]]),0,IF(Table13[[#This Row],[T1]]&gt;0,1,0))</f>
        <v>1</v>
      </c>
      <c r="Q939" s="3">
        <f>IF(ISBLANK(Table13[[#This Row],[T2]]),0,IF(Table13[[#This Row],[T2]]&gt;0,1,0))</f>
        <v>1</v>
      </c>
      <c r="R939" s="3">
        <f>IF(ISBLANK(Table13[[#This Row],[T3]]),0,IF(Table13[[#This Row],[T3]]&gt;0,1,0))</f>
        <v>1</v>
      </c>
      <c r="S939" s="3">
        <f>IF(ISBLANK(Table13[[#This Row],[T4]]),0,IF(Table13[[#This Row],[T4]]&gt;0,1,0))</f>
        <v>1</v>
      </c>
      <c r="T939" s="3">
        <v>0.60000000000000009</v>
      </c>
    </row>
    <row r="940" spans="1:20">
      <c r="A940" s="4">
        <v>43777.083333333336</v>
      </c>
      <c r="B940">
        <v>43777</v>
      </c>
      <c r="C940" s="3">
        <v>8.3333333333333329E-2</v>
      </c>
      <c r="D940" s="3">
        <v>2</v>
      </c>
      <c r="E940" s="3">
        <v>39</v>
      </c>
      <c r="F940" s="3">
        <v>0.5</v>
      </c>
      <c r="G940" s="5">
        <v>0.5</v>
      </c>
      <c r="H940" s="3">
        <v>1</v>
      </c>
      <c r="I940" s="3">
        <v>1.55139</v>
      </c>
      <c r="J940" s="12">
        <f t="shared" si="15"/>
        <v>2.1708333333333329</v>
      </c>
      <c r="K940" s="3">
        <v>58</v>
      </c>
      <c r="L940" s="3">
        <v>58</v>
      </c>
      <c r="M940" s="3">
        <v>58</v>
      </c>
      <c r="N940" s="3">
        <v>0</v>
      </c>
      <c r="O940" s="3"/>
      <c r="P940" s="3">
        <f>IF(ISBLANK(Table13[[#This Row],[T1]]),0,IF(Table13[[#This Row],[T1]]&gt;0,1,0))</f>
        <v>1</v>
      </c>
      <c r="Q940" s="3">
        <f>IF(ISBLANK(Table13[[#This Row],[T2]]),0,IF(Table13[[#This Row],[T2]]&gt;0,1,0))</f>
        <v>1</v>
      </c>
      <c r="R940" s="3">
        <f>IF(ISBLANK(Table13[[#This Row],[T3]]),0,IF(Table13[[#This Row],[T3]]&gt;0,1,0))</f>
        <v>1</v>
      </c>
      <c r="S940" s="3">
        <f>IF(ISBLANK(Table13[[#This Row],[T4]]),0,IF(Table13[[#This Row],[T4]]&gt;0,1,0))</f>
        <v>1</v>
      </c>
      <c r="T940" s="3">
        <v>1</v>
      </c>
    </row>
    <row r="941" spans="1:20">
      <c r="A941" s="4">
        <v>43777.125</v>
      </c>
      <c r="B941">
        <v>43777</v>
      </c>
      <c r="C941" s="3">
        <v>0.125</v>
      </c>
      <c r="D941" s="3">
        <v>3</v>
      </c>
      <c r="E941" s="3">
        <v>39</v>
      </c>
      <c r="F941" s="3">
        <v>0.5</v>
      </c>
      <c r="G941" s="5">
        <v>0.5</v>
      </c>
      <c r="H941" s="3">
        <v>1</v>
      </c>
      <c r="I941" s="3">
        <v>1.55139</v>
      </c>
      <c r="J941" s="12">
        <f t="shared" si="15"/>
        <v>2.2249999999999996</v>
      </c>
      <c r="K941" s="3">
        <v>58</v>
      </c>
      <c r="L941" s="3">
        <v>58</v>
      </c>
      <c r="M941" s="3">
        <v>58</v>
      </c>
      <c r="N941" s="3">
        <v>0</v>
      </c>
      <c r="O941" s="3"/>
      <c r="P941" s="3">
        <f>IF(ISBLANK(Table13[[#This Row],[T1]]),0,IF(Table13[[#This Row],[T1]]&gt;0,1,0))</f>
        <v>1</v>
      </c>
      <c r="Q941" s="3">
        <f>IF(ISBLANK(Table13[[#This Row],[T2]]),0,IF(Table13[[#This Row],[T2]]&gt;0,1,0))</f>
        <v>1</v>
      </c>
      <c r="R941" s="3">
        <f>IF(ISBLANK(Table13[[#This Row],[T3]]),0,IF(Table13[[#This Row],[T3]]&gt;0,1,0))</f>
        <v>1</v>
      </c>
      <c r="S941" s="3">
        <f>IF(ISBLANK(Table13[[#This Row],[T4]]),0,IF(Table13[[#This Row],[T4]]&gt;0,1,0))</f>
        <v>1</v>
      </c>
      <c r="T941" s="3">
        <v>1</v>
      </c>
    </row>
    <row r="942" spans="1:20">
      <c r="A942" s="4">
        <v>43777.166666666664</v>
      </c>
      <c r="B942">
        <v>43777</v>
      </c>
      <c r="C942" s="3">
        <v>0.16666666666666666</v>
      </c>
      <c r="D942" s="3">
        <v>4</v>
      </c>
      <c r="E942" s="3">
        <v>39</v>
      </c>
      <c r="F942" s="3">
        <v>0.6</v>
      </c>
      <c r="G942" s="5">
        <v>0.6</v>
      </c>
      <c r="H942" s="3">
        <v>1.2</v>
      </c>
      <c r="I942" s="3">
        <v>1.55139</v>
      </c>
      <c r="J942" s="12">
        <f t="shared" si="15"/>
        <v>2.2833333333333332</v>
      </c>
      <c r="K942" s="3">
        <v>58</v>
      </c>
      <c r="L942" s="3">
        <v>58</v>
      </c>
      <c r="M942" s="3">
        <v>58</v>
      </c>
      <c r="N942" s="3">
        <v>0</v>
      </c>
      <c r="O942" s="3"/>
      <c r="P942" s="3">
        <f>IF(ISBLANK(Table13[[#This Row],[T1]]),0,IF(Table13[[#This Row],[T1]]&gt;0,1,0))</f>
        <v>1</v>
      </c>
      <c r="Q942" s="3">
        <f>IF(ISBLANK(Table13[[#This Row],[T2]]),0,IF(Table13[[#This Row],[T2]]&gt;0,1,0))</f>
        <v>1</v>
      </c>
      <c r="R942" s="3">
        <f>IF(ISBLANK(Table13[[#This Row],[T3]]),0,IF(Table13[[#This Row],[T3]]&gt;0,1,0))</f>
        <v>1</v>
      </c>
      <c r="S942" s="3">
        <f>IF(ISBLANK(Table13[[#This Row],[T4]]),0,IF(Table13[[#This Row],[T4]]&gt;0,1,0))</f>
        <v>1</v>
      </c>
      <c r="T942" s="3">
        <v>1.2</v>
      </c>
    </row>
    <row r="943" spans="1:20">
      <c r="A943" s="4">
        <v>43777.208333333336</v>
      </c>
      <c r="B943">
        <v>43777</v>
      </c>
      <c r="C943" s="3">
        <v>0.20833333333333334</v>
      </c>
      <c r="D943" s="3">
        <v>5</v>
      </c>
      <c r="E943" s="3">
        <v>39</v>
      </c>
      <c r="F943" s="3">
        <v>0.5</v>
      </c>
      <c r="G943" s="5">
        <v>2.2000000000000002</v>
      </c>
      <c r="H943" s="3">
        <v>2.7</v>
      </c>
      <c r="I943" s="3">
        <v>1.55139</v>
      </c>
      <c r="J943" s="12">
        <f t="shared" si="15"/>
        <v>2.333333333333333</v>
      </c>
      <c r="K943" s="3">
        <v>57</v>
      </c>
      <c r="L943" s="3">
        <v>52</v>
      </c>
      <c r="M943" s="3">
        <v>57</v>
      </c>
      <c r="N943" s="3">
        <v>0</v>
      </c>
      <c r="O943" s="3"/>
      <c r="P943" s="3">
        <f>IF(ISBLANK(Table13[[#This Row],[T1]]),0,IF(Table13[[#This Row],[T1]]&gt;0,1,0))</f>
        <v>1</v>
      </c>
      <c r="Q943" s="3">
        <f>IF(ISBLANK(Table13[[#This Row],[T2]]),0,IF(Table13[[#This Row],[T2]]&gt;0,1,0))</f>
        <v>1</v>
      </c>
      <c r="R943" s="3">
        <f>IF(ISBLANK(Table13[[#This Row],[T3]]),0,IF(Table13[[#This Row],[T3]]&gt;0,1,0))</f>
        <v>1</v>
      </c>
      <c r="S943" s="3">
        <f>IF(ISBLANK(Table13[[#This Row],[T4]]),0,IF(Table13[[#This Row],[T4]]&gt;0,1,0))</f>
        <v>1</v>
      </c>
      <c r="T943" s="3">
        <v>2.7</v>
      </c>
    </row>
    <row r="944" spans="1:20">
      <c r="A944" s="4">
        <v>43777.25</v>
      </c>
      <c r="B944">
        <v>43777</v>
      </c>
      <c r="C944" s="3">
        <v>0.25</v>
      </c>
      <c r="D944" s="3">
        <v>6</v>
      </c>
      <c r="E944" s="3">
        <v>39</v>
      </c>
      <c r="F944" s="3">
        <v>0.2</v>
      </c>
      <c r="G944" s="5">
        <v>2.2000000000000002</v>
      </c>
      <c r="H944" s="3">
        <v>2.4000000000000004</v>
      </c>
      <c r="I944" s="3">
        <v>1.55139</v>
      </c>
      <c r="J944" s="12">
        <f t="shared" si="15"/>
        <v>2.3458333333333332</v>
      </c>
      <c r="K944" s="3">
        <v>58</v>
      </c>
      <c r="L944" s="3">
        <v>58</v>
      </c>
      <c r="M944" s="3">
        <v>58</v>
      </c>
      <c r="N944" s="3">
        <v>0</v>
      </c>
      <c r="O944" s="3"/>
      <c r="P944" s="3">
        <f>IF(ISBLANK(Table13[[#This Row],[T1]]),0,IF(Table13[[#This Row],[T1]]&gt;0,1,0))</f>
        <v>1</v>
      </c>
      <c r="Q944" s="3">
        <f>IF(ISBLANK(Table13[[#This Row],[T2]]),0,IF(Table13[[#This Row],[T2]]&gt;0,1,0))</f>
        <v>1</v>
      </c>
      <c r="R944" s="3">
        <f>IF(ISBLANK(Table13[[#This Row],[T3]]),0,IF(Table13[[#This Row],[T3]]&gt;0,1,0))</f>
        <v>1</v>
      </c>
      <c r="S944" s="3">
        <f>IF(ISBLANK(Table13[[#This Row],[T4]]),0,IF(Table13[[#This Row],[T4]]&gt;0,1,0))</f>
        <v>1</v>
      </c>
      <c r="T944" s="3">
        <v>2.4000000000000004</v>
      </c>
    </row>
    <row r="945" spans="1:20">
      <c r="A945" s="4">
        <v>43777.291666666664</v>
      </c>
      <c r="B945">
        <v>43777</v>
      </c>
      <c r="C945" s="3">
        <v>0.29166666666666669</v>
      </c>
      <c r="D945" s="3">
        <v>7</v>
      </c>
      <c r="E945" s="3">
        <v>39</v>
      </c>
      <c r="F945" s="3">
        <v>2.7</v>
      </c>
      <c r="G945" s="5">
        <v>1.2</v>
      </c>
      <c r="H945" s="3">
        <v>3.9000000000000004</v>
      </c>
      <c r="I945" s="3">
        <v>1.55139</v>
      </c>
      <c r="J945" s="12">
        <f t="shared" si="15"/>
        <v>2.4124999999999996</v>
      </c>
      <c r="K945" s="3">
        <v>54</v>
      </c>
      <c r="L945" s="3">
        <v>41</v>
      </c>
      <c r="M945" s="3">
        <v>58</v>
      </c>
      <c r="N945" s="3">
        <v>0</v>
      </c>
      <c r="O945" s="3"/>
      <c r="P945" s="3">
        <f>IF(ISBLANK(Table13[[#This Row],[T1]]),0,IF(Table13[[#This Row],[T1]]&gt;0,1,0))</f>
        <v>1</v>
      </c>
      <c r="Q945" s="3">
        <f>IF(ISBLANK(Table13[[#This Row],[T2]]),0,IF(Table13[[#This Row],[T2]]&gt;0,1,0))</f>
        <v>1</v>
      </c>
      <c r="R945" s="3">
        <f>IF(ISBLANK(Table13[[#This Row],[T3]]),0,IF(Table13[[#This Row],[T3]]&gt;0,1,0))</f>
        <v>1</v>
      </c>
      <c r="S945" s="3">
        <f>IF(ISBLANK(Table13[[#This Row],[T4]]),0,IF(Table13[[#This Row],[T4]]&gt;0,1,0))</f>
        <v>1</v>
      </c>
      <c r="T945" s="3">
        <v>3.9000000000000004</v>
      </c>
    </row>
    <row r="946" spans="1:20">
      <c r="A946" s="4">
        <v>43777.333333333336</v>
      </c>
      <c r="B946">
        <v>43777</v>
      </c>
      <c r="C946" s="3">
        <v>0.33333333333333331</v>
      </c>
      <c r="D946" s="3">
        <v>8</v>
      </c>
      <c r="E946" s="3">
        <v>39</v>
      </c>
      <c r="F946" s="3">
        <v>0.3</v>
      </c>
      <c r="G946" s="5">
        <v>0.3</v>
      </c>
      <c r="H946" s="3">
        <v>0.6</v>
      </c>
      <c r="I946" s="3">
        <v>1.55139</v>
      </c>
      <c r="J946" s="12">
        <f t="shared" si="15"/>
        <v>2.3916666666666662</v>
      </c>
      <c r="K946" s="3">
        <v>0</v>
      </c>
      <c r="L946" s="3">
        <v>0</v>
      </c>
      <c r="M946" s="3">
        <v>58</v>
      </c>
      <c r="N946" s="3">
        <v>0</v>
      </c>
      <c r="O946" s="3"/>
      <c r="P946" s="3">
        <f>IF(ISBLANK(Table13[[#This Row],[T1]]),0,IF(Table13[[#This Row],[T1]]&gt;0,1,0))</f>
        <v>0</v>
      </c>
      <c r="Q946" s="3">
        <f>IF(ISBLANK(Table13[[#This Row],[T2]]),0,IF(Table13[[#This Row],[T2]]&gt;0,1,0))</f>
        <v>0</v>
      </c>
      <c r="R946" s="3">
        <f>IF(ISBLANK(Table13[[#This Row],[T3]]),0,IF(Table13[[#This Row],[T3]]&gt;0,1,0))</f>
        <v>0</v>
      </c>
      <c r="S946" s="3">
        <f>IF(ISBLANK(Table13[[#This Row],[T4]]),0,IF(Table13[[#This Row],[T4]]&gt;0,1,0))</f>
        <v>1</v>
      </c>
      <c r="T946" s="3">
        <v>0.6</v>
      </c>
    </row>
    <row r="947" spans="1:20">
      <c r="A947" s="4">
        <v>43777.375</v>
      </c>
      <c r="B947">
        <v>43777</v>
      </c>
      <c r="C947" s="3">
        <v>0.375</v>
      </c>
      <c r="D947" s="3">
        <v>9</v>
      </c>
      <c r="E947" s="3">
        <v>39</v>
      </c>
      <c r="F947" s="3">
        <v>1.1000000000000001</v>
      </c>
      <c r="G947" s="5">
        <v>0.5</v>
      </c>
      <c r="H947" s="3">
        <v>1.6</v>
      </c>
      <c r="I947" s="3">
        <v>1.55139</v>
      </c>
      <c r="J947" s="12">
        <f t="shared" si="15"/>
        <v>2.504166666666666</v>
      </c>
      <c r="K947" s="3">
        <v>0</v>
      </c>
      <c r="L947" s="3">
        <v>0</v>
      </c>
      <c r="M947" s="3">
        <v>54</v>
      </c>
      <c r="N947" s="3">
        <v>0</v>
      </c>
      <c r="O947" s="3"/>
      <c r="P947" s="3">
        <f>IF(ISBLANK(Table13[[#This Row],[T1]]),0,IF(Table13[[#This Row],[T1]]&gt;0,1,0))</f>
        <v>0</v>
      </c>
      <c r="Q947" s="3">
        <f>IF(ISBLANK(Table13[[#This Row],[T2]]),0,IF(Table13[[#This Row],[T2]]&gt;0,1,0))</f>
        <v>0</v>
      </c>
      <c r="R947" s="3">
        <f>IF(ISBLANK(Table13[[#This Row],[T3]]),0,IF(Table13[[#This Row],[T3]]&gt;0,1,0))</f>
        <v>0</v>
      </c>
      <c r="S947" s="3">
        <f>IF(ISBLANK(Table13[[#This Row],[T4]]),0,IF(Table13[[#This Row],[T4]]&gt;0,1,0))</f>
        <v>0</v>
      </c>
      <c r="T947" s="3">
        <v>1.6</v>
      </c>
    </row>
    <row r="948" spans="1:20">
      <c r="A948" s="4">
        <v>43777.416666666664</v>
      </c>
      <c r="B948">
        <v>43777</v>
      </c>
      <c r="C948" s="3">
        <v>0.41666666666666669</v>
      </c>
      <c r="D948" s="3">
        <v>10</v>
      </c>
      <c r="E948" s="3">
        <v>39</v>
      </c>
      <c r="F948" s="3">
        <v>0.7</v>
      </c>
      <c r="G948" s="5">
        <v>2.2999999999999998</v>
      </c>
      <c r="H948" s="3">
        <v>3</v>
      </c>
      <c r="I948" s="3">
        <v>1.55139</v>
      </c>
      <c r="J948" s="12">
        <f t="shared" si="15"/>
        <v>2.5291666666666663</v>
      </c>
      <c r="K948" s="3">
        <v>0</v>
      </c>
      <c r="L948" s="3">
        <v>0</v>
      </c>
      <c r="M948" s="3">
        <v>44</v>
      </c>
      <c r="N948" s="3">
        <v>0</v>
      </c>
      <c r="O948" s="3"/>
      <c r="P948" s="3">
        <f>IF(ISBLANK(Table13[[#This Row],[T1]]),0,IF(Table13[[#This Row],[T1]]&gt;0,1,0))</f>
        <v>0</v>
      </c>
      <c r="Q948" s="3">
        <f>IF(ISBLANK(Table13[[#This Row],[T2]]),0,IF(Table13[[#This Row],[T2]]&gt;0,1,0))</f>
        <v>0</v>
      </c>
      <c r="R948" s="3">
        <f>IF(ISBLANK(Table13[[#This Row],[T3]]),0,IF(Table13[[#This Row],[T3]]&gt;0,1,0))</f>
        <v>0</v>
      </c>
      <c r="S948" s="3">
        <f>IF(ISBLANK(Table13[[#This Row],[T4]]),0,IF(Table13[[#This Row],[T4]]&gt;0,1,0))</f>
        <v>0</v>
      </c>
      <c r="T948" s="3">
        <v>3</v>
      </c>
    </row>
    <row r="949" spans="1:20">
      <c r="A949" s="4">
        <v>43777.458333333336</v>
      </c>
      <c r="B949">
        <v>43777</v>
      </c>
      <c r="C949" s="3">
        <v>0.45833333333333331</v>
      </c>
      <c r="D949" s="3">
        <v>11</v>
      </c>
      <c r="E949" s="3">
        <v>39</v>
      </c>
      <c r="F949" s="3">
        <v>0.2</v>
      </c>
      <c r="G949" s="5">
        <v>0.1</v>
      </c>
      <c r="H949" s="3">
        <v>0.30000000000000004</v>
      </c>
      <c r="I949" s="3">
        <v>1.55139</v>
      </c>
      <c r="J949" s="12">
        <f t="shared" si="15"/>
        <v>2.5708333333333329</v>
      </c>
      <c r="K949" s="3"/>
      <c r="L949" s="3"/>
      <c r="M949" s="3"/>
      <c r="N949" s="3"/>
      <c r="O949" s="3"/>
      <c r="P949" s="3">
        <f>IF(ISBLANK(Table13[[#This Row],[T1]]),0,IF(Table13[[#This Row],[T1]]&gt;0,1,0))</f>
        <v>0</v>
      </c>
      <c r="Q949" s="3">
        <f>IF(ISBLANK(Table13[[#This Row],[T2]]),0,IF(Table13[[#This Row],[T2]]&gt;0,1,0))</f>
        <v>0</v>
      </c>
      <c r="R949" s="3">
        <f>IF(ISBLANK(Table13[[#This Row],[T3]]),0,IF(Table13[[#This Row],[T3]]&gt;0,1,0))</f>
        <v>0</v>
      </c>
      <c r="S949" s="3">
        <f>IF(ISBLANK(Table13[[#This Row],[T4]]),0,IF(Table13[[#This Row],[T4]]&gt;0,1,0))</f>
        <v>0</v>
      </c>
      <c r="T949" s="3">
        <v>0.30000000000000004</v>
      </c>
    </row>
    <row r="950" spans="1:20">
      <c r="A950" s="4">
        <v>43777.5</v>
      </c>
      <c r="B950">
        <v>43777</v>
      </c>
      <c r="C950" s="3">
        <v>0.5</v>
      </c>
      <c r="D950" s="3">
        <v>12</v>
      </c>
      <c r="E950" s="3">
        <v>39</v>
      </c>
      <c r="F950" s="3">
        <v>0.2</v>
      </c>
      <c r="G950" s="5">
        <v>0.2</v>
      </c>
      <c r="H950" s="3">
        <v>0.4</v>
      </c>
      <c r="I950" s="3">
        <v>1.55139</v>
      </c>
      <c r="J950" s="12">
        <f t="shared" si="15"/>
        <v>2.6541666666666663</v>
      </c>
      <c r="K950" s="3"/>
      <c r="L950" s="3"/>
      <c r="M950" s="3"/>
      <c r="N950" s="3"/>
      <c r="O950" s="3"/>
      <c r="P950" s="3">
        <f>IF(ISBLANK(Table13[[#This Row],[T1]]),0,IF(Table13[[#This Row],[T1]]&gt;0,1,0))</f>
        <v>0</v>
      </c>
      <c r="Q950" s="3">
        <f>IF(ISBLANK(Table13[[#This Row],[T2]]),0,IF(Table13[[#This Row],[T2]]&gt;0,1,0))</f>
        <v>0</v>
      </c>
      <c r="R950" s="3">
        <f>IF(ISBLANK(Table13[[#This Row],[T3]]),0,IF(Table13[[#This Row],[T3]]&gt;0,1,0))</f>
        <v>0</v>
      </c>
      <c r="S950" s="3">
        <f>IF(ISBLANK(Table13[[#This Row],[T4]]),0,IF(Table13[[#This Row],[T4]]&gt;0,1,0))</f>
        <v>0</v>
      </c>
      <c r="T950" s="3">
        <v>0.4</v>
      </c>
    </row>
    <row r="951" spans="1:20">
      <c r="A951" s="4">
        <v>43777.541666666664</v>
      </c>
      <c r="B951">
        <v>43777</v>
      </c>
      <c r="C951" s="3">
        <v>0.54166666666666663</v>
      </c>
      <c r="D951" s="3">
        <v>13</v>
      </c>
      <c r="E951" s="3">
        <v>39</v>
      </c>
      <c r="F951" s="3">
        <v>0.2</v>
      </c>
      <c r="G951" s="5">
        <v>0.2</v>
      </c>
      <c r="H951" s="3">
        <v>0.4</v>
      </c>
      <c r="I951" s="3">
        <v>1.55139</v>
      </c>
      <c r="J951" s="12">
        <f t="shared" si="15"/>
        <v>2.8291666666666662</v>
      </c>
      <c r="K951" s="3"/>
      <c r="L951" s="3"/>
      <c r="M951" s="3"/>
      <c r="N951" s="3"/>
      <c r="O951" s="3"/>
      <c r="P951" s="3">
        <f>IF(ISBLANK(Table13[[#This Row],[T1]]),0,IF(Table13[[#This Row],[T1]]&gt;0,1,0))</f>
        <v>0</v>
      </c>
      <c r="Q951" s="3">
        <f>IF(ISBLANK(Table13[[#This Row],[T2]]),0,IF(Table13[[#This Row],[T2]]&gt;0,1,0))</f>
        <v>0</v>
      </c>
      <c r="R951" s="3">
        <f>IF(ISBLANK(Table13[[#This Row],[T3]]),0,IF(Table13[[#This Row],[T3]]&gt;0,1,0))</f>
        <v>0</v>
      </c>
      <c r="S951" s="3">
        <f>IF(ISBLANK(Table13[[#This Row],[T4]]),0,IF(Table13[[#This Row],[T4]]&gt;0,1,0))</f>
        <v>0</v>
      </c>
      <c r="T951" s="3">
        <v>0.4</v>
      </c>
    </row>
    <row r="952" spans="1:20">
      <c r="A952" s="4">
        <v>43777.583333333336</v>
      </c>
      <c r="B952">
        <v>43777</v>
      </c>
      <c r="C952" s="3">
        <v>0.58333333333333337</v>
      </c>
      <c r="D952" s="3">
        <v>14</v>
      </c>
      <c r="E952" s="3">
        <v>39</v>
      </c>
      <c r="F952" s="3">
        <v>0.1</v>
      </c>
      <c r="G952" s="5">
        <v>0.2</v>
      </c>
      <c r="H952" s="3">
        <v>0.30000000000000004</v>
      </c>
      <c r="I952" s="3">
        <v>1.55139</v>
      </c>
      <c r="J952" s="12">
        <f t="shared" si="15"/>
        <v>2.8708333333333331</v>
      </c>
      <c r="K952" s="3"/>
      <c r="L952" s="3"/>
      <c r="M952" s="3"/>
      <c r="N952" s="3"/>
      <c r="O952" s="3"/>
      <c r="P952" s="3">
        <f>IF(ISBLANK(Table13[[#This Row],[T1]]),0,IF(Table13[[#This Row],[T1]]&gt;0,1,0))</f>
        <v>0</v>
      </c>
      <c r="Q952" s="3">
        <f>IF(ISBLANK(Table13[[#This Row],[T2]]),0,IF(Table13[[#This Row],[T2]]&gt;0,1,0))</f>
        <v>0</v>
      </c>
      <c r="R952" s="3">
        <f>IF(ISBLANK(Table13[[#This Row],[T3]]),0,IF(Table13[[#This Row],[T3]]&gt;0,1,0))</f>
        <v>0</v>
      </c>
      <c r="S952" s="3">
        <f>IF(ISBLANK(Table13[[#This Row],[T4]]),0,IF(Table13[[#This Row],[T4]]&gt;0,1,0))</f>
        <v>0</v>
      </c>
      <c r="T952" s="3">
        <v>0.30000000000000004</v>
      </c>
    </row>
    <row r="953" spans="1:20">
      <c r="A953" s="4">
        <v>43777.625</v>
      </c>
      <c r="B953">
        <v>43777</v>
      </c>
      <c r="C953" s="3">
        <v>0.625</v>
      </c>
      <c r="D953" s="3">
        <v>15</v>
      </c>
      <c r="E953" s="3">
        <v>39</v>
      </c>
      <c r="F953" s="3">
        <v>0.8</v>
      </c>
      <c r="G953" s="5">
        <v>1.8</v>
      </c>
      <c r="H953" s="3">
        <v>2.6</v>
      </c>
      <c r="I953" s="3">
        <v>1.55139</v>
      </c>
      <c r="J953" s="12">
        <f t="shared" si="15"/>
        <v>2.9166666666666665</v>
      </c>
      <c r="K953" s="3"/>
      <c r="L953" s="3"/>
      <c r="M953" s="3"/>
      <c r="N953" s="3"/>
      <c r="O953" s="3"/>
      <c r="P953" s="3">
        <f>IF(ISBLANK(Table13[[#This Row],[T1]]),0,IF(Table13[[#This Row],[T1]]&gt;0,1,0))</f>
        <v>0</v>
      </c>
      <c r="Q953" s="3">
        <f>IF(ISBLANK(Table13[[#This Row],[T2]]),0,IF(Table13[[#This Row],[T2]]&gt;0,1,0))</f>
        <v>0</v>
      </c>
      <c r="R953" s="3">
        <f>IF(ISBLANK(Table13[[#This Row],[T3]]),0,IF(Table13[[#This Row],[T3]]&gt;0,1,0))</f>
        <v>0</v>
      </c>
      <c r="S953" s="3">
        <f>IF(ISBLANK(Table13[[#This Row],[T4]]),0,IF(Table13[[#This Row],[T4]]&gt;0,1,0))</f>
        <v>0</v>
      </c>
      <c r="T953" s="3">
        <v>2.6</v>
      </c>
    </row>
    <row r="954" spans="1:20">
      <c r="A954" s="4">
        <v>43777.666666666664</v>
      </c>
      <c r="B954">
        <v>43777</v>
      </c>
      <c r="C954" s="3">
        <v>0.66666666666666663</v>
      </c>
      <c r="D954" s="3">
        <v>16</v>
      </c>
      <c r="E954" s="3">
        <v>39</v>
      </c>
      <c r="F954" s="3">
        <v>1.3</v>
      </c>
      <c r="G954" s="5">
        <v>3.1</v>
      </c>
      <c r="H954" s="3">
        <v>4.4000000000000004</v>
      </c>
      <c r="I954" s="3">
        <v>1.55139</v>
      </c>
      <c r="J954" s="12">
        <f t="shared" si="15"/>
        <v>2.8624999999999994</v>
      </c>
      <c r="K954" s="3">
        <v>11</v>
      </c>
      <c r="L954" s="3">
        <v>0</v>
      </c>
      <c r="M954" s="3">
        <v>0</v>
      </c>
      <c r="N954" s="3">
        <v>0</v>
      </c>
      <c r="O954" s="3"/>
      <c r="P954" s="3">
        <f>IF(ISBLANK(Table13[[#This Row],[T1]]),0,IF(Table13[[#This Row],[T1]]&gt;0,1,0))</f>
        <v>0</v>
      </c>
      <c r="Q954" s="3">
        <f>IF(ISBLANK(Table13[[#This Row],[T2]]),0,IF(Table13[[#This Row],[T2]]&gt;0,1,0))</f>
        <v>0</v>
      </c>
      <c r="R954" s="3">
        <f>IF(ISBLANK(Table13[[#This Row],[T3]]),0,IF(Table13[[#This Row],[T3]]&gt;0,1,0))</f>
        <v>0</v>
      </c>
      <c r="S954" s="3">
        <f>IF(ISBLANK(Table13[[#This Row],[T4]]),0,IF(Table13[[#This Row],[T4]]&gt;0,1,0))</f>
        <v>0</v>
      </c>
      <c r="T954" s="3">
        <v>4.4000000000000004</v>
      </c>
    </row>
    <row r="955" spans="1:20">
      <c r="A955" s="4">
        <v>43777.708333333336</v>
      </c>
      <c r="B955">
        <v>43777</v>
      </c>
      <c r="C955" s="3">
        <v>0.70833333333333337</v>
      </c>
      <c r="D955" s="3">
        <v>17</v>
      </c>
      <c r="E955" s="3">
        <v>39</v>
      </c>
      <c r="F955" s="3">
        <v>3.5</v>
      </c>
      <c r="G955" s="5">
        <v>1.9</v>
      </c>
      <c r="H955" s="3">
        <v>5.4</v>
      </c>
      <c r="I955" s="3">
        <v>1.55139</v>
      </c>
      <c r="J955" s="12">
        <f t="shared" si="15"/>
        <v>2.7291666666666665</v>
      </c>
      <c r="K955" s="3">
        <v>58</v>
      </c>
      <c r="L955" s="3">
        <v>0</v>
      </c>
      <c r="M955" s="3">
        <v>0</v>
      </c>
      <c r="N955" s="3">
        <v>0</v>
      </c>
      <c r="O955" s="3"/>
      <c r="P955" s="3">
        <f>IF(ISBLANK(Table13[[#This Row],[T1]]),0,IF(Table13[[#This Row],[T1]]&gt;0,1,0))</f>
        <v>0</v>
      </c>
      <c r="Q955" s="3">
        <f>IF(ISBLANK(Table13[[#This Row],[T2]]),0,IF(Table13[[#This Row],[T2]]&gt;0,1,0))</f>
        <v>0</v>
      </c>
      <c r="R955" s="3">
        <f>IF(ISBLANK(Table13[[#This Row],[T3]]),0,IF(Table13[[#This Row],[T3]]&gt;0,1,0))</f>
        <v>1</v>
      </c>
      <c r="S955" s="3">
        <f>IF(ISBLANK(Table13[[#This Row],[T4]]),0,IF(Table13[[#This Row],[T4]]&gt;0,1,0))</f>
        <v>0</v>
      </c>
      <c r="T955" s="3">
        <v>5.4</v>
      </c>
    </row>
    <row r="956" spans="1:20">
      <c r="A956" s="4">
        <v>43777.75</v>
      </c>
      <c r="B956">
        <v>43777</v>
      </c>
      <c r="C956" s="3">
        <v>0.75</v>
      </c>
      <c r="D956" s="3">
        <v>18</v>
      </c>
      <c r="E956" s="3">
        <v>39</v>
      </c>
      <c r="F956" s="3">
        <v>1</v>
      </c>
      <c r="G956" s="5">
        <v>1.5</v>
      </c>
      <c r="H956" s="3">
        <v>2.5</v>
      </c>
      <c r="I956" s="3">
        <v>1.55139</v>
      </c>
      <c r="J956" s="12">
        <f t="shared" si="15"/>
        <v>2.5791666666666662</v>
      </c>
      <c r="K956" s="3">
        <v>58</v>
      </c>
      <c r="L956" s="3">
        <v>27</v>
      </c>
      <c r="M956" s="3">
        <v>0</v>
      </c>
      <c r="N956" s="3">
        <v>0</v>
      </c>
      <c r="O956" s="3"/>
      <c r="P956" s="3">
        <f>IF(ISBLANK(Table13[[#This Row],[T1]]),0,IF(Table13[[#This Row],[T1]]&gt;0,1,0))</f>
        <v>0</v>
      </c>
      <c r="Q956" s="3">
        <f>IF(ISBLANK(Table13[[#This Row],[T2]]),0,IF(Table13[[#This Row],[T2]]&gt;0,1,0))</f>
        <v>1</v>
      </c>
      <c r="R956" s="3">
        <f>IF(ISBLANK(Table13[[#This Row],[T3]]),0,IF(Table13[[#This Row],[T3]]&gt;0,1,0))</f>
        <v>1</v>
      </c>
      <c r="S956" s="3">
        <f>IF(ISBLANK(Table13[[#This Row],[T4]]),0,IF(Table13[[#This Row],[T4]]&gt;0,1,0))</f>
        <v>1</v>
      </c>
      <c r="T956" s="3">
        <v>2.5</v>
      </c>
    </row>
    <row r="957" spans="1:20">
      <c r="A957" s="4">
        <v>43777.791666666664</v>
      </c>
      <c r="B957">
        <v>43777</v>
      </c>
      <c r="C957" s="3">
        <v>0.79166666666666663</v>
      </c>
      <c r="D957" s="3">
        <v>19</v>
      </c>
      <c r="E957" s="3">
        <v>39</v>
      </c>
      <c r="F957" s="3">
        <v>1.8</v>
      </c>
      <c r="G957" s="5">
        <v>2.8</v>
      </c>
      <c r="H957" s="3">
        <v>4.5999999999999996</v>
      </c>
      <c r="I957" s="3">
        <v>1.55139</v>
      </c>
      <c r="J957" s="12">
        <f t="shared" si="15"/>
        <v>2.5583333333333331</v>
      </c>
      <c r="K957" s="3">
        <v>57</v>
      </c>
      <c r="L957" s="3">
        <v>36</v>
      </c>
      <c r="M957" s="3">
        <v>0</v>
      </c>
      <c r="N957" s="3">
        <v>0</v>
      </c>
      <c r="O957" s="3"/>
      <c r="P957" s="3">
        <f>IF(ISBLANK(Table13[[#This Row],[T1]]),0,IF(Table13[[#This Row],[T1]]&gt;0,1,0))</f>
        <v>0</v>
      </c>
      <c r="Q957" s="3">
        <f>IF(ISBLANK(Table13[[#This Row],[T2]]),0,IF(Table13[[#This Row],[T2]]&gt;0,1,0))</f>
        <v>1</v>
      </c>
      <c r="R957" s="3">
        <f>IF(ISBLANK(Table13[[#This Row],[T3]]),0,IF(Table13[[#This Row],[T3]]&gt;0,1,0))</f>
        <v>1</v>
      </c>
      <c r="S957" s="3">
        <f>IF(ISBLANK(Table13[[#This Row],[T4]]),0,IF(Table13[[#This Row],[T4]]&gt;0,1,0))</f>
        <v>0</v>
      </c>
      <c r="T957" s="3">
        <v>4.5999999999999996</v>
      </c>
    </row>
    <row r="958" spans="1:20">
      <c r="A958" s="4">
        <v>43777.833333333336</v>
      </c>
      <c r="B958">
        <v>43777</v>
      </c>
      <c r="C958" s="3">
        <v>0.83333333333333337</v>
      </c>
      <c r="D958" s="3">
        <v>20</v>
      </c>
      <c r="E958" s="3">
        <v>39</v>
      </c>
      <c r="F958" s="3">
        <v>2.7</v>
      </c>
      <c r="G958" s="5">
        <v>1.2</v>
      </c>
      <c r="H958" s="3">
        <v>3.9000000000000004</v>
      </c>
      <c r="I958" s="3">
        <v>1.55139</v>
      </c>
      <c r="J958" s="12">
        <f t="shared" si="15"/>
        <v>2.4791666666666665</v>
      </c>
      <c r="K958" s="3">
        <v>58</v>
      </c>
      <c r="L958" s="3">
        <v>0</v>
      </c>
      <c r="M958" s="3">
        <v>0</v>
      </c>
      <c r="N958" s="3">
        <v>0</v>
      </c>
      <c r="O958" s="3"/>
      <c r="P958" s="3">
        <f>IF(ISBLANK(Table13[[#This Row],[T1]]),0,IF(Table13[[#This Row],[T1]]&gt;0,1,0))</f>
        <v>0</v>
      </c>
      <c r="Q958" s="3">
        <f>IF(ISBLANK(Table13[[#This Row],[T2]]),0,IF(Table13[[#This Row],[T2]]&gt;0,1,0))</f>
        <v>1</v>
      </c>
      <c r="R958" s="3">
        <f>IF(ISBLANK(Table13[[#This Row],[T3]]),0,IF(Table13[[#This Row],[T3]]&gt;0,1,0))</f>
        <v>1</v>
      </c>
      <c r="S958" s="3">
        <f>IF(ISBLANK(Table13[[#This Row],[T4]]),0,IF(Table13[[#This Row],[T4]]&gt;0,1,0))</f>
        <v>0</v>
      </c>
      <c r="T958" s="3">
        <v>3.9000000000000004</v>
      </c>
    </row>
    <row r="959" spans="1:20">
      <c r="A959" s="4">
        <v>43777.875</v>
      </c>
      <c r="B959">
        <v>43777</v>
      </c>
      <c r="C959" s="3">
        <v>0.875</v>
      </c>
      <c r="D959" s="3">
        <v>21</v>
      </c>
      <c r="E959" s="3">
        <v>39</v>
      </c>
      <c r="F959" s="3">
        <v>1.2</v>
      </c>
      <c r="G959" s="5">
        <v>1.3</v>
      </c>
      <c r="H959" s="3">
        <v>2.5</v>
      </c>
      <c r="I959" s="3">
        <v>1.55139</v>
      </c>
      <c r="J959" s="12">
        <f t="shared" si="15"/>
        <v>2.3874999999999997</v>
      </c>
      <c r="K959" s="3">
        <v>58</v>
      </c>
      <c r="L959" s="3">
        <v>0</v>
      </c>
      <c r="M959" s="3">
        <v>0</v>
      </c>
      <c r="N959" s="3">
        <v>0</v>
      </c>
      <c r="O959" s="3"/>
      <c r="P959" s="3">
        <f>IF(ISBLANK(Table13[[#This Row],[T1]]),0,IF(Table13[[#This Row],[T1]]&gt;0,1,0))</f>
        <v>1</v>
      </c>
      <c r="Q959" s="3">
        <f>IF(ISBLANK(Table13[[#This Row],[T2]]),0,IF(Table13[[#This Row],[T2]]&gt;0,1,0))</f>
        <v>1</v>
      </c>
      <c r="R959" s="3">
        <f>IF(ISBLANK(Table13[[#This Row],[T3]]),0,IF(Table13[[#This Row],[T3]]&gt;0,1,0))</f>
        <v>1</v>
      </c>
      <c r="S959" s="3">
        <f>IF(ISBLANK(Table13[[#This Row],[T4]]),0,IF(Table13[[#This Row],[T4]]&gt;0,1,0))</f>
        <v>0</v>
      </c>
      <c r="T959" s="3">
        <v>2.5</v>
      </c>
    </row>
    <row r="960" spans="1:20">
      <c r="A960" s="4">
        <v>43777.916666666664</v>
      </c>
      <c r="B960">
        <v>43777</v>
      </c>
      <c r="C960" s="3">
        <v>0.91666666666666663</v>
      </c>
      <c r="D960" s="3">
        <v>22</v>
      </c>
      <c r="E960" s="3">
        <v>39</v>
      </c>
      <c r="F960" s="3">
        <v>0.3</v>
      </c>
      <c r="G960" s="5">
        <v>0.1</v>
      </c>
      <c r="H960" s="3">
        <v>0.4</v>
      </c>
      <c r="I960" s="3">
        <v>1.55139</v>
      </c>
      <c r="J960" s="12">
        <f t="shared" si="15"/>
        <v>2.3666666666666667</v>
      </c>
      <c r="K960" s="3">
        <v>58</v>
      </c>
      <c r="L960" s="3">
        <v>0</v>
      </c>
      <c r="M960" s="3">
        <v>0</v>
      </c>
      <c r="N960" s="3">
        <v>0</v>
      </c>
      <c r="O960" s="3"/>
      <c r="P960" s="3">
        <f>IF(ISBLANK(Table13[[#This Row],[T1]]),0,IF(Table13[[#This Row],[T1]]&gt;0,1,0))</f>
        <v>1</v>
      </c>
      <c r="Q960" s="3">
        <f>IF(ISBLANK(Table13[[#This Row],[T2]]),0,IF(Table13[[#This Row],[T2]]&gt;0,1,0))</f>
        <v>1</v>
      </c>
      <c r="R960" s="3">
        <f>IF(ISBLANK(Table13[[#This Row],[T3]]),0,IF(Table13[[#This Row],[T3]]&gt;0,1,0))</f>
        <v>1</v>
      </c>
      <c r="S960" s="3">
        <f>IF(ISBLANK(Table13[[#This Row],[T4]]),0,IF(Table13[[#This Row],[T4]]&gt;0,1,0))</f>
        <v>0</v>
      </c>
      <c r="T960" s="3">
        <v>0.4</v>
      </c>
    </row>
    <row r="961" spans="1:20">
      <c r="A961" s="4">
        <v>43777.958333333336</v>
      </c>
      <c r="B961">
        <v>43777</v>
      </c>
      <c r="C961" s="3">
        <v>0.95833333333333337</v>
      </c>
      <c r="D961" s="3">
        <v>23</v>
      </c>
      <c r="E961" s="3">
        <v>39</v>
      </c>
      <c r="F961" s="3">
        <v>0.6</v>
      </c>
      <c r="G961" s="5">
        <v>1</v>
      </c>
      <c r="H961" s="3">
        <v>1.6</v>
      </c>
      <c r="I961" s="3">
        <v>1.55139</v>
      </c>
      <c r="J961" s="12">
        <f t="shared" si="15"/>
        <v>2.4208333333333334</v>
      </c>
      <c r="K961" s="3">
        <v>58</v>
      </c>
      <c r="L961" s="3">
        <v>0</v>
      </c>
      <c r="M961" s="3">
        <v>0</v>
      </c>
      <c r="N961" s="3">
        <v>0</v>
      </c>
      <c r="O961" s="3"/>
      <c r="P961" s="3">
        <f>IF(ISBLANK(Table13[[#This Row],[T1]]),0,IF(Table13[[#This Row],[T1]]&gt;0,1,0))</f>
        <v>1</v>
      </c>
      <c r="Q961" s="3">
        <f>IF(ISBLANK(Table13[[#This Row],[T2]]),0,IF(Table13[[#This Row],[T2]]&gt;0,1,0))</f>
        <v>1</v>
      </c>
      <c r="R961" s="3">
        <f>IF(ISBLANK(Table13[[#This Row],[T3]]),0,IF(Table13[[#This Row],[T3]]&gt;0,1,0))</f>
        <v>1</v>
      </c>
      <c r="S961" s="3">
        <f>IF(ISBLANK(Table13[[#This Row],[T4]]),0,IF(Table13[[#This Row],[T4]]&gt;0,1,0))</f>
        <v>0</v>
      </c>
      <c r="T961" s="3">
        <v>1.6</v>
      </c>
    </row>
    <row r="962" spans="1:20">
      <c r="A962" s="4">
        <v>43778</v>
      </c>
      <c r="B962">
        <v>43778</v>
      </c>
      <c r="C962" s="3">
        <v>0</v>
      </c>
      <c r="D962" s="3">
        <v>0</v>
      </c>
      <c r="E962" s="3">
        <v>40</v>
      </c>
      <c r="F962" s="3">
        <v>1</v>
      </c>
      <c r="G962" s="5">
        <v>2</v>
      </c>
      <c r="H962" s="3">
        <v>3</v>
      </c>
      <c r="I962" s="3">
        <v>1.55139</v>
      </c>
      <c r="J962" s="12">
        <f t="shared" ref="J962:J1025" si="16">AVERAGE(H962:H985)</f>
        <v>2.3708333333333331</v>
      </c>
      <c r="K962" s="3">
        <v>57</v>
      </c>
      <c r="L962" s="3">
        <v>0</v>
      </c>
      <c r="M962" s="3">
        <v>0</v>
      </c>
      <c r="N962" s="3">
        <v>0</v>
      </c>
      <c r="O962" s="3"/>
      <c r="P962" s="3">
        <f>IF(ISBLANK(Table13[[#This Row],[T1]]),0,IF(Table13[[#This Row],[T1]]&gt;0,1,0))</f>
        <v>1</v>
      </c>
      <c r="Q962" s="3">
        <f>IF(ISBLANK(Table13[[#This Row],[T2]]),0,IF(Table13[[#This Row],[T2]]&gt;0,1,0))</f>
        <v>1</v>
      </c>
      <c r="R962" s="3">
        <f>IF(ISBLANK(Table13[[#This Row],[T3]]),0,IF(Table13[[#This Row],[T3]]&gt;0,1,0))</f>
        <v>1</v>
      </c>
      <c r="S962" s="3">
        <f>IF(ISBLANK(Table13[[#This Row],[T4]]),0,IF(Table13[[#This Row],[T4]]&gt;0,1,0))</f>
        <v>1</v>
      </c>
      <c r="T962" s="3">
        <v>3</v>
      </c>
    </row>
    <row r="963" spans="1:20">
      <c r="A963" s="4">
        <v>43778.041666666664</v>
      </c>
      <c r="B963">
        <v>43778</v>
      </c>
      <c r="C963" s="3">
        <v>4.1666666666666664E-2</v>
      </c>
      <c r="D963" s="3">
        <v>1</v>
      </c>
      <c r="E963" s="3">
        <v>40</v>
      </c>
      <c r="F963" s="3">
        <v>1.2</v>
      </c>
      <c r="G963" s="5">
        <v>1.2</v>
      </c>
      <c r="H963" s="3">
        <v>2.4</v>
      </c>
      <c r="I963" s="3">
        <v>1.55139</v>
      </c>
      <c r="J963" s="12">
        <f t="shared" si="16"/>
        <v>2.2916666666666665</v>
      </c>
      <c r="K963" s="3">
        <v>58</v>
      </c>
      <c r="L963" s="3">
        <v>0</v>
      </c>
      <c r="M963" s="3">
        <v>0</v>
      </c>
      <c r="N963" s="3">
        <v>0</v>
      </c>
      <c r="O963" s="3"/>
      <c r="P963" s="3">
        <f>IF(ISBLANK(Table13[[#This Row],[T1]]),0,IF(Table13[[#This Row],[T1]]&gt;0,1,0))</f>
        <v>1</v>
      </c>
      <c r="Q963" s="3">
        <f>IF(ISBLANK(Table13[[#This Row],[T2]]),0,IF(Table13[[#This Row],[T2]]&gt;0,1,0))</f>
        <v>1</v>
      </c>
      <c r="R963" s="3">
        <f>IF(ISBLANK(Table13[[#This Row],[T3]]),0,IF(Table13[[#This Row],[T3]]&gt;0,1,0))</f>
        <v>1</v>
      </c>
      <c r="S963" s="3">
        <f>IF(ISBLANK(Table13[[#This Row],[T4]]),0,IF(Table13[[#This Row],[T4]]&gt;0,1,0))</f>
        <v>1</v>
      </c>
      <c r="T963" s="3">
        <v>2.4</v>
      </c>
    </row>
    <row r="964" spans="1:20">
      <c r="A964" s="4">
        <v>43778.083333333336</v>
      </c>
      <c r="B964">
        <v>43778</v>
      </c>
      <c r="C964" s="3">
        <v>8.3333333333333329E-2</v>
      </c>
      <c r="D964" s="3">
        <v>2</v>
      </c>
      <c r="E964" s="3">
        <v>40</v>
      </c>
      <c r="F964" s="3">
        <v>1.1000000000000001</v>
      </c>
      <c r="G964" s="5">
        <v>1.2</v>
      </c>
      <c r="H964" s="3">
        <v>2.2999999999999998</v>
      </c>
      <c r="I964" s="3">
        <v>1.55139</v>
      </c>
      <c r="J964" s="12">
        <f t="shared" si="16"/>
        <v>2.2541666666666669</v>
      </c>
      <c r="K964" s="3">
        <v>58</v>
      </c>
      <c r="L964" s="3">
        <v>0</v>
      </c>
      <c r="M964" s="3">
        <v>0</v>
      </c>
      <c r="N964" s="3">
        <v>0</v>
      </c>
      <c r="O964" s="3"/>
      <c r="P964" s="3">
        <f>IF(ISBLANK(Table13[[#This Row],[T1]]),0,IF(Table13[[#This Row],[T1]]&gt;0,1,0))</f>
        <v>1</v>
      </c>
      <c r="Q964" s="3">
        <f>IF(ISBLANK(Table13[[#This Row],[T2]]),0,IF(Table13[[#This Row],[T2]]&gt;0,1,0))</f>
        <v>1</v>
      </c>
      <c r="R964" s="3">
        <f>IF(ISBLANK(Table13[[#This Row],[T3]]),0,IF(Table13[[#This Row],[T3]]&gt;0,1,0))</f>
        <v>1</v>
      </c>
      <c r="S964" s="3">
        <f>IF(ISBLANK(Table13[[#This Row],[T4]]),0,IF(Table13[[#This Row],[T4]]&gt;0,1,0))</f>
        <v>1</v>
      </c>
      <c r="T964" s="3">
        <v>2.2999999999999998</v>
      </c>
    </row>
    <row r="965" spans="1:20">
      <c r="A965" s="4">
        <v>43778.125</v>
      </c>
      <c r="B965">
        <v>43778</v>
      </c>
      <c r="C965" s="3">
        <v>0.125</v>
      </c>
      <c r="D965" s="3">
        <v>3</v>
      </c>
      <c r="E965" s="3">
        <v>40</v>
      </c>
      <c r="F965" s="3">
        <v>1.2</v>
      </c>
      <c r="G965" s="5">
        <v>1.2</v>
      </c>
      <c r="H965" s="3">
        <v>2.4</v>
      </c>
      <c r="I965" s="3">
        <v>1.55139</v>
      </c>
      <c r="J965" s="12">
        <f t="shared" si="16"/>
        <v>2.2208333333333337</v>
      </c>
      <c r="K965" s="3">
        <v>58</v>
      </c>
      <c r="L965" s="3">
        <v>0</v>
      </c>
      <c r="M965" s="3">
        <v>0</v>
      </c>
      <c r="N965" s="3">
        <v>0</v>
      </c>
      <c r="O965" s="3"/>
      <c r="P965" s="3">
        <f>IF(ISBLANK(Table13[[#This Row],[T1]]),0,IF(Table13[[#This Row],[T1]]&gt;0,1,0))</f>
        <v>1</v>
      </c>
      <c r="Q965" s="3">
        <f>IF(ISBLANK(Table13[[#This Row],[T2]]),0,IF(Table13[[#This Row],[T2]]&gt;0,1,0))</f>
        <v>1</v>
      </c>
      <c r="R965" s="3">
        <f>IF(ISBLANK(Table13[[#This Row],[T3]]),0,IF(Table13[[#This Row],[T3]]&gt;0,1,0))</f>
        <v>1</v>
      </c>
      <c r="S965" s="3">
        <f>IF(ISBLANK(Table13[[#This Row],[T4]]),0,IF(Table13[[#This Row],[T4]]&gt;0,1,0))</f>
        <v>1</v>
      </c>
      <c r="T965" s="3">
        <v>2.4</v>
      </c>
    </row>
    <row r="966" spans="1:20">
      <c r="A966" s="4">
        <v>43778.166666666664</v>
      </c>
      <c r="B966">
        <v>43778</v>
      </c>
      <c r="C966" s="3">
        <v>0.16666666666666666</v>
      </c>
      <c r="D966" s="3">
        <v>4</v>
      </c>
      <c r="E966" s="3">
        <v>40</v>
      </c>
      <c r="F966" s="3">
        <v>1.2</v>
      </c>
      <c r="G966" s="5">
        <v>1.2</v>
      </c>
      <c r="H966" s="3">
        <v>2.4</v>
      </c>
      <c r="I966" s="3">
        <v>1.55139</v>
      </c>
      <c r="J966" s="12">
        <f t="shared" si="16"/>
        <v>2.1875000000000004</v>
      </c>
      <c r="K966" s="3">
        <v>58</v>
      </c>
      <c r="L966" s="3">
        <v>0</v>
      </c>
      <c r="M966" s="3">
        <v>0</v>
      </c>
      <c r="N966" s="3">
        <v>0</v>
      </c>
      <c r="O966" s="3"/>
      <c r="P966" s="3">
        <f>IF(ISBLANK(Table13[[#This Row],[T1]]),0,IF(Table13[[#This Row],[T1]]&gt;0,1,0))</f>
        <v>1</v>
      </c>
      <c r="Q966" s="3">
        <f>IF(ISBLANK(Table13[[#This Row],[T2]]),0,IF(Table13[[#This Row],[T2]]&gt;0,1,0))</f>
        <v>1</v>
      </c>
      <c r="R966" s="3">
        <f>IF(ISBLANK(Table13[[#This Row],[T3]]),0,IF(Table13[[#This Row],[T3]]&gt;0,1,0))</f>
        <v>1</v>
      </c>
      <c r="S966" s="3">
        <f>IF(ISBLANK(Table13[[#This Row],[T4]]),0,IF(Table13[[#This Row],[T4]]&gt;0,1,0))</f>
        <v>1</v>
      </c>
      <c r="T966" s="3">
        <v>2.4</v>
      </c>
    </row>
    <row r="967" spans="1:20">
      <c r="A967" s="4">
        <v>43778.208333333336</v>
      </c>
      <c r="B967">
        <v>43778</v>
      </c>
      <c r="C967" s="3">
        <v>0.20833333333333334</v>
      </c>
      <c r="D967" s="3">
        <v>5</v>
      </c>
      <c r="E967" s="3">
        <v>40</v>
      </c>
      <c r="F967" s="3">
        <v>1.5</v>
      </c>
      <c r="G967" s="5">
        <v>1.5</v>
      </c>
      <c r="H967" s="3">
        <v>3</v>
      </c>
      <c r="I967" s="3">
        <v>1.55139</v>
      </c>
      <c r="J967" s="12">
        <f t="shared" si="16"/>
        <v>2.1958333333333333</v>
      </c>
      <c r="K967" s="3">
        <v>57</v>
      </c>
      <c r="L967" s="3">
        <v>0</v>
      </c>
      <c r="M967" s="3">
        <v>0</v>
      </c>
      <c r="N967" s="3">
        <v>0</v>
      </c>
      <c r="O967" s="3"/>
      <c r="P967" s="3">
        <f>IF(ISBLANK(Table13[[#This Row],[T1]]),0,IF(Table13[[#This Row],[T1]]&gt;0,1,0))</f>
        <v>1</v>
      </c>
      <c r="Q967" s="3">
        <f>IF(ISBLANK(Table13[[#This Row],[T2]]),0,IF(Table13[[#This Row],[T2]]&gt;0,1,0))</f>
        <v>1</v>
      </c>
      <c r="R967" s="3">
        <f>IF(ISBLANK(Table13[[#This Row],[T3]]),0,IF(Table13[[#This Row],[T3]]&gt;0,1,0))</f>
        <v>1</v>
      </c>
      <c r="S967" s="3">
        <f>IF(ISBLANK(Table13[[#This Row],[T4]]),0,IF(Table13[[#This Row],[T4]]&gt;0,1,0))</f>
        <v>1</v>
      </c>
      <c r="T967" s="3">
        <v>3</v>
      </c>
    </row>
    <row r="968" spans="1:20">
      <c r="A968" s="4">
        <v>43778.25</v>
      </c>
      <c r="B968">
        <v>43778</v>
      </c>
      <c r="C968" s="3">
        <v>0.25</v>
      </c>
      <c r="D968" s="3">
        <v>6</v>
      </c>
      <c r="E968" s="3">
        <v>40</v>
      </c>
      <c r="F968" s="3">
        <v>2.1</v>
      </c>
      <c r="G968" s="5">
        <v>1.9</v>
      </c>
      <c r="H968" s="3">
        <v>4</v>
      </c>
      <c r="I968" s="3">
        <v>1.55139</v>
      </c>
      <c r="J968" s="12">
        <f t="shared" si="16"/>
        <v>2.1416666666666671</v>
      </c>
      <c r="K968" s="3">
        <v>58</v>
      </c>
      <c r="L968" s="3">
        <v>0</v>
      </c>
      <c r="M968" s="3">
        <v>0</v>
      </c>
      <c r="N968" s="3">
        <v>0</v>
      </c>
      <c r="O968" s="3"/>
      <c r="P968" s="3">
        <f>IF(ISBLANK(Table13[[#This Row],[T1]]),0,IF(Table13[[#This Row],[T1]]&gt;0,1,0))</f>
        <v>1</v>
      </c>
      <c r="Q968" s="3">
        <f>IF(ISBLANK(Table13[[#This Row],[T2]]),0,IF(Table13[[#This Row],[T2]]&gt;0,1,0))</f>
        <v>1</v>
      </c>
      <c r="R968" s="3">
        <f>IF(ISBLANK(Table13[[#This Row],[T3]]),0,IF(Table13[[#This Row],[T3]]&gt;0,1,0))</f>
        <v>1</v>
      </c>
      <c r="S968" s="3">
        <f>IF(ISBLANK(Table13[[#This Row],[T4]]),0,IF(Table13[[#This Row],[T4]]&gt;0,1,0))</f>
        <v>1</v>
      </c>
      <c r="T968" s="3">
        <v>4</v>
      </c>
    </row>
    <row r="969" spans="1:20">
      <c r="A969" s="4">
        <v>43778.291666666664</v>
      </c>
      <c r="B969">
        <v>43778</v>
      </c>
      <c r="C969" s="3">
        <v>0.29166666666666669</v>
      </c>
      <c r="D969" s="3">
        <v>7</v>
      </c>
      <c r="E969" s="3">
        <v>40</v>
      </c>
      <c r="F969" s="3">
        <v>1.9</v>
      </c>
      <c r="G969" s="5">
        <v>1.5</v>
      </c>
      <c r="H969" s="3">
        <v>3.4</v>
      </c>
      <c r="I969" s="3">
        <v>1.55139</v>
      </c>
      <c r="J969" s="12">
        <f t="shared" si="16"/>
        <v>2.0375000000000001</v>
      </c>
      <c r="K969" s="3">
        <v>58</v>
      </c>
      <c r="L969" s="3">
        <v>0</v>
      </c>
      <c r="M969" s="3">
        <v>0</v>
      </c>
      <c r="N969" s="3">
        <v>0</v>
      </c>
      <c r="O969" s="3"/>
      <c r="P969" s="3">
        <f>IF(ISBLANK(Table13[[#This Row],[T1]]),0,IF(Table13[[#This Row],[T1]]&gt;0,1,0))</f>
        <v>1</v>
      </c>
      <c r="Q969" s="3">
        <f>IF(ISBLANK(Table13[[#This Row],[T2]]),0,IF(Table13[[#This Row],[T2]]&gt;0,1,0))</f>
        <v>1</v>
      </c>
      <c r="R969" s="3">
        <f>IF(ISBLANK(Table13[[#This Row],[T3]]),0,IF(Table13[[#This Row],[T3]]&gt;0,1,0))</f>
        <v>1</v>
      </c>
      <c r="S969" s="3">
        <f>IF(ISBLANK(Table13[[#This Row],[T4]]),0,IF(Table13[[#This Row],[T4]]&gt;0,1,0))</f>
        <v>1</v>
      </c>
      <c r="T969" s="3">
        <v>3.4</v>
      </c>
    </row>
    <row r="970" spans="1:20">
      <c r="A970" s="4">
        <v>43778.333333333336</v>
      </c>
      <c r="B970">
        <v>43778</v>
      </c>
      <c r="C970" s="3">
        <v>0.33333333333333331</v>
      </c>
      <c r="D970" s="3">
        <v>8</v>
      </c>
      <c r="E970" s="3">
        <v>40</v>
      </c>
      <c r="F970" s="3">
        <v>2.2999999999999998</v>
      </c>
      <c r="G970" s="5">
        <v>1</v>
      </c>
      <c r="H970" s="3">
        <v>3.3</v>
      </c>
      <c r="I970" s="3">
        <v>1.55139</v>
      </c>
      <c r="J970" s="12">
        <f t="shared" si="16"/>
        <v>1.9583333333333333</v>
      </c>
      <c r="K970" s="3">
        <v>58</v>
      </c>
      <c r="L970" s="3">
        <v>0</v>
      </c>
      <c r="M970" s="3">
        <v>0</v>
      </c>
      <c r="N970" s="3">
        <v>0</v>
      </c>
      <c r="O970" s="3"/>
      <c r="P970" s="3">
        <f>IF(ISBLANK(Table13[[#This Row],[T1]]),0,IF(Table13[[#This Row],[T1]]&gt;0,1,0))</f>
        <v>0</v>
      </c>
      <c r="Q970" s="3">
        <f>IF(ISBLANK(Table13[[#This Row],[T2]]),0,IF(Table13[[#This Row],[T2]]&gt;0,1,0))</f>
        <v>0</v>
      </c>
      <c r="R970" s="3">
        <f>IF(ISBLANK(Table13[[#This Row],[T3]]),0,IF(Table13[[#This Row],[T3]]&gt;0,1,0))</f>
        <v>1</v>
      </c>
      <c r="S970" s="3">
        <f>IF(ISBLANK(Table13[[#This Row],[T4]]),0,IF(Table13[[#This Row],[T4]]&gt;0,1,0))</f>
        <v>1</v>
      </c>
      <c r="T970" s="3">
        <v>3.3</v>
      </c>
    </row>
    <row r="971" spans="1:20">
      <c r="A971" s="4">
        <v>43778.375</v>
      </c>
      <c r="B971">
        <v>43778</v>
      </c>
      <c r="C971" s="3">
        <v>0.375</v>
      </c>
      <c r="D971" s="3">
        <v>9</v>
      </c>
      <c r="E971" s="3">
        <v>40</v>
      </c>
      <c r="F971" s="3">
        <v>0.8</v>
      </c>
      <c r="G971" s="5">
        <v>1.4</v>
      </c>
      <c r="H971" s="3">
        <v>2.2000000000000002</v>
      </c>
      <c r="I971" s="3">
        <v>1.55139</v>
      </c>
      <c r="J971" s="12">
        <f t="shared" si="16"/>
        <v>1.8875000000000002</v>
      </c>
      <c r="K971" s="3">
        <v>54</v>
      </c>
      <c r="L971" s="3">
        <v>0</v>
      </c>
      <c r="M971" s="3">
        <v>0</v>
      </c>
      <c r="N971" s="3">
        <v>0</v>
      </c>
      <c r="O971" s="3"/>
      <c r="P971" s="3">
        <f>IF(ISBLANK(Table13[[#This Row],[T1]]),0,IF(Table13[[#This Row],[T1]]&gt;0,1,0))</f>
        <v>0</v>
      </c>
      <c r="Q971" s="3">
        <f>IF(ISBLANK(Table13[[#This Row],[T2]]),0,IF(Table13[[#This Row],[T2]]&gt;0,1,0))</f>
        <v>0</v>
      </c>
      <c r="R971" s="3">
        <f>IF(ISBLANK(Table13[[#This Row],[T3]]),0,IF(Table13[[#This Row],[T3]]&gt;0,1,0))</f>
        <v>1</v>
      </c>
      <c r="S971" s="3">
        <f>IF(ISBLANK(Table13[[#This Row],[T4]]),0,IF(Table13[[#This Row],[T4]]&gt;0,1,0))</f>
        <v>1</v>
      </c>
      <c r="T971" s="3">
        <v>2.2000000000000002</v>
      </c>
    </row>
    <row r="972" spans="1:20">
      <c r="A972" s="4">
        <v>43778.416666666664</v>
      </c>
      <c r="B972">
        <v>43778</v>
      </c>
      <c r="C972" s="3">
        <v>0.41666666666666669</v>
      </c>
      <c r="D972" s="3">
        <v>10</v>
      </c>
      <c r="E972" s="3">
        <v>40</v>
      </c>
      <c r="F972" s="3">
        <v>2.4</v>
      </c>
      <c r="G972" s="5">
        <v>1.6</v>
      </c>
      <c r="H972" s="3">
        <v>4</v>
      </c>
      <c r="I972" s="3">
        <v>1.55139</v>
      </c>
      <c r="J972" s="12">
        <f t="shared" si="16"/>
        <v>1.8583333333333334</v>
      </c>
      <c r="K972" s="3">
        <v>57</v>
      </c>
      <c r="L972" s="3">
        <v>0</v>
      </c>
      <c r="M972" s="3">
        <v>0</v>
      </c>
      <c r="N972" s="3">
        <v>0</v>
      </c>
      <c r="O972" s="3"/>
      <c r="P972" s="3">
        <f>IF(ISBLANK(Table13[[#This Row],[T1]]),0,IF(Table13[[#This Row],[T1]]&gt;0,1,0))</f>
        <v>0</v>
      </c>
      <c r="Q972" s="3">
        <f>IF(ISBLANK(Table13[[#This Row],[T2]]),0,IF(Table13[[#This Row],[T2]]&gt;0,1,0))</f>
        <v>0</v>
      </c>
      <c r="R972" s="3">
        <f>IF(ISBLANK(Table13[[#This Row],[T3]]),0,IF(Table13[[#This Row],[T3]]&gt;0,1,0))</f>
        <v>1</v>
      </c>
      <c r="S972" s="3">
        <f>IF(ISBLANK(Table13[[#This Row],[T4]]),0,IF(Table13[[#This Row],[T4]]&gt;0,1,0))</f>
        <v>1</v>
      </c>
      <c r="T972" s="3">
        <v>4</v>
      </c>
    </row>
    <row r="973" spans="1:20">
      <c r="A973" s="4">
        <v>43778.458333333336</v>
      </c>
      <c r="B973">
        <v>43778</v>
      </c>
      <c r="C973" s="3">
        <v>0.45833333333333331</v>
      </c>
      <c r="D973" s="3">
        <v>11</v>
      </c>
      <c r="E973" s="3">
        <v>40</v>
      </c>
      <c r="F973" s="3">
        <v>1.2</v>
      </c>
      <c r="G973" s="5">
        <v>1.1000000000000001</v>
      </c>
      <c r="H973" s="3">
        <v>2.2999999999999998</v>
      </c>
      <c r="I973" s="3">
        <v>1.55139</v>
      </c>
      <c r="J973" s="12">
        <f t="shared" si="16"/>
        <v>1.8041666666666669</v>
      </c>
      <c r="K973" s="3">
        <v>58</v>
      </c>
      <c r="L973" s="3">
        <v>0</v>
      </c>
      <c r="M973" s="3">
        <v>0</v>
      </c>
      <c r="N973" s="3">
        <v>0</v>
      </c>
      <c r="O973" s="3"/>
      <c r="P973" s="3">
        <f>IF(ISBLANK(Table13[[#This Row],[T1]]),0,IF(Table13[[#This Row],[T1]]&gt;0,1,0))</f>
        <v>0</v>
      </c>
      <c r="Q973" s="3">
        <f>IF(ISBLANK(Table13[[#This Row],[T2]]),0,IF(Table13[[#This Row],[T2]]&gt;0,1,0))</f>
        <v>0</v>
      </c>
      <c r="R973" s="3">
        <f>IF(ISBLANK(Table13[[#This Row],[T3]]),0,IF(Table13[[#This Row],[T3]]&gt;0,1,0))</f>
        <v>1</v>
      </c>
      <c r="S973" s="3">
        <f>IF(ISBLANK(Table13[[#This Row],[T4]]),0,IF(Table13[[#This Row],[T4]]&gt;0,1,0))</f>
        <v>1</v>
      </c>
      <c r="T973" s="3">
        <v>2.2999999999999998</v>
      </c>
    </row>
    <row r="974" spans="1:20">
      <c r="A974" s="4">
        <v>43778.5</v>
      </c>
      <c r="B974">
        <v>43778</v>
      </c>
      <c r="C974" s="3">
        <v>0.5</v>
      </c>
      <c r="D974" s="3">
        <v>12</v>
      </c>
      <c r="E974" s="3">
        <v>40</v>
      </c>
      <c r="F974" s="3">
        <v>2.9</v>
      </c>
      <c r="G974" s="5">
        <v>1.7</v>
      </c>
      <c r="H974" s="3">
        <v>4.5999999999999996</v>
      </c>
      <c r="I974" s="3">
        <v>1.55139</v>
      </c>
      <c r="J974" s="12">
        <f t="shared" si="16"/>
        <v>1.7500000000000002</v>
      </c>
      <c r="K974" s="3">
        <v>26</v>
      </c>
      <c r="L974" s="3">
        <v>0</v>
      </c>
      <c r="M974" s="3">
        <v>0</v>
      </c>
      <c r="N974" s="3">
        <v>0</v>
      </c>
      <c r="O974" s="3"/>
      <c r="P974" s="3">
        <f>IF(ISBLANK(Table13[[#This Row],[T1]]),0,IF(Table13[[#This Row],[T1]]&gt;0,1,0))</f>
        <v>0</v>
      </c>
      <c r="Q974" s="3">
        <f>IF(ISBLANK(Table13[[#This Row],[T2]]),0,IF(Table13[[#This Row],[T2]]&gt;0,1,0))</f>
        <v>0</v>
      </c>
      <c r="R974" s="3">
        <f>IF(ISBLANK(Table13[[#This Row],[T3]]),0,IF(Table13[[#This Row],[T3]]&gt;0,1,0))</f>
        <v>1</v>
      </c>
      <c r="S974" s="3">
        <f>IF(ISBLANK(Table13[[#This Row],[T4]]),0,IF(Table13[[#This Row],[T4]]&gt;0,1,0))</f>
        <v>1</v>
      </c>
      <c r="T974" s="3">
        <v>4.5999999999999996</v>
      </c>
    </row>
    <row r="975" spans="1:20">
      <c r="A975" s="4">
        <v>43778.541666666664</v>
      </c>
      <c r="B975">
        <v>43778</v>
      </c>
      <c r="C975" s="3">
        <v>0.54166666666666663</v>
      </c>
      <c r="D975" s="3">
        <v>13</v>
      </c>
      <c r="E975" s="3">
        <v>40</v>
      </c>
      <c r="F975" s="3">
        <v>0.9</v>
      </c>
      <c r="G975" s="5">
        <v>0.5</v>
      </c>
      <c r="H975" s="3">
        <v>1.4</v>
      </c>
      <c r="I975" s="3">
        <v>1.55139</v>
      </c>
      <c r="J975" s="12">
        <f t="shared" si="16"/>
        <v>1.5833333333333337</v>
      </c>
      <c r="K975" s="3">
        <v>46</v>
      </c>
      <c r="L975" s="3">
        <v>0</v>
      </c>
      <c r="M975" s="3">
        <v>0</v>
      </c>
      <c r="N975" s="3">
        <v>0</v>
      </c>
      <c r="O975" s="3"/>
      <c r="P975" s="3">
        <f>IF(ISBLANK(Table13[[#This Row],[T1]]),0,IF(Table13[[#This Row],[T1]]&gt;0,1,0))</f>
        <v>0</v>
      </c>
      <c r="Q975" s="3">
        <f>IF(ISBLANK(Table13[[#This Row],[T2]]),0,IF(Table13[[#This Row],[T2]]&gt;0,1,0))</f>
        <v>0</v>
      </c>
      <c r="R975" s="3">
        <f>IF(ISBLANK(Table13[[#This Row],[T3]]),0,IF(Table13[[#This Row],[T3]]&gt;0,1,0))</f>
        <v>1</v>
      </c>
      <c r="S975" s="3">
        <f>IF(ISBLANK(Table13[[#This Row],[T4]]),0,IF(Table13[[#This Row],[T4]]&gt;0,1,0))</f>
        <v>1</v>
      </c>
      <c r="T975" s="3">
        <v>1.4</v>
      </c>
    </row>
    <row r="976" spans="1:20">
      <c r="A976" s="4">
        <v>43778.583333333336</v>
      </c>
      <c r="B976">
        <v>43778</v>
      </c>
      <c r="C976" s="3">
        <v>0.58333333333333337</v>
      </c>
      <c r="D976" s="3">
        <v>14</v>
      </c>
      <c r="E976" s="3">
        <v>40</v>
      </c>
      <c r="F976" s="3">
        <v>0.7</v>
      </c>
      <c r="G976" s="5">
        <v>0.7</v>
      </c>
      <c r="H976" s="3">
        <v>1.4</v>
      </c>
      <c r="I976" s="3">
        <v>1.55139</v>
      </c>
      <c r="J976" s="12">
        <f t="shared" si="16"/>
        <v>1.5750000000000004</v>
      </c>
      <c r="K976" s="3">
        <v>57</v>
      </c>
      <c r="L976" s="3">
        <v>0</v>
      </c>
      <c r="M976" s="3">
        <v>0</v>
      </c>
      <c r="N976" s="3">
        <v>0</v>
      </c>
      <c r="O976" s="3"/>
      <c r="P976" s="3">
        <f>IF(ISBLANK(Table13[[#This Row],[T1]]),0,IF(Table13[[#This Row],[T1]]&gt;0,1,0))</f>
        <v>0</v>
      </c>
      <c r="Q976" s="3">
        <f>IF(ISBLANK(Table13[[#This Row],[T2]]),0,IF(Table13[[#This Row],[T2]]&gt;0,1,0))</f>
        <v>0</v>
      </c>
      <c r="R976" s="3">
        <f>IF(ISBLANK(Table13[[#This Row],[T3]]),0,IF(Table13[[#This Row],[T3]]&gt;0,1,0))</f>
        <v>1</v>
      </c>
      <c r="S976" s="3">
        <f>IF(ISBLANK(Table13[[#This Row],[T4]]),0,IF(Table13[[#This Row],[T4]]&gt;0,1,0))</f>
        <v>1</v>
      </c>
      <c r="T976" s="3">
        <v>1.4</v>
      </c>
    </row>
    <row r="977" spans="1:20">
      <c r="A977" s="4">
        <v>43778.625</v>
      </c>
      <c r="B977">
        <v>43778</v>
      </c>
      <c r="C977" s="3">
        <v>0.625</v>
      </c>
      <c r="D977" s="3">
        <v>15</v>
      </c>
      <c r="E977" s="3">
        <v>40</v>
      </c>
      <c r="F977" s="3">
        <v>0.5</v>
      </c>
      <c r="G977" s="5">
        <v>0.8</v>
      </c>
      <c r="H977" s="3">
        <v>1.3</v>
      </c>
      <c r="I977" s="3">
        <v>1.55139</v>
      </c>
      <c r="J977" s="12">
        <f t="shared" si="16"/>
        <v>1.604166666666667</v>
      </c>
      <c r="K977" s="3">
        <v>58</v>
      </c>
      <c r="L977" s="3">
        <v>0</v>
      </c>
      <c r="M977" s="3">
        <v>0</v>
      </c>
      <c r="N977" s="3">
        <v>0</v>
      </c>
      <c r="O977" s="3"/>
      <c r="P977" s="3">
        <f>IF(ISBLANK(Table13[[#This Row],[T1]]),0,IF(Table13[[#This Row],[T1]]&gt;0,1,0))</f>
        <v>0</v>
      </c>
      <c r="Q977" s="3">
        <f>IF(ISBLANK(Table13[[#This Row],[T2]]),0,IF(Table13[[#This Row],[T2]]&gt;0,1,0))</f>
        <v>0</v>
      </c>
      <c r="R977" s="3">
        <f>IF(ISBLANK(Table13[[#This Row],[T3]]),0,IF(Table13[[#This Row],[T3]]&gt;0,1,0))</f>
        <v>1</v>
      </c>
      <c r="S977" s="3">
        <f>IF(ISBLANK(Table13[[#This Row],[T4]]),0,IF(Table13[[#This Row],[T4]]&gt;0,1,0))</f>
        <v>1</v>
      </c>
      <c r="T977" s="3">
        <v>1.3</v>
      </c>
    </row>
    <row r="978" spans="1:20">
      <c r="A978" s="4">
        <v>43778.666666666664</v>
      </c>
      <c r="B978">
        <v>43778</v>
      </c>
      <c r="C978" s="3">
        <v>0.66666666666666663</v>
      </c>
      <c r="D978" s="3">
        <v>16</v>
      </c>
      <c r="E978" s="3">
        <v>40</v>
      </c>
      <c r="F978" s="3">
        <v>0.7</v>
      </c>
      <c r="G978" s="5">
        <v>0.5</v>
      </c>
      <c r="H978" s="3">
        <v>1.2</v>
      </c>
      <c r="I978" s="3">
        <v>1.55139</v>
      </c>
      <c r="J978" s="12">
        <f t="shared" si="16"/>
        <v>1.5833333333333337</v>
      </c>
      <c r="K978" s="3">
        <v>58</v>
      </c>
      <c r="L978" s="3">
        <v>0</v>
      </c>
      <c r="M978" s="3">
        <v>0</v>
      </c>
      <c r="N978" s="3">
        <v>0</v>
      </c>
      <c r="O978" s="3"/>
      <c r="P978" s="3">
        <f>IF(ISBLANK(Table13[[#This Row],[T1]]),0,IF(Table13[[#This Row],[T1]]&gt;0,1,0))</f>
        <v>0</v>
      </c>
      <c r="Q978" s="3">
        <f>IF(ISBLANK(Table13[[#This Row],[T2]]),0,IF(Table13[[#This Row],[T2]]&gt;0,1,0))</f>
        <v>0</v>
      </c>
      <c r="R978" s="3">
        <f>IF(ISBLANK(Table13[[#This Row],[T3]]),0,IF(Table13[[#This Row],[T3]]&gt;0,1,0))</f>
        <v>1</v>
      </c>
      <c r="S978" s="3">
        <f>IF(ISBLANK(Table13[[#This Row],[T4]]),0,IF(Table13[[#This Row],[T4]]&gt;0,1,0))</f>
        <v>1</v>
      </c>
      <c r="T978" s="3">
        <v>1.2</v>
      </c>
    </row>
    <row r="979" spans="1:20">
      <c r="A979" s="4">
        <v>43778.708333333336</v>
      </c>
      <c r="B979">
        <v>43778</v>
      </c>
      <c r="C979" s="3">
        <v>0.70833333333333337</v>
      </c>
      <c r="D979" s="3">
        <v>17</v>
      </c>
      <c r="E979" s="3">
        <v>40</v>
      </c>
      <c r="F979" s="3">
        <v>1</v>
      </c>
      <c r="G979" s="5">
        <v>0.8</v>
      </c>
      <c r="H979" s="3">
        <v>1.8</v>
      </c>
      <c r="I979" s="3">
        <v>1.55139</v>
      </c>
      <c r="J979" s="12">
        <f t="shared" si="16"/>
        <v>1.5708333333333335</v>
      </c>
      <c r="K979" s="3">
        <v>58</v>
      </c>
      <c r="L979" s="3">
        <v>0</v>
      </c>
      <c r="M979" s="3">
        <v>0</v>
      </c>
      <c r="N979" s="3">
        <v>0</v>
      </c>
      <c r="O979" s="3"/>
      <c r="P979" s="3">
        <f>IF(ISBLANK(Table13[[#This Row],[T1]]),0,IF(Table13[[#This Row],[T1]]&gt;0,1,0))</f>
        <v>0</v>
      </c>
      <c r="Q979" s="3">
        <f>IF(ISBLANK(Table13[[#This Row],[T2]]),0,IF(Table13[[#This Row],[T2]]&gt;0,1,0))</f>
        <v>0</v>
      </c>
      <c r="R979" s="3">
        <f>IF(ISBLANK(Table13[[#This Row],[T3]]),0,IF(Table13[[#This Row],[T3]]&gt;0,1,0))</f>
        <v>1</v>
      </c>
      <c r="S979" s="3">
        <f>IF(ISBLANK(Table13[[#This Row],[T4]]),0,IF(Table13[[#This Row],[T4]]&gt;0,1,0))</f>
        <v>0</v>
      </c>
      <c r="T979" s="3">
        <v>1.8</v>
      </c>
    </row>
    <row r="980" spans="1:20">
      <c r="A980" s="4">
        <v>43778.75</v>
      </c>
      <c r="B980">
        <v>43778</v>
      </c>
      <c r="C980" s="3">
        <v>0.75</v>
      </c>
      <c r="D980" s="3">
        <v>18</v>
      </c>
      <c r="E980" s="3">
        <v>40</v>
      </c>
      <c r="F980" s="3">
        <v>1</v>
      </c>
      <c r="G980" s="5">
        <v>1</v>
      </c>
      <c r="H980" s="3">
        <v>2</v>
      </c>
      <c r="I980" s="3">
        <v>1.55139</v>
      </c>
      <c r="J980" s="12">
        <f t="shared" si="16"/>
        <v>1.541666666666667</v>
      </c>
      <c r="K980" s="3">
        <v>58</v>
      </c>
      <c r="L980" s="3">
        <v>0</v>
      </c>
      <c r="M980" s="3">
        <v>0</v>
      </c>
      <c r="N980" s="3">
        <v>0</v>
      </c>
      <c r="O980" s="3"/>
      <c r="P980" s="3">
        <f>IF(ISBLANK(Table13[[#This Row],[T1]]),0,IF(Table13[[#This Row],[T1]]&gt;0,1,0))</f>
        <v>1</v>
      </c>
      <c r="Q980" s="3">
        <f>IF(ISBLANK(Table13[[#This Row],[T2]]),0,IF(Table13[[#This Row],[T2]]&gt;0,1,0))</f>
        <v>0</v>
      </c>
      <c r="R980" s="3">
        <f>IF(ISBLANK(Table13[[#This Row],[T3]]),0,IF(Table13[[#This Row],[T3]]&gt;0,1,0))</f>
        <v>1</v>
      </c>
      <c r="S980" s="3">
        <f>IF(ISBLANK(Table13[[#This Row],[T4]]),0,IF(Table13[[#This Row],[T4]]&gt;0,1,0))</f>
        <v>0</v>
      </c>
      <c r="T980" s="3">
        <v>2</v>
      </c>
    </row>
    <row r="981" spans="1:20">
      <c r="A981" s="4">
        <v>43778.791666666664</v>
      </c>
      <c r="B981">
        <v>43778</v>
      </c>
      <c r="C981" s="3">
        <v>0.79166666666666663</v>
      </c>
      <c r="D981" s="3">
        <v>19</v>
      </c>
      <c r="E981" s="3">
        <v>40</v>
      </c>
      <c r="F981" s="3">
        <v>1.7</v>
      </c>
      <c r="G981" s="5">
        <v>1</v>
      </c>
      <c r="H981" s="3">
        <v>2.7</v>
      </c>
      <c r="I981" s="3">
        <v>1.55139</v>
      </c>
      <c r="J981" s="12">
        <f t="shared" si="16"/>
        <v>1.6916666666666667</v>
      </c>
      <c r="K981" s="3">
        <v>11</v>
      </c>
      <c r="L981" s="3">
        <v>0</v>
      </c>
      <c r="M981" s="3">
        <v>0</v>
      </c>
      <c r="N981" s="3">
        <v>0</v>
      </c>
      <c r="O981" s="3"/>
      <c r="P981" s="3">
        <f>IF(ISBLANK(Table13[[#This Row],[T1]]),0,IF(Table13[[#This Row],[T1]]&gt;0,1,0))</f>
        <v>1</v>
      </c>
      <c r="Q981" s="3">
        <f>IF(ISBLANK(Table13[[#This Row],[T2]]),0,IF(Table13[[#This Row],[T2]]&gt;0,1,0))</f>
        <v>0</v>
      </c>
      <c r="R981" s="3">
        <f>IF(ISBLANK(Table13[[#This Row],[T3]]),0,IF(Table13[[#This Row],[T3]]&gt;0,1,0))</f>
        <v>1</v>
      </c>
      <c r="S981" s="3">
        <f>IF(ISBLANK(Table13[[#This Row],[T4]]),0,IF(Table13[[#This Row],[T4]]&gt;0,1,0))</f>
        <v>0</v>
      </c>
      <c r="T981" s="3">
        <v>2.7</v>
      </c>
    </row>
    <row r="982" spans="1:20">
      <c r="A982" s="4">
        <v>43778.833333333336</v>
      </c>
      <c r="B982">
        <v>43778</v>
      </c>
      <c r="C982" s="3">
        <v>0.83333333333333337</v>
      </c>
      <c r="D982" s="3">
        <v>20</v>
      </c>
      <c r="E982" s="3">
        <v>40</v>
      </c>
      <c r="F982" s="3">
        <v>0.8</v>
      </c>
      <c r="G982" s="5">
        <v>0.9</v>
      </c>
      <c r="H982" s="3">
        <v>1.7000000000000002</v>
      </c>
      <c r="I982" s="3">
        <v>1.55139</v>
      </c>
      <c r="J982" s="12">
        <f t="shared" si="16"/>
        <v>1.6166666666666665</v>
      </c>
      <c r="K982" s="3"/>
      <c r="L982" s="3"/>
      <c r="M982" s="3"/>
      <c r="N982" s="3"/>
      <c r="O982" s="3"/>
      <c r="P982" s="3">
        <f>IF(ISBLANK(Table13[[#This Row],[T1]]),0,IF(Table13[[#This Row],[T1]]&gt;0,1,0))</f>
        <v>1</v>
      </c>
      <c r="Q982" s="3">
        <f>IF(ISBLANK(Table13[[#This Row],[T2]]),0,IF(Table13[[#This Row],[T2]]&gt;0,1,0))</f>
        <v>0</v>
      </c>
      <c r="R982" s="3">
        <f>IF(ISBLANK(Table13[[#This Row],[T3]]),0,IF(Table13[[#This Row],[T3]]&gt;0,1,0))</f>
        <v>1</v>
      </c>
      <c r="S982" s="3">
        <f>IF(ISBLANK(Table13[[#This Row],[T4]]),0,IF(Table13[[#This Row],[T4]]&gt;0,1,0))</f>
        <v>0</v>
      </c>
      <c r="T982" s="3">
        <v>1.7000000000000002</v>
      </c>
    </row>
    <row r="983" spans="1:20">
      <c r="A983" s="4">
        <v>43778.875</v>
      </c>
      <c r="B983">
        <v>43778</v>
      </c>
      <c r="C983" s="3">
        <v>0.875</v>
      </c>
      <c r="D983" s="3">
        <v>21</v>
      </c>
      <c r="E983" s="3">
        <v>40</v>
      </c>
      <c r="F983" s="3">
        <v>1</v>
      </c>
      <c r="G983" s="5">
        <v>1</v>
      </c>
      <c r="H983" s="3">
        <v>2</v>
      </c>
      <c r="I983" s="3">
        <v>1.55139</v>
      </c>
      <c r="J983" s="12">
        <f t="shared" si="16"/>
        <v>1.5833333333333333</v>
      </c>
      <c r="K983" s="3">
        <v>12</v>
      </c>
      <c r="L983" s="3">
        <v>0</v>
      </c>
      <c r="M983" s="3">
        <v>0</v>
      </c>
      <c r="N983" s="3">
        <v>0</v>
      </c>
      <c r="O983" s="3"/>
      <c r="P983" s="3">
        <f>IF(ISBLANK(Table13[[#This Row],[T1]]),0,IF(Table13[[#This Row],[T1]]&gt;0,1,0))</f>
        <v>1</v>
      </c>
      <c r="Q983" s="3">
        <f>IF(ISBLANK(Table13[[#This Row],[T2]]),0,IF(Table13[[#This Row],[T2]]&gt;0,1,0))</f>
        <v>1</v>
      </c>
      <c r="R983" s="3">
        <f>IF(ISBLANK(Table13[[#This Row],[T3]]),0,IF(Table13[[#This Row],[T3]]&gt;0,1,0))</f>
        <v>1</v>
      </c>
      <c r="S983" s="3">
        <f>IF(ISBLANK(Table13[[#This Row],[T4]]),0,IF(Table13[[#This Row],[T4]]&gt;0,1,0))</f>
        <v>0</v>
      </c>
      <c r="T983" s="3">
        <v>2</v>
      </c>
    </row>
    <row r="984" spans="1:20">
      <c r="A984" s="4">
        <v>43778.916666666664</v>
      </c>
      <c r="B984">
        <v>43778</v>
      </c>
      <c r="C984" s="3">
        <v>0.91666666666666663</v>
      </c>
      <c r="D984" s="3">
        <v>22</v>
      </c>
      <c r="E984" s="3">
        <v>40</v>
      </c>
      <c r="F984" s="3">
        <v>0.9</v>
      </c>
      <c r="G984" s="5">
        <v>0.8</v>
      </c>
      <c r="H984" s="3">
        <v>1.7000000000000002</v>
      </c>
      <c r="I984" s="3">
        <v>1.55139</v>
      </c>
      <c r="J984" s="12">
        <f t="shared" si="16"/>
        <v>1.5374999999999999</v>
      </c>
      <c r="K984" s="3">
        <v>58</v>
      </c>
      <c r="L984" s="3">
        <v>0</v>
      </c>
      <c r="M984" s="3">
        <v>0</v>
      </c>
      <c r="N984" s="3">
        <v>0</v>
      </c>
      <c r="O984" s="3"/>
      <c r="P984" s="3">
        <f>IF(ISBLANK(Table13[[#This Row],[T1]]),0,IF(Table13[[#This Row],[T1]]&gt;0,1,0))</f>
        <v>1</v>
      </c>
      <c r="Q984" s="3">
        <f>IF(ISBLANK(Table13[[#This Row],[T2]]),0,IF(Table13[[#This Row],[T2]]&gt;0,1,0))</f>
        <v>1</v>
      </c>
      <c r="R984" s="3">
        <f>IF(ISBLANK(Table13[[#This Row],[T3]]),0,IF(Table13[[#This Row],[T3]]&gt;0,1,0))</f>
        <v>1</v>
      </c>
      <c r="S984" s="3">
        <f>IF(ISBLANK(Table13[[#This Row],[T4]]),0,IF(Table13[[#This Row],[T4]]&gt;0,1,0))</f>
        <v>0</v>
      </c>
      <c r="T984" s="3">
        <v>1.7000000000000002</v>
      </c>
    </row>
    <row r="985" spans="1:20">
      <c r="A985" s="4">
        <v>43778.958333333336</v>
      </c>
      <c r="B985">
        <v>43778</v>
      </c>
      <c r="C985" s="3">
        <v>0.95833333333333337</v>
      </c>
      <c r="D985" s="3">
        <v>23</v>
      </c>
      <c r="E985" s="3">
        <v>40</v>
      </c>
      <c r="F985" s="3">
        <v>0.2</v>
      </c>
      <c r="G985" s="5">
        <v>0.2</v>
      </c>
      <c r="H985" s="3">
        <v>0.4</v>
      </c>
      <c r="I985" s="3">
        <v>1.55139</v>
      </c>
      <c r="J985" s="12">
        <f t="shared" si="16"/>
        <v>1.5874999999999997</v>
      </c>
      <c r="K985" s="3">
        <v>58</v>
      </c>
      <c r="L985" s="3">
        <v>0</v>
      </c>
      <c r="M985" s="3">
        <v>0</v>
      </c>
      <c r="N985" s="3">
        <v>0</v>
      </c>
      <c r="O985" s="3"/>
      <c r="P985" s="3">
        <f>IF(ISBLANK(Table13[[#This Row],[T1]]),0,IF(Table13[[#This Row],[T1]]&gt;0,1,0))</f>
        <v>1</v>
      </c>
      <c r="Q985" s="3">
        <f>IF(ISBLANK(Table13[[#This Row],[T2]]),0,IF(Table13[[#This Row],[T2]]&gt;0,1,0))</f>
        <v>1</v>
      </c>
      <c r="R985" s="3">
        <f>IF(ISBLANK(Table13[[#This Row],[T3]]),0,IF(Table13[[#This Row],[T3]]&gt;0,1,0))</f>
        <v>1</v>
      </c>
      <c r="S985" s="3">
        <f>IF(ISBLANK(Table13[[#This Row],[T4]]),0,IF(Table13[[#This Row],[T4]]&gt;0,1,0))</f>
        <v>0</v>
      </c>
      <c r="T985" s="3">
        <v>0.4</v>
      </c>
    </row>
    <row r="986" spans="1:20">
      <c r="A986" s="4">
        <v>43779</v>
      </c>
      <c r="B986">
        <v>43779</v>
      </c>
      <c r="C986" s="3">
        <v>0</v>
      </c>
      <c r="D986" s="3">
        <v>0</v>
      </c>
      <c r="E986" s="3">
        <v>41</v>
      </c>
      <c r="F986" s="3">
        <v>0.4</v>
      </c>
      <c r="G986" s="5">
        <v>0.7</v>
      </c>
      <c r="H986" s="3">
        <v>1.1000000000000001</v>
      </c>
      <c r="I986" s="3">
        <v>1.55139</v>
      </c>
      <c r="J986" s="12">
        <f t="shared" si="16"/>
        <v>1.6124999999999998</v>
      </c>
      <c r="K986" s="3">
        <v>57</v>
      </c>
      <c r="L986" s="3">
        <v>0</v>
      </c>
      <c r="M986" s="3">
        <v>0</v>
      </c>
      <c r="N986" s="3">
        <v>0</v>
      </c>
      <c r="O986" s="3"/>
      <c r="P986" s="3">
        <f>IF(ISBLANK(Table13[[#This Row],[T1]]),0,IF(Table13[[#This Row],[T1]]&gt;0,1,0))</f>
        <v>1</v>
      </c>
      <c r="Q986" s="3">
        <f>IF(ISBLANK(Table13[[#This Row],[T2]]),0,IF(Table13[[#This Row],[T2]]&gt;0,1,0))</f>
        <v>1</v>
      </c>
      <c r="R986" s="3">
        <f>IF(ISBLANK(Table13[[#This Row],[T3]]),0,IF(Table13[[#This Row],[T3]]&gt;0,1,0))</f>
        <v>1</v>
      </c>
      <c r="S986" s="3">
        <f>IF(ISBLANK(Table13[[#This Row],[T4]]),0,IF(Table13[[#This Row],[T4]]&gt;0,1,0))</f>
        <v>0</v>
      </c>
      <c r="T986" s="3">
        <v>1.1000000000000001</v>
      </c>
    </row>
    <row r="987" spans="1:20">
      <c r="A987" s="4">
        <v>43779.041666666664</v>
      </c>
      <c r="B987">
        <v>43779</v>
      </c>
      <c r="C987" s="3">
        <v>4.1666666666666664E-2</v>
      </c>
      <c r="D987" s="3">
        <v>1</v>
      </c>
      <c r="E987" s="3">
        <v>41</v>
      </c>
      <c r="F987" s="3">
        <v>0.6</v>
      </c>
      <c r="G987" s="5">
        <v>0.9</v>
      </c>
      <c r="H987" s="3">
        <v>1.5</v>
      </c>
      <c r="I987" s="3">
        <v>1.55139</v>
      </c>
      <c r="J987" s="12">
        <f t="shared" si="16"/>
        <v>1.6041666666666663</v>
      </c>
      <c r="K987" s="3">
        <v>58</v>
      </c>
      <c r="L987" s="3">
        <v>0</v>
      </c>
      <c r="M987" s="3">
        <v>0</v>
      </c>
      <c r="N987" s="3">
        <v>0</v>
      </c>
      <c r="O987" s="3"/>
      <c r="P987" s="3">
        <f>IF(ISBLANK(Table13[[#This Row],[T1]]),0,IF(Table13[[#This Row],[T1]]&gt;0,1,0))</f>
        <v>1</v>
      </c>
      <c r="Q987" s="3">
        <f>IF(ISBLANK(Table13[[#This Row],[T2]]),0,IF(Table13[[#This Row],[T2]]&gt;0,1,0))</f>
        <v>1</v>
      </c>
      <c r="R987" s="3">
        <f>IF(ISBLANK(Table13[[#This Row],[T3]]),0,IF(Table13[[#This Row],[T3]]&gt;0,1,0))</f>
        <v>1</v>
      </c>
      <c r="S987" s="3">
        <f>IF(ISBLANK(Table13[[#This Row],[T4]]),0,IF(Table13[[#This Row],[T4]]&gt;0,1,0))</f>
        <v>0</v>
      </c>
      <c r="T987" s="3">
        <v>1.5</v>
      </c>
    </row>
    <row r="988" spans="1:20">
      <c r="A988" s="4">
        <v>43779.083333333336</v>
      </c>
      <c r="B988">
        <v>43779</v>
      </c>
      <c r="C988" s="3">
        <v>8.3333333333333329E-2</v>
      </c>
      <c r="D988" s="3">
        <v>2</v>
      </c>
      <c r="E988" s="3">
        <v>41</v>
      </c>
      <c r="F988" s="3">
        <v>0.8</v>
      </c>
      <c r="G988" s="5">
        <v>0.7</v>
      </c>
      <c r="H988" s="3">
        <v>1.5</v>
      </c>
      <c r="I988" s="3">
        <v>1.55139</v>
      </c>
      <c r="J988" s="12">
        <f t="shared" si="16"/>
        <v>1.5708333333333331</v>
      </c>
      <c r="K988" s="3">
        <v>58</v>
      </c>
      <c r="L988" s="3">
        <v>0</v>
      </c>
      <c r="M988" s="3">
        <v>0</v>
      </c>
      <c r="N988" s="3">
        <v>0</v>
      </c>
      <c r="O988" s="3"/>
      <c r="P988" s="3">
        <f>IF(ISBLANK(Table13[[#This Row],[T1]]),0,IF(Table13[[#This Row],[T1]]&gt;0,1,0))</f>
        <v>1</v>
      </c>
      <c r="Q988" s="3">
        <f>IF(ISBLANK(Table13[[#This Row],[T2]]),0,IF(Table13[[#This Row],[T2]]&gt;0,1,0))</f>
        <v>1</v>
      </c>
      <c r="R988" s="3">
        <f>IF(ISBLANK(Table13[[#This Row],[T3]]),0,IF(Table13[[#This Row],[T3]]&gt;0,1,0))</f>
        <v>1</v>
      </c>
      <c r="S988" s="3">
        <f>IF(ISBLANK(Table13[[#This Row],[T4]]),0,IF(Table13[[#This Row],[T4]]&gt;0,1,0))</f>
        <v>0</v>
      </c>
      <c r="T988" s="3">
        <v>1.5</v>
      </c>
    </row>
    <row r="989" spans="1:20">
      <c r="A989" s="4">
        <v>43779.125</v>
      </c>
      <c r="B989">
        <v>43779</v>
      </c>
      <c r="C989" s="3">
        <v>0.125</v>
      </c>
      <c r="D989" s="3">
        <v>3</v>
      </c>
      <c r="E989" s="3">
        <v>41</v>
      </c>
      <c r="F989" s="3">
        <v>0.9</v>
      </c>
      <c r="G989" s="5">
        <v>0.7</v>
      </c>
      <c r="H989" s="3">
        <v>1.6</v>
      </c>
      <c r="I989" s="3">
        <v>1.55139</v>
      </c>
      <c r="J989" s="12">
        <f t="shared" si="16"/>
        <v>1.5541666666666665</v>
      </c>
      <c r="K989" s="3">
        <v>58</v>
      </c>
      <c r="L989" s="3">
        <v>0</v>
      </c>
      <c r="M989" s="3">
        <v>0</v>
      </c>
      <c r="N989" s="3">
        <v>0</v>
      </c>
      <c r="O989" s="3"/>
      <c r="P989" s="3">
        <f>IF(ISBLANK(Table13[[#This Row],[T1]]),0,IF(Table13[[#This Row],[T1]]&gt;0,1,0))</f>
        <v>1</v>
      </c>
      <c r="Q989" s="3">
        <f>IF(ISBLANK(Table13[[#This Row],[T2]]),0,IF(Table13[[#This Row],[T2]]&gt;0,1,0))</f>
        <v>1</v>
      </c>
      <c r="R989" s="3">
        <f>IF(ISBLANK(Table13[[#This Row],[T3]]),0,IF(Table13[[#This Row],[T3]]&gt;0,1,0))</f>
        <v>1</v>
      </c>
      <c r="S989" s="3">
        <f>IF(ISBLANK(Table13[[#This Row],[T4]]),0,IF(Table13[[#This Row],[T4]]&gt;0,1,0))</f>
        <v>0</v>
      </c>
      <c r="T989" s="3">
        <v>1.6</v>
      </c>
    </row>
    <row r="990" spans="1:20">
      <c r="A990" s="4">
        <v>43779.166666666664</v>
      </c>
      <c r="B990">
        <v>43779</v>
      </c>
      <c r="C990" s="3">
        <v>0.16666666666666666</v>
      </c>
      <c r="D990" s="3">
        <v>4</v>
      </c>
      <c r="E990" s="3">
        <v>41</v>
      </c>
      <c r="F990" s="3">
        <v>1.5</v>
      </c>
      <c r="G990" s="5">
        <v>1.1000000000000001</v>
      </c>
      <c r="H990" s="3">
        <v>2.6</v>
      </c>
      <c r="I990" s="3">
        <v>1.55139</v>
      </c>
      <c r="J990" s="12">
        <f t="shared" si="16"/>
        <v>1.5666666666666664</v>
      </c>
      <c r="K990" s="3">
        <v>58</v>
      </c>
      <c r="L990" s="3">
        <v>0</v>
      </c>
      <c r="M990" s="3">
        <v>0</v>
      </c>
      <c r="N990" s="3">
        <v>0</v>
      </c>
      <c r="O990" s="3"/>
      <c r="P990" s="3">
        <f>IF(ISBLANK(Table13[[#This Row],[T1]]),0,IF(Table13[[#This Row],[T1]]&gt;0,1,0))</f>
        <v>1</v>
      </c>
      <c r="Q990" s="3">
        <f>IF(ISBLANK(Table13[[#This Row],[T2]]),0,IF(Table13[[#This Row],[T2]]&gt;0,1,0))</f>
        <v>1</v>
      </c>
      <c r="R990" s="3">
        <f>IF(ISBLANK(Table13[[#This Row],[T3]]),0,IF(Table13[[#This Row],[T3]]&gt;0,1,0))</f>
        <v>1</v>
      </c>
      <c r="S990" s="3">
        <f>IF(ISBLANK(Table13[[#This Row],[T4]]),0,IF(Table13[[#This Row],[T4]]&gt;0,1,0))</f>
        <v>0</v>
      </c>
      <c r="T990" s="3">
        <v>2.6</v>
      </c>
    </row>
    <row r="991" spans="1:20">
      <c r="A991" s="4">
        <v>43779.208333333336</v>
      </c>
      <c r="B991">
        <v>43779</v>
      </c>
      <c r="C991" s="3">
        <v>0.20833333333333334</v>
      </c>
      <c r="D991" s="3">
        <v>5</v>
      </c>
      <c r="E991" s="3">
        <v>41</v>
      </c>
      <c r="F991" s="3">
        <v>0.7</v>
      </c>
      <c r="G991" s="5">
        <v>1</v>
      </c>
      <c r="H991" s="3">
        <v>1.7</v>
      </c>
      <c r="I991" s="3">
        <v>1.55139</v>
      </c>
      <c r="J991" s="12">
        <f t="shared" si="16"/>
        <v>1.5124999999999993</v>
      </c>
      <c r="K991" s="3">
        <v>58</v>
      </c>
      <c r="L991" s="3">
        <v>0</v>
      </c>
      <c r="M991" s="3">
        <v>0</v>
      </c>
      <c r="N991" s="3">
        <v>0</v>
      </c>
      <c r="O991" s="3"/>
      <c r="P991" s="3">
        <f>IF(ISBLANK(Table13[[#This Row],[T1]]),0,IF(Table13[[#This Row],[T1]]&gt;0,1,0))</f>
        <v>1</v>
      </c>
      <c r="Q991" s="3">
        <f>IF(ISBLANK(Table13[[#This Row],[T2]]),0,IF(Table13[[#This Row],[T2]]&gt;0,1,0))</f>
        <v>1</v>
      </c>
      <c r="R991" s="3">
        <f>IF(ISBLANK(Table13[[#This Row],[T3]]),0,IF(Table13[[#This Row],[T3]]&gt;0,1,0))</f>
        <v>1</v>
      </c>
      <c r="S991" s="3">
        <f>IF(ISBLANK(Table13[[#This Row],[T4]]),0,IF(Table13[[#This Row],[T4]]&gt;0,1,0))</f>
        <v>0</v>
      </c>
      <c r="T991" s="3">
        <v>1.7</v>
      </c>
    </row>
    <row r="992" spans="1:20">
      <c r="A992" s="4">
        <v>43779.25</v>
      </c>
      <c r="B992">
        <v>43779</v>
      </c>
      <c r="C992" s="3">
        <v>0.25</v>
      </c>
      <c r="D992" s="3">
        <v>6</v>
      </c>
      <c r="E992" s="3">
        <v>41</v>
      </c>
      <c r="F992" s="3">
        <v>0.6</v>
      </c>
      <c r="G992" s="5">
        <v>0.9</v>
      </c>
      <c r="H992" s="3">
        <v>1.5</v>
      </c>
      <c r="I992" s="3">
        <v>1.55139</v>
      </c>
      <c r="J992" s="12">
        <f t="shared" si="16"/>
        <v>1.5125</v>
      </c>
      <c r="K992" s="3">
        <v>57</v>
      </c>
      <c r="L992" s="3">
        <v>0</v>
      </c>
      <c r="M992" s="3">
        <v>0</v>
      </c>
      <c r="N992" s="3">
        <v>0</v>
      </c>
      <c r="O992" s="3"/>
      <c r="P992" s="3">
        <f>IF(ISBLANK(Table13[[#This Row],[T1]]),0,IF(Table13[[#This Row],[T1]]&gt;0,1,0))</f>
        <v>1</v>
      </c>
      <c r="Q992" s="3">
        <f>IF(ISBLANK(Table13[[#This Row],[T2]]),0,IF(Table13[[#This Row],[T2]]&gt;0,1,0))</f>
        <v>1</v>
      </c>
      <c r="R992" s="3">
        <f>IF(ISBLANK(Table13[[#This Row],[T3]]),0,IF(Table13[[#This Row],[T3]]&gt;0,1,0))</f>
        <v>1</v>
      </c>
      <c r="S992" s="3">
        <f>IF(ISBLANK(Table13[[#This Row],[T4]]),0,IF(Table13[[#This Row],[T4]]&gt;0,1,0))</f>
        <v>0</v>
      </c>
      <c r="T992" s="3">
        <v>1.5</v>
      </c>
    </row>
    <row r="993" spans="1:20">
      <c r="A993" s="4">
        <v>43779.291666666664</v>
      </c>
      <c r="B993">
        <v>43779</v>
      </c>
      <c r="C993" s="3">
        <v>0.29166666666666669</v>
      </c>
      <c r="D993" s="3">
        <v>7</v>
      </c>
      <c r="E993" s="3">
        <v>41</v>
      </c>
      <c r="F993" s="3">
        <v>0.9</v>
      </c>
      <c r="G993" s="5">
        <v>0.6</v>
      </c>
      <c r="H993" s="3">
        <v>1.5</v>
      </c>
      <c r="I993" s="3">
        <v>1.55139</v>
      </c>
      <c r="J993" s="12">
        <f t="shared" si="16"/>
        <v>1.4916666666666663</v>
      </c>
      <c r="K993" s="3">
        <v>58</v>
      </c>
      <c r="L993" s="3">
        <v>0</v>
      </c>
      <c r="M993" s="3">
        <v>0</v>
      </c>
      <c r="N993" s="3">
        <v>0</v>
      </c>
      <c r="O993" s="3"/>
      <c r="P993" s="3">
        <f>IF(ISBLANK(Table13[[#This Row],[T1]]),0,IF(Table13[[#This Row],[T1]]&gt;0,1,0))</f>
        <v>1</v>
      </c>
      <c r="Q993" s="3">
        <f>IF(ISBLANK(Table13[[#This Row],[T2]]),0,IF(Table13[[#This Row],[T2]]&gt;0,1,0))</f>
        <v>1</v>
      </c>
      <c r="R993" s="3">
        <f>IF(ISBLANK(Table13[[#This Row],[T3]]),0,IF(Table13[[#This Row],[T3]]&gt;0,1,0))</f>
        <v>1</v>
      </c>
      <c r="S993" s="3">
        <f>IF(ISBLANK(Table13[[#This Row],[T4]]),0,IF(Table13[[#This Row],[T4]]&gt;0,1,0))</f>
        <v>0</v>
      </c>
      <c r="T993" s="3">
        <v>1.5</v>
      </c>
    </row>
    <row r="994" spans="1:20">
      <c r="A994" s="4">
        <v>43779.333333333336</v>
      </c>
      <c r="B994">
        <v>43779</v>
      </c>
      <c r="C994" s="3">
        <v>0.33333333333333331</v>
      </c>
      <c r="D994" s="3">
        <v>8</v>
      </c>
      <c r="E994" s="3">
        <v>41</v>
      </c>
      <c r="F994" s="3">
        <v>0.9</v>
      </c>
      <c r="G994" s="5">
        <v>0.7</v>
      </c>
      <c r="H994" s="3">
        <v>1.6</v>
      </c>
      <c r="I994" s="3">
        <v>1.55139</v>
      </c>
      <c r="J994" s="12">
        <f t="shared" si="16"/>
        <v>1.5499999999999998</v>
      </c>
      <c r="K994" s="3">
        <v>58</v>
      </c>
      <c r="L994" s="3">
        <v>0</v>
      </c>
      <c r="M994" s="3">
        <v>0</v>
      </c>
      <c r="N994" s="3">
        <v>0</v>
      </c>
      <c r="O994" s="3"/>
      <c r="P994" s="3">
        <f>IF(ISBLANK(Table13[[#This Row],[T1]]),0,IF(Table13[[#This Row],[T1]]&gt;0,1,0))</f>
        <v>0</v>
      </c>
      <c r="Q994" s="3">
        <f>IF(ISBLANK(Table13[[#This Row],[T2]]),0,IF(Table13[[#This Row],[T2]]&gt;0,1,0))</f>
        <v>0</v>
      </c>
      <c r="R994" s="3">
        <f>IF(ISBLANK(Table13[[#This Row],[T3]]),0,IF(Table13[[#This Row],[T3]]&gt;0,1,0))</f>
        <v>0</v>
      </c>
      <c r="S994" s="3">
        <f>IF(ISBLANK(Table13[[#This Row],[T4]]),0,IF(Table13[[#This Row],[T4]]&gt;0,1,0))</f>
        <v>1</v>
      </c>
      <c r="T994" s="3">
        <v>1.6</v>
      </c>
    </row>
    <row r="995" spans="1:20">
      <c r="A995" s="4">
        <v>43779.375</v>
      </c>
      <c r="B995">
        <v>43779</v>
      </c>
      <c r="C995" s="3">
        <v>0.375</v>
      </c>
      <c r="D995" s="3">
        <v>9</v>
      </c>
      <c r="E995" s="3">
        <v>41</v>
      </c>
      <c r="F995" s="3">
        <v>0.6</v>
      </c>
      <c r="G995" s="5">
        <v>0.9</v>
      </c>
      <c r="H995" s="3">
        <v>1.5</v>
      </c>
      <c r="I995" s="3">
        <v>1.55139</v>
      </c>
      <c r="J995" s="12">
        <f t="shared" si="16"/>
        <v>1.4958333333333327</v>
      </c>
      <c r="K995" s="3">
        <v>58</v>
      </c>
      <c r="L995" s="3">
        <v>0</v>
      </c>
      <c r="M995" s="3">
        <v>0</v>
      </c>
      <c r="N995" s="3">
        <v>0</v>
      </c>
      <c r="O995" s="3"/>
      <c r="P995" s="3">
        <f>IF(ISBLANK(Table13[[#This Row],[T1]]),0,IF(Table13[[#This Row],[T1]]&gt;0,1,0))</f>
        <v>0</v>
      </c>
      <c r="Q995" s="3">
        <f>IF(ISBLANK(Table13[[#This Row],[T2]]),0,IF(Table13[[#This Row],[T2]]&gt;0,1,0))</f>
        <v>0</v>
      </c>
      <c r="R995" s="3">
        <f>IF(ISBLANK(Table13[[#This Row],[T3]]),0,IF(Table13[[#This Row],[T3]]&gt;0,1,0))</f>
        <v>0</v>
      </c>
      <c r="S995" s="3">
        <f>IF(ISBLANK(Table13[[#This Row],[T4]]),0,IF(Table13[[#This Row],[T4]]&gt;0,1,0))</f>
        <v>1</v>
      </c>
      <c r="T995" s="3">
        <v>1.5</v>
      </c>
    </row>
    <row r="996" spans="1:20">
      <c r="A996" s="4">
        <v>43779.416666666664</v>
      </c>
      <c r="B996">
        <v>43779</v>
      </c>
      <c r="C996" s="3">
        <v>0.41666666666666669</v>
      </c>
      <c r="D996" s="3">
        <v>10</v>
      </c>
      <c r="E996" s="3">
        <v>41</v>
      </c>
      <c r="F996" s="3">
        <v>2.2999999999999998</v>
      </c>
      <c r="G996" s="5">
        <v>0.4</v>
      </c>
      <c r="H996" s="3">
        <v>2.6999999999999997</v>
      </c>
      <c r="I996" s="3">
        <v>1.55139</v>
      </c>
      <c r="J996" s="12">
        <f t="shared" si="16"/>
        <v>1.4458333333333329</v>
      </c>
      <c r="K996" s="3">
        <v>55</v>
      </c>
      <c r="L996" s="3">
        <v>0</v>
      </c>
      <c r="M996" s="3">
        <v>0</v>
      </c>
      <c r="N996" s="3">
        <v>0</v>
      </c>
      <c r="O996" s="3"/>
      <c r="P996" s="3">
        <f>IF(ISBLANK(Table13[[#This Row],[T1]]),0,IF(Table13[[#This Row],[T1]]&gt;0,1,0))</f>
        <v>0</v>
      </c>
      <c r="Q996" s="3">
        <f>IF(ISBLANK(Table13[[#This Row],[T2]]),0,IF(Table13[[#This Row],[T2]]&gt;0,1,0))</f>
        <v>0</v>
      </c>
      <c r="R996" s="3">
        <f>IF(ISBLANK(Table13[[#This Row],[T3]]),0,IF(Table13[[#This Row],[T3]]&gt;0,1,0))</f>
        <v>0</v>
      </c>
      <c r="S996" s="3">
        <f>IF(ISBLANK(Table13[[#This Row],[T4]]),0,IF(Table13[[#This Row],[T4]]&gt;0,1,0))</f>
        <v>1</v>
      </c>
      <c r="T996" s="3">
        <v>2.6999999999999997</v>
      </c>
    </row>
    <row r="997" spans="1:20">
      <c r="A997" s="4">
        <v>43779.458333333336</v>
      </c>
      <c r="B997">
        <v>43779</v>
      </c>
      <c r="C997" s="3">
        <v>0.45833333333333331</v>
      </c>
      <c r="D997" s="3">
        <v>11</v>
      </c>
      <c r="E997" s="3">
        <v>41</v>
      </c>
      <c r="F997" s="3">
        <v>0.5</v>
      </c>
      <c r="G997" s="5">
        <v>0.5</v>
      </c>
      <c r="H997" s="3">
        <v>1</v>
      </c>
      <c r="I997" s="3">
        <v>1.55139</v>
      </c>
      <c r="J997" s="12">
        <f t="shared" si="16"/>
        <v>1.3499999999999999</v>
      </c>
      <c r="K997" s="3"/>
      <c r="L997" s="3"/>
      <c r="M997" s="3"/>
      <c r="N997" s="3"/>
      <c r="O997" s="3"/>
      <c r="P997" s="3">
        <f>IF(ISBLANK(Table13[[#This Row],[T1]]),0,IF(Table13[[#This Row],[T1]]&gt;0,1,0))</f>
        <v>0</v>
      </c>
      <c r="Q997" s="3">
        <f>IF(ISBLANK(Table13[[#This Row],[T2]]),0,IF(Table13[[#This Row],[T2]]&gt;0,1,0))</f>
        <v>0</v>
      </c>
      <c r="R997" s="3">
        <f>IF(ISBLANK(Table13[[#This Row],[T3]]),0,IF(Table13[[#This Row],[T3]]&gt;0,1,0))</f>
        <v>0</v>
      </c>
      <c r="S997" s="3">
        <f>IF(ISBLANK(Table13[[#This Row],[T4]]),0,IF(Table13[[#This Row],[T4]]&gt;0,1,0))</f>
        <v>1</v>
      </c>
      <c r="T997" s="3">
        <v>1</v>
      </c>
    </row>
    <row r="998" spans="1:20">
      <c r="A998" s="4">
        <v>43779.5</v>
      </c>
      <c r="B998">
        <v>43779</v>
      </c>
      <c r="C998" s="3">
        <v>0.5</v>
      </c>
      <c r="D998" s="3">
        <v>12</v>
      </c>
      <c r="E998" s="3">
        <v>41</v>
      </c>
      <c r="F998" s="3">
        <v>0.1</v>
      </c>
      <c r="G998" s="5">
        <v>0.5</v>
      </c>
      <c r="H998" s="3">
        <v>0.6</v>
      </c>
      <c r="I998" s="3">
        <v>1.55139</v>
      </c>
      <c r="J998" s="12">
        <f t="shared" si="16"/>
        <v>1.325</v>
      </c>
      <c r="K998" s="3"/>
      <c r="L998" s="3"/>
      <c r="M998" s="3"/>
      <c r="N998" s="3"/>
      <c r="O998" s="3"/>
      <c r="P998" s="3">
        <f>IF(ISBLANK(Table13[[#This Row],[T1]]),0,IF(Table13[[#This Row],[T1]]&gt;0,1,0))</f>
        <v>0</v>
      </c>
      <c r="Q998" s="3">
        <f>IF(ISBLANK(Table13[[#This Row],[T2]]),0,IF(Table13[[#This Row],[T2]]&gt;0,1,0))</f>
        <v>0</v>
      </c>
      <c r="R998" s="3">
        <f>IF(ISBLANK(Table13[[#This Row],[T3]]),0,IF(Table13[[#This Row],[T3]]&gt;0,1,0))</f>
        <v>0</v>
      </c>
      <c r="S998" s="3">
        <f>IF(ISBLANK(Table13[[#This Row],[T4]]),0,IF(Table13[[#This Row],[T4]]&gt;0,1,0))</f>
        <v>1</v>
      </c>
      <c r="T998" s="3">
        <v>0.6</v>
      </c>
    </row>
    <row r="999" spans="1:20">
      <c r="A999" s="4">
        <v>43779.541666666664</v>
      </c>
      <c r="B999">
        <v>43779</v>
      </c>
      <c r="C999" s="3">
        <v>0.54166666666666663</v>
      </c>
      <c r="D999" s="3">
        <v>13</v>
      </c>
      <c r="E999" s="3">
        <v>41</v>
      </c>
      <c r="F999" s="3">
        <v>0.2</v>
      </c>
      <c r="G999" s="5">
        <v>1</v>
      </c>
      <c r="H999" s="3">
        <v>1.2</v>
      </c>
      <c r="I999" s="3">
        <v>1.55139</v>
      </c>
      <c r="J999" s="12">
        <f t="shared" si="16"/>
        <v>1.3124999999999998</v>
      </c>
      <c r="K999" s="3">
        <v>0</v>
      </c>
      <c r="L999" s="3">
        <v>10</v>
      </c>
      <c r="M999" s="3">
        <v>0</v>
      </c>
      <c r="N999" s="3">
        <v>0</v>
      </c>
      <c r="O999" s="3"/>
      <c r="P999" s="3">
        <f>IF(ISBLANK(Table13[[#This Row],[T1]]),0,IF(Table13[[#This Row],[T1]]&gt;0,1,0))</f>
        <v>0</v>
      </c>
      <c r="Q999" s="3">
        <f>IF(ISBLANK(Table13[[#This Row],[T2]]),0,IF(Table13[[#This Row],[T2]]&gt;0,1,0))</f>
        <v>0</v>
      </c>
      <c r="R999" s="3">
        <f>IF(ISBLANK(Table13[[#This Row],[T3]]),0,IF(Table13[[#This Row],[T3]]&gt;0,1,0))</f>
        <v>0</v>
      </c>
      <c r="S999" s="3">
        <f>IF(ISBLANK(Table13[[#This Row],[T4]]),0,IF(Table13[[#This Row],[T4]]&gt;0,1,0))</f>
        <v>1</v>
      </c>
      <c r="T999" s="3">
        <v>1.2</v>
      </c>
    </row>
    <row r="1000" spans="1:20">
      <c r="A1000" s="4">
        <v>43779.583333333336</v>
      </c>
      <c r="B1000">
        <v>43779</v>
      </c>
      <c r="C1000" s="3">
        <v>0.58333333333333337</v>
      </c>
      <c r="D1000" s="3">
        <v>14</v>
      </c>
      <c r="E1000" s="3">
        <v>41</v>
      </c>
      <c r="F1000" s="3">
        <v>0.4</v>
      </c>
      <c r="G1000" s="5">
        <v>1.7</v>
      </c>
      <c r="H1000" s="3">
        <v>2.1</v>
      </c>
      <c r="I1000" s="3">
        <v>1.55139</v>
      </c>
      <c r="J1000" s="12">
        <f t="shared" si="16"/>
        <v>1.2749999999999999</v>
      </c>
      <c r="K1000" s="3">
        <v>0</v>
      </c>
      <c r="L1000" s="3">
        <v>45</v>
      </c>
      <c r="M1000" s="3">
        <v>0</v>
      </c>
      <c r="N1000" s="3">
        <v>0</v>
      </c>
      <c r="O1000" s="3"/>
      <c r="P1000" s="3">
        <f>IF(ISBLANK(Table13[[#This Row],[T1]]),0,IF(Table13[[#This Row],[T1]]&gt;0,1,0))</f>
        <v>0</v>
      </c>
      <c r="Q1000" s="3">
        <f>IF(ISBLANK(Table13[[#This Row],[T2]]),0,IF(Table13[[#This Row],[T2]]&gt;0,1,0))</f>
        <v>0</v>
      </c>
      <c r="R1000" s="3">
        <f>IF(ISBLANK(Table13[[#This Row],[T3]]),0,IF(Table13[[#This Row],[T3]]&gt;0,1,0))</f>
        <v>0</v>
      </c>
      <c r="S1000" s="3">
        <f>IF(ISBLANK(Table13[[#This Row],[T4]]),0,IF(Table13[[#This Row],[T4]]&gt;0,1,0))</f>
        <v>1</v>
      </c>
      <c r="T1000" s="3">
        <v>2.1</v>
      </c>
    </row>
    <row r="1001" spans="1:20">
      <c r="A1001" s="4">
        <v>43779.625</v>
      </c>
      <c r="B1001">
        <v>43779</v>
      </c>
      <c r="C1001" s="3">
        <v>0.625</v>
      </c>
      <c r="D1001" s="3">
        <v>15</v>
      </c>
      <c r="E1001" s="3">
        <v>41</v>
      </c>
      <c r="F1001" s="3">
        <v>0.4</v>
      </c>
      <c r="G1001" s="5">
        <v>0.4</v>
      </c>
      <c r="H1001" s="3">
        <v>0.8</v>
      </c>
      <c r="I1001" s="3">
        <v>1.55139</v>
      </c>
      <c r="J1001" s="12">
        <f t="shared" si="16"/>
        <v>1.2041666666666666</v>
      </c>
      <c r="K1001" s="3">
        <v>0</v>
      </c>
      <c r="L1001" s="3">
        <v>58</v>
      </c>
      <c r="M1001" s="3">
        <v>0</v>
      </c>
      <c r="N1001" s="3">
        <v>0</v>
      </c>
      <c r="O1001" s="3"/>
      <c r="P1001" s="3">
        <f>IF(ISBLANK(Table13[[#This Row],[T1]]),0,IF(Table13[[#This Row],[T1]]&gt;0,1,0))</f>
        <v>0</v>
      </c>
      <c r="Q1001" s="3">
        <f>IF(ISBLANK(Table13[[#This Row],[T2]]),0,IF(Table13[[#This Row],[T2]]&gt;0,1,0))</f>
        <v>0</v>
      </c>
      <c r="R1001" s="3">
        <f>IF(ISBLANK(Table13[[#This Row],[T3]]),0,IF(Table13[[#This Row],[T3]]&gt;0,1,0))</f>
        <v>0</v>
      </c>
      <c r="S1001" s="3">
        <f>IF(ISBLANK(Table13[[#This Row],[T4]]),0,IF(Table13[[#This Row],[T4]]&gt;0,1,0))</f>
        <v>1</v>
      </c>
      <c r="T1001" s="3">
        <v>0.8</v>
      </c>
    </row>
    <row r="1002" spans="1:20">
      <c r="A1002" s="4">
        <v>43779.666666666664</v>
      </c>
      <c r="B1002">
        <v>43779</v>
      </c>
      <c r="C1002" s="3">
        <v>0.66666666666666663</v>
      </c>
      <c r="D1002" s="3">
        <v>16</v>
      </c>
      <c r="E1002" s="3">
        <v>41</v>
      </c>
      <c r="F1002" s="3">
        <v>0.4</v>
      </c>
      <c r="G1002" s="5">
        <v>0.5</v>
      </c>
      <c r="H1002" s="3">
        <v>0.9</v>
      </c>
      <c r="I1002" s="3">
        <v>1.55139</v>
      </c>
      <c r="J1002" s="12">
        <f t="shared" si="16"/>
        <v>1.2041666666666666</v>
      </c>
      <c r="K1002" s="3">
        <v>0</v>
      </c>
      <c r="L1002" s="3">
        <v>58</v>
      </c>
      <c r="M1002" s="3">
        <v>0</v>
      </c>
      <c r="N1002" s="3">
        <v>0</v>
      </c>
      <c r="O1002" s="3"/>
      <c r="P1002" s="3">
        <f>IF(ISBLANK(Table13[[#This Row],[T1]]),0,IF(Table13[[#This Row],[T1]]&gt;0,1,0))</f>
        <v>0</v>
      </c>
      <c r="Q1002" s="3">
        <f>IF(ISBLANK(Table13[[#This Row],[T2]]),0,IF(Table13[[#This Row],[T2]]&gt;0,1,0))</f>
        <v>0</v>
      </c>
      <c r="R1002" s="3">
        <f>IF(ISBLANK(Table13[[#This Row],[T3]]),0,IF(Table13[[#This Row],[T3]]&gt;0,1,0))</f>
        <v>0</v>
      </c>
      <c r="S1002" s="3">
        <f>IF(ISBLANK(Table13[[#This Row],[T4]]),0,IF(Table13[[#This Row],[T4]]&gt;0,1,0))</f>
        <v>1</v>
      </c>
      <c r="T1002" s="3">
        <v>0.9</v>
      </c>
    </row>
    <row r="1003" spans="1:20">
      <c r="A1003" s="4">
        <v>43779.708333333336</v>
      </c>
      <c r="B1003">
        <v>43779</v>
      </c>
      <c r="C1003" s="3">
        <v>0.70833333333333337</v>
      </c>
      <c r="D1003" s="3">
        <v>17</v>
      </c>
      <c r="E1003" s="3">
        <v>41</v>
      </c>
      <c r="F1003" s="3">
        <v>0.6</v>
      </c>
      <c r="G1003" s="5">
        <v>0.5</v>
      </c>
      <c r="H1003" s="3">
        <v>1.1000000000000001</v>
      </c>
      <c r="I1003" s="3">
        <v>1.55139</v>
      </c>
      <c r="J1003" s="12">
        <f t="shared" si="16"/>
        <v>1.2458333333333331</v>
      </c>
      <c r="K1003" s="3">
        <v>0</v>
      </c>
      <c r="L1003" s="3">
        <v>17</v>
      </c>
      <c r="M1003" s="3">
        <v>0</v>
      </c>
      <c r="N1003" s="3">
        <v>0</v>
      </c>
      <c r="O1003" s="3"/>
      <c r="P1003" s="3">
        <f>IF(ISBLANK(Table13[[#This Row],[T1]]),0,IF(Table13[[#This Row],[T1]]&gt;0,1,0))</f>
        <v>0</v>
      </c>
      <c r="Q1003" s="3">
        <f>IF(ISBLANK(Table13[[#This Row],[T2]]),0,IF(Table13[[#This Row],[T2]]&gt;0,1,0))</f>
        <v>0</v>
      </c>
      <c r="R1003" s="3">
        <f>IF(ISBLANK(Table13[[#This Row],[T3]]),0,IF(Table13[[#This Row],[T3]]&gt;0,1,0))</f>
        <v>0</v>
      </c>
      <c r="S1003" s="3">
        <f>IF(ISBLANK(Table13[[#This Row],[T4]]),0,IF(Table13[[#This Row],[T4]]&gt;0,1,0))</f>
        <v>0</v>
      </c>
      <c r="T1003" s="3">
        <v>1.1000000000000001</v>
      </c>
    </row>
    <row r="1004" spans="1:20">
      <c r="A1004" s="4">
        <v>43779.75</v>
      </c>
      <c r="B1004">
        <v>43779</v>
      </c>
      <c r="C1004" s="3">
        <v>0.75</v>
      </c>
      <c r="D1004" s="3">
        <v>18</v>
      </c>
      <c r="E1004" s="3">
        <v>41</v>
      </c>
      <c r="F1004" s="3">
        <v>2.4</v>
      </c>
      <c r="G1004" s="5">
        <v>3.2</v>
      </c>
      <c r="H1004" s="3">
        <v>5.6</v>
      </c>
      <c r="I1004" s="3">
        <v>1.55139</v>
      </c>
      <c r="J1004" s="12">
        <f t="shared" si="16"/>
        <v>1.2208333333333332</v>
      </c>
      <c r="K1004" s="3">
        <v>0</v>
      </c>
      <c r="L1004" s="3">
        <v>58</v>
      </c>
      <c r="M1004" s="3">
        <v>0</v>
      </c>
      <c r="N1004" s="3">
        <v>0</v>
      </c>
      <c r="O1004" s="3"/>
      <c r="P1004" s="3">
        <f>IF(ISBLANK(Table13[[#This Row],[T1]]),0,IF(Table13[[#This Row],[T1]]&gt;0,1,0))</f>
        <v>1</v>
      </c>
      <c r="Q1004" s="3">
        <f>IF(ISBLANK(Table13[[#This Row],[T2]]),0,IF(Table13[[#This Row],[T2]]&gt;0,1,0))</f>
        <v>0</v>
      </c>
      <c r="R1004" s="3">
        <f>IF(ISBLANK(Table13[[#This Row],[T3]]),0,IF(Table13[[#This Row],[T3]]&gt;0,1,0))</f>
        <v>1</v>
      </c>
      <c r="S1004" s="3">
        <f>IF(ISBLANK(Table13[[#This Row],[T4]]),0,IF(Table13[[#This Row],[T4]]&gt;0,1,0))</f>
        <v>0</v>
      </c>
      <c r="T1004" s="3">
        <v>5.6</v>
      </c>
    </row>
    <row r="1005" spans="1:20">
      <c r="A1005" s="4">
        <v>43779.791666666664</v>
      </c>
      <c r="B1005">
        <v>43779</v>
      </c>
      <c r="C1005" s="3">
        <v>0.79166666666666663</v>
      </c>
      <c r="D1005" s="3">
        <v>19</v>
      </c>
      <c r="E1005" s="3">
        <v>41</v>
      </c>
      <c r="F1005" s="3">
        <v>0.5</v>
      </c>
      <c r="G1005" s="5">
        <v>0.4</v>
      </c>
      <c r="H1005" s="3">
        <v>0.9</v>
      </c>
      <c r="I1005" s="3">
        <v>1.55139</v>
      </c>
      <c r="J1005" s="12">
        <f t="shared" si="16"/>
        <v>1.0916666666666666</v>
      </c>
      <c r="K1005" s="3">
        <v>0</v>
      </c>
      <c r="L1005" s="3">
        <v>58</v>
      </c>
      <c r="M1005" s="3">
        <v>0</v>
      </c>
      <c r="N1005" s="3">
        <v>0</v>
      </c>
      <c r="O1005" s="3"/>
      <c r="P1005" s="3">
        <f>IF(ISBLANK(Table13[[#This Row],[T1]]),0,IF(Table13[[#This Row],[T1]]&gt;0,1,0))</f>
        <v>1</v>
      </c>
      <c r="Q1005" s="3">
        <f>IF(ISBLANK(Table13[[#This Row],[T2]]),0,IF(Table13[[#This Row],[T2]]&gt;0,1,0))</f>
        <v>0</v>
      </c>
      <c r="R1005" s="3">
        <f>IF(ISBLANK(Table13[[#This Row],[T3]]),0,IF(Table13[[#This Row],[T3]]&gt;0,1,0))</f>
        <v>1</v>
      </c>
      <c r="S1005" s="3">
        <f>IF(ISBLANK(Table13[[#This Row],[T4]]),0,IF(Table13[[#This Row],[T4]]&gt;0,1,0))</f>
        <v>0</v>
      </c>
      <c r="T1005" s="3">
        <v>0.9</v>
      </c>
    </row>
    <row r="1006" spans="1:20">
      <c r="A1006" s="4">
        <v>43779.833333333336</v>
      </c>
      <c r="B1006">
        <v>43779</v>
      </c>
      <c r="C1006" s="3">
        <v>0.83333333333333337</v>
      </c>
      <c r="D1006" s="3">
        <v>20</v>
      </c>
      <c r="E1006" s="3">
        <v>41</v>
      </c>
      <c r="F1006" s="3">
        <v>0.5</v>
      </c>
      <c r="G1006" s="5">
        <v>0.4</v>
      </c>
      <c r="H1006" s="3">
        <v>0.9</v>
      </c>
      <c r="I1006" s="3">
        <v>1.55139</v>
      </c>
      <c r="J1006" s="12">
        <f t="shared" si="16"/>
        <v>1.3291666666666666</v>
      </c>
      <c r="K1006" s="3">
        <v>0</v>
      </c>
      <c r="L1006" s="3">
        <v>58</v>
      </c>
      <c r="M1006" s="3">
        <v>0</v>
      </c>
      <c r="N1006" s="3">
        <v>0</v>
      </c>
      <c r="O1006" s="3"/>
      <c r="P1006" s="3">
        <f>IF(ISBLANK(Table13[[#This Row],[T1]]),0,IF(Table13[[#This Row],[T1]]&gt;0,1,0))</f>
        <v>1</v>
      </c>
      <c r="Q1006" s="3">
        <f>IF(ISBLANK(Table13[[#This Row],[T2]]),0,IF(Table13[[#This Row],[T2]]&gt;0,1,0))</f>
        <v>0</v>
      </c>
      <c r="R1006" s="3">
        <f>IF(ISBLANK(Table13[[#This Row],[T3]]),0,IF(Table13[[#This Row],[T3]]&gt;0,1,0))</f>
        <v>1</v>
      </c>
      <c r="S1006" s="3">
        <f>IF(ISBLANK(Table13[[#This Row],[T4]]),0,IF(Table13[[#This Row],[T4]]&gt;0,1,0))</f>
        <v>0</v>
      </c>
      <c r="T1006" s="3">
        <v>0.9</v>
      </c>
    </row>
    <row r="1007" spans="1:20">
      <c r="A1007" s="4">
        <v>43779.875</v>
      </c>
      <c r="B1007">
        <v>43779</v>
      </c>
      <c r="C1007" s="3">
        <v>0.875</v>
      </c>
      <c r="D1007" s="3">
        <v>21</v>
      </c>
      <c r="E1007" s="3">
        <v>41</v>
      </c>
      <c r="F1007" s="3">
        <v>0.5</v>
      </c>
      <c r="G1007" s="5">
        <v>0.4</v>
      </c>
      <c r="H1007" s="3">
        <v>0.9</v>
      </c>
      <c r="I1007" s="3">
        <v>1.55139</v>
      </c>
      <c r="J1007" s="12">
        <f t="shared" si="16"/>
        <v>1.4499999999999995</v>
      </c>
      <c r="K1007" s="3">
        <v>0</v>
      </c>
      <c r="L1007" s="3">
        <v>58</v>
      </c>
      <c r="M1007" s="3">
        <v>0</v>
      </c>
      <c r="N1007" s="3">
        <v>0</v>
      </c>
      <c r="O1007" s="3"/>
      <c r="P1007" s="3">
        <f>IF(ISBLANK(Table13[[#This Row],[T1]]),0,IF(Table13[[#This Row],[T1]]&gt;0,1,0))</f>
        <v>1</v>
      </c>
      <c r="Q1007" s="3">
        <f>IF(ISBLANK(Table13[[#This Row],[T2]]),0,IF(Table13[[#This Row],[T2]]&gt;0,1,0))</f>
        <v>0</v>
      </c>
      <c r="R1007" s="3">
        <f>IF(ISBLANK(Table13[[#This Row],[T3]]),0,IF(Table13[[#This Row],[T3]]&gt;0,1,0))</f>
        <v>1</v>
      </c>
      <c r="S1007" s="3">
        <f>IF(ISBLANK(Table13[[#This Row],[T4]]),0,IF(Table13[[#This Row],[T4]]&gt;0,1,0))</f>
        <v>0</v>
      </c>
      <c r="T1007" s="3">
        <v>0.9</v>
      </c>
    </row>
    <row r="1008" spans="1:20">
      <c r="A1008" s="4">
        <v>43779.916666666664</v>
      </c>
      <c r="B1008">
        <v>43779</v>
      </c>
      <c r="C1008" s="3">
        <v>0.91666666666666663</v>
      </c>
      <c r="D1008" s="3">
        <v>22</v>
      </c>
      <c r="E1008" s="3">
        <v>41</v>
      </c>
      <c r="F1008" s="3">
        <v>2.5</v>
      </c>
      <c r="G1008" s="5">
        <v>0.4</v>
      </c>
      <c r="H1008" s="3">
        <v>2.9</v>
      </c>
      <c r="I1008" s="3">
        <v>1.55139</v>
      </c>
      <c r="J1008" s="12">
        <f t="shared" si="16"/>
        <v>1.5874999999999997</v>
      </c>
      <c r="K1008" s="3">
        <v>0</v>
      </c>
      <c r="L1008" s="3">
        <v>58</v>
      </c>
      <c r="M1008" s="3">
        <v>0</v>
      </c>
      <c r="N1008" s="3">
        <v>0</v>
      </c>
      <c r="O1008" s="3"/>
      <c r="P1008" s="3">
        <f>IF(ISBLANK(Table13[[#This Row],[T1]]),0,IF(Table13[[#This Row],[T1]]&gt;0,1,0))</f>
        <v>1</v>
      </c>
      <c r="Q1008" s="3">
        <f>IF(ISBLANK(Table13[[#This Row],[T2]]),0,IF(Table13[[#This Row],[T2]]&gt;0,1,0))</f>
        <v>0</v>
      </c>
      <c r="R1008" s="3">
        <f>IF(ISBLANK(Table13[[#This Row],[T3]]),0,IF(Table13[[#This Row],[T3]]&gt;0,1,0))</f>
        <v>1</v>
      </c>
      <c r="S1008" s="3">
        <f>IF(ISBLANK(Table13[[#This Row],[T4]]),0,IF(Table13[[#This Row],[T4]]&gt;0,1,0))</f>
        <v>0</v>
      </c>
      <c r="T1008" s="3">
        <v>2.9</v>
      </c>
    </row>
    <row r="1009" spans="1:20">
      <c r="A1009" s="4">
        <v>43779.958333333336</v>
      </c>
      <c r="B1009">
        <v>43779</v>
      </c>
      <c r="C1009" s="3">
        <v>0.95833333333333337</v>
      </c>
      <c r="D1009" s="3">
        <v>23</v>
      </c>
      <c r="E1009" s="3">
        <v>41</v>
      </c>
      <c r="F1009" s="3">
        <v>0.7</v>
      </c>
      <c r="G1009" s="5">
        <v>0.3</v>
      </c>
      <c r="H1009" s="3">
        <v>1</v>
      </c>
      <c r="I1009" s="3">
        <v>1.55139</v>
      </c>
      <c r="J1009" s="12">
        <f t="shared" si="16"/>
        <v>1.5250000000000001</v>
      </c>
      <c r="K1009" s="3">
        <v>0</v>
      </c>
      <c r="L1009" s="3">
        <v>58</v>
      </c>
      <c r="M1009" s="3">
        <v>0</v>
      </c>
      <c r="N1009" s="3">
        <v>0</v>
      </c>
      <c r="O1009" s="3"/>
      <c r="P1009" s="3">
        <f>IF(ISBLANK(Table13[[#This Row],[T1]]),0,IF(Table13[[#This Row],[T1]]&gt;0,1,0))</f>
        <v>1</v>
      </c>
      <c r="Q1009" s="3">
        <f>IF(ISBLANK(Table13[[#This Row],[T2]]),0,IF(Table13[[#This Row],[T2]]&gt;0,1,0))</f>
        <v>1</v>
      </c>
      <c r="R1009" s="3">
        <f>IF(ISBLANK(Table13[[#This Row],[T3]]),0,IF(Table13[[#This Row],[T3]]&gt;0,1,0))</f>
        <v>1</v>
      </c>
      <c r="S1009" s="3">
        <f>IF(ISBLANK(Table13[[#This Row],[T4]]),0,IF(Table13[[#This Row],[T4]]&gt;0,1,0))</f>
        <v>0</v>
      </c>
      <c r="T1009" s="3">
        <v>1</v>
      </c>
    </row>
    <row r="1010" spans="1:20">
      <c r="A1010" s="4">
        <v>43780</v>
      </c>
      <c r="B1010">
        <v>43780</v>
      </c>
      <c r="C1010" s="3">
        <v>0</v>
      </c>
      <c r="D1010" s="3">
        <v>0</v>
      </c>
      <c r="E1010" s="3">
        <v>42</v>
      </c>
      <c r="F1010" s="3">
        <v>0.5</v>
      </c>
      <c r="G1010" s="5">
        <v>0.4</v>
      </c>
      <c r="H1010" s="3">
        <v>0.9</v>
      </c>
      <c r="I1010" s="3">
        <v>1.55139</v>
      </c>
      <c r="J1010" s="12">
        <f t="shared" si="16"/>
        <v>1.5458333333333334</v>
      </c>
      <c r="K1010" s="3">
        <v>0</v>
      </c>
      <c r="L1010" s="3">
        <v>57</v>
      </c>
      <c r="M1010" s="3">
        <v>0</v>
      </c>
      <c r="N1010" s="3">
        <v>0</v>
      </c>
      <c r="O1010" s="3"/>
      <c r="P1010" s="3">
        <f>IF(ISBLANK(Table13[[#This Row],[T1]]),0,IF(Table13[[#This Row],[T1]]&gt;0,1,0))</f>
        <v>1</v>
      </c>
      <c r="Q1010" s="3">
        <f>IF(ISBLANK(Table13[[#This Row],[T2]]),0,IF(Table13[[#This Row],[T2]]&gt;0,1,0))</f>
        <v>1</v>
      </c>
      <c r="R1010" s="3">
        <f>IF(ISBLANK(Table13[[#This Row],[T3]]),0,IF(Table13[[#This Row],[T3]]&gt;0,1,0))</f>
        <v>1</v>
      </c>
      <c r="S1010" s="3">
        <f>IF(ISBLANK(Table13[[#This Row],[T4]]),0,IF(Table13[[#This Row],[T4]]&gt;0,1,0))</f>
        <v>0</v>
      </c>
      <c r="T1010" s="3">
        <v>0.9</v>
      </c>
    </row>
    <row r="1011" spans="1:20">
      <c r="A1011" s="4">
        <v>43780.041666666664</v>
      </c>
      <c r="B1011">
        <v>43780</v>
      </c>
      <c r="C1011" s="3">
        <v>4.1666666666666664E-2</v>
      </c>
      <c r="D1011" s="3">
        <v>1</v>
      </c>
      <c r="E1011" s="3">
        <v>42</v>
      </c>
      <c r="F1011" s="3">
        <v>0.2</v>
      </c>
      <c r="G1011" s="5">
        <v>0.5</v>
      </c>
      <c r="H1011" s="3">
        <v>0.7</v>
      </c>
      <c r="I1011" s="3">
        <v>1.55139</v>
      </c>
      <c r="J1011" s="12">
        <f t="shared" si="16"/>
        <v>1.5250000000000001</v>
      </c>
      <c r="K1011" s="3">
        <v>0</v>
      </c>
      <c r="L1011" s="3">
        <v>58</v>
      </c>
      <c r="M1011" s="3">
        <v>0</v>
      </c>
      <c r="N1011" s="3">
        <v>0</v>
      </c>
      <c r="O1011" s="3"/>
      <c r="P1011" s="3">
        <f>IF(ISBLANK(Table13[[#This Row],[T1]]),0,IF(Table13[[#This Row],[T1]]&gt;0,1,0))</f>
        <v>1</v>
      </c>
      <c r="Q1011" s="3">
        <f>IF(ISBLANK(Table13[[#This Row],[T2]]),0,IF(Table13[[#This Row],[T2]]&gt;0,1,0))</f>
        <v>0</v>
      </c>
      <c r="R1011" s="3">
        <f>IF(ISBLANK(Table13[[#This Row],[T3]]),0,IF(Table13[[#This Row],[T3]]&gt;0,1,0))</f>
        <v>1</v>
      </c>
      <c r="S1011" s="3">
        <f>IF(ISBLANK(Table13[[#This Row],[T4]]),0,IF(Table13[[#This Row],[T4]]&gt;0,1,0))</f>
        <v>0</v>
      </c>
      <c r="T1011" s="3">
        <v>0.7</v>
      </c>
    </row>
    <row r="1012" spans="1:20">
      <c r="A1012" s="4">
        <v>43780.083333333336</v>
      </c>
      <c r="B1012">
        <v>43780</v>
      </c>
      <c r="C1012" s="3">
        <v>8.3333333333333329E-2</v>
      </c>
      <c r="D1012" s="3">
        <v>2</v>
      </c>
      <c r="E1012" s="3">
        <v>42</v>
      </c>
      <c r="F1012" s="3">
        <v>0.4</v>
      </c>
      <c r="G1012" s="5">
        <v>0.7</v>
      </c>
      <c r="H1012" s="3">
        <v>1.1000000000000001</v>
      </c>
      <c r="I1012" s="3">
        <v>1.55139</v>
      </c>
      <c r="J1012" s="12">
        <f t="shared" si="16"/>
        <v>1.5125000000000002</v>
      </c>
      <c r="K1012" s="3">
        <v>0</v>
      </c>
      <c r="L1012" s="3">
        <v>58</v>
      </c>
      <c r="M1012" s="3">
        <v>0</v>
      </c>
      <c r="N1012" s="3">
        <v>0</v>
      </c>
      <c r="O1012" s="3"/>
      <c r="P1012" s="3">
        <f>IF(ISBLANK(Table13[[#This Row],[T1]]),0,IF(Table13[[#This Row],[T1]]&gt;0,1,0))</f>
        <v>1</v>
      </c>
      <c r="Q1012" s="3">
        <f>IF(ISBLANK(Table13[[#This Row],[T2]]),0,IF(Table13[[#This Row],[T2]]&gt;0,1,0))</f>
        <v>0</v>
      </c>
      <c r="R1012" s="3">
        <f>IF(ISBLANK(Table13[[#This Row],[T3]]),0,IF(Table13[[#This Row],[T3]]&gt;0,1,0))</f>
        <v>1</v>
      </c>
      <c r="S1012" s="3">
        <f>IF(ISBLANK(Table13[[#This Row],[T4]]),0,IF(Table13[[#This Row],[T4]]&gt;0,1,0))</f>
        <v>0</v>
      </c>
      <c r="T1012" s="3">
        <v>1.1000000000000001</v>
      </c>
    </row>
    <row r="1013" spans="1:20">
      <c r="A1013" s="4">
        <v>43780.125</v>
      </c>
      <c r="B1013">
        <v>43780</v>
      </c>
      <c r="C1013" s="3">
        <v>0.125</v>
      </c>
      <c r="D1013" s="3">
        <v>3</v>
      </c>
      <c r="E1013" s="3">
        <v>42</v>
      </c>
      <c r="F1013" s="3">
        <v>0.6</v>
      </c>
      <c r="G1013" s="5">
        <v>1.3</v>
      </c>
      <c r="H1013" s="3">
        <v>1.9</v>
      </c>
      <c r="I1013" s="3">
        <v>1.55139</v>
      </c>
      <c r="J1013" s="12">
        <f t="shared" si="16"/>
        <v>1.4833333333333334</v>
      </c>
      <c r="K1013" s="3">
        <v>0</v>
      </c>
      <c r="L1013" s="3">
        <v>58</v>
      </c>
      <c r="M1013" s="3">
        <v>0</v>
      </c>
      <c r="N1013" s="3">
        <v>0</v>
      </c>
      <c r="O1013" s="3"/>
      <c r="P1013" s="3">
        <f>IF(ISBLANK(Table13[[#This Row],[T1]]),0,IF(Table13[[#This Row],[T1]]&gt;0,1,0))</f>
        <v>1</v>
      </c>
      <c r="Q1013" s="3">
        <f>IF(ISBLANK(Table13[[#This Row],[T2]]),0,IF(Table13[[#This Row],[T2]]&gt;0,1,0))</f>
        <v>0</v>
      </c>
      <c r="R1013" s="3">
        <f>IF(ISBLANK(Table13[[#This Row],[T3]]),0,IF(Table13[[#This Row],[T3]]&gt;0,1,0))</f>
        <v>1</v>
      </c>
      <c r="S1013" s="3">
        <f>IF(ISBLANK(Table13[[#This Row],[T4]]),0,IF(Table13[[#This Row],[T4]]&gt;0,1,0))</f>
        <v>0</v>
      </c>
      <c r="T1013" s="3">
        <v>1.9</v>
      </c>
    </row>
    <row r="1014" spans="1:20">
      <c r="A1014" s="4">
        <v>43780.166666666664</v>
      </c>
      <c r="B1014">
        <v>43780</v>
      </c>
      <c r="C1014" s="3">
        <v>0.16666666666666666</v>
      </c>
      <c r="D1014" s="3">
        <v>4</v>
      </c>
      <c r="E1014" s="3">
        <v>42</v>
      </c>
      <c r="F1014" s="3">
        <v>0.7</v>
      </c>
      <c r="G1014" s="5">
        <v>0.6</v>
      </c>
      <c r="H1014" s="3">
        <v>1.2999999999999998</v>
      </c>
      <c r="I1014" s="3">
        <v>1.55139</v>
      </c>
      <c r="J1014" s="12">
        <f t="shared" si="16"/>
        <v>1.4208333333333332</v>
      </c>
      <c r="K1014" s="3">
        <v>0</v>
      </c>
      <c r="L1014" s="3">
        <v>55</v>
      </c>
      <c r="M1014" s="3">
        <v>0</v>
      </c>
      <c r="N1014" s="3">
        <v>0</v>
      </c>
      <c r="O1014" s="3"/>
      <c r="P1014" s="3">
        <f>IF(ISBLANK(Table13[[#This Row],[T1]]),0,IF(Table13[[#This Row],[T1]]&gt;0,1,0))</f>
        <v>1</v>
      </c>
      <c r="Q1014" s="3">
        <f>IF(ISBLANK(Table13[[#This Row],[T2]]),0,IF(Table13[[#This Row],[T2]]&gt;0,1,0))</f>
        <v>0</v>
      </c>
      <c r="R1014" s="3">
        <f>IF(ISBLANK(Table13[[#This Row],[T3]]),0,IF(Table13[[#This Row],[T3]]&gt;0,1,0))</f>
        <v>1</v>
      </c>
      <c r="S1014" s="3">
        <f>IF(ISBLANK(Table13[[#This Row],[T4]]),0,IF(Table13[[#This Row],[T4]]&gt;0,1,0))</f>
        <v>0</v>
      </c>
      <c r="T1014" s="3">
        <v>1.2999999999999998</v>
      </c>
    </row>
    <row r="1015" spans="1:20">
      <c r="A1015" s="4">
        <v>43780.208333333336</v>
      </c>
      <c r="B1015">
        <v>43780</v>
      </c>
      <c r="C1015" s="3">
        <v>0.20833333333333334</v>
      </c>
      <c r="D1015" s="3">
        <v>5</v>
      </c>
      <c r="E1015" s="3">
        <v>42</v>
      </c>
      <c r="F1015" s="3">
        <v>0.7</v>
      </c>
      <c r="G1015" s="5">
        <v>1</v>
      </c>
      <c r="H1015" s="3">
        <v>1.7</v>
      </c>
      <c r="I1015" s="3">
        <v>1.55139</v>
      </c>
      <c r="J1015" s="12">
        <f t="shared" si="16"/>
        <v>1.4124999999999999</v>
      </c>
      <c r="K1015" s="3">
        <v>0</v>
      </c>
      <c r="L1015" s="3">
        <v>58</v>
      </c>
      <c r="M1015" s="3">
        <v>0</v>
      </c>
      <c r="N1015" s="3">
        <v>0</v>
      </c>
      <c r="O1015" s="3"/>
      <c r="P1015" s="3">
        <f>IF(ISBLANK(Table13[[#This Row],[T1]]),0,IF(Table13[[#This Row],[T1]]&gt;0,1,0))</f>
        <v>1</v>
      </c>
      <c r="Q1015" s="3">
        <f>IF(ISBLANK(Table13[[#This Row],[T2]]),0,IF(Table13[[#This Row],[T2]]&gt;0,1,0))</f>
        <v>0</v>
      </c>
      <c r="R1015" s="3">
        <f>IF(ISBLANK(Table13[[#This Row],[T3]]),0,IF(Table13[[#This Row],[T3]]&gt;0,1,0))</f>
        <v>1</v>
      </c>
      <c r="S1015" s="3">
        <f>IF(ISBLANK(Table13[[#This Row],[T4]]),0,IF(Table13[[#This Row],[T4]]&gt;0,1,0))</f>
        <v>0</v>
      </c>
      <c r="T1015" s="3">
        <v>1.7</v>
      </c>
    </row>
    <row r="1016" spans="1:20">
      <c r="A1016" s="4">
        <v>43780.25</v>
      </c>
      <c r="B1016">
        <v>43780</v>
      </c>
      <c r="C1016" s="3">
        <v>0.25</v>
      </c>
      <c r="D1016" s="3">
        <v>6</v>
      </c>
      <c r="E1016" s="3">
        <v>42</v>
      </c>
      <c r="F1016" s="3">
        <v>0.5</v>
      </c>
      <c r="G1016" s="5">
        <v>0.5</v>
      </c>
      <c r="H1016" s="3">
        <v>1</v>
      </c>
      <c r="I1016" s="3">
        <v>1.55139</v>
      </c>
      <c r="J1016" s="12">
        <f t="shared" si="16"/>
        <v>1.4333333333333333</v>
      </c>
      <c r="K1016" s="3">
        <v>0</v>
      </c>
      <c r="L1016" s="3">
        <v>57</v>
      </c>
      <c r="M1016" s="3">
        <v>0</v>
      </c>
      <c r="N1016" s="3">
        <v>0</v>
      </c>
      <c r="O1016" s="3"/>
      <c r="P1016" s="3">
        <f>IF(ISBLANK(Table13[[#This Row],[T1]]),0,IF(Table13[[#This Row],[T1]]&gt;0,1,0))</f>
        <v>1</v>
      </c>
      <c r="Q1016" s="3">
        <f>IF(ISBLANK(Table13[[#This Row],[T2]]),0,IF(Table13[[#This Row],[T2]]&gt;0,1,0))</f>
        <v>1</v>
      </c>
      <c r="R1016" s="3">
        <f>IF(ISBLANK(Table13[[#This Row],[T3]]),0,IF(Table13[[#This Row],[T3]]&gt;0,1,0))</f>
        <v>1</v>
      </c>
      <c r="S1016" s="3">
        <f>IF(ISBLANK(Table13[[#This Row],[T4]]),0,IF(Table13[[#This Row],[T4]]&gt;0,1,0))</f>
        <v>0</v>
      </c>
      <c r="T1016" s="3">
        <v>1</v>
      </c>
    </row>
    <row r="1017" spans="1:20">
      <c r="A1017" s="4">
        <v>43780.291666666664</v>
      </c>
      <c r="B1017">
        <v>43780</v>
      </c>
      <c r="C1017" s="3">
        <v>0.29166666666666669</v>
      </c>
      <c r="D1017" s="3">
        <v>7</v>
      </c>
      <c r="E1017" s="3">
        <v>42</v>
      </c>
      <c r="F1017" s="3">
        <v>1</v>
      </c>
      <c r="G1017" s="5">
        <v>1.9</v>
      </c>
      <c r="H1017" s="3">
        <v>2.9</v>
      </c>
      <c r="I1017" s="3">
        <v>1.55139</v>
      </c>
      <c r="J1017" s="12">
        <f t="shared" si="16"/>
        <v>1.4541666666666666</v>
      </c>
      <c r="K1017" s="3">
        <v>0</v>
      </c>
      <c r="L1017" s="3">
        <v>54</v>
      </c>
      <c r="M1017" s="3">
        <v>0</v>
      </c>
      <c r="N1017" s="3">
        <v>0</v>
      </c>
      <c r="O1017" s="3"/>
      <c r="P1017" s="3">
        <f>IF(ISBLANK(Table13[[#This Row],[T1]]),0,IF(Table13[[#This Row],[T1]]&gt;0,1,0))</f>
        <v>1</v>
      </c>
      <c r="Q1017" s="3">
        <f>IF(ISBLANK(Table13[[#This Row],[T2]]),0,IF(Table13[[#This Row],[T2]]&gt;0,1,0))</f>
        <v>1</v>
      </c>
      <c r="R1017" s="3">
        <f>IF(ISBLANK(Table13[[#This Row],[T3]]),0,IF(Table13[[#This Row],[T3]]&gt;0,1,0))</f>
        <v>1</v>
      </c>
      <c r="S1017" s="3">
        <f>IF(ISBLANK(Table13[[#This Row],[T4]]),0,IF(Table13[[#This Row],[T4]]&gt;0,1,0))</f>
        <v>0</v>
      </c>
      <c r="T1017" s="3">
        <v>2.9</v>
      </c>
    </row>
    <row r="1018" spans="1:20">
      <c r="A1018" s="4">
        <v>43780.333333333336</v>
      </c>
      <c r="B1018">
        <v>43780</v>
      </c>
      <c r="C1018" s="3">
        <v>0.33333333333333331</v>
      </c>
      <c r="D1018" s="3">
        <v>8</v>
      </c>
      <c r="E1018" s="3">
        <v>42</v>
      </c>
      <c r="F1018" s="3">
        <v>0.1</v>
      </c>
      <c r="G1018" s="5">
        <v>0.2</v>
      </c>
      <c r="H1018" s="3">
        <v>0.30000000000000004</v>
      </c>
      <c r="I1018" s="3">
        <v>1.55139</v>
      </c>
      <c r="J1018" s="12">
        <f t="shared" si="16"/>
        <v>1.4333333333333329</v>
      </c>
      <c r="K1018" s="3"/>
      <c r="L1018" s="3"/>
      <c r="M1018" s="3"/>
      <c r="N1018" s="3"/>
      <c r="O1018" s="3"/>
      <c r="P1018" s="3">
        <f>IF(ISBLANK(Table13[[#This Row],[T1]]),0,IF(Table13[[#This Row],[T1]]&gt;0,1,0))</f>
        <v>0</v>
      </c>
      <c r="Q1018" s="3">
        <f>IF(ISBLANK(Table13[[#This Row],[T2]]),0,IF(Table13[[#This Row],[T2]]&gt;0,1,0))</f>
        <v>1</v>
      </c>
      <c r="R1018" s="3">
        <f>IF(ISBLANK(Table13[[#This Row],[T3]]),0,IF(Table13[[#This Row],[T3]]&gt;0,1,0))</f>
        <v>0</v>
      </c>
      <c r="S1018" s="3">
        <f>IF(ISBLANK(Table13[[#This Row],[T4]]),0,IF(Table13[[#This Row],[T4]]&gt;0,1,0))</f>
        <v>1</v>
      </c>
      <c r="T1018" s="3">
        <v>0.30000000000000004</v>
      </c>
    </row>
    <row r="1019" spans="1:20">
      <c r="A1019" s="4">
        <v>43780.375</v>
      </c>
      <c r="B1019">
        <v>43780</v>
      </c>
      <c r="C1019" s="3">
        <v>0.375</v>
      </c>
      <c r="D1019" s="3">
        <v>9</v>
      </c>
      <c r="E1019" s="3">
        <v>42</v>
      </c>
      <c r="F1019" s="3">
        <v>0.2</v>
      </c>
      <c r="G1019" s="5">
        <v>0.1</v>
      </c>
      <c r="H1019" s="3">
        <v>0.30000000000000004</v>
      </c>
      <c r="I1019" s="3">
        <v>1.55139</v>
      </c>
      <c r="J1019" s="12">
        <f t="shared" si="16"/>
        <v>1.5083333333333331</v>
      </c>
      <c r="K1019" s="3"/>
      <c r="L1019" s="3"/>
      <c r="M1019" s="3"/>
      <c r="N1019" s="3"/>
      <c r="O1019" s="3"/>
      <c r="P1019" s="3">
        <f>IF(ISBLANK(Table13[[#This Row],[T1]]),0,IF(Table13[[#This Row],[T1]]&gt;0,1,0))</f>
        <v>0</v>
      </c>
      <c r="Q1019" s="3">
        <f>IF(ISBLANK(Table13[[#This Row],[T2]]),0,IF(Table13[[#This Row],[T2]]&gt;0,1,0))</f>
        <v>1</v>
      </c>
      <c r="R1019" s="3">
        <f>IF(ISBLANK(Table13[[#This Row],[T3]]),0,IF(Table13[[#This Row],[T3]]&gt;0,1,0))</f>
        <v>0</v>
      </c>
      <c r="S1019" s="3">
        <f>IF(ISBLANK(Table13[[#This Row],[T4]]),0,IF(Table13[[#This Row],[T4]]&gt;0,1,0))</f>
        <v>1</v>
      </c>
      <c r="T1019" s="3">
        <v>0.30000000000000004</v>
      </c>
    </row>
    <row r="1020" spans="1:20">
      <c r="A1020" s="4">
        <v>43780.416666666664</v>
      </c>
      <c r="B1020">
        <v>43780</v>
      </c>
      <c r="C1020" s="3">
        <v>0.41666666666666669</v>
      </c>
      <c r="D1020" s="3">
        <v>10</v>
      </c>
      <c r="E1020" s="3">
        <v>42</v>
      </c>
      <c r="F1020" s="3">
        <v>0.2</v>
      </c>
      <c r="G1020" s="5">
        <v>0.2</v>
      </c>
      <c r="H1020" s="3">
        <v>0.4</v>
      </c>
      <c r="I1020" s="3">
        <v>1.55139</v>
      </c>
      <c r="J1020" s="12">
        <f t="shared" si="16"/>
        <v>1.5374999999999996</v>
      </c>
      <c r="K1020" s="3"/>
      <c r="L1020" s="3"/>
      <c r="M1020" s="3"/>
      <c r="N1020" s="3"/>
      <c r="O1020" s="3"/>
      <c r="P1020" s="3">
        <f>IF(ISBLANK(Table13[[#This Row],[T1]]),0,IF(Table13[[#This Row],[T1]]&gt;0,1,0))</f>
        <v>0</v>
      </c>
      <c r="Q1020" s="3">
        <f>IF(ISBLANK(Table13[[#This Row],[T2]]),0,IF(Table13[[#This Row],[T2]]&gt;0,1,0))</f>
        <v>0</v>
      </c>
      <c r="R1020" s="3">
        <f>IF(ISBLANK(Table13[[#This Row],[T3]]),0,IF(Table13[[#This Row],[T3]]&gt;0,1,0))</f>
        <v>0</v>
      </c>
      <c r="S1020" s="3">
        <f>IF(ISBLANK(Table13[[#This Row],[T4]]),0,IF(Table13[[#This Row],[T4]]&gt;0,1,0))</f>
        <v>1</v>
      </c>
      <c r="T1020" s="3">
        <v>0.4</v>
      </c>
    </row>
    <row r="1021" spans="1:20">
      <c r="A1021" s="4">
        <v>43780.458333333336</v>
      </c>
      <c r="B1021">
        <v>43780</v>
      </c>
      <c r="C1021" s="3">
        <v>0.45833333333333331</v>
      </c>
      <c r="D1021" s="3">
        <v>11</v>
      </c>
      <c r="E1021" s="3">
        <v>42</v>
      </c>
      <c r="F1021" s="3">
        <v>0.2</v>
      </c>
      <c r="G1021" s="5">
        <v>0.2</v>
      </c>
      <c r="H1021" s="3">
        <v>0.4</v>
      </c>
      <c r="I1021" s="3">
        <v>1.55139</v>
      </c>
      <c r="J1021" s="12">
        <f t="shared" si="16"/>
        <v>1.5666666666666664</v>
      </c>
      <c r="K1021" s="3"/>
      <c r="L1021" s="3"/>
      <c r="M1021" s="3"/>
      <c r="N1021" s="3"/>
      <c r="O1021" s="3"/>
      <c r="P1021" s="3">
        <f>IF(ISBLANK(Table13[[#This Row],[T1]]),0,IF(Table13[[#This Row],[T1]]&gt;0,1,0))</f>
        <v>0</v>
      </c>
      <c r="Q1021" s="3">
        <f>IF(ISBLANK(Table13[[#This Row],[T2]]),0,IF(Table13[[#This Row],[T2]]&gt;0,1,0))</f>
        <v>0</v>
      </c>
      <c r="R1021" s="3">
        <f>IF(ISBLANK(Table13[[#This Row],[T3]]),0,IF(Table13[[#This Row],[T3]]&gt;0,1,0))</f>
        <v>0</v>
      </c>
      <c r="S1021" s="3">
        <f>IF(ISBLANK(Table13[[#This Row],[T4]]),0,IF(Table13[[#This Row],[T4]]&gt;0,1,0))</f>
        <v>1</v>
      </c>
      <c r="T1021" s="3">
        <v>0.4</v>
      </c>
    </row>
    <row r="1022" spans="1:20">
      <c r="A1022" s="4">
        <v>43780.5</v>
      </c>
      <c r="B1022">
        <v>43780</v>
      </c>
      <c r="C1022" s="3">
        <v>0.5</v>
      </c>
      <c r="D1022" s="3">
        <v>12</v>
      </c>
      <c r="E1022" s="3">
        <v>42</v>
      </c>
      <c r="F1022" s="3">
        <v>0.1</v>
      </c>
      <c r="G1022" s="5">
        <v>0.2</v>
      </c>
      <c r="H1022" s="3">
        <v>0.30000000000000004</v>
      </c>
      <c r="I1022" s="3">
        <v>1.55139</v>
      </c>
      <c r="J1022" s="12">
        <f t="shared" si="16"/>
        <v>1.575</v>
      </c>
      <c r="K1022" s="3"/>
      <c r="L1022" s="3"/>
      <c r="M1022" s="3"/>
      <c r="N1022" s="3"/>
      <c r="O1022" s="3"/>
      <c r="P1022" s="3">
        <f>IF(ISBLANK(Table13[[#This Row],[T1]]),0,IF(Table13[[#This Row],[T1]]&gt;0,1,0))</f>
        <v>0</v>
      </c>
      <c r="Q1022" s="3">
        <f>IF(ISBLANK(Table13[[#This Row],[T2]]),0,IF(Table13[[#This Row],[T2]]&gt;0,1,0))</f>
        <v>0</v>
      </c>
      <c r="R1022" s="3">
        <f>IF(ISBLANK(Table13[[#This Row],[T3]]),0,IF(Table13[[#This Row],[T3]]&gt;0,1,0))</f>
        <v>0</v>
      </c>
      <c r="S1022" s="3">
        <f>IF(ISBLANK(Table13[[#This Row],[T4]]),0,IF(Table13[[#This Row],[T4]]&gt;0,1,0))</f>
        <v>1</v>
      </c>
      <c r="T1022" s="3">
        <v>0.30000000000000004</v>
      </c>
    </row>
    <row r="1023" spans="1:20">
      <c r="A1023" s="4">
        <v>43780.541666666664</v>
      </c>
      <c r="B1023">
        <v>43780</v>
      </c>
      <c r="C1023" s="3">
        <v>0.54166666666666663</v>
      </c>
      <c r="D1023" s="3">
        <v>13</v>
      </c>
      <c r="E1023" s="3">
        <v>42</v>
      </c>
      <c r="F1023" s="3">
        <v>0.2</v>
      </c>
      <c r="G1023" s="5">
        <v>0.1</v>
      </c>
      <c r="H1023" s="3">
        <v>0.30000000000000004</v>
      </c>
      <c r="I1023" s="3">
        <v>1.55139</v>
      </c>
      <c r="J1023" s="12">
        <f t="shared" si="16"/>
        <v>1.5916666666666668</v>
      </c>
      <c r="K1023" s="3"/>
      <c r="L1023" s="3"/>
      <c r="M1023" s="3"/>
      <c r="N1023" s="3"/>
      <c r="O1023" s="3"/>
      <c r="P1023" s="3">
        <f>IF(ISBLANK(Table13[[#This Row],[T1]]),0,IF(Table13[[#This Row],[T1]]&gt;0,1,0))</f>
        <v>0</v>
      </c>
      <c r="Q1023" s="3">
        <f>IF(ISBLANK(Table13[[#This Row],[T2]]),0,IF(Table13[[#This Row],[T2]]&gt;0,1,0))</f>
        <v>0</v>
      </c>
      <c r="R1023" s="3">
        <f>IF(ISBLANK(Table13[[#This Row],[T3]]),0,IF(Table13[[#This Row],[T3]]&gt;0,1,0))</f>
        <v>0</v>
      </c>
      <c r="S1023" s="3">
        <f>IF(ISBLANK(Table13[[#This Row],[T4]]),0,IF(Table13[[#This Row],[T4]]&gt;0,1,0))</f>
        <v>1</v>
      </c>
      <c r="T1023" s="3">
        <v>0.30000000000000004</v>
      </c>
    </row>
    <row r="1024" spans="1:20">
      <c r="A1024" s="4">
        <v>43780.583333333336</v>
      </c>
      <c r="B1024">
        <v>43780</v>
      </c>
      <c r="C1024" s="3">
        <v>0.58333333333333337</v>
      </c>
      <c r="D1024" s="3">
        <v>14</v>
      </c>
      <c r="E1024" s="3">
        <v>42</v>
      </c>
      <c r="F1024" s="3">
        <v>0.2</v>
      </c>
      <c r="G1024" s="5">
        <v>0.2</v>
      </c>
      <c r="H1024" s="3">
        <v>0.4</v>
      </c>
      <c r="I1024" s="3">
        <v>1.55139</v>
      </c>
      <c r="J1024" s="12">
        <f t="shared" si="16"/>
        <v>1.6624999999999999</v>
      </c>
      <c r="K1024" s="3"/>
      <c r="L1024" s="3"/>
      <c r="M1024" s="3"/>
      <c r="N1024" s="3"/>
      <c r="O1024" s="3"/>
      <c r="P1024" s="3">
        <f>IF(ISBLANK(Table13[[#This Row],[T1]]),0,IF(Table13[[#This Row],[T1]]&gt;0,1,0))</f>
        <v>0</v>
      </c>
      <c r="Q1024" s="3">
        <f>IF(ISBLANK(Table13[[#This Row],[T2]]),0,IF(Table13[[#This Row],[T2]]&gt;0,1,0))</f>
        <v>0</v>
      </c>
      <c r="R1024" s="3">
        <f>IF(ISBLANK(Table13[[#This Row],[T3]]),0,IF(Table13[[#This Row],[T3]]&gt;0,1,0))</f>
        <v>0</v>
      </c>
      <c r="S1024" s="3">
        <f>IF(ISBLANK(Table13[[#This Row],[T4]]),0,IF(Table13[[#This Row],[T4]]&gt;0,1,0))</f>
        <v>1</v>
      </c>
      <c r="T1024" s="3">
        <v>0.4</v>
      </c>
    </row>
    <row r="1025" spans="1:20">
      <c r="A1025" s="4">
        <v>43780.625</v>
      </c>
      <c r="B1025">
        <v>43780</v>
      </c>
      <c r="C1025" s="3">
        <v>0.625</v>
      </c>
      <c r="D1025" s="3">
        <v>15</v>
      </c>
      <c r="E1025" s="3">
        <v>42</v>
      </c>
      <c r="F1025" s="3">
        <v>0.1</v>
      </c>
      <c r="G1025" s="5">
        <v>0.7</v>
      </c>
      <c r="H1025" s="3">
        <v>0.79999999999999993</v>
      </c>
      <c r="I1025" s="3">
        <v>1.55139</v>
      </c>
      <c r="J1025" s="12">
        <f t="shared" si="16"/>
        <v>1.6791666666666665</v>
      </c>
      <c r="K1025" s="3"/>
      <c r="L1025" s="3"/>
      <c r="M1025" s="3"/>
      <c r="N1025" s="3"/>
      <c r="O1025" s="3"/>
      <c r="P1025" s="3">
        <f>IF(ISBLANK(Table13[[#This Row],[T1]]),0,IF(Table13[[#This Row],[T1]]&gt;0,1,0))</f>
        <v>0</v>
      </c>
      <c r="Q1025" s="3">
        <f>IF(ISBLANK(Table13[[#This Row],[T2]]),0,IF(Table13[[#This Row],[T2]]&gt;0,1,0))</f>
        <v>0</v>
      </c>
      <c r="R1025" s="3">
        <f>IF(ISBLANK(Table13[[#This Row],[T3]]),0,IF(Table13[[#This Row],[T3]]&gt;0,1,0))</f>
        <v>0</v>
      </c>
      <c r="S1025" s="3">
        <f>IF(ISBLANK(Table13[[#This Row],[T4]]),0,IF(Table13[[#This Row],[T4]]&gt;0,1,0))</f>
        <v>0</v>
      </c>
      <c r="T1025" s="3">
        <v>0.79999999999999993</v>
      </c>
    </row>
    <row r="1026" spans="1:20">
      <c r="A1026" s="4">
        <v>43780.666666666664</v>
      </c>
      <c r="B1026">
        <v>43780</v>
      </c>
      <c r="C1026" s="3">
        <v>0.66666666666666663</v>
      </c>
      <c r="D1026" s="3">
        <v>16</v>
      </c>
      <c r="E1026" s="3">
        <v>42</v>
      </c>
      <c r="F1026" s="3">
        <v>0.7</v>
      </c>
      <c r="G1026" s="5">
        <v>1.2</v>
      </c>
      <c r="H1026" s="3">
        <v>1.9</v>
      </c>
      <c r="I1026" s="3">
        <v>1.55139</v>
      </c>
      <c r="J1026" s="12">
        <f t="shared" ref="J1026:J1089" si="17">AVERAGE(H1026:H1049)</f>
        <v>1.6708333333333334</v>
      </c>
      <c r="K1026" s="3"/>
      <c r="L1026" s="3"/>
      <c r="M1026" s="3"/>
      <c r="N1026" s="3"/>
      <c r="O1026" s="3"/>
      <c r="P1026" s="3">
        <f>IF(ISBLANK(Table13[[#This Row],[T1]]),0,IF(Table13[[#This Row],[T1]]&gt;0,1,0))</f>
        <v>0</v>
      </c>
      <c r="Q1026" s="3">
        <f>IF(ISBLANK(Table13[[#This Row],[T2]]),0,IF(Table13[[#This Row],[T2]]&gt;0,1,0))</f>
        <v>0</v>
      </c>
      <c r="R1026" s="3">
        <f>IF(ISBLANK(Table13[[#This Row],[T3]]),0,IF(Table13[[#This Row],[T3]]&gt;0,1,0))</f>
        <v>0</v>
      </c>
      <c r="S1026" s="3">
        <f>IF(ISBLANK(Table13[[#This Row],[T4]]),0,IF(Table13[[#This Row],[T4]]&gt;0,1,0))</f>
        <v>0</v>
      </c>
      <c r="T1026" s="3">
        <v>1.9</v>
      </c>
    </row>
    <row r="1027" spans="1:20">
      <c r="A1027" s="4">
        <v>43780.708333333336</v>
      </c>
      <c r="B1027">
        <v>43780</v>
      </c>
      <c r="C1027" s="3">
        <v>0.70833333333333337</v>
      </c>
      <c r="D1027" s="3">
        <v>17</v>
      </c>
      <c r="E1027" s="3">
        <v>42</v>
      </c>
      <c r="F1027" s="3">
        <v>0.2</v>
      </c>
      <c r="G1027" s="5">
        <v>0.3</v>
      </c>
      <c r="H1027" s="3">
        <v>0.5</v>
      </c>
      <c r="I1027" s="3">
        <v>1.55139</v>
      </c>
      <c r="J1027" s="12">
        <f t="shared" si="17"/>
        <v>1.6833333333333333</v>
      </c>
      <c r="K1027" s="3"/>
      <c r="L1027" s="3"/>
      <c r="M1027" s="3"/>
      <c r="N1027" s="3"/>
      <c r="O1027" s="3"/>
      <c r="P1027" s="3">
        <f>IF(ISBLANK(Table13[[#This Row],[T1]]),0,IF(Table13[[#This Row],[T1]]&gt;0,1,0))</f>
        <v>0</v>
      </c>
      <c r="Q1027" s="3">
        <f>IF(ISBLANK(Table13[[#This Row],[T2]]),0,IF(Table13[[#This Row],[T2]]&gt;0,1,0))</f>
        <v>0</v>
      </c>
      <c r="R1027" s="3">
        <f>IF(ISBLANK(Table13[[#This Row],[T3]]),0,IF(Table13[[#This Row],[T3]]&gt;0,1,0))</f>
        <v>1</v>
      </c>
      <c r="S1027" s="3">
        <f>IF(ISBLANK(Table13[[#This Row],[T4]]),0,IF(Table13[[#This Row],[T4]]&gt;0,1,0))</f>
        <v>0</v>
      </c>
      <c r="T1027" s="3">
        <v>0.5</v>
      </c>
    </row>
    <row r="1028" spans="1:20">
      <c r="A1028" s="4">
        <v>43780.75</v>
      </c>
      <c r="B1028">
        <v>43780</v>
      </c>
      <c r="C1028" s="3">
        <v>0.75</v>
      </c>
      <c r="D1028" s="3">
        <v>18</v>
      </c>
      <c r="E1028" s="3">
        <v>42</v>
      </c>
      <c r="F1028" s="3">
        <v>0.8</v>
      </c>
      <c r="G1028" s="5">
        <v>1.7</v>
      </c>
      <c r="H1028" s="3">
        <v>2.5</v>
      </c>
      <c r="I1028" s="3">
        <v>1.55139</v>
      </c>
      <c r="J1028" s="12">
        <f t="shared" si="17"/>
        <v>1.7333333333333334</v>
      </c>
      <c r="K1028" s="3">
        <v>0</v>
      </c>
      <c r="L1028" s="3">
        <v>23</v>
      </c>
      <c r="M1028" s="3">
        <v>14</v>
      </c>
      <c r="N1028" s="3">
        <v>0</v>
      </c>
      <c r="O1028" s="3"/>
      <c r="P1028" s="3">
        <f>IF(ISBLANK(Table13[[#This Row],[T1]]),0,IF(Table13[[#This Row],[T1]]&gt;0,1,0))</f>
        <v>1</v>
      </c>
      <c r="Q1028" s="3">
        <f>IF(ISBLANK(Table13[[#This Row],[T2]]),0,IF(Table13[[#This Row],[T2]]&gt;0,1,0))</f>
        <v>0</v>
      </c>
      <c r="R1028" s="3">
        <f>IF(ISBLANK(Table13[[#This Row],[T3]]),0,IF(Table13[[#This Row],[T3]]&gt;0,1,0))</f>
        <v>1</v>
      </c>
      <c r="S1028" s="3">
        <f>IF(ISBLANK(Table13[[#This Row],[T4]]),0,IF(Table13[[#This Row],[T4]]&gt;0,1,0))</f>
        <v>0</v>
      </c>
      <c r="T1028" s="3">
        <v>2.5</v>
      </c>
    </row>
    <row r="1029" spans="1:20">
      <c r="A1029" s="4">
        <v>43780.791666666664</v>
      </c>
      <c r="B1029">
        <v>43780</v>
      </c>
      <c r="C1029" s="3">
        <v>0.79166666666666663</v>
      </c>
      <c r="D1029" s="3">
        <v>19</v>
      </c>
      <c r="E1029" s="3">
        <v>42</v>
      </c>
      <c r="F1029" s="3">
        <v>4.5999999999999996</v>
      </c>
      <c r="G1029" s="5">
        <v>2</v>
      </c>
      <c r="H1029" s="3">
        <v>6.6</v>
      </c>
      <c r="I1029" s="3">
        <v>1.55139</v>
      </c>
      <c r="J1029" s="12">
        <f t="shared" si="17"/>
        <v>1.7125000000000001</v>
      </c>
      <c r="K1029" s="3">
        <v>36</v>
      </c>
      <c r="L1029" s="3">
        <v>58</v>
      </c>
      <c r="M1029" s="3">
        <v>58</v>
      </c>
      <c r="N1029" s="3">
        <v>0</v>
      </c>
      <c r="O1029" s="3"/>
      <c r="P1029" s="3">
        <f>IF(ISBLANK(Table13[[#This Row],[T1]]),0,IF(Table13[[#This Row],[T1]]&gt;0,1,0))</f>
        <v>1</v>
      </c>
      <c r="Q1029" s="3">
        <f>IF(ISBLANK(Table13[[#This Row],[T2]]),0,IF(Table13[[#This Row],[T2]]&gt;0,1,0))</f>
        <v>1</v>
      </c>
      <c r="R1029" s="3">
        <f>IF(ISBLANK(Table13[[#This Row],[T3]]),0,IF(Table13[[#This Row],[T3]]&gt;0,1,0))</f>
        <v>1</v>
      </c>
      <c r="S1029" s="3">
        <f>IF(ISBLANK(Table13[[#This Row],[T4]]),0,IF(Table13[[#This Row],[T4]]&gt;0,1,0))</f>
        <v>0</v>
      </c>
      <c r="T1029" s="3">
        <v>6.6</v>
      </c>
    </row>
    <row r="1030" spans="1:20">
      <c r="A1030" s="4">
        <v>43780.833333333336</v>
      </c>
      <c r="B1030">
        <v>43780</v>
      </c>
      <c r="C1030" s="3">
        <v>0.83333333333333337</v>
      </c>
      <c r="D1030" s="3">
        <v>20</v>
      </c>
      <c r="E1030" s="3">
        <v>42</v>
      </c>
      <c r="F1030" s="3">
        <v>2.9</v>
      </c>
      <c r="G1030" s="5">
        <v>0.9</v>
      </c>
      <c r="H1030" s="3">
        <v>3.8</v>
      </c>
      <c r="I1030" s="3">
        <v>1.55139</v>
      </c>
      <c r="J1030" s="12">
        <f t="shared" si="17"/>
        <v>1.5333333333333334</v>
      </c>
      <c r="K1030" s="3">
        <v>58</v>
      </c>
      <c r="L1030" s="3">
        <v>44</v>
      </c>
      <c r="M1030" s="3">
        <v>58</v>
      </c>
      <c r="N1030" s="3">
        <v>0</v>
      </c>
      <c r="O1030" s="3"/>
      <c r="P1030" s="3">
        <f>IF(ISBLANK(Table13[[#This Row],[T1]]),0,IF(Table13[[#This Row],[T1]]&gt;0,1,0))</f>
        <v>1</v>
      </c>
      <c r="Q1030" s="3">
        <f>IF(ISBLANK(Table13[[#This Row],[T2]]),0,IF(Table13[[#This Row],[T2]]&gt;0,1,0))</f>
        <v>1</v>
      </c>
      <c r="R1030" s="3">
        <f>IF(ISBLANK(Table13[[#This Row],[T3]]),0,IF(Table13[[#This Row],[T3]]&gt;0,1,0))</f>
        <v>1</v>
      </c>
      <c r="S1030" s="3">
        <f>IF(ISBLANK(Table13[[#This Row],[T4]]),0,IF(Table13[[#This Row],[T4]]&gt;0,1,0))</f>
        <v>0</v>
      </c>
      <c r="T1030" s="3">
        <v>3.8</v>
      </c>
    </row>
    <row r="1031" spans="1:20">
      <c r="A1031" s="4">
        <v>43780.875</v>
      </c>
      <c r="B1031">
        <v>43780</v>
      </c>
      <c r="C1031" s="3">
        <v>0.875</v>
      </c>
      <c r="D1031" s="3">
        <v>21</v>
      </c>
      <c r="E1031" s="3">
        <v>42</v>
      </c>
      <c r="F1031" s="3">
        <v>2.1</v>
      </c>
      <c r="G1031" s="5">
        <v>2.1</v>
      </c>
      <c r="H1031" s="3">
        <v>4.2</v>
      </c>
      <c r="I1031" s="3">
        <v>1.55139</v>
      </c>
      <c r="J1031" s="12">
        <f t="shared" si="17"/>
        <v>1.5333333333333332</v>
      </c>
      <c r="K1031" s="3">
        <v>57</v>
      </c>
      <c r="L1031" s="3">
        <v>57</v>
      </c>
      <c r="M1031" s="3">
        <v>57</v>
      </c>
      <c r="N1031" s="3">
        <v>0</v>
      </c>
      <c r="O1031" s="3"/>
      <c r="P1031" s="3">
        <f>IF(ISBLANK(Table13[[#This Row],[T1]]),0,IF(Table13[[#This Row],[T1]]&gt;0,1,0))</f>
        <v>1</v>
      </c>
      <c r="Q1031" s="3">
        <f>IF(ISBLANK(Table13[[#This Row],[T2]]),0,IF(Table13[[#This Row],[T2]]&gt;0,1,0))</f>
        <v>1</v>
      </c>
      <c r="R1031" s="3">
        <f>IF(ISBLANK(Table13[[#This Row],[T3]]),0,IF(Table13[[#This Row],[T3]]&gt;0,1,0))</f>
        <v>1</v>
      </c>
      <c r="S1031" s="3">
        <f>IF(ISBLANK(Table13[[#This Row],[T4]]),0,IF(Table13[[#This Row],[T4]]&gt;0,1,0))</f>
        <v>0</v>
      </c>
      <c r="T1031" s="3">
        <v>4.2</v>
      </c>
    </row>
    <row r="1032" spans="1:20">
      <c r="A1032" s="4">
        <v>43780.916666666664</v>
      </c>
      <c r="B1032">
        <v>43780</v>
      </c>
      <c r="C1032" s="3">
        <v>0.91666666666666663</v>
      </c>
      <c r="D1032" s="3">
        <v>22</v>
      </c>
      <c r="E1032" s="3">
        <v>42</v>
      </c>
      <c r="F1032" s="3">
        <v>1</v>
      </c>
      <c r="G1032" s="5">
        <v>0.4</v>
      </c>
      <c r="H1032" s="3">
        <v>1.4</v>
      </c>
      <c r="I1032" s="3">
        <v>1.55139</v>
      </c>
      <c r="J1032" s="12">
        <f t="shared" si="17"/>
        <v>1.4375</v>
      </c>
      <c r="K1032" s="3">
        <v>58</v>
      </c>
      <c r="L1032" s="3">
        <v>58</v>
      </c>
      <c r="M1032" s="3">
        <v>58</v>
      </c>
      <c r="N1032" s="3">
        <v>0</v>
      </c>
      <c r="O1032" s="3"/>
      <c r="P1032" s="3">
        <f>IF(ISBLANK(Table13[[#This Row],[T1]]),0,IF(Table13[[#This Row],[T1]]&gt;0,1,0))</f>
        <v>1</v>
      </c>
      <c r="Q1032" s="3">
        <f>IF(ISBLANK(Table13[[#This Row],[T2]]),0,IF(Table13[[#This Row],[T2]]&gt;0,1,0))</f>
        <v>1</v>
      </c>
      <c r="R1032" s="3">
        <f>IF(ISBLANK(Table13[[#This Row],[T3]]),0,IF(Table13[[#This Row],[T3]]&gt;0,1,0))</f>
        <v>1</v>
      </c>
      <c r="S1032" s="3">
        <f>IF(ISBLANK(Table13[[#This Row],[T4]]),0,IF(Table13[[#This Row],[T4]]&gt;0,1,0))</f>
        <v>0</v>
      </c>
      <c r="T1032" s="3">
        <v>1.4</v>
      </c>
    </row>
    <row r="1033" spans="1:20">
      <c r="A1033" s="4">
        <v>43780.958333333336</v>
      </c>
      <c r="B1033">
        <v>43780</v>
      </c>
      <c r="C1033" s="3">
        <v>0.95833333333333337</v>
      </c>
      <c r="D1033" s="3">
        <v>23</v>
      </c>
      <c r="E1033" s="3">
        <v>42</v>
      </c>
      <c r="F1033" s="3">
        <v>1.3</v>
      </c>
      <c r="G1033" s="5">
        <v>0.2</v>
      </c>
      <c r="H1033" s="3">
        <v>1.5</v>
      </c>
      <c r="I1033" s="3">
        <v>1.55139</v>
      </c>
      <c r="J1033" s="12">
        <f t="shared" si="17"/>
        <v>1.4541666666666666</v>
      </c>
      <c r="K1033" s="3">
        <v>58</v>
      </c>
      <c r="L1033" s="3">
        <v>58</v>
      </c>
      <c r="M1033" s="3">
        <v>58</v>
      </c>
      <c r="N1033" s="3">
        <v>0</v>
      </c>
      <c r="O1033" s="3"/>
      <c r="P1033" s="3">
        <f>IF(ISBLANK(Table13[[#This Row],[T1]]),0,IF(Table13[[#This Row],[T1]]&gt;0,1,0))</f>
        <v>1</v>
      </c>
      <c r="Q1033" s="3">
        <f>IF(ISBLANK(Table13[[#This Row],[T2]]),0,IF(Table13[[#This Row],[T2]]&gt;0,1,0))</f>
        <v>1</v>
      </c>
      <c r="R1033" s="3">
        <f>IF(ISBLANK(Table13[[#This Row],[T3]]),0,IF(Table13[[#This Row],[T3]]&gt;0,1,0))</f>
        <v>1</v>
      </c>
      <c r="S1033" s="3">
        <f>IF(ISBLANK(Table13[[#This Row],[T4]]),0,IF(Table13[[#This Row],[T4]]&gt;0,1,0))</f>
        <v>0</v>
      </c>
      <c r="T1033" s="3">
        <v>1.5</v>
      </c>
    </row>
    <row r="1034" spans="1:20">
      <c r="A1034" s="4">
        <v>43781</v>
      </c>
      <c r="B1034">
        <v>43781</v>
      </c>
      <c r="C1034" s="3">
        <v>0</v>
      </c>
      <c r="D1034" s="3">
        <v>0</v>
      </c>
      <c r="E1034" s="3">
        <v>43</v>
      </c>
      <c r="F1034" s="3">
        <v>0.2</v>
      </c>
      <c r="G1034" s="5">
        <v>0.2</v>
      </c>
      <c r="H1034" s="3">
        <v>0.4</v>
      </c>
      <c r="I1034" s="3">
        <v>1.55139</v>
      </c>
      <c r="J1034" s="12">
        <f t="shared" si="17"/>
        <v>1.4666666666666666</v>
      </c>
      <c r="K1034" s="3">
        <v>58</v>
      </c>
      <c r="L1034" s="3">
        <v>58</v>
      </c>
      <c r="M1034" s="3">
        <v>58</v>
      </c>
      <c r="N1034" s="3">
        <v>0</v>
      </c>
      <c r="O1034" s="3"/>
      <c r="P1034" s="3">
        <f>IF(ISBLANK(Table13[[#This Row],[T1]]),0,IF(Table13[[#This Row],[T1]]&gt;0,1,0))</f>
        <v>1</v>
      </c>
      <c r="Q1034" s="3">
        <f>IF(ISBLANK(Table13[[#This Row],[T2]]),0,IF(Table13[[#This Row],[T2]]&gt;0,1,0))</f>
        <v>1</v>
      </c>
      <c r="R1034" s="3">
        <f>IF(ISBLANK(Table13[[#This Row],[T3]]),0,IF(Table13[[#This Row],[T3]]&gt;0,1,0))</f>
        <v>1</v>
      </c>
      <c r="S1034" s="3">
        <f>IF(ISBLANK(Table13[[#This Row],[T4]]),0,IF(Table13[[#This Row],[T4]]&gt;0,1,0))</f>
        <v>0</v>
      </c>
      <c r="T1034" s="3">
        <v>0.4</v>
      </c>
    </row>
    <row r="1035" spans="1:20">
      <c r="A1035" s="4">
        <v>43781.041666666664</v>
      </c>
      <c r="B1035">
        <v>43781</v>
      </c>
      <c r="C1035" s="3">
        <v>4.1666666666666664E-2</v>
      </c>
      <c r="D1035" s="3">
        <v>1</v>
      </c>
      <c r="E1035" s="3">
        <v>43</v>
      </c>
      <c r="F1035" s="3">
        <v>0.2</v>
      </c>
      <c r="G1035" s="5">
        <v>0.2</v>
      </c>
      <c r="H1035" s="3">
        <v>0.4</v>
      </c>
      <c r="I1035" s="3">
        <v>1.55139</v>
      </c>
      <c r="J1035" s="12">
        <f t="shared" si="17"/>
        <v>1.5291666666666666</v>
      </c>
      <c r="K1035" s="3">
        <v>57</v>
      </c>
      <c r="L1035" s="3">
        <v>57</v>
      </c>
      <c r="M1035" s="3">
        <v>57</v>
      </c>
      <c r="N1035" s="3">
        <v>0</v>
      </c>
      <c r="O1035" s="3"/>
      <c r="P1035" s="3">
        <f>IF(ISBLANK(Table13[[#This Row],[T1]]),0,IF(Table13[[#This Row],[T1]]&gt;0,1,0))</f>
        <v>1</v>
      </c>
      <c r="Q1035" s="3">
        <f>IF(ISBLANK(Table13[[#This Row],[T2]]),0,IF(Table13[[#This Row],[T2]]&gt;0,1,0))</f>
        <v>1</v>
      </c>
      <c r="R1035" s="3">
        <f>IF(ISBLANK(Table13[[#This Row],[T3]]),0,IF(Table13[[#This Row],[T3]]&gt;0,1,0))</f>
        <v>1</v>
      </c>
      <c r="S1035" s="3">
        <f>IF(ISBLANK(Table13[[#This Row],[T4]]),0,IF(Table13[[#This Row],[T4]]&gt;0,1,0))</f>
        <v>0</v>
      </c>
      <c r="T1035" s="3">
        <v>0.4</v>
      </c>
    </row>
    <row r="1036" spans="1:20">
      <c r="A1036" s="4">
        <v>43781.083333333336</v>
      </c>
      <c r="B1036">
        <v>43781</v>
      </c>
      <c r="C1036" s="3">
        <v>8.3333333333333329E-2</v>
      </c>
      <c r="D1036" s="3">
        <v>2</v>
      </c>
      <c r="E1036" s="3">
        <v>43</v>
      </c>
      <c r="F1036" s="3">
        <v>0.2</v>
      </c>
      <c r="G1036" s="5">
        <v>0.2</v>
      </c>
      <c r="H1036" s="3">
        <v>0.4</v>
      </c>
      <c r="I1036" s="3">
        <v>1.55139</v>
      </c>
      <c r="J1036" s="12">
        <f t="shared" si="17"/>
        <v>1.5874999999999995</v>
      </c>
      <c r="K1036" s="3">
        <v>58</v>
      </c>
      <c r="L1036" s="3">
        <v>58</v>
      </c>
      <c r="M1036" s="3">
        <v>58</v>
      </c>
      <c r="N1036" s="3">
        <v>0</v>
      </c>
      <c r="O1036" s="3"/>
      <c r="P1036" s="3">
        <f>IF(ISBLANK(Table13[[#This Row],[T1]]),0,IF(Table13[[#This Row],[T1]]&gt;0,1,0))</f>
        <v>1</v>
      </c>
      <c r="Q1036" s="3">
        <f>IF(ISBLANK(Table13[[#This Row],[T2]]),0,IF(Table13[[#This Row],[T2]]&gt;0,1,0))</f>
        <v>1</v>
      </c>
      <c r="R1036" s="3">
        <f>IF(ISBLANK(Table13[[#This Row],[T3]]),0,IF(Table13[[#This Row],[T3]]&gt;0,1,0))</f>
        <v>1</v>
      </c>
      <c r="S1036" s="3">
        <f>IF(ISBLANK(Table13[[#This Row],[T4]]),0,IF(Table13[[#This Row],[T4]]&gt;0,1,0))</f>
        <v>0</v>
      </c>
      <c r="T1036" s="3">
        <v>0.4</v>
      </c>
    </row>
    <row r="1037" spans="1:20">
      <c r="A1037" s="4">
        <v>43781.125</v>
      </c>
      <c r="B1037">
        <v>43781</v>
      </c>
      <c r="C1037" s="3">
        <v>0.125</v>
      </c>
      <c r="D1037" s="3">
        <v>3</v>
      </c>
      <c r="E1037" s="3">
        <v>43</v>
      </c>
      <c r="F1037" s="3">
        <v>0.2</v>
      </c>
      <c r="G1037" s="5">
        <v>0.2</v>
      </c>
      <c r="H1037" s="3">
        <v>0.4</v>
      </c>
      <c r="I1037" s="3">
        <v>1.55139</v>
      </c>
      <c r="J1037" s="12">
        <f t="shared" si="17"/>
        <v>1.6999999999999995</v>
      </c>
      <c r="K1037" s="3">
        <v>58</v>
      </c>
      <c r="L1037" s="3">
        <v>57</v>
      </c>
      <c r="M1037" s="3">
        <v>58</v>
      </c>
      <c r="N1037" s="3">
        <v>0</v>
      </c>
      <c r="O1037" s="3"/>
      <c r="P1037" s="3">
        <f>IF(ISBLANK(Table13[[#This Row],[T1]]),0,IF(Table13[[#This Row],[T1]]&gt;0,1,0))</f>
        <v>1</v>
      </c>
      <c r="Q1037" s="3">
        <f>IF(ISBLANK(Table13[[#This Row],[T2]]),0,IF(Table13[[#This Row],[T2]]&gt;0,1,0))</f>
        <v>1</v>
      </c>
      <c r="R1037" s="3">
        <f>IF(ISBLANK(Table13[[#This Row],[T3]]),0,IF(Table13[[#This Row],[T3]]&gt;0,1,0))</f>
        <v>1</v>
      </c>
      <c r="S1037" s="3">
        <f>IF(ISBLANK(Table13[[#This Row],[T4]]),0,IF(Table13[[#This Row],[T4]]&gt;0,1,0))</f>
        <v>0</v>
      </c>
      <c r="T1037" s="3">
        <v>0.4</v>
      </c>
    </row>
    <row r="1038" spans="1:20">
      <c r="A1038" s="4">
        <v>43781.166666666664</v>
      </c>
      <c r="B1038">
        <v>43781</v>
      </c>
      <c r="C1038" s="3">
        <v>0.16666666666666666</v>
      </c>
      <c r="D1038" s="3">
        <v>4</v>
      </c>
      <c r="E1038" s="3">
        <v>43</v>
      </c>
      <c r="F1038" s="3">
        <v>0.8</v>
      </c>
      <c r="G1038" s="5">
        <v>0.3</v>
      </c>
      <c r="H1038" s="3">
        <v>1.1000000000000001</v>
      </c>
      <c r="I1038" s="3">
        <v>1.55139</v>
      </c>
      <c r="J1038" s="12">
        <f t="shared" si="17"/>
        <v>1.7750000000000001</v>
      </c>
      <c r="K1038" s="3">
        <v>58</v>
      </c>
      <c r="L1038" s="3">
        <v>58</v>
      </c>
      <c r="M1038" s="3">
        <v>58</v>
      </c>
      <c r="N1038" s="3">
        <v>0</v>
      </c>
      <c r="O1038" s="3"/>
      <c r="P1038" s="3">
        <f>IF(ISBLANK(Table13[[#This Row],[T1]]),0,IF(Table13[[#This Row],[T1]]&gt;0,1,0))</f>
        <v>1</v>
      </c>
      <c r="Q1038" s="3">
        <f>IF(ISBLANK(Table13[[#This Row],[T2]]),0,IF(Table13[[#This Row],[T2]]&gt;0,1,0))</f>
        <v>1</v>
      </c>
      <c r="R1038" s="3">
        <f>IF(ISBLANK(Table13[[#This Row],[T3]]),0,IF(Table13[[#This Row],[T3]]&gt;0,1,0))</f>
        <v>1</v>
      </c>
      <c r="S1038" s="3">
        <f>IF(ISBLANK(Table13[[#This Row],[T4]]),0,IF(Table13[[#This Row],[T4]]&gt;0,1,0))</f>
        <v>0</v>
      </c>
      <c r="T1038" s="3">
        <v>1.1000000000000001</v>
      </c>
    </row>
    <row r="1039" spans="1:20">
      <c r="A1039" s="4">
        <v>43781.208333333336</v>
      </c>
      <c r="B1039">
        <v>43781</v>
      </c>
      <c r="C1039" s="3">
        <v>0.20833333333333334</v>
      </c>
      <c r="D1039" s="3">
        <v>5</v>
      </c>
      <c r="E1039" s="3">
        <v>43</v>
      </c>
      <c r="F1039" s="3">
        <v>1</v>
      </c>
      <c r="G1039" s="5">
        <v>1.2</v>
      </c>
      <c r="H1039" s="3">
        <v>2.2000000000000002</v>
      </c>
      <c r="I1039" s="3">
        <v>1.55139</v>
      </c>
      <c r="J1039" s="12">
        <f t="shared" si="17"/>
        <v>1.8125</v>
      </c>
      <c r="K1039" s="3">
        <v>57</v>
      </c>
      <c r="L1039" s="3">
        <v>33</v>
      </c>
      <c r="M1039" s="3">
        <v>57</v>
      </c>
      <c r="N1039" s="3">
        <v>0</v>
      </c>
      <c r="O1039" s="3"/>
      <c r="P1039" s="3">
        <f>IF(ISBLANK(Table13[[#This Row],[T1]]),0,IF(Table13[[#This Row],[T1]]&gt;0,1,0))</f>
        <v>1</v>
      </c>
      <c r="Q1039" s="3">
        <f>IF(ISBLANK(Table13[[#This Row],[T2]]),0,IF(Table13[[#This Row],[T2]]&gt;0,1,0))</f>
        <v>1</v>
      </c>
      <c r="R1039" s="3">
        <f>IF(ISBLANK(Table13[[#This Row],[T3]]),0,IF(Table13[[#This Row],[T3]]&gt;0,1,0))</f>
        <v>1</v>
      </c>
      <c r="S1039" s="3">
        <f>IF(ISBLANK(Table13[[#This Row],[T4]]),0,IF(Table13[[#This Row],[T4]]&gt;0,1,0))</f>
        <v>0</v>
      </c>
      <c r="T1039" s="3">
        <v>2.2000000000000002</v>
      </c>
    </row>
    <row r="1040" spans="1:20">
      <c r="A1040" s="4">
        <v>43781.25</v>
      </c>
      <c r="B1040">
        <v>43781</v>
      </c>
      <c r="C1040" s="3">
        <v>0.25</v>
      </c>
      <c r="D1040" s="3">
        <v>6</v>
      </c>
      <c r="E1040" s="3">
        <v>43</v>
      </c>
      <c r="F1040" s="3">
        <v>0.2</v>
      </c>
      <c r="G1040" s="5">
        <v>1.3</v>
      </c>
      <c r="H1040" s="3">
        <v>1.5</v>
      </c>
      <c r="I1040" s="3">
        <v>1.55139</v>
      </c>
      <c r="J1040" s="12">
        <f t="shared" si="17"/>
        <v>1.8458333333333334</v>
      </c>
      <c r="K1040" s="3">
        <v>58</v>
      </c>
      <c r="L1040" s="3">
        <v>0</v>
      </c>
      <c r="M1040" s="3">
        <v>58</v>
      </c>
      <c r="N1040" s="3">
        <v>0</v>
      </c>
      <c r="O1040" s="3"/>
      <c r="P1040" s="3">
        <f>IF(ISBLANK(Table13[[#This Row],[T1]]),0,IF(Table13[[#This Row],[T1]]&gt;0,1,0))</f>
        <v>1</v>
      </c>
      <c r="Q1040" s="3">
        <f>IF(ISBLANK(Table13[[#This Row],[T2]]),0,IF(Table13[[#This Row],[T2]]&gt;0,1,0))</f>
        <v>1</v>
      </c>
      <c r="R1040" s="3">
        <f>IF(ISBLANK(Table13[[#This Row],[T3]]),0,IF(Table13[[#This Row],[T3]]&gt;0,1,0))</f>
        <v>1</v>
      </c>
      <c r="S1040" s="3">
        <f>IF(ISBLANK(Table13[[#This Row],[T4]]),0,IF(Table13[[#This Row],[T4]]&gt;0,1,0))</f>
        <v>0</v>
      </c>
      <c r="T1040" s="3">
        <v>1.5</v>
      </c>
    </row>
    <row r="1041" spans="1:20">
      <c r="A1041" s="4">
        <v>43781.291666666664</v>
      </c>
      <c r="B1041">
        <v>43781</v>
      </c>
      <c r="C1041" s="3">
        <v>0.29166666666666669</v>
      </c>
      <c r="D1041" s="3">
        <v>7</v>
      </c>
      <c r="E1041" s="3">
        <v>43</v>
      </c>
      <c r="F1041" s="3">
        <v>0.8</v>
      </c>
      <c r="G1041" s="5">
        <v>1.6</v>
      </c>
      <c r="H1041" s="3">
        <v>2.4000000000000004</v>
      </c>
      <c r="I1041" s="3">
        <v>1.55139</v>
      </c>
      <c r="J1041" s="12">
        <f t="shared" si="17"/>
        <v>1.9416666666666667</v>
      </c>
      <c r="K1041" s="3">
        <v>58</v>
      </c>
      <c r="L1041" s="3">
        <v>0</v>
      </c>
      <c r="M1041" s="3">
        <v>44</v>
      </c>
      <c r="N1041" s="3">
        <v>0</v>
      </c>
      <c r="O1041" s="3"/>
      <c r="P1041" s="3">
        <f>IF(ISBLANK(Table13[[#This Row],[T1]]),0,IF(Table13[[#This Row],[T1]]&gt;0,1,0))</f>
        <v>1</v>
      </c>
      <c r="Q1041" s="3">
        <f>IF(ISBLANK(Table13[[#This Row],[T2]]),0,IF(Table13[[#This Row],[T2]]&gt;0,1,0))</f>
        <v>1</v>
      </c>
      <c r="R1041" s="3">
        <f>IF(ISBLANK(Table13[[#This Row],[T3]]),0,IF(Table13[[#This Row],[T3]]&gt;0,1,0))</f>
        <v>1</v>
      </c>
      <c r="S1041" s="3">
        <f>IF(ISBLANK(Table13[[#This Row],[T4]]),0,IF(Table13[[#This Row],[T4]]&gt;0,1,0))</f>
        <v>1</v>
      </c>
      <c r="T1041" s="3">
        <v>2.4000000000000004</v>
      </c>
    </row>
    <row r="1042" spans="1:20">
      <c r="A1042" s="4">
        <v>43781.333333333336</v>
      </c>
      <c r="B1042">
        <v>43781</v>
      </c>
      <c r="C1042" s="3">
        <v>0.33333333333333331</v>
      </c>
      <c r="D1042" s="3">
        <v>8</v>
      </c>
      <c r="E1042" s="3">
        <v>43</v>
      </c>
      <c r="F1042" s="3">
        <v>0.9</v>
      </c>
      <c r="G1042" s="5">
        <v>1.2</v>
      </c>
      <c r="H1042" s="3">
        <v>2.1</v>
      </c>
      <c r="I1042" s="3">
        <v>1.55139</v>
      </c>
      <c r="J1042" s="12">
        <f t="shared" si="17"/>
        <v>1.9500000000000002</v>
      </c>
      <c r="K1042" s="3">
        <v>58</v>
      </c>
      <c r="L1042" s="3">
        <v>0</v>
      </c>
      <c r="M1042" s="3">
        <v>0</v>
      </c>
      <c r="N1042" s="3">
        <v>0</v>
      </c>
      <c r="O1042" s="3"/>
      <c r="P1042" s="3">
        <f>IF(ISBLANK(Table13[[#This Row],[T1]]),0,IF(Table13[[#This Row],[T1]]&gt;0,1,0))</f>
        <v>1</v>
      </c>
      <c r="Q1042" s="3">
        <f>IF(ISBLANK(Table13[[#This Row],[T2]]),0,IF(Table13[[#This Row],[T2]]&gt;0,1,0))</f>
        <v>0</v>
      </c>
      <c r="R1042" s="3">
        <f>IF(ISBLANK(Table13[[#This Row],[T3]]),0,IF(Table13[[#This Row],[T3]]&gt;0,1,0))</f>
        <v>1</v>
      </c>
      <c r="S1042" s="3">
        <f>IF(ISBLANK(Table13[[#This Row],[T4]]),0,IF(Table13[[#This Row],[T4]]&gt;0,1,0))</f>
        <v>1</v>
      </c>
      <c r="T1042" s="3">
        <v>2.1</v>
      </c>
    </row>
    <row r="1043" spans="1:20">
      <c r="A1043" s="4">
        <v>43781.375</v>
      </c>
      <c r="B1043">
        <v>43781</v>
      </c>
      <c r="C1043" s="3">
        <v>0.375</v>
      </c>
      <c r="D1043" s="3">
        <v>9</v>
      </c>
      <c r="E1043" s="3">
        <v>43</v>
      </c>
      <c r="F1043" s="3">
        <v>0.5</v>
      </c>
      <c r="G1043" s="5">
        <v>0.5</v>
      </c>
      <c r="H1043" s="3">
        <v>1</v>
      </c>
      <c r="I1043" s="3">
        <v>1.55139</v>
      </c>
      <c r="J1043" s="12">
        <f t="shared" si="17"/>
        <v>1.9500000000000002</v>
      </c>
      <c r="K1043" s="3">
        <v>57</v>
      </c>
      <c r="L1043" s="3">
        <v>0</v>
      </c>
      <c r="M1043" s="3">
        <v>0</v>
      </c>
      <c r="N1043" s="3">
        <v>0</v>
      </c>
      <c r="O1043" s="3"/>
      <c r="P1043" s="3">
        <f>IF(ISBLANK(Table13[[#This Row],[T1]]),0,IF(Table13[[#This Row],[T1]]&gt;0,1,0))</f>
        <v>0</v>
      </c>
      <c r="Q1043" s="3">
        <f>IF(ISBLANK(Table13[[#This Row],[T2]]),0,IF(Table13[[#This Row],[T2]]&gt;0,1,0))</f>
        <v>0</v>
      </c>
      <c r="R1043" s="3">
        <f>IF(ISBLANK(Table13[[#This Row],[T3]]),0,IF(Table13[[#This Row],[T3]]&gt;0,1,0))</f>
        <v>0</v>
      </c>
      <c r="S1043" s="3">
        <f>IF(ISBLANK(Table13[[#This Row],[T4]]),0,IF(Table13[[#This Row],[T4]]&gt;0,1,0))</f>
        <v>1</v>
      </c>
      <c r="T1043" s="3">
        <v>1</v>
      </c>
    </row>
    <row r="1044" spans="1:20">
      <c r="A1044" s="4">
        <v>43781.416666666664</v>
      </c>
      <c r="B1044">
        <v>43781</v>
      </c>
      <c r="C1044" s="3">
        <v>0.41666666666666669</v>
      </c>
      <c r="D1044" s="3">
        <v>10</v>
      </c>
      <c r="E1044" s="3">
        <v>43</v>
      </c>
      <c r="F1044" s="3">
        <v>0.5</v>
      </c>
      <c r="G1044" s="5">
        <v>0.6</v>
      </c>
      <c r="H1044" s="3">
        <v>1.1000000000000001</v>
      </c>
      <c r="I1044" s="3">
        <v>1.55139</v>
      </c>
      <c r="J1044" s="12">
        <f t="shared" si="17"/>
        <v>1.925</v>
      </c>
      <c r="K1044" s="3">
        <v>58</v>
      </c>
      <c r="L1044" s="3">
        <v>0</v>
      </c>
      <c r="M1044" s="3">
        <v>0</v>
      </c>
      <c r="N1044" s="3">
        <v>0</v>
      </c>
      <c r="O1044" s="3"/>
      <c r="P1044" s="3">
        <f>IF(ISBLANK(Table13[[#This Row],[T1]]),0,IF(Table13[[#This Row],[T1]]&gt;0,1,0))</f>
        <v>0</v>
      </c>
      <c r="Q1044" s="3">
        <f>IF(ISBLANK(Table13[[#This Row],[T2]]),0,IF(Table13[[#This Row],[T2]]&gt;0,1,0))</f>
        <v>0</v>
      </c>
      <c r="R1044" s="3">
        <f>IF(ISBLANK(Table13[[#This Row],[T3]]),0,IF(Table13[[#This Row],[T3]]&gt;0,1,0))</f>
        <v>0</v>
      </c>
      <c r="S1044" s="3">
        <f>IF(ISBLANK(Table13[[#This Row],[T4]]),0,IF(Table13[[#This Row],[T4]]&gt;0,1,0))</f>
        <v>1</v>
      </c>
      <c r="T1044" s="3">
        <v>1.1000000000000001</v>
      </c>
    </row>
    <row r="1045" spans="1:20">
      <c r="A1045" s="4">
        <v>43781.458333333336</v>
      </c>
      <c r="B1045">
        <v>43781</v>
      </c>
      <c r="C1045" s="3">
        <v>0.45833333333333331</v>
      </c>
      <c r="D1045" s="3">
        <v>11</v>
      </c>
      <c r="E1045" s="3">
        <v>43</v>
      </c>
      <c r="F1045" s="3">
        <v>0.4</v>
      </c>
      <c r="G1045" s="5">
        <v>0.2</v>
      </c>
      <c r="H1045" s="3">
        <v>0.60000000000000009</v>
      </c>
      <c r="I1045" s="3">
        <v>1.55139</v>
      </c>
      <c r="J1045" s="12">
        <f t="shared" si="17"/>
        <v>1.9000000000000001</v>
      </c>
      <c r="K1045" s="3">
        <v>5</v>
      </c>
      <c r="L1045" s="3">
        <v>0</v>
      </c>
      <c r="M1045" s="3">
        <v>0</v>
      </c>
      <c r="N1045" s="3">
        <v>0</v>
      </c>
      <c r="O1045" s="3"/>
      <c r="P1045" s="3">
        <f>IF(ISBLANK(Table13[[#This Row],[T1]]),0,IF(Table13[[#This Row],[T1]]&gt;0,1,0))</f>
        <v>0</v>
      </c>
      <c r="Q1045" s="3">
        <f>IF(ISBLANK(Table13[[#This Row],[T2]]),0,IF(Table13[[#This Row],[T2]]&gt;0,1,0))</f>
        <v>0</v>
      </c>
      <c r="R1045" s="3">
        <f>IF(ISBLANK(Table13[[#This Row],[T3]]),0,IF(Table13[[#This Row],[T3]]&gt;0,1,0))</f>
        <v>0</v>
      </c>
      <c r="S1045" s="3">
        <f>IF(ISBLANK(Table13[[#This Row],[T4]]),0,IF(Table13[[#This Row],[T4]]&gt;0,1,0))</f>
        <v>0</v>
      </c>
      <c r="T1045" s="3">
        <v>0.60000000000000009</v>
      </c>
    </row>
    <row r="1046" spans="1:20">
      <c r="A1046" s="4">
        <v>43781.5</v>
      </c>
      <c r="B1046">
        <v>43781</v>
      </c>
      <c r="C1046" s="3">
        <v>0.5</v>
      </c>
      <c r="D1046" s="3">
        <v>12</v>
      </c>
      <c r="E1046" s="3">
        <v>43</v>
      </c>
      <c r="F1046" s="3">
        <v>0.3</v>
      </c>
      <c r="G1046" s="5">
        <v>0.4</v>
      </c>
      <c r="H1046" s="3">
        <v>0.7</v>
      </c>
      <c r="I1046" s="3">
        <v>1.55139</v>
      </c>
      <c r="J1046" s="12">
        <f t="shared" si="17"/>
        <v>1.9000000000000001</v>
      </c>
      <c r="K1046" s="3">
        <v>0</v>
      </c>
      <c r="L1046" s="3">
        <v>0</v>
      </c>
      <c r="M1046" s="3">
        <v>42</v>
      </c>
      <c r="N1046" s="3">
        <v>0</v>
      </c>
      <c r="O1046" s="3"/>
      <c r="P1046" s="3">
        <f>IF(ISBLANK(Table13[[#This Row],[T1]]),0,IF(Table13[[#This Row],[T1]]&gt;0,1,0))</f>
        <v>0</v>
      </c>
      <c r="Q1046" s="3">
        <f>IF(ISBLANK(Table13[[#This Row],[T2]]),0,IF(Table13[[#This Row],[T2]]&gt;0,1,0))</f>
        <v>0</v>
      </c>
      <c r="R1046" s="3">
        <f>IF(ISBLANK(Table13[[#This Row],[T3]]),0,IF(Table13[[#This Row],[T3]]&gt;0,1,0))</f>
        <v>0</v>
      </c>
      <c r="S1046" s="3">
        <f>IF(ISBLANK(Table13[[#This Row],[T4]]),0,IF(Table13[[#This Row],[T4]]&gt;0,1,0))</f>
        <v>0</v>
      </c>
      <c r="T1046" s="3">
        <v>0.7</v>
      </c>
    </row>
    <row r="1047" spans="1:20">
      <c r="A1047" s="4">
        <v>43781.541666666664</v>
      </c>
      <c r="B1047">
        <v>43781</v>
      </c>
      <c r="C1047" s="3">
        <v>0.54166666666666663</v>
      </c>
      <c r="D1047" s="3">
        <v>13</v>
      </c>
      <c r="E1047" s="3">
        <v>43</v>
      </c>
      <c r="F1047" s="3">
        <v>0.4</v>
      </c>
      <c r="G1047" s="5">
        <v>1.6</v>
      </c>
      <c r="H1047" s="3">
        <v>2</v>
      </c>
      <c r="I1047" s="3">
        <v>1.55139</v>
      </c>
      <c r="J1047" s="12">
        <f t="shared" si="17"/>
        <v>1.9000000000000004</v>
      </c>
      <c r="K1047" s="3">
        <v>0</v>
      </c>
      <c r="L1047" s="3">
        <v>0</v>
      </c>
      <c r="M1047" s="3">
        <v>58</v>
      </c>
      <c r="N1047" s="3">
        <v>0</v>
      </c>
      <c r="O1047" s="3"/>
      <c r="P1047" s="3">
        <f>IF(ISBLANK(Table13[[#This Row],[T1]]),0,IF(Table13[[#This Row],[T1]]&gt;0,1,0))</f>
        <v>0</v>
      </c>
      <c r="Q1047" s="3">
        <f>IF(ISBLANK(Table13[[#This Row],[T2]]),0,IF(Table13[[#This Row],[T2]]&gt;0,1,0))</f>
        <v>0</v>
      </c>
      <c r="R1047" s="3">
        <f>IF(ISBLANK(Table13[[#This Row],[T3]]),0,IF(Table13[[#This Row],[T3]]&gt;0,1,0))</f>
        <v>0</v>
      </c>
      <c r="S1047" s="3">
        <f>IF(ISBLANK(Table13[[#This Row],[T4]]),0,IF(Table13[[#This Row],[T4]]&gt;0,1,0))</f>
        <v>0</v>
      </c>
      <c r="T1047" s="3">
        <v>2</v>
      </c>
    </row>
    <row r="1048" spans="1:20">
      <c r="A1048" s="4">
        <v>43781.583333333336</v>
      </c>
      <c r="B1048">
        <v>43781</v>
      </c>
      <c r="C1048" s="3">
        <v>0.58333333333333337</v>
      </c>
      <c r="D1048" s="3">
        <v>14</v>
      </c>
      <c r="E1048" s="3">
        <v>43</v>
      </c>
      <c r="F1048" s="3">
        <v>0.4</v>
      </c>
      <c r="G1048" s="5">
        <v>0.4</v>
      </c>
      <c r="H1048" s="3">
        <v>0.8</v>
      </c>
      <c r="I1048" s="3">
        <v>1.55139</v>
      </c>
      <c r="J1048" s="12">
        <f t="shared" si="17"/>
        <v>1.8333333333333337</v>
      </c>
      <c r="K1048" s="3">
        <v>0</v>
      </c>
      <c r="L1048" s="3">
        <v>0</v>
      </c>
      <c r="M1048" s="3">
        <v>51</v>
      </c>
      <c r="N1048" s="3">
        <v>0</v>
      </c>
      <c r="O1048" s="3"/>
      <c r="P1048" s="3">
        <f>IF(ISBLANK(Table13[[#This Row],[T1]]),0,IF(Table13[[#This Row],[T1]]&gt;0,1,0))</f>
        <v>0</v>
      </c>
      <c r="Q1048" s="3">
        <f>IF(ISBLANK(Table13[[#This Row],[T2]]),0,IF(Table13[[#This Row],[T2]]&gt;0,1,0))</f>
        <v>0</v>
      </c>
      <c r="R1048" s="3">
        <f>IF(ISBLANK(Table13[[#This Row],[T3]]),0,IF(Table13[[#This Row],[T3]]&gt;0,1,0))</f>
        <v>0</v>
      </c>
      <c r="S1048" s="3">
        <f>IF(ISBLANK(Table13[[#This Row],[T4]]),0,IF(Table13[[#This Row],[T4]]&gt;0,1,0))</f>
        <v>0</v>
      </c>
      <c r="T1048" s="3">
        <v>0.8</v>
      </c>
    </row>
    <row r="1049" spans="1:20">
      <c r="A1049" s="4">
        <v>43781.625</v>
      </c>
      <c r="B1049">
        <v>43781</v>
      </c>
      <c r="C1049" s="3">
        <v>0.625</v>
      </c>
      <c r="D1049" s="3">
        <v>15</v>
      </c>
      <c r="E1049" s="3">
        <v>43</v>
      </c>
      <c r="F1049" s="3">
        <v>0.3</v>
      </c>
      <c r="G1049" s="5">
        <v>0.3</v>
      </c>
      <c r="H1049" s="3">
        <v>0.6</v>
      </c>
      <c r="I1049" s="3">
        <v>1.55139</v>
      </c>
      <c r="J1049" s="12">
        <f t="shared" si="17"/>
        <v>1.8166666666666667</v>
      </c>
      <c r="K1049" s="3"/>
      <c r="L1049" s="3"/>
      <c r="M1049" s="3"/>
      <c r="N1049" s="3"/>
      <c r="O1049" s="3"/>
      <c r="P1049" s="3">
        <f>IF(ISBLANK(Table13[[#This Row],[T1]]),0,IF(Table13[[#This Row],[T1]]&gt;0,1,0))</f>
        <v>1</v>
      </c>
      <c r="Q1049" s="3">
        <f>IF(ISBLANK(Table13[[#This Row],[T2]]),0,IF(Table13[[#This Row],[T2]]&gt;0,1,0))</f>
        <v>0</v>
      </c>
      <c r="R1049" s="3">
        <f>IF(ISBLANK(Table13[[#This Row],[T3]]),0,IF(Table13[[#This Row],[T3]]&gt;0,1,0))</f>
        <v>0</v>
      </c>
      <c r="S1049" s="3">
        <f>IF(ISBLANK(Table13[[#This Row],[T4]]),0,IF(Table13[[#This Row],[T4]]&gt;0,1,0))</f>
        <v>0</v>
      </c>
      <c r="T1049" s="3">
        <v>0.6</v>
      </c>
    </row>
    <row r="1050" spans="1:20">
      <c r="A1050" s="4">
        <v>43781.666666666664</v>
      </c>
      <c r="B1050">
        <v>43781</v>
      </c>
      <c r="C1050" s="3">
        <v>0.66666666666666663</v>
      </c>
      <c r="D1050" s="3">
        <v>16</v>
      </c>
      <c r="E1050" s="3">
        <v>43</v>
      </c>
      <c r="F1050" s="3">
        <v>0.7</v>
      </c>
      <c r="G1050" s="5">
        <v>1.5</v>
      </c>
      <c r="H1050" s="3">
        <v>2.2000000000000002</v>
      </c>
      <c r="I1050" s="3">
        <v>1.55139</v>
      </c>
      <c r="J1050" s="12">
        <f t="shared" si="17"/>
        <v>1.8875</v>
      </c>
      <c r="K1050" s="3">
        <v>0</v>
      </c>
      <c r="L1050" s="3">
        <v>0</v>
      </c>
      <c r="M1050" s="3">
        <v>37</v>
      </c>
      <c r="N1050" s="3">
        <v>0</v>
      </c>
      <c r="O1050" s="3"/>
      <c r="P1050" s="3">
        <f>IF(ISBLANK(Table13[[#This Row],[T1]]),0,IF(Table13[[#This Row],[T1]]&gt;0,1,0))</f>
        <v>1</v>
      </c>
      <c r="Q1050" s="3">
        <f>IF(ISBLANK(Table13[[#This Row],[T2]]),0,IF(Table13[[#This Row],[T2]]&gt;0,1,0))</f>
        <v>0</v>
      </c>
      <c r="R1050" s="3">
        <f>IF(ISBLANK(Table13[[#This Row],[T3]]),0,IF(Table13[[#This Row],[T3]]&gt;0,1,0))</f>
        <v>0</v>
      </c>
      <c r="S1050" s="3">
        <f>IF(ISBLANK(Table13[[#This Row],[T4]]),0,IF(Table13[[#This Row],[T4]]&gt;0,1,0))</f>
        <v>0</v>
      </c>
      <c r="T1050" s="3">
        <v>2.2000000000000002</v>
      </c>
    </row>
    <row r="1051" spans="1:20">
      <c r="A1051" s="4">
        <v>43781.708333333336</v>
      </c>
      <c r="B1051">
        <v>43781</v>
      </c>
      <c r="C1051" s="3">
        <v>0.70833333333333337</v>
      </c>
      <c r="D1051" s="3">
        <v>17</v>
      </c>
      <c r="E1051" s="3">
        <v>43</v>
      </c>
      <c r="F1051" s="3">
        <v>1.1000000000000001</v>
      </c>
      <c r="G1051" s="5">
        <v>0.6</v>
      </c>
      <c r="H1051" s="3">
        <v>1.7000000000000002</v>
      </c>
      <c r="I1051" s="3">
        <v>1.55139</v>
      </c>
      <c r="J1051" s="12">
        <f t="shared" si="17"/>
        <v>2.0041666666666669</v>
      </c>
      <c r="K1051" s="3">
        <v>0</v>
      </c>
      <c r="L1051" s="3">
        <v>0</v>
      </c>
      <c r="M1051" s="3">
        <v>58</v>
      </c>
      <c r="N1051" s="3">
        <v>0</v>
      </c>
      <c r="O1051" s="3"/>
      <c r="P1051" s="3">
        <f>IF(ISBLANK(Table13[[#This Row],[T1]]),0,IF(Table13[[#This Row],[T1]]&gt;0,1,0))</f>
        <v>1</v>
      </c>
      <c r="Q1051" s="3">
        <f>IF(ISBLANK(Table13[[#This Row],[T2]]),0,IF(Table13[[#This Row],[T2]]&gt;0,1,0))</f>
        <v>0</v>
      </c>
      <c r="R1051" s="3">
        <f>IF(ISBLANK(Table13[[#This Row],[T3]]),0,IF(Table13[[#This Row],[T3]]&gt;0,1,0))</f>
        <v>0</v>
      </c>
      <c r="S1051" s="3">
        <f>IF(ISBLANK(Table13[[#This Row],[T4]]),0,IF(Table13[[#This Row],[T4]]&gt;0,1,0))</f>
        <v>0</v>
      </c>
      <c r="T1051" s="3">
        <v>1.7000000000000002</v>
      </c>
    </row>
    <row r="1052" spans="1:20">
      <c r="A1052" s="4">
        <v>43781.75</v>
      </c>
      <c r="B1052">
        <v>43781</v>
      </c>
      <c r="C1052" s="3">
        <v>0.75</v>
      </c>
      <c r="D1052" s="3">
        <v>18</v>
      </c>
      <c r="E1052" s="3">
        <v>43</v>
      </c>
      <c r="F1052" s="3">
        <v>1</v>
      </c>
      <c r="G1052" s="5">
        <v>1</v>
      </c>
      <c r="H1052" s="3">
        <v>2</v>
      </c>
      <c r="I1052" s="3">
        <v>1.55139</v>
      </c>
      <c r="J1052" s="12">
        <f t="shared" si="17"/>
        <v>2.1458333333333335</v>
      </c>
      <c r="K1052" s="3">
        <v>0</v>
      </c>
      <c r="L1052" s="3">
        <v>0</v>
      </c>
      <c r="M1052" s="3">
        <v>49</v>
      </c>
      <c r="N1052" s="3">
        <v>0</v>
      </c>
      <c r="O1052" s="3"/>
      <c r="P1052" s="3">
        <f>IF(ISBLANK(Table13[[#This Row],[T1]]),0,IF(Table13[[#This Row],[T1]]&gt;0,1,0))</f>
        <v>1</v>
      </c>
      <c r="Q1052" s="3">
        <f>IF(ISBLANK(Table13[[#This Row],[T2]]),0,IF(Table13[[#This Row],[T2]]&gt;0,1,0))</f>
        <v>0</v>
      </c>
      <c r="R1052" s="3">
        <f>IF(ISBLANK(Table13[[#This Row],[T3]]),0,IF(Table13[[#This Row],[T3]]&gt;0,1,0))</f>
        <v>1</v>
      </c>
      <c r="S1052" s="3">
        <f>IF(ISBLANK(Table13[[#This Row],[T4]]),0,IF(Table13[[#This Row],[T4]]&gt;0,1,0))</f>
        <v>0</v>
      </c>
      <c r="T1052" s="3">
        <v>2</v>
      </c>
    </row>
    <row r="1053" spans="1:20">
      <c r="A1053" s="4">
        <v>43781.791666666664</v>
      </c>
      <c r="B1053">
        <v>43781</v>
      </c>
      <c r="C1053" s="3">
        <v>0.79166666666666663</v>
      </c>
      <c r="D1053" s="3">
        <v>19</v>
      </c>
      <c r="E1053" s="3">
        <v>43</v>
      </c>
      <c r="F1053" s="3">
        <v>0.9</v>
      </c>
      <c r="G1053" s="5">
        <v>1.4</v>
      </c>
      <c r="H1053" s="3">
        <v>2.2999999999999998</v>
      </c>
      <c r="I1053" s="3">
        <v>1.55139</v>
      </c>
      <c r="J1053" s="12">
        <f t="shared" si="17"/>
        <v>2.1750000000000003</v>
      </c>
      <c r="K1053" s="3">
        <v>0</v>
      </c>
      <c r="L1053" s="3">
        <v>50</v>
      </c>
      <c r="M1053" s="3">
        <v>0</v>
      </c>
      <c r="N1053" s="3">
        <v>0</v>
      </c>
      <c r="O1053" s="3"/>
      <c r="P1053" s="3">
        <f>IF(ISBLANK(Table13[[#This Row],[T1]]),0,IF(Table13[[#This Row],[T1]]&gt;0,1,0))</f>
        <v>1</v>
      </c>
      <c r="Q1053" s="3">
        <f>IF(ISBLANK(Table13[[#This Row],[T2]]),0,IF(Table13[[#This Row],[T2]]&gt;0,1,0))</f>
        <v>0</v>
      </c>
      <c r="R1053" s="3">
        <f>IF(ISBLANK(Table13[[#This Row],[T3]]),0,IF(Table13[[#This Row],[T3]]&gt;0,1,0))</f>
        <v>0</v>
      </c>
      <c r="S1053" s="3">
        <f>IF(ISBLANK(Table13[[#This Row],[T4]]),0,IF(Table13[[#This Row],[T4]]&gt;0,1,0))</f>
        <v>0</v>
      </c>
      <c r="T1053" s="3">
        <v>2.2999999999999998</v>
      </c>
    </row>
    <row r="1054" spans="1:20">
      <c r="A1054" s="4">
        <v>43781.833333333336</v>
      </c>
      <c r="B1054">
        <v>43781</v>
      </c>
      <c r="C1054" s="3">
        <v>0.83333333333333337</v>
      </c>
      <c r="D1054" s="3">
        <v>20</v>
      </c>
      <c r="E1054" s="3">
        <v>43</v>
      </c>
      <c r="F1054" s="3">
        <v>1.7</v>
      </c>
      <c r="G1054" s="5">
        <v>2.1</v>
      </c>
      <c r="H1054" s="3">
        <v>3.8</v>
      </c>
      <c r="I1054" s="3">
        <v>1.55139</v>
      </c>
      <c r="J1054" s="12">
        <f t="shared" si="17"/>
        <v>2.1541666666666668</v>
      </c>
      <c r="K1054" s="3">
        <v>0</v>
      </c>
      <c r="L1054" s="3">
        <v>58</v>
      </c>
      <c r="M1054" s="3">
        <v>0</v>
      </c>
      <c r="N1054" s="3">
        <v>0</v>
      </c>
      <c r="O1054" s="3"/>
      <c r="P1054" s="3">
        <f>IF(ISBLANK(Table13[[#This Row],[T1]]),0,IF(Table13[[#This Row],[T1]]&gt;0,1,0))</f>
        <v>1</v>
      </c>
      <c r="Q1054" s="3">
        <f>IF(ISBLANK(Table13[[#This Row],[T2]]),0,IF(Table13[[#This Row],[T2]]&gt;0,1,0))</f>
        <v>0</v>
      </c>
      <c r="R1054" s="3">
        <f>IF(ISBLANK(Table13[[#This Row],[T3]]),0,IF(Table13[[#This Row],[T3]]&gt;0,1,0))</f>
        <v>0</v>
      </c>
      <c r="S1054" s="3">
        <f>IF(ISBLANK(Table13[[#This Row],[T4]]),0,IF(Table13[[#This Row],[T4]]&gt;0,1,0))</f>
        <v>0</v>
      </c>
      <c r="T1054" s="3">
        <v>3.8</v>
      </c>
    </row>
    <row r="1055" spans="1:20">
      <c r="A1055" s="4">
        <v>43781.875</v>
      </c>
      <c r="B1055">
        <v>43781</v>
      </c>
      <c r="C1055" s="3">
        <v>0.875</v>
      </c>
      <c r="D1055" s="3">
        <v>21</v>
      </c>
      <c r="E1055" s="3">
        <v>43</v>
      </c>
      <c r="F1055" s="3">
        <v>1</v>
      </c>
      <c r="G1055" s="5">
        <v>0.9</v>
      </c>
      <c r="H1055" s="3">
        <v>1.9</v>
      </c>
      <c r="I1055" s="3">
        <v>1.55139</v>
      </c>
      <c r="J1055" s="12">
        <f t="shared" si="17"/>
        <v>2.0791666666666666</v>
      </c>
      <c r="K1055" s="3">
        <v>0</v>
      </c>
      <c r="L1055" s="3">
        <v>58</v>
      </c>
      <c r="M1055" s="3">
        <v>0</v>
      </c>
      <c r="N1055" s="3">
        <v>0</v>
      </c>
      <c r="O1055" s="3"/>
      <c r="P1055" s="3">
        <f>IF(ISBLANK(Table13[[#This Row],[T1]]),0,IF(Table13[[#This Row],[T1]]&gt;0,1,0))</f>
        <v>1</v>
      </c>
      <c r="Q1055" s="3">
        <f>IF(ISBLANK(Table13[[#This Row],[T2]]),0,IF(Table13[[#This Row],[T2]]&gt;0,1,0))</f>
        <v>0</v>
      </c>
      <c r="R1055" s="3">
        <f>IF(ISBLANK(Table13[[#This Row],[T3]]),0,IF(Table13[[#This Row],[T3]]&gt;0,1,0))</f>
        <v>0</v>
      </c>
      <c r="S1055" s="3">
        <f>IF(ISBLANK(Table13[[#This Row],[T4]]),0,IF(Table13[[#This Row],[T4]]&gt;0,1,0))</f>
        <v>0</v>
      </c>
      <c r="T1055" s="3">
        <v>1.9</v>
      </c>
    </row>
    <row r="1056" spans="1:20">
      <c r="A1056" s="4">
        <v>43781.916666666664</v>
      </c>
      <c r="B1056">
        <v>43781</v>
      </c>
      <c r="C1056" s="3">
        <v>0.91666666666666663</v>
      </c>
      <c r="D1056" s="3">
        <v>22</v>
      </c>
      <c r="E1056" s="3">
        <v>43</v>
      </c>
      <c r="F1056" s="3">
        <v>0.6</v>
      </c>
      <c r="G1056" s="5">
        <v>1.2</v>
      </c>
      <c r="H1056" s="3">
        <v>1.7999999999999998</v>
      </c>
      <c r="I1056" s="3">
        <v>1.55139</v>
      </c>
      <c r="J1056" s="12">
        <f t="shared" si="17"/>
        <v>2.1333333333333333</v>
      </c>
      <c r="K1056" s="3">
        <v>32</v>
      </c>
      <c r="L1056" s="3">
        <v>58</v>
      </c>
      <c r="M1056" s="3">
        <v>21</v>
      </c>
      <c r="N1056" s="3">
        <v>0</v>
      </c>
      <c r="O1056" s="3"/>
      <c r="P1056" s="3">
        <f>IF(ISBLANK(Table13[[#This Row],[T1]]),0,IF(Table13[[#This Row],[T1]]&gt;0,1,0))</f>
        <v>1</v>
      </c>
      <c r="Q1056" s="3">
        <f>IF(ISBLANK(Table13[[#This Row],[T2]]),0,IF(Table13[[#This Row],[T2]]&gt;0,1,0))</f>
        <v>0</v>
      </c>
      <c r="R1056" s="3">
        <f>IF(ISBLANK(Table13[[#This Row],[T3]]),0,IF(Table13[[#This Row],[T3]]&gt;0,1,0))</f>
        <v>0</v>
      </c>
      <c r="S1056" s="3">
        <f>IF(ISBLANK(Table13[[#This Row],[T4]]),0,IF(Table13[[#This Row],[T4]]&gt;0,1,0))</f>
        <v>0</v>
      </c>
      <c r="T1056" s="3">
        <v>1.7999999999999998</v>
      </c>
    </row>
    <row r="1057" spans="1:20">
      <c r="A1057" s="4">
        <v>43781.958333333336</v>
      </c>
      <c r="B1057">
        <v>43781</v>
      </c>
      <c r="C1057" s="3">
        <v>0.95833333333333337</v>
      </c>
      <c r="D1057" s="3">
        <v>23</v>
      </c>
      <c r="E1057" s="3">
        <v>43</v>
      </c>
      <c r="F1057" s="3">
        <v>1</v>
      </c>
      <c r="G1057" s="5">
        <v>0.8</v>
      </c>
      <c r="H1057" s="3">
        <v>1.8</v>
      </c>
      <c r="I1057" s="3">
        <v>1.55139</v>
      </c>
      <c r="J1057" s="12">
        <f t="shared" si="17"/>
        <v>2.1875000000000004</v>
      </c>
      <c r="K1057" s="3">
        <v>58</v>
      </c>
      <c r="L1057" s="3">
        <v>51</v>
      </c>
      <c r="M1057" s="3">
        <v>57</v>
      </c>
      <c r="N1057" s="3">
        <v>0</v>
      </c>
      <c r="O1057" s="3"/>
      <c r="P1057" s="3">
        <f>IF(ISBLANK(Table13[[#This Row],[T1]]),0,IF(Table13[[#This Row],[T1]]&gt;0,1,0))</f>
        <v>1</v>
      </c>
      <c r="Q1057" s="3">
        <f>IF(ISBLANK(Table13[[#This Row],[T2]]),0,IF(Table13[[#This Row],[T2]]&gt;0,1,0))</f>
        <v>1</v>
      </c>
      <c r="R1057" s="3">
        <f>IF(ISBLANK(Table13[[#This Row],[T3]]),0,IF(Table13[[#This Row],[T3]]&gt;0,1,0))</f>
        <v>1</v>
      </c>
      <c r="S1057" s="3">
        <f>IF(ISBLANK(Table13[[#This Row],[T4]]),0,IF(Table13[[#This Row],[T4]]&gt;0,1,0))</f>
        <v>0</v>
      </c>
      <c r="T1057" s="3">
        <v>1.8</v>
      </c>
    </row>
    <row r="1058" spans="1:20">
      <c r="A1058" s="4">
        <v>43782</v>
      </c>
      <c r="B1058">
        <v>43782</v>
      </c>
      <c r="C1058" s="3">
        <v>0</v>
      </c>
      <c r="D1058" s="3">
        <v>0</v>
      </c>
      <c r="E1058" s="3">
        <v>44</v>
      </c>
      <c r="F1058" s="3">
        <v>1</v>
      </c>
      <c r="G1058" s="5">
        <v>0.9</v>
      </c>
      <c r="H1058" s="3">
        <v>1.9</v>
      </c>
      <c r="I1058" s="3">
        <v>1.55139</v>
      </c>
      <c r="J1058" s="12">
        <f t="shared" si="17"/>
        <v>2.2416666666666667</v>
      </c>
      <c r="K1058" s="3">
        <v>57</v>
      </c>
      <c r="L1058" s="3">
        <v>56</v>
      </c>
      <c r="M1058" s="3">
        <v>57</v>
      </c>
      <c r="N1058" s="3">
        <v>0</v>
      </c>
      <c r="O1058" s="3"/>
      <c r="P1058" s="3">
        <f>IF(ISBLANK(Table13[[#This Row],[T1]]),0,IF(Table13[[#This Row],[T1]]&gt;0,1,0))</f>
        <v>1</v>
      </c>
      <c r="Q1058" s="3">
        <f>IF(ISBLANK(Table13[[#This Row],[T2]]),0,IF(Table13[[#This Row],[T2]]&gt;0,1,0))</f>
        <v>1</v>
      </c>
      <c r="R1058" s="3">
        <f>IF(ISBLANK(Table13[[#This Row],[T3]]),0,IF(Table13[[#This Row],[T3]]&gt;0,1,0))</f>
        <v>1</v>
      </c>
      <c r="S1058" s="3">
        <f>IF(ISBLANK(Table13[[#This Row],[T4]]),0,IF(Table13[[#This Row],[T4]]&gt;0,1,0))</f>
        <v>0</v>
      </c>
      <c r="T1058" s="3">
        <v>1.9</v>
      </c>
    </row>
    <row r="1059" spans="1:20">
      <c r="A1059" s="4">
        <v>43782.041666666664</v>
      </c>
      <c r="B1059">
        <v>43782</v>
      </c>
      <c r="C1059" s="3">
        <v>4.1666666666666664E-2</v>
      </c>
      <c r="D1059" s="3">
        <v>1</v>
      </c>
      <c r="E1059" s="3">
        <v>44</v>
      </c>
      <c r="F1059" s="3">
        <v>0.9</v>
      </c>
      <c r="G1059" s="5">
        <v>0.9</v>
      </c>
      <c r="H1059" s="3">
        <v>1.8</v>
      </c>
      <c r="I1059" s="3">
        <v>1.55139</v>
      </c>
      <c r="J1059" s="12">
        <f t="shared" si="17"/>
        <v>2.2333333333333338</v>
      </c>
      <c r="K1059" s="3">
        <v>58</v>
      </c>
      <c r="L1059" s="3">
        <v>58</v>
      </c>
      <c r="M1059" s="3">
        <v>58</v>
      </c>
      <c r="N1059" s="3">
        <v>0</v>
      </c>
      <c r="O1059" s="3"/>
      <c r="P1059" s="3">
        <f>IF(ISBLANK(Table13[[#This Row],[T1]]),0,IF(Table13[[#This Row],[T1]]&gt;0,1,0))</f>
        <v>1</v>
      </c>
      <c r="Q1059" s="3">
        <f>IF(ISBLANK(Table13[[#This Row],[T2]]),0,IF(Table13[[#This Row],[T2]]&gt;0,1,0))</f>
        <v>1</v>
      </c>
      <c r="R1059" s="3">
        <f>IF(ISBLANK(Table13[[#This Row],[T3]]),0,IF(Table13[[#This Row],[T3]]&gt;0,1,0))</f>
        <v>1</v>
      </c>
      <c r="S1059" s="3">
        <f>IF(ISBLANK(Table13[[#This Row],[T4]]),0,IF(Table13[[#This Row],[T4]]&gt;0,1,0))</f>
        <v>0</v>
      </c>
      <c r="T1059" s="3">
        <v>1.8</v>
      </c>
    </row>
    <row r="1060" spans="1:20">
      <c r="A1060" s="4">
        <v>43782.083333333336</v>
      </c>
      <c r="B1060">
        <v>43782</v>
      </c>
      <c r="C1060" s="3">
        <v>8.3333333333333329E-2</v>
      </c>
      <c r="D1060" s="3">
        <v>2</v>
      </c>
      <c r="E1060" s="3">
        <v>44</v>
      </c>
      <c r="F1060" s="3">
        <v>1</v>
      </c>
      <c r="G1060" s="5">
        <v>2.1</v>
      </c>
      <c r="H1060" s="3">
        <v>3.1</v>
      </c>
      <c r="I1060" s="3">
        <v>1.55139</v>
      </c>
      <c r="J1060" s="12">
        <f t="shared" si="17"/>
        <v>2.2416666666666671</v>
      </c>
      <c r="K1060" s="3">
        <v>58</v>
      </c>
      <c r="L1060" s="3">
        <v>58</v>
      </c>
      <c r="M1060" s="3">
        <v>58</v>
      </c>
      <c r="N1060" s="3">
        <v>0</v>
      </c>
      <c r="O1060" s="3"/>
      <c r="P1060" s="3">
        <f>IF(ISBLANK(Table13[[#This Row],[T1]]),0,IF(Table13[[#This Row],[T1]]&gt;0,1,0))</f>
        <v>1</v>
      </c>
      <c r="Q1060" s="3">
        <f>IF(ISBLANK(Table13[[#This Row],[T2]]),0,IF(Table13[[#This Row],[T2]]&gt;0,1,0))</f>
        <v>1</v>
      </c>
      <c r="R1060" s="3">
        <f>IF(ISBLANK(Table13[[#This Row],[T3]]),0,IF(Table13[[#This Row],[T3]]&gt;0,1,0))</f>
        <v>1</v>
      </c>
      <c r="S1060" s="3">
        <f>IF(ISBLANK(Table13[[#This Row],[T4]]),0,IF(Table13[[#This Row],[T4]]&gt;0,1,0))</f>
        <v>0</v>
      </c>
      <c r="T1060" s="3">
        <v>3.1</v>
      </c>
    </row>
    <row r="1061" spans="1:20">
      <c r="A1061" s="4">
        <v>43782.125</v>
      </c>
      <c r="B1061">
        <v>43782</v>
      </c>
      <c r="C1061" s="3">
        <v>0.125</v>
      </c>
      <c r="D1061" s="3">
        <v>3</v>
      </c>
      <c r="E1061" s="3">
        <v>44</v>
      </c>
      <c r="F1061" s="3">
        <v>1</v>
      </c>
      <c r="G1061" s="5">
        <v>1.2</v>
      </c>
      <c r="H1061" s="3">
        <v>2.2000000000000002</v>
      </c>
      <c r="I1061" s="3">
        <v>1.55139</v>
      </c>
      <c r="J1061" s="12">
        <f t="shared" si="17"/>
        <v>2.1958333333333333</v>
      </c>
      <c r="K1061" s="3">
        <v>58</v>
      </c>
      <c r="L1061" s="3">
        <v>58</v>
      </c>
      <c r="M1061" s="3">
        <v>58</v>
      </c>
      <c r="N1061" s="3">
        <v>0</v>
      </c>
      <c r="O1061" s="3"/>
      <c r="P1061" s="3">
        <f>IF(ISBLANK(Table13[[#This Row],[T1]]),0,IF(Table13[[#This Row],[T1]]&gt;0,1,0))</f>
        <v>1</v>
      </c>
      <c r="Q1061" s="3">
        <f>IF(ISBLANK(Table13[[#This Row],[T2]]),0,IF(Table13[[#This Row],[T2]]&gt;0,1,0))</f>
        <v>1</v>
      </c>
      <c r="R1061" s="3">
        <f>IF(ISBLANK(Table13[[#This Row],[T3]]),0,IF(Table13[[#This Row],[T3]]&gt;0,1,0))</f>
        <v>1</v>
      </c>
      <c r="S1061" s="3">
        <f>IF(ISBLANK(Table13[[#This Row],[T4]]),0,IF(Table13[[#This Row],[T4]]&gt;0,1,0))</f>
        <v>0</v>
      </c>
      <c r="T1061" s="3">
        <v>2.2000000000000002</v>
      </c>
    </row>
    <row r="1062" spans="1:20">
      <c r="A1062" s="4">
        <v>43782.166666666664</v>
      </c>
      <c r="B1062">
        <v>43782</v>
      </c>
      <c r="C1062" s="3">
        <v>0.16666666666666666</v>
      </c>
      <c r="D1062" s="3">
        <v>4</v>
      </c>
      <c r="E1062" s="3">
        <v>44</v>
      </c>
      <c r="F1062" s="3">
        <v>1</v>
      </c>
      <c r="G1062" s="5">
        <v>1</v>
      </c>
      <c r="H1062" s="3">
        <v>2</v>
      </c>
      <c r="I1062" s="3">
        <v>1.55139</v>
      </c>
      <c r="J1062" s="12">
        <f t="shared" si="17"/>
        <v>2.1875000000000004</v>
      </c>
      <c r="K1062" s="3">
        <v>57</v>
      </c>
      <c r="L1062" s="3">
        <v>20</v>
      </c>
      <c r="M1062" s="3">
        <v>57</v>
      </c>
      <c r="N1062" s="3">
        <v>0</v>
      </c>
      <c r="O1062" s="3"/>
      <c r="P1062" s="3">
        <f>IF(ISBLANK(Table13[[#This Row],[T1]]),0,IF(Table13[[#This Row],[T1]]&gt;0,1,0))</f>
        <v>1</v>
      </c>
      <c r="Q1062" s="3">
        <f>IF(ISBLANK(Table13[[#This Row],[T2]]),0,IF(Table13[[#This Row],[T2]]&gt;0,1,0))</f>
        <v>1</v>
      </c>
      <c r="R1062" s="3">
        <f>IF(ISBLANK(Table13[[#This Row],[T3]]),0,IF(Table13[[#This Row],[T3]]&gt;0,1,0))</f>
        <v>1</v>
      </c>
      <c r="S1062" s="3">
        <f>IF(ISBLANK(Table13[[#This Row],[T4]]),0,IF(Table13[[#This Row],[T4]]&gt;0,1,0))</f>
        <v>0</v>
      </c>
      <c r="T1062" s="3">
        <v>2</v>
      </c>
    </row>
    <row r="1063" spans="1:20">
      <c r="A1063" s="4">
        <v>43782.208333333336</v>
      </c>
      <c r="B1063">
        <v>43782</v>
      </c>
      <c r="C1063" s="3">
        <v>0.20833333333333334</v>
      </c>
      <c r="D1063" s="3">
        <v>5</v>
      </c>
      <c r="E1063" s="3">
        <v>44</v>
      </c>
      <c r="F1063" s="3">
        <v>1</v>
      </c>
      <c r="G1063" s="5">
        <v>2</v>
      </c>
      <c r="H1063" s="3">
        <v>3</v>
      </c>
      <c r="I1063" s="3">
        <v>1.55139</v>
      </c>
      <c r="J1063" s="12">
        <f t="shared" si="17"/>
        <v>2.2000000000000002</v>
      </c>
      <c r="K1063" s="3">
        <v>58</v>
      </c>
      <c r="L1063" s="3">
        <v>0</v>
      </c>
      <c r="M1063" s="3">
        <v>58</v>
      </c>
      <c r="N1063" s="3">
        <v>0</v>
      </c>
      <c r="O1063" s="3"/>
      <c r="P1063" s="3">
        <f>IF(ISBLANK(Table13[[#This Row],[T1]]),0,IF(Table13[[#This Row],[T1]]&gt;0,1,0))</f>
        <v>1</v>
      </c>
      <c r="Q1063" s="3">
        <f>IF(ISBLANK(Table13[[#This Row],[T2]]),0,IF(Table13[[#This Row],[T2]]&gt;0,1,0))</f>
        <v>1</v>
      </c>
      <c r="R1063" s="3">
        <f>IF(ISBLANK(Table13[[#This Row],[T3]]),0,IF(Table13[[#This Row],[T3]]&gt;0,1,0))</f>
        <v>1</v>
      </c>
      <c r="S1063" s="3">
        <f>IF(ISBLANK(Table13[[#This Row],[T4]]),0,IF(Table13[[#This Row],[T4]]&gt;0,1,0))</f>
        <v>0</v>
      </c>
      <c r="T1063" s="3">
        <v>3</v>
      </c>
    </row>
    <row r="1064" spans="1:20">
      <c r="A1064" s="4">
        <v>43782.25</v>
      </c>
      <c r="B1064">
        <v>43782</v>
      </c>
      <c r="C1064" s="3">
        <v>0.25</v>
      </c>
      <c r="D1064" s="3">
        <v>6</v>
      </c>
      <c r="E1064" s="3">
        <v>44</v>
      </c>
      <c r="F1064" s="3">
        <v>2.7</v>
      </c>
      <c r="G1064" s="5">
        <v>1.1000000000000001</v>
      </c>
      <c r="H1064" s="3">
        <v>3.8000000000000003</v>
      </c>
      <c r="I1064" s="3">
        <v>1.55139</v>
      </c>
      <c r="J1064" s="12">
        <f t="shared" si="17"/>
        <v>2.2208333333333337</v>
      </c>
      <c r="K1064" s="3">
        <v>58</v>
      </c>
      <c r="L1064" s="3">
        <v>0</v>
      </c>
      <c r="M1064" s="3">
        <v>58</v>
      </c>
      <c r="N1064" s="3">
        <v>0</v>
      </c>
      <c r="O1064" s="3"/>
      <c r="P1064" s="3">
        <f>IF(ISBLANK(Table13[[#This Row],[T1]]),0,IF(Table13[[#This Row],[T1]]&gt;0,1,0))</f>
        <v>1</v>
      </c>
      <c r="Q1064" s="3">
        <f>IF(ISBLANK(Table13[[#This Row],[T2]]),0,IF(Table13[[#This Row],[T2]]&gt;0,1,0))</f>
        <v>1</v>
      </c>
      <c r="R1064" s="3">
        <f>IF(ISBLANK(Table13[[#This Row],[T3]]),0,IF(Table13[[#This Row],[T3]]&gt;0,1,0))</f>
        <v>1</v>
      </c>
      <c r="S1064" s="3">
        <f>IF(ISBLANK(Table13[[#This Row],[T4]]),0,IF(Table13[[#This Row],[T4]]&gt;0,1,0))</f>
        <v>0</v>
      </c>
      <c r="T1064" s="3">
        <v>3.8000000000000003</v>
      </c>
    </row>
    <row r="1065" spans="1:20">
      <c r="A1065" s="4">
        <v>43782.291666666664</v>
      </c>
      <c r="B1065">
        <v>43782</v>
      </c>
      <c r="C1065" s="3">
        <v>0.29166666666666669</v>
      </c>
      <c r="D1065" s="3">
        <v>7</v>
      </c>
      <c r="E1065" s="3">
        <v>44</v>
      </c>
      <c r="F1065" s="3">
        <v>1.4</v>
      </c>
      <c r="G1065" s="5">
        <v>1.2</v>
      </c>
      <c r="H1065" s="3">
        <v>2.5999999999999996</v>
      </c>
      <c r="I1065" s="3">
        <v>1.55139</v>
      </c>
      <c r="J1065" s="12">
        <f t="shared" si="17"/>
        <v>2.1416666666666666</v>
      </c>
      <c r="K1065" s="3">
        <v>58</v>
      </c>
      <c r="L1065" s="3">
        <v>0</v>
      </c>
      <c r="M1065" s="3">
        <v>58</v>
      </c>
      <c r="N1065" s="3">
        <v>0</v>
      </c>
      <c r="O1065" s="3"/>
      <c r="P1065" s="3">
        <f>IF(ISBLANK(Table13[[#This Row],[T1]]),0,IF(Table13[[#This Row],[T1]]&gt;0,1,0))</f>
        <v>1</v>
      </c>
      <c r="Q1065" s="3">
        <f>IF(ISBLANK(Table13[[#This Row],[T2]]),0,IF(Table13[[#This Row],[T2]]&gt;0,1,0))</f>
        <v>1</v>
      </c>
      <c r="R1065" s="3">
        <f>IF(ISBLANK(Table13[[#This Row],[T3]]),0,IF(Table13[[#This Row],[T3]]&gt;0,1,0))</f>
        <v>1</v>
      </c>
      <c r="S1065" s="3">
        <f>IF(ISBLANK(Table13[[#This Row],[T4]]),0,IF(Table13[[#This Row],[T4]]&gt;0,1,0))</f>
        <v>0</v>
      </c>
      <c r="T1065" s="3">
        <v>2.5999999999999996</v>
      </c>
    </row>
    <row r="1066" spans="1:20">
      <c r="A1066" s="4">
        <v>43782.333333333336</v>
      </c>
      <c r="B1066">
        <v>43782</v>
      </c>
      <c r="C1066" s="3">
        <v>0.33333333333333331</v>
      </c>
      <c r="D1066" s="3">
        <v>8</v>
      </c>
      <c r="E1066" s="3">
        <v>44</v>
      </c>
      <c r="F1066" s="3">
        <v>0.4</v>
      </c>
      <c r="G1066" s="5">
        <v>1.7</v>
      </c>
      <c r="H1066" s="3">
        <v>2.1</v>
      </c>
      <c r="I1066" s="3">
        <v>1.55139</v>
      </c>
      <c r="J1066" s="12">
        <f t="shared" si="17"/>
        <v>2.2208333333333332</v>
      </c>
      <c r="K1066" s="3">
        <v>44</v>
      </c>
      <c r="L1066" s="3">
        <v>0</v>
      </c>
      <c r="M1066" s="3">
        <v>58</v>
      </c>
      <c r="N1066" s="3">
        <v>0</v>
      </c>
      <c r="O1066" s="3"/>
      <c r="P1066" s="3">
        <f>IF(ISBLANK(Table13[[#This Row],[T1]]),0,IF(Table13[[#This Row],[T1]]&gt;0,1,0))</f>
        <v>1</v>
      </c>
      <c r="Q1066" s="3">
        <f>IF(ISBLANK(Table13[[#This Row],[T2]]),0,IF(Table13[[#This Row],[T2]]&gt;0,1,0))</f>
        <v>1</v>
      </c>
      <c r="R1066" s="3">
        <f>IF(ISBLANK(Table13[[#This Row],[T3]]),0,IF(Table13[[#This Row],[T3]]&gt;0,1,0))</f>
        <v>1</v>
      </c>
      <c r="S1066" s="3">
        <f>IF(ISBLANK(Table13[[#This Row],[T4]]),0,IF(Table13[[#This Row],[T4]]&gt;0,1,0))</f>
        <v>0</v>
      </c>
      <c r="T1066" s="3">
        <v>2.1</v>
      </c>
    </row>
    <row r="1067" spans="1:20">
      <c r="A1067" s="4">
        <v>43782.375</v>
      </c>
      <c r="B1067">
        <v>43782</v>
      </c>
      <c r="C1067" s="3">
        <v>0.375</v>
      </c>
      <c r="D1067" s="3">
        <v>9</v>
      </c>
      <c r="E1067" s="3">
        <v>44</v>
      </c>
      <c r="F1067" s="3">
        <v>0.2</v>
      </c>
      <c r="G1067" s="5">
        <v>0.2</v>
      </c>
      <c r="H1067" s="3">
        <v>0.4</v>
      </c>
      <c r="I1067" s="3">
        <v>1.55139</v>
      </c>
      <c r="J1067" s="12">
        <f t="shared" si="17"/>
        <v>2.15</v>
      </c>
      <c r="K1067" s="3">
        <v>0</v>
      </c>
      <c r="L1067" s="3">
        <v>0</v>
      </c>
      <c r="M1067" s="3">
        <v>57</v>
      </c>
      <c r="N1067" s="3">
        <v>0</v>
      </c>
      <c r="O1067" s="3"/>
      <c r="P1067" s="3">
        <f>IF(ISBLANK(Table13[[#This Row],[T1]]),0,IF(Table13[[#This Row],[T1]]&gt;0,1,0))</f>
        <v>0</v>
      </c>
      <c r="Q1067" s="3">
        <f>IF(ISBLANK(Table13[[#This Row],[T2]]),0,IF(Table13[[#This Row],[T2]]&gt;0,1,0))</f>
        <v>1</v>
      </c>
      <c r="R1067" s="3">
        <f>IF(ISBLANK(Table13[[#This Row],[T3]]),0,IF(Table13[[#This Row],[T3]]&gt;0,1,0))</f>
        <v>1</v>
      </c>
      <c r="S1067" s="3">
        <f>IF(ISBLANK(Table13[[#This Row],[T4]]),0,IF(Table13[[#This Row],[T4]]&gt;0,1,0))</f>
        <v>0</v>
      </c>
      <c r="T1067" s="3">
        <v>0.4</v>
      </c>
    </row>
    <row r="1068" spans="1:20">
      <c r="A1068" s="4">
        <v>43782.416666666664</v>
      </c>
      <c r="B1068">
        <v>43782</v>
      </c>
      <c r="C1068" s="3">
        <v>0.41666666666666669</v>
      </c>
      <c r="D1068" s="3">
        <v>10</v>
      </c>
      <c r="E1068" s="3">
        <v>44</v>
      </c>
      <c r="F1068" s="3">
        <v>0.2</v>
      </c>
      <c r="G1068" s="5">
        <v>0.3</v>
      </c>
      <c r="H1068" s="3">
        <v>0.5</v>
      </c>
      <c r="I1068" s="3">
        <v>1.55139</v>
      </c>
      <c r="J1068" s="12">
        <f t="shared" si="17"/>
        <v>2.1958333333333333</v>
      </c>
      <c r="K1068" s="3">
        <v>0</v>
      </c>
      <c r="L1068" s="3">
        <v>0</v>
      </c>
      <c r="M1068" s="3">
        <v>58</v>
      </c>
      <c r="N1068" s="3">
        <v>0</v>
      </c>
      <c r="O1068" s="3"/>
      <c r="P1068" s="3">
        <f>IF(ISBLANK(Table13[[#This Row],[T1]]),0,IF(Table13[[#This Row],[T1]]&gt;0,1,0))</f>
        <v>0</v>
      </c>
      <c r="Q1068" s="3">
        <f>IF(ISBLANK(Table13[[#This Row],[T2]]),0,IF(Table13[[#This Row],[T2]]&gt;0,1,0))</f>
        <v>1</v>
      </c>
      <c r="R1068" s="3">
        <f>IF(ISBLANK(Table13[[#This Row],[T3]]),0,IF(Table13[[#This Row],[T3]]&gt;0,1,0))</f>
        <v>1</v>
      </c>
      <c r="S1068" s="3">
        <f>IF(ISBLANK(Table13[[#This Row],[T4]]),0,IF(Table13[[#This Row],[T4]]&gt;0,1,0))</f>
        <v>0</v>
      </c>
      <c r="T1068" s="3">
        <v>0.5</v>
      </c>
    </row>
    <row r="1069" spans="1:20">
      <c r="A1069" s="4">
        <v>43782.458333333336</v>
      </c>
      <c r="B1069">
        <v>43782</v>
      </c>
      <c r="C1069" s="3">
        <v>0.45833333333333331</v>
      </c>
      <c r="D1069" s="3">
        <v>11</v>
      </c>
      <c r="E1069" s="3">
        <v>44</v>
      </c>
      <c r="F1069" s="3">
        <v>0.3</v>
      </c>
      <c r="G1069" s="5">
        <v>0.3</v>
      </c>
      <c r="H1069" s="3">
        <v>0.6</v>
      </c>
      <c r="I1069" s="3">
        <v>1.55139</v>
      </c>
      <c r="J1069" s="12">
        <f t="shared" si="17"/>
        <v>2.1958333333333333</v>
      </c>
      <c r="K1069" s="3">
        <v>0</v>
      </c>
      <c r="L1069" s="3">
        <v>0</v>
      </c>
      <c r="M1069" s="3">
        <v>58</v>
      </c>
      <c r="N1069" s="3">
        <v>0</v>
      </c>
      <c r="O1069" s="3"/>
      <c r="P1069" s="3">
        <f>IF(ISBLANK(Table13[[#This Row],[T1]]),0,IF(Table13[[#This Row],[T1]]&gt;0,1,0))</f>
        <v>0</v>
      </c>
      <c r="Q1069" s="3">
        <f>IF(ISBLANK(Table13[[#This Row],[T2]]),0,IF(Table13[[#This Row],[T2]]&gt;0,1,0))</f>
        <v>1</v>
      </c>
      <c r="R1069" s="3">
        <f>IF(ISBLANK(Table13[[#This Row],[T3]]),0,IF(Table13[[#This Row],[T3]]&gt;0,1,0))</f>
        <v>1</v>
      </c>
      <c r="S1069" s="3">
        <f>IF(ISBLANK(Table13[[#This Row],[T4]]),0,IF(Table13[[#This Row],[T4]]&gt;0,1,0))</f>
        <v>1</v>
      </c>
      <c r="T1069" s="3">
        <v>0.6</v>
      </c>
    </row>
    <row r="1070" spans="1:20">
      <c r="A1070" s="4">
        <v>43782.5</v>
      </c>
      <c r="B1070">
        <v>43782</v>
      </c>
      <c r="C1070" s="3">
        <v>0.5</v>
      </c>
      <c r="D1070" s="3">
        <v>12</v>
      </c>
      <c r="E1070" s="3">
        <v>44</v>
      </c>
      <c r="F1070" s="3">
        <v>0.4</v>
      </c>
      <c r="G1070" s="5">
        <v>0.3</v>
      </c>
      <c r="H1070" s="3">
        <v>0.7</v>
      </c>
      <c r="I1070" s="3">
        <v>1.55139</v>
      </c>
      <c r="J1070" s="12">
        <f t="shared" si="17"/>
        <v>2.1874999999999996</v>
      </c>
      <c r="K1070" s="3">
        <v>0</v>
      </c>
      <c r="L1070" s="3">
        <v>0</v>
      </c>
      <c r="M1070" s="3">
        <v>58</v>
      </c>
      <c r="N1070" s="3">
        <v>0</v>
      </c>
      <c r="O1070" s="3"/>
      <c r="P1070" s="3">
        <f>IF(ISBLANK(Table13[[#This Row],[T1]]),0,IF(Table13[[#This Row],[T1]]&gt;0,1,0))</f>
        <v>0</v>
      </c>
      <c r="Q1070" s="3">
        <f>IF(ISBLANK(Table13[[#This Row],[T2]]),0,IF(Table13[[#This Row],[T2]]&gt;0,1,0))</f>
        <v>0</v>
      </c>
      <c r="R1070" s="3">
        <f>IF(ISBLANK(Table13[[#This Row],[T3]]),0,IF(Table13[[#This Row],[T3]]&gt;0,1,0))</f>
        <v>1</v>
      </c>
      <c r="S1070" s="3">
        <f>IF(ISBLANK(Table13[[#This Row],[T4]]),0,IF(Table13[[#This Row],[T4]]&gt;0,1,0))</f>
        <v>1</v>
      </c>
      <c r="T1070" s="3">
        <v>0.7</v>
      </c>
    </row>
    <row r="1071" spans="1:20">
      <c r="A1071" s="4">
        <v>43782.541666666664</v>
      </c>
      <c r="B1071">
        <v>43782</v>
      </c>
      <c r="C1071" s="3">
        <v>0.54166666666666663</v>
      </c>
      <c r="D1071" s="3">
        <v>13</v>
      </c>
      <c r="E1071" s="3">
        <v>44</v>
      </c>
      <c r="F1071" s="3">
        <v>0.2</v>
      </c>
      <c r="G1071" s="5">
        <v>0.2</v>
      </c>
      <c r="H1071" s="3">
        <v>0.4</v>
      </c>
      <c r="I1071" s="3">
        <v>1.55139</v>
      </c>
      <c r="J1071" s="12">
        <f t="shared" si="17"/>
        <v>2.1791666666666663</v>
      </c>
      <c r="K1071" s="3">
        <v>0</v>
      </c>
      <c r="L1071" s="3">
        <v>0</v>
      </c>
      <c r="M1071" s="3">
        <v>58</v>
      </c>
      <c r="N1071" s="3">
        <v>0</v>
      </c>
      <c r="O1071" s="3"/>
      <c r="P1071" s="3">
        <f>IF(ISBLANK(Table13[[#This Row],[T1]]),0,IF(Table13[[#This Row],[T1]]&gt;0,1,0))</f>
        <v>0</v>
      </c>
      <c r="Q1071" s="3">
        <f>IF(ISBLANK(Table13[[#This Row],[T2]]),0,IF(Table13[[#This Row],[T2]]&gt;0,1,0))</f>
        <v>0</v>
      </c>
      <c r="R1071" s="3">
        <f>IF(ISBLANK(Table13[[#This Row],[T3]]),0,IF(Table13[[#This Row],[T3]]&gt;0,1,0))</f>
        <v>1</v>
      </c>
      <c r="S1071" s="3">
        <f>IF(ISBLANK(Table13[[#This Row],[T4]]),0,IF(Table13[[#This Row],[T4]]&gt;0,1,0))</f>
        <v>1</v>
      </c>
      <c r="T1071" s="3">
        <v>0.4</v>
      </c>
    </row>
    <row r="1072" spans="1:20">
      <c r="A1072" s="4">
        <v>43782.583333333336</v>
      </c>
      <c r="B1072">
        <v>43782</v>
      </c>
      <c r="C1072" s="3">
        <v>0.58333333333333337</v>
      </c>
      <c r="D1072" s="3">
        <v>14</v>
      </c>
      <c r="E1072" s="3">
        <v>44</v>
      </c>
      <c r="F1072" s="3">
        <v>0.2</v>
      </c>
      <c r="G1072" s="5">
        <v>0.2</v>
      </c>
      <c r="H1072" s="3">
        <v>0.4</v>
      </c>
      <c r="I1072" s="3">
        <v>1.55139</v>
      </c>
      <c r="J1072" s="12">
        <f t="shared" si="17"/>
        <v>2.1791666666666667</v>
      </c>
      <c r="K1072" s="3">
        <v>0</v>
      </c>
      <c r="L1072" s="3">
        <v>0</v>
      </c>
      <c r="M1072" s="3">
        <v>58</v>
      </c>
      <c r="N1072" s="3">
        <v>0</v>
      </c>
      <c r="O1072" s="3"/>
      <c r="P1072" s="3">
        <f>IF(ISBLANK(Table13[[#This Row],[T1]]),0,IF(Table13[[#This Row],[T1]]&gt;0,1,0))</f>
        <v>0</v>
      </c>
      <c r="Q1072" s="3">
        <f>IF(ISBLANK(Table13[[#This Row],[T2]]),0,IF(Table13[[#This Row],[T2]]&gt;0,1,0))</f>
        <v>0</v>
      </c>
      <c r="R1072" s="3">
        <f>IF(ISBLANK(Table13[[#This Row],[T3]]),0,IF(Table13[[#This Row],[T3]]&gt;0,1,0))</f>
        <v>1</v>
      </c>
      <c r="S1072" s="3">
        <f>IF(ISBLANK(Table13[[#This Row],[T4]]),0,IF(Table13[[#This Row],[T4]]&gt;0,1,0))</f>
        <v>1</v>
      </c>
      <c r="T1072" s="3">
        <v>0.4</v>
      </c>
    </row>
    <row r="1073" spans="1:20">
      <c r="A1073" s="4">
        <v>43782.625</v>
      </c>
      <c r="B1073">
        <v>43782</v>
      </c>
      <c r="C1073" s="3">
        <v>0.625</v>
      </c>
      <c r="D1073" s="3">
        <v>15</v>
      </c>
      <c r="E1073" s="3">
        <v>44</v>
      </c>
      <c r="F1073" s="3">
        <v>1.2</v>
      </c>
      <c r="G1073" s="5">
        <v>1.1000000000000001</v>
      </c>
      <c r="H1073" s="3">
        <v>2.2999999999999998</v>
      </c>
      <c r="I1073" s="3">
        <v>1.55139</v>
      </c>
      <c r="J1073" s="12">
        <f t="shared" si="17"/>
        <v>2.1791666666666663</v>
      </c>
      <c r="K1073" s="3">
        <v>0</v>
      </c>
      <c r="L1073" s="3">
        <v>0</v>
      </c>
      <c r="M1073" s="3">
        <v>57</v>
      </c>
      <c r="N1073" s="3">
        <v>0</v>
      </c>
      <c r="O1073" s="3"/>
      <c r="P1073" s="3">
        <f>IF(ISBLANK(Table13[[#This Row],[T1]]),0,IF(Table13[[#This Row],[T1]]&gt;0,1,0))</f>
        <v>0</v>
      </c>
      <c r="Q1073" s="3">
        <f>IF(ISBLANK(Table13[[#This Row],[T2]]),0,IF(Table13[[#This Row],[T2]]&gt;0,1,0))</f>
        <v>0</v>
      </c>
      <c r="R1073" s="3">
        <f>IF(ISBLANK(Table13[[#This Row],[T3]]),0,IF(Table13[[#This Row],[T3]]&gt;0,1,0))</f>
        <v>1</v>
      </c>
      <c r="S1073" s="3">
        <f>IF(ISBLANK(Table13[[#This Row],[T4]]),0,IF(Table13[[#This Row],[T4]]&gt;0,1,0))</f>
        <v>0</v>
      </c>
      <c r="T1073" s="3">
        <v>2.2999999999999998</v>
      </c>
    </row>
    <row r="1074" spans="1:20">
      <c r="A1074" s="4">
        <v>43782.666666666664</v>
      </c>
      <c r="B1074">
        <v>43782</v>
      </c>
      <c r="C1074" s="3">
        <v>0.66666666666666663</v>
      </c>
      <c r="D1074" s="3">
        <v>16</v>
      </c>
      <c r="E1074" s="3">
        <v>44</v>
      </c>
      <c r="F1074" s="3">
        <v>2.8</v>
      </c>
      <c r="G1074" s="5">
        <v>2.2000000000000002</v>
      </c>
      <c r="H1074" s="3">
        <v>5</v>
      </c>
      <c r="I1074" s="3">
        <v>1.55139</v>
      </c>
      <c r="J1074" s="12">
        <f t="shared" si="17"/>
        <v>2.2416666666666663</v>
      </c>
      <c r="K1074" s="3">
        <v>0</v>
      </c>
      <c r="L1074" s="3">
        <v>25</v>
      </c>
      <c r="M1074" s="3">
        <v>53</v>
      </c>
      <c r="N1074" s="3">
        <v>0</v>
      </c>
      <c r="O1074" s="3"/>
      <c r="P1074" s="3">
        <f>IF(ISBLANK(Table13[[#This Row],[T1]]),0,IF(Table13[[#This Row],[T1]]&gt;0,1,0))</f>
        <v>0</v>
      </c>
      <c r="Q1074" s="3">
        <f>IF(ISBLANK(Table13[[#This Row],[T2]]),0,IF(Table13[[#This Row],[T2]]&gt;0,1,0))</f>
        <v>0</v>
      </c>
      <c r="R1074" s="3">
        <f>IF(ISBLANK(Table13[[#This Row],[T3]]),0,IF(Table13[[#This Row],[T3]]&gt;0,1,0))</f>
        <v>1</v>
      </c>
      <c r="S1074" s="3">
        <f>IF(ISBLANK(Table13[[#This Row],[T4]]),0,IF(Table13[[#This Row],[T4]]&gt;0,1,0))</f>
        <v>0</v>
      </c>
      <c r="T1074" s="3">
        <v>5</v>
      </c>
    </row>
    <row r="1075" spans="1:20">
      <c r="A1075" s="4">
        <v>43782.708333333336</v>
      </c>
      <c r="B1075">
        <v>43782</v>
      </c>
      <c r="C1075" s="3">
        <v>0.70833333333333337</v>
      </c>
      <c r="D1075" s="3">
        <v>17</v>
      </c>
      <c r="E1075" s="3">
        <v>44</v>
      </c>
      <c r="F1075" s="3">
        <v>3.8</v>
      </c>
      <c r="G1075" s="5">
        <v>1.3</v>
      </c>
      <c r="H1075" s="3">
        <v>5.0999999999999996</v>
      </c>
      <c r="I1075" s="3">
        <v>1.55139</v>
      </c>
      <c r="J1075" s="12">
        <f t="shared" si="17"/>
        <v>2.1583333333333328</v>
      </c>
      <c r="K1075" s="3">
        <v>0</v>
      </c>
      <c r="L1075" s="3">
        <v>58</v>
      </c>
      <c r="M1075" s="3">
        <v>16</v>
      </c>
      <c r="N1075" s="3">
        <v>0</v>
      </c>
      <c r="O1075" s="3"/>
      <c r="P1075" s="3">
        <f>IF(ISBLANK(Table13[[#This Row],[T1]]),0,IF(Table13[[#This Row],[T1]]&gt;0,1,0))</f>
        <v>0</v>
      </c>
      <c r="Q1075" s="3">
        <f>IF(ISBLANK(Table13[[#This Row],[T2]]),0,IF(Table13[[#This Row],[T2]]&gt;0,1,0))</f>
        <v>0</v>
      </c>
      <c r="R1075" s="3">
        <f>IF(ISBLANK(Table13[[#This Row],[T3]]),0,IF(Table13[[#This Row],[T3]]&gt;0,1,0))</f>
        <v>0</v>
      </c>
      <c r="S1075" s="3">
        <f>IF(ISBLANK(Table13[[#This Row],[T4]]),0,IF(Table13[[#This Row],[T4]]&gt;0,1,0))</f>
        <v>0</v>
      </c>
      <c r="T1075" s="3">
        <v>5.0999999999999996</v>
      </c>
    </row>
    <row r="1076" spans="1:20">
      <c r="A1076" s="4">
        <v>43782.75</v>
      </c>
      <c r="B1076">
        <v>43782</v>
      </c>
      <c r="C1076" s="3">
        <v>0.75</v>
      </c>
      <c r="D1076" s="3">
        <v>18</v>
      </c>
      <c r="E1076" s="3">
        <v>44</v>
      </c>
      <c r="F1076" s="3">
        <v>1.3</v>
      </c>
      <c r="G1076" s="5">
        <v>1.4</v>
      </c>
      <c r="H1076" s="3">
        <v>2.7</v>
      </c>
      <c r="I1076" s="3">
        <v>1.55139</v>
      </c>
      <c r="J1076" s="12">
        <f t="shared" si="17"/>
        <v>2.1541666666666663</v>
      </c>
      <c r="K1076" s="3">
        <v>0</v>
      </c>
      <c r="L1076" s="3">
        <v>56</v>
      </c>
      <c r="M1076" s="3">
        <v>0</v>
      </c>
      <c r="N1076" s="3">
        <v>0</v>
      </c>
      <c r="O1076" s="3"/>
      <c r="P1076" s="3">
        <f>IF(ISBLANK(Table13[[#This Row],[T1]]),0,IF(Table13[[#This Row],[T1]]&gt;0,1,0))</f>
        <v>1</v>
      </c>
      <c r="Q1076" s="3">
        <f>IF(ISBLANK(Table13[[#This Row],[T2]]),0,IF(Table13[[#This Row],[T2]]&gt;0,1,0))</f>
        <v>0</v>
      </c>
      <c r="R1076" s="3">
        <f>IF(ISBLANK(Table13[[#This Row],[T3]]),0,IF(Table13[[#This Row],[T3]]&gt;0,1,0))</f>
        <v>0</v>
      </c>
      <c r="S1076" s="3">
        <f>IF(ISBLANK(Table13[[#This Row],[T4]]),0,IF(Table13[[#This Row],[T4]]&gt;0,1,0))</f>
        <v>0</v>
      </c>
      <c r="T1076" s="3">
        <v>2.7</v>
      </c>
    </row>
    <row r="1077" spans="1:20">
      <c r="A1077" s="4">
        <v>43782.791666666664</v>
      </c>
      <c r="B1077">
        <v>43782</v>
      </c>
      <c r="C1077" s="3">
        <v>0.79166666666666663</v>
      </c>
      <c r="D1077" s="3">
        <v>19</v>
      </c>
      <c r="E1077" s="3">
        <v>44</v>
      </c>
      <c r="F1077" s="3">
        <v>0.7</v>
      </c>
      <c r="G1077" s="5">
        <v>1.1000000000000001</v>
      </c>
      <c r="H1077" s="3">
        <v>1.8</v>
      </c>
      <c r="I1077" s="3">
        <v>1.55139</v>
      </c>
      <c r="J1077" s="12">
        <f t="shared" si="17"/>
        <v>2.1583333333333328</v>
      </c>
      <c r="K1077" s="3">
        <v>0</v>
      </c>
      <c r="L1077" s="3">
        <v>54</v>
      </c>
      <c r="M1077" s="3">
        <v>0</v>
      </c>
      <c r="N1077" s="3">
        <v>0</v>
      </c>
      <c r="O1077" s="3"/>
      <c r="P1077" s="3">
        <f>IF(ISBLANK(Table13[[#This Row],[T1]]),0,IF(Table13[[#This Row],[T1]]&gt;0,1,0))</f>
        <v>1</v>
      </c>
      <c r="Q1077" s="3">
        <f>IF(ISBLANK(Table13[[#This Row],[T2]]),0,IF(Table13[[#This Row],[T2]]&gt;0,1,0))</f>
        <v>0</v>
      </c>
      <c r="R1077" s="3">
        <f>IF(ISBLANK(Table13[[#This Row],[T3]]),0,IF(Table13[[#This Row],[T3]]&gt;0,1,0))</f>
        <v>0</v>
      </c>
      <c r="S1077" s="3">
        <f>IF(ISBLANK(Table13[[#This Row],[T4]]),0,IF(Table13[[#This Row],[T4]]&gt;0,1,0))</f>
        <v>0</v>
      </c>
      <c r="T1077" s="3">
        <v>1.8</v>
      </c>
    </row>
    <row r="1078" spans="1:20">
      <c r="A1078" s="4">
        <v>43782.833333333336</v>
      </c>
      <c r="B1078">
        <v>43782</v>
      </c>
      <c r="C1078" s="3">
        <v>0.83333333333333337</v>
      </c>
      <c r="D1078" s="3">
        <v>20</v>
      </c>
      <c r="E1078" s="3">
        <v>44</v>
      </c>
      <c r="F1078" s="3">
        <v>1</v>
      </c>
      <c r="G1078" s="5">
        <v>1</v>
      </c>
      <c r="H1078" s="3">
        <v>2</v>
      </c>
      <c r="I1078" s="3">
        <v>1.55139</v>
      </c>
      <c r="J1078" s="12">
        <f t="shared" si="17"/>
        <v>2.1874999999999996</v>
      </c>
      <c r="K1078" s="3">
        <v>0</v>
      </c>
      <c r="L1078" s="3">
        <v>58</v>
      </c>
      <c r="M1078" s="3">
        <v>0</v>
      </c>
      <c r="N1078" s="3">
        <v>0</v>
      </c>
      <c r="O1078" s="3"/>
      <c r="P1078" s="3">
        <f>IF(ISBLANK(Table13[[#This Row],[T1]]),0,IF(Table13[[#This Row],[T1]]&gt;0,1,0))</f>
        <v>1</v>
      </c>
      <c r="Q1078" s="3">
        <f>IF(ISBLANK(Table13[[#This Row],[T2]]),0,IF(Table13[[#This Row],[T2]]&gt;0,1,0))</f>
        <v>0</v>
      </c>
      <c r="R1078" s="3">
        <f>IF(ISBLANK(Table13[[#This Row],[T3]]),0,IF(Table13[[#This Row],[T3]]&gt;0,1,0))</f>
        <v>0</v>
      </c>
      <c r="S1078" s="3">
        <f>IF(ISBLANK(Table13[[#This Row],[T4]]),0,IF(Table13[[#This Row],[T4]]&gt;0,1,0))</f>
        <v>0</v>
      </c>
      <c r="T1078" s="3">
        <v>2</v>
      </c>
    </row>
    <row r="1079" spans="1:20">
      <c r="A1079" s="4">
        <v>43782.875</v>
      </c>
      <c r="B1079">
        <v>43782</v>
      </c>
      <c r="C1079" s="3">
        <v>0.875</v>
      </c>
      <c r="D1079" s="3">
        <v>21</v>
      </c>
      <c r="E1079" s="3">
        <v>44</v>
      </c>
      <c r="F1079" s="3">
        <v>1</v>
      </c>
      <c r="G1079" s="5">
        <v>2.2000000000000002</v>
      </c>
      <c r="H1079" s="3">
        <v>3.2</v>
      </c>
      <c r="I1079" s="3">
        <v>1.55139</v>
      </c>
      <c r="J1079" s="12">
        <f t="shared" si="17"/>
        <v>2.2083333333333326</v>
      </c>
      <c r="K1079" s="3">
        <v>15</v>
      </c>
      <c r="L1079" s="3">
        <v>58</v>
      </c>
      <c r="M1079" s="3">
        <v>5</v>
      </c>
      <c r="N1079" s="3">
        <v>0</v>
      </c>
      <c r="O1079" s="3"/>
      <c r="P1079" s="3">
        <f>IF(ISBLANK(Table13[[#This Row],[T1]]),0,IF(Table13[[#This Row],[T1]]&gt;0,1,0))</f>
        <v>1</v>
      </c>
      <c r="Q1079" s="3">
        <f>IF(ISBLANK(Table13[[#This Row],[T2]]),0,IF(Table13[[#This Row],[T2]]&gt;0,1,0))</f>
        <v>0</v>
      </c>
      <c r="R1079" s="3">
        <f>IF(ISBLANK(Table13[[#This Row],[T3]]),0,IF(Table13[[#This Row],[T3]]&gt;0,1,0))</f>
        <v>0</v>
      </c>
      <c r="S1079" s="3">
        <f>IF(ISBLANK(Table13[[#This Row],[T4]]),0,IF(Table13[[#This Row],[T4]]&gt;0,1,0))</f>
        <v>0</v>
      </c>
      <c r="T1079" s="3">
        <v>3.2</v>
      </c>
    </row>
    <row r="1080" spans="1:20">
      <c r="A1080" s="4">
        <v>43782.916666666664</v>
      </c>
      <c r="B1080">
        <v>43782</v>
      </c>
      <c r="C1080" s="3">
        <v>0.91666666666666663</v>
      </c>
      <c r="D1080" s="3">
        <v>22</v>
      </c>
      <c r="E1080" s="3">
        <v>44</v>
      </c>
      <c r="F1080" s="3">
        <v>1.2</v>
      </c>
      <c r="G1080" s="5">
        <v>1.9</v>
      </c>
      <c r="H1080" s="3">
        <v>3.0999999999999996</v>
      </c>
      <c r="I1080" s="3">
        <v>1.55139</v>
      </c>
      <c r="J1080" s="12">
        <f t="shared" si="17"/>
        <v>2.1791666666666663</v>
      </c>
      <c r="K1080" s="3">
        <v>58</v>
      </c>
      <c r="L1080" s="3">
        <v>58</v>
      </c>
      <c r="M1080" s="3">
        <v>52</v>
      </c>
      <c r="N1080" s="3">
        <v>0</v>
      </c>
      <c r="O1080" s="3"/>
      <c r="P1080" s="3">
        <f>IF(ISBLANK(Table13[[#This Row],[T1]]),0,IF(Table13[[#This Row],[T1]]&gt;0,1,0))</f>
        <v>1</v>
      </c>
      <c r="Q1080" s="3">
        <f>IF(ISBLANK(Table13[[#This Row],[T2]]),0,IF(Table13[[#This Row],[T2]]&gt;0,1,0))</f>
        <v>0</v>
      </c>
      <c r="R1080" s="3">
        <f>IF(ISBLANK(Table13[[#This Row],[T3]]),0,IF(Table13[[#This Row],[T3]]&gt;0,1,0))</f>
        <v>0</v>
      </c>
      <c r="S1080" s="3">
        <f>IF(ISBLANK(Table13[[#This Row],[T4]]),0,IF(Table13[[#This Row],[T4]]&gt;0,1,0))</f>
        <v>0</v>
      </c>
      <c r="T1080" s="3">
        <v>3.0999999999999996</v>
      </c>
    </row>
    <row r="1081" spans="1:20">
      <c r="A1081" s="4">
        <v>43782.958333333336</v>
      </c>
      <c r="B1081">
        <v>43782</v>
      </c>
      <c r="C1081" s="3">
        <v>0.95833333333333337</v>
      </c>
      <c r="D1081" s="3">
        <v>23</v>
      </c>
      <c r="E1081" s="3">
        <v>44</v>
      </c>
      <c r="F1081" s="3">
        <v>1.9</v>
      </c>
      <c r="G1081" s="5">
        <v>1.2</v>
      </c>
      <c r="H1081" s="3">
        <v>3.0999999999999996</v>
      </c>
      <c r="I1081" s="3">
        <v>1.55139</v>
      </c>
      <c r="J1081" s="12">
        <f t="shared" si="17"/>
        <v>2.2499999999999996</v>
      </c>
      <c r="K1081" s="3">
        <v>57</v>
      </c>
      <c r="L1081" s="3">
        <v>57</v>
      </c>
      <c r="M1081" s="3">
        <v>57</v>
      </c>
      <c r="N1081" s="3">
        <v>0</v>
      </c>
      <c r="O1081" s="3"/>
      <c r="P1081" s="3">
        <f>IF(ISBLANK(Table13[[#This Row],[T1]]),0,IF(Table13[[#This Row],[T1]]&gt;0,1,0))</f>
        <v>1</v>
      </c>
      <c r="Q1081" s="3">
        <f>IF(ISBLANK(Table13[[#This Row],[T2]]),0,IF(Table13[[#This Row],[T2]]&gt;0,1,0))</f>
        <v>0</v>
      </c>
      <c r="R1081" s="3">
        <f>IF(ISBLANK(Table13[[#This Row],[T3]]),0,IF(Table13[[#This Row],[T3]]&gt;0,1,0))</f>
        <v>1</v>
      </c>
      <c r="S1081" s="3">
        <f>IF(ISBLANK(Table13[[#This Row],[T4]]),0,IF(Table13[[#This Row],[T4]]&gt;0,1,0))</f>
        <v>0</v>
      </c>
      <c r="T1081" s="3">
        <v>3.0999999999999996</v>
      </c>
    </row>
    <row r="1082" spans="1:20">
      <c r="A1082" s="4">
        <v>43783</v>
      </c>
      <c r="B1082">
        <v>43783</v>
      </c>
      <c r="C1082" s="3">
        <v>0</v>
      </c>
      <c r="D1082" s="3">
        <v>0</v>
      </c>
      <c r="E1082" s="3">
        <v>45</v>
      </c>
      <c r="F1082" s="3">
        <v>0.8</v>
      </c>
      <c r="G1082" s="5">
        <v>0.9</v>
      </c>
      <c r="H1082" s="3">
        <v>1.7000000000000002</v>
      </c>
      <c r="I1082" s="3">
        <v>1.55139</v>
      </c>
      <c r="J1082" s="12">
        <f t="shared" si="17"/>
        <v>2.1624999999999996</v>
      </c>
      <c r="K1082" s="3">
        <v>58</v>
      </c>
      <c r="L1082" s="3">
        <v>55</v>
      </c>
      <c r="M1082" s="3">
        <v>58</v>
      </c>
      <c r="N1082" s="3">
        <v>0</v>
      </c>
      <c r="O1082" s="3"/>
      <c r="P1082" s="3">
        <f>IF(ISBLANK(Table13[[#This Row],[T1]]),0,IF(Table13[[#This Row],[T1]]&gt;0,1,0))</f>
        <v>1</v>
      </c>
      <c r="Q1082" s="3">
        <f>IF(ISBLANK(Table13[[#This Row],[T2]]),0,IF(Table13[[#This Row],[T2]]&gt;0,1,0))</f>
        <v>1</v>
      </c>
      <c r="R1082" s="3">
        <f>IF(ISBLANK(Table13[[#This Row],[T3]]),0,IF(Table13[[#This Row],[T3]]&gt;0,1,0))</f>
        <v>1</v>
      </c>
      <c r="S1082" s="3">
        <f>IF(ISBLANK(Table13[[#This Row],[T4]]),0,IF(Table13[[#This Row],[T4]]&gt;0,1,0))</f>
        <v>0</v>
      </c>
      <c r="T1082" s="3">
        <v>1.7000000000000002</v>
      </c>
    </row>
    <row r="1083" spans="1:20">
      <c r="A1083" s="4">
        <v>43783.041666666664</v>
      </c>
      <c r="B1083">
        <v>43783</v>
      </c>
      <c r="C1083" s="3">
        <v>4.1666666666666664E-2</v>
      </c>
      <c r="D1083" s="3">
        <v>1</v>
      </c>
      <c r="E1083" s="3">
        <v>45</v>
      </c>
      <c r="F1083" s="3">
        <v>1</v>
      </c>
      <c r="G1083" s="5">
        <v>1</v>
      </c>
      <c r="H1083" s="3">
        <v>2</v>
      </c>
      <c r="I1083" s="3">
        <v>1.55139</v>
      </c>
      <c r="J1083" s="12">
        <f t="shared" si="17"/>
        <v>2.1583333333333328</v>
      </c>
      <c r="K1083" s="3">
        <v>58</v>
      </c>
      <c r="L1083" s="3">
        <v>51</v>
      </c>
      <c r="M1083" s="3">
        <v>58</v>
      </c>
      <c r="N1083" s="3">
        <v>0</v>
      </c>
      <c r="O1083" s="3"/>
      <c r="P1083" s="3">
        <f>IF(ISBLANK(Table13[[#This Row],[T1]]),0,IF(Table13[[#This Row],[T1]]&gt;0,1,0))</f>
        <v>1</v>
      </c>
      <c r="Q1083" s="3">
        <f>IF(ISBLANK(Table13[[#This Row],[T2]]),0,IF(Table13[[#This Row],[T2]]&gt;0,1,0))</f>
        <v>1</v>
      </c>
      <c r="R1083" s="3">
        <f>IF(ISBLANK(Table13[[#This Row],[T3]]),0,IF(Table13[[#This Row],[T3]]&gt;0,1,0))</f>
        <v>1</v>
      </c>
      <c r="S1083" s="3">
        <f>IF(ISBLANK(Table13[[#This Row],[T4]]),0,IF(Table13[[#This Row],[T4]]&gt;0,1,0))</f>
        <v>0</v>
      </c>
      <c r="T1083" s="3">
        <v>2</v>
      </c>
    </row>
    <row r="1084" spans="1:20">
      <c r="A1084" s="4">
        <v>43783.083333333336</v>
      </c>
      <c r="B1084">
        <v>43783</v>
      </c>
      <c r="C1084" s="3">
        <v>8.3333333333333329E-2</v>
      </c>
      <c r="D1084" s="3">
        <v>2</v>
      </c>
      <c r="E1084" s="3">
        <v>45</v>
      </c>
      <c r="F1084" s="3">
        <v>1</v>
      </c>
      <c r="G1084" s="5">
        <v>1</v>
      </c>
      <c r="H1084" s="3">
        <v>2</v>
      </c>
      <c r="I1084" s="3">
        <v>1.55139</v>
      </c>
      <c r="J1084" s="12">
        <f t="shared" si="17"/>
        <v>2.1541666666666663</v>
      </c>
      <c r="K1084" s="3">
        <v>58</v>
      </c>
      <c r="L1084" s="3">
        <v>50</v>
      </c>
      <c r="M1084" s="3">
        <v>58</v>
      </c>
      <c r="N1084" s="3">
        <v>0</v>
      </c>
      <c r="O1084" s="3"/>
      <c r="P1084" s="3">
        <f>IF(ISBLANK(Table13[[#This Row],[T1]]),0,IF(Table13[[#This Row],[T1]]&gt;0,1,0))</f>
        <v>1</v>
      </c>
      <c r="Q1084" s="3">
        <f>IF(ISBLANK(Table13[[#This Row],[T2]]),0,IF(Table13[[#This Row],[T2]]&gt;0,1,0))</f>
        <v>1</v>
      </c>
      <c r="R1084" s="3">
        <f>IF(ISBLANK(Table13[[#This Row],[T3]]),0,IF(Table13[[#This Row],[T3]]&gt;0,1,0))</f>
        <v>1</v>
      </c>
      <c r="S1084" s="3">
        <f>IF(ISBLANK(Table13[[#This Row],[T4]]),0,IF(Table13[[#This Row],[T4]]&gt;0,1,0))</f>
        <v>0</v>
      </c>
      <c r="T1084" s="3">
        <v>2</v>
      </c>
    </row>
    <row r="1085" spans="1:20">
      <c r="A1085" s="4">
        <v>43783.125</v>
      </c>
      <c r="B1085">
        <v>43783</v>
      </c>
      <c r="C1085" s="3">
        <v>0.125</v>
      </c>
      <c r="D1085" s="3">
        <v>3</v>
      </c>
      <c r="E1085" s="3">
        <v>45</v>
      </c>
      <c r="F1085" s="3">
        <v>1</v>
      </c>
      <c r="G1085" s="5">
        <v>1</v>
      </c>
      <c r="H1085" s="3">
        <v>2</v>
      </c>
      <c r="I1085" s="3">
        <v>1.55139</v>
      </c>
      <c r="J1085" s="12">
        <f t="shared" si="17"/>
        <v>2.15</v>
      </c>
      <c r="K1085" s="3">
        <v>57</v>
      </c>
      <c r="L1085" s="3">
        <v>41</v>
      </c>
      <c r="M1085" s="3">
        <v>57</v>
      </c>
      <c r="N1085" s="3">
        <v>0</v>
      </c>
      <c r="O1085" s="3"/>
      <c r="P1085" s="3">
        <f>IF(ISBLANK(Table13[[#This Row],[T1]]),0,IF(Table13[[#This Row],[T1]]&gt;0,1,0))</f>
        <v>1</v>
      </c>
      <c r="Q1085" s="3">
        <f>IF(ISBLANK(Table13[[#This Row],[T2]]),0,IF(Table13[[#This Row],[T2]]&gt;0,1,0))</f>
        <v>1</v>
      </c>
      <c r="R1085" s="3">
        <f>IF(ISBLANK(Table13[[#This Row],[T3]]),0,IF(Table13[[#This Row],[T3]]&gt;0,1,0))</f>
        <v>1</v>
      </c>
      <c r="S1085" s="3">
        <f>IF(ISBLANK(Table13[[#This Row],[T4]]),0,IF(Table13[[#This Row],[T4]]&gt;0,1,0))</f>
        <v>0</v>
      </c>
      <c r="T1085" s="3">
        <v>2</v>
      </c>
    </row>
    <row r="1086" spans="1:20">
      <c r="A1086" s="4">
        <v>43783.166666666664</v>
      </c>
      <c r="B1086">
        <v>43783</v>
      </c>
      <c r="C1086" s="3">
        <v>0.16666666666666666</v>
      </c>
      <c r="D1086" s="3">
        <v>4</v>
      </c>
      <c r="E1086" s="3">
        <v>45</v>
      </c>
      <c r="F1086" s="3">
        <v>1.1000000000000001</v>
      </c>
      <c r="G1086" s="5">
        <v>1.2</v>
      </c>
      <c r="H1086" s="3">
        <v>2.2999999999999998</v>
      </c>
      <c r="I1086" s="3">
        <v>1.55139</v>
      </c>
      <c r="J1086" s="12">
        <f t="shared" si="17"/>
        <v>2.15</v>
      </c>
      <c r="K1086" s="3">
        <v>58</v>
      </c>
      <c r="L1086" s="3">
        <v>57</v>
      </c>
      <c r="M1086" s="3">
        <v>58</v>
      </c>
      <c r="N1086" s="3">
        <v>0</v>
      </c>
      <c r="O1086" s="3"/>
      <c r="P1086" s="3">
        <f>IF(ISBLANK(Table13[[#This Row],[T1]]),0,IF(Table13[[#This Row],[T1]]&gt;0,1,0))</f>
        <v>1</v>
      </c>
      <c r="Q1086" s="3">
        <f>IF(ISBLANK(Table13[[#This Row],[T2]]),0,IF(Table13[[#This Row],[T2]]&gt;0,1,0))</f>
        <v>1</v>
      </c>
      <c r="R1086" s="3">
        <f>IF(ISBLANK(Table13[[#This Row],[T3]]),0,IF(Table13[[#This Row],[T3]]&gt;0,1,0))</f>
        <v>1</v>
      </c>
      <c r="S1086" s="3">
        <f>IF(ISBLANK(Table13[[#This Row],[T4]]),0,IF(Table13[[#This Row],[T4]]&gt;0,1,0))</f>
        <v>0</v>
      </c>
      <c r="T1086" s="3">
        <v>2.2999999999999998</v>
      </c>
    </row>
    <row r="1087" spans="1:20">
      <c r="A1087" s="4">
        <v>43783.208333333336</v>
      </c>
      <c r="B1087">
        <v>43783</v>
      </c>
      <c r="C1087" s="3">
        <v>0.20833333333333334</v>
      </c>
      <c r="D1087" s="3">
        <v>5</v>
      </c>
      <c r="E1087" s="3">
        <v>45</v>
      </c>
      <c r="F1087" s="3">
        <v>2.1</v>
      </c>
      <c r="G1087" s="5">
        <v>1.4</v>
      </c>
      <c r="H1087" s="3">
        <v>3.5</v>
      </c>
      <c r="I1087" s="3">
        <v>1.55139</v>
      </c>
      <c r="J1087" s="12">
        <f t="shared" si="17"/>
        <v>2.1374999999999997</v>
      </c>
      <c r="K1087" s="3">
        <v>58</v>
      </c>
      <c r="L1087" s="3">
        <v>58</v>
      </c>
      <c r="M1087" s="3">
        <v>58</v>
      </c>
      <c r="N1087" s="3">
        <v>0</v>
      </c>
      <c r="O1087" s="3"/>
      <c r="P1087" s="3">
        <f>IF(ISBLANK(Table13[[#This Row],[T1]]),0,IF(Table13[[#This Row],[T1]]&gt;0,1,0))</f>
        <v>1</v>
      </c>
      <c r="Q1087" s="3">
        <f>IF(ISBLANK(Table13[[#This Row],[T2]]),0,IF(Table13[[#This Row],[T2]]&gt;0,1,0))</f>
        <v>1</v>
      </c>
      <c r="R1087" s="3">
        <f>IF(ISBLANK(Table13[[#This Row],[T3]]),0,IF(Table13[[#This Row],[T3]]&gt;0,1,0))</f>
        <v>1</v>
      </c>
      <c r="S1087" s="3">
        <f>IF(ISBLANK(Table13[[#This Row],[T4]]),0,IF(Table13[[#This Row],[T4]]&gt;0,1,0))</f>
        <v>0</v>
      </c>
      <c r="T1087" s="3">
        <v>3.5</v>
      </c>
    </row>
    <row r="1088" spans="1:20">
      <c r="A1088" s="4">
        <v>43783.25</v>
      </c>
      <c r="B1088">
        <v>43783</v>
      </c>
      <c r="C1088" s="3">
        <v>0.25</v>
      </c>
      <c r="D1088" s="3">
        <v>6</v>
      </c>
      <c r="E1088" s="3">
        <v>45</v>
      </c>
      <c r="F1088" s="3">
        <v>1</v>
      </c>
      <c r="G1088" s="5">
        <v>0.9</v>
      </c>
      <c r="H1088" s="3">
        <v>1.9</v>
      </c>
      <c r="I1088" s="3">
        <v>1.55139</v>
      </c>
      <c r="J1088" s="12">
        <f t="shared" si="17"/>
        <v>2.1208333333333331</v>
      </c>
      <c r="K1088" s="3">
        <v>58</v>
      </c>
      <c r="L1088" s="3">
        <v>24</v>
      </c>
      <c r="M1088" s="3">
        <v>58</v>
      </c>
      <c r="N1088" s="3">
        <v>0</v>
      </c>
      <c r="O1088" s="3"/>
      <c r="P1088" s="3">
        <f>IF(ISBLANK(Table13[[#This Row],[T1]]),0,IF(Table13[[#This Row],[T1]]&gt;0,1,0))</f>
        <v>1</v>
      </c>
      <c r="Q1088" s="3">
        <f>IF(ISBLANK(Table13[[#This Row],[T2]]),0,IF(Table13[[#This Row],[T2]]&gt;0,1,0))</f>
        <v>1</v>
      </c>
      <c r="R1088" s="3">
        <f>IF(ISBLANK(Table13[[#This Row],[T3]]),0,IF(Table13[[#This Row],[T3]]&gt;0,1,0))</f>
        <v>1</v>
      </c>
      <c r="S1088" s="3">
        <f>IF(ISBLANK(Table13[[#This Row],[T4]]),0,IF(Table13[[#This Row],[T4]]&gt;0,1,0))</f>
        <v>0</v>
      </c>
      <c r="T1088" s="3">
        <v>1.9</v>
      </c>
    </row>
    <row r="1089" spans="1:20">
      <c r="A1089" s="4">
        <v>43783.291666666664</v>
      </c>
      <c r="B1089">
        <v>43783</v>
      </c>
      <c r="C1089" s="3">
        <v>0.29166666666666669</v>
      </c>
      <c r="D1089" s="3">
        <v>7</v>
      </c>
      <c r="E1089" s="3">
        <v>45</v>
      </c>
      <c r="F1089" s="3">
        <v>2.8</v>
      </c>
      <c r="G1089" s="5">
        <v>1.7</v>
      </c>
      <c r="H1089" s="3">
        <v>4.5</v>
      </c>
      <c r="I1089" s="3">
        <v>1.55139</v>
      </c>
      <c r="J1089" s="12">
        <f t="shared" si="17"/>
        <v>2.1958333333333333</v>
      </c>
      <c r="K1089" s="3">
        <v>31</v>
      </c>
      <c r="L1089" s="3">
        <v>24</v>
      </c>
      <c r="M1089" s="3">
        <v>58</v>
      </c>
      <c r="N1089" s="3">
        <v>0</v>
      </c>
      <c r="O1089" s="3"/>
      <c r="P1089" s="3">
        <f>IF(ISBLANK(Table13[[#This Row],[T1]]),0,IF(Table13[[#This Row],[T1]]&gt;0,1,0))</f>
        <v>1</v>
      </c>
      <c r="Q1089" s="3">
        <f>IF(ISBLANK(Table13[[#This Row],[T2]]),0,IF(Table13[[#This Row],[T2]]&gt;0,1,0))</f>
        <v>1</v>
      </c>
      <c r="R1089" s="3">
        <f>IF(ISBLANK(Table13[[#This Row],[T3]]),0,IF(Table13[[#This Row],[T3]]&gt;0,1,0))</f>
        <v>1</v>
      </c>
      <c r="S1089" s="3">
        <f>IF(ISBLANK(Table13[[#This Row],[T4]]),0,IF(Table13[[#This Row],[T4]]&gt;0,1,0))</f>
        <v>0</v>
      </c>
      <c r="T1089" s="3">
        <v>4.5</v>
      </c>
    </row>
    <row r="1090" spans="1:20">
      <c r="A1090" s="4">
        <v>43783.333333333336</v>
      </c>
      <c r="B1090">
        <v>43783</v>
      </c>
      <c r="C1090" s="3">
        <v>0.33333333333333331</v>
      </c>
      <c r="D1090" s="3">
        <v>8</v>
      </c>
      <c r="E1090" s="3">
        <v>45</v>
      </c>
      <c r="F1090" s="3">
        <v>0.2</v>
      </c>
      <c r="G1090" s="5">
        <v>0.2</v>
      </c>
      <c r="H1090" s="3">
        <v>0.4</v>
      </c>
      <c r="I1090" s="3">
        <v>1.55139</v>
      </c>
      <c r="J1090" s="12">
        <f t="shared" ref="J1090:J1153" si="18">AVERAGE(H1090:H1113)</f>
        <v>2.2083333333333335</v>
      </c>
      <c r="K1090" s="3">
        <v>0</v>
      </c>
      <c r="L1090" s="3">
        <v>0</v>
      </c>
      <c r="M1090" s="3">
        <v>57</v>
      </c>
      <c r="N1090" s="3">
        <v>0</v>
      </c>
      <c r="O1090" s="3"/>
      <c r="P1090" s="3">
        <f>IF(ISBLANK(Table13[[#This Row],[T1]]),0,IF(Table13[[#This Row],[T1]]&gt;0,1,0))</f>
        <v>1</v>
      </c>
      <c r="Q1090" s="3">
        <f>IF(ISBLANK(Table13[[#This Row],[T2]]),0,IF(Table13[[#This Row],[T2]]&gt;0,1,0))</f>
        <v>1</v>
      </c>
      <c r="R1090" s="3">
        <f>IF(ISBLANK(Table13[[#This Row],[T3]]),0,IF(Table13[[#This Row],[T3]]&gt;0,1,0))</f>
        <v>1</v>
      </c>
      <c r="S1090" s="3">
        <f>IF(ISBLANK(Table13[[#This Row],[T4]]),0,IF(Table13[[#This Row],[T4]]&gt;0,1,0))</f>
        <v>0</v>
      </c>
      <c r="T1090" s="3">
        <v>0.4</v>
      </c>
    </row>
    <row r="1091" spans="1:20">
      <c r="A1091" s="4">
        <v>43783.375</v>
      </c>
      <c r="B1091">
        <v>43783</v>
      </c>
      <c r="C1091" s="3">
        <v>0.375</v>
      </c>
      <c r="D1091" s="3">
        <v>9</v>
      </c>
      <c r="E1091" s="3">
        <v>45</v>
      </c>
      <c r="F1091" s="3">
        <v>1.3</v>
      </c>
      <c r="G1091" s="5">
        <v>0.2</v>
      </c>
      <c r="H1091" s="3">
        <v>1.5</v>
      </c>
      <c r="I1091" s="3">
        <v>1.55139</v>
      </c>
      <c r="J1091" s="12">
        <f t="shared" si="18"/>
        <v>2.2083333333333335</v>
      </c>
      <c r="K1091" s="3">
        <v>0</v>
      </c>
      <c r="L1091" s="3">
        <v>0</v>
      </c>
      <c r="M1091" s="3">
        <v>58</v>
      </c>
      <c r="N1091" s="3">
        <v>0</v>
      </c>
      <c r="O1091" s="3"/>
      <c r="P1091" s="3">
        <f>IF(ISBLANK(Table13[[#This Row],[T1]]),0,IF(Table13[[#This Row],[T1]]&gt;0,1,0))</f>
        <v>1</v>
      </c>
      <c r="Q1091" s="3">
        <f>IF(ISBLANK(Table13[[#This Row],[T2]]),0,IF(Table13[[#This Row],[T2]]&gt;0,1,0))</f>
        <v>0</v>
      </c>
      <c r="R1091" s="3">
        <f>IF(ISBLANK(Table13[[#This Row],[T3]]),0,IF(Table13[[#This Row],[T3]]&gt;0,1,0))</f>
        <v>1</v>
      </c>
      <c r="S1091" s="3">
        <f>IF(ISBLANK(Table13[[#This Row],[T4]]),0,IF(Table13[[#This Row],[T4]]&gt;0,1,0))</f>
        <v>1</v>
      </c>
      <c r="T1091" s="3">
        <v>1.5</v>
      </c>
    </row>
    <row r="1092" spans="1:20">
      <c r="A1092" s="4">
        <v>43783.416666666664</v>
      </c>
      <c r="B1092">
        <v>43783</v>
      </c>
      <c r="C1092" s="3">
        <v>0.41666666666666669</v>
      </c>
      <c r="D1092" s="3">
        <v>10</v>
      </c>
      <c r="E1092" s="3">
        <v>45</v>
      </c>
      <c r="F1092" s="3">
        <v>0.3</v>
      </c>
      <c r="G1092" s="5">
        <v>0.2</v>
      </c>
      <c r="H1092" s="3">
        <v>0.5</v>
      </c>
      <c r="I1092" s="3">
        <v>1.55139</v>
      </c>
      <c r="J1092" s="12">
        <f t="shared" si="18"/>
        <v>2.166666666666667</v>
      </c>
      <c r="K1092" s="3">
        <v>0</v>
      </c>
      <c r="L1092" s="3">
        <v>0</v>
      </c>
      <c r="M1092" s="3">
        <v>58</v>
      </c>
      <c r="N1092" s="3">
        <v>0</v>
      </c>
      <c r="O1092" s="3"/>
      <c r="P1092" s="3">
        <f>IF(ISBLANK(Table13[[#This Row],[T1]]),0,IF(Table13[[#This Row],[T1]]&gt;0,1,0))</f>
        <v>1</v>
      </c>
      <c r="Q1092" s="3">
        <f>IF(ISBLANK(Table13[[#This Row],[T2]]),0,IF(Table13[[#This Row],[T2]]&gt;0,1,0))</f>
        <v>0</v>
      </c>
      <c r="R1092" s="3">
        <f>IF(ISBLANK(Table13[[#This Row],[T3]]),0,IF(Table13[[#This Row],[T3]]&gt;0,1,0))</f>
        <v>1</v>
      </c>
      <c r="S1092" s="3">
        <f>IF(ISBLANK(Table13[[#This Row],[T4]]),0,IF(Table13[[#This Row],[T4]]&gt;0,1,0))</f>
        <v>1</v>
      </c>
      <c r="T1092" s="3">
        <v>0.5</v>
      </c>
    </row>
    <row r="1093" spans="1:20">
      <c r="A1093" s="4">
        <v>43783.458333333336</v>
      </c>
      <c r="B1093">
        <v>43783</v>
      </c>
      <c r="C1093" s="3">
        <v>0.45833333333333331</v>
      </c>
      <c r="D1093" s="3">
        <v>11</v>
      </c>
      <c r="E1093" s="3">
        <v>45</v>
      </c>
      <c r="F1093" s="3">
        <v>0.2</v>
      </c>
      <c r="G1093" s="5">
        <v>0.2</v>
      </c>
      <c r="H1093" s="3">
        <v>0.4</v>
      </c>
      <c r="I1093" s="3">
        <v>1.55139</v>
      </c>
      <c r="J1093" s="12">
        <f t="shared" si="18"/>
        <v>2.1750000000000003</v>
      </c>
      <c r="K1093" s="3">
        <v>0</v>
      </c>
      <c r="L1093" s="3">
        <v>0</v>
      </c>
      <c r="M1093" s="3">
        <v>58</v>
      </c>
      <c r="N1093" s="3">
        <v>0</v>
      </c>
      <c r="O1093" s="3"/>
      <c r="P1093" s="3">
        <f>IF(ISBLANK(Table13[[#This Row],[T1]]),0,IF(Table13[[#This Row],[T1]]&gt;0,1,0))</f>
        <v>0</v>
      </c>
      <c r="Q1093" s="3">
        <f>IF(ISBLANK(Table13[[#This Row],[T2]]),0,IF(Table13[[#This Row],[T2]]&gt;0,1,0))</f>
        <v>0</v>
      </c>
      <c r="R1093" s="3">
        <f>IF(ISBLANK(Table13[[#This Row],[T3]]),0,IF(Table13[[#This Row],[T3]]&gt;0,1,0))</f>
        <v>1</v>
      </c>
      <c r="S1093" s="3">
        <f>IF(ISBLANK(Table13[[#This Row],[T4]]),0,IF(Table13[[#This Row],[T4]]&gt;0,1,0))</f>
        <v>0</v>
      </c>
      <c r="T1093" s="3">
        <v>0.4</v>
      </c>
    </row>
    <row r="1094" spans="1:20">
      <c r="A1094" s="4">
        <v>43783.5</v>
      </c>
      <c r="B1094">
        <v>43783</v>
      </c>
      <c r="C1094" s="3">
        <v>0.5</v>
      </c>
      <c r="D1094" s="3">
        <v>12</v>
      </c>
      <c r="E1094" s="3">
        <v>45</v>
      </c>
      <c r="F1094" s="3">
        <v>0.3</v>
      </c>
      <c r="G1094" s="5">
        <v>0.2</v>
      </c>
      <c r="H1094" s="3">
        <v>0.5</v>
      </c>
      <c r="I1094" s="3">
        <v>1.55139</v>
      </c>
      <c r="J1094" s="12">
        <f t="shared" si="18"/>
        <v>2.1916666666666669</v>
      </c>
      <c r="K1094" s="3">
        <v>0</v>
      </c>
      <c r="L1094" s="3">
        <v>0</v>
      </c>
      <c r="M1094" s="3">
        <v>57</v>
      </c>
      <c r="N1094" s="3">
        <v>0</v>
      </c>
      <c r="O1094" s="3"/>
      <c r="P1094" s="3">
        <f>IF(ISBLANK(Table13[[#This Row],[T1]]),0,IF(Table13[[#This Row],[T1]]&gt;0,1,0))</f>
        <v>0</v>
      </c>
      <c r="Q1094" s="3">
        <f>IF(ISBLANK(Table13[[#This Row],[T2]]),0,IF(Table13[[#This Row],[T2]]&gt;0,1,0))</f>
        <v>0</v>
      </c>
      <c r="R1094" s="3">
        <f>IF(ISBLANK(Table13[[#This Row],[T3]]),0,IF(Table13[[#This Row],[T3]]&gt;0,1,0))</f>
        <v>0</v>
      </c>
      <c r="S1094" s="3">
        <f>IF(ISBLANK(Table13[[#This Row],[T4]]),0,IF(Table13[[#This Row],[T4]]&gt;0,1,0))</f>
        <v>0</v>
      </c>
      <c r="T1094" s="3">
        <v>0.5</v>
      </c>
    </row>
    <row r="1095" spans="1:20">
      <c r="A1095" s="4">
        <v>43783.541666666664</v>
      </c>
      <c r="B1095">
        <v>43783</v>
      </c>
      <c r="C1095" s="3">
        <v>0.54166666666666663</v>
      </c>
      <c r="D1095" s="3">
        <v>13</v>
      </c>
      <c r="E1095" s="3">
        <v>45</v>
      </c>
      <c r="F1095" s="3">
        <v>0.2</v>
      </c>
      <c r="G1095" s="5">
        <v>0.2</v>
      </c>
      <c r="H1095" s="3">
        <v>0.4</v>
      </c>
      <c r="I1095" s="3">
        <v>1.55139</v>
      </c>
      <c r="J1095" s="12">
        <f t="shared" si="18"/>
        <v>2.2041666666666666</v>
      </c>
      <c r="K1095" s="3">
        <v>0</v>
      </c>
      <c r="L1095" s="3">
        <v>0</v>
      </c>
      <c r="M1095" s="3">
        <v>58</v>
      </c>
      <c r="N1095" s="3">
        <v>0</v>
      </c>
      <c r="O1095" s="3"/>
      <c r="P1095" s="3">
        <f>IF(ISBLANK(Table13[[#This Row],[T1]]),0,IF(Table13[[#This Row],[T1]]&gt;0,1,0))</f>
        <v>0</v>
      </c>
      <c r="Q1095" s="3">
        <f>IF(ISBLANK(Table13[[#This Row],[T2]]),0,IF(Table13[[#This Row],[T2]]&gt;0,1,0))</f>
        <v>0</v>
      </c>
      <c r="R1095" s="3">
        <f>IF(ISBLANK(Table13[[#This Row],[T3]]),0,IF(Table13[[#This Row],[T3]]&gt;0,1,0))</f>
        <v>0</v>
      </c>
      <c r="S1095" s="3">
        <f>IF(ISBLANK(Table13[[#This Row],[T4]]),0,IF(Table13[[#This Row],[T4]]&gt;0,1,0))</f>
        <v>0</v>
      </c>
      <c r="T1095" s="3">
        <v>0.4</v>
      </c>
    </row>
    <row r="1096" spans="1:20">
      <c r="A1096" s="4">
        <v>43783.583333333336</v>
      </c>
      <c r="B1096">
        <v>43783</v>
      </c>
      <c r="C1096" s="3">
        <v>0.58333333333333337</v>
      </c>
      <c r="D1096" s="3">
        <v>14</v>
      </c>
      <c r="E1096" s="3">
        <v>45</v>
      </c>
      <c r="F1096" s="3">
        <v>0.2</v>
      </c>
      <c r="G1096" s="5">
        <v>0.2</v>
      </c>
      <c r="H1096" s="3">
        <v>0.4</v>
      </c>
      <c r="I1096" s="3">
        <v>1.55139</v>
      </c>
      <c r="J1096" s="12">
        <f t="shared" si="18"/>
        <v>2.2666666666666671</v>
      </c>
      <c r="K1096" s="3">
        <v>0</v>
      </c>
      <c r="L1096" s="3">
        <v>0</v>
      </c>
      <c r="M1096" s="3">
        <v>58</v>
      </c>
      <c r="N1096" s="3">
        <v>0</v>
      </c>
      <c r="O1096" s="3"/>
      <c r="P1096" s="3">
        <f>IF(ISBLANK(Table13[[#This Row],[T1]]),0,IF(Table13[[#This Row],[T1]]&gt;0,1,0))</f>
        <v>1</v>
      </c>
      <c r="Q1096" s="3">
        <f>IF(ISBLANK(Table13[[#This Row],[T2]]),0,IF(Table13[[#This Row],[T2]]&gt;0,1,0))</f>
        <v>1</v>
      </c>
      <c r="R1096" s="3">
        <f>IF(ISBLANK(Table13[[#This Row],[T3]]),0,IF(Table13[[#This Row],[T3]]&gt;0,1,0))</f>
        <v>0</v>
      </c>
      <c r="S1096" s="3">
        <f>IF(ISBLANK(Table13[[#This Row],[T4]]),0,IF(Table13[[#This Row],[T4]]&gt;0,1,0))</f>
        <v>0</v>
      </c>
      <c r="T1096" s="3">
        <v>0.4</v>
      </c>
    </row>
    <row r="1097" spans="1:20">
      <c r="A1097" s="4">
        <v>43783.625</v>
      </c>
      <c r="B1097">
        <v>43783</v>
      </c>
      <c r="C1097" s="3">
        <v>0.625</v>
      </c>
      <c r="D1097" s="3">
        <v>15</v>
      </c>
      <c r="E1097" s="3">
        <v>45</v>
      </c>
      <c r="F1097" s="3">
        <v>1.3</v>
      </c>
      <c r="G1097" s="5">
        <v>2.5</v>
      </c>
      <c r="H1097" s="3">
        <v>3.8</v>
      </c>
      <c r="I1097" s="3">
        <v>1.55139</v>
      </c>
      <c r="J1097" s="12">
        <f t="shared" si="18"/>
        <v>2.2833333333333332</v>
      </c>
      <c r="K1097" s="3">
        <v>0</v>
      </c>
      <c r="L1097" s="3">
        <v>0</v>
      </c>
      <c r="M1097" s="3">
        <v>58</v>
      </c>
      <c r="N1097" s="3">
        <v>0</v>
      </c>
      <c r="O1097" s="3"/>
      <c r="P1097" s="3">
        <f>IF(ISBLANK(Table13[[#This Row],[T1]]),0,IF(Table13[[#This Row],[T1]]&gt;0,1,0))</f>
        <v>1</v>
      </c>
      <c r="Q1097" s="3">
        <f>IF(ISBLANK(Table13[[#This Row],[T2]]),0,IF(Table13[[#This Row],[T2]]&gt;0,1,0))</f>
        <v>1</v>
      </c>
      <c r="R1097" s="3">
        <f>IF(ISBLANK(Table13[[#This Row],[T3]]),0,IF(Table13[[#This Row],[T3]]&gt;0,1,0))</f>
        <v>0</v>
      </c>
      <c r="S1097" s="3">
        <f>IF(ISBLANK(Table13[[#This Row],[T4]]),0,IF(Table13[[#This Row],[T4]]&gt;0,1,0))</f>
        <v>0</v>
      </c>
      <c r="T1097" s="3">
        <v>3.8</v>
      </c>
    </row>
    <row r="1098" spans="1:20">
      <c r="A1098" s="4">
        <v>43783.666666666664</v>
      </c>
      <c r="B1098">
        <v>43783</v>
      </c>
      <c r="C1098" s="3">
        <v>0.66666666666666663</v>
      </c>
      <c r="D1098" s="3">
        <v>16</v>
      </c>
      <c r="E1098" s="3">
        <v>45</v>
      </c>
      <c r="F1098" s="3">
        <v>1.5</v>
      </c>
      <c r="G1098" s="5">
        <v>1.5</v>
      </c>
      <c r="H1098" s="3">
        <v>3</v>
      </c>
      <c r="I1098" s="3">
        <v>1.55139</v>
      </c>
      <c r="J1098" s="12">
        <f t="shared" si="18"/>
        <v>2.1625000000000001</v>
      </c>
      <c r="K1098" s="3">
        <v>0</v>
      </c>
      <c r="L1098" s="3">
        <v>0</v>
      </c>
      <c r="M1098" s="3">
        <v>39</v>
      </c>
      <c r="N1098" s="3">
        <v>0</v>
      </c>
      <c r="O1098" s="3"/>
      <c r="P1098" s="3">
        <f>IF(ISBLANK(Table13[[#This Row],[T1]]),0,IF(Table13[[#This Row],[T1]]&gt;0,1,0))</f>
        <v>1</v>
      </c>
      <c r="Q1098" s="3">
        <f>IF(ISBLANK(Table13[[#This Row],[T2]]),0,IF(Table13[[#This Row],[T2]]&gt;0,1,0))</f>
        <v>0</v>
      </c>
      <c r="R1098" s="3">
        <f>IF(ISBLANK(Table13[[#This Row],[T3]]),0,IF(Table13[[#This Row],[T3]]&gt;0,1,0))</f>
        <v>1</v>
      </c>
      <c r="S1098" s="3">
        <f>IF(ISBLANK(Table13[[#This Row],[T4]]),0,IF(Table13[[#This Row],[T4]]&gt;0,1,0))</f>
        <v>0</v>
      </c>
      <c r="T1098" s="3">
        <v>3</v>
      </c>
    </row>
    <row r="1099" spans="1:20">
      <c r="A1099" s="4">
        <v>43783.708333333336</v>
      </c>
      <c r="B1099">
        <v>43783</v>
      </c>
      <c r="C1099" s="3">
        <v>0.70833333333333337</v>
      </c>
      <c r="D1099" s="3">
        <v>17</v>
      </c>
      <c r="E1099" s="3">
        <v>45</v>
      </c>
      <c r="F1099" s="3">
        <v>1.7</v>
      </c>
      <c r="G1099" s="5">
        <v>3.3</v>
      </c>
      <c r="H1099" s="3">
        <v>5</v>
      </c>
      <c r="I1099" s="3">
        <v>1.55139</v>
      </c>
      <c r="J1099" s="12">
        <f t="shared" si="18"/>
        <v>2.1541666666666663</v>
      </c>
      <c r="K1099" s="3">
        <v>0</v>
      </c>
      <c r="L1099" s="3">
        <v>47</v>
      </c>
      <c r="M1099" s="3">
        <v>0</v>
      </c>
      <c r="N1099" s="3">
        <v>0</v>
      </c>
      <c r="O1099" s="3"/>
      <c r="P1099" s="3">
        <f>IF(ISBLANK(Table13[[#This Row],[T1]]),0,IF(Table13[[#This Row],[T1]]&gt;0,1,0))</f>
        <v>1</v>
      </c>
      <c r="Q1099" s="3">
        <f>IF(ISBLANK(Table13[[#This Row],[T2]]),0,IF(Table13[[#This Row],[T2]]&gt;0,1,0))</f>
        <v>0</v>
      </c>
      <c r="R1099" s="3">
        <f>IF(ISBLANK(Table13[[#This Row],[T3]]),0,IF(Table13[[#This Row],[T3]]&gt;0,1,0))</f>
        <v>1</v>
      </c>
      <c r="S1099" s="3">
        <f>IF(ISBLANK(Table13[[#This Row],[T4]]),0,IF(Table13[[#This Row],[T4]]&gt;0,1,0))</f>
        <v>0</v>
      </c>
      <c r="T1099" s="3">
        <v>5</v>
      </c>
    </row>
    <row r="1100" spans="1:20">
      <c r="A1100" s="4">
        <v>43783.75</v>
      </c>
      <c r="B1100">
        <v>43783</v>
      </c>
      <c r="C1100" s="3">
        <v>0.75</v>
      </c>
      <c r="D1100" s="3">
        <v>18</v>
      </c>
      <c r="E1100" s="3">
        <v>45</v>
      </c>
      <c r="F1100" s="3">
        <v>1.7</v>
      </c>
      <c r="G1100" s="5">
        <v>1.1000000000000001</v>
      </c>
      <c r="H1100" s="3">
        <v>2.8</v>
      </c>
      <c r="I1100" s="3">
        <v>1.55139</v>
      </c>
      <c r="J1100" s="12">
        <f t="shared" si="18"/>
        <v>2.020833333333333</v>
      </c>
      <c r="K1100" s="3">
        <v>45</v>
      </c>
      <c r="L1100" s="3">
        <v>3</v>
      </c>
      <c r="M1100" s="3">
        <v>0</v>
      </c>
      <c r="N1100" s="3">
        <v>0</v>
      </c>
      <c r="O1100" s="3"/>
      <c r="P1100" s="3">
        <f>IF(ISBLANK(Table13[[#This Row],[T1]]),0,IF(Table13[[#This Row],[T1]]&gt;0,1,0))</f>
        <v>1</v>
      </c>
      <c r="Q1100" s="3">
        <f>IF(ISBLANK(Table13[[#This Row],[T2]]),0,IF(Table13[[#This Row],[T2]]&gt;0,1,0))</f>
        <v>0</v>
      </c>
      <c r="R1100" s="3">
        <f>IF(ISBLANK(Table13[[#This Row],[T3]]),0,IF(Table13[[#This Row],[T3]]&gt;0,1,0))</f>
        <v>1</v>
      </c>
      <c r="S1100" s="3">
        <f>IF(ISBLANK(Table13[[#This Row],[T4]]),0,IF(Table13[[#This Row],[T4]]&gt;0,1,0))</f>
        <v>0</v>
      </c>
      <c r="T1100" s="3">
        <v>2.8</v>
      </c>
    </row>
    <row r="1101" spans="1:20">
      <c r="A1101" s="4">
        <v>43783.791666666664</v>
      </c>
      <c r="B1101">
        <v>43783</v>
      </c>
      <c r="C1101" s="3">
        <v>0.79166666666666663</v>
      </c>
      <c r="D1101" s="3">
        <v>19</v>
      </c>
      <c r="E1101" s="3">
        <v>45</v>
      </c>
      <c r="F1101" s="3">
        <v>1.3</v>
      </c>
      <c r="G1101" s="5">
        <v>1.2</v>
      </c>
      <c r="H1101" s="3">
        <v>2.5</v>
      </c>
      <c r="I1101" s="3">
        <v>1.55139</v>
      </c>
      <c r="J1101" s="12">
        <f t="shared" si="18"/>
        <v>2.0749999999999993</v>
      </c>
      <c r="K1101" s="3">
        <v>58</v>
      </c>
      <c r="L1101" s="3">
        <v>0</v>
      </c>
      <c r="M1101" s="3">
        <v>0</v>
      </c>
      <c r="N1101" s="3">
        <v>0</v>
      </c>
      <c r="O1101" s="3"/>
      <c r="P1101" s="3">
        <f>IF(ISBLANK(Table13[[#This Row],[T1]]),0,IF(Table13[[#This Row],[T1]]&gt;0,1,0))</f>
        <v>1</v>
      </c>
      <c r="Q1101" s="3">
        <f>IF(ISBLANK(Table13[[#This Row],[T2]]),0,IF(Table13[[#This Row],[T2]]&gt;0,1,0))</f>
        <v>1</v>
      </c>
      <c r="R1101" s="3">
        <f>IF(ISBLANK(Table13[[#This Row],[T3]]),0,IF(Table13[[#This Row],[T3]]&gt;0,1,0))</f>
        <v>1</v>
      </c>
      <c r="S1101" s="3">
        <f>IF(ISBLANK(Table13[[#This Row],[T4]]),0,IF(Table13[[#This Row],[T4]]&gt;0,1,0))</f>
        <v>0</v>
      </c>
      <c r="T1101" s="3">
        <v>2.5</v>
      </c>
    </row>
    <row r="1102" spans="1:20">
      <c r="A1102" s="4">
        <v>43783.833333333336</v>
      </c>
      <c r="B1102">
        <v>43783</v>
      </c>
      <c r="C1102" s="3">
        <v>0.83333333333333337</v>
      </c>
      <c r="D1102" s="3">
        <v>20</v>
      </c>
      <c r="E1102" s="3">
        <v>45</v>
      </c>
      <c r="F1102" s="3">
        <v>1.1000000000000001</v>
      </c>
      <c r="G1102" s="5">
        <v>1.4</v>
      </c>
      <c r="H1102" s="3">
        <v>2.5</v>
      </c>
      <c r="I1102" s="3">
        <v>1.55139</v>
      </c>
      <c r="J1102" s="12">
        <f t="shared" si="18"/>
        <v>2.0333333333333328</v>
      </c>
      <c r="K1102" s="3">
        <v>57</v>
      </c>
      <c r="L1102" s="3">
        <v>0</v>
      </c>
      <c r="M1102" s="3">
        <v>32</v>
      </c>
      <c r="N1102" s="3">
        <v>0</v>
      </c>
      <c r="O1102" s="3"/>
      <c r="P1102" s="3">
        <f>IF(ISBLANK(Table13[[#This Row],[T1]]),0,IF(Table13[[#This Row],[T1]]&gt;0,1,0))</f>
        <v>1</v>
      </c>
      <c r="Q1102" s="3">
        <f>IF(ISBLANK(Table13[[#This Row],[T2]]),0,IF(Table13[[#This Row],[T2]]&gt;0,1,0))</f>
        <v>1</v>
      </c>
      <c r="R1102" s="3">
        <f>IF(ISBLANK(Table13[[#This Row],[T3]]),0,IF(Table13[[#This Row],[T3]]&gt;0,1,0))</f>
        <v>1</v>
      </c>
      <c r="S1102" s="3">
        <f>IF(ISBLANK(Table13[[#This Row],[T4]]),0,IF(Table13[[#This Row],[T4]]&gt;0,1,0))</f>
        <v>0</v>
      </c>
      <c r="T1102" s="3">
        <v>2.5</v>
      </c>
    </row>
    <row r="1103" spans="1:20">
      <c r="A1103" s="4">
        <v>43783.875</v>
      </c>
      <c r="B1103">
        <v>43783</v>
      </c>
      <c r="C1103" s="3">
        <v>0.875</v>
      </c>
      <c r="D1103" s="3">
        <v>21</v>
      </c>
      <c r="E1103" s="3">
        <v>45</v>
      </c>
      <c r="F1103" s="3">
        <v>1.4</v>
      </c>
      <c r="G1103" s="5">
        <v>1.1000000000000001</v>
      </c>
      <c r="H1103" s="3">
        <v>2.5</v>
      </c>
      <c r="I1103" s="3">
        <v>1.55139</v>
      </c>
      <c r="J1103" s="12">
        <f t="shared" si="18"/>
        <v>1.970833333333333</v>
      </c>
      <c r="K1103" s="3">
        <v>58</v>
      </c>
      <c r="L1103" s="3">
        <v>18</v>
      </c>
      <c r="M1103" s="3">
        <v>57</v>
      </c>
      <c r="N1103" s="3">
        <v>0</v>
      </c>
      <c r="O1103" s="3"/>
      <c r="P1103" s="3">
        <f>IF(ISBLANK(Table13[[#This Row],[T1]]),0,IF(Table13[[#This Row],[T1]]&gt;0,1,0))</f>
        <v>1</v>
      </c>
      <c r="Q1103" s="3">
        <f>IF(ISBLANK(Table13[[#This Row],[T2]]),0,IF(Table13[[#This Row],[T2]]&gt;0,1,0))</f>
        <v>1</v>
      </c>
      <c r="R1103" s="3">
        <f>IF(ISBLANK(Table13[[#This Row],[T3]]),0,IF(Table13[[#This Row],[T3]]&gt;0,1,0))</f>
        <v>1</v>
      </c>
      <c r="S1103" s="3">
        <f>IF(ISBLANK(Table13[[#This Row],[T4]]),0,IF(Table13[[#This Row],[T4]]&gt;0,1,0))</f>
        <v>0</v>
      </c>
      <c r="T1103" s="3">
        <v>2.5</v>
      </c>
    </row>
    <row r="1104" spans="1:20">
      <c r="A1104" s="4">
        <v>43783.916666666664</v>
      </c>
      <c r="B1104">
        <v>43783</v>
      </c>
      <c r="C1104" s="3">
        <v>0.91666666666666663</v>
      </c>
      <c r="D1104" s="3">
        <v>22</v>
      </c>
      <c r="E1104" s="3">
        <v>45</v>
      </c>
      <c r="F1104" s="3">
        <v>3</v>
      </c>
      <c r="G1104" s="5">
        <v>1.8</v>
      </c>
      <c r="H1104" s="3">
        <v>4.8</v>
      </c>
      <c r="I1104" s="3">
        <v>1.55139</v>
      </c>
      <c r="J1104" s="12">
        <f t="shared" si="18"/>
        <v>1.9208333333333327</v>
      </c>
      <c r="K1104" s="3">
        <v>58</v>
      </c>
      <c r="L1104" s="3">
        <v>57</v>
      </c>
      <c r="M1104" s="3">
        <v>58</v>
      </c>
      <c r="N1104" s="3">
        <v>0</v>
      </c>
      <c r="O1104" s="3"/>
      <c r="P1104" s="3">
        <f>IF(ISBLANK(Table13[[#This Row],[T1]]),0,IF(Table13[[#This Row],[T1]]&gt;0,1,0))</f>
        <v>1</v>
      </c>
      <c r="Q1104" s="3">
        <f>IF(ISBLANK(Table13[[#This Row],[T2]]),0,IF(Table13[[#This Row],[T2]]&gt;0,1,0))</f>
        <v>1</v>
      </c>
      <c r="R1104" s="3">
        <f>IF(ISBLANK(Table13[[#This Row],[T3]]),0,IF(Table13[[#This Row],[T3]]&gt;0,1,0))</f>
        <v>1</v>
      </c>
      <c r="S1104" s="3">
        <f>IF(ISBLANK(Table13[[#This Row],[T4]]),0,IF(Table13[[#This Row],[T4]]&gt;0,1,0))</f>
        <v>0</v>
      </c>
      <c r="T1104" s="3">
        <v>4.8</v>
      </c>
    </row>
    <row r="1105" spans="1:20">
      <c r="A1105" s="4">
        <v>43783.958333333336</v>
      </c>
      <c r="B1105">
        <v>43783</v>
      </c>
      <c r="C1105" s="3">
        <v>0.95833333333333337</v>
      </c>
      <c r="D1105" s="3">
        <v>23</v>
      </c>
      <c r="E1105" s="3">
        <v>45</v>
      </c>
      <c r="F1105" s="3">
        <v>0.3</v>
      </c>
      <c r="G1105" s="5">
        <v>0.7</v>
      </c>
      <c r="H1105" s="3">
        <v>1</v>
      </c>
      <c r="I1105" s="3">
        <v>1.55139</v>
      </c>
      <c r="J1105" s="12">
        <f t="shared" si="18"/>
        <v>1.7874999999999999</v>
      </c>
      <c r="K1105" s="3">
        <v>57</v>
      </c>
      <c r="L1105" s="3">
        <v>53</v>
      </c>
      <c r="M1105" s="3">
        <v>57</v>
      </c>
      <c r="N1105" s="3">
        <v>0</v>
      </c>
      <c r="O1105" s="3"/>
      <c r="P1105" s="3">
        <f>IF(ISBLANK(Table13[[#This Row],[T1]]),0,IF(Table13[[#This Row],[T1]]&gt;0,1,0))</f>
        <v>1</v>
      </c>
      <c r="Q1105" s="3">
        <f>IF(ISBLANK(Table13[[#This Row],[T2]]),0,IF(Table13[[#This Row],[T2]]&gt;0,1,0))</f>
        <v>1</v>
      </c>
      <c r="R1105" s="3">
        <f>IF(ISBLANK(Table13[[#This Row],[T3]]),0,IF(Table13[[#This Row],[T3]]&gt;0,1,0))</f>
        <v>1</v>
      </c>
      <c r="S1105" s="3">
        <f>IF(ISBLANK(Table13[[#This Row],[T4]]),0,IF(Table13[[#This Row],[T4]]&gt;0,1,0))</f>
        <v>0</v>
      </c>
      <c r="T1105" s="3">
        <v>1</v>
      </c>
    </row>
    <row r="1106" spans="1:20">
      <c r="A1106" s="4">
        <v>43784</v>
      </c>
      <c r="B1106">
        <v>43784</v>
      </c>
      <c r="C1106" s="3">
        <v>0</v>
      </c>
      <c r="D1106" s="3">
        <v>0</v>
      </c>
      <c r="E1106" s="3">
        <v>46</v>
      </c>
      <c r="F1106" s="3">
        <v>0.9</v>
      </c>
      <c r="G1106" s="5">
        <v>0.7</v>
      </c>
      <c r="H1106" s="3">
        <v>1.6</v>
      </c>
      <c r="I1106" s="3">
        <v>1.55139</v>
      </c>
      <c r="J1106" s="12">
        <f t="shared" si="18"/>
        <v>1.8125</v>
      </c>
      <c r="K1106" s="3">
        <v>58</v>
      </c>
      <c r="L1106" s="3">
        <v>54</v>
      </c>
      <c r="M1106" s="3">
        <v>58</v>
      </c>
      <c r="N1106" s="3">
        <v>0</v>
      </c>
      <c r="O1106" s="3"/>
      <c r="P1106" s="3">
        <f>IF(ISBLANK(Table13[[#This Row],[T1]]),0,IF(Table13[[#This Row],[T1]]&gt;0,1,0))</f>
        <v>1</v>
      </c>
      <c r="Q1106" s="3">
        <f>IF(ISBLANK(Table13[[#This Row],[T2]]),0,IF(Table13[[#This Row],[T2]]&gt;0,1,0))</f>
        <v>1</v>
      </c>
      <c r="R1106" s="3">
        <f>IF(ISBLANK(Table13[[#This Row],[T3]]),0,IF(Table13[[#This Row],[T3]]&gt;0,1,0))</f>
        <v>1</v>
      </c>
      <c r="S1106" s="3">
        <f>IF(ISBLANK(Table13[[#This Row],[T4]]),0,IF(Table13[[#This Row],[T4]]&gt;0,1,0))</f>
        <v>0</v>
      </c>
      <c r="T1106" s="3">
        <v>1.6</v>
      </c>
    </row>
    <row r="1107" spans="1:20">
      <c r="A1107" s="4">
        <v>43784.041666666664</v>
      </c>
      <c r="B1107">
        <v>43784</v>
      </c>
      <c r="C1107" s="3">
        <v>4.1666666666666664E-2</v>
      </c>
      <c r="D1107" s="3">
        <v>1</v>
      </c>
      <c r="E1107" s="3">
        <v>46</v>
      </c>
      <c r="F1107" s="3">
        <v>1</v>
      </c>
      <c r="G1107" s="5">
        <v>0.9</v>
      </c>
      <c r="H1107" s="3">
        <v>1.9</v>
      </c>
      <c r="I1107" s="3">
        <v>1.55139</v>
      </c>
      <c r="J1107" s="12">
        <f t="shared" si="18"/>
        <v>1.8666666666666665</v>
      </c>
      <c r="K1107" s="3">
        <v>58</v>
      </c>
      <c r="L1107" s="3">
        <v>54</v>
      </c>
      <c r="M1107" s="3">
        <v>58</v>
      </c>
      <c r="N1107" s="3">
        <v>0</v>
      </c>
      <c r="O1107" s="3"/>
      <c r="P1107" s="3">
        <f>IF(ISBLANK(Table13[[#This Row],[T1]]),0,IF(Table13[[#This Row],[T1]]&gt;0,1,0))</f>
        <v>1</v>
      </c>
      <c r="Q1107" s="3">
        <f>IF(ISBLANK(Table13[[#This Row],[T2]]),0,IF(Table13[[#This Row],[T2]]&gt;0,1,0))</f>
        <v>1</v>
      </c>
      <c r="R1107" s="3">
        <f>IF(ISBLANK(Table13[[#This Row],[T3]]),0,IF(Table13[[#This Row],[T3]]&gt;0,1,0))</f>
        <v>1</v>
      </c>
      <c r="S1107" s="3">
        <f>IF(ISBLANK(Table13[[#This Row],[T4]]),0,IF(Table13[[#This Row],[T4]]&gt;0,1,0))</f>
        <v>0</v>
      </c>
      <c r="T1107" s="3">
        <v>1.9</v>
      </c>
    </row>
    <row r="1108" spans="1:20">
      <c r="A1108" s="4">
        <v>43784.083333333336</v>
      </c>
      <c r="B1108">
        <v>43784</v>
      </c>
      <c r="C1108" s="3">
        <v>8.3333333333333329E-2</v>
      </c>
      <c r="D1108" s="3">
        <v>2</v>
      </c>
      <c r="E1108" s="3">
        <v>46</v>
      </c>
      <c r="F1108" s="3">
        <v>0.9</v>
      </c>
      <c r="G1108" s="5">
        <v>1</v>
      </c>
      <c r="H1108" s="3">
        <v>1.9</v>
      </c>
      <c r="I1108" s="3">
        <v>1.55139</v>
      </c>
      <c r="J1108" s="12">
        <f t="shared" si="18"/>
        <v>1.8416666666666666</v>
      </c>
      <c r="K1108" s="3">
        <v>57</v>
      </c>
      <c r="L1108" s="3">
        <v>53</v>
      </c>
      <c r="M1108" s="3">
        <v>57</v>
      </c>
      <c r="N1108" s="3">
        <v>0</v>
      </c>
      <c r="O1108" s="3"/>
      <c r="P1108" s="3">
        <f>IF(ISBLANK(Table13[[#This Row],[T1]]),0,IF(Table13[[#This Row],[T1]]&gt;0,1,0))</f>
        <v>1</v>
      </c>
      <c r="Q1108" s="3">
        <f>IF(ISBLANK(Table13[[#This Row],[T2]]),0,IF(Table13[[#This Row],[T2]]&gt;0,1,0))</f>
        <v>1</v>
      </c>
      <c r="R1108" s="3">
        <f>IF(ISBLANK(Table13[[#This Row],[T3]]),0,IF(Table13[[#This Row],[T3]]&gt;0,1,0))</f>
        <v>1</v>
      </c>
      <c r="S1108" s="3">
        <f>IF(ISBLANK(Table13[[#This Row],[T4]]),0,IF(Table13[[#This Row],[T4]]&gt;0,1,0))</f>
        <v>0</v>
      </c>
      <c r="T1108" s="3">
        <v>1.9</v>
      </c>
    </row>
    <row r="1109" spans="1:20">
      <c r="A1109" s="4">
        <v>43784.125</v>
      </c>
      <c r="B1109">
        <v>43784</v>
      </c>
      <c r="C1109" s="3">
        <v>0.125</v>
      </c>
      <c r="D1109" s="3">
        <v>3</v>
      </c>
      <c r="E1109" s="3">
        <v>46</v>
      </c>
      <c r="F1109" s="3">
        <v>1</v>
      </c>
      <c r="G1109" s="5">
        <v>1</v>
      </c>
      <c r="H1109" s="3">
        <v>2</v>
      </c>
      <c r="I1109" s="3">
        <v>1.55139</v>
      </c>
      <c r="J1109" s="12">
        <f t="shared" si="18"/>
        <v>1.8125</v>
      </c>
      <c r="K1109" s="3">
        <v>58</v>
      </c>
      <c r="L1109" s="3">
        <v>56</v>
      </c>
      <c r="M1109" s="3">
        <v>58</v>
      </c>
      <c r="N1109" s="3">
        <v>0</v>
      </c>
      <c r="O1109" s="3"/>
      <c r="P1109" s="3">
        <f>IF(ISBLANK(Table13[[#This Row],[T1]]),0,IF(Table13[[#This Row],[T1]]&gt;0,1,0))</f>
        <v>1</v>
      </c>
      <c r="Q1109" s="3">
        <f>IF(ISBLANK(Table13[[#This Row],[T2]]),0,IF(Table13[[#This Row],[T2]]&gt;0,1,0))</f>
        <v>1</v>
      </c>
      <c r="R1109" s="3">
        <f>IF(ISBLANK(Table13[[#This Row],[T3]]),0,IF(Table13[[#This Row],[T3]]&gt;0,1,0))</f>
        <v>1</v>
      </c>
      <c r="S1109" s="3">
        <f>IF(ISBLANK(Table13[[#This Row],[T4]]),0,IF(Table13[[#This Row],[T4]]&gt;0,1,0))</f>
        <v>0</v>
      </c>
      <c r="T1109" s="3">
        <v>2</v>
      </c>
    </row>
    <row r="1110" spans="1:20">
      <c r="A1110" s="4">
        <v>43784.166666666664</v>
      </c>
      <c r="B1110">
        <v>43784</v>
      </c>
      <c r="C1110" s="3">
        <v>0.16666666666666666</v>
      </c>
      <c r="D1110" s="3">
        <v>4</v>
      </c>
      <c r="E1110" s="3">
        <v>46</v>
      </c>
      <c r="F1110" s="3">
        <v>1</v>
      </c>
      <c r="G1110" s="5">
        <v>1</v>
      </c>
      <c r="H1110" s="3">
        <v>2</v>
      </c>
      <c r="I1110" s="3">
        <v>1.55139</v>
      </c>
      <c r="J1110" s="12">
        <f t="shared" si="18"/>
        <v>1.7833333333333332</v>
      </c>
      <c r="K1110" s="3">
        <v>58</v>
      </c>
      <c r="L1110" s="3">
        <v>55</v>
      </c>
      <c r="M1110" s="3">
        <v>58</v>
      </c>
      <c r="N1110" s="3">
        <v>0</v>
      </c>
      <c r="O1110" s="3"/>
      <c r="P1110" s="3">
        <f>IF(ISBLANK(Table13[[#This Row],[T1]]),0,IF(Table13[[#This Row],[T1]]&gt;0,1,0))</f>
        <v>1</v>
      </c>
      <c r="Q1110" s="3">
        <f>IF(ISBLANK(Table13[[#This Row],[T2]]),0,IF(Table13[[#This Row],[T2]]&gt;0,1,0))</f>
        <v>1</v>
      </c>
      <c r="R1110" s="3">
        <f>IF(ISBLANK(Table13[[#This Row],[T3]]),0,IF(Table13[[#This Row],[T3]]&gt;0,1,0))</f>
        <v>1</v>
      </c>
      <c r="S1110" s="3">
        <f>IF(ISBLANK(Table13[[#This Row],[T4]]),0,IF(Table13[[#This Row],[T4]]&gt;0,1,0))</f>
        <v>0</v>
      </c>
      <c r="T1110" s="3">
        <v>2</v>
      </c>
    </row>
    <row r="1111" spans="1:20">
      <c r="A1111" s="4">
        <v>43784.208333333336</v>
      </c>
      <c r="B1111">
        <v>43784</v>
      </c>
      <c r="C1111" s="3">
        <v>0.20833333333333334</v>
      </c>
      <c r="D1111" s="3">
        <v>5</v>
      </c>
      <c r="E1111" s="3">
        <v>46</v>
      </c>
      <c r="F1111" s="3">
        <v>1</v>
      </c>
      <c r="G1111" s="5">
        <v>2.1</v>
      </c>
      <c r="H1111" s="3">
        <v>3.1</v>
      </c>
      <c r="I1111" s="3">
        <v>1.55139</v>
      </c>
      <c r="J1111" s="12">
        <f t="shared" si="18"/>
        <v>1.7625</v>
      </c>
      <c r="K1111" s="3">
        <v>58</v>
      </c>
      <c r="L1111" s="3">
        <v>54</v>
      </c>
      <c r="M1111" s="3">
        <v>58</v>
      </c>
      <c r="N1111" s="3">
        <v>0</v>
      </c>
      <c r="O1111" s="3"/>
      <c r="P1111" s="3">
        <f>IF(ISBLANK(Table13[[#This Row],[T1]]),0,IF(Table13[[#This Row],[T1]]&gt;0,1,0))</f>
        <v>1</v>
      </c>
      <c r="Q1111" s="3">
        <f>IF(ISBLANK(Table13[[#This Row],[T2]]),0,IF(Table13[[#This Row],[T2]]&gt;0,1,0))</f>
        <v>1</v>
      </c>
      <c r="R1111" s="3">
        <f>IF(ISBLANK(Table13[[#This Row],[T3]]),0,IF(Table13[[#This Row],[T3]]&gt;0,1,0))</f>
        <v>1</v>
      </c>
      <c r="S1111" s="3">
        <f>IF(ISBLANK(Table13[[#This Row],[T4]]),0,IF(Table13[[#This Row],[T4]]&gt;0,1,0))</f>
        <v>0</v>
      </c>
      <c r="T1111" s="3">
        <v>3.1</v>
      </c>
    </row>
    <row r="1112" spans="1:20">
      <c r="A1112" s="4">
        <v>43784.25</v>
      </c>
      <c r="B1112">
        <v>43784</v>
      </c>
      <c r="C1112" s="3">
        <v>0.25</v>
      </c>
      <c r="D1112" s="3">
        <v>6</v>
      </c>
      <c r="E1112" s="3">
        <v>46</v>
      </c>
      <c r="F1112" s="3">
        <v>1.6</v>
      </c>
      <c r="G1112" s="5">
        <v>2.1</v>
      </c>
      <c r="H1112" s="3">
        <v>3.7</v>
      </c>
      <c r="I1112" s="3">
        <v>1.55139</v>
      </c>
      <c r="J1112" s="12">
        <f t="shared" si="18"/>
        <v>1.6958333333333335</v>
      </c>
      <c r="K1112" s="3">
        <v>57</v>
      </c>
      <c r="L1112" s="3">
        <v>57</v>
      </c>
      <c r="M1112" s="3">
        <v>57</v>
      </c>
      <c r="N1112" s="3">
        <v>0</v>
      </c>
      <c r="O1112" s="3"/>
      <c r="P1112" s="3">
        <f>IF(ISBLANK(Table13[[#This Row],[T1]]),0,IF(Table13[[#This Row],[T1]]&gt;0,1,0))</f>
        <v>1</v>
      </c>
      <c r="Q1112" s="3">
        <f>IF(ISBLANK(Table13[[#This Row],[T2]]),0,IF(Table13[[#This Row],[T2]]&gt;0,1,0))</f>
        <v>1</v>
      </c>
      <c r="R1112" s="3">
        <f>IF(ISBLANK(Table13[[#This Row],[T3]]),0,IF(Table13[[#This Row],[T3]]&gt;0,1,0))</f>
        <v>1</v>
      </c>
      <c r="S1112" s="3">
        <f>IF(ISBLANK(Table13[[#This Row],[T4]]),0,IF(Table13[[#This Row],[T4]]&gt;0,1,0))</f>
        <v>0</v>
      </c>
      <c r="T1112" s="3">
        <v>3.7</v>
      </c>
    </row>
    <row r="1113" spans="1:20">
      <c r="A1113" s="4">
        <v>43784.291666666664</v>
      </c>
      <c r="B1113">
        <v>43784</v>
      </c>
      <c r="C1113" s="3">
        <v>0.29166666666666669</v>
      </c>
      <c r="D1113" s="3">
        <v>7</v>
      </c>
      <c r="E1113" s="3">
        <v>46</v>
      </c>
      <c r="F1113" s="3">
        <v>2.1</v>
      </c>
      <c r="G1113" s="5">
        <v>2.7</v>
      </c>
      <c r="H1113" s="3">
        <v>4.8000000000000007</v>
      </c>
      <c r="I1113" s="3">
        <v>1.55139</v>
      </c>
      <c r="J1113" s="12">
        <f t="shared" si="18"/>
        <v>1.6000000000000003</v>
      </c>
      <c r="K1113" s="3">
        <v>49</v>
      </c>
      <c r="L1113" s="3">
        <v>29</v>
      </c>
      <c r="M1113" s="3">
        <v>58</v>
      </c>
      <c r="N1113" s="3">
        <v>0</v>
      </c>
      <c r="O1113" s="3"/>
      <c r="P1113" s="3">
        <f>IF(ISBLANK(Table13[[#This Row],[T1]]),0,IF(Table13[[#This Row],[T1]]&gt;0,1,0))</f>
        <v>1</v>
      </c>
      <c r="Q1113" s="3">
        <f>IF(ISBLANK(Table13[[#This Row],[T2]]),0,IF(Table13[[#This Row],[T2]]&gt;0,1,0))</f>
        <v>1</v>
      </c>
      <c r="R1113" s="3">
        <f>IF(ISBLANK(Table13[[#This Row],[T3]]),0,IF(Table13[[#This Row],[T3]]&gt;0,1,0))</f>
        <v>1</v>
      </c>
      <c r="S1113" s="3">
        <f>IF(ISBLANK(Table13[[#This Row],[T4]]),0,IF(Table13[[#This Row],[T4]]&gt;0,1,0))</f>
        <v>0</v>
      </c>
      <c r="T1113" s="3">
        <v>4.8000000000000007</v>
      </c>
    </row>
    <row r="1114" spans="1:20">
      <c r="A1114" s="4">
        <v>43784.333333333336</v>
      </c>
      <c r="B1114">
        <v>43784</v>
      </c>
      <c r="C1114" s="3">
        <v>0.33333333333333331</v>
      </c>
      <c r="D1114" s="3">
        <v>8</v>
      </c>
      <c r="E1114" s="3">
        <v>46</v>
      </c>
      <c r="F1114" s="3">
        <v>0.2</v>
      </c>
      <c r="G1114" s="5">
        <v>0.2</v>
      </c>
      <c r="H1114" s="3">
        <v>0.4</v>
      </c>
      <c r="I1114" s="3">
        <v>1.55139</v>
      </c>
      <c r="J1114" s="12">
        <f t="shared" si="18"/>
        <v>1.4583333333333333</v>
      </c>
      <c r="K1114" s="3">
        <v>0</v>
      </c>
      <c r="L1114" s="3">
        <v>0</v>
      </c>
      <c r="M1114" s="3">
        <v>58</v>
      </c>
      <c r="N1114" s="3">
        <v>0</v>
      </c>
      <c r="O1114" s="3"/>
      <c r="P1114" s="3">
        <f>IF(ISBLANK(Table13[[#This Row],[T1]]),0,IF(Table13[[#This Row],[T1]]&gt;0,1,0))</f>
        <v>1</v>
      </c>
      <c r="Q1114" s="3">
        <f>IF(ISBLANK(Table13[[#This Row],[T2]]),0,IF(Table13[[#This Row],[T2]]&gt;0,1,0))</f>
        <v>0</v>
      </c>
      <c r="R1114" s="3">
        <f>IF(ISBLANK(Table13[[#This Row],[T3]]),0,IF(Table13[[#This Row],[T3]]&gt;0,1,0))</f>
        <v>0</v>
      </c>
      <c r="S1114" s="3">
        <f>IF(ISBLANK(Table13[[#This Row],[T4]]),0,IF(Table13[[#This Row],[T4]]&gt;0,1,0))</f>
        <v>1</v>
      </c>
      <c r="T1114" s="3">
        <v>0.4</v>
      </c>
    </row>
    <row r="1115" spans="1:20">
      <c r="A1115" s="4">
        <v>43784.375</v>
      </c>
      <c r="B1115">
        <v>43784</v>
      </c>
      <c r="C1115" s="3">
        <v>0.375</v>
      </c>
      <c r="D1115" s="3">
        <v>9</v>
      </c>
      <c r="E1115" s="3">
        <v>46</v>
      </c>
      <c r="F1115" s="3">
        <v>0.3</v>
      </c>
      <c r="G1115" s="5">
        <v>0.2</v>
      </c>
      <c r="H1115" s="3">
        <v>0.5</v>
      </c>
      <c r="I1115" s="3">
        <v>1.55139</v>
      </c>
      <c r="J1115" s="12">
        <f t="shared" si="18"/>
        <v>1.5500000000000005</v>
      </c>
      <c r="K1115" s="3">
        <v>0</v>
      </c>
      <c r="L1115" s="3">
        <v>0</v>
      </c>
      <c r="M1115" s="3">
        <v>58</v>
      </c>
      <c r="N1115" s="3">
        <v>0</v>
      </c>
      <c r="O1115" s="3"/>
      <c r="P1115" s="3">
        <f>IF(ISBLANK(Table13[[#This Row],[T1]]),0,IF(Table13[[#This Row],[T1]]&gt;0,1,0))</f>
        <v>0</v>
      </c>
      <c r="Q1115" s="3">
        <f>IF(ISBLANK(Table13[[#This Row],[T2]]),0,IF(Table13[[#This Row],[T2]]&gt;0,1,0))</f>
        <v>0</v>
      </c>
      <c r="R1115" s="3">
        <f>IF(ISBLANK(Table13[[#This Row],[T3]]),0,IF(Table13[[#This Row],[T3]]&gt;0,1,0))</f>
        <v>0</v>
      </c>
      <c r="S1115" s="3">
        <f>IF(ISBLANK(Table13[[#This Row],[T4]]),0,IF(Table13[[#This Row],[T4]]&gt;0,1,0))</f>
        <v>0</v>
      </c>
      <c r="T1115" s="3">
        <v>0.5</v>
      </c>
    </row>
    <row r="1116" spans="1:20">
      <c r="A1116" s="4">
        <v>43784.416666666664</v>
      </c>
      <c r="B1116">
        <v>43784</v>
      </c>
      <c r="C1116" s="3">
        <v>0.41666666666666669</v>
      </c>
      <c r="D1116" s="3">
        <v>10</v>
      </c>
      <c r="E1116" s="3">
        <v>46</v>
      </c>
      <c r="F1116" s="3">
        <v>0.3</v>
      </c>
      <c r="G1116" s="5">
        <v>0.4</v>
      </c>
      <c r="H1116" s="3">
        <v>0.7</v>
      </c>
      <c r="I1116" s="3">
        <v>1.55139</v>
      </c>
      <c r="J1116" s="12">
        <f t="shared" si="18"/>
        <v>1.5750000000000004</v>
      </c>
      <c r="K1116" s="3">
        <v>0</v>
      </c>
      <c r="L1116" s="3">
        <v>0</v>
      </c>
      <c r="M1116" s="3">
        <v>58</v>
      </c>
      <c r="N1116" s="3">
        <v>0</v>
      </c>
      <c r="O1116" s="3"/>
      <c r="P1116" s="3">
        <f>IF(ISBLANK(Table13[[#This Row],[T1]]),0,IF(Table13[[#This Row],[T1]]&gt;0,1,0))</f>
        <v>0</v>
      </c>
      <c r="Q1116" s="3">
        <f>IF(ISBLANK(Table13[[#This Row],[T2]]),0,IF(Table13[[#This Row],[T2]]&gt;0,1,0))</f>
        <v>0</v>
      </c>
      <c r="R1116" s="3">
        <f>IF(ISBLANK(Table13[[#This Row],[T3]]),0,IF(Table13[[#This Row],[T3]]&gt;0,1,0))</f>
        <v>0</v>
      </c>
      <c r="S1116" s="3">
        <f>IF(ISBLANK(Table13[[#This Row],[T4]]),0,IF(Table13[[#This Row],[T4]]&gt;0,1,0))</f>
        <v>0</v>
      </c>
      <c r="T1116" s="3">
        <v>0.7</v>
      </c>
    </row>
    <row r="1117" spans="1:20">
      <c r="A1117" s="4">
        <v>43784.458333333336</v>
      </c>
      <c r="B1117">
        <v>43784</v>
      </c>
      <c r="C1117" s="3">
        <v>0.45833333333333331</v>
      </c>
      <c r="D1117" s="3">
        <v>11</v>
      </c>
      <c r="E1117" s="3">
        <v>46</v>
      </c>
      <c r="F1117" s="3">
        <v>0.4</v>
      </c>
      <c r="G1117" s="5">
        <v>0.4</v>
      </c>
      <c r="H1117" s="3">
        <v>0.8</v>
      </c>
      <c r="I1117" s="3">
        <v>1.55139</v>
      </c>
      <c r="J1117" s="12">
        <f t="shared" si="18"/>
        <v>1.7625000000000004</v>
      </c>
      <c r="K1117" s="3">
        <v>0</v>
      </c>
      <c r="L1117" s="3">
        <v>0</v>
      </c>
      <c r="M1117" s="3">
        <v>57</v>
      </c>
      <c r="N1117" s="3">
        <v>0</v>
      </c>
      <c r="O1117" s="3"/>
      <c r="P1117" s="3">
        <f>IF(ISBLANK(Table13[[#This Row],[T1]]),0,IF(Table13[[#This Row],[T1]]&gt;0,1,0))</f>
        <v>0</v>
      </c>
      <c r="Q1117" s="3">
        <f>IF(ISBLANK(Table13[[#This Row],[T2]]),0,IF(Table13[[#This Row],[T2]]&gt;0,1,0))</f>
        <v>0</v>
      </c>
      <c r="R1117" s="3">
        <f>IF(ISBLANK(Table13[[#This Row],[T3]]),0,IF(Table13[[#This Row],[T3]]&gt;0,1,0))</f>
        <v>0</v>
      </c>
      <c r="S1117" s="3">
        <f>IF(ISBLANK(Table13[[#This Row],[T4]]),0,IF(Table13[[#This Row],[T4]]&gt;0,1,0))</f>
        <v>0</v>
      </c>
      <c r="T1117" s="3">
        <v>0.8</v>
      </c>
    </row>
    <row r="1118" spans="1:20">
      <c r="A1118" s="4">
        <v>43784.5</v>
      </c>
      <c r="B1118">
        <v>43784</v>
      </c>
      <c r="C1118" s="3">
        <v>0.5</v>
      </c>
      <c r="D1118" s="3">
        <v>12</v>
      </c>
      <c r="E1118" s="3">
        <v>46</v>
      </c>
      <c r="F1118" s="3">
        <v>0.4</v>
      </c>
      <c r="G1118" s="5">
        <v>0.4</v>
      </c>
      <c r="H1118" s="3">
        <v>0.8</v>
      </c>
      <c r="I1118" s="3">
        <v>1.55139</v>
      </c>
      <c r="J1118" s="12">
        <f t="shared" si="18"/>
        <v>1.8333333333333337</v>
      </c>
      <c r="K1118" s="3">
        <v>0</v>
      </c>
      <c r="L1118" s="3">
        <v>0</v>
      </c>
      <c r="M1118" s="3">
        <v>57</v>
      </c>
      <c r="N1118" s="3">
        <v>0</v>
      </c>
      <c r="O1118" s="3"/>
      <c r="P1118" s="3">
        <f>IF(ISBLANK(Table13[[#This Row],[T1]]),0,IF(Table13[[#This Row],[T1]]&gt;0,1,0))</f>
        <v>0</v>
      </c>
      <c r="Q1118" s="3">
        <f>IF(ISBLANK(Table13[[#This Row],[T2]]),0,IF(Table13[[#This Row],[T2]]&gt;0,1,0))</f>
        <v>0</v>
      </c>
      <c r="R1118" s="3">
        <f>IF(ISBLANK(Table13[[#This Row],[T3]]),0,IF(Table13[[#This Row],[T3]]&gt;0,1,0))</f>
        <v>0</v>
      </c>
      <c r="S1118" s="3">
        <f>IF(ISBLANK(Table13[[#This Row],[T4]]),0,IF(Table13[[#This Row],[T4]]&gt;0,1,0))</f>
        <v>0</v>
      </c>
      <c r="T1118" s="3">
        <v>0.8</v>
      </c>
    </row>
    <row r="1119" spans="1:20">
      <c r="A1119" s="4">
        <v>43784.541666666664</v>
      </c>
      <c r="B1119">
        <v>43784</v>
      </c>
      <c r="C1119" s="3">
        <v>0.54166666666666663</v>
      </c>
      <c r="D1119" s="3">
        <v>13</v>
      </c>
      <c r="E1119" s="3">
        <v>46</v>
      </c>
      <c r="F1119" s="3">
        <v>0.4</v>
      </c>
      <c r="G1119" s="5">
        <v>1.5</v>
      </c>
      <c r="H1119" s="3">
        <v>1.9</v>
      </c>
      <c r="I1119" s="3">
        <v>1.55139</v>
      </c>
      <c r="J1119" s="12">
        <f t="shared" si="18"/>
        <v>1.875</v>
      </c>
      <c r="K1119" s="3">
        <v>0</v>
      </c>
      <c r="L1119" s="3">
        <v>0</v>
      </c>
      <c r="M1119" s="3">
        <v>57</v>
      </c>
      <c r="N1119" s="3">
        <v>0</v>
      </c>
      <c r="O1119" s="3"/>
      <c r="P1119" s="3">
        <f>IF(ISBLANK(Table13[[#This Row],[T1]]),0,IF(Table13[[#This Row],[T1]]&gt;0,1,0))</f>
        <v>0</v>
      </c>
      <c r="Q1119" s="3">
        <f>IF(ISBLANK(Table13[[#This Row],[T2]]),0,IF(Table13[[#This Row],[T2]]&gt;0,1,0))</f>
        <v>0</v>
      </c>
      <c r="R1119" s="3">
        <f>IF(ISBLANK(Table13[[#This Row],[T3]]),0,IF(Table13[[#This Row],[T3]]&gt;0,1,0))</f>
        <v>0</v>
      </c>
      <c r="S1119" s="3">
        <f>IF(ISBLANK(Table13[[#This Row],[T4]]),0,IF(Table13[[#This Row],[T4]]&gt;0,1,0))</f>
        <v>0</v>
      </c>
      <c r="T1119" s="3">
        <v>1.9</v>
      </c>
    </row>
    <row r="1120" spans="1:20">
      <c r="A1120" s="4">
        <v>43784.583333333336</v>
      </c>
      <c r="B1120">
        <v>43784</v>
      </c>
      <c r="C1120" s="3">
        <v>0.58333333333333337</v>
      </c>
      <c r="D1120" s="3">
        <v>14</v>
      </c>
      <c r="E1120" s="3">
        <v>46</v>
      </c>
      <c r="F1120" s="3">
        <v>0.4</v>
      </c>
      <c r="G1120" s="5">
        <v>0.4</v>
      </c>
      <c r="H1120" s="3">
        <v>0.8</v>
      </c>
      <c r="I1120" s="3">
        <v>1.55139</v>
      </c>
      <c r="J1120" s="12">
        <f t="shared" si="18"/>
        <v>1.8624999999999998</v>
      </c>
      <c r="K1120" s="3">
        <v>0</v>
      </c>
      <c r="L1120" s="3">
        <v>0</v>
      </c>
      <c r="M1120" s="3">
        <v>58</v>
      </c>
      <c r="N1120" s="3">
        <v>0</v>
      </c>
      <c r="O1120" s="3"/>
      <c r="P1120" s="3">
        <f>IF(ISBLANK(Table13[[#This Row],[T1]]),0,IF(Table13[[#This Row],[T1]]&gt;0,1,0))</f>
        <v>0</v>
      </c>
      <c r="Q1120" s="3">
        <f>IF(ISBLANK(Table13[[#This Row],[T2]]),0,IF(Table13[[#This Row],[T2]]&gt;0,1,0))</f>
        <v>0</v>
      </c>
      <c r="R1120" s="3">
        <f>IF(ISBLANK(Table13[[#This Row],[T3]]),0,IF(Table13[[#This Row],[T3]]&gt;0,1,0))</f>
        <v>0</v>
      </c>
      <c r="S1120" s="3">
        <f>IF(ISBLANK(Table13[[#This Row],[T4]]),0,IF(Table13[[#This Row],[T4]]&gt;0,1,0))</f>
        <v>0</v>
      </c>
      <c r="T1120" s="3">
        <v>0.8</v>
      </c>
    </row>
    <row r="1121" spans="1:20">
      <c r="A1121" s="4">
        <v>43784.625</v>
      </c>
      <c r="B1121">
        <v>43784</v>
      </c>
      <c r="C1121" s="3">
        <v>0.625</v>
      </c>
      <c r="D1121" s="3">
        <v>15</v>
      </c>
      <c r="E1121" s="3">
        <v>46</v>
      </c>
      <c r="F1121" s="3">
        <v>0.4</v>
      </c>
      <c r="G1121" s="5">
        <v>0.5</v>
      </c>
      <c r="H1121" s="3">
        <v>0.9</v>
      </c>
      <c r="I1121" s="3">
        <v>1.55139</v>
      </c>
      <c r="J1121" s="12">
        <f t="shared" si="18"/>
        <v>1.8666666666666665</v>
      </c>
      <c r="K1121" s="3">
        <v>0</v>
      </c>
      <c r="L1121" s="3">
        <v>0</v>
      </c>
      <c r="M1121" s="3">
        <v>58</v>
      </c>
      <c r="N1121" s="3">
        <v>0</v>
      </c>
      <c r="O1121" s="3"/>
      <c r="P1121" s="3">
        <f>IF(ISBLANK(Table13[[#This Row],[T1]]),0,IF(Table13[[#This Row],[T1]]&gt;0,1,0))</f>
        <v>0</v>
      </c>
      <c r="Q1121" s="3">
        <f>IF(ISBLANK(Table13[[#This Row],[T2]]),0,IF(Table13[[#This Row],[T2]]&gt;0,1,0))</f>
        <v>0</v>
      </c>
      <c r="R1121" s="3">
        <f>IF(ISBLANK(Table13[[#This Row],[T3]]),0,IF(Table13[[#This Row],[T3]]&gt;0,1,0))</f>
        <v>0</v>
      </c>
      <c r="S1121" s="3">
        <f>IF(ISBLANK(Table13[[#This Row],[T4]]),0,IF(Table13[[#This Row],[T4]]&gt;0,1,0))</f>
        <v>0</v>
      </c>
      <c r="T1121" s="3">
        <v>0.9</v>
      </c>
    </row>
    <row r="1122" spans="1:20">
      <c r="A1122" s="4">
        <v>43784.666666666664</v>
      </c>
      <c r="B1122">
        <v>43784</v>
      </c>
      <c r="C1122" s="3">
        <v>0.66666666666666663</v>
      </c>
      <c r="D1122" s="3">
        <v>16</v>
      </c>
      <c r="E1122" s="3">
        <v>46</v>
      </c>
      <c r="F1122" s="3">
        <v>1.6</v>
      </c>
      <c r="G1122" s="5">
        <v>1.2</v>
      </c>
      <c r="H1122" s="3">
        <v>2.8</v>
      </c>
      <c r="I1122" s="3">
        <v>1.55139</v>
      </c>
      <c r="J1122" s="12">
        <f t="shared" si="18"/>
        <v>1.8791666666666667</v>
      </c>
      <c r="K1122" s="3">
        <v>0</v>
      </c>
      <c r="L1122" s="3">
        <v>0</v>
      </c>
      <c r="M1122" s="3">
        <v>57</v>
      </c>
      <c r="N1122" s="3">
        <v>0</v>
      </c>
      <c r="O1122" s="3"/>
      <c r="P1122" s="3">
        <f>IF(ISBLANK(Table13[[#This Row],[T1]]),0,IF(Table13[[#This Row],[T1]]&gt;0,1,0))</f>
        <v>0</v>
      </c>
      <c r="Q1122" s="3">
        <f>IF(ISBLANK(Table13[[#This Row],[T2]]),0,IF(Table13[[#This Row],[T2]]&gt;0,1,0))</f>
        <v>0</v>
      </c>
      <c r="R1122" s="3">
        <f>IF(ISBLANK(Table13[[#This Row],[T3]]),0,IF(Table13[[#This Row],[T3]]&gt;0,1,0))</f>
        <v>0</v>
      </c>
      <c r="S1122" s="3">
        <f>IF(ISBLANK(Table13[[#This Row],[T4]]),0,IF(Table13[[#This Row],[T4]]&gt;0,1,0))</f>
        <v>0</v>
      </c>
      <c r="T1122" s="3">
        <v>2.8</v>
      </c>
    </row>
    <row r="1123" spans="1:20">
      <c r="A1123" s="4">
        <v>43784.708333333336</v>
      </c>
      <c r="B1123">
        <v>43784</v>
      </c>
      <c r="C1123" s="3">
        <v>0.70833333333333337</v>
      </c>
      <c r="D1123" s="3">
        <v>17</v>
      </c>
      <c r="E1123" s="3">
        <v>46</v>
      </c>
      <c r="F1123" s="3">
        <v>1.1000000000000001</v>
      </c>
      <c r="G1123" s="5">
        <v>0.7</v>
      </c>
      <c r="H1123" s="3">
        <v>1.8</v>
      </c>
      <c r="I1123" s="3">
        <v>1.55139</v>
      </c>
      <c r="J1123" s="12">
        <f t="shared" si="18"/>
        <v>1.8999999999999997</v>
      </c>
      <c r="K1123" s="3">
        <v>25</v>
      </c>
      <c r="L1123" s="3">
        <v>0</v>
      </c>
      <c r="M1123" s="3">
        <v>57</v>
      </c>
      <c r="N1123" s="3">
        <v>0</v>
      </c>
      <c r="O1123" s="3"/>
      <c r="P1123" s="3">
        <f>IF(ISBLANK(Table13[[#This Row],[T1]]),0,IF(Table13[[#This Row],[T1]]&gt;0,1,0))</f>
        <v>0</v>
      </c>
      <c r="Q1123" s="3">
        <f>IF(ISBLANK(Table13[[#This Row],[T2]]),0,IF(Table13[[#This Row],[T2]]&gt;0,1,0))</f>
        <v>0</v>
      </c>
      <c r="R1123" s="3">
        <f>IF(ISBLANK(Table13[[#This Row],[T3]]),0,IF(Table13[[#This Row],[T3]]&gt;0,1,0))</f>
        <v>1</v>
      </c>
      <c r="S1123" s="3">
        <f>IF(ISBLANK(Table13[[#This Row],[T4]]),0,IF(Table13[[#This Row],[T4]]&gt;0,1,0))</f>
        <v>0</v>
      </c>
      <c r="T1123" s="3">
        <v>1.8</v>
      </c>
    </row>
    <row r="1124" spans="1:20">
      <c r="A1124" s="4">
        <v>43784.75</v>
      </c>
      <c r="B1124">
        <v>43784</v>
      </c>
      <c r="C1124" s="3">
        <v>0.75</v>
      </c>
      <c r="D1124" s="3">
        <v>18</v>
      </c>
      <c r="E1124" s="3">
        <v>46</v>
      </c>
      <c r="F1124" s="3">
        <v>1.8</v>
      </c>
      <c r="G1124" s="5">
        <v>2.2999999999999998</v>
      </c>
      <c r="H1124" s="3">
        <v>4.0999999999999996</v>
      </c>
      <c r="I1124" s="3">
        <v>1.55139</v>
      </c>
      <c r="J1124" s="12">
        <f t="shared" si="18"/>
        <v>1.8999999999999997</v>
      </c>
      <c r="K1124" s="3">
        <v>58</v>
      </c>
      <c r="L1124" s="3">
        <v>16</v>
      </c>
      <c r="M1124" s="3">
        <v>44</v>
      </c>
      <c r="N1124" s="3">
        <v>0</v>
      </c>
      <c r="O1124" s="3"/>
      <c r="P1124" s="3">
        <f>IF(ISBLANK(Table13[[#This Row],[T1]]),0,IF(Table13[[#This Row],[T1]]&gt;0,1,0))</f>
        <v>0</v>
      </c>
      <c r="Q1124" s="3">
        <f>IF(ISBLANK(Table13[[#This Row],[T2]]),0,IF(Table13[[#This Row],[T2]]&gt;0,1,0))</f>
        <v>1</v>
      </c>
      <c r="R1124" s="3">
        <f>IF(ISBLANK(Table13[[#This Row],[T3]]),0,IF(Table13[[#This Row],[T3]]&gt;0,1,0))</f>
        <v>1</v>
      </c>
      <c r="S1124" s="3">
        <f>IF(ISBLANK(Table13[[#This Row],[T4]]),0,IF(Table13[[#This Row],[T4]]&gt;0,1,0))</f>
        <v>0</v>
      </c>
      <c r="T1124" s="3">
        <v>4.0999999999999996</v>
      </c>
    </row>
    <row r="1125" spans="1:20">
      <c r="A1125" s="4">
        <v>43784.791666666664</v>
      </c>
      <c r="B1125">
        <v>43784</v>
      </c>
      <c r="C1125" s="3">
        <v>0.79166666666666663</v>
      </c>
      <c r="D1125" s="3">
        <v>19</v>
      </c>
      <c r="E1125" s="3">
        <v>46</v>
      </c>
      <c r="F1125" s="3">
        <v>1.1000000000000001</v>
      </c>
      <c r="G1125" s="5">
        <v>0.4</v>
      </c>
      <c r="H1125" s="3">
        <v>1.5</v>
      </c>
      <c r="I1125" s="3">
        <v>1.55139</v>
      </c>
      <c r="J1125" s="12">
        <f t="shared" si="18"/>
        <v>1.8499999999999996</v>
      </c>
      <c r="K1125" s="3">
        <v>41</v>
      </c>
      <c r="L1125" s="3">
        <v>54</v>
      </c>
      <c r="M1125" s="3">
        <v>0</v>
      </c>
      <c r="N1125" s="3">
        <v>0</v>
      </c>
      <c r="O1125" s="3"/>
      <c r="P1125" s="3">
        <f>IF(ISBLANK(Table13[[#This Row],[T1]]),0,IF(Table13[[#This Row],[T1]]&gt;0,1,0))</f>
        <v>0</v>
      </c>
      <c r="Q1125" s="3">
        <f>IF(ISBLANK(Table13[[#This Row],[T2]]),0,IF(Table13[[#This Row],[T2]]&gt;0,1,0))</f>
        <v>1</v>
      </c>
      <c r="R1125" s="3">
        <f>IF(ISBLANK(Table13[[#This Row],[T3]]),0,IF(Table13[[#This Row],[T3]]&gt;0,1,0))</f>
        <v>1</v>
      </c>
      <c r="S1125" s="3">
        <f>IF(ISBLANK(Table13[[#This Row],[T4]]),0,IF(Table13[[#This Row],[T4]]&gt;0,1,0))</f>
        <v>0</v>
      </c>
      <c r="T1125" s="3">
        <v>1.5</v>
      </c>
    </row>
    <row r="1126" spans="1:20">
      <c r="A1126" s="4">
        <v>43784.833333333336</v>
      </c>
      <c r="B1126">
        <v>43784</v>
      </c>
      <c r="C1126" s="3">
        <v>0.83333333333333337</v>
      </c>
      <c r="D1126" s="3">
        <v>20</v>
      </c>
      <c r="E1126" s="3">
        <v>46</v>
      </c>
      <c r="F1126" s="3">
        <v>0.3</v>
      </c>
      <c r="G1126" s="5">
        <v>0.7</v>
      </c>
      <c r="H1126" s="3">
        <v>1</v>
      </c>
      <c r="I1126" s="3">
        <v>1.55139</v>
      </c>
      <c r="J1126" s="12">
        <f t="shared" si="18"/>
        <v>2.0374999999999996</v>
      </c>
      <c r="K1126" s="3">
        <v>0</v>
      </c>
      <c r="L1126" s="3">
        <v>58</v>
      </c>
      <c r="M1126" s="3">
        <v>0</v>
      </c>
      <c r="N1126" s="3">
        <v>0</v>
      </c>
      <c r="O1126" s="3"/>
      <c r="P1126" s="3">
        <f>IF(ISBLANK(Table13[[#This Row],[T1]]),0,IF(Table13[[#This Row],[T1]]&gt;0,1,0))</f>
        <v>0</v>
      </c>
      <c r="Q1126" s="3">
        <f>IF(ISBLANK(Table13[[#This Row],[T2]]),0,IF(Table13[[#This Row],[T2]]&gt;0,1,0))</f>
        <v>1</v>
      </c>
      <c r="R1126" s="3">
        <f>IF(ISBLANK(Table13[[#This Row],[T3]]),0,IF(Table13[[#This Row],[T3]]&gt;0,1,0))</f>
        <v>1</v>
      </c>
      <c r="S1126" s="3">
        <f>IF(ISBLANK(Table13[[#This Row],[T4]]),0,IF(Table13[[#This Row],[T4]]&gt;0,1,0))</f>
        <v>0</v>
      </c>
      <c r="T1126" s="3">
        <v>1</v>
      </c>
    </row>
    <row r="1127" spans="1:20">
      <c r="A1127" s="4">
        <v>43784.875</v>
      </c>
      <c r="B1127">
        <v>43784</v>
      </c>
      <c r="C1127" s="3">
        <v>0.875</v>
      </c>
      <c r="D1127" s="3">
        <v>21</v>
      </c>
      <c r="E1127" s="3">
        <v>46</v>
      </c>
      <c r="F1127" s="3">
        <v>0.6</v>
      </c>
      <c r="G1127" s="5">
        <v>0.7</v>
      </c>
      <c r="H1127" s="3">
        <v>1.2999999999999998</v>
      </c>
      <c r="I1127" s="3">
        <v>1.55139</v>
      </c>
      <c r="J1127" s="12">
        <f t="shared" si="18"/>
        <v>2.0583333333333331</v>
      </c>
      <c r="K1127" s="3">
        <v>0</v>
      </c>
      <c r="L1127" s="3">
        <v>56</v>
      </c>
      <c r="M1127" s="3">
        <v>0</v>
      </c>
      <c r="N1127" s="3">
        <v>0</v>
      </c>
      <c r="O1127" s="3"/>
      <c r="P1127" s="3">
        <f>IF(ISBLANK(Table13[[#This Row],[T1]]),0,IF(Table13[[#This Row],[T1]]&gt;0,1,0))</f>
        <v>1</v>
      </c>
      <c r="Q1127" s="3">
        <f>IF(ISBLANK(Table13[[#This Row],[T2]]),0,IF(Table13[[#This Row],[T2]]&gt;0,1,0))</f>
        <v>1</v>
      </c>
      <c r="R1127" s="3">
        <f>IF(ISBLANK(Table13[[#This Row],[T3]]),0,IF(Table13[[#This Row],[T3]]&gt;0,1,0))</f>
        <v>1</v>
      </c>
      <c r="S1127" s="3">
        <f>IF(ISBLANK(Table13[[#This Row],[T4]]),0,IF(Table13[[#This Row],[T4]]&gt;0,1,0))</f>
        <v>0</v>
      </c>
      <c r="T1127" s="3">
        <v>1.2999999999999998</v>
      </c>
    </row>
    <row r="1128" spans="1:20">
      <c r="A1128" s="4">
        <v>43784.916666666664</v>
      </c>
      <c r="B1128">
        <v>43784</v>
      </c>
      <c r="C1128" s="3">
        <v>0.91666666666666663</v>
      </c>
      <c r="D1128" s="3">
        <v>22</v>
      </c>
      <c r="E1128" s="3">
        <v>46</v>
      </c>
      <c r="F1128" s="3">
        <v>0.9</v>
      </c>
      <c r="G1128" s="5">
        <v>0.7</v>
      </c>
      <c r="H1128" s="3">
        <v>1.6</v>
      </c>
      <c r="I1128" s="3">
        <v>1.55139</v>
      </c>
      <c r="J1128" s="12">
        <f t="shared" si="18"/>
        <v>2.1583333333333332</v>
      </c>
      <c r="K1128" s="3">
        <v>0</v>
      </c>
      <c r="L1128" s="3">
        <v>55</v>
      </c>
      <c r="M1128" s="3">
        <v>0</v>
      </c>
      <c r="N1128" s="3">
        <v>0</v>
      </c>
      <c r="O1128" s="3"/>
      <c r="P1128" s="3">
        <f>IF(ISBLANK(Table13[[#This Row],[T1]]),0,IF(Table13[[#This Row],[T1]]&gt;0,1,0))</f>
        <v>1</v>
      </c>
      <c r="Q1128" s="3">
        <f>IF(ISBLANK(Table13[[#This Row],[T2]]),0,IF(Table13[[#This Row],[T2]]&gt;0,1,0))</f>
        <v>1</v>
      </c>
      <c r="R1128" s="3">
        <f>IF(ISBLANK(Table13[[#This Row],[T3]]),0,IF(Table13[[#This Row],[T3]]&gt;0,1,0))</f>
        <v>1</v>
      </c>
      <c r="S1128" s="3">
        <f>IF(ISBLANK(Table13[[#This Row],[T4]]),0,IF(Table13[[#This Row],[T4]]&gt;0,1,0))</f>
        <v>0</v>
      </c>
      <c r="T1128" s="3">
        <v>1.6</v>
      </c>
    </row>
    <row r="1129" spans="1:20">
      <c r="A1129" s="4">
        <v>43784.958333333336</v>
      </c>
      <c r="B1129">
        <v>43784</v>
      </c>
      <c r="C1129" s="3">
        <v>0.95833333333333337</v>
      </c>
      <c r="D1129" s="3">
        <v>23</v>
      </c>
      <c r="E1129" s="3">
        <v>46</v>
      </c>
      <c r="F1129" s="3">
        <v>0.8</v>
      </c>
      <c r="G1129" s="5">
        <v>0.8</v>
      </c>
      <c r="H1129" s="3">
        <v>1.6</v>
      </c>
      <c r="I1129" s="3">
        <v>1.55139</v>
      </c>
      <c r="J1129" s="12">
        <f t="shared" si="18"/>
        <v>2.1916666666666669</v>
      </c>
      <c r="K1129" s="3">
        <v>0</v>
      </c>
      <c r="L1129" s="3">
        <v>57</v>
      </c>
      <c r="M1129" s="3">
        <v>55</v>
      </c>
      <c r="N1129" s="3">
        <v>0</v>
      </c>
      <c r="O1129" s="3"/>
      <c r="P1129" s="3">
        <f>IF(ISBLANK(Table13[[#This Row],[T1]]),0,IF(Table13[[#This Row],[T1]]&gt;0,1,0))</f>
        <v>1</v>
      </c>
      <c r="Q1129" s="3">
        <f>IF(ISBLANK(Table13[[#This Row],[T2]]),0,IF(Table13[[#This Row],[T2]]&gt;0,1,0))</f>
        <v>1</v>
      </c>
      <c r="R1129" s="3">
        <f>IF(ISBLANK(Table13[[#This Row],[T3]]),0,IF(Table13[[#This Row],[T3]]&gt;0,1,0))</f>
        <v>1</v>
      </c>
      <c r="S1129" s="3">
        <f>IF(ISBLANK(Table13[[#This Row],[T4]]),0,IF(Table13[[#This Row],[T4]]&gt;0,1,0))</f>
        <v>1</v>
      </c>
      <c r="T1129" s="3">
        <v>1.6</v>
      </c>
    </row>
    <row r="1130" spans="1:20">
      <c r="A1130" s="4">
        <v>43785</v>
      </c>
      <c r="B1130">
        <v>43785</v>
      </c>
      <c r="C1130" s="3">
        <v>0</v>
      </c>
      <c r="D1130" s="3">
        <v>0</v>
      </c>
      <c r="E1130" s="3">
        <v>47</v>
      </c>
      <c r="F1130" s="3">
        <v>0.8</v>
      </c>
      <c r="G1130" s="5">
        <v>2.1</v>
      </c>
      <c r="H1130" s="3">
        <v>2.9000000000000004</v>
      </c>
      <c r="I1130" s="3">
        <v>1.55139</v>
      </c>
      <c r="J1130" s="12">
        <f t="shared" si="18"/>
        <v>2.1583333333333328</v>
      </c>
      <c r="K1130" s="3">
        <v>8</v>
      </c>
      <c r="L1130" s="3">
        <v>55</v>
      </c>
      <c r="M1130" s="3">
        <v>58</v>
      </c>
      <c r="N1130" s="3">
        <v>0</v>
      </c>
      <c r="O1130" s="3"/>
      <c r="P1130" s="3">
        <f>IF(ISBLANK(Table13[[#This Row],[T1]]),0,IF(Table13[[#This Row],[T1]]&gt;0,1,0))</f>
        <v>1</v>
      </c>
      <c r="Q1130" s="3">
        <f>IF(ISBLANK(Table13[[#This Row],[T2]]),0,IF(Table13[[#This Row],[T2]]&gt;0,1,0))</f>
        <v>1</v>
      </c>
      <c r="R1130" s="3">
        <f>IF(ISBLANK(Table13[[#This Row],[T3]]),0,IF(Table13[[#This Row],[T3]]&gt;0,1,0))</f>
        <v>1</v>
      </c>
      <c r="S1130" s="3">
        <f>IF(ISBLANK(Table13[[#This Row],[T4]]),0,IF(Table13[[#This Row],[T4]]&gt;0,1,0))</f>
        <v>1</v>
      </c>
      <c r="T1130" s="3">
        <v>2.9000000000000004</v>
      </c>
    </row>
    <row r="1131" spans="1:20">
      <c r="A1131" s="4">
        <v>43785.041666666664</v>
      </c>
      <c r="B1131">
        <v>43785</v>
      </c>
      <c r="C1131" s="3">
        <v>4.1666666666666664E-2</v>
      </c>
      <c r="D1131" s="3">
        <v>1</v>
      </c>
      <c r="E1131" s="3">
        <v>47</v>
      </c>
      <c r="F1131" s="3">
        <v>0.8</v>
      </c>
      <c r="G1131" s="5">
        <v>0.5</v>
      </c>
      <c r="H1131" s="3">
        <v>1.3</v>
      </c>
      <c r="I1131" s="3">
        <v>1.55139</v>
      </c>
      <c r="J1131" s="12">
        <f t="shared" si="18"/>
        <v>2.0874999999999999</v>
      </c>
      <c r="K1131" s="3">
        <v>58</v>
      </c>
      <c r="L1131" s="3">
        <v>58</v>
      </c>
      <c r="M1131" s="3">
        <v>58</v>
      </c>
      <c r="N1131" s="3">
        <v>0</v>
      </c>
      <c r="O1131" s="3"/>
      <c r="P1131" s="3">
        <f>IF(ISBLANK(Table13[[#This Row],[T1]]),0,IF(Table13[[#This Row],[T1]]&gt;0,1,0))</f>
        <v>1</v>
      </c>
      <c r="Q1131" s="3">
        <f>IF(ISBLANK(Table13[[#This Row],[T2]]),0,IF(Table13[[#This Row],[T2]]&gt;0,1,0))</f>
        <v>1</v>
      </c>
      <c r="R1131" s="3">
        <f>IF(ISBLANK(Table13[[#This Row],[T3]]),0,IF(Table13[[#This Row],[T3]]&gt;0,1,0))</f>
        <v>1</v>
      </c>
      <c r="S1131" s="3">
        <f>IF(ISBLANK(Table13[[#This Row],[T4]]),0,IF(Table13[[#This Row],[T4]]&gt;0,1,0))</f>
        <v>1</v>
      </c>
      <c r="T1131" s="3">
        <v>1.3</v>
      </c>
    </row>
    <row r="1132" spans="1:20">
      <c r="A1132" s="4">
        <v>43785.083333333336</v>
      </c>
      <c r="B1132">
        <v>43785</v>
      </c>
      <c r="C1132" s="3">
        <v>8.3333333333333329E-2</v>
      </c>
      <c r="D1132" s="3">
        <v>2</v>
      </c>
      <c r="E1132" s="3">
        <v>47</v>
      </c>
      <c r="F1132" s="3">
        <v>0.5</v>
      </c>
      <c r="G1132" s="5">
        <v>0.7</v>
      </c>
      <c r="H1132" s="3">
        <v>1.2</v>
      </c>
      <c r="I1132" s="3">
        <v>1.55139</v>
      </c>
      <c r="J1132" s="12">
        <f t="shared" si="18"/>
        <v>2.1</v>
      </c>
      <c r="K1132" s="3">
        <v>58</v>
      </c>
      <c r="L1132" s="3">
        <v>58</v>
      </c>
      <c r="M1132" s="3">
        <v>58</v>
      </c>
      <c r="N1132" s="3">
        <v>0</v>
      </c>
      <c r="O1132" s="3"/>
      <c r="P1132" s="3">
        <f>IF(ISBLANK(Table13[[#This Row],[T1]]),0,IF(Table13[[#This Row],[T1]]&gt;0,1,0))</f>
        <v>1</v>
      </c>
      <c r="Q1132" s="3">
        <f>IF(ISBLANK(Table13[[#This Row],[T2]]),0,IF(Table13[[#This Row],[T2]]&gt;0,1,0))</f>
        <v>1</v>
      </c>
      <c r="R1132" s="3">
        <f>IF(ISBLANK(Table13[[#This Row],[T3]]),0,IF(Table13[[#This Row],[T3]]&gt;0,1,0))</f>
        <v>1</v>
      </c>
      <c r="S1132" s="3">
        <f>IF(ISBLANK(Table13[[#This Row],[T4]]),0,IF(Table13[[#This Row],[T4]]&gt;0,1,0))</f>
        <v>1</v>
      </c>
      <c r="T1132" s="3">
        <v>1.2</v>
      </c>
    </row>
    <row r="1133" spans="1:20">
      <c r="A1133" s="4">
        <v>43785.125</v>
      </c>
      <c r="B1133">
        <v>43785</v>
      </c>
      <c r="C1133" s="3">
        <v>0.125</v>
      </c>
      <c r="D1133" s="3">
        <v>3</v>
      </c>
      <c r="E1133" s="3">
        <v>47</v>
      </c>
      <c r="F1133" s="3">
        <v>0.7</v>
      </c>
      <c r="G1133" s="5">
        <v>0.6</v>
      </c>
      <c r="H1133" s="3">
        <v>1.2999999999999998</v>
      </c>
      <c r="I1133" s="3">
        <v>1.55139</v>
      </c>
      <c r="J1133" s="12">
        <f t="shared" si="18"/>
        <v>2.1458333333333335</v>
      </c>
      <c r="K1133" s="3">
        <v>58</v>
      </c>
      <c r="L1133" s="3">
        <v>58</v>
      </c>
      <c r="M1133" s="3">
        <v>58</v>
      </c>
      <c r="N1133" s="3">
        <v>0</v>
      </c>
      <c r="O1133" s="3"/>
      <c r="P1133" s="3">
        <f>IF(ISBLANK(Table13[[#This Row],[T1]]),0,IF(Table13[[#This Row],[T1]]&gt;0,1,0))</f>
        <v>1</v>
      </c>
      <c r="Q1133" s="3">
        <f>IF(ISBLANK(Table13[[#This Row],[T2]]),0,IF(Table13[[#This Row],[T2]]&gt;0,1,0))</f>
        <v>1</v>
      </c>
      <c r="R1133" s="3">
        <f>IF(ISBLANK(Table13[[#This Row],[T3]]),0,IF(Table13[[#This Row],[T3]]&gt;0,1,0))</f>
        <v>1</v>
      </c>
      <c r="S1133" s="3">
        <f>IF(ISBLANK(Table13[[#This Row],[T4]]),0,IF(Table13[[#This Row],[T4]]&gt;0,1,0))</f>
        <v>1</v>
      </c>
      <c r="T1133" s="3">
        <v>1.2999999999999998</v>
      </c>
    </row>
    <row r="1134" spans="1:20">
      <c r="A1134" s="4">
        <v>43785.166666666664</v>
      </c>
      <c r="B1134">
        <v>43785</v>
      </c>
      <c r="C1134" s="3">
        <v>0.16666666666666666</v>
      </c>
      <c r="D1134" s="3">
        <v>4</v>
      </c>
      <c r="E1134" s="3">
        <v>47</v>
      </c>
      <c r="F1134" s="3">
        <v>0.7</v>
      </c>
      <c r="G1134" s="5">
        <v>0.8</v>
      </c>
      <c r="H1134" s="3">
        <v>1.5</v>
      </c>
      <c r="I1134" s="3">
        <v>1.55139</v>
      </c>
      <c r="J1134" s="12">
        <f t="shared" si="18"/>
        <v>2.1583333333333337</v>
      </c>
      <c r="K1134" s="3">
        <v>57</v>
      </c>
      <c r="L1134" s="3">
        <v>57</v>
      </c>
      <c r="M1134" s="3">
        <v>57</v>
      </c>
      <c r="N1134" s="3">
        <v>0</v>
      </c>
      <c r="O1134" s="3"/>
      <c r="P1134" s="3">
        <f>IF(ISBLANK(Table13[[#This Row],[T1]]),0,IF(Table13[[#This Row],[T1]]&gt;0,1,0))</f>
        <v>1</v>
      </c>
      <c r="Q1134" s="3">
        <f>IF(ISBLANK(Table13[[#This Row],[T2]]),0,IF(Table13[[#This Row],[T2]]&gt;0,1,0))</f>
        <v>1</v>
      </c>
      <c r="R1134" s="3">
        <f>IF(ISBLANK(Table13[[#This Row],[T3]]),0,IF(Table13[[#This Row],[T3]]&gt;0,1,0))</f>
        <v>1</v>
      </c>
      <c r="S1134" s="3">
        <f>IF(ISBLANK(Table13[[#This Row],[T4]]),0,IF(Table13[[#This Row],[T4]]&gt;0,1,0))</f>
        <v>1</v>
      </c>
      <c r="T1134" s="3">
        <v>1.5</v>
      </c>
    </row>
    <row r="1135" spans="1:20">
      <c r="A1135" s="4">
        <v>43785.208333333336</v>
      </c>
      <c r="B1135">
        <v>43785</v>
      </c>
      <c r="C1135" s="3">
        <v>0.20833333333333334</v>
      </c>
      <c r="D1135" s="3">
        <v>5</v>
      </c>
      <c r="E1135" s="3">
        <v>47</v>
      </c>
      <c r="F1135" s="3">
        <v>0.6</v>
      </c>
      <c r="G1135" s="5">
        <v>0.9</v>
      </c>
      <c r="H1135" s="3">
        <v>1.5</v>
      </c>
      <c r="I1135" s="3">
        <v>1.55139</v>
      </c>
      <c r="J1135" s="12">
        <f t="shared" si="18"/>
        <v>2.1625000000000001</v>
      </c>
      <c r="K1135" s="3">
        <v>58</v>
      </c>
      <c r="L1135" s="3">
        <v>58</v>
      </c>
      <c r="M1135" s="3">
        <v>58</v>
      </c>
      <c r="N1135" s="3">
        <v>0</v>
      </c>
      <c r="O1135" s="3"/>
      <c r="P1135" s="3">
        <f>IF(ISBLANK(Table13[[#This Row],[T1]]),0,IF(Table13[[#This Row],[T1]]&gt;0,1,0))</f>
        <v>1</v>
      </c>
      <c r="Q1135" s="3">
        <f>IF(ISBLANK(Table13[[#This Row],[T2]]),0,IF(Table13[[#This Row],[T2]]&gt;0,1,0))</f>
        <v>1</v>
      </c>
      <c r="R1135" s="3">
        <f>IF(ISBLANK(Table13[[#This Row],[T3]]),0,IF(Table13[[#This Row],[T3]]&gt;0,1,0))</f>
        <v>1</v>
      </c>
      <c r="S1135" s="3">
        <f>IF(ISBLANK(Table13[[#This Row],[T4]]),0,IF(Table13[[#This Row],[T4]]&gt;0,1,0))</f>
        <v>1</v>
      </c>
      <c r="T1135" s="3">
        <v>1.5</v>
      </c>
    </row>
    <row r="1136" spans="1:20">
      <c r="A1136" s="4">
        <v>43785.25</v>
      </c>
      <c r="B1136">
        <v>43785</v>
      </c>
      <c r="C1136" s="3">
        <v>0.25</v>
      </c>
      <c r="D1136" s="3">
        <v>6</v>
      </c>
      <c r="E1136" s="3">
        <v>47</v>
      </c>
      <c r="F1136" s="3">
        <v>0.6</v>
      </c>
      <c r="G1136" s="5">
        <v>0.8</v>
      </c>
      <c r="H1136" s="3">
        <v>1.4</v>
      </c>
      <c r="I1136" s="3">
        <v>1.55139</v>
      </c>
      <c r="J1136" s="12">
        <f t="shared" si="18"/>
        <v>2.166666666666667</v>
      </c>
      <c r="K1136" s="3">
        <v>58</v>
      </c>
      <c r="L1136" s="3">
        <v>58</v>
      </c>
      <c r="M1136" s="3">
        <v>58</v>
      </c>
      <c r="N1136" s="3">
        <v>0</v>
      </c>
      <c r="O1136" s="3"/>
      <c r="P1136" s="3">
        <f>IF(ISBLANK(Table13[[#This Row],[T1]]),0,IF(Table13[[#This Row],[T1]]&gt;0,1,0))</f>
        <v>1</v>
      </c>
      <c r="Q1136" s="3">
        <f>IF(ISBLANK(Table13[[#This Row],[T2]]),0,IF(Table13[[#This Row],[T2]]&gt;0,1,0))</f>
        <v>1</v>
      </c>
      <c r="R1136" s="3">
        <f>IF(ISBLANK(Table13[[#This Row],[T3]]),0,IF(Table13[[#This Row],[T3]]&gt;0,1,0))</f>
        <v>1</v>
      </c>
      <c r="S1136" s="3">
        <f>IF(ISBLANK(Table13[[#This Row],[T4]]),0,IF(Table13[[#This Row],[T4]]&gt;0,1,0))</f>
        <v>1</v>
      </c>
      <c r="T1136" s="3">
        <v>1.4</v>
      </c>
    </row>
    <row r="1137" spans="1:20">
      <c r="A1137" s="4">
        <v>43785.291666666664</v>
      </c>
      <c r="B1137">
        <v>43785</v>
      </c>
      <c r="C1137" s="3">
        <v>0.29166666666666669</v>
      </c>
      <c r="D1137" s="3">
        <v>7</v>
      </c>
      <c r="E1137" s="3">
        <v>47</v>
      </c>
      <c r="F1137" s="3">
        <v>0.8</v>
      </c>
      <c r="G1137" s="5">
        <v>0.6</v>
      </c>
      <c r="H1137" s="3">
        <v>1.4</v>
      </c>
      <c r="I1137" s="3">
        <v>1.55139</v>
      </c>
      <c r="J1137" s="12">
        <f t="shared" si="18"/>
        <v>2.1708333333333334</v>
      </c>
      <c r="K1137" s="3">
        <v>58</v>
      </c>
      <c r="L1137" s="3">
        <v>58</v>
      </c>
      <c r="M1137" s="3">
        <v>58</v>
      </c>
      <c r="N1137" s="3">
        <v>0</v>
      </c>
      <c r="O1137" s="3"/>
      <c r="P1137" s="3">
        <f>IF(ISBLANK(Table13[[#This Row],[T1]]),0,IF(Table13[[#This Row],[T1]]&gt;0,1,0))</f>
        <v>1</v>
      </c>
      <c r="Q1137" s="3">
        <f>IF(ISBLANK(Table13[[#This Row],[T2]]),0,IF(Table13[[#This Row],[T2]]&gt;0,1,0))</f>
        <v>1</v>
      </c>
      <c r="R1137" s="3">
        <f>IF(ISBLANK(Table13[[#This Row],[T3]]),0,IF(Table13[[#This Row],[T3]]&gt;0,1,0))</f>
        <v>1</v>
      </c>
      <c r="S1137" s="3">
        <f>IF(ISBLANK(Table13[[#This Row],[T4]]),0,IF(Table13[[#This Row],[T4]]&gt;0,1,0))</f>
        <v>1</v>
      </c>
      <c r="T1137" s="3">
        <v>1.4</v>
      </c>
    </row>
    <row r="1138" spans="1:20">
      <c r="A1138" s="4">
        <v>43785.333333333336</v>
      </c>
      <c r="B1138">
        <v>43785</v>
      </c>
      <c r="C1138" s="3">
        <v>0.33333333333333331</v>
      </c>
      <c r="D1138" s="3">
        <v>8</v>
      </c>
      <c r="E1138" s="3">
        <v>47</v>
      </c>
      <c r="F1138" s="3">
        <v>2.1</v>
      </c>
      <c r="G1138" s="5">
        <v>0.5</v>
      </c>
      <c r="H1138" s="3">
        <v>2.6</v>
      </c>
      <c r="I1138" s="3">
        <v>1.55139</v>
      </c>
      <c r="J1138" s="12">
        <f t="shared" si="18"/>
        <v>2.183333333333334</v>
      </c>
      <c r="K1138" s="3">
        <v>57</v>
      </c>
      <c r="L1138" s="3">
        <v>57</v>
      </c>
      <c r="M1138" s="3">
        <v>57</v>
      </c>
      <c r="N1138" s="3">
        <v>0</v>
      </c>
      <c r="O1138" s="3"/>
      <c r="P1138" s="3">
        <f>IF(ISBLANK(Table13[[#This Row],[T1]]),0,IF(Table13[[#This Row],[T1]]&gt;0,1,0))</f>
        <v>0</v>
      </c>
      <c r="Q1138" s="3">
        <f>IF(ISBLANK(Table13[[#This Row],[T2]]),0,IF(Table13[[#This Row],[T2]]&gt;0,1,0))</f>
        <v>0</v>
      </c>
      <c r="R1138" s="3">
        <f>IF(ISBLANK(Table13[[#This Row],[T3]]),0,IF(Table13[[#This Row],[T3]]&gt;0,1,0))</f>
        <v>0</v>
      </c>
      <c r="S1138" s="3">
        <f>IF(ISBLANK(Table13[[#This Row],[T4]]),0,IF(Table13[[#This Row],[T4]]&gt;0,1,0))</f>
        <v>1</v>
      </c>
      <c r="T1138" s="3">
        <v>2.6</v>
      </c>
    </row>
    <row r="1139" spans="1:20">
      <c r="A1139" s="4">
        <v>43785.375</v>
      </c>
      <c r="B1139">
        <v>43785</v>
      </c>
      <c r="C1139" s="3">
        <v>0.375</v>
      </c>
      <c r="D1139" s="3">
        <v>9</v>
      </c>
      <c r="E1139" s="3">
        <v>47</v>
      </c>
      <c r="F1139" s="3">
        <v>0.5</v>
      </c>
      <c r="G1139" s="5">
        <v>0.6</v>
      </c>
      <c r="H1139" s="3">
        <v>1.1000000000000001</v>
      </c>
      <c r="I1139" s="3">
        <v>1.55139</v>
      </c>
      <c r="J1139" s="12">
        <f t="shared" si="18"/>
        <v>2.2166666666666668</v>
      </c>
      <c r="K1139" s="3">
        <v>58</v>
      </c>
      <c r="L1139" s="3">
        <v>49</v>
      </c>
      <c r="M1139" s="3">
        <v>58</v>
      </c>
      <c r="N1139" s="3">
        <v>0</v>
      </c>
      <c r="O1139" s="3"/>
      <c r="P1139" s="3">
        <f>IF(ISBLANK(Table13[[#This Row],[T1]]),0,IF(Table13[[#This Row],[T1]]&gt;0,1,0))</f>
        <v>0</v>
      </c>
      <c r="Q1139" s="3">
        <f>IF(ISBLANK(Table13[[#This Row],[T2]]),0,IF(Table13[[#This Row],[T2]]&gt;0,1,0))</f>
        <v>0</v>
      </c>
      <c r="R1139" s="3">
        <f>IF(ISBLANK(Table13[[#This Row],[T3]]),0,IF(Table13[[#This Row],[T3]]&gt;0,1,0))</f>
        <v>0</v>
      </c>
      <c r="S1139" s="3">
        <f>IF(ISBLANK(Table13[[#This Row],[T4]]),0,IF(Table13[[#This Row],[T4]]&gt;0,1,0))</f>
        <v>1</v>
      </c>
      <c r="T1139" s="3">
        <v>1.1000000000000001</v>
      </c>
    </row>
    <row r="1140" spans="1:20">
      <c r="A1140" s="4">
        <v>43785.416666666664</v>
      </c>
      <c r="B1140">
        <v>43785</v>
      </c>
      <c r="C1140" s="3">
        <v>0.41666666666666669</v>
      </c>
      <c r="D1140" s="3">
        <v>10</v>
      </c>
      <c r="E1140" s="3">
        <v>47</v>
      </c>
      <c r="F1140" s="3">
        <v>2.5</v>
      </c>
      <c r="G1140" s="5">
        <v>2.7</v>
      </c>
      <c r="H1140" s="3">
        <v>5.2</v>
      </c>
      <c r="I1140" s="3">
        <v>1.55139</v>
      </c>
      <c r="J1140" s="12">
        <f t="shared" si="18"/>
        <v>2.2625000000000002</v>
      </c>
      <c r="K1140" s="3">
        <v>58</v>
      </c>
      <c r="L1140" s="3">
        <v>0</v>
      </c>
      <c r="M1140" s="3">
        <v>33</v>
      </c>
      <c r="N1140" s="3">
        <v>0</v>
      </c>
      <c r="O1140" s="3"/>
      <c r="P1140" s="3">
        <f>IF(ISBLANK(Table13[[#This Row],[T1]]),0,IF(Table13[[#This Row],[T1]]&gt;0,1,0))</f>
        <v>0</v>
      </c>
      <c r="Q1140" s="3">
        <f>IF(ISBLANK(Table13[[#This Row],[T2]]),0,IF(Table13[[#This Row],[T2]]&gt;0,1,0))</f>
        <v>0</v>
      </c>
      <c r="R1140" s="3">
        <f>IF(ISBLANK(Table13[[#This Row],[T3]]),0,IF(Table13[[#This Row],[T3]]&gt;0,1,0))</f>
        <v>0</v>
      </c>
      <c r="S1140" s="3">
        <f>IF(ISBLANK(Table13[[#This Row],[T4]]),0,IF(Table13[[#This Row],[T4]]&gt;0,1,0))</f>
        <v>1</v>
      </c>
      <c r="T1140" s="3">
        <v>5.2</v>
      </c>
    </row>
    <row r="1141" spans="1:20">
      <c r="A1141" s="4">
        <v>43785.458333333336</v>
      </c>
      <c r="B1141">
        <v>43785</v>
      </c>
      <c r="C1141" s="3">
        <v>0.45833333333333331</v>
      </c>
      <c r="D1141" s="3">
        <v>11</v>
      </c>
      <c r="E1141" s="3">
        <v>47</v>
      </c>
      <c r="F1141" s="3">
        <v>0.6</v>
      </c>
      <c r="G1141" s="5">
        <v>1.9</v>
      </c>
      <c r="H1141" s="3">
        <v>2.5</v>
      </c>
      <c r="I1141" s="3">
        <v>1.55139</v>
      </c>
      <c r="J1141" s="12">
        <f t="shared" si="18"/>
        <v>2.166666666666667</v>
      </c>
      <c r="K1141" s="3">
        <v>58</v>
      </c>
      <c r="L1141" s="3">
        <v>0</v>
      </c>
      <c r="M1141" s="3">
        <v>0</v>
      </c>
      <c r="N1141" s="3">
        <v>0</v>
      </c>
      <c r="O1141" s="3"/>
      <c r="P1141" s="3">
        <f>IF(ISBLANK(Table13[[#This Row],[T1]]),0,IF(Table13[[#This Row],[T1]]&gt;0,1,0))</f>
        <v>0</v>
      </c>
      <c r="Q1141" s="3">
        <f>IF(ISBLANK(Table13[[#This Row],[T2]]),0,IF(Table13[[#This Row],[T2]]&gt;0,1,0))</f>
        <v>0</v>
      </c>
      <c r="R1141" s="3">
        <f>IF(ISBLANK(Table13[[#This Row],[T3]]),0,IF(Table13[[#This Row],[T3]]&gt;0,1,0))</f>
        <v>0</v>
      </c>
      <c r="S1141" s="3">
        <f>IF(ISBLANK(Table13[[#This Row],[T4]]),0,IF(Table13[[#This Row],[T4]]&gt;0,1,0))</f>
        <v>1</v>
      </c>
      <c r="T1141" s="3">
        <v>2.5</v>
      </c>
    </row>
    <row r="1142" spans="1:20">
      <c r="A1142" s="4">
        <v>43785.5</v>
      </c>
      <c r="B1142">
        <v>43785</v>
      </c>
      <c r="C1142" s="3">
        <v>0.5</v>
      </c>
      <c r="D1142" s="3">
        <v>12</v>
      </c>
      <c r="E1142" s="3">
        <v>47</v>
      </c>
      <c r="F1142" s="3">
        <v>1.5</v>
      </c>
      <c r="G1142" s="5">
        <v>0.3</v>
      </c>
      <c r="H1142" s="3">
        <v>1.8</v>
      </c>
      <c r="I1142" s="3">
        <v>1.55139</v>
      </c>
      <c r="J1142" s="12">
        <f t="shared" si="18"/>
        <v>2.2000000000000002</v>
      </c>
      <c r="K1142" s="3">
        <v>55</v>
      </c>
      <c r="L1142" s="3">
        <v>0</v>
      </c>
      <c r="M1142" s="3">
        <v>0</v>
      </c>
      <c r="N1142" s="3">
        <v>0</v>
      </c>
      <c r="O1142" s="3"/>
      <c r="P1142" s="3">
        <f>IF(ISBLANK(Table13[[#This Row],[T1]]),0,IF(Table13[[#This Row],[T1]]&gt;0,1,0))</f>
        <v>0</v>
      </c>
      <c r="Q1142" s="3">
        <f>IF(ISBLANK(Table13[[#This Row],[T2]]),0,IF(Table13[[#This Row],[T2]]&gt;0,1,0))</f>
        <v>0</v>
      </c>
      <c r="R1142" s="3">
        <f>IF(ISBLANK(Table13[[#This Row],[T3]]),0,IF(Table13[[#This Row],[T3]]&gt;0,1,0))</f>
        <v>0</v>
      </c>
      <c r="S1142" s="3">
        <f>IF(ISBLANK(Table13[[#This Row],[T4]]),0,IF(Table13[[#This Row],[T4]]&gt;0,1,0))</f>
        <v>1</v>
      </c>
      <c r="T1142" s="3">
        <v>1.8</v>
      </c>
    </row>
    <row r="1143" spans="1:20">
      <c r="A1143" s="4">
        <v>43785.541666666664</v>
      </c>
      <c r="B1143">
        <v>43785</v>
      </c>
      <c r="C1143" s="3">
        <v>0.54166666666666663</v>
      </c>
      <c r="D1143" s="3">
        <v>13</v>
      </c>
      <c r="E1143" s="3">
        <v>47</v>
      </c>
      <c r="F1143" s="3">
        <v>0.3</v>
      </c>
      <c r="G1143" s="5">
        <v>1.3</v>
      </c>
      <c r="H1143" s="3">
        <v>1.6</v>
      </c>
      <c r="I1143" s="3">
        <v>1.55139</v>
      </c>
      <c r="J1143" s="12">
        <f t="shared" si="18"/>
        <v>2.166666666666667</v>
      </c>
      <c r="K1143" s="3">
        <v>57</v>
      </c>
      <c r="L1143" s="3">
        <v>0</v>
      </c>
      <c r="M1143" s="3">
        <v>0</v>
      </c>
      <c r="N1143" s="3">
        <v>0</v>
      </c>
      <c r="O1143" s="3"/>
      <c r="P1143" s="3">
        <f>IF(ISBLANK(Table13[[#This Row],[T1]]),0,IF(Table13[[#This Row],[T1]]&gt;0,1,0))</f>
        <v>0</v>
      </c>
      <c r="Q1143" s="3">
        <f>IF(ISBLANK(Table13[[#This Row],[T2]]),0,IF(Table13[[#This Row],[T2]]&gt;0,1,0))</f>
        <v>0</v>
      </c>
      <c r="R1143" s="3">
        <f>IF(ISBLANK(Table13[[#This Row],[T3]]),0,IF(Table13[[#This Row],[T3]]&gt;0,1,0))</f>
        <v>0</v>
      </c>
      <c r="S1143" s="3">
        <f>IF(ISBLANK(Table13[[#This Row],[T4]]),0,IF(Table13[[#This Row],[T4]]&gt;0,1,0))</f>
        <v>1</v>
      </c>
      <c r="T1143" s="3">
        <v>1.6</v>
      </c>
    </row>
    <row r="1144" spans="1:20">
      <c r="A1144" s="4">
        <v>43785.583333333336</v>
      </c>
      <c r="B1144">
        <v>43785</v>
      </c>
      <c r="C1144" s="3">
        <v>0.58333333333333337</v>
      </c>
      <c r="D1144" s="3">
        <v>14</v>
      </c>
      <c r="E1144" s="3">
        <v>47</v>
      </c>
      <c r="F1144" s="3">
        <v>0.3</v>
      </c>
      <c r="G1144" s="5">
        <v>0.6</v>
      </c>
      <c r="H1144" s="3">
        <v>0.89999999999999991</v>
      </c>
      <c r="I1144" s="3">
        <v>1.55139</v>
      </c>
      <c r="J1144" s="12">
        <f t="shared" si="18"/>
        <v>2.1541666666666668</v>
      </c>
      <c r="K1144" s="3">
        <v>44</v>
      </c>
      <c r="L1144" s="3">
        <v>44</v>
      </c>
      <c r="M1144" s="3">
        <v>0</v>
      </c>
      <c r="N1144" s="3">
        <v>0</v>
      </c>
      <c r="O1144" s="3"/>
      <c r="P1144" s="3">
        <f>IF(ISBLANK(Table13[[#This Row],[T1]]),0,IF(Table13[[#This Row],[T1]]&gt;0,1,0))</f>
        <v>0</v>
      </c>
      <c r="Q1144" s="3">
        <f>IF(ISBLANK(Table13[[#This Row],[T2]]),0,IF(Table13[[#This Row],[T2]]&gt;0,1,0))</f>
        <v>0</v>
      </c>
      <c r="R1144" s="3">
        <f>IF(ISBLANK(Table13[[#This Row],[T3]]),0,IF(Table13[[#This Row],[T3]]&gt;0,1,0))</f>
        <v>0</v>
      </c>
      <c r="S1144" s="3">
        <f>IF(ISBLANK(Table13[[#This Row],[T4]]),0,IF(Table13[[#This Row],[T4]]&gt;0,1,0))</f>
        <v>1</v>
      </c>
      <c r="T1144" s="3">
        <v>0.89999999999999991</v>
      </c>
    </row>
    <row r="1145" spans="1:20">
      <c r="A1145" s="4">
        <v>43785.625</v>
      </c>
      <c r="B1145">
        <v>43785</v>
      </c>
      <c r="C1145" s="3">
        <v>0.625</v>
      </c>
      <c r="D1145" s="3">
        <v>15</v>
      </c>
      <c r="E1145" s="3">
        <v>47</v>
      </c>
      <c r="F1145" s="3">
        <v>0.5</v>
      </c>
      <c r="G1145" s="5">
        <v>0.7</v>
      </c>
      <c r="H1145" s="3">
        <v>1.2</v>
      </c>
      <c r="I1145" s="3">
        <v>1.55139</v>
      </c>
      <c r="J1145" s="12">
        <f t="shared" si="18"/>
        <v>2.1916666666666664</v>
      </c>
      <c r="K1145" s="3">
        <v>0</v>
      </c>
      <c r="L1145" s="3">
        <v>41</v>
      </c>
      <c r="M1145" s="3">
        <v>0</v>
      </c>
      <c r="N1145" s="3">
        <v>0</v>
      </c>
      <c r="O1145" s="3"/>
      <c r="P1145" s="3">
        <f>IF(ISBLANK(Table13[[#This Row],[T1]]),0,IF(Table13[[#This Row],[T1]]&gt;0,1,0))</f>
        <v>0</v>
      </c>
      <c r="Q1145" s="3">
        <f>IF(ISBLANK(Table13[[#This Row],[T2]]),0,IF(Table13[[#This Row],[T2]]&gt;0,1,0))</f>
        <v>0</v>
      </c>
      <c r="R1145" s="3">
        <f>IF(ISBLANK(Table13[[#This Row],[T3]]),0,IF(Table13[[#This Row],[T3]]&gt;0,1,0))</f>
        <v>0</v>
      </c>
      <c r="S1145" s="3">
        <f>IF(ISBLANK(Table13[[#This Row],[T4]]),0,IF(Table13[[#This Row],[T4]]&gt;0,1,0))</f>
        <v>1</v>
      </c>
      <c r="T1145" s="3">
        <v>1.2</v>
      </c>
    </row>
    <row r="1146" spans="1:20">
      <c r="A1146" s="4">
        <v>43785.666666666664</v>
      </c>
      <c r="B1146">
        <v>43785</v>
      </c>
      <c r="C1146" s="3">
        <v>0.66666666666666663</v>
      </c>
      <c r="D1146" s="3">
        <v>16</v>
      </c>
      <c r="E1146" s="3">
        <v>47</v>
      </c>
      <c r="F1146" s="3">
        <v>2.5</v>
      </c>
      <c r="G1146" s="5">
        <v>0.8</v>
      </c>
      <c r="H1146" s="3">
        <v>3.3</v>
      </c>
      <c r="I1146" s="3">
        <v>1.55139</v>
      </c>
      <c r="J1146" s="12">
        <f t="shared" si="18"/>
        <v>2.1999999999999997</v>
      </c>
      <c r="K1146" s="3">
        <v>0</v>
      </c>
      <c r="L1146" s="3">
        <v>53</v>
      </c>
      <c r="M1146" s="3">
        <v>0</v>
      </c>
      <c r="N1146" s="3">
        <v>0</v>
      </c>
      <c r="O1146" s="3"/>
      <c r="P1146" s="3">
        <f>IF(ISBLANK(Table13[[#This Row],[T1]]),0,IF(Table13[[#This Row],[T1]]&gt;0,1,0))</f>
        <v>0</v>
      </c>
      <c r="Q1146" s="3">
        <f>IF(ISBLANK(Table13[[#This Row],[T2]]),0,IF(Table13[[#This Row],[T2]]&gt;0,1,0))</f>
        <v>0</v>
      </c>
      <c r="R1146" s="3">
        <f>IF(ISBLANK(Table13[[#This Row],[T3]]),0,IF(Table13[[#This Row],[T3]]&gt;0,1,0))</f>
        <v>0</v>
      </c>
      <c r="S1146" s="3">
        <f>IF(ISBLANK(Table13[[#This Row],[T4]]),0,IF(Table13[[#This Row],[T4]]&gt;0,1,0))</f>
        <v>1</v>
      </c>
      <c r="T1146" s="3">
        <v>3.3</v>
      </c>
    </row>
    <row r="1147" spans="1:20">
      <c r="A1147" s="4">
        <v>43785.708333333336</v>
      </c>
      <c r="B1147">
        <v>43785</v>
      </c>
      <c r="C1147" s="3">
        <v>0.70833333333333337</v>
      </c>
      <c r="D1147" s="3">
        <v>17</v>
      </c>
      <c r="E1147" s="3">
        <v>47</v>
      </c>
      <c r="F1147" s="3">
        <v>0.7</v>
      </c>
      <c r="G1147" s="5">
        <v>1.1000000000000001</v>
      </c>
      <c r="H1147" s="3">
        <v>1.8</v>
      </c>
      <c r="I1147" s="3">
        <v>1.55139</v>
      </c>
      <c r="J1147" s="12">
        <f t="shared" si="18"/>
        <v>2.1041666666666665</v>
      </c>
      <c r="K1147" s="3">
        <v>0</v>
      </c>
      <c r="L1147" s="3">
        <v>58</v>
      </c>
      <c r="M1147" s="3">
        <v>0</v>
      </c>
      <c r="N1147" s="3">
        <v>0</v>
      </c>
      <c r="O1147" s="3"/>
      <c r="P1147" s="3">
        <f>IF(ISBLANK(Table13[[#This Row],[T1]]),0,IF(Table13[[#This Row],[T1]]&gt;0,1,0))</f>
        <v>1</v>
      </c>
      <c r="Q1147" s="3">
        <f>IF(ISBLANK(Table13[[#This Row],[T2]]),0,IF(Table13[[#This Row],[T2]]&gt;0,1,0))</f>
        <v>0</v>
      </c>
      <c r="R1147" s="3">
        <f>IF(ISBLANK(Table13[[#This Row],[T3]]),0,IF(Table13[[#This Row],[T3]]&gt;0,1,0))</f>
        <v>1</v>
      </c>
      <c r="S1147" s="3">
        <f>IF(ISBLANK(Table13[[#This Row],[T4]]),0,IF(Table13[[#This Row],[T4]]&gt;0,1,0))</f>
        <v>1</v>
      </c>
      <c r="T1147" s="3">
        <v>1.8</v>
      </c>
    </row>
    <row r="1148" spans="1:20">
      <c r="A1148" s="4">
        <v>43785.75</v>
      </c>
      <c r="B1148">
        <v>43785</v>
      </c>
      <c r="C1148" s="3">
        <v>0.75</v>
      </c>
      <c r="D1148" s="3">
        <v>18</v>
      </c>
      <c r="E1148" s="3">
        <v>47</v>
      </c>
      <c r="F1148" s="3">
        <v>1.4</v>
      </c>
      <c r="G1148" s="5">
        <v>1.5</v>
      </c>
      <c r="H1148" s="3">
        <v>2.9</v>
      </c>
      <c r="I1148" s="3">
        <v>1.55139</v>
      </c>
      <c r="J1148" s="12">
        <f t="shared" si="18"/>
        <v>2.2041666666666666</v>
      </c>
      <c r="K1148" s="3">
        <v>0</v>
      </c>
      <c r="L1148" s="3">
        <v>28</v>
      </c>
      <c r="M1148" s="3">
        <v>0</v>
      </c>
      <c r="N1148" s="3">
        <v>0</v>
      </c>
      <c r="O1148" s="3"/>
      <c r="P1148" s="3">
        <f>IF(ISBLANK(Table13[[#This Row],[T1]]),0,IF(Table13[[#This Row],[T1]]&gt;0,1,0))</f>
        <v>1</v>
      </c>
      <c r="Q1148" s="3">
        <f>IF(ISBLANK(Table13[[#This Row],[T2]]),0,IF(Table13[[#This Row],[T2]]&gt;0,1,0))</f>
        <v>0</v>
      </c>
      <c r="R1148" s="3">
        <f>IF(ISBLANK(Table13[[#This Row],[T3]]),0,IF(Table13[[#This Row],[T3]]&gt;0,1,0))</f>
        <v>1</v>
      </c>
      <c r="S1148" s="3">
        <f>IF(ISBLANK(Table13[[#This Row],[T4]]),0,IF(Table13[[#This Row],[T4]]&gt;0,1,0))</f>
        <v>1</v>
      </c>
      <c r="T1148" s="3">
        <v>2.9</v>
      </c>
    </row>
    <row r="1149" spans="1:20">
      <c r="A1149" s="4">
        <v>43785.791666666664</v>
      </c>
      <c r="B1149">
        <v>43785</v>
      </c>
      <c r="C1149" s="3">
        <v>0.79166666666666663</v>
      </c>
      <c r="D1149" s="3">
        <v>19</v>
      </c>
      <c r="E1149" s="3">
        <v>47</v>
      </c>
      <c r="F1149" s="3">
        <v>4.0999999999999996</v>
      </c>
      <c r="G1149" s="5">
        <v>1.9</v>
      </c>
      <c r="H1149" s="3">
        <v>6</v>
      </c>
      <c r="I1149" s="3">
        <v>1.55139</v>
      </c>
      <c r="J1149" s="12">
        <f t="shared" si="18"/>
        <v>2.1875</v>
      </c>
      <c r="K1149" s="3">
        <v>0</v>
      </c>
      <c r="L1149" s="3">
        <v>58</v>
      </c>
      <c r="M1149" s="3">
        <v>8</v>
      </c>
      <c r="N1149" s="3">
        <v>0</v>
      </c>
      <c r="O1149" s="3"/>
      <c r="P1149" s="3">
        <f>IF(ISBLANK(Table13[[#This Row],[T1]]),0,IF(Table13[[#This Row],[T1]]&gt;0,1,0))</f>
        <v>0</v>
      </c>
      <c r="Q1149" s="3">
        <f>IF(ISBLANK(Table13[[#This Row],[T2]]),0,IF(Table13[[#This Row],[T2]]&gt;0,1,0))</f>
        <v>1</v>
      </c>
      <c r="R1149" s="3">
        <f>IF(ISBLANK(Table13[[#This Row],[T3]]),0,IF(Table13[[#This Row],[T3]]&gt;0,1,0))</f>
        <v>0</v>
      </c>
      <c r="S1149" s="3">
        <f>IF(ISBLANK(Table13[[#This Row],[T4]]),0,IF(Table13[[#This Row],[T4]]&gt;0,1,0))</f>
        <v>0</v>
      </c>
      <c r="T1149" s="3">
        <v>6</v>
      </c>
    </row>
    <row r="1150" spans="1:20">
      <c r="A1150" s="4">
        <v>43785.833333333336</v>
      </c>
      <c r="B1150">
        <v>43785</v>
      </c>
      <c r="C1150" s="3">
        <v>0.83333333333333337</v>
      </c>
      <c r="D1150" s="3">
        <v>20</v>
      </c>
      <c r="E1150" s="3">
        <v>47</v>
      </c>
      <c r="F1150" s="3">
        <v>0.9</v>
      </c>
      <c r="G1150" s="5">
        <v>0.6</v>
      </c>
      <c r="H1150" s="3">
        <v>1.5</v>
      </c>
      <c r="I1150" s="3">
        <v>1.55139</v>
      </c>
      <c r="J1150" s="12">
        <f t="shared" si="18"/>
        <v>1.9874999999999998</v>
      </c>
      <c r="K1150" s="3">
        <v>22</v>
      </c>
      <c r="L1150" s="3">
        <v>58</v>
      </c>
      <c r="M1150" s="3">
        <v>0</v>
      </c>
      <c r="N1150" s="3">
        <v>0</v>
      </c>
      <c r="O1150" s="3"/>
      <c r="P1150" s="3">
        <f>IF(ISBLANK(Table13[[#This Row],[T1]]),0,IF(Table13[[#This Row],[T1]]&gt;0,1,0))</f>
        <v>0</v>
      </c>
      <c r="Q1150" s="3">
        <f>IF(ISBLANK(Table13[[#This Row],[T2]]),0,IF(Table13[[#This Row],[T2]]&gt;0,1,0))</f>
        <v>1</v>
      </c>
      <c r="R1150" s="3">
        <f>IF(ISBLANK(Table13[[#This Row],[T3]]),0,IF(Table13[[#This Row],[T3]]&gt;0,1,0))</f>
        <v>0</v>
      </c>
      <c r="S1150" s="3">
        <f>IF(ISBLANK(Table13[[#This Row],[T4]]),0,IF(Table13[[#This Row],[T4]]&gt;0,1,0))</f>
        <v>0</v>
      </c>
      <c r="T1150" s="3">
        <v>1.5</v>
      </c>
    </row>
    <row r="1151" spans="1:20">
      <c r="A1151" s="4">
        <v>43785.875</v>
      </c>
      <c r="B1151">
        <v>43785</v>
      </c>
      <c r="C1151" s="3">
        <v>0.875</v>
      </c>
      <c r="D1151" s="3">
        <v>21</v>
      </c>
      <c r="E1151" s="3">
        <v>47</v>
      </c>
      <c r="F1151" s="3">
        <v>1.2</v>
      </c>
      <c r="G1151" s="5">
        <v>2.5</v>
      </c>
      <c r="H1151" s="3">
        <v>3.7</v>
      </c>
      <c r="I1151" s="3">
        <v>1.55139</v>
      </c>
      <c r="J1151" s="12">
        <f t="shared" si="18"/>
        <v>2.0791666666666666</v>
      </c>
      <c r="K1151" s="3">
        <v>58</v>
      </c>
      <c r="L1151" s="3">
        <v>58</v>
      </c>
      <c r="M1151" s="3">
        <v>0</v>
      </c>
      <c r="N1151" s="3">
        <v>0</v>
      </c>
      <c r="O1151" s="3"/>
      <c r="P1151" s="3">
        <f>IF(ISBLANK(Table13[[#This Row],[T1]]),0,IF(Table13[[#This Row],[T1]]&gt;0,1,0))</f>
        <v>1</v>
      </c>
      <c r="Q1151" s="3">
        <f>IF(ISBLANK(Table13[[#This Row],[T2]]),0,IF(Table13[[#This Row],[T2]]&gt;0,1,0))</f>
        <v>1</v>
      </c>
      <c r="R1151" s="3">
        <f>IF(ISBLANK(Table13[[#This Row],[T3]]),0,IF(Table13[[#This Row],[T3]]&gt;0,1,0))</f>
        <v>0</v>
      </c>
      <c r="S1151" s="3">
        <f>IF(ISBLANK(Table13[[#This Row],[T4]]),0,IF(Table13[[#This Row],[T4]]&gt;0,1,0))</f>
        <v>0</v>
      </c>
      <c r="T1151" s="3">
        <v>3.7</v>
      </c>
    </row>
    <row r="1152" spans="1:20">
      <c r="A1152" s="4">
        <v>43785.916666666664</v>
      </c>
      <c r="B1152">
        <v>43785</v>
      </c>
      <c r="C1152" s="3">
        <v>0.91666666666666663</v>
      </c>
      <c r="D1152" s="3">
        <v>22</v>
      </c>
      <c r="E1152" s="3">
        <v>47</v>
      </c>
      <c r="F1152" s="3">
        <v>1.6</v>
      </c>
      <c r="G1152" s="5">
        <v>0.8</v>
      </c>
      <c r="H1152" s="3">
        <v>2.4000000000000004</v>
      </c>
      <c r="I1152" s="3">
        <v>1.55139</v>
      </c>
      <c r="J1152" s="12">
        <f t="shared" si="18"/>
        <v>2.0166666666666671</v>
      </c>
      <c r="K1152" s="3">
        <v>58</v>
      </c>
      <c r="L1152" s="3">
        <v>58</v>
      </c>
      <c r="M1152" s="3">
        <v>44</v>
      </c>
      <c r="N1152" s="3">
        <v>0</v>
      </c>
      <c r="O1152" s="3"/>
      <c r="P1152" s="3">
        <f>IF(ISBLANK(Table13[[#This Row],[T1]]),0,IF(Table13[[#This Row],[T1]]&gt;0,1,0))</f>
        <v>1</v>
      </c>
      <c r="Q1152" s="3">
        <f>IF(ISBLANK(Table13[[#This Row],[T2]]),0,IF(Table13[[#This Row],[T2]]&gt;0,1,0))</f>
        <v>1</v>
      </c>
      <c r="R1152" s="3">
        <f>IF(ISBLANK(Table13[[#This Row],[T3]]),0,IF(Table13[[#This Row],[T3]]&gt;0,1,0))</f>
        <v>1</v>
      </c>
      <c r="S1152" s="3">
        <f>IF(ISBLANK(Table13[[#This Row],[T4]]),0,IF(Table13[[#This Row],[T4]]&gt;0,1,0))</f>
        <v>0</v>
      </c>
      <c r="T1152" s="3">
        <v>2.4000000000000004</v>
      </c>
    </row>
    <row r="1153" spans="1:20">
      <c r="A1153" s="4">
        <v>43785.958333333336</v>
      </c>
      <c r="B1153">
        <v>43785</v>
      </c>
      <c r="C1153" s="3">
        <v>0.95833333333333337</v>
      </c>
      <c r="D1153" s="3">
        <v>23</v>
      </c>
      <c r="E1153" s="3">
        <v>47</v>
      </c>
      <c r="F1153" s="3">
        <v>0.4</v>
      </c>
      <c r="G1153" s="5">
        <v>0.4</v>
      </c>
      <c r="H1153" s="3">
        <v>0.8</v>
      </c>
      <c r="I1153" s="3">
        <v>1.55139</v>
      </c>
      <c r="J1153" s="12">
        <f t="shared" si="18"/>
        <v>2.0333333333333337</v>
      </c>
      <c r="K1153" s="3">
        <v>57</v>
      </c>
      <c r="L1153" s="3">
        <v>57</v>
      </c>
      <c r="M1153" s="3">
        <v>57</v>
      </c>
      <c r="N1153" s="3">
        <v>0</v>
      </c>
      <c r="O1153" s="3"/>
      <c r="P1153" s="3">
        <f>IF(ISBLANK(Table13[[#This Row],[T1]]),0,IF(Table13[[#This Row],[T1]]&gt;0,1,0))</f>
        <v>1</v>
      </c>
      <c r="Q1153" s="3">
        <f>IF(ISBLANK(Table13[[#This Row],[T2]]),0,IF(Table13[[#This Row],[T2]]&gt;0,1,0))</f>
        <v>1</v>
      </c>
      <c r="R1153" s="3">
        <f>IF(ISBLANK(Table13[[#This Row],[T3]]),0,IF(Table13[[#This Row],[T3]]&gt;0,1,0))</f>
        <v>1</v>
      </c>
      <c r="S1153" s="3">
        <f>IF(ISBLANK(Table13[[#This Row],[T4]]),0,IF(Table13[[#This Row],[T4]]&gt;0,1,0))</f>
        <v>0</v>
      </c>
      <c r="T1153" s="3">
        <v>0.8</v>
      </c>
    </row>
    <row r="1154" spans="1:20">
      <c r="A1154" s="4">
        <v>43786</v>
      </c>
      <c r="B1154">
        <v>43786</v>
      </c>
      <c r="C1154" s="3">
        <v>0</v>
      </c>
      <c r="D1154" s="3">
        <v>0</v>
      </c>
      <c r="E1154" s="3">
        <v>48</v>
      </c>
      <c r="F1154" s="3">
        <v>0.4</v>
      </c>
      <c r="G1154" s="5">
        <v>0.8</v>
      </c>
      <c r="H1154" s="3">
        <v>1.2000000000000002</v>
      </c>
      <c r="I1154" s="3">
        <v>1.55139</v>
      </c>
      <c r="J1154" s="12">
        <f t="shared" ref="J1154:J1217" si="19">AVERAGE(H1154:H1177)</f>
        <v>2.0625000000000004</v>
      </c>
      <c r="K1154" s="3">
        <v>58</v>
      </c>
      <c r="L1154" s="3">
        <v>58</v>
      </c>
      <c r="M1154" s="3">
        <v>58</v>
      </c>
      <c r="N1154" s="3">
        <v>0</v>
      </c>
      <c r="O1154" s="3"/>
      <c r="P1154" s="3">
        <f>IF(ISBLANK(Table13[[#This Row],[T1]]),0,IF(Table13[[#This Row],[T1]]&gt;0,1,0))</f>
        <v>1</v>
      </c>
      <c r="Q1154" s="3">
        <f>IF(ISBLANK(Table13[[#This Row],[T2]]),0,IF(Table13[[#This Row],[T2]]&gt;0,1,0))</f>
        <v>1</v>
      </c>
      <c r="R1154" s="3">
        <f>IF(ISBLANK(Table13[[#This Row],[T3]]),0,IF(Table13[[#This Row],[T3]]&gt;0,1,0))</f>
        <v>1</v>
      </c>
      <c r="S1154" s="3">
        <f>IF(ISBLANK(Table13[[#This Row],[T4]]),0,IF(Table13[[#This Row],[T4]]&gt;0,1,0))</f>
        <v>0</v>
      </c>
      <c r="T1154" s="3">
        <v>1.2000000000000002</v>
      </c>
    </row>
    <row r="1155" spans="1:20">
      <c r="A1155" s="4">
        <v>43786.041666666664</v>
      </c>
      <c r="B1155">
        <v>43786</v>
      </c>
      <c r="C1155" s="3">
        <v>4.1666666666666664E-2</v>
      </c>
      <c r="D1155" s="3">
        <v>1</v>
      </c>
      <c r="E1155" s="3">
        <v>48</v>
      </c>
      <c r="F1155" s="3">
        <v>0.9</v>
      </c>
      <c r="G1155" s="5">
        <v>0.7</v>
      </c>
      <c r="H1155" s="3">
        <v>1.6</v>
      </c>
      <c r="I1155" s="3">
        <v>1.55139</v>
      </c>
      <c r="J1155" s="12">
        <f t="shared" si="19"/>
        <v>2.0458333333333334</v>
      </c>
      <c r="K1155" s="3">
        <v>58</v>
      </c>
      <c r="L1155" s="3">
        <v>58</v>
      </c>
      <c r="M1155" s="3">
        <v>58</v>
      </c>
      <c r="N1155" s="3">
        <v>0</v>
      </c>
      <c r="O1155" s="3"/>
      <c r="P1155" s="3">
        <f>IF(ISBLANK(Table13[[#This Row],[T1]]),0,IF(Table13[[#This Row],[T1]]&gt;0,1,0))</f>
        <v>1</v>
      </c>
      <c r="Q1155" s="3">
        <f>IF(ISBLANK(Table13[[#This Row],[T2]]),0,IF(Table13[[#This Row],[T2]]&gt;0,1,0))</f>
        <v>1</v>
      </c>
      <c r="R1155" s="3">
        <f>IF(ISBLANK(Table13[[#This Row],[T3]]),0,IF(Table13[[#This Row],[T3]]&gt;0,1,0))</f>
        <v>1</v>
      </c>
      <c r="S1155" s="3">
        <f>IF(ISBLANK(Table13[[#This Row],[T4]]),0,IF(Table13[[#This Row],[T4]]&gt;0,1,0))</f>
        <v>0</v>
      </c>
      <c r="T1155" s="3">
        <v>1.6</v>
      </c>
    </row>
    <row r="1156" spans="1:20">
      <c r="A1156" s="4">
        <v>43786.083333333336</v>
      </c>
      <c r="B1156">
        <v>43786</v>
      </c>
      <c r="C1156" s="3">
        <v>8.3333333333333329E-2</v>
      </c>
      <c r="D1156" s="3">
        <v>2</v>
      </c>
      <c r="E1156" s="3">
        <v>48</v>
      </c>
      <c r="F1156" s="3">
        <v>1.7</v>
      </c>
      <c r="G1156" s="5">
        <v>0.6</v>
      </c>
      <c r="H1156" s="3">
        <v>2.2999999999999998</v>
      </c>
      <c r="I1156" s="3">
        <v>1.55139</v>
      </c>
      <c r="J1156" s="12">
        <f t="shared" si="19"/>
        <v>2.0250000000000004</v>
      </c>
      <c r="K1156" s="3">
        <v>58</v>
      </c>
      <c r="L1156" s="3">
        <v>58</v>
      </c>
      <c r="M1156" s="3">
        <v>58</v>
      </c>
      <c r="N1156" s="3">
        <v>0</v>
      </c>
      <c r="O1156" s="3"/>
      <c r="P1156" s="3">
        <f>IF(ISBLANK(Table13[[#This Row],[T1]]),0,IF(Table13[[#This Row],[T1]]&gt;0,1,0))</f>
        <v>1</v>
      </c>
      <c r="Q1156" s="3">
        <f>IF(ISBLANK(Table13[[#This Row],[T2]]),0,IF(Table13[[#This Row],[T2]]&gt;0,1,0))</f>
        <v>1</v>
      </c>
      <c r="R1156" s="3">
        <f>IF(ISBLANK(Table13[[#This Row],[T3]]),0,IF(Table13[[#This Row],[T3]]&gt;0,1,0))</f>
        <v>1</v>
      </c>
      <c r="S1156" s="3">
        <f>IF(ISBLANK(Table13[[#This Row],[T4]]),0,IF(Table13[[#This Row],[T4]]&gt;0,1,0))</f>
        <v>0</v>
      </c>
      <c r="T1156" s="3">
        <v>2.2999999999999998</v>
      </c>
    </row>
    <row r="1157" spans="1:20">
      <c r="A1157" s="4">
        <v>43786.125</v>
      </c>
      <c r="B1157">
        <v>43786</v>
      </c>
      <c r="C1157" s="3">
        <v>0.125</v>
      </c>
      <c r="D1157" s="3">
        <v>3</v>
      </c>
      <c r="E1157" s="3">
        <v>48</v>
      </c>
      <c r="F1157" s="3">
        <v>0.8</v>
      </c>
      <c r="G1157" s="5">
        <v>0.8</v>
      </c>
      <c r="H1157" s="3">
        <v>1.6</v>
      </c>
      <c r="I1157" s="3">
        <v>1.55139</v>
      </c>
      <c r="J1157" s="12">
        <f t="shared" si="19"/>
        <v>1.979166666666667</v>
      </c>
      <c r="K1157" s="3">
        <v>58</v>
      </c>
      <c r="L1157" s="3">
        <v>57</v>
      </c>
      <c r="M1157" s="3">
        <v>58</v>
      </c>
      <c r="N1157" s="3">
        <v>0</v>
      </c>
      <c r="O1157" s="3"/>
      <c r="P1157" s="3">
        <f>IF(ISBLANK(Table13[[#This Row],[T1]]),0,IF(Table13[[#This Row],[T1]]&gt;0,1,0))</f>
        <v>1</v>
      </c>
      <c r="Q1157" s="3">
        <f>IF(ISBLANK(Table13[[#This Row],[T2]]),0,IF(Table13[[#This Row],[T2]]&gt;0,1,0))</f>
        <v>1</v>
      </c>
      <c r="R1157" s="3">
        <f>IF(ISBLANK(Table13[[#This Row],[T3]]),0,IF(Table13[[#This Row],[T3]]&gt;0,1,0))</f>
        <v>1</v>
      </c>
      <c r="S1157" s="3">
        <f>IF(ISBLANK(Table13[[#This Row],[T4]]),0,IF(Table13[[#This Row],[T4]]&gt;0,1,0))</f>
        <v>0</v>
      </c>
      <c r="T1157" s="3">
        <v>1.6</v>
      </c>
    </row>
    <row r="1158" spans="1:20">
      <c r="A1158" s="4">
        <v>43786.166666666664</v>
      </c>
      <c r="B1158">
        <v>43786</v>
      </c>
      <c r="C1158" s="3">
        <v>0.16666666666666666</v>
      </c>
      <c r="D1158" s="3">
        <v>4</v>
      </c>
      <c r="E1158" s="3">
        <v>48</v>
      </c>
      <c r="F1158" s="3">
        <v>0.9</v>
      </c>
      <c r="G1158" s="5">
        <v>0.7</v>
      </c>
      <c r="H1158" s="3">
        <v>1.6</v>
      </c>
      <c r="I1158" s="3">
        <v>1.55139</v>
      </c>
      <c r="J1158" s="12">
        <f t="shared" si="19"/>
        <v>1.9583333333333337</v>
      </c>
      <c r="K1158" s="3">
        <v>57</v>
      </c>
      <c r="L1158" s="3">
        <v>57</v>
      </c>
      <c r="M1158" s="3">
        <v>57</v>
      </c>
      <c r="N1158" s="3">
        <v>0</v>
      </c>
      <c r="O1158" s="3"/>
      <c r="P1158" s="3">
        <f>IF(ISBLANK(Table13[[#This Row],[T1]]),0,IF(Table13[[#This Row],[T1]]&gt;0,1,0))</f>
        <v>1</v>
      </c>
      <c r="Q1158" s="3">
        <f>IF(ISBLANK(Table13[[#This Row],[T2]]),0,IF(Table13[[#This Row],[T2]]&gt;0,1,0))</f>
        <v>1</v>
      </c>
      <c r="R1158" s="3">
        <f>IF(ISBLANK(Table13[[#This Row],[T3]]),0,IF(Table13[[#This Row],[T3]]&gt;0,1,0))</f>
        <v>1</v>
      </c>
      <c r="S1158" s="3">
        <f>IF(ISBLANK(Table13[[#This Row],[T4]]),0,IF(Table13[[#This Row],[T4]]&gt;0,1,0))</f>
        <v>0</v>
      </c>
      <c r="T1158" s="3">
        <v>1.6</v>
      </c>
    </row>
    <row r="1159" spans="1:20">
      <c r="A1159" s="4">
        <v>43786.208333333336</v>
      </c>
      <c r="B1159">
        <v>43786</v>
      </c>
      <c r="C1159" s="3">
        <v>0.20833333333333334</v>
      </c>
      <c r="D1159" s="3">
        <v>5</v>
      </c>
      <c r="E1159" s="3">
        <v>48</v>
      </c>
      <c r="F1159" s="3">
        <v>0.7</v>
      </c>
      <c r="G1159" s="5">
        <v>0.9</v>
      </c>
      <c r="H1159" s="3">
        <v>1.6</v>
      </c>
      <c r="I1159" s="3">
        <v>1.55139</v>
      </c>
      <c r="J1159" s="12">
        <f t="shared" si="19"/>
        <v>1.9333333333333336</v>
      </c>
      <c r="K1159" s="3">
        <v>58</v>
      </c>
      <c r="L1159" s="3">
        <v>57</v>
      </c>
      <c r="M1159" s="3">
        <v>58</v>
      </c>
      <c r="N1159" s="3">
        <v>0</v>
      </c>
      <c r="O1159" s="3"/>
      <c r="P1159" s="3">
        <f>IF(ISBLANK(Table13[[#This Row],[T1]]),0,IF(Table13[[#This Row],[T1]]&gt;0,1,0))</f>
        <v>1</v>
      </c>
      <c r="Q1159" s="3">
        <f>IF(ISBLANK(Table13[[#This Row],[T2]]),0,IF(Table13[[#This Row],[T2]]&gt;0,1,0))</f>
        <v>1</v>
      </c>
      <c r="R1159" s="3">
        <f>IF(ISBLANK(Table13[[#This Row],[T3]]),0,IF(Table13[[#This Row],[T3]]&gt;0,1,0))</f>
        <v>1</v>
      </c>
      <c r="S1159" s="3">
        <f>IF(ISBLANK(Table13[[#This Row],[T4]]),0,IF(Table13[[#This Row],[T4]]&gt;0,1,0))</f>
        <v>0</v>
      </c>
      <c r="T1159" s="3">
        <v>1.6</v>
      </c>
    </row>
    <row r="1160" spans="1:20">
      <c r="A1160" s="4">
        <v>43786.25</v>
      </c>
      <c r="B1160">
        <v>43786</v>
      </c>
      <c r="C1160" s="3">
        <v>0.25</v>
      </c>
      <c r="D1160" s="3">
        <v>6</v>
      </c>
      <c r="E1160" s="3">
        <v>48</v>
      </c>
      <c r="F1160" s="3">
        <v>0.6</v>
      </c>
      <c r="G1160" s="5">
        <v>0.9</v>
      </c>
      <c r="H1160" s="3">
        <v>1.5</v>
      </c>
      <c r="I1160" s="3">
        <v>1.55139</v>
      </c>
      <c r="J1160" s="12">
        <f t="shared" si="19"/>
        <v>1.916666666666667</v>
      </c>
      <c r="K1160" s="3">
        <v>58</v>
      </c>
      <c r="L1160" s="3">
        <v>57</v>
      </c>
      <c r="M1160" s="3">
        <v>58</v>
      </c>
      <c r="N1160" s="3">
        <v>0</v>
      </c>
      <c r="O1160" s="3"/>
      <c r="P1160" s="3">
        <f>IF(ISBLANK(Table13[[#This Row],[T1]]),0,IF(Table13[[#This Row],[T1]]&gt;0,1,0))</f>
        <v>1</v>
      </c>
      <c r="Q1160" s="3">
        <f>IF(ISBLANK(Table13[[#This Row],[T2]]),0,IF(Table13[[#This Row],[T2]]&gt;0,1,0))</f>
        <v>1</v>
      </c>
      <c r="R1160" s="3">
        <f>IF(ISBLANK(Table13[[#This Row],[T3]]),0,IF(Table13[[#This Row],[T3]]&gt;0,1,0))</f>
        <v>1</v>
      </c>
      <c r="S1160" s="3">
        <f>IF(ISBLANK(Table13[[#This Row],[T4]]),0,IF(Table13[[#This Row],[T4]]&gt;0,1,0))</f>
        <v>0</v>
      </c>
      <c r="T1160" s="3">
        <v>1.5</v>
      </c>
    </row>
    <row r="1161" spans="1:20">
      <c r="A1161" s="4">
        <v>43786.291666666664</v>
      </c>
      <c r="B1161">
        <v>43786</v>
      </c>
      <c r="C1161" s="3">
        <v>0.29166666666666669</v>
      </c>
      <c r="D1161" s="3">
        <v>7</v>
      </c>
      <c r="E1161" s="3">
        <v>48</v>
      </c>
      <c r="F1161" s="3">
        <v>0.8</v>
      </c>
      <c r="G1161" s="5">
        <v>0.9</v>
      </c>
      <c r="H1161" s="3">
        <v>1.7000000000000002</v>
      </c>
      <c r="I1161" s="3">
        <v>1.55139</v>
      </c>
      <c r="J1161" s="12">
        <f t="shared" si="19"/>
        <v>1.9791666666666667</v>
      </c>
      <c r="K1161" s="3">
        <v>58</v>
      </c>
      <c r="L1161" s="3">
        <v>56</v>
      </c>
      <c r="M1161" s="3">
        <v>58</v>
      </c>
      <c r="N1161" s="3">
        <v>0</v>
      </c>
      <c r="O1161" s="3"/>
      <c r="P1161" s="3">
        <f>IF(ISBLANK(Table13[[#This Row],[T1]]),0,IF(Table13[[#This Row],[T1]]&gt;0,1,0))</f>
        <v>1</v>
      </c>
      <c r="Q1161" s="3">
        <f>IF(ISBLANK(Table13[[#This Row],[T2]]),0,IF(Table13[[#This Row],[T2]]&gt;0,1,0))</f>
        <v>1</v>
      </c>
      <c r="R1161" s="3">
        <f>IF(ISBLANK(Table13[[#This Row],[T3]]),0,IF(Table13[[#This Row],[T3]]&gt;0,1,0))</f>
        <v>1</v>
      </c>
      <c r="S1161" s="3">
        <f>IF(ISBLANK(Table13[[#This Row],[T4]]),0,IF(Table13[[#This Row],[T4]]&gt;0,1,0))</f>
        <v>0</v>
      </c>
      <c r="T1161" s="3">
        <v>1.7000000000000002</v>
      </c>
    </row>
    <row r="1162" spans="1:20">
      <c r="A1162" s="4">
        <v>43786.333333333336</v>
      </c>
      <c r="B1162">
        <v>43786</v>
      </c>
      <c r="C1162" s="3">
        <v>0.33333333333333331</v>
      </c>
      <c r="D1162" s="3">
        <v>8</v>
      </c>
      <c r="E1162" s="3">
        <v>48</v>
      </c>
      <c r="F1162" s="3">
        <v>0.8</v>
      </c>
      <c r="G1162" s="5">
        <v>2.6</v>
      </c>
      <c r="H1162" s="3">
        <v>3.4000000000000004</v>
      </c>
      <c r="I1162" s="3">
        <v>1.55139</v>
      </c>
      <c r="J1162" s="12">
        <f t="shared" si="19"/>
        <v>2.0291666666666668</v>
      </c>
      <c r="K1162" s="3">
        <v>58</v>
      </c>
      <c r="L1162" s="3">
        <v>51</v>
      </c>
      <c r="M1162" s="3">
        <v>58</v>
      </c>
      <c r="N1162" s="3">
        <v>0</v>
      </c>
      <c r="O1162" s="3"/>
      <c r="P1162" s="3">
        <f>IF(ISBLANK(Table13[[#This Row],[T1]]),0,IF(Table13[[#This Row],[T1]]&gt;0,1,0))</f>
        <v>1</v>
      </c>
      <c r="Q1162" s="3">
        <f>IF(ISBLANK(Table13[[#This Row],[T2]]),0,IF(Table13[[#This Row],[T2]]&gt;0,1,0))</f>
        <v>0</v>
      </c>
      <c r="R1162" s="3">
        <f>IF(ISBLANK(Table13[[#This Row],[T3]]),0,IF(Table13[[#This Row],[T3]]&gt;0,1,0))</f>
        <v>0</v>
      </c>
      <c r="S1162" s="3">
        <f>IF(ISBLANK(Table13[[#This Row],[T4]]),0,IF(Table13[[#This Row],[T4]]&gt;0,1,0))</f>
        <v>1</v>
      </c>
      <c r="T1162" s="3">
        <v>3.4000000000000004</v>
      </c>
    </row>
    <row r="1163" spans="1:20">
      <c r="A1163" s="4">
        <v>43786.375</v>
      </c>
      <c r="B1163">
        <v>43786</v>
      </c>
      <c r="C1163" s="3">
        <v>0.375</v>
      </c>
      <c r="D1163" s="3">
        <v>9</v>
      </c>
      <c r="E1163" s="3">
        <v>48</v>
      </c>
      <c r="F1163" s="3">
        <v>1.3</v>
      </c>
      <c r="G1163" s="5">
        <v>0.9</v>
      </c>
      <c r="H1163" s="3">
        <v>2.2000000000000002</v>
      </c>
      <c r="I1163" s="3">
        <v>1.55139</v>
      </c>
      <c r="J1163" s="12">
        <f t="shared" si="19"/>
        <v>1.9625000000000001</v>
      </c>
      <c r="K1163" s="3">
        <v>57</v>
      </c>
      <c r="L1163" s="3">
        <v>0</v>
      </c>
      <c r="M1163" s="3">
        <v>57</v>
      </c>
      <c r="N1163" s="3">
        <v>0</v>
      </c>
      <c r="O1163" s="3"/>
      <c r="P1163" s="3">
        <f>IF(ISBLANK(Table13[[#This Row],[T1]]),0,IF(Table13[[#This Row],[T1]]&gt;0,1,0))</f>
        <v>0</v>
      </c>
      <c r="Q1163" s="3">
        <f>IF(ISBLANK(Table13[[#This Row],[T2]]),0,IF(Table13[[#This Row],[T2]]&gt;0,1,0))</f>
        <v>0</v>
      </c>
      <c r="R1163" s="3">
        <f>IF(ISBLANK(Table13[[#This Row],[T3]]),0,IF(Table13[[#This Row],[T3]]&gt;0,1,0))</f>
        <v>0</v>
      </c>
      <c r="S1163" s="3">
        <f>IF(ISBLANK(Table13[[#This Row],[T4]]),0,IF(Table13[[#This Row],[T4]]&gt;0,1,0))</f>
        <v>1</v>
      </c>
      <c r="T1163" s="3">
        <v>2.2000000000000002</v>
      </c>
    </row>
    <row r="1164" spans="1:20">
      <c r="A1164" s="4">
        <v>43786.416666666664</v>
      </c>
      <c r="B1164">
        <v>43786</v>
      </c>
      <c r="C1164" s="3">
        <v>0.41666666666666669</v>
      </c>
      <c r="D1164" s="3">
        <v>10</v>
      </c>
      <c r="E1164" s="3">
        <v>48</v>
      </c>
      <c r="F1164" s="3">
        <v>2.2999999999999998</v>
      </c>
      <c r="G1164" s="5">
        <v>0.6</v>
      </c>
      <c r="H1164" s="3">
        <v>2.9</v>
      </c>
      <c r="I1164" s="3">
        <v>1.55139</v>
      </c>
      <c r="J1164" s="12">
        <f t="shared" si="19"/>
        <v>1.8875000000000002</v>
      </c>
      <c r="K1164" s="3">
        <v>18</v>
      </c>
      <c r="L1164" s="3">
        <v>0</v>
      </c>
      <c r="M1164" s="3">
        <v>58</v>
      </c>
      <c r="N1164" s="3">
        <v>0</v>
      </c>
      <c r="O1164" s="3"/>
      <c r="P1164" s="3">
        <f>IF(ISBLANK(Table13[[#This Row],[T1]]),0,IF(Table13[[#This Row],[T1]]&gt;0,1,0))</f>
        <v>0</v>
      </c>
      <c r="Q1164" s="3">
        <f>IF(ISBLANK(Table13[[#This Row],[T2]]),0,IF(Table13[[#This Row],[T2]]&gt;0,1,0))</f>
        <v>0</v>
      </c>
      <c r="R1164" s="3">
        <f>IF(ISBLANK(Table13[[#This Row],[T3]]),0,IF(Table13[[#This Row],[T3]]&gt;0,1,0))</f>
        <v>0</v>
      </c>
      <c r="S1164" s="3">
        <f>IF(ISBLANK(Table13[[#This Row],[T4]]),0,IF(Table13[[#This Row],[T4]]&gt;0,1,0))</f>
        <v>1</v>
      </c>
      <c r="T1164" s="3">
        <v>2.9</v>
      </c>
    </row>
    <row r="1165" spans="1:20">
      <c r="A1165" s="4">
        <v>43786.458333333336</v>
      </c>
      <c r="B1165">
        <v>43786</v>
      </c>
      <c r="C1165" s="3">
        <v>0.45833333333333331</v>
      </c>
      <c r="D1165" s="3">
        <v>11</v>
      </c>
      <c r="E1165" s="3">
        <v>48</v>
      </c>
      <c r="F1165" s="3">
        <v>2.5</v>
      </c>
      <c r="G1165" s="5">
        <v>0.8</v>
      </c>
      <c r="H1165" s="3">
        <v>3.3</v>
      </c>
      <c r="I1165" s="3">
        <v>1.55139</v>
      </c>
      <c r="J1165" s="12">
        <f t="shared" si="19"/>
        <v>1.7833333333333332</v>
      </c>
      <c r="K1165" s="3">
        <v>0</v>
      </c>
      <c r="L1165" s="3">
        <v>31</v>
      </c>
      <c r="M1165" s="3">
        <v>22</v>
      </c>
      <c r="N1165" s="3">
        <v>0</v>
      </c>
      <c r="O1165" s="3"/>
      <c r="P1165" s="3">
        <f>IF(ISBLANK(Table13[[#This Row],[T1]]),0,IF(Table13[[#This Row],[T1]]&gt;0,1,0))</f>
        <v>0</v>
      </c>
      <c r="Q1165" s="3">
        <f>IF(ISBLANK(Table13[[#This Row],[T2]]),0,IF(Table13[[#This Row],[T2]]&gt;0,1,0))</f>
        <v>0</v>
      </c>
      <c r="R1165" s="3">
        <f>IF(ISBLANK(Table13[[#This Row],[T3]]),0,IF(Table13[[#This Row],[T3]]&gt;0,1,0))</f>
        <v>0</v>
      </c>
      <c r="S1165" s="3">
        <f>IF(ISBLANK(Table13[[#This Row],[T4]]),0,IF(Table13[[#This Row],[T4]]&gt;0,1,0))</f>
        <v>1</v>
      </c>
      <c r="T1165" s="3">
        <v>3.3</v>
      </c>
    </row>
    <row r="1166" spans="1:20">
      <c r="A1166" s="4">
        <v>43786.5</v>
      </c>
      <c r="B1166">
        <v>43786</v>
      </c>
      <c r="C1166" s="3">
        <v>0.5</v>
      </c>
      <c r="D1166" s="3">
        <v>12</v>
      </c>
      <c r="E1166" s="3">
        <v>48</v>
      </c>
      <c r="F1166" s="3">
        <v>0.5</v>
      </c>
      <c r="G1166" s="5">
        <v>0.5</v>
      </c>
      <c r="H1166" s="3">
        <v>1</v>
      </c>
      <c r="I1166" s="3">
        <v>1.55139</v>
      </c>
      <c r="J1166" s="12">
        <f t="shared" si="19"/>
        <v>1.658333333333333</v>
      </c>
      <c r="K1166" s="3">
        <v>0</v>
      </c>
      <c r="L1166" s="3">
        <v>57</v>
      </c>
      <c r="M1166" s="3">
        <v>0</v>
      </c>
      <c r="N1166" s="3">
        <v>0</v>
      </c>
      <c r="O1166" s="3"/>
      <c r="P1166" s="3">
        <f>IF(ISBLANK(Table13[[#This Row],[T1]]),0,IF(Table13[[#This Row],[T1]]&gt;0,1,0))</f>
        <v>0</v>
      </c>
      <c r="Q1166" s="3">
        <f>IF(ISBLANK(Table13[[#This Row],[T2]]),0,IF(Table13[[#This Row],[T2]]&gt;0,1,0))</f>
        <v>0</v>
      </c>
      <c r="R1166" s="3">
        <f>IF(ISBLANK(Table13[[#This Row],[T3]]),0,IF(Table13[[#This Row],[T3]]&gt;0,1,0))</f>
        <v>0</v>
      </c>
      <c r="S1166" s="3">
        <f>IF(ISBLANK(Table13[[#This Row],[T4]]),0,IF(Table13[[#This Row],[T4]]&gt;0,1,0))</f>
        <v>1</v>
      </c>
      <c r="T1166" s="3">
        <v>1</v>
      </c>
    </row>
    <row r="1167" spans="1:20">
      <c r="A1167" s="4">
        <v>43786.541666666664</v>
      </c>
      <c r="B1167">
        <v>43786</v>
      </c>
      <c r="C1167" s="3">
        <v>0.54166666666666663</v>
      </c>
      <c r="D1167" s="3">
        <v>13</v>
      </c>
      <c r="E1167" s="3">
        <v>48</v>
      </c>
      <c r="F1167" s="3">
        <v>0.6</v>
      </c>
      <c r="G1167" s="5">
        <v>0.7</v>
      </c>
      <c r="H1167" s="3">
        <v>1.2999999999999998</v>
      </c>
      <c r="I1167" s="3">
        <v>1.55139</v>
      </c>
      <c r="J1167" s="12">
        <f t="shared" si="19"/>
        <v>1.6374999999999995</v>
      </c>
      <c r="K1167" s="3">
        <v>0</v>
      </c>
      <c r="L1167" s="3">
        <v>57</v>
      </c>
      <c r="M1167" s="3">
        <v>0</v>
      </c>
      <c r="N1167" s="3">
        <v>0</v>
      </c>
      <c r="O1167" s="3"/>
      <c r="P1167" s="3">
        <f>IF(ISBLANK(Table13[[#This Row],[T1]]),0,IF(Table13[[#This Row],[T1]]&gt;0,1,0))</f>
        <v>0</v>
      </c>
      <c r="Q1167" s="3">
        <f>IF(ISBLANK(Table13[[#This Row],[T2]]),0,IF(Table13[[#This Row],[T2]]&gt;0,1,0))</f>
        <v>0</v>
      </c>
      <c r="R1167" s="3">
        <f>IF(ISBLANK(Table13[[#This Row],[T3]]),0,IF(Table13[[#This Row],[T3]]&gt;0,1,0))</f>
        <v>0</v>
      </c>
      <c r="S1167" s="3">
        <f>IF(ISBLANK(Table13[[#This Row],[T4]]),0,IF(Table13[[#This Row],[T4]]&gt;0,1,0))</f>
        <v>1</v>
      </c>
      <c r="T1167" s="3">
        <v>1.2999999999999998</v>
      </c>
    </row>
    <row r="1168" spans="1:20">
      <c r="A1168" s="4">
        <v>43786.583333333336</v>
      </c>
      <c r="B1168">
        <v>43786</v>
      </c>
      <c r="C1168" s="3">
        <v>0.58333333333333337</v>
      </c>
      <c r="D1168" s="3">
        <v>14</v>
      </c>
      <c r="E1168" s="3">
        <v>48</v>
      </c>
      <c r="F1168" s="3">
        <v>0.4</v>
      </c>
      <c r="G1168" s="5">
        <v>1.4</v>
      </c>
      <c r="H1168" s="3">
        <v>1.7999999999999998</v>
      </c>
      <c r="I1168" s="3">
        <v>1.55139</v>
      </c>
      <c r="J1168" s="12">
        <f t="shared" si="19"/>
        <v>1.6041666666666663</v>
      </c>
      <c r="K1168" s="3">
        <v>25</v>
      </c>
      <c r="L1168" s="3">
        <v>26</v>
      </c>
      <c r="M1168" s="3">
        <v>0</v>
      </c>
      <c r="N1168" s="3">
        <v>0</v>
      </c>
      <c r="O1168" s="3"/>
      <c r="P1168" s="3">
        <f>IF(ISBLANK(Table13[[#This Row],[T1]]),0,IF(Table13[[#This Row],[T1]]&gt;0,1,0))</f>
        <v>0</v>
      </c>
      <c r="Q1168" s="3">
        <f>IF(ISBLANK(Table13[[#This Row],[T2]]),0,IF(Table13[[#This Row],[T2]]&gt;0,1,0))</f>
        <v>0</v>
      </c>
      <c r="R1168" s="3">
        <f>IF(ISBLANK(Table13[[#This Row],[T3]]),0,IF(Table13[[#This Row],[T3]]&gt;0,1,0))</f>
        <v>0</v>
      </c>
      <c r="S1168" s="3">
        <f>IF(ISBLANK(Table13[[#This Row],[T4]]),0,IF(Table13[[#This Row],[T4]]&gt;0,1,0))</f>
        <v>1</v>
      </c>
      <c r="T1168" s="3">
        <v>1.7999999999999998</v>
      </c>
    </row>
    <row r="1169" spans="1:20">
      <c r="A1169" s="4">
        <v>43786.625</v>
      </c>
      <c r="B1169">
        <v>43786</v>
      </c>
      <c r="C1169" s="3">
        <v>0.625</v>
      </c>
      <c r="D1169" s="3">
        <v>15</v>
      </c>
      <c r="E1169" s="3">
        <v>48</v>
      </c>
      <c r="F1169" s="3">
        <v>0.9</v>
      </c>
      <c r="G1169" s="5">
        <v>0.5</v>
      </c>
      <c r="H1169" s="3">
        <v>1.4</v>
      </c>
      <c r="I1169" s="3">
        <v>1.55139</v>
      </c>
      <c r="J1169" s="12">
        <f t="shared" si="19"/>
        <v>1.5499999999999998</v>
      </c>
      <c r="K1169" s="3">
        <v>58</v>
      </c>
      <c r="L1169" s="3">
        <v>0</v>
      </c>
      <c r="M1169" s="3">
        <v>0</v>
      </c>
      <c r="N1169" s="3">
        <v>0</v>
      </c>
      <c r="O1169" s="3"/>
      <c r="P1169" s="3">
        <f>IF(ISBLANK(Table13[[#This Row],[T1]]),0,IF(Table13[[#This Row],[T1]]&gt;0,1,0))</f>
        <v>0</v>
      </c>
      <c r="Q1169" s="3">
        <f>IF(ISBLANK(Table13[[#This Row],[T2]]),0,IF(Table13[[#This Row],[T2]]&gt;0,1,0))</f>
        <v>0</v>
      </c>
      <c r="R1169" s="3">
        <f>IF(ISBLANK(Table13[[#This Row],[T3]]),0,IF(Table13[[#This Row],[T3]]&gt;0,1,0))</f>
        <v>0</v>
      </c>
      <c r="S1169" s="3">
        <f>IF(ISBLANK(Table13[[#This Row],[T4]]),0,IF(Table13[[#This Row],[T4]]&gt;0,1,0))</f>
        <v>1</v>
      </c>
      <c r="T1169" s="3">
        <v>1.4</v>
      </c>
    </row>
    <row r="1170" spans="1:20">
      <c r="A1170" s="4">
        <v>43786.666666666664</v>
      </c>
      <c r="B1170">
        <v>43786</v>
      </c>
      <c r="C1170" s="3">
        <v>0.66666666666666663</v>
      </c>
      <c r="D1170" s="3">
        <v>16</v>
      </c>
      <c r="E1170" s="3">
        <v>48</v>
      </c>
      <c r="F1170" s="3">
        <v>0.5</v>
      </c>
      <c r="G1170" s="5">
        <v>0.5</v>
      </c>
      <c r="H1170" s="3">
        <v>1</v>
      </c>
      <c r="I1170" s="3">
        <v>1.55139</v>
      </c>
      <c r="J1170" s="12">
        <f t="shared" si="19"/>
        <v>1.5333333333333332</v>
      </c>
      <c r="K1170" s="3">
        <v>58</v>
      </c>
      <c r="L1170" s="3">
        <v>0</v>
      </c>
      <c r="M1170" s="3">
        <v>0</v>
      </c>
      <c r="N1170" s="3">
        <v>0</v>
      </c>
      <c r="O1170" s="3"/>
      <c r="P1170" s="3">
        <f>IF(ISBLANK(Table13[[#This Row],[T1]]),0,IF(Table13[[#This Row],[T1]]&gt;0,1,0))</f>
        <v>0</v>
      </c>
      <c r="Q1170" s="3">
        <f>IF(ISBLANK(Table13[[#This Row],[T2]]),0,IF(Table13[[#This Row],[T2]]&gt;0,1,0))</f>
        <v>0</v>
      </c>
      <c r="R1170" s="3">
        <f>IF(ISBLANK(Table13[[#This Row],[T3]]),0,IF(Table13[[#This Row],[T3]]&gt;0,1,0))</f>
        <v>0</v>
      </c>
      <c r="S1170" s="3">
        <f>IF(ISBLANK(Table13[[#This Row],[T4]]),0,IF(Table13[[#This Row],[T4]]&gt;0,1,0))</f>
        <v>1</v>
      </c>
      <c r="T1170" s="3">
        <v>1</v>
      </c>
    </row>
    <row r="1171" spans="1:20">
      <c r="A1171" s="4">
        <v>43786.708333333336</v>
      </c>
      <c r="B1171">
        <v>43786</v>
      </c>
      <c r="C1171" s="3">
        <v>0.70833333333333337</v>
      </c>
      <c r="D1171" s="3">
        <v>17</v>
      </c>
      <c r="E1171" s="3">
        <v>48</v>
      </c>
      <c r="F1171" s="3">
        <v>0.5</v>
      </c>
      <c r="G1171" s="5">
        <v>3.7</v>
      </c>
      <c r="H1171" s="3">
        <v>4.2</v>
      </c>
      <c r="I1171" s="3">
        <v>1.55139</v>
      </c>
      <c r="J1171" s="12">
        <f t="shared" si="19"/>
        <v>1.6375</v>
      </c>
      <c r="K1171" s="3">
        <v>58</v>
      </c>
      <c r="L1171" s="3">
        <v>0</v>
      </c>
      <c r="M1171" s="3">
        <v>7</v>
      </c>
      <c r="N1171" s="3">
        <v>0</v>
      </c>
      <c r="O1171" s="3"/>
      <c r="P1171" s="3">
        <f>IF(ISBLANK(Table13[[#This Row],[T1]]),0,IF(Table13[[#This Row],[T1]]&gt;0,1,0))</f>
        <v>0</v>
      </c>
      <c r="Q1171" s="3">
        <f>IF(ISBLANK(Table13[[#This Row],[T2]]),0,IF(Table13[[#This Row],[T2]]&gt;0,1,0))</f>
        <v>0</v>
      </c>
      <c r="R1171" s="3">
        <f>IF(ISBLANK(Table13[[#This Row],[T3]]),0,IF(Table13[[#This Row],[T3]]&gt;0,1,0))</f>
        <v>0</v>
      </c>
      <c r="S1171" s="3">
        <f>IF(ISBLANK(Table13[[#This Row],[T4]]),0,IF(Table13[[#This Row],[T4]]&gt;0,1,0))</f>
        <v>1</v>
      </c>
      <c r="T1171" s="3">
        <v>4.2</v>
      </c>
    </row>
    <row r="1172" spans="1:20">
      <c r="A1172" s="4">
        <v>43786.75</v>
      </c>
      <c r="B1172">
        <v>43786</v>
      </c>
      <c r="C1172" s="3">
        <v>0.75</v>
      </c>
      <c r="D1172" s="3">
        <v>18</v>
      </c>
      <c r="E1172" s="3">
        <v>48</v>
      </c>
      <c r="F1172" s="3">
        <v>1.8</v>
      </c>
      <c r="G1172" s="5">
        <v>0.7</v>
      </c>
      <c r="H1172" s="3">
        <v>2.5</v>
      </c>
      <c r="I1172" s="3">
        <v>1.55139</v>
      </c>
      <c r="J1172" s="12">
        <f t="shared" si="19"/>
        <v>1.5250000000000001</v>
      </c>
      <c r="K1172" s="3">
        <v>58</v>
      </c>
      <c r="L1172" s="3">
        <v>0</v>
      </c>
      <c r="M1172" s="3">
        <v>58</v>
      </c>
      <c r="N1172" s="3">
        <v>0</v>
      </c>
      <c r="O1172" s="3"/>
      <c r="P1172" s="3">
        <f>IF(ISBLANK(Table13[[#This Row],[T1]]),0,IF(Table13[[#This Row],[T1]]&gt;0,1,0))</f>
        <v>0</v>
      </c>
      <c r="Q1172" s="3">
        <f>IF(ISBLANK(Table13[[#This Row],[T2]]),0,IF(Table13[[#This Row],[T2]]&gt;0,1,0))</f>
        <v>0</v>
      </c>
      <c r="R1172" s="3">
        <f>IF(ISBLANK(Table13[[#This Row],[T3]]),0,IF(Table13[[#This Row],[T3]]&gt;0,1,0))</f>
        <v>1</v>
      </c>
      <c r="S1172" s="3">
        <f>IF(ISBLANK(Table13[[#This Row],[T4]]),0,IF(Table13[[#This Row],[T4]]&gt;0,1,0))</f>
        <v>1</v>
      </c>
      <c r="T1172" s="3">
        <v>2.5</v>
      </c>
    </row>
    <row r="1173" spans="1:20">
      <c r="A1173" s="4">
        <v>43786.791666666664</v>
      </c>
      <c r="B1173">
        <v>43786</v>
      </c>
      <c r="C1173" s="3">
        <v>0.79166666666666663</v>
      </c>
      <c r="D1173" s="3">
        <v>19</v>
      </c>
      <c r="E1173" s="3">
        <v>48</v>
      </c>
      <c r="F1173" s="3">
        <v>0.6</v>
      </c>
      <c r="G1173" s="5">
        <v>0.6</v>
      </c>
      <c r="H1173" s="3">
        <v>1.2</v>
      </c>
      <c r="I1173" s="3">
        <v>1.55139</v>
      </c>
      <c r="J1173" s="12">
        <f t="shared" si="19"/>
        <v>1.4999999999999998</v>
      </c>
      <c r="K1173" s="3">
        <v>57</v>
      </c>
      <c r="L1173" s="3">
        <v>0</v>
      </c>
      <c r="M1173" s="3">
        <v>56</v>
      </c>
      <c r="N1173" s="3">
        <v>0</v>
      </c>
      <c r="O1173" s="3"/>
      <c r="P1173" s="3">
        <f>IF(ISBLANK(Table13[[#This Row],[T1]]),0,IF(Table13[[#This Row],[T1]]&gt;0,1,0))</f>
        <v>1</v>
      </c>
      <c r="Q1173" s="3">
        <f>IF(ISBLANK(Table13[[#This Row],[T2]]),0,IF(Table13[[#This Row],[T2]]&gt;0,1,0))</f>
        <v>0</v>
      </c>
      <c r="R1173" s="3">
        <f>IF(ISBLANK(Table13[[#This Row],[T3]]),0,IF(Table13[[#This Row],[T3]]&gt;0,1,0))</f>
        <v>1</v>
      </c>
      <c r="S1173" s="3">
        <f>IF(ISBLANK(Table13[[#This Row],[T4]]),0,IF(Table13[[#This Row],[T4]]&gt;0,1,0))</f>
        <v>1</v>
      </c>
      <c r="T1173" s="3">
        <v>1.2</v>
      </c>
    </row>
    <row r="1174" spans="1:20">
      <c r="A1174" s="4">
        <v>43786.833333333336</v>
      </c>
      <c r="B1174">
        <v>43786</v>
      </c>
      <c r="C1174" s="3">
        <v>0.83333333333333337</v>
      </c>
      <c r="D1174" s="3">
        <v>20</v>
      </c>
      <c r="E1174" s="3">
        <v>48</v>
      </c>
      <c r="F1174" s="3">
        <v>2.4</v>
      </c>
      <c r="G1174" s="5">
        <v>1.3</v>
      </c>
      <c r="H1174" s="3">
        <v>3.7</v>
      </c>
      <c r="I1174" s="3">
        <v>1.55139</v>
      </c>
      <c r="J1174" s="12">
        <f t="shared" si="19"/>
        <v>1.5124999999999995</v>
      </c>
      <c r="K1174" s="3">
        <v>48</v>
      </c>
      <c r="L1174" s="3">
        <v>0</v>
      </c>
      <c r="M1174" s="3">
        <v>48</v>
      </c>
      <c r="N1174" s="3">
        <v>0</v>
      </c>
      <c r="O1174" s="3"/>
      <c r="P1174" s="3">
        <f>IF(ISBLANK(Table13[[#This Row],[T1]]),0,IF(Table13[[#This Row],[T1]]&gt;0,1,0))</f>
        <v>1</v>
      </c>
      <c r="Q1174" s="3">
        <f>IF(ISBLANK(Table13[[#This Row],[T2]]),0,IF(Table13[[#This Row],[T2]]&gt;0,1,0))</f>
        <v>0</v>
      </c>
      <c r="R1174" s="3">
        <f>IF(ISBLANK(Table13[[#This Row],[T3]]),0,IF(Table13[[#This Row],[T3]]&gt;0,1,0))</f>
        <v>1</v>
      </c>
      <c r="S1174" s="3">
        <f>IF(ISBLANK(Table13[[#This Row],[T4]]),0,IF(Table13[[#This Row],[T4]]&gt;0,1,0))</f>
        <v>0</v>
      </c>
      <c r="T1174" s="3">
        <v>3.7</v>
      </c>
    </row>
    <row r="1175" spans="1:20">
      <c r="A1175" s="4">
        <v>43786.875</v>
      </c>
      <c r="B1175">
        <v>43786</v>
      </c>
      <c r="C1175" s="3">
        <v>0.875</v>
      </c>
      <c r="D1175" s="3">
        <v>21</v>
      </c>
      <c r="E1175" s="3">
        <v>48</v>
      </c>
      <c r="F1175" s="3">
        <v>1.2</v>
      </c>
      <c r="G1175" s="5">
        <v>1</v>
      </c>
      <c r="H1175" s="3">
        <v>2.2000000000000002</v>
      </c>
      <c r="I1175" s="3">
        <v>1.55139</v>
      </c>
      <c r="J1175" s="12">
        <f t="shared" si="19"/>
        <v>1.4749999999999996</v>
      </c>
      <c r="K1175" s="3">
        <v>58</v>
      </c>
      <c r="L1175" s="3">
        <v>0</v>
      </c>
      <c r="M1175" s="3">
        <v>57</v>
      </c>
      <c r="N1175" s="3">
        <v>0</v>
      </c>
      <c r="O1175" s="3"/>
      <c r="P1175" s="3">
        <f>IF(ISBLANK(Table13[[#This Row],[T1]]),0,IF(Table13[[#This Row],[T1]]&gt;0,1,0))</f>
        <v>1</v>
      </c>
      <c r="Q1175" s="3">
        <f>IF(ISBLANK(Table13[[#This Row],[T2]]),0,IF(Table13[[#This Row],[T2]]&gt;0,1,0))</f>
        <v>1</v>
      </c>
      <c r="R1175" s="3">
        <f>IF(ISBLANK(Table13[[#This Row],[T3]]),0,IF(Table13[[#This Row],[T3]]&gt;0,1,0))</f>
        <v>1</v>
      </c>
      <c r="S1175" s="3">
        <f>IF(ISBLANK(Table13[[#This Row],[T4]]),0,IF(Table13[[#This Row],[T4]]&gt;0,1,0))</f>
        <v>0</v>
      </c>
      <c r="T1175" s="3">
        <v>2.2000000000000002</v>
      </c>
    </row>
    <row r="1176" spans="1:20">
      <c r="A1176" s="4">
        <v>43786.916666666664</v>
      </c>
      <c r="B1176">
        <v>43786</v>
      </c>
      <c r="C1176" s="3">
        <v>0.91666666666666663</v>
      </c>
      <c r="D1176" s="3">
        <v>22</v>
      </c>
      <c r="E1176" s="3">
        <v>48</v>
      </c>
      <c r="F1176" s="3">
        <v>1.5</v>
      </c>
      <c r="G1176" s="5">
        <v>1.3</v>
      </c>
      <c r="H1176" s="3">
        <v>2.8</v>
      </c>
      <c r="I1176" s="3">
        <v>1.55139</v>
      </c>
      <c r="J1176" s="12">
        <f t="shared" si="19"/>
        <v>1.5249999999999997</v>
      </c>
      <c r="K1176" s="3">
        <v>58</v>
      </c>
      <c r="L1176" s="3">
        <v>26</v>
      </c>
      <c r="M1176" s="3">
        <v>57</v>
      </c>
      <c r="N1176" s="3">
        <v>0</v>
      </c>
      <c r="O1176" s="3"/>
      <c r="P1176" s="3">
        <f>IF(ISBLANK(Table13[[#This Row],[T1]]),0,IF(Table13[[#This Row],[T1]]&gt;0,1,0))</f>
        <v>1</v>
      </c>
      <c r="Q1176" s="3">
        <f>IF(ISBLANK(Table13[[#This Row],[T2]]),0,IF(Table13[[#This Row],[T2]]&gt;0,1,0))</f>
        <v>1</v>
      </c>
      <c r="R1176" s="3">
        <f>IF(ISBLANK(Table13[[#This Row],[T3]]),0,IF(Table13[[#This Row],[T3]]&gt;0,1,0))</f>
        <v>1</v>
      </c>
      <c r="S1176" s="3">
        <f>IF(ISBLANK(Table13[[#This Row],[T4]]),0,IF(Table13[[#This Row],[T4]]&gt;0,1,0))</f>
        <v>0</v>
      </c>
      <c r="T1176" s="3">
        <v>2.8</v>
      </c>
    </row>
    <row r="1177" spans="1:20">
      <c r="A1177" s="4">
        <v>43786.958333333336</v>
      </c>
      <c r="B1177">
        <v>43786</v>
      </c>
      <c r="C1177" s="3">
        <v>0.95833333333333337</v>
      </c>
      <c r="D1177" s="3">
        <v>23</v>
      </c>
      <c r="E1177" s="3">
        <v>48</v>
      </c>
      <c r="F1177" s="3">
        <v>0.4</v>
      </c>
      <c r="G1177" s="5">
        <v>1.1000000000000001</v>
      </c>
      <c r="H1177" s="3">
        <v>1.5</v>
      </c>
      <c r="I1177" s="3">
        <v>1.55139</v>
      </c>
      <c r="J1177" s="12">
        <f t="shared" si="19"/>
        <v>1.4541666666666666</v>
      </c>
      <c r="K1177" s="3">
        <v>57</v>
      </c>
      <c r="L1177" s="3">
        <v>57</v>
      </c>
      <c r="M1177" s="3">
        <v>57</v>
      </c>
      <c r="N1177" s="3">
        <v>0</v>
      </c>
      <c r="O1177" s="3"/>
      <c r="P1177" s="3">
        <f>IF(ISBLANK(Table13[[#This Row],[T1]]),0,IF(Table13[[#This Row],[T1]]&gt;0,1,0))</f>
        <v>1</v>
      </c>
      <c r="Q1177" s="3">
        <f>IF(ISBLANK(Table13[[#This Row],[T2]]),0,IF(Table13[[#This Row],[T2]]&gt;0,1,0))</f>
        <v>1</v>
      </c>
      <c r="R1177" s="3">
        <f>IF(ISBLANK(Table13[[#This Row],[T3]]),0,IF(Table13[[#This Row],[T3]]&gt;0,1,0))</f>
        <v>1</v>
      </c>
      <c r="S1177" s="3">
        <f>IF(ISBLANK(Table13[[#This Row],[T4]]),0,IF(Table13[[#This Row],[T4]]&gt;0,1,0))</f>
        <v>0</v>
      </c>
      <c r="T1177" s="3">
        <v>1.5</v>
      </c>
    </row>
    <row r="1178" spans="1:20">
      <c r="A1178" s="4">
        <v>43787</v>
      </c>
      <c r="B1178">
        <v>43787</v>
      </c>
      <c r="C1178" s="3">
        <v>0</v>
      </c>
      <c r="D1178" s="3">
        <v>0</v>
      </c>
      <c r="E1178" s="3">
        <v>49</v>
      </c>
      <c r="F1178" s="3">
        <v>0.6</v>
      </c>
      <c r="G1178" s="5">
        <v>0.2</v>
      </c>
      <c r="H1178" s="3">
        <v>0.8</v>
      </c>
      <c r="I1178" s="3">
        <v>1.55139</v>
      </c>
      <c r="J1178" s="12">
        <f t="shared" si="19"/>
        <v>1.4333333333333336</v>
      </c>
      <c r="K1178" s="3">
        <v>58</v>
      </c>
      <c r="L1178" s="3">
        <v>58</v>
      </c>
      <c r="M1178" s="3">
        <v>58</v>
      </c>
      <c r="N1178" s="3">
        <v>0</v>
      </c>
      <c r="O1178" s="3"/>
      <c r="P1178" s="3">
        <f>IF(ISBLANK(Table13[[#This Row],[T1]]),0,IF(Table13[[#This Row],[T1]]&gt;0,1,0))</f>
        <v>1</v>
      </c>
      <c r="Q1178" s="3">
        <f>IF(ISBLANK(Table13[[#This Row],[T2]]),0,IF(Table13[[#This Row],[T2]]&gt;0,1,0))</f>
        <v>1</v>
      </c>
      <c r="R1178" s="3">
        <f>IF(ISBLANK(Table13[[#This Row],[T3]]),0,IF(Table13[[#This Row],[T3]]&gt;0,1,0))</f>
        <v>1</v>
      </c>
      <c r="S1178" s="3">
        <f>IF(ISBLANK(Table13[[#This Row],[T4]]),0,IF(Table13[[#This Row],[T4]]&gt;0,1,0))</f>
        <v>0</v>
      </c>
      <c r="T1178" s="3">
        <v>0.8</v>
      </c>
    </row>
    <row r="1179" spans="1:20">
      <c r="A1179" s="4">
        <v>43787.041666666664</v>
      </c>
      <c r="B1179">
        <v>43787</v>
      </c>
      <c r="C1179" s="3">
        <v>4.1666666666666664E-2</v>
      </c>
      <c r="D1179" s="3">
        <v>1</v>
      </c>
      <c r="E1179" s="3">
        <v>49</v>
      </c>
      <c r="F1179" s="3">
        <v>0.5</v>
      </c>
      <c r="G1179" s="5">
        <v>0.6</v>
      </c>
      <c r="H1179" s="3">
        <v>1.1000000000000001</v>
      </c>
      <c r="I1179" s="3">
        <v>1.55139</v>
      </c>
      <c r="J1179" s="12">
        <f t="shared" si="19"/>
        <v>1.4416666666666671</v>
      </c>
      <c r="K1179" s="3">
        <v>58</v>
      </c>
      <c r="L1179" s="3">
        <v>58</v>
      </c>
      <c r="M1179" s="3">
        <v>58</v>
      </c>
      <c r="N1179" s="3">
        <v>0</v>
      </c>
      <c r="O1179" s="3"/>
      <c r="P1179" s="3">
        <f>IF(ISBLANK(Table13[[#This Row],[T1]]),0,IF(Table13[[#This Row],[T1]]&gt;0,1,0))</f>
        <v>1</v>
      </c>
      <c r="Q1179" s="3">
        <f>IF(ISBLANK(Table13[[#This Row],[T2]]),0,IF(Table13[[#This Row],[T2]]&gt;0,1,0))</f>
        <v>1</v>
      </c>
      <c r="R1179" s="3">
        <f>IF(ISBLANK(Table13[[#This Row],[T3]]),0,IF(Table13[[#This Row],[T3]]&gt;0,1,0))</f>
        <v>1</v>
      </c>
      <c r="S1179" s="3">
        <f>IF(ISBLANK(Table13[[#This Row],[T4]]),0,IF(Table13[[#This Row],[T4]]&gt;0,1,0))</f>
        <v>0</v>
      </c>
      <c r="T1179" s="3">
        <v>1.1000000000000001</v>
      </c>
    </row>
    <row r="1180" spans="1:20">
      <c r="A1180" s="4">
        <v>43787.083333333336</v>
      </c>
      <c r="B1180">
        <v>43787</v>
      </c>
      <c r="C1180" s="3">
        <v>8.3333333333333329E-2</v>
      </c>
      <c r="D1180" s="3">
        <v>2</v>
      </c>
      <c r="E1180" s="3">
        <v>49</v>
      </c>
      <c r="F1180" s="3">
        <v>0.6</v>
      </c>
      <c r="G1180" s="5">
        <v>0.6</v>
      </c>
      <c r="H1180" s="3">
        <v>1.2</v>
      </c>
      <c r="I1180" s="3">
        <v>1.55139</v>
      </c>
      <c r="J1180" s="12">
        <f t="shared" si="19"/>
        <v>1.4416666666666671</v>
      </c>
      <c r="K1180" s="3">
        <v>58</v>
      </c>
      <c r="L1180" s="3">
        <v>58</v>
      </c>
      <c r="M1180" s="3">
        <v>58</v>
      </c>
      <c r="N1180" s="3">
        <v>0</v>
      </c>
      <c r="O1180" s="3"/>
      <c r="P1180" s="3">
        <f>IF(ISBLANK(Table13[[#This Row],[T1]]),0,IF(Table13[[#This Row],[T1]]&gt;0,1,0))</f>
        <v>1</v>
      </c>
      <c r="Q1180" s="3">
        <f>IF(ISBLANK(Table13[[#This Row],[T2]]),0,IF(Table13[[#This Row],[T2]]&gt;0,1,0))</f>
        <v>1</v>
      </c>
      <c r="R1180" s="3">
        <f>IF(ISBLANK(Table13[[#This Row],[T3]]),0,IF(Table13[[#This Row],[T3]]&gt;0,1,0))</f>
        <v>1</v>
      </c>
      <c r="S1180" s="3">
        <f>IF(ISBLANK(Table13[[#This Row],[T4]]),0,IF(Table13[[#This Row],[T4]]&gt;0,1,0))</f>
        <v>0</v>
      </c>
      <c r="T1180" s="3">
        <v>1.2</v>
      </c>
    </row>
    <row r="1181" spans="1:20">
      <c r="A1181" s="4">
        <v>43787.125</v>
      </c>
      <c r="B1181">
        <v>43787</v>
      </c>
      <c r="C1181" s="3">
        <v>0.125</v>
      </c>
      <c r="D1181" s="3">
        <v>3</v>
      </c>
      <c r="E1181" s="3">
        <v>49</v>
      </c>
      <c r="F1181" s="3">
        <v>0.5</v>
      </c>
      <c r="G1181" s="5">
        <v>0.6</v>
      </c>
      <c r="H1181" s="3">
        <v>1.1000000000000001</v>
      </c>
      <c r="I1181" s="3">
        <v>1.55139</v>
      </c>
      <c r="J1181" s="12">
        <f t="shared" si="19"/>
        <v>1.4291666666666669</v>
      </c>
      <c r="K1181" s="3">
        <v>57</v>
      </c>
      <c r="L1181" s="3">
        <v>57</v>
      </c>
      <c r="M1181" s="3">
        <v>57</v>
      </c>
      <c r="N1181" s="3">
        <v>0</v>
      </c>
      <c r="O1181" s="3"/>
      <c r="P1181" s="3">
        <f>IF(ISBLANK(Table13[[#This Row],[T1]]),0,IF(Table13[[#This Row],[T1]]&gt;0,1,0))</f>
        <v>1</v>
      </c>
      <c r="Q1181" s="3">
        <f>IF(ISBLANK(Table13[[#This Row],[T2]]),0,IF(Table13[[#This Row],[T2]]&gt;0,1,0))</f>
        <v>1</v>
      </c>
      <c r="R1181" s="3">
        <f>IF(ISBLANK(Table13[[#This Row],[T3]]),0,IF(Table13[[#This Row],[T3]]&gt;0,1,0))</f>
        <v>1</v>
      </c>
      <c r="S1181" s="3">
        <f>IF(ISBLANK(Table13[[#This Row],[T4]]),0,IF(Table13[[#This Row],[T4]]&gt;0,1,0))</f>
        <v>0</v>
      </c>
      <c r="T1181" s="3">
        <v>1.1000000000000001</v>
      </c>
    </row>
    <row r="1182" spans="1:20">
      <c r="A1182" s="4">
        <v>43787.166666666664</v>
      </c>
      <c r="B1182">
        <v>43787</v>
      </c>
      <c r="C1182" s="3">
        <v>0.16666666666666666</v>
      </c>
      <c r="D1182" s="3">
        <v>4</v>
      </c>
      <c r="E1182" s="3">
        <v>49</v>
      </c>
      <c r="F1182" s="3">
        <v>0.5</v>
      </c>
      <c r="G1182" s="5">
        <v>0.5</v>
      </c>
      <c r="H1182" s="3">
        <v>1</v>
      </c>
      <c r="I1182" s="3">
        <v>1.55139</v>
      </c>
      <c r="J1182" s="12">
        <f t="shared" si="19"/>
        <v>1.425</v>
      </c>
      <c r="K1182" s="3">
        <v>58</v>
      </c>
      <c r="L1182" s="3">
        <v>58</v>
      </c>
      <c r="M1182" s="3">
        <v>58</v>
      </c>
      <c r="N1182" s="3">
        <v>0</v>
      </c>
      <c r="O1182" s="3"/>
      <c r="P1182" s="3">
        <f>IF(ISBLANK(Table13[[#This Row],[T1]]),0,IF(Table13[[#This Row],[T1]]&gt;0,1,0))</f>
        <v>1</v>
      </c>
      <c r="Q1182" s="3">
        <f>IF(ISBLANK(Table13[[#This Row],[T2]]),0,IF(Table13[[#This Row],[T2]]&gt;0,1,0))</f>
        <v>1</v>
      </c>
      <c r="R1182" s="3">
        <f>IF(ISBLANK(Table13[[#This Row],[T3]]),0,IF(Table13[[#This Row],[T3]]&gt;0,1,0))</f>
        <v>1</v>
      </c>
      <c r="S1182" s="3">
        <f>IF(ISBLANK(Table13[[#This Row],[T4]]),0,IF(Table13[[#This Row],[T4]]&gt;0,1,0))</f>
        <v>0</v>
      </c>
      <c r="T1182" s="3">
        <v>1</v>
      </c>
    </row>
    <row r="1183" spans="1:20">
      <c r="A1183" s="4">
        <v>43787.208333333336</v>
      </c>
      <c r="B1183">
        <v>43787</v>
      </c>
      <c r="C1183" s="3">
        <v>0.20833333333333334</v>
      </c>
      <c r="D1183" s="3">
        <v>5</v>
      </c>
      <c r="E1183" s="3">
        <v>49</v>
      </c>
      <c r="F1183" s="3">
        <v>0.6</v>
      </c>
      <c r="G1183" s="5">
        <v>0.6</v>
      </c>
      <c r="H1183" s="3">
        <v>1.2</v>
      </c>
      <c r="I1183" s="3">
        <v>1.55139</v>
      </c>
      <c r="J1183" s="12">
        <f t="shared" si="19"/>
        <v>1.4458333333333335</v>
      </c>
      <c r="K1183" s="3">
        <v>58</v>
      </c>
      <c r="L1183" s="3">
        <v>58</v>
      </c>
      <c r="M1183" s="3">
        <v>58</v>
      </c>
      <c r="N1183" s="3">
        <v>0</v>
      </c>
      <c r="O1183" s="3"/>
      <c r="P1183" s="3">
        <f>IF(ISBLANK(Table13[[#This Row],[T1]]),0,IF(Table13[[#This Row],[T1]]&gt;0,1,0))</f>
        <v>1</v>
      </c>
      <c r="Q1183" s="3">
        <f>IF(ISBLANK(Table13[[#This Row],[T2]]),0,IF(Table13[[#This Row],[T2]]&gt;0,1,0))</f>
        <v>1</v>
      </c>
      <c r="R1183" s="3">
        <f>IF(ISBLANK(Table13[[#This Row],[T3]]),0,IF(Table13[[#This Row],[T3]]&gt;0,1,0))</f>
        <v>1</v>
      </c>
      <c r="S1183" s="3">
        <f>IF(ISBLANK(Table13[[#This Row],[T4]]),0,IF(Table13[[#This Row],[T4]]&gt;0,1,0))</f>
        <v>0</v>
      </c>
      <c r="T1183" s="3">
        <v>1.2</v>
      </c>
    </row>
    <row r="1184" spans="1:20">
      <c r="A1184" s="4">
        <v>43787.25</v>
      </c>
      <c r="B1184">
        <v>43787</v>
      </c>
      <c r="C1184" s="3">
        <v>0.25</v>
      </c>
      <c r="D1184" s="3">
        <v>6</v>
      </c>
      <c r="E1184" s="3">
        <v>49</v>
      </c>
      <c r="F1184" s="3">
        <v>1.1000000000000001</v>
      </c>
      <c r="G1184" s="5">
        <v>1.9</v>
      </c>
      <c r="H1184" s="3">
        <v>3</v>
      </c>
      <c r="I1184" s="3">
        <v>1.55139</v>
      </c>
      <c r="J1184" s="12">
        <f t="shared" si="19"/>
        <v>1.5</v>
      </c>
      <c r="K1184" s="3">
        <v>58</v>
      </c>
      <c r="L1184" s="3">
        <v>58</v>
      </c>
      <c r="M1184" s="3">
        <v>58</v>
      </c>
      <c r="N1184" s="3">
        <v>0</v>
      </c>
      <c r="O1184" s="3"/>
      <c r="P1184" s="3">
        <f>IF(ISBLANK(Table13[[#This Row],[T1]]),0,IF(Table13[[#This Row],[T1]]&gt;0,1,0))</f>
        <v>1</v>
      </c>
      <c r="Q1184" s="3">
        <f>IF(ISBLANK(Table13[[#This Row],[T2]]),0,IF(Table13[[#This Row],[T2]]&gt;0,1,0))</f>
        <v>1</v>
      </c>
      <c r="R1184" s="3">
        <f>IF(ISBLANK(Table13[[#This Row],[T3]]),0,IF(Table13[[#This Row],[T3]]&gt;0,1,0))</f>
        <v>1</v>
      </c>
      <c r="S1184" s="3">
        <f>IF(ISBLANK(Table13[[#This Row],[T4]]),0,IF(Table13[[#This Row],[T4]]&gt;0,1,0))</f>
        <v>0</v>
      </c>
      <c r="T1184" s="3">
        <v>3</v>
      </c>
    </row>
    <row r="1185" spans="1:20">
      <c r="A1185" s="4">
        <v>43787.291666666664</v>
      </c>
      <c r="B1185">
        <v>43787</v>
      </c>
      <c r="C1185" s="3">
        <v>0.29166666666666669</v>
      </c>
      <c r="D1185" s="3">
        <v>7</v>
      </c>
      <c r="E1185" s="3">
        <v>49</v>
      </c>
      <c r="F1185" s="3">
        <v>0.9</v>
      </c>
      <c r="G1185" s="5">
        <v>2</v>
      </c>
      <c r="H1185" s="3">
        <v>2.9</v>
      </c>
      <c r="I1185" s="3">
        <v>1.55139</v>
      </c>
      <c r="J1185" s="12">
        <f t="shared" si="19"/>
        <v>1.416666666666667</v>
      </c>
      <c r="K1185" s="3">
        <v>58</v>
      </c>
      <c r="L1185" s="3">
        <v>42</v>
      </c>
      <c r="M1185" s="3">
        <v>58</v>
      </c>
      <c r="N1185" s="3">
        <v>0</v>
      </c>
      <c r="O1185" s="3"/>
      <c r="P1185" s="3">
        <f>IF(ISBLANK(Table13[[#This Row],[T1]]),0,IF(Table13[[#This Row],[T1]]&gt;0,1,0))</f>
        <v>1</v>
      </c>
      <c r="Q1185" s="3">
        <f>IF(ISBLANK(Table13[[#This Row],[T2]]),0,IF(Table13[[#This Row],[T2]]&gt;0,1,0))</f>
        <v>1</v>
      </c>
      <c r="R1185" s="3">
        <f>IF(ISBLANK(Table13[[#This Row],[T3]]),0,IF(Table13[[#This Row],[T3]]&gt;0,1,0))</f>
        <v>1</v>
      </c>
      <c r="S1185" s="3">
        <f>IF(ISBLANK(Table13[[#This Row],[T4]]),0,IF(Table13[[#This Row],[T4]]&gt;0,1,0))</f>
        <v>0</v>
      </c>
      <c r="T1185" s="3">
        <v>2.9</v>
      </c>
    </row>
    <row r="1186" spans="1:20">
      <c r="A1186" s="4">
        <v>43787.333333333336</v>
      </c>
      <c r="B1186">
        <v>43787</v>
      </c>
      <c r="C1186" s="3">
        <v>0.33333333333333331</v>
      </c>
      <c r="D1186" s="3">
        <v>8</v>
      </c>
      <c r="E1186" s="3">
        <v>49</v>
      </c>
      <c r="F1186" s="3">
        <v>0.8</v>
      </c>
      <c r="G1186" s="5">
        <v>1</v>
      </c>
      <c r="H1186" s="3">
        <v>1.8</v>
      </c>
      <c r="I1186" s="3">
        <v>1.55139</v>
      </c>
      <c r="J1186" s="12">
        <f t="shared" si="19"/>
        <v>1.4375</v>
      </c>
      <c r="K1186" s="3">
        <v>1</v>
      </c>
      <c r="L1186" s="3">
        <v>32</v>
      </c>
      <c r="M1186" s="3">
        <v>57</v>
      </c>
      <c r="N1186" s="3">
        <v>0</v>
      </c>
      <c r="O1186" s="3"/>
      <c r="P1186" s="3">
        <f>IF(ISBLANK(Table13[[#This Row],[T1]]),0,IF(Table13[[#This Row],[T1]]&gt;0,1,0))</f>
        <v>1</v>
      </c>
      <c r="Q1186" s="3">
        <f>IF(ISBLANK(Table13[[#This Row],[T2]]),0,IF(Table13[[#This Row],[T2]]&gt;0,1,0))</f>
        <v>0</v>
      </c>
      <c r="R1186" s="3">
        <f>IF(ISBLANK(Table13[[#This Row],[T3]]),0,IF(Table13[[#This Row],[T3]]&gt;0,1,0))</f>
        <v>0</v>
      </c>
      <c r="S1186" s="3">
        <f>IF(ISBLANK(Table13[[#This Row],[T4]]),0,IF(Table13[[#This Row],[T4]]&gt;0,1,0))</f>
        <v>1</v>
      </c>
      <c r="T1186" s="3">
        <v>1.8</v>
      </c>
    </row>
    <row r="1187" spans="1:20">
      <c r="A1187" s="4">
        <v>43787.375</v>
      </c>
      <c r="B1187">
        <v>43787</v>
      </c>
      <c r="C1187" s="3">
        <v>0.375</v>
      </c>
      <c r="D1187" s="3">
        <v>9</v>
      </c>
      <c r="E1187" s="3">
        <v>49</v>
      </c>
      <c r="F1187" s="3">
        <v>0.2</v>
      </c>
      <c r="G1187" s="5">
        <v>0.2</v>
      </c>
      <c r="H1187" s="3">
        <v>0.4</v>
      </c>
      <c r="I1187" s="3">
        <v>1.55139</v>
      </c>
      <c r="J1187" s="12">
        <f t="shared" si="19"/>
        <v>1.3791666666666667</v>
      </c>
      <c r="K1187" s="3">
        <v>0</v>
      </c>
      <c r="L1187" s="3">
        <v>0</v>
      </c>
      <c r="M1187" s="3">
        <v>58</v>
      </c>
      <c r="N1187" s="3">
        <v>0</v>
      </c>
      <c r="O1187" s="3"/>
      <c r="P1187" s="3">
        <f>IF(ISBLANK(Table13[[#This Row],[T1]]),0,IF(Table13[[#This Row],[T1]]&gt;0,1,0))</f>
        <v>0</v>
      </c>
      <c r="Q1187" s="3">
        <f>IF(ISBLANK(Table13[[#This Row],[T2]]),0,IF(Table13[[#This Row],[T2]]&gt;0,1,0))</f>
        <v>0</v>
      </c>
      <c r="R1187" s="3">
        <f>IF(ISBLANK(Table13[[#This Row],[T3]]),0,IF(Table13[[#This Row],[T3]]&gt;0,1,0))</f>
        <v>0</v>
      </c>
      <c r="S1187" s="3">
        <f>IF(ISBLANK(Table13[[#This Row],[T4]]),0,IF(Table13[[#This Row],[T4]]&gt;0,1,0))</f>
        <v>1</v>
      </c>
      <c r="T1187" s="3">
        <v>0.4</v>
      </c>
    </row>
    <row r="1188" spans="1:20">
      <c r="A1188" s="4">
        <v>43787.416666666664</v>
      </c>
      <c r="B1188">
        <v>43787</v>
      </c>
      <c r="C1188" s="3">
        <v>0.41666666666666669</v>
      </c>
      <c r="D1188" s="3">
        <v>10</v>
      </c>
      <c r="E1188" s="3">
        <v>49</v>
      </c>
      <c r="F1188" s="3">
        <v>0.2</v>
      </c>
      <c r="G1188" s="5">
        <v>0.2</v>
      </c>
      <c r="H1188" s="3">
        <v>0.4</v>
      </c>
      <c r="I1188" s="3">
        <v>1.55139</v>
      </c>
      <c r="J1188" s="12">
        <f t="shared" si="19"/>
        <v>1.3791666666666664</v>
      </c>
      <c r="K1188" s="3">
        <v>0</v>
      </c>
      <c r="L1188" s="3">
        <v>0</v>
      </c>
      <c r="M1188" s="3">
        <v>58</v>
      </c>
      <c r="N1188" s="3">
        <v>0</v>
      </c>
      <c r="O1188" s="3"/>
      <c r="P1188" s="3">
        <f>IF(ISBLANK(Table13[[#This Row],[T1]]),0,IF(Table13[[#This Row],[T1]]&gt;0,1,0))</f>
        <v>0</v>
      </c>
      <c r="Q1188" s="3">
        <f>IF(ISBLANK(Table13[[#This Row],[T2]]),0,IF(Table13[[#This Row],[T2]]&gt;0,1,0))</f>
        <v>0</v>
      </c>
      <c r="R1188" s="3">
        <f>IF(ISBLANK(Table13[[#This Row],[T3]]),0,IF(Table13[[#This Row],[T3]]&gt;0,1,0))</f>
        <v>0</v>
      </c>
      <c r="S1188" s="3">
        <f>IF(ISBLANK(Table13[[#This Row],[T4]]),0,IF(Table13[[#This Row],[T4]]&gt;0,1,0))</f>
        <v>0</v>
      </c>
      <c r="T1188" s="3">
        <v>0.4</v>
      </c>
    </row>
    <row r="1189" spans="1:20">
      <c r="A1189" s="4">
        <v>43787.458333333336</v>
      </c>
      <c r="B1189">
        <v>43787</v>
      </c>
      <c r="C1189" s="3">
        <v>0.45833333333333331</v>
      </c>
      <c r="D1189" s="3">
        <v>11</v>
      </c>
      <c r="E1189" s="3">
        <v>49</v>
      </c>
      <c r="F1189" s="3">
        <v>0.2</v>
      </c>
      <c r="G1189" s="5">
        <v>0.1</v>
      </c>
      <c r="H1189" s="3">
        <v>0.30000000000000004</v>
      </c>
      <c r="I1189" s="3">
        <v>1.55139</v>
      </c>
      <c r="J1189" s="12">
        <f t="shared" si="19"/>
        <v>1.4833333333333332</v>
      </c>
      <c r="K1189" s="3">
        <v>0</v>
      </c>
      <c r="L1189" s="3">
        <v>0</v>
      </c>
      <c r="M1189" s="3">
        <v>58</v>
      </c>
      <c r="N1189" s="3">
        <v>0</v>
      </c>
      <c r="O1189" s="3"/>
      <c r="P1189" s="3">
        <f>IF(ISBLANK(Table13[[#This Row],[T1]]),0,IF(Table13[[#This Row],[T1]]&gt;0,1,0))</f>
        <v>0</v>
      </c>
      <c r="Q1189" s="3">
        <f>IF(ISBLANK(Table13[[#This Row],[T2]]),0,IF(Table13[[#This Row],[T2]]&gt;0,1,0))</f>
        <v>0</v>
      </c>
      <c r="R1189" s="3">
        <f>IF(ISBLANK(Table13[[#This Row],[T3]]),0,IF(Table13[[#This Row],[T3]]&gt;0,1,0))</f>
        <v>0</v>
      </c>
      <c r="S1189" s="3">
        <f>IF(ISBLANK(Table13[[#This Row],[T4]]),0,IF(Table13[[#This Row],[T4]]&gt;0,1,0))</f>
        <v>0</v>
      </c>
      <c r="T1189" s="3">
        <v>0.30000000000000004</v>
      </c>
    </row>
    <row r="1190" spans="1:20">
      <c r="A1190" s="4">
        <v>43787.5</v>
      </c>
      <c r="B1190">
        <v>43787</v>
      </c>
      <c r="C1190" s="3">
        <v>0.5</v>
      </c>
      <c r="D1190" s="3">
        <v>12</v>
      </c>
      <c r="E1190" s="3">
        <v>49</v>
      </c>
      <c r="F1190" s="3">
        <v>0.2</v>
      </c>
      <c r="G1190" s="5">
        <v>0.3</v>
      </c>
      <c r="H1190" s="3">
        <v>0.5</v>
      </c>
      <c r="I1190" s="3">
        <v>1.55139</v>
      </c>
      <c r="J1190" s="12">
        <f t="shared" si="19"/>
        <v>1.5458333333333332</v>
      </c>
      <c r="K1190" s="3">
        <v>0</v>
      </c>
      <c r="L1190" s="3">
        <v>0</v>
      </c>
      <c r="M1190" s="3">
        <v>58</v>
      </c>
      <c r="N1190" s="3">
        <v>0</v>
      </c>
      <c r="O1190" s="3"/>
      <c r="P1190" s="3">
        <f>IF(ISBLANK(Table13[[#This Row],[T1]]),0,IF(Table13[[#This Row],[T1]]&gt;0,1,0))</f>
        <v>0</v>
      </c>
      <c r="Q1190" s="3">
        <f>IF(ISBLANK(Table13[[#This Row],[T2]]),0,IF(Table13[[#This Row],[T2]]&gt;0,1,0))</f>
        <v>0</v>
      </c>
      <c r="R1190" s="3">
        <f>IF(ISBLANK(Table13[[#This Row],[T3]]),0,IF(Table13[[#This Row],[T3]]&gt;0,1,0))</f>
        <v>0</v>
      </c>
      <c r="S1190" s="3">
        <f>IF(ISBLANK(Table13[[#This Row],[T4]]),0,IF(Table13[[#This Row],[T4]]&gt;0,1,0))</f>
        <v>0</v>
      </c>
      <c r="T1190" s="3">
        <v>0.5</v>
      </c>
    </row>
    <row r="1191" spans="1:20">
      <c r="A1191" s="4">
        <v>43787.541666666664</v>
      </c>
      <c r="B1191">
        <v>43787</v>
      </c>
      <c r="C1191" s="3">
        <v>0.54166666666666663</v>
      </c>
      <c r="D1191" s="3">
        <v>13</v>
      </c>
      <c r="E1191" s="3">
        <v>49</v>
      </c>
      <c r="F1191" s="3">
        <v>0.3</v>
      </c>
      <c r="G1191" s="5">
        <v>0.2</v>
      </c>
      <c r="H1191" s="3">
        <v>0.5</v>
      </c>
      <c r="I1191" s="3">
        <v>1.55139</v>
      </c>
      <c r="J1191" s="12">
        <f t="shared" si="19"/>
        <v>1.7249999999999996</v>
      </c>
      <c r="K1191" s="3">
        <v>0</v>
      </c>
      <c r="L1191" s="3">
        <v>0</v>
      </c>
      <c r="M1191" s="3">
        <v>58</v>
      </c>
      <c r="N1191" s="3">
        <v>0</v>
      </c>
      <c r="O1191" s="3"/>
      <c r="P1191" s="3">
        <f>IF(ISBLANK(Table13[[#This Row],[T1]]),0,IF(Table13[[#This Row],[T1]]&gt;0,1,0))</f>
        <v>0</v>
      </c>
      <c r="Q1191" s="3">
        <f>IF(ISBLANK(Table13[[#This Row],[T2]]),0,IF(Table13[[#This Row],[T2]]&gt;0,1,0))</f>
        <v>0</v>
      </c>
      <c r="R1191" s="3">
        <f>IF(ISBLANK(Table13[[#This Row],[T3]]),0,IF(Table13[[#This Row],[T3]]&gt;0,1,0))</f>
        <v>0</v>
      </c>
      <c r="S1191" s="3">
        <f>IF(ISBLANK(Table13[[#This Row],[T4]]),0,IF(Table13[[#This Row],[T4]]&gt;0,1,0))</f>
        <v>0</v>
      </c>
      <c r="T1191" s="3">
        <v>0.5</v>
      </c>
    </row>
    <row r="1192" spans="1:20">
      <c r="A1192" s="4">
        <v>43787.583333333336</v>
      </c>
      <c r="B1192">
        <v>43787</v>
      </c>
      <c r="C1192" s="3">
        <v>0.58333333333333337</v>
      </c>
      <c r="D1192" s="3">
        <v>14</v>
      </c>
      <c r="E1192" s="3">
        <v>49</v>
      </c>
      <c r="F1192" s="3">
        <v>0.3</v>
      </c>
      <c r="G1192" s="5">
        <v>0.2</v>
      </c>
      <c r="H1192" s="3">
        <v>0.5</v>
      </c>
      <c r="I1192" s="3">
        <v>1.55139</v>
      </c>
      <c r="J1192" s="12">
        <f t="shared" si="19"/>
        <v>1.770833333333333</v>
      </c>
      <c r="K1192" s="3">
        <v>0</v>
      </c>
      <c r="L1192" s="3">
        <v>0</v>
      </c>
      <c r="M1192" s="3">
        <v>57</v>
      </c>
      <c r="N1192" s="3">
        <v>0</v>
      </c>
      <c r="O1192" s="3"/>
      <c r="P1192" s="3">
        <f>IF(ISBLANK(Table13[[#This Row],[T1]]),0,IF(Table13[[#This Row],[T1]]&gt;0,1,0))</f>
        <v>0</v>
      </c>
      <c r="Q1192" s="3">
        <f>IF(ISBLANK(Table13[[#This Row],[T2]]),0,IF(Table13[[#This Row],[T2]]&gt;0,1,0))</f>
        <v>0</v>
      </c>
      <c r="R1192" s="3">
        <f>IF(ISBLANK(Table13[[#This Row],[T3]]),0,IF(Table13[[#This Row],[T3]]&gt;0,1,0))</f>
        <v>0</v>
      </c>
      <c r="S1192" s="3">
        <f>IF(ISBLANK(Table13[[#This Row],[T4]]),0,IF(Table13[[#This Row],[T4]]&gt;0,1,0))</f>
        <v>0</v>
      </c>
      <c r="T1192" s="3">
        <v>0.5</v>
      </c>
    </row>
    <row r="1193" spans="1:20">
      <c r="A1193" s="4">
        <v>43787.625</v>
      </c>
      <c r="B1193">
        <v>43787</v>
      </c>
      <c r="C1193" s="3">
        <v>0.625</v>
      </c>
      <c r="D1193" s="3">
        <v>15</v>
      </c>
      <c r="E1193" s="3">
        <v>49</v>
      </c>
      <c r="F1193" s="3">
        <v>0.2</v>
      </c>
      <c r="G1193" s="5">
        <v>0.8</v>
      </c>
      <c r="H1193" s="3">
        <v>1</v>
      </c>
      <c r="I1193" s="3">
        <v>1.55139</v>
      </c>
      <c r="J1193" s="12">
        <f t="shared" si="19"/>
        <v>1.7874999999999996</v>
      </c>
      <c r="K1193" s="3">
        <v>0</v>
      </c>
      <c r="L1193" s="3">
        <v>0</v>
      </c>
      <c r="M1193" s="3">
        <v>58</v>
      </c>
      <c r="N1193" s="3">
        <v>0</v>
      </c>
      <c r="O1193" s="3"/>
      <c r="P1193" s="3">
        <f>IF(ISBLANK(Table13[[#This Row],[T1]]),0,IF(Table13[[#This Row],[T1]]&gt;0,1,0))</f>
        <v>0</v>
      </c>
      <c r="Q1193" s="3">
        <f>IF(ISBLANK(Table13[[#This Row],[T2]]),0,IF(Table13[[#This Row],[T2]]&gt;0,1,0))</f>
        <v>0</v>
      </c>
      <c r="R1193" s="3">
        <f>IF(ISBLANK(Table13[[#This Row],[T3]]),0,IF(Table13[[#This Row],[T3]]&gt;0,1,0))</f>
        <v>0</v>
      </c>
      <c r="S1193" s="3">
        <f>IF(ISBLANK(Table13[[#This Row],[T4]]),0,IF(Table13[[#This Row],[T4]]&gt;0,1,0))</f>
        <v>0</v>
      </c>
      <c r="T1193" s="3">
        <v>1</v>
      </c>
    </row>
    <row r="1194" spans="1:20">
      <c r="A1194" s="4">
        <v>43787.666666666664</v>
      </c>
      <c r="B1194">
        <v>43787</v>
      </c>
      <c r="C1194" s="3">
        <v>0.66666666666666663</v>
      </c>
      <c r="D1194" s="3">
        <v>16</v>
      </c>
      <c r="E1194" s="3">
        <v>49</v>
      </c>
      <c r="F1194" s="3">
        <v>2.4</v>
      </c>
      <c r="G1194" s="5">
        <v>1.1000000000000001</v>
      </c>
      <c r="H1194" s="3">
        <v>3.5</v>
      </c>
      <c r="I1194" s="3">
        <v>1.55139</v>
      </c>
      <c r="J1194" s="12">
        <f t="shared" si="19"/>
        <v>1.770833333333333</v>
      </c>
      <c r="K1194" s="3">
        <v>0</v>
      </c>
      <c r="L1194" s="3">
        <v>0</v>
      </c>
      <c r="M1194" s="3">
        <v>58</v>
      </c>
      <c r="N1194" s="3">
        <v>0</v>
      </c>
      <c r="O1194" s="3"/>
      <c r="P1194" s="3">
        <f>IF(ISBLANK(Table13[[#This Row],[T1]]),0,IF(Table13[[#This Row],[T1]]&gt;0,1,0))</f>
        <v>0</v>
      </c>
      <c r="Q1194" s="3">
        <f>IF(ISBLANK(Table13[[#This Row],[T2]]),0,IF(Table13[[#This Row],[T2]]&gt;0,1,0))</f>
        <v>0</v>
      </c>
      <c r="R1194" s="3">
        <f>IF(ISBLANK(Table13[[#This Row],[T3]]),0,IF(Table13[[#This Row],[T3]]&gt;0,1,0))</f>
        <v>0</v>
      </c>
      <c r="S1194" s="3">
        <f>IF(ISBLANK(Table13[[#This Row],[T4]]),0,IF(Table13[[#This Row],[T4]]&gt;0,1,0))</f>
        <v>0</v>
      </c>
      <c r="T1194" s="3">
        <v>3.5</v>
      </c>
    </row>
    <row r="1195" spans="1:20">
      <c r="A1195" s="4">
        <v>43787.708333333336</v>
      </c>
      <c r="B1195">
        <v>43787</v>
      </c>
      <c r="C1195" s="3">
        <v>0.70833333333333337</v>
      </c>
      <c r="D1195" s="3">
        <v>17</v>
      </c>
      <c r="E1195" s="3">
        <v>49</v>
      </c>
      <c r="F1195" s="3">
        <v>1</v>
      </c>
      <c r="G1195" s="5">
        <v>0.5</v>
      </c>
      <c r="H1195" s="3">
        <v>1.5</v>
      </c>
      <c r="I1195" s="3">
        <v>1.55139</v>
      </c>
      <c r="J1195" s="12">
        <f t="shared" si="19"/>
        <v>1.7375</v>
      </c>
      <c r="K1195" s="3">
        <v>4</v>
      </c>
      <c r="L1195" s="3">
        <v>0</v>
      </c>
      <c r="M1195" s="3">
        <v>58</v>
      </c>
      <c r="N1195" s="3">
        <v>0</v>
      </c>
      <c r="O1195" s="3"/>
      <c r="P1195" s="3">
        <f>IF(ISBLANK(Table13[[#This Row],[T1]]),0,IF(Table13[[#This Row],[T1]]&gt;0,1,0))</f>
        <v>0</v>
      </c>
      <c r="Q1195" s="3">
        <f>IF(ISBLANK(Table13[[#This Row],[T2]]),0,IF(Table13[[#This Row],[T2]]&gt;0,1,0))</f>
        <v>0</v>
      </c>
      <c r="R1195" s="3">
        <f>IF(ISBLANK(Table13[[#This Row],[T3]]),0,IF(Table13[[#This Row],[T3]]&gt;0,1,0))</f>
        <v>1</v>
      </c>
      <c r="S1195" s="3">
        <f>IF(ISBLANK(Table13[[#This Row],[T4]]),0,IF(Table13[[#This Row],[T4]]&gt;0,1,0))</f>
        <v>0</v>
      </c>
      <c r="T1195" s="3">
        <v>1.5</v>
      </c>
    </row>
    <row r="1196" spans="1:20">
      <c r="A1196" s="4">
        <v>43787.75</v>
      </c>
      <c r="B1196">
        <v>43787</v>
      </c>
      <c r="C1196" s="3">
        <v>0.75</v>
      </c>
      <c r="D1196" s="3">
        <v>18</v>
      </c>
      <c r="E1196" s="3">
        <v>49</v>
      </c>
      <c r="F1196" s="3">
        <v>1.1000000000000001</v>
      </c>
      <c r="G1196" s="5">
        <v>0.8</v>
      </c>
      <c r="H1196" s="3">
        <v>1.9000000000000001</v>
      </c>
      <c r="I1196" s="3">
        <v>1.55139</v>
      </c>
      <c r="J1196" s="12">
        <f t="shared" si="19"/>
        <v>1.7083333333333333</v>
      </c>
      <c r="K1196" s="3">
        <v>21</v>
      </c>
      <c r="L1196" s="3">
        <v>0</v>
      </c>
      <c r="M1196" s="3">
        <v>58</v>
      </c>
      <c r="N1196" s="3">
        <v>0</v>
      </c>
      <c r="O1196" s="3"/>
      <c r="P1196" s="3">
        <f>IF(ISBLANK(Table13[[#This Row],[T1]]),0,IF(Table13[[#This Row],[T1]]&gt;0,1,0))</f>
        <v>1</v>
      </c>
      <c r="Q1196" s="3">
        <f>IF(ISBLANK(Table13[[#This Row],[T2]]),0,IF(Table13[[#This Row],[T2]]&gt;0,1,0))</f>
        <v>0</v>
      </c>
      <c r="R1196" s="3">
        <f>IF(ISBLANK(Table13[[#This Row],[T3]]),0,IF(Table13[[#This Row],[T3]]&gt;0,1,0))</f>
        <v>1</v>
      </c>
      <c r="S1196" s="3">
        <f>IF(ISBLANK(Table13[[#This Row],[T4]]),0,IF(Table13[[#This Row],[T4]]&gt;0,1,0))</f>
        <v>0</v>
      </c>
      <c r="T1196" s="3">
        <v>1.9000000000000001</v>
      </c>
    </row>
    <row r="1197" spans="1:20">
      <c r="A1197" s="4">
        <v>43787.791666666664</v>
      </c>
      <c r="B1197">
        <v>43787</v>
      </c>
      <c r="C1197" s="3">
        <v>0.79166666666666663</v>
      </c>
      <c r="D1197" s="3">
        <v>19</v>
      </c>
      <c r="E1197" s="3">
        <v>49</v>
      </c>
      <c r="F1197" s="3">
        <v>0.7</v>
      </c>
      <c r="G1197" s="5">
        <v>0.8</v>
      </c>
      <c r="H1197" s="3">
        <v>1.5</v>
      </c>
      <c r="I1197" s="3">
        <v>1.55139</v>
      </c>
      <c r="J1197" s="12">
        <f t="shared" si="19"/>
        <v>1.6791666666666669</v>
      </c>
      <c r="K1197" s="3">
        <v>0</v>
      </c>
      <c r="L1197" s="3">
        <v>18</v>
      </c>
      <c r="M1197" s="3">
        <v>57</v>
      </c>
      <c r="N1197" s="3">
        <v>0</v>
      </c>
      <c r="O1197" s="3"/>
      <c r="P1197" s="3">
        <f>IF(ISBLANK(Table13[[#This Row],[T1]]),0,IF(Table13[[#This Row],[T1]]&gt;0,1,0))</f>
        <v>1</v>
      </c>
      <c r="Q1197" s="3">
        <f>IF(ISBLANK(Table13[[#This Row],[T2]]),0,IF(Table13[[#This Row],[T2]]&gt;0,1,0))</f>
        <v>0</v>
      </c>
      <c r="R1197" s="3">
        <f>IF(ISBLANK(Table13[[#This Row],[T3]]),0,IF(Table13[[#This Row],[T3]]&gt;0,1,0))</f>
        <v>1</v>
      </c>
      <c r="S1197" s="3">
        <f>IF(ISBLANK(Table13[[#This Row],[T4]]),0,IF(Table13[[#This Row],[T4]]&gt;0,1,0))</f>
        <v>1</v>
      </c>
      <c r="T1197" s="3">
        <v>1.5</v>
      </c>
    </row>
    <row r="1198" spans="1:20">
      <c r="A1198" s="4">
        <v>43787.833333333336</v>
      </c>
      <c r="B1198">
        <v>43787</v>
      </c>
      <c r="C1198" s="3">
        <v>0.83333333333333337</v>
      </c>
      <c r="D1198" s="3">
        <v>20</v>
      </c>
      <c r="E1198" s="3">
        <v>49</v>
      </c>
      <c r="F1198" s="3">
        <v>1.5</v>
      </c>
      <c r="G1198" s="5">
        <v>1.3</v>
      </c>
      <c r="H1198" s="3">
        <v>2.8</v>
      </c>
      <c r="I1198" s="3">
        <v>1.55139</v>
      </c>
      <c r="J1198" s="12">
        <f t="shared" si="19"/>
        <v>1.6458333333333337</v>
      </c>
      <c r="K1198" s="3">
        <v>0</v>
      </c>
      <c r="L1198" s="3">
        <v>58</v>
      </c>
      <c r="M1198" s="3">
        <v>57</v>
      </c>
      <c r="N1198" s="3">
        <v>0</v>
      </c>
      <c r="O1198" s="3"/>
      <c r="P1198" s="3">
        <f>IF(ISBLANK(Table13[[#This Row],[T1]]),0,IF(Table13[[#This Row],[T1]]&gt;0,1,0))</f>
        <v>1</v>
      </c>
      <c r="Q1198" s="3">
        <f>IF(ISBLANK(Table13[[#This Row],[T2]]),0,IF(Table13[[#This Row],[T2]]&gt;0,1,0))</f>
        <v>0</v>
      </c>
      <c r="R1198" s="3">
        <f>IF(ISBLANK(Table13[[#This Row],[T3]]),0,IF(Table13[[#This Row],[T3]]&gt;0,1,0))</f>
        <v>1</v>
      </c>
      <c r="S1198" s="3">
        <f>IF(ISBLANK(Table13[[#This Row],[T4]]),0,IF(Table13[[#This Row],[T4]]&gt;0,1,0))</f>
        <v>1</v>
      </c>
      <c r="T1198" s="3">
        <v>2.8</v>
      </c>
    </row>
    <row r="1199" spans="1:20">
      <c r="A1199" s="4">
        <v>43787.875</v>
      </c>
      <c r="B1199">
        <v>43787</v>
      </c>
      <c r="C1199" s="3">
        <v>0.875</v>
      </c>
      <c r="D1199" s="3">
        <v>21</v>
      </c>
      <c r="E1199" s="3">
        <v>49</v>
      </c>
      <c r="F1199" s="3">
        <v>1.6</v>
      </c>
      <c r="G1199" s="5">
        <v>1.8</v>
      </c>
      <c r="H1199" s="3">
        <v>3.4000000000000004</v>
      </c>
      <c r="I1199" s="3">
        <v>1.55139</v>
      </c>
      <c r="J1199" s="12">
        <f t="shared" si="19"/>
        <v>1.5583333333333336</v>
      </c>
      <c r="K1199" s="3">
        <v>0</v>
      </c>
      <c r="L1199" s="3">
        <v>51</v>
      </c>
      <c r="M1199" s="3">
        <v>54</v>
      </c>
      <c r="N1199" s="3">
        <v>0</v>
      </c>
      <c r="O1199" s="3"/>
      <c r="P1199" s="3">
        <f>IF(ISBLANK(Table13[[#This Row],[T1]]),0,IF(Table13[[#This Row],[T1]]&gt;0,1,0))</f>
        <v>1</v>
      </c>
      <c r="Q1199" s="3">
        <f>IF(ISBLANK(Table13[[#This Row],[T2]]),0,IF(Table13[[#This Row],[T2]]&gt;0,1,0))</f>
        <v>0</v>
      </c>
      <c r="R1199" s="3">
        <f>IF(ISBLANK(Table13[[#This Row],[T3]]),0,IF(Table13[[#This Row],[T3]]&gt;0,1,0))</f>
        <v>1</v>
      </c>
      <c r="S1199" s="3">
        <f>IF(ISBLANK(Table13[[#This Row],[T4]]),0,IF(Table13[[#This Row],[T4]]&gt;0,1,0))</f>
        <v>0</v>
      </c>
      <c r="T1199" s="3">
        <v>3.4000000000000004</v>
      </c>
    </row>
    <row r="1200" spans="1:20">
      <c r="A1200" s="4">
        <v>43787.916666666664</v>
      </c>
      <c r="B1200">
        <v>43787</v>
      </c>
      <c r="C1200" s="3">
        <v>0.91666666666666663</v>
      </c>
      <c r="D1200" s="3">
        <v>22</v>
      </c>
      <c r="E1200" s="3">
        <v>49</v>
      </c>
      <c r="F1200" s="3">
        <v>0.5</v>
      </c>
      <c r="G1200" s="5">
        <v>0.6</v>
      </c>
      <c r="H1200" s="3">
        <v>1.1000000000000001</v>
      </c>
      <c r="I1200" s="3">
        <v>1.55139</v>
      </c>
      <c r="J1200" s="12">
        <f t="shared" si="19"/>
        <v>1.5291666666666675</v>
      </c>
      <c r="K1200" s="3">
        <v>22</v>
      </c>
      <c r="L1200" s="3">
        <v>58</v>
      </c>
      <c r="M1200" s="3">
        <v>58</v>
      </c>
      <c r="N1200" s="3">
        <v>0</v>
      </c>
      <c r="O1200" s="3"/>
      <c r="P1200" s="3">
        <f>IF(ISBLANK(Table13[[#This Row],[T1]]),0,IF(Table13[[#This Row],[T1]]&gt;0,1,0))</f>
        <v>1</v>
      </c>
      <c r="Q1200" s="3">
        <f>IF(ISBLANK(Table13[[#This Row],[T2]]),0,IF(Table13[[#This Row],[T2]]&gt;0,1,0))</f>
        <v>1</v>
      </c>
      <c r="R1200" s="3">
        <f>IF(ISBLANK(Table13[[#This Row],[T3]]),0,IF(Table13[[#This Row],[T3]]&gt;0,1,0))</f>
        <v>1</v>
      </c>
      <c r="S1200" s="3">
        <f>IF(ISBLANK(Table13[[#This Row],[T4]]),0,IF(Table13[[#This Row],[T4]]&gt;0,1,0))</f>
        <v>0</v>
      </c>
      <c r="T1200" s="3">
        <v>1.1000000000000001</v>
      </c>
    </row>
    <row r="1201" spans="1:20">
      <c r="A1201" s="4">
        <v>43787.958333333336</v>
      </c>
      <c r="B1201">
        <v>43787</v>
      </c>
      <c r="C1201" s="3">
        <v>0.95833333333333337</v>
      </c>
      <c r="D1201" s="3">
        <v>23</v>
      </c>
      <c r="E1201" s="3">
        <v>49</v>
      </c>
      <c r="F1201" s="3">
        <v>0.3</v>
      </c>
      <c r="G1201" s="5">
        <v>0.7</v>
      </c>
      <c r="H1201" s="3">
        <v>1</v>
      </c>
      <c r="I1201" s="3">
        <v>1.55139</v>
      </c>
      <c r="J1201" s="12">
        <f t="shared" si="19"/>
        <v>1.541666666666667</v>
      </c>
      <c r="K1201" s="3">
        <v>57</v>
      </c>
      <c r="L1201" s="3">
        <v>57</v>
      </c>
      <c r="M1201" s="3">
        <v>57</v>
      </c>
      <c r="N1201" s="3">
        <v>0</v>
      </c>
      <c r="O1201" s="3"/>
      <c r="P1201" s="3">
        <f>IF(ISBLANK(Table13[[#This Row],[T1]]),0,IF(Table13[[#This Row],[T1]]&gt;0,1,0))</f>
        <v>1</v>
      </c>
      <c r="Q1201" s="3">
        <f>IF(ISBLANK(Table13[[#This Row],[T2]]),0,IF(Table13[[#This Row],[T2]]&gt;0,1,0))</f>
        <v>1</v>
      </c>
      <c r="R1201" s="3">
        <f>IF(ISBLANK(Table13[[#This Row],[T3]]),0,IF(Table13[[#This Row],[T3]]&gt;0,1,0))</f>
        <v>1</v>
      </c>
      <c r="S1201" s="3">
        <f>IF(ISBLANK(Table13[[#This Row],[T4]]),0,IF(Table13[[#This Row],[T4]]&gt;0,1,0))</f>
        <v>0</v>
      </c>
      <c r="T1201" s="3">
        <v>1</v>
      </c>
    </row>
    <row r="1202" spans="1:20">
      <c r="A1202" s="4">
        <v>43788</v>
      </c>
      <c r="B1202">
        <v>43788</v>
      </c>
      <c r="C1202" s="3">
        <v>0</v>
      </c>
      <c r="D1202" s="3">
        <v>0</v>
      </c>
      <c r="E1202" s="3">
        <v>50</v>
      </c>
      <c r="F1202" s="3">
        <v>0.5</v>
      </c>
      <c r="G1202" s="5">
        <v>0.5</v>
      </c>
      <c r="H1202" s="3">
        <v>1</v>
      </c>
      <c r="I1202" s="3">
        <v>1.55139</v>
      </c>
      <c r="J1202" s="12">
        <f t="shared" si="19"/>
        <v>1.5875000000000001</v>
      </c>
      <c r="K1202" s="3">
        <v>58</v>
      </c>
      <c r="L1202" s="3">
        <v>58</v>
      </c>
      <c r="M1202" s="3">
        <v>58</v>
      </c>
      <c r="N1202" s="3">
        <v>0</v>
      </c>
      <c r="O1202" s="3"/>
      <c r="P1202" s="3">
        <f>IF(ISBLANK(Table13[[#This Row],[T1]]),0,IF(Table13[[#This Row],[T1]]&gt;0,1,0))</f>
        <v>1</v>
      </c>
      <c r="Q1202" s="3">
        <f>IF(ISBLANK(Table13[[#This Row],[T2]]),0,IF(Table13[[#This Row],[T2]]&gt;0,1,0))</f>
        <v>1</v>
      </c>
      <c r="R1202" s="3">
        <f>IF(ISBLANK(Table13[[#This Row],[T3]]),0,IF(Table13[[#This Row],[T3]]&gt;0,1,0))</f>
        <v>1</v>
      </c>
      <c r="S1202" s="3">
        <f>IF(ISBLANK(Table13[[#This Row],[T4]]),0,IF(Table13[[#This Row],[T4]]&gt;0,1,0))</f>
        <v>0</v>
      </c>
      <c r="T1202" s="3">
        <v>1</v>
      </c>
    </row>
    <row r="1203" spans="1:20">
      <c r="A1203" s="4">
        <v>43788.041666666664</v>
      </c>
      <c r="B1203">
        <v>43788</v>
      </c>
      <c r="C1203" s="3">
        <v>4.1666666666666664E-2</v>
      </c>
      <c r="D1203" s="3">
        <v>1</v>
      </c>
      <c r="E1203" s="3">
        <v>50</v>
      </c>
      <c r="F1203" s="3">
        <v>0.5</v>
      </c>
      <c r="G1203" s="5">
        <v>0.6</v>
      </c>
      <c r="H1203" s="3">
        <v>1.1000000000000001</v>
      </c>
      <c r="I1203" s="3">
        <v>1.55139</v>
      </c>
      <c r="J1203" s="12">
        <f t="shared" si="19"/>
        <v>1.5750000000000002</v>
      </c>
      <c r="K1203" s="3">
        <v>58</v>
      </c>
      <c r="L1203" s="3">
        <v>58</v>
      </c>
      <c r="M1203" s="3">
        <v>58</v>
      </c>
      <c r="N1203" s="3">
        <v>0</v>
      </c>
      <c r="O1203" s="3"/>
      <c r="P1203" s="3">
        <f>IF(ISBLANK(Table13[[#This Row],[T1]]),0,IF(Table13[[#This Row],[T1]]&gt;0,1,0))</f>
        <v>1</v>
      </c>
      <c r="Q1203" s="3">
        <f>IF(ISBLANK(Table13[[#This Row],[T2]]),0,IF(Table13[[#This Row],[T2]]&gt;0,1,0))</f>
        <v>1</v>
      </c>
      <c r="R1203" s="3">
        <f>IF(ISBLANK(Table13[[#This Row],[T3]]),0,IF(Table13[[#This Row],[T3]]&gt;0,1,0))</f>
        <v>1</v>
      </c>
      <c r="S1203" s="3">
        <f>IF(ISBLANK(Table13[[#This Row],[T4]]),0,IF(Table13[[#This Row],[T4]]&gt;0,1,0))</f>
        <v>0</v>
      </c>
      <c r="T1203" s="3">
        <v>1.1000000000000001</v>
      </c>
    </row>
    <row r="1204" spans="1:20">
      <c r="A1204" s="4">
        <v>43788.083333333336</v>
      </c>
      <c r="B1204">
        <v>43788</v>
      </c>
      <c r="C1204" s="3">
        <v>8.3333333333333329E-2</v>
      </c>
      <c r="D1204" s="3">
        <v>2</v>
      </c>
      <c r="E1204" s="3">
        <v>50</v>
      </c>
      <c r="F1204" s="3">
        <v>0.4</v>
      </c>
      <c r="G1204" s="5">
        <v>0.5</v>
      </c>
      <c r="H1204" s="3">
        <v>0.9</v>
      </c>
      <c r="I1204" s="3">
        <v>1.55139</v>
      </c>
      <c r="J1204" s="12">
        <f t="shared" si="19"/>
        <v>1.5583333333333336</v>
      </c>
      <c r="K1204" s="3">
        <v>58</v>
      </c>
      <c r="L1204" s="3">
        <v>58</v>
      </c>
      <c r="M1204" s="3">
        <v>58</v>
      </c>
      <c r="N1204" s="3">
        <v>0</v>
      </c>
      <c r="O1204" s="3"/>
      <c r="P1204" s="3">
        <f>IF(ISBLANK(Table13[[#This Row],[T1]]),0,IF(Table13[[#This Row],[T1]]&gt;0,1,0))</f>
        <v>1</v>
      </c>
      <c r="Q1204" s="3">
        <f>IF(ISBLANK(Table13[[#This Row],[T2]]),0,IF(Table13[[#This Row],[T2]]&gt;0,1,0))</f>
        <v>1</v>
      </c>
      <c r="R1204" s="3">
        <f>IF(ISBLANK(Table13[[#This Row],[T3]]),0,IF(Table13[[#This Row],[T3]]&gt;0,1,0))</f>
        <v>1</v>
      </c>
      <c r="S1204" s="3">
        <f>IF(ISBLANK(Table13[[#This Row],[T4]]),0,IF(Table13[[#This Row],[T4]]&gt;0,1,0))</f>
        <v>0</v>
      </c>
      <c r="T1204" s="3">
        <v>0.9</v>
      </c>
    </row>
    <row r="1205" spans="1:20">
      <c r="A1205" s="4">
        <v>43788.125</v>
      </c>
      <c r="B1205">
        <v>43788</v>
      </c>
      <c r="C1205" s="3">
        <v>0.125</v>
      </c>
      <c r="D1205" s="3">
        <v>3</v>
      </c>
      <c r="E1205" s="3">
        <v>50</v>
      </c>
      <c r="F1205" s="3">
        <v>0.5</v>
      </c>
      <c r="G1205" s="5">
        <v>0.5</v>
      </c>
      <c r="H1205" s="3">
        <v>1</v>
      </c>
      <c r="I1205" s="3">
        <v>1.55139</v>
      </c>
      <c r="J1205" s="12">
        <f t="shared" si="19"/>
        <v>1.5458333333333336</v>
      </c>
      <c r="K1205" s="3">
        <v>58</v>
      </c>
      <c r="L1205" s="3">
        <v>58</v>
      </c>
      <c r="M1205" s="3">
        <v>58</v>
      </c>
      <c r="N1205" s="3">
        <v>0</v>
      </c>
      <c r="O1205" s="3"/>
      <c r="P1205" s="3">
        <f>IF(ISBLANK(Table13[[#This Row],[T1]]),0,IF(Table13[[#This Row],[T1]]&gt;0,1,0))</f>
        <v>1</v>
      </c>
      <c r="Q1205" s="3">
        <f>IF(ISBLANK(Table13[[#This Row],[T2]]),0,IF(Table13[[#This Row],[T2]]&gt;0,1,0))</f>
        <v>1</v>
      </c>
      <c r="R1205" s="3">
        <f>IF(ISBLANK(Table13[[#This Row],[T3]]),0,IF(Table13[[#This Row],[T3]]&gt;0,1,0))</f>
        <v>1</v>
      </c>
      <c r="S1205" s="3">
        <f>IF(ISBLANK(Table13[[#This Row],[T4]]),0,IF(Table13[[#This Row],[T4]]&gt;0,1,0))</f>
        <v>0</v>
      </c>
      <c r="T1205" s="3">
        <v>1</v>
      </c>
    </row>
    <row r="1206" spans="1:20">
      <c r="A1206" s="4">
        <v>43788.166666666664</v>
      </c>
      <c r="B1206">
        <v>43788</v>
      </c>
      <c r="C1206" s="3">
        <v>0.16666666666666666</v>
      </c>
      <c r="D1206" s="3">
        <v>4</v>
      </c>
      <c r="E1206" s="3">
        <v>50</v>
      </c>
      <c r="F1206" s="3">
        <v>0.4</v>
      </c>
      <c r="G1206" s="5">
        <v>1.1000000000000001</v>
      </c>
      <c r="H1206" s="3">
        <v>1.5</v>
      </c>
      <c r="I1206" s="3">
        <v>1.55139</v>
      </c>
      <c r="J1206" s="12">
        <f t="shared" si="19"/>
        <v>1.5375000000000003</v>
      </c>
      <c r="K1206" s="3">
        <v>58</v>
      </c>
      <c r="L1206" s="3">
        <v>58</v>
      </c>
      <c r="M1206" s="3">
        <v>58</v>
      </c>
      <c r="N1206" s="3">
        <v>0</v>
      </c>
      <c r="O1206" s="3"/>
      <c r="P1206" s="3">
        <f>IF(ISBLANK(Table13[[#This Row],[T1]]),0,IF(Table13[[#This Row],[T1]]&gt;0,1,0))</f>
        <v>1</v>
      </c>
      <c r="Q1206" s="3">
        <f>IF(ISBLANK(Table13[[#This Row],[T2]]),0,IF(Table13[[#This Row],[T2]]&gt;0,1,0))</f>
        <v>1</v>
      </c>
      <c r="R1206" s="3">
        <f>IF(ISBLANK(Table13[[#This Row],[T3]]),0,IF(Table13[[#This Row],[T3]]&gt;0,1,0))</f>
        <v>1</v>
      </c>
      <c r="S1206" s="3">
        <f>IF(ISBLANK(Table13[[#This Row],[T4]]),0,IF(Table13[[#This Row],[T4]]&gt;0,1,0))</f>
        <v>0</v>
      </c>
      <c r="T1206" s="3">
        <v>1.5</v>
      </c>
    </row>
    <row r="1207" spans="1:20">
      <c r="A1207" s="4">
        <v>43788.208333333336</v>
      </c>
      <c r="B1207">
        <v>43788</v>
      </c>
      <c r="C1207" s="3">
        <v>0.20833333333333334</v>
      </c>
      <c r="D1207" s="3">
        <v>5</v>
      </c>
      <c r="E1207" s="3">
        <v>50</v>
      </c>
      <c r="F1207" s="3">
        <v>1</v>
      </c>
      <c r="G1207" s="5">
        <v>1.5</v>
      </c>
      <c r="H1207" s="3">
        <v>2.5</v>
      </c>
      <c r="I1207" s="3">
        <v>1.55139</v>
      </c>
      <c r="J1207" s="12">
        <f t="shared" si="19"/>
        <v>1.5083333333333335</v>
      </c>
      <c r="K1207" s="3">
        <v>57</v>
      </c>
      <c r="L1207" s="3">
        <v>33</v>
      </c>
      <c r="M1207" s="3">
        <v>57</v>
      </c>
      <c r="N1207" s="3">
        <v>0</v>
      </c>
      <c r="O1207" s="3"/>
      <c r="P1207" s="3">
        <f>IF(ISBLANK(Table13[[#This Row],[T1]]),0,IF(Table13[[#This Row],[T1]]&gt;0,1,0))</f>
        <v>1</v>
      </c>
      <c r="Q1207" s="3">
        <f>IF(ISBLANK(Table13[[#This Row],[T2]]),0,IF(Table13[[#This Row],[T2]]&gt;0,1,0))</f>
        <v>1</v>
      </c>
      <c r="R1207" s="3">
        <f>IF(ISBLANK(Table13[[#This Row],[T3]]),0,IF(Table13[[#This Row],[T3]]&gt;0,1,0))</f>
        <v>1</v>
      </c>
      <c r="S1207" s="3">
        <f>IF(ISBLANK(Table13[[#This Row],[T4]]),0,IF(Table13[[#This Row],[T4]]&gt;0,1,0))</f>
        <v>0</v>
      </c>
      <c r="T1207" s="3">
        <v>2.5</v>
      </c>
    </row>
    <row r="1208" spans="1:20">
      <c r="A1208" s="4">
        <v>43788.25</v>
      </c>
      <c r="B1208">
        <v>43788</v>
      </c>
      <c r="C1208" s="3">
        <v>0.25</v>
      </c>
      <c r="D1208" s="3">
        <v>6</v>
      </c>
      <c r="E1208" s="3">
        <v>50</v>
      </c>
      <c r="F1208" s="3">
        <v>0.5</v>
      </c>
      <c r="G1208" s="5">
        <v>0.5</v>
      </c>
      <c r="H1208" s="3">
        <v>1</v>
      </c>
      <c r="I1208" s="3">
        <v>1.55139</v>
      </c>
      <c r="J1208" s="12">
        <f t="shared" si="19"/>
        <v>1.45</v>
      </c>
      <c r="K1208" s="3">
        <v>58</v>
      </c>
      <c r="L1208" s="3">
        <v>0</v>
      </c>
      <c r="M1208" s="3">
        <v>58</v>
      </c>
      <c r="N1208" s="3">
        <v>0</v>
      </c>
      <c r="O1208" s="3"/>
      <c r="P1208" s="3">
        <f>IF(ISBLANK(Table13[[#This Row],[T1]]),0,IF(Table13[[#This Row],[T1]]&gt;0,1,0))</f>
        <v>1</v>
      </c>
      <c r="Q1208" s="3">
        <f>IF(ISBLANK(Table13[[#This Row],[T2]]),0,IF(Table13[[#This Row],[T2]]&gt;0,1,0))</f>
        <v>1</v>
      </c>
      <c r="R1208" s="3">
        <f>IF(ISBLANK(Table13[[#This Row],[T3]]),0,IF(Table13[[#This Row],[T3]]&gt;0,1,0))</f>
        <v>1</v>
      </c>
      <c r="S1208" s="3">
        <f>IF(ISBLANK(Table13[[#This Row],[T4]]),0,IF(Table13[[#This Row],[T4]]&gt;0,1,0))</f>
        <v>0</v>
      </c>
      <c r="T1208" s="3">
        <v>1</v>
      </c>
    </row>
    <row r="1209" spans="1:20">
      <c r="A1209" s="4">
        <v>43788.291666666664</v>
      </c>
      <c r="B1209">
        <v>43788</v>
      </c>
      <c r="C1209" s="3">
        <v>0.29166666666666669</v>
      </c>
      <c r="D1209" s="3">
        <v>7</v>
      </c>
      <c r="E1209" s="3">
        <v>50</v>
      </c>
      <c r="F1209" s="3">
        <v>2.2000000000000002</v>
      </c>
      <c r="G1209" s="5">
        <v>1.2</v>
      </c>
      <c r="H1209" s="3">
        <v>3.4000000000000004</v>
      </c>
      <c r="I1209" s="3">
        <v>1.55139</v>
      </c>
      <c r="J1209" s="12">
        <f t="shared" si="19"/>
        <v>1.5208333333333333</v>
      </c>
      <c r="K1209" s="3">
        <v>58</v>
      </c>
      <c r="L1209" s="3">
        <v>0</v>
      </c>
      <c r="M1209" s="3">
        <v>58</v>
      </c>
      <c r="N1209" s="3">
        <v>0</v>
      </c>
      <c r="O1209" s="3"/>
      <c r="P1209" s="3">
        <f>IF(ISBLANK(Table13[[#This Row],[T1]]),0,IF(Table13[[#This Row],[T1]]&gt;0,1,0))</f>
        <v>1</v>
      </c>
      <c r="Q1209" s="3">
        <f>IF(ISBLANK(Table13[[#This Row],[T2]]),0,IF(Table13[[#This Row],[T2]]&gt;0,1,0))</f>
        <v>1</v>
      </c>
      <c r="R1209" s="3">
        <f>IF(ISBLANK(Table13[[#This Row],[T3]]),0,IF(Table13[[#This Row],[T3]]&gt;0,1,0))</f>
        <v>1</v>
      </c>
      <c r="S1209" s="3">
        <f>IF(ISBLANK(Table13[[#This Row],[T4]]),0,IF(Table13[[#This Row],[T4]]&gt;0,1,0))</f>
        <v>0</v>
      </c>
      <c r="T1209" s="3">
        <v>3.4000000000000004</v>
      </c>
    </row>
    <row r="1210" spans="1:20">
      <c r="A1210" s="4">
        <v>43788.333333333336</v>
      </c>
      <c r="B1210">
        <v>43788</v>
      </c>
      <c r="C1210" s="3">
        <v>0.33333333333333331</v>
      </c>
      <c r="D1210" s="3">
        <v>8</v>
      </c>
      <c r="E1210" s="3">
        <v>50</v>
      </c>
      <c r="F1210" s="3">
        <v>0.2</v>
      </c>
      <c r="G1210" s="5">
        <v>0.2</v>
      </c>
      <c r="H1210" s="3">
        <v>0.4</v>
      </c>
      <c r="I1210" s="3">
        <v>1.55139</v>
      </c>
      <c r="J1210" s="12">
        <f t="shared" si="19"/>
        <v>1.5291666666666668</v>
      </c>
      <c r="K1210" s="3">
        <v>9</v>
      </c>
      <c r="L1210" s="3">
        <v>0</v>
      </c>
      <c r="M1210" s="3">
        <v>58</v>
      </c>
      <c r="N1210" s="3">
        <v>0</v>
      </c>
      <c r="O1210" s="3"/>
      <c r="P1210" s="3">
        <f>IF(ISBLANK(Table13[[#This Row],[T1]]),0,IF(Table13[[#This Row],[T1]]&gt;0,1,0))</f>
        <v>1</v>
      </c>
      <c r="Q1210" s="3">
        <f>IF(ISBLANK(Table13[[#This Row],[T2]]),0,IF(Table13[[#This Row],[T2]]&gt;0,1,0))</f>
        <v>1</v>
      </c>
      <c r="R1210" s="3">
        <f>IF(ISBLANK(Table13[[#This Row],[T3]]),0,IF(Table13[[#This Row],[T3]]&gt;0,1,0))</f>
        <v>0</v>
      </c>
      <c r="S1210" s="3">
        <f>IF(ISBLANK(Table13[[#This Row],[T4]]),0,IF(Table13[[#This Row],[T4]]&gt;0,1,0))</f>
        <v>1</v>
      </c>
      <c r="T1210" s="3">
        <v>0.4</v>
      </c>
    </row>
    <row r="1211" spans="1:20">
      <c r="A1211" s="4">
        <v>43788.375</v>
      </c>
      <c r="B1211">
        <v>43788</v>
      </c>
      <c r="C1211" s="3">
        <v>0.375</v>
      </c>
      <c r="D1211" s="3">
        <v>9</v>
      </c>
      <c r="E1211" s="3">
        <v>50</v>
      </c>
      <c r="F1211" s="3">
        <v>0.2</v>
      </c>
      <c r="G1211" s="5">
        <v>0.2</v>
      </c>
      <c r="H1211" s="3">
        <v>0.4</v>
      </c>
      <c r="I1211" s="3">
        <v>1.55139</v>
      </c>
      <c r="J1211" s="12">
        <f t="shared" si="19"/>
        <v>1.5458333333333334</v>
      </c>
      <c r="K1211" s="3">
        <v>0</v>
      </c>
      <c r="L1211" s="3">
        <v>0</v>
      </c>
      <c r="M1211" s="3">
        <v>58</v>
      </c>
      <c r="N1211" s="3">
        <v>0</v>
      </c>
      <c r="O1211" s="3"/>
      <c r="P1211" s="3">
        <f>IF(ISBLANK(Table13[[#This Row],[T1]]),0,IF(Table13[[#This Row],[T1]]&gt;0,1,0))</f>
        <v>0</v>
      </c>
      <c r="Q1211" s="3">
        <f>IF(ISBLANK(Table13[[#This Row],[T2]]),0,IF(Table13[[#This Row],[T2]]&gt;0,1,0))</f>
        <v>1</v>
      </c>
      <c r="R1211" s="3">
        <f>IF(ISBLANK(Table13[[#This Row],[T3]]),0,IF(Table13[[#This Row],[T3]]&gt;0,1,0))</f>
        <v>0</v>
      </c>
      <c r="S1211" s="3">
        <f>IF(ISBLANK(Table13[[#This Row],[T4]]),0,IF(Table13[[#This Row],[T4]]&gt;0,1,0))</f>
        <v>1</v>
      </c>
      <c r="T1211" s="3">
        <v>0.4</v>
      </c>
    </row>
    <row r="1212" spans="1:20">
      <c r="A1212" s="4">
        <v>43788.416666666664</v>
      </c>
      <c r="B1212">
        <v>43788</v>
      </c>
      <c r="C1212" s="3">
        <v>0.41666666666666669</v>
      </c>
      <c r="D1212" s="3">
        <v>10</v>
      </c>
      <c r="E1212" s="3">
        <v>50</v>
      </c>
      <c r="F1212" s="3">
        <v>0.3</v>
      </c>
      <c r="G1212" s="5">
        <v>2.6</v>
      </c>
      <c r="H1212" s="3">
        <v>2.9</v>
      </c>
      <c r="I1212" s="3">
        <v>1.55139</v>
      </c>
      <c r="J1212" s="12">
        <f t="shared" si="19"/>
        <v>1.5458333333333334</v>
      </c>
      <c r="K1212" s="3">
        <v>0</v>
      </c>
      <c r="L1212" s="3">
        <v>0</v>
      </c>
      <c r="M1212" s="3">
        <v>57</v>
      </c>
      <c r="N1212" s="3">
        <v>0</v>
      </c>
      <c r="O1212" s="3"/>
      <c r="P1212" s="3">
        <f>IF(ISBLANK(Table13[[#This Row],[T1]]),0,IF(Table13[[#This Row],[T1]]&gt;0,1,0))</f>
        <v>0</v>
      </c>
      <c r="Q1212" s="3">
        <f>IF(ISBLANK(Table13[[#This Row],[T2]]),0,IF(Table13[[#This Row],[T2]]&gt;0,1,0))</f>
        <v>0</v>
      </c>
      <c r="R1212" s="3">
        <f>IF(ISBLANK(Table13[[#This Row],[T3]]),0,IF(Table13[[#This Row],[T3]]&gt;0,1,0))</f>
        <v>0</v>
      </c>
      <c r="S1212" s="3">
        <f>IF(ISBLANK(Table13[[#This Row],[T4]]),0,IF(Table13[[#This Row],[T4]]&gt;0,1,0))</f>
        <v>1</v>
      </c>
      <c r="T1212" s="3">
        <v>2.9</v>
      </c>
    </row>
    <row r="1213" spans="1:20">
      <c r="A1213" s="4">
        <v>43788.458333333336</v>
      </c>
      <c r="B1213">
        <v>43788</v>
      </c>
      <c r="C1213" s="3">
        <v>0.45833333333333331</v>
      </c>
      <c r="D1213" s="3">
        <v>11</v>
      </c>
      <c r="E1213" s="3">
        <v>50</v>
      </c>
      <c r="F1213" s="3">
        <v>1.6</v>
      </c>
      <c r="G1213" s="5">
        <v>0.2</v>
      </c>
      <c r="H1213" s="3">
        <v>1.8</v>
      </c>
      <c r="I1213" s="3">
        <v>1.55139</v>
      </c>
      <c r="J1213" s="12">
        <f t="shared" si="19"/>
        <v>1.45</v>
      </c>
      <c r="K1213" s="3">
        <v>0</v>
      </c>
      <c r="L1213" s="3">
        <v>0</v>
      </c>
      <c r="M1213" s="3">
        <v>58</v>
      </c>
      <c r="N1213" s="3">
        <v>0</v>
      </c>
      <c r="O1213" s="3"/>
      <c r="P1213" s="3">
        <f>IF(ISBLANK(Table13[[#This Row],[T1]]),0,IF(Table13[[#This Row],[T1]]&gt;0,1,0))</f>
        <v>0</v>
      </c>
      <c r="Q1213" s="3">
        <f>IF(ISBLANK(Table13[[#This Row],[T2]]),0,IF(Table13[[#This Row],[T2]]&gt;0,1,0))</f>
        <v>0</v>
      </c>
      <c r="R1213" s="3">
        <f>IF(ISBLANK(Table13[[#This Row],[T3]]),0,IF(Table13[[#This Row],[T3]]&gt;0,1,0))</f>
        <v>0</v>
      </c>
      <c r="S1213" s="3">
        <f>IF(ISBLANK(Table13[[#This Row],[T4]]),0,IF(Table13[[#This Row],[T4]]&gt;0,1,0))</f>
        <v>1</v>
      </c>
      <c r="T1213" s="3">
        <v>1.8</v>
      </c>
    </row>
    <row r="1214" spans="1:20">
      <c r="A1214" s="4">
        <v>43788.5</v>
      </c>
      <c r="B1214">
        <v>43788</v>
      </c>
      <c r="C1214" s="3">
        <v>0.5</v>
      </c>
      <c r="D1214" s="3">
        <v>12</v>
      </c>
      <c r="E1214" s="3">
        <v>50</v>
      </c>
      <c r="F1214" s="3">
        <v>1.6</v>
      </c>
      <c r="G1214" s="5">
        <v>3.2</v>
      </c>
      <c r="H1214" s="3">
        <v>4.8000000000000007</v>
      </c>
      <c r="I1214" s="3">
        <v>1.55139</v>
      </c>
      <c r="J1214" s="12">
        <f t="shared" si="19"/>
        <v>1.4458333333333335</v>
      </c>
      <c r="K1214" s="3">
        <v>0</v>
      </c>
      <c r="L1214" s="3">
        <v>0</v>
      </c>
      <c r="M1214" s="3">
        <v>30</v>
      </c>
      <c r="N1214" s="3">
        <v>0</v>
      </c>
      <c r="O1214" s="3"/>
      <c r="P1214" s="3">
        <f>IF(ISBLANK(Table13[[#This Row],[T1]]),0,IF(Table13[[#This Row],[T1]]&gt;0,1,0))</f>
        <v>0</v>
      </c>
      <c r="Q1214" s="3">
        <f>IF(ISBLANK(Table13[[#This Row],[T2]]),0,IF(Table13[[#This Row],[T2]]&gt;0,1,0))</f>
        <v>0</v>
      </c>
      <c r="R1214" s="3">
        <f>IF(ISBLANK(Table13[[#This Row],[T3]]),0,IF(Table13[[#This Row],[T3]]&gt;0,1,0))</f>
        <v>1</v>
      </c>
      <c r="S1214" s="3">
        <f>IF(ISBLANK(Table13[[#This Row],[T4]]),0,IF(Table13[[#This Row],[T4]]&gt;0,1,0))</f>
        <v>1</v>
      </c>
      <c r="T1214" s="3">
        <v>4.8000000000000007</v>
      </c>
    </row>
    <row r="1215" spans="1:20">
      <c r="A1215" s="4">
        <v>43788.541666666664</v>
      </c>
      <c r="B1215">
        <v>43788</v>
      </c>
      <c r="C1215" s="3">
        <v>0.54166666666666663</v>
      </c>
      <c r="D1215" s="3">
        <v>13</v>
      </c>
      <c r="E1215" s="3">
        <v>50</v>
      </c>
      <c r="F1215" s="3">
        <v>1.1000000000000001</v>
      </c>
      <c r="G1215" s="5">
        <v>0.5</v>
      </c>
      <c r="H1215" s="3">
        <v>1.6</v>
      </c>
      <c r="I1215" s="3">
        <v>1.55139</v>
      </c>
      <c r="J1215" s="12">
        <f t="shared" si="19"/>
        <v>1.2708333333333333</v>
      </c>
      <c r="K1215" s="3">
        <v>0</v>
      </c>
      <c r="L1215" s="3">
        <v>0</v>
      </c>
      <c r="M1215" s="3">
        <v>58</v>
      </c>
      <c r="N1215" s="3">
        <v>0</v>
      </c>
      <c r="O1215" s="3"/>
      <c r="P1215" s="3">
        <f>IF(ISBLANK(Table13[[#This Row],[T1]]),0,IF(Table13[[#This Row],[T1]]&gt;0,1,0))</f>
        <v>0</v>
      </c>
      <c r="Q1215" s="3">
        <f>IF(ISBLANK(Table13[[#This Row],[T2]]),0,IF(Table13[[#This Row],[T2]]&gt;0,1,0))</f>
        <v>0</v>
      </c>
      <c r="R1215" s="3">
        <f>IF(ISBLANK(Table13[[#This Row],[T3]]),0,IF(Table13[[#This Row],[T3]]&gt;0,1,0))</f>
        <v>1</v>
      </c>
      <c r="S1215" s="3">
        <f>IF(ISBLANK(Table13[[#This Row],[T4]]),0,IF(Table13[[#This Row],[T4]]&gt;0,1,0))</f>
        <v>1</v>
      </c>
      <c r="T1215" s="3">
        <v>1.6</v>
      </c>
    </row>
    <row r="1216" spans="1:20">
      <c r="A1216" s="4">
        <v>43788.583333333336</v>
      </c>
      <c r="B1216">
        <v>43788</v>
      </c>
      <c r="C1216" s="3">
        <v>0.58333333333333337</v>
      </c>
      <c r="D1216" s="3">
        <v>14</v>
      </c>
      <c r="E1216" s="3">
        <v>50</v>
      </c>
      <c r="F1216" s="3">
        <v>0.6</v>
      </c>
      <c r="G1216" s="5">
        <v>0.3</v>
      </c>
      <c r="H1216" s="3">
        <v>0.89999999999999991</v>
      </c>
      <c r="I1216" s="3">
        <v>1.55139</v>
      </c>
      <c r="J1216" s="12">
        <f t="shared" si="19"/>
        <v>1.2249999999999999</v>
      </c>
      <c r="K1216" s="3">
        <v>0</v>
      </c>
      <c r="L1216" s="3">
        <v>0</v>
      </c>
      <c r="M1216" s="3">
        <v>58</v>
      </c>
      <c r="N1216" s="3">
        <v>0</v>
      </c>
      <c r="O1216" s="3"/>
      <c r="P1216" s="3">
        <f>IF(ISBLANK(Table13[[#This Row],[T1]]),0,IF(Table13[[#This Row],[T1]]&gt;0,1,0))</f>
        <v>0</v>
      </c>
      <c r="Q1216" s="3">
        <f>IF(ISBLANK(Table13[[#This Row],[T2]]),0,IF(Table13[[#This Row],[T2]]&gt;0,1,0))</f>
        <v>0</v>
      </c>
      <c r="R1216" s="3">
        <f>IF(ISBLANK(Table13[[#This Row],[T3]]),0,IF(Table13[[#This Row],[T3]]&gt;0,1,0))</f>
        <v>1</v>
      </c>
      <c r="S1216" s="3">
        <f>IF(ISBLANK(Table13[[#This Row],[T4]]),0,IF(Table13[[#This Row],[T4]]&gt;0,1,0))</f>
        <v>1</v>
      </c>
      <c r="T1216" s="3">
        <v>0.89999999999999991</v>
      </c>
    </row>
    <row r="1217" spans="1:20">
      <c r="A1217" s="4">
        <v>43788.625</v>
      </c>
      <c r="B1217">
        <v>43788</v>
      </c>
      <c r="C1217" s="3">
        <v>0.625</v>
      </c>
      <c r="D1217" s="3">
        <v>15</v>
      </c>
      <c r="E1217" s="3">
        <v>50</v>
      </c>
      <c r="F1217" s="3">
        <v>0.3</v>
      </c>
      <c r="G1217" s="5">
        <v>0.3</v>
      </c>
      <c r="H1217" s="3">
        <v>0.6</v>
      </c>
      <c r="I1217" s="3">
        <v>1.55139</v>
      </c>
      <c r="J1217" s="12">
        <f t="shared" si="19"/>
        <v>1.2625</v>
      </c>
      <c r="K1217" s="3">
        <v>0</v>
      </c>
      <c r="L1217" s="3">
        <v>0</v>
      </c>
      <c r="M1217" s="3">
        <v>58</v>
      </c>
      <c r="N1217" s="3">
        <v>0</v>
      </c>
      <c r="O1217" s="3"/>
      <c r="P1217" s="3">
        <f>IF(ISBLANK(Table13[[#This Row],[T1]]),0,IF(Table13[[#This Row],[T1]]&gt;0,1,0))</f>
        <v>0</v>
      </c>
      <c r="Q1217" s="3">
        <f>IF(ISBLANK(Table13[[#This Row],[T2]]),0,IF(Table13[[#This Row],[T2]]&gt;0,1,0))</f>
        <v>0</v>
      </c>
      <c r="R1217" s="3">
        <f>IF(ISBLANK(Table13[[#This Row],[T3]]),0,IF(Table13[[#This Row],[T3]]&gt;0,1,0))</f>
        <v>1</v>
      </c>
      <c r="S1217" s="3">
        <f>IF(ISBLANK(Table13[[#This Row],[T4]]),0,IF(Table13[[#This Row],[T4]]&gt;0,1,0))</f>
        <v>1</v>
      </c>
      <c r="T1217" s="3">
        <v>0.6</v>
      </c>
    </row>
    <row r="1218" spans="1:20">
      <c r="A1218" s="4">
        <v>43788.666666666664</v>
      </c>
      <c r="B1218">
        <v>43788</v>
      </c>
      <c r="C1218" s="3">
        <v>0.66666666666666663</v>
      </c>
      <c r="D1218" s="3">
        <v>16</v>
      </c>
      <c r="E1218" s="3">
        <v>50</v>
      </c>
      <c r="F1218" s="3">
        <v>0.8</v>
      </c>
      <c r="G1218" s="5">
        <v>1.9</v>
      </c>
      <c r="H1218" s="3">
        <v>2.7</v>
      </c>
      <c r="I1218" s="3">
        <v>1.55139</v>
      </c>
      <c r="J1218" s="12">
        <f t="shared" ref="J1218:J1281" si="20">AVERAGE(H1218:H1241)</f>
        <v>1.2874999999999999</v>
      </c>
      <c r="K1218" s="3">
        <v>0</v>
      </c>
      <c r="L1218" s="3">
        <v>0</v>
      </c>
      <c r="M1218" s="3">
        <v>58</v>
      </c>
      <c r="N1218" s="3">
        <v>0</v>
      </c>
      <c r="O1218" s="3"/>
      <c r="P1218" s="3">
        <f>IF(ISBLANK(Table13[[#This Row],[T1]]),0,IF(Table13[[#This Row],[T1]]&gt;0,1,0))</f>
        <v>1</v>
      </c>
      <c r="Q1218" s="3">
        <f>IF(ISBLANK(Table13[[#This Row],[T2]]),0,IF(Table13[[#This Row],[T2]]&gt;0,1,0))</f>
        <v>0</v>
      </c>
      <c r="R1218" s="3">
        <f>IF(ISBLANK(Table13[[#This Row],[T3]]),0,IF(Table13[[#This Row],[T3]]&gt;0,1,0))</f>
        <v>1</v>
      </c>
      <c r="S1218" s="3">
        <f>IF(ISBLANK(Table13[[#This Row],[T4]]),0,IF(Table13[[#This Row],[T4]]&gt;0,1,0))</f>
        <v>0</v>
      </c>
      <c r="T1218" s="3">
        <v>2.7</v>
      </c>
    </row>
    <row r="1219" spans="1:20">
      <c r="A1219" s="4">
        <v>43788.708333333336</v>
      </c>
      <c r="B1219">
        <v>43788</v>
      </c>
      <c r="C1219" s="3">
        <v>0.70833333333333337</v>
      </c>
      <c r="D1219" s="3">
        <v>17</v>
      </c>
      <c r="E1219" s="3">
        <v>50</v>
      </c>
      <c r="F1219" s="3">
        <v>0.3</v>
      </c>
      <c r="G1219" s="5">
        <v>0.5</v>
      </c>
      <c r="H1219" s="3">
        <v>0.8</v>
      </c>
      <c r="I1219" s="3">
        <v>1.55139</v>
      </c>
      <c r="J1219" s="12">
        <f t="shared" si="20"/>
        <v>1.2875000000000001</v>
      </c>
      <c r="K1219" s="3">
        <v>0</v>
      </c>
      <c r="L1219" s="3">
        <v>0</v>
      </c>
      <c r="M1219" s="3">
        <v>56</v>
      </c>
      <c r="N1219" s="3">
        <v>0</v>
      </c>
      <c r="O1219" s="3"/>
      <c r="P1219" s="3">
        <f>IF(ISBLANK(Table13[[#This Row],[T1]]),0,IF(Table13[[#This Row],[T1]]&gt;0,1,0))</f>
        <v>1</v>
      </c>
      <c r="Q1219" s="3">
        <f>IF(ISBLANK(Table13[[#This Row],[T2]]),0,IF(Table13[[#This Row],[T2]]&gt;0,1,0))</f>
        <v>0</v>
      </c>
      <c r="R1219" s="3">
        <f>IF(ISBLANK(Table13[[#This Row],[T3]]),0,IF(Table13[[#This Row],[T3]]&gt;0,1,0))</f>
        <v>1</v>
      </c>
      <c r="S1219" s="3">
        <f>IF(ISBLANK(Table13[[#This Row],[T4]]),0,IF(Table13[[#This Row],[T4]]&gt;0,1,0))</f>
        <v>0</v>
      </c>
      <c r="T1219" s="3">
        <v>0.8</v>
      </c>
    </row>
    <row r="1220" spans="1:20">
      <c r="A1220" s="4">
        <v>43788.75</v>
      </c>
      <c r="B1220">
        <v>43788</v>
      </c>
      <c r="C1220" s="3">
        <v>0.75</v>
      </c>
      <c r="D1220" s="3">
        <v>18</v>
      </c>
      <c r="E1220" s="3">
        <v>50</v>
      </c>
      <c r="F1220" s="3">
        <v>0.6</v>
      </c>
      <c r="G1220" s="5">
        <v>0.6</v>
      </c>
      <c r="H1220" s="3">
        <v>1.2</v>
      </c>
      <c r="I1220" s="3">
        <v>1.55139</v>
      </c>
      <c r="J1220" s="12">
        <f t="shared" si="20"/>
        <v>1.3291666666666666</v>
      </c>
      <c r="K1220" s="3">
        <v>0</v>
      </c>
      <c r="L1220" s="3">
        <v>0</v>
      </c>
      <c r="M1220" s="3">
        <v>55</v>
      </c>
      <c r="N1220" s="3">
        <v>0</v>
      </c>
      <c r="O1220" s="3"/>
      <c r="P1220" s="3">
        <f>IF(ISBLANK(Table13[[#This Row],[T1]]),0,IF(Table13[[#This Row],[T1]]&gt;0,1,0))</f>
        <v>1</v>
      </c>
      <c r="Q1220" s="3">
        <f>IF(ISBLANK(Table13[[#This Row],[T2]]),0,IF(Table13[[#This Row],[T2]]&gt;0,1,0))</f>
        <v>0</v>
      </c>
      <c r="R1220" s="3">
        <f>IF(ISBLANK(Table13[[#This Row],[T3]]),0,IF(Table13[[#This Row],[T3]]&gt;0,1,0))</f>
        <v>1</v>
      </c>
      <c r="S1220" s="3">
        <f>IF(ISBLANK(Table13[[#This Row],[T4]]),0,IF(Table13[[#This Row],[T4]]&gt;0,1,0))</f>
        <v>0</v>
      </c>
      <c r="T1220" s="3">
        <v>1.2</v>
      </c>
    </row>
    <row r="1221" spans="1:20">
      <c r="A1221" s="4">
        <v>43788.791666666664</v>
      </c>
      <c r="B1221">
        <v>43788</v>
      </c>
      <c r="C1221" s="3">
        <v>0.79166666666666663</v>
      </c>
      <c r="D1221" s="3">
        <v>19</v>
      </c>
      <c r="E1221" s="3">
        <v>50</v>
      </c>
      <c r="F1221" s="3">
        <v>0.2</v>
      </c>
      <c r="G1221" s="5">
        <v>0.5</v>
      </c>
      <c r="H1221" s="3">
        <v>0.7</v>
      </c>
      <c r="I1221" s="3">
        <v>1.55139</v>
      </c>
      <c r="J1221" s="12">
        <f t="shared" si="20"/>
        <v>1.3958333333333333</v>
      </c>
      <c r="K1221" s="3"/>
      <c r="L1221" s="3"/>
      <c r="M1221" s="3"/>
      <c r="N1221" s="3"/>
      <c r="O1221" s="3"/>
      <c r="P1221" s="3">
        <f>IF(ISBLANK(Table13[[#This Row],[T1]]),0,IF(Table13[[#This Row],[T1]]&gt;0,1,0))</f>
        <v>1</v>
      </c>
      <c r="Q1221" s="3">
        <f>IF(ISBLANK(Table13[[#This Row],[T2]]),0,IF(Table13[[#This Row],[T2]]&gt;0,1,0))</f>
        <v>0</v>
      </c>
      <c r="R1221" s="3">
        <f>IF(ISBLANK(Table13[[#This Row],[T3]]),0,IF(Table13[[#This Row],[T3]]&gt;0,1,0))</f>
        <v>1</v>
      </c>
      <c r="S1221" s="3">
        <f>IF(ISBLANK(Table13[[#This Row],[T4]]),0,IF(Table13[[#This Row],[T4]]&gt;0,1,0))</f>
        <v>0</v>
      </c>
      <c r="T1221" s="3">
        <v>0.7</v>
      </c>
    </row>
    <row r="1222" spans="1:20">
      <c r="A1222" s="4">
        <v>43788.833333333336</v>
      </c>
      <c r="B1222">
        <v>43788</v>
      </c>
      <c r="C1222" s="3">
        <v>0.83333333333333337</v>
      </c>
      <c r="D1222" s="3">
        <v>20</v>
      </c>
      <c r="E1222" s="3">
        <v>50</v>
      </c>
      <c r="F1222" s="3">
        <v>0.3</v>
      </c>
      <c r="G1222" s="5">
        <v>0.4</v>
      </c>
      <c r="H1222" s="3">
        <v>0.7</v>
      </c>
      <c r="I1222" s="3">
        <v>1.55139</v>
      </c>
      <c r="J1222" s="12">
        <f t="shared" si="20"/>
        <v>1.45</v>
      </c>
      <c r="K1222" s="3"/>
      <c r="L1222" s="3"/>
      <c r="M1222" s="3"/>
      <c r="N1222" s="3"/>
      <c r="O1222" s="3"/>
      <c r="P1222" s="3">
        <f>IF(ISBLANK(Table13[[#This Row],[T1]]),0,IF(Table13[[#This Row],[T1]]&gt;0,1,0))</f>
        <v>0</v>
      </c>
      <c r="Q1222" s="3">
        <f>IF(ISBLANK(Table13[[#This Row],[T2]]),0,IF(Table13[[#This Row],[T2]]&gt;0,1,0))</f>
        <v>0</v>
      </c>
      <c r="R1222" s="3">
        <f>IF(ISBLANK(Table13[[#This Row],[T3]]),0,IF(Table13[[#This Row],[T3]]&gt;0,1,0))</f>
        <v>1</v>
      </c>
      <c r="S1222" s="3">
        <f>IF(ISBLANK(Table13[[#This Row],[T4]]),0,IF(Table13[[#This Row],[T4]]&gt;0,1,0))</f>
        <v>0</v>
      </c>
      <c r="T1222" s="3">
        <v>0.7</v>
      </c>
    </row>
    <row r="1223" spans="1:20">
      <c r="A1223" s="4">
        <v>43788.875</v>
      </c>
      <c r="B1223">
        <v>43788</v>
      </c>
      <c r="C1223" s="3">
        <v>0.875</v>
      </c>
      <c r="D1223" s="3">
        <v>21</v>
      </c>
      <c r="E1223" s="3">
        <v>50</v>
      </c>
      <c r="F1223" s="3">
        <v>0.6</v>
      </c>
      <c r="G1223" s="5">
        <v>2.1</v>
      </c>
      <c r="H1223" s="3">
        <v>2.7</v>
      </c>
      <c r="I1223" s="3">
        <v>1.55139</v>
      </c>
      <c r="J1223" s="12">
        <f t="shared" si="20"/>
        <v>1.5750000000000002</v>
      </c>
      <c r="K1223" s="3">
        <v>29</v>
      </c>
      <c r="L1223" s="3">
        <v>9</v>
      </c>
      <c r="M1223" s="3">
        <v>0</v>
      </c>
      <c r="N1223" s="3">
        <v>0</v>
      </c>
      <c r="O1223" s="3"/>
      <c r="P1223" s="3">
        <f>IF(ISBLANK(Table13[[#This Row],[T1]]),0,IF(Table13[[#This Row],[T1]]&gt;0,1,0))</f>
        <v>0</v>
      </c>
      <c r="Q1223" s="3">
        <f>IF(ISBLANK(Table13[[#This Row],[T2]]),0,IF(Table13[[#This Row],[T2]]&gt;0,1,0))</f>
        <v>0</v>
      </c>
      <c r="R1223" s="3">
        <f>IF(ISBLANK(Table13[[#This Row],[T3]]),0,IF(Table13[[#This Row],[T3]]&gt;0,1,0))</f>
        <v>1</v>
      </c>
      <c r="S1223" s="3">
        <f>IF(ISBLANK(Table13[[#This Row],[T4]]),0,IF(Table13[[#This Row],[T4]]&gt;0,1,0))</f>
        <v>0</v>
      </c>
      <c r="T1223" s="3">
        <v>2.7</v>
      </c>
    </row>
    <row r="1224" spans="1:20">
      <c r="A1224" s="4">
        <v>43788.916666666664</v>
      </c>
      <c r="B1224">
        <v>43788</v>
      </c>
      <c r="C1224" s="3">
        <v>0.91666666666666663</v>
      </c>
      <c r="D1224" s="3">
        <v>22</v>
      </c>
      <c r="E1224" s="3">
        <v>50</v>
      </c>
      <c r="F1224" s="3">
        <v>0.9</v>
      </c>
      <c r="G1224" s="5">
        <v>0.5</v>
      </c>
      <c r="H1224" s="3">
        <v>1.4</v>
      </c>
      <c r="I1224" s="3">
        <v>1.55139</v>
      </c>
      <c r="J1224" s="12">
        <f t="shared" si="20"/>
        <v>1.5666666666666667</v>
      </c>
      <c r="K1224" s="3">
        <v>57</v>
      </c>
      <c r="L1224" s="3">
        <v>57</v>
      </c>
      <c r="M1224" s="3">
        <v>0</v>
      </c>
      <c r="N1224" s="3">
        <v>0</v>
      </c>
      <c r="O1224" s="3"/>
      <c r="P1224" s="3">
        <f>IF(ISBLANK(Table13[[#This Row],[T1]]),0,IF(Table13[[#This Row],[T1]]&gt;0,1,0))</f>
        <v>0</v>
      </c>
      <c r="Q1224" s="3">
        <f>IF(ISBLANK(Table13[[#This Row],[T2]]),0,IF(Table13[[#This Row],[T2]]&gt;0,1,0))</f>
        <v>0</v>
      </c>
      <c r="R1224" s="3">
        <f>IF(ISBLANK(Table13[[#This Row],[T3]]),0,IF(Table13[[#This Row],[T3]]&gt;0,1,0))</f>
        <v>1</v>
      </c>
      <c r="S1224" s="3">
        <f>IF(ISBLANK(Table13[[#This Row],[T4]]),0,IF(Table13[[#This Row],[T4]]&gt;0,1,0))</f>
        <v>0</v>
      </c>
      <c r="T1224" s="3">
        <v>1.4</v>
      </c>
    </row>
    <row r="1225" spans="1:20">
      <c r="A1225" s="4">
        <v>43788.958333333336</v>
      </c>
      <c r="B1225">
        <v>43788</v>
      </c>
      <c r="C1225" s="3">
        <v>0.95833333333333337</v>
      </c>
      <c r="D1225" s="3">
        <v>23</v>
      </c>
      <c r="E1225" s="3">
        <v>50</v>
      </c>
      <c r="F1225" s="3">
        <v>1.4</v>
      </c>
      <c r="G1225" s="5">
        <v>0.7</v>
      </c>
      <c r="H1225" s="3">
        <v>2.0999999999999996</v>
      </c>
      <c r="I1225" s="3">
        <v>1.55139</v>
      </c>
      <c r="J1225" s="12">
        <f t="shared" si="20"/>
        <v>1.5750000000000002</v>
      </c>
      <c r="K1225" s="3">
        <v>58</v>
      </c>
      <c r="L1225" s="3">
        <v>58</v>
      </c>
      <c r="M1225" s="3">
        <v>34</v>
      </c>
      <c r="N1225" s="3">
        <v>0</v>
      </c>
      <c r="O1225" s="3"/>
      <c r="P1225" s="3">
        <f>IF(ISBLANK(Table13[[#This Row],[T1]]),0,IF(Table13[[#This Row],[T1]]&gt;0,1,0))</f>
        <v>0</v>
      </c>
      <c r="Q1225" s="3">
        <f>IF(ISBLANK(Table13[[#This Row],[T2]]),0,IF(Table13[[#This Row],[T2]]&gt;0,1,0))</f>
        <v>0</v>
      </c>
      <c r="R1225" s="3">
        <f>IF(ISBLANK(Table13[[#This Row],[T3]]),0,IF(Table13[[#This Row],[T3]]&gt;0,1,0))</f>
        <v>1</v>
      </c>
      <c r="S1225" s="3">
        <f>IF(ISBLANK(Table13[[#This Row],[T4]]),0,IF(Table13[[#This Row],[T4]]&gt;0,1,0))</f>
        <v>0</v>
      </c>
      <c r="T1225" s="3">
        <v>2.0999999999999996</v>
      </c>
    </row>
    <row r="1226" spans="1:20">
      <c r="A1226" s="4">
        <v>43789</v>
      </c>
      <c r="B1226">
        <v>43789</v>
      </c>
      <c r="C1226" s="3">
        <v>0</v>
      </c>
      <c r="D1226" s="3">
        <v>0</v>
      </c>
      <c r="E1226" s="3">
        <v>51</v>
      </c>
      <c r="F1226" s="3">
        <v>0.2</v>
      </c>
      <c r="G1226" s="5">
        <v>0.5</v>
      </c>
      <c r="H1226" s="3">
        <v>0.7</v>
      </c>
      <c r="I1226" s="3">
        <v>1.55139</v>
      </c>
      <c r="J1226" s="12">
        <f t="shared" si="20"/>
        <v>1.5041666666666664</v>
      </c>
      <c r="K1226" s="3">
        <v>58</v>
      </c>
      <c r="L1226" s="3">
        <v>58</v>
      </c>
      <c r="M1226" s="3">
        <v>58</v>
      </c>
      <c r="N1226" s="3">
        <v>0</v>
      </c>
      <c r="O1226" s="3"/>
      <c r="P1226" s="3">
        <f>IF(ISBLANK(Table13[[#This Row],[T1]]),0,IF(Table13[[#This Row],[T1]]&gt;0,1,0))</f>
        <v>1</v>
      </c>
      <c r="Q1226" s="3">
        <f>IF(ISBLANK(Table13[[#This Row],[T2]]),0,IF(Table13[[#This Row],[T2]]&gt;0,1,0))</f>
        <v>0</v>
      </c>
      <c r="R1226" s="3">
        <f>IF(ISBLANK(Table13[[#This Row],[T3]]),0,IF(Table13[[#This Row],[T3]]&gt;0,1,0))</f>
        <v>1</v>
      </c>
      <c r="S1226" s="3">
        <f>IF(ISBLANK(Table13[[#This Row],[T4]]),0,IF(Table13[[#This Row],[T4]]&gt;0,1,0))</f>
        <v>0</v>
      </c>
      <c r="T1226" s="3">
        <v>0.7</v>
      </c>
    </row>
    <row r="1227" spans="1:20">
      <c r="A1227" s="4">
        <v>43789.041666666664</v>
      </c>
      <c r="B1227">
        <v>43789</v>
      </c>
      <c r="C1227" s="3">
        <v>4.1666666666666664E-2</v>
      </c>
      <c r="D1227" s="3">
        <v>1</v>
      </c>
      <c r="E1227" s="3">
        <v>51</v>
      </c>
      <c r="F1227" s="3">
        <v>0.2</v>
      </c>
      <c r="G1227" s="5">
        <v>0.5</v>
      </c>
      <c r="H1227" s="3">
        <v>0.7</v>
      </c>
      <c r="I1227" s="3">
        <v>1.55139</v>
      </c>
      <c r="J1227" s="12">
        <f t="shared" si="20"/>
        <v>1.4916666666666665</v>
      </c>
      <c r="K1227" s="3">
        <v>58</v>
      </c>
      <c r="L1227" s="3">
        <v>58</v>
      </c>
      <c r="M1227" s="3">
        <v>58</v>
      </c>
      <c r="N1227" s="3">
        <v>0</v>
      </c>
      <c r="O1227" s="3"/>
      <c r="P1227" s="3">
        <f>IF(ISBLANK(Table13[[#This Row],[T1]]),0,IF(Table13[[#This Row],[T1]]&gt;0,1,0))</f>
        <v>1</v>
      </c>
      <c r="Q1227" s="3">
        <f>IF(ISBLANK(Table13[[#This Row],[T2]]),0,IF(Table13[[#This Row],[T2]]&gt;0,1,0))</f>
        <v>0</v>
      </c>
      <c r="R1227" s="3">
        <f>IF(ISBLANK(Table13[[#This Row],[T3]]),0,IF(Table13[[#This Row],[T3]]&gt;0,1,0))</f>
        <v>1</v>
      </c>
      <c r="S1227" s="3">
        <f>IF(ISBLANK(Table13[[#This Row],[T4]]),0,IF(Table13[[#This Row],[T4]]&gt;0,1,0))</f>
        <v>0</v>
      </c>
      <c r="T1227" s="3">
        <v>0.7</v>
      </c>
    </row>
    <row r="1228" spans="1:20">
      <c r="A1228" s="4">
        <v>43789.083333333336</v>
      </c>
      <c r="B1228">
        <v>43789</v>
      </c>
      <c r="C1228" s="3">
        <v>8.3333333333333329E-2</v>
      </c>
      <c r="D1228" s="3">
        <v>2</v>
      </c>
      <c r="E1228" s="3">
        <v>51</v>
      </c>
      <c r="F1228" s="3">
        <v>0.2</v>
      </c>
      <c r="G1228" s="5">
        <v>0.4</v>
      </c>
      <c r="H1228" s="3">
        <v>0.60000000000000009</v>
      </c>
      <c r="I1228" s="3">
        <v>1.55139</v>
      </c>
      <c r="J1228" s="12">
        <f t="shared" si="20"/>
        <v>1.4833333333333334</v>
      </c>
      <c r="K1228" s="3">
        <v>57</v>
      </c>
      <c r="L1228" s="3">
        <v>57</v>
      </c>
      <c r="M1228" s="3">
        <v>57</v>
      </c>
      <c r="N1228" s="3">
        <v>0</v>
      </c>
      <c r="O1228" s="3"/>
      <c r="P1228" s="3">
        <f>IF(ISBLANK(Table13[[#This Row],[T1]]),0,IF(Table13[[#This Row],[T1]]&gt;0,1,0))</f>
        <v>1</v>
      </c>
      <c r="Q1228" s="3">
        <f>IF(ISBLANK(Table13[[#This Row],[T2]]),0,IF(Table13[[#This Row],[T2]]&gt;0,1,0))</f>
        <v>0</v>
      </c>
      <c r="R1228" s="3">
        <f>IF(ISBLANK(Table13[[#This Row],[T3]]),0,IF(Table13[[#This Row],[T3]]&gt;0,1,0))</f>
        <v>1</v>
      </c>
      <c r="S1228" s="3">
        <f>IF(ISBLANK(Table13[[#This Row],[T4]]),0,IF(Table13[[#This Row],[T4]]&gt;0,1,0))</f>
        <v>0</v>
      </c>
      <c r="T1228" s="3">
        <v>0.60000000000000009</v>
      </c>
    </row>
    <row r="1229" spans="1:20">
      <c r="A1229" s="4">
        <v>43789.125</v>
      </c>
      <c r="B1229">
        <v>43789</v>
      </c>
      <c r="C1229" s="3">
        <v>0.125</v>
      </c>
      <c r="D1229" s="3">
        <v>3</v>
      </c>
      <c r="E1229" s="3">
        <v>51</v>
      </c>
      <c r="F1229" s="3">
        <v>0.5</v>
      </c>
      <c r="G1229" s="5">
        <v>0.3</v>
      </c>
      <c r="H1229" s="3">
        <v>0.8</v>
      </c>
      <c r="I1229" s="3">
        <v>1.55139</v>
      </c>
      <c r="J1229" s="12">
        <f t="shared" si="20"/>
        <v>1.4958333333333329</v>
      </c>
      <c r="K1229" s="3">
        <v>58</v>
      </c>
      <c r="L1229" s="3">
        <v>58</v>
      </c>
      <c r="M1229" s="3">
        <v>58</v>
      </c>
      <c r="N1229" s="3">
        <v>0</v>
      </c>
      <c r="O1229" s="3"/>
      <c r="P1229" s="3">
        <f>IF(ISBLANK(Table13[[#This Row],[T1]]),0,IF(Table13[[#This Row],[T1]]&gt;0,1,0))</f>
        <v>1</v>
      </c>
      <c r="Q1229" s="3">
        <f>IF(ISBLANK(Table13[[#This Row],[T2]]),0,IF(Table13[[#This Row],[T2]]&gt;0,1,0))</f>
        <v>0</v>
      </c>
      <c r="R1229" s="3">
        <f>IF(ISBLANK(Table13[[#This Row],[T3]]),0,IF(Table13[[#This Row],[T3]]&gt;0,1,0))</f>
        <v>1</v>
      </c>
      <c r="S1229" s="3">
        <f>IF(ISBLANK(Table13[[#This Row],[T4]]),0,IF(Table13[[#This Row],[T4]]&gt;0,1,0))</f>
        <v>0</v>
      </c>
      <c r="T1229" s="3">
        <v>0.8</v>
      </c>
    </row>
    <row r="1230" spans="1:20">
      <c r="A1230" s="4">
        <v>43789.166666666664</v>
      </c>
      <c r="B1230">
        <v>43789</v>
      </c>
      <c r="C1230" s="3">
        <v>0.16666666666666666</v>
      </c>
      <c r="D1230" s="3">
        <v>4</v>
      </c>
      <c r="E1230" s="3">
        <v>51</v>
      </c>
      <c r="F1230" s="3">
        <v>0.3</v>
      </c>
      <c r="G1230" s="5">
        <v>0.5</v>
      </c>
      <c r="H1230" s="3">
        <v>0.8</v>
      </c>
      <c r="I1230" s="3">
        <v>1.55139</v>
      </c>
      <c r="J1230" s="12">
        <f t="shared" si="20"/>
        <v>1.4999999999999998</v>
      </c>
      <c r="K1230" s="3">
        <v>58</v>
      </c>
      <c r="L1230" s="3">
        <v>58</v>
      </c>
      <c r="M1230" s="3">
        <v>58</v>
      </c>
      <c r="N1230" s="3">
        <v>0</v>
      </c>
      <c r="O1230" s="3"/>
      <c r="P1230" s="3">
        <f>IF(ISBLANK(Table13[[#This Row],[T1]]),0,IF(Table13[[#This Row],[T1]]&gt;0,1,0))</f>
        <v>1</v>
      </c>
      <c r="Q1230" s="3">
        <f>IF(ISBLANK(Table13[[#This Row],[T2]]),0,IF(Table13[[#This Row],[T2]]&gt;0,1,0))</f>
        <v>0</v>
      </c>
      <c r="R1230" s="3">
        <f>IF(ISBLANK(Table13[[#This Row],[T3]]),0,IF(Table13[[#This Row],[T3]]&gt;0,1,0))</f>
        <v>1</v>
      </c>
      <c r="S1230" s="3">
        <f>IF(ISBLANK(Table13[[#This Row],[T4]]),0,IF(Table13[[#This Row],[T4]]&gt;0,1,0))</f>
        <v>0</v>
      </c>
      <c r="T1230" s="3">
        <v>0.8</v>
      </c>
    </row>
    <row r="1231" spans="1:20">
      <c r="A1231" s="4">
        <v>43789.208333333336</v>
      </c>
      <c r="B1231">
        <v>43789</v>
      </c>
      <c r="C1231" s="3">
        <v>0.20833333333333334</v>
      </c>
      <c r="D1231" s="3">
        <v>5</v>
      </c>
      <c r="E1231" s="3">
        <v>51</v>
      </c>
      <c r="F1231" s="3">
        <v>0.5</v>
      </c>
      <c r="G1231" s="5">
        <v>0.6</v>
      </c>
      <c r="H1231" s="3">
        <v>1.1000000000000001</v>
      </c>
      <c r="I1231" s="3">
        <v>1.55139</v>
      </c>
      <c r="J1231" s="12">
        <f t="shared" si="20"/>
        <v>1.5624999999999993</v>
      </c>
      <c r="K1231" s="3">
        <v>58</v>
      </c>
      <c r="L1231" s="3">
        <v>58</v>
      </c>
      <c r="M1231" s="3">
        <v>58</v>
      </c>
      <c r="N1231" s="3">
        <v>0</v>
      </c>
      <c r="O1231" s="3"/>
      <c r="P1231" s="3">
        <f>IF(ISBLANK(Table13[[#This Row],[T1]]),0,IF(Table13[[#This Row],[T1]]&gt;0,1,0))</f>
        <v>1</v>
      </c>
      <c r="Q1231" s="3">
        <f>IF(ISBLANK(Table13[[#This Row],[T2]]),0,IF(Table13[[#This Row],[T2]]&gt;0,1,0))</f>
        <v>0</v>
      </c>
      <c r="R1231" s="3">
        <f>IF(ISBLANK(Table13[[#This Row],[T3]]),0,IF(Table13[[#This Row],[T3]]&gt;0,1,0))</f>
        <v>1</v>
      </c>
      <c r="S1231" s="3">
        <f>IF(ISBLANK(Table13[[#This Row],[T4]]),0,IF(Table13[[#This Row],[T4]]&gt;0,1,0))</f>
        <v>0</v>
      </c>
      <c r="T1231" s="3">
        <v>1.1000000000000001</v>
      </c>
    </row>
    <row r="1232" spans="1:20">
      <c r="A1232" s="4">
        <v>43789.25</v>
      </c>
      <c r="B1232">
        <v>43789</v>
      </c>
      <c r="C1232" s="3">
        <v>0.25</v>
      </c>
      <c r="D1232" s="3">
        <v>6</v>
      </c>
      <c r="E1232" s="3">
        <v>51</v>
      </c>
      <c r="F1232" s="3">
        <v>0.3</v>
      </c>
      <c r="G1232" s="5">
        <v>2.4</v>
      </c>
      <c r="H1232" s="3">
        <v>2.6999999999999997</v>
      </c>
      <c r="I1232" s="3">
        <v>1.55139</v>
      </c>
      <c r="J1232" s="12">
        <f t="shared" si="20"/>
        <v>1.5499999999999996</v>
      </c>
      <c r="K1232" s="3">
        <v>57</v>
      </c>
      <c r="L1232" s="3">
        <v>57</v>
      </c>
      <c r="M1232" s="3">
        <v>57</v>
      </c>
      <c r="N1232" s="3">
        <v>0</v>
      </c>
      <c r="O1232" s="3"/>
      <c r="P1232" s="3">
        <f>IF(ISBLANK(Table13[[#This Row],[T1]]),0,IF(Table13[[#This Row],[T1]]&gt;0,1,0))</f>
        <v>1</v>
      </c>
      <c r="Q1232" s="3">
        <f>IF(ISBLANK(Table13[[#This Row],[T2]]),0,IF(Table13[[#This Row],[T2]]&gt;0,1,0))</f>
        <v>0</v>
      </c>
      <c r="R1232" s="3">
        <f>IF(ISBLANK(Table13[[#This Row],[T3]]),0,IF(Table13[[#This Row],[T3]]&gt;0,1,0))</f>
        <v>1</v>
      </c>
      <c r="S1232" s="3">
        <f>IF(ISBLANK(Table13[[#This Row],[T4]]),0,IF(Table13[[#This Row],[T4]]&gt;0,1,0))</f>
        <v>0</v>
      </c>
      <c r="T1232" s="3">
        <v>2.6999999999999997</v>
      </c>
    </row>
    <row r="1233" spans="1:20">
      <c r="A1233" s="4">
        <v>43789.291666666664</v>
      </c>
      <c r="B1233">
        <v>43789</v>
      </c>
      <c r="C1233" s="3">
        <v>0.29166666666666669</v>
      </c>
      <c r="D1233" s="3">
        <v>7</v>
      </c>
      <c r="E1233" s="3">
        <v>51</v>
      </c>
      <c r="F1233" s="3">
        <v>2.8</v>
      </c>
      <c r="G1233" s="5">
        <v>0.8</v>
      </c>
      <c r="H1233" s="3">
        <v>3.5999999999999996</v>
      </c>
      <c r="I1233" s="3">
        <v>1.55139</v>
      </c>
      <c r="J1233" s="12">
        <f t="shared" si="20"/>
        <v>1.5124999999999995</v>
      </c>
      <c r="K1233" s="3">
        <v>58</v>
      </c>
      <c r="L1233" s="3">
        <v>24</v>
      </c>
      <c r="M1233" s="3">
        <v>58</v>
      </c>
      <c r="N1233" s="3">
        <v>0</v>
      </c>
      <c r="O1233" s="3"/>
      <c r="P1233" s="3">
        <f>IF(ISBLANK(Table13[[#This Row],[T1]]),0,IF(Table13[[#This Row],[T1]]&gt;0,1,0))</f>
        <v>1</v>
      </c>
      <c r="Q1233" s="3">
        <f>IF(ISBLANK(Table13[[#This Row],[T2]]),0,IF(Table13[[#This Row],[T2]]&gt;0,1,0))</f>
        <v>0</v>
      </c>
      <c r="R1233" s="3">
        <f>IF(ISBLANK(Table13[[#This Row],[T3]]),0,IF(Table13[[#This Row],[T3]]&gt;0,1,0))</f>
        <v>1</v>
      </c>
      <c r="S1233" s="3">
        <f>IF(ISBLANK(Table13[[#This Row],[T4]]),0,IF(Table13[[#This Row],[T4]]&gt;0,1,0))</f>
        <v>0</v>
      </c>
      <c r="T1233" s="3">
        <v>3.5999999999999996</v>
      </c>
    </row>
    <row r="1234" spans="1:20">
      <c r="A1234" s="4">
        <v>43789.333333333336</v>
      </c>
      <c r="B1234">
        <v>43789</v>
      </c>
      <c r="C1234" s="3">
        <v>0.33333333333333331</v>
      </c>
      <c r="D1234" s="3">
        <v>8</v>
      </c>
      <c r="E1234" s="3">
        <v>51</v>
      </c>
      <c r="F1234" s="3">
        <v>0.5</v>
      </c>
      <c r="G1234" s="5">
        <v>0.3</v>
      </c>
      <c r="H1234" s="3">
        <v>0.8</v>
      </c>
      <c r="I1234" s="3">
        <v>1.55139</v>
      </c>
      <c r="J1234" s="12">
        <f t="shared" si="20"/>
        <v>1.5125</v>
      </c>
      <c r="K1234" s="3">
        <v>50</v>
      </c>
      <c r="L1234" s="3">
        <v>0</v>
      </c>
      <c r="M1234" s="3">
        <v>58</v>
      </c>
      <c r="N1234" s="3">
        <v>0</v>
      </c>
      <c r="O1234" s="3"/>
      <c r="P1234" s="3">
        <f>IF(ISBLANK(Table13[[#This Row],[T1]]),0,IF(Table13[[#This Row],[T1]]&gt;0,1,0))</f>
        <v>1</v>
      </c>
      <c r="Q1234" s="3">
        <f>IF(ISBLANK(Table13[[#This Row],[T2]]),0,IF(Table13[[#This Row],[T2]]&gt;0,1,0))</f>
        <v>0</v>
      </c>
      <c r="R1234" s="3">
        <f>IF(ISBLANK(Table13[[#This Row],[T3]]),0,IF(Table13[[#This Row],[T3]]&gt;0,1,0))</f>
        <v>1</v>
      </c>
      <c r="S1234" s="3">
        <f>IF(ISBLANK(Table13[[#This Row],[T4]]),0,IF(Table13[[#This Row],[T4]]&gt;0,1,0))</f>
        <v>0</v>
      </c>
      <c r="T1234" s="3">
        <v>0.8</v>
      </c>
    </row>
    <row r="1235" spans="1:20">
      <c r="A1235" s="4">
        <v>43789.375</v>
      </c>
      <c r="B1235">
        <v>43789</v>
      </c>
      <c r="C1235" s="3">
        <v>0.375</v>
      </c>
      <c r="D1235" s="3">
        <v>9</v>
      </c>
      <c r="E1235" s="3">
        <v>51</v>
      </c>
      <c r="F1235" s="3">
        <v>0.2</v>
      </c>
      <c r="G1235" s="5">
        <v>0.2</v>
      </c>
      <c r="H1235" s="3">
        <v>0.4</v>
      </c>
      <c r="I1235" s="3">
        <v>1.55139</v>
      </c>
      <c r="J1235" s="12">
        <f t="shared" si="20"/>
        <v>1.4958333333333333</v>
      </c>
      <c r="K1235" s="3">
        <v>0</v>
      </c>
      <c r="L1235" s="3">
        <v>0</v>
      </c>
      <c r="M1235" s="3">
        <v>58</v>
      </c>
      <c r="N1235" s="3">
        <v>0</v>
      </c>
      <c r="O1235" s="3"/>
      <c r="P1235" s="3">
        <f>IF(ISBLANK(Table13[[#This Row],[T1]]),0,IF(Table13[[#This Row],[T1]]&gt;0,1,0))</f>
        <v>1</v>
      </c>
      <c r="Q1235" s="3">
        <f>IF(ISBLANK(Table13[[#This Row],[T2]]),0,IF(Table13[[#This Row],[T2]]&gt;0,1,0))</f>
        <v>0</v>
      </c>
      <c r="R1235" s="3">
        <f>IF(ISBLANK(Table13[[#This Row],[T3]]),0,IF(Table13[[#This Row],[T3]]&gt;0,1,0))</f>
        <v>1</v>
      </c>
      <c r="S1235" s="3">
        <f>IF(ISBLANK(Table13[[#This Row],[T4]]),0,IF(Table13[[#This Row],[T4]]&gt;0,1,0))</f>
        <v>0</v>
      </c>
      <c r="T1235" s="3">
        <v>0.4</v>
      </c>
    </row>
    <row r="1236" spans="1:20">
      <c r="A1236" s="4">
        <v>43789.416666666664</v>
      </c>
      <c r="B1236">
        <v>43789</v>
      </c>
      <c r="C1236" s="3">
        <v>0.41666666666666669</v>
      </c>
      <c r="D1236" s="3">
        <v>10</v>
      </c>
      <c r="E1236" s="3">
        <v>51</v>
      </c>
      <c r="F1236" s="3">
        <v>0.2</v>
      </c>
      <c r="G1236" s="5">
        <v>0.4</v>
      </c>
      <c r="H1236" s="3">
        <v>0.60000000000000009</v>
      </c>
      <c r="I1236" s="3">
        <v>1.55139</v>
      </c>
      <c r="J1236" s="12">
        <f t="shared" si="20"/>
        <v>1.4999999999999998</v>
      </c>
      <c r="K1236" s="3">
        <v>0</v>
      </c>
      <c r="L1236" s="3">
        <v>0</v>
      </c>
      <c r="M1236" s="3">
        <v>58</v>
      </c>
      <c r="N1236" s="3">
        <v>0</v>
      </c>
      <c r="O1236" s="3"/>
      <c r="P1236" s="3">
        <f>IF(ISBLANK(Table13[[#This Row],[T1]]),0,IF(Table13[[#This Row],[T1]]&gt;0,1,0))</f>
        <v>1</v>
      </c>
      <c r="Q1236" s="3">
        <f>IF(ISBLANK(Table13[[#This Row],[T2]]),0,IF(Table13[[#This Row],[T2]]&gt;0,1,0))</f>
        <v>0</v>
      </c>
      <c r="R1236" s="3">
        <f>IF(ISBLANK(Table13[[#This Row],[T3]]),0,IF(Table13[[#This Row],[T3]]&gt;0,1,0))</f>
        <v>1</v>
      </c>
      <c r="S1236" s="3">
        <f>IF(ISBLANK(Table13[[#This Row],[T4]]),0,IF(Table13[[#This Row],[T4]]&gt;0,1,0))</f>
        <v>0</v>
      </c>
      <c r="T1236" s="3">
        <v>0.60000000000000009</v>
      </c>
    </row>
    <row r="1237" spans="1:20">
      <c r="A1237" s="4">
        <v>43789.458333333336</v>
      </c>
      <c r="B1237">
        <v>43789</v>
      </c>
      <c r="C1237" s="3">
        <v>0.45833333333333331</v>
      </c>
      <c r="D1237" s="3">
        <v>11</v>
      </c>
      <c r="E1237" s="3">
        <v>51</v>
      </c>
      <c r="F1237" s="3">
        <v>1</v>
      </c>
      <c r="G1237" s="5">
        <v>0.7</v>
      </c>
      <c r="H1237" s="3">
        <v>1.7</v>
      </c>
      <c r="I1237" s="3">
        <v>1.55139</v>
      </c>
      <c r="J1237" s="12">
        <f t="shared" si="20"/>
        <v>1.4916666666666665</v>
      </c>
      <c r="K1237" s="3">
        <v>0</v>
      </c>
      <c r="L1237" s="3">
        <v>0</v>
      </c>
      <c r="M1237" s="3">
        <v>58</v>
      </c>
      <c r="N1237" s="3">
        <v>0</v>
      </c>
      <c r="O1237" s="3"/>
      <c r="P1237" s="3">
        <f>IF(ISBLANK(Table13[[#This Row],[T1]]),0,IF(Table13[[#This Row],[T1]]&gt;0,1,0))</f>
        <v>1</v>
      </c>
      <c r="Q1237" s="3">
        <f>IF(ISBLANK(Table13[[#This Row],[T2]]),0,IF(Table13[[#This Row],[T2]]&gt;0,1,0))</f>
        <v>0</v>
      </c>
      <c r="R1237" s="3">
        <f>IF(ISBLANK(Table13[[#This Row],[T3]]),0,IF(Table13[[#This Row],[T3]]&gt;0,1,0))</f>
        <v>1</v>
      </c>
      <c r="S1237" s="3">
        <f>IF(ISBLANK(Table13[[#This Row],[T4]]),0,IF(Table13[[#This Row],[T4]]&gt;0,1,0))</f>
        <v>0</v>
      </c>
      <c r="T1237" s="3">
        <v>1.7</v>
      </c>
    </row>
    <row r="1238" spans="1:20">
      <c r="A1238" s="4">
        <v>43789.5</v>
      </c>
      <c r="B1238">
        <v>43789</v>
      </c>
      <c r="C1238" s="3">
        <v>0.5</v>
      </c>
      <c r="D1238" s="3">
        <v>12</v>
      </c>
      <c r="E1238" s="3">
        <v>51</v>
      </c>
      <c r="F1238" s="3">
        <v>0.3</v>
      </c>
      <c r="G1238" s="5">
        <v>0.3</v>
      </c>
      <c r="H1238" s="3">
        <v>0.6</v>
      </c>
      <c r="I1238" s="3">
        <v>1.55139</v>
      </c>
      <c r="J1238" s="12">
        <f t="shared" si="20"/>
        <v>1.4458333333333331</v>
      </c>
      <c r="K1238" s="3">
        <v>0</v>
      </c>
      <c r="L1238" s="3">
        <v>0</v>
      </c>
      <c r="M1238" s="3">
        <v>57</v>
      </c>
      <c r="N1238" s="3">
        <v>0</v>
      </c>
      <c r="O1238" s="3"/>
      <c r="P1238" s="3">
        <f>IF(ISBLANK(Table13[[#This Row],[T1]]),0,IF(Table13[[#This Row],[T1]]&gt;0,1,0))</f>
        <v>1</v>
      </c>
      <c r="Q1238" s="3">
        <f>IF(ISBLANK(Table13[[#This Row],[T2]]),0,IF(Table13[[#This Row],[T2]]&gt;0,1,0))</f>
        <v>0</v>
      </c>
      <c r="R1238" s="3">
        <f>IF(ISBLANK(Table13[[#This Row],[T3]]),0,IF(Table13[[#This Row],[T3]]&gt;0,1,0))</f>
        <v>1</v>
      </c>
      <c r="S1238" s="3">
        <f>IF(ISBLANK(Table13[[#This Row],[T4]]),0,IF(Table13[[#This Row],[T4]]&gt;0,1,0))</f>
        <v>0</v>
      </c>
      <c r="T1238" s="3">
        <v>0.6</v>
      </c>
    </row>
    <row r="1239" spans="1:20">
      <c r="A1239" s="4">
        <v>43789.541666666664</v>
      </c>
      <c r="B1239">
        <v>43789</v>
      </c>
      <c r="C1239" s="3">
        <v>0.54166666666666663</v>
      </c>
      <c r="D1239" s="3">
        <v>13</v>
      </c>
      <c r="E1239" s="3">
        <v>51</v>
      </c>
      <c r="F1239" s="3">
        <v>0.3</v>
      </c>
      <c r="G1239" s="5">
        <v>0.2</v>
      </c>
      <c r="H1239" s="3">
        <v>0.5</v>
      </c>
      <c r="I1239" s="3">
        <v>1.55139</v>
      </c>
      <c r="J1239" s="12">
        <f t="shared" si="20"/>
        <v>1.4833333333333332</v>
      </c>
      <c r="K1239" s="3">
        <v>0</v>
      </c>
      <c r="L1239" s="3">
        <v>0</v>
      </c>
      <c r="M1239" s="3">
        <v>58</v>
      </c>
      <c r="N1239" s="3">
        <v>0</v>
      </c>
      <c r="O1239" s="3"/>
      <c r="P1239" s="3">
        <f>IF(ISBLANK(Table13[[#This Row],[T1]]),0,IF(Table13[[#This Row],[T1]]&gt;0,1,0))</f>
        <v>1</v>
      </c>
      <c r="Q1239" s="3">
        <f>IF(ISBLANK(Table13[[#This Row],[T2]]),0,IF(Table13[[#This Row],[T2]]&gt;0,1,0))</f>
        <v>0</v>
      </c>
      <c r="R1239" s="3">
        <f>IF(ISBLANK(Table13[[#This Row],[T3]]),0,IF(Table13[[#This Row],[T3]]&gt;0,1,0))</f>
        <v>1</v>
      </c>
      <c r="S1239" s="3">
        <f>IF(ISBLANK(Table13[[#This Row],[T4]]),0,IF(Table13[[#This Row],[T4]]&gt;0,1,0))</f>
        <v>0</v>
      </c>
      <c r="T1239" s="3">
        <v>0.5</v>
      </c>
    </row>
    <row r="1240" spans="1:20">
      <c r="A1240" s="4">
        <v>43789.583333333336</v>
      </c>
      <c r="B1240">
        <v>43789</v>
      </c>
      <c r="C1240" s="3">
        <v>0.58333333333333337</v>
      </c>
      <c r="D1240" s="3">
        <v>14</v>
      </c>
      <c r="E1240" s="3">
        <v>51</v>
      </c>
      <c r="F1240" s="3">
        <v>1.4</v>
      </c>
      <c r="G1240" s="5">
        <v>0.4</v>
      </c>
      <c r="H1240" s="3">
        <v>1.7999999999999998</v>
      </c>
      <c r="I1240" s="3">
        <v>1.55139</v>
      </c>
      <c r="J1240" s="12">
        <f t="shared" si="20"/>
        <v>1.4916666666666669</v>
      </c>
      <c r="K1240" s="3">
        <v>0</v>
      </c>
      <c r="L1240" s="3">
        <v>0</v>
      </c>
      <c r="M1240" s="3">
        <v>25</v>
      </c>
      <c r="N1240" s="3">
        <v>0</v>
      </c>
      <c r="O1240" s="3"/>
      <c r="P1240" s="3">
        <f>IF(ISBLANK(Table13[[#This Row],[T1]]),0,IF(Table13[[#This Row],[T1]]&gt;0,1,0))</f>
        <v>1</v>
      </c>
      <c r="Q1240" s="3">
        <f>IF(ISBLANK(Table13[[#This Row],[T2]]),0,IF(Table13[[#This Row],[T2]]&gt;0,1,0))</f>
        <v>0</v>
      </c>
      <c r="R1240" s="3">
        <f>IF(ISBLANK(Table13[[#This Row],[T3]]),0,IF(Table13[[#This Row],[T3]]&gt;0,1,0))</f>
        <v>1</v>
      </c>
      <c r="S1240" s="3">
        <f>IF(ISBLANK(Table13[[#This Row],[T4]]),0,IF(Table13[[#This Row],[T4]]&gt;0,1,0))</f>
        <v>0</v>
      </c>
      <c r="T1240" s="3">
        <v>1.7999999999999998</v>
      </c>
    </row>
    <row r="1241" spans="1:20">
      <c r="A1241" s="4">
        <v>43789.625</v>
      </c>
      <c r="B1241">
        <v>43789</v>
      </c>
      <c r="C1241" s="3">
        <v>0.625</v>
      </c>
      <c r="D1241" s="3">
        <v>15</v>
      </c>
      <c r="E1241" s="3">
        <v>51</v>
      </c>
      <c r="F1241" s="3">
        <v>0.2</v>
      </c>
      <c r="G1241" s="5">
        <v>1</v>
      </c>
      <c r="H1241" s="3">
        <v>1.2</v>
      </c>
      <c r="I1241" s="3">
        <v>1.55139</v>
      </c>
      <c r="J1241" s="12">
        <f t="shared" si="20"/>
        <v>1.4375</v>
      </c>
      <c r="K1241" s="3"/>
      <c r="L1241" s="3"/>
      <c r="M1241" s="3"/>
      <c r="N1241" s="3"/>
      <c r="O1241" s="3"/>
      <c r="P1241" s="3">
        <f>IF(ISBLANK(Table13[[#This Row],[T1]]),0,IF(Table13[[#This Row],[T1]]&gt;0,1,0))</f>
        <v>1</v>
      </c>
      <c r="Q1241" s="3">
        <f>IF(ISBLANK(Table13[[#This Row],[T2]]),0,IF(Table13[[#This Row],[T2]]&gt;0,1,0))</f>
        <v>0</v>
      </c>
      <c r="R1241" s="3">
        <f>IF(ISBLANK(Table13[[#This Row],[T3]]),0,IF(Table13[[#This Row],[T3]]&gt;0,1,0))</f>
        <v>1</v>
      </c>
      <c r="S1241" s="3">
        <f>IF(ISBLANK(Table13[[#This Row],[T4]]),0,IF(Table13[[#This Row],[T4]]&gt;0,1,0))</f>
        <v>0</v>
      </c>
      <c r="T1241" s="3">
        <v>1.2</v>
      </c>
    </row>
    <row r="1242" spans="1:20">
      <c r="A1242" s="4">
        <v>43789.666666666664</v>
      </c>
      <c r="B1242">
        <v>43789</v>
      </c>
      <c r="C1242" s="3">
        <v>0.66666666666666663</v>
      </c>
      <c r="D1242" s="3">
        <v>16</v>
      </c>
      <c r="E1242" s="3">
        <v>51</v>
      </c>
      <c r="F1242" s="3">
        <v>1.4</v>
      </c>
      <c r="G1242" s="5">
        <v>1.3</v>
      </c>
      <c r="H1242" s="3">
        <v>2.7</v>
      </c>
      <c r="I1242" s="3">
        <v>1.55139</v>
      </c>
      <c r="J1242" s="12">
        <f t="shared" si="20"/>
        <v>1.4333333333333333</v>
      </c>
      <c r="K1242" s="3">
        <v>0</v>
      </c>
      <c r="L1242" s="3">
        <v>0</v>
      </c>
      <c r="M1242" s="3">
        <v>27</v>
      </c>
      <c r="N1242" s="3">
        <v>0</v>
      </c>
      <c r="O1242" s="3"/>
      <c r="P1242" s="3">
        <f>IF(ISBLANK(Table13[[#This Row],[T1]]),0,IF(Table13[[#This Row],[T1]]&gt;0,1,0))</f>
        <v>1</v>
      </c>
      <c r="Q1242" s="3">
        <f>IF(ISBLANK(Table13[[#This Row],[T2]]),0,IF(Table13[[#This Row],[T2]]&gt;0,1,0))</f>
        <v>0</v>
      </c>
      <c r="R1242" s="3">
        <f>IF(ISBLANK(Table13[[#This Row],[T3]]),0,IF(Table13[[#This Row],[T3]]&gt;0,1,0))</f>
        <v>1</v>
      </c>
      <c r="S1242" s="3">
        <f>IF(ISBLANK(Table13[[#This Row],[T4]]),0,IF(Table13[[#This Row],[T4]]&gt;0,1,0))</f>
        <v>0</v>
      </c>
      <c r="T1242" s="3">
        <v>2.7</v>
      </c>
    </row>
    <row r="1243" spans="1:20">
      <c r="A1243" s="4">
        <v>43789.708333333336</v>
      </c>
      <c r="B1243">
        <v>43789</v>
      </c>
      <c r="C1243" s="3">
        <v>0.70833333333333337</v>
      </c>
      <c r="D1243" s="3">
        <v>17</v>
      </c>
      <c r="E1243" s="3">
        <v>51</v>
      </c>
      <c r="F1243" s="3">
        <v>1.1000000000000001</v>
      </c>
      <c r="G1243" s="5">
        <v>0.7</v>
      </c>
      <c r="H1243" s="3">
        <v>1.8</v>
      </c>
      <c r="I1243" s="3">
        <v>1.55139</v>
      </c>
      <c r="J1243" s="12">
        <f t="shared" si="20"/>
        <v>1.4291666666666669</v>
      </c>
      <c r="K1243" s="3">
        <v>0</v>
      </c>
      <c r="L1243" s="3">
        <v>0</v>
      </c>
      <c r="M1243" s="3">
        <v>57</v>
      </c>
      <c r="N1243" s="3">
        <v>0</v>
      </c>
      <c r="O1243" s="3"/>
      <c r="P1243" s="3">
        <f>IF(ISBLANK(Table13[[#This Row],[T1]]),0,IF(Table13[[#This Row],[T1]]&gt;0,1,0))</f>
        <v>1</v>
      </c>
      <c r="Q1243" s="3">
        <f>IF(ISBLANK(Table13[[#This Row],[T2]]),0,IF(Table13[[#This Row],[T2]]&gt;0,1,0))</f>
        <v>0</v>
      </c>
      <c r="R1243" s="3">
        <f>IF(ISBLANK(Table13[[#This Row],[T3]]),0,IF(Table13[[#This Row],[T3]]&gt;0,1,0))</f>
        <v>1</v>
      </c>
      <c r="S1243" s="3">
        <f>IF(ISBLANK(Table13[[#This Row],[T4]]),0,IF(Table13[[#This Row],[T4]]&gt;0,1,0))</f>
        <v>0</v>
      </c>
      <c r="T1243" s="3">
        <v>1.8</v>
      </c>
    </row>
    <row r="1244" spans="1:20">
      <c r="A1244" s="4">
        <v>43789.75</v>
      </c>
      <c r="B1244">
        <v>43789</v>
      </c>
      <c r="C1244" s="3">
        <v>0.75</v>
      </c>
      <c r="D1244" s="3">
        <v>18</v>
      </c>
      <c r="E1244" s="3">
        <v>51</v>
      </c>
      <c r="F1244" s="3">
        <v>1</v>
      </c>
      <c r="G1244" s="5">
        <v>1.8</v>
      </c>
      <c r="H1244" s="3">
        <v>2.8</v>
      </c>
      <c r="I1244" s="3">
        <v>1.55139</v>
      </c>
      <c r="J1244" s="12">
        <f t="shared" si="20"/>
        <v>1.5166666666666666</v>
      </c>
      <c r="K1244" s="3">
        <v>0</v>
      </c>
      <c r="L1244" s="3">
        <v>0</v>
      </c>
      <c r="M1244" s="3">
        <v>58</v>
      </c>
      <c r="N1244" s="3">
        <v>0</v>
      </c>
      <c r="O1244" s="3"/>
      <c r="P1244" s="3">
        <f>IF(ISBLANK(Table13[[#This Row],[T1]]),0,IF(Table13[[#This Row],[T1]]&gt;0,1,0))</f>
        <v>1</v>
      </c>
      <c r="Q1244" s="3">
        <f>IF(ISBLANK(Table13[[#This Row],[T2]]),0,IF(Table13[[#This Row],[T2]]&gt;0,1,0))</f>
        <v>0</v>
      </c>
      <c r="R1244" s="3">
        <f>IF(ISBLANK(Table13[[#This Row],[T3]]),0,IF(Table13[[#This Row],[T3]]&gt;0,1,0))</f>
        <v>1</v>
      </c>
      <c r="S1244" s="3">
        <f>IF(ISBLANK(Table13[[#This Row],[T4]]),0,IF(Table13[[#This Row],[T4]]&gt;0,1,0))</f>
        <v>0</v>
      </c>
      <c r="T1244" s="3">
        <v>2.8</v>
      </c>
    </row>
    <row r="1245" spans="1:20">
      <c r="A1245" s="4">
        <v>43789.791666666664</v>
      </c>
      <c r="B1245">
        <v>43789</v>
      </c>
      <c r="C1245" s="3">
        <v>0.79166666666666663</v>
      </c>
      <c r="D1245" s="3">
        <v>19</v>
      </c>
      <c r="E1245" s="3">
        <v>51</v>
      </c>
      <c r="F1245" s="3">
        <v>1</v>
      </c>
      <c r="G1245" s="5">
        <v>1</v>
      </c>
      <c r="H1245" s="3">
        <v>2</v>
      </c>
      <c r="I1245" s="3">
        <v>1.55139</v>
      </c>
      <c r="J1245" s="12">
        <f t="shared" si="20"/>
        <v>1.5541666666666669</v>
      </c>
      <c r="K1245" s="3">
        <v>47</v>
      </c>
      <c r="L1245" s="3">
        <v>13</v>
      </c>
      <c r="M1245" s="3">
        <v>56</v>
      </c>
      <c r="N1245" s="3">
        <v>0</v>
      </c>
      <c r="O1245" s="3"/>
      <c r="P1245" s="3">
        <f>IF(ISBLANK(Table13[[#This Row],[T1]]),0,IF(Table13[[#This Row],[T1]]&gt;0,1,0))</f>
        <v>1</v>
      </c>
      <c r="Q1245" s="3">
        <f>IF(ISBLANK(Table13[[#This Row],[T2]]),0,IF(Table13[[#This Row],[T2]]&gt;0,1,0))</f>
        <v>0</v>
      </c>
      <c r="R1245" s="3">
        <f>IF(ISBLANK(Table13[[#This Row],[T3]]),0,IF(Table13[[#This Row],[T3]]&gt;0,1,0))</f>
        <v>1</v>
      </c>
      <c r="S1245" s="3">
        <f>IF(ISBLANK(Table13[[#This Row],[T4]]),0,IF(Table13[[#This Row],[T4]]&gt;0,1,0))</f>
        <v>0</v>
      </c>
      <c r="T1245" s="3">
        <v>2</v>
      </c>
    </row>
    <row r="1246" spans="1:20">
      <c r="A1246" s="4">
        <v>43789.833333333336</v>
      </c>
      <c r="B1246">
        <v>43789</v>
      </c>
      <c r="C1246" s="3">
        <v>0.83333333333333337</v>
      </c>
      <c r="D1246" s="3">
        <v>20</v>
      </c>
      <c r="E1246" s="3">
        <v>51</v>
      </c>
      <c r="F1246" s="3">
        <v>2.7</v>
      </c>
      <c r="G1246" s="5">
        <v>1</v>
      </c>
      <c r="H1246" s="3">
        <v>3.7</v>
      </c>
      <c r="I1246" s="3">
        <v>1.55139</v>
      </c>
      <c r="J1246" s="12">
        <f t="shared" si="20"/>
        <v>1.6583333333333334</v>
      </c>
      <c r="K1246" s="3">
        <v>57</v>
      </c>
      <c r="L1246" s="3">
        <v>52</v>
      </c>
      <c r="M1246" s="3">
        <v>57</v>
      </c>
      <c r="N1246" s="3">
        <v>0</v>
      </c>
      <c r="O1246" s="3"/>
      <c r="P1246" s="3">
        <f>IF(ISBLANK(Table13[[#This Row],[T1]]),0,IF(Table13[[#This Row],[T1]]&gt;0,1,0))</f>
        <v>1</v>
      </c>
      <c r="Q1246" s="3">
        <f>IF(ISBLANK(Table13[[#This Row],[T2]]),0,IF(Table13[[#This Row],[T2]]&gt;0,1,0))</f>
        <v>0</v>
      </c>
      <c r="R1246" s="3">
        <f>IF(ISBLANK(Table13[[#This Row],[T3]]),0,IF(Table13[[#This Row],[T3]]&gt;0,1,0))</f>
        <v>1</v>
      </c>
      <c r="S1246" s="3">
        <f>IF(ISBLANK(Table13[[#This Row],[T4]]),0,IF(Table13[[#This Row],[T4]]&gt;0,1,0))</f>
        <v>0</v>
      </c>
      <c r="T1246" s="3">
        <v>3.7</v>
      </c>
    </row>
    <row r="1247" spans="1:20">
      <c r="A1247" s="4">
        <v>43789.875</v>
      </c>
      <c r="B1247">
        <v>43789</v>
      </c>
      <c r="C1247" s="3">
        <v>0.875</v>
      </c>
      <c r="D1247" s="3">
        <v>21</v>
      </c>
      <c r="E1247" s="3">
        <v>51</v>
      </c>
      <c r="F1247" s="3">
        <v>0.9</v>
      </c>
      <c r="G1247" s="5">
        <v>1.6</v>
      </c>
      <c r="H1247" s="3">
        <v>2.5</v>
      </c>
      <c r="I1247" s="3">
        <v>1.55139</v>
      </c>
      <c r="J1247" s="12">
        <f t="shared" si="20"/>
        <v>1.6916666666666667</v>
      </c>
      <c r="K1247" s="3">
        <v>58</v>
      </c>
      <c r="L1247" s="3">
        <v>58</v>
      </c>
      <c r="M1247" s="3">
        <v>56</v>
      </c>
      <c r="N1247" s="3">
        <v>0</v>
      </c>
      <c r="O1247" s="3"/>
      <c r="P1247" s="3">
        <f>IF(ISBLANK(Table13[[#This Row],[T1]]),0,IF(Table13[[#This Row],[T1]]&gt;0,1,0))</f>
        <v>1</v>
      </c>
      <c r="Q1247" s="3">
        <f>IF(ISBLANK(Table13[[#This Row],[T2]]),0,IF(Table13[[#This Row],[T2]]&gt;0,1,0))</f>
        <v>0</v>
      </c>
      <c r="R1247" s="3">
        <f>IF(ISBLANK(Table13[[#This Row],[T3]]),0,IF(Table13[[#This Row],[T3]]&gt;0,1,0))</f>
        <v>1</v>
      </c>
      <c r="S1247" s="3">
        <f>IF(ISBLANK(Table13[[#This Row],[T4]]),0,IF(Table13[[#This Row],[T4]]&gt;0,1,0))</f>
        <v>0</v>
      </c>
      <c r="T1247" s="3">
        <v>2.5</v>
      </c>
    </row>
    <row r="1248" spans="1:20">
      <c r="A1248" s="4">
        <v>43789.916666666664</v>
      </c>
      <c r="B1248">
        <v>43789</v>
      </c>
      <c r="C1248" s="3">
        <v>0.91666666666666663</v>
      </c>
      <c r="D1248" s="3">
        <v>22</v>
      </c>
      <c r="E1248" s="3">
        <v>51</v>
      </c>
      <c r="F1248" s="3">
        <v>1.1000000000000001</v>
      </c>
      <c r="G1248" s="5">
        <v>0.5</v>
      </c>
      <c r="H1248" s="3">
        <v>1.6</v>
      </c>
      <c r="I1248" s="3">
        <v>1.55139</v>
      </c>
      <c r="J1248" s="12">
        <f t="shared" si="20"/>
        <v>1.6666666666666667</v>
      </c>
      <c r="K1248" s="3">
        <v>57</v>
      </c>
      <c r="L1248" s="3">
        <v>57</v>
      </c>
      <c r="M1248" s="3">
        <v>57</v>
      </c>
      <c r="N1248" s="3">
        <v>0</v>
      </c>
      <c r="O1248" s="3"/>
      <c r="P1248" s="3">
        <f>IF(ISBLANK(Table13[[#This Row],[T1]]),0,IF(Table13[[#This Row],[T1]]&gt;0,1,0))</f>
        <v>1</v>
      </c>
      <c r="Q1248" s="3">
        <f>IF(ISBLANK(Table13[[#This Row],[T2]]),0,IF(Table13[[#This Row],[T2]]&gt;0,1,0))</f>
        <v>1</v>
      </c>
      <c r="R1248" s="3">
        <f>IF(ISBLANK(Table13[[#This Row],[T3]]),0,IF(Table13[[#This Row],[T3]]&gt;0,1,0))</f>
        <v>1</v>
      </c>
      <c r="S1248" s="3">
        <f>IF(ISBLANK(Table13[[#This Row],[T4]]),0,IF(Table13[[#This Row],[T4]]&gt;0,1,0))</f>
        <v>0</v>
      </c>
      <c r="T1248" s="3">
        <v>1.6</v>
      </c>
    </row>
    <row r="1249" spans="1:20">
      <c r="A1249" s="4">
        <v>43789.958333333336</v>
      </c>
      <c r="B1249">
        <v>43789</v>
      </c>
      <c r="C1249" s="3">
        <v>0.95833333333333337</v>
      </c>
      <c r="D1249" s="3">
        <v>23</v>
      </c>
      <c r="E1249" s="3">
        <v>51</v>
      </c>
      <c r="F1249" s="3">
        <v>0.2</v>
      </c>
      <c r="G1249" s="5">
        <v>0.2</v>
      </c>
      <c r="H1249" s="3">
        <v>0.4</v>
      </c>
      <c r="I1249" s="3">
        <v>1.55139</v>
      </c>
      <c r="J1249" s="12">
        <f t="shared" si="20"/>
        <v>1.6916666666666667</v>
      </c>
      <c r="K1249" s="3">
        <v>58</v>
      </c>
      <c r="L1249" s="3">
        <v>58</v>
      </c>
      <c r="M1249" s="3">
        <v>58</v>
      </c>
      <c r="N1249" s="3">
        <v>0</v>
      </c>
      <c r="O1249" s="3"/>
      <c r="P1249" s="3">
        <f>IF(ISBLANK(Table13[[#This Row],[T1]]),0,IF(Table13[[#This Row],[T1]]&gt;0,1,0))</f>
        <v>1</v>
      </c>
      <c r="Q1249" s="3">
        <f>IF(ISBLANK(Table13[[#This Row],[T2]]),0,IF(Table13[[#This Row],[T2]]&gt;0,1,0))</f>
        <v>1</v>
      </c>
      <c r="R1249" s="3">
        <f>IF(ISBLANK(Table13[[#This Row],[T3]]),0,IF(Table13[[#This Row],[T3]]&gt;0,1,0))</f>
        <v>1</v>
      </c>
      <c r="S1249" s="3">
        <f>IF(ISBLANK(Table13[[#This Row],[T4]]),0,IF(Table13[[#This Row],[T4]]&gt;0,1,0))</f>
        <v>0</v>
      </c>
      <c r="T1249" s="3">
        <v>0.4</v>
      </c>
    </row>
    <row r="1250" spans="1:20">
      <c r="A1250" s="4">
        <v>43790</v>
      </c>
      <c r="B1250">
        <v>43790</v>
      </c>
      <c r="C1250" s="3">
        <v>0</v>
      </c>
      <c r="D1250" s="3">
        <v>0</v>
      </c>
      <c r="E1250" s="3">
        <v>52</v>
      </c>
      <c r="F1250" s="3">
        <v>0.2</v>
      </c>
      <c r="G1250" s="5">
        <v>0.2</v>
      </c>
      <c r="H1250" s="3">
        <v>0.4</v>
      </c>
      <c r="I1250" s="3">
        <v>1.55139</v>
      </c>
      <c r="J1250" s="12">
        <f t="shared" si="20"/>
        <v>1.8458333333333332</v>
      </c>
      <c r="K1250" s="3">
        <v>58</v>
      </c>
      <c r="L1250" s="3">
        <v>58</v>
      </c>
      <c r="M1250" s="3">
        <v>58</v>
      </c>
      <c r="N1250" s="3">
        <v>0</v>
      </c>
      <c r="O1250" s="3"/>
      <c r="P1250" s="3">
        <f>IF(ISBLANK(Table13[[#This Row],[T1]]),0,IF(Table13[[#This Row],[T1]]&gt;0,1,0))</f>
        <v>1</v>
      </c>
      <c r="Q1250" s="3">
        <f>IF(ISBLANK(Table13[[#This Row],[T2]]),0,IF(Table13[[#This Row],[T2]]&gt;0,1,0))</f>
        <v>1</v>
      </c>
      <c r="R1250" s="3">
        <f>IF(ISBLANK(Table13[[#This Row],[T3]]),0,IF(Table13[[#This Row],[T3]]&gt;0,1,0))</f>
        <v>1</v>
      </c>
      <c r="S1250" s="3">
        <f>IF(ISBLANK(Table13[[#This Row],[T4]]),0,IF(Table13[[#This Row],[T4]]&gt;0,1,0))</f>
        <v>0</v>
      </c>
      <c r="T1250" s="3">
        <v>0.4</v>
      </c>
    </row>
    <row r="1251" spans="1:20">
      <c r="A1251" s="4">
        <v>43790.041666666664</v>
      </c>
      <c r="B1251">
        <v>43790</v>
      </c>
      <c r="C1251" s="3">
        <v>4.1666666666666664E-2</v>
      </c>
      <c r="D1251" s="3">
        <v>1</v>
      </c>
      <c r="E1251" s="3">
        <v>52</v>
      </c>
      <c r="F1251" s="3">
        <v>0.2</v>
      </c>
      <c r="G1251" s="5">
        <v>0.3</v>
      </c>
      <c r="H1251" s="3">
        <v>0.5</v>
      </c>
      <c r="I1251" s="3">
        <v>1.55139</v>
      </c>
      <c r="J1251" s="12">
        <f t="shared" si="20"/>
        <v>1.8458333333333334</v>
      </c>
      <c r="K1251" s="3">
        <v>58</v>
      </c>
      <c r="L1251" s="3">
        <v>58</v>
      </c>
      <c r="M1251" s="3">
        <v>58</v>
      </c>
      <c r="N1251" s="3">
        <v>0</v>
      </c>
      <c r="O1251" s="3"/>
      <c r="P1251" s="3">
        <f>IF(ISBLANK(Table13[[#This Row],[T1]]),0,IF(Table13[[#This Row],[T1]]&gt;0,1,0))</f>
        <v>1</v>
      </c>
      <c r="Q1251" s="3">
        <f>IF(ISBLANK(Table13[[#This Row],[T2]]),0,IF(Table13[[#This Row],[T2]]&gt;0,1,0))</f>
        <v>1</v>
      </c>
      <c r="R1251" s="3">
        <f>IF(ISBLANK(Table13[[#This Row],[T3]]),0,IF(Table13[[#This Row],[T3]]&gt;0,1,0))</f>
        <v>1</v>
      </c>
      <c r="S1251" s="3">
        <f>IF(ISBLANK(Table13[[#This Row],[T4]]),0,IF(Table13[[#This Row],[T4]]&gt;0,1,0))</f>
        <v>0</v>
      </c>
      <c r="T1251" s="3">
        <v>0.5</v>
      </c>
    </row>
    <row r="1252" spans="1:20">
      <c r="A1252" s="4">
        <v>43790.083333333336</v>
      </c>
      <c r="B1252">
        <v>43790</v>
      </c>
      <c r="C1252" s="3">
        <v>8.3333333333333329E-2</v>
      </c>
      <c r="D1252" s="3">
        <v>2</v>
      </c>
      <c r="E1252" s="3">
        <v>52</v>
      </c>
      <c r="F1252" s="3">
        <v>0.4</v>
      </c>
      <c r="G1252" s="5">
        <v>0.5</v>
      </c>
      <c r="H1252" s="3">
        <v>0.9</v>
      </c>
      <c r="I1252" s="3">
        <v>1.55139</v>
      </c>
      <c r="J1252" s="12">
        <f t="shared" si="20"/>
        <v>1.8416666666666666</v>
      </c>
      <c r="K1252" s="3">
        <v>58</v>
      </c>
      <c r="L1252" s="3">
        <v>58</v>
      </c>
      <c r="M1252" s="3">
        <v>58</v>
      </c>
      <c r="N1252" s="3">
        <v>0</v>
      </c>
      <c r="O1252" s="3"/>
      <c r="P1252" s="3">
        <f>IF(ISBLANK(Table13[[#This Row],[T1]]),0,IF(Table13[[#This Row],[T1]]&gt;0,1,0))</f>
        <v>1</v>
      </c>
      <c r="Q1252" s="3">
        <f>IF(ISBLANK(Table13[[#This Row],[T2]]),0,IF(Table13[[#This Row],[T2]]&gt;0,1,0))</f>
        <v>1</v>
      </c>
      <c r="R1252" s="3">
        <f>IF(ISBLANK(Table13[[#This Row],[T3]]),0,IF(Table13[[#This Row],[T3]]&gt;0,1,0))</f>
        <v>1</v>
      </c>
      <c r="S1252" s="3">
        <f>IF(ISBLANK(Table13[[#This Row],[T4]]),0,IF(Table13[[#This Row],[T4]]&gt;0,1,0))</f>
        <v>0</v>
      </c>
      <c r="T1252" s="3">
        <v>0.9</v>
      </c>
    </row>
    <row r="1253" spans="1:20">
      <c r="A1253" s="4">
        <v>43790.125</v>
      </c>
      <c r="B1253">
        <v>43790</v>
      </c>
      <c r="C1253" s="3">
        <v>0.125</v>
      </c>
      <c r="D1253" s="3">
        <v>3</v>
      </c>
      <c r="E1253" s="3">
        <v>52</v>
      </c>
      <c r="F1253" s="3">
        <v>0.5</v>
      </c>
      <c r="G1253" s="5">
        <v>0.4</v>
      </c>
      <c r="H1253" s="3">
        <v>0.9</v>
      </c>
      <c r="I1253" s="3">
        <v>1.55139</v>
      </c>
      <c r="J1253" s="12">
        <f t="shared" si="20"/>
        <v>1.8208333333333331</v>
      </c>
      <c r="K1253" s="3">
        <v>58</v>
      </c>
      <c r="L1253" s="3">
        <v>58</v>
      </c>
      <c r="M1253" s="3">
        <v>58</v>
      </c>
      <c r="N1253" s="3">
        <v>0</v>
      </c>
      <c r="O1253" s="3"/>
      <c r="P1253" s="3">
        <f>IF(ISBLANK(Table13[[#This Row],[T1]]),0,IF(Table13[[#This Row],[T1]]&gt;0,1,0))</f>
        <v>1</v>
      </c>
      <c r="Q1253" s="3">
        <f>IF(ISBLANK(Table13[[#This Row],[T2]]),0,IF(Table13[[#This Row],[T2]]&gt;0,1,0))</f>
        <v>1</v>
      </c>
      <c r="R1253" s="3">
        <f>IF(ISBLANK(Table13[[#This Row],[T3]]),0,IF(Table13[[#This Row],[T3]]&gt;0,1,0))</f>
        <v>1</v>
      </c>
      <c r="S1253" s="3">
        <f>IF(ISBLANK(Table13[[#This Row],[T4]]),0,IF(Table13[[#This Row],[T4]]&gt;0,1,0))</f>
        <v>0</v>
      </c>
      <c r="T1253" s="3">
        <v>0.9</v>
      </c>
    </row>
    <row r="1254" spans="1:20">
      <c r="A1254" s="4">
        <v>43790.166666666664</v>
      </c>
      <c r="B1254">
        <v>43790</v>
      </c>
      <c r="C1254" s="3">
        <v>0.16666666666666666</v>
      </c>
      <c r="D1254" s="3">
        <v>4</v>
      </c>
      <c r="E1254" s="3">
        <v>52</v>
      </c>
      <c r="F1254" s="3">
        <v>1.5</v>
      </c>
      <c r="G1254" s="5">
        <v>0.8</v>
      </c>
      <c r="H1254" s="3">
        <v>2.2999999999999998</v>
      </c>
      <c r="I1254" s="3">
        <v>1.55139</v>
      </c>
      <c r="J1254" s="12">
        <f t="shared" si="20"/>
        <v>1.7999999999999998</v>
      </c>
      <c r="K1254" s="3">
        <v>57</v>
      </c>
      <c r="L1254" s="3">
        <v>55</v>
      </c>
      <c r="M1254" s="3">
        <v>57</v>
      </c>
      <c r="N1254" s="3">
        <v>0</v>
      </c>
      <c r="O1254" s="3"/>
      <c r="P1254" s="3">
        <f>IF(ISBLANK(Table13[[#This Row],[T1]]),0,IF(Table13[[#This Row],[T1]]&gt;0,1,0))</f>
        <v>1</v>
      </c>
      <c r="Q1254" s="3">
        <f>IF(ISBLANK(Table13[[#This Row],[T2]]),0,IF(Table13[[#This Row],[T2]]&gt;0,1,0))</f>
        <v>1</v>
      </c>
      <c r="R1254" s="3">
        <f>IF(ISBLANK(Table13[[#This Row],[T3]]),0,IF(Table13[[#This Row],[T3]]&gt;0,1,0))</f>
        <v>1</v>
      </c>
      <c r="S1254" s="3">
        <f>IF(ISBLANK(Table13[[#This Row],[T4]]),0,IF(Table13[[#This Row],[T4]]&gt;0,1,0))</f>
        <v>0</v>
      </c>
      <c r="T1254" s="3">
        <v>2.2999999999999998</v>
      </c>
    </row>
    <row r="1255" spans="1:20">
      <c r="A1255" s="4">
        <v>43790.208333333336</v>
      </c>
      <c r="B1255">
        <v>43790</v>
      </c>
      <c r="C1255" s="3">
        <v>0.20833333333333334</v>
      </c>
      <c r="D1255" s="3">
        <v>5</v>
      </c>
      <c r="E1255" s="3">
        <v>52</v>
      </c>
      <c r="F1255" s="3">
        <v>0.2</v>
      </c>
      <c r="G1255" s="5">
        <v>0.6</v>
      </c>
      <c r="H1255" s="3">
        <v>0.8</v>
      </c>
      <c r="I1255" s="3">
        <v>1.55139</v>
      </c>
      <c r="J1255" s="12">
        <f t="shared" si="20"/>
        <v>1.7291666666666667</v>
      </c>
      <c r="K1255" s="3">
        <v>58</v>
      </c>
      <c r="L1255" s="3">
        <v>27</v>
      </c>
      <c r="M1255" s="3">
        <v>58</v>
      </c>
      <c r="N1255" s="3">
        <v>0</v>
      </c>
      <c r="O1255" s="3"/>
      <c r="P1255" s="3">
        <f>IF(ISBLANK(Table13[[#This Row],[T1]]),0,IF(Table13[[#This Row],[T1]]&gt;0,1,0))</f>
        <v>1</v>
      </c>
      <c r="Q1255" s="3">
        <f>IF(ISBLANK(Table13[[#This Row],[T2]]),0,IF(Table13[[#This Row],[T2]]&gt;0,1,0))</f>
        <v>1</v>
      </c>
      <c r="R1255" s="3">
        <f>IF(ISBLANK(Table13[[#This Row],[T3]]),0,IF(Table13[[#This Row],[T3]]&gt;0,1,0))</f>
        <v>1</v>
      </c>
      <c r="S1255" s="3">
        <f>IF(ISBLANK(Table13[[#This Row],[T4]]),0,IF(Table13[[#This Row],[T4]]&gt;0,1,0))</f>
        <v>0</v>
      </c>
      <c r="T1255" s="3">
        <v>0.8</v>
      </c>
    </row>
    <row r="1256" spans="1:20">
      <c r="A1256" s="4">
        <v>43790.25</v>
      </c>
      <c r="B1256">
        <v>43790</v>
      </c>
      <c r="C1256" s="3">
        <v>0.25</v>
      </c>
      <c r="D1256" s="3">
        <v>6</v>
      </c>
      <c r="E1256" s="3">
        <v>52</v>
      </c>
      <c r="F1256" s="3">
        <v>0.5</v>
      </c>
      <c r="G1256" s="5">
        <v>1.3</v>
      </c>
      <c r="H1256" s="3">
        <v>1.8</v>
      </c>
      <c r="I1256" s="3">
        <v>1.55139</v>
      </c>
      <c r="J1256" s="12">
        <f t="shared" si="20"/>
        <v>1.7625</v>
      </c>
      <c r="K1256" s="3">
        <v>58</v>
      </c>
      <c r="L1256" s="3">
        <v>0</v>
      </c>
      <c r="M1256" s="3">
        <v>58</v>
      </c>
      <c r="N1256" s="3">
        <v>0</v>
      </c>
      <c r="O1256" s="3"/>
      <c r="P1256" s="3">
        <f>IF(ISBLANK(Table13[[#This Row],[T1]]),0,IF(Table13[[#This Row],[T1]]&gt;0,1,0))</f>
        <v>1</v>
      </c>
      <c r="Q1256" s="3">
        <f>IF(ISBLANK(Table13[[#This Row],[T2]]),0,IF(Table13[[#This Row],[T2]]&gt;0,1,0))</f>
        <v>1</v>
      </c>
      <c r="R1256" s="3">
        <f>IF(ISBLANK(Table13[[#This Row],[T3]]),0,IF(Table13[[#This Row],[T3]]&gt;0,1,0))</f>
        <v>1</v>
      </c>
      <c r="S1256" s="3">
        <f>IF(ISBLANK(Table13[[#This Row],[T4]]),0,IF(Table13[[#This Row],[T4]]&gt;0,1,0))</f>
        <v>0</v>
      </c>
      <c r="T1256" s="3">
        <v>1.8</v>
      </c>
    </row>
    <row r="1257" spans="1:20">
      <c r="A1257" s="4">
        <v>43790.291666666664</v>
      </c>
      <c r="B1257">
        <v>43790</v>
      </c>
      <c r="C1257" s="3">
        <v>0.29166666666666669</v>
      </c>
      <c r="D1257" s="3">
        <v>7</v>
      </c>
      <c r="E1257" s="3">
        <v>52</v>
      </c>
      <c r="F1257" s="3">
        <v>2.7</v>
      </c>
      <c r="G1257" s="5">
        <v>0.9</v>
      </c>
      <c r="H1257" s="3">
        <v>3.6</v>
      </c>
      <c r="I1257" s="3">
        <v>1.55139</v>
      </c>
      <c r="J1257" s="12">
        <f t="shared" si="20"/>
        <v>1.7666666666666666</v>
      </c>
      <c r="K1257" s="3">
        <v>51</v>
      </c>
      <c r="L1257" s="3">
        <v>0</v>
      </c>
      <c r="M1257" s="3">
        <v>58</v>
      </c>
      <c r="N1257" s="3">
        <v>0</v>
      </c>
      <c r="O1257" s="3"/>
      <c r="P1257" s="3">
        <f>IF(ISBLANK(Table13[[#This Row],[T1]]),0,IF(Table13[[#This Row],[T1]]&gt;0,1,0))</f>
        <v>1</v>
      </c>
      <c r="Q1257" s="3">
        <f>IF(ISBLANK(Table13[[#This Row],[T2]]),0,IF(Table13[[#This Row],[T2]]&gt;0,1,0))</f>
        <v>1</v>
      </c>
      <c r="R1257" s="3">
        <f>IF(ISBLANK(Table13[[#This Row],[T3]]),0,IF(Table13[[#This Row],[T3]]&gt;0,1,0))</f>
        <v>1</v>
      </c>
      <c r="S1257" s="3">
        <f>IF(ISBLANK(Table13[[#This Row],[T4]]),0,IF(Table13[[#This Row],[T4]]&gt;0,1,0))</f>
        <v>0</v>
      </c>
      <c r="T1257" s="3">
        <v>3.6</v>
      </c>
    </row>
    <row r="1258" spans="1:20">
      <c r="A1258" s="4">
        <v>43790.333333333336</v>
      </c>
      <c r="B1258">
        <v>43790</v>
      </c>
      <c r="C1258" s="3">
        <v>0.33333333333333331</v>
      </c>
      <c r="D1258" s="3">
        <v>8</v>
      </c>
      <c r="E1258" s="3">
        <v>52</v>
      </c>
      <c r="F1258" s="3">
        <v>0.2</v>
      </c>
      <c r="G1258" s="5">
        <v>0.2</v>
      </c>
      <c r="H1258" s="3">
        <v>0.4</v>
      </c>
      <c r="I1258" s="3">
        <v>1.55139</v>
      </c>
      <c r="J1258" s="12">
        <f t="shared" si="20"/>
        <v>1.8125</v>
      </c>
      <c r="K1258" s="3">
        <v>0</v>
      </c>
      <c r="L1258" s="3">
        <v>0</v>
      </c>
      <c r="M1258" s="3">
        <v>58</v>
      </c>
      <c r="N1258" s="3">
        <v>0</v>
      </c>
      <c r="O1258" s="3"/>
      <c r="P1258" s="3">
        <f>IF(ISBLANK(Table13[[#This Row],[T1]]),0,IF(Table13[[#This Row],[T1]]&gt;0,1,0))</f>
        <v>1</v>
      </c>
      <c r="Q1258" s="3">
        <f>IF(ISBLANK(Table13[[#This Row],[T2]]),0,IF(Table13[[#This Row],[T2]]&gt;0,1,0))</f>
        <v>1</v>
      </c>
      <c r="R1258" s="3">
        <f>IF(ISBLANK(Table13[[#This Row],[T3]]),0,IF(Table13[[#This Row],[T3]]&gt;0,1,0))</f>
        <v>1</v>
      </c>
      <c r="S1258" s="3">
        <f>IF(ISBLANK(Table13[[#This Row],[T4]]),0,IF(Table13[[#This Row],[T4]]&gt;0,1,0))</f>
        <v>0</v>
      </c>
      <c r="T1258" s="3">
        <v>0.4</v>
      </c>
    </row>
    <row r="1259" spans="1:20">
      <c r="A1259" s="4">
        <v>43790.375</v>
      </c>
      <c r="B1259">
        <v>43790</v>
      </c>
      <c r="C1259" s="3">
        <v>0.375</v>
      </c>
      <c r="D1259" s="3">
        <v>9</v>
      </c>
      <c r="E1259" s="3">
        <v>52</v>
      </c>
      <c r="F1259" s="3">
        <v>0.3</v>
      </c>
      <c r="G1259" s="5">
        <v>0.2</v>
      </c>
      <c r="H1259" s="3">
        <v>0.5</v>
      </c>
      <c r="I1259" s="3">
        <v>1.55139</v>
      </c>
      <c r="J1259" s="12">
        <f t="shared" si="20"/>
        <v>1.8374999999999997</v>
      </c>
      <c r="K1259" s="3">
        <v>0</v>
      </c>
      <c r="L1259" s="3">
        <v>0</v>
      </c>
      <c r="M1259" s="3">
        <v>57</v>
      </c>
      <c r="N1259" s="3">
        <v>0</v>
      </c>
      <c r="O1259" s="3"/>
      <c r="P1259" s="3">
        <f>IF(ISBLANK(Table13[[#This Row],[T1]]),0,IF(Table13[[#This Row],[T1]]&gt;0,1,0))</f>
        <v>0</v>
      </c>
      <c r="Q1259" s="3">
        <f>IF(ISBLANK(Table13[[#This Row],[T2]]),0,IF(Table13[[#This Row],[T2]]&gt;0,1,0))</f>
        <v>0</v>
      </c>
      <c r="R1259" s="3">
        <f>IF(ISBLANK(Table13[[#This Row],[T3]]),0,IF(Table13[[#This Row],[T3]]&gt;0,1,0))</f>
        <v>1</v>
      </c>
      <c r="S1259" s="3">
        <f>IF(ISBLANK(Table13[[#This Row],[T4]]),0,IF(Table13[[#This Row],[T4]]&gt;0,1,0))</f>
        <v>0</v>
      </c>
      <c r="T1259" s="3">
        <v>0.5</v>
      </c>
    </row>
    <row r="1260" spans="1:20">
      <c r="A1260" s="4">
        <v>43790.416666666664</v>
      </c>
      <c r="B1260">
        <v>43790</v>
      </c>
      <c r="C1260" s="3">
        <v>0.41666666666666669</v>
      </c>
      <c r="D1260" s="3">
        <v>10</v>
      </c>
      <c r="E1260" s="3">
        <v>52</v>
      </c>
      <c r="F1260" s="3">
        <v>0.2</v>
      </c>
      <c r="G1260" s="5">
        <v>0.2</v>
      </c>
      <c r="H1260" s="3">
        <v>0.4</v>
      </c>
      <c r="I1260" s="3">
        <v>1.55139</v>
      </c>
      <c r="J1260" s="12">
        <f t="shared" si="20"/>
        <v>1.8374999999999997</v>
      </c>
      <c r="K1260" s="3">
        <v>0</v>
      </c>
      <c r="L1260" s="3">
        <v>0</v>
      </c>
      <c r="M1260" s="3">
        <v>58</v>
      </c>
      <c r="N1260" s="3">
        <v>0</v>
      </c>
      <c r="O1260" s="3"/>
      <c r="P1260" s="3">
        <f>IF(ISBLANK(Table13[[#This Row],[T1]]),0,IF(Table13[[#This Row],[T1]]&gt;0,1,0))</f>
        <v>0</v>
      </c>
      <c r="Q1260" s="3">
        <f>IF(ISBLANK(Table13[[#This Row],[T2]]),0,IF(Table13[[#This Row],[T2]]&gt;0,1,0))</f>
        <v>0</v>
      </c>
      <c r="R1260" s="3">
        <f>IF(ISBLANK(Table13[[#This Row],[T3]]),0,IF(Table13[[#This Row],[T3]]&gt;0,1,0))</f>
        <v>1</v>
      </c>
      <c r="S1260" s="3">
        <f>IF(ISBLANK(Table13[[#This Row],[T4]]),0,IF(Table13[[#This Row],[T4]]&gt;0,1,0))</f>
        <v>0</v>
      </c>
      <c r="T1260" s="3">
        <v>0.4</v>
      </c>
    </row>
    <row r="1261" spans="1:20">
      <c r="A1261" s="4">
        <v>43790.458333333336</v>
      </c>
      <c r="B1261">
        <v>43790</v>
      </c>
      <c r="C1261" s="3">
        <v>0.45833333333333331</v>
      </c>
      <c r="D1261" s="3">
        <v>11</v>
      </c>
      <c r="E1261" s="3">
        <v>52</v>
      </c>
      <c r="F1261" s="3">
        <v>0.4</v>
      </c>
      <c r="G1261" s="5">
        <v>0.2</v>
      </c>
      <c r="H1261" s="3">
        <v>0.60000000000000009</v>
      </c>
      <c r="I1261" s="3">
        <v>1.55139</v>
      </c>
      <c r="J1261" s="12">
        <f t="shared" si="20"/>
        <v>1.8374999999999997</v>
      </c>
      <c r="K1261" s="3">
        <v>0</v>
      </c>
      <c r="L1261" s="3">
        <v>0</v>
      </c>
      <c r="M1261" s="3">
        <v>58</v>
      </c>
      <c r="N1261" s="3">
        <v>0</v>
      </c>
      <c r="O1261" s="3"/>
      <c r="P1261" s="3">
        <f>IF(ISBLANK(Table13[[#This Row],[T1]]),0,IF(Table13[[#This Row],[T1]]&gt;0,1,0))</f>
        <v>0</v>
      </c>
      <c r="Q1261" s="3">
        <f>IF(ISBLANK(Table13[[#This Row],[T2]]),0,IF(Table13[[#This Row],[T2]]&gt;0,1,0))</f>
        <v>0</v>
      </c>
      <c r="R1261" s="3">
        <f>IF(ISBLANK(Table13[[#This Row],[T3]]),0,IF(Table13[[#This Row],[T3]]&gt;0,1,0))</f>
        <v>1</v>
      </c>
      <c r="S1261" s="3">
        <f>IF(ISBLANK(Table13[[#This Row],[T4]]),0,IF(Table13[[#This Row],[T4]]&gt;0,1,0))</f>
        <v>0</v>
      </c>
      <c r="T1261" s="3">
        <v>0.60000000000000009</v>
      </c>
    </row>
    <row r="1262" spans="1:20">
      <c r="A1262" s="4">
        <v>43790.5</v>
      </c>
      <c r="B1262">
        <v>43790</v>
      </c>
      <c r="C1262" s="3">
        <v>0.5</v>
      </c>
      <c r="D1262" s="3">
        <v>12</v>
      </c>
      <c r="E1262" s="3">
        <v>52</v>
      </c>
      <c r="F1262" s="3">
        <v>1.3</v>
      </c>
      <c r="G1262" s="5">
        <v>0.2</v>
      </c>
      <c r="H1262" s="3">
        <v>1.5</v>
      </c>
      <c r="I1262" s="3">
        <v>1.55139</v>
      </c>
      <c r="J1262" s="12">
        <f t="shared" si="20"/>
        <v>1.8291666666666664</v>
      </c>
      <c r="K1262" s="3">
        <v>0</v>
      </c>
      <c r="L1262" s="3">
        <v>0</v>
      </c>
      <c r="M1262" s="3">
        <v>57</v>
      </c>
      <c r="N1262" s="3">
        <v>0</v>
      </c>
      <c r="O1262" s="3"/>
      <c r="P1262" s="3">
        <f>IF(ISBLANK(Table13[[#This Row],[T1]]),0,IF(Table13[[#This Row],[T1]]&gt;0,1,0))</f>
        <v>0</v>
      </c>
      <c r="Q1262" s="3">
        <f>IF(ISBLANK(Table13[[#This Row],[T2]]),0,IF(Table13[[#This Row],[T2]]&gt;0,1,0))</f>
        <v>1</v>
      </c>
      <c r="R1262" s="3">
        <f>IF(ISBLANK(Table13[[#This Row],[T3]]),0,IF(Table13[[#This Row],[T3]]&gt;0,1,0))</f>
        <v>1</v>
      </c>
      <c r="S1262" s="3">
        <f>IF(ISBLANK(Table13[[#This Row],[T4]]),0,IF(Table13[[#This Row],[T4]]&gt;0,1,0))</f>
        <v>0</v>
      </c>
      <c r="T1262" s="3">
        <v>1.5</v>
      </c>
    </row>
    <row r="1263" spans="1:20">
      <c r="A1263" s="4">
        <v>43790.541666666664</v>
      </c>
      <c r="B1263">
        <v>43790</v>
      </c>
      <c r="C1263" s="3">
        <v>0.54166666666666663</v>
      </c>
      <c r="D1263" s="3">
        <v>13</v>
      </c>
      <c r="E1263" s="3">
        <v>52</v>
      </c>
      <c r="F1263" s="3">
        <v>0.3</v>
      </c>
      <c r="G1263" s="5">
        <v>0.4</v>
      </c>
      <c r="H1263" s="3">
        <v>0.7</v>
      </c>
      <c r="I1263" s="3">
        <v>1.55139</v>
      </c>
      <c r="J1263" s="12">
        <f t="shared" si="20"/>
        <v>1.8666666666666663</v>
      </c>
      <c r="K1263" s="3">
        <v>0</v>
      </c>
      <c r="L1263" s="3">
        <v>0</v>
      </c>
      <c r="M1263" s="3">
        <v>58</v>
      </c>
      <c r="N1263" s="3">
        <v>0</v>
      </c>
      <c r="O1263" s="3"/>
      <c r="P1263" s="3">
        <f>IF(ISBLANK(Table13[[#This Row],[T1]]),0,IF(Table13[[#This Row],[T1]]&gt;0,1,0))</f>
        <v>0</v>
      </c>
      <c r="Q1263" s="3">
        <f>IF(ISBLANK(Table13[[#This Row],[T2]]),0,IF(Table13[[#This Row],[T2]]&gt;0,1,0))</f>
        <v>0</v>
      </c>
      <c r="R1263" s="3">
        <f>IF(ISBLANK(Table13[[#This Row],[T3]]),0,IF(Table13[[#This Row],[T3]]&gt;0,1,0))</f>
        <v>1</v>
      </c>
      <c r="S1263" s="3">
        <f>IF(ISBLANK(Table13[[#This Row],[T4]]),0,IF(Table13[[#This Row],[T4]]&gt;0,1,0))</f>
        <v>0</v>
      </c>
      <c r="T1263" s="3">
        <v>0.7</v>
      </c>
    </row>
    <row r="1264" spans="1:20">
      <c r="A1264" s="4">
        <v>43790.583333333336</v>
      </c>
      <c r="B1264">
        <v>43790</v>
      </c>
      <c r="C1264" s="3">
        <v>0.58333333333333337</v>
      </c>
      <c r="D1264" s="3">
        <v>14</v>
      </c>
      <c r="E1264" s="3">
        <v>52</v>
      </c>
      <c r="F1264" s="3">
        <v>0.2</v>
      </c>
      <c r="G1264" s="5">
        <v>0.3</v>
      </c>
      <c r="H1264" s="3">
        <v>0.5</v>
      </c>
      <c r="I1264" s="3">
        <v>1.55139</v>
      </c>
      <c r="J1264" s="12">
        <f t="shared" si="20"/>
        <v>1.9041666666666666</v>
      </c>
      <c r="K1264" s="3">
        <v>0</v>
      </c>
      <c r="L1264" s="3">
        <v>0</v>
      </c>
      <c r="M1264" s="3">
        <v>58</v>
      </c>
      <c r="N1264" s="3">
        <v>0</v>
      </c>
      <c r="O1264" s="3"/>
      <c r="P1264" s="3">
        <f>IF(ISBLANK(Table13[[#This Row],[T1]]),0,IF(Table13[[#This Row],[T1]]&gt;0,1,0))</f>
        <v>0</v>
      </c>
      <c r="Q1264" s="3">
        <f>IF(ISBLANK(Table13[[#This Row],[T2]]),0,IF(Table13[[#This Row],[T2]]&gt;0,1,0))</f>
        <v>0</v>
      </c>
      <c r="R1264" s="3">
        <f>IF(ISBLANK(Table13[[#This Row],[T3]]),0,IF(Table13[[#This Row],[T3]]&gt;0,1,0))</f>
        <v>1</v>
      </c>
      <c r="S1264" s="3">
        <f>IF(ISBLANK(Table13[[#This Row],[T4]]),0,IF(Table13[[#This Row],[T4]]&gt;0,1,0))</f>
        <v>0</v>
      </c>
      <c r="T1264" s="3">
        <v>0.5</v>
      </c>
    </row>
    <row r="1265" spans="1:20">
      <c r="A1265" s="4">
        <v>43790.625</v>
      </c>
      <c r="B1265">
        <v>43790</v>
      </c>
      <c r="C1265" s="3">
        <v>0.625</v>
      </c>
      <c r="D1265" s="3">
        <v>15</v>
      </c>
      <c r="E1265" s="3">
        <v>52</v>
      </c>
      <c r="F1265" s="3">
        <v>0.2</v>
      </c>
      <c r="G1265" s="5">
        <v>0.9</v>
      </c>
      <c r="H1265" s="3">
        <v>1.1000000000000001</v>
      </c>
      <c r="I1265" s="3">
        <v>1.55139</v>
      </c>
      <c r="J1265" s="12">
        <f t="shared" si="20"/>
        <v>2.0291666666666663</v>
      </c>
      <c r="K1265" s="3">
        <v>0</v>
      </c>
      <c r="L1265" s="3">
        <v>0</v>
      </c>
      <c r="M1265" s="3">
        <v>58</v>
      </c>
      <c r="N1265" s="3">
        <v>0</v>
      </c>
      <c r="O1265" s="3"/>
      <c r="P1265" s="3">
        <f>IF(ISBLANK(Table13[[#This Row],[T1]]),0,IF(Table13[[#This Row],[T1]]&gt;0,1,0))</f>
        <v>1</v>
      </c>
      <c r="Q1265" s="3">
        <f>IF(ISBLANK(Table13[[#This Row],[T2]]),0,IF(Table13[[#This Row],[T2]]&gt;0,1,0))</f>
        <v>0</v>
      </c>
      <c r="R1265" s="3">
        <f>IF(ISBLANK(Table13[[#This Row],[T3]]),0,IF(Table13[[#This Row],[T3]]&gt;0,1,0))</f>
        <v>1</v>
      </c>
      <c r="S1265" s="3">
        <f>IF(ISBLANK(Table13[[#This Row],[T4]]),0,IF(Table13[[#This Row],[T4]]&gt;0,1,0))</f>
        <v>0</v>
      </c>
      <c r="T1265" s="3">
        <v>1.1000000000000001</v>
      </c>
    </row>
    <row r="1266" spans="1:20">
      <c r="A1266" s="4">
        <v>43790.666666666664</v>
      </c>
      <c r="B1266">
        <v>43790</v>
      </c>
      <c r="C1266" s="3">
        <v>0.66666666666666663</v>
      </c>
      <c r="D1266" s="3">
        <v>16</v>
      </c>
      <c r="E1266" s="3">
        <v>52</v>
      </c>
      <c r="F1266" s="3">
        <v>1.5</v>
      </c>
      <c r="G1266" s="5">
        <v>1.1000000000000001</v>
      </c>
      <c r="H1266" s="3">
        <v>2.6</v>
      </c>
      <c r="I1266" s="3">
        <v>1.55139</v>
      </c>
      <c r="J1266" s="12">
        <f t="shared" si="20"/>
        <v>2.1208333333333331</v>
      </c>
      <c r="K1266" s="3">
        <v>0</v>
      </c>
      <c r="L1266" s="3">
        <v>0</v>
      </c>
      <c r="M1266" s="3">
        <v>57</v>
      </c>
      <c r="N1266" s="3">
        <v>0</v>
      </c>
      <c r="O1266" s="3"/>
      <c r="P1266" s="3">
        <f>IF(ISBLANK(Table13[[#This Row],[T1]]),0,IF(Table13[[#This Row],[T1]]&gt;0,1,0))</f>
        <v>1</v>
      </c>
      <c r="Q1266" s="3">
        <f>IF(ISBLANK(Table13[[#This Row],[T2]]),0,IF(Table13[[#This Row],[T2]]&gt;0,1,0))</f>
        <v>0</v>
      </c>
      <c r="R1266" s="3">
        <f>IF(ISBLANK(Table13[[#This Row],[T3]]),0,IF(Table13[[#This Row],[T3]]&gt;0,1,0))</f>
        <v>1</v>
      </c>
      <c r="S1266" s="3">
        <f>IF(ISBLANK(Table13[[#This Row],[T4]]),0,IF(Table13[[#This Row],[T4]]&gt;0,1,0))</f>
        <v>0</v>
      </c>
      <c r="T1266" s="3">
        <v>2.6</v>
      </c>
    </row>
    <row r="1267" spans="1:20">
      <c r="A1267" s="4">
        <v>43790.708333333336</v>
      </c>
      <c r="B1267">
        <v>43790</v>
      </c>
      <c r="C1267" s="3">
        <v>0.70833333333333337</v>
      </c>
      <c r="D1267" s="3">
        <v>17</v>
      </c>
      <c r="E1267" s="3">
        <v>52</v>
      </c>
      <c r="F1267" s="3">
        <v>1.1000000000000001</v>
      </c>
      <c r="G1267" s="5">
        <v>2.8</v>
      </c>
      <c r="H1267" s="3">
        <v>3.9</v>
      </c>
      <c r="I1267" s="3">
        <v>1.55139</v>
      </c>
      <c r="J1267" s="12">
        <f t="shared" si="20"/>
        <v>2.129166666666666</v>
      </c>
      <c r="K1267" s="3">
        <v>0</v>
      </c>
      <c r="L1267" s="3">
        <v>0</v>
      </c>
      <c r="M1267" s="3">
        <v>58</v>
      </c>
      <c r="N1267" s="3">
        <v>0</v>
      </c>
      <c r="O1267" s="3"/>
      <c r="P1267" s="3">
        <f>IF(ISBLANK(Table13[[#This Row],[T1]]),0,IF(Table13[[#This Row],[T1]]&gt;0,1,0))</f>
        <v>1</v>
      </c>
      <c r="Q1267" s="3">
        <f>IF(ISBLANK(Table13[[#This Row],[T2]]),0,IF(Table13[[#This Row],[T2]]&gt;0,1,0))</f>
        <v>1</v>
      </c>
      <c r="R1267" s="3">
        <f>IF(ISBLANK(Table13[[#This Row],[T3]]),0,IF(Table13[[#This Row],[T3]]&gt;0,1,0))</f>
        <v>1</v>
      </c>
      <c r="S1267" s="3">
        <f>IF(ISBLANK(Table13[[#This Row],[T4]]),0,IF(Table13[[#This Row],[T4]]&gt;0,1,0))</f>
        <v>0</v>
      </c>
      <c r="T1267" s="3">
        <v>3.9</v>
      </c>
    </row>
    <row r="1268" spans="1:20">
      <c r="A1268" s="4">
        <v>43790.75</v>
      </c>
      <c r="B1268">
        <v>43790</v>
      </c>
      <c r="C1268" s="3">
        <v>0.75</v>
      </c>
      <c r="D1268" s="3">
        <v>18</v>
      </c>
      <c r="E1268" s="3">
        <v>52</v>
      </c>
      <c r="F1268" s="3">
        <v>2</v>
      </c>
      <c r="G1268" s="5">
        <v>1.7</v>
      </c>
      <c r="H1268" s="3">
        <v>3.7</v>
      </c>
      <c r="I1268" s="3">
        <v>1.55139</v>
      </c>
      <c r="J1268" s="12">
        <f t="shared" si="20"/>
        <v>2.0791666666666662</v>
      </c>
      <c r="K1268" s="3">
        <v>0</v>
      </c>
      <c r="L1268" s="3">
        <v>41</v>
      </c>
      <c r="M1268" s="3">
        <v>58</v>
      </c>
      <c r="N1268" s="3">
        <v>0</v>
      </c>
      <c r="O1268" s="3"/>
      <c r="P1268" s="3">
        <f>IF(ISBLANK(Table13[[#This Row],[T1]]),0,IF(Table13[[#This Row],[T1]]&gt;0,1,0))</f>
        <v>1</v>
      </c>
      <c r="Q1268" s="3">
        <f>IF(ISBLANK(Table13[[#This Row],[T2]]),0,IF(Table13[[#This Row],[T2]]&gt;0,1,0))</f>
        <v>1</v>
      </c>
      <c r="R1268" s="3">
        <f>IF(ISBLANK(Table13[[#This Row],[T3]]),0,IF(Table13[[#This Row],[T3]]&gt;0,1,0))</f>
        <v>1</v>
      </c>
      <c r="S1268" s="3">
        <f>IF(ISBLANK(Table13[[#This Row],[T4]]),0,IF(Table13[[#This Row],[T4]]&gt;0,1,0))</f>
        <v>0</v>
      </c>
      <c r="T1268" s="3">
        <v>3.7</v>
      </c>
    </row>
    <row r="1269" spans="1:20">
      <c r="A1269" s="4">
        <v>43790.791666666664</v>
      </c>
      <c r="B1269">
        <v>43790</v>
      </c>
      <c r="C1269" s="3">
        <v>0.79166666666666663</v>
      </c>
      <c r="D1269" s="3">
        <v>19</v>
      </c>
      <c r="E1269" s="3">
        <v>52</v>
      </c>
      <c r="F1269" s="3">
        <v>0.6</v>
      </c>
      <c r="G1269" s="5">
        <v>3.9</v>
      </c>
      <c r="H1269" s="3">
        <v>4.5</v>
      </c>
      <c r="I1269" s="3">
        <v>1.55139</v>
      </c>
      <c r="J1269" s="12">
        <f t="shared" si="20"/>
        <v>2.0124999999999997</v>
      </c>
      <c r="K1269" s="3">
        <v>58</v>
      </c>
      <c r="L1269" s="3">
        <v>58</v>
      </c>
      <c r="M1269" s="3">
        <v>58</v>
      </c>
      <c r="N1269" s="3">
        <v>0</v>
      </c>
      <c r="O1269" s="3"/>
      <c r="P1269" s="3">
        <f>IF(ISBLANK(Table13[[#This Row],[T1]]),0,IF(Table13[[#This Row],[T1]]&gt;0,1,0))</f>
        <v>1</v>
      </c>
      <c r="Q1269" s="3">
        <f>IF(ISBLANK(Table13[[#This Row],[T2]]),0,IF(Table13[[#This Row],[T2]]&gt;0,1,0))</f>
        <v>1</v>
      </c>
      <c r="R1269" s="3">
        <f>IF(ISBLANK(Table13[[#This Row],[T3]]),0,IF(Table13[[#This Row],[T3]]&gt;0,1,0))</f>
        <v>1</v>
      </c>
      <c r="S1269" s="3">
        <f>IF(ISBLANK(Table13[[#This Row],[T4]]),0,IF(Table13[[#This Row],[T4]]&gt;0,1,0))</f>
        <v>0</v>
      </c>
      <c r="T1269" s="3">
        <v>4.5</v>
      </c>
    </row>
    <row r="1270" spans="1:20">
      <c r="A1270" s="4">
        <v>43790.833333333336</v>
      </c>
      <c r="B1270">
        <v>43790</v>
      </c>
      <c r="C1270" s="3">
        <v>0.83333333333333337</v>
      </c>
      <c r="D1270" s="3">
        <v>20</v>
      </c>
      <c r="E1270" s="3">
        <v>52</v>
      </c>
      <c r="F1270" s="3">
        <v>2.2999999999999998</v>
      </c>
      <c r="G1270" s="5">
        <v>2.2000000000000002</v>
      </c>
      <c r="H1270" s="3">
        <v>4.5</v>
      </c>
      <c r="I1270" s="3">
        <v>1.55139</v>
      </c>
      <c r="J1270" s="12">
        <f t="shared" si="20"/>
        <v>1.8458333333333332</v>
      </c>
      <c r="K1270" s="3">
        <v>57</v>
      </c>
      <c r="L1270" s="3">
        <v>54</v>
      </c>
      <c r="M1270" s="3">
        <v>57</v>
      </c>
      <c r="N1270" s="3">
        <v>0</v>
      </c>
      <c r="O1270" s="3"/>
      <c r="P1270" s="3">
        <f>IF(ISBLANK(Table13[[#This Row],[T1]]),0,IF(Table13[[#This Row],[T1]]&gt;0,1,0))</f>
        <v>1</v>
      </c>
      <c r="Q1270" s="3">
        <f>IF(ISBLANK(Table13[[#This Row],[T2]]),0,IF(Table13[[#This Row],[T2]]&gt;0,1,0))</f>
        <v>1</v>
      </c>
      <c r="R1270" s="3">
        <f>IF(ISBLANK(Table13[[#This Row],[T3]]),0,IF(Table13[[#This Row],[T3]]&gt;0,1,0))</f>
        <v>1</v>
      </c>
      <c r="S1270" s="3">
        <f>IF(ISBLANK(Table13[[#This Row],[T4]]),0,IF(Table13[[#This Row],[T4]]&gt;0,1,0))</f>
        <v>0</v>
      </c>
      <c r="T1270" s="3">
        <v>4.5</v>
      </c>
    </row>
    <row r="1271" spans="1:20">
      <c r="A1271" s="4">
        <v>43790.875</v>
      </c>
      <c r="B1271">
        <v>43790</v>
      </c>
      <c r="C1271" s="3">
        <v>0.875</v>
      </c>
      <c r="D1271" s="3">
        <v>21</v>
      </c>
      <c r="E1271" s="3">
        <v>52</v>
      </c>
      <c r="F1271" s="3">
        <v>1.2</v>
      </c>
      <c r="G1271" s="5">
        <v>0.7</v>
      </c>
      <c r="H1271" s="3">
        <v>1.9</v>
      </c>
      <c r="I1271" s="3">
        <v>1.55139</v>
      </c>
      <c r="J1271" s="12">
        <f t="shared" si="20"/>
        <v>1.7166666666666668</v>
      </c>
      <c r="K1271" s="3">
        <v>58</v>
      </c>
      <c r="L1271" s="3">
        <v>58</v>
      </c>
      <c r="M1271" s="3">
        <v>58</v>
      </c>
      <c r="N1271" s="3">
        <v>0</v>
      </c>
      <c r="O1271" s="3"/>
      <c r="P1271" s="3">
        <f>IF(ISBLANK(Table13[[#This Row],[T1]]),0,IF(Table13[[#This Row],[T1]]&gt;0,1,0))</f>
        <v>1</v>
      </c>
      <c r="Q1271" s="3">
        <f>IF(ISBLANK(Table13[[#This Row],[T2]]),0,IF(Table13[[#This Row],[T2]]&gt;0,1,0))</f>
        <v>1</v>
      </c>
      <c r="R1271" s="3">
        <f>IF(ISBLANK(Table13[[#This Row],[T3]]),0,IF(Table13[[#This Row],[T3]]&gt;0,1,0))</f>
        <v>1</v>
      </c>
      <c r="S1271" s="3">
        <f>IF(ISBLANK(Table13[[#This Row],[T4]]),0,IF(Table13[[#This Row],[T4]]&gt;0,1,0))</f>
        <v>0</v>
      </c>
      <c r="T1271" s="3">
        <v>1.9</v>
      </c>
    </row>
    <row r="1272" spans="1:20">
      <c r="A1272" s="4">
        <v>43790.916666666664</v>
      </c>
      <c r="B1272">
        <v>43790</v>
      </c>
      <c r="C1272" s="3">
        <v>0.91666666666666663</v>
      </c>
      <c r="D1272" s="3">
        <v>22</v>
      </c>
      <c r="E1272" s="3">
        <v>52</v>
      </c>
      <c r="F1272" s="3">
        <v>1.5</v>
      </c>
      <c r="G1272" s="5">
        <v>0.7</v>
      </c>
      <c r="H1272" s="3">
        <v>2.2000000000000002</v>
      </c>
      <c r="I1272" s="3">
        <v>1.55139</v>
      </c>
      <c r="J1272" s="12">
        <f t="shared" si="20"/>
        <v>1.7375</v>
      </c>
      <c r="K1272" s="3">
        <v>58</v>
      </c>
      <c r="L1272" s="3">
        <v>58</v>
      </c>
      <c r="M1272" s="3">
        <v>58</v>
      </c>
      <c r="N1272" s="3">
        <v>0</v>
      </c>
      <c r="O1272" s="3"/>
      <c r="P1272" s="3">
        <f>IF(ISBLANK(Table13[[#This Row],[T1]]),0,IF(Table13[[#This Row],[T1]]&gt;0,1,0))</f>
        <v>1</v>
      </c>
      <c r="Q1272" s="3">
        <f>IF(ISBLANK(Table13[[#This Row],[T2]]),0,IF(Table13[[#This Row],[T2]]&gt;0,1,0))</f>
        <v>1</v>
      </c>
      <c r="R1272" s="3">
        <f>IF(ISBLANK(Table13[[#This Row],[T3]]),0,IF(Table13[[#This Row],[T3]]&gt;0,1,0))</f>
        <v>1</v>
      </c>
      <c r="S1272" s="3">
        <f>IF(ISBLANK(Table13[[#This Row],[T4]]),0,IF(Table13[[#This Row],[T4]]&gt;0,1,0))</f>
        <v>0</v>
      </c>
      <c r="T1272" s="3">
        <v>2.2000000000000002</v>
      </c>
    </row>
    <row r="1273" spans="1:20">
      <c r="A1273" s="4">
        <v>43790.958333333336</v>
      </c>
      <c r="B1273">
        <v>43790</v>
      </c>
      <c r="C1273" s="3">
        <v>0.95833333333333337</v>
      </c>
      <c r="D1273" s="3">
        <v>23</v>
      </c>
      <c r="E1273" s="3">
        <v>52</v>
      </c>
      <c r="F1273" s="3">
        <v>2.9</v>
      </c>
      <c r="G1273" s="5">
        <v>1.2</v>
      </c>
      <c r="H1273" s="3">
        <v>4.0999999999999996</v>
      </c>
      <c r="I1273" s="3">
        <v>1.55139</v>
      </c>
      <c r="J1273" s="12">
        <f t="shared" si="20"/>
        <v>1.7083333333333333</v>
      </c>
      <c r="K1273" s="3">
        <v>57</v>
      </c>
      <c r="L1273" s="3">
        <v>57</v>
      </c>
      <c r="M1273" s="3">
        <v>57</v>
      </c>
      <c r="N1273" s="3">
        <v>0</v>
      </c>
      <c r="O1273" s="3"/>
      <c r="P1273" s="3">
        <f>IF(ISBLANK(Table13[[#This Row],[T1]]),0,IF(Table13[[#This Row],[T1]]&gt;0,1,0))</f>
        <v>1</v>
      </c>
      <c r="Q1273" s="3">
        <f>IF(ISBLANK(Table13[[#This Row],[T2]]),0,IF(Table13[[#This Row],[T2]]&gt;0,1,0))</f>
        <v>1</v>
      </c>
      <c r="R1273" s="3">
        <f>IF(ISBLANK(Table13[[#This Row],[T3]]),0,IF(Table13[[#This Row],[T3]]&gt;0,1,0))</f>
        <v>1</v>
      </c>
      <c r="S1273" s="3">
        <f>IF(ISBLANK(Table13[[#This Row],[T4]]),0,IF(Table13[[#This Row],[T4]]&gt;0,1,0))</f>
        <v>1</v>
      </c>
      <c r="T1273" s="3">
        <v>4.0999999999999996</v>
      </c>
    </row>
    <row r="1274" spans="1:20">
      <c r="A1274" s="4">
        <v>43791</v>
      </c>
      <c r="B1274">
        <v>43791</v>
      </c>
      <c r="C1274" s="3">
        <v>0</v>
      </c>
      <c r="D1274" s="3">
        <v>0</v>
      </c>
      <c r="E1274" s="3">
        <v>53</v>
      </c>
      <c r="F1274" s="3">
        <v>0.2</v>
      </c>
      <c r="G1274" s="5">
        <v>0.2</v>
      </c>
      <c r="H1274" s="3">
        <v>0.4</v>
      </c>
      <c r="I1274" s="3">
        <v>1.55139</v>
      </c>
      <c r="J1274" s="12">
        <f t="shared" si="20"/>
        <v>1.5666666666666671</v>
      </c>
      <c r="K1274" s="3">
        <v>58</v>
      </c>
      <c r="L1274" s="3">
        <v>58</v>
      </c>
      <c r="M1274" s="3">
        <v>58</v>
      </c>
      <c r="N1274" s="3">
        <v>0</v>
      </c>
      <c r="O1274" s="3"/>
      <c r="P1274" s="3">
        <f>IF(ISBLANK(Table13[[#This Row],[T1]]),0,IF(Table13[[#This Row],[T1]]&gt;0,1,0))</f>
        <v>1</v>
      </c>
      <c r="Q1274" s="3">
        <f>IF(ISBLANK(Table13[[#This Row],[T2]]),0,IF(Table13[[#This Row],[T2]]&gt;0,1,0))</f>
        <v>1</v>
      </c>
      <c r="R1274" s="3">
        <f>IF(ISBLANK(Table13[[#This Row],[T3]]),0,IF(Table13[[#This Row],[T3]]&gt;0,1,0))</f>
        <v>1</v>
      </c>
      <c r="S1274" s="3">
        <f>IF(ISBLANK(Table13[[#This Row],[T4]]),0,IF(Table13[[#This Row],[T4]]&gt;0,1,0))</f>
        <v>1</v>
      </c>
      <c r="T1274" s="3">
        <v>0.4</v>
      </c>
    </row>
    <row r="1275" spans="1:20">
      <c r="A1275" s="4">
        <v>43791.041666666664</v>
      </c>
      <c r="B1275">
        <v>43791</v>
      </c>
      <c r="C1275" s="3">
        <v>4.1666666666666664E-2</v>
      </c>
      <c r="D1275" s="3">
        <v>1</v>
      </c>
      <c r="E1275" s="3">
        <v>53</v>
      </c>
      <c r="F1275" s="3">
        <v>0.2</v>
      </c>
      <c r="G1275" s="5">
        <v>0.2</v>
      </c>
      <c r="H1275" s="3">
        <v>0.4</v>
      </c>
      <c r="I1275" s="3">
        <v>1.55139</v>
      </c>
      <c r="J1275" s="12">
        <f t="shared" si="20"/>
        <v>1.6166666666666669</v>
      </c>
      <c r="K1275" s="3">
        <v>58</v>
      </c>
      <c r="L1275" s="3">
        <v>58</v>
      </c>
      <c r="M1275" s="3">
        <v>58</v>
      </c>
      <c r="N1275" s="3">
        <v>0</v>
      </c>
      <c r="O1275" s="3"/>
      <c r="P1275" s="3">
        <f>IF(ISBLANK(Table13[[#This Row],[T1]]),0,IF(Table13[[#This Row],[T1]]&gt;0,1,0))</f>
        <v>1</v>
      </c>
      <c r="Q1275" s="3">
        <f>IF(ISBLANK(Table13[[#This Row],[T2]]),0,IF(Table13[[#This Row],[T2]]&gt;0,1,0))</f>
        <v>1</v>
      </c>
      <c r="R1275" s="3">
        <f>IF(ISBLANK(Table13[[#This Row],[T3]]),0,IF(Table13[[#This Row],[T3]]&gt;0,1,0))</f>
        <v>1</v>
      </c>
      <c r="S1275" s="3">
        <f>IF(ISBLANK(Table13[[#This Row],[T4]]),0,IF(Table13[[#This Row],[T4]]&gt;0,1,0))</f>
        <v>1</v>
      </c>
      <c r="T1275" s="3">
        <v>0.4</v>
      </c>
    </row>
    <row r="1276" spans="1:20">
      <c r="A1276" s="4">
        <v>43791.083333333336</v>
      </c>
      <c r="B1276">
        <v>43791</v>
      </c>
      <c r="C1276" s="3">
        <v>8.3333333333333329E-2</v>
      </c>
      <c r="D1276" s="3">
        <v>2</v>
      </c>
      <c r="E1276" s="3">
        <v>53</v>
      </c>
      <c r="F1276" s="3">
        <v>0.2</v>
      </c>
      <c r="G1276" s="5">
        <v>0.2</v>
      </c>
      <c r="H1276" s="3">
        <v>0.4</v>
      </c>
      <c r="I1276" s="3">
        <v>1.55139</v>
      </c>
      <c r="J1276" s="12">
        <f t="shared" si="20"/>
        <v>1.6375000000000002</v>
      </c>
      <c r="K1276" s="3">
        <v>58</v>
      </c>
      <c r="L1276" s="3">
        <v>58</v>
      </c>
      <c r="M1276" s="3">
        <v>58</v>
      </c>
      <c r="N1276" s="3">
        <v>0</v>
      </c>
      <c r="O1276" s="3"/>
      <c r="P1276" s="3">
        <f>IF(ISBLANK(Table13[[#This Row],[T1]]),0,IF(Table13[[#This Row],[T1]]&gt;0,1,0))</f>
        <v>1</v>
      </c>
      <c r="Q1276" s="3">
        <f>IF(ISBLANK(Table13[[#This Row],[T2]]),0,IF(Table13[[#This Row],[T2]]&gt;0,1,0))</f>
        <v>1</v>
      </c>
      <c r="R1276" s="3">
        <f>IF(ISBLANK(Table13[[#This Row],[T3]]),0,IF(Table13[[#This Row],[T3]]&gt;0,1,0))</f>
        <v>1</v>
      </c>
      <c r="S1276" s="3">
        <f>IF(ISBLANK(Table13[[#This Row],[T4]]),0,IF(Table13[[#This Row],[T4]]&gt;0,1,0))</f>
        <v>1</v>
      </c>
      <c r="T1276" s="3">
        <v>0.4</v>
      </c>
    </row>
    <row r="1277" spans="1:20">
      <c r="A1277" s="4">
        <v>43791.125</v>
      </c>
      <c r="B1277">
        <v>43791</v>
      </c>
      <c r="C1277" s="3">
        <v>0.125</v>
      </c>
      <c r="D1277" s="3">
        <v>3</v>
      </c>
      <c r="E1277" s="3">
        <v>53</v>
      </c>
      <c r="F1277" s="3">
        <v>0.2</v>
      </c>
      <c r="G1277" s="5">
        <v>0.2</v>
      </c>
      <c r="H1277" s="3">
        <v>0.4</v>
      </c>
      <c r="I1277" s="3">
        <v>1.55139</v>
      </c>
      <c r="J1277" s="12">
        <f t="shared" si="20"/>
        <v>1.675</v>
      </c>
      <c r="K1277" s="3">
        <v>57</v>
      </c>
      <c r="L1277" s="3">
        <v>57</v>
      </c>
      <c r="M1277" s="3">
        <v>57</v>
      </c>
      <c r="N1277" s="3">
        <v>0</v>
      </c>
      <c r="O1277" s="3"/>
      <c r="P1277" s="3">
        <f>IF(ISBLANK(Table13[[#This Row],[T1]]),0,IF(Table13[[#This Row],[T1]]&gt;0,1,0))</f>
        <v>1</v>
      </c>
      <c r="Q1277" s="3">
        <f>IF(ISBLANK(Table13[[#This Row],[T2]]),0,IF(Table13[[#This Row],[T2]]&gt;0,1,0))</f>
        <v>1</v>
      </c>
      <c r="R1277" s="3">
        <f>IF(ISBLANK(Table13[[#This Row],[T3]]),0,IF(Table13[[#This Row],[T3]]&gt;0,1,0))</f>
        <v>1</v>
      </c>
      <c r="S1277" s="3">
        <f>IF(ISBLANK(Table13[[#This Row],[T4]]),0,IF(Table13[[#This Row],[T4]]&gt;0,1,0))</f>
        <v>1</v>
      </c>
      <c r="T1277" s="3">
        <v>0.4</v>
      </c>
    </row>
    <row r="1278" spans="1:20">
      <c r="A1278" s="4">
        <v>43791.166666666664</v>
      </c>
      <c r="B1278">
        <v>43791</v>
      </c>
      <c r="C1278" s="3">
        <v>0.16666666666666666</v>
      </c>
      <c r="D1278" s="3">
        <v>4</v>
      </c>
      <c r="E1278" s="3">
        <v>53</v>
      </c>
      <c r="F1278" s="3">
        <v>0.4</v>
      </c>
      <c r="G1278" s="5">
        <v>0.2</v>
      </c>
      <c r="H1278" s="3">
        <v>0.60000000000000009</v>
      </c>
      <c r="I1278" s="3">
        <v>1.55139</v>
      </c>
      <c r="J1278" s="12">
        <f t="shared" si="20"/>
        <v>1.7041666666666668</v>
      </c>
      <c r="K1278" s="3">
        <v>58</v>
      </c>
      <c r="L1278" s="3">
        <v>58</v>
      </c>
      <c r="M1278" s="3">
        <v>58</v>
      </c>
      <c r="N1278" s="3">
        <v>0</v>
      </c>
      <c r="O1278" s="3"/>
      <c r="P1278" s="3">
        <f>IF(ISBLANK(Table13[[#This Row],[T1]]),0,IF(Table13[[#This Row],[T1]]&gt;0,1,0))</f>
        <v>1</v>
      </c>
      <c r="Q1278" s="3">
        <f>IF(ISBLANK(Table13[[#This Row],[T2]]),0,IF(Table13[[#This Row],[T2]]&gt;0,1,0))</f>
        <v>1</v>
      </c>
      <c r="R1278" s="3">
        <f>IF(ISBLANK(Table13[[#This Row],[T3]]),0,IF(Table13[[#This Row],[T3]]&gt;0,1,0))</f>
        <v>1</v>
      </c>
      <c r="S1278" s="3">
        <f>IF(ISBLANK(Table13[[#This Row],[T4]]),0,IF(Table13[[#This Row],[T4]]&gt;0,1,0))</f>
        <v>1</v>
      </c>
      <c r="T1278" s="3">
        <v>0.60000000000000009</v>
      </c>
    </row>
    <row r="1279" spans="1:20">
      <c r="A1279" s="4">
        <v>43791.208333333336</v>
      </c>
      <c r="B1279">
        <v>43791</v>
      </c>
      <c r="C1279" s="3">
        <v>0.20833333333333334</v>
      </c>
      <c r="D1279" s="3">
        <v>5</v>
      </c>
      <c r="E1279" s="3">
        <v>53</v>
      </c>
      <c r="F1279" s="3">
        <v>0.5</v>
      </c>
      <c r="G1279" s="5">
        <v>1.1000000000000001</v>
      </c>
      <c r="H1279" s="3">
        <v>1.6</v>
      </c>
      <c r="I1279" s="3">
        <v>1.55139</v>
      </c>
      <c r="J1279" s="12">
        <f t="shared" si="20"/>
        <v>1.7416666666666669</v>
      </c>
      <c r="K1279" s="3">
        <v>58</v>
      </c>
      <c r="L1279" s="3">
        <v>58</v>
      </c>
      <c r="M1279" s="3">
        <v>58</v>
      </c>
      <c r="N1279" s="3">
        <v>0</v>
      </c>
      <c r="O1279" s="3"/>
      <c r="P1279" s="3">
        <f>IF(ISBLANK(Table13[[#This Row],[T1]]),0,IF(Table13[[#This Row],[T1]]&gt;0,1,0))</f>
        <v>1</v>
      </c>
      <c r="Q1279" s="3">
        <f>IF(ISBLANK(Table13[[#This Row],[T2]]),0,IF(Table13[[#This Row],[T2]]&gt;0,1,0))</f>
        <v>1</v>
      </c>
      <c r="R1279" s="3">
        <f>IF(ISBLANK(Table13[[#This Row],[T3]]),0,IF(Table13[[#This Row],[T3]]&gt;0,1,0))</f>
        <v>1</v>
      </c>
      <c r="S1279" s="3">
        <f>IF(ISBLANK(Table13[[#This Row],[T4]]),0,IF(Table13[[#This Row],[T4]]&gt;0,1,0))</f>
        <v>1</v>
      </c>
      <c r="T1279" s="3">
        <v>1.6</v>
      </c>
    </row>
    <row r="1280" spans="1:20">
      <c r="A1280" s="4">
        <v>43791.25</v>
      </c>
      <c r="B1280">
        <v>43791</v>
      </c>
      <c r="C1280" s="3">
        <v>0.25</v>
      </c>
      <c r="D1280" s="3">
        <v>6</v>
      </c>
      <c r="E1280" s="3">
        <v>53</v>
      </c>
      <c r="F1280" s="3">
        <v>0.6</v>
      </c>
      <c r="G1280" s="5">
        <v>1.3</v>
      </c>
      <c r="H1280" s="3">
        <v>1.9</v>
      </c>
      <c r="I1280" s="3">
        <v>1.55139</v>
      </c>
      <c r="J1280" s="12">
        <f t="shared" si="20"/>
        <v>1.7374999999999998</v>
      </c>
      <c r="K1280" s="3">
        <v>58</v>
      </c>
      <c r="L1280" s="3">
        <v>58</v>
      </c>
      <c r="M1280" s="3">
        <v>58</v>
      </c>
      <c r="N1280" s="3">
        <v>0</v>
      </c>
      <c r="O1280" s="3"/>
      <c r="P1280" s="3">
        <f>IF(ISBLANK(Table13[[#This Row],[T1]]),0,IF(Table13[[#This Row],[T1]]&gt;0,1,0))</f>
        <v>1</v>
      </c>
      <c r="Q1280" s="3">
        <f>IF(ISBLANK(Table13[[#This Row],[T2]]),0,IF(Table13[[#This Row],[T2]]&gt;0,1,0))</f>
        <v>1</v>
      </c>
      <c r="R1280" s="3">
        <f>IF(ISBLANK(Table13[[#This Row],[T3]]),0,IF(Table13[[#This Row],[T3]]&gt;0,1,0))</f>
        <v>1</v>
      </c>
      <c r="S1280" s="3">
        <f>IF(ISBLANK(Table13[[#This Row],[T4]]),0,IF(Table13[[#This Row],[T4]]&gt;0,1,0))</f>
        <v>1</v>
      </c>
      <c r="T1280" s="3">
        <v>1.9</v>
      </c>
    </row>
    <row r="1281" spans="1:20">
      <c r="A1281" s="4">
        <v>43791.291666666664</v>
      </c>
      <c r="B1281">
        <v>43791</v>
      </c>
      <c r="C1281" s="3">
        <v>0.29166666666666669</v>
      </c>
      <c r="D1281" s="3">
        <v>7</v>
      </c>
      <c r="E1281" s="3">
        <v>53</v>
      </c>
      <c r="F1281" s="3">
        <v>2</v>
      </c>
      <c r="G1281" s="5">
        <v>2.7</v>
      </c>
      <c r="H1281" s="3">
        <v>4.7</v>
      </c>
      <c r="I1281" s="3">
        <v>1.55139</v>
      </c>
      <c r="J1281" s="12">
        <f t="shared" si="20"/>
        <v>1.7249999999999999</v>
      </c>
      <c r="K1281" s="3">
        <v>58</v>
      </c>
      <c r="L1281" s="3">
        <v>40</v>
      </c>
      <c r="M1281" s="3">
        <v>58</v>
      </c>
      <c r="N1281" s="3">
        <v>0</v>
      </c>
      <c r="O1281" s="3"/>
      <c r="P1281" s="3">
        <f>IF(ISBLANK(Table13[[#This Row],[T1]]),0,IF(Table13[[#This Row],[T1]]&gt;0,1,0))</f>
        <v>1</v>
      </c>
      <c r="Q1281" s="3">
        <f>IF(ISBLANK(Table13[[#This Row],[T2]]),0,IF(Table13[[#This Row],[T2]]&gt;0,1,0))</f>
        <v>1</v>
      </c>
      <c r="R1281" s="3">
        <f>IF(ISBLANK(Table13[[#This Row],[T3]]),0,IF(Table13[[#This Row],[T3]]&gt;0,1,0))</f>
        <v>1</v>
      </c>
      <c r="S1281" s="3">
        <f>IF(ISBLANK(Table13[[#This Row],[T4]]),0,IF(Table13[[#This Row],[T4]]&gt;0,1,0))</f>
        <v>1</v>
      </c>
      <c r="T1281" s="3">
        <v>4.7</v>
      </c>
    </row>
    <row r="1282" spans="1:20">
      <c r="A1282" s="4">
        <v>43791.333333333336</v>
      </c>
      <c r="B1282">
        <v>43791</v>
      </c>
      <c r="C1282" s="3">
        <v>0.33333333333333331</v>
      </c>
      <c r="D1282" s="3">
        <v>8</v>
      </c>
      <c r="E1282" s="3">
        <v>53</v>
      </c>
      <c r="F1282" s="3">
        <v>0.6</v>
      </c>
      <c r="G1282" s="5">
        <v>0.4</v>
      </c>
      <c r="H1282" s="3">
        <v>1</v>
      </c>
      <c r="I1282" s="3">
        <v>1.55139</v>
      </c>
      <c r="J1282" s="12">
        <f t="shared" ref="J1282:J1345" si="21">AVERAGE(H1282:H1305)</f>
        <v>1.6499999999999997</v>
      </c>
      <c r="K1282" s="3">
        <v>7</v>
      </c>
      <c r="L1282" s="3">
        <v>0</v>
      </c>
      <c r="M1282" s="3">
        <v>57</v>
      </c>
      <c r="N1282" s="3">
        <v>0</v>
      </c>
      <c r="O1282" s="3"/>
      <c r="P1282" s="3">
        <f>IF(ISBLANK(Table13[[#This Row],[T1]]),0,IF(Table13[[#This Row],[T1]]&gt;0,1,0))</f>
        <v>1</v>
      </c>
      <c r="Q1282" s="3">
        <f>IF(ISBLANK(Table13[[#This Row],[T2]]),0,IF(Table13[[#This Row],[T2]]&gt;0,1,0))</f>
        <v>0</v>
      </c>
      <c r="R1282" s="3">
        <f>IF(ISBLANK(Table13[[#This Row],[T3]]),0,IF(Table13[[#This Row],[T3]]&gt;0,1,0))</f>
        <v>1</v>
      </c>
      <c r="S1282" s="3">
        <f>IF(ISBLANK(Table13[[#This Row],[T4]]),0,IF(Table13[[#This Row],[T4]]&gt;0,1,0))</f>
        <v>1</v>
      </c>
      <c r="T1282" s="3">
        <v>1</v>
      </c>
    </row>
    <row r="1283" spans="1:20">
      <c r="A1283" s="4">
        <v>43791.375</v>
      </c>
      <c r="B1283">
        <v>43791</v>
      </c>
      <c r="C1283" s="3">
        <v>0.375</v>
      </c>
      <c r="D1283" s="3">
        <v>9</v>
      </c>
      <c r="E1283" s="3">
        <v>53</v>
      </c>
      <c r="F1283" s="3">
        <v>0.3</v>
      </c>
      <c r="G1283" s="5">
        <v>0.2</v>
      </c>
      <c r="H1283" s="3">
        <v>0.5</v>
      </c>
      <c r="I1283" s="3">
        <v>1.55139</v>
      </c>
      <c r="J1283" s="12">
        <f t="shared" si="21"/>
        <v>1.6375000000000002</v>
      </c>
      <c r="K1283" s="3">
        <v>0</v>
      </c>
      <c r="L1283" s="3">
        <v>0</v>
      </c>
      <c r="M1283" s="3">
        <v>58</v>
      </c>
      <c r="N1283" s="3">
        <v>0</v>
      </c>
      <c r="O1283" s="3"/>
      <c r="P1283" s="3">
        <f>IF(ISBLANK(Table13[[#This Row],[T1]]),0,IF(Table13[[#This Row],[T1]]&gt;0,1,0))</f>
        <v>1</v>
      </c>
      <c r="Q1283" s="3">
        <f>IF(ISBLANK(Table13[[#This Row],[T2]]),0,IF(Table13[[#This Row],[T2]]&gt;0,1,0))</f>
        <v>0</v>
      </c>
      <c r="R1283" s="3">
        <f>IF(ISBLANK(Table13[[#This Row],[T3]]),0,IF(Table13[[#This Row],[T3]]&gt;0,1,0))</f>
        <v>1</v>
      </c>
      <c r="S1283" s="3">
        <f>IF(ISBLANK(Table13[[#This Row],[T4]]),0,IF(Table13[[#This Row],[T4]]&gt;0,1,0))</f>
        <v>1</v>
      </c>
      <c r="T1283" s="3">
        <v>0.5</v>
      </c>
    </row>
    <row r="1284" spans="1:20">
      <c r="A1284" s="4">
        <v>43791.416666666664</v>
      </c>
      <c r="B1284">
        <v>43791</v>
      </c>
      <c r="C1284" s="3">
        <v>0.41666666666666669</v>
      </c>
      <c r="D1284" s="3">
        <v>10</v>
      </c>
      <c r="E1284" s="3">
        <v>53</v>
      </c>
      <c r="F1284" s="3">
        <v>0.2</v>
      </c>
      <c r="G1284" s="5">
        <v>0.2</v>
      </c>
      <c r="H1284" s="3">
        <v>0.4</v>
      </c>
      <c r="I1284" s="3">
        <v>1.55139</v>
      </c>
      <c r="J1284" s="12">
        <f t="shared" si="21"/>
        <v>1.7125000000000001</v>
      </c>
      <c r="K1284" s="3">
        <v>0</v>
      </c>
      <c r="L1284" s="3">
        <v>0</v>
      </c>
      <c r="M1284" s="3">
        <v>58</v>
      </c>
      <c r="N1284" s="3">
        <v>0</v>
      </c>
      <c r="O1284" s="3"/>
      <c r="P1284" s="3">
        <f>IF(ISBLANK(Table13[[#This Row],[T1]]),0,IF(Table13[[#This Row],[T1]]&gt;0,1,0))</f>
        <v>1</v>
      </c>
      <c r="Q1284" s="3">
        <f>IF(ISBLANK(Table13[[#This Row],[T2]]),0,IF(Table13[[#This Row],[T2]]&gt;0,1,0))</f>
        <v>0</v>
      </c>
      <c r="R1284" s="3">
        <f>IF(ISBLANK(Table13[[#This Row],[T3]]),0,IF(Table13[[#This Row],[T3]]&gt;0,1,0))</f>
        <v>1</v>
      </c>
      <c r="S1284" s="3">
        <f>IF(ISBLANK(Table13[[#This Row],[T4]]),0,IF(Table13[[#This Row],[T4]]&gt;0,1,0))</f>
        <v>1</v>
      </c>
      <c r="T1284" s="3">
        <v>0.4</v>
      </c>
    </row>
    <row r="1285" spans="1:20">
      <c r="A1285" s="4">
        <v>43791.458333333336</v>
      </c>
      <c r="B1285">
        <v>43791</v>
      </c>
      <c r="C1285" s="3">
        <v>0.45833333333333331</v>
      </c>
      <c r="D1285" s="3">
        <v>11</v>
      </c>
      <c r="E1285" s="3">
        <v>53</v>
      </c>
      <c r="F1285" s="3">
        <v>0.2</v>
      </c>
      <c r="G1285" s="5">
        <v>0.2</v>
      </c>
      <c r="H1285" s="3">
        <v>0.4</v>
      </c>
      <c r="I1285" s="3">
        <v>1.55139</v>
      </c>
      <c r="J1285" s="12">
        <f t="shared" si="21"/>
        <v>1.7250000000000003</v>
      </c>
      <c r="K1285" s="3">
        <v>0</v>
      </c>
      <c r="L1285" s="3">
        <v>0</v>
      </c>
      <c r="M1285" s="3">
        <v>58</v>
      </c>
      <c r="N1285" s="3">
        <v>0</v>
      </c>
      <c r="O1285" s="3"/>
      <c r="P1285" s="3">
        <f>IF(ISBLANK(Table13[[#This Row],[T1]]),0,IF(Table13[[#This Row],[T1]]&gt;0,1,0))</f>
        <v>1</v>
      </c>
      <c r="Q1285" s="3">
        <f>IF(ISBLANK(Table13[[#This Row],[T2]]),0,IF(Table13[[#This Row],[T2]]&gt;0,1,0))</f>
        <v>0</v>
      </c>
      <c r="R1285" s="3">
        <f>IF(ISBLANK(Table13[[#This Row],[T3]]),0,IF(Table13[[#This Row],[T3]]&gt;0,1,0))</f>
        <v>1</v>
      </c>
      <c r="S1285" s="3">
        <f>IF(ISBLANK(Table13[[#This Row],[T4]]),0,IF(Table13[[#This Row],[T4]]&gt;0,1,0))</f>
        <v>1</v>
      </c>
      <c r="T1285" s="3">
        <v>0.4</v>
      </c>
    </row>
    <row r="1286" spans="1:20">
      <c r="A1286" s="4">
        <v>43791.5</v>
      </c>
      <c r="B1286">
        <v>43791</v>
      </c>
      <c r="C1286" s="3">
        <v>0.5</v>
      </c>
      <c r="D1286" s="3">
        <v>12</v>
      </c>
      <c r="E1286" s="3">
        <v>53</v>
      </c>
      <c r="F1286" s="3">
        <v>0.4</v>
      </c>
      <c r="G1286" s="5">
        <v>2</v>
      </c>
      <c r="H1286" s="3">
        <v>2.4</v>
      </c>
      <c r="I1286" s="3">
        <v>1.55139</v>
      </c>
      <c r="J1286" s="12">
        <f t="shared" si="21"/>
        <v>1.7333333333333334</v>
      </c>
      <c r="K1286" s="3">
        <v>0</v>
      </c>
      <c r="L1286" s="3">
        <v>0</v>
      </c>
      <c r="M1286" s="3">
        <v>58</v>
      </c>
      <c r="N1286" s="3">
        <v>0</v>
      </c>
      <c r="O1286" s="3"/>
      <c r="P1286" s="3">
        <f>IF(ISBLANK(Table13[[#This Row],[T1]]),0,IF(Table13[[#This Row],[T1]]&gt;0,1,0))</f>
        <v>1</v>
      </c>
      <c r="Q1286" s="3">
        <f>IF(ISBLANK(Table13[[#This Row],[T2]]),0,IF(Table13[[#This Row],[T2]]&gt;0,1,0))</f>
        <v>0</v>
      </c>
      <c r="R1286" s="3">
        <f>IF(ISBLANK(Table13[[#This Row],[T3]]),0,IF(Table13[[#This Row],[T3]]&gt;0,1,0))</f>
        <v>1</v>
      </c>
      <c r="S1286" s="3">
        <f>IF(ISBLANK(Table13[[#This Row],[T4]]),0,IF(Table13[[#This Row],[T4]]&gt;0,1,0))</f>
        <v>1</v>
      </c>
      <c r="T1286" s="3">
        <v>2.4</v>
      </c>
    </row>
    <row r="1287" spans="1:20">
      <c r="A1287" s="4">
        <v>43791.541666666664</v>
      </c>
      <c r="B1287">
        <v>43791</v>
      </c>
      <c r="C1287" s="3">
        <v>0.54166666666666663</v>
      </c>
      <c r="D1287" s="3">
        <v>13</v>
      </c>
      <c r="E1287" s="3">
        <v>53</v>
      </c>
      <c r="F1287" s="3">
        <v>1.2</v>
      </c>
      <c r="G1287" s="5">
        <v>0.4</v>
      </c>
      <c r="H1287" s="3">
        <v>1.6</v>
      </c>
      <c r="I1287" s="3">
        <v>1.55139</v>
      </c>
      <c r="J1287" s="12">
        <f t="shared" si="21"/>
        <v>1.6625000000000003</v>
      </c>
      <c r="K1287" s="3">
        <v>0</v>
      </c>
      <c r="L1287" s="3">
        <v>0</v>
      </c>
      <c r="M1287" s="3">
        <v>57</v>
      </c>
      <c r="N1287" s="3">
        <v>0</v>
      </c>
      <c r="O1287" s="3"/>
      <c r="P1287" s="3">
        <f>IF(ISBLANK(Table13[[#This Row],[T1]]),0,IF(Table13[[#This Row],[T1]]&gt;0,1,0))</f>
        <v>1</v>
      </c>
      <c r="Q1287" s="3">
        <f>IF(ISBLANK(Table13[[#This Row],[T2]]),0,IF(Table13[[#This Row],[T2]]&gt;0,1,0))</f>
        <v>0</v>
      </c>
      <c r="R1287" s="3">
        <f>IF(ISBLANK(Table13[[#This Row],[T3]]),0,IF(Table13[[#This Row],[T3]]&gt;0,1,0))</f>
        <v>1</v>
      </c>
      <c r="S1287" s="3">
        <f>IF(ISBLANK(Table13[[#This Row],[T4]]),0,IF(Table13[[#This Row],[T4]]&gt;0,1,0))</f>
        <v>1</v>
      </c>
      <c r="T1287" s="3">
        <v>1.6</v>
      </c>
    </row>
    <row r="1288" spans="1:20">
      <c r="A1288" s="4">
        <v>43791.583333333336</v>
      </c>
      <c r="B1288">
        <v>43791</v>
      </c>
      <c r="C1288" s="3">
        <v>0.58333333333333337</v>
      </c>
      <c r="D1288" s="3">
        <v>14</v>
      </c>
      <c r="E1288" s="3">
        <v>53</v>
      </c>
      <c r="F1288" s="3">
        <v>1.5</v>
      </c>
      <c r="G1288" s="5">
        <v>2</v>
      </c>
      <c r="H1288" s="3">
        <v>3.5</v>
      </c>
      <c r="I1288" s="3">
        <v>1.55139</v>
      </c>
      <c r="J1288" s="12">
        <f t="shared" si="21"/>
        <v>1.7833333333333339</v>
      </c>
      <c r="K1288" s="3">
        <v>0</v>
      </c>
      <c r="L1288" s="3">
        <v>0</v>
      </c>
      <c r="M1288" s="3">
        <v>58</v>
      </c>
      <c r="N1288" s="3">
        <v>0</v>
      </c>
      <c r="O1288" s="3"/>
      <c r="P1288" s="3">
        <f>IF(ISBLANK(Table13[[#This Row],[T1]]),0,IF(Table13[[#This Row],[T1]]&gt;0,1,0))</f>
        <v>1</v>
      </c>
      <c r="Q1288" s="3">
        <f>IF(ISBLANK(Table13[[#This Row],[T2]]),0,IF(Table13[[#This Row],[T2]]&gt;0,1,0))</f>
        <v>0</v>
      </c>
      <c r="R1288" s="3">
        <f>IF(ISBLANK(Table13[[#This Row],[T3]]),0,IF(Table13[[#This Row],[T3]]&gt;0,1,0))</f>
        <v>1</v>
      </c>
      <c r="S1288" s="3">
        <f>IF(ISBLANK(Table13[[#This Row],[T4]]),0,IF(Table13[[#This Row],[T4]]&gt;0,1,0))</f>
        <v>1</v>
      </c>
      <c r="T1288" s="3">
        <v>3.5</v>
      </c>
    </row>
    <row r="1289" spans="1:20">
      <c r="A1289" s="4">
        <v>43791.625</v>
      </c>
      <c r="B1289">
        <v>43791</v>
      </c>
      <c r="C1289" s="3">
        <v>0.625</v>
      </c>
      <c r="D1289" s="3">
        <v>15</v>
      </c>
      <c r="E1289" s="3">
        <v>53</v>
      </c>
      <c r="F1289" s="3">
        <v>0.8</v>
      </c>
      <c r="G1289" s="5">
        <v>2.5</v>
      </c>
      <c r="H1289" s="3">
        <v>3.3</v>
      </c>
      <c r="I1289" s="3">
        <v>1.55139</v>
      </c>
      <c r="J1289" s="12">
        <f t="shared" si="21"/>
        <v>1.6916666666666671</v>
      </c>
      <c r="K1289" s="3">
        <v>0</v>
      </c>
      <c r="L1289" s="3">
        <v>0</v>
      </c>
      <c r="M1289" s="3">
        <v>58</v>
      </c>
      <c r="N1289" s="3">
        <v>0</v>
      </c>
      <c r="O1289" s="3"/>
      <c r="P1289" s="3">
        <f>IF(ISBLANK(Table13[[#This Row],[T1]]),0,IF(Table13[[#This Row],[T1]]&gt;0,1,0))</f>
        <v>1</v>
      </c>
      <c r="Q1289" s="3">
        <f>IF(ISBLANK(Table13[[#This Row],[T2]]),0,IF(Table13[[#This Row],[T2]]&gt;0,1,0))</f>
        <v>0</v>
      </c>
      <c r="R1289" s="3">
        <f>IF(ISBLANK(Table13[[#This Row],[T3]]),0,IF(Table13[[#This Row],[T3]]&gt;0,1,0))</f>
        <v>1</v>
      </c>
      <c r="S1289" s="3">
        <f>IF(ISBLANK(Table13[[#This Row],[T4]]),0,IF(Table13[[#This Row],[T4]]&gt;0,1,0))</f>
        <v>1</v>
      </c>
      <c r="T1289" s="3">
        <v>3.3</v>
      </c>
    </row>
    <row r="1290" spans="1:20">
      <c r="A1290" s="4">
        <v>43791.666666666664</v>
      </c>
      <c r="B1290">
        <v>43791</v>
      </c>
      <c r="C1290" s="3">
        <v>0.66666666666666663</v>
      </c>
      <c r="D1290" s="3">
        <v>16</v>
      </c>
      <c r="E1290" s="3">
        <v>53</v>
      </c>
      <c r="F1290" s="3">
        <v>1.3</v>
      </c>
      <c r="G1290" s="5">
        <v>1.5</v>
      </c>
      <c r="H1290" s="3">
        <v>2.8</v>
      </c>
      <c r="I1290" s="3">
        <v>1.55139</v>
      </c>
      <c r="J1290" s="12">
        <f t="shared" si="21"/>
        <v>1.6124999999999998</v>
      </c>
      <c r="K1290" s="3">
        <v>0</v>
      </c>
      <c r="L1290" s="3">
        <v>0</v>
      </c>
      <c r="M1290" s="3">
        <v>58</v>
      </c>
      <c r="N1290" s="3">
        <v>0</v>
      </c>
      <c r="O1290" s="3"/>
      <c r="P1290" s="3">
        <f>IF(ISBLANK(Table13[[#This Row],[T1]]),0,IF(Table13[[#This Row],[T1]]&gt;0,1,0))</f>
        <v>1</v>
      </c>
      <c r="Q1290" s="3">
        <f>IF(ISBLANK(Table13[[#This Row],[T2]]),0,IF(Table13[[#This Row],[T2]]&gt;0,1,0))</f>
        <v>0</v>
      </c>
      <c r="R1290" s="3">
        <f>IF(ISBLANK(Table13[[#This Row],[T3]]),0,IF(Table13[[#This Row],[T3]]&gt;0,1,0))</f>
        <v>1</v>
      </c>
      <c r="S1290" s="3">
        <f>IF(ISBLANK(Table13[[#This Row],[T4]]),0,IF(Table13[[#This Row],[T4]]&gt;0,1,0))</f>
        <v>1</v>
      </c>
      <c r="T1290" s="3">
        <v>2.8</v>
      </c>
    </row>
    <row r="1291" spans="1:20">
      <c r="A1291" s="4">
        <v>43791.708333333336</v>
      </c>
      <c r="B1291">
        <v>43791</v>
      </c>
      <c r="C1291" s="3">
        <v>0.70833333333333337</v>
      </c>
      <c r="D1291" s="3">
        <v>17</v>
      </c>
      <c r="E1291" s="3">
        <v>53</v>
      </c>
      <c r="F1291" s="3">
        <v>0.8</v>
      </c>
      <c r="G1291" s="5">
        <v>1.9</v>
      </c>
      <c r="H1291" s="3">
        <v>2.7</v>
      </c>
      <c r="I1291" s="3">
        <v>1.55139</v>
      </c>
      <c r="J1291" s="12">
        <f t="shared" si="21"/>
        <v>1.5541666666666665</v>
      </c>
      <c r="K1291" s="3">
        <v>4</v>
      </c>
      <c r="L1291" s="3">
        <v>0</v>
      </c>
      <c r="M1291" s="3">
        <v>58</v>
      </c>
      <c r="N1291" s="3">
        <v>0</v>
      </c>
      <c r="O1291" s="3"/>
      <c r="P1291" s="3">
        <f>IF(ISBLANK(Table13[[#This Row],[T1]]),0,IF(Table13[[#This Row],[T1]]&gt;0,1,0))</f>
        <v>1</v>
      </c>
      <c r="Q1291" s="3">
        <f>IF(ISBLANK(Table13[[#This Row],[T2]]),0,IF(Table13[[#This Row],[T2]]&gt;0,1,0))</f>
        <v>0</v>
      </c>
      <c r="R1291" s="3">
        <f>IF(ISBLANK(Table13[[#This Row],[T3]]),0,IF(Table13[[#This Row],[T3]]&gt;0,1,0))</f>
        <v>1</v>
      </c>
      <c r="S1291" s="3">
        <f>IF(ISBLANK(Table13[[#This Row],[T4]]),0,IF(Table13[[#This Row],[T4]]&gt;0,1,0))</f>
        <v>1</v>
      </c>
      <c r="T1291" s="3">
        <v>2.7</v>
      </c>
    </row>
    <row r="1292" spans="1:20">
      <c r="A1292" s="4">
        <v>43791.75</v>
      </c>
      <c r="B1292">
        <v>43791</v>
      </c>
      <c r="C1292" s="3">
        <v>0.75</v>
      </c>
      <c r="D1292" s="3">
        <v>18</v>
      </c>
      <c r="E1292" s="3">
        <v>53</v>
      </c>
      <c r="F1292" s="3">
        <v>1.8</v>
      </c>
      <c r="G1292" s="5">
        <v>0.3</v>
      </c>
      <c r="H1292" s="3">
        <v>2.1</v>
      </c>
      <c r="I1292" s="3">
        <v>1.55139</v>
      </c>
      <c r="J1292" s="12">
        <f t="shared" si="21"/>
        <v>1.7</v>
      </c>
      <c r="K1292" s="3">
        <v>45</v>
      </c>
      <c r="L1292" s="3">
        <v>0</v>
      </c>
      <c r="M1292" s="3">
        <v>44</v>
      </c>
      <c r="N1292" s="3">
        <v>0</v>
      </c>
      <c r="O1292" s="3"/>
      <c r="P1292" s="3">
        <f>IF(ISBLANK(Table13[[#This Row],[T1]]),0,IF(Table13[[#This Row],[T1]]&gt;0,1,0))</f>
        <v>1</v>
      </c>
      <c r="Q1292" s="3">
        <f>IF(ISBLANK(Table13[[#This Row],[T2]]),0,IF(Table13[[#This Row],[T2]]&gt;0,1,0))</f>
        <v>0</v>
      </c>
      <c r="R1292" s="3">
        <f>IF(ISBLANK(Table13[[#This Row],[T3]]),0,IF(Table13[[#This Row],[T3]]&gt;0,1,0))</f>
        <v>1</v>
      </c>
      <c r="S1292" s="3">
        <f>IF(ISBLANK(Table13[[#This Row],[T4]]),0,IF(Table13[[#This Row],[T4]]&gt;0,1,0))</f>
        <v>1</v>
      </c>
      <c r="T1292" s="3">
        <v>2.1</v>
      </c>
    </row>
    <row r="1293" spans="1:20">
      <c r="A1293" s="4">
        <v>43791.791666666664</v>
      </c>
      <c r="B1293">
        <v>43791</v>
      </c>
      <c r="C1293" s="3">
        <v>0.79166666666666663</v>
      </c>
      <c r="D1293" s="3">
        <v>19</v>
      </c>
      <c r="E1293" s="3">
        <v>53</v>
      </c>
      <c r="F1293" s="3">
        <v>0.2</v>
      </c>
      <c r="G1293" s="5">
        <v>0.3</v>
      </c>
      <c r="H1293" s="3">
        <v>0.5</v>
      </c>
      <c r="I1293" s="3">
        <v>1.55139</v>
      </c>
      <c r="J1293" s="12">
        <f t="shared" si="21"/>
        <v>1.7333333333333334</v>
      </c>
      <c r="K1293" s="3"/>
      <c r="L1293" s="3"/>
      <c r="M1293" s="3"/>
      <c r="N1293" s="3"/>
      <c r="O1293" s="3"/>
      <c r="P1293" s="3">
        <f>IF(ISBLANK(Table13[[#This Row],[T1]]),0,IF(Table13[[#This Row],[T1]]&gt;0,1,0))</f>
        <v>1</v>
      </c>
      <c r="Q1293" s="3">
        <f>IF(ISBLANK(Table13[[#This Row],[T2]]),0,IF(Table13[[#This Row],[T2]]&gt;0,1,0))</f>
        <v>0</v>
      </c>
      <c r="R1293" s="3">
        <f>IF(ISBLANK(Table13[[#This Row],[T3]]),0,IF(Table13[[#This Row],[T3]]&gt;0,1,0))</f>
        <v>1</v>
      </c>
      <c r="S1293" s="3">
        <f>IF(ISBLANK(Table13[[#This Row],[T4]]),0,IF(Table13[[#This Row],[T4]]&gt;0,1,0))</f>
        <v>1</v>
      </c>
      <c r="T1293" s="3">
        <v>0.5</v>
      </c>
    </row>
    <row r="1294" spans="1:20">
      <c r="A1294" s="4">
        <v>43791.833333333336</v>
      </c>
      <c r="B1294">
        <v>43791</v>
      </c>
      <c r="C1294" s="3">
        <v>0.83333333333333337</v>
      </c>
      <c r="D1294" s="3">
        <v>20</v>
      </c>
      <c r="E1294" s="3">
        <v>53</v>
      </c>
      <c r="F1294" s="3">
        <v>0.7</v>
      </c>
      <c r="G1294" s="5">
        <v>0.7</v>
      </c>
      <c r="H1294" s="3">
        <v>1.4</v>
      </c>
      <c r="I1294" s="3">
        <v>1.55139</v>
      </c>
      <c r="J1294" s="12">
        <f t="shared" si="21"/>
        <v>1.825</v>
      </c>
      <c r="K1294" s="3"/>
      <c r="L1294" s="3"/>
      <c r="M1294" s="3"/>
      <c r="N1294" s="3"/>
      <c r="O1294" s="3"/>
      <c r="P1294" s="3">
        <f>IF(ISBLANK(Table13[[#This Row],[T1]]),0,IF(Table13[[#This Row],[T1]]&gt;0,1,0))</f>
        <v>1</v>
      </c>
      <c r="Q1294" s="3">
        <f>IF(ISBLANK(Table13[[#This Row],[T2]]),0,IF(Table13[[#This Row],[T2]]&gt;0,1,0))</f>
        <v>0</v>
      </c>
      <c r="R1294" s="3">
        <f>IF(ISBLANK(Table13[[#This Row],[T3]]),0,IF(Table13[[#This Row],[T3]]&gt;0,1,0))</f>
        <v>1</v>
      </c>
      <c r="S1294" s="3">
        <f>IF(ISBLANK(Table13[[#This Row],[T4]]),0,IF(Table13[[#This Row],[T4]]&gt;0,1,0))</f>
        <v>1</v>
      </c>
      <c r="T1294" s="3">
        <v>1.4</v>
      </c>
    </row>
    <row r="1295" spans="1:20">
      <c r="A1295" s="4">
        <v>43791.875</v>
      </c>
      <c r="B1295">
        <v>43791</v>
      </c>
      <c r="C1295" s="3">
        <v>0.875</v>
      </c>
      <c r="D1295" s="3">
        <v>21</v>
      </c>
      <c r="E1295" s="3">
        <v>53</v>
      </c>
      <c r="F1295" s="3">
        <v>0.6</v>
      </c>
      <c r="G1295" s="5">
        <v>1.8</v>
      </c>
      <c r="H1295" s="3">
        <v>2.4</v>
      </c>
      <c r="I1295" s="3">
        <v>1.55139</v>
      </c>
      <c r="J1295" s="12">
        <f t="shared" si="21"/>
        <v>1.8375000000000001</v>
      </c>
      <c r="K1295" s="3">
        <v>0</v>
      </c>
      <c r="L1295" s="3">
        <v>20</v>
      </c>
      <c r="M1295" s="3">
        <v>21</v>
      </c>
      <c r="N1295" s="3">
        <v>0</v>
      </c>
      <c r="O1295" s="3"/>
      <c r="P1295" s="3">
        <f>IF(ISBLANK(Table13[[#This Row],[T1]]),0,IF(Table13[[#This Row],[T1]]&gt;0,1,0))</f>
        <v>1</v>
      </c>
      <c r="Q1295" s="3">
        <f>IF(ISBLANK(Table13[[#This Row],[T2]]),0,IF(Table13[[#This Row],[T2]]&gt;0,1,0))</f>
        <v>0</v>
      </c>
      <c r="R1295" s="3">
        <f>IF(ISBLANK(Table13[[#This Row],[T3]]),0,IF(Table13[[#This Row],[T3]]&gt;0,1,0))</f>
        <v>1</v>
      </c>
      <c r="S1295" s="3">
        <f>IF(ISBLANK(Table13[[#This Row],[T4]]),0,IF(Table13[[#This Row],[T4]]&gt;0,1,0))</f>
        <v>1</v>
      </c>
      <c r="T1295" s="3">
        <v>2.4</v>
      </c>
    </row>
    <row r="1296" spans="1:20">
      <c r="A1296" s="4">
        <v>43791.916666666664</v>
      </c>
      <c r="B1296">
        <v>43791</v>
      </c>
      <c r="C1296" s="3">
        <v>0.91666666666666663</v>
      </c>
      <c r="D1296" s="3">
        <v>22</v>
      </c>
      <c r="E1296" s="3">
        <v>53</v>
      </c>
      <c r="F1296" s="3">
        <v>0.9</v>
      </c>
      <c r="G1296" s="5">
        <v>0.6</v>
      </c>
      <c r="H1296" s="3">
        <v>1.5</v>
      </c>
      <c r="I1296" s="3">
        <v>1.55139</v>
      </c>
      <c r="J1296" s="12">
        <f t="shared" si="21"/>
        <v>1.8666666666666665</v>
      </c>
      <c r="K1296" s="3">
        <v>0</v>
      </c>
      <c r="L1296" s="3">
        <v>56</v>
      </c>
      <c r="M1296" s="3">
        <v>58</v>
      </c>
      <c r="N1296" s="3">
        <v>0</v>
      </c>
      <c r="O1296" s="3"/>
      <c r="P1296" s="3">
        <f>IF(ISBLANK(Table13[[#This Row],[T1]]),0,IF(Table13[[#This Row],[T1]]&gt;0,1,0))</f>
        <v>1</v>
      </c>
      <c r="Q1296" s="3">
        <f>IF(ISBLANK(Table13[[#This Row],[T2]]),0,IF(Table13[[#This Row],[T2]]&gt;0,1,0))</f>
        <v>0</v>
      </c>
      <c r="R1296" s="3">
        <f>IF(ISBLANK(Table13[[#This Row],[T3]]),0,IF(Table13[[#This Row],[T3]]&gt;0,1,0))</f>
        <v>1</v>
      </c>
      <c r="S1296" s="3">
        <f>IF(ISBLANK(Table13[[#This Row],[T4]]),0,IF(Table13[[#This Row],[T4]]&gt;0,1,0))</f>
        <v>1</v>
      </c>
      <c r="T1296" s="3">
        <v>1.5</v>
      </c>
    </row>
    <row r="1297" spans="1:20">
      <c r="A1297" s="4">
        <v>43791.958333333336</v>
      </c>
      <c r="B1297">
        <v>43791</v>
      </c>
      <c r="C1297" s="3">
        <v>0.95833333333333337</v>
      </c>
      <c r="D1297" s="3">
        <v>23</v>
      </c>
      <c r="E1297" s="3">
        <v>53</v>
      </c>
      <c r="F1297" s="3">
        <v>0.4</v>
      </c>
      <c r="G1297" s="5">
        <v>0.3</v>
      </c>
      <c r="H1297" s="3">
        <v>0.7</v>
      </c>
      <c r="I1297" s="3">
        <v>1.55139</v>
      </c>
      <c r="J1297" s="12">
        <f t="shared" si="21"/>
        <v>1.8791666666666664</v>
      </c>
      <c r="K1297" s="3">
        <v>2</v>
      </c>
      <c r="L1297" s="3">
        <v>57</v>
      </c>
      <c r="M1297" s="3">
        <v>57</v>
      </c>
      <c r="N1297" s="3">
        <v>0</v>
      </c>
      <c r="O1297" s="3"/>
      <c r="P1297" s="3">
        <f>IF(ISBLANK(Table13[[#This Row],[T1]]),0,IF(Table13[[#This Row],[T1]]&gt;0,1,0))</f>
        <v>1</v>
      </c>
      <c r="Q1297" s="3">
        <f>IF(ISBLANK(Table13[[#This Row],[T2]]),0,IF(Table13[[#This Row],[T2]]&gt;0,1,0))</f>
        <v>1</v>
      </c>
      <c r="R1297" s="3">
        <f>IF(ISBLANK(Table13[[#This Row],[T3]]),0,IF(Table13[[#This Row],[T3]]&gt;0,1,0))</f>
        <v>1</v>
      </c>
      <c r="S1297" s="3">
        <f>IF(ISBLANK(Table13[[#This Row],[T4]]),0,IF(Table13[[#This Row],[T4]]&gt;0,1,0))</f>
        <v>1</v>
      </c>
      <c r="T1297" s="3">
        <v>0.7</v>
      </c>
    </row>
    <row r="1298" spans="1:20">
      <c r="A1298" s="4">
        <v>43792</v>
      </c>
      <c r="B1298">
        <v>43792</v>
      </c>
      <c r="C1298" s="3">
        <v>0</v>
      </c>
      <c r="D1298" s="3">
        <v>0</v>
      </c>
      <c r="E1298" s="3">
        <v>54</v>
      </c>
      <c r="F1298" s="3">
        <v>1.4</v>
      </c>
      <c r="G1298" s="5">
        <v>0.2</v>
      </c>
      <c r="H1298" s="3">
        <v>1.5999999999999999</v>
      </c>
      <c r="I1298" s="3">
        <v>1.55139</v>
      </c>
      <c r="J1298" s="12">
        <f t="shared" si="21"/>
        <v>1.875</v>
      </c>
      <c r="K1298" s="3">
        <v>58</v>
      </c>
      <c r="L1298" s="3">
        <v>58</v>
      </c>
      <c r="M1298" s="3">
        <v>58</v>
      </c>
      <c r="N1298" s="3">
        <v>0</v>
      </c>
      <c r="O1298" s="3"/>
      <c r="P1298" s="3">
        <f>IF(ISBLANK(Table13[[#This Row],[T1]]),0,IF(Table13[[#This Row],[T1]]&gt;0,1,0))</f>
        <v>1</v>
      </c>
      <c r="Q1298" s="3">
        <f>IF(ISBLANK(Table13[[#This Row],[T2]]),0,IF(Table13[[#This Row],[T2]]&gt;0,1,0))</f>
        <v>1</v>
      </c>
      <c r="R1298" s="3">
        <f>IF(ISBLANK(Table13[[#This Row],[T3]]),0,IF(Table13[[#This Row],[T3]]&gt;0,1,0))</f>
        <v>1</v>
      </c>
      <c r="S1298" s="3">
        <f>IF(ISBLANK(Table13[[#This Row],[T4]]),0,IF(Table13[[#This Row],[T4]]&gt;0,1,0))</f>
        <v>1</v>
      </c>
      <c r="T1298" s="3">
        <v>1.5999999999999999</v>
      </c>
    </row>
    <row r="1299" spans="1:20">
      <c r="A1299" s="4">
        <v>43792.041666666664</v>
      </c>
      <c r="B1299">
        <v>43792</v>
      </c>
      <c r="C1299" s="3">
        <v>4.1666666666666664E-2</v>
      </c>
      <c r="D1299" s="3">
        <v>1</v>
      </c>
      <c r="E1299" s="3">
        <v>54</v>
      </c>
      <c r="F1299" s="3">
        <v>0.3</v>
      </c>
      <c r="G1299" s="5">
        <v>0.6</v>
      </c>
      <c r="H1299" s="3">
        <v>0.89999999999999991</v>
      </c>
      <c r="I1299" s="3">
        <v>1.55139</v>
      </c>
      <c r="J1299" s="12">
        <f t="shared" si="21"/>
        <v>1.8291666666666666</v>
      </c>
      <c r="K1299" s="3">
        <v>58</v>
      </c>
      <c r="L1299" s="3">
        <v>58</v>
      </c>
      <c r="M1299" s="3">
        <v>58</v>
      </c>
      <c r="N1299" s="3">
        <v>0</v>
      </c>
      <c r="O1299" s="3"/>
      <c r="P1299" s="3">
        <f>IF(ISBLANK(Table13[[#This Row],[T1]]),0,IF(Table13[[#This Row],[T1]]&gt;0,1,0))</f>
        <v>1</v>
      </c>
      <c r="Q1299" s="3">
        <f>IF(ISBLANK(Table13[[#This Row],[T2]]),0,IF(Table13[[#This Row],[T2]]&gt;0,1,0))</f>
        <v>1</v>
      </c>
      <c r="R1299" s="3">
        <f>IF(ISBLANK(Table13[[#This Row],[T3]]),0,IF(Table13[[#This Row],[T3]]&gt;0,1,0))</f>
        <v>1</v>
      </c>
      <c r="S1299" s="3">
        <f>IF(ISBLANK(Table13[[#This Row],[T4]]),0,IF(Table13[[#This Row],[T4]]&gt;0,1,0))</f>
        <v>1</v>
      </c>
      <c r="T1299" s="3">
        <v>0.89999999999999991</v>
      </c>
    </row>
    <row r="1300" spans="1:20">
      <c r="A1300" s="4">
        <v>43792.083333333336</v>
      </c>
      <c r="B1300">
        <v>43792</v>
      </c>
      <c r="C1300" s="3">
        <v>8.3333333333333329E-2</v>
      </c>
      <c r="D1300" s="3">
        <v>2</v>
      </c>
      <c r="E1300" s="3">
        <v>54</v>
      </c>
      <c r="F1300" s="3">
        <v>0.6</v>
      </c>
      <c r="G1300" s="5">
        <v>0.7</v>
      </c>
      <c r="H1300" s="3">
        <v>1.2999999999999998</v>
      </c>
      <c r="I1300" s="3">
        <v>1.55139</v>
      </c>
      <c r="J1300" s="12">
        <f t="shared" si="21"/>
        <v>1.825</v>
      </c>
      <c r="K1300" s="3">
        <v>58</v>
      </c>
      <c r="L1300" s="3">
        <v>58</v>
      </c>
      <c r="M1300" s="3">
        <v>58</v>
      </c>
      <c r="N1300" s="3">
        <v>0</v>
      </c>
      <c r="O1300" s="3"/>
      <c r="P1300" s="3">
        <f>IF(ISBLANK(Table13[[#This Row],[T1]]),0,IF(Table13[[#This Row],[T1]]&gt;0,1,0))</f>
        <v>1</v>
      </c>
      <c r="Q1300" s="3">
        <f>IF(ISBLANK(Table13[[#This Row],[T2]]),0,IF(Table13[[#This Row],[T2]]&gt;0,1,0))</f>
        <v>1</v>
      </c>
      <c r="R1300" s="3">
        <f>IF(ISBLANK(Table13[[#This Row],[T3]]),0,IF(Table13[[#This Row],[T3]]&gt;0,1,0))</f>
        <v>1</v>
      </c>
      <c r="S1300" s="3">
        <f>IF(ISBLANK(Table13[[#This Row],[T4]]),0,IF(Table13[[#This Row],[T4]]&gt;0,1,0))</f>
        <v>1</v>
      </c>
      <c r="T1300" s="3">
        <v>1.2999999999999998</v>
      </c>
    </row>
    <row r="1301" spans="1:20">
      <c r="A1301" s="4">
        <v>43792.125</v>
      </c>
      <c r="B1301">
        <v>43792</v>
      </c>
      <c r="C1301" s="3">
        <v>0.125</v>
      </c>
      <c r="D1301" s="3">
        <v>3</v>
      </c>
      <c r="E1301" s="3">
        <v>54</v>
      </c>
      <c r="F1301" s="3">
        <v>0.5</v>
      </c>
      <c r="G1301" s="5">
        <v>0.6</v>
      </c>
      <c r="H1301" s="3">
        <v>1.1000000000000001</v>
      </c>
      <c r="I1301" s="3">
        <v>1.55139</v>
      </c>
      <c r="J1301" s="12">
        <f t="shared" si="21"/>
        <v>1.8208333333333331</v>
      </c>
      <c r="K1301" s="3">
        <v>58</v>
      </c>
      <c r="L1301" s="3">
        <v>58</v>
      </c>
      <c r="M1301" s="3">
        <v>58</v>
      </c>
      <c r="N1301" s="3">
        <v>0</v>
      </c>
      <c r="O1301" s="3"/>
      <c r="P1301" s="3">
        <f>IF(ISBLANK(Table13[[#This Row],[T1]]),0,IF(Table13[[#This Row],[T1]]&gt;0,1,0))</f>
        <v>1</v>
      </c>
      <c r="Q1301" s="3">
        <f>IF(ISBLANK(Table13[[#This Row],[T2]]),0,IF(Table13[[#This Row],[T2]]&gt;0,1,0))</f>
        <v>1</v>
      </c>
      <c r="R1301" s="3">
        <f>IF(ISBLANK(Table13[[#This Row],[T3]]),0,IF(Table13[[#This Row],[T3]]&gt;0,1,0))</f>
        <v>1</v>
      </c>
      <c r="S1301" s="3">
        <f>IF(ISBLANK(Table13[[#This Row],[T4]]),0,IF(Table13[[#This Row],[T4]]&gt;0,1,0))</f>
        <v>1</v>
      </c>
      <c r="T1301" s="3">
        <v>1.1000000000000001</v>
      </c>
    </row>
    <row r="1302" spans="1:20">
      <c r="A1302" s="4">
        <v>43792.166666666664</v>
      </c>
      <c r="B1302">
        <v>43792</v>
      </c>
      <c r="C1302" s="3">
        <v>0.16666666666666666</v>
      </c>
      <c r="D1302" s="3">
        <v>4</v>
      </c>
      <c r="E1302" s="3">
        <v>54</v>
      </c>
      <c r="F1302" s="3">
        <v>0.8</v>
      </c>
      <c r="G1302" s="5">
        <v>0.7</v>
      </c>
      <c r="H1302" s="3">
        <v>1.5</v>
      </c>
      <c r="I1302" s="3">
        <v>1.55139</v>
      </c>
      <c r="J1302" s="12">
        <f t="shared" si="21"/>
        <v>1.8250000000000002</v>
      </c>
      <c r="K1302" s="3">
        <v>58</v>
      </c>
      <c r="L1302" s="3">
        <v>58</v>
      </c>
      <c r="M1302" s="3">
        <v>58</v>
      </c>
      <c r="N1302" s="3">
        <v>0</v>
      </c>
      <c r="O1302" s="3"/>
      <c r="P1302" s="3">
        <f>IF(ISBLANK(Table13[[#This Row],[T1]]),0,IF(Table13[[#This Row],[T1]]&gt;0,1,0))</f>
        <v>1</v>
      </c>
      <c r="Q1302" s="3">
        <f>IF(ISBLANK(Table13[[#This Row],[T2]]),0,IF(Table13[[#This Row],[T2]]&gt;0,1,0))</f>
        <v>1</v>
      </c>
      <c r="R1302" s="3">
        <f>IF(ISBLANK(Table13[[#This Row],[T3]]),0,IF(Table13[[#This Row],[T3]]&gt;0,1,0))</f>
        <v>1</v>
      </c>
      <c r="S1302" s="3">
        <f>IF(ISBLANK(Table13[[#This Row],[T4]]),0,IF(Table13[[#This Row],[T4]]&gt;0,1,0))</f>
        <v>1</v>
      </c>
      <c r="T1302" s="3">
        <v>1.5</v>
      </c>
    </row>
    <row r="1303" spans="1:20">
      <c r="A1303" s="4">
        <v>43792.208333333336</v>
      </c>
      <c r="B1303">
        <v>43792</v>
      </c>
      <c r="C1303" s="3">
        <v>0.20833333333333334</v>
      </c>
      <c r="D1303" s="3">
        <v>5</v>
      </c>
      <c r="E1303" s="3">
        <v>54</v>
      </c>
      <c r="F1303" s="3">
        <v>0.6</v>
      </c>
      <c r="G1303" s="5">
        <v>0.9</v>
      </c>
      <c r="H1303" s="3">
        <v>1.5</v>
      </c>
      <c r="I1303" s="3">
        <v>1.55139</v>
      </c>
      <c r="J1303" s="12">
        <f t="shared" si="21"/>
        <v>1.8208333333333331</v>
      </c>
      <c r="K1303" s="3">
        <v>57</v>
      </c>
      <c r="L1303" s="3">
        <v>51</v>
      </c>
      <c r="M1303" s="3">
        <v>57</v>
      </c>
      <c r="N1303" s="3">
        <v>0</v>
      </c>
      <c r="O1303" s="3"/>
      <c r="P1303" s="3">
        <f>IF(ISBLANK(Table13[[#This Row],[T1]]),0,IF(Table13[[#This Row],[T1]]&gt;0,1,0))</f>
        <v>1</v>
      </c>
      <c r="Q1303" s="3">
        <f>IF(ISBLANK(Table13[[#This Row],[T2]]),0,IF(Table13[[#This Row],[T2]]&gt;0,1,0))</f>
        <v>1</v>
      </c>
      <c r="R1303" s="3">
        <f>IF(ISBLANK(Table13[[#This Row],[T3]]),0,IF(Table13[[#This Row],[T3]]&gt;0,1,0))</f>
        <v>1</v>
      </c>
      <c r="S1303" s="3">
        <f>IF(ISBLANK(Table13[[#This Row],[T4]]),0,IF(Table13[[#This Row],[T4]]&gt;0,1,0))</f>
        <v>1</v>
      </c>
      <c r="T1303" s="3">
        <v>1.5</v>
      </c>
    </row>
    <row r="1304" spans="1:20">
      <c r="A1304" s="4">
        <v>43792.25</v>
      </c>
      <c r="B1304">
        <v>43792</v>
      </c>
      <c r="C1304" s="3">
        <v>0.25</v>
      </c>
      <c r="D1304" s="3">
        <v>6</v>
      </c>
      <c r="E1304" s="3">
        <v>54</v>
      </c>
      <c r="F1304" s="3">
        <v>0.9</v>
      </c>
      <c r="G1304" s="5">
        <v>0.7</v>
      </c>
      <c r="H1304" s="3">
        <v>1.6</v>
      </c>
      <c r="I1304" s="3">
        <v>1.55139</v>
      </c>
      <c r="J1304" s="12">
        <f t="shared" si="21"/>
        <v>1.8208333333333331</v>
      </c>
      <c r="K1304" s="3">
        <v>58</v>
      </c>
      <c r="L1304" s="3">
        <v>0</v>
      </c>
      <c r="M1304" s="3">
        <v>58</v>
      </c>
      <c r="N1304" s="3">
        <v>0</v>
      </c>
      <c r="O1304" s="3"/>
      <c r="P1304" s="3">
        <f>IF(ISBLANK(Table13[[#This Row],[T1]]),0,IF(Table13[[#This Row],[T1]]&gt;0,1,0))</f>
        <v>1</v>
      </c>
      <c r="Q1304" s="3">
        <f>IF(ISBLANK(Table13[[#This Row],[T2]]),0,IF(Table13[[#This Row],[T2]]&gt;0,1,0))</f>
        <v>1</v>
      </c>
      <c r="R1304" s="3">
        <f>IF(ISBLANK(Table13[[#This Row],[T3]]),0,IF(Table13[[#This Row],[T3]]&gt;0,1,0))</f>
        <v>1</v>
      </c>
      <c r="S1304" s="3">
        <f>IF(ISBLANK(Table13[[#This Row],[T4]]),0,IF(Table13[[#This Row],[T4]]&gt;0,1,0))</f>
        <v>1</v>
      </c>
      <c r="T1304" s="3">
        <v>1.6</v>
      </c>
    </row>
    <row r="1305" spans="1:20">
      <c r="A1305" s="4">
        <v>43792.291666666664</v>
      </c>
      <c r="B1305">
        <v>43792</v>
      </c>
      <c r="C1305" s="3">
        <v>0.29166666666666669</v>
      </c>
      <c r="D1305" s="3">
        <v>7</v>
      </c>
      <c r="E1305" s="3">
        <v>54</v>
      </c>
      <c r="F1305" s="3">
        <v>1.1000000000000001</v>
      </c>
      <c r="G1305" s="5">
        <v>1.8</v>
      </c>
      <c r="H1305" s="3">
        <v>2.9000000000000004</v>
      </c>
      <c r="I1305" s="3">
        <v>1.55139</v>
      </c>
      <c r="J1305" s="12">
        <f t="shared" si="21"/>
        <v>1.8791666666666664</v>
      </c>
      <c r="K1305" s="3">
        <v>58</v>
      </c>
      <c r="L1305" s="3">
        <v>0</v>
      </c>
      <c r="M1305" s="3">
        <v>58</v>
      </c>
      <c r="N1305" s="3">
        <v>0</v>
      </c>
      <c r="O1305" s="3"/>
      <c r="P1305" s="3">
        <f>IF(ISBLANK(Table13[[#This Row],[T1]]),0,IF(Table13[[#This Row],[T1]]&gt;0,1,0))</f>
        <v>1</v>
      </c>
      <c r="Q1305" s="3">
        <f>IF(ISBLANK(Table13[[#This Row],[T2]]),0,IF(Table13[[#This Row],[T2]]&gt;0,1,0))</f>
        <v>1</v>
      </c>
      <c r="R1305" s="3">
        <f>IF(ISBLANK(Table13[[#This Row],[T3]]),0,IF(Table13[[#This Row],[T3]]&gt;0,1,0))</f>
        <v>1</v>
      </c>
      <c r="S1305" s="3">
        <f>IF(ISBLANK(Table13[[#This Row],[T4]]),0,IF(Table13[[#This Row],[T4]]&gt;0,1,0))</f>
        <v>1</v>
      </c>
      <c r="T1305" s="3">
        <v>2.9000000000000004</v>
      </c>
    </row>
    <row r="1306" spans="1:20">
      <c r="A1306" s="4">
        <v>43792.333333333336</v>
      </c>
      <c r="B1306">
        <v>43792</v>
      </c>
      <c r="C1306" s="3">
        <v>0.33333333333333331</v>
      </c>
      <c r="D1306" s="3">
        <v>8</v>
      </c>
      <c r="E1306" s="3">
        <v>54</v>
      </c>
      <c r="F1306" s="3">
        <v>0.3</v>
      </c>
      <c r="G1306" s="5">
        <v>0.4</v>
      </c>
      <c r="H1306" s="3">
        <v>0.7</v>
      </c>
      <c r="I1306" s="3">
        <v>1.55139</v>
      </c>
      <c r="J1306" s="12">
        <f t="shared" si="21"/>
        <v>1.8541666666666667</v>
      </c>
      <c r="K1306" s="3">
        <v>58</v>
      </c>
      <c r="L1306" s="3">
        <v>0</v>
      </c>
      <c r="M1306" s="3">
        <v>58</v>
      </c>
      <c r="N1306" s="3">
        <v>0</v>
      </c>
      <c r="O1306" s="3"/>
      <c r="P1306" s="3">
        <f>IF(ISBLANK(Table13[[#This Row],[T1]]),0,IF(Table13[[#This Row],[T1]]&gt;0,1,0))</f>
        <v>0</v>
      </c>
      <c r="Q1306" s="3">
        <f>IF(ISBLANK(Table13[[#This Row],[T2]]),0,IF(Table13[[#This Row],[T2]]&gt;0,1,0))</f>
        <v>1</v>
      </c>
      <c r="R1306" s="3">
        <f>IF(ISBLANK(Table13[[#This Row],[T3]]),0,IF(Table13[[#This Row],[T3]]&gt;0,1,0))</f>
        <v>0</v>
      </c>
      <c r="S1306" s="3">
        <f>IF(ISBLANK(Table13[[#This Row],[T4]]),0,IF(Table13[[#This Row],[T4]]&gt;0,1,0))</f>
        <v>1</v>
      </c>
      <c r="T1306" s="3">
        <v>0.7</v>
      </c>
    </row>
    <row r="1307" spans="1:20">
      <c r="A1307" s="4">
        <v>43792.375</v>
      </c>
      <c r="B1307">
        <v>43792</v>
      </c>
      <c r="C1307" s="3">
        <v>0.375</v>
      </c>
      <c r="D1307" s="3">
        <v>9</v>
      </c>
      <c r="E1307" s="3">
        <v>54</v>
      </c>
      <c r="F1307" s="3">
        <v>2</v>
      </c>
      <c r="G1307" s="5">
        <v>0.3</v>
      </c>
      <c r="H1307" s="3">
        <v>2.2999999999999998</v>
      </c>
      <c r="I1307" s="3">
        <v>1.55139</v>
      </c>
      <c r="J1307" s="12">
        <f t="shared" si="21"/>
        <v>1.9500000000000002</v>
      </c>
      <c r="K1307" s="3">
        <v>55</v>
      </c>
      <c r="L1307" s="3">
        <v>0</v>
      </c>
      <c r="M1307" s="3">
        <v>56</v>
      </c>
      <c r="N1307" s="3">
        <v>0</v>
      </c>
      <c r="O1307" s="3"/>
      <c r="P1307" s="3">
        <f>IF(ISBLANK(Table13[[#This Row],[T1]]),0,IF(Table13[[#This Row],[T1]]&gt;0,1,0))</f>
        <v>0</v>
      </c>
      <c r="Q1307" s="3">
        <f>IF(ISBLANK(Table13[[#This Row],[T2]]),0,IF(Table13[[#This Row],[T2]]&gt;0,1,0))</f>
        <v>0</v>
      </c>
      <c r="R1307" s="3">
        <f>IF(ISBLANK(Table13[[#This Row],[T3]]),0,IF(Table13[[#This Row],[T3]]&gt;0,1,0))</f>
        <v>0</v>
      </c>
      <c r="S1307" s="3">
        <f>IF(ISBLANK(Table13[[#This Row],[T4]]),0,IF(Table13[[#This Row],[T4]]&gt;0,1,0))</f>
        <v>1</v>
      </c>
      <c r="T1307" s="3">
        <v>2.2999999999999998</v>
      </c>
    </row>
    <row r="1308" spans="1:20">
      <c r="A1308" s="4">
        <v>43792.416666666664</v>
      </c>
      <c r="B1308">
        <v>43792</v>
      </c>
      <c r="C1308" s="3">
        <v>0.41666666666666669</v>
      </c>
      <c r="D1308" s="3">
        <v>10</v>
      </c>
      <c r="E1308" s="3">
        <v>54</v>
      </c>
      <c r="F1308" s="3">
        <v>0.4</v>
      </c>
      <c r="G1308" s="5">
        <v>0.3</v>
      </c>
      <c r="H1308" s="3">
        <v>0.7</v>
      </c>
      <c r="I1308" s="3">
        <v>1.55139</v>
      </c>
      <c r="J1308" s="12">
        <f t="shared" si="21"/>
        <v>1.9375</v>
      </c>
      <c r="K1308" s="3">
        <v>0</v>
      </c>
      <c r="L1308" s="3">
        <v>0</v>
      </c>
      <c r="M1308" s="3">
        <v>57</v>
      </c>
      <c r="N1308" s="3">
        <v>0</v>
      </c>
      <c r="O1308" s="3"/>
      <c r="P1308" s="3">
        <f>IF(ISBLANK(Table13[[#This Row],[T1]]),0,IF(Table13[[#This Row],[T1]]&gt;0,1,0))</f>
        <v>0</v>
      </c>
      <c r="Q1308" s="3">
        <f>IF(ISBLANK(Table13[[#This Row],[T2]]),0,IF(Table13[[#This Row],[T2]]&gt;0,1,0))</f>
        <v>0</v>
      </c>
      <c r="R1308" s="3">
        <f>IF(ISBLANK(Table13[[#This Row],[T3]]),0,IF(Table13[[#This Row],[T3]]&gt;0,1,0))</f>
        <v>0</v>
      </c>
      <c r="S1308" s="3">
        <f>IF(ISBLANK(Table13[[#This Row],[T4]]),0,IF(Table13[[#This Row],[T4]]&gt;0,1,0))</f>
        <v>1</v>
      </c>
      <c r="T1308" s="3">
        <v>0.7</v>
      </c>
    </row>
    <row r="1309" spans="1:20">
      <c r="A1309" s="4">
        <v>43792.458333333336</v>
      </c>
      <c r="B1309">
        <v>43792</v>
      </c>
      <c r="C1309" s="3">
        <v>0.45833333333333331</v>
      </c>
      <c r="D1309" s="3">
        <v>11</v>
      </c>
      <c r="E1309" s="3">
        <v>54</v>
      </c>
      <c r="F1309" s="3">
        <v>0.3</v>
      </c>
      <c r="G1309" s="5">
        <v>0.3</v>
      </c>
      <c r="H1309" s="3">
        <v>0.6</v>
      </c>
      <c r="I1309" s="3">
        <v>1.55139</v>
      </c>
      <c r="J1309" s="12">
        <f t="shared" si="21"/>
        <v>1.9541666666666666</v>
      </c>
      <c r="K1309" s="3">
        <v>0</v>
      </c>
      <c r="L1309" s="3">
        <v>0</v>
      </c>
      <c r="M1309" s="3">
        <v>57</v>
      </c>
      <c r="N1309" s="3">
        <v>0</v>
      </c>
      <c r="O1309" s="3"/>
      <c r="P1309" s="3">
        <f>IF(ISBLANK(Table13[[#This Row],[T1]]),0,IF(Table13[[#This Row],[T1]]&gt;0,1,0))</f>
        <v>0</v>
      </c>
      <c r="Q1309" s="3">
        <f>IF(ISBLANK(Table13[[#This Row],[T2]]),0,IF(Table13[[#This Row],[T2]]&gt;0,1,0))</f>
        <v>0</v>
      </c>
      <c r="R1309" s="3">
        <f>IF(ISBLANK(Table13[[#This Row],[T3]]),0,IF(Table13[[#This Row],[T3]]&gt;0,1,0))</f>
        <v>0</v>
      </c>
      <c r="S1309" s="3">
        <f>IF(ISBLANK(Table13[[#This Row],[T4]]),0,IF(Table13[[#This Row],[T4]]&gt;0,1,0))</f>
        <v>1</v>
      </c>
      <c r="T1309" s="3">
        <v>0.6</v>
      </c>
    </row>
    <row r="1310" spans="1:20">
      <c r="A1310" s="4">
        <v>43792.5</v>
      </c>
      <c r="B1310">
        <v>43792</v>
      </c>
      <c r="C1310" s="3">
        <v>0.5</v>
      </c>
      <c r="D1310" s="3">
        <v>12</v>
      </c>
      <c r="E1310" s="3">
        <v>54</v>
      </c>
      <c r="F1310" s="3">
        <v>0.4</v>
      </c>
      <c r="G1310" s="5">
        <v>0.3</v>
      </c>
      <c r="H1310" s="3">
        <v>0.7</v>
      </c>
      <c r="I1310" s="3">
        <v>1.55139</v>
      </c>
      <c r="J1310" s="12">
        <f t="shared" si="21"/>
        <v>2.0249999999999999</v>
      </c>
      <c r="K1310" s="3">
        <v>0</v>
      </c>
      <c r="L1310" s="3">
        <v>0</v>
      </c>
      <c r="M1310" s="3">
        <v>57</v>
      </c>
      <c r="N1310" s="3">
        <v>0</v>
      </c>
      <c r="O1310" s="3"/>
      <c r="P1310" s="3">
        <f>IF(ISBLANK(Table13[[#This Row],[T1]]),0,IF(Table13[[#This Row],[T1]]&gt;0,1,0))</f>
        <v>0</v>
      </c>
      <c r="Q1310" s="3">
        <f>IF(ISBLANK(Table13[[#This Row],[T2]]),0,IF(Table13[[#This Row],[T2]]&gt;0,1,0))</f>
        <v>0</v>
      </c>
      <c r="R1310" s="3">
        <f>IF(ISBLANK(Table13[[#This Row],[T3]]),0,IF(Table13[[#This Row],[T3]]&gt;0,1,0))</f>
        <v>0</v>
      </c>
      <c r="S1310" s="3">
        <f>IF(ISBLANK(Table13[[#This Row],[T4]]),0,IF(Table13[[#This Row],[T4]]&gt;0,1,0))</f>
        <v>1</v>
      </c>
      <c r="T1310" s="3">
        <v>0.7</v>
      </c>
    </row>
    <row r="1311" spans="1:20">
      <c r="A1311" s="4">
        <v>43792.541666666664</v>
      </c>
      <c r="B1311">
        <v>43792</v>
      </c>
      <c r="C1311" s="3">
        <v>0.54166666666666663</v>
      </c>
      <c r="D1311" s="3">
        <v>13</v>
      </c>
      <c r="E1311" s="3">
        <v>54</v>
      </c>
      <c r="F1311" s="3">
        <v>1</v>
      </c>
      <c r="G1311" s="5">
        <v>3.5</v>
      </c>
      <c r="H1311" s="3">
        <v>4.5</v>
      </c>
      <c r="I1311" s="3">
        <v>1.55139</v>
      </c>
      <c r="J1311" s="12">
        <f t="shared" si="21"/>
        <v>2.0124999999999997</v>
      </c>
      <c r="K1311" s="3">
        <v>0</v>
      </c>
      <c r="L1311" s="3">
        <v>41</v>
      </c>
      <c r="M1311" s="3">
        <v>58</v>
      </c>
      <c r="N1311" s="3">
        <v>0</v>
      </c>
      <c r="O1311" s="3"/>
      <c r="P1311" s="3">
        <f>IF(ISBLANK(Table13[[#This Row],[T1]]),0,IF(Table13[[#This Row],[T1]]&gt;0,1,0))</f>
        <v>0</v>
      </c>
      <c r="Q1311" s="3">
        <f>IF(ISBLANK(Table13[[#This Row],[T2]]),0,IF(Table13[[#This Row],[T2]]&gt;0,1,0))</f>
        <v>0</v>
      </c>
      <c r="R1311" s="3">
        <f>IF(ISBLANK(Table13[[#This Row],[T3]]),0,IF(Table13[[#This Row],[T3]]&gt;0,1,0))</f>
        <v>0</v>
      </c>
      <c r="S1311" s="3">
        <f>IF(ISBLANK(Table13[[#This Row],[T4]]),0,IF(Table13[[#This Row],[T4]]&gt;0,1,0))</f>
        <v>1</v>
      </c>
      <c r="T1311" s="3">
        <v>4.5</v>
      </c>
    </row>
    <row r="1312" spans="1:20">
      <c r="A1312" s="4">
        <v>43792.583333333336</v>
      </c>
      <c r="B1312">
        <v>43792</v>
      </c>
      <c r="C1312" s="3">
        <v>0.58333333333333337</v>
      </c>
      <c r="D1312" s="3">
        <v>14</v>
      </c>
      <c r="E1312" s="3">
        <v>54</v>
      </c>
      <c r="F1312" s="3">
        <v>0.9</v>
      </c>
      <c r="G1312" s="5">
        <v>0.4</v>
      </c>
      <c r="H1312" s="3">
        <v>1.3</v>
      </c>
      <c r="I1312" s="3">
        <v>1.55139</v>
      </c>
      <c r="J1312" s="12">
        <f t="shared" si="21"/>
        <v>1.8416666666666666</v>
      </c>
      <c r="K1312" s="3">
        <v>0</v>
      </c>
      <c r="L1312" s="3">
        <v>1</v>
      </c>
      <c r="M1312" s="3">
        <v>58</v>
      </c>
      <c r="N1312" s="3">
        <v>0</v>
      </c>
      <c r="O1312" s="3"/>
      <c r="P1312" s="3">
        <f>IF(ISBLANK(Table13[[#This Row],[T1]]),0,IF(Table13[[#This Row],[T1]]&gt;0,1,0))</f>
        <v>0</v>
      </c>
      <c r="Q1312" s="3">
        <f>IF(ISBLANK(Table13[[#This Row],[T2]]),0,IF(Table13[[#This Row],[T2]]&gt;0,1,0))</f>
        <v>0</v>
      </c>
      <c r="R1312" s="3">
        <f>IF(ISBLANK(Table13[[#This Row],[T3]]),0,IF(Table13[[#This Row],[T3]]&gt;0,1,0))</f>
        <v>0</v>
      </c>
      <c r="S1312" s="3">
        <f>IF(ISBLANK(Table13[[#This Row],[T4]]),0,IF(Table13[[#This Row],[T4]]&gt;0,1,0))</f>
        <v>1</v>
      </c>
      <c r="T1312" s="3">
        <v>1.3</v>
      </c>
    </row>
    <row r="1313" spans="1:20">
      <c r="A1313" s="4">
        <v>43792.625</v>
      </c>
      <c r="B1313">
        <v>43792</v>
      </c>
      <c r="C1313" s="3">
        <v>0.625</v>
      </c>
      <c r="D1313" s="3">
        <v>15</v>
      </c>
      <c r="E1313" s="3">
        <v>54</v>
      </c>
      <c r="F1313" s="3">
        <v>0.7</v>
      </c>
      <c r="G1313" s="5">
        <v>0.7</v>
      </c>
      <c r="H1313" s="3">
        <v>1.4</v>
      </c>
      <c r="I1313" s="3">
        <v>1.55139</v>
      </c>
      <c r="J1313" s="12">
        <f t="shared" si="21"/>
        <v>1.8041666666666665</v>
      </c>
      <c r="K1313" s="3">
        <v>0</v>
      </c>
      <c r="L1313" s="3">
        <v>0</v>
      </c>
      <c r="M1313" s="3">
        <v>58</v>
      </c>
      <c r="N1313" s="3">
        <v>0</v>
      </c>
      <c r="O1313" s="3"/>
      <c r="P1313" s="3">
        <f>IF(ISBLANK(Table13[[#This Row],[T1]]),0,IF(Table13[[#This Row],[T1]]&gt;0,1,0))</f>
        <v>0</v>
      </c>
      <c r="Q1313" s="3">
        <f>IF(ISBLANK(Table13[[#This Row],[T2]]),0,IF(Table13[[#This Row],[T2]]&gt;0,1,0))</f>
        <v>0</v>
      </c>
      <c r="R1313" s="3">
        <f>IF(ISBLANK(Table13[[#This Row],[T3]]),0,IF(Table13[[#This Row],[T3]]&gt;0,1,0))</f>
        <v>0</v>
      </c>
      <c r="S1313" s="3">
        <f>IF(ISBLANK(Table13[[#This Row],[T4]]),0,IF(Table13[[#This Row],[T4]]&gt;0,1,0))</f>
        <v>0</v>
      </c>
      <c r="T1313" s="3">
        <v>1.4</v>
      </c>
    </row>
    <row r="1314" spans="1:20">
      <c r="A1314" s="4">
        <v>43792.666666666664</v>
      </c>
      <c r="B1314">
        <v>43792</v>
      </c>
      <c r="C1314" s="3">
        <v>0.66666666666666663</v>
      </c>
      <c r="D1314" s="3">
        <v>16</v>
      </c>
      <c r="E1314" s="3">
        <v>54</v>
      </c>
      <c r="F1314" s="3">
        <v>0.7</v>
      </c>
      <c r="G1314" s="5">
        <v>0.7</v>
      </c>
      <c r="H1314" s="3">
        <v>1.4</v>
      </c>
      <c r="I1314" s="3">
        <v>1.55139</v>
      </c>
      <c r="J1314" s="12">
        <f t="shared" si="21"/>
        <v>1.7999999999999996</v>
      </c>
      <c r="K1314" s="3">
        <v>0</v>
      </c>
      <c r="L1314" s="3">
        <v>0</v>
      </c>
      <c r="M1314" s="3">
        <v>57</v>
      </c>
      <c r="N1314" s="3">
        <v>0</v>
      </c>
      <c r="O1314" s="3"/>
      <c r="P1314" s="3">
        <f>IF(ISBLANK(Table13[[#This Row],[T1]]),0,IF(Table13[[#This Row],[T1]]&gt;0,1,0))</f>
        <v>0</v>
      </c>
      <c r="Q1314" s="3">
        <f>IF(ISBLANK(Table13[[#This Row],[T2]]),0,IF(Table13[[#This Row],[T2]]&gt;0,1,0))</f>
        <v>0</v>
      </c>
      <c r="R1314" s="3">
        <f>IF(ISBLANK(Table13[[#This Row],[T3]]),0,IF(Table13[[#This Row],[T3]]&gt;0,1,0))</f>
        <v>0</v>
      </c>
      <c r="S1314" s="3">
        <f>IF(ISBLANK(Table13[[#This Row],[T4]]),0,IF(Table13[[#This Row],[T4]]&gt;0,1,0))</f>
        <v>0</v>
      </c>
      <c r="T1314" s="3">
        <v>1.4</v>
      </c>
    </row>
    <row r="1315" spans="1:20">
      <c r="A1315" s="4">
        <v>43792.708333333336</v>
      </c>
      <c r="B1315">
        <v>43792</v>
      </c>
      <c r="C1315" s="3">
        <v>0.70833333333333337</v>
      </c>
      <c r="D1315" s="3">
        <v>17</v>
      </c>
      <c r="E1315" s="3">
        <v>54</v>
      </c>
      <c r="F1315" s="3">
        <v>4.0999999999999996</v>
      </c>
      <c r="G1315" s="5">
        <v>2.1</v>
      </c>
      <c r="H1315" s="3">
        <v>6.1999999999999993</v>
      </c>
      <c r="I1315" s="3">
        <v>1.55139</v>
      </c>
      <c r="J1315" s="12">
        <f t="shared" si="21"/>
        <v>1.875</v>
      </c>
      <c r="K1315" s="3">
        <v>17</v>
      </c>
      <c r="L1315" s="3">
        <v>0</v>
      </c>
      <c r="M1315" s="3">
        <v>58</v>
      </c>
      <c r="N1315" s="3">
        <v>0</v>
      </c>
      <c r="O1315" s="3"/>
      <c r="P1315" s="3">
        <f>IF(ISBLANK(Table13[[#This Row],[T1]]),0,IF(Table13[[#This Row],[T1]]&gt;0,1,0))</f>
        <v>0</v>
      </c>
      <c r="Q1315" s="3">
        <f>IF(ISBLANK(Table13[[#This Row],[T2]]),0,IF(Table13[[#This Row],[T2]]&gt;0,1,0))</f>
        <v>0</v>
      </c>
      <c r="R1315" s="3">
        <f>IF(ISBLANK(Table13[[#This Row],[T3]]),0,IF(Table13[[#This Row],[T3]]&gt;0,1,0))</f>
        <v>1</v>
      </c>
      <c r="S1315" s="3">
        <f>IF(ISBLANK(Table13[[#This Row],[T4]]),0,IF(Table13[[#This Row],[T4]]&gt;0,1,0))</f>
        <v>1</v>
      </c>
      <c r="T1315" s="3">
        <v>6.1999999999999993</v>
      </c>
    </row>
    <row r="1316" spans="1:20">
      <c r="A1316" s="4">
        <v>43792.75</v>
      </c>
      <c r="B1316">
        <v>43792</v>
      </c>
      <c r="C1316" s="3">
        <v>0.75</v>
      </c>
      <c r="D1316" s="3">
        <v>18</v>
      </c>
      <c r="E1316" s="3">
        <v>54</v>
      </c>
      <c r="F1316" s="3">
        <v>1.5</v>
      </c>
      <c r="G1316" s="5">
        <v>1.4</v>
      </c>
      <c r="H1316" s="3">
        <v>2.9</v>
      </c>
      <c r="I1316" s="3">
        <v>1.55139</v>
      </c>
      <c r="J1316" s="12">
        <f t="shared" si="21"/>
        <v>1.7916666666666667</v>
      </c>
      <c r="K1316" s="3">
        <v>58</v>
      </c>
      <c r="L1316" s="3">
        <v>0</v>
      </c>
      <c r="M1316" s="3">
        <v>57</v>
      </c>
      <c r="N1316" s="3">
        <v>0</v>
      </c>
      <c r="O1316" s="3"/>
      <c r="P1316" s="3">
        <f>IF(ISBLANK(Table13[[#This Row],[T1]]),0,IF(Table13[[#This Row],[T1]]&gt;0,1,0))</f>
        <v>0</v>
      </c>
      <c r="Q1316" s="3">
        <f>IF(ISBLANK(Table13[[#This Row],[T2]]),0,IF(Table13[[#This Row],[T2]]&gt;0,1,0))</f>
        <v>0</v>
      </c>
      <c r="R1316" s="3">
        <f>IF(ISBLANK(Table13[[#This Row],[T3]]),0,IF(Table13[[#This Row],[T3]]&gt;0,1,0))</f>
        <v>1</v>
      </c>
      <c r="S1316" s="3">
        <f>IF(ISBLANK(Table13[[#This Row],[T4]]),0,IF(Table13[[#This Row],[T4]]&gt;0,1,0))</f>
        <v>1</v>
      </c>
      <c r="T1316" s="3">
        <v>2.9</v>
      </c>
    </row>
    <row r="1317" spans="1:20">
      <c r="A1317" s="4">
        <v>43792.791666666664</v>
      </c>
      <c r="B1317">
        <v>43792</v>
      </c>
      <c r="C1317" s="3">
        <v>0.79166666666666663</v>
      </c>
      <c r="D1317" s="3">
        <v>19</v>
      </c>
      <c r="E1317" s="3">
        <v>54</v>
      </c>
      <c r="F1317" s="3">
        <v>1.9</v>
      </c>
      <c r="G1317" s="5">
        <v>0.8</v>
      </c>
      <c r="H1317" s="3">
        <v>2.7</v>
      </c>
      <c r="I1317" s="3">
        <v>1.55139</v>
      </c>
      <c r="J1317" s="12">
        <f t="shared" si="21"/>
        <v>1.7333333333333334</v>
      </c>
      <c r="K1317" s="3">
        <v>10</v>
      </c>
      <c r="L1317" s="3">
        <v>0</v>
      </c>
      <c r="M1317" s="3">
        <v>9</v>
      </c>
      <c r="N1317" s="3">
        <v>0</v>
      </c>
      <c r="O1317" s="3"/>
      <c r="P1317" s="3">
        <f>IF(ISBLANK(Table13[[#This Row],[T1]]),0,IF(Table13[[#This Row],[T1]]&gt;0,1,0))</f>
        <v>0</v>
      </c>
      <c r="Q1317" s="3">
        <f>IF(ISBLANK(Table13[[#This Row],[T2]]),0,IF(Table13[[#This Row],[T2]]&gt;0,1,0))</f>
        <v>0</v>
      </c>
      <c r="R1317" s="3">
        <f>IF(ISBLANK(Table13[[#This Row],[T3]]),0,IF(Table13[[#This Row],[T3]]&gt;0,1,0))</f>
        <v>1</v>
      </c>
      <c r="S1317" s="3">
        <f>IF(ISBLANK(Table13[[#This Row],[T4]]),0,IF(Table13[[#This Row],[T4]]&gt;0,1,0))</f>
        <v>0</v>
      </c>
      <c r="T1317" s="3">
        <v>2.7</v>
      </c>
    </row>
    <row r="1318" spans="1:20">
      <c r="A1318" s="4">
        <v>43792.833333333336</v>
      </c>
      <c r="B1318">
        <v>43792</v>
      </c>
      <c r="C1318" s="3">
        <v>0.83333333333333337</v>
      </c>
      <c r="D1318" s="3">
        <v>20</v>
      </c>
      <c r="E1318" s="3">
        <v>54</v>
      </c>
      <c r="F1318" s="3">
        <v>0.9</v>
      </c>
      <c r="G1318" s="5">
        <v>0.8</v>
      </c>
      <c r="H1318" s="3">
        <v>1.7000000000000002</v>
      </c>
      <c r="I1318" s="3">
        <v>1.55139</v>
      </c>
      <c r="J1318" s="12">
        <f t="shared" si="21"/>
        <v>1.6833333333333333</v>
      </c>
      <c r="K1318" s="3">
        <v>0</v>
      </c>
      <c r="L1318" s="3">
        <v>14</v>
      </c>
      <c r="M1318" s="3">
        <v>0</v>
      </c>
      <c r="N1318" s="3">
        <v>0</v>
      </c>
      <c r="O1318" s="3"/>
      <c r="P1318" s="3">
        <f>IF(ISBLANK(Table13[[#This Row],[T1]]),0,IF(Table13[[#This Row],[T1]]&gt;0,1,0))</f>
        <v>1</v>
      </c>
      <c r="Q1318" s="3">
        <f>IF(ISBLANK(Table13[[#This Row],[T2]]),0,IF(Table13[[#This Row],[T2]]&gt;0,1,0))</f>
        <v>1</v>
      </c>
      <c r="R1318" s="3">
        <f>IF(ISBLANK(Table13[[#This Row],[T3]]),0,IF(Table13[[#This Row],[T3]]&gt;0,1,0))</f>
        <v>1</v>
      </c>
      <c r="S1318" s="3">
        <f>IF(ISBLANK(Table13[[#This Row],[T4]]),0,IF(Table13[[#This Row],[T4]]&gt;0,1,0))</f>
        <v>0</v>
      </c>
      <c r="T1318" s="3">
        <v>1.7000000000000002</v>
      </c>
    </row>
    <row r="1319" spans="1:20">
      <c r="A1319" s="4">
        <v>43792.875</v>
      </c>
      <c r="B1319">
        <v>43792</v>
      </c>
      <c r="C1319" s="3">
        <v>0.875</v>
      </c>
      <c r="D1319" s="3">
        <v>21</v>
      </c>
      <c r="E1319" s="3">
        <v>54</v>
      </c>
      <c r="F1319" s="3">
        <v>2</v>
      </c>
      <c r="G1319" s="5">
        <v>1.1000000000000001</v>
      </c>
      <c r="H1319" s="3">
        <v>3.1</v>
      </c>
      <c r="I1319" s="3">
        <v>1.55139</v>
      </c>
      <c r="J1319" s="12">
        <f t="shared" si="21"/>
        <v>1.6749999999999998</v>
      </c>
      <c r="K1319" s="3">
        <v>0</v>
      </c>
      <c r="L1319" s="3">
        <v>58</v>
      </c>
      <c r="M1319" s="3">
        <v>0</v>
      </c>
      <c r="N1319" s="3">
        <v>0</v>
      </c>
      <c r="O1319" s="3"/>
      <c r="P1319" s="3">
        <f>IF(ISBLANK(Table13[[#This Row],[T1]]),0,IF(Table13[[#This Row],[T1]]&gt;0,1,0))</f>
        <v>1</v>
      </c>
      <c r="Q1319" s="3">
        <f>IF(ISBLANK(Table13[[#This Row],[T2]]),0,IF(Table13[[#This Row],[T2]]&gt;0,1,0))</f>
        <v>1</v>
      </c>
      <c r="R1319" s="3">
        <f>IF(ISBLANK(Table13[[#This Row],[T3]]),0,IF(Table13[[#This Row],[T3]]&gt;0,1,0))</f>
        <v>1</v>
      </c>
      <c r="S1319" s="3">
        <f>IF(ISBLANK(Table13[[#This Row],[T4]]),0,IF(Table13[[#This Row],[T4]]&gt;0,1,0))</f>
        <v>0</v>
      </c>
      <c r="T1319" s="3">
        <v>3.1</v>
      </c>
    </row>
    <row r="1320" spans="1:20">
      <c r="A1320" s="4">
        <v>43792.916666666664</v>
      </c>
      <c r="B1320">
        <v>43792</v>
      </c>
      <c r="C1320" s="3">
        <v>0.91666666666666663</v>
      </c>
      <c r="D1320" s="3">
        <v>22</v>
      </c>
      <c r="E1320" s="3">
        <v>54</v>
      </c>
      <c r="F1320" s="3">
        <v>1</v>
      </c>
      <c r="G1320" s="5">
        <v>0.8</v>
      </c>
      <c r="H1320" s="3">
        <v>1.8</v>
      </c>
      <c r="I1320" s="3">
        <v>1.55139</v>
      </c>
      <c r="J1320" s="12">
        <f t="shared" si="21"/>
        <v>1.6666666666666667</v>
      </c>
      <c r="K1320" s="3">
        <v>1</v>
      </c>
      <c r="L1320" s="3">
        <v>57</v>
      </c>
      <c r="M1320" s="3">
        <v>0</v>
      </c>
      <c r="N1320" s="3">
        <v>0</v>
      </c>
      <c r="O1320" s="3"/>
      <c r="P1320" s="3">
        <f>IF(ISBLANK(Table13[[#This Row],[T1]]),0,IF(Table13[[#This Row],[T1]]&gt;0,1,0))</f>
        <v>1</v>
      </c>
      <c r="Q1320" s="3">
        <f>IF(ISBLANK(Table13[[#This Row],[T2]]),0,IF(Table13[[#This Row],[T2]]&gt;0,1,0))</f>
        <v>1</v>
      </c>
      <c r="R1320" s="3">
        <f>IF(ISBLANK(Table13[[#This Row],[T3]]),0,IF(Table13[[#This Row],[T3]]&gt;0,1,0))</f>
        <v>1</v>
      </c>
      <c r="S1320" s="3">
        <f>IF(ISBLANK(Table13[[#This Row],[T4]]),0,IF(Table13[[#This Row],[T4]]&gt;0,1,0))</f>
        <v>1</v>
      </c>
      <c r="T1320" s="3">
        <v>1.8</v>
      </c>
    </row>
    <row r="1321" spans="1:20">
      <c r="A1321" s="4">
        <v>43792.958333333336</v>
      </c>
      <c r="B1321">
        <v>43792</v>
      </c>
      <c r="C1321" s="3">
        <v>0.95833333333333337</v>
      </c>
      <c r="D1321" s="3">
        <v>23</v>
      </c>
      <c r="E1321" s="3">
        <v>54</v>
      </c>
      <c r="F1321" s="3">
        <v>0.3</v>
      </c>
      <c r="G1321" s="5">
        <v>0.3</v>
      </c>
      <c r="H1321" s="3">
        <v>0.6</v>
      </c>
      <c r="I1321" s="3">
        <v>1.55139</v>
      </c>
      <c r="J1321" s="12">
        <f t="shared" si="21"/>
        <v>1.6666666666666663</v>
      </c>
      <c r="K1321" s="3">
        <v>58</v>
      </c>
      <c r="L1321" s="3">
        <v>58</v>
      </c>
      <c r="M1321" s="3">
        <v>58</v>
      </c>
      <c r="N1321" s="3">
        <v>0</v>
      </c>
      <c r="O1321" s="3"/>
      <c r="P1321" s="3">
        <f>IF(ISBLANK(Table13[[#This Row],[T1]]),0,IF(Table13[[#This Row],[T1]]&gt;0,1,0))</f>
        <v>1</v>
      </c>
      <c r="Q1321" s="3">
        <f>IF(ISBLANK(Table13[[#This Row],[T2]]),0,IF(Table13[[#This Row],[T2]]&gt;0,1,0))</f>
        <v>1</v>
      </c>
      <c r="R1321" s="3">
        <f>IF(ISBLANK(Table13[[#This Row],[T3]]),0,IF(Table13[[#This Row],[T3]]&gt;0,1,0))</f>
        <v>1</v>
      </c>
      <c r="S1321" s="3">
        <f>IF(ISBLANK(Table13[[#This Row],[T4]]),0,IF(Table13[[#This Row],[T4]]&gt;0,1,0))</f>
        <v>1</v>
      </c>
      <c r="T1321" s="3">
        <v>0.6</v>
      </c>
    </row>
    <row r="1322" spans="1:20">
      <c r="A1322" s="4">
        <v>43793</v>
      </c>
      <c r="B1322">
        <v>43793</v>
      </c>
      <c r="C1322" s="3">
        <v>0</v>
      </c>
      <c r="D1322" s="3">
        <v>0</v>
      </c>
      <c r="E1322" s="3">
        <v>55</v>
      </c>
      <c r="F1322" s="3">
        <v>0.3</v>
      </c>
      <c r="G1322" s="5">
        <v>0.2</v>
      </c>
      <c r="H1322" s="3">
        <v>0.5</v>
      </c>
      <c r="I1322" s="3">
        <v>1.55139</v>
      </c>
      <c r="J1322" s="12">
        <f t="shared" si="21"/>
        <v>1.6666666666666663</v>
      </c>
      <c r="K1322" s="3">
        <v>58</v>
      </c>
      <c r="L1322" s="3">
        <v>58</v>
      </c>
      <c r="M1322" s="3">
        <v>58</v>
      </c>
      <c r="N1322" s="3">
        <v>0</v>
      </c>
      <c r="O1322" s="3"/>
      <c r="P1322" s="3">
        <f>IF(ISBLANK(Table13[[#This Row],[T1]]),0,IF(Table13[[#This Row],[T1]]&gt;0,1,0))</f>
        <v>1</v>
      </c>
      <c r="Q1322" s="3">
        <f>IF(ISBLANK(Table13[[#This Row],[T2]]),0,IF(Table13[[#This Row],[T2]]&gt;0,1,0))</f>
        <v>1</v>
      </c>
      <c r="R1322" s="3">
        <f>IF(ISBLANK(Table13[[#This Row],[T3]]),0,IF(Table13[[#This Row],[T3]]&gt;0,1,0))</f>
        <v>1</v>
      </c>
      <c r="S1322" s="3">
        <f>IF(ISBLANK(Table13[[#This Row],[T4]]),0,IF(Table13[[#This Row],[T4]]&gt;0,1,0))</f>
        <v>1</v>
      </c>
      <c r="T1322" s="3">
        <v>0.5</v>
      </c>
    </row>
    <row r="1323" spans="1:20">
      <c r="A1323" s="4">
        <v>43793.041666666664</v>
      </c>
      <c r="B1323">
        <v>43793</v>
      </c>
      <c r="C1323" s="3">
        <v>4.1666666666666664E-2</v>
      </c>
      <c r="D1323" s="3">
        <v>1</v>
      </c>
      <c r="E1323" s="3">
        <v>55</v>
      </c>
      <c r="F1323" s="3">
        <v>0.3</v>
      </c>
      <c r="G1323" s="5">
        <v>0.5</v>
      </c>
      <c r="H1323" s="3">
        <v>0.8</v>
      </c>
      <c r="I1323" s="3">
        <v>1.55139</v>
      </c>
      <c r="J1323" s="12">
        <f t="shared" si="21"/>
        <v>1.6624999999999996</v>
      </c>
      <c r="K1323" s="3">
        <v>58</v>
      </c>
      <c r="L1323" s="3">
        <v>58</v>
      </c>
      <c r="M1323" s="3">
        <v>58</v>
      </c>
      <c r="N1323" s="3">
        <v>0</v>
      </c>
      <c r="O1323" s="3"/>
      <c r="P1323" s="3">
        <f>IF(ISBLANK(Table13[[#This Row],[T1]]),0,IF(Table13[[#This Row],[T1]]&gt;0,1,0))</f>
        <v>1</v>
      </c>
      <c r="Q1323" s="3">
        <f>IF(ISBLANK(Table13[[#This Row],[T2]]),0,IF(Table13[[#This Row],[T2]]&gt;0,1,0))</f>
        <v>1</v>
      </c>
      <c r="R1323" s="3">
        <f>IF(ISBLANK(Table13[[#This Row],[T3]]),0,IF(Table13[[#This Row],[T3]]&gt;0,1,0))</f>
        <v>1</v>
      </c>
      <c r="S1323" s="3">
        <f>IF(ISBLANK(Table13[[#This Row],[T4]]),0,IF(Table13[[#This Row],[T4]]&gt;0,1,0))</f>
        <v>1</v>
      </c>
      <c r="T1323" s="3">
        <v>0.8</v>
      </c>
    </row>
    <row r="1324" spans="1:20">
      <c r="A1324" s="4">
        <v>43793.083333333336</v>
      </c>
      <c r="B1324">
        <v>43793</v>
      </c>
      <c r="C1324" s="3">
        <v>8.3333333333333329E-2</v>
      </c>
      <c r="D1324" s="3">
        <v>2</v>
      </c>
      <c r="E1324" s="3">
        <v>55</v>
      </c>
      <c r="F1324" s="3">
        <v>0.6</v>
      </c>
      <c r="G1324" s="5">
        <v>0.6</v>
      </c>
      <c r="H1324" s="3">
        <v>1.2</v>
      </c>
      <c r="I1324" s="3">
        <v>1.55139</v>
      </c>
      <c r="J1324" s="12">
        <f t="shared" si="21"/>
        <v>1.6791666666666665</v>
      </c>
      <c r="K1324" s="3">
        <v>58</v>
      </c>
      <c r="L1324" s="3">
        <v>58</v>
      </c>
      <c r="M1324" s="3">
        <v>58</v>
      </c>
      <c r="N1324" s="3">
        <v>0</v>
      </c>
      <c r="O1324" s="3"/>
      <c r="P1324" s="3">
        <f>IF(ISBLANK(Table13[[#This Row],[T1]]),0,IF(Table13[[#This Row],[T1]]&gt;0,1,0))</f>
        <v>1</v>
      </c>
      <c r="Q1324" s="3">
        <f>IF(ISBLANK(Table13[[#This Row],[T2]]),0,IF(Table13[[#This Row],[T2]]&gt;0,1,0))</f>
        <v>1</v>
      </c>
      <c r="R1324" s="3">
        <f>IF(ISBLANK(Table13[[#This Row],[T3]]),0,IF(Table13[[#This Row],[T3]]&gt;0,1,0))</f>
        <v>1</v>
      </c>
      <c r="S1324" s="3">
        <f>IF(ISBLANK(Table13[[#This Row],[T4]]),0,IF(Table13[[#This Row],[T4]]&gt;0,1,0))</f>
        <v>1</v>
      </c>
      <c r="T1324" s="3">
        <v>1.2</v>
      </c>
    </row>
    <row r="1325" spans="1:20">
      <c r="A1325" s="4">
        <v>43793.125</v>
      </c>
      <c r="B1325">
        <v>43793</v>
      </c>
      <c r="C1325" s="3">
        <v>0.125</v>
      </c>
      <c r="D1325" s="3">
        <v>3</v>
      </c>
      <c r="E1325" s="3">
        <v>55</v>
      </c>
      <c r="F1325" s="3">
        <v>0.6</v>
      </c>
      <c r="G1325" s="5">
        <v>0.6</v>
      </c>
      <c r="H1325" s="3">
        <v>1.2</v>
      </c>
      <c r="I1325" s="3">
        <v>1.55139</v>
      </c>
      <c r="J1325" s="12">
        <f t="shared" si="21"/>
        <v>1.6833333333333327</v>
      </c>
      <c r="K1325" s="3">
        <v>58</v>
      </c>
      <c r="L1325" s="3">
        <v>58</v>
      </c>
      <c r="M1325" s="3">
        <v>58</v>
      </c>
      <c r="N1325" s="3">
        <v>0</v>
      </c>
      <c r="O1325" s="3"/>
      <c r="P1325" s="3">
        <f>IF(ISBLANK(Table13[[#This Row],[T1]]),0,IF(Table13[[#This Row],[T1]]&gt;0,1,0))</f>
        <v>1</v>
      </c>
      <c r="Q1325" s="3">
        <f>IF(ISBLANK(Table13[[#This Row],[T2]]),0,IF(Table13[[#This Row],[T2]]&gt;0,1,0))</f>
        <v>1</v>
      </c>
      <c r="R1325" s="3">
        <f>IF(ISBLANK(Table13[[#This Row],[T3]]),0,IF(Table13[[#This Row],[T3]]&gt;0,1,0))</f>
        <v>1</v>
      </c>
      <c r="S1325" s="3">
        <f>IF(ISBLANK(Table13[[#This Row],[T4]]),0,IF(Table13[[#This Row],[T4]]&gt;0,1,0))</f>
        <v>1</v>
      </c>
      <c r="T1325" s="3">
        <v>1.2</v>
      </c>
    </row>
    <row r="1326" spans="1:20">
      <c r="A1326" s="4">
        <v>43793.166666666664</v>
      </c>
      <c r="B1326">
        <v>43793</v>
      </c>
      <c r="C1326" s="3">
        <v>0.16666666666666666</v>
      </c>
      <c r="D1326" s="3">
        <v>4</v>
      </c>
      <c r="E1326" s="3">
        <v>55</v>
      </c>
      <c r="F1326" s="3">
        <v>0.7</v>
      </c>
      <c r="G1326" s="5">
        <v>0.7</v>
      </c>
      <c r="H1326" s="3">
        <v>1.4</v>
      </c>
      <c r="I1326" s="3">
        <v>1.55139</v>
      </c>
      <c r="J1326" s="12">
        <f t="shared" si="21"/>
        <v>1.6916666666666662</v>
      </c>
      <c r="K1326" s="3">
        <v>57</v>
      </c>
      <c r="L1326" s="3">
        <v>57</v>
      </c>
      <c r="M1326" s="3">
        <v>57</v>
      </c>
      <c r="N1326" s="3">
        <v>0</v>
      </c>
      <c r="O1326" s="3"/>
      <c r="P1326" s="3">
        <f>IF(ISBLANK(Table13[[#This Row],[T1]]),0,IF(Table13[[#This Row],[T1]]&gt;0,1,0))</f>
        <v>1</v>
      </c>
      <c r="Q1326" s="3">
        <f>IF(ISBLANK(Table13[[#This Row],[T2]]),0,IF(Table13[[#This Row],[T2]]&gt;0,1,0))</f>
        <v>1</v>
      </c>
      <c r="R1326" s="3">
        <f>IF(ISBLANK(Table13[[#This Row],[T3]]),0,IF(Table13[[#This Row],[T3]]&gt;0,1,0))</f>
        <v>1</v>
      </c>
      <c r="S1326" s="3">
        <f>IF(ISBLANK(Table13[[#This Row],[T4]]),0,IF(Table13[[#This Row],[T4]]&gt;0,1,0))</f>
        <v>1</v>
      </c>
      <c r="T1326" s="3">
        <v>1.4</v>
      </c>
    </row>
    <row r="1327" spans="1:20">
      <c r="A1327" s="4">
        <v>43793.208333333336</v>
      </c>
      <c r="B1327">
        <v>43793</v>
      </c>
      <c r="C1327" s="3">
        <v>0.20833333333333334</v>
      </c>
      <c r="D1327" s="3">
        <v>5</v>
      </c>
      <c r="E1327" s="3">
        <v>55</v>
      </c>
      <c r="F1327" s="3">
        <v>0.8</v>
      </c>
      <c r="G1327" s="5">
        <v>0.7</v>
      </c>
      <c r="H1327" s="3">
        <v>1.5</v>
      </c>
      <c r="I1327" s="3">
        <v>1.55139</v>
      </c>
      <c r="J1327" s="12">
        <f t="shared" si="21"/>
        <v>1.6874999999999998</v>
      </c>
      <c r="K1327" s="3">
        <v>58</v>
      </c>
      <c r="L1327" s="3">
        <v>58</v>
      </c>
      <c r="M1327" s="3">
        <v>58</v>
      </c>
      <c r="N1327" s="3">
        <v>0</v>
      </c>
      <c r="O1327" s="3"/>
      <c r="P1327" s="3">
        <f>IF(ISBLANK(Table13[[#This Row],[T1]]),0,IF(Table13[[#This Row],[T1]]&gt;0,1,0))</f>
        <v>1</v>
      </c>
      <c r="Q1327" s="3">
        <f>IF(ISBLANK(Table13[[#This Row],[T2]]),0,IF(Table13[[#This Row],[T2]]&gt;0,1,0))</f>
        <v>1</v>
      </c>
      <c r="R1327" s="3">
        <f>IF(ISBLANK(Table13[[#This Row],[T3]]),0,IF(Table13[[#This Row],[T3]]&gt;0,1,0))</f>
        <v>1</v>
      </c>
      <c r="S1327" s="3">
        <f>IF(ISBLANK(Table13[[#This Row],[T4]]),0,IF(Table13[[#This Row],[T4]]&gt;0,1,0))</f>
        <v>1</v>
      </c>
      <c r="T1327" s="3">
        <v>1.5</v>
      </c>
    </row>
    <row r="1328" spans="1:20">
      <c r="A1328" s="4">
        <v>43793.25</v>
      </c>
      <c r="B1328">
        <v>43793</v>
      </c>
      <c r="C1328" s="3">
        <v>0.25</v>
      </c>
      <c r="D1328" s="3">
        <v>6</v>
      </c>
      <c r="E1328" s="3">
        <v>55</v>
      </c>
      <c r="F1328" s="3">
        <v>1.5</v>
      </c>
      <c r="G1328" s="5">
        <v>1.5</v>
      </c>
      <c r="H1328" s="3">
        <v>3</v>
      </c>
      <c r="I1328" s="3">
        <v>1.55139</v>
      </c>
      <c r="J1328" s="12">
        <f t="shared" si="21"/>
        <v>1.7541666666666664</v>
      </c>
      <c r="K1328" s="3">
        <v>58</v>
      </c>
      <c r="L1328" s="3">
        <v>58</v>
      </c>
      <c r="M1328" s="3">
        <v>58</v>
      </c>
      <c r="N1328" s="3">
        <v>0</v>
      </c>
      <c r="O1328" s="3"/>
      <c r="P1328" s="3">
        <f>IF(ISBLANK(Table13[[#This Row],[T1]]),0,IF(Table13[[#This Row],[T1]]&gt;0,1,0))</f>
        <v>1</v>
      </c>
      <c r="Q1328" s="3">
        <f>IF(ISBLANK(Table13[[#This Row],[T2]]),0,IF(Table13[[#This Row],[T2]]&gt;0,1,0))</f>
        <v>1</v>
      </c>
      <c r="R1328" s="3">
        <f>IF(ISBLANK(Table13[[#This Row],[T3]]),0,IF(Table13[[#This Row],[T3]]&gt;0,1,0))</f>
        <v>1</v>
      </c>
      <c r="S1328" s="3">
        <f>IF(ISBLANK(Table13[[#This Row],[T4]]),0,IF(Table13[[#This Row],[T4]]&gt;0,1,0))</f>
        <v>1</v>
      </c>
      <c r="T1328" s="3">
        <v>3</v>
      </c>
    </row>
    <row r="1329" spans="1:20">
      <c r="A1329" s="4">
        <v>43793.291666666664</v>
      </c>
      <c r="B1329">
        <v>43793</v>
      </c>
      <c r="C1329" s="3">
        <v>0.29166666666666669</v>
      </c>
      <c r="D1329" s="3">
        <v>7</v>
      </c>
      <c r="E1329" s="3">
        <v>55</v>
      </c>
      <c r="F1329" s="3">
        <v>0.5</v>
      </c>
      <c r="G1329" s="5">
        <v>1.8</v>
      </c>
      <c r="H1329" s="3">
        <v>2.2999999999999998</v>
      </c>
      <c r="I1329" s="3">
        <v>1.55139</v>
      </c>
      <c r="J1329" s="12">
        <f t="shared" si="21"/>
        <v>1.7666666666666664</v>
      </c>
      <c r="K1329" s="3">
        <v>58</v>
      </c>
      <c r="L1329" s="3">
        <v>58</v>
      </c>
      <c r="M1329" s="3">
        <v>58</v>
      </c>
      <c r="N1329" s="3">
        <v>0</v>
      </c>
      <c r="O1329" s="3"/>
      <c r="P1329" s="3">
        <f>IF(ISBLANK(Table13[[#This Row],[T1]]),0,IF(Table13[[#This Row],[T1]]&gt;0,1,0))</f>
        <v>1</v>
      </c>
      <c r="Q1329" s="3">
        <f>IF(ISBLANK(Table13[[#This Row],[T2]]),0,IF(Table13[[#This Row],[T2]]&gt;0,1,0))</f>
        <v>1</v>
      </c>
      <c r="R1329" s="3">
        <f>IF(ISBLANK(Table13[[#This Row],[T3]]),0,IF(Table13[[#This Row],[T3]]&gt;0,1,0))</f>
        <v>1</v>
      </c>
      <c r="S1329" s="3">
        <f>IF(ISBLANK(Table13[[#This Row],[T4]]),0,IF(Table13[[#This Row],[T4]]&gt;0,1,0))</f>
        <v>1</v>
      </c>
      <c r="T1329" s="3">
        <v>2.2999999999999998</v>
      </c>
    </row>
    <row r="1330" spans="1:20">
      <c r="A1330" s="4">
        <v>43793.333333333336</v>
      </c>
      <c r="B1330">
        <v>43793</v>
      </c>
      <c r="C1330" s="3">
        <v>0.33333333333333331</v>
      </c>
      <c r="D1330" s="3">
        <v>8</v>
      </c>
      <c r="E1330" s="3">
        <v>55</v>
      </c>
      <c r="F1330" s="3">
        <v>1.5</v>
      </c>
      <c r="G1330" s="5">
        <v>1.5</v>
      </c>
      <c r="H1330" s="3">
        <v>3</v>
      </c>
      <c r="I1330" s="3">
        <v>1.55139</v>
      </c>
      <c r="J1330" s="12">
        <f t="shared" si="21"/>
        <v>1.8666666666666665</v>
      </c>
      <c r="K1330" s="3">
        <v>58</v>
      </c>
      <c r="L1330" s="3">
        <v>32</v>
      </c>
      <c r="M1330" s="3">
        <v>58</v>
      </c>
      <c r="N1330" s="3">
        <v>0</v>
      </c>
      <c r="O1330" s="3"/>
      <c r="P1330" s="3">
        <f>IF(ISBLANK(Table13[[#This Row],[T1]]),0,IF(Table13[[#This Row],[T1]]&gt;0,1,0))</f>
        <v>0</v>
      </c>
      <c r="Q1330" s="3">
        <f>IF(ISBLANK(Table13[[#This Row],[T2]]),0,IF(Table13[[#This Row],[T2]]&gt;0,1,0))</f>
        <v>0</v>
      </c>
      <c r="R1330" s="3">
        <f>IF(ISBLANK(Table13[[#This Row],[T3]]),0,IF(Table13[[#This Row],[T3]]&gt;0,1,0))</f>
        <v>0</v>
      </c>
      <c r="S1330" s="3">
        <f>IF(ISBLANK(Table13[[#This Row],[T4]]),0,IF(Table13[[#This Row],[T4]]&gt;0,1,0))</f>
        <v>1</v>
      </c>
      <c r="T1330" s="3">
        <v>3</v>
      </c>
    </row>
    <row r="1331" spans="1:20">
      <c r="A1331" s="4">
        <v>43793.375</v>
      </c>
      <c r="B1331">
        <v>43793</v>
      </c>
      <c r="C1331" s="3">
        <v>0.375</v>
      </c>
      <c r="D1331" s="3">
        <v>9</v>
      </c>
      <c r="E1331" s="3">
        <v>55</v>
      </c>
      <c r="F1331" s="3">
        <v>1.1000000000000001</v>
      </c>
      <c r="G1331" s="5">
        <v>0.9</v>
      </c>
      <c r="H1331" s="3">
        <v>2</v>
      </c>
      <c r="I1331" s="3">
        <v>1.55139</v>
      </c>
      <c r="J1331" s="12">
        <f t="shared" si="21"/>
        <v>1.7708333333333333</v>
      </c>
      <c r="K1331" s="3">
        <v>58</v>
      </c>
      <c r="L1331" s="3">
        <v>0</v>
      </c>
      <c r="M1331" s="3">
        <v>58</v>
      </c>
      <c r="N1331" s="3">
        <v>0</v>
      </c>
      <c r="O1331" s="3"/>
      <c r="P1331" s="3">
        <f>IF(ISBLANK(Table13[[#This Row],[T1]]),0,IF(Table13[[#This Row],[T1]]&gt;0,1,0))</f>
        <v>0</v>
      </c>
      <c r="Q1331" s="3">
        <f>IF(ISBLANK(Table13[[#This Row],[T2]]),0,IF(Table13[[#This Row],[T2]]&gt;0,1,0))</f>
        <v>0</v>
      </c>
      <c r="R1331" s="3">
        <f>IF(ISBLANK(Table13[[#This Row],[T3]]),0,IF(Table13[[#This Row],[T3]]&gt;0,1,0))</f>
        <v>0</v>
      </c>
      <c r="S1331" s="3">
        <f>IF(ISBLANK(Table13[[#This Row],[T4]]),0,IF(Table13[[#This Row],[T4]]&gt;0,1,0))</f>
        <v>0</v>
      </c>
      <c r="T1331" s="3">
        <v>2</v>
      </c>
    </row>
    <row r="1332" spans="1:20">
      <c r="A1332" s="4">
        <v>43793.416666666664</v>
      </c>
      <c r="B1332">
        <v>43793</v>
      </c>
      <c r="C1332" s="3">
        <v>0.41666666666666669</v>
      </c>
      <c r="D1332" s="3">
        <v>10</v>
      </c>
      <c r="E1332" s="3">
        <v>55</v>
      </c>
      <c r="F1332" s="3">
        <v>0.8</v>
      </c>
      <c r="G1332" s="5">
        <v>0.3</v>
      </c>
      <c r="H1332" s="3">
        <v>1.1000000000000001</v>
      </c>
      <c r="I1332" s="3">
        <v>1.55139</v>
      </c>
      <c r="J1332" s="12">
        <f t="shared" si="21"/>
        <v>1.7083333333333337</v>
      </c>
      <c r="K1332" s="3">
        <v>10</v>
      </c>
      <c r="L1332" s="3">
        <v>0</v>
      </c>
      <c r="M1332" s="3">
        <v>57</v>
      </c>
      <c r="N1332" s="3">
        <v>0</v>
      </c>
      <c r="O1332" s="3"/>
      <c r="P1332" s="3">
        <f>IF(ISBLANK(Table13[[#This Row],[T1]]),0,IF(Table13[[#This Row],[T1]]&gt;0,1,0))</f>
        <v>0</v>
      </c>
      <c r="Q1332" s="3">
        <f>IF(ISBLANK(Table13[[#This Row],[T2]]),0,IF(Table13[[#This Row],[T2]]&gt;0,1,0))</f>
        <v>0</v>
      </c>
      <c r="R1332" s="3">
        <f>IF(ISBLANK(Table13[[#This Row],[T3]]),0,IF(Table13[[#This Row],[T3]]&gt;0,1,0))</f>
        <v>0</v>
      </c>
      <c r="S1332" s="3">
        <f>IF(ISBLANK(Table13[[#This Row],[T4]]),0,IF(Table13[[#This Row],[T4]]&gt;0,1,0))</f>
        <v>0</v>
      </c>
      <c r="T1332" s="3">
        <v>1.1000000000000001</v>
      </c>
    </row>
    <row r="1333" spans="1:20">
      <c r="A1333" s="4">
        <v>43793.458333333336</v>
      </c>
      <c r="B1333">
        <v>43793</v>
      </c>
      <c r="C1333" s="3">
        <v>0.45833333333333331</v>
      </c>
      <c r="D1333" s="3">
        <v>11</v>
      </c>
      <c r="E1333" s="3">
        <v>55</v>
      </c>
      <c r="F1333" s="3">
        <v>0.4</v>
      </c>
      <c r="G1333" s="5">
        <v>1.9</v>
      </c>
      <c r="H1333" s="3">
        <v>2.2999999999999998</v>
      </c>
      <c r="I1333" s="3">
        <v>1.55139</v>
      </c>
      <c r="J1333" s="12">
        <f t="shared" si="21"/>
        <v>1.6833333333333336</v>
      </c>
      <c r="K1333" s="3">
        <v>0</v>
      </c>
      <c r="L1333" s="3">
        <v>0</v>
      </c>
      <c r="M1333" s="3">
        <v>47</v>
      </c>
      <c r="N1333" s="3">
        <v>0</v>
      </c>
      <c r="O1333" s="3"/>
      <c r="P1333" s="3">
        <f>IF(ISBLANK(Table13[[#This Row],[T1]]),0,IF(Table13[[#This Row],[T1]]&gt;0,1,0))</f>
        <v>0</v>
      </c>
      <c r="Q1333" s="3">
        <f>IF(ISBLANK(Table13[[#This Row],[T2]]),0,IF(Table13[[#This Row],[T2]]&gt;0,1,0))</f>
        <v>0</v>
      </c>
      <c r="R1333" s="3">
        <f>IF(ISBLANK(Table13[[#This Row],[T3]]),0,IF(Table13[[#This Row],[T3]]&gt;0,1,0))</f>
        <v>0</v>
      </c>
      <c r="S1333" s="3">
        <f>IF(ISBLANK(Table13[[#This Row],[T4]]),0,IF(Table13[[#This Row],[T4]]&gt;0,1,0))</f>
        <v>0</v>
      </c>
      <c r="T1333" s="3">
        <v>2.2999999999999998</v>
      </c>
    </row>
    <row r="1334" spans="1:20">
      <c r="A1334" s="4">
        <v>43793.5</v>
      </c>
      <c r="B1334">
        <v>43793</v>
      </c>
      <c r="C1334" s="3">
        <v>0.5</v>
      </c>
      <c r="D1334" s="3">
        <v>12</v>
      </c>
      <c r="E1334" s="3">
        <v>55</v>
      </c>
      <c r="F1334" s="3">
        <v>0.2</v>
      </c>
      <c r="G1334" s="5">
        <v>0.2</v>
      </c>
      <c r="H1334" s="3">
        <v>0.4</v>
      </c>
      <c r="I1334" s="3">
        <v>1.55139</v>
      </c>
      <c r="J1334" s="12">
        <f t="shared" si="21"/>
        <v>1.604166666666667</v>
      </c>
      <c r="K1334" s="3"/>
      <c r="L1334" s="3"/>
      <c r="M1334" s="3"/>
      <c r="N1334" s="3"/>
      <c r="O1334" s="3"/>
      <c r="P1334" s="3">
        <f>IF(ISBLANK(Table13[[#This Row],[T1]]),0,IF(Table13[[#This Row],[T1]]&gt;0,1,0))</f>
        <v>0</v>
      </c>
      <c r="Q1334" s="3">
        <f>IF(ISBLANK(Table13[[#This Row],[T2]]),0,IF(Table13[[#This Row],[T2]]&gt;0,1,0))</f>
        <v>0</v>
      </c>
      <c r="R1334" s="3">
        <f>IF(ISBLANK(Table13[[#This Row],[T3]]),0,IF(Table13[[#This Row],[T3]]&gt;0,1,0))</f>
        <v>0</v>
      </c>
      <c r="S1334" s="3">
        <f>IF(ISBLANK(Table13[[#This Row],[T4]]),0,IF(Table13[[#This Row],[T4]]&gt;0,1,0))</f>
        <v>0</v>
      </c>
      <c r="T1334" s="3">
        <v>0.4</v>
      </c>
    </row>
    <row r="1335" spans="1:20">
      <c r="A1335" s="4">
        <v>43793.541666666664</v>
      </c>
      <c r="B1335">
        <v>43793</v>
      </c>
      <c r="C1335" s="3">
        <v>0.54166666666666663</v>
      </c>
      <c r="D1335" s="3">
        <v>13</v>
      </c>
      <c r="E1335" s="3">
        <v>55</v>
      </c>
      <c r="F1335" s="3">
        <v>0.2</v>
      </c>
      <c r="G1335" s="5">
        <v>0.2</v>
      </c>
      <c r="H1335" s="3">
        <v>0.4</v>
      </c>
      <c r="I1335" s="3">
        <v>1.55139</v>
      </c>
      <c r="J1335" s="12">
        <f t="shared" si="21"/>
        <v>1.6791666666666669</v>
      </c>
      <c r="K1335" s="3"/>
      <c r="L1335" s="3"/>
      <c r="M1335" s="3"/>
      <c r="N1335" s="3"/>
      <c r="O1335" s="3"/>
      <c r="P1335" s="3">
        <f>IF(ISBLANK(Table13[[#This Row],[T1]]),0,IF(Table13[[#This Row],[T1]]&gt;0,1,0))</f>
        <v>0</v>
      </c>
      <c r="Q1335" s="3">
        <f>IF(ISBLANK(Table13[[#This Row],[T2]]),0,IF(Table13[[#This Row],[T2]]&gt;0,1,0))</f>
        <v>0</v>
      </c>
      <c r="R1335" s="3">
        <f>IF(ISBLANK(Table13[[#This Row],[T3]]),0,IF(Table13[[#This Row],[T3]]&gt;0,1,0))</f>
        <v>0</v>
      </c>
      <c r="S1335" s="3">
        <f>IF(ISBLANK(Table13[[#This Row],[T4]]),0,IF(Table13[[#This Row],[T4]]&gt;0,1,0))</f>
        <v>0</v>
      </c>
      <c r="T1335" s="3">
        <v>0.4</v>
      </c>
    </row>
    <row r="1336" spans="1:20">
      <c r="A1336" s="4">
        <v>43793.583333333336</v>
      </c>
      <c r="B1336">
        <v>43793</v>
      </c>
      <c r="C1336" s="3">
        <v>0.58333333333333337</v>
      </c>
      <c r="D1336" s="3">
        <v>14</v>
      </c>
      <c r="E1336" s="3">
        <v>55</v>
      </c>
      <c r="F1336" s="3">
        <v>0.2</v>
      </c>
      <c r="G1336" s="5">
        <v>0.2</v>
      </c>
      <c r="H1336" s="3">
        <v>0.4</v>
      </c>
      <c r="I1336" s="3">
        <v>1.55139</v>
      </c>
      <c r="J1336" s="12">
        <f t="shared" si="21"/>
        <v>1.675</v>
      </c>
      <c r="K1336" s="3">
        <v>26</v>
      </c>
      <c r="L1336" s="3">
        <v>0</v>
      </c>
      <c r="M1336" s="3">
        <v>0</v>
      </c>
      <c r="N1336" s="3">
        <v>0</v>
      </c>
      <c r="O1336" s="3"/>
      <c r="P1336" s="3">
        <f>IF(ISBLANK(Table13[[#This Row],[T1]]),0,IF(Table13[[#This Row],[T1]]&gt;0,1,0))</f>
        <v>0</v>
      </c>
      <c r="Q1336" s="3">
        <f>IF(ISBLANK(Table13[[#This Row],[T2]]),0,IF(Table13[[#This Row],[T2]]&gt;0,1,0))</f>
        <v>0</v>
      </c>
      <c r="R1336" s="3">
        <f>IF(ISBLANK(Table13[[#This Row],[T3]]),0,IF(Table13[[#This Row],[T3]]&gt;0,1,0))</f>
        <v>0</v>
      </c>
      <c r="S1336" s="3">
        <f>IF(ISBLANK(Table13[[#This Row],[T4]]),0,IF(Table13[[#This Row],[T4]]&gt;0,1,0))</f>
        <v>0</v>
      </c>
      <c r="T1336" s="3">
        <v>0.4</v>
      </c>
    </row>
    <row r="1337" spans="1:20">
      <c r="A1337" s="4">
        <v>43793.625</v>
      </c>
      <c r="B1337">
        <v>43793</v>
      </c>
      <c r="C1337" s="3">
        <v>0.625</v>
      </c>
      <c r="D1337" s="3">
        <v>15</v>
      </c>
      <c r="E1337" s="3">
        <v>55</v>
      </c>
      <c r="F1337" s="3">
        <v>0.3</v>
      </c>
      <c r="G1337" s="5">
        <v>1</v>
      </c>
      <c r="H1337" s="3">
        <v>1.3</v>
      </c>
      <c r="I1337" s="3">
        <v>1.55139</v>
      </c>
      <c r="J1337" s="12">
        <f t="shared" si="21"/>
        <v>1.6833333333333336</v>
      </c>
      <c r="K1337" s="3">
        <v>58</v>
      </c>
      <c r="L1337" s="3">
        <v>0</v>
      </c>
      <c r="M1337" s="3">
        <v>0</v>
      </c>
      <c r="N1337" s="3">
        <v>0</v>
      </c>
      <c r="O1337" s="3"/>
      <c r="P1337" s="3">
        <f>IF(ISBLANK(Table13[[#This Row],[T1]]),0,IF(Table13[[#This Row],[T1]]&gt;0,1,0))</f>
        <v>0</v>
      </c>
      <c r="Q1337" s="3">
        <f>IF(ISBLANK(Table13[[#This Row],[T2]]),0,IF(Table13[[#This Row],[T2]]&gt;0,1,0))</f>
        <v>0</v>
      </c>
      <c r="R1337" s="3">
        <f>IF(ISBLANK(Table13[[#This Row],[T3]]),0,IF(Table13[[#This Row],[T3]]&gt;0,1,0))</f>
        <v>0</v>
      </c>
      <c r="S1337" s="3">
        <f>IF(ISBLANK(Table13[[#This Row],[T4]]),0,IF(Table13[[#This Row],[T4]]&gt;0,1,0))</f>
        <v>0</v>
      </c>
      <c r="T1337" s="3">
        <v>1.3</v>
      </c>
    </row>
    <row r="1338" spans="1:20">
      <c r="A1338" s="4">
        <v>43793.666666666664</v>
      </c>
      <c r="B1338">
        <v>43793</v>
      </c>
      <c r="C1338" s="3">
        <v>0.66666666666666663</v>
      </c>
      <c r="D1338" s="3">
        <v>16</v>
      </c>
      <c r="E1338" s="3">
        <v>55</v>
      </c>
      <c r="F1338" s="3">
        <v>1.6</v>
      </c>
      <c r="G1338" s="5">
        <v>1.6</v>
      </c>
      <c r="H1338" s="3">
        <v>3.2</v>
      </c>
      <c r="I1338" s="3">
        <v>1.55139</v>
      </c>
      <c r="J1338" s="12">
        <f t="shared" si="21"/>
        <v>1.6708333333333336</v>
      </c>
      <c r="K1338" s="3">
        <v>57</v>
      </c>
      <c r="L1338" s="3">
        <v>0</v>
      </c>
      <c r="M1338" s="3">
        <v>0</v>
      </c>
      <c r="N1338" s="3">
        <v>0</v>
      </c>
      <c r="O1338" s="3"/>
      <c r="P1338" s="3">
        <f>IF(ISBLANK(Table13[[#This Row],[T1]]),0,IF(Table13[[#This Row],[T1]]&gt;0,1,0))</f>
        <v>0</v>
      </c>
      <c r="Q1338" s="3">
        <f>IF(ISBLANK(Table13[[#This Row],[T2]]),0,IF(Table13[[#This Row],[T2]]&gt;0,1,0))</f>
        <v>0</v>
      </c>
      <c r="R1338" s="3">
        <f>IF(ISBLANK(Table13[[#This Row],[T3]]),0,IF(Table13[[#This Row],[T3]]&gt;0,1,0))</f>
        <v>0</v>
      </c>
      <c r="S1338" s="3">
        <f>IF(ISBLANK(Table13[[#This Row],[T4]]),0,IF(Table13[[#This Row],[T4]]&gt;0,1,0))</f>
        <v>0</v>
      </c>
      <c r="T1338" s="3">
        <v>3.2</v>
      </c>
    </row>
    <row r="1339" spans="1:20">
      <c r="A1339" s="4">
        <v>43793.708333333336</v>
      </c>
      <c r="B1339">
        <v>43793</v>
      </c>
      <c r="C1339" s="3">
        <v>0.70833333333333337</v>
      </c>
      <c r="D1339" s="3">
        <v>17</v>
      </c>
      <c r="E1339" s="3">
        <v>55</v>
      </c>
      <c r="F1339" s="3">
        <v>2.5</v>
      </c>
      <c r="G1339" s="5">
        <v>1.7</v>
      </c>
      <c r="H1339" s="3">
        <v>4.2</v>
      </c>
      <c r="I1339" s="3">
        <v>1.55139</v>
      </c>
      <c r="J1339" s="12">
        <f t="shared" si="21"/>
        <v>1.6583333333333332</v>
      </c>
      <c r="K1339" s="3">
        <v>58</v>
      </c>
      <c r="L1339" s="3">
        <v>29</v>
      </c>
      <c r="M1339" s="3">
        <v>0</v>
      </c>
      <c r="N1339" s="3">
        <v>0</v>
      </c>
      <c r="O1339" s="3"/>
      <c r="P1339" s="3">
        <f>IF(ISBLANK(Table13[[#This Row],[T1]]),0,IF(Table13[[#This Row],[T1]]&gt;0,1,0))</f>
        <v>0</v>
      </c>
      <c r="Q1339" s="3">
        <f>IF(ISBLANK(Table13[[#This Row],[T2]]),0,IF(Table13[[#This Row],[T2]]&gt;0,1,0))</f>
        <v>0</v>
      </c>
      <c r="R1339" s="3">
        <f>IF(ISBLANK(Table13[[#This Row],[T3]]),0,IF(Table13[[#This Row],[T3]]&gt;0,1,0))</f>
        <v>0</v>
      </c>
      <c r="S1339" s="3">
        <f>IF(ISBLANK(Table13[[#This Row],[T4]]),0,IF(Table13[[#This Row],[T4]]&gt;0,1,0))</f>
        <v>0</v>
      </c>
      <c r="T1339" s="3">
        <v>4.2</v>
      </c>
    </row>
    <row r="1340" spans="1:20">
      <c r="A1340" s="4">
        <v>43793.75</v>
      </c>
      <c r="B1340">
        <v>43793</v>
      </c>
      <c r="C1340" s="3">
        <v>0.75</v>
      </c>
      <c r="D1340" s="3">
        <v>18</v>
      </c>
      <c r="E1340" s="3">
        <v>55</v>
      </c>
      <c r="F1340" s="3">
        <v>0.9</v>
      </c>
      <c r="G1340" s="5">
        <v>0.6</v>
      </c>
      <c r="H1340" s="3">
        <v>1.5</v>
      </c>
      <c r="I1340" s="3">
        <v>1.55139</v>
      </c>
      <c r="J1340" s="12">
        <f t="shared" si="21"/>
        <v>1.5458333333333334</v>
      </c>
      <c r="K1340" s="3">
        <v>53</v>
      </c>
      <c r="L1340" s="3">
        <v>0</v>
      </c>
      <c r="M1340" s="3">
        <v>0</v>
      </c>
      <c r="N1340" s="3">
        <v>0</v>
      </c>
      <c r="O1340" s="3"/>
      <c r="P1340" s="3">
        <f>IF(ISBLANK(Table13[[#This Row],[T1]]),0,IF(Table13[[#This Row],[T1]]&gt;0,1,0))</f>
        <v>1</v>
      </c>
      <c r="Q1340" s="3">
        <f>IF(ISBLANK(Table13[[#This Row],[T2]]),0,IF(Table13[[#This Row],[T2]]&gt;0,1,0))</f>
        <v>0</v>
      </c>
      <c r="R1340" s="3">
        <f>IF(ISBLANK(Table13[[#This Row],[T3]]),0,IF(Table13[[#This Row],[T3]]&gt;0,1,0))</f>
        <v>1</v>
      </c>
      <c r="S1340" s="3">
        <f>IF(ISBLANK(Table13[[#This Row],[T4]]),0,IF(Table13[[#This Row],[T4]]&gt;0,1,0))</f>
        <v>0</v>
      </c>
      <c r="T1340" s="3">
        <v>1.5</v>
      </c>
    </row>
    <row r="1341" spans="1:20">
      <c r="A1341" s="4">
        <v>43793.791666666664</v>
      </c>
      <c r="B1341">
        <v>43793</v>
      </c>
      <c r="C1341" s="3">
        <v>0.79166666666666663</v>
      </c>
      <c r="D1341" s="3">
        <v>19</v>
      </c>
      <c r="E1341" s="3">
        <v>55</v>
      </c>
      <c r="F1341" s="3">
        <v>0.5</v>
      </c>
      <c r="G1341" s="5">
        <v>1</v>
      </c>
      <c r="H1341" s="3">
        <v>1.5</v>
      </c>
      <c r="I1341" s="3">
        <v>1.55139</v>
      </c>
      <c r="J1341" s="12">
        <f t="shared" si="21"/>
        <v>1.5250000000000001</v>
      </c>
      <c r="K1341" s="3">
        <v>58</v>
      </c>
      <c r="L1341" s="3">
        <v>0</v>
      </c>
      <c r="M1341" s="3">
        <v>0</v>
      </c>
      <c r="N1341" s="3">
        <v>0</v>
      </c>
      <c r="O1341" s="3"/>
      <c r="P1341" s="3">
        <f>IF(ISBLANK(Table13[[#This Row],[T1]]),0,IF(Table13[[#This Row],[T1]]&gt;0,1,0))</f>
        <v>1</v>
      </c>
      <c r="Q1341" s="3">
        <f>IF(ISBLANK(Table13[[#This Row],[T2]]),0,IF(Table13[[#This Row],[T2]]&gt;0,1,0))</f>
        <v>0</v>
      </c>
      <c r="R1341" s="3">
        <f>IF(ISBLANK(Table13[[#This Row],[T3]]),0,IF(Table13[[#This Row],[T3]]&gt;0,1,0))</f>
        <v>1</v>
      </c>
      <c r="S1341" s="3">
        <f>IF(ISBLANK(Table13[[#This Row],[T4]]),0,IF(Table13[[#This Row],[T4]]&gt;0,1,0))</f>
        <v>0</v>
      </c>
      <c r="T1341" s="3">
        <v>1.5</v>
      </c>
    </row>
    <row r="1342" spans="1:20">
      <c r="A1342" s="4">
        <v>43793.833333333336</v>
      </c>
      <c r="B1342">
        <v>43793</v>
      </c>
      <c r="C1342" s="3">
        <v>0.83333333333333337</v>
      </c>
      <c r="D1342" s="3">
        <v>20</v>
      </c>
      <c r="E1342" s="3">
        <v>55</v>
      </c>
      <c r="F1342" s="3">
        <v>0.8</v>
      </c>
      <c r="G1342" s="5">
        <v>0.7</v>
      </c>
      <c r="H1342" s="3">
        <v>1.5</v>
      </c>
      <c r="I1342" s="3">
        <v>1.55139</v>
      </c>
      <c r="J1342" s="12">
        <f t="shared" si="21"/>
        <v>1.5374999999999996</v>
      </c>
      <c r="K1342" s="3">
        <v>58</v>
      </c>
      <c r="L1342" s="3">
        <v>53</v>
      </c>
      <c r="M1342" s="3">
        <v>0</v>
      </c>
      <c r="N1342" s="3">
        <v>0</v>
      </c>
      <c r="O1342" s="3"/>
      <c r="P1342" s="3">
        <f>IF(ISBLANK(Table13[[#This Row],[T1]]),0,IF(Table13[[#This Row],[T1]]&gt;0,1,0))</f>
        <v>1</v>
      </c>
      <c r="Q1342" s="3">
        <f>IF(ISBLANK(Table13[[#This Row],[T2]]),0,IF(Table13[[#This Row],[T2]]&gt;0,1,0))</f>
        <v>0</v>
      </c>
      <c r="R1342" s="3">
        <f>IF(ISBLANK(Table13[[#This Row],[T3]]),0,IF(Table13[[#This Row],[T3]]&gt;0,1,0))</f>
        <v>1</v>
      </c>
      <c r="S1342" s="3">
        <f>IF(ISBLANK(Table13[[#This Row],[T4]]),0,IF(Table13[[#This Row],[T4]]&gt;0,1,0))</f>
        <v>0</v>
      </c>
      <c r="T1342" s="3">
        <v>1.5</v>
      </c>
    </row>
    <row r="1343" spans="1:20">
      <c r="A1343" s="4">
        <v>43793.875</v>
      </c>
      <c r="B1343">
        <v>43793</v>
      </c>
      <c r="C1343" s="3">
        <v>0.875</v>
      </c>
      <c r="D1343" s="3">
        <v>21</v>
      </c>
      <c r="E1343" s="3">
        <v>55</v>
      </c>
      <c r="F1343" s="3">
        <v>2</v>
      </c>
      <c r="G1343" s="5">
        <v>0.9</v>
      </c>
      <c r="H1343" s="3">
        <v>2.9</v>
      </c>
      <c r="I1343" s="3">
        <v>1.55139</v>
      </c>
      <c r="J1343" s="12">
        <f t="shared" si="21"/>
        <v>1.658333333333333</v>
      </c>
      <c r="K1343" s="3">
        <v>58</v>
      </c>
      <c r="L1343" s="3">
        <v>58</v>
      </c>
      <c r="M1343" s="3">
        <v>0</v>
      </c>
      <c r="N1343" s="3">
        <v>0</v>
      </c>
      <c r="O1343" s="3"/>
      <c r="P1343" s="3">
        <f>IF(ISBLANK(Table13[[#This Row],[T1]]),0,IF(Table13[[#This Row],[T1]]&gt;0,1,0))</f>
        <v>1</v>
      </c>
      <c r="Q1343" s="3">
        <f>IF(ISBLANK(Table13[[#This Row],[T2]]),0,IF(Table13[[#This Row],[T2]]&gt;0,1,0))</f>
        <v>1</v>
      </c>
      <c r="R1343" s="3">
        <f>IF(ISBLANK(Table13[[#This Row],[T3]]),0,IF(Table13[[#This Row],[T3]]&gt;0,1,0))</f>
        <v>1</v>
      </c>
      <c r="S1343" s="3">
        <f>IF(ISBLANK(Table13[[#This Row],[T4]]),0,IF(Table13[[#This Row],[T4]]&gt;0,1,0))</f>
        <v>0</v>
      </c>
      <c r="T1343" s="3">
        <v>2.9</v>
      </c>
    </row>
    <row r="1344" spans="1:20">
      <c r="A1344" s="4">
        <v>43793.916666666664</v>
      </c>
      <c r="B1344">
        <v>43793</v>
      </c>
      <c r="C1344" s="3">
        <v>0.91666666666666663</v>
      </c>
      <c r="D1344" s="3">
        <v>22</v>
      </c>
      <c r="E1344" s="3">
        <v>55</v>
      </c>
      <c r="F1344" s="3">
        <v>1</v>
      </c>
      <c r="G1344" s="5">
        <v>0.8</v>
      </c>
      <c r="H1344" s="3">
        <v>1.8</v>
      </c>
      <c r="I1344" s="3">
        <v>1.55139</v>
      </c>
      <c r="J1344" s="12">
        <f t="shared" si="21"/>
        <v>1.658333333333333</v>
      </c>
      <c r="K1344" s="3">
        <v>57</v>
      </c>
      <c r="L1344" s="3">
        <v>57</v>
      </c>
      <c r="M1344" s="3">
        <v>0</v>
      </c>
      <c r="N1344" s="3">
        <v>0</v>
      </c>
      <c r="O1344" s="3"/>
      <c r="P1344" s="3">
        <f>IF(ISBLANK(Table13[[#This Row],[T1]]),0,IF(Table13[[#This Row],[T1]]&gt;0,1,0))</f>
        <v>1</v>
      </c>
      <c r="Q1344" s="3">
        <f>IF(ISBLANK(Table13[[#This Row],[T2]]),0,IF(Table13[[#This Row],[T2]]&gt;0,1,0))</f>
        <v>1</v>
      </c>
      <c r="R1344" s="3">
        <f>IF(ISBLANK(Table13[[#This Row],[T3]]),0,IF(Table13[[#This Row],[T3]]&gt;0,1,0))</f>
        <v>1</v>
      </c>
      <c r="S1344" s="3">
        <f>IF(ISBLANK(Table13[[#This Row],[T4]]),0,IF(Table13[[#This Row],[T4]]&gt;0,1,0))</f>
        <v>0</v>
      </c>
      <c r="T1344" s="3">
        <v>1.8</v>
      </c>
    </row>
    <row r="1345" spans="1:20">
      <c r="A1345" s="4">
        <v>43793.958333333336</v>
      </c>
      <c r="B1345">
        <v>43793</v>
      </c>
      <c r="C1345" s="3">
        <v>0.95833333333333337</v>
      </c>
      <c r="D1345" s="3">
        <v>23</v>
      </c>
      <c r="E1345" s="3">
        <v>55</v>
      </c>
      <c r="F1345" s="3">
        <v>0.3</v>
      </c>
      <c r="G1345" s="5">
        <v>0.3</v>
      </c>
      <c r="H1345" s="3">
        <v>0.6</v>
      </c>
      <c r="I1345" s="3">
        <v>1.55139</v>
      </c>
      <c r="J1345" s="12">
        <f t="shared" si="21"/>
        <v>1.7166666666666668</v>
      </c>
      <c r="K1345" s="3">
        <v>58</v>
      </c>
      <c r="L1345" s="3">
        <v>58</v>
      </c>
      <c r="M1345" s="3">
        <v>0</v>
      </c>
      <c r="N1345" s="3">
        <v>0</v>
      </c>
      <c r="O1345" s="3"/>
      <c r="P1345" s="3">
        <f>IF(ISBLANK(Table13[[#This Row],[T1]]),0,IF(Table13[[#This Row],[T1]]&gt;0,1,0))</f>
        <v>1</v>
      </c>
      <c r="Q1345" s="3">
        <f>IF(ISBLANK(Table13[[#This Row],[T2]]),0,IF(Table13[[#This Row],[T2]]&gt;0,1,0))</f>
        <v>1</v>
      </c>
      <c r="R1345" s="3">
        <f>IF(ISBLANK(Table13[[#This Row],[T3]]),0,IF(Table13[[#This Row],[T3]]&gt;0,1,0))</f>
        <v>1</v>
      </c>
      <c r="S1345" s="3">
        <f>IF(ISBLANK(Table13[[#This Row],[T4]]),0,IF(Table13[[#This Row],[T4]]&gt;0,1,0))</f>
        <v>0</v>
      </c>
      <c r="T1345" s="3">
        <v>0.6</v>
      </c>
    </row>
    <row r="1346" spans="1:20">
      <c r="A1346" s="4">
        <v>43794</v>
      </c>
      <c r="B1346">
        <v>43794</v>
      </c>
      <c r="C1346" s="3">
        <v>0</v>
      </c>
      <c r="D1346" s="3">
        <v>0</v>
      </c>
      <c r="E1346" s="3">
        <v>56</v>
      </c>
      <c r="F1346" s="3">
        <v>0.2</v>
      </c>
      <c r="G1346" s="5">
        <v>0.2</v>
      </c>
      <c r="H1346" s="3">
        <v>0.4</v>
      </c>
      <c r="I1346" s="3">
        <v>1.55139</v>
      </c>
      <c r="J1346" s="12">
        <f t="shared" ref="J1346:J1409" si="22">AVERAGE(H1346:H1369)</f>
        <v>1.7125000000000001</v>
      </c>
      <c r="K1346" s="3">
        <v>58</v>
      </c>
      <c r="L1346" s="3">
        <v>58</v>
      </c>
      <c r="M1346" s="3">
        <v>0</v>
      </c>
      <c r="N1346" s="3">
        <v>0</v>
      </c>
      <c r="O1346" s="3"/>
      <c r="P1346" s="3">
        <f>IF(ISBLANK(Table13[[#This Row],[T1]]),0,IF(Table13[[#This Row],[T1]]&gt;0,1,0))</f>
        <v>1</v>
      </c>
      <c r="Q1346" s="3">
        <f>IF(ISBLANK(Table13[[#This Row],[T2]]),0,IF(Table13[[#This Row],[T2]]&gt;0,1,0))</f>
        <v>1</v>
      </c>
      <c r="R1346" s="3">
        <f>IF(ISBLANK(Table13[[#This Row],[T3]]),0,IF(Table13[[#This Row],[T3]]&gt;0,1,0))</f>
        <v>1</v>
      </c>
      <c r="S1346" s="3">
        <f>IF(ISBLANK(Table13[[#This Row],[T4]]),0,IF(Table13[[#This Row],[T4]]&gt;0,1,0))</f>
        <v>1</v>
      </c>
      <c r="T1346" s="3">
        <v>0.4</v>
      </c>
    </row>
    <row r="1347" spans="1:20">
      <c r="A1347" s="4">
        <v>43794.041666666664</v>
      </c>
      <c r="B1347">
        <v>43794</v>
      </c>
      <c r="C1347" s="3">
        <v>4.1666666666666664E-2</v>
      </c>
      <c r="D1347" s="3">
        <v>1</v>
      </c>
      <c r="E1347" s="3">
        <v>56</v>
      </c>
      <c r="F1347" s="3">
        <v>0.5</v>
      </c>
      <c r="G1347" s="5">
        <v>0.7</v>
      </c>
      <c r="H1347" s="3">
        <v>1.2</v>
      </c>
      <c r="I1347" s="3">
        <v>1.55139</v>
      </c>
      <c r="J1347" s="12">
        <f t="shared" si="22"/>
        <v>1.7250000000000003</v>
      </c>
      <c r="K1347" s="3">
        <v>58</v>
      </c>
      <c r="L1347" s="3">
        <v>58</v>
      </c>
      <c r="M1347" s="3">
        <v>0</v>
      </c>
      <c r="N1347" s="3">
        <v>0</v>
      </c>
      <c r="O1347" s="3"/>
      <c r="P1347" s="3">
        <f>IF(ISBLANK(Table13[[#This Row],[T1]]),0,IF(Table13[[#This Row],[T1]]&gt;0,1,0))</f>
        <v>1</v>
      </c>
      <c r="Q1347" s="3">
        <f>IF(ISBLANK(Table13[[#This Row],[T2]]),0,IF(Table13[[#This Row],[T2]]&gt;0,1,0))</f>
        <v>1</v>
      </c>
      <c r="R1347" s="3">
        <f>IF(ISBLANK(Table13[[#This Row],[T3]]),0,IF(Table13[[#This Row],[T3]]&gt;0,1,0))</f>
        <v>1</v>
      </c>
      <c r="S1347" s="3">
        <f>IF(ISBLANK(Table13[[#This Row],[T4]]),0,IF(Table13[[#This Row],[T4]]&gt;0,1,0))</f>
        <v>0</v>
      </c>
      <c r="T1347" s="3">
        <v>1.2</v>
      </c>
    </row>
    <row r="1348" spans="1:20">
      <c r="A1348" s="4">
        <v>43794.083333333336</v>
      </c>
      <c r="B1348">
        <v>43794</v>
      </c>
      <c r="C1348" s="3">
        <v>8.3333333333333329E-2</v>
      </c>
      <c r="D1348" s="3">
        <v>2</v>
      </c>
      <c r="E1348" s="3">
        <v>56</v>
      </c>
      <c r="F1348" s="3">
        <v>0.7</v>
      </c>
      <c r="G1348" s="5">
        <v>0.6</v>
      </c>
      <c r="H1348" s="3">
        <v>1.2999999999999998</v>
      </c>
      <c r="I1348" s="3">
        <v>1.55139</v>
      </c>
      <c r="J1348" s="12">
        <f t="shared" si="22"/>
        <v>1.7125000000000001</v>
      </c>
      <c r="K1348" s="3">
        <v>58</v>
      </c>
      <c r="L1348" s="3">
        <v>58</v>
      </c>
      <c r="M1348" s="3">
        <v>0</v>
      </c>
      <c r="N1348" s="3">
        <v>0</v>
      </c>
      <c r="O1348" s="3"/>
      <c r="P1348" s="3">
        <f>IF(ISBLANK(Table13[[#This Row],[T1]]),0,IF(Table13[[#This Row],[T1]]&gt;0,1,0))</f>
        <v>1</v>
      </c>
      <c r="Q1348" s="3">
        <f>IF(ISBLANK(Table13[[#This Row],[T2]]),0,IF(Table13[[#This Row],[T2]]&gt;0,1,0))</f>
        <v>1</v>
      </c>
      <c r="R1348" s="3">
        <f>IF(ISBLANK(Table13[[#This Row],[T3]]),0,IF(Table13[[#This Row],[T3]]&gt;0,1,0))</f>
        <v>1</v>
      </c>
      <c r="S1348" s="3">
        <f>IF(ISBLANK(Table13[[#This Row],[T4]]),0,IF(Table13[[#This Row],[T4]]&gt;0,1,0))</f>
        <v>0</v>
      </c>
      <c r="T1348" s="3">
        <v>1.2999999999999998</v>
      </c>
    </row>
    <row r="1349" spans="1:20">
      <c r="A1349" s="4">
        <v>43794.125</v>
      </c>
      <c r="B1349">
        <v>43794</v>
      </c>
      <c r="C1349" s="3">
        <v>0.125</v>
      </c>
      <c r="D1349" s="3">
        <v>3</v>
      </c>
      <c r="E1349" s="3">
        <v>56</v>
      </c>
      <c r="F1349" s="3">
        <v>0.6</v>
      </c>
      <c r="G1349" s="5">
        <v>0.8</v>
      </c>
      <c r="H1349" s="3">
        <v>1.4</v>
      </c>
      <c r="I1349" s="3">
        <v>1.55139</v>
      </c>
      <c r="J1349" s="12">
        <f t="shared" si="22"/>
        <v>1.7000000000000004</v>
      </c>
      <c r="K1349" s="3">
        <v>57</v>
      </c>
      <c r="L1349" s="3">
        <v>57</v>
      </c>
      <c r="M1349" s="3">
        <v>0</v>
      </c>
      <c r="N1349" s="3">
        <v>0</v>
      </c>
      <c r="O1349" s="3"/>
      <c r="P1349" s="3">
        <f>IF(ISBLANK(Table13[[#This Row],[T1]]),0,IF(Table13[[#This Row],[T1]]&gt;0,1,0))</f>
        <v>1</v>
      </c>
      <c r="Q1349" s="3">
        <f>IF(ISBLANK(Table13[[#This Row],[T2]]),0,IF(Table13[[#This Row],[T2]]&gt;0,1,0))</f>
        <v>1</v>
      </c>
      <c r="R1349" s="3">
        <f>IF(ISBLANK(Table13[[#This Row],[T3]]),0,IF(Table13[[#This Row],[T3]]&gt;0,1,0))</f>
        <v>1</v>
      </c>
      <c r="S1349" s="3">
        <f>IF(ISBLANK(Table13[[#This Row],[T4]]),0,IF(Table13[[#This Row],[T4]]&gt;0,1,0))</f>
        <v>0</v>
      </c>
      <c r="T1349" s="3">
        <v>1.4</v>
      </c>
    </row>
    <row r="1350" spans="1:20">
      <c r="A1350" s="4">
        <v>43794.166666666664</v>
      </c>
      <c r="B1350">
        <v>43794</v>
      </c>
      <c r="C1350" s="3">
        <v>0.16666666666666666</v>
      </c>
      <c r="D1350" s="3">
        <v>4</v>
      </c>
      <c r="E1350" s="3">
        <v>56</v>
      </c>
      <c r="F1350" s="3">
        <v>0.6</v>
      </c>
      <c r="G1350" s="5">
        <v>0.7</v>
      </c>
      <c r="H1350" s="3">
        <v>1.2999999999999998</v>
      </c>
      <c r="I1350" s="3">
        <v>1.55139</v>
      </c>
      <c r="J1350" s="12">
        <f t="shared" si="22"/>
        <v>1.6875000000000002</v>
      </c>
      <c r="K1350" s="3">
        <v>58</v>
      </c>
      <c r="L1350" s="3">
        <v>58</v>
      </c>
      <c r="M1350" s="3">
        <v>0</v>
      </c>
      <c r="N1350" s="3">
        <v>0</v>
      </c>
      <c r="O1350" s="3"/>
      <c r="P1350" s="3">
        <f>IF(ISBLANK(Table13[[#This Row],[T1]]),0,IF(Table13[[#This Row],[T1]]&gt;0,1,0))</f>
        <v>1</v>
      </c>
      <c r="Q1350" s="3">
        <f>IF(ISBLANK(Table13[[#This Row],[T2]]),0,IF(Table13[[#This Row],[T2]]&gt;0,1,0))</f>
        <v>1</v>
      </c>
      <c r="R1350" s="3">
        <f>IF(ISBLANK(Table13[[#This Row],[T3]]),0,IF(Table13[[#This Row],[T3]]&gt;0,1,0))</f>
        <v>1</v>
      </c>
      <c r="S1350" s="3">
        <f>IF(ISBLANK(Table13[[#This Row],[T4]]),0,IF(Table13[[#This Row],[T4]]&gt;0,1,0))</f>
        <v>0</v>
      </c>
      <c r="T1350" s="3">
        <v>1.2999999999999998</v>
      </c>
    </row>
    <row r="1351" spans="1:20">
      <c r="A1351" s="4">
        <v>43794.208333333336</v>
      </c>
      <c r="B1351">
        <v>43794</v>
      </c>
      <c r="C1351" s="3">
        <v>0.20833333333333334</v>
      </c>
      <c r="D1351" s="3">
        <v>5</v>
      </c>
      <c r="E1351" s="3">
        <v>56</v>
      </c>
      <c r="F1351" s="3">
        <v>2.2000000000000002</v>
      </c>
      <c r="G1351" s="5">
        <v>0.9</v>
      </c>
      <c r="H1351" s="3">
        <v>3.1</v>
      </c>
      <c r="I1351" s="3">
        <v>1.55139</v>
      </c>
      <c r="J1351" s="12">
        <f t="shared" si="22"/>
        <v>1.6750000000000005</v>
      </c>
      <c r="K1351" s="3">
        <v>58</v>
      </c>
      <c r="L1351" s="3">
        <v>57</v>
      </c>
      <c r="M1351" s="3">
        <v>0</v>
      </c>
      <c r="N1351" s="3">
        <v>0</v>
      </c>
      <c r="O1351" s="3"/>
      <c r="P1351" s="3">
        <f>IF(ISBLANK(Table13[[#This Row],[T1]]),0,IF(Table13[[#This Row],[T1]]&gt;0,1,0))</f>
        <v>1</v>
      </c>
      <c r="Q1351" s="3">
        <f>IF(ISBLANK(Table13[[#This Row],[T2]]),0,IF(Table13[[#This Row],[T2]]&gt;0,1,0))</f>
        <v>1</v>
      </c>
      <c r="R1351" s="3">
        <f>IF(ISBLANK(Table13[[#This Row],[T3]]),0,IF(Table13[[#This Row],[T3]]&gt;0,1,0))</f>
        <v>1</v>
      </c>
      <c r="S1351" s="3">
        <f>IF(ISBLANK(Table13[[#This Row],[T4]]),0,IF(Table13[[#This Row],[T4]]&gt;0,1,0))</f>
        <v>0</v>
      </c>
      <c r="T1351" s="3">
        <v>3.1</v>
      </c>
    </row>
    <row r="1352" spans="1:20">
      <c r="A1352" s="4">
        <v>43794.25</v>
      </c>
      <c r="B1352">
        <v>43794</v>
      </c>
      <c r="C1352" s="3">
        <v>0.25</v>
      </c>
      <c r="D1352" s="3">
        <v>6</v>
      </c>
      <c r="E1352" s="3">
        <v>56</v>
      </c>
      <c r="F1352" s="3">
        <v>0.7</v>
      </c>
      <c r="G1352" s="5">
        <v>2.6</v>
      </c>
      <c r="H1352" s="3">
        <v>3.3</v>
      </c>
      <c r="I1352" s="3">
        <v>1.55139</v>
      </c>
      <c r="J1352" s="12">
        <f t="shared" si="22"/>
        <v>1.591666666666667</v>
      </c>
      <c r="K1352" s="3">
        <v>58</v>
      </c>
      <c r="L1352" s="3">
        <v>58</v>
      </c>
      <c r="M1352" s="3">
        <v>0</v>
      </c>
      <c r="N1352" s="3">
        <v>0</v>
      </c>
      <c r="O1352" s="3"/>
      <c r="P1352" s="3">
        <f>IF(ISBLANK(Table13[[#This Row],[T1]]),0,IF(Table13[[#This Row],[T1]]&gt;0,1,0))</f>
        <v>1</v>
      </c>
      <c r="Q1352" s="3">
        <f>IF(ISBLANK(Table13[[#This Row],[T2]]),0,IF(Table13[[#This Row],[T2]]&gt;0,1,0))</f>
        <v>1</v>
      </c>
      <c r="R1352" s="3">
        <f>IF(ISBLANK(Table13[[#This Row],[T3]]),0,IF(Table13[[#This Row],[T3]]&gt;0,1,0))</f>
        <v>1</v>
      </c>
      <c r="S1352" s="3">
        <f>IF(ISBLANK(Table13[[#This Row],[T4]]),0,IF(Table13[[#This Row],[T4]]&gt;0,1,0))</f>
        <v>0</v>
      </c>
      <c r="T1352" s="3">
        <v>3.3</v>
      </c>
    </row>
    <row r="1353" spans="1:20">
      <c r="A1353" s="4">
        <v>43794.291666666664</v>
      </c>
      <c r="B1353">
        <v>43794</v>
      </c>
      <c r="C1353" s="3">
        <v>0.29166666666666669</v>
      </c>
      <c r="D1353" s="3">
        <v>7</v>
      </c>
      <c r="E1353" s="3">
        <v>56</v>
      </c>
      <c r="F1353" s="3">
        <v>3</v>
      </c>
      <c r="G1353" s="5">
        <v>1.7</v>
      </c>
      <c r="H1353" s="3">
        <v>4.7</v>
      </c>
      <c r="I1353" s="3">
        <v>1.55139</v>
      </c>
      <c r="J1353" s="12">
        <f t="shared" si="22"/>
        <v>1.575</v>
      </c>
      <c r="K1353" s="3">
        <v>51</v>
      </c>
      <c r="L1353" s="3">
        <v>50</v>
      </c>
      <c r="M1353" s="3">
        <v>14</v>
      </c>
      <c r="N1353" s="3">
        <v>0</v>
      </c>
      <c r="O1353" s="3"/>
      <c r="P1353" s="3">
        <f>IF(ISBLANK(Table13[[#This Row],[T1]]),0,IF(Table13[[#This Row],[T1]]&gt;0,1,0))</f>
        <v>1</v>
      </c>
      <c r="Q1353" s="3">
        <f>IF(ISBLANK(Table13[[#This Row],[T2]]),0,IF(Table13[[#This Row],[T2]]&gt;0,1,0))</f>
        <v>1</v>
      </c>
      <c r="R1353" s="3">
        <f>IF(ISBLANK(Table13[[#This Row],[T3]]),0,IF(Table13[[#This Row],[T3]]&gt;0,1,0))</f>
        <v>1</v>
      </c>
      <c r="S1353" s="3">
        <f>IF(ISBLANK(Table13[[#This Row],[T4]]),0,IF(Table13[[#This Row],[T4]]&gt;0,1,0))</f>
        <v>1</v>
      </c>
      <c r="T1353" s="3">
        <v>4.7</v>
      </c>
    </row>
    <row r="1354" spans="1:20">
      <c r="A1354" s="4">
        <v>43794.333333333336</v>
      </c>
      <c r="B1354">
        <v>43794</v>
      </c>
      <c r="C1354" s="3">
        <v>0.33333333333333331</v>
      </c>
      <c r="D1354" s="3">
        <v>8</v>
      </c>
      <c r="E1354" s="3">
        <v>56</v>
      </c>
      <c r="F1354" s="3">
        <v>0.4</v>
      </c>
      <c r="G1354" s="5">
        <v>0.3</v>
      </c>
      <c r="H1354" s="3">
        <v>0.7</v>
      </c>
      <c r="I1354" s="3">
        <v>1.55139</v>
      </c>
      <c r="J1354" s="12">
        <f t="shared" si="22"/>
        <v>1.4166666666666667</v>
      </c>
      <c r="K1354" s="3">
        <v>0</v>
      </c>
      <c r="L1354" s="3">
        <v>0</v>
      </c>
      <c r="M1354" s="3">
        <v>58</v>
      </c>
      <c r="N1354" s="3">
        <v>0</v>
      </c>
      <c r="O1354" s="3"/>
      <c r="P1354" s="3">
        <f>IF(ISBLANK(Table13[[#This Row],[T1]]),0,IF(Table13[[#This Row],[T1]]&gt;0,1,0))</f>
        <v>0</v>
      </c>
      <c r="Q1354" s="3">
        <f>IF(ISBLANK(Table13[[#This Row],[T2]]),0,IF(Table13[[#This Row],[T2]]&gt;0,1,0))</f>
        <v>1</v>
      </c>
      <c r="R1354" s="3">
        <f>IF(ISBLANK(Table13[[#This Row],[T3]]),0,IF(Table13[[#This Row],[T3]]&gt;0,1,0))</f>
        <v>0</v>
      </c>
      <c r="S1354" s="3">
        <f>IF(ISBLANK(Table13[[#This Row],[T4]]),0,IF(Table13[[#This Row],[T4]]&gt;0,1,0))</f>
        <v>1</v>
      </c>
      <c r="T1354" s="3">
        <v>0.7</v>
      </c>
    </row>
    <row r="1355" spans="1:20">
      <c r="A1355" s="4">
        <v>43794.375</v>
      </c>
      <c r="B1355">
        <v>43794</v>
      </c>
      <c r="C1355" s="3">
        <v>0.375</v>
      </c>
      <c r="D1355" s="3">
        <v>9</v>
      </c>
      <c r="E1355" s="3">
        <v>56</v>
      </c>
      <c r="F1355" s="3">
        <v>0.2</v>
      </c>
      <c r="G1355" s="5">
        <v>0.3</v>
      </c>
      <c r="H1355" s="3">
        <v>0.5</v>
      </c>
      <c r="I1355" s="3">
        <v>1.55139</v>
      </c>
      <c r="J1355" s="12">
        <f t="shared" si="22"/>
        <v>1.4833333333333332</v>
      </c>
      <c r="K1355" s="3">
        <v>0</v>
      </c>
      <c r="L1355" s="3">
        <v>0</v>
      </c>
      <c r="M1355" s="3">
        <v>57</v>
      </c>
      <c r="N1355" s="3">
        <v>0</v>
      </c>
      <c r="O1355" s="3"/>
      <c r="P1355" s="3">
        <f>IF(ISBLANK(Table13[[#This Row],[T1]]),0,IF(Table13[[#This Row],[T1]]&gt;0,1,0))</f>
        <v>0</v>
      </c>
      <c r="Q1355" s="3">
        <f>IF(ISBLANK(Table13[[#This Row],[T2]]),0,IF(Table13[[#This Row],[T2]]&gt;0,1,0))</f>
        <v>0</v>
      </c>
      <c r="R1355" s="3">
        <f>IF(ISBLANK(Table13[[#This Row],[T3]]),0,IF(Table13[[#This Row],[T3]]&gt;0,1,0))</f>
        <v>0</v>
      </c>
      <c r="S1355" s="3">
        <f>IF(ISBLANK(Table13[[#This Row],[T4]]),0,IF(Table13[[#This Row],[T4]]&gt;0,1,0))</f>
        <v>1</v>
      </c>
      <c r="T1355" s="3">
        <v>0.5</v>
      </c>
    </row>
    <row r="1356" spans="1:20">
      <c r="A1356" s="4">
        <v>43794.416666666664</v>
      </c>
      <c r="B1356">
        <v>43794</v>
      </c>
      <c r="C1356" s="3">
        <v>0.41666666666666669</v>
      </c>
      <c r="D1356" s="3">
        <v>10</v>
      </c>
      <c r="E1356" s="3">
        <v>56</v>
      </c>
      <c r="F1356" s="3">
        <v>0.3</v>
      </c>
      <c r="G1356" s="5">
        <v>0.2</v>
      </c>
      <c r="H1356" s="3">
        <v>0.5</v>
      </c>
      <c r="I1356" s="3">
        <v>1.55139</v>
      </c>
      <c r="J1356" s="12">
        <f t="shared" si="22"/>
        <v>1.5291666666666666</v>
      </c>
      <c r="K1356" s="3">
        <v>0</v>
      </c>
      <c r="L1356" s="3">
        <v>0</v>
      </c>
      <c r="M1356" s="3">
        <v>58</v>
      </c>
      <c r="N1356" s="3">
        <v>0</v>
      </c>
      <c r="O1356" s="3"/>
      <c r="P1356" s="3">
        <f>IF(ISBLANK(Table13[[#This Row],[T1]]),0,IF(Table13[[#This Row],[T1]]&gt;0,1,0))</f>
        <v>0</v>
      </c>
      <c r="Q1356" s="3">
        <f>IF(ISBLANK(Table13[[#This Row],[T2]]),0,IF(Table13[[#This Row],[T2]]&gt;0,1,0))</f>
        <v>0</v>
      </c>
      <c r="R1356" s="3">
        <f>IF(ISBLANK(Table13[[#This Row],[T3]]),0,IF(Table13[[#This Row],[T3]]&gt;0,1,0))</f>
        <v>0</v>
      </c>
      <c r="S1356" s="3">
        <f>IF(ISBLANK(Table13[[#This Row],[T4]]),0,IF(Table13[[#This Row],[T4]]&gt;0,1,0))</f>
        <v>1</v>
      </c>
      <c r="T1356" s="3">
        <v>0.5</v>
      </c>
    </row>
    <row r="1357" spans="1:20">
      <c r="A1357" s="4">
        <v>43794.458333333336</v>
      </c>
      <c r="B1357">
        <v>43794</v>
      </c>
      <c r="C1357" s="3">
        <v>0.45833333333333331</v>
      </c>
      <c r="D1357" s="3">
        <v>11</v>
      </c>
      <c r="E1357" s="3">
        <v>56</v>
      </c>
      <c r="F1357" s="3">
        <v>0.2</v>
      </c>
      <c r="G1357" s="5">
        <v>0.2</v>
      </c>
      <c r="H1357" s="3">
        <v>0.4</v>
      </c>
      <c r="I1357" s="3">
        <v>1.55139</v>
      </c>
      <c r="J1357" s="12">
        <f t="shared" si="22"/>
        <v>1.5249999999999997</v>
      </c>
      <c r="K1357" s="3">
        <v>0</v>
      </c>
      <c r="L1357" s="3">
        <v>0</v>
      </c>
      <c r="M1357" s="3">
        <v>57</v>
      </c>
      <c r="N1357" s="3">
        <v>0</v>
      </c>
      <c r="O1357" s="3"/>
      <c r="P1357" s="3">
        <f>IF(ISBLANK(Table13[[#This Row],[T1]]),0,IF(Table13[[#This Row],[T1]]&gt;0,1,0))</f>
        <v>0</v>
      </c>
      <c r="Q1357" s="3">
        <f>IF(ISBLANK(Table13[[#This Row],[T2]]),0,IF(Table13[[#This Row],[T2]]&gt;0,1,0))</f>
        <v>0</v>
      </c>
      <c r="R1357" s="3">
        <f>IF(ISBLANK(Table13[[#This Row],[T3]]),0,IF(Table13[[#This Row],[T3]]&gt;0,1,0))</f>
        <v>0</v>
      </c>
      <c r="S1357" s="3">
        <f>IF(ISBLANK(Table13[[#This Row],[T4]]),0,IF(Table13[[#This Row],[T4]]&gt;0,1,0))</f>
        <v>1</v>
      </c>
      <c r="T1357" s="3">
        <v>0.4</v>
      </c>
    </row>
    <row r="1358" spans="1:20">
      <c r="A1358" s="4">
        <v>43794.5</v>
      </c>
      <c r="B1358">
        <v>43794</v>
      </c>
      <c r="C1358" s="3">
        <v>0.5</v>
      </c>
      <c r="D1358" s="3">
        <v>12</v>
      </c>
      <c r="E1358" s="3">
        <v>56</v>
      </c>
      <c r="F1358" s="3">
        <v>2</v>
      </c>
      <c r="G1358" s="5">
        <v>0.2</v>
      </c>
      <c r="H1358" s="3">
        <v>2.2000000000000002</v>
      </c>
      <c r="I1358" s="3">
        <v>1.55139</v>
      </c>
      <c r="J1358" s="12">
        <f t="shared" si="22"/>
        <v>1.5249999999999997</v>
      </c>
      <c r="K1358" s="3">
        <v>0</v>
      </c>
      <c r="L1358" s="3">
        <v>0</v>
      </c>
      <c r="M1358" s="3">
        <v>18</v>
      </c>
      <c r="N1358" s="3">
        <v>0</v>
      </c>
      <c r="O1358" s="3"/>
      <c r="P1358" s="3">
        <f>IF(ISBLANK(Table13[[#This Row],[T1]]),0,IF(Table13[[#This Row],[T1]]&gt;0,1,0))</f>
        <v>0</v>
      </c>
      <c r="Q1358" s="3">
        <f>IF(ISBLANK(Table13[[#This Row],[T2]]),0,IF(Table13[[#This Row],[T2]]&gt;0,1,0))</f>
        <v>0</v>
      </c>
      <c r="R1358" s="3">
        <f>IF(ISBLANK(Table13[[#This Row],[T3]]),0,IF(Table13[[#This Row],[T3]]&gt;0,1,0))</f>
        <v>0</v>
      </c>
      <c r="S1358" s="3">
        <f>IF(ISBLANK(Table13[[#This Row],[T4]]),0,IF(Table13[[#This Row],[T4]]&gt;0,1,0))</f>
        <v>0</v>
      </c>
      <c r="T1358" s="3">
        <v>2.2000000000000002</v>
      </c>
    </row>
    <row r="1359" spans="1:20">
      <c r="A1359" s="4">
        <v>43794.541666666664</v>
      </c>
      <c r="B1359">
        <v>43794</v>
      </c>
      <c r="C1359" s="3">
        <v>0.54166666666666663</v>
      </c>
      <c r="D1359" s="3">
        <v>13</v>
      </c>
      <c r="E1359" s="3">
        <v>56</v>
      </c>
      <c r="F1359" s="3">
        <v>0.2</v>
      </c>
      <c r="G1359" s="5">
        <v>0.1</v>
      </c>
      <c r="H1359" s="3">
        <v>0.30000000000000004</v>
      </c>
      <c r="I1359" s="3">
        <v>1.55139</v>
      </c>
      <c r="J1359" s="12">
        <f t="shared" si="22"/>
        <v>1.45</v>
      </c>
      <c r="K1359" s="3">
        <v>0</v>
      </c>
      <c r="L1359" s="3">
        <v>0</v>
      </c>
      <c r="M1359" s="3">
        <v>2</v>
      </c>
      <c r="N1359" s="3">
        <v>0</v>
      </c>
      <c r="O1359" s="3"/>
      <c r="P1359" s="3">
        <f>IF(ISBLANK(Table13[[#This Row],[T1]]),0,IF(Table13[[#This Row],[T1]]&gt;0,1,0))</f>
        <v>0</v>
      </c>
      <c r="Q1359" s="3">
        <f>IF(ISBLANK(Table13[[#This Row],[T2]]),0,IF(Table13[[#This Row],[T2]]&gt;0,1,0))</f>
        <v>0</v>
      </c>
      <c r="R1359" s="3">
        <f>IF(ISBLANK(Table13[[#This Row],[T3]]),0,IF(Table13[[#This Row],[T3]]&gt;0,1,0))</f>
        <v>0</v>
      </c>
      <c r="S1359" s="3">
        <f>IF(ISBLANK(Table13[[#This Row],[T4]]),0,IF(Table13[[#This Row],[T4]]&gt;0,1,0))</f>
        <v>0</v>
      </c>
      <c r="T1359" s="3">
        <v>0.30000000000000004</v>
      </c>
    </row>
    <row r="1360" spans="1:20">
      <c r="A1360" s="4">
        <v>43794.583333333336</v>
      </c>
      <c r="B1360">
        <v>43794</v>
      </c>
      <c r="C1360" s="3">
        <v>0.58333333333333337</v>
      </c>
      <c r="D1360" s="3">
        <v>14</v>
      </c>
      <c r="E1360" s="3">
        <v>56</v>
      </c>
      <c r="F1360" s="3">
        <v>0.3</v>
      </c>
      <c r="G1360" s="5">
        <v>0.3</v>
      </c>
      <c r="H1360" s="3">
        <v>0.6</v>
      </c>
      <c r="I1360" s="3">
        <v>1.55139</v>
      </c>
      <c r="J1360" s="12">
        <f t="shared" si="22"/>
        <v>1.4541666666666664</v>
      </c>
      <c r="K1360" s="3">
        <v>0</v>
      </c>
      <c r="L1360" s="3">
        <v>0</v>
      </c>
      <c r="M1360" s="3">
        <v>55</v>
      </c>
      <c r="N1360" s="3">
        <v>0</v>
      </c>
      <c r="O1360" s="3"/>
      <c r="P1360" s="3">
        <f>IF(ISBLANK(Table13[[#This Row],[T1]]),0,IF(Table13[[#This Row],[T1]]&gt;0,1,0))</f>
        <v>0</v>
      </c>
      <c r="Q1360" s="3">
        <f>IF(ISBLANK(Table13[[#This Row],[T2]]),0,IF(Table13[[#This Row],[T2]]&gt;0,1,0))</f>
        <v>0</v>
      </c>
      <c r="R1360" s="3">
        <f>IF(ISBLANK(Table13[[#This Row],[T3]]),0,IF(Table13[[#This Row],[T3]]&gt;0,1,0))</f>
        <v>0</v>
      </c>
      <c r="S1360" s="3">
        <f>IF(ISBLANK(Table13[[#This Row],[T4]]),0,IF(Table13[[#This Row],[T4]]&gt;0,1,0))</f>
        <v>0</v>
      </c>
      <c r="T1360" s="3">
        <v>0.6</v>
      </c>
    </row>
    <row r="1361" spans="1:20">
      <c r="A1361" s="4">
        <v>43794.625</v>
      </c>
      <c r="B1361">
        <v>43794</v>
      </c>
      <c r="C1361" s="3">
        <v>0.625</v>
      </c>
      <c r="D1361" s="3">
        <v>15</v>
      </c>
      <c r="E1361" s="3">
        <v>56</v>
      </c>
      <c r="F1361" s="3">
        <v>0.3</v>
      </c>
      <c r="G1361" s="5">
        <v>0.7</v>
      </c>
      <c r="H1361" s="3">
        <v>1</v>
      </c>
      <c r="I1361" s="3">
        <v>1.55139</v>
      </c>
      <c r="J1361" s="12">
        <f t="shared" si="22"/>
        <v>1.4749999999999999</v>
      </c>
      <c r="K1361" s="3">
        <v>0</v>
      </c>
      <c r="L1361" s="3">
        <v>0</v>
      </c>
      <c r="M1361" s="3">
        <v>57</v>
      </c>
      <c r="N1361" s="3">
        <v>0</v>
      </c>
      <c r="O1361" s="3"/>
      <c r="P1361" s="3">
        <f>IF(ISBLANK(Table13[[#This Row],[T1]]),0,IF(Table13[[#This Row],[T1]]&gt;0,1,0))</f>
        <v>0</v>
      </c>
      <c r="Q1361" s="3">
        <f>IF(ISBLANK(Table13[[#This Row],[T2]]),0,IF(Table13[[#This Row],[T2]]&gt;0,1,0))</f>
        <v>0</v>
      </c>
      <c r="R1361" s="3">
        <f>IF(ISBLANK(Table13[[#This Row],[T3]]),0,IF(Table13[[#This Row],[T3]]&gt;0,1,0))</f>
        <v>0</v>
      </c>
      <c r="S1361" s="3">
        <f>IF(ISBLANK(Table13[[#This Row],[T4]]),0,IF(Table13[[#This Row],[T4]]&gt;0,1,0))</f>
        <v>0</v>
      </c>
      <c r="T1361" s="3">
        <v>1</v>
      </c>
    </row>
    <row r="1362" spans="1:20">
      <c r="A1362" s="4">
        <v>43794.666666666664</v>
      </c>
      <c r="B1362">
        <v>43794</v>
      </c>
      <c r="C1362" s="3">
        <v>0.66666666666666663</v>
      </c>
      <c r="D1362" s="3">
        <v>16</v>
      </c>
      <c r="E1362" s="3">
        <v>56</v>
      </c>
      <c r="F1362" s="3">
        <v>1.6</v>
      </c>
      <c r="G1362" s="5">
        <v>1.3</v>
      </c>
      <c r="H1362" s="3">
        <v>2.9000000000000004</v>
      </c>
      <c r="I1362" s="3">
        <v>1.55139</v>
      </c>
      <c r="J1362" s="12">
        <f t="shared" si="22"/>
        <v>1.5</v>
      </c>
      <c r="K1362" s="3">
        <v>0</v>
      </c>
      <c r="L1362" s="3">
        <v>0</v>
      </c>
      <c r="M1362" s="3">
        <v>58</v>
      </c>
      <c r="N1362" s="3">
        <v>0</v>
      </c>
      <c r="O1362" s="3"/>
      <c r="P1362" s="3">
        <f>IF(ISBLANK(Table13[[#This Row],[T1]]),0,IF(Table13[[#This Row],[T1]]&gt;0,1,0))</f>
        <v>0</v>
      </c>
      <c r="Q1362" s="3">
        <f>IF(ISBLANK(Table13[[#This Row],[T2]]),0,IF(Table13[[#This Row],[T2]]&gt;0,1,0))</f>
        <v>0</v>
      </c>
      <c r="R1362" s="3">
        <f>IF(ISBLANK(Table13[[#This Row],[T3]]),0,IF(Table13[[#This Row],[T3]]&gt;0,1,0))</f>
        <v>0</v>
      </c>
      <c r="S1362" s="3">
        <f>IF(ISBLANK(Table13[[#This Row],[T4]]),0,IF(Table13[[#This Row],[T4]]&gt;0,1,0))</f>
        <v>0</v>
      </c>
      <c r="T1362" s="3">
        <v>2.9000000000000004</v>
      </c>
    </row>
    <row r="1363" spans="1:20">
      <c r="A1363" s="4">
        <v>43794.708333333336</v>
      </c>
      <c r="B1363">
        <v>43794</v>
      </c>
      <c r="C1363" s="3">
        <v>0.70833333333333337</v>
      </c>
      <c r="D1363" s="3">
        <v>17</v>
      </c>
      <c r="E1363" s="3">
        <v>56</v>
      </c>
      <c r="F1363" s="3">
        <v>1</v>
      </c>
      <c r="G1363" s="5">
        <v>0.5</v>
      </c>
      <c r="H1363" s="3">
        <v>1.5</v>
      </c>
      <c r="I1363" s="3">
        <v>1.55139</v>
      </c>
      <c r="J1363" s="12">
        <f t="shared" si="22"/>
        <v>1.4958333333333329</v>
      </c>
      <c r="K1363" s="3">
        <v>0</v>
      </c>
      <c r="L1363" s="3">
        <v>0</v>
      </c>
      <c r="M1363" s="3">
        <v>58</v>
      </c>
      <c r="N1363" s="3">
        <v>0</v>
      </c>
      <c r="O1363" s="3"/>
      <c r="P1363" s="3">
        <f>IF(ISBLANK(Table13[[#This Row],[T1]]),0,IF(Table13[[#This Row],[T1]]&gt;0,1,0))</f>
        <v>0</v>
      </c>
      <c r="Q1363" s="3">
        <f>IF(ISBLANK(Table13[[#This Row],[T2]]),0,IF(Table13[[#This Row],[T2]]&gt;0,1,0))</f>
        <v>0</v>
      </c>
      <c r="R1363" s="3">
        <f>IF(ISBLANK(Table13[[#This Row],[T3]]),0,IF(Table13[[#This Row],[T3]]&gt;0,1,0))</f>
        <v>1</v>
      </c>
      <c r="S1363" s="3">
        <f>IF(ISBLANK(Table13[[#This Row],[T4]]),0,IF(Table13[[#This Row],[T4]]&gt;0,1,0))</f>
        <v>0</v>
      </c>
      <c r="T1363" s="3">
        <v>1.5</v>
      </c>
    </row>
    <row r="1364" spans="1:20">
      <c r="A1364" s="4">
        <v>43794.75</v>
      </c>
      <c r="B1364">
        <v>43794</v>
      </c>
      <c r="C1364" s="3">
        <v>0.75</v>
      </c>
      <c r="D1364" s="3">
        <v>18</v>
      </c>
      <c r="E1364" s="3">
        <v>56</v>
      </c>
      <c r="F1364" s="3">
        <v>0.6</v>
      </c>
      <c r="G1364" s="5">
        <v>0.4</v>
      </c>
      <c r="H1364" s="3">
        <v>1</v>
      </c>
      <c r="I1364" s="3">
        <v>1.55139</v>
      </c>
      <c r="J1364" s="12">
        <f t="shared" si="22"/>
        <v>1.4958333333333333</v>
      </c>
      <c r="K1364" s="3">
        <v>0</v>
      </c>
      <c r="L1364" s="3">
        <v>0</v>
      </c>
      <c r="M1364" s="3">
        <v>58</v>
      </c>
      <c r="N1364" s="3">
        <v>0</v>
      </c>
      <c r="O1364" s="3"/>
      <c r="P1364" s="3">
        <f>IF(ISBLANK(Table13[[#This Row],[T1]]),0,IF(Table13[[#This Row],[T1]]&gt;0,1,0))</f>
        <v>1</v>
      </c>
      <c r="Q1364" s="3">
        <f>IF(ISBLANK(Table13[[#This Row],[T2]]),0,IF(Table13[[#This Row],[T2]]&gt;0,1,0))</f>
        <v>0</v>
      </c>
      <c r="R1364" s="3">
        <f>IF(ISBLANK(Table13[[#This Row],[T3]]),0,IF(Table13[[#This Row],[T3]]&gt;0,1,0))</f>
        <v>1</v>
      </c>
      <c r="S1364" s="3">
        <f>IF(ISBLANK(Table13[[#This Row],[T4]]),0,IF(Table13[[#This Row],[T4]]&gt;0,1,0))</f>
        <v>0</v>
      </c>
      <c r="T1364" s="3">
        <v>1</v>
      </c>
    </row>
    <row r="1365" spans="1:20">
      <c r="A1365" s="4">
        <v>43794.791666666664</v>
      </c>
      <c r="B1365">
        <v>43794</v>
      </c>
      <c r="C1365" s="3">
        <v>0.79166666666666663</v>
      </c>
      <c r="D1365" s="3">
        <v>19</v>
      </c>
      <c r="E1365" s="3">
        <v>56</v>
      </c>
      <c r="F1365" s="3">
        <v>0.5</v>
      </c>
      <c r="G1365" s="5">
        <v>1.3</v>
      </c>
      <c r="H1365" s="3">
        <v>1.8</v>
      </c>
      <c r="I1365" s="3">
        <v>1.55139</v>
      </c>
      <c r="J1365" s="12">
        <f t="shared" si="22"/>
        <v>1.5208333333333333</v>
      </c>
      <c r="K1365" s="3">
        <v>42</v>
      </c>
      <c r="L1365" s="3">
        <v>0</v>
      </c>
      <c r="M1365" s="3">
        <v>58</v>
      </c>
      <c r="N1365" s="3">
        <v>0</v>
      </c>
      <c r="O1365" s="3"/>
      <c r="P1365" s="3">
        <f>IF(ISBLANK(Table13[[#This Row],[T1]]),0,IF(Table13[[#This Row],[T1]]&gt;0,1,0))</f>
        <v>1</v>
      </c>
      <c r="Q1365" s="3">
        <f>IF(ISBLANK(Table13[[#This Row],[T2]]),0,IF(Table13[[#This Row],[T2]]&gt;0,1,0))</f>
        <v>1</v>
      </c>
      <c r="R1365" s="3">
        <f>IF(ISBLANK(Table13[[#This Row],[T3]]),0,IF(Table13[[#This Row],[T3]]&gt;0,1,0))</f>
        <v>1</v>
      </c>
      <c r="S1365" s="3">
        <f>IF(ISBLANK(Table13[[#This Row],[T4]]),0,IF(Table13[[#This Row],[T4]]&gt;0,1,0))</f>
        <v>0</v>
      </c>
      <c r="T1365" s="3">
        <v>1.8</v>
      </c>
    </row>
    <row r="1366" spans="1:20">
      <c r="A1366" s="4">
        <v>43794.833333333336</v>
      </c>
      <c r="B1366">
        <v>43794</v>
      </c>
      <c r="C1366" s="3">
        <v>0.83333333333333337</v>
      </c>
      <c r="D1366" s="3">
        <v>20</v>
      </c>
      <c r="E1366" s="3">
        <v>56</v>
      </c>
      <c r="F1366" s="3">
        <v>2.8</v>
      </c>
      <c r="G1366" s="5">
        <v>1.6</v>
      </c>
      <c r="H1366" s="3">
        <v>4.4000000000000004</v>
      </c>
      <c r="I1366" s="3">
        <v>1.55139</v>
      </c>
      <c r="J1366" s="12">
        <f t="shared" si="22"/>
        <v>1.5249999999999997</v>
      </c>
      <c r="K1366" s="3">
        <v>58</v>
      </c>
      <c r="L1366" s="3">
        <v>0</v>
      </c>
      <c r="M1366" s="3">
        <v>55</v>
      </c>
      <c r="N1366" s="3">
        <v>0</v>
      </c>
      <c r="O1366" s="3"/>
      <c r="P1366" s="3">
        <f>IF(ISBLANK(Table13[[#This Row],[T1]]),0,IF(Table13[[#This Row],[T1]]&gt;0,1,0))</f>
        <v>1</v>
      </c>
      <c r="Q1366" s="3">
        <f>IF(ISBLANK(Table13[[#This Row],[T2]]),0,IF(Table13[[#This Row],[T2]]&gt;0,1,0))</f>
        <v>1</v>
      </c>
      <c r="R1366" s="3">
        <f>IF(ISBLANK(Table13[[#This Row],[T3]]),0,IF(Table13[[#This Row],[T3]]&gt;0,1,0))</f>
        <v>1</v>
      </c>
      <c r="S1366" s="3">
        <f>IF(ISBLANK(Table13[[#This Row],[T4]]),0,IF(Table13[[#This Row],[T4]]&gt;0,1,0))</f>
        <v>0</v>
      </c>
      <c r="T1366" s="3">
        <v>4.4000000000000004</v>
      </c>
    </row>
    <row r="1367" spans="1:20">
      <c r="A1367" s="4">
        <v>43794.875</v>
      </c>
      <c r="B1367">
        <v>43794</v>
      </c>
      <c r="C1367" s="3">
        <v>0.875</v>
      </c>
      <c r="D1367" s="3">
        <v>21</v>
      </c>
      <c r="E1367" s="3">
        <v>56</v>
      </c>
      <c r="F1367" s="3">
        <v>1.1000000000000001</v>
      </c>
      <c r="G1367" s="5">
        <v>1.8</v>
      </c>
      <c r="H1367" s="3">
        <v>2.9000000000000004</v>
      </c>
      <c r="I1367" s="3">
        <v>1.55139</v>
      </c>
      <c r="J1367" s="12">
        <f t="shared" si="22"/>
        <v>1.5083333333333335</v>
      </c>
      <c r="K1367" s="3">
        <v>57</v>
      </c>
      <c r="L1367" s="3">
        <v>4</v>
      </c>
      <c r="M1367" s="3">
        <v>57</v>
      </c>
      <c r="N1367" s="3">
        <v>0</v>
      </c>
      <c r="O1367" s="3"/>
      <c r="P1367" s="3">
        <f>IF(ISBLANK(Table13[[#This Row],[T1]]),0,IF(Table13[[#This Row],[T1]]&gt;0,1,0))</f>
        <v>1</v>
      </c>
      <c r="Q1367" s="3">
        <f>IF(ISBLANK(Table13[[#This Row],[T2]]),0,IF(Table13[[#This Row],[T2]]&gt;0,1,0))</f>
        <v>1</v>
      </c>
      <c r="R1367" s="3">
        <f>IF(ISBLANK(Table13[[#This Row],[T3]]),0,IF(Table13[[#This Row],[T3]]&gt;0,1,0))</f>
        <v>1</v>
      </c>
      <c r="S1367" s="3">
        <f>IF(ISBLANK(Table13[[#This Row],[T4]]),0,IF(Table13[[#This Row],[T4]]&gt;0,1,0))</f>
        <v>0</v>
      </c>
      <c r="T1367" s="3">
        <v>2.9000000000000004</v>
      </c>
    </row>
    <row r="1368" spans="1:20">
      <c r="A1368" s="4">
        <v>43794.916666666664</v>
      </c>
      <c r="B1368">
        <v>43794</v>
      </c>
      <c r="C1368" s="3">
        <v>0.91666666666666663</v>
      </c>
      <c r="D1368" s="3">
        <v>22</v>
      </c>
      <c r="E1368" s="3">
        <v>56</v>
      </c>
      <c r="F1368" s="3">
        <v>1.6</v>
      </c>
      <c r="G1368" s="5">
        <v>1.6</v>
      </c>
      <c r="H1368" s="3">
        <v>3.2</v>
      </c>
      <c r="I1368" s="3">
        <v>1.55139</v>
      </c>
      <c r="J1368" s="12">
        <f t="shared" si="22"/>
        <v>1.4666666666666666</v>
      </c>
      <c r="K1368" s="3">
        <v>58</v>
      </c>
      <c r="L1368" s="3">
        <v>53</v>
      </c>
      <c r="M1368" s="3">
        <v>58</v>
      </c>
      <c r="N1368" s="3">
        <v>0</v>
      </c>
      <c r="O1368" s="3"/>
      <c r="P1368" s="3">
        <f>IF(ISBLANK(Table13[[#This Row],[T1]]),0,IF(Table13[[#This Row],[T1]]&gt;0,1,0))</f>
        <v>1</v>
      </c>
      <c r="Q1368" s="3">
        <f>IF(ISBLANK(Table13[[#This Row],[T2]]),0,IF(Table13[[#This Row],[T2]]&gt;0,1,0))</f>
        <v>1</v>
      </c>
      <c r="R1368" s="3">
        <f>IF(ISBLANK(Table13[[#This Row],[T3]]),0,IF(Table13[[#This Row],[T3]]&gt;0,1,0))</f>
        <v>1</v>
      </c>
      <c r="S1368" s="3">
        <f>IF(ISBLANK(Table13[[#This Row],[T4]]),0,IF(Table13[[#This Row],[T4]]&gt;0,1,0))</f>
        <v>0</v>
      </c>
      <c r="T1368" s="3">
        <v>3.2</v>
      </c>
    </row>
    <row r="1369" spans="1:20">
      <c r="A1369" s="4">
        <v>43794.958333333336</v>
      </c>
      <c r="B1369">
        <v>43794</v>
      </c>
      <c r="C1369" s="3">
        <v>0.95833333333333337</v>
      </c>
      <c r="D1369" s="3">
        <v>23</v>
      </c>
      <c r="E1369" s="3">
        <v>56</v>
      </c>
      <c r="F1369" s="3">
        <v>0.2</v>
      </c>
      <c r="G1369" s="5">
        <v>0.3</v>
      </c>
      <c r="H1369" s="3">
        <v>0.5</v>
      </c>
      <c r="I1369" s="3">
        <v>1.55139</v>
      </c>
      <c r="J1369" s="12">
        <f t="shared" si="22"/>
        <v>1.4916666666666669</v>
      </c>
      <c r="K1369" s="3">
        <v>58</v>
      </c>
      <c r="L1369" s="3">
        <v>58</v>
      </c>
      <c r="M1369" s="3">
        <v>58</v>
      </c>
      <c r="N1369" s="3">
        <v>0</v>
      </c>
      <c r="O1369" s="3"/>
      <c r="P1369" s="3">
        <f>IF(ISBLANK(Table13[[#This Row],[T1]]),0,IF(Table13[[#This Row],[T1]]&gt;0,1,0))</f>
        <v>1</v>
      </c>
      <c r="Q1369" s="3">
        <f>IF(ISBLANK(Table13[[#This Row],[T2]]),0,IF(Table13[[#This Row],[T2]]&gt;0,1,0))</f>
        <v>1</v>
      </c>
      <c r="R1369" s="3">
        <f>IF(ISBLANK(Table13[[#This Row],[T3]]),0,IF(Table13[[#This Row],[T3]]&gt;0,1,0))</f>
        <v>1</v>
      </c>
      <c r="S1369" s="3">
        <f>IF(ISBLANK(Table13[[#This Row],[T4]]),0,IF(Table13[[#This Row],[T4]]&gt;0,1,0))</f>
        <v>0</v>
      </c>
      <c r="T1369" s="3">
        <v>0.5</v>
      </c>
    </row>
    <row r="1370" spans="1:20">
      <c r="A1370" s="4">
        <v>43795</v>
      </c>
      <c r="B1370">
        <v>43795</v>
      </c>
      <c r="C1370" s="3">
        <v>0</v>
      </c>
      <c r="D1370" s="3">
        <v>0</v>
      </c>
      <c r="E1370" s="3">
        <v>57</v>
      </c>
      <c r="F1370" s="3">
        <v>0.2</v>
      </c>
      <c r="G1370" s="5">
        <v>0.5</v>
      </c>
      <c r="H1370" s="3">
        <v>0.7</v>
      </c>
      <c r="I1370" s="3">
        <v>1.55139</v>
      </c>
      <c r="J1370" s="12">
        <f t="shared" si="22"/>
        <v>1.4875</v>
      </c>
      <c r="K1370" s="3">
        <v>58</v>
      </c>
      <c r="L1370" s="3">
        <v>58</v>
      </c>
      <c r="M1370" s="3">
        <v>58</v>
      </c>
      <c r="N1370" s="3">
        <v>0</v>
      </c>
      <c r="O1370" s="3"/>
      <c r="P1370" s="3">
        <f>IF(ISBLANK(Table13[[#This Row],[T1]]),0,IF(Table13[[#This Row],[T1]]&gt;0,1,0))</f>
        <v>1</v>
      </c>
      <c r="Q1370" s="3">
        <f>IF(ISBLANK(Table13[[#This Row],[T2]]),0,IF(Table13[[#This Row],[T2]]&gt;0,1,0))</f>
        <v>1</v>
      </c>
      <c r="R1370" s="3">
        <f>IF(ISBLANK(Table13[[#This Row],[T3]]),0,IF(Table13[[#This Row],[T3]]&gt;0,1,0))</f>
        <v>1</v>
      </c>
      <c r="S1370" s="3">
        <f>IF(ISBLANK(Table13[[#This Row],[T4]]),0,IF(Table13[[#This Row],[T4]]&gt;0,1,0))</f>
        <v>0</v>
      </c>
      <c r="T1370" s="3">
        <v>0.7</v>
      </c>
    </row>
    <row r="1371" spans="1:20">
      <c r="A1371" s="4">
        <v>43795.041666666664</v>
      </c>
      <c r="B1371">
        <v>43795</v>
      </c>
      <c r="C1371" s="3">
        <v>4.1666666666666664E-2</v>
      </c>
      <c r="D1371" s="3">
        <v>1</v>
      </c>
      <c r="E1371" s="3">
        <v>57</v>
      </c>
      <c r="F1371" s="3">
        <v>0.4</v>
      </c>
      <c r="G1371" s="5">
        <v>0.5</v>
      </c>
      <c r="H1371" s="3">
        <v>0.9</v>
      </c>
      <c r="I1371" s="3">
        <v>1.55139</v>
      </c>
      <c r="J1371" s="12">
        <f t="shared" si="22"/>
        <v>1.4749999999999999</v>
      </c>
      <c r="K1371" s="3">
        <v>58</v>
      </c>
      <c r="L1371" s="3">
        <v>58</v>
      </c>
      <c r="M1371" s="3">
        <v>58</v>
      </c>
      <c r="N1371" s="3">
        <v>0</v>
      </c>
      <c r="O1371" s="3"/>
      <c r="P1371" s="3">
        <f>IF(ISBLANK(Table13[[#This Row],[T1]]),0,IF(Table13[[#This Row],[T1]]&gt;0,1,0))</f>
        <v>1</v>
      </c>
      <c r="Q1371" s="3">
        <f>IF(ISBLANK(Table13[[#This Row],[T2]]),0,IF(Table13[[#This Row],[T2]]&gt;0,1,0))</f>
        <v>1</v>
      </c>
      <c r="R1371" s="3">
        <f>IF(ISBLANK(Table13[[#This Row],[T3]]),0,IF(Table13[[#This Row],[T3]]&gt;0,1,0))</f>
        <v>1</v>
      </c>
      <c r="S1371" s="3">
        <f>IF(ISBLANK(Table13[[#This Row],[T4]]),0,IF(Table13[[#This Row],[T4]]&gt;0,1,0))</f>
        <v>0</v>
      </c>
      <c r="T1371" s="3">
        <v>0.9</v>
      </c>
    </row>
    <row r="1372" spans="1:20">
      <c r="A1372" s="4">
        <v>43795.083333333336</v>
      </c>
      <c r="B1372">
        <v>43795</v>
      </c>
      <c r="C1372" s="3">
        <v>8.3333333333333329E-2</v>
      </c>
      <c r="D1372" s="3">
        <v>2</v>
      </c>
      <c r="E1372" s="3">
        <v>57</v>
      </c>
      <c r="F1372" s="3">
        <v>0.5</v>
      </c>
      <c r="G1372" s="5">
        <v>0.5</v>
      </c>
      <c r="H1372" s="3">
        <v>1</v>
      </c>
      <c r="I1372" s="3">
        <v>1.55139</v>
      </c>
      <c r="J1372" s="12">
        <f t="shared" si="22"/>
        <v>1.4541666666666666</v>
      </c>
      <c r="K1372" s="3">
        <v>57</v>
      </c>
      <c r="L1372" s="3">
        <v>57</v>
      </c>
      <c r="M1372" s="3">
        <v>57</v>
      </c>
      <c r="N1372" s="3">
        <v>0</v>
      </c>
      <c r="O1372" s="3"/>
      <c r="P1372" s="3">
        <f>IF(ISBLANK(Table13[[#This Row],[T1]]),0,IF(Table13[[#This Row],[T1]]&gt;0,1,0))</f>
        <v>1</v>
      </c>
      <c r="Q1372" s="3">
        <f>IF(ISBLANK(Table13[[#This Row],[T2]]),0,IF(Table13[[#This Row],[T2]]&gt;0,1,0))</f>
        <v>1</v>
      </c>
      <c r="R1372" s="3">
        <f>IF(ISBLANK(Table13[[#This Row],[T3]]),0,IF(Table13[[#This Row],[T3]]&gt;0,1,0))</f>
        <v>1</v>
      </c>
      <c r="S1372" s="3">
        <f>IF(ISBLANK(Table13[[#This Row],[T4]]),0,IF(Table13[[#This Row],[T4]]&gt;0,1,0))</f>
        <v>0</v>
      </c>
      <c r="T1372" s="3">
        <v>1</v>
      </c>
    </row>
    <row r="1373" spans="1:20">
      <c r="A1373" s="4">
        <v>43795.125</v>
      </c>
      <c r="B1373">
        <v>43795</v>
      </c>
      <c r="C1373" s="3">
        <v>0.125</v>
      </c>
      <c r="D1373" s="3">
        <v>3</v>
      </c>
      <c r="E1373" s="3">
        <v>57</v>
      </c>
      <c r="F1373" s="3">
        <v>0.5</v>
      </c>
      <c r="G1373" s="5">
        <v>0.6</v>
      </c>
      <c r="H1373" s="3">
        <v>1.1000000000000001</v>
      </c>
      <c r="I1373" s="3">
        <v>1.55139</v>
      </c>
      <c r="J1373" s="12">
        <f t="shared" si="22"/>
        <v>1.4416666666666664</v>
      </c>
      <c r="K1373" s="3">
        <v>58</v>
      </c>
      <c r="L1373" s="3">
        <v>58</v>
      </c>
      <c r="M1373" s="3">
        <v>58</v>
      </c>
      <c r="N1373" s="3">
        <v>0</v>
      </c>
      <c r="O1373" s="3"/>
      <c r="P1373" s="3">
        <f>IF(ISBLANK(Table13[[#This Row],[T1]]),0,IF(Table13[[#This Row],[T1]]&gt;0,1,0))</f>
        <v>1</v>
      </c>
      <c r="Q1373" s="3">
        <f>IF(ISBLANK(Table13[[#This Row],[T2]]),0,IF(Table13[[#This Row],[T2]]&gt;0,1,0))</f>
        <v>1</v>
      </c>
      <c r="R1373" s="3">
        <f>IF(ISBLANK(Table13[[#This Row],[T3]]),0,IF(Table13[[#This Row],[T3]]&gt;0,1,0))</f>
        <v>1</v>
      </c>
      <c r="S1373" s="3">
        <f>IF(ISBLANK(Table13[[#This Row],[T4]]),0,IF(Table13[[#This Row],[T4]]&gt;0,1,0))</f>
        <v>0</v>
      </c>
      <c r="T1373" s="3">
        <v>1.1000000000000001</v>
      </c>
    </row>
    <row r="1374" spans="1:20">
      <c r="A1374" s="4">
        <v>43795.166666666664</v>
      </c>
      <c r="B1374">
        <v>43795</v>
      </c>
      <c r="C1374" s="3">
        <v>0.16666666666666666</v>
      </c>
      <c r="D1374" s="3">
        <v>4</v>
      </c>
      <c r="E1374" s="3">
        <v>57</v>
      </c>
      <c r="F1374" s="3">
        <v>0.5</v>
      </c>
      <c r="G1374" s="5">
        <v>0.5</v>
      </c>
      <c r="H1374" s="3">
        <v>1</v>
      </c>
      <c r="I1374" s="3">
        <v>1.55139</v>
      </c>
      <c r="J1374" s="12">
        <f t="shared" si="22"/>
        <v>1.425</v>
      </c>
      <c r="K1374" s="3">
        <v>58</v>
      </c>
      <c r="L1374" s="3">
        <v>58</v>
      </c>
      <c r="M1374" s="3">
        <v>58</v>
      </c>
      <c r="N1374" s="3">
        <v>0</v>
      </c>
      <c r="O1374" s="3"/>
      <c r="P1374" s="3">
        <f>IF(ISBLANK(Table13[[#This Row],[T1]]),0,IF(Table13[[#This Row],[T1]]&gt;0,1,0))</f>
        <v>1</v>
      </c>
      <c r="Q1374" s="3">
        <f>IF(ISBLANK(Table13[[#This Row],[T2]]),0,IF(Table13[[#This Row],[T2]]&gt;0,1,0))</f>
        <v>1</v>
      </c>
      <c r="R1374" s="3">
        <f>IF(ISBLANK(Table13[[#This Row],[T3]]),0,IF(Table13[[#This Row],[T3]]&gt;0,1,0))</f>
        <v>1</v>
      </c>
      <c r="S1374" s="3">
        <f>IF(ISBLANK(Table13[[#This Row],[T4]]),0,IF(Table13[[#This Row],[T4]]&gt;0,1,0))</f>
        <v>0</v>
      </c>
      <c r="T1374" s="3">
        <v>1</v>
      </c>
    </row>
    <row r="1375" spans="1:20">
      <c r="A1375" s="4">
        <v>43795.208333333336</v>
      </c>
      <c r="B1375">
        <v>43795</v>
      </c>
      <c r="C1375" s="3">
        <v>0.20833333333333334</v>
      </c>
      <c r="D1375" s="3">
        <v>5</v>
      </c>
      <c r="E1375" s="3">
        <v>57</v>
      </c>
      <c r="F1375" s="3">
        <v>0.5</v>
      </c>
      <c r="G1375" s="5">
        <v>0.6</v>
      </c>
      <c r="H1375" s="3">
        <v>1.1000000000000001</v>
      </c>
      <c r="I1375" s="3">
        <v>1.55139</v>
      </c>
      <c r="J1375" s="12">
        <f t="shared" si="22"/>
        <v>1.4125000000000003</v>
      </c>
      <c r="K1375" s="3">
        <v>58</v>
      </c>
      <c r="L1375" s="3">
        <v>58</v>
      </c>
      <c r="M1375" s="3">
        <v>58</v>
      </c>
      <c r="N1375" s="3">
        <v>0</v>
      </c>
      <c r="O1375" s="3"/>
      <c r="P1375" s="3">
        <f>IF(ISBLANK(Table13[[#This Row],[T1]]),0,IF(Table13[[#This Row],[T1]]&gt;0,1,0))</f>
        <v>1</v>
      </c>
      <c r="Q1375" s="3">
        <f>IF(ISBLANK(Table13[[#This Row],[T2]]),0,IF(Table13[[#This Row],[T2]]&gt;0,1,0))</f>
        <v>1</v>
      </c>
      <c r="R1375" s="3">
        <f>IF(ISBLANK(Table13[[#This Row],[T3]]),0,IF(Table13[[#This Row],[T3]]&gt;0,1,0))</f>
        <v>1</v>
      </c>
      <c r="S1375" s="3">
        <f>IF(ISBLANK(Table13[[#This Row],[T4]]),0,IF(Table13[[#This Row],[T4]]&gt;0,1,0))</f>
        <v>0</v>
      </c>
      <c r="T1375" s="3">
        <v>1.1000000000000001</v>
      </c>
    </row>
    <row r="1376" spans="1:20">
      <c r="A1376" s="4">
        <v>43795.25</v>
      </c>
      <c r="B1376">
        <v>43795</v>
      </c>
      <c r="C1376" s="3">
        <v>0.25</v>
      </c>
      <c r="D1376" s="3">
        <v>6</v>
      </c>
      <c r="E1376" s="3">
        <v>57</v>
      </c>
      <c r="F1376" s="3">
        <v>1.5</v>
      </c>
      <c r="G1376" s="5">
        <v>1.4</v>
      </c>
      <c r="H1376" s="3">
        <v>2.9</v>
      </c>
      <c r="I1376" s="3">
        <v>1.55139</v>
      </c>
      <c r="J1376" s="12">
        <f t="shared" si="22"/>
        <v>1.3999999999999997</v>
      </c>
      <c r="K1376" s="3">
        <v>57</v>
      </c>
      <c r="L1376" s="3">
        <v>57</v>
      </c>
      <c r="M1376" s="3">
        <v>57</v>
      </c>
      <c r="N1376" s="3">
        <v>0</v>
      </c>
      <c r="O1376" s="3"/>
      <c r="P1376" s="3">
        <f>IF(ISBLANK(Table13[[#This Row],[T1]]),0,IF(Table13[[#This Row],[T1]]&gt;0,1,0))</f>
        <v>1</v>
      </c>
      <c r="Q1376" s="3">
        <f>IF(ISBLANK(Table13[[#This Row],[T2]]),0,IF(Table13[[#This Row],[T2]]&gt;0,1,0))</f>
        <v>1</v>
      </c>
      <c r="R1376" s="3">
        <f>IF(ISBLANK(Table13[[#This Row],[T3]]),0,IF(Table13[[#This Row],[T3]]&gt;0,1,0))</f>
        <v>1</v>
      </c>
      <c r="S1376" s="3">
        <f>IF(ISBLANK(Table13[[#This Row],[T4]]),0,IF(Table13[[#This Row],[T4]]&gt;0,1,0))</f>
        <v>0</v>
      </c>
      <c r="T1376" s="3">
        <v>2.9</v>
      </c>
    </row>
    <row r="1377" spans="1:20">
      <c r="A1377" s="4">
        <v>43795.291666666664</v>
      </c>
      <c r="B1377">
        <v>43795</v>
      </c>
      <c r="C1377" s="3">
        <v>0.29166666666666669</v>
      </c>
      <c r="D1377" s="3">
        <v>7</v>
      </c>
      <c r="E1377" s="3">
        <v>57</v>
      </c>
      <c r="F1377" s="3">
        <v>0.4</v>
      </c>
      <c r="G1377" s="5">
        <v>0.5</v>
      </c>
      <c r="H1377" s="3">
        <v>0.9</v>
      </c>
      <c r="I1377" s="3">
        <v>1.55139</v>
      </c>
      <c r="J1377" s="12">
        <f t="shared" si="22"/>
        <v>1.4416666666666664</v>
      </c>
      <c r="K1377" s="3">
        <v>49</v>
      </c>
      <c r="L1377" s="3">
        <v>47</v>
      </c>
      <c r="M1377" s="3">
        <v>58</v>
      </c>
      <c r="N1377" s="3">
        <v>0</v>
      </c>
      <c r="O1377" s="3"/>
      <c r="P1377" s="3">
        <f>IF(ISBLANK(Table13[[#This Row],[T1]]),0,IF(Table13[[#This Row],[T1]]&gt;0,1,0))</f>
        <v>1</v>
      </c>
      <c r="Q1377" s="3">
        <f>IF(ISBLANK(Table13[[#This Row],[T2]]),0,IF(Table13[[#This Row],[T2]]&gt;0,1,0))</f>
        <v>1</v>
      </c>
      <c r="R1377" s="3">
        <f>IF(ISBLANK(Table13[[#This Row],[T3]]),0,IF(Table13[[#This Row],[T3]]&gt;0,1,0))</f>
        <v>1</v>
      </c>
      <c r="S1377" s="3">
        <f>IF(ISBLANK(Table13[[#This Row],[T4]]),0,IF(Table13[[#This Row],[T4]]&gt;0,1,0))</f>
        <v>0</v>
      </c>
      <c r="T1377" s="3">
        <v>0.9</v>
      </c>
    </row>
    <row r="1378" spans="1:20">
      <c r="A1378" s="4">
        <v>43795.333333333336</v>
      </c>
      <c r="B1378">
        <v>43795</v>
      </c>
      <c r="C1378" s="3">
        <v>0.33333333333333331</v>
      </c>
      <c r="D1378" s="3">
        <v>8</v>
      </c>
      <c r="E1378" s="3">
        <v>57</v>
      </c>
      <c r="F1378" s="3">
        <v>0.3</v>
      </c>
      <c r="G1378" s="5">
        <v>2</v>
      </c>
      <c r="H1378" s="3">
        <v>2.2999999999999998</v>
      </c>
      <c r="I1378" s="3">
        <v>1.55139</v>
      </c>
      <c r="J1378" s="12">
        <f t="shared" si="22"/>
        <v>1.4624999999999997</v>
      </c>
      <c r="K1378" s="3">
        <v>0</v>
      </c>
      <c r="L1378" s="3">
        <v>51</v>
      </c>
      <c r="M1378" s="3">
        <v>58</v>
      </c>
      <c r="N1378" s="3">
        <v>0</v>
      </c>
      <c r="O1378" s="3"/>
      <c r="P1378" s="3">
        <f>IF(ISBLANK(Table13[[#This Row],[T1]]),0,IF(Table13[[#This Row],[T1]]&gt;0,1,0))</f>
        <v>1</v>
      </c>
      <c r="Q1378" s="3">
        <f>IF(ISBLANK(Table13[[#This Row],[T2]]),0,IF(Table13[[#This Row],[T2]]&gt;0,1,0))</f>
        <v>0</v>
      </c>
      <c r="R1378" s="3">
        <f>IF(ISBLANK(Table13[[#This Row],[T3]]),0,IF(Table13[[#This Row],[T3]]&gt;0,1,0))</f>
        <v>1</v>
      </c>
      <c r="S1378" s="3">
        <f>IF(ISBLANK(Table13[[#This Row],[T4]]),0,IF(Table13[[#This Row],[T4]]&gt;0,1,0))</f>
        <v>0</v>
      </c>
      <c r="T1378" s="3">
        <v>2.2999999999999998</v>
      </c>
    </row>
    <row r="1379" spans="1:20">
      <c r="A1379" s="4">
        <v>43795.375</v>
      </c>
      <c r="B1379">
        <v>43795</v>
      </c>
      <c r="C1379" s="3">
        <v>0.375</v>
      </c>
      <c r="D1379" s="3">
        <v>9</v>
      </c>
      <c r="E1379" s="3">
        <v>57</v>
      </c>
      <c r="F1379" s="3">
        <v>1.4</v>
      </c>
      <c r="G1379" s="5">
        <v>0.2</v>
      </c>
      <c r="H1379" s="3">
        <v>1.5999999999999999</v>
      </c>
      <c r="I1379" s="3">
        <v>1.55139</v>
      </c>
      <c r="J1379" s="12">
        <f t="shared" si="22"/>
        <v>1.4958333333333329</v>
      </c>
      <c r="K1379" s="3">
        <v>0</v>
      </c>
      <c r="L1379" s="3">
        <v>4</v>
      </c>
      <c r="M1379" s="3">
        <v>58</v>
      </c>
      <c r="N1379" s="3">
        <v>0</v>
      </c>
      <c r="O1379" s="3"/>
      <c r="P1379" s="3">
        <f>IF(ISBLANK(Table13[[#This Row],[T1]]),0,IF(Table13[[#This Row],[T1]]&gt;0,1,0))</f>
        <v>0</v>
      </c>
      <c r="Q1379" s="3">
        <f>IF(ISBLANK(Table13[[#This Row],[T2]]),0,IF(Table13[[#This Row],[T2]]&gt;0,1,0))</f>
        <v>0</v>
      </c>
      <c r="R1379" s="3">
        <f>IF(ISBLANK(Table13[[#This Row],[T3]]),0,IF(Table13[[#This Row],[T3]]&gt;0,1,0))</f>
        <v>0</v>
      </c>
      <c r="S1379" s="3">
        <f>IF(ISBLANK(Table13[[#This Row],[T4]]),0,IF(Table13[[#This Row],[T4]]&gt;0,1,0))</f>
        <v>1</v>
      </c>
      <c r="T1379" s="3">
        <v>1.5999999999999999</v>
      </c>
    </row>
    <row r="1380" spans="1:20">
      <c r="A1380" s="4">
        <v>43795.416666666664</v>
      </c>
      <c r="B1380">
        <v>43795</v>
      </c>
      <c r="C1380" s="3">
        <v>0.41666666666666669</v>
      </c>
      <c r="D1380" s="3">
        <v>10</v>
      </c>
      <c r="E1380" s="3">
        <v>57</v>
      </c>
      <c r="F1380" s="3">
        <v>0.2</v>
      </c>
      <c r="G1380" s="5">
        <v>0.2</v>
      </c>
      <c r="H1380" s="3">
        <v>0.4</v>
      </c>
      <c r="I1380" s="3">
        <v>1.55139</v>
      </c>
      <c r="J1380" s="12">
        <f t="shared" si="22"/>
        <v>1.6499999999999997</v>
      </c>
      <c r="K1380" s="3">
        <v>0</v>
      </c>
      <c r="L1380" s="3">
        <v>0</v>
      </c>
      <c r="M1380" s="3">
        <v>58</v>
      </c>
      <c r="N1380" s="3">
        <v>0</v>
      </c>
      <c r="O1380" s="3"/>
      <c r="P1380" s="3">
        <f>IF(ISBLANK(Table13[[#This Row],[T1]]),0,IF(Table13[[#This Row],[T1]]&gt;0,1,0))</f>
        <v>0</v>
      </c>
      <c r="Q1380" s="3">
        <f>IF(ISBLANK(Table13[[#This Row],[T2]]),0,IF(Table13[[#This Row],[T2]]&gt;0,1,0))</f>
        <v>0</v>
      </c>
      <c r="R1380" s="3">
        <f>IF(ISBLANK(Table13[[#This Row],[T3]]),0,IF(Table13[[#This Row],[T3]]&gt;0,1,0))</f>
        <v>0</v>
      </c>
      <c r="S1380" s="3">
        <f>IF(ISBLANK(Table13[[#This Row],[T4]]),0,IF(Table13[[#This Row],[T4]]&gt;0,1,0))</f>
        <v>1</v>
      </c>
      <c r="T1380" s="3">
        <v>0.4</v>
      </c>
    </row>
    <row r="1381" spans="1:20">
      <c r="A1381" s="4">
        <v>43795.458333333336</v>
      </c>
      <c r="B1381">
        <v>43795</v>
      </c>
      <c r="C1381" s="3">
        <v>0.45833333333333331</v>
      </c>
      <c r="D1381" s="3">
        <v>11</v>
      </c>
      <c r="E1381" s="3">
        <v>57</v>
      </c>
      <c r="F1381" s="3">
        <v>0.2</v>
      </c>
      <c r="G1381" s="5">
        <v>0.2</v>
      </c>
      <c r="H1381" s="3">
        <v>0.4</v>
      </c>
      <c r="I1381" s="3">
        <v>1.55139</v>
      </c>
      <c r="J1381" s="12">
        <f t="shared" si="22"/>
        <v>1.6624999999999996</v>
      </c>
      <c r="K1381" s="3">
        <v>0</v>
      </c>
      <c r="L1381" s="3">
        <v>0</v>
      </c>
      <c r="M1381" s="3">
        <v>57</v>
      </c>
      <c r="N1381" s="3">
        <v>0</v>
      </c>
      <c r="O1381" s="3"/>
      <c r="P1381" s="3">
        <f>IF(ISBLANK(Table13[[#This Row],[T1]]),0,IF(Table13[[#This Row],[T1]]&gt;0,1,0))</f>
        <v>0</v>
      </c>
      <c r="Q1381" s="3">
        <f>IF(ISBLANK(Table13[[#This Row],[T2]]),0,IF(Table13[[#This Row],[T2]]&gt;0,1,0))</f>
        <v>0</v>
      </c>
      <c r="R1381" s="3">
        <f>IF(ISBLANK(Table13[[#This Row],[T3]]),0,IF(Table13[[#This Row],[T3]]&gt;0,1,0))</f>
        <v>0</v>
      </c>
      <c r="S1381" s="3">
        <f>IF(ISBLANK(Table13[[#This Row],[T4]]),0,IF(Table13[[#This Row],[T4]]&gt;0,1,0))</f>
        <v>1</v>
      </c>
      <c r="T1381" s="3">
        <v>0.4</v>
      </c>
    </row>
    <row r="1382" spans="1:20">
      <c r="A1382" s="4">
        <v>43795.5</v>
      </c>
      <c r="B1382">
        <v>43795</v>
      </c>
      <c r="C1382" s="3">
        <v>0.5</v>
      </c>
      <c r="D1382" s="3">
        <v>12</v>
      </c>
      <c r="E1382" s="3">
        <v>57</v>
      </c>
      <c r="F1382" s="3">
        <v>0.2</v>
      </c>
      <c r="G1382" s="5">
        <v>0.2</v>
      </c>
      <c r="H1382" s="3">
        <v>0.4</v>
      </c>
      <c r="I1382" s="3">
        <v>1.55139</v>
      </c>
      <c r="J1382" s="12">
        <f t="shared" si="22"/>
        <v>1.6666666666666663</v>
      </c>
      <c r="K1382" s="3">
        <v>0</v>
      </c>
      <c r="L1382" s="3">
        <v>0</v>
      </c>
      <c r="M1382" s="3">
        <v>57</v>
      </c>
      <c r="N1382" s="3">
        <v>0</v>
      </c>
      <c r="O1382" s="3"/>
      <c r="P1382" s="3">
        <f>IF(ISBLANK(Table13[[#This Row],[T1]]),0,IF(Table13[[#This Row],[T1]]&gt;0,1,0))</f>
        <v>0</v>
      </c>
      <c r="Q1382" s="3">
        <f>IF(ISBLANK(Table13[[#This Row],[T2]]),0,IF(Table13[[#This Row],[T2]]&gt;0,1,0))</f>
        <v>0</v>
      </c>
      <c r="R1382" s="3">
        <f>IF(ISBLANK(Table13[[#This Row],[T3]]),0,IF(Table13[[#This Row],[T3]]&gt;0,1,0))</f>
        <v>0</v>
      </c>
      <c r="S1382" s="3">
        <f>IF(ISBLANK(Table13[[#This Row],[T4]]),0,IF(Table13[[#This Row],[T4]]&gt;0,1,0))</f>
        <v>1</v>
      </c>
      <c r="T1382" s="3">
        <v>0.4</v>
      </c>
    </row>
    <row r="1383" spans="1:20">
      <c r="A1383" s="4">
        <v>43795.541666666664</v>
      </c>
      <c r="B1383">
        <v>43795</v>
      </c>
      <c r="C1383" s="3">
        <v>0.54166666666666663</v>
      </c>
      <c r="D1383" s="3">
        <v>13</v>
      </c>
      <c r="E1383" s="3">
        <v>57</v>
      </c>
      <c r="F1383" s="3">
        <v>0.2</v>
      </c>
      <c r="G1383" s="5">
        <v>0.2</v>
      </c>
      <c r="H1383" s="3">
        <v>0.4</v>
      </c>
      <c r="I1383" s="3">
        <v>1.55139</v>
      </c>
      <c r="J1383" s="12">
        <f t="shared" si="22"/>
        <v>1.6708333333333332</v>
      </c>
      <c r="K1383" s="3">
        <v>0</v>
      </c>
      <c r="L1383" s="3">
        <v>0</v>
      </c>
      <c r="M1383" s="3">
        <v>27</v>
      </c>
      <c r="N1383" s="3">
        <v>0</v>
      </c>
      <c r="O1383" s="3"/>
      <c r="P1383" s="3">
        <f>IF(ISBLANK(Table13[[#This Row],[T1]]),0,IF(Table13[[#This Row],[T1]]&gt;0,1,0))</f>
        <v>0</v>
      </c>
      <c r="Q1383" s="3">
        <f>IF(ISBLANK(Table13[[#This Row],[T2]]),0,IF(Table13[[#This Row],[T2]]&gt;0,1,0))</f>
        <v>0</v>
      </c>
      <c r="R1383" s="3">
        <f>IF(ISBLANK(Table13[[#This Row],[T3]]),0,IF(Table13[[#This Row],[T3]]&gt;0,1,0))</f>
        <v>0</v>
      </c>
      <c r="S1383" s="3">
        <f>IF(ISBLANK(Table13[[#This Row],[T4]]),0,IF(Table13[[#This Row],[T4]]&gt;0,1,0))</f>
        <v>1</v>
      </c>
      <c r="T1383" s="3">
        <v>0.4</v>
      </c>
    </row>
    <row r="1384" spans="1:20">
      <c r="A1384" s="4">
        <v>43795.583333333336</v>
      </c>
      <c r="B1384">
        <v>43795</v>
      </c>
      <c r="C1384" s="3">
        <v>0.58333333333333337</v>
      </c>
      <c r="D1384" s="3">
        <v>14</v>
      </c>
      <c r="E1384" s="3">
        <v>57</v>
      </c>
      <c r="F1384" s="3">
        <v>0.2</v>
      </c>
      <c r="G1384" s="5">
        <v>0.9</v>
      </c>
      <c r="H1384" s="3">
        <v>1.1000000000000001</v>
      </c>
      <c r="I1384" s="3">
        <v>1.55139</v>
      </c>
      <c r="J1384" s="12">
        <f t="shared" si="22"/>
        <v>1.6708333333333332</v>
      </c>
      <c r="K1384" s="3">
        <v>0</v>
      </c>
      <c r="L1384" s="3">
        <v>0</v>
      </c>
      <c r="M1384" s="3">
        <v>24</v>
      </c>
      <c r="N1384" s="3">
        <v>0</v>
      </c>
      <c r="O1384" s="3"/>
      <c r="P1384" s="3">
        <f>IF(ISBLANK(Table13[[#This Row],[T1]]),0,IF(Table13[[#This Row],[T1]]&gt;0,1,0))</f>
        <v>0</v>
      </c>
      <c r="Q1384" s="3">
        <f>IF(ISBLANK(Table13[[#This Row],[T2]]),0,IF(Table13[[#This Row],[T2]]&gt;0,1,0))</f>
        <v>0</v>
      </c>
      <c r="R1384" s="3">
        <f>IF(ISBLANK(Table13[[#This Row],[T3]]),0,IF(Table13[[#This Row],[T3]]&gt;0,1,0))</f>
        <v>0</v>
      </c>
      <c r="S1384" s="3">
        <f>IF(ISBLANK(Table13[[#This Row],[T4]]),0,IF(Table13[[#This Row],[T4]]&gt;0,1,0))</f>
        <v>1</v>
      </c>
      <c r="T1384" s="3">
        <v>1.1000000000000001</v>
      </c>
    </row>
    <row r="1385" spans="1:20">
      <c r="A1385" s="4">
        <v>43795.625</v>
      </c>
      <c r="B1385">
        <v>43795</v>
      </c>
      <c r="C1385" s="3">
        <v>0.625</v>
      </c>
      <c r="D1385" s="3">
        <v>15</v>
      </c>
      <c r="E1385" s="3">
        <v>57</v>
      </c>
      <c r="F1385" s="3">
        <v>0.8</v>
      </c>
      <c r="G1385" s="5">
        <v>0.8</v>
      </c>
      <c r="H1385" s="3">
        <v>1.6</v>
      </c>
      <c r="I1385" s="3">
        <v>1.55139</v>
      </c>
      <c r="J1385" s="12">
        <f t="shared" si="22"/>
        <v>1.645833333333333</v>
      </c>
      <c r="K1385" s="3">
        <v>0</v>
      </c>
      <c r="L1385" s="3">
        <v>0</v>
      </c>
      <c r="M1385" s="3">
        <v>58</v>
      </c>
      <c r="N1385" s="3">
        <v>0</v>
      </c>
      <c r="O1385" s="3"/>
      <c r="P1385" s="3">
        <f>IF(ISBLANK(Table13[[#This Row],[T1]]),0,IF(Table13[[#This Row],[T1]]&gt;0,1,0))</f>
        <v>0</v>
      </c>
      <c r="Q1385" s="3">
        <f>IF(ISBLANK(Table13[[#This Row],[T2]]),0,IF(Table13[[#This Row],[T2]]&gt;0,1,0))</f>
        <v>0</v>
      </c>
      <c r="R1385" s="3">
        <f>IF(ISBLANK(Table13[[#This Row],[T3]]),0,IF(Table13[[#This Row],[T3]]&gt;0,1,0))</f>
        <v>0</v>
      </c>
      <c r="S1385" s="3">
        <f>IF(ISBLANK(Table13[[#This Row],[T4]]),0,IF(Table13[[#This Row],[T4]]&gt;0,1,0))</f>
        <v>1</v>
      </c>
      <c r="T1385" s="3">
        <v>1.6</v>
      </c>
    </row>
    <row r="1386" spans="1:20">
      <c r="A1386" s="4">
        <v>43795.666666666664</v>
      </c>
      <c r="B1386">
        <v>43795</v>
      </c>
      <c r="C1386" s="3">
        <v>0.66666666666666663</v>
      </c>
      <c r="D1386" s="3">
        <v>16</v>
      </c>
      <c r="E1386" s="3">
        <v>57</v>
      </c>
      <c r="F1386" s="3">
        <v>1.6</v>
      </c>
      <c r="G1386" s="5">
        <v>1.2</v>
      </c>
      <c r="H1386" s="3">
        <v>2.8</v>
      </c>
      <c r="I1386" s="3">
        <v>1.55139</v>
      </c>
      <c r="J1386" s="12">
        <f t="shared" si="22"/>
        <v>1.5999999999999996</v>
      </c>
      <c r="K1386" s="3">
        <v>0</v>
      </c>
      <c r="L1386" s="3">
        <v>0</v>
      </c>
      <c r="M1386" s="3">
        <v>58</v>
      </c>
      <c r="N1386" s="3">
        <v>0</v>
      </c>
      <c r="O1386" s="3"/>
      <c r="P1386" s="3">
        <f>IF(ISBLANK(Table13[[#This Row],[T1]]),0,IF(Table13[[#This Row],[T1]]&gt;0,1,0))</f>
        <v>0</v>
      </c>
      <c r="Q1386" s="3">
        <f>IF(ISBLANK(Table13[[#This Row],[T2]]),0,IF(Table13[[#This Row],[T2]]&gt;0,1,0))</f>
        <v>0</v>
      </c>
      <c r="R1386" s="3">
        <f>IF(ISBLANK(Table13[[#This Row],[T3]]),0,IF(Table13[[#This Row],[T3]]&gt;0,1,0))</f>
        <v>0</v>
      </c>
      <c r="S1386" s="3">
        <f>IF(ISBLANK(Table13[[#This Row],[T4]]),0,IF(Table13[[#This Row],[T4]]&gt;0,1,0))</f>
        <v>1</v>
      </c>
      <c r="T1386" s="3">
        <v>2.8</v>
      </c>
    </row>
    <row r="1387" spans="1:20">
      <c r="A1387" s="4">
        <v>43795.708333333336</v>
      </c>
      <c r="B1387">
        <v>43795</v>
      </c>
      <c r="C1387" s="3">
        <v>0.70833333333333337</v>
      </c>
      <c r="D1387" s="3">
        <v>17</v>
      </c>
      <c r="E1387" s="3">
        <v>57</v>
      </c>
      <c r="F1387" s="3">
        <v>0.8</v>
      </c>
      <c r="G1387" s="5">
        <v>0.7</v>
      </c>
      <c r="H1387" s="3">
        <v>1.5</v>
      </c>
      <c r="I1387" s="3">
        <v>1.55139</v>
      </c>
      <c r="J1387" s="12">
        <f t="shared" si="22"/>
        <v>1.6333333333333335</v>
      </c>
      <c r="K1387" s="3">
        <v>0</v>
      </c>
      <c r="L1387" s="3">
        <v>0</v>
      </c>
      <c r="M1387" s="3">
        <v>56</v>
      </c>
      <c r="N1387" s="3">
        <v>0</v>
      </c>
      <c r="O1387" s="3"/>
      <c r="P1387" s="3">
        <f>IF(ISBLANK(Table13[[#This Row],[T1]]),0,IF(Table13[[#This Row],[T1]]&gt;0,1,0))</f>
        <v>1</v>
      </c>
      <c r="Q1387" s="3">
        <f>IF(ISBLANK(Table13[[#This Row],[T2]]),0,IF(Table13[[#This Row],[T2]]&gt;0,1,0))</f>
        <v>0</v>
      </c>
      <c r="R1387" s="3">
        <f>IF(ISBLANK(Table13[[#This Row],[T3]]),0,IF(Table13[[#This Row],[T3]]&gt;0,1,0))</f>
        <v>1</v>
      </c>
      <c r="S1387" s="3">
        <f>IF(ISBLANK(Table13[[#This Row],[T4]]),0,IF(Table13[[#This Row],[T4]]&gt;0,1,0))</f>
        <v>0</v>
      </c>
      <c r="T1387" s="3">
        <v>1.5</v>
      </c>
    </row>
    <row r="1388" spans="1:20">
      <c r="A1388" s="4">
        <v>43795.75</v>
      </c>
      <c r="B1388">
        <v>43795</v>
      </c>
      <c r="C1388" s="3">
        <v>0.75</v>
      </c>
      <c r="D1388" s="3">
        <v>18</v>
      </c>
      <c r="E1388" s="3">
        <v>57</v>
      </c>
      <c r="F1388" s="3">
        <v>0.8</v>
      </c>
      <c r="G1388" s="5">
        <v>0.8</v>
      </c>
      <c r="H1388" s="3">
        <v>1.6</v>
      </c>
      <c r="I1388" s="3">
        <v>1.55139</v>
      </c>
      <c r="J1388" s="12">
        <f t="shared" si="22"/>
        <v>1.6375000000000002</v>
      </c>
      <c r="K1388" s="3">
        <v>0</v>
      </c>
      <c r="L1388" s="3">
        <v>0</v>
      </c>
      <c r="M1388" s="3">
        <v>58</v>
      </c>
      <c r="N1388" s="3">
        <v>0</v>
      </c>
      <c r="O1388" s="3"/>
      <c r="P1388" s="3">
        <f>IF(ISBLANK(Table13[[#This Row],[T1]]),0,IF(Table13[[#This Row],[T1]]&gt;0,1,0))</f>
        <v>1</v>
      </c>
      <c r="Q1388" s="3">
        <f>IF(ISBLANK(Table13[[#This Row],[T2]]),0,IF(Table13[[#This Row],[T2]]&gt;0,1,0))</f>
        <v>0</v>
      </c>
      <c r="R1388" s="3">
        <f>IF(ISBLANK(Table13[[#This Row],[T3]]),0,IF(Table13[[#This Row],[T3]]&gt;0,1,0))</f>
        <v>1</v>
      </c>
      <c r="S1388" s="3">
        <f>IF(ISBLANK(Table13[[#This Row],[T4]]),0,IF(Table13[[#This Row],[T4]]&gt;0,1,0))</f>
        <v>0</v>
      </c>
      <c r="T1388" s="3">
        <v>1.6</v>
      </c>
    </row>
    <row r="1389" spans="1:20">
      <c r="A1389" s="4">
        <v>43795.791666666664</v>
      </c>
      <c r="B1389">
        <v>43795</v>
      </c>
      <c r="C1389" s="3">
        <v>0.79166666666666663</v>
      </c>
      <c r="D1389" s="3">
        <v>19</v>
      </c>
      <c r="E1389" s="3">
        <v>57</v>
      </c>
      <c r="F1389" s="3">
        <v>0.7</v>
      </c>
      <c r="G1389" s="5">
        <v>1.2</v>
      </c>
      <c r="H1389" s="3">
        <v>1.9</v>
      </c>
      <c r="I1389" s="3">
        <v>1.55139</v>
      </c>
      <c r="J1389" s="12">
        <f t="shared" si="22"/>
        <v>1.6041666666666667</v>
      </c>
      <c r="K1389" s="3">
        <v>0</v>
      </c>
      <c r="L1389" s="3">
        <v>0</v>
      </c>
      <c r="M1389" s="3">
        <v>58</v>
      </c>
      <c r="N1389" s="3">
        <v>0</v>
      </c>
      <c r="O1389" s="3"/>
      <c r="P1389" s="3">
        <f>IF(ISBLANK(Table13[[#This Row],[T1]]),0,IF(Table13[[#This Row],[T1]]&gt;0,1,0))</f>
        <v>1</v>
      </c>
      <c r="Q1389" s="3">
        <f>IF(ISBLANK(Table13[[#This Row],[T2]]),0,IF(Table13[[#This Row],[T2]]&gt;0,1,0))</f>
        <v>0</v>
      </c>
      <c r="R1389" s="3">
        <f>IF(ISBLANK(Table13[[#This Row],[T3]]),0,IF(Table13[[#This Row],[T3]]&gt;0,1,0))</f>
        <v>1</v>
      </c>
      <c r="S1389" s="3">
        <f>IF(ISBLANK(Table13[[#This Row],[T4]]),0,IF(Table13[[#This Row],[T4]]&gt;0,1,0))</f>
        <v>0</v>
      </c>
      <c r="T1389" s="3">
        <v>1.9</v>
      </c>
    </row>
    <row r="1390" spans="1:20">
      <c r="A1390" s="4">
        <v>43795.833333333336</v>
      </c>
      <c r="B1390">
        <v>43795</v>
      </c>
      <c r="C1390" s="3">
        <v>0.83333333333333337</v>
      </c>
      <c r="D1390" s="3">
        <v>20</v>
      </c>
      <c r="E1390" s="3">
        <v>57</v>
      </c>
      <c r="F1390" s="3">
        <v>1.7</v>
      </c>
      <c r="G1390" s="5">
        <v>2.2999999999999998</v>
      </c>
      <c r="H1390" s="3">
        <v>4</v>
      </c>
      <c r="I1390" s="3">
        <v>1.55139</v>
      </c>
      <c r="J1390" s="12">
        <f t="shared" si="22"/>
        <v>1.5666666666666664</v>
      </c>
      <c r="K1390" s="3">
        <v>0</v>
      </c>
      <c r="L1390" s="3">
        <v>0</v>
      </c>
      <c r="M1390" s="3">
        <v>58</v>
      </c>
      <c r="N1390" s="3">
        <v>0</v>
      </c>
      <c r="O1390" s="3"/>
      <c r="P1390" s="3">
        <f>IF(ISBLANK(Table13[[#This Row],[T1]]),0,IF(Table13[[#This Row],[T1]]&gt;0,1,0))</f>
        <v>1</v>
      </c>
      <c r="Q1390" s="3">
        <f>IF(ISBLANK(Table13[[#This Row],[T2]]),0,IF(Table13[[#This Row],[T2]]&gt;0,1,0))</f>
        <v>0</v>
      </c>
      <c r="R1390" s="3">
        <f>IF(ISBLANK(Table13[[#This Row],[T3]]),0,IF(Table13[[#This Row],[T3]]&gt;0,1,0))</f>
        <v>1</v>
      </c>
      <c r="S1390" s="3">
        <f>IF(ISBLANK(Table13[[#This Row],[T4]]),0,IF(Table13[[#This Row],[T4]]&gt;0,1,0))</f>
        <v>0</v>
      </c>
      <c r="T1390" s="3">
        <v>4</v>
      </c>
    </row>
    <row r="1391" spans="1:20">
      <c r="A1391" s="4">
        <v>43795.875</v>
      </c>
      <c r="B1391">
        <v>43795</v>
      </c>
      <c r="C1391" s="3">
        <v>0.875</v>
      </c>
      <c r="D1391" s="3">
        <v>21</v>
      </c>
      <c r="E1391" s="3">
        <v>57</v>
      </c>
      <c r="F1391" s="3">
        <v>1</v>
      </c>
      <c r="G1391" s="5">
        <v>0.9</v>
      </c>
      <c r="H1391" s="3">
        <v>1.9</v>
      </c>
      <c r="I1391" s="3">
        <v>1.55139</v>
      </c>
      <c r="J1391" s="12">
        <f t="shared" si="22"/>
        <v>1.4749999999999999</v>
      </c>
      <c r="K1391" s="3">
        <v>6</v>
      </c>
      <c r="L1391" s="3">
        <v>18</v>
      </c>
      <c r="M1391" s="3">
        <v>56</v>
      </c>
      <c r="N1391" s="3">
        <v>0</v>
      </c>
      <c r="O1391" s="3"/>
      <c r="P1391" s="3">
        <f>IF(ISBLANK(Table13[[#This Row],[T1]]),0,IF(Table13[[#This Row],[T1]]&gt;0,1,0))</f>
        <v>1</v>
      </c>
      <c r="Q1391" s="3">
        <f>IF(ISBLANK(Table13[[#This Row],[T2]]),0,IF(Table13[[#This Row],[T2]]&gt;0,1,0))</f>
        <v>0</v>
      </c>
      <c r="R1391" s="3">
        <f>IF(ISBLANK(Table13[[#This Row],[T3]]),0,IF(Table13[[#This Row],[T3]]&gt;0,1,0))</f>
        <v>1</v>
      </c>
      <c r="S1391" s="3">
        <f>IF(ISBLANK(Table13[[#This Row],[T4]]),0,IF(Table13[[#This Row],[T4]]&gt;0,1,0))</f>
        <v>0</v>
      </c>
      <c r="T1391" s="3">
        <v>1.9</v>
      </c>
    </row>
    <row r="1392" spans="1:20">
      <c r="A1392" s="4">
        <v>43795.916666666664</v>
      </c>
      <c r="B1392">
        <v>43795</v>
      </c>
      <c r="C1392" s="3">
        <v>0.91666666666666663</v>
      </c>
      <c r="D1392" s="3">
        <v>22</v>
      </c>
      <c r="E1392" s="3">
        <v>57</v>
      </c>
      <c r="F1392" s="3">
        <v>2.1</v>
      </c>
      <c r="G1392" s="5">
        <v>1.7</v>
      </c>
      <c r="H1392" s="3">
        <v>3.8</v>
      </c>
      <c r="I1392" s="3">
        <v>1.55139</v>
      </c>
      <c r="J1392" s="12">
        <f t="shared" si="22"/>
        <v>1.4708333333333332</v>
      </c>
      <c r="K1392" s="3">
        <v>57</v>
      </c>
      <c r="L1392" s="3">
        <v>47</v>
      </c>
      <c r="M1392" s="3">
        <v>57</v>
      </c>
      <c r="N1392" s="3">
        <v>0</v>
      </c>
      <c r="O1392" s="3"/>
      <c r="P1392" s="3">
        <f>IF(ISBLANK(Table13[[#This Row],[T1]]),0,IF(Table13[[#This Row],[T1]]&gt;0,1,0))</f>
        <v>1</v>
      </c>
      <c r="Q1392" s="3">
        <f>IF(ISBLANK(Table13[[#This Row],[T2]]),0,IF(Table13[[#This Row],[T2]]&gt;0,1,0))</f>
        <v>1</v>
      </c>
      <c r="R1392" s="3">
        <f>IF(ISBLANK(Table13[[#This Row],[T3]]),0,IF(Table13[[#This Row],[T3]]&gt;0,1,0))</f>
        <v>1</v>
      </c>
      <c r="S1392" s="3">
        <f>IF(ISBLANK(Table13[[#This Row],[T4]]),0,IF(Table13[[#This Row],[T4]]&gt;0,1,0))</f>
        <v>0</v>
      </c>
      <c r="T1392" s="3">
        <v>3.8</v>
      </c>
    </row>
    <row r="1393" spans="1:20">
      <c r="A1393" s="4">
        <v>43795.958333333336</v>
      </c>
      <c r="B1393">
        <v>43795</v>
      </c>
      <c r="C1393" s="3">
        <v>0.95833333333333337</v>
      </c>
      <c r="D1393" s="3">
        <v>23</v>
      </c>
      <c r="E1393" s="3">
        <v>57</v>
      </c>
      <c r="F1393" s="3">
        <v>0.2</v>
      </c>
      <c r="G1393" s="5">
        <v>0.2</v>
      </c>
      <c r="H1393" s="3">
        <v>0.4</v>
      </c>
      <c r="I1393" s="3">
        <v>1.55139</v>
      </c>
      <c r="J1393" s="12">
        <f t="shared" si="22"/>
        <v>1.425</v>
      </c>
      <c r="K1393" s="3">
        <v>58</v>
      </c>
      <c r="L1393" s="3">
        <v>57</v>
      </c>
      <c r="M1393" s="3">
        <v>57</v>
      </c>
      <c r="N1393" s="3">
        <v>0</v>
      </c>
      <c r="O1393" s="3"/>
      <c r="P1393" s="3">
        <f>IF(ISBLANK(Table13[[#This Row],[T1]]),0,IF(Table13[[#This Row],[T1]]&gt;0,1,0))</f>
        <v>1</v>
      </c>
      <c r="Q1393" s="3">
        <f>IF(ISBLANK(Table13[[#This Row],[T2]]),0,IF(Table13[[#This Row],[T2]]&gt;0,1,0))</f>
        <v>1</v>
      </c>
      <c r="R1393" s="3">
        <f>IF(ISBLANK(Table13[[#This Row],[T3]]),0,IF(Table13[[#This Row],[T3]]&gt;0,1,0))</f>
        <v>1</v>
      </c>
      <c r="S1393" s="3">
        <f>IF(ISBLANK(Table13[[#This Row],[T4]]),0,IF(Table13[[#This Row],[T4]]&gt;0,1,0))</f>
        <v>0</v>
      </c>
      <c r="T1393" s="3">
        <v>0.4</v>
      </c>
    </row>
    <row r="1394" spans="1:20">
      <c r="A1394" s="4">
        <v>43796</v>
      </c>
      <c r="B1394">
        <v>43796</v>
      </c>
      <c r="C1394" s="3">
        <v>0</v>
      </c>
      <c r="D1394" s="3">
        <v>0</v>
      </c>
      <c r="E1394" s="3">
        <v>58</v>
      </c>
      <c r="F1394" s="3">
        <v>0.2</v>
      </c>
      <c r="G1394" s="5">
        <v>0.2</v>
      </c>
      <c r="H1394" s="3">
        <v>0.4</v>
      </c>
      <c r="I1394" s="3">
        <v>1.55139</v>
      </c>
      <c r="J1394" s="12">
        <f t="shared" si="22"/>
        <v>1.4750000000000003</v>
      </c>
      <c r="K1394" s="3">
        <v>58</v>
      </c>
      <c r="L1394" s="3">
        <v>58</v>
      </c>
      <c r="M1394" s="3">
        <v>58</v>
      </c>
      <c r="N1394" s="3">
        <v>0</v>
      </c>
      <c r="O1394" s="3"/>
      <c r="P1394" s="3">
        <f>IF(ISBLANK(Table13[[#This Row],[T1]]),0,IF(Table13[[#This Row],[T1]]&gt;0,1,0))</f>
        <v>1</v>
      </c>
      <c r="Q1394" s="3">
        <f>IF(ISBLANK(Table13[[#This Row],[T2]]),0,IF(Table13[[#This Row],[T2]]&gt;0,1,0))</f>
        <v>1</v>
      </c>
      <c r="R1394" s="3">
        <f>IF(ISBLANK(Table13[[#This Row],[T3]]),0,IF(Table13[[#This Row],[T3]]&gt;0,1,0))</f>
        <v>1</v>
      </c>
      <c r="S1394" s="3">
        <f>IF(ISBLANK(Table13[[#This Row],[T4]]),0,IF(Table13[[#This Row],[T4]]&gt;0,1,0))</f>
        <v>0</v>
      </c>
      <c r="T1394" s="3">
        <v>0.4</v>
      </c>
    </row>
    <row r="1395" spans="1:20">
      <c r="A1395" s="4">
        <v>43796.041666666664</v>
      </c>
      <c r="B1395">
        <v>43796</v>
      </c>
      <c r="C1395" s="3">
        <v>4.1666666666666664E-2</v>
      </c>
      <c r="D1395" s="3">
        <v>1</v>
      </c>
      <c r="E1395" s="3">
        <v>58</v>
      </c>
      <c r="F1395" s="3">
        <v>0.2</v>
      </c>
      <c r="G1395" s="5">
        <v>0.2</v>
      </c>
      <c r="H1395" s="3">
        <v>0.4</v>
      </c>
      <c r="I1395" s="3">
        <v>1.55139</v>
      </c>
      <c r="J1395" s="12">
        <f t="shared" si="22"/>
        <v>1.5083333333333337</v>
      </c>
      <c r="K1395" s="3">
        <v>58</v>
      </c>
      <c r="L1395" s="3">
        <v>58</v>
      </c>
      <c r="M1395" s="3">
        <v>58</v>
      </c>
      <c r="N1395" s="3">
        <v>0</v>
      </c>
      <c r="O1395" s="3"/>
      <c r="P1395" s="3">
        <f>IF(ISBLANK(Table13[[#This Row],[T1]]),0,IF(Table13[[#This Row],[T1]]&gt;0,1,0))</f>
        <v>1</v>
      </c>
      <c r="Q1395" s="3">
        <f>IF(ISBLANK(Table13[[#This Row],[T2]]),0,IF(Table13[[#This Row],[T2]]&gt;0,1,0))</f>
        <v>1</v>
      </c>
      <c r="R1395" s="3">
        <f>IF(ISBLANK(Table13[[#This Row],[T3]]),0,IF(Table13[[#This Row],[T3]]&gt;0,1,0))</f>
        <v>1</v>
      </c>
      <c r="S1395" s="3">
        <f>IF(ISBLANK(Table13[[#This Row],[T4]]),0,IF(Table13[[#This Row],[T4]]&gt;0,1,0))</f>
        <v>0</v>
      </c>
      <c r="T1395" s="3">
        <v>0.4</v>
      </c>
    </row>
    <row r="1396" spans="1:20">
      <c r="A1396" s="4">
        <v>43796.083333333336</v>
      </c>
      <c r="B1396">
        <v>43796</v>
      </c>
      <c r="C1396" s="3">
        <v>8.3333333333333329E-2</v>
      </c>
      <c r="D1396" s="3">
        <v>2</v>
      </c>
      <c r="E1396" s="3">
        <v>58</v>
      </c>
      <c r="F1396" s="3">
        <v>0.2</v>
      </c>
      <c r="G1396" s="5">
        <v>0.5</v>
      </c>
      <c r="H1396" s="3">
        <v>0.7</v>
      </c>
      <c r="I1396" s="3">
        <v>1.55139</v>
      </c>
      <c r="J1396" s="12">
        <f t="shared" si="22"/>
        <v>1.6166666666666669</v>
      </c>
      <c r="K1396" s="3">
        <v>58</v>
      </c>
      <c r="L1396" s="3">
        <v>58</v>
      </c>
      <c r="M1396" s="3">
        <v>58</v>
      </c>
      <c r="N1396" s="3">
        <v>0</v>
      </c>
      <c r="O1396" s="3"/>
      <c r="P1396" s="3">
        <f>IF(ISBLANK(Table13[[#This Row],[T1]]),0,IF(Table13[[#This Row],[T1]]&gt;0,1,0))</f>
        <v>1</v>
      </c>
      <c r="Q1396" s="3">
        <f>IF(ISBLANK(Table13[[#This Row],[T2]]),0,IF(Table13[[#This Row],[T2]]&gt;0,1,0))</f>
        <v>1</v>
      </c>
      <c r="R1396" s="3">
        <f>IF(ISBLANK(Table13[[#This Row],[T3]]),0,IF(Table13[[#This Row],[T3]]&gt;0,1,0))</f>
        <v>1</v>
      </c>
      <c r="S1396" s="3">
        <f>IF(ISBLANK(Table13[[#This Row],[T4]]),0,IF(Table13[[#This Row],[T4]]&gt;0,1,0))</f>
        <v>0</v>
      </c>
      <c r="T1396" s="3">
        <v>0.7</v>
      </c>
    </row>
    <row r="1397" spans="1:20">
      <c r="A1397" s="4">
        <v>43796.125</v>
      </c>
      <c r="B1397">
        <v>43796</v>
      </c>
      <c r="C1397" s="3">
        <v>0.125</v>
      </c>
      <c r="D1397" s="3">
        <v>3</v>
      </c>
      <c r="E1397" s="3">
        <v>58</v>
      </c>
      <c r="F1397" s="3">
        <v>0.2</v>
      </c>
      <c r="G1397" s="5">
        <v>0.5</v>
      </c>
      <c r="H1397" s="3">
        <v>0.7</v>
      </c>
      <c r="I1397" s="3">
        <v>1.55139</v>
      </c>
      <c r="J1397" s="12">
        <f t="shared" si="22"/>
        <v>1.6291666666666671</v>
      </c>
      <c r="K1397" s="3">
        <v>57</v>
      </c>
      <c r="L1397" s="3">
        <v>57</v>
      </c>
      <c r="M1397" s="3">
        <v>57</v>
      </c>
      <c r="N1397" s="3">
        <v>0</v>
      </c>
      <c r="O1397" s="3"/>
      <c r="P1397" s="3">
        <f>IF(ISBLANK(Table13[[#This Row],[T1]]),0,IF(Table13[[#This Row],[T1]]&gt;0,1,0))</f>
        <v>1</v>
      </c>
      <c r="Q1397" s="3">
        <f>IF(ISBLANK(Table13[[#This Row],[T2]]),0,IF(Table13[[#This Row],[T2]]&gt;0,1,0))</f>
        <v>1</v>
      </c>
      <c r="R1397" s="3">
        <f>IF(ISBLANK(Table13[[#This Row],[T3]]),0,IF(Table13[[#This Row],[T3]]&gt;0,1,0))</f>
        <v>1</v>
      </c>
      <c r="S1397" s="3">
        <f>IF(ISBLANK(Table13[[#This Row],[T4]]),0,IF(Table13[[#This Row],[T4]]&gt;0,1,0))</f>
        <v>0</v>
      </c>
      <c r="T1397" s="3">
        <v>0.7</v>
      </c>
    </row>
    <row r="1398" spans="1:20">
      <c r="A1398" s="4">
        <v>43796.166666666664</v>
      </c>
      <c r="B1398">
        <v>43796</v>
      </c>
      <c r="C1398" s="3">
        <v>0.16666666666666666</v>
      </c>
      <c r="D1398" s="3">
        <v>4</v>
      </c>
      <c r="E1398" s="3">
        <v>58</v>
      </c>
      <c r="F1398" s="3">
        <v>0.2</v>
      </c>
      <c r="G1398" s="5">
        <v>0.5</v>
      </c>
      <c r="H1398" s="3">
        <v>0.7</v>
      </c>
      <c r="I1398" s="3">
        <v>1.55139</v>
      </c>
      <c r="J1398" s="12">
        <f t="shared" si="22"/>
        <v>1.6208333333333336</v>
      </c>
      <c r="K1398" s="3">
        <v>58</v>
      </c>
      <c r="L1398" s="3">
        <v>58</v>
      </c>
      <c r="M1398" s="3">
        <v>58</v>
      </c>
      <c r="N1398" s="3">
        <v>0</v>
      </c>
      <c r="O1398" s="3"/>
      <c r="P1398" s="3">
        <f>IF(ISBLANK(Table13[[#This Row],[T1]]),0,IF(Table13[[#This Row],[T1]]&gt;0,1,0))</f>
        <v>1</v>
      </c>
      <c r="Q1398" s="3">
        <f>IF(ISBLANK(Table13[[#This Row],[T2]]),0,IF(Table13[[#This Row],[T2]]&gt;0,1,0))</f>
        <v>1</v>
      </c>
      <c r="R1398" s="3">
        <f>IF(ISBLANK(Table13[[#This Row],[T3]]),0,IF(Table13[[#This Row],[T3]]&gt;0,1,0))</f>
        <v>1</v>
      </c>
      <c r="S1398" s="3">
        <f>IF(ISBLANK(Table13[[#This Row],[T4]]),0,IF(Table13[[#This Row],[T4]]&gt;0,1,0))</f>
        <v>0</v>
      </c>
      <c r="T1398" s="3">
        <v>0.7</v>
      </c>
    </row>
    <row r="1399" spans="1:20">
      <c r="A1399" s="4">
        <v>43796.208333333336</v>
      </c>
      <c r="B1399">
        <v>43796</v>
      </c>
      <c r="C1399" s="3">
        <v>0.20833333333333334</v>
      </c>
      <c r="D1399" s="3">
        <v>5</v>
      </c>
      <c r="E1399" s="3">
        <v>58</v>
      </c>
      <c r="F1399" s="3">
        <v>0.2</v>
      </c>
      <c r="G1399" s="5">
        <v>0.6</v>
      </c>
      <c r="H1399" s="3">
        <v>0.8</v>
      </c>
      <c r="I1399" s="3">
        <v>1.55139</v>
      </c>
      <c r="J1399" s="12">
        <f t="shared" si="22"/>
        <v>1.6125</v>
      </c>
      <c r="K1399" s="3">
        <v>58</v>
      </c>
      <c r="L1399" s="3">
        <v>58</v>
      </c>
      <c r="M1399" s="3">
        <v>58</v>
      </c>
      <c r="N1399" s="3">
        <v>0</v>
      </c>
      <c r="O1399" s="3"/>
      <c r="P1399" s="3">
        <f>IF(ISBLANK(Table13[[#This Row],[T1]]),0,IF(Table13[[#This Row],[T1]]&gt;0,1,0))</f>
        <v>1</v>
      </c>
      <c r="Q1399" s="3">
        <f>IF(ISBLANK(Table13[[#This Row],[T2]]),0,IF(Table13[[#This Row],[T2]]&gt;0,1,0))</f>
        <v>1</v>
      </c>
      <c r="R1399" s="3">
        <f>IF(ISBLANK(Table13[[#This Row],[T3]]),0,IF(Table13[[#This Row],[T3]]&gt;0,1,0))</f>
        <v>1</v>
      </c>
      <c r="S1399" s="3">
        <f>IF(ISBLANK(Table13[[#This Row],[T4]]),0,IF(Table13[[#This Row],[T4]]&gt;0,1,0))</f>
        <v>0</v>
      </c>
      <c r="T1399" s="3">
        <v>0.8</v>
      </c>
    </row>
    <row r="1400" spans="1:20">
      <c r="A1400" s="4">
        <v>43796.25</v>
      </c>
      <c r="B1400">
        <v>43796</v>
      </c>
      <c r="C1400" s="3">
        <v>0.25</v>
      </c>
      <c r="D1400" s="3">
        <v>6</v>
      </c>
      <c r="E1400" s="3">
        <v>58</v>
      </c>
      <c r="F1400" s="3">
        <v>1.7</v>
      </c>
      <c r="G1400" s="5">
        <v>2.2000000000000002</v>
      </c>
      <c r="H1400" s="3">
        <v>3.9000000000000004</v>
      </c>
      <c r="I1400" s="3">
        <v>1.55139</v>
      </c>
      <c r="J1400" s="12">
        <f t="shared" si="22"/>
        <v>1.6000000000000003</v>
      </c>
      <c r="K1400" s="3">
        <v>58</v>
      </c>
      <c r="L1400" s="3">
        <v>58</v>
      </c>
      <c r="M1400" s="3">
        <v>58</v>
      </c>
      <c r="N1400" s="3">
        <v>0</v>
      </c>
      <c r="O1400" s="3"/>
      <c r="P1400" s="3">
        <f>IF(ISBLANK(Table13[[#This Row],[T1]]),0,IF(Table13[[#This Row],[T1]]&gt;0,1,0))</f>
        <v>1</v>
      </c>
      <c r="Q1400" s="3">
        <f>IF(ISBLANK(Table13[[#This Row],[T2]]),0,IF(Table13[[#This Row],[T2]]&gt;0,1,0))</f>
        <v>1</v>
      </c>
      <c r="R1400" s="3">
        <f>IF(ISBLANK(Table13[[#This Row],[T3]]),0,IF(Table13[[#This Row],[T3]]&gt;0,1,0))</f>
        <v>1</v>
      </c>
      <c r="S1400" s="3">
        <f>IF(ISBLANK(Table13[[#This Row],[T4]]),0,IF(Table13[[#This Row],[T4]]&gt;0,1,0))</f>
        <v>0</v>
      </c>
      <c r="T1400" s="3">
        <v>3.9000000000000004</v>
      </c>
    </row>
    <row r="1401" spans="1:20">
      <c r="A1401" s="4">
        <v>43796.291666666664</v>
      </c>
      <c r="B1401">
        <v>43796</v>
      </c>
      <c r="C1401" s="3">
        <v>0.29166666666666669</v>
      </c>
      <c r="D1401" s="3">
        <v>7</v>
      </c>
      <c r="E1401" s="3">
        <v>58</v>
      </c>
      <c r="F1401" s="3">
        <v>0.8</v>
      </c>
      <c r="G1401" s="5">
        <v>0.6</v>
      </c>
      <c r="H1401" s="3">
        <v>1.4</v>
      </c>
      <c r="I1401" s="3">
        <v>1.55139</v>
      </c>
      <c r="J1401" s="12">
        <f t="shared" si="22"/>
        <v>1.4708333333333332</v>
      </c>
      <c r="K1401" s="3">
        <v>15</v>
      </c>
      <c r="L1401" s="3">
        <v>57</v>
      </c>
      <c r="M1401" s="3">
        <v>57</v>
      </c>
      <c r="N1401" s="3">
        <v>0</v>
      </c>
      <c r="O1401" s="3"/>
      <c r="P1401" s="3">
        <f>IF(ISBLANK(Table13[[#This Row],[T1]]),0,IF(Table13[[#This Row],[T1]]&gt;0,1,0))</f>
        <v>1</v>
      </c>
      <c r="Q1401" s="3">
        <f>IF(ISBLANK(Table13[[#This Row],[T2]]),0,IF(Table13[[#This Row],[T2]]&gt;0,1,0))</f>
        <v>1</v>
      </c>
      <c r="R1401" s="3">
        <f>IF(ISBLANK(Table13[[#This Row],[T3]]),0,IF(Table13[[#This Row],[T3]]&gt;0,1,0))</f>
        <v>1</v>
      </c>
      <c r="S1401" s="3">
        <f>IF(ISBLANK(Table13[[#This Row],[T4]]),0,IF(Table13[[#This Row],[T4]]&gt;0,1,0))</f>
        <v>0</v>
      </c>
      <c r="T1401" s="3">
        <v>1.4</v>
      </c>
    </row>
    <row r="1402" spans="1:20">
      <c r="A1402" s="4">
        <v>43796.333333333336</v>
      </c>
      <c r="B1402">
        <v>43796</v>
      </c>
      <c r="C1402" s="3">
        <v>0.33333333333333331</v>
      </c>
      <c r="D1402" s="3">
        <v>8</v>
      </c>
      <c r="E1402" s="3">
        <v>58</v>
      </c>
      <c r="F1402" s="3">
        <v>1.4</v>
      </c>
      <c r="G1402" s="5">
        <v>1.7</v>
      </c>
      <c r="H1402" s="3">
        <v>3.0999999999999996</v>
      </c>
      <c r="I1402" s="3">
        <v>1.55139</v>
      </c>
      <c r="J1402" s="12">
        <f t="shared" si="22"/>
        <v>1.4916666666666665</v>
      </c>
      <c r="K1402" s="3">
        <v>58</v>
      </c>
      <c r="L1402" s="3">
        <v>38</v>
      </c>
      <c r="M1402" s="3">
        <v>58</v>
      </c>
      <c r="N1402" s="3">
        <v>0</v>
      </c>
      <c r="O1402" s="3"/>
      <c r="P1402" s="3">
        <f>IF(ISBLANK(Table13[[#This Row],[T1]]),0,IF(Table13[[#This Row],[T1]]&gt;0,1,0))</f>
        <v>1</v>
      </c>
      <c r="Q1402" s="3">
        <f>IF(ISBLANK(Table13[[#This Row],[T2]]),0,IF(Table13[[#This Row],[T2]]&gt;0,1,0))</f>
        <v>0</v>
      </c>
      <c r="R1402" s="3">
        <f>IF(ISBLANK(Table13[[#This Row],[T3]]),0,IF(Table13[[#This Row],[T3]]&gt;0,1,0))</f>
        <v>1</v>
      </c>
      <c r="S1402" s="3">
        <f>IF(ISBLANK(Table13[[#This Row],[T4]]),0,IF(Table13[[#This Row],[T4]]&gt;0,1,0))</f>
        <v>0</v>
      </c>
      <c r="T1402" s="3">
        <v>3.0999999999999996</v>
      </c>
    </row>
    <row r="1403" spans="1:20">
      <c r="A1403" s="4">
        <v>43796.375</v>
      </c>
      <c r="B1403">
        <v>43796</v>
      </c>
      <c r="C1403" s="3">
        <v>0.375</v>
      </c>
      <c r="D1403" s="3">
        <v>9</v>
      </c>
      <c r="E1403" s="3">
        <v>58</v>
      </c>
      <c r="F1403" s="3">
        <v>2.5</v>
      </c>
      <c r="G1403" s="5">
        <v>2.8</v>
      </c>
      <c r="H1403" s="3">
        <v>5.3</v>
      </c>
      <c r="I1403" s="3">
        <v>1.55139</v>
      </c>
      <c r="J1403" s="12">
        <f t="shared" si="22"/>
        <v>1.3916666666666668</v>
      </c>
      <c r="K1403" s="3">
        <v>19</v>
      </c>
      <c r="L1403" s="3">
        <v>0</v>
      </c>
      <c r="M1403" s="3">
        <v>40</v>
      </c>
      <c r="N1403" s="3">
        <v>0</v>
      </c>
      <c r="O1403" s="3"/>
      <c r="P1403" s="3">
        <f>IF(ISBLANK(Table13[[#This Row],[T1]]),0,IF(Table13[[#This Row],[T1]]&gt;0,1,0))</f>
        <v>1</v>
      </c>
      <c r="Q1403" s="3">
        <f>IF(ISBLANK(Table13[[#This Row],[T2]]),0,IF(Table13[[#This Row],[T2]]&gt;0,1,0))</f>
        <v>0</v>
      </c>
      <c r="R1403" s="3">
        <f>IF(ISBLANK(Table13[[#This Row],[T3]]),0,IF(Table13[[#This Row],[T3]]&gt;0,1,0))</f>
        <v>1</v>
      </c>
      <c r="S1403" s="3">
        <f>IF(ISBLANK(Table13[[#This Row],[T4]]),0,IF(Table13[[#This Row],[T4]]&gt;0,1,0))</f>
        <v>0</v>
      </c>
      <c r="T1403" s="3">
        <v>5.3</v>
      </c>
    </row>
    <row r="1404" spans="1:20">
      <c r="A1404" s="4">
        <v>43796.416666666664</v>
      </c>
      <c r="B1404">
        <v>43796</v>
      </c>
      <c r="C1404" s="3">
        <v>0.41666666666666669</v>
      </c>
      <c r="D1404" s="3">
        <v>10</v>
      </c>
      <c r="E1404" s="3">
        <v>58</v>
      </c>
      <c r="F1404" s="3">
        <v>0.5</v>
      </c>
      <c r="G1404" s="5">
        <v>0.2</v>
      </c>
      <c r="H1404" s="3">
        <v>0.7</v>
      </c>
      <c r="I1404" s="3">
        <v>1.55139</v>
      </c>
      <c r="J1404" s="12">
        <f t="shared" si="22"/>
        <v>1.2958333333333334</v>
      </c>
      <c r="K1404" s="3">
        <v>0</v>
      </c>
      <c r="L1404" s="3">
        <v>0</v>
      </c>
      <c r="M1404" s="3">
        <v>2</v>
      </c>
      <c r="N1404" s="3">
        <v>0</v>
      </c>
      <c r="O1404" s="3"/>
      <c r="P1404" s="3">
        <f>IF(ISBLANK(Table13[[#This Row],[T1]]),0,IF(Table13[[#This Row],[T1]]&gt;0,1,0))</f>
        <v>1</v>
      </c>
      <c r="Q1404" s="3">
        <f>IF(ISBLANK(Table13[[#This Row],[T2]]),0,IF(Table13[[#This Row],[T2]]&gt;0,1,0))</f>
        <v>1</v>
      </c>
      <c r="R1404" s="3">
        <f>IF(ISBLANK(Table13[[#This Row],[T3]]),0,IF(Table13[[#This Row],[T3]]&gt;0,1,0))</f>
        <v>1</v>
      </c>
      <c r="S1404" s="3">
        <f>IF(ISBLANK(Table13[[#This Row],[T4]]),0,IF(Table13[[#This Row],[T4]]&gt;0,1,0))</f>
        <v>0</v>
      </c>
      <c r="T1404" s="3">
        <v>0.7</v>
      </c>
    </row>
    <row r="1405" spans="1:20">
      <c r="A1405" s="4">
        <v>43796.458333333336</v>
      </c>
      <c r="B1405">
        <v>43796</v>
      </c>
      <c r="C1405" s="3">
        <v>0.45833333333333331</v>
      </c>
      <c r="D1405" s="3">
        <v>11</v>
      </c>
      <c r="E1405" s="3">
        <v>58</v>
      </c>
      <c r="F1405" s="3">
        <v>0.3</v>
      </c>
      <c r="G1405" s="5">
        <v>0.2</v>
      </c>
      <c r="H1405" s="3">
        <v>0.5</v>
      </c>
      <c r="I1405" s="3">
        <v>1.55139</v>
      </c>
      <c r="J1405" s="12">
        <f t="shared" si="22"/>
        <v>1.4583333333333333</v>
      </c>
      <c r="K1405" s="3"/>
      <c r="L1405" s="3"/>
      <c r="M1405" s="3"/>
      <c r="N1405" s="3"/>
      <c r="O1405" s="3"/>
      <c r="P1405" s="3">
        <f>IF(ISBLANK(Table13[[#This Row],[T1]]),0,IF(Table13[[#This Row],[T1]]&gt;0,1,0))</f>
        <v>0</v>
      </c>
      <c r="Q1405" s="3">
        <f>IF(ISBLANK(Table13[[#This Row],[T2]]),0,IF(Table13[[#This Row],[T2]]&gt;0,1,0))</f>
        <v>1</v>
      </c>
      <c r="R1405" s="3">
        <f>IF(ISBLANK(Table13[[#This Row],[T3]]),0,IF(Table13[[#This Row],[T3]]&gt;0,1,0))</f>
        <v>0</v>
      </c>
      <c r="S1405" s="3">
        <f>IF(ISBLANK(Table13[[#This Row],[T4]]),0,IF(Table13[[#This Row],[T4]]&gt;0,1,0))</f>
        <v>0</v>
      </c>
      <c r="T1405" s="3">
        <v>0.5</v>
      </c>
    </row>
    <row r="1406" spans="1:20">
      <c r="A1406" s="4">
        <v>43796.5</v>
      </c>
      <c r="B1406">
        <v>43796</v>
      </c>
      <c r="C1406" s="3">
        <v>0.5</v>
      </c>
      <c r="D1406" s="3">
        <v>12</v>
      </c>
      <c r="E1406" s="3">
        <v>58</v>
      </c>
      <c r="F1406" s="3">
        <v>0.2</v>
      </c>
      <c r="G1406" s="5">
        <v>0.3</v>
      </c>
      <c r="H1406" s="3">
        <v>0.5</v>
      </c>
      <c r="I1406" s="3">
        <v>1.55139</v>
      </c>
      <c r="J1406" s="12">
        <f t="shared" si="22"/>
        <v>1.5875000000000001</v>
      </c>
      <c r="K1406" s="3"/>
      <c r="L1406" s="3"/>
      <c r="M1406" s="3"/>
      <c r="N1406" s="3"/>
      <c r="O1406" s="3"/>
      <c r="P1406" s="3">
        <f>IF(ISBLANK(Table13[[#This Row],[T1]]),0,IF(Table13[[#This Row],[T1]]&gt;0,1,0))</f>
        <v>0</v>
      </c>
      <c r="Q1406" s="3">
        <f>IF(ISBLANK(Table13[[#This Row],[T2]]),0,IF(Table13[[#This Row],[T2]]&gt;0,1,0))</f>
        <v>1</v>
      </c>
      <c r="R1406" s="3">
        <f>IF(ISBLANK(Table13[[#This Row],[T3]]),0,IF(Table13[[#This Row],[T3]]&gt;0,1,0))</f>
        <v>1</v>
      </c>
      <c r="S1406" s="3">
        <f>IF(ISBLANK(Table13[[#This Row],[T4]]),0,IF(Table13[[#This Row],[T4]]&gt;0,1,0))</f>
        <v>0</v>
      </c>
      <c r="T1406" s="3">
        <v>0.5</v>
      </c>
    </row>
    <row r="1407" spans="1:20">
      <c r="A1407" s="4">
        <v>43796.541666666664</v>
      </c>
      <c r="B1407">
        <v>43796</v>
      </c>
      <c r="C1407" s="3">
        <v>0.54166666666666663</v>
      </c>
      <c r="D1407" s="3">
        <v>13</v>
      </c>
      <c r="E1407" s="3">
        <v>58</v>
      </c>
      <c r="F1407" s="3">
        <v>0.2</v>
      </c>
      <c r="G1407" s="5">
        <v>0.2</v>
      </c>
      <c r="H1407" s="3">
        <v>0.4</v>
      </c>
      <c r="I1407" s="3">
        <v>1.55139</v>
      </c>
      <c r="J1407" s="12">
        <f t="shared" si="22"/>
        <v>1.5833333333333333</v>
      </c>
      <c r="K1407" s="3"/>
      <c r="L1407" s="3"/>
      <c r="M1407" s="3"/>
      <c r="N1407" s="3"/>
      <c r="O1407" s="3"/>
      <c r="P1407" s="3">
        <f>IF(ISBLANK(Table13[[#This Row],[T1]]),0,IF(Table13[[#This Row],[T1]]&gt;0,1,0))</f>
        <v>0</v>
      </c>
      <c r="Q1407" s="3">
        <f>IF(ISBLANK(Table13[[#This Row],[T2]]),0,IF(Table13[[#This Row],[T2]]&gt;0,1,0))</f>
        <v>1</v>
      </c>
      <c r="R1407" s="3">
        <f>IF(ISBLANK(Table13[[#This Row],[T3]]),0,IF(Table13[[#This Row],[T3]]&gt;0,1,0))</f>
        <v>1</v>
      </c>
      <c r="S1407" s="3">
        <f>IF(ISBLANK(Table13[[#This Row],[T4]]),0,IF(Table13[[#This Row],[T4]]&gt;0,1,0))</f>
        <v>0</v>
      </c>
      <c r="T1407" s="3">
        <v>0.4</v>
      </c>
    </row>
    <row r="1408" spans="1:20">
      <c r="A1408" s="4">
        <v>43796.583333333336</v>
      </c>
      <c r="B1408">
        <v>43796</v>
      </c>
      <c r="C1408" s="3">
        <v>0.58333333333333337</v>
      </c>
      <c r="D1408" s="3">
        <v>14</v>
      </c>
      <c r="E1408" s="3">
        <v>58</v>
      </c>
      <c r="F1408" s="3">
        <v>0.3</v>
      </c>
      <c r="G1408" s="5">
        <v>0.2</v>
      </c>
      <c r="H1408" s="3">
        <v>0.5</v>
      </c>
      <c r="I1408" s="3">
        <v>1.55139</v>
      </c>
      <c r="J1408" s="12">
        <f t="shared" si="22"/>
        <v>1.5833333333333333</v>
      </c>
      <c r="K1408" s="3"/>
      <c r="L1408" s="3"/>
      <c r="M1408" s="3"/>
      <c r="N1408" s="3"/>
      <c r="O1408" s="3"/>
      <c r="P1408" s="3">
        <f>IF(ISBLANK(Table13[[#This Row],[T1]]),0,IF(Table13[[#This Row],[T1]]&gt;0,1,0))</f>
        <v>0</v>
      </c>
      <c r="Q1408" s="3">
        <f>IF(ISBLANK(Table13[[#This Row],[T2]]),0,IF(Table13[[#This Row],[T2]]&gt;0,1,0))</f>
        <v>1</v>
      </c>
      <c r="R1408" s="3">
        <f>IF(ISBLANK(Table13[[#This Row],[T3]]),0,IF(Table13[[#This Row],[T3]]&gt;0,1,0))</f>
        <v>1</v>
      </c>
      <c r="S1408" s="3">
        <f>IF(ISBLANK(Table13[[#This Row],[T4]]),0,IF(Table13[[#This Row],[T4]]&gt;0,1,0))</f>
        <v>0</v>
      </c>
      <c r="T1408" s="3">
        <v>0.5</v>
      </c>
    </row>
    <row r="1409" spans="1:20">
      <c r="A1409" s="4">
        <v>43796.625</v>
      </c>
      <c r="B1409">
        <v>43796</v>
      </c>
      <c r="C1409" s="3">
        <v>0.625</v>
      </c>
      <c r="D1409" s="3">
        <v>15</v>
      </c>
      <c r="E1409" s="3">
        <v>58</v>
      </c>
      <c r="F1409" s="3">
        <v>0.2</v>
      </c>
      <c r="G1409" s="5">
        <v>0.3</v>
      </c>
      <c r="H1409" s="3">
        <v>0.5</v>
      </c>
      <c r="I1409" s="3">
        <v>1.55139</v>
      </c>
      <c r="J1409" s="12">
        <f t="shared" si="22"/>
        <v>1.5791666666666666</v>
      </c>
      <c r="K1409" s="3"/>
      <c r="L1409" s="3"/>
      <c r="M1409" s="3"/>
      <c r="N1409" s="3"/>
      <c r="O1409" s="3"/>
      <c r="P1409" s="3">
        <f>IF(ISBLANK(Table13[[#This Row],[T1]]),0,IF(Table13[[#This Row],[T1]]&gt;0,1,0))</f>
        <v>0</v>
      </c>
      <c r="Q1409" s="3">
        <f>IF(ISBLANK(Table13[[#This Row],[T2]]),0,IF(Table13[[#This Row],[T2]]&gt;0,1,0))</f>
        <v>0</v>
      </c>
      <c r="R1409" s="3">
        <f>IF(ISBLANK(Table13[[#This Row],[T3]]),0,IF(Table13[[#This Row],[T3]]&gt;0,1,0))</f>
        <v>1</v>
      </c>
      <c r="S1409" s="3">
        <f>IF(ISBLANK(Table13[[#This Row],[T4]]),0,IF(Table13[[#This Row],[T4]]&gt;0,1,0))</f>
        <v>0</v>
      </c>
      <c r="T1409" s="3">
        <v>0.5</v>
      </c>
    </row>
    <row r="1410" spans="1:20">
      <c r="A1410" s="4">
        <v>43796.666666666664</v>
      </c>
      <c r="B1410">
        <v>43796</v>
      </c>
      <c r="C1410" s="3">
        <v>0.66666666666666663</v>
      </c>
      <c r="D1410" s="3">
        <v>16</v>
      </c>
      <c r="E1410" s="3">
        <v>58</v>
      </c>
      <c r="F1410" s="3">
        <v>1.6</v>
      </c>
      <c r="G1410" s="5">
        <v>2</v>
      </c>
      <c r="H1410" s="3">
        <v>3.6</v>
      </c>
      <c r="I1410" s="3">
        <v>1.55139</v>
      </c>
      <c r="J1410" s="12">
        <f t="shared" ref="J1410:J1473" si="23">AVERAGE(H1410:H1433)</f>
        <v>1.5833333333333333</v>
      </c>
      <c r="K1410" s="3">
        <v>45</v>
      </c>
      <c r="L1410" s="3">
        <v>0</v>
      </c>
      <c r="M1410" s="3">
        <v>0</v>
      </c>
      <c r="N1410" s="3">
        <v>0</v>
      </c>
      <c r="O1410" s="3"/>
      <c r="P1410" s="3">
        <f>IF(ISBLANK(Table13[[#This Row],[T1]]),0,IF(Table13[[#This Row],[T1]]&gt;0,1,0))</f>
        <v>0</v>
      </c>
      <c r="Q1410" s="3">
        <f>IF(ISBLANK(Table13[[#This Row],[T2]]),0,IF(Table13[[#This Row],[T2]]&gt;0,1,0))</f>
        <v>0</v>
      </c>
      <c r="R1410" s="3">
        <f>IF(ISBLANK(Table13[[#This Row],[T3]]),0,IF(Table13[[#This Row],[T3]]&gt;0,1,0))</f>
        <v>1</v>
      </c>
      <c r="S1410" s="3">
        <f>IF(ISBLANK(Table13[[#This Row],[T4]]),0,IF(Table13[[#This Row],[T4]]&gt;0,1,0))</f>
        <v>0</v>
      </c>
      <c r="T1410" s="3">
        <v>3.6</v>
      </c>
    </row>
    <row r="1411" spans="1:20">
      <c r="A1411" s="4">
        <v>43796.708333333336</v>
      </c>
      <c r="B1411">
        <v>43796</v>
      </c>
      <c r="C1411" s="3">
        <v>0.70833333333333337</v>
      </c>
      <c r="D1411" s="3">
        <v>17</v>
      </c>
      <c r="E1411" s="3">
        <v>58</v>
      </c>
      <c r="F1411" s="3">
        <v>1</v>
      </c>
      <c r="G1411" s="5">
        <v>0.6</v>
      </c>
      <c r="H1411" s="3">
        <v>1.6</v>
      </c>
      <c r="I1411" s="3">
        <v>1.55139</v>
      </c>
      <c r="J1411" s="12">
        <f t="shared" si="23"/>
        <v>1.5458333333333334</v>
      </c>
      <c r="K1411" s="3">
        <v>58</v>
      </c>
      <c r="L1411" s="3">
        <v>0</v>
      </c>
      <c r="M1411" s="3">
        <v>0</v>
      </c>
      <c r="N1411" s="3">
        <v>0</v>
      </c>
      <c r="O1411" s="3"/>
      <c r="P1411" s="3">
        <f>IF(ISBLANK(Table13[[#This Row],[T1]]),0,IF(Table13[[#This Row],[T1]]&gt;0,1,0))</f>
        <v>0</v>
      </c>
      <c r="Q1411" s="3">
        <f>IF(ISBLANK(Table13[[#This Row],[T2]]),0,IF(Table13[[#This Row],[T2]]&gt;0,1,0))</f>
        <v>0</v>
      </c>
      <c r="R1411" s="3">
        <f>IF(ISBLANK(Table13[[#This Row],[T3]]),0,IF(Table13[[#This Row],[T3]]&gt;0,1,0))</f>
        <v>1</v>
      </c>
      <c r="S1411" s="3">
        <f>IF(ISBLANK(Table13[[#This Row],[T4]]),0,IF(Table13[[#This Row],[T4]]&gt;0,1,0))</f>
        <v>0</v>
      </c>
      <c r="T1411" s="3">
        <v>1.6</v>
      </c>
    </row>
    <row r="1412" spans="1:20">
      <c r="A1412" s="4">
        <v>43796.75</v>
      </c>
      <c r="B1412">
        <v>43796</v>
      </c>
      <c r="C1412" s="3">
        <v>0.75</v>
      </c>
      <c r="D1412" s="3">
        <v>18</v>
      </c>
      <c r="E1412" s="3">
        <v>58</v>
      </c>
      <c r="F1412" s="3">
        <v>0.3</v>
      </c>
      <c r="G1412" s="5">
        <v>0.5</v>
      </c>
      <c r="H1412" s="3">
        <v>0.8</v>
      </c>
      <c r="I1412" s="3">
        <v>1.55139</v>
      </c>
      <c r="J1412" s="12">
        <f t="shared" si="23"/>
        <v>1.5666666666666667</v>
      </c>
      <c r="K1412" s="3">
        <v>32</v>
      </c>
      <c r="L1412" s="3">
        <v>0</v>
      </c>
      <c r="M1412" s="3">
        <v>0</v>
      </c>
      <c r="N1412" s="3">
        <v>0</v>
      </c>
      <c r="O1412" s="3"/>
      <c r="P1412" s="3">
        <f>IF(ISBLANK(Table13[[#This Row],[T1]]),0,IF(Table13[[#This Row],[T1]]&gt;0,1,0))</f>
        <v>0</v>
      </c>
      <c r="Q1412" s="3">
        <f>IF(ISBLANK(Table13[[#This Row],[T2]]),0,IF(Table13[[#This Row],[T2]]&gt;0,1,0))</f>
        <v>0</v>
      </c>
      <c r="R1412" s="3">
        <f>IF(ISBLANK(Table13[[#This Row],[T3]]),0,IF(Table13[[#This Row],[T3]]&gt;0,1,0))</f>
        <v>1</v>
      </c>
      <c r="S1412" s="3">
        <f>IF(ISBLANK(Table13[[#This Row],[T4]]),0,IF(Table13[[#This Row],[T4]]&gt;0,1,0))</f>
        <v>0</v>
      </c>
      <c r="T1412" s="3">
        <v>0.8</v>
      </c>
    </row>
    <row r="1413" spans="1:20">
      <c r="A1413" s="4">
        <v>43796.791666666664</v>
      </c>
      <c r="B1413">
        <v>43796</v>
      </c>
      <c r="C1413" s="3">
        <v>0.79166666666666663</v>
      </c>
      <c r="D1413" s="3">
        <v>19</v>
      </c>
      <c r="E1413" s="3">
        <v>58</v>
      </c>
      <c r="F1413" s="3">
        <v>0.5</v>
      </c>
      <c r="G1413" s="5">
        <v>0.5</v>
      </c>
      <c r="H1413" s="3">
        <v>1</v>
      </c>
      <c r="I1413" s="3">
        <v>1.55139</v>
      </c>
      <c r="J1413" s="12">
        <f t="shared" si="23"/>
        <v>1.5999999999999999</v>
      </c>
      <c r="K1413" s="3"/>
      <c r="L1413" s="3"/>
      <c r="M1413" s="3"/>
      <c r="N1413" s="3"/>
      <c r="O1413" s="3"/>
      <c r="P1413" s="3">
        <f>IF(ISBLANK(Table13[[#This Row],[T1]]),0,IF(Table13[[#This Row],[T1]]&gt;0,1,0))</f>
        <v>0</v>
      </c>
      <c r="Q1413" s="3">
        <f>IF(ISBLANK(Table13[[#This Row],[T2]]),0,IF(Table13[[#This Row],[T2]]&gt;0,1,0))</f>
        <v>0</v>
      </c>
      <c r="R1413" s="3">
        <f>IF(ISBLANK(Table13[[#This Row],[T3]]),0,IF(Table13[[#This Row],[T3]]&gt;0,1,0))</f>
        <v>1</v>
      </c>
      <c r="S1413" s="3">
        <f>IF(ISBLANK(Table13[[#This Row],[T4]]),0,IF(Table13[[#This Row],[T4]]&gt;0,1,0))</f>
        <v>0</v>
      </c>
      <c r="T1413" s="3">
        <v>1</v>
      </c>
    </row>
    <row r="1414" spans="1:20">
      <c r="A1414" s="4">
        <v>43796.833333333336</v>
      </c>
      <c r="B1414">
        <v>43796</v>
      </c>
      <c r="C1414" s="3">
        <v>0.83333333333333337</v>
      </c>
      <c r="D1414" s="3">
        <v>20</v>
      </c>
      <c r="E1414" s="3">
        <v>58</v>
      </c>
      <c r="F1414" s="3">
        <v>1.3</v>
      </c>
      <c r="G1414" s="5">
        <v>0.5</v>
      </c>
      <c r="H1414" s="3">
        <v>1.8</v>
      </c>
      <c r="I1414" s="3">
        <v>1.55139</v>
      </c>
      <c r="J1414" s="12">
        <f t="shared" si="23"/>
        <v>1.6625000000000003</v>
      </c>
      <c r="K1414" s="3"/>
      <c r="L1414" s="3"/>
      <c r="M1414" s="3"/>
      <c r="N1414" s="3"/>
      <c r="O1414" s="3"/>
      <c r="P1414" s="3">
        <f>IF(ISBLANK(Table13[[#This Row],[T1]]),0,IF(Table13[[#This Row],[T1]]&gt;0,1,0))</f>
        <v>0</v>
      </c>
      <c r="Q1414" s="3">
        <f>IF(ISBLANK(Table13[[#This Row],[T2]]),0,IF(Table13[[#This Row],[T2]]&gt;0,1,0))</f>
        <v>0</v>
      </c>
      <c r="R1414" s="3">
        <f>IF(ISBLANK(Table13[[#This Row],[T3]]),0,IF(Table13[[#This Row],[T3]]&gt;0,1,0))</f>
        <v>1</v>
      </c>
      <c r="S1414" s="3">
        <f>IF(ISBLANK(Table13[[#This Row],[T4]]),0,IF(Table13[[#This Row],[T4]]&gt;0,1,0))</f>
        <v>0</v>
      </c>
      <c r="T1414" s="3">
        <v>1.8</v>
      </c>
    </row>
    <row r="1415" spans="1:20">
      <c r="A1415" s="4">
        <v>43796.875</v>
      </c>
      <c r="B1415">
        <v>43796</v>
      </c>
      <c r="C1415" s="3">
        <v>0.875</v>
      </c>
      <c r="D1415" s="3">
        <v>21</v>
      </c>
      <c r="E1415" s="3">
        <v>58</v>
      </c>
      <c r="F1415" s="3">
        <v>0.5</v>
      </c>
      <c r="G1415" s="5">
        <v>1.3</v>
      </c>
      <c r="H1415" s="3">
        <v>1.8</v>
      </c>
      <c r="I1415" s="3">
        <v>1.55139</v>
      </c>
      <c r="J1415" s="12">
        <f t="shared" si="23"/>
        <v>1.6500000000000001</v>
      </c>
      <c r="K1415" s="3">
        <v>16</v>
      </c>
      <c r="L1415" s="3">
        <v>21</v>
      </c>
      <c r="M1415" s="3">
        <v>0</v>
      </c>
      <c r="N1415" s="3">
        <v>0</v>
      </c>
      <c r="O1415" s="3"/>
      <c r="P1415" s="3">
        <f>IF(ISBLANK(Table13[[#This Row],[T1]]),0,IF(Table13[[#This Row],[T1]]&gt;0,1,0))</f>
        <v>1</v>
      </c>
      <c r="Q1415" s="3">
        <f>IF(ISBLANK(Table13[[#This Row],[T2]]),0,IF(Table13[[#This Row],[T2]]&gt;0,1,0))</f>
        <v>0</v>
      </c>
      <c r="R1415" s="3">
        <f>IF(ISBLANK(Table13[[#This Row],[T3]]),0,IF(Table13[[#This Row],[T3]]&gt;0,1,0))</f>
        <v>1</v>
      </c>
      <c r="S1415" s="3">
        <f>IF(ISBLANK(Table13[[#This Row],[T4]]),0,IF(Table13[[#This Row],[T4]]&gt;0,1,0))</f>
        <v>0</v>
      </c>
      <c r="T1415" s="3">
        <v>1.8</v>
      </c>
    </row>
    <row r="1416" spans="1:20">
      <c r="A1416" s="4">
        <v>43796.916666666664</v>
      </c>
      <c r="B1416">
        <v>43796</v>
      </c>
      <c r="C1416" s="3">
        <v>0.91666666666666663</v>
      </c>
      <c r="D1416" s="3">
        <v>22</v>
      </c>
      <c r="E1416" s="3">
        <v>58</v>
      </c>
      <c r="F1416" s="3">
        <v>1.6</v>
      </c>
      <c r="G1416" s="5">
        <v>1.1000000000000001</v>
      </c>
      <c r="H1416" s="3">
        <v>2.7</v>
      </c>
      <c r="I1416" s="3">
        <v>1.55139</v>
      </c>
      <c r="J1416" s="12">
        <f t="shared" si="23"/>
        <v>1.6333333333333331</v>
      </c>
      <c r="K1416" s="3">
        <v>57</v>
      </c>
      <c r="L1416" s="3">
        <v>45</v>
      </c>
      <c r="M1416" s="3">
        <v>0</v>
      </c>
      <c r="N1416" s="3">
        <v>0</v>
      </c>
      <c r="O1416" s="3"/>
      <c r="P1416" s="3">
        <f>IF(ISBLANK(Table13[[#This Row],[T1]]),0,IF(Table13[[#This Row],[T1]]&gt;0,1,0))</f>
        <v>1</v>
      </c>
      <c r="Q1416" s="3">
        <f>IF(ISBLANK(Table13[[#This Row],[T2]]),0,IF(Table13[[#This Row],[T2]]&gt;0,1,0))</f>
        <v>0</v>
      </c>
      <c r="R1416" s="3">
        <f>IF(ISBLANK(Table13[[#This Row],[T3]]),0,IF(Table13[[#This Row],[T3]]&gt;0,1,0))</f>
        <v>1</v>
      </c>
      <c r="S1416" s="3">
        <f>IF(ISBLANK(Table13[[#This Row],[T4]]),0,IF(Table13[[#This Row],[T4]]&gt;0,1,0))</f>
        <v>0</v>
      </c>
      <c r="T1416" s="3">
        <v>2.7</v>
      </c>
    </row>
    <row r="1417" spans="1:20">
      <c r="A1417" s="4">
        <v>43796.958333333336</v>
      </c>
      <c r="B1417">
        <v>43796</v>
      </c>
      <c r="C1417" s="3">
        <v>0.95833333333333337</v>
      </c>
      <c r="D1417" s="3">
        <v>23</v>
      </c>
      <c r="E1417" s="3">
        <v>58</v>
      </c>
      <c r="F1417" s="3">
        <v>0.8</v>
      </c>
      <c r="G1417" s="5">
        <v>0.8</v>
      </c>
      <c r="H1417" s="3">
        <v>1.6</v>
      </c>
      <c r="I1417" s="3">
        <v>1.55139</v>
      </c>
      <c r="J1417" s="12">
        <f t="shared" si="23"/>
        <v>1.5916666666666668</v>
      </c>
      <c r="K1417" s="3">
        <v>58</v>
      </c>
      <c r="L1417" s="3">
        <v>30</v>
      </c>
      <c r="M1417" s="3">
        <v>0</v>
      </c>
      <c r="N1417" s="3">
        <v>0</v>
      </c>
      <c r="O1417" s="3"/>
      <c r="P1417" s="3">
        <f>IF(ISBLANK(Table13[[#This Row],[T1]]),0,IF(Table13[[#This Row],[T1]]&gt;0,1,0))</f>
        <v>1</v>
      </c>
      <c r="Q1417" s="3">
        <f>IF(ISBLANK(Table13[[#This Row],[T2]]),0,IF(Table13[[#This Row],[T2]]&gt;0,1,0))</f>
        <v>0</v>
      </c>
      <c r="R1417" s="3">
        <f>IF(ISBLANK(Table13[[#This Row],[T3]]),0,IF(Table13[[#This Row],[T3]]&gt;0,1,0))</f>
        <v>1</v>
      </c>
      <c r="S1417" s="3">
        <f>IF(ISBLANK(Table13[[#This Row],[T4]]),0,IF(Table13[[#This Row],[T4]]&gt;0,1,0))</f>
        <v>0</v>
      </c>
      <c r="T1417" s="3">
        <v>1.6</v>
      </c>
    </row>
    <row r="1418" spans="1:20">
      <c r="A1418" s="4">
        <v>43797</v>
      </c>
      <c r="B1418">
        <v>43797</v>
      </c>
      <c r="C1418" s="3">
        <v>0</v>
      </c>
      <c r="D1418" s="3">
        <v>0</v>
      </c>
      <c r="E1418" s="3">
        <v>59</v>
      </c>
      <c r="F1418" s="3">
        <v>0.6</v>
      </c>
      <c r="G1418" s="5">
        <v>0.6</v>
      </c>
      <c r="H1418" s="3">
        <v>1.2</v>
      </c>
      <c r="I1418" s="3">
        <v>1.55139</v>
      </c>
      <c r="J1418" s="12">
        <f t="shared" si="23"/>
        <v>1.5416666666666667</v>
      </c>
      <c r="K1418" s="3">
        <v>57</v>
      </c>
      <c r="L1418" s="3">
        <v>23</v>
      </c>
      <c r="M1418" s="3">
        <v>0</v>
      </c>
      <c r="N1418" s="3">
        <v>0</v>
      </c>
      <c r="O1418" s="3"/>
      <c r="P1418" s="3">
        <f>IF(ISBLANK(Table13[[#This Row],[T1]]),0,IF(Table13[[#This Row],[T1]]&gt;0,1,0))</f>
        <v>1</v>
      </c>
      <c r="Q1418" s="3">
        <f>IF(ISBLANK(Table13[[#This Row],[T2]]),0,IF(Table13[[#This Row],[T2]]&gt;0,1,0))</f>
        <v>0</v>
      </c>
      <c r="R1418" s="3">
        <f>IF(ISBLANK(Table13[[#This Row],[T3]]),0,IF(Table13[[#This Row],[T3]]&gt;0,1,0))</f>
        <v>1</v>
      </c>
      <c r="S1418" s="3">
        <f>IF(ISBLANK(Table13[[#This Row],[T4]]),0,IF(Table13[[#This Row],[T4]]&gt;0,1,0))</f>
        <v>0</v>
      </c>
      <c r="T1418" s="3">
        <v>1.2</v>
      </c>
    </row>
    <row r="1419" spans="1:20">
      <c r="A1419" s="4">
        <v>43797.041666666664</v>
      </c>
      <c r="B1419">
        <v>43797</v>
      </c>
      <c r="C1419" s="3">
        <v>4.1666666666666664E-2</v>
      </c>
      <c r="D1419" s="3">
        <v>1</v>
      </c>
      <c r="E1419" s="3">
        <v>59</v>
      </c>
      <c r="F1419" s="3">
        <v>2</v>
      </c>
      <c r="G1419" s="5">
        <v>1</v>
      </c>
      <c r="H1419" s="3">
        <v>3</v>
      </c>
      <c r="I1419" s="3">
        <v>1.55139</v>
      </c>
      <c r="J1419" s="12">
        <f t="shared" si="23"/>
        <v>1.5291666666666666</v>
      </c>
      <c r="K1419" s="3">
        <v>58</v>
      </c>
      <c r="L1419" s="3">
        <v>58</v>
      </c>
      <c r="M1419" s="3">
        <v>0</v>
      </c>
      <c r="N1419" s="3">
        <v>0</v>
      </c>
      <c r="O1419" s="3"/>
      <c r="P1419" s="3">
        <f>IF(ISBLANK(Table13[[#This Row],[T1]]),0,IF(Table13[[#This Row],[T1]]&gt;0,1,0))</f>
        <v>1</v>
      </c>
      <c r="Q1419" s="3">
        <f>IF(ISBLANK(Table13[[#This Row],[T2]]),0,IF(Table13[[#This Row],[T2]]&gt;0,1,0))</f>
        <v>0</v>
      </c>
      <c r="R1419" s="3">
        <f>IF(ISBLANK(Table13[[#This Row],[T3]]),0,IF(Table13[[#This Row],[T3]]&gt;0,1,0))</f>
        <v>1</v>
      </c>
      <c r="S1419" s="3">
        <f>IF(ISBLANK(Table13[[#This Row],[T4]]),0,IF(Table13[[#This Row],[T4]]&gt;0,1,0))</f>
        <v>0</v>
      </c>
      <c r="T1419" s="3">
        <v>3</v>
      </c>
    </row>
    <row r="1420" spans="1:20">
      <c r="A1420" s="4">
        <v>43797.083333333336</v>
      </c>
      <c r="B1420">
        <v>43797</v>
      </c>
      <c r="C1420" s="3">
        <v>8.3333333333333329E-2</v>
      </c>
      <c r="D1420" s="3">
        <v>2</v>
      </c>
      <c r="E1420" s="3">
        <v>59</v>
      </c>
      <c r="F1420" s="3">
        <v>0.6</v>
      </c>
      <c r="G1420" s="5">
        <v>0.4</v>
      </c>
      <c r="H1420" s="3">
        <v>1</v>
      </c>
      <c r="I1420" s="3">
        <v>1.55139</v>
      </c>
      <c r="J1420" s="12">
        <f t="shared" si="23"/>
        <v>1.4416666666666664</v>
      </c>
      <c r="K1420" s="3">
        <v>58</v>
      </c>
      <c r="L1420" s="3">
        <v>58</v>
      </c>
      <c r="M1420" s="3">
        <v>0</v>
      </c>
      <c r="N1420" s="3">
        <v>0</v>
      </c>
      <c r="O1420" s="3"/>
      <c r="P1420" s="3">
        <f>IF(ISBLANK(Table13[[#This Row],[T1]]),0,IF(Table13[[#This Row],[T1]]&gt;0,1,0))</f>
        <v>1</v>
      </c>
      <c r="Q1420" s="3">
        <f>IF(ISBLANK(Table13[[#This Row],[T2]]),0,IF(Table13[[#This Row],[T2]]&gt;0,1,0))</f>
        <v>0</v>
      </c>
      <c r="R1420" s="3">
        <f>IF(ISBLANK(Table13[[#This Row],[T3]]),0,IF(Table13[[#This Row],[T3]]&gt;0,1,0))</f>
        <v>1</v>
      </c>
      <c r="S1420" s="3">
        <f>IF(ISBLANK(Table13[[#This Row],[T4]]),0,IF(Table13[[#This Row],[T4]]&gt;0,1,0))</f>
        <v>0</v>
      </c>
      <c r="T1420" s="3">
        <v>1</v>
      </c>
    </row>
    <row r="1421" spans="1:20">
      <c r="A1421" s="4">
        <v>43797.125</v>
      </c>
      <c r="B1421">
        <v>43797</v>
      </c>
      <c r="C1421" s="3">
        <v>0.125</v>
      </c>
      <c r="D1421" s="3">
        <v>3</v>
      </c>
      <c r="E1421" s="3">
        <v>59</v>
      </c>
      <c r="F1421" s="3">
        <v>0.3</v>
      </c>
      <c r="G1421" s="5">
        <v>0.2</v>
      </c>
      <c r="H1421" s="3">
        <v>0.5</v>
      </c>
      <c r="I1421" s="3">
        <v>1.55139</v>
      </c>
      <c r="J1421" s="12">
        <f t="shared" si="23"/>
        <v>1.4458333333333331</v>
      </c>
      <c r="K1421" s="3">
        <v>58</v>
      </c>
      <c r="L1421" s="3">
        <v>58</v>
      </c>
      <c r="M1421" s="3">
        <v>0</v>
      </c>
      <c r="N1421" s="3">
        <v>0</v>
      </c>
      <c r="O1421" s="3"/>
      <c r="P1421" s="3">
        <f>IF(ISBLANK(Table13[[#This Row],[T1]]),0,IF(Table13[[#This Row],[T1]]&gt;0,1,0))</f>
        <v>1</v>
      </c>
      <c r="Q1421" s="3">
        <f>IF(ISBLANK(Table13[[#This Row],[T2]]),0,IF(Table13[[#This Row],[T2]]&gt;0,1,0))</f>
        <v>0</v>
      </c>
      <c r="R1421" s="3">
        <f>IF(ISBLANK(Table13[[#This Row],[T3]]),0,IF(Table13[[#This Row],[T3]]&gt;0,1,0))</f>
        <v>1</v>
      </c>
      <c r="S1421" s="3">
        <f>IF(ISBLANK(Table13[[#This Row],[T4]]),0,IF(Table13[[#This Row],[T4]]&gt;0,1,0))</f>
        <v>0</v>
      </c>
      <c r="T1421" s="3">
        <v>0.5</v>
      </c>
    </row>
    <row r="1422" spans="1:20">
      <c r="A1422" s="4">
        <v>43797.166666666664</v>
      </c>
      <c r="B1422">
        <v>43797</v>
      </c>
      <c r="C1422" s="3">
        <v>0.16666666666666666</v>
      </c>
      <c r="D1422" s="3">
        <v>4</v>
      </c>
      <c r="E1422" s="3">
        <v>59</v>
      </c>
      <c r="F1422" s="3">
        <v>0.3</v>
      </c>
      <c r="G1422" s="5">
        <v>0.2</v>
      </c>
      <c r="H1422" s="3">
        <v>0.5</v>
      </c>
      <c r="I1422" s="3">
        <v>1.55139</v>
      </c>
      <c r="J1422" s="12">
        <f t="shared" si="23"/>
        <v>1.4833333333333332</v>
      </c>
      <c r="K1422" s="3">
        <v>58</v>
      </c>
      <c r="L1422" s="3">
        <v>58</v>
      </c>
      <c r="M1422" s="3">
        <v>0</v>
      </c>
      <c r="N1422" s="3">
        <v>0</v>
      </c>
      <c r="O1422" s="3"/>
      <c r="P1422" s="3">
        <f>IF(ISBLANK(Table13[[#This Row],[T1]]),0,IF(Table13[[#This Row],[T1]]&gt;0,1,0))</f>
        <v>1</v>
      </c>
      <c r="Q1422" s="3">
        <f>IF(ISBLANK(Table13[[#This Row],[T2]]),0,IF(Table13[[#This Row],[T2]]&gt;0,1,0))</f>
        <v>0</v>
      </c>
      <c r="R1422" s="3">
        <f>IF(ISBLANK(Table13[[#This Row],[T3]]),0,IF(Table13[[#This Row],[T3]]&gt;0,1,0))</f>
        <v>1</v>
      </c>
      <c r="S1422" s="3">
        <f>IF(ISBLANK(Table13[[#This Row],[T4]]),0,IF(Table13[[#This Row],[T4]]&gt;0,1,0))</f>
        <v>0</v>
      </c>
      <c r="T1422" s="3">
        <v>0.5</v>
      </c>
    </row>
    <row r="1423" spans="1:20">
      <c r="A1423" s="4">
        <v>43797.208333333336</v>
      </c>
      <c r="B1423">
        <v>43797</v>
      </c>
      <c r="C1423" s="3">
        <v>0.20833333333333334</v>
      </c>
      <c r="D1423" s="3">
        <v>5</v>
      </c>
      <c r="E1423" s="3">
        <v>59</v>
      </c>
      <c r="F1423" s="3">
        <v>0.3</v>
      </c>
      <c r="G1423" s="5">
        <v>0.2</v>
      </c>
      <c r="H1423" s="3">
        <v>0.5</v>
      </c>
      <c r="I1423" s="3">
        <v>1.55139</v>
      </c>
      <c r="J1423" s="12">
        <f t="shared" si="23"/>
        <v>1.5083333333333335</v>
      </c>
      <c r="K1423" s="3">
        <v>57</v>
      </c>
      <c r="L1423" s="3">
        <v>57</v>
      </c>
      <c r="M1423" s="3">
        <v>0</v>
      </c>
      <c r="N1423" s="3">
        <v>0</v>
      </c>
      <c r="O1423" s="3"/>
      <c r="P1423" s="3">
        <f>IF(ISBLANK(Table13[[#This Row],[T1]]),0,IF(Table13[[#This Row],[T1]]&gt;0,1,0))</f>
        <v>1</v>
      </c>
      <c r="Q1423" s="3">
        <f>IF(ISBLANK(Table13[[#This Row],[T2]]),0,IF(Table13[[#This Row],[T2]]&gt;0,1,0))</f>
        <v>0</v>
      </c>
      <c r="R1423" s="3">
        <f>IF(ISBLANK(Table13[[#This Row],[T3]]),0,IF(Table13[[#This Row],[T3]]&gt;0,1,0))</f>
        <v>1</v>
      </c>
      <c r="S1423" s="3">
        <f>IF(ISBLANK(Table13[[#This Row],[T4]]),0,IF(Table13[[#This Row],[T4]]&gt;0,1,0))</f>
        <v>0</v>
      </c>
      <c r="T1423" s="3">
        <v>0.5</v>
      </c>
    </row>
    <row r="1424" spans="1:20">
      <c r="A1424" s="4">
        <v>43797.25</v>
      </c>
      <c r="B1424">
        <v>43797</v>
      </c>
      <c r="C1424" s="3">
        <v>0.25</v>
      </c>
      <c r="D1424" s="3">
        <v>6</v>
      </c>
      <c r="E1424" s="3">
        <v>59</v>
      </c>
      <c r="F1424" s="3">
        <v>0.6</v>
      </c>
      <c r="G1424" s="5">
        <v>0.2</v>
      </c>
      <c r="H1424" s="3">
        <v>0.8</v>
      </c>
      <c r="I1424" s="3">
        <v>1.55139</v>
      </c>
      <c r="J1424" s="12">
        <f t="shared" si="23"/>
        <v>1.5458333333333334</v>
      </c>
      <c r="K1424" s="3">
        <v>58</v>
      </c>
      <c r="L1424" s="3">
        <v>58</v>
      </c>
      <c r="M1424" s="3">
        <v>0</v>
      </c>
      <c r="N1424" s="3">
        <v>0</v>
      </c>
      <c r="O1424" s="3"/>
      <c r="P1424" s="3">
        <f>IF(ISBLANK(Table13[[#This Row],[T1]]),0,IF(Table13[[#This Row],[T1]]&gt;0,1,0))</f>
        <v>1</v>
      </c>
      <c r="Q1424" s="3">
        <f>IF(ISBLANK(Table13[[#This Row],[T2]]),0,IF(Table13[[#This Row],[T2]]&gt;0,1,0))</f>
        <v>0</v>
      </c>
      <c r="R1424" s="3">
        <f>IF(ISBLANK(Table13[[#This Row],[T3]]),0,IF(Table13[[#This Row],[T3]]&gt;0,1,0))</f>
        <v>1</v>
      </c>
      <c r="S1424" s="3">
        <f>IF(ISBLANK(Table13[[#This Row],[T4]]),0,IF(Table13[[#This Row],[T4]]&gt;0,1,0))</f>
        <v>0</v>
      </c>
      <c r="T1424" s="3">
        <v>0.8</v>
      </c>
    </row>
    <row r="1425" spans="1:20">
      <c r="A1425" s="4">
        <v>43797.291666666664</v>
      </c>
      <c r="B1425">
        <v>43797</v>
      </c>
      <c r="C1425" s="3">
        <v>0.29166666666666669</v>
      </c>
      <c r="D1425" s="3">
        <v>7</v>
      </c>
      <c r="E1425" s="3">
        <v>59</v>
      </c>
      <c r="F1425" s="3">
        <v>1.5</v>
      </c>
      <c r="G1425" s="5">
        <v>0.4</v>
      </c>
      <c r="H1425" s="3">
        <v>1.9</v>
      </c>
      <c r="I1425" s="3">
        <v>1.55139</v>
      </c>
      <c r="J1425" s="12">
        <f t="shared" si="23"/>
        <v>1.5625</v>
      </c>
      <c r="K1425" s="3">
        <v>58</v>
      </c>
      <c r="L1425" s="3">
        <v>58</v>
      </c>
      <c r="M1425" s="3">
        <v>0</v>
      </c>
      <c r="N1425" s="3">
        <v>0</v>
      </c>
      <c r="O1425" s="3"/>
      <c r="P1425" s="3">
        <f>IF(ISBLANK(Table13[[#This Row],[T1]]),0,IF(Table13[[#This Row],[T1]]&gt;0,1,0))</f>
        <v>1</v>
      </c>
      <c r="Q1425" s="3">
        <f>IF(ISBLANK(Table13[[#This Row],[T2]]),0,IF(Table13[[#This Row],[T2]]&gt;0,1,0))</f>
        <v>0</v>
      </c>
      <c r="R1425" s="3">
        <f>IF(ISBLANK(Table13[[#This Row],[T3]]),0,IF(Table13[[#This Row],[T3]]&gt;0,1,0))</f>
        <v>1</v>
      </c>
      <c r="S1425" s="3">
        <f>IF(ISBLANK(Table13[[#This Row],[T4]]),0,IF(Table13[[#This Row],[T4]]&gt;0,1,0))</f>
        <v>0</v>
      </c>
      <c r="T1425" s="3">
        <v>1.9</v>
      </c>
    </row>
    <row r="1426" spans="1:20">
      <c r="A1426" s="4">
        <v>43797.333333333336</v>
      </c>
      <c r="B1426">
        <v>43797</v>
      </c>
      <c r="C1426" s="3">
        <v>0.33333333333333331</v>
      </c>
      <c r="D1426" s="3">
        <v>8</v>
      </c>
      <c r="E1426" s="3">
        <v>59</v>
      </c>
      <c r="F1426" s="3">
        <v>0.2</v>
      </c>
      <c r="G1426" s="5">
        <v>0.5</v>
      </c>
      <c r="H1426" s="3">
        <v>0.7</v>
      </c>
      <c r="I1426" s="3">
        <v>1.55139</v>
      </c>
      <c r="J1426" s="12">
        <f t="shared" si="23"/>
        <v>1.5458333333333334</v>
      </c>
      <c r="K1426" s="3">
        <v>58</v>
      </c>
      <c r="L1426" s="3">
        <v>57</v>
      </c>
      <c r="M1426" s="3">
        <v>0</v>
      </c>
      <c r="N1426" s="3">
        <v>0</v>
      </c>
      <c r="O1426" s="3"/>
      <c r="P1426" s="3">
        <f>IF(ISBLANK(Table13[[#This Row],[T1]]),0,IF(Table13[[#This Row],[T1]]&gt;0,1,0))</f>
        <v>1</v>
      </c>
      <c r="Q1426" s="3">
        <f>IF(ISBLANK(Table13[[#This Row],[T2]]),0,IF(Table13[[#This Row],[T2]]&gt;0,1,0))</f>
        <v>0</v>
      </c>
      <c r="R1426" s="3">
        <f>IF(ISBLANK(Table13[[#This Row],[T3]]),0,IF(Table13[[#This Row],[T3]]&gt;0,1,0))</f>
        <v>1</v>
      </c>
      <c r="S1426" s="3">
        <f>IF(ISBLANK(Table13[[#This Row],[T4]]),0,IF(Table13[[#This Row],[T4]]&gt;0,1,0))</f>
        <v>0</v>
      </c>
      <c r="T1426" s="3">
        <v>0.7</v>
      </c>
    </row>
    <row r="1427" spans="1:20">
      <c r="A1427" s="4">
        <v>43797.375</v>
      </c>
      <c r="B1427">
        <v>43797</v>
      </c>
      <c r="C1427" s="3">
        <v>0.375</v>
      </c>
      <c r="D1427" s="3">
        <v>9</v>
      </c>
      <c r="E1427" s="3">
        <v>59</v>
      </c>
      <c r="F1427" s="3">
        <v>1.4</v>
      </c>
      <c r="G1427" s="5">
        <v>1.6</v>
      </c>
      <c r="H1427" s="3">
        <v>3</v>
      </c>
      <c r="I1427" s="3">
        <v>1.55139</v>
      </c>
      <c r="J1427" s="12">
        <f t="shared" si="23"/>
        <v>1.5999999999999999</v>
      </c>
      <c r="K1427" s="3">
        <v>58</v>
      </c>
      <c r="L1427" s="3">
        <v>58</v>
      </c>
      <c r="M1427" s="3">
        <v>0</v>
      </c>
      <c r="N1427" s="3">
        <v>0</v>
      </c>
      <c r="O1427" s="3"/>
      <c r="P1427" s="3">
        <f>IF(ISBLANK(Table13[[#This Row],[T1]]),0,IF(Table13[[#This Row],[T1]]&gt;0,1,0))</f>
        <v>0</v>
      </c>
      <c r="Q1427" s="3">
        <f>IF(ISBLANK(Table13[[#This Row],[T2]]),0,IF(Table13[[#This Row],[T2]]&gt;0,1,0))</f>
        <v>0</v>
      </c>
      <c r="R1427" s="3">
        <f>IF(ISBLANK(Table13[[#This Row],[T3]]),0,IF(Table13[[#This Row],[T3]]&gt;0,1,0))</f>
        <v>1</v>
      </c>
      <c r="S1427" s="3">
        <f>IF(ISBLANK(Table13[[#This Row],[T4]]),0,IF(Table13[[#This Row],[T4]]&gt;0,1,0))</f>
        <v>0</v>
      </c>
      <c r="T1427" s="3">
        <v>3</v>
      </c>
    </row>
    <row r="1428" spans="1:20">
      <c r="A1428" s="4">
        <v>43797.416666666664</v>
      </c>
      <c r="B1428">
        <v>43797</v>
      </c>
      <c r="C1428" s="3">
        <v>0.41666666666666669</v>
      </c>
      <c r="D1428" s="3">
        <v>10</v>
      </c>
      <c r="E1428" s="3">
        <v>59</v>
      </c>
      <c r="F1428" s="3">
        <v>2.1</v>
      </c>
      <c r="G1428" s="5">
        <v>2.5</v>
      </c>
      <c r="H1428" s="3">
        <v>4.5999999999999996</v>
      </c>
      <c r="I1428" s="3">
        <v>1.55139</v>
      </c>
      <c r="J1428" s="12">
        <f t="shared" si="23"/>
        <v>1.5041666666666664</v>
      </c>
      <c r="K1428" s="3">
        <v>18</v>
      </c>
      <c r="L1428" s="3">
        <v>54</v>
      </c>
      <c r="M1428" s="3">
        <v>0</v>
      </c>
      <c r="N1428" s="3">
        <v>0</v>
      </c>
      <c r="O1428" s="3"/>
      <c r="P1428" s="3">
        <f>IF(ISBLANK(Table13[[#This Row],[T1]]),0,IF(Table13[[#This Row],[T1]]&gt;0,1,0))</f>
        <v>0</v>
      </c>
      <c r="Q1428" s="3">
        <f>IF(ISBLANK(Table13[[#This Row],[T2]]),0,IF(Table13[[#This Row],[T2]]&gt;0,1,0))</f>
        <v>0</v>
      </c>
      <c r="R1428" s="3">
        <f>IF(ISBLANK(Table13[[#This Row],[T3]]),0,IF(Table13[[#This Row],[T3]]&gt;0,1,0))</f>
        <v>1</v>
      </c>
      <c r="S1428" s="3">
        <f>IF(ISBLANK(Table13[[#This Row],[T4]]),0,IF(Table13[[#This Row],[T4]]&gt;0,1,0))</f>
        <v>0</v>
      </c>
      <c r="T1428" s="3">
        <v>4.5999999999999996</v>
      </c>
    </row>
    <row r="1429" spans="1:20">
      <c r="A1429" s="4">
        <v>43797.458333333336</v>
      </c>
      <c r="B1429">
        <v>43797</v>
      </c>
      <c r="C1429" s="3">
        <v>0.45833333333333331</v>
      </c>
      <c r="D1429" s="3">
        <v>11</v>
      </c>
      <c r="E1429" s="3">
        <v>59</v>
      </c>
      <c r="F1429" s="3">
        <v>1.8</v>
      </c>
      <c r="G1429" s="5">
        <v>1.8</v>
      </c>
      <c r="H1429" s="3">
        <v>3.6</v>
      </c>
      <c r="I1429" s="3">
        <v>1.55139</v>
      </c>
      <c r="J1429" s="12">
        <f t="shared" si="23"/>
        <v>1.4208333333333332</v>
      </c>
      <c r="K1429" s="3">
        <v>0</v>
      </c>
      <c r="L1429" s="3">
        <v>45</v>
      </c>
      <c r="M1429" s="3">
        <v>0</v>
      </c>
      <c r="N1429" s="3">
        <v>0</v>
      </c>
      <c r="O1429" s="3"/>
      <c r="P1429" s="3">
        <f>IF(ISBLANK(Table13[[#This Row],[T1]]),0,IF(Table13[[#This Row],[T1]]&gt;0,1,0))</f>
        <v>0</v>
      </c>
      <c r="Q1429" s="3">
        <f>IF(ISBLANK(Table13[[#This Row],[T2]]),0,IF(Table13[[#This Row],[T2]]&gt;0,1,0))</f>
        <v>0</v>
      </c>
      <c r="R1429" s="3">
        <f>IF(ISBLANK(Table13[[#This Row],[T3]]),0,IF(Table13[[#This Row],[T3]]&gt;0,1,0))</f>
        <v>1</v>
      </c>
      <c r="S1429" s="3">
        <f>IF(ISBLANK(Table13[[#This Row],[T4]]),0,IF(Table13[[#This Row],[T4]]&gt;0,1,0))</f>
        <v>0</v>
      </c>
      <c r="T1429" s="3">
        <v>3.6</v>
      </c>
    </row>
    <row r="1430" spans="1:20">
      <c r="A1430" s="4">
        <v>43797.5</v>
      </c>
      <c r="B1430">
        <v>43797</v>
      </c>
      <c r="C1430" s="3">
        <v>0.5</v>
      </c>
      <c r="D1430" s="3">
        <v>12</v>
      </c>
      <c r="E1430" s="3">
        <v>59</v>
      </c>
      <c r="F1430" s="3">
        <v>0.2</v>
      </c>
      <c r="G1430" s="5">
        <v>0.2</v>
      </c>
      <c r="H1430" s="3">
        <v>0.4</v>
      </c>
      <c r="I1430" s="3">
        <v>1.55139</v>
      </c>
      <c r="J1430" s="12">
        <f t="shared" si="23"/>
        <v>1.3708333333333333</v>
      </c>
      <c r="K1430" s="3"/>
      <c r="L1430" s="3"/>
      <c r="M1430" s="3"/>
      <c r="N1430" s="3"/>
      <c r="O1430" s="3"/>
      <c r="P1430" s="3">
        <f>IF(ISBLANK(Table13[[#This Row],[T1]]),0,IF(Table13[[#This Row],[T1]]&gt;0,1,0))</f>
        <v>0</v>
      </c>
      <c r="Q1430" s="3">
        <f>IF(ISBLANK(Table13[[#This Row],[T2]]),0,IF(Table13[[#This Row],[T2]]&gt;0,1,0))</f>
        <v>0</v>
      </c>
      <c r="R1430" s="3">
        <f>IF(ISBLANK(Table13[[#This Row],[T3]]),0,IF(Table13[[#This Row],[T3]]&gt;0,1,0))</f>
        <v>0</v>
      </c>
      <c r="S1430" s="3">
        <f>IF(ISBLANK(Table13[[#This Row],[T4]]),0,IF(Table13[[#This Row],[T4]]&gt;0,1,0))</f>
        <v>0</v>
      </c>
      <c r="T1430" s="3">
        <v>0.4</v>
      </c>
    </row>
    <row r="1431" spans="1:20">
      <c r="A1431" s="4">
        <v>43797.541666666664</v>
      </c>
      <c r="B1431">
        <v>43797</v>
      </c>
      <c r="C1431" s="3">
        <v>0.54166666666666663</v>
      </c>
      <c r="D1431" s="3">
        <v>13</v>
      </c>
      <c r="E1431" s="3">
        <v>59</v>
      </c>
      <c r="F1431" s="3">
        <v>0.2</v>
      </c>
      <c r="G1431" s="5">
        <v>0.2</v>
      </c>
      <c r="H1431" s="3">
        <v>0.4</v>
      </c>
      <c r="I1431" s="3">
        <v>1.55139</v>
      </c>
      <c r="J1431" s="12">
        <f t="shared" si="23"/>
        <v>1.3708333333333333</v>
      </c>
      <c r="K1431" s="3"/>
      <c r="L1431" s="3"/>
      <c r="M1431" s="3"/>
      <c r="N1431" s="3"/>
      <c r="O1431" s="3"/>
      <c r="P1431" s="3">
        <f>IF(ISBLANK(Table13[[#This Row],[T1]]),0,IF(Table13[[#This Row],[T1]]&gt;0,1,0))</f>
        <v>0</v>
      </c>
      <c r="Q1431" s="3">
        <f>IF(ISBLANK(Table13[[#This Row],[T2]]),0,IF(Table13[[#This Row],[T2]]&gt;0,1,0))</f>
        <v>0</v>
      </c>
      <c r="R1431" s="3">
        <f>IF(ISBLANK(Table13[[#This Row],[T3]]),0,IF(Table13[[#This Row],[T3]]&gt;0,1,0))</f>
        <v>1</v>
      </c>
      <c r="S1431" s="3">
        <f>IF(ISBLANK(Table13[[#This Row],[T4]]),0,IF(Table13[[#This Row],[T4]]&gt;0,1,0))</f>
        <v>0</v>
      </c>
      <c r="T1431" s="3">
        <v>0.4</v>
      </c>
    </row>
    <row r="1432" spans="1:20">
      <c r="A1432" s="4">
        <v>43797.583333333336</v>
      </c>
      <c r="B1432">
        <v>43797</v>
      </c>
      <c r="C1432" s="3">
        <v>0.58333333333333337</v>
      </c>
      <c r="D1432" s="3">
        <v>14</v>
      </c>
      <c r="E1432" s="3">
        <v>59</v>
      </c>
      <c r="F1432" s="3">
        <v>0.2</v>
      </c>
      <c r="G1432" s="5">
        <v>0.2</v>
      </c>
      <c r="H1432" s="3">
        <v>0.4</v>
      </c>
      <c r="I1432" s="3">
        <v>1.55139</v>
      </c>
      <c r="J1432" s="12">
        <f t="shared" si="23"/>
        <v>1.3749999999999998</v>
      </c>
      <c r="K1432" s="3"/>
      <c r="L1432" s="3"/>
      <c r="M1432" s="3"/>
      <c r="N1432" s="3"/>
      <c r="O1432" s="3"/>
      <c r="P1432" s="3">
        <f>IF(ISBLANK(Table13[[#This Row],[T1]]),0,IF(Table13[[#This Row],[T1]]&gt;0,1,0))</f>
        <v>1</v>
      </c>
      <c r="Q1432" s="3">
        <f>IF(ISBLANK(Table13[[#This Row],[T2]]),0,IF(Table13[[#This Row],[T2]]&gt;0,1,0))</f>
        <v>0</v>
      </c>
      <c r="R1432" s="3">
        <f>IF(ISBLANK(Table13[[#This Row],[T3]]),0,IF(Table13[[#This Row],[T3]]&gt;0,1,0))</f>
        <v>1</v>
      </c>
      <c r="S1432" s="3">
        <f>IF(ISBLANK(Table13[[#This Row],[T4]]),0,IF(Table13[[#This Row],[T4]]&gt;0,1,0))</f>
        <v>0</v>
      </c>
      <c r="T1432" s="3">
        <v>0.4</v>
      </c>
    </row>
    <row r="1433" spans="1:20">
      <c r="A1433" s="4">
        <v>43797.625</v>
      </c>
      <c r="B1433">
        <v>43797</v>
      </c>
      <c r="C1433" s="3">
        <v>0.625</v>
      </c>
      <c r="D1433" s="3">
        <v>15</v>
      </c>
      <c r="E1433" s="3">
        <v>59</v>
      </c>
      <c r="F1433" s="3">
        <v>0.2</v>
      </c>
      <c r="G1433" s="5">
        <v>0.4</v>
      </c>
      <c r="H1433" s="3">
        <v>0.60000000000000009</v>
      </c>
      <c r="I1433" s="3">
        <v>1.55139</v>
      </c>
      <c r="J1433" s="12">
        <f t="shared" si="23"/>
        <v>1.3875</v>
      </c>
      <c r="K1433" s="3"/>
      <c r="L1433" s="3"/>
      <c r="M1433" s="3"/>
      <c r="N1433" s="3"/>
      <c r="O1433" s="3"/>
      <c r="P1433" s="3">
        <f>IF(ISBLANK(Table13[[#This Row],[T1]]),0,IF(Table13[[#This Row],[T1]]&gt;0,1,0))</f>
        <v>1</v>
      </c>
      <c r="Q1433" s="3">
        <f>IF(ISBLANK(Table13[[#This Row],[T2]]),0,IF(Table13[[#This Row],[T2]]&gt;0,1,0))</f>
        <v>0</v>
      </c>
      <c r="R1433" s="3">
        <f>IF(ISBLANK(Table13[[#This Row],[T3]]),0,IF(Table13[[#This Row],[T3]]&gt;0,1,0))</f>
        <v>1</v>
      </c>
      <c r="S1433" s="3">
        <f>IF(ISBLANK(Table13[[#This Row],[T4]]),0,IF(Table13[[#This Row],[T4]]&gt;0,1,0))</f>
        <v>0</v>
      </c>
      <c r="T1433" s="3">
        <v>0.60000000000000009</v>
      </c>
    </row>
    <row r="1434" spans="1:20">
      <c r="A1434" s="4">
        <v>43797.666666666664</v>
      </c>
      <c r="B1434">
        <v>43797</v>
      </c>
      <c r="C1434" s="3">
        <v>0.66666666666666663</v>
      </c>
      <c r="D1434" s="3">
        <v>16</v>
      </c>
      <c r="E1434" s="3">
        <v>59</v>
      </c>
      <c r="F1434" s="3">
        <v>1.3</v>
      </c>
      <c r="G1434" s="5">
        <v>1.4</v>
      </c>
      <c r="H1434" s="3">
        <v>2.7</v>
      </c>
      <c r="I1434" s="3">
        <v>1.55139</v>
      </c>
      <c r="J1434" s="12">
        <f t="shared" si="23"/>
        <v>1.4166666666666663</v>
      </c>
      <c r="K1434" s="3"/>
      <c r="L1434" s="3"/>
      <c r="M1434" s="3"/>
      <c r="N1434" s="3"/>
      <c r="O1434" s="3"/>
      <c r="P1434" s="3">
        <f>IF(ISBLANK(Table13[[#This Row],[T1]]),0,IF(Table13[[#This Row],[T1]]&gt;0,1,0))</f>
        <v>1</v>
      </c>
      <c r="Q1434" s="3">
        <f>IF(ISBLANK(Table13[[#This Row],[T2]]),0,IF(Table13[[#This Row],[T2]]&gt;0,1,0))</f>
        <v>0</v>
      </c>
      <c r="R1434" s="3">
        <f>IF(ISBLANK(Table13[[#This Row],[T3]]),0,IF(Table13[[#This Row],[T3]]&gt;0,1,0))</f>
        <v>1</v>
      </c>
      <c r="S1434" s="3">
        <f>IF(ISBLANK(Table13[[#This Row],[T4]]),0,IF(Table13[[#This Row],[T4]]&gt;0,1,0))</f>
        <v>0</v>
      </c>
      <c r="T1434" s="3">
        <v>2.7</v>
      </c>
    </row>
    <row r="1435" spans="1:20">
      <c r="A1435" s="4">
        <v>43797.708333333336</v>
      </c>
      <c r="B1435">
        <v>43797</v>
      </c>
      <c r="C1435" s="3">
        <v>0.70833333333333337</v>
      </c>
      <c r="D1435" s="3">
        <v>17</v>
      </c>
      <c r="E1435" s="3">
        <v>59</v>
      </c>
      <c r="F1435" s="3">
        <v>1.1000000000000001</v>
      </c>
      <c r="G1435" s="5">
        <v>1</v>
      </c>
      <c r="H1435" s="3">
        <v>2.1</v>
      </c>
      <c r="I1435" s="3">
        <v>1.55139</v>
      </c>
      <c r="J1435" s="12">
        <f t="shared" si="23"/>
        <v>1.4208333333333332</v>
      </c>
      <c r="K1435" s="3"/>
      <c r="L1435" s="3"/>
      <c r="M1435" s="3"/>
      <c r="N1435" s="3"/>
      <c r="O1435" s="3"/>
      <c r="P1435" s="3">
        <f>IF(ISBLANK(Table13[[#This Row],[T1]]),0,IF(Table13[[#This Row],[T1]]&gt;0,1,0))</f>
        <v>1</v>
      </c>
      <c r="Q1435" s="3">
        <f>IF(ISBLANK(Table13[[#This Row],[T2]]),0,IF(Table13[[#This Row],[T2]]&gt;0,1,0))</f>
        <v>0</v>
      </c>
      <c r="R1435" s="3">
        <f>IF(ISBLANK(Table13[[#This Row],[T3]]),0,IF(Table13[[#This Row],[T3]]&gt;0,1,0))</f>
        <v>1</v>
      </c>
      <c r="S1435" s="3">
        <f>IF(ISBLANK(Table13[[#This Row],[T4]]),0,IF(Table13[[#This Row],[T4]]&gt;0,1,0))</f>
        <v>0</v>
      </c>
      <c r="T1435" s="3">
        <v>2.1</v>
      </c>
    </row>
    <row r="1436" spans="1:20">
      <c r="A1436" s="4">
        <v>43797.75</v>
      </c>
      <c r="B1436">
        <v>43797</v>
      </c>
      <c r="C1436" s="3">
        <v>0.75</v>
      </c>
      <c r="D1436" s="3">
        <v>18</v>
      </c>
      <c r="E1436" s="3">
        <v>59</v>
      </c>
      <c r="F1436" s="3">
        <v>0.9</v>
      </c>
      <c r="G1436" s="5">
        <v>0.7</v>
      </c>
      <c r="H1436" s="3">
        <v>1.6</v>
      </c>
      <c r="I1436" s="3">
        <v>1.55139</v>
      </c>
      <c r="J1436" s="12">
        <f t="shared" si="23"/>
        <v>1.4666666666666666</v>
      </c>
      <c r="K1436" s="3"/>
      <c r="L1436" s="3"/>
      <c r="M1436" s="3"/>
      <c r="N1436" s="3"/>
      <c r="O1436" s="3"/>
      <c r="P1436" s="3">
        <f>IF(ISBLANK(Table13[[#This Row],[T1]]),0,IF(Table13[[#This Row],[T1]]&gt;0,1,0))</f>
        <v>1</v>
      </c>
      <c r="Q1436" s="3">
        <f>IF(ISBLANK(Table13[[#This Row],[T2]]),0,IF(Table13[[#This Row],[T2]]&gt;0,1,0))</f>
        <v>0</v>
      </c>
      <c r="R1436" s="3">
        <f>IF(ISBLANK(Table13[[#This Row],[T3]]),0,IF(Table13[[#This Row],[T3]]&gt;0,1,0))</f>
        <v>1</v>
      </c>
      <c r="S1436" s="3">
        <f>IF(ISBLANK(Table13[[#This Row],[T4]]),0,IF(Table13[[#This Row],[T4]]&gt;0,1,0))</f>
        <v>0</v>
      </c>
      <c r="T1436" s="3">
        <v>1.6</v>
      </c>
    </row>
    <row r="1437" spans="1:20">
      <c r="A1437" s="4">
        <v>43797.791666666664</v>
      </c>
      <c r="B1437">
        <v>43797</v>
      </c>
      <c r="C1437" s="3">
        <v>0.79166666666666663</v>
      </c>
      <c r="D1437" s="3">
        <v>19</v>
      </c>
      <c r="E1437" s="3">
        <v>59</v>
      </c>
      <c r="F1437" s="3">
        <v>0.7</v>
      </c>
      <c r="G1437" s="5">
        <v>1.8</v>
      </c>
      <c r="H1437" s="3">
        <v>2.5</v>
      </c>
      <c r="I1437" s="3">
        <v>1.55139</v>
      </c>
      <c r="J1437" s="12">
        <f t="shared" si="23"/>
        <v>1.458333333333333</v>
      </c>
      <c r="K1437" s="3"/>
      <c r="L1437" s="3"/>
      <c r="M1437" s="3"/>
      <c r="N1437" s="3"/>
      <c r="O1437" s="3"/>
      <c r="P1437" s="3">
        <f>IF(ISBLANK(Table13[[#This Row],[T1]]),0,IF(Table13[[#This Row],[T1]]&gt;0,1,0))</f>
        <v>1</v>
      </c>
      <c r="Q1437" s="3">
        <f>IF(ISBLANK(Table13[[#This Row],[T2]]),0,IF(Table13[[#This Row],[T2]]&gt;0,1,0))</f>
        <v>0</v>
      </c>
      <c r="R1437" s="3">
        <f>IF(ISBLANK(Table13[[#This Row],[T3]]),0,IF(Table13[[#This Row],[T3]]&gt;0,1,0))</f>
        <v>1</v>
      </c>
      <c r="S1437" s="3">
        <f>IF(ISBLANK(Table13[[#This Row],[T4]]),0,IF(Table13[[#This Row],[T4]]&gt;0,1,0))</f>
        <v>0</v>
      </c>
      <c r="T1437" s="3">
        <v>2.5</v>
      </c>
    </row>
    <row r="1438" spans="1:20">
      <c r="A1438" s="4">
        <v>43797.833333333336</v>
      </c>
      <c r="B1438">
        <v>43797</v>
      </c>
      <c r="C1438" s="3">
        <v>0.83333333333333337</v>
      </c>
      <c r="D1438" s="3">
        <v>20</v>
      </c>
      <c r="E1438" s="3">
        <v>59</v>
      </c>
      <c r="F1438" s="3">
        <v>0.8</v>
      </c>
      <c r="G1438" s="5">
        <v>0.7</v>
      </c>
      <c r="H1438" s="3">
        <v>1.5</v>
      </c>
      <c r="I1438" s="3">
        <v>1.55139</v>
      </c>
      <c r="J1438" s="12">
        <f t="shared" si="23"/>
        <v>1.4208333333333332</v>
      </c>
      <c r="K1438" s="3"/>
      <c r="L1438" s="3"/>
      <c r="M1438" s="3"/>
      <c r="N1438" s="3"/>
      <c r="O1438" s="3"/>
      <c r="P1438" s="3">
        <f>IF(ISBLANK(Table13[[#This Row],[T1]]),0,IF(Table13[[#This Row],[T1]]&gt;0,1,0))</f>
        <v>1</v>
      </c>
      <c r="Q1438" s="3">
        <f>IF(ISBLANK(Table13[[#This Row],[T2]]),0,IF(Table13[[#This Row],[T2]]&gt;0,1,0))</f>
        <v>0</v>
      </c>
      <c r="R1438" s="3">
        <f>IF(ISBLANK(Table13[[#This Row],[T3]]),0,IF(Table13[[#This Row],[T3]]&gt;0,1,0))</f>
        <v>1</v>
      </c>
      <c r="S1438" s="3">
        <f>IF(ISBLANK(Table13[[#This Row],[T4]]),0,IF(Table13[[#This Row],[T4]]&gt;0,1,0))</f>
        <v>0</v>
      </c>
      <c r="T1438" s="3">
        <v>1.5</v>
      </c>
    </row>
    <row r="1439" spans="1:20">
      <c r="A1439" s="4">
        <v>43797.875</v>
      </c>
      <c r="B1439">
        <v>43797</v>
      </c>
      <c r="C1439" s="3">
        <v>0.875</v>
      </c>
      <c r="D1439" s="3">
        <v>21</v>
      </c>
      <c r="E1439" s="3">
        <v>59</v>
      </c>
      <c r="F1439" s="3">
        <v>0.6</v>
      </c>
      <c r="G1439" s="5">
        <v>0.8</v>
      </c>
      <c r="H1439" s="3">
        <v>1.4</v>
      </c>
      <c r="I1439" s="3">
        <v>1.55139</v>
      </c>
      <c r="J1439" s="12">
        <f t="shared" si="23"/>
        <v>1.4291666666666665</v>
      </c>
      <c r="K1439" s="3">
        <v>0</v>
      </c>
      <c r="L1439" s="3">
        <v>21</v>
      </c>
      <c r="M1439" s="3">
        <v>0</v>
      </c>
      <c r="N1439" s="3">
        <v>0</v>
      </c>
      <c r="O1439" s="3"/>
      <c r="P1439" s="3">
        <f>IF(ISBLANK(Table13[[#This Row],[T1]]),0,IF(Table13[[#This Row],[T1]]&gt;0,1,0))</f>
        <v>1</v>
      </c>
      <c r="Q1439" s="3">
        <f>IF(ISBLANK(Table13[[#This Row],[T2]]),0,IF(Table13[[#This Row],[T2]]&gt;0,1,0))</f>
        <v>1</v>
      </c>
      <c r="R1439" s="3">
        <f>IF(ISBLANK(Table13[[#This Row],[T3]]),0,IF(Table13[[#This Row],[T3]]&gt;0,1,0))</f>
        <v>1</v>
      </c>
      <c r="S1439" s="3">
        <f>IF(ISBLANK(Table13[[#This Row],[T4]]),0,IF(Table13[[#This Row],[T4]]&gt;0,1,0))</f>
        <v>0</v>
      </c>
      <c r="T1439" s="3">
        <v>1.4</v>
      </c>
    </row>
    <row r="1440" spans="1:20">
      <c r="A1440" s="4">
        <v>43797.916666666664</v>
      </c>
      <c r="B1440">
        <v>43797</v>
      </c>
      <c r="C1440" s="3">
        <v>0.91666666666666663</v>
      </c>
      <c r="D1440" s="3">
        <v>22</v>
      </c>
      <c r="E1440" s="3">
        <v>59</v>
      </c>
      <c r="F1440" s="3">
        <v>0.4</v>
      </c>
      <c r="G1440" s="5">
        <v>1.3</v>
      </c>
      <c r="H1440" s="3">
        <v>1.7000000000000002</v>
      </c>
      <c r="I1440" s="3">
        <v>1.55139</v>
      </c>
      <c r="J1440" s="12">
        <f t="shared" si="23"/>
        <v>1.5583333333333333</v>
      </c>
      <c r="K1440" s="3">
        <v>0</v>
      </c>
      <c r="L1440" s="3">
        <v>45</v>
      </c>
      <c r="M1440" s="3">
        <v>0</v>
      </c>
      <c r="N1440" s="3">
        <v>0</v>
      </c>
      <c r="O1440" s="3"/>
      <c r="P1440" s="3">
        <f>IF(ISBLANK(Table13[[#This Row],[T1]]),0,IF(Table13[[#This Row],[T1]]&gt;0,1,0))</f>
        <v>1</v>
      </c>
      <c r="Q1440" s="3">
        <f>IF(ISBLANK(Table13[[#This Row],[T2]]),0,IF(Table13[[#This Row],[T2]]&gt;0,1,0))</f>
        <v>1</v>
      </c>
      <c r="R1440" s="3">
        <f>IF(ISBLANK(Table13[[#This Row],[T3]]),0,IF(Table13[[#This Row],[T3]]&gt;0,1,0))</f>
        <v>1</v>
      </c>
      <c r="S1440" s="3">
        <f>IF(ISBLANK(Table13[[#This Row],[T4]]),0,IF(Table13[[#This Row],[T4]]&gt;0,1,0))</f>
        <v>0</v>
      </c>
      <c r="T1440" s="3">
        <v>1.7000000000000002</v>
      </c>
    </row>
    <row r="1441" spans="1:20">
      <c r="A1441" s="4">
        <v>43797.958333333336</v>
      </c>
      <c r="B1441">
        <v>43797</v>
      </c>
      <c r="C1441" s="3">
        <v>0.95833333333333337</v>
      </c>
      <c r="D1441" s="3">
        <v>23</v>
      </c>
      <c r="E1441" s="3">
        <v>59</v>
      </c>
      <c r="F1441" s="3">
        <v>0.2</v>
      </c>
      <c r="G1441" s="5">
        <v>0.2</v>
      </c>
      <c r="H1441" s="3">
        <v>0.4</v>
      </c>
      <c r="I1441" s="3">
        <v>1.55139</v>
      </c>
      <c r="J1441" s="12">
        <f t="shared" si="23"/>
        <v>1.5708333333333335</v>
      </c>
      <c r="K1441" s="3">
        <v>0</v>
      </c>
      <c r="L1441" s="3">
        <v>38</v>
      </c>
      <c r="M1441" s="3">
        <v>0</v>
      </c>
      <c r="N1441" s="3">
        <v>0</v>
      </c>
      <c r="O1441" s="3"/>
      <c r="P1441" s="3">
        <f>IF(ISBLANK(Table13[[#This Row],[T1]]),0,IF(Table13[[#This Row],[T1]]&gt;0,1,0))</f>
        <v>1</v>
      </c>
      <c r="Q1441" s="3">
        <f>IF(ISBLANK(Table13[[#This Row],[T2]]),0,IF(Table13[[#This Row],[T2]]&gt;0,1,0))</f>
        <v>1</v>
      </c>
      <c r="R1441" s="3">
        <f>IF(ISBLANK(Table13[[#This Row],[T3]]),0,IF(Table13[[#This Row],[T3]]&gt;0,1,0))</f>
        <v>1</v>
      </c>
      <c r="S1441" s="3">
        <f>IF(ISBLANK(Table13[[#This Row],[T4]]),0,IF(Table13[[#This Row],[T4]]&gt;0,1,0))</f>
        <v>0</v>
      </c>
      <c r="T1441" s="3">
        <v>0.4</v>
      </c>
    </row>
    <row r="1442" spans="1:20">
      <c r="A1442" s="4">
        <v>43798</v>
      </c>
      <c r="B1442">
        <v>43798</v>
      </c>
      <c r="C1442" s="3">
        <v>0</v>
      </c>
      <c r="D1442" s="3">
        <v>0</v>
      </c>
      <c r="E1442" s="3">
        <v>60</v>
      </c>
      <c r="F1442" s="3">
        <v>0.4</v>
      </c>
      <c r="G1442" s="5">
        <v>0.5</v>
      </c>
      <c r="H1442" s="3">
        <v>0.9</v>
      </c>
      <c r="I1442" s="3">
        <v>1.55139</v>
      </c>
      <c r="J1442" s="12">
        <f t="shared" si="23"/>
        <v>1.575</v>
      </c>
      <c r="K1442" s="3">
        <v>0</v>
      </c>
      <c r="L1442" s="3">
        <v>25</v>
      </c>
      <c r="M1442" s="3">
        <v>0</v>
      </c>
      <c r="N1442" s="3">
        <v>0</v>
      </c>
      <c r="O1442" s="3"/>
      <c r="P1442" s="3">
        <f>IF(ISBLANK(Table13[[#This Row],[T1]]),0,IF(Table13[[#This Row],[T1]]&gt;0,1,0))</f>
        <v>1</v>
      </c>
      <c r="Q1442" s="3">
        <f>IF(ISBLANK(Table13[[#This Row],[T2]]),0,IF(Table13[[#This Row],[T2]]&gt;0,1,0))</f>
        <v>1</v>
      </c>
      <c r="R1442" s="3">
        <f>IF(ISBLANK(Table13[[#This Row],[T3]]),0,IF(Table13[[#This Row],[T3]]&gt;0,1,0))</f>
        <v>1</v>
      </c>
      <c r="S1442" s="3">
        <f>IF(ISBLANK(Table13[[#This Row],[T4]]),0,IF(Table13[[#This Row],[T4]]&gt;0,1,0))</f>
        <v>0</v>
      </c>
      <c r="T1442" s="3">
        <v>0.9</v>
      </c>
    </row>
    <row r="1443" spans="1:20">
      <c r="A1443" s="4">
        <v>43798.041666666664</v>
      </c>
      <c r="B1443">
        <v>43798</v>
      </c>
      <c r="C1443" s="3">
        <v>4.1666666666666664E-2</v>
      </c>
      <c r="D1443" s="3">
        <v>1</v>
      </c>
      <c r="E1443" s="3">
        <v>60</v>
      </c>
      <c r="F1443" s="3">
        <v>0.5</v>
      </c>
      <c r="G1443" s="5">
        <v>0.4</v>
      </c>
      <c r="H1443" s="3">
        <v>0.9</v>
      </c>
      <c r="I1443" s="3">
        <v>1.55139</v>
      </c>
      <c r="J1443" s="12">
        <f t="shared" si="23"/>
        <v>1.5541666666666665</v>
      </c>
      <c r="K1443" s="3">
        <v>0</v>
      </c>
      <c r="L1443" s="3">
        <v>32</v>
      </c>
      <c r="M1443" s="3">
        <v>0</v>
      </c>
      <c r="N1443" s="3">
        <v>0</v>
      </c>
      <c r="O1443" s="3"/>
      <c r="P1443" s="3">
        <f>IF(ISBLANK(Table13[[#This Row],[T1]]),0,IF(Table13[[#This Row],[T1]]&gt;0,1,0))</f>
        <v>1</v>
      </c>
      <c r="Q1443" s="3">
        <f>IF(ISBLANK(Table13[[#This Row],[T2]]),0,IF(Table13[[#This Row],[T2]]&gt;0,1,0))</f>
        <v>1</v>
      </c>
      <c r="R1443" s="3">
        <f>IF(ISBLANK(Table13[[#This Row],[T3]]),0,IF(Table13[[#This Row],[T3]]&gt;0,1,0))</f>
        <v>1</v>
      </c>
      <c r="S1443" s="3">
        <f>IF(ISBLANK(Table13[[#This Row],[T4]]),0,IF(Table13[[#This Row],[T4]]&gt;0,1,0))</f>
        <v>0</v>
      </c>
      <c r="T1443" s="3">
        <v>0.9</v>
      </c>
    </row>
    <row r="1444" spans="1:20">
      <c r="A1444" s="4">
        <v>43798.083333333336</v>
      </c>
      <c r="B1444">
        <v>43798</v>
      </c>
      <c r="C1444" s="3">
        <v>8.3333333333333329E-2</v>
      </c>
      <c r="D1444" s="3">
        <v>2</v>
      </c>
      <c r="E1444" s="3">
        <v>60</v>
      </c>
      <c r="F1444" s="3">
        <v>0.5</v>
      </c>
      <c r="G1444" s="5">
        <v>0.6</v>
      </c>
      <c r="H1444" s="3">
        <v>1.1000000000000001</v>
      </c>
      <c r="I1444" s="3">
        <v>1.55139</v>
      </c>
      <c r="J1444" s="12">
        <f t="shared" si="23"/>
        <v>1.5541666666666665</v>
      </c>
      <c r="K1444" s="3">
        <v>0</v>
      </c>
      <c r="L1444" s="3">
        <v>26</v>
      </c>
      <c r="M1444" s="3">
        <v>0</v>
      </c>
      <c r="N1444" s="3">
        <v>0</v>
      </c>
      <c r="O1444" s="3"/>
      <c r="P1444" s="3">
        <f>IF(ISBLANK(Table13[[#This Row],[T1]]),0,IF(Table13[[#This Row],[T1]]&gt;0,1,0))</f>
        <v>1</v>
      </c>
      <c r="Q1444" s="3">
        <f>IF(ISBLANK(Table13[[#This Row],[T2]]),0,IF(Table13[[#This Row],[T2]]&gt;0,1,0))</f>
        <v>1</v>
      </c>
      <c r="R1444" s="3">
        <f>IF(ISBLANK(Table13[[#This Row],[T3]]),0,IF(Table13[[#This Row],[T3]]&gt;0,1,0))</f>
        <v>1</v>
      </c>
      <c r="S1444" s="3">
        <f>IF(ISBLANK(Table13[[#This Row],[T4]]),0,IF(Table13[[#This Row],[T4]]&gt;0,1,0))</f>
        <v>0</v>
      </c>
      <c r="T1444" s="3">
        <v>1.1000000000000001</v>
      </c>
    </row>
    <row r="1445" spans="1:20">
      <c r="A1445" s="4">
        <v>43798.125</v>
      </c>
      <c r="B1445">
        <v>43798</v>
      </c>
      <c r="C1445" s="3">
        <v>0.125</v>
      </c>
      <c r="D1445" s="3">
        <v>3</v>
      </c>
      <c r="E1445" s="3">
        <v>60</v>
      </c>
      <c r="F1445" s="3">
        <v>0.7</v>
      </c>
      <c r="G1445" s="5">
        <v>0.7</v>
      </c>
      <c r="H1445" s="3">
        <v>1.4</v>
      </c>
      <c r="I1445" s="3">
        <v>1.55139</v>
      </c>
      <c r="J1445" s="12">
        <f t="shared" si="23"/>
        <v>1.5499999999999998</v>
      </c>
      <c r="K1445" s="3">
        <v>0</v>
      </c>
      <c r="L1445" s="3">
        <v>38</v>
      </c>
      <c r="M1445" s="3">
        <v>0</v>
      </c>
      <c r="N1445" s="3">
        <v>0</v>
      </c>
      <c r="O1445" s="3"/>
      <c r="P1445" s="3">
        <f>IF(ISBLANK(Table13[[#This Row],[T1]]),0,IF(Table13[[#This Row],[T1]]&gt;0,1,0))</f>
        <v>1</v>
      </c>
      <c r="Q1445" s="3">
        <f>IF(ISBLANK(Table13[[#This Row],[T2]]),0,IF(Table13[[#This Row],[T2]]&gt;0,1,0))</f>
        <v>1</v>
      </c>
      <c r="R1445" s="3">
        <f>IF(ISBLANK(Table13[[#This Row],[T3]]),0,IF(Table13[[#This Row],[T3]]&gt;0,1,0))</f>
        <v>1</v>
      </c>
      <c r="S1445" s="3">
        <f>IF(ISBLANK(Table13[[#This Row],[T4]]),0,IF(Table13[[#This Row],[T4]]&gt;0,1,0))</f>
        <v>0</v>
      </c>
      <c r="T1445" s="3">
        <v>1.4</v>
      </c>
    </row>
    <row r="1446" spans="1:20">
      <c r="A1446" s="4">
        <v>43798.166666666664</v>
      </c>
      <c r="B1446">
        <v>43798</v>
      </c>
      <c r="C1446" s="3">
        <v>0.16666666666666666</v>
      </c>
      <c r="D1446" s="3">
        <v>4</v>
      </c>
      <c r="E1446" s="3">
        <v>60</v>
      </c>
      <c r="F1446" s="3">
        <v>0.6</v>
      </c>
      <c r="G1446" s="5">
        <v>0.5</v>
      </c>
      <c r="H1446" s="3">
        <v>1.1000000000000001</v>
      </c>
      <c r="I1446" s="3">
        <v>1.55139</v>
      </c>
      <c r="J1446" s="12">
        <f t="shared" si="23"/>
        <v>1.5416666666666667</v>
      </c>
      <c r="K1446" s="3">
        <v>0</v>
      </c>
      <c r="L1446" s="3">
        <v>26</v>
      </c>
      <c r="M1446" s="3">
        <v>0</v>
      </c>
      <c r="N1446" s="3">
        <v>0</v>
      </c>
      <c r="O1446" s="3"/>
      <c r="P1446" s="3">
        <f>IF(ISBLANK(Table13[[#This Row],[T1]]),0,IF(Table13[[#This Row],[T1]]&gt;0,1,0))</f>
        <v>1</v>
      </c>
      <c r="Q1446" s="3">
        <f>IF(ISBLANK(Table13[[#This Row],[T2]]),0,IF(Table13[[#This Row],[T2]]&gt;0,1,0))</f>
        <v>1</v>
      </c>
      <c r="R1446" s="3">
        <f>IF(ISBLANK(Table13[[#This Row],[T3]]),0,IF(Table13[[#This Row],[T3]]&gt;0,1,0))</f>
        <v>1</v>
      </c>
      <c r="S1446" s="3">
        <f>IF(ISBLANK(Table13[[#This Row],[T4]]),0,IF(Table13[[#This Row],[T4]]&gt;0,1,0))</f>
        <v>0</v>
      </c>
      <c r="T1446" s="3">
        <v>1.1000000000000001</v>
      </c>
    </row>
    <row r="1447" spans="1:20">
      <c r="A1447" s="4">
        <v>43798.208333333336</v>
      </c>
      <c r="B1447">
        <v>43798</v>
      </c>
      <c r="C1447" s="3">
        <v>0.20833333333333334</v>
      </c>
      <c r="D1447" s="3">
        <v>5</v>
      </c>
      <c r="E1447" s="3">
        <v>60</v>
      </c>
      <c r="F1447" s="3">
        <v>0.6</v>
      </c>
      <c r="G1447" s="5">
        <v>0.8</v>
      </c>
      <c r="H1447" s="3">
        <v>1.4</v>
      </c>
      <c r="I1447" s="3">
        <v>1.55139</v>
      </c>
      <c r="J1447" s="12">
        <f t="shared" si="23"/>
        <v>1.5499999999999998</v>
      </c>
      <c r="K1447" s="3">
        <v>0</v>
      </c>
      <c r="L1447" s="3">
        <v>25</v>
      </c>
      <c r="M1447" s="3">
        <v>0</v>
      </c>
      <c r="N1447" s="3">
        <v>0</v>
      </c>
      <c r="O1447" s="3"/>
      <c r="P1447" s="3">
        <f>IF(ISBLANK(Table13[[#This Row],[T1]]),0,IF(Table13[[#This Row],[T1]]&gt;0,1,0))</f>
        <v>1</v>
      </c>
      <c r="Q1447" s="3">
        <f>IF(ISBLANK(Table13[[#This Row],[T2]]),0,IF(Table13[[#This Row],[T2]]&gt;0,1,0))</f>
        <v>1</v>
      </c>
      <c r="R1447" s="3">
        <f>IF(ISBLANK(Table13[[#This Row],[T3]]),0,IF(Table13[[#This Row],[T3]]&gt;0,1,0))</f>
        <v>1</v>
      </c>
      <c r="S1447" s="3">
        <f>IF(ISBLANK(Table13[[#This Row],[T4]]),0,IF(Table13[[#This Row],[T4]]&gt;0,1,0))</f>
        <v>0</v>
      </c>
      <c r="T1447" s="3">
        <v>1.4</v>
      </c>
    </row>
    <row r="1448" spans="1:20">
      <c r="A1448" s="4">
        <v>43798.25</v>
      </c>
      <c r="B1448">
        <v>43798</v>
      </c>
      <c r="C1448" s="3">
        <v>0.25</v>
      </c>
      <c r="D1448" s="3">
        <v>6</v>
      </c>
      <c r="E1448" s="3">
        <v>60</v>
      </c>
      <c r="F1448" s="3">
        <v>0.7</v>
      </c>
      <c r="G1448" s="5">
        <v>0.5</v>
      </c>
      <c r="H1448" s="3">
        <v>1.2</v>
      </c>
      <c r="I1448" s="3">
        <v>1.55139</v>
      </c>
      <c r="J1448" s="12">
        <f t="shared" si="23"/>
        <v>1.6166666666666665</v>
      </c>
      <c r="K1448" s="3">
        <v>0</v>
      </c>
      <c r="L1448" s="3">
        <v>29</v>
      </c>
      <c r="M1448" s="3">
        <v>0</v>
      </c>
      <c r="N1448" s="3">
        <v>0</v>
      </c>
      <c r="O1448" s="3"/>
      <c r="P1448" s="3">
        <f>IF(ISBLANK(Table13[[#This Row],[T1]]),0,IF(Table13[[#This Row],[T1]]&gt;0,1,0))</f>
        <v>1</v>
      </c>
      <c r="Q1448" s="3">
        <f>IF(ISBLANK(Table13[[#This Row],[T2]]),0,IF(Table13[[#This Row],[T2]]&gt;0,1,0))</f>
        <v>0</v>
      </c>
      <c r="R1448" s="3">
        <f>IF(ISBLANK(Table13[[#This Row],[T3]]),0,IF(Table13[[#This Row],[T3]]&gt;0,1,0))</f>
        <v>1</v>
      </c>
      <c r="S1448" s="3">
        <f>IF(ISBLANK(Table13[[#This Row],[T4]]),0,IF(Table13[[#This Row],[T4]]&gt;0,1,0))</f>
        <v>1</v>
      </c>
      <c r="T1448" s="3">
        <v>1.2</v>
      </c>
    </row>
    <row r="1449" spans="1:20">
      <c r="A1449" s="4">
        <v>43798.291666666664</v>
      </c>
      <c r="B1449">
        <v>43798</v>
      </c>
      <c r="C1449" s="3">
        <v>0.29166666666666669</v>
      </c>
      <c r="D1449" s="3">
        <v>7</v>
      </c>
      <c r="E1449" s="3">
        <v>60</v>
      </c>
      <c r="F1449" s="3">
        <v>0.9</v>
      </c>
      <c r="G1449" s="5">
        <v>0.6</v>
      </c>
      <c r="H1449" s="3">
        <v>1.5</v>
      </c>
      <c r="I1449" s="3">
        <v>1.55139</v>
      </c>
      <c r="J1449" s="12">
        <f t="shared" si="23"/>
        <v>1.6624999999999996</v>
      </c>
      <c r="K1449" s="3">
        <v>0</v>
      </c>
      <c r="L1449" s="3">
        <v>33</v>
      </c>
      <c r="M1449" s="3">
        <v>0</v>
      </c>
      <c r="N1449" s="3">
        <v>0</v>
      </c>
      <c r="O1449" s="3"/>
      <c r="P1449" s="3">
        <f>IF(ISBLANK(Table13[[#This Row],[T1]]),0,IF(Table13[[#This Row],[T1]]&gt;0,1,0))</f>
        <v>1</v>
      </c>
      <c r="Q1449" s="3">
        <f>IF(ISBLANK(Table13[[#This Row],[T2]]),0,IF(Table13[[#This Row],[T2]]&gt;0,1,0))</f>
        <v>0</v>
      </c>
      <c r="R1449" s="3">
        <f>IF(ISBLANK(Table13[[#This Row],[T3]]),0,IF(Table13[[#This Row],[T3]]&gt;0,1,0))</f>
        <v>1</v>
      </c>
      <c r="S1449" s="3">
        <f>IF(ISBLANK(Table13[[#This Row],[T4]]),0,IF(Table13[[#This Row],[T4]]&gt;0,1,0))</f>
        <v>1</v>
      </c>
      <c r="T1449" s="3">
        <v>1.5</v>
      </c>
    </row>
    <row r="1450" spans="1:20">
      <c r="A1450" s="4">
        <v>43798.333333333336</v>
      </c>
      <c r="B1450">
        <v>43798</v>
      </c>
      <c r="C1450" s="3">
        <v>0.33333333333333331</v>
      </c>
      <c r="D1450" s="3">
        <v>8</v>
      </c>
      <c r="E1450" s="3">
        <v>60</v>
      </c>
      <c r="F1450" s="3">
        <v>0.5</v>
      </c>
      <c r="G1450" s="5">
        <v>1.5</v>
      </c>
      <c r="H1450" s="3">
        <v>2</v>
      </c>
      <c r="I1450" s="3">
        <v>1.55139</v>
      </c>
      <c r="J1450" s="12">
        <f t="shared" si="23"/>
        <v>1.708333333333333</v>
      </c>
      <c r="K1450" s="3">
        <v>0</v>
      </c>
      <c r="L1450" s="3">
        <v>36</v>
      </c>
      <c r="M1450" s="3">
        <v>0</v>
      </c>
      <c r="N1450" s="3">
        <v>0</v>
      </c>
      <c r="O1450" s="3"/>
      <c r="P1450" s="3">
        <f>IF(ISBLANK(Table13[[#This Row],[T1]]),0,IF(Table13[[#This Row],[T1]]&gt;0,1,0))</f>
        <v>1</v>
      </c>
      <c r="Q1450" s="3">
        <f>IF(ISBLANK(Table13[[#This Row],[T2]]),0,IF(Table13[[#This Row],[T2]]&gt;0,1,0))</f>
        <v>0</v>
      </c>
      <c r="R1450" s="3">
        <f>IF(ISBLANK(Table13[[#This Row],[T3]]),0,IF(Table13[[#This Row],[T3]]&gt;0,1,0))</f>
        <v>1</v>
      </c>
      <c r="S1450" s="3">
        <f>IF(ISBLANK(Table13[[#This Row],[T4]]),0,IF(Table13[[#This Row],[T4]]&gt;0,1,0))</f>
        <v>1</v>
      </c>
      <c r="T1450" s="3">
        <v>2</v>
      </c>
    </row>
    <row r="1451" spans="1:20">
      <c r="A1451" s="4">
        <v>43798.375</v>
      </c>
      <c r="B1451">
        <v>43798</v>
      </c>
      <c r="C1451" s="3">
        <v>0.375</v>
      </c>
      <c r="D1451" s="3">
        <v>9</v>
      </c>
      <c r="E1451" s="3">
        <v>60</v>
      </c>
      <c r="F1451" s="3">
        <v>0.2</v>
      </c>
      <c r="G1451" s="5">
        <v>0.5</v>
      </c>
      <c r="H1451" s="3">
        <v>0.7</v>
      </c>
      <c r="I1451" s="3">
        <v>1.55139</v>
      </c>
      <c r="J1451" s="12">
        <f t="shared" si="23"/>
        <v>1.6541666666666666</v>
      </c>
      <c r="K1451" s="3">
        <v>0</v>
      </c>
      <c r="L1451" s="3">
        <v>58</v>
      </c>
      <c r="M1451" s="3">
        <v>0</v>
      </c>
      <c r="N1451" s="3">
        <v>0</v>
      </c>
      <c r="O1451" s="3"/>
      <c r="P1451" s="3">
        <f>IF(ISBLANK(Table13[[#This Row],[T1]]),0,IF(Table13[[#This Row],[T1]]&gt;0,1,0))</f>
        <v>0</v>
      </c>
      <c r="Q1451" s="3">
        <f>IF(ISBLANK(Table13[[#This Row],[T2]]),0,IF(Table13[[#This Row],[T2]]&gt;0,1,0))</f>
        <v>0</v>
      </c>
      <c r="R1451" s="3">
        <f>IF(ISBLANK(Table13[[#This Row],[T3]]),0,IF(Table13[[#This Row],[T3]]&gt;0,1,0))</f>
        <v>0</v>
      </c>
      <c r="S1451" s="3">
        <f>IF(ISBLANK(Table13[[#This Row],[T4]]),0,IF(Table13[[#This Row],[T4]]&gt;0,1,0))</f>
        <v>0</v>
      </c>
      <c r="T1451" s="3">
        <v>0.7</v>
      </c>
    </row>
    <row r="1452" spans="1:20">
      <c r="A1452" s="4">
        <v>43798.416666666664</v>
      </c>
      <c r="B1452">
        <v>43798</v>
      </c>
      <c r="C1452" s="3">
        <v>0.41666666666666669</v>
      </c>
      <c r="D1452" s="3">
        <v>10</v>
      </c>
      <c r="E1452" s="3">
        <v>60</v>
      </c>
      <c r="F1452" s="3">
        <v>0.3</v>
      </c>
      <c r="G1452" s="5">
        <v>2.2999999999999998</v>
      </c>
      <c r="H1452" s="3">
        <v>2.5999999999999996</v>
      </c>
      <c r="I1452" s="3">
        <v>1.55139</v>
      </c>
      <c r="J1452" s="12">
        <f t="shared" si="23"/>
        <v>1.6999999999999995</v>
      </c>
      <c r="K1452" s="3">
        <v>0</v>
      </c>
      <c r="L1452" s="3">
        <v>54</v>
      </c>
      <c r="M1452" s="3">
        <v>0</v>
      </c>
      <c r="N1452" s="3">
        <v>0</v>
      </c>
      <c r="O1452" s="3"/>
      <c r="P1452" s="3">
        <f>IF(ISBLANK(Table13[[#This Row],[T1]]),0,IF(Table13[[#This Row],[T1]]&gt;0,1,0))</f>
        <v>0</v>
      </c>
      <c r="Q1452" s="3">
        <f>IF(ISBLANK(Table13[[#This Row],[T2]]),0,IF(Table13[[#This Row],[T2]]&gt;0,1,0))</f>
        <v>0</v>
      </c>
      <c r="R1452" s="3">
        <f>IF(ISBLANK(Table13[[#This Row],[T3]]),0,IF(Table13[[#This Row],[T3]]&gt;0,1,0))</f>
        <v>0</v>
      </c>
      <c r="S1452" s="3">
        <f>IF(ISBLANK(Table13[[#This Row],[T4]]),0,IF(Table13[[#This Row],[T4]]&gt;0,1,0))</f>
        <v>0</v>
      </c>
      <c r="T1452" s="3">
        <v>2.5999999999999996</v>
      </c>
    </row>
    <row r="1453" spans="1:20">
      <c r="A1453" s="4">
        <v>43798.458333333336</v>
      </c>
      <c r="B1453">
        <v>43798</v>
      </c>
      <c r="C1453" s="3">
        <v>0.45833333333333331</v>
      </c>
      <c r="D1453" s="3">
        <v>11</v>
      </c>
      <c r="E1453" s="3">
        <v>60</v>
      </c>
      <c r="F1453" s="3">
        <v>2.2000000000000002</v>
      </c>
      <c r="G1453" s="5">
        <v>0.2</v>
      </c>
      <c r="H1453" s="3">
        <v>2.4000000000000004</v>
      </c>
      <c r="I1453" s="3">
        <v>1.55139</v>
      </c>
      <c r="J1453" s="12">
        <f t="shared" si="23"/>
        <v>1.7374999999999998</v>
      </c>
      <c r="K1453" s="3">
        <v>0</v>
      </c>
      <c r="L1453" s="3">
        <v>19</v>
      </c>
      <c r="M1453" s="3">
        <v>0</v>
      </c>
      <c r="N1453" s="3">
        <v>0</v>
      </c>
      <c r="O1453" s="3"/>
      <c r="P1453" s="3">
        <f>IF(ISBLANK(Table13[[#This Row],[T1]]),0,IF(Table13[[#This Row],[T1]]&gt;0,1,0))</f>
        <v>0</v>
      </c>
      <c r="Q1453" s="3">
        <f>IF(ISBLANK(Table13[[#This Row],[T2]]),0,IF(Table13[[#This Row],[T2]]&gt;0,1,0))</f>
        <v>0</v>
      </c>
      <c r="R1453" s="3">
        <f>IF(ISBLANK(Table13[[#This Row],[T3]]),0,IF(Table13[[#This Row],[T3]]&gt;0,1,0))</f>
        <v>0</v>
      </c>
      <c r="S1453" s="3">
        <f>IF(ISBLANK(Table13[[#This Row],[T4]]),0,IF(Table13[[#This Row],[T4]]&gt;0,1,0))</f>
        <v>0</v>
      </c>
      <c r="T1453" s="3">
        <v>2.4000000000000004</v>
      </c>
    </row>
    <row r="1454" spans="1:20">
      <c r="A1454" s="4">
        <v>43798.5</v>
      </c>
      <c r="B1454">
        <v>43798</v>
      </c>
      <c r="C1454" s="3">
        <v>0.5</v>
      </c>
      <c r="D1454" s="3">
        <v>12</v>
      </c>
      <c r="E1454" s="3">
        <v>60</v>
      </c>
      <c r="F1454" s="3">
        <v>0.2</v>
      </c>
      <c r="G1454" s="5">
        <v>0.2</v>
      </c>
      <c r="H1454" s="3">
        <v>0.4</v>
      </c>
      <c r="I1454" s="3">
        <v>1.55139</v>
      </c>
      <c r="J1454" s="12">
        <f t="shared" si="23"/>
        <v>1.9583333333333333</v>
      </c>
      <c r="K1454" s="3"/>
      <c r="L1454" s="3"/>
      <c r="M1454" s="3"/>
      <c r="N1454" s="3"/>
      <c r="O1454" s="3"/>
      <c r="P1454" s="3">
        <f>IF(ISBLANK(Table13[[#This Row],[T1]]),0,IF(Table13[[#This Row],[T1]]&gt;0,1,0))</f>
        <v>0</v>
      </c>
      <c r="Q1454" s="3">
        <f>IF(ISBLANK(Table13[[#This Row],[T2]]),0,IF(Table13[[#This Row],[T2]]&gt;0,1,0))</f>
        <v>0</v>
      </c>
      <c r="R1454" s="3">
        <f>IF(ISBLANK(Table13[[#This Row],[T3]]),0,IF(Table13[[#This Row],[T3]]&gt;0,1,0))</f>
        <v>0</v>
      </c>
      <c r="S1454" s="3">
        <f>IF(ISBLANK(Table13[[#This Row],[T4]]),0,IF(Table13[[#This Row],[T4]]&gt;0,1,0))</f>
        <v>0</v>
      </c>
      <c r="T1454" s="3">
        <v>0.4</v>
      </c>
    </row>
    <row r="1455" spans="1:20">
      <c r="A1455" s="4">
        <v>43798.541666666664</v>
      </c>
      <c r="B1455">
        <v>43798</v>
      </c>
      <c r="C1455" s="3">
        <v>0.54166666666666663</v>
      </c>
      <c r="D1455" s="3">
        <v>13</v>
      </c>
      <c r="E1455" s="3">
        <v>60</v>
      </c>
      <c r="F1455" s="3">
        <v>0.2</v>
      </c>
      <c r="G1455" s="5">
        <v>0.3</v>
      </c>
      <c r="H1455" s="3">
        <v>0.5</v>
      </c>
      <c r="I1455" s="3">
        <v>1.55139</v>
      </c>
      <c r="J1455" s="12">
        <f t="shared" si="23"/>
        <v>2.0624999999999996</v>
      </c>
      <c r="K1455" s="3">
        <v>0</v>
      </c>
      <c r="L1455" s="3">
        <v>6</v>
      </c>
      <c r="M1455" s="3">
        <v>0</v>
      </c>
      <c r="N1455" s="3">
        <v>0</v>
      </c>
      <c r="O1455" s="3"/>
      <c r="P1455" s="3">
        <f>IF(ISBLANK(Table13[[#This Row],[T1]]),0,IF(Table13[[#This Row],[T1]]&gt;0,1,0))</f>
        <v>0</v>
      </c>
      <c r="Q1455" s="3">
        <f>IF(ISBLANK(Table13[[#This Row],[T2]]),0,IF(Table13[[#This Row],[T2]]&gt;0,1,0))</f>
        <v>0</v>
      </c>
      <c r="R1455" s="3">
        <f>IF(ISBLANK(Table13[[#This Row],[T3]]),0,IF(Table13[[#This Row],[T3]]&gt;0,1,0))</f>
        <v>0</v>
      </c>
      <c r="S1455" s="3">
        <f>IF(ISBLANK(Table13[[#This Row],[T4]]),0,IF(Table13[[#This Row],[T4]]&gt;0,1,0))</f>
        <v>0</v>
      </c>
      <c r="T1455" s="3">
        <v>0.5</v>
      </c>
    </row>
    <row r="1456" spans="1:20">
      <c r="A1456" s="4">
        <v>43798.583333333336</v>
      </c>
      <c r="B1456">
        <v>43798</v>
      </c>
      <c r="C1456" s="3">
        <v>0.58333333333333337</v>
      </c>
      <c r="D1456" s="3">
        <v>14</v>
      </c>
      <c r="E1456" s="3">
        <v>60</v>
      </c>
      <c r="F1456" s="3">
        <v>0.4</v>
      </c>
      <c r="G1456" s="5">
        <v>0.3</v>
      </c>
      <c r="H1456" s="3">
        <v>0.7</v>
      </c>
      <c r="I1456" s="3">
        <v>1.55139</v>
      </c>
      <c r="J1456" s="12">
        <f t="shared" si="23"/>
        <v>2.1249999999999996</v>
      </c>
      <c r="K1456" s="3">
        <v>0</v>
      </c>
      <c r="L1456" s="3">
        <v>58</v>
      </c>
      <c r="M1456" s="3">
        <v>0</v>
      </c>
      <c r="N1456" s="3">
        <v>0</v>
      </c>
      <c r="O1456" s="3"/>
      <c r="P1456" s="3">
        <f>IF(ISBLANK(Table13[[#This Row],[T1]]),0,IF(Table13[[#This Row],[T1]]&gt;0,1,0))</f>
        <v>0</v>
      </c>
      <c r="Q1456" s="3">
        <f>IF(ISBLANK(Table13[[#This Row],[T2]]),0,IF(Table13[[#This Row],[T2]]&gt;0,1,0))</f>
        <v>0</v>
      </c>
      <c r="R1456" s="3">
        <f>IF(ISBLANK(Table13[[#This Row],[T3]]),0,IF(Table13[[#This Row],[T3]]&gt;0,1,0))</f>
        <v>0</v>
      </c>
      <c r="S1456" s="3">
        <f>IF(ISBLANK(Table13[[#This Row],[T4]]),0,IF(Table13[[#This Row],[T4]]&gt;0,1,0))</f>
        <v>0</v>
      </c>
      <c r="T1456" s="3">
        <v>0.7</v>
      </c>
    </row>
    <row r="1457" spans="1:20">
      <c r="A1457" s="4">
        <v>43798.625</v>
      </c>
      <c r="B1457">
        <v>43798</v>
      </c>
      <c r="C1457" s="3">
        <v>0.625</v>
      </c>
      <c r="D1457" s="3">
        <v>15</v>
      </c>
      <c r="E1457" s="3">
        <v>60</v>
      </c>
      <c r="F1457" s="3">
        <v>0.3</v>
      </c>
      <c r="G1457" s="5">
        <v>1</v>
      </c>
      <c r="H1457" s="3">
        <v>1.3</v>
      </c>
      <c r="I1457" s="3">
        <v>1.55139</v>
      </c>
      <c r="J1457" s="12">
        <f t="shared" si="23"/>
        <v>2.1874999999999996</v>
      </c>
      <c r="K1457" s="3">
        <v>0</v>
      </c>
      <c r="L1457" s="3">
        <v>19</v>
      </c>
      <c r="M1457" s="3">
        <v>0</v>
      </c>
      <c r="N1457" s="3">
        <v>0</v>
      </c>
      <c r="O1457" s="3"/>
      <c r="P1457" s="3">
        <f>IF(ISBLANK(Table13[[#This Row],[T1]]),0,IF(Table13[[#This Row],[T1]]&gt;0,1,0))</f>
        <v>0</v>
      </c>
      <c r="Q1457" s="3">
        <f>IF(ISBLANK(Table13[[#This Row],[T2]]),0,IF(Table13[[#This Row],[T2]]&gt;0,1,0))</f>
        <v>0</v>
      </c>
      <c r="R1457" s="3">
        <f>IF(ISBLANK(Table13[[#This Row],[T3]]),0,IF(Table13[[#This Row],[T3]]&gt;0,1,0))</f>
        <v>0</v>
      </c>
      <c r="S1457" s="3">
        <f>IF(ISBLANK(Table13[[#This Row],[T4]]),0,IF(Table13[[#This Row],[T4]]&gt;0,1,0))</f>
        <v>0</v>
      </c>
      <c r="T1457" s="3">
        <v>1.3</v>
      </c>
    </row>
    <row r="1458" spans="1:20">
      <c r="A1458" s="4">
        <v>43798.666666666664</v>
      </c>
      <c r="B1458">
        <v>43798</v>
      </c>
      <c r="C1458" s="3">
        <v>0.66666666666666663</v>
      </c>
      <c r="D1458" s="3">
        <v>16</v>
      </c>
      <c r="E1458" s="3">
        <v>60</v>
      </c>
      <c r="F1458" s="3">
        <v>1.4</v>
      </c>
      <c r="G1458" s="5">
        <v>1.4</v>
      </c>
      <c r="H1458" s="3">
        <v>2.8</v>
      </c>
      <c r="I1458" s="3">
        <v>1.55139</v>
      </c>
      <c r="J1458" s="12">
        <f t="shared" si="23"/>
        <v>2.1916666666666664</v>
      </c>
      <c r="K1458" s="3"/>
      <c r="L1458" s="3"/>
      <c r="M1458" s="3"/>
      <c r="N1458" s="3"/>
      <c r="O1458" s="3"/>
      <c r="P1458" s="3">
        <f>IF(ISBLANK(Table13[[#This Row],[T1]]),0,IF(Table13[[#This Row],[T1]]&gt;0,1,0))</f>
        <v>0</v>
      </c>
      <c r="Q1458" s="3">
        <f>IF(ISBLANK(Table13[[#This Row],[T2]]),0,IF(Table13[[#This Row],[T2]]&gt;0,1,0))</f>
        <v>0</v>
      </c>
      <c r="R1458" s="3">
        <f>IF(ISBLANK(Table13[[#This Row],[T3]]),0,IF(Table13[[#This Row],[T3]]&gt;0,1,0))</f>
        <v>0</v>
      </c>
      <c r="S1458" s="3">
        <f>IF(ISBLANK(Table13[[#This Row],[T4]]),0,IF(Table13[[#This Row],[T4]]&gt;0,1,0))</f>
        <v>0</v>
      </c>
      <c r="T1458" s="3">
        <v>2.8</v>
      </c>
    </row>
    <row r="1459" spans="1:20">
      <c r="A1459" s="4">
        <v>43798.708333333336</v>
      </c>
      <c r="B1459">
        <v>43798</v>
      </c>
      <c r="C1459" s="3">
        <v>0.70833333333333337</v>
      </c>
      <c r="D1459" s="3">
        <v>17</v>
      </c>
      <c r="E1459" s="3">
        <v>60</v>
      </c>
      <c r="F1459" s="3">
        <v>2.2000000000000002</v>
      </c>
      <c r="G1459" s="5">
        <v>1</v>
      </c>
      <c r="H1459" s="3">
        <v>3.2</v>
      </c>
      <c r="I1459" s="3">
        <v>1.55139</v>
      </c>
      <c r="J1459" s="12">
        <f t="shared" si="23"/>
        <v>2.1374999999999997</v>
      </c>
      <c r="K1459" s="3"/>
      <c r="L1459" s="3"/>
      <c r="M1459" s="3"/>
      <c r="N1459" s="3"/>
      <c r="O1459" s="3"/>
      <c r="P1459" s="3">
        <f>IF(ISBLANK(Table13[[#This Row],[T1]]),0,IF(Table13[[#This Row],[T1]]&gt;0,1,0))</f>
        <v>0</v>
      </c>
      <c r="Q1459" s="3">
        <f>IF(ISBLANK(Table13[[#This Row],[T2]]),0,IF(Table13[[#This Row],[T2]]&gt;0,1,0))</f>
        <v>0</v>
      </c>
      <c r="R1459" s="3">
        <f>IF(ISBLANK(Table13[[#This Row],[T3]]),0,IF(Table13[[#This Row],[T3]]&gt;0,1,0))</f>
        <v>1</v>
      </c>
      <c r="S1459" s="3">
        <f>IF(ISBLANK(Table13[[#This Row],[T4]]),0,IF(Table13[[#This Row],[T4]]&gt;0,1,0))</f>
        <v>0</v>
      </c>
      <c r="T1459" s="3">
        <v>3.2</v>
      </c>
    </row>
    <row r="1460" spans="1:20">
      <c r="A1460" s="4">
        <v>43798.75</v>
      </c>
      <c r="B1460">
        <v>43798</v>
      </c>
      <c r="C1460" s="3">
        <v>0.75</v>
      </c>
      <c r="D1460" s="3">
        <v>18</v>
      </c>
      <c r="E1460" s="3">
        <v>60</v>
      </c>
      <c r="F1460" s="3">
        <v>0.5</v>
      </c>
      <c r="G1460" s="5">
        <v>0.9</v>
      </c>
      <c r="H1460" s="3">
        <v>1.4</v>
      </c>
      <c r="I1460" s="3">
        <v>1.55139</v>
      </c>
      <c r="J1460" s="12">
        <f t="shared" si="23"/>
        <v>2.0708333333333333</v>
      </c>
      <c r="K1460" s="3"/>
      <c r="L1460" s="3"/>
      <c r="M1460" s="3"/>
      <c r="N1460" s="3"/>
      <c r="O1460" s="3"/>
      <c r="P1460" s="3">
        <f>IF(ISBLANK(Table13[[#This Row],[T1]]),0,IF(Table13[[#This Row],[T1]]&gt;0,1,0))</f>
        <v>0</v>
      </c>
      <c r="Q1460" s="3">
        <f>IF(ISBLANK(Table13[[#This Row],[T2]]),0,IF(Table13[[#This Row],[T2]]&gt;0,1,0))</f>
        <v>0</v>
      </c>
      <c r="R1460" s="3">
        <f>IF(ISBLANK(Table13[[#This Row],[T3]]),0,IF(Table13[[#This Row],[T3]]&gt;0,1,0))</f>
        <v>1</v>
      </c>
      <c r="S1460" s="3">
        <f>IF(ISBLANK(Table13[[#This Row],[T4]]),0,IF(Table13[[#This Row],[T4]]&gt;0,1,0))</f>
        <v>1</v>
      </c>
      <c r="T1460" s="3">
        <v>1.4</v>
      </c>
    </row>
    <row r="1461" spans="1:20">
      <c r="A1461" s="4">
        <v>43798.791666666664</v>
      </c>
      <c r="B1461">
        <v>43798</v>
      </c>
      <c r="C1461" s="3">
        <v>0.79166666666666663</v>
      </c>
      <c r="D1461" s="3">
        <v>19</v>
      </c>
      <c r="E1461" s="3">
        <v>60</v>
      </c>
      <c r="F1461" s="3">
        <v>0.9</v>
      </c>
      <c r="G1461" s="5">
        <v>0.7</v>
      </c>
      <c r="H1461" s="3">
        <v>1.6</v>
      </c>
      <c r="I1461" s="3">
        <v>1.55139</v>
      </c>
      <c r="J1461" s="12">
        <f t="shared" si="23"/>
        <v>2.0750000000000002</v>
      </c>
      <c r="K1461" s="3">
        <v>0</v>
      </c>
      <c r="L1461" s="3">
        <v>0</v>
      </c>
      <c r="M1461" s="3">
        <v>10</v>
      </c>
      <c r="N1461" s="3">
        <v>0</v>
      </c>
      <c r="O1461" s="3"/>
      <c r="P1461" s="3">
        <f>IF(ISBLANK(Table13[[#This Row],[T1]]),0,IF(Table13[[#This Row],[T1]]&gt;0,1,0))</f>
        <v>0</v>
      </c>
      <c r="Q1461" s="3">
        <f>IF(ISBLANK(Table13[[#This Row],[T2]]),0,IF(Table13[[#This Row],[T2]]&gt;0,1,0))</f>
        <v>0</v>
      </c>
      <c r="R1461" s="3">
        <f>IF(ISBLANK(Table13[[#This Row],[T3]]),0,IF(Table13[[#This Row],[T3]]&gt;0,1,0))</f>
        <v>1</v>
      </c>
      <c r="S1461" s="3">
        <f>IF(ISBLANK(Table13[[#This Row],[T4]]),0,IF(Table13[[#This Row],[T4]]&gt;0,1,0))</f>
        <v>1</v>
      </c>
      <c r="T1461" s="3">
        <v>1.6</v>
      </c>
    </row>
    <row r="1462" spans="1:20">
      <c r="A1462" s="4">
        <v>43798.833333333336</v>
      </c>
      <c r="B1462">
        <v>43798</v>
      </c>
      <c r="C1462" s="3">
        <v>0.83333333333333337</v>
      </c>
      <c r="D1462" s="3">
        <v>20</v>
      </c>
      <c r="E1462" s="3">
        <v>60</v>
      </c>
      <c r="F1462" s="3">
        <v>0.7</v>
      </c>
      <c r="G1462" s="5">
        <v>1</v>
      </c>
      <c r="H1462" s="3">
        <v>1.7</v>
      </c>
      <c r="I1462" s="3">
        <v>1.55139</v>
      </c>
      <c r="J1462" s="12">
        <f t="shared" si="23"/>
        <v>2.083333333333333</v>
      </c>
      <c r="K1462" s="3">
        <v>0</v>
      </c>
      <c r="L1462" s="3">
        <v>0</v>
      </c>
      <c r="M1462" s="3">
        <v>57</v>
      </c>
      <c r="N1462" s="3">
        <v>0</v>
      </c>
      <c r="O1462" s="3"/>
      <c r="P1462" s="3">
        <f>IF(ISBLANK(Table13[[#This Row],[T1]]),0,IF(Table13[[#This Row],[T1]]&gt;0,1,0))</f>
        <v>0</v>
      </c>
      <c r="Q1462" s="3">
        <f>IF(ISBLANK(Table13[[#This Row],[T2]]),0,IF(Table13[[#This Row],[T2]]&gt;0,1,0))</f>
        <v>0</v>
      </c>
      <c r="R1462" s="3">
        <f>IF(ISBLANK(Table13[[#This Row],[T3]]),0,IF(Table13[[#This Row],[T3]]&gt;0,1,0))</f>
        <v>1</v>
      </c>
      <c r="S1462" s="3">
        <f>IF(ISBLANK(Table13[[#This Row],[T4]]),0,IF(Table13[[#This Row],[T4]]&gt;0,1,0))</f>
        <v>1</v>
      </c>
      <c r="T1462" s="3">
        <v>1.7</v>
      </c>
    </row>
    <row r="1463" spans="1:20">
      <c r="A1463" s="4">
        <v>43798.875</v>
      </c>
      <c r="B1463">
        <v>43798</v>
      </c>
      <c r="C1463" s="3">
        <v>0.875</v>
      </c>
      <c r="D1463" s="3">
        <v>21</v>
      </c>
      <c r="E1463" s="3">
        <v>60</v>
      </c>
      <c r="F1463" s="3">
        <v>2.6</v>
      </c>
      <c r="G1463" s="5">
        <v>1.9</v>
      </c>
      <c r="H1463" s="3">
        <v>4.5</v>
      </c>
      <c r="I1463" s="3">
        <v>1.55139</v>
      </c>
      <c r="J1463" s="12">
        <f t="shared" si="23"/>
        <v>2.0791666666666671</v>
      </c>
      <c r="K1463" s="3">
        <v>0</v>
      </c>
      <c r="L1463" s="3">
        <v>47</v>
      </c>
      <c r="M1463" s="3">
        <v>58</v>
      </c>
      <c r="N1463" s="3">
        <v>0</v>
      </c>
      <c r="O1463" s="3"/>
      <c r="P1463" s="3">
        <f>IF(ISBLANK(Table13[[#This Row],[T1]]),0,IF(Table13[[#This Row],[T1]]&gt;0,1,0))</f>
        <v>1</v>
      </c>
      <c r="Q1463" s="3">
        <f>IF(ISBLANK(Table13[[#This Row],[T2]]),0,IF(Table13[[#This Row],[T2]]&gt;0,1,0))</f>
        <v>0</v>
      </c>
      <c r="R1463" s="3">
        <f>IF(ISBLANK(Table13[[#This Row],[T3]]),0,IF(Table13[[#This Row],[T3]]&gt;0,1,0))</f>
        <v>1</v>
      </c>
      <c r="S1463" s="3">
        <f>IF(ISBLANK(Table13[[#This Row],[T4]]),0,IF(Table13[[#This Row],[T4]]&gt;0,1,0))</f>
        <v>1</v>
      </c>
      <c r="T1463" s="3">
        <v>4.5</v>
      </c>
    </row>
    <row r="1464" spans="1:20">
      <c r="A1464" s="4">
        <v>43798.916666666664</v>
      </c>
      <c r="B1464">
        <v>43798</v>
      </c>
      <c r="C1464" s="3">
        <v>0.91666666666666663</v>
      </c>
      <c r="D1464" s="3">
        <v>22</v>
      </c>
      <c r="E1464" s="3">
        <v>60</v>
      </c>
      <c r="F1464" s="3">
        <v>1</v>
      </c>
      <c r="G1464" s="5">
        <v>1</v>
      </c>
      <c r="H1464" s="3">
        <v>2</v>
      </c>
      <c r="I1464" s="3">
        <v>1.55139</v>
      </c>
      <c r="J1464" s="12">
        <f t="shared" si="23"/>
        <v>2.0041666666666669</v>
      </c>
      <c r="K1464" s="3">
        <v>0</v>
      </c>
      <c r="L1464" s="3">
        <v>31</v>
      </c>
      <c r="M1464" s="3">
        <v>58</v>
      </c>
      <c r="N1464" s="3">
        <v>0</v>
      </c>
      <c r="O1464" s="3"/>
      <c r="P1464" s="3">
        <f>IF(ISBLANK(Table13[[#This Row],[T1]]),0,IF(Table13[[#This Row],[T1]]&gt;0,1,0))</f>
        <v>1</v>
      </c>
      <c r="Q1464" s="3">
        <f>IF(ISBLANK(Table13[[#This Row],[T2]]),0,IF(Table13[[#This Row],[T2]]&gt;0,1,0))</f>
        <v>0</v>
      </c>
      <c r="R1464" s="3">
        <f>IF(ISBLANK(Table13[[#This Row],[T3]]),0,IF(Table13[[#This Row],[T3]]&gt;0,1,0))</f>
        <v>1</v>
      </c>
      <c r="S1464" s="3">
        <f>IF(ISBLANK(Table13[[#This Row],[T4]]),0,IF(Table13[[#This Row],[T4]]&gt;0,1,0))</f>
        <v>1</v>
      </c>
      <c r="T1464" s="3">
        <v>2</v>
      </c>
    </row>
    <row r="1465" spans="1:20">
      <c r="A1465" s="4">
        <v>43798.958333333336</v>
      </c>
      <c r="B1465">
        <v>43798</v>
      </c>
      <c r="C1465" s="3">
        <v>0.95833333333333337</v>
      </c>
      <c r="D1465" s="3">
        <v>23</v>
      </c>
      <c r="E1465" s="3">
        <v>60</v>
      </c>
      <c r="F1465" s="3">
        <v>0.3</v>
      </c>
      <c r="G1465" s="5">
        <v>0.2</v>
      </c>
      <c r="H1465" s="3">
        <v>0.5</v>
      </c>
      <c r="I1465" s="3">
        <v>1.55139</v>
      </c>
      <c r="J1465" s="12">
        <f t="shared" si="23"/>
        <v>1.9833333333333334</v>
      </c>
      <c r="K1465" s="3">
        <v>0</v>
      </c>
      <c r="L1465" s="3">
        <v>27</v>
      </c>
      <c r="M1465" s="3">
        <v>58</v>
      </c>
      <c r="N1465" s="3">
        <v>0</v>
      </c>
      <c r="O1465" s="3"/>
      <c r="P1465" s="3">
        <f>IF(ISBLANK(Table13[[#This Row],[T1]]),0,IF(Table13[[#This Row],[T1]]&gt;0,1,0))</f>
        <v>1</v>
      </c>
      <c r="Q1465" s="3">
        <f>IF(ISBLANK(Table13[[#This Row],[T2]]),0,IF(Table13[[#This Row],[T2]]&gt;0,1,0))</f>
        <v>1</v>
      </c>
      <c r="R1465" s="3">
        <f>IF(ISBLANK(Table13[[#This Row],[T3]]),0,IF(Table13[[#This Row],[T3]]&gt;0,1,0))</f>
        <v>1</v>
      </c>
      <c r="S1465" s="3">
        <f>IF(ISBLANK(Table13[[#This Row],[T4]]),0,IF(Table13[[#This Row],[T4]]&gt;0,1,0))</f>
        <v>1</v>
      </c>
      <c r="T1465" s="3">
        <v>0.5</v>
      </c>
    </row>
    <row r="1466" spans="1:20">
      <c r="A1466" s="4">
        <v>43799</v>
      </c>
      <c r="B1466">
        <v>43799</v>
      </c>
      <c r="C1466" s="3">
        <v>0</v>
      </c>
      <c r="D1466" s="3">
        <v>0</v>
      </c>
      <c r="E1466" s="3">
        <v>61</v>
      </c>
      <c r="F1466" s="3">
        <v>0.2</v>
      </c>
      <c r="G1466" s="5">
        <v>0.2</v>
      </c>
      <c r="H1466" s="3">
        <v>0.4</v>
      </c>
      <c r="I1466" s="3">
        <v>1.55139</v>
      </c>
      <c r="J1466" s="12">
        <f t="shared" si="23"/>
        <v>1.9791666666666667</v>
      </c>
      <c r="K1466" s="3">
        <v>0</v>
      </c>
      <c r="L1466" s="3">
        <v>18</v>
      </c>
      <c r="M1466" s="3">
        <v>57</v>
      </c>
      <c r="N1466" s="3">
        <v>0</v>
      </c>
      <c r="O1466" s="3"/>
      <c r="P1466" s="3">
        <f>IF(ISBLANK(Table13[[#This Row],[T1]]),0,IF(Table13[[#This Row],[T1]]&gt;0,1,0))</f>
        <v>1</v>
      </c>
      <c r="Q1466" s="3">
        <f>IF(ISBLANK(Table13[[#This Row],[T2]]),0,IF(Table13[[#This Row],[T2]]&gt;0,1,0))</f>
        <v>1</v>
      </c>
      <c r="R1466" s="3">
        <f>IF(ISBLANK(Table13[[#This Row],[T3]]),0,IF(Table13[[#This Row],[T3]]&gt;0,1,0))</f>
        <v>1</v>
      </c>
      <c r="S1466" s="3">
        <f>IF(ISBLANK(Table13[[#This Row],[T4]]),0,IF(Table13[[#This Row],[T4]]&gt;0,1,0))</f>
        <v>1</v>
      </c>
      <c r="T1466" s="3">
        <v>0.4</v>
      </c>
    </row>
    <row r="1467" spans="1:20">
      <c r="A1467" s="4">
        <v>43799.041666666664</v>
      </c>
      <c r="B1467">
        <v>43799</v>
      </c>
      <c r="C1467" s="3">
        <v>4.1666666666666664E-2</v>
      </c>
      <c r="D1467" s="3">
        <v>1</v>
      </c>
      <c r="E1467" s="3">
        <v>61</v>
      </c>
      <c r="F1467" s="3">
        <v>0.4</v>
      </c>
      <c r="G1467" s="5">
        <v>0.5</v>
      </c>
      <c r="H1467" s="3">
        <v>0.9</v>
      </c>
      <c r="I1467" s="3">
        <v>1.55139</v>
      </c>
      <c r="J1467" s="12">
        <f t="shared" si="23"/>
        <v>1.9791666666666663</v>
      </c>
      <c r="K1467" s="3">
        <v>0</v>
      </c>
      <c r="L1467" s="3">
        <v>30</v>
      </c>
      <c r="M1467" s="3">
        <v>58</v>
      </c>
      <c r="N1467" s="3">
        <v>0</v>
      </c>
      <c r="O1467" s="3"/>
      <c r="P1467" s="3">
        <f>IF(ISBLANK(Table13[[#This Row],[T1]]),0,IF(Table13[[#This Row],[T1]]&gt;0,1,0))</f>
        <v>1</v>
      </c>
      <c r="Q1467" s="3">
        <f>IF(ISBLANK(Table13[[#This Row],[T2]]),0,IF(Table13[[#This Row],[T2]]&gt;0,1,0))</f>
        <v>1</v>
      </c>
      <c r="R1467" s="3">
        <f>IF(ISBLANK(Table13[[#This Row],[T3]]),0,IF(Table13[[#This Row],[T3]]&gt;0,1,0))</f>
        <v>1</v>
      </c>
      <c r="S1467" s="3">
        <f>IF(ISBLANK(Table13[[#This Row],[T4]]),0,IF(Table13[[#This Row],[T4]]&gt;0,1,0))</f>
        <v>1</v>
      </c>
      <c r="T1467" s="3">
        <v>0.9</v>
      </c>
    </row>
    <row r="1468" spans="1:20">
      <c r="A1468" s="4">
        <v>43799.083333333336</v>
      </c>
      <c r="B1468">
        <v>43799</v>
      </c>
      <c r="C1468" s="3">
        <v>8.3333333333333329E-2</v>
      </c>
      <c r="D1468" s="3">
        <v>2</v>
      </c>
      <c r="E1468" s="3">
        <v>61</v>
      </c>
      <c r="F1468" s="3">
        <v>0.5</v>
      </c>
      <c r="G1468" s="5">
        <v>0.5</v>
      </c>
      <c r="H1468" s="3">
        <v>1</v>
      </c>
      <c r="I1468" s="3">
        <v>1.55139</v>
      </c>
      <c r="J1468" s="12">
        <f t="shared" si="23"/>
        <v>1.9833333333333332</v>
      </c>
      <c r="K1468" s="3">
        <v>0</v>
      </c>
      <c r="L1468" s="3">
        <v>20</v>
      </c>
      <c r="M1468" s="3">
        <v>58</v>
      </c>
      <c r="N1468" s="3">
        <v>0</v>
      </c>
      <c r="O1468" s="3"/>
      <c r="P1468" s="3">
        <f>IF(ISBLANK(Table13[[#This Row],[T1]]),0,IF(Table13[[#This Row],[T1]]&gt;0,1,0))</f>
        <v>1</v>
      </c>
      <c r="Q1468" s="3">
        <f>IF(ISBLANK(Table13[[#This Row],[T2]]),0,IF(Table13[[#This Row],[T2]]&gt;0,1,0))</f>
        <v>1</v>
      </c>
      <c r="R1468" s="3">
        <f>IF(ISBLANK(Table13[[#This Row],[T3]]),0,IF(Table13[[#This Row],[T3]]&gt;0,1,0))</f>
        <v>1</v>
      </c>
      <c r="S1468" s="3">
        <f>IF(ISBLANK(Table13[[#This Row],[T4]]),0,IF(Table13[[#This Row],[T4]]&gt;0,1,0))</f>
        <v>1</v>
      </c>
      <c r="T1468" s="3">
        <v>1</v>
      </c>
    </row>
    <row r="1469" spans="1:20">
      <c r="A1469" s="4">
        <v>43799.125</v>
      </c>
      <c r="B1469">
        <v>43799</v>
      </c>
      <c r="C1469" s="3">
        <v>0.125</v>
      </c>
      <c r="D1469" s="3">
        <v>3</v>
      </c>
      <c r="E1469" s="3">
        <v>61</v>
      </c>
      <c r="F1469" s="3">
        <v>0.6</v>
      </c>
      <c r="G1469" s="5">
        <v>0.6</v>
      </c>
      <c r="H1469" s="3">
        <v>1.2</v>
      </c>
      <c r="I1469" s="3">
        <v>1.55139</v>
      </c>
      <c r="J1469" s="12">
        <f t="shared" si="23"/>
        <v>1.9791666666666663</v>
      </c>
      <c r="K1469" s="3">
        <v>0</v>
      </c>
      <c r="L1469" s="3">
        <v>20</v>
      </c>
      <c r="M1469" s="3">
        <v>58</v>
      </c>
      <c r="N1469" s="3">
        <v>0</v>
      </c>
      <c r="O1469" s="3"/>
      <c r="P1469" s="3">
        <f>IF(ISBLANK(Table13[[#This Row],[T1]]),0,IF(Table13[[#This Row],[T1]]&gt;0,1,0))</f>
        <v>1</v>
      </c>
      <c r="Q1469" s="3">
        <f>IF(ISBLANK(Table13[[#This Row],[T2]]),0,IF(Table13[[#This Row],[T2]]&gt;0,1,0))</f>
        <v>1</v>
      </c>
      <c r="R1469" s="3">
        <f>IF(ISBLANK(Table13[[#This Row],[T3]]),0,IF(Table13[[#This Row],[T3]]&gt;0,1,0))</f>
        <v>1</v>
      </c>
      <c r="S1469" s="3">
        <f>IF(ISBLANK(Table13[[#This Row],[T4]]),0,IF(Table13[[#This Row],[T4]]&gt;0,1,0))</f>
        <v>1</v>
      </c>
      <c r="T1469" s="3">
        <v>1.2</v>
      </c>
    </row>
    <row r="1470" spans="1:20">
      <c r="A1470" s="4">
        <v>43799.166666666664</v>
      </c>
      <c r="B1470">
        <v>43799</v>
      </c>
      <c r="C1470" s="3">
        <v>0.16666666666666666</v>
      </c>
      <c r="D1470" s="3">
        <v>4</v>
      </c>
      <c r="E1470" s="3">
        <v>61</v>
      </c>
      <c r="F1470" s="3">
        <v>0.6</v>
      </c>
      <c r="G1470" s="5">
        <v>0.7</v>
      </c>
      <c r="H1470" s="3">
        <v>1.2999999999999998</v>
      </c>
      <c r="I1470" s="3">
        <v>1.55139</v>
      </c>
      <c r="J1470" s="12">
        <f t="shared" si="23"/>
        <v>1.970833333333333</v>
      </c>
      <c r="K1470" s="3">
        <v>0</v>
      </c>
      <c r="L1470" s="3">
        <v>7</v>
      </c>
      <c r="M1470" s="3">
        <v>58</v>
      </c>
      <c r="N1470" s="3">
        <v>0</v>
      </c>
      <c r="O1470" s="3"/>
      <c r="P1470" s="3">
        <f>IF(ISBLANK(Table13[[#This Row],[T1]]),0,IF(Table13[[#This Row],[T1]]&gt;0,1,0))</f>
        <v>1</v>
      </c>
      <c r="Q1470" s="3">
        <f>IF(ISBLANK(Table13[[#This Row],[T2]]),0,IF(Table13[[#This Row],[T2]]&gt;0,1,0))</f>
        <v>1</v>
      </c>
      <c r="R1470" s="3">
        <f>IF(ISBLANK(Table13[[#This Row],[T3]]),0,IF(Table13[[#This Row],[T3]]&gt;0,1,0))</f>
        <v>1</v>
      </c>
      <c r="S1470" s="3">
        <f>IF(ISBLANK(Table13[[#This Row],[T4]]),0,IF(Table13[[#This Row],[T4]]&gt;0,1,0))</f>
        <v>1</v>
      </c>
      <c r="T1470" s="3">
        <v>1.2999999999999998</v>
      </c>
    </row>
    <row r="1471" spans="1:20">
      <c r="A1471" s="4">
        <v>43799.208333333336</v>
      </c>
      <c r="B1471">
        <v>43799</v>
      </c>
      <c r="C1471" s="3">
        <v>0.20833333333333334</v>
      </c>
      <c r="D1471" s="3">
        <v>5</v>
      </c>
      <c r="E1471" s="3">
        <v>61</v>
      </c>
      <c r="F1471" s="3">
        <v>0.5</v>
      </c>
      <c r="G1471" s="5">
        <v>2.5</v>
      </c>
      <c r="H1471" s="3">
        <v>3</v>
      </c>
      <c r="I1471" s="3">
        <v>1.55139</v>
      </c>
      <c r="J1471" s="12">
        <f t="shared" si="23"/>
        <v>1.958333333333333</v>
      </c>
      <c r="K1471" s="3">
        <v>0</v>
      </c>
      <c r="L1471" s="3">
        <v>34</v>
      </c>
      <c r="M1471" s="3">
        <v>57</v>
      </c>
      <c r="N1471" s="3">
        <v>0</v>
      </c>
      <c r="O1471" s="3"/>
      <c r="P1471" s="3">
        <f>IF(ISBLANK(Table13[[#This Row],[T1]]),0,IF(Table13[[#This Row],[T1]]&gt;0,1,0))</f>
        <v>1</v>
      </c>
      <c r="Q1471" s="3">
        <f>IF(ISBLANK(Table13[[#This Row],[T2]]),0,IF(Table13[[#This Row],[T2]]&gt;0,1,0))</f>
        <v>1</v>
      </c>
      <c r="R1471" s="3">
        <f>IF(ISBLANK(Table13[[#This Row],[T3]]),0,IF(Table13[[#This Row],[T3]]&gt;0,1,0))</f>
        <v>1</v>
      </c>
      <c r="S1471" s="3">
        <f>IF(ISBLANK(Table13[[#This Row],[T4]]),0,IF(Table13[[#This Row],[T4]]&gt;0,1,0))</f>
        <v>1</v>
      </c>
      <c r="T1471" s="3">
        <v>3</v>
      </c>
    </row>
    <row r="1472" spans="1:20">
      <c r="A1472" s="4">
        <v>43799.25</v>
      </c>
      <c r="B1472">
        <v>43799</v>
      </c>
      <c r="C1472" s="3">
        <v>0.25</v>
      </c>
      <c r="D1472" s="3">
        <v>6</v>
      </c>
      <c r="E1472" s="3">
        <v>61</v>
      </c>
      <c r="F1472" s="3">
        <v>1.4</v>
      </c>
      <c r="G1472" s="5">
        <v>0.9</v>
      </c>
      <c r="H1472" s="3">
        <v>2.2999999999999998</v>
      </c>
      <c r="I1472" s="3">
        <v>1.55139</v>
      </c>
      <c r="J1472" s="12">
        <f t="shared" si="23"/>
        <v>1.8749999999999998</v>
      </c>
      <c r="K1472" s="3">
        <v>0</v>
      </c>
      <c r="L1472" s="3">
        <v>30</v>
      </c>
      <c r="M1472" s="3">
        <v>58</v>
      </c>
      <c r="N1472" s="3">
        <v>0</v>
      </c>
      <c r="O1472" s="3"/>
      <c r="P1472" s="3">
        <f>IF(ISBLANK(Table13[[#This Row],[T1]]),0,IF(Table13[[#This Row],[T1]]&gt;0,1,0))</f>
        <v>1</v>
      </c>
      <c r="Q1472" s="3">
        <f>IF(ISBLANK(Table13[[#This Row],[T2]]),0,IF(Table13[[#This Row],[T2]]&gt;0,1,0))</f>
        <v>1</v>
      </c>
      <c r="R1472" s="3">
        <f>IF(ISBLANK(Table13[[#This Row],[T3]]),0,IF(Table13[[#This Row],[T3]]&gt;0,1,0))</f>
        <v>1</v>
      </c>
      <c r="S1472" s="3">
        <f>IF(ISBLANK(Table13[[#This Row],[T4]]),0,IF(Table13[[#This Row],[T4]]&gt;0,1,0))</f>
        <v>1</v>
      </c>
      <c r="T1472" s="3">
        <v>2.2999999999999998</v>
      </c>
    </row>
    <row r="1473" spans="1:20">
      <c r="A1473" s="4">
        <v>43799.291666666664</v>
      </c>
      <c r="B1473">
        <v>43799</v>
      </c>
      <c r="C1473" s="3">
        <v>0.29166666666666669</v>
      </c>
      <c r="D1473" s="3">
        <v>7</v>
      </c>
      <c r="E1473" s="3">
        <v>61</v>
      </c>
      <c r="F1473" s="3">
        <v>1.9</v>
      </c>
      <c r="G1473" s="5">
        <v>0.7</v>
      </c>
      <c r="H1473" s="3">
        <v>2.5999999999999996</v>
      </c>
      <c r="I1473" s="3">
        <v>1.55139</v>
      </c>
      <c r="J1473" s="12">
        <f t="shared" si="23"/>
        <v>1.8791666666666664</v>
      </c>
      <c r="K1473" s="3">
        <v>0</v>
      </c>
      <c r="L1473" s="3">
        <v>0</v>
      </c>
      <c r="M1473" s="3">
        <v>58</v>
      </c>
      <c r="N1473" s="3">
        <v>0</v>
      </c>
      <c r="O1473" s="3"/>
      <c r="P1473" s="3">
        <f>IF(ISBLANK(Table13[[#This Row],[T1]]),0,IF(Table13[[#This Row],[T1]]&gt;0,1,0))</f>
        <v>1</v>
      </c>
      <c r="Q1473" s="3">
        <f>IF(ISBLANK(Table13[[#This Row],[T2]]),0,IF(Table13[[#This Row],[T2]]&gt;0,1,0))</f>
        <v>1</v>
      </c>
      <c r="R1473" s="3">
        <f>IF(ISBLANK(Table13[[#This Row],[T3]]),0,IF(Table13[[#This Row],[T3]]&gt;0,1,0))</f>
        <v>1</v>
      </c>
      <c r="S1473" s="3">
        <f>IF(ISBLANK(Table13[[#This Row],[T4]]),0,IF(Table13[[#This Row],[T4]]&gt;0,1,0))</f>
        <v>1</v>
      </c>
      <c r="T1473" s="3">
        <v>2.5999999999999996</v>
      </c>
    </row>
    <row r="1474" spans="1:20">
      <c r="A1474" s="4">
        <v>43799.333333333336</v>
      </c>
      <c r="B1474">
        <v>43799</v>
      </c>
      <c r="C1474" s="3">
        <v>0.33333333333333331</v>
      </c>
      <c r="D1474" s="3">
        <v>8</v>
      </c>
      <c r="E1474" s="3">
        <v>61</v>
      </c>
      <c r="F1474" s="3">
        <v>0.3</v>
      </c>
      <c r="G1474" s="5">
        <v>0.4</v>
      </c>
      <c r="H1474" s="3">
        <v>0.7</v>
      </c>
      <c r="I1474" s="3">
        <v>1.55139</v>
      </c>
      <c r="J1474" s="12">
        <f t="shared" ref="J1474:J1537" si="24">AVERAGE(H1474:H1497)</f>
        <v>1.8416666666666666</v>
      </c>
      <c r="K1474" s="3">
        <v>0</v>
      </c>
      <c r="L1474" s="3">
        <v>0</v>
      </c>
      <c r="M1474" s="3">
        <v>58</v>
      </c>
      <c r="N1474" s="3">
        <v>0</v>
      </c>
      <c r="O1474" s="3"/>
      <c r="P1474" s="3">
        <f>IF(ISBLANK(Table13[[#This Row],[T1]]),0,IF(Table13[[#This Row],[T1]]&gt;0,1,0))</f>
        <v>0</v>
      </c>
      <c r="Q1474" s="3">
        <f>IF(ISBLANK(Table13[[#This Row],[T2]]),0,IF(Table13[[#This Row],[T2]]&gt;0,1,0))</f>
        <v>1</v>
      </c>
      <c r="R1474" s="3">
        <f>IF(ISBLANK(Table13[[#This Row],[T3]]),0,IF(Table13[[#This Row],[T3]]&gt;0,1,0))</f>
        <v>0</v>
      </c>
      <c r="S1474" s="3">
        <f>IF(ISBLANK(Table13[[#This Row],[T4]]),0,IF(Table13[[#This Row],[T4]]&gt;0,1,0))</f>
        <v>1</v>
      </c>
      <c r="T1474" s="3">
        <v>0.7</v>
      </c>
    </row>
    <row r="1475" spans="1:20">
      <c r="A1475" s="4">
        <v>43799.375</v>
      </c>
      <c r="B1475">
        <v>43799</v>
      </c>
      <c r="C1475" s="3">
        <v>0.375</v>
      </c>
      <c r="D1475" s="3">
        <v>9</v>
      </c>
      <c r="E1475" s="3">
        <v>61</v>
      </c>
      <c r="F1475" s="3">
        <v>0.3</v>
      </c>
      <c r="G1475" s="5">
        <v>1.5</v>
      </c>
      <c r="H1475" s="3">
        <v>1.8</v>
      </c>
      <c r="I1475" s="3">
        <v>1.55139</v>
      </c>
      <c r="J1475" s="12">
        <f t="shared" si="24"/>
        <v>1.9708333333333332</v>
      </c>
      <c r="K1475" s="3">
        <v>0</v>
      </c>
      <c r="L1475" s="3">
        <v>0</v>
      </c>
      <c r="M1475" s="3">
        <v>58</v>
      </c>
      <c r="N1475" s="3">
        <v>0</v>
      </c>
      <c r="O1475" s="3"/>
      <c r="P1475" s="3">
        <f>IF(ISBLANK(Table13[[#This Row],[T1]]),0,IF(Table13[[#This Row],[T1]]&gt;0,1,0))</f>
        <v>0</v>
      </c>
      <c r="Q1475" s="3">
        <f>IF(ISBLANK(Table13[[#This Row],[T2]]),0,IF(Table13[[#This Row],[T2]]&gt;0,1,0))</f>
        <v>1</v>
      </c>
      <c r="R1475" s="3">
        <f>IF(ISBLANK(Table13[[#This Row],[T3]]),0,IF(Table13[[#This Row],[T3]]&gt;0,1,0))</f>
        <v>0</v>
      </c>
      <c r="S1475" s="3">
        <f>IF(ISBLANK(Table13[[#This Row],[T4]]),0,IF(Table13[[#This Row],[T4]]&gt;0,1,0))</f>
        <v>0</v>
      </c>
      <c r="T1475" s="3">
        <v>1.8</v>
      </c>
    </row>
    <row r="1476" spans="1:20">
      <c r="A1476" s="4">
        <v>43799.416666666664</v>
      </c>
      <c r="B1476">
        <v>43799</v>
      </c>
      <c r="C1476" s="3">
        <v>0.41666666666666669</v>
      </c>
      <c r="D1476" s="3">
        <v>10</v>
      </c>
      <c r="E1476" s="3">
        <v>61</v>
      </c>
      <c r="F1476" s="3">
        <v>1.6</v>
      </c>
      <c r="G1476" s="5">
        <v>1.9</v>
      </c>
      <c r="H1476" s="3">
        <v>3.5</v>
      </c>
      <c r="I1476" s="3">
        <v>1.55139</v>
      </c>
      <c r="J1476" s="12">
        <f t="shared" si="24"/>
        <v>1.9416666666666667</v>
      </c>
      <c r="K1476" s="3">
        <v>0</v>
      </c>
      <c r="L1476" s="3">
        <v>0</v>
      </c>
      <c r="M1476" s="3">
        <v>27</v>
      </c>
      <c r="N1476" s="3">
        <v>0</v>
      </c>
      <c r="O1476" s="3"/>
      <c r="P1476" s="3">
        <f>IF(ISBLANK(Table13[[#This Row],[T1]]),0,IF(Table13[[#This Row],[T1]]&gt;0,1,0))</f>
        <v>0</v>
      </c>
      <c r="Q1476" s="3">
        <f>IF(ISBLANK(Table13[[#This Row],[T2]]),0,IF(Table13[[#This Row],[T2]]&gt;0,1,0))</f>
        <v>1</v>
      </c>
      <c r="R1476" s="3">
        <f>IF(ISBLANK(Table13[[#This Row],[T3]]),0,IF(Table13[[#This Row],[T3]]&gt;0,1,0))</f>
        <v>0</v>
      </c>
      <c r="S1476" s="3">
        <f>IF(ISBLANK(Table13[[#This Row],[T4]]),0,IF(Table13[[#This Row],[T4]]&gt;0,1,0))</f>
        <v>0</v>
      </c>
      <c r="T1476" s="3">
        <v>3.5</v>
      </c>
    </row>
    <row r="1477" spans="1:20">
      <c r="A1477" s="4">
        <v>43799.458333333336</v>
      </c>
      <c r="B1477">
        <v>43799</v>
      </c>
      <c r="C1477" s="3">
        <v>0.45833333333333331</v>
      </c>
      <c r="D1477" s="3">
        <v>11</v>
      </c>
      <c r="E1477" s="3">
        <v>61</v>
      </c>
      <c r="F1477" s="3">
        <v>3.9</v>
      </c>
      <c r="G1477" s="5">
        <v>3.8</v>
      </c>
      <c r="H1477" s="3">
        <v>7.6999999999999993</v>
      </c>
      <c r="I1477" s="3">
        <v>1.55139</v>
      </c>
      <c r="J1477" s="12">
        <f t="shared" si="24"/>
        <v>1.825</v>
      </c>
      <c r="K1477" s="3">
        <v>0</v>
      </c>
      <c r="L1477" s="3">
        <v>0</v>
      </c>
      <c r="M1477" s="3">
        <v>44</v>
      </c>
      <c r="N1477" s="3">
        <v>0</v>
      </c>
      <c r="O1477" s="3"/>
      <c r="P1477" s="3">
        <f>IF(ISBLANK(Table13[[#This Row],[T1]]),0,IF(Table13[[#This Row],[T1]]&gt;0,1,0))</f>
        <v>0</v>
      </c>
      <c r="Q1477" s="3">
        <f>IF(ISBLANK(Table13[[#This Row],[T2]]),0,IF(Table13[[#This Row],[T2]]&gt;0,1,0))</f>
        <v>0</v>
      </c>
      <c r="R1477" s="3">
        <f>IF(ISBLANK(Table13[[#This Row],[T3]]),0,IF(Table13[[#This Row],[T3]]&gt;0,1,0))</f>
        <v>0</v>
      </c>
      <c r="S1477" s="3">
        <f>IF(ISBLANK(Table13[[#This Row],[T4]]),0,IF(Table13[[#This Row],[T4]]&gt;0,1,0))</f>
        <v>0</v>
      </c>
      <c r="T1477" s="3">
        <v>7.6999999999999993</v>
      </c>
    </row>
    <row r="1478" spans="1:20">
      <c r="A1478" s="4">
        <v>43799.5</v>
      </c>
      <c r="B1478">
        <v>43799</v>
      </c>
      <c r="C1478" s="3">
        <v>0.5</v>
      </c>
      <c r="D1478" s="3">
        <v>12</v>
      </c>
      <c r="E1478" s="3">
        <v>61</v>
      </c>
      <c r="F1478" s="3">
        <v>1</v>
      </c>
      <c r="G1478" s="5">
        <v>1.9</v>
      </c>
      <c r="H1478" s="3">
        <v>2.9</v>
      </c>
      <c r="I1478" s="3">
        <v>1.55139</v>
      </c>
      <c r="J1478" s="12">
        <f t="shared" si="24"/>
        <v>1.6333333333333331</v>
      </c>
      <c r="K1478" s="3">
        <v>8</v>
      </c>
      <c r="L1478" s="3">
        <v>0</v>
      </c>
      <c r="M1478" s="3">
        <v>12</v>
      </c>
      <c r="N1478" s="3">
        <v>0</v>
      </c>
      <c r="O1478" s="3"/>
      <c r="P1478" s="3">
        <f>IF(ISBLANK(Table13[[#This Row],[T1]]),0,IF(Table13[[#This Row],[T1]]&gt;0,1,0))</f>
        <v>0</v>
      </c>
      <c r="Q1478" s="3">
        <f>IF(ISBLANK(Table13[[#This Row],[T2]]),0,IF(Table13[[#This Row],[T2]]&gt;0,1,0))</f>
        <v>0</v>
      </c>
      <c r="R1478" s="3">
        <f>IF(ISBLANK(Table13[[#This Row],[T3]]),0,IF(Table13[[#This Row],[T3]]&gt;0,1,0))</f>
        <v>0</v>
      </c>
      <c r="S1478" s="3">
        <f>IF(ISBLANK(Table13[[#This Row],[T4]]),0,IF(Table13[[#This Row],[T4]]&gt;0,1,0))</f>
        <v>0</v>
      </c>
      <c r="T1478" s="3">
        <v>2.9</v>
      </c>
    </row>
    <row r="1479" spans="1:20">
      <c r="A1479" s="4">
        <v>43799.541666666664</v>
      </c>
      <c r="B1479">
        <v>43799</v>
      </c>
      <c r="C1479" s="3">
        <v>0.54166666666666663</v>
      </c>
      <c r="D1479" s="3">
        <v>13</v>
      </c>
      <c r="E1479" s="3">
        <v>61</v>
      </c>
      <c r="F1479" s="3">
        <v>1.1000000000000001</v>
      </c>
      <c r="G1479" s="5">
        <v>0.9</v>
      </c>
      <c r="H1479" s="3">
        <v>2</v>
      </c>
      <c r="I1479" s="3">
        <v>1.55139</v>
      </c>
      <c r="J1479" s="12">
        <f t="shared" si="24"/>
        <v>1.7</v>
      </c>
      <c r="K1479" s="3"/>
      <c r="L1479" s="3"/>
      <c r="M1479" s="3"/>
      <c r="N1479" s="3"/>
      <c r="O1479" s="3"/>
      <c r="P1479" s="3">
        <f>IF(ISBLANK(Table13[[#This Row],[T1]]),0,IF(Table13[[#This Row],[T1]]&gt;0,1,0))</f>
        <v>0</v>
      </c>
      <c r="Q1479" s="3">
        <f>IF(ISBLANK(Table13[[#This Row],[T2]]),0,IF(Table13[[#This Row],[T2]]&gt;0,1,0))</f>
        <v>0</v>
      </c>
      <c r="R1479" s="3">
        <f>IF(ISBLANK(Table13[[#This Row],[T3]]),0,IF(Table13[[#This Row],[T3]]&gt;0,1,0))</f>
        <v>0</v>
      </c>
      <c r="S1479" s="3">
        <f>IF(ISBLANK(Table13[[#This Row],[T4]]),0,IF(Table13[[#This Row],[T4]]&gt;0,1,0))</f>
        <v>0</v>
      </c>
      <c r="T1479" s="3">
        <v>2</v>
      </c>
    </row>
    <row r="1480" spans="1:20">
      <c r="A1480" s="4">
        <v>43799.583333333336</v>
      </c>
      <c r="B1480">
        <v>43799</v>
      </c>
      <c r="C1480" s="3">
        <v>0.58333333333333337</v>
      </c>
      <c r="D1480" s="3">
        <v>14</v>
      </c>
      <c r="E1480" s="3">
        <v>61</v>
      </c>
      <c r="F1480" s="3">
        <v>0.4</v>
      </c>
      <c r="G1480" s="5">
        <v>1.8</v>
      </c>
      <c r="H1480" s="3">
        <v>2.2000000000000002</v>
      </c>
      <c r="I1480" s="3">
        <v>1.55139</v>
      </c>
      <c r="J1480" s="12">
        <f t="shared" si="24"/>
        <v>1.7249999999999999</v>
      </c>
      <c r="K1480" s="3"/>
      <c r="L1480" s="3"/>
      <c r="M1480" s="3"/>
      <c r="N1480" s="3"/>
      <c r="O1480" s="3"/>
      <c r="P1480" s="3">
        <f>IF(ISBLANK(Table13[[#This Row],[T1]]),0,IF(Table13[[#This Row],[T1]]&gt;0,1,0))</f>
        <v>0</v>
      </c>
      <c r="Q1480" s="3">
        <f>IF(ISBLANK(Table13[[#This Row],[T2]]),0,IF(Table13[[#This Row],[T2]]&gt;0,1,0))</f>
        <v>0</v>
      </c>
      <c r="R1480" s="3">
        <f>IF(ISBLANK(Table13[[#This Row],[T3]]),0,IF(Table13[[#This Row],[T3]]&gt;0,1,0))</f>
        <v>0</v>
      </c>
      <c r="S1480" s="3">
        <f>IF(ISBLANK(Table13[[#This Row],[T4]]),0,IF(Table13[[#This Row],[T4]]&gt;0,1,0))</f>
        <v>0</v>
      </c>
      <c r="T1480" s="3">
        <v>2.2000000000000002</v>
      </c>
    </row>
    <row r="1481" spans="1:20">
      <c r="A1481" s="4">
        <v>43799.625</v>
      </c>
      <c r="B1481">
        <v>43799</v>
      </c>
      <c r="C1481" s="3">
        <v>0.625</v>
      </c>
      <c r="D1481" s="3">
        <v>15</v>
      </c>
      <c r="E1481" s="3">
        <v>61</v>
      </c>
      <c r="F1481" s="3">
        <v>0.6</v>
      </c>
      <c r="G1481" s="5">
        <v>0.8</v>
      </c>
      <c r="H1481" s="3">
        <v>1.4</v>
      </c>
      <c r="I1481" s="3">
        <v>1.55139</v>
      </c>
      <c r="J1481" s="12">
        <f t="shared" si="24"/>
        <v>1.7958333333333334</v>
      </c>
      <c r="K1481" s="3"/>
      <c r="L1481" s="3"/>
      <c r="M1481" s="3"/>
      <c r="N1481" s="3"/>
      <c r="O1481" s="3"/>
      <c r="P1481" s="3">
        <f>IF(ISBLANK(Table13[[#This Row],[T1]]),0,IF(Table13[[#This Row],[T1]]&gt;0,1,0))</f>
        <v>0</v>
      </c>
      <c r="Q1481" s="3">
        <f>IF(ISBLANK(Table13[[#This Row],[T2]]),0,IF(Table13[[#This Row],[T2]]&gt;0,1,0))</f>
        <v>0</v>
      </c>
      <c r="R1481" s="3">
        <f>IF(ISBLANK(Table13[[#This Row],[T3]]),0,IF(Table13[[#This Row],[T3]]&gt;0,1,0))</f>
        <v>0</v>
      </c>
      <c r="S1481" s="3">
        <f>IF(ISBLANK(Table13[[#This Row],[T4]]),0,IF(Table13[[#This Row],[T4]]&gt;0,1,0))</f>
        <v>0</v>
      </c>
      <c r="T1481" s="3">
        <v>1.4</v>
      </c>
    </row>
    <row r="1482" spans="1:20">
      <c r="A1482" s="4">
        <v>43799.666666666664</v>
      </c>
      <c r="B1482">
        <v>43799</v>
      </c>
      <c r="C1482" s="3">
        <v>0.66666666666666663</v>
      </c>
      <c r="D1482" s="3">
        <v>16</v>
      </c>
      <c r="E1482" s="3">
        <v>61</v>
      </c>
      <c r="F1482" s="3">
        <v>0.8</v>
      </c>
      <c r="G1482" s="5">
        <v>0.7</v>
      </c>
      <c r="H1482" s="3">
        <v>1.5</v>
      </c>
      <c r="I1482" s="3">
        <v>1.55139</v>
      </c>
      <c r="J1482" s="12">
        <f t="shared" si="24"/>
        <v>1.9083333333333332</v>
      </c>
      <c r="K1482" s="3"/>
      <c r="L1482" s="3"/>
      <c r="M1482" s="3"/>
      <c r="N1482" s="3"/>
      <c r="O1482" s="3"/>
      <c r="P1482" s="3">
        <f>IF(ISBLANK(Table13[[#This Row],[T1]]),0,IF(Table13[[#This Row],[T1]]&gt;0,1,0))</f>
        <v>0</v>
      </c>
      <c r="Q1482" s="3">
        <f>IF(ISBLANK(Table13[[#This Row],[T2]]),0,IF(Table13[[#This Row],[T2]]&gt;0,1,0))</f>
        <v>0</v>
      </c>
      <c r="R1482" s="3">
        <f>IF(ISBLANK(Table13[[#This Row],[T3]]),0,IF(Table13[[#This Row],[T3]]&gt;0,1,0))</f>
        <v>0</v>
      </c>
      <c r="S1482" s="3">
        <f>IF(ISBLANK(Table13[[#This Row],[T4]]),0,IF(Table13[[#This Row],[T4]]&gt;0,1,0))</f>
        <v>0</v>
      </c>
      <c r="T1482" s="3">
        <v>1.5</v>
      </c>
    </row>
    <row r="1483" spans="1:20">
      <c r="A1483" s="4">
        <v>43799.708333333336</v>
      </c>
      <c r="B1483">
        <v>43799</v>
      </c>
      <c r="C1483" s="3">
        <v>0.70833333333333337</v>
      </c>
      <c r="D1483" s="3">
        <v>17</v>
      </c>
      <c r="E1483" s="3">
        <v>61</v>
      </c>
      <c r="F1483" s="3">
        <v>0.8</v>
      </c>
      <c r="G1483" s="5">
        <v>0.8</v>
      </c>
      <c r="H1483" s="3">
        <v>1.6</v>
      </c>
      <c r="I1483" s="3">
        <v>1.55139</v>
      </c>
      <c r="J1483" s="12">
        <f t="shared" si="24"/>
        <v>1.9833333333333332</v>
      </c>
      <c r="K1483" s="3"/>
      <c r="L1483" s="3"/>
      <c r="M1483" s="3"/>
      <c r="N1483" s="3"/>
      <c r="O1483" s="3"/>
      <c r="P1483" s="3">
        <f>IF(ISBLANK(Table13[[#This Row],[T1]]),0,IF(Table13[[#This Row],[T1]]&gt;0,1,0))</f>
        <v>0</v>
      </c>
      <c r="Q1483" s="3">
        <f>IF(ISBLANK(Table13[[#This Row],[T2]]),0,IF(Table13[[#This Row],[T2]]&gt;0,1,0))</f>
        <v>0</v>
      </c>
      <c r="R1483" s="3">
        <f>IF(ISBLANK(Table13[[#This Row],[T3]]),0,IF(Table13[[#This Row],[T3]]&gt;0,1,0))</f>
        <v>1</v>
      </c>
      <c r="S1483" s="3">
        <f>IF(ISBLANK(Table13[[#This Row],[T4]]),0,IF(Table13[[#This Row],[T4]]&gt;0,1,0))</f>
        <v>0</v>
      </c>
      <c r="T1483" s="3">
        <v>1.6</v>
      </c>
    </row>
    <row r="1484" spans="1:20">
      <c r="A1484" s="4">
        <v>43799.75</v>
      </c>
      <c r="B1484">
        <v>43799</v>
      </c>
      <c r="C1484" s="3">
        <v>0.75</v>
      </c>
      <c r="D1484" s="3">
        <v>18</v>
      </c>
      <c r="E1484" s="3">
        <v>61</v>
      </c>
      <c r="F1484" s="3">
        <v>0.7</v>
      </c>
      <c r="G1484" s="5">
        <v>0.8</v>
      </c>
      <c r="H1484" s="3">
        <v>1.5</v>
      </c>
      <c r="I1484" s="3">
        <v>1.55139</v>
      </c>
      <c r="J1484" s="12">
        <f t="shared" si="24"/>
        <v>2.0041666666666669</v>
      </c>
      <c r="K1484" s="3"/>
      <c r="L1484" s="3"/>
      <c r="M1484" s="3"/>
      <c r="N1484" s="3"/>
      <c r="O1484" s="3"/>
      <c r="P1484" s="3">
        <f>IF(ISBLANK(Table13[[#This Row],[T1]]),0,IF(Table13[[#This Row],[T1]]&gt;0,1,0))</f>
        <v>0</v>
      </c>
      <c r="Q1484" s="3">
        <f>IF(ISBLANK(Table13[[#This Row],[T2]]),0,IF(Table13[[#This Row],[T2]]&gt;0,1,0))</f>
        <v>0</v>
      </c>
      <c r="R1484" s="3">
        <f>IF(ISBLANK(Table13[[#This Row],[T3]]),0,IF(Table13[[#This Row],[T3]]&gt;0,1,0))</f>
        <v>1</v>
      </c>
      <c r="S1484" s="3">
        <f>IF(ISBLANK(Table13[[#This Row],[T4]]),0,IF(Table13[[#This Row],[T4]]&gt;0,1,0))</f>
        <v>0</v>
      </c>
      <c r="T1484" s="3">
        <v>1.5</v>
      </c>
    </row>
    <row r="1485" spans="1:20">
      <c r="A1485" s="4">
        <v>43799.791666666664</v>
      </c>
      <c r="B1485">
        <v>43799</v>
      </c>
      <c r="C1485" s="3">
        <v>0.79166666666666663</v>
      </c>
      <c r="D1485" s="3">
        <v>19</v>
      </c>
      <c r="E1485" s="3">
        <v>61</v>
      </c>
      <c r="F1485" s="3">
        <v>0.9</v>
      </c>
      <c r="G1485" s="5">
        <v>0.9</v>
      </c>
      <c r="H1485" s="3">
        <v>1.8</v>
      </c>
      <c r="I1485" s="3">
        <v>1.55139</v>
      </c>
      <c r="J1485" s="12">
        <f t="shared" si="24"/>
        <v>2.0166666666666666</v>
      </c>
      <c r="K1485" s="3"/>
      <c r="L1485" s="3"/>
      <c r="M1485" s="3"/>
      <c r="N1485" s="3"/>
      <c r="O1485" s="3"/>
      <c r="P1485" s="3">
        <f>IF(ISBLANK(Table13[[#This Row],[T1]]),0,IF(Table13[[#This Row],[T1]]&gt;0,1,0))</f>
        <v>0</v>
      </c>
      <c r="Q1485" s="3">
        <f>IF(ISBLANK(Table13[[#This Row],[T2]]),0,IF(Table13[[#This Row],[T2]]&gt;0,1,0))</f>
        <v>0</v>
      </c>
      <c r="R1485" s="3">
        <f>IF(ISBLANK(Table13[[#This Row],[T3]]),0,IF(Table13[[#This Row],[T3]]&gt;0,1,0))</f>
        <v>0</v>
      </c>
      <c r="S1485" s="3">
        <f>IF(ISBLANK(Table13[[#This Row],[T4]]),0,IF(Table13[[#This Row],[T4]]&gt;0,1,0))</f>
        <v>0</v>
      </c>
      <c r="T1485" s="3">
        <v>1.8</v>
      </c>
    </row>
    <row r="1486" spans="1:20">
      <c r="A1486" s="4">
        <v>43799.833333333336</v>
      </c>
      <c r="B1486">
        <v>43799</v>
      </c>
      <c r="C1486" s="3">
        <v>0.83333333333333337</v>
      </c>
      <c r="D1486" s="3">
        <v>20</v>
      </c>
      <c r="E1486" s="3">
        <v>61</v>
      </c>
      <c r="F1486" s="3">
        <v>0.7</v>
      </c>
      <c r="G1486" s="5">
        <v>0.9</v>
      </c>
      <c r="H1486" s="3">
        <v>1.6</v>
      </c>
      <c r="I1486" s="3">
        <v>1.55139</v>
      </c>
      <c r="J1486" s="12">
        <f t="shared" si="24"/>
        <v>2.0333333333333337</v>
      </c>
      <c r="K1486" s="3"/>
      <c r="L1486" s="3"/>
      <c r="M1486" s="3"/>
      <c r="N1486" s="3"/>
      <c r="O1486" s="3"/>
      <c r="P1486" s="3">
        <f>IF(ISBLANK(Table13[[#This Row],[T1]]),0,IF(Table13[[#This Row],[T1]]&gt;0,1,0))</f>
        <v>0</v>
      </c>
      <c r="Q1486" s="3">
        <f>IF(ISBLANK(Table13[[#This Row],[T2]]),0,IF(Table13[[#This Row],[T2]]&gt;0,1,0))</f>
        <v>0</v>
      </c>
      <c r="R1486" s="3">
        <f>IF(ISBLANK(Table13[[#This Row],[T3]]),0,IF(Table13[[#This Row],[T3]]&gt;0,1,0))</f>
        <v>0</v>
      </c>
      <c r="S1486" s="3">
        <f>IF(ISBLANK(Table13[[#This Row],[T4]]),0,IF(Table13[[#This Row],[T4]]&gt;0,1,0))</f>
        <v>0</v>
      </c>
      <c r="T1486" s="3">
        <v>1.6</v>
      </c>
    </row>
    <row r="1487" spans="1:20">
      <c r="A1487" s="4">
        <v>43799.875</v>
      </c>
      <c r="B1487">
        <v>43799</v>
      </c>
      <c r="C1487" s="3">
        <v>0.875</v>
      </c>
      <c r="D1487" s="3">
        <v>21</v>
      </c>
      <c r="E1487" s="3">
        <v>61</v>
      </c>
      <c r="F1487" s="3">
        <v>0.9</v>
      </c>
      <c r="G1487" s="5">
        <v>1.8</v>
      </c>
      <c r="H1487" s="3">
        <v>2.7</v>
      </c>
      <c r="I1487" s="3">
        <v>1.55139</v>
      </c>
      <c r="J1487" s="12">
        <f t="shared" si="24"/>
        <v>2.1333333333333333</v>
      </c>
      <c r="K1487" s="3"/>
      <c r="L1487" s="3"/>
      <c r="M1487" s="3"/>
      <c r="N1487" s="3"/>
      <c r="O1487" s="3"/>
      <c r="P1487" s="3">
        <f>IF(ISBLANK(Table13[[#This Row],[T1]]),0,IF(Table13[[#This Row],[T1]]&gt;0,1,0))</f>
        <v>1</v>
      </c>
      <c r="Q1487" s="3">
        <f>IF(ISBLANK(Table13[[#This Row],[T2]]),0,IF(Table13[[#This Row],[T2]]&gt;0,1,0))</f>
        <v>1</v>
      </c>
      <c r="R1487" s="3">
        <f>IF(ISBLANK(Table13[[#This Row],[T3]]),0,IF(Table13[[#This Row],[T3]]&gt;0,1,0))</f>
        <v>0</v>
      </c>
      <c r="S1487" s="3">
        <f>IF(ISBLANK(Table13[[#This Row],[T4]]),0,IF(Table13[[#This Row],[T4]]&gt;0,1,0))</f>
        <v>0</v>
      </c>
      <c r="T1487" s="3">
        <v>2.7</v>
      </c>
    </row>
    <row r="1488" spans="1:20">
      <c r="A1488" s="4">
        <v>43799.916666666664</v>
      </c>
      <c r="B1488">
        <v>43799</v>
      </c>
      <c r="C1488" s="3">
        <v>0.91666666666666663</v>
      </c>
      <c r="D1488" s="3">
        <v>22</v>
      </c>
      <c r="E1488" s="3">
        <v>61</v>
      </c>
      <c r="F1488" s="3">
        <v>0.7</v>
      </c>
      <c r="G1488" s="5">
        <v>0.8</v>
      </c>
      <c r="H1488" s="3">
        <v>1.5</v>
      </c>
      <c r="I1488" s="3">
        <v>1.55139</v>
      </c>
      <c r="J1488" s="12">
        <f t="shared" si="24"/>
        <v>2.1166666666666667</v>
      </c>
      <c r="K1488" s="3"/>
      <c r="L1488" s="3"/>
      <c r="M1488" s="3"/>
      <c r="N1488" s="3"/>
      <c r="O1488" s="3"/>
      <c r="P1488" s="3">
        <f>IF(ISBLANK(Table13[[#This Row],[T1]]),0,IF(Table13[[#This Row],[T1]]&gt;0,1,0))</f>
        <v>1</v>
      </c>
      <c r="Q1488" s="3">
        <f>IF(ISBLANK(Table13[[#This Row],[T2]]),0,IF(Table13[[#This Row],[T2]]&gt;0,1,0))</f>
        <v>1</v>
      </c>
      <c r="R1488" s="3">
        <f>IF(ISBLANK(Table13[[#This Row],[T3]]),0,IF(Table13[[#This Row],[T3]]&gt;0,1,0))</f>
        <v>1</v>
      </c>
      <c r="S1488" s="3">
        <f>IF(ISBLANK(Table13[[#This Row],[T4]]),0,IF(Table13[[#This Row],[T4]]&gt;0,1,0))</f>
        <v>0</v>
      </c>
      <c r="T1488" s="3">
        <v>1.5</v>
      </c>
    </row>
    <row r="1489" spans="1:20">
      <c r="A1489" s="4">
        <v>43799.958333333336</v>
      </c>
      <c r="B1489">
        <v>43799</v>
      </c>
      <c r="C1489" s="3">
        <v>0.95833333333333337</v>
      </c>
      <c r="D1489" s="3">
        <v>23</v>
      </c>
      <c r="E1489" s="3">
        <v>61</v>
      </c>
      <c r="F1489" s="3">
        <v>0.2</v>
      </c>
      <c r="G1489" s="5">
        <v>0.2</v>
      </c>
      <c r="H1489" s="3">
        <v>0.4</v>
      </c>
      <c r="I1489" s="3">
        <v>1.55139</v>
      </c>
      <c r="J1489" s="12">
        <f t="shared" si="24"/>
        <v>2.145833333333333</v>
      </c>
      <c r="K1489" s="3"/>
      <c r="L1489" s="3"/>
      <c r="M1489" s="3"/>
      <c r="N1489" s="3"/>
      <c r="O1489" s="3"/>
      <c r="P1489" s="3">
        <f>IF(ISBLANK(Table13[[#This Row],[T1]]),0,IF(Table13[[#This Row],[T1]]&gt;0,1,0))</f>
        <v>1</v>
      </c>
      <c r="Q1489" s="3">
        <f>IF(ISBLANK(Table13[[#This Row],[T2]]),0,IF(Table13[[#This Row],[T2]]&gt;0,1,0))</f>
        <v>1</v>
      </c>
      <c r="R1489" s="3">
        <f>IF(ISBLANK(Table13[[#This Row],[T3]]),0,IF(Table13[[#This Row],[T3]]&gt;0,1,0))</f>
        <v>1</v>
      </c>
      <c r="S1489" s="3">
        <f>IF(ISBLANK(Table13[[#This Row],[T4]]),0,IF(Table13[[#This Row],[T4]]&gt;0,1,0))</f>
        <v>0</v>
      </c>
      <c r="T1489" s="3">
        <v>0.4</v>
      </c>
    </row>
    <row r="1490" spans="1:20">
      <c r="A1490" s="4">
        <v>43800</v>
      </c>
      <c r="B1490">
        <v>43800</v>
      </c>
      <c r="C1490" s="3">
        <v>0</v>
      </c>
      <c r="D1490" s="3">
        <v>0</v>
      </c>
      <c r="E1490" s="3">
        <v>62</v>
      </c>
      <c r="F1490" s="3">
        <v>0.2</v>
      </c>
      <c r="G1490" s="5">
        <v>0.2</v>
      </c>
      <c r="H1490" s="3">
        <v>0.4</v>
      </c>
      <c r="I1490" s="3">
        <v>1.55139</v>
      </c>
      <c r="J1490" s="12">
        <f t="shared" si="24"/>
        <v>2.1666666666666665</v>
      </c>
      <c r="K1490" s="3"/>
      <c r="L1490" s="3"/>
      <c r="M1490" s="3"/>
      <c r="N1490" s="3"/>
      <c r="O1490" s="3"/>
      <c r="P1490" s="3">
        <f>IF(ISBLANK(Table13[[#This Row],[T1]]),0,IF(Table13[[#This Row],[T1]]&gt;0,1,0))</f>
        <v>1</v>
      </c>
      <c r="Q1490" s="3">
        <f>IF(ISBLANK(Table13[[#This Row],[T2]]),0,IF(Table13[[#This Row],[T2]]&gt;0,1,0))</f>
        <v>1</v>
      </c>
      <c r="R1490" s="3">
        <f>IF(ISBLANK(Table13[[#This Row],[T3]]),0,IF(Table13[[#This Row],[T3]]&gt;0,1,0))</f>
        <v>1</v>
      </c>
      <c r="S1490" s="3">
        <f>IF(ISBLANK(Table13[[#This Row],[T4]]),0,IF(Table13[[#This Row],[T4]]&gt;0,1,0))</f>
        <v>0</v>
      </c>
      <c r="T1490" s="3">
        <v>0.4</v>
      </c>
    </row>
    <row r="1491" spans="1:20">
      <c r="A1491" s="4">
        <v>43800.041666666664</v>
      </c>
      <c r="B1491">
        <v>43800</v>
      </c>
      <c r="C1491" s="3">
        <v>4.1666666666666664E-2</v>
      </c>
      <c r="D1491" s="3">
        <v>1</v>
      </c>
      <c r="E1491" s="3">
        <v>62</v>
      </c>
      <c r="F1491" s="3">
        <v>0.5</v>
      </c>
      <c r="G1491" s="5">
        <v>0.5</v>
      </c>
      <c r="H1491" s="3">
        <v>1</v>
      </c>
      <c r="I1491" s="3">
        <v>1.55139</v>
      </c>
      <c r="J1491" s="12">
        <f t="shared" si="24"/>
        <v>2.1749999999999998</v>
      </c>
      <c r="K1491" s="3"/>
      <c r="L1491" s="3"/>
      <c r="M1491" s="3"/>
      <c r="N1491" s="3"/>
      <c r="O1491" s="3"/>
      <c r="P1491" s="3">
        <f>IF(ISBLANK(Table13[[#This Row],[T1]]),0,IF(Table13[[#This Row],[T1]]&gt;0,1,0))</f>
        <v>1</v>
      </c>
      <c r="Q1491" s="3">
        <f>IF(ISBLANK(Table13[[#This Row],[T2]]),0,IF(Table13[[#This Row],[T2]]&gt;0,1,0))</f>
        <v>1</v>
      </c>
      <c r="R1491" s="3">
        <f>IF(ISBLANK(Table13[[#This Row],[T3]]),0,IF(Table13[[#This Row],[T3]]&gt;0,1,0))</f>
        <v>1</v>
      </c>
      <c r="S1491" s="3">
        <f>IF(ISBLANK(Table13[[#This Row],[T4]]),0,IF(Table13[[#This Row],[T4]]&gt;0,1,0))</f>
        <v>0</v>
      </c>
      <c r="T1491" s="3">
        <v>1</v>
      </c>
    </row>
    <row r="1492" spans="1:20">
      <c r="A1492" s="4">
        <v>43800.083333333336</v>
      </c>
      <c r="B1492">
        <v>43800</v>
      </c>
      <c r="C1492" s="3">
        <v>8.3333333333333329E-2</v>
      </c>
      <c r="D1492" s="3">
        <v>2</v>
      </c>
      <c r="E1492" s="3">
        <v>62</v>
      </c>
      <c r="F1492" s="3">
        <v>0.5</v>
      </c>
      <c r="G1492" s="5">
        <v>0.4</v>
      </c>
      <c r="H1492" s="3">
        <v>0.9</v>
      </c>
      <c r="I1492" s="3">
        <v>1.55139</v>
      </c>
      <c r="J1492" s="12">
        <f t="shared" si="24"/>
        <v>2.1666666666666665</v>
      </c>
      <c r="K1492" s="3"/>
      <c r="L1492" s="3"/>
      <c r="M1492" s="3"/>
      <c r="N1492" s="3"/>
      <c r="O1492" s="3"/>
      <c r="P1492" s="3">
        <f>IF(ISBLANK(Table13[[#This Row],[T1]]),0,IF(Table13[[#This Row],[T1]]&gt;0,1,0))</f>
        <v>1</v>
      </c>
      <c r="Q1492" s="3">
        <f>IF(ISBLANK(Table13[[#This Row],[T2]]),0,IF(Table13[[#This Row],[T2]]&gt;0,1,0))</f>
        <v>1</v>
      </c>
      <c r="R1492" s="3">
        <f>IF(ISBLANK(Table13[[#This Row],[T3]]),0,IF(Table13[[#This Row],[T3]]&gt;0,1,0))</f>
        <v>1</v>
      </c>
      <c r="S1492" s="3">
        <f>IF(ISBLANK(Table13[[#This Row],[T4]]),0,IF(Table13[[#This Row],[T4]]&gt;0,1,0))</f>
        <v>0</v>
      </c>
      <c r="T1492" s="3">
        <v>0.9</v>
      </c>
    </row>
    <row r="1493" spans="1:20">
      <c r="A1493" s="4">
        <v>43800.125</v>
      </c>
      <c r="B1493">
        <v>43800</v>
      </c>
      <c r="C1493" s="3">
        <v>0.125</v>
      </c>
      <c r="D1493" s="3">
        <v>3</v>
      </c>
      <c r="E1493" s="3">
        <v>62</v>
      </c>
      <c r="F1493" s="3">
        <v>0.5</v>
      </c>
      <c r="G1493" s="5">
        <v>0.5</v>
      </c>
      <c r="H1493" s="3">
        <v>1</v>
      </c>
      <c r="I1493" s="3">
        <v>1.55139</v>
      </c>
      <c r="J1493" s="12">
        <f t="shared" si="24"/>
        <v>2.2416666666666667</v>
      </c>
      <c r="K1493" s="3"/>
      <c r="L1493" s="3"/>
      <c r="M1493" s="3"/>
      <c r="N1493" s="3"/>
      <c r="O1493" s="3"/>
      <c r="P1493" s="3">
        <f>IF(ISBLANK(Table13[[#This Row],[T1]]),0,IF(Table13[[#This Row],[T1]]&gt;0,1,0))</f>
        <v>1</v>
      </c>
      <c r="Q1493" s="3">
        <f>IF(ISBLANK(Table13[[#This Row],[T2]]),0,IF(Table13[[#This Row],[T2]]&gt;0,1,0))</f>
        <v>1</v>
      </c>
      <c r="R1493" s="3">
        <f>IF(ISBLANK(Table13[[#This Row],[T3]]),0,IF(Table13[[#This Row],[T3]]&gt;0,1,0))</f>
        <v>1</v>
      </c>
      <c r="S1493" s="3">
        <f>IF(ISBLANK(Table13[[#This Row],[T4]]),0,IF(Table13[[#This Row],[T4]]&gt;0,1,0))</f>
        <v>0</v>
      </c>
      <c r="T1493" s="3">
        <v>1</v>
      </c>
    </row>
    <row r="1494" spans="1:20">
      <c r="A1494" s="4">
        <v>43800.166666666664</v>
      </c>
      <c r="B1494">
        <v>43800</v>
      </c>
      <c r="C1494" s="3">
        <v>0.16666666666666666</v>
      </c>
      <c r="D1494" s="3">
        <v>4</v>
      </c>
      <c r="E1494" s="3">
        <v>62</v>
      </c>
      <c r="F1494" s="3">
        <v>0.5</v>
      </c>
      <c r="G1494" s="5">
        <v>0.5</v>
      </c>
      <c r="H1494" s="3">
        <v>1</v>
      </c>
      <c r="I1494" s="3">
        <v>1.55139</v>
      </c>
      <c r="J1494" s="12">
        <f t="shared" si="24"/>
        <v>2.25</v>
      </c>
      <c r="K1494" s="3"/>
      <c r="L1494" s="3"/>
      <c r="M1494" s="3"/>
      <c r="N1494" s="3"/>
      <c r="O1494" s="3"/>
      <c r="P1494" s="3">
        <f>IF(ISBLANK(Table13[[#This Row],[T1]]),0,IF(Table13[[#This Row],[T1]]&gt;0,1,0))</f>
        <v>1</v>
      </c>
      <c r="Q1494" s="3">
        <f>IF(ISBLANK(Table13[[#This Row],[T2]]),0,IF(Table13[[#This Row],[T2]]&gt;0,1,0))</f>
        <v>1</v>
      </c>
      <c r="R1494" s="3">
        <f>IF(ISBLANK(Table13[[#This Row],[T3]]),0,IF(Table13[[#This Row],[T3]]&gt;0,1,0))</f>
        <v>1</v>
      </c>
      <c r="S1494" s="3">
        <f>IF(ISBLANK(Table13[[#This Row],[T4]]),0,IF(Table13[[#This Row],[T4]]&gt;0,1,0))</f>
        <v>0</v>
      </c>
      <c r="T1494" s="3">
        <v>1</v>
      </c>
    </row>
    <row r="1495" spans="1:20">
      <c r="A1495" s="4">
        <v>43800.208333333336</v>
      </c>
      <c r="B1495">
        <v>43800</v>
      </c>
      <c r="C1495" s="3">
        <v>0.20833333333333334</v>
      </c>
      <c r="D1495" s="3">
        <v>5</v>
      </c>
      <c r="E1495" s="3">
        <v>62</v>
      </c>
      <c r="F1495" s="3">
        <v>0.5</v>
      </c>
      <c r="G1495" s="5">
        <v>0.5</v>
      </c>
      <c r="H1495" s="3">
        <v>1</v>
      </c>
      <c r="I1495" s="3">
        <v>1.55139</v>
      </c>
      <c r="J1495" s="12">
        <f t="shared" si="24"/>
        <v>2.2708333333333335</v>
      </c>
      <c r="K1495" s="3"/>
      <c r="L1495" s="3"/>
      <c r="M1495" s="3"/>
      <c r="N1495" s="3"/>
      <c r="O1495" s="3"/>
      <c r="P1495" s="3">
        <f>IF(ISBLANK(Table13[[#This Row],[T1]]),0,IF(Table13[[#This Row],[T1]]&gt;0,1,0))</f>
        <v>1</v>
      </c>
      <c r="Q1495" s="3">
        <f>IF(ISBLANK(Table13[[#This Row],[T2]]),0,IF(Table13[[#This Row],[T2]]&gt;0,1,0))</f>
        <v>1</v>
      </c>
      <c r="R1495" s="3">
        <f>IF(ISBLANK(Table13[[#This Row],[T3]]),0,IF(Table13[[#This Row],[T3]]&gt;0,1,0))</f>
        <v>1</v>
      </c>
      <c r="S1495" s="3">
        <f>IF(ISBLANK(Table13[[#This Row],[T4]]),0,IF(Table13[[#This Row],[T4]]&gt;0,1,0))</f>
        <v>0</v>
      </c>
      <c r="T1495" s="3">
        <v>1</v>
      </c>
    </row>
    <row r="1496" spans="1:20">
      <c r="A1496" s="4">
        <v>43800.25</v>
      </c>
      <c r="B1496">
        <v>43800</v>
      </c>
      <c r="C1496" s="3">
        <v>0.25</v>
      </c>
      <c r="D1496" s="3">
        <v>6</v>
      </c>
      <c r="E1496" s="3">
        <v>62</v>
      </c>
      <c r="F1496" s="3">
        <v>0.7</v>
      </c>
      <c r="G1496" s="5">
        <v>1.7</v>
      </c>
      <c r="H1496" s="3">
        <v>2.4</v>
      </c>
      <c r="I1496" s="3">
        <v>1.55139</v>
      </c>
      <c r="J1496" s="12">
        <f t="shared" si="24"/>
        <v>2.2916666666666665</v>
      </c>
      <c r="K1496" s="3"/>
      <c r="L1496" s="3"/>
      <c r="M1496" s="3"/>
      <c r="N1496" s="3"/>
      <c r="O1496" s="3"/>
      <c r="P1496" s="3">
        <f>IF(ISBLANK(Table13[[#This Row],[T1]]),0,IF(Table13[[#This Row],[T1]]&gt;0,1,0))</f>
        <v>1</v>
      </c>
      <c r="Q1496" s="3">
        <f>IF(ISBLANK(Table13[[#This Row],[T2]]),0,IF(Table13[[#This Row],[T2]]&gt;0,1,0))</f>
        <v>1</v>
      </c>
      <c r="R1496" s="3">
        <f>IF(ISBLANK(Table13[[#This Row],[T3]]),0,IF(Table13[[#This Row],[T3]]&gt;0,1,0))</f>
        <v>1</v>
      </c>
      <c r="S1496" s="3">
        <f>IF(ISBLANK(Table13[[#This Row],[T4]]),0,IF(Table13[[#This Row],[T4]]&gt;0,1,0))</f>
        <v>0</v>
      </c>
      <c r="T1496" s="3">
        <v>2.4</v>
      </c>
    </row>
    <row r="1497" spans="1:20">
      <c r="A1497" s="4">
        <v>43800.291666666664</v>
      </c>
      <c r="B1497">
        <v>43800</v>
      </c>
      <c r="C1497" s="3">
        <v>0.29166666666666669</v>
      </c>
      <c r="D1497" s="3">
        <v>7</v>
      </c>
      <c r="E1497" s="3">
        <v>62</v>
      </c>
      <c r="F1497" s="3">
        <v>0.7</v>
      </c>
      <c r="G1497" s="5">
        <v>1</v>
      </c>
      <c r="H1497" s="3">
        <v>1.7</v>
      </c>
      <c r="I1497" s="3">
        <v>1.55139</v>
      </c>
      <c r="J1497" s="12">
        <f t="shared" si="24"/>
        <v>2.3083333333333336</v>
      </c>
      <c r="K1497" s="3"/>
      <c r="L1497" s="3"/>
      <c r="M1497" s="3"/>
      <c r="N1497" s="3"/>
      <c r="O1497" s="3"/>
      <c r="P1497" s="3">
        <f>IF(ISBLANK(Table13[[#This Row],[T1]]),0,IF(Table13[[#This Row],[T1]]&gt;0,1,0))</f>
        <v>1</v>
      </c>
      <c r="Q1497" s="3">
        <f>IF(ISBLANK(Table13[[#This Row],[T2]]),0,IF(Table13[[#This Row],[T2]]&gt;0,1,0))</f>
        <v>1</v>
      </c>
      <c r="R1497" s="3">
        <f>IF(ISBLANK(Table13[[#This Row],[T3]]),0,IF(Table13[[#This Row],[T3]]&gt;0,1,0))</f>
        <v>1</v>
      </c>
      <c r="S1497" s="3">
        <f>IF(ISBLANK(Table13[[#This Row],[T4]]),0,IF(Table13[[#This Row],[T4]]&gt;0,1,0))</f>
        <v>1</v>
      </c>
      <c r="T1497" s="3">
        <v>1.7</v>
      </c>
    </row>
    <row r="1498" spans="1:20">
      <c r="A1498" s="4">
        <v>43800.333333333336</v>
      </c>
      <c r="B1498">
        <v>43800</v>
      </c>
      <c r="C1498" s="3">
        <v>0.33333333333333331</v>
      </c>
      <c r="D1498" s="3">
        <v>8</v>
      </c>
      <c r="E1498" s="3">
        <v>62</v>
      </c>
      <c r="F1498" s="3">
        <v>2.4</v>
      </c>
      <c r="G1498" s="5">
        <v>1.4</v>
      </c>
      <c r="H1498" s="3">
        <v>3.8</v>
      </c>
      <c r="I1498" s="3">
        <v>1.55139</v>
      </c>
      <c r="J1498" s="12">
        <f t="shared" si="24"/>
        <v>2.4208333333333334</v>
      </c>
      <c r="K1498" s="3"/>
      <c r="L1498" s="3"/>
      <c r="M1498" s="3"/>
      <c r="N1498" s="3"/>
      <c r="O1498" s="3"/>
      <c r="P1498" s="3">
        <f>IF(ISBLANK(Table13[[#This Row],[T1]]),0,IF(Table13[[#This Row],[T1]]&gt;0,1,0))</f>
        <v>1</v>
      </c>
      <c r="Q1498" s="3">
        <f>IF(ISBLANK(Table13[[#This Row],[T2]]),0,IF(Table13[[#This Row],[T2]]&gt;0,1,0))</f>
        <v>1</v>
      </c>
      <c r="R1498" s="3">
        <f>IF(ISBLANK(Table13[[#This Row],[T3]]),0,IF(Table13[[#This Row],[T3]]&gt;0,1,0))</f>
        <v>0</v>
      </c>
      <c r="S1498" s="3">
        <f>IF(ISBLANK(Table13[[#This Row],[T4]]),0,IF(Table13[[#This Row],[T4]]&gt;0,1,0))</f>
        <v>1</v>
      </c>
      <c r="T1498" s="3">
        <v>3.8</v>
      </c>
    </row>
    <row r="1499" spans="1:20">
      <c r="A1499" s="4">
        <v>43800.375</v>
      </c>
      <c r="B1499">
        <v>43800</v>
      </c>
      <c r="C1499" s="3">
        <v>0.375</v>
      </c>
      <c r="D1499" s="3">
        <v>9</v>
      </c>
      <c r="E1499" s="3">
        <v>62</v>
      </c>
      <c r="F1499" s="3">
        <v>0.8</v>
      </c>
      <c r="G1499" s="5">
        <v>0.3</v>
      </c>
      <c r="H1499" s="3">
        <v>1.1000000000000001</v>
      </c>
      <c r="I1499" s="3">
        <v>1.55139</v>
      </c>
      <c r="J1499" s="12">
        <f t="shared" si="24"/>
        <v>2.2791666666666668</v>
      </c>
      <c r="K1499" s="3"/>
      <c r="L1499" s="3"/>
      <c r="M1499" s="3"/>
      <c r="N1499" s="3"/>
      <c r="O1499" s="3"/>
      <c r="P1499" s="3">
        <f>IF(ISBLANK(Table13[[#This Row],[T1]]),0,IF(Table13[[#This Row],[T1]]&gt;0,1,0))</f>
        <v>0</v>
      </c>
      <c r="Q1499" s="3">
        <f>IF(ISBLANK(Table13[[#This Row],[T2]]),0,IF(Table13[[#This Row],[T2]]&gt;0,1,0))</f>
        <v>0</v>
      </c>
      <c r="R1499" s="3">
        <f>IF(ISBLANK(Table13[[#This Row],[T3]]),0,IF(Table13[[#This Row],[T3]]&gt;0,1,0))</f>
        <v>0</v>
      </c>
      <c r="S1499" s="3">
        <f>IF(ISBLANK(Table13[[#This Row],[T4]]),0,IF(Table13[[#This Row],[T4]]&gt;0,1,0))</f>
        <v>0</v>
      </c>
      <c r="T1499" s="3">
        <v>1.1000000000000001</v>
      </c>
    </row>
    <row r="1500" spans="1:20">
      <c r="A1500" s="4">
        <v>43800.416666666664</v>
      </c>
      <c r="B1500">
        <v>43800</v>
      </c>
      <c r="C1500" s="3">
        <v>0.41666666666666669</v>
      </c>
      <c r="D1500" s="3">
        <v>10</v>
      </c>
      <c r="E1500" s="3">
        <v>62</v>
      </c>
      <c r="F1500" s="3">
        <v>0.3</v>
      </c>
      <c r="G1500" s="5">
        <v>0.4</v>
      </c>
      <c r="H1500" s="3">
        <v>0.7</v>
      </c>
      <c r="I1500" s="3">
        <v>1.55139</v>
      </c>
      <c r="J1500" s="12">
        <f t="shared" si="24"/>
        <v>2.2416666666666667</v>
      </c>
      <c r="K1500" s="3"/>
      <c r="L1500" s="3"/>
      <c r="M1500" s="3"/>
      <c r="N1500" s="3"/>
      <c r="O1500" s="3"/>
      <c r="P1500" s="3">
        <f>IF(ISBLANK(Table13[[#This Row],[T1]]),0,IF(Table13[[#This Row],[T1]]&gt;0,1,0))</f>
        <v>0</v>
      </c>
      <c r="Q1500" s="3">
        <f>IF(ISBLANK(Table13[[#This Row],[T2]]),0,IF(Table13[[#This Row],[T2]]&gt;0,1,0))</f>
        <v>0</v>
      </c>
      <c r="R1500" s="3">
        <f>IF(ISBLANK(Table13[[#This Row],[T3]]),0,IF(Table13[[#This Row],[T3]]&gt;0,1,0))</f>
        <v>0</v>
      </c>
      <c r="S1500" s="3">
        <f>IF(ISBLANK(Table13[[#This Row],[T4]]),0,IF(Table13[[#This Row],[T4]]&gt;0,1,0))</f>
        <v>0</v>
      </c>
      <c r="T1500" s="3">
        <v>0.7</v>
      </c>
    </row>
    <row r="1501" spans="1:20">
      <c r="A1501" s="4">
        <v>43800.458333333336</v>
      </c>
      <c r="B1501">
        <v>43800</v>
      </c>
      <c r="C1501" s="3">
        <v>0.45833333333333331</v>
      </c>
      <c r="D1501" s="3">
        <v>11</v>
      </c>
      <c r="E1501" s="3">
        <v>62</v>
      </c>
      <c r="F1501" s="3">
        <v>2.4</v>
      </c>
      <c r="G1501" s="5">
        <v>0.7</v>
      </c>
      <c r="H1501" s="3">
        <v>3.0999999999999996</v>
      </c>
      <c r="I1501" s="3">
        <v>1.55139</v>
      </c>
      <c r="J1501" s="12">
        <f t="shared" si="24"/>
        <v>2.2291666666666665</v>
      </c>
      <c r="K1501" s="3"/>
      <c r="L1501" s="3"/>
      <c r="M1501" s="3"/>
      <c r="N1501" s="3"/>
      <c r="O1501" s="3"/>
      <c r="P1501" s="3">
        <f>IF(ISBLANK(Table13[[#This Row],[T1]]),0,IF(Table13[[#This Row],[T1]]&gt;0,1,0))</f>
        <v>0</v>
      </c>
      <c r="Q1501" s="3">
        <f>IF(ISBLANK(Table13[[#This Row],[T2]]),0,IF(Table13[[#This Row],[T2]]&gt;0,1,0))</f>
        <v>0</v>
      </c>
      <c r="R1501" s="3">
        <f>IF(ISBLANK(Table13[[#This Row],[T3]]),0,IF(Table13[[#This Row],[T3]]&gt;0,1,0))</f>
        <v>0</v>
      </c>
      <c r="S1501" s="3">
        <f>IF(ISBLANK(Table13[[#This Row],[T4]]),0,IF(Table13[[#This Row],[T4]]&gt;0,1,0))</f>
        <v>0</v>
      </c>
      <c r="T1501" s="3">
        <v>3.0999999999999996</v>
      </c>
    </row>
    <row r="1502" spans="1:20">
      <c r="A1502" s="4">
        <v>43800.5</v>
      </c>
      <c r="B1502">
        <v>43800</v>
      </c>
      <c r="C1502" s="3">
        <v>0.5</v>
      </c>
      <c r="D1502" s="3">
        <v>12</v>
      </c>
      <c r="E1502" s="3">
        <v>62</v>
      </c>
      <c r="F1502" s="3">
        <v>0.4</v>
      </c>
      <c r="G1502" s="5">
        <v>4.0999999999999996</v>
      </c>
      <c r="H1502" s="3">
        <v>4.5</v>
      </c>
      <c r="I1502" s="3">
        <v>1.55139</v>
      </c>
      <c r="J1502" s="12">
        <f t="shared" si="24"/>
        <v>2.1166666666666667</v>
      </c>
      <c r="K1502" s="3"/>
      <c r="L1502" s="3"/>
      <c r="M1502" s="3"/>
      <c r="N1502" s="3"/>
      <c r="O1502" s="3"/>
      <c r="P1502" s="3">
        <f>IF(ISBLANK(Table13[[#This Row],[T1]]),0,IF(Table13[[#This Row],[T1]]&gt;0,1,0))</f>
        <v>0</v>
      </c>
      <c r="Q1502" s="3">
        <f>IF(ISBLANK(Table13[[#This Row],[T2]]),0,IF(Table13[[#This Row],[T2]]&gt;0,1,0))</f>
        <v>0</v>
      </c>
      <c r="R1502" s="3">
        <f>IF(ISBLANK(Table13[[#This Row],[T3]]),0,IF(Table13[[#This Row],[T3]]&gt;0,1,0))</f>
        <v>0</v>
      </c>
      <c r="S1502" s="3">
        <f>IF(ISBLANK(Table13[[#This Row],[T4]]),0,IF(Table13[[#This Row],[T4]]&gt;0,1,0))</f>
        <v>0</v>
      </c>
      <c r="T1502" s="3">
        <v>4.5</v>
      </c>
    </row>
    <row r="1503" spans="1:20">
      <c r="A1503" s="4">
        <v>43800.541666666664</v>
      </c>
      <c r="B1503">
        <v>43800</v>
      </c>
      <c r="C1503" s="3">
        <v>0.54166666666666663</v>
      </c>
      <c r="D1503" s="3">
        <v>13</v>
      </c>
      <c r="E1503" s="3">
        <v>62</v>
      </c>
      <c r="F1503" s="3">
        <v>1.6</v>
      </c>
      <c r="G1503" s="5">
        <v>1</v>
      </c>
      <c r="H1503" s="3">
        <v>2.6</v>
      </c>
      <c r="I1503" s="3">
        <v>1.55139</v>
      </c>
      <c r="J1503" s="12">
        <f t="shared" si="24"/>
        <v>1.9624999999999997</v>
      </c>
      <c r="K1503" s="3"/>
      <c r="L1503" s="3"/>
      <c r="M1503" s="3"/>
      <c r="N1503" s="3"/>
      <c r="O1503" s="3"/>
      <c r="P1503" s="3">
        <f>IF(ISBLANK(Table13[[#This Row],[T1]]),0,IF(Table13[[#This Row],[T1]]&gt;0,1,0))</f>
        <v>0</v>
      </c>
      <c r="Q1503" s="3">
        <f>IF(ISBLANK(Table13[[#This Row],[T2]]),0,IF(Table13[[#This Row],[T2]]&gt;0,1,0))</f>
        <v>0</v>
      </c>
      <c r="R1503" s="3">
        <f>IF(ISBLANK(Table13[[#This Row],[T3]]),0,IF(Table13[[#This Row],[T3]]&gt;0,1,0))</f>
        <v>0</v>
      </c>
      <c r="S1503" s="3">
        <f>IF(ISBLANK(Table13[[#This Row],[T4]]),0,IF(Table13[[#This Row],[T4]]&gt;0,1,0))</f>
        <v>0</v>
      </c>
      <c r="T1503" s="3">
        <v>2.6</v>
      </c>
    </row>
    <row r="1504" spans="1:20">
      <c r="A1504" s="4">
        <v>43800.583333333336</v>
      </c>
      <c r="B1504">
        <v>43800</v>
      </c>
      <c r="C1504" s="3">
        <v>0.58333333333333337</v>
      </c>
      <c r="D1504" s="3">
        <v>14</v>
      </c>
      <c r="E1504" s="3">
        <v>62</v>
      </c>
      <c r="F1504" s="3">
        <v>1.1000000000000001</v>
      </c>
      <c r="G1504" s="5">
        <v>2.8</v>
      </c>
      <c r="H1504" s="3">
        <v>3.9</v>
      </c>
      <c r="I1504" s="3">
        <v>1.55139</v>
      </c>
      <c r="J1504" s="12">
        <f t="shared" si="24"/>
        <v>1.8874999999999995</v>
      </c>
      <c r="K1504" s="3"/>
      <c r="L1504" s="3"/>
      <c r="M1504" s="3"/>
      <c r="N1504" s="3"/>
      <c r="O1504" s="3"/>
      <c r="P1504" s="3">
        <f>IF(ISBLANK(Table13[[#This Row],[T1]]),0,IF(Table13[[#This Row],[T1]]&gt;0,1,0))</f>
        <v>0</v>
      </c>
      <c r="Q1504" s="3">
        <f>IF(ISBLANK(Table13[[#This Row],[T2]]),0,IF(Table13[[#This Row],[T2]]&gt;0,1,0))</f>
        <v>0</v>
      </c>
      <c r="R1504" s="3">
        <f>IF(ISBLANK(Table13[[#This Row],[T3]]),0,IF(Table13[[#This Row],[T3]]&gt;0,1,0))</f>
        <v>0</v>
      </c>
      <c r="S1504" s="3">
        <f>IF(ISBLANK(Table13[[#This Row],[T4]]),0,IF(Table13[[#This Row],[T4]]&gt;0,1,0))</f>
        <v>0</v>
      </c>
      <c r="T1504" s="3">
        <v>3.9</v>
      </c>
    </row>
    <row r="1505" spans="1:20">
      <c r="A1505" s="4">
        <v>43800.625</v>
      </c>
      <c r="B1505">
        <v>43800</v>
      </c>
      <c r="C1505" s="3">
        <v>0.625</v>
      </c>
      <c r="D1505" s="3">
        <v>15</v>
      </c>
      <c r="E1505" s="3">
        <v>62</v>
      </c>
      <c r="F1505" s="3">
        <v>2.5</v>
      </c>
      <c r="G1505" s="5">
        <v>1.6</v>
      </c>
      <c r="H1505" s="3">
        <v>4.0999999999999996</v>
      </c>
      <c r="I1505" s="3">
        <v>1.55139</v>
      </c>
      <c r="J1505" s="12">
        <f t="shared" si="24"/>
        <v>1.770833333333333</v>
      </c>
      <c r="K1505" s="3"/>
      <c r="L1505" s="3"/>
      <c r="M1505" s="3"/>
      <c r="N1505" s="3"/>
      <c r="O1505" s="3"/>
      <c r="P1505" s="3">
        <f>IF(ISBLANK(Table13[[#This Row],[T1]]),0,IF(Table13[[#This Row],[T1]]&gt;0,1,0))</f>
        <v>0</v>
      </c>
      <c r="Q1505" s="3">
        <f>IF(ISBLANK(Table13[[#This Row],[T2]]),0,IF(Table13[[#This Row],[T2]]&gt;0,1,0))</f>
        <v>0</v>
      </c>
      <c r="R1505" s="3">
        <f>IF(ISBLANK(Table13[[#This Row],[T3]]),0,IF(Table13[[#This Row],[T3]]&gt;0,1,0))</f>
        <v>0</v>
      </c>
      <c r="S1505" s="3">
        <f>IF(ISBLANK(Table13[[#This Row],[T4]]),0,IF(Table13[[#This Row],[T4]]&gt;0,1,0))</f>
        <v>0</v>
      </c>
      <c r="T1505" s="3">
        <v>4.0999999999999996</v>
      </c>
    </row>
    <row r="1506" spans="1:20">
      <c r="A1506" s="4">
        <v>43800.666666666664</v>
      </c>
      <c r="B1506">
        <v>43800</v>
      </c>
      <c r="C1506" s="3">
        <v>0.66666666666666663</v>
      </c>
      <c r="D1506" s="3">
        <v>16</v>
      </c>
      <c r="E1506" s="3">
        <v>62</v>
      </c>
      <c r="F1506" s="3">
        <v>1.5</v>
      </c>
      <c r="G1506" s="5">
        <v>1.8</v>
      </c>
      <c r="H1506" s="3">
        <v>3.3</v>
      </c>
      <c r="I1506" s="3">
        <v>1.55139</v>
      </c>
      <c r="J1506" s="12">
        <f t="shared" si="24"/>
        <v>1.720833333333333</v>
      </c>
      <c r="K1506" s="3"/>
      <c r="L1506" s="3"/>
      <c r="M1506" s="3"/>
      <c r="N1506" s="3"/>
      <c r="O1506" s="3"/>
      <c r="P1506" s="3">
        <f>IF(ISBLANK(Table13[[#This Row],[T1]]),0,IF(Table13[[#This Row],[T1]]&gt;0,1,0))</f>
        <v>0</v>
      </c>
      <c r="Q1506" s="3">
        <f>IF(ISBLANK(Table13[[#This Row],[T2]]),0,IF(Table13[[#This Row],[T2]]&gt;0,1,0))</f>
        <v>0</v>
      </c>
      <c r="R1506" s="3">
        <f>IF(ISBLANK(Table13[[#This Row],[T3]]),0,IF(Table13[[#This Row],[T3]]&gt;0,1,0))</f>
        <v>0</v>
      </c>
      <c r="S1506" s="3">
        <f>IF(ISBLANK(Table13[[#This Row],[T4]]),0,IF(Table13[[#This Row],[T4]]&gt;0,1,0))</f>
        <v>0</v>
      </c>
      <c r="T1506" s="3">
        <v>3.3</v>
      </c>
    </row>
    <row r="1507" spans="1:20">
      <c r="A1507" s="4">
        <v>43800.708333333336</v>
      </c>
      <c r="B1507">
        <v>43800</v>
      </c>
      <c r="C1507" s="3">
        <v>0.70833333333333337</v>
      </c>
      <c r="D1507" s="3">
        <v>17</v>
      </c>
      <c r="E1507" s="3">
        <v>62</v>
      </c>
      <c r="F1507" s="3">
        <v>1.1000000000000001</v>
      </c>
      <c r="G1507" s="5">
        <v>1</v>
      </c>
      <c r="H1507" s="3">
        <v>2.1</v>
      </c>
      <c r="I1507" s="3">
        <v>1.55139</v>
      </c>
      <c r="J1507" s="12">
        <f t="shared" si="24"/>
        <v>1.6999999999999995</v>
      </c>
      <c r="K1507" s="3"/>
      <c r="L1507" s="3"/>
      <c r="M1507" s="3"/>
      <c r="N1507" s="3"/>
      <c r="O1507" s="3"/>
      <c r="P1507" s="3">
        <f>IF(ISBLANK(Table13[[#This Row],[T1]]),0,IF(Table13[[#This Row],[T1]]&gt;0,1,0))</f>
        <v>0</v>
      </c>
      <c r="Q1507" s="3">
        <f>IF(ISBLANK(Table13[[#This Row],[T2]]),0,IF(Table13[[#This Row],[T2]]&gt;0,1,0))</f>
        <v>0</v>
      </c>
      <c r="R1507" s="3">
        <f>IF(ISBLANK(Table13[[#This Row],[T3]]),0,IF(Table13[[#This Row],[T3]]&gt;0,1,0))</f>
        <v>0</v>
      </c>
      <c r="S1507" s="3">
        <f>IF(ISBLANK(Table13[[#This Row],[T4]]),0,IF(Table13[[#This Row],[T4]]&gt;0,1,0))</f>
        <v>0</v>
      </c>
      <c r="T1507" s="3">
        <v>2.1</v>
      </c>
    </row>
    <row r="1508" spans="1:20">
      <c r="A1508" s="4">
        <v>43800.75</v>
      </c>
      <c r="B1508">
        <v>43800</v>
      </c>
      <c r="C1508" s="3">
        <v>0.75</v>
      </c>
      <c r="D1508" s="3">
        <v>18</v>
      </c>
      <c r="E1508" s="3">
        <v>62</v>
      </c>
      <c r="F1508" s="3">
        <v>0.9</v>
      </c>
      <c r="G1508" s="5">
        <v>0.9</v>
      </c>
      <c r="H1508" s="3">
        <v>1.8</v>
      </c>
      <c r="I1508" s="3">
        <v>1.55139</v>
      </c>
      <c r="J1508" s="12">
        <f t="shared" si="24"/>
        <v>1.7374999999999996</v>
      </c>
      <c r="K1508" s="3"/>
      <c r="L1508" s="3"/>
      <c r="M1508" s="3"/>
      <c r="N1508" s="3"/>
      <c r="O1508" s="3"/>
      <c r="P1508" s="3">
        <f>IF(ISBLANK(Table13[[#This Row],[T1]]),0,IF(Table13[[#This Row],[T1]]&gt;0,1,0))</f>
        <v>1</v>
      </c>
      <c r="Q1508" s="3">
        <f>IF(ISBLANK(Table13[[#This Row],[T2]]),0,IF(Table13[[#This Row],[T2]]&gt;0,1,0))</f>
        <v>0</v>
      </c>
      <c r="R1508" s="3">
        <f>IF(ISBLANK(Table13[[#This Row],[T3]]),0,IF(Table13[[#This Row],[T3]]&gt;0,1,0))</f>
        <v>1</v>
      </c>
      <c r="S1508" s="3">
        <f>IF(ISBLANK(Table13[[#This Row],[T4]]),0,IF(Table13[[#This Row],[T4]]&gt;0,1,0))</f>
        <v>0</v>
      </c>
      <c r="T1508" s="3">
        <v>1.8</v>
      </c>
    </row>
    <row r="1509" spans="1:20">
      <c r="A1509" s="4">
        <v>43800.791666666664</v>
      </c>
      <c r="B1509">
        <v>43800</v>
      </c>
      <c r="C1509" s="3">
        <v>0.79166666666666663</v>
      </c>
      <c r="D1509" s="3">
        <v>19</v>
      </c>
      <c r="E1509" s="3">
        <v>62</v>
      </c>
      <c r="F1509" s="3">
        <v>1.3</v>
      </c>
      <c r="G1509" s="5">
        <v>0.9</v>
      </c>
      <c r="H1509" s="3">
        <v>2.2000000000000002</v>
      </c>
      <c r="I1509" s="3">
        <v>1.55139</v>
      </c>
      <c r="J1509" s="12">
        <f t="shared" si="24"/>
        <v>1.7541666666666667</v>
      </c>
      <c r="K1509" s="3"/>
      <c r="L1509" s="3"/>
      <c r="M1509" s="3"/>
      <c r="N1509" s="3"/>
      <c r="O1509" s="3"/>
      <c r="P1509" s="3">
        <f>IF(ISBLANK(Table13[[#This Row],[T1]]),0,IF(Table13[[#This Row],[T1]]&gt;0,1,0))</f>
        <v>1</v>
      </c>
      <c r="Q1509" s="3">
        <f>IF(ISBLANK(Table13[[#This Row],[T2]]),0,IF(Table13[[#This Row],[T2]]&gt;0,1,0))</f>
        <v>0</v>
      </c>
      <c r="R1509" s="3">
        <f>IF(ISBLANK(Table13[[#This Row],[T3]]),0,IF(Table13[[#This Row],[T3]]&gt;0,1,0))</f>
        <v>1</v>
      </c>
      <c r="S1509" s="3">
        <f>IF(ISBLANK(Table13[[#This Row],[T4]]),0,IF(Table13[[#This Row],[T4]]&gt;0,1,0))</f>
        <v>0</v>
      </c>
      <c r="T1509" s="3">
        <v>2.2000000000000002</v>
      </c>
    </row>
    <row r="1510" spans="1:20">
      <c r="A1510" s="4">
        <v>43800.833333333336</v>
      </c>
      <c r="B1510">
        <v>43800</v>
      </c>
      <c r="C1510" s="3">
        <v>0.83333333333333337</v>
      </c>
      <c r="D1510" s="3">
        <v>20</v>
      </c>
      <c r="E1510" s="3">
        <v>62</v>
      </c>
      <c r="F1510" s="3">
        <v>2.9</v>
      </c>
      <c r="G1510" s="5">
        <v>1.1000000000000001</v>
      </c>
      <c r="H1510" s="3">
        <v>4</v>
      </c>
      <c r="I1510" s="3">
        <v>1.55139</v>
      </c>
      <c r="J1510" s="12">
        <f t="shared" si="24"/>
        <v>1.7541666666666667</v>
      </c>
      <c r="K1510" s="3"/>
      <c r="L1510" s="3"/>
      <c r="M1510" s="3"/>
      <c r="N1510" s="3"/>
      <c r="O1510" s="3"/>
      <c r="P1510" s="3">
        <f>IF(ISBLANK(Table13[[#This Row],[T1]]),0,IF(Table13[[#This Row],[T1]]&gt;0,1,0))</f>
        <v>1</v>
      </c>
      <c r="Q1510" s="3">
        <f>IF(ISBLANK(Table13[[#This Row],[T2]]),0,IF(Table13[[#This Row],[T2]]&gt;0,1,0))</f>
        <v>0</v>
      </c>
      <c r="R1510" s="3">
        <f>IF(ISBLANK(Table13[[#This Row],[T3]]),0,IF(Table13[[#This Row],[T3]]&gt;0,1,0))</f>
        <v>1</v>
      </c>
      <c r="S1510" s="3">
        <f>IF(ISBLANK(Table13[[#This Row],[T4]]),0,IF(Table13[[#This Row],[T4]]&gt;0,1,0))</f>
        <v>0</v>
      </c>
      <c r="T1510" s="3">
        <v>4</v>
      </c>
    </row>
    <row r="1511" spans="1:20">
      <c r="A1511" s="4">
        <v>43800.875</v>
      </c>
      <c r="B1511">
        <v>43800</v>
      </c>
      <c r="C1511" s="3">
        <v>0.875</v>
      </c>
      <c r="D1511" s="3">
        <v>21</v>
      </c>
      <c r="E1511" s="3">
        <v>62</v>
      </c>
      <c r="F1511" s="3">
        <v>1.1000000000000001</v>
      </c>
      <c r="G1511" s="5">
        <v>1.2</v>
      </c>
      <c r="H1511" s="3">
        <v>2.2999999999999998</v>
      </c>
      <c r="I1511" s="3">
        <v>1.55139</v>
      </c>
      <c r="J1511" s="12">
        <f t="shared" si="24"/>
        <v>1.675</v>
      </c>
      <c r="K1511" s="3"/>
      <c r="L1511" s="3"/>
      <c r="M1511" s="3"/>
      <c r="N1511" s="3"/>
      <c r="O1511" s="3"/>
      <c r="P1511" s="3">
        <f>IF(ISBLANK(Table13[[#This Row],[T1]]),0,IF(Table13[[#This Row],[T1]]&gt;0,1,0))</f>
        <v>1</v>
      </c>
      <c r="Q1511" s="3">
        <f>IF(ISBLANK(Table13[[#This Row],[T2]]),0,IF(Table13[[#This Row],[T2]]&gt;0,1,0))</f>
        <v>0</v>
      </c>
      <c r="R1511" s="3">
        <f>IF(ISBLANK(Table13[[#This Row],[T3]]),0,IF(Table13[[#This Row],[T3]]&gt;0,1,0))</f>
        <v>1</v>
      </c>
      <c r="S1511" s="3">
        <f>IF(ISBLANK(Table13[[#This Row],[T4]]),0,IF(Table13[[#This Row],[T4]]&gt;0,1,0))</f>
        <v>0</v>
      </c>
      <c r="T1511" s="3">
        <v>2.2999999999999998</v>
      </c>
    </row>
    <row r="1512" spans="1:20">
      <c r="A1512" s="4">
        <v>43800.916666666664</v>
      </c>
      <c r="B1512">
        <v>43800</v>
      </c>
      <c r="C1512" s="3">
        <v>0.91666666666666663</v>
      </c>
      <c r="D1512" s="3">
        <v>22</v>
      </c>
      <c r="E1512" s="3">
        <v>62</v>
      </c>
      <c r="F1512" s="3">
        <v>1.1000000000000001</v>
      </c>
      <c r="G1512" s="5">
        <v>1.1000000000000001</v>
      </c>
      <c r="H1512" s="3">
        <v>2.2000000000000002</v>
      </c>
      <c r="I1512" s="3">
        <v>1.55139</v>
      </c>
      <c r="J1512" s="12">
        <f t="shared" si="24"/>
        <v>1.7625000000000002</v>
      </c>
      <c r="K1512" s="3"/>
      <c r="L1512" s="3"/>
      <c r="M1512" s="3"/>
      <c r="N1512" s="3"/>
      <c r="O1512" s="3"/>
      <c r="P1512" s="3">
        <f>IF(ISBLANK(Table13[[#This Row],[T1]]),0,IF(Table13[[#This Row],[T1]]&gt;0,1,0))</f>
        <v>1</v>
      </c>
      <c r="Q1512" s="3">
        <f>IF(ISBLANK(Table13[[#This Row],[T2]]),0,IF(Table13[[#This Row],[T2]]&gt;0,1,0))</f>
        <v>1</v>
      </c>
      <c r="R1512" s="3">
        <f>IF(ISBLANK(Table13[[#This Row],[T3]]),0,IF(Table13[[#This Row],[T3]]&gt;0,1,0))</f>
        <v>1</v>
      </c>
      <c r="S1512" s="3">
        <f>IF(ISBLANK(Table13[[#This Row],[T4]]),0,IF(Table13[[#This Row],[T4]]&gt;0,1,0))</f>
        <v>1</v>
      </c>
      <c r="T1512" s="3">
        <v>2.2000000000000002</v>
      </c>
    </row>
    <row r="1513" spans="1:20">
      <c r="A1513" s="4">
        <v>43800.958333333336</v>
      </c>
      <c r="B1513">
        <v>43800</v>
      </c>
      <c r="C1513" s="3">
        <v>0.95833333333333337</v>
      </c>
      <c r="D1513" s="3">
        <v>23</v>
      </c>
      <c r="E1513" s="3">
        <v>62</v>
      </c>
      <c r="F1513" s="3">
        <v>0.6</v>
      </c>
      <c r="G1513" s="5">
        <v>0.3</v>
      </c>
      <c r="H1513" s="3">
        <v>0.89999999999999991</v>
      </c>
      <c r="I1513" s="3">
        <v>1.55139</v>
      </c>
      <c r="J1513" s="12">
        <f t="shared" si="24"/>
        <v>1.7625</v>
      </c>
      <c r="K1513" s="3"/>
      <c r="L1513" s="3"/>
      <c r="M1513" s="3"/>
      <c r="N1513" s="3"/>
      <c r="O1513" s="3"/>
      <c r="P1513" s="3">
        <f>IF(ISBLANK(Table13[[#This Row],[T1]]),0,IF(Table13[[#This Row],[T1]]&gt;0,1,0))</f>
        <v>1</v>
      </c>
      <c r="Q1513" s="3">
        <f>IF(ISBLANK(Table13[[#This Row],[T2]]),0,IF(Table13[[#This Row],[T2]]&gt;0,1,0))</f>
        <v>1</v>
      </c>
      <c r="R1513" s="3">
        <f>IF(ISBLANK(Table13[[#This Row],[T3]]),0,IF(Table13[[#This Row],[T3]]&gt;0,1,0))</f>
        <v>1</v>
      </c>
      <c r="S1513" s="3">
        <f>IF(ISBLANK(Table13[[#This Row],[T4]]),0,IF(Table13[[#This Row],[T4]]&gt;0,1,0))</f>
        <v>1</v>
      </c>
      <c r="T1513" s="3">
        <v>0.89999999999999991</v>
      </c>
    </row>
    <row r="1514" spans="1:20">
      <c r="A1514" s="4">
        <v>43801</v>
      </c>
      <c r="B1514">
        <v>43801</v>
      </c>
      <c r="C1514" s="3">
        <v>0</v>
      </c>
      <c r="D1514" s="3">
        <v>0</v>
      </c>
      <c r="E1514" s="3">
        <v>63</v>
      </c>
      <c r="F1514" s="3">
        <v>0.4</v>
      </c>
      <c r="G1514" s="5">
        <v>0.2</v>
      </c>
      <c r="H1514" s="3">
        <v>0.60000000000000009</v>
      </c>
      <c r="I1514" s="3">
        <v>1.55139</v>
      </c>
      <c r="J1514" s="12">
        <f t="shared" si="24"/>
        <v>1.7583333333333335</v>
      </c>
      <c r="K1514" s="3"/>
      <c r="L1514" s="3"/>
      <c r="M1514" s="3"/>
      <c r="N1514" s="3"/>
      <c r="O1514" s="3"/>
      <c r="P1514" s="3">
        <f>IF(ISBLANK(Table13[[#This Row],[T1]]),0,IF(Table13[[#This Row],[T1]]&gt;0,1,0))</f>
        <v>1</v>
      </c>
      <c r="Q1514" s="3">
        <f>IF(ISBLANK(Table13[[#This Row],[T2]]),0,IF(Table13[[#This Row],[T2]]&gt;0,1,0))</f>
        <v>1</v>
      </c>
      <c r="R1514" s="3">
        <f>IF(ISBLANK(Table13[[#This Row],[T3]]),0,IF(Table13[[#This Row],[T3]]&gt;0,1,0))</f>
        <v>1</v>
      </c>
      <c r="S1514" s="3">
        <f>IF(ISBLANK(Table13[[#This Row],[T4]]),0,IF(Table13[[#This Row],[T4]]&gt;0,1,0))</f>
        <v>1</v>
      </c>
      <c r="T1514" s="3">
        <v>0.60000000000000009</v>
      </c>
    </row>
    <row r="1515" spans="1:20">
      <c r="A1515" s="4">
        <v>43801.041666666664</v>
      </c>
      <c r="B1515">
        <v>43801</v>
      </c>
      <c r="C1515" s="3">
        <v>4.1666666666666664E-2</v>
      </c>
      <c r="D1515" s="3">
        <v>1</v>
      </c>
      <c r="E1515" s="3">
        <v>63</v>
      </c>
      <c r="F1515" s="3">
        <v>0.3</v>
      </c>
      <c r="G1515" s="5">
        <v>0.5</v>
      </c>
      <c r="H1515" s="3">
        <v>0.8</v>
      </c>
      <c r="I1515" s="3">
        <v>1.55139</v>
      </c>
      <c r="J1515" s="12">
        <f t="shared" si="24"/>
        <v>1.75</v>
      </c>
      <c r="K1515" s="3"/>
      <c r="L1515" s="3"/>
      <c r="M1515" s="3"/>
      <c r="N1515" s="3"/>
      <c r="O1515" s="3"/>
      <c r="P1515" s="3">
        <f>IF(ISBLANK(Table13[[#This Row],[T1]]),0,IF(Table13[[#This Row],[T1]]&gt;0,1,0))</f>
        <v>1</v>
      </c>
      <c r="Q1515" s="3">
        <f>IF(ISBLANK(Table13[[#This Row],[T2]]),0,IF(Table13[[#This Row],[T2]]&gt;0,1,0))</f>
        <v>1</v>
      </c>
      <c r="R1515" s="3">
        <f>IF(ISBLANK(Table13[[#This Row],[T3]]),0,IF(Table13[[#This Row],[T3]]&gt;0,1,0))</f>
        <v>1</v>
      </c>
      <c r="S1515" s="3">
        <f>IF(ISBLANK(Table13[[#This Row],[T4]]),0,IF(Table13[[#This Row],[T4]]&gt;0,1,0))</f>
        <v>1</v>
      </c>
      <c r="T1515" s="3">
        <v>0.8</v>
      </c>
    </row>
    <row r="1516" spans="1:20">
      <c r="A1516" s="4">
        <v>43801.083333333336</v>
      </c>
      <c r="B1516">
        <v>43801</v>
      </c>
      <c r="C1516" s="3">
        <v>8.3333333333333329E-2</v>
      </c>
      <c r="D1516" s="3">
        <v>2</v>
      </c>
      <c r="E1516" s="3">
        <v>63</v>
      </c>
      <c r="F1516" s="3">
        <v>1.4</v>
      </c>
      <c r="G1516" s="5">
        <v>1.3</v>
      </c>
      <c r="H1516" s="3">
        <v>2.7</v>
      </c>
      <c r="I1516" s="3">
        <v>1.55139</v>
      </c>
      <c r="J1516" s="12">
        <f t="shared" si="24"/>
        <v>1.7541666666666664</v>
      </c>
      <c r="K1516" s="3"/>
      <c r="L1516" s="3"/>
      <c r="M1516" s="3"/>
      <c r="N1516" s="3"/>
      <c r="O1516" s="3"/>
      <c r="P1516" s="3">
        <f>IF(ISBLANK(Table13[[#This Row],[T1]]),0,IF(Table13[[#This Row],[T1]]&gt;0,1,0))</f>
        <v>1</v>
      </c>
      <c r="Q1516" s="3">
        <f>IF(ISBLANK(Table13[[#This Row],[T2]]),0,IF(Table13[[#This Row],[T2]]&gt;0,1,0))</f>
        <v>1</v>
      </c>
      <c r="R1516" s="3">
        <f>IF(ISBLANK(Table13[[#This Row],[T3]]),0,IF(Table13[[#This Row],[T3]]&gt;0,1,0))</f>
        <v>1</v>
      </c>
      <c r="S1516" s="3">
        <f>IF(ISBLANK(Table13[[#This Row],[T4]]),0,IF(Table13[[#This Row],[T4]]&gt;0,1,0))</f>
        <v>1</v>
      </c>
      <c r="T1516" s="3">
        <v>2.7</v>
      </c>
    </row>
    <row r="1517" spans="1:20">
      <c r="A1517" s="4">
        <v>43801.125</v>
      </c>
      <c r="B1517">
        <v>43801</v>
      </c>
      <c r="C1517" s="3">
        <v>0.125</v>
      </c>
      <c r="D1517" s="3">
        <v>3</v>
      </c>
      <c r="E1517" s="3">
        <v>63</v>
      </c>
      <c r="F1517" s="3">
        <v>0.6</v>
      </c>
      <c r="G1517" s="5">
        <v>0.6</v>
      </c>
      <c r="H1517" s="3">
        <v>1.2</v>
      </c>
      <c r="I1517" s="3">
        <v>1.55139</v>
      </c>
      <c r="J1517" s="12">
        <f t="shared" si="24"/>
        <v>1.6916666666666667</v>
      </c>
      <c r="K1517" s="3"/>
      <c r="L1517" s="3"/>
      <c r="M1517" s="3"/>
      <c r="N1517" s="3"/>
      <c r="O1517" s="3"/>
      <c r="P1517" s="3">
        <f>IF(ISBLANK(Table13[[#This Row],[T1]]),0,IF(Table13[[#This Row],[T1]]&gt;0,1,0))</f>
        <v>1</v>
      </c>
      <c r="Q1517" s="3">
        <f>IF(ISBLANK(Table13[[#This Row],[T2]]),0,IF(Table13[[#This Row],[T2]]&gt;0,1,0))</f>
        <v>1</v>
      </c>
      <c r="R1517" s="3">
        <f>IF(ISBLANK(Table13[[#This Row],[T3]]),0,IF(Table13[[#This Row],[T3]]&gt;0,1,0))</f>
        <v>1</v>
      </c>
      <c r="S1517" s="3">
        <f>IF(ISBLANK(Table13[[#This Row],[T4]]),0,IF(Table13[[#This Row],[T4]]&gt;0,1,0))</f>
        <v>1</v>
      </c>
      <c r="T1517" s="3">
        <v>1.2</v>
      </c>
    </row>
    <row r="1518" spans="1:20">
      <c r="A1518" s="4">
        <v>43801.166666666664</v>
      </c>
      <c r="B1518">
        <v>43801</v>
      </c>
      <c r="C1518" s="3">
        <v>0.16666666666666666</v>
      </c>
      <c r="D1518" s="3">
        <v>4</v>
      </c>
      <c r="E1518" s="3">
        <v>63</v>
      </c>
      <c r="F1518" s="3">
        <v>0.7</v>
      </c>
      <c r="G1518" s="5">
        <v>0.8</v>
      </c>
      <c r="H1518" s="3">
        <v>1.5</v>
      </c>
      <c r="I1518" s="3">
        <v>1.55139</v>
      </c>
      <c r="J1518" s="12">
        <f t="shared" si="24"/>
        <v>1.7333333333333334</v>
      </c>
      <c r="K1518" s="3"/>
      <c r="L1518" s="3"/>
      <c r="M1518" s="3"/>
      <c r="N1518" s="3"/>
      <c r="O1518" s="3"/>
      <c r="P1518" s="3">
        <f>IF(ISBLANK(Table13[[#This Row],[T1]]),0,IF(Table13[[#This Row],[T1]]&gt;0,1,0))</f>
        <v>1</v>
      </c>
      <c r="Q1518" s="3">
        <f>IF(ISBLANK(Table13[[#This Row],[T2]]),0,IF(Table13[[#This Row],[T2]]&gt;0,1,0))</f>
        <v>1</v>
      </c>
      <c r="R1518" s="3">
        <f>IF(ISBLANK(Table13[[#This Row],[T3]]),0,IF(Table13[[#This Row],[T3]]&gt;0,1,0))</f>
        <v>1</v>
      </c>
      <c r="S1518" s="3">
        <f>IF(ISBLANK(Table13[[#This Row],[T4]]),0,IF(Table13[[#This Row],[T4]]&gt;0,1,0))</f>
        <v>1</v>
      </c>
      <c r="T1518" s="3">
        <v>1.5</v>
      </c>
    </row>
    <row r="1519" spans="1:20">
      <c r="A1519" s="4">
        <v>43801.208333333336</v>
      </c>
      <c r="B1519">
        <v>43801</v>
      </c>
      <c r="C1519" s="3">
        <v>0.20833333333333334</v>
      </c>
      <c r="D1519" s="3">
        <v>5</v>
      </c>
      <c r="E1519" s="3">
        <v>63</v>
      </c>
      <c r="F1519" s="3">
        <v>1</v>
      </c>
      <c r="G1519" s="5">
        <v>0.5</v>
      </c>
      <c r="H1519" s="3">
        <v>1.5</v>
      </c>
      <c r="I1519" s="3">
        <v>1.55139</v>
      </c>
      <c r="J1519" s="12">
        <f t="shared" si="24"/>
        <v>1.7375</v>
      </c>
      <c r="K1519" s="3"/>
      <c r="L1519" s="3"/>
      <c r="M1519" s="3"/>
      <c r="N1519" s="3"/>
      <c r="O1519" s="3"/>
      <c r="P1519" s="3">
        <f>IF(ISBLANK(Table13[[#This Row],[T1]]),0,IF(Table13[[#This Row],[T1]]&gt;0,1,0))</f>
        <v>1</v>
      </c>
      <c r="Q1519" s="3">
        <f>IF(ISBLANK(Table13[[#This Row],[T2]]),0,IF(Table13[[#This Row],[T2]]&gt;0,1,0))</f>
        <v>1</v>
      </c>
      <c r="R1519" s="3">
        <f>IF(ISBLANK(Table13[[#This Row],[T3]]),0,IF(Table13[[#This Row],[T3]]&gt;0,1,0))</f>
        <v>1</v>
      </c>
      <c r="S1519" s="3">
        <f>IF(ISBLANK(Table13[[#This Row],[T4]]),0,IF(Table13[[#This Row],[T4]]&gt;0,1,0))</f>
        <v>1</v>
      </c>
      <c r="T1519" s="3">
        <v>1.5</v>
      </c>
    </row>
    <row r="1520" spans="1:20">
      <c r="A1520" s="4">
        <v>43801.25</v>
      </c>
      <c r="B1520">
        <v>43801</v>
      </c>
      <c r="C1520" s="3">
        <v>0.25</v>
      </c>
      <c r="D1520" s="3">
        <v>6</v>
      </c>
      <c r="E1520" s="3">
        <v>63</v>
      </c>
      <c r="F1520" s="3">
        <v>0.5</v>
      </c>
      <c r="G1520" s="5">
        <v>2.2999999999999998</v>
      </c>
      <c r="H1520" s="3">
        <v>2.8</v>
      </c>
      <c r="I1520" s="3">
        <v>1.55139</v>
      </c>
      <c r="J1520" s="12">
        <f t="shared" si="24"/>
        <v>1.7541666666666671</v>
      </c>
      <c r="K1520" s="3"/>
      <c r="L1520" s="3"/>
      <c r="M1520" s="3"/>
      <c r="N1520" s="3"/>
      <c r="O1520" s="3"/>
      <c r="P1520" s="3">
        <f>IF(ISBLANK(Table13[[#This Row],[T1]]),0,IF(Table13[[#This Row],[T1]]&gt;0,1,0))</f>
        <v>1</v>
      </c>
      <c r="Q1520" s="3">
        <f>IF(ISBLANK(Table13[[#This Row],[T2]]),0,IF(Table13[[#This Row],[T2]]&gt;0,1,0))</f>
        <v>1</v>
      </c>
      <c r="R1520" s="3">
        <f>IF(ISBLANK(Table13[[#This Row],[T3]]),0,IF(Table13[[#This Row],[T3]]&gt;0,1,0))</f>
        <v>1</v>
      </c>
      <c r="S1520" s="3">
        <f>IF(ISBLANK(Table13[[#This Row],[T4]]),0,IF(Table13[[#This Row],[T4]]&gt;0,1,0))</f>
        <v>1</v>
      </c>
      <c r="T1520" s="3">
        <v>2.8</v>
      </c>
    </row>
    <row r="1521" spans="1:20">
      <c r="A1521" s="4">
        <v>43801.291666666664</v>
      </c>
      <c r="B1521">
        <v>43801</v>
      </c>
      <c r="C1521" s="3">
        <v>0.29166666666666669</v>
      </c>
      <c r="D1521" s="3">
        <v>7</v>
      </c>
      <c r="E1521" s="3">
        <v>63</v>
      </c>
      <c r="F1521" s="3">
        <v>2.7</v>
      </c>
      <c r="G1521" s="5">
        <v>1.7</v>
      </c>
      <c r="H1521" s="3">
        <v>4.4000000000000004</v>
      </c>
      <c r="I1521" s="3">
        <v>1.55139</v>
      </c>
      <c r="J1521" s="12">
        <f t="shared" si="24"/>
        <v>1.7750000000000001</v>
      </c>
      <c r="K1521" s="3"/>
      <c r="L1521" s="3"/>
      <c r="M1521" s="3"/>
      <c r="N1521" s="3"/>
      <c r="O1521" s="3"/>
      <c r="P1521" s="3">
        <f>IF(ISBLANK(Table13[[#This Row],[T1]]),0,IF(Table13[[#This Row],[T1]]&gt;0,1,0))</f>
        <v>1</v>
      </c>
      <c r="Q1521" s="3">
        <f>IF(ISBLANK(Table13[[#This Row],[T2]]),0,IF(Table13[[#This Row],[T2]]&gt;0,1,0))</f>
        <v>1</v>
      </c>
      <c r="R1521" s="3">
        <f>IF(ISBLANK(Table13[[#This Row],[T3]]),0,IF(Table13[[#This Row],[T3]]&gt;0,1,0))</f>
        <v>1</v>
      </c>
      <c r="S1521" s="3">
        <f>IF(ISBLANK(Table13[[#This Row],[T4]]),0,IF(Table13[[#This Row],[T4]]&gt;0,1,0))</f>
        <v>1</v>
      </c>
      <c r="T1521" s="3">
        <v>4.4000000000000004</v>
      </c>
    </row>
    <row r="1522" spans="1:20">
      <c r="A1522" s="4">
        <v>43801.333333333336</v>
      </c>
      <c r="B1522">
        <v>43801</v>
      </c>
      <c r="C1522" s="3">
        <v>0.33333333333333331</v>
      </c>
      <c r="D1522" s="3">
        <v>8</v>
      </c>
      <c r="E1522" s="3">
        <v>63</v>
      </c>
      <c r="F1522" s="3">
        <v>0.2</v>
      </c>
      <c r="G1522" s="5">
        <v>0.2</v>
      </c>
      <c r="H1522" s="3">
        <v>0.4</v>
      </c>
      <c r="I1522" s="3">
        <v>1.55139</v>
      </c>
      <c r="J1522" s="12">
        <f t="shared" si="24"/>
        <v>1.7416666666666665</v>
      </c>
      <c r="K1522" s="3"/>
      <c r="L1522" s="3"/>
      <c r="M1522" s="3"/>
      <c r="N1522" s="3"/>
      <c r="O1522" s="3"/>
      <c r="P1522" s="3">
        <f>IF(ISBLANK(Table13[[#This Row],[T1]]),0,IF(Table13[[#This Row],[T1]]&gt;0,1,0))</f>
        <v>0</v>
      </c>
      <c r="Q1522" s="3">
        <f>IF(ISBLANK(Table13[[#This Row],[T2]]),0,IF(Table13[[#This Row],[T2]]&gt;0,1,0))</f>
        <v>1</v>
      </c>
      <c r="R1522" s="3">
        <f>IF(ISBLANK(Table13[[#This Row],[T3]]),0,IF(Table13[[#This Row],[T3]]&gt;0,1,0))</f>
        <v>0</v>
      </c>
      <c r="S1522" s="3">
        <f>IF(ISBLANK(Table13[[#This Row],[T4]]),0,IF(Table13[[#This Row],[T4]]&gt;0,1,0))</f>
        <v>1</v>
      </c>
      <c r="T1522" s="3">
        <v>0.4</v>
      </c>
    </row>
    <row r="1523" spans="1:20">
      <c r="A1523" s="4">
        <v>43801.375</v>
      </c>
      <c r="B1523">
        <v>43801</v>
      </c>
      <c r="C1523" s="3">
        <v>0.375</v>
      </c>
      <c r="D1523" s="3">
        <v>9</v>
      </c>
      <c r="E1523" s="3">
        <v>63</v>
      </c>
      <c r="F1523" s="3">
        <v>0.1</v>
      </c>
      <c r="G1523" s="5">
        <v>0.1</v>
      </c>
      <c r="H1523" s="3">
        <v>0.2</v>
      </c>
      <c r="I1523" s="3">
        <v>1.55139</v>
      </c>
      <c r="J1523" s="12">
        <f t="shared" si="24"/>
        <v>1.7416666666666663</v>
      </c>
      <c r="K1523" s="3"/>
      <c r="L1523" s="3"/>
      <c r="M1523" s="3"/>
      <c r="N1523" s="3"/>
      <c r="O1523" s="3"/>
      <c r="P1523" s="3">
        <f>IF(ISBLANK(Table13[[#This Row],[T1]]),0,IF(Table13[[#This Row],[T1]]&gt;0,1,0))</f>
        <v>0</v>
      </c>
      <c r="Q1523" s="3">
        <f>IF(ISBLANK(Table13[[#This Row],[T2]]),0,IF(Table13[[#This Row],[T2]]&gt;0,1,0))</f>
        <v>0</v>
      </c>
      <c r="R1523" s="3">
        <f>IF(ISBLANK(Table13[[#This Row],[T3]]),0,IF(Table13[[#This Row],[T3]]&gt;0,1,0))</f>
        <v>0</v>
      </c>
      <c r="S1523" s="3">
        <f>IF(ISBLANK(Table13[[#This Row],[T4]]),0,IF(Table13[[#This Row],[T4]]&gt;0,1,0))</f>
        <v>0</v>
      </c>
      <c r="T1523" s="3">
        <v>0.2</v>
      </c>
    </row>
    <row r="1524" spans="1:20">
      <c r="A1524" s="4">
        <v>43801.416666666664</v>
      </c>
      <c r="B1524">
        <v>43801</v>
      </c>
      <c r="C1524" s="3">
        <v>0.41666666666666669</v>
      </c>
      <c r="D1524" s="3">
        <v>10</v>
      </c>
      <c r="E1524" s="3">
        <v>63</v>
      </c>
      <c r="F1524" s="3">
        <v>0.2</v>
      </c>
      <c r="G1524" s="5">
        <v>0.2</v>
      </c>
      <c r="H1524" s="3">
        <v>0.4</v>
      </c>
      <c r="I1524" s="3">
        <v>1.55139</v>
      </c>
      <c r="J1524" s="12">
        <f t="shared" si="24"/>
        <v>1.7499999999999998</v>
      </c>
      <c r="K1524" s="3"/>
      <c r="L1524" s="3"/>
      <c r="M1524" s="3"/>
      <c r="N1524" s="3"/>
      <c r="O1524" s="3"/>
      <c r="P1524" s="3">
        <f>IF(ISBLANK(Table13[[#This Row],[T1]]),0,IF(Table13[[#This Row],[T1]]&gt;0,1,0))</f>
        <v>0</v>
      </c>
      <c r="Q1524" s="3">
        <f>IF(ISBLANK(Table13[[#This Row],[T2]]),0,IF(Table13[[#This Row],[T2]]&gt;0,1,0))</f>
        <v>0</v>
      </c>
      <c r="R1524" s="3">
        <f>IF(ISBLANK(Table13[[#This Row],[T3]]),0,IF(Table13[[#This Row],[T3]]&gt;0,1,0))</f>
        <v>0</v>
      </c>
      <c r="S1524" s="3">
        <f>IF(ISBLANK(Table13[[#This Row],[T4]]),0,IF(Table13[[#This Row],[T4]]&gt;0,1,0))</f>
        <v>0</v>
      </c>
      <c r="T1524" s="3">
        <v>0.4</v>
      </c>
    </row>
    <row r="1525" spans="1:20">
      <c r="A1525" s="4">
        <v>43801.458333333336</v>
      </c>
      <c r="B1525">
        <v>43801</v>
      </c>
      <c r="C1525" s="3">
        <v>0.45833333333333331</v>
      </c>
      <c r="D1525" s="3">
        <v>11</v>
      </c>
      <c r="E1525" s="3">
        <v>63</v>
      </c>
      <c r="F1525" s="3">
        <v>0.2</v>
      </c>
      <c r="G1525" s="5">
        <v>0.2</v>
      </c>
      <c r="H1525" s="3">
        <v>0.4</v>
      </c>
      <c r="I1525" s="3">
        <v>1.55139</v>
      </c>
      <c r="J1525" s="12">
        <f t="shared" si="24"/>
        <v>1.7458333333333329</v>
      </c>
      <c r="K1525" s="3"/>
      <c r="L1525" s="3"/>
      <c r="M1525" s="3"/>
      <c r="N1525" s="3"/>
      <c r="O1525" s="3"/>
      <c r="P1525" s="3">
        <f>IF(ISBLANK(Table13[[#This Row],[T1]]),0,IF(Table13[[#This Row],[T1]]&gt;0,1,0))</f>
        <v>0</v>
      </c>
      <c r="Q1525" s="3">
        <f>IF(ISBLANK(Table13[[#This Row],[T2]]),0,IF(Table13[[#This Row],[T2]]&gt;0,1,0))</f>
        <v>0</v>
      </c>
      <c r="R1525" s="3">
        <f>IF(ISBLANK(Table13[[#This Row],[T3]]),0,IF(Table13[[#This Row],[T3]]&gt;0,1,0))</f>
        <v>0</v>
      </c>
      <c r="S1525" s="3">
        <f>IF(ISBLANK(Table13[[#This Row],[T4]]),0,IF(Table13[[#This Row],[T4]]&gt;0,1,0))</f>
        <v>0</v>
      </c>
      <c r="T1525" s="3">
        <v>0.4</v>
      </c>
    </row>
    <row r="1526" spans="1:20">
      <c r="A1526" s="4">
        <v>43801.5</v>
      </c>
      <c r="B1526">
        <v>43801</v>
      </c>
      <c r="C1526" s="3">
        <v>0.5</v>
      </c>
      <c r="D1526" s="3">
        <v>12</v>
      </c>
      <c r="E1526" s="3">
        <v>63</v>
      </c>
      <c r="F1526" s="3">
        <v>0.4</v>
      </c>
      <c r="G1526" s="5">
        <v>0.4</v>
      </c>
      <c r="H1526" s="3">
        <v>0.8</v>
      </c>
      <c r="I1526" s="3">
        <v>1.55139</v>
      </c>
      <c r="J1526" s="12">
        <f t="shared" si="24"/>
        <v>1.7458333333333327</v>
      </c>
      <c r="K1526" s="3"/>
      <c r="L1526" s="3"/>
      <c r="M1526" s="3"/>
      <c r="N1526" s="3"/>
      <c r="O1526" s="3"/>
      <c r="P1526" s="3">
        <f>IF(ISBLANK(Table13[[#This Row],[T1]]),0,IF(Table13[[#This Row],[T1]]&gt;0,1,0))</f>
        <v>0</v>
      </c>
      <c r="Q1526" s="3">
        <f>IF(ISBLANK(Table13[[#This Row],[T2]]),0,IF(Table13[[#This Row],[T2]]&gt;0,1,0))</f>
        <v>0</v>
      </c>
      <c r="R1526" s="3">
        <f>IF(ISBLANK(Table13[[#This Row],[T3]]),0,IF(Table13[[#This Row],[T3]]&gt;0,1,0))</f>
        <v>0</v>
      </c>
      <c r="S1526" s="3">
        <f>IF(ISBLANK(Table13[[#This Row],[T4]]),0,IF(Table13[[#This Row],[T4]]&gt;0,1,0))</f>
        <v>0</v>
      </c>
      <c r="T1526" s="3">
        <v>0.8</v>
      </c>
    </row>
    <row r="1527" spans="1:20">
      <c r="A1527" s="4">
        <v>43801.541666666664</v>
      </c>
      <c r="B1527">
        <v>43801</v>
      </c>
      <c r="C1527" s="3">
        <v>0.54166666666666663</v>
      </c>
      <c r="D1527" s="3">
        <v>13</v>
      </c>
      <c r="E1527" s="3">
        <v>63</v>
      </c>
      <c r="F1527" s="3">
        <v>0.4</v>
      </c>
      <c r="G1527" s="5">
        <v>0.4</v>
      </c>
      <c r="H1527" s="3">
        <v>0.8</v>
      </c>
      <c r="I1527" s="3">
        <v>1.55139</v>
      </c>
      <c r="J1527" s="12">
        <f t="shared" si="24"/>
        <v>1.8041666666666663</v>
      </c>
      <c r="K1527" s="3"/>
      <c r="L1527" s="3"/>
      <c r="M1527" s="3"/>
      <c r="N1527" s="3"/>
      <c r="O1527" s="3"/>
      <c r="P1527" s="3">
        <f>IF(ISBLANK(Table13[[#This Row],[T1]]),0,IF(Table13[[#This Row],[T1]]&gt;0,1,0))</f>
        <v>0</v>
      </c>
      <c r="Q1527" s="3">
        <f>IF(ISBLANK(Table13[[#This Row],[T2]]),0,IF(Table13[[#This Row],[T2]]&gt;0,1,0))</f>
        <v>0</v>
      </c>
      <c r="R1527" s="3">
        <f>IF(ISBLANK(Table13[[#This Row],[T3]]),0,IF(Table13[[#This Row],[T3]]&gt;0,1,0))</f>
        <v>0</v>
      </c>
      <c r="S1527" s="3">
        <f>IF(ISBLANK(Table13[[#This Row],[T4]]),0,IF(Table13[[#This Row],[T4]]&gt;0,1,0))</f>
        <v>0</v>
      </c>
      <c r="T1527" s="3">
        <v>0.8</v>
      </c>
    </row>
    <row r="1528" spans="1:20">
      <c r="A1528" s="4">
        <v>43801.583333333336</v>
      </c>
      <c r="B1528">
        <v>43801</v>
      </c>
      <c r="C1528" s="3">
        <v>0.58333333333333337</v>
      </c>
      <c r="D1528" s="3">
        <v>14</v>
      </c>
      <c r="E1528" s="3">
        <v>63</v>
      </c>
      <c r="F1528" s="3">
        <v>0.4</v>
      </c>
      <c r="G1528" s="5">
        <v>0.7</v>
      </c>
      <c r="H1528" s="3">
        <v>1.1000000000000001</v>
      </c>
      <c r="I1528" s="3">
        <v>1.55139</v>
      </c>
      <c r="J1528" s="12">
        <f t="shared" si="24"/>
        <v>1.8541666666666663</v>
      </c>
      <c r="K1528" s="3"/>
      <c r="L1528" s="3"/>
      <c r="M1528" s="3"/>
      <c r="N1528" s="3"/>
      <c r="O1528" s="3"/>
      <c r="P1528" s="3">
        <f>IF(ISBLANK(Table13[[#This Row],[T1]]),0,IF(Table13[[#This Row],[T1]]&gt;0,1,0))</f>
        <v>0</v>
      </c>
      <c r="Q1528" s="3">
        <f>IF(ISBLANK(Table13[[#This Row],[T2]]),0,IF(Table13[[#This Row],[T2]]&gt;0,1,0))</f>
        <v>0</v>
      </c>
      <c r="R1528" s="3">
        <f>IF(ISBLANK(Table13[[#This Row],[T3]]),0,IF(Table13[[#This Row],[T3]]&gt;0,1,0))</f>
        <v>0</v>
      </c>
      <c r="S1528" s="3">
        <f>IF(ISBLANK(Table13[[#This Row],[T4]]),0,IF(Table13[[#This Row],[T4]]&gt;0,1,0))</f>
        <v>0</v>
      </c>
      <c r="T1528" s="3">
        <v>1.1000000000000001</v>
      </c>
    </row>
    <row r="1529" spans="1:20">
      <c r="A1529" s="4">
        <v>43801.625</v>
      </c>
      <c r="B1529">
        <v>43801</v>
      </c>
      <c r="C1529" s="3">
        <v>0.625</v>
      </c>
      <c r="D1529" s="3">
        <v>15</v>
      </c>
      <c r="E1529" s="3">
        <v>63</v>
      </c>
      <c r="F1529" s="3">
        <v>1.5</v>
      </c>
      <c r="G1529" s="5">
        <v>1.4</v>
      </c>
      <c r="H1529" s="3">
        <v>2.9</v>
      </c>
      <c r="I1529" s="3">
        <v>1.55139</v>
      </c>
      <c r="J1529" s="12">
        <f t="shared" si="24"/>
        <v>1.8416666666666661</v>
      </c>
      <c r="K1529" s="3"/>
      <c r="L1529" s="3"/>
      <c r="M1529" s="3"/>
      <c r="N1529" s="3"/>
      <c r="O1529" s="3"/>
      <c r="P1529" s="3">
        <f>IF(ISBLANK(Table13[[#This Row],[T1]]),0,IF(Table13[[#This Row],[T1]]&gt;0,1,0))</f>
        <v>0</v>
      </c>
      <c r="Q1529" s="3">
        <f>IF(ISBLANK(Table13[[#This Row],[T2]]),0,IF(Table13[[#This Row],[T2]]&gt;0,1,0))</f>
        <v>0</v>
      </c>
      <c r="R1529" s="3">
        <f>IF(ISBLANK(Table13[[#This Row],[T3]]),0,IF(Table13[[#This Row],[T3]]&gt;0,1,0))</f>
        <v>0</v>
      </c>
      <c r="S1529" s="3">
        <f>IF(ISBLANK(Table13[[#This Row],[T4]]),0,IF(Table13[[#This Row],[T4]]&gt;0,1,0))</f>
        <v>0</v>
      </c>
      <c r="T1529" s="3">
        <v>2.9</v>
      </c>
    </row>
    <row r="1530" spans="1:20">
      <c r="A1530" s="4">
        <v>43801.666666666664</v>
      </c>
      <c r="B1530">
        <v>43801</v>
      </c>
      <c r="C1530" s="3">
        <v>0.66666666666666663</v>
      </c>
      <c r="D1530" s="3">
        <v>16</v>
      </c>
      <c r="E1530" s="3">
        <v>63</v>
      </c>
      <c r="F1530" s="3">
        <v>1.5</v>
      </c>
      <c r="G1530" s="5">
        <v>1.3</v>
      </c>
      <c r="H1530" s="3">
        <v>2.8</v>
      </c>
      <c r="I1530" s="3">
        <v>1.55139</v>
      </c>
      <c r="J1530" s="12">
        <f t="shared" si="24"/>
        <v>1.8291666666666664</v>
      </c>
      <c r="K1530" s="3"/>
      <c r="L1530" s="3"/>
      <c r="M1530" s="3"/>
      <c r="N1530" s="3"/>
      <c r="O1530" s="3"/>
      <c r="P1530" s="3">
        <f>IF(ISBLANK(Table13[[#This Row],[T1]]),0,IF(Table13[[#This Row],[T1]]&gt;0,1,0))</f>
        <v>0</v>
      </c>
      <c r="Q1530" s="3">
        <f>IF(ISBLANK(Table13[[#This Row],[T2]]),0,IF(Table13[[#This Row],[T2]]&gt;0,1,0))</f>
        <v>0</v>
      </c>
      <c r="R1530" s="3">
        <f>IF(ISBLANK(Table13[[#This Row],[T3]]),0,IF(Table13[[#This Row],[T3]]&gt;0,1,0))</f>
        <v>0</v>
      </c>
      <c r="S1530" s="3">
        <f>IF(ISBLANK(Table13[[#This Row],[T4]]),0,IF(Table13[[#This Row],[T4]]&gt;0,1,0))</f>
        <v>0</v>
      </c>
      <c r="T1530" s="3">
        <v>2.8</v>
      </c>
    </row>
    <row r="1531" spans="1:20">
      <c r="A1531" s="4">
        <v>43801.708333333336</v>
      </c>
      <c r="B1531">
        <v>43801</v>
      </c>
      <c r="C1531" s="3">
        <v>0.70833333333333337</v>
      </c>
      <c r="D1531" s="3">
        <v>17</v>
      </c>
      <c r="E1531" s="3">
        <v>63</v>
      </c>
      <c r="F1531" s="3">
        <v>1.4</v>
      </c>
      <c r="G1531" s="5">
        <v>1.6</v>
      </c>
      <c r="H1531" s="3">
        <v>3</v>
      </c>
      <c r="I1531" s="3">
        <v>1.55139</v>
      </c>
      <c r="J1531" s="12">
        <f t="shared" si="24"/>
        <v>1.8416666666666666</v>
      </c>
      <c r="K1531" s="3"/>
      <c r="L1531" s="3"/>
      <c r="M1531" s="3"/>
      <c r="N1531" s="3"/>
      <c r="O1531" s="3"/>
      <c r="P1531" s="3">
        <f>IF(ISBLANK(Table13[[#This Row],[T1]]),0,IF(Table13[[#This Row],[T1]]&gt;0,1,0))</f>
        <v>0</v>
      </c>
      <c r="Q1531" s="3">
        <f>IF(ISBLANK(Table13[[#This Row],[T2]]),0,IF(Table13[[#This Row],[T2]]&gt;0,1,0))</f>
        <v>0</v>
      </c>
      <c r="R1531" s="3">
        <f>IF(ISBLANK(Table13[[#This Row],[T3]]),0,IF(Table13[[#This Row],[T3]]&gt;0,1,0))</f>
        <v>1</v>
      </c>
      <c r="S1531" s="3">
        <f>IF(ISBLANK(Table13[[#This Row],[T4]]),0,IF(Table13[[#This Row],[T4]]&gt;0,1,0))</f>
        <v>0</v>
      </c>
      <c r="T1531" s="3">
        <v>3</v>
      </c>
    </row>
    <row r="1532" spans="1:20">
      <c r="A1532" s="4">
        <v>43801.75</v>
      </c>
      <c r="B1532">
        <v>43801</v>
      </c>
      <c r="C1532" s="3">
        <v>0.75</v>
      </c>
      <c r="D1532" s="3">
        <v>18</v>
      </c>
      <c r="E1532" s="3">
        <v>63</v>
      </c>
      <c r="F1532" s="3">
        <v>1.5</v>
      </c>
      <c r="G1532" s="5">
        <v>0.7</v>
      </c>
      <c r="H1532" s="3">
        <v>2.2000000000000002</v>
      </c>
      <c r="I1532" s="3">
        <v>1.55139</v>
      </c>
      <c r="J1532" s="12">
        <f t="shared" si="24"/>
        <v>1.8291666666666668</v>
      </c>
      <c r="K1532" s="3"/>
      <c r="L1532" s="3"/>
      <c r="M1532" s="3"/>
      <c r="N1532" s="3"/>
      <c r="O1532" s="3"/>
      <c r="P1532" s="3">
        <f>IF(ISBLANK(Table13[[#This Row],[T1]]),0,IF(Table13[[#This Row],[T1]]&gt;0,1,0))</f>
        <v>0</v>
      </c>
      <c r="Q1532" s="3">
        <f>IF(ISBLANK(Table13[[#This Row],[T2]]),0,IF(Table13[[#This Row],[T2]]&gt;0,1,0))</f>
        <v>0</v>
      </c>
      <c r="R1532" s="3">
        <f>IF(ISBLANK(Table13[[#This Row],[T3]]),0,IF(Table13[[#This Row],[T3]]&gt;0,1,0))</f>
        <v>1</v>
      </c>
      <c r="S1532" s="3">
        <f>IF(ISBLANK(Table13[[#This Row],[T4]]),0,IF(Table13[[#This Row],[T4]]&gt;0,1,0))</f>
        <v>0</v>
      </c>
      <c r="T1532" s="3">
        <v>2.2000000000000002</v>
      </c>
    </row>
    <row r="1533" spans="1:20">
      <c r="A1533" s="4">
        <v>43801.791666666664</v>
      </c>
      <c r="B1533">
        <v>43801</v>
      </c>
      <c r="C1533" s="3">
        <v>0.79166666666666663</v>
      </c>
      <c r="D1533" s="3">
        <v>19</v>
      </c>
      <c r="E1533" s="3">
        <v>63</v>
      </c>
      <c r="F1533" s="3">
        <v>1.1000000000000001</v>
      </c>
      <c r="G1533" s="5">
        <v>1.1000000000000001</v>
      </c>
      <c r="H1533" s="3">
        <v>2.2000000000000002</v>
      </c>
      <c r="I1533" s="3">
        <v>1.55139</v>
      </c>
      <c r="J1533" s="12">
        <f t="shared" si="24"/>
        <v>1.8666666666666669</v>
      </c>
      <c r="K1533" s="3"/>
      <c r="L1533" s="3"/>
      <c r="M1533" s="3"/>
      <c r="N1533" s="3"/>
      <c r="O1533" s="3"/>
      <c r="P1533" s="3">
        <f>IF(ISBLANK(Table13[[#This Row],[T1]]),0,IF(Table13[[#This Row],[T1]]&gt;0,1,0))</f>
        <v>0</v>
      </c>
      <c r="Q1533" s="3">
        <f>IF(ISBLANK(Table13[[#This Row],[T2]]),0,IF(Table13[[#This Row],[T2]]&gt;0,1,0))</f>
        <v>0</v>
      </c>
      <c r="R1533" s="3">
        <f>IF(ISBLANK(Table13[[#This Row],[T3]]),0,IF(Table13[[#This Row],[T3]]&gt;0,1,0))</f>
        <v>1</v>
      </c>
      <c r="S1533" s="3">
        <f>IF(ISBLANK(Table13[[#This Row],[T4]]),0,IF(Table13[[#This Row],[T4]]&gt;0,1,0))</f>
        <v>0</v>
      </c>
      <c r="T1533" s="3">
        <v>2.2000000000000002</v>
      </c>
    </row>
    <row r="1534" spans="1:20">
      <c r="A1534" s="4">
        <v>43801.833333333336</v>
      </c>
      <c r="B1534">
        <v>43801</v>
      </c>
      <c r="C1534" s="3">
        <v>0.83333333333333337</v>
      </c>
      <c r="D1534" s="3">
        <v>20</v>
      </c>
      <c r="E1534" s="3">
        <v>63</v>
      </c>
      <c r="F1534" s="3">
        <v>1</v>
      </c>
      <c r="G1534" s="5">
        <v>1.1000000000000001</v>
      </c>
      <c r="H1534" s="3">
        <v>2.1</v>
      </c>
      <c r="I1534" s="3">
        <v>1.55139</v>
      </c>
      <c r="J1534" s="12">
        <f t="shared" si="24"/>
        <v>1.9041666666666668</v>
      </c>
      <c r="K1534" s="3"/>
      <c r="L1534" s="3"/>
      <c r="M1534" s="3"/>
      <c r="N1534" s="3"/>
      <c r="O1534" s="3"/>
      <c r="P1534" s="3">
        <f>IF(ISBLANK(Table13[[#This Row],[T1]]),0,IF(Table13[[#This Row],[T1]]&gt;0,1,0))</f>
        <v>0</v>
      </c>
      <c r="Q1534" s="3">
        <f>IF(ISBLANK(Table13[[#This Row],[T2]]),0,IF(Table13[[#This Row],[T2]]&gt;0,1,0))</f>
        <v>0</v>
      </c>
      <c r="R1534" s="3">
        <f>IF(ISBLANK(Table13[[#This Row],[T3]]),0,IF(Table13[[#This Row],[T3]]&gt;0,1,0))</f>
        <v>1</v>
      </c>
      <c r="S1534" s="3">
        <f>IF(ISBLANK(Table13[[#This Row],[T4]]),0,IF(Table13[[#This Row],[T4]]&gt;0,1,0))</f>
        <v>0</v>
      </c>
      <c r="T1534" s="3">
        <v>2.1</v>
      </c>
    </row>
    <row r="1535" spans="1:20">
      <c r="A1535" s="4">
        <v>43801.875</v>
      </c>
      <c r="B1535">
        <v>43801</v>
      </c>
      <c r="C1535" s="3">
        <v>0.875</v>
      </c>
      <c r="D1535" s="3">
        <v>21</v>
      </c>
      <c r="E1535" s="3">
        <v>63</v>
      </c>
      <c r="F1535" s="3">
        <v>1.1000000000000001</v>
      </c>
      <c r="G1535" s="5">
        <v>3.3</v>
      </c>
      <c r="H1535" s="3">
        <v>4.4000000000000004</v>
      </c>
      <c r="I1535" s="3">
        <v>1.55139</v>
      </c>
      <c r="J1535" s="12">
        <f t="shared" si="24"/>
        <v>1.904166666666667</v>
      </c>
      <c r="K1535" s="3"/>
      <c r="L1535" s="3"/>
      <c r="M1535" s="3"/>
      <c r="N1535" s="3"/>
      <c r="O1535" s="3"/>
      <c r="P1535" s="3">
        <f>IF(ISBLANK(Table13[[#This Row],[T1]]),0,IF(Table13[[#This Row],[T1]]&gt;0,1,0))</f>
        <v>1</v>
      </c>
      <c r="Q1535" s="3">
        <f>IF(ISBLANK(Table13[[#This Row],[T2]]),0,IF(Table13[[#This Row],[T2]]&gt;0,1,0))</f>
        <v>0</v>
      </c>
      <c r="R1535" s="3">
        <f>IF(ISBLANK(Table13[[#This Row],[T3]]),0,IF(Table13[[#This Row],[T3]]&gt;0,1,0))</f>
        <v>1</v>
      </c>
      <c r="S1535" s="3">
        <f>IF(ISBLANK(Table13[[#This Row],[T4]]),0,IF(Table13[[#This Row],[T4]]&gt;0,1,0))</f>
        <v>0</v>
      </c>
      <c r="T1535" s="3">
        <v>4.4000000000000004</v>
      </c>
    </row>
    <row r="1536" spans="1:20">
      <c r="A1536" s="4">
        <v>43801.916666666664</v>
      </c>
      <c r="B1536">
        <v>43801</v>
      </c>
      <c r="C1536" s="3">
        <v>0.91666666666666663</v>
      </c>
      <c r="D1536" s="3">
        <v>22</v>
      </c>
      <c r="E1536" s="3">
        <v>63</v>
      </c>
      <c r="F1536" s="3">
        <v>1.4</v>
      </c>
      <c r="G1536" s="5">
        <v>0.8</v>
      </c>
      <c r="H1536" s="3">
        <v>2.2000000000000002</v>
      </c>
      <c r="I1536" s="3">
        <v>1.55139</v>
      </c>
      <c r="J1536" s="12">
        <f t="shared" si="24"/>
        <v>1.7791666666666668</v>
      </c>
      <c r="K1536" s="3"/>
      <c r="L1536" s="3"/>
      <c r="M1536" s="3"/>
      <c r="N1536" s="3"/>
      <c r="O1536" s="3"/>
      <c r="P1536" s="3">
        <f>IF(ISBLANK(Table13[[#This Row],[T1]]),0,IF(Table13[[#This Row],[T1]]&gt;0,1,0))</f>
        <v>1</v>
      </c>
      <c r="Q1536" s="3">
        <f>IF(ISBLANK(Table13[[#This Row],[T2]]),0,IF(Table13[[#This Row],[T2]]&gt;0,1,0))</f>
        <v>1</v>
      </c>
      <c r="R1536" s="3">
        <f>IF(ISBLANK(Table13[[#This Row],[T3]]),0,IF(Table13[[#This Row],[T3]]&gt;0,1,0))</f>
        <v>1</v>
      </c>
      <c r="S1536" s="3">
        <f>IF(ISBLANK(Table13[[#This Row],[T4]]),0,IF(Table13[[#This Row],[T4]]&gt;0,1,0))</f>
        <v>0</v>
      </c>
      <c r="T1536" s="3">
        <v>2.2000000000000002</v>
      </c>
    </row>
    <row r="1537" spans="1:20">
      <c r="A1537" s="4">
        <v>43801.958333333336</v>
      </c>
      <c r="B1537">
        <v>43801</v>
      </c>
      <c r="C1537" s="3">
        <v>0.95833333333333337</v>
      </c>
      <c r="D1537" s="3">
        <v>23</v>
      </c>
      <c r="E1537" s="3">
        <v>63</v>
      </c>
      <c r="F1537" s="3">
        <v>0.2</v>
      </c>
      <c r="G1537" s="5">
        <v>0.6</v>
      </c>
      <c r="H1537" s="3">
        <v>0.8</v>
      </c>
      <c r="I1537" s="3">
        <v>1.55139</v>
      </c>
      <c r="J1537" s="12">
        <f t="shared" si="24"/>
        <v>1.7791666666666668</v>
      </c>
      <c r="K1537" s="3"/>
      <c r="L1537" s="3"/>
      <c r="M1537" s="3"/>
      <c r="N1537" s="3"/>
      <c r="O1537" s="3"/>
      <c r="P1537" s="3">
        <f>IF(ISBLANK(Table13[[#This Row],[T1]]),0,IF(Table13[[#This Row],[T1]]&gt;0,1,0))</f>
        <v>1</v>
      </c>
      <c r="Q1537" s="3">
        <f>IF(ISBLANK(Table13[[#This Row],[T2]]),0,IF(Table13[[#This Row],[T2]]&gt;0,1,0))</f>
        <v>1</v>
      </c>
      <c r="R1537" s="3">
        <f>IF(ISBLANK(Table13[[#This Row],[T3]]),0,IF(Table13[[#This Row],[T3]]&gt;0,1,0))</f>
        <v>1</v>
      </c>
      <c r="S1537" s="3">
        <f>IF(ISBLANK(Table13[[#This Row],[T4]]),0,IF(Table13[[#This Row],[T4]]&gt;0,1,0))</f>
        <v>1</v>
      </c>
      <c r="T1537" s="3">
        <v>0.8</v>
      </c>
    </row>
    <row r="1538" spans="1:20">
      <c r="A1538" s="4">
        <v>43802</v>
      </c>
      <c r="B1538">
        <v>43802</v>
      </c>
      <c r="C1538" s="3">
        <v>0</v>
      </c>
      <c r="D1538" s="3">
        <v>0</v>
      </c>
      <c r="E1538" s="3">
        <v>64</v>
      </c>
      <c r="F1538" s="3">
        <v>0.2</v>
      </c>
      <c r="G1538" s="5">
        <v>0.2</v>
      </c>
      <c r="H1538" s="3">
        <v>0.4</v>
      </c>
      <c r="I1538" s="3">
        <v>1.55139</v>
      </c>
      <c r="J1538" s="12">
        <f t="shared" ref="J1538:J1585" si="25">AVERAGE(H1538:H1561)</f>
        <v>1.7750000000000004</v>
      </c>
      <c r="K1538" s="3"/>
      <c r="L1538" s="3"/>
      <c r="M1538" s="3"/>
      <c r="N1538" s="3"/>
      <c r="O1538" s="3"/>
      <c r="P1538" s="3">
        <f>IF(ISBLANK(Table13[[#This Row],[T1]]),0,IF(Table13[[#This Row],[T1]]&gt;0,1,0))</f>
        <v>1</v>
      </c>
      <c r="Q1538" s="3">
        <f>IF(ISBLANK(Table13[[#This Row],[T2]]),0,IF(Table13[[#This Row],[T2]]&gt;0,1,0))</f>
        <v>1</v>
      </c>
      <c r="R1538" s="3">
        <f>IF(ISBLANK(Table13[[#This Row],[T3]]),0,IF(Table13[[#This Row],[T3]]&gt;0,1,0))</f>
        <v>1</v>
      </c>
      <c r="S1538" s="3">
        <f>IF(ISBLANK(Table13[[#This Row],[T4]]),0,IF(Table13[[#This Row],[T4]]&gt;0,1,0))</f>
        <v>1</v>
      </c>
      <c r="T1538" s="3">
        <v>0.4</v>
      </c>
    </row>
    <row r="1539" spans="1:20">
      <c r="A1539" s="4">
        <v>43802.041666666664</v>
      </c>
      <c r="B1539">
        <v>43802</v>
      </c>
      <c r="C1539" s="3">
        <v>4.1666666666666664E-2</v>
      </c>
      <c r="D1539" s="3">
        <v>1</v>
      </c>
      <c r="E1539" s="3">
        <v>64</v>
      </c>
      <c r="F1539" s="3">
        <v>0.2</v>
      </c>
      <c r="G1539" s="5">
        <v>0.7</v>
      </c>
      <c r="H1539" s="3">
        <v>0.89999999999999991</v>
      </c>
      <c r="I1539" s="3">
        <v>1.55139</v>
      </c>
      <c r="J1539" s="12">
        <f t="shared" si="25"/>
        <v>1.779166666666667</v>
      </c>
      <c r="K1539" s="3"/>
      <c r="L1539" s="3"/>
      <c r="M1539" s="3"/>
      <c r="N1539" s="3"/>
      <c r="O1539" s="3"/>
      <c r="P1539" s="3">
        <f>IF(ISBLANK(Table13[[#This Row],[T1]]),0,IF(Table13[[#This Row],[T1]]&gt;0,1,0))</f>
        <v>1</v>
      </c>
      <c r="Q1539" s="3">
        <f>IF(ISBLANK(Table13[[#This Row],[T2]]),0,IF(Table13[[#This Row],[T2]]&gt;0,1,0))</f>
        <v>1</v>
      </c>
      <c r="R1539" s="3">
        <f>IF(ISBLANK(Table13[[#This Row],[T3]]),0,IF(Table13[[#This Row],[T3]]&gt;0,1,0))</f>
        <v>1</v>
      </c>
      <c r="S1539" s="3">
        <f>IF(ISBLANK(Table13[[#This Row],[T4]]),0,IF(Table13[[#This Row],[T4]]&gt;0,1,0))</f>
        <v>1</v>
      </c>
      <c r="T1539" s="3">
        <v>0.89999999999999991</v>
      </c>
    </row>
    <row r="1540" spans="1:20">
      <c r="A1540" s="4">
        <v>43802.083333333336</v>
      </c>
      <c r="B1540">
        <v>43802</v>
      </c>
      <c r="C1540" s="3">
        <v>8.3333333333333329E-2</v>
      </c>
      <c r="D1540" s="3">
        <v>2</v>
      </c>
      <c r="E1540" s="3">
        <v>64</v>
      </c>
      <c r="F1540" s="3">
        <v>0.6</v>
      </c>
      <c r="G1540" s="5">
        <v>0.6</v>
      </c>
      <c r="H1540" s="3">
        <v>1.2</v>
      </c>
      <c r="I1540" s="3">
        <v>1.55139</v>
      </c>
      <c r="J1540" s="12">
        <f t="shared" si="25"/>
        <v>1.8291666666666673</v>
      </c>
      <c r="K1540" s="3"/>
      <c r="L1540" s="3"/>
      <c r="M1540" s="3"/>
      <c r="N1540" s="3"/>
      <c r="O1540" s="3"/>
      <c r="P1540" s="3">
        <f>IF(ISBLANK(Table13[[#This Row],[T1]]),0,IF(Table13[[#This Row],[T1]]&gt;0,1,0))</f>
        <v>1</v>
      </c>
      <c r="Q1540" s="3">
        <f>IF(ISBLANK(Table13[[#This Row],[T2]]),0,IF(Table13[[#This Row],[T2]]&gt;0,1,0))</f>
        <v>1</v>
      </c>
      <c r="R1540" s="3">
        <f>IF(ISBLANK(Table13[[#This Row],[T3]]),0,IF(Table13[[#This Row],[T3]]&gt;0,1,0))</f>
        <v>1</v>
      </c>
      <c r="S1540" s="3">
        <f>IF(ISBLANK(Table13[[#This Row],[T4]]),0,IF(Table13[[#This Row],[T4]]&gt;0,1,0))</f>
        <v>1</v>
      </c>
      <c r="T1540" s="3">
        <v>1.2</v>
      </c>
    </row>
    <row r="1541" spans="1:20">
      <c r="A1541" s="4">
        <v>43802.125</v>
      </c>
      <c r="B1541">
        <v>43802</v>
      </c>
      <c r="C1541" s="3">
        <v>0.125</v>
      </c>
      <c r="D1541" s="3">
        <v>3</v>
      </c>
      <c r="E1541" s="3">
        <v>64</v>
      </c>
      <c r="F1541" s="3">
        <v>0.6</v>
      </c>
      <c r="G1541" s="5">
        <v>1.6</v>
      </c>
      <c r="H1541" s="3">
        <v>2.2000000000000002</v>
      </c>
      <c r="I1541" s="3">
        <v>1.55139</v>
      </c>
      <c r="J1541" s="12">
        <f t="shared" si="25"/>
        <v>1.8500000000000005</v>
      </c>
      <c r="K1541" s="3"/>
      <c r="L1541" s="3"/>
      <c r="M1541" s="3"/>
      <c r="N1541" s="3"/>
      <c r="O1541" s="3"/>
      <c r="P1541" s="3">
        <f>IF(ISBLANK(Table13[[#This Row],[T1]]),0,IF(Table13[[#This Row],[T1]]&gt;0,1,0))</f>
        <v>1</v>
      </c>
      <c r="Q1541" s="3">
        <f>IF(ISBLANK(Table13[[#This Row],[T2]]),0,IF(Table13[[#This Row],[T2]]&gt;0,1,0))</f>
        <v>1</v>
      </c>
      <c r="R1541" s="3">
        <f>IF(ISBLANK(Table13[[#This Row],[T3]]),0,IF(Table13[[#This Row],[T3]]&gt;0,1,0))</f>
        <v>1</v>
      </c>
      <c r="S1541" s="3">
        <f>IF(ISBLANK(Table13[[#This Row],[T4]]),0,IF(Table13[[#This Row],[T4]]&gt;0,1,0))</f>
        <v>1</v>
      </c>
      <c r="T1541" s="3">
        <v>2.2000000000000002</v>
      </c>
    </row>
    <row r="1542" spans="1:20">
      <c r="A1542" s="4">
        <v>43802.166666666664</v>
      </c>
      <c r="B1542">
        <v>43802</v>
      </c>
      <c r="C1542" s="3">
        <v>0.16666666666666666</v>
      </c>
      <c r="D1542" s="3">
        <v>4</v>
      </c>
      <c r="E1542" s="3">
        <v>64</v>
      </c>
      <c r="F1542" s="3">
        <v>0.8</v>
      </c>
      <c r="G1542" s="5">
        <v>0.8</v>
      </c>
      <c r="H1542" s="3">
        <v>1.6</v>
      </c>
      <c r="I1542" s="3">
        <v>1.55139</v>
      </c>
      <c r="J1542" s="12">
        <f t="shared" si="25"/>
        <v>1.8041666666666674</v>
      </c>
      <c r="K1542" s="3"/>
      <c r="L1542" s="3"/>
      <c r="M1542" s="3"/>
      <c r="N1542" s="3"/>
      <c r="O1542" s="3"/>
      <c r="P1542" s="3">
        <f>IF(ISBLANK(Table13[[#This Row],[T1]]),0,IF(Table13[[#This Row],[T1]]&gt;0,1,0))</f>
        <v>1</v>
      </c>
      <c r="Q1542" s="3">
        <f>IF(ISBLANK(Table13[[#This Row],[T2]]),0,IF(Table13[[#This Row],[T2]]&gt;0,1,0))</f>
        <v>1</v>
      </c>
      <c r="R1542" s="3">
        <f>IF(ISBLANK(Table13[[#This Row],[T3]]),0,IF(Table13[[#This Row],[T3]]&gt;0,1,0))</f>
        <v>1</v>
      </c>
      <c r="S1542" s="3">
        <f>IF(ISBLANK(Table13[[#This Row],[T4]]),0,IF(Table13[[#This Row],[T4]]&gt;0,1,0))</f>
        <v>1</v>
      </c>
      <c r="T1542" s="3">
        <v>1.6</v>
      </c>
    </row>
    <row r="1543" spans="1:20">
      <c r="A1543" s="4">
        <v>43802.208333333336</v>
      </c>
      <c r="B1543">
        <v>43802</v>
      </c>
      <c r="C1543" s="3">
        <v>0.20833333333333334</v>
      </c>
      <c r="D1543" s="3">
        <v>5</v>
      </c>
      <c r="E1543" s="3">
        <v>64</v>
      </c>
      <c r="F1543" s="3">
        <v>0.5</v>
      </c>
      <c r="G1543" s="5">
        <v>1.4</v>
      </c>
      <c r="H1543" s="3">
        <v>1.9</v>
      </c>
      <c r="I1543" s="3">
        <v>1.55139</v>
      </c>
      <c r="J1543" s="12">
        <f t="shared" si="25"/>
        <v>1.8000000000000007</v>
      </c>
      <c r="K1543" s="3"/>
      <c r="L1543" s="3"/>
      <c r="M1543" s="3"/>
      <c r="N1543" s="3"/>
      <c r="O1543" s="3"/>
      <c r="P1543" s="3">
        <f>IF(ISBLANK(Table13[[#This Row],[T1]]),0,IF(Table13[[#This Row],[T1]]&gt;0,1,0))</f>
        <v>1</v>
      </c>
      <c r="Q1543" s="3">
        <f>IF(ISBLANK(Table13[[#This Row],[T2]]),0,IF(Table13[[#This Row],[T2]]&gt;0,1,0))</f>
        <v>1</v>
      </c>
      <c r="R1543" s="3">
        <f>IF(ISBLANK(Table13[[#This Row],[T3]]),0,IF(Table13[[#This Row],[T3]]&gt;0,1,0))</f>
        <v>1</v>
      </c>
      <c r="S1543" s="3">
        <f>IF(ISBLANK(Table13[[#This Row],[T4]]),0,IF(Table13[[#This Row],[T4]]&gt;0,1,0))</f>
        <v>1</v>
      </c>
      <c r="T1543" s="3">
        <v>1.9</v>
      </c>
    </row>
    <row r="1544" spans="1:20">
      <c r="A1544" s="4">
        <v>43802.25</v>
      </c>
      <c r="B1544">
        <v>43802</v>
      </c>
      <c r="C1544" s="3">
        <v>0.25</v>
      </c>
      <c r="D1544" s="3">
        <v>6</v>
      </c>
      <c r="E1544" s="3">
        <v>64</v>
      </c>
      <c r="F1544" s="3">
        <v>1.8</v>
      </c>
      <c r="G1544" s="5">
        <v>1.5</v>
      </c>
      <c r="H1544" s="3">
        <v>3.3</v>
      </c>
      <c r="I1544" s="3">
        <v>1.55139</v>
      </c>
      <c r="J1544" s="12">
        <f t="shared" si="25"/>
        <v>1.7708333333333341</v>
      </c>
      <c r="K1544" s="3"/>
      <c r="L1544" s="3"/>
      <c r="M1544" s="3"/>
      <c r="N1544" s="3"/>
      <c r="O1544" s="3"/>
      <c r="P1544" s="3">
        <f>IF(ISBLANK(Table13[[#This Row],[T1]]),0,IF(Table13[[#This Row],[T1]]&gt;0,1,0))</f>
        <v>1</v>
      </c>
      <c r="Q1544" s="3">
        <f>IF(ISBLANK(Table13[[#This Row],[T2]]),0,IF(Table13[[#This Row],[T2]]&gt;0,1,0))</f>
        <v>1</v>
      </c>
      <c r="R1544" s="3">
        <f>IF(ISBLANK(Table13[[#This Row],[T3]]),0,IF(Table13[[#This Row],[T3]]&gt;0,1,0))</f>
        <v>1</v>
      </c>
      <c r="S1544" s="3">
        <f>IF(ISBLANK(Table13[[#This Row],[T4]]),0,IF(Table13[[#This Row],[T4]]&gt;0,1,0))</f>
        <v>1</v>
      </c>
      <c r="T1544" s="3">
        <v>3.3</v>
      </c>
    </row>
    <row r="1545" spans="1:20">
      <c r="A1545" s="4">
        <v>43802.291666666664</v>
      </c>
      <c r="B1545">
        <v>43802</v>
      </c>
      <c r="C1545" s="3">
        <v>0.29166666666666669</v>
      </c>
      <c r="D1545" s="3">
        <v>7</v>
      </c>
      <c r="E1545" s="3">
        <v>64</v>
      </c>
      <c r="F1545" s="3">
        <v>2.5</v>
      </c>
      <c r="G1545" s="5">
        <v>1.1000000000000001</v>
      </c>
      <c r="H1545" s="3">
        <v>3.6</v>
      </c>
      <c r="I1545" s="3">
        <v>1.55139</v>
      </c>
      <c r="J1545" s="12">
        <f t="shared" si="25"/>
        <v>1.7750000000000004</v>
      </c>
      <c r="K1545" s="3"/>
      <c r="L1545" s="3"/>
      <c r="M1545" s="3"/>
      <c r="N1545" s="3"/>
      <c r="O1545" s="3"/>
      <c r="P1545" s="3">
        <f>IF(ISBLANK(Table13[[#This Row],[T1]]),0,IF(Table13[[#This Row],[T1]]&gt;0,1,0))</f>
        <v>1</v>
      </c>
      <c r="Q1545" s="3">
        <f>IF(ISBLANK(Table13[[#This Row],[T2]]),0,IF(Table13[[#This Row],[T2]]&gt;0,1,0))</f>
        <v>1</v>
      </c>
      <c r="R1545" s="3">
        <f>IF(ISBLANK(Table13[[#This Row],[T3]]),0,IF(Table13[[#This Row],[T3]]&gt;0,1,0))</f>
        <v>1</v>
      </c>
      <c r="S1545" s="3">
        <f>IF(ISBLANK(Table13[[#This Row],[T4]]),0,IF(Table13[[#This Row],[T4]]&gt;0,1,0))</f>
        <v>1</v>
      </c>
      <c r="T1545" s="3">
        <v>3.6</v>
      </c>
    </row>
    <row r="1546" spans="1:20">
      <c r="A1546" s="4">
        <v>43802.333333333336</v>
      </c>
      <c r="B1546">
        <v>43802</v>
      </c>
      <c r="C1546" s="3">
        <v>0.33333333333333331</v>
      </c>
      <c r="D1546" s="3">
        <v>8</v>
      </c>
      <c r="E1546" s="3">
        <v>64</v>
      </c>
      <c r="F1546" s="3">
        <v>0.2</v>
      </c>
      <c r="G1546" s="5">
        <v>0.2</v>
      </c>
      <c r="H1546" s="3">
        <v>0.4</v>
      </c>
      <c r="I1546" s="3">
        <v>1.55139</v>
      </c>
      <c r="J1546" s="12">
        <f t="shared" si="25"/>
        <v>1.7375</v>
      </c>
      <c r="K1546" s="3"/>
      <c r="L1546" s="3"/>
      <c r="M1546" s="3"/>
      <c r="N1546" s="3"/>
      <c r="O1546" s="3"/>
      <c r="P1546" s="3">
        <f>IF(ISBLANK(Table13[[#This Row],[T1]]),0,IF(Table13[[#This Row],[T1]]&gt;0,1,0))</f>
        <v>1</v>
      </c>
      <c r="Q1546" s="3">
        <f>IF(ISBLANK(Table13[[#This Row],[T2]]),0,IF(Table13[[#This Row],[T2]]&gt;0,1,0))</f>
        <v>1</v>
      </c>
      <c r="R1546" s="3">
        <f>IF(ISBLANK(Table13[[#This Row],[T3]]),0,IF(Table13[[#This Row],[T3]]&gt;0,1,0))</f>
        <v>0</v>
      </c>
      <c r="S1546" s="3">
        <f>IF(ISBLANK(Table13[[#This Row],[T4]]),0,IF(Table13[[#This Row],[T4]]&gt;0,1,0))</f>
        <v>1</v>
      </c>
      <c r="T1546" s="3">
        <v>0.4</v>
      </c>
    </row>
    <row r="1547" spans="1:20">
      <c r="A1547" s="4">
        <v>43802.375</v>
      </c>
      <c r="B1547">
        <v>43802</v>
      </c>
      <c r="C1547" s="3">
        <v>0.375</v>
      </c>
      <c r="D1547" s="3">
        <v>9</v>
      </c>
      <c r="E1547" s="3">
        <v>64</v>
      </c>
      <c r="F1547" s="3">
        <v>0.2</v>
      </c>
      <c r="G1547" s="5">
        <v>0.2</v>
      </c>
      <c r="H1547" s="3">
        <v>0.4</v>
      </c>
      <c r="I1547" s="3">
        <v>1.55139</v>
      </c>
      <c r="J1547" s="12">
        <f t="shared" si="25"/>
        <v>1.8375000000000001</v>
      </c>
      <c r="K1547" s="3"/>
      <c r="L1547" s="3"/>
      <c r="M1547" s="3"/>
      <c r="N1547" s="3"/>
      <c r="O1547" s="3"/>
      <c r="P1547" s="3">
        <f>IF(ISBLANK(Table13[[#This Row],[T1]]),0,IF(Table13[[#This Row],[T1]]&gt;0,1,0))</f>
        <v>0</v>
      </c>
      <c r="Q1547" s="3">
        <f>IF(ISBLANK(Table13[[#This Row],[T2]]),0,IF(Table13[[#This Row],[T2]]&gt;0,1,0))</f>
        <v>0</v>
      </c>
      <c r="R1547" s="3">
        <f>IF(ISBLANK(Table13[[#This Row],[T3]]),0,IF(Table13[[#This Row],[T3]]&gt;0,1,0))</f>
        <v>0</v>
      </c>
      <c r="S1547" s="3">
        <f>IF(ISBLANK(Table13[[#This Row],[T4]]),0,IF(Table13[[#This Row],[T4]]&gt;0,1,0))</f>
        <v>1</v>
      </c>
      <c r="T1547" s="3">
        <v>0.4</v>
      </c>
    </row>
    <row r="1548" spans="1:20">
      <c r="A1548" s="4">
        <v>43802.416666666664</v>
      </c>
      <c r="B1548">
        <v>43802</v>
      </c>
      <c r="C1548" s="3">
        <v>0.41666666666666669</v>
      </c>
      <c r="D1548" s="3">
        <v>10</v>
      </c>
      <c r="E1548" s="3">
        <v>64</v>
      </c>
      <c r="F1548" s="3">
        <v>0.1</v>
      </c>
      <c r="G1548" s="5">
        <v>0.2</v>
      </c>
      <c r="H1548" s="3">
        <v>0.30000000000000004</v>
      </c>
      <c r="I1548" s="3">
        <v>1.55139</v>
      </c>
      <c r="J1548" s="12">
        <f t="shared" si="25"/>
        <v>1.8375000000000001</v>
      </c>
      <c r="K1548" s="3"/>
      <c r="L1548" s="3"/>
      <c r="M1548" s="3"/>
      <c r="N1548" s="3"/>
      <c r="O1548" s="3"/>
      <c r="P1548" s="3">
        <f>IF(ISBLANK(Table13[[#This Row],[T1]]),0,IF(Table13[[#This Row],[T1]]&gt;0,1,0))</f>
        <v>0</v>
      </c>
      <c r="Q1548" s="3">
        <f>IF(ISBLANK(Table13[[#This Row],[T2]]),0,IF(Table13[[#This Row],[T2]]&gt;0,1,0))</f>
        <v>0</v>
      </c>
      <c r="R1548" s="3">
        <f>IF(ISBLANK(Table13[[#This Row],[T3]]),0,IF(Table13[[#This Row],[T3]]&gt;0,1,0))</f>
        <v>0</v>
      </c>
      <c r="S1548" s="3">
        <f>IF(ISBLANK(Table13[[#This Row],[T4]]),0,IF(Table13[[#This Row],[T4]]&gt;0,1,0))</f>
        <v>0</v>
      </c>
      <c r="T1548" s="3">
        <v>0.30000000000000004</v>
      </c>
    </row>
    <row r="1549" spans="1:20">
      <c r="A1549" s="4">
        <v>43802.458333333336</v>
      </c>
      <c r="B1549">
        <v>43802</v>
      </c>
      <c r="C1549" s="3">
        <v>0.45833333333333331</v>
      </c>
      <c r="D1549" s="3">
        <v>11</v>
      </c>
      <c r="E1549" s="3">
        <v>64</v>
      </c>
      <c r="F1549" s="3">
        <v>0.2</v>
      </c>
      <c r="G1549" s="5">
        <v>0.2</v>
      </c>
      <c r="H1549" s="3">
        <v>0.4</v>
      </c>
      <c r="I1549" s="3">
        <v>1.55139</v>
      </c>
      <c r="J1549" s="12">
        <f t="shared" si="25"/>
        <v>1.8333333333333337</v>
      </c>
      <c r="K1549" s="3"/>
      <c r="L1549" s="3"/>
      <c r="M1549" s="3"/>
      <c r="N1549" s="3"/>
      <c r="O1549" s="3"/>
      <c r="P1549" s="3">
        <f>IF(ISBLANK(Table13[[#This Row],[T1]]),0,IF(Table13[[#This Row],[T1]]&gt;0,1,0))</f>
        <v>0</v>
      </c>
      <c r="Q1549" s="3">
        <f>IF(ISBLANK(Table13[[#This Row],[T2]]),0,IF(Table13[[#This Row],[T2]]&gt;0,1,0))</f>
        <v>0</v>
      </c>
      <c r="R1549" s="3">
        <f>IF(ISBLANK(Table13[[#This Row],[T3]]),0,IF(Table13[[#This Row],[T3]]&gt;0,1,0))</f>
        <v>0</v>
      </c>
      <c r="S1549" s="3">
        <f>IF(ISBLANK(Table13[[#This Row],[T4]]),0,IF(Table13[[#This Row],[T4]]&gt;0,1,0))</f>
        <v>0</v>
      </c>
      <c r="T1549" s="3">
        <v>0.4</v>
      </c>
    </row>
    <row r="1550" spans="1:20">
      <c r="A1550" s="4">
        <v>43802.5</v>
      </c>
      <c r="B1550">
        <v>43802</v>
      </c>
      <c r="C1550" s="3">
        <v>0.5</v>
      </c>
      <c r="D1550" s="3">
        <v>12</v>
      </c>
      <c r="E1550" s="3">
        <v>64</v>
      </c>
      <c r="F1550" s="3">
        <v>1.5</v>
      </c>
      <c r="G1550" s="5">
        <v>0.7</v>
      </c>
      <c r="H1550" s="3">
        <v>2.2000000000000002</v>
      </c>
      <c r="I1550" s="3">
        <v>1.55139</v>
      </c>
      <c r="J1550" s="12">
        <f t="shared" si="25"/>
        <v>1.8291666666666668</v>
      </c>
      <c r="K1550" s="3"/>
      <c r="L1550" s="3"/>
      <c r="M1550" s="3"/>
      <c r="N1550" s="3"/>
      <c r="O1550" s="3"/>
      <c r="P1550" s="3">
        <f>IF(ISBLANK(Table13[[#This Row],[T1]]),0,IF(Table13[[#This Row],[T1]]&gt;0,1,0))</f>
        <v>0</v>
      </c>
      <c r="Q1550" s="3">
        <f>IF(ISBLANK(Table13[[#This Row],[T2]]),0,IF(Table13[[#This Row],[T2]]&gt;0,1,0))</f>
        <v>0</v>
      </c>
      <c r="R1550" s="3">
        <f>IF(ISBLANK(Table13[[#This Row],[T3]]),0,IF(Table13[[#This Row],[T3]]&gt;0,1,0))</f>
        <v>0</v>
      </c>
      <c r="S1550" s="3">
        <f>IF(ISBLANK(Table13[[#This Row],[T4]]),0,IF(Table13[[#This Row],[T4]]&gt;0,1,0))</f>
        <v>0</v>
      </c>
      <c r="T1550" s="3">
        <v>2.2000000000000002</v>
      </c>
    </row>
    <row r="1551" spans="1:20">
      <c r="A1551" s="4">
        <v>43802.541666666664</v>
      </c>
      <c r="B1551">
        <v>43802</v>
      </c>
      <c r="C1551" s="3">
        <v>0.54166666666666663</v>
      </c>
      <c r="D1551" s="3">
        <v>13</v>
      </c>
      <c r="E1551" s="3">
        <v>64</v>
      </c>
      <c r="F1551" s="3">
        <v>1.7</v>
      </c>
      <c r="G1551" s="5">
        <v>0.3</v>
      </c>
      <c r="H1551" s="3">
        <v>2</v>
      </c>
      <c r="I1551" s="3">
        <v>1.55139</v>
      </c>
      <c r="J1551" s="12">
        <f t="shared" si="25"/>
        <v>1.7749999999999997</v>
      </c>
      <c r="K1551" s="3"/>
      <c r="L1551" s="3"/>
      <c r="M1551" s="3"/>
      <c r="N1551" s="3"/>
      <c r="O1551" s="3"/>
      <c r="P1551" s="3">
        <f>IF(ISBLANK(Table13[[#This Row],[T1]]),0,IF(Table13[[#This Row],[T1]]&gt;0,1,0))</f>
        <v>0</v>
      </c>
      <c r="Q1551" s="3">
        <f>IF(ISBLANK(Table13[[#This Row],[T2]]),0,IF(Table13[[#This Row],[T2]]&gt;0,1,0))</f>
        <v>0</v>
      </c>
      <c r="R1551" s="3">
        <f>IF(ISBLANK(Table13[[#This Row],[T3]]),0,IF(Table13[[#This Row],[T3]]&gt;0,1,0))</f>
        <v>0</v>
      </c>
      <c r="S1551" s="3">
        <f>IF(ISBLANK(Table13[[#This Row],[T4]]),0,IF(Table13[[#This Row],[T4]]&gt;0,1,0))</f>
        <v>0</v>
      </c>
      <c r="T1551" s="3">
        <v>2</v>
      </c>
    </row>
    <row r="1552" spans="1:20">
      <c r="A1552" s="4">
        <v>43802.583333333336</v>
      </c>
      <c r="B1552">
        <v>43802</v>
      </c>
      <c r="C1552" s="3">
        <v>0.58333333333333337</v>
      </c>
      <c r="D1552" s="3">
        <v>14</v>
      </c>
      <c r="E1552" s="3">
        <v>64</v>
      </c>
      <c r="F1552" s="3">
        <v>0.4</v>
      </c>
      <c r="G1552" s="5">
        <v>0.4</v>
      </c>
      <c r="H1552" s="3">
        <v>0.8</v>
      </c>
      <c r="I1552" s="3">
        <v>1.55139</v>
      </c>
      <c r="J1552" s="12">
        <f t="shared" si="25"/>
        <v>1.7291666666666663</v>
      </c>
      <c r="K1552" s="3"/>
      <c r="L1552" s="3"/>
      <c r="M1552" s="3"/>
      <c r="N1552" s="3"/>
      <c r="O1552" s="3"/>
      <c r="P1552" s="3">
        <f>IF(ISBLANK(Table13[[#This Row],[T1]]),0,IF(Table13[[#This Row],[T1]]&gt;0,1,0))</f>
        <v>0</v>
      </c>
      <c r="Q1552" s="3">
        <f>IF(ISBLANK(Table13[[#This Row],[T2]]),0,IF(Table13[[#This Row],[T2]]&gt;0,1,0))</f>
        <v>0</v>
      </c>
      <c r="R1552" s="3">
        <f>IF(ISBLANK(Table13[[#This Row],[T3]]),0,IF(Table13[[#This Row],[T3]]&gt;0,1,0))</f>
        <v>0</v>
      </c>
      <c r="S1552" s="3">
        <f>IF(ISBLANK(Table13[[#This Row],[T4]]),0,IF(Table13[[#This Row],[T4]]&gt;0,1,0))</f>
        <v>0</v>
      </c>
      <c r="T1552" s="3">
        <v>0.8</v>
      </c>
    </row>
    <row r="1553" spans="1:20">
      <c r="A1553" s="4">
        <v>43802.625</v>
      </c>
      <c r="B1553">
        <v>43802</v>
      </c>
      <c r="C1553" s="3">
        <v>0.625</v>
      </c>
      <c r="D1553" s="3">
        <v>15</v>
      </c>
      <c r="E1553" s="3">
        <v>64</v>
      </c>
      <c r="F1553" s="3">
        <v>1</v>
      </c>
      <c r="G1553" s="5">
        <v>1.6</v>
      </c>
      <c r="H1553" s="3">
        <v>2.6</v>
      </c>
      <c r="I1553" s="3">
        <v>1.55139</v>
      </c>
      <c r="J1553" s="12">
        <f t="shared" si="25"/>
        <v>1.7374999999999998</v>
      </c>
      <c r="K1553" s="3"/>
      <c r="L1553" s="3"/>
      <c r="M1553" s="3"/>
      <c r="N1553" s="3"/>
      <c r="O1553" s="3"/>
      <c r="P1553" s="3">
        <f>IF(ISBLANK(Table13[[#This Row],[T1]]),0,IF(Table13[[#This Row],[T1]]&gt;0,1,0))</f>
        <v>0</v>
      </c>
      <c r="Q1553" s="3">
        <f>IF(ISBLANK(Table13[[#This Row],[T2]]),0,IF(Table13[[#This Row],[T2]]&gt;0,1,0))</f>
        <v>0</v>
      </c>
      <c r="R1553" s="3">
        <f>IF(ISBLANK(Table13[[#This Row],[T3]]),0,IF(Table13[[#This Row],[T3]]&gt;0,1,0))</f>
        <v>0</v>
      </c>
      <c r="S1553" s="3">
        <f>IF(ISBLANK(Table13[[#This Row],[T4]]),0,IF(Table13[[#This Row],[T4]]&gt;0,1,0))</f>
        <v>0</v>
      </c>
      <c r="T1553" s="3">
        <v>2.6</v>
      </c>
    </row>
    <row r="1554" spans="1:20">
      <c r="A1554" s="4">
        <v>43802.666666666664</v>
      </c>
      <c r="B1554">
        <v>43802</v>
      </c>
      <c r="C1554" s="3">
        <v>0.66666666666666663</v>
      </c>
      <c r="D1554" s="3">
        <v>16</v>
      </c>
      <c r="E1554" s="3">
        <v>64</v>
      </c>
      <c r="F1554" s="3">
        <v>1.5</v>
      </c>
      <c r="G1554" s="5">
        <v>1.6</v>
      </c>
      <c r="H1554" s="3">
        <v>3.1</v>
      </c>
      <c r="I1554" s="3">
        <v>1.55139</v>
      </c>
      <c r="J1554" s="12">
        <f t="shared" si="25"/>
        <v>1.7666666666666664</v>
      </c>
      <c r="K1554" s="3"/>
      <c r="L1554" s="3"/>
      <c r="M1554" s="3"/>
      <c r="N1554" s="3"/>
      <c r="O1554" s="3"/>
      <c r="P1554" s="3">
        <f>IF(ISBLANK(Table13[[#This Row],[T1]]),0,IF(Table13[[#This Row],[T1]]&gt;0,1,0))</f>
        <v>1</v>
      </c>
      <c r="Q1554" s="3">
        <f>IF(ISBLANK(Table13[[#This Row],[T2]]),0,IF(Table13[[#This Row],[T2]]&gt;0,1,0))</f>
        <v>0</v>
      </c>
      <c r="R1554" s="3">
        <f>IF(ISBLANK(Table13[[#This Row],[T3]]),0,IF(Table13[[#This Row],[T3]]&gt;0,1,0))</f>
        <v>0</v>
      </c>
      <c r="S1554" s="3">
        <f>IF(ISBLANK(Table13[[#This Row],[T4]]),0,IF(Table13[[#This Row],[T4]]&gt;0,1,0))</f>
        <v>0</v>
      </c>
      <c r="T1554" s="3">
        <v>3.1</v>
      </c>
    </row>
    <row r="1555" spans="1:20">
      <c r="A1555" s="4">
        <v>43802.708333333336</v>
      </c>
      <c r="B1555">
        <v>43802</v>
      </c>
      <c r="C1555" s="3">
        <v>0.70833333333333337</v>
      </c>
      <c r="D1555" s="3">
        <v>17</v>
      </c>
      <c r="E1555" s="3">
        <v>64</v>
      </c>
      <c r="F1555" s="3">
        <v>1.4</v>
      </c>
      <c r="G1555" s="5">
        <v>1.3</v>
      </c>
      <c r="H1555" s="3">
        <v>2.7</v>
      </c>
      <c r="I1555" s="3">
        <v>1.55139</v>
      </c>
      <c r="J1555" s="12">
        <f t="shared" si="25"/>
        <v>1.7583333333333331</v>
      </c>
      <c r="K1555" s="3"/>
      <c r="L1555" s="3"/>
      <c r="M1555" s="3"/>
      <c r="N1555" s="3"/>
      <c r="O1555" s="3"/>
      <c r="P1555" s="3">
        <f>IF(ISBLANK(Table13[[#This Row],[T1]]),0,IF(Table13[[#This Row],[T1]]&gt;0,1,0))</f>
        <v>1</v>
      </c>
      <c r="Q1555" s="3">
        <f>IF(ISBLANK(Table13[[#This Row],[T2]]),0,IF(Table13[[#This Row],[T2]]&gt;0,1,0))</f>
        <v>0</v>
      </c>
      <c r="R1555" s="3">
        <f>IF(ISBLANK(Table13[[#This Row],[T3]]),0,IF(Table13[[#This Row],[T3]]&gt;0,1,0))</f>
        <v>0</v>
      </c>
      <c r="S1555" s="3">
        <f>IF(ISBLANK(Table13[[#This Row],[T4]]),0,IF(Table13[[#This Row],[T4]]&gt;0,1,0))</f>
        <v>0</v>
      </c>
      <c r="T1555" s="3">
        <v>2.7</v>
      </c>
    </row>
    <row r="1556" spans="1:20">
      <c r="A1556" s="4">
        <v>43802.75</v>
      </c>
      <c r="B1556">
        <v>43802</v>
      </c>
      <c r="C1556" s="3">
        <v>0.75</v>
      </c>
      <c r="D1556" s="3">
        <v>18</v>
      </c>
      <c r="E1556" s="3">
        <v>64</v>
      </c>
      <c r="F1556" s="3">
        <v>0.9</v>
      </c>
      <c r="G1556" s="5">
        <v>2.2000000000000002</v>
      </c>
      <c r="H1556" s="3">
        <v>3.1</v>
      </c>
      <c r="I1556" s="3">
        <v>1.55139</v>
      </c>
      <c r="J1556" s="12">
        <f t="shared" si="25"/>
        <v>1.7374999999999998</v>
      </c>
      <c r="K1556" s="3"/>
      <c r="L1556" s="3"/>
      <c r="M1556" s="3"/>
      <c r="N1556" s="3"/>
      <c r="O1556" s="3"/>
      <c r="P1556" s="3">
        <f>IF(ISBLANK(Table13[[#This Row],[T1]]),0,IF(Table13[[#This Row],[T1]]&gt;0,1,0))</f>
        <v>1</v>
      </c>
      <c r="Q1556" s="3">
        <f>IF(ISBLANK(Table13[[#This Row],[T2]]),0,IF(Table13[[#This Row],[T2]]&gt;0,1,0))</f>
        <v>0</v>
      </c>
      <c r="R1556" s="3">
        <f>IF(ISBLANK(Table13[[#This Row],[T3]]),0,IF(Table13[[#This Row],[T3]]&gt;0,1,0))</f>
        <v>1</v>
      </c>
      <c r="S1556" s="3">
        <f>IF(ISBLANK(Table13[[#This Row],[T4]]),0,IF(Table13[[#This Row],[T4]]&gt;0,1,0))</f>
        <v>0</v>
      </c>
      <c r="T1556" s="3">
        <v>3.1</v>
      </c>
    </row>
    <row r="1557" spans="1:20">
      <c r="A1557" s="4">
        <v>43802.791666666664</v>
      </c>
      <c r="B1557">
        <v>43802</v>
      </c>
      <c r="C1557" s="3">
        <v>0.79166666666666663</v>
      </c>
      <c r="D1557" s="3">
        <v>19</v>
      </c>
      <c r="E1557" s="3">
        <v>64</v>
      </c>
      <c r="F1557" s="3">
        <v>2.1</v>
      </c>
      <c r="G1557" s="5">
        <v>1</v>
      </c>
      <c r="H1557" s="3">
        <v>3.1</v>
      </c>
      <c r="I1557" s="3">
        <v>1.55139</v>
      </c>
      <c r="J1557" s="12">
        <f t="shared" si="25"/>
        <v>1.7583333333333331</v>
      </c>
      <c r="K1557" s="3"/>
      <c r="L1557" s="3"/>
      <c r="M1557" s="3"/>
      <c r="N1557" s="3"/>
      <c r="O1557" s="3"/>
      <c r="P1557" s="3">
        <f>IF(ISBLANK(Table13[[#This Row],[T1]]),0,IF(Table13[[#This Row],[T1]]&gt;0,1,0))</f>
        <v>1</v>
      </c>
      <c r="Q1557" s="3">
        <f>IF(ISBLANK(Table13[[#This Row],[T2]]),0,IF(Table13[[#This Row],[T2]]&gt;0,1,0))</f>
        <v>0</v>
      </c>
      <c r="R1557" s="3">
        <f>IF(ISBLANK(Table13[[#This Row],[T3]]),0,IF(Table13[[#This Row],[T3]]&gt;0,1,0))</f>
        <v>0</v>
      </c>
      <c r="S1557" s="3">
        <f>IF(ISBLANK(Table13[[#This Row],[T4]]),0,IF(Table13[[#This Row],[T4]]&gt;0,1,0))</f>
        <v>0</v>
      </c>
      <c r="T1557" s="3">
        <v>3.1</v>
      </c>
    </row>
    <row r="1558" spans="1:20">
      <c r="A1558" s="4">
        <v>43802.833333333336</v>
      </c>
      <c r="B1558">
        <v>43802</v>
      </c>
      <c r="C1558" s="3">
        <v>0.83333333333333337</v>
      </c>
      <c r="D1558" s="3">
        <v>20</v>
      </c>
      <c r="E1558" s="3">
        <v>64</v>
      </c>
      <c r="F1558" s="3">
        <v>1.1000000000000001</v>
      </c>
      <c r="G1558" s="5">
        <v>1</v>
      </c>
      <c r="H1558" s="3">
        <v>2.1</v>
      </c>
      <c r="I1558" s="3">
        <v>1.55139</v>
      </c>
      <c r="J1558" s="12">
        <f t="shared" si="25"/>
        <v>1.7166666666666668</v>
      </c>
      <c r="K1558" s="3"/>
      <c r="L1558" s="3"/>
      <c r="M1558" s="3"/>
      <c r="N1558" s="3"/>
      <c r="O1558" s="3"/>
      <c r="P1558" s="3">
        <f>IF(ISBLANK(Table13[[#This Row],[T1]]),0,IF(Table13[[#This Row],[T1]]&gt;0,1,0))</f>
        <v>1</v>
      </c>
      <c r="Q1558" s="3">
        <f>IF(ISBLANK(Table13[[#This Row],[T2]]),0,IF(Table13[[#This Row],[T2]]&gt;0,1,0))</f>
        <v>0</v>
      </c>
      <c r="R1558" s="3">
        <f>IF(ISBLANK(Table13[[#This Row],[T3]]),0,IF(Table13[[#This Row],[T3]]&gt;0,1,0))</f>
        <v>0</v>
      </c>
      <c r="S1558" s="3">
        <f>IF(ISBLANK(Table13[[#This Row],[T4]]),0,IF(Table13[[#This Row],[T4]]&gt;0,1,0))</f>
        <v>0</v>
      </c>
      <c r="T1558" s="3">
        <v>2.1</v>
      </c>
    </row>
    <row r="1559" spans="1:20">
      <c r="A1559" s="4">
        <v>43802.875</v>
      </c>
      <c r="B1559">
        <v>43802</v>
      </c>
      <c r="C1559" s="3">
        <v>0.875</v>
      </c>
      <c r="D1559" s="3">
        <v>21</v>
      </c>
      <c r="E1559" s="3">
        <v>64</v>
      </c>
      <c r="F1559" s="3">
        <v>0.6</v>
      </c>
      <c r="G1559" s="5">
        <v>0.8</v>
      </c>
      <c r="H1559" s="3">
        <v>1.4</v>
      </c>
      <c r="I1559" s="3">
        <v>1.55139</v>
      </c>
      <c r="J1559" s="12">
        <f t="shared" si="25"/>
        <v>1.8125</v>
      </c>
      <c r="K1559" s="3"/>
      <c r="L1559" s="3"/>
      <c r="M1559" s="3"/>
      <c r="N1559" s="3"/>
      <c r="O1559" s="3"/>
      <c r="P1559" s="3">
        <f>IF(ISBLANK(Table13[[#This Row],[T1]]),0,IF(Table13[[#This Row],[T1]]&gt;0,1,0))</f>
        <v>1</v>
      </c>
      <c r="Q1559" s="3">
        <f>IF(ISBLANK(Table13[[#This Row],[T2]]),0,IF(Table13[[#This Row],[T2]]&gt;0,1,0))</f>
        <v>0</v>
      </c>
      <c r="R1559" s="3">
        <f>IF(ISBLANK(Table13[[#This Row],[T3]]),0,IF(Table13[[#This Row],[T3]]&gt;0,1,0))</f>
        <v>0</v>
      </c>
      <c r="S1559" s="3">
        <f>IF(ISBLANK(Table13[[#This Row],[T4]]),0,IF(Table13[[#This Row],[T4]]&gt;0,1,0))</f>
        <v>0</v>
      </c>
      <c r="T1559" s="3">
        <v>1.4</v>
      </c>
    </row>
    <row r="1560" spans="1:20">
      <c r="A1560" s="4">
        <v>43802.916666666664</v>
      </c>
      <c r="B1560">
        <v>43802</v>
      </c>
      <c r="C1560" s="3">
        <v>0.91666666666666663</v>
      </c>
      <c r="D1560" s="3">
        <v>22</v>
      </c>
      <c r="E1560" s="3">
        <v>64</v>
      </c>
      <c r="F1560" s="3">
        <v>1.1000000000000001</v>
      </c>
      <c r="G1560" s="5">
        <v>1.1000000000000001</v>
      </c>
      <c r="H1560" s="3">
        <v>2.2000000000000002</v>
      </c>
      <c r="I1560" s="3">
        <v>1.55139</v>
      </c>
      <c r="J1560" s="12">
        <f t="shared" si="25"/>
        <v>1.8833333333333331</v>
      </c>
      <c r="K1560" s="3"/>
      <c r="L1560" s="3"/>
      <c r="M1560" s="3"/>
      <c r="N1560" s="3"/>
      <c r="O1560" s="3"/>
      <c r="P1560" s="3">
        <f>IF(ISBLANK(Table13[[#This Row],[T1]]),0,IF(Table13[[#This Row],[T1]]&gt;0,1,0))</f>
        <v>1</v>
      </c>
      <c r="Q1560" s="3">
        <f>IF(ISBLANK(Table13[[#This Row],[T2]]),0,IF(Table13[[#This Row],[T2]]&gt;0,1,0))</f>
        <v>0</v>
      </c>
      <c r="R1560" s="3">
        <f>IF(ISBLANK(Table13[[#This Row],[T3]]),0,IF(Table13[[#This Row],[T3]]&gt;0,1,0))</f>
        <v>1</v>
      </c>
      <c r="S1560" s="3">
        <f>IF(ISBLANK(Table13[[#This Row],[T4]]),0,IF(Table13[[#This Row],[T4]]&gt;0,1,0))</f>
        <v>0</v>
      </c>
      <c r="T1560" s="3">
        <v>2.2000000000000002</v>
      </c>
    </row>
    <row r="1561" spans="1:20">
      <c r="A1561" s="4">
        <v>43802.958333333336</v>
      </c>
      <c r="B1561">
        <v>43802</v>
      </c>
      <c r="C1561" s="3">
        <v>0.95833333333333337</v>
      </c>
      <c r="D1561" s="3">
        <v>23</v>
      </c>
      <c r="E1561" s="3">
        <v>64</v>
      </c>
      <c r="F1561" s="3">
        <v>0.4</v>
      </c>
      <c r="G1561" s="5">
        <v>0.3</v>
      </c>
      <c r="H1561" s="3">
        <v>0.7</v>
      </c>
      <c r="I1561" s="3">
        <v>1.55139</v>
      </c>
      <c r="J1561" s="12">
        <f t="shared" si="25"/>
        <v>1.9416666666666664</v>
      </c>
      <c r="K1561" s="3"/>
      <c r="L1561" s="3"/>
      <c r="M1561" s="3"/>
      <c r="N1561" s="3"/>
      <c r="O1561" s="3"/>
      <c r="P1561" s="3">
        <f>IF(ISBLANK(Table13[[#This Row],[T1]]),0,IF(Table13[[#This Row],[T1]]&gt;0,1,0))</f>
        <v>1</v>
      </c>
      <c r="Q1561" s="3">
        <f>IF(ISBLANK(Table13[[#This Row],[T2]]),0,IF(Table13[[#This Row],[T2]]&gt;0,1,0))</f>
        <v>0</v>
      </c>
      <c r="R1561" s="3">
        <f>IF(ISBLANK(Table13[[#This Row],[T3]]),0,IF(Table13[[#This Row],[T3]]&gt;0,1,0))</f>
        <v>1</v>
      </c>
      <c r="S1561" s="3">
        <f>IF(ISBLANK(Table13[[#This Row],[T4]]),0,IF(Table13[[#This Row],[T4]]&gt;0,1,0))</f>
        <v>0</v>
      </c>
      <c r="T1561" s="3">
        <v>0.7</v>
      </c>
    </row>
    <row r="1562" spans="1:20">
      <c r="A1562" s="4">
        <v>43803</v>
      </c>
      <c r="B1562">
        <v>43803</v>
      </c>
      <c r="C1562" s="3">
        <v>0</v>
      </c>
      <c r="D1562" s="3">
        <v>0</v>
      </c>
      <c r="E1562" s="3">
        <v>65</v>
      </c>
      <c r="F1562" s="3">
        <v>0.3</v>
      </c>
      <c r="G1562" s="5">
        <v>0.2</v>
      </c>
      <c r="H1562" s="3">
        <v>0.5</v>
      </c>
      <c r="I1562" s="3">
        <v>1.55139</v>
      </c>
      <c r="J1562" s="12">
        <f t="shared" si="25"/>
        <v>1.9541666666666666</v>
      </c>
      <c r="K1562" s="3"/>
      <c r="L1562" s="3"/>
      <c r="M1562" s="3"/>
      <c r="N1562" s="3"/>
      <c r="O1562" s="3"/>
      <c r="P1562" s="3">
        <f>IF(ISBLANK(Table13[[#This Row],[T1]]),0,IF(Table13[[#This Row],[T1]]&gt;0,1,0))</f>
        <v>1</v>
      </c>
      <c r="Q1562" s="3">
        <f>IF(ISBLANK(Table13[[#This Row],[T2]]),0,IF(Table13[[#This Row],[T2]]&gt;0,1,0))</f>
        <v>0</v>
      </c>
      <c r="R1562" s="3">
        <f>IF(ISBLANK(Table13[[#This Row],[T3]]),0,IF(Table13[[#This Row],[T3]]&gt;0,1,0))</f>
        <v>1</v>
      </c>
      <c r="S1562" s="3">
        <f>IF(ISBLANK(Table13[[#This Row],[T4]]),0,IF(Table13[[#This Row],[T4]]&gt;0,1,0))</f>
        <v>0</v>
      </c>
      <c r="T1562" s="3">
        <v>0.5</v>
      </c>
    </row>
    <row r="1563" spans="1:20">
      <c r="A1563" s="4">
        <v>43803.041666666664</v>
      </c>
      <c r="B1563">
        <v>43803</v>
      </c>
      <c r="C1563" s="3">
        <v>4.1666666666666664E-2</v>
      </c>
      <c r="D1563" s="3">
        <v>1</v>
      </c>
      <c r="E1563" s="3">
        <v>65</v>
      </c>
      <c r="F1563" s="3">
        <v>0.5</v>
      </c>
      <c r="G1563" s="5">
        <v>1.6</v>
      </c>
      <c r="H1563" s="3">
        <v>2.1</v>
      </c>
      <c r="I1563" s="3">
        <v>1.55139</v>
      </c>
      <c r="J1563" s="12">
        <f t="shared" si="25"/>
        <v>2.017391304347826</v>
      </c>
      <c r="K1563" s="3"/>
      <c r="L1563" s="3"/>
      <c r="M1563" s="3"/>
      <c r="N1563" s="3"/>
      <c r="O1563" s="3"/>
      <c r="P1563" s="3">
        <f>IF(ISBLANK(Table13[[#This Row],[T1]]),0,IF(Table13[[#This Row],[T1]]&gt;0,1,0))</f>
        <v>1</v>
      </c>
      <c r="Q1563" s="3">
        <f>IF(ISBLANK(Table13[[#This Row],[T2]]),0,IF(Table13[[#This Row],[T2]]&gt;0,1,0))</f>
        <v>0</v>
      </c>
      <c r="R1563" s="3">
        <f>IF(ISBLANK(Table13[[#This Row],[T3]]),0,IF(Table13[[#This Row],[T3]]&gt;0,1,0))</f>
        <v>1</v>
      </c>
      <c r="S1563" s="3">
        <f>IF(ISBLANK(Table13[[#This Row],[T4]]),0,IF(Table13[[#This Row],[T4]]&gt;0,1,0))</f>
        <v>0</v>
      </c>
      <c r="T1563" s="3">
        <v>2.1</v>
      </c>
    </row>
    <row r="1564" spans="1:20">
      <c r="A1564" s="4">
        <v>43803.083333333336</v>
      </c>
      <c r="B1564">
        <v>43803</v>
      </c>
      <c r="C1564" s="3">
        <v>8.3333333333333329E-2</v>
      </c>
      <c r="D1564" s="3">
        <v>2</v>
      </c>
      <c r="E1564" s="3">
        <v>65</v>
      </c>
      <c r="F1564" s="3">
        <v>1</v>
      </c>
      <c r="G1564" s="5">
        <v>0.7</v>
      </c>
      <c r="H1564" s="3">
        <v>1.7</v>
      </c>
      <c r="I1564" s="3">
        <v>1.55139</v>
      </c>
      <c r="J1564" s="12">
        <f t="shared" si="25"/>
        <v>2.0136363636363637</v>
      </c>
      <c r="K1564" s="3"/>
      <c r="L1564" s="3"/>
      <c r="M1564" s="3"/>
      <c r="N1564" s="3"/>
      <c r="O1564" s="3"/>
      <c r="P1564" s="3">
        <f>IF(ISBLANK(Table13[[#This Row],[T1]]),0,IF(Table13[[#This Row],[T1]]&gt;0,1,0))</f>
        <v>1</v>
      </c>
      <c r="Q1564" s="3">
        <f>IF(ISBLANK(Table13[[#This Row],[T2]]),0,IF(Table13[[#This Row],[T2]]&gt;0,1,0))</f>
        <v>1</v>
      </c>
      <c r="R1564" s="3">
        <f>IF(ISBLANK(Table13[[#This Row],[T3]]),0,IF(Table13[[#This Row],[T3]]&gt;0,1,0))</f>
        <v>1</v>
      </c>
      <c r="S1564" s="3">
        <f>IF(ISBLANK(Table13[[#This Row],[T4]]),0,IF(Table13[[#This Row],[T4]]&gt;0,1,0))</f>
        <v>0</v>
      </c>
      <c r="T1564" s="3">
        <v>1.7</v>
      </c>
    </row>
    <row r="1565" spans="1:20">
      <c r="A1565" s="4">
        <v>43803.125</v>
      </c>
      <c r="B1565">
        <v>43803</v>
      </c>
      <c r="C1565" s="3">
        <v>0.125</v>
      </c>
      <c r="D1565" s="3">
        <v>3</v>
      </c>
      <c r="E1565" s="3">
        <v>65</v>
      </c>
      <c r="F1565" s="3">
        <v>0.5</v>
      </c>
      <c r="G1565" s="5">
        <v>0.6</v>
      </c>
      <c r="H1565" s="3">
        <v>1.1000000000000001</v>
      </c>
      <c r="I1565" s="3">
        <v>1.55139</v>
      </c>
      <c r="J1565" s="12">
        <f t="shared" si="25"/>
        <v>2.0285714285714285</v>
      </c>
      <c r="K1565" s="3"/>
      <c r="L1565" s="3"/>
      <c r="M1565" s="3"/>
      <c r="N1565" s="3"/>
      <c r="O1565" s="3"/>
      <c r="P1565" s="3">
        <f>IF(ISBLANK(Table13[[#This Row],[T1]]),0,IF(Table13[[#This Row],[T1]]&gt;0,1,0))</f>
        <v>1</v>
      </c>
      <c r="Q1565" s="3">
        <f>IF(ISBLANK(Table13[[#This Row],[T2]]),0,IF(Table13[[#This Row],[T2]]&gt;0,1,0))</f>
        <v>1</v>
      </c>
      <c r="R1565" s="3">
        <f>IF(ISBLANK(Table13[[#This Row],[T3]]),0,IF(Table13[[#This Row],[T3]]&gt;0,1,0))</f>
        <v>1</v>
      </c>
      <c r="S1565" s="3">
        <f>IF(ISBLANK(Table13[[#This Row],[T4]]),0,IF(Table13[[#This Row],[T4]]&gt;0,1,0))</f>
        <v>0</v>
      </c>
      <c r="T1565" s="3">
        <v>1.1000000000000001</v>
      </c>
    </row>
    <row r="1566" spans="1:20">
      <c r="A1566" s="4">
        <v>43803.166666666664</v>
      </c>
      <c r="B1566">
        <v>43803</v>
      </c>
      <c r="C1566" s="3">
        <v>0.16666666666666666</v>
      </c>
      <c r="D1566" s="3">
        <v>4</v>
      </c>
      <c r="E1566" s="3">
        <v>65</v>
      </c>
      <c r="F1566" s="3">
        <v>0.7</v>
      </c>
      <c r="G1566" s="5">
        <v>0.8</v>
      </c>
      <c r="H1566" s="3">
        <v>1.5</v>
      </c>
      <c r="I1566" s="3">
        <v>1.55139</v>
      </c>
      <c r="J1566" s="12">
        <f t="shared" si="25"/>
        <v>2.0750000000000002</v>
      </c>
      <c r="K1566" s="3"/>
      <c r="L1566" s="3"/>
      <c r="M1566" s="3"/>
      <c r="N1566" s="3"/>
      <c r="O1566" s="3"/>
      <c r="P1566" s="3">
        <f>IF(ISBLANK(Table13[[#This Row],[T1]]),0,IF(Table13[[#This Row],[T1]]&gt;0,1,0))</f>
        <v>1</v>
      </c>
      <c r="Q1566" s="3">
        <f>IF(ISBLANK(Table13[[#This Row],[T2]]),0,IF(Table13[[#This Row],[T2]]&gt;0,1,0))</f>
        <v>1</v>
      </c>
      <c r="R1566" s="3">
        <f>IF(ISBLANK(Table13[[#This Row],[T3]]),0,IF(Table13[[#This Row],[T3]]&gt;0,1,0))</f>
        <v>1</v>
      </c>
      <c r="S1566" s="3">
        <f>IF(ISBLANK(Table13[[#This Row],[T4]]),0,IF(Table13[[#This Row],[T4]]&gt;0,1,0))</f>
        <v>0</v>
      </c>
      <c r="T1566" s="3">
        <v>1.5</v>
      </c>
    </row>
    <row r="1567" spans="1:20">
      <c r="A1567" s="4">
        <v>43803.208333333336</v>
      </c>
      <c r="B1567">
        <v>43803</v>
      </c>
      <c r="C1567" s="3">
        <v>0.20833333333333334</v>
      </c>
      <c r="D1567" s="3">
        <v>5</v>
      </c>
      <c r="E1567" s="3">
        <v>65</v>
      </c>
      <c r="F1567" s="3">
        <v>0.5</v>
      </c>
      <c r="G1567" s="5">
        <v>0.7</v>
      </c>
      <c r="H1567" s="3">
        <v>1.2</v>
      </c>
      <c r="I1567" s="3">
        <v>1.55139</v>
      </c>
      <c r="J1567" s="12">
        <f t="shared" si="25"/>
        <v>2.1052631578947367</v>
      </c>
      <c r="K1567" s="3"/>
      <c r="L1567" s="3"/>
      <c r="M1567" s="3"/>
      <c r="N1567" s="3"/>
      <c r="O1567" s="3"/>
      <c r="P1567" s="3">
        <f>IF(ISBLANK(Table13[[#This Row],[T1]]),0,IF(Table13[[#This Row],[T1]]&gt;0,1,0))</f>
        <v>1</v>
      </c>
      <c r="Q1567" s="3">
        <f>IF(ISBLANK(Table13[[#This Row],[T2]]),0,IF(Table13[[#This Row],[T2]]&gt;0,1,0))</f>
        <v>1</v>
      </c>
      <c r="R1567" s="3">
        <f>IF(ISBLANK(Table13[[#This Row],[T3]]),0,IF(Table13[[#This Row],[T3]]&gt;0,1,0))</f>
        <v>1</v>
      </c>
      <c r="S1567" s="3">
        <f>IF(ISBLANK(Table13[[#This Row],[T4]]),0,IF(Table13[[#This Row],[T4]]&gt;0,1,0))</f>
        <v>0</v>
      </c>
      <c r="T1567" s="3">
        <v>1.2</v>
      </c>
    </row>
    <row r="1568" spans="1:20">
      <c r="A1568" s="4">
        <v>43803.25</v>
      </c>
      <c r="B1568">
        <v>43803</v>
      </c>
      <c r="C1568" s="3">
        <v>0.25</v>
      </c>
      <c r="D1568" s="3">
        <v>6</v>
      </c>
      <c r="E1568" s="3">
        <v>65</v>
      </c>
      <c r="F1568" s="3">
        <v>0.8</v>
      </c>
      <c r="G1568" s="5">
        <v>2.6</v>
      </c>
      <c r="H1568" s="3">
        <v>3.4000000000000004</v>
      </c>
      <c r="I1568" s="3">
        <v>1.55139</v>
      </c>
      <c r="J1568" s="12">
        <f t="shared" si="25"/>
        <v>2.1555555555555559</v>
      </c>
      <c r="K1568" s="3"/>
      <c r="L1568" s="3"/>
      <c r="M1568" s="3"/>
      <c r="N1568" s="3"/>
      <c r="O1568" s="3"/>
      <c r="P1568" s="3">
        <f>IF(ISBLANK(Table13[[#This Row],[T1]]),0,IF(Table13[[#This Row],[T1]]&gt;0,1,0))</f>
        <v>1</v>
      </c>
      <c r="Q1568" s="3">
        <f>IF(ISBLANK(Table13[[#This Row],[T2]]),0,IF(Table13[[#This Row],[T2]]&gt;0,1,0))</f>
        <v>1</v>
      </c>
      <c r="R1568" s="3">
        <f>IF(ISBLANK(Table13[[#This Row],[T3]]),0,IF(Table13[[#This Row],[T3]]&gt;0,1,0))</f>
        <v>1</v>
      </c>
      <c r="S1568" s="3">
        <f>IF(ISBLANK(Table13[[#This Row],[T4]]),0,IF(Table13[[#This Row],[T4]]&gt;0,1,0))</f>
        <v>0</v>
      </c>
      <c r="T1568" s="3">
        <v>3.4000000000000004</v>
      </c>
    </row>
    <row r="1569" spans="1:20">
      <c r="A1569" s="4">
        <v>43803.291666666664</v>
      </c>
      <c r="B1569">
        <v>43803</v>
      </c>
      <c r="C1569" s="3">
        <v>0.29166666666666669</v>
      </c>
      <c r="D1569" s="3">
        <v>7</v>
      </c>
      <c r="E1569" s="3">
        <v>65</v>
      </c>
      <c r="F1569" s="3">
        <v>1.2</v>
      </c>
      <c r="G1569" s="5">
        <v>1.5</v>
      </c>
      <c r="H1569" s="3">
        <v>2.7</v>
      </c>
      <c r="I1569" s="3">
        <v>1.55139</v>
      </c>
      <c r="J1569" s="12">
        <f t="shared" si="25"/>
        <v>2.0823529411764707</v>
      </c>
      <c r="K1569" s="3"/>
      <c r="L1569" s="3"/>
      <c r="M1569" s="3"/>
      <c r="N1569" s="3"/>
      <c r="O1569" s="3"/>
      <c r="P1569" s="3">
        <f>IF(ISBLANK(Table13[[#This Row],[T1]]),0,IF(Table13[[#This Row],[T1]]&gt;0,1,0))</f>
        <v>1</v>
      </c>
      <c r="Q1569" s="3">
        <f>IF(ISBLANK(Table13[[#This Row],[T2]]),0,IF(Table13[[#This Row],[T2]]&gt;0,1,0))</f>
        <v>1</v>
      </c>
      <c r="R1569" s="3">
        <f>IF(ISBLANK(Table13[[#This Row],[T3]]),0,IF(Table13[[#This Row],[T3]]&gt;0,1,0))</f>
        <v>1</v>
      </c>
      <c r="S1569" s="3">
        <f>IF(ISBLANK(Table13[[#This Row],[T4]]),0,IF(Table13[[#This Row],[T4]]&gt;0,1,0))</f>
        <v>0</v>
      </c>
      <c r="T1569" s="3">
        <v>2.7</v>
      </c>
    </row>
    <row r="1570" spans="1:20">
      <c r="A1570" s="4">
        <v>43803.333333333336</v>
      </c>
      <c r="B1570">
        <v>43803</v>
      </c>
      <c r="C1570" s="3">
        <v>0.33333333333333331</v>
      </c>
      <c r="D1570" s="3">
        <v>8</v>
      </c>
      <c r="E1570" s="3">
        <v>65</v>
      </c>
      <c r="F1570" s="3">
        <v>1.4</v>
      </c>
      <c r="G1570" s="5">
        <v>1.4</v>
      </c>
      <c r="H1570" s="3">
        <v>2.8</v>
      </c>
      <c r="I1570" s="3">
        <v>1.55139</v>
      </c>
      <c r="J1570" s="12">
        <f t="shared" si="25"/>
        <v>2.0437500000000002</v>
      </c>
      <c r="K1570" s="3"/>
      <c r="L1570" s="3"/>
      <c r="M1570" s="3"/>
      <c r="N1570" s="3"/>
      <c r="O1570" s="3"/>
      <c r="P1570" s="3">
        <f>IF(ISBLANK(Table13[[#This Row],[T1]]),0,IF(Table13[[#This Row],[T1]]&gt;0,1,0))</f>
        <v>1</v>
      </c>
      <c r="Q1570" s="3">
        <f>IF(ISBLANK(Table13[[#This Row],[T2]]),0,IF(Table13[[#This Row],[T2]]&gt;0,1,0))</f>
        <v>1</v>
      </c>
      <c r="R1570" s="3">
        <f>IF(ISBLANK(Table13[[#This Row],[T3]]),0,IF(Table13[[#This Row],[T3]]&gt;0,1,0))</f>
        <v>1</v>
      </c>
      <c r="S1570" s="3">
        <f>IF(ISBLANK(Table13[[#This Row],[T4]]),0,IF(Table13[[#This Row],[T4]]&gt;0,1,0))</f>
        <v>0</v>
      </c>
      <c r="T1570" s="3">
        <v>2.8</v>
      </c>
    </row>
    <row r="1571" spans="1:20">
      <c r="A1571" s="4">
        <v>43803.375</v>
      </c>
      <c r="B1571">
        <v>43803</v>
      </c>
      <c r="C1571" s="3">
        <v>0.375</v>
      </c>
      <c r="D1571" s="3">
        <v>9</v>
      </c>
      <c r="E1571" s="3">
        <v>65</v>
      </c>
      <c r="F1571" s="3">
        <v>0.2</v>
      </c>
      <c r="G1571" s="5">
        <v>0.2</v>
      </c>
      <c r="H1571" s="3">
        <v>0.4</v>
      </c>
      <c r="I1571" s="3">
        <v>1.55139</v>
      </c>
      <c r="J1571" s="12">
        <f t="shared" si="25"/>
        <v>1.9933333333333336</v>
      </c>
      <c r="K1571" s="3"/>
      <c r="L1571" s="3"/>
      <c r="M1571" s="3"/>
      <c r="N1571" s="3"/>
      <c r="O1571" s="3"/>
      <c r="P1571" s="3">
        <f>IF(ISBLANK(Table13[[#This Row],[T1]]),0,IF(Table13[[#This Row],[T1]]&gt;0,1,0))</f>
        <v>1</v>
      </c>
      <c r="Q1571" s="3">
        <f>IF(ISBLANK(Table13[[#This Row],[T2]]),0,IF(Table13[[#This Row],[T2]]&gt;0,1,0))</f>
        <v>1</v>
      </c>
      <c r="R1571" s="3">
        <f>IF(ISBLANK(Table13[[#This Row],[T3]]),0,IF(Table13[[#This Row],[T3]]&gt;0,1,0))</f>
        <v>1</v>
      </c>
      <c r="S1571" s="3">
        <f>IF(ISBLANK(Table13[[#This Row],[T4]]),0,IF(Table13[[#This Row],[T4]]&gt;0,1,0))</f>
        <v>1</v>
      </c>
      <c r="T1571" s="3">
        <v>0.4</v>
      </c>
    </row>
    <row r="1572" spans="1:20">
      <c r="A1572" s="4">
        <v>43803.416666666664</v>
      </c>
      <c r="B1572">
        <v>43803</v>
      </c>
      <c r="C1572" s="3">
        <v>0.41666666666666669</v>
      </c>
      <c r="D1572" s="3">
        <v>10</v>
      </c>
      <c r="E1572" s="3">
        <v>65</v>
      </c>
      <c r="F1572" s="3">
        <v>0.1</v>
      </c>
      <c r="G1572" s="5">
        <v>0.1</v>
      </c>
      <c r="H1572" s="3">
        <v>0.2</v>
      </c>
      <c r="I1572" s="3">
        <v>1.55139</v>
      </c>
      <c r="J1572" s="12">
        <f t="shared" si="25"/>
        <v>2.1071428571428572</v>
      </c>
      <c r="K1572" s="3"/>
      <c r="L1572" s="3"/>
      <c r="M1572" s="3"/>
      <c r="N1572" s="3"/>
      <c r="O1572" s="3"/>
      <c r="P1572" s="3">
        <f>IF(ISBLANK(Table13[[#This Row],[T1]]),0,IF(Table13[[#This Row],[T1]]&gt;0,1,0))</f>
        <v>1</v>
      </c>
      <c r="Q1572" s="3">
        <f>IF(ISBLANK(Table13[[#This Row],[T2]]),0,IF(Table13[[#This Row],[T2]]&gt;0,1,0))</f>
        <v>1</v>
      </c>
      <c r="R1572" s="3">
        <f>IF(ISBLANK(Table13[[#This Row],[T3]]),0,IF(Table13[[#This Row],[T3]]&gt;0,1,0))</f>
        <v>1</v>
      </c>
      <c r="S1572" s="3">
        <f>IF(ISBLANK(Table13[[#This Row],[T4]]),0,IF(Table13[[#This Row],[T4]]&gt;0,1,0))</f>
        <v>0</v>
      </c>
      <c r="T1572" s="3">
        <v>0.2</v>
      </c>
    </row>
    <row r="1573" spans="1:20">
      <c r="A1573" s="4">
        <v>43803.458333333336</v>
      </c>
      <c r="B1573">
        <v>43803</v>
      </c>
      <c r="C1573" s="3">
        <v>0.45833333333333331</v>
      </c>
      <c r="D1573" s="3">
        <v>11</v>
      </c>
      <c r="E1573" s="3">
        <v>65</v>
      </c>
      <c r="F1573" s="3">
        <v>0.2</v>
      </c>
      <c r="G1573" s="5">
        <v>0.1</v>
      </c>
      <c r="H1573" s="3">
        <v>0.30000000000000004</v>
      </c>
      <c r="I1573" s="3">
        <v>1.55139</v>
      </c>
      <c r="J1573" s="12">
        <f t="shared" si="25"/>
        <v>2.2538461538461543</v>
      </c>
      <c r="K1573" s="3"/>
      <c r="L1573" s="3"/>
      <c r="M1573" s="3"/>
      <c r="N1573" s="3"/>
      <c r="O1573" s="3"/>
      <c r="P1573" s="3">
        <f>IF(ISBLANK(Table13[[#This Row],[T1]]),0,IF(Table13[[#This Row],[T1]]&gt;0,1,0))</f>
        <v>1</v>
      </c>
      <c r="Q1573" s="3">
        <f>IF(ISBLANK(Table13[[#This Row],[T2]]),0,IF(Table13[[#This Row],[T2]]&gt;0,1,0))</f>
        <v>1</v>
      </c>
      <c r="R1573" s="3">
        <f>IF(ISBLANK(Table13[[#This Row],[T3]]),0,IF(Table13[[#This Row],[T3]]&gt;0,1,0))</f>
        <v>1</v>
      </c>
      <c r="S1573" s="3">
        <f>IF(ISBLANK(Table13[[#This Row],[T4]]),0,IF(Table13[[#This Row],[T4]]&gt;0,1,0))</f>
        <v>0</v>
      </c>
      <c r="T1573" s="3">
        <v>0.30000000000000004</v>
      </c>
    </row>
    <row r="1574" spans="1:20">
      <c r="A1574" s="4">
        <v>43803.5</v>
      </c>
      <c r="B1574">
        <v>43803</v>
      </c>
      <c r="C1574" s="3">
        <v>0.5</v>
      </c>
      <c r="D1574" s="3">
        <v>12</v>
      </c>
      <c r="E1574" s="3">
        <v>65</v>
      </c>
      <c r="F1574" s="3">
        <v>0.5</v>
      </c>
      <c r="G1574" s="5">
        <v>0.4</v>
      </c>
      <c r="H1574" s="3">
        <v>0.9</v>
      </c>
      <c r="I1574" s="3">
        <v>1.55139</v>
      </c>
      <c r="J1574" s="12">
        <f t="shared" si="25"/>
        <v>2.4166666666666665</v>
      </c>
      <c r="K1574" s="3"/>
      <c r="L1574" s="3"/>
      <c r="M1574" s="3"/>
      <c r="N1574" s="3"/>
      <c r="O1574" s="3"/>
      <c r="P1574" s="3">
        <f>IF(ISBLANK(Table13[[#This Row],[T1]]),0,IF(Table13[[#This Row],[T1]]&gt;0,1,0))</f>
        <v>0</v>
      </c>
      <c r="Q1574" s="3">
        <f>IF(ISBLANK(Table13[[#This Row],[T2]]),0,IF(Table13[[#This Row],[T2]]&gt;0,1,0))</f>
        <v>1</v>
      </c>
      <c r="R1574" s="3">
        <f>IF(ISBLANK(Table13[[#This Row],[T3]]),0,IF(Table13[[#This Row],[T3]]&gt;0,1,0))</f>
        <v>0</v>
      </c>
      <c r="S1574" s="3">
        <f>IF(ISBLANK(Table13[[#This Row],[T4]]),0,IF(Table13[[#This Row],[T4]]&gt;0,1,0))</f>
        <v>0</v>
      </c>
      <c r="T1574" s="3">
        <v>0.9</v>
      </c>
    </row>
    <row r="1575" spans="1:20">
      <c r="A1575" s="4">
        <v>43803.541666666664</v>
      </c>
      <c r="B1575">
        <v>43803</v>
      </c>
      <c r="C1575" s="3">
        <v>0.54166666666666663</v>
      </c>
      <c r="D1575" s="3">
        <v>13</v>
      </c>
      <c r="E1575" s="3">
        <v>65</v>
      </c>
      <c r="F1575" s="3">
        <v>0.4</v>
      </c>
      <c r="G1575" s="5">
        <v>0.5</v>
      </c>
      <c r="H1575" s="3">
        <v>0.9</v>
      </c>
      <c r="I1575" s="3">
        <v>1.55139</v>
      </c>
      <c r="J1575" s="12">
        <f t="shared" si="25"/>
        <v>2.5545454545454547</v>
      </c>
      <c r="K1575" s="3"/>
      <c r="L1575" s="3"/>
      <c r="M1575" s="3"/>
      <c r="N1575" s="3"/>
      <c r="O1575" s="3"/>
      <c r="P1575" s="3">
        <f>IF(ISBLANK(Table13[[#This Row],[T1]]),0,IF(Table13[[#This Row],[T1]]&gt;0,1,0))</f>
        <v>0</v>
      </c>
      <c r="Q1575" s="3">
        <f>IF(ISBLANK(Table13[[#This Row],[T2]]),0,IF(Table13[[#This Row],[T2]]&gt;0,1,0))</f>
        <v>1</v>
      </c>
      <c r="R1575" s="3">
        <f>IF(ISBLANK(Table13[[#This Row],[T3]]),0,IF(Table13[[#This Row],[T3]]&gt;0,1,0))</f>
        <v>0</v>
      </c>
      <c r="S1575" s="3">
        <f>IF(ISBLANK(Table13[[#This Row],[T4]]),0,IF(Table13[[#This Row],[T4]]&gt;0,1,0))</f>
        <v>0</v>
      </c>
      <c r="T1575" s="3">
        <v>0.9</v>
      </c>
    </row>
    <row r="1576" spans="1:20">
      <c r="A1576" s="4">
        <v>43803.583333333336</v>
      </c>
      <c r="B1576">
        <v>43803</v>
      </c>
      <c r="C1576" s="3">
        <v>0.58333333333333337</v>
      </c>
      <c r="D1576" s="3">
        <v>14</v>
      </c>
      <c r="E1576" s="3">
        <v>65</v>
      </c>
      <c r="F1576" s="3">
        <v>0.5</v>
      </c>
      <c r="G1576" s="5">
        <v>0.5</v>
      </c>
      <c r="H1576" s="3">
        <v>1</v>
      </c>
      <c r="I1576" s="3">
        <v>1.55139</v>
      </c>
      <c r="J1576" s="12">
        <f t="shared" si="25"/>
        <v>2.72</v>
      </c>
      <c r="K1576" s="3"/>
      <c r="L1576" s="3"/>
      <c r="M1576" s="3"/>
      <c r="N1576" s="3"/>
      <c r="O1576" s="3"/>
      <c r="P1576" s="3">
        <f>IF(ISBLANK(Table13[[#This Row],[T1]]),0,IF(Table13[[#This Row],[T1]]&gt;0,1,0))</f>
        <v>1</v>
      </c>
      <c r="Q1576" s="3">
        <f>IF(ISBLANK(Table13[[#This Row],[T2]]),0,IF(Table13[[#This Row],[T2]]&gt;0,1,0))</f>
        <v>0</v>
      </c>
      <c r="R1576" s="3">
        <f>IF(ISBLANK(Table13[[#This Row],[T3]]),0,IF(Table13[[#This Row],[T3]]&gt;0,1,0))</f>
        <v>1</v>
      </c>
      <c r="S1576" s="3">
        <f>IF(ISBLANK(Table13[[#This Row],[T4]]),0,IF(Table13[[#This Row],[T4]]&gt;0,1,0))</f>
        <v>0</v>
      </c>
      <c r="T1576" s="3">
        <v>1</v>
      </c>
    </row>
    <row r="1577" spans="1:20">
      <c r="A1577" s="4">
        <v>43803.625</v>
      </c>
      <c r="B1577">
        <v>43803</v>
      </c>
      <c r="C1577" s="3">
        <v>0.625</v>
      </c>
      <c r="D1577" s="3">
        <v>15</v>
      </c>
      <c r="E1577" s="3">
        <v>65</v>
      </c>
      <c r="F1577" s="3">
        <v>1.7</v>
      </c>
      <c r="G1577" s="5">
        <v>1.6</v>
      </c>
      <c r="H1577" s="3">
        <v>3.3</v>
      </c>
      <c r="I1577" s="3">
        <v>1.55139</v>
      </c>
      <c r="J1577" s="12">
        <f t="shared" si="25"/>
        <v>2.9111111111111114</v>
      </c>
      <c r="K1577" s="3"/>
      <c r="L1577" s="3"/>
      <c r="M1577" s="3"/>
      <c r="N1577" s="3"/>
      <c r="O1577" s="3"/>
      <c r="P1577" s="3">
        <f>IF(ISBLANK(Table13[[#This Row],[T1]]),0,IF(Table13[[#This Row],[T1]]&gt;0,1,0))</f>
        <v>1</v>
      </c>
      <c r="Q1577" s="3">
        <f>IF(ISBLANK(Table13[[#This Row],[T2]]),0,IF(Table13[[#This Row],[T2]]&gt;0,1,0))</f>
        <v>0</v>
      </c>
      <c r="R1577" s="3">
        <f>IF(ISBLANK(Table13[[#This Row],[T3]]),0,IF(Table13[[#This Row],[T3]]&gt;0,1,0))</f>
        <v>1</v>
      </c>
      <c r="S1577" s="3">
        <f>IF(ISBLANK(Table13[[#This Row],[T4]]),0,IF(Table13[[#This Row],[T4]]&gt;0,1,0))</f>
        <v>0</v>
      </c>
      <c r="T1577" s="3">
        <v>3.3</v>
      </c>
    </row>
    <row r="1578" spans="1:20">
      <c r="A1578" s="4">
        <v>43803.666666666664</v>
      </c>
      <c r="B1578">
        <v>43803</v>
      </c>
      <c r="C1578" s="3">
        <v>0.66666666666666663</v>
      </c>
      <c r="D1578" s="3">
        <v>16</v>
      </c>
      <c r="E1578" s="3">
        <v>65</v>
      </c>
      <c r="F1578" s="3">
        <v>1.6</v>
      </c>
      <c r="G1578" s="5">
        <v>1.3</v>
      </c>
      <c r="H1578" s="3">
        <v>2.9000000000000004</v>
      </c>
      <c r="I1578" s="3">
        <v>1.55139</v>
      </c>
      <c r="J1578" s="12">
        <f t="shared" si="25"/>
        <v>2.8624999999999998</v>
      </c>
      <c r="K1578" s="3"/>
      <c r="L1578" s="3"/>
      <c r="M1578" s="3"/>
      <c r="N1578" s="3"/>
      <c r="O1578" s="3"/>
      <c r="P1578" s="3">
        <f>IF(ISBLANK(Table13[[#This Row],[T1]]),0,IF(Table13[[#This Row],[T1]]&gt;0,1,0))</f>
        <v>1</v>
      </c>
      <c r="Q1578" s="3">
        <f>IF(ISBLANK(Table13[[#This Row],[T2]]),0,IF(Table13[[#This Row],[T2]]&gt;0,1,0))</f>
        <v>0</v>
      </c>
      <c r="R1578" s="3">
        <f>IF(ISBLANK(Table13[[#This Row],[T3]]),0,IF(Table13[[#This Row],[T3]]&gt;0,1,0))</f>
        <v>1</v>
      </c>
      <c r="S1578" s="3">
        <f>IF(ISBLANK(Table13[[#This Row],[T4]]),0,IF(Table13[[#This Row],[T4]]&gt;0,1,0))</f>
        <v>0</v>
      </c>
      <c r="T1578" s="3">
        <v>2.9000000000000004</v>
      </c>
    </row>
    <row r="1579" spans="1:20">
      <c r="A1579" s="4">
        <v>43803.708333333336</v>
      </c>
      <c r="B1579">
        <v>43803</v>
      </c>
      <c r="C1579" s="3">
        <v>0.70833333333333337</v>
      </c>
      <c r="D1579" s="3">
        <v>17</v>
      </c>
      <c r="E1579" s="3">
        <v>65</v>
      </c>
      <c r="F1579" s="3">
        <v>1.2</v>
      </c>
      <c r="G1579" s="5">
        <v>1</v>
      </c>
      <c r="H1579" s="3">
        <v>2.2000000000000002</v>
      </c>
      <c r="I1579" s="3">
        <v>1.55139</v>
      </c>
      <c r="J1579" s="12">
        <f t="shared" si="25"/>
        <v>2.8571428571428572</v>
      </c>
      <c r="K1579" s="3"/>
      <c r="L1579" s="3"/>
      <c r="M1579" s="3"/>
      <c r="N1579" s="3"/>
      <c r="O1579" s="3"/>
      <c r="P1579" s="3">
        <f>IF(ISBLANK(Table13[[#This Row],[T1]]),0,IF(Table13[[#This Row],[T1]]&gt;0,1,0))</f>
        <v>1</v>
      </c>
      <c r="Q1579" s="3">
        <f>IF(ISBLANK(Table13[[#This Row],[T2]]),0,IF(Table13[[#This Row],[T2]]&gt;0,1,0))</f>
        <v>0</v>
      </c>
      <c r="R1579" s="3">
        <f>IF(ISBLANK(Table13[[#This Row],[T3]]),0,IF(Table13[[#This Row],[T3]]&gt;0,1,0))</f>
        <v>1</v>
      </c>
      <c r="S1579" s="3">
        <f>IF(ISBLANK(Table13[[#This Row],[T4]]),0,IF(Table13[[#This Row],[T4]]&gt;0,1,0))</f>
        <v>0</v>
      </c>
      <c r="T1579" s="3">
        <v>2.2000000000000002</v>
      </c>
    </row>
    <row r="1580" spans="1:20">
      <c r="A1580" s="4">
        <v>43803.75</v>
      </c>
      <c r="B1580">
        <v>43803</v>
      </c>
      <c r="C1580" s="3">
        <v>0.75</v>
      </c>
      <c r="D1580" s="3">
        <v>18</v>
      </c>
      <c r="E1580" s="3">
        <v>65</v>
      </c>
      <c r="F1580" s="3">
        <v>1.7</v>
      </c>
      <c r="G1580" s="5">
        <v>1.9</v>
      </c>
      <c r="H1580" s="3">
        <v>3.5999999999999996</v>
      </c>
      <c r="I1580" s="3">
        <v>1.55139</v>
      </c>
      <c r="J1580" s="12">
        <f t="shared" si="25"/>
        <v>2.9666666666666663</v>
      </c>
      <c r="K1580" s="3"/>
      <c r="L1580" s="3"/>
      <c r="M1580" s="3"/>
      <c r="N1580" s="3"/>
      <c r="O1580" s="3"/>
      <c r="P1580" s="3">
        <f>IF(ISBLANK(Table13[[#This Row],[T1]]),0,IF(Table13[[#This Row],[T1]]&gt;0,1,0))</f>
        <v>1</v>
      </c>
      <c r="Q1580" s="3">
        <f>IF(ISBLANK(Table13[[#This Row],[T2]]),0,IF(Table13[[#This Row],[T2]]&gt;0,1,0))</f>
        <v>0</v>
      </c>
      <c r="R1580" s="3">
        <f>IF(ISBLANK(Table13[[#This Row],[T3]]),0,IF(Table13[[#This Row],[T3]]&gt;0,1,0))</f>
        <v>1</v>
      </c>
      <c r="S1580" s="3">
        <f>IF(ISBLANK(Table13[[#This Row],[T4]]),0,IF(Table13[[#This Row],[T4]]&gt;0,1,0))</f>
        <v>0</v>
      </c>
      <c r="T1580" s="3">
        <v>3.5999999999999996</v>
      </c>
    </row>
    <row r="1581" spans="1:20">
      <c r="A1581" s="4">
        <v>43803.791666666664</v>
      </c>
      <c r="B1581">
        <v>43803</v>
      </c>
      <c r="C1581" s="3">
        <v>0.79166666666666663</v>
      </c>
      <c r="D1581" s="3">
        <v>19</v>
      </c>
      <c r="E1581" s="3">
        <v>65</v>
      </c>
      <c r="F1581" s="3">
        <v>1.1000000000000001</v>
      </c>
      <c r="G1581" s="5">
        <v>1</v>
      </c>
      <c r="H1581" s="3">
        <v>2.1</v>
      </c>
      <c r="I1581" s="3">
        <v>1.55139</v>
      </c>
      <c r="J1581" s="12">
        <f t="shared" si="25"/>
        <v>2.84</v>
      </c>
      <c r="K1581" s="3"/>
      <c r="L1581" s="3"/>
      <c r="M1581" s="3"/>
      <c r="N1581" s="3"/>
      <c r="O1581" s="3"/>
      <c r="P1581" s="3">
        <f>IF(ISBLANK(Table13[[#This Row],[T1]]),0,IF(Table13[[#This Row],[T1]]&gt;0,1,0))</f>
        <v>1</v>
      </c>
      <c r="Q1581" s="3">
        <f>IF(ISBLANK(Table13[[#This Row],[T2]]),0,IF(Table13[[#This Row],[T2]]&gt;0,1,0))</f>
        <v>0</v>
      </c>
      <c r="R1581" s="3">
        <f>IF(ISBLANK(Table13[[#This Row],[T3]]),0,IF(Table13[[#This Row],[T3]]&gt;0,1,0))</f>
        <v>0</v>
      </c>
      <c r="S1581" s="3">
        <f>IF(ISBLANK(Table13[[#This Row],[T4]]),0,IF(Table13[[#This Row],[T4]]&gt;0,1,0))</f>
        <v>0</v>
      </c>
      <c r="T1581" s="3">
        <v>2.1</v>
      </c>
    </row>
    <row r="1582" spans="1:20">
      <c r="A1582" s="4">
        <v>43803.833333333336</v>
      </c>
      <c r="B1582">
        <v>43803</v>
      </c>
      <c r="C1582" s="3">
        <v>0.83333333333333337</v>
      </c>
      <c r="D1582" s="3">
        <v>20</v>
      </c>
      <c r="E1582" s="3">
        <v>65</v>
      </c>
      <c r="F1582" s="3">
        <v>3.1</v>
      </c>
      <c r="G1582" s="5">
        <v>1.3</v>
      </c>
      <c r="H1582" s="3">
        <v>4.4000000000000004</v>
      </c>
      <c r="I1582" s="3">
        <v>1.55139</v>
      </c>
      <c r="J1582" s="12">
        <f t="shared" si="25"/>
        <v>3.0249999999999999</v>
      </c>
      <c r="K1582" s="3"/>
      <c r="L1582" s="3"/>
      <c r="M1582" s="3"/>
      <c r="N1582" s="3"/>
      <c r="O1582" s="3"/>
      <c r="P1582" s="3">
        <f>IF(ISBLANK(Table13[[#This Row],[T1]]),0,IF(Table13[[#This Row],[T1]]&gt;0,1,0))</f>
        <v>1</v>
      </c>
      <c r="Q1582" s="3">
        <f>IF(ISBLANK(Table13[[#This Row],[T2]]),0,IF(Table13[[#This Row],[T2]]&gt;0,1,0))</f>
        <v>0</v>
      </c>
      <c r="R1582" s="3">
        <f>IF(ISBLANK(Table13[[#This Row],[T3]]),0,IF(Table13[[#This Row],[T3]]&gt;0,1,0))</f>
        <v>0</v>
      </c>
      <c r="S1582" s="3">
        <f>IF(ISBLANK(Table13[[#This Row],[T4]]),0,IF(Table13[[#This Row],[T4]]&gt;0,1,0))</f>
        <v>0</v>
      </c>
      <c r="T1582" s="3">
        <v>4.4000000000000004</v>
      </c>
    </row>
    <row r="1583" spans="1:20">
      <c r="A1583" s="4">
        <v>43803.875</v>
      </c>
      <c r="B1583">
        <v>43803</v>
      </c>
      <c r="C1583" s="3">
        <v>0.875</v>
      </c>
      <c r="D1583" s="3">
        <v>21</v>
      </c>
      <c r="E1583" s="3">
        <v>65</v>
      </c>
      <c r="F1583" s="3">
        <v>1.1000000000000001</v>
      </c>
      <c r="G1583" s="5">
        <v>2</v>
      </c>
      <c r="H1583" s="3">
        <v>3.1</v>
      </c>
      <c r="I1583" s="3">
        <v>1.55139</v>
      </c>
      <c r="J1583" s="12">
        <f t="shared" si="25"/>
        <v>2.5666666666666664</v>
      </c>
      <c r="K1583" s="3"/>
      <c r="L1583" s="3"/>
      <c r="M1583" s="3"/>
      <c r="N1583" s="3"/>
      <c r="O1583" s="3"/>
      <c r="P1583" s="3">
        <f>IF(ISBLANK(Table13[[#This Row],[T1]]),0,IF(Table13[[#This Row],[T1]]&gt;0,1,0))</f>
        <v>1</v>
      </c>
      <c r="Q1583" s="3">
        <f>IF(ISBLANK(Table13[[#This Row],[T2]]),0,IF(Table13[[#This Row],[T2]]&gt;0,1,0))</f>
        <v>0</v>
      </c>
      <c r="R1583" s="3">
        <f>IF(ISBLANK(Table13[[#This Row],[T3]]),0,IF(Table13[[#This Row],[T3]]&gt;0,1,0))</f>
        <v>0</v>
      </c>
      <c r="S1583" s="3">
        <f>IF(ISBLANK(Table13[[#This Row],[T4]]),0,IF(Table13[[#This Row],[T4]]&gt;0,1,0))</f>
        <v>0</v>
      </c>
      <c r="T1583" s="3">
        <v>3.1</v>
      </c>
    </row>
    <row r="1584" spans="1:20">
      <c r="A1584" s="4">
        <v>43803.916666666664</v>
      </c>
      <c r="B1584">
        <v>43803</v>
      </c>
      <c r="C1584" s="3">
        <v>0.91666666666666663</v>
      </c>
      <c r="D1584" s="3">
        <v>22</v>
      </c>
      <c r="E1584" s="3">
        <v>65</v>
      </c>
      <c r="F1584" s="3">
        <v>1.3</v>
      </c>
      <c r="G1584" s="5">
        <v>2.2999999999999998</v>
      </c>
      <c r="H1584" s="3">
        <v>3.5999999999999996</v>
      </c>
      <c r="I1584" s="3">
        <v>1.55139</v>
      </c>
      <c r="J1584" s="12">
        <f t="shared" si="25"/>
        <v>2.2999999999999998</v>
      </c>
      <c r="K1584" s="3"/>
      <c r="L1584" s="3"/>
      <c r="M1584" s="3"/>
      <c r="N1584" s="3"/>
      <c r="O1584" s="3"/>
      <c r="P1584" s="3">
        <f>IF(ISBLANK(Table13[[#This Row],[T1]]),0,IF(Table13[[#This Row],[T1]]&gt;0,1,0))</f>
        <v>1</v>
      </c>
      <c r="Q1584" s="3">
        <f>IF(ISBLANK(Table13[[#This Row],[T2]]),0,IF(Table13[[#This Row],[T2]]&gt;0,1,0))</f>
        <v>0</v>
      </c>
      <c r="R1584" s="3">
        <f>IF(ISBLANK(Table13[[#This Row],[T3]]),0,IF(Table13[[#This Row],[T3]]&gt;0,1,0))</f>
        <v>1</v>
      </c>
      <c r="S1584" s="3">
        <f>IF(ISBLANK(Table13[[#This Row],[T4]]),0,IF(Table13[[#This Row],[T4]]&gt;0,1,0))</f>
        <v>0</v>
      </c>
      <c r="T1584" s="3">
        <v>3.5999999999999996</v>
      </c>
    </row>
    <row r="1585" spans="1:20">
      <c r="A1585" s="4">
        <v>43803.958333333336</v>
      </c>
      <c r="B1585">
        <v>43803</v>
      </c>
      <c r="C1585" s="3">
        <v>0.95833333333333337</v>
      </c>
      <c r="D1585" s="3">
        <v>23</v>
      </c>
      <c r="E1585" s="3">
        <v>65</v>
      </c>
      <c r="F1585" s="3">
        <v>0.6</v>
      </c>
      <c r="G1585" s="5">
        <v>0.4</v>
      </c>
      <c r="H1585" s="3">
        <v>1</v>
      </c>
      <c r="I1585" s="3">
        <v>1.55139</v>
      </c>
      <c r="J1585" s="12">
        <f t="shared" si="25"/>
        <v>1</v>
      </c>
      <c r="K1585" s="3"/>
      <c r="L1585" s="3"/>
      <c r="M1585" s="3"/>
      <c r="N1585" s="3"/>
      <c r="O1585" s="3"/>
      <c r="P1585" s="3">
        <f>IF(ISBLANK(Table13[[#This Row],[T1]]),0,IF(Table13[[#This Row],[T1]]&gt;0,1,0))</f>
        <v>1</v>
      </c>
      <c r="Q1585" s="3">
        <f>IF(ISBLANK(Table13[[#This Row],[T2]]),0,IF(Table13[[#This Row],[T2]]&gt;0,1,0))</f>
        <v>1</v>
      </c>
      <c r="R1585" s="3">
        <f>IF(ISBLANK(Table13[[#This Row],[T3]]),0,IF(Table13[[#This Row],[T3]]&gt;0,1,0))</f>
        <v>1</v>
      </c>
      <c r="S1585" s="3">
        <f>IF(ISBLANK(Table13[[#This Row],[T4]]),0,IF(Table13[[#This Row],[T4]]&gt;0,1,0))</f>
        <v>0</v>
      </c>
      <c r="T1585" s="3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descriptive-stats</vt:lpstr>
      <vt:lpstr>mult.lin.reg (3)</vt:lpstr>
      <vt:lpstr>temps</vt:lpstr>
      <vt:lpstr>who</vt:lpstr>
      <vt:lpstr>power</vt:lpstr>
      <vt:lpstr>AC</vt:lpstr>
      <vt:lpstr>mult.lin.reg (2)</vt:lpstr>
      <vt:lpstr>mult.lin.reg (old)</vt:lpstr>
      <vt:lpstr>chi sq test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2019-12-10T01:29:13Z</dcterms:modified>
</cp:coreProperties>
</file>